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9.xml" ContentType="application/vnd.openxmlformats-officedocument.spreadsheetml.pivotTable+xml"/>
  <Override PartName="/xl/worksheets/sheet1.xml" ContentType="application/vnd.openxmlformats-officedocument.spreadsheetml.worksheet+xml"/>
  <Override PartName="/xl/pivotTables/pivotTable4.xml" ContentType="application/vnd.openxmlformats-officedocument.spreadsheetml.pivotTable+xml"/>
  <Override PartName="/xl/worksheets/sheet8.xml" ContentType="application/vnd.openxmlformats-officedocument.spreadsheetml.worksheet+xml"/>
  <Override PartName="/xl/worksheets/sheet9.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Override PartName="/xl/styles.xml" ContentType="application/vnd.openxmlformats-officedocument.spreadsheetml.styles+xml"/>
  <Override PartName="/xl/pivotTables/pivotTable3.xml" ContentType="application/vnd.openxmlformats-officedocument.spreadsheetml.pivotTable+xml"/>
  <Override PartName="/xl/drawings/drawing1.xml" ContentType="application/vnd.openxmlformats-officedocument.drawing+xml"/>
  <Override PartName="/xl/theme/theme1.xml" ContentType="application/vnd.openxmlformats-officedocument.theme+xml"/>
  <Override PartName="/xl/worksheets/sheet7.xml" ContentType="application/vnd.openxmlformats-officedocument.spreadsheetml.worksheet+xml"/>
  <Override PartName="/xl/pivotTables/pivotTable5.xml" ContentType="application/vnd.openxmlformats-officedocument.spreadsheetml.pivotTable+xml"/>
  <Override PartName="/xl/sharedStrings.xml" ContentType="application/vnd.openxmlformats-officedocument.spreadsheetml.sharedStrings+xml"/>
  <Override PartName="/xl/worksheets/sheet6.xml" ContentType="application/vnd.openxmlformats-officedocument.spreadsheetml.worksheet+xml"/>
  <Override PartName="/xl/pivotTables/pivotTable8.xml" ContentType="application/vnd.openxmlformats-officedocument.spreadsheetml.pivotTable+xml"/>
  <Override PartName="/xl/worksheets/sheet5.xml" ContentType="application/vnd.openxmlformats-officedocument.spreadsheetml.worksheet+xml"/>
  <Override PartName="/xl/pivotTables/pivotTable7.xml" ContentType="application/vnd.openxmlformats-officedocument.spreadsheetml.pivotTable+xml"/>
  <Override PartName="/xl/pivotTables/pivotTable6.xml" ContentType="application/vnd.openxmlformats-officedocument.spreadsheetml.pivotTable+xml"/>
  <Override PartName="/xl/pivotCache/pivotCacheDefinition2.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Records4.xml" ContentType="application/vnd.openxmlformats-officedocument.spreadsheetml.pivotCacheRecords+xml"/>
  <Override PartName="/xl/comments1.xml" ContentType="application/vnd.openxmlformats-officedocument.spreadsheetml.comments+xml"/>
  <Override PartName="/xl/calcChain.xml" ContentType="application/vnd.openxmlformats-officedocument.spreadsheetml.calcChain+xml"/>
  <Override PartName="/xl/tables/table1.xml" ContentType="application/vnd.openxmlformats-officedocument.spreadsheetml.table+xml"/>
  <Override PartName="/xl/comments2.xml" ContentType="application/vnd.openxmlformats-officedocument.spreadsheetml.comments+xml"/>
  <Override PartName="/customXml/itemProps1.xml" ContentType="application/vnd.openxmlformats-officedocument.customXmlProperties+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9"/>
  <workbookPr filterPrivacy="1" defaultThemeVersion="124226"/>
  <xr:revisionPtr revIDLastSave="0" documentId="13_ncr:1_{9697E9FF-B140-4B2A-B85F-9624D723D669}" xr6:coauthVersionLast="36" xr6:coauthVersionMax="36" xr10:uidLastSave="{00000000-0000-0000-0000-000000000000}"/>
  <bookViews>
    <workbookView xWindow="0" yWindow="0" windowWidth="51600" windowHeight="17025" tabRatio="805" xr2:uid="{00000000-000D-0000-FFFF-FFFF00000000}"/>
  </bookViews>
  <sheets>
    <sheet name="Index" sheetId="23" r:id="rId1"/>
    <sheet name="Summary" sheetId="19" r:id="rId2"/>
    <sheet name="Mains Summary" sheetId="14" r:id="rId3"/>
    <sheet name="Services Summary" sheetId="11" r:id="rId4"/>
    <sheet name="Mains Forecast" sheetId="18" r:id="rId5"/>
    <sheet name="Jobs Dataset" sheetId="8" r:id="rId6"/>
    <sheet name="PremiseRateSch WA" sheetId="21" r:id="rId7"/>
    <sheet name="Small Commercial Premises" sheetId="22" r:id="rId8"/>
    <sheet name="IHS PP Const. Cost Table A20" sheetId="12" r:id="rId9"/>
  </sheets>
  <definedNames>
    <definedName name="_AtRisk_FitDataRange_FIT_36E1E_42B43" hidden="1">#REF!</definedName>
    <definedName name="_AtRisk_FitDataRange_FIT_95FD2_942D2"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5" hidden="1">'Jobs Dataset'!$B$10:$P$14205</definedName>
    <definedName name="_xlnm._FilterDatabase" localSheetId="6" hidden="1">'PremiseRateSch WA'!$B$10:$AC$273</definedName>
    <definedName name="Pal_Workbook_GUID" hidden="1">"27J7X3C4APY7PEEA18A4VDG5"</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IsInput" hidden="1">FALSE</definedName>
    <definedName name="RiskIsOptimization" hidden="1">FALSE</definedName>
    <definedName name="RiskIsOutput" hidden="1">FALSE</definedName>
    <definedName name="RiskIsStatistics" hidden="1">FALSE</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s>
  <calcPr calcId="191029" iterate="1"/>
  <pivotCaches>
    <pivotCache cacheId="0" r:id="rId10"/>
    <pivotCache cacheId="1" r:id="rId11"/>
    <pivotCache cacheId="2" r:id="rId12"/>
    <pivotCache cacheId="3" r:id="rId13"/>
  </pivotCaches>
</workbook>
</file>

<file path=xl/calcChain.xml><?xml version="1.0" encoding="utf-8"?>
<calcChain xmlns="http://schemas.openxmlformats.org/spreadsheetml/2006/main">
  <c r="E49" i="14" l="1"/>
  <c r="E48" i="14"/>
  <c r="AC31" i="14" l="1"/>
  <c r="AC30" i="14"/>
  <c r="AC32" i="14"/>
  <c r="AC33" i="14"/>
  <c r="AC29" i="14"/>
  <c r="C43" i="14" l="1"/>
  <c r="C44" i="14"/>
  <c r="C45" i="14"/>
  <c r="C46" i="14"/>
  <c r="C47" i="14"/>
  <c r="C48" i="14"/>
  <c r="C50" i="14"/>
  <c r="C51" i="14"/>
  <c r="C52" i="14"/>
  <c r="C53" i="14"/>
  <c r="C54" i="14"/>
  <c r="C55" i="14"/>
  <c r="C56" i="14"/>
  <c r="M15" i="19" l="1"/>
  <c r="M16" i="19"/>
  <c r="M14" i="19"/>
  <c r="T1966" i="22"/>
  <c r="T1965" i="22"/>
  <c r="T1964" i="22"/>
  <c r="T1963" i="22"/>
  <c r="T1962" i="22"/>
  <c r="T1961" i="22"/>
  <c r="T1960" i="22"/>
  <c r="T1959" i="22"/>
  <c r="T1958" i="22"/>
  <c r="T1957" i="22"/>
  <c r="T1956" i="22"/>
  <c r="T1955" i="22"/>
  <c r="T1954" i="22"/>
  <c r="T1953" i="22"/>
  <c r="T1952" i="22"/>
  <c r="T1951" i="22"/>
  <c r="T1950" i="22"/>
  <c r="T1949" i="22"/>
  <c r="T1948" i="22"/>
  <c r="T1947" i="22"/>
  <c r="T1946" i="22"/>
  <c r="T1945" i="22"/>
  <c r="T1944" i="22"/>
  <c r="T1943" i="22"/>
  <c r="T1942" i="22"/>
  <c r="T1941" i="22"/>
  <c r="T1940" i="22"/>
  <c r="T1939" i="22"/>
  <c r="T1938" i="22"/>
  <c r="T1937" i="22"/>
  <c r="T1936" i="22"/>
  <c r="T1935" i="22"/>
  <c r="T1934" i="22"/>
  <c r="T1933" i="22"/>
  <c r="T1932" i="22"/>
  <c r="T1931" i="22"/>
  <c r="T1930" i="22"/>
  <c r="T1929" i="22"/>
  <c r="T1928" i="22"/>
  <c r="T1927" i="22"/>
  <c r="T1926" i="22"/>
  <c r="T1925" i="22"/>
  <c r="T1924" i="22"/>
  <c r="T1923" i="22"/>
  <c r="T1922" i="22"/>
  <c r="T1921" i="22"/>
  <c r="T1920" i="22"/>
  <c r="T1919" i="22"/>
  <c r="T1918" i="22"/>
  <c r="T1917" i="22"/>
  <c r="T1916" i="22"/>
  <c r="T1915" i="22"/>
  <c r="T1914" i="22"/>
  <c r="T1913" i="22"/>
  <c r="T1912" i="22"/>
  <c r="T1911" i="22"/>
  <c r="T1910" i="22"/>
  <c r="T1909" i="22"/>
  <c r="T1908" i="22"/>
  <c r="T1907" i="22"/>
  <c r="T1906" i="22"/>
  <c r="T1905" i="22"/>
  <c r="T1904" i="22"/>
  <c r="T1903" i="22"/>
  <c r="T1902" i="22"/>
  <c r="T1901" i="22"/>
  <c r="T1900" i="22"/>
  <c r="T1899" i="22"/>
  <c r="T1898" i="22"/>
  <c r="T1897" i="22"/>
  <c r="T1896" i="22"/>
  <c r="T1895" i="22"/>
  <c r="T1894" i="22"/>
  <c r="T1893" i="22"/>
  <c r="T1892" i="22"/>
  <c r="T1891" i="22"/>
  <c r="T1890" i="22"/>
  <c r="T1889" i="22"/>
  <c r="T1888" i="22"/>
  <c r="T1887" i="22"/>
  <c r="T1886" i="22"/>
  <c r="T1885" i="22"/>
  <c r="T1884" i="22"/>
  <c r="T1883" i="22"/>
  <c r="T1882" i="22"/>
  <c r="T1881" i="22"/>
  <c r="T1880" i="22"/>
  <c r="T1879" i="22"/>
  <c r="T1878" i="22"/>
  <c r="T1877" i="22"/>
  <c r="T1876" i="22"/>
  <c r="T1875" i="22"/>
  <c r="T1874" i="22"/>
  <c r="T1873" i="22"/>
  <c r="T1872" i="22"/>
  <c r="T1871" i="22"/>
  <c r="T1870" i="22"/>
  <c r="T1869" i="22"/>
  <c r="T1868" i="22"/>
  <c r="T1867" i="22"/>
  <c r="T1866" i="22"/>
  <c r="T1865" i="22"/>
  <c r="T1864" i="22"/>
  <c r="T1863" i="22"/>
  <c r="T1862" i="22"/>
  <c r="T1861" i="22"/>
  <c r="T1860" i="22"/>
  <c r="T1859" i="22"/>
  <c r="T1858" i="22"/>
  <c r="T1857" i="22"/>
  <c r="T1856" i="22"/>
  <c r="T1855" i="22"/>
  <c r="T1854" i="22"/>
  <c r="T1853" i="22"/>
  <c r="T1852" i="22"/>
  <c r="T1851" i="22"/>
  <c r="T1850" i="22"/>
  <c r="T1849" i="22"/>
  <c r="T1848" i="22"/>
  <c r="T1847" i="22"/>
  <c r="T1846" i="22"/>
  <c r="T1845" i="22"/>
  <c r="T1844" i="22"/>
  <c r="T1843" i="22"/>
  <c r="T1842" i="22"/>
  <c r="T1841" i="22"/>
  <c r="T1840" i="22"/>
  <c r="T1839" i="22"/>
  <c r="T1838" i="22"/>
  <c r="T1837" i="22"/>
  <c r="T1836" i="22"/>
  <c r="T1835" i="22"/>
  <c r="T1834" i="22"/>
  <c r="T1833" i="22"/>
  <c r="T1832" i="22"/>
  <c r="T1831" i="22"/>
  <c r="T1830" i="22"/>
  <c r="T1829" i="22"/>
  <c r="T1828" i="22"/>
  <c r="T1827" i="22"/>
  <c r="T1826" i="22"/>
  <c r="T1825" i="22"/>
  <c r="T1824" i="22"/>
  <c r="T1823" i="22"/>
  <c r="T1822" i="22"/>
  <c r="T1821" i="22"/>
  <c r="T1820" i="22"/>
  <c r="T1819" i="22"/>
  <c r="T1818" i="22"/>
  <c r="T1817" i="22"/>
  <c r="T1816" i="22"/>
  <c r="T1815" i="22"/>
  <c r="T1814" i="22"/>
  <c r="T1813" i="22"/>
  <c r="T1812" i="22"/>
  <c r="T1811" i="22"/>
  <c r="T1810" i="22"/>
  <c r="T1809" i="22"/>
  <c r="T1808" i="22"/>
  <c r="T1807" i="22"/>
  <c r="T1806" i="22"/>
  <c r="T1805" i="22"/>
  <c r="T1804" i="22"/>
  <c r="T1803" i="22"/>
  <c r="T1802" i="22"/>
  <c r="T1801" i="22"/>
  <c r="T1800" i="22"/>
  <c r="T1799" i="22"/>
  <c r="T1798" i="22"/>
  <c r="T1797" i="22"/>
  <c r="T1796" i="22"/>
  <c r="T1795" i="22"/>
  <c r="T1794" i="22"/>
  <c r="T1793" i="22"/>
  <c r="T1792" i="22"/>
  <c r="T1791" i="22"/>
  <c r="T1790" i="22"/>
  <c r="T1789" i="22"/>
  <c r="T1788" i="22"/>
  <c r="T1787" i="22"/>
  <c r="T1786" i="22"/>
  <c r="T1785" i="22"/>
  <c r="T1784" i="22"/>
  <c r="T1783" i="22"/>
  <c r="T1782" i="22"/>
  <c r="T1781" i="22"/>
  <c r="T1780" i="22"/>
  <c r="T1779" i="22"/>
  <c r="T1778" i="22"/>
  <c r="T1777" i="22"/>
  <c r="T1776" i="22"/>
  <c r="T1775" i="22"/>
  <c r="T1774" i="22"/>
  <c r="T1773" i="22"/>
  <c r="T1772" i="22"/>
  <c r="T1771" i="22"/>
  <c r="T1770" i="22"/>
  <c r="T1769" i="22"/>
  <c r="T1768" i="22"/>
  <c r="T1767" i="22"/>
  <c r="T1766" i="22"/>
  <c r="T1765" i="22"/>
  <c r="T1764" i="22"/>
  <c r="T1763" i="22"/>
  <c r="T1762" i="22"/>
  <c r="T1761" i="22"/>
  <c r="T1760" i="22"/>
  <c r="T1759" i="22"/>
  <c r="T1758" i="22"/>
  <c r="T1757" i="22"/>
  <c r="T1756" i="22"/>
  <c r="T1755" i="22"/>
  <c r="T1754" i="22"/>
  <c r="T1753" i="22"/>
  <c r="T1752" i="22"/>
  <c r="T1751" i="22"/>
  <c r="T1750" i="22"/>
  <c r="T1749" i="22"/>
  <c r="T1748" i="22"/>
  <c r="T1747" i="22"/>
  <c r="T1746" i="22"/>
  <c r="T1745" i="22"/>
  <c r="T1744" i="22"/>
  <c r="T1743" i="22"/>
  <c r="T1742" i="22"/>
  <c r="T1741" i="22"/>
  <c r="T1740" i="22"/>
  <c r="T1739" i="22"/>
  <c r="T1738" i="22"/>
  <c r="T1737" i="22"/>
  <c r="T1736" i="22"/>
  <c r="T1735" i="22"/>
  <c r="T1734" i="22"/>
  <c r="T1733" i="22"/>
  <c r="T1732" i="22"/>
  <c r="T1731" i="22"/>
  <c r="T1730" i="22"/>
  <c r="T1729" i="22"/>
  <c r="T1728" i="22"/>
  <c r="T1727" i="22"/>
  <c r="T1726" i="22"/>
  <c r="T1725" i="22"/>
  <c r="T1724" i="22"/>
  <c r="T1723" i="22"/>
  <c r="T1722" i="22"/>
  <c r="T1721" i="22"/>
  <c r="T1720" i="22"/>
  <c r="T1719" i="22"/>
  <c r="T1718" i="22"/>
  <c r="T1717" i="22"/>
  <c r="T1716" i="22"/>
  <c r="T1715" i="22"/>
  <c r="T1714" i="22"/>
  <c r="T1713" i="22"/>
  <c r="T1712" i="22"/>
  <c r="T1711" i="22"/>
  <c r="T1710" i="22"/>
  <c r="T1709" i="22"/>
  <c r="T1708" i="22"/>
  <c r="T1707" i="22"/>
  <c r="T1706" i="22"/>
  <c r="T1705" i="22"/>
  <c r="T1704" i="22"/>
  <c r="T1703" i="22"/>
  <c r="T1702" i="22"/>
  <c r="T1701" i="22"/>
  <c r="T1700" i="22"/>
  <c r="T1699" i="22"/>
  <c r="T1698" i="22"/>
  <c r="T1697" i="22"/>
  <c r="T1696" i="22"/>
  <c r="T1695" i="22"/>
  <c r="T1694" i="22"/>
  <c r="T1693" i="22"/>
  <c r="T1692" i="22"/>
  <c r="T1691" i="22"/>
  <c r="T1690" i="22"/>
  <c r="T1689" i="22"/>
  <c r="T1688" i="22"/>
  <c r="T1687" i="22"/>
  <c r="T1686" i="22"/>
  <c r="T1685" i="22"/>
  <c r="T1684" i="22"/>
  <c r="T1683" i="22"/>
  <c r="T1682" i="22"/>
  <c r="T1681" i="22"/>
  <c r="T1680" i="22"/>
  <c r="T1679" i="22"/>
  <c r="T1678" i="22"/>
  <c r="T1677" i="22"/>
  <c r="T1676" i="22"/>
  <c r="T1675" i="22"/>
  <c r="T1674" i="22"/>
  <c r="T1673" i="22"/>
  <c r="T1672" i="22"/>
  <c r="T1671" i="22"/>
  <c r="T1670" i="22"/>
  <c r="T1669" i="22"/>
  <c r="T1668" i="22"/>
  <c r="T1667" i="22"/>
  <c r="T1666" i="22"/>
  <c r="T1665" i="22"/>
  <c r="T1664" i="22"/>
  <c r="T1663" i="22"/>
  <c r="T1662" i="22"/>
  <c r="T1661" i="22"/>
  <c r="T1660" i="22"/>
  <c r="T1659" i="22"/>
  <c r="T1658" i="22"/>
  <c r="T1657" i="22"/>
  <c r="T1656" i="22"/>
  <c r="T1655" i="22"/>
  <c r="T1654" i="22"/>
  <c r="T1653" i="22"/>
  <c r="T1652" i="22"/>
  <c r="T1651" i="22"/>
  <c r="T1650" i="22"/>
  <c r="T1649" i="22"/>
  <c r="T1648" i="22"/>
  <c r="T1647" i="22"/>
  <c r="T1646" i="22"/>
  <c r="T1645" i="22"/>
  <c r="T1644" i="22"/>
  <c r="T1643" i="22"/>
  <c r="T1642" i="22"/>
  <c r="T1641" i="22"/>
  <c r="T1640" i="22"/>
  <c r="T1639" i="22"/>
  <c r="T1638" i="22"/>
  <c r="T1637" i="22"/>
  <c r="T1636" i="22"/>
  <c r="T1635" i="22"/>
  <c r="T1634" i="22"/>
  <c r="T1633" i="22"/>
  <c r="T1632" i="22"/>
  <c r="T1631" i="22"/>
  <c r="T1630" i="22"/>
  <c r="T1629" i="22"/>
  <c r="T1628" i="22"/>
  <c r="T1627" i="22"/>
  <c r="T1626" i="22"/>
  <c r="T1625" i="22"/>
  <c r="T1624" i="22"/>
  <c r="T1623" i="22"/>
  <c r="T1622" i="22"/>
  <c r="T1621" i="22"/>
  <c r="T1620" i="22"/>
  <c r="T1619" i="22"/>
  <c r="T1618" i="22"/>
  <c r="T1617" i="22"/>
  <c r="T1616" i="22"/>
  <c r="T1615" i="22"/>
  <c r="T1614" i="22"/>
  <c r="T1613" i="22"/>
  <c r="T1612" i="22"/>
  <c r="T1611" i="22"/>
  <c r="T1610" i="22"/>
  <c r="T1609" i="22"/>
  <c r="T1608" i="22"/>
  <c r="T1607" i="22"/>
  <c r="T1606" i="22"/>
  <c r="T1605" i="22"/>
  <c r="T1604" i="22"/>
  <c r="T1603" i="22"/>
  <c r="T1602" i="22"/>
  <c r="T1601" i="22"/>
  <c r="T1600" i="22"/>
  <c r="T1599" i="22"/>
  <c r="T1598" i="22"/>
  <c r="T1597" i="22"/>
  <c r="T1596" i="22"/>
  <c r="T1595" i="22"/>
  <c r="T1594" i="22"/>
  <c r="T1593" i="22"/>
  <c r="T1592" i="22"/>
  <c r="T1591" i="22"/>
  <c r="T1590" i="22"/>
  <c r="T1589" i="22"/>
  <c r="T1588" i="22"/>
  <c r="T1587" i="22"/>
  <c r="T1586" i="22"/>
  <c r="T1585" i="22"/>
  <c r="T1584" i="22"/>
  <c r="T1583" i="22"/>
  <c r="T1582" i="22"/>
  <c r="T1581" i="22"/>
  <c r="T1580" i="22"/>
  <c r="T1579" i="22"/>
  <c r="T1578" i="22"/>
  <c r="T1577" i="22"/>
  <c r="T1576" i="22"/>
  <c r="T1575" i="22"/>
  <c r="T1574" i="22"/>
  <c r="T1573" i="22"/>
  <c r="T1572" i="22"/>
  <c r="T1571" i="22"/>
  <c r="T1570" i="22"/>
  <c r="T1569" i="22"/>
  <c r="T1568" i="22"/>
  <c r="T1567" i="22"/>
  <c r="T1566" i="22"/>
  <c r="T1565" i="22"/>
  <c r="T1564" i="22"/>
  <c r="T1563" i="22"/>
  <c r="T1562" i="22"/>
  <c r="T1561" i="22"/>
  <c r="T1560" i="22"/>
  <c r="T1559" i="22"/>
  <c r="T1558" i="22"/>
  <c r="T1557" i="22"/>
  <c r="T1556" i="22"/>
  <c r="T1555" i="22"/>
  <c r="T1554" i="22"/>
  <c r="T1553" i="22"/>
  <c r="T1552" i="22"/>
  <c r="T1551" i="22"/>
  <c r="T1550" i="22"/>
  <c r="T1549" i="22"/>
  <c r="T1548" i="22"/>
  <c r="T1547" i="22"/>
  <c r="T1546" i="22"/>
  <c r="T1545" i="22"/>
  <c r="T1544" i="22"/>
  <c r="T1543" i="22"/>
  <c r="T1542" i="22"/>
  <c r="T1541" i="22"/>
  <c r="T1540" i="22"/>
  <c r="T1539" i="22"/>
  <c r="T1538" i="22"/>
  <c r="T1537" i="22"/>
  <c r="T1536" i="22"/>
  <c r="T1535" i="22"/>
  <c r="T1534" i="22"/>
  <c r="T1533" i="22"/>
  <c r="T1532" i="22"/>
  <c r="T1531" i="22"/>
  <c r="T1530" i="22"/>
  <c r="T1529" i="22"/>
  <c r="T1528" i="22"/>
  <c r="T1527" i="22"/>
  <c r="T1526" i="22"/>
  <c r="T1525" i="22"/>
  <c r="T1524" i="22"/>
  <c r="T1523" i="22"/>
  <c r="T1522" i="22"/>
  <c r="T1521" i="22"/>
  <c r="T1520" i="22"/>
  <c r="T1519" i="22"/>
  <c r="T1518" i="22"/>
  <c r="T1517" i="22"/>
  <c r="T1516" i="22"/>
  <c r="T1515" i="22"/>
  <c r="T1514" i="22"/>
  <c r="T1513" i="22"/>
  <c r="T1512" i="22"/>
  <c r="T1511" i="22"/>
  <c r="T1510" i="22"/>
  <c r="T1509" i="22"/>
  <c r="T1508" i="22"/>
  <c r="T1507" i="22"/>
  <c r="T1506" i="22"/>
  <c r="T1505" i="22"/>
  <c r="T1504" i="22"/>
  <c r="T1503" i="22"/>
  <c r="T1502" i="22"/>
  <c r="T1501" i="22"/>
  <c r="T1500" i="22"/>
  <c r="T1499" i="22"/>
  <c r="T1498" i="22"/>
  <c r="T1497" i="22"/>
  <c r="T1496" i="22"/>
  <c r="T1495" i="22"/>
  <c r="T1494" i="22"/>
  <c r="T1493" i="22"/>
  <c r="T1492" i="22"/>
  <c r="T1491" i="22"/>
  <c r="T1490" i="22"/>
  <c r="T1489" i="22"/>
  <c r="T1488" i="22"/>
  <c r="T1487" i="22"/>
  <c r="T1486" i="22"/>
  <c r="T1485" i="22"/>
  <c r="T1484" i="22"/>
  <c r="T1483" i="22"/>
  <c r="T1482" i="22"/>
  <c r="T1481" i="22"/>
  <c r="T1480" i="22"/>
  <c r="T1479" i="22"/>
  <c r="T1478" i="22"/>
  <c r="T1477" i="22"/>
  <c r="T1476" i="22"/>
  <c r="T1475" i="22"/>
  <c r="T1474" i="22"/>
  <c r="T1473" i="22"/>
  <c r="T1472" i="22"/>
  <c r="T1471" i="22"/>
  <c r="T1470" i="22"/>
  <c r="T1469" i="22"/>
  <c r="T1468" i="22"/>
  <c r="T1467" i="22"/>
  <c r="T1466" i="22"/>
  <c r="T1465" i="22"/>
  <c r="T1464" i="22"/>
  <c r="T1463" i="22"/>
  <c r="T1462" i="22"/>
  <c r="T1461" i="22"/>
  <c r="T1460" i="22"/>
  <c r="T1459" i="22"/>
  <c r="T1458" i="22"/>
  <c r="T1457" i="22"/>
  <c r="T1456" i="22"/>
  <c r="T1455" i="22"/>
  <c r="T1454" i="22"/>
  <c r="T1453" i="22"/>
  <c r="T1452" i="22"/>
  <c r="T1451" i="22"/>
  <c r="T1450" i="22"/>
  <c r="T1449" i="22"/>
  <c r="T1448" i="22"/>
  <c r="T1447" i="22"/>
  <c r="T1446" i="22"/>
  <c r="T1445" i="22"/>
  <c r="T1444" i="22"/>
  <c r="T1443" i="22"/>
  <c r="T1442" i="22"/>
  <c r="T1441" i="22"/>
  <c r="T1440" i="22"/>
  <c r="T1439" i="22"/>
  <c r="T1438" i="22"/>
  <c r="T1437" i="22"/>
  <c r="T1436" i="22"/>
  <c r="T1435" i="22"/>
  <c r="T1434" i="22"/>
  <c r="T1433" i="22"/>
  <c r="T1432" i="22"/>
  <c r="T1431" i="22"/>
  <c r="T1430" i="22"/>
  <c r="T1429" i="22"/>
  <c r="T1428" i="22"/>
  <c r="T1427" i="22"/>
  <c r="T1426" i="22"/>
  <c r="T1425" i="22"/>
  <c r="T1424" i="22"/>
  <c r="T1423" i="22"/>
  <c r="T1422" i="22"/>
  <c r="T1421" i="22"/>
  <c r="T1420" i="22"/>
  <c r="T1419" i="22"/>
  <c r="T1418" i="22"/>
  <c r="T1417" i="22"/>
  <c r="T1416" i="22"/>
  <c r="T1415" i="22"/>
  <c r="T1414" i="22"/>
  <c r="T1413" i="22"/>
  <c r="T1412" i="22"/>
  <c r="T1411" i="22"/>
  <c r="T1410" i="22"/>
  <c r="T1409" i="22"/>
  <c r="T1408" i="22"/>
  <c r="T1407" i="22"/>
  <c r="T1406" i="22"/>
  <c r="T1405" i="22"/>
  <c r="T1404" i="22"/>
  <c r="T1403" i="22"/>
  <c r="T1402" i="22"/>
  <c r="T1401" i="22"/>
  <c r="T1400" i="22"/>
  <c r="T1399" i="22"/>
  <c r="T1398" i="22"/>
  <c r="T1397" i="22"/>
  <c r="T1396" i="22"/>
  <c r="T1395" i="22"/>
  <c r="T1394" i="22"/>
  <c r="T1393" i="22"/>
  <c r="T1392" i="22"/>
  <c r="T1391" i="22"/>
  <c r="T1390" i="22"/>
  <c r="T1389" i="22"/>
  <c r="T1388" i="22"/>
  <c r="T1387" i="22"/>
  <c r="T1386" i="22"/>
  <c r="T1385" i="22"/>
  <c r="T1384" i="22"/>
  <c r="T1383" i="22"/>
  <c r="T1382" i="22"/>
  <c r="T1381" i="22"/>
  <c r="T1380" i="22"/>
  <c r="T1379" i="22"/>
  <c r="T1378" i="22"/>
  <c r="T1377" i="22"/>
  <c r="T1376" i="22"/>
  <c r="T1375" i="22"/>
  <c r="T1374" i="22"/>
  <c r="T1373" i="22"/>
  <c r="T1372" i="22"/>
  <c r="T1371" i="22"/>
  <c r="T1370" i="22"/>
  <c r="T1369" i="22"/>
  <c r="T1368" i="22"/>
  <c r="T1367" i="22"/>
  <c r="T1366" i="22"/>
  <c r="T1365" i="22"/>
  <c r="T1364" i="22"/>
  <c r="T1363" i="22"/>
  <c r="T1362" i="22"/>
  <c r="T1361" i="22"/>
  <c r="T1360" i="22"/>
  <c r="T1359" i="22"/>
  <c r="T1358" i="22"/>
  <c r="T1357" i="22"/>
  <c r="T1356" i="22"/>
  <c r="T1355" i="22"/>
  <c r="T1354" i="22"/>
  <c r="T1353" i="22"/>
  <c r="T1352" i="22"/>
  <c r="T1351" i="22"/>
  <c r="T1350" i="22"/>
  <c r="T1349" i="22"/>
  <c r="T1348" i="22"/>
  <c r="T1347" i="22"/>
  <c r="T1346" i="22"/>
  <c r="T1345" i="22"/>
  <c r="T1344" i="22"/>
  <c r="T1343" i="22"/>
  <c r="T1342" i="22"/>
  <c r="T1341" i="22"/>
  <c r="T1340" i="22"/>
  <c r="T1339" i="22"/>
  <c r="T1338" i="22"/>
  <c r="T1337" i="22"/>
  <c r="T1336" i="22"/>
  <c r="T1335" i="22"/>
  <c r="T1334" i="22"/>
  <c r="T1333" i="22"/>
  <c r="T1332" i="22"/>
  <c r="T1331" i="22"/>
  <c r="T1330" i="22"/>
  <c r="T1329" i="22"/>
  <c r="T1328" i="22"/>
  <c r="T1327" i="22"/>
  <c r="T1326" i="22"/>
  <c r="T1325" i="22"/>
  <c r="T1324" i="22"/>
  <c r="T1323" i="22"/>
  <c r="T1322" i="22"/>
  <c r="T1321" i="22"/>
  <c r="T1320" i="22"/>
  <c r="T1319" i="22"/>
  <c r="T1318" i="22"/>
  <c r="T1317" i="22"/>
  <c r="T1316" i="22"/>
  <c r="T1315" i="22"/>
  <c r="T1314" i="22"/>
  <c r="T1313" i="22"/>
  <c r="T1312" i="22"/>
  <c r="T1311" i="22"/>
  <c r="T1310" i="22"/>
  <c r="T1309" i="22"/>
  <c r="T1308" i="22"/>
  <c r="T1307" i="22"/>
  <c r="T1306" i="22"/>
  <c r="T1305" i="22"/>
  <c r="T1304" i="22"/>
  <c r="T1303" i="22"/>
  <c r="T1302" i="22"/>
  <c r="T1301" i="22"/>
  <c r="T1300" i="22"/>
  <c r="T1299" i="22"/>
  <c r="T1298" i="22"/>
  <c r="T1297" i="22"/>
  <c r="T1296" i="22"/>
  <c r="T1295" i="22"/>
  <c r="T1294" i="22"/>
  <c r="T1293" i="22"/>
  <c r="T1292" i="22"/>
  <c r="T1291" i="22"/>
  <c r="T1290" i="22"/>
  <c r="T1289" i="22"/>
  <c r="T1288" i="22"/>
  <c r="T1287" i="22"/>
  <c r="T1286" i="22"/>
  <c r="T1285" i="22"/>
  <c r="T1284" i="22"/>
  <c r="T1283" i="22"/>
  <c r="T1282" i="22"/>
  <c r="T1281" i="22"/>
  <c r="T1280" i="22"/>
  <c r="T1279" i="22"/>
  <c r="T1278" i="22"/>
  <c r="T1277" i="22"/>
  <c r="T1276" i="22"/>
  <c r="T1275" i="22"/>
  <c r="T1274" i="22"/>
  <c r="T1273" i="22"/>
  <c r="T1272" i="22"/>
  <c r="T1271" i="22"/>
  <c r="T1270" i="22"/>
  <c r="T1269" i="22"/>
  <c r="T1268" i="22"/>
  <c r="T1267" i="22"/>
  <c r="T1266" i="22"/>
  <c r="T1265" i="22"/>
  <c r="T1264" i="22"/>
  <c r="T1263" i="22"/>
  <c r="T1262" i="22"/>
  <c r="T1261" i="22"/>
  <c r="T1260" i="22"/>
  <c r="T1259" i="22"/>
  <c r="T1258" i="22"/>
  <c r="T1257" i="22"/>
  <c r="T1256" i="22"/>
  <c r="T1255" i="22"/>
  <c r="T1254" i="22"/>
  <c r="T1253" i="22"/>
  <c r="T1252" i="22"/>
  <c r="T1251" i="22"/>
  <c r="T1250" i="22"/>
  <c r="T1249" i="22"/>
  <c r="T1248" i="22"/>
  <c r="T1247" i="22"/>
  <c r="T1246" i="22"/>
  <c r="T1245" i="22"/>
  <c r="T1244" i="22"/>
  <c r="T1243" i="22"/>
  <c r="T1242" i="22"/>
  <c r="T1241" i="22"/>
  <c r="T1240" i="22"/>
  <c r="T1239" i="22"/>
  <c r="T1238" i="22"/>
  <c r="T1237" i="22"/>
  <c r="T1236" i="22"/>
  <c r="T1235" i="22"/>
  <c r="T1234" i="22"/>
  <c r="T1233" i="22"/>
  <c r="T1232" i="22"/>
  <c r="T1231" i="22"/>
  <c r="T1230" i="22"/>
  <c r="T1229" i="22"/>
  <c r="T1228" i="22"/>
  <c r="T1227" i="22"/>
  <c r="T1226" i="22"/>
  <c r="T1225" i="22"/>
  <c r="T1224" i="22"/>
  <c r="T1223" i="22"/>
  <c r="T1222" i="22"/>
  <c r="T1221" i="22"/>
  <c r="T1220" i="22"/>
  <c r="T1219" i="22"/>
  <c r="T1218" i="22"/>
  <c r="T1217" i="22"/>
  <c r="T1216" i="22"/>
  <c r="T1215" i="22"/>
  <c r="T1214" i="22"/>
  <c r="T1213" i="22"/>
  <c r="T1212" i="22"/>
  <c r="T1211" i="22"/>
  <c r="T1210" i="22"/>
  <c r="T1209" i="22"/>
  <c r="T1208" i="22"/>
  <c r="T1207" i="22"/>
  <c r="T1206" i="22"/>
  <c r="T1205" i="22"/>
  <c r="T1204" i="22"/>
  <c r="T1203" i="22"/>
  <c r="T1202" i="22"/>
  <c r="T1201" i="22"/>
  <c r="T1200" i="22"/>
  <c r="T1199" i="22"/>
  <c r="T1198" i="22"/>
  <c r="T1197" i="22"/>
  <c r="T1196" i="22"/>
  <c r="T1195" i="22"/>
  <c r="T1194" i="22"/>
  <c r="T1193" i="22"/>
  <c r="T1192" i="22"/>
  <c r="T1191" i="22"/>
  <c r="T1190" i="22"/>
  <c r="T1189" i="22"/>
  <c r="T1188" i="22"/>
  <c r="T1187" i="22"/>
  <c r="T1186" i="22"/>
  <c r="T1185" i="22"/>
  <c r="T1184" i="22"/>
  <c r="T1183" i="22"/>
  <c r="T1182" i="22"/>
  <c r="T1181" i="22"/>
  <c r="T1180" i="22"/>
  <c r="T1179" i="22"/>
  <c r="T1178" i="22"/>
  <c r="T1177" i="22"/>
  <c r="T1176" i="22"/>
  <c r="T1175" i="22"/>
  <c r="T1174" i="22"/>
  <c r="T1173" i="22"/>
  <c r="T1172" i="22"/>
  <c r="T1171" i="22"/>
  <c r="T1170" i="22"/>
  <c r="T1169" i="22"/>
  <c r="T1168" i="22"/>
  <c r="T1167" i="22"/>
  <c r="T1166" i="22"/>
  <c r="T1165" i="22"/>
  <c r="T1164" i="22"/>
  <c r="T1163" i="22"/>
  <c r="T1162" i="22"/>
  <c r="T1161" i="22"/>
  <c r="T1160" i="22"/>
  <c r="T1159" i="22"/>
  <c r="T1158" i="22"/>
  <c r="T1157" i="22"/>
  <c r="T1156" i="22"/>
  <c r="T1155" i="22"/>
  <c r="T1154" i="22"/>
  <c r="T1153" i="22"/>
  <c r="T1152" i="22"/>
  <c r="T1151" i="22"/>
  <c r="T1150" i="22"/>
  <c r="T1149" i="22"/>
  <c r="T1148" i="22"/>
  <c r="T1147" i="22"/>
  <c r="T1146" i="22"/>
  <c r="T1145" i="22"/>
  <c r="T1144" i="22"/>
  <c r="T1143" i="22"/>
  <c r="T1142" i="22"/>
  <c r="T1141" i="22"/>
  <c r="T1140" i="22"/>
  <c r="T1139" i="22"/>
  <c r="T1138" i="22"/>
  <c r="T1137" i="22"/>
  <c r="T1136" i="22"/>
  <c r="T1135" i="22"/>
  <c r="T1134" i="22"/>
  <c r="T1133" i="22"/>
  <c r="T1132" i="22"/>
  <c r="T1131" i="22"/>
  <c r="T1130" i="22"/>
  <c r="T1129" i="22"/>
  <c r="T1128" i="22"/>
  <c r="T1127" i="22"/>
  <c r="T1126" i="22"/>
  <c r="T1125" i="22"/>
  <c r="T1124" i="22"/>
  <c r="T1123" i="22"/>
  <c r="T1122" i="22"/>
  <c r="T1121" i="22"/>
  <c r="T1120" i="22"/>
  <c r="T1119" i="22"/>
  <c r="T1118" i="22"/>
  <c r="T1117" i="22"/>
  <c r="T1116" i="22"/>
  <c r="T1115" i="22"/>
  <c r="T1114" i="22"/>
  <c r="T1113" i="22"/>
  <c r="T1112" i="22"/>
  <c r="T1111" i="22"/>
  <c r="T1110" i="22"/>
  <c r="T1109" i="22"/>
  <c r="T1108" i="22"/>
  <c r="T1107" i="22"/>
  <c r="T1106" i="22"/>
  <c r="T1105" i="22"/>
  <c r="T1104" i="22"/>
  <c r="T1103" i="22"/>
  <c r="T1102" i="22"/>
  <c r="T1101" i="22"/>
  <c r="T1100" i="22"/>
  <c r="T1099" i="22"/>
  <c r="T1098" i="22"/>
  <c r="T1097" i="22"/>
  <c r="T1096" i="22"/>
  <c r="T1095" i="22"/>
  <c r="T1094" i="22"/>
  <c r="T1093" i="22"/>
  <c r="T1092" i="22"/>
  <c r="T1091" i="22"/>
  <c r="T1090" i="22"/>
  <c r="T1089" i="22"/>
  <c r="T1088" i="22"/>
  <c r="T1087" i="22"/>
  <c r="T1086" i="22"/>
  <c r="T1085" i="22"/>
  <c r="T1084" i="22"/>
  <c r="T1083" i="22"/>
  <c r="T1082" i="22"/>
  <c r="T1081" i="22"/>
  <c r="T1080" i="22"/>
  <c r="T1079" i="22"/>
  <c r="T1078" i="22"/>
  <c r="T1077" i="22"/>
  <c r="T1076" i="22"/>
  <c r="T1075" i="22"/>
  <c r="T1074" i="22"/>
  <c r="T1073" i="22"/>
  <c r="T1072" i="22"/>
  <c r="T1071" i="22"/>
  <c r="T1070" i="22"/>
  <c r="T1069" i="22"/>
  <c r="T1068" i="22"/>
  <c r="T1067" i="22"/>
  <c r="T1066" i="22"/>
  <c r="T1065" i="22"/>
  <c r="T1064" i="22"/>
  <c r="T1063" i="22"/>
  <c r="T1062" i="22"/>
  <c r="T1061" i="22"/>
  <c r="T1060" i="22"/>
  <c r="T1059" i="22"/>
  <c r="T1058" i="22"/>
  <c r="T1057" i="22"/>
  <c r="T1056" i="22"/>
  <c r="T1055" i="22"/>
  <c r="T1054" i="22"/>
  <c r="T1053" i="22"/>
  <c r="T1052" i="22"/>
  <c r="T1051" i="22"/>
  <c r="T1050" i="22"/>
  <c r="T1049" i="22"/>
  <c r="T1048" i="22"/>
  <c r="T1047" i="22"/>
  <c r="T1046" i="22"/>
  <c r="T1045" i="22"/>
  <c r="T1044" i="22"/>
  <c r="T1043" i="22"/>
  <c r="T1042" i="22"/>
  <c r="T1041" i="22"/>
  <c r="T1040" i="22"/>
  <c r="T1039" i="22"/>
  <c r="T1038" i="22"/>
  <c r="T1037" i="22"/>
  <c r="T1036" i="22"/>
  <c r="T1035" i="22"/>
  <c r="T1034" i="22"/>
  <c r="T1033" i="22"/>
  <c r="T1032" i="22"/>
  <c r="T1031" i="22"/>
  <c r="T1030" i="22"/>
  <c r="T1029" i="22"/>
  <c r="T1028" i="22"/>
  <c r="T1027" i="22"/>
  <c r="T1026" i="22"/>
  <c r="T1025" i="22"/>
  <c r="T1024" i="22"/>
  <c r="T1023" i="22"/>
  <c r="T1022" i="22"/>
  <c r="T1021" i="22"/>
  <c r="T1020" i="22"/>
  <c r="T1019" i="22"/>
  <c r="T1018" i="22"/>
  <c r="T1017" i="22"/>
  <c r="T1016" i="22"/>
  <c r="T1015" i="22"/>
  <c r="T1014" i="22"/>
  <c r="T1013" i="22"/>
  <c r="T1012" i="22"/>
  <c r="T1011" i="22"/>
  <c r="T1010" i="22"/>
  <c r="T1009" i="22"/>
  <c r="T1008" i="22"/>
  <c r="T1007" i="22"/>
  <c r="T1006" i="22"/>
  <c r="T1005" i="22"/>
  <c r="T1004" i="22"/>
  <c r="T1003" i="22"/>
  <c r="T1002" i="22"/>
  <c r="T1001" i="22"/>
  <c r="T1000" i="22"/>
  <c r="T999" i="22"/>
  <c r="T998" i="22"/>
  <c r="T997" i="22"/>
  <c r="T996" i="22"/>
  <c r="T995" i="22"/>
  <c r="T994" i="22"/>
  <c r="T993" i="22"/>
  <c r="T992" i="22"/>
  <c r="T991" i="22"/>
  <c r="T990" i="22"/>
  <c r="T989" i="22"/>
  <c r="T988" i="22"/>
  <c r="T987" i="22"/>
  <c r="T986" i="22"/>
  <c r="T985" i="22"/>
  <c r="T984" i="22"/>
  <c r="T983" i="22"/>
  <c r="T982" i="22"/>
  <c r="T981" i="22"/>
  <c r="T980" i="22"/>
  <c r="T979" i="22"/>
  <c r="T978" i="22"/>
  <c r="T977" i="22"/>
  <c r="T976" i="22"/>
  <c r="T975" i="22"/>
  <c r="T974" i="22"/>
  <c r="T973" i="22"/>
  <c r="T972" i="22"/>
  <c r="T971" i="22"/>
  <c r="T970" i="22"/>
  <c r="T969" i="22"/>
  <c r="T968" i="22"/>
  <c r="T967" i="22"/>
  <c r="T966" i="22"/>
  <c r="T965" i="22"/>
  <c r="T964" i="22"/>
  <c r="T963" i="22"/>
  <c r="T962" i="22"/>
  <c r="T961" i="22"/>
  <c r="T960" i="22"/>
  <c r="T959" i="22"/>
  <c r="T958" i="22"/>
  <c r="T957" i="22"/>
  <c r="T956" i="22"/>
  <c r="T955" i="22"/>
  <c r="T954" i="22"/>
  <c r="T953" i="22"/>
  <c r="T952" i="22"/>
  <c r="T951" i="22"/>
  <c r="T950" i="22"/>
  <c r="T949" i="22"/>
  <c r="T948" i="22"/>
  <c r="T947" i="22"/>
  <c r="T946" i="22"/>
  <c r="T945" i="22"/>
  <c r="T944" i="22"/>
  <c r="T943" i="22"/>
  <c r="T942" i="22"/>
  <c r="T941" i="22"/>
  <c r="T940" i="22"/>
  <c r="T939" i="22"/>
  <c r="T938" i="22"/>
  <c r="T937" i="22"/>
  <c r="T936" i="22"/>
  <c r="T935" i="22"/>
  <c r="T934" i="22"/>
  <c r="T933" i="22"/>
  <c r="T932" i="22"/>
  <c r="T931" i="22"/>
  <c r="T930" i="22"/>
  <c r="T929" i="22"/>
  <c r="T928" i="22"/>
  <c r="T927" i="22"/>
  <c r="T926" i="22"/>
  <c r="T925" i="22"/>
  <c r="T924" i="22"/>
  <c r="T923" i="22"/>
  <c r="T922" i="22"/>
  <c r="T921" i="22"/>
  <c r="T920" i="22"/>
  <c r="T919" i="22"/>
  <c r="T918" i="22"/>
  <c r="T917" i="22"/>
  <c r="T916" i="22"/>
  <c r="T915" i="22"/>
  <c r="T914" i="22"/>
  <c r="T913" i="22"/>
  <c r="T912" i="22"/>
  <c r="T911" i="22"/>
  <c r="T910" i="22"/>
  <c r="T909" i="22"/>
  <c r="T908" i="22"/>
  <c r="T907" i="22"/>
  <c r="T906" i="22"/>
  <c r="T905" i="22"/>
  <c r="T904" i="22"/>
  <c r="T903" i="22"/>
  <c r="T902" i="22"/>
  <c r="T901" i="22"/>
  <c r="T900" i="22"/>
  <c r="T899" i="22"/>
  <c r="T898" i="22"/>
  <c r="T897" i="22"/>
  <c r="T896" i="22"/>
  <c r="T895" i="22"/>
  <c r="T894" i="22"/>
  <c r="T893" i="22"/>
  <c r="T892" i="22"/>
  <c r="T891" i="22"/>
  <c r="T890" i="22"/>
  <c r="T889" i="22"/>
  <c r="T888" i="22"/>
  <c r="T887" i="22"/>
  <c r="T886" i="22"/>
  <c r="T885" i="22"/>
  <c r="T884" i="22"/>
  <c r="T883" i="22"/>
  <c r="T882" i="22"/>
  <c r="T881" i="22"/>
  <c r="T880" i="22"/>
  <c r="T879" i="22"/>
  <c r="T878" i="22"/>
  <c r="T877" i="22"/>
  <c r="T876" i="22"/>
  <c r="T875" i="22"/>
  <c r="T874" i="22"/>
  <c r="T873" i="22"/>
  <c r="T872" i="22"/>
  <c r="T871" i="22"/>
  <c r="T870" i="22"/>
  <c r="T869" i="22"/>
  <c r="T868" i="22"/>
  <c r="T867" i="22"/>
  <c r="T866" i="22"/>
  <c r="T865" i="22"/>
  <c r="T864" i="22"/>
  <c r="T863" i="22"/>
  <c r="T862" i="22"/>
  <c r="T861" i="22"/>
  <c r="T860" i="22"/>
  <c r="T859" i="22"/>
  <c r="T858" i="22"/>
  <c r="T857" i="22"/>
  <c r="T856" i="22"/>
  <c r="T855" i="22"/>
  <c r="T854" i="22"/>
  <c r="T853" i="22"/>
  <c r="T852" i="22"/>
  <c r="T851" i="22"/>
  <c r="T850" i="22"/>
  <c r="T849" i="22"/>
  <c r="T848" i="22"/>
  <c r="T847" i="22"/>
  <c r="T846" i="22"/>
  <c r="T845" i="22"/>
  <c r="T844" i="22"/>
  <c r="T843" i="22"/>
  <c r="T842" i="22"/>
  <c r="T841" i="22"/>
  <c r="T840" i="22"/>
  <c r="T839" i="22"/>
  <c r="T838" i="22"/>
  <c r="T837" i="22"/>
  <c r="T836" i="22"/>
  <c r="T835" i="22"/>
  <c r="T834" i="22"/>
  <c r="T833" i="22"/>
  <c r="T832" i="22"/>
  <c r="T831" i="22"/>
  <c r="T830" i="22"/>
  <c r="T829" i="22"/>
  <c r="T828" i="22"/>
  <c r="T827" i="22"/>
  <c r="T826" i="22"/>
  <c r="T825" i="22"/>
  <c r="T824" i="22"/>
  <c r="T823" i="22"/>
  <c r="T822" i="22"/>
  <c r="T821" i="22"/>
  <c r="T820" i="22"/>
  <c r="T819" i="22"/>
  <c r="T818" i="22"/>
  <c r="T817" i="22"/>
  <c r="T816" i="22"/>
  <c r="T815" i="22"/>
  <c r="T814" i="22"/>
  <c r="T813" i="22"/>
  <c r="T812" i="22"/>
  <c r="T811" i="22"/>
  <c r="T810" i="22"/>
  <c r="T809" i="22"/>
  <c r="T808" i="22"/>
  <c r="T807" i="22"/>
  <c r="T806" i="22"/>
  <c r="T805" i="22"/>
  <c r="T804" i="22"/>
  <c r="T803" i="22"/>
  <c r="T802" i="22"/>
  <c r="T801" i="22"/>
  <c r="T800" i="22"/>
  <c r="T799" i="22"/>
  <c r="T798" i="22"/>
  <c r="T797" i="22"/>
  <c r="T796" i="22"/>
  <c r="T795" i="22"/>
  <c r="T794" i="22"/>
  <c r="T793" i="22"/>
  <c r="T792" i="22"/>
  <c r="T791" i="22"/>
  <c r="T790" i="22"/>
  <c r="T789" i="22"/>
  <c r="T788" i="22"/>
  <c r="T787" i="22"/>
  <c r="T786" i="22"/>
  <c r="T785" i="22"/>
  <c r="T784" i="22"/>
  <c r="T783" i="22"/>
  <c r="T782" i="22"/>
  <c r="T781" i="22"/>
  <c r="T780" i="22"/>
  <c r="T779" i="22"/>
  <c r="T778" i="22"/>
  <c r="T777" i="22"/>
  <c r="T776" i="22"/>
  <c r="T775" i="22"/>
  <c r="T774" i="22"/>
  <c r="T773" i="22"/>
  <c r="T772" i="22"/>
  <c r="T771" i="22"/>
  <c r="T770" i="22"/>
  <c r="T769" i="22"/>
  <c r="T768" i="22"/>
  <c r="T767" i="22"/>
  <c r="T766" i="22"/>
  <c r="T765" i="22"/>
  <c r="T764" i="22"/>
  <c r="T763" i="22"/>
  <c r="T762" i="22"/>
  <c r="T761" i="22"/>
  <c r="T760" i="22"/>
  <c r="T759" i="22"/>
  <c r="T758" i="22"/>
  <c r="T757" i="22"/>
  <c r="T756" i="22"/>
  <c r="T755" i="22"/>
  <c r="T754" i="22"/>
  <c r="T753" i="22"/>
  <c r="T752" i="22"/>
  <c r="T751" i="22"/>
  <c r="T750" i="22"/>
  <c r="T749" i="22"/>
  <c r="T748" i="22"/>
  <c r="T747" i="22"/>
  <c r="T746" i="22"/>
  <c r="T745" i="22"/>
  <c r="T744" i="22"/>
  <c r="T743" i="22"/>
  <c r="T742" i="22"/>
  <c r="T741" i="22"/>
  <c r="T740" i="22"/>
  <c r="T739" i="22"/>
  <c r="T738" i="22"/>
  <c r="T737" i="22"/>
  <c r="T736" i="22"/>
  <c r="T735" i="22"/>
  <c r="T734" i="22"/>
  <c r="T733" i="22"/>
  <c r="T732" i="22"/>
  <c r="T731" i="22"/>
  <c r="T730" i="22"/>
  <c r="T729" i="22"/>
  <c r="T728" i="22"/>
  <c r="T727" i="22"/>
  <c r="T726" i="22"/>
  <c r="T725" i="22"/>
  <c r="T724" i="22"/>
  <c r="T723" i="22"/>
  <c r="T722" i="22"/>
  <c r="T721" i="22"/>
  <c r="T720" i="22"/>
  <c r="T719" i="22"/>
  <c r="T718" i="22"/>
  <c r="T717" i="22"/>
  <c r="T716" i="22"/>
  <c r="T715" i="22"/>
  <c r="T714" i="22"/>
  <c r="T713" i="22"/>
  <c r="T712" i="22"/>
  <c r="T711" i="22"/>
  <c r="T710" i="22"/>
  <c r="T709" i="22"/>
  <c r="T708" i="22"/>
  <c r="T707" i="22"/>
  <c r="T706" i="22"/>
  <c r="T705" i="22"/>
  <c r="T704" i="22"/>
  <c r="T703" i="22"/>
  <c r="T702" i="22"/>
  <c r="T701" i="22"/>
  <c r="T700" i="22"/>
  <c r="T699" i="22"/>
  <c r="T698" i="22"/>
  <c r="T697" i="22"/>
  <c r="T696" i="22"/>
  <c r="T695" i="22"/>
  <c r="T694" i="22"/>
  <c r="T693" i="22"/>
  <c r="T692" i="22"/>
  <c r="T691" i="22"/>
  <c r="T690" i="22"/>
  <c r="T689" i="22"/>
  <c r="T688" i="22"/>
  <c r="T687" i="22"/>
  <c r="T686" i="22"/>
  <c r="T685" i="22"/>
  <c r="T684" i="22"/>
  <c r="T683" i="22"/>
  <c r="T682" i="22"/>
  <c r="T681" i="22"/>
  <c r="T680" i="22"/>
  <c r="T679" i="22"/>
  <c r="T678" i="22"/>
  <c r="T677" i="22"/>
  <c r="T676" i="22"/>
  <c r="T675" i="22"/>
  <c r="T674" i="22"/>
  <c r="T673" i="22"/>
  <c r="T672" i="22"/>
  <c r="T671" i="22"/>
  <c r="T670" i="22"/>
  <c r="T669" i="22"/>
  <c r="T668" i="22"/>
  <c r="T667" i="22"/>
  <c r="T666" i="22"/>
  <c r="T665" i="22"/>
  <c r="T664" i="22"/>
  <c r="T663" i="22"/>
  <c r="T662" i="22"/>
  <c r="T661" i="22"/>
  <c r="T660" i="22"/>
  <c r="T659" i="22"/>
  <c r="T658" i="22"/>
  <c r="T657" i="22"/>
  <c r="T656" i="22"/>
  <c r="T655" i="22"/>
  <c r="T654" i="22"/>
  <c r="T653" i="22"/>
  <c r="T652" i="22"/>
  <c r="T651" i="22"/>
  <c r="T650" i="22"/>
  <c r="T649" i="22"/>
  <c r="T648" i="22"/>
  <c r="T647" i="22"/>
  <c r="T646" i="22"/>
  <c r="T645" i="22"/>
  <c r="T644" i="22"/>
  <c r="T643" i="22"/>
  <c r="T642" i="22"/>
  <c r="T641" i="22"/>
  <c r="T640" i="22"/>
  <c r="T639" i="22"/>
  <c r="T638" i="22"/>
  <c r="T637" i="22"/>
  <c r="T636" i="22"/>
  <c r="T635" i="22"/>
  <c r="T634" i="22"/>
  <c r="T633" i="22"/>
  <c r="T632" i="22"/>
  <c r="T631" i="22"/>
  <c r="T630" i="22"/>
  <c r="T629" i="22"/>
  <c r="T628" i="22"/>
  <c r="T627" i="22"/>
  <c r="T626" i="22"/>
  <c r="T625" i="22"/>
  <c r="T624" i="22"/>
  <c r="T623" i="22"/>
  <c r="T622" i="22"/>
  <c r="T621" i="22"/>
  <c r="T620" i="22"/>
  <c r="T619" i="22"/>
  <c r="T618" i="22"/>
  <c r="T617" i="22"/>
  <c r="T616" i="22"/>
  <c r="T615" i="22"/>
  <c r="T614" i="22"/>
  <c r="T613" i="22"/>
  <c r="T612" i="22"/>
  <c r="T611" i="22"/>
  <c r="T610" i="22"/>
  <c r="T609" i="22"/>
  <c r="T608" i="22"/>
  <c r="T607" i="22"/>
  <c r="T606" i="22"/>
  <c r="T605" i="22"/>
  <c r="T604" i="22"/>
  <c r="T603" i="22"/>
  <c r="T602" i="22"/>
  <c r="T601" i="22"/>
  <c r="T600" i="22"/>
  <c r="T599" i="22"/>
  <c r="T598" i="22"/>
  <c r="T597" i="22"/>
  <c r="T596" i="22"/>
  <c r="T595" i="22"/>
  <c r="T594" i="22"/>
  <c r="T593" i="22"/>
  <c r="T592" i="22"/>
  <c r="T591" i="22"/>
  <c r="T590" i="22"/>
  <c r="T589" i="22"/>
  <c r="T588" i="22"/>
  <c r="T587" i="22"/>
  <c r="T586" i="22"/>
  <c r="T585" i="22"/>
  <c r="T584" i="22"/>
  <c r="T583" i="22"/>
  <c r="T582" i="22"/>
  <c r="T581" i="22"/>
  <c r="T580" i="22"/>
  <c r="T579" i="22"/>
  <c r="T578" i="22"/>
  <c r="T577" i="22"/>
  <c r="T576" i="22"/>
  <c r="T575" i="22"/>
  <c r="T574" i="22"/>
  <c r="T573" i="22"/>
  <c r="T572" i="22"/>
  <c r="T571" i="22"/>
  <c r="T570" i="22"/>
  <c r="T569" i="22"/>
  <c r="T568" i="22"/>
  <c r="T567" i="22"/>
  <c r="T566" i="22"/>
  <c r="T565" i="22"/>
  <c r="T564" i="22"/>
  <c r="T563" i="22"/>
  <c r="T562" i="22"/>
  <c r="T561" i="22"/>
  <c r="T560" i="22"/>
  <c r="T559" i="22"/>
  <c r="T558" i="22"/>
  <c r="T557" i="22"/>
  <c r="T556" i="22"/>
  <c r="T555" i="22"/>
  <c r="T554" i="22"/>
  <c r="T553" i="22"/>
  <c r="T552" i="22"/>
  <c r="T551" i="22"/>
  <c r="T550" i="22"/>
  <c r="T549" i="22"/>
  <c r="T548" i="22"/>
  <c r="T547" i="22"/>
  <c r="T546" i="22"/>
  <c r="T545" i="22"/>
  <c r="T544" i="22"/>
  <c r="T543" i="22"/>
  <c r="T542" i="22"/>
  <c r="T541" i="22"/>
  <c r="T540" i="22"/>
  <c r="T539" i="22"/>
  <c r="T538" i="22"/>
  <c r="T537" i="22"/>
  <c r="T536" i="22"/>
  <c r="T535" i="22"/>
  <c r="T534" i="22"/>
  <c r="T533" i="22"/>
  <c r="T532" i="22"/>
  <c r="T531" i="22"/>
  <c r="T530" i="22"/>
  <c r="T529" i="22"/>
  <c r="T528" i="22"/>
  <c r="T527" i="22"/>
  <c r="T526" i="22"/>
  <c r="T525" i="22"/>
  <c r="T524" i="22"/>
  <c r="T523" i="22"/>
  <c r="T522" i="22"/>
  <c r="T521" i="22"/>
  <c r="T520" i="22"/>
  <c r="T519" i="22"/>
  <c r="T518" i="22"/>
  <c r="T517" i="22"/>
  <c r="T516" i="22"/>
  <c r="T515" i="22"/>
  <c r="T514" i="22"/>
  <c r="T513" i="22"/>
  <c r="T512" i="22"/>
  <c r="T511" i="22"/>
  <c r="T510" i="22"/>
  <c r="T509" i="22"/>
  <c r="T508" i="22"/>
  <c r="T507" i="22"/>
  <c r="T506" i="22"/>
  <c r="T505" i="22"/>
  <c r="T504" i="22"/>
  <c r="T503" i="22"/>
  <c r="T502" i="22"/>
  <c r="T501" i="22"/>
  <c r="T500" i="22"/>
  <c r="T499" i="22"/>
  <c r="T498" i="22"/>
  <c r="T497" i="22"/>
  <c r="T496" i="22"/>
  <c r="T495" i="22"/>
  <c r="T494" i="22"/>
  <c r="T493" i="22"/>
  <c r="T492" i="22"/>
  <c r="T491" i="22"/>
  <c r="T490" i="22"/>
  <c r="T489" i="22"/>
  <c r="T488" i="22"/>
  <c r="T487" i="22"/>
  <c r="T486" i="22"/>
  <c r="T485" i="22"/>
  <c r="T484" i="22"/>
  <c r="T483" i="22"/>
  <c r="T482" i="22"/>
  <c r="T481" i="22"/>
  <c r="T480" i="22"/>
  <c r="T479" i="22"/>
  <c r="T478" i="22"/>
  <c r="T477" i="22"/>
  <c r="T476" i="22"/>
  <c r="T475" i="22"/>
  <c r="T474" i="22"/>
  <c r="T473" i="22"/>
  <c r="T472" i="22"/>
  <c r="T471" i="22"/>
  <c r="T470" i="22"/>
  <c r="T469" i="22"/>
  <c r="T468" i="22"/>
  <c r="T467" i="22"/>
  <c r="T466" i="22"/>
  <c r="T465" i="22"/>
  <c r="T464" i="22"/>
  <c r="T463" i="22"/>
  <c r="T462" i="22"/>
  <c r="T461" i="22"/>
  <c r="T460" i="22"/>
  <c r="T459" i="22"/>
  <c r="T458" i="22"/>
  <c r="T457" i="22"/>
  <c r="T456" i="22"/>
  <c r="T455" i="22"/>
  <c r="T454" i="22"/>
  <c r="T453" i="22"/>
  <c r="T452" i="22"/>
  <c r="T451" i="22"/>
  <c r="T450" i="22"/>
  <c r="T449" i="22"/>
  <c r="T448" i="22"/>
  <c r="T447" i="22"/>
  <c r="T446" i="22"/>
  <c r="T445" i="22"/>
  <c r="T444" i="22"/>
  <c r="T443" i="22"/>
  <c r="T442" i="22"/>
  <c r="T441" i="22"/>
  <c r="T440" i="22"/>
  <c r="T439" i="22"/>
  <c r="T438" i="22"/>
  <c r="T437" i="22"/>
  <c r="T436" i="22"/>
  <c r="T435" i="22"/>
  <c r="T434" i="22"/>
  <c r="T433" i="22"/>
  <c r="T432" i="22"/>
  <c r="T431" i="22"/>
  <c r="T430" i="22"/>
  <c r="T429" i="22"/>
  <c r="T428" i="22"/>
  <c r="T427" i="22"/>
  <c r="T426" i="22"/>
  <c r="T425" i="22"/>
  <c r="T424" i="22"/>
  <c r="T423" i="22"/>
  <c r="T422" i="22"/>
  <c r="T421" i="22"/>
  <c r="T420" i="22"/>
  <c r="T419" i="22"/>
  <c r="T418" i="22"/>
  <c r="T417" i="22"/>
  <c r="T416" i="22"/>
  <c r="T415" i="22"/>
  <c r="T414" i="22"/>
  <c r="T413" i="22"/>
  <c r="T412" i="22"/>
  <c r="T411" i="22"/>
  <c r="T410" i="22"/>
  <c r="T409" i="22"/>
  <c r="T408" i="22"/>
  <c r="T407" i="22"/>
  <c r="T406" i="22"/>
  <c r="T405" i="22"/>
  <c r="T404" i="22"/>
  <c r="T403" i="22"/>
  <c r="T402" i="22"/>
  <c r="T401" i="22"/>
  <c r="T400" i="22"/>
  <c r="T399" i="22"/>
  <c r="T398" i="22"/>
  <c r="T397" i="22"/>
  <c r="T396" i="22"/>
  <c r="T395" i="22"/>
  <c r="T394" i="22"/>
  <c r="T393" i="22"/>
  <c r="T392" i="22"/>
  <c r="T391" i="22"/>
  <c r="T390" i="22"/>
  <c r="T389" i="22"/>
  <c r="T388" i="22"/>
  <c r="T387" i="22"/>
  <c r="T386" i="22"/>
  <c r="T385" i="22"/>
  <c r="T384" i="22"/>
  <c r="T383" i="22"/>
  <c r="T382" i="22"/>
  <c r="T381" i="22"/>
  <c r="T380" i="22"/>
  <c r="T379" i="22"/>
  <c r="T378" i="22"/>
  <c r="T377" i="22"/>
  <c r="T376" i="22"/>
  <c r="T375" i="22"/>
  <c r="T374" i="22"/>
  <c r="T373" i="22"/>
  <c r="T372" i="22"/>
  <c r="T371" i="22"/>
  <c r="T370" i="22"/>
  <c r="T369" i="22"/>
  <c r="T368" i="22"/>
  <c r="T367" i="22"/>
  <c r="T366" i="22"/>
  <c r="T365" i="22"/>
  <c r="T364" i="22"/>
  <c r="T363" i="22"/>
  <c r="T362" i="22"/>
  <c r="T361" i="22"/>
  <c r="T360" i="22"/>
  <c r="T359" i="22"/>
  <c r="T358" i="22"/>
  <c r="T357" i="22"/>
  <c r="T356" i="22"/>
  <c r="T355" i="22"/>
  <c r="T354" i="22"/>
  <c r="T353" i="22"/>
  <c r="T352" i="22"/>
  <c r="T351" i="22"/>
  <c r="T350" i="22"/>
  <c r="T349" i="22"/>
  <c r="T348" i="22"/>
  <c r="T347" i="22"/>
  <c r="T346" i="22"/>
  <c r="T345" i="22"/>
  <c r="T344" i="22"/>
  <c r="T343" i="22"/>
  <c r="T342" i="22"/>
  <c r="T341" i="22"/>
  <c r="T340" i="22"/>
  <c r="T339" i="22"/>
  <c r="T338" i="22"/>
  <c r="T337" i="22"/>
  <c r="T336" i="22"/>
  <c r="T335" i="22"/>
  <c r="T334" i="22"/>
  <c r="T333" i="22"/>
  <c r="T332" i="22"/>
  <c r="T331" i="22"/>
  <c r="T330" i="22"/>
  <c r="T329" i="22"/>
  <c r="T328" i="22"/>
  <c r="T327" i="22"/>
  <c r="T326" i="22"/>
  <c r="T325" i="22"/>
  <c r="T324" i="22"/>
  <c r="T323" i="22"/>
  <c r="T322" i="22"/>
  <c r="T321" i="22"/>
  <c r="T320" i="22"/>
  <c r="T319" i="22"/>
  <c r="T318" i="22"/>
  <c r="T317" i="22"/>
  <c r="T316" i="22"/>
  <c r="T315" i="22"/>
  <c r="T314" i="22"/>
  <c r="T313" i="22"/>
  <c r="T312" i="22"/>
  <c r="T311" i="22"/>
  <c r="T310" i="22"/>
  <c r="T309" i="22"/>
  <c r="T308" i="22"/>
  <c r="T307" i="22"/>
  <c r="T306" i="22"/>
  <c r="T305" i="22"/>
  <c r="T304" i="22"/>
  <c r="T303" i="22"/>
  <c r="T302" i="22"/>
  <c r="T301" i="22"/>
  <c r="T300" i="22"/>
  <c r="T299" i="22"/>
  <c r="T298" i="22"/>
  <c r="T297" i="22"/>
  <c r="T296" i="22"/>
  <c r="T295" i="22"/>
  <c r="T294" i="22"/>
  <c r="T293" i="22"/>
  <c r="T292" i="22"/>
  <c r="T291" i="22"/>
  <c r="T290" i="22"/>
  <c r="T289" i="22"/>
  <c r="T288" i="22"/>
  <c r="T287" i="22"/>
  <c r="T286" i="22"/>
  <c r="T285" i="22"/>
  <c r="T284" i="22"/>
  <c r="T283" i="22"/>
  <c r="T282" i="22"/>
  <c r="T281" i="22"/>
  <c r="T280" i="22"/>
  <c r="T279" i="22"/>
  <c r="T278" i="22"/>
  <c r="T277" i="22"/>
  <c r="T276" i="22"/>
  <c r="T275" i="22"/>
  <c r="T274" i="22"/>
  <c r="T273" i="22"/>
  <c r="T272" i="22"/>
  <c r="T271" i="22"/>
  <c r="T270" i="22"/>
  <c r="T269" i="22"/>
  <c r="T268" i="22"/>
  <c r="T267" i="22"/>
  <c r="T266" i="22"/>
  <c r="T265" i="22"/>
  <c r="T264" i="22"/>
  <c r="T263" i="22"/>
  <c r="T262" i="22"/>
  <c r="T261" i="22"/>
  <c r="T260" i="22"/>
  <c r="T259" i="22"/>
  <c r="T258" i="22"/>
  <c r="T257" i="22"/>
  <c r="T256" i="22"/>
  <c r="T255" i="22"/>
  <c r="T254" i="22"/>
  <c r="T253" i="22"/>
  <c r="T252" i="22"/>
  <c r="T251" i="22"/>
  <c r="T250" i="22"/>
  <c r="T249" i="22"/>
  <c r="T248" i="22"/>
  <c r="T247" i="22"/>
  <c r="T246" i="22"/>
  <c r="T245" i="22"/>
  <c r="T244" i="22"/>
  <c r="T243" i="22"/>
  <c r="T242" i="22"/>
  <c r="T241" i="22"/>
  <c r="T240" i="22"/>
  <c r="T239" i="22"/>
  <c r="T238" i="22"/>
  <c r="T237" i="22"/>
  <c r="T236" i="22"/>
  <c r="T235" i="22"/>
  <c r="T234" i="22"/>
  <c r="T233" i="22"/>
  <c r="T232" i="22"/>
  <c r="T231" i="22"/>
  <c r="T230" i="22"/>
  <c r="T229" i="22"/>
  <c r="T228" i="22"/>
  <c r="T227" i="22"/>
  <c r="T226" i="22"/>
  <c r="T225" i="22"/>
  <c r="T224" i="22"/>
  <c r="T223" i="22"/>
  <c r="T222" i="22"/>
  <c r="T221" i="22"/>
  <c r="T220" i="22"/>
  <c r="T219" i="22"/>
  <c r="T218" i="22"/>
  <c r="T217" i="22"/>
  <c r="T216" i="22"/>
  <c r="T215" i="22"/>
  <c r="T214" i="22"/>
  <c r="T213" i="22"/>
  <c r="T212" i="22"/>
  <c r="T211" i="22"/>
  <c r="T210" i="22"/>
  <c r="T209" i="22"/>
  <c r="T208" i="22"/>
  <c r="T207" i="22"/>
  <c r="T206" i="22"/>
  <c r="T205" i="22"/>
  <c r="T204" i="22"/>
  <c r="T203" i="22"/>
  <c r="T202" i="22"/>
  <c r="T201" i="22"/>
  <c r="T200" i="22"/>
  <c r="T199" i="22"/>
  <c r="T198" i="22"/>
  <c r="T197" i="22"/>
  <c r="T196" i="22"/>
  <c r="T195" i="22"/>
  <c r="T194" i="22"/>
  <c r="T193" i="22"/>
  <c r="T192" i="22"/>
  <c r="T191" i="22"/>
  <c r="T190" i="22"/>
  <c r="T189" i="22"/>
  <c r="T188" i="22"/>
  <c r="T187" i="22"/>
  <c r="T186" i="22"/>
  <c r="T185" i="22"/>
  <c r="T184" i="22"/>
  <c r="T183" i="22"/>
  <c r="T182" i="22"/>
  <c r="T181" i="22"/>
  <c r="T180" i="22"/>
  <c r="T179" i="22"/>
  <c r="T178" i="22"/>
  <c r="T177" i="22"/>
  <c r="T176" i="22"/>
  <c r="T175" i="22"/>
  <c r="T174" i="22"/>
  <c r="T173" i="22"/>
  <c r="T172" i="22"/>
  <c r="T171" i="22"/>
  <c r="T170" i="22"/>
  <c r="T169" i="22"/>
  <c r="T168" i="22"/>
  <c r="T167" i="22"/>
  <c r="T166" i="22"/>
  <c r="T165" i="22"/>
  <c r="T164" i="22"/>
  <c r="T163" i="22"/>
  <c r="T162" i="22"/>
  <c r="T161" i="22"/>
  <c r="T160" i="22"/>
  <c r="T159" i="22"/>
  <c r="T158" i="22"/>
  <c r="T157" i="22"/>
  <c r="T156" i="22"/>
  <c r="T155" i="22"/>
  <c r="T154" i="22"/>
  <c r="T153" i="22"/>
  <c r="T152" i="22"/>
  <c r="T151" i="22"/>
  <c r="T150" i="22"/>
  <c r="T149" i="22"/>
  <c r="T148" i="22"/>
  <c r="T147" i="22"/>
  <c r="T146" i="22"/>
  <c r="T145" i="22"/>
  <c r="T144" i="22"/>
  <c r="T143" i="22"/>
  <c r="T142" i="22"/>
  <c r="T141" i="22"/>
  <c r="T140" i="22"/>
  <c r="T139" i="22"/>
  <c r="T138" i="22"/>
  <c r="T137" i="22"/>
  <c r="T136" i="22"/>
  <c r="T135" i="22"/>
  <c r="T134" i="22"/>
  <c r="T133" i="22"/>
  <c r="T132" i="22"/>
  <c r="T131" i="22"/>
  <c r="T130" i="22"/>
  <c r="T129" i="22"/>
  <c r="T128" i="22"/>
  <c r="T127" i="22"/>
  <c r="T126" i="22"/>
  <c r="T125" i="22"/>
  <c r="T124" i="22"/>
  <c r="T123" i="22"/>
  <c r="T122" i="22"/>
  <c r="T121" i="22"/>
  <c r="T120" i="22"/>
  <c r="T119" i="22"/>
  <c r="T118" i="22"/>
  <c r="T117" i="22"/>
  <c r="T116" i="22"/>
  <c r="T115" i="22"/>
  <c r="T114" i="22"/>
  <c r="T113" i="22"/>
  <c r="T112" i="22"/>
  <c r="T111" i="22"/>
  <c r="T110" i="22"/>
  <c r="T109" i="22"/>
  <c r="T108" i="22"/>
  <c r="T107" i="22"/>
  <c r="T106" i="22"/>
  <c r="T105" i="22"/>
  <c r="T104" i="22"/>
  <c r="T103" i="22"/>
  <c r="T102" i="22"/>
  <c r="T101" i="22"/>
  <c r="T100" i="22"/>
  <c r="T99" i="22"/>
  <c r="T98" i="22"/>
  <c r="T97" i="22"/>
  <c r="T96" i="22"/>
  <c r="T95" i="22"/>
  <c r="T94" i="22"/>
  <c r="T93" i="22"/>
  <c r="T92" i="22"/>
  <c r="T91" i="22"/>
  <c r="T90" i="22"/>
  <c r="T89" i="22"/>
  <c r="T88" i="22"/>
  <c r="T87" i="22"/>
  <c r="T86" i="22"/>
  <c r="T85" i="22"/>
  <c r="T84" i="22"/>
  <c r="T83" i="22"/>
  <c r="T82" i="22"/>
  <c r="T81" i="22"/>
  <c r="T80" i="22"/>
  <c r="T79" i="22"/>
  <c r="T78" i="22"/>
  <c r="T77" i="22"/>
  <c r="T76" i="22"/>
  <c r="T75" i="22"/>
  <c r="T74" i="22"/>
  <c r="T73" i="22"/>
  <c r="T72" i="22"/>
  <c r="T71" i="22"/>
  <c r="T70" i="22"/>
  <c r="T69" i="22"/>
  <c r="T68" i="22"/>
  <c r="T67" i="22"/>
  <c r="T66" i="22"/>
  <c r="T65" i="22"/>
  <c r="T64" i="22"/>
  <c r="T63" i="22"/>
  <c r="T62" i="22"/>
  <c r="T61" i="22"/>
  <c r="T60" i="22"/>
  <c r="T59" i="22"/>
  <c r="T58" i="22"/>
  <c r="T57" i="22"/>
  <c r="T56" i="22"/>
  <c r="T55" i="22"/>
  <c r="T54" i="22"/>
  <c r="T53" i="22"/>
  <c r="T52" i="22"/>
  <c r="T51" i="22"/>
  <c r="T50" i="22"/>
  <c r="T49" i="22"/>
  <c r="T48" i="22"/>
  <c r="T47" i="22"/>
  <c r="T46" i="22"/>
  <c r="T45" i="22"/>
  <c r="T44" i="22"/>
  <c r="T43" i="22"/>
  <c r="T42" i="22"/>
  <c r="T41" i="22"/>
  <c r="T40" i="22"/>
  <c r="T39" i="22"/>
  <c r="T38" i="22"/>
  <c r="T37" i="22"/>
  <c r="T36" i="22"/>
  <c r="T35" i="22"/>
  <c r="T34" i="22"/>
  <c r="T33" i="22"/>
  <c r="T32" i="22"/>
  <c r="T31" i="22"/>
  <c r="T30" i="22"/>
  <c r="T29" i="22"/>
  <c r="T28" i="22"/>
  <c r="T27" i="22"/>
  <c r="T26" i="22"/>
  <c r="T25" i="22"/>
  <c r="T24" i="22"/>
  <c r="T23" i="22"/>
  <c r="T22" i="22"/>
  <c r="T21" i="22"/>
  <c r="T20" i="22"/>
  <c r="T19" i="22"/>
  <c r="T18" i="22"/>
  <c r="T17" i="22"/>
  <c r="T16" i="22"/>
  <c r="T15" i="22"/>
  <c r="T14" i="22"/>
  <c r="T13" i="22"/>
  <c r="T12" i="22"/>
  <c r="T11" i="22"/>
  <c r="T10" i="22"/>
  <c r="AB31" i="22"/>
  <c r="AB29" i="22"/>
  <c r="AB28" i="22"/>
  <c r="AB27" i="22"/>
  <c r="AB26" i="22"/>
  <c r="AB25" i="22"/>
  <c r="AB24" i="22"/>
  <c r="AB23" i="22"/>
  <c r="AB22" i="22"/>
  <c r="AB21" i="22"/>
  <c r="AB20" i="22"/>
  <c r="AB30" i="22" l="1"/>
  <c r="AB32" i="22" s="1"/>
  <c r="AB37" i="22"/>
  <c r="AB38" i="22"/>
  <c r="AB36" i="22"/>
  <c r="AB35" i="22"/>
  <c r="AC20" i="22" l="1"/>
  <c r="AC25" i="22"/>
  <c r="AC28" i="22"/>
  <c r="AC38" i="22"/>
  <c r="X74" i="14" s="1"/>
  <c r="AC27" i="22"/>
  <c r="AC23" i="22"/>
  <c r="AC37" i="22"/>
  <c r="W74" i="14" s="1"/>
  <c r="AC26" i="22"/>
  <c r="AC21" i="22"/>
  <c r="AC22" i="22"/>
  <c r="AC29" i="22"/>
  <c r="AC24" i="22"/>
  <c r="AB41" i="22"/>
  <c r="AC41" i="22" s="1"/>
  <c r="R84" i="14" s="1"/>
  <c r="M18" i="19" s="1"/>
  <c r="M17" i="19" s="1"/>
  <c r="AC36" i="22"/>
  <c r="V74" i="14" s="1"/>
  <c r="AC35" i="22"/>
  <c r="U74" i="14" s="1"/>
  <c r="AB40" i="22"/>
  <c r="AC40" i="22" s="1"/>
  <c r="Q84" i="14" s="1"/>
  <c r="L18" i="19" s="1"/>
  <c r="L17" i="19" s="1"/>
  <c r="V116" i="14" l="1"/>
  <c r="Z107" i="14" s="1"/>
  <c r="D36" i="18" l="1"/>
  <c r="H36" i="18" s="1"/>
  <c r="E42" i="14" s="1"/>
  <c r="E43" i="14" s="1"/>
  <c r="E36" i="18"/>
  <c r="F36" i="18"/>
  <c r="G36" i="18"/>
  <c r="F35" i="18"/>
  <c r="G35" i="18"/>
  <c r="E35" i="18"/>
  <c r="H35" i="18" s="1"/>
  <c r="E44" i="14" s="1"/>
  <c r="F29" i="18"/>
  <c r="G29" i="18"/>
  <c r="E29" i="18"/>
  <c r="D29" i="18"/>
  <c r="E22" i="18"/>
  <c r="F22" i="18"/>
  <c r="G22" i="18"/>
  <c r="D22" i="18"/>
  <c r="F14" i="19" l="1"/>
  <c r="K14" i="19"/>
  <c r="K17" i="19"/>
  <c r="V112" i="14"/>
  <c r="O108" i="14"/>
  <c r="P108" i="14"/>
  <c r="Q108" i="14"/>
  <c r="R108" i="14"/>
  <c r="S108" i="14"/>
  <c r="T108" i="14"/>
  <c r="O109" i="14"/>
  <c r="P109" i="14"/>
  <c r="Q109" i="14"/>
  <c r="R109" i="14"/>
  <c r="S109" i="14"/>
  <c r="T109" i="14"/>
  <c r="O110" i="14"/>
  <c r="P110" i="14"/>
  <c r="Q110" i="14"/>
  <c r="R110" i="14"/>
  <c r="S110" i="14"/>
  <c r="T110" i="14"/>
  <c r="O111" i="14"/>
  <c r="P111" i="14"/>
  <c r="Q111" i="14"/>
  <c r="R111" i="14"/>
  <c r="S111" i="14"/>
  <c r="T111" i="14"/>
  <c r="O112" i="14"/>
  <c r="P112" i="14"/>
  <c r="U112" i="14" s="1"/>
  <c r="Q112" i="14"/>
  <c r="R112" i="14"/>
  <c r="S112" i="14"/>
  <c r="T112" i="14"/>
  <c r="P107" i="14"/>
  <c r="Q107" i="14"/>
  <c r="R107" i="14"/>
  <c r="S107" i="14"/>
  <c r="T107" i="14"/>
  <c r="G45" i="14" l="1"/>
  <c r="G42" i="14"/>
  <c r="K21" i="19"/>
  <c r="K22" i="19"/>
  <c r="K23" i="19"/>
  <c r="K24" i="19"/>
  <c r="K25" i="19"/>
  <c r="K26" i="19"/>
  <c r="K27" i="19"/>
  <c r="K28" i="19"/>
  <c r="K29" i="19"/>
  <c r="V108" i="14"/>
  <c r="V109" i="14"/>
  <c r="V110" i="14"/>
  <c r="V111" i="14"/>
  <c r="V107" i="14"/>
  <c r="O107" i="14"/>
  <c r="AD64" i="14"/>
  <c r="AD65" i="14"/>
  <c r="AD66" i="14"/>
  <c r="AD67" i="14"/>
  <c r="AD68" i="14"/>
  <c r="AD63" i="14"/>
  <c r="Y65" i="14"/>
  <c r="O64" i="14"/>
  <c r="V64" i="14" s="1"/>
  <c r="P64" i="14"/>
  <c r="W64" i="14" s="1"/>
  <c r="Q64" i="14"/>
  <c r="X64" i="14" s="1"/>
  <c r="R64" i="14"/>
  <c r="Y64" i="14" s="1"/>
  <c r="S64" i="14"/>
  <c r="Z64" i="14" s="1"/>
  <c r="T64" i="14"/>
  <c r="AA64" i="14" s="1"/>
  <c r="O65" i="14"/>
  <c r="V65" i="14" s="1"/>
  <c r="P65" i="14"/>
  <c r="W65" i="14" s="1"/>
  <c r="Q65" i="14"/>
  <c r="X65" i="14" s="1"/>
  <c r="R65" i="14"/>
  <c r="S65" i="14"/>
  <c r="Z65" i="14" s="1"/>
  <c r="T65" i="14"/>
  <c r="AA65" i="14" s="1"/>
  <c r="O66" i="14"/>
  <c r="V66" i="14" s="1"/>
  <c r="P66" i="14"/>
  <c r="W66" i="14" s="1"/>
  <c r="Q66" i="14"/>
  <c r="X66" i="14" s="1"/>
  <c r="R66" i="14"/>
  <c r="Y66" i="14" s="1"/>
  <c r="S66" i="14"/>
  <c r="Z66" i="14" s="1"/>
  <c r="T66" i="14"/>
  <c r="AA66" i="14" s="1"/>
  <c r="O67" i="14"/>
  <c r="V67" i="14" s="1"/>
  <c r="P67" i="14"/>
  <c r="W67" i="14" s="1"/>
  <c r="Q67" i="14"/>
  <c r="X67" i="14" s="1"/>
  <c r="R67" i="14"/>
  <c r="Y67" i="14" s="1"/>
  <c r="S67" i="14"/>
  <c r="Z67" i="14" s="1"/>
  <c r="T67" i="14"/>
  <c r="AA67" i="14" s="1"/>
  <c r="O68" i="14"/>
  <c r="V68" i="14" s="1"/>
  <c r="P68" i="14"/>
  <c r="W68" i="14" s="1"/>
  <c r="Q68" i="14"/>
  <c r="X68" i="14" s="1"/>
  <c r="R68" i="14"/>
  <c r="Y68" i="14" s="1"/>
  <c r="S68" i="14"/>
  <c r="Z68" i="14" s="1"/>
  <c r="T68" i="14"/>
  <c r="AA68" i="14" s="1"/>
  <c r="P63" i="14"/>
  <c r="W63" i="14" s="1"/>
  <c r="Q63" i="14"/>
  <c r="X63" i="14" s="1"/>
  <c r="R63" i="14"/>
  <c r="Y63" i="14" s="1"/>
  <c r="S63" i="14"/>
  <c r="Z63" i="14" s="1"/>
  <c r="T63" i="14"/>
  <c r="AA63" i="14" s="1"/>
  <c r="T25" i="14"/>
  <c r="AA25" i="14" s="1"/>
  <c r="AC89" i="11"/>
  <c r="AC90" i="11"/>
  <c r="AC91" i="11"/>
  <c r="AC88" i="11"/>
  <c r="AC87" i="11"/>
  <c r="AD24" i="11"/>
  <c r="E19" i="11" s="1"/>
  <c r="AD26" i="11"/>
  <c r="E16" i="11" s="1"/>
  <c r="AD27" i="11"/>
  <c r="E17" i="11" s="1"/>
  <c r="P23" i="11"/>
  <c r="W23" i="11" s="1"/>
  <c r="Q23" i="11"/>
  <c r="X23" i="11" s="1"/>
  <c r="R23" i="11"/>
  <c r="Y23" i="11" s="1"/>
  <c r="S23" i="11"/>
  <c r="Z23" i="11" s="1"/>
  <c r="T23" i="11"/>
  <c r="AA23" i="11" s="1"/>
  <c r="P24" i="11"/>
  <c r="W24" i="11" s="1"/>
  <c r="Q24" i="11"/>
  <c r="X24" i="11" s="1"/>
  <c r="R24" i="11"/>
  <c r="Y24" i="11" s="1"/>
  <c r="S24" i="11"/>
  <c r="Z24" i="11" s="1"/>
  <c r="T24" i="11"/>
  <c r="AA24" i="11" s="1"/>
  <c r="P25" i="11"/>
  <c r="W25" i="11" s="1"/>
  <c r="Q25" i="11"/>
  <c r="X25" i="11" s="1"/>
  <c r="R25" i="11"/>
  <c r="Y25" i="11" s="1"/>
  <c r="S25" i="11"/>
  <c r="Z25" i="11" s="1"/>
  <c r="T25" i="11"/>
  <c r="AA25" i="11" s="1"/>
  <c r="P26" i="11"/>
  <c r="Q26" i="11"/>
  <c r="X26" i="11" s="1"/>
  <c r="R26" i="11"/>
  <c r="Y26" i="11" s="1"/>
  <c r="S26" i="11"/>
  <c r="Z26" i="11" s="1"/>
  <c r="T26" i="11"/>
  <c r="AA26" i="11" s="1"/>
  <c r="P27" i="11"/>
  <c r="W27" i="11" s="1"/>
  <c r="Q27" i="11"/>
  <c r="X27" i="11" s="1"/>
  <c r="R27" i="11"/>
  <c r="Y27" i="11" s="1"/>
  <c r="S27" i="11"/>
  <c r="Z27" i="11" s="1"/>
  <c r="T27" i="11"/>
  <c r="AA27" i="11" s="1"/>
  <c r="O24" i="11"/>
  <c r="V24" i="11" s="1"/>
  <c r="O25" i="11"/>
  <c r="V25" i="11" s="1"/>
  <c r="O26" i="11"/>
  <c r="V26" i="11" s="1"/>
  <c r="O27" i="11"/>
  <c r="V27" i="11" s="1"/>
  <c r="AD55" i="11"/>
  <c r="AD56" i="11"/>
  <c r="AD57" i="11"/>
  <c r="AD58" i="11"/>
  <c r="AD59" i="11"/>
  <c r="AB64" i="11" s="1"/>
  <c r="AD54" i="11"/>
  <c r="AD95" i="11"/>
  <c r="AD96" i="11"/>
  <c r="AD97" i="11"/>
  <c r="AD98" i="11"/>
  <c r="AD94" i="11"/>
  <c r="V95" i="11"/>
  <c r="W95" i="11"/>
  <c r="X95" i="11"/>
  <c r="Y95" i="11"/>
  <c r="Z95" i="11"/>
  <c r="AA95" i="11"/>
  <c r="V96" i="11"/>
  <c r="W96" i="11"/>
  <c r="X96" i="11"/>
  <c r="Y96" i="11"/>
  <c r="Z96" i="11"/>
  <c r="AA96" i="11"/>
  <c r="V97" i="11"/>
  <c r="W97" i="11"/>
  <c r="X97" i="11"/>
  <c r="Y97" i="11"/>
  <c r="Z97" i="11"/>
  <c r="AA97" i="11"/>
  <c r="V98" i="11"/>
  <c r="W98" i="11"/>
  <c r="X98" i="11"/>
  <c r="Y98" i="11"/>
  <c r="Z98" i="11"/>
  <c r="AA98" i="11"/>
  <c r="W94" i="11"/>
  <c r="X94" i="11"/>
  <c r="Y94" i="11"/>
  <c r="Z94" i="11"/>
  <c r="AA94" i="11"/>
  <c r="V94" i="11"/>
  <c r="O88" i="11"/>
  <c r="V88" i="11" s="1"/>
  <c r="P88" i="11"/>
  <c r="W88" i="11" s="1"/>
  <c r="Q88" i="11"/>
  <c r="X88" i="11" s="1"/>
  <c r="R88" i="11"/>
  <c r="Y88" i="11" s="1"/>
  <c r="S88" i="11"/>
  <c r="Z88" i="11" s="1"/>
  <c r="T88" i="11"/>
  <c r="AA88" i="11" s="1"/>
  <c r="O89" i="11"/>
  <c r="V89" i="11" s="1"/>
  <c r="P89" i="11"/>
  <c r="W89" i="11" s="1"/>
  <c r="Q89" i="11"/>
  <c r="X89" i="11" s="1"/>
  <c r="R89" i="11"/>
  <c r="Y89" i="11" s="1"/>
  <c r="S89" i="11"/>
  <c r="Z89" i="11" s="1"/>
  <c r="T89" i="11"/>
  <c r="AA89" i="11" s="1"/>
  <c r="O90" i="11"/>
  <c r="V90" i="11" s="1"/>
  <c r="P90" i="11"/>
  <c r="W90" i="11" s="1"/>
  <c r="Q90" i="11"/>
  <c r="X90" i="11" s="1"/>
  <c r="R90" i="11"/>
  <c r="Y90" i="11" s="1"/>
  <c r="S90" i="11"/>
  <c r="Z90" i="11" s="1"/>
  <c r="T90" i="11"/>
  <c r="AA90" i="11" s="1"/>
  <c r="O91" i="11"/>
  <c r="V91" i="11" s="1"/>
  <c r="P91" i="11"/>
  <c r="W91" i="11" s="1"/>
  <c r="Q91" i="11"/>
  <c r="X91" i="11" s="1"/>
  <c r="R91" i="11"/>
  <c r="Y91" i="11" s="1"/>
  <c r="S91" i="11"/>
  <c r="Z91" i="11" s="1"/>
  <c r="T91" i="11"/>
  <c r="AA91" i="11" s="1"/>
  <c r="P87" i="11"/>
  <c r="W87" i="11" s="1"/>
  <c r="Q87" i="11"/>
  <c r="X87" i="11" s="1"/>
  <c r="R87" i="11"/>
  <c r="Y87" i="11" s="1"/>
  <c r="S87" i="11"/>
  <c r="Z87" i="11" s="1"/>
  <c r="T87" i="11"/>
  <c r="AA87" i="11" s="1"/>
  <c r="O87" i="11"/>
  <c r="V87" i="11" s="1"/>
  <c r="AT65" i="21"/>
  <c r="Z125" i="11" s="1"/>
  <c r="AT66" i="21"/>
  <c r="Z126" i="11" s="1"/>
  <c r="AT67" i="21"/>
  <c r="Z127" i="11" s="1"/>
  <c r="AT68" i="21"/>
  <c r="S12" i="21"/>
  <c r="S13" i="21"/>
  <c r="S14" i="21"/>
  <c r="S15" i="21"/>
  <c r="S16" i="21"/>
  <c r="S17" i="21"/>
  <c r="S18" i="21"/>
  <c r="S19" i="21"/>
  <c r="S20" i="21"/>
  <c r="S21" i="21"/>
  <c r="S22" i="21"/>
  <c r="S23" i="21"/>
  <c r="S24" i="21"/>
  <c r="S25" i="21"/>
  <c r="S26" i="21"/>
  <c r="S27" i="21"/>
  <c r="S28" i="21"/>
  <c r="S29" i="21"/>
  <c r="S30" i="21"/>
  <c r="S31" i="21"/>
  <c r="S32" i="21"/>
  <c r="S33" i="21"/>
  <c r="S34" i="21"/>
  <c r="S35" i="21"/>
  <c r="S36" i="21"/>
  <c r="S37" i="21"/>
  <c r="S38" i="21"/>
  <c r="S39" i="21"/>
  <c r="S40" i="21"/>
  <c r="S41" i="21"/>
  <c r="S42" i="21"/>
  <c r="S43" i="21"/>
  <c r="S44" i="21"/>
  <c r="S45" i="21"/>
  <c r="S46" i="21"/>
  <c r="S47" i="21"/>
  <c r="S48" i="21"/>
  <c r="S49" i="21"/>
  <c r="S50" i="21"/>
  <c r="S51" i="21"/>
  <c r="S52" i="21"/>
  <c r="S53" i="21"/>
  <c r="S54" i="21"/>
  <c r="S55" i="21"/>
  <c r="S56" i="21"/>
  <c r="S57" i="21"/>
  <c r="S58" i="21"/>
  <c r="S59" i="21"/>
  <c r="S60" i="21"/>
  <c r="S61" i="21"/>
  <c r="S62" i="21"/>
  <c r="S63" i="21"/>
  <c r="S64" i="21"/>
  <c r="S65" i="21"/>
  <c r="S66" i="21"/>
  <c r="S67" i="21"/>
  <c r="S68" i="21"/>
  <c r="S69" i="21"/>
  <c r="S70" i="21"/>
  <c r="S71" i="21"/>
  <c r="S72" i="21"/>
  <c r="S73" i="21"/>
  <c r="S74" i="21"/>
  <c r="S75" i="21"/>
  <c r="S76" i="21"/>
  <c r="S77" i="21"/>
  <c r="S78" i="21"/>
  <c r="S79" i="21"/>
  <c r="S80" i="21"/>
  <c r="S81" i="21"/>
  <c r="S82" i="21"/>
  <c r="S83" i="21"/>
  <c r="S84" i="21"/>
  <c r="S85" i="21"/>
  <c r="S86" i="21"/>
  <c r="S87" i="21"/>
  <c r="S88" i="21"/>
  <c r="S89" i="21"/>
  <c r="S90" i="21"/>
  <c r="S91" i="21"/>
  <c r="S92" i="21"/>
  <c r="S93" i="21"/>
  <c r="S94" i="21"/>
  <c r="S95" i="21"/>
  <c r="S96" i="21"/>
  <c r="S97" i="21"/>
  <c r="S98" i="21"/>
  <c r="S99" i="21"/>
  <c r="S100" i="21"/>
  <c r="S101" i="21"/>
  <c r="S102" i="21"/>
  <c r="S103" i="21"/>
  <c r="S104" i="21"/>
  <c r="S105" i="21"/>
  <c r="S106" i="21"/>
  <c r="S107" i="21"/>
  <c r="S108" i="21"/>
  <c r="S109" i="21"/>
  <c r="S110" i="21"/>
  <c r="S111" i="21"/>
  <c r="S112" i="21"/>
  <c r="S113" i="21"/>
  <c r="S114" i="21"/>
  <c r="S115" i="21"/>
  <c r="S116" i="21"/>
  <c r="S117" i="21"/>
  <c r="S118" i="21"/>
  <c r="S119" i="21"/>
  <c r="S120" i="21"/>
  <c r="S121" i="21"/>
  <c r="S122" i="21"/>
  <c r="S123" i="21"/>
  <c r="S124" i="21"/>
  <c r="S125" i="21"/>
  <c r="S126" i="21"/>
  <c r="S127" i="21"/>
  <c r="S128" i="21"/>
  <c r="S129" i="21"/>
  <c r="S130" i="21"/>
  <c r="S131" i="21"/>
  <c r="S132" i="21"/>
  <c r="S133" i="21"/>
  <c r="S134" i="21"/>
  <c r="S135" i="21"/>
  <c r="S136" i="21"/>
  <c r="S137" i="21"/>
  <c r="S138" i="21"/>
  <c r="S139" i="21"/>
  <c r="S140" i="21"/>
  <c r="S141" i="21"/>
  <c r="S142" i="21"/>
  <c r="S143" i="21"/>
  <c r="S144" i="21"/>
  <c r="S145" i="21"/>
  <c r="S146" i="21"/>
  <c r="S147" i="21"/>
  <c r="S148" i="21"/>
  <c r="S149" i="21"/>
  <c r="S150" i="21"/>
  <c r="S151" i="21"/>
  <c r="S152" i="21"/>
  <c r="S153" i="21"/>
  <c r="S154" i="21"/>
  <c r="S155" i="21"/>
  <c r="S156" i="21"/>
  <c r="S157" i="21"/>
  <c r="S158" i="21"/>
  <c r="S159" i="21"/>
  <c r="S160" i="21"/>
  <c r="S161" i="21"/>
  <c r="S162" i="21"/>
  <c r="S163" i="21"/>
  <c r="S164" i="21"/>
  <c r="S165" i="21"/>
  <c r="S166" i="21"/>
  <c r="S167" i="21"/>
  <c r="S168" i="21"/>
  <c r="S169" i="21"/>
  <c r="S170" i="21"/>
  <c r="S171" i="21"/>
  <c r="S172" i="21"/>
  <c r="S173" i="21"/>
  <c r="S174" i="21"/>
  <c r="S175" i="21"/>
  <c r="S176" i="21"/>
  <c r="S177" i="21"/>
  <c r="S178" i="21"/>
  <c r="S179" i="21"/>
  <c r="S180" i="21"/>
  <c r="S181" i="21"/>
  <c r="S182" i="21"/>
  <c r="S183" i="21"/>
  <c r="S184" i="21"/>
  <c r="S185" i="21"/>
  <c r="S186" i="21"/>
  <c r="S187" i="21"/>
  <c r="S188" i="21"/>
  <c r="S189" i="21"/>
  <c r="S190" i="21"/>
  <c r="S191" i="21"/>
  <c r="S192" i="21"/>
  <c r="S193" i="21"/>
  <c r="S194" i="21"/>
  <c r="S195" i="21"/>
  <c r="S196" i="21"/>
  <c r="S197" i="21"/>
  <c r="S198" i="21"/>
  <c r="S199" i="21"/>
  <c r="S200" i="21"/>
  <c r="S201" i="21"/>
  <c r="S202" i="21"/>
  <c r="S203" i="21"/>
  <c r="S204" i="21"/>
  <c r="S205" i="21"/>
  <c r="S206" i="21"/>
  <c r="S207" i="21"/>
  <c r="S208" i="21"/>
  <c r="S209" i="21"/>
  <c r="S210" i="21"/>
  <c r="S211" i="21"/>
  <c r="S212" i="21"/>
  <c r="S213" i="21"/>
  <c r="S214" i="21"/>
  <c r="S215" i="21"/>
  <c r="S216" i="21"/>
  <c r="S217" i="21"/>
  <c r="S218" i="21"/>
  <c r="S219" i="21"/>
  <c r="S220" i="21"/>
  <c r="S221" i="21"/>
  <c r="S222" i="21"/>
  <c r="S223" i="21"/>
  <c r="S224" i="21"/>
  <c r="S225" i="21"/>
  <c r="S226" i="21"/>
  <c r="S227" i="21"/>
  <c r="S228" i="21"/>
  <c r="S229" i="21"/>
  <c r="S230" i="21"/>
  <c r="S231" i="21"/>
  <c r="S232" i="21"/>
  <c r="S233" i="21"/>
  <c r="S234" i="21"/>
  <c r="S235" i="21"/>
  <c r="S236" i="21"/>
  <c r="S237" i="21"/>
  <c r="S238" i="21"/>
  <c r="S239" i="21"/>
  <c r="S240" i="21"/>
  <c r="S241" i="21"/>
  <c r="S242" i="21"/>
  <c r="S243" i="21"/>
  <c r="S244" i="21"/>
  <c r="S245" i="21"/>
  <c r="S246" i="21"/>
  <c r="S247" i="21"/>
  <c r="S248" i="21"/>
  <c r="S249" i="21"/>
  <c r="S250" i="21"/>
  <c r="S251" i="21"/>
  <c r="S252" i="21"/>
  <c r="S253" i="21"/>
  <c r="S254" i="21"/>
  <c r="S255" i="21"/>
  <c r="S256" i="21"/>
  <c r="S257" i="21"/>
  <c r="S258" i="21"/>
  <c r="S259" i="21"/>
  <c r="S260" i="21"/>
  <c r="S261" i="21"/>
  <c r="S262" i="21"/>
  <c r="S263" i="21"/>
  <c r="S264" i="21"/>
  <c r="S265" i="21"/>
  <c r="S266" i="21"/>
  <c r="S267" i="21"/>
  <c r="S268" i="21"/>
  <c r="S269" i="21"/>
  <c r="S270" i="21"/>
  <c r="S271" i="21"/>
  <c r="S272" i="21"/>
  <c r="S273" i="21"/>
  <c r="S11" i="21"/>
  <c r="AB65" i="11"/>
  <c r="O165" i="11"/>
  <c r="V165" i="11" s="1"/>
  <c r="P165" i="11"/>
  <c r="W165" i="11" s="1"/>
  <c r="Q165" i="11"/>
  <c r="X165" i="11" s="1"/>
  <c r="R165" i="11"/>
  <c r="Y165" i="11" s="1"/>
  <c r="S165" i="11"/>
  <c r="Z165" i="11" s="1"/>
  <c r="T165" i="11"/>
  <c r="AA165" i="11" s="1"/>
  <c r="T162" i="11"/>
  <c r="AA162" i="11" s="1"/>
  <c r="T163" i="11"/>
  <c r="AA163" i="11" s="1"/>
  <c r="T164" i="11"/>
  <c r="AA164" i="11" s="1"/>
  <c r="O55" i="11"/>
  <c r="V55" i="11" s="1"/>
  <c r="P55" i="11"/>
  <c r="W55" i="11" s="1"/>
  <c r="Q55" i="11"/>
  <c r="X55" i="11" s="1"/>
  <c r="R55" i="11"/>
  <c r="Y55" i="11" s="1"/>
  <c r="S55" i="11"/>
  <c r="Z55" i="11" s="1"/>
  <c r="T55" i="11"/>
  <c r="AA55" i="11" s="1"/>
  <c r="O56" i="11"/>
  <c r="V56" i="11" s="1"/>
  <c r="P56" i="11"/>
  <c r="W56" i="11" s="1"/>
  <c r="Q56" i="11"/>
  <c r="X56" i="11" s="1"/>
  <c r="R56" i="11"/>
  <c r="Y56" i="11" s="1"/>
  <c r="S56" i="11"/>
  <c r="Z56" i="11" s="1"/>
  <c r="T56" i="11"/>
  <c r="AA56" i="11" s="1"/>
  <c r="O57" i="11"/>
  <c r="V57" i="11" s="1"/>
  <c r="P57" i="11"/>
  <c r="W57" i="11" s="1"/>
  <c r="Q57" i="11"/>
  <c r="X57" i="11" s="1"/>
  <c r="R57" i="11"/>
  <c r="Y57" i="11" s="1"/>
  <c r="S57" i="11"/>
  <c r="Z57" i="11" s="1"/>
  <c r="T57" i="11"/>
  <c r="AA57" i="11" s="1"/>
  <c r="O58" i="11"/>
  <c r="V58" i="11" s="1"/>
  <c r="P58" i="11"/>
  <c r="W58" i="11" s="1"/>
  <c r="Q58" i="11"/>
  <c r="X58" i="11" s="1"/>
  <c r="R58" i="11"/>
  <c r="Y58" i="11" s="1"/>
  <c r="S58" i="11"/>
  <c r="Z58" i="11" s="1"/>
  <c r="T58" i="11"/>
  <c r="AA58" i="11" s="1"/>
  <c r="O59" i="11"/>
  <c r="V59" i="11" s="1"/>
  <c r="P59" i="11"/>
  <c r="W59" i="11" s="1"/>
  <c r="Q59" i="11"/>
  <c r="X59" i="11" s="1"/>
  <c r="R59" i="11"/>
  <c r="Y59" i="11" s="1"/>
  <c r="S59" i="11"/>
  <c r="Z59" i="11" s="1"/>
  <c r="T59" i="11"/>
  <c r="AA59" i="11" s="1"/>
  <c r="P54" i="11"/>
  <c r="W54" i="11" s="1"/>
  <c r="Q54" i="11"/>
  <c r="X54" i="11" s="1"/>
  <c r="R54" i="11"/>
  <c r="Y54" i="11" s="1"/>
  <c r="S54" i="11"/>
  <c r="Z54" i="11" s="1"/>
  <c r="T54" i="11"/>
  <c r="AA54" i="11" s="1"/>
  <c r="O14205" i="8"/>
  <c r="N14205" i="8"/>
  <c r="O14204" i="8"/>
  <c r="N14204" i="8"/>
  <c r="O14203" i="8"/>
  <c r="N14203" i="8"/>
  <c r="O14202" i="8"/>
  <c r="N14202" i="8"/>
  <c r="O14201" i="8"/>
  <c r="N14201" i="8"/>
  <c r="O14200" i="8"/>
  <c r="N14200" i="8"/>
  <c r="O14199" i="8"/>
  <c r="N14199" i="8"/>
  <c r="O14198" i="8"/>
  <c r="N14198" i="8"/>
  <c r="O14197" i="8"/>
  <c r="N14197" i="8"/>
  <c r="O14196" i="8"/>
  <c r="N14196" i="8"/>
  <c r="O14195" i="8"/>
  <c r="N14195" i="8"/>
  <c r="O14194" i="8"/>
  <c r="N14194" i="8"/>
  <c r="O14193" i="8"/>
  <c r="N14193" i="8"/>
  <c r="O14192" i="8"/>
  <c r="N14192" i="8"/>
  <c r="O14191" i="8"/>
  <c r="N14191" i="8"/>
  <c r="O14190" i="8"/>
  <c r="N14190" i="8"/>
  <c r="O14189" i="8"/>
  <c r="N14189" i="8"/>
  <c r="O14188" i="8"/>
  <c r="N14188" i="8"/>
  <c r="O14187" i="8"/>
  <c r="N14187" i="8"/>
  <c r="O14186" i="8"/>
  <c r="N14186" i="8"/>
  <c r="O14185" i="8"/>
  <c r="N14185" i="8"/>
  <c r="O14184" i="8"/>
  <c r="N14184" i="8"/>
  <c r="O14183" i="8"/>
  <c r="N14183" i="8"/>
  <c r="O14182" i="8"/>
  <c r="N14182" i="8"/>
  <c r="O14181" i="8"/>
  <c r="N14181" i="8"/>
  <c r="O14180" i="8"/>
  <c r="N14180" i="8"/>
  <c r="O14179" i="8"/>
  <c r="N14179" i="8"/>
  <c r="O14178" i="8"/>
  <c r="N14178" i="8"/>
  <c r="O14177" i="8"/>
  <c r="N14177" i="8"/>
  <c r="O14176" i="8"/>
  <c r="N14176" i="8"/>
  <c r="O14175" i="8"/>
  <c r="N14175" i="8"/>
  <c r="O14174" i="8"/>
  <c r="N14174" i="8"/>
  <c r="O14173" i="8"/>
  <c r="N14173" i="8"/>
  <c r="O14172" i="8"/>
  <c r="N14172" i="8"/>
  <c r="O14171" i="8"/>
  <c r="N14171" i="8"/>
  <c r="O14170" i="8"/>
  <c r="N14170" i="8"/>
  <c r="O14169" i="8"/>
  <c r="N14169" i="8"/>
  <c r="O14168" i="8"/>
  <c r="N14168" i="8"/>
  <c r="O14167" i="8"/>
  <c r="N14167" i="8"/>
  <c r="O14166" i="8"/>
  <c r="N14166" i="8"/>
  <c r="O14165" i="8"/>
  <c r="N14165" i="8"/>
  <c r="O14164" i="8"/>
  <c r="N14164" i="8"/>
  <c r="O14163" i="8"/>
  <c r="N14163" i="8"/>
  <c r="O14162" i="8"/>
  <c r="N14162" i="8"/>
  <c r="O14161" i="8"/>
  <c r="N14161" i="8"/>
  <c r="O14160" i="8"/>
  <c r="N14160" i="8"/>
  <c r="O14159" i="8"/>
  <c r="N14159" i="8"/>
  <c r="O14158" i="8"/>
  <c r="N14158" i="8"/>
  <c r="O14157" i="8"/>
  <c r="N14157" i="8"/>
  <c r="O14156" i="8"/>
  <c r="N14156" i="8"/>
  <c r="O14155" i="8"/>
  <c r="N14155" i="8"/>
  <c r="O14154" i="8"/>
  <c r="N14154" i="8"/>
  <c r="O14153" i="8"/>
  <c r="N14153" i="8"/>
  <c r="O14152" i="8"/>
  <c r="N14152" i="8"/>
  <c r="O14151" i="8"/>
  <c r="N14151" i="8"/>
  <c r="O14150" i="8"/>
  <c r="N14150" i="8"/>
  <c r="O14149" i="8"/>
  <c r="N14149" i="8"/>
  <c r="O14148" i="8"/>
  <c r="N14148" i="8"/>
  <c r="O14147" i="8"/>
  <c r="N14147" i="8"/>
  <c r="O14146" i="8"/>
  <c r="N14146" i="8"/>
  <c r="O14145" i="8"/>
  <c r="N14145" i="8"/>
  <c r="O14144" i="8"/>
  <c r="N14144" i="8"/>
  <c r="O14143" i="8"/>
  <c r="N14143" i="8"/>
  <c r="O14142" i="8"/>
  <c r="N14142" i="8"/>
  <c r="O14141" i="8"/>
  <c r="N14141" i="8"/>
  <c r="O14140" i="8"/>
  <c r="N14140" i="8"/>
  <c r="O14139" i="8"/>
  <c r="N14139" i="8"/>
  <c r="O14138" i="8"/>
  <c r="N14138" i="8"/>
  <c r="O14137" i="8"/>
  <c r="N14137" i="8"/>
  <c r="O14136" i="8"/>
  <c r="N14136" i="8"/>
  <c r="O14135" i="8"/>
  <c r="N14135" i="8"/>
  <c r="O14134" i="8"/>
  <c r="N14134" i="8"/>
  <c r="O14133" i="8"/>
  <c r="N14133" i="8"/>
  <c r="O14132" i="8"/>
  <c r="N14132" i="8"/>
  <c r="O14131" i="8"/>
  <c r="N14131" i="8"/>
  <c r="O14130" i="8"/>
  <c r="N14130" i="8"/>
  <c r="O14129" i="8"/>
  <c r="N14129" i="8"/>
  <c r="O14128" i="8"/>
  <c r="N14128" i="8"/>
  <c r="O14127" i="8"/>
  <c r="N14127" i="8"/>
  <c r="O14126" i="8"/>
  <c r="N14126" i="8"/>
  <c r="O14125" i="8"/>
  <c r="N14125" i="8"/>
  <c r="O14124" i="8"/>
  <c r="N14124" i="8"/>
  <c r="O14123" i="8"/>
  <c r="N14123" i="8"/>
  <c r="O14122" i="8"/>
  <c r="N14122" i="8"/>
  <c r="O14121" i="8"/>
  <c r="N14121" i="8"/>
  <c r="O14120" i="8"/>
  <c r="N14120" i="8"/>
  <c r="O14119" i="8"/>
  <c r="N14119" i="8"/>
  <c r="O14118" i="8"/>
  <c r="N14118" i="8"/>
  <c r="O14117" i="8"/>
  <c r="N14117" i="8"/>
  <c r="O14116" i="8"/>
  <c r="N14116" i="8"/>
  <c r="O14115" i="8"/>
  <c r="N14115" i="8"/>
  <c r="O14114" i="8"/>
  <c r="N14114" i="8"/>
  <c r="O14113" i="8"/>
  <c r="N14113" i="8"/>
  <c r="O14112" i="8"/>
  <c r="N14112" i="8"/>
  <c r="O14111" i="8"/>
  <c r="N14111" i="8"/>
  <c r="O14110" i="8"/>
  <c r="N14110" i="8"/>
  <c r="O14109" i="8"/>
  <c r="N14109" i="8"/>
  <c r="O14108" i="8"/>
  <c r="N14108" i="8"/>
  <c r="O14107" i="8"/>
  <c r="N14107" i="8"/>
  <c r="O14106" i="8"/>
  <c r="N14106" i="8"/>
  <c r="O14105" i="8"/>
  <c r="N14105" i="8"/>
  <c r="O14104" i="8"/>
  <c r="N14104" i="8"/>
  <c r="O14103" i="8"/>
  <c r="N14103" i="8"/>
  <c r="O14102" i="8"/>
  <c r="N14102" i="8"/>
  <c r="O14101" i="8"/>
  <c r="N14101" i="8"/>
  <c r="O14100" i="8"/>
  <c r="N14100" i="8"/>
  <c r="O14099" i="8"/>
  <c r="N14099" i="8"/>
  <c r="O14098" i="8"/>
  <c r="N14098" i="8"/>
  <c r="O14097" i="8"/>
  <c r="N14097" i="8"/>
  <c r="O14096" i="8"/>
  <c r="N14096" i="8"/>
  <c r="O14095" i="8"/>
  <c r="N14095" i="8"/>
  <c r="O14094" i="8"/>
  <c r="N14094" i="8"/>
  <c r="O14093" i="8"/>
  <c r="N14093" i="8"/>
  <c r="O14092" i="8"/>
  <c r="N14092" i="8"/>
  <c r="O14091" i="8"/>
  <c r="N14091" i="8"/>
  <c r="O14090" i="8"/>
  <c r="N14090" i="8"/>
  <c r="O14089" i="8"/>
  <c r="N14089" i="8"/>
  <c r="O14088" i="8"/>
  <c r="N14088" i="8"/>
  <c r="O14087" i="8"/>
  <c r="N14087" i="8"/>
  <c r="O14086" i="8"/>
  <c r="N14086" i="8"/>
  <c r="O14085" i="8"/>
  <c r="N14085" i="8"/>
  <c r="O14084" i="8"/>
  <c r="N14084" i="8"/>
  <c r="O14083" i="8"/>
  <c r="N14083" i="8"/>
  <c r="O14082" i="8"/>
  <c r="N14082" i="8"/>
  <c r="O14081" i="8"/>
  <c r="N14081" i="8"/>
  <c r="O14080" i="8"/>
  <c r="N14080" i="8"/>
  <c r="O14079" i="8"/>
  <c r="N14079" i="8"/>
  <c r="O14078" i="8"/>
  <c r="N14078" i="8"/>
  <c r="O14077" i="8"/>
  <c r="N14077" i="8"/>
  <c r="O14076" i="8"/>
  <c r="N14076" i="8"/>
  <c r="O14075" i="8"/>
  <c r="N14075" i="8"/>
  <c r="O14074" i="8"/>
  <c r="N14074" i="8"/>
  <c r="O14073" i="8"/>
  <c r="N14073" i="8"/>
  <c r="O14072" i="8"/>
  <c r="N14072" i="8"/>
  <c r="O14071" i="8"/>
  <c r="N14071" i="8"/>
  <c r="O14070" i="8"/>
  <c r="N14070" i="8"/>
  <c r="O14069" i="8"/>
  <c r="N14069" i="8"/>
  <c r="O14068" i="8"/>
  <c r="N14068" i="8"/>
  <c r="O14067" i="8"/>
  <c r="N14067" i="8"/>
  <c r="O14066" i="8"/>
  <c r="N14066" i="8"/>
  <c r="O14065" i="8"/>
  <c r="N14065" i="8"/>
  <c r="O14064" i="8"/>
  <c r="N14064" i="8"/>
  <c r="O14063" i="8"/>
  <c r="N14063" i="8"/>
  <c r="O14062" i="8"/>
  <c r="N14062" i="8"/>
  <c r="O14061" i="8"/>
  <c r="N14061" i="8"/>
  <c r="O14060" i="8"/>
  <c r="N14060" i="8"/>
  <c r="O14059" i="8"/>
  <c r="N14059" i="8"/>
  <c r="O14058" i="8"/>
  <c r="N14058" i="8"/>
  <c r="O14057" i="8"/>
  <c r="N14057" i="8"/>
  <c r="O14056" i="8"/>
  <c r="N14056" i="8"/>
  <c r="O14055" i="8"/>
  <c r="N14055" i="8"/>
  <c r="O14054" i="8"/>
  <c r="N14054" i="8"/>
  <c r="O14053" i="8"/>
  <c r="N14053" i="8"/>
  <c r="O14052" i="8"/>
  <c r="N14052" i="8"/>
  <c r="O14051" i="8"/>
  <c r="N14051" i="8"/>
  <c r="O14050" i="8"/>
  <c r="N14050" i="8"/>
  <c r="O14049" i="8"/>
  <c r="N14049" i="8"/>
  <c r="O14048" i="8"/>
  <c r="N14048" i="8"/>
  <c r="O14047" i="8"/>
  <c r="N14047" i="8"/>
  <c r="O14046" i="8"/>
  <c r="N14046" i="8"/>
  <c r="O14045" i="8"/>
  <c r="N14045" i="8"/>
  <c r="O14044" i="8"/>
  <c r="N14044" i="8"/>
  <c r="O14043" i="8"/>
  <c r="N14043" i="8"/>
  <c r="O14042" i="8"/>
  <c r="N14042" i="8"/>
  <c r="O14041" i="8"/>
  <c r="N14041" i="8"/>
  <c r="O14040" i="8"/>
  <c r="N14040" i="8"/>
  <c r="O14039" i="8"/>
  <c r="N14039" i="8"/>
  <c r="O14038" i="8"/>
  <c r="N14038" i="8"/>
  <c r="O14037" i="8"/>
  <c r="N14037" i="8"/>
  <c r="O14036" i="8"/>
  <c r="N14036" i="8"/>
  <c r="O14035" i="8"/>
  <c r="N14035" i="8"/>
  <c r="O14034" i="8"/>
  <c r="N14034" i="8"/>
  <c r="O14033" i="8"/>
  <c r="N14033" i="8"/>
  <c r="O14032" i="8"/>
  <c r="N14032" i="8"/>
  <c r="O14031" i="8"/>
  <c r="N14031" i="8"/>
  <c r="O14030" i="8"/>
  <c r="N14030" i="8"/>
  <c r="O14029" i="8"/>
  <c r="N14029" i="8"/>
  <c r="O14028" i="8"/>
  <c r="N14028" i="8"/>
  <c r="O14027" i="8"/>
  <c r="N14027" i="8"/>
  <c r="O14026" i="8"/>
  <c r="N14026" i="8"/>
  <c r="O14025" i="8"/>
  <c r="N14025" i="8"/>
  <c r="O14024" i="8"/>
  <c r="N14024" i="8"/>
  <c r="O14023" i="8"/>
  <c r="N14023" i="8"/>
  <c r="O14022" i="8"/>
  <c r="N14022" i="8"/>
  <c r="O14021" i="8"/>
  <c r="N14021" i="8"/>
  <c r="O14020" i="8"/>
  <c r="N14020" i="8"/>
  <c r="O14019" i="8"/>
  <c r="N14019" i="8"/>
  <c r="O14018" i="8"/>
  <c r="N14018" i="8"/>
  <c r="O14017" i="8"/>
  <c r="N14017" i="8"/>
  <c r="O14016" i="8"/>
  <c r="N14016" i="8"/>
  <c r="O14015" i="8"/>
  <c r="N14015" i="8"/>
  <c r="O14014" i="8"/>
  <c r="N14014" i="8"/>
  <c r="O14013" i="8"/>
  <c r="N14013" i="8"/>
  <c r="O14012" i="8"/>
  <c r="N14012" i="8"/>
  <c r="O14011" i="8"/>
  <c r="N14011" i="8"/>
  <c r="O14010" i="8"/>
  <c r="N14010" i="8"/>
  <c r="O14009" i="8"/>
  <c r="N14009" i="8"/>
  <c r="O14008" i="8"/>
  <c r="N14008" i="8"/>
  <c r="O14007" i="8"/>
  <c r="N14007" i="8"/>
  <c r="O14006" i="8"/>
  <c r="N14006" i="8"/>
  <c r="O14005" i="8"/>
  <c r="N14005" i="8"/>
  <c r="O14004" i="8"/>
  <c r="N14004" i="8"/>
  <c r="O14003" i="8"/>
  <c r="N14003" i="8"/>
  <c r="O14002" i="8"/>
  <c r="N14002" i="8"/>
  <c r="O14001" i="8"/>
  <c r="N14001" i="8"/>
  <c r="O14000" i="8"/>
  <c r="N14000" i="8"/>
  <c r="O13999" i="8"/>
  <c r="N13999" i="8"/>
  <c r="O13998" i="8"/>
  <c r="N13998" i="8"/>
  <c r="O13997" i="8"/>
  <c r="N13997" i="8"/>
  <c r="O13996" i="8"/>
  <c r="N13996" i="8"/>
  <c r="O13995" i="8"/>
  <c r="N13995" i="8"/>
  <c r="O13994" i="8"/>
  <c r="N13994" i="8"/>
  <c r="O13993" i="8"/>
  <c r="N13993" i="8"/>
  <c r="O13992" i="8"/>
  <c r="N13992" i="8"/>
  <c r="O13991" i="8"/>
  <c r="N13991" i="8"/>
  <c r="O13990" i="8"/>
  <c r="N13990" i="8"/>
  <c r="O13989" i="8"/>
  <c r="N13989" i="8"/>
  <c r="O13988" i="8"/>
  <c r="N13988" i="8"/>
  <c r="O13987" i="8"/>
  <c r="N13987" i="8"/>
  <c r="O13986" i="8"/>
  <c r="N13986" i="8"/>
  <c r="O13985" i="8"/>
  <c r="N13985" i="8"/>
  <c r="O13984" i="8"/>
  <c r="N13984" i="8"/>
  <c r="O13983" i="8"/>
  <c r="N13983" i="8"/>
  <c r="O13982" i="8"/>
  <c r="N13982" i="8"/>
  <c r="O13981" i="8"/>
  <c r="N13981" i="8"/>
  <c r="O13980" i="8"/>
  <c r="N13980" i="8"/>
  <c r="O13979" i="8"/>
  <c r="N13979" i="8"/>
  <c r="O13978" i="8"/>
  <c r="N13978" i="8"/>
  <c r="O13977" i="8"/>
  <c r="N13977" i="8"/>
  <c r="O13976" i="8"/>
  <c r="N13976" i="8"/>
  <c r="O13975" i="8"/>
  <c r="N13975" i="8"/>
  <c r="O13974" i="8"/>
  <c r="N13974" i="8"/>
  <c r="O13973" i="8"/>
  <c r="N13973" i="8"/>
  <c r="O13972" i="8"/>
  <c r="N13972" i="8"/>
  <c r="O13971" i="8"/>
  <c r="N13971" i="8"/>
  <c r="O13970" i="8"/>
  <c r="N13970" i="8"/>
  <c r="O13969" i="8"/>
  <c r="N13969" i="8"/>
  <c r="O13968" i="8"/>
  <c r="N13968" i="8"/>
  <c r="O13967" i="8"/>
  <c r="N13967" i="8"/>
  <c r="O13966" i="8"/>
  <c r="N13966" i="8"/>
  <c r="O13965" i="8"/>
  <c r="N13965" i="8"/>
  <c r="O13964" i="8"/>
  <c r="N13964" i="8"/>
  <c r="O13963" i="8"/>
  <c r="N13963" i="8"/>
  <c r="O13962" i="8"/>
  <c r="N13962" i="8"/>
  <c r="O13961" i="8"/>
  <c r="N13961" i="8"/>
  <c r="O13960" i="8"/>
  <c r="N13960" i="8"/>
  <c r="O13959" i="8"/>
  <c r="N13959" i="8"/>
  <c r="O13958" i="8"/>
  <c r="N13958" i="8"/>
  <c r="O13957" i="8"/>
  <c r="N13957" i="8"/>
  <c r="O13956" i="8"/>
  <c r="N13956" i="8"/>
  <c r="O13955" i="8"/>
  <c r="N13955" i="8"/>
  <c r="O13954" i="8"/>
  <c r="N13954" i="8"/>
  <c r="O13953" i="8"/>
  <c r="N13953" i="8"/>
  <c r="O13952" i="8"/>
  <c r="N13952" i="8"/>
  <c r="O13951" i="8"/>
  <c r="N13951" i="8"/>
  <c r="O13950" i="8"/>
  <c r="N13950" i="8"/>
  <c r="O13949" i="8"/>
  <c r="N13949" i="8"/>
  <c r="O13948" i="8"/>
  <c r="N13948" i="8"/>
  <c r="O13947" i="8"/>
  <c r="N13947" i="8"/>
  <c r="O13946" i="8"/>
  <c r="N13946" i="8"/>
  <c r="O13945" i="8"/>
  <c r="N13945" i="8"/>
  <c r="O13944" i="8"/>
  <c r="N13944" i="8"/>
  <c r="O13943" i="8"/>
  <c r="N13943" i="8"/>
  <c r="O13942" i="8"/>
  <c r="N13942" i="8"/>
  <c r="O13941" i="8"/>
  <c r="N13941" i="8"/>
  <c r="O13940" i="8"/>
  <c r="N13940" i="8"/>
  <c r="O13939" i="8"/>
  <c r="N13939" i="8"/>
  <c r="O13938" i="8"/>
  <c r="N13938" i="8"/>
  <c r="O13937" i="8"/>
  <c r="N13937" i="8"/>
  <c r="O13936" i="8"/>
  <c r="N13936" i="8"/>
  <c r="O13935" i="8"/>
  <c r="N13935" i="8"/>
  <c r="O13934" i="8"/>
  <c r="N13934" i="8"/>
  <c r="O13933" i="8"/>
  <c r="N13933" i="8"/>
  <c r="O13932" i="8"/>
  <c r="N13932" i="8"/>
  <c r="O13931" i="8"/>
  <c r="N13931" i="8"/>
  <c r="O13930" i="8"/>
  <c r="N13930" i="8"/>
  <c r="O13929" i="8"/>
  <c r="N13929" i="8"/>
  <c r="O13928" i="8"/>
  <c r="N13928" i="8"/>
  <c r="O13927" i="8"/>
  <c r="N13927" i="8"/>
  <c r="O13926" i="8"/>
  <c r="N13926" i="8"/>
  <c r="O13925" i="8"/>
  <c r="N13925" i="8"/>
  <c r="O13924" i="8"/>
  <c r="N13924" i="8"/>
  <c r="O13923" i="8"/>
  <c r="N13923" i="8"/>
  <c r="O13922" i="8"/>
  <c r="N13922" i="8"/>
  <c r="O13921" i="8"/>
  <c r="N13921" i="8"/>
  <c r="O13920" i="8"/>
  <c r="N13920" i="8"/>
  <c r="O13919" i="8"/>
  <c r="N13919" i="8"/>
  <c r="O13918" i="8"/>
  <c r="N13918" i="8"/>
  <c r="O13917" i="8"/>
  <c r="N13917" i="8"/>
  <c r="O13916" i="8"/>
  <c r="N13916" i="8"/>
  <c r="O13915" i="8"/>
  <c r="N13915" i="8"/>
  <c r="O13914" i="8"/>
  <c r="N13914" i="8"/>
  <c r="O13913" i="8"/>
  <c r="N13913" i="8"/>
  <c r="O13912" i="8"/>
  <c r="N13912" i="8"/>
  <c r="O13911" i="8"/>
  <c r="N13911" i="8"/>
  <c r="O13910" i="8"/>
  <c r="N13910" i="8"/>
  <c r="O13909" i="8"/>
  <c r="N13909" i="8"/>
  <c r="O13908" i="8"/>
  <c r="N13908" i="8"/>
  <c r="O13907" i="8"/>
  <c r="N13907" i="8"/>
  <c r="O13906" i="8"/>
  <c r="N13906" i="8"/>
  <c r="O13905" i="8"/>
  <c r="N13905" i="8"/>
  <c r="O13904" i="8"/>
  <c r="N13904" i="8"/>
  <c r="O13903" i="8"/>
  <c r="N13903" i="8"/>
  <c r="O13902" i="8"/>
  <c r="N13902" i="8"/>
  <c r="O13901" i="8"/>
  <c r="N13901" i="8"/>
  <c r="O13900" i="8"/>
  <c r="N13900" i="8"/>
  <c r="O13899" i="8"/>
  <c r="N13899" i="8"/>
  <c r="O13898" i="8"/>
  <c r="N13898" i="8"/>
  <c r="O13897" i="8"/>
  <c r="N13897" i="8"/>
  <c r="O13896" i="8"/>
  <c r="N13896" i="8"/>
  <c r="O13895" i="8"/>
  <c r="N13895" i="8"/>
  <c r="O13894" i="8"/>
  <c r="N13894" i="8"/>
  <c r="O13893" i="8"/>
  <c r="N13893" i="8"/>
  <c r="O13892" i="8"/>
  <c r="N13892" i="8"/>
  <c r="O13891" i="8"/>
  <c r="N13891" i="8"/>
  <c r="O13890" i="8"/>
  <c r="N13890" i="8"/>
  <c r="O13889" i="8"/>
  <c r="N13889" i="8"/>
  <c r="O13888" i="8"/>
  <c r="N13888" i="8"/>
  <c r="O13887" i="8"/>
  <c r="N13887" i="8"/>
  <c r="O13886" i="8"/>
  <c r="N13886" i="8"/>
  <c r="O13885" i="8"/>
  <c r="N13885" i="8"/>
  <c r="O13884" i="8"/>
  <c r="N13884" i="8"/>
  <c r="O13883" i="8"/>
  <c r="N13883" i="8"/>
  <c r="O13882" i="8"/>
  <c r="N13882" i="8"/>
  <c r="O13881" i="8"/>
  <c r="N13881" i="8"/>
  <c r="O13880" i="8"/>
  <c r="N13880" i="8"/>
  <c r="O13879" i="8"/>
  <c r="N13879" i="8"/>
  <c r="O13878" i="8"/>
  <c r="N13878" i="8"/>
  <c r="O13877" i="8"/>
  <c r="N13877" i="8"/>
  <c r="O13876" i="8"/>
  <c r="N13876" i="8"/>
  <c r="O13875" i="8"/>
  <c r="N13875" i="8"/>
  <c r="O13874" i="8"/>
  <c r="N13874" i="8"/>
  <c r="O13873" i="8"/>
  <c r="N13873" i="8"/>
  <c r="O13872" i="8"/>
  <c r="N13872" i="8"/>
  <c r="O13871" i="8"/>
  <c r="N13871" i="8"/>
  <c r="O13870" i="8"/>
  <c r="N13870" i="8"/>
  <c r="O13869" i="8"/>
  <c r="N13869" i="8"/>
  <c r="O13868" i="8"/>
  <c r="N13868" i="8"/>
  <c r="O13867" i="8"/>
  <c r="N13867" i="8"/>
  <c r="O13866" i="8"/>
  <c r="N13866" i="8"/>
  <c r="O13865" i="8"/>
  <c r="N13865" i="8"/>
  <c r="O13864" i="8"/>
  <c r="N13864" i="8"/>
  <c r="O13863" i="8"/>
  <c r="N13863" i="8"/>
  <c r="O13862" i="8"/>
  <c r="N13862" i="8"/>
  <c r="O13861" i="8"/>
  <c r="N13861" i="8"/>
  <c r="O13860" i="8"/>
  <c r="N13860" i="8"/>
  <c r="O13859" i="8"/>
  <c r="N13859" i="8"/>
  <c r="O13858" i="8"/>
  <c r="N13858" i="8"/>
  <c r="O13857" i="8"/>
  <c r="N13857" i="8"/>
  <c r="O13856" i="8"/>
  <c r="N13856" i="8"/>
  <c r="O13855" i="8"/>
  <c r="N13855" i="8"/>
  <c r="O13854" i="8"/>
  <c r="N13854" i="8"/>
  <c r="O13853" i="8"/>
  <c r="N13853" i="8"/>
  <c r="O13852" i="8"/>
  <c r="N13852" i="8"/>
  <c r="O13851" i="8"/>
  <c r="N13851" i="8"/>
  <c r="O13850" i="8"/>
  <c r="N13850" i="8"/>
  <c r="O13849" i="8"/>
  <c r="N13849" i="8"/>
  <c r="O13848" i="8"/>
  <c r="N13848" i="8"/>
  <c r="O13847" i="8"/>
  <c r="N13847" i="8"/>
  <c r="O13846" i="8"/>
  <c r="N13846" i="8"/>
  <c r="O13845" i="8"/>
  <c r="N13845" i="8"/>
  <c r="O13844" i="8"/>
  <c r="N13844" i="8"/>
  <c r="O13843" i="8"/>
  <c r="N13843" i="8"/>
  <c r="O13842" i="8"/>
  <c r="N13842" i="8"/>
  <c r="O13841" i="8"/>
  <c r="N13841" i="8"/>
  <c r="O13840" i="8"/>
  <c r="N13840" i="8"/>
  <c r="O13839" i="8"/>
  <c r="N13839" i="8"/>
  <c r="O13838" i="8"/>
  <c r="N13838" i="8"/>
  <c r="O13837" i="8"/>
  <c r="N13837" i="8"/>
  <c r="O13836" i="8"/>
  <c r="N13836" i="8"/>
  <c r="O13835" i="8"/>
  <c r="N13835" i="8"/>
  <c r="O13834" i="8"/>
  <c r="N13834" i="8"/>
  <c r="O13833" i="8"/>
  <c r="N13833" i="8"/>
  <c r="O13832" i="8"/>
  <c r="N13832" i="8"/>
  <c r="O13831" i="8"/>
  <c r="N13831" i="8"/>
  <c r="O13830" i="8"/>
  <c r="N13830" i="8"/>
  <c r="O13829" i="8"/>
  <c r="N13829" i="8"/>
  <c r="O13828" i="8"/>
  <c r="N13828" i="8"/>
  <c r="O13827" i="8"/>
  <c r="N13827" i="8"/>
  <c r="O13826" i="8"/>
  <c r="N13826" i="8"/>
  <c r="O13825" i="8"/>
  <c r="N13825" i="8"/>
  <c r="O13824" i="8"/>
  <c r="N13824" i="8"/>
  <c r="O13823" i="8"/>
  <c r="N13823" i="8"/>
  <c r="O13822" i="8"/>
  <c r="N13822" i="8"/>
  <c r="O13821" i="8"/>
  <c r="N13821" i="8"/>
  <c r="O13820" i="8"/>
  <c r="N13820" i="8"/>
  <c r="O13819" i="8"/>
  <c r="N13819" i="8"/>
  <c r="O13818" i="8"/>
  <c r="N13818" i="8"/>
  <c r="O13817" i="8"/>
  <c r="N13817" i="8"/>
  <c r="O13816" i="8"/>
  <c r="N13816" i="8"/>
  <c r="O13815" i="8"/>
  <c r="N13815" i="8"/>
  <c r="O13814" i="8"/>
  <c r="N13814" i="8"/>
  <c r="O13813" i="8"/>
  <c r="N13813" i="8"/>
  <c r="O13812" i="8"/>
  <c r="N13812" i="8"/>
  <c r="O13811" i="8"/>
  <c r="N13811" i="8"/>
  <c r="O13810" i="8"/>
  <c r="N13810" i="8"/>
  <c r="O13809" i="8"/>
  <c r="N13809" i="8"/>
  <c r="O13808" i="8"/>
  <c r="N13808" i="8"/>
  <c r="O13807" i="8"/>
  <c r="N13807" i="8"/>
  <c r="O13806" i="8"/>
  <c r="N13806" i="8"/>
  <c r="O13805" i="8"/>
  <c r="N13805" i="8"/>
  <c r="O13804" i="8"/>
  <c r="N13804" i="8"/>
  <c r="O13803" i="8"/>
  <c r="N13803" i="8"/>
  <c r="O13802" i="8"/>
  <c r="N13802" i="8"/>
  <c r="O13801" i="8"/>
  <c r="N13801" i="8"/>
  <c r="O13800" i="8"/>
  <c r="N13800" i="8"/>
  <c r="O13799" i="8"/>
  <c r="N13799" i="8"/>
  <c r="O13798" i="8"/>
  <c r="N13798" i="8"/>
  <c r="O13797" i="8"/>
  <c r="N13797" i="8"/>
  <c r="O13796" i="8"/>
  <c r="N13796" i="8"/>
  <c r="O13795" i="8"/>
  <c r="N13795" i="8"/>
  <c r="O13794" i="8"/>
  <c r="N13794" i="8"/>
  <c r="O13793" i="8"/>
  <c r="N13793" i="8"/>
  <c r="O13792" i="8"/>
  <c r="N13792" i="8"/>
  <c r="O13791" i="8"/>
  <c r="N13791" i="8"/>
  <c r="O13790" i="8"/>
  <c r="N13790" i="8"/>
  <c r="O13789" i="8"/>
  <c r="N13789" i="8"/>
  <c r="O13788" i="8"/>
  <c r="N13788" i="8"/>
  <c r="O13787" i="8"/>
  <c r="N13787" i="8"/>
  <c r="O13786" i="8"/>
  <c r="N13786" i="8"/>
  <c r="O13785" i="8"/>
  <c r="N13785" i="8"/>
  <c r="O13784" i="8"/>
  <c r="N13784" i="8"/>
  <c r="O13783" i="8"/>
  <c r="N13783" i="8"/>
  <c r="O13782" i="8"/>
  <c r="N13782" i="8"/>
  <c r="O13781" i="8"/>
  <c r="N13781" i="8"/>
  <c r="O13780" i="8"/>
  <c r="N13780" i="8"/>
  <c r="O13779" i="8"/>
  <c r="N13779" i="8"/>
  <c r="O13778" i="8"/>
  <c r="N13778" i="8"/>
  <c r="O13777" i="8"/>
  <c r="N13777" i="8"/>
  <c r="O13776" i="8"/>
  <c r="N13776" i="8"/>
  <c r="O13775" i="8"/>
  <c r="N13775" i="8"/>
  <c r="O13774" i="8"/>
  <c r="N13774" i="8"/>
  <c r="O13773" i="8"/>
  <c r="N13773" i="8"/>
  <c r="O13772" i="8"/>
  <c r="N13772" i="8"/>
  <c r="O13771" i="8"/>
  <c r="N13771" i="8"/>
  <c r="O13770" i="8"/>
  <c r="N13770" i="8"/>
  <c r="O13769" i="8"/>
  <c r="N13769" i="8"/>
  <c r="O13768" i="8"/>
  <c r="N13768" i="8"/>
  <c r="O13767" i="8"/>
  <c r="N13767" i="8"/>
  <c r="O13766" i="8"/>
  <c r="N13766" i="8"/>
  <c r="O13765" i="8"/>
  <c r="N13765" i="8"/>
  <c r="O13764" i="8"/>
  <c r="N13764" i="8"/>
  <c r="O13763" i="8"/>
  <c r="N13763" i="8"/>
  <c r="O13762" i="8"/>
  <c r="N13762" i="8"/>
  <c r="O13761" i="8"/>
  <c r="N13761" i="8"/>
  <c r="O13760" i="8"/>
  <c r="N13760" i="8"/>
  <c r="O13759" i="8"/>
  <c r="N13759" i="8"/>
  <c r="O13758" i="8"/>
  <c r="N13758" i="8"/>
  <c r="O13757" i="8"/>
  <c r="N13757" i="8"/>
  <c r="O13756" i="8"/>
  <c r="N13756" i="8"/>
  <c r="O13755" i="8"/>
  <c r="N13755" i="8"/>
  <c r="O13754" i="8"/>
  <c r="N13754" i="8"/>
  <c r="O13753" i="8"/>
  <c r="N13753" i="8"/>
  <c r="O13752" i="8"/>
  <c r="N13752" i="8"/>
  <c r="O13751" i="8"/>
  <c r="N13751" i="8"/>
  <c r="O13750" i="8"/>
  <c r="N13750" i="8"/>
  <c r="O13749" i="8"/>
  <c r="N13749" i="8"/>
  <c r="O13748" i="8"/>
  <c r="N13748" i="8"/>
  <c r="O13747" i="8"/>
  <c r="N13747" i="8"/>
  <c r="O13746" i="8"/>
  <c r="N13746" i="8"/>
  <c r="O13745" i="8"/>
  <c r="N13745" i="8"/>
  <c r="O13744" i="8"/>
  <c r="N13744" i="8"/>
  <c r="O13743" i="8"/>
  <c r="N13743" i="8"/>
  <c r="O13742" i="8"/>
  <c r="N13742" i="8"/>
  <c r="O13741" i="8"/>
  <c r="N13741" i="8"/>
  <c r="O13740" i="8"/>
  <c r="N13740" i="8"/>
  <c r="O13739" i="8"/>
  <c r="N13739" i="8"/>
  <c r="O13738" i="8"/>
  <c r="N13738" i="8"/>
  <c r="O13737" i="8"/>
  <c r="N13737" i="8"/>
  <c r="O13736" i="8"/>
  <c r="N13736" i="8"/>
  <c r="O13735" i="8"/>
  <c r="N13735" i="8"/>
  <c r="O13734" i="8"/>
  <c r="N13734" i="8"/>
  <c r="O13733" i="8"/>
  <c r="N13733" i="8"/>
  <c r="O13732" i="8"/>
  <c r="N13732" i="8"/>
  <c r="O13731" i="8"/>
  <c r="N13731" i="8"/>
  <c r="O13730" i="8"/>
  <c r="N13730" i="8"/>
  <c r="O13729" i="8"/>
  <c r="N13729" i="8"/>
  <c r="O13728" i="8"/>
  <c r="N13728" i="8"/>
  <c r="O13727" i="8"/>
  <c r="N13727" i="8"/>
  <c r="O13726" i="8"/>
  <c r="N13726" i="8"/>
  <c r="O13725" i="8"/>
  <c r="N13725" i="8"/>
  <c r="O13724" i="8"/>
  <c r="N13724" i="8"/>
  <c r="O13723" i="8"/>
  <c r="N13723" i="8"/>
  <c r="O13722" i="8"/>
  <c r="N13722" i="8"/>
  <c r="O13721" i="8"/>
  <c r="N13721" i="8"/>
  <c r="O13720" i="8"/>
  <c r="N13720" i="8"/>
  <c r="O13719" i="8"/>
  <c r="N13719" i="8"/>
  <c r="O13718" i="8"/>
  <c r="N13718" i="8"/>
  <c r="O13717" i="8"/>
  <c r="N13717" i="8"/>
  <c r="O13716" i="8"/>
  <c r="N13716" i="8"/>
  <c r="O13715" i="8"/>
  <c r="N13715" i="8"/>
  <c r="O13714" i="8"/>
  <c r="N13714" i="8"/>
  <c r="O13713" i="8"/>
  <c r="N13713" i="8"/>
  <c r="O13712" i="8"/>
  <c r="N13712" i="8"/>
  <c r="O13711" i="8"/>
  <c r="N13711" i="8"/>
  <c r="O13710" i="8"/>
  <c r="N13710" i="8"/>
  <c r="O13709" i="8"/>
  <c r="N13709" i="8"/>
  <c r="O13708" i="8"/>
  <c r="N13708" i="8"/>
  <c r="O13707" i="8"/>
  <c r="N13707" i="8"/>
  <c r="O13706" i="8"/>
  <c r="N13706" i="8"/>
  <c r="O13705" i="8"/>
  <c r="N13705" i="8"/>
  <c r="O13704" i="8"/>
  <c r="N13704" i="8"/>
  <c r="O13703" i="8"/>
  <c r="N13703" i="8"/>
  <c r="O13702" i="8"/>
  <c r="N13702" i="8"/>
  <c r="O13701" i="8"/>
  <c r="N13701" i="8"/>
  <c r="O13700" i="8"/>
  <c r="N13700" i="8"/>
  <c r="O13699" i="8"/>
  <c r="N13699" i="8"/>
  <c r="O13698" i="8"/>
  <c r="N13698" i="8"/>
  <c r="O13697" i="8"/>
  <c r="N13697" i="8"/>
  <c r="O13696" i="8"/>
  <c r="N13696" i="8"/>
  <c r="O13695" i="8"/>
  <c r="N13695" i="8"/>
  <c r="O13694" i="8"/>
  <c r="N13694" i="8"/>
  <c r="O13693" i="8"/>
  <c r="N13693" i="8"/>
  <c r="O13692" i="8"/>
  <c r="N13692" i="8"/>
  <c r="O13691" i="8"/>
  <c r="N13691" i="8"/>
  <c r="O13690" i="8"/>
  <c r="N13690" i="8"/>
  <c r="O13689" i="8"/>
  <c r="N13689" i="8"/>
  <c r="O13688" i="8"/>
  <c r="N13688" i="8"/>
  <c r="O13687" i="8"/>
  <c r="N13687" i="8"/>
  <c r="O13686" i="8"/>
  <c r="N13686" i="8"/>
  <c r="O13685" i="8"/>
  <c r="N13685" i="8"/>
  <c r="O13684" i="8"/>
  <c r="N13684" i="8"/>
  <c r="O13683" i="8"/>
  <c r="N13683" i="8"/>
  <c r="O13682" i="8"/>
  <c r="N13682" i="8"/>
  <c r="O13681" i="8"/>
  <c r="N13681" i="8"/>
  <c r="O13680" i="8"/>
  <c r="N13680" i="8"/>
  <c r="O13679" i="8"/>
  <c r="N13679" i="8"/>
  <c r="O13678" i="8"/>
  <c r="N13678" i="8"/>
  <c r="O13677" i="8"/>
  <c r="N13677" i="8"/>
  <c r="O13676" i="8"/>
  <c r="N13676" i="8"/>
  <c r="O13675" i="8"/>
  <c r="N13675" i="8"/>
  <c r="O13674" i="8"/>
  <c r="N13674" i="8"/>
  <c r="O13673" i="8"/>
  <c r="N13673" i="8"/>
  <c r="O13672" i="8"/>
  <c r="N13672" i="8"/>
  <c r="O13671" i="8"/>
  <c r="N13671" i="8"/>
  <c r="O13670" i="8"/>
  <c r="N13670" i="8"/>
  <c r="O13669" i="8"/>
  <c r="N13669" i="8"/>
  <c r="O13668" i="8"/>
  <c r="N13668" i="8"/>
  <c r="O13667" i="8"/>
  <c r="N13667" i="8"/>
  <c r="O13666" i="8"/>
  <c r="N13666" i="8"/>
  <c r="O13665" i="8"/>
  <c r="N13665" i="8"/>
  <c r="O13664" i="8"/>
  <c r="N13664" i="8"/>
  <c r="O13663" i="8"/>
  <c r="N13663" i="8"/>
  <c r="O13662" i="8"/>
  <c r="N13662" i="8"/>
  <c r="O13661" i="8"/>
  <c r="N13661" i="8"/>
  <c r="O13660" i="8"/>
  <c r="N13660" i="8"/>
  <c r="O13659" i="8"/>
  <c r="N13659" i="8"/>
  <c r="O13658" i="8"/>
  <c r="N13658" i="8"/>
  <c r="O13657" i="8"/>
  <c r="N13657" i="8"/>
  <c r="O13656" i="8"/>
  <c r="N13656" i="8"/>
  <c r="O13655" i="8"/>
  <c r="N13655" i="8"/>
  <c r="O13654" i="8"/>
  <c r="N13654" i="8"/>
  <c r="O13653" i="8"/>
  <c r="N13653" i="8"/>
  <c r="O13652" i="8"/>
  <c r="N13652" i="8"/>
  <c r="O13651" i="8"/>
  <c r="N13651" i="8"/>
  <c r="O13650" i="8"/>
  <c r="N13650" i="8"/>
  <c r="O13649" i="8"/>
  <c r="N13649" i="8"/>
  <c r="O13648" i="8"/>
  <c r="N13648" i="8"/>
  <c r="O13647" i="8"/>
  <c r="N13647" i="8"/>
  <c r="O13646" i="8"/>
  <c r="N13646" i="8"/>
  <c r="O13645" i="8"/>
  <c r="N13645" i="8"/>
  <c r="O13644" i="8"/>
  <c r="N13644" i="8"/>
  <c r="O13643" i="8"/>
  <c r="N13643" i="8"/>
  <c r="O13642" i="8"/>
  <c r="N13642" i="8"/>
  <c r="O13641" i="8"/>
  <c r="N13641" i="8"/>
  <c r="O13640" i="8"/>
  <c r="N13640" i="8"/>
  <c r="O13639" i="8"/>
  <c r="N13639" i="8"/>
  <c r="O13638" i="8"/>
  <c r="N13638" i="8"/>
  <c r="O13637" i="8"/>
  <c r="N13637" i="8"/>
  <c r="O13636" i="8"/>
  <c r="N13636" i="8"/>
  <c r="O13635" i="8"/>
  <c r="N13635" i="8"/>
  <c r="O13634" i="8"/>
  <c r="N13634" i="8"/>
  <c r="O13633" i="8"/>
  <c r="N13633" i="8"/>
  <c r="O13632" i="8"/>
  <c r="N13632" i="8"/>
  <c r="O13631" i="8"/>
  <c r="N13631" i="8"/>
  <c r="O13630" i="8"/>
  <c r="N13630" i="8"/>
  <c r="O13629" i="8"/>
  <c r="N13629" i="8"/>
  <c r="O13628" i="8"/>
  <c r="N13628" i="8"/>
  <c r="O13627" i="8"/>
  <c r="N13627" i="8"/>
  <c r="O13626" i="8"/>
  <c r="N13626" i="8"/>
  <c r="O13625" i="8"/>
  <c r="N13625" i="8"/>
  <c r="O13624" i="8"/>
  <c r="N13624" i="8"/>
  <c r="O13623" i="8"/>
  <c r="N13623" i="8"/>
  <c r="O13622" i="8"/>
  <c r="N13622" i="8"/>
  <c r="O13621" i="8"/>
  <c r="N13621" i="8"/>
  <c r="O13620" i="8"/>
  <c r="N13620" i="8"/>
  <c r="O13619" i="8"/>
  <c r="N13619" i="8"/>
  <c r="O13618" i="8"/>
  <c r="N13618" i="8"/>
  <c r="O13617" i="8"/>
  <c r="N13617" i="8"/>
  <c r="O13616" i="8"/>
  <c r="N13616" i="8"/>
  <c r="O13615" i="8"/>
  <c r="N13615" i="8"/>
  <c r="O13614" i="8"/>
  <c r="N13614" i="8"/>
  <c r="O13613" i="8"/>
  <c r="N13613" i="8"/>
  <c r="O13612" i="8"/>
  <c r="N13612" i="8"/>
  <c r="O13611" i="8"/>
  <c r="N13611" i="8"/>
  <c r="O13610" i="8"/>
  <c r="N13610" i="8"/>
  <c r="O13609" i="8"/>
  <c r="N13609" i="8"/>
  <c r="O13608" i="8"/>
  <c r="N13608" i="8"/>
  <c r="O13607" i="8"/>
  <c r="N13607" i="8"/>
  <c r="O13606" i="8"/>
  <c r="N13606" i="8"/>
  <c r="O13605" i="8"/>
  <c r="N13605" i="8"/>
  <c r="O13604" i="8"/>
  <c r="N13604" i="8"/>
  <c r="O13603" i="8"/>
  <c r="N13603" i="8"/>
  <c r="O13602" i="8"/>
  <c r="N13602" i="8"/>
  <c r="O13601" i="8"/>
  <c r="N13601" i="8"/>
  <c r="O13600" i="8"/>
  <c r="N13600" i="8"/>
  <c r="O13599" i="8"/>
  <c r="N13599" i="8"/>
  <c r="O13598" i="8"/>
  <c r="N13598" i="8"/>
  <c r="O13597" i="8"/>
  <c r="N13597" i="8"/>
  <c r="O13596" i="8"/>
  <c r="N13596" i="8"/>
  <c r="O13595" i="8"/>
  <c r="N13595" i="8"/>
  <c r="O13594" i="8"/>
  <c r="N13594" i="8"/>
  <c r="O13593" i="8"/>
  <c r="N13593" i="8"/>
  <c r="O13592" i="8"/>
  <c r="N13592" i="8"/>
  <c r="O13591" i="8"/>
  <c r="N13591" i="8"/>
  <c r="O13590" i="8"/>
  <c r="N13590" i="8"/>
  <c r="O13589" i="8"/>
  <c r="N13589" i="8"/>
  <c r="O13588" i="8"/>
  <c r="N13588" i="8"/>
  <c r="O13587" i="8"/>
  <c r="N13587" i="8"/>
  <c r="O13586" i="8"/>
  <c r="N13586" i="8"/>
  <c r="O13585" i="8"/>
  <c r="N13585" i="8"/>
  <c r="O13584" i="8"/>
  <c r="N13584" i="8"/>
  <c r="O13583" i="8"/>
  <c r="N13583" i="8"/>
  <c r="O13582" i="8"/>
  <c r="N13582" i="8"/>
  <c r="O13581" i="8"/>
  <c r="N13581" i="8"/>
  <c r="O13580" i="8"/>
  <c r="N13580" i="8"/>
  <c r="O13579" i="8"/>
  <c r="N13579" i="8"/>
  <c r="O13578" i="8"/>
  <c r="N13578" i="8"/>
  <c r="O13577" i="8"/>
  <c r="N13577" i="8"/>
  <c r="O13576" i="8"/>
  <c r="N13576" i="8"/>
  <c r="O13575" i="8"/>
  <c r="N13575" i="8"/>
  <c r="O13574" i="8"/>
  <c r="N13574" i="8"/>
  <c r="O13573" i="8"/>
  <c r="N13573" i="8"/>
  <c r="O13572" i="8"/>
  <c r="N13572" i="8"/>
  <c r="O13571" i="8"/>
  <c r="N13571" i="8"/>
  <c r="O13570" i="8"/>
  <c r="N13570" i="8"/>
  <c r="O13569" i="8"/>
  <c r="N13569" i="8"/>
  <c r="O13568" i="8"/>
  <c r="N13568" i="8"/>
  <c r="O13567" i="8"/>
  <c r="N13567" i="8"/>
  <c r="O13566" i="8"/>
  <c r="N13566" i="8"/>
  <c r="O13565" i="8"/>
  <c r="N13565" i="8"/>
  <c r="O13564" i="8"/>
  <c r="N13564" i="8"/>
  <c r="O13563" i="8"/>
  <c r="N13563" i="8"/>
  <c r="O13562" i="8"/>
  <c r="N13562" i="8"/>
  <c r="O13561" i="8"/>
  <c r="N13561" i="8"/>
  <c r="O13560" i="8"/>
  <c r="N13560" i="8"/>
  <c r="O13559" i="8"/>
  <c r="N13559" i="8"/>
  <c r="O13558" i="8"/>
  <c r="N13558" i="8"/>
  <c r="O13557" i="8"/>
  <c r="N13557" i="8"/>
  <c r="O13556" i="8"/>
  <c r="N13556" i="8"/>
  <c r="O13555" i="8"/>
  <c r="N13555" i="8"/>
  <c r="O13554" i="8"/>
  <c r="N13554" i="8"/>
  <c r="O13553" i="8"/>
  <c r="N13553" i="8"/>
  <c r="O13552" i="8"/>
  <c r="N13552" i="8"/>
  <c r="O13551" i="8"/>
  <c r="N13551" i="8"/>
  <c r="O13550" i="8"/>
  <c r="N13550" i="8"/>
  <c r="O13549" i="8"/>
  <c r="N13549" i="8"/>
  <c r="O13548" i="8"/>
  <c r="N13548" i="8"/>
  <c r="O13547" i="8"/>
  <c r="N13547" i="8"/>
  <c r="O13546" i="8"/>
  <c r="N13546" i="8"/>
  <c r="O13545" i="8"/>
  <c r="N13545" i="8"/>
  <c r="O13544" i="8"/>
  <c r="N13544" i="8"/>
  <c r="O13543" i="8"/>
  <c r="N13543" i="8"/>
  <c r="O13542" i="8"/>
  <c r="N13542" i="8"/>
  <c r="O13541" i="8"/>
  <c r="N13541" i="8"/>
  <c r="O13540" i="8"/>
  <c r="N13540" i="8"/>
  <c r="O13539" i="8"/>
  <c r="N13539" i="8"/>
  <c r="O13538" i="8"/>
  <c r="N13538" i="8"/>
  <c r="O13537" i="8"/>
  <c r="N13537" i="8"/>
  <c r="O13536" i="8"/>
  <c r="N13536" i="8"/>
  <c r="O13535" i="8"/>
  <c r="N13535" i="8"/>
  <c r="O13534" i="8"/>
  <c r="N13534" i="8"/>
  <c r="O13533" i="8"/>
  <c r="N13533" i="8"/>
  <c r="O13532" i="8"/>
  <c r="N13532" i="8"/>
  <c r="O13531" i="8"/>
  <c r="N13531" i="8"/>
  <c r="O13530" i="8"/>
  <c r="N13530" i="8"/>
  <c r="O13529" i="8"/>
  <c r="N13529" i="8"/>
  <c r="O13528" i="8"/>
  <c r="N13528" i="8"/>
  <c r="O13527" i="8"/>
  <c r="N13527" i="8"/>
  <c r="O13526" i="8"/>
  <c r="N13526" i="8"/>
  <c r="O13525" i="8"/>
  <c r="N13525" i="8"/>
  <c r="O13524" i="8"/>
  <c r="N13524" i="8"/>
  <c r="O13523" i="8"/>
  <c r="N13523" i="8"/>
  <c r="O13522" i="8"/>
  <c r="N13522" i="8"/>
  <c r="O13521" i="8"/>
  <c r="N13521" i="8"/>
  <c r="O13520" i="8"/>
  <c r="N13520" i="8"/>
  <c r="O13519" i="8"/>
  <c r="N13519" i="8"/>
  <c r="O13518" i="8"/>
  <c r="N13518" i="8"/>
  <c r="O13517" i="8"/>
  <c r="N13517" i="8"/>
  <c r="O13516" i="8"/>
  <c r="N13516" i="8"/>
  <c r="O13515" i="8"/>
  <c r="N13515" i="8"/>
  <c r="O13514" i="8"/>
  <c r="N13514" i="8"/>
  <c r="O13513" i="8"/>
  <c r="N13513" i="8"/>
  <c r="O13512" i="8"/>
  <c r="N13512" i="8"/>
  <c r="O13511" i="8"/>
  <c r="N13511" i="8"/>
  <c r="O13510" i="8"/>
  <c r="N13510" i="8"/>
  <c r="O13509" i="8"/>
  <c r="N13509" i="8"/>
  <c r="O13508" i="8"/>
  <c r="N13508" i="8"/>
  <c r="O13507" i="8"/>
  <c r="N13507" i="8"/>
  <c r="O13506" i="8"/>
  <c r="N13506" i="8"/>
  <c r="O13505" i="8"/>
  <c r="N13505" i="8"/>
  <c r="O13504" i="8"/>
  <c r="N13504" i="8"/>
  <c r="O13503" i="8"/>
  <c r="N13503" i="8"/>
  <c r="O13502" i="8"/>
  <c r="N13502" i="8"/>
  <c r="O13501" i="8"/>
  <c r="N13501" i="8"/>
  <c r="O13500" i="8"/>
  <c r="N13500" i="8"/>
  <c r="O13499" i="8"/>
  <c r="N13499" i="8"/>
  <c r="O13498" i="8"/>
  <c r="N13498" i="8"/>
  <c r="O13497" i="8"/>
  <c r="N13497" i="8"/>
  <c r="O13496" i="8"/>
  <c r="N13496" i="8"/>
  <c r="O13495" i="8"/>
  <c r="N13495" i="8"/>
  <c r="O13494" i="8"/>
  <c r="N13494" i="8"/>
  <c r="O13493" i="8"/>
  <c r="N13493" i="8"/>
  <c r="O13492" i="8"/>
  <c r="N13492" i="8"/>
  <c r="O13491" i="8"/>
  <c r="N13491" i="8"/>
  <c r="O13490" i="8"/>
  <c r="N13490" i="8"/>
  <c r="O13489" i="8"/>
  <c r="N13489" i="8"/>
  <c r="O13488" i="8"/>
  <c r="N13488" i="8"/>
  <c r="O13487" i="8"/>
  <c r="N13487" i="8"/>
  <c r="O13486" i="8"/>
  <c r="N13486" i="8"/>
  <c r="O13485" i="8"/>
  <c r="N13485" i="8"/>
  <c r="O13484" i="8"/>
  <c r="N13484" i="8"/>
  <c r="O13483" i="8"/>
  <c r="N13483" i="8"/>
  <c r="O13482" i="8"/>
  <c r="N13482" i="8"/>
  <c r="O13481" i="8"/>
  <c r="N13481" i="8"/>
  <c r="O13480" i="8"/>
  <c r="N13480" i="8"/>
  <c r="O13479" i="8"/>
  <c r="N13479" i="8"/>
  <c r="O13478" i="8"/>
  <c r="N13478" i="8"/>
  <c r="O13477" i="8"/>
  <c r="N13477" i="8"/>
  <c r="O13476" i="8"/>
  <c r="N13476" i="8"/>
  <c r="O13475" i="8"/>
  <c r="N13475" i="8"/>
  <c r="O13474" i="8"/>
  <c r="N13474" i="8"/>
  <c r="O13473" i="8"/>
  <c r="N13473" i="8"/>
  <c r="O13472" i="8"/>
  <c r="N13472" i="8"/>
  <c r="O13471" i="8"/>
  <c r="N13471" i="8"/>
  <c r="O13470" i="8"/>
  <c r="N13470" i="8"/>
  <c r="O13469" i="8"/>
  <c r="N13469" i="8"/>
  <c r="O13468" i="8"/>
  <c r="N13468" i="8"/>
  <c r="O13467" i="8"/>
  <c r="N13467" i="8"/>
  <c r="O13466" i="8"/>
  <c r="N13466" i="8"/>
  <c r="O13465" i="8"/>
  <c r="N13465" i="8"/>
  <c r="O13464" i="8"/>
  <c r="N13464" i="8"/>
  <c r="O13463" i="8"/>
  <c r="N13463" i="8"/>
  <c r="O13462" i="8"/>
  <c r="N13462" i="8"/>
  <c r="O13461" i="8"/>
  <c r="N13461" i="8"/>
  <c r="O13460" i="8"/>
  <c r="N13460" i="8"/>
  <c r="O13459" i="8"/>
  <c r="N13459" i="8"/>
  <c r="O13458" i="8"/>
  <c r="N13458" i="8"/>
  <c r="O13457" i="8"/>
  <c r="N13457" i="8"/>
  <c r="O13456" i="8"/>
  <c r="N13456" i="8"/>
  <c r="O13455" i="8"/>
  <c r="N13455" i="8"/>
  <c r="O13454" i="8"/>
  <c r="N13454" i="8"/>
  <c r="O13453" i="8"/>
  <c r="N13453" i="8"/>
  <c r="O13452" i="8"/>
  <c r="N13452" i="8"/>
  <c r="O13451" i="8"/>
  <c r="N13451" i="8"/>
  <c r="O13450" i="8"/>
  <c r="N13450" i="8"/>
  <c r="O13449" i="8"/>
  <c r="N13449" i="8"/>
  <c r="O13448" i="8"/>
  <c r="N13448" i="8"/>
  <c r="O13447" i="8"/>
  <c r="N13447" i="8"/>
  <c r="O13446" i="8"/>
  <c r="N13446" i="8"/>
  <c r="O13445" i="8"/>
  <c r="N13445" i="8"/>
  <c r="O13444" i="8"/>
  <c r="N13444" i="8"/>
  <c r="O13443" i="8"/>
  <c r="N13443" i="8"/>
  <c r="O13442" i="8"/>
  <c r="N13442" i="8"/>
  <c r="O13441" i="8"/>
  <c r="N13441" i="8"/>
  <c r="O13440" i="8"/>
  <c r="N13440" i="8"/>
  <c r="O13439" i="8"/>
  <c r="N13439" i="8"/>
  <c r="O13438" i="8"/>
  <c r="N13438" i="8"/>
  <c r="O13437" i="8"/>
  <c r="N13437" i="8"/>
  <c r="O13436" i="8"/>
  <c r="N13436" i="8"/>
  <c r="O13435" i="8"/>
  <c r="N13435" i="8"/>
  <c r="O13434" i="8"/>
  <c r="N13434" i="8"/>
  <c r="O13433" i="8"/>
  <c r="N13433" i="8"/>
  <c r="O13432" i="8"/>
  <c r="N13432" i="8"/>
  <c r="O13431" i="8"/>
  <c r="N13431" i="8"/>
  <c r="O13430" i="8"/>
  <c r="N13430" i="8"/>
  <c r="O13429" i="8"/>
  <c r="N13429" i="8"/>
  <c r="O13428" i="8"/>
  <c r="N13428" i="8"/>
  <c r="O13427" i="8"/>
  <c r="N13427" i="8"/>
  <c r="O13426" i="8"/>
  <c r="N13426" i="8"/>
  <c r="O13425" i="8"/>
  <c r="N13425" i="8"/>
  <c r="O13424" i="8"/>
  <c r="N13424" i="8"/>
  <c r="O13423" i="8"/>
  <c r="N13423" i="8"/>
  <c r="O13422" i="8"/>
  <c r="N13422" i="8"/>
  <c r="O13421" i="8"/>
  <c r="N13421" i="8"/>
  <c r="O13420" i="8"/>
  <c r="N13420" i="8"/>
  <c r="O13419" i="8"/>
  <c r="N13419" i="8"/>
  <c r="O13418" i="8"/>
  <c r="N13418" i="8"/>
  <c r="O13417" i="8"/>
  <c r="N13417" i="8"/>
  <c r="O13416" i="8"/>
  <c r="N13416" i="8"/>
  <c r="O13415" i="8"/>
  <c r="N13415" i="8"/>
  <c r="O13414" i="8"/>
  <c r="N13414" i="8"/>
  <c r="O13413" i="8"/>
  <c r="N13413" i="8"/>
  <c r="O13412" i="8"/>
  <c r="N13412" i="8"/>
  <c r="O13411" i="8"/>
  <c r="N13411" i="8"/>
  <c r="O13410" i="8"/>
  <c r="N13410" i="8"/>
  <c r="O13409" i="8"/>
  <c r="N13409" i="8"/>
  <c r="O13408" i="8"/>
  <c r="N13408" i="8"/>
  <c r="O13407" i="8"/>
  <c r="N13407" i="8"/>
  <c r="O13406" i="8"/>
  <c r="N13406" i="8"/>
  <c r="O13405" i="8"/>
  <c r="N13405" i="8"/>
  <c r="O13404" i="8"/>
  <c r="N13404" i="8"/>
  <c r="O13403" i="8"/>
  <c r="N13403" i="8"/>
  <c r="O13402" i="8"/>
  <c r="N13402" i="8"/>
  <c r="O13401" i="8"/>
  <c r="N13401" i="8"/>
  <c r="O13400" i="8"/>
  <c r="N13400" i="8"/>
  <c r="O13399" i="8"/>
  <c r="N13399" i="8"/>
  <c r="O13398" i="8"/>
  <c r="N13398" i="8"/>
  <c r="O13397" i="8"/>
  <c r="N13397" i="8"/>
  <c r="O13396" i="8"/>
  <c r="N13396" i="8"/>
  <c r="O13395" i="8"/>
  <c r="N13395" i="8"/>
  <c r="O13394" i="8"/>
  <c r="N13394" i="8"/>
  <c r="O13393" i="8"/>
  <c r="N13393" i="8"/>
  <c r="O13392" i="8"/>
  <c r="N13392" i="8"/>
  <c r="O13391" i="8"/>
  <c r="N13391" i="8"/>
  <c r="O13390" i="8"/>
  <c r="N13390" i="8"/>
  <c r="O13389" i="8"/>
  <c r="N13389" i="8"/>
  <c r="O13388" i="8"/>
  <c r="N13388" i="8"/>
  <c r="O13387" i="8"/>
  <c r="N13387" i="8"/>
  <c r="O13386" i="8"/>
  <c r="N13386" i="8"/>
  <c r="O13385" i="8"/>
  <c r="N13385" i="8"/>
  <c r="O13384" i="8"/>
  <c r="N13384" i="8"/>
  <c r="O13383" i="8"/>
  <c r="N13383" i="8"/>
  <c r="O13382" i="8"/>
  <c r="N13382" i="8"/>
  <c r="O13381" i="8"/>
  <c r="N13381" i="8"/>
  <c r="O13380" i="8"/>
  <c r="N13380" i="8"/>
  <c r="O13379" i="8"/>
  <c r="N13379" i="8"/>
  <c r="O13378" i="8"/>
  <c r="N13378" i="8"/>
  <c r="O13377" i="8"/>
  <c r="N13377" i="8"/>
  <c r="O13376" i="8"/>
  <c r="N13376" i="8"/>
  <c r="O13375" i="8"/>
  <c r="N13375" i="8"/>
  <c r="O13374" i="8"/>
  <c r="N13374" i="8"/>
  <c r="O13373" i="8"/>
  <c r="N13373" i="8"/>
  <c r="O13372" i="8"/>
  <c r="N13372" i="8"/>
  <c r="O13371" i="8"/>
  <c r="N13371" i="8"/>
  <c r="O13370" i="8"/>
  <c r="N13370" i="8"/>
  <c r="O13369" i="8"/>
  <c r="N13369" i="8"/>
  <c r="O13368" i="8"/>
  <c r="N13368" i="8"/>
  <c r="O13367" i="8"/>
  <c r="N13367" i="8"/>
  <c r="O13366" i="8"/>
  <c r="N13366" i="8"/>
  <c r="O13365" i="8"/>
  <c r="N13365" i="8"/>
  <c r="O13364" i="8"/>
  <c r="N13364" i="8"/>
  <c r="O13363" i="8"/>
  <c r="N13363" i="8"/>
  <c r="O13362" i="8"/>
  <c r="N13362" i="8"/>
  <c r="O13361" i="8"/>
  <c r="N13361" i="8"/>
  <c r="O13360" i="8"/>
  <c r="N13360" i="8"/>
  <c r="O13359" i="8"/>
  <c r="N13359" i="8"/>
  <c r="O13358" i="8"/>
  <c r="N13358" i="8"/>
  <c r="O13357" i="8"/>
  <c r="N13357" i="8"/>
  <c r="O13356" i="8"/>
  <c r="N13356" i="8"/>
  <c r="O13355" i="8"/>
  <c r="N13355" i="8"/>
  <c r="O13354" i="8"/>
  <c r="N13354" i="8"/>
  <c r="O13353" i="8"/>
  <c r="N13353" i="8"/>
  <c r="O13352" i="8"/>
  <c r="N13352" i="8"/>
  <c r="O13351" i="8"/>
  <c r="N13351" i="8"/>
  <c r="O13350" i="8"/>
  <c r="N13350" i="8"/>
  <c r="O13349" i="8"/>
  <c r="N13349" i="8"/>
  <c r="O13348" i="8"/>
  <c r="N13348" i="8"/>
  <c r="O13347" i="8"/>
  <c r="N13347" i="8"/>
  <c r="O13346" i="8"/>
  <c r="N13346" i="8"/>
  <c r="O13345" i="8"/>
  <c r="N13345" i="8"/>
  <c r="O13344" i="8"/>
  <c r="N13344" i="8"/>
  <c r="O13343" i="8"/>
  <c r="N13343" i="8"/>
  <c r="O13342" i="8"/>
  <c r="N13342" i="8"/>
  <c r="O13341" i="8"/>
  <c r="N13341" i="8"/>
  <c r="O13340" i="8"/>
  <c r="N13340" i="8"/>
  <c r="O13339" i="8"/>
  <c r="N13339" i="8"/>
  <c r="O13338" i="8"/>
  <c r="N13338" i="8"/>
  <c r="O13337" i="8"/>
  <c r="N13337" i="8"/>
  <c r="O13336" i="8"/>
  <c r="N13336" i="8"/>
  <c r="O13335" i="8"/>
  <c r="N13335" i="8"/>
  <c r="O13334" i="8"/>
  <c r="N13334" i="8"/>
  <c r="O13333" i="8"/>
  <c r="N13333" i="8"/>
  <c r="O13332" i="8"/>
  <c r="N13332" i="8"/>
  <c r="O13331" i="8"/>
  <c r="N13331" i="8"/>
  <c r="O13330" i="8"/>
  <c r="N13330" i="8"/>
  <c r="O13329" i="8"/>
  <c r="N13329" i="8"/>
  <c r="O13328" i="8"/>
  <c r="N13328" i="8"/>
  <c r="O13327" i="8"/>
  <c r="N13327" i="8"/>
  <c r="O13326" i="8"/>
  <c r="N13326" i="8"/>
  <c r="O13325" i="8"/>
  <c r="N13325" i="8"/>
  <c r="O13324" i="8"/>
  <c r="N13324" i="8"/>
  <c r="O13323" i="8"/>
  <c r="N13323" i="8"/>
  <c r="O13322" i="8"/>
  <c r="N13322" i="8"/>
  <c r="O13321" i="8"/>
  <c r="N13321" i="8"/>
  <c r="O13320" i="8"/>
  <c r="N13320" i="8"/>
  <c r="O13319" i="8"/>
  <c r="N13319" i="8"/>
  <c r="O13318" i="8"/>
  <c r="N13318" i="8"/>
  <c r="O13317" i="8"/>
  <c r="N13317" i="8"/>
  <c r="O13316" i="8"/>
  <c r="N13316" i="8"/>
  <c r="O13315" i="8"/>
  <c r="N13315" i="8"/>
  <c r="O13314" i="8"/>
  <c r="N13314" i="8"/>
  <c r="O13313" i="8"/>
  <c r="N13313" i="8"/>
  <c r="O13312" i="8"/>
  <c r="N13312" i="8"/>
  <c r="O13311" i="8"/>
  <c r="N13311" i="8"/>
  <c r="O13310" i="8"/>
  <c r="N13310" i="8"/>
  <c r="O13309" i="8"/>
  <c r="N13309" i="8"/>
  <c r="O13308" i="8"/>
  <c r="N13308" i="8"/>
  <c r="O13307" i="8"/>
  <c r="N13307" i="8"/>
  <c r="O13306" i="8"/>
  <c r="N13306" i="8"/>
  <c r="O13305" i="8"/>
  <c r="N13305" i="8"/>
  <c r="O13304" i="8"/>
  <c r="N13304" i="8"/>
  <c r="O13303" i="8"/>
  <c r="N13303" i="8"/>
  <c r="O13302" i="8"/>
  <c r="N13302" i="8"/>
  <c r="O13301" i="8"/>
  <c r="N13301" i="8"/>
  <c r="O13300" i="8"/>
  <c r="N13300" i="8"/>
  <c r="O13299" i="8"/>
  <c r="N13299" i="8"/>
  <c r="O13298" i="8"/>
  <c r="N13298" i="8"/>
  <c r="O13297" i="8"/>
  <c r="N13297" i="8"/>
  <c r="O13296" i="8"/>
  <c r="N13296" i="8"/>
  <c r="O13295" i="8"/>
  <c r="N13295" i="8"/>
  <c r="O13294" i="8"/>
  <c r="N13294" i="8"/>
  <c r="O13293" i="8"/>
  <c r="N13293" i="8"/>
  <c r="O13292" i="8"/>
  <c r="N13292" i="8"/>
  <c r="O13291" i="8"/>
  <c r="N13291" i="8"/>
  <c r="O13290" i="8"/>
  <c r="N13290" i="8"/>
  <c r="O13289" i="8"/>
  <c r="N13289" i="8"/>
  <c r="O13288" i="8"/>
  <c r="N13288" i="8"/>
  <c r="O13287" i="8"/>
  <c r="N13287" i="8"/>
  <c r="O13286" i="8"/>
  <c r="N13286" i="8"/>
  <c r="O13285" i="8"/>
  <c r="N13285" i="8"/>
  <c r="O13284" i="8"/>
  <c r="N13284" i="8"/>
  <c r="O13283" i="8"/>
  <c r="N13283" i="8"/>
  <c r="O13282" i="8"/>
  <c r="N13282" i="8"/>
  <c r="O13281" i="8"/>
  <c r="N13281" i="8"/>
  <c r="O13280" i="8"/>
  <c r="N13280" i="8"/>
  <c r="O13279" i="8"/>
  <c r="N13279" i="8"/>
  <c r="O13278" i="8"/>
  <c r="N13278" i="8"/>
  <c r="O13277" i="8"/>
  <c r="N13277" i="8"/>
  <c r="O13276" i="8"/>
  <c r="N13276" i="8"/>
  <c r="O13275" i="8"/>
  <c r="N13275" i="8"/>
  <c r="O13274" i="8"/>
  <c r="N13274" i="8"/>
  <c r="O13273" i="8"/>
  <c r="N13273" i="8"/>
  <c r="O13272" i="8"/>
  <c r="N13272" i="8"/>
  <c r="O13271" i="8"/>
  <c r="N13271" i="8"/>
  <c r="O13270" i="8"/>
  <c r="N13270" i="8"/>
  <c r="O13269" i="8"/>
  <c r="N13269" i="8"/>
  <c r="O13268" i="8"/>
  <c r="N13268" i="8"/>
  <c r="O13267" i="8"/>
  <c r="N13267" i="8"/>
  <c r="O13266" i="8"/>
  <c r="N13266" i="8"/>
  <c r="O13265" i="8"/>
  <c r="N13265" i="8"/>
  <c r="O13264" i="8"/>
  <c r="N13264" i="8"/>
  <c r="O13263" i="8"/>
  <c r="N13263" i="8"/>
  <c r="O13262" i="8"/>
  <c r="N13262" i="8"/>
  <c r="O13261" i="8"/>
  <c r="N13261" i="8"/>
  <c r="O13260" i="8"/>
  <c r="N13260" i="8"/>
  <c r="O13259" i="8"/>
  <c r="N13259" i="8"/>
  <c r="O13258" i="8"/>
  <c r="N13258" i="8"/>
  <c r="O13257" i="8"/>
  <c r="N13257" i="8"/>
  <c r="O13256" i="8"/>
  <c r="N13256" i="8"/>
  <c r="O13255" i="8"/>
  <c r="N13255" i="8"/>
  <c r="O13254" i="8"/>
  <c r="N13254" i="8"/>
  <c r="O13253" i="8"/>
  <c r="N13253" i="8"/>
  <c r="O13252" i="8"/>
  <c r="N13252" i="8"/>
  <c r="O13251" i="8"/>
  <c r="N13251" i="8"/>
  <c r="O13250" i="8"/>
  <c r="N13250" i="8"/>
  <c r="O13249" i="8"/>
  <c r="N13249" i="8"/>
  <c r="O13248" i="8"/>
  <c r="N13248" i="8"/>
  <c r="O13247" i="8"/>
  <c r="N13247" i="8"/>
  <c r="O13246" i="8"/>
  <c r="N13246" i="8"/>
  <c r="O13245" i="8"/>
  <c r="N13245" i="8"/>
  <c r="O13244" i="8"/>
  <c r="N13244" i="8"/>
  <c r="O13243" i="8"/>
  <c r="N13243" i="8"/>
  <c r="O13242" i="8"/>
  <c r="N13242" i="8"/>
  <c r="O13241" i="8"/>
  <c r="N13241" i="8"/>
  <c r="O13240" i="8"/>
  <c r="N13240" i="8"/>
  <c r="O13239" i="8"/>
  <c r="N13239" i="8"/>
  <c r="O13238" i="8"/>
  <c r="N13238" i="8"/>
  <c r="O13237" i="8"/>
  <c r="N13237" i="8"/>
  <c r="O13236" i="8"/>
  <c r="N13236" i="8"/>
  <c r="O13235" i="8"/>
  <c r="N13235" i="8"/>
  <c r="O13234" i="8"/>
  <c r="N13234" i="8"/>
  <c r="O13233" i="8"/>
  <c r="N13233" i="8"/>
  <c r="O13232" i="8"/>
  <c r="N13232" i="8"/>
  <c r="O13231" i="8"/>
  <c r="N13231" i="8"/>
  <c r="O13230" i="8"/>
  <c r="N13230" i="8"/>
  <c r="O13229" i="8"/>
  <c r="N13229" i="8"/>
  <c r="O13228" i="8"/>
  <c r="N13228" i="8"/>
  <c r="O13227" i="8"/>
  <c r="N13227" i="8"/>
  <c r="O13226" i="8"/>
  <c r="N13226" i="8"/>
  <c r="O13225" i="8"/>
  <c r="N13225" i="8"/>
  <c r="O13224" i="8"/>
  <c r="N13224" i="8"/>
  <c r="O13223" i="8"/>
  <c r="N13223" i="8"/>
  <c r="O13222" i="8"/>
  <c r="N13222" i="8"/>
  <c r="O13221" i="8"/>
  <c r="N13221" i="8"/>
  <c r="O13220" i="8"/>
  <c r="N13220" i="8"/>
  <c r="O13219" i="8"/>
  <c r="N13219" i="8"/>
  <c r="O13218" i="8"/>
  <c r="N13218" i="8"/>
  <c r="O13217" i="8"/>
  <c r="N13217" i="8"/>
  <c r="O13216" i="8"/>
  <c r="N13216" i="8"/>
  <c r="O13215" i="8"/>
  <c r="N13215" i="8"/>
  <c r="O13214" i="8"/>
  <c r="N13214" i="8"/>
  <c r="O13213" i="8"/>
  <c r="N13213" i="8"/>
  <c r="O13212" i="8"/>
  <c r="N13212" i="8"/>
  <c r="O13211" i="8"/>
  <c r="N13211" i="8"/>
  <c r="O13210" i="8"/>
  <c r="N13210" i="8"/>
  <c r="O13209" i="8"/>
  <c r="N13209" i="8"/>
  <c r="O13208" i="8"/>
  <c r="N13208" i="8"/>
  <c r="O13207" i="8"/>
  <c r="N13207" i="8"/>
  <c r="O13206" i="8"/>
  <c r="N13206" i="8"/>
  <c r="O13205" i="8"/>
  <c r="N13205" i="8"/>
  <c r="O13204" i="8"/>
  <c r="N13204" i="8"/>
  <c r="O13203" i="8"/>
  <c r="N13203" i="8"/>
  <c r="O13202" i="8"/>
  <c r="N13202" i="8"/>
  <c r="O13201" i="8"/>
  <c r="N13201" i="8"/>
  <c r="O13200" i="8"/>
  <c r="N13200" i="8"/>
  <c r="O13199" i="8"/>
  <c r="N13199" i="8"/>
  <c r="O13198" i="8"/>
  <c r="N13198" i="8"/>
  <c r="O13197" i="8"/>
  <c r="N13197" i="8"/>
  <c r="O13196" i="8"/>
  <c r="N13196" i="8"/>
  <c r="O13195" i="8"/>
  <c r="N13195" i="8"/>
  <c r="O13194" i="8"/>
  <c r="N13194" i="8"/>
  <c r="O13193" i="8"/>
  <c r="N13193" i="8"/>
  <c r="O13192" i="8"/>
  <c r="N13192" i="8"/>
  <c r="O13191" i="8"/>
  <c r="N13191" i="8"/>
  <c r="O13190" i="8"/>
  <c r="N13190" i="8"/>
  <c r="O13189" i="8"/>
  <c r="N13189" i="8"/>
  <c r="O13188" i="8"/>
  <c r="N13188" i="8"/>
  <c r="O13187" i="8"/>
  <c r="N13187" i="8"/>
  <c r="O13186" i="8"/>
  <c r="N13186" i="8"/>
  <c r="O13185" i="8"/>
  <c r="N13185" i="8"/>
  <c r="O13184" i="8"/>
  <c r="N13184" i="8"/>
  <c r="O13183" i="8"/>
  <c r="N13183" i="8"/>
  <c r="O13182" i="8"/>
  <c r="N13182" i="8"/>
  <c r="O13181" i="8"/>
  <c r="N13181" i="8"/>
  <c r="O13180" i="8"/>
  <c r="N13180" i="8"/>
  <c r="O13179" i="8"/>
  <c r="N13179" i="8"/>
  <c r="O13178" i="8"/>
  <c r="N13178" i="8"/>
  <c r="O13177" i="8"/>
  <c r="N13177" i="8"/>
  <c r="O13176" i="8"/>
  <c r="N13176" i="8"/>
  <c r="O13175" i="8"/>
  <c r="N13175" i="8"/>
  <c r="O13174" i="8"/>
  <c r="N13174" i="8"/>
  <c r="O13173" i="8"/>
  <c r="N13173" i="8"/>
  <c r="O13172" i="8"/>
  <c r="N13172" i="8"/>
  <c r="O13171" i="8"/>
  <c r="N13171" i="8"/>
  <c r="O13170" i="8"/>
  <c r="N13170" i="8"/>
  <c r="O13169" i="8"/>
  <c r="N13169" i="8"/>
  <c r="O13168" i="8"/>
  <c r="N13168" i="8"/>
  <c r="O13167" i="8"/>
  <c r="N13167" i="8"/>
  <c r="O13166" i="8"/>
  <c r="N13166" i="8"/>
  <c r="O13165" i="8"/>
  <c r="N13165" i="8"/>
  <c r="O13164" i="8"/>
  <c r="N13164" i="8"/>
  <c r="O13163" i="8"/>
  <c r="N13163" i="8"/>
  <c r="O13162" i="8"/>
  <c r="N13162" i="8"/>
  <c r="O13161" i="8"/>
  <c r="N13161" i="8"/>
  <c r="O13160" i="8"/>
  <c r="N13160" i="8"/>
  <c r="O13159" i="8"/>
  <c r="N13159" i="8"/>
  <c r="O13158" i="8"/>
  <c r="N13158" i="8"/>
  <c r="O13157" i="8"/>
  <c r="N13157" i="8"/>
  <c r="O13156" i="8"/>
  <c r="N13156" i="8"/>
  <c r="O13155" i="8"/>
  <c r="N13155" i="8"/>
  <c r="O13154" i="8"/>
  <c r="N13154" i="8"/>
  <c r="O13153" i="8"/>
  <c r="N13153" i="8"/>
  <c r="O13152" i="8"/>
  <c r="N13152" i="8"/>
  <c r="O13151" i="8"/>
  <c r="N13151" i="8"/>
  <c r="O13150" i="8"/>
  <c r="N13150" i="8"/>
  <c r="O13149" i="8"/>
  <c r="N13149" i="8"/>
  <c r="O13148" i="8"/>
  <c r="N13148" i="8"/>
  <c r="O13147" i="8"/>
  <c r="N13147" i="8"/>
  <c r="O13146" i="8"/>
  <c r="N13146" i="8"/>
  <c r="O13145" i="8"/>
  <c r="N13145" i="8"/>
  <c r="O13144" i="8"/>
  <c r="N13144" i="8"/>
  <c r="O13143" i="8"/>
  <c r="N13143" i="8"/>
  <c r="O13142" i="8"/>
  <c r="N13142" i="8"/>
  <c r="O13141" i="8"/>
  <c r="N13141" i="8"/>
  <c r="O13140" i="8"/>
  <c r="N13140" i="8"/>
  <c r="O13139" i="8"/>
  <c r="N13139" i="8"/>
  <c r="O13138" i="8"/>
  <c r="N13138" i="8"/>
  <c r="O13137" i="8"/>
  <c r="N13137" i="8"/>
  <c r="O13136" i="8"/>
  <c r="N13136" i="8"/>
  <c r="O13135" i="8"/>
  <c r="N13135" i="8"/>
  <c r="O13134" i="8"/>
  <c r="N13134" i="8"/>
  <c r="O13133" i="8"/>
  <c r="N13133" i="8"/>
  <c r="O13132" i="8"/>
  <c r="N13132" i="8"/>
  <c r="O13131" i="8"/>
  <c r="N13131" i="8"/>
  <c r="O13130" i="8"/>
  <c r="N13130" i="8"/>
  <c r="O13129" i="8"/>
  <c r="N13129" i="8"/>
  <c r="O13128" i="8"/>
  <c r="N13128" i="8"/>
  <c r="O13127" i="8"/>
  <c r="N13127" i="8"/>
  <c r="O13126" i="8"/>
  <c r="N13126" i="8"/>
  <c r="O13125" i="8"/>
  <c r="N13125" i="8"/>
  <c r="O13124" i="8"/>
  <c r="N13124" i="8"/>
  <c r="O13123" i="8"/>
  <c r="N13123" i="8"/>
  <c r="O13122" i="8"/>
  <c r="N13122" i="8"/>
  <c r="O13121" i="8"/>
  <c r="N13121" i="8"/>
  <c r="O13120" i="8"/>
  <c r="N13120" i="8"/>
  <c r="O13119" i="8"/>
  <c r="N13119" i="8"/>
  <c r="O13118" i="8"/>
  <c r="N13118" i="8"/>
  <c r="O13117" i="8"/>
  <c r="N13117" i="8"/>
  <c r="O13116" i="8"/>
  <c r="N13116" i="8"/>
  <c r="O13115" i="8"/>
  <c r="N13115" i="8"/>
  <c r="O13114" i="8"/>
  <c r="N13114" i="8"/>
  <c r="O13113" i="8"/>
  <c r="N13113" i="8"/>
  <c r="O13112" i="8"/>
  <c r="N13112" i="8"/>
  <c r="O13111" i="8"/>
  <c r="N13111" i="8"/>
  <c r="O13110" i="8"/>
  <c r="N13110" i="8"/>
  <c r="O13109" i="8"/>
  <c r="N13109" i="8"/>
  <c r="O13108" i="8"/>
  <c r="N13108" i="8"/>
  <c r="O13107" i="8"/>
  <c r="N13107" i="8"/>
  <c r="O13106" i="8"/>
  <c r="N13106" i="8"/>
  <c r="O13105" i="8"/>
  <c r="N13105" i="8"/>
  <c r="O13104" i="8"/>
  <c r="N13104" i="8"/>
  <c r="O13103" i="8"/>
  <c r="N13103" i="8"/>
  <c r="O13102" i="8"/>
  <c r="N13102" i="8"/>
  <c r="O13101" i="8"/>
  <c r="N13101" i="8"/>
  <c r="O13100" i="8"/>
  <c r="N13100" i="8"/>
  <c r="O13099" i="8"/>
  <c r="N13099" i="8"/>
  <c r="O13098" i="8"/>
  <c r="N13098" i="8"/>
  <c r="O13097" i="8"/>
  <c r="N13097" i="8"/>
  <c r="O13096" i="8"/>
  <c r="N13096" i="8"/>
  <c r="O13095" i="8"/>
  <c r="N13095" i="8"/>
  <c r="O13094" i="8"/>
  <c r="N13094" i="8"/>
  <c r="O13093" i="8"/>
  <c r="N13093" i="8"/>
  <c r="O13092" i="8"/>
  <c r="N13092" i="8"/>
  <c r="O13091" i="8"/>
  <c r="N13091" i="8"/>
  <c r="O13090" i="8"/>
  <c r="N13090" i="8"/>
  <c r="O13089" i="8"/>
  <c r="N13089" i="8"/>
  <c r="O13088" i="8"/>
  <c r="N13088" i="8"/>
  <c r="O13087" i="8"/>
  <c r="N13087" i="8"/>
  <c r="O13086" i="8"/>
  <c r="N13086" i="8"/>
  <c r="O13085" i="8"/>
  <c r="N13085" i="8"/>
  <c r="O13084" i="8"/>
  <c r="N13084" i="8"/>
  <c r="O13083" i="8"/>
  <c r="N13083" i="8"/>
  <c r="O13082" i="8"/>
  <c r="N13082" i="8"/>
  <c r="O13081" i="8"/>
  <c r="N13081" i="8"/>
  <c r="O13080" i="8"/>
  <c r="N13080" i="8"/>
  <c r="O13079" i="8"/>
  <c r="N13079" i="8"/>
  <c r="O13078" i="8"/>
  <c r="N13078" i="8"/>
  <c r="O13077" i="8"/>
  <c r="N13077" i="8"/>
  <c r="O13076" i="8"/>
  <c r="N13076" i="8"/>
  <c r="O13075" i="8"/>
  <c r="N13075" i="8"/>
  <c r="O13074" i="8"/>
  <c r="N13074" i="8"/>
  <c r="O13073" i="8"/>
  <c r="N13073" i="8"/>
  <c r="O13072" i="8"/>
  <c r="N13072" i="8"/>
  <c r="O13071" i="8"/>
  <c r="N13071" i="8"/>
  <c r="O13070" i="8"/>
  <c r="N13070" i="8"/>
  <c r="O13069" i="8"/>
  <c r="N13069" i="8"/>
  <c r="O13068" i="8"/>
  <c r="N13068" i="8"/>
  <c r="O13067" i="8"/>
  <c r="N13067" i="8"/>
  <c r="O13066" i="8"/>
  <c r="N13066" i="8"/>
  <c r="O13065" i="8"/>
  <c r="N13065" i="8"/>
  <c r="O13064" i="8"/>
  <c r="N13064" i="8"/>
  <c r="O13063" i="8"/>
  <c r="N13063" i="8"/>
  <c r="O13062" i="8"/>
  <c r="N13062" i="8"/>
  <c r="O13061" i="8"/>
  <c r="N13061" i="8"/>
  <c r="O13060" i="8"/>
  <c r="N13060" i="8"/>
  <c r="O13059" i="8"/>
  <c r="N13059" i="8"/>
  <c r="O13058" i="8"/>
  <c r="N13058" i="8"/>
  <c r="O13057" i="8"/>
  <c r="N13057" i="8"/>
  <c r="O13056" i="8"/>
  <c r="N13056" i="8"/>
  <c r="O13055" i="8"/>
  <c r="N13055" i="8"/>
  <c r="O13054" i="8"/>
  <c r="N13054" i="8"/>
  <c r="O13053" i="8"/>
  <c r="N13053" i="8"/>
  <c r="O13052" i="8"/>
  <c r="N13052" i="8"/>
  <c r="O13051" i="8"/>
  <c r="N13051" i="8"/>
  <c r="O13050" i="8"/>
  <c r="N13050" i="8"/>
  <c r="O13049" i="8"/>
  <c r="N13049" i="8"/>
  <c r="O13048" i="8"/>
  <c r="N13048" i="8"/>
  <c r="O13047" i="8"/>
  <c r="N13047" i="8"/>
  <c r="O13046" i="8"/>
  <c r="N13046" i="8"/>
  <c r="O13045" i="8"/>
  <c r="N13045" i="8"/>
  <c r="O13044" i="8"/>
  <c r="N13044" i="8"/>
  <c r="O13043" i="8"/>
  <c r="N13043" i="8"/>
  <c r="O13042" i="8"/>
  <c r="N13042" i="8"/>
  <c r="O13041" i="8"/>
  <c r="N13041" i="8"/>
  <c r="O13040" i="8"/>
  <c r="N13040" i="8"/>
  <c r="O13039" i="8"/>
  <c r="N13039" i="8"/>
  <c r="O13038" i="8"/>
  <c r="N13038" i="8"/>
  <c r="O13037" i="8"/>
  <c r="N13037" i="8"/>
  <c r="O13036" i="8"/>
  <c r="N13036" i="8"/>
  <c r="O13035" i="8"/>
  <c r="N13035" i="8"/>
  <c r="O13034" i="8"/>
  <c r="N13034" i="8"/>
  <c r="O13033" i="8"/>
  <c r="N13033" i="8"/>
  <c r="O13032" i="8"/>
  <c r="N13032" i="8"/>
  <c r="O13031" i="8"/>
  <c r="N13031" i="8"/>
  <c r="O13030" i="8"/>
  <c r="N13030" i="8"/>
  <c r="O13029" i="8"/>
  <c r="N13029" i="8"/>
  <c r="O13028" i="8"/>
  <c r="N13028" i="8"/>
  <c r="O13027" i="8"/>
  <c r="N13027" i="8"/>
  <c r="O13026" i="8"/>
  <c r="N13026" i="8"/>
  <c r="O13025" i="8"/>
  <c r="N13025" i="8"/>
  <c r="O13024" i="8"/>
  <c r="N13024" i="8"/>
  <c r="O13023" i="8"/>
  <c r="N13023" i="8"/>
  <c r="O13022" i="8"/>
  <c r="N13022" i="8"/>
  <c r="O13021" i="8"/>
  <c r="N13021" i="8"/>
  <c r="O13020" i="8"/>
  <c r="N13020" i="8"/>
  <c r="O13019" i="8"/>
  <c r="N13019" i="8"/>
  <c r="O13018" i="8"/>
  <c r="N13018" i="8"/>
  <c r="O13017" i="8"/>
  <c r="N13017" i="8"/>
  <c r="O13016" i="8"/>
  <c r="N13016" i="8"/>
  <c r="O13015" i="8"/>
  <c r="N13015" i="8"/>
  <c r="O13014" i="8"/>
  <c r="N13014" i="8"/>
  <c r="O13013" i="8"/>
  <c r="N13013" i="8"/>
  <c r="O13012" i="8"/>
  <c r="N13012" i="8"/>
  <c r="O13011" i="8"/>
  <c r="N13011" i="8"/>
  <c r="O13010" i="8"/>
  <c r="N13010" i="8"/>
  <c r="O13009" i="8"/>
  <c r="N13009" i="8"/>
  <c r="O13008" i="8"/>
  <c r="N13008" i="8"/>
  <c r="O13007" i="8"/>
  <c r="N13007" i="8"/>
  <c r="O13006" i="8"/>
  <c r="N13006" i="8"/>
  <c r="O13005" i="8"/>
  <c r="N13005" i="8"/>
  <c r="O13004" i="8"/>
  <c r="N13004" i="8"/>
  <c r="O13003" i="8"/>
  <c r="N13003" i="8"/>
  <c r="O13002" i="8"/>
  <c r="N13002" i="8"/>
  <c r="O13001" i="8"/>
  <c r="N13001" i="8"/>
  <c r="O13000" i="8"/>
  <c r="N13000" i="8"/>
  <c r="O12999" i="8"/>
  <c r="N12999" i="8"/>
  <c r="O12998" i="8"/>
  <c r="N12998" i="8"/>
  <c r="O12997" i="8"/>
  <c r="N12997" i="8"/>
  <c r="O12996" i="8"/>
  <c r="N12996" i="8"/>
  <c r="O12995" i="8"/>
  <c r="N12995" i="8"/>
  <c r="O12994" i="8"/>
  <c r="N12994" i="8"/>
  <c r="O12993" i="8"/>
  <c r="N12993" i="8"/>
  <c r="O12992" i="8"/>
  <c r="N12992" i="8"/>
  <c r="O12991" i="8"/>
  <c r="N12991" i="8"/>
  <c r="O12990" i="8"/>
  <c r="N12990" i="8"/>
  <c r="O12989" i="8"/>
  <c r="N12989" i="8"/>
  <c r="O12988" i="8"/>
  <c r="N12988" i="8"/>
  <c r="O12987" i="8"/>
  <c r="N12987" i="8"/>
  <c r="O12986" i="8"/>
  <c r="N12986" i="8"/>
  <c r="O12985" i="8"/>
  <c r="N12985" i="8"/>
  <c r="O12984" i="8"/>
  <c r="N12984" i="8"/>
  <c r="O12983" i="8"/>
  <c r="N12983" i="8"/>
  <c r="O12982" i="8"/>
  <c r="N12982" i="8"/>
  <c r="O12981" i="8"/>
  <c r="N12981" i="8"/>
  <c r="O12980" i="8"/>
  <c r="N12980" i="8"/>
  <c r="O12979" i="8"/>
  <c r="N12979" i="8"/>
  <c r="O12978" i="8"/>
  <c r="N12978" i="8"/>
  <c r="O12977" i="8"/>
  <c r="N12977" i="8"/>
  <c r="O12976" i="8"/>
  <c r="N12976" i="8"/>
  <c r="O12975" i="8"/>
  <c r="N12975" i="8"/>
  <c r="O12974" i="8"/>
  <c r="N12974" i="8"/>
  <c r="O12973" i="8"/>
  <c r="N12973" i="8"/>
  <c r="O12972" i="8"/>
  <c r="N12972" i="8"/>
  <c r="O12971" i="8"/>
  <c r="N12971" i="8"/>
  <c r="O12970" i="8"/>
  <c r="N12970" i="8"/>
  <c r="O12969" i="8"/>
  <c r="N12969" i="8"/>
  <c r="O12968" i="8"/>
  <c r="N12968" i="8"/>
  <c r="O12967" i="8"/>
  <c r="N12967" i="8"/>
  <c r="O12966" i="8"/>
  <c r="N12966" i="8"/>
  <c r="O12965" i="8"/>
  <c r="N12965" i="8"/>
  <c r="O12964" i="8"/>
  <c r="N12964" i="8"/>
  <c r="O12963" i="8"/>
  <c r="N12963" i="8"/>
  <c r="O12962" i="8"/>
  <c r="N12962" i="8"/>
  <c r="O12961" i="8"/>
  <c r="N12961" i="8"/>
  <c r="O12960" i="8"/>
  <c r="N12960" i="8"/>
  <c r="O12959" i="8"/>
  <c r="N12959" i="8"/>
  <c r="O12958" i="8"/>
  <c r="N12958" i="8"/>
  <c r="O12957" i="8"/>
  <c r="N12957" i="8"/>
  <c r="O12956" i="8"/>
  <c r="N12956" i="8"/>
  <c r="O12955" i="8"/>
  <c r="N12955" i="8"/>
  <c r="O12954" i="8"/>
  <c r="N12954" i="8"/>
  <c r="O12953" i="8"/>
  <c r="N12953" i="8"/>
  <c r="O12952" i="8"/>
  <c r="N12952" i="8"/>
  <c r="O12951" i="8"/>
  <c r="N12951" i="8"/>
  <c r="O12950" i="8"/>
  <c r="N12950" i="8"/>
  <c r="O12949" i="8"/>
  <c r="N12949" i="8"/>
  <c r="O12948" i="8"/>
  <c r="N12948" i="8"/>
  <c r="O12947" i="8"/>
  <c r="N12947" i="8"/>
  <c r="O12946" i="8"/>
  <c r="N12946" i="8"/>
  <c r="O12945" i="8"/>
  <c r="N12945" i="8"/>
  <c r="O12944" i="8"/>
  <c r="N12944" i="8"/>
  <c r="O12943" i="8"/>
  <c r="N12943" i="8"/>
  <c r="O12942" i="8"/>
  <c r="N12942" i="8"/>
  <c r="O12941" i="8"/>
  <c r="N12941" i="8"/>
  <c r="O12940" i="8"/>
  <c r="N12940" i="8"/>
  <c r="O12939" i="8"/>
  <c r="N12939" i="8"/>
  <c r="O12938" i="8"/>
  <c r="N12938" i="8"/>
  <c r="O12937" i="8"/>
  <c r="N12937" i="8"/>
  <c r="O12936" i="8"/>
  <c r="N12936" i="8"/>
  <c r="O12935" i="8"/>
  <c r="N12935" i="8"/>
  <c r="O12934" i="8"/>
  <c r="N12934" i="8"/>
  <c r="O12933" i="8"/>
  <c r="N12933" i="8"/>
  <c r="O12932" i="8"/>
  <c r="N12932" i="8"/>
  <c r="O12931" i="8"/>
  <c r="N12931" i="8"/>
  <c r="O12930" i="8"/>
  <c r="N12930" i="8"/>
  <c r="O12929" i="8"/>
  <c r="N12929" i="8"/>
  <c r="O12928" i="8"/>
  <c r="N12928" i="8"/>
  <c r="O12927" i="8"/>
  <c r="N12927" i="8"/>
  <c r="O12926" i="8"/>
  <c r="N12926" i="8"/>
  <c r="O12925" i="8"/>
  <c r="N12925" i="8"/>
  <c r="O12924" i="8"/>
  <c r="N12924" i="8"/>
  <c r="O12923" i="8"/>
  <c r="N12923" i="8"/>
  <c r="O12922" i="8"/>
  <c r="N12922" i="8"/>
  <c r="O12921" i="8"/>
  <c r="N12921" i="8"/>
  <c r="O12920" i="8"/>
  <c r="N12920" i="8"/>
  <c r="O12919" i="8"/>
  <c r="N12919" i="8"/>
  <c r="O12918" i="8"/>
  <c r="N12918" i="8"/>
  <c r="O12917" i="8"/>
  <c r="N12917" i="8"/>
  <c r="O12916" i="8"/>
  <c r="N12916" i="8"/>
  <c r="O12915" i="8"/>
  <c r="N12915" i="8"/>
  <c r="O12914" i="8"/>
  <c r="N12914" i="8"/>
  <c r="O12913" i="8"/>
  <c r="N12913" i="8"/>
  <c r="O12912" i="8"/>
  <c r="N12912" i="8"/>
  <c r="O12911" i="8"/>
  <c r="N12911" i="8"/>
  <c r="O12910" i="8"/>
  <c r="N12910" i="8"/>
  <c r="O12909" i="8"/>
  <c r="N12909" i="8"/>
  <c r="O12908" i="8"/>
  <c r="N12908" i="8"/>
  <c r="O12907" i="8"/>
  <c r="N12907" i="8"/>
  <c r="O12906" i="8"/>
  <c r="N12906" i="8"/>
  <c r="O12905" i="8"/>
  <c r="N12905" i="8"/>
  <c r="O12904" i="8"/>
  <c r="N12904" i="8"/>
  <c r="O12903" i="8"/>
  <c r="N12903" i="8"/>
  <c r="O12902" i="8"/>
  <c r="N12902" i="8"/>
  <c r="O12901" i="8"/>
  <c r="N12901" i="8"/>
  <c r="O12900" i="8"/>
  <c r="N12900" i="8"/>
  <c r="O12899" i="8"/>
  <c r="N12899" i="8"/>
  <c r="O12898" i="8"/>
  <c r="N12898" i="8"/>
  <c r="O12897" i="8"/>
  <c r="N12897" i="8"/>
  <c r="O12896" i="8"/>
  <c r="N12896" i="8"/>
  <c r="O12895" i="8"/>
  <c r="N12895" i="8"/>
  <c r="O12894" i="8"/>
  <c r="N12894" i="8"/>
  <c r="O12893" i="8"/>
  <c r="N12893" i="8"/>
  <c r="O12892" i="8"/>
  <c r="N12892" i="8"/>
  <c r="O12891" i="8"/>
  <c r="N12891" i="8"/>
  <c r="O12890" i="8"/>
  <c r="N12890" i="8"/>
  <c r="O12889" i="8"/>
  <c r="N12889" i="8"/>
  <c r="O12888" i="8"/>
  <c r="N12888" i="8"/>
  <c r="O12887" i="8"/>
  <c r="N12887" i="8"/>
  <c r="O12886" i="8"/>
  <c r="N12886" i="8"/>
  <c r="O12885" i="8"/>
  <c r="N12885" i="8"/>
  <c r="O12884" i="8"/>
  <c r="N12884" i="8"/>
  <c r="O12883" i="8"/>
  <c r="N12883" i="8"/>
  <c r="O12882" i="8"/>
  <c r="N12882" i="8"/>
  <c r="O12881" i="8"/>
  <c r="N12881" i="8"/>
  <c r="O12880" i="8"/>
  <c r="N12880" i="8"/>
  <c r="O12879" i="8"/>
  <c r="N12879" i="8"/>
  <c r="O12878" i="8"/>
  <c r="N12878" i="8"/>
  <c r="O12877" i="8"/>
  <c r="N12877" i="8"/>
  <c r="O12876" i="8"/>
  <c r="N12876" i="8"/>
  <c r="O12875" i="8"/>
  <c r="N12875" i="8"/>
  <c r="O12874" i="8"/>
  <c r="N12874" i="8"/>
  <c r="O12873" i="8"/>
  <c r="N12873" i="8"/>
  <c r="O12872" i="8"/>
  <c r="N12872" i="8"/>
  <c r="O12871" i="8"/>
  <c r="N12871" i="8"/>
  <c r="O12870" i="8"/>
  <c r="N12870" i="8"/>
  <c r="O12869" i="8"/>
  <c r="N12869" i="8"/>
  <c r="O12868" i="8"/>
  <c r="N12868" i="8"/>
  <c r="O12867" i="8"/>
  <c r="N12867" i="8"/>
  <c r="O12866" i="8"/>
  <c r="N12866" i="8"/>
  <c r="O12865" i="8"/>
  <c r="N12865" i="8"/>
  <c r="O12864" i="8"/>
  <c r="N12864" i="8"/>
  <c r="O12863" i="8"/>
  <c r="N12863" i="8"/>
  <c r="O12862" i="8"/>
  <c r="N12862" i="8"/>
  <c r="O12861" i="8"/>
  <c r="N12861" i="8"/>
  <c r="O12860" i="8"/>
  <c r="N12860" i="8"/>
  <c r="O12859" i="8"/>
  <c r="N12859" i="8"/>
  <c r="O12858" i="8"/>
  <c r="N12858" i="8"/>
  <c r="O12857" i="8"/>
  <c r="N12857" i="8"/>
  <c r="O12856" i="8"/>
  <c r="N12856" i="8"/>
  <c r="O12855" i="8"/>
  <c r="N12855" i="8"/>
  <c r="O12854" i="8"/>
  <c r="N12854" i="8"/>
  <c r="O12853" i="8"/>
  <c r="N12853" i="8"/>
  <c r="O12852" i="8"/>
  <c r="N12852" i="8"/>
  <c r="O12851" i="8"/>
  <c r="N12851" i="8"/>
  <c r="O12850" i="8"/>
  <c r="N12850" i="8"/>
  <c r="O12849" i="8"/>
  <c r="N12849" i="8"/>
  <c r="O12848" i="8"/>
  <c r="N12848" i="8"/>
  <c r="O12847" i="8"/>
  <c r="N12847" i="8"/>
  <c r="O12846" i="8"/>
  <c r="N12846" i="8"/>
  <c r="O12845" i="8"/>
  <c r="N12845" i="8"/>
  <c r="O12844" i="8"/>
  <c r="N12844" i="8"/>
  <c r="O12843" i="8"/>
  <c r="N12843" i="8"/>
  <c r="O12842" i="8"/>
  <c r="N12842" i="8"/>
  <c r="O12841" i="8"/>
  <c r="N12841" i="8"/>
  <c r="O12840" i="8"/>
  <c r="N12840" i="8"/>
  <c r="O12839" i="8"/>
  <c r="N12839" i="8"/>
  <c r="O12838" i="8"/>
  <c r="N12838" i="8"/>
  <c r="O12837" i="8"/>
  <c r="N12837" i="8"/>
  <c r="O12836" i="8"/>
  <c r="N12836" i="8"/>
  <c r="O12835" i="8"/>
  <c r="N12835" i="8"/>
  <c r="O12834" i="8"/>
  <c r="N12834" i="8"/>
  <c r="O12833" i="8"/>
  <c r="N12833" i="8"/>
  <c r="O12832" i="8"/>
  <c r="N12832" i="8"/>
  <c r="O12831" i="8"/>
  <c r="N12831" i="8"/>
  <c r="O12830" i="8"/>
  <c r="N12830" i="8"/>
  <c r="O12829" i="8"/>
  <c r="N12829" i="8"/>
  <c r="O12828" i="8"/>
  <c r="N12828" i="8"/>
  <c r="O12827" i="8"/>
  <c r="N12827" i="8"/>
  <c r="O12826" i="8"/>
  <c r="N12826" i="8"/>
  <c r="O12825" i="8"/>
  <c r="N12825" i="8"/>
  <c r="O12824" i="8"/>
  <c r="N12824" i="8"/>
  <c r="O12823" i="8"/>
  <c r="N12823" i="8"/>
  <c r="O12822" i="8"/>
  <c r="N12822" i="8"/>
  <c r="O12821" i="8"/>
  <c r="N12821" i="8"/>
  <c r="O12820" i="8"/>
  <c r="N12820" i="8"/>
  <c r="O12819" i="8"/>
  <c r="N12819" i="8"/>
  <c r="O12818" i="8"/>
  <c r="N12818" i="8"/>
  <c r="O12817" i="8"/>
  <c r="N12817" i="8"/>
  <c r="O12816" i="8"/>
  <c r="N12816" i="8"/>
  <c r="O12815" i="8"/>
  <c r="N12815" i="8"/>
  <c r="O12814" i="8"/>
  <c r="N12814" i="8"/>
  <c r="O12813" i="8"/>
  <c r="N12813" i="8"/>
  <c r="O12812" i="8"/>
  <c r="N12812" i="8"/>
  <c r="O12811" i="8"/>
  <c r="N12811" i="8"/>
  <c r="O12810" i="8"/>
  <c r="N12810" i="8"/>
  <c r="O12809" i="8"/>
  <c r="N12809" i="8"/>
  <c r="O12808" i="8"/>
  <c r="N12808" i="8"/>
  <c r="O12807" i="8"/>
  <c r="N12807" i="8"/>
  <c r="O12806" i="8"/>
  <c r="N12806" i="8"/>
  <c r="O12805" i="8"/>
  <c r="N12805" i="8"/>
  <c r="O12804" i="8"/>
  <c r="N12804" i="8"/>
  <c r="O12803" i="8"/>
  <c r="N12803" i="8"/>
  <c r="O12802" i="8"/>
  <c r="N12802" i="8"/>
  <c r="O12801" i="8"/>
  <c r="N12801" i="8"/>
  <c r="O12800" i="8"/>
  <c r="N12800" i="8"/>
  <c r="O12799" i="8"/>
  <c r="N12799" i="8"/>
  <c r="O12798" i="8"/>
  <c r="N12798" i="8"/>
  <c r="O12797" i="8"/>
  <c r="N12797" i="8"/>
  <c r="O12796" i="8"/>
  <c r="N12796" i="8"/>
  <c r="O12795" i="8"/>
  <c r="N12795" i="8"/>
  <c r="O12794" i="8"/>
  <c r="N12794" i="8"/>
  <c r="O12793" i="8"/>
  <c r="N12793" i="8"/>
  <c r="O12792" i="8"/>
  <c r="N12792" i="8"/>
  <c r="O12791" i="8"/>
  <c r="N12791" i="8"/>
  <c r="O12790" i="8"/>
  <c r="N12790" i="8"/>
  <c r="O12789" i="8"/>
  <c r="N12789" i="8"/>
  <c r="O12788" i="8"/>
  <c r="N12788" i="8"/>
  <c r="O12787" i="8"/>
  <c r="N12787" i="8"/>
  <c r="O12786" i="8"/>
  <c r="N12786" i="8"/>
  <c r="O12785" i="8"/>
  <c r="N12785" i="8"/>
  <c r="O12784" i="8"/>
  <c r="N12784" i="8"/>
  <c r="O12783" i="8"/>
  <c r="N12783" i="8"/>
  <c r="O12782" i="8"/>
  <c r="N12782" i="8"/>
  <c r="O12781" i="8"/>
  <c r="N12781" i="8"/>
  <c r="O12780" i="8"/>
  <c r="N12780" i="8"/>
  <c r="O12779" i="8"/>
  <c r="N12779" i="8"/>
  <c r="O12778" i="8"/>
  <c r="N12778" i="8"/>
  <c r="O12777" i="8"/>
  <c r="N12777" i="8"/>
  <c r="O12776" i="8"/>
  <c r="N12776" i="8"/>
  <c r="O12775" i="8"/>
  <c r="N12775" i="8"/>
  <c r="O12774" i="8"/>
  <c r="N12774" i="8"/>
  <c r="O12773" i="8"/>
  <c r="N12773" i="8"/>
  <c r="O12772" i="8"/>
  <c r="N12772" i="8"/>
  <c r="O12771" i="8"/>
  <c r="N12771" i="8"/>
  <c r="O12770" i="8"/>
  <c r="N12770" i="8"/>
  <c r="O12769" i="8"/>
  <c r="N12769" i="8"/>
  <c r="O12768" i="8"/>
  <c r="N12768" i="8"/>
  <c r="O12767" i="8"/>
  <c r="N12767" i="8"/>
  <c r="O12766" i="8"/>
  <c r="N12766" i="8"/>
  <c r="O12765" i="8"/>
  <c r="N12765" i="8"/>
  <c r="O12764" i="8"/>
  <c r="N12764" i="8"/>
  <c r="O12763" i="8"/>
  <c r="N12763" i="8"/>
  <c r="O12762" i="8"/>
  <c r="N12762" i="8"/>
  <c r="O12761" i="8"/>
  <c r="N12761" i="8"/>
  <c r="O12760" i="8"/>
  <c r="N12760" i="8"/>
  <c r="O12759" i="8"/>
  <c r="N12759" i="8"/>
  <c r="O12758" i="8"/>
  <c r="N12758" i="8"/>
  <c r="O12757" i="8"/>
  <c r="N12757" i="8"/>
  <c r="O12756" i="8"/>
  <c r="N12756" i="8"/>
  <c r="O12755" i="8"/>
  <c r="N12755" i="8"/>
  <c r="O12754" i="8"/>
  <c r="N12754" i="8"/>
  <c r="O12753" i="8"/>
  <c r="N12753" i="8"/>
  <c r="O12752" i="8"/>
  <c r="N12752" i="8"/>
  <c r="O12751" i="8"/>
  <c r="N12751" i="8"/>
  <c r="O12750" i="8"/>
  <c r="N12750" i="8"/>
  <c r="O12749" i="8"/>
  <c r="N12749" i="8"/>
  <c r="O12748" i="8"/>
  <c r="N12748" i="8"/>
  <c r="O12747" i="8"/>
  <c r="N12747" i="8"/>
  <c r="O12746" i="8"/>
  <c r="N12746" i="8"/>
  <c r="O12745" i="8"/>
  <c r="N12745" i="8"/>
  <c r="O12744" i="8"/>
  <c r="N12744" i="8"/>
  <c r="O12743" i="8"/>
  <c r="N12743" i="8"/>
  <c r="O12742" i="8"/>
  <c r="N12742" i="8"/>
  <c r="O12741" i="8"/>
  <c r="N12741" i="8"/>
  <c r="O12740" i="8"/>
  <c r="N12740" i="8"/>
  <c r="O12739" i="8"/>
  <c r="N12739" i="8"/>
  <c r="O12738" i="8"/>
  <c r="N12738" i="8"/>
  <c r="O12737" i="8"/>
  <c r="N12737" i="8"/>
  <c r="O12736" i="8"/>
  <c r="N12736" i="8"/>
  <c r="O12735" i="8"/>
  <c r="N12735" i="8"/>
  <c r="O12734" i="8"/>
  <c r="N12734" i="8"/>
  <c r="O12733" i="8"/>
  <c r="N12733" i="8"/>
  <c r="O12732" i="8"/>
  <c r="N12732" i="8"/>
  <c r="O12731" i="8"/>
  <c r="N12731" i="8"/>
  <c r="O12730" i="8"/>
  <c r="N12730" i="8"/>
  <c r="O12729" i="8"/>
  <c r="N12729" i="8"/>
  <c r="O12728" i="8"/>
  <c r="N12728" i="8"/>
  <c r="O12727" i="8"/>
  <c r="N12727" i="8"/>
  <c r="O12726" i="8"/>
  <c r="N12726" i="8"/>
  <c r="O12725" i="8"/>
  <c r="N12725" i="8"/>
  <c r="O12724" i="8"/>
  <c r="N12724" i="8"/>
  <c r="O12723" i="8"/>
  <c r="N12723" i="8"/>
  <c r="O12722" i="8"/>
  <c r="N12722" i="8"/>
  <c r="O12721" i="8"/>
  <c r="N12721" i="8"/>
  <c r="O12720" i="8"/>
  <c r="N12720" i="8"/>
  <c r="O12719" i="8"/>
  <c r="N12719" i="8"/>
  <c r="O12718" i="8"/>
  <c r="N12718" i="8"/>
  <c r="O12717" i="8"/>
  <c r="N12717" i="8"/>
  <c r="O12716" i="8"/>
  <c r="N12716" i="8"/>
  <c r="O12715" i="8"/>
  <c r="N12715" i="8"/>
  <c r="O12714" i="8"/>
  <c r="N12714" i="8"/>
  <c r="O12713" i="8"/>
  <c r="N12713" i="8"/>
  <c r="O12712" i="8"/>
  <c r="N12712" i="8"/>
  <c r="O12711" i="8"/>
  <c r="N12711" i="8"/>
  <c r="O12710" i="8"/>
  <c r="N12710" i="8"/>
  <c r="O12709" i="8"/>
  <c r="N12709" i="8"/>
  <c r="O12708" i="8"/>
  <c r="N12708" i="8"/>
  <c r="O12707" i="8"/>
  <c r="N12707" i="8"/>
  <c r="O12706" i="8"/>
  <c r="N12706" i="8"/>
  <c r="O12705" i="8"/>
  <c r="N12705" i="8"/>
  <c r="O12704" i="8"/>
  <c r="N12704" i="8"/>
  <c r="O12703" i="8"/>
  <c r="N12703" i="8"/>
  <c r="O12702" i="8"/>
  <c r="N12702" i="8"/>
  <c r="O12701" i="8"/>
  <c r="N12701" i="8"/>
  <c r="O12700" i="8"/>
  <c r="N12700" i="8"/>
  <c r="O12699" i="8"/>
  <c r="N12699" i="8"/>
  <c r="O12698" i="8"/>
  <c r="N12698" i="8"/>
  <c r="O12697" i="8"/>
  <c r="N12697" i="8"/>
  <c r="O12696" i="8"/>
  <c r="N12696" i="8"/>
  <c r="O12695" i="8"/>
  <c r="N12695" i="8"/>
  <c r="O12694" i="8"/>
  <c r="N12694" i="8"/>
  <c r="O12693" i="8"/>
  <c r="N12693" i="8"/>
  <c r="O12692" i="8"/>
  <c r="N12692" i="8"/>
  <c r="O12691" i="8"/>
  <c r="N12691" i="8"/>
  <c r="O12690" i="8"/>
  <c r="N12690" i="8"/>
  <c r="O12689" i="8"/>
  <c r="N12689" i="8"/>
  <c r="O12688" i="8"/>
  <c r="N12688" i="8"/>
  <c r="O12687" i="8"/>
  <c r="N12687" i="8"/>
  <c r="O12686" i="8"/>
  <c r="N12686" i="8"/>
  <c r="O12685" i="8"/>
  <c r="N12685" i="8"/>
  <c r="O12684" i="8"/>
  <c r="N12684" i="8"/>
  <c r="O12683" i="8"/>
  <c r="N12683" i="8"/>
  <c r="O12682" i="8"/>
  <c r="N12682" i="8"/>
  <c r="O12681" i="8"/>
  <c r="N12681" i="8"/>
  <c r="O12680" i="8"/>
  <c r="N12680" i="8"/>
  <c r="O12679" i="8"/>
  <c r="N12679" i="8"/>
  <c r="O12678" i="8"/>
  <c r="N12678" i="8"/>
  <c r="O12677" i="8"/>
  <c r="N12677" i="8"/>
  <c r="O12676" i="8"/>
  <c r="N12676" i="8"/>
  <c r="O12675" i="8"/>
  <c r="N12675" i="8"/>
  <c r="O12674" i="8"/>
  <c r="N12674" i="8"/>
  <c r="O12673" i="8"/>
  <c r="N12673" i="8"/>
  <c r="O12672" i="8"/>
  <c r="N12672" i="8"/>
  <c r="O12671" i="8"/>
  <c r="N12671" i="8"/>
  <c r="O12670" i="8"/>
  <c r="N12670" i="8"/>
  <c r="O12669" i="8"/>
  <c r="N12669" i="8"/>
  <c r="O12668" i="8"/>
  <c r="N12668" i="8"/>
  <c r="O12667" i="8"/>
  <c r="N12667" i="8"/>
  <c r="O12666" i="8"/>
  <c r="N12666" i="8"/>
  <c r="O12665" i="8"/>
  <c r="N12665" i="8"/>
  <c r="O12664" i="8"/>
  <c r="N12664" i="8"/>
  <c r="O12663" i="8"/>
  <c r="N12663" i="8"/>
  <c r="O12662" i="8"/>
  <c r="N12662" i="8"/>
  <c r="O12661" i="8"/>
  <c r="N12661" i="8"/>
  <c r="O12660" i="8"/>
  <c r="N12660" i="8"/>
  <c r="O12659" i="8"/>
  <c r="N12659" i="8"/>
  <c r="O12658" i="8"/>
  <c r="N12658" i="8"/>
  <c r="O12657" i="8"/>
  <c r="N12657" i="8"/>
  <c r="O12656" i="8"/>
  <c r="N12656" i="8"/>
  <c r="O12655" i="8"/>
  <c r="N12655" i="8"/>
  <c r="O12654" i="8"/>
  <c r="N12654" i="8"/>
  <c r="O12653" i="8"/>
  <c r="N12653" i="8"/>
  <c r="O12652" i="8"/>
  <c r="N12652" i="8"/>
  <c r="O12651" i="8"/>
  <c r="N12651" i="8"/>
  <c r="O12650" i="8"/>
  <c r="N12650" i="8"/>
  <c r="O12649" i="8"/>
  <c r="N12649" i="8"/>
  <c r="O12648" i="8"/>
  <c r="N12648" i="8"/>
  <c r="O12647" i="8"/>
  <c r="N12647" i="8"/>
  <c r="O12646" i="8"/>
  <c r="N12646" i="8"/>
  <c r="O12645" i="8"/>
  <c r="N12645" i="8"/>
  <c r="O12644" i="8"/>
  <c r="N12644" i="8"/>
  <c r="O12643" i="8"/>
  <c r="N12643" i="8"/>
  <c r="O12642" i="8"/>
  <c r="N12642" i="8"/>
  <c r="O12641" i="8"/>
  <c r="N12641" i="8"/>
  <c r="O12640" i="8"/>
  <c r="N12640" i="8"/>
  <c r="O12639" i="8"/>
  <c r="N12639" i="8"/>
  <c r="O12638" i="8"/>
  <c r="N12638" i="8"/>
  <c r="O12637" i="8"/>
  <c r="N12637" i="8"/>
  <c r="O12636" i="8"/>
  <c r="N12636" i="8"/>
  <c r="O12635" i="8"/>
  <c r="N12635" i="8"/>
  <c r="O12634" i="8"/>
  <c r="N12634" i="8"/>
  <c r="O12633" i="8"/>
  <c r="N12633" i="8"/>
  <c r="O12632" i="8"/>
  <c r="N12632" i="8"/>
  <c r="O12631" i="8"/>
  <c r="N12631" i="8"/>
  <c r="O12630" i="8"/>
  <c r="N12630" i="8"/>
  <c r="O12629" i="8"/>
  <c r="N12629" i="8"/>
  <c r="O12628" i="8"/>
  <c r="N12628" i="8"/>
  <c r="O12627" i="8"/>
  <c r="N12627" i="8"/>
  <c r="O12626" i="8"/>
  <c r="N12626" i="8"/>
  <c r="O12625" i="8"/>
  <c r="N12625" i="8"/>
  <c r="O12624" i="8"/>
  <c r="N12624" i="8"/>
  <c r="O12623" i="8"/>
  <c r="N12623" i="8"/>
  <c r="O12622" i="8"/>
  <c r="N12622" i="8"/>
  <c r="O12621" i="8"/>
  <c r="N12621" i="8"/>
  <c r="O12620" i="8"/>
  <c r="N12620" i="8"/>
  <c r="O12619" i="8"/>
  <c r="N12619" i="8"/>
  <c r="O12618" i="8"/>
  <c r="N12618" i="8"/>
  <c r="O12617" i="8"/>
  <c r="N12617" i="8"/>
  <c r="O12616" i="8"/>
  <c r="N12616" i="8"/>
  <c r="O12615" i="8"/>
  <c r="N12615" i="8"/>
  <c r="O12614" i="8"/>
  <c r="N12614" i="8"/>
  <c r="O12613" i="8"/>
  <c r="N12613" i="8"/>
  <c r="O12612" i="8"/>
  <c r="N12612" i="8"/>
  <c r="O12611" i="8"/>
  <c r="N12611" i="8"/>
  <c r="O12610" i="8"/>
  <c r="N12610" i="8"/>
  <c r="O12609" i="8"/>
  <c r="N12609" i="8"/>
  <c r="O12608" i="8"/>
  <c r="N12608" i="8"/>
  <c r="O12607" i="8"/>
  <c r="N12607" i="8"/>
  <c r="O12606" i="8"/>
  <c r="N12606" i="8"/>
  <c r="O12605" i="8"/>
  <c r="N12605" i="8"/>
  <c r="O12604" i="8"/>
  <c r="N12604" i="8"/>
  <c r="O12603" i="8"/>
  <c r="N12603" i="8"/>
  <c r="O12602" i="8"/>
  <c r="N12602" i="8"/>
  <c r="O12601" i="8"/>
  <c r="N12601" i="8"/>
  <c r="O12600" i="8"/>
  <c r="N12600" i="8"/>
  <c r="O12599" i="8"/>
  <c r="N12599" i="8"/>
  <c r="O12598" i="8"/>
  <c r="N12598" i="8"/>
  <c r="O12597" i="8"/>
  <c r="N12597" i="8"/>
  <c r="O12596" i="8"/>
  <c r="N12596" i="8"/>
  <c r="O12595" i="8"/>
  <c r="N12595" i="8"/>
  <c r="O12594" i="8"/>
  <c r="N12594" i="8"/>
  <c r="O12593" i="8"/>
  <c r="N12593" i="8"/>
  <c r="O12592" i="8"/>
  <c r="N12592" i="8"/>
  <c r="O12591" i="8"/>
  <c r="N12591" i="8"/>
  <c r="O12590" i="8"/>
  <c r="N12590" i="8"/>
  <c r="O12589" i="8"/>
  <c r="N12589" i="8"/>
  <c r="O12588" i="8"/>
  <c r="N12588" i="8"/>
  <c r="O12587" i="8"/>
  <c r="N12587" i="8"/>
  <c r="O12586" i="8"/>
  <c r="N12586" i="8"/>
  <c r="O12585" i="8"/>
  <c r="N12585" i="8"/>
  <c r="O12584" i="8"/>
  <c r="N12584" i="8"/>
  <c r="O12583" i="8"/>
  <c r="N12583" i="8"/>
  <c r="O12582" i="8"/>
  <c r="N12582" i="8"/>
  <c r="O12581" i="8"/>
  <c r="N12581" i="8"/>
  <c r="O12580" i="8"/>
  <c r="N12580" i="8"/>
  <c r="O12579" i="8"/>
  <c r="N12579" i="8"/>
  <c r="O12578" i="8"/>
  <c r="N12578" i="8"/>
  <c r="O12577" i="8"/>
  <c r="N12577" i="8"/>
  <c r="O12576" i="8"/>
  <c r="N12576" i="8"/>
  <c r="O12575" i="8"/>
  <c r="N12575" i="8"/>
  <c r="O12574" i="8"/>
  <c r="N12574" i="8"/>
  <c r="O12573" i="8"/>
  <c r="N12573" i="8"/>
  <c r="O12572" i="8"/>
  <c r="N12572" i="8"/>
  <c r="O12571" i="8"/>
  <c r="N12571" i="8"/>
  <c r="O12570" i="8"/>
  <c r="N12570" i="8"/>
  <c r="O12569" i="8"/>
  <c r="N12569" i="8"/>
  <c r="O12568" i="8"/>
  <c r="N12568" i="8"/>
  <c r="O12567" i="8"/>
  <c r="N12567" i="8"/>
  <c r="O12566" i="8"/>
  <c r="N12566" i="8"/>
  <c r="O12565" i="8"/>
  <c r="N12565" i="8"/>
  <c r="O12564" i="8"/>
  <c r="N12564" i="8"/>
  <c r="O12563" i="8"/>
  <c r="N12563" i="8"/>
  <c r="O12562" i="8"/>
  <c r="N12562" i="8"/>
  <c r="O12561" i="8"/>
  <c r="N12561" i="8"/>
  <c r="O12560" i="8"/>
  <c r="N12560" i="8"/>
  <c r="O12559" i="8"/>
  <c r="N12559" i="8"/>
  <c r="O12558" i="8"/>
  <c r="N12558" i="8"/>
  <c r="O12557" i="8"/>
  <c r="N12557" i="8"/>
  <c r="O12556" i="8"/>
  <c r="N12556" i="8"/>
  <c r="O12555" i="8"/>
  <c r="N12555" i="8"/>
  <c r="O12554" i="8"/>
  <c r="N12554" i="8"/>
  <c r="O12553" i="8"/>
  <c r="N12553" i="8"/>
  <c r="O12552" i="8"/>
  <c r="N12552" i="8"/>
  <c r="O12551" i="8"/>
  <c r="N12551" i="8"/>
  <c r="O12550" i="8"/>
  <c r="N12550" i="8"/>
  <c r="O12549" i="8"/>
  <c r="N12549" i="8"/>
  <c r="O12548" i="8"/>
  <c r="N12548" i="8"/>
  <c r="O12547" i="8"/>
  <c r="N12547" i="8"/>
  <c r="O12546" i="8"/>
  <c r="N12546" i="8"/>
  <c r="O12545" i="8"/>
  <c r="N12545" i="8"/>
  <c r="O12544" i="8"/>
  <c r="N12544" i="8"/>
  <c r="O12543" i="8"/>
  <c r="N12543" i="8"/>
  <c r="O12542" i="8"/>
  <c r="N12542" i="8"/>
  <c r="O12541" i="8"/>
  <c r="N12541" i="8"/>
  <c r="O12540" i="8"/>
  <c r="N12540" i="8"/>
  <c r="O12539" i="8"/>
  <c r="N12539" i="8"/>
  <c r="O12538" i="8"/>
  <c r="N12538" i="8"/>
  <c r="O12537" i="8"/>
  <c r="N12537" i="8"/>
  <c r="O12536" i="8"/>
  <c r="N12536" i="8"/>
  <c r="O12535" i="8"/>
  <c r="N12535" i="8"/>
  <c r="O12534" i="8"/>
  <c r="N12534" i="8"/>
  <c r="O12533" i="8"/>
  <c r="N12533" i="8"/>
  <c r="O12532" i="8"/>
  <c r="N12532" i="8"/>
  <c r="O12531" i="8"/>
  <c r="N12531" i="8"/>
  <c r="O12530" i="8"/>
  <c r="N12530" i="8"/>
  <c r="O12529" i="8"/>
  <c r="N12529" i="8"/>
  <c r="O12528" i="8"/>
  <c r="N12528" i="8"/>
  <c r="O12527" i="8"/>
  <c r="N12527" i="8"/>
  <c r="O12526" i="8"/>
  <c r="N12526" i="8"/>
  <c r="O12525" i="8"/>
  <c r="N12525" i="8"/>
  <c r="O12524" i="8"/>
  <c r="N12524" i="8"/>
  <c r="O12523" i="8"/>
  <c r="N12523" i="8"/>
  <c r="O12522" i="8"/>
  <c r="N12522" i="8"/>
  <c r="O12521" i="8"/>
  <c r="N12521" i="8"/>
  <c r="O12520" i="8"/>
  <c r="N12520" i="8"/>
  <c r="O12519" i="8"/>
  <c r="N12519" i="8"/>
  <c r="O12518" i="8"/>
  <c r="N12518" i="8"/>
  <c r="O12517" i="8"/>
  <c r="N12517" i="8"/>
  <c r="O12516" i="8"/>
  <c r="N12516" i="8"/>
  <c r="O12515" i="8"/>
  <c r="N12515" i="8"/>
  <c r="O12514" i="8"/>
  <c r="N12514" i="8"/>
  <c r="O12513" i="8"/>
  <c r="N12513" i="8"/>
  <c r="O12512" i="8"/>
  <c r="N12512" i="8"/>
  <c r="O12511" i="8"/>
  <c r="N12511" i="8"/>
  <c r="O12510" i="8"/>
  <c r="N12510" i="8"/>
  <c r="O12509" i="8"/>
  <c r="N12509" i="8"/>
  <c r="O12508" i="8"/>
  <c r="N12508" i="8"/>
  <c r="O12507" i="8"/>
  <c r="N12507" i="8"/>
  <c r="O12506" i="8"/>
  <c r="N12506" i="8"/>
  <c r="O12505" i="8"/>
  <c r="N12505" i="8"/>
  <c r="O12504" i="8"/>
  <c r="N12504" i="8"/>
  <c r="O12503" i="8"/>
  <c r="N12503" i="8"/>
  <c r="O12502" i="8"/>
  <c r="N12502" i="8"/>
  <c r="O12501" i="8"/>
  <c r="N12501" i="8"/>
  <c r="O12500" i="8"/>
  <c r="N12500" i="8"/>
  <c r="O12499" i="8"/>
  <c r="N12499" i="8"/>
  <c r="O12498" i="8"/>
  <c r="N12498" i="8"/>
  <c r="O12497" i="8"/>
  <c r="N12497" i="8"/>
  <c r="O12496" i="8"/>
  <c r="N12496" i="8"/>
  <c r="O12495" i="8"/>
  <c r="N12495" i="8"/>
  <c r="O12494" i="8"/>
  <c r="N12494" i="8"/>
  <c r="O12493" i="8"/>
  <c r="N12493" i="8"/>
  <c r="O12492" i="8"/>
  <c r="N12492" i="8"/>
  <c r="O12491" i="8"/>
  <c r="N12491" i="8"/>
  <c r="O12490" i="8"/>
  <c r="N12490" i="8"/>
  <c r="O12489" i="8"/>
  <c r="N12489" i="8"/>
  <c r="O12488" i="8"/>
  <c r="N12488" i="8"/>
  <c r="O12487" i="8"/>
  <c r="N12487" i="8"/>
  <c r="O12486" i="8"/>
  <c r="N12486" i="8"/>
  <c r="O12485" i="8"/>
  <c r="N12485" i="8"/>
  <c r="O12484" i="8"/>
  <c r="N12484" i="8"/>
  <c r="O12483" i="8"/>
  <c r="N12483" i="8"/>
  <c r="O12482" i="8"/>
  <c r="N12482" i="8"/>
  <c r="O12481" i="8"/>
  <c r="N12481" i="8"/>
  <c r="O12480" i="8"/>
  <c r="N12480" i="8"/>
  <c r="O12479" i="8"/>
  <c r="N12479" i="8"/>
  <c r="O12478" i="8"/>
  <c r="N12478" i="8"/>
  <c r="O12477" i="8"/>
  <c r="N12477" i="8"/>
  <c r="O12476" i="8"/>
  <c r="N12476" i="8"/>
  <c r="O12475" i="8"/>
  <c r="N12475" i="8"/>
  <c r="O12474" i="8"/>
  <c r="N12474" i="8"/>
  <c r="O12473" i="8"/>
  <c r="N12473" i="8"/>
  <c r="O12472" i="8"/>
  <c r="N12472" i="8"/>
  <c r="O12471" i="8"/>
  <c r="N12471" i="8"/>
  <c r="O12470" i="8"/>
  <c r="N12470" i="8"/>
  <c r="O12469" i="8"/>
  <c r="N12469" i="8"/>
  <c r="O12468" i="8"/>
  <c r="N12468" i="8"/>
  <c r="O12467" i="8"/>
  <c r="N12467" i="8"/>
  <c r="O12466" i="8"/>
  <c r="N12466" i="8"/>
  <c r="O12465" i="8"/>
  <c r="N12465" i="8"/>
  <c r="O12464" i="8"/>
  <c r="N12464" i="8"/>
  <c r="O12463" i="8"/>
  <c r="N12463" i="8"/>
  <c r="O12462" i="8"/>
  <c r="N12462" i="8"/>
  <c r="O12461" i="8"/>
  <c r="N12461" i="8"/>
  <c r="O12460" i="8"/>
  <c r="N12460" i="8"/>
  <c r="O12459" i="8"/>
  <c r="N12459" i="8"/>
  <c r="O12458" i="8"/>
  <c r="N12458" i="8"/>
  <c r="O12457" i="8"/>
  <c r="N12457" i="8"/>
  <c r="O12456" i="8"/>
  <c r="N12456" i="8"/>
  <c r="O12455" i="8"/>
  <c r="N12455" i="8"/>
  <c r="O12454" i="8"/>
  <c r="N12454" i="8"/>
  <c r="O12453" i="8"/>
  <c r="N12453" i="8"/>
  <c r="O12452" i="8"/>
  <c r="N12452" i="8"/>
  <c r="O12451" i="8"/>
  <c r="N12451" i="8"/>
  <c r="O12450" i="8"/>
  <c r="N12450" i="8"/>
  <c r="O12449" i="8"/>
  <c r="N12449" i="8"/>
  <c r="O12448" i="8"/>
  <c r="N12448" i="8"/>
  <c r="O12447" i="8"/>
  <c r="N12447" i="8"/>
  <c r="O12446" i="8"/>
  <c r="N12446" i="8"/>
  <c r="O12445" i="8"/>
  <c r="N12445" i="8"/>
  <c r="O12444" i="8"/>
  <c r="N12444" i="8"/>
  <c r="O12443" i="8"/>
  <c r="N12443" i="8"/>
  <c r="O12442" i="8"/>
  <c r="N12442" i="8"/>
  <c r="O12441" i="8"/>
  <c r="N12441" i="8"/>
  <c r="O12440" i="8"/>
  <c r="N12440" i="8"/>
  <c r="O12439" i="8"/>
  <c r="N12439" i="8"/>
  <c r="O12438" i="8"/>
  <c r="N12438" i="8"/>
  <c r="O12437" i="8"/>
  <c r="N12437" i="8"/>
  <c r="O12436" i="8"/>
  <c r="N12436" i="8"/>
  <c r="O12435" i="8"/>
  <c r="N12435" i="8"/>
  <c r="O12434" i="8"/>
  <c r="N12434" i="8"/>
  <c r="O12433" i="8"/>
  <c r="N12433" i="8"/>
  <c r="O12432" i="8"/>
  <c r="N12432" i="8"/>
  <c r="O12431" i="8"/>
  <c r="N12431" i="8"/>
  <c r="O12430" i="8"/>
  <c r="N12430" i="8"/>
  <c r="O12429" i="8"/>
  <c r="N12429" i="8"/>
  <c r="O12428" i="8"/>
  <c r="N12428" i="8"/>
  <c r="O12427" i="8"/>
  <c r="N12427" i="8"/>
  <c r="O12426" i="8"/>
  <c r="N12426" i="8"/>
  <c r="O12425" i="8"/>
  <c r="N12425" i="8"/>
  <c r="O12424" i="8"/>
  <c r="N12424" i="8"/>
  <c r="O12423" i="8"/>
  <c r="N12423" i="8"/>
  <c r="O12422" i="8"/>
  <c r="N12422" i="8"/>
  <c r="O12421" i="8"/>
  <c r="N12421" i="8"/>
  <c r="O12420" i="8"/>
  <c r="N12420" i="8"/>
  <c r="O12419" i="8"/>
  <c r="N12419" i="8"/>
  <c r="O12418" i="8"/>
  <c r="N12418" i="8"/>
  <c r="O12417" i="8"/>
  <c r="N12417" i="8"/>
  <c r="O12416" i="8"/>
  <c r="N12416" i="8"/>
  <c r="O12415" i="8"/>
  <c r="N12415" i="8"/>
  <c r="O12414" i="8"/>
  <c r="N12414" i="8"/>
  <c r="O12413" i="8"/>
  <c r="N12413" i="8"/>
  <c r="O12412" i="8"/>
  <c r="N12412" i="8"/>
  <c r="O12411" i="8"/>
  <c r="N12411" i="8"/>
  <c r="O12410" i="8"/>
  <c r="N12410" i="8"/>
  <c r="O12409" i="8"/>
  <c r="N12409" i="8"/>
  <c r="O12408" i="8"/>
  <c r="N12408" i="8"/>
  <c r="O12407" i="8"/>
  <c r="N12407" i="8"/>
  <c r="O12406" i="8"/>
  <c r="N12406" i="8"/>
  <c r="O12405" i="8"/>
  <c r="N12405" i="8"/>
  <c r="O12404" i="8"/>
  <c r="N12404" i="8"/>
  <c r="O12403" i="8"/>
  <c r="N12403" i="8"/>
  <c r="O12402" i="8"/>
  <c r="N12402" i="8"/>
  <c r="O12401" i="8"/>
  <c r="N12401" i="8"/>
  <c r="O12400" i="8"/>
  <c r="N12400" i="8"/>
  <c r="O12399" i="8"/>
  <c r="N12399" i="8"/>
  <c r="O12398" i="8"/>
  <c r="N12398" i="8"/>
  <c r="O12397" i="8"/>
  <c r="N12397" i="8"/>
  <c r="O12396" i="8"/>
  <c r="N12396" i="8"/>
  <c r="O12395" i="8"/>
  <c r="N12395" i="8"/>
  <c r="O12394" i="8"/>
  <c r="N12394" i="8"/>
  <c r="O12393" i="8"/>
  <c r="N12393" i="8"/>
  <c r="O12392" i="8"/>
  <c r="N12392" i="8"/>
  <c r="O12391" i="8"/>
  <c r="N12391" i="8"/>
  <c r="O12390" i="8"/>
  <c r="N12390" i="8"/>
  <c r="O12389" i="8"/>
  <c r="N12389" i="8"/>
  <c r="O12388" i="8"/>
  <c r="N12388" i="8"/>
  <c r="O12387" i="8"/>
  <c r="N12387" i="8"/>
  <c r="O12386" i="8"/>
  <c r="N12386" i="8"/>
  <c r="O12385" i="8"/>
  <c r="N12385" i="8"/>
  <c r="O12384" i="8"/>
  <c r="N12384" i="8"/>
  <c r="O12383" i="8"/>
  <c r="N12383" i="8"/>
  <c r="O12382" i="8"/>
  <c r="N12382" i="8"/>
  <c r="O12381" i="8"/>
  <c r="N12381" i="8"/>
  <c r="O12380" i="8"/>
  <c r="N12380" i="8"/>
  <c r="O12379" i="8"/>
  <c r="N12379" i="8"/>
  <c r="O12378" i="8"/>
  <c r="N12378" i="8"/>
  <c r="O12377" i="8"/>
  <c r="N12377" i="8"/>
  <c r="O12376" i="8"/>
  <c r="N12376" i="8"/>
  <c r="O12375" i="8"/>
  <c r="N12375" i="8"/>
  <c r="O12374" i="8"/>
  <c r="N12374" i="8"/>
  <c r="O12373" i="8"/>
  <c r="N12373" i="8"/>
  <c r="O12372" i="8"/>
  <c r="N12372" i="8"/>
  <c r="O12371" i="8"/>
  <c r="N12371" i="8"/>
  <c r="O12370" i="8"/>
  <c r="N12370" i="8"/>
  <c r="O12369" i="8"/>
  <c r="N12369" i="8"/>
  <c r="O12368" i="8"/>
  <c r="N12368" i="8"/>
  <c r="O12367" i="8"/>
  <c r="N12367" i="8"/>
  <c r="O12366" i="8"/>
  <c r="N12366" i="8"/>
  <c r="O12365" i="8"/>
  <c r="N12365" i="8"/>
  <c r="O12364" i="8"/>
  <c r="N12364" i="8"/>
  <c r="O12363" i="8"/>
  <c r="N12363" i="8"/>
  <c r="O12362" i="8"/>
  <c r="N12362" i="8"/>
  <c r="O12361" i="8"/>
  <c r="N12361" i="8"/>
  <c r="O12360" i="8"/>
  <c r="N12360" i="8"/>
  <c r="O12359" i="8"/>
  <c r="N12359" i="8"/>
  <c r="O12358" i="8"/>
  <c r="N12358" i="8"/>
  <c r="O12357" i="8"/>
  <c r="N12357" i="8"/>
  <c r="O12356" i="8"/>
  <c r="N12356" i="8"/>
  <c r="O12355" i="8"/>
  <c r="N12355" i="8"/>
  <c r="O12354" i="8"/>
  <c r="N12354" i="8"/>
  <c r="O12353" i="8"/>
  <c r="N12353" i="8"/>
  <c r="O12352" i="8"/>
  <c r="N12352" i="8"/>
  <c r="O12351" i="8"/>
  <c r="N12351" i="8"/>
  <c r="O12350" i="8"/>
  <c r="N12350" i="8"/>
  <c r="O12349" i="8"/>
  <c r="N12349" i="8"/>
  <c r="O12348" i="8"/>
  <c r="N12348" i="8"/>
  <c r="O12347" i="8"/>
  <c r="N12347" i="8"/>
  <c r="O12346" i="8"/>
  <c r="N12346" i="8"/>
  <c r="O12345" i="8"/>
  <c r="N12345" i="8"/>
  <c r="O12344" i="8"/>
  <c r="N12344" i="8"/>
  <c r="O12343" i="8"/>
  <c r="N12343" i="8"/>
  <c r="O12342" i="8"/>
  <c r="N12342" i="8"/>
  <c r="O12341" i="8"/>
  <c r="N12341" i="8"/>
  <c r="O12340" i="8"/>
  <c r="N12340" i="8"/>
  <c r="O12339" i="8"/>
  <c r="N12339" i="8"/>
  <c r="O12338" i="8"/>
  <c r="N12338" i="8"/>
  <c r="O12337" i="8"/>
  <c r="N12337" i="8"/>
  <c r="O12336" i="8"/>
  <c r="N12336" i="8"/>
  <c r="O12335" i="8"/>
  <c r="N12335" i="8"/>
  <c r="O12334" i="8"/>
  <c r="N12334" i="8"/>
  <c r="O12333" i="8"/>
  <c r="N12333" i="8"/>
  <c r="O12332" i="8"/>
  <c r="N12332" i="8"/>
  <c r="O12331" i="8"/>
  <c r="N12331" i="8"/>
  <c r="O12330" i="8"/>
  <c r="N12330" i="8"/>
  <c r="O12329" i="8"/>
  <c r="N12329" i="8"/>
  <c r="O12328" i="8"/>
  <c r="N12328" i="8"/>
  <c r="O12327" i="8"/>
  <c r="N12327" i="8"/>
  <c r="O12326" i="8"/>
  <c r="N12326" i="8"/>
  <c r="O12325" i="8"/>
  <c r="N12325" i="8"/>
  <c r="O12324" i="8"/>
  <c r="N12324" i="8"/>
  <c r="O12323" i="8"/>
  <c r="N12323" i="8"/>
  <c r="O12322" i="8"/>
  <c r="N12322" i="8"/>
  <c r="O12321" i="8"/>
  <c r="N12321" i="8"/>
  <c r="O12320" i="8"/>
  <c r="N12320" i="8"/>
  <c r="O12319" i="8"/>
  <c r="N12319" i="8"/>
  <c r="O12318" i="8"/>
  <c r="N12318" i="8"/>
  <c r="O12317" i="8"/>
  <c r="N12317" i="8"/>
  <c r="O12316" i="8"/>
  <c r="N12316" i="8"/>
  <c r="O12315" i="8"/>
  <c r="N12315" i="8"/>
  <c r="O12314" i="8"/>
  <c r="N12314" i="8"/>
  <c r="O12313" i="8"/>
  <c r="N12313" i="8"/>
  <c r="O12312" i="8"/>
  <c r="N12312" i="8"/>
  <c r="O12311" i="8"/>
  <c r="N12311" i="8"/>
  <c r="O12310" i="8"/>
  <c r="N12310" i="8"/>
  <c r="O12309" i="8"/>
  <c r="N12309" i="8"/>
  <c r="O12308" i="8"/>
  <c r="N12308" i="8"/>
  <c r="O12307" i="8"/>
  <c r="N12307" i="8"/>
  <c r="O12306" i="8"/>
  <c r="N12306" i="8"/>
  <c r="O12305" i="8"/>
  <c r="N12305" i="8"/>
  <c r="O12304" i="8"/>
  <c r="N12304" i="8"/>
  <c r="O12303" i="8"/>
  <c r="N12303" i="8"/>
  <c r="O12302" i="8"/>
  <c r="N12302" i="8"/>
  <c r="O12301" i="8"/>
  <c r="N12301" i="8"/>
  <c r="O12300" i="8"/>
  <c r="N12300" i="8"/>
  <c r="O12299" i="8"/>
  <c r="N12299" i="8"/>
  <c r="O12298" i="8"/>
  <c r="N12298" i="8"/>
  <c r="O12297" i="8"/>
  <c r="N12297" i="8"/>
  <c r="O12296" i="8"/>
  <c r="N12296" i="8"/>
  <c r="O12295" i="8"/>
  <c r="N12295" i="8"/>
  <c r="O12294" i="8"/>
  <c r="N12294" i="8"/>
  <c r="O12293" i="8"/>
  <c r="N12293" i="8"/>
  <c r="O12292" i="8"/>
  <c r="N12292" i="8"/>
  <c r="O12291" i="8"/>
  <c r="N12291" i="8"/>
  <c r="O12290" i="8"/>
  <c r="N12290" i="8"/>
  <c r="O12289" i="8"/>
  <c r="N12289" i="8"/>
  <c r="O12288" i="8"/>
  <c r="N12288" i="8"/>
  <c r="O12287" i="8"/>
  <c r="N12287" i="8"/>
  <c r="O12286" i="8"/>
  <c r="N12286" i="8"/>
  <c r="O12285" i="8"/>
  <c r="N12285" i="8"/>
  <c r="O12284" i="8"/>
  <c r="N12284" i="8"/>
  <c r="O12283" i="8"/>
  <c r="N12283" i="8"/>
  <c r="O12282" i="8"/>
  <c r="N12282" i="8"/>
  <c r="O12281" i="8"/>
  <c r="N12281" i="8"/>
  <c r="O12280" i="8"/>
  <c r="N12280" i="8"/>
  <c r="O12279" i="8"/>
  <c r="N12279" i="8"/>
  <c r="O12278" i="8"/>
  <c r="N12278" i="8"/>
  <c r="O12277" i="8"/>
  <c r="N12277" i="8"/>
  <c r="O12276" i="8"/>
  <c r="N12276" i="8"/>
  <c r="O12275" i="8"/>
  <c r="N12275" i="8"/>
  <c r="O12274" i="8"/>
  <c r="N12274" i="8"/>
  <c r="O12273" i="8"/>
  <c r="N12273" i="8"/>
  <c r="O12272" i="8"/>
  <c r="N12272" i="8"/>
  <c r="O12271" i="8"/>
  <c r="N12271" i="8"/>
  <c r="O12270" i="8"/>
  <c r="N12270" i="8"/>
  <c r="O12269" i="8"/>
  <c r="N12269" i="8"/>
  <c r="O12268" i="8"/>
  <c r="N12268" i="8"/>
  <c r="O12267" i="8"/>
  <c r="N12267" i="8"/>
  <c r="O12266" i="8"/>
  <c r="N12266" i="8"/>
  <c r="O12265" i="8"/>
  <c r="N12265" i="8"/>
  <c r="O12264" i="8"/>
  <c r="N12264" i="8"/>
  <c r="O12263" i="8"/>
  <c r="N12263" i="8"/>
  <c r="O12262" i="8"/>
  <c r="N12262" i="8"/>
  <c r="O12261" i="8"/>
  <c r="N12261" i="8"/>
  <c r="O12260" i="8"/>
  <c r="N12260" i="8"/>
  <c r="O12259" i="8"/>
  <c r="N12259" i="8"/>
  <c r="O12258" i="8"/>
  <c r="N12258" i="8"/>
  <c r="O12257" i="8"/>
  <c r="N12257" i="8"/>
  <c r="O12256" i="8"/>
  <c r="N12256" i="8"/>
  <c r="O12255" i="8"/>
  <c r="N12255" i="8"/>
  <c r="O12254" i="8"/>
  <c r="N12254" i="8"/>
  <c r="O12253" i="8"/>
  <c r="N12253" i="8"/>
  <c r="O12252" i="8"/>
  <c r="N12252" i="8"/>
  <c r="O12251" i="8"/>
  <c r="N12251" i="8"/>
  <c r="O12250" i="8"/>
  <c r="N12250" i="8"/>
  <c r="O12249" i="8"/>
  <c r="N12249" i="8"/>
  <c r="O12248" i="8"/>
  <c r="N12248" i="8"/>
  <c r="O12247" i="8"/>
  <c r="N12247" i="8"/>
  <c r="O12246" i="8"/>
  <c r="N12246" i="8"/>
  <c r="O12245" i="8"/>
  <c r="N12245" i="8"/>
  <c r="O12244" i="8"/>
  <c r="N12244" i="8"/>
  <c r="O12243" i="8"/>
  <c r="N12243" i="8"/>
  <c r="O12242" i="8"/>
  <c r="N12242" i="8"/>
  <c r="O12241" i="8"/>
  <c r="N12241" i="8"/>
  <c r="O12240" i="8"/>
  <c r="N12240" i="8"/>
  <c r="O12239" i="8"/>
  <c r="N12239" i="8"/>
  <c r="O12238" i="8"/>
  <c r="N12238" i="8"/>
  <c r="O12237" i="8"/>
  <c r="N12237" i="8"/>
  <c r="O12236" i="8"/>
  <c r="N12236" i="8"/>
  <c r="O12235" i="8"/>
  <c r="N12235" i="8"/>
  <c r="O12234" i="8"/>
  <c r="N12234" i="8"/>
  <c r="O12233" i="8"/>
  <c r="N12233" i="8"/>
  <c r="O12232" i="8"/>
  <c r="N12232" i="8"/>
  <c r="O12231" i="8"/>
  <c r="N12231" i="8"/>
  <c r="O12230" i="8"/>
  <c r="N12230" i="8"/>
  <c r="O12229" i="8"/>
  <c r="N12229" i="8"/>
  <c r="O12228" i="8"/>
  <c r="N12228" i="8"/>
  <c r="O12227" i="8"/>
  <c r="N12227" i="8"/>
  <c r="O12226" i="8"/>
  <c r="N12226" i="8"/>
  <c r="O12225" i="8"/>
  <c r="N12225" i="8"/>
  <c r="O12224" i="8"/>
  <c r="N12224" i="8"/>
  <c r="O12223" i="8"/>
  <c r="N12223" i="8"/>
  <c r="O12222" i="8"/>
  <c r="N12222" i="8"/>
  <c r="O12221" i="8"/>
  <c r="N12221" i="8"/>
  <c r="O12220" i="8"/>
  <c r="N12220" i="8"/>
  <c r="O12219" i="8"/>
  <c r="N12219" i="8"/>
  <c r="O12218" i="8"/>
  <c r="N12218" i="8"/>
  <c r="O12217" i="8"/>
  <c r="N12217" i="8"/>
  <c r="O12216" i="8"/>
  <c r="N12216" i="8"/>
  <c r="O12215" i="8"/>
  <c r="N12215" i="8"/>
  <c r="O12214" i="8"/>
  <c r="N12214" i="8"/>
  <c r="O12213" i="8"/>
  <c r="N12213" i="8"/>
  <c r="O12212" i="8"/>
  <c r="N12212" i="8"/>
  <c r="O12211" i="8"/>
  <c r="N12211" i="8"/>
  <c r="O12210" i="8"/>
  <c r="N12210" i="8"/>
  <c r="O12209" i="8"/>
  <c r="N12209" i="8"/>
  <c r="O12208" i="8"/>
  <c r="N12208" i="8"/>
  <c r="O12207" i="8"/>
  <c r="N12207" i="8"/>
  <c r="O12206" i="8"/>
  <c r="N12206" i="8"/>
  <c r="O12205" i="8"/>
  <c r="N12205" i="8"/>
  <c r="O12204" i="8"/>
  <c r="N12204" i="8"/>
  <c r="O12203" i="8"/>
  <c r="N12203" i="8"/>
  <c r="O12202" i="8"/>
  <c r="N12202" i="8"/>
  <c r="O12201" i="8"/>
  <c r="N12201" i="8"/>
  <c r="O12200" i="8"/>
  <c r="N12200" i="8"/>
  <c r="O12199" i="8"/>
  <c r="N12199" i="8"/>
  <c r="O12198" i="8"/>
  <c r="N12198" i="8"/>
  <c r="O12197" i="8"/>
  <c r="N12197" i="8"/>
  <c r="O12196" i="8"/>
  <c r="N12196" i="8"/>
  <c r="O12195" i="8"/>
  <c r="N12195" i="8"/>
  <c r="O12194" i="8"/>
  <c r="N12194" i="8"/>
  <c r="O12193" i="8"/>
  <c r="N12193" i="8"/>
  <c r="O12192" i="8"/>
  <c r="N12192" i="8"/>
  <c r="O12191" i="8"/>
  <c r="N12191" i="8"/>
  <c r="O12190" i="8"/>
  <c r="N12190" i="8"/>
  <c r="O12189" i="8"/>
  <c r="N12189" i="8"/>
  <c r="O12188" i="8"/>
  <c r="N12188" i="8"/>
  <c r="O12187" i="8"/>
  <c r="N12187" i="8"/>
  <c r="O12186" i="8"/>
  <c r="N12186" i="8"/>
  <c r="O12185" i="8"/>
  <c r="N12185" i="8"/>
  <c r="O12184" i="8"/>
  <c r="N12184" i="8"/>
  <c r="O12183" i="8"/>
  <c r="N12183" i="8"/>
  <c r="O12182" i="8"/>
  <c r="N12182" i="8"/>
  <c r="O12181" i="8"/>
  <c r="N12181" i="8"/>
  <c r="O12180" i="8"/>
  <c r="N12180" i="8"/>
  <c r="O12179" i="8"/>
  <c r="N12179" i="8"/>
  <c r="O12178" i="8"/>
  <c r="N12178" i="8"/>
  <c r="O12177" i="8"/>
  <c r="N12177" i="8"/>
  <c r="O12176" i="8"/>
  <c r="N12176" i="8"/>
  <c r="O12175" i="8"/>
  <c r="N12175" i="8"/>
  <c r="O12174" i="8"/>
  <c r="N12174" i="8"/>
  <c r="O12173" i="8"/>
  <c r="N12173" i="8"/>
  <c r="O12172" i="8"/>
  <c r="N12172" i="8"/>
  <c r="O12171" i="8"/>
  <c r="N12171" i="8"/>
  <c r="O12170" i="8"/>
  <c r="N12170" i="8"/>
  <c r="O12169" i="8"/>
  <c r="N12169" i="8"/>
  <c r="O12168" i="8"/>
  <c r="N12168" i="8"/>
  <c r="O12167" i="8"/>
  <c r="N12167" i="8"/>
  <c r="O12166" i="8"/>
  <c r="N12166" i="8"/>
  <c r="O12165" i="8"/>
  <c r="N12165" i="8"/>
  <c r="O12164" i="8"/>
  <c r="N12164" i="8"/>
  <c r="O12163" i="8"/>
  <c r="N12163" i="8"/>
  <c r="O12162" i="8"/>
  <c r="N12162" i="8"/>
  <c r="O12161" i="8"/>
  <c r="N12161" i="8"/>
  <c r="O12160" i="8"/>
  <c r="N12160" i="8"/>
  <c r="O12159" i="8"/>
  <c r="N12159" i="8"/>
  <c r="O12158" i="8"/>
  <c r="N12158" i="8"/>
  <c r="O12157" i="8"/>
  <c r="N12157" i="8"/>
  <c r="O12156" i="8"/>
  <c r="N12156" i="8"/>
  <c r="O12155" i="8"/>
  <c r="N12155" i="8"/>
  <c r="O12154" i="8"/>
  <c r="N12154" i="8"/>
  <c r="O12153" i="8"/>
  <c r="N12153" i="8"/>
  <c r="O12152" i="8"/>
  <c r="N12152" i="8"/>
  <c r="O12151" i="8"/>
  <c r="N12151" i="8"/>
  <c r="O12150" i="8"/>
  <c r="N12150" i="8"/>
  <c r="O12149" i="8"/>
  <c r="N12149" i="8"/>
  <c r="O12148" i="8"/>
  <c r="N12148" i="8"/>
  <c r="O12147" i="8"/>
  <c r="N12147" i="8"/>
  <c r="O12146" i="8"/>
  <c r="N12146" i="8"/>
  <c r="O12145" i="8"/>
  <c r="N12145" i="8"/>
  <c r="O12144" i="8"/>
  <c r="N12144" i="8"/>
  <c r="O12143" i="8"/>
  <c r="N12143" i="8"/>
  <c r="O12142" i="8"/>
  <c r="N12142" i="8"/>
  <c r="O12141" i="8"/>
  <c r="N12141" i="8"/>
  <c r="O12140" i="8"/>
  <c r="N12140" i="8"/>
  <c r="O12139" i="8"/>
  <c r="N12139" i="8"/>
  <c r="O12138" i="8"/>
  <c r="N12138" i="8"/>
  <c r="O12137" i="8"/>
  <c r="N12137" i="8"/>
  <c r="O12136" i="8"/>
  <c r="N12136" i="8"/>
  <c r="O12135" i="8"/>
  <c r="N12135" i="8"/>
  <c r="O12134" i="8"/>
  <c r="N12134" i="8"/>
  <c r="O12133" i="8"/>
  <c r="N12133" i="8"/>
  <c r="O12132" i="8"/>
  <c r="N12132" i="8"/>
  <c r="O12131" i="8"/>
  <c r="N12131" i="8"/>
  <c r="O12130" i="8"/>
  <c r="N12130" i="8"/>
  <c r="O12129" i="8"/>
  <c r="N12129" i="8"/>
  <c r="O12128" i="8"/>
  <c r="N12128" i="8"/>
  <c r="O12127" i="8"/>
  <c r="N12127" i="8"/>
  <c r="O12126" i="8"/>
  <c r="N12126" i="8"/>
  <c r="O12125" i="8"/>
  <c r="N12125" i="8"/>
  <c r="O12124" i="8"/>
  <c r="N12124" i="8"/>
  <c r="O12123" i="8"/>
  <c r="N12123" i="8"/>
  <c r="O12122" i="8"/>
  <c r="N12122" i="8"/>
  <c r="O12121" i="8"/>
  <c r="N12121" i="8"/>
  <c r="O12120" i="8"/>
  <c r="N12120" i="8"/>
  <c r="O12119" i="8"/>
  <c r="N12119" i="8"/>
  <c r="O12118" i="8"/>
  <c r="N12118" i="8"/>
  <c r="O12117" i="8"/>
  <c r="N12117" i="8"/>
  <c r="O12116" i="8"/>
  <c r="N12116" i="8"/>
  <c r="O12115" i="8"/>
  <c r="N12115" i="8"/>
  <c r="O12114" i="8"/>
  <c r="N12114" i="8"/>
  <c r="O12113" i="8"/>
  <c r="N12113" i="8"/>
  <c r="O12112" i="8"/>
  <c r="N12112" i="8"/>
  <c r="O12111" i="8"/>
  <c r="N12111" i="8"/>
  <c r="O12110" i="8"/>
  <c r="N12110" i="8"/>
  <c r="O12109" i="8"/>
  <c r="N12109" i="8"/>
  <c r="O12108" i="8"/>
  <c r="N12108" i="8"/>
  <c r="O12107" i="8"/>
  <c r="N12107" i="8"/>
  <c r="O12106" i="8"/>
  <c r="N12106" i="8"/>
  <c r="O12105" i="8"/>
  <c r="N12105" i="8"/>
  <c r="O12104" i="8"/>
  <c r="N12104" i="8"/>
  <c r="O12103" i="8"/>
  <c r="N12103" i="8"/>
  <c r="O12102" i="8"/>
  <c r="N12102" i="8"/>
  <c r="O12101" i="8"/>
  <c r="N12101" i="8"/>
  <c r="O12100" i="8"/>
  <c r="N12100" i="8"/>
  <c r="O12099" i="8"/>
  <c r="N12099" i="8"/>
  <c r="O12098" i="8"/>
  <c r="N12098" i="8"/>
  <c r="O12097" i="8"/>
  <c r="N12097" i="8"/>
  <c r="O12096" i="8"/>
  <c r="N12096" i="8"/>
  <c r="O12095" i="8"/>
  <c r="N12095" i="8"/>
  <c r="O12094" i="8"/>
  <c r="N12094" i="8"/>
  <c r="O12093" i="8"/>
  <c r="N12093" i="8"/>
  <c r="O12092" i="8"/>
  <c r="N12092" i="8"/>
  <c r="O12091" i="8"/>
  <c r="N12091" i="8"/>
  <c r="O12090" i="8"/>
  <c r="N12090" i="8"/>
  <c r="O12089" i="8"/>
  <c r="N12089" i="8"/>
  <c r="O12088" i="8"/>
  <c r="N12088" i="8"/>
  <c r="O12087" i="8"/>
  <c r="N12087" i="8"/>
  <c r="O12086" i="8"/>
  <c r="N12086" i="8"/>
  <c r="O12085" i="8"/>
  <c r="N12085" i="8"/>
  <c r="O12084" i="8"/>
  <c r="N12084" i="8"/>
  <c r="O12083" i="8"/>
  <c r="N12083" i="8"/>
  <c r="O12082" i="8"/>
  <c r="N12082" i="8"/>
  <c r="O12081" i="8"/>
  <c r="N12081" i="8"/>
  <c r="O12080" i="8"/>
  <c r="N12080" i="8"/>
  <c r="O12079" i="8"/>
  <c r="N12079" i="8"/>
  <c r="O12078" i="8"/>
  <c r="N12078" i="8"/>
  <c r="O12077" i="8"/>
  <c r="N12077" i="8"/>
  <c r="O12076" i="8"/>
  <c r="N12076" i="8"/>
  <c r="O12075" i="8"/>
  <c r="N12075" i="8"/>
  <c r="O12074" i="8"/>
  <c r="N12074" i="8"/>
  <c r="O12073" i="8"/>
  <c r="N12073" i="8"/>
  <c r="O12072" i="8"/>
  <c r="N12072" i="8"/>
  <c r="O12071" i="8"/>
  <c r="N12071" i="8"/>
  <c r="O12070" i="8"/>
  <c r="N12070" i="8"/>
  <c r="O12069" i="8"/>
  <c r="N12069" i="8"/>
  <c r="O12068" i="8"/>
  <c r="N12068" i="8"/>
  <c r="O12067" i="8"/>
  <c r="N12067" i="8"/>
  <c r="O12066" i="8"/>
  <c r="N12066" i="8"/>
  <c r="O12065" i="8"/>
  <c r="N12065" i="8"/>
  <c r="O12064" i="8"/>
  <c r="N12064" i="8"/>
  <c r="O12063" i="8"/>
  <c r="N12063" i="8"/>
  <c r="O12062" i="8"/>
  <c r="N12062" i="8"/>
  <c r="O12061" i="8"/>
  <c r="N12061" i="8"/>
  <c r="O12060" i="8"/>
  <c r="N12060" i="8"/>
  <c r="O12059" i="8"/>
  <c r="N12059" i="8"/>
  <c r="O12058" i="8"/>
  <c r="N12058" i="8"/>
  <c r="O12057" i="8"/>
  <c r="N12057" i="8"/>
  <c r="O12056" i="8"/>
  <c r="N12056" i="8"/>
  <c r="O12055" i="8"/>
  <c r="N12055" i="8"/>
  <c r="O12054" i="8"/>
  <c r="N12054" i="8"/>
  <c r="O12053" i="8"/>
  <c r="N12053" i="8"/>
  <c r="O12052" i="8"/>
  <c r="N12052" i="8"/>
  <c r="O12051" i="8"/>
  <c r="N12051" i="8"/>
  <c r="O12050" i="8"/>
  <c r="N12050" i="8"/>
  <c r="O12049" i="8"/>
  <c r="N12049" i="8"/>
  <c r="O12048" i="8"/>
  <c r="N12048" i="8"/>
  <c r="O12047" i="8"/>
  <c r="N12047" i="8"/>
  <c r="O12046" i="8"/>
  <c r="N12046" i="8"/>
  <c r="O12045" i="8"/>
  <c r="N12045" i="8"/>
  <c r="O12044" i="8"/>
  <c r="N12044" i="8"/>
  <c r="O12043" i="8"/>
  <c r="N12043" i="8"/>
  <c r="O12042" i="8"/>
  <c r="N12042" i="8"/>
  <c r="O12041" i="8"/>
  <c r="N12041" i="8"/>
  <c r="O12040" i="8"/>
  <c r="N12040" i="8"/>
  <c r="O12039" i="8"/>
  <c r="N12039" i="8"/>
  <c r="O12038" i="8"/>
  <c r="N12038" i="8"/>
  <c r="O12037" i="8"/>
  <c r="N12037" i="8"/>
  <c r="O12036" i="8"/>
  <c r="N12036" i="8"/>
  <c r="O12035" i="8"/>
  <c r="N12035" i="8"/>
  <c r="O12034" i="8"/>
  <c r="N12034" i="8"/>
  <c r="O12033" i="8"/>
  <c r="N12033" i="8"/>
  <c r="O12032" i="8"/>
  <c r="N12032" i="8"/>
  <c r="O12031" i="8"/>
  <c r="N12031" i="8"/>
  <c r="O12030" i="8"/>
  <c r="N12030" i="8"/>
  <c r="O12029" i="8"/>
  <c r="N12029" i="8"/>
  <c r="O12028" i="8"/>
  <c r="N12028" i="8"/>
  <c r="O12027" i="8"/>
  <c r="N12027" i="8"/>
  <c r="O12026" i="8"/>
  <c r="N12026" i="8"/>
  <c r="O12025" i="8"/>
  <c r="N12025" i="8"/>
  <c r="O12024" i="8"/>
  <c r="N12024" i="8"/>
  <c r="O12023" i="8"/>
  <c r="N12023" i="8"/>
  <c r="O12022" i="8"/>
  <c r="N12022" i="8"/>
  <c r="O12021" i="8"/>
  <c r="N12021" i="8"/>
  <c r="O12020" i="8"/>
  <c r="N12020" i="8"/>
  <c r="O12019" i="8"/>
  <c r="N12019" i="8"/>
  <c r="O12018" i="8"/>
  <c r="N12018" i="8"/>
  <c r="O12017" i="8"/>
  <c r="N12017" i="8"/>
  <c r="O12016" i="8"/>
  <c r="N12016" i="8"/>
  <c r="O12015" i="8"/>
  <c r="N12015" i="8"/>
  <c r="O12014" i="8"/>
  <c r="N12014" i="8"/>
  <c r="O12013" i="8"/>
  <c r="N12013" i="8"/>
  <c r="O12012" i="8"/>
  <c r="N12012" i="8"/>
  <c r="O12011" i="8"/>
  <c r="N12011" i="8"/>
  <c r="O12010" i="8"/>
  <c r="N12010" i="8"/>
  <c r="O12009" i="8"/>
  <c r="N12009" i="8"/>
  <c r="O12008" i="8"/>
  <c r="N12008" i="8"/>
  <c r="O12007" i="8"/>
  <c r="N12007" i="8"/>
  <c r="O12006" i="8"/>
  <c r="N12006" i="8"/>
  <c r="O12005" i="8"/>
  <c r="N12005" i="8"/>
  <c r="O12004" i="8"/>
  <c r="N12004" i="8"/>
  <c r="O12003" i="8"/>
  <c r="N12003" i="8"/>
  <c r="O12002" i="8"/>
  <c r="N12002" i="8"/>
  <c r="O12001" i="8"/>
  <c r="N12001" i="8"/>
  <c r="O12000" i="8"/>
  <c r="N12000" i="8"/>
  <c r="O11999" i="8"/>
  <c r="N11999" i="8"/>
  <c r="O11998" i="8"/>
  <c r="N11998" i="8"/>
  <c r="O11997" i="8"/>
  <c r="N11997" i="8"/>
  <c r="O11996" i="8"/>
  <c r="N11996" i="8"/>
  <c r="O11995" i="8"/>
  <c r="N11995" i="8"/>
  <c r="O11994" i="8"/>
  <c r="N11994" i="8"/>
  <c r="O11993" i="8"/>
  <c r="N11993" i="8"/>
  <c r="O11992" i="8"/>
  <c r="N11992" i="8"/>
  <c r="O11991" i="8"/>
  <c r="N11991" i="8"/>
  <c r="O11990" i="8"/>
  <c r="N11990" i="8"/>
  <c r="O11989" i="8"/>
  <c r="N11989" i="8"/>
  <c r="O11988" i="8"/>
  <c r="N11988" i="8"/>
  <c r="O11987" i="8"/>
  <c r="N11987" i="8"/>
  <c r="O11986" i="8"/>
  <c r="N11986" i="8"/>
  <c r="O11985" i="8"/>
  <c r="N11985" i="8"/>
  <c r="O11984" i="8"/>
  <c r="N11984" i="8"/>
  <c r="O11983" i="8"/>
  <c r="N11983" i="8"/>
  <c r="O11982" i="8"/>
  <c r="N11982" i="8"/>
  <c r="O11981" i="8"/>
  <c r="N11981" i="8"/>
  <c r="O11980" i="8"/>
  <c r="N11980" i="8"/>
  <c r="O11979" i="8"/>
  <c r="N11979" i="8"/>
  <c r="O11978" i="8"/>
  <c r="N11978" i="8"/>
  <c r="O11977" i="8"/>
  <c r="N11977" i="8"/>
  <c r="O11976" i="8"/>
  <c r="N11976" i="8"/>
  <c r="O11975" i="8"/>
  <c r="N11975" i="8"/>
  <c r="O11974" i="8"/>
  <c r="N11974" i="8"/>
  <c r="O11973" i="8"/>
  <c r="N11973" i="8"/>
  <c r="O11972" i="8"/>
  <c r="N11972" i="8"/>
  <c r="O11971" i="8"/>
  <c r="N11971" i="8"/>
  <c r="O11970" i="8"/>
  <c r="N11970" i="8"/>
  <c r="O11969" i="8"/>
  <c r="N11969" i="8"/>
  <c r="O11968" i="8"/>
  <c r="N11968" i="8"/>
  <c r="O11967" i="8"/>
  <c r="N11967" i="8"/>
  <c r="O11966" i="8"/>
  <c r="N11966" i="8"/>
  <c r="O11965" i="8"/>
  <c r="N11965" i="8"/>
  <c r="O11964" i="8"/>
  <c r="N11964" i="8"/>
  <c r="O11963" i="8"/>
  <c r="N11963" i="8"/>
  <c r="O11962" i="8"/>
  <c r="N11962" i="8"/>
  <c r="O11961" i="8"/>
  <c r="N11961" i="8"/>
  <c r="O11960" i="8"/>
  <c r="N11960" i="8"/>
  <c r="O11959" i="8"/>
  <c r="N11959" i="8"/>
  <c r="O11958" i="8"/>
  <c r="N11958" i="8"/>
  <c r="O11957" i="8"/>
  <c r="N11957" i="8"/>
  <c r="O11956" i="8"/>
  <c r="N11956" i="8"/>
  <c r="O11955" i="8"/>
  <c r="N11955" i="8"/>
  <c r="O11954" i="8"/>
  <c r="N11954" i="8"/>
  <c r="O11953" i="8"/>
  <c r="N11953" i="8"/>
  <c r="O11952" i="8"/>
  <c r="N11952" i="8"/>
  <c r="O11951" i="8"/>
  <c r="N11951" i="8"/>
  <c r="O11950" i="8"/>
  <c r="N11950" i="8"/>
  <c r="O11949" i="8"/>
  <c r="N11949" i="8"/>
  <c r="O11948" i="8"/>
  <c r="N11948" i="8"/>
  <c r="O11947" i="8"/>
  <c r="N11947" i="8"/>
  <c r="O11946" i="8"/>
  <c r="N11946" i="8"/>
  <c r="O11945" i="8"/>
  <c r="N11945" i="8"/>
  <c r="O11944" i="8"/>
  <c r="N11944" i="8"/>
  <c r="O11943" i="8"/>
  <c r="N11943" i="8"/>
  <c r="O11942" i="8"/>
  <c r="N11942" i="8"/>
  <c r="O11941" i="8"/>
  <c r="N11941" i="8"/>
  <c r="O11940" i="8"/>
  <c r="N11940" i="8"/>
  <c r="O11939" i="8"/>
  <c r="N11939" i="8"/>
  <c r="O11938" i="8"/>
  <c r="N11938" i="8"/>
  <c r="O11937" i="8"/>
  <c r="N11937" i="8"/>
  <c r="O11936" i="8"/>
  <c r="N11936" i="8"/>
  <c r="O11935" i="8"/>
  <c r="N11935" i="8"/>
  <c r="O11934" i="8"/>
  <c r="N11934" i="8"/>
  <c r="O11933" i="8"/>
  <c r="N11933" i="8"/>
  <c r="O11932" i="8"/>
  <c r="N11932" i="8"/>
  <c r="O11931" i="8"/>
  <c r="N11931" i="8"/>
  <c r="O11930" i="8"/>
  <c r="N11930" i="8"/>
  <c r="O11929" i="8"/>
  <c r="N11929" i="8"/>
  <c r="O11928" i="8"/>
  <c r="N11928" i="8"/>
  <c r="O11927" i="8"/>
  <c r="N11927" i="8"/>
  <c r="O11926" i="8"/>
  <c r="N11926" i="8"/>
  <c r="O11925" i="8"/>
  <c r="N11925" i="8"/>
  <c r="O11924" i="8"/>
  <c r="N11924" i="8"/>
  <c r="O11923" i="8"/>
  <c r="N11923" i="8"/>
  <c r="O11922" i="8"/>
  <c r="N11922" i="8"/>
  <c r="O11921" i="8"/>
  <c r="N11921" i="8"/>
  <c r="O11920" i="8"/>
  <c r="N11920" i="8"/>
  <c r="O11919" i="8"/>
  <c r="N11919" i="8"/>
  <c r="O11918" i="8"/>
  <c r="N11918" i="8"/>
  <c r="O11917" i="8"/>
  <c r="N11917" i="8"/>
  <c r="O11916" i="8"/>
  <c r="N11916" i="8"/>
  <c r="O11915" i="8"/>
  <c r="N11915" i="8"/>
  <c r="O11914" i="8"/>
  <c r="N11914" i="8"/>
  <c r="O11913" i="8"/>
  <c r="N11913" i="8"/>
  <c r="O11912" i="8"/>
  <c r="N11912" i="8"/>
  <c r="O11911" i="8"/>
  <c r="N11911" i="8"/>
  <c r="O11910" i="8"/>
  <c r="N11910" i="8"/>
  <c r="O11909" i="8"/>
  <c r="N11909" i="8"/>
  <c r="O11908" i="8"/>
  <c r="N11908" i="8"/>
  <c r="O11907" i="8"/>
  <c r="N11907" i="8"/>
  <c r="O11906" i="8"/>
  <c r="N11906" i="8"/>
  <c r="O11905" i="8"/>
  <c r="N11905" i="8"/>
  <c r="O11904" i="8"/>
  <c r="N11904" i="8"/>
  <c r="O11903" i="8"/>
  <c r="N11903" i="8"/>
  <c r="O11902" i="8"/>
  <c r="N11902" i="8"/>
  <c r="O11901" i="8"/>
  <c r="N11901" i="8"/>
  <c r="O11900" i="8"/>
  <c r="N11900" i="8"/>
  <c r="O11899" i="8"/>
  <c r="N11899" i="8"/>
  <c r="O11898" i="8"/>
  <c r="N11898" i="8"/>
  <c r="O11897" i="8"/>
  <c r="N11897" i="8"/>
  <c r="O11896" i="8"/>
  <c r="N11896" i="8"/>
  <c r="O11895" i="8"/>
  <c r="N11895" i="8"/>
  <c r="O11894" i="8"/>
  <c r="N11894" i="8"/>
  <c r="O11893" i="8"/>
  <c r="N11893" i="8"/>
  <c r="O11892" i="8"/>
  <c r="N11892" i="8"/>
  <c r="O11891" i="8"/>
  <c r="N11891" i="8"/>
  <c r="O11890" i="8"/>
  <c r="N11890" i="8"/>
  <c r="O11889" i="8"/>
  <c r="N11889" i="8"/>
  <c r="O11888" i="8"/>
  <c r="N11888" i="8"/>
  <c r="O11887" i="8"/>
  <c r="N11887" i="8"/>
  <c r="O11886" i="8"/>
  <c r="N11886" i="8"/>
  <c r="O11885" i="8"/>
  <c r="N11885" i="8"/>
  <c r="O11884" i="8"/>
  <c r="N11884" i="8"/>
  <c r="O11883" i="8"/>
  <c r="N11883" i="8"/>
  <c r="O11882" i="8"/>
  <c r="N11882" i="8"/>
  <c r="O11881" i="8"/>
  <c r="N11881" i="8"/>
  <c r="O11880" i="8"/>
  <c r="N11880" i="8"/>
  <c r="O11879" i="8"/>
  <c r="N11879" i="8"/>
  <c r="O11878" i="8"/>
  <c r="N11878" i="8"/>
  <c r="O11877" i="8"/>
  <c r="N11877" i="8"/>
  <c r="O11876" i="8"/>
  <c r="N11876" i="8"/>
  <c r="O11875" i="8"/>
  <c r="N11875" i="8"/>
  <c r="O11874" i="8"/>
  <c r="N11874" i="8"/>
  <c r="O11873" i="8"/>
  <c r="N11873" i="8"/>
  <c r="O11872" i="8"/>
  <c r="N11872" i="8"/>
  <c r="O11871" i="8"/>
  <c r="N11871" i="8"/>
  <c r="O11870" i="8"/>
  <c r="N11870" i="8"/>
  <c r="O11869" i="8"/>
  <c r="N11869" i="8"/>
  <c r="O11868" i="8"/>
  <c r="N11868" i="8"/>
  <c r="O11867" i="8"/>
  <c r="N11867" i="8"/>
  <c r="O11866" i="8"/>
  <c r="N11866" i="8"/>
  <c r="O11865" i="8"/>
  <c r="N11865" i="8"/>
  <c r="O11864" i="8"/>
  <c r="N11864" i="8"/>
  <c r="O11863" i="8"/>
  <c r="N11863" i="8"/>
  <c r="O11862" i="8"/>
  <c r="N11862" i="8"/>
  <c r="O11861" i="8"/>
  <c r="N11861" i="8"/>
  <c r="O11860" i="8"/>
  <c r="N11860" i="8"/>
  <c r="O11859" i="8"/>
  <c r="N11859" i="8"/>
  <c r="O11858" i="8"/>
  <c r="N11858" i="8"/>
  <c r="O11857" i="8"/>
  <c r="N11857" i="8"/>
  <c r="O11856" i="8"/>
  <c r="N11856" i="8"/>
  <c r="O11855" i="8"/>
  <c r="N11855" i="8"/>
  <c r="O11854" i="8"/>
  <c r="N11854" i="8"/>
  <c r="O11853" i="8"/>
  <c r="N11853" i="8"/>
  <c r="O11852" i="8"/>
  <c r="N11852" i="8"/>
  <c r="O11851" i="8"/>
  <c r="N11851" i="8"/>
  <c r="O11850" i="8"/>
  <c r="N11850" i="8"/>
  <c r="O11849" i="8"/>
  <c r="N11849" i="8"/>
  <c r="O11848" i="8"/>
  <c r="N11848" i="8"/>
  <c r="O11847" i="8"/>
  <c r="N11847" i="8"/>
  <c r="O11846" i="8"/>
  <c r="N11846" i="8"/>
  <c r="O11845" i="8"/>
  <c r="N11845" i="8"/>
  <c r="O11844" i="8"/>
  <c r="N11844" i="8"/>
  <c r="O11843" i="8"/>
  <c r="N11843" i="8"/>
  <c r="O11842" i="8"/>
  <c r="N11842" i="8"/>
  <c r="O11841" i="8"/>
  <c r="N11841" i="8"/>
  <c r="O11840" i="8"/>
  <c r="N11840" i="8"/>
  <c r="O11839" i="8"/>
  <c r="N11839" i="8"/>
  <c r="O11838" i="8"/>
  <c r="N11838" i="8"/>
  <c r="O11837" i="8"/>
  <c r="N11837" i="8"/>
  <c r="O11836" i="8"/>
  <c r="N11836" i="8"/>
  <c r="O11835" i="8"/>
  <c r="N11835" i="8"/>
  <c r="O11834" i="8"/>
  <c r="N11834" i="8"/>
  <c r="O11833" i="8"/>
  <c r="N11833" i="8"/>
  <c r="O11832" i="8"/>
  <c r="N11832" i="8"/>
  <c r="O11831" i="8"/>
  <c r="N11831" i="8"/>
  <c r="O11830" i="8"/>
  <c r="N11830" i="8"/>
  <c r="O11829" i="8"/>
  <c r="N11829" i="8"/>
  <c r="O11828" i="8"/>
  <c r="N11828" i="8"/>
  <c r="O11827" i="8"/>
  <c r="N11827" i="8"/>
  <c r="O11826" i="8"/>
  <c r="N11826" i="8"/>
  <c r="O11825" i="8"/>
  <c r="N11825" i="8"/>
  <c r="O11824" i="8"/>
  <c r="N11824" i="8"/>
  <c r="O11823" i="8"/>
  <c r="N11823" i="8"/>
  <c r="O11822" i="8"/>
  <c r="N11822" i="8"/>
  <c r="O11821" i="8"/>
  <c r="N11821" i="8"/>
  <c r="O11820" i="8"/>
  <c r="N11820" i="8"/>
  <c r="O11819" i="8"/>
  <c r="N11819" i="8"/>
  <c r="O11818" i="8"/>
  <c r="N11818" i="8"/>
  <c r="O11817" i="8"/>
  <c r="N11817" i="8"/>
  <c r="O11816" i="8"/>
  <c r="N11816" i="8"/>
  <c r="O11815" i="8"/>
  <c r="N11815" i="8"/>
  <c r="O11814" i="8"/>
  <c r="N11814" i="8"/>
  <c r="O11813" i="8"/>
  <c r="N11813" i="8"/>
  <c r="O11812" i="8"/>
  <c r="N11812" i="8"/>
  <c r="O11811" i="8"/>
  <c r="N11811" i="8"/>
  <c r="O11810" i="8"/>
  <c r="N11810" i="8"/>
  <c r="O11809" i="8"/>
  <c r="N11809" i="8"/>
  <c r="O11808" i="8"/>
  <c r="N11808" i="8"/>
  <c r="O11807" i="8"/>
  <c r="N11807" i="8"/>
  <c r="O11806" i="8"/>
  <c r="N11806" i="8"/>
  <c r="O11805" i="8"/>
  <c r="N11805" i="8"/>
  <c r="O11804" i="8"/>
  <c r="N11804" i="8"/>
  <c r="O11803" i="8"/>
  <c r="N11803" i="8"/>
  <c r="O11802" i="8"/>
  <c r="N11802" i="8"/>
  <c r="O11801" i="8"/>
  <c r="N11801" i="8"/>
  <c r="O11800" i="8"/>
  <c r="N11800" i="8"/>
  <c r="O11799" i="8"/>
  <c r="N11799" i="8"/>
  <c r="O11798" i="8"/>
  <c r="N11798" i="8"/>
  <c r="O11797" i="8"/>
  <c r="N11797" i="8"/>
  <c r="O11796" i="8"/>
  <c r="N11796" i="8"/>
  <c r="O11795" i="8"/>
  <c r="N11795" i="8"/>
  <c r="O11794" i="8"/>
  <c r="N11794" i="8"/>
  <c r="O11793" i="8"/>
  <c r="N11793" i="8"/>
  <c r="O11792" i="8"/>
  <c r="N11792" i="8"/>
  <c r="O11791" i="8"/>
  <c r="N11791" i="8"/>
  <c r="O11790" i="8"/>
  <c r="N11790" i="8"/>
  <c r="O11789" i="8"/>
  <c r="N11789" i="8"/>
  <c r="O11788" i="8"/>
  <c r="N11788" i="8"/>
  <c r="O11787" i="8"/>
  <c r="N11787" i="8"/>
  <c r="O11786" i="8"/>
  <c r="N11786" i="8"/>
  <c r="O11785" i="8"/>
  <c r="N11785" i="8"/>
  <c r="O11784" i="8"/>
  <c r="N11784" i="8"/>
  <c r="O11783" i="8"/>
  <c r="N11783" i="8"/>
  <c r="O11782" i="8"/>
  <c r="N11782" i="8"/>
  <c r="O11781" i="8"/>
  <c r="N11781" i="8"/>
  <c r="O11780" i="8"/>
  <c r="N11780" i="8"/>
  <c r="O11779" i="8"/>
  <c r="N11779" i="8"/>
  <c r="O11778" i="8"/>
  <c r="N11778" i="8"/>
  <c r="O11777" i="8"/>
  <c r="N11777" i="8"/>
  <c r="O11776" i="8"/>
  <c r="N11776" i="8"/>
  <c r="O11775" i="8"/>
  <c r="N11775" i="8"/>
  <c r="O11774" i="8"/>
  <c r="N11774" i="8"/>
  <c r="O11773" i="8"/>
  <c r="N11773" i="8"/>
  <c r="O11772" i="8"/>
  <c r="N11772" i="8"/>
  <c r="O11771" i="8"/>
  <c r="N11771" i="8"/>
  <c r="O11770" i="8"/>
  <c r="N11770" i="8"/>
  <c r="O11769" i="8"/>
  <c r="N11769" i="8"/>
  <c r="O11768" i="8"/>
  <c r="N11768" i="8"/>
  <c r="O11767" i="8"/>
  <c r="N11767" i="8"/>
  <c r="O11766" i="8"/>
  <c r="N11766" i="8"/>
  <c r="O11765" i="8"/>
  <c r="N11765" i="8"/>
  <c r="O11764" i="8"/>
  <c r="N11764" i="8"/>
  <c r="O11763" i="8"/>
  <c r="N11763" i="8"/>
  <c r="O11762" i="8"/>
  <c r="N11762" i="8"/>
  <c r="O11761" i="8"/>
  <c r="N11761" i="8"/>
  <c r="O11760" i="8"/>
  <c r="N11760" i="8"/>
  <c r="O11759" i="8"/>
  <c r="N11759" i="8"/>
  <c r="O11758" i="8"/>
  <c r="N11758" i="8"/>
  <c r="O11757" i="8"/>
  <c r="N11757" i="8"/>
  <c r="O11756" i="8"/>
  <c r="N11756" i="8"/>
  <c r="O11755" i="8"/>
  <c r="N11755" i="8"/>
  <c r="O11754" i="8"/>
  <c r="N11754" i="8"/>
  <c r="O11753" i="8"/>
  <c r="N11753" i="8"/>
  <c r="O11752" i="8"/>
  <c r="N11752" i="8"/>
  <c r="O11751" i="8"/>
  <c r="N11751" i="8"/>
  <c r="N11513" i="8"/>
  <c r="O11513" i="8"/>
  <c r="N11514" i="8"/>
  <c r="O11514" i="8"/>
  <c r="N11515" i="8"/>
  <c r="O11515" i="8"/>
  <c r="N11516" i="8"/>
  <c r="O11516" i="8"/>
  <c r="N11517" i="8"/>
  <c r="O11517" i="8"/>
  <c r="N11518" i="8"/>
  <c r="O11518" i="8"/>
  <c r="N11519" i="8"/>
  <c r="O11519" i="8"/>
  <c r="N11520" i="8"/>
  <c r="O11520" i="8"/>
  <c r="N11521" i="8"/>
  <c r="O11521" i="8"/>
  <c r="N11522" i="8"/>
  <c r="O11522" i="8"/>
  <c r="N11523" i="8"/>
  <c r="O11523" i="8"/>
  <c r="N11524" i="8"/>
  <c r="O11524" i="8"/>
  <c r="N11525" i="8"/>
  <c r="O11525" i="8"/>
  <c r="N11526" i="8"/>
  <c r="O11526" i="8"/>
  <c r="N11527" i="8"/>
  <c r="O11527" i="8"/>
  <c r="N11528" i="8"/>
  <c r="O11528" i="8"/>
  <c r="N11529" i="8"/>
  <c r="O11529" i="8"/>
  <c r="N11530" i="8"/>
  <c r="O11530" i="8"/>
  <c r="N11531" i="8"/>
  <c r="O11531" i="8"/>
  <c r="N11532" i="8"/>
  <c r="O11532" i="8"/>
  <c r="N11533" i="8"/>
  <c r="O11533" i="8"/>
  <c r="N11534" i="8"/>
  <c r="O11534" i="8"/>
  <c r="N11535" i="8"/>
  <c r="O11535" i="8"/>
  <c r="N11536" i="8"/>
  <c r="O11536" i="8"/>
  <c r="N11537" i="8"/>
  <c r="O11537" i="8"/>
  <c r="N11538" i="8"/>
  <c r="O11538" i="8"/>
  <c r="N11539" i="8"/>
  <c r="O11539" i="8"/>
  <c r="N11540" i="8"/>
  <c r="O11540" i="8"/>
  <c r="N11541" i="8"/>
  <c r="O11541" i="8"/>
  <c r="N11542" i="8"/>
  <c r="O11542" i="8"/>
  <c r="N11543" i="8"/>
  <c r="O11543" i="8"/>
  <c r="N11544" i="8"/>
  <c r="O11544" i="8"/>
  <c r="N11545" i="8"/>
  <c r="O11545" i="8"/>
  <c r="N11546" i="8"/>
  <c r="O11546" i="8"/>
  <c r="N11547" i="8"/>
  <c r="O11547" i="8"/>
  <c r="N11548" i="8"/>
  <c r="O11548" i="8"/>
  <c r="N11549" i="8"/>
  <c r="O11549" i="8"/>
  <c r="N11550" i="8"/>
  <c r="O11550" i="8"/>
  <c r="N11551" i="8"/>
  <c r="O11551" i="8"/>
  <c r="N11552" i="8"/>
  <c r="O11552" i="8"/>
  <c r="N11553" i="8"/>
  <c r="O11553" i="8"/>
  <c r="N11554" i="8"/>
  <c r="O11554" i="8"/>
  <c r="N11555" i="8"/>
  <c r="O11555" i="8"/>
  <c r="N11556" i="8"/>
  <c r="O11556" i="8"/>
  <c r="N11557" i="8"/>
  <c r="O11557" i="8"/>
  <c r="N11558" i="8"/>
  <c r="O11558" i="8"/>
  <c r="N11559" i="8"/>
  <c r="O11559" i="8"/>
  <c r="N11560" i="8"/>
  <c r="O11560" i="8"/>
  <c r="N11561" i="8"/>
  <c r="O11561" i="8"/>
  <c r="N11562" i="8"/>
  <c r="O11562" i="8"/>
  <c r="N11563" i="8"/>
  <c r="O11563" i="8"/>
  <c r="N11564" i="8"/>
  <c r="O11564" i="8"/>
  <c r="N11565" i="8"/>
  <c r="O11565" i="8"/>
  <c r="N11566" i="8"/>
  <c r="O11566" i="8"/>
  <c r="N11567" i="8"/>
  <c r="O11567" i="8"/>
  <c r="N11568" i="8"/>
  <c r="O11568" i="8"/>
  <c r="N11569" i="8"/>
  <c r="O11569" i="8"/>
  <c r="N11570" i="8"/>
  <c r="O11570" i="8"/>
  <c r="N11571" i="8"/>
  <c r="O11571" i="8"/>
  <c r="N11572" i="8"/>
  <c r="O11572" i="8"/>
  <c r="N11573" i="8"/>
  <c r="O11573" i="8"/>
  <c r="N11574" i="8"/>
  <c r="O11574" i="8"/>
  <c r="N11575" i="8"/>
  <c r="O11575" i="8"/>
  <c r="N11576" i="8"/>
  <c r="O11576" i="8"/>
  <c r="N11577" i="8"/>
  <c r="O11577" i="8"/>
  <c r="N11578" i="8"/>
  <c r="O11578" i="8"/>
  <c r="N11579" i="8"/>
  <c r="O11579" i="8"/>
  <c r="N11580" i="8"/>
  <c r="O11580" i="8"/>
  <c r="N11581" i="8"/>
  <c r="O11581" i="8"/>
  <c r="N11582" i="8"/>
  <c r="O11582" i="8"/>
  <c r="N11583" i="8"/>
  <c r="O11583" i="8"/>
  <c r="N11584" i="8"/>
  <c r="O11584" i="8"/>
  <c r="N11585" i="8"/>
  <c r="O11585" i="8"/>
  <c r="N11586" i="8"/>
  <c r="O11586" i="8"/>
  <c r="N11587" i="8"/>
  <c r="O11587" i="8"/>
  <c r="N11588" i="8"/>
  <c r="O11588" i="8"/>
  <c r="N11589" i="8"/>
  <c r="O11589" i="8"/>
  <c r="N11590" i="8"/>
  <c r="O11590" i="8"/>
  <c r="N11591" i="8"/>
  <c r="O11591" i="8"/>
  <c r="N11592" i="8"/>
  <c r="O11592" i="8"/>
  <c r="N11593" i="8"/>
  <c r="O11593" i="8"/>
  <c r="N11594" i="8"/>
  <c r="O11594" i="8"/>
  <c r="N11595" i="8"/>
  <c r="O11595" i="8"/>
  <c r="N11596" i="8"/>
  <c r="O11596" i="8"/>
  <c r="N11597" i="8"/>
  <c r="O11597" i="8"/>
  <c r="N11598" i="8"/>
  <c r="O11598" i="8"/>
  <c r="N11599" i="8"/>
  <c r="O11599" i="8"/>
  <c r="N11600" i="8"/>
  <c r="O11600" i="8"/>
  <c r="N11601" i="8"/>
  <c r="O11601" i="8"/>
  <c r="N11602" i="8"/>
  <c r="O11602" i="8"/>
  <c r="N11603" i="8"/>
  <c r="O11603" i="8"/>
  <c r="N11604" i="8"/>
  <c r="O11604" i="8"/>
  <c r="N11605" i="8"/>
  <c r="O11605" i="8"/>
  <c r="N11606" i="8"/>
  <c r="O11606" i="8"/>
  <c r="N11607" i="8"/>
  <c r="O11607" i="8"/>
  <c r="N11608" i="8"/>
  <c r="O11608" i="8"/>
  <c r="N11609" i="8"/>
  <c r="O11609" i="8"/>
  <c r="N11610" i="8"/>
  <c r="O11610" i="8"/>
  <c r="N11611" i="8"/>
  <c r="O11611" i="8"/>
  <c r="N11612" i="8"/>
  <c r="O11612" i="8"/>
  <c r="N11613" i="8"/>
  <c r="O11613" i="8"/>
  <c r="N11614" i="8"/>
  <c r="O11614" i="8"/>
  <c r="N11615" i="8"/>
  <c r="O11615" i="8"/>
  <c r="N11616" i="8"/>
  <c r="O11616" i="8"/>
  <c r="N11617" i="8"/>
  <c r="O11617" i="8"/>
  <c r="N11618" i="8"/>
  <c r="O11618" i="8"/>
  <c r="N11619" i="8"/>
  <c r="O11619" i="8"/>
  <c r="N11620" i="8"/>
  <c r="O11620" i="8"/>
  <c r="N11621" i="8"/>
  <c r="O11621" i="8"/>
  <c r="N11622" i="8"/>
  <c r="O11622" i="8"/>
  <c r="N11623" i="8"/>
  <c r="O11623" i="8"/>
  <c r="N11624" i="8"/>
  <c r="O11624" i="8"/>
  <c r="N11625" i="8"/>
  <c r="O11625" i="8"/>
  <c r="N11626" i="8"/>
  <c r="O11626" i="8"/>
  <c r="N11627" i="8"/>
  <c r="O11627" i="8"/>
  <c r="N11628" i="8"/>
  <c r="O11628" i="8"/>
  <c r="N11629" i="8"/>
  <c r="O11629" i="8"/>
  <c r="N11630" i="8"/>
  <c r="O11630" i="8"/>
  <c r="N11631" i="8"/>
  <c r="O11631" i="8"/>
  <c r="N11632" i="8"/>
  <c r="O11632" i="8"/>
  <c r="N11633" i="8"/>
  <c r="O11633" i="8"/>
  <c r="N11634" i="8"/>
  <c r="O11634" i="8"/>
  <c r="N11635" i="8"/>
  <c r="O11635" i="8"/>
  <c r="N11636" i="8"/>
  <c r="O11636" i="8"/>
  <c r="N11637" i="8"/>
  <c r="O11637" i="8"/>
  <c r="N11638" i="8"/>
  <c r="O11638" i="8"/>
  <c r="N11639" i="8"/>
  <c r="O11639" i="8"/>
  <c r="N11640" i="8"/>
  <c r="O11640" i="8"/>
  <c r="N11641" i="8"/>
  <c r="O11641" i="8"/>
  <c r="N11642" i="8"/>
  <c r="O11642" i="8"/>
  <c r="N11643" i="8"/>
  <c r="O11643" i="8"/>
  <c r="N11644" i="8"/>
  <c r="O11644" i="8"/>
  <c r="N11645" i="8"/>
  <c r="O11645" i="8"/>
  <c r="N11646" i="8"/>
  <c r="O11646" i="8"/>
  <c r="N11647" i="8"/>
  <c r="O11647" i="8"/>
  <c r="N11648" i="8"/>
  <c r="O11648" i="8"/>
  <c r="N11649" i="8"/>
  <c r="O11649" i="8"/>
  <c r="N11650" i="8"/>
  <c r="O11650" i="8"/>
  <c r="N11651" i="8"/>
  <c r="O11651" i="8"/>
  <c r="N11652" i="8"/>
  <c r="O11652" i="8"/>
  <c r="N11653" i="8"/>
  <c r="O11653" i="8"/>
  <c r="N11654" i="8"/>
  <c r="O11654" i="8"/>
  <c r="N11655" i="8"/>
  <c r="O11655" i="8"/>
  <c r="N11656" i="8"/>
  <c r="O11656" i="8"/>
  <c r="N11657" i="8"/>
  <c r="O11657" i="8"/>
  <c r="N11658" i="8"/>
  <c r="O11658" i="8"/>
  <c r="N11659" i="8"/>
  <c r="O11659" i="8"/>
  <c r="N11660" i="8"/>
  <c r="O11660" i="8"/>
  <c r="N11661" i="8"/>
  <c r="O11661" i="8"/>
  <c r="N11662" i="8"/>
  <c r="O11662" i="8"/>
  <c r="N11663" i="8"/>
  <c r="O11663" i="8"/>
  <c r="N11664" i="8"/>
  <c r="O11664" i="8"/>
  <c r="N11665" i="8"/>
  <c r="O11665" i="8"/>
  <c r="N11666" i="8"/>
  <c r="O11666" i="8"/>
  <c r="N11667" i="8"/>
  <c r="O11667" i="8"/>
  <c r="N11668" i="8"/>
  <c r="O11668" i="8"/>
  <c r="N11669" i="8"/>
  <c r="O11669" i="8"/>
  <c r="N11670" i="8"/>
  <c r="O11670" i="8"/>
  <c r="N11671" i="8"/>
  <c r="O11671" i="8"/>
  <c r="N11672" i="8"/>
  <c r="O11672" i="8"/>
  <c r="N11673" i="8"/>
  <c r="O11673" i="8"/>
  <c r="N11674" i="8"/>
  <c r="O11674" i="8"/>
  <c r="N11675" i="8"/>
  <c r="O11675" i="8"/>
  <c r="N11676" i="8"/>
  <c r="O11676" i="8"/>
  <c r="N11677" i="8"/>
  <c r="O11677" i="8"/>
  <c r="N11678" i="8"/>
  <c r="O11678" i="8"/>
  <c r="N11679" i="8"/>
  <c r="O11679" i="8"/>
  <c r="N11680" i="8"/>
  <c r="O11680" i="8"/>
  <c r="N11681" i="8"/>
  <c r="O11681" i="8"/>
  <c r="N11682" i="8"/>
  <c r="O11682" i="8"/>
  <c r="N11683" i="8"/>
  <c r="O11683" i="8"/>
  <c r="N11684" i="8"/>
  <c r="O11684" i="8"/>
  <c r="N11685" i="8"/>
  <c r="O11685" i="8"/>
  <c r="N11686" i="8"/>
  <c r="O11686" i="8"/>
  <c r="N11687" i="8"/>
  <c r="O11687" i="8"/>
  <c r="N11688" i="8"/>
  <c r="O11688" i="8"/>
  <c r="N11689" i="8"/>
  <c r="O11689" i="8"/>
  <c r="N11690" i="8"/>
  <c r="O11690" i="8"/>
  <c r="N11691" i="8"/>
  <c r="O11691" i="8"/>
  <c r="N11692" i="8"/>
  <c r="O11692" i="8"/>
  <c r="N11693" i="8"/>
  <c r="O11693" i="8"/>
  <c r="N11694" i="8"/>
  <c r="O11694" i="8"/>
  <c r="N11695" i="8"/>
  <c r="O11695" i="8"/>
  <c r="N11696" i="8"/>
  <c r="O11696" i="8"/>
  <c r="N11697" i="8"/>
  <c r="O11697" i="8"/>
  <c r="N11698" i="8"/>
  <c r="O11698" i="8"/>
  <c r="N11699" i="8"/>
  <c r="O11699" i="8"/>
  <c r="N11700" i="8"/>
  <c r="O11700" i="8"/>
  <c r="N11701" i="8"/>
  <c r="O11701" i="8"/>
  <c r="N11702" i="8"/>
  <c r="O11702" i="8"/>
  <c r="N11703" i="8"/>
  <c r="O11703" i="8"/>
  <c r="N11704" i="8"/>
  <c r="O11704" i="8"/>
  <c r="N11705" i="8"/>
  <c r="O11705" i="8"/>
  <c r="N11706" i="8"/>
  <c r="O11706" i="8"/>
  <c r="N11707" i="8"/>
  <c r="O11707" i="8"/>
  <c r="N11708" i="8"/>
  <c r="O11708" i="8"/>
  <c r="N11709" i="8"/>
  <c r="O11709" i="8"/>
  <c r="N11710" i="8"/>
  <c r="O11710" i="8"/>
  <c r="N11711" i="8"/>
  <c r="O11711" i="8"/>
  <c r="N11712" i="8"/>
  <c r="O11712" i="8"/>
  <c r="N11713" i="8"/>
  <c r="O11713" i="8"/>
  <c r="N11714" i="8"/>
  <c r="O11714" i="8"/>
  <c r="N11715" i="8"/>
  <c r="O11715" i="8"/>
  <c r="N11716" i="8"/>
  <c r="O11716" i="8"/>
  <c r="N11717" i="8"/>
  <c r="O11717" i="8"/>
  <c r="N11718" i="8"/>
  <c r="O11718" i="8"/>
  <c r="N11719" i="8"/>
  <c r="O11719" i="8"/>
  <c r="N11720" i="8"/>
  <c r="O11720" i="8"/>
  <c r="N11721" i="8"/>
  <c r="O11721" i="8"/>
  <c r="N11722" i="8"/>
  <c r="O11722" i="8"/>
  <c r="N11723" i="8"/>
  <c r="O11723" i="8"/>
  <c r="N11724" i="8"/>
  <c r="O11724" i="8"/>
  <c r="N11725" i="8"/>
  <c r="O11725" i="8"/>
  <c r="N11726" i="8"/>
  <c r="O11726" i="8"/>
  <c r="N11727" i="8"/>
  <c r="O11727" i="8"/>
  <c r="N11728" i="8"/>
  <c r="O11728" i="8"/>
  <c r="N11729" i="8"/>
  <c r="O11729" i="8"/>
  <c r="N11730" i="8"/>
  <c r="O11730" i="8"/>
  <c r="N11731" i="8"/>
  <c r="O11731" i="8"/>
  <c r="N11732" i="8"/>
  <c r="O11732" i="8"/>
  <c r="N11733" i="8"/>
  <c r="O11733" i="8"/>
  <c r="N11734" i="8"/>
  <c r="O11734" i="8"/>
  <c r="N11735" i="8"/>
  <c r="O11735" i="8"/>
  <c r="N11736" i="8"/>
  <c r="O11736" i="8"/>
  <c r="N11737" i="8"/>
  <c r="O11737" i="8"/>
  <c r="N11738" i="8"/>
  <c r="O11738" i="8"/>
  <c r="N11739" i="8"/>
  <c r="O11739" i="8"/>
  <c r="N11740" i="8"/>
  <c r="O11740" i="8"/>
  <c r="N11741" i="8"/>
  <c r="O11741" i="8"/>
  <c r="N11742" i="8"/>
  <c r="O11742" i="8"/>
  <c r="N11743" i="8"/>
  <c r="O11743" i="8"/>
  <c r="N11744" i="8"/>
  <c r="O11744" i="8"/>
  <c r="N11745" i="8"/>
  <c r="O11745" i="8"/>
  <c r="N11746" i="8"/>
  <c r="O11746" i="8"/>
  <c r="N11747" i="8"/>
  <c r="O11747" i="8"/>
  <c r="N11748" i="8"/>
  <c r="O11748" i="8"/>
  <c r="N11749" i="8"/>
  <c r="O11749" i="8"/>
  <c r="N11750" i="8"/>
  <c r="O11750" i="8"/>
  <c r="O23" i="11"/>
  <c r="V23" i="11" s="1"/>
  <c r="C37" i="12"/>
  <c r="D37" i="12"/>
  <c r="E37" i="12"/>
  <c r="F37" i="12"/>
  <c r="G37" i="12"/>
  <c r="H37" i="12"/>
  <c r="I37" i="12"/>
  <c r="J37" i="12"/>
  <c r="K37" i="12"/>
  <c r="L37" i="12"/>
  <c r="M37" i="12"/>
  <c r="N37" i="12"/>
  <c r="B37" i="12"/>
  <c r="C36" i="12"/>
  <c r="D36" i="12"/>
  <c r="E36" i="12"/>
  <c r="F36" i="12"/>
  <c r="G36" i="12"/>
  <c r="H36" i="12"/>
  <c r="I36" i="12"/>
  <c r="J36" i="12"/>
  <c r="K36" i="12"/>
  <c r="L36" i="12"/>
  <c r="M36" i="12"/>
  <c r="N36" i="12"/>
  <c r="B36" i="12"/>
  <c r="AK102" i="21"/>
  <c r="AL102" i="21"/>
  <c r="AM102" i="21"/>
  <c r="AN102" i="21"/>
  <c r="AO102" i="21"/>
  <c r="AP102" i="21"/>
  <c r="AQ102" i="21"/>
  <c r="AR102" i="21"/>
  <c r="AT102" i="21"/>
  <c r="AI102" i="21"/>
  <c r="AT94" i="21"/>
  <c r="AT95" i="21"/>
  <c r="AT96" i="21"/>
  <c r="AT97" i="21"/>
  <c r="AU32" i="21"/>
  <c r="AU33" i="21"/>
  <c r="AU34" i="21"/>
  <c r="AU35" i="21"/>
  <c r="AU36" i="21"/>
  <c r="AU37" i="21"/>
  <c r="AU38" i="21"/>
  <c r="AU39" i="21"/>
  <c r="AU40" i="21"/>
  <c r="AU41" i="21"/>
  <c r="AU31" i="21"/>
  <c r="AQ32" i="21"/>
  <c r="AV32" i="21" s="1"/>
  <c r="E22" i="11" s="1"/>
  <c r="AQ33" i="21"/>
  <c r="AQ34" i="21"/>
  <c r="AQ35" i="21"/>
  <c r="AV35" i="21" s="1"/>
  <c r="E25" i="11" s="1"/>
  <c r="AQ36" i="21"/>
  <c r="AV36" i="21" s="1"/>
  <c r="E20" i="11" s="1"/>
  <c r="AQ37" i="21"/>
  <c r="AV37" i="21" s="1"/>
  <c r="E26" i="11" s="1"/>
  <c r="AQ38" i="21"/>
  <c r="AV38" i="21" s="1"/>
  <c r="E27" i="11" s="1"/>
  <c r="AQ39" i="21"/>
  <c r="AQ40" i="21"/>
  <c r="AV40" i="21" s="1"/>
  <c r="E29" i="11" s="1"/>
  <c r="AQ41" i="21"/>
  <c r="AV41" i="21" s="1"/>
  <c r="E30" i="11" s="1"/>
  <c r="AQ31" i="21"/>
  <c r="AV31" i="21" s="1"/>
  <c r="E21" i="11" s="1"/>
  <c r="AI32" i="21"/>
  <c r="AJ32" i="21"/>
  <c r="AK32" i="21"/>
  <c r="AL32" i="21"/>
  <c r="AM32" i="21"/>
  <c r="AN32" i="21"/>
  <c r="AO32" i="21"/>
  <c r="AP32" i="21"/>
  <c r="AI33" i="21"/>
  <c r="AJ33" i="21"/>
  <c r="AK33" i="21"/>
  <c r="AL33" i="21"/>
  <c r="AM33" i="21"/>
  <c r="AN33" i="21"/>
  <c r="AO33" i="21"/>
  <c r="AP33" i="21"/>
  <c r="AI34" i="21"/>
  <c r="AJ34" i="21"/>
  <c r="AK34" i="21"/>
  <c r="AL34" i="21"/>
  <c r="AM34" i="21"/>
  <c r="AN34" i="21"/>
  <c r="AO34" i="21"/>
  <c r="AP34" i="21"/>
  <c r="AI35" i="21"/>
  <c r="AJ35" i="21"/>
  <c r="AK35" i="21"/>
  <c r="AL35" i="21"/>
  <c r="AM35" i="21"/>
  <c r="AN35" i="21"/>
  <c r="AO35" i="21"/>
  <c r="AP35" i="21"/>
  <c r="AI36" i="21"/>
  <c r="AJ36" i="21"/>
  <c r="AK36" i="21"/>
  <c r="AL36" i="21"/>
  <c r="AM36" i="21"/>
  <c r="AN36" i="21"/>
  <c r="AO36" i="21"/>
  <c r="AP36" i="21"/>
  <c r="AI37" i="21"/>
  <c r="AJ37" i="21"/>
  <c r="AK37" i="21"/>
  <c r="AL37" i="21"/>
  <c r="AM37" i="21"/>
  <c r="AN37" i="21"/>
  <c r="AO37" i="21"/>
  <c r="AP37" i="21"/>
  <c r="AI38" i="21"/>
  <c r="AJ38" i="21"/>
  <c r="AK38" i="21"/>
  <c r="AL38" i="21"/>
  <c r="AM38" i="21"/>
  <c r="AN38" i="21"/>
  <c r="AO38" i="21"/>
  <c r="AP38" i="21"/>
  <c r="AI39" i="21"/>
  <c r="AJ39" i="21"/>
  <c r="AK39" i="21"/>
  <c r="AL39" i="21"/>
  <c r="AM39" i="21"/>
  <c r="AN39" i="21"/>
  <c r="AO39" i="21"/>
  <c r="AP39" i="21"/>
  <c r="AI40" i="21"/>
  <c r="AJ40" i="21"/>
  <c r="AK40" i="21"/>
  <c r="AL40" i="21"/>
  <c r="AM40" i="21"/>
  <c r="AN40" i="21"/>
  <c r="AO40" i="21"/>
  <c r="AP40" i="21"/>
  <c r="AI41" i="21"/>
  <c r="AJ41" i="21"/>
  <c r="AK41" i="21"/>
  <c r="AL41" i="21"/>
  <c r="AM41" i="21"/>
  <c r="AN41" i="21"/>
  <c r="AO41" i="21"/>
  <c r="AP41" i="21"/>
  <c r="AJ31" i="21"/>
  <c r="AK31" i="21"/>
  <c r="AL31" i="21"/>
  <c r="AM31" i="21"/>
  <c r="AN31" i="21"/>
  <c r="AO31" i="21"/>
  <c r="AP31" i="21"/>
  <c r="AJ30" i="21"/>
  <c r="AK30" i="21"/>
  <c r="AL30" i="21"/>
  <c r="AM30" i="21"/>
  <c r="AN30" i="21"/>
  <c r="AO30" i="21"/>
  <c r="AP30" i="21"/>
  <c r="AI30" i="21"/>
  <c r="AI31" i="21"/>
  <c r="F14" i="21"/>
  <c r="F15" i="21"/>
  <c r="F16" i="21"/>
  <c r="F17" i="21"/>
  <c r="F18" i="21"/>
  <c r="F19" i="21"/>
  <c r="F20" i="21"/>
  <c r="F21" i="21"/>
  <c r="F22" i="21"/>
  <c r="F23" i="21"/>
  <c r="F24" i="21"/>
  <c r="F25" i="21"/>
  <c r="F26" i="21"/>
  <c r="F27" i="21"/>
  <c r="F28" i="21"/>
  <c r="F29" i="21"/>
  <c r="F30" i="21"/>
  <c r="F31" i="21"/>
  <c r="F32" i="21"/>
  <c r="F33" i="21"/>
  <c r="F34" i="21"/>
  <c r="F35" i="21"/>
  <c r="F36" i="21"/>
  <c r="F37" i="21"/>
  <c r="F38" i="21"/>
  <c r="F39" i="21"/>
  <c r="F40" i="21"/>
  <c r="F41" i="21"/>
  <c r="F42" i="21"/>
  <c r="F43" i="21"/>
  <c r="F44" i="21"/>
  <c r="F45" i="21"/>
  <c r="F46" i="21"/>
  <c r="F47" i="21"/>
  <c r="F48" i="21"/>
  <c r="F49" i="21"/>
  <c r="F50" i="21"/>
  <c r="F51" i="21"/>
  <c r="F52" i="21"/>
  <c r="F53" i="21"/>
  <c r="F54" i="21"/>
  <c r="F55" i="21"/>
  <c r="F56" i="21"/>
  <c r="F57" i="21"/>
  <c r="F58" i="21"/>
  <c r="F59" i="21"/>
  <c r="F60" i="21"/>
  <c r="F61" i="21"/>
  <c r="F62" i="21"/>
  <c r="F63" i="21"/>
  <c r="F64" i="21"/>
  <c r="F65" i="21"/>
  <c r="F66" i="21"/>
  <c r="F67" i="21"/>
  <c r="F68" i="21"/>
  <c r="F69" i="21"/>
  <c r="F70" i="21"/>
  <c r="F71" i="21"/>
  <c r="F72" i="21"/>
  <c r="F73" i="21"/>
  <c r="F74" i="21"/>
  <c r="F75" i="21"/>
  <c r="F76" i="21"/>
  <c r="F77" i="21"/>
  <c r="F78" i="21"/>
  <c r="F79" i="21"/>
  <c r="F80" i="21"/>
  <c r="F81" i="21"/>
  <c r="F82" i="21"/>
  <c r="F83" i="21"/>
  <c r="F84" i="21"/>
  <c r="F85" i="21"/>
  <c r="F86" i="21"/>
  <c r="F87" i="21"/>
  <c r="F88" i="21"/>
  <c r="F89" i="21"/>
  <c r="F90" i="21"/>
  <c r="F91" i="21"/>
  <c r="F92" i="21"/>
  <c r="F93" i="21"/>
  <c r="F94" i="21"/>
  <c r="F95" i="21"/>
  <c r="F96" i="21"/>
  <c r="F97" i="21"/>
  <c r="F98" i="21"/>
  <c r="F99" i="21"/>
  <c r="F100" i="21"/>
  <c r="F101" i="21"/>
  <c r="F102" i="21"/>
  <c r="F103" i="21"/>
  <c r="F104" i="21"/>
  <c r="F105" i="21"/>
  <c r="F106" i="21"/>
  <c r="F107" i="21"/>
  <c r="F108" i="21"/>
  <c r="F109" i="21"/>
  <c r="F110" i="21"/>
  <c r="F111" i="21"/>
  <c r="F112" i="21"/>
  <c r="F113" i="21"/>
  <c r="F114" i="21"/>
  <c r="F115" i="21"/>
  <c r="F116" i="21"/>
  <c r="F117" i="21"/>
  <c r="F118" i="21"/>
  <c r="F119" i="21"/>
  <c r="F120" i="21"/>
  <c r="F121" i="21"/>
  <c r="F122" i="21"/>
  <c r="F123" i="21"/>
  <c r="F124" i="21"/>
  <c r="F125" i="21"/>
  <c r="F126" i="21"/>
  <c r="F127" i="21"/>
  <c r="F128" i="21"/>
  <c r="F129" i="21"/>
  <c r="F130" i="21"/>
  <c r="F131" i="21"/>
  <c r="F132" i="21"/>
  <c r="F133" i="21"/>
  <c r="F134" i="21"/>
  <c r="F135" i="21"/>
  <c r="F136" i="21"/>
  <c r="F137" i="21"/>
  <c r="F138" i="21"/>
  <c r="F139" i="21"/>
  <c r="F140" i="21"/>
  <c r="F141" i="21"/>
  <c r="F142" i="21"/>
  <c r="F143" i="21"/>
  <c r="F144" i="21"/>
  <c r="F145" i="21"/>
  <c r="F146" i="21"/>
  <c r="F147" i="21"/>
  <c r="F148" i="21"/>
  <c r="F149" i="21"/>
  <c r="F150" i="21"/>
  <c r="F151" i="21"/>
  <c r="F152" i="21"/>
  <c r="F153" i="21"/>
  <c r="F154" i="21"/>
  <c r="F155" i="21"/>
  <c r="F156" i="21"/>
  <c r="F157" i="21"/>
  <c r="F158" i="21"/>
  <c r="F159" i="21"/>
  <c r="F160" i="21"/>
  <c r="F161" i="21"/>
  <c r="F162" i="21"/>
  <c r="F163" i="21"/>
  <c r="F164" i="21"/>
  <c r="F165" i="21"/>
  <c r="F166" i="21"/>
  <c r="F167" i="21"/>
  <c r="F168" i="21"/>
  <c r="F169" i="21"/>
  <c r="F170" i="21"/>
  <c r="F171" i="21"/>
  <c r="F172" i="21"/>
  <c r="F173" i="21"/>
  <c r="F174" i="21"/>
  <c r="F175" i="21"/>
  <c r="F176" i="21"/>
  <c r="F177" i="21"/>
  <c r="F178" i="21"/>
  <c r="F179" i="21"/>
  <c r="F180" i="21"/>
  <c r="F181" i="21"/>
  <c r="F182" i="21"/>
  <c r="F183" i="21"/>
  <c r="F184" i="21"/>
  <c r="F185" i="21"/>
  <c r="F186" i="21"/>
  <c r="F187" i="21"/>
  <c r="F188" i="21"/>
  <c r="F189" i="21"/>
  <c r="F190" i="21"/>
  <c r="F191" i="21"/>
  <c r="F192" i="21"/>
  <c r="F193" i="21"/>
  <c r="F194" i="21"/>
  <c r="F195" i="21"/>
  <c r="F196" i="21"/>
  <c r="F197" i="21"/>
  <c r="F198" i="21"/>
  <c r="F199" i="21"/>
  <c r="F200" i="21"/>
  <c r="F201" i="21"/>
  <c r="F202" i="21"/>
  <c r="F203" i="21"/>
  <c r="F204" i="21"/>
  <c r="F205" i="21"/>
  <c r="F206" i="21"/>
  <c r="F207" i="21"/>
  <c r="F208" i="21"/>
  <c r="F209" i="21"/>
  <c r="F210" i="21"/>
  <c r="F211" i="21"/>
  <c r="F212" i="21"/>
  <c r="F213" i="21"/>
  <c r="F214" i="21"/>
  <c r="F215" i="21"/>
  <c r="F216" i="21"/>
  <c r="F217" i="21"/>
  <c r="F218" i="21"/>
  <c r="F219" i="21"/>
  <c r="F220" i="21"/>
  <c r="F221" i="21"/>
  <c r="F222" i="21"/>
  <c r="F223" i="21"/>
  <c r="F224" i="21"/>
  <c r="F225" i="21"/>
  <c r="F226" i="21"/>
  <c r="F227" i="21"/>
  <c r="F228" i="21"/>
  <c r="F229" i="21"/>
  <c r="F230" i="21"/>
  <c r="F231" i="21"/>
  <c r="F232" i="21"/>
  <c r="F233" i="21"/>
  <c r="F234" i="21"/>
  <c r="F235" i="21"/>
  <c r="F236" i="21"/>
  <c r="F237" i="21"/>
  <c r="F238" i="21"/>
  <c r="F239" i="21"/>
  <c r="F240" i="21"/>
  <c r="F241" i="21"/>
  <c r="F242" i="21"/>
  <c r="F243" i="21"/>
  <c r="F244" i="21"/>
  <c r="F245" i="21"/>
  <c r="F246" i="21"/>
  <c r="F247" i="21"/>
  <c r="F248" i="21"/>
  <c r="F249" i="21"/>
  <c r="F250" i="21"/>
  <c r="F251" i="21"/>
  <c r="F252" i="21"/>
  <c r="F253" i="21"/>
  <c r="F254" i="21"/>
  <c r="F255" i="21"/>
  <c r="F256" i="21"/>
  <c r="F257" i="21"/>
  <c r="F258" i="21"/>
  <c r="F259" i="21"/>
  <c r="F260" i="21"/>
  <c r="F261" i="21"/>
  <c r="F262" i="21"/>
  <c r="F263" i="21"/>
  <c r="F264" i="21"/>
  <c r="F265" i="21"/>
  <c r="F266" i="21"/>
  <c r="F267" i="21"/>
  <c r="F268" i="21"/>
  <c r="F269" i="21"/>
  <c r="F270" i="21"/>
  <c r="F271" i="21"/>
  <c r="F272" i="21"/>
  <c r="F273" i="21"/>
  <c r="F12" i="21"/>
  <c r="F13" i="21"/>
  <c r="AD12" i="21"/>
  <c r="AD13" i="21"/>
  <c r="AD14" i="21"/>
  <c r="AD15" i="21"/>
  <c r="AD16" i="21"/>
  <c r="AD17" i="21"/>
  <c r="AD18" i="21"/>
  <c r="AD19" i="21"/>
  <c r="AD20" i="21"/>
  <c r="AD21" i="21"/>
  <c r="AD22" i="21"/>
  <c r="AD23" i="21"/>
  <c r="AD24" i="21"/>
  <c r="AD25" i="21"/>
  <c r="AD26" i="21"/>
  <c r="AD27" i="21"/>
  <c r="AD28" i="21"/>
  <c r="AD29" i="21"/>
  <c r="AD30" i="21"/>
  <c r="AD31" i="21"/>
  <c r="AD32" i="21"/>
  <c r="AD33" i="21"/>
  <c r="AD34" i="21"/>
  <c r="AD35" i="21"/>
  <c r="AD36" i="21"/>
  <c r="AD37" i="21"/>
  <c r="AD38" i="21"/>
  <c r="AD39" i="21"/>
  <c r="AD40" i="21"/>
  <c r="AD41" i="21"/>
  <c r="AD42" i="21"/>
  <c r="AD43" i="21"/>
  <c r="AD44" i="21"/>
  <c r="AD45" i="21"/>
  <c r="AD46" i="21"/>
  <c r="AD47" i="21"/>
  <c r="AD48" i="21"/>
  <c r="AD49" i="21"/>
  <c r="AD50" i="21"/>
  <c r="AD51" i="21"/>
  <c r="AD52" i="21"/>
  <c r="AD53" i="21"/>
  <c r="AD54" i="21"/>
  <c r="AD55" i="21"/>
  <c r="AD56" i="21"/>
  <c r="AD57" i="21"/>
  <c r="AD58" i="21"/>
  <c r="AD59" i="21"/>
  <c r="AD60" i="21"/>
  <c r="AD61" i="21"/>
  <c r="AD62" i="21"/>
  <c r="AD63" i="21"/>
  <c r="AD64" i="21"/>
  <c r="AD65" i="21"/>
  <c r="AD66" i="21"/>
  <c r="AD67" i="21"/>
  <c r="AD68" i="21"/>
  <c r="AD69" i="21"/>
  <c r="AD70" i="21"/>
  <c r="AD71" i="21"/>
  <c r="AD72" i="21"/>
  <c r="AD73" i="21"/>
  <c r="AD74" i="21"/>
  <c r="AD75" i="21"/>
  <c r="AD76" i="21"/>
  <c r="AD77" i="21"/>
  <c r="AD78" i="21"/>
  <c r="AD79" i="21"/>
  <c r="AD80" i="21"/>
  <c r="AD81" i="21"/>
  <c r="AD82" i="21"/>
  <c r="AD83" i="21"/>
  <c r="AD84" i="21"/>
  <c r="AD85" i="21"/>
  <c r="AD86" i="21"/>
  <c r="AD87" i="21"/>
  <c r="AD88" i="21"/>
  <c r="AD89" i="21"/>
  <c r="AD90" i="21"/>
  <c r="AD91" i="21"/>
  <c r="AD92" i="21"/>
  <c r="AD93" i="21"/>
  <c r="AD94" i="21"/>
  <c r="AD95" i="21"/>
  <c r="AD96" i="21"/>
  <c r="AD97" i="21"/>
  <c r="AD98" i="21"/>
  <c r="AD99" i="21"/>
  <c r="AD100" i="21"/>
  <c r="AD101" i="21"/>
  <c r="AD102" i="21"/>
  <c r="AD103" i="21"/>
  <c r="AD104" i="21"/>
  <c r="AD105" i="21"/>
  <c r="AD106" i="21"/>
  <c r="AD107" i="21"/>
  <c r="AD108" i="21"/>
  <c r="AD109" i="21"/>
  <c r="AD110" i="21"/>
  <c r="AD111" i="21"/>
  <c r="AD112" i="21"/>
  <c r="AD113" i="21"/>
  <c r="AD114" i="21"/>
  <c r="AD115" i="21"/>
  <c r="AD116" i="21"/>
  <c r="AD117" i="21"/>
  <c r="AD118" i="21"/>
  <c r="AD119" i="21"/>
  <c r="AD120" i="21"/>
  <c r="AD121" i="21"/>
  <c r="AD122" i="21"/>
  <c r="AD123" i="21"/>
  <c r="AD124" i="21"/>
  <c r="AD125" i="21"/>
  <c r="AD126" i="21"/>
  <c r="AD127" i="21"/>
  <c r="AD128" i="21"/>
  <c r="AD129" i="21"/>
  <c r="AD130" i="21"/>
  <c r="AD131" i="21"/>
  <c r="AD132" i="21"/>
  <c r="AD133" i="21"/>
  <c r="AD134" i="21"/>
  <c r="AD135" i="21"/>
  <c r="AD136" i="21"/>
  <c r="AD137" i="21"/>
  <c r="AD138" i="21"/>
  <c r="AD139" i="21"/>
  <c r="AD140" i="21"/>
  <c r="AD141" i="21"/>
  <c r="AD142" i="21"/>
  <c r="AD143" i="21"/>
  <c r="AD144" i="21"/>
  <c r="AD145" i="21"/>
  <c r="AD146" i="21"/>
  <c r="AD147" i="21"/>
  <c r="AD148" i="21"/>
  <c r="AD149" i="21"/>
  <c r="AD150" i="21"/>
  <c r="AD151" i="21"/>
  <c r="AD152" i="21"/>
  <c r="AD153" i="21"/>
  <c r="AD154" i="21"/>
  <c r="AD155" i="21"/>
  <c r="AD156" i="21"/>
  <c r="AD157" i="21"/>
  <c r="AD158" i="21"/>
  <c r="AD159" i="21"/>
  <c r="AD160" i="21"/>
  <c r="AD161" i="21"/>
  <c r="AD162" i="21"/>
  <c r="AD163" i="21"/>
  <c r="AD164" i="21"/>
  <c r="AD165" i="21"/>
  <c r="AD166" i="21"/>
  <c r="AD167" i="21"/>
  <c r="AD168" i="21"/>
  <c r="AD169" i="21"/>
  <c r="AD170" i="21"/>
  <c r="AD171" i="21"/>
  <c r="AD172" i="21"/>
  <c r="AD173" i="21"/>
  <c r="AD174" i="21"/>
  <c r="AD175" i="21"/>
  <c r="AD176" i="21"/>
  <c r="AD177" i="21"/>
  <c r="AD178" i="21"/>
  <c r="AD179" i="21"/>
  <c r="AD180" i="21"/>
  <c r="AD181" i="21"/>
  <c r="AD182" i="21"/>
  <c r="AD183" i="21"/>
  <c r="AD184" i="21"/>
  <c r="AD185" i="21"/>
  <c r="AD186" i="21"/>
  <c r="AD187" i="21"/>
  <c r="AD188" i="21"/>
  <c r="AD189" i="21"/>
  <c r="AD190" i="21"/>
  <c r="AD191" i="21"/>
  <c r="AD192" i="21"/>
  <c r="AD193" i="21"/>
  <c r="AD194" i="21"/>
  <c r="AD195" i="21"/>
  <c r="AD196" i="21"/>
  <c r="AD197" i="21"/>
  <c r="AD198" i="21"/>
  <c r="AD199" i="21"/>
  <c r="AD200" i="21"/>
  <c r="AD201" i="21"/>
  <c r="AD202" i="21"/>
  <c r="AD203" i="21"/>
  <c r="AD204" i="21"/>
  <c r="AD205" i="21"/>
  <c r="AD206" i="21"/>
  <c r="AD207" i="21"/>
  <c r="AD208" i="21"/>
  <c r="AD209" i="21"/>
  <c r="AD210" i="21"/>
  <c r="AD211" i="21"/>
  <c r="AD212" i="21"/>
  <c r="AD213" i="21"/>
  <c r="AD214" i="21"/>
  <c r="AD215" i="21"/>
  <c r="AD216" i="21"/>
  <c r="AD217" i="21"/>
  <c r="AD218" i="21"/>
  <c r="AD219" i="21"/>
  <c r="AD220" i="21"/>
  <c r="AD221" i="21"/>
  <c r="AD222" i="21"/>
  <c r="AD223" i="21"/>
  <c r="AD224" i="21"/>
  <c r="AD225" i="21"/>
  <c r="AD226" i="21"/>
  <c r="AD227" i="21"/>
  <c r="AD228" i="21"/>
  <c r="AD229" i="21"/>
  <c r="AD230" i="21"/>
  <c r="AD231" i="21"/>
  <c r="AD232" i="21"/>
  <c r="AD233" i="21"/>
  <c r="AD234" i="21"/>
  <c r="AD235" i="21"/>
  <c r="AD236" i="21"/>
  <c r="AD237" i="21"/>
  <c r="AD238" i="21"/>
  <c r="AD239" i="21"/>
  <c r="AD240" i="21"/>
  <c r="AD241" i="21"/>
  <c r="AD242" i="21"/>
  <c r="AD243" i="21"/>
  <c r="AD244" i="21"/>
  <c r="AD245" i="21"/>
  <c r="AD246" i="21"/>
  <c r="AD247" i="21"/>
  <c r="AD248" i="21"/>
  <c r="AD249" i="21"/>
  <c r="AD250" i="21"/>
  <c r="AD251" i="21"/>
  <c r="AD252" i="21"/>
  <c r="AD253" i="21"/>
  <c r="AD254" i="21"/>
  <c r="AD255" i="21"/>
  <c r="AD256" i="21"/>
  <c r="AD257" i="21"/>
  <c r="AD258" i="21"/>
  <c r="AD259" i="21"/>
  <c r="AD260" i="21"/>
  <c r="AD261" i="21"/>
  <c r="AD262" i="21"/>
  <c r="AD263" i="21"/>
  <c r="AD264" i="21"/>
  <c r="AD265" i="21"/>
  <c r="AD266" i="21"/>
  <c r="AD267" i="21"/>
  <c r="AD268" i="21"/>
  <c r="AD269" i="21"/>
  <c r="AD270" i="21"/>
  <c r="AD271" i="21"/>
  <c r="AD272" i="21"/>
  <c r="AD273" i="21"/>
  <c r="AD11" i="21"/>
  <c r="N11" i="8"/>
  <c r="N12" i="8"/>
  <c r="N13" i="8"/>
  <c r="N14" i="8"/>
  <c r="N15" i="8"/>
  <c r="N16" i="8"/>
  <c r="N17" i="8"/>
  <c r="N18" i="8"/>
  <c r="N19" i="8"/>
  <c r="N20" i="8"/>
  <c r="N21" i="8"/>
  <c r="N22" i="8"/>
  <c r="N23" i="8"/>
  <c r="N24" i="8"/>
  <c r="N25" i="8"/>
  <c r="N26" i="8"/>
  <c r="N27" i="8"/>
  <c r="N28" i="8"/>
  <c r="N29" i="8"/>
  <c r="N30" i="8"/>
  <c r="N31" i="8"/>
  <c r="N32" i="8"/>
  <c r="N33" i="8"/>
  <c r="N34" i="8"/>
  <c r="N35" i="8"/>
  <c r="N36" i="8"/>
  <c r="N37" i="8"/>
  <c r="N38" i="8"/>
  <c r="N39" i="8"/>
  <c r="N40" i="8"/>
  <c r="N41" i="8"/>
  <c r="N42" i="8"/>
  <c r="N43" i="8"/>
  <c r="N44" i="8"/>
  <c r="N45" i="8"/>
  <c r="N46" i="8"/>
  <c r="N47" i="8"/>
  <c r="N48" i="8"/>
  <c r="N49" i="8"/>
  <c r="N50" i="8"/>
  <c r="N51" i="8"/>
  <c r="N52" i="8"/>
  <c r="N53" i="8"/>
  <c r="N54" i="8"/>
  <c r="N55" i="8"/>
  <c r="N56" i="8"/>
  <c r="N57" i="8"/>
  <c r="N58" i="8"/>
  <c r="N59" i="8"/>
  <c r="N60" i="8"/>
  <c r="N61" i="8"/>
  <c r="N62" i="8"/>
  <c r="N63" i="8"/>
  <c r="N64" i="8"/>
  <c r="N65" i="8"/>
  <c r="N66" i="8"/>
  <c r="N67" i="8"/>
  <c r="N68" i="8"/>
  <c r="N69" i="8"/>
  <c r="N70" i="8"/>
  <c r="N71" i="8"/>
  <c r="N72" i="8"/>
  <c r="N73" i="8"/>
  <c r="N74" i="8"/>
  <c r="N75" i="8"/>
  <c r="N76" i="8"/>
  <c r="N77" i="8"/>
  <c r="N78" i="8"/>
  <c r="N79" i="8"/>
  <c r="N80" i="8"/>
  <c r="N81" i="8"/>
  <c r="N82" i="8"/>
  <c r="N83" i="8"/>
  <c r="N84" i="8"/>
  <c r="N85" i="8"/>
  <c r="N86" i="8"/>
  <c r="N87" i="8"/>
  <c r="N88" i="8"/>
  <c r="N89" i="8"/>
  <c r="N90" i="8"/>
  <c r="N91" i="8"/>
  <c r="N92" i="8"/>
  <c r="N93" i="8"/>
  <c r="N94" i="8"/>
  <c r="N95" i="8"/>
  <c r="N96" i="8"/>
  <c r="N97" i="8"/>
  <c r="N98" i="8"/>
  <c r="N99" i="8"/>
  <c r="N100" i="8"/>
  <c r="N101" i="8"/>
  <c r="N102" i="8"/>
  <c r="N103" i="8"/>
  <c r="N104" i="8"/>
  <c r="N105" i="8"/>
  <c r="N106" i="8"/>
  <c r="N107" i="8"/>
  <c r="N108" i="8"/>
  <c r="N109" i="8"/>
  <c r="N110" i="8"/>
  <c r="N111" i="8"/>
  <c r="N112" i="8"/>
  <c r="N113" i="8"/>
  <c r="N114" i="8"/>
  <c r="N115" i="8"/>
  <c r="N116" i="8"/>
  <c r="N117" i="8"/>
  <c r="N118" i="8"/>
  <c r="N119" i="8"/>
  <c r="N120" i="8"/>
  <c r="N121" i="8"/>
  <c r="N122" i="8"/>
  <c r="N123" i="8"/>
  <c r="N124" i="8"/>
  <c r="N125" i="8"/>
  <c r="N126" i="8"/>
  <c r="N127" i="8"/>
  <c r="N128" i="8"/>
  <c r="N129" i="8"/>
  <c r="N130" i="8"/>
  <c r="N131" i="8"/>
  <c r="N132" i="8"/>
  <c r="N133" i="8"/>
  <c r="N134" i="8"/>
  <c r="N135" i="8"/>
  <c r="N136" i="8"/>
  <c r="N137" i="8"/>
  <c r="N138" i="8"/>
  <c r="N139" i="8"/>
  <c r="N140" i="8"/>
  <c r="N141" i="8"/>
  <c r="N142" i="8"/>
  <c r="N143" i="8"/>
  <c r="N144" i="8"/>
  <c r="N145" i="8"/>
  <c r="N146" i="8"/>
  <c r="N147" i="8"/>
  <c r="N148" i="8"/>
  <c r="N149" i="8"/>
  <c r="N150" i="8"/>
  <c r="N151" i="8"/>
  <c r="N152" i="8"/>
  <c r="N153" i="8"/>
  <c r="N154" i="8"/>
  <c r="N155" i="8"/>
  <c r="N156" i="8"/>
  <c r="N157" i="8"/>
  <c r="N158" i="8"/>
  <c r="N159" i="8"/>
  <c r="N160" i="8"/>
  <c r="N161" i="8"/>
  <c r="N162" i="8"/>
  <c r="N163" i="8"/>
  <c r="N164" i="8"/>
  <c r="N165" i="8"/>
  <c r="N166" i="8"/>
  <c r="N167" i="8"/>
  <c r="N168" i="8"/>
  <c r="N169" i="8"/>
  <c r="N170" i="8"/>
  <c r="N171" i="8"/>
  <c r="N172" i="8"/>
  <c r="N173" i="8"/>
  <c r="N174" i="8"/>
  <c r="N175" i="8"/>
  <c r="N176" i="8"/>
  <c r="N177" i="8"/>
  <c r="N178" i="8"/>
  <c r="N179" i="8"/>
  <c r="N180" i="8"/>
  <c r="N181" i="8"/>
  <c r="N182" i="8"/>
  <c r="N183" i="8"/>
  <c r="N184" i="8"/>
  <c r="N185" i="8"/>
  <c r="N186" i="8"/>
  <c r="N187" i="8"/>
  <c r="N188" i="8"/>
  <c r="N189" i="8"/>
  <c r="N190" i="8"/>
  <c r="N191" i="8"/>
  <c r="N192" i="8"/>
  <c r="N193" i="8"/>
  <c r="N194" i="8"/>
  <c r="N195" i="8"/>
  <c r="N196" i="8"/>
  <c r="N197" i="8"/>
  <c r="N198" i="8"/>
  <c r="N199" i="8"/>
  <c r="N200" i="8"/>
  <c r="N201" i="8"/>
  <c r="N202" i="8"/>
  <c r="N203" i="8"/>
  <c r="N204" i="8"/>
  <c r="N205" i="8"/>
  <c r="N206" i="8"/>
  <c r="N207" i="8"/>
  <c r="N208" i="8"/>
  <c r="N209" i="8"/>
  <c r="N210" i="8"/>
  <c r="N211" i="8"/>
  <c r="N212" i="8"/>
  <c r="N213" i="8"/>
  <c r="N214" i="8"/>
  <c r="N215" i="8"/>
  <c r="N216" i="8"/>
  <c r="N217" i="8"/>
  <c r="N218" i="8"/>
  <c r="N219" i="8"/>
  <c r="N220" i="8"/>
  <c r="N221" i="8"/>
  <c r="N222" i="8"/>
  <c r="N223" i="8"/>
  <c r="N224" i="8"/>
  <c r="N225" i="8"/>
  <c r="N226" i="8"/>
  <c r="N227" i="8"/>
  <c r="N228" i="8"/>
  <c r="N229" i="8"/>
  <c r="N230" i="8"/>
  <c r="N231" i="8"/>
  <c r="N232" i="8"/>
  <c r="N233" i="8"/>
  <c r="N234" i="8"/>
  <c r="N235" i="8"/>
  <c r="N236" i="8"/>
  <c r="N237" i="8"/>
  <c r="N238" i="8"/>
  <c r="N239" i="8"/>
  <c r="N240" i="8"/>
  <c r="N241" i="8"/>
  <c r="N242" i="8"/>
  <c r="N243" i="8"/>
  <c r="N244" i="8"/>
  <c r="N245" i="8"/>
  <c r="N246" i="8"/>
  <c r="N247" i="8"/>
  <c r="N248" i="8"/>
  <c r="N249" i="8"/>
  <c r="N250" i="8"/>
  <c r="N251" i="8"/>
  <c r="N252" i="8"/>
  <c r="N253" i="8"/>
  <c r="N254" i="8"/>
  <c r="N255" i="8"/>
  <c r="N256" i="8"/>
  <c r="N257" i="8"/>
  <c r="N258" i="8"/>
  <c r="N259" i="8"/>
  <c r="N260" i="8"/>
  <c r="N261" i="8"/>
  <c r="N262" i="8"/>
  <c r="N263" i="8"/>
  <c r="N264" i="8"/>
  <c r="N265" i="8"/>
  <c r="N266" i="8"/>
  <c r="N267" i="8"/>
  <c r="N268" i="8"/>
  <c r="N269" i="8"/>
  <c r="N270" i="8"/>
  <c r="N271" i="8"/>
  <c r="N272" i="8"/>
  <c r="N273" i="8"/>
  <c r="N274" i="8"/>
  <c r="N275" i="8"/>
  <c r="N276" i="8"/>
  <c r="N277" i="8"/>
  <c r="N278" i="8"/>
  <c r="N279" i="8"/>
  <c r="N280" i="8"/>
  <c r="N281" i="8"/>
  <c r="N282" i="8"/>
  <c r="N283" i="8"/>
  <c r="N284" i="8"/>
  <c r="N285" i="8"/>
  <c r="N286" i="8"/>
  <c r="N287" i="8"/>
  <c r="N288" i="8"/>
  <c r="N289" i="8"/>
  <c r="N290" i="8"/>
  <c r="N291" i="8"/>
  <c r="N292" i="8"/>
  <c r="N293" i="8"/>
  <c r="N294" i="8"/>
  <c r="N295" i="8"/>
  <c r="N296" i="8"/>
  <c r="N297" i="8"/>
  <c r="N298" i="8"/>
  <c r="N299" i="8"/>
  <c r="N300" i="8"/>
  <c r="N301" i="8"/>
  <c r="N302" i="8"/>
  <c r="N303" i="8"/>
  <c r="N304" i="8"/>
  <c r="N305" i="8"/>
  <c r="N306" i="8"/>
  <c r="N307" i="8"/>
  <c r="N308" i="8"/>
  <c r="N309" i="8"/>
  <c r="N310" i="8"/>
  <c r="N311" i="8"/>
  <c r="N312" i="8"/>
  <c r="N313" i="8"/>
  <c r="N314" i="8"/>
  <c r="N315" i="8"/>
  <c r="N316" i="8"/>
  <c r="N317" i="8"/>
  <c r="N318" i="8"/>
  <c r="N319" i="8"/>
  <c r="N320" i="8"/>
  <c r="N321" i="8"/>
  <c r="N322" i="8"/>
  <c r="N323" i="8"/>
  <c r="N324" i="8"/>
  <c r="N325" i="8"/>
  <c r="N326" i="8"/>
  <c r="N327" i="8"/>
  <c r="N328" i="8"/>
  <c r="N329" i="8"/>
  <c r="N330" i="8"/>
  <c r="N331" i="8"/>
  <c r="N332" i="8"/>
  <c r="N333" i="8"/>
  <c r="N334" i="8"/>
  <c r="N335" i="8"/>
  <c r="N336" i="8"/>
  <c r="N337" i="8"/>
  <c r="N338" i="8"/>
  <c r="N339" i="8"/>
  <c r="N340" i="8"/>
  <c r="N341" i="8"/>
  <c r="N342" i="8"/>
  <c r="N343" i="8"/>
  <c r="N344" i="8"/>
  <c r="N345" i="8"/>
  <c r="N346" i="8"/>
  <c r="N347" i="8"/>
  <c r="N348" i="8"/>
  <c r="N349" i="8"/>
  <c r="N350" i="8"/>
  <c r="N351" i="8"/>
  <c r="N352" i="8"/>
  <c r="N353" i="8"/>
  <c r="N354" i="8"/>
  <c r="N355" i="8"/>
  <c r="N356" i="8"/>
  <c r="N357" i="8"/>
  <c r="N358" i="8"/>
  <c r="N359" i="8"/>
  <c r="N360" i="8"/>
  <c r="N361" i="8"/>
  <c r="N362" i="8"/>
  <c r="N363" i="8"/>
  <c r="N364" i="8"/>
  <c r="N365" i="8"/>
  <c r="N366" i="8"/>
  <c r="N367" i="8"/>
  <c r="N368" i="8"/>
  <c r="N369" i="8"/>
  <c r="N370" i="8"/>
  <c r="N371" i="8"/>
  <c r="N372" i="8"/>
  <c r="N373" i="8"/>
  <c r="N374" i="8"/>
  <c r="N375" i="8"/>
  <c r="N376" i="8"/>
  <c r="N377" i="8"/>
  <c r="N378" i="8"/>
  <c r="N379" i="8"/>
  <c r="N380" i="8"/>
  <c r="N381" i="8"/>
  <c r="N382" i="8"/>
  <c r="N383" i="8"/>
  <c r="N384" i="8"/>
  <c r="N385" i="8"/>
  <c r="N386" i="8"/>
  <c r="N387" i="8"/>
  <c r="N388" i="8"/>
  <c r="N389" i="8"/>
  <c r="N390" i="8"/>
  <c r="N391" i="8"/>
  <c r="N392" i="8"/>
  <c r="N393" i="8"/>
  <c r="N394" i="8"/>
  <c r="N395" i="8"/>
  <c r="N396" i="8"/>
  <c r="N397" i="8"/>
  <c r="N398" i="8"/>
  <c r="N399" i="8"/>
  <c r="N400" i="8"/>
  <c r="N401" i="8"/>
  <c r="N402" i="8"/>
  <c r="N403" i="8"/>
  <c r="N404" i="8"/>
  <c r="N405" i="8"/>
  <c r="N406" i="8"/>
  <c r="N407" i="8"/>
  <c r="N408" i="8"/>
  <c r="N409" i="8"/>
  <c r="N410" i="8"/>
  <c r="N411" i="8"/>
  <c r="N412" i="8"/>
  <c r="N413" i="8"/>
  <c r="N414" i="8"/>
  <c r="N415" i="8"/>
  <c r="N416" i="8"/>
  <c r="N417" i="8"/>
  <c r="N418" i="8"/>
  <c r="N419" i="8"/>
  <c r="N420" i="8"/>
  <c r="N421" i="8"/>
  <c r="N422" i="8"/>
  <c r="N423" i="8"/>
  <c r="N424" i="8"/>
  <c r="N425" i="8"/>
  <c r="N426" i="8"/>
  <c r="N427" i="8"/>
  <c r="N428" i="8"/>
  <c r="N429" i="8"/>
  <c r="N430" i="8"/>
  <c r="N431" i="8"/>
  <c r="N432" i="8"/>
  <c r="N433" i="8"/>
  <c r="N434" i="8"/>
  <c r="N435" i="8"/>
  <c r="N436" i="8"/>
  <c r="N437" i="8"/>
  <c r="N438" i="8"/>
  <c r="N439" i="8"/>
  <c r="N440" i="8"/>
  <c r="N441" i="8"/>
  <c r="N442" i="8"/>
  <c r="N443" i="8"/>
  <c r="N444" i="8"/>
  <c r="N445" i="8"/>
  <c r="N446" i="8"/>
  <c r="N447" i="8"/>
  <c r="N448" i="8"/>
  <c r="N449" i="8"/>
  <c r="N450" i="8"/>
  <c r="N451" i="8"/>
  <c r="N452" i="8"/>
  <c r="N453" i="8"/>
  <c r="N454" i="8"/>
  <c r="N455" i="8"/>
  <c r="N456" i="8"/>
  <c r="N457" i="8"/>
  <c r="N458" i="8"/>
  <c r="N459" i="8"/>
  <c r="N460" i="8"/>
  <c r="N461" i="8"/>
  <c r="N462" i="8"/>
  <c r="N463" i="8"/>
  <c r="N464" i="8"/>
  <c r="N465" i="8"/>
  <c r="N466" i="8"/>
  <c r="N467" i="8"/>
  <c r="N468" i="8"/>
  <c r="N469" i="8"/>
  <c r="N470" i="8"/>
  <c r="N471" i="8"/>
  <c r="N472" i="8"/>
  <c r="N473" i="8"/>
  <c r="N474" i="8"/>
  <c r="N475" i="8"/>
  <c r="N476" i="8"/>
  <c r="N477" i="8"/>
  <c r="N478" i="8"/>
  <c r="N479" i="8"/>
  <c r="N480" i="8"/>
  <c r="N481" i="8"/>
  <c r="N482" i="8"/>
  <c r="N483" i="8"/>
  <c r="N484" i="8"/>
  <c r="N485" i="8"/>
  <c r="N486" i="8"/>
  <c r="N487" i="8"/>
  <c r="N488" i="8"/>
  <c r="N489" i="8"/>
  <c r="N490" i="8"/>
  <c r="N491" i="8"/>
  <c r="N492" i="8"/>
  <c r="N493" i="8"/>
  <c r="N494" i="8"/>
  <c r="N495" i="8"/>
  <c r="N496" i="8"/>
  <c r="N497" i="8"/>
  <c r="N498" i="8"/>
  <c r="N499" i="8"/>
  <c r="N500" i="8"/>
  <c r="N501" i="8"/>
  <c r="N502" i="8"/>
  <c r="N503" i="8"/>
  <c r="N504" i="8"/>
  <c r="N505" i="8"/>
  <c r="N506" i="8"/>
  <c r="N507" i="8"/>
  <c r="N508" i="8"/>
  <c r="N509" i="8"/>
  <c r="N510" i="8"/>
  <c r="N511" i="8"/>
  <c r="N512" i="8"/>
  <c r="N513" i="8"/>
  <c r="N514" i="8"/>
  <c r="N515" i="8"/>
  <c r="N516" i="8"/>
  <c r="N517" i="8"/>
  <c r="N518" i="8"/>
  <c r="N519" i="8"/>
  <c r="N520" i="8"/>
  <c r="N521" i="8"/>
  <c r="N522" i="8"/>
  <c r="N523" i="8"/>
  <c r="N524" i="8"/>
  <c r="N525" i="8"/>
  <c r="N526" i="8"/>
  <c r="N527" i="8"/>
  <c r="N528" i="8"/>
  <c r="N529" i="8"/>
  <c r="N530" i="8"/>
  <c r="N531" i="8"/>
  <c r="N532" i="8"/>
  <c r="N533" i="8"/>
  <c r="N534" i="8"/>
  <c r="N535" i="8"/>
  <c r="N536" i="8"/>
  <c r="N537" i="8"/>
  <c r="N538" i="8"/>
  <c r="N539" i="8"/>
  <c r="N540" i="8"/>
  <c r="N541" i="8"/>
  <c r="N542" i="8"/>
  <c r="N543" i="8"/>
  <c r="N544" i="8"/>
  <c r="N545" i="8"/>
  <c r="N546" i="8"/>
  <c r="N547" i="8"/>
  <c r="N548" i="8"/>
  <c r="N549" i="8"/>
  <c r="N550" i="8"/>
  <c r="N551" i="8"/>
  <c r="N552" i="8"/>
  <c r="N553" i="8"/>
  <c r="N554" i="8"/>
  <c r="N555" i="8"/>
  <c r="N556" i="8"/>
  <c r="N557" i="8"/>
  <c r="N558" i="8"/>
  <c r="N559" i="8"/>
  <c r="N560" i="8"/>
  <c r="N561" i="8"/>
  <c r="N562" i="8"/>
  <c r="N563" i="8"/>
  <c r="N564" i="8"/>
  <c r="N565" i="8"/>
  <c r="N566" i="8"/>
  <c r="N567" i="8"/>
  <c r="N568" i="8"/>
  <c r="N569" i="8"/>
  <c r="N570" i="8"/>
  <c r="N571" i="8"/>
  <c r="N572" i="8"/>
  <c r="N573" i="8"/>
  <c r="N574" i="8"/>
  <c r="N575" i="8"/>
  <c r="N576" i="8"/>
  <c r="N577" i="8"/>
  <c r="N578" i="8"/>
  <c r="N579" i="8"/>
  <c r="N580" i="8"/>
  <c r="N581" i="8"/>
  <c r="N582" i="8"/>
  <c r="N583" i="8"/>
  <c r="N584" i="8"/>
  <c r="N585" i="8"/>
  <c r="N586" i="8"/>
  <c r="N587" i="8"/>
  <c r="N588" i="8"/>
  <c r="N589" i="8"/>
  <c r="N590" i="8"/>
  <c r="N591" i="8"/>
  <c r="N592" i="8"/>
  <c r="N593" i="8"/>
  <c r="N594" i="8"/>
  <c r="N595" i="8"/>
  <c r="N596" i="8"/>
  <c r="N597" i="8"/>
  <c r="N598" i="8"/>
  <c r="N599" i="8"/>
  <c r="N600" i="8"/>
  <c r="N601" i="8"/>
  <c r="N602" i="8"/>
  <c r="N603" i="8"/>
  <c r="N604" i="8"/>
  <c r="N605" i="8"/>
  <c r="N606" i="8"/>
  <c r="N607" i="8"/>
  <c r="N608" i="8"/>
  <c r="N609" i="8"/>
  <c r="N610" i="8"/>
  <c r="N611" i="8"/>
  <c r="N612" i="8"/>
  <c r="N613" i="8"/>
  <c r="N614" i="8"/>
  <c r="N615" i="8"/>
  <c r="N616" i="8"/>
  <c r="N617" i="8"/>
  <c r="N618" i="8"/>
  <c r="N619" i="8"/>
  <c r="N620" i="8"/>
  <c r="N621" i="8"/>
  <c r="N622" i="8"/>
  <c r="N623" i="8"/>
  <c r="N624" i="8"/>
  <c r="N625" i="8"/>
  <c r="N626" i="8"/>
  <c r="N627" i="8"/>
  <c r="N628" i="8"/>
  <c r="N629" i="8"/>
  <c r="N630" i="8"/>
  <c r="N631" i="8"/>
  <c r="N632" i="8"/>
  <c r="N633" i="8"/>
  <c r="N634" i="8"/>
  <c r="N635" i="8"/>
  <c r="N636" i="8"/>
  <c r="N637" i="8"/>
  <c r="N638" i="8"/>
  <c r="N639" i="8"/>
  <c r="N640" i="8"/>
  <c r="N641" i="8"/>
  <c r="N642" i="8"/>
  <c r="N643" i="8"/>
  <c r="N644" i="8"/>
  <c r="N645" i="8"/>
  <c r="N646" i="8"/>
  <c r="N647" i="8"/>
  <c r="N648" i="8"/>
  <c r="N649" i="8"/>
  <c r="N650" i="8"/>
  <c r="N651" i="8"/>
  <c r="N652" i="8"/>
  <c r="N653" i="8"/>
  <c r="N654" i="8"/>
  <c r="N655" i="8"/>
  <c r="N656" i="8"/>
  <c r="N657" i="8"/>
  <c r="N658" i="8"/>
  <c r="N659" i="8"/>
  <c r="N660" i="8"/>
  <c r="N661" i="8"/>
  <c r="N662" i="8"/>
  <c r="N663" i="8"/>
  <c r="N664" i="8"/>
  <c r="N665" i="8"/>
  <c r="N666" i="8"/>
  <c r="N667" i="8"/>
  <c r="N668" i="8"/>
  <c r="N669" i="8"/>
  <c r="N670" i="8"/>
  <c r="N671" i="8"/>
  <c r="N672" i="8"/>
  <c r="N673" i="8"/>
  <c r="N674" i="8"/>
  <c r="N675" i="8"/>
  <c r="N676" i="8"/>
  <c r="N677" i="8"/>
  <c r="N678" i="8"/>
  <c r="N679" i="8"/>
  <c r="N680" i="8"/>
  <c r="N681" i="8"/>
  <c r="N682" i="8"/>
  <c r="N683" i="8"/>
  <c r="N684" i="8"/>
  <c r="N685" i="8"/>
  <c r="N686" i="8"/>
  <c r="N687" i="8"/>
  <c r="N688" i="8"/>
  <c r="N689" i="8"/>
  <c r="N690" i="8"/>
  <c r="N691" i="8"/>
  <c r="N692" i="8"/>
  <c r="N693" i="8"/>
  <c r="N694" i="8"/>
  <c r="N695" i="8"/>
  <c r="N696" i="8"/>
  <c r="N697" i="8"/>
  <c r="N698" i="8"/>
  <c r="N699" i="8"/>
  <c r="N700" i="8"/>
  <c r="N701" i="8"/>
  <c r="N702" i="8"/>
  <c r="N703" i="8"/>
  <c r="N704" i="8"/>
  <c r="N705" i="8"/>
  <c r="N706" i="8"/>
  <c r="N707" i="8"/>
  <c r="N708" i="8"/>
  <c r="N709" i="8"/>
  <c r="N710" i="8"/>
  <c r="N711" i="8"/>
  <c r="N712" i="8"/>
  <c r="N713" i="8"/>
  <c r="N714" i="8"/>
  <c r="N715" i="8"/>
  <c r="N716" i="8"/>
  <c r="N717" i="8"/>
  <c r="N718" i="8"/>
  <c r="N719" i="8"/>
  <c r="N720" i="8"/>
  <c r="N721" i="8"/>
  <c r="N722" i="8"/>
  <c r="N723" i="8"/>
  <c r="N724" i="8"/>
  <c r="N725" i="8"/>
  <c r="N726" i="8"/>
  <c r="N727" i="8"/>
  <c r="N728" i="8"/>
  <c r="N729" i="8"/>
  <c r="N730" i="8"/>
  <c r="N731" i="8"/>
  <c r="N732" i="8"/>
  <c r="N733" i="8"/>
  <c r="N734" i="8"/>
  <c r="N735" i="8"/>
  <c r="N736" i="8"/>
  <c r="N737" i="8"/>
  <c r="N738" i="8"/>
  <c r="N739" i="8"/>
  <c r="N740" i="8"/>
  <c r="N741" i="8"/>
  <c r="N742" i="8"/>
  <c r="N743" i="8"/>
  <c r="N744" i="8"/>
  <c r="N745" i="8"/>
  <c r="N746" i="8"/>
  <c r="N747" i="8"/>
  <c r="N748" i="8"/>
  <c r="N749" i="8"/>
  <c r="N750" i="8"/>
  <c r="N751" i="8"/>
  <c r="N752" i="8"/>
  <c r="N753" i="8"/>
  <c r="N754" i="8"/>
  <c r="N755" i="8"/>
  <c r="N756" i="8"/>
  <c r="N757" i="8"/>
  <c r="N758" i="8"/>
  <c r="N759" i="8"/>
  <c r="N760" i="8"/>
  <c r="N761" i="8"/>
  <c r="N762" i="8"/>
  <c r="N763" i="8"/>
  <c r="N764" i="8"/>
  <c r="N765" i="8"/>
  <c r="N766" i="8"/>
  <c r="N767" i="8"/>
  <c r="N768" i="8"/>
  <c r="N769" i="8"/>
  <c r="N770" i="8"/>
  <c r="N771" i="8"/>
  <c r="N772" i="8"/>
  <c r="N773" i="8"/>
  <c r="N774" i="8"/>
  <c r="N775" i="8"/>
  <c r="N776" i="8"/>
  <c r="N777" i="8"/>
  <c r="N778" i="8"/>
  <c r="N779" i="8"/>
  <c r="N780" i="8"/>
  <c r="N781" i="8"/>
  <c r="N782" i="8"/>
  <c r="N783" i="8"/>
  <c r="N784" i="8"/>
  <c r="N785" i="8"/>
  <c r="N786" i="8"/>
  <c r="N787" i="8"/>
  <c r="N788" i="8"/>
  <c r="N789" i="8"/>
  <c r="N790" i="8"/>
  <c r="N791" i="8"/>
  <c r="N792" i="8"/>
  <c r="N793" i="8"/>
  <c r="N794" i="8"/>
  <c r="N795" i="8"/>
  <c r="N796" i="8"/>
  <c r="N797" i="8"/>
  <c r="N798" i="8"/>
  <c r="N799" i="8"/>
  <c r="N800" i="8"/>
  <c r="N801" i="8"/>
  <c r="N802" i="8"/>
  <c r="N803" i="8"/>
  <c r="N804" i="8"/>
  <c r="N805" i="8"/>
  <c r="N806" i="8"/>
  <c r="N807" i="8"/>
  <c r="N808" i="8"/>
  <c r="N809" i="8"/>
  <c r="N810" i="8"/>
  <c r="N811" i="8"/>
  <c r="N812" i="8"/>
  <c r="N813" i="8"/>
  <c r="N814" i="8"/>
  <c r="N815" i="8"/>
  <c r="N816" i="8"/>
  <c r="N817" i="8"/>
  <c r="N818" i="8"/>
  <c r="N819" i="8"/>
  <c r="N820" i="8"/>
  <c r="N821" i="8"/>
  <c r="N822" i="8"/>
  <c r="N823" i="8"/>
  <c r="N824" i="8"/>
  <c r="N825" i="8"/>
  <c r="N826" i="8"/>
  <c r="N827" i="8"/>
  <c r="N828" i="8"/>
  <c r="N829" i="8"/>
  <c r="N830" i="8"/>
  <c r="N831" i="8"/>
  <c r="N832" i="8"/>
  <c r="N833" i="8"/>
  <c r="N834" i="8"/>
  <c r="N835" i="8"/>
  <c r="N836" i="8"/>
  <c r="N837" i="8"/>
  <c r="N838" i="8"/>
  <c r="N839" i="8"/>
  <c r="N840" i="8"/>
  <c r="N841" i="8"/>
  <c r="N842" i="8"/>
  <c r="N843" i="8"/>
  <c r="N844" i="8"/>
  <c r="N845" i="8"/>
  <c r="N846" i="8"/>
  <c r="N847" i="8"/>
  <c r="N848" i="8"/>
  <c r="N849" i="8"/>
  <c r="N850" i="8"/>
  <c r="N851" i="8"/>
  <c r="N852" i="8"/>
  <c r="N853" i="8"/>
  <c r="N854" i="8"/>
  <c r="N855" i="8"/>
  <c r="N856" i="8"/>
  <c r="N857" i="8"/>
  <c r="N858" i="8"/>
  <c r="N859" i="8"/>
  <c r="N860" i="8"/>
  <c r="N861" i="8"/>
  <c r="N862" i="8"/>
  <c r="N863" i="8"/>
  <c r="N864" i="8"/>
  <c r="N865" i="8"/>
  <c r="N866" i="8"/>
  <c r="N867" i="8"/>
  <c r="N868" i="8"/>
  <c r="N869" i="8"/>
  <c r="N870" i="8"/>
  <c r="N871" i="8"/>
  <c r="N872" i="8"/>
  <c r="N873" i="8"/>
  <c r="N874" i="8"/>
  <c r="N875" i="8"/>
  <c r="N876" i="8"/>
  <c r="N877" i="8"/>
  <c r="N878" i="8"/>
  <c r="N879" i="8"/>
  <c r="N880" i="8"/>
  <c r="N881" i="8"/>
  <c r="N882" i="8"/>
  <c r="N883" i="8"/>
  <c r="N884" i="8"/>
  <c r="N885" i="8"/>
  <c r="N886" i="8"/>
  <c r="N887" i="8"/>
  <c r="N888" i="8"/>
  <c r="N889" i="8"/>
  <c r="N890" i="8"/>
  <c r="N891" i="8"/>
  <c r="N892" i="8"/>
  <c r="N893" i="8"/>
  <c r="N894" i="8"/>
  <c r="N895" i="8"/>
  <c r="N896" i="8"/>
  <c r="N897" i="8"/>
  <c r="N898" i="8"/>
  <c r="N899" i="8"/>
  <c r="N900" i="8"/>
  <c r="N901" i="8"/>
  <c r="N902" i="8"/>
  <c r="N903" i="8"/>
  <c r="N904" i="8"/>
  <c r="N905" i="8"/>
  <c r="N906" i="8"/>
  <c r="N907" i="8"/>
  <c r="N908" i="8"/>
  <c r="N909" i="8"/>
  <c r="N910" i="8"/>
  <c r="N911" i="8"/>
  <c r="N912" i="8"/>
  <c r="N913" i="8"/>
  <c r="N914" i="8"/>
  <c r="N915" i="8"/>
  <c r="N916" i="8"/>
  <c r="N917" i="8"/>
  <c r="N918" i="8"/>
  <c r="N919" i="8"/>
  <c r="N920" i="8"/>
  <c r="N921" i="8"/>
  <c r="N922" i="8"/>
  <c r="N923" i="8"/>
  <c r="N924" i="8"/>
  <c r="N925" i="8"/>
  <c r="N926" i="8"/>
  <c r="N927" i="8"/>
  <c r="N928" i="8"/>
  <c r="N929" i="8"/>
  <c r="N930" i="8"/>
  <c r="N931" i="8"/>
  <c r="N932" i="8"/>
  <c r="N933" i="8"/>
  <c r="N934" i="8"/>
  <c r="N935" i="8"/>
  <c r="N936" i="8"/>
  <c r="N937" i="8"/>
  <c r="N938" i="8"/>
  <c r="N939" i="8"/>
  <c r="N940" i="8"/>
  <c r="N941" i="8"/>
  <c r="N942" i="8"/>
  <c r="N943" i="8"/>
  <c r="N944" i="8"/>
  <c r="N945" i="8"/>
  <c r="N946" i="8"/>
  <c r="N947" i="8"/>
  <c r="N948" i="8"/>
  <c r="N949" i="8"/>
  <c r="N950" i="8"/>
  <c r="N951" i="8"/>
  <c r="N952" i="8"/>
  <c r="N953" i="8"/>
  <c r="N954" i="8"/>
  <c r="N955" i="8"/>
  <c r="N956" i="8"/>
  <c r="N957" i="8"/>
  <c r="N958" i="8"/>
  <c r="N959" i="8"/>
  <c r="N960" i="8"/>
  <c r="N961" i="8"/>
  <c r="N962" i="8"/>
  <c r="N963" i="8"/>
  <c r="N964" i="8"/>
  <c r="N965" i="8"/>
  <c r="N966" i="8"/>
  <c r="N967" i="8"/>
  <c r="N968" i="8"/>
  <c r="N969" i="8"/>
  <c r="N970" i="8"/>
  <c r="N971" i="8"/>
  <c r="N972" i="8"/>
  <c r="N973" i="8"/>
  <c r="N974" i="8"/>
  <c r="N975" i="8"/>
  <c r="N976" i="8"/>
  <c r="N977" i="8"/>
  <c r="N978" i="8"/>
  <c r="N979" i="8"/>
  <c r="N980" i="8"/>
  <c r="N981" i="8"/>
  <c r="N982" i="8"/>
  <c r="N983" i="8"/>
  <c r="N984" i="8"/>
  <c r="N985" i="8"/>
  <c r="N986" i="8"/>
  <c r="N987" i="8"/>
  <c r="N988" i="8"/>
  <c r="N989" i="8"/>
  <c r="N990" i="8"/>
  <c r="N991" i="8"/>
  <c r="N992" i="8"/>
  <c r="N993" i="8"/>
  <c r="N994" i="8"/>
  <c r="N995" i="8"/>
  <c r="N996" i="8"/>
  <c r="N997" i="8"/>
  <c r="N998" i="8"/>
  <c r="N999" i="8"/>
  <c r="N1000" i="8"/>
  <c r="N1001" i="8"/>
  <c r="N1002" i="8"/>
  <c r="N1003" i="8"/>
  <c r="N1004" i="8"/>
  <c r="N1005" i="8"/>
  <c r="N1006" i="8"/>
  <c r="N1007" i="8"/>
  <c r="N1008" i="8"/>
  <c r="N1009" i="8"/>
  <c r="N1010" i="8"/>
  <c r="N1011" i="8"/>
  <c r="N1012" i="8"/>
  <c r="N1013" i="8"/>
  <c r="N1014" i="8"/>
  <c r="N1015" i="8"/>
  <c r="N1016" i="8"/>
  <c r="N1017" i="8"/>
  <c r="N1018" i="8"/>
  <c r="N1019" i="8"/>
  <c r="N1020" i="8"/>
  <c r="N1021" i="8"/>
  <c r="N1022" i="8"/>
  <c r="N1023" i="8"/>
  <c r="N1024" i="8"/>
  <c r="N1025" i="8"/>
  <c r="N1026" i="8"/>
  <c r="N1027" i="8"/>
  <c r="N1028" i="8"/>
  <c r="N1029" i="8"/>
  <c r="N1030" i="8"/>
  <c r="N1031" i="8"/>
  <c r="N1032" i="8"/>
  <c r="N1033" i="8"/>
  <c r="N1034" i="8"/>
  <c r="N1035" i="8"/>
  <c r="N1036" i="8"/>
  <c r="N1037" i="8"/>
  <c r="N1038" i="8"/>
  <c r="N1039" i="8"/>
  <c r="N1040" i="8"/>
  <c r="N1041" i="8"/>
  <c r="N1042" i="8"/>
  <c r="N1043" i="8"/>
  <c r="N1044" i="8"/>
  <c r="N1045" i="8"/>
  <c r="N1046" i="8"/>
  <c r="N1047" i="8"/>
  <c r="N1048" i="8"/>
  <c r="N1049" i="8"/>
  <c r="N1050" i="8"/>
  <c r="N1051" i="8"/>
  <c r="N1052" i="8"/>
  <c r="N1053" i="8"/>
  <c r="N1054" i="8"/>
  <c r="N1055" i="8"/>
  <c r="N1056" i="8"/>
  <c r="N1057" i="8"/>
  <c r="N1058" i="8"/>
  <c r="N1059" i="8"/>
  <c r="N1060" i="8"/>
  <c r="N1061" i="8"/>
  <c r="N1062" i="8"/>
  <c r="N1063" i="8"/>
  <c r="N1064" i="8"/>
  <c r="N1065" i="8"/>
  <c r="N1066" i="8"/>
  <c r="N1067" i="8"/>
  <c r="N1068" i="8"/>
  <c r="N1069" i="8"/>
  <c r="N1070" i="8"/>
  <c r="N1071" i="8"/>
  <c r="N1072" i="8"/>
  <c r="N1073" i="8"/>
  <c r="N1074" i="8"/>
  <c r="N1075" i="8"/>
  <c r="N1076" i="8"/>
  <c r="N1077" i="8"/>
  <c r="N1078" i="8"/>
  <c r="N1079" i="8"/>
  <c r="N1080" i="8"/>
  <c r="N1081" i="8"/>
  <c r="N1082" i="8"/>
  <c r="N1083" i="8"/>
  <c r="N1084" i="8"/>
  <c r="N1085" i="8"/>
  <c r="N1086" i="8"/>
  <c r="N1087" i="8"/>
  <c r="N1088" i="8"/>
  <c r="N1089" i="8"/>
  <c r="N1090" i="8"/>
  <c r="N1091" i="8"/>
  <c r="N1092" i="8"/>
  <c r="N1093" i="8"/>
  <c r="N1094" i="8"/>
  <c r="N1095" i="8"/>
  <c r="N1096" i="8"/>
  <c r="N1097" i="8"/>
  <c r="N1098" i="8"/>
  <c r="N1099" i="8"/>
  <c r="N1100" i="8"/>
  <c r="N1101" i="8"/>
  <c r="N1102" i="8"/>
  <c r="N1103" i="8"/>
  <c r="N1104" i="8"/>
  <c r="N1105" i="8"/>
  <c r="N1106" i="8"/>
  <c r="N1107" i="8"/>
  <c r="N1108" i="8"/>
  <c r="N1109" i="8"/>
  <c r="N1110" i="8"/>
  <c r="N1111" i="8"/>
  <c r="N1112" i="8"/>
  <c r="N1113" i="8"/>
  <c r="N1114" i="8"/>
  <c r="N1115" i="8"/>
  <c r="N1116" i="8"/>
  <c r="N1117" i="8"/>
  <c r="N1118" i="8"/>
  <c r="N1119" i="8"/>
  <c r="N1120" i="8"/>
  <c r="N1121" i="8"/>
  <c r="N1122" i="8"/>
  <c r="N1123" i="8"/>
  <c r="N1124" i="8"/>
  <c r="N1125" i="8"/>
  <c r="N1126" i="8"/>
  <c r="N1127" i="8"/>
  <c r="N1128" i="8"/>
  <c r="N1129" i="8"/>
  <c r="N1130" i="8"/>
  <c r="N1131" i="8"/>
  <c r="N1132" i="8"/>
  <c r="N1133" i="8"/>
  <c r="N1134" i="8"/>
  <c r="N1135" i="8"/>
  <c r="N1136" i="8"/>
  <c r="N1137" i="8"/>
  <c r="N1138" i="8"/>
  <c r="N1139" i="8"/>
  <c r="N1140" i="8"/>
  <c r="N1141" i="8"/>
  <c r="N1142" i="8"/>
  <c r="N1143" i="8"/>
  <c r="N1144" i="8"/>
  <c r="N1145" i="8"/>
  <c r="N1146" i="8"/>
  <c r="N1147" i="8"/>
  <c r="N1148" i="8"/>
  <c r="N1149" i="8"/>
  <c r="N1150" i="8"/>
  <c r="N1151" i="8"/>
  <c r="N1152" i="8"/>
  <c r="N1153" i="8"/>
  <c r="N1154" i="8"/>
  <c r="N1155" i="8"/>
  <c r="N1156" i="8"/>
  <c r="N1157" i="8"/>
  <c r="N1158" i="8"/>
  <c r="N1159" i="8"/>
  <c r="N1160" i="8"/>
  <c r="N1161" i="8"/>
  <c r="N1162" i="8"/>
  <c r="N1163" i="8"/>
  <c r="N1164" i="8"/>
  <c r="N1165" i="8"/>
  <c r="N1166" i="8"/>
  <c r="N1167" i="8"/>
  <c r="N1168" i="8"/>
  <c r="N1169" i="8"/>
  <c r="N1170" i="8"/>
  <c r="N1171" i="8"/>
  <c r="N1172" i="8"/>
  <c r="N1173" i="8"/>
  <c r="N1174" i="8"/>
  <c r="N1175" i="8"/>
  <c r="N1176" i="8"/>
  <c r="N1177" i="8"/>
  <c r="N1178" i="8"/>
  <c r="N1179" i="8"/>
  <c r="N1180" i="8"/>
  <c r="N1181" i="8"/>
  <c r="N1182" i="8"/>
  <c r="N1183" i="8"/>
  <c r="N1184" i="8"/>
  <c r="N1185" i="8"/>
  <c r="N1186" i="8"/>
  <c r="N1187" i="8"/>
  <c r="N1188" i="8"/>
  <c r="N1189" i="8"/>
  <c r="N1190" i="8"/>
  <c r="N1191" i="8"/>
  <c r="N1192" i="8"/>
  <c r="N1193" i="8"/>
  <c r="N1194" i="8"/>
  <c r="N1195" i="8"/>
  <c r="N1196" i="8"/>
  <c r="N1197" i="8"/>
  <c r="N1198" i="8"/>
  <c r="N1199" i="8"/>
  <c r="N1200" i="8"/>
  <c r="N1201" i="8"/>
  <c r="N1202" i="8"/>
  <c r="N1203" i="8"/>
  <c r="N1204" i="8"/>
  <c r="N1205" i="8"/>
  <c r="N1206" i="8"/>
  <c r="N1207" i="8"/>
  <c r="N1208" i="8"/>
  <c r="N1209" i="8"/>
  <c r="N1210" i="8"/>
  <c r="N1211" i="8"/>
  <c r="N1212" i="8"/>
  <c r="N1213" i="8"/>
  <c r="N1214" i="8"/>
  <c r="N1215" i="8"/>
  <c r="N1216" i="8"/>
  <c r="N1217" i="8"/>
  <c r="N1218" i="8"/>
  <c r="N1219" i="8"/>
  <c r="N1220" i="8"/>
  <c r="N1221" i="8"/>
  <c r="N1222" i="8"/>
  <c r="N1223" i="8"/>
  <c r="N1224" i="8"/>
  <c r="N1225" i="8"/>
  <c r="N1226" i="8"/>
  <c r="N1227" i="8"/>
  <c r="N1228" i="8"/>
  <c r="N1229" i="8"/>
  <c r="N1230" i="8"/>
  <c r="N1231" i="8"/>
  <c r="N1232" i="8"/>
  <c r="N1233" i="8"/>
  <c r="N1234" i="8"/>
  <c r="N1235" i="8"/>
  <c r="N1236" i="8"/>
  <c r="N1237" i="8"/>
  <c r="N1238" i="8"/>
  <c r="N1239" i="8"/>
  <c r="N1240" i="8"/>
  <c r="N1241" i="8"/>
  <c r="N1242" i="8"/>
  <c r="N1243" i="8"/>
  <c r="N1244" i="8"/>
  <c r="N1245" i="8"/>
  <c r="N1246" i="8"/>
  <c r="N1247" i="8"/>
  <c r="N1248" i="8"/>
  <c r="N1249" i="8"/>
  <c r="N1250" i="8"/>
  <c r="N1251" i="8"/>
  <c r="N1252" i="8"/>
  <c r="N1253" i="8"/>
  <c r="N1254" i="8"/>
  <c r="N1255" i="8"/>
  <c r="N1256" i="8"/>
  <c r="N1257" i="8"/>
  <c r="N1258" i="8"/>
  <c r="N1259" i="8"/>
  <c r="N1260" i="8"/>
  <c r="N1261" i="8"/>
  <c r="N1262" i="8"/>
  <c r="N1263" i="8"/>
  <c r="N1264" i="8"/>
  <c r="N1265" i="8"/>
  <c r="N1266" i="8"/>
  <c r="N1267" i="8"/>
  <c r="N1268" i="8"/>
  <c r="N1269" i="8"/>
  <c r="N1270" i="8"/>
  <c r="N1271" i="8"/>
  <c r="N1272" i="8"/>
  <c r="N1273" i="8"/>
  <c r="N1274" i="8"/>
  <c r="N1275" i="8"/>
  <c r="N1276" i="8"/>
  <c r="N1277" i="8"/>
  <c r="N1278" i="8"/>
  <c r="N1279" i="8"/>
  <c r="N1280" i="8"/>
  <c r="N1281" i="8"/>
  <c r="N1282" i="8"/>
  <c r="N1283" i="8"/>
  <c r="N1284" i="8"/>
  <c r="N1285" i="8"/>
  <c r="N1286" i="8"/>
  <c r="N1287" i="8"/>
  <c r="N1288" i="8"/>
  <c r="N1289" i="8"/>
  <c r="N1290" i="8"/>
  <c r="N1291" i="8"/>
  <c r="N1292" i="8"/>
  <c r="N1293" i="8"/>
  <c r="N1294" i="8"/>
  <c r="N1295" i="8"/>
  <c r="N1296" i="8"/>
  <c r="N1297" i="8"/>
  <c r="N1298" i="8"/>
  <c r="N1299" i="8"/>
  <c r="N1300" i="8"/>
  <c r="N1301" i="8"/>
  <c r="N1302" i="8"/>
  <c r="N1303" i="8"/>
  <c r="N1304" i="8"/>
  <c r="N1305" i="8"/>
  <c r="N1306" i="8"/>
  <c r="N1307" i="8"/>
  <c r="N1308" i="8"/>
  <c r="N1309" i="8"/>
  <c r="N1310" i="8"/>
  <c r="N1311" i="8"/>
  <c r="N1312" i="8"/>
  <c r="N1313" i="8"/>
  <c r="N1314" i="8"/>
  <c r="N1315" i="8"/>
  <c r="N1316" i="8"/>
  <c r="N1317" i="8"/>
  <c r="N1318" i="8"/>
  <c r="N1319" i="8"/>
  <c r="N1320" i="8"/>
  <c r="N1321" i="8"/>
  <c r="N1322" i="8"/>
  <c r="N1323" i="8"/>
  <c r="N1324" i="8"/>
  <c r="N1325" i="8"/>
  <c r="N1326" i="8"/>
  <c r="N1327" i="8"/>
  <c r="N1328" i="8"/>
  <c r="N1329" i="8"/>
  <c r="N1330" i="8"/>
  <c r="N1331" i="8"/>
  <c r="N1332" i="8"/>
  <c r="N1333" i="8"/>
  <c r="N1334" i="8"/>
  <c r="N1335" i="8"/>
  <c r="N1336" i="8"/>
  <c r="N1337" i="8"/>
  <c r="N1338" i="8"/>
  <c r="N1339" i="8"/>
  <c r="N1340" i="8"/>
  <c r="N1341" i="8"/>
  <c r="N1342" i="8"/>
  <c r="N1343" i="8"/>
  <c r="N1344" i="8"/>
  <c r="N1345" i="8"/>
  <c r="N1346" i="8"/>
  <c r="N1347" i="8"/>
  <c r="N1348" i="8"/>
  <c r="N1349" i="8"/>
  <c r="N1350" i="8"/>
  <c r="N1351" i="8"/>
  <c r="N1352" i="8"/>
  <c r="N1353" i="8"/>
  <c r="N1354" i="8"/>
  <c r="N1355" i="8"/>
  <c r="N1356" i="8"/>
  <c r="N1357" i="8"/>
  <c r="N1358" i="8"/>
  <c r="N1359" i="8"/>
  <c r="N1360" i="8"/>
  <c r="N1361" i="8"/>
  <c r="N1362" i="8"/>
  <c r="N1363" i="8"/>
  <c r="N1364" i="8"/>
  <c r="N1365" i="8"/>
  <c r="N1366" i="8"/>
  <c r="N1367" i="8"/>
  <c r="N1368" i="8"/>
  <c r="N1369" i="8"/>
  <c r="N1370" i="8"/>
  <c r="N1371" i="8"/>
  <c r="N1372" i="8"/>
  <c r="N1373" i="8"/>
  <c r="N1374" i="8"/>
  <c r="N1375" i="8"/>
  <c r="N1376" i="8"/>
  <c r="N1377" i="8"/>
  <c r="N1378" i="8"/>
  <c r="N1379" i="8"/>
  <c r="N1380" i="8"/>
  <c r="N1381" i="8"/>
  <c r="N1382" i="8"/>
  <c r="N1383" i="8"/>
  <c r="N1384" i="8"/>
  <c r="N1385" i="8"/>
  <c r="N1386" i="8"/>
  <c r="N1387" i="8"/>
  <c r="N1388" i="8"/>
  <c r="N1389" i="8"/>
  <c r="N1390" i="8"/>
  <c r="N1391" i="8"/>
  <c r="N1392" i="8"/>
  <c r="N1393" i="8"/>
  <c r="N1394" i="8"/>
  <c r="N1395" i="8"/>
  <c r="N1396" i="8"/>
  <c r="N1397" i="8"/>
  <c r="N1398" i="8"/>
  <c r="N1399" i="8"/>
  <c r="N1400" i="8"/>
  <c r="N1401" i="8"/>
  <c r="N1402" i="8"/>
  <c r="N1403" i="8"/>
  <c r="N1404" i="8"/>
  <c r="N1405" i="8"/>
  <c r="N1406" i="8"/>
  <c r="N1407" i="8"/>
  <c r="N1408" i="8"/>
  <c r="N1409" i="8"/>
  <c r="N1410" i="8"/>
  <c r="N1411" i="8"/>
  <c r="N1412" i="8"/>
  <c r="N1413" i="8"/>
  <c r="N1414" i="8"/>
  <c r="N1415" i="8"/>
  <c r="N1416" i="8"/>
  <c r="N1417" i="8"/>
  <c r="N1418" i="8"/>
  <c r="N1419" i="8"/>
  <c r="N1420" i="8"/>
  <c r="N1421" i="8"/>
  <c r="N1422" i="8"/>
  <c r="N1423" i="8"/>
  <c r="N1424" i="8"/>
  <c r="N1425" i="8"/>
  <c r="N1426" i="8"/>
  <c r="N1427" i="8"/>
  <c r="N1428" i="8"/>
  <c r="N1429" i="8"/>
  <c r="N1430" i="8"/>
  <c r="N1431" i="8"/>
  <c r="N1432" i="8"/>
  <c r="N1433" i="8"/>
  <c r="N1434" i="8"/>
  <c r="N1435" i="8"/>
  <c r="N1436" i="8"/>
  <c r="N1437" i="8"/>
  <c r="N1438" i="8"/>
  <c r="N1439" i="8"/>
  <c r="N1440" i="8"/>
  <c r="N1441" i="8"/>
  <c r="N1442" i="8"/>
  <c r="N1443" i="8"/>
  <c r="N1444" i="8"/>
  <c r="N1445" i="8"/>
  <c r="N1446" i="8"/>
  <c r="N1447" i="8"/>
  <c r="N1448" i="8"/>
  <c r="N1449" i="8"/>
  <c r="N1450" i="8"/>
  <c r="N1451" i="8"/>
  <c r="N1452" i="8"/>
  <c r="N1453" i="8"/>
  <c r="N1454" i="8"/>
  <c r="N1455" i="8"/>
  <c r="N1456" i="8"/>
  <c r="N1457" i="8"/>
  <c r="N1458" i="8"/>
  <c r="N1459" i="8"/>
  <c r="N1460" i="8"/>
  <c r="N1461" i="8"/>
  <c r="N1462" i="8"/>
  <c r="N1463" i="8"/>
  <c r="N1464" i="8"/>
  <c r="N1465" i="8"/>
  <c r="N1466" i="8"/>
  <c r="N1467" i="8"/>
  <c r="N1468" i="8"/>
  <c r="N1469" i="8"/>
  <c r="N1470" i="8"/>
  <c r="N1471" i="8"/>
  <c r="N1472" i="8"/>
  <c r="N1473" i="8"/>
  <c r="N1474" i="8"/>
  <c r="N1475" i="8"/>
  <c r="N1476" i="8"/>
  <c r="N1477" i="8"/>
  <c r="N1478" i="8"/>
  <c r="N1479" i="8"/>
  <c r="N1480" i="8"/>
  <c r="N1481" i="8"/>
  <c r="N1482" i="8"/>
  <c r="N1483" i="8"/>
  <c r="N1484" i="8"/>
  <c r="N1485" i="8"/>
  <c r="N1486" i="8"/>
  <c r="N1487" i="8"/>
  <c r="N1488" i="8"/>
  <c r="N1489" i="8"/>
  <c r="N1490" i="8"/>
  <c r="N1491" i="8"/>
  <c r="N1492" i="8"/>
  <c r="N1493" i="8"/>
  <c r="N1494" i="8"/>
  <c r="N1495" i="8"/>
  <c r="N1496" i="8"/>
  <c r="N1497" i="8"/>
  <c r="N1498" i="8"/>
  <c r="N1499" i="8"/>
  <c r="N1500" i="8"/>
  <c r="N1501" i="8"/>
  <c r="N1502" i="8"/>
  <c r="N1503" i="8"/>
  <c r="N1504" i="8"/>
  <c r="N1505" i="8"/>
  <c r="N1506" i="8"/>
  <c r="N1507" i="8"/>
  <c r="N1508" i="8"/>
  <c r="N1509" i="8"/>
  <c r="N1510" i="8"/>
  <c r="N1511" i="8"/>
  <c r="N1512" i="8"/>
  <c r="N1513" i="8"/>
  <c r="N1514" i="8"/>
  <c r="N1515" i="8"/>
  <c r="N1516" i="8"/>
  <c r="N1517" i="8"/>
  <c r="N1518" i="8"/>
  <c r="N1519" i="8"/>
  <c r="N1520" i="8"/>
  <c r="N1521" i="8"/>
  <c r="N1522" i="8"/>
  <c r="N1523" i="8"/>
  <c r="N1524" i="8"/>
  <c r="N1525" i="8"/>
  <c r="N1526" i="8"/>
  <c r="N1527" i="8"/>
  <c r="N1528" i="8"/>
  <c r="N1529" i="8"/>
  <c r="N1530" i="8"/>
  <c r="N1531" i="8"/>
  <c r="N1532" i="8"/>
  <c r="N1533" i="8"/>
  <c r="N1534" i="8"/>
  <c r="N1535" i="8"/>
  <c r="N1536" i="8"/>
  <c r="N1537" i="8"/>
  <c r="N1538" i="8"/>
  <c r="N1539" i="8"/>
  <c r="N1540" i="8"/>
  <c r="N1541" i="8"/>
  <c r="N1542" i="8"/>
  <c r="N1543" i="8"/>
  <c r="N1544" i="8"/>
  <c r="N1545" i="8"/>
  <c r="N1546" i="8"/>
  <c r="N1547" i="8"/>
  <c r="N1548" i="8"/>
  <c r="N1549" i="8"/>
  <c r="N1550" i="8"/>
  <c r="N1551" i="8"/>
  <c r="N1552" i="8"/>
  <c r="N1553" i="8"/>
  <c r="N1554" i="8"/>
  <c r="N1555" i="8"/>
  <c r="N1556" i="8"/>
  <c r="N1557" i="8"/>
  <c r="N1558" i="8"/>
  <c r="N1559" i="8"/>
  <c r="N1560" i="8"/>
  <c r="N1561" i="8"/>
  <c r="N1562" i="8"/>
  <c r="N1563" i="8"/>
  <c r="N1564" i="8"/>
  <c r="N1565" i="8"/>
  <c r="N1566" i="8"/>
  <c r="N1567" i="8"/>
  <c r="N1568" i="8"/>
  <c r="N1569" i="8"/>
  <c r="N1570" i="8"/>
  <c r="N1571" i="8"/>
  <c r="N1572" i="8"/>
  <c r="N1573" i="8"/>
  <c r="N1574" i="8"/>
  <c r="N1575" i="8"/>
  <c r="N1576" i="8"/>
  <c r="N1577" i="8"/>
  <c r="N1578" i="8"/>
  <c r="N1579" i="8"/>
  <c r="N1580" i="8"/>
  <c r="N1581" i="8"/>
  <c r="N1582" i="8"/>
  <c r="N1583" i="8"/>
  <c r="N1584" i="8"/>
  <c r="N1585" i="8"/>
  <c r="N1586" i="8"/>
  <c r="N1587" i="8"/>
  <c r="N1588" i="8"/>
  <c r="N1589" i="8"/>
  <c r="N1590" i="8"/>
  <c r="N1591" i="8"/>
  <c r="N1592" i="8"/>
  <c r="N1593" i="8"/>
  <c r="N1594" i="8"/>
  <c r="N1595" i="8"/>
  <c r="N1596" i="8"/>
  <c r="N1597" i="8"/>
  <c r="N1598" i="8"/>
  <c r="N1599" i="8"/>
  <c r="N1600" i="8"/>
  <c r="N1601" i="8"/>
  <c r="N1602" i="8"/>
  <c r="N1603" i="8"/>
  <c r="N1604" i="8"/>
  <c r="N1605" i="8"/>
  <c r="N1606" i="8"/>
  <c r="N1607" i="8"/>
  <c r="N1608" i="8"/>
  <c r="N1609" i="8"/>
  <c r="N1610" i="8"/>
  <c r="N1611" i="8"/>
  <c r="N1612" i="8"/>
  <c r="N1613" i="8"/>
  <c r="N1614" i="8"/>
  <c r="N1615" i="8"/>
  <c r="N1616" i="8"/>
  <c r="N1617" i="8"/>
  <c r="N1618" i="8"/>
  <c r="N1619" i="8"/>
  <c r="N1620" i="8"/>
  <c r="N1621" i="8"/>
  <c r="N1622" i="8"/>
  <c r="N1623" i="8"/>
  <c r="N1624" i="8"/>
  <c r="N1625" i="8"/>
  <c r="N1626" i="8"/>
  <c r="N1627" i="8"/>
  <c r="N1628" i="8"/>
  <c r="N1629" i="8"/>
  <c r="N1630" i="8"/>
  <c r="N1631" i="8"/>
  <c r="N1632" i="8"/>
  <c r="N1633" i="8"/>
  <c r="N1634" i="8"/>
  <c r="N1635" i="8"/>
  <c r="N1636" i="8"/>
  <c r="N1637" i="8"/>
  <c r="N1638" i="8"/>
  <c r="N1639" i="8"/>
  <c r="N1640" i="8"/>
  <c r="N1641" i="8"/>
  <c r="N1642" i="8"/>
  <c r="N1643" i="8"/>
  <c r="N1644" i="8"/>
  <c r="N1645" i="8"/>
  <c r="N1646" i="8"/>
  <c r="N1647" i="8"/>
  <c r="N1648" i="8"/>
  <c r="N1649" i="8"/>
  <c r="N1650" i="8"/>
  <c r="N1651" i="8"/>
  <c r="N1652" i="8"/>
  <c r="N1653" i="8"/>
  <c r="N1654" i="8"/>
  <c r="N1655" i="8"/>
  <c r="N1656" i="8"/>
  <c r="N1657" i="8"/>
  <c r="N1658" i="8"/>
  <c r="N1659" i="8"/>
  <c r="N1660" i="8"/>
  <c r="N1661" i="8"/>
  <c r="N1662" i="8"/>
  <c r="N1663" i="8"/>
  <c r="N1664" i="8"/>
  <c r="N1665" i="8"/>
  <c r="N1666" i="8"/>
  <c r="N1667" i="8"/>
  <c r="N1668" i="8"/>
  <c r="N1669" i="8"/>
  <c r="N1670" i="8"/>
  <c r="N1671" i="8"/>
  <c r="N1672" i="8"/>
  <c r="N1673" i="8"/>
  <c r="N1674" i="8"/>
  <c r="N1675" i="8"/>
  <c r="N1676" i="8"/>
  <c r="N1677" i="8"/>
  <c r="N1678" i="8"/>
  <c r="N1679" i="8"/>
  <c r="N1680" i="8"/>
  <c r="N1681" i="8"/>
  <c r="N1682" i="8"/>
  <c r="N1683" i="8"/>
  <c r="N1684" i="8"/>
  <c r="N1685" i="8"/>
  <c r="N1686" i="8"/>
  <c r="N1687" i="8"/>
  <c r="N1688" i="8"/>
  <c r="N1689" i="8"/>
  <c r="N1690" i="8"/>
  <c r="N1691" i="8"/>
  <c r="N1692" i="8"/>
  <c r="N1693" i="8"/>
  <c r="N1694" i="8"/>
  <c r="N1695" i="8"/>
  <c r="N1696" i="8"/>
  <c r="N1697" i="8"/>
  <c r="N1698" i="8"/>
  <c r="N1699" i="8"/>
  <c r="N1700" i="8"/>
  <c r="N1701" i="8"/>
  <c r="N1702" i="8"/>
  <c r="N1703" i="8"/>
  <c r="N1704" i="8"/>
  <c r="N1705" i="8"/>
  <c r="N1706" i="8"/>
  <c r="N1707" i="8"/>
  <c r="N1708" i="8"/>
  <c r="N1709" i="8"/>
  <c r="N1710" i="8"/>
  <c r="N1711" i="8"/>
  <c r="N1712" i="8"/>
  <c r="N1713" i="8"/>
  <c r="N1714" i="8"/>
  <c r="N1715" i="8"/>
  <c r="N1716" i="8"/>
  <c r="N1717" i="8"/>
  <c r="N1718" i="8"/>
  <c r="N1719" i="8"/>
  <c r="N1720" i="8"/>
  <c r="N1721" i="8"/>
  <c r="N1722" i="8"/>
  <c r="N1723" i="8"/>
  <c r="N1724" i="8"/>
  <c r="N1725" i="8"/>
  <c r="N1726" i="8"/>
  <c r="N1727" i="8"/>
  <c r="N1728" i="8"/>
  <c r="N1729" i="8"/>
  <c r="N1730" i="8"/>
  <c r="N1731" i="8"/>
  <c r="N1732" i="8"/>
  <c r="N1733" i="8"/>
  <c r="N1734" i="8"/>
  <c r="N1735" i="8"/>
  <c r="N1736" i="8"/>
  <c r="N1737" i="8"/>
  <c r="N1738" i="8"/>
  <c r="N1739" i="8"/>
  <c r="N1740" i="8"/>
  <c r="N1741" i="8"/>
  <c r="N1742" i="8"/>
  <c r="N1743" i="8"/>
  <c r="N1744" i="8"/>
  <c r="N1745" i="8"/>
  <c r="N1746" i="8"/>
  <c r="N1747" i="8"/>
  <c r="N1748" i="8"/>
  <c r="N1749" i="8"/>
  <c r="N1750" i="8"/>
  <c r="N1751" i="8"/>
  <c r="N1752" i="8"/>
  <c r="N1753" i="8"/>
  <c r="N1754" i="8"/>
  <c r="N1755" i="8"/>
  <c r="N1756" i="8"/>
  <c r="N1757" i="8"/>
  <c r="N1758" i="8"/>
  <c r="N1759" i="8"/>
  <c r="N1760" i="8"/>
  <c r="N1761" i="8"/>
  <c r="N1762" i="8"/>
  <c r="N1763" i="8"/>
  <c r="N1764" i="8"/>
  <c r="N1765" i="8"/>
  <c r="N1766" i="8"/>
  <c r="N1767" i="8"/>
  <c r="N1768" i="8"/>
  <c r="N1769" i="8"/>
  <c r="N1770" i="8"/>
  <c r="N1771" i="8"/>
  <c r="N1772" i="8"/>
  <c r="N1773" i="8"/>
  <c r="N1774" i="8"/>
  <c r="N1775" i="8"/>
  <c r="N1776" i="8"/>
  <c r="N1777" i="8"/>
  <c r="N1778" i="8"/>
  <c r="N1779" i="8"/>
  <c r="N1780" i="8"/>
  <c r="N1781" i="8"/>
  <c r="N1782" i="8"/>
  <c r="N1783" i="8"/>
  <c r="N1784" i="8"/>
  <c r="N1785" i="8"/>
  <c r="N1786" i="8"/>
  <c r="N1787" i="8"/>
  <c r="N1788" i="8"/>
  <c r="N1789" i="8"/>
  <c r="N1790" i="8"/>
  <c r="N1791" i="8"/>
  <c r="N1792" i="8"/>
  <c r="N1793" i="8"/>
  <c r="N1794" i="8"/>
  <c r="N1795" i="8"/>
  <c r="N1796" i="8"/>
  <c r="N1797" i="8"/>
  <c r="N1798" i="8"/>
  <c r="N1799" i="8"/>
  <c r="N1800" i="8"/>
  <c r="N1801" i="8"/>
  <c r="N1802" i="8"/>
  <c r="N1803" i="8"/>
  <c r="N1804" i="8"/>
  <c r="N1805" i="8"/>
  <c r="N1806" i="8"/>
  <c r="N1807" i="8"/>
  <c r="N1808" i="8"/>
  <c r="N1809" i="8"/>
  <c r="N1810" i="8"/>
  <c r="N1811" i="8"/>
  <c r="N1812" i="8"/>
  <c r="N1813" i="8"/>
  <c r="N1814" i="8"/>
  <c r="N1815" i="8"/>
  <c r="N1816" i="8"/>
  <c r="N1817" i="8"/>
  <c r="N1818" i="8"/>
  <c r="N1819" i="8"/>
  <c r="N1820" i="8"/>
  <c r="N1821" i="8"/>
  <c r="N1822" i="8"/>
  <c r="N1823" i="8"/>
  <c r="N1824" i="8"/>
  <c r="N1825" i="8"/>
  <c r="N1826" i="8"/>
  <c r="N1827" i="8"/>
  <c r="N1828" i="8"/>
  <c r="N1829" i="8"/>
  <c r="N1830" i="8"/>
  <c r="N1831" i="8"/>
  <c r="N1832" i="8"/>
  <c r="N1833" i="8"/>
  <c r="N1834" i="8"/>
  <c r="N1835" i="8"/>
  <c r="N1836" i="8"/>
  <c r="N1837" i="8"/>
  <c r="N1838" i="8"/>
  <c r="N1839" i="8"/>
  <c r="N1840" i="8"/>
  <c r="N1841" i="8"/>
  <c r="N1842" i="8"/>
  <c r="N1843" i="8"/>
  <c r="N1844" i="8"/>
  <c r="N1845" i="8"/>
  <c r="N1846" i="8"/>
  <c r="N1847" i="8"/>
  <c r="N1848" i="8"/>
  <c r="N1849" i="8"/>
  <c r="N1850" i="8"/>
  <c r="N1851" i="8"/>
  <c r="N1852" i="8"/>
  <c r="N1853" i="8"/>
  <c r="N1854" i="8"/>
  <c r="N1855" i="8"/>
  <c r="N1856" i="8"/>
  <c r="N1857" i="8"/>
  <c r="N1858" i="8"/>
  <c r="N1859" i="8"/>
  <c r="N1860" i="8"/>
  <c r="N1861" i="8"/>
  <c r="N1862" i="8"/>
  <c r="N1863" i="8"/>
  <c r="N1864" i="8"/>
  <c r="N1865" i="8"/>
  <c r="N1866" i="8"/>
  <c r="N1867" i="8"/>
  <c r="N1868" i="8"/>
  <c r="N1869" i="8"/>
  <c r="N1870" i="8"/>
  <c r="N1871" i="8"/>
  <c r="N1872" i="8"/>
  <c r="N1873" i="8"/>
  <c r="N1874" i="8"/>
  <c r="N1875" i="8"/>
  <c r="N1876" i="8"/>
  <c r="N1877" i="8"/>
  <c r="N1878" i="8"/>
  <c r="N1879" i="8"/>
  <c r="N1880" i="8"/>
  <c r="N1881" i="8"/>
  <c r="N1882" i="8"/>
  <c r="N1883" i="8"/>
  <c r="N1884" i="8"/>
  <c r="N1885" i="8"/>
  <c r="N1886" i="8"/>
  <c r="N1887" i="8"/>
  <c r="N1888" i="8"/>
  <c r="N1889" i="8"/>
  <c r="N1890" i="8"/>
  <c r="N1891" i="8"/>
  <c r="N1892" i="8"/>
  <c r="N1893" i="8"/>
  <c r="N1894" i="8"/>
  <c r="N1895" i="8"/>
  <c r="N1896" i="8"/>
  <c r="N1897" i="8"/>
  <c r="N1898" i="8"/>
  <c r="N1899" i="8"/>
  <c r="N1900" i="8"/>
  <c r="N1901" i="8"/>
  <c r="N1902" i="8"/>
  <c r="N1903" i="8"/>
  <c r="N1904" i="8"/>
  <c r="N1905" i="8"/>
  <c r="N1906" i="8"/>
  <c r="N1907" i="8"/>
  <c r="N1908" i="8"/>
  <c r="N1909" i="8"/>
  <c r="N1910" i="8"/>
  <c r="N1911" i="8"/>
  <c r="N1912" i="8"/>
  <c r="N1913" i="8"/>
  <c r="N1914" i="8"/>
  <c r="N1915" i="8"/>
  <c r="N1916" i="8"/>
  <c r="N1917" i="8"/>
  <c r="N1918" i="8"/>
  <c r="N1919" i="8"/>
  <c r="N1920" i="8"/>
  <c r="N1921" i="8"/>
  <c r="N1922" i="8"/>
  <c r="N1923" i="8"/>
  <c r="N1924" i="8"/>
  <c r="N1925" i="8"/>
  <c r="N1926" i="8"/>
  <c r="N1927" i="8"/>
  <c r="N1928" i="8"/>
  <c r="N1929" i="8"/>
  <c r="N1930" i="8"/>
  <c r="N1931" i="8"/>
  <c r="N1932" i="8"/>
  <c r="N1933" i="8"/>
  <c r="N1934" i="8"/>
  <c r="N1935" i="8"/>
  <c r="N1936" i="8"/>
  <c r="N1937" i="8"/>
  <c r="N1938" i="8"/>
  <c r="N1939" i="8"/>
  <c r="N1940" i="8"/>
  <c r="N1941" i="8"/>
  <c r="N1942" i="8"/>
  <c r="N1943" i="8"/>
  <c r="N1944" i="8"/>
  <c r="N1945" i="8"/>
  <c r="N1946" i="8"/>
  <c r="N1947" i="8"/>
  <c r="N1948" i="8"/>
  <c r="N1949" i="8"/>
  <c r="N1950" i="8"/>
  <c r="N1951" i="8"/>
  <c r="N1952" i="8"/>
  <c r="N1953" i="8"/>
  <c r="N1954" i="8"/>
  <c r="N1955" i="8"/>
  <c r="N1956" i="8"/>
  <c r="N1957" i="8"/>
  <c r="N1958" i="8"/>
  <c r="N1959" i="8"/>
  <c r="N1960" i="8"/>
  <c r="N1961" i="8"/>
  <c r="N1962" i="8"/>
  <c r="N1963" i="8"/>
  <c r="N1964" i="8"/>
  <c r="N1965" i="8"/>
  <c r="N1966" i="8"/>
  <c r="N1967" i="8"/>
  <c r="N1968" i="8"/>
  <c r="N1969" i="8"/>
  <c r="N1970" i="8"/>
  <c r="N1971" i="8"/>
  <c r="N1972" i="8"/>
  <c r="N1973" i="8"/>
  <c r="N1974" i="8"/>
  <c r="N1975" i="8"/>
  <c r="N1976" i="8"/>
  <c r="N1977" i="8"/>
  <c r="N1978" i="8"/>
  <c r="N1979" i="8"/>
  <c r="N1980" i="8"/>
  <c r="N1981" i="8"/>
  <c r="N1982" i="8"/>
  <c r="N1983" i="8"/>
  <c r="N1984" i="8"/>
  <c r="N1985" i="8"/>
  <c r="N1986" i="8"/>
  <c r="N1987" i="8"/>
  <c r="N1988" i="8"/>
  <c r="N1989" i="8"/>
  <c r="N1990" i="8"/>
  <c r="N1991" i="8"/>
  <c r="N1992" i="8"/>
  <c r="N1993" i="8"/>
  <c r="N1994" i="8"/>
  <c r="N1995" i="8"/>
  <c r="N1996" i="8"/>
  <c r="N1997" i="8"/>
  <c r="N1998" i="8"/>
  <c r="N1999" i="8"/>
  <c r="N2000" i="8"/>
  <c r="N2001" i="8"/>
  <c r="N2002" i="8"/>
  <c r="N2003" i="8"/>
  <c r="N2004" i="8"/>
  <c r="N2005" i="8"/>
  <c r="N2006" i="8"/>
  <c r="N2007" i="8"/>
  <c r="N2008" i="8"/>
  <c r="N2009" i="8"/>
  <c r="N2010" i="8"/>
  <c r="N2011" i="8"/>
  <c r="N2012" i="8"/>
  <c r="N2013" i="8"/>
  <c r="N2014" i="8"/>
  <c r="N2015" i="8"/>
  <c r="N2016" i="8"/>
  <c r="N2017" i="8"/>
  <c r="N2018" i="8"/>
  <c r="N2019" i="8"/>
  <c r="N2020" i="8"/>
  <c r="N2021" i="8"/>
  <c r="N2022" i="8"/>
  <c r="N2023" i="8"/>
  <c r="N2024" i="8"/>
  <c r="N2025" i="8"/>
  <c r="N2026" i="8"/>
  <c r="N2027" i="8"/>
  <c r="N2028" i="8"/>
  <c r="N2029" i="8"/>
  <c r="N2030" i="8"/>
  <c r="N2031" i="8"/>
  <c r="N2032" i="8"/>
  <c r="N2033" i="8"/>
  <c r="N2034" i="8"/>
  <c r="N2035" i="8"/>
  <c r="N2036" i="8"/>
  <c r="N2037" i="8"/>
  <c r="N2038" i="8"/>
  <c r="N2039" i="8"/>
  <c r="N2040" i="8"/>
  <c r="N2041" i="8"/>
  <c r="N2042" i="8"/>
  <c r="N2043" i="8"/>
  <c r="N2044" i="8"/>
  <c r="N2045" i="8"/>
  <c r="N2046" i="8"/>
  <c r="N2047" i="8"/>
  <c r="N2048" i="8"/>
  <c r="N2049" i="8"/>
  <c r="N2050" i="8"/>
  <c r="N2051" i="8"/>
  <c r="N2052" i="8"/>
  <c r="N2053" i="8"/>
  <c r="N2054" i="8"/>
  <c r="N2055" i="8"/>
  <c r="N2056" i="8"/>
  <c r="N2057" i="8"/>
  <c r="N2058" i="8"/>
  <c r="N2059" i="8"/>
  <c r="N2060" i="8"/>
  <c r="N2061" i="8"/>
  <c r="N2062" i="8"/>
  <c r="N2063" i="8"/>
  <c r="N2064" i="8"/>
  <c r="N2065" i="8"/>
  <c r="N2066" i="8"/>
  <c r="N2067" i="8"/>
  <c r="N2068" i="8"/>
  <c r="N2069" i="8"/>
  <c r="N2070" i="8"/>
  <c r="N2071" i="8"/>
  <c r="N2072" i="8"/>
  <c r="N2073" i="8"/>
  <c r="N2074" i="8"/>
  <c r="N2075" i="8"/>
  <c r="N2076" i="8"/>
  <c r="N2077" i="8"/>
  <c r="N2078" i="8"/>
  <c r="N2079" i="8"/>
  <c r="N2080" i="8"/>
  <c r="N2081" i="8"/>
  <c r="N2082" i="8"/>
  <c r="N2083" i="8"/>
  <c r="N2084" i="8"/>
  <c r="N2085" i="8"/>
  <c r="N2086" i="8"/>
  <c r="N2087" i="8"/>
  <c r="N2088" i="8"/>
  <c r="N2089" i="8"/>
  <c r="N2090" i="8"/>
  <c r="N2091" i="8"/>
  <c r="N2092" i="8"/>
  <c r="N2093" i="8"/>
  <c r="N2094" i="8"/>
  <c r="N2095" i="8"/>
  <c r="N2096" i="8"/>
  <c r="N2097" i="8"/>
  <c r="N2098" i="8"/>
  <c r="N2099" i="8"/>
  <c r="N2100" i="8"/>
  <c r="N2101" i="8"/>
  <c r="N2102" i="8"/>
  <c r="N2103" i="8"/>
  <c r="N2104" i="8"/>
  <c r="N2105" i="8"/>
  <c r="N2106" i="8"/>
  <c r="N2107" i="8"/>
  <c r="N2108" i="8"/>
  <c r="N2109" i="8"/>
  <c r="N2110" i="8"/>
  <c r="N2111" i="8"/>
  <c r="N2112" i="8"/>
  <c r="N2113" i="8"/>
  <c r="N2114" i="8"/>
  <c r="N2115" i="8"/>
  <c r="N2116" i="8"/>
  <c r="N2117" i="8"/>
  <c r="N2118" i="8"/>
  <c r="N2119" i="8"/>
  <c r="N2120" i="8"/>
  <c r="N2121" i="8"/>
  <c r="N2122" i="8"/>
  <c r="N2123" i="8"/>
  <c r="N2124" i="8"/>
  <c r="N2125" i="8"/>
  <c r="N2126" i="8"/>
  <c r="N2127" i="8"/>
  <c r="N2128" i="8"/>
  <c r="N2129" i="8"/>
  <c r="N2130" i="8"/>
  <c r="N2131" i="8"/>
  <c r="N2132" i="8"/>
  <c r="N2133" i="8"/>
  <c r="N2134" i="8"/>
  <c r="N2135" i="8"/>
  <c r="N2136" i="8"/>
  <c r="N2137" i="8"/>
  <c r="N2138" i="8"/>
  <c r="N2139" i="8"/>
  <c r="N2140" i="8"/>
  <c r="N2141" i="8"/>
  <c r="N2142" i="8"/>
  <c r="N2143" i="8"/>
  <c r="N2144" i="8"/>
  <c r="N2145" i="8"/>
  <c r="N2146" i="8"/>
  <c r="N2147" i="8"/>
  <c r="N2148" i="8"/>
  <c r="N2149" i="8"/>
  <c r="N2150" i="8"/>
  <c r="N2151" i="8"/>
  <c r="N2152" i="8"/>
  <c r="N2153" i="8"/>
  <c r="N2154" i="8"/>
  <c r="N2155" i="8"/>
  <c r="N2156" i="8"/>
  <c r="N2157" i="8"/>
  <c r="N2158" i="8"/>
  <c r="N2159" i="8"/>
  <c r="N2160" i="8"/>
  <c r="N2161" i="8"/>
  <c r="N2162" i="8"/>
  <c r="N2163" i="8"/>
  <c r="N2164" i="8"/>
  <c r="N2165" i="8"/>
  <c r="N2166" i="8"/>
  <c r="N2167" i="8"/>
  <c r="N2168" i="8"/>
  <c r="N2169" i="8"/>
  <c r="N2170" i="8"/>
  <c r="N2171" i="8"/>
  <c r="N2172" i="8"/>
  <c r="N2173" i="8"/>
  <c r="N2174" i="8"/>
  <c r="N2175" i="8"/>
  <c r="N2176" i="8"/>
  <c r="N2177" i="8"/>
  <c r="N2178" i="8"/>
  <c r="N2179" i="8"/>
  <c r="N2180" i="8"/>
  <c r="N2181" i="8"/>
  <c r="N2182" i="8"/>
  <c r="N2183" i="8"/>
  <c r="N2184" i="8"/>
  <c r="N2185" i="8"/>
  <c r="N2186" i="8"/>
  <c r="N2187" i="8"/>
  <c r="N2188" i="8"/>
  <c r="N2189" i="8"/>
  <c r="N2190" i="8"/>
  <c r="N2191" i="8"/>
  <c r="N2192" i="8"/>
  <c r="N2193" i="8"/>
  <c r="N2194" i="8"/>
  <c r="N2195" i="8"/>
  <c r="N2196" i="8"/>
  <c r="N2197" i="8"/>
  <c r="N2198" i="8"/>
  <c r="N2199" i="8"/>
  <c r="N2200" i="8"/>
  <c r="N2201" i="8"/>
  <c r="N2202" i="8"/>
  <c r="N2203" i="8"/>
  <c r="N2204" i="8"/>
  <c r="N2205" i="8"/>
  <c r="N2206" i="8"/>
  <c r="N2207" i="8"/>
  <c r="N2208" i="8"/>
  <c r="N2209" i="8"/>
  <c r="N2210" i="8"/>
  <c r="N2211" i="8"/>
  <c r="N2212" i="8"/>
  <c r="N2213" i="8"/>
  <c r="N2214" i="8"/>
  <c r="N2215" i="8"/>
  <c r="N2216" i="8"/>
  <c r="N2217" i="8"/>
  <c r="N2218" i="8"/>
  <c r="N2219" i="8"/>
  <c r="N2220" i="8"/>
  <c r="N2221" i="8"/>
  <c r="N2222" i="8"/>
  <c r="N2223" i="8"/>
  <c r="N2224" i="8"/>
  <c r="N2225" i="8"/>
  <c r="N2226" i="8"/>
  <c r="N2227" i="8"/>
  <c r="N2228" i="8"/>
  <c r="N2229" i="8"/>
  <c r="N2230" i="8"/>
  <c r="N2231" i="8"/>
  <c r="N2232" i="8"/>
  <c r="N2233" i="8"/>
  <c r="N2234" i="8"/>
  <c r="N2235" i="8"/>
  <c r="N2236" i="8"/>
  <c r="N2237" i="8"/>
  <c r="N2238" i="8"/>
  <c r="N2239" i="8"/>
  <c r="N2240" i="8"/>
  <c r="N2241" i="8"/>
  <c r="N2242" i="8"/>
  <c r="N2243" i="8"/>
  <c r="N2244" i="8"/>
  <c r="N2245" i="8"/>
  <c r="N2246" i="8"/>
  <c r="N2247" i="8"/>
  <c r="N2248" i="8"/>
  <c r="N2249" i="8"/>
  <c r="N2250" i="8"/>
  <c r="N2251" i="8"/>
  <c r="N2252" i="8"/>
  <c r="N2253" i="8"/>
  <c r="N2254" i="8"/>
  <c r="N2255" i="8"/>
  <c r="N2256" i="8"/>
  <c r="N2257" i="8"/>
  <c r="N2258" i="8"/>
  <c r="N2259" i="8"/>
  <c r="N2260" i="8"/>
  <c r="N2261" i="8"/>
  <c r="N2262" i="8"/>
  <c r="N2263" i="8"/>
  <c r="N2264" i="8"/>
  <c r="N2265" i="8"/>
  <c r="N2266" i="8"/>
  <c r="N2267" i="8"/>
  <c r="N2268" i="8"/>
  <c r="N2269" i="8"/>
  <c r="N2270" i="8"/>
  <c r="N2271" i="8"/>
  <c r="N2272" i="8"/>
  <c r="N2273" i="8"/>
  <c r="N2274" i="8"/>
  <c r="N2275" i="8"/>
  <c r="N2276" i="8"/>
  <c r="N2277" i="8"/>
  <c r="N2278" i="8"/>
  <c r="N2279" i="8"/>
  <c r="N2280" i="8"/>
  <c r="N2281" i="8"/>
  <c r="N2282" i="8"/>
  <c r="N2283" i="8"/>
  <c r="N2284" i="8"/>
  <c r="N2285" i="8"/>
  <c r="N2286" i="8"/>
  <c r="N2287" i="8"/>
  <c r="N2288" i="8"/>
  <c r="N2289" i="8"/>
  <c r="N2290" i="8"/>
  <c r="N2291" i="8"/>
  <c r="N2292" i="8"/>
  <c r="N2293" i="8"/>
  <c r="N2294" i="8"/>
  <c r="N2295" i="8"/>
  <c r="N2296" i="8"/>
  <c r="N2297" i="8"/>
  <c r="N2298" i="8"/>
  <c r="N2299" i="8"/>
  <c r="N2300" i="8"/>
  <c r="N2301" i="8"/>
  <c r="N2302" i="8"/>
  <c r="N2303" i="8"/>
  <c r="N2304" i="8"/>
  <c r="N2305" i="8"/>
  <c r="N2306" i="8"/>
  <c r="N2307" i="8"/>
  <c r="N2308" i="8"/>
  <c r="N2309" i="8"/>
  <c r="N2310" i="8"/>
  <c r="N2311" i="8"/>
  <c r="N2312" i="8"/>
  <c r="N2313" i="8"/>
  <c r="N2314" i="8"/>
  <c r="N2315" i="8"/>
  <c r="N2316" i="8"/>
  <c r="N2317" i="8"/>
  <c r="N2318" i="8"/>
  <c r="N2319" i="8"/>
  <c r="N2320" i="8"/>
  <c r="N2321" i="8"/>
  <c r="N2322" i="8"/>
  <c r="N2323" i="8"/>
  <c r="N2324" i="8"/>
  <c r="N2325" i="8"/>
  <c r="N2326" i="8"/>
  <c r="N2327" i="8"/>
  <c r="N2328" i="8"/>
  <c r="N2329" i="8"/>
  <c r="N2330" i="8"/>
  <c r="N2331" i="8"/>
  <c r="N2332" i="8"/>
  <c r="N2333" i="8"/>
  <c r="N2334" i="8"/>
  <c r="N2335" i="8"/>
  <c r="N2336" i="8"/>
  <c r="N2337" i="8"/>
  <c r="N2338" i="8"/>
  <c r="N2339" i="8"/>
  <c r="N2340" i="8"/>
  <c r="N2341" i="8"/>
  <c r="N2342" i="8"/>
  <c r="N2343" i="8"/>
  <c r="N2344" i="8"/>
  <c r="N2345" i="8"/>
  <c r="N2346" i="8"/>
  <c r="N2347" i="8"/>
  <c r="N2348" i="8"/>
  <c r="N2349" i="8"/>
  <c r="N2350" i="8"/>
  <c r="N2351" i="8"/>
  <c r="N2352" i="8"/>
  <c r="N2353" i="8"/>
  <c r="N2354" i="8"/>
  <c r="N2355" i="8"/>
  <c r="N2356" i="8"/>
  <c r="N2357" i="8"/>
  <c r="N2358" i="8"/>
  <c r="N2359" i="8"/>
  <c r="N2360" i="8"/>
  <c r="N2361" i="8"/>
  <c r="N2362" i="8"/>
  <c r="N2363" i="8"/>
  <c r="N2364" i="8"/>
  <c r="N2365" i="8"/>
  <c r="N2366" i="8"/>
  <c r="N2367" i="8"/>
  <c r="N2368" i="8"/>
  <c r="N2369" i="8"/>
  <c r="N2370" i="8"/>
  <c r="N2371" i="8"/>
  <c r="N2372" i="8"/>
  <c r="N2373" i="8"/>
  <c r="N2374" i="8"/>
  <c r="N2375" i="8"/>
  <c r="N2376" i="8"/>
  <c r="N2377" i="8"/>
  <c r="N2378" i="8"/>
  <c r="N2379" i="8"/>
  <c r="N2380" i="8"/>
  <c r="N2381" i="8"/>
  <c r="N2382" i="8"/>
  <c r="N2383" i="8"/>
  <c r="N2384" i="8"/>
  <c r="N2385" i="8"/>
  <c r="N2386" i="8"/>
  <c r="N2387" i="8"/>
  <c r="N2388" i="8"/>
  <c r="N2389" i="8"/>
  <c r="N2390" i="8"/>
  <c r="N2391" i="8"/>
  <c r="N2392" i="8"/>
  <c r="N2393" i="8"/>
  <c r="N2394" i="8"/>
  <c r="N2395" i="8"/>
  <c r="N2396" i="8"/>
  <c r="N2397" i="8"/>
  <c r="N2398" i="8"/>
  <c r="N2399" i="8"/>
  <c r="N2400" i="8"/>
  <c r="N2401" i="8"/>
  <c r="N2402" i="8"/>
  <c r="N2403" i="8"/>
  <c r="N2404" i="8"/>
  <c r="N2405" i="8"/>
  <c r="N2406" i="8"/>
  <c r="N2407" i="8"/>
  <c r="N2408" i="8"/>
  <c r="N2409" i="8"/>
  <c r="N2410" i="8"/>
  <c r="N2411" i="8"/>
  <c r="N2412" i="8"/>
  <c r="N2413" i="8"/>
  <c r="N2414" i="8"/>
  <c r="N2415" i="8"/>
  <c r="N2416" i="8"/>
  <c r="N2417" i="8"/>
  <c r="N2418" i="8"/>
  <c r="N2419" i="8"/>
  <c r="N2420" i="8"/>
  <c r="N2421" i="8"/>
  <c r="N2422" i="8"/>
  <c r="N2423" i="8"/>
  <c r="N2424" i="8"/>
  <c r="N2425" i="8"/>
  <c r="N2426" i="8"/>
  <c r="N2427" i="8"/>
  <c r="N2428" i="8"/>
  <c r="N2429" i="8"/>
  <c r="N2430" i="8"/>
  <c r="N2431" i="8"/>
  <c r="N2432" i="8"/>
  <c r="N2433" i="8"/>
  <c r="N2434" i="8"/>
  <c r="N2435" i="8"/>
  <c r="N2436" i="8"/>
  <c r="N2437" i="8"/>
  <c r="N2438" i="8"/>
  <c r="N2439" i="8"/>
  <c r="N2440" i="8"/>
  <c r="N2441" i="8"/>
  <c r="N2442" i="8"/>
  <c r="N2443" i="8"/>
  <c r="N2444" i="8"/>
  <c r="N2445" i="8"/>
  <c r="N2446" i="8"/>
  <c r="N2447" i="8"/>
  <c r="N2448" i="8"/>
  <c r="N2449" i="8"/>
  <c r="N2450" i="8"/>
  <c r="N2451" i="8"/>
  <c r="N2452" i="8"/>
  <c r="N2453" i="8"/>
  <c r="N2454" i="8"/>
  <c r="N2455" i="8"/>
  <c r="N2456" i="8"/>
  <c r="N2457" i="8"/>
  <c r="N2458" i="8"/>
  <c r="N2459" i="8"/>
  <c r="N2460" i="8"/>
  <c r="N2461" i="8"/>
  <c r="N2462" i="8"/>
  <c r="N2463" i="8"/>
  <c r="N2464" i="8"/>
  <c r="N2465" i="8"/>
  <c r="N2466" i="8"/>
  <c r="N2467" i="8"/>
  <c r="N2468" i="8"/>
  <c r="N2469" i="8"/>
  <c r="N2470" i="8"/>
  <c r="N2471" i="8"/>
  <c r="N2472" i="8"/>
  <c r="N2473" i="8"/>
  <c r="N2474" i="8"/>
  <c r="N2475" i="8"/>
  <c r="N2476" i="8"/>
  <c r="N2477" i="8"/>
  <c r="N2478" i="8"/>
  <c r="N2479" i="8"/>
  <c r="N2480" i="8"/>
  <c r="N2481" i="8"/>
  <c r="N2482" i="8"/>
  <c r="N2483" i="8"/>
  <c r="N2484" i="8"/>
  <c r="N2485" i="8"/>
  <c r="N2486" i="8"/>
  <c r="N2487" i="8"/>
  <c r="N2488" i="8"/>
  <c r="N2489" i="8"/>
  <c r="N2490" i="8"/>
  <c r="N2491" i="8"/>
  <c r="N2492" i="8"/>
  <c r="N2493" i="8"/>
  <c r="N2494" i="8"/>
  <c r="N2495" i="8"/>
  <c r="N2496" i="8"/>
  <c r="N2497" i="8"/>
  <c r="N2498" i="8"/>
  <c r="N2499" i="8"/>
  <c r="N2500" i="8"/>
  <c r="N2501" i="8"/>
  <c r="N2502" i="8"/>
  <c r="N2503" i="8"/>
  <c r="N2504" i="8"/>
  <c r="N2505" i="8"/>
  <c r="N2506" i="8"/>
  <c r="N2507" i="8"/>
  <c r="N2508" i="8"/>
  <c r="N2509" i="8"/>
  <c r="N2510" i="8"/>
  <c r="N2511" i="8"/>
  <c r="N2512" i="8"/>
  <c r="N2513" i="8"/>
  <c r="N2514" i="8"/>
  <c r="N2515" i="8"/>
  <c r="N2516" i="8"/>
  <c r="N2517" i="8"/>
  <c r="N2518" i="8"/>
  <c r="N2519" i="8"/>
  <c r="N2520" i="8"/>
  <c r="N2521" i="8"/>
  <c r="N2522" i="8"/>
  <c r="N2523" i="8"/>
  <c r="N2524" i="8"/>
  <c r="N2525" i="8"/>
  <c r="N2526" i="8"/>
  <c r="N2527" i="8"/>
  <c r="N2528" i="8"/>
  <c r="N2529" i="8"/>
  <c r="N2530" i="8"/>
  <c r="N2531" i="8"/>
  <c r="N2532" i="8"/>
  <c r="N2533" i="8"/>
  <c r="N2534" i="8"/>
  <c r="N2535" i="8"/>
  <c r="N2536" i="8"/>
  <c r="N2537" i="8"/>
  <c r="N2538" i="8"/>
  <c r="N2539" i="8"/>
  <c r="N2540" i="8"/>
  <c r="N2541" i="8"/>
  <c r="N2542" i="8"/>
  <c r="N2543" i="8"/>
  <c r="N2544" i="8"/>
  <c r="N2545" i="8"/>
  <c r="N2546" i="8"/>
  <c r="N2547" i="8"/>
  <c r="N2548" i="8"/>
  <c r="N2549" i="8"/>
  <c r="N2550" i="8"/>
  <c r="N2551" i="8"/>
  <c r="N2552" i="8"/>
  <c r="N2553" i="8"/>
  <c r="N2554" i="8"/>
  <c r="N2555" i="8"/>
  <c r="N2556" i="8"/>
  <c r="N2557" i="8"/>
  <c r="N2558" i="8"/>
  <c r="N2559" i="8"/>
  <c r="N2560" i="8"/>
  <c r="N2561" i="8"/>
  <c r="N2562" i="8"/>
  <c r="N2563" i="8"/>
  <c r="N2564" i="8"/>
  <c r="N2565" i="8"/>
  <c r="N2566" i="8"/>
  <c r="N2567" i="8"/>
  <c r="N2568" i="8"/>
  <c r="N2569" i="8"/>
  <c r="N2570" i="8"/>
  <c r="N2571" i="8"/>
  <c r="N2572" i="8"/>
  <c r="N2573" i="8"/>
  <c r="N2574" i="8"/>
  <c r="N2575" i="8"/>
  <c r="N2576" i="8"/>
  <c r="N2577" i="8"/>
  <c r="N2578" i="8"/>
  <c r="N2579" i="8"/>
  <c r="N2580" i="8"/>
  <c r="N2581" i="8"/>
  <c r="N2582" i="8"/>
  <c r="N2583" i="8"/>
  <c r="N2584" i="8"/>
  <c r="N2585" i="8"/>
  <c r="N2586" i="8"/>
  <c r="N2587" i="8"/>
  <c r="N2588" i="8"/>
  <c r="N2589" i="8"/>
  <c r="N2590" i="8"/>
  <c r="N2591" i="8"/>
  <c r="N2592" i="8"/>
  <c r="N2593" i="8"/>
  <c r="N2594" i="8"/>
  <c r="N2595" i="8"/>
  <c r="N2596" i="8"/>
  <c r="N2597" i="8"/>
  <c r="N2598" i="8"/>
  <c r="N2599" i="8"/>
  <c r="N2600" i="8"/>
  <c r="N2601" i="8"/>
  <c r="N2602" i="8"/>
  <c r="N2603" i="8"/>
  <c r="N2604" i="8"/>
  <c r="N2605" i="8"/>
  <c r="N2606" i="8"/>
  <c r="N2607" i="8"/>
  <c r="N2608" i="8"/>
  <c r="N2609" i="8"/>
  <c r="N2610" i="8"/>
  <c r="N2611" i="8"/>
  <c r="N2612" i="8"/>
  <c r="N2613" i="8"/>
  <c r="N2614" i="8"/>
  <c r="N2615" i="8"/>
  <c r="N2616" i="8"/>
  <c r="N2617" i="8"/>
  <c r="N2618" i="8"/>
  <c r="N2619" i="8"/>
  <c r="N2620" i="8"/>
  <c r="N2621" i="8"/>
  <c r="N2622" i="8"/>
  <c r="N2623" i="8"/>
  <c r="N2624" i="8"/>
  <c r="N2625" i="8"/>
  <c r="N2626" i="8"/>
  <c r="N2627" i="8"/>
  <c r="N2628" i="8"/>
  <c r="N2629" i="8"/>
  <c r="N2630" i="8"/>
  <c r="N2631" i="8"/>
  <c r="N2632" i="8"/>
  <c r="N2633" i="8"/>
  <c r="N2634" i="8"/>
  <c r="N2635" i="8"/>
  <c r="N2636" i="8"/>
  <c r="N2637" i="8"/>
  <c r="N2638" i="8"/>
  <c r="N2639" i="8"/>
  <c r="N2640" i="8"/>
  <c r="N2641" i="8"/>
  <c r="N2642" i="8"/>
  <c r="N2643" i="8"/>
  <c r="N2644" i="8"/>
  <c r="N2645" i="8"/>
  <c r="N2646" i="8"/>
  <c r="N2647" i="8"/>
  <c r="N2648" i="8"/>
  <c r="N2649" i="8"/>
  <c r="N2650" i="8"/>
  <c r="N2651" i="8"/>
  <c r="N2652" i="8"/>
  <c r="N2653" i="8"/>
  <c r="N2654" i="8"/>
  <c r="N2655" i="8"/>
  <c r="N2656" i="8"/>
  <c r="N2657" i="8"/>
  <c r="N2658" i="8"/>
  <c r="N2659" i="8"/>
  <c r="N2660" i="8"/>
  <c r="N2661" i="8"/>
  <c r="N2662" i="8"/>
  <c r="N2663" i="8"/>
  <c r="N2664" i="8"/>
  <c r="N2665" i="8"/>
  <c r="N2666" i="8"/>
  <c r="N2667" i="8"/>
  <c r="N2668" i="8"/>
  <c r="N2669" i="8"/>
  <c r="N2670" i="8"/>
  <c r="N2671" i="8"/>
  <c r="N2672" i="8"/>
  <c r="N2673" i="8"/>
  <c r="N2674" i="8"/>
  <c r="N2675" i="8"/>
  <c r="N2676" i="8"/>
  <c r="N2677" i="8"/>
  <c r="N2678" i="8"/>
  <c r="N2679" i="8"/>
  <c r="N2680" i="8"/>
  <c r="N2681" i="8"/>
  <c r="N2682" i="8"/>
  <c r="N2683" i="8"/>
  <c r="N2684" i="8"/>
  <c r="N2685" i="8"/>
  <c r="N2686" i="8"/>
  <c r="N2687" i="8"/>
  <c r="N2688" i="8"/>
  <c r="N2689" i="8"/>
  <c r="N2690" i="8"/>
  <c r="N2691" i="8"/>
  <c r="N2692" i="8"/>
  <c r="N2693" i="8"/>
  <c r="N2694" i="8"/>
  <c r="N2695" i="8"/>
  <c r="N2696" i="8"/>
  <c r="N2697" i="8"/>
  <c r="N2698" i="8"/>
  <c r="N2699" i="8"/>
  <c r="N2700" i="8"/>
  <c r="N2701" i="8"/>
  <c r="N2702" i="8"/>
  <c r="N2703" i="8"/>
  <c r="N2704" i="8"/>
  <c r="N2705" i="8"/>
  <c r="N2706" i="8"/>
  <c r="N2707" i="8"/>
  <c r="N2708" i="8"/>
  <c r="N2709" i="8"/>
  <c r="N2710" i="8"/>
  <c r="N2711" i="8"/>
  <c r="N2712" i="8"/>
  <c r="N2713" i="8"/>
  <c r="N2714" i="8"/>
  <c r="N2715" i="8"/>
  <c r="N2716" i="8"/>
  <c r="N2717" i="8"/>
  <c r="N2718" i="8"/>
  <c r="N2719" i="8"/>
  <c r="N2720" i="8"/>
  <c r="N2721" i="8"/>
  <c r="N2722" i="8"/>
  <c r="N2723" i="8"/>
  <c r="N2724" i="8"/>
  <c r="N2725" i="8"/>
  <c r="N2726" i="8"/>
  <c r="N2727" i="8"/>
  <c r="N2728" i="8"/>
  <c r="N2729" i="8"/>
  <c r="N2730" i="8"/>
  <c r="N2731" i="8"/>
  <c r="N2732" i="8"/>
  <c r="N2733" i="8"/>
  <c r="N2734" i="8"/>
  <c r="N2735" i="8"/>
  <c r="N2736" i="8"/>
  <c r="N2737" i="8"/>
  <c r="N2738" i="8"/>
  <c r="N2739" i="8"/>
  <c r="N2740" i="8"/>
  <c r="N2741" i="8"/>
  <c r="N2742" i="8"/>
  <c r="N2743" i="8"/>
  <c r="N2744" i="8"/>
  <c r="N2745" i="8"/>
  <c r="N2746" i="8"/>
  <c r="N2747" i="8"/>
  <c r="N2748" i="8"/>
  <c r="N2749" i="8"/>
  <c r="N2750" i="8"/>
  <c r="N2751" i="8"/>
  <c r="N2752" i="8"/>
  <c r="N2753" i="8"/>
  <c r="N2754" i="8"/>
  <c r="N2755" i="8"/>
  <c r="N2756" i="8"/>
  <c r="N2757" i="8"/>
  <c r="N2758" i="8"/>
  <c r="N2759" i="8"/>
  <c r="N2760" i="8"/>
  <c r="N2761" i="8"/>
  <c r="N2762" i="8"/>
  <c r="N2763" i="8"/>
  <c r="N2764" i="8"/>
  <c r="N2765" i="8"/>
  <c r="N2766" i="8"/>
  <c r="N2767" i="8"/>
  <c r="N2768" i="8"/>
  <c r="N2769" i="8"/>
  <c r="N2770" i="8"/>
  <c r="N2771" i="8"/>
  <c r="N2772" i="8"/>
  <c r="N2773" i="8"/>
  <c r="N2774" i="8"/>
  <c r="N2775" i="8"/>
  <c r="N2776" i="8"/>
  <c r="N2777" i="8"/>
  <c r="N2778" i="8"/>
  <c r="N2779" i="8"/>
  <c r="N2780" i="8"/>
  <c r="N2781" i="8"/>
  <c r="N2782" i="8"/>
  <c r="N2783" i="8"/>
  <c r="N2784" i="8"/>
  <c r="N2785" i="8"/>
  <c r="N2786" i="8"/>
  <c r="N2787" i="8"/>
  <c r="N2788" i="8"/>
  <c r="N2789" i="8"/>
  <c r="N2790" i="8"/>
  <c r="N2791" i="8"/>
  <c r="N2792" i="8"/>
  <c r="N2793" i="8"/>
  <c r="N2794" i="8"/>
  <c r="N2795" i="8"/>
  <c r="N2796" i="8"/>
  <c r="N2797" i="8"/>
  <c r="N2798" i="8"/>
  <c r="N2799" i="8"/>
  <c r="N2800" i="8"/>
  <c r="N2801" i="8"/>
  <c r="N2802" i="8"/>
  <c r="N2803" i="8"/>
  <c r="N2804" i="8"/>
  <c r="N2805" i="8"/>
  <c r="N2806" i="8"/>
  <c r="N2807" i="8"/>
  <c r="N2808" i="8"/>
  <c r="N2809" i="8"/>
  <c r="N2810" i="8"/>
  <c r="N2811" i="8"/>
  <c r="N2812" i="8"/>
  <c r="N2813" i="8"/>
  <c r="N2814" i="8"/>
  <c r="N2815" i="8"/>
  <c r="N2816" i="8"/>
  <c r="N2817" i="8"/>
  <c r="N2818" i="8"/>
  <c r="N2819" i="8"/>
  <c r="N2820" i="8"/>
  <c r="N2821" i="8"/>
  <c r="N2822" i="8"/>
  <c r="N2823" i="8"/>
  <c r="N2824" i="8"/>
  <c r="N2825" i="8"/>
  <c r="N2826" i="8"/>
  <c r="N2827" i="8"/>
  <c r="N2828" i="8"/>
  <c r="N2829" i="8"/>
  <c r="N2830" i="8"/>
  <c r="N2831" i="8"/>
  <c r="N2832" i="8"/>
  <c r="N2833" i="8"/>
  <c r="N2834" i="8"/>
  <c r="N2835" i="8"/>
  <c r="N2836" i="8"/>
  <c r="N2837" i="8"/>
  <c r="N2838" i="8"/>
  <c r="N2839" i="8"/>
  <c r="N2840" i="8"/>
  <c r="N2841" i="8"/>
  <c r="N2842" i="8"/>
  <c r="N2843" i="8"/>
  <c r="N2844" i="8"/>
  <c r="N2845" i="8"/>
  <c r="N2846" i="8"/>
  <c r="N2847" i="8"/>
  <c r="N2848" i="8"/>
  <c r="N2849" i="8"/>
  <c r="N2850" i="8"/>
  <c r="N2851" i="8"/>
  <c r="N2852" i="8"/>
  <c r="N2853" i="8"/>
  <c r="N2854" i="8"/>
  <c r="N2855" i="8"/>
  <c r="N2856" i="8"/>
  <c r="N2857" i="8"/>
  <c r="N2858" i="8"/>
  <c r="N2859" i="8"/>
  <c r="N2860" i="8"/>
  <c r="N2861" i="8"/>
  <c r="N2862" i="8"/>
  <c r="N2863" i="8"/>
  <c r="N2864" i="8"/>
  <c r="N2865" i="8"/>
  <c r="N2866" i="8"/>
  <c r="N2867" i="8"/>
  <c r="N2868" i="8"/>
  <c r="N2869" i="8"/>
  <c r="N2870" i="8"/>
  <c r="N2871" i="8"/>
  <c r="N2872" i="8"/>
  <c r="N2873" i="8"/>
  <c r="N2874" i="8"/>
  <c r="N2875" i="8"/>
  <c r="N2876" i="8"/>
  <c r="N2877" i="8"/>
  <c r="N2878" i="8"/>
  <c r="N2879" i="8"/>
  <c r="N2880" i="8"/>
  <c r="N2881" i="8"/>
  <c r="N2882" i="8"/>
  <c r="N2883" i="8"/>
  <c r="N2884" i="8"/>
  <c r="N2885" i="8"/>
  <c r="N2886" i="8"/>
  <c r="N2887" i="8"/>
  <c r="N2888" i="8"/>
  <c r="N2889" i="8"/>
  <c r="N2890" i="8"/>
  <c r="N2891" i="8"/>
  <c r="N2892" i="8"/>
  <c r="N2893" i="8"/>
  <c r="N2894" i="8"/>
  <c r="N2895" i="8"/>
  <c r="N2896" i="8"/>
  <c r="N2897" i="8"/>
  <c r="N2898" i="8"/>
  <c r="N2899" i="8"/>
  <c r="N2900" i="8"/>
  <c r="N2901" i="8"/>
  <c r="N2902" i="8"/>
  <c r="N2903" i="8"/>
  <c r="N2904" i="8"/>
  <c r="N2905" i="8"/>
  <c r="N2906" i="8"/>
  <c r="N2907" i="8"/>
  <c r="N2908" i="8"/>
  <c r="N2909" i="8"/>
  <c r="N2910" i="8"/>
  <c r="N2911" i="8"/>
  <c r="N2912" i="8"/>
  <c r="N2913" i="8"/>
  <c r="N2914" i="8"/>
  <c r="N2915" i="8"/>
  <c r="N2916" i="8"/>
  <c r="N2917" i="8"/>
  <c r="N2918" i="8"/>
  <c r="N2919" i="8"/>
  <c r="N2920" i="8"/>
  <c r="N2921" i="8"/>
  <c r="N2922" i="8"/>
  <c r="N2923" i="8"/>
  <c r="N2924" i="8"/>
  <c r="N2925" i="8"/>
  <c r="N2926" i="8"/>
  <c r="N2927" i="8"/>
  <c r="N2928" i="8"/>
  <c r="N2929" i="8"/>
  <c r="N2930" i="8"/>
  <c r="N2931" i="8"/>
  <c r="N2932" i="8"/>
  <c r="N2933" i="8"/>
  <c r="N2934" i="8"/>
  <c r="N2935" i="8"/>
  <c r="N2936" i="8"/>
  <c r="N2937" i="8"/>
  <c r="N2938" i="8"/>
  <c r="N2939" i="8"/>
  <c r="N2940" i="8"/>
  <c r="N2941" i="8"/>
  <c r="N2942" i="8"/>
  <c r="N2943" i="8"/>
  <c r="N2944" i="8"/>
  <c r="N2945" i="8"/>
  <c r="N2946" i="8"/>
  <c r="N2947" i="8"/>
  <c r="N2948" i="8"/>
  <c r="N2949" i="8"/>
  <c r="N2950" i="8"/>
  <c r="N2951" i="8"/>
  <c r="N2952" i="8"/>
  <c r="N2953" i="8"/>
  <c r="N2954" i="8"/>
  <c r="N2955" i="8"/>
  <c r="N2956" i="8"/>
  <c r="N2957" i="8"/>
  <c r="N2958" i="8"/>
  <c r="N2959" i="8"/>
  <c r="N2960" i="8"/>
  <c r="N2961" i="8"/>
  <c r="N2962" i="8"/>
  <c r="N2963" i="8"/>
  <c r="N2964" i="8"/>
  <c r="N2965" i="8"/>
  <c r="N2966" i="8"/>
  <c r="N2967" i="8"/>
  <c r="N2968" i="8"/>
  <c r="N2969" i="8"/>
  <c r="N2970" i="8"/>
  <c r="N2971" i="8"/>
  <c r="N2972" i="8"/>
  <c r="N2973" i="8"/>
  <c r="N2974" i="8"/>
  <c r="N2975" i="8"/>
  <c r="N2976" i="8"/>
  <c r="N2977" i="8"/>
  <c r="N2978" i="8"/>
  <c r="N2979" i="8"/>
  <c r="N2980" i="8"/>
  <c r="N2981" i="8"/>
  <c r="N2982" i="8"/>
  <c r="N2983" i="8"/>
  <c r="N2984" i="8"/>
  <c r="N2985" i="8"/>
  <c r="N2986" i="8"/>
  <c r="N2987" i="8"/>
  <c r="N2988" i="8"/>
  <c r="N2989" i="8"/>
  <c r="N2990" i="8"/>
  <c r="N2991" i="8"/>
  <c r="N2992" i="8"/>
  <c r="N2993" i="8"/>
  <c r="N2994" i="8"/>
  <c r="N2995" i="8"/>
  <c r="N2996" i="8"/>
  <c r="N2997" i="8"/>
  <c r="N2998" i="8"/>
  <c r="N2999" i="8"/>
  <c r="N3000" i="8"/>
  <c r="N3001" i="8"/>
  <c r="N3002" i="8"/>
  <c r="N3003" i="8"/>
  <c r="N3004" i="8"/>
  <c r="N3005" i="8"/>
  <c r="N3006" i="8"/>
  <c r="N3007" i="8"/>
  <c r="N3008" i="8"/>
  <c r="N3009" i="8"/>
  <c r="N3010" i="8"/>
  <c r="N3011" i="8"/>
  <c r="N3012" i="8"/>
  <c r="N3013" i="8"/>
  <c r="N3014" i="8"/>
  <c r="N3015" i="8"/>
  <c r="N3016" i="8"/>
  <c r="N3017" i="8"/>
  <c r="N3018" i="8"/>
  <c r="N3019" i="8"/>
  <c r="N3020" i="8"/>
  <c r="N3021" i="8"/>
  <c r="N3022" i="8"/>
  <c r="N3023" i="8"/>
  <c r="N3024" i="8"/>
  <c r="N3025" i="8"/>
  <c r="N3026" i="8"/>
  <c r="N3027" i="8"/>
  <c r="N3028" i="8"/>
  <c r="N3029" i="8"/>
  <c r="N3030" i="8"/>
  <c r="N3031" i="8"/>
  <c r="N3032" i="8"/>
  <c r="N3033" i="8"/>
  <c r="N3034" i="8"/>
  <c r="N3035" i="8"/>
  <c r="N3036" i="8"/>
  <c r="N3037" i="8"/>
  <c r="N3038" i="8"/>
  <c r="N3039" i="8"/>
  <c r="N3040" i="8"/>
  <c r="N3041" i="8"/>
  <c r="N3042" i="8"/>
  <c r="N3043" i="8"/>
  <c r="N3044" i="8"/>
  <c r="N3045" i="8"/>
  <c r="N3046" i="8"/>
  <c r="N3047" i="8"/>
  <c r="N3048" i="8"/>
  <c r="N3049" i="8"/>
  <c r="N3050" i="8"/>
  <c r="N3051" i="8"/>
  <c r="N3052" i="8"/>
  <c r="N3053" i="8"/>
  <c r="N3054" i="8"/>
  <c r="N3055" i="8"/>
  <c r="N3056" i="8"/>
  <c r="N3057" i="8"/>
  <c r="N3058" i="8"/>
  <c r="N3059" i="8"/>
  <c r="N3060" i="8"/>
  <c r="N3061" i="8"/>
  <c r="N3062" i="8"/>
  <c r="N3063" i="8"/>
  <c r="N3064" i="8"/>
  <c r="N3065" i="8"/>
  <c r="N3066" i="8"/>
  <c r="N3067" i="8"/>
  <c r="N3068" i="8"/>
  <c r="N3069" i="8"/>
  <c r="N3070" i="8"/>
  <c r="N3071" i="8"/>
  <c r="N3072" i="8"/>
  <c r="N3073" i="8"/>
  <c r="N3074" i="8"/>
  <c r="N3075" i="8"/>
  <c r="N3076" i="8"/>
  <c r="N3077" i="8"/>
  <c r="N3078" i="8"/>
  <c r="N3079" i="8"/>
  <c r="N3080" i="8"/>
  <c r="N3081" i="8"/>
  <c r="N3082" i="8"/>
  <c r="N3083" i="8"/>
  <c r="N3084" i="8"/>
  <c r="N3085" i="8"/>
  <c r="N3086" i="8"/>
  <c r="N3087" i="8"/>
  <c r="N3088" i="8"/>
  <c r="N3089" i="8"/>
  <c r="N3090" i="8"/>
  <c r="N3091" i="8"/>
  <c r="N3092" i="8"/>
  <c r="N3093" i="8"/>
  <c r="N3094" i="8"/>
  <c r="N3095" i="8"/>
  <c r="N3096" i="8"/>
  <c r="N3097" i="8"/>
  <c r="N3098" i="8"/>
  <c r="N3099" i="8"/>
  <c r="N3100" i="8"/>
  <c r="N3101" i="8"/>
  <c r="N3102" i="8"/>
  <c r="N3103" i="8"/>
  <c r="N3104" i="8"/>
  <c r="N3105" i="8"/>
  <c r="N3106" i="8"/>
  <c r="N3107" i="8"/>
  <c r="N3108" i="8"/>
  <c r="N3109" i="8"/>
  <c r="N3110" i="8"/>
  <c r="N3111" i="8"/>
  <c r="N3112" i="8"/>
  <c r="N3113" i="8"/>
  <c r="N3114" i="8"/>
  <c r="N3115" i="8"/>
  <c r="N3116" i="8"/>
  <c r="N3117" i="8"/>
  <c r="N3118" i="8"/>
  <c r="N3119" i="8"/>
  <c r="N3120" i="8"/>
  <c r="N3121" i="8"/>
  <c r="N3122" i="8"/>
  <c r="N3123" i="8"/>
  <c r="N3124" i="8"/>
  <c r="N3125" i="8"/>
  <c r="N3126" i="8"/>
  <c r="N3127" i="8"/>
  <c r="N3128" i="8"/>
  <c r="N3129" i="8"/>
  <c r="N3130" i="8"/>
  <c r="N3131" i="8"/>
  <c r="N3132" i="8"/>
  <c r="N3133" i="8"/>
  <c r="N3134" i="8"/>
  <c r="N3135" i="8"/>
  <c r="N3136" i="8"/>
  <c r="N3137" i="8"/>
  <c r="N3138" i="8"/>
  <c r="N3139" i="8"/>
  <c r="N3140" i="8"/>
  <c r="N3141" i="8"/>
  <c r="N3142" i="8"/>
  <c r="N3143" i="8"/>
  <c r="N3144" i="8"/>
  <c r="N3145" i="8"/>
  <c r="N3146" i="8"/>
  <c r="N3147" i="8"/>
  <c r="N3148" i="8"/>
  <c r="N3149" i="8"/>
  <c r="N3150" i="8"/>
  <c r="N3151" i="8"/>
  <c r="N3152" i="8"/>
  <c r="N3153" i="8"/>
  <c r="N3154" i="8"/>
  <c r="N3155" i="8"/>
  <c r="N3156" i="8"/>
  <c r="N3157" i="8"/>
  <c r="N3158" i="8"/>
  <c r="N3159" i="8"/>
  <c r="N3160" i="8"/>
  <c r="N3161" i="8"/>
  <c r="N3162" i="8"/>
  <c r="N3163" i="8"/>
  <c r="N3164" i="8"/>
  <c r="N3165" i="8"/>
  <c r="N3166" i="8"/>
  <c r="N3167" i="8"/>
  <c r="N3168" i="8"/>
  <c r="N3169" i="8"/>
  <c r="N3170" i="8"/>
  <c r="N3171" i="8"/>
  <c r="N3172" i="8"/>
  <c r="N3173" i="8"/>
  <c r="N3174" i="8"/>
  <c r="N3175" i="8"/>
  <c r="N3176" i="8"/>
  <c r="N3177" i="8"/>
  <c r="N3178" i="8"/>
  <c r="N3179" i="8"/>
  <c r="N3180" i="8"/>
  <c r="N3181" i="8"/>
  <c r="N3182" i="8"/>
  <c r="N3183" i="8"/>
  <c r="N3184" i="8"/>
  <c r="N3185" i="8"/>
  <c r="N3186" i="8"/>
  <c r="N3187" i="8"/>
  <c r="N3188" i="8"/>
  <c r="N3189" i="8"/>
  <c r="N3190" i="8"/>
  <c r="N3191" i="8"/>
  <c r="N3192" i="8"/>
  <c r="N3193" i="8"/>
  <c r="N3194" i="8"/>
  <c r="N3195" i="8"/>
  <c r="N3196" i="8"/>
  <c r="N3197" i="8"/>
  <c r="N3198" i="8"/>
  <c r="N3199" i="8"/>
  <c r="N3200" i="8"/>
  <c r="N3201" i="8"/>
  <c r="N3202" i="8"/>
  <c r="N3203" i="8"/>
  <c r="N3204" i="8"/>
  <c r="N3205" i="8"/>
  <c r="N3206" i="8"/>
  <c r="N3207" i="8"/>
  <c r="N3208" i="8"/>
  <c r="N3209" i="8"/>
  <c r="N3210" i="8"/>
  <c r="N3211" i="8"/>
  <c r="N3212" i="8"/>
  <c r="N3213" i="8"/>
  <c r="N3214" i="8"/>
  <c r="N3215" i="8"/>
  <c r="N3216" i="8"/>
  <c r="N3217" i="8"/>
  <c r="N3218" i="8"/>
  <c r="N3219" i="8"/>
  <c r="N3220" i="8"/>
  <c r="N3221" i="8"/>
  <c r="N3222" i="8"/>
  <c r="N3223" i="8"/>
  <c r="N3224" i="8"/>
  <c r="N3225" i="8"/>
  <c r="N3226" i="8"/>
  <c r="N3227" i="8"/>
  <c r="N3228" i="8"/>
  <c r="N3229" i="8"/>
  <c r="N3230" i="8"/>
  <c r="N3231" i="8"/>
  <c r="N3232" i="8"/>
  <c r="N3233" i="8"/>
  <c r="N3234" i="8"/>
  <c r="N3235" i="8"/>
  <c r="N3236" i="8"/>
  <c r="N3237" i="8"/>
  <c r="N3238" i="8"/>
  <c r="N3239" i="8"/>
  <c r="N3240" i="8"/>
  <c r="N3241" i="8"/>
  <c r="N3242" i="8"/>
  <c r="N3243" i="8"/>
  <c r="N3244" i="8"/>
  <c r="N3245" i="8"/>
  <c r="N3246" i="8"/>
  <c r="N3247" i="8"/>
  <c r="N3248" i="8"/>
  <c r="N3249" i="8"/>
  <c r="N3250" i="8"/>
  <c r="N3251" i="8"/>
  <c r="N3252" i="8"/>
  <c r="N3253" i="8"/>
  <c r="N3254" i="8"/>
  <c r="N3255" i="8"/>
  <c r="N3256" i="8"/>
  <c r="N3257" i="8"/>
  <c r="N3258" i="8"/>
  <c r="N3259" i="8"/>
  <c r="N3260" i="8"/>
  <c r="N3261" i="8"/>
  <c r="N3262" i="8"/>
  <c r="N3263" i="8"/>
  <c r="N3264" i="8"/>
  <c r="N3265" i="8"/>
  <c r="N3266" i="8"/>
  <c r="N3267" i="8"/>
  <c r="N3268" i="8"/>
  <c r="N3269" i="8"/>
  <c r="N3270" i="8"/>
  <c r="N3271" i="8"/>
  <c r="N3272" i="8"/>
  <c r="N3273" i="8"/>
  <c r="N3274" i="8"/>
  <c r="N3275" i="8"/>
  <c r="N3276" i="8"/>
  <c r="N3277" i="8"/>
  <c r="N3278" i="8"/>
  <c r="N3279" i="8"/>
  <c r="N3280" i="8"/>
  <c r="N3281" i="8"/>
  <c r="N3282" i="8"/>
  <c r="N3283" i="8"/>
  <c r="N3284" i="8"/>
  <c r="N3285" i="8"/>
  <c r="N3286" i="8"/>
  <c r="N3287" i="8"/>
  <c r="N3288" i="8"/>
  <c r="N3289" i="8"/>
  <c r="N3290" i="8"/>
  <c r="N3291" i="8"/>
  <c r="N3292" i="8"/>
  <c r="N3293" i="8"/>
  <c r="N3294" i="8"/>
  <c r="N3295" i="8"/>
  <c r="N3296" i="8"/>
  <c r="N3297" i="8"/>
  <c r="N3298" i="8"/>
  <c r="N3299" i="8"/>
  <c r="N3300" i="8"/>
  <c r="N3301" i="8"/>
  <c r="N3302" i="8"/>
  <c r="N3303" i="8"/>
  <c r="N3304" i="8"/>
  <c r="N3305" i="8"/>
  <c r="N3306" i="8"/>
  <c r="N3307" i="8"/>
  <c r="N3308" i="8"/>
  <c r="N3309" i="8"/>
  <c r="N3310" i="8"/>
  <c r="N3311" i="8"/>
  <c r="N3312" i="8"/>
  <c r="N3313" i="8"/>
  <c r="N3314" i="8"/>
  <c r="N3315" i="8"/>
  <c r="N3316" i="8"/>
  <c r="N3317" i="8"/>
  <c r="N3318" i="8"/>
  <c r="N3319" i="8"/>
  <c r="N3320" i="8"/>
  <c r="N3321" i="8"/>
  <c r="N3322" i="8"/>
  <c r="N3323" i="8"/>
  <c r="N3324" i="8"/>
  <c r="N3325" i="8"/>
  <c r="N3326" i="8"/>
  <c r="N3327" i="8"/>
  <c r="N3328" i="8"/>
  <c r="N3329" i="8"/>
  <c r="N3330" i="8"/>
  <c r="N3331" i="8"/>
  <c r="N3332" i="8"/>
  <c r="N3333" i="8"/>
  <c r="N3334" i="8"/>
  <c r="N3335" i="8"/>
  <c r="N3336" i="8"/>
  <c r="N3337" i="8"/>
  <c r="N3338" i="8"/>
  <c r="N3339" i="8"/>
  <c r="N3340" i="8"/>
  <c r="N3341" i="8"/>
  <c r="N3342" i="8"/>
  <c r="N3343" i="8"/>
  <c r="N3344" i="8"/>
  <c r="N3345" i="8"/>
  <c r="N3346" i="8"/>
  <c r="N3347" i="8"/>
  <c r="N3348" i="8"/>
  <c r="N3349" i="8"/>
  <c r="N3350" i="8"/>
  <c r="N3351" i="8"/>
  <c r="N3352" i="8"/>
  <c r="N3353" i="8"/>
  <c r="N3354" i="8"/>
  <c r="N3355" i="8"/>
  <c r="N3356" i="8"/>
  <c r="N3357" i="8"/>
  <c r="N3358" i="8"/>
  <c r="N3359" i="8"/>
  <c r="N3360" i="8"/>
  <c r="N3361" i="8"/>
  <c r="N3362" i="8"/>
  <c r="N3363" i="8"/>
  <c r="N3364" i="8"/>
  <c r="N3365" i="8"/>
  <c r="N3366" i="8"/>
  <c r="N3367" i="8"/>
  <c r="N3368" i="8"/>
  <c r="N3369" i="8"/>
  <c r="N3370" i="8"/>
  <c r="N3371" i="8"/>
  <c r="N3372" i="8"/>
  <c r="N3373" i="8"/>
  <c r="N3374" i="8"/>
  <c r="N3375" i="8"/>
  <c r="N3376" i="8"/>
  <c r="N3377" i="8"/>
  <c r="N3378" i="8"/>
  <c r="N3379" i="8"/>
  <c r="N3380" i="8"/>
  <c r="N3381" i="8"/>
  <c r="N3382" i="8"/>
  <c r="N3383" i="8"/>
  <c r="N3384" i="8"/>
  <c r="N3385" i="8"/>
  <c r="N3386" i="8"/>
  <c r="N3387" i="8"/>
  <c r="N3388" i="8"/>
  <c r="N3389" i="8"/>
  <c r="N3390" i="8"/>
  <c r="N3391" i="8"/>
  <c r="N3392" i="8"/>
  <c r="N3393" i="8"/>
  <c r="N3394" i="8"/>
  <c r="N3395" i="8"/>
  <c r="N3396" i="8"/>
  <c r="N3397" i="8"/>
  <c r="N3398" i="8"/>
  <c r="N3399" i="8"/>
  <c r="N3400" i="8"/>
  <c r="N3401" i="8"/>
  <c r="N3402" i="8"/>
  <c r="N3403" i="8"/>
  <c r="N3404" i="8"/>
  <c r="N3405" i="8"/>
  <c r="N3406" i="8"/>
  <c r="N3407" i="8"/>
  <c r="N3408" i="8"/>
  <c r="N3409" i="8"/>
  <c r="N3410" i="8"/>
  <c r="N3411" i="8"/>
  <c r="N3412" i="8"/>
  <c r="N3413" i="8"/>
  <c r="N3414" i="8"/>
  <c r="N3415" i="8"/>
  <c r="N3416" i="8"/>
  <c r="N3417" i="8"/>
  <c r="N3418" i="8"/>
  <c r="N3419" i="8"/>
  <c r="N3420" i="8"/>
  <c r="N3421" i="8"/>
  <c r="N3422" i="8"/>
  <c r="N3423" i="8"/>
  <c r="N3424" i="8"/>
  <c r="N3425" i="8"/>
  <c r="N3426" i="8"/>
  <c r="N3427" i="8"/>
  <c r="N3428" i="8"/>
  <c r="N3429" i="8"/>
  <c r="N3430" i="8"/>
  <c r="N3431" i="8"/>
  <c r="N3432" i="8"/>
  <c r="N3433" i="8"/>
  <c r="N3434" i="8"/>
  <c r="N3435" i="8"/>
  <c r="N3436" i="8"/>
  <c r="N3437" i="8"/>
  <c r="N3438" i="8"/>
  <c r="N3439" i="8"/>
  <c r="N3440" i="8"/>
  <c r="N3441" i="8"/>
  <c r="N3442" i="8"/>
  <c r="N3443" i="8"/>
  <c r="N3444" i="8"/>
  <c r="N3445" i="8"/>
  <c r="N3446" i="8"/>
  <c r="N3447" i="8"/>
  <c r="N3448" i="8"/>
  <c r="N3449" i="8"/>
  <c r="N3450" i="8"/>
  <c r="N3451" i="8"/>
  <c r="N3452" i="8"/>
  <c r="N3453" i="8"/>
  <c r="N3454" i="8"/>
  <c r="N3455" i="8"/>
  <c r="N3456" i="8"/>
  <c r="N3457" i="8"/>
  <c r="N3458" i="8"/>
  <c r="N3459" i="8"/>
  <c r="N3460" i="8"/>
  <c r="N3461" i="8"/>
  <c r="N3462" i="8"/>
  <c r="N3463" i="8"/>
  <c r="N3464" i="8"/>
  <c r="N3465" i="8"/>
  <c r="N3466" i="8"/>
  <c r="N3467" i="8"/>
  <c r="N3468" i="8"/>
  <c r="N3469" i="8"/>
  <c r="N3470" i="8"/>
  <c r="N3471" i="8"/>
  <c r="N3472" i="8"/>
  <c r="N3473" i="8"/>
  <c r="N3474" i="8"/>
  <c r="N3475" i="8"/>
  <c r="N3476" i="8"/>
  <c r="N3477" i="8"/>
  <c r="N3478" i="8"/>
  <c r="N3479" i="8"/>
  <c r="N3480" i="8"/>
  <c r="N3481" i="8"/>
  <c r="N3482" i="8"/>
  <c r="N3483" i="8"/>
  <c r="N3484" i="8"/>
  <c r="N3485" i="8"/>
  <c r="N3486" i="8"/>
  <c r="N3487" i="8"/>
  <c r="N3488" i="8"/>
  <c r="N3489" i="8"/>
  <c r="N3490" i="8"/>
  <c r="N3491" i="8"/>
  <c r="N3492" i="8"/>
  <c r="N3493" i="8"/>
  <c r="N3494" i="8"/>
  <c r="N3495" i="8"/>
  <c r="N3496" i="8"/>
  <c r="N3497" i="8"/>
  <c r="N3498" i="8"/>
  <c r="N3499" i="8"/>
  <c r="N3500" i="8"/>
  <c r="N3501" i="8"/>
  <c r="N3502" i="8"/>
  <c r="N3503" i="8"/>
  <c r="N3504" i="8"/>
  <c r="N3505" i="8"/>
  <c r="N3506" i="8"/>
  <c r="N3507" i="8"/>
  <c r="N3508" i="8"/>
  <c r="N3509" i="8"/>
  <c r="N3510" i="8"/>
  <c r="N3511" i="8"/>
  <c r="N3512" i="8"/>
  <c r="N3513" i="8"/>
  <c r="N3514" i="8"/>
  <c r="N3515" i="8"/>
  <c r="N3516" i="8"/>
  <c r="N3517" i="8"/>
  <c r="N3518" i="8"/>
  <c r="N3519" i="8"/>
  <c r="N3520" i="8"/>
  <c r="N3521" i="8"/>
  <c r="N3522" i="8"/>
  <c r="N3523" i="8"/>
  <c r="N3524" i="8"/>
  <c r="N3525" i="8"/>
  <c r="N3526" i="8"/>
  <c r="N3527" i="8"/>
  <c r="N3528" i="8"/>
  <c r="N3529" i="8"/>
  <c r="N3530" i="8"/>
  <c r="N3531" i="8"/>
  <c r="N3532" i="8"/>
  <c r="N3533" i="8"/>
  <c r="N3534" i="8"/>
  <c r="N3535" i="8"/>
  <c r="N3536" i="8"/>
  <c r="N3537" i="8"/>
  <c r="N3538" i="8"/>
  <c r="N3539" i="8"/>
  <c r="N3540" i="8"/>
  <c r="N3541" i="8"/>
  <c r="N3542" i="8"/>
  <c r="N3543" i="8"/>
  <c r="N3544" i="8"/>
  <c r="N3545" i="8"/>
  <c r="N3546" i="8"/>
  <c r="N3547" i="8"/>
  <c r="N3548" i="8"/>
  <c r="N3549" i="8"/>
  <c r="N3550" i="8"/>
  <c r="N3551" i="8"/>
  <c r="N3552" i="8"/>
  <c r="N3553" i="8"/>
  <c r="N3554" i="8"/>
  <c r="N3555" i="8"/>
  <c r="N3556" i="8"/>
  <c r="N3557" i="8"/>
  <c r="N3558" i="8"/>
  <c r="N3559" i="8"/>
  <c r="N3560" i="8"/>
  <c r="N3561" i="8"/>
  <c r="N3562" i="8"/>
  <c r="N3563" i="8"/>
  <c r="N3564" i="8"/>
  <c r="N3565" i="8"/>
  <c r="N3566" i="8"/>
  <c r="N3567" i="8"/>
  <c r="N3568" i="8"/>
  <c r="N3569" i="8"/>
  <c r="N3570" i="8"/>
  <c r="N3571" i="8"/>
  <c r="N3572" i="8"/>
  <c r="N3573" i="8"/>
  <c r="N3574" i="8"/>
  <c r="N3575" i="8"/>
  <c r="N3576" i="8"/>
  <c r="N3577" i="8"/>
  <c r="N3578" i="8"/>
  <c r="N3579" i="8"/>
  <c r="N3580" i="8"/>
  <c r="N3581" i="8"/>
  <c r="N3582" i="8"/>
  <c r="N3583" i="8"/>
  <c r="N3584" i="8"/>
  <c r="N3585" i="8"/>
  <c r="N3586" i="8"/>
  <c r="N3587" i="8"/>
  <c r="N3588" i="8"/>
  <c r="N3589" i="8"/>
  <c r="N3590" i="8"/>
  <c r="N3591" i="8"/>
  <c r="N3592" i="8"/>
  <c r="N3593" i="8"/>
  <c r="N3594" i="8"/>
  <c r="N3595" i="8"/>
  <c r="N3596" i="8"/>
  <c r="N3597" i="8"/>
  <c r="N3598" i="8"/>
  <c r="N3599" i="8"/>
  <c r="N3600" i="8"/>
  <c r="N3601" i="8"/>
  <c r="N3602" i="8"/>
  <c r="N3603" i="8"/>
  <c r="N3604" i="8"/>
  <c r="N3605" i="8"/>
  <c r="N3606" i="8"/>
  <c r="N3607" i="8"/>
  <c r="N3608" i="8"/>
  <c r="N3609" i="8"/>
  <c r="N3610" i="8"/>
  <c r="N3611" i="8"/>
  <c r="N3612" i="8"/>
  <c r="N3613" i="8"/>
  <c r="N3614" i="8"/>
  <c r="N3615" i="8"/>
  <c r="N3616" i="8"/>
  <c r="N3617" i="8"/>
  <c r="N3618" i="8"/>
  <c r="N3619" i="8"/>
  <c r="N3620" i="8"/>
  <c r="N3621" i="8"/>
  <c r="N3622" i="8"/>
  <c r="N3623" i="8"/>
  <c r="N3624" i="8"/>
  <c r="N3625" i="8"/>
  <c r="N3626" i="8"/>
  <c r="N3627" i="8"/>
  <c r="N3628" i="8"/>
  <c r="N3629" i="8"/>
  <c r="N3630" i="8"/>
  <c r="N3631" i="8"/>
  <c r="N3632" i="8"/>
  <c r="N3633" i="8"/>
  <c r="N3634" i="8"/>
  <c r="N3635" i="8"/>
  <c r="N3636" i="8"/>
  <c r="N3637" i="8"/>
  <c r="N3638" i="8"/>
  <c r="N3639" i="8"/>
  <c r="N3640" i="8"/>
  <c r="N3641" i="8"/>
  <c r="N3642" i="8"/>
  <c r="N3643" i="8"/>
  <c r="N3644" i="8"/>
  <c r="N3645" i="8"/>
  <c r="N3646" i="8"/>
  <c r="N3647" i="8"/>
  <c r="N3648" i="8"/>
  <c r="N3649" i="8"/>
  <c r="N3650" i="8"/>
  <c r="N3651" i="8"/>
  <c r="N3652" i="8"/>
  <c r="N3653" i="8"/>
  <c r="N3654" i="8"/>
  <c r="N3655" i="8"/>
  <c r="N3656" i="8"/>
  <c r="N3657" i="8"/>
  <c r="N3658" i="8"/>
  <c r="N3659" i="8"/>
  <c r="N3660" i="8"/>
  <c r="N3661" i="8"/>
  <c r="N3662" i="8"/>
  <c r="N3663" i="8"/>
  <c r="N3664" i="8"/>
  <c r="N3665" i="8"/>
  <c r="N3666" i="8"/>
  <c r="N3667" i="8"/>
  <c r="N3668" i="8"/>
  <c r="N3669" i="8"/>
  <c r="N3670" i="8"/>
  <c r="N3671" i="8"/>
  <c r="N3672" i="8"/>
  <c r="N3673" i="8"/>
  <c r="N3674" i="8"/>
  <c r="N3675" i="8"/>
  <c r="N3676" i="8"/>
  <c r="N3677" i="8"/>
  <c r="N3678" i="8"/>
  <c r="N3679" i="8"/>
  <c r="N3680" i="8"/>
  <c r="N3681" i="8"/>
  <c r="N3682" i="8"/>
  <c r="N3683" i="8"/>
  <c r="N3684" i="8"/>
  <c r="N3685" i="8"/>
  <c r="N3686" i="8"/>
  <c r="N3687" i="8"/>
  <c r="N3688" i="8"/>
  <c r="N3689" i="8"/>
  <c r="N3690" i="8"/>
  <c r="N3691" i="8"/>
  <c r="N3692" i="8"/>
  <c r="N3693" i="8"/>
  <c r="N3694" i="8"/>
  <c r="N3695" i="8"/>
  <c r="N3696" i="8"/>
  <c r="N3697" i="8"/>
  <c r="N3698" i="8"/>
  <c r="N3699" i="8"/>
  <c r="N3700" i="8"/>
  <c r="N3701" i="8"/>
  <c r="N3702" i="8"/>
  <c r="N3703" i="8"/>
  <c r="N3704" i="8"/>
  <c r="N3705" i="8"/>
  <c r="N3706" i="8"/>
  <c r="N3707" i="8"/>
  <c r="N3708" i="8"/>
  <c r="N3709" i="8"/>
  <c r="N3710" i="8"/>
  <c r="N3711" i="8"/>
  <c r="N3712" i="8"/>
  <c r="N3713" i="8"/>
  <c r="N3714" i="8"/>
  <c r="N3715" i="8"/>
  <c r="N3716" i="8"/>
  <c r="N3717" i="8"/>
  <c r="N3718" i="8"/>
  <c r="N3719" i="8"/>
  <c r="N3720" i="8"/>
  <c r="N3721" i="8"/>
  <c r="N3722" i="8"/>
  <c r="N3723" i="8"/>
  <c r="N3724" i="8"/>
  <c r="N3725" i="8"/>
  <c r="N3726" i="8"/>
  <c r="N3727" i="8"/>
  <c r="N3728" i="8"/>
  <c r="N3729" i="8"/>
  <c r="N3730" i="8"/>
  <c r="N3731" i="8"/>
  <c r="N3732" i="8"/>
  <c r="N3733" i="8"/>
  <c r="N3734" i="8"/>
  <c r="N3735" i="8"/>
  <c r="N3736" i="8"/>
  <c r="N3737" i="8"/>
  <c r="N3738" i="8"/>
  <c r="N3739" i="8"/>
  <c r="N3740" i="8"/>
  <c r="N3741" i="8"/>
  <c r="N3742" i="8"/>
  <c r="N3743" i="8"/>
  <c r="N3744" i="8"/>
  <c r="N3745" i="8"/>
  <c r="N3746" i="8"/>
  <c r="N3747" i="8"/>
  <c r="N3748" i="8"/>
  <c r="N3749" i="8"/>
  <c r="N3750" i="8"/>
  <c r="N3751" i="8"/>
  <c r="N3752" i="8"/>
  <c r="N3753" i="8"/>
  <c r="N3754" i="8"/>
  <c r="N3755" i="8"/>
  <c r="N3756" i="8"/>
  <c r="N3757" i="8"/>
  <c r="N3758" i="8"/>
  <c r="N3759" i="8"/>
  <c r="N3760" i="8"/>
  <c r="N3761" i="8"/>
  <c r="N3762" i="8"/>
  <c r="N3763" i="8"/>
  <c r="N3764" i="8"/>
  <c r="N3765" i="8"/>
  <c r="N3766" i="8"/>
  <c r="N3767" i="8"/>
  <c r="N3768" i="8"/>
  <c r="N3769" i="8"/>
  <c r="N3770" i="8"/>
  <c r="N3771" i="8"/>
  <c r="N3772" i="8"/>
  <c r="N3773" i="8"/>
  <c r="N3774" i="8"/>
  <c r="N3775" i="8"/>
  <c r="N3776" i="8"/>
  <c r="N3777" i="8"/>
  <c r="N3778" i="8"/>
  <c r="N3779" i="8"/>
  <c r="N3780" i="8"/>
  <c r="N3781" i="8"/>
  <c r="N3782" i="8"/>
  <c r="N3783" i="8"/>
  <c r="N3784" i="8"/>
  <c r="N3785" i="8"/>
  <c r="N3786" i="8"/>
  <c r="N3787" i="8"/>
  <c r="N3788" i="8"/>
  <c r="N3789" i="8"/>
  <c r="N3790" i="8"/>
  <c r="N3791" i="8"/>
  <c r="N3792" i="8"/>
  <c r="N3793" i="8"/>
  <c r="N3794" i="8"/>
  <c r="N3795" i="8"/>
  <c r="N3796" i="8"/>
  <c r="N3797" i="8"/>
  <c r="N3798" i="8"/>
  <c r="N3799" i="8"/>
  <c r="N3800" i="8"/>
  <c r="N3801" i="8"/>
  <c r="N3802" i="8"/>
  <c r="N3803" i="8"/>
  <c r="N3804" i="8"/>
  <c r="N3805" i="8"/>
  <c r="N3806" i="8"/>
  <c r="N3807" i="8"/>
  <c r="N3808" i="8"/>
  <c r="N3809" i="8"/>
  <c r="N3810" i="8"/>
  <c r="N3811" i="8"/>
  <c r="N3812" i="8"/>
  <c r="N3813" i="8"/>
  <c r="N3814" i="8"/>
  <c r="N3815" i="8"/>
  <c r="N3816" i="8"/>
  <c r="N3817" i="8"/>
  <c r="N3818" i="8"/>
  <c r="N3819" i="8"/>
  <c r="N3820" i="8"/>
  <c r="N3821" i="8"/>
  <c r="N3822" i="8"/>
  <c r="N3823" i="8"/>
  <c r="N3824" i="8"/>
  <c r="N3825" i="8"/>
  <c r="N3826" i="8"/>
  <c r="N3827" i="8"/>
  <c r="N3828" i="8"/>
  <c r="N3829" i="8"/>
  <c r="N3830" i="8"/>
  <c r="N3831" i="8"/>
  <c r="N3832" i="8"/>
  <c r="N3833" i="8"/>
  <c r="N3834" i="8"/>
  <c r="N3835" i="8"/>
  <c r="N3836" i="8"/>
  <c r="N3837" i="8"/>
  <c r="N3838" i="8"/>
  <c r="N3839" i="8"/>
  <c r="N3840" i="8"/>
  <c r="N3841" i="8"/>
  <c r="N3842" i="8"/>
  <c r="N3843" i="8"/>
  <c r="N3844" i="8"/>
  <c r="N3845" i="8"/>
  <c r="N3846" i="8"/>
  <c r="N3847" i="8"/>
  <c r="N3848" i="8"/>
  <c r="N3849" i="8"/>
  <c r="N3850" i="8"/>
  <c r="N3851" i="8"/>
  <c r="N3852" i="8"/>
  <c r="N3853" i="8"/>
  <c r="N3854" i="8"/>
  <c r="N3855" i="8"/>
  <c r="N3856" i="8"/>
  <c r="N3857" i="8"/>
  <c r="N3858" i="8"/>
  <c r="N3859" i="8"/>
  <c r="N3860" i="8"/>
  <c r="N3861" i="8"/>
  <c r="N3862" i="8"/>
  <c r="N3863" i="8"/>
  <c r="N3864" i="8"/>
  <c r="N3865" i="8"/>
  <c r="N3866" i="8"/>
  <c r="N3867" i="8"/>
  <c r="N3868" i="8"/>
  <c r="N3869" i="8"/>
  <c r="N3870" i="8"/>
  <c r="N3871" i="8"/>
  <c r="N3872" i="8"/>
  <c r="N3873" i="8"/>
  <c r="N3874" i="8"/>
  <c r="N3875" i="8"/>
  <c r="N3876" i="8"/>
  <c r="N3877" i="8"/>
  <c r="N3878" i="8"/>
  <c r="N3879" i="8"/>
  <c r="N3880" i="8"/>
  <c r="N3881" i="8"/>
  <c r="N3882" i="8"/>
  <c r="N3883" i="8"/>
  <c r="N3884" i="8"/>
  <c r="N3885" i="8"/>
  <c r="N3886" i="8"/>
  <c r="N3887" i="8"/>
  <c r="N3888" i="8"/>
  <c r="N3889" i="8"/>
  <c r="N3890" i="8"/>
  <c r="N3891" i="8"/>
  <c r="N3892" i="8"/>
  <c r="N3893" i="8"/>
  <c r="N3894" i="8"/>
  <c r="N3895" i="8"/>
  <c r="N3896" i="8"/>
  <c r="N3897" i="8"/>
  <c r="N3898" i="8"/>
  <c r="N3899" i="8"/>
  <c r="N3900" i="8"/>
  <c r="N3901" i="8"/>
  <c r="N3902" i="8"/>
  <c r="N3903" i="8"/>
  <c r="N3904" i="8"/>
  <c r="N3905" i="8"/>
  <c r="N3906" i="8"/>
  <c r="N3907" i="8"/>
  <c r="N3908" i="8"/>
  <c r="N3909" i="8"/>
  <c r="N3910" i="8"/>
  <c r="N3911" i="8"/>
  <c r="N3912" i="8"/>
  <c r="N3913" i="8"/>
  <c r="N3914" i="8"/>
  <c r="N3915" i="8"/>
  <c r="N3916" i="8"/>
  <c r="N3917" i="8"/>
  <c r="N3918" i="8"/>
  <c r="N3919" i="8"/>
  <c r="N3920" i="8"/>
  <c r="N3921" i="8"/>
  <c r="N3922" i="8"/>
  <c r="N3923" i="8"/>
  <c r="N3924" i="8"/>
  <c r="N3925" i="8"/>
  <c r="N3926" i="8"/>
  <c r="N3927" i="8"/>
  <c r="N3928" i="8"/>
  <c r="N3929" i="8"/>
  <c r="N3930" i="8"/>
  <c r="N3931" i="8"/>
  <c r="N3932" i="8"/>
  <c r="N3933" i="8"/>
  <c r="N3934" i="8"/>
  <c r="N3935" i="8"/>
  <c r="N3936" i="8"/>
  <c r="N3937" i="8"/>
  <c r="N3938" i="8"/>
  <c r="N3939" i="8"/>
  <c r="N3940" i="8"/>
  <c r="N3941" i="8"/>
  <c r="N3942" i="8"/>
  <c r="N3943" i="8"/>
  <c r="N3944" i="8"/>
  <c r="N3945" i="8"/>
  <c r="N3946" i="8"/>
  <c r="N3947" i="8"/>
  <c r="N3948" i="8"/>
  <c r="N3949" i="8"/>
  <c r="N3950" i="8"/>
  <c r="N3951" i="8"/>
  <c r="N3952" i="8"/>
  <c r="N3953" i="8"/>
  <c r="N3954" i="8"/>
  <c r="N3955" i="8"/>
  <c r="N3956" i="8"/>
  <c r="N3957" i="8"/>
  <c r="N3958" i="8"/>
  <c r="N3959" i="8"/>
  <c r="N3960" i="8"/>
  <c r="N3961" i="8"/>
  <c r="N3962" i="8"/>
  <c r="N3963" i="8"/>
  <c r="N3964" i="8"/>
  <c r="N3965" i="8"/>
  <c r="N3966" i="8"/>
  <c r="N3967" i="8"/>
  <c r="N3968" i="8"/>
  <c r="N3969" i="8"/>
  <c r="N3970" i="8"/>
  <c r="N3971" i="8"/>
  <c r="N3972" i="8"/>
  <c r="N3973" i="8"/>
  <c r="N3974" i="8"/>
  <c r="N3975" i="8"/>
  <c r="N3976" i="8"/>
  <c r="N3977" i="8"/>
  <c r="N3978" i="8"/>
  <c r="N3979" i="8"/>
  <c r="N3980" i="8"/>
  <c r="N3981" i="8"/>
  <c r="N3982" i="8"/>
  <c r="N3983" i="8"/>
  <c r="N3984" i="8"/>
  <c r="N3985" i="8"/>
  <c r="N3986" i="8"/>
  <c r="N3987" i="8"/>
  <c r="N3988" i="8"/>
  <c r="N3989" i="8"/>
  <c r="N3990" i="8"/>
  <c r="N3991" i="8"/>
  <c r="N3992" i="8"/>
  <c r="N3993" i="8"/>
  <c r="N3994" i="8"/>
  <c r="N3995" i="8"/>
  <c r="N3996" i="8"/>
  <c r="N3997" i="8"/>
  <c r="N3998" i="8"/>
  <c r="N3999" i="8"/>
  <c r="N4000" i="8"/>
  <c r="N4001" i="8"/>
  <c r="N4002" i="8"/>
  <c r="N4003" i="8"/>
  <c r="N4004" i="8"/>
  <c r="N4005" i="8"/>
  <c r="N4006" i="8"/>
  <c r="N4007" i="8"/>
  <c r="N4008" i="8"/>
  <c r="N4009" i="8"/>
  <c r="N4010" i="8"/>
  <c r="N4011" i="8"/>
  <c r="N4012" i="8"/>
  <c r="N4013" i="8"/>
  <c r="N4014" i="8"/>
  <c r="N4015" i="8"/>
  <c r="N4016" i="8"/>
  <c r="N4017" i="8"/>
  <c r="N4018" i="8"/>
  <c r="N4019" i="8"/>
  <c r="N4020" i="8"/>
  <c r="N4021" i="8"/>
  <c r="N4022" i="8"/>
  <c r="N4023" i="8"/>
  <c r="N4024" i="8"/>
  <c r="N4025" i="8"/>
  <c r="N4026" i="8"/>
  <c r="N4027" i="8"/>
  <c r="N4028" i="8"/>
  <c r="N4029" i="8"/>
  <c r="N4030" i="8"/>
  <c r="N4031" i="8"/>
  <c r="N4032" i="8"/>
  <c r="N4033" i="8"/>
  <c r="N4034" i="8"/>
  <c r="N4035" i="8"/>
  <c r="N4036" i="8"/>
  <c r="N4037" i="8"/>
  <c r="N4038" i="8"/>
  <c r="N4039" i="8"/>
  <c r="N4040" i="8"/>
  <c r="N4041" i="8"/>
  <c r="N4042" i="8"/>
  <c r="N4043" i="8"/>
  <c r="N4044" i="8"/>
  <c r="N4045" i="8"/>
  <c r="N4046" i="8"/>
  <c r="N4047" i="8"/>
  <c r="N4048" i="8"/>
  <c r="N4049" i="8"/>
  <c r="N4050" i="8"/>
  <c r="N4051" i="8"/>
  <c r="N4052" i="8"/>
  <c r="N4053" i="8"/>
  <c r="N4054" i="8"/>
  <c r="N4055" i="8"/>
  <c r="N4056" i="8"/>
  <c r="N4057" i="8"/>
  <c r="N4058" i="8"/>
  <c r="N4059" i="8"/>
  <c r="N4060" i="8"/>
  <c r="N4061" i="8"/>
  <c r="N4062" i="8"/>
  <c r="N4063" i="8"/>
  <c r="N4064" i="8"/>
  <c r="N4065" i="8"/>
  <c r="N4066" i="8"/>
  <c r="N4067" i="8"/>
  <c r="N4068" i="8"/>
  <c r="N4069" i="8"/>
  <c r="N4070" i="8"/>
  <c r="N4071" i="8"/>
  <c r="N4072" i="8"/>
  <c r="N4073" i="8"/>
  <c r="N4074" i="8"/>
  <c r="N4075" i="8"/>
  <c r="N4076" i="8"/>
  <c r="N4077" i="8"/>
  <c r="N4078" i="8"/>
  <c r="N4079" i="8"/>
  <c r="N4080" i="8"/>
  <c r="N4081" i="8"/>
  <c r="N4082" i="8"/>
  <c r="N4083" i="8"/>
  <c r="N4084" i="8"/>
  <c r="N4085" i="8"/>
  <c r="N4086" i="8"/>
  <c r="N4087" i="8"/>
  <c r="N4088" i="8"/>
  <c r="N4089" i="8"/>
  <c r="N4090" i="8"/>
  <c r="N4091" i="8"/>
  <c r="N4092" i="8"/>
  <c r="N4093" i="8"/>
  <c r="N4094" i="8"/>
  <c r="N4095" i="8"/>
  <c r="N4096" i="8"/>
  <c r="N4097" i="8"/>
  <c r="N4098" i="8"/>
  <c r="N4099" i="8"/>
  <c r="N4100" i="8"/>
  <c r="N4101" i="8"/>
  <c r="N4102" i="8"/>
  <c r="N4103" i="8"/>
  <c r="N4104" i="8"/>
  <c r="N4105" i="8"/>
  <c r="N4106" i="8"/>
  <c r="N4107" i="8"/>
  <c r="N4108" i="8"/>
  <c r="N4109" i="8"/>
  <c r="N4110" i="8"/>
  <c r="N4111" i="8"/>
  <c r="N4112" i="8"/>
  <c r="N4113" i="8"/>
  <c r="N4114" i="8"/>
  <c r="N4115" i="8"/>
  <c r="N4116" i="8"/>
  <c r="N4117" i="8"/>
  <c r="N4118" i="8"/>
  <c r="N4119" i="8"/>
  <c r="N4120" i="8"/>
  <c r="N4121" i="8"/>
  <c r="N4122" i="8"/>
  <c r="N4123" i="8"/>
  <c r="N4124" i="8"/>
  <c r="N4125" i="8"/>
  <c r="N4126" i="8"/>
  <c r="N4127" i="8"/>
  <c r="N4128" i="8"/>
  <c r="N4129" i="8"/>
  <c r="N4130" i="8"/>
  <c r="N4131" i="8"/>
  <c r="N4132" i="8"/>
  <c r="N4133" i="8"/>
  <c r="N4134" i="8"/>
  <c r="N4135" i="8"/>
  <c r="N4136" i="8"/>
  <c r="N4137" i="8"/>
  <c r="N4138" i="8"/>
  <c r="N4139" i="8"/>
  <c r="N4140" i="8"/>
  <c r="N4141" i="8"/>
  <c r="N4142" i="8"/>
  <c r="N4143" i="8"/>
  <c r="N4144" i="8"/>
  <c r="N4145" i="8"/>
  <c r="N4146" i="8"/>
  <c r="N4147" i="8"/>
  <c r="N4148" i="8"/>
  <c r="N4149" i="8"/>
  <c r="N4150" i="8"/>
  <c r="N4151" i="8"/>
  <c r="N4152" i="8"/>
  <c r="N4153" i="8"/>
  <c r="N4154" i="8"/>
  <c r="N4155" i="8"/>
  <c r="N4156" i="8"/>
  <c r="N4157" i="8"/>
  <c r="N4158" i="8"/>
  <c r="N4159" i="8"/>
  <c r="N4160" i="8"/>
  <c r="N4161" i="8"/>
  <c r="N4162" i="8"/>
  <c r="N4163" i="8"/>
  <c r="N4164" i="8"/>
  <c r="N4165" i="8"/>
  <c r="N4166" i="8"/>
  <c r="N4167" i="8"/>
  <c r="N4168" i="8"/>
  <c r="N4169" i="8"/>
  <c r="N4170" i="8"/>
  <c r="N4171" i="8"/>
  <c r="N4172" i="8"/>
  <c r="N4173" i="8"/>
  <c r="N4174" i="8"/>
  <c r="N4175" i="8"/>
  <c r="N4176" i="8"/>
  <c r="N4177" i="8"/>
  <c r="N4178" i="8"/>
  <c r="N4179" i="8"/>
  <c r="N4180" i="8"/>
  <c r="N4181" i="8"/>
  <c r="N4182" i="8"/>
  <c r="N4183" i="8"/>
  <c r="N4184" i="8"/>
  <c r="N4185" i="8"/>
  <c r="N4186" i="8"/>
  <c r="N4187" i="8"/>
  <c r="N4188" i="8"/>
  <c r="N4189" i="8"/>
  <c r="N4190" i="8"/>
  <c r="N4191" i="8"/>
  <c r="N4192" i="8"/>
  <c r="N4193" i="8"/>
  <c r="N4194" i="8"/>
  <c r="N4195" i="8"/>
  <c r="N4196" i="8"/>
  <c r="N4197" i="8"/>
  <c r="N4198" i="8"/>
  <c r="N4199" i="8"/>
  <c r="N4200" i="8"/>
  <c r="N4201" i="8"/>
  <c r="N4202" i="8"/>
  <c r="N4203" i="8"/>
  <c r="N4204" i="8"/>
  <c r="N4205" i="8"/>
  <c r="N4206" i="8"/>
  <c r="N4207" i="8"/>
  <c r="N4208" i="8"/>
  <c r="N4209" i="8"/>
  <c r="N4210" i="8"/>
  <c r="N4211" i="8"/>
  <c r="N4212" i="8"/>
  <c r="N4213" i="8"/>
  <c r="N4214" i="8"/>
  <c r="N4215" i="8"/>
  <c r="N4216" i="8"/>
  <c r="N4217" i="8"/>
  <c r="N4218" i="8"/>
  <c r="N4219" i="8"/>
  <c r="N4220" i="8"/>
  <c r="N4221" i="8"/>
  <c r="N4222" i="8"/>
  <c r="N4223" i="8"/>
  <c r="N4224" i="8"/>
  <c r="N4225" i="8"/>
  <c r="N4226" i="8"/>
  <c r="N4227" i="8"/>
  <c r="N4228" i="8"/>
  <c r="N4229" i="8"/>
  <c r="N4230" i="8"/>
  <c r="N4231" i="8"/>
  <c r="N4232" i="8"/>
  <c r="N4233" i="8"/>
  <c r="N4234" i="8"/>
  <c r="N4235" i="8"/>
  <c r="N4236" i="8"/>
  <c r="N4237" i="8"/>
  <c r="N4238" i="8"/>
  <c r="N4239" i="8"/>
  <c r="N4240" i="8"/>
  <c r="N4241" i="8"/>
  <c r="N4242" i="8"/>
  <c r="N4243" i="8"/>
  <c r="N4244" i="8"/>
  <c r="N4245" i="8"/>
  <c r="N4246" i="8"/>
  <c r="N4247" i="8"/>
  <c r="N4248" i="8"/>
  <c r="N4249" i="8"/>
  <c r="N4250" i="8"/>
  <c r="N4251" i="8"/>
  <c r="N4252" i="8"/>
  <c r="N4253" i="8"/>
  <c r="N4254" i="8"/>
  <c r="N4255" i="8"/>
  <c r="N4256" i="8"/>
  <c r="N4257" i="8"/>
  <c r="N4258" i="8"/>
  <c r="N4259" i="8"/>
  <c r="N4260" i="8"/>
  <c r="N4261" i="8"/>
  <c r="N4262" i="8"/>
  <c r="N4263" i="8"/>
  <c r="N4264" i="8"/>
  <c r="N4265" i="8"/>
  <c r="N4266" i="8"/>
  <c r="N4267" i="8"/>
  <c r="N4268" i="8"/>
  <c r="N4269" i="8"/>
  <c r="N4270" i="8"/>
  <c r="N4271" i="8"/>
  <c r="N4272" i="8"/>
  <c r="N4273" i="8"/>
  <c r="N4274" i="8"/>
  <c r="N4275" i="8"/>
  <c r="N4276" i="8"/>
  <c r="N4277" i="8"/>
  <c r="N4278" i="8"/>
  <c r="N4279" i="8"/>
  <c r="N4280" i="8"/>
  <c r="N4281" i="8"/>
  <c r="N4282" i="8"/>
  <c r="N4283" i="8"/>
  <c r="N4284" i="8"/>
  <c r="N4285" i="8"/>
  <c r="N4286" i="8"/>
  <c r="N4287" i="8"/>
  <c r="N4288" i="8"/>
  <c r="N4289" i="8"/>
  <c r="N4290" i="8"/>
  <c r="N4291" i="8"/>
  <c r="N4292" i="8"/>
  <c r="N4293" i="8"/>
  <c r="N4294" i="8"/>
  <c r="N4295" i="8"/>
  <c r="N4296" i="8"/>
  <c r="N4297" i="8"/>
  <c r="N4298" i="8"/>
  <c r="N4299" i="8"/>
  <c r="N4300" i="8"/>
  <c r="N4301" i="8"/>
  <c r="N4302" i="8"/>
  <c r="N4303" i="8"/>
  <c r="N4304" i="8"/>
  <c r="N4305" i="8"/>
  <c r="N4306" i="8"/>
  <c r="N4307" i="8"/>
  <c r="N4308" i="8"/>
  <c r="N4309" i="8"/>
  <c r="N4310" i="8"/>
  <c r="N4311" i="8"/>
  <c r="N4312" i="8"/>
  <c r="N4313" i="8"/>
  <c r="N4314" i="8"/>
  <c r="N4315" i="8"/>
  <c r="N4316" i="8"/>
  <c r="N4317" i="8"/>
  <c r="N4318" i="8"/>
  <c r="N4319" i="8"/>
  <c r="N4320" i="8"/>
  <c r="N4321" i="8"/>
  <c r="N4322" i="8"/>
  <c r="N4323" i="8"/>
  <c r="N4324" i="8"/>
  <c r="N4325" i="8"/>
  <c r="N4326" i="8"/>
  <c r="N4327" i="8"/>
  <c r="N4328" i="8"/>
  <c r="N4329" i="8"/>
  <c r="N4330" i="8"/>
  <c r="N4331" i="8"/>
  <c r="N4332" i="8"/>
  <c r="N4333" i="8"/>
  <c r="N4334" i="8"/>
  <c r="N4335" i="8"/>
  <c r="N4336" i="8"/>
  <c r="N4337" i="8"/>
  <c r="N4338" i="8"/>
  <c r="N4339" i="8"/>
  <c r="N4340" i="8"/>
  <c r="N4341" i="8"/>
  <c r="N4342" i="8"/>
  <c r="N4343" i="8"/>
  <c r="N4344" i="8"/>
  <c r="N4345" i="8"/>
  <c r="N4346" i="8"/>
  <c r="N4347" i="8"/>
  <c r="N4348" i="8"/>
  <c r="N4349" i="8"/>
  <c r="N4350" i="8"/>
  <c r="N4351" i="8"/>
  <c r="N4352" i="8"/>
  <c r="N4353" i="8"/>
  <c r="N4354" i="8"/>
  <c r="N4355" i="8"/>
  <c r="N4356" i="8"/>
  <c r="N4357" i="8"/>
  <c r="N4358" i="8"/>
  <c r="N4359" i="8"/>
  <c r="N4360" i="8"/>
  <c r="N4361" i="8"/>
  <c r="N4362" i="8"/>
  <c r="N4363" i="8"/>
  <c r="N4364" i="8"/>
  <c r="N4365" i="8"/>
  <c r="N4366" i="8"/>
  <c r="N4367" i="8"/>
  <c r="N4368" i="8"/>
  <c r="N4369" i="8"/>
  <c r="N4370" i="8"/>
  <c r="N4371" i="8"/>
  <c r="N4372" i="8"/>
  <c r="N4373" i="8"/>
  <c r="N4374" i="8"/>
  <c r="N4375" i="8"/>
  <c r="N4376" i="8"/>
  <c r="N4377" i="8"/>
  <c r="N4378" i="8"/>
  <c r="N4379" i="8"/>
  <c r="N4380" i="8"/>
  <c r="N4381" i="8"/>
  <c r="N4382" i="8"/>
  <c r="N4383" i="8"/>
  <c r="N4384" i="8"/>
  <c r="N4385" i="8"/>
  <c r="N4386" i="8"/>
  <c r="N4387" i="8"/>
  <c r="N4388" i="8"/>
  <c r="N4389" i="8"/>
  <c r="N4390" i="8"/>
  <c r="N4391" i="8"/>
  <c r="N4392" i="8"/>
  <c r="N4393" i="8"/>
  <c r="N4394" i="8"/>
  <c r="N4395" i="8"/>
  <c r="N4396" i="8"/>
  <c r="N4397" i="8"/>
  <c r="N4398" i="8"/>
  <c r="N4399" i="8"/>
  <c r="N4400" i="8"/>
  <c r="N4401" i="8"/>
  <c r="N4402" i="8"/>
  <c r="N4403" i="8"/>
  <c r="N4404" i="8"/>
  <c r="N4405" i="8"/>
  <c r="N4406" i="8"/>
  <c r="N4407" i="8"/>
  <c r="N4408" i="8"/>
  <c r="N4409" i="8"/>
  <c r="N4410" i="8"/>
  <c r="N4411" i="8"/>
  <c r="N4412" i="8"/>
  <c r="N4413" i="8"/>
  <c r="N4414" i="8"/>
  <c r="N4415" i="8"/>
  <c r="N4416" i="8"/>
  <c r="N4417" i="8"/>
  <c r="N4418" i="8"/>
  <c r="N4419" i="8"/>
  <c r="N4420" i="8"/>
  <c r="N4421" i="8"/>
  <c r="N4422" i="8"/>
  <c r="N4423" i="8"/>
  <c r="N4424" i="8"/>
  <c r="N4425" i="8"/>
  <c r="N4426" i="8"/>
  <c r="N4427" i="8"/>
  <c r="N4428" i="8"/>
  <c r="N4429" i="8"/>
  <c r="N4430" i="8"/>
  <c r="N4431" i="8"/>
  <c r="N4432" i="8"/>
  <c r="N4433" i="8"/>
  <c r="N4434" i="8"/>
  <c r="N4435" i="8"/>
  <c r="N4436" i="8"/>
  <c r="N4437" i="8"/>
  <c r="N4438" i="8"/>
  <c r="N4439" i="8"/>
  <c r="N4440" i="8"/>
  <c r="N4441" i="8"/>
  <c r="N4442" i="8"/>
  <c r="N4443" i="8"/>
  <c r="N4444" i="8"/>
  <c r="N4445" i="8"/>
  <c r="N4446" i="8"/>
  <c r="N4447" i="8"/>
  <c r="N4448" i="8"/>
  <c r="N4449" i="8"/>
  <c r="N4450" i="8"/>
  <c r="N4451" i="8"/>
  <c r="N4452" i="8"/>
  <c r="N4453" i="8"/>
  <c r="N4454" i="8"/>
  <c r="N4455" i="8"/>
  <c r="N4456" i="8"/>
  <c r="N4457" i="8"/>
  <c r="N4458" i="8"/>
  <c r="N4459" i="8"/>
  <c r="N4460" i="8"/>
  <c r="N4461" i="8"/>
  <c r="N4462" i="8"/>
  <c r="N4463" i="8"/>
  <c r="N4464" i="8"/>
  <c r="N4465" i="8"/>
  <c r="N4466" i="8"/>
  <c r="N4467" i="8"/>
  <c r="N4468" i="8"/>
  <c r="N4469" i="8"/>
  <c r="N4470" i="8"/>
  <c r="N4471" i="8"/>
  <c r="N4472" i="8"/>
  <c r="N4473" i="8"/>
  <c r="N4474" i="8"/>
  <c r="N4475" i="8"/>
  <c r="N4476" i="8"/>
  <c r="N4477" i="8"/>
  <c r="N4478" i="8"/>
  <c r="N4479" i="8"/>
  <c r="N4480" i="8"/>
  <c r="N4481" i="8"/>
  <c r="N4482" i="8"/>
  <c r="N4483" i="8"/>
  <c r="N4484" i="8"/>
  <c r="N4485" i="8"/>
  <c r="N4486" i="8"/>
  <c r="N4487" i="8"/>
  <c r="N4488" i="8"/>
  <c r="N4489" i="8"/>
  <c r="N4490" i="8"/>
  <c r="N4491" i="8"/>
  <c r="N4492" i="8"/>
  <c r="N4493" i="8"/>
  <c r="N4494" i="8"/>
  <c r="N4495" i="8"/>
  <c r="N4496" i="8"/>
  <c r="N4497" i="8"/>
  <c r="N4498" i="8"/>
  <c r="N4499" i="8"/>
  <c r="N4500" i="8"/>
  <c r="N4501" i="8"/>
  <c r="N4502" i="8"/>
  <c r="N4503" i="8"/>
  <c r="N4504" i="8"/>
  <c r="N4505" i="8"/>
  <c r="N4506" i="8"/>
  <c r="N4507" i="8"/>
  <c r="N4508" i="8"/>
  <c r="N4509" i="8"/>
  <c r="N4510" i="8"/>
  <c r="N4511" i="8"/>
  <c r="N4512" i="8"/>
  <c r="N4513" i="8"/>
  <c r="N4514" i="8"/>
  <c r="N4515" i="8"/>
  <c r="N4516" i="8"/>
  <c r="N4517" i="8"/>
  <c r="N4518" i="8"/>
  <c r="N4519" i="8"/>
  <c r="N4520" i="8"/>
  <c r="N4521" i="8"/>
  <c r="N4522" i="8"/>
  <c r="N4523" i="8"/>
  <c r="N4524" i="8"/>
  <c r="N4525" i="8"/>
  <c r="N4526" i="8"/>
  <c r="N4527" i="8"/>
  <c r="N4528" i="8"/>
  <c r="N4529" i="8"/>
  <c r="N4530" i="8"/>
  <c r="N4531" i="8"/>
  <c r="N4532" i="8"/>
  <c r="N4533" i="8"/>
  <c r="N4534" i="8"/>
  <c r="N4535" i="8"/>
  <c r="N4536" i="8"/>
  <c r="N4537" i="8"/>
  <c r="N4538" i="8"/>
  <c r="N4539" i="8"/>
  <c r="N4540" i="8"/>
  <c r="N4541" i="8"/>
  <c r="N4542" i="8"/>
  <c r="N4543" i="8"/>
  <c r="N4544" i="8"/>
  <c r="N4545" i="8"/>
  <c r="N4546" i="8"/>
  <c r="N4547" i="8"/>
  <c r="N4548" i="8"/>
  <c r="N4549" i="8"/>
  <c r="N4550" i="8"/>
  <c r="N4551" i="8"/>
  <c r="N4552" i="8"/>
  <c r="N4553" i="8"/>
  <c r="N4554" i="8"/>
  <c r="N4555" i="8"/>
  <c r="N4556" i="8"/>
  <c r="N4557" i="8"/>
  <c r="N4558" i="8"/>
  <c r="N4559" i="8"/>
  <c r="N4560" i="8"/>
  <c r="N4561" i="8"/>
  <c r="N4562" i="8"/>
  <c r="N4563" i="8"/>
  <c r="N4564" i="8"/>
  <c r="N4565" i="8"/>
  <c r="N4566" i="8"/>
  <c r="N4567" i="8"/>
  <c r="N4568" i="8"/>
  <c r="N4569" i="8"/>
  <c r="N4570" i="8"/>
  <c r="N4571" i="8"/>
  <c r="N4572" i="8"/>
  <c r="N4573" i="8"/>
  <c r="N4574" i="8"/>
  <c r="N4575" i="8"/>
  <c r="N4576" i="8"/>
  <c r="N4577" i="8"/>
  <c r="N4578" i="8"/>
  <c r="N4579" i="8"/>
  <c r="N4580" i="8"/>
  <c r="N4581" i="8"/>
  <c r="N4582" i="8"/>
  <c r="N4583" i="8"/>
  <c r="N4584" i="8"/>
  <c r="N4585" i="8"/>
  <c r="N4586" i="8"/>
  <c r="N4587" i="8"/>
  <c r="N4588" i="8"/>
  <c r="N4589" i="8"/>
  <c r="N4590" i="8"/>
  <c r="N4591" i="8"/>
  <c r="N4592" i="8"/>
  <c r="N4593" i="8"/>
  <c r="N4594" i="8"/>
  <c r="N4595" i="8"/>
  <c r="N4596" i="8"/>
  <c r="N4597" i="8"/>
  <c r="N4598" i="8"/>
  <c r="N4599" i="8"/>
  <c r="N4600" i="8"/>
  <c r="N4601" i="8"/>
  <c r="N4602" i="8"/>
  <c r="N4603" i="8"/>
  <c r="N4604" i="8"/>
  <c r="N4605" i="8"/>
  <c r="N4606" i="8"/>
  <c r="N4607" i="8"/>
  <c r="N4608" i="8"/>
  <c r="N4609" i="8"/>
  <c r="N4610" i="8"/>
  <c r="N4611" i="8"/>
  <c r="N4612" i="8"/>
  <c r="N4613" i="8"/>
  <c r="N4614" i="8"/>
  <c r="N4615" i="8"/>
  <c r="N4616" i="8"/>
  <c r="N4617" i="8"/>
  <c r="N4618" i="8"/>
  <c r="N4619" i="8"/>
  <c r="N4620" i="8"/>
  <c r="N4621" i="8"/>
  <c r="N4622" i="8"/>
  <c r="N4623" i="8"/>
  <c r="N4624" i="8"/>
  <c r="N4625" i="8"/>
  <c r="N4626" i="8"/>
  <c r="N4627" i="8"/>
  <c r="N4628" i="8"/>
  <c r="N4629" i="8"/>
  <c r="N4630" i="8"/>
  <c r="N4631" i="8"/>
  <c r="N4632" i="8"/>
  <c r="N4633" i="8"/>
  <c r="N4634" i="8"/>
  <c r="N4635" i="8"/>
  <c r="N4636" i="8"/>
  <c r="N4637" i="8"/>
  <c r="N4638" i="8"/>
  <c r="N4639" i="8"/>
  <c r="N4640" i="8"/>
  <c r="N4641" i="8"/>
  <c r="N4642" i="8"/>
  <c r="N4643" i="8"/>
  <c r="N4644" i="8"/>
  <c r="N4645" i="8"/>
  <c r="N4646" i="8"/>
  <c r="N4647" i="8"/>
  <c r="N4648" i="8"/>
  <c r="N4649" i="8"/>
  <c r="N4650" i="8"/>
  <c r="N4651" i="8"/>
  <c r="N4652" i="8"/>
  <c r="N4653" i="8"/>
  <c r="N4654" i="8"/>
  <c r="N4655" i="8"/>
  <c r="N4656" i="8"/>
  <c r="N4657" i="8"/>
  <c r="N4658" i="8"/>
  <c r="N4659" i="8"/>
  <c r="N4660" i="8"/>
  <c r="N4661" i="8"/>
  <c r="N4662" i="8"/>
  <c r="N4663" i="8"/>
  <c r="N4664" i="8"/>
  <c r="N4665" i="8"/>
  <c r="N4666" i="8"/>
  <c r="N4667" i="8"/>
  <c r="N4668" i="8"/>
  <c r="N4669" i="8"/>
  <c r="N4670" i="8"/>
  <c r="N4671" i="8"/>
  <c r="N4672" i="8"/>
  <c r="N4673" i="8"/>
  <c r="N4674" i="8"/>
  <c r="N4675" i="8"/>
  <c r="N4676" i="8"/>
  <c r="N4677" i="8"/>
  <c r="N4678" i="8"/>
  <c r="N4679" i="8"/>
  <c r="N4680" i="8"/>
  <c r="N4681" i="8"/>
  <c r="N4682" i="8"/>
  <c r="N4683" i="8"/>
  <c r="N4684" i="8"/>
  <c r="N4685" i="8"/>
  <c r="N4686" i="8"/>
  <c r="N4687" i="8"/>
  <c r="N4688" i="8"/>
  <c r="N4689" i="8"/>
  <c r="N4690" i="8"/>
  <c r="N4691" i="8"/>
  <c r="N4692" i="8"/>
  <c r="N4693" i="8"/>
  <c r="N4694" i="8"/>
  <c r="N4695" i="8"/>
  <c r="N4696" i="8"/>
  <c r="N4697" i="8"/>
  <c r="N4698" i="8"/>
  <c r="N4699" i="8"/>
  <c r="N4700" i="8"/>
  <c r="N4701" i="8"/>
  <c r="N4702" i="8"/>
  <c r="N4703" i="8"/>
  <c r="N4704" i="8"/>
  <c r="N4705" i="8"/>
  <c r="N4706" i="8"/>
  <c r="N4707" i="8"/>
  <c r="N4708" i="8"/>
  <c r="N4709" i="8"/>
  <c r="N4710" i="8"/>
  <c r="N4711" i="8"/>
  <c r="N4712" i="8"/>
  <c r="N4713" i="8"/>
  <c r="N4714" i="8"/>
  <c r="N4715" i="8"/>
  <c r="N4716" i="8"/>
  <c r="N4717" i="8"/>
  <c r="N4718" i="8"/>
  <c r="N4719" i="8"/>
  <c r="N4720" i="8"/>
  <c r="N4721" i="8"/>
  <c r="N4722" i="8"/>
  <c r="N4723" i="8"/>
  <c r="N4724" i="8"/>
  <c r="N4725" i="8"/>
  <c r="N4726" i="8"/>
  <c r="N4727" i="8"/>
  <c r="N4728" i="8"/>
  <c r="N4729" i="8"/>
  <c r="N4730" i="8"/>
  <c r="N4731" i="8"/>
  <c r="N4732" i="8"/>
  <c r="N4733" i="8"/>
  <c r="N4734" i="8"/>
  <c r="N4735" i="8"/>
  <c r="N4736" i="8"/>
  <c r="N4737" i="8"/>
  <c r="N4738" i="8"/>
  <c r="N4739" i="8"/>
  <c r="N4740" i="8"/>
  <c r="N4741" i="8"/>
  <c r="N4742" i="8"/>
  <c r="N4743" i="8"/>
  <c r="N4744" i="8"/>
  <c r="N4745" i="8"/>
  <c r="N4746" i="8"/>
  <c r="N4747" i="8"/>
  <c r="N4748" i="8"/>
  <c r="N4749" i="8"/>
  <c r="N4750" i="8"/>
  <c r="N4751" i="8"/>
  <c r="N4752" i="8"/>
  <c r="N4753" i="8"/>
  <c r="N4754" i="8"/>
  <c r="N4755" i="8"/>
  <c r="N4756" i="8"/>
  <c r="N4757" i="8"/>
  <c r="N4758" i="8"/>
  <c r="N4759" i="8"/>
  <c r="N4760" i="8"/>
  <c r="N4761" i="8"/>
  <c r="N4762" i="8"/>
  <c r="N4763" i="8"/>
  <c r="N4764" i="8"/>
  <c r="N4765" i="8"/>
  <c r="N4766" i="8"/>
  <c r="N4767" i="8"/>
  <c r="N4768" i="8"/>
  <c r="N4769" i="8"/>
  <c r="N4770" i="8"/>
  <c r="N4771" i="8"/>
  <c r="N4772" i="8"/>
  <c r="N4773" i="8"/>
  <c r="N4774" i="8"/>
  <c r="N4775" i="8"/>
  <c r="N4776" i="8"/>
  <c r="N4777" i="8"/>
  <c r="N4778" i="8"/>
  <c r="N4779" i="8"/>
  <c r="N4780" i="8"/>
  <c r="N4781" i="8"/>
  <c r="N4782" i="8"/>
  <c r="N4783" i="8"/>
  <c r="N4784" i="8"/>
  <c r="N4785" i="8"/>
  <c r="N4786" i="8"/>
  <c r="N4787" i="8"/>
  <c r="N4788" i="8"/>
  <c r="N4789" i="8"/>
  <c r="N4790" i="8"/>
  <c r="N4791" i="8"/>
  <c r="N4792" i="8"/>
  <c r="N4793" i="8"/>
  <c r="N4794" i="8"/>
  <c r="N4795" i="8"/>
  <c r="N4796" i="8"/>
  <c r="N4797" i="8"/>
  <c r="N4798" i="8"/>
  <c r="N4799" i="8"/>
  <c r="N4800" i="8"/>
  <c r="N4801" i="8"/>
  <c r="N4802" i="8"/>
  <c r="N4803" i="8"/>
  <c r="N4804" i="8"/>
  <c r="N4805" i="8"/>
  <c r="N4806" i="8"/>
  <c r="N4807" i="8"/>
  <c r="N4808" i="8"/>
  <c r="N4809" i="8"/>
  <c r="N4810" i="8"/>
  <c r="N4811" i="8"/>
  <c r="N4812" i="8"/>
  <c r="N4813" i="8"/>
  <c r="N4814" i="8"/>
  <c r="N4815" i="8"/>
  <c r="N4816" i="8"/>
  <c r="N4817" i="8"/>
  <c r="N4818" i="8"/>
  <c r="N4819" i="8"/>
  <c r="N4820" i="8"/>
  <c r="N4821" i="8"/>
  <c r="N4822" i="8"/>
  <c r="N4823" i="8"/>
  <c r="N4824" i="8"/>
  <c r="N4825" i="8"/>
  <c r="N4826" i="8"/>
  <c r="N4827" i="8"/>
  <c r="N4828" i="8"/>
  <c r="N4829" i="8"/>
  <c r="N4830" i="8"/>
  <c r="N4831" i="8"/>
  <c r="N4832" i="8"/>
  <c r="N4833" i="8"/>
  <c r="N4834" i="8"/>
  <c r="N4835" i="8"/>
  <c r="N4836" i="8"/>
  <c r="N4837" i="8"/>
  <c r="N4838" i="8"/>
  <c r="N4839" i="8"/>
  <c r="N4840" i="8"/>
  <c r="N4841" i="8"/>
  <c r="N4842" i="8"/>
  <c r="N4843" i="8"/>
  <c r="N4844" i="8"/>
  <c r="N4845" i="8"/>
  <c r="N4846" i="8"/>
  <c r="N4847" i="8"/>
  <c r="N4848" i="8"/>
  <c r="N4849" i="8"/>
  <c r="N4850" i="8"/>
  <c r="N4851" i="8"/>
  <c r="N4852" i="8"/>
  <c r="N4853" i="8"/>
  <c r="N4854" i="8"/>
  <c r="N4855" i="8"/>
  <c r="N4856" i="8"/>
  <c r="N4857" i="8"/>
  <c r="N4858" i="8"/>
  <c r="N4859" i="8"/>
  <c r="N4860" i="8"/>
  <c r="N4861" i="8"/>
  <c r="N4862" i="8"/>
  <c r="N4863" i="8"/>
  <c r="N4864" i="8"/>
  <c r="N4865" i="8"/>
  <c r="N4866" i="8"/>
  <c r="N4867" i="8"/>
  <c r="N4868" i="8"/>
  <c r="N4869" i="8"/>
  <c r="N4870" i="8"/>
  <c r="N4871" i="8"/>
  <c r="N4872" i="8"/>
  <c r="N4873" i="8"/>
  <c r="N4874" i="8"/>
  <c r="N4875" i="8"/>
  <c r="N4876" i="8"/>
  <c r="N4877" i="8"/>
  <c r="N4878" i="8"/>
  <c r="N4879" i="8"/>
  <c r="N4880" i="8"/>
  <c r="N4881" i="8"/>
  <c r="N4882" i="8"/>
  <c r="N4883" i="8"/>
  <c r="N4884" i="8"/>
  <c r="N4885" i="8"/>
  <c r="N4886" i="8"/>
  <c r="N4887" i="8"/>
  <c r="N4888" i="8"/>
  <c r="N4889" i="8"/>
  <c r="N4890" i="8"/>
  <c r="N4891" i="8"/>
  <c r="N4892" i="8"/>
  <c r="N4893" i="8"/>
  <c r="N4894" i="8"/>
  <c r="N4895" i="8"/>
  <c r="N4896" i="8"/>
  <c r="N4897" i="8"/>
  <c r="N4898" i="8"/>
  <c r="N4899" i="8"/>
  <c r="N4900" i="8"/>
  <c r="N4901" i="8"/>
  <c r="N4902" i="8"/>
  <c r="N4903" i="8"/>
  <c r="N4904" i="8"/>
  <c r="N4905" i="8"/>
  <c r="N4906" i="8"/>
  <c r="N4907" i="8"/>
  <c r="N4908" i="8"/>
  <c r="N4909" i="8"/>
  <c r="N4910" i="8"/>
  <c r="N4911" i="8"/>
  <c r="N4912" i="8"/>
  <c r="N4913" i="8"/>
  <c r="N4914" i="8"/>
  <c r="N4915" i="8"/>
  <c r="N4916" i="8"/>
  <c r="N4917" i="8"/>
  <c r="N4918" i="8"/>
  <c r="N4919" i="8"/>
  <c r="N4920" i="8"/>
  <c r="N4921" i="8"/>
  <c r="N4922" i="8"/>
  <c r="N4923" i="8"/>
  <c r="N4924" i="8"/>
  <c r="N4925" i="8"/>
  <c r="N4926" i="8"/>
  <c r="N4927" i="8"/>
  <c r="N4928" i="8"/>
  <c r="N4929" i="8"/>
  <c r="N4930" i="8"/>
  <c r="N4931" i="8"/>
  <c r="N4932" i="8"/>
  <c r="N4933" i="8"/>
  <c r="N4934" i="8"/>
  <c r="N4935" i="8"/>
  <c r="N4936" i="8"/>
  <c r="N4937" i="8"/>
  <c r="N4938" i="8"/>
  <c r="N4939" i="8"/>
  <c r="N4940" i="8"/>
  <c r="N4941" i="8"/>
  <c r="N4942" i="8"/>
  <c r="N4943" i="8"/>
  <c r="N4944" i="8"/>
  <c r="N4945" i="8"/>
  <c r="N4946" i="8"/>
  <c r="N4947" i="8"/>
  <c r="N4948" i="8"/>
  <c r="N4949" i="8"/>
  <c r="N4950" i="8"/>
  <c r="N4951" i="8"/>
  <c r="N4952" i="8"/>
  <c r="N4953" i="8"/>
  <c r="N4954" i="8"/>
  <c r="N4955" i="8"/>
  <c r="N4956" i="8"/>
  <c r="N4957" i="8"/>
  <c r="N4958" i="8"/>
  <c r="N4959" i="8"/>
  <c r="N4960" i="8"/>
  <c r="N4961" i="8"/>
  <c r="N4962" i="8"/>
  <c r="N4963" i="8"/>
  <c r="N4964" i="8"/>
  <c r="N4965" i="8"/>
  <c r="N4966" i="8"/>
  <c r="N4967" i="8"/>
  <c r="N4968" i="8"/>
  <c r="N4969" i="8"/>
  <c r="N4970" i="8"/>
  <c r="N4971" i="8"/>
  <c r="N4972" i="8"/>
  <c r="N4973" i="8"/>
  <c r="N4974" i="8"/>
  <c r="N4975" i="8"/>
  <c r="N4976" i="8"/>
  <c r="N4977" i="8"/>
  <c r="N4978" i="8"/>
  <c r="N4979" i="8"/>
  <c r="N4980" i="8"/>
  <c r="N4981" i="8"/>
  <c r="N4982" i="8"/>
  <c r="N4983" i="8"/>
  <c r="N4984" i="8"/>
  <c r="N4985" i="8"/>
  <c r="N4986" i="8"/>
  <c r="N4987" i="8"/>
  <c r="N4988" i="8"/>
  <c r="N4989" i="8"/>
  <c r="N4990" i="8"/>
  <c r="N4991" i="8"/>
  <c r="N4992" i="8"/>
  <c r="N4993" i="8"/>
  <c r="N4994" i="8"/>
  <c r="N4995" i="8"/>
  <c r="N4996" i="8"/>
  <c r="N4997" i="8"/>
  <c r="N4998" i="8"/>
  <c r="N4999" i="8"/>
  <c r="N5000" i="8"/>
  <c r="N5001" i="8"/>
  <c r="N5002" i="8"/>
  <c r="N5003" i="8"/>
  <c r="N5004" i="8"/>
  <c r="N5005" i="8"/>
  <c r="N5006" i="8"/>
  <c r="N5007" i="8"/>
  <c r="N5008" i="8"/>
  <c r="N5009" i="8"/>
  <c r="N5010" i="8"/>
  <c r="N5011" i="8"/>
  <c r="N5012" i="8"/>
  <c r="N5013" i="8"/>
  <c r="N5014" i="8"/>
  <c r="N5015" i="8"/>
  <c r="N5016" i="8"/>
  <c r="N5017" i="8"/>
  <c r="N5018" i="8"/>
  <c r="N5019" i="8"/>
  <c r="N5020" i="8"/>
  <c r="N5021" i="8"/>
  <c r="N5022" i="8"/>
  <c r="N5023" i="8"/>
  <c r="N5024" i="8"/>
  <c r="N5025" i="8"/>
  <c r="N5026" i="8"/>
  <c r="N5027" i="8"/>
  <c r="N5028" i="8"/>
  <c r="N5029" i="8"/>
  <c r="N5030" i="8"/>
  <c r="N5031" i="8"/>
  <c r="N5032" i="8"/>
  <c r="N5033" i="8"/>
  <c r="N5034" i="8"/>
  <c r="N5035" i="8"/>
  <c r="N5036" i="8"/>
  <c r="N5037" i="8"/>
  <c r="N5038" i="8"/>
  <c r="N5039" i="8"/>
  <c r="N5040" i="8"/>
  <c r="N5041" i="8"/>
  <c r="N5042" i="8"/>
  <c r="N5043" i="8"/>
  <c r="N5044" i="8"/>
  <c r="N5045" i="8"/>
  <c r="N5046" i="8"/>
  <c r="N5047" i="8"/>
  <c r="N5048" i="8"/>
  <c r="N5049" i="8"/>
  <c r="N5050" i="8"/>
  <c r="N5051" i="8"/>
  <c r="N5052" i="8"/>
  <c r="N5053" i="8"/>
  <c r="N5054" i="8"/>
  <c r="N5055" i="8"/>
  <c r="N5056" i="8"/>
  <c r="N5057" i="8"/>
  <c r="N5058" i="8"/>
  <c r="N5059" i="8"/>
  <c r="N5060" i="8"/>
  <c r="N5061" i="8"/>
  <c r="N5062" i="8"/>
  <c r="N5063" i="8"/>
  <c r="N5064" i="8"/>
  <c r="N5065" i="8"/>
  <c r="N5066" i="8"/>
  <c r="N5067" i="8"/>
  <c r="N5068" i="8"/>
  <c r="N5069" i="8"/>
  <c r="N5070" i="8"/>
  <c r="N5071" i="8"/>
  <c r="N5072" i="8"/>
  <c r="N5073" i="8"/>
  <c r="N5074" i="8"/>
  <c r="N5075" i="8"/>
  <c r="N5076" i="8"/>
  <c r="N5077" i="8"/>
  <c r="N5078" i="8"/>
  <c r="N5079" i="8"/>
  <c r="N5080" i="8"/>
  <c r="N5081" i="8"/>
  <c r="N5082" i="8"/>
  <c r="N5083" i="8"/>
  <c r="N5084" i="8"/>
  <c r="N5085" i="8"/>
  <c r="N5086" i="8"/>
  <c r="N5087" i="8"/>
  <c r="N5088" i="8"/>
  <c r="N5089" i="8"/>
  <c r="N5090" i="8"/>
  <c r="N5091" i="8"/>
  <c r="N5092" i="8"/>
  <c r="N5093" i="8"/>
  <c r="N5094" i="8"/>
  <c r="N5095" i="8"/>
  <c r="N5096" i="8"/>
  <c r="N5097" i="8"/>
  <c r="N5098" i="8"/>
  <c r="N5099" i="8"/>
  <c r="N5100" i="8"/>
  <c r="N5101" i="8"/>
  <c r="N5102" i="8"/>
  <c r="N5103" i="8"/>
  <c r="N5104" i="8"/>
  <c r="N5105" i="8"/>
  <c r="N5106" i="8"/>
  <c r="N5107" i="8"/>
  <c r="N5108" i="8"/>
  <c r="N5109" i="8"/>
  <c r="N5110" i="8"/>
  <c r="N5111" i="8"/>
  <c r="N5112" i="8"/>
  <c r="N5113" i="8"/>
  <c r="N5114" i="8"/>
  <c r="N5115" i="8"/>
  <c r="N5116" i="8"/>
  <c r="N5117" i="8"/>
  <c r="N5118" i="8"/>
  <c r="N5119" i="8"/>
  <c r="N5120" i="8"/>
  <c r="N5121" i="8"/>
  <c r="N5122" i="8"/>
  <c r="N5123" i="8"/>
  <c r="N5124" i="8"/>
  <c r="N5125" i="8"/>
  <c r="N5126" i="8"/>
  <c r="N5127" i="8"/>
  <c r="N5128" i="8"/>
  <c r="N5129" i="8"/>
  <c r="N5130" i="8"/>
  <c r="N5131" i="8"/>
  <c r="N5132" i="8"/>
  <c r="N5133" i="8"/>
  <c r="N5134" i="8"/>
  <c r="N5135" i="8"/>
  <c r="N5136" i="8"/>
  <c r="N5137" i="8"/>
  <c r="N5138" i="8"/>
  <c r="N5139" i="8"/>
  <c r="N5140" i="8"/>
  <c r="N5141" i="8"/>
  <c r="N5142" i="8"/>
  <c r="N5143" i="8"/>
  <c r="N5144" i="8"/>
  <c r="N5145" i="8"/>
  <c r="N5146" i="8"/>
  <c r="N5147" i="8"/>
  <c r="N5148" i="8"/>
  <c r="N5149" i="8"/>
  <c r="N5150" i="8"/>
  <c r="N5151" i="8"/>
  <c r="N5152" i="8"/>
  <c r="N5153" i="8"/>
  <c r="N5154" i="8"/>
  <c r="N5155" i="8"/>
  <c r="N5156" i="8"/>
  <c r="N5157" i="8"/>
  <c r="N5158" i="8"/>
  <c r="N5159" i="8"/>
  <c r="N5160" i="8"/>
  <c r="N5161" i="8"/>
  <c r="N5162" i="8"/>
  <c r="N5163" i="8"/>
  <c r="N5164" i="8"/>
  <c r="N5165" i="8"/>
  <c r="N5166" i="8"/>
  <c r="N5167" i="8"/>
  <c r="N5168" i="8"/>
  <c r="N5169" i="8"/>
  <c r="N5170" i="8"/>
  <c r="N5171" i="8"/>
  <c r="N5172" i="8"/>
  <c r="N5173" i="8"/>
  <c r="N5174" i="8"/>
  <c r="N5175" i="8"/>
  <c r="N5176" i="8"/>
  <c r="N5177" i="8"/>
  <c r="N5178" i="8"/>
  <c r="N5179" i="8"/>
  <c r="N5180" i="8"/>
  <c r="N5181" i="8"/>
  <c r="N5182" i="8"/>
  <c r="N5183" i="8"/>
  <c r="N5184" i="8"/>
  <c r="N5185" i="8"/>
  <c r="N5186" i="8"/>
  <c r="N5187" i="8"/>
  <c r="N5188" i="8"/>
  <c r="N5189" i="8"/>
  <c r="N5190" i="8"/>
  <c r="N5191" i="8"/>
  <c r="N5192" i="8"/>
  <c r="N5193" i="8"/>
  <c r="N5194" i="8"/>
  <c r="N5195" i="8"/>
  <c r="N5196" i="8"/>
  <c r="N5197" i="8"/>
  <c r="N5198" i="8"/>
  <c r="N5199" i="8"/>
  <c r="N5200" i="8"/>
  <c r="N5201" i="8"/>
  <c r="N5202" i="8"/>
  <c r="N5203" i="8"/>
  <c r="N5204" i="8"/>
  <c r="N5205" i="8"/>
  <c r="N5206" i="8"/>
  <c r="N5207" i="8"/>
  <c r="N5208" i="8"/>
  <c r="N5209" i="8"/>
  <c r="N5210" i="8"/>
  <c r="N5211" i="8"/>
  <c r="N5212" i="8"/>
  <c r="N5213" i="8"/>
  <c r="N5214" i="8"/>
  <c r="N5215" i="8"/>
  <c r="N5216" i="8"/>
  <c r="N5217" i="8"/>
  <c r="N5218" i="8"/>
  <c r="N5219" i="8"/>
  <c r="N5220" i="8"/>
  <c r="N5221" i="8"/>
  <c r="N5222" i="8"/>
  <c r="N5223" i="8"/>
  <c r="N5224" i="8"/>
  <c r="N5225" i="8"/>
  <c r="N5226" i="8"/>
  <c r="N5227" i="8"/>
  <c r="N5228" i="8"/>
  <c r="N5229" i="8"/>
  <c r="N5230" i="8"/>
  <c r="N5231" i="8"/>
  <c r="N5232" i="8"/>
  <c r="N5233" i="8"/>
  <c r="N5234" i="8"/>
  <c r="N5235" i="8"/>
  <c r="N5236" i="8"/>
  <c r="N5237" i="8"/>
  <c r="N5238" i="8"/>
  <c r="N5239" i="8"/>
  <c r="N5240" i="8"/>
  <c r="N5241" i="8"/>
  <c r="N5242" i="8"/>
  <c r="N5243" i="8"/>
  <c r="N5244" i="8"/>
  <c r="N5245" i="8"/>
  <c r="N5246" i="8"/>
  <c r="N5247" i="8"/>
  <c r="N5248" i="8"/>
  <c r="N5249" i="8"/>
  <c r="N5250" i="8"/>
  <c r="N5251" i="8"/>
  <c r="N5252" i="8"/>
  <c r="N5253" i="8"/>
  <c r="N5254" i="8"/>
  <c r="N5255" i="8"/>
  <c r="N5256" i="8"/>
  <c r="N5257" i="8"/>
  <c r="N5258" i="8"/>
  <c r="N5259" i="8"/>
  <c r="N5260" i="8"/>
  <c r="N5261" i="8"/>
  <c r="N5262" i="8"/>
  <c r="N5263" i="8"/>
  <c r="N5264" i="8"/>
  <c r="N5265" i="8"/>
  <c r="N5266" i="8"/>
  <c r="N5267" i="8"/>
  <c r="N5268" i="8"/>
  <c r="N5269" i="8"/>
  <c r="N5270" i="8"/>
  <c r="N5271" i="8"/>
  <c r="N5272" i="8"/>
  <c r="N5273" i="8"/>
  <c r="N5274" i="8"/>
  <c r="N5275" i="8"/>
  <c r="N5276" i="8"/>
  <c r="N5277" i="8"/>
  <c r="N5278" i="8"/>
  <c r="N5279" i="8"/>
  <c r="N5280" i="8"/>
  <c r="N5281" i="8"/>
  <c r="N5282" i="8"/>
  <c r="N5283" i="8"/>
  <c r="N5284" i="8"/>
  <c r="N5285" i="8"/>
  <c r="N5286" i="8"/>
  <c r="N5287" i="8"/>
  <c r="N5288" i="8"/>
  <c r="N5289" i="8"/>
  <c r="N5290" i="8"/>
  <c r="N5291" i="8"/>
  <c r="N5292" i="8"/>
  <c r="N5293" i="8"/>
  <c r="N5294" i="8"/>
  <c r="N5295" i="8"/>
  <c r="N5296" i="8"/>
  <c r="N5297" i="8"/>
  <c r="N5298" i="8"/>
  <c r="N5299" i="8"/>
  <c r="N5300" i="8"/>
  <c r="N5301" i="8"/>
  <c r="N5302" i="8"/>
  <c r="N5303" i="8"/>
  <c r="N5304" i="8"/>
  <c r="N5305" i="8"/>
  <c r="N5306" i="8"/>
  <c r="N5307" i="8"/>
  <c r="N5308" i="8"/>
  <c r="N5309" i="8"/>
  <c r="N5310" i="8"/>
  <c r="N5311" i="8"/>
  <c r="N5312" i="8"/>
  <c r="N5313" i="8"/>
  <c r="N5314" i="8"/>
  <c r="N5315" i="8"/>
  <c r="N5316" i="8"/>
  <c r="N5317" i="8"/>
  <c r="N5318" i="8"/>
  <c r="N5319" i="8"/>
  <c r="N5320" i="8"/>
  <c r="N5321" i="8"/>
  <c r="N5322" i="8"/>
  <c r="N5323" i="8"/>
  <c r="N5324" i="8"/>
  <c r="N5325" i="8"/>
  <c r="N5326" i="8"/>
  <c r="N5327" i="8"/>
  <c r="N5328" i="8"/>
  <c r="N5329" i="8"/>
  <c r="N5330" i="8"/>
  <c r="N5331" i="8"/>
  <c r="N5332" i="8"/>
  <c r="N5333" i="8"/>
  <c r="N5334" i="8"/>
  <c r="N5335" i="8"/>
  <c r="N5336" i="8"/>
  <c r="N5337" i="8"/>
  <c r="N5338" i="8"/>
  <c r="N5339" i="8"/>
  <c r="N5340" i="8"/>
  <c r="N5341" i="8"/>
  <c r="N5342" i="8"/>
  <c r="N5343" i="8"/>
  <c r="N5344" i="8"/>
  <c r="N5345" i="8"/>
  <c r="N5346" i="8"/>
  <c r="N5347" i="8"/>
  <c r="N5348" i="8"/>
  <c r="N5349" i="8"/>
  <c r="N5350" i="8"/>
  <c r="N5351" i="8"/>
  <c r="N5352" i="8"/>
  <c r="N5353" i="8"/>
  <c r="N5354" i="8"/>
  <c r="N5355" i="8"/>
  <c r="N5356" i="8"/>
  <c r="N5357" i="8"/>
  <c r="N5358" i="8"/>
  <c r="N5359" i="8"/>
  <c r="N5360" i="8"/>
  <c r="N5361" i="8"/>
  <c r="N5362" i="8"/>
  <c r="N5363" i="8"/>
  <c r="N5364" i="8"/>
  <c r="N5365" i="8"/>
  <c r="N5366" i="8"/>
  <c r="N5367" i="8"/>
  <c r="N5368" i="8"/>
  <c r="N5369" i="8"/>
  <c r="N5370" i="8"/>
  <c r="N5371" i="8"/>
  <c r="N5372" i="8"/>
  <c r="N5373" i="8"/>
  <c r="N5374" i="8"/>
  <c r="N5375" i="8"/>
  <c r="N5376" i="8"/>
  <c r="N5377" i="8"/>
  <c r="N5378" i="8"/>
  <c r="N5379" i="8"/>
  <c r="N5380" i="8"/>
  <c r="N5381" i="8"/>
  <c r="N5382" i="8"/>
  <c r="N5383" i="8"/>
  <c r="N5384" i="8"/>
  <c r="N5385" i="8"/>
  <c r="N5386" i="8"/>
  <c r="N5387" i="8"/>
  <c r="N5388" i="8"/>
  <c r="N5389" i="8"/>
  <c r="N5390" i="8"/>
  <c r="N5391" i="8"/>
  <c r="N5392" i="8"/>
  <c r="N5393" i="8"/>
  <c r="N5394" i="8"/>
  <c r="N5395" i="8"/>
  <c r="N5396" i="8"/>
  <c r="N5397" i="8"/>
  <c r="N5398" i="8"/>
  <c r="N5399" i="8"/>
  <c r="N5400" i="8"/>
  <c r="N5401" i="8"/>
  <c r="N5402" i="8"/>
  <c r="N5403" i="8"/>
  <c r="N5404" i="8"/>
  <c r="N5405" i="8"/>
  <c r="N5406" i="8"/>
  <c r="N5407" i="8"/>
  <c r="N5408" i="8"/>
  <c r="N5409" i="8"/>
  <c r="N5410" i="8"/>
  <c r="N5411" i="8"/>
  <c r="N5412" i="8"/>
  <c r="N5413" i="8"/>
  <c r="N5414" i="8"/>
  <c r="N5415" i="8"/>
  <c r="N5416" i="8"/>
  <c r="N5417" i="8"/>
  <c r="N5418" i="8"/>
  <c r="N5419" i="8"/>
  <c r="N5420" i="8"/>
  <c r="N5421" i="8"/>
  <c r="N5422" i="8"/>
  <c r="N5423" i="8"/>
  <c r="N5424" i="8"/>
  <c r="N5425" i="8"/>
  <c r="N5426" i="8"/>
  <c r="N5427" i="8"/>
  <c r="N5428" i="8"/>
  <c r="N5429" i="8"/>
  <c r="N5430" i="8"/>
  <c r="N5431" i="8"/>
  <c r="N5432" i="8"/>
  <c r="N5433" i="8"/>
  <c r="N5434" i="8"/>
  <c r="N5435" i="8"/>
  <c r="N5436" i="8"/>
  <c r="N5437" i="8"/>
  <c r="N5438" i="8"/>
  <c r="N5439" i="8"/>
  <c r="N5440" i="8"/>
  <c r="N5441" i="8"/>
  <c r="N5442" i="8"/>
  <c r="N5443" i="8"/>
  <c r="N5444" i="8"/>
  <c r="N5445" i="8"/>
  <c r="N5446" i="8"/>
  <c r="N5447" i="8"/>
  <c r="N5448" i="8"/>
  <c r="N5449" i="8"/>
  <c r="N5450" i="8"/>
  <c r="N5451" i="8"/>
  <c r="N5452" i="8"/>
  <c r="N5453" i="8"/>
  <c r="N5454" i="8"/>
  <c r="N5455" i="8"/>
  <c r="N5456" i="8"/>
  <c r="N5457" i="8"/>
  <c r="N5458" i="8"/>
  <c r="N5459" i="8"/>
  <c r="N5460" i="8"/>
  <c r="N5461" i="8"/>
  <c r="N5462" i="8"/>
  <c r="N5463" i="8"/>
  <c r="N5464" i="8"/>
  <c r="N5465" i="8"/>
  <c r="N5466" i="8"/>
  <c r="N5467" i="8"/>
  <c r="N5468" i="8"/>
  <c r="N5469" i="8"/>
  <c r="N5470" i="8"/>
  <c r="N5471" i="8"/>
  <c r="N5472" i="8"/>
  <c r="N5473" i="8"/>
  <c r="N5474" i="8"/>
  <c r="N5475" i="8"/>
  <c r="N5476" i="8"/>
  <c r="N5477" i="8"/>
  <c r="N5478" i="8"/>
  <c r="N5479" i="8"/>
  <c r="N5480" i="8"/>
  <c r="N5481" i="8"/>
  <c r="N5482" i="8"/>
  <c r="N5483" i="8"/>
  <c r="N5484" i="8"/>
  <c r="N5485" i="8"/>
  <c r="N5486" i="8"/>
  <c r="N5487" i="8"/>
  <c r="N5488" i="8"/>
  <c r="N5489" i="8"/>
  <c r="N5490" i="8"/>
  <c r="N5491" i="8"/>
  <c r="N5492" i="8"/>
  <c r="N5493" i="8"/>
  <c r="N5494" i="8"/>
  <c r="N5495" i="8"/>
  <c r="N5496" i="8"/>
  <c r="N5497" i="8"/>
  <c r="N5498" i="8"/>
  <c r="N5499" i="8"/>
  <c r="N5500" i="8"/>
  <c r="N5501" i="8"/>
  <c r="N5502" i="8"/>
  <c r="N5503" i="8"/>
  <c r="N5504" i="8"/>
  <c r="N5505" i="8"/>
  <c r="N5506" i="8"/>
  <c r="N5507" i="8"/>
  <c r="N5508" i="8"/>
  <c r="N5509" i="8"/>
  <c r="N5510" i="8"/>
  <c r="N5511" i="8"/>
  <c r="N5512" i="8"/>
  <c r="N5513" i="8"/>
  <c r="N5514" i="8"/>
  <c r="N5515" i="8"/>
  <c r="N5516" i="8"/>
  <c r="N5517" i="8"/>
  <c r="N5518" i="8"/>
  <c r="N5519" i="8"/>
  <c r="N5520" i="8"/>
  <c r="N5521" i="8"/>
  <c r="N5522" i="8"/>
  <c r="N5523" i="8"/>
  <c r="N5524" i="8"/>
  <c r="N5525" i="8"/>
  <c r="N5526" i="8"/>
  <c r="N5527" i="8"/>
  <c r="N5528" i="8"/>
  <c r="N5529" i="8"/>
  <c r="N5530" i="8"/>
  <c r="N5531" i="8"/>
  <c r="N5532" i="8"/>
  <c r="N5533" i="8"/>
  <c r="N5534" i="8"/>
  <c r="N5535" i="8"/>
  <c r="N5536" i="8"/>
  <c r="N5537" i="8"/>
  <c r="N5538" i="8"/>
  <c r="N5539" i="8"/>
  <c r="N5540" i="8"/>
  <c r="N5541" i="8"/>
  <c r="N5542" i="8"/>
  <c r="N5543" i="8"/>
  <c r="N5544" i="8"/>
  <c r="N5545" i="8"/>
  <c r="N5546" i="8"/>
  <c r="N5547" i="8"/>
  <c r="N5548" i="8"/>
  <c r="N5549" i="8"/>
  <c r="N5550" i="8"/>
  <c r="N5551" i="8"/>
  <c r="N5552" i="8"/>
  <c r="N5553" i="8"/>
  <c r="N5554" i="8"/>
  <c r="N5555" i="8"/>
  <c r="N5556" i="8"/>
  <c r="N5557" i="8"/>
  <c r="N5558" i="8"/>
  <c r="N5559" i="8"/>
  <c r="N5560" i="8"/>
  <c r="N5561" i="8"/>
  <c r="N5562" i="8"/>
  <c r="N5563" i="8"/>
  <c r="N5564" i="8"/>
  <c r="N5565" i="8"/>
  <c r="N5566" i="8"/>
  <c r="N5567" i="8"/>
  <c r="N5568" i="8"/>
  <c r="N5569" i="8"/>
  <c r="N5570" i="8"/>
  <c r="N5571" i="8"/>
  <c r="N5572" i="8"/>
  <c r="N5573" i="8"/>
  <c r="N5574" i="8"/>
  <c r="N5575" i="8"/>
  <c r="N5576" i="8"/>
  <c r="N5577" i="8"/>
  <c r="N5578" i="8"/>
  <c r="N5579" i="8"/>
  <c r="N5580" i="8"/>
  <c r="N5581" i="8"/>
  <c r="N5582" i="8"/>
  <c r="N5583" i="8"/>
  <c r="N5584" i="8"/>
  <c r="N5585" i="8"/>
  <c r="N5586" i="8"/>
  <c r="N5587" i="8"/>
  <c r="N5588" i="8"/>
  <c r="N5589" i="8"/>
  <c r="N5590" i="8"/>
  <c r="N5591" i="8"/>
  <c r="N5592" i="8"/>
  <c r="N5593" i="8"/>
  <c r="N5594" i="8"/>
  <c r="N5595" i="8"/>
  <c r="N5596" i="8"/>
  <c r="N5597" i="8"/>
  <c r="N5598" i="8"/>
  <c r="N5599" i="8"/>
  <c r="N5600" i="8"/>
  <c r="N5601" i="8"/>
  <c r="N5602" i="8"/>
  <c r="N5603" i="8"/>
  <c r="N5604" i="8"/>
  <c r="N5605" i="8"/>
  <c r="N5606" i="8"/>
  <c r="N5607" i="8"/>
  <c r="N5608" i="8"/>
  <c r="N5609" i="8"/>
  <c r="N5610" i="8"/>
  <c r="N5611" i="8"/>
  <c r="N5612" i="8"/>
  <c r="N5613" i="8"/>
  <c r="N5614" i="8"/>
  <c r="N5615" i="8"/>
  <c r="N5616" i="8"/>
  <c r="N5617" i="8"/>
  <c r="N5618" i="8"/>
  <c r="N5619" i="8"/>
  <c r="N5620" i="8"/>
  <c r="N5621" i="8"/>
  <c r="N5622" i="8"/>
  <c r="N5623" i="8"/>
  <c r="N5624" i="8"/>
  <c r="N5625" i="8"/>
  <c r="N5626" i="8"/>
  <c r="N5627" i="8"/>
  <c r="N5628" i="8"/>
  <c r="N5629" i="8"/>
  <c r="N5630" i="8"/>
  <c r="N5631" i="8"/>
  <c r="N5632" i="8"/>
  <c r="N5633" i="8"/>
  <c r="N5634" i="8"/>
  <c r="N5635" i="8"/>
  <c r="N5636" i="8"/>
  <c r="N5637" i="8"/>
  <c r="N5638" i="8"/>
  <c r="N5639" i="8"/>
  <c r="N5640" i="8"/>
  <c r="N5641" i="8"/>
  <c r="N5642" i="8"/>
  <c r="N5643" i="8"/>
  <c r="N5644" i="8"/>
  <c r="N5645" i="8"/>
  <c r="N5646" i="8"/>
  <c r="N5647" i="8"/>
  <c r="N5648" i="8"/>
  <c r="N5649" i="8"/>
  <c r="N5650" i="8"/>
  <c r="N5651" i="8"/>
  <c r="N5652" i="8"/>
  <c r="N5653" i="8"/>
  <c r="N5654" i="8"/>
  <c r="N5655" i="8"/>
  <c r="N5656" i="8"/>
  <c r="N5657" i="8"/>
  <c r="N5658" i="8"/>
  <c r="N5659" i="8"/>
  <c r="N5660" i="8"/>
  <c r="N5661" i="8"/>
  <c r="N5662" i="8"/>
  <c r="N5663" i="8"/>
  <c r="N5664" i="8"/>
  <c r="N5665" i="8"/>
  <c r="N5666" i="8"/>
  <c r="N5667" i="8"/>
  <c r="N5668" i="8"/>
  <c r="N5669" i="8"/>
  <c r="N5670" i="8"/>
  <c r="N5671" i="8"/>
  <c r="N5672" i="8"/>
  <c r="N5673" i="8"/>
  <c r="N5674" i="8"/>
  <c r="N5675" i="8"/>
  <c r="N5676" i="8"/>
  <c r="N5677" i="8"/>
  <c r="N5678" i="8"/>
  <c r="N5679" i="8"/>
  <c r="N5680" i="8"/>
  <c r="N5681" i="8"/>
  <c r="N5682" i="8"/>
  <c r="N5683" i="8"/>
  <c r="N5684" i="8"/>
  <c r="N5685" i="8"/>
  <c r="N5686" i="8"/>
  <c r="N5687" i="8"/>
  <c r="N5688" i="8"/>
  <c r="N5689" i="8"/>
  <c r="N5690" i="8"/>
  <c r="N5691" i="8"/>
  <c r="N5692" i="8"/>
  <c r="N5693" i="8"/>
  <c r="N5694" i="8"/>
  <c r="N5695" i="8"/>
  <c r="N5696" i="8"/>
  <c r="N5697" i="8"/>
  <c r="N5698" i="8"/>
  <c r="N5699" i="8"/>
  <c r="N5700" i="8"/>
  <c r="N5701" i="8"/>
  <c r="N5702" i="8"/>
  <c r="N5703" i="8"/>
  <c r="N5704" i="8"/>
  <c r="N5705" i="8"/>
  <c r="N5706" i="8"/>
  <c r="N5707" i="8"/>
  <c r="N5708" i="8"/>
  <c r="N5709" i="8"/>
  <c r="N5710" i="8"/>
  <c r="N5711" i="8"/>
  <c r="N5712" i="8"/>
  <c r="N5713" i="8"/>
  <c r="N5714" i="8"/>
  <c r="N5715" i="8"/>
  <c r="N5716" i="8"/>
  <c r="N5717" i="8"/>
  <c r="N5718" i="8"/>
  <c r="N5719" i="8"/>
  <c r="N5720" i="8"/>
  <c r="N5721" i="8"/>
  <c r="N5722" i="8"/>
  <c r="N5723" i="8"/>
  <c r="N5724" i="8"/>
  <c r="N5725" i="8"/>
  <c r="N5726" i="8"/>
  <c r="N5727" i="8"/>
  <c r="N5728" i="8"/>
  <c r="N5729" i="8"/>
  <c r="N5730" i="8"/>
  <c r="N5731" i="8"/>
  <c r="N5732" i="8"/>
  <c r="N5733" i="8"/>
  <c r="N5734" i="8"/>
  <c r="N5735" i="8"/>
  <c r="N5736" i="8"/>
  <c r="N5737" i="8"/>
  <c r="N5738" i="8"/>
  <c r="N5739" i="8"/>
  <c r="N5740" i="8"/>
  <c r="N5741" i="8"/>
  <c r="N5742" i="8"/>
  <c r="N5743" i="8"/>
  <c r="N5744" i="8"/>
  <c r="N5745" i="8"/>
  <c r="N5746" i="8"/>
  <c r="N5747" i="8"/>
  <c r="N5748" i="8"/>
  <c r="N5749" i="8"/>
  <c r="N5750" i="8"/>
  <c r="N5751" i="8"/>
  <c r="N5752" i="8"/>
  <c r="N5753" i="8"/>
  <c r="N5754" i="8"/>
  <c r="N5755" i="8"/>
  <c r="N5756" i="8"/>
  <c r="N5757" i="8"/>
  <c r="N5758" i="8"/>
  <c r="N5759" i="8"/>
  <c r="N5760" i="8"/>
  <c r="N5761" i="8"/>
  <c r="N5762" i="8"/>
  <c r="N5763" i="8"/>
  <c r="N5764" i="8"/>
  <c r="N5765" i="8"/>
  <c r="N5766" i="8"/>
  <c r="N5767" i="8"/>
  <c r="N5768" i="8"/>
  <c r="N5769" i="8"/>
  <c r="N5770" i="8"/>
  <c r="N5771" i="8"/>
  <c r="N5772" i="8"/>
  <c r="N5773" i="8"/>
  <c r="N5774" i="8"/>
  <c r="N5775" i="8"/>
  <c r="N5776" i="8"/>
  <c r="N5777" i="8"/>
  <c r="N5778" i="8"/>
  <c r="N5779" i="8"/>
  <c r="N5780" i="8"/>
  <c r="N5781" i="8"/>
  <c r="N5782" i="8"/>
  <c r="N5783" i="8"/>
  <c r="N5784" i="8"/>
  <c r="N5785" i="8"/>
  <c r="N5786" i="8"/>
  <c r="N5787" i="8"/>
  <c r="N5788" i="8"/>
  <c r="N5789" i="8"/>
  <c r="N5790" i="8"/>
  <c r="N5791" i="8"/>
  <c r="N5792" i="8"/>
  <c r="N5793" i="8"/>
  <c r="N5794" i="8"/>
  <c r="N5795" i="8"/>
  <c r="N5796" i="8"/>
  <c r="N5797" i="8"/>
  <c r="N5798" i="8"/>
  <c r="N5799" i="8"/>
  <c r="N5800" i="8"/>
  <c r="N5801" i="8"/>
  <c r="N5802" i="8"/>
  <c r="N5803" i="8"/>
  <c r="N5804" i="8"/>
  <c r="N5805" i="8"/>
  <c r="N5806" i="8"/>
  <c r="N5807" i="8"/>
  <c r="N5808" i="8"/>
  <c r="N5809" i="8"/>
  <c r="N5810" i="8"/>
  <c r="N5811" i="8"/>
  <c r="N5812" i="8"/>
  <c r="N5813" i="8"/>
  <c r="N5814" i="8"/>
  <c r="N5815" i="8"/>
  <c r="N5816" i="8"/>
  <c r="N5817" i="8"/>
  <c r="N5818" i="8"/>
  <c r="N5819" i="8"/>
  <c r="N5820" i="8"/>
  <c r="N5821" i="8"/>
  <c r="N5822" i="8"/>
  <c r="N5823" i="8"/>
  <c r="N5824" i="8"/>
  <c r="N5825" i="8"/>
  <c r="N5826" i="8"/>
  <c r="N5827" i="8"/>
  <c r="N5828" i="8"/>
  <c r="N5829" i="8"/>
  <c r="N5830" i="8"/>
  <c r="N5831" i="8"/>
  <c r="N5832" i="8"/>
  <c r="N5833" i="8"/>
  <c r="N5834" i="8"/>
  <c r="N5835" i="8"/>
  <c r="N5836" i="8"/>
  <c r="N5837" i="8"/>
  <c r="N5838" i="8"/>
  <c r="N5839" i="8"/>
  <c r="N5840" i="8"/>
  <c r="N5841" i="8"/>
  <c r="N5842" i="8"/>
  <c r="N5843" i="8"/>
  <c r="N5844" i="8"/>
  <c r="N5845" i="8"/>
  <c r="N5846" i="8"/>
  <c r="N5847" i="8"/>
  <c r="N5848" i="8"/>
  <c r="N5849" i="8"/>
  <c r="N5850" i="8"/>
  <c r="N5851" i="8"/>
  <c r="N5852" i="8"/>
  <c r="N5853" i="8"/>
  <c r="N5854" i="8"/>
  <c r="N5855" i="8"/>
  <c r="N5856" i="8"/>
  <c r="N5857" i="8"/>
  <c r="N5858" i="8"/>
  <c r="N5859" i="8"/>
  <c r="N5860" i="8"/>
  <c r="N5861" i="8"/>
  <c r="N5862" i="8"/>
  <c r="N5863" i="8"/>
  <c r="N5864" i="8"/>
  <c r="N5865" i="8"/>
  <c r="N5866" i="8"/>
  <c r="N5867" i="8"/>
  <c r="N5868" i="8"/>
  <c r="N5869" i="8"/>
  <c r="N5870" i="8"/>
  <c r="N5871" i="8"/>
  <c r="N5872" i="8"/>
  <c r="N5873" i="8"/>
  <c r="N5874" i="8"/>
  <c r="N5875" i="8"/>
  <c r="N5876" i="8"/>
  <c r="N5877" i="8"/>
  <c r="N5878" i="8"/>
  <c r="N5879" i="8"/>
  <c r="N5880" i="8"/>
  <c r="N5881" i="8"/>
  <c r="N5882" i="8"/>
  <c r="N5883" i="8"/>
  <c r="N5884" i="8"/>
  <c r="N5885" i="8"/>
  <c r="N5886" i="8"/>
  <c r="N5887" i="8"/>
  <c r="N5888" i="8"/>
  <c r="N5889" i="8"/>
  <c r="N5890" i="8"/>
  <c r="N5891" i="8"/>
  <c r="N5892" i="8"/>
  <c r="N5893" i="8"/>
  <c r="N5894" i="8"/>
  <c r="N5895" i="8"/>
  <c r="N5896" i="8"/>
  <c r="N5897" i="8"/>
  <c r="N5898" i="8"/>
  <c r="N5899" i="8"/>
  <c r="N5900" i="8"/>
  <c r="N5901" i="8"/>
  <c r="N5902" i="8"/>
  <c r="N5903" i="8"/>
  <c r="N5904" i="8"/>
  <c r="N5905" i="8"/>
  <c r="N5906" i="8"/>
  <c r="N5907" i="8"/>
  <c r="N5908" i="8"/>
  <c r="N5909" i="8"/>
  <c r="N5910" i="8"/>
  <c r="N5911" i="8"/>
  <c r="N5912" i="8"/>
  <c r="N5913" i="8"/>
  <c r="N5914" i="8"/>
  <c r="N5915" i="8"/>
  <c r="N5916" i="8"/>
  <c r="N5917" i="8"/>
  <c r="N5918" i="8"/>
  <c r="N5919" i="8"/>
  <c r="N5920" i="8"/>
  <c r="N5921" i="8"/>
  <c r="N5922" i="8"/>
  <c r="N5923" i="8"/>
  <c r="N5924" i="8"/>
  <c r="N5925" i="8"/>
  <c r="N5926" i="8"/>
  <c r="N5927" i="8"/>
  <c r="N5928" i="8"/>
  <c r="N5929" i="8"/>
  <c r="N5930" i="8"/>
  <c r="N5931" i="8"/>
  <c r="N5932" i="8"/>
  <c r="N5933" i="8"/>
  <c r="N5934" i="8"/>
  <c r="N5935" i="8"/>
  <c r="N5936" i="8"/>
  <c r="N5937" i="8"/>
  <c r="N5938" i="8"/>
  <c r="N5939" i="8"/>
  <c r="N5940" i="8"/>
  <c r="N5941" i="8"/>
  <c r="N5942" i="8"/>
  <c r="N5943" i="8"/>
  <c r="N5944" i="8"/>
  <c r="N5945" i="8"/>
  <c r="N5946" i="8"/>
  <c r="N5947" i="8"/>
  <c r="N5948" i="8"/>
  <c r="N5949" i="8"/>
  <c r="N5950" i="8"/>
  <c r="N5951" i="8"/>
  <c r="N5952" i="8"/>
  <c r="N5953" i="8"/>
  <c r="N5954" i="8"/>
  <c r="N5955" i="8"/>
  <c r="N5956" i="8"/>
  <c r="N5957" i="8"/>
  <c r="N5958" i="8"/>
  <c r="N5959" i="8"/>
  <c r="N5960" i="8"/>
  <c r="N5961" i="8"/>
  <c r="N5962" i="8"/>
  <c r="N5963" i="8"/>
  <c r="N5964" i="8"/>
  <c r="N5965" i="8"/>
  <c r="N5966" i="8"/>
  <c r="N5967" i="8"/>
  <c r="N5968" i="8"/>
  <c r="N5969" i="8"/>
  <c r="N5970" i="8"/>
  <c r="N5971" i="8"/>
  <c r="N5972" i="8"/>
  <c r="N5973" i="8"/>
  <c r="N5974" i="8"/>
  <c r="N5975" i="8"/>
  <c r="N5976" i="8"/>
  <c r="N5977" i="8"/>
  <c r="N5978" i="8"/>
  <c r="N5979" i="8"/>
  <c r="N5980" i="8"/>
  <c r="N5981" i="8"/>
  <c r="N5982" i="8"/>
  <c r="N5983" i="8"/>
  <c r="N5984" i="8"/>
  <c r="N5985" i="8"/>
  <c r="N5986" i="8"/>
  <c r="N5987" i="8"/>
  <c r="N5988" i="8"/>
  <c r="N5989" i="8"/>
  <c r="N5990" i="8"/>
  <c r="N5991" i="8"/>
  <c r="N5992" i="8"/>
  <c r="N5993" i="8"/>
  <c r="N5994" i="8"/>
  <c r="N5995" i="8"/>
  <c r="N5996" i="8"/>
  <c r="N5997" i="8"/>
  <c r="N5998" i="8"/>
  <c r="N5999" i="8"/>
  <c r="N6000" i="8"/>
  <c r="N6001" i="8"/>
  <c r="N6002" i="8"/>
  <c r="N6003" i="8"/>
  <c r="N6004" i="8"/>
  <c r="N6005" i="8"/>
  <c r="N6006" i="8"/>
  <c r="N6007" i="8"/>
  <c r="N6008" i="8"/>
  <c r="N6009" i="8"/>
  <c r="N6010" i="8"/>
  <c r="N6011" i="8"/>
  <c r="N6012" i="8"/>
  <c r="N6013" i="8"/>
  <c r="N6014" i="8"/>
  <c r="N6015" i="8"/>
  <c r="N6016" i="8"/>
  <c r="N6017" i="8"/>
  <c r="N6018" i="8"/>
  <c r="N6019" i="8"/>
  <c r="N6020" i="8"/>
  <c r="N6021" i="8"/>
  <c r="N6022" i="8"/>
  <c r="N6023" i="8"/>
  <c r="N6024" i="8"/>
  <c r="N6025" i="8"/>
  <c r="N6026" i="8"/>
  <c r="N6027" i="8"/>
  <c r="N6028" i="8"/>
  <c r="N6029" i="8"/>
  <c r="N6030" i="8"/>
  <c r="N6031" i="8"/>
  <c r="N6032" i="8"/>
  <c r="N6033" i="8"/>
  <c r="N6034" i="8"/>
  <c r="N6035" i="8"/>
  <c r="N6036" i="8"/>
  <c r="N6037" i="8"/>
  <c r="N6038" i="8"/>
  <c r="N6039" i="8"/>
  <c r="N6040" i="8"/>
  <c r="N6041" i="8"/>
  <c r="N6042" i="8"/>
  <c r="N6043" i="8"/>
  <c r="N6044" i="8"/>
  <c r="N6045" i="8"/>
  <c r="N6046" i="8"/>
  <c r="N6047" i="8"/>
  <c r="N6048" i="8"/>
  <c r="N6049" i="8"/>
  <c r="N6050" i="8"/>
  <c r="N6051" i="8"/>
  <c r="N6052" i="8"/>
  <c r="N6053" i="8"/>
  <c r="N6054" i="8"/>
  <c r="N6055" i="8"/>
  <c r="N6056" i="8"/>
  <c r="N6057" i="8"/>
  <c r="N6058" i="8"/>
  <c r="N6059" i="8"/>
  <c r="N6060" i="8"/>
  <c r="N6061" i="8"/>
  <c r="N6062" i="8"/>
  <c r="N6063" i="8"/>
  <c r="N6064" i="8"/>
  <c r="N6065" i="8"/>
  <c r="N6066" i="8"/>
  <c r="N6067" i="8"/>
  <c r="N6068" i="8"/>
  <c r="N6069" i="8"/>
  <c r="N6070" i="8"/>
  <c r="N6071" i="8"/>
  <c r="N6072" i="8"/>
  <c r="N6073" i="8"/>
  <c r="N6074" i="8"/>
  <c r="N6075" i="8"/>
  <c r="N6076" i="8"/>
  <c r="N6077" i="8"/>
  <c r="N6078" i="8"/>
  <c r="N6079" i="8"/>
  <c r="N6080" i="8"/>
  <c r="N6081" i="8"/>
  <c r="N6082" i="8"/>
  <c r="N6083" i="8"/>
  <c r="N6084" i="8"/>
  <c r="N6085" i="8"/>
  <c r="N6086" i="8"/>
  <c r="N6087" i="8"/>
  <c r="N6088" i="8"/>
  <c r="N6089" i="8"/>
  <c r="N6090" i="8"/>
  <c r="N6091" i="8"/>
  <c r="N6092" i="8"/>
  <c r="N6093" i="8"/>
  <c r="N6094" i="8"/>
  <c r="N6095" i="8"/>
  <c r="N6096" i="8"/>
  <c r="N6097" i="8"/>
  <c r="N6098" i="8"/>
  <c r="N6099" i="8"/>
  <c r="N6100" i="8"/>
  <c r="N6101" i="8"/>
  <c r="N6102" i="8"/>
  <c r="N6103" i="8"/>
  <c r="N6104" i="8"/>
  <c r="N6105" i="8"/>
  <c r="N6106" i="8"/>
  <c r="N6107" i="8"/>
  <c r="N6108" i="8"/>
  <c r="N6109" i="8"/>
  <c r="N6110" i="8"/>
  <c r="N6111" i="8"/>
  <c r="N6112" i="8"/>
  <c r="N6113" i="8"/>
  <c r="N6114" i="8"/>
  <c r="N6115" i="8"/>
  <c r="N6116" i="8"/>
  <c r="N6117" i="8"/>
  <c r="N6118" i="8"/>
  <c r="N6119" i="8"/>
  <c r="N6120" i="8"/>
  <c r="N6121" i="8"/>
  <c r="N6122" i="8"/>
  <c r="N6123" i="8"/>
  <c r="N6124" i="8"/>
  <c r="N6125" i="8"/>
  <c r="N6126" i="8"/>
  <c r="N6127" i="8"/>
  <c r="N6128" i="8"/>
  <c r="N6129" i="8"/>
  <c r="N6130" i="8"/>
  <c r="N6131" i="8"/>
  <c r="N6132" i="8"/>
  <c r="N6133" i="8"/>
  <c r="N6134" i="8"/>
  <c r="N6135" i="8"/>
  <c r="N6136" i="8"/>
  <c r="N6137" i="8"/>
  <c r="N6138" i="8"/>
  <c r="N6139" i="8"/>
  <c r="N6140" i="8"/>
  <c r="N6141" i="8"/>
  <c r="N6142" i="8"/>
  <c r="N6143" i="8"/>
  <c r="N6144" i="8"/>
  <c r="N6145" i="8"/>
  <c r="N6146" i="8"/>
  <c r="N6147" i="8"/>
  <c r="N6148" i="8"/>
  <c r="N6149" i="8"/>
  <c r="N6150" i="8"/>
  <c r="N6151" i="8"/>
  <c r="N6152" i="8"/>
  <c r="N6153" i="8"/>
  <c r="N6154" i="8"/>
  <c r="N6155" i="8"/>
  <c r="N6156" i="8"/>
  <c r="N6157" i="8"/>
  <c r="N6158" i="8"/>
  <c r="N6159" i="8"/>
  <c r="N6160" i="8"/>
  <c r="N6161" i="8"/>
  <c r="N6162" i="8"/>
  <c r="N6163" i="8"/>
  <c r="N6164" i="8"/>
  <c r="N6165" i="8"/>
  <c r="N6166" i="8"/>
  <c r="N6167" i="8"/>
  <c r="N6168" i="8"/>
  <c r="N6169" i="8"/>
  <c r="N6170" i="8"/>
  <c r="N6171" i="8"/>
  <c r="N6172" i="8"/>
  <c r="N6173" i="8"/>
  <c r="N6174" i="8"/>
  <c r="N6175" i="8"/>
  <c r="N6176" i="8"/>
  <c r="N6177" i="8"/>
  <c r="N6178" i="8"/>
  <c r="N6179" i="8"/>
  <c r="N6180" i="8"/>
  <c r="N6181" i="8"/>
  <c r="N6182" i="8"/>
  <c r="N6183" i="8"/>
  <c r="N6184" i="8"/>
  <c r="N6185" i="8"/>
  <c r="N6186" i="8"/>
  <c r="N6187" i="8"/>
  <c r="N6188" i="8"/>
  <c r="N6189" i="8"/>
  <c r="N6190" i="8"/>
  <c r="N6191" i="8"/>
  <c r="N6192" i="8"/>
  <c r="N6193" i="8"/>
  <c r="N6194" i="8"/>
  <c r="N6195" i="8"/>
  <c r="N6196" i="8"/>
  <c r="N6197" i="8"/>
  <c r="N6198" i="8"/>
  <c r="N6199" i="8"/>
  <c r="N6200" i="8"/>
  <c r="N6201" i="8"/>
  <c r="N6202" i="8"/>
  <c r="N6203" i="8"/>
  <c r="N6204" i="8"/>
  <c r="N6205" i="8"/>
  <c r="N6206" i="8"/>
  <c r="N6207" i="8"/>
  <c r="N6208" i="8"/>
  <c r="N6209" i="8"/>
  <c r="N6210" i="8"/>
  <c r="N6211" i="8"/>
  <c r="N6212" i="8"/>
  <c r="N6213" i="8"/>
  <c r="N6214" i="8"/>
  <c r="N6215" i="8"/>
  <c r="N6216" i="8"/>
  <c r="N6217" i="8"/>
  <c r="N6218" i="8"/>
  <c r="N6219" i="8"/>
  <c r="N6220" i="8"/>
  <c r="N6221" i="8"/>
  <c r="N6222" i="8"/>
  <c r="N6223" i="8"/>
  <c r="N6224" i="8"/>
  <c r="N6225" i="8"/>
  <c r="N6226" i="8"/>
  <c r="N6227" i="8"/>
  <c r="N6228" i="8"/>
  <c r="N6229" i="8"/>
  <c r="N6230" i="8"/>
  <c r="N6231" i="8"/>
  <c r="N6232" i="8"/>
  <c r="N6233" i="8"/>
  <c r="N6234" i="8"/>
  <c r="N6235" i="8"/>
  <c r="N6236" i="8"/>
  <c r="N6237" i="8"/>
  <c r="N6238" i="8"/>
  <c r="N6239" i="8"/>
  <c r="N6240" i="8"/>
  <c r="N6241" i="8"/>
  <c r="N6242" i="8"/>
  <c r="N6243" i="8"/>
  <c r="N6244" i="8"/>
  <c r="N6245" i="8"/>
  <c r="N6246" i="8"/>
  <c r="N6247" i="8"/>
  <c r="N6248" i="8"/>
  <c r="N6249" i="8"/>
  <c r="N6250" i="8"/>
  <c r="N6251" i="8"/>
  <c r="N6252" i="8"/>
  <c r="N6253" i="8"/>
  <c r="N6254" i="8"/>
  <c r="N6255" i="8"/>
  <c r="N6256" i="8"/>
  <c r="N6257" i="8"/>
  <c r="N6258" i="8"/>
  <c r="N6259" i="8"/>
  <c r="N6260" i="8"/>
  <c r="N6261" i="8"/>
  <c r="N6262" i="8"/>
  <c r="N6263" i="8"/>
  <c r="N6264" i="8"/>
  <c r="N6265" i="8"/>
  <c r="N6266" i="8"/>
  <c r="N6267" i="8"/>
  <c r="N6268" i="8"/>
  <c r="N6269" i="8"/>
  <c r="N6270" i="8"/>
  <c r="N6271" i="8"/>
  <c r="N6272" i="8"/>
  <c r="N6273" i="8"/>
  <c r="N6274" i="8"/>
  <c r="N6275" i="8"/>
  <c r="N6276" i="8"/>
  <c r="N6277" i="8"/>
  <c r="N6278" i="8"/>
  <c r="N6279" i="8"/>
  <c r="N6280" i="8"/>
  <c r="N6281" i="8"/>
  <c r="N6282" i="8"/>
  <c r="N6283" i="8"/>
  <c r="N6284" i="8"/>
  <c r="N6285" i="8"/>
  <c r="N6286" i="8"/>
  <c r="N6287" i="8"/>
  <c r="N6288" i="8"/>
  <c r="N6289" i="8"/>
  <c r="N6290" i="8"/>
  <c r="N6291" i="8"/>
  <c r="N6292" i="8"/>
  <c r="N6293" i="8"/>
  <c r="N6294" i="8"/>
  <c r="N6295" i="8"/>
  <c r="N6296" i="8"/>
  <c r="N6297" i="8"/>
  <c r="N6298" i="8"/>
  <c r="N6299" i="8"/>
  <c r="N6300" i="8"/>
  <c r="N6301" i="8"/>
  <c r="N6302" i="8"/>
  <c r="N6303" i="8"/>
  <c r="N6304" i="8"/>
  <c r="N6305" i="8"/>
  <c r="N6306" i="8"/>
  <c r="N6307" i="8"/>
  <c r="N6308" i="8"/>
  <c r="N6309" i="8"/>
  <c r="N6310" i="8"/>
  <c r="N6311" i="8"/>
  <c r="N6312" i="8"/>
  <c r="N6313" i="8"/>
  <c r="N6314" i="8"/>
  <c r="N6315" i="8"/>
  <c r="N6316" i="8"/>
  <c r="N6317" i="8"/>
  <c r="N6318" i="8"/>
  <c r="N6319" i="8"/>
  <c r="N6320" i="8"/>
  <c r="N6321" i="8"/>
  <c r="N6322" i="8"/>
  <c r="N6323" i="8"/>
  <c r="N6324" i="8"/>
  <c r="N6325" i="8"/>
  <c r="N6326" i="8"/>
  <c r="N6327" i="8"/>
  <c r="N6328" i="8"/>
  <c r="N6329" i="8"/>
  <c r="N6330" i="8"/>
  <c r="N6331" i="8"/>
  <c r="N6332" i="8"/>
  <c r="N6333" i="8"/>
  <c r="N6334" i="8"/>
  <c r="N6335" i="8"/>
  <c r="N6336" i="8"/>
  <c r="N6337" i="8"/>
  <c r="N6338" i="8"/>
  <c r="N6339" i="8"/>
  <c r="N6340" i="8"/>
  <c r="N6341" i="8"/>
  <c r="N6342" i="8"/>
  <c r="N6343" i="8"/>
  <c r="N6344" i="8"/>
  <c r="N6345" i="8"/>
  <c r="N6346" i="8"/>
  <c r="N6347" i="8"/>
  <c r="N6348" i="8"/>
  <c r="N6349" i="8"/>
  <c r="N6350" i="8"/>
  <c r="N6351" i="8"/>
  <c r="N6352" i="8"/>
  <c r="N6353" i="8"/>
  <c r="N6354" i="8"/>
  <c r="N6355" i="8"/>
  <c r="N6356" i="8"/>
  <c r="N6357" i="8"/>
  <c r="N6358" i="8"/>
  <c r="N6359" i="8"/>
  <c r="N6360" i="8"/>
  <c r="N6361" i="8"/>
  <c r="N6362" i="8"/>
  <c r="N6363" i="8"/>
  <c r="N6364" i="8"/>
  <c r="N6365" i="8"/>
  <c r="N6366" i="8"/>
  <c r="N6367" i="8"/>
  <c r="N6368" i="8"/>
  <c r="N6369" i="8"/>
  <c r="N6370" i="8"/>
  <c r="N6371" i="8"/>
  <c r="N6372" i="8"/>
  <c r="N6373" i="8"/>
  <c r="N6374" i="8"/>
  <c r="N6375" i="8"/>
  <c r="N6376" i="8"/>
  <c r="N6377" i="8"/>
  <c r="N6378" i="8"/>
  <c r="N6379" i="8"/>
  <c r="N6380" i="8"/>
  <c r="N6381" i="8"/>
  <c r="N6382" i="8"/>
  <c r="N6383" i="8"/>
  <c r="N6384" i="8"/>
  <c r="N6385" i="8"/>
  <c r="N6386" i="8"/>
  <c r="N6387" i="8"/>
  <c r="N6388" i="8"/>
  <c r="N6389" i="8"/>
  <c r="N6390" i="8"/>
  <c r="N6391" i="8"/>
  <c r="N6392" i="8"/>
  <c r="N6393" i="8"/>
  <c r="N6394" i="8"/>
  <c r="N6395" i="8"/>
  <c r="N6396" i="8"/>
  <c r="N6397" i="8"/>
  <c r="N6398" i="8"/>
  <c r="N6399" i="8"/>
  <c r="N6400" i="8"/>
  <c r="N6401" i="8"/>
  <c r="N6402" i="8"/>
  <c r="N6403" i="8"/>
  <c r="N6404" i="8"/>
  <c r="N6405" i="8"/>
  <c r="N6406" i="8"/>
  <c r="N6407" i="8"/>
  <c r="N6408" i="8"/>
  <c r="N6409" i="8"/>
  <c r="N6410" i="8"/>
  <c r="N6411" i="8"/>
  <c r="N6412" i="8"/>
  <c r="N6413" i="8"/>
  <c r="N6414" i="8"/>
  <c r="N6415" i="8"/>
  <c r="N6416" i="8"/>
  <c r="N6417" i="8"/>
  <c r="N6418" i="8"/>
  <c r="N6419" i="8"/>
  <c r="N6420" i="8"/>
  <c r="N6421" i="8"/>
  <c r="N6422" i="8"/>
  <c r="N6423" i="8"/>
  <c r="N6424" i="8"/>
  <c r="N6425" i="8"/>
  <c r="N6426" i="8"/>
  <c r="N6427" i="8"/>
  <c r="N6428" i="8"/>
  <c r="N6429" i="8"/>
  <c r="N6430" i="8"/>
  <c r="N6431" i="8"/>
  <c r="N6432" i="8"/>
  <c r="N6433" i="8"/>
  <c r="N6434" i="8"/>
  <c r="N6435" i="8"/>
  <c r="N6436" i="8"/>
  <c r="N6437" i="8"/>
  <c r="N6438" i="8"/>
  <c r="N6439" i="8"/>
  <c r="N6440" i="8"/>
  <c r="N6441" i="8"/>
  <c r="N6442" i="8"/>
  <c r="N6443" i="8"/>
  <c r="N6444" i="8"/>
  <c r="N6445" i="8"/>
  <c r="N6446" i="8"/>
  <c r="N6447" i="8"/>
  <c r="N6448" i="8"/>
  <c r="N6449" i="8"/>
  <c r="N6450" i="8"/>
  <c r="N6451" i="8"/>
  <c r="N6452" i="8"/>
  <c r="N6453" i="8"/>
  <c r="N6454" i="8"/>
  <c r="N6455" i="8"/>
  <c r="N6456" i="8"/>
  <c r="N6457" i="8"/>
  <c r="N6458" i="8"/>
  <c r="N6459" i="8"/>
  <c r="N6460" i="8"/>
  <c r="N6461" i="8"/>
  <c r="N6462" i="8"/>
  <c r="N6463" i="8"/>
  <c r="N6464" i="8"/>
  <c r="N6465" i="8"/>
  <c r="N6466" i="8"/>
  <c r="N6467" i="8"/>
  <c r="N6468" i="8"/>
  <c r="N6469" i="8"/>
  <c r="N6470" i="8"/>
  <c r="N6471" i="8"/>
  <c r="N6472" i="8"/>
  <c r="N6473" i="8"/>
  <c r="N6474" i="8"/>
  <c r="N6475" i="8"/>
  <c r="N6476" i="8"/>
  <c r="N6477" i="8"/>
  <c r="N6478" i="8"/>
  <c r="N6479" i="8"/>
  <c r="N6480" i="8"/>
  <c r="N6481" i="8"/>
  <c r="N6482" i="8"/>
  <c r="N6483" i="8"/>
  <c r="N6484" i="8"/>
  <c r="N6485" i="8"/>
  <c r="N6486" i="8"/>
  <c r="N6487" i="8"/>
  <c r="N6488" i="8"/>
  <c r="N6489" i="8"/>
  <c r="N6490" i="8"/>
  <c r="N6491" i="8"/>
  <c r="N6492" i="8"/>
  <c r="N6493" i="8"/>
  <c r="N6494" i="8"/>
  <c r="N6495" i="8"/>
  <c r="N6496" i="8"/>
  <c r="N6497" i="8"/>
  <c r="N6498" i="8"/>
  <c r="N6499" i="8"/>
  <c r="N6500" i="8"/>
  <c r="N6501" i="8"/>
  <c r="N6502" i="8"/>
  <c r="N6503" i="8"/>
  <c r="N6504" i="8"/>
  <c r="N6505" i="8"/>
  <c r="N6506" i="8"/>
  <c r="N6507" i="8"/>
  <c r="N6508" i="8"/>
  <c r="N6509" i="8"/>
  <c r="N6510" i="8"/>
  <c r="N6511" i="8"/>
  <c r="N6512" i="8"/>
  <c r="N6513" i="8"/>
  <c r="N6514" i="8"/>
  <c r="N6515" i="8"/>
  <c r="N6516" i="8"/>
  <c r="N6517" i="8"/>
  <c r="N6518" i="8"/>
  <c r="N6519" i="8"/>
  <c r="N6520" i="8"/>
  <c r="N6521" i="8"/>
  <c r="N6522" i="8"/>
  <c r="N6523" i="8"/>
  <c r="N6524" i="8"/>
  <c r="N6525" i="8"/>
  <c r="N6526" i="8"/>
  <c r="N6527" i="8"/>
  <c r="N6528" i="8"/>
  <c r="N6529" i="8"/>
  <c r="N6530" i="8"/>
  <c r="N6531" i="8"/>
  <c r="N6532" i="8"/>
  <c r="N6533" i="8"/>
  <c r="N6534" i="8"/>
  <c r="N6535" i="8"/>
  <c r="N6536" i="8"/>
  <c r="N6537" i="8"/>
  <c r="N6538" i="8"/>
  <c r="N6539" i="8"/>
  <c r="N6540" i="8"/>
  <c r="N6541" i="8"/>
  <c r="N6542" i="8"/>
  <c r="N6543" i="8"/>
  <c r="N6544" i="8"/>
  <c r="N6545" i="8"/>
  <c r="N6546" i="8"/>
  <c r="N6547" i="8"/>
  <c r="N6548" i="8"/>
  <c r="N6549" i="8"/>
  <c r="N6550" i="8"/>
  <c r="N6551" i="8"/>
  <c r="N6552" i="8"/>
  <c r="N6553" i="8"/>
  <c r="N6554" i="8"/>
  <c r="N6555" i="8"/>
  <c r="N6556" i="8"/>
  <c r="N6557" i="8"/>
  <c r="N6558" i="8"/>
  <c r="N6559" i="8"/>
  <c r="N6560" i="8"/>
  <c r="N6561" i="8"/>
  <c r="N6562" i="8"/>
  <c r="N6563" i="8"/>
  <c r="N6564" i="8"/>
  <c r="N6565" i="8"/>
  <c r="N6566" i="8"/>
  <c r="N6567" i="8"/>
  <c r="N6568" i="8"/>
  <c r="N6569" i="8"/>
  <c r="N6570" i="8"/>
  <c r="N6571" i="8"/>
  <c r="N6572" i="8"/>
  <c r="N6573" i="8"/>
  <c r="N6574" i="8"/>
  <c r="N6575" i="8"/>
  <c r="N6576" i="8"/>
  <c r="N6577" i="8"/>
  <c r="N6578" i="8"/>
  <c r="N6579" i="8"/>
  <c r="N6580" i="8"/>
  <c r="N6581" i="8"/>
  <c r="N6582" i="8"/>
  <c r="N6583" i="8"/>
  <c r="N6584" i="8"/>
  <c r="N6585" i="8"/>
  <c r="N6586" i="8"/>
  <c r="N6587" i="8"/>
  <c r="N6588" i="8"/>
  <c r="N6589" i="8"/>
  <c r="N6590" i="8"/>
  <c r="N6591" i="8"/>
  <c r="N6592" i="8"/>
  <c r="N6593" i="8"/>
  <c r="N6594" i="8"/>
  <c r="N6595" i="8"/>
  <c r="N6596" i="8"/>
  <c r="N6597" i="8"/>
  <c r="N6598" i="8"/>
  <c r="N6599" i="8"/>
  <c r="N6600" i="8"/>
  <c r="N6601" i="8"/>
  <c r="N6602" i="8"/>
  <c r="N6603" i="8"/>
  <c r="N6604" i="8"/>
  <c r="N6605" i="8"/>
  <c r="N6606" i="8"/>
  <c r="N6607" i="8"/>
  <c r="N6608" i="8"/>
  <c r="N6609" i="8"/>
  <c r="N6610" i="8"/>
  <c r="N6611" i="8"/>
  <c r="N6612" i="8"/>
  <c r="N6613" i="8"/>
  <c r="N6614" i="8"/>
  <c r="N6615" i="8"/>
  <c r="N6616" i="8"/>
  <c r="N6617" i="8"/>
  <c r="N6618" i="8"/>
  <c r="N6619" i="8"/>
  <c r="N6620" i="8"/>
  <c r="N6621" i="8"/>
  <c r="N6622" i="8"/>
  <c r="N6623" i="8"/>
  <c r="N6624" i="8"/>
  <c r="N6625" i="8"/>
  <c r="N6626" i="8"/>
  <c r="N6627" i="8"/>
  <c r="N6628" i="8"/>
  <c r="N6629" i="8"/>
  <c r="N6630" i="8"/>
  <c r="N6631" i="8"/>
  <c r="N6632" i="8"/>
  <c r="N6633" i="8"/>
  <c r="N6634" i="8"/>
  <c r="N6635" i="8"/>
  <c r="N6636" i="8"/>
  <c r="N6637" i="8"/>
  <c r="N6638" i="8"/>
  <c r="N6639" i="8"/>
  <c r="N6640" i="8"/>
  <c r="N6641" i="8"/>
  <c r="N6642" i="8"/>
  <c r="N6643" i="8"/>
  <c r="N6644" i="8"/>
  <c r="N6645" i="8"/>
  <c r="N6646" i="8"/>
  <c r="N6647" i="8"/>
  <c r="N6648" i="8"/>
  <c r="N6649" i="8"/>
  <c r="N6650" i="8"/>
  <c r="N6651" i="8"/>
  <c r="N6652" i="8"/>
  <c r="N6653" i="8"/>
  <c r="N6654" i="8"/>
  <c r="N6655" i="8"/>
  <c r="N6656" i="8"/>
  <c r="N6657" i="8"/>
  <c r="N6658" i="8"/>
  <c r="N6659" i="8"/>
  <c r="N6660" i="8"/>
  <c r="N6661" i="8"/>
  <c r="N6662" i="8"/>
  <c r="N6663" i="8"/>
  <c r="N6664" i="8"/>
  <c r="N6665" i="8"/>
  <c r="N6666" i="8"/>
  <c r="N6667" i="8"/>
  <c r="N6668" i="8"/>
  <c r="N6669" i="8"/>
  <c r="N6670" i="8"/>
  <c r="N6671" i="8"/>
  <c r="N6672" i="8"/>
  <c r="N6673" i="8"/>
  <c r="N6674" i="8"/>
  <c r="N6675" i="8"/>
  <c r="N6676" i="8"/>
  <c r="N6677" i="8"/>
  <c r="N6678" i="8"/>
  <c r="N6679" i="8"/>
  <c r="N6680" i="8"/>
  <c r="N6681" i="8"/>
  <c r="N6682" i="8"/>
  <c r="N6683" i="8"/>
  <c r="N6684" i="8"/>
  <c r="N6685" i="8"/>
  <c r="N6686" i="8"/>
  <c r="N6687" i="8"/>
  <c r="N6688" i="8"/>
  <c r="N6689" i="8"/>
  <c r="N6690" i="8"/>
  <c r="N6691" i="8"/>
  <c r="N6692" i="8"/>
  <c r="N6693" i="8"/>
  <c r="N6694" i="8"/>
  <c r="N6695" i="8"/>
  <c r="N6696" i="8"/>
  <c r="N6697" i="8"/>
  <c r="N6698" i="8"/>
  <c r="N6699" i="8"/>
  <c r="N6700" i="8"/>
  <c r="N6701" i="8"/>
  <c r="N6702" i="8"/>
  <c r="N6703" i="8"/>
  <c r="N6704" i="8"/>
  <c r="N6705" i="8"/>
  <c r="N6706" i="8"/>
  <c r="N6707" i="8"/>
  <c r="N6708" i="8"/>
  <c r="N6709" i="8"/>
  <c r="N6710" i="8"/>
  <c r="N6711" i="8"/>
  <c r="N6712" i="8"/>
  <c r="N6713" i="8"/>
  <c r="N6714" i="8"/>
  <c r="N6715" i="8"/>
  <c r="N6716" i="8"/>
  <c r="N6717" i="8"/>
  <c r="N6718" i="8"/>
  <c r="N6719" i="8"/>
  <c r="N6720" i="8"/>
  <c r="N6721" i="8"/>
  <c r="N6722" i="8"/>
  <c r="N6723" i="8"/>
  <c r="N6724" i="8"/>
  <c r="N6725" i="8"/>
  <c r="N6726" i="8"/>
  <c r="N6727" i="8"/>
  <c r="N6728" i="8"/>
  <c r="N6729" i="8"/>
  <c r="N6730" i="8"/>
  <c r="N6731" i="8"/>
  <c r="N6732" i="8"/>
  <c r="N6733" i="8"/>
  <c r="N6734" i="8"/>
  <c r="N6735" i="8"/>
  <c r="N6736" i="8"/>
  <c r="N6737" i="8"/>
  <c r="N6738" i="8"/>
  <c r="N6739" i="8"/>
  <c r="N6740" i="8"/>
  <c r="N6741" i="8"/>
  <c r="N6742" i="8"/>
  <c r="N6743" i="8"/>
  <c r="N6744" i="8"/>
  <c r="N6745" i="8"/>
  <c r="N6746" i="8"/>
  <c r="N6747" i="8"/>
  <c r="N6748" i="8"/>
  <c r="N6749" i="8"/>
  <c r="N6750" i="8"/>
  <c r="N6751" i="8"/>
  <c r="N6752" i="8"/>
  <c r="N6753" i="8"/>
  <c r="N6754" i="8"/>
  <c r="N6755" i="8"/>
  <c r="N6756" i="8"/>
  <c r="N6757" i="8"/>
  <c r="N6758" i="8"/>
  <c r="N6759" i="8"/>
  <c r="N6760" i="8"/>
  <c r="N6761" i="8"/>
  <c r="N6762" i="8"/>
  <c r="N6763" i="8"/>
  <c r="N6764" i="8"/>
  <c r="N6765" i="8"/>
  <c r="N6766" i="8"/>
  <c r="N6767" i="8"/>
  <c r="N6768" i="8"/>
  <c r="N6769" i="8"/>
  <c r="N6770" i="8"/>
  <c r="N6771" i="8"/>
  <c r="N6772" i="8"/>
  <c r="N6773" i="8"/>
  <c r="N6774" i="8"/>
  <c r="N6775" i="8"/>
  <c r="N6776" i="8"/>
  <c r="N6777" i="8"/>
  <c r="N6778" i="8"/>
  <c r="N6779" i="8"/>
  <c r="N6780" i="8"/>
  <c r="N6781" i="8"/>
  <c r="N6782" i="8"/>
  <c r="N6783" i="8"/>
  <c r="N6784" i="8"/>
  <c r="N6785" i="8"/>
  <c r="N6786" i="8"/>
  <c r="N6787" i="8"/>
  <c r="N6788" i="8"/>
  <c r="N6789" i="8"/>
  <c r="N6790" i="8"/>
  <c r="N6791" i="8"/>
  <c r="N6792" i="8"/>
  <c r="N6793" i="8"/>
  <c r="N6794" i="8"/>
  <c r="N6795" i="8"/>
  <c r="N6796" i="8"/>
  <c r="N6797" i="8"/>
  <c r="N6798" i="8"/>
  <c r="N6799" i="8"/>
  <c r="N6800" i="8"/>
  <c r="N6801" i="8"/>
  <c r="N6802" i="8"/>
  <c r="N6803" i="8"/>
  <c r="N6804" i="8"/>
  <c r="N6805" i="8"/>
  <c r="N6806" i="8"/>
  <c r="N6807" i="8"/>
  <c r="N6808" i="8"/>
  <c r="N6809" i="8"/>
  <c r="N6810" i="8"/>
  <c r="N6811" i="8"/>
  <c r="N6812" i="8"/>
  <c r="N6813" i="8"/>
  <c r="N6814" i="8"/>
  <c r="N6815" i="8"/>
  <c r="N6816" i="8"/>
  <c r="N6817" i="8"/>
  <c r="N6818" i="8"/>
  <c r="N6819" i="8"/>
  <c r="N6820" i="8"/>
  <c r="N6821" i="8"/>
  <c r="N6822" i="8"/>
  <c r="N6823" i="8"/>
  <c r="N6824" i="8"/>
  <c r="N6825" i="8"/>
  <c r="N6826" i="8"/>
  <c r="N6827" i="8"/>
  <c r="N6828" i="8"/>
  <c r="N6829" i="8"/>
  <c r="N6830" i="8"/>
  <c r="N6831" i="8"/>
  <c r="N6832" i="8"/>
  <c r="N6833" i="8"/>
  <c r="N6834" i="8"/>
  <c r="N6835" i="8"/>
  <c r="N6836" i="8"/>
  <c r="N6837" i="8"/>
  <c r="N6838" i="8"/>
  <c r="N6839" i="8"/>
  <c r="N6840" i="8"/>
  <c r="N6841" i="8"/>
  <c r="N6842" i="8"/>
  <c r="N6843" i="8"/>
  <c r="N6844" i="8"/>
  <c r="N6845" i="8"/>
  <c r="N6846" i="8"/>
  <c r="N6847" i="8"/>
  <c r="N6848" i="8"/>
  <c r="N6849" i="8"/>
  <c r="N6850" i="8"/>
  <c r="N6851" i="8"/>
  <c r="N6852" i="8"/>
  <c r="N6853" i="8"/>
  <c r="N6854" i="8"/>
  <c r="N6855" i="8"/>
  <c r="N6856" i="8"/>
  <c r="N6857" i="8"/>
  <c r="N6858" i="8"/>
  <c r="N6859" i="8"/>
  <c r="N6860" i="8"/>
  <c r="N6861" i="8"/>
  <c r="N6862" i="8"/>
  <c r="N6863" i="8"/>
  <c r="N6864" i="8"/>
  <c r="N6865" i="8"/>
  <c r="N6866" i="8"/>
  <c r="N6867" i="8"/>
  <c r="N6868" i="8"/>
  <c r="N6869" i="8"/>
  <c r="N6870" i="8"/>
  <c r="N6871" i="8"/>
  <c r="N6872" i="8"/>
  <c r="N6873" i="8"/>
  <c r="N6874" i="8"/>
  <c r="N6875" i="8"/>
  <c r="N6876" i="8"/>
  <c r="N6877" i="8"/>
  <c r="N6878" i="8"/>
  <c r="N6879" i="8"/>
  <c r="N6880" i="8"/>
  <c r="N6881" i="8"/>
  <c r="N6882" i="8"/>
  <c r="N6883" i="8"/>
  <c r="N6884" i="8"/>
  <c r="N6885" i="8"/>
  <c r="N6886" i="8"/>
  <c r="N6887" i="8"/>
  <c r="N6888" i="8"/>
  <c r="N6889" i="8"/>
  <c r="N6890" i="8"/>
  <c r="N6891" i="8"/>
  <c r="N6892" i="8"/>
  <c r="N6893" i="8"/>
  <c r="N6894" i="8"/>
  <c r="N6895" i="8"/>
  <c r="N6896" i="8"/>
  <c r="N6897" i="8"/>
  <c r="N6898" i="8"/>
  <c r="N6899" i="8"/>
  <c r="N6900" i="8"/>
  <c r="N6901" i="8"/>
  <c r="N6902" i="8"/>
  <c r="N6903" i="8"/>
  <c r="N6904" i="8"/>
  <c r="N6905" i="8"/>
  <c r="N6906" i="8"/>
  <c r="N6907" i="8"/>
  <c r="N6908" i="8"/>
  <c r="N6909" i="8"/>
  <c r="N6910" i="8"/>
  <c r="N6911" i="8"/>
  <c r="N6912" i="8"/>
  <c r="N6913" i="8"/>
  <c r="N6914" i="8"/>
  <c r="N6915" i="8"/>
  <c r="N6916" i="8"/>
  <c r="N6917" i="8"/>
  <c r="N6918" i="8"/>
  <c r="N6919" i="8"/>
  <c r="N6920" i="8"/>
  <c r="N6921" i="8"/>
  <c r="N6922" i="8"/>
  <c r="N6923" i="8"/>
  <c r="N6924" i="8"/>
  <c r="N6925" i="8"/>
  <c r="N6926" i="8"/>
  <c r="N6927" i="8"/>
  <c r="N6928" i="8"/>
  <c r="N6929" i="8"/>
  <c r="N6930" i="8"/>
  <c r="N6931" i="8"/>
  <c r="N6932" i="8"/>
  <c r="N6933" i="8"/>
  <c r="N6934" i="8"/>
  <c r="N6935" i="8"/>
  <c r="N6936" i="8"/>
  <c r="N6937" i="8"/>
  <c r="N6938" i="8"/>
  <c r="N6939" i="8"/>
  <c r="N6940" i="8"/>
  <c r="N6941" i="8"/>
  <c r="N6942" i="8"/>
  <c r="N6943" i="8"/>
  <c r="N6944" i="8"/>
  <c r="N6945" i="8"/>
  <c r="N6946" i="8"/>
  <c r="N6947" i="8"/>
  <c r="N6948" i="8"/>
  <c r="N6949" i="8"/>
  <c r="N6950" i="8"/>
  <c r="N6951" i="8"/>
  <c r="N6952" i="8"/>
  <c r="N6953" i="8"/>
  <c r="N6954" i="8"/>
  <c r="N6955" i="8"/>
  <c r="N6956" i="8"/>
  <c r="N6957" i="8"/>
  <c r="N6958" i="8"/>
  <c r="N6959" i="8"/>
  <c r="N6960" i="8"/>
  <c r="N6961" i="8"/>
  <c r="N6962" i="8"/>
  <c r="N6963" i="8"/>
  <c r="N6964" i="8"/>
  <c r="N6965" i="8"/>
  <c r="N6966" i="8"/>
  <c r="N6967" i="8"/>
  <c r="N6968" i="8"/>
  <c r="N6969" i="8"/>
  <c r="N6970" i="8"/>
  <c r="N6971" i="8"/>
  <c r="N6972" i="8"/>
  <c r="N6973" i="8"/>
  <c r="N6974" i="8"/>
  <c r="N6975" i="8"/>
  <c r="N6976" i="8"/>
  <c r="N6977" i="8"/>
  <c r="N6978" i="8"/>
  <c r="N6979" i="8"/>
  <c r="N6980" i="8"/>
  <c r="N6981" i="8"/>
  <c r="N6982" i="8"/>
  <c r="N6983" i="8"/>
  <c r="N6984" i="8"/>
  <c r="N6985" i="8"/>
  <c r="N6986" i="8"/>
  <c r="N6987" i="8"/>
  <c r="N6988" i="8"/>
  <c r="N6989" i="8"/>
  <c r="N6990" i="8"/>
  <c r="N6991" i="8"/>
  <c r="N6992" i="8"/>
  <c r="N6993" i="8"/>
  <c r="N6994" i="8"/>
  <c r="N6995" i="8"/>
  <c r="N6996" i="8"/>
  <c r="N6997" i="8"/>
  <c r="N6998" i="8"/>
  <c r="N6999" i="8"/>
  <c r="N7000" i="8"/>
  <c r="N7001" i="8"/>
  <c r="N7002" i="8"/>
  <c r="N7003" i="8"/>
  <c r="N7004" i="8"/>
  <c r="N7005" i="8"/>
  <c r="N7006" i="8"/>
  <c r="N7007" i="8"/>
  <c r="N7008" i="8"/>
  <c r="N7009" i="8"/>
  <c r="N7010" i="8"/>
  <c r="N7011" i="8"/>
  <c r="N7012" i="8"/>
  <c r="N7013" i="8"/>
  <c r="N7014" i="8"/>
  <c r="N7015" i="8"/>
  <c r="N7016" i="8"/>
  <c r="N7017" i="8"/>
  <c r="N7018" i="8"/>
  <c r="N7019" i="8"/>
  <c r="N7020" i="8"/>
  <c r="N7021" i="8"/>
  <c r="N7022" i="8"/>
  <c r="N7023" i="8"/>
  <c r="N7024" i="8"/>
  <c r="N7025" i="8"/>
  <c r="N7026" i="8"/>
  <c r="N7027" i="8"/>
  <c r="N7028" i="8"/>
  <c r="N7029" i="8"/>
  <c r="N7030" i="8"/>
  <c r="N7031" i="8"/>
  <c r="N7032" i="8"/>
  <c r="N7033" i="8"/>
  <c r="N7034" i="8"/>
  <c r="N7035" i="8"/>
  <c r="N7036" i="8"/>
  <c r="N7037" i="8"/>
  <c r="N7038" i="8"/>
  <c r="N7039" i="8"/>
  <c r="N7040" i="8"/>
  <c r="N7041" i="8"/>
  <c r="N7042" i="8"/>
  <c r="N7043" i="8"/>
  <c r="N7044" i="8"/>
  <c r="N7045" i="8"/>
  <c r="N7046" i="8"/>
  <c r="N7047" i="8"/>
  <c r="N7048" i="8"/>
  <c r="N7049" i="8"/>
  <c r="N7050" i="8"/>
  <c r="N7051" i="8"/>
  <c r="N7052" i="8"/>
  <c r="N7053" i="8"/>
  <c r="N7054" i="8"/>
  <c r="N7055" i="8"/>
  <c r="N7056" i="8"/>
  <c r="N7057" i="8"/>
  <c r="N7058" i="8"/>
  <c r="N7059" i="8"/>
  <c r="N7060" i="8"/>
  <c r="N7061" i="8"/>
  <c r="N7062" i="8"/>
  <c r="N7063" i="8"/>
  <c r="N7064" i="8"/>
  <c r="N7065" i="8"/>
  <c r="N7066" i="8"/>
  <c r="N7067" i="8"/>
  <c r="N7068" i="8"/>
  <c r="N7069" i="8"/>
  <c r="N7070" i="8"/>
  <c r="N7071" i="8"/>
  <c r="N7072" i="8"/>
  <c r="N7073" i="8"/>
  <c r="N7074" i="8"/>
  <c r="N7075" i="8"/>
  <c r="N7076" i="8"/>
  <c r="N7077" i="8"/>
  <c r="N7078" i="8"/>
  <c r="N7079" i="8"/>
  <c r="N7080" i="8"/>
  <c r="N7081" i="8"/>
  <c r="N7082" i="8"/>
  <c r="N7083" i="8"/>
  <c r="N7084" i="8"/>
  <c r="N7085" i="8"/>
  <c r="N7086" i="8"/>
  <c r="N7087" i="8"/>
  <c r="N7088" i="8"/>
  <c r="N7089" i="8"/>
  <c r="N7090" i="8"/>
  <c r="N7091" i="8"/>
  <c r="N7092" i="8"/>
  <c r="N7093" i="8"/>
  <c r="N7094" i="8"/>
  <c r="N7095" i="8"/>
  <c r="N7096" i="8"/>
  <c r="N7097" i="8"/>
  <c r="N7098" i="8"/>
  <c r="N7099" i="8"/>
  <c r="N7100" i="8"/>
  <c r="N7101" i="8"/>
  <c r="N7102" i="8"/>
  <c r="N7103" i="8"/>
  <c r="N7104" i="8"/>
  <c r="N7105" i="8"/>
  <c r="N7106" i="8"/>
  <c r="N7107" i="8"/>
  <c r="N7108" i="8"/>
  <c r="N7109" i="8"/>
  <c r="N7110" i="8"/>
  <c r="N7111" i="8"/>
  <c r="N7112" i="8"/>
  <c r="N7113" i="8"/>
  <c r="N7114" i="8"/>
  <c r="N7115" i="8"/>
  <c r="N7116" i="8"/>
  <c r="N7117" i="8"/>
  <c r="N7118" i="8"/>
  <c r="N7119" i="8"/>
  <c r="N7120" i="8"/>
  <c r="N7121" i="8"/>
  <c r="N7122" i="8"/>
  <c r="N7123" i="8"/>
  <c r="N7124" i="8"/>
  <c r="N7125" i="8"/>
  <c r="N7126" i="8"/>
  <c r="N7127" i="8"/>
  <c r="N7128" i="8"/>
  <c r="N7129" i="8"/>
  <c r="N7130" i="8"/>
  <c r="N7131" i="8"/>
  <c r="N7132" i="8"/>
  <c r="N7133" i="8"/>
  <c r="N7134" i="8"/>
  <c r="N7135" i="8"/>
  <c r="N7136" i="8"/>
  <c r="N7137" i="8"/>
  <c r="N7138" i="8"/>
  <c r="N7139" i="8"/>
  <c r="N7140" i="8"/>
  <c r="N7141" i="8"/>
  <c r="N7142" i="8"/>
  <c r="N7143" i="8"/>
  <c r="N7144" i="8"/>
  <c r="N7145" i="8"/>
  <c r="N7146" i="8"/>
  <c r="N7147" i="8"/>
  <c r="N7148" i="8"/>
  <c r="N7149" i="8"/>
  <c r="N7150" i="8"/>
  <c r="N7151" i="8"/>
  <c r="N7152" i="8"/>
  <c r="N7153" i="8"/>
  <c r="N7154" i="8"/>
  <c r="N7155" i="8"/>
  <c r="N7156" i="8"/>
  <c r="N7157" i="8"/>
  <c r="N7158" i="8"/>
  <c r="N7159" i="8"/>
  <c r="N7160" i="8"/>
  <c r="N7161" i="8"/>
  <c r="N7162" i="8"/>
  <c r="N7163" i="8"/>
  <c r="N7164" i="8"/>
  <c r="N7165" i="8"/>
  <c r="N7166" i="8"/>
  <c r="N7167" i="8"/>
  <c r="N7168" i="8"/>
  <c r="N7169" i="8"/>
  <c r="N7170" i="8"/>
  <c r="N7171" i="8"/>
  <c r="N7172" i="8"/>
  <c r="N7173" i="8"/>
  <c r="N7174" i="8"/>
  <c r="N7175" i="8"/>
  <c r="N7176" i="8"/>
  <c r="N7177" i="8"/>
  <c r="N7178" i="8"/>
  <c r="N7179" i="8"/>
  <c r="N7180" i="8"/>
  <c r="N7181" i="8"/>
  <c r="N7182" i="8"/>
  <c r="N7183" i="8"/>
  <c r="N7184" i="8"/>
  <c r="N7185" i="8"/>
  <c r="N7186" i="8"/>
  <c r="N7187" i="8"/>
  <c r="N7188" i="8"/>
  <c r="N7189" i="8"/>
  <c r="N7190" i="8"/>
  <c r="N7191" i="8"/>
  <c r="N7192" i="8"/>
  <c r="N7193" i="8"/>
  <c r="N7194" i="8"/>
  <c r="N7195" i="8"/>
  <c r="N7196" i="8"/>
  <c r="N7197" i="8"/>
  <c r="N7198" i="8"/>
  <c r="N7199" i="8"/>
  <c r="N7200" i="8"/>
  <c r="N7201" i="8"/>
  <c r="N7202" i="8"/>
  <c r="N7203" i="8"/>
  <c r="N7204" i="8"/>
  <c r="N7205" i="8"/>
  <c r="N7206" i="8"/>
  <c r="N7207" i="8"/>
  <c r="N7208" i="8"/>
  <c r="N7209" i="8"/>
  <c r="N7210" i="8"/>
  <c r="N7211" i="8"/>
  <c r="N7212" i="8"/>
  <c r="N7213" i="8"/>
  <c r="N7214" i="8"/>
  <c r="N7215" i="8"/>
  <c r="N7216" i="8"/>
  <c r="N7217" i="8"/>
  <c r="N7218" i="8"/>
  <c r="N7219" i="8"/>
  <c r="N7220" i="8"/>
  <c r="N7221" i="8"/>
  <c r="N7222" i="8"/>
  <c r="N7223" i="8"/>
  <c r="N7224" i="8"/>
  <c r="N7225" i="8"/>
  <c r="N7226" i="8"/>
  <c r="N7227" i="8"/>
  <c r="N7228" i="8"/>
  <c r="N7229" i="8"/>
  <c r="N7230" i="8"/>
  <c r="N7231" i="8"/>
  <c r="N7232" i="8"/>
  <c r="N7233" i="8"/>
  <c r="N7234" i="8"/>
  <c r="N7235" i="8"/>
  <c r="N7236" i="8"/>
  <c r="N7237" i="8"/>
  <c r="N7238" i="8"/>
  <c r="N7239" i="8"/>
  <c r="N7240" i="8"/>
  <c r="N7241" i="8"/>
  <c r="N7242" i="8"/>
  <c r="N7243" i="8"/>
  <c r="N7244" i="8"/>
  <c r="N7245" i="8"/>
  <c r="N7246" i="8"/>
  <c r="N7247" i="8"/>
  <c r="N7248" i="8"/>
  <c r="N7249" i="8"/>
  <c r="N7250" i="8"/>
  <c r="N7251" i="8"/>
  <c r="N7252" i="8"/>
  <c r="N7253" i="8"/>
  <c r="N7254" i="8"/>
  <c r="N7255" i="8"/>
  <c r="N7256" i="8"/>
  <c r="N7257" i="8"/>
  <c r="N7258" i="8"/>
  <c r="N7259" i="8"/>
  <c r="N7260" i="8"/>
  <c r="N7261" i="8"/>
  <c r="N7262" i="8"/>
  <c r="N7263" i="8"/>
  <c r="N7264" i="8"/>
  <c r="N7265" i="8"/>
  <c r="N7266" i="8"/>
  <c r="N7267" i="8"/>
  <c r="N7268" i="8"/>
  <c r="N7269" i="8"/>
  <c r="N7270" i="8"/>
  <c r="N7271" i="8"/>
  <c r="N7272" i="8"/>
  <c r="N7273" i="8"/>
  <c r="N7274" i="8"/>
  <c r="N7275" i="8"/>
  <c r="N7276" i="8"/>
  <c r="N7277" i="8"/>
  <c r="N7278" i="8"/>
  <c r="N7279" i="8"/>
  <c r="N7280" i="8"/>
  <c r="N7281" i="8"/>
  <c r="N7282" i="8"/>
  <c r="N7283" i="8"/>
  <c r="N7284" i="8"/>
  <c r="N7285" i="8"/>
  <c r="N7286" i="8"/>
  <c r="N7287" i="8"/>
  <c r="N7288" i="8"/>
  <c r="N7289" i="8"/>
  <c r="N7290" i="8"/>
  <c r="N7291" i="8"/>
  <c r="N7292" i="8"/>
  <c r="N7293" i="8"/>
  <c r="N7294" i="8"/>
  <c r="N7295" i="8"/>
  <c r="N7296" i="8"/>
  <c r="N7297" i="8"/>
  <c r="N7298" i="8"/>
  <c r="N7299" i="8"/>
  <c r="N7300" i="8"/>
  <c r="N7301" i="8"/>
  <c r="N7302" i="8"/>
  <c r="N7303" i="8"/>
  <c r="N7304" i="8"/>
  <c r="N7305" i="8"/>
  <c r="N7306" i="8"/>
  <c r="N7307" i="8"/>
  <c r="N7308" i="8"/>
  <c r="N7309" i="8"/>
  <c r="N7310" i="8"/>
  <c r="N7311" i="8"/>
  <c r="N7312" i="8"/>
  <c r="N7313" i="8"/>
  <c r="N7314" i="8"/>
  <c r="N7315" i="8"/>
  <c r="N7316" i="8"/>
  <c r="N7317" i="8"/>
  <c r="N7318" i="8"/>
  <c r="N7319" i="8"/>
  <c r="N7320" i="8"/>
  <c r="N7321" i="8"/>
  <c r="N7322" i="8"/>
  <c r="N7323" i="8"/>
  <c r="N7324" i="8"/>
  <c r="N7325" i="8"/>
  <c r="N7326" i="8"/>
  <c r="N7327" i="8"/>
  <c r="N7328" i="8"/>
  <c r="N7329" i="8"/>
  <c r="N7330" i="8"/>
  <c r="N7331" i="8"/>
  <c r="N7332" i="8"/>
  <c r="N7333" i="8"/>
  <c r="N7334" i="8"/>
  <c r="N7335" i="8"/>
  <c r="N7336" i="8"/>
  <c r="N7337" i="8"/>
  <c r="N7338" i="8"/>
  <c r="N7339" i="8"/>
  <c r="N7340" i="8"/>
  <c r="N7341" i="8"/>
  <c r="N7342" i="8"/>
  <c r="N7343" i="8"/>
  <c r="N7344" i="8"/>
  <c r="N7345" i="8"/>
  <c r="N7346" i="8"/>
  <c r="N7347" i="8"/>
  <c r="N7348" i="8"/>
  <c r="N7349" i="8"/>
  <c r="N7350" i="8"/>
  <c r="N7351" i="8"/>
  <c r="N7352" i="8"/>
  <c r="N7353" i="8"/>
  <c r="N7354" i="8"/>
  <c r="N7355" i="8"/>
  <c r="N7356" i="8"/>
  <c r="N7357" i="8"/>
  <c r="N7358" i="8"/>
  <c r="N7359" i="8"/>
  <c r="N7360" i="8"/>
  <c r="N7361" i="8"/>
  <c r="N7362" i="8"/>
  <c r="N7363" i="8"/>
  <c r="N7364" i="8"/>
  <c r="N7365" i="8"/>
  <c r="N7366" i="8"/>
  <c r="N7367" i="8"/>
  <c r="N7368" i="8"/>
  <c r="N7369" i="8"/>
  <c r="N7370" i="8"/>
  <c r="N7371" i="8"/>
  <c r="N7372" i="8"/>
  <c r="N7373" i="8"/>
  <c r="N7374" i="8"/>
  <c r="N7375" i="8"/>
  <c r="N7376" i="8"/>
  <c r="N7377" i="8"/>
  <c r="N7378" i="8"/>
  <c r="N7379" i="8"/>
  <c r="N7380" i="8"/>
  <c r="N7381" i="8"/>
  <c r="N7382" i="8"/>
  <c r="N7383" i="8"/>
  <c r="N7384" i="8"/>
  <c r="N7385" i="8"/>
  <c r="N7386" i="8"/>
  <c r="N7387" i="8"/>
  <c r="N7388" i="8"/>
  <c r="N7389" i="8"/>
  <c r="N7390" i="8"/>
  <c r="N7391" i="8"/>
  <c r="N7392" i="8"/>
  <c r="N7393" i="8"/>
  <c r="N7394" i="8"/>
  <c r="N7395" i="8"/>
  <c r="N7396" i="8"/>
  <c r="N7397" i="8"/>
  <c r="N7398" i="8"/>
  <c r="N7399" i="8"/>
  <c r="N7400" i="8"/>
  <c r="N7401" i="8"/>
  <c r="N7402" i="8"/>
  <c r="N7403" i="8"/>
  <c r="N7404" i="8"/>
  <c r="N7405" i="8"/>
  <c r="N7406" i="8"/>
  <c r="N7407" i="8"/>
  <c r="N7408" i="8"/>
  <c r="N7409" i="8"/>
  <c r="N7410" i="8"/>
  <c r="N7411" i="8"/>
  <c r="N7412" i="8"/>
  <c r="N7413" i="8"/>
  <c r="N7414" i="8"/>
  <c r="N7415" i="8"/>
  <c r="N7416" i="8"/>
  <c r="N7417" i="8"/>
  <c r="N7418" i="8"/>
  <c r="N7419" i="8"/>
  <c r="N7420" i="8"/>
  <c r="N7421" i="8"/>
  <c r="N7422" i="8"/>
  <c r="N7423" i="8"/>
  <c r="N7424" i="8"/>
  <c r="N7425" i="8"/>
  <c r="N7426" i="8"/>
  <c r="N7427" i="8"/>
  <c r="N7428" i="8"/>
  <c r="N7429" i="8"/>
  <c r="N7430" i="8"/>
  <c r="N7431" i="8"/>
  <c r="N7432" i="8"/>
  <c r="N7433" i="8"/>
  <c r="N7434" i="8"/>
  <c r="N7435" i="8"/>
  <c r="N7436" i="8"/>
  <c r="N7437" i="8"/>
  <c r="N7438" i="8"/>
  <c r="N7439" i="8"/>
  <c r="N7440" i="8"/>
  <c r="N7441" i="8"/>
  <c r="N7442" i="8"/>
  <c r="N7443" i="8"/>
  <c r="N7444" i="8"/>
  <c r="N7445" i="8"/>
  <c r="N7446" i="8"/>
  <c r="N7447" i="8"/>
  <c r="N7448" i="8"/>
  <c r="N7449" i="8"/>
  <c r="N7450" i="8"/>
  <c r="N7451" i="8"/>
  <c r="N7452" i="8"/>
  <c r="N7453" i="8"/>
  <c r="N7454" i="8"/>
  <c r="N7455" i="8"/>
  <c r="N7456" i="8"/>
  <c r="N7457" i="8"/>
  <c r="N7458" i="8"/>
  <c r="N7459" i="8"/>
  <c r="N7460" i="8"/>
  <c r="N7461" i="8"/>
  <c r="N7462" i="8"/>
  <c r="N7463" i="8"/>
  <c r="N7464" i="8"/>
  <c r="N7465" i="8"/>
  <c r="N7466" i="8"/>
  <c r="N7467" i="8"/>
  <c r="N7468" i="8"/>
  <c r="N7469" i="8"/>
  <c r="N7470" i="8"/>
  <c r="N7471" i="8"/>
  <c r="N7472" i="8"/>
  <c r="N7473" i="8"/>
  <c r="N7474" i="8"/>
  <c r="N7475" i="8"/>
  <c r="N7476" i="8"/>
  <c r="N7477" i="8"/>
  <c r="N7478" i="8"/>
  <c r="N7479" i="8"/>
  <c r="N7480" i="8"/>
  <c r="N7481" i="8"/>
  <c r="N7482" i="8"/>
  <c r="N7483" i="8"/>
  <c r="N7484" i="8"/>
  <c r="N7485" i="8"/>
  <c r="N7486" i="8"/>
  <c r="N7487" i="8"/>
  <c r="N7488" i="8"/>
  <c r="N7489" i="8"/>
  <c r="N7490" i="8"/>
  <c r="N7491" i="8"/>
  <c r="N7492" i="8"/>
  <c r="N7493" i="8"/>
  <c r="N7494" i="8"/>
  <c r="N7495" i="8"/>
  <c r="N7496" i="8"/>
  <c r="N7497" i="8"/>
  <c r="N7498" i="8"/>
  <c r="N7499" i="8"/>
  <c r="N7500" i="8"/>
  <c r="N7501" i="8"/>
  <c r="N7502" i="8"/>
  <c r="N7503" i="8"/>
  <c r="N7504" i="8"/>
  <c r="N7505" i="8"/>
  <c r="N7506" i="8"/>
  <c r="N7507" i="8"/>
  <c r="N7508" i="8"/>
  <c r="N7509" i="8"/>
  <c r="N7510" i="8"/>
  <c r="N7511" i="8"/>
  <c r="N7512" i="8"/>
  <c r="N7513" i="8"/>
  <c r="N7514" i="8"/>
  <c r="N7515" i="8"/>
  <c r="N7516" i="8"/>
  <c r="N7517" i="8"/>
  <c r="N7518" i="8"/>
  <c r="N7519" i="8"/>
  <c r="N7520" i="8"/>
  <c r="N7521" i="8"/>
  <c r="N7522" i="8"/>
  <c r="N7523" i="8"/>
  <c r="N7524" i="8"/>
  <c r="N7525" i="8"/>
  <c r="N7526" i="8"/>
  <c r="N7527" i="8"/>
  <c r="N7528" i="8"/>
  <c r="N7529" i="8"/>
  <c r="N7530" i="8"/>
  <c r="N7531" i="8"/>
  <c r="N7532" i="8"/>
  <c r="N7533" i="8"/>
  <c r="N7534" i="8"/>
  <c r="N7535" i="8"/>
  <c r="N7536" i="8"/>
  <c r="N7537" i="8"/>
  <c r="N7538" i="8"/>
  <c r="N7539" i="8"/>
  <c r="N7540" i="8"/>
  <c r="N7541" i="8"/>
  <c r="N7542" i="8"/>
  <c r="N7543" i="8"/>
  <c r="N7544" i="8"/>
  <c r="N7545" i="8"/>
  <c r="N7546" i="8"/>
  <c r="N7547" i="8"/>
  <c r="N7548" i="8"/>
  <c r="N7549" i="8"/>
  <c r="N7550" i="8"/>
  <c r="N7551" i="8"/>
  <c r="N7552" i="8"/>
  <c r="N7553" i="8"/>
  <c r="N7554" i="8"/>
  <c r="N7555" i="8"/>
  <c r="N7556" i="8"/>
  <c r="N7557" i="8"/>
  <c r="N7558" i="8"/>
  <c r="N7559" i="8"/>
  <c r="N7560" i="8"/>
  <c r="N7561" i="8"/>
  <c r="N7562" i="8"/>
  <c r="N7563" i="8"/>
  <c r="N7564" i="8"/>
  <c r="N7565" i="8"/>
  <c r="N7566" i="8"/>
  <c r="N7567" i="8"/>
  <c r="N7568" i="8"/>
  <c r="N7569" i="8"/>
  <c r="N7570" i="8"/>
  <c r="N7571" i="8"/>
  <c r="N7572" i="8"/>
  <c r="N7573" i="8"/>
  <c r="N7574" i="8"/>
  <c r="N7575" i="8"/>
  <c r="N7576" i="8"/>
  <c r="N7577" i="8"/>
  <c r="N7578" i="8"/>
  <c r="N7579" i="8"/>
  <c r="N7580" i="8"/>
  <c r="N7581" i="8"/>
  <c r="N7582" i="8"/>
  <c r="N7583" i="8"/>
  <c r="N7584" i="8"/>
  <c r="N7585" i="8"/>
  <c r="N7586" i="8"/>
  <c r="N7587" i="8"/>
  <c r="N7588" i="8"/>
  <c r="N7589" i="8"/>
  <c r="N7590" i="8"/>
  <c r="N7591" i="8"/>
  <c r="N7592" i="8"/>
  <c r="N7593" i="8"/>
  <c r="N7594" i="8"/>
  <c r="N7595" i="8"/>
  <c r="N7596" i="8"/>
  <c r="N7597" i="8"/>
  <c r="N7598" i="8"/>
  <c r="N7599" i="8"/>
  <c r="N7600" i="8"/>
  <c r="N7601" i="8"/>
  <c r="N7602" i="8"/>
  <c r="N7603" i="8"/>
  <c r="N7604" i="8"/>
  <c r="N7605" i="8"/>
  <c r="N7606" i="8"/>
  <c r="N7607" i="8"/>
  <c r="N7608" i="8"/>
  <c r="N7609" i="8"/>
  <c r="N7610" i="8"/>
  <c r="N7611" i="8"/>
  <c r="N7612" i="8"/>
  <c r="N7613" i="8"/>
  <c r="N7614" i="8"/>
  <c r="N7615" i="8"/>
  <c r="N7616" i="8"/>
  <c r="N7617" i="8"/>
  <c r="N7618" i="8"/>
  <c r="N7619" i="8"/>
  <c r="N7620" i="8"/>
  <c r="N7621" i="8"/>
  <c r="N7622" i="8"/>
  <c r="N7623" i="8"/>
  <c r="N7624" i="8"/>
  <c r="N7625" i="8"/>
  <c r="N7626" i="8"/>
  <c r="N7627" i="8"/>
  <c r="N7628" i="8"/>
  <c r="N7629" i="8"/>
  <c r="N7630" i="8"/>
  <c r="N7631" i="8"/>
  <c r="N7632" i="8"/>
  <c r="N7633" i="8"/>
  <c r="N7634" i="8"/>
  <c r="N7635" i="8"/>
  <c r="N7636" i="8"/>
  <c r="N7637" i="8"/>
  <c r="N7638" i="8"/>
  <c r="N7639" i="8"/>
  <c r="N7640" i="8"/>
  <c r="N7641" i="8"/>
  <c r="N7642" i="8"/>
  <c r="N7643" i="8"/>
  <c r="N7644" i="8"/>
  <c r="N7645" i="8"/>
  <c r="N7646" i="8"/>
  <c r="N7647" i="8"/>
  <c r="N7648" i="8"/>
  <c r="N7649" i="8"/>
  <c r="N7650" i="8"/>
  <c r="N7651" i="8"/>
  <c r="N7652" i="8"/>
  <c r="N7653" i="8"/>
  <c r="N7654" i="8"/>
  <c r="N7655" i="8"/>
  <c r="N7656" i="8"/>
  <c r="N7657" i="8"/>
  <c r="N7658" i="8"/>
  <c r="N7659" i="8"/>
  <c r="N7660" i="8"/>
  <c r="N7661" i="8"/>
  <c r="N7662" i="8"/>
  <c r="N7663" i="8"/>
  <c r="N7664" i="8"/>
  <c r="N7665" i="8"/>
  <c r="N7666" i="8"/>
  <c r="N7667" i="8"/>
  <c r="N7668" i="8"/>
  <c r="N7669" i="8"/>
  <c r="N7670" i="8"/>
  <c r="N7671" i="8"/>
  <c r="N7672" i="8"/>
  <c r="N7673" i="8"/>
  <c r="N7674" i="8"/>
  <c r="N7675" i="8"/>
  <c r="N7676" i="8"/>
  <c r="N7677" i="8"/>
  <c r="N7678" i="8"/>
  <c r="N7679" i="8"/>
  <c r="N7680" i="8"/>
  <c r="N7681" i="8"/>
  <c r="N7682" i="8"/>
  <c r="N7683" i="8"/>
  <c r="N7684" i="8"/>
  <c r="N7685" i="8"/>
  <c r="N7686" i="8"/>
  <c r="N7687" i="8"/>
  <c r="N7688" i="8"/>
  <c r="N7689" i="8"/>
  <c r="N7690" i="8"/>
  <c r="N7691" i="8"/>
  <c r="N7692" i="8"/>
  <c r="N7693" i="8"/>
  <c r="N7694" i="8"/>
  <c r="N7695" i="8"/>
  <c r="N7696" i="8"/>
  <c r="N7697" i="8"/>
  <c r="N7698" i="8"/>
  <c r="N7699" i="8"/>
  <c r="N7700" i="8"/>
  <c r="N7701" i="8"/>
  <c r="N7702" i="8"/>
  <c r="N7703" i="8"/>
  <c r="N7704" i="8"/>
  <c r="N7705" i="8"/>
  <c r="N7706" i="8"/>
  <c r="N7707" i="8"/>
  <c r="N7708" i="8"/>
  <c r="N7709" i="8"/>
  <c r="N7710" i="8"/>
  <c r="N7711" i="8"/>
  <c r="N7712" i="8"/>
  <c r="N7713" i="8"/>
  <c r="N7714" i="8"/>
  <c r="N7715" i="8"/>
  <c r="N7716" i="8"/>
  <c r="N7717" i="8"/>
  <c r="N7718" i="8"/>
  <c r="N7719" i="8"/>
  <c r="N7720" i="8"/>
  <c r="N7721" i="8"/>
  <c r="N7722" i="8"/>
  <c r="N7723" i="8"/>
  <c r="N7724" i="8"/>
  <c r="N7725" i="8"/>
  <c r="N7726" i="8"/>
  <c r="N7727" i="8"/>
  <c r="N7728" i="8"/>
  <c r="N7729" i="8"/>
  <c r="N7730" i="8"/>
  <c r="N7731" i="8"/>
  <c r="N7732" i="8"/>
  <c r="N7733" i="8"/>
  <c r="N7734" i="8"/>
  <c r="N7735" i="8"/>
  <c r="N7736" i="8"/>
  <c r="N7737" i="8"/>
  <c r="N7738" i="8"/>
  <c r="N7739" i="8"/>
  <c r="N7740" i="8"/>
  <c r="N7741" i="8"/>
  <c r="N7742" i="8"/>
  <c r="N7743" i="8"/>
  <c r="N7744" i="8"/>
  <c r="N7745" i="8"/>
  <c r="N7746" i="8"/>
  <c r="N7747" i="8"/>
  <c r="N7748" i="8"/>
  <c r="N7749" i="8"/>
  <c r="N7750" i="8"/>
  <c r="N7751" i="8"/>
  <c r="N7752" i="8"/>
  <c r="N7753" i="8"/>
  <c r="N7754" i="8"/>
  <c r="N7755" i="8"/>
  <c r="N7756" i="8"/>
  <c r="N7757" i="8"/>
  <c r="N7758" i="8"/>
  <c r="N7759" i="8"/>
  <c r="N7760" i="8"/>
  <c r="N7761" i="8"/>
  <c r="N7762" i="8"/>
  <c r="N7763" i="8"/>
  <c r="N7764" i="8"/>
  <c r="N7765" i="8"/>
  <c r="N7766" i="8"/>
  <c r="N7767" i="8"/>
  <c r="N7768" i="8"/>
  <c r="N7769" i="8"/>
  <c r="N7770" i="8"/>
  <c r="N7771" i="8"/>
  <c r="N7772" i="8"/>
  <c r="N7773" i="8"/>
  <c r="N7774" i="8"/>
  <c r="N7775" i="8"/>
  <c r="N7776" i="8"/>
  <c r="N7777" i="8"/>
  <c r="N7778" i="8"/>
  <c r="N7779" i="8"/>
  <c r="N7780" i="8"/>
  <c r="N7781" i="8"/>
  <c r="N7782" i="8"/>
  <c r="N7783" i="8"/>
  <c r="N7784" i="8"/>
  <c r="N7785" i="8"/>
  <c r="N7786" i="8"/>
  <c r="N7787" i="8"/>
  <c r="N7788" i="8"/>
  <c r="N7789" i="8"/>
  <c r="N7790" i="8"/>
  <c r="N7791" i="8"/>
  <c r="N7792" i="8"/>
  <c r="N7793" i="8"/>
  <c r="N7794" i="8"/>
  <c r="N7795" i="8"/>
  <c r="N7796" i="8"/>
  <c r="N7797" i="8"/>
  <c r="N7798" i="8"/>
  <c r="N7799" i="8"/>
  <c r="N7800" i="8"/>
  <c r="N7801" i="8"/>
  <c r="N7802" i="8"/>
  <c r="N7803" i="8"/>
  <c r="N7804" i="8"/>
  <c r="N7805" i="8"/>
  <c r="N7806" i="8"/>
  <c r="N7807" i="8"/>
  <c r="N7808" i="8"/>
  <c r="N7809" i="8"/>
  <c r="N7810" i="8"/>
  <c r="N7811" i="8"/>
  <c r="N7812" i="8"/>
  <c r="N7813" i="8"/>
  <c r="N7814" i="8"/>
  <c r="N7815" i="8"/>
  <c r="N7816" i="8"/>
  <c r="N7817" i="8"/>
  <c r="N7818" i="8"/>
  <c r="N7819" i="8"/>
  <c r="N7820" i="8"/>
  <c r="N7821" i="8"/>
  <c r="N7822" i="8"/>
  <c r="N7823" i="8"/>
  <c r="N7824" i="8"/>
  <c r="N7825" i="8"/>
  <c r="N7826" i="8"/>
  <c r="N7827" i="8"/>
  <c r="N7828" i="8"/>
  <c r="N7829" i="8"/>
  <c r="N7830" i="8"/>
  <c r="N7831" i="8"/>
  <c r="N7832" i="8"/>
  <c r="N7833" i="8"/>
  <c r="N7834" i="8"/>
  <c r="N7835" i="8"/>
  <c r="N7836" i="8"/>
  <c r="N7837" i="8"/>
  <c r="N7838" i="8"/>
  <c r="N7839" i="8"/>
  <c r="N7840" i="8"/>
  <c r="N7841" i="8"/>
  <c r="N7842" i="8"/>
  <c r="N7843" i="8"/>
  <c r="N7844" i="8"/>
  <c r="N7845" i="8"/>
  <c r="N7846" i="8"/>
  <c r="N7847" i="8"/>
  <c r="N7848" i="8"/>
  <c r="N7849" i="8"/>
  <c r="N7850" i="8"/>
  <c r="N7851" i="8"/>
  <c r="N7852" i="8"/>
  <c r="N7853" i="8"/>
  <c r="N7854" i="8"/>
  <c r="N7855" i="8"/>
  <c r="N7856" i="8"/>
  <c r="N7857" i="8"/>
  <c r="N7858" i="8"/>
  <c r="N7859" i="8"/>
  <c r="N7860" i="8"/>
  <c r="N7861" i="8"/>
  <c r="N7862" i="8"/>
  <c r="N7863" i="8"/>
  <c r="N7864" i="8"/>
  <c r="N7865" i="8"/>
  <c r="N7866" i="8"/>
  <c r="N7867" i="8"/>
  <c r="N7868" i="8"/>
  <c r="N7869" i="8"/>
  <c r="N7870" i="8"/>
  <c r="N7871" i="8"/>
  <c r="N7872" i="8"/>
  <c r="N7873" i="8"/>
  <c r="N7874" i="8"/>
  <c r="N7875" i="8"/>
  <c r="N7876" i="8"/>
  <c r="N7877" i="8"/>
  <c r="N7878" i="8"/>
  <c r="N7879" i="8"/>
  <c r="N7880" i="8"/>
  <c r="N7881" i="8"/>
  <c r="N7882" i="8"/>
  <c r="N7883" i="8"/>
  <c r="N7884" i="8"/>
  <c r="N7885" i="8"/>
  <c r="N7886" i="8"/>
  <c r="N7887" i="8"/>
  <c r="N7888" i="8"/>
  <c r="N7889" i="8"/>
  <c r="N7890" i="8"/>
  <c r="N7891" i="8"/>
  <c r="N7892" i="8"/>
  <c r="N7893" i="8"/>
  <c r="N7894" i="8"/>
  <c r="N7895" i="8"/>
  <c r="N7896" i="8"/>
  <c r="N7897" i="8"/>
  <c r="N7898" i="8"/>
  <c r="N7899" i="8"/>
  <c r="N7900" i="8"/>
  <c r="N7901" i="8"/>
  <c r="N7902" i="8"/>
  <c r="N7903" i="8"/>
  <c r="N7904" i="8"/>
  <c r="N7905" i="8"/>
  <c r="N7906" i="8"/>
  <c r="N7907" i="8"/>
  <c r="N7908" i="8"/>
  <c r="N7909" i="8"/>
  <c r="N7910" i="8"/>
  <c r="N7911" i="8"/>
  <c r="N7912" i="8"/>
  <c r="N7913" i="8"/>
  <c r="N7914" i="8"/>
  <c r="N7915" i="8"/>
  <c r="N7916" i="8"/>
  <c r="N7917" i="8"/>
  <c r="N7918" i="8"/>
  <c r="N7919" i="8"/>
  <c r="N7920" i="8"/>
  <c r="N7921" i="8"/>
  <c r="N7922" i="8"/>
  <c r="N7923" i="8"/>
  <c r="N7924" i="8"/>
  <c r="N7925" i="8"/>
  <c r="N7926" i="8"/>
  <c r="N7927" i="8"/>
  <c r="N7928" i="8"/>
  <c r="N7929" i="8"/>
  <c r="N7930" i="8"/>
  <c r="N7931" i="8"/>
  <c r="N7932" i="8"/>
  <c r="N7933" i="8"/>
  <c r="N7934" i="8"/>
  <c r="N7935" i="8"/>
  <c r="N7936" i="8"/>
  <c r="N7937" i="8"/>
  <c r="N7938" i="8"/>
  <c r="N7939" i="8"/>
  <c r="N7940" i="8"/>
  <c r="N7941" i="8"/>
  <c r="N7942" i="8"/>
  <c r="N7943" i="8"/>
  <c r="N7944" i="8"/>
  <c r="N7945" i="8"/>
  <c r="N7946" i="8"/>
  <c r="N7947" i="8"/>
  <c r="N7948" i="8"/>
  <c r="N7949" i="8"/>
  <c r="N7950" i="8"/>
  <c r="N7951" i="8"/>
  <c r="N7952" i="8"/>
  <c r="N7953" i="8"/>
  <c r="N7954" i="8"/>
  <c r="N7955" i="8"/>
  <c r="N7956" i="8"/>
  <c r="N7957" i="8"/>
  <c r="N7958" i="8"/>
  <c r="N7959" i="8"/>
  <c r="N7960" i="8"/>
  <c r="N7961" i="8"/>
  <c r="N7962" i="8"/>
  <c r="N7963" i="8"/>
  <c r="N7964" i="8"/>
  <c r="N7965" i="8"/>
  <c r="N7966" i="8"/>
  <c r="N7967" i="8"/>
  <c r="N7968" i="8"/>
  <c r="N7969" i="8"/>
  <c r="N7970" i="8"/>
  <c r="N7971" i="8"/>
  <c r="N7972" i="8"/>
  <c r="N7973" i="8"/>
  <c r="N7974" i="8"/>
  <c r="N7975" i="8"/>
  <c r="N7976" i="8"/>
  <c r="N7977" i="8"/>
  <c r="N7978" i="8"/>
  <c r="N7979" i="8"/>
  <c r="N7980" i="8"/>
  <c r="N7981" i="8"/>
  <c r="N7982" i="8"/>
  <c r="N7983" i="8"/>
  <c r="N7984" i="8"/>
  <c r="N7985" i="8"/>
  <c r="N7986" i="8"/>
  <c r="N7987" i="8"/>
  <c r="N7988" i="8"/>
  <c r="N7989" i="8"/>
  <c r="N7990" i="8"/>
  <c r="N7991" i="8"/>
  <c r="N7992" i="8"/>
  <c r="N7993" i="8"/>
  <c r="N7994" i="8"/>
  <c r="N7995" i="8"/>
  <c r="N7996" i="8"/>
  <c r="N7997" i="8"/>
  <c r="N7998" i="8"/>
  <c r="N7999" i="8"/>
  <c r="N8000" i="8"/>
  <c r="N8001" i="8"/>
  <c r="N8002" i="8"/>
  <c r="N8003" i="8"/>
  <c r="N8004" i="8"/>
  <c r="N8005" i="8"/>
  <c r="N8006" i="8"/>
  <c r="N8007" i="8"/>
  <c r="N8008" i="8"/>
  <c r="N8009" i="8"/>
  <c r="N8010" i="8"/>
  <c r="N8011" i="8"/>
  <c r="N8012" i="8"/>
  <c r="N8013" i="8"/>
  <c r="N8014" i="8"/>
  <c r="N8015" i="8"/>
  <c r="N8016" i="8"/>
  <c r="N8017" i="8"/>
  <c r="N8018" i="8"/>
  <c r="N8019" i="8"/>
  <c r="N8020" i="8"/>
  <c r="N8021" i="8"/>
  <c r="N8022" i="8"/>
  <c r="N8023" i="8"/>
  <c r="N8024" i="8"/>
  <c r="N8025" i="8"/>
  <c r="N8026" i="8"/>
  <c r="N8027" i="8"/>
  <c r="N8028" i="8"/>
  <c r="N8029" i="8"/>
  <c r="N8030" i="8"/>
  <c r="N8031" i="8"/>
  <c r="N8032" i="8"/>
  <c r="N8033" i="8"/>
  <c r="N8034" i="8"/>
  <c r="N8035" i="8"/>
  <c r="N8036" i="8"/>
  <c r="N8037" i="8"/>
  <c r="N8038" i="8"/>
  <c r="N8039" i="8"/>
  <c r="N8040" i="8"/>
  <c r="N8041" i="8"/>
  <c r="N8042" i="8"/>
  <c r="N8043" i="8"/>
  <c r="N8044" i="8"/>
  <c r="N8045" i="8"/>
  <c r="N8046" i="8"/>
  <c r="N8047" i="8"/>
  <c r="N8048" i="8"/>
  <c r="N8049" i="8"/>
  <c r="N8050" i="8"/>
  <c r="N8051" i="8"/>
  <c r="N8052" i="8"/>
  <c r="N8053" i="8"/>
  <c r="N8054" i="8"/>
  <c r="N8055" i="8"/>
  <c r="N8056" i="8"/>
  <c r="N8057" i="8"/>
  <c r="N8058" i="8"/>
  <c r="N8059" i="8"/>
  <c r="N8060" i="8"/>
  <c r="N8061" i="8"/>
  <c r="N8062" i="8"/>
  <c r="N8063" i="8"/>
  <c r="N8064" i="8"/>
  <c r="N8065" i="8"/>
  <c r="N8066" i="8"/>
  <c r="N8067" i="8"/>
  <c r="N8068" i="8"/>
  <c r="N8069" i="8"/>
  <c r="N8070" i="8"/>
  <c r="N8071" i="8"/>
  <c r="N8072" i="8"/>
  <c r="N8073" i="8"/>
  <c r="N8074" i="8"/>
  <c r="N8075" i="8"/>
  <c r="N8076" i="8"/>
  <c r="N8077" i="8"/>
  <c r="N8078" i="8"/>
  <c r="N8079" i="8"/>
  <c r="N8080" i="8"/>
  <c r="N8081" i="8"/>
  <c r="N8082" i="8"/>
  <c r="N8083" i="8"/>
  <c r="N8084" i="8"/>
  <c r="N8085" i="8"/>
  <c r="N8086" i="8"/>
  <c r="N8087" i="8"/>
  <c r="N8088" i="8"/>
  <c r="N8089" i="8"/>
  <c r="N8090" i="8"/>
  <c r="N8091" i="8"/>
  <c r="N8092" i="8"/>
  <c r="N8093" i="8"/>
  <c r="N8094" i="8"/>
  <c r="N8095" i="8"/>
  <c r="N8096" i="8"/>
  <c r="N8097" i="8"/>
  <c r="N8098" i="8"/>
  <c r="N8099" i="8"/>
  <c r="N8100" i="8"/>
  <c r="N8101" i="8"/>
  <c r="N8102" i="8"/>
  <c r="N8103" i="8"/>
  <c r="N8104" i="8"/>
  <c r="N8105" i="8"/>
  <c r="N8106" i="8"/>
  <c r="N8107" i="8"/>
  <c r="N8108" i="8"/>
  <c r="N8109" i="8"/>
  <c r="N8110" i="8"/>
  <c r="N8111" i="8"/>
  <c r="N8112" i="8"/>
  <c r="N8113" i="8"/>
  <c r="N8114" i="8"/>
  <c r="N8115" i="8"/>
  <c r="N8116" i="8"/>
  <c r="N8117" i="8"/>
  <c r="N8118" i="8"/>
  <c r="N8119" i="8"/>
  <c r="N8120" i="8"/>
  <c r="N8121" i="8"/>
  <c r="N8122" i="8"/>
  <c r="N8123" i="8"/>
  <c r="N8124" i="8"/>
  <c r="N8125" i="8"/>
  <c r="N8126" i="8"/>
  <c r="N8127" i="8"/>
  <c r="N8128" i="8"/>
  <c r="N8129" i="8"/>
  <c r="N8130" i="8"/>
  <c r="N8131" i="8"/>
  <c r="N8132" i="8"/>
  <c r="N8133" i="8"/>
  <c r="N8134" i="8"/>
  <c r="N8135" i="8"/>
  <c r="N8136" i="8"/>
  <c r="N8137" i="8"/>
  <c r="N8138" i="8"/>
  <c r="N8139" i="8"/>
  <c r="N8140" i="8"/>
  <c r="N8141" i="8"/>
  <c r="N8142" i="8"/>
  <c r="N8143" i="8"/>
  <c r="N8144" i="8"/>
  <c r="N8145" i="8"/>
  <c r="N8146" i="8"/>
  <c r="N8147" i="8"/>
  <c r="N8148" i="8"/>
  <c r="N8149" i="8"/>
  <c r="N8150" i="8"/>
  <c r="N8151" i="8"/>
  <c r="N8152" i="8"/>
  <c r="N8153" i="8"/>
  <c r="N8154" i="8"/>
  <c r="N8155" i="8"/>
  <c r="N8156" i="8"/>
  <c r="N8157" i="8"/>
  <c r="N8158" i="8"/>
  <c r="N8159" i="8"/>
  <c r="N8160" i="8"/>
  <c r="N8161" i="8"/>
  <c r="N8162" i="8"/>
  <c r="N8163" i="8"/>
  <c r="N8164" i="8"/>
  <c r="N8165" i="8"/>
  <c r="N8166" i="8"/>
  <c r="N8167" i="8"/>
  <c r="N8168" i="8"/>
  <c r="N8169" i="8"/>
  <c r="N8170" i="8"/>
  <c r="N8171" i="8"/>
  <c r="N8172" i="8"/>
  <c r="N8173" i="8"/>
  <c r="N8174" i="8"/>
  <c r="N8175" i="8"/>
  <c r="N8176" i="8"/>
  <c r="N8177" i="8"/>
  <c r="N8178" i="8"/>
  <c r="N8179" i="8"/>
  <c r="N8180" i="8"/>
  <c r="N8181" i="8"/>
  <c r="N8182" i="8"/>
  <c r="N8183" i="8"/>
  <c r="N8184" i="8"/>
  <c r="N8185" i="8"/>
  <c r="N8186" i="8"/>
  <c r="N8187" i="8"/>
  <c r="N8188" i="8"/>
  <c r="N8189" i="8"/>
  <c r="N8190" i="8"/>
  <c r="N8191" i="8"/>
  <c r="N8192" i="8"/>
  <c r="N8193" i="8"/>
  <c r="N8194" i="8"/>
  <c r="N8195" i="8"/>
  <c r="N8196" i="8"/>
  <c r="N8197" i="8"/>
  <c r="N8198" i="8"/>
  <c r="N8199" i="8"/>
  <c r="N8200" i="8"/>
  <c r="N8201" i="8"/>
  <c r="N8202" i="8"/>
  <c r="N8203" i="8"/>
  <c r="N8204" i="8"/>
  <c r="N8205" i="8"/>
  <c r="N8206" i="8"/>
  <c r="N8207" i="8"/>
  <c r="N8208" i="8"/>
  <c r="N8209" i="8"/>
  <c r="N8210" i="8"/>
  <c r="N8211" i="8"/>
  <c r="N8212" i="8"/>
  <c r="N8213" i="8"/>
  <c r="N8214" i="8"/>
  <c r="N8215" i="8"/>
  <c r="N8216" i="8"/>
  <c r="N8217" i="8"/>
  <c r="N8218" i="8"/>
  <c r="N8219" i="8"/>
  <c r="N8220" i="8"/>
  <c r="N8221" i="8"/>
  <c r="N8222" i="8"/>
  <c r="N8223" i="8"/>
  <c r="N8224" i="8"/>
  <c r="N8225" i="8"/>
  <c r="N8226" i="8"/>
  <c r="N8227" i="8"/>
  <c r="N8228" i="8"/>
  <c r="N8229" i="8"/>
  <c r="N8230" i="8"/>
  <c r="N8231" i="8"/>
  <c r="N8232" i="8"/>
  <c r="N8233" i="8"/>
  <c r="N8234" i="8"/>
  <c r="N8235" i="8"/>
  <c r="N8236" i="8"/>
  <c r="N8237" i="8"/>
  <c r="N8238" i="8"/>
  <c r="N8239" i="8"/>
  <c r="N8240" i="8"/>
  <c r="N8241" i="8"/>
  <c r="N8242" i="8"/>
  <c r="N8243" i="8"/>
  <c r="N8244" i="8"/>
  <c r="N8245" i="8"/>
  <c r="N8246" i="8"/>
  <c r="N8247" i="8"/>
  <c r="N8248" i="8"/>
  <c r="N8249" i="8"/>
  <c r="N8250" i="8"/>
  <c r="N8251" i="8"/>
  <c r="N8252" i="8"/>
  <c r="N8253" i="8"/>
  <c r="N8254" i="8"/>
  <c r="N8255" i="8"/>
  <c r="N8256" i="8"/>
  <c r="N8257" i="8"/>
  <c r="N8258" i="8"/>
  <c r="N8259" i="8"/>
  <c r="N8260" i="8"/>
  <c r="N8261" i="8"/>
  <c r="N8262" i="8"/>
  <c r="N8263" i="8"/>
  <c r="N8264" i="8"/>
  <c r="N8265" i="8"/>
  <c r="N8266" i="8"/>
  <c r="N8267" i="8"/>
  <c r="N8268" i="8"/>
  <c r="N8269" i="8"/>
  <c r="N8270" i="8"/>
  <c r="N8271" i="8"/>
  <c r="N8272" i="8"/>
  <c r="N8273" i="8"/>
  <c r="N8274" i="8"/>
  <c r="N8275" i="8"/>
  <c r="N8276" i="8"/>
  <c r="N8277" i="8"/>
  <c r="N8278" i="8"/>
  <c r="N8279" i="8"/>
  <c r="N8280" i="8"/>
  <c r="N8281" i="8"/>
  <c r="N8282" i="8"/>
  <c r="N8283" i="8"/>
  <c r="N8284" i="8"/>
  <c r="N8285" i="8"/>
  <c r="N8286" i="8"/>
  <c r="N8287" i="8"/>
  <c r="N8288" i="8"/>
  <c r="N8289" i="8"/>
  <c r="N8290" i="8"/>
  <c r="N8291" i="8"/>
  <c r="N8292" i="8"/>
  <c r="N8293" i="8"/>
  <c r="N8294" i="8"/>
  <c r="N8295" i="8"/>
  <c r="N8296" i="8"/>
  <c r="N8297" i="8"/>
  <c r="N8298" i="8"/>
  <c r="N8299" i="8"/>
  <c r="N8300" i="8"/>
  <c r="N8301" i="8"/>
  <c r="N8302" i="8"/>
  <c r="N8303" i="8"/>
  <c r="N8304" i="8"/>
  <c r="N8305" i="8"/>
  <c r="N8306" i="8"/>
  <c r="N8307" i="8"/>
  <c r="N8308" i="8"/>
  <c r="N8309" i="8"/>
  <c r="N8310" i="8"/>
  <c r="N8311" i="8"/>
  <c r="N8312" i="8"/>
  <c r="N8313" i="8"/>
  <c r="N8314" i="8"/>
  <c r="N8315" i="8"/>
  <c r="N8316" i="8"/>
  <c r="N8317" i="8"/>
  <c r="N8318" i="8"/>
  <c r="N8319" i="8"/>
  <c r="N8320" i="8"/>
  <c r="N8321" i="8"/>
  <c r="N8322" i="8"/>
  <c r="N8323" i="8"/>
  <c r="N8324" i="8"/>
  <c r="N8325" i="8"/>
  <c r="N8326" i="8"/>
  <c r="N8327" i="8"/>
  <c r="N8328" i="8"/>
  <c r="N8329" i="8"/>
  <c r="N8330" i="8"/>
  <c r="N8331" i="8"/>
  <c r="N8332" i="8"/>
  <c r="N8333" i="8"/>
  <c r="N8334" i="8"/>
  <c r="N8335" i="8"/>
  <c r="N8336" i="8"/>
  <c r="N8337" i="8"/>
  <c r="N8338" i="8"/>
  <c r="N8339" i="8"/>
  <c r="N8340" i="8"/>
  <c r="N8341" i="8"/>
  <c r="N8342" i="8"/>
  <c r="N8343" i="8"/>
  <c r="N8344" i="8"/>
  <c r="N8345" i="8"/>
  <c r="N8346" i="8"/>
  <c r="N8347" i="8"/>
  <c r="N8348" i="8"/>
  <c r="N8349" i="8"/>
  <c r="N8350" i="8"/>
  <c r="N8351" i="8"/>
  <c r="N8352" i="8"/>
  <c r="N8353" i="8"/>
  <c r="N8354" i="8"/>
  <c r="N8355" i="8"/>
  <c r="N8356" i="8"/>
  <c r="N8357" i="8"/>
  <c r="N8358" i="8"/>
  <c r="N8359" i="8"/>
  <c r="N8360" i="8"/>
  <c r="N8361" i="8"/>
  <c r="N8362" i="8"/>
  <c r="N8363" i="8"/>
  <c r="N8364" i="8"/>
  <c r="N8365" i="8"/>
  <c r="N8366" i="8"/>
  <c r="N8367" i="8"/>
  <c r="N8368" i="8"/>
  <c r="N8369" i="8"/>
  <c r="N8370" i="8"/>
  <c r="N8371" i="8"/>
  <c r="N8372" i="8"/>
  <c r="N8373" i="8"/>
  <c r="N8374" i="8"/>
  <c r="N8375" i="8"/>
  <c r="N8376" i="8"/>
  <c r="N8377" i="8"/>
  <c r="N8378" i="8"/>
  <c r="N8379" i="8"/>
  <c r="N8380" i="8"/>
  <c r="N8381" i="8"/>
  <c r="N8382" i="8"/>
  <c r="N8383" i="8"/>
  <c r="N8384" i="8"/>
  <c r="N8385" i="8"/>
  <c r="N8386" i="8"/>
  <c r="N8387" i="8"/>
  <c r="N8388" i="8"/>
  <c r="N8389" i="8"/>
  <c r="N8390" i="8"/>
  <c r="N8391" i="8"/>
  <c r="N8392" i="8"/>
  <c r="N8393" i="8"/>
  <c r="N8394" i="8"/>
  <c r="N8395" i="8"/>
  <c r="N8396" i="8"/>
  <c r="N8397" i="8"/>
  <c r="N8398" i="8"/>
  <c r="N8399" i="8"/>
  <c r="N8400" i="8"/>
  <c r="N8401" i="8"/>
  <c r="N8402" i="8"/>
  <c r="N8403" i="8"/>
  <c r="N8404" i="8"/>
  <c r="N8405" i="8"/>
  <c r="N8406" i="8"/>
  <c r="N8407" i="8"/>
  <c r="N8408" i="8"/>
  <c r="N8409" i="8"/>
  <c r="N8410" i="8"/>
  <c r="N8411" i="8"/>
  <c r="N8412" i="8"/>
  <c r="N8413" i="8"/>
  <c r="N8414" i="8"/>
  <c r="N8415" i="8"/>
  <c r="N8416" i="8"/>
  <c r="N8417" i="8"/>
  <c r="N8418" i="8"/>
  <c r="N8419" i="8"/>
  <c r="N8420" i="8"/>
  <c r="N8421" i="8"/>
  <c r="N8422" i="8"/>
  <c r="N8423" i="8"/>
  <c r="N8424" i="8"/>
  <c r="N8425" i="8"/>
  <c r="N8426" i="8"/>
  <c r="N8427" i="8"/>
  <c r="N8428" i="8"/>
  <c r="N8429" i="8"/>
  <c r="N8430" i="8"/>
  <c r="N8431" i="8"/>
  <c r="N8432" i="8"/>
  <c r="N8433" i="8"/>
  <c r="N8434" i="8"/>
  <c r="N8435" i="8"/>
  <c r="N8436" i="8"/>
  <c r="N8437" i="8"/>
  <c r="N8438" i="8"/>
  <c r="N8439" i="8"/>
  <c r="N8440" i="8"/>
  <c r="N8441" i="8"/>
  <c r="N8442" i="8"/>
  <c r="N8443" i="8"/>
  <c r="N8444" i="8"/>
  <c r="N8445" i="8"/>
  <c r="N8446" i="8"/>
  <c r="N8447" i="8"/>
  <c r="N8448" i="8"/>
  <c r="N8449" i="8"/>
  <c r="N8450" i="8"/>
  <c r="N8451" i="8"/>
  <c r="N8452" i="8"/>
  <c r="N8453" i="8"/>
  <c r="N8454" i="8"/>
  <c r="N8455" i="8"/>
  <c r="N8456" i="8"/>
  <c r="N8457" i="8"/>
  <c r="N8458" i="8"/>
  <c r="N8459" i="8"/>
  <c r="N8460" i="8"/>
  <c r="N8461" i="8"/>
  <c r="N8462" i="8"/>
  <c r="N8463" i="8"/>
  <c r="N8464" i="8"/>
  <c r="N8465" i="8"/>
  <c r="N8466" i="8"/>
  <c r="N8467" i="8"/>
  <c r="N8468" i="8"/>
  <c r="N8469" i="8"/>
  <c r="N8470" i="8"/>
  <c r="N8471" i="8"/>
  <c r="N8472" i="8"/>
  <c r="N8473" i="8"/>
  <c r="N8474" i="8"/>
  <c r="N8475" i="8"/>
  <c r="N8476" i="8"/>
  <c r="N8477" i="8"/>
  <c r="N8478" i="8"/>
  <c r="N8479" i="8"/>
  <c r="N8480" i="8"/>
  <c r="N8481" i="8"/>
  <c r="N8482" i="8"/>
  <c r="N8483" i="8"/>
  <c r="N8484" i="8"/>
  <c r="N8485" i="8"/>
  <c r="N8486" i="8"/>
  <c r="N8487" i="8"/>
  <c r="N8488" i="8"/>
  <c r="N8489" i="8"/>
  <c r="N8490" i="8"/>
  <c r="N8491" i="8"/>
  <c r="N8492" i="8"/>
  <c r="N8493" i="8"/>
  <c r="N8494" i="8"/>
  <c r="N8495" i="8"/>
  <c r="N8496" i="8"/>
  <c r="N8497" i="8"/>
  <c r="N8498" i="8"/>
  <c r="N8499" i="8"/>
  <c r="N8500" i="8"/>
  <c r="N8501" i="8"/>
  <c r="N8502" i="8"/>
  <c r="N8503" i="8"/>
  <c r="N8504" i="8"/>
  <c r="N8505" i="8"/>
  <c r="N8506" i="8"/>
  <c r="N8507" i="8"/>
  <c r="N8508" i="8"/>
  <c r="N8509" i="8"/>
  <c r="N8510" i="8"/>
  <c r="N8511" i="8"/>
  <c r="N8512" i="8"/>
  <c r="N8513" i="8"/>
  <c r="N8514" i="8"/>
  <c r="N8515" i="8"/>
  <c r="N8516" i="8"/>
  <c r="N8517" i="8"/>
  <c r="N8518" i="8"/>
  <c r="N8519" i="8"/>
  <c r="N8520" i="8"/>
  <c r="N8521" i="8"/>
  <c r="N8522" i="8"/>
  <c r="N8523" i="8"/>
  <c r="N8524" i="8"/>
  <c r="N8525" i="8"/>
  <c r="N8526" i="8"/>
  <c r="N8527" i="8"/>
  <c r="N8528" i="8"/>
  <c r="N8529" i="8"/>
  <c r="N8530" i="8"/>
  <c r="N8531" i="8"/>
  <c r="N8532" i="8"/>
  <c r="N8533" i="8"/>
  <c r="N8534" i="8"/>
  <c r="N8535" i="8"/>
  <c r="N8536" i="8"/>
  <c r="N8537" i="8"/>
  <c r="N8538" i="8"/>
  <c r="N8539" i="8"/>
  <c r="N8540" i="8"/>
  <c r="N8541" i="8"/>
  <c r="N8542" i="8"/>
  <c r="N8543" i="8"/>
  <c r="N8544" i="8"/>
  <c r="N8545" i="8"/>
  <c r="N8546" i="8"/>
  <c r="N8547" i="8"/>
  <c r="N8548" i="8"/>
  <c r="N8549" i="8"/>
  <c r="N8550" i="8"/>
  <c r="N8551" i="8"/>
  <c r="N8552" i="8"/>
  <c r="N8553" i="8"/>
  <c r="N8554" i="8"/>
  <c r="N8555" i="8"/>
  <c r="N8556" i="8"/>
  <c r="N8557" i="8"/>
  <c r="N8558" i="8"/>
  <c r="N8559" i="8"/>
  <c r="N8560" i="8"/>
  <c r="N8561" i="8"/>
  <c r="N8562" i="8"/>
  <c r="N8563" i="8"/>
  <c r="N8564" i="8"/>
  <c r="N8565" i="8"/>
  <c r="N8566" i="8"/>
  <c r="N8567" i="8"/>
  <c r="N8568" i="8"/>
  <c r="N8569" i="8"/>
  <c r="N8570" i="8"/>
  <c r="N8571" i="8"/>
  <c r="N8572" i="8"/>
  <c r="N8573" i="8"/>
  <c r="N8574" i="8"/>
  <c r="N8575" i="8"/>
  <c r="N8576" i="8"/>
  <c r="N8577" i="8"/>
  <c r="N8578" i="8"/>
  <c r="N8579" i="8"/>
  <c r="N8580" i="8"/>
  <c r="N8581" i="8"/>
  <c r="N8582" i="8"/>
  <c r="N8583" i="8"/>
  <c r="N8584" i="8"/>
  <c r="N8585" i="8"/>
  <c r="N8586" i="8"/>
  <c r="N8587" i="8"/>
  <c r="N8588" i="8"/>
  <c r="N8589" i="8"/>
  <c r="N8590" i="8"/>
  <c r="N8591" i="8"/>
  <c r="N8592" i="8"/>
  <c r="N8593" i="8"/>
  <c r="N8594" i="8"/>
  <c r="N8595" i="8"/>
  <c r="N8596" i="8"/>
  <c r="N8597" i="8"/>
  <c r="N8598" i="8"/>
  <c r="N8599" i="8"/>
  <c r="N8600" i="8"/>
  <c r="N8601" i="8"/>
  <c r="N8602" i="8"/>
  <c r="N8603" i="8"/>
  <c r="N8604" i="8"/>
  <c r="N8605" i="8"/>
  <c r="N8606" i="8"/>
  <c r="N8607" i="8"/>
  <c r="N8608" i="8"/>
  <c r="N8609" i="8"/>
  <c r="N8610" i="8"/>
  <c r="N8611" i="8"/>
  <c r="N8612" i="8"/>
  <c r="N8613" i="8"/>
  <c r="N8614" i="8"/>
  <c r="N8615" i="8"/>
  <c r="N8616" i="8"/>
  <c r="N8617" i="8"/>
  <c r="N8618" i="8"/>
  <c r="N8619" i="8"/>
  <c r="N8620" i="8"/>
  <c r="N8621" i="8"/>
  <c r="N8622" i="8"/>
  <c r="N8623" i="8"/>
  <c r="N8624" i="8"/>
  <c r="N8625" i="8"/>
  <c r="N8626" i="8"/>
  <c r="N8627" i="8"/>
  <c r="N8628" i="8"/>
  <c r="N8629" i="8"/>
  <c r="N8630" i="8"/>
  <c r="N8631" i="8"/>
  <c r="N8632" i="8"/>
  <c r="N8633" i="8"/>
  <c r="N8634" i="8"/>
  <c r="N8635" i="8"/>
  <c r="N8636" i="8"/>
  <c r="N8637" i="8"/>
  <c r="N8638" i="8"/>
  <c r="N8639" i="8"/>
  <c r="N8640" i="8"/>
  <c r="N8641" i="8"/>
  <c r="N8642" i="8"/>
  <c r="N8643" i="8"/>
  <c r="N8644" i="8"/>
  <c r="N8645" i="8"/>
  <c r="N8646" i="8"/>
  <c r="N8647" i="8"/>
  <c r="N8648" i="8"/>
  <c r="N8649" i="8"/>
  <c r="N8650" i="8"/>
  <c r="N8651" i="8"/>
  <c r="N8652" i="8"/>
  <c r="N8653" i="8"/>
  <c r="N8654" i="8"/>
  <c r="N8655" i="8"/>
  <c r="N8656" i="8"/>
  <c r="N8657" i="8"/>
  <c r="N8658" i="8"/>
  <c r="N8659" i="8"/>
  <c r="N8660" i="8"/>
  <c r="N8661" i="8"/>
  <c r="N8662" i="8"/>
  <c r="N8663" i="8"/>
  <c r="N8664" i="8"/>
  <c r="N8665" i="8"/>
  <c r="N8666" i="8"/>
  <c r="N8667" i="8"/>
  <c r="N8668" i="8"/>
  <c r="N8669" i="8"/>
  <c r="N8670" i="8"/>
  <c r="N8671" i="8"/>
  <c r="N8672" i="8"/>
  <c r="N8673" i="8"/>
  <c r="N8674" i="8"/>
  <c r="N8675" i="8"/>
  <c r="N8676" i="8"/>
  <c r="N8677" i="8"/>
  <c r="N8678" i="8"/>
  <c r="N8679" i="8"/>
  <c r="N8680" i="8"/>
  <c r="N8681" i="8"/>
  <c r="N8682" i="8"/>
  <c r="N8683" i="8"/>
  <c r="N8684" i="8"/>
  <c r="N8685" i="8"/>
  <c r="N8686" i="8"/>
  <c r="N8687" i="8"/>
  <c r="N8688" i="8"/>
  <c r="N8689" i="8"/>
  <c r="N8690" i="8"/>
  <c r="N8691" i="8"/>
  <c r="N8692" i="8"/>
  <c r="N8693" i="8"/>
  <c r="N8694" i="8"/>
  <c r="N8695" i="8"/>
  <c r="N8696" i="8"/>
  <c r="N8697" i="8"/>
  <c r="N8698" i="8"/>
  <c r="N8699" i="8"/>
  <c r="N8700" i="8"/>
  <c r="N8701" i="8"/>
  <c r="N8702" i="8"/>
  <c r="N8703" i="8"/>
  <c r="N8704" i="8"/>
  <c r="N8705" i="8"/>
  <c r="N8706" i="8"/>
  <c r="N8707" i="8"/>
  <c r="N8708" i="8"/>
  <c r="N8709" i="8"/>
  <c r="N8710" i="8"/>
  <c r="N8711" i="8"/>
  <c r="N8712" i="8"/>
  <c r="N8713" i="8"/>
  <c r="N8714" i="8"/>
  <c r="N8715" i="8"/>
  <c r="N8716" i="8"/>
  <c r="N8717" i="8"/>
  <c r="N8718" i="8"/>
  <c r="N8719" i="8"/>
  <c r="N8720" i="8"/>
  <c r="N8721" i="8"/>
  <c r="N8722" i="8"/>
  <c r="N8723" i="8"/>
  <c r="N8724" i="8"/>
  <c r="N8725" i="8"/>
  <c r="N8726" i="8"/>
  <c r="N8727" i="8"/>
  <c r="N8728" i="8"/>
  <c r="N8729" i="8"/>
  <c r="N8730" i="8"/>
  <c r="N8731" i="8"/>
  <c r="N8732" i="8"/>
  <c r="N8733" i="8"/>
  <c r="N8734" i="8"/>
  <c r="N8735" i="8"/>
  <c r="N8736" i="8"/>
  <c r="N8737" i="8"/>
  <c r="N8738" i="8"/>
  <c r="N8739" i="8"/>
  <c r="N8740" i="8"/>
  <c r="N8741" i="8"/>
  <c r="N8742" i="8"/>
  <c r="N8743" i="8"/>
  <c r="N8744" i="8"/>
  <c r="N8745" i="8"/>
  <c r="N8746" i="8"/>
  <c r="N8747" i="8"/>
  <c r="N8748" i="8"/>
  <c r="N8749" i="8"/>
  <c r="N8750" i="8"/>
  <c r="N8751" i="8"/>
  <c r="N8752" i="8"/>
  <c r="N8753" i="8"/>
  <c r="N8754" i="8"/>
  <c r="N8755" i="8"/>
  <c r="N8756" i="8"/>
  <c r="N8757" i="8"/>
  <c r="N8758" i="8"/>
  <c r="N8759" i="8"/>
  <c r="N8760" i="8"/>
  <c r="N8761" i="8"/>
  <c r="N8762" i="8"/>
  <c r="N8763" i="8"/>
  <c r="N8764" i="8"/>
  <c r="N8765" i="8"/>
  <c r="N8766" i="8"/>
  <c r="N8767" i="8"/>
  <c r="N8768" i="8"/>
  <c r="N8769" i="8"/>
  <c r="N8770" i="8"/>
  <c r="N8771" i="8"/>
  <c r="N8772" i="8"/>
  <c r="N8773" i="8"/>
  <c r="N8774" i="8"/>
  <c r="N8775" i="8"/>
  <c r="N8776" i="8"/>
  <c r="N8777" i="8"/>
  <c r="N8778" i="8"/>
  <c r="N8779" i="8"/>
  <c r="N8780" i="8"/>
  <c r="N8781" i="8"/>
  <c r="N8782" i="8"/>
  <c r="N8783" i="8"/>
  <c r="N8784" i="8"/>
  <c r="N8785" i="8"/>
  <c r="N8786" i="8"/>
  <c r="N8787" i="8"/>
  <c r="N8788" i="8"/>
  <c r="N8789" i="8"/>
  <c r="N8790" i="8"/>
  <c r="N8791" i="8"/>
  <c r="N8792" i="8"/>
  <c r="N8793" i="8"/>
  <c r="N8794" i="8"/>
  <c r="N8795" i="8"/>
  <c r="N8796" i="8"/>
  <c r="N8797" i="8"/>
  <c r="N8798" i="8"/>
  <c r="N8799" i="8"/>
  <c r="N8800" i="8"/>
  <c r="N8801" i="8"/>
  <c r="N8802" i="8"/>
  <c r="N8803" i="8"/>
  <c r="N8804" i="8"/>
  <c r="N8805" i="8"/>
  <c r="N8806" i="8"/>
  <c r="N8807" i="8"/>
  <c r="N8808" i="8"/>
  <c r="N8809" i="8"/>
  <c r="N8810" i="8"/>
  <c r="N8811" i="8"/>
  <c r="N8812" i="8"/>
  <c r="N8813" i="8"/>
  <c r="N8814" i="8"/>
  <c r="N8815" i="8"/>
  <c r="N8816" i="8"/>
  <c r="N8817" i="8"/>
  <c r="N8818" i="8"/>
  <c r="N8819" i="8"/>
  <c r="N8820" i="8"/>
  <c r="N8821" i="8"/>
  <c r="N8822" i="8"/>
  <c r="N8823" i="8"/>
  <c r="N8824" i="8"/>
  <c r="N8825" i="8"/>
  <c r="N8826" i="8"/>
  <c r="N8827" i="8"/>
  <c r="N8828" i="8"/>
  <c r="N8829" i="8"/>
  <c r="N8830" i="8"/>
  <c r="N8831" i="8"/>
  <c r="N8832" i="8"/>
  <c r="N8833" i="8"/>
  <c r="N8834" i="8"/>
  <c r="N8835" i="8"/>
  <c r="N8836" i="8"/>
  <c r="N8837" i="8"/>
  <c r="N8838" i="8"/>
  <c r="N8839" i="8"/>
  <c r="N8840" i="8"/>
  <c r="N8841" i="8"/>
  <c r="N8842" i="8"/>
  <c r="N8843" i="8"/>
  <c r="N8844" i="8"/>
  <c r="N8845" i="8"/>
  <c r="N8846" i="8"/>
  <c r="N8847" i="8"/>
  <c r="N8848" i="8"/>
  <c r="N8849" i="8"/>
  <c r="N8850" i="8"/>
  <c r="N8851" i="8"/>
  <c r="N8852" i="8"/>
  <c r="N8853" i="8"/>
  <c r="N8854" i="8"/>
  <c r="N8855" i="8"/>
  <c r="N8856" i="8"/>
  <c r="N8857" i="8"/>
  <c r="N8858" i="8"/>
  <c r="N8859" i="8"/>
  <c r="N8860" i="8"/>
  <c r="N8861" i="8"/>
  <c r="N8862" i="8"/>
  <c r="N8863" i="8"/>
  <c r="N8864" i="8"/>
  <c r="N8865" i="8"/>
  <c r="N8866" i="8"/>
  <c r="N8867" i="8"/>
  <c r="N8868" i="8"/>
  <c r="N8869" i="8"/>
  <c r="N8870" i="8"/>
  <c r="N8871" i="8"/>
  <c r="N8872" i="8"/>
  <c r="N8873" i="8"/>
  <c r="N8874" i="8"/>
  <c r="N8875" i="8"/>
  <c r="N8876" i="8"/>
  <c r="N8877" i="8"/>
  <c r="N8878" i="8"/>
  <c r="N8879" i="8"/>
  <c r="N8880" i="8"/>
  <c r="N8881" i="8"/>
  <c r="N8882" i="8"/>
  <c r="N8883" i="8"/>
  <c r="N8884" i="8"/>
  <c r="N8885" i="8"/>
  <c r="N8886" i="8"/>
  <c r="N8887" i="8"/>
  <c r="N8888" i="8"/>
  <c r="N8889" i="8"/>
  <c r="N8890" i="8"/>
  <c r="N8891" i="8"/>
  <c r="N8892" i="8"/>
  <c r="N8893" i="8"/>
  <c r="N8894" i="8"/>
  <c r="N8895" i="8"/>
  <c r="N8896" i="8"/>
  <c r="N8897" i="8"/>
  <c r="N8898" i="8"/>
  <c r="N8899" i="8"/>
  <c r="N8900" i="8"/>
  <c r="N8901" i="8"/>
  <c r="N8902" i="8"/>
  <c r="N8903" i="8"/>
  <c r="N8904" i="8"/>
  <c r="N8905" i="8"/>
  <c r="N8906" i="8"/>
  <c r="N8907" i="8"/>
  <c r="N8908" i="8"/>
  <c r="N8909" i="8"/>
  <c r="N8910" i="8"/>
  <c r="N8911" i="8"/>
  <c r="N8912" i="8"/>
  <c r="N8913" i="8"/>
  <c r="N8914" i="8"/>
  <c r="N8915" i="8"/>
  <c r="N8916" i="8"/>
  <c r="N8917" i="8"/>
  <c r="N8918" i="8"/>
  <c r="N8919" i="8"/>
  <c r="N8920" i="8"/>
  <c r="N8921" i="8"/>
  <c r="N8922" i="8"/>
  <c r="N8923" i="8"/>
  <c r="N8924" i="8"/>
  <c r="N8925" i="8"/>
  <c r="N8926" i="8"/>
  <c r="N8927" i="8"/>
  <c r="N8928" i="8"/>
  <c r="N8929" i="8"/>
  <c r="N8930" i="8"/>
  <c r="N8931" i="8"/>
  <c r="N8932" i="8"/>
  <c r="N8933" i="8"/>
  <c r="N8934" i="8"/>
  <c r="N8935" i="8"/>
  <c r="N8936" i="8"/>
  <c r="N8937" i="8"/>
  <c r="N8938" i="8"/>
  <c r="N8939" i="8"/>
  <c r="N8940" i="8"/>
  <c r="N8941" i="8"/>
  <c r="N8942" i="8"/>
  <c r="N8943" i="8"/>
  <c r="N8944" i="8"/>
  <c r="N8945" i="8"/>
  <c r="N8946" i="8"/>
  <c r="N8947" i="8"/>
  <c r="N8948" i="8"/>
  <c r="N8949" i="8"/>
  <c r="N8950" i="8"/>
  <c r="N8951" i="8"/>
  <c r="N8952" i="8"/>
  <c r="N8953" i="8"/>
  <c r="N8954" i="8"/>
  <c r="N8955" i="8"/>
  <c r="N8956" i="8"/>
  <c r="N8957" i="8"/>
  <c r="N8958" i="8"/>
  <c r="N8959" i="8"/>
  <c r="N8960" i="8"/>
  <c r="N8961" i="8"/>
  <c r="N8962" i="8"/>
  <c r="N8963" i="8"/>
  <c r="N8964" i="8"/>
  <c r="N8965" i="8"/>
  <c r="N8966" i="8"/>
  <c r="N8967" i="8"/>
  <c r="N8968" i="8"/>
  <c r="N8969" i="8"/>
  <c r="N8970" i="8"/>
  <c r="N8971" i="8"/>
  <c r="N8972" i="8"/>
  <c r="N8973" i="8"/>
  <c r="N8974" i="8"/>
  <c r="N8975" i="8"/>
  <c r="N8976" i="8"/>
  <c r="N8977" i="8"/>
  <c r="N8978" i="8"/>
  <c r="N8979" i="8"/>
  <c r="N8980" i="8"/>
  <c r="N8981" i="8"/>
  <c r="N8982" i="8"/>
  <c r="N8983" i="8"/>
  <c r="N8984" i="8"/>
  <c r="N8985" i="8"/>
  <c r="N8986" i="8"/>
  <c r="N8987" i="8"/>
  <c r="N8988" i="8"/>
  <c r="N8989" i="8"/>
  <c r="N8990" i="8"/>
  <c r="N8991" i="8"/>
  <c r="N8992" i="8"/>
  <c r="N8993" i="8"/>
  <c r="N8994" i="8"/>
  <c r="N8995" i="8"/>
  <c r="N8996" i="8"/>
  <c r="N8997" i="8"/>
  <c r="N8998" i="8"/>
  <c r="N8999" i="8"/>
  <c r="N9000" i="8"/>
  <c r="N9001" i="8"/>
  <c r="N9002" i="8"/>
  <c r="N9003" i="8"/>
  <c r="N9004" i="8"/>
  <c r="N9005" i="8"/>
  <c r="N9006" i="8"/>
  <c r="N9007" i="8"/>
  <c r="N9008" i="8"/>
  <c r="N9009" i="8"/>
  <c r="N9010" i="8"/>
  <c r="N9011" i="8"/>
  <c r="N9012" i="8"/>
  <c r="N9013" i="8"/>
  <c r="N9014" i="8"/>
  <c r="N9015" i="8"/>
  <c r="N9016" i="8"/>
  <c r="N9017" i="8"/>
  <c r="N9018" i="8"/>
  <c r="N9019" i="8"/>
  <c r="N9020" i="8"/>
  <c r="N9021" i="8"/>
  <c r="N9022" i="8"/>
  <c r="N9023" i="8"/>
  <c r="N9024" i="8"/>
  <c r="N9025" i="8"/>
  <c r="N9026" i="8"/>
  <c r="N9027" i="8"/>
  <c r="N9028" i="8"/>
  <c r="N9029" i="8"/>
  <c r="N9030" i="8"/>
  <c r="N9031" i="8"/>
  <c r="N9032" i="8"/>
  <c r="N9033" i="8"/>
  <c r="N9034" i="8"/>
  <c r="N9035" i="8"/>
  <c r="N9036" i="8"/>
  <c r="N9037" i="8"/>
  <c r="N9038" i="8"/>
  <c r="N9039" i="8"/>
  <c r="N9040" i="8"/>
  <c r="N9041" i="8"/>
  <c r="N9042" i="8"/>
  <c r="N9043" i="8"/>
  <c r="N9044" i="8"/>
  <c r="N9045" i="8"/>
  <c r="N9046" i="8"/>
  <c r="N9047" i="8"/>
  <c r="N9048" i="8"/>
  <c r="N9049" i="8"/>
  <c r="N9050" i="8"/>
  <c r="N9051" i="8"/>
  <c r="N9052" i="8"/>
  <c r="N9053" i="8"/>
  <c r="N9054" i="8"/>
  <c r="N9055" i="8"/>
  <c r="N9056" i="8"/>
  <c r="N9057" i="8"/>
  <c r="N9058" i="8"/>
  <c r="N9059" i="8"/>
  <c r="N9060" i="8"/>
  <c r="N9061" i="8"/>
  <c r="N9062" i="8"/>
  <c r="N9063" i="8"/>
  <c r="N9064" i="8"/>
  <c r="N9065" i="8"/>
  <c r="N9066" i="8"/>
  <c r="N9067" i="8"/>
  <c r="N9068" i="8"/>
  <c r="N9069" i="8"/>
  <c r="N9070" i="8"/>
  <c r="N9071" i="8"/>
  <c r="N9072" i="8"/>
  <c r="N9073" i="8"/>
  <c r="N9074" i="8"/>
  <c r="N9075" i="8"/>
  <c r="N9076" i="8"/>
  <c r="N9077" i="8"/>
  <c r="N9078" i="8"/>
  <c r="N9079" i="8"/>
  <c r="N9080" i="8"/>
  <c r="N9081" i="8"/>
  <c r="N9082" i="8"/>
  <c r="N9083" i="8"/>
  <c r="N9084" i="8"/>
  <c r="N9085" i="8"/>
  <c r="N9086" i="8"/>
  <c r="N9087" i="8"/>
  <c r="N9088" i="8"/>
  <c r="N9089" i="8"/>
  <c r="N9090" i="8"/>
  <c r="N9091" i="8"/>
  <c r="N9092" i="8"/>
  <c r="N9093" i="8"/>
  <c r="N9094" i="8"/>
  <c r="N9095" i="8"/>
  <c r="N9096" i="8"/>
  <c r="N9097" i="8"/>
  <c r="N9098" i="8"/>
  <c r="N9099" i="8"/>
  <c r="N9100" i="8"/>
  <c r="N9101" i="8"/>
  <c r="N9102" i="8"/>
  <c r="N9103" i="8"/>
  <c r="N9104" i="8"/>
  <c r="N9105" i="8"/>
  <c r="N9106" i="8"/>
  <c r="N9107" i="8"/>
  <c r="N9108" i="8"/>
  <c r="N9109" i="8"/>
  <c r="N9110" i="8"/>
  <c r="N9111" i="8"/>
  <c r="N9112" i="8"/>
  <c r="N9113" i="8"/>
  <c r="N9114" i="8"/>
  <c r="N9115" i="8"/>
  <c r="N9116" i="8"/>
  <c r="N9117" i="8"/>
  <c r="N9118" i="8"/>
  <c r="N9119" i="8"/>
  <c r="N9120" i="8"/>
  <c r="N9121" i="8"/>
  <c r="N9122" i="8"/>
  <c r="N9123" i="8"/>
  <c r="N9124" i="8"/>
  <c r="N9125" i="8"/>
  <c r="N9126" i="8"/>
  <c r="N9127" i="8"/>
  <c r="N9128" i="8"/>
  <c r="N9129" i="8"/>
  <c r="N9130" i="8"/>
  <c r="N9131" i="8"/>
  <c r="N9132" i="8"/>
  <c r="N9133" i="8"/>
  <c r="N9134" i="8"/>
  <c r="N9135" i="8"/>
  <c r="N9136" i="8"/>
  <c r="N9137" i="8"/>
  <c r="N9138" i="8"/>
  <c r="N9139" i="8"/>
  <c r="N9140" i="8"/>
  <c r="N9141" i="8"/>
  <c r="N9142" i="8"/>
  <c r="N9143" i="8"/>
  <c r="N9144" i="8"/>
  <c r="N9145" i="8"/>
  <c r="N9146" i="8"/>
  <c r="N9147" i="8"/>
  <c r="N9148" i="8"/>
  <c r="N9149" i="8"/>
  <c r="N9150" i="8"/>
  <c r="N9151" i="8"/>
  <c r="N9152" i="8"/>
  <c r="N9153" i="8"/>
  <c r="N9154" i="8"/>
  <c r="N9155" i="8"/>
  <c r="N9156" i="8"/>
  <c r="N9157" i="8"/>
  <c r="N9158" i="8"/>
  <c r="N9159" i="8"/>
  <c r="N9160" i="8"/>
  <c r="N9161" i="8"/>
  <c r="N9162" i="8"/>
  <c r="N9163" i="8"/>
  <c r="N9164" i="8"/>
  <c r="N9165" i="8"/>
  <c r="N9166" i="8"/>
  <c r="N9167" i="8"/>
  <c r="N9168" i="8"/>
  <c r="N9169" i="8"/>
  <c r="N9170" i="8"/>
  <c r="N9171" i="8"/>
  <c r="N9172" i="8"/>
  <c r="N9173" i="8"/>
  <c r="N9174" i="8"/>
  <c r="N9175" i="8"/>
  <c r="N9176" i="8"/>
  <c r="N9177" i="8"/>
  <c r="N9178" i="8"/>
  <c r="N9179" i="8"/>
  <c r="N9180" i="8"/>
  <c r="N9181" i="8"/>
  <c r="N9182" i="8"/>
  <c r="N9183" i="8"/>
  <c r="N9184" i="8"/>
  <c r="N9185" i="8"/>
  <c r="N9186" i="8"/>
  <c r="N9187" i="8"/>
  <c r="N9188" i="8"/>
  <c r="N9189" i="8"/>
  <c r="N9190" i="8"/>
  <c r="N9191" i="8"/>
  <c r="N9192" i="8"/>
  <c r="N9193" i="8"/>
  <c r="N9194" i="8"/>
  <c r="N9195" i="8"/>
  <c r="N9196" i="8"/>
  <c r="N9197" i="8"/>
  <c r="N9198" i="8"/>
  <c r="N9199" i="8"/>
  <c r="N9200" i="8"/>
  <c r="N9201" i="8"/>
  <c r="N9202" i="8"/>
  <c r="N9203" i="8"/>
  <c r="N9204" i="8"/>
  <c r="N9205" i="8"/>
  <c r="N9206" i="8"/>
  <c r="N9207" i="8"/>
  <c r="N9208" i="8"/>
  <c r="N9209" i="8"/>
  <c r="N9210" i="8"/>
  <c r="N9211" i="8"/>
  <c r="N9212" i="8"/>
  <c r="N9213" i="8"/>
  <c r="N9214" i="8"/>
  <c r="N9215" i="8"/>
  <c r="N9216" i="8"/>
  <c r="N9217" i="8"/>
  <c r="N9218" i="8"/>
  <c r="N9219" i="8"/>
  <c r="N9220" i="8"/>
  <c r="N9221" i="8"/>
  <c r="N9222" i="8"/>
  <c r="N9223" i="8"/>
  <c r="N9224" i="8"/>
  <c r="N9225" i="8"/>
  <c r="N9226" i="8"/>
  <c r="N9227" i="8"/>
  <c r="N9228" i="8"/>
  <c r="N9229" i="8"/>
  <c r="N9230" i="8"/>
  <c r="N9231" i="8"/>
  <c r="N9232" i="8"/>
  <c r="N9233" i="8"/>
  <c r="N9234" i="8"/>
  <c r="N9235" i="8"/>
  <c r="N9236" i="8"/>
  <c r="N9237" i="8"/>
  <c r="N9238" i="8"/>
  <c r="N9239" i="8"/>
  <c r="N9240" i="8"/>
  <c r="N9241" i="8"/>
  <c r="N9242" i="8"/>
  <c r="N9243" i="8"/>
  <c r="N9244" i="8"/>
  <c r="N9245" i="8"/>
  <c r="N9246" i="8"/>
  <c r="N9247" i="8"/>
  <c r="N9248" i="8"/>
  <c r="N9249" i="8"/>
  <c r="N9250" i="8"/>
  <c r="N9251" i="8"/>
  <c r="N9252" i="8"/>
  <c r="N9253" i="8"/>
  <c r="N9254" i="8"/>
  <c r="N9255" i="8"/>
  <c r="N9256" i="8"/>
  <c r="N9257" i="8"/>
  <c r="N9258" i="8"/>
  <c r="N9259" i="8"/>
  <c r="N9260" i="8"/>
  <c r="N9261" i="8"/>
  <c r="N9262" i="8"/>
  <c r="N9263" i="8"/>
  <c r="N9264" i="8"/>
  <c r="N9265" i="8"/>
  <c r="N9266" i="8"/>
  <c r="N9267" i="8"/>
  <c r="N9268" i="8"/>
  <c r="N9269" i="8"/>
  <c r="N9270" i="8"/>
  <c r="N9271" i="8"/>
  <c r="N9272" i="8"/>
  <c r="N9273" i="8"/>
  <c r="N9274" i="8"/>
  <c r="N9275" i="8"/>
  <c r="N9276" i="8"/>
  <c r="N9277" i="8"/>
  <c r="N9278" i="8"/>
  <c r="N9279" i="8"/>
  <c r="N9280" i="8"/>
  <c r="N9281" i="8"/>
  <c r="N9282" i="8"/>
  <c r="N9283" i="8"/>
  <c r="N9284" i="8"/>
  <c r="N9285" i="8"/>
  <c r="N9286" i="8"/>
  <c r="N9287" i="8"/>
  <c r="N9288" i="8"/>
  <c r="N9289" i="8"/>
  <c r="N9290" i="8"/>
  <c r="N9291" i="8"/>
  <c r="N9292" i="8"/>
  <c r="N9293" i="8"/>
  <c r="N9294" i="8"/>
  <c r="N9295" i="8"/>
  <c r="N9296" i="8"/>
  <c r="N9297" i="8"/>
  <c r="N9298" i="8"/>
  <c r="N9299" i="8"/>
  <c r="N9300" i="8"/>
  <c r="N9301" i="8"/>
  <c r="N9302" i="8"/>
  <c r="N9303" i="8"/>
  <c r="N9304" i="8"/>
  <c r="N9305" i="8"/>
  <c r="N9306" i="8"/>
  <c r="N9307" i="8"/>
  <c r="N9308" i="8"/>
  <c r="N9309" i="8"/>
  <c r="N9310" i="8"/>
  <c r="N9311" i="8"/>
  <c r="N9312" i="8"/>
  <c r="N9313" i="8"/>
  <c r="N9314" i="8"/>
  <c r="N9315" i="8"/>
  <c r="N9316" i="8"/>
  <c r="N9317" i="8"/>
  <c r="N9318" i="8"/>
  <c r="N9319" i="8"/>
  <c r="N9320" i="8"/>
  <c r="N9321" i="8"/>
  <c r="N9322" i="8"/>
  <c r="N9323" i="8"/>
  <c r="N9324" i="8"/>
  <c r="N9325" i="8"/>
  <c r="N9326" i="8"/>
  <c r="N9327" i="8"/>
  <c r="N9328" i="8"/>
  <c r="N9329" i="8"/>
  <c r="N9330" i="8"/>
  <c r="N9331" i="8"/>
  <c r="N9332" i="8"/>
  <c r="N9333" i="8"/>
  <c r="N9334" i="8"/>
  <c r="N9335" i="8"/>
  <c r="N9336" i="8"/>
  <c r="N9337" i="8"/>
  <c r="N9338" i="8"/>
  <c r="N9339" i="8"/>
  <c r="N9340" i="8"/>
  <c r="N9341" i="8"/>
  <c r="N9342" i="8"/>
  <c r="N9343" i="8"/>
  <c r="N9344" i="8"/>
  <c r="N9345" i="8"/>
  <c r="N9346" i="8"/>
  <c r="N9347" i="8"/>
  <c r="N9348" i="8"/>
  <c r="N9349" i="8"/>
  <c r="N9350" i="8"/>
  <c r="N9351" i="8"/>
  <c r="N9352" i="8"/>
  <c r="N9353" i="8"/>
  <c r="N9354" i="8"/>
  <c r="N9355" i="8"/>
  <c r="N9356" i="8"/>
  <c r="N9357" i="8"/>
  <c r="N9358" i="8"/>
  <c r="N9359" i="8"/>
  <c r="N9360" i="8"/>
  <c r="N9361" i="8"/>
  <c r="N9362" i="8"/>
  <c r="N9363" i="8"/>
  <c r="N9364" i="8"/>
  <c r="N9365" i="8"/>
  <c r="N9366" i="8"/>
  <c r="N9367" i="8"/>
  <c r="N9368" i="8"/>
  <c r="N9369" i="8"/>
  <c r="N9370" i="8"/>
  <c r="N9371" i="8"/>
  <c r="N9372" i="8"/>
  <c r="N9373" i="8"/>
  <c r="N9374" i="8"/>
  <c r="N9375" i="8"/>
  <c r="N9376" i="8"/>
  <c r="N9377" i="8"/>
  <c r="N9378" i="8"/>
  <c r="N9379" i="8"/>
  <c r="N9380" i="8"/>
  <c r="N9381" i="8"/>
  <c r="N9382" i="8"/>
  <c r="N9383" i="8"/>
  <c r="N9384" i="8"/>
  <c r="N9385" i="8"/>
  <c r="N9386" i="8"/>
  <c r="N9387" i="8"/>
  <c r="N9388" i="8"/>
  <c r="N9389" i="8"/>
  <c r="N9390" i="8"/>
  <c r="N9391" i="8"/>
  <c r="N9392" i="8"/>
  <c r="N9393" i="8"/>
  <c r="N9394" i="8"/>
  <c r="N9395" i="8"/>
  <c r="N9396" i="8"/>
  <c r="N9397" i="8"/>
  <c r="N9398" i="8"/>
  <c r="N9399" i="8"/>
  <c r="N9400" i="8"/>
  <c r="N9401" i="8"/>
  <c r="N9402" i="8"/>
  <c r="N9403" i="8"/>
  <c r="N9404" i="8"/>
  <c r="N9405" i="8"/>
  <c r="N9406" i="8"/>
  <c r="N9407" i="8"/>
  <c r="N9408" i="8"/>
  <c r="N9409" i="8"/>
  <c r="N9410" i="8"/>
  <c r="N9411" i="8"/>
  <c r="N9412" i="8"/>
  <c r="N9413" i="8"/>
  <c r="N9414" i="8"/>
  <c r="N9415" i="8"/>
  <c r="N9416" i="8"/>
  <c r="N9417" i="8"/>
  <c r="N9418" i="8"/>
  <c r="N9419" i="8"/>
  <c r="N9420" i="8"/>
  <c r="N9421" i="8"/>
  <c r="N9422" i="8"/>
  <c r="N9423" i="8"/>
  <c r="N9424" i="8"/>
  <c r="N9425" i="8"/>
  <c r="N9426" i="8"/>
  <c r="N9427" i="8"/>
  <c r="N9428" i="8"/>
  <c r="N9429" i="8"/>
  <c r="N9430" i="8"/>
  <c r="N9431" i="8"/>
  <c r="N9432" i="8"/>
  <c r="N9433" i="8"/>
  <c r="N9434" i="8"/>
  <c r="N9435" i="8"/>
  <c r="N9436" i="8"/>
  <c r="N9437" i="8"/>
  <c r="N9438" i="8"/>
  <c r="N9439" i="8"/>
  <c r="N9440" i="8"/>
  <c r="N9441" i="8"/>
  <c r="N9442" i="8"/>
  <c r="N9443" i="8"/>
  <c r="N9444" i="8"/>
  <c r="N9445" i="8"/>
  <c r="N9446" i="8"/>
  <c r="N9447" i="8"/>
  <c r="N9448" i="8"/>
  <c r="N9449" i="8"/>
  <c r="N9450" i="8"/>
  <c r="N9451" i="8"/>
  <c r="N9452" i="8"/>
  <c r="N9453" i="8"/>
  <c r="N9454" i="8"/>
  <c r="N9455" i="8"/>
  <c r="N9456" i="8"/>
  <c r="N9457" i="8"/>
  <c r="N9458" i="8"/>
  <c r="N9459" i="8"/>
  <c r="N9460" i="8"/>
  <c r="N9461" i="8"/>
  <c r="N9462" i="8"/>
  <c r="N9463" i="8"/>
  <c r="N9464" i="8"/>
  <c r="N9465" i="8"/>
  <c r="N9466" i="8"/>
  <c r="N9467" i="8"/>
  <c r="N9468" i="8"/>
  <c r="N9469" i="8"/>
  <c r="N9470" i="8"/>
  <c r="N9471" i="8"/>
  <c r="N9472" i="8"/>
  <c r="N9473" i="8"/>
  <c r="N9474" i="8"/>
  <c r="N9475" i="8"/>
  <c r="N9476" i="8"/>
  <c r="N9477" i="8"/>
  <c r="N9478" i="8"/>
  <c r="N9479" i="8"/>
  <c r="N9480" i="8"/>
  <c r="N9481" i="8"/>
  <c r="N9482" i="8"/>
  <c r="N9483" i="8"/>
  <c r="N9484" i="8"/>
  <c r="N9485" i="8"/>
  <c r="N9486" i="8"/>
  <c r="N9487" i="8"/>
  <c r="N9488" i="8"/>
  <c r="N9489" i="8"/>
  <c r="N9490" i="8"/>
  <c r="N9491" i="8"/>
  <c r="N9492" i="8"/>
  <c r="N9493" i="8"/>
  <c r="N9494" i="8"/>
  <c r="N9495" i="8"/>
  <c r="N9496" i="8"/>
  <c r="N9497" i="8"/>
  <c r="N9498" i="8"/>
  <c r="N9499" i="8"/>
  <c r="N9500" i="8"/>
  <c r="N9501" i="8"/>
  <c r="N9502" i="8"/>
  <c r="N9503" i="8"/>
  <c r="N9504" i="8"/>
  <c r="N9505" i="8"/>
  <c r="N9506" i="8"/>
  <c r="N9507" i="8"/>
  <c r="N9508" i="8"/>
  <c r="N9509" i="8"/>
  <c r="N9510" i="8"/>
  <c r="N9511" i="8"/>
  <c r="N9512" i="8"/>
  <c r="N9513" i="8"/>
  <c r="N9514" i="8"/>
  <c r="N9515" i="8"/>
  <c r="N9516" i="8"/>
  <c r="N9517" i="8"/>
  <c r="N9518" i="8"/>
  <c r="N9519" i="8"/>
  <c r="N9520" i="8"/>
  <c r="N9521" i="8"/>
  <c r="N9522" i="8"/>
  <c r="N9523" i="8"/>
  <c r="N9524" i="8"/>
  <c r="N9525" i="8"/>
  <c r="N9526" i="8"/>
  <c r="N9527" i="8"/>
  <c r="N9528" i="8"/>
  <c r="N9529" i="8"/>
  <c r="N9530" i="8"/>
  <c r="N9531" i="8"/>
  <c r="N9532" i="8"/>
  <c r="N9533" i="8"/>
  <c r="N9534" i="8"/>
  <c r="N9535" i="8"/>
  <c r="N9536" i="8"/>
  <c r="N9537" i="8"/>
  <c r="N9538" i="8"/>
  <c r="N9539" i="8"/>
  <c r="N9540" i="8"/>
  <c r="N9541" i="8"/>
  <c r="N9542" i="8"/>
  <c r="N9543" i="8"/>
  <c r="N9544" i="8"/>
  <c r="N9545" i="8"/>
  <c r="N9546" i="8"/>
  <c r="N9547" i="8"/>
  <c r="N9548" i="8"/>
  <c r="N9549" i="8"/>
  <c r="N9550" i="8"/>
  <c r="N9551" i="8"/>
  <c r="N9552" i="8"/>
  <c r="N9553" i="8"/>
  <c r="N9554" i="8"/>
  <c r="N9555" i="8"/>
  <c r="N9556" i="8"/>
  <c r="N9557" i="8"/>
  <c r="N9558" i="8"/>
  <c r="N9559" i="8"/>
  <c r="N9560" i="8"/>
  <c r="N9561" i="8"/>
  <c r="N9562" i="8"/>
  <c r="N9563" i="8"/>
  <c r="N9564" i="8"/>
  <c r="N9565" i="8"/>
  <c r="N9566" i="8"/>
  <c r="N9567" i="8"/>
  <c r="N9568" i="8"/>
  <c r="N9569" i="8"/>
  <c r="N9570" i="8"/>
  <c r="N9571" i="8"/>
  <c r="N9572" i="8"/>
  <c r="N9573" i="8"/>
  <c r="N9574" i="8"/>
  <c r="N9575" i="8"/>
  <c r="N9576" i="8"/>
  <c r="N9577" i="8"/>
  <c r="N9578" i="8"/>
  <c r="N9579" i="8"/>
  <c r="N9580" i="8"/>
  <c r="N9581" i="8"/>
  <c r="N9582" i="8"/>
  <c r="N9583" i="8"/>
  <c r="N9584" i="8"/>
  <c r="N9585" i="8"/>
  <c r="N9586" i="8"/>
  <c r="N9587" i="8"/>
  <c r="N9588" i="8"/>
  <c r="N9589" i="8"/>
  <c r="N9590" i="8"/>
  <c r="N9591" i="8"/>
  <c r="N9592" i="8"/>
  <c r="N9593" i="8"/>
  <c r="N9594" i="8"/>
  <c r="N9595" i="8"/>
  <c r="N9596" i="8"/>
  <c r="N9597" i="8"/>
  <c r="N9598" i="8"/>
  <c r="N9599" i="8"/>
  <c r="N9600" i="8"/>
  <c r="N9601" i="8"/>
  <c r="N9602" i="8"/>
  <c r="N9603" i="8"/>
  <c r="N9604" i="8"/>
  <c r="N9605" i="8"/>
  <c r="N9606" i="8"/>
  <c r="N9607" i="8"/>
  <c r="N9608" i="8"/>
  <c r="N9609" i="8"/>
  <c r="N9610" i="8"/>
  <c r="N9611" i="8"/>
  <c r="N9612" i="8"/>
  <c r="N9613" i="8"/>
  <c r="N9614" i="8"/>
  <c r="N9615" i="8"/>
  <c r="N9616" i="8"/>
  <c r="N9617" i="8"/>
  <c r="N9618" i="8"/>
  <c r="N9619" i="8"/>
  <c r="N9620" i="8"/>
  <c r="N9621" i="8"/>
  <c r="N9622" i="8"/>
  <c r="N9623" i="8"/>
  <c r="N9624" i="8"/>
  <c r="N9625" i="8"/>
  <c r="N9626" i="8"/>
  <c r="N9627" i="8"/>
  <c r="N9628" i="8"/>
  <c r="N9629" i="8"/>
  <c r="N9630" i="8"/>
  <c r="N9631" i="8"/>
  <c r="N9632" i="8"/>
  <c r="N9633" i="8"/>
  <c r="N9634" i="8"/>
  <c r="N9635" i="8"/>
  <c r="N9636" i="8"/>
  <c r="N9637" i="8"/>
  <c r="N9638" i="8"/>
  <c r="N9639" i="8"/>
  <c r="N9640" i="8"/>
  <c r="N9641" i="8"/>
  <c r="N9642" i="8"/>
  <c r="N9643" i="8"/>
  <c r="N9644" i="8"/>
  <c r="N9645" i="8"/>
  <c r="N9646" i="8"/>
  <c r="N9647" i="8"/>
  <c r="N9648" i="8"/>
  <c r="N9649" i="8"/>
  <c r="N9650" i="8"/>
  <c r="N9651" i="8"/>
  <c r="N9652" i="8"/>
  <c r="N9653" i="8"/>
  <c r="N9654" i="8"/>
  <c r="N9655" i="8"/>
  <c r="N9656" i="8"/>
  <c r="N9657" i="8"/>
  <c r="N9658" i="8"/>
  <c r="N9659" i="8"/>
  <c r="N9660" i="8"/>
  <c r="N9661" i="8"/>
  <c r="N9662" i="8"/>
  <c r="N9663" i="8"/>
  <c r="N9664" i="8"/>
  <c r="N9665" i="8"/>
  <c r="N9666" i="8"/>
  <c r="N9667" i="8"/>
  <c r="N9668" i="8"/>
  <c r="N9669" i="8"/>
  <c r="N9670" i="8"/>
  <c r="N9671" i="8"/>
  <c r="N9672" i="8"/>
  <c r="N9673" i="8"/>
  <c r="N9674" i="8"/>
  <c r="N9675" i="8"/>
  <c r="N9676" i="8"/>
  <c r="N9677" i="8"/>
  <c r="N9678" i="8"/>
  <c r="N9679" i="8"/>
  <c r="N9680" i="8"/>
  <c r="N9681" i="8"/>
  <c r="N9682" i="8"/>
  <c r="N9683" i="8"/>
  <c r="N9684" i="8"/>
  <c r="N9685" i="8"/>
  <c r="N9686" i="8"/>
  <c r="N9687" i="8"/>
  <c r="N9688" i="8"/>
  <c r="N9689" i="8"/>
  <c r="N9690" i="8"/>
  <c r="N9691" i="8"/>
  <c r="N9692" i="8"/>
  <c r="N9693" i="8"/>
  <c r="N9694" i="8"/>
  <c r="N9695" i="8"/>
  <c r="N9696" i="8"/>
  <c r="N9697" i="8"/>
  <c r="N9698" i="8"/>
  <c r="N9699" i="8"/>
  <c r="N9700" i="8"/>
  <c r="N9701" i="8"/>
  <c r="N9702" i="8"/>
  <c r="N9703" i="8"/>
  <c r="N9704" i="8"/>
  <c r="N9705" i="8"/>
  <c r="N9706" i="8"/>
  <c r="N9707" i="8"/>
  <c r="N9708" i="8"/>
  <c r="N9709" i="8"/>
  <c r="N9710" i="8"/>
  <c r="N9711" i="8"/>
  <c r="N9712" i="8"/>
  <c r="N9713" i="8"/>
  <c r="N9714" i="8"/>
  <c r="N9715" i="8"/>
  <c r="N9716" i="8"/>
  <c r="N9717" i="8"/>
  <c r="N9718" i="8"/>
  <c r="N9719" i="8"/>
  <c r="N9720" i="8"/>
  <c r="N9721" i="8"/>
  <c r="N9722" i="8"/>
  <c r="N9723" i="8"/>
  <c r="N9724" i="8"/>
  <c r="N9725" i="8"/>
  <c r="N9726" i="8"/>
  <c r="N9727" i="8"/>
  <c r="N9728" i="8"/>
  <c r="N9729" i="8"/>
  <c r="N9730" i="8"/>
  <c r="N9731" i="8"/>
  <c r="N9732" i="8"/>
  <c r="N9733" i="8"/>
  <c r="N9734" i="8"/>
  <c r="N9735" i="8"/>
  <c r="N9736" i="8"/>
  <c r="N9737" i="8"/>
  <c r="N9738" i="8"/>
  <c r="N9739" i="8"/>
  <c r="N9740" i="8"/>
  <c r="N9741" i="8"/>
  <c r="N9742" i="8"/>
  <c r="N9743" i="8"/>
  <c r="N9744" i="8"/>
  <c r="N9745" i="8"/>
  <c r="N9746" i="8"/>
  <c r="N9747" i="8"/>
  <c r="N9748" i="8"/>
  <c r="N9749" i="8"/>
  <c r="N9750" i="8"/>
  <c r="N9751" i="8"/>
  <c r="N9752" i="8"/>
  <c r="N9753" i="8"/>
  <c r="N9754" i="8"/>
  <c r="N9755" i="8"/>
  <c r="N9756" i="8"/>
  <c r="N9757" i="8"/>
  <c r="N9758" i="8"/>
  <c r="N9759" i="8"/>
  <c r="N9760" i="8"/>
  <c r="N9761" i="8"/>
  <c r="N9762" i="8"/>
  <c r="N9763" i="8"/>
  <c r="N9764" i="8"/>
  <c r="N9765" i="8"/>
  <c r="N9766" i="8"/>
  <c r="N9767" i="8"/>
  <c r="N9768" i="8"/>
  <c r="N9769" i="8"/>
  <c r="N9770" i="8"/>
  <c r="N9771" i="8"/>
  <c r="N9772" i="8"/>
  <c r="N9773" i="8"/>
  <c r="N9774" i="8"/>
  <c r="N9775" i="8"/>
  <c r="N9776" i="8"/>
  <c r="N9777" i="8"/>
  <c r="N9778" i="8"/>
  <c r="N9779" i="8"/>
  <c r="N9780" i="8"/>
  <c r="N9781" i="8"/>
  <c r="N9782" i="8"/>
  <c r="N9783" i="8"/>
  <c r="N9784" i="8"/>
  <c r="N9785" i="8"/>
  <c r="N9786" i="8"/>
  <c r="N9787" i="8"/>
  <c r="N9788" i="8"/>
  <c r="N9789" i="8"/>
  <c r="N9790" i="8"/>
  <c r="N9791" i="8"/>
  <c r="N9792" i="8"/>
  <c r="N9793" i="8"/>
  <c r="N9794" i="8"/>
  <c r="N9795" i="8"/>
  <c r="N9796" i="8"/>
  <c r="N9797" i="8"/>
  <c r="N9798" i="8"/>
  <c r="N9799" i="8"/>
  <c r="N9800" i="8"/>
  <c r="N9801" i="8"/>
  <c r="N9802" i="8"/>
  <c r="N9803" i="8"/>
  <c r="N9804" i="8"/>
  <c r="N9805" i="8"/>
  <c r="N9806" i="8"/>
  <c r="N9807" i="8"/>
  <c r="N9808" i="8"/>
  <c r="N9809" i="8"/>
  <c r="N9810" i="8"/>
  <c r="N9811" i="8"/>
  <c r="N9812" i="8"/>
  <c r="N9813" i="8"/>
  <c r="N9814" i="8"/>
  <c r="N9815" i="8"/>
  <c r="N9816" i="8"/>
  <c r="N9817" i="8"/>
  <c r="N9818" i="8"/>
  <c r="N9819" i="8"/>
  <c r="N9820" i="8"/>
  <c r="N9821" i="8"/>
  <c r="N9822" i="8"/>
  <c r="N9823" i="8"/>
  <c r="N9824" i="8"/>
  <c r="N9825" i="8"/>
  <c r="N9826" i="8"/>
  <c r="N9827" i="8"/>
  <c r="N9828" i="8"/>
  <c r="N9829" i="8"/>
  <c r="N9830" i="8"/>
  <c r="N9831" i="8"/>
  <c r="N9832" i="8"/>
  <c r="N9833" i="8"/>
  <c r="N9834" i="8"/>
  <c r="N9835" i="8"/>
  <c r="N9836" i="8"/>
  <c r="N9837" i="8"/>
  <c r="N9838" i="8"/>
  <c r="N9839" i="8"/>
  <c r="N9840" i="8"/>
  <c r="N9841" i="8"/>
  <c r="N9842" i="8"/>
  <c r="N9843" i="8"/>
  <c r="N9844" i="8"/>
  <c r="N9845" i="8"/>
  <c r="N9846" i="8"/>
  <c r="N9847" i="8"/>
  <c r="N9848" i="8"/>
  <c r="N9849" i="8"/>
  <c r="N9850" i="8"/>
  <c r="N9851" i="8"/>
  <c r="N9852" i="8"/>
  <c r="N9853" i="8"/>
  <c r="N9854" i="8"/>
  <c r="N9855" i="8"/>
  <c r="N9856" i="8"/>
  <c r="N9857" i="8"/>
  <c r="N9858" i="8"/>
  <c r="N9859" i="8"/>
  <c r="N9860" i="8"/>
  <c r="N9861" i="8"/>
  <c r="N9862" i="8"/>
  <c r="N9863" i="8"/>
  <c r="N9864" i="8"/>
  <c r="N9865" i="8"/>
  <c r="N9866" i="8"/>
  <c r="N9867" i="8"/>
  <c r="N9868" i="8"/>
  <c r="N9869" i="8"/>
  <c r="N9870" i="8"/>
  <c r="N9871" i="8"/>
  <c r="N9872" i="8"/>
  <c r="N9873" i="8"/>
  <c r="N9874" i="8"/>
  <c r="N9875" i="8"/>
  <c r="N9876" i="8"/>
  <c r="N9877" i="8"/>
  <c r="N9878" i="8"/>
  <c r="N9879" i="8"/>
  <c r="N9880" i="8"/>
  <c r="N9881" i="8"/>
  <c r="N9882" i="8"/>
  <c r="N9883" i="8"/>
  <c r="N9884" i="8"/>
  <c r="N9885" i="8"/>
  <c r="N9886" i="8"/>
  <c r="N9887" i="8"/>
  <c r="N9888" i="8"/>
  <c r="N9889" i="8"/>
  <c r="N9890" i="8"/>
  <c r="N9891" i="8"/>
  <c r="N9892" i="8"/>
  <c r="N9893" i="8"/>
  <c r="N9894" i="8"/>
  <c r="N9895" i="8"/>
  <c r="N9896" i="8"/>
  <c r="N9897" i="8"/>
  <c r="N9898" i="8"/>
  <c r="N9899" i="8"/>
  <c r="N9900" i="8"/>
  <c r="N9901" i="8"/>
  <c r="N9902" i="8"/>
  <c r="N9903" i="8"/>
  <c r="N9904" i="8"/>
  <c r="N9905" i="8"/>
  <c r="N9906" i="8"/>
  <c r="N9907" i="8"/>
  <c r="N9908" i="8"/>
  <c r="N9909" i="8"/>
  <c r="N9910" i="8"/>
  <c r="N9911" i="8"/>
  <c r="N9912" i="8"/>
  <c r="N9913" i="8"/>
  <c r="N9914" i="8"/>
  <c r="N9915" i="8"/>
  <c r="N9916" i="8"/>
  <c r="N9917" i="8"/>
  <c r="N9918" i="8"/>
  <c r="N9919" i="8"/>
  <c r="N9920" i="8"/>
  <c r="N9921" i="8"/>
  <c r="N9922" i="8"/>
  <c r="N9923" i="8"/>
  <c r="N9924" i="8"/>
  <c r="N9925" i="8"/>
  <c r="N9926" i="8"/>
  <c r="N9927" i="8"/>
  <c r="N9928" i="8"/>
  <c r="N9929" i="8"/>
  <c r="N9930" i="8"/>
  <c r="N9931" i="8"/>
  <c r="N9932" i="8"/>
  <c r="N9933" i="8"/>
  <c r="N9934" i="8"/>
  <c r="N9935" i="8"/>
  <c r="N9936" i="8"/>
  <c r="N9937" i="8"/>
  <c r="N9938" i="8"/>
  <c r="N9939" i="8"/>
  <c r="N9940" i="8"/>
  <c r="N9941" i="8"/>
  <c r="N9942" i="8"/>
  <c r="N9943" i="8"/>
  <c r="N9944" i="8"/>
  <c r="N9945" i="8"/>
  <c r="N9946" i="8"/>
  <c r="N9947" i="8"/>
  <c r="N9948" i="8"/>
  <c r="N9949" i="8"/>
  <c r="N9950" i="8"/>
  <c r="N9951" i="8"/>
  <c r="N9952" i="8"/>
  <c r="N9953" i="8"/>
  <c r="N9954" i="8"/>
  <c r="N9955" i="8"/>
  <c r="N9956" i="8"/>
  <c r="N9957" i="8"/>
  <c r="N9958" i="8"/>
  <c r="N9959" i="8"/>
  <c r="N9960" i="8"/>
  <c r="N9961" i="8"/>
  <c r="N9962" i="8"/>
  <c r="N9963" i="8"/>
  <c r="N9964" i="8"/>
  <c r="N9965" i="8"/>
  <c r="N9966" i="8"/>
  <c r="N9967" i="8"/>
  <c r="N9968" i="8"/>
  <c r="N9969" i="8"/>
  <c r="N9970" i="8"/>
  <c r="N9971" i="8"/>
  <c r="N9972" i="8"/>
  <c r="N9973" i="8"/>
  <c r="N9974" i="8"/>
  <c r="N9975" i="8"/>
  <c r="N9976" i="8"/>
  <c r="N9977" i="8"/>
  <c r="N9978" i="8"/>
  <c r="N9979" i="8"/>
  <c r="N9980" i="8"/>
  <c r="N9981" i="8"/>
  <c r="N9982" i="8"/>
  <c r="N9983" i="8"/>
  <c r="N9984" i="8"/>
  <c r="N9985" i="8"/>
  <c r="N9986" i="8"/>
  <c r="N9987" i="8"/>
  <c r="N9988" i="8"/>
  <c r="N9989" i="8"/>
  <c r="N9990" i="8"/>
  <c r="N9991" i="8"/>
  <c r="N9992" i="8"/>
  <c r="N9993" i="8"/>
  <c r="N9994" i="8"/>
  <c r="N9995" i="8"/>
  <c r="N9996" i="8"/>
  <c r="N9997" i="8"/>
  <c r="N9998" i="8"/>
  <c r="N9999" i="8"/>
  <c r="N10000" i="8"/>
  <c r="N10001" i="8"/>
  <c r="N10002" i="8"/>
  <c r="N10003" i="8"/>
  <c r="N10004" i="8"/>
  <c r="N10005" i="8"/>
  <c r="N10006" i="8"/>
  <c r="N10007" i="8"/>
  <c r="N10008" i="8"/>
  <c r="N10009" i="8"/>
  <c r="N10010" i="8"/>
  <c r="N10011" i="8"/>
  <c r="N10012" i="8"/>
  <c r="N10013" i="8"/>
  <c r="N10014" i="8"/>
  <c r="N10015" i="8"/>
  <c r="N10016" i="8"/>
  <c r="N10017" i="8"/>
  <c r="N10018" i="8"/>
  <c r="N10019" i="8"/>
  <c r="N10020" i="8"/>
  <c r="N10021" i="8"/>
  <c r="N10022" i="8"/>
  <c r="N10023" i="8"/>
  <c r="N10024" i="8"/>
  <c r="N10025" i="8"/>
  <c r="N10026" i="8"/>
  <c r="N10027" i="8"/>
  <c r="N10028" i="8"/>
  <c r="N10029" i="8"/>
  <c r="N10030" i="8"/>
  <c r="N10031" i="8"/>
  <c r="N10032" i="8"/>
  <c r="N10033" i="8"/>
  <c r="N10034" i="8"/>
  <c r="N10035" i="8"/>
  <c r="N10036" i="8"/>
  <c r="N10037" i="8"/>
  <c r="N10038" i="8"/>
  <c r="N10039" i="8"/>
  <c r="N10040" i="8"/>
  <c r="N10041" i="8"/>
  <c r="N10042" i="8"/>
  <c r="N10043" i="8"/>
  <c r="N10044" i="8"/>
  <c r="N10045" i="8"/>
  <c r="N10046" i="8"/>
  <c r="N10047" i="8"/>
  <c r="N10048" i="8"/>
  <c r="N10049" i="8"/>
  <c r="N10050" i="8"/>
  <c r="N10051" i="8"/>
  <c r="N10052" i="8"/>
  <c r="N10053" i="8"/>
  <c r="N10054" i="8"/>
  <c r="N10055" i="8"/>
  <c r="N10056" i="8"/>
  <c r="N10057" i="8"/>
  <c r="N10058" i="8"/>
  <c r="N10059" i="8"/>
  <c r="N10060" i="8"/>
  <c r="N10061" i="8"/>
  <c r="N10062" i="8"/>
  <c r="N10063" i="8"/>
  <c r="N10064" i="8"/>
  <c r="N10065" i="8"/>
  <c r="N10066" i="8"/>
  <c r="N10067" i="8"/>
  <c r="N10068" i="8"/>
  <c r="N10069" i="8"/>
  <c r="N10070" i="8"/>
  <c r="N10071" i="8"/>
  <c r="N10072" i="8"/>
  <c r="N10073" i="8"/>
  <c r="N10074" i="8"/>
  <c r="N10075" i="8"/>
  <c r="N10076" i="8"/>
  <c r="N10077" i="8"/>
  <c r="N10078" i="8"/>
  <c r="N10079" i="8"/>
  <c r="N10080" i="8"/>
  <c r="N10081" i="8"/>
  <c r="N10082" i="8"/>
  <c r="N10083" i="8"/>
  <c r="N10084" i="8"/>
  <c r="N10085" i="8"/>
  <c r="N10086" i="8"/>
  <c r="N10087" i="8"/>
  <c r="N10088" i="8"/>
  <c r="N10089" i="8"/>
  <c r="N10090" i="8"/>
  <c r="N10091" i="8"/>
  <c r="N10092" i="8"/>
  <c r="N10093" i="8"/>
  <c r="N10094" i="8"/>
  <c r="N10095" i="8"/>
  <c r="N10096" i="8"/>
  <c r="N10097" i="8"/>
  <c r="N10098" i="8"/>
  <c r="N10099" i="8"/>
  <c r="N10100" i="8"/>
  <c r="N10101" i="8"/>
  <c r="N10102" i="8"/>
  <c r="N10103" i="8"/>
  <c r="N10104" i="8"/>
  <c r="N10105" i="8"/>
  <c r="N10106" i="8"/>
  <c r="N10107" i="8"/>
  <c r="N10108" i="8"/>
  <c r="N10109" i="8"/>
  <c r="N10110" i="8"/>
  <c r="N10111" i="8"/>
  <c r="N10112" i="8"/>
  <c r="N10113" i="8"/>
  <c r="N10114" i="8"/>
  <c r="N10115" i="8"/>
  <c r="N10116" i="8"/>
  <c r="N10117" i="8"/>
  <c r="N10118" i="8"/>
  <c r="N10119" i="8"/>
  <c r="N10120" i="8"/>
  <c r="N10121" i="8"/>
  <c r="N10122" i="8"/>
  <c r="N10123" i="8"/>
  <c r="N10124" i="8"/>
  <c r="N10125" i="8"/>
  <c r="N10126" i="8"/>
  <c r="N10127" i="8"/>
  <c r="N10128" i="8"/>
  <c r="N10129" i="8"/>
  <c r="N10130" i="8"/>
  <c r="N10131" i="8"/>
  <c r="N10132" i="8"/>
  <c r="N10133" i="8"/>
  <c r="N10134" i="8"/>
  <c r="N10135" i="8"/>
  <c r="N10136" i="8"/>
  <c r="N10137" i="8"/>
  <c r="N10138" i="8"/>
  <c r="N10139" i="8"/>
  <c r="N10140" i="8"/>
  <c r="N10141" i="8"/>
  <c r="N10142" i="8"/>
  <c r="N10143" i="8"/>
  <c r="N10144" i="8"/>
  <c r="N10145" i="8"/>
  <c r="N10146" i="8"/>
  <c r="N10147" i="8"/>
  <c r="N10148" i="8"/>
  <c r="N10149" i="8"/>
  <c r="N10150" i="8"/>
  <c r="N10151" i="8"/>
  <c r="N10152" i="8"/>
  <c r="N10153" i="8"/>
  <c r="N10154" i="8"/>
  <c r="N10155" i="8"/>
  <c r="N10156" i="8"/>
  <c r="N10157" i="8"/>
  <c r="N10158" i="8"/>
  <c r="N10159" i="8"/>
  <c r="N10160" i="8"/>
  <c r="N10161" i="8"/>
  <c r="N10162" i="8"/>
  <c r="N10163" i="8"/>
  <c r="N10164" i="8"/>
  <c r="N10165" i="8"/>
  <c r="N10166" i="8"/>
  <c r="N10167" i="8"/>
  <c r="N10168" i="8"/>
  <c r="N10169" i="8"/>
  <c r="N10170" i="8"/>
  <c r="N10171" i="8"/>
  <c r="N10172" i="8"/>
  <c r="N10173" i="8"/>
  <c r="N10174" i="8"/>
  <c r="N10175" i="8"/>
  <c r="N10176" i="8"/>
  <c r="N10177" i="8"/>
  <c r="N10178" i="8"/>
  <c r="N10179" i="8"/>
  <c r="N10180" i="8"/>
  <c r="N10181" i="8"/>
  <c r="N10182" i="8"/>
  <c r="N10183" i="8"/>
  <c r="N10184" i="8"/>
  <c r="N10185" i="8"/>
  <c r="N10186" i="8"/>
  <c r="N10187" i="8"/>
  <c r="N10188" i="8"/>
  <c r="N10189" i="8"/>
  <c r="N10190" i="8"/>
  <c r="N10191" i="8"/>
  <c r="N10192" i="8"/>
  <c r="N10193" i="8"/>
  <c r="N10194" i="8"/>
  <c r="N10195" i="8"/>
  <c r="N10196" i="8"/>
  <c r="N10197" i="8"/>
  <c r="N10198" i="8"/>
  <c r="N10199" i="8"/>
  <c r="N10200" i="8"/>
  <c r="N10201" i="8"/>
  <c r="N10202" i="8"/>
  <c r="N10203" i="8"/>
  <c r="N10204" i="8"/>
  <c r="N10205" i="8"/>
  <c r="N10206" i="8"/>
  <c r="N10207" i="8"/>
  <c r="N10208" i="8"/>
  <c r="N10209" i="8"/>
  <c r="N10210" i="8"/>
  <c r="N10211" i="8"/>
  <c r="N10212" i="8"/>
  <c r="N10213" i="8"/>
  <c r="N10214" i="8"/>
  <c r="N10215" i="8"/>
  <c r="N10216" i="8"/>
  <c r="N10217" i="8"/>
  <c r="N10218" i="8"/>
  <c r="N10219" i="8"/>
  <c r="N10220" i="8"/>
  <c r="N10221" i="8"/>
  <c r="N10222" i="8"/>
  <c r="N10223" i="8"/>
  <c r="N10224" i="8"/>
  <c r="N10225" i="8"/>
  <c r="N10226" i="8"/>
  <c r="N10227" i="8"/>
  <c r="N10228" i="8"/>
  <c r="N10229" i="8"/>
  <c r="N10230" i="8"/>
  <c r="N10231" i="8"/>
  <c r="N10232" i="8"/>
  <c r="N10233" i="8"/>
  <c r="N10234" i="8"/>
  <c r="N10235" i="8"/>
  <c r="N10236" i="8"/>
  <c r="N10237" i="8"/>
  <c r="N10238" i="8"/>
  <c r="N10239" i="8"/>
  <c r="N10240" i="8"/>
  <c r="N10241" i="8"/>
  <c r="N10242" i="8"/>
  <c r="N10243" i="8"/>
  <c r="N10244" i="8"/>
  <c r="N10245" i="8"/>
  <c r="N10246" i="8"/>
  <c r="N10247" i="8"/>
  <c r="N10248" i="8"/>
  <c r="N10249" i="8"/>
  <c r="N10250" i="8"/>
  <c r="N10251" i="8"/>
  <c r="N10252" i="8"/>
  <c r="N10253" i="8"/>
  <c r="N10254" i="8"/>
  <c r="N10255" i="8"/>
  <c r="N10256" i="8"/>
  <c r="N10257" i="8"/>
  <c r="N10258" i="8"/>
  <c r="N10259" i="8"/>
  <c r="N10260" i="8"/>
  <c r="N10261" i="8"/>
  <c r="N10262" i="8"/>
  <c r="N10263" i="8"/>
  <c r="N10264" i="8"/>
  <c r="N10265" i="8"/>
  <c r="N10266" i="8"/>
  <c r="N10267" i="8"/>
  <c r="N10268" i="8"/>
  <c r="N10269" i="8"/>
  <c r="N10270" i="8"/>
  <c r="N10271" i="8"/>
  <c r="N10272" i="8"/>
  <c r="N10273" i="8"/>
  <c r="N10274" i="8"/>
  <c r="N10275" i="8"/>
  <c r="N10276" i="8"/>
  <c r="N10277" i="8"/>
  <c r="N10278" i="8"/>
  <c r="N10279" i="8"/>
  <c r="N10280" i="8"/>
  <c r="N10281" i="8"/>
  <c r="N10282" i="8"/>
  <c r="N10283" i="8"/>
  <c r="N10284" i="8"/>
  <c r="N10285" i="8"/>
  <c r="N10286" i="8"/>
  <c r="N10287" i="8"/>
  <c r="N10288" i="8"/>
  <c r="N10289" i="8"/>
  <c r="N10290" i="8"/>
  <c r="N10291" i="8"/>
  <c r="N10292" i="8"/>
  <c r="N10293" i="8"/>
  <c r="N10294" i="8"/>
  <c r="N10295" i="8"/>
  <c r="N10296" i="8"/>
  <c r="N10297" i="8"/>
  <c r="N10298" i="8"/>
  <c r="N10299" i="8"/>
  <c r="N10300" i="8"/>
  <c r="N10301" i="8"/>
  <c r="N10302" i="8"/>
  <c r="N10303" i="8"/>
  <c r="N10304" i="8"/>
  <c r="N10305" i="8"/>
  <c r="N10306" i="8"/>
  <c r="N10307" i="8"/>
  <c r="N10308" i="8"/>
  <c r="N10309" i="8"/>
  <c r="N10310" i="8"/>
  <c r="N10311" i="8"/>
  <c r="N10312" i="8"/>
  <c r="N10313" i="8"/>
  <c r="N10314" i="8"/>
  <c r="N10315" i="8"/>
  <c r="N10316" i="8"/>
  <c r="N10317" i="8"/>
  <c r="N10318" i="8"/>
  <c r="N10319" i="8"/>
  <c r="N10320" i="8"/>
  <c r="N10321" i="8"/>
  <c r="N10322" i="8"/>
  <c r="N10323" i="8"/>
  <c r="N10324" i="8"/>
  <c r="N10325" i="8"/>
  <c r="N10326" i="8"/>
  <c r="N10327" i="8"/>
  <c r="N10328" i="8"/>
  <c r="N10329" i="8"/>
  <c r="N10330" i="8"/>
  <c r="N10331" i="8"/>
  <c r="N10332" i="8"/>
  <c r="N10333" i="8"/>
  <c r="N10334" i="8"/>
  <c r="N10335" i="8"/>
  <c r="N10336" i="8"/>
  <c r="N10337" i="8"/>
  <c r="N10338" i="8"/>
  <c r="N10339" i="8"/>
  <c r="N10340" i="8"/>
  <c r="N10341" i="8"/>
  <c r="N10342" i="8"/>
  <c r="N10343" i="8"/>
  <c r="N10344" i="8"/>
  <c r="N10345" i="8"/>
  <c r="N10346" i="8"/>
  <c r="N10347" i="8"/>
  <c r="N10348" i="8"/>
  <c r="N10349" i="8"/>
  <c r="N10350" i="8"/>
  <c r="N10351" i="8"/>
  <c r="N10352" i="8"/>
  <c r="N10353" i="8"/>
  <c r="N10354" i="8"/>
  <c r="N10355" i="8"/>
  <c r="N10356" i="8"/>
  <c r="N10357" i="8"/>
  <c r="N10358" i="8"/>
  <c r="N10359" i="8"/>
  <c r="N10360" i="8"/>
  <c r="N10361" i="8"/>
  <c r="N10362" i="8"/>
  <c r="N10363" i="8"/>
  <c r="N10364" i="8"/>
  <c r="N10365" i="8"/>
  <c r="N10366" i="8"/>
  <c r="N10367" i="8"/>
  <c r="N10368" i="8"/>
  <c r="N10369" i="8"/>
  <c r="N10370" i="8"/>
  <c r="N10371" i="8"/>
  <c r="N10372" i="8"/>
  <c r="N10373" i="8"/>
  <c r="N10374" i="8"/>
  <c r="N10375" i="8"/>
  <c r="N10376" i="8"/>
  <c r="N10377" i="8"/>
  <c r="N10378" i="8"/>
  <c r="N10379" i="8"/>
  <c r="N10380" i="8"/>
  <c r="N10381" i="8"/>
  <c r="N10382" i="8"/>
  <c r="N10383" i="8"/>
  <c r="N10384" i="8"/>
  <c r="N10385" i="8"/>
  <c r="N10386" i="8"/>
  <c r="N10387" i="8"/>
  <c r="N10388" i="8"/>
  <c r="N10389" i="8"/>
  <c r="N10390" i="8"/>
  <c r="N10391" i="8"/>
  <c r="N10392" i="8"/>
  <c r="N10393" i="8"/>
  <c r="N10394" i="8"/>
  <c r="N10395" i="8"/>
  <c r="N10396" i="8"/>
  <c r="N10397" i="8"/>
  <c r="N10398" i="8"/>
  <c r="N10399" i="8"/>
  <c r="N10400" i="8"/>
  <c r="N10401" i="8"/>
  <c r="N10402" i="8"/>
  <c r="N10403" i="8"/>
  <c r="N10404" i="8"/>
  <c r="N10405" i="8"/>
  <c r="N10406" i="8"/>
  <c r="N10407" i="8"/>
  <c r="N10408" i="8"/>
  <c r="N10409" i="8"/>
  <c r="N10410" i="8"/>
  <c r="N10411" i="8"/>
  <c r="N10412" i="8"/>
  <c r="N10413" i="8"/>
  <c r="N10414" i="8"/>
  <c r="N10415" i="8"/>
  <c r="N10416" i="8"/>
  <c r="N10417" i="8"/>
  <c r="N10418" i="8"/>
  <c r="N10419" i="8"/>
  <c r="N10420" i="8"/>
  <c r="N10421" i="8"/>
  <c r="N10422" i="8"/>
  <c r="N10423" i="8"/>
  <c r="N10424" i="8"/>
  <c r="N10425" i="8"/>
  <c r="N10426" i="8"/>
  <c r="N10427" i="8"/>
  <c r="N10428" i="8"/>
  <c r="N10429" i="8"/>
  <c r="N10430" i="8"/>
  <c r="N10431" i="8"/>
  <c r="N10432" i="8"/>
  <c r="N10433" i="8"/>
  <c r="N10434" i="8"/>
  <c r="N10435" i="8"/>
  <c r="N10436" i="8"/>
  <c r="N10437" i="8"/>
  <c r="N10438" i="8"/>
  <c r="N10439" i="8"/>
  <c r="N10440" i="8"/>
  <c r="N10441" i="8"/>
  <c r="N10442" i="8"/>
  <c r="N10443" i="8"/>
  <c r="N10444" i="8"/>
  <c r="N10445" i="8"/>
  <c r="N10446" i="8"/>
  <c r="N10447" i="8"/>
  <c r="N10448" i="8"/>
  <c r="N10449" i="8"/>
  <c r="N10450" i="8"/>
  <c r="N10451" i="8"/>
  <c r="N10452" i="8"/>
  <c r="N10453" i="8"/>
  <c r="N10454" i="8"/>
  <c r="N10455" i="8"/>
  <c r="N10456" i="8"/>
  <c r="N10457" i="8"/>
  <c r="N10458" i="8"/>
  <c r="N10459" i="8"/>
  <c r="N10460" i="8"/>
  <c r="N10461" i="8"/>
  <c r="N10462" i="8"/>
  <c r="N10463" i="8"/>
  <c r="N10464" i="8"/>
  <c r="N10465" i="8"/>
  <c r="N10466" i="8"/>
  <c r="N10467" i="8"/>
  <c r="N10468" i="8"/>
  <c r="N10469" i="8"/>
  <c r="N10470" i="8"/>
  <c r="N10471" i="8"/>
  <c r="N10472" i="8"/>
  <c r="N10473" i="8"/>
  <c r="N10474" i="8"/>
  <c r="N10475" i="8"/>
  <c r="N10476" i="8"/>
  <c r="N10477" i="8"/>
  <c r="N10478" i="8"/>
  <c r="N10479" i="8"/>
  <c r="N10480" i="8"/>
  <c r="N10481" i="8"/>
  <c r="N10482" i="8"/>
  <c r="N10483" i="8"/>
  <c r="N10484" i="8"/>
  <c r="N10485" i="8"/>
  <c r="N10486" i="8"/>
  <c r="N10487" i="8"/>
  <c r="N10488" i="8"/>
  <c r="N10489" i="8"/>
  <c r="N10490" i="8"/>
  <c r="N10491" i="8"/>
  <c r="N10492" i="8"/>
  <c r="N10493" i="8"/>
  <c r="N10494" i="8"/>
  <c r="N10495" i="8"/>
  <c r="N10496" i="8"/>
  <c r="N10497" i="8"/>
  <c r="N10498" i="8"/>
  <c r="N10499" i="8"/>
  <c r="N10500" i="8"/>
  <c r="N10501" i="8"/>
  <c r="N10502" i="8"/>
  <c r="N10503" i="8"/>
  <c r="N10504" i="8"/>
  <c r="N10505" i="8"/>
  <c r="N10506" i="8"/>
  <c r="N10507" i="8"/>
  <c r="N10508" i="8"/>
  <c r="N10509" i="8"/>
  <c r="N10510" i="8"/>
  <c r="N10511" i="8"/>
  <c r="N10512" i="8"/>
  <c r="N10513" i="8"/>
  <c r="N10514" i="8"/>
  <c r="N10515" i="8"/>
  <c r="N10516" i="8"/>
  <c r="N10517" i="8"/>
  <c r="N10518" i="8"/>
  <c r="N10519" i="8"/>
  <c r="N10520" i="8"/>
  <c r="N10521" i="8"/>
  <c r="N10522" i="8"/>
  <c r="N10523" i="8"/>
  <c r="N10524" i="8"/>
  <c r="N10525" i="8"/>
  <c r="N10526" i="8"/>
  <c r="N10527" i="8"/>
  <c r="N10528" i="8"/>
  <c r="N10529" i="8"/>
  <c r="N10530" i="8"/>
  <c r="N10531" i="8"/>
  <c r="N10532" i="8"/>
  <c r="N10533" i="8"/>
  <c r="N10534" i="8"/>
  <c r="N10535" i="8"/>
  <c r="N10536" i="8"/>
  <c r="N10537" i="8"/>
  <c r="N10538" i="8"/>
  <c r="N10539" i="8"/>
  <c r="N10540" i="8"/>
  <c r="N10541" i="8"/>
  <c r="N10542" i="8"/>
  <c r="N10543" i="8"/>
  <c r="N10544" i="8"/>
  <c r="N10545" i="8"/>
  <c r="N10546" i="8"/>
  <c r="N10547" i="8"/>
  <c r="N10548" i="8"/>
  <c r="N10549" i="8"/>
  <c r="N10550" i="8"/>
  <c r="N10551" i="8"/>
  <c r="N10552" i="8"/>
  <c r="N10553" i="8"/>
  <c r="N10554" i="8"/>
  <c r="N10555" i="8"/>
  <c r="N10556" i="8"/>
  <c r="N10557" i="8"/>
  <c r="N10558" i="8"/>
  <c r="N10559" i="8"/>
  <c r="N10560" i="8"/>
  <c r="N10561" i="8"/>
  <c r="N10562" i="8"/>
  <c r="N10563" i="8"/>
  <c r="N10564" i="8"/>
  <c r="N10565" i="8"/>
  <c r="N10566" i="8"/>
  <c r="N10567" i="8"/>
  <c r="N10568" i="8"/>
  <c r="N10569" i="8"/>
  <c r="N10570" i="8"/>
  <c r="N10571" i="8"/>
  <c r="N10572" i="8"/>
  <c r="N10573" i="8"/>
  <c r="N10574" i="8"/>
  <c r="N10575" i="8"/>
  <c r="N10576" i="8"/>
  <c r="N10577" i="8"/>
  <c r="N10578" i="8"/>
  <c r="N10579" i="8"/>
  <c r="N10580" i="8"/>
  <c r="N10581" i="8"/>
  <c r="N10582" i="8"/>
  <c r="N10583" i="8"/>
  <c r="N10584" i="8"/>
  <c r="N10585" i="8"/>
  <c r="N10586" i="8"/>
  <c r="N10587" i="8"/>
  <c r="N10588" i="8"/>
  <c r="N10589" i="8"/>
  <c r="N10590" i="8"/>
  <c r="N10591" i="8"/>
  <c r="N10592" i="8"/>
  <c r="N10593" i="8"/>
  <c r="N10594" i="8"/>
  <c r="N10595" i="8"/>
  <c r="N10596" i="8"/>
  <c r="N10597" i="8"/>
  <c r="N10598" i="8"/>
  <c r="N10599" i="8"/>
  <c r="N10600" i="8"/>
  <c r="N10601" i="8"/>
  <c r="N10602" i="8"/>
  <c r="N10603" i="8"/>
  <c r="N10604" i="8"/>
  <c r="N10605" i="8"/>
  <c r="N10606" i="8"/>
  <c r="N10607" i="8"/>
  <c r="N10608" i="8"/>
  <c r="N10609" i="8"/>
  <c r="N10610" i="8"/>
  <c r="N10611" i="8"/>
  <c r="N10612" i="8"/>
  <c r="N10613" i="8"/>
  <c r="N10614" i="8"/>
  <c r="N10615" i="8"/>
  <c r="N10616" i="8"/>
  <c r="N10617" i="8"/>
  <c r="N10618" i="8"/>
  <c r="N10619" i="8"/>
  <c r="N10620" i="8"/>
  <c r="N10621" i="8"/>
  <c r="N10622" i="8"/>
  <c r="N10623" i="8"/>
  <c r="N10624" i="8"/>
  <c r="N10625" i="8"/>
  <c r="N10626" i="8"/>
  <c r="N10627" i="8"/>
  <c r="N10628" i="8"/>
  <c r="N10629" i="8"/>
  <c r="N10630" i="8"/>
  <c r="N10631" i="8"/>
  <c r="N10632" i="8"/>
  <c r="N10633" i="8"/>
  <c r="N10634" i="8"/>
  <c r="N10635" i="8"/>
  <c r="N10636" i="8"/>
  <c r="N10637" i="8"/>
  <c r="N10638" i="8"/>
  <c r="N10639" i="8"/>
  <c r="N10640" i="8"/>
  <c r="N10641" i="8"/>
  <c r="N10642" i="8"/>
  <c r="N10643" i="8"/>
  <c r="N10644" i="8"/>
  <c r="N10645" i="8"/>
  <c r="N10646" i="8"/>
  <c r="N10647" i="8"/>
  <c r="N10648" i="8"/>
  <c r="N10649" i="8"/>
  <c r="N10650" i="8"/>
  <c r="N10651" i="8"/>
  <c r="N10652" i="8"/>
  <c r="N10653" i="8"/>
  <c r="N10654" i="8"/>
  <c r="N10655" i="8"/>
  <c r="N10656" i="8"/>
  <c r="N10657" i="8"/>
  <c r="N10658" i="8"/>
  <c r="N10659" i="8"/>
  <c r="N10660" i="8"/>
  <c r="N10661" i="8"/>
  <c r="N10662" i="8"/>
  <c r="N10663" i="8"/>
  <c r="N10664" i="8"/>
  <c r="N10665" i="8"/>
  <c r="N10666" i="8"/>
  <c r="N10667" i="8"/>
  <c r="N10668" i="8"/>
  <c r="N10669" i="8"/>
  <c r="N10670" i="8"/>
  <c r="N10671" i="8"/>
  <c r="N10672" i="8"/>
  <c r="N10673" i="8"/>
  <c r="N10674" i="8"/>
  <c r="N10675" i="8"/>
  <c r="N10676" i="8"/>
  <c r="N10677" i="8"/>
  <c r="N10678" i="8"/>
  <c r="N10679" i="8"/>
  <c r="N10680" i="8"/>
  <c r="N10681" i="8"/>
  <c r="N10682" i="8"/>
  <c r="N10683" i="8"/>
  <c r="N10684" i="8"/>
  <c r="N10685" i="8"/>
  <c r="N10686" i="8"/>
  <c r="N10687" i="8"/>
  <c r="N10688" i="8"/>
  <c r="N10689" i="8"/>
  <c r="N10690" i="8"/>
  <c r="N10691" i="8"/>
  <c r="N10692" i="8"/>
  <c r="N10693" i="8"/>
  <c r="N10694" i="8"/>
  <c r="N10695" i="8"/>
  <c r="N10696" i="8"/>
  <c r="N10697" i="8"/>
  <c r="N10698" i="8"/>
  <c r="N10699" i="8"/>
  <c r="N10700" i="8"/>
  <c r="N10701" i="8"/>
  <c r="N10702" i="8"/>
  <c r="N10703" i="8"/>
  <c r="N10704" i="8"/>
  <c r="N10705" i="8"/>
  <c r="N10706" i="8"/>
  <c r="N10707" i="8"/>
  <c r="N10708" i="8"/>
  <c r="N10709" i="8"/>
  <c r="N10710" i="8"/>
  <c r="N10711" i="8"/>
  <c r="N10712" i="8"/>
  <c r="N10713" i="8"/>
  <c r="N10714" i="8"/>
  <c r="N10715" i="8"/>
  <c r="N10716" i="8"/>
  <c r="N10717" i="8"/>
  <c r="N10718" i="8"/>
  <c r="N10719" i="8"/>
  <c r="N10720" i="8"/>
  <c r="N10721" i="8"/>
  <c r="N10722" i="8"/>
  <c r="N10723" i="8"/>
  <c r="N10724" i="8"/>
  <c r="N10725" i="8"/>
  <c r="N10726" i="8"/>
  <c r="N10727" i="8"/>
  <c r="N10728" i="8"/>
  <c r="N10729" i="8"/>
  <c r="N10730" i="8"/>
  <c r="N10731" i="8"/>
  <c r="N10732" i="8"/>
  <c r="N10733" i="8"/>
  <c r="N10734" i="8"/>
  <c r="N10735" i="8"/>
  <c r="N10736" i="8"/>
  <c r="N10737" i="8"/>
  <c r="N10738" i="8"/>
  <c r="N10739" i="8"/>
  <c r="N10740" i="8"/>
  <c r="N10741" i="8"/>
  <c r="N10742" i="8"/>
  <c r="N10743" i="8"/>
  <c r="N10744" i="8"/>
  <c r="N10745" i="8"/>
  <c r="N10746" i="8"/>
  <c r="N10747" i="8"/>
  <c r="N10748" i="8"/>
  <c r="N10749" i="8"/>
  <c r="N10750" i="8"/>
  <c r="N10751" i="8"/>
  <c r="N10752" i="8"/>
  <c r="N10753" i="8"/>
  <c r="N10754" i="8"/>
  <c r="N10755" i="8"/>
  <c r="N10756" i="8"/>
  <c r="N10757" i="8"/>
  <c r="N10758" i="8"/>
  <c r="N10759" i="8"/>
  <c r="N10760" i="8"/>
  <c r="N10761" i="8"/>
  <c r="N10762" i="8"/>
  <c r="N10763" i="8"/>
  <c r="N10764" i="8"/>
  <c r="N10765" i="8"/>
  <c r="N10766" i="8"/>
  <c r="N10767" i="8"/>
  <c r="N10768" i="8"/>
  <c r="N10769" i="8"/>
  <c r="N10770" i="8"/>
  <c r="N10771" i="8"/>
  <c r="N10772" i="8"/>
  <c r="N10773" i="8"/>
  <c r="N10774" i="8"/>
  <c r="N10775" i="8"/>
  <c r="N10776" i="8"/>
  <c r="N10777" i="8"/>
  <c r="N10778" i="8"/>
  <c r="N10779" i="8"/>
  <c r="N10780" i="8"/>
  <c r="N10781" i="8"/>
  <c r="N10782" i="8"/>
  <c r="N10783" i="8"/>
  <c r="N10784" i="8"/>
  <c r="N10785" i="8"/>
  <c r="N10786" i="8"/>
  <c r="N10787" i="8"/>
  <c r="N10788" i="8"/>
  <c r="N10789" i="8"/>
  <c r="N10790" i="8"/>
  <c r="N10791" i="8"/>
  <c r="N10792" i="8"/>
  <c r="N10793" i="8"/>
  <c r="N10794" i="8"/>
  <c r="N10795" i="8"/>
  <c r="N10796" i="8"/>
  <c r="N10797" i="8"/>
  <c r="N10798" i="8"/>
  <c r="N10799" i="8"/>
  <c r="N10800" i="8"/>
  <c r="N10801" i="8"/>
  <c r="N10802" i="8"/>
  <c r="N10803" i="8"/>
  <c r="N10804" i="8"/>
  <c r="N10805" i="8"/>
  <c r="N10806" i="8"/>
  <c r="N10807" i="8"/>
  <c r="N10808" i="8"/>
  <c r="N10809" i="8"/>
  <c r="N10810" i="8"/>
  <c r="N10811" i="8"/>
  <c r="N10812" i="8"/>
  <c r="N10813" i="8"/>
  <c r="N10814" i="8"/>
  <c r="N10815" i="8"/>
  <c r="N10816" i="8"/>
  <c r="N10817" i="8"/>
  <c r="N10818" i="8"/>
  <c r="N10819" i="8"/>
  <c r="N10820" i="8"/>
  <c r="N10821" i="8"/>
  <c r="N10822" i="8"/>
  <c r="N10823" i="8"/>
  <c r="N10824" i="8"/>
  <c r="N10825" i="8"/>
  <c r="N10826" i="8"/>
  <c r="N10827" i="8"/>
  <c r="N10828" i="8"/>
  <c r="N10829" i="8"/>
  <c r="N10830" i="8"/>
  <c r="N10831" i="8"/>
  <c r="N10832" i="8"/>
  <c r="N10833" i="8"/>
  <c r="N10834" i="8"/>
  <c r="N10835" i="8"/>
  <c r="N10836" i="8"/>
  <c r="N10837" i="8"/>
  <c r="N10838" i="8"/>
  <c r="N10839" i="8"/>
  <c r="N10840" i="8"/>
  <c r="N10841" i="8"/>
  <c r="N10842" i="8"/>
  <c r="N10843" i="8"/>
  <c r="N10844" i="8"/>
  <c r="N10845" i="8"/>
  <c r="N10846" i="8"/>
  <c r="N10847" i="8"/>
  <c r="N10848" i="8"/>
  <c r="N10849" i="8"/>
  <c r="N10850" i="8"/>
  <c r="N10851" i="8"/>
  <c r="N10852" i="8"/>
  <c r="N10853" i="8"/>
  <c r="N10854" i="8"/>
  <c r="N10855" i="8"/>
  <c r="N10856" i="8"/>
  <c r="N10857" i="8"/>
  <c r="N10858" i="8"/>
  <c r="N10859" i="8"/>
  <c r="N10860" i="8"/>
  <c r="N10861" i="8"/>
  <c r="N10862" i="8"/>
  <c r="N10863" i="8"/>
  <c r="N10864" i="8"/>
  <c r="N10865" i="8"/>
  <c r="N10866" i="8"/>
  <c r="N10867" i="8"/>
  <c r="N10868" i="8"/>
  <c r="N10869" i="8"/>
  <c r="N10870" i="8"/>
  <c r="N10871" i="8"/>
  <c r="N10872" i="8"/>
  <c r="N10873" i="8"/>
  <c r="N10874" i="8"/>
  <c r="N10875" i="8"/>
  <c r="N10876" i="8"/>
  <c r="N10877" i="8"/>
  <c r="N10878" i="8"/>
  <c r="N10879" i="8"/>
  <c r="N10880" i="8"/>
  <c r="N10881" i="8"/>
  <c r="N10882" i="8"/>
  <c r="N10883" i="8"/>
  <c r="N10884" i="8"/>
  <c r="N10885" i="8"/>
  <c r="N10886" i="8"/>
  <c r="N10887" i="8"/>
  <c r="N10888" i="8"/>
  <c r="N10889" i="8"/>
  <c r="N10890" i="8"/>
  <c r="N10891" i="8"/>
  <c r="N10892" i="8"/>
  <c r="N10893" i="8"/>
  <c r="N10894" i="8"/>
  <c r="N10895" i="8"/>
  <c r="N10896" i="8"/>
  <c r="N10897" i="8"/>
  <c r="N10898" i="8"/>
  <c r="N10899" i="8"/>
  <c r="N10900" i="8"/>
  <c r="N10901" i="8"/>
  <c r="N10902" i="8"/>
  <c r="N10903" i="8"/>
  <c r="N10904" i="8"/>
  <c r="N10905" i="8"/>
  <c r="N10906" i="8"/>
  <c r="N10907" i="8"/>
  <c r="N10908" i="8"/>
  <c r="N10909" i="8"/>
  <c r="N10910" i="8"/>
  <c r="N10911" i="8"/>
  <c r="N10912" i="8"/>
  <c r="N10913" i="8"/>
  <c r="N10914" i="8"/>
  <c r="N10915" i="8"/>
  <c r="N10916" i="8"/>
  <c r="N10917" i="8"/>
  <c r="N10918" i="8"/>
  <c r="N10919" i="8"/>
  <c r="N10920" i="8"/>
  <c r="N10921" i="8"/>
  <c r="N10922" i="8"/>
  <c r="N10923" i="8"/>
  <c r="N10924" i="8"/>
  <c r="N10925" i="8"/>
  <c r="N10926" i="8"/>
  <c r="N10927" i="8"/>
  <c r="N10928" i="8"/>
  <c r="N10929" i="8"/>
  <c r="N10930" i="8"/>
  <c r="N10931" i="8"/>
  <c r="N10932" i="8"/>
  <c r="N10933" i="8"/>
  <c r="N10934" i="8"/>
  <c r="N10935" i="8"/>
  <c r="N10936" i="8"/>
  <c r="N10937" i="8"/>
  <c r="N10938" i="8"/>
  <c r="N10939" i="8"/>
  <c r="N10940" i="8"/>
  <c r="N10941" i="8"/>
  <c r="N10942" i="8"/>
  <c r="N10943" i="8"/>
  <c r="N10944" i="8"/>
  <c r="N10945" i="8"/>
  <c r="N10946" i="8"/>
  <c r="N10947" i="8"/>
  <c r="N10948" i="8"/>
  <c r="N10949" i="8"/>
  <c r="N10950" i="8"/>
  <c r="N10951" i="8"/>
  <c r="N10952" i="8"/>
  <c r="N10953" i="8"/>
  <c r="N10954" i="8"/>
  <c r="N10955" i="8"/>
  <c r="N10956" i="8"/>
  <c r="N10957" i="8"/>
  <c r="N10958" i="8"/>
  <c r="N10959" i="8"/>
  <c r="N10960" i="8"/>
  <c r="N10961" i="8"/>
  <c r="N10962" i="8"/>
  <c r="N10963" i="8"/>
  <c r="N10964" i="8"/>
  <c r="N10965" i="8"/>
  <c r="N10966" i="8"/>
  <c r="N10967" i="8"/>
  <c r="N10968" i="8"/>
  <c r="N10969" i="8"/>
  <c r="N10970" i="8"/>
  <c r="N10971" i="8"/>
  <c r="N10972" i="8"/>
  <c r="N10973" i="8"/>
  <c r="N10974" i="8"/>
  <c r="N10975" i="8"/>
  <c r="N10976" i="8"/>
  <c r="N10977" i="8"/>
  <c r="N10978" i="8"/>
  <c r="N10979" i="8"/>
  <c r="N10980" i="8"/>
  <c r="N10981" i="8"/>
  <c r="N10982" i="8"/>
  <c r="N10983" i="8"/>
  <c r="N10984" i="8"/>
  <c r="N10985" i="8"/>
  <c r="N10986" i="8"/>
  <c r="N10987" i="8"/>
  <c r="N10988" i="8"/>
  <c r="N10989" i="8"/>
  <c r="N10990" i="8"/>
  <c r="N10991" i="8"/>
  <c r="N10992" i="8"/>
  <c r="N10993" i="8"/>
  <c r="N10994" i="8"/>
  <c r="N10995" i="8"/>
  <c r="N10996" i="8"/>
  <c r="N10997" i="8"/>
  <c r="N10998" i="8"/>
  <c r="N10999" i="8"/>
  <c r="N11000" i="8"/>
  <c r="N11001" i="8"/>
  <c r="N11002" i="8"/>
  <c r="N11003" i="8"/>
  <c r="N11004" i="8"/>
  <c r="N11005" i="8"/>
  <c r="N11006" i="8"/>
  <c r="N11007" i="8"/>
  <c r="N11008" i="8"/>
  <c r="N11009" i="8"/>
  <c r="N11010" i="8"/>
  <c r="N11011" i="8"/>
  <c r="N11012" i="8"/>
  <c r="N11013" i="8"/>
  <c r="N11014" i="8"/>
  <c r="N11015" i="8"/>
  <c r="N11016" i="8"/>
  <c r="N11017" i="8"/>
  <c r="N11018" i="8"/>
  <c r="N11019" i="8"/>
  <c r="N11020" i="8"/>
  <c r="N11021" i="8"/>
  <c r="N11022" i="8"/>
  <c r="N11023" i="8"/>
  <c r="N11024" i="8"/>
  <c r="N11025" i="8"/>
  <c r="N11026" i="8"/>
  <c r="N11027" i="8"/>
  <c r="N11028" i="8"/>
  <c r="N11029" i="8"/>
  <c r="N11030" i="8"/>
  <c r="N11031" i="8"/>
  <c r="N11032" i="8"/>
  <c r="N11033" i="8"/>
  <c r="N11034" i="8"/>
  <c r="N11035" i="8"/>
  <c r="N11036" i="8"/>
  <c r="N11037" i="8"/>
  <c r="N11038" i="8"/>
  <c r="N11039" i="8"/>
  <c r="N11040" i="8"/>
  <c r="N11041" i="8"/>
  <c r="N11042" i="8"/>
  <c r="N11043" i="8"/>
  <c r="N11044" i="8"/>
  <c r="N11045" i="8"/>
  <c r="N11046" i="8"/>
  <c r="N11047" i="8"/>
  <c r="N11048" i="8"/>
  <c r="N11049" i="8"/>
  <c r="N11050" i="8"/>
  <c r="N11051" i="8"/>
  <c r="N11052" i="8"/>
  <c r="N11053" i="8"/>
  <c r="N11054" i="8"/>
  <c r="N11055" i="8"/>
  <c r="N11056" i="8"/>
  <c r="N11057" i="8"/>
  <c r="N11058" i="8"/>
  <c r="N11059" i="8"/>
  <c r="N11060" i="8"/>
  <c r="N11061" i="8"/>
  <c r="N11062" i="8"/>
  <c r="N11063" i="8"/>
  <c r="N11064" i="8"/>
  <c r="N11065" i="8"/>
  <c r="N11066" i="8"/>
  <c r="N11067" i="8"/>
  <c r="N11068" i="8"/>
  <c r="N11069" i="8"/>
  <c r="N11070" i="8"/>
  <c r="N11071" i="8"/>
  <c r="N11072" i="8"/>
  <c r="N11073" i="8"/>
  <c r="N11074" i="8"/>
  <c r="N11075" i="8"/>
  <c r="N11076" i="8"/>
  <c r="N11077" i="8"/>
  <c r="N11078" i="8"/>
  <c r="N11079" i="8"/>
  <c r="N11080" i="8"/>
  <c r="N11081" i="8"/>
  <c r="N11082" i="8"/>
  <c r="N11083" i="8"/>
  <c r="N11084" i="8"/>
  <c r="N11085" i="8"/>
  <c r="N11086" i="8"/>
  <c r="N11087" i="8"/>
  <c r="N11088" i="8"/>
  <c r="N11089" i="8"/>
  <c r="N11090" i="8"/>
  <c r="N11091" i="8"/>
  <c r="N11092" i="8"/>
  <c r="N11093" i="8"/>
  <c r="N11094" i="8"/>
  <c r="N11095" i="8"/>
  <c r="N11096" i="8"/>
  <c r="N11097" i="8"/>
  <c r="N11098" i="8"/>
  <c r="N11099" i="8"/>
  <c r="N11100" i="8"/>
  <c r="N11101" i="8"/>
  <c r="N11102" i="8"/>
  <c r="N11103" i="8"/>
  <c r="N11104" i="8"/>
  <c r="N11105" i="8"/>
  <c r="N11106" i="8"/>
  <c r="N11107" i="8"/>
  <c r="N11108" i="8"/>
  <c r="N11109" i="8"/>
  <c r="N11110" i="8"/>
  <c r="N11111" i="8"/>
  <c r="N11112" i="8"/>
  <c r="N11113" i="8"/>
  <c r="N11114" i="8"/>
  <c r="N11115" i="8"/>
  <c r="N11116" i="8"/>
  <c r="N11117" i="8"/>
  <c r="N11118" i="8"/>
  <c r="N11119" i="8"/>
  <c r="N11120" i="8"/>
  <c r="N11121" i="8"/>
  <c r="N11122" i="8"/>
  <c r="N11123" i="8"/>
  <c r="N11124" i="8"/>
  <c r="N11125" i="8"/>
  <c r="N11126" i="8"/>
  <c r="N11127" i="8"/>
  <c r="N11128" i="8"/>
  <c r="N11129" i="8"/>
  <c r="N11130" i="8"/>
  <c r="N11131" i="8"/>
  <c r="N11132" i="8"/>
  <c r="N11133" i="8"/>
  <c r="N11134" i="8"/>
  <c r="N11135" i="8"/>
  <c r="N11136" i="8"/>
  <c r="N11137" i="8"/>
  <c r="N11138" i="8"/>
  <c r="N11139" i="8"/>
  <c r="N11140" i="8"/>
  <c r="N11141" i="8"/>
  <c r="N11142" i="8"/>
  <c r="N11143" i="8"/>
  <c r="N11144" i="8"/>
  <c r="N11145" i="8"/>
  <c r="N11146" i="8"/>
  <c r="N11147" i="8"/>
  <c r="N11148" i="8"/>
  <c r="N11149" i="8"/>
  <c r="N11150" i="8"/>
  <c r="N11151" i="8"/>
  <c r="N11152" i="8"/>
  <c r="N11153" i="8"/>
  <c r="N11154" i="8"/>
  <c r="N11155" i="8"/>
  <c r="N11156" i="8"/>
  <c r="N11157" i="8"/>
  <c r="N11158" i="8"/>
  <c r="N11159" i="8"/>
  <c r="N11160" i="8"/>
  <c r="N11161" i="8"/>
  <c r="N11162" i="8"/>
  <c r="N11163" i="8"/>
  <c r="N11164" i="8"/>
  <c r="N11165" i="8"/>
  <c r="N11166" i="8"/>
  <c r="N11167" i="8"/>
  <c r="N11168" i="8"/>
  <c r="N11169" i="8"/>
  <c r="N11170" i="8"/>
  <c r="N11171" i="8"/>
  <c r="N11172" i="8"/>
  <c r="N11173" i="8"/>
  <c r="N11174" i="8"/>
  <c r="N11175" i="8"/>
  <c r="N11176" i="8"/>
  <c r="N11177" i="8"/>
  <c r="N11178" i="8"/>
  <c r="N11179" i="8"/>
  <c r="N11180" i="8"/>
  <c r="N11181" i="8"/>
  <c r="N11182" i="8"/>
  <c r="N11183" i="8"/>
  <c r="N11184" i="8"/>
  <c r="N11185" i="8"/>
  <c r="N11186" i="8"/>
  <c r="N11187" i="8"/>
  <c r="N11188" i="8"/>
  <c r="N11189" i="8"/>
  <c r="N11190" i="8"/>
  <c r="N11191" i="8"/>
  <c r="N11192" i="8"/>
  <c r="N11193" i="8"/>
  <c r="N11194" i="8"/>
  <c r="N11195" i="8"/>
  <c r="N11196" i="8"/>
  <c r="N11197" i="8"/>
  <c r="N11198" i="8"/>
  <c r="N11199" i="8"/>
  <c r="N11200" i="8"/>
  <c r="N11201" i="8"/>
  <c r="N11202" i="8"/>
  <c r="N11203" i="8"/>
  <c r="N11204" i="8"/>
  <c r="N11205" i="8"/>
  <c r="N11206" i="8"/>
  <c r="N11207" i="8"/>
  <c r="N11208" i="8"/>
  <c r="N11209" i="8"/>
  <c r="N11210" i="8"/>
  <c r="N11211" i="8"/>
  <c r="N11212" i="8"/>
  <c r="N11213" i="8"/>
  <c r="N11214" i="8"/>
  <c r="N11215" i="8"/>
  <c r="N11216" i="8"/>
  <c r="N11217" i="8"/>
  <c r="N11218" i="8"/>
  <c r="N11219" i="8"/>
  <c r="N11220" i="8"/>
  <c r="N11221" i="8"/>
  <c r="N11222" i="8"/>
  <c r="N11223" i="8"/>
  <c r="N11224" i="8"/>
  <c r="N11225" i="8"/>
  <c r="N11226" i="8"/>
  <c r="N11227" i="8"/>
  <c r="N11228" i="8"/>
  <c r="N11229" i="8"/>
  <c r="N11230" i="8"/>
  <c r="N11231" i="8"/>
  <c r="N11232" i="8"/>
  <c r="N11233" i="8"/>
  <c r="N11234" i="8"/>
  <c r="N11235" i="8"/>
  <c r="N11236" i="8"/>
  <c r="N11237" i="8"/>
  <c r="N11238" i="8"/>
  <c r="N11239" i="8"/>
  <c r="N11240" i="8"/>
  <c r="N11241" i="8"/>
  <c r="N11242" i="8"/>
  <c r="N11243" i="8"/>
  <c r="N11244" i="8"/>
  <c r="N11245" i="8"/>
  <c r="N11246" i="8"/>
  <c r="N11247" i="8"/>
  <c r="N11248" i="8"/>
  <c r="N11249" i="8"/>
  <c r="N11250" i="8"/>
  <c r="N11251" i="8"/>
  <c r="N11252" i="8"/>
  <c r="N11253" i="8"/>
  <c r="N11254" i="8"/>
  <c r="N11255" i="8"/>
  <c r="N11256" i="8"/>
  <c r="N11257" i="8"/>
  <c r="N11258" i="8"/>
  <c r="N11259" i="8"/>
  <c r="N11260" i="8"/>
  <c r="N11261" i="8"/>
  <c r="N11262" i="8"/>
  <c r="N11263" i="8"/>
  <c r="N11264" i="8"/>
  <c r="N11265" i="8"/>
  <c r="N11266" i="8"/>
  <c r="N11267" i="8"/>
  <c r="N11268" i="8"/>
  <c r="N11269" i="8"/>
  <c r="N11270" i="8"/>
  <c r="N11271" i="8"/>
  <c r="N11272" i="8"/>
  <c r="N11273" i="8"/>
  <c r="N11274" i="8"/>
  <c r="N11275" i="8"/>
  <c r="N11276" i="8"/>
  <c r="N11277" i="8"/>
  <c r="N11278" i="8"/>
  <c r="N11279" i="8"/>
  <c r="N11280" i="8"/>
  <c r="N11281" i="8"/>
  <c r="N11282" i="8"/>
  <c r="N11283" i="8"/>
  <c r="N11284" i="8"/>
  <c r="N11285" i="8"/>
  <c r="N11286" i="8"/>
  <c r="N11287" i="8"/>
  <c r="N11288" i="8"/>
  <c r="N11289" i="8"/>
  <c r="N11290" i="8"/>
  <c r="N11291" i="8"/>
  <c r="N11292" i="8"/>
  <c r="N11293" i="8"/>
  <c r="N11294" i="8"/>
  <c r="N11295" i="8"/>
  <c r="N11296" i="8"/>
  <c r="N11297" i="8"/>
  <c r="N11298" i="8"/>
  <c r="N11299" i="8"/>
  <c r="N11300" i="8"/>
  <c r="N11301" i="8"/>
  <c r="N11302" i="8"/>
  <c r="N11303" i="8"/>
  <c r="N11304" i="8"/>
  <c r="N11305" i="8"/>
  <c r="N11306" i="8"/>
  <c r="N11307" i="8"/>
  <c r="N11308" i="8"/>
  <c r="N11309" i="8"/>
  <c r="N11310" i="8"/>
  <c r="N11311" i="8"/>
  <c r="N11312" i="8"/>
  <c r="N11313" i="8"/>
  <c r="N11314" i="8"/>
  <c r="N11315" i="8"/>
  <c r="N11316" i="8"/>
  <c r="N11317" i="8"/>
  <c r="N11318" i="8"/>
  <c r="N11319" i="8"/>
  <c r="N11320" i="8"/>
  <c r="N11321" i="8"/>
  <c r="N11322" i="8"/>
  <c r="N11323" i="8"/>
  <c r="N11324" i="8"/>
  <c r="N11325" i="8"/>
  <c r="N11326" i="8"/>
  <c r="N11327" i="8"/>
  <c r="N11328" i="8"/>
  <c r="N11329" i="8"/>
  <c r="N11330" i="8"/>
  <c r="N11331" i="8"/>
  <c r="N11332" i="8"/>
  <c r="N11333" i="8"/>
  <c r="N11334" i="8"/>
  <c r="N11335" i="8"/>
  <c r="N11336" i="8"/>
  <c r="N11337" i="8"/>
  <c r="N11338" i="8"/>
  <c r="N11339" i="8"/>
  <c r="N11340" i="8"/>
  <c r="N11341" i="8"/>
  <c r="N11342" i="8"/>
  <c r="N11343" i="8"/>
  <c r="N11344" i="8"/>
  <c r="N11345" i="8"/>
  <c r="N11346" i="8"/>
  <c r="N11347" i="8"/>
  <c r="N11348" i="8"/>
  <c r="N11349" i="8"/>
  <c r="N11350" i="8"/>
  <c r="N11351" i="8"/>
  <c r="N11352" i="8"/>
  <c r="N11353" i="8"/>
  <c r="N11354" i="8"/>
  <c r="N11355" i="8"/>
  <c r="N11356" i="8"/>
  <c r="N11357" i="8"/>
  <c r="N11358" i="8"/>
  <c r="N11359" i="8"/>
  <c r="N11360" i="8"/>
  <c r="N11361" i="8"/>
  <c r="N11362" i="8"/>
  <c r="N11363" i="8"/>
  <c r="N11364" i="8"/>
  <c r="N11365" i="8"/>
  <c r="N11366" i="8"/>
  <c r="N11367" i="8"/>
  <c r="N11368" i="8"/>
  <c r="N11369" i="8"/>
  <c r="N11370" i="8"/>
  <c r="N11371" i="8"/>
  <c r="N11372" i="8"/>
  <c r="N11373" i="8"/>
  <c r="N11374" i="8"/>
  <c r="N11375" i="8"/>
  <c r="N11376" i="8"/>
  <c r="N11377" i="8"/>
  <c r="N11378" i="8"/>
  <c r="N11379" i="8"/>
  <c r="N11380" i="8"/>
  <c r="N11381" i="8"/>
  <c r="N11382" i="8"/>
  <c r="N11383" i="8"/>
  <c r="N11384" i="8"/>
  <c r="N11385" i="8"/>
  <c r="N11386" i="8"/>
  <c r="N11387" i="8"/>
  <c r="N11388" i="8"/>
  <c r="N11389" i="8"/>
  <c r="N11390" i="8"/>
  <c r="N11391" i="8"/>
  <c r="N11392" i="8"/>
  <c r="N11393" i="8"/>
  <c r="N11394" i="8"/>
  <c r="N11395" i="8"/>
  <c r="N11396" i="8"/>
  <c r="N11397" i="8"/>
  <c r="N11398" i="8"/>
  <c r="N11399" i="8"/>
  <c r="N11400" i="8"/>
  <c r="N11401" i="8"/>
  <c r="N11402" i="8"/>
  <c r="N11403" i="8"/>
  <c r="N11404" i="8"/>
  <c r="N11405" i="8"/>
  <c r="N11406" i="8"/>
  <c r="N11407" i="8"/>
  <c r="N11408" i="8"/>
  <c r="N11409" i="8"/>
  <c r="N11410" i="8"/>
  <c r="N11411" i="8"/>
  <c r="N11412" i="8"/>
  <c r="N11413" i="8"/>
  <c r="N11414" i="8"/>
  <c r="N11415" i="8"/>
  <c r="N11416" i="8"/>
  <c r="N11417" i="8"/>
  <c r="N11418" i="8"/>
  <c r="N11419" i="8"/>
  <c r="N11420" i="8"/>
  <c r="N11421" i="8"/>
  <c r="N11422" i="8"/>
  <c r="N11423" i="8"/>
  <c r="N11424" i="8"/>
  <c r="N11425" i="8"/>
  <c r="N11426" i="8"/>
  <c r="N11427" i="8"/>
  <c r="N11428" i="8"/>
  <c r="N11429" i="8"/>
  <c r="N11430" i="8"/>
  <c r="N11431" i="8"/>
  <c r="N11432" i="8"/>
  <c r="N11433" i="8"/>
  <c r="N11434" i="8"/>
  <c r="N11435" i="8"/>
  <c r="N11436" i="8"/>
  <c r="N11437" i="8"/>
  <c r="N11438" i="8"/>
  <c r="N11439" i="8"/>
  <c r="N11440" i="8"/>
  <c r="N11441" i="8"/>
  <c r="N11442" i="8"/>
  <c r="N11443" i="8"/>
  <c r="N11444" i="8"/>
  <c r="N11445" i="8"/>
  <c r="N11446" i="8"/>
  <c r="N11447" i="8"/>
  <c r="N11448" i="8"/>
  <c r="N11449" i="8"/>
  <c r="N11450" i="8"/>
  <c r="N11451" i="8"/>
  <c r="N11452" i="8"/>
  <c r="N11453" i="8"/>
  <c r="N11454" i="8"/>
  <c r="N11455" i="8"/>
  <c r="N11456" i="8"/>
  <c r="N11457" i="8"/>
  <c r="N11458" i="8"/>
  <c r="N11459" i="8"/>
  <c r="N11460" i="8"/>
  <c r="N11461" i="8"/>
  <c r="N11462" i="8"/>
  <c r="N11463" i="8"/>
  <c r="N11464" i="8"/>
  <c r="N11465" i="8"/>
  <c r="N11466" i="8"/>
  <c r="N11467" i="8"/>
  <c r="N11468" i="8"/>
  <c r="N11469" i="8"/>
  <c r="N11470" i="8"/>
  <c r="N11471" i="8"/>
  <c r="N11472" i="8"/>
  <c r="N11473" i="8"/>
  <c r="N11474" i="8"/>
  <c r="N11475" i="8"/>
  <c r="N11476" i="8"/>
  <c r="N11477" i="8"/>
  <c r="N11478" i="8"/>
  <c r="N11479" i="8"/>
  <c r="N11480" i="8"/>
  <c r="N11481" i="8"/>
  <c r="N11482" i="8"/>
  <c r="N11483" i="8"/>
  <c r="N11484" i="8"/>
  <c r="N11485" i="8"/>
  <c r="N11486" i="8"/>
  <c r="N11487" i="8"/>
  <c r="N11488" i="8"/>
  <c r="N11489" i="8"/>
  <c r="N11490" i="8"/>
  <c r="N11491" i="8"/>
  <c r="N11492" i="8"/>
  <c r="N11493" i="8"/>
  <c r="N11494" i="8"/>
  <c r="N11495" i="8"/>
  <c r="N11496" i="8"/>
  <c r="N11497" i="8"/>
  <c r="N11498" i="8"/>
  <c r="N11499" i="8"/>
  <c r="N11500" i="8"/>
  <c r="N11501" i="8"/>
  <c r="N11502" i="8"/>
  <c r="N11503" i="8"/>
  <c r="N11504" i="8"/>
  <c r="N11505" i="8"/>
  <c r="N11506" i="8"/>
  <c r="N11507" i="8"/>
  <c r="N11508" i="8"/>
  <c r="N11509" i="8"/>
  <c r="N11510" i="8"/>
  <c r="N11511" i="8"/>
  <c r="N11512" i="8"/>
  <c r="AC26" i="11" l="1"/>
  <c r="AD25" i="11"/>
  <c r="E15" i="11" s="1"/>
  <c r="T134" i="11"/>
  <c r="H27" i="11" s="1"/>
  <c r="AT70" i="21"/>
  <c r="AL96" i="21"/>
  <c r="W78" i="14" s="1"/>
  <c r="AK96" i="21"/>
  <c r="W77" i="14" s="1"/>
  <c r="AM96" i="21"/>
  <c r="W79" i="14" s="1"/>
  <c r="AN96" i="21"/>
  <c r="W80" i="14" s="1"/>
  <c r="AO96" i="21"/>
  <c r="W81" i="14" s="1"/>
  <c r="AI96" i="21"/>
  <c r="W75" i="14" s="1"/>
  <c r="AQ96" i="21"/>
  <c r="W83" i="14" s="1"/>
  <c r="AP96" i="21"/>
  <c r="W82" i="14" s="1"/>
  <c r="AS96" i="21"/>
  <c r="W85" i="14" s="1"/>
  <c r="AJ96" i="21"/>
  <c r="W76" i="14" s="1"/>
  <c r="AR96" i="21"/>
  <c r="W84" i="14" s="1"/>
  <c r="AN95" i="21"/>
  <c r="AS95" i="21"/>
  <c r="AO95" i="21"/>
  <c r="AP95" i="21"/>
  <c r="AK95" i="21"/>
  <c r="AM95" i="21"/>
  <c r="AQ95" i="21"/>
  <c r="AJ95" i="21"/>
  <c r="AR95" i="21"/>
  <c r="AI95" i="21"/>
  <c r="AL95" i="21"/>
  <c r="AL68" i="21"/>
  <c r="R128" i="11" s="1"/>
  <c r="AI68" i="21"/>
  <c r="O128" i="11" s="1"/>
  <c r="AM68" i="21"/>
  <c r="S128" i="11" s="1"/>
  <c r="AQ68" i="21"/>
  <c r="W128" i="11" s="1"/>
  <c r="AN68" i="21"/>
  <c r="T128" i="11" s="1"/>
  <c r="AO68" i="21"/>
  <c r="U128" i="11" s="1"/>
  <c r="AP68" i="21"/>
  <c r="V128" i="11" s="1"/>
  <c r="AJ68" i="21"/>
  <c r="P128" i="11" s="1"/>
  <c r="AR68" i="21"/>
  <c r="X128" i="11" s="1"/>
  <c r="AK68" i="21"/>
  <c r="Q128" i="11" s="1"/>
  <c r="AS68" i="21"/>
  <c r="Y128" i="11" s="1"/>
  <c r="AP94" i="21"/>
  <c r="AI94" i="21"/>
  <c r="AQ94" i="21"/>
  <c r="AJ94" i="21"/>
  <c r="AR94" i="21"/>
  <c r="AK94" i="21"/>
  <c r="AS94" i="21"/>
  <c r="AO94" i="21"/>
  <c r="AL94" i="21"/>
  <c r="AM94" i="21"/>
  <c r="AN94" i="21"/>
  <c r="AN67" i="21"/>
  <c r="T127" i="11" s="1"/>
  <c r="AS67" i="21"/>
  <c r="Y127" i="11" s="1"/>
  <c r="AO67" i="21"/>
  <c r="U127" i="11" s="1"/>
  <c r="AI67" i="21"/>
  <c r="O127" i="11" s="1"/>
  <c r="AP67" i="21"/>
  <c r="V127" i="11" s="1"/>
  <c r="AK67" i="21"/>
  <c r="Q127" i="11" s="1"/>
  <c r="AQ67" i="21"/>
  <c r="W127" i="11" s="1"/>
  <c r="AJ67" i="21"/>
  <c r="P127" i="11" s="1"/>
  <c r="AR67" i="21"/>
  <c r="X127" i="11" s="1"/>
  <c r="AL67" i="21"/>
  <c r="R127" i="11" s="1"/>
  <c r="AM67" i="21"/>
  <c r="S127" i="11" s="1"/>
  <c r="AP66" i="21"/>
  <c r="V126" i="11" s="1"/>
  <c r="AQ66" i="21"/>
  <c r="W126" i="11" s="1"/>
  <c r="AJ66" i="21"/>
  <c r="P126" i="11" s="1"/>
  <c r="AR66" i="21"/>
  <c r="X126" i="11" s="1"/>
  <c r="AI66" i="21"/>
  <c r="O126" i="11" s="1"/>
  <c r="AK66" i="21"/>
  <c r="Q126" i="11" s="1"/>
  <c r="AS66" i="21"/>
  <c r="Y126" i="11" s="1"/>
  <c r="AM66" i="21"/>
  <c r="S126" i="11" s="1"/>
  <c r="AL66" i="21"/>
  <c r="R126" i="11" s="1"/>
  <c r="AN66" i="21"/>
  <c r="T126" i="11" s="1"/>
  <c r="AO66" i="21"/>
  <c r="U126" i="11" s="1"/>
  <c r="Z128" i="11"/>
  <c r="Z130" i="11" s="1"/>
  <c r="AR39" i="21"/>
  <c r="AV39" i="21" s="1"/>
  <c r="E28" i="11" s="1"/>
  <c r="AR34" i="21"/>
  <c r="AV34" i="21" s="1"/>
  <c r="E24" i="11" s="1"/>
  <c r="AJ97" i="21"/>
  <c r="X76" i="14" s="1"/>
  <c r="AR97" i="21"/>
  <c r="X84" i="14" s="1"/>
  <c r="AK97" i="21"/>
  <c r="X77" i="14" s="1"/>
  <c r="AS97" i="21"/>
  <c r="X85" i="14" s="1"/>
  <c r="AO97" i="21"/>
  <c r="X81" i="14" s="1"/>
  <c r="AL97" i="21"/>
  <c r="X78" i="14" s="1"/>
  <c r="AI97" i="21"/>
  <c r="X75" i="14" s="1"/>
  <c r="AM97" i="21"/>
  <c r="X79" i="14" s="1"/>
  <c r="AN97" i="21"/>
  <c r="X80" i="14" s="1"/>
  <c r="AP97" i="21"/>
  <c r="X82" i="14" s="1"/>
  <c r="AQ97" i="21"/>
  <c r="X83" i="14" s="1"/>
  <c r="AJ65" i="21"/>
  <c r="AR65" i="21"/>
  <c r="AK65" i="21"/>
  <c r="AS65" i="21"/>
  <c r="Y125" i="11" s="1"/>
  <c r="AL65" i="21"/>
  <c r="AM65" i="21"/>
  <c r="S125" i="11" s="1"/>
  <c r="AI65" i="21"/>
  <c r="AN65" i="21"/>
  <c r="AO65" i="21"/>
  <c r="U125" i="11" s="1"/>
  <c r="AP65" i="21"/>
  <c r="AQ65" i="21"/>
  <c r="AC25" i="11"/>
  <c r="AC24" i="11"/>
  <c r="AD23" i="11"/>
  <c r="E18" i="11" s="1"/>
  <c r="W26" i="11"/>
  <c r="AC23" i="11"/>
  <c r="AC68" i="14"/>
  <c r="AC27" i="11"/>
  <c r="AB62" i="11"/>
  <c r="AC67" i="14"/>
  <c r="AC64" i="14"/>
  <c r="AC65" i="14"/>
  <c r="AC66" i="14"/>
  <c r="AC63" i="14"/>
  <c r="V115" i="14"/>
  <c r="U108" i="14"/>
  <c r="U107" i="14"/>
  <c r="U109" i="14"/>
  <c r="U110" i="14"/>
  <c r="U111" i="14"/>
  <c r="R134" i="11"/>
  <c r="H26" i="11" s="1"/>
  <c r="AB63" i="11"/>
  <c r="AC94" i="11"/>
  <c r="AC97" i="11"/>
  <c r="AC98" i="11"/>
  <c r="AC96" i="11"/>
  <c r="AC95" i="11"/>
  <c r="AC56" i="11"/>
  <c r="AC57" i="11"/>
  <c r="AC165" i="11"/>
  <c r="O172" i="11" s="1"/>
  <c r="H18" i="11" s="1"/>
  <c r="AC58" i="11"/>
  <c r="AC54" i="11"/>
  <c r="AC59" i="11"/>
  <c r="AC55" i="11"/>
  <c r="AV33" i="21"/>
  <c r="E23" i="11" s="1"/>
  <c r="AT99" i="21"/>
  <c r="AT104" i="21"/>
  <c r="AT103" i="21"/>
  <c r="Q134" i="11" l="1"/>
  <c r="H25" i="11" s="1"/>
  <c r="D15" i="11" s="1"/>
  <c r="I14" i="19" s="1"/>
  <c r="D16" i="11"/>
  <c r="I15" i="19" s="1"/>
  <c r="AD72" i="14"/>
  <c r="U87" i="14" s="1"/>
  <c r="AJ99" i="21"/>
  <c r="AM99" i="21"/>
  <c r="AS70" i="21"/>
  <c r="AN99" i="21"/>
  <c r="AR99" i="21"/>
  <c r="AL99" i="21"/>
  <c r="AM70" i="21"/>
  <c r="AI99" i="21"/>
  <c r="U130" i="11"/>
  <c r="Y130" i="11"/>
  <c r="S130" i="11"/>
  <c r="AN70" i="21"/>
  <c r="T125" i="11"/>
  <c r="T130" i="11" s="1"/>
  <c r="AI70" i="21"/>
  <c r="O125" i="11"/>
  <c r="O130" i="11" s="1"/>
  <c r="AK103" i="21"/>
  <c r="L22" i="19" s="1"/>
  <c r="U77" i="14"/>
  <c r="AP104" i="21"/>
  <c r="M26" i="19" s="1"/>
  <c r="V82" i="14"/>
  <c r="AK104" i="21"/>
  <c r="M22" i="19" s="1"/>
  <c r="V77" i="14"/>
  <c r="AP99" i="21"/>
  <c r="AK99" i="21"/>
  <c r="AR103" i="21"/>
  <c r="L28" i="19" s="1"/>
  <c r="U84" i="14"/>
  <c r="AL104" i="21"/>
  <c r="M23" i="19" s="1"/>
  <c r="V78" i="14"/>
  <c r="AO104" i="21"/>
  <c r="M25" i="19" s="1"/>
  <c r="V81" i="14"/>
  <c r="AJ70" i="21"/>
  <c r="P125" i="11"/>
  <c r="P130" i="11" s="1"/>
  <c r="AO103" i="21"/>
  <c r="L25" i="19" s="1"/>
  <c r="U81" i="14"/>
  <c r="R125" i="11"/>
  <c r="R130" i="11" s="1"/>
  <c r="AL70" i="21"/>
  <c r="AJ103" i="21"/>
  <c r="L21" i="19" s="1"/>
  <c r="U76" i="14"/>
  <c r="AI104" i="21"/>
  <c r="V75" i="14"/>
  <c r="AS104" i="21"/>
  <c r="M29" i="19" s="1"/>
  <c r="V85" i="14"/>
  <c r="AN103" i="21"/>
  <c r="U80" i="14"/>
  <c r="AQ103" i="21"/>
  <c r="L27" i="19" s="1"/>
  <c r="U83" i="14"/>
  <c r="AR104" i="21"/>
  <c r="M28" i="19" s="1"/>
  <c r="V84" i="14"/>
  <c r="AN104" i="21"/>
  <c r="V80" i="14"/>
  <c r="AS103" i="21"/>
  <c r="L29" i="19" s="1"/>
  <c r="U85" i="14"/>
  <c r="AQ99" i="21"/>
  <c r="AO70" i="21"/>
  <c r="AQ70" i="21"/>
  <c r="W125" i="11"/>
  <c r="W130" i="11" s="1"/>
  <c r="Q125" i="11"/>
  <c r="Q130" i="11" s="1"/>
  <c r="AK70" i="21"/>
  <c r="AM103" i="21"/>
  <c r="L24" i="19" s="1"/>
  <c r="U79" i="14"/>
  <c r="AI103" i="21"/>
  <c r="U75" i="14"/>
  <c r="AJ104" i="21"/>
  <c r="M21" i="19" s="1"/>
  <c r="V76" i="14"/>
  <c r="AO99" i="21"/>
  <c r="AS99" i="21"/>
  <c r="V125" i="11"/>
  <c r="V130" i="11" s="1"/>
  <c r="AP70" i="21"/>
  <c r="AR70" i="21"/>
  <c r="X125" i="11"/>
  <c r="X130" i="11" s="1"/>
  <c r="AL103" i="21"/>
  <c r="L23" i="19" s="1"/>
  <c r="U78" i="14"/>
  <c r="AP103" i="21"/>
  <c r="L26" i="19" s="1"/>
  <c r="U82" i="14"/>
  <c r="AQ104" i="21"/>
  <c r="M27" i="19" s="1"/>
  <c r="V83" i="14"/>
  <c r="AM104" i="21"/>
  <c r="M24" i="19" s="1"/>
  <c r="V79" i="14"/>
  <c r="AC64" i="11"/>
  <c r="D17" i="11"/>
  <c r="I16" i="19" s="1"/>
  <c r="AC63" i="11"/>
  <c r="AC65" i="11" s="1"/>
  <c r="AD73" i="14"/>
  <c r="V87" i="14" s="1"/>
  <c r="AD74" i="14"/>
  <c r="W87" i="14" s="1"/>
  <c r="X107" i="14"/>
  <c r="AD75" i="14"/>
  <c r="X87" i="14" s="1"/>
  <c r="E52" i="14"/>
  <c r="F24" i="19" s="1"/>
  <c r="E54" i="14"/>
  <c r="F26" i="19" s="1"/>
  <c r="E56" i="14"/>
  <c r="F28" i="19" s="1"/>
  <c r="AC62" i="11"/>
  <c r="P134" i="11"/>
  <c r="S134" i="11" s="1"/>
  <c r="O134" i="11"/>
  <c r="H28" i="11" s="1"/>
  <c r="Y74" i="14" l="1"/>
  <c r="E45" i="14"/>
  <c r="F17" i="19" s="1"/>
  <c r="Y107" i="14"/>
  <c r="Y85" i="14"/>
  <c r="Y75" i="14"/>
  <c r="E57" i="14"/>
  <c r="F29" i="19" s="1"/>
  <c r="E55" i="14"/>
  <c r="F27" i="19" s="1"/>
  <c r="E53" i="14"/>
  <c r="F25" i="19" s="1"/>
  <c r="X137" i="11"/>
  <c r="H39" i="11" s="1"/>
  <c r="V137" i="11"/>
  <c r="H37" i="11" s="1"/>
  <c r="O137" i="11"/>
  <c r="H31" i="11" s="1"/>
  <c r="W137" i="11"/>
  <c r="H38" i="11" s="1"/>
  <c r="Y137" i="11"/>
  <c r="H40" i="11" s="1"/>
  <c r="S137" i="11"/>
  <c r="H35" i="11" s="1"/>
  <c r="P137" i="11"/>
  <c r="H32" i="11" s="1"/>
  <c r="Q137" i="11"/>
  <c r="H33" i="11" s="1"/>
  <c r="U137" i="11"/>
  <c r="H36" i="11" s="1"/>
  <c r="R137" i="11"/>
  <c r="H34" i="11" s="1"/>
  <c r="T137" i="11"/>
  <c r="H30" i="11" s="1"/>
  <c r="H29" i="11"/>
  <c r="E50" i="14" l="1"/>
  <c r="F22" i="19" s="1"/>
  <c r="F20" i="19"/>
  <c r="F21" i="19"/>
  <c r="I13" i="19"/>
  <c r="I12" i="19"/>
  <c r="E13" i="19"/>
  <c r="F13" i="19"/>
  <c r="E12" i="19"/>
  <c r="F12" i="19"/>
  <c r="O63" i="14" l="1"/>
  <c r="V63" i="14" s="1"/>
  <c r="O25" i="14"/>
  <c r="V25" i="14" s="1"/>
  <c r="S25" i="14"/>
  <c r="Z25" i="14" s="1"/>
  <c r="R25" i="14"/>
  <c r="Y25" i="14" s="1"/>
  <c r="Q25" i="14"/>
  <c r="X25" i="14" s="1"/>
  <c r="P25" i="14"/>
  <c r="W25" i="14" s="1"/>
  <c r="G54" i="14" l="1"/>
  <c r="G55" i="14"/>
  <c r="Y84" i="14" l="1"/>
  <c r="Y81" i="14"/>
  <c r="G43" i="14"/>
  <c r="Y79" i="14" l="1"/>
  <c r="Y78" i="14"/>
  <c r="Y76" i="14"/>
  <c r="Y83" i="14"/>
  <c r="Y80" i="14"/>
  <c r="Y82" i="14"/>
  <c r="Y77" i="14"/>
  <c r="G44" i="14"/>
  <c r="G47" i="14"/>
  <c r="G48" i="14"/>
  <c r="G49" i="14"/>
  <c r="G50" i="14"/>
  <c r="G51" i="14"/>
  <c r="G52" i="14"/>
  <c r="G56" i="14"/>
  <c r="G53" i="14"/>
  <c r="G57" i="14"/>
  <c r="G46" i="14"/>
  <c r="I30" i="14"/>
  <c r="Y110" i="14"/>
  <c r="D14" i="18"/>
  <c r="D51" i="14" l="1"/>
  <c r="E23" i="19" s="1"/>
  <c r="D45" i="14"/>
  <c r="E17" i="19" s="1"/>
  <c r="D46" i="14"/>
  <c r="E18" i="19" s="1"/>
  <c r="D54" i="14"/>
  <c r="E26" i="19" s="1"/>
  <c r="D55" i="14"/>
  <c r="E27" i="19" s="1"/>
  <c r="D52" i="14"/>
  <c r="E24" i="19" s="1"/>
  <c r="F15" i="19"/>
  <c r="F16" i="19"/>
  <c r="D50" i="14"/>
  <c r="E22" i="19" s="1"/>
  <c r="D42" i="14"/>
  <c r="E14" i="19" s="1"/>
  <c r="D57" i="14"/>
  <c r="E29" i="19" s="1"/>
  <c r="D56" i="14"/>
  <c r="E28" i="19" s="1"/>
  <c r="D49" i="14"/>
  <c r="E21" i="19" s="1"/>
  <c r="D53" i="14"/>
  <c r="E25" i="19" s="1"/>
  <c r="D43" i="14"/>
  <c r="E15" i="19" s="1"/>
  <c r="D44" i="14"/>
  <c r="E16" i="19" s="1"/>
  <c r="K18" i="19" l="1"/>
  <c r="K16" i="19"/>
  <c r="K19" i="19"/>
  <c r="K15" i="19"/>
  <c r="O11512" i="8"/>
  <c r="O11511" i="8"/>
  <c r="O11510" i="8"/>
  <c r="O11509" i="8"/>
  <c r="O11508" i="8"/>
  <c r="O11507" i="8"/>
  <c r="O11506" i="8"/>
  <c r="O11505" i="8"/>
  <c r="O11504" i="8"/>
  <c r="O11503" i="8"/>
  <c r="O11502" i="8"/>
  <c r="O11501" i="8"/>
  <c r="O11500" i="8"/>
  <c r="O11499" i="8"/>
  <c r="O11498" i="8"/>
  <c r="O11497" i="8"/>
  <c r="O11496" i="8"/>
  <c r="O11495" i="8"/>
  <c r="O11494" i="8"/>
  <c r="O11493" i="8"/>
  <c r="O11492" i="8"/>
  <c r="O11491" i="8"/>
  <c r="O11490" i="8"/>
  <c r="O11489" i="8"/>
  <c r="O11488" i="8"/>
  <c r="O11487" i="8"/>
  <c r="O11486" i="8"/>
  <c r="O11485" i="8"/>
  <c r="O11484" i="8"/>
  <c r="O11483" i="8"/>
  <c r="O11482" i="8"/>
  <c r="O11481" i="8"/>
  <c r="O11480" i="8"/>
  <c r="O11479" i="8"/>
  <c r="O11478" i="8"/>
  <c r="O11477" i="8"/>
  <c r="O11476" i="8"/>
  <c r="O11475" i="8"/>
  <c r="O11474" i="8"/>
  <c r="O11473" i="8"/>
  <c r="O11472" i="8"/>
  <c r="O11471" i="8"/>
  <c r="O11470" i="8"/>
  <c r="O11469" i="8"/>
  <c r="O11468" i="8"/>
  <c r="O11467" i="8"/>
  <c r="O11466" i="8"/>
  <c r="O11465" i="8"/>
  <c r="O11464" i="8"/>
  <c r="O11463" i="8"/>
  <c r="O11462" i="8"/>
  <c r="O11461" i="8"/>
  <c r="O11460" i="8"/>
  <c r="O11459" i="8"/>
  <c r="O11458" i="8"/>
  <c r="O11457" i="8"/>
  <c r="O11456" i="8"/>
  <c r="O11455" i="8"/>
  <c r="O11454" i="8"/>
  <c r="O11453" i="8"/>
  <c r="O11452" i="8"/>
  <c r="O11451" i="8"/>
  <c r="O11450" i="8"/>
  <c r="O11449" i="8"/>
  <c r="O11448" i="8"/>
  <c r="O11447" i="8"/>
  <c r="O11446" i="8"/>
  <c r="O11445" i="8"/>
  <c r="O11444" i="8"/>
  <c r="O11443" i="8"/>
  <c r="O11442" i="8"/>
  <c r="O11441" i="8"/>
  <c r="O11440" i="8"/>
  <c r="O11439" i="8"/>
  <c r="O11438" i="8"/>
  <c r="O11437" i="8"/>
  <c r="O11436" i="8"/>
  <c r="O11435" i="8"/>
  <c r="O11434" i="8"/>
  <c r="O11433" i="8"/>
  <c r="O11432" i="8"/>
  <c r="O11431" i="8"/>
  <c r="O11430" i="8"/>
  <c r="O11429" i="8"/>
  <c r="O11428" i="8"/>
  <c r="O11427" i="8"/>
  <c r="O11426" i="8"/>
  <c r="O11425" i="8"/>
  <c r="O11424" i="8"/>
  <c r="O11423" i="8"/>
  <c r="O11422" i="8"/>
  <c r="O11421" i="8"/>
  <c r="O11420" i="8"/>
  <c r="O11419" i="8"/>
  <c r="O11418" i="8"/>
  <c r="O11417" i="8"/>
  <c r="O11416" i="8"/>
  <c r="O11415" i="8"/>
  <c r="O11414" i="8"/>
  <c r="O11413" i="8"/>
  <c r="O11412" i="8"/>
  <c r="O11411" i="8"/>
  <c r="O11410" i="8"/>
  <c r="O11409" i="8"/>
  <c r="O11408" i="8"/>
  <c r="O11407" i="8"/>
  <c r="O11406" i="8"/>
  <c r="O11405" i="8"/>
  <c r="O11404" i="8"/>
  <c r="O11403" i="8"/>
  <c r="O11402" i="8"/>
  <c r="O11401" i="8"/>
  <c r="O11400" i="8"/>
  <c r="O11399" i="8"/>
  <c r="O11398" i="8"/>
  <c r="O11397" i="8"/>
  <c r="O11396" i="8"/>
  <c r="O11395" i="8"/>
  <c r="O11394" i="8"/>
  <c r="O11393" i="8"/>
  <c r="O11392" i="8"/>
  <c r="O11391" i="8"/>
  <c r="O11390" i="8"/>
  <c r="O11389" i="8"/>
  <c r="O11388" i="8"/>
  <c r="O11387" i="8"/>
  <c r="O11386" i="8"/>
  <c r="O11385" i="8"/>
  <c r="O11384" i="8"/>
  <c r="O11383" i="8"/>
  <c r="O11382" i="8"/>
  <c r="O11381" i="8"/>
  <c r="O11380" i="8"/>
  <c r="O11379" i="8"/>
  <c r="O11378" i="8"/>
  <c r="O11377" i="8"/>
  <c r="O11376" i="8"/>
  <c r="O11375" i="8"/>
  <c r="O11374" i="8"/>
  <c r="O11373" i="8"/>
  <c r="O11372" i="8"/>
  <c r="O11371" i="8"/>
  <c r="O11370" i="8"/>
  <c r="O11369" i="8"/>
  <c r="O11368" i="8"/>
  <c r="O11367" i="8"/>
  <c r="O11366" i="8"/>
  <c r="O11365" i="8"/>
  <c r="O11364" i="8"/>
  <c r="O11363" i="8"/>
  <c r="O11362" i="8"/>
  <c r="O11361" i="8"/>
  <c r="O11360" i="8"/>
  <c r="O11359" i="8"/>
  <c r="O11358" i="8"/>
  <c r="O11357" i="8"/>
  <c r="O11356" i="8"/>
  <c r="O11355" i="8"/>
  <c r="O11354" i="8"/>
  <c r="O11353" i="8"/>
  <c r="O11352" i="8"/>
  <c r="O11351" i="8"/>
  <c r="O11350" i="8"/>
  <c r="O11349" i="8"/>
  <c r="O11348" i="8"/>
  <c r="O11347" i="8"/>
  <c r="O11346" i="8"/>
  <c r="O11345" i="8"/>
  <c r="O11344" i="8"/>
  <c r="O11343" i="8"/>
  <c r="O11342" i="8"/>
  <c r="O11341" i="8"/>
  <c r="O11340" i="8"/>
  <c r="O11339" i="8"/>
  <c r="O11338" i="8"/>
  <c r="O11337" i="8"/>
  <c r="O11336" i="8"/>
  <c r="O11335" i="8"/>
  <c r="O11334" i="8"/>
  <c r="O11333" i="8"/>
  <c r="O11332" i="8"/>
  <c r="O11331" i="8"/>
  <c r="O11330" i="8"/>
  <c r="O11329" i="8"/>
  <c r="O11328" i="8"/>
  <c r="O11327" i="8"/>
  <c r="O11326" i="8"/>
  <c r="O11325" i="8"/>
  <c r="O11324" i="8"/>
  <c r="O11323" i="8"/>
  <c r="O11322" i="8"/>
  <c r="O11321" i="8"/>
  <c r="O11320" i="8"/>
  <c r="O11319" i="8"/>
  <c r="O11318" i="8"/>
  <c r="O11317" i="8"/>
  <c r="O11316" i="8"/>
  <c r="O11315" i="8"/>
  <c r="O11314" i="8"/>
  <c r="O11313" i="8"/>
  <c r="O11312" i="8"/>
  <c r="O11311" i="8"/>
  <c r="O11310" i="8"/>
  <c r="O11309" i="8"/>
  <c r="O11308" i="8"/>
  <c r="O11307" i="8"/>
  <c r="O11306" i="8"/>
  <c r="O11305" i="8"/>
  <c r="O11304" i="8"/>
  <c r="O11303" i="8"/>
  <c r="O11302" i="8"/>
  <c r="O11301" i="8"/>
  <c r="O11300" i="8"/>
  <c r="O11299" i="8"/>
  <c r="O11298" i="8"/>
  <c r="O11297" i="8"/>
  <c r="O11296" i="8"/>
  <c r="O11295" i="8"/>
  <c r="O11294" i="8"/>
  <c r="O11293" i="8"/>
  <c r="O11292" i="8"/>
  <c r="O11291" i="8"/>
  <c r="O11290" i="8"/>
  <c r="O11289" i="8"/>
  <c r="O11288" i="8"/>
  <c r="O11287" i="8"/>
  <c r="O11286" i="8"/>
  <c r="O11285" i="8"/>
  <c r="O11284" i="8"/>
  <c r="O11283" i="8"/>
  <c r="O11282" i="8"/>
  <c r="O11281" i="8"/>
  <c r="O11280" i="8"/>
  <c r="O11279" i="8"/>
  <c r="O11278" i="8"/>
  <c r="O11277" i="8"/>
  <c r="O11276" i="8"/>
  <c r="O11275" i="8"/>
  <c r="O11274" i="8"/>
  <c r="O11273" i="8"/>
  <c r="O11272" i="8"/>
  <c r="O11271" i="8"/>
  <c r="O11270" i="8"/>
  <c r="O11269" i="8"/>
  <c r="O11268" i="8"/>
  <c r="O11267" i="8"/>
  <c r="O11266" i="8"/>
  <c r="O11265" i="8"/>
  <c r="O11264" i="8"/>
  <c r="O11263" i="8"/>
  <c r="O11262" i="8"/>
  <c r="O11261" i="8"/>
  <c r="O11260" i="8"/>
  <c r="O11259" i="8"/>
  <c r="O11258" i="8"/>
  <c r="O11257" i="8"/>
  <c r="O11256" i="8"/>
  <c r="O11255" i="8"/>
  <c r="O11254" i="8"/>
  <c r="O11253" i="8"/>
  <c r="O11252" i="8"/>
  <c r="O11251" i="8"/>
  <c r="O11250" i="8"/>
  <c r="O11249" i="8"/>
  <c r="O11248" i="8"/>
  <c r="O11247" i="8"/>
  <c r="O11246" i="8"/>
  <c r="O11245" i="8"/>
  <c r="O11244" i="8"/>
  <c r="O11243" i="8"/>
  <c r="O11242" i="8"/>
  <c r="O11241" i="8"/>
  <c r="O11240" i="8"/>
  <c r="O11239" i="8"/>
  <c r="O11238" i="8"/>
  <c r="O11237" i="8"/>
  <c r="O11236" i="8"/>
  <c r="O11235" i="8"/>
  <c r="O11234" i="8"/>
  <c r="O11233" i="8"/>
  <c r="O11232" i="8"/>
  <c r="O11231" i="8"/>
  <c r="O11230" i="8"/>
  <c r="O11229" i="8"/>
  <c r="O11228" i="8"/>
  <c r="O11227" i="8"/>
  <c r="O11226" i="8"/>
  <c r="O11225" i="8"/>
  <c r="O11224" i="8"/>
  <c r="O11223" i="8"/>
  <c r="O11222" i="8"/>
  <c r="O11221" i="8"/>
  <c r="O11220" i="8"/>
  <c r="O11219" i="8"/>
  <c r="O11218" i="8"/>
  <c r="O11217" i="8"/>
  <c r="O11216" i="8"/>
  <c r="O11215" i="8"/>
  <c r="O11214" i="8"/>
  <c r="O11213" i="8"/>
  <c r="O11212" i="8"/>
  <c r="O11211" i="8"/>
  <c r="O11210" i="8"/>
  <c r="O11209" i="8"/>
  <c r="O11208" i="8"/>
  <c r="O11207" i="8"/>
  <c r="O11206" i="8"/>
  <c r="O11205" i="8"/>
  <c r="O11204" i="8"/>
  <c r="O11203" i="8"/>
  <c r="O11202" i="8"/>
  <c r="O11201" i="8"/>
  <c r="O11200" i="8"/>
  <c r="O11199" i="8"/>
  <c r="O11198" i="8"/>
  <c r="O11197" i="8"/>
  <c r="O11196" i="8"/>
  <c r="O11195" i="8"/>
  <c r="O11194" i="8"/>
  <c r="O11193" i="8"/>
  <c r="O11192" i="8"/>
  <c r="O11191" i="8"/>
  <c r="O11190" i="8"/>
  <c r="O11189" i="8"/>
  <c r="O11188" i="8"/>
  <c r="O11187" i="8"/>
  <c r="O11186" i="8"/>
  <c r="O11185" i="8"/>
  <c r="O11184" i="8"/>
  <c r="O11183" i="8"/>
  <c r="O11182" i="8"/>
  <c r="O11181" i="8"/>
  <c r="O11180" i="8"/>
  <c r="O11179" i="8"/>
  <c r="O11178" i="8"/>
  <c r="O11177" i="8"/>
  <c r="O11176" i="8"/>
  <c r="O11175" i="8"/>
  <c r="O11174" i="8"/>
  <c r="O11173" i="8"/>
  <c r="O11172" i="8"/>
  <c r="O11171" i="8"/>
  <c r="O11170" i="8"/>
  <c r="O11169" i="8"/>
  <c r="O11168" i="8"/>
  <c r="O11167" i="8"/>
  <c r="O11166" i="8"/>
  <c r="O11165" i="8"/>
  <c r="O11164" i="8"/>
  <c r="O11163" i="8"/>
  <c r="O11162" i="8"/>
  <c r="O11161" i="8"/>
  <c r="O11160" i="8"/>
  <c r="O11159" i="8"/>
  <c r="O11158" i="8"/>
  <c r="O11157" i="8"/>
  <c r="O11156" i="8"/>
  <c r="O11155" i="8"/>
  <c r="O11154" i="8"/>
  <c r="O11153" i="8"/>
  <c r="O11152" i="8"/>
  <c r="O11151" i="8"/>
  <c r="O11150" i="8"/>
  <c r="O11149" i="8"/>
  <c r="O11148" i="8"/>
  <c r="O11147" i="8"/>
  <c r="O11146" i="8"/>
  <c r="O11145" i="8"/>
  <c r="O11144" i="8"/>
  <c r="O11143" i="8"/>
  <c r="O11142" i="8"/>
  <c r="O11141" i="8"/>
  <c r="O11140" i="8"/>
  <c r="O11139" i="8"/>
  <c r="O11138" i="8"/>
  <c r="O11137" i="8"/>
  <c r="O11136" i="8"/>
  <c r="O11135" i="8"/>
  <c r="O11134" i="8"/>
  <c r="O11133" i="8"/>
  <c r="O11132" i="8"/>
  <c r="O11131" i="8"/>
  <c r="O11130" i="8"/>
  <c r="O11129" i="8"/>
  <c r="O11128" i="8"/>
  <c r="O11127" i="8"/>
  <c r="O11126" i="8"/>
  <c r="O11125" i="8"/>
  <c r="O11124" i="8"/>
  <c r="O11123" i="8"/>
  <c r="O11122" i="8"/>
  <c r="O11121" i="8"/>
  <c r="O11120" i="8"/>
  <c r="O11119" i="8"/>
  <c r="O11118" i="8"/>
  <c r="O11117" i="8"/>
  <c r="O11116" i="8"/>
  <c r="O11115" i="8"/>
  <c r="O11114" i="8"/>
  <c r="O11113" i="8"/>
  <c r="O11112" i="8"/>
  <c r="O11111" i="8"/>
  <c r="O11110" i="8"/>
  <c r="O11109" i="8"/>
  <c r="O11108" i="8"/>
  <c r="O11107" i="8"/>
  <c r="O11106" i="8"/>
  <c r="O11105" i="8"/>
  <c r="O11104" i="8"/>
  <c r="O11103" i="8"/>
  <c r="O11102" i="8"/>
  <c r="O11101" i="8"/>
  <c r="O11100" i="8"/>
  <c r="O11099" i="8"/>
  <c r="O11098" i="8"/>
  <c r="O11097" i="8"/>
  <c r="O11096" i="8"/>
  <c r="O11095" i="8"/>
  <c r="O11094" i="8"/>
  <c r="O11093" i="8"/>
  <c r="O11092" i="8"/>
  <c r="O11091" i="8"/>
  <c r="O11090" i="8"/>
  <c r="O11089" i="8"/>
  <c r="O11088" i="8"/>
  <c r="O11087" i="8"/>
  <c r="O11086" i="8"/>
  <c r="O11085" i="8"/>
  <c r="O11084" i="8"/>
  <c r="O11083" i="8"/>
  <c r="O11082" i="8"/>
  <c r="O11081" i="8"/>
  <c r="O11080" i="8"/>
  <c r="O11079" i="8"/>
  <c r="O11078" i="8"/>
  <c r="O11077" i="8"/>
  <c r="O11076" i="8"/>
  <c r="O11075" i="8"/>
  <c r="O11074" i="8"/>
  <c r="O11073" i="8"/>
  <c r="O11072" i="8"/>
  <c r="O11071" i="8"/>
  <c r="O11070" i="8"/>
  <c r="O11069" i="8"/>
  <c r="O11068" i="8"/>
  <c r="O11067" i="8"/>
  <c r="O11066" i="8"/>
  <c r="O11065" i="8"/>
  <c r="O11064" i="8"/>
  <c r="O11063" i="8"/>
  <c r="O11062" i="8"/>
  <c r="O11061" i="8"/>
  <c r="O11060" i="8"/>
  <c r="O11059" i="8"/>
  <c r="O11058" i="8"/>
  <c r="O11057" i="8"/>
  <c r="O11056" i="8"/>
  <c r="O11055" i="8"/>
  <c r="O11054" i="8"/>
  <c r="O11053" i="8"/>
  <c r="O11052" i="8"/>
  <c r="O11051" i="8"/>
  <c r="O11050" i="8"/>
  <c r="O11049" i="8"/>
  <c r="O11048" i="8"/>
  <c r="O11047" i="8"/>
  <c r="O11046" i="8"/>
  <c r="O11045" i="8"/>
  <c r="O11044" i="8"/>
  <c r="O11043" i="8"/>
  <c r="O11042" i="8"/>
  <c r="O11041" i="8"/>
  <c r="O11040" i="8"/>
  <c r="O11039" i="8"/>
  <c r="O11038" i="8"/>
  <c r="O11037" i="8"/>
  <c r="O11036" i="8"/>
  <c r="O11035" i="8"/>
  <c r="O11034" i="8"/>
  <c r="O11033" i="8"/>
  <c r="O11032" i="8"/>
  <c r="O11031" i="8"/>
  <c r="O11030" i="8"/>
  <c r="O11029" i="8"/>
  <c r="O11028" i="8"/>
  <c r="O11027" i="8"/>
  <c r="O11026" i="8"/>
  <c r="O11025" i="8"/>
  <c r="O11024" i="8"/>
  <c r="O11023" i="8"/>
  <c r="O11022" i="8"/>
  <c r="O11021" i="8"/>
  <c r="O11020" i="8"/>
  <c r="O11019" i="8"/>
  <c r="O11018" i="8"/>
  <c r="O11017" i="8"/>
  <c r="O11016" i="8"/>
  <c r="O11015" i="8"/>
  <c r="O11014" i="8"/>
  <c r="O11013" i="8"/>
  <c r="O11012" i="8"/>
  <c r="O11011" i="8"/>
  <c r="O11010" i="8"/>
  <c r="O11009" i="8"/>
  <c r="O11008" i="8"/>
  <c r="O11007" i="8"/>
  <c r="O11006" i="8"/>
  <c r="O11005" i="8"/>
  <c r="O11004" i="8"/>
  <c r="O11003" i="8"/>
  <c r="O11002" i="8"/>
  <c r="O11001" i="8"/>
  <c r="O11000" i="8"/>
  <c r="O10999" i="8"/>
  <c r="O10998" i="8"/>
  <c r="O10997" i="8"/>
  <c r="O10996" i="8"/>
  <c r="O10995" i="8"/>
  <c r="O10994" i="8"/>
  <c r="O10993" i="8"/>
  <c r="O10992" i="8"/>
  <c r="O10991" i="8"/>
  <c r="O10990" i="8"/>
  <c r="O10989" i="8"/>
  <c r="O10988" i="8"/>
  <c r="O10987" i="8"/>
  <c r="O10986" i="8"/>
  <c r="O10985" i="8"/>
  <c r="O10984" i="8"/>
  <c r="O10983" i="8"/>
  <c r="O10982" i="8"/>
  <c r="O10981" i="8"/>
  <c r="O10980" i="8"/>
  <c r="O10979" i="8"/>
  <c r="O10978" i="8"/>
  <c r="O10977" i="8"/>
  <c r="O10976" i="8"/>
  <c r="O10975" i="8"/>
  <c r="O10974" i="8"/>
  <c r="O10973" i="8"/>
  <c r="O10972" i="8"/>
  <c r="O10971" i="8"/>
  <c r="O10970" i="8"/>
  <c r="O10969" i="8"/>
  <c r="O10968" i="8"/>
  <c r="O10967" i="8"/>
  <c r="O10966" i="8"/>
  <c r="O10965" i="8"/>
  <c r="O10964" i="8"/>
  <c r="O10963" i="8"/>
  <c r="O10962" i="8"/>
  <c r="O10961" i="8"/>
  <c r="O10960" i="8"/>
  <c r="O10959" i="8"/>
  <c r="O10958" i="8"/>
  <c r="O10957" i="8"/>
  <c r="O10956" i="8"/>
  <c r="O10955" i="8"/>
  <c r="O10954" i="8"/>
  <c r="O10953" i="8"/>
  <c r="O10952" i="8"/>
  <c r="O10951" i="8"/>
  <c r="O10950" i="8"/>
  <c r="O10949" i="8"/>
  <c r="O10948" i="8"/>
  <c r="O10947" i="8"/>
  <c r="O10946" i="8"/>
  <c r="O10945" i="8"/>
  <c r="O10944" i="8"/>
  <c r="O10943" i="8"/>
  <c r="O10942" i="8"/>
  <c r="O10941" i="8"/>
  <c r="O10940" i="8"/>
  <c r="O10939" i="8"/>
  <c r="O10938" i="8"/>
  <c r="O10937" i="8"/>
  <c r="O10936" i="8"/>
  <c r="O10935" i="8"/>
  <c r="O10934" i="8"/>
  <c r="O10933" i="8"/>
  <c r="O10932" i="8"/>
  <c r="O10931" i="8"/>
  <c r="O10930" i="8"/>
  <c r="O10929" i="8"/>
  <c r="O10928" i="8"/>
  <c r="O10927" i="8"/>
  <c r="O10926" i="8"/>
  <c r="O10925" i="8"/>
  <c r="O10924" i="8"/>
  <c r="O10923" i="8"/>
  <c r="O10922" i="8"/>
  <c r="O10921" i="8"/>
  <c r="O10920" i="8"/>
  <c r="O10919" i="8"/>
  <c r="O10918" i="8"/>
  <c r="O10917" i="8"/>
  <c r="O10916" i="8"/>
  <c r="O10915" i="8"/>
  <c r="O10914" i="8"/>
  <c r="O10913" i="8"/>
  <c r="O10912" i="8"/>
  <c r="O10911" i="8"/>
  <c r="O10910" i="8"/>
  <c r="O10909" i="8"/>
  <c r="O10908" i="8"/>
  <c r="O10907" i="8"/>
  <c r="O10906" i="8"/>
  <c r="O10905" i="8"/>
  <c r="O10904" i="8"/>
  <c r="O10903" i="8"/>
  <c r="O10902" i="8"/>
  <c r="O10901" i="8"/>
  <c r="O10900" i="8"/>
  <c r="O10899" i="8"/>
  <c r="O10898" i="8"/>
  <c r="O10897" i="8"/>
  <c r="O10896" i="8"/>
  <c r="O10895" i="8"/>
  <c r="O10894" i="8"/>
  <c r="O10893" i="8"/>
  <c r="O10892" i="8"/>
  <c r="O10891" i="8"/>
  <c r="O10890" i="8"/>
  <c r="O10889" i="8"/>
  <c r="O10888" i="8"/>
  <c r="O10887" i="8"/>
  <c r="O10886" i="8"/>
  <c r="O10885" i="8"/>
  <c r="O10884" i="8"/>
  <c r="O10883" i="8"/>
  <c r="O10882" i="8"/>
  <c r="O10881" i="8"/>
  <c r="O10880" i="8"/>
  <c r="O10879" i="8"/>
  <c r="O10878" i="8"/>
  <c r="O10877" i="8"/>
  <c r="O10876" i="8"/>
  <c r="O10875" i="8"/>
  <c r="O10874" i="8"/>
  <c r="O10873" i="8"/>
  <c r="O10872" i="8"/>
  <c r="O10871" i="8"/>
  <c r="O10870" i="8"/>
  <c r="O10869" i="8"/>
  <c r="O10868" i="8"/>
  <c r="O10867" i="8"/>
  <c r="O10866" i="8"/>
  <c r="O10865" i="8"/>
  <c r="O10864" i="8"/>
  <c r="O10863" i="8"/>
  <c r="O10862" i="8"/>
  <c r="O10861" i="8"/>
  <c r="O10860" i="8"/>
  <c r="O10859" i="8"/>
  <c r="O10858" i="8"/>
  <c r="O10857" i="8"/>
  <c r="O10856" i="8"/>
  <c r="O10855" i="8"/>
  <c r="O10854" i="8"/>
  <c r="O10853" i="8"/>
  <c r="O10852" i="8"/>
  <c r="O10851" i="8"/>
  <c r="O10850" i="8"/>
  <c r="O10849" i="8"/>
  <c r="O10848" i="8"/>
  <c r="O10847" i="8"/>
  <c r="O10846" i="8"/>
  <c r="O10845" i="8"/>
  <c r="O10844" i="8"/>
  <c r="O10843" i="8"/>
  <c r="O10842" i="8"/>
  <c r="O10841" i="8"/>
  <c r="O10840" i="8"/>
  <c r="O10839" i="8"/>
  <c r="O10838" i="8"/>
  <c r="O10837" i="8"/>
  <c r="O10836" i="8"/>
  <c r="O10835" i="8"/>
  <c r="O10834" i="8"/>
  <c r="O10833" i="8"/>
  <c r="O10832" i="8"/>
  <c r="O10831" i="8"/>
  <c r="O10830" i="8"/>
  <c r="O10829" i="8"/>
  <c r="O10828" i="8"/>
  <c r="O10827" i="8"/>
  <c r="O10826" i="8"/>
  <c r="O10825" i="8"/>
  <c r="O10824" i="8"/>
  <c r="O10823" i="8"/>
  <c r="O10822" i="8"/>
  <c r="O10821" i="8"/>
  <c r="O10820" i="8"/>
  <c r="O10819" i="8"/>
  <c r="O10818" i="8"/>
  <c r="O10817" i="8"/>
  <c r="O10816" i="8"/>
  <c r="O10815" i="8"/>
  <c r="O10814" i="8"/>
  <c r="O10813" i="8"/>
  <c r="O10812" i="8"/>
  <c r="O10811" i="8"/>
  <c r="O10810" i="8"/>
  <c r="O10809" i="8"/>
  <c r="O10808" i="8"/>
  <c r="O10807" i="8"/>
  <c r="O10806" i="8"/>
  <c r="O10805" i="8"/>
  <c r="O10804" i="8"/>
  <c r="O10803" i="8"/>
  <c r="O10802" i="8"/>
  <c r="O10801" i="8"/>
  <c r="O10800" i="8"/>
  <c r="O10799" i="8"/>
  <c r="O10798" i="8"/>
  <c r="O10797" i="8"/>
  <c r="O10796" i="8"/>
  <c r="O10795" i="8"/>
  <c r="O10794" i="8"/>
  <c r="O10793" i="8"/>
  <c r="O10792" i="8"/>
  <c r="O10791" i="8"/>
  <c r="O10790" i="8"/>
  <c r="O10789" i="8"/>
  <c r="O10788" i="8"/>
  <c r="O10787" i="8"/>
  <c r="O10786" i="8"/>
  <c r="O10785" i="8"/>
  <c r="O10784" i="8"/>
  <c r="O10783" i="8"/>
  <c r="O10782" i="8"/>
  <c r="O10781" i="8"/>
  <c r="O10780" i="8"/>
  <c r="O10779" i="8"/>
  <c r="O10778" i="8"/>
  <c r="O10777" i="8"/>
  <c r="O10776" i="8"/>
  <c r="O10775" i="8"/>
  <c r="O10774" i="8"/>
  <c r="O10773" i="8"/>
  <c r="O10772" i="8"/>
  <c r="O10771" i="8"/>
  <c r="O10770" i="8"/>
  <c r="O10769" i="8"/>
  <c r="O10768" i="8"/>
  <c r="O10767" i="8"/>
  <c r="O10766" i="8"/>
  <c r="O10765" i="8"/>
  <c r="O10764" i="8"/>
  <c r="O10763" i="8"/>
  <c r="O10762" i="8"/>
  <c r="O10761" i="8"/>
  <c r="O10760" i="8"/>
  <c r="O10759" i="8"/>
  <c r="O10758" i="8"/>
  <c r="O10757" i="8"/>
  <c r="O10756" i="8"/>
  <c r="O10755" i="8"/>
  <c r="O10754" i="8"/>
  <c r="O10753" i="8"/>
  <c r="O10752" i="8"/>
  <c r="O10751" i="8"/>
  <c r="O10750" i="8"/>
  <c r="O10749" i="8"/>
  <c r="O10748" i="8"/>
  <c r="O10747" i="8"/>
  <c r="O10746" i="8"/>
  <c r="O10745" i="8"/>
  <c r="O10744" i="8"/>
  <c r="O10743" i="8"/>
  <c r="O10742" i="8"/>
  <c r="O10741" i="8"/>
  <c r="O10740" i="8"/>
  <c r="O10739" i="8"/>
  <c r="O10738" i="8"/>
  <c r="O10737" i="8"/>
  <c r="O10736" i="8"/>
  <c r="O10735" i="8"/>
  <c r="O10734" i="8"/>
  <c r="O10733" i="8"/>
  <c r="O10732" i="8"/>
  <c r="O10731" i="8"/>
  <c r="O10730" i="8"/>
  <c r="O10729" i="8"/>
  <c r="O10728" i="8"/>
  <c r="O10727" i="8"/>
  <c r="O10726" i="8"/>
  <c r="O10725" i="8"/>
  <c r="O10724" i="8"/>
  <c r="O10723" i="8"/>
  <c r="O10722" i="8"/>
  <c r="O10721" i="8"/>
  <c r="O10720" i="8"/>
  <c r="O10719" i="8"/>
  <c r="O10718" i="8"/>
  <c r="O10717" i="8"/>
  <c r="O10716" i="8"/>
  <c r="O10715" i="8"/>
  <c r="O10714" i="8"/>
  <c r="O10713" i="8"/>
  <c r="O10712" i="8"/>
  <c r="O10711" i="8"/>
  <c r="O10710" i="8"/>
  <c r="O10709" i="8"/>
  <c r="O10708" i="8"/>
  <c r="O10707" i="8"/>
  <c r="O10706" i="8"/>
  <c r="O10705" i="8"/>
  <c r="O10704" i="8"/>
  <c r="O10703" i="8"/>
  <c r="O10702" i="8"/>
  <c r="O10701" i="8"/>
  <c r="O10700" i="8"/>
  <c r="O10699" i="8"/>
  <c r="O10698" i="8"/>
  <c r="O10697" i="8"/>
  <c r="O10696" i="8"/>
  <c r="O10695" i="8"/>
  <c r="O10694" i="8"/>
  <c r="O10693" i="8"/>
  <c r="O10692" i="8"/>
  <c r="O10691" i="8"/>
  <c r="O10690" i="8"/>
  <c r="O10689" i="8"/>
  <c r="O10688" i="8"/>
  <c r="O10687" i="8"/>
  <c r="O10686" i="8"/>
  <c r="O10685" i="8"/>
  <c r="O10684" i="8"/>
  <c r="O10683" i="8"/>
  <c r="O10682" i="8"/>
  <c r="O10681" i="8"/>
  <c r="O10680" i="8"/>
  <c r="O10679" i="8"/>
  <c r="O10678" i="8"/>
  <c r="O10677" i="8"/>
  <c r="O10676" i="8"/>
  <c r="O10675" i="8"/>
  <c r="O10674" i="8"/>
  <c r="O10673" i="8"/>
  <c r="O10672" i="8"/>
  <c r="O10671" i="8"/>
  <c r="O10670" i="8"/>
  <c r="O10669" i="8"/>
  <c r="O10668" i="8"/>
  <c r="O10667" i="8"/>
  <c r="O10666" i="8"/>
  <c r="O10665" i="8"/>
  <c r="O10664" i="8"/>
  <c r="O10663" i="8"/>
  <c r="O10662" i="8"/>
  <c r="O10661" i="8"/>
  <c r="O10660" i="8"/>
  <c r="O10659" i="8"/>
  <c r="O10658" i="8"/>
  <c r="O10657" i="8"/>
  <c r="O10656" i="8"/>
  <c r="O10655" i="8"/>
  <c r="O10654" i="8"/>
  <c r="O10653" i="8"/>
  <c r="O10652" i="8"/>
  <c r="O10651" i="8"/>
  <c r="O10650" i="8"/>
  <c r="O10649" i="8"/>
  <c r="O10648" i="8"/>
  <c r="O10647" i="8"/>
  <c r="O10646" i="8"/>
  <c r="O10645" i="8"/>
  <c r="O10644" i="8"/>
  <c r="O10643" i="8"/>
  <c r="O10642" i="8"/>
  <c r="O10641" i="8"/>
  <c r="O10640" i="8"/>
  <c r="O10639" i="8"/>
  <c r="O10638" i="8"/>
  <c r="O10637" i="8"/>
  <c r="O10636" i="8"/>
  <c r="O10635" i="8"/>
  <c r="O10634" i="8"/>
  <c r="O10633" i="8"/>
  <c r="O10632" i="8"/>
  <c r="O10631" i="8"/>
  <c r="O10630" i="8"/>
  <c r="O10629" i="8"/>
  <c r="O10628" i="8"/>
  <c r="O10627" i="8"/>
  <c r="O10626" i="8"/>
  <c r="O10625" i="8"/>
  <c r="O10624" i="8"/>
  <c r="O10623" i="8"/>
  <c r="O10622" i="8"/>
  <c r="O10621" i="8"/>
  <c r="O10620" i="8"/>
  <c r="O10619" i="8"/>
  <c r="O10618" i="8"/>
  <c r="O10617" i="8"/>
  <c r="O10616" i="8"/>
  <c r="O10615" i="8"/>
  <c r="O10614" i="8"/>
  <c r="O10613" i="8"/>
  <c r="O10612" i="8"/>
  <c r="O10611" i="8"/>
  <c r="O10610" i="8"/>
  <c r="O10609" i="8"/>
  <c r="O10608" i="8"/>
  <c r="O10607" i="8"/>
  <c r="O10606" i="8"/>
  <c r="O10605" i="8"/>
  <c r="O10604" i="8"/>
  <c r="O10603" i="8"/>
  <c r="O10602" i="8"/>
  <c r="O10601" i="8"/>
  <c r="O10600" i="8"/>
  <c r="O10599" i="8"/>
  <c r="O10598" i="8"/>
  <c r="O10597" i="8"/>
  <c r="O10596" i="8"/>
  <c r="O10595" i="8"/>
  <c r="O10594" i="8"/>
  <c r="O10593" i="8"/>
  <c r="O10592" i="8"/>
  <c r="O10591" i="8"/>
  <c r="O10590" i="8"/>
  <c r="O10589" i="8"/>
  <c r="O10588" i="8"/>
  <c r="O10587" i="8"/>
  <c r="O10586" i="8"/>
  <c r="O10585" i="8"/>
  <c r="O10584" i="8"/>
  <c r="O10583" i="8"/>
  <c r="O10582" i="8"/>
  <c r="O10581" i="8"/>
  <c r="O10580" i="8"/>
  <c r="O10579" i="8"/>
  <c r="O10578" i="8"/>
  <c r="O10577" i="8"/>
  <c r="O10576" i="8"/>
  <c r="O10575" i="8"/>
  <c r="O10574" i="8"/>
  <c r="O10573" i="8"/>
  <c r="O10572" i="8"/>
  <c r="O10571" i="8"/>
  <c r="O10570" i="8"/>
  <c r="O10569" i="8"/>
  <c r="O10568" i="8"/>
  <c r="O10567" i="8"/>
  <c r="O10566" i="8"/>
  <c r="O10565" i="8"/>
  <c r="O10564" i="8"/>
  <c r="O10563" i="8"/>
  <c r="O10562" i="8"/>
  <c r="O10561" i="8"/>
  <c r="O10560" i="8"/>
  <c r="O10559" i="8"/>
  <c r="O10558" i="8"/>
  <c r="O10557" i="8"/>
  <c r="O10556" i="8"/>
  <c r="O10555" i="8"/>
  <c r="O10554" i="8"/>
  <c r="O10553" i="8"/>
  <c r="O10552" i="8"/>
  <c r="O10551" i="8"/>
  <c r="O10550" i="8"/>
  <c r="O10549" i="8"/>
  <c r="O10548" i="8"/>
  <c r="O10547" i="8"/>
  <c r="O10546" i="8"/>
  <c r="O10545" i="8"/>
  <c r="O10544" i="8"/>
  <c r="O10543" i="8"/>
  <c r="O10542" i="8"/>
  <c r="O10541" i="8"/>
  <c r="O10540" i="8"/>
  <c r="O10539" i="8"/>
  <c r="O10538" i="8"/>
  <c r="O10537" i="8"/>
  <c r="O10536" i="8"/>
  <c r="O10535" i="8"/>
  <c r="O10534" i="8"/>
  <c r="O10533" i="8"/>
  <c r="O10532" i="8"/>
  <c r="O10531" i="8"/>
  <c r="O10530" i="8"/>
  <c r="O10529" i="8"/>
  <c r="O10528" i="8"/>
  <c r="O10527" i="8"/>
  <c r="O10526" i="8"/>
  <c r="O10525" i="8"/>
  <c r="O10524" i="8"/>
  <c r="O10523" i="8"/>
  <c r="O10522" i="8"/>
  <c r="O10521" i="8"/>
  <c r="O10520" i="8"/>
  <c r="O10519" i="8"/>
  <c r="O10518" i="8"/>
  <c r="O10517" i="8"/>
  <c r="O10516" i="8"/>
  <c r="O10515" i="8"/>
  <c r="O10514" i="8"/>
  <c r="O10513" i="8"/>
  <c r="O10512" i="8"/>
  <c r="O10511" i="8"/>
  <c r="O10510" i="8"/>
  <c r="O10509" i="8"/>
  <c r="O10508" i="8"/>
  <c r="O10507" i="8"/>
  <c r="O10506" i="8"/>
  <c r="O10505" i="8"/>
  <c r="O10504" i="8"/>
  <c r="O10503" i="8"/>
  <c r="O10502" i="8"/>
  <c r="O10501" i="8"/>
  <c r="O10500" i="8"/>
  <c r="O10499" i="8"/>
  <c r="O10498" i="8"/>
  <c r="O10497" i="8"/>
  <c r="O10496" i="8"/>
  <c r="O10495" i="8"/>
  <c r="O10494" i="8"/>
  <c r="O10493" i="8"/>
  <c r="O10492" i="8"/>
  <c r="O10491" i="8"/>
  <c r="O10490" i="8"/>
  <c r="O10489" i="8"/>
  <c r="O10488" i="8"/>
  <c r="O10487" i="8"/>
  <c r="O10486" i="8"/>
  <c r="O10485" i="8"/>
  <c r="O10484" i="8"/>
  <c r="O10483" i="8"/>
  <c r="O10482" i="8"/>
  <c r="O10481" i="8"/>
  <c r="O10480" i="8"/>
  <c r="O10479" i="8"/>
  <c r="O10478" i="8"/>
  <c r="O10477" i="8"/>
  <c r="O10476" i="8"/>
  <c r="O10475" i="8"/>
  <c r="O10474" i="8"/>
  <c r="O10473" i="8"/>
  <c r="O10472" i="8"/>
  <c r="O10471" i="8"/>
  <c r="O10470" i="8"/>
  <c r="O10469" i="8"/>
  <c r="O10468" i="8"/>
  <c r="O10467" i="8"/>
  <c r="O10466" i="8"/>
  <c r="O10465" i="8"/>
  <c r="O10464" i="8"/>
  <c r="O10463" i="8"/>
  <c r="O10462" i="8"/>
  <c r="O10461" i="8"/>
  <c r="O10460" i="8"/>
  <c r="O10459" i="8"/>
  <c r="O10458" i="8"/>
  <c r="O10457" i="8"/>
  <c r="O10456" i="8"/>
  <c r="O10455" i="8"/>
  <c r="O10454" i="8"/>
  <c r="O10453" i="8"/>
  <c r="O10452" i="8"/>
  <c r="O10451" i="8"/>
  <c r="O10450" i="8"/>
  <c r="O10449" i="8"/>
  <c r="O10448" i="8"/>
  <c r="O10447" i="8"/>
  <c r="O10446" i="8"/>
  <c r="O10445" i="8"/>
  <c r="O10444" i="8"/>
  <c r="O10443" i="8"/>
  <c r="O10442" i="8"/>
  <c r="O10441" i="8"/>
  <c r="O10440" i="8"/>
  <c r="O10439" i="8"/>
  <c r="O10438" i="8"/>
  <c r="O10437" i="8"/>
  <c r="O10436" i="8"/>
  <c r="O10435" i="8"/>
  <c r="O10434" i="8"/>
  <c r="O10433" i="8"/>
  <c r="O10432" i="8"/>
  <c r="O10431" i="8"/>
  <c r="O10430" i="8"/>
  <c r="O10429" i="8"/>
  <c r="O10428" i="8"/>
  <c r="O10427" i="8"/>
  <c r="O10426" i="8"/>
  <c r="O10425" i="8"/>
  <c r="O10424" i="8"/>
  <c r="O10423" i="8"/>
  <c r="O10422" i="8"/>
  <c r="O10421" i="8"/>
  <c r="O10420" i="8"/>
  <c r="O10419" i="8"/>
  <c r="O10418" i="8"/>
  <c r="O10417" i="8"/>
  <c r="O10416" i="8"/>
  <c r="O10415" i="8"/>
  <c r="O10414" i="8"/>
  <c r="O10413" i="8"/>
  <c r="O10412" i="8"/>
  <c r="O10411" i="8"/>
  <c r="O10410" i="8"/>
  <c r="O10409" i="8"/>
  <c r="O10408" i="8"/>
  <c r="O10407" i="8"/>
  <c r="O10406" i="8"/>
  <c r="O10405" i="8"/>
  <c r="O10404" i="8"/>
  <c r="O10403" i="8"/>
  <c r="O10402" i="8"/>
  <c r="O10401" i="8"/>
  <c r="O10400" i="8"/>
  <c r="O10399" i="8"/>
  <c r="O10398" i="8"/>
  <c r="O10397" i="8"/>
  <c r="O10396" i="8"/>
  <c r="O10395" i="8"/>
  <c r="O10394" i="8"/>
  <c r="O10393" i="8"/>
  <c r="O10392" i="8"/>
  <c r="O10391" i="8"/>
  <c r="O10390" i="8"/>
  <c r="O10389" i="8"/>
  <c r="O10388" i="8"/>
  <c r="O10387" i="8"/>
  <c r="O10386" i="8"/>
  <c r="O10385" i="8"/>
  <c r="O10384" i="8"/>
  <c r="O10383" i="8"/>
  <c r="O10382" i="8"/>
  <c r="O10381" i="8"/>
  <c r="O10380" i="8"/>
  <c r="O10379" i="8"/>
  <c r="O10378" i="8"/>
  <c r="O10377" i="8"/>
  <c r="O10376" i="8"/>
  <c r="O10375" i="8"/>
  <c r="O10374" i="8"/>
  <c r="O10373" i="8"/>
  <c r="O10372" i="8"/>
  <c r="O10371" i="8"/>
  <c r="O10370" i="8"/>
  <c r="O10369" i="8"/>
  <c r="O10368" i="8"/>
  <c r="O10367" i="8"/>
  <c r="O10366" i="8"/>
  <c r="O10365" i="8"/>
  <c r="O10364" i="8"/>
  <c r="O10363" i="8"/>
  <c r="O10362" i="8"/>
  <c r="O10361" i="8"/>
  <c r="O10360" i="8"/>
  <c r="O10359" i="8"/>
  <c r="O10358" i="8"/>
  <c r="O10357" i="8"/>
  <c r="O10356" i="8"/>
  <c r="O10355" i="8"/>
  <c r="O10354" i="8"/>
  <c r="O10353" i="8"/>
  <c r="O10352" i="8"/>
  <c r="O10351" i="8"/>
  <c r="O10350" i="8"/>
  <c r="O10349" i="8"/>
  <c r="O10348" i="8"/>
  <c r="O10347" i="8"/>
  <c r="O10346" i="8"/>
  <c r="O10345" i="8"/>
  <c r="O10344" i="8"/>
  <c r="O10343" i="8"/>
  <c r="O10342" i="8"/>
  <c r="O10341" i="8"/>
  <c r="O10340" i="8"/>
  <c r="O10339" i="8"/>
  <c r="O10338" i="8"/>
  <c r="O10337" i="8"/>
  <c r="O10336" i="8"/>
  <c r="O10335" i="8"/>
  <c r="O10334" i="8"/>
  <c r="O10333" i="8"/>
  <c r="O10332" i="8"/>
  <c r="O10331" i="8"/>
  <c r="O10330" i="8"/>
  <c r="O10329" i="8"/>
  <c r="O10328" i="8"/>
  <c r="O10327" i="8"/>
  <c r="O10326" i="8"/>
  <c r="O10325" i="8"/>
  <c r="O10324" i="8"/>
  <c r="O10323" i="8"/>
  <c r="O10322" i="8"/>
  <c r="O10321" i="8"/>
  <c r="O10320" i="8"/>
  <c r="O10319" i="8"/>
  <c r="O10318" i="8"/>
  <c r="O10317" i="8"/>
  <c r="O10316" i="8"/>
  <c r="O10315" i="8"/>
  <c r="O10314" i="8"/>
  <c r="O10313" i="8"/>
  <c r="O10312" i="8"/>
  <c r="O10311" i="8"/>
  <c r="O10310" i="8"/>
  <c r="O10309" i="8"/>
  <c r="O10308" i="8"/>
  <c r="O10307" i="8"/>
  <c r="O10306" i="8"/>
  <c r="O10305" i="8"/>
  <c r="O10304" i="8"/>
  <c r="O10303" i="8"/>
  <c r="O10302" i="8"/>
  <c r="O10301" i="8"/>
  <c r="O10300" i="8"/>
  <c r="O10299" i="8"/>
  <c r="O10298" i="8"/>
  <c r="O10297" i="8"/>
  <c r="O10296" i="8"/>
  <c r="O10295" i="8"/>
  <c r="O10294" i="8"/>
  <c r="O10293" i="8"/>
  <c r="O10292" i="8"/>
  <c r="O10291" i="8"/>
  <c r="O10290" i="8"/>
  <c r="O10289" i="8"/>
  <c r="O10288" i="8"/>
  <c r="O10287" i="8"/>
  <c r="O10286" i="8"/>
  <c r="O10285" i="8"/>
  <c r="O10284" i="8"/>
  <c r="O10283" i="8"/>
  <c r="O10282" i="8"/>
  <c r="O10281" i="8"/>
  <c r="O10280" i="8"/>
  <c r="O10279" i="8"/>
  <c r="O10278" i="8"/>
  <c r="O10277" i="8"/>
  <c r="O10276" i="8"/>
  <c r="O10275" i="8"/>
  <c r="O10274" i="8"/>
  <c r="O10273" i="8"/>
  <c r="O10272" i="8"/>
  <c r="O10271" i="8"/>
  <c r="O10270" i="8"/>
  <c r="O10269" i="8"/>
  <c r="O10268" i="8"/>
  <c r="O10267" i="8"/>
  <c r="O10266" i="8"/>
  <c r="O10265" i="8"/>
  <c r="O10264" i="8"/>
  <c r="O10263" i="8"/>
  <c r="O10262" i="8"/>
  <c r="O10261" i="8"/>
  <c r="O10260" i="8"/>
  <c r="O10259" i="8"/>
  <c r="O10258" i="8"/>
  <c r="O10257" i="8"/>
  <c r="O10256" i="8"/>
  <c r="O10255" i="8"/>
  <c r="O10254" i="8"/>
  <c r="O10253" i="8"/>
  <c r="O10252" i="8"/>
  <c r="O10251" i="8"/>
  <c r="O10250" i="8"/>
  <c r="O10249" i="8"/>
  <c r="O10248" i="8"/>
  <c r="O10247" i="8"/>
  <c r="O10246" i="8"/>
  <c r="O10245" i="8"/>
  <c r="O10244" i="8"/>
  <c r="O10243" i="8"/>
  <c r="O10242" i="8"/>
  <c r="O10241" i="8"/>
  <c r="O10240" i="8"/>
  <c r="O10239" i="8"/>
  <c r="O10238" i="8"/>
  <c r="O10237" i="8"/>
  <c r="O10236" i="8"/>
  <c r="O10235" i="8"/>
  <c r="O10234" i="8"/>
  <c r="O10233" i="8"/>
  <c r="O10232" i="8"/>
  <c r="O10231" i="8"/>
  <c r="O10230" i="8"/>
  <c r="O10229" i="8"/>
  <c r="O10228" i="8"/>
  <c r="O10227" i="8"/>
  <c r="O10226" i="8"/>
  <c r="O10225" i="8"/>
  <c r="O10224" i="8"/>
  <c r="O10223" i="8"/>
  <c r="O10222" i="8"/>
  <c r="O10221" i="8"/>
  <c r="O10220" i="8"/>
  <c r="O10219" i="8"/>
  <c r="O10218" i="8"/>
  <c r="O10217" i="8"/>
  <c r="O10216" i="8"/>
  <c r="O10215" i="8"/>
  <c r="O10214" i="8"/>
  <c r="O10213" i="8"/>
  <c r="O10212" i="8"/>
  <c r="O10211" i="8"/>
  <c r="O10210" i="8"/>
  <c r="O10209" i="8"/>
  <c r="O10208" i="8"/>
  <c r="O10207" i="8"/>
  <c r="O10206" i="8"/>
  <c r="O10205" i="8"/>
  <c r="O10204" i="8"/>
  <c r="O10203" i="8"/>
  <c r="O10202" i="8"/>
  <c r="O10201" i="8"/>
  <c r="O10200" i="8"/>
  <c r="O10199" i="8"/>
  <c r="O10198" i="8"/>
  <c r="O10197" i="8"/>
  <c r="O10196" i="8"/>
  <c r="O10195" i="8"/>
  <c r="O10194" i="8"/>
  <c r="O10193" i="8"/>
  <c r="O10192" i="8"/>
  <c r="O10191" i="8"/>
  <c r="O10190" i="8"/>
  <c r="O10189" i="8"/>
  <c r="O10188" i="8"/>
  <c r="O10187" i="8"/>
  <c r="O10186" i="8"/>
  <c r="O10185" i="8"/>
  <c r="O10184" i="8"/>
  <c r="O10183" i="8"/>
  <c r="O10182" i="8"/>
  <c r="O10181" i="8"/>
  <c r="O10180" i="8"/>
  <c r="O10179" i="8"/>
  <c r="O10178" i="8"/>
  <c r="O10177" i="8"/>
  <c r="O10176" i="8"/>
  <c r="O10175" i="8"/>
  <c r="O10174" i="8"/>
  <c r="O10173" i="8"/>
  <c r="O10172" i="8"/>
  <c r="O10171" i="8"/>
  <c r="O10170" i="8"/>
  <c r="O10169" i="8"/>
  <c r="O10168" i="8"/>
  <c r="O10167" i="8"/>
  <c r="O10166" i="8"/>
  <c r="O10165" i="8"/>
  <c r="O10164" i="8"/>
  <c r="O10163" i="8"/>
  <c r="O10162" i="8"/>
  <c r="O10161" i="8"/>
  <c r="O10160" i="8"/>
  <c r="O10159" i="8"/>
  <c r="O10158" i="8"/>
  <c r="O10157" i="8"/>
  <c r="O10156" i="8"/>
  <c r="O10155" i="8"/>
  <c r="O10154" i="8"/>
  <c r="O10153" i="8"/>
  <c r="O10152" i="8"/>
  <c r="O10151" i="8"/>
  <c r="O10150" i="8"/>
  <c r="O10149" i="8"/>
  <c r="O10148" i="8"/>
  <c r="O10147" i="8"/>
  <c r="O10146" i="8"/>
  <c r="O10145" i="8"/>
  <c r="O10144" i="8"/>
  <c r="O10143" i="8"/>
  <c r="O10142" i="8"/>
  <c r="O10141" i="8"/>
  <c r="O10140" i="8"/>
  <c r="O10139" i="8"/>
  <c r="O10138" i="8"/>
  <c r="O10137" i="8"/>
  <c r="O10136" i="8"/>
  <c r="O10135" i="8"/>
  <c r="O10134" i="8"/>
  <c r="O10133" i="8"/>
  <c r="O10132" i="8"/>
  <c r="O10131" i="8"/>
  <c r="O10130" i="8"/>
  <c r="O10129" i="8"/>
  <c r="O10128" i="8"/>
  <c r="O10127" i="8"/>
  <c r="O10126" i="8"/>
  <c r="O10125" i="8"/>
  <c r="O10124" i="8"/>
  <c r="O10123" i="8"/>
  <c r="O10122" i="8"/>
  <c r="O10121" i="8"/>
  <c r="O10120" i="8"/>
  <c r="O10119" i="8"/>
  <c r="O10118" i="8"/>
  <c r="O10117" i="8"/>
  <c r="O10116" i="8"/>
  <c r="O10115" i="8"/>
  <c r="O10114" i="8"/>
  <c r="O10113" i="8"/>
  <c r="O10112" i="8"/>
  <c r="O10111" i="8"/>
  <c r="O10110" i="8"/>
  <c r="O10109" i="8"/>
  <c r="O10108" i="8"/>
  <c r="O10107" i="8"/>
  <c r="O10106" i="8"/>
  <c r="O10105" i="8"/>
  <c r="O10104" i="8"/>
  <c r="O10103" i="8"/>
  <c r="O10102" i="8"/>
  <c r="O10101" i="8"/>
  <c r="O10100" i="8"/>
  <c r="O10099" i="8"/>
  <c r="O10098" i="8"/>
  <c r="O10097" i="8"/>
  <c r="O10096" i="8"/>
  <c r="O10095" i="8"/>
  <c r="O10094" i="8"/>
  <c r="O10093" i="8"/>
  <c r="O10092" i="8"/>
  <c r="O10091" i="8"/>
  <c r="O10090" i="8"/>
  <c r="O10089" i="8"/>
  <c r="O10088" i="8"/>
  <c r="O10087" i="8"/>
  <c r="O10086" i="8"/>
  <c r="O10085" i="8"/>
  <c r="O10084" i="8"/>
  <c r="O10083" i="8"/>
  <c r="O10082" i="8"/>
  <c r="O10081" i="8"/>
  <c r="O10080" i="8"/>
  <c r="O10079" i="8"/>
  <c r="O10078" i="8"/>
  <c r="O10077" i="8"/>
  <c r="O10076" i="8"/>
  <c r="O10075" i="8"/>
  <c r="O10074" i="8"/>
  <c r="O10073" i="8"/>
  <c r="O10072" i="8"/>
  <c r="O10071" i="8"/>
  <c r="O10070" i="8"/>
  <c r="O10069" i="8"/>
  <c r="O10068" i="8"/>
  <c r="O10067" i="8"/>
  <c r="O10066" i="8"/>
  <c r="O10065" i="8"/>
  <c r="O10064" i="8"/>
  <c r="O10063" i="8"/>
  <c r="O10062" i="8"/>
  <c r="O10061" i="8"/>
  <c r="O10060" i="8"/>
  <c r="O10059" i="8"/>
  <c r="O10058" i="8"/>
  <c r="O10057" i="8"/>
  <c r="O10056" i="8"/>
  <c r="O10055" i="8"/>
  <c r="O10054" i="8"/>
  <c r="O10053" i="8"/>
  <c r="O10052" i="8"/>
  <c r="O10051" i="8"/>
  <c r="O10050" i="8"/>
  <c r="O10049" i="8"/>
  <c r="O10048" i="8"/>
  <c r="O10047" i="8"/>
  <c r="O10046" i="8"/>
  <c r="O10045" i="8"/>
  <c r="O10044" i="8"/>
  <c r="O10043" i="8"/>
  <c r="O10042" i="8"/>
  <c r="O10041" i="8"/>
  <c r="O10040" i="8"/>
  <c r="O10039" i="8"/>
  <c r="O10038" i="8"/>
  <c r="O10037" i="8"/>
  <c r="O10036" i="8"/>
  <c r="O10035" i="8"/>
  <c r="O10034" i="8"/>
  <c r="O10033" i="8"/>
  <c r="O10032" i="8"/>
  <c r="O10031" i="8"/>
  <c r="O10030" i="8"/>
  <c r="O10029" i="8"/>
  <c r="O10028" i="8"/>
  <c r="O10027" i="8"/>
  <c r="O10026" i="8"/>
  <c r="O10025" i="8"/>
  <c r="O10024" i="8"/>
  <c r="O10023" i="8"/>
  <c r="O10022" i="8"/>
  <c r="O10021" i="8"/>
  <c r="O10020" i="8"/>
  <c r="O10019" i="8"/>
  <c r="O10018" i="8"/>
  <c r="O10017" i="8"/>
  <c r="O10016" i="8"/>
  <c r="O10015" i="8"/>
  <c r="O10014" i="8"/>
  <c r="O10013" i="8"/>
  <c r="O10012" i="8"/>
  <c r="O10011" i="8"/>
  <c r="O10010" i="8"/>
  <c r="O10009" i="8"/>
  <c r="O10008" i="8"/>
  <c r="O10007" i="8"/>
  <c r="O10006" i="8"/>
  <c r="O10005" i="8"/>
  <c r="O10004" i="8"/>
  <c r="O10003" i="8"/>
  <c r="O10002" i="8"/>
  <c r="O10001" i="8"/>
  <c r="O10000" i="8"/>
  <c r="O9999" i="8"/>
  <c r="O9998" i="8"/>
  <c r="O9997" i="8"/>
  <c r="O9996" i="8"/>
  <c r="O9995" i="8"/>
  <c r="O9994" i="8"/>
  <c r="O9993" i="8"/>
  <c r="O9992" i="8"/>
  <c r="O9991" i="8"/>
  <c r="O9990" i="8"/>
  <c r="O9989" i="8"/>
  <c r="O9988" i="8"/>
  <c r="O9987" i="8"/>
  <c r="O9986" i="8"/>
  <c r="O9985" i="8"/>
  <c r="O9984" i="8"/>
  <c r="O9983" i="8"/>
  <c r="O9982" i="8"/>
  <c r="O9981" i="8"/>
  <c r="O9980" i="8"/>
  <c r="O9979" i="8"/>
  <c r="O9978" i="8"/>
  <c r="O9977" i="8"/>
  <c r="O9976" i="8"/>
  <c r="O9975" i="8"/>
  <c r="O9974" i="8"/>
  <c r="O9973" i="8"/>
  <c r="O9972" i="8"/>
  <c r="O9971" i="8"/>
  <c r="O9970" i="8"/>
  <c r="O9969" i="8"/>
  <c r="O9968" i="8"/>
  <c r="O9967" i="8"/>
  <c r="O9966" i="8"/>
  <c r="O9965" i="8"/>
  <c r="O9964" i="8"/>
  <c r="O9963" i="8"/>
  <c r="O9962" i="8"/>
  <c r="O9961" i="8"/>
  <c r="O9960" i="8"/>
  <c r="O9959" i="8"/>
  <c r="O9958" i="8"/>
  <c r="O9957" i="8"/>
  <c r="O9956" i="8"/>
  <c r="O9955" i="8"/>
  <c r="O9954" i="8"/>
  <c r="O9953" i="8"/>
  <c r="O9952" i="8"/>
  <c r="O9951" i="8"/>
  <c r="O9950" i="8"/>
  <c r="O9949" i="8"/>
  <c r="O9948" i="8"/>
  <c r="O9947" i="8"/>
  <c r="O9946" i="8"/>
  <c r="O9945" i="8"/>
  <c r="O9944" i="8"/>
  <c r="O9943" i="8"/>
  <c r="O9942" i="8"/>
  <c r="O9941" i="8"/>
  <c r="O9940" i="8"/>
  <c r="O9939" i="8"/>
  <c r="O9938" i="8"/>
  <c r="O9937" i="8"/>
  <c r="O9936" i="8"/>
  <c r="O9935" i="8"/>
  <c r="O9934" i="8"/>
  <c r="O9933" i="8"/>
  <c r="O9932" i="8"/>
  <c r="O9931" i="8"/>
  <c r="O9930" i="8"/>
  <c r="O9929" i="8"/>
  <c r="O9928" i="8"/>
  <c r="O9927" i="8"/>
  <c r="O9926" i="8"/>
  <c r="O9925" i="8"/>
  <c r="O9924" i="8"/>
  <c r="O9923" i="8"/>
  <c r="O9922" i="8"/>
  <c r="O9921" i="8"/>
  <c r="O9920" i="8"/>
  <c r="O9919" i="8"/>
  <c r="O9918" i="8"/>
  <c r="O9917" i="8"/>
  <c r="O9916" i="8"/>
  <c r="O9915" i="8"/>
  <c r="O9914" i="8"/>
  <c r="O9913" i="8"/>
  <c r="O9912" i="8"/>
  <c r="O9911" i="8"/>
  <c r="O9910" i="8"/>
  <c r="O9909" i="8"/>
  <c r="O9908" i="8"/>
  <c r="O9907" i="8"/>
  <c r="O9906" i="8"/>
  <c r="O9905" i="8"/>
  <c r="O9904" i="8"/>
  <c r="O9903" i="8"/>
  <c r="O9902" i="8"/>
  <c r="O9901" i="8"/>
  <c r="O9900" i="8"/>
  <c r="O9899" i="8"/>
  <c r="O9898" i="8"/>
  <c r="O9897" i="8"/>
  <c r="O9896" i="8"/>
  <c r="O9895" i="8"/>
  <c r="O9894" i="8"/>
  <c r="O9893" i="8"/>
  <c r="O9892" i="8"/>
  <c r="O9891" i="8"/>
  <c r="O9890" i="8"/>
  <c r="O9889" i="8"/>
  <c r="O9888" i="8"/>
  <c r="O9887" i="8"/>
  <c r="O9886" i="8"/>
  <c r="O9885" i="8"/>
  <c r="O9884" i="8"/>
  <c r="O9883" i="8"/>
  <c r="O9882" i="8"/>
  <c r="O9881" i="8"/>
  <c r="O9880" i="8"/>
  <c r="O9879" i="8"/>
  <c r="O9878" i="8"/>
  <c r="O9877" i="8"/>
  <c r="O9876" i="8"/>
  <c r="O9875" i="8"/>
  <c r="O9874" i="8"/>
  <c r="O9873" i="8"/>
  <c r="O9872" i="8"/>
  <c r="O9871" i="8"/>
  <c r="O9870" i="8"/>
  <c r="O9869" i="8"/>
  <c r="O9868" i="8"/>
  <c r="O9867" i="8"/>
  <c r="O9866" i="8"/>
  <c r="O9865" i="8"/>
  <c r="O9864" i="8"/>
  <c r="O9863" i="8"/>
  <c r="O9862" i="8"/>
  <c r="O9861" i="8"/>
  <c r="O9860" i="8"/>
  <c r="O9859" i="8"/>
  <c r="O9858" i="8"/>
  <c r="O9857" i="8"/>
  <c r="O9856" i="8"/>
  <c r="O9855" i="8"/>
  <c r="O9854" i="8"/>
  <c r="O9853" i="8"/>
  <c r="O9852" i="8"/>
  <c r="O9851" i="8"/>
  <c r="O9850" i="8"/>
  <c r="O9849" i="8"/>
  <c r="O9848" i="8"/>
  <c r="O9847" i="8"/>
  <c r="O9846" i="8"/>
  <c r="O9845" i="8"/>
  <c r="O9844" i="8"/>
  <c r="O9843" i="8"/>
  <c r="O9842" i="8"/>
  <c r="O9841" i="8"/>
  <c r="O9840" i="8"/>
  <c r="O9839" i="8"/>
  <c r="O9838" i="8"/>
  <c r="O9837" i="8"/>
  <c r="O9836" i="8"/>
  <c r="O9835" i="8"/>
  <c r="O9834" i="8"/>
  <c r="O9833" i="8"/>
  <c r="O9832" i="8"/>
  <c r="O9831" i="8"/>
  <c r="O9830" i="8"/>
  <c r="O9829" i="8"/>
  <c r="O9828" i="8"/>
  <c r="O9827" i="8"/>
  <c r="O9826" i="8"/>
  <c r="O9825" i="8"/>
  <c r="O9824" i="8"/>
  <c r="O9823" i="8"/>
  <c r="O9822" i="8"/>
  <c r="O9821" i="8"/>
  <c r="O9820" i="8"/>
  <c r="O9819" i="8"/>
  <c r="O9818" i="8"/>
  <c r="O9817" i="8"/>
  <c r="O9816" i="8"/>
  <c r="O9815" i="8"/>
  <c r="O9814" i="8"/>
  <c r="O9813" i="8"/>
  <c r="O9812" i="8"/>
  <c r="O9811" i="8"/>
  <c r="O9810" i="8"/>
  <c r="O9809" i="8"/>
  <c r="O9808" i="8"/>
  <c r="O9807" i="8"/>
  <c r="O9806" i="8"/>
  <c r="O9805" i="8"/>
  <c r="O9804" i="8"/>
  <c r="O9803" i="8"/>
  <c r="O9802" i="8"/>
  <c r="O9801" i="8"/>
  <c r="O9800" i="8"/>
  <c r="O9799" i="8"/>
  <c r="O9798" i="8"/>
  <c r="O9797" i="8"/>
  <c r="O9796" i="8"/>
  <c r="O9795" i="8"/>
  <c r="O9794" i="8"/>
  <c r="O9793" i="8"/>
  <c r="O9792" i="8"/>
  <c r="O9791" i="8"/>
  <c r="O9790" i="8"/>
  <c r="O9789" i="8"/>
  <c r="O9788" i="8"/>
  <c r="O9787" i="8"/>
  <c r="O9786" i="8"/>
  <c r="O9785" i="8"/>
  <c r="O9784" i="8"/>
  <c r="O9783" i="8"/>
  <c r="O9782" i="8"/>
  <c r="O9781" i="8"/>
  <c r="O9780" i="8"/>
  <c r="O9779" i="8"/>
  <c r="O9778" i="8"/>
  <c r="O9777" i="8"/>
  <c r="O9776" i="8"/>
  <c r="O9775" i="8"/>
  <c r="O9774" i="8"/>
  <c r="O9773" i="8"/>
  <c r="O9772" i="8"/>
  <c r="O9771" i="8"/>
  <c r="O9770" i="8"/>
  <c r="O9769" i="8"/>
  <c r="O9768" i="8"/>
  <c r="O9767" i="8"/>
  <c r="O9766" i="8"/>
  <c r="O9765" i="8"/>
  <c r="O9764" i="8"/>
  <c r="O9763" i="8"/>
  <c r="O9762" i="8"/>
  <c r="O9761" i="8"/>
  <c r="O9760" i="8"/>
  <c r="O9759" i="8"/>
  <c r="O9758" i="8"/>
  <c r="O9757" i="8"/>
  <c r="O9756" i="8"/>
  <c r="O9755" i="8"/>
  <c r="O9754" i="8"/>
  <c r="O9753" i="8"/>
  <c r="O9752" i="8"/>
  <c r="O9751" i="8"/>
  <c r="O9750" i="8"/>
  <c r="O9749" i="8"/>
  <c r="O9748" i="8"/>
  <c r="O9747" i="8"/>
  <c r="O9746" i="8"/>
  <c r="O9745" i="8"/>
  <c r="O9744" i="8"/>
  <c r="O9743" i="8"/>
  <c r="O9742" i="8"/>
  <c r="O9741" i="8"/>
  <c r="O9740" i="8"/>
  <c r="O9739" i="8"/>
  <c r="O9738" i="8"/>
  <c r="O9737" i="8"/>
  <c r="O9736" i="8"/>
  <c r="O9735" i="8"/>
  <c r="O9734" i="8"/>
  <c r="O9733" i="8"/>
  <c r="O9732" i="8"/>
  <c r="O9731" i="8"/>
  <c r="O9730" i="8"/>
  <c r="O9729" i="8"/>
  <c r="O9728" i="8"/>
  <c r="O9727" i="8"/>
  <c r="O9726" i="8"/>
  <c r="O9725" i="8"/>
  <c r="O9724" i="8"/>
  <c r="O9723" i="8"/>
  <c r="O9722" i="8"/>
  <c r="O9721" i="8"/>
  <c r="O9720" i="8"/>
  <c r="O9719" i="8"/>
  <c r="O9718" i="8"/>
  <c r="O9717" i="8"/>
  <c r="O9716" i="8"/>
  <c r="O9715" i="8"/>
  <c r="O9714" i="8"/>
  <c r="O9713" i="8"/>
  <c r="O9712" i="8"/>
  <c r="O9711" i="8"/>
  <c r="O9710" i="8"/>
  <c r="O9709" i="8"/>
  <c r="O9708" i="8"/>
  <c r="O9707" i="8"/>
  <c r="O9706" i="8"/>
  <c r="O9705" i="8"/>
  <c r="O9704" i="8"/>
  <c r="O9703" i="8"/>
  <c r="O9702" i="8"/>
  <c r="O9701" i="8"/>
  <c r="O9700" i="8"/>
  <c r="O9699" i="8"/>
  <c r="O9698" i="8"/>
  <c r="O9697" i="8"/>
  <c r="O9696" i="8"/>
  <c r="O9695" i="8"/>
  <c r="O9694" i="8"/>
  <c r="O9693" i="8"/>
  <c r="O9692" i="8"/>
  <c r="O9691" i="8"/>
  <c r="O9690" i="8"/>
  <c r="O9689" i="8"/>
  <c r="O9688" i="8"/>
  <c r="O9687" i="8"/>
  <c r="O9686" i="8"/>
  <c r="O9685" i="8"/>
  <c r="O9684" i="8"/>
  <c r="O9683" i="8"/>
  <c r="O9682" i="8"/>
  <c r="O9681" i="8"/>
  <c r="O9680" i="8"/>
  <c r="O9679" i="8"/>
  <c r="O9678" i="8"/>
  <c r="O9677" i="8"/>
  <c r="O9676" i="8"/>
  <c r="O9675" i="8"/>
  <c r="O9674" i="8"/>
  <c r="O9673" i="8"/>
  <c r="O9672" i="8"/>
  <c r="O9671" i="8"/>
  <c r="O9670" i="8"/>
  <c r="O9669" i="8"/>
  <c r="O9668" i="8"/>
  <c r="O9667" i="8"/>
  <c r="O9666" i="8"/>
  <c r="O9665" i="8"/>
  <c r="O9664" i="8"/>
  <c r="O9663" i="8"/>
  <c r="O9662" i="8"/>
  <c r="O9661" i="8"/>
  <c r="O9660" i="8"/>
  <c r="O9659" i="8"/>
  <c r="O9658" i="8"/>
  <c r="O9657" i="8"/>
  <c r="O9656" i="8"/>
  <c r="O9655" i="8"/>
  <c r="O9654" i="8"/>
  <c r="O9653" i="8"/>
  <c r="O9652" i="8"/>
  <c r="O9651" i="8"/>
  <c r="O9650" i="8"/>
  <c r="O9649" i="8"/>
  <c r="O9648" i="8"/>
  <c r="O9647" i="8"/>
  <c r="O9646" i="8"/>
  <c r="O9645" i="8"/>
  <c r="O9644" i="8"/>
  <c r="O9643" i="8"/>
  <c r="O9642" i="8"/>
  <c r="O9641" i="8"/>
  <c r="O9640" i="8"/>
  <c r="O9639" i="8"/>
  <c r="O9638" i="8"/>
  <c r="O9637" i="8"/>
  <c r="O9636" i="8"/>
  <c r="O9635" i="8"/>
  <c r="O9634" i="8"/>
  <c r="O9633" i="8"/>
  <c r="O9632" i="8"/>
  <c r="O9631" i="8"/>
  <c r="O9630" i="8"/>
  <c r="O9629" i="8"/>
  <c r="O9628" i="8"/>
  <c r="O9627" i="8"/>
  <c r="O9626" i="8"/>
  <c r="O9625" i="8"/>
  <c r="O9624" i="8"/>
  <c r="O9623" i="8"/>
  <c r="O9622" i="8"/>
  <c r="O9621" i="8"/>
  <c r="O9620" i="8"/>
  <c r="O9619" i="8"/>
  <c r="O9618" i="8"/>
  <c r="O9617" i="8"/>
  <c r="O9616" i="8"/>
  <c r="O9615" i="8"/>
  <c r="O9614" i="8"/>
  <c r="O9613" i="8"/>
  <c r="O9612" i="8"/>
  <c r="O9611" i="8"/>
  <c r="O9610" i="8"/>
  <c r="O9609" i="8"/>
  <c r="O9608" i="8"/>
  <c r="O9607" i="8"/>
  <c r="O9606" i="8"/>
  <c r="O9605" i="8"/>
  <c r="O9604" i="8"/>
  <c r="O9603" i="8"/>
  <c r="O9602" i="8"/>
  <c r="O9601" i="8"/>
  <c r="O9600" i="8"/>
  <c r="O9599" i="8"/>
  <c r="O9598" i="8"/>
  <c r="O9597" i="8"/>
  <c r="O9596" i="8"/>
  <c r="O9595" i="8"/>
  <c r="O9594" i="8"/>
  <c r="O9593" i="8"/>
  <c r="O9592" i="8"/>
  <c r="O9591" i="8"/>
  <c r="O9590" i="8"/>
  <c r="O9589" i="8"/>
  <c r="O9588" i="8"/>
  <c r="O9587" i="8"/>
  <c r="O9586" i="8"/>
  <c r="O9585" i="8"/>
  <c r="O9584" i="8"/>
  <c r="O9583" i="8"/>
  <c r="O9582" i="8"/>
  <c r="O9581" i="8"/>
  <c r="O9580" i="8"/>
  <c r="O9579" i="8"/>
  <c r="O9578" i="8"/>
  <c r="O9577" i="8"/>
  <c r="O9576" i="8"/>
  <c r="O9575" i="8"/>
  <c r="O9574" i="8"/>
  <c r="O9573" i="8"/>
  <c r="O9572" i="8"/>
  <c r="O9571" i="8"/>
  <c r="O9570" i="8"/>
  <c r="O9569" i="8"/>
  <c r="O9568" i="8"/>
  <c r="O9567" i="8"/>
  <c r="O9566" i="8"/>
  <c r="O9565" i="8"/>
  <c r="O9564" i="8"/>
  <c r="O9563" i="8"/>
  <c r="O9562" i="8"/>
  <c r="O9561" i="8"/>
  <c r="O9560" i="8"/>
  <c r="O9559" i="8"/>
  <c r="O9558" i="8"/>
  <c r="O9557" i="8"/>
  <c r="O9556" i="8"/>
  <c r="O9555" i="8"/>
  <c r="O9554" i="8"/>
  <c r="O9553" i="8"/>
  <c r="O9552" i="8"/>
  <c r="O9551" i="8"/>
  <c r="O9550" i="8"/>
  <c r="O9549" i="8"/>
  <c r="O9548" i="8"/>
  <c r="O9547" i="8"/>
  <c r="O9546" i="8"/>
  <c r="O9545" i="8"/>
  <c r="O9544" i="8"/>
  <c r="O9543" i="8"/>
  <c r="O9542" i="8"/>
  <c r="O9541" i="8"/>
  <c r="O9540" i="8"/>
  <c r="O9539" i="8"/>
  <c r="O9538" i="8"/>
  <c r="O9537" i="8"/>
  <c r="O9536" i="8"/>
  <c r="O9535" i="8"/>
  <c r="O9534" i="8"/>
  <c r="O9533" i="8"/>
  <c r="O9532" i="8"/>
  <c r="O9531" i="8"/>
  <c r="O9530" i="8"/>
  <c r="O9529" i="8"/>
  <c r="O9528" i="8"/>
  <c r="O9527" i="8"/>
  <c r="O9526" i="8"/>
  <c r="O9525" i="8"/>
  <c r="O9524" i="8"/>
  <c r="O9523" i="8"/>
  <c r="O9522" i="8"/>
  <c r="O9521" i="8"/>
  <c r="O9520" i="8"/>
  <c r="O9519" i="8"/>
  <c r="O9518" i="8"/>
  <c r="O9517" i="8"/>
  <c r="O9516" i="8"/>
  <c r="O9515" i="8"/>
  <c r="O9514" i="8"/>
  <c r="O9513" i="8"/>
  <c r="O9512" i="8"/>
  <c r="O9511" i="8"/>
  <c r="O9510" i="8"/>
  <c r="O9509" i="8"/>
  <c r="O9508" i="8"/>
  <c r="O9507" i="8"/>
  <c r="O9506" i="8"/>
  <c r="O9505" i="8"/>
  <c r="O9504" i="8"/>
  <c r="O9503" i="8"/>
  <c r="O9502" i="8"/>
  <c r="O9501" i="8"/>
  <c r="O9500" i="8"/>
  <c r="O9499" i="8"/>
  <c r="O9498" i="8"/>
  <c r="O9497" i="8"/>
  <c r="O9496" i="8"/>
  <c r="O9495" i="8"/>
  <c r="O9494" i="8"/>
  <c r="O9493" i="8"/>
  <c r="O9492" i="8"/>
  <c r="O9491" i="8"/>
  <c r="O9490" i="8"/>
  <c r="O9489" i="8"/>
  <c r="O9488" i="8"/>
  <c r="O9487" i="8"/>
  <c r="O9486" i="8"/>
  <c r="O9485" i="8"/>
  <c r="O9484" i="8"/>
  <c r="O9483" i="8"/>
  <c r="O9482" i="8"/>
  <c r="O9481" i="8"/>
  <c r="O9480" i="8"/>
  <c r="O9479" i="8"/>
  <c r="O9478" i="8"/>
  <c r="O9477" i="8"/>
  <c r="O9476" i="8"/>
  <c r="O9475" i="8"/>
  <c r="O9474" i="8"/>
  <c r="O9473" i="8"/>
  <c r="O9472" i="8"/>
  <c r="O9471" i="8"/>
  <c r="O9470" i="8"/>
  <c r="O9469" i="8"/>
  <c r="O9468" i="8"/>
  <c r="O9467" i="8"/>
  <c r="O9466" i="8"/>
  <c r="O9465" i="8"/>
  <c r="O9464" i="8"/>
  <c r="O9463" i="8"/>
  <c r="O9462" i="8"/>
  <c r="O9461" i="8"/>
  <c r="O9460" i="8"/>
  <c r="O9459" i="8"/>
  <c r="O9458" i="8"/>
  <c r="O9457" i="8"/>
  <c r="O9456" i="8"/>
  <c r="O9455" i="8"/>
  <c r="O9454" i="8"/>
  <c r="O9453" i="8"/>
  <c r="O9452" i="8"/>
  <c r="O9451" i="8"/>
  <c r="O9450" i="8"/>
  <c r="O9449" i="8"/>
  <c r="O9448" i="8"/>
  <c r="O9447" i="8"/>
  <c r="O9446" i="8"/>
  <c r="O9445" i="8"/>
  <c r="O9444" i="8"/>
  <c r="O9443" i="8"/>
  <c r="O9442" i="8"/>
  <c r="O9441" i="8"/>
  <c r="O9440" i="8"/>
  <c r="O9439" i="8"/>
  <c r="O9438" i="8"/>
  <c r="O9437" i="8"/>
  <c r="O9436" i="8"/>
  <c r="O9435" i="8"/>
  <c r="O9434" i="8"/>
  <c r="O9433" i="8"/>
  <c r="O9432" i="8"/>
  <c r="O9431" i="8"/>
  <c r="O9430" i="8"/>
  <c r="O9429" i="8"/>
  <c r="O9428" i="8"/>
  <c r="O9427" i="8"/>
  <c r="O9426" i="8"/>
  <c r="O9425" i="8"/>
  <c r="O9424" i="8"/>
  <c r="O9423" i="8"/>
  <c r="O9422" i="8"/>
  <c r="O9421" i="8"/>
  <c r="O9420" i="8"/>
  <c r="O9419" i="8"/>
  <c r="O9418" i="8"/>
  <c r="O9417" i="8"/>
  <c r="O9416" i="8"/>
  <c r="O9415" i="8"/>
  <c r="O9414" i="8"/>
  <c r="O9413" i="8"/>
  <c r="O9412" i="8"/>
  <c r="O9411" i="8"/>
  <c r="O9410" i="8"/>
  <c r="O9409" i="8"/>
  <c r="O9408" i="8"/>
  <c r="O9407" i="8"/>
  <c r="O9406" i="8"/>
  <c r="O9405" i="8"/>
  <c r="O9404" i="8"/>
  <c r="O9403" i="8"/>
  <c r="O9402" i="8"/>
  <c r="O9401" i="8"/>
  <c r="O9400" i="8"/>
  <c r="O9399" i="8"/>
  <c r="O9398" i="8"/>
  <c r="O9397" i="8"/>
  <c r="O9396" i="8"/>
  <c r="O9395" i="8"/>
  <c r="O9394" i="8"/>
  <c r="O9393" i="8"/>
  <c r="O9392" i="8"/>
  <c r="O9391" i="8"/>
  <c r="O9390" i="8"/>
  <c r="O9389" i="8"/>
  <c r="O9388" i="8"/>
  <c r="O9387" i="8"/>
  <c r="O9386" i="8"/>
  <c r="O9385" i="8"/>
  <c r="O9384" i="8"/>
  <c r="O9383" i="8"/>
  <c r="O9382" i="8"/>
  <c r="O9381" i="8"/>
  <c r="O9380" i="8"/>
  <c r="O9379" i="8"/>
  <c r="O9378" i="8"/>
  <c r="O9377" i="8"/>
  <c r="O9376" i="8"/>
  <c r="O9375" i="8"/>
  <c r="O9374" i="8"/>
  <c r="O9373" i="8"/>
  <c r="O9372" i="8"/>
  <c r="O9371" i="8"/>
  <c r="O9370" i="8"/>
  <c r="O9369" i="8"/>
  <c r="O9368" i="8"/>
  <c r="O9367" i="8"/>
  <c r="O9366" i="8"/>
  <c r="O9365" i="8"/>
  <c r="O9364" i="8"/>
  <c r="O9363" i="8"/>
  <c r="O9362" i="8"/>
  <c r="O9361" i="8"/>
  <c r="O9360" i="8"/>
  <c r="O9359" i="8"/>
  <c r="O9358" i="8"/>
  <c r="O9357" i="8"/>
  <c r="O9356" i="8"/>
  <c r="O9355" i="8"/>
  <c r="O9354" i="8"/>
  <c r="O9353" i="8"/>
  <c r="O9352" i="8"/>
  <c r="O9351" i="8"/>
  <c r="O9350" i="8"/>
  <c r="O9349" i="8"/>
  <c r="O9348" i="8"/>
  <c r="O9347" i="8"/>
  <c r="O9346" i="8"/>
  <c r="O9345" i="8"/>
  <c r="O9344" i="8"/>
  <c r="O9343" i="8"/>
  <c r="O9342" i="8"/>
  <c r="O9341" i="8"/>
  <c r="O9340" i="8"/>
  <c r="O9339" i="8"/>
  <c r="O9338" i="8"/>
  <c r="O9337" i="8"/>
  <c r="O9336" i="8"/>
  <c r="O9335" i="8"/>
  <c r="O9334" i="8"/>
  <c r="O9333" i="8"/>
  <c r="O9332" i="8"/>
  <c r="O9331" i="8"/>
  <c r="O9330" i="8"/>
  <c r="O9329" i="8"/>
  <c r="O9328" i="8"/>
  <c r="O9327" i="8"/>
  <c r="O9326" i="8"/>
  <c r="O9325" i="8"/>
  <c r="O9324" i="8"/>
  <c r="O9323" i="8"/>
  <c r="O9322" i="8"/>
  <c r="O9321" i="8"/>
  <c r="O9320" i="8"/>
  <c r="O9319" i="8"/>
  <c r="O9318" i="8"/>
  <c r="O9317" i="8"/>
  <c r="O9316" i="8"/>
  <c r="O9315" i="8"/>
  <c r="O9314" i="8"/>
  <c r="O9313" i="8"/>
  <c r="O9312" i="8"/>
  <c r="O9311" i="8"/>
  <c r="O9310" i="8"/>
  <c r="O9309" i="8"/>
  <c r="O9308" i="8"/>
  <c r="O9307" i="8"/>
  <c r="O9306" i="8"/>
  <c r="O9305" i="8"/>
  <c r="O9304" i="8"/>
  <c r="O9303" i="8"/>
  <c r="O9302" i="8"/>
  <c r="O9301" i="8"/>
  <c r="O9300" i="8"/>
  <c r="O9299" i="8"/>
  <c r="O9298" i="8"/>
  <c r="O9297" i="8"/>
  <c r="O9296" i="8"/>
  <c r="O9295" i="8"/>
  <c r="O9294" i="8"/>
  <c r="O9293" i="8"/>
  <c r="O9292" i="8"/>
  <c r="O9291" i="8"/>
  <c r="O9290" i="8"/>
  <c r="O9289" i="8"/>
  <c r="O9288" i="8"/>
  <c r="O9287" i="8"/>
  <c r="O9286" i="8"/>
  <c r="O9285" i="8"/>
  <c r="O9284" i="8"/>
  <c r="O9283" i="8"/>
  <c r="O9282" i="8"/>
  <c r="O9281" i="8"/>
  <c r="O9280" i="8"/>
  <c r="O9279" i="8"/>
  <c r="O9278" i="8"/>
  <c r="O9277" i="8"/>
  <c r="O9276" i="8"/>
  <c r="O9275" i="8"/>
  <c r="O9274" i="8"/>
  <c r="O9273" i="8"/>
  <c r="O9272" i="8"/>
  <c r="O9271" i="8"/>
  <c r="O9270" i="8"/>
  <c r="O9269" i="8"/>
  <c r="O9268" i="8"/>
  <c r="O9267" i="8"/>
  <c r="O9266" i="8"/>
  <c r="O9265" i="8"/>
  <c r="O9264" i="8"/>
  <c r="O9263" i="8"/>
  <c r="O9262" i="8"/>
  <c r="O9261" i="8"/>
  <c r="O9260" i="8"/>
  <c r="O9259" i="8"/>
  <c r="O9258" i="8"/>
  <c r="O9257" i="8"/>
  <c r="O9256" i="8"/>
  <c r="O9255" i="8"/>
  <c r="O9254" i="8"/>
  <c r="O9253" i="8"/>
  <c r="O9252" i="8"/>
  <c r="O9251" i="8"/>
  <c r="O9250" i="8"/>
  <c r="O9249" i="8"/>
  <c r="O9248" i="8"/>
  <c r="O9247" i="8"/>
  <c r="O9246" i="8"/>
  <c r="O9245" i="8"/>
  <c r="O9244" i="8"/>
  <c r="O9243" i="8"/>
  <c r="O9242" i="8"/>
  <c r="O9241" i="8"/>
  <c r="O9240" i="8"/>
  <c r="O9239" i="8"/>
  <c r="O9238" i="8"/>
  <c r="O9237" i="8"/>
  <c r="O9236" i="8"/>
  <c r="O9235" i="8"/>
  <c r="O9234" i="8"/>
  <c r="O9233" i="8"/>
  <c r="O9232" i="8"/>
  <c r="O9231" i="8"/>
  <c r="O9230" i="8"/>
  <c r="O9229" i="8"/>
  <c r="O9228" i="8"/>
  <c r="O9227" i="8"/>
  <c r="O9226" i="8"/>
  <c r="O9225" i="8"/>
  <c r="O9224" i="8"/>
  <c r="O9223" i="8"/>
  <c r="O9222" i="8"/>
  <c r="O9221" i="8"/>
  <c r="O9220" i="8"/>
  <c r="O9219" i="8"/>
  <c r="O9218" i="8"/>
  <c r="O9217" i="8"/>
  <c r="O9216" i="8"/>
  <c r="O9215" i="8"/>
  <c r="O9214" i="8"/>
  <c r="O9213" i="8"/>
  <c r="O9212" i="8"/>
  <c r="O9211" i="8"/>
  <c r="O9210" i="8"/>
  <c r="O9209" i="8"/>
  <c r="O9208" i="8"/>
  <c r="O9207" i="8"/>
  <c r="O9206" i="8"/>
  <c r="O9205" i="8"/>
  <c r="O9204" i="8"/>
  <c r="O9203" i="8"/>
  <c r="O9202" i="8"/>
  <c r="O9201" i="8"/>
  <c r="O9200" i="8"/>
  <c r="O9199" i="8"/>
  <c r="O9198" i="8"/>
  <c r="O9197" i="8"/>
  <c r="O9196" i="8"/>
  <c r="O9195" i="8"/>
  <c r="O9194" i="8"/>
  <c r="O9193" i="8"/>
  <c r="O9192" i="8"/>
  <c r="O9191" i="8"/>
  <c r="O9190" i="8"/>
  <c r="O9189" i="8"/>
  <c r="O9188" i="8"/>
  <c r="O9187" i="8"/>
  <c r="O9186" i="8"/>
  <c r="O9185" i="8"/>
  <c r="O9184" i="8"/>
  <c r="O9183" i="8"/>
  <c r="O9182" i="8"/>
  <c r="O9181" i="8"/>
  <c r="O9180" i="8"/>
  <c r="O9179" i="8"/>
  <c r="O9178" i="8"/>
  <c r="O9177" i="8"/>
  <c r="O9176" i="8"/>
  <c r="O9175" i="8"/>
  <c r="O9174" i="8"/>
  <c r="O9173" i="8"/>
  <c r="O9172" i="8"/>
  <c r="O9171" i="8"/>
  <c r="O9170" i="8"/>
  <c r="O9169" i="8"/>
  <c r="O9168" i="8"/>
  <c r="O9167" i="8"/>
  <c r="O9166" i="8"/>
  <c r="O9165" i="8"/>
  <c r="O9164" i="8"/>
  <c r="O9163" i="8"/>
  <c r="O9162" i="8"/>
  <c r="O9161" i="8"/>
  <c r="O9160" i="8"/>
  <c r="O9159" i="8"/>
  <c r="O9158" i="8"/>
  <c r="O9157" i="8"/>
  <c r="O9156" i="8"/>
  <c r="O9155" i="8"/>
  <c r="O9154" i="8"/>
  <c r="O9153" i="8"/>
  <c r="O9152" i="8"/>
  <c r="O9151" i="8"/>
  <c r="O9150" i="8"/>
  <c r="O9149" i="8"/>
  <c r="O9148" i="8"/>
  <c r="O9147" i="8"/>
  <c r="O9146" i="8"/>
  <c r="O9145" i="8"/>
  <c r="O9144" i="8"/>
  <c r="O9143" i="8"/>
  <c r="O9142" i="8"/>
  <c r="O9141" i="8"/>
  <c r="O9140" i="8"/>
  <c r="O9139" i="8"/>
  <c r="O9138" i="8"/>
  <c r="O9137" i="8"/>
  <c r="O9136" i="8"/>
  <c r="O9135" i="8"/>
  <c r="O9134" i="8"/>
  <c r="O9133" i="8"/>
  <c r="O9132" i="8"/>
  <c r="O9131" i="8"/>
  <c r="O9130" i="8"/>
  <c r="O9129" i="8"/>
  <c r="O9128" i="8"/>
  <c r="O9127" i="8"/>
  <c r="O9126" i="8"/>
  <c r="O9125" i="8"/>
  <c r="O9124" i="8"/>
  <c r="O9123" i="8"/>
  <c r="O9122" i="8"/>
  <c r="O9121" i="8"/>
  <c r="O9120" i="8"/>
  <c r="O9119" i="8"/>
  <c r="O9118" i="8"/>
  <c r="O9117" i="8"/>
  <c r="O9116" i="8"/>
  <c r="O9115" i="8"/>
  <c r="O9114" i="8"/>
  <c r="O9113" i="8"/>
  <c r="O9112" i="8"/>
  <c r="O9111" i="8"/>
  <c r="O9110" i="8"/>
  <c r="O9109" i="8"/>
  <c r="O9108" i="8"/>
  <c r="O9107" i="8"/>
  <c r="O9106" i="8"/>
  <c r="O9105" i="8"/>
  <c r="O9104" i="8"/>
  <c r="O9103" i="8"/>
  <c r="O9102" i="8"/>
  <c r="O9101" i="8"/>
  <c r="O9100" i="8"/>
  <c r="O9099" i="8"/>
  <c r="O9098" i="8"/>
  <c r="O9097" i="8"/>
  <c r="O9096" i="8"/>
  <c r="O9095" i="8"/>
  <c r="O9094" i="8"/>
  <c r="O9093" i="8"/>
  <c r="O9092" i="8"/>
  <c r="O9091" i="8"/>
  <c r="O9090" i="8"/>
  <c r="O9089" i="8"/>
  <c r="O9088" i="8"/>
  <c r="O9087" i="8"/>
  <c r="O9086" i="8"/>
  <c r="O9085" i="8"/>
  <c r="O9084" i="8"/>
  <c r="O9083" i="8"/>
  <c r="O9082" i="8"/>
  <c r="O9081" i="8"/>
  <c r="O9080" i="8"/>
  <c r="O9079" i="8"/>
  <c r="O9078" i="8"/>
  <c r="O9077" i="8"/>
  <c r="O9076" i="8"/>
  <c r="O9075" i="8"/>
  <c r="O9074" i="8"/>
  <c r="O9073" i="8"/>
  <c r="O9072" i="8"/>
  <c r="O9071" i="8"/>
  <c r="O9070" i="8"/>
  <c r="O9069" i="8"/>
  <c r="O9068" i="8"/>
  <c r="O9067" i="8"/>
  <c r="O9066" i="8"/>
  <c r="O9065" i="8"/>
  <c r="O9064" i="8"/>
  <c r="O9063" i="8"/>
  <c r="O9062" i="8"/>
  <c r="O9061" i="8"/>
  <c r="O9060" i="8"/>
  <c r="O9059" i="8"/>
  <c r="O9058" i="8"/>
  <c r="O9057" i="8"/>
  <c r="O9056" i="8"/>
  <c r="O9055" i="8"/>
  <c r="O9054" i="8"/>
  <c r="O9053" i="8"/>
  <c r="O9052" i="8"/>
  <c r="O9051" i="8"/>
  <c r="O9050" i="8"/>
  <c r="O9049" i="8"/>
  <c r="O9048" i="8"/>
  <c r="O9047" i="8"/>
  <c r="O9046" i="8"/>
  <c r="O9045" i="8"/>
  <c r="O9044" i="8"/>
  <c r="O9043" i="8"/>
  <c r="O9042" i="8"/>
  <c r="O9041" i="8"/>
  <c r="O9040" i="8"/>
  <c r="O9039" i="8"/>
  <c r="O9038" i="8"/>
  <c r="O9037" i="8"/>
  <c r="O9036" i="8"/>
  <c r="O9035" i="8"/>
  <c r="O9034" i="8"/>
  <c r="O9033" i="8"/>
  <c r="O9032" i="8"/>
  <c r="O9031" i="8"/>
  <c r="O9030" i="8"/>
  <c r="O9029" i="8"/>
  <c r="O9028" i="8"/>
  <c r="O9027" i="8"/>
  <c r="O9026" i="8"/>
  <c r="O9025" i="8"/>
  <c r="O9024" i="8"/>
  <c r="O9023" i="8"/>
  <c r="O9022" i="8"/>
  <c r="O9021" i="8"/>
  <c r="O9020" i="8"/>
  <c r="O9019" i="8"/>
  <c r="O9018" i="8"/>
  <c r="O9017" i="8"/>
  <c r="O9016" i="8"/>
  <c r="O9015" i="8"/>
  <c r="O9014" i="8"/>
  <c r="O9013" i="8"/>
  <c r="O9012" i="8"/>
  <c r="O9011" i="8"/>
  <c r="O9010" i="8"/>
  <c r="O9009" i="8"/>
  <c r="O9008" i="8"/>
  <c r="O9007" i="8"/>
  <c r="O9006" i="8"/>
  <c r="O9005" i="8"/>
  <c r="O9004" i="8"/>
  <c r="O9003" i="8"/>
  <c r="O9002" i="8"/>
  <c r="O9001" i="8"/>
  <c r="O9000" i="8"/>
  <c r="O8999" i="8"/>
  <c r="O8998" i="8"/>
  <c r="O8997" i="8"/>
  <c r="O8996" i="8"/>
  <c r="O8995" i="8"/>
  <c r="O8994" i="8"/>
  <c r="O8993" i="8"/>
  <c r="O8992" i="8"/>
  <c r="O8991" i="8"/>
  <c r="O8990" i="8"/>
  <c r="O8989" i="8"/>
  <c r="O8988" i="8"/>
  <c r="O8987" i="8"/>
  <c r="O8986" i="8"/>
  <c r="O8985" i="8"/>
  <c r="O8984" i="8"/>
  <c r="O8983" i="8"/>
  <c r="O8982" i="8"/>
  <c r="O8981" i="8"/>
  <c r="O8980" i="8"/>
  <c r="O8979" i="8"/>
  <c r="O8978" i="8"/>
  <c r="O8977" i="8"/>
  <c r="O8976" i="8"/>
  <c r="O8975" i="8"/>
  <c r="O8974" i="8"/>
  <c r="O8973" i="8"/>
  <c r="O8972" i="8"/>
  <c r="O8971" i="8"/>
  <c r="O8970" i="8"/>
  <c r="O8969" i="8"/>
  <c r="O8968" i="8"/>
  <c r="O8967" i="8"/>
  <c r="O8966" i="8"/>
  <c r="O8965" i="8"/>
  <c r="O8964" i="8"/>
  <c r="O8963" i="8"/>
  <c r="O8962" i="8"/>
  <c r="O8961" i="8"/>
  <c r="O8960" i="8"/>
  <c r="O8959" i="8"/>
  <c r="O8958" i="8"/>
  <c r="O8957" i="8"/>
  <c r="O8956" i="8"/>
  <c r="O8955" i="8"/>
  <c r="O8954" i="8"/>
  <c r="O8953" i="8"/>
  <c r="O8952" i="8"/>
  <c r="O8951" i="8"/>
  <c r="O8950" i="8"/>
  <c r="O8949" i="8"/>
  <c r="O8948" i="8"/>
  <c r="O8947" i="8"/>
  <c r="O8946" i="8"/>
  <c r="O8945" i="8"/>
  <c r="O8944" i="8"/>
  <c r="O8943" i="8"/>
  <c r="O8942" i="8"/>
  <c r="O8941" i="8"/>
  <c r="O8940" i="8"/>
  <c r="O8939" i="8"/>
  <c r="O8938" i="8"/>
  <c r="O8937" i="8"/>
  <c r="O8936" i="8"/>
  <c r="O8935" i="8"/>
  <c r="O8934" i="8"/>
  <c r="O8933" i="8"/>
  <c r="O8932" i="8"/>
  <c r="O8931" i="8"/>
  <c r="O8930" i="8"/>
  <c r="O8929" i="8"/>
  <c r="O8928" i="8"/>
  <c r="O8927" i="8"/>
  <c r="O8926" i="8"/>
  <c r="O8925" i="8"/>
  <c r="O8924" i="8"/>
  <c r="O8923" i="8"/>
  <c r="O8922" i="8"/>
  <c r="O8921" i="8"/>
  <c r="O8920" i="8"/>
  <c r="O8919" i="8"/>
  <c r="O8918" i="8"/>
  <c r="O8917" i="8"/>
  <c r="O8916" i="8"/>
  <c r="O8915" i="8"/>
  <c r="O8914" i="8"/>
  <c r="O8913" i="8"/>
  <c r="O8912" i="8"/>
  <c r="O8911" i="8"/>
  <c r="O8910" i="8"/>
  <c r="O8909" i="8"/>
  <c r="O8908" i="8"/>
  <c r="O8907" i="8"/>
  <c r="O8906" i="8"/>
  <c r="O8905" i="8"/>
  <c r="O8904" i="8"/>
  <c r="O8903" i="8"/>
  <c r="O8902" i="8"/>
  <c r="O8901" i="8"/>
  <c r="O8900" i="8"/>
  <c r="O8899" i="8"/>
  <c r="O8898" i="8"/>
  <c r="O8897" i="8"/>
  <c r="O8896" i="8"/>
  <c r="O8895" i="8"/>
  <c r="O8894" i="8"/>
  <c r="O8893" i="8"/>
  <c r="O8892" i="8"/>
  <c r="O8891" i="8"/>
  <c r="O8890" i="8"/>
  <c r="O8889" i="8"/>
  <c r="O8888" i="8"/>
  <c r="O8887" i="8"/>
  <c r="O8886" i="8"/>
  <c r="O8885" i="8"/>
  <c r="O8884" i="8"/>
  <c r="O8883" i="8"/>
  <c r="O8882" i="8"/>
  <c r="O8881" i="8"/>
  <c r="O8880" i="8"/>
  <c r="O8879" i="8"/>
  <c r="O8878" i="8"/>
  <c r="O8877" i="8"/>
  <c r="O8876" i="8"/>
  <c r="O8875" i="8"/>
  <c r="O8874" i="8"/>
  <c r="O8873" i="8"/>
  <c r="O8872" i="8"/>
  <c r="O8871" i="8"/>
  <c r="O8870" i="8"/>
  <c r="O8869" i="8"/>
  <c r="O8868" i="8"/>
  <c r="O8867" i="8"/>
  <c r="O8866" i="8"/>
  <c r="O8865" i="8"/>
  <c r="O8864" i="8"/>
  <c r="O8863" i="8"/>
  <c r="O8862" i="8"/>
  <c r="O8861" i="8"/>
  <c r="O8860" i="8"/>
  <c r="O8859" i="8"/>
  <c r="O8858" i="8"/>
  <c r="O8857" i="8"/>
  <c r="O8856" i="8"/>
  <c r="O8855" i="8"/>
  <c r="O8854" i="8"/>
  <c r="O8853" i="8"/>
  <c r="O8852" i="8"/>
  <c r="O8851" i="8"/>
  <c r="O8850" i="8"/>
  <c r="O8849" i="8"/>
  <c r="O8848" i="8"/>
  <c r="O8847" i="8"/>
  <c r="O8846" i="8"/>
  <c r="O8845" i="8"/>
  <c r="O8844" i="8"/>
  <c r="O8843" i="8"/>
  <c r="O8842" i="8"/>
  <c r="O8841" i="8"/>
  <c r="O8840" i="8"/>
  <c r="O8839" i="8"/>
  <c r="O8838" i="8"/>
  <c r="O8837" i="8"/>
  <c r="O8836" i="8"/>
  <c r="O8835" i="8"/>
  <c r="O8834" i="8"/>
  <c r="O8833" i="8"/>
  <c r="O8832" i="8"/>
  <c r="O8831" i="8"/>
  <c r="O8830" i="8"/>
  <c r="O8829" i="8"/>
  <c r="O8828" i="8"/>
  <c r="O8827" i="8"/>
  <c r="O8826" i="8"/>
  <c r="O8825" i="8"/>
  <c r="O8824" i="8"/>
  <c r="O8823" i="8"/>
  <c r="O8822" i="8"/>
  <c r="O8821" i="8"/>
  <c r="O8820" i="8"/>
  <c r="O8819" i="8"/>
  <c r="O8818" i="8"/>
  <c r="O8817" i="8"/>
  <c r="O8816" i="8"/>
  <c r="O8815" i="8"/>
  <c r="O8814" i="8"/>
  <c r="O8813" i="8"/>
  <c r="O8812" i="8"/>
  <c r="O8811" i="8"/>
  <c r="O8810" i="8"/>
  <c r="O8809" i="8"/>
  <c r="O8808" i="8"/>
  <c r="O8807" i="8"/>
  <c r="O8806" i="8"/>
  <c r="O8805" i="8"/>
  <c r="O8804" i="8"/>
  <c r="O8803" i="8"/>
  <c r="O8802" i="8"/>
  <c r="O8801" i="8"/>
  <c r="O8800" i="8"/>
  <c r="O8799" i="8"/>
  <c r="O8798" i="8"/>
  <c r="O8797" i="8"/>
  <c r="O8796" i="8"/>
  <c r="O8795" i="8"/>
  <c r="O8794" i="8"/>
  <c r="O8793" i="8"/>
  <c r="O8792" i="8"/>
  <c r="O8791" i="8"/>
  <c r="O8790" i="8"/>
  <c r="O8789" i="8"/>
  <c r="O8788" i="8"/>
  <c r="O8787" i="8"/>
  <c r="O8786" i="8"/>
  <c r="O8785" i="8"/>
  <c r="O8784" i="8"/>
  <c r="O8783" i="8"/>
  <c r="O8782" i="8"/>
  <c r="O8781" i="8"/>
  <c r="O8780" i="8"/>
  <c r="O8779" i="8"/>
  <c r="O8778" i="8"/>
  <c r="O8777" i="8"/>
  <c r="O8776" i="8"/>
  <c r="O8775" i="8"/>
  <c r="O8774" i="8"/>
  <c r="O8773" i="8"/>
  <c r="O8772" i="8"/>
  <c r="O8771" i="8"/>
  <c r="O8770" i="8"/>
  <c r="O8769" i="8"/>
  <c r="O8768" i="8"/>
  <c r="O8767" i="8"/>
  <c r="O8766" i="8"/>
  <c r="O8765" i="8"/>
  <c r="O8764" i="8"/>
  <c r="O8763" i="8"/>
  <c r="O8762" i="8"/>
  <c r="O8761" i="8"/>
  <c r="O8760" i="8"/>
  <c r="O8759" i="8"/>
  <c r="O8758" i="8"/>
  <c r="O8757" i="8"/>
  <c r="O8756" i="8"/>
  <c r="O8755" i="8"/>
  <c r="O8754" i="8"/>
  <c r="O8753" i="8"/>
  <c r="O8752" i="8"/>
  <c r="O8751" i="8"/>
  <c r="O8750" i="8"/>
  <c r="O8749" i="8"/>
  <c r="O8748" i="8"/>
  <c r="O8747" i="8"/>
  <c r="O8746" i="8"/>
  <c r="O8745" i="8"/>
  <c r="O8744" i="8"/>
  <c r="O8743" i="8"/>
  <c r="O8742" i="8"/>
  <c r="O8741" i="8"/>
  <c r="O8740" i="8"/>
  <c r="O8739" i="8"/>
  <c r="O8738" i="8"/>
  <c r="O8737" i="8"/>
  <c r="O8736" i="8"/>
  <c r="O8735" i="8"/>
  <c r="O8734" i="8"/>
  <c r="O8733" i="8"/>
  <c r="O8732" i="8"/>
  <c r="O8731" i="8"/>
  <c r="O8730" i="8"/>
  <c r="O8729" i="8"/>
  <c r="O8728" i="8"/>
  <c r="O8727" i="8"/>
  <c r="O8726" i="8"/>
  <c r="O8725" i="8"/>
  <c r="O8724" i="8"/>
  <c r="O8723" i="8"/>
  <c r="O8722" i="8"/>
  <c r="O8721" i="8"/>
  <c r="O8720" i="8"/>
  <c r="O8719" i="8"/>
  <c r="O8718" i="8"/>
  <c r="O8717" i="8"/>
  <c r="O8716" i="8"/>
  <c r="O8715" i="8"/>
  <c r="O8714" i="8"/>
  <c r="O8713" i="8"/>
  <c r="O8712" i="8"/>
  <c r="O8711" i="8"/>
  <c r="O8710" i="8"/>
  <c r="O8709" i="8"/>
  <c r="O8708" i="8"/>
  <c r="O8707" i="8"/>
  <c r="O8706" i="8"/>
  <c r="O8705" i="8"/>
  <c r="O8704" i="8"/>
  <c r="O8703" i="8"/>
  <c r="O8702" i="8"/>
  <c r="O8701" i="8"/>
  <c r="O8700" i="8"/>
  <c r="O8699" i="8"/>
  <c r="O8698" i="8"/>
  <c r="O8697" i="8"/>
  <c r="O8696" i="8"/>
  <c r="O8695" i="8"/>
  <c r="O8694" i="8"/>
  <c r="O8693" i="8"/>
  <c r="O8692" i="8"/>
  <c r="O8691" i="8"/>
  <c r="O8690" i="8"/>
  <c r="O8689" i="8"/>
  <c r="O8688" i="8"/>
  <c r="O8687" i="8"/>
  <c r="O8686" i="8"/>
  <c r="O8685" i="8"/>
  <c r="O8684" i="8"/>
  <c r="O8683" i="8"/>
  <c r="O8682" i="8"/>
  <c r="O8681" i="8"/>
  <c r="O8680" i="8"/>
  <c r="O8679" i="8"/>
  <c r="O8678" i="8"/>
  <c r="O8677" i="8"/>
  <c r="O8676" i="8"/>
  <c r="O8675" i="8"/>
  <c r="O8674" i="8"/>
  <c r="O8673" i="8"/>
  <c r="O8672" i="8"/>
  <c r="O8671" i="8"/>
  <c r="O8670" i="8"/>
  <c r="O8669" i="8"/>
  <c r="O8668" i="8"/>
  <c r="O8667" i="8"/>
  <c r="O8666" i="8"/>
  <c r="O8665" i="8"/>
  <c r="O8664" i="8"/>
  <c r="O8663" i="8"/>
  <c r="O8662" i="8"/>
  <c r="O8661" i="8"/>
  <c r="O8660" i="8"/>
  <c r="O8659" i="8"/>
  <c r="O8658" i="8"/>
  <c r="O8657" i="8"/>
  <c r="O8656" i="8"/>
  <c r="O8655" i="8"/>
  <c r="O8654" i="8"/>
  <c r="O8653" i="8"/>
  <c r="O8652" i="8"/>
  <c r="O8651" i="8"/>
  <c r="O8650" i="8"/>
  <c r="O8649" i="8"/>
  <c r="O8648" i="8"/>
  <c r="O8647" i="8"/>
  <c r="O8646" i="8"/>
  <c r="O8645" i="8"/>
  <c r="O8644" i="8"/>
  <c r="O8643" i="8"/>
  <c r="O8642" i="8"/>
  <c r="O8641" i="8"/>
  <c r="O8640" i="8"/>
  <c r="O8639" i="8"/>
  <c r="O8638" i="8"/>
  <c r="O8637" i="8"/>
  <c r="O8636" i="8"/>
  <c r="O8635" i="8"/>
  <c r="O8634" i="8"/>
  <c r="O8633" i="8"/>
  <c r="O8632" i="8"/>
  <c r="O8631" i="8"/>
  <c r="O8630" i="8"/>
  <c r="O8629" i="8"/>
  <c r="O8628" i="8"/>
  <c r="O8627" i="8"/>
  <c r="O8626" i="8"/>
  <c r="O8625" i="8"/>
  <c r="O8624" i="8"/>
  <c r="O8623" i="8"/>
  <c r="O8622" i="8"/>
  <c r="O8621" i="8"/>
  <c r="O8620" i="8"/>
  <c r="O8619" i="8"/>
  <c r="O8618" i="8"/>
  <c r="O8617" i="8"/>
  <c r="O8616" i="8"/>
  <c r="O8615" i="8"/>
  <c r="O8614" i="8"/>
  <c r="O8613" i="8"/>
  <c r="O8612" i="8"/>
  <c r="O8611" i="8"/>
  <c r="O8610" i="8"/>
  <c r="O8609" i="8"/>
  <c r="O8608" i="8"/>
  <c r="O8607" i="8"/>
  <c r="O8606" i="8"/>
  <c r="O8605" i="8"/>
  <c r="O8604" i="8"/>
  <c r="O8603" i="8"/>
  <c r="O8602" i="8"/>
  <c r="O8601" i="8"/>
  <c r="O8600" i="8"/>
  <c r="O8599" i="8"/>
  <c r="O8598" i="8"/>
  <c r="O8597" i="8"/>
  <c r="O8596" i="8"/>
  <c r="O8595" i="8"/>
  <c r="O8594" i="8"/>
  <c r="O8593" i="8"/>
  <c r="O8592" i="8"/>
  <c r="O8591" i="8"/>
  <c r="O8590" i="8"/>
  <c r="O8589" i="8"/>
  <c r="O8588" i="8"/>
  <c r="O8587" i="8"/>
  <c r="O8586" i="8"/>
  <c r="O8585" i="8"/>
  <c r="O8584" i="8"/>
  <c r="O8583" i="8"/>
  <c r="O8582" i="8"/>
  <c r="O8581" i="8"/>
  <c r="O8580" i="8"/>
  <c r="O8579" i="8"/>
  <c r="O8578" i="8"/>
  <c r="O8577" i="8"/>
  <c r="O8576" i="8"/>
  <c r="O8575" i="8"/>
  <c r="O8574" i="8"/>
  <c r="O8573" i="8"/>
  <c r="O8572" i="8"/>
  <c r="O8571" i="8"/>
  <c r="O8570" i="8"/>
  <c r="O8569" i="8"/>
  <c r="O8568" i="8"/>
  <c r="O8567" i="8"/>
  <c r="O8566" i="8"/>
  <c r="O8565" i="8"/>
  <c r="O8564" i="8"/>
  <c r="O8563" i="8"/>
  <c r="O8562" i="8"/>
  <c r="O8561" i="8"/>
  <c r="O8560" i="8"/>
  <c r="O8559" i="8"/>
  <c r="O8558" i="8"/>
  <c r="O8557" i="8"/>
  <c r="O8556" i="8"/>
  <c r="O8555" i="8"/>
  <c r="O8554" i="8"/>
  <c r="O8553" i="8"/>
  <c r="O8552" i="8"/>
  <c r="O8551" i="8"/>
  <c r="O8550" i="8"/>
  <c r="O8549" i="8"/>
  <c r="O8548" i="8"/>
  <c r="O8547" i="8"/>
  <c r="O8546" i="8"/>
  <c r="O8545" i="8"/>
  <c r="O8544" i="8"/>
  <c r="O8543" i="8"/>
  <c r="O8542" i="8"/>
  <c r="O8541" i="8"/>
  <c r="O8540" i="8"/>
  <c r="O8539" i="8"/>
  <c r="O8538" i="8"/>
  <c r="O8537" i="8"/>
  <c r="O8536" i="8"/>
  <c r="O8535" i="8"/>
  <c r="O8534" i="8"/>
  <c r="O8533" i="8"/>
  <c r="O8532" i="8"/>
  <c r="O8531" i="8"/>
  <c r="O8530" i="8"/>
  <c r="O8529" i="8"/>
  <c r="O8528" i="8"/>
  <c r="O8527" i="8"/>
  <c r="O8526" i="8"/>
  <c r="O8525" i="8"/>
  <c r="O8524" i="8"/>
  <c r="O8523" i="8"/>
  <c r="O8522" i="8"/>
  <c r="O8521" i="8"/>
  <c r="O8520" i="8"/>
  <c r="O8519" i="8"/>
  <c r="O8518" i="8"/>
  <c r="O8517" i="8"/>
  <c r="O8516" i="8"/>
  <c r="O8515" i="8"/>
  <c r="O8514" i="8"/>
  <c r="O8513" i="8"/>
  <c r="O8512" i="8"/>
  <c r="O8511" i="8"/>
  <c r="O8510" i="8"/>
  <c r="O8509" i="8"/>
  <c r="O8508" i="8"/>
  <c r="O8507" i="8"/>
  <c r="O8506" i="8"/>
  <c r="O8505" i="8"/>
  <c r="O8504" i="8"/>
  <c r="O8503" i="8"/>
  <c r="O8502" i="8"/>
  <c r="O8501" i="8"/>
  <c r="O8500" i="8"/>
  <c r="O8499" i="8"/>
  <c r="O8498" i="8"/>
  <c r="O8497" i="8"/>
  <c r="O8496" i="8"/>
  <c r="O8495" i="8"/>
  <c r="O8494" i="8"/>
  <c r="O8493" i="8"/>
  <c r="O8492" i="8"/>
  <c r="O8491" i="8"/>
  <c r="O8490" i="8"/>
  <c r="O8489" i="8"/>
  <c r="O8488" i="8"/>
  <c r="O8487" i="8"/>
  <c r="O8486" i="8"/>
  <c r="O8485" i="8"/>
  <c r="O8484" i="8"/>
  <c r="O8483" i="8"/>
  <c r="O8482" i="8"/>
  <c r="O8481" i="8"/>
  <c r="O8480" i="8"/>
  <c r="O8479" i="8"/>
  <c r="O8478" i="8"/>
  <c r="O8477" i="8"/>
  <c r="O8476" i="8"/>
  <c r="O8475" i="8"/>
  <c r="O8474" i="8"/>
  <c r="O8473" i="8"/>
  <c r="O8472" i="8"/>
  <c r="O8471" i="8"/>
  <c r="O8470" i="8"/>
  <c r="O8469" i="8"/>
  <c r="O8468" i="8"/>
  <c r="O8467" i="8"/>
  <c r="O8466" i="8"/>
  <c r="O8465" i="8"/>
  <c r="O8464" i="8"/>
  <c r="O8463" i="8"/>
  <c r="O8462" i="8"/>
  <c r="O8461" i="8"/>
  <c r="O8460" i="8"/>
  <c r="O8459" i="8"/>
  <c r="O8458" i="8"/>
  <c r="O8457" i="8"/>
  <c r="O8456" i="8"/>
  <c r="O8455" i="8"/>
  <c r="O8454" i="8"/>
  <c r="O8453" i="8"/>
  <c r="O8452" i="8"/>
  <c r="O8451" i="8"/>
  <c r="O8450" i="8"/>
  <c r="O8449" i="8"/>
  <c r="O8448" i="8"/>
  <c r="O8447" i="8"/>
  <c r="O8446" i="8"/>
  <c r="O8445" i="8"/>
  <c r="O8444" i="8"/>
  <c r="O8443" i="8"/>
  <c r="O8442" i="8"/>
  <c r="O8441" i="8"/>
  <c r="O8440" i="8"/>
  <c r="O8439" i="8"/>
  <c r="O8438" i="8"/>
  <c r="O8437" i="8"/>
  <c r="O8436" i="8"/>
  <c r="O8435" i="8"/>
  <c r="O8434" i="8"/>
  <c r="O8433" i="8"/>
  <c r="O8432" i="8"/>
  <c r="O8431" i="8"/>
  <c r="O8430" i="8"/>
  <c r="O8429" i="8"/>
  <c r="O8428" i="8"/>
  <c r="O8427" i="8"/>
  <c r="O8426" i="8"/>
  <c r="O8425" i="8"/>
  <c r="O8424" i="8"/>
  <c r="O8423" i="8"/>
  <c r="O8422" i="8"/>
  <c r="O8421" i="8"/>
  <c r="O8420" i="8"/>
  <c r="O8419" i="8"/>
  <c r="O8418" i="8"/>
  <c r="O8417" i="8"/>
  <c r="O8416" i="8"/>
  <c r="O8415" i="8"/>
  <c r="O8414" i="8"/>
  <c r="O8413" i="8"/>
  <c r="O8412" i="8"/>
  <c r="O8411" i="8"/>
  <c r="O8410" i="8"/>
  <c r="O8409" i="8"/>
  <c r="O8408" i="8"/>
  <c r="O8407" i="8"/>
  <c r="O8406" i="8"/>
  <c r="O8405" i="8"/>
  <c r="O8404" i="8"/>
  <c r="O8403" i="8"/>
  <c r="O8402" i="8"/>
  <c r="O8401" i="8"/>
  <c r="O8400" i="8"/>
  <c r="O8399" i="8"/>
  <c r="O8398" i="8"/>
  <c r="O8397" i="8"/>
  <c r="O8396" i="8"/>
  <c r="O8395" i="8"/>
  <c r="O8394" i="8"/>
  <c r="O8393" i="8"/>
  <c r="O8392" i="8"/>
  <c r="O8391" i="8"/>
  <c r="O8390" i="8"/>
  <c r="O8389" i="8"/>
  <c r="O8388" i="8"/>
  <c r="O8387" i="8"/>
  <c r="O8386" i="8"/>
  <c r="O8385" i="8"/>
  <c r="O8384" i="8"/>
  <c r="O8383" i="8"/>
  <c r="O8382" i="8"/>
  <c r="O8381" i="8"/>
  <c r="O8380" i="8"/>
  <c r="O8379" i="8"/>
  <c r="O8378" i="8"/>
  <c r="O8377" i="8"/>
  <c r="O8376" i="8"/>
  <c r="O8375" i="8"/>
  <c r="O8374" i="8"/>
  <c r="O8373" i="8"/>
  <c r="O8372" i="8"/>
  <c r="O8371" i="8"/>
  <c r="O8370" i="8"/>
  <c r="O8369" i="8"/>
  <c r="O8368" i="8"/>
  <c r="O8367" i="8"/>
  <c r="O8366" i="8"/>
  <c r="O8365" i="8"/>
  <c r="O8364" i="8"/>
  <c r="O8363" i="8"/>
  <c r="O8362" i="8"/>
  <c r="O8361" i="8"/>
  <c r="O8360" i="8"/>
  <c r="O8359" i="8"/>
  <c r="O8358" i="8"/>
  <c r="O8357" i="8"/>
  <c r="O8356" i="8"/>
  <c r="O8355" i="8"/>
  <c r="O8354" i="8"/>
  <c r="O8353" i="8"/>
  <c r="O8352" i="8"/>
  <c r="O8351" i="8"/>
  <c r="O8350" i="8"/>
  <c r="O8349" i="8"/>
  <c r="O8348" i="8"/>
  <c r="O8347" i="8"/>
  <c r="O8346" i="8"/>
  <c r="O8345" i="8"/>
  <c r="O8344" i="8"/>
  <c r="O8343" i="8"/>
  <c r="O8342" i="8"/>
  <c r="O8341" i="8"/>
  <c r="O8340" i="8"/>
  <c r="O8339" i="8"/>
  <c r="O8338" i="8"/>
  <c r="O8337" i="8"/>
  <c r="O8336" i="8"/>
  <c r="O8335" i="8"/>
  <c r="O8334" i="8"/>
  <c r="O8333" i="8"/>
  <c r="O8332" i="8"/>
  <c r="O8331" i="8"/>
  <c r="O8330" i="8"/>
  <c r="O8329" i="8"/>
  <c r="O8328" i="8"/>
  <c r="O8327" i="8"/>
  <c r="O8326" i="8"/>
  <c r="O8325" i="8"/>
  <c r="O8324" i="8"/>
  <c r="O8323" i="8"/>
  <c r="O8322" i="8"/>
  <c r="O8321" i="8"/>
  <c r="O8320" i="8"/>
  <c r="O8319" i="8"/>
  <c r="O8318" i="8"/>
  <c r="O8317" i="8"/>
  <c r="O8316" i="8"/>
  <c r="O8315" i="8"/>
  <c r="O8314" i="8"/>
  <c r="O8313" i="8"/>
  <c r="O8312" i="8"/>
  <c r="O8311" i="8"/>
  <c r="O8310" i="8"/>
  <c r="O8309" i="8"/>
  <c r="O8308" i="8"/>
  <c r="O8307" i="8"/>
  <c r="O8306" i="8"/>
  <c r="O8305" i="8"/>
  <c r="O8304" i="8"/>
  <c r="O8303" i="8"/>
  <c r="O8302" i="8"/>
  <c r="O8301" i="8"/>
  <c r="O8300" i="8"/>
  <c r="O8299" i="8"/>
  <c r="O8298" i="8"/>
  <c r="O8297" i="8"/>
  <c r="O8296" i="8"/>
  <c r="O8295" i="8"/>
  <c r="O8294" i="8"/>
  <c r="O8293" i="8"/>
  <c r="O8292" i="8"/>
  <c r="O8291" i="8"/>
  <c r="O8290" i="8"/>
  <c r="O8289" i="8"/>
  <c r="O8288" i="8"/>
  <c r="O8287" i="8"/>
  <c r="O8286" i="8"/>
  <c r="O8285" i="8"/>
  <c r="O8284" i="8"/>
  <c r="O8283" i="8"/>
  <c r="O8282" i="8"/>
  <c r="O8281" i="8"/>
  <c r="O8280" i="8"/>
  <c r="O8279" i="8"/>
  <c r="O8278" i="8"/>
  <c r="O8277" i="8"/>
  <c r="O8276" i="8"/>
  <c r="O8275" i="8"/>
  <c r="O8274" i="8"/>
  <c r="O8273" i="8"/>
  <c r="O8272" i="8"/>
  <c r="O8271" i="8"/>
  <c r="O8270" i="8"/>
  <c r="O8269" i="8"/>
  <c r="O8268" i="8"/>
  <c r="O8267" i="8"/>
  <c r="O8266" i="8"/>
  <c r="O8265" i="8"/>
  <c r="O8264" i="8"/>
  <c r="O8263" i="8"/>
  <c r="O8262" i="8"/>
  <c r="O8261" i="8"/>
  <c r="O8260" i="8"/>
  <c r="O8259" i="8"/>
  <c r="O8258" i="8"/>
  <c r="O8257" i="8"/>
  <c r="O8256" i="8"/>
  <c r="O8255" i="8"/>
  <c r="O8254" i="8"/>
  <c r="O8253" i="8"/>
  <c r="O8252" i="8"/>
  <c r="O8251" i="8"/>
  <c r="O8250" i="8"/>
  <c r="O8249" i="8"/>
  <c r="O8248" i="8"/>
  <c r="O8247" i="8"/>
  <c r="O8246" i="8"/>
  <c r="O8245" i="8"/>
  <c r="O8244" i="8"/>
  <c r="O8243" i="8"/>
  <c r="O8242" i="8"/>
  <c r="O8241" i="8"/>
  <c r="O8240" i="8"/>
  <c r="O8239" i="8"/>
  <c r="O8238" i="8"/>
  <c r="O8237" i="8"/>
  <c r="O8236" i="8"/>
  <c r="O8235" i="8"/>
  <c r="O8234" i="8"/>
  <c r="O8233" i="8"/>
  <c r="O8232" i="8"/>
  <c r="O8231" i="8"/>
  <c r="O8230" i="8"/>
  <c r="O8229" i="8"/>
  <c r="O8228" i="8"/>
  <c r="O8227" i="8"/>
  <c r="O8226" i="8"/>
  <c r="O8225" i="8"/>
  <c r="O8224" i="8"/>
  <c r="O8223" i="8"/>
  <c r="O8222" i="8"/>
  <c r="O8221" i="8"/>
  <c r="O8220" i="8"/>
  <c r="O8219" i="8"/>
  <c r="O8218" i="8"/>
  <c r="O8217" i="8"/>
  <c r="O8216" i="8"/>
  <c r="O8215" i="8"/>
  <c r="O8214" i="8"/>
  <c r="O8213" i="8"/>
  <c r="O8212" i="8"/>
  <c r="O8211" i="8"/>
  <c r="O8210" i="8"/>
  <c r="O8209" i="8"/>
  <c r="O8208" i="8"/>
  <c r="O8207" i="8"/>
  <c r="O8206" i="8"/>
  <c r="O8205" i="8"/>
  <c r="O8204" i="8"/>
  <c r="O8203" i="8"/>
  <c r="O8202" i="8"/>
  <c r="O8201" i="8"/>
  <c r="O8200" i="8"/>
  <c r="O8199" i="8"/>
  <c r="O8198" i="8"/>
  <c r="O8197" i="8"/>
  <c r="O8196" i="8"/>
  <c r="O8195" i="8"/>
  <c r="O8194" i="8"/>
  <c r="O8193" i="8"/>
  <c r="O8192" i="8"/>
  <c r="O8191" i="8"/>
  <c r="O8190" i="8"/>
  <c r="O8189" i="8"/>
  <c r="O8188" i="8"/>
  <c r="O8187" i="8"/>
  <c r="O8186" i="8"/>
  <c r="O8185" i="8"/>
  <c r="O8184" i="8"/>
  <c r="O8183" i="8"/>
  <c r="O8182" i="8"/>
  <c r="O8181" i="8"/>
  <c r="O8180" i="8"/>
  <c r="O8179" i="8"/>
  <c r="O8178" i="8"/>
  <c r="O8177" i="8"/>
  <c r="O8176" i="8"/>
  <c r="O8175" i="8"/>
  <c r="O8174" i="8"/>
  <c r="O8173" i="8"/>
  <c r="O8172" i="8"/>
  <c r="O8171" i="8"/>
  <c r="O8170" i="8"/>
  <c r="O8169" i="8"/>
  <c r="O8168" i="8"/>
  <c r="O8167" i="8"/>
  <c r="O8166" i="8"/>
  <c r="O8165" i="8"/>
  <c r="O8164" i="8"/>
  <c r="O8163" i="8"/>
  <c r="O8162" i="8"/>
  <c r="O8161" i="8"/>
  <c r="O8160" i="8"/>
  <c r="O8159" i="8"/>
  <c r="O8158" i="8"/>
  <c r="O8157" i="8"/>
  <c r="O8156" i="8"/>
  <c r="O8155" i="8"/>
  <c r="O8154" i="8"/>
  <c r="O8153" i="8"/>
  <c r="O8152" i="8"/>
  <c r="O8151" i="8"/>
  <c r="O8150" i="8"/>
  <c r="O8149" i="8"/>
  <c r="O8148" i="8"/>
  <c r="O8147" i="8"/>
  <c r="O8146" i="8"/>
  <c r="O8145" i="8"/>
  <c r="O8144" i="8"/>
  <c r="O8143" i="8"/>
  <c r="O8142" i="8"/>
  <c r="O8141" i="8"/>
  <c r="O8140" i="8"/>
  <c r="O8139" i="8"/>
  <c r="O8138" i="8"/>
  <c r="O8137" i="8"/>
  <c r="O8136" i="8"/>
  <c r="O8135" i="8"/>
  <c r="O8134" i="8"/>
  <c r="O8133" i="8"/>
  <c r="O8132" i="8"/>
  <c r="O8131" i="8"/>
  <c r="O8130" i="8"/>
  <c r="O8129" i="8"/>
  <c r="O8128" i="8"/>
  <c r="O8127" i="8"/>
  <c r="O8126" i="8"/>
  <c r="O8125" i="8"/>
  <c r="O8124" i="8"/>
  <c r="O8123" i="8"/>
  <c r="O8122" i="8"/>
  <c r="O8121" i="8"/>
  <c r="O8120" i="8"/>
  <c r="O8119" i="8"/>
  <c r="O8118" i="8"/>
  <c r="O8117" i="8"/>
  <c r="O8116" i="8"/>
  <c r="O8115" i="8"/>
  <c r="O8114" i="8"/>
  <c r="O8113" i="8"/>
  <c r="O8112" i="8"/>
  <c r="O8111" i="8"/>
  <c r="O8110" i="8"/>
  <c r="O8109" i="8"/>
  <c r="O8108" i="8"/>
  <c r="O8107" i="8"/>
  <c r="O8106" i="8"/>
  <c r="O8105" i="8"/>
  <c r="O8104" i="8"/>
  <c r="O8103" i="8"/>
  <c r="O8102" i="8"/>
  <c r="O8101" i="8"/>
  <c r="O8100" i="8"/>
  <c r="O8099" i="8"/>
  <c r="O8098" i="8"/>
  <c r="O8097" i="8"/>
  <c r="O8096" i="8"/>
  <c r="O8095" i="8"/>
  <c r="O8094" i="8"/>
  <c r="O8093" i="8"/>
  <c r="O8092" i="8"/>
  <c r="O8091" i="8"/>
  <c r="O8090" i="8"/>
  <c r="O8089" i="8"/>
  <c r="O8088" i="8"/>
  <c r="O8087" i="8"/>
  <c r="O8086" i="8"/>
  <c r="O8085" i="8"/>
  <c r="O8084" i="8"/>
  <c r="O8083" i="8"/>
  <c r="O8082" i="8"/>
  <c r="O8081" i="8"/>
  <c r="O8080" i="8"/>
  <c r="O8079" i="8"/>
  <c r="O8078" i="8"/>
  <c r="O8077" i="8"/>
  <c r="O8076" i="8"/>
  <c r="O8075" i="8"/>
  <c r="O8074" i="8"/>
  <c r="O8073" i="8"/>
  <c r="O8072" i="8"/>
  <c r="O8071" i="8"/>
  <c r="O8070" i="8"/>
  <c r="O8069" i="8"/>
  <c r="O8068" i="8"/>
  <c r="O8067" i="8"/>
  <c r="O8066" i="8"/>
  <c r="O8065" i="8"/>
  <c r="O8064" i="8"/>
  <c r="O8063" i="8"/>
  <c r="O8062" i="8"/>
  <c r="O8061" i="8"/>
  <c r="O8060" i="8"/>
  <c r="O8059" i="8"/>
  <c r="O8058" i="8"/>
  <c r="O8057" i="8"/>
  <c r="O8056" i="8"/>
  <c r="O8055" i="8"/>
  <c r="O8054" i="8"/>
  <c r="O8053" i="8"/>
  <c r="O8052" i="8"/>
  <c r="O8051" i="8"/>
  <c r="O8050" i="8"/>
  <c r="O8049" i="8"/>
  <c r="O8048" i="8"/>
  <c r="O8047" i="8"/>
  <c r="O8046" i="8"/>
  <c r="O8045" i="8"/>
  <c r="O8044" i="8"/>
  <c r="O8043" i="8"/>
  <c r="O8042" i="8"/>
  <c r="O8041" i="8"/>
  <c r="O8040" i="8"/>
  <c r="O8039" i="8"/>
  <c r="O8038" i="8"/>
  <c r="O8037" i="8"/>
  <c r="O8036" i="8"/>
  <c r="O8035" i="8"/>
  <c r="O8034" i="8"/>
  <c r="O8033" i="8"/>
  <c r="O8032" i="8"/>
  <c r="O8031" i="8"/>
  <c r="O8030" i="8"/>
  <c r="O8029" i="8"/>
  <c r="O8028" i="8"/>
  <c r="O8027" i="8"/>
  <c r="O8026" i="8"/>
  <c r="O8025" i="8"/>
  <c r="O8024" i="8"/>
  <c r="O8023" i="8"/>
  <c r="O8022" i="8"/>
  <c r="O8021" i="8"/>
  <c r="O8020" i="8"/>
  <c r="O8019" i="8"/>
  <c r="O8018" i="8"/>
  <c r="O8017" i="8"/>
  <c r="O8016" i="8"/>
  <c r="O8015" i="8"/>
  <c r="O8014" i="8"/>
  <c r="O8013" i="8"/>
  <c r="O8012" i="8"/>
  <c r="O8011" i="8"/>
  <c r="O8010" i="8"/>
  <c r="O8009" i="8"/>
  <c r="O8008" i="8"/>
  <c r="O8007" i="8"/>
  <c r="O8006" i="8"/>
  <c r="O8005" i="8"/>
  <c r="O8004" i="8"/>
  <c r="O8003" i="8"/>
  <c r="O8002" i="8"/>
  <c r="O8001" i="8"/>
  <c r="O8000" i="8"/>
  <c r="O7999" i="8"/>
  <c r="O7998" i="8"/>
  <c r="O7997" i="8"/>
  <c r="O7996" i="8"/>
  <c r="O7995" i="8"/>
  <c r="O7994" i="8"/>
  <c r="O7993" i="8"/>
  <c r="O7992" i="8"/>
  <c r="O7991" i="8"/>
  <c r="O7990" i="8"/>
  <c r="O7989" i="8"/>
  <c r="O7988" i="8"/>
  <c r="O7987" i="8"/>
  <c r="O7986" i="8"/>
  <c r="O7985" i="8"/>
  <c r="O7984" i="8"/>
  <c r="O7983" i="8"/>
  <c r="O7982" i="8"/>
  <c r="O7981" i="8"/>
  <c r="O7980" i="8"/>
  <c r="O7979" i="8"/>
  <c r="O7978" i="8"/>
  <c r="O7977" i="8"/>
  <c r="O7976" i="8"/>
  <c r="O7975" i="8"/>
  <c r="O7974" i="8"/>
  <c r="O7973" i="8"/>
  <c r="O7972" i="8"/>
  <c r="O7971" i="8"/>
  <c r="O7970" i="8"/>
  <c r="O7969" i="8"/>
  <c r="O7968" i="8"/>
  <c r="O7967" i="8"/>
  <c r="O7966" i="8"/>
  <c r="O7965" i="8"/>
  <c r="O7964" i="8"/>
  <c r="O7963" i="8"/>
  <c r="O7962" i="8"/>
  <c r="O7961" i="8"/>
  <c r="O7960" i="8"/>
  <c r="O7959" i="8"/>
  <c r="O7958" i="8"/>
  <c r="O7957" i="8"/>
  <c r="O7956" i="8"/>
  <c r="O7955" i="8"/>
  <c r="O7954" i="8"/>
  <c r="O7953" i="8"/>
  <c r="O7952" i="8"/>
  <c r="O7951" i="8"/>
  <c r="O7950" i="8"/>
  <c r="O7949" i="8"/>
  <c r="O7948" i="8"/>
  <c r="O7947" i="8"/>
  <c r="O7946" i="8"/>
  <c r="O7945" i="8"/>
  <c r="O7944" i="8"/>
  <c r="O7943" i="8"/>
  <c r="O7942" i="8"/>
  <c r="O7941" i="8"/>
  <c r="O7940" i="8"/>
  <c r="O7939" i="8"/>
  <c r="O7938" i="8"/>
  <c r="O7937" i="8"/>
  <c r="O7936" i="8"/>
  <c r="O7935" i="8"/>
  <c r="O7934" i="8"/>
  <c r="O7933" i="8"/>
  <c r="O7932" i="8"/>
  <c r="O7931" i="8"/>
  <c r="O7930" i="8"/>
  <c r="O7929" i="8"/>
  <c r="O7928" i="8"/>
  <c r="O7927" i="8"/>
  <c r="O7926" i="8"/>
  <c r="O7925" i="8"/>
  <c r="O7924" i="8"/>
  <c r="O7923" i="8"/>
  <c r="O7922" i="8"/>
  <c r="O7921" i="8"/>
  <c r="O7920" i="8"/>
  <c r="O7919" i="8"/>
  <c r="O7918" i="8"/>
  <c r="O7917" i="8"/>
  <c r="O7916" i="8"/>
  <c r="O7915" i="8"/>
  <c r="O7914" i="8"/>
  <c r="O7913" i="8"/>
  <c r="O7912" i="8"/>
  <c r="O7911" i="8"/>
  <c r="O7910" i="8"/>
  <c r="O7909" i="8"/>
  <c r="O7908" i="8"/>
  <c r="O7907" i="8"/>
  <c r="O7906" i="8"/>
  <c r="O7905" i="8"/>
  <c r="O7904" i="8"/>
  <c r="O7903" i="8"/>
  <c r="O7902" i="8"/>
  <c r="O7901" i="8"/>
  <c r="O7900" i="8"/>
  <c r="O7899" i="8"/>
  <c r="O7898" i="8"/>
  <c r="O7897" i="8"/>
  <c r="O7896" i="8"/>
  <c r="O7895" i="8"/>
  <c r="O7894" i="8"/>
  <c r="O7893" i="8"/>
  <c r="O7892" i="8"/>
  <c r="O7891" i="8"/>
  <c r="O7890" i="8"/>
  <c r="O7889" i="8"/>
  <c r="O7888" i="8"/>
  <c r="O7887" i="8"/>
  <c r="O7886" i="8"/>
  <c r="O7885" i="8"/>
  <c r="O7884" i="8"/>
  <c r="O7883" i="8"/>
  <c r="O7882" i="8"/>
  <c r="O7881" i="8"/>
  <c r="O7880" i="8"/>
  <c r="O7879" i="8"/>
  <c r="O7878" i="8"/>
  <c r="O7877" i="8"/>
  <c r="O7876" i="8"/>
  <c r="O7875" i="8"/>
  <c r="O7874" i="8"/>
  <c r="O7873" i="8"/>
  <c r="O7872" i="8"/>
  <c r="O7871" i="8"/>
  <c r="O7870" i="8"/>
  <c r="O7869" i="8"/>
  <c r="O7868" i="8"/>
  <c r="O7867" i="8"/>
  <c r="O7866" i="8"/>
  <c r="O7865" i="8"/>
  <c r="O7864" i="8"/>
  <c r="O7863" i="8"/>
  <c r="O7862" i="8"/>
  <c r="O7861" i="8"/>
  <c r="O7860" i="8"/>
  <c r="O7859" i="8"/>
  <c r="O7858" i="8"/>
  <c r="O7857" i="8"/>
  <c r="O7856" i="8"/>
  <c r="O7855" i="8"/>
  <c r="O7854" i="8"/>
  <c r="O7853" i="8"/>
  <c r="O7852" i="8"/>
  <c r="O7851" i="8"/>
  <c r="O7850" i="8"/>
  <c r="O7849" i="8"/>
  <c r="O7848" i="8"/>
  <c r="O7847" i="8"/>
  <c r="O7846" i="8"/>
  <c r="O7845" i="8"/>
  <c r="O7844" i="8"/>
  <c r="O7843" i="8"/>
  <c r="O7842" i="8"/>
  <c r="O7841" i="8"/>
  <c r="O7840" i="8"/>
  <c r="O7839" i="8"/>
  <c r="O7838" i="8"/>
  <c r="O7837" i="8"/>
  <c r="O7836" i="8"/>
  <c r="O7835" i="8"/>
  <c r="O7834" i="8"/>
  <c r="O7833" i="8"/>
  <c r="O7832" i="8"/>
  <c r="O7831" i="8"/>
  <c r="O7830" i="8"/>
  <c r="O7829" i="8"/>
  <c r="O7828" i="8"/>
  <c r="O7827" i="8"/>
  <c r="O7826" i="8"/>
  <c r="O7825" i="8"/>
  <c r="O7824" i="8"/>
  <c r="O7823" i="8"/>
  <c r="O7822" i="8"/>
  <c r="O7821" i="8"/>
  <c r="O7820" i="8"/>
  <c r="O7819" i="8"/>
  <c r="O7818" i="8"/>
  <c r="O7817" i="8"/>
  <c r="O7816" i="8"/>
  <c r="O7815" i="8"/>
  <c r="O7814" i="8"/>
  <c r="O7813" i="8"/>
  <c r="O7812" i="8"/>
  <c r="O7811" i="8"/>
  <c r="O7810" i="8"/>
  <c r="O7809" i="8"/>
  <c r="O7808" i="8"/>
  <c r="O7807" i="8"/>
  <c r="O7806" i="8"/>
  <c r="O7805" i="8"/>
  <c r="O7804" i="8"/>
  <c r="O7803" i="8"/>
  <c r="O7802" i="8"/>
  <c r="O7801" i="8"/>
  <c r="O7800" i="8"/>
  <c r="O7799" i="8"/>
  <c r="O7798" i="8"/>
  <c r="O7797" i="8"/>
  <c r="O7796" i="8"/>
  <c r="O7795" i="8"/>
  <c r="O7794" i="8"/>
  <c r="O7793" i="8"/>
  <c r="O7792" i="8"/>
  <c r="O7791" i="8"/>
  <c r="O7790" i="8"/>
  <c r="O7789" i="8"/>
  <c r="O7788" i="8"/>
  <c r="O7787" i="8"/>
  <c r="O7786" i="8"/>
  <c r="O7785" i="8"/>
  <c r="O7784" i="8"/>
  <c r="O7783" i="8"/>
  <c r="O7782" i="8"/>
  <c r="O7781" i="8"/>
  <c r="O7780" i="8"/>
  <c r="O7779" i="8"/>
  <c r="O7778" i="8"/>
  <c r="O7777" i="8"/>
  <c r="O7776" i="8"/>
  <c r="O7775" i="8"/>
  <c r="O7774" i="8"/>
  <c r="O7773" i="8"/>
  <c r="O7772" i="8"/>
  <c r="O7771" i="8"/>
  <c r="O7770" i="8"/>
  <c r="O7769" i="8"/>
  <c r="O7768" i="8"/>
  <c r="O7767" i="8"/>
  <c r="O7766" i="8"/>
  <c r="O7765" i="8"/>
  <c r="O7764" i="8"/>
  <c r="O7763" i="8"/>
  <c r="O7762" i="8"/>
  <c r="O7761" i="8"/>
  <c r="O7760" i="8"/>
  <c r="O7759" i="8"/>
  <c r="O7758" i="8"/>
  <c r="O7757" i="8"/>
  <c r="O7756" i="8"/>
  <c r="O7755" i="8"/>
  <c r="O7754" i="8"/>
  <c r="O7753" i="8"/>
  <c r="O7752" i="8"/>
  <c r="O7751" i="8"/>
  <c r="O7750" i="8"/>
  <c r="O7749" i="8"/>
  <c r="O7748" i="8"/>
  <c r="O7747" i="8"/>
  <c r="O7746" i="8"/>
  <c r="O7745" i="8"/>
  <c r="O7744" i="8"/>
  <c r="O7743" i="8"/>
  <c r="O7742" i="8"/>
  <c r="O7741" i="8"/>
  <c r="O7740" i="8"/>
  <c r="O7739" i="8"/>
  <c r="O7738" i="8"/>
  <c r="O7737" i="8"/>
  <c r="O7736" i="8"/>
  <c r="O7735" i="8"/>
  <c r="O7734" i="8"/>
  <c r="O7733" i="8"/>
  <c r="O7732" i="8"/>
  <c r="O7731" i="8"/>
  <c r="O7730" i="8"/>
  <c r="O7729" i="8"/>
  <c r="O7728" i="8"/>
  <c r="O7727" i="8"/>
  <c r="O7726" i="8"/>
  <c r="O7725" i="8"/>
  <c r="O7724" i="8"/>
  <c r="O7723" i="8"/>
  <c r="O7722" i="8"/>
  <c r="O7721" i="8"/>
  <c r="O7720" i="8"/>
  <c r="O7719" i="8"/>
  <c r="O7718" i="8"/>
  <c r="O7717" i="8"/>
  <c r="O7716" i="8"/>
  <c r="O7715" i="8"/>
  <c r="O7714" i="8"/>
  <c r="O7713" i="8"/>
  <c r="O7712" i="8"/>
  <c r="O7711" i="8"/>
  <c r="O7710" i="8"/>
  <c r="O7709" i="8"/>
  <c r="O7708" i="8"/>
  <c r="O7707" i="8"/>
  <c r="O7706" i="8"/>
  <c r="O7705" i="8"/>
  <c r="O7704" i="8"/>
  <c r="O7703" i="8"/>
  <c r="O7702" i="8"/>
  <c r="O7701" i="8"/>
  <c r="O7700" i="8"/>
  <c r="O7699" i="8"/>
  <c r="O7698" i="8"/>
  <c r="O7697" i="8"/>
  <c r="O7696" i="8"/>
  <c r="O7695" i="8"/>
  <c r="O7694" i="8"/>
  <c r="O7693" i="8"/>
  <c r="O7692" i="8"/>
  <c r="O7691" i="8"/>
  <c r="O7690" i="8"/>
  <c r="O7689" i="8"/>
  <c r="O7688" i="8"/>
  <c r="O7687" i="8"/>
  <c r="O7686" i="8"/>
  <c r="O7685" i="8"/>
  <c r="O7684" i="8"/>
  <c r="O7683" i="8"/>
  <c r="O7682" i="8"/>
  <c r="O7681" i="8"/>
  <c r="O7680" i="8"/>
  <c r="O7679" i="8"/>
  <c r="O7678" i="8"/>
  <c r="O7677" i="8"/>
  <c r="O7676" i="8"/>
  <c r="O7675" i="8"/>
  <c r="O7674" i="8"/>
  <c r="O7673" i="8"/>
  <c r="O7672" i="8"/>
  <c r="O7671" i="8"/>
  <c r="O7670" i="8"/>
  <c r="O7669" i="8"/>
  <c r="O7668" i="8"/>
  <c r="O7667" i="8"/>
  <c r="O7666" i="8"/>
  <c r="O7665" i="8"/>
  <c r="O7664" i="8"/>
  <c r="O7663" i="8"/>
  <c r="O7662" i="8"/>
  <c r="O7661" i="8"/>
  <c r="O7660" i="8"/>
  <c r="O7659" i="8"/>
  <c r="O7658" i="8"/>
  <c r="O7657" i="8"/>
  <c r="O7656" i="8"/>
  <c r="O7655" i="8"/>
  <c r="O7654" i="8"/>
  <c r="O7653" i="8"/>
  <c r="O7652" i="8"/>
  <c r="O7651" i="8"/>
  <c r="O7650" i="8"/>
  <c r="O7649" i="8"/>
  <c r="O7648" i="8"/>
  <c r="O7647" i="8"/>
  <c r="O7646" i="8"/>
  <c r="O7645" i="8"/>
  <c r="O7644" i="8"/>
  <c r="O7643" i="8"/>
  <c r="O7642" i="8"/>
  <c r="O7641" i="8"/>
  <c r="O7640" i="8"/>
  <c r="O7639" i="8"/>
  <c r="O7638" i="8"/>
  <c r="O7637" i="8"/>
  <c r="O7636" i="8"/>
  <c r="O7635" i="8"/>
  <c r="O7634" i="8"/>
  <c r="O7633" i="8"/>
  <c r="O7632" i="8"/>
  <c r="O7631" i="8"/>
  <c r="O7630" i="8"/>
  <c r="O7629" i="8"/>
  <c r="O7628" i="8"/>
  <c r="O7627" i="8"/>
  <c r="O7626" i="8"/>
  <c r="O7625" i="8"/>
  <c r="O7624" i="8"/>
  <c r="O7623" i="8"/>
  <c r="O7622" i="8"/>
  <c r="O7621" i="8"/>
  <c r="O7620" i="8"/>
  <c r="O7619" i="8"/>
  <c r="O7618" i="8"/>
  <c r="O7617" i="8"/>
  <c r="O7616" i="8"/>
  <c r="O7615" i="8"/>
  <c r="O7614" i="8"/>
  <c r="O7613" i="8"/>
  <c r="O7612" i="8"/>
  <c r="O7611" i="8"/>
  <c r="O7610" i="8"/>
  <c r="O7609" i="8"/>
  <c r="O7608" i="8"/>
  <c r="O7607" i="8"/>
  <c r="O7606" i="8"/>
  <c r="O7605" i="8"/>
  <c r="O7604" i="8"/>
  <c r="O7603" i="8"/>
  <c r="O7602" i="8"/>
  <c r="O7601" i="8"/>
  <c r="O7600" i="8"/>
  <c r="O7599" i="8"/>
  <c r="O7598" i="8"/>
  <c r="O7597" i="8"/>
  <c r="O7596" i="8"/>
  <c r="O7595" i="8"/>
  <c r="O7594" i="8"/>
  <c r="O7593" i="8"/>
  <c r="O7592" i="8"/>
  <c r="O7591" i="8"/>
  <c r="O7590" i="8"/>
  <c r="O7589" i="8"/>
  <c r="O7588" i="8"/>
  <c r="O7587" i="8"/>
  <c r="O7586" i="8"/>
  <c r="O7585" i="8"/>
  <c r="O7584" i="8"/>
  <c r="O7583" i="8"/>
  <c r="O7582" i="8"/>
  <c r="O7581" i="8"/>
  <c r="O7580" i="8"/>
  <c r="O7579" i="8"/>
  <c r="O7578" i="8"/>
  <c r="O7577" i="8"/>
  <c r="O7576" i="8"/>
  <c r="O7575" i="8"/>
  <c r="O7574" i="8"/>
  <c r="O7573" i="8"/>
  <c r="O7572" i="8"/>
  <c r="O7571" i="8"/>
  <c r="O7570" i="8"/>
  <c r="O7569" i="8"/>
  <c r="O7568" i="8"/>
  <c r="O7567" i="8"/>
  <c r="O7566" i="8"/>
  <c r="O7565" i="8"/>
  <c r="O7564" i="8"/>
  <c r="O7563" i="8"/>
  <c r="O7562" i="8"/>
  <c r="O7561" i="8"/>
  <c r="O7560" i="8"/>
  <c r="O7559" i="8"/>
  <c r="O7558" i="8"/>
  <c r="O7557" i="8"/>
  <c r="O7556" i="8"/>
  <c r="O7555" i="8"/>
  <c r="O7554" i="8"/>
  <c r="O7553" i="8"/>
  <c r="O7552" i="8"/>
  <c r="O7551" i="8"/>
  <c r="O7550" i="8"/>
  <c r="O7549" i="8"/>
  <c r="O7548" i="8"/>
  <c r="O7547" i="8"/>
  <c r="O7546" i="8"/>
  <c r="O7545" i="8"/>
  <c r="O7544" i="8"/>
  <c r="O7543" i="8"/>
  <c r="O7542" i="8"/>
  <c r="O7541" i="8"/>
  <c r="O7540" i="8"/>
  <c r="O7539" i="8"/>
  <c r="O7538" i="8"/>
  <c r="O7537" i="8"/>
  <c r="O7536" i="8"/>
  <c r="O7535" i="8"/>
  <c r="O7534" i="8"/>
  <c r="O7533" i="8"/>
  <c r="O7532" i="8"/>
  <c r="O7531" i="8"/>
  <c r="O7530" i="8"/>
  <c r="O7529" i="8"/>
  <c r="O7528" i="8"/>
  <c r="O7527" i="8"/>
  <c r="O7526" i="8"/>
  <c r="O7525" i="8"/>
  <c r="O7524" i="8"/>
  <c r="O7523" i="8"/>
  <c r="O7522" i="8"/>
  <c r="O7521" i="8"/>
  <c r="O7520" i="8"/>
  <c r="O7519" i="8"/>
  <c r="O7518" i="8"/>
  <c r="O7517" i="8"/>
  <c r="O7516" i="8"/>
  <c r="O7515" i="8"/>
  <c r="O7514" i="8"/>
  <c r="O7513" i="8"/>
  <c r="O7512" i="8"/>
  <c r="O7511" i="8"/>
  <c r="O7510" i="8"/>
  <c r="O7509" i="8"/>
  <c r="O7508" i="8"/>
  <c r="O7507" i="8"/>
  <c r="O7506" i="8"/>
  <c r="O7505" i="8"/>
  <c r="O7504" i="8"/>
  <c r="O7503" i="8"/>
  <c r="O7502" i="8"/>
  <c r="O7501" i="8"/>
  <c r="O7500" i="8"/>
  <c r="O7499" i="8"/>
  <c r="O7498" i="8"/>
  <c r="O7497" i="8"/>
  <c r="O7496" i="8"/>
  <c r="O7495" i="8"/>
  <c r="O7494" i="8"/>
  <c r="O7493" i="8"/>
  <c r="O7492" i="8"/>
  <c r="O7491" i="8"/>
  <c r="O7490" i="8"/>
  <c r="O7489" i="8"/>
  <c r="O7488" i="8"/>
  <c r="O7487" i="8"/>
  <c r="O7486" i="8"/>
  <c r="O7485" i="8"/>
  <c r="O7484" i="8"/>
  <c r="O7483" i="8"/>
  <c r="O7482" i="8"/>
  <c r="O7481" i="8"/>
  <c r="O7480" i="8"/>
  <c r="O7479" i="8"/>
  <c r="O7478" i="8"/>
  <c r="O7477" i="8"/>
  <c r="O7476" i="8"/>
  <c r="O7475" i="8"/>
  <c r="O7474" i="8"/>
  <c r="O7473" i="8"/>
  <c r="O7472" i="8"/>
  <c r="O7471" i="8"/>
  <c r="O7470" i="8"/>
  <c r="O7469" i="8"/>
  <c r="O7468" i="8"/>
  <c r="O7467" i="8"/>
  <c r="O7466" i="8"/>
  <c r="O7465" i="8"/>
  <c r="O7464" i="8"/>
  <c r="O7463" i="8"/>
  <c r="O7462" i="8"/>
  <c r="O7461" i="8"/>
  <c r="O7460" i="8"/>
  <c r="O7459" i="8"/>
  <c r="O7458" i="8"/>
  <c r="O7457" i="8"/>
  <c r="O7456" i="8"/>
  <c r="O7455" i="8"/>
  <c r="O7454" i="8"/>
  <c r="O7453" i="8"/>
  <c r="O7452" i="8"/>
  <c r="O7451" i="8"/>
  <c r="O7450" i="8"/>
  <c r="O7449" i="8"/>
  <c r="O7448" i="8"/>
  <c r="O7447" i="8"/>
  <c r="O7446" i="8"/>
  <c r="O7445" i="8"/>
  <c r="O7444" i="8"/>
  <c r="O7443" i="8"/>
  <c r="O7442" i="8"/>
  <c r="O7441" i="8"/>
  <c r="O7440" i="8"/>
  <c r="O7439" i="8"/>
  <c r="O7438" i="8"/>
  <c r="O7437" i="8"/>
  <c r="O7436" i="8"/>
  <c r="O7435" i="8"/>
  <c r="O7434" i="8"/>
  <c r="O7433" i="8"/>
  <c r="O7432" i="8"/>
  <c r="O7431" i="8"/>
  <c r="O7430" i="8"/>
  <c r="O7429" i="8"/>
  <c r="O7428" i="8"/>
  <c r="O7427" i="8"/>
  <c r="O7426" i="8"/>
  <c r="O7425" i="8"/>
  <c r="O7424" i="8"/>
  <c r="O7423" i="8"/>
  <c r="O7422" i="8"/>
  <c r="O7421" i="8"/>
  <c r="O7420" i="8"/>
  <c r="O7419" i="8"/>
  <c r="O7418" i="8"/>
  <c r="O7417" i="8"/>
  <c r="O7416" i="8"/>
  <c r="O7415" i="8"/>
  <c r="O7414" i="8"/>
  <c r="O7413" i="8"/>
  <c r="O7412" i="8"/>
  <c r="O7411" i="8"/>
  <c r="O7410" i="8"/>
  <c r="O7409" i="8"/>
  <c r="O7408" i="8"/>
  <c r="O7407" i="8"/>
  <c r="O7406" i="8"/>
  <c r="O7405" i="8"/>
  <c r="O7404" i="8"/>
  <c r="O7403" i="8"/>
  <c r="O7402" i="8"/>
  <c r="O7401" i="8"/>
  <c r="O7400" i="8"/>
  <c r="O7399" i="8"/>
  <c r="O7398" i="8"/>
  <c r="O7397" i="8"/>
  <c r="O7396" i="8"/>
  <c r="O7395" i="8"/>
  <c r="O7394" i="8"/>
  <c r="O7393" i="8"/>
  <c r="O7392" i="8"/>
  <c r="O7391" i="8"/>
  <c r="O7390" i="8"/>
  <c r="O7389" i="8"/>
  <c r="O7388" i="8"/>
  <c r="O7387" i="8"/>
  <c r="O7386" i="8"/>
  <c r="O7385" i="8"/>
  <c r="O7384" i="8"/>
  <c r="O7383" i="8"/>
  <c r="O7382" i="8"/>
  <c r="O7381" i="8"/>
  <c r="O7380" i="8"/>
  <c r="O7379" i="8"/>
  <c r="O7378" i="8"/>
  <c r="O7377" i="8"/>
  <c r="O7376" i="8"/>
  <c r="O7375" i="8"/>
  <c r="O7374" i="8"/>
  <c r="O7373" i="8"/>
  <c r="O7372" i="8"/>
  <c r="O7371" i="8"/>
  <c r="O7370" i="8"/>
  <c r="O7369" i="8"/>
  <c r="O7368" i="8"/>
  <c r="O7367" i="8"/>
  <c r="O7366" i="8"/>
  <c r="O7365" i="8"/>
  <c r="O7364" i="8"/>
  <c r="O7363" i="8"/>
  <c r="O7362" i="8"/>
  <c r="O7361" i="8"/>
  <c r="O7360" i="8"/>
  <c r="O7359" i="8"/>
  <c r="O7358" i="8"/>
  <c r="O7357" i="8"/>
  <c r="O7356" i="8"/>
  <c r="O7355" i="8"/>
  <c r="O7354" i="8"/>
  <c r="O7353" i="8"/>
  <c r="O7352" i="8"/>
  <c r="O7351" i="8"/>
  <c r="O7350" i="8"/>
  <c r="O7349" i="8"/>
  <c r="O7348" i="8"/>
  <c r="O7347" i="8"/>
  <c r="O7346" i="8"/>
  <c r="O7345" i="8"/>
  <c r="O7344" i="8"/>
  <c r="O7343" i="8"/>
  <c r="O7342" i="8"/>
  <c r="O7341" i="8"/>
  <c r="O7340" i="8"/>
  <c r="O7339" i="8"/>
  <c r="O7338" i="8"/>
  <c r="O7337" i="8"/>
  <c r="O7336" i="8"/>
  <c r="O7335" i="8"/>
  <c r="O7334" i="8"/>
  <c r="O7333" i="8"/>
  <c r="O7332" i="8"/>
  <c r="O7331" i="8"/>
  <c r="O7330" i="8"/>
  <c r="O7329" i="8"/>
  <c r="O7328" i="8"/>
  <c r="O7327" i="8"/>
  <c r="O7326" i="8"/>
  <c r="O7325" i="8"/>
  <c r="O7324" i="8"/>
  <c r="O7323" i="8"/>
  <c r="O7322" i="8"/>
  <c r="O7321" i="8"/>
  <c r="O7320" i="8"/>
  <c r="O7319" i="8"/>
  <c r="O7318" i="8"/>
  <c r="O7317" i="8"/>
  <c r="O7316" i="8"/>
  <c r="O7315" i="8"/>
  <c r="O7314" i="8"/>
  <c r="O7313" i="8"/>
  <c r="O7312" i="8"/>
  <c r="O7311" i="8"/>
  <c r="O7310" i="8"/>
  <c r="O7309" i="8"/>
  <c r="O7308" i="8"/>
  <c r="O7307" i="8"/>
  <c r="O7306" i="8"/>
  <c r="O7305" i="8"/>
  <c r="O7304" i="8"/>
  <c r="O7303" i="8"/>
  <c r="O7302" i="8"/>
  <c r="O7301" i="8"/>
  <c r="O7300" i="8"/>
  <c r="O7299" i="8"/>
  <c r="O7298" i="8"/>
  <c r="O7297" i="8"/>
  <c r="O7296" i="8"/>
  <c r="O7295" i="8"/>
  <c r="O7294" i="8"/>
  <c r="O7293" i="8"/>
  <c r="O7292" i="8"/>
  <c r="O7291" i="8"/>
  <c r="O7290" i="8"/>
  <c r="O7289" i="8"/>
  <c r="O7288" i="8"/>
  <c r="O7287" i="8"/>
  <c r="O7286" i="8"/>
  <c r="O7285" i="8"/>
  <c r="O7284" i="8"/>
  <c r="O7283" i="8"/>
  <c r="O7282" i="8"/>
  <c r="O7281" i="8"/>
  <c r="O7280" i="8"/>
  <c r="O7279" i="8"/>
  <c r="O7278" i="8"/>
  <c r="O7277" i="8"/>
  <c r="O7276" i="8"/>
  <c r="O7275" i="8"/>
  <c r="O7274" i="8"/>
  <c r="O7273" i="8"/>
  <c r="O7272" i="8"/>
  <c r="O7271" i="8"/>
  <c r="O7270" i="8"/>
  <c r="O7269" i="8"/>
  <c r="O7268" i="8"/>
  <c r="O7267" i="8"/>
  <c r="O7266" i="8"/>
  <c r="O7265" i="8"/>
  <c r="O7264" i="8"/>
  <c r="O7263" i="8"/>
  <c r="O7262" i="8"/>
  <c r="O7261" i="8"/>
  <c r="O7260" i="8"/>
  <c r="O7259" i="8"/>
  <c r="O7258" i="8"/>
  <c r="O7257" i="8"/>
  <c r="O7256" i="8"/>
  <c r="O7255" i="8"/>
  <c r="O7254" i="8"/>
  <c r="O7253" i="8"/>
  <c r="O7252" i="8"/>
  <c r="O7251" i="8"/>
  <c r="O7250" i="8"/>
  <c r="O7249" i="8"/>
  <c r="O7248" i="8"/>
  <c r="O7247" i="8"/>
  <c r="O7246" i="8"/>
  <c r="O7245" i="8"/>
  <c r="O7244" i="8"/>
  <c r="O7243" i="8"/>
  <c r="O7242" i="8"/>
  <c r="O7241" i="8"/>
  <c r="O7240" i="8"/>
  <c r="O7239" i="8"/>
  <c r="O7238" i="8"/>
  <c r="O7237" i="8"/>
  <c r="O7236" i="8"/>
  <c r="O7235" i="8"/>
  <c r="O7234" i="8"/>
  <c r="O7233" i="8"/>
  <c r="O7232" i="8"/>
  <c r="O7231" i="8"/>
  <c r="O7230" i="8"/>
  <c r="O7229" i="8"/>
  <c r="O7228" i="8"/>
  <c r="O7227" i="8"/>
  <c r="O7226" i="8"/>
  <c r="O7225" i="8"/>
  <c r="O7224" i="8"/>
  <c r="O7223" i="8"/>
  <c r="O7222" i="8"/>
  <c r="O7221" i="8"/>
  <c r="O7220" i="8"/>
  <c r="O7219" i="8"/>
  <c r="O7218" i="8"/>
  <c r="O7217" i="8"/>
  <c r="O7216" i="8"/>
  <c r="O7215" i="8"/>
  <c r="O7214" i="8"/>
  <c r="O7213" i="8"/>
  <c r="O7212" i="8"/>
  <c r="O7211" i="8"/>
  <c r="O7210" i="8"/>
  <c r="O7209" i="8"/>
  <c r="O7208" i="8"/>
  <c r="O7207" i="8"/>
  <c r="O7206" i="8"/>
  <c r="O7205" i="8"/>
  <c r="O7204" i="8"/>
  <c r="O7203" i="8"/>
  <c r="O7202" i="8"/>
  <c r="O7201" i="8"/>
  <c r="O7200" i="8"/>
  <c r="O7199" i="8"/>
  <c r="O7198" i="8"/>
  <c r="O7197" i="8"/>
  <c r="O7196" i="8"/>
  <c r="O7195" i="8"/>
  <c r="O7194" i="8"/>
  <c r="O7193" i="8"/>
  <c r="O7192" i="8"/>
  <c r="O7191" i="8"/>
  <c r="O7190" i="8"/>
  <c r="O7189" i="8"/>
  <c r="O7188" i="8"/>
  <c r="O7187" i="8"/>
  <c r="O7186" i="8"/>
  <c r="O7185" i="8"/>
  <c r="O7184" i="8"/>
  <c r="O7183" i="8"/>
  <c r="O7182" i="8"/>
  <c r="O7181" i="8"/>
  <c r="O7180" i="8"/>
  <c r="O7179" i="8"/>
  <c r="O7178" i="8"/>
  <c r="O7177" i="8"/>
  <c r="O7176" i="8"/>
  <c r="O7175" i="8"/>
  <c r="O7174" i="8"/>
  <c r="O7173" i="8"/>
  <c r="O7172" i="8"/>
  <c r="O7171" i="8"/>
  <c r="O7170" i="8"/>
  <c r="O7169" i="8"/>
  <c r="O7168" i="8"/>
  <c r="O7167" i="8"/>
  <c r="O7166" i="8"/>
  <c r="O7165" i="8"/>
  <c r="O7164" i="8"/>
  <c r="O7163" i="8"/>
  <c r="O7162" i="8"/>
  <c r="O7161" i="8"/>
  <c r="O7160" i="8"/>
  <c r="O7159" i="8"/>
  <c r="O7158" i="8"/>
  <c r="O7157" i="8"/>
  <c r="O7156" i="8"/>
  <c r="O7155" i="8"/>
  <c r="O7154" i="8"/>
  <c r="O7153" i="8"/>
  <c r="O7152" i="8"/>
  <c r="O7151" i="8"/>
  <c r="O7150" i="8"/>
  <c r="O7149" i="8"/>
  <c r="O7148" i="8"/>
  <c r="O7147" i="8"/>
  <c r="O7146" i="8"/>
  <c r="O7145" i="8"/>
  <c r="O7144" i="8"/>
  <c r="O7143" i="8"/>
  <c r="O7142" i="8"/>
  <c r="O7141" i="8"/>
  <c r="O7140" i="8"/>
  <c r="O7139" i="8"/>
  <c r="O7138" i="8"/>
  <c r="O7137" i="8"/>
  <c r="O7136" i="8"/>
  <c r="O7135" i="8"/>
  <c r="O7134" i="8"/>
  <c r="O7133" i="8"/>
  <c r="O7132" i="8"/>
  <c r="O7131" i="8"/>
  <c r="O7130" i="8"/>
  <c r="O7129" i="8"/>
  <c r="O7128" i="8"/>
  <c r="O7127" i="8"/>
  <c r="O7126" i="8"/>
  <c r="O7125" i="8"/>
  <c r="O7124" i="8"/>
  <c r="O7123" i="8"/>
  <c r="O7122" i="8"/>
  <c r="O7121" i="8"/>
  <c r="O7120" i="8"/>
  <c r="O7119" i="8"/>
  <c r="O7118" i="8"/>
  <c r="O7117" i="8"/>
  <c r="O7116" i="8"/>
  <c r="O7115" i="8"/>
  <c r="O7114" i="8"/>
  <c r="O7113" i="8"/>
  <c r="O7112" i="8"/>
  <c r="O7111" i="8"/>
  <c r="O7110" i="8"/>
  <c r="O7109" i="8"/>
  <c r="O7108" i="8"/>
  <c r="O7107" i="8"/>
  <c r="O7106" i="8"/>
  <c r="O7105" i="8"/>
  <c r="O7104" i="8"/>
  <c r="O7103" i="8"/>
  <c r="O7102" i="8"/>
  <c r="O7101" i="8"/>
  <c r="O7100" i="8"/>
  <c r="O7099" i="8"/>
  <c r="O7098" i="8"/>
  <c r="O7097" i="8"/>
  <c r="O7096" i="8"/>
  <c r="O7095" i="8"/>
  <c r="O7094" i="8"/>
  <c r="O7093" i="8"/>
  <c r="O7092" i="8"/>
  <c r="O7091" i="8"/>
  <c r="O7090" i="8"/>
  <c r="O7089" i="8"/>
  <c r="O7088" i="8"/>
  <c r="O7087" i="8"/>
  <c r="O7086" i="8"/>
  <c r="O7085" i="8"/>
  <c r="O7084" i="8"/>
  <c r="O7083" i="8"/>
  <c r="O7082" i="8"/>
  <c r="O7081" i="8"/>
  <c r="O7080" i="8"/>
  <c r="O7079" i="8"/>
  <c r="O7078" i="8"/>
  <c r="O7077" i="8"/>
  <c r="O7076" i="8"/>
  <c r="O7075" i="8"/>
  <c r="O7074" i="8"/>
  <c r="O7073" i="8"/>
  <c r="O7072" i="8"/>
  <c r="O7071" i="8"/>
  <c r="O7070" i="8"/>
  <c r="O7069" i="8"/>
  <c r="O7068" i="8"/>
  <c r="O7067" i="8"/>
  <c r="O7066" i="8"/>
  <c r="O7065" i="8"/>
  <c r="O7064" i="8"/>
  <c r="O7063" i="8"/>
  <c r="O7062" i="8"/>
  <c r="O7061" i="8"/>
  <c r="O7060" i="8"/>
  <c r="O7059" i="8"/>
  <c r="O7058" i="8"/>
  <c r="O7057" i="8"/>
  <c r="O7056" i="8"/>
  <c r="O7055" i="8"/>
  <c r="O7054" i="8"/>
  <c r="O7053" i="8"/>
  <c r="O7052" i="8"/>
  <c r="O7051" i="8"/>
  <c r="O7050" i="8"/>
  <c r="O7049" i="8"/>
  <c r="O7048" i="8"/>
  <c r="O7047" i="8"/>
  <c r="O7046" i="8"/>
  <c r="O7045" i="8"/>
  <c r="O7044" i="8"/>
  <c r="O7043" i="8"/>
  <c r="O7042" i="8"/>
  <c r="O7041" i="8"/>
  <c r="O7040" i="8"/>
  <c r="O7039" i="8"/>
  <c r="O7038" i="8"/>
  <c r="O7037" i="8"/>
  <c r="O7036" i="8"/>
  <c r="O7035" i="8"/>
  <c r="O7034" i="8"/>
  <c r="O7033" i="8"/>
  <c r="O7032" i="8"/>
  <c r="O7031" i="8"/>
  <c r="O7030" i="8"/>
  <c r="O7029" i="8"/>
  <c r="O7028" i="8"/>
  <c r="O7027" i="8"/>
  <c r="O7026" i="8"/>
  <c r="O7025" i="8"/>
  <c r="O7024" i="8"/>
  <c r="O7023" i="8"/>
  <c r="O7022" i="8"/>
  <c r="O7021" i="8"/>
  <c r="O7020" i="8"/>
  <c r="O7019" i="8"/>
  <c r="O7018" i="8"/>
  <c r="O7017" i="8"/>
  <c r="O7016" i="8"/>
  <c r="O7015" i="8"/>
  <c r="O7014" i="8"/>
  <c r="O7013" i="8"/>
  <c r="O7012" i="8"/>
  <c r="O7011" i="8"/>
  <c r="O7010" i="8"/>
  <c r="O7009" i="8"/>
  <c r="O7008" i="8"/>
  <c r="O7007" i="8"/>
  <c r="O7006" i="8"/>
  <c r="O7005" i="8"/>
  <c r="O7004" i="8"/>
  <c r="O7003" i="8"/>
  <c r="O7002" i="8"/>
  <c r="O7001" i="8"/>
  <c r="O7000" i="8"/>
  <c r="O6999" i="8"/>
  <c r="O6998" i="8"/>
  <c r="O6997" i="8"/>
  <c r="O6996" i="8"/>
  <c r="O6995" i="8"/>
  <c r="O6994" i="8"/>
  <c r="O6993" i="8"/>
  <c r="O6992" i="8"/>
  <c r="O6991" i="8"/>
  <c r="O6990" i="8"/>
  <c r="O6989" i="8"/>
  <c r="O6988" i="8"/>
  <c r="O6987" i="8"/>
  <c r="O6986" i="8"/>
  <c r="O6985" i="8"/>
  <c r="O6984" i="8"/>
  <c r="O6983" i="8"/>
  <c r="O6982" i="8"/>
  <c r="O6981" i="8"/>
  <c r="O6980" i="8"/>
  <c r="O6979" i="8"/>
  <c r="O6978" i="8"/>
  <c r="O6977" i="8"/>
  <c r="O6976" i="8"/>
  <c r="O6975" i="8"/>
  <c r="O6974" i="8"/>
  <c r="O6973" i="8"/>
  <c r="O6972" i="8"/>
  <c r="O6971" i="8"/>
  <c r="O6970" i="8"/>
  <c r="O6969" i="8"/>
  <c r="O6968" i="8"/>
  <c r="O6967" i="8"/>
  <c r="O6966" i="8"/>
  <c r="O6965" i="8"/>
  <c r="O6964" i="8"/>
  <c r="O6963" i="8"/>
  <c r="O6962" i="8"/>
  <c r="O6961" i="8"/>
  <c r="O6960" i="8"/>
  <c r="O6959" i="8"/>
  <c r="O6958" i="8"/>
  <c r="O6957" i="8"/>
  <c r="O6956" i="8"/>
  <c r="O6955" i="8"/>
  <c r="O6954" i="8"/>
  <c r="O6953" i="8"/>
  <c r="O6952" i="8"/>
  <c r="O6951" i="8"/>
  <c r="O6950" i="8"/>
  <c r="O6949" i="8"/>
  <c r="O6948" i="8"/>
  <c r="O6947" i="8"/>
  <c r="O6946" i="8"/>
  <c r="O6945" i="8"/>
  <c r="O6944" i="8"/>
  <c r="O6943" i="8"/>
  <c r="O6942" i="8"/>
  <c r="O6941" i="8"/>
  <c r="O6940" i="8"/>
  <c r="O6939" i="8"/>
  <c r="O6938" i="8"/>
  <c r="O6937" i="8"/>
  <c r="O6936" i="8"/>
  <c r="O6935" i="8"/>
  <c r="O6934" i="8"/>
  <c r="O6933" i="8"/>
  <c r="O6932" i="8"/>
  <c r="O6931" i="8"/>
  <c r="O6930" i="8"/>
  <c r="O6929" i="8"/>
  <c r="O6928" i="8"/>
  <c r="O6927" i="8"/>
  <c r="O6926" i="8"/>
  <c r="O6925" i="8"/>
  <c r="O6924" i="8"/>
  <c r="O6923" i="8"/>
  <c r="O6922" i="8"/>
  <c r="O6921" i="8"/>
  <c r="O6920" i="8"/>
  <c r="O6919" i="8"/>
  <c r="O6918" i="8"/>
  <c r="O6917" i="8"/>
  <c r="O6916" i="8"/>
  <c r="O6915" i="8"/>
  <c r="O6914" i="8"/>
  <c r="O6913" i="8"/>
  <c r="O6912" i="8"/>
  <c r="O6911" i="8"/>
  <c r="O6910" i="8"/>
  <c r="O6909" i="8"/>
  <c r="O6908" i="8"/>
  <c r="O6907" i="8"/>
  <c r="O6906" i="8"/>
  <c r="O6905" i="8"/>
  <c r="O6904" i="8"/>
  <c r="O6903" i="8"/>
  <c r="O6902" i="8"/>
  <c r="O6901" i="8"/>
  <c r="O6900" i="8"/>
  <c r="O6899" i="8"/>
  <c r="O6898" i="8"/>
  <c r="O6897" i="8"/>
  <c r="O6896" i="8"/>
  <c r="O6895" i="8"/>
  <c r="O6894" i="8"/>
  <c r="O6893" i="8"/>
  <c r="O6892" i="8"/>
  <c r="O6891" i="8"/>
  <c r="O6890" i="8"/>
  <c r="O6889" i="8"/>
  <c r="O6888" i="8"/>
  <c r="O6887" i="8"/>
  <c r="O6886" i="8"/>
  <c r="O6885" i="8"/>
  <c r="O6884" i="8"/>
  <c r="O6883" i="8"/>
  <c r="O6882" i="8"/>
  <c r="O6881" i="8"/>
  <c r="O6880" i="8"/>
  <c r="O6879" i="8"/>
  <c r="O6878" i="8"/>
  <c r="O6877" i="8"/>
  <c r="O6876" i="8"/>
  <c r="O6875" i="8"/>
  <c r="O6874" i="8"/>
  <c r="O6873" i="8"/>
  <c r="O6872" i="8"/>
  <c r="O6871" i="8"/>
  <c r="O6870" i="8"/>
  <c r="O6869" i="8"/>
  <c r="O6868" i="8"/>
  <c r="O6867" i="8"/>
  <c r="O6866" i="8"/>
  <c r="O6865" i="8"/>
  <c r="O6864" i="8"/>
  <c r="O6863" i="8"/>
  <c r="O6862" i="8"/>
  <c r="O6861" i="8"/>
  <c r="O6860" i="8"/>
  <c r="O6859" i="8"/>
  <c r="O6858" i="8"/>
  <c r="O6857" i="8"/>
  <c r="O6856" i="8"/>
  <c r="O6855" i="8"/>
  <c r="O6854" i="8"/>
  <c r="O6853" i="8"/>
  <c r="O6852" i="8"/>
  <c r="O6851" i="8"/>
  <c r="O6850" i="8"/>
  <c r="O6849" i="8"/>
  <c r="O6848" i="8"/>
  <c r="O6847" i="8"/>
  <c r="O6846" i="8"/>
  <c r="O6845" i="8"/>
  <c r="O6844" i="8"/>
  <c r="O6843" i="8"/>
  <c r="O6842" i="8"/>
  <c r="O6841" i="8"/>
  <c r="O6840" i="8"/>
  <c r="O6839" i="8"/>
  <c r="O6838" i="8"/>
  <c r="O6837" i="8"/>
  <c r="O6836" i="8"/>
  <c r="O6835" i="8"/>
  <c r="O6834" i="8"/>
  <c r="O6833" i="8"/>
  <c r="O6832" i="8"/>
  <c r="O6831" i="8"/>
  <c r="O6830" i="8"/>
  <c r="O6829" i="8"/>
  <c r="O6828" i="8"/>
  <c r="O6827" i="8"/>
  <c r="O6826" i="8"/>
  <c r="O6825" i="8"/>
  <c r="O6824" i="8"/>
  <c r="O6823" i="8"/>
  <c r="O6822" i="8"/>
  <c r="O6821" i="8"/>
  <c r="O6820" i="8"/>
  <c r="O6819" i="8"/>
  <c r="O6818" i="8"/>
  <c r="O6817" i="8"/>
  <c r="O6816" i="8"/>
  <c r="O6815" i="8"/>
  <c r="O6814" i="8"/>
  <c r="O6813" i="8"/>
  <c r="O6812" i="8"/>
  <c r="O6811" i="8"/>
  <c r="O6810" i="8"/>
  <c r="O6809" i="8"/>
  <c r="O6808" i="8"/>
  <c r="O6807" i="8"/>
  <c r="O6806" i="8"/>
  <c r="O6805" i="8"/>
  <c r="O6804" i="8"/>
  <c r="O6803" i="8"/>
  <c r="O6802" i="8"/>
  <c r="O6801" i="8"/>
  <c r="O6800" i="8"/>
  <c r="O6799" i="8"/>
  <c r="O6798" i="8"/>
  <c r="O6797" i="8"/>
  <c r="O6796" i="8"/>
  <c r="O6795" i="8"/>
  <c r="O6794" i="8"/>
  <c r="O6793" i="8"/>
  <c r="O6792" i="8"/>
  <c r="O6791" i="8"/>
  <c r="O6790" i="8"/>
  <c r="O6789" i="8"/>
  <c r="O6788" i="8"/>
  <c r="O6787" i="8"/>
  <c r="O6786" i="8"/>
  <c r="O6785" i="8"/>
  <c r="O6784" i="8"/>
  <c r="O6783" i="8"/>
  <c r="O6782" i="8"/>
  <c r="O6781" i="8"/>
  <c r="O6780" i="8"/>
  <c r="O6779" i="8"/>
  <c r="O6778" i="8"/>
  <c r="O6777" i="8"/>
  <c r="O6776" i="8"/>
  <c r="O6775" i="8"/>
  <c r="O6774" i="8"/>
  <c r="O6773" i="8"/>
  <c r="O6772" i="8"/>
  <c r="O6771" i="8"/>
  <c r="O6770" i="8"/>
  <c r="O6769" i="8"/>
  <c r="O6768" i="8"/>
  <c r="O6767" i="8"/>
  <c r="O6766" i="8"/>
  <c r="O6765" i="8"/>
  <c r="O6764" i="8"/>
  <c r="O6763" i="8"/>
  <c r="O6762" i="8"/>
  <c r="O6761" i="8"/>
  <c r="O6760" i="8"/>
  <c r="O6759" i="8"/>
  <c r="O6758" i="8"/>
  <c r="O6757" i="8"/>
  <c r="O6756" i="8"/>
  <c r="O6755" i="8"/>
  <c r="O6754" i="8"/>
  <c r="O6753" i="8"/>
  <c r="O6752" i="8"/>
  <c r="O6751" i="8"/>
  <c r="O6750" i="8"/>
  <c r="O6749" i="8"/>
  <c r="O6748" i="8"/>
  <c r="O6747" i="8"/>
  <c r="O6746" i="8"/>
  <c r="O6745" i="8"/>
  <c r="O6744" i="8"/>
  <c r="O6743" i="8"/>
  <c r="O6742" i="8"/>
  <c r="O6741" i="8"/>
  <c r="O6740" i="8"/>
  <c r="O6739" i="8"/>
  <c r="O6738" i="8"/>
  <c r="O6737" i="8"/>
  <c r="O6736" i="8"/>
  <c r="O6735" i="8"/>
  <c r="O6734" i="8"/>
  <c r="O6733" i="8"/>
  <c r="O6732" i="8"/>
  <c r="O6731" i="8"/>
  <c r="O6730" i="8"/>
  <c r="O6729" i="8"/>
  <c r="O6728" i="8"/>
  <c r="O6727" i="8"/>
  <c r="O6726" i="8"/>
  <c r="O6725" i="8"/>
  <c r="O6724" i="8"/>
  <c r="O6723" i="8"/>
  <c r="O6722" i="8"/>
  <c r="O6721" i="8"/>
  <c r="O6720" i="8"/>
  <c r="O6719" i="8"/>
  <c r="O6718" i="8"/>
  <c r="O6717" i="8"/>
  <c r="O6716" i="8"/>
  <c r="O6715" i="8"/>
  <c r="O6714" i="8"/>
  <c r="O6713" i="8"/>
  <c r="O6712" i="8"/>
  <c r="O6711" i="8"/>
  <c r="O6710" i="8"/>
  <c r="O6709" i="8"/>
  <c r="O6708" i="8"/>
  <c r="O6707" i="8"/>
  <c r="O6706" i="8"/>
  <c r="O6705" i="8"/>
  <c r="O6704" i="8"/>
  <c r="O6703" i="8"/>
  <c r="O6702" i="8"/>
  <c r="O6701" i="8"/>
  <c r="O6700" i="8"/>
  <c r="O6699" i="8"/>
  <c r="O6698" i="8"/>
  <c r="O6697" i="8"/>
  <c r="O6696" i="8"/>
  <c r="O6695" i="8"/>
  <c r="O6694" i="8"/>
  <c r="O6693" i="8"/>
  <c r="O6692" i="8"/>
  <c r="O6691" i="8"/>
  <c r="O6690" i="8"/>
  <c r="O6689" i="8"/>
  <c r="O6688" i="8"/>
  <c r="O6687" i="8"/>
  <c r="O6686" i="8"/>
  <c r="O6685" i="8"/>
  <c r="O6684" i="8"/>
  <c r="O6683" i="8"/>
  <c r="O6682" i="8"/>
  <c r="O6681" i="8"/>
  <c r="O6680" i="8"/>
  <c r="O6679" i="8"/>
  <c r="O6678" i="8"/>
  <c r="O6677" i="8"/>
  <c r="O6676" i="8"/>
  <c r="O6675" i="8"/>
  <c r="O6674" i="8"/>
  <c r="O6673" i="8"/>
  <c r="O6672" i="8"/>
  <c r="O6671" i="8"/>
  <c r="O6670" i="8"/>
  <c r="O6669" i="8"/>
  <c r="O6668" i="8"/>
  <c r="O6667" i="8"/>
  <c r="O6666" i="8"/>
  <c r="O6665" i="8"/>
  <c r="O6664" i="8"/>
  <c r="O6663" i="8"/>
  <c r="O6662" i="8"/>
  <c r="O6661" i="8"/>
  <c r="O6660" i="8"/>
  <c r="O6659" i="8"/>
  <c r="O6658" i="8"/>
  <c r="O6657" i="8"/>
  <c r="O6656" i="8"/>
  <c r="O6655" i="8"/>
  <c r="O6654" i="8"/>
  <c r="O6653" i="8"/>
  <c r="O6652" i="8"/>
  <c r="O6651" i="8"/>
  <c r="O6650" i="8"/>
  <c r="O6649" i="8"/>
  <c r="O6648" i="8"/>
  <c r="O6647" i="8"/>
  <c r="O6646" i="8"/>
  <c r="O6645" i="8"/>
  <c r="O6644" i="8"/>
  <c r="O6643" i="8"/>
  <c r="O6642" i="8"/>
  <c r="O6641" i="8"/>
  <c r="O6640" i="8"/>
  <c r="O6639" i="8"/>
  <c r="O6638" i="8"/>
  <c r="O6637" i="8"/>
  <c r="O6636" i="8"/>
  <c r="O6635" i="8"/>
  <c r="O6634" i="8"/>
  <c r="O6633" i="8"/>
  <c r="O6632" i="8"/>
  <c r="O6631" i="8"/>
  <c r="O6630" i="8"/>
  <c r="O6629" i="8"/>
  <c r="O6628" i="8"/>
  <c r="O6627" i="8"/>
  <c r="O6626" i="8"/>
  <c r="O6625" i="8"/>
  <c r="O6624" i="8"/>
  <c r="O6623" i="8"/>
  <c r="O6622" i="8"/>
  <c r="O6621" i="8"/>
  <c r="O6620" i="8"/>
  <c r="O6619" i="8"/>
  <c r="O6618" i="8"/>
  <c r="O6617" i="8"/>
  <c r="O6616" i="8"/>
  <c r="O6615" i="8"/>
  <c r="O6614" i="8"/>
  <c r="O6613" i="8"/>
  <c r="O6612" i="8"/>
  <c r="O6611" i="8"/>
  <c r="O6610" i="8"/>
  <c r="O6609" i="8"/>
  <c r="O6608" i="8"/>
  <c r="O6607" i="8"/>
  <c r="O6606" i="8"/>
  <c r="O6605" i="8"/>
  <c r="O6604" i="8"/>
  <c r="O6603" i="8"/>
  <c r="O6602" i="8"/>
  <c r="O6601" i="8"/>
  <c r="O6600" i="8"/>
  <c r="O6599" i="8"/>
  <c r="O6598" i="8"/>
  <c r="O6597" i="8"/>
  <c r="O6596" i="8"/>
  <c r="O6595" i="8"/>
  <c r="O6594" i="8"/>
  <c r="O6593" i="8"/>
  <c r="O6592" i="8"/>
  <c r="O6591" i="8"/>
  <c r="O6590" i="8"/>
  <c r="O6589" i="8"/>
  <c r="O6588" i="8"/>
  <c r="O6587" i="8"/>
  <c r="O6586" i="8"/>
  <c r="O6585" i="8"/>
  <c r="O6584" i="8"/>
  <c r="O6583" i="8"/>
  <c r="O6582" i="8"/>
  <c r="O6581" i="8"/>
  <c r="O6580" i="8"/>
  <c r="O6579" i="8"/>
  <c r="O6578" i="8"/>
  <c r="O6577" i="8"/>
  <c r="O6576" i="8"/>
  <c r="O6575" i="8"/>
  <c r="O6574" i="8"/>
  <c r="O6573" i="8"/>
  <c r="O6572" i="8"/>
  <c r="O6571" i="8"/>
  <c r="O6570" i="8"/>
  <c r="O6569" i="8"/>
  <c r="O6568" i="8"/>
  <c r="O6567" i="8"/>
  <c r="O6566" i="8"/>
  <c r="O6565" i="8"/>
  <c r="O6564" i="8"/>
  <c r="O6563" i="8"/>
  <c r="O6562" i="8"/>
  <c r="O6561" i="8"/>
  <c r="O6560" i="8"/>
  <c r="O6559" i="8"/>
  <c r="O6558" i="8"/>
  <c r="O6557" i="8"/>
  <c r="O6556" i="8"/>
  <c r="O6555" i="8"/>
  <c r="O6554" i="8"/>
  <c r="O6553" i="8"/>
  <c r="O6552" i="8"/>
  <c r="O6551" i="8"/>
  <c r="O6550" i="8"/>
  <c r="O6549" i="8"/>
  <c r="O6548" i="8"/>
  <c r="O6547" i="8"/>
  <c r="O6546" i="8"/>
  <c r="O6545" i="8"/>
  <c r="O6544" i="8"/>
  <c r="O6543" i="8"/>
  <c r="O6542" i="8"/>
  <c r="O6541" i="8"/>
  <c r="O6540" i="8"/>
  <c r="O6539" i="8"/>
  <c r="O6538" i="8"/>
  <c r="O6537" i="8"/>
  <c r="O6536" i="8"/>
  <c r="O6535" i="8"/>
  <c r="O6534" i="8"/>
  <c r="O6533" i="8"/>
  <c r="O6532" i="8"/>
  <c r="O6531" i="8"/>
  <c r="O6530" i="8"/>
  <c r="O6529" i="8"/>
  <c r="O6528" i="8"/>
  <c r="O6527" i="8"/>
  <c r="O6526" i="8"/>
  <c r="O6525" i="8"/>
  <c r="O6524" i="8"/>
  <c r="O6523" i="8"/>
  <c r="O6522" i="8"/>
  <c r="O6521" i="8"/>
  <c r="O6520" i="8"/>
  <c r="O6519" i="8"/>
  <c r="O6518" i="8"/>
  <c r="O6517" i="8"/>
  <c r="O6516" i="8"/>
  <c r="O6515" i="8"/>
  <c r="O6514" i="8"/>
  <c r="O6513" i="8"/>
  <c r="O6512" i="8"/>
  <c r="O6511" i="8"/>
  <c r="O6510" i="8"/>
  <c r="O6509" i="8"/>
  <c r="O6508" i="8"/>
  <c r="O6507" i="8"/>
  <c r="O6506" i="8"/>
  <c r="O6505" i="8"/>
  <c r="O6504" i="8"/>
  <c r="O6503" i="8"/>
  <c r="O6502" i="8"/>
  <c r="O6501" i="8"/>
  <c r="O6500" i="8"/>
  <c r="O6499" i="8"/>
  <c r="O6498" i="8"/>
  <c r="O6497" i="8"/>
  <c r="O6496" i="8"/>
  <c r="O6495" i="8"/>
  <c r="O6494" i="8"/>
  <c r="O6493" i="8"/>
  <c r="O6492" i="8"/>
  <c r="O6491" i="8"/>
  <c r="O6490" i="8"/>
  <c r="O6489" i="8"/>
  <c r="O6488" i="8"/>
  <c r="O6487" i="8"/>
  <c r="O6486" i="8"/>
  <c r="O6485" i="8"/>
  <c r="O6484" i="8"/>
  <c r="O6483" i="8"/>
  <c r="O6482" i="8"/>
  <c r="O6481" i="8"/>
  <c r="O6480" i="8"/>
  <c r="O6479" i="8"/>
  <c r="O6478" i="8"/>
  <c r="O6477" i="8"/>
  <c r="O6476" i="8"/>
  <c r="O6475" i="8"/>
  <c r="O6474" i="8"/>
  <c r="O6473" i="8"/>
  <c r="O6472" i="8"/>
  <c r="O6471" i="8"/>
  <c r="O6470" i="8"/>
  <c r="O6469" i="8"/>
  <c r="O6468" i="8"/>
  <c r="O6467" i="8"/>
  <c r="O6466" i="8"/>
  <c r="O6465" i="8"/>
  <c r="O6464" i="8"/>
  <c r="O6463" i="8"/>
  <c r="O6462" i="8"/>
  <c r="O6461" i="8"/>
  <c r="O6460" i="8"/>
  <c r="O6459" i="8"/>
  <c r="O6458" i="8"/>
  <c r="O6457" i="8"/>
  <c r="O6456" i="8"/>
  <c r="O6455" i="8"/>
  <c r="O6454" i="8"/>
  <c r="O6453" i="8"/>
  <c r="O6452" i="8"/>
  <c r="O6451" i="8"/>
  <c r="O6450" i="8"/>
  <c r="O6449" i="8"/>
  <c r="O6448" i="8"/>
  <c r="O6447" i="8"/>
  <c r="O6446" i="8"/>
  <c r="O6445" i="8"/>
  <c r="O6444" i="8"/>
  <c r="O6443" i="8"/>
  <c r="O6442" i="8"/>
  <c r="O6441" i="8"/>
  <c r="O6440" i="8"/>
  <c r="O6439" i="8"/>
  <c r="O6438" i="8"/>
  <c r="O6437" i="8"/>
  <c r="O6436" i="8"/>
  <c r="O6435" i="8"/>
  <c r="O6434" i="8"/>
  <c r="O6433" i="8"/>
  <c r="O6432" i="8"/>
  <c r="O6431" i="8"/>
  <c r="O6430" i="8"/>
  <c r="O6429" i="8"/>
  <c r="O6428" i="8"/>
  <c r="O6427" i="8"/>
  <c r="O6426" i="8"/>
  <c r="O6425" i="8"/>
  <c r="O6424" i="8"/>
  <c r="O6423" i="8"/>
  <c r="O6422" i="8"/>
  <c r="O6421" i="8"/>
  <c r="O6420" i="8"/>
  <c r="O6419" i="8"/>
  <c r="O6418" i="8"/>
  <c r="O6417" i="8"/>
  <c r="O6416" i="8"/>
  <c r="O6415" i="8"/>
  <c r="O6414" i="8"/>
  <c r="O6413" i="8"/>
  <c r="O6412" i="8"/>
  <c r="O6411" i="8"/>
  <c r="O6410" i="8"/>
  <c r="O6409" i="8"/>
  <c r="O6408" i="8"/>
  <c r="O6407" i="8"/>
  <c r="O6406" i="8"/>
  <c r="O6405" i="8"/>
  <c r="O6404" i="8"/>
  <c r="O6403" i="8"/>
  <c r="O6402" i="8"/>
  <c r="O6401" i="8"/>
  <c r="O6400" i="8"/>
  <c r="O6399" i="8"/>
  <c r="O6398" i="8"/>
  <c r="O6397" i="8"/>
  <c r="O6396" i="8"/>
  <c r="O6395" i="8"/>
  <c r="O6394" i="8"/>
  <c r="O6393" i="8"/>
  <c r="O6392" i="8"/>
  <c r="O6391" i="8"/>
  <c r="O6390" i="8"/>
  <c r="O6389" i="8"/>
  <c r="O6388" i="8"/>
  <c r="O6387" i="8"/>
  <c r="O6386" i="8"/>
  <c r="O6385" i="8"/>
  <c r="O6384" i="8"/>
  <c r="O6383" i="8"/>
  <c r="O6382" i="8"/>
  <c r="O6381" i="8"/>
  <c r="O6380" i="8"/>
  <c r="O6379" i="8"/>
  <c r="O6378" i="8"/>
  <c r="O6377" i="8"/>
  <c r="O6376" i="8"/>
  <c r="O6375" i="8"/>
  <c r="O6374" i="8"/>
  <c r="O6373" i="8"/>
  <c r="O6372" i="8"/>
  <c r="O6371" i="8"/>
  <c r="O6370" i="8"/>
  <c r="O6369" i="8"/>
  <c r="O6368" i="8"/>
  <c r="O6367" i="8"/>
  <c r="O6366" i="8"/>
  <c r="O6365" i="8"/>
  <c r="O6364" i="8"/>
  <c r="O6363" i="8"/>
  <c r="O6362" i="8"/>
  <c r="O6361" i="8"/>
  <c r="O6360" i="8"/>
  <c r="O6359" i="8"/>
  <c r="O6358" i="8"/>
  <c r="O6357" i="8"/>
  <c r="O6356" i="8"/>
  <c r="O6355" i="8"/>
  <c r="O6354" i="8"/>
  <c r="O6353" i="8"/>
  <c r="O6352" i="8"/>
  <c r="O6351" i="8"/>
  <c r="O6350" i="8"/>
  <c r="O6349" i="8"/>
  <c r="O6348" i="8"/>
  <c r="O6347" i="8"/>
  <c r="O6346" i="8"/>
  <c r="O6345" i="8"/>
  <c r="O6344" i="8"/>
  <c r="O6343" i="8"/>
  <c r="O6342" i="8"/>
  <c r="O6341" i="8"/>
  <c r="O6340" i="8"/>
  <c r="O6339" i="8"/>
  <c r="O6338" i="8"/>
  <c r="O6337" i="8"/>
  <c r="O6336" i="8"/>
  <c r="O6335" i="8"/>
  <c r="O6334" i="8"/>
  <c r="O6333" i="8"/>
  <c r="O6332" i="8"/>
  <c r="O6331" i="8"/>
  <c r="O6330" i="8"/>
  <c r="O6329" i="8"/>
  <c r="O6328" i="8"/>
  <c r="O6327" i="8"/>
  <c r="O6326" i="8"/>
  <c r="O6325" i="8"/>
  <c r="O6324" i="8"/>
  <c r="O6323" i="8"/>
  <c r="O6322" i="8"/>
  <c r="O6321" i="8"/>
  <c r="O6320" i="8"/>
  <c r="O6319" i="8"/>
  <c r="O6318" i="8"/>
  <c r="O6317" i="8"/>
  <c r="O6316" i="8"/>
  <c r="O6315" i="8"/>
  <c r="O6314" i="8"/>
  <c r="O6313" i="8"/>
  <c r="O6312" i="8"/>
  <c r="O6311" i="8"/>
  <c r="O6310" i="8"/>
  <c r="O6309" i="8"/>
  <c r="O6308" i="8"/>
  <c r="O6307" i="8"/>
  <c r="O6306" i="8"/>
  <c r="O6305" i="8"/>
  <c r="O6304" i="8"/>
  <c r="O6303" i="8"/>
  <c r="O6302" i="8"/>
  <c r="O6301" i="8"/>
  <c r="O6300" i="8"/>
  <c r="O6299" i="8"/>
  <c r="O6298" i="8"/>
  <c r="O6297" i="8"/>
  <c r="O6296" i="8"/>
  <c r="O6295" i="8"/>
  <c r="O6294" i="8"/>
  <c r="O6293" i="8"/>
  <c r="O6292" i="8"/>
  <c r="O6291" i="8"/>
  <c r="O6290" i="8"/>
  <c r="O6289" i="8"/>
  <c r="O6288" i="8"/>
  <c r="O6287" i="8"/>
  <c r="O6286" i="8"/>
  <c r="O6285" i="8"/>
  <c r="O6284" i="8"/>
  <c r="O6283" i="8"/>
  <c r="O6282" i="8"/>
  <c r="O6281" i="8"/>
  <c r="O6280" i="8"/>
  <c r="O6279" i="8"/>
  <c r="O6278" i="8"/>
  <c r="O6277" i="8"/>
  <c r="O6276" i="8"/>
  <c r="O6275" i="8"/>
  <c r="O6274" i="8"/>
  <c r="O6273" i="8"/>
  <c r="O6272" i="8"/>
  <c r="O6271" i="8"/>
  <c r="O6270" i="8"/>
  <c r="O6269" i="8"/>
  <c r="O6268" i="8"/>
  <c r="O6267" i="8"/>
  <c r="O6266" i="8"/>
  <c r="O6265" i="8"/>
  <c r="O6264" i="8"/>
  <c r="O6263" i="8"/>
  <c r="O6262" i="8"/>
  <c r="O6261" i="8"/>
  <c r="O6260" i="8"/>
  <c r="O6259" i="8"/>
  <c r="O6258" i="8"/>
  <c r="O6257" i="8"/>
  <c r="O6256" i="8"/>
  <c r="O6255" i="8"/>
  <c r="O6254" i="8"/>
  <c r="O6253" i="8"/>
  <c r="O6252" i="8"/>
  <c r="O6251" i="8"/>
  <c r="O6250" i="8"/>
  <c r="O6249" i="8"/>
  <c r="O6248" i="8"/>
  <c r="O6247" i="8"/>
  <c r="O6246" i="8"/>
  <c r="O6245" i="8"/>
  <c r="O6244" i="8"/>
  <c r="O6243" i="8"/>
  <c r="O6242" i="8"/>
  <c r="O6241" i="8"/>
  <c r="O6240" i="8"/>
  <c r="O6239" i="8"/>
  <c r="O6238" i="8"/>
  <c r="O6237" i="8"/>
  <c r="O6236" i="8"/>
  <c r="O6235" i="8"/>
  <c r="O6234" i="8"/>
  <c r="O6233" i="8"/>
  <c r="O6232" i="8"/>
  <c r="O6231" i="8"/>
  <c r="O6230" i="8"/>
  <c r="O6229" i="8"/>
  <c r="O6228" i="8"/>
  <c r="O6227" i="8"/>
  <c r="O6226" i="8"/>
  <c r="O6225" i="8"/>
  <c r="O6224" i="8"/>
  <c r="O6223" i="8"/>
  <c r="O6222" i="8"/>
  <c r="O6221" i="8"/>
  <c r="O6220" i="8"/>
  <c r="O6219" i="8"/>
  <c r="O6218" i="8"/>
  <c r="O6217" i="8"/>
  <c r="O6216" i="8"/>
  <c r="O6215" i="8"/>
  <c r="O6214" i="8"/>
  <c r="O6213" i="8"/>
  <c r="O6212" i="8"/>
  <c r="O6211" i="8"/>
  <c r="O6210" i="8"/>
  <c r="O6209" i="8"/>
  <c r="O6208" i="8"/>
  <c r="O6207" i="8"/>
  <c r="O6206" i="8"/>
  <c r="O6205" i="8"/>
  <c r="O6204" i="8"/>
  <c r="O6203" i="8"/>
  <c r="O6202" i="8"/>
  <c r="O6201" i="8"/>
  <c r="O6200" i="8"/>
  <c r="O6199" i="8"/>
  <c r="O6198" i="8"/>
  <c r="O6197" i="8"/>
  <c r="O6196" i="8"/>
  <c r="O6195" i="8"/>
  <c r="O6194" i="8"/>
  <c r="O6193" i="8"/>
  <c r="O6192" i="8"/>
  <c r="O6191" i="8"/>
  <c r="O6190" i="8"/>
  <c r="O6189" i="8"/>
  <c r="O6188" i="8"/>
  <c r="O6187" i="8"/>
  <c r="O6186" i="8"/>
  <c r="O6185" i="8"/>
  <c r="O6184" i="8"/>
  <c r="O6183" i="8"/>
  <c r="O6182" i="8"/>
  <c r="O6181" i="8"/>
  <c r="O6180" i="8"/>
  <c r="O6179" i="8"/>
  <c r="O6178" i="8"/>
  <c r="O6177" i="8"/>
  <c r="O6176" i="8"/>
  <c r="O6175" i="8"/>
  <c r="O6174" i="8"/>
  <c r="O6173" i="8"/>
  <c r="O6172" i="8"/>
  <c r="O6171" i="8"/>
  <c r="O6170" i="8"/>
  <c r="O6169" i="8"/>
  <c r="O6168" i="8"/>
  <c r="O6167" i="8"/>
  <c r="O6166" i="8"/>
  <c r="O6165" i="8"/>
  <c r="O6164" i="8"/>
  <c r="O6163" i="8"/>
  <c r="O6162" i="8"/>
  <c r="O6161" i="8"/>
  <c r="O6160" i="8"/>
  <c r="O6159" i="8"/>
  <c r="O6158" i="8"/>
  <c r="O6157" i="8"/>
  <c r="O6156" i="8"/>
  <c r="O6155" i="8"/>
  <c r="O6154" i="8"/>
  <c r="O6153" i="8"/>
  <c r="O6152" i="8"/>
  <c r="O6151" i="8"/>
  <c r="O6150" i="8"/>
  <c r="O6149" i="8"/>
  <c r="O6148" i="8"/>
  <c r="O6147" i="8"/>
  <c r="O6146" i="8"/>
  <c r="O6145" i="8"/>
  <c r="O6144" i="8"/>
  <c r="O6143" i="8"/>
  <c r="O6142" i="8"/>
  <c r="O6141" i="8"/>
  <c r="O6140" i="8"/>
  <c r="O6139" i="8"/>
  <c r="O6138" i="8"/>
  <c r="O6137" i="8"/>
  <c r="O6136" i="8"/>
  <c r="O6135" i="8"/>
  <c r="O6134" i="8"/>
  <c r="O6133" i="8"/>
  <c r="O6132" i="8"/>
  <c r="O6131" i="8"/>
  <c r="O6130" i="8"/>
  <c r="O6129" i="8"/>
  <c r="O6128" i="8"/>
  <c r="O6127" i="8"/>
  <c r="O6126" i="8"/>
  <c r="O6125" i="8"/>
  <c r="O6124" i="8"/>
  <c r="O6123" i="8"/>
  <c r="O6122" i="8"/>
  <c r="O6121" i="8"/>
  <c r="O6120" i="8"/>
  <c r="O6119" i="8"/>
  <c r="O6118" i="8"/>
  <c r="O6117" i="8"/>
  <c r="O6116" i="8"/>
  <c r="O6115" i="8"/>
  <c r="O6114" i="8"/>
  <c r="O6113" i="8"/>
  <c r="O6112" i="8"/>
  <c r="O6111" i="8"/>
  <c r="O6110" i="8"/>
  <c r="O6109" i="8"/>
  <c r="O6108" i="8"/>
  <c r="O6107" i="8"/>
  <c r="O6106" i="8"/>
  <c r="O6105" i="8"/>
  <c r="O6104" i="8"/>
  <c r="O6103" i="8"/>
  <c r="O6102" i="8"/>
  <c r="O6101" i="8"/>
  <c r="O6100" i="8"/>
  <c r="O6099" i="8"/>
  <c r="O6098" i="8"/>
  <c r="O6097" i="8"/>
  <c r="O6096" i="8"/>
  <c r="O6095" i="8"/>
  <c r="O6094" i="8"/>
  <c r="O6093" i="8"/>
  <c r="O6092" i="8"/>
  <c r="O6091" i="8"/>
  <c r="O6090" i="8"/>
  <c r="O6089" i="8"/>
  <c r="O6088" i="8"/>
  <c r="O6087" i="8"/>
  <c r="O6086" i="8"/>
  <c r="O6085" i="8"/>
  <c r="O6084" i="8"/>
  <c r="O6083" i="8"/>
  <c r="O6082" i="8"/>
  <c r="O6081" i="8"/>
  <c r="O6080" i="8"/>
  <c r="O6079" i="8"/>
  <c r="O6078" i="8"/>
  <c r="O6077" i="8"/>
  <c r="O6076" i="8"/>
  <c r="O6075" i="8"/>
  <c r="O6074" i="8"/>
  <c r="O6073" i="8"/>
  <c r="O6072" i="8"/>
  <c r="O6071" i="8"/>
  <c r="O6070" i="8"/>
  <c r="O6069" i="8"/>
  <c r="O6068" i="8"/>
  <c r="O6067" i="8"/>
  <c r="O6066" i="8"/>
  <c r="O6065" i="8"/>
  <c r="O6064" i="8"/>
  <c r="O6063" i="8"/>
  <c r="O6062" i="8"/>
  <c r="O6061" i="8"/>
  <c r="O6060" i="8"/>
  <c r="O6059" i="8"/>
  <c r="O6058" i="8"/>
  <c r="O6057" i="8"/>
  <c r="O6056" i="8"/>
  <c r="O6055" i="8"/>
  <c r="O6054" i="8"/>
  <c r="O6053" i="8"/>
  <c r="O6052" i="8"/>
  <c r="O6051" i="8"/>
  <c r="O6050" i="8"/>
  <c r="O6049" i="8"/>
  <c r="O6048" i="8"/>
  <c r="O6047" i="8"/>
  <c r="O6046" i="8"/>
  <c r="O6045" i="8"/>
  <c r="O6044" i="8"/>
  <c r="O6043" i="8"/>
  <c r="O6042" i="8"/>
  <c r="O6041" i="8"/>
  <c r="O6040" i="8"/>
  <c r="O6039" i="8"/>
  <c r="O6038" i="8"/>
  <c r="O6037" i="8"/>
  <c r="O6036" i="8"/>
  <c r="O6035" i="8"/>
  <c r="O6034" i="8"/>
  <c r="O6033" i="8"/>
  <c r="O6032" i="8"/>
  <c r="O6031" i="8"/>
  <c r="O6030" i="8"/>
  <c r="O6029" i="8"/>
  <c r="O6028" i="8"/>
  <c r="O6027" i="8"/>
  <c r="O6026" i="8"/>
  <c r="O6025" i="8"/>
  <c r="O6024" i="8"/>
  <c r="O6023" i="8"/>
  <c r="O6022" i="8"/>
  <c r="O6021" i="8"/>
  <c r="O6020" i="8"/>
  <c r="O6019" i="8"/>
  <c r="O6018" i="8"/>
  <c r="O6017" i="8"/>
  <c r="O6016" i="8"/>
  <c r="O6015" i="8"/>
  <c r="O6014" i="8"/>
  <c r="O6013" i="8"/>
  <c r="O6012" i="8"/>
  <c r="O6011" i="8"/>
  <c r="O6010" i="8"/>
  <c r="O6009" i="8"/>
  <c r="O6008" i="8"/>
  <c r="O6007" i="8"/>
  <c r="O6006" i="8"/>
  <c r="O6005" i="8"/>
  <c r="O6004" i="8"/>
  <c r="O6003" i="8"/>
  <c r="O6002" i="8"/>
  <c r="O6001" i="8"/>
  <c r="O6000" i="8"/>
  <c r="O5999" i="8"/>
  <c r="O5998" i="8"/>
  <c r="O5997" i="8"/>
  <c r="O5996" i="8"/>
  <c r="O5995" i="8"/>
  <c r="O5994" i="8"/>
  <c r="O5993" i="8"/>
  <c r="O5992" i="8"/>
  <c r="O5991" i="8"/>
  <c r="O5990" i="8"/>
  <c r="O5989" i="8"/>
  <c r="O5988" i="8"/>
  <c r="O5987" i="8"/>
  <c r="O5986" i="8"/>
  <c r="O5985" i="8"/>
  <c r="O5984" i="8"/>
  <c r="O5983" i="8"/>
  <c r="O5982" i="8"/>
  <c r="O5981" i="8"/>
  <c r="O5980" i="8"/>
  <c r="O5979" i="8"/>
  <c r="O5978" i="8"/>
  <c r="O5977" i="8"/>
  <c r="O5976" i="8"/>
  <c r="O5975" i="8"/>
  <c r="O5974" i="8"/>
  <c r="O5973" i="8"/>
  <c r="O5972" i="8"/>
  <c r="O5971" i="8"/>
  <c r="O5970" i="8"/>
  <c r="O5969" i="8"/>
  <c r="O5968" i="8"/>
  <c r="O5967" i="8"/>
  <c r="O5966" i="8"/>
  <c r="O5965" i="8"/>
  <c r="O5964" i="8"/>
  <c r="O5963" i="8"/>
  <c r="O5962" i="8"/>
  <c r="O5961" i="8"/>
  <c r="O5960" i="8"/>
  <c r="O5959" i="8"/>
  <c r="O5958" i="8"/>
  <c r="O5957" i="8"/>
  <c r="O5956" i="8"/>
  <c r="O5955" i="8"/>
  <c r="O5954" i="8"/>
  <c r="O5953" i="8"/>
  <c r="O5952" i="8"/>
  <c r="O5951" i="8"/>
  <c r="O5950" i="8"/>
  <c r="O5949" i="8"/>
  <c r="O5948" i="8"/>
  <c r="O5947" i="8"/>
  <c r="O5946" i="8"/>
  <c r="O5945" i="8"/>
  <c r="O5944" i="8"/>
  <c r="O5943" i="8"/>
  <c r="O5942" i="8"/>
  <c r="O5941" i="8"/>
  <c r="O5940" i="8"/>
  <c r="O5939" i="8"/>
  <c r="O5938" i="8"/>
  <c r="O5937" i="8"/>
  <c r="O5936" i="8"/>
  <c r="O5935" i="8"/>
  <c r="O5934" i="8"/>
  <c r="O5933" i="8"/>
  <c r="O5932" i="8"/>
  <c r="O5931" i="8"/>
  <c r="O5930" i="8"/>
  <c r="O5929" i="8"/>
  <c r="O5928" i="8"/>
  <c r="O5927" i="8"/>
  <c r="O5926" i="8"/>
  <c r="O5925" i="8"/>
  <c r="O5924" i="8"/>
  <c r="O5923" i="8"/>
  <c r="O5922" i="8"/>
  <c r="O5921" i="8"/>
  <c r="O5920" i="8"/>
  <c r="O5919" i="8"/>
  <c r="O5918" i="8"/>
  <c r="O5917" i="8"/>
  <c r="O5916" i="8"/>
  <c r="O5915" i="8"/>
  <c r="O5914" i="8"/>
  <c r="O5913" i="8"/>
  <c r="O5912" i="8"/>
  <c r="O5911" i="8"/>
  <c r="O5910" i="8"/>
  <c r="O5909" i="8"/>
  <c r="O5908" i="8"/>
  <c r="O5907" i="8"/>
  <c r="O5906" i="8"/>
  <c r="O5905" i="8"/>
  <c r="O5904" i="8"/>
  <c r="O5903" i="8"/>
  <c r="O5902" i="8"/>
  <c r="O5901" i="8"/>
  <c r="O5900" i="8"/>
  <c r="O5899" i="8"/>
  <c r="O5898" i="8"/>
  <c r="O5897" i="8"/>
  <c r="O5896" i="8"/>
  <c r="O5895" i="8"/>
  <c r="O5894" i="8"/>
  <c r="O5893" i="8"/>
  <c r="O5892" i="8"/>
  <c r="O5891" i="8"/>
  <c r="O5890" i="8"/>
  <c r="O5889" i="8"/>
  <c r="O5888" i="8"/>
  <c r="O5887" i="8"/>
  <c r="O5886" i="8"/>
  <c r="O5885" i="8"/>
  <c r="O5884" i="8"/>
  <c r="O5883" i="8"/>
  <c r="O5882" i="8"/>
  <c r="O5881" i="8"/>
  <c r="O5880" i="8"/>
  <c r="O5879" i="8"/>
  <c r="O5878" i="8"/>
  <c r="O5877" i="8"/>
  <c r="O5876" i="8"/>
  <c r="O5875" i="8"/>
  <c r="O5874" i="8"/>
  <c r="O5873" i="8"/>
  <c r="O5872" i="8"/>
  <c r="O5871" i="8"/>
  <c r="O5870" i="8"/>
  <c r="O5869" i="8"/>
  <c r="O5868" i="8"/>
  <c r="O5867" i="8"/>
  <c r="O5866" i="8"/>
  <c r="O5865" i="8"/>
  <c r="O5864" i="8"/>
  <c r="O5863" i="8"/>
  <c r="O5862" i="8"/>
  <c r="O5861" i="8"/>
  <c r="O5860" i="8"/>
  <c r="O5859" i="8"/>
  <c r="O5858" i="8"/>
  <c r="O5857" i="8"/>
  <c r="O5856" i="8"/>
  <c r="O5855" i="8"/>
  <c r="O5854" i="8"/>
  <c r="O5853" i="8"/>
  <c r="O5852" i="8"/>
  <c r="O5851" i="8"/>
  <c r="O5850" i="8"/>
  <c r="O5849" i="8"/>
  <c r="O5848" i="8"/>
  <c r="O5847" i="8"/>
  <c r="O5846" i="8"/>
  <c r="O5845" i="8"/>
  <c r="O5844" i="8"/>
  <c r="O5843" i="8"/>
  <c r="O5842" i="8"/>
  <c r="O5841" i="8"/>
  <c r="O5840" i="8"/>
  <c r="O5839" i="8"/>
  <c r="O5838" i="8"/>
  <c r="O5837" i="8"/>
  <c r="O5836" i="8"/>
  <c r="O5835" i="8"/>
  <c r="O5834" i="8"/>
  <c r="O5833" i="8"/>
  <c r="O5832" i="8"/>
  <c r="O5831" i="8"/>
  <c r="O5830" i="8"/>
  <c r="O5829" i="8"/>
  <c r="O5828" i="8"/>
  <c r="O5827" i="8"/>
  <c r="O5826" i="8"/>
  <c r="O5825" i="8"/>
  <c r="O5824" i="8"/>
  <c r="O5823" i="8"/>
  <c r="O5822" i="8"/>
  <c r="O5821" i="8"/>
  <c r="O5820" i="8"/>
  <c r="O5819" i="8"/>
  <c r="O5818" i="8"/>
  <c r="O5817" i="8"/>
  <c r="O5816" i="8"/>
  <c r="O5815" i="8"/>
  <c r="O5814" i="8"/>
  <c r="O5813" i="8"/>
  <c r="O5812" i="8"/>
  <c r="O5811" i="8"/>
  <c r="O5810" i="8"/>
  <c r="O5809" i="8"/>
  <c r="O5808" i="8"/>
  <c r="O5807" i="8"/>
  <c r="O5806" i="8"/>
  <c r="O5805" i="8"/>
  <c r="O5804" i="8"/>
  <c r="O5803" i="8"/>
  <c r="O5802" i="8"/>
  <c r="O5801" i="8"/>
  <c r="O5800" i="8"/>
  <c r="O5799" i="8"/>
  <c r="O5798" i="8"/>
  <c r="O5797" i="8"/>
  <c r="O5796" i="8"/>
  <c r="O5795" i="8"/>
  <c r="O5794" i="8"/>
  <c r="O5793" i="8"/>
  <c r="O5792" i="8"/>
  <c r="O5791" i="8"/>
  <c r="O5790" i="8"/>
  <c r="O5789" i="8"/>
  <c r="O5788" i="8"/>
  <c r="O5787" i="8"/>
  <c r="O5786" i="8"/>
  <c r="O5785" i="8"/>
  <c r="O5784" i="8"/>
  <c r="O5783" i="8"/>
  <c r="O5782" i="8"/>
  <c r="O5781" i="8"/>
  <c r="O5780" i="8"/>
  <c r="O5779" i="8"/>
  <c r="O5778" i="8"/>
  <c r="O5777" i="8"/>
  <c r="O5776" i="8"/>
  <c r="O5775" i="8"/>
  <c r="O5774" i="8"/>
  <c r="O5773" i="8"/>
  <c r="O5772" i="8"/>
  <c r="O5771" i="8"/>
  <c r="O5770" i="8"/>
  <c r="O5769" i="8"/>
  <c r="O5768" i="8"/>
  <c r="O5767" i="8"/>
  <c r="O5766" i="8"/>
  <c r="O5765" i="8"/>
  <c r="O5764" i="8"/>
  <c r="O5763" i="8"/>
  <c r="O5762" i="8"/>
  <c r="O5761" i="8"/>
  <c r="O5760" i="8"/>
  <c r="O5759" i="8"/>
  <c r="O5758" i="8"/>
  <c r="O5757" i="8"/>
  <c r="O5756" i="8"/>
  <c r="O5755" i="8"/>
  <c r="O5754" i="8"/>
  <c r="O5753" i="8"/>
  <c r="O5752" i="8"/>
  <c r="O5751" i="8"/>
  <c r="O5750" i="8"/>
  <c r="O5749" i="8"/>
  <c r="O5748" i="8"/>
  <c r="O5747" i="8"/>
  <c r="O5746" i="8"/>
  <c r="O5745" i="8"/>
  <c r="O5744" i="8"/>
  <c r="O5743" i="8"/>
  <c r="O5742" i="8"/>
  <c r="O5741" i="8"/>
  <c r="O5740" i="8"/>
  <c r="O5739" i="8"/>
  <c r="O5738" i="8"/>
  <c r="O5737" i="8"/>
  <c r="O5736" i="8"/>
  <c r="O5735" i="8"/>
  <c r="O5734" i="8"/>
  <c r="O5733" i="8"/>
  <c r="O5732" i="8"/>
  <c r="O5731" i="8"/>
  <c r="O5730" i="8"/>
  <c r="O5729" i="8"/>
  <c r="O5728" i="8"/>
  <c r="O5727" i="8"/>
  <c r="O5726" i="8"/>
  <c r="O5725" i="8"/>
  <c r="O5724" i="8"/>
  <c r="O5723" i="8"/>
  <c r="O5722" i="8"/>
  <c r="O5721" i="8"/>
  <c r="O5720" i="8"/>
  <c r="O5719" i="8"/>
  <c r="O5718" i="8"/>
  <c r="O5717" i="8"/>
  <c r="O5716" i="8"/>
  <c r="O5715" i="8"/>
  <c r="O5714" i="8"/>
  <c r="O5713" i="8"/>
  <c r="O5712" i="8"/>
  <c r="O5711" i="8"/>
  <c r="O5710" i="8"/>
  <c r="O5709" i="8"/>
  <c r="O5708" i="8"/>
  <c r="O5707" i="8"/>
  <c r="O5706" i="8"/>
  <c r="O5705" i="8"/>
  <c r="O5704" i="8"/>
  <c r="O5703" i="8"/>
  <c r="O5702" i="8"/>
  <c r="O5701" i="8"/>
  <c r="O5700" i="8"/>
  <c r="O5699" i="8"/>
  <c r="O5698" i="8"/>
  <c r="O5697" i="8"/>
  <c r="O5696" i="8"/>
  <c r="O5695" i="8"/>
  <c r="O5694" i="8"/>
  <c r="O5693" i="8"/>
  <c r="O5692" i="8"/>
  <c r="O5691" i="8"/>
  <c r="O5690" i="8"/>
  <c r="O5689" i="8"/>
  <c r="O5688" i="8"/>
  <c r="O5687" i="8"/>
  <c r="O5686" i="8"/>
  <c r="O5685" i="8"/>
  <c r="O5684" i="8"/>
  <c r="O5683" i="8"/>
  <c r="O5682" i="8"/>
  <c r="O5681" i="8"/>
  <c r="O5680" i="8"/>
  <c r="O5679" i="8"/>
  <c r="O5678" i="8"/>
  <c r="O5677" i="8"/>
  <c r="O5676" i="8"/>
  <c r="O5675" i="8"/>
  <c r="O5674" i="8"/>
  <c r="O5673" i="8"/>
  <c r="O5672" i="8"/>
  <c r="O5671" i="8"/>
  <c r="O5670" i="8"/>
  <c r="O5669" i="8"/>
  <c r="O5668" i="8"/>
  <c r="O5667" i="8"/>
  <c r="O5666" i="8"/>
  <c r="O5665" i="8"/>
  <c r="O5664" i="8"/>
  <c r="O5663" i="8"/>
  <c r="O5662" i="8"/>
  <c r="O5661" i="8"/>
  <c r="O5660" i="8"/>
  <c r="O5659" i="8"/>
  <c r="O5658" i="8"/>
  <c r="O5657" i="8"/>
  <c r="O5656" i="8"/>
  <c r="O5655" i="8"/>
  <c r="O5654" i="8"/>
  <c r="O5653" i="8"/>
  <c r="O5652" i="8"/>
  <c r="O5651" i="8"/>
  <c r="O5650" i="8"/>
  <c r="O5649" i="8"/>
  <c r="O5648" i="8"/>
  <c r="O5647" i="8"/>
  <c r="O5646" i="8"/>
  <c r="O5645" i="8"/>
  <c r="O5644" i="8"/>
  <c r="O5643" i="8"/>
  <c r="O5642" i="8"/>
  <c r="O5641" i="8"/>
  <c r="O5640" i="8"/>
  <c r="O5639" i="8"/>
  <c r="O5638" i="8"/>
  <c r="O5637" i="8"/>
  <c r="O5636" i="8"/>
  <c r="O5635" i="8"/>
  <c r="O5634" i="8"/>
  <c r="O5633" i="8"/>
  <c r="O5632" i="8"/>
  <c r="O5631" i="8"/>
  <c r="O5630" i="8"/>
  <c r="O5629" i="8"/>
  <c r="O5628" i="8"/>
  <c r="O5627" i="8"/>
  <c r="O5626" i="8"/>
  <c r="O5625" i="8"/>
  <c r="O5624" i="8"/>
  <c r="O5623" i="8"/>
  <c r="O5622" i="8"/>
  <c r="O5621" i="8"/>
  <c r="O5620" i="8"/>
  <c r="O5619" i="8"/>
  <c r="O5618" i="8"/>
  <c r="O5617" i="8"/>
  <c r="O5616" i="8"/>
  <c r="O5615" i="8"/>
  <c r="O5614" i="8"/>
  <c r="O5613" i="8"/>
  <c r="O5612" i="8"/>
  <c r="O5611" i="8"/>
  <c r="O5610" i="8"/>
  <c r="O5609" i="8"/>
  <c r="O5608" i="8"/>
  <c r="O5607" i="8"/>
  <c r="O5606" i="8"/>
  <c r="O5605" i="8"/>
  <c r="O5604" i="8"/>
  <c r="O5603" i="8"/>
  <c r="O5602" i="8"/>
  <c r="O5601" i="8"/>
  <c r="O5600" i="8"/>
  <c r="O5599" i="8"/>
  <c r="O5598" i="8"/>
  <c r="O5597" i="8"/>
  <c r="O5596" i="8"/>
  <c r="O5595" i="8"/>
  <c r="O5594" i="8"/>
  <c r="O5593" i="8"/>
  <c r="O5592" i="8"/>
  <c r="O5591" i="8"/>
  <c r="O5590" i="8"/>
  <c r="O5589" i="8"/>
  <c r="O5588" i="8"/>
  <c r="O5587" i="8"/>
  <c r="O5586" i="8"/>
  <c r="O5585" i="8"/>
  <c r="O5584" i="8"/>
  <c r="O5583" i="8"/>
  <c r="O5582" i="8"/>
  <c r="O5581" i="8"/>
  <c r="O5580" i="8"/>
  <c r="O5579" i="8"/>
  <c r="O5578" i="8"/>
  <c r="O5577" i="8"/>
  <c r="O5576" i="8"/>
  <c r="O5575" i="8"/>
  <c r="O5574" i="8"/>
  <c r="O5573" i="8"/>
  <c r="O5572" i="8"/>
  <c r="O5571" i="8"/>
  <c r="O5570" i="8"/>
  <c r="O5569" i="8"/>
  <c r="O5568" i="8"/>
  <c r="O5567" i="8"/>
  <c r="O5566" i="8"/>
  <c r="O5565" i="8"/>
  <c r="O5564" i="8"/>
  <c r="O5563" i="8"/>
  <c r="O5562" i="8"/>
  <c r="O5561" i="8"/>
  <c r="O5560" i="8"/>
  <c r="O5559" i="8"/>
  <c r="O5558" i="8"/>
  <c r="O5557" i="8"/>
  <c r="O5556" i="8"/>
  <c r="O5555" i="8"/>
  <c r="O5554" i="8"/>
  <c r="O5553" i="8"/>
  <c r="O5552" i="8"/>
  <c r="O5551" i="8"/>
  <c r="O5550" i="8"/>
  <c r="O5549" i="8"/>
  <c r="O5548" i="8"/>
  <c r="O5547" i="8"/>
  <c r="O5546" i="8"/>
  <c r="O5545" i="8"/>
  <c r="O5544" i="8"/>
  <c r="O5543" i="8"/>
  <c r="O5542" i="8"/>
  <c r="O5541" i="8"/>
  <c r="O5540" i="8"/>
  <c r="O5539" i="8"/>
  <c r="O5538" i="8"/>
  <c r="O5537" i="8"/>
  <c r="O5536" i="8"/>
  <c r="O5535" i="8"/>
  <c r="O5534" i="8"/>
  <c r="O5533" i="8"/>
  <c r="O5532" i="8"/>
  <c r="O5531" i="8"/>
  <c r="O5530" i="8"/>
  <c r="O5529" i="8"/>
  <c r="O5528" i="8"/>
  <c r="O5527" i="8"/>
  <c r="O5526" i="8"/>
  <c r="O5525" i="8"/>
  <c r="O5524" i="8"/>
  <c r="O5523" i="8"/>
  <c r="O5522" i="8"/>
  <c r="O5521" i="8"/>
  <c r="O5520" i="8"/>
  <c r="O5519" i="8"/>
  <c r="O5518" i="8"/>
  <c r="O5517" i="8"/>
  <c r="O5516" i="8"/>
  <c r="O5515" i="8"/>
  <c r="O5514" i="8"/>
  <c r="O5513" i="8"/>
  <c r="O5512" i="8"/>
  <c r="O5511" i="8"/>
  <c r="O5510" i="8"/>
  <c r="O5509" i="8"/>
  <c r="O5508" i="8"/>
  <c r="O5507" i="8"/>
  <c r="O5506" i="8"/>
  <c r="O5505" i="8"/>
  <c r="O5504" i="8"/>
  <c r="O5503" i="8"/>
  <c r="O5502" i="8"/>
  <c r="O5501" i="8"/>
  <c r="O5500" i="8"/>
  <c r="O5499" i="8"/>
  <c r="O5498" i="8"/>
  <c r="O5497" i="8"/>
  <c r="O5496" i="8"/>
  <c r="O5495" i="8"/>
  <c r="O5494" i="8"/>
  <c r="O5493" i="8"/>
  <c r="O5492" i="8"/>
  <c r="O5491" i="8"/>
  <c r="O5490" i="8"/>
  <c r="O5489" i="8"/>
  <c r="O5488" i="8"/>
  <c r="O5487" i="8"/>
  <c r="O5486" i="8"/>
  <c r="O5485" i="8"/>
  <c r="O5484" i="8"/>
  <c r="O5483" i="8"/>
  <c r="O5482" i="8"/>
  <c r="O5481" i="8"/>
  <c r="O5480" i="8"/>
  <c r="O5479" i="8"/>
  <c r="O5478" i="8"/>
  <c r="O5477" i="8"/>
  <c r="O5476" i="8"/>
  <c r="O5475" i="8"/>
  <c r="O5474" i="8"/>
  <c r="O5473" i="8"/>
  <c r="O5472" i="8"/>
  <c r="O5471" i="8"/>
  <c r="O5470" i="8"/>
  <c r="O5469" i="8"/>
  <c r="O5468" i="8"/>
  <c r="O5467" i="8"/>
  <c r="O5466" i="8"/>
  <c r="O5465" i="8"/>
  <c r="O5464" i="8"/>
  <c r="O5463" i="8"/>
  <c r="O5462" i="8"/>
  <c r="O5461" i="8"/>
  <c r="O5460" i="8"/>
  <c r="O5459" i="8"/>
  <c r="O5458" i="8"/>
  <c r="O5457" i="8"/>
  <c r="O5456" i="8"/>
  <c r="O5455" i="8"/>
  <c r="O5454" i="8"/>
  <c r="O5453" i="8"/>
  <c r="O5452" i="8"/>
  <c r="O5451" i="8"/>
  <c r="O5450" i="8"/>
  <c r="O5449" i="8"/>
  <c r="O5448" i="8"/>
  <c r="O5447" i="8"/>
  <c r="O5446" i="8"/>
  <c r="O5445" i="8"/>
  <c r="O5444" i="8"/>
  <c r="O5443" i="8"/>
  <c r="O5442" i="8"/>
  <c r="O5441" i="8"/>
  <c r="O5440" i="8"/>
  <c r="O5439" i="8"/>
  <c r="O5438" i="8"/>
  <c r="O5437" i="8"/>
  <c r="O5436" i="8"/>
  <c r="O5435" i="8"/>
  <c r="O5434" i="8"/>
  <c r="O5433" i="8"/>
  <c r="O5432" i="8"/>
  <c r="O5431" i="8"/>
  <c r="O5430" i="8"/>
  <c r="O5429" i="8"/>
  <c r="O5428" i="8"/>
  <c r="O5427" i="8"/>
  <c r="O5426" i="8"/>
  <c r="O5425" i="8"/>
  <c r="O5424" i="8"/>
  <c r="O5423" i="8"/>
  <c r="O5422" i="8"/>
  <c r="O5421" i="8"/>
  <c r="O5420" i="8"/>
  <c r="O5419" i="8"/>
  <c r="O5418" i="8"/>
  <c r="O5417" i="8"/>
  <c r="O5416" i="8"/>
  <c r="O5415" i="8"/>
  <c r="O5414" i="8"/>
  <c r="O5413" i="8"/>
  <c r="O5412" i="8"/>
  <c r="O5411" i="8"/>
  <c r="O5410" i="8"/>
  <c r="O5409" i="8"/>
  <c r="O5408" i="8"/>
  <c r="O5407" i="8"/>
  <c r="O5406" i="8"/>
  <c r="O5405" i="8"/>
  <c r="O5404" i="8"/>
  <c r="O5403" i="8"/>
  <c r="O5402" i="8"/>
  <c r="O5401" i="8"/>
  <c r="O5400" i="8"/>
  <c r="O5399" i="8"/>
  <c r="O5398" i="8"/>
  <c r="O5397" i="8"/>
  <c r="O5396" i="8"/>
  <c r="O5395" i="8"/>
  <c r="O5394" i="8"/>
  <c r="O5393" i="8"/>
  <c r="O5392" i="8"/>
  <c r="O5391" i="8"/>
  <c r="O5390" i="8"/>
  <c r="O5389" i="8"/>
  <c r="O5388" i="8"/>
  <c r="O5387" i="8"/>
  <c r="O5386" i="8"/>
  <c r="O5385" i="8"/>
  <c r="O5384" i="8"/>
  <c r="O5383" i="8"/>
  <c r="O5382" i="8"/>
  <c r="O5381" i="8"/>
  <c r="O5380" i="8"/>
  <c r="O5379" i="8"/>
  <c r="O5378" i="8"/>
  <c r="O5377" i="8"/>
  <c r="O5376" i="8"/>
  <c r="O5375" i="8"/>
  <c r="O5374" i="8"/>
  <c r="O5373" i="8"/>
  <c r="O5372" i="8"/>
  <c r="O5371" i="8"/>
  <c r="O5370" i="8"/>
  <c r="O5369" i="8"/>
  <c r="O5368" i="8"/>
  <c r="O5367" i="8"/>
  <c r="O5366" i="8"/>
  <c r="O5365" i="8"/>
  <c r="O5364" i="8"/>
  <c r="O5363" i="8"/>
  <c r="O5362" i="8"/>
  <c r="O5361" i="8"/>
  <c r="O5360" i="8"/>
  <c r="O5359" i="8"/>
  <c r="O5358" i="8"/>
  <c r="O5357" i="8"/>
  <c r="O5356" i="8"/>
  <c r="O5355" i="8"/>
  <c r="O5354" i="8"/>
  <c r="O5353" i="8"/>
  <c r="O5352" i="8"/>
  <c r="O5351" i="8"/>
  <c r="O5350" i="8"/>
  <c r="O5349" i="8"/>
  <c r="O5348" i="8"/>
  <c r="O5347" i="8"/>
  <c r="O5346" i="8"/>
  <c r="O5345" i="8"/>
  <c r="O5344" i="8"/>
  <c r="O5343" i="8"/>
  <c r="O5342" i="8"/>
  <c r="O5341" i="8"/>
  <c r="O5340" i="8"/>
  <c r="O5339" i="8"/>
  <c r="O5338" i="8"/>
  <c r="O5337" i="8"/>
  <c r="O5336" i="8"/>
  <c r="O5335" i="8"/>
  <c r="O5334" i="8"/>
  <c r="O5333" i="8"/>
  <c r="O5332" i="8"/>
  <c r="O5331" i="8"/>
  <c r="O5330" i="8"/>
  <c r="O5329" i="8"/>
  <c r="O5328" i="8"/>
  <c r="O5327" i="8"/>
  <c r="O5326" i="8"/>
  <c r="O5325" i="8"/>
  <c r="O5324" i="8"/>
  <c r="O5323" i="8"/>
  <c r="O5322" i="8"/>
  <c r="O5321" i="8"/>
  <c r="O5320" i="8"/>
  <c r="O5319" i="8"/>
  <c r="O5318" i="8"/>
  <c r="O5317" i="8"/>
  <c r="O5316" i="8"/>
  <c r="O5315" i="8"/>
  <c r="O5314" i="8"/>
  <c r="O5313" i="8"/>
  <c r="O5312" i="8"/>
  <c r="O5311" i="8"/>
  <c r="O5310" i="8"/>
  <c r="O5309" i="8"/>
  <c r="O5308" i="8"/>
  <c r="O5307" i="8"/>
  <c r="O5306" i="8"/>
  <c r="O5305" i="8"/>
  <c r="O5304" i="8"/>
  <c r="O5303" i="8"/>
  <c r="O5302" i="8"/>
  <c r="O5301" i="8"/>
  <c r="O5300" i="8"/>
  <c r="O5299" i="8"/>
  <c r="O5298" i="8"/>
  <c r="O5297" i="8"/>
  <c r="O5296" i="8"/>
  <c r="O5295" i="8"/>
  <c r="O5294" i="8"/>
  <c r="O5293" i="8"/>
  <c r="O5292" i="8"/>
  <c r="O5291" i="8"/>
  <c r="O5290" i="8"/>
  <c r="O5289" i="8"/>
  <c r="O5288" i="8"/>
  <c r="O5287" i="8"/>
  <c r="O5286" i="8"/>
  <c r="O5285" i="8"/>
  <c r="O5284" i="8"/>
  <c r="O5283" i="8"/>
  <c r="O5282" i="8"/>
  <c r="O5281" i="8"/>
  <c r="O5280" i="8"/>
  <c r="O5279" i="8"/>
  <c r="O5278" i="8"/>
  <c r="O5277" i="8"/>
  <c r="O5276" i="8"/>
  <c r="O5275" i="8"/>
  <c r="O5274" i="8"/>
  <c r="O5273" i="8"/>
  <c r="O5272" i="8"/>
  <c r="O5271" i="8"/>
  <c r="O5270" i="8"/>
  <c r="O5269" i="8"/>
  <c r="O5268" i="8"/>
  <c r="O5267" i="8"/>
  <c r="O5266" i="8"/>
  <c r="O5265" i="8"/>
  <c r="O5264" i="8"/>
  <c r="O5263" i="8"/>
  <c r="O5262" i="8"/>
  <c r="O5261" i="8"/>
  <c r="O5260" i="8"/>
  <c r="O5259" i="8"/>
  <c r="O5258" i="8"/>
  <c r="O5257" i="8"/>
  <c r="O5256" i="8"/>
  <c r="O5255" i="8"/>
  <c r="O5254" i="8"/>
  <c r="O5253" i="8"/>
  <c r="O5252" i="8"/>
  <c r="O5251" i="8"/>
  <c r="O5250" i="8"/>
  <c r="O5249" i="8"/>
  <c r="O5248" i="8"/>
  <c r="O5247" i="8"/>
  <c r="O5246" i="8"/>
  <c r="O5245" i="8"/>
  <c r="O5244" i="8"/>
  <c r="O5243" i="8"/>
  <c r="O5242" i="8"/>
  <c r="O5241" i="8"/>
  <c r="O5240" i="8"/>
  <c r="O5239" i="8"/>
  <c r="O5238" i="8"/>
  <c r="O5237" i="8"/>
  <c r="O5236" i="8"/>
  <c r="O5235" i="8"/>
  <c r="O5234" i="8"/>
  <c r="O5233" i="8"/>
  <c r="O5232" i="8"/>
  <c r="O5231" i="8"/>
  <c r="O5230" i="8"/>
  <c r="O5229" i="8"/>
  <c r="O5228" i="8"/>
  <c r="O5227" i="8"/>
  <c r="O5226" i="8"/>
  <c r="O5225" i="8"/>
  <c r="O5224" i="8"/>
  <c r="O5223" i="8"/>
  <c r="O5222" i="8"/>
  <c r="O5221" i="8"/>
  <c r="O5220" i="8"/>
  <c r="O5219" i="8"/>
  <c r="O5218" i="8"/>
  <c r="O5217" i="8"/>
  <c r="O5216" i="8"/>
  <c r="O5215" i="8"/>
  <c r="O5214" i="8"/>
  <c r="O5213" i="8"/>
  <c r="O5212" i="8"/>
  <c r="O5211" i="8"/>
  <c r="O5210" i="8"/>
  <c r="O5209" i="8"/>
  <c r="O5208" i="8"/>
  <c r="O5207" i="8"/>
  <c r="O5206" i="8"/>
  <c r="O5205" i="8"/>
  <c r="O5204" i="8"/>
  <c r="O5203" i="8"/>
  <c r="O5202" i="8"/>
  <c r="O5201" i="8"/>
  <c r="O5200" i="8"/>
  <c r="O5199" i="8"/>
  <c r="O5198" i="8"/>
  <c r="O5197" i="8"/>
  <c r="O5196" i="8"/>
  <c r="O5195" i="8"/>
  <c r="O5194" i="8"/>
  <c r="O5193" i="8"/>
  <c r="O5192" i="8"/>
  <c r="O5191" i="8"/>
  <c r="O5190" i="8"/>
  <c r="O5189" i="8"/>
  <c r="O5188" i="8"/>
  <c r="O5187" i="8"/>
  <c r="O5186" i="8"/>
  <c r="O5185" i="8"/>
  <c r="O5184" i="8"/>
  <c r="O5183" i="8"/>
  <c r="O5182" i="8"/>
  <c r="O5181" i="8"/>
  <c r="O5180" i="8"/>
  <c r="O5179" i="8"/>
  <c r="O5178" i="8"/>
  <c r="O5177" i="8"/>
  <c r="O5176" i="8"/>
  <c r="O5175" i="8"/>
  <c r="O5174" i="8"/>
  <c r="O5173" i="8"/>
  <c r="O5172" i="8"/>
  <c r="O5171" i="8"/>
  <c r="O5170" i="8"/>
  <c r="O5169" i="8"/>
  <c r="O5168" i="8"/>
  <c r="O5167" i="8"/>
  <c r="O5166" i="8"/>
  <c r="O5165" i="8"/>
  <c r="O5164" i="8"/>
  <c r="O5163" i="8"/>
  <c r="O5162" i="8"/>
  <c r="O5161" i="8"/>
  <c r="O5160" i="8"/>
  <c r="O5159" i="8"/>
  <c r="O5158" i="8"/>
  <c r="O5157" i="8"/>
  <c r="O5156" i="8"/>
  <c r="O5155" i="8"/>
  <c r="O5154" i="8"/>
  <c r="O5153" i="8"/>
  <c r="O5152" i="8"/>
  <c r="O5151" i="8"/>
  <c r="O5150" i="8"/>
  <c r="O5149" i="8"/>
  <c r="O5148" i="8"/>
  <c r="O5147" i="8"/>
  <c r="O5146" i="8"/>
  <c r="O5145" i="8"/>
  <c r="O5144" i="8"/>
  <c r="O5143" i="8"/>
  <c r="O5142" i="8"/>
  <c r="O5141" i="8"/>
  <c r="O5140" i="8"/>
  <c r="O5139" i="8"/>
  <c r="O5138" i="8"/>
  <c r="O5137" i="8"/>
  <c r="O5136" i="8"/>
  <c r="O5135" i="8"/>
  <c r="O5134" i="8"/>
  <c r="O5133" i="8"/>
  <c r="O5132" i="8"/>
  <c r="O5131" i="8"/>
  <c r="O5130" i="8"/>
  <c r="O5129" i="8"/>
  <c r="O5128" i="8"/>
  <c r="O5127" i="8"/>
  <c r="O5126" i="8"/>
  <c r="O5125" i="8"/>
  <c r="O5124" i="8"/>
  <c r="O5123" i="8"/>
  <c r="O5122" i="8"/>
  <c r="O5121" i="8"/>
  <c r="O5120" i="8"/>
  <c r="O5119" i="8"/>
  <c r="O5118" i="8"/>
  <c r="O5117" i="8"/>
  <c r="O5116" i="8"/>
  <c r="O5115" i="8"/>
  <c r="O5114" i="8"/>
  <c r="O5113" i="8"/>
  <c r="O5112" i="8"/>
  <c r="O5111" i="8"/>
  <c r="O5110" i="8"/>
  <c r="O5109" i="8"/>
  <c r="O5108" i="8"/>
  <c r="O5107" i="8"/>
  <c r="O5106" i="8"/>
  <c r="O5105" i="8"/>
  <c r="O5104" i="8"/>
  <c r="O5103" i="8"/>
  <c r="O5102" i="8"/>
  <c r="O5101" i="8"/>
  <c r="O5100" i="8"/>
  <c r="O5099" i="8"/>
  <c r="O5098" i="8"/>
  <c r="O5097" i="8"/>
  <c r="O5096" i="8"/>
  <c r="O5095" i="8"/>
  <c r="O5094" i="8"/>
  <c r="O5093" i="8"/>
  <c r="O5092" i="8"/>
  <c r="O5091" i="8"/>
  <c r="O5090" i="8"/>
  <c r="O5089" i="8"/>
  <c r="O5088" i="8"/>
  <c r="O5087" i="8"/>
  <c r="O5086" i="8"/>
  <c r="O5085" i="8"/>
  <c r="O5084" i="8"/>
  <c r="O5083" i="8"/>
  <c r="O5082" i="8"/>
  <c r="O5081" i="8"/>
  <c r="O5080" i="8"/>
  <c r="O5079" i="8"/>
  <c r="O5078" i="8"/>
  <c r="O5077" i="8"/>
  <c r="O5076" i="8"/>
  <c r="O5075" i="8"/>
  <c r="O5074" i="8"/>
  <c r="O5073" i="8"/>
  <c r="O5072" i="8"/>
  <c r="O5071" i="8"/>
  <c r="O5070" i="8"/>
  <c r="O5069" i="8"/>
  <c r="O5068" i="8"/>
  <c r="O5067" i="8"/>
  <c r="O5066" i="8"/>
  <c r="O5065" i="8"/>
  <c r="O5064" i="8"/>
  <c r="O5063" i="8"/>
  <c r="O5062" i="8"/>
  <c r="O5061" i="8"/>
  <c r="O5060" i="8"/>
  <c r="O5059" i="8"/>
  <c r="O5058" i="8"/>
  <c r="O5057" i="8"/>
  <c r="O5056" i="8"/>
  <c r="O5055" i="8"/>
  <c r="O5054" i="8"/>
  <c r="O5053" i="8"/>
  <c r="O5052" i="8"/>
  <c r="O5051" i="8"/>
  <c r="O5050" i="8"/>
  <c r="O5049" i="8"/>
  <c r="O5048" i="8"/>
  <c r="O5047" i="8"/>
  <c r="O5046" i="8"/>
  <c r="O5045" i="8"/>
  <c r="O5044" i="8"/>
  <c r="O5043" i="8"/>
  <c r="O5042" i="8"/>
  <c r="O5041" i="8"/>
  <c r="O5040" i="8"/>
  <c r="O5039" i="8"/>
  <c r="O5038" i="8"/>
  <c r="O5037" i="8"/>
  <c r="O5036" i="8"/>
  <c r="O5035" i="8"/>
  <c r="O5034" i="8"/>
  <c r="O5033" i="8"/>
  <c r="O5032" i="8"/>
  <c r="O5031" i="8"/>
  <c r="O5030" i="8"/>
  <c r="O5029" i="8"/>
  <c r="O5028" i="8"/>
  <c r="O5027" i="8"/>
  <c r="O5026" i="8"/>
  <c r="O5025" i="8"/>
  <c r="O5024" i="8"/>
  <c r="O5023" i="8"/>
  <c r="O5022" i="8"/>
  <c r="O5021" i="8"/>
  <c r="O5020" i="8"/>
  <c r="O5019" i="8"/>
  <c r="O5018" i="8"/>
  <c r="O5017" i="8"/>
  <c r="O5016" i="8"/>
  <c r="O5015" i="8"/>
  <c r="O5014" i="8"/>
  <c r="O5013" i="8"/>
  <c r="O5012" i="8"/>
  <c r="O5011" i="8"/>
  <c r="O5010" i="8"/>
  <c r="O5009" i="8"/>
  <c r="O5008" i="8"/>
  <c r="O5007" i="8"/>
  <c r="O5006" i="8"/>
  <c r="O5005" i="8"/>
  <c r="O5004" i="8"/>
  <c r="O5003" i="8"/>
  <c r="O5002" i="8"/>
  <c r="O5001" i="8"/>
  <c r="O5000" i="8"/>
  <c r="O4999" i="8"/>
  <c r="O4998" i="8"/>
  <c r="O4997" i="8"/>
  <c r="O4996" i="8"/>
  <c r="O4995" i="8"/>
  <c r="O4994" i="8"/>
  <c r="O4993" i="8"/>
  <c r="O4992" i="8"/>
  <c r="O4991" i="8"/>
  <c r="O4990" i="8"/>
  <c r="O4989" i="8"/>
  <c r="O4988" i="8"/>
  <c r="O4987" i="8"/>
  <c r="O4986" i="8"/>
  <c r="O4985" i="8"/>
  <c r="O4984" i="8"/>
  <c r="O4983" i="8"/>
  <c r="O4982" i="8"/>
  <c r="O4981" i="8"/>
  <c r="O4980" i="8"/>
  <c r="O4979" i="8"/>
  <c r="O4978" i="8"/>
  <c r="O4977" i="8"/>
  <c r="O4976" i="8"/>
  <c r="O4975" i="8"/>
  <c r="O4974" i="8"/>
  <c r="O4973" i="8"/>
  <c r="O4972" i="8"/>
  <c r="O4971" i="8"/>
  <c r="O4970" i="8"/>
  <c r="O4969" i="8"/>
  <c r="O4968" i="8"/>
  <c r="O4967" i="8"/>
  <c r="O4966" i="8"/>
  <c r="O4965" i="8"/>
  <c r="O4964" i="8"/>
  <c r="O4963" i="8"/>
  <c r="O4962" i="8"/>
  <c r="O4961" i="8"/>
  <c r="O4960" i="8"/>
  <c r="O4959" i="8"/>
  <c r="O4958" i="8"/>
  <c r="O4957" i="8"/>
  <c r="O4956" i="8"/>
  <c r="O4955" i="8"/>
  <c r="O4954" i="8"/>
  <c r="O4953" i="8"/>
  <c r="O4952" i="8"/>
  <c r="O4951" i="8"/>
  <c r="O4950" i="8"/>
  <c r="O4949" i="8"/>
  <c r="O4948" i="8"/>
  <c r="O4947" i="8"/>
  <c r="O4946" i="8"/>
  <c r="O4945" i="8"/>
  <c r="O4944" i="8"/>
  <c r="O4943" i="8"/>
  <c r="O4942" i="8"/>
  <c r="O4941" i="8"/>
  <c r="O4940" i="8"/>
  <c r="O4939" i="8"/>
  <c r="O4938" i="8"/>
  <c r="O4937" i="8"/>
  <c r="O4936" i="8"/>
  <c r="O4935" i="8"/>
  <c r="O4934" i="8"/>
  <c r="O4933" i="8"/>
  <c r="O4932" i="8"/>
  <c r="O4931" i="8"/>
  <c r="O4930" i="8"/>
  <c r="O4929" i="8"/>
  <c r="O4928" i="8"/>
  <c r="O4927" i="8"/>
  <c r="O4926" i="8"/>
  <c r="O4925" i="8"/>
  <c r="O4924" i="8"/>
  <c r="O4923" i="8"/>
  <c r="O4922" i="8"/>
  <c r="O4921" i="8"/>
  <c r="O4920" i="8"/>
  <c r="O4919" i="8"/>
  <c r="O4918" i="8"/>
  <c r="O4917" i="8"/>
  <c r="O4916" i="8"/>
  <c r="O4915" i="8"/>
  <c r="O4914" i="8"/>
  <c r="O4913" i="8"/>
  <c r="O4912" i="8"/>
  <c r="O4911" i="8"/>
  <c r="O4910" i="8"/>
  <c r="O4909" i="8"/>
  <c r="O4908" i="8"/>
  <c r="O4907" i="8"/>
  <c r="O4906" i="8"/>
  <c r="O4905" i="8"/>
  <c r="O4904" i="8"/>
  <c r="O4903" i="8"/>
  <c r="O4902" i="8"/>
  <c r="O4901" i="8"/>
  <c r="O4900" i="8"/>
  <c r="O4899" i="8"/>
  <c r="O4898" i="8"/>
  <c r="O4897" i="8"/>
  <c r="O4896" i="8"/>
  <c r="O4895" i="8"/>
  <c r="O4894" i="8"/>
  <c r="O4893" i="8"/>
  <c r="O4892" i="8"/>
  <c r="O4891" i="8"/>
  <c r="O4890" i="8"/>
  <c r="O4889" i="8"/>
  <c r="O4888" i="8"/>
  <c r="O4887" i="8"/>
  <c r="O4886" i="8"/>
  <c r="O4885" i="8"/>
  <c r="O4884" i="8"/>
  <c r="O4883" i="8"/>
  <c r="O4882" i="8"/>
  <c r="O4881" i="8"/>
  <c r="O4880" i="8"/>
  <c r="O4879" i="8"/>
  <c r="O4878" i="8"/>
  <c r="O4877" i="8"/>
  <c r="O4876" i="8"/>
  <c r="O4875" i="8"/>
  <c r="O4874" i="8"/>
  <c r="O4873" i="8"/>
  <c r="O4872" i="8"/>
  <c r="O4871" i="8"/>
  <c r="O4870" i="8"/>
  <c r="O4869" i="8"/>
  <c r="O4868" i="8"/>
  <c r="O4867" i="8"/>
  <c r="O4866" i="8"/>
  <c r="O4865" i="8"/>
  <c r="O4864" i="8"/>
  <c r="O4863" i="8"/>
  <c r="O4862" i="8"/>
  <c r="O4861" i="8"/>
  <c r="O4860" i="8"/>
  <c r="O4859" i="8"/>
  <c r="O4858" i="8"/>
  <c r="O4857" i="8"/>
  <c r="O4856" i="8"/>
  <c r="O4855" i="8"/>
  <c r="O4854" i="8"/>
  <c r="O4853" i="8"/>
  <c r="O4852" i="8"/>
  <c r="O4851" i="8"/>
  <c r="O4850" i="8"/>
  <c r="O4849" i="8"/>
  <c r="O4848" i="8"/>
  <c r="O4847" i="8"/>
  <c r="O4846" i="8"/>
  <c r="O4845" i="8"/>
  <c r="O4844" i="8"/>
  <c r="O4843" i="8"/>
  <c r="O4842" i="8"/>
  <c r="O4841" i="8"/>
  <c r="O4840" i="8"/>
  <c r="O4839" i="8"/>
  <c r="O4838" i="8"/>
  <c r="O4837" i="8"/>
  <c r="O4836" i="8"/>
  <c r="O4835" i="8"/>
  <c r="O4834" i="8"/>
  <c r="O4833" i="8"/>
  <c r="O4832" i="8"/>
  <c r="O4831" i="8"/>
  <c r="O4830" i="8"/>
  <c r="O4829" i="8"/>
  <c r="O4828" i="8"/>
  <c r="O4827" i="8"/>
  <c r="O4826" i="8"/>
  <c r="O4825" i="8"/>
  <c r="O4824" i="8"/>
  <c r="O4823" i="8"/>
  <c r="O4822" i="8"/>
  <c r="O4821" i="8"/>
  <c r="O4820" i="8"/>
  <c r="O4819" i="8"/>
  <c r="O4818" i="8"/>
  <c r="O4817" i="8"/>
  <c r="O4816" i="8"/>
  <c r="O4815" i="8"/>
  <c r="O4814" i="8"/>
  <c r="O4813" i="8"/>
  <c r="O4812" i="8"/>
  <c r="O4811" i="8"/>
  <c r="O4810" i="8"/>
  <c r="O4809" i="8"/>
  <c r="O4808" i="8"/>
  <c r="O4807" i="8"/>
  <c r="O4806" i="8"/>
  <c r="O4805" i="8"/>
  <c r="O4804" i="8"/>
  <c r="O4803" i="8"/>
  <c r="O4802" i="8"/>
  <c r="O4801" i="8"/>
  <c r="O4800" i="8"/>
  <c r="O4799" i="8"/>
  <c r="O4798" i="8"/>
  <c r="O4797" i="8"/>
  <c r="O4796" i="8"/>
  <c r="O4795" i="8"/>
  <c r="O4794" i="8"/>
  <c r="O4793" i="8"/>
  <c r="O4792" i="8"/>
  <c r="O4791" i="8"/>
  <c r="O4790" i="8"/>
  <c r="O4789" i="8"/>
  <c r="O4788" i="8"/>
  <c r="O4787" i="8"/>
  <c r="O4786" i="8"/>
  <c r="O4785" i="8"/>
  <c r="O4784" i="8"/>
  <c r="O4783" i="8"/>
  <c r="O4782" i="8"/>
  <c r="O4781" i="8"/>
  <c r="O4780" i="8"/>
  <c r="O4779" i="8"/>
  <c r="O4778" i="8"/>
  <c r="O4777" i="8"/>
  <c r="O4776" i="8"/>
  <c r="O4775" i="8"/>
  <c r="O4774" i="8"/>
  <c r="O4773" i="8"/>
  <c r="O4772" i="8"/>
  <c r="O4771" i="8"/>
  <c r="O4770" i="8"/>
  <c r="O4769" i="8"/>
  <c r="O4768" i="8"/>
  <c r="O4767" i="8"/>
  <c r="O4766" i="8"/>
  <c r="O4765" i="8"/>
  <c r="O4764" i="8"/>
  <c r="O4763" i="8"/>
  <c r="O4762" i="8"/>
  <c r="O4761" i="8"/>
  <c r="O4760" i="8"/>
  <c r="O4759" i="8"/>
  <c r="O4758" i="8"/>
  <c r="O4757" i="8"/>
  <c r="O4756" i="8"/>
  <c r="O4755" i="8"/>
  <c r="O4754" i="8"/>
  <c r="O4753" i="8"/>
  <c r="O4752" i="8"/>
  <c r="O4751" i="8"/>
  <c r="O4750" i="8"/>
  <c r="O4749" i="8"/>
  <c r="O4748" i="8"/>
  <c r="O4747" i="8"/>
  <c r="O4746" i="8"/>
  <c r="O4745" i="8"/>
  <c r="O4744" i="8"/>
  <c r="O4743" i="8"/>
  <c r="O4742" i="8"/>
  <c r="O4741" i="8"/>
  <c r="O4740" i="8"/>
  <c r="O4739" i="8"/>
  <c r="O4738" i="8"/>
  <c r="O4737" i="8"/>
  <c r="O4736" i="8"/>
  <c r="O4735" i="8"/>
  <c r="O4734" i="8"/>
  <c r="O4733" i="8"/>
  <c r="O4732" i="8"/>
  <c r="O4731" i="8"/>
  <c r="O4730" i="8"/>
  <c r="O4729" i="8"/>
  <c r="O4728" i="8"/>
  <c r="O4727" i="8"/>
  <c r="O4726" i="8"/>
  <c r="O4725" i="8"/>
  <c r="O4724" i="8"/>
  <c r="O4723" i="8"/>
  <c r="O4722" i="8"/>
  <c r="O4721" i="8"/>
  <c r="O4720" i="8"/>
  <c r="O4719" i="8"/>
  <c r="O4718" i="8"/>
  <c r="O4717" i="8"/>
  <c r="O4716" i="8"/>
  <c r="O4715" i="8"/>
  <c r="O4714" i="8"/>
  <c r="O4713" i="8"/>
  <c r="O4712" i="8"/>
  <c r="O4711" i="8"/>
  <c r="O4710" i="8"/>
  <c r="O4709" i="8"/>
  <c r="O4708" i="8"/>
  <c r="O4707" i="8"/>
  <c r="O4706" i="8"/>
  <c r="O4705" i="8"/>
  <c r="O4704" i="8"/>
  <c r="O4703" i="8"/>
  <c r="O4702" i="8"/>
  <c r="O4701" i="8"/>
  <c r="O4700" i="8"/>
  <c r="O4699" i="8"/>
  <c r="O4698" i="8"/>
  <c r="O4697" i="8"/>
  <c r="O4696" i="8"/>
  <c r="O4695" i="8"/>
  <c r="O4694" i="8"/>
  <c r="O4693" i="8"/>
  <c r="O4692" i="8"/>
  <c r="O4691" i="8"/>
  <c r="O4690" i="8"/>
  <c r="O4689" i="8"/>
  <c r="O4688" i="8"/>
  <c r="O4687" i="8"/>
  <c r="O4686" i="8"/>
  <c r="O4685" i="8"/>
  <c r="O4684" i="8"/>
  <c r="O4683" i="8"/>
  <c r="O4682" i="8"/>
  <c r="O4681" i="8"/>
  <c r="O4680" i="8"/>
  <c r="O4679" i="8"/>
  <c r="O4678" i="8"/>
  <c r="O4677" i="8"/>
  <c r="O4676" i="8"/>
  <c r="O4675" i="8"/>
  <c r="O4674" i="8"/>
  <c r="O4673" i="8"/>
  <c r="O4672" i="8"/>
  <c r="O4671" i="8"/>
  <c r="O4670" i="8"/>
  <c r="O4669" i="8"/>
  <c r="O4668" i="8"/>
  <c r="O4667" i="8"/>
  <c r="O4666" i="8"/>
  <c r="O4665" i="8"/>
  <c r="O4664" i="8"/>
  <c r="O4663" i="8"/>
  <c r="O4662" i="8"/>
  <c r="O4661" i="8"/>
  <c r="O4660" i="8"/>
  <c r="O4659" i="8"/>
  <c r="O4658" i="8"/>
  <c r="O4657" i="8"/>
  <c r="O4656" i="8"/>
  <c r="O4655" i="8"/>
  <c r="O4654" i="8"/>
  <c r="O4653" i="8"/>
  <c r="O4652" i="8"/>
  <c r="O4651" i="8"/>
  <c r="O4650" i="8"/>
  <c r="O4649" i="8"/>
  <c r="O4648" i="8"/>
  <c r="O4647" i="8"/>
  <c r="O4646" i="8"/>
  <c r="O4645" i="8"/>
  <c r="O4644" i="8"/>
  <c r="O4643" i="8"/>
  <c r="O4642" i="8"/>
  <c r="O4641" i="8"/>
  <c r="O4640" i="8"/>
  <c r="O4639" i="8"/>
  <c r="O4638" i="8"/>
  <c r="O4637" i="8"/>
  <c r="O4636" i="8"/>
  <c r="O4635" i="8"/>
  <c r="O4634" i="8"/>
  <c r="O4633" i="8"/>
  <c r="O4632" i="8"/>
  <c r="O4631" i="8"/>
  <c r="O4630" i="8"/>
  <c r="O4629" i="8"/>
  <c r="O4628" i="8"/>
  <c r="O4627" i="8"/>
  <c r="O4626" i="8"/>
  <c r="O4625" i="8"/>
  <c r="O4624" i="8"/>
  <c r="O4623" i="8"/>
  <c r="O4622" i="8"/>
  <c r="O4621" i="8"/>
  <c r="O4620" i="8"/>
  <c r="O4619" i="8"/>
  <c r="O4618" i="8"/>
  <c r="O4617" i="8"/>
  <c r="O4616" i="8"/>
  <c r="O4615" i="8"/>
  <c r="O4614" i="8"/>
  <c r="O4613" i="8"/>
  <c r="O4612" i="8"/>
  <c r="O4611" i="8"/>
  <c r="O4610" i="8"/>
  <c r="O4609" i="8"/>
  <c r="O4608" i="8"/>
  <c r="O4607" i="8"/>
  <c r="O4606" i="8"/>
  <c r="O4605" i="8"/>
  <c r="O4604" i="8"/>
  <c r="O4603" i="8"/>
  <c r="O4602" i="8"/>
  <c r="O4601" i="8"/>
  <c r="O4600" i="8"/>
  <c r="O4599" i="8"/>
  <c r="O4598" i="8"/>
  <c r="O4597" i="8"/>
  <c r="O4596" i="8"/>
  <c r="O4595" i="8"/>
  <c r="O4594" i="8"/>
  <c r="O4593" i="8"/>
  <c r="O4592" i="8"/>
  <c r="O4591" i="8"/>
  <c r="O4590" i="8"/>
  <c r="O4589" i="8"/>
  <c r="O4588" i="8"/>
  <c r="O4587" i="8"/>
  <c r="O4586" i="8"/>
  <c r="O4585" i="8"/>
  <c r="O4584" i="8"/>
  <c r="O4583" i="8"/>
  <c r="O4582" i="8"/>
  <c r="O4581" i="8"/>
  <c r="O4580" i="8"/>
  <c r="O4579" i="8"/>
  <c r="O4578" i="8"/>
  <c r="O4577" i="8"/>
  <c r="O4576" i="8"/>
  <c r="O4575" i="8"/>
  <c r="O4574" i="8"/>
  <c r="O4573" i="8"/>
  <c r="O4572" i="8"/>
  <c r="O4571" i="8"/>
  <c r="O4570" i="8"/>
  <c r="O4569" i="8"/>
  <c r="O4568" i="8"/>
  <c r="O4567" i="8"/>
  <c r="O4566" i="8"/>
  <c r="O4565" i="8"/>
  <c r="O4564" i="8"/>
  <c r="O4563" i="8"/>
  <c r="O4562" i="8"/>
  <c r="O4561" i="8"/>
  <c r="O4560" i="8"/>
  <c r="O4559" i="8"/>
  <c r="O4558" i="8"/>
  <c r="O4557" i="8"/>
  <c r="O4556" i="8"/>
  <c r="O4555" i="8"/>
  <c r="O4554" i="8"/>
  <c r="O4553" i="8"/>
  <c r="O4552" i="8"/>
  <c r="O4551" i="8"/>
  <c r="O4550" i="8"/>
  <c r="O4549" i="8"/>
  <c r="O4548" i="8"/>
  <c r="O4547" i="8"/>
  <c r="O4546" i="8"/>
  <c r="O4545" i="8"/>
  <c r="O4544" i="8"/>
  <c r="O4543" i="8"/>
  <c r="O4542" i="8"/>
  <c r="O4541" i="8"/>
  <c r="O4540" i="8"/>
  <c r="O4539" i="8"/>
  <c r="O4538" i="8"/>
  <c r="O4537" i="8"/>
  <c r="O4536" i="8"/>
  <c r="O4535" i="8"/>
  <c r="O4534" i="8"/>
  <c r="O4533" i="8"/>
  <c r="O4532" i="8"/>
  <c r="O4531" i="8"/>
  <c r="O4530" i="8"/>
  <c r="O4529" i="8"/>
  <c r="O4528" i="8"/>
  <c r="O4527" i="8"/>
  <c r="O4526" i="8"/>
  <c r="O4525" i="8"/>
  <c r="O4524" i="8"/>
  <c r="O4523" i="8"/>
  <c r="O4522" i="8"/>
  <c r="O4521" i="8"/>
  <c r="O4520" i="8"/>
  <c r="O4519" i="8"/>
  <c r="O4518" i="8"/>
  <c r="O4517" i="8"/>
  <c r="O4516" i="8"/>
  <c r="O4515" i="8"/>
  <c r="O4514" i="8"/>
  <c r="O4513" i="8"/>
  <c r="O4512" i="8"/>
  <c r="O4511" i="8"/>
  <c r="O4510" i="8"/>
  <c r="O4509" i="8"/>
  <c r="O4508" i="8"/>
  <c r="O4507" i="8"/>
  <c r="O4506" i="8"/>
  <c r="O4505" i="8"/>
  <c r="O4504" i="8"/>
  <c r="O4503" i="8"/>
  <c r="O4502" i="8"/>
  <c r="O4501" i="8"/>
  <c r="O4500" i="8"/>
  <c r="O4499" i="8"/>
  <c r="O4498" i="8"/>
  <c r="O4497" i="8"/>
  <c r="O4496" i="8"/>
  <c r="O4495" i="8"/>
  <c r="O4494" i="8"/>
  <c r="O4493" i="8"/>
  <c r="O4492" i="8"/>
  <c r="O4491" i="8"/>
  <c r="O4490" i="8"/>
  <c r="O4489" i="8"/>
  <c r="O4488" i="8"/>
  <c r="O4487" i="8"/>
  <c r="O4486" i="8"/>
  <c r="O4485" i="8"/>
  <c r="O4484" i="8"/>
  <c r="O4483" i="8"/>
  <c r="O4482" i="8"/>
  <c r="O4481" i="8"/>
  <c r="O4480" i="8"/>
  <c r="O4479" i="8"/>
  <c r="O4478" i="8"/>
  <c r="O4477" i="8"/>
  <c r="O4476" i="8"/>
  <c r="O4475" i="8"/>
  <c r="O4474" i="8"/>
  <c r="O4473" i="8"/>
  <c r="O4472" i="8"/>
  <c r="O4471" i="8"/>
  <c r="O4470" i="8"/>
  <c r="O4469" i="8"/>
  <c r="O4468" i="8"/>
  <c r="O4467" i="8"/>
  <c r="O4466" i="8"/>
  <c r="O4465" i="8"/>
  <c r="O4464" i="8"/>
  <c r="O4463" i="8"/>
  <c r="O4462" i="8"/>
  <c r="O4461" i="8"/>
  <c r="O4460" i="8"/>
  <c r="O4459" i="8"/>
  <c r="O4458" i="8"/>
  <c r="O4457" i="8"/>
  <c r="O4456" i="8"/>
  <c r="O4455" i="8"/>
  <c r="O4454" i="8"/>
  <c r="O4453" i="8"/>
  <c r="O4452" i="8"/>
  <c r="O4451" i="8"/>
  <c r="O4450" i="8"/>
  <c r="O4449" i="8"/>
  <c r="O4448" i="8"/>
  <c r="O4447" i="8"/>
  <c r="O4446" i="8"/>
  <c r="O4445" i="8"/>
  <c r="O4444" i="8"/>
  <c r="O4443" i="8"/>
  <c r="O4442" i="8"/>
  <c r="O4441" i="8"/>
  <c r="O4440" i="8"/>
  <c r="O4439" i="8"/>
  <c r="O4438" i="8"/>
  <c r="O4437" i="8"/>
  <c r="O4436" i="8"/>
  <c r="O4435" i="8"/>
  <c r="O4434" i="8"/>
  <c r="O4433" i="8"/>
  <c r="O4432" i="8"/>
  <c r="O4431" i="8"/>
  <c r="O4430" i="8"/>
  <c r="O4429" i="8"/>
  <c r="O4428" i="8"/>
  <c r="O4427" i="8"/>
  <c r="O4426" i="8"/>
  <c r="O4425" i="8"/>
  <c r="O4424" i="8"/>
  <c r="O4423" i="8"/>
  <c r="O4422" i="8"/>
  <c r="O4421" i="8"/>
  <c r="O4420" i="8"/>
  <c r="O4419" i="8"/>
  <c r="O4418" i="8"/>
  <c r="O4417" i="8"/>
  <c r="O4416" i="8"/>
  <c r="O4415" i="8"/>
  <c r="O4414" i="8"/>
  <c r="O4413" i="8"/>
  <c r="O4412" i="8"/>
  <c r="O4411" i="8"/>
  <c r="O4410" i="8"/>
  <c r="O4409" i="8"/>
  <c r="O4408" i="8"/>
  <c r="O4407" i="8"/>
  <c r="O4406" i="8"/>
  <c r="O4405" i="8"/>
  <c r="O4404" i="8"/>
  <c r="O4403" i="8"/>
  <c r="O4402" i="8"/>
  <c r="O4401" i="8"/>
  <c r="O4400" i="8"/>
  <c r="O4399" i="8"/>
  <c r="O4398" i="8"/>
  <c r="O4397" i="8"/>
  <c r="O4396" i="8"/>
  <c r="O4395" i="8"/>
  <c r="O4394" i="8"/>
  <c r="O4393" i="8"/>
  <c r="O4392" i="8"/>
  <c r="O4391" i="8"/>
  <c r="O4390" i="8"/>
  <c r="O4389" i="8"/>
  <c r="O4388" i="8"/>
  <c r="O4387" i="8"/>
  <c r="O4386" i="8"/>
  <c r="O4385" i="8"/>
  <c r="O4384" i="8"/>
  <c r="O4383" i="8"/>
  <c r="O4382" i="8"/>
  <c r="O4381" i="8"/>
  <c r="O4380" i="8"/>
  <c r="O4379" i="8"/>
  <c r="O4378" i="8"/>
  <c r="O4377" i="8"/>
  <c r="O4376" i="8"/>
  <c r="O4375" i="8"/>
  <c r="O4374" i="8"/>
  <c r="O4373" i="8"/>
  <c r="O4372" i="8"/>
  <c r="O4371" i="8"/>
  <c r="O4370" i="8"/>
  <c r="O4369" i="8"/>
  <c r="O4368" i="8"/>
  <c r="O4367" i="8"/>
  <c r="O4366" i="8"/>
  <c r="O4365" i="8"/>
  <c r="O4364" i="8"/>
  <c r="O4363" i="8"/>
  <c r="O4362" i="8"/>
  <c r="O4361" i="8"/>
  <c r="O4360" i="8"/>
  <c r="O4359" i="8"/>
  <c r="O4358" i="8"/>
  <c r="O4357" i="8"/>
  <c r="O4356" i="8"/>
  <c r="O4355" i="8"/>
  <c r="O4354" i="8"/>
  <c r="O4353" i="8"/>
  <c r="O4352" i="8"/>
  <c r="O4351" i="8"/>
  <c r="O4350" i="8"/>
  <c r="O4349" i="8"/>
  <c r="O4348" i="8"/>
  <c r="O4347" i="8"/>
  <c r="O4346" i="8"/>
  <c r="O4345" i="8"/>
  <c r="O4344" i="8"/>
  <c r="O4343" i="8"/>
  <c r="O4342" i="8"/>
  <c r="O4341" i="8"/>
  <c r="O4340" i="8"/>
  <c r="O4339" i="8"/>
  <c r="O4338" i="8"/>
  <c r="O4337" i="8"/>
  <c r="O4336" i="8"/>
  <c r="O4335" i="8"/>
  <c r="O4334" i="8"/>
  <c r="O4333" i="8"/>
  <c r="O4332" i="8"/>
  <c r="O4331" i="8"/>
  <c r="O4330" i="8"/>
  <c r="O4329" i="8"/>
  <c r="O4328" i="8"/>
  <c r="O4327" i="8"/>
  <c r="O4326" i="8"/>
  <c r="O4325" i="8"/>
  <c r="O4324" i="8"/>
  <c r="O4323" i="8"/>
  <c r="O4322" i="8"/>
  <c r="O4321" i="8"/>
  <c r="O4320" i="8"/>
  <c r="O4319" i="8"/>
  <c r="O4318" i="8"/>
  <c r="O4317" i="8"/>
  <c r="O4316" i="8"/>
  <c r="O4315" i="8"/>
  <c r="O4314" i="8"/>
  <c r="O4313" i="8"/>
  <c r="O4312" i="8"/>
  <c r="O4311" i="8"/>
  <c r="O4310" i="8"/>
  <c r="O4309" i="8"/>
  <c r="O4308" i="8"/>
  <c r="O4307" i="8"/>
  <c r="O4306" i="8"/>
  <c r="O4305" i="8"/>
  <c r="O4304" i="8"/>
  <c r="O4303" i="8"/>
  <c r="O4302" i="8"/>
  <c r="O4301" i="8"/>
  <c r="O4300" i="8"/>
  <c r="O4299" i="8"/>
  <c r="O4298" i="8"/>
  <c r="O4297" i="8"/>
  <c r="O4296" i="8"/>
  <c r="O4295" i="8"/>
  <c r="O4294" i="8"/>
  <c r="O4293" i="8"/>
  <c r="O4292" i="8"/>
  <c r="O4291" i="8"/>
  <c r="O4290" i="8"/>
  <c r="O4289" i="8"/>
  <c r="O4288" i="8"/>
  <c r="O4287" i="8"/>
  <c r="O4286" i="8"/>
  <c r="O4285" i="8"/>
  <c r="O4284" i="8"/>
  <c r="O4283" i="8"/>
  <c r="O4282" i="8"/>
  <c r="O4281" i="8"/>
  <c r="O4280" i="8"/>
  <c r="O4279" i="8"/>
  <c r="O4278" i="8"/>
  <c r="O4277" i="8"/>
  <c r="O4276" i="8"/>
  <c r="O4275" i="8"/>
  <c r="O4274" i="8"/>
  <c r="O4273" i="8"/>
  <c r="O4272" i="8"/>
  <c r="O4271" i="8"/>
  <c r="O4270" i="8"/>
  <c r="O4269" i="8"/>
  <c r="O4268" i="8"/>
  <c r="O4267" i="8"/>
  <c r="O4266" i="8"/>
  <c r="O4265" i="8"/>
  <c r="O4264" i="8"/>
  <c r="O4263" i="8"/>
  <c r="O4262" i="8"/>
  <c r="O4261" i="8"/>
  <c r="O4260" i="8"/>
  <c r="O4259" i="8"/>
  <c r="O4258" i="8"/>
  <c r="O4257" i="8"/>
  <c r="O4256" i="8"/>
  <c r="O4255" i="8"/>
  <c r="O4254" i="8"/>
  <c r="O4253" i="8"/>
  <c r="O4252" i="8"/>
  <c r="O4251" i="8"/>
  <c r="O4250" i="8"/>
  <c r="O4249" i="8"/>
  <c r="O4248" i="8"/>
  <c r="O4247" i="8"/>
  <c r="O4246" i="8"/>
  <c r="O4245" i="8"/>
  <c r="O4244" i="8"/>
  <c r="O4243" i="8"/>
  <c r="O4242" i="8"/>
  <c r="O4241" i="8"/>
  <c r="O4240" i="8"/>
  <c r="O4239" i="8"/>
  <c r="O4238" i="8"/>
  <c r="O4237" i="8"/>
  <c r="O4236" i="8"/>
  <c r="O4235" i="8"/>
  <c r="O4234" i="8"/>
  <c r="O4233" i="8"/>
  <c r="O4232" i="8"/>
  <c r="O4231" i="8"/>
  <c r="O4230" i="8"/>
  <c r="O4229" i="8"/>
  <c r="O4228" i="8"/>
  <c r="O4227" i="8"/>
  <c r="O4226" i="8"/>
  <c r="O4225" i="8"/>
  <c r="O4224" i="8"/>
  <c r="O4223" i="8"/>
  <c r="O4222" i="8"/>
  <c r="O4221" i="8"/>
  <c r="O4220" i="8"/>
  <c r="O4219" i="8"/>
  <c r="O4218" i="8"/>
  <c r="O4217" i="8"/>
  <c r="O4216" i="8"/>
  <c r="O4215" i="8"/>
  <c r="O4214" i="8"/>
  <c r="O4213" i="8"/>
  <c r="O4212" i="8"/>
  <c r="O4211" i="8"/>
  <c r="O4210" i="8"/>
  <c r="O4209" i="8"/>
  <c r="O4208" i="8"/>
  <c r="O4207" i="8"/>
  <c r="O4206" i="8"/>
  <c r="O4205" i="8"/>
  <c r="O4204" i="8"/>
  <c r="O4203" i="8"/>
  <c r="O4202" i="8"/>
  <c r="O4201" i="8"/>
  <c r="O4200" i="8"/>
  <c r="O4199" i="8"/>
  <c r="O4198" i="8"/>
  <c r="O4197" i="8"/>
  <c r="O4196" i="8"/>
  <c r="O4195" i="8"/>
  <c r="O4194" i="8"/>
  <c r="O4193" i="8"/>
  <c r="O4192" i="8"/>
  <c r="O4191" i="8"/>
  <c r="O4190" i="8"/>
  <c r="O4189" i="8"/>
  <c r="O4188" i="8"/>
  <c r="O4187" i="8"/>
  <c r="O4186" i="8"/>
  <c r="O4185" i="8"/>
  <c r="O4184" i="8"/>
  <c r="O4183" i="8"/>
  <c r="O4182" i="8"/>
  <c r="O4181" i="8"/>
  <c r="O4180" i="8"/>
  <c r="O4179" i="8"/>
  <c r="O4178" i="8"/>
  <c r="O4177" i="8"/>
  <c r="O4176" i="8"/>
  <c r="O4175" i="8"/>
  <c r="O4174" i="8"/>
  <c r="O4173" i="8"/>
  <c r="O4172" i="8"/>
  <c r="O4171" i="8"/>
  <c r="O4170" i="8"/>
  <c r="O4169" i="8"/>
  <c r="O4168" i="8"/>
  <c r="O4167" i="8"/>
  <c r="O4166" i="8"/>
  <c r="O4165" i="8"/>
  <c r="O4164" i="8"/>
  <c r="O4163" i="8"/>
  <c r="O4162" i="8"/>
  <c r="O4161" i="8"/>
  <c r="O4160" i="8"/>
  <c r="O4159" i="8"/>
  <c r="O4158" i="8"/>
  <c r="O4157" i="8"/>
  <c r="O4156" i="8"/>
  <c r="O4155" i="8"/>
  <c r="O4154" i="8"/>
  <c r="O4153" i="8"/>
  <c r="O4152" i="8"/>
  <c r="O4151" i="8"/>
  <c r="O4150" i="8"/>
  <c r="O4149" i="8"/>
  <c r="O4148" i="8"/>
  <c r="O4147" i="8"/>
  <c r="O4146" i="8"/>
  <c r="O4145" i="8"/>
  <c r="O4144" i="8"/>
  <c r="O4143" i="8"/>
  <c r="O4142" i="8"/>
  <c r="O4141" i="8"/>
  <c r="O4140" i="8"/>
  <c r="O4139" i="8"/>
  <c r="O4138" i="8"/>
  <c r="O4137" i="8"/>
  <c r="O4136" i="8"/>
  <c r="O4135" i="8"/>
  <c r="O4134" i="8"/>
  <c r="O4133" i="8"/>
  <c r="O4132" i="8"/>
  <c r="O4131" i="8"/>
  <c r="O4130" i="8"/>
  <c r="O4129" i="8"/>
  <c r="O4128" i="8"/>
  <c r="O4127" i="8"/>
  <c r="O4126" i="8"/>
  <c r="O4125" i="8"/>
  <c r="O4124" i="8"/>
  <c r="O4123" i="8"/>
  <c r="O4122" i="8"/>
  <c r="O4121" i="8"/>
  <c r="O4120" i="8"/>
  <c r="O4119" i="8"/>
  <c r="O4118" i="8"/>
  <c r="O4117" i="8"/>
  <c r="O4116" i="8"/>
  <c r="O4115" i="8"/>
  <c r="O4114" i="8"/>
  <c r="O4113" i="8"/>
  <c r="O4112" i="8"/>
  <c r="O4111" i="8"/>
  <c r="O4110" i="8"/>
  <c r="O4109" i="8"/>
  <c r="O4108" i="8"/>
  <c r="O4107" i="8"/>
  <c r="O4106" i="8"/>
  <c r="O4105" i="8"/>
  <c r="O4104" i="8"/>
  <c r="O4103" i="8"/>
  <c r="O4102" i="8"/>
  <c r="O4101" i="8"/>
  <c r="O4100" i="8"/>
  <c r="O4099" i="8"/>
  <c r="O4098" i="8"/>
  <c r="O4097" i="8"/>
  <c r="O4096" i="8"/>
  <c r="O4095" i="8"/>
  <c r="O4094" i="8"/>
  <c r="O4093" i="8"/>
  <c r="O4092" i="8"/>
  <c r="O4091" i="8"/>
  <c r="O4090" i="8"/>
  <c r="O4089" i="8"/>
  <c r="O4088" i="8"/>
  <c r="O4087" i="8"/>
  <c r="O4086" i="8"/>
  <c r="O4085" i="8"/>
  <c r="O4084" i="8"/>
  <c r="O4083" i="8"/>
  <c r="O4082" i="8"/>
  <c r="O4081" i="8"/>
  <c r="O4080" i="8"/>
  <c r="O4079" i="8"/>
  <c r="O4078" i="8"/>
  <c r="O4077" i="8"/>
  <c r="O4076" i="8"/>
  <c r="O4075" i="8"/>
  <c r="O4074" i="8"/>
  <c r="O4073" i="8"/>
  <c r="O4072" i="8"/>
  <c r="O4071" i="8"/>
  <c r="O4070" i="8"/>
  <c r="O4069" i="8"/>
  <c r="O4068" i="8"/>
  <c r="O4067" i="8"/>
  <c r="O4066" i="8"/>
  <c r="O4065" i="8"/>
  <c r="O4064" i="8"/>
  <c r="O4063" i="8"/>
  <c r="O4062" i="8"/>
  <c r="O4061" i="8"/>
  <c r="O4060" i="8"/>
  <c r="O4059" i="8"/>
  <c r="O4058" i="8"/>
  <c r="O4057" i="8"/>
  <c r="O4056" i="8"/>
  <c r="O4055" i="8"/>
  <c r="O4054" i="8"/>
  <c r="O4053" i="8"/>
  <c r="O4052" i="8"/>
  <c r="O4051" i="8"/>
  <c r="O4050" i="8"/>
  <c r="O4049" i="8"/>
  <c r="O4048" i="8"/>
  <c r="O4047" i="8"/>
  <c r="O4046" i="8"/>
  <c r="O4045" i="8"/>
  <c r="O4044" i="8"/>
  <c r="O4043" i="8"/>
  <c r="O4042" i="8"/>
  <c r="O4041" i="8"/>
  <c r="O4040" i="8"/>
  <c r="O4039" i="8"/>
  <c r="O4038" i="8"/>
  <c r="O4037" i="8"/>
  <c r="O4036" i="8"/>
  <c r="O4035" i="8"/>
  <c r="O4034" i="8"/>
  <c r="O4033" i="8"/>
  <c r="O4032" i="8"/>
  <c r="O4031" i="8"/>
  <c r="O4030" i="8"/>
  <c r="O4029" i="8"/>
  <c r="O4028" i="8"/>
  <c r="O4027" i="8"/>
  <c r="O4026" i="8"/>
  <c r="O4025" i="8"/>
  <c r="O4024" i="8"/>
  <c r="O4023" i="8"/>
  <c r="O4022" i="8"/>
  <c r="O4021" i="8"/>
  <c r="O4020" i="8"/>
  <c r="O4019" i="8"/>
  <c r="O4018" i="8"/>
  <c r="O4017" i="8"/>
  <c r="O4016" i="8"/>
  <c r="O4015" i="8"/>
  <c r="O4014" i="8"/>
  <c r="O4013" i="8"/>
  <c r="O4012" i="8"/>
  <c r="O4011" i="8"/>
  <c r="O4010" i="8"/>
  <c r="O4009" i="8"/>
  <c r="O4008" i="8"/>
  <c r="O4007" i="8"/>
  <c r="O4006" i="8"/>
  <c r="O4005" i="8"/>
  <c r="O4004" i="8"/>
  <c r="O4003" i="8"/>
  <c r="O4002" i="8"/>
  <c r="O4001" i="8"/>
  <c r="O4000" i="8"/>
  <c r="O3999" i="8"/>
  <c r="O3998" i="8"/>
  <c r="O3997" i="8"/>
  <c r="O3996" i="8"/>
  <c r="O3995" i="8"/>
  <c r="O3994" i="8"/>
  <c r="O3993" i="8"/>
  <c r="O3992" i="8"/>
  <c r="O3991" i="8"/>
  <c r="O3990" i="8"/>
  <c r="O3989" i="8"/>
  <c r="O3988" i="8"/>
  <c r="O3987" i="8"/>
  <c r="O3986" i="8"/>
  <c r="O3985" i="8"/>
  <c r="O3984" i="8"/>
  <c r="O3983" i="8"/>
  <c r="O3982" i="8"/>
  <c r="O3981" i="8"/>
  <c r="O3980" i="8"/>
  <c r="O3979" i="8"/>
  <c r="O3978" i="8"/>
  <c r="O3977" i="8"/>
  <c r="O3976" i="8"/>
  <c r="O3975" i="8"/>
  <c r="O3974" i="8"/>
  <c r="O3973" i="8"/>
  <c r="O3972" i="8"/>
  <c r="O3971" i="8"/>
  <c r="O3970" i="8"/>
  <c r="O3969" i="8"/>
  <c r="O3968" i="8"/>
  <c r="O3967" i="8"/>
  <c r="O3966" i="8"/>
  <c r="O3965" i="8"/>
  <c r="O3964" i="8"/>
  <c r="O3963" i="8"/>
  <c r="O3962" i="8"/>
  <c r="O3961" i="8"/>
  <c r="O3960" i="8"/>
  <c r="O3959" i="8"/>
  <c r="O3958" i="8"/>
  <c r="O3957" i="8"/>
  <c r="O3956" i="8"/>
  <c r="O3955" i="8"/>
  <c r="O3954" i="8"/>
  <c r="O3953" i="8"/>
  <c r="O3952" i="8"/>
  <c r="O3951" i="8"/>
  <c r="O3950" i="8"/>
  <c r="O3949" i="8"/>
  <c r="O3948" i="8"/>
  <c r="O3947" i="8"/>
  <c r="O3946" i="8"/>
  <c r="O3945" i="8"/>
  <c r="O3944" i="8"/>
  <c r="O3943" i="8"/>
  <c r="O3942" i="8"/>
  <c r="O3941" i="8"/>
  <c r="O3940" i="8"/>
  <c r="O3939" i="8"/>
  <c r="O3938" i="8"/>
  <c r="O3937" i="8"/>
  <c r="O3936" i="8"/>
  <c r="O3935" i="8"/>
  <c r="O3934" i="8"/>
  <c r="O3933" i="8"/>
  <c r="O3932" i="8"/>
  <c r="O3931" i="8"/>
  <c r="O3930" i="8"/>
  <c r="O3929" i="8"/>
  <c r="O3928" i="8"/>
  <c r="O3927" i="8"/>
  <c r="O3926" i="8"/>
  <c r="O3925" i="8"/>
  <c r="O3924" i="8"/>
  <c r="O3923" i="8"/>
  <c r="O3922" i="8"/>
  <c r="O3921" i="8"/>
  <c r="O3920" i="8"/>
  <c r="O3919" i="8"/>
  <c r="O3918" i="8"/>
  <c r="O3917" i="8"/>
  <c r="O3916" i="8"/>
  <c r="O3915" i="8"/>
  <c r="O3914" i="8"/>
  <c r="O3913" i="8"/>
  <c r="O3912" i="8"/>
  <c r="O3911" i="8"/>
  <c r="O3910" i="8"/>
  <c r="O3909" i="8"/>
  <c r="O3908" i="8"/>
  <c r="O3907" i="8"/>
  <c r="O3906" i="8"/>
  <c r="O3905" i="8"/>
  <c r="O3904" i="8"/>
  <c r="O3903" i="8"/>
  <c r="O3902" i="8"/>
  <c r="O3901" i="8"/>
  <c r="O3900" i="8"/>
  <c r="O3899" i="8"/>
  <c r="O3898" i="8"/>
  <c r="O3897" i="8"/>
  <c r="O3896" i="8"/>
  <c r="O3895" i="8"/>
  <c r="O3894" i="8"/>
  <c r="O3893" i="8"/>
  <c r="O3892" i="8"/>
  <c r="O3891" i="8"/>
  <c r="O3890" i="8"/>
  <c r="O3889" i="8"/>
  <c r="O3888" i="8"/>
  <c r="O3887" i="8"/>
  <c r="O3886" i="8"/>
  <c r="O3885" i="8"/>
  <c r="O3884" i="8"/>
  <c r="O3883" i="8"/>
  <c r="O3882" i="8"/>
  <c r="O3881" i="8"/>
  <c r="O3880" i="8"/>
  <c r="O3879" i="8"/>
  <c r="O3878" i="8"/>
  <c r="O3877" i="8"/>
  <c r="O3876" i="8"/>
  <c r="O3875" i="8"/>
  <c r="O3874" i="8"/>
  <c r="O3873" i="8"/>
  <c r="O3872" i="8"/>
  <c r="O3871" i="8"/>
  <c r="O3870" i="8"/>
  <c r="O3869" i="8"/>
  <c r="O3868" i="8"/>
  <c r="O3867" i="8"/>
  <c r="O3866" i="8"/>
  <c r="O3865" i="8"/>
  <c r="O3864" i="8"/>
  <c r="O3863" i="8"/>
  <c r="O3862" i="8"/>
  <c r="O3861" i="8"/>
  <c r="O3860" i="8"/>
  <c r="O3859" i="8"/>
  <c r="O3858" i="8"/>
  <c r="O3857" i="8"/>
  <c r="O3856" i="8"/>
  <c r="O3855" i="8"/>
  <c r="O3854" i="8"/>
  <c r="O3853" i="8"/>
  <c r="O3852" i="8"/>
  <c r="O3851" i="8"/>
  <c r="O3850" i="8"/>
  <c r="O3849" i="8"/>
  <c r="O3848" i="8"/>
  <c r="O3847" i="8"/>
  <c r="O3846" i="8"/>
  <c r="O3845" i="8"/>
  <c r="O3844" i="8"/>
  <c r="O3843" i="8"/>
  <c r="O3842" i="8"/>
  <c r="O3841" i="8"/>
  <c r="O3840" i="8"/>
  <c r="O3839" i="8"/>
  <c r="O3838" i="8"/>
  <c r="O3837" i="8"/>
  <c r="O3836" i="8"/>
  <c r="O3835" i="8"/>
  <c r="O3834" i="8"/>
  <c r="O3833" i="8"/>
  <c r="O3832" i="8"/>
  <c r="O3831" i="8"/>
  <c r="O3830" i="8"/>
  <c r="O3829" i="8"/>
  <c r="O3828" i="8"/>
  <c r="O3827" i="8"/>
  <c r="O3826" i="8"/>
  <c r="O3825" i="8"/>
  <c r="O3824" i="8"/>
  <c r="O3823" i="8"/>
  <c r="O3822" i="8"/>
  <c r="O3821" i="8"/>
  <c r="O3820" i="8"/>
  <c r="O3819" i="8"/>
  <c r="O3818" i="8"/>
  <c r="O3817" i="8"/>
  <c r="O3816" i="8"/>
  <c r="O3815" i="8"/>
  <c r="O3814" i="8"/>
  <c r="O3813" i="8"/>
  <c r="O3812" i="8"/>
  <c r="O3811" i="8"/>
  <c r="O3810" i="8"/>
  <c r="O3809" i="8"/>
  <c r="O3808" i="8"/>
  <c r="O3807" i="8"/>
  <c r="O3806" i="8"/>
  <c r="O3805" i="8"/>
  <c r="O3804" i="8"/>
  <c r="O3803" i="8"/>
  <c r="O3802" i="8"/>
  <c r="O3801" i="8"/>
  <c r="O3800" i="8"/>
  <c r="O3799" i="8"/>
  <c r="O3798" i="8"/>
  <c r="O3797" i="8"/>
  <c r="O3796" i="8"/>
  <c r="O3795" i="8"/>
  <c r="O3794" i="8"/>
  <c r="O3793" i="8"/>
  <c r="O3792" i="8"/>
  <c r="O3791" i="8"/>
  <c r="O3790" i="8"/>
  <c r="O3789" i="8"/>
  <c r="O3788" i="8"/>
  <c r="O3787" i="8"/>
  <c r="O3786" i="8"/>
  <c r="O3785" i="8"/>
  <c r="O3784" i="8"/>
  <c r="O3783" i="8"/>
  <c r="O3782" i="8"/>
  <c r="O3781" i="8"/>
  <c r="O3780" i="8"/>
  <c r="O3779" i="8"/>
  <c r="O3778" i="8"/>
  <c r="O3777" i="8"/>
  <c r="O3776" i="8"/>
  <c r="O3775" i="8"/>
  <c r="O3774" i="8"/>
  <c r="O3773" i="8"/>
  <c r="O3772" i="8"/>
  <c r="O3771" i="8"/>
  <c r="O3770" i="8"/>
  <c r="O3769" i="8"/>
  <c r="O3768" i="8"/>
  <c r="O3767" i="8"/>
  <c r="O3766" i="8"/>
  <c r="O3765" i="8"/>
  <c r="O3764" i="8"/>
  <c r="O3763" i="8"/>
  <c r="O3762" i="8"/>
  <c r="O3761" i="8"/>
  <c r="O3760" i="8"/>
  <c r="O3759" i="8"/>
  <c r="O3758" i="8"/>
  <c r="O3757" i="8"/>
  <c r="O3756" i="8"/>
  <c r="O3755" i="8"/>
  <c r="O3754" i="8"/>
  <c r="O3753" i="8"/>
  <c r="O3752" i="8"/>
  <c r="O3751" i="8"/>
  <c r="O3750" i="8"/>
  <c r="O3749" i="8"/>
  <c r="O3748" i="8"/>
  <c r="O3747" i="8"/>
  <c r="O3746" i="8"/>
  <c r="O3745" i="8"/>
  <c r="O3744" i="8"/>
  <c r="O3743" i="8"/>
  <c r="O3742" i="8"/>
  <c r="O3741" i="8"/>
  <c r="O3740" i="8"/>
  <c r="O3739" i="8"/>
  <c r="O3738" i="8"/>
  <c r="O3737" i="8"/>
  <c r="O3736" i="8"/>
  <c r="O3735" i="8"/>
  <c r="O3734" i="8"/>
  <c r="O3733" i="8"/>
  <c r="O3732" i="8"/>
  <c r="O3731" i="8"/>
  <c r="O3730" i="8"/>
  <c r="O3729" i="8"/>
  <c r="O3728" i="8"/>
  <c r="O3727" i="8"/>
  <c r="O3726" i="8"/>
  <c r="O3725" i="8"/>
  <c r="O3724" i="8"/>
  <c r="O3723" i="8"/>
  <c r="O3722" i="8"/>
  <c r="O3721" i="8"/>
  <c r="O3720" i="8"/>
  <c r="O3719" i="8"/>
  <c r="O3718" i="8"/>
  <c r="O3717" i="8"/>
  <c r="O3716" i="8"/>
  <c r="O3715" i="8"/>
  <c r="O3714" i="8"/>
  <c r="O3713" i="8"/>
  <c r="O3712" i="8"/>
  <c r="O3711" i="8"/>
  <c r="O3710" i="8"/>
  <c r="O3709" i="8"/>
  <c r="O3708" i="8"/>
  <c r="O3707" i="8"/>
  <c r="O3706" i="8"/>
  <c r="O3705" i="8"/>
  <c r="O3704" i="8"/>
  <c r="O3703" i="8"/>
  <c r="O3702" i="8"/>
  <c r="O3701" i="8"/>
  <c r="O3700" i="8"/>
  <c r="O3699" i="8"/>
  <c r="O3698" i="8"/>
  <c r="O3697" i="8"/>
  <c r="O3696" i="8"/>
  <c r="O3695" i="8"/>
  <c r="O3694" i="8"/>
  <c r="O3693" i="8"/>
  <c r="O3692" i="8"/>
  <c r="O3691" i="8"/>
  <c r="O3690" i="8"/>
  <c r="O3689" i="8"/>
  <c r="O3688" i="8"/>
  <c r="O3687" i="8"/>
  <c r="O3686" i="8"/>
  <c r="O3685" i="8"/>
  <c r="O3684" i="8"/>
  <c r="O3683" i="8"/>
  <c r="O3682" i="8"/>
  <c r="O3681" i="8"/>
  <c r="O3680" i="8"/>
  <c r="O3679" i="8"/>
  <c r="O3678" i="8"/>
  <c r="O3677" i="8"/>
  <c r="O3676" i="8"/>
  <c r="O3675" i="8"/>
  <c r="O3674" i="8"/>
  <c r="O3673" i="8"/>
  <c r="O3672" i="8"/>
  <c r="O3671" i="8"/>
  <c r="O3670" i="8"/>
  <c r="O3669" i="8"/>
  <c r="O3668" i="8"/>
  <c r="O3667" i="8"/>
  <c r="O3666" i="8"/>
  <c r="O3665" i="8"/>
  <c r="O3664" i="8"/>
  <c r="O3663" i="8"/>
  <c r="O3662" i="8"/>
  <c r="O3661" i="8"/>
  <c r="O3660" i="8"/>
  <c r="O3659" i="8"/>
  <c r="O3658" i="8"/>
  <c r="O3657" i="8"/>
  <c r="O3656" i="8"/>
  <c r="O3655" i="8"/>
  <c r="O3654" i="8"/>
  <c r="O3653" i="8"/>
  <c r="O3652" i="8"/>
  <c r="O3651" i="8"/>
  <c r="O3650" i="8"/>
  <c r="O3649" i="8"/>
  <c r="O3648" i="8"/>
  <c r="O3647" i="8"/>
  <c r="O3646" i="8"/>
  <c r="O3645" i="8"/>
  <c r="O3644" i="8"/>
  <c r="O3643" i="8"/>
  <c r="O3642" i="8"/>
  <c r="O3641" i="8"/>
  <c r="O3640" i="8"/>
  <c r="O3639" i="8"/>
  <c r="O3638" i="8"/>
  <c r="O3637" i="8"/>
  <c r="O3636" i="8"/>
  <c r="O3635" i="8"/>
  <c r="O3634" i="8"/>
  <c r="O3633" i="8"/>
  <c r="O3632" i="8"/>
  <c r="O3631" i="8"/>
  <c r="O3630" i="8"/>
  <c r="O3629" i="8"/>
  <c r="O3628" i="8"/>
  <c r="O3627" i="8"/>
  <c r="O3626" i="8"/>
  <c r="O3625" i="8"/>
  <c r="O3624" i="8"/>
  <c r="O3623" i="8"/>
  <c r="O3622" i="8"/>
  <c r="O3621" i="8"/>
  <c r="O3620" i="8"/>
  <c r="O3619" i="8"/>
  <c r="O3618" i="8"/>
  <c r="O3617" i="8"/>
  <c r="O3616" i="8"/>
  <c r="O3615" i="8"/>
  <c r="O3614" i="8"/>
  <c r="O3613" i="8"/>
  <c r="O3612" i="8"/>
  <c r="O3611" i="8"/>
  <c r="O3610" i="8"/>
  <c r="O3609" i="8"/>
  <c r="O3608" i="8"/>
  <c r="O3607" i="8"/>
  <c r="O3606" i="8"/>
  <c r="O3605" i="8"/>
  <c r="O3604" i="8"/>
  <c r="O3603" i="8"/>
  <c r="O3602" i="8"/>
  <c r="O3601" i="8"/>
  <c r="O3600" i="8"/>
  <c r="O3599" i="8"/>
  <c r="O3598" i="8"/>
  <c r="O3597" i="8"/>
  <c r="O3596" i="8"/>
  <c r="O3595" i="8"/>
  <c r="O3594" i="8"/>
  <c r="O3593" i="8"/>
  <c r="O3592" i="8"/>
  <c r="O3591" i="8"/>
  <c r="O3590" i="8"/>
  <c r="O3589" i="8"/>
  <c r="O3588" i="8"/>
  <c r="O3587" i="8"/>
  <c r="O3586" i="8"/>
  <c r="O3585" i="8"/>
  <c r="O3584" i="8"/>
  <c r="O3583" i="8"/>
  <c r="O3582" i="8"/>
  <c r="O3581" i="8"/>
  <c r="O3580" i="8"/>
  <c r="O3579" i="8"/>
  <c r="O3578" i="8"/>
  <c r="O3577" i="8"/>
  <c r="O3576" i="8"/>
  <c r="O3575" i="8"/>
  <c r="O3574" i="8"/>
  <c r="O3573" i="8"/>
  <c r="O3572" i="8"/>
  <c r="O3571" i="8"/>
  <c r="O3570" i="8"/>
  <c r="O3569" i="8"/>
  <c r="O3568" i="8"/>
  <c r="O3567" i="8"/>
  <c r="O3566" i="8"/>
  <c r="O3565" i="8"/>
  <c r="O3564" i="8"/>
  <c r="O3563" i="8"/>
  <c r="O3562" i="8"/>
  <c r="O3561" i="8"/>
  <c r="O3560" i="8"/>
  <c r="O3559" i="8"/>
  <c r="O3558" i="8"/>
  <c r="O3557" i="8"/>
  <c r="O3556" i="8"/>
  <c r="O3555" i="8"/>
  <c r="O3554" i="8"/>
  <c r="O3553" i="8"/>
  <c r="O3552" i="8"/>
  <c r="O3551" i="8"/>
  <c r="O3550" i="8"/>
  <c r="O3549" i="8"/>
  <c r="O3548" i="8"/>
  <c r="O3547" i="8"/>
  <c r="O3546" i="8"/>
  <c r="O3545" i="8"/>
  <c r="O3544" i="8"/>
  <c r="O3543" i="8"/>
  <c r="O3542" i="8"/>
  <c r="O3541" i="8"/>
  <c r="O3540" i="8"/>
  <c r="O3539" i="8"/>
  <c r="O3538" i="8"/>
  <c r="O3537" i="8"/>
  <c r="O3536" i="8"/>
  <c r="O3535" i="8"/>
  <c r="O3534" i="8"/>
  <c r="O3533" i="8"/>
  <c r="O3532" i="8"/>
  <c r="O3531" i="8"/>
  <c r="O3530" i="8"/>
  <c r="O3529" i="8"/>
  <c r="O3528" i="8"/>
  <c r="O3527" i="8"/>
  <c r="O3526" i="8"/>
  <c r="O3525" i="8"/>
  <c r="O3524" i="8"/>
  <c r="O3523" i="8"/>
  <c r="O3522" i="8"/>
  <c r="O3521" i="8"/>
  <c r="O3520" i="8"/>
  <c r="O3519" i="8"/>
  <c r="O3518" i="8"/>
  <c r="O3517" i="8"/>
  <c r="O3516" i="8"/>
  <c r="O3515" i="8"/>
  <c r="O3514" i="8"/>
  <c r="O3513" i="8"/>
  <c r="O3512" i="8"/>
  <c r="O3511" i="8"/>
  <c r="O3510" i="8"/>
  <c r="O3509" i="8"/>
  <c r="O3508" i="8"/>
  <c r="O3507" i="8"/>
  <c r="O3506" i="8"/>
  <c r="O3505" i="8"/>
  <c r="O3504" i="8"/>
  <c r="O3503" i="8"/>
  <c r="O3502" i="8"/>
  <c r="O3501" i="8"/>
  <c r="O3500" i="8"/>
  <c r="O3499" i="8"/>
  <c r="O3498" i="8"/>
  <c r="O3497" i="8"/>
  <c r="O3496" i="8"/>
  <c r="O3495" i="8"/>
  <c r="O3494" i="8"/>
  <c r="O3493" i="8"/>
  <c r="O3492" i="8"/>
  <c r="O3491" i="8"/>
  <c r="O3490" i="8"/>
  <c r="O3489" i="8"/>
  <c r="O3488" i="8"/>
  <c r="O3487" i="8"/>
  <c r="O3486" i="8"/>
  <c r="O3485" i="8"/>
  <c r="O3484" i="8"/>
  <c r="O3483" i="8"/>
  <c r="O3482" i="8"/>
  <c r="O3481" i="8"/>
  <c r="O3480" i="8"/>
  <c r="O3479" i="8"/>
  <c r="O3478" i="8"/>
  <c r="O3477" i="8"/>
  <c r="O3476" i="8"/>
  <c r="O3475" i="8"/>
  <c r="O3474" i="8"/>
  <c r="O3473" i="8"/>
  <c r="O3472" i="8"/>
  <c r="O3471" i="8"/>
  <c r="O3470" i="8"/>
  <c r="O3469" i="8"/>
  <c r="O3468" i="8"/>
  <c r="O3467" i="8"/>
  <c r="O3466" i="8"/>
  <c r="O3465" i="8"/>
  <c r="O3464" i="8"/>
  <c r="O3463" i="8"/>
  <c r="O3462" i="8"/>
  <c r="O3461" i="8"/>
  <c r="O3460" i="8"/>
  <c r="O3459" i="8"/>
  <c r="O3458" i="8"/>
  <c r="O3457" i="8"/>
  <c r="O3456" i="8"/>
  <c r="O3455" i="8"/>
  <c r="O3454" i="8"/>
  <c r="O3453" i="8"/>
  <c r="O3452" i="8"/>
  <c r="O3451" i="8"/>
  <c r="O3450" i="8"/>
  <c r="O3449" i="8"/>
  <c r="O3448" i="8"/>
  <c r="O3447" i="8"/>
  <c r="O3446" i="8"/>
  <c r="O3445" i="8"/>
  <c r="O3444" i="8"/>
  <c r="O3443" i="8"/>
  <c r="O3442" i="8"/>
  <c r="O3441" i="8"/>
  <c r="O3440" i="8"/>
  <c r="O3439" i="8"/>
  <c r="O3438" i="8"/>
  <c r="O3437" i="8"/>
  <c r="O3436" i="8"/>
  <c r="O3435" i="8"/>
  <c r="O3434" i="8"/>
  <c r="O3433" i="8"/>
  <c r="O3432" i="8"/>
  <c r="O3431" i="8"/>
  <c r="O3430" i="8"/>
  <c r="O3429" i="8"/>
  <c r="O3428" i="8"/>
  <c r="O3427" i="8"/>
  <c r="O3426" i="8"/>
  <c r="O3425" i="8"/>
  <c r="O3424" i="8"/>
  <c r="O3423" i="8"/>
  <c r="O3422" i="8"/>
  <c r="O3421" i="8"/>
  <c r="O3420" i="8"/>
  <c r="O3419" i="8"/>
  <c r="O3418" i="8"/>
  <c r="O3417" i="8"/>
  <c r="O3416" i="8"/>
  <c r="O3415" i="8"/>
  <c r="O3414" i="8"/>
  <c r="O3413" i="8"/>
  <c r="O3412" i="8"/>
  <c r="O3411" i="8"/>
  <c r="O3410" i="8"/>
  <c r="O3409" i="8"/>
  <c r="O3408" i="8"/>
  <c r="O3407" i="8"/>
  <c r="O3406" i="8"/>
  <c r="O3405" i="8"/>
  <c r="O3404" i="8"/>
  <c r="O3403" i="8"/>
  <c r="O3402" i="8"/>
  <c r="O3401" i="8"/>
  <c r="O3400" i="8"/>
  <c r="O3399" i="8"/>
  <c r="O3398" i="8"/>
  <c r="O3397" i="8"/>
  <c r="O3396" i="8"/>
  <c r="O3395" i="8"/>
  <c r="O3394" i="8"/>
  <c r="O3393" i="8"/>
  <c r="O3392" i="8"/>
  <c r="O3391" i="8"/>
  <c r="O3390" i="8"/>
  <c r="O3389" i="8"/>
  <c r="O3388" i="8"/>
  <c r="O3387" i="8"/>
  <c r="O3386" i="8"/>
  <c r="O3385" i="8"/>
  <c r="O3384" i="8"/>
  <c r="O3383" i="8"/>
  <c r="O3382" i="8"/>
  <c r="O3381" i="8"/>
  <c r="O3380" i="8"/>
  <c r="O3379" i="8"/>
  <c r="O3378" i="8"/>
  <c r="O3377" i="8"/>
  <c r="O3376" i="8"/>
  <c r="O3375" i="8"/>
  <c r="O3374" i="8"/>
  <c r="O3373" i="8"/>
  <c r="O3372" i="8"/>
  <c r="O3371" i="8"/>
  <c r="O3370" i="8"/>
  <c r="O3369" i="8"/>
  <c r="O3368" i="8"/>
  <c r="O3367" i="8"/>
  <c r="O3366" i="8"/>
  <c r="O3365" i="8"/>
  <c r="O3364" i="8"/>
  <c r="O3363" i="8"/>
  <c r="O3362" i="8"/>
  <c r="O3361" i="8"/>
  <c r="O3360" i="8"/>
  <c r="O3359" i="8"/>
  <c r="O3358" i="8"/>
  <c r="O3357" i="8"/>
  <c r="O3356" i="8"/>
  <c r="O3355" i="8"/>
  <c r="O3354" i="8"/>
  <c r="O3353" i="8"/>
  <c r="O3352" i="8"/>
  <c r="O3351" i="8"/>
  <c r="O3350" i="8"/>
  <c r="O3349" i="8"/>
  <c r="O3348" i="8"/>
  <c r="O3347" i="8"/>
  <c r="O3346" i="8"/>
  <c r="O3345" i="8"/>
  <c r="O3344" i="8"/>
  <c r="O3343" i="8"/>
  <c r="O3342" i="8"/>
  <c r="O3341" i="8"/>
  <c r="O3340" i="8"/>
  <c r="O3339" i="8"/>
  <c r="O3338" i="8"/>
  <c r="O3337" i="8"/>
  <c r="O3336" i="8"/>
  <c r="O3335" i="8"/>
  <c r="O3334" i="8"/>
  <c r="O3333" i="8"/>
  <c r="O3332" i="8"/>
  <c r="O3331" i="8"/>
  <c r="O3330" i="8"/>
  <c r="O3329" i="8"/>
  <c r="O3328" i="8"/>
  <c r="O3327" i="8"/>
  <c r="O3326" i="8"/>
  <c r="O3325" i="8"/>
  <c r="O3324" i="8"/>
  <c r="O3323" i="8"/>
  <c r="O3322" i="8"/>
  <c r="O3321" i="8"/>
  <c r="O3320" i="8"/>
  <c r="O3319" i="8"/>
  <c r="O3318" i="8"/>
  <c r="O3317" i="8"/>
  <c r="O3316" i="8"/>
  <c r="O3315" i="8"/>
  <c r="O3314" i="8"/>
  <c r="O3313" i="8"/>
  <c r="O3312" i="8"/>
  <c r="O3311" i="8"/>
  <c r="O3310" i="8"/>
  <c r="O3309" i="8"/>
  <c r="O3308" i="8"/>
  <c r="O3307" i="8"/>
  <c r="O3306" i="8"/>
  <c r="O3305" i="8"/>
  <c r="O3304" i="8"/>
  <c r="O3303" i="8"/>
  <c r="O3302" i="8"/>
  <c r="O3301" i="8"/>
  <c r="O3300" i="8"/>
  <c r="O3299" i="8"/>
  <c r="O3298" i="8"/>
  <c r="O3297" i="8"/>
  <c r="O3296" i="8"/>
  <c r="O3295" i="8"/>
  <c r="O3294" i="8"/>
  <c r="O3293" i="8"/>
  <c r="O3292" i="8"/>
  <c r="O3291" i="8"/>
  <c r="O3290" i="8"/>
  <c r="O3289" i="8"/>
  <c r="O3288" i="8"/>
  <c r="O3287" i="8"/>
  <c r="O3286" i="8"/>
  <c r="O3285" i="8"/>
  <c r="O3284" i="8"/>
  <c r="O3283" i="8"/>
  <c r="O3282" i="8"/>
  <c r="O3281" i="8"/>
  <c r="O3280" i="8"/>
  <c r="O3279" i="8"/>
  <c r="O3278" i="8"/>
  <c r="O3277" i="8"/>
  <c r="O3276" i="8"/>
  <c r="O3275" i="8"/>
  <c r="O3274" i="8"/>
  <c r="O3273" i="8"/>
  <c r="O3272" i="8"/>
  <c r="O3271" i="8"/>
  <c r="O3270" i="8"/>
  <c r="O3269" i="8"/>
  <c r="O3268" i="8"/>
  <c r="O3267" i="8"/>
  <c r="O3266" i="8"/>
  <c r="O3265" i="8"/>
  <c r="O3264" i="8"/>
  <c r="O3263" i="8"/>
  <c r="O3262" i="8"/>
  <c r="O3261" i="8"/>
  <c r="O3260" i="8"/>
  <c r="O3259" i="8"/>
  <c r="O3258" i="8"/>
  <c r="O3257" i="8"/>
  <c r="O3256" i="8"/>
  <c r="O3255" i="8"/>
  <c r="O3254" i="8"/>
  <c r="O3253" i="8"/>
  <c r="O3252" i="8"/>
  <c r="O3251" i="8"/>
  <c r="O3250" i="8"/>
  <c r="O3249" i="8"/>
  <c r="O3248" i="8"/>
  <c r="O3247" i="8"/>
  <c r="O3246" i="8"/>
  <c r="O3245" i="8"/>
  <c r="O3244" i="8"/>
  <c r="O3243" i="8"/>
  <c r="O3242" i="8"/>
  <c r="O3241" i="8"/>
  <c r="O3240" i="8"/>
  <c r="O3239" i="8"/>
  <c r="O3238" i="8"/>
  <c r="O3237" i="8"/>
  <c r="O3236" i="8"/>
  <c r="O3235" i="8"/>
  <c r="O3234" i="8"/>
  <c r="O3233" i="8"/>
  <c r="O3232" i="8"/>
  <c r="O3231" i="8"/>
  <c r="O3230" i="8"/>
  <c r="O3229" i="8"/>
  <c r="O3228" i="8"/>
  <c r="O3227" i="8"/>
  <c r="O3226" i="8"/>
  <c r="O3225" i="8"/>
  <c r="O3224" i="8"/>
  <c r="O3223" i="8"/>
  <c r="O3222" i="8"/>
  <c r="O3221" i="8"/>
  <c r="O3220" i="8"/>
  <c r="O3219" i="8"/>
  <c r="O3218" i="8"/>
  <c r="O3217" i="8"/>
  <c r="O3216" i="8"/>
  <c r="O3215" i="8"/>
  <c r="O3214" i="8"/>
  <c r="O3213" i="8"/>
  <c r="O3212" i="8"/>
  <c r="O3211" i="8"/>
  <c r="O3210" i="8"/>
  <c r="O3209" i="8"/>
  <c r="O3208" i="8"/>
  <c r="O3207" i="8"/>
  <c r="O3206" i="8"/>
  <c r="O3205" i="8"/>
  <c r="O3204" i="8"/>
  <c r="O3203" i="8"/>
  <c r="O3202" i="8"/>
  <c r="O3201" i="8"/>
  <c r="O3200" i="8"/>
  <c r="O3199" i="8"/>
  <c r="O3198" i="8"/>
  <c r="O3197" i="8"/>
  <c r="O3196" i="8"/>
  <c r="O3195" i="8"/>
  <c r="O3194" i="8"/>
  <c r="O3193" i="8"/>
  <c r="O3192" i="8"/>
  <c r="O3191" i="8"/>
  <c r="O3190" i="8"/>
  <c r="O3189" i="8"/>
  <c r="O3188" i="8"/>
  <c r="O3187" i="8"/>
  <c r="O3186" i="8"/>
  <c r="O3185" i="8"/>
  <c r="O3184" i="8"/>
  <c r="O3183" i="8"/>
  <c r="O3182" i="8"/>
  <c r="O3181" i="8"/>
  <c r="O3180" i="8"/>
  <c r="O3179" i="8"/>
  <c r="O3178" i="8"/>
  <c r="O3177" i="8"/>
  <c r="O3176" i="8"/>
  <c r="O3175" i="8"/>
  <c r="O3174" i="8"/>
  <c r="O3173" i="8"/>
  <c r="O3172" i="8"/>
  <c r="O3171" i="8"/>
  <c r="O3170" i="8"/>
  <c r="O3169" i="8"/>
  <c r="O3168" i="8"/>
  <c r="O3167" i="8"/>
  <c r="O3166" i="8"/>
  <c r="O3165" i="8"/>
  <c r="O3164" i="8"/>
  <c r="O3163" i="8"/>
  <c r="O3162" i="8"/>
  <c r="O3161" i="8"/>
  <c r="O3160" i="8"/>
  <c r="O3159" i="8"/>
  <c r="O3158" i="8"/>
  <c r="O3157" i="8"/>
  <c r="O3156" i="8"/>
  <c r="O3155" i="8"/>
  <c r="O3154" i="8"/>
  <c r="O3153" i="8"/>
  <c r="O3152" i="8"/>
  <c r="O3151" i="8"/>
  <c r="O3150" i="8"/>
  <c r="O3149" i="8"/>
  <c r="O3148" i="8"/>
  <c r="O3147" i="8"/>
  <c r="O3146" i="8"/>
  <c r="O3145" i="8"/>
  <c r="O3144" i="8"/>
  <c r="O3143" i="8"/>
  <c r="O3142" i="8"/>
  <c r="O3141" i="8"/>
  <c r="O3140" i="8"/>
  <c r="O3139" i="8"/>
  <c r="O3138" i="8"/>
  <c r="O3137" i="8"/>
  <c r="O3136" i="8"/>
  <c r="O3135" i="8"/>
  <c r="O3134" i="8"/>
  <c r="O3133" i="8"/>
  <c r="O3132" i="8"/>
  <c r="O3131" i="8"/>
  <c r="O3130" i="8"/>
  <c r="O3129" i="8"/>
  <c r="O3128" i="8"/>
  <c r="O3127" i="8"/>
  <c r="O3126" i="8"/>
  <c r="O3125" i="8"/>
  <c r="O3124" i="8"/>
  <c r="O3123" i="8"/>
  <c r="O3122" i="8"/>
  <c r="O3121" i="8"/>
  <c r="O3120" i="8"/>
  <c r="O3119" i="8"/>
  <c r="O3118" i="8"/>
  <c r="O3117" i="8"/>
  <c r="O3116" i="8"/>
  <c r="O3115" i="8"/>
  <c r="O3114" i="8"/>
  <c r="O3113" i="8"/>
  <c r="O3112" i="8"/>
  <c r="O3111" i="8"/>
  <c r="O3110" i="8"/>
  <c r="O3109" i="8"/>
  <c r="O3108" i="8"/>
  <c r="O3107" i="8"/>
  <c r="O3106" i="8"/>
  <c r="O3105" i="8"/>
  <c r="O3104" i="8"/>
  <c r="O3103" i="8"/>
  <c r="O3102" i="8"/>
  <c r="O3101" i="8"/>
  <c r="O3100" i="8"/>
  <c r="O3099" i="8"/>
  <c r="O3098" i="8"/>
  <c r="O3097" i="8"/>
  <c r="O3096" i="8"/>
  <c r="O3095" i="8"/>
  <c r="O3094" i="8"/>
  <c r="O3093" i="8"/>
  <c r="O3092" i="8"/>
  <c r="O3091" i="8"/>
  <c r="O3090" i="8"/>
  <c r="O3089" i="8"/>
  <c r="O3088" i="8"/>
  <c r="O3087" i="8"/>
  <c r="O3086" i="8"/>
  <c r="O3085" i="8"/>
  <c r="O3084" i="8"/>
  <c r="O3083" i="8"/>
  <c r="O3082" i="8"/>
  <c r="O3081" i="8"/>
  <c r="O3080" i="8"/>
  <c r="O3079" i="8"/>
  <c r="O3078" i="8"/>
  <c r="O3077" i="8"/>
  <c r="O3076" i="8"/>
  <c r="O3075" i="8"/>
  <c r="O3074" i="8"/>
  <c r="O3073" i="8"/>
  <c r="O3072" i="8"/>
  <c r="O3071" i="8"/>
  <c r="O3070" i="8"/>
  <c r="O3069" i="8"/>
  <c r="O3068" i="8"/>
  <c r="O3067" i="8"/>
  <c r="O3066" i="8"/>
  <c r="O3065" i="8"/>
  <c r="O3064" i="8"/>
  <c r="O3063" i="8"/>
  <c r="O3062" i="8"/>
  <c r="O3061" i="8"/>
  <c r="O3060" i="8"/>
  <c r="O3059" i="8"/>
  <c r="O3058" i="8"/>
  <c r="O3057" i="8"/>
  <c r="O3056" i="8"/>
  <c r="O3055" i="8"/>
  <c r="O3054" i="8"/>
  <c r="O3053" i="8"/>
  <c r="O3052" i="8"/>
  <c r="O3051" i="8"/>
  <c r="O3050" i="8"/>
  <c r="O3049" i="8"/>
  <c r="O3048" i="8"/>
  <c r="O3047" i="8"/>
  <c r="O3046" i="8"/>
  <c r="O3045" i="8"/>
  <c r="O3044" i="8"/>
  <c r="O3043" i="8"/>
  <c r="O3042" i="8"/>
  <c r="O3041" i="8"/>
  <c r="O3040" i="8"/>
  <c r="O3039" i="8"/>
  <c r="O3038" i="8"/>
  <c r="O3037" i="8"/>
  <c r="O3036" i="8"/>
  <c r="O3035" i="8"/>
  <c r="O3034" i="8"/>
  <c r="O3033" i="8"/>
  <c r="O3032" i="8"/>
  <c r="O3031" i="8"/>
  <c r="O3030" i="8"/>
  <c r="O3029" i="8"/>
  <c r="O3028" i="8"/>
  <c r="O3027" i="8"/>
  <c r="O3026" i="8"/>
  <c r="O3025" i="8"/>
  <c r="O3024" i="8"/>
  <c r="O3023" i="8"/>
  <c r="O3022" i="8"/>
  <c r="O3021" i="8"/>
  <c r="O3020" i="8"/>
  <c r="O3019" i="8"/>
  <c r="O3018" i="8"/>
  <c r="O3017" i="8"/>
  <c r="O3016" i="8"/>
  <c r="O3015" i="8"/>
  <c r="O3014" i="8"/>
  <c r="O3013" i="8"/>
  <c r="O3012" i="8"/>
  <c r="O3011" i="8"/>
  <c r="O3010" i="8"/>
  <c r="O3009" i="8"/>
  <c r="O3008" i="8"/>
  <c r="O3007" i="8"/>
  <c r="O3006" i="8"/>
  <c r="O3005" i="8"/>
  <c r="O3004" i="8"/>
  <c r="O3003" i="8"/>
  <c r="O3002" i="8"/>
  <c r="O3001" i="8"/>
  <c r="O3000" i="8"/>
  <c r="O2999" i="8"/>
  <c r="O2998" i="8"/>
  <c r="O2997" i="8"/>
  <c r="O2996" i="8"/>
  <c r="O2995" i="8"/>
  <c r="O2994" i="8"/>
  <c r="O2993" i="8"/>
  <c r="O2992" i="8"/>
  <c r="O2991" i="8"/>
  <c r="O2990" i="8"/>
  <c r="O2989" i="8"/>
  <c r="O2988" i="8"/>
  <c r="O2987" i="8"/>
  <c r="O2986" i="8"/>
  <c r="O2985" i="8"/>
  <c r="O2984" i="8"/>
  <c r="O2983" i="8"/>
  <c r="O2982" i="8"/>
  <c r="O2981" i="8"/>
  <c r="O2980" i="8"/>
  <c r="O2979" i="8"/>
  <c r="O2978" i="8"/>
  <c r="O2977" i="8"/>
  <c r="O2976" i="8"/>
  <c r="O2975" i="8"/>
  <c r="O2974" i="8"/>
  <c r="O2973" i="8"/>
  <c r="O2972" i="8"/>
  <c r="O2971" i="8"/>
  <c r="O2970" i="8"/>
  <c r="O2969" i="8"/>
  <c r="O2968" i="8"/>
  <c r="O2967" i="8"/>
  <c r="O2966" i="8"/>
  <c r="O2965" i="8"/>
  <c r="O2964" i="8"/>
  <c r="O2963" i="8"/>
  <c r="O2962" i="8"/>
  <c r="O2961" i="8"/>
  <c r="O2960" i="8"/>
  <c r="O2959" i="8"/>
  <c r="O2958" i="8"/>
  <c r="O2957" i="8"/>
  <c r="O2956" i="8"/>
  <c r="O2955" i="8"/>
  <c r="O2954" i="8"/>
  <c r="O2953" i="8"/>
  <c r="O2952" i="8"/>
  <c r="O2951" i="8"/>
  <c r="O2950" i="8"/>
  <c r="O2949" i="8"/>
  <c r="O2948" i="8"/>
  <c r="O2947" i="8"/>
  <c r="O2946" i="8"/>
  <c r="O2945" i="8"/>
  <c r="O2944" i="8"/>
  <c r="O2943" i="8"/>
  <c r="O2942" i="8"/>
  <c r="O2941" i="8"/>
  <c r="O2940" i="8"/>
  <c r="O2939" i="8"/>
  <c r="O2938" i="8"/>
  <c r="O2937" i="8"/>
  <c r="O2936" i="8"/>
  <c r="O2935" i="8"/>
  <c r="O2934" i="8"/>
  <c r="O2933" i="8"/>
  <c r="O2932" i="8"/>
  <c r="O2931" i="8"/>
  <c r="O2930" i="8"/>
  <c r="O2929" i="8"/>
  <c r="O2928" i="8"/>
  <c r="O2927" i="8"/>
  <c r="O2926" i="8"/>
  <c r="O2925" i="8"/>
  <c r="O2924" i="8"/>
  <c r="O2923" i="8"/>
  <c r="O2922" i="8"/>
  <c r="O2921" i="8"/>
  <c r="O2920" i="8"/>
  <c r="O2919" i="8"/>
  <c r="O2918" i="8"/>
  <c r="O2917" i="8"/>
  <c r="O2916" i="8"/>
  <c r="O2915" i="8"/>
  <c r="O2914" i="8"/>
  <c r="O2913" i="8"/>
  <c r="O2912" i="8"/>
  <c r="O2911" i="8"/>
  <c r="O2910" i="8"/>
  <c r="O2909" i="8"/>
  <c r="O2908" i="8"/>
  <c r="O2907" i="8"/>
  <c r="O2906" i="8"/>
  <c r="O2905" i="8"/>
  <c r="O2904" i="8"/>
  <c r="O2903" i="8"/>
  <c r="O2902" i="8"/>
  <c r="O2901" i="8"/>
  <c r="O2900" i="8"/>
  <c r="O2899" i="8"/>
  <c r="O2898" i="8"/>
  <c r="O2897" i="8"/>
  <c r="O2896" i="8"/>
  <c r="O2895" i="8"/>
  <c r="O2894" i="8"/>
  <c r="O2893" i="8"/>
  <c r="O2892" i="8"/>
  <c r="O2891" i="8"/>
  <c r="O2890" i="8"/>
  <c r="O2889" i="8"/>
  <c r="O2888" i="8"/>
  <c r="O2887" i="8"/>
  <c r="O2886" i="8"/>
  <c r="O2885" i="8"/>
  <c r="O2884" i="8"/>
  <c r="O2883" i="8"/>
  <c r="O2882" i="8"/>
  <c r="O2881" i="8"/>
  <c r="O2880" i="8"/>
  <c r="O2879" i="8"/>
  <c r="O2878" i="8"/>
  <c r="O2877" i="8"/>
  <c r="O2876" i="8"/>
  <c r="O2875" i="8"/>
  <c r="O2874" i="8"/>
  <c r="O2873" i="8"/>
  <c r="O2872" i="8"/>
  <c r="O2871" i="8"/>
  <c r="O2870" i="8"/>
  <c r="O2869" i="8"/>
  <c r="O2868" i="8"/>
  <c r="O2867" i="8"/>
  <c r="O2866" i="8"/>
  <c r="O2865" i="8"/>
  <c r="O2864" i="8"/>
  <c r="O2863" i="8"/>
  <c r="O2862" i="8"/>
  <c r="O2861" i="8"/>
  <c r="O2860" i="8"/>
  <c r="O2859" i="8"/>
  <c r="O2858" i="8"/>
  <c r="O2857" i="8"/>
  <c r="O2856" i="8"/>
  <c r="O2855" i="8"/>
  <c r="O2854" i="8"/>
  <c r="O2853" i="8"/>
  <c r="O2852" i="8"/>
  <c r="O2851" i="8"/>
  <c r="O2850" i="8"/>
  <c r="O2849" i="8"/>
  <c r="O2848" i="8"/>
  <c r="O2847" i="8"/>
  <c r="O2846" i="8"/>
  <c r="O2845" i="8"/>
  <c r="O2844" i="8"/>
  <c r="O2843" i="8"/>
  <c r="O2842" i="8"/>
  <c r="O2841" i="8"/>
  <c r="O2840" i="8"/>
  <c r="O2839" i="8"/>
  <c r="O2838" i="8"/>
  <c r="O2837" i="8"/>
  <c r="O2836" i="8"/>
  <c r="O2835" i="8"/>
  <c r="O2834" i="8"/>
  <c r="O2833" i="8"/>
  <c r="O2832" i="8"/>
  <c r="O2831" i="8"/>
  <c r="O2830" i="8"/>
  <c r="O2829" i="8"/>
  <c r="O2828" i="8"/>
  <c r="O2827" i="8"/>
  <c r="O2826" i="8"/>
  <c r="O2825" i="8"/>
  <c r="O2824" i="8"/>
  <c r="O2823" i="8"/>
  <c r="O2822" i="8"/>
  <c r="O2821" i="8"/>
  <c r="O2820" i="8"/>
  <c r="O2819" i="8"/>
  <c r="O2818" i="8"/>
  <c r="O2817" i="8"/>
  <c r="O2816" i="8"/>
  <c r="O2815" i="8"/>
  <c r="O2814" i="8"/>
  <c r="O2813" i="8"/>
  <c r="O2812" i="8"/>
  <c r="O2811" i="8"/>
  <c r="O2810" i="8"/>
  <c r="O2809" i="8"/>
  <c r="O2808" i="8"/>
  <c r="O2807" i="8"/>
  <c r="O2806" i="8"/>
  <c r="O2805" i="8"/>
  <c r="O2804" i="8"/>
  <c r="O2803" i="8"/>
  <c r="O2802" i="8"/>
  <c r="O2801" i="8"/>
  <c r="O2800" i="8"/>
  <c r="O2799" i="8"/>
  <c r="O2798" i="8"/>
  <c r="O2797" i="8"/>
  <c r="O2796" i="8"/>
  <c r="O2795" i="8"/>
  <c r="O2794" i="8"/>
  <c r="O2793" i="8"/>
  <c r="O2792" i="8"/>
  <c r="O2791" i="8"/>
  <c r="O2790" i="8"/>
  <c r="O2789" i="8"/>
  <c r="O2788" i="8"/>
  <c r="O2787" i="8"/>
  <c r="O2786" i="8"/>
  <c r="O2785" i="8"/>
  <c r="O2784" i="8"/>
  <c r="O2783" i="8"/>
  <c r="O2782" i="8"/>
  <c r="O2781" i="8"/>
  <c r="O2780" i="8"/>
  <c r="O2779" i="8"/>
  <c r="O2778" i="8"/>
  <c r="O2777" i="8"/>
  <c r="O2776" i="8"/>
  <c r="O2775" i="8"/>
  <c r="O2774" i="8"/>
  <c r="O2773" i="8"/>
  <c r="O2772" i="8"/>
  <c r="O2771" i="8"/>
  <c r="O2770" i="8"/>
  <c r="O2769" i="8"/>
  <c r="O2768" i="8"/>
  <c r="O2767" i="8"/>
  <c r="O2766" i="8"/>
  <c r="O2765" i="8"/>
  <c r="O2764" i="8"/>
  <c r="O2763" i="8"/>
  <c r="O2762" i="8"/>
  <c r="O2761" i="8"/>
  <c r="O2760" i="8"/>
  <c r="O2759" i="8"/>
  <c r="O2758" i="8"/>
  <c r="O2757" i="8"/>
  <c r="O2756" i="8"/>
  <c r="O2755" i="8"/>
  <c r="O2754" i="8"/>
  <c r="O2753" i="8"/>
  <c r="O2752" i="8"/>
  <c r="O2751" i="8"/>
  <c r="O2750" i="8"/>
  <c r="O2749" i="8"/>
  <c r="O2748" i="8"/>
  <c r="O2747" i="8"/>
  <c r="O2746" i="8"/>
  <c r="O2745" i="8"/>
  <c r="O2744" i="8"/>
  <c r="O2743" i="8"/>
  <c r="O2742" i="8"/>
  <c r="O2741" i="8"/>
  <c r="O2740" i="8"/>
  <c r="O2739" i="8"/>
  <c r="O2738" i="8"/>
  <c r="O2737" i="8"/>
  <c r="O2736" i="8"/>
  <c r="O2735" i="8"/>
  <c r="O2734" i="8"/>
  <c r="O2733" i="8"/>
  <c r="O2732" i="8"/>
  <c r="O2731" i="8"/>
  <c r="O2730" i="8"/>
  <c r="O2729" i="8"/>
  <c r="O2728" i="8"/>
  <c r="O2727" i="8"/>
  <c r="O2726" i="8"/>
  <c r="O2725" i="8"/>
  <c r="O2724" i="8"/>
  <c r="O2723" i="8"/>
  <c r="O2722" i="8"/>
  <c r="O2721" i="8"/>
  <c r="O2720" i="8"/>
  <c r="O2719" i="8"/>
  <c r="O2718" i="8"/>
  <c r="O2717" i="8"/>
  <c r="O2716" i="8"/>
  <c r="O2715" i="8"/>
  <c r="O2714" i="8"/>
  <c r="O2713" i="8"/>
  <c r="O2712" i="8"/>
  <c r="O2711" i="8"/>
  <c r="O2710" i="8"/>
  <c r="O2709" i="8"/>
  <c r="O2708" i="8"/>
  <c r="O2707" i="8"/>
  <c r="O2706" i="8"/>
  <c r="O2705" i="8"/>
  <c r="O2704" i="8"/>
  <c r="O2703" i="8"/>
  <c r="O2702" i="8"/>
  <c r="O2701" i="8"/>
  <c r="O2700" i="8"/>
  <c r="O2699" i="8"/>
  <c r="O2698" i="8"/>
  <c r="O2697" i="8"/>
  <c r="O2696" i="8"/>
  <c r="O2695" i="8"/>
  <c r="O2694" i="8"/>
  <c r="O2693" i="8"/>
  <c r="O2692" i="8"/>
  <c r="O2691" i="8"/>
  <c r="O2690" i="8"/>
  <c r="O2689" i="8"/>
  <c r="O2688" i="8"/>
  <c r="O2687" i="8"/>
  <c r="O2686" i="8"/>
  <c r="O2685" i="8"/>
  <c r="O2684" i="8"/>
  <c r="O2683" i="8"/>
  <c r="O2682" i="8"/>
  <c r="O2681" i="8"/>
  <c r="O2680" i="8"/>
  <c r="O2679" i="8"/>
  <c r="O2678" i="8"/>
  <c r="O2677" i="8"/>
  <c r="O2676" i="8"/>
  <c r="O2675" i="8"/>
  <c r="O2674" i="8"/>
  <c r="O2673" i="8"/>
  <c r="O2672" i="8"/>
  <c r="O2671" i="8"/>
  <c r="O2670" i="8"/>
  <c r="O2669" i="8"/>
  <c r="O2668" i="8"/>
  <c r="O2667" i="8"/>
  <c r="O2666" i="8"/>
  <c r="O2665" i="8"/>
  <c r="O2664" i="8"/>
  <c r="O2663" i="8"/>
  <c r="O2662" i="8"/>
  <c r="O2661" i="8"/>
  <c r="O2660" i="8"/>
  <c r="O2659" i="8"/>
  <c r="O2658" i="8"/>
  <c r="O2657" i="8"/>
  <c r="O2656" i="8"/>
  <c r="O2655" i="8"/>
  <c r="O2654" i="8"/>
  <c r="O2653" i="8"/>
  <c r="O2652" i="8"/>
  <c r="O2651" i="8"/>
  <c r="O2650" i="8"/>
  <c r="O2649" i="8"/>
  <c r="O2648" i="8"/>
  <c r="O2647" i="8"/>
  <c r="O2646" i="8"/>
  <c r="O2645" i="8"/>
  <c r="O2644" i="8"/>
  <c r="O2643" i="8"/>
  <c r="O2642" i="8"/>
  <c r="O2641" i="8"/>
  <c r="O2640" i="8"/>
  <c r="O2639" i="8"/>
  <c r="O2638" i="8"/>
  <c r="O2637" i="8"/>
  <c r="O2636" i="8"/>
  <c r="O2635" i="8"/>
  <c r="O2634" i="8"/>
  <c r="O2633" i="8"/>
  <c r="O2632" i="8"/>
  <c r="O2631" i="8"/>
  <c r="O2630" i="8"/>
  <c r="O2629" i="8"/>
  <c r="O2628" i="8"/>
  <c r="O2627" i="8"/>
  <c r="O2626" i="8"/>
  <c r="O2625" i="8"/>
  <c r="O2624" i="8"/>
  <c r="O2623" i="8"/>
  <c r="O2622" i="8"/>
  <c r="O2621" i="8"/>
  <c r="O2620" i="8"/>
  <c r="O2619" i="8"/>
  <c r="O2618" i="8"/>
  <c r="O2617" i="8"/>
  <c r="O2616" i="8"/>
  <c r="O2615" i="8"/>
  <c r="O2614" i="8"/>
  <c r="O2613" i="8"/>
  <c r="O2612" i="8"/>
  <c r="O2611" i="8"/>
  <c r="O2610" i="8"/>
  <c r="O2609" i="8"/>
  <c r="O2608" i="8"/>
  <c r="O2607" i="8"/>
  <c r="O2606" i="8"/>
  <c r="O2605" i="8"/>
  <c r="O2604" i="8"/>
  <c r="O2603" i="8"/>
  <c r="O2602" i="8"/>
  <c r="O2601" i="8"/>
  <c r="O2600" i="8"/>
  <c r="O2599" i="8"/>
  <c r="O2598" i="8"/>
  <c r="O2597" i="8"/>
  <c r="O2596" i="8"/>
  <c r="O2595" i="8"/>
  <c r="O2594" i="8"/>
  <c r="O2593" i="8"/>
  <c r="O2592" i="8"/>
  <c r="O2591" i="8"/>
  <c r="O2590" i="8"/>
  <c r="O2589" i="8"/>
  <c r="O2588" i="8"/>
  <c r="O2587" i="8"/>
  <c r="O2586" i="8"/>
  <c r="O2585" i="8"/>
  <c r="O2584" i="8"/>
  <c r="O2583" i="8"/>
  <c r="O2582" i="8"/>
  <c r="O2581" i="8"/>
  <c r="O2580" i="8"/>
  <c r="O2579" i="8"/>
  <c r="O2578" i="8"/>
  <c r="O2577" i="8"/>
  <c r="O2576" i="8"/>
  <c r="O2575" i="8"/>
  <c r="O2574" i="8"/>
  <c r="O2573" i="8"/>
  <c r="O2572" i="8"/>
  <c r="O2571" i="8"/>
  <c r="O2570" i="8"/>
  <c r="O2569" i="8"/>
  <c r="O2568" i="8"/>
  <c r="O2567" i="8"/>
  <c r="O2566" i="8"/>
  <c r="O2565" i="8"/>
  <c r="O2564" i="8"/>
  <c r="O2563" i="8"/>
  <c r="O2562" i="8"/>
  <c r="O2561" i="8"/>
  <c r="O2560" i="8"/>
  <c r="O2559" i="8"/>
  <c r="O2558" i="8"/>
  <c r="O2557" i="8"/>
  <c r="O2556" i="8"/>
  <c r="O2555" i="8"/>
  <c r="O2554" i="8"/>
  <c r="O2553" i="8"/>
  <c r="O2552" i="8"/>
  <c r="O2551" i="8"/>
  <c r="O2550" i="8"/>
  <c r="O2549" i="8"/>
  <c r="O2548" i="8"/>
  <c r="O2547" i="8"/>
  <c r="O2546" i="8"/>
  <c r="O2545" i="8"/>
  <c r="O2544" i="8"/>
  <c r="O2543" i="8"/>
  <c r="O2542" i="8"/>
  <c r="O2541" i="8"/>
  <c r="O2540" i="8"/>
  <c r="O2539" i="8"/>
  <c r="O2538" i="8"/>
  <c r="O2537" i="8"/>
  <c r="O2536" i="8"/>
  <c r="O2535" i="8"/>
  <c r="O2534" i="8"/>
  <c r="O2533" i="8"/>
  <c r="O2532" i="8"/>
  <c r="O2531" i="8"/>
  <c r="O2530" i="8"/>
  <c r="O2529" i="8"/>
  <c r="O2528" i="8"/>
  <c r="O2527" i="8"/>
  <c r="O2526" i="8"/>
  <c r="O2525" i="8"/>
  <c r="O2524" i="8"/>
  <c r="O2523" i="8"/>
  <c r="O2522" i="8"/>
  <c r="O2521" i="8"/>
  <c r="O2520" i="8"/>
  <c r="O2519" i="8"/>
  <c r="O2518" i="8"/>
  <c r="O2517" i="8"/>
  <c r="O2516" i="8"/>
  <c r="O2515" i="8"/>
  <c r="O2514" i="8"/>
  <c r="O2513" i="8"/>
  <c r="O2512" i="8"/>
  <c r="O2511" i="8"/>
  <c r="O2510" i="8"/>
  <c r="O2509" i="8"/>
  <c r="O2508" i="8"/>
  <c r="O2507" i="8"/>
  <c r="O2506" i="8"/>
  <c r="O2505" i="8"/>
  <c r="O2504" i="8"/>
  <c r="O2503" i="8"/>
  <c r="O2502" i="8"/>
  <c r="O2501" i="8"/>
  <c r="O2500" i="8"/>
  <c r="O2499" i="8"/>
  <c r="O2498" i="8"/>
  <c r="O2497" i="8"/>
  <c r="O2496" i="8"/>
  <c r="O2495" i="8"/>
  <c r="O2494" i="8"/>
  <c r="O2493" i="8"/>
  <c r="O2492" i="8"/>
  <c r="O2491" i="8"/>
  <c r="O2490" i="8"/>
  <c r="O2489" i="8"/>
  <c r="O2488" i="8"/>
  <c r="O2487" i="8"/>
  <c r="O2486" i="8"/>
  <c r="O2485" i="8"/>
  <c r="O2484" i="8"/>
  <c r="O2483" i="8"/>
  <c r="O2482" i="8"/>
  <c r="O2481" i="8"/>
  <c r="O2480" i="8"/>
  <c r="O2479" i="8"/>
  <c r="O2478" i="8"/>
  <c r="O2477" i="8"/>
  <c r="O2476" i="8"/>
  <c r="O2475" i="8"/>
  <c r="O2474" i="8"/>
  <c r="O2473" i="8"/>
  <c r="O2472" i="8"/>
  <c r="O2471" i="8"/>
  <c r="O2470" i="8"/>
  <c r="O2469" i="8"/>
  <c r="O2468" i="8"/>
  <c r="O2467" i="8"/>
  <c r="O2466" i="8"/>
  <c r="O2465" i="8"/>
  <c r="O2464" i="8"/>
  <c r="O2463" i="8"/>
  <c r="O2462" i="8"/>
  <c r="O2461" i="8"/>
  <c r="O2460" i="8"/>
  <c r="O2459" i="8"/>
  <c r="O2458" i="8"/>
  <c r="O2457" i="8"/>
  <c r="O2456" i="8"/>
  <c r="O2455" i="8"/>
  <c r="O2454" i="8"/>
  <c r="O2453" i="8"/>
  <c r="O2452" i="8"/>
  <c r="O2451" i="8"/>
  <c r="O2450" i="8"/>
  <c r="O2449" i="8"/>
  <c r="O2448" i="8"/>
  <c r="O2447" i="8"/>
  <c r="O2446" i="8"/>
  <c r="O2445" i="8"/>
  <c r="O2444" i="8"/>
  <c r="O2443" i="8"/>
  <c r="O2442" i="8"/>
  <c r="O2441" i="8"/>
  <c r="O2440" i="8"/>
  <c r="O2439" i="8"/>
  <c r="O2438" i="8"/>
  <c r="O2437" i="8"/>
  <c r="O2436" i="8"/>
  <c r="O2435" i="8"/>
  <c r="O2434" i="8"/>
  <c r="O2433" i="8"/>
  <c r="O2432" i="8"/>
  <c r="O2431" i="8"/>
  <c r="O2430" i="8"/>
  <c r="O2429" i="8"/>
  <c r="O2428" i="8"/>
  <c r="O2427" i="8"/>
  <c r="O2426" i="8"/>
  <c r="O2425" i="8"/>
  <c r="O2424" i="8"/>
  <c r="O2423" i="8"/>
  <c r="O2422" i="8"/>
  <c r="O2421" i="8"/>
  <c r="O2420" i="8"/>
  <c r="O2419" i="8"/>
  <c r="O2418" i="8"/>
  <c r="O2417" i="8"/>
  <c r="O2416" i="8"/>
  <c r="O2415" i="8"/>
  <c r="O2414" i="8"/>
  <c r="O2413" i="8"/>
  <c r="O2412" i="8"/>
  <c r="O2411" i="8"/>
  <c r="O2410" i="8"/>
  <c r="O2409" i="8"/>
  <c r="O2408" i="8"/>
  <c r="O2407" i="8"/>
  <c r="O2406" i="8"/>
  <c r="O2405" i="8"/>
  <c r="O2404" i="8"/>
  <c r="O2403" i="8"/>
  <c r="O2402" i="8"/>
  <c r="O2401" i="8"/>
  <c r="O2400" i="8"/>
  <c r="O2399" i="8"/>
  <c r="O2398" i="8"/>
  <c r="O2397" i="8"/>
  <c r="O2396" i="8"/>
  <c r="O2395" i="8"/>
  <c r="O2394" i="8"/>
  <c r="O2393" i="8"/>
  <c r="O2392" i="8"/>
  <c r="O2391" i="8"/>
  <c r="O2390" i="8"/>
  <c r="O2389" i="8"/>
  <c r="O2388" i="8"/>
  <c r="O2387" i="8"/>
  <c r="O2386" i="8"/>
  <c r="O2385" i="8"/>
  <c r="O2384" i="8"/>
  <c r="O2383" i="8"/>
  <c r="O2382" i="8"/>
  <c r="O2381" i="8"/>
  <c r="O2380" i="8"/>
  <c r="O2379" i="8"/>
  <c r="O2378" i="8"/>
  <c r="O2377" i="8"/>
  <c r="O2376" i="8"/>
  <c r="O2375" i="8"/>
  <c r="O2374" i="8"/>
  <c r="O2373" i="8"/>
  <c r="O2372" i="8"/>
  <c r="O2371" i="8"/>
  <c r="O2370" i="8"/>
  <c r="O2369" i="8"/>
  <c r="O2368" i="8"/>
  <c r="O2367" i="8"/>
  <c r="O2366" i="8"/>
  <c r="O2365" i="8"/>
  <c r="O2364" i="8"/>
  <c r="O2363" i="8"/>
  <c r="O2362" i="8"/>
  <c r="O2361" i="8"/>
  <c r="O2360" i="8"/>
  <c r="O2359" i="8"/>
  <c r="O2358" i="8"/>
  <c r="O2357" i="8"/>
  <c r="O2356" i="8"/>
  <c r="O2355" i="8"/>
  <c r="O2354" i="8"/>
  <c r="O2353" i="8"/>
  <c r="O2352" i="8"/>
  <c r="O2351" i="8"/>
  <c r="O2350" i="8"/>
  <c r="O2349" i="8"/>
  <c r="O2348" i="8"/>
  <c r="O2347" i="8"/>
  <c r="O2346" i="8"/>
  <c r="O2345" i="8"/>
  <c r="O2344" i="8"/>
  <c r="O2343" i="8"/>
  <c r="O2342" i="8"/>
  <c r="O2341" i="8"/>
  <c r="O2340" i="8"/>
  <c r="O2339" i="8"/>
  <c r="O2338" i="8"/>
  <c r="O2337" i="8"/>
  <c r="O2336" i="8"/>
  <c r="O2335" i="8"/>
  <c r="O2334" i="8"/>
  <c r="O2333" i="8"/>
  <c r="O2332" i="8"/>
  <c r="O2331" i="8"/>
  <c r="O2330" i="8"/>
  <c r="O2329" i="8"/>
  <c r="O2328" i="8"/>
  <c r="O2327" i="8"/>
  <c r="O2326" i="8"/>
  <c r="O2325" i="8"/>
  <c r="O2324" i="8"/>
  <c r="O2323" i="8"/>
  <c r="O2322" i="8"/>
  <c r="O2321" i="8"/>
  <c r="O2320" i="8"/>
  <c r="O2319" i="8"/>
  <c r="O2318" i="8"/>
  <c r="O2317" i="8"/>
  <c r="O2316" i="8"/>
  <c r="O2315" i="8"/>
  <c r="O2314" i="8"/>
  <c r="O2313" i="8"/>
  <c r="O2312" i="8"/>
  <c r="O2311" i="8"/>
  <c r="O2310" i="8"/>
  <c r="O2309" i="8"/>
  <c r="O2308" i="8"/>
  <c r="O2307" i="8"/>
  <c r="O2306" i="8"/>
  <c r="O2305" i="8"/>
  <c r="O2304" i="8"/>
  <c r="O2303" i="8"/>
  <c r="O2302" i="8"/>
  <c r="O2301" i="8"/>
  <c r="O2300" i="8"/>
  <c r="O2299" i="8"/>
  <c r="O2298" i="8"/>
  <c r="O2297" i="8"/>
  <c r="O2296" i="8"/>
  <c r="O2295" i="8"/>
  <c r="O2294" i="8"/>
  <c r="O2293" i="8"/>
  <c r="O2292" i="8"/>
  <c r="O2291" i="8"/>
  <c r="O2290" i="8"/>
  <c r="O2289" i="8"/>
  <c r="O2288" i="8"/>
  <c r="O2287" i="8"/>
  <c r="O2286" i="8"/>
  <c r="O2285" i="8"/>
  <c r="O2284" i="8"/>
  <c r="O2283" i="8"/>
  <c r="O2282" i="8"/>
  <c r="O2281" i="8"/>
  <c r="O2280" i="8"/>
  <c r="O2279" i="8"/>
  <c r="O2278" i="8"/>
  <c r="O2277" i="8"/>
  <c r="O2276" i="8"/>
  <c r="O2275" i="8"/>
  <c r="O2274" i="8"/>
  <c r="O2273" i="8"/>
  <c r="O2272" i="8"/>
  <c r="O2271" i="8"/>
  <c r="O2270" i="8"/>
  <c r="O2269" i="8"/>
  <c r="O2268" i="8"/>
  <c r="O2267" i="8"/>
  <c r="O2266" i="8"/>
  <c r="O2265" i="8"/>
  <c r="O2264" i="8"/>
  <c r="O2263" i="8"/>
  <c r="O2262" i="8"/>
  <c r="O2261" i="8"/>
  <c r="O2260" i="8"/>
  <c r="O2259" i="8"/>
  <c r="O2258" i="8"/>
  <c r="O2257" i="8"/>
  <c r="O2256" i="8"/>
  <c r="O2255" i="8"/>
  <c r="O2254" i="8"/>
  <c r="O2253" i="8"/>
  <c r="O2252" i="8"/>
  <c r="O2251" i="8"/>
  <c r="O2250" i="8"/>
  <c r="O2249" i="8"/>
  <c r="O2248" i="8"/>
  <c r="O2247" i="8"/>
  <c r="O2246" i="8"/>
  <c r="O2245" i="8"/>
  <c r="O2244" i="8"/>
  <c r="O2243" i="8"/>
  <c r="O2242" i="8"/>
  <c r="O2241" i="8"/>
  <c r="O2240" i="8"/>
  <c r="O2239" i="8"/>
  <c r="O2238" i="8"/>
  <c r="O2237" i="8"/>
  <c r="O2236" i="8"/>
  <c r="O2235" i="8"/>
  <c r="O2234" i="8"/>
  <c r="O2233" i="8"/>
  <c r="O2232" i="8"/>
  <c r="O2231" i="8"/>
  <c r="O2230" i="8"/>
  <c r="O2229" i="8"/>
  <c r="O2228" i="8"/>
  <c r="O2227" i="8"/>
  <c r="O2226" i="8"/>
  <c r="O2225" i="8"/>
  <c r="O2224" i="8"/>
  <c r="O2223" i="8"/>
  <c r="O2222" i="8"/>
  <c r="O2221" i="8"/>
  <c r="O2220" i="8"/>
  <c r="O2219" i="8"/>
  <c r="O2218" i="8"/>
  <c r="O2217" i="8"/>
  <c r="O2216" i="8"/>
  <c r="O2215" i="8"/>
  <c r="O2214" i="8"/>
  <c r="O2213" i="8"/>
  <c r="O2212" i="8"/>
  <c r="O2211" i="8"/>
  <c r="O2210" i="8"/>
  <c r="O2209" i="8"/>
  <c r="O2208" i="8"/>
  <c r="O2207" i="8"/>
  <c r="O2206" i="8"/>
  <c r="O2205" i="8"/>
  <c r="O2204" i="8"/>
  <c r="O2203" i="8"/>
  <c r="O2202" i="8"/>
  <c r="O2201" i="8"/>
  <c r="O2200" i="8"/>
  <c r="O2199" i="8"/>
  <c r="O2198" i="8"/>
  <c r="O2197" i="8"/>
  <c r="O2196" i="8"/>
  <c r="O2195" i="8"/>
  <c r="O2194" i="8"/>
  <c r="O2193" i="8"/>
  <c r="O2192" i="8"/>
  <c r="O2191" i="8"/>
  <c r="O2190" i="8"/>
  <c r="O2189" i="8"/>
  <c r="O2188" i="8"/>
  <c r="O2187" i="8"/>
  <c r="O2186" i="8"/>
  <c r="O2185" i="8"/>
  <c r="O2184" i="8"/>
  <c r="O2183" i="8"/>
  <c r="O2182" i="8"/>
  <c r="O2181" i="8"/>
  <c r="O2180" i="8"/>
  <c r="O2179" i="8"/>
  <c r="O2178" i="8"/>
  <c r="O2177" i="8"/>
  <c r="O2176" i="8"/>
  <c r="O2175" i="8"/>
  <c r="O2174" i="8"/>
  <c r="O2173" i="8"/>
  <c r="O2172" i="8"/>
  <c r="O2171" i="8"/>
  <c r="O2170" i="8"/>
  <c r="O2169" i="8"/>
  <c r="O2168" i="8"/>
  <c r="O2167" i="8"/>
  <c r="O2166" i="8"/>
  <c r="O2165" i="8"/>
  <c r="O2164" i="8"/>
  <c r="O2163" i="8"/>
  <c r="O2162" i="8"/>
  <c r="O2161" i="8"/>
  <c r="O2160" i="8"/>
  <c r="O2159" i="8"/>
  <c r="O2158" i="8"/>
  <c r="O2157" i="8"/>
  <c r="O2156" i="8"/>
  <c r="O2155" i="8"/>
  <c r="O2154" i="8"/>
  <c r="O2153" i="8"/>
  <c r="O2152" i="8"/>
  <c r="O2151" i="8"/>
  <c r="O2150" i="8"/>
  <c r="O2149" i="8"/>
  <c r="O2148" i="8"/>
  <c r="O2147" i="8"/>
  <c r="O2146" i="8"/>
  <c r="O2145" i="8"/>
  <c r="O2144" i="8"/>
  <c r="O2143" i="8"/>
  <c r="O2142" i="8"/>
  <c r="O2141" i="8"/>
  <c r="O2140" i="8"/>
  <c r="O2139" i="8"/>
  <c r="O2138" i="8"/>
  <c r="O2137" i="8"/>
  <c r="O2136" i="8"/>
  <c r="O2135" i="8"/>
  <c r="O2134" i="8"/>
  <c r="O2133" i="8"/>
  <c r="O2132" i="8"/>
  <c r="O2131" i="8"/>
  <c r="O2130" i="8"/>
  <c r="O2129" i="8"/>
  <c r="O2128" i="8"/>
  <c r="O2127" i="8"/>
  <c r="O2126" i="8"/>
  <c r="O2125" i="8"/>
  <c r="O2124" i="8"/>
  <c r="O2123" i="8"/>
  <c r="O2122" i="8"/>
  <c r="O2121" i="8"/>
  <c r="O2120" i="8"/>
  <c r="O2119" i="8"/>
  <c r="O2118" i="8"/>
  <c r="O2117" i="8"/>
  <c r="O2116" i="8"/>
  <c r="O2115" i="8"/>
  <c r="O2114" i="8"/>
  <c r="O2113" i="8"/>
  <c r="O2112" i="8"/>
  <c r="O2111" i="8"/>
  <c r="O2110" i="8"/>
  <c r="O2109" i="8"/>
  <c r="O2108" i="8"/>
  <c r="O2107" i="8"/>
  <c r="O2106" i="8"/>
  <c r="O2105" i="8"/>
  <c r="O2104" i="8"/>
  <c r="O2103" i="8"/>
  <c r="O2102" i="8"/>
  <c r="O2101" i="8"/>
  <c r="O2100" i="8"/>
  <c r="O2099" i="8"/>
  <c r="O2098" i="8"/>
  <c r="O2097" i="8"/>
  <c r="O2096" i="8"/>
  <c r="O2095" i="8"/>
  <c r="O2094" i="8"/>
  <c r="O2093" i="8"/>
  <c r="O2092" i="8"/>
  <c r="O2091" i="8"/>
  <c r="O2090" i="8"/>
  <c r="O2089" i="8"/>
  <c r="O2088" i="8"/>
  <c r="O2087" i="8"/>
  <c r="O2086" i="8"/>
  <c r="O2085" i="8"/>
  <c r="O2084" i="8"/>
  <c r="O2083" i="8"/>
  <c r="O2082" i="8"/>
  <c r="O2081" i="8"/>
  <c r="O2080" i="8"/>
  <c r="O2079" i="8"/>
  <c r="O2078" i="8"/>
  <c r="O2077" i="8"/>
  <c r="O2076" i="8"/>
  <c r="O2075" i="8"/>
  <c r="O2074" i="8"/>
  <c r="O2073" i="8"/>
  <c r="O2072" i="8"/>
  <c r="O2071" i="8"/>
  <c r="O2070" i="8"/>
  <c r="O2069" i="8"/>
  <c r="O2068" i="8"/>
  <c r="O2067" i="8"/>
  <c r="O2066" i="8"/>
  <c r="O2065" i="8"/>
  <c r="O2064" i="8"/>
  <c r="O2063" i="8"/>
  <c r="O2062" i="8"/>
  <c r="O2061" i="8"/>
  <c r="O2060" i="8"/>
  <c r="O2059" i="8"/>
  <c r="O2058" i="8"/>
  <c r="O2057" i="8"/>
  <c r="O2056" i="8"/>
  <c r="O2055" i="8"/>
  <c r="O2054" i="8"/>
  <c r="O2053" i="8"/>
  <c r="O2052" i="8"/>
  <c r="O2051" i="8"/>
  <c r="O2050" i="8"/>
  <c r="O2049" i="8"/>
  <c r="O2048" i="8"/>
  <c r="O2047" i="8"/>
  <c r="O2046" i="8"/>
  <c r="O2045" i="8"/>
  <c r="O2044" i="8"/>
  <c r="O2043" i="8"/>
  <c r="O2042" i="8"/>
  <c r="O2041" i="8"/>
  <c r="O2040" i="8"/>
  <c r="O2039" i="8"/>
  <c r="O2038" i="8"/>
  <c r="O2037" i="8"/>
  <c r="O2036" i="8"/>
  <c r="O2035" i="8"/>
  <c r="O2034" i="8"/>
  <c r="O2033" i="8"/>
  <c r="O2032" i="8"/>
  <c r="O2031" i="8"/>
  <c r="O2030" i="8"/>
  <c r="O2029" i="8"/>
  <c r="O2028" i="8"/>
  <c r="O2027" i="8"/>
  <c r="O2026" i="8"/>
  <c r="O2025" i="8"/>
  <c r="O2024" i="8"/>
  <c r="O2023" i="8"/>
  <c r="O2022" i="8"/>
  <c r="O2021" i="8"/>
  <c r="O2020" i="8"/>
  <c r="O2019" i="8"/>
  <c r="O2018" i="8"/>
  <c r="O2017" i="8"/>
  <c r="O2016" i="8"/>
  <c r="O2015" i="8"/>
  <c r="O2014" i="8"/>
  <c r="O2013" i="8"/>
  <c r="O2012" i="8"/>
  <c r="O2011" i="8"/>
  <c r="O2010" i="8"/>
  <c r="O2009" i="8"/>
  <c r="O2008" i="8"/>
  <c r="O2007" i="8"/>
  <c r="O2006" i="8"/>
  <c r="O2005" i="8"/>
  <c r="O2004" i="8"/>
  <c r="O2003" i="8"/>
  <c r="O2002" i="8"/>
  <c r="O2001" i="8"/>
  <c r="O2000" i="8"/>
  <c r="O1999" i="8"/>
  <c r="O1998" i="8"/>
  <c r="O1997" i="8"/>
  <c r="O1996" i="8"/>
  <c r="O1995" i="8"/>
  <c r="O1994" i="8"/>
  <c r="O1993" i="8"/>
  <c r="O1992" i="8"/>
  <c r="O1991" i="8"/>
  <c r="O1990" i="8"/>
  <c r="O1989" i="8"/>
  <c r="O1988" i="8"/>
  <c r="O1987" i="8"/>
  <c r="O1986" i="8"/>
  <c r="O1985" i="8"/>
  <c r="O1984" i="8"/>
  <c r="O1983" i="8"/>
  <c r="O1982" i="8"/>
  <c r="O1981" i="8"/>
  <c r="O1980" i="8"/>
  <c r="O1979" i="8"/>
  <c r="O1978" i="8"/>
  <c r="O1977" i="8"/>
  <c r="O1976" i="8"/>
  <c r="O1975" i="8"/>
  <c r="O1974" i="8"/>
  <c r="O1973" i="8"/>
  <c r="O1972" i="8"/>
  <c r="O1971" i="8"/>
  <c r="O1970" i="8"/>
  <c r="O1969" i="8"/>
  <c r="O1968" i="8"/>
  <c r="O1967" i="8"/>
  <c r="O1966" i="8"/>
  <c r="O1965" i="8"/>
  <c r="O1964" i="8"/>
  <c r="O1963" i="8"/>
  <c r="O1962" i="8"/>
  <c r="O1961" i="8"/>
  <c r="O1960" i="8"/>
  <c r="O1959" i="8"/>
  <c r="O1958" i="8"/>
  <c r="O1957" i="8"/>
  <c r="O1956" i="8"/>
  <c r="O1955" i="8"/>
  <c r="O1954" i="8"/>
  <c r="O1953" i="8"/>
  <c r="O1952" i="8"/>
  <c r="O1951" i="8"/>
  <c r="O1950" i="8"/>
  <c r="O1949" i="8"/>
  <c r="O1948" i="8"/>
  <c r="O1947" i="8"/>
  <c r="O1946" i="8"/>
  <c r="O1945" i="8"/>
  <c r="O1944" i="8"/>
  <c r="O1943" i="8"/>
  <c r="O1942" i="8"/>
  <c r="O1941" i="8"/>
  <c r="O1940" i="8"/>
  <c r="O1939" i="8"/>
  <c r="O1938" i="8"/>
  <c r="O1937" i="8"/>
  <c r="O1936" i="8"/>
  <c r="O1935" i="8"/>
  <c r="O1934" i="8"/>
  <c r="O1933" i="8"/>
  <c r="O1932" i="8"/>
  <c r="O1931" i="8"/>
  <c r="O1930" i="8"/>
  <c r="O1929" i="8"/>
  <c r="O1928" i="8"/>
  <c r="O1927" i="8"/>
  <c r="O1926" i="8"/>
  <c r="O1925" i="8"/>
  <c r="O1924" i="8"/>
  <c r="O1923" i="8"/>
  <c r="O1922" i="8"/>
  <c r="O1921" i="8"/>
  <c r="O1920" i="8"/>
  <c r="O1919" i="8"/>
  <c r="O1918" i="8"/>
  <c r="O1917" i="8"/>
  <c r="O1916" i="8"/>
  <c r="O1915" i="8"/>
  <c r="O1914" i="8"/>
  <c r="O1913" i="8"/>
  <c r="O1912" i="8"/>
  <c r="O1911" i="8"/>
  <c r="O1910" i="8"/>
  <c r="O1909" i="8"/>
  <c r="O1908" i="8"/>
  <c r="O1907" i="8"/>
  <c r="O1906" i="8"/>
  <c r="O1905" i="8"/>
  <c r="O1904" i="8"/>
  <c r="O1903" i="8"/>
  <c r="O1902" i="8"/>
  <c r="O1901" i="8"/>
  <c r="O1900" i="8"/>
  <c r="O1899" i="8"/>
  <c r="O1898" i="8"/>
  <c r="O1897" i="8"/>
  <c r="O1896" i="8"/>
  <c r="O1895" i="8"/>
  <c r="O1894" i="8"/>
  <c r="O1893" i="8"/>
  <c r="O1892" i="8"/>
  <c r="O1891" i="8"/>
  <c r="O1890" i="8"/>
  <c r="O1889" i="8"/>
  <c r="O1888" i="8"/>
  <c r="O1887" i="8"/>
  <c r="O1886" i="8"/>
  <c r="O1885" i="8"/>
  <c r="O1884" i="8"/>
  <c r="O1883" i="8"/>
  <c r="O1882" i="8"/>
  <c r="O1881" i="8"/>
  <c r="O1880" i="8"/>
  <c r="O1879" i="8"/>
  <c r="O1878" i="8"/>
  <c r="O1877" i="8"/>
  <c r="O1876" i="8"/>
  <c r="O1875" i="8"/>
  <c r="O1874" i="8"/>
  <c r="O1873" i="8"/>
  <c r="O1872" i="8"/>
  <c r="O1871" i="8"/>
  <c r="O1870" i="8"/>
  <c r="O1869" i="8"/>
  <c r="O1868" i="8"/>
  <c r="O1867" i="8"/>
  <c r="O1866" i="8"/>
  <c r="O1865" i="8"/>
  <c r="O1864" i="8"/>
  <c r="O1863" i="8"/>
  <c r="O1862" i="8"/>
  <c r="O1861" i="8"/>
  <c r="O1860" i="8"/>
  <c r="O1859" i="8"/>
  <c r="O1858" i="8"/>
  <c r="O1857" i="8"/>
  <c r="O1856" i="8"/>
  <c r="O1855" i="8"/>
  <c r="O1854" i="8"/>
  <c r="O1853" i="8"/>
  <c r="O1852" i="8"/>
  <c r="O1851" i="8"/>
  <c r="O1850" i="8"/>
  <c r="O1849" i="8"/>
  <c r="O1848" i="8"/>
  <c r="O1847" i="8"/>
  <c r="O1846" i="8"/>
  <c r="O1845" i="8"/>
  <c r="O1844" i="8"/>
  <c r="O1843" i="8"/>
  <c r="O1842" i="8"/>
  <c r="O1841" i="8"/>
  <c r="O1840" i="8"/>
  <c r="O1839" i="8"/>
  <c r="O1838" i="8"/>
  <c r="O1837" i="8"/>
  <c r="O1836" i="8"/>
  <c r="O1835" i="8"/>
  <c r="O1834" i="8"/>
  <c r="O1833" i="8"/>
  <c r="O1832" i="8"/>
  <c r="O1831" i="8"/>
  <c r="O1830" i="8"/>
  <c r="O1829" i="8"/>
  <c r="O1828" i="8"/>
  <c r="O1827" i="8"/>
  <c r="O1826" i="8"/>
  <c r="O1825" i="8"/>
  <c r="O1824" i="8"/>
  <c r="O1823" i="8"/>
  <c r="O1822" i="8"/>
  <c r="O1821" i="8"/>
  <c r="O1820" i="8"/>
  <c r="O1819" i="8"/>
  <c r="O1818" i="8"/>
  <c r="O1817" i="8"/>
  <c r="O1816" i="8"/>
  <c r="O1815" i="8"/>
  <c r="O1814" i="8"/>
  <c r="O1813" i="8"/>
  <c r="O1812" i="8"/>
  <c r="O1811" i="8"/>
  <c r="O1810" i="8"/>
  <c r="O1809" i="8"/>
  <c r="O1808" i="8"/>
  <c r="O1807" i="8"/>
  <c r="O1806" i="8"/>
  <c r="O1805" i="8"/>
  <c r="O1804" i="8"/>
  <c r="O1803" i="8"/>
  <c r="O1802" i="8"/>
  <c r="O1801" i="8"/>
  <c r="O1800" i="8"/>
  <c r="O1799" i="8"/>
  <c r="O1798" i="8"/>
  <c r="O1797" i="8"/>
  <c r="O1796" i="8"/>
  <c r="O1795" i="8"/>
  <c r="O1794" i="8"/>
  <c r="O1793" i="8"/>
  <c r="O1792" i="8"/>
  <c r="O1791" i="8"/>
  <c r="O1790" i="8"/>
  <c r="O1789" i="8"/>
  <c r="O1788" i="8"/>
  <c r="O1787" i="8"/>
  <c r="O1786" i="8"/>
  <c r="O1785" i="8"/>
  <c r="O1784" i="8"/>
  <c r="O1783" i="8"/>
  <c r="O1782" i="8"/>
  <c r="O1781" i="8"/>
  <c r="O1780" i="8"/>
  <c r="O1779" i="8"/>
  <c r="O1778" i="8"/>
  <c r="O1777" i="8"/>
  <c r="O1776" i="8"/>
  <c r="O1775" i="8"/>
  <c r="O1774" i="8"/>
  <c r="O1773" i="8"/>
  <c r="O1772" i="8"/>
  <c r="O1771" i="8"/>
  <c r="O1770" i="8"/>
  <c r="O1769" i="8"/>
  <c r="O1768" i="8"/>
  <c r="O1767" i="8"/>
  <c r="O1766" i="8"/>
  <c r="O1765" i="8"/>
  <c r="O1764" i="8"/>
  <c r="O1763" i="8"/>
  <c r="O1762" i="8"/>
  <c r="O1761" i="8"/>
  <c r="O1760" i="8"/>
  <c r="O1759" i="8"/>
  <c r="O1758" i="8"/>
  <c r="O1757" i="8"/>
  <c r="O1756" i="8"/>
  <c r="O1755" i="8"/>
  <c r="O1754" i="8"/>
  <c r="O1753" i="8"/>
  <c r="O1752" i="8"/>
  <c r="O1751" i="8"/>
  <c r="O1750" i="8"/>
  <c r="O1749" i="8"/>
  <c r="O1748" i="8"/>
  <c r="O1747" i="8"/>
  <c r="O1746" i="8"/>
  <c r="O1745" i="8"/>
  <c r="O1744" i="8"/>
  <c r="O1743" i="8"/>
  <c r="O1742" i="8"/>
  <c r="O1741" i="8"/>
  <c r="O1740" i="8"/>
  <c r="O1739" i="8"/>
  <c r="O1738" i="8"/>
  <c r="O1737" i="8"/>
  <c r="O1736" i="8"/>
  <c r="O1735" i="8"/>
  <c r="O1734" i="8"/>
  <c r="O1733" i="8"/>
  <c r="O1732" i="8"/>
  <c r="O1731" i="8"/>
  <c r="O1730" i="8"/>
  <c r="O1729" i="8"/>
  <c r="O1728" i="8"/>
  <c r="O1727" i="8"/>
  <c r="O1726" i="8"/>
  <c r="O1725" i="8"/>
  <c r="O1724" i="8"/>
  <c r="O1723" i="8"/>
  <c r="O1722" i="8"/>
  <c r="O1721" i="8"/>
  <c r="O1720" i="8"/>
  <c r="O1719" i="8"/>
  <c r="O1718" i="8"/>
  <c r="O1717" i="8"/>
  <c r="O1716" i="8"/>
  <c r="O1715" i="8"/>
  <c r="O1714" i="8"/>
  <c r="O1713" i="8"/>
  <c r="O1712" i="8"/>
  <c r="O1711" i="8"/>
  <c r="O1710" i="8"/>
  <c r="O1709" i="8"/>
  <c r="O1708" i="8"/>
  <c r="O1707" i="8"/>
  <c r="O1706" i="8"/>
  <c r="O1705" i="8"/>
  <c r="O1704" i="8"/>
  <c r="O1703" i="8"/>
  <c r="O1702" i="8"/>
  <c r="O1701" i="8"/>
  <c r="O1700" i="8"/>
  <c r="O1699" i="8"/>
  <c r="O1698" i="8"/>
  <c r="O1697" i="8"/>
  <c r="O1696" i="8"/>
  <c r="O1695" i="8"/>
  <c r="O1694" i="8"/>
  <c r="O1693" i="8"/>
  <c r="O1692" i="8"/>
  <c r="O1691" i="8"/>
  <c r="O1690" i="8"/>
  <c r="O1689" i="8"/>
  <c r="O1688" i="8"/>
  <c r="O1687" i="8"/>
  <c r="O1686" i="8"/>
  <c r="O1685" i="8"/>
  <c r="O1684" i="8"/>
  <c r="O1683" i="8"/>
  <c r="O1682" i="8"/>
  <c r="O1681" i="8"/>
  <c r="O1680" i="8"/>
  <c r="O1679" i="8"/>
  <c r="O1678" i="8"/>
  <c r="O1677" i="8"/>
  <c r="O1676" i="8"/>
  <c r="O1675" i="8"/>
  <c r="O1674" i="8"/>
  <c r="O1673" i="8"/>
  <c r="O1672" i="8"/>
  <c r="O1671" i="8"/>
  <c r="O1670" i="8"/>
  <c r="O1669" i="8"/>
  <c r="O1668" i="8"/>
  <c r="O1667" i="8"/>
  <c r="O1666" i="8"/>
  <c r="O1665" i="8"/>
  <c r="O1664" i="8"/>
  <c r="O1663" i="8"/>
  <c r="O1662" i="8"/>
  <c r="O1661" i="8"/>
  <c r="O1660" i="8"/>
  <c r="O1659" i="8"/>
  <c r="O1658" i="8"/>
  <c r="O1657" i="8"/>
  <c r="O1656" i="8"/>
  <c r="O1655" i="8"/>
  <c r="O1654" i="8"/>
  <c r="O1653" i="8"/>
  <c r="O1652" i="8"/>
  <c r="O1651" i="8"/>
  <c r="O1650" i="8"/>
  <c r="O1649" i="8"/>
  <c r="O1648" i="8"/>
  <c r="O1647" i="8"/>
  <c r="O1646" i="8"/>
  <c r="O1645" i="8"/>
  <c r="O1644" i="8"/>
  <c r="O1643" i="8"/>
  <c r="O1642" i="8"/>
  <c r="O1641" i="8"/>
  <c r="O1640" i="8"/>
  <c r="O1639" i="8"/>
  <c r="O1638" i="8"/>
  <c r="O1637" i="8"/>
  <c r="O1636" i="8"/>
  <c r="O1635" i="8"/>
  <c r="O1634" i="8"/>
  <c r="O1633" i="8"/>
  <c r="O1632" i="8"/>
  <c r="O1631" i="8"/>
  <c r="O1630" i="8"/>
  <c r="O1629" i="8"/>
  <c r="O1628" i="8"/>
  <c r="O1627" i="8"/>
  <c r="O1626" i="8"/>
  <c r="O1625" i="8"/>
  <c r="O1624" i="8"/>
  <c r="O1623" i="8"/>
  <c r="O1622" i="8"/>
  <c r="O1621" i="8"/>
  <c r="O1620" i="8"/>
  <c r="O1619" i="8"/>
  <c r="O1618" i="8"/>
  <c r="O1617" i="8"/>
  <c r="O1616" i="8"/>
  <c r="O1615" i="8"/>
  <c r="O1614" i="8"/>
  <c r="O1613" i="8"/>
  <c r="O1612" i="8"/>
  <c r="O1611" i="8"/>
  <c r="O1610" i="8"/>
  <c r="O1609" i="8"/>
  <c r="O1608" i="8"/>
  <c r="O1607" i="8"/>
  <c r="O1606" i="8"/>
  <c r="O1605" i="8"/>
  <c r="O1604" i="8"/>
  <c r="O1603" i="8"/>
  <c r="O1602" i="8"/>
  <c r="O1601" i="8"/>
  <c r="O1600" i="8"/>
  <c r="O1599" i="8"/>
  <c r="O1598" i="8"/>
  <c r="O1597" i="8"/>
  <c r="O1596" i="8"/>
  <c r="O1595" i="8"/>
  <c r="O1594" i="8"/>
  <c r="O1593" i="8"/>
  <c r="O1592" i="8"/>
  <c r="O1591" i="8"/>
  <c r="O1590" i="8"/>
  <c r="O1589" i="8"/>
  <c r="O1588" i="8"/>
  <c r="O1587" i="8"/>
  <c r="O1586" i="8"/>
  <c r="O1585" i="8"/>
  <c r="O1584" i="8"/>
  <c r="O1583" i="8"/>
  <c r="O1582" i="8"/>
  <c r="O1581" i="8"/>
  <c r="O1580" i="8"/>
  <c r="O1579" i="8"/>
  <c r="O1578" i="8"/>
  <c r="O1577" i="8"/>
  <c r="O1576" i="8"/>
  <c r="O1575" i="8"/>
  <c r="O1574" i="8"/>
  <c r="O1573" i="8"/>
  <c r="O1572" i="8"/>
  <c r="O1571" i="8"/>
  <c r="O1570" i="8"/>
  <c r="O1569" i="8"/>
  <c r="O1568" i="8"/>
  <c r="O1567" i="8"/>
  <c r="O1566" i="8"/>
  <c r="O1565" i="8"/>
  <c r="O1564" i="8"/>
  <c r="O1563" i="8"/>
  <c r="O1562" i="8"/>
  <c r="O1561" i="8"/>
  <c r="O1560" i="8"/>
  <c r="O1559" i="8"/>
  <c r="O1558" i="8"/>
  <c r="O1557" i="8"/>
  <c r="O1556" i="8"/>
  <c r="O1555" i="8"/>
  <c r="O1554" i="8"/>
  <c r="O1553" i="8"/>
  <c r="O1552" i="8"/>
  <c r="O1551" i="8"/>
  <c r="O1550" i="8"/>
  <c r="O1549" i="8"/>
  <c r="O1548" i="8"/>
  <c r="O1547" i="8"/>
  <c r="O1546" i="8"/>
  <c r="O1545" i="8"/>
  <c r="O1544" i="8"/>
  <c r="O1543" i="8"/>
  <c r="O1542" i="8"/>
  <c r="O1541" i="8"/>
  <c r="O1540" i="8"/>
  <c r="O1539" i="8"/>
  <c r="O1538" i="8"/>
  <c r="O1537" i="8"/>
  <c r="O1536" i="8"/>
  <c r="O1535" i="8"/>
  <c r="O1534" i="8"/>
  <c r="O1533" i="8"/>
  <c r="O1532" i="8"/>
  <c r="O1531" i="8"/>
  <c r="O1530" i="8"/>
  <c r="O1529" i="8"/>
  <c r="O1528" i="8"/>
  <c r="O1527" i="8"/>
  <c r="O1526" i="8"/>
  <c r="O1525" i="8"/>
  <c r="O1524" i="8"/>
  <c r="O1523" i="8"/>
  <c r="O1522" i="8"/>
  <c r="O1521" i="8"/>
  <c r="O1520" i="8"/>
  <c r="O1519" i="8"/>
  <c r="O1518" i="8"/>
  <c r="O1517" i="8"/>
  <c r="O1516" i="8"/>
  <c r="O1515" i="8"/>
  <c r="O1514" i="8"/>
  <c r="O1513" i="8"/>
  <c r="O1512" i="8"/>
  <c r="O1511" i="8"/>
  <c r="O1510" i="8"/>
  <c r="O1509" i="8"/>
  <c r="O1508" i="8"/>
  <c r="O1507" i="8"/>
  <c r="O1506" i="8"/>
  <c r="O1505" i="8"/>
  <c r="O1504" i="8"/>
  <c r="O1503" i="8"/>
  <c r="O1502" i="8"/>
  <c r="O1501" i="8"/>
  <c r="O1500" i="8"/>
  <c r="O1499" i="8"/>
  <c r="O1498" i="8"/>
  <c r="O1497" i="8"/>
  <c r="O1496" i="8"/>
  <c r="O1495" i="8"/>
  <c r="O1494" i="8"/>
  <c r="O1493" i="8"/>
  <c r="O1492" i="8"/>
  <c r="O1491" i="8"/>
  <c r="O1490" i="8"/>
  <c r="O1489" i="8"/>
  <c r="O1488" i="8"/>
  <c r="O1487" i="8"/>
  <c r="O1486" i="8"/>
  <c r="O1485" i="8"/>
  <c r="O1484" i="8"/>
  <c r="O1483" i="8"/>
  <c r="O1482" i="8"/>
  <c r="O1481" i="8"/>
  <c r="O1480" i="8"/>
  <c r="O1479" i="8"/>
  <c r="O1478" i="8"/>
  <c r="O1477" i="8"/>
  <c r="O1476" i="8"/>
  <c r="O1475" i="8"/>
  <c r="O1474" i="8"/>
  <c r="O1473" i="8"/>
  <c r="O1472" i="8"/>
  <c r="O1471" i="8"/>
  <c r="O1470" i="8"/>
  <c r="O1469" i="8"/>
  <c r="O1468" i="8"/>
  <c r="O1467" i="8"/>
  <c r="O1466" i="8"/>
  <c r="O1465" i="8"/>
  <c r="O1464" i="8"/>
  <c r="O1463" i="8"/>
  <c r="O1462" i="8"/>
  <c r="O1461" i="8"/>
  <c r="O1460" i="8"/>
  <c r="O1459" i="8"/>
  <c r="O1458" i="8"/>
  <c r="O1457" i="8"/>
  <c r="O1456" i="8"/>
  <c r="O1455" i="8"/>
  <c r="O1454" i="8"/>
  <c r="O1453" i="8"/>
  <c r="O1452" i="8"/>
  <c r="O1451" i="8"/>
  <c r="O1450" i="8"/>
  <c r="O1449" i="8"/>
  <c r="O1448" i="8"/>
  <c r="O1447" i="8"/>
  <c r="O1446" i="8"/>
  <c r="O1445" i="8"/>
  <c r="O1444" i="8"/>
  <c r="O1443" i="8"/>
  <c r="O1442" i="8"/>
  <c r="O1441" i="8"/>
  <c r="O1440" i="8"/>
  <c r="O1439" i="8"/>
  <c r="O1438" i="8"/>
  <c r="O1437" i="8"/>
  <c r="O1436" i="8"/>
  <c r="O1435" i="8"/>
  <c r="O1434" i="8"/>
  <c r="O1433" i="8"/>
  <c r="O1432" i="8"/>
  <c r="O1431" i="8"/>
  <c r="O1430" i="8"/>
  <c r="O1429" i="8"/>
  <c r="O1428" i="8"/>
  <c r="O1427" i="8"/>
  <c r="O1426" i="8"/>
  <c r="O1425" i="8"/>
  <c r="O1424" i="8"/>
  <c r="O1423" i="8"/>
  <c r="O1422" i="8"/>
  <c r="O1421" i="8"/>
  <c r="O1420" i="8"/>
  <c r="O1419" i="8"/>
  <c r="O1418" i="8"/>
  <c r="O1417" i="8"/>
  <c r="O1416" i="8"/>
  <c r="O1415" i="8"/>
  <c r="O1414" i="8"/>
  <c r="O1413" i="8"/>
  <c r="O1412" i="8"/>
  <c r="O1411" i="8"/>
  <c r="O1410" i="8"/>
  <c r="O1409" i="8"/>
  <c r="O1408" i="8"/>
  <c r="O1407" i="8"/>
  <c r="O1406" i="8"/>
  <c r="O1405" i="8"/>
  <c r="O1404" i="8"/>
  <c r="O1403" i="8"/>
  <c r="O1402" i="8"/>
  <c r="O1401" i="8"/>
  <c r="O1400" i="8"/>
  <c r="O1399" i="8"/>
  <c r="O1398" i="8"/>
  <c r="O1397" i="8"/>
  <c r="O1396" i="8"/>
  <c r="O1395" i="8"/>
  <c r="O1394" i="8"/>
  <c r="O1393" i="8"/>
  <c r="O1392" i="8"/>
  <c r="O1391" i="8"/>
  <c r="O1390" i="8"/>
  <c r="O1389" i="8"/>
  <c r="O1388" i="8"/>
  <c r="O1387" i="8"/>
  <c r="O1386" i="8"/>
  <c r="O1385" i="8"/>
  <c r="O1384" i="8"/>
  <c r="O1383" i="8"/>
  <c r="O1382" i="8"/>
  <c r="O1381" i="8"/>
  <c r="O1380" i="8"/>
  <c r="O1379" i="8"/>
  <c r="O1378" i="8"/>
  <c r="O1377" i="8"/>
  <c r="O1376" i="8"/>
  <c r="O1375" i="8"/>
  <c r="O1374" i="8"/>
  <c r="O1373" i="8"/>
  <c r="O1372" i="8"/>
  <c r="O1371" i="8"/>
  <c r="O1370" i="8"/>
  <c r="O1369" i="8"/>
  <c r="O1368" i="8"/>
  <c r="O1367" i="8"/>
  <c r="O1366" i="8"/>
  <c r="O1365" i="8"/>
  <c r="O1364" i="8"/>
  <c r="O1363" i="8"/>
  <c r="O1362" i="8"/>
  <c r="O1361" i="8"/>
  <c r="O1360" i="8"/>
  <c r="O1359" i="8"/>
  <c r="O1358" i="8"/>
  <c r="O1357" i="8"/>
  <c r="O1356" i="8"/>
  <c r="O1355" i="8"/>
  <c r="O1354" i="8"/>
  <c r="O1353" i="8"/>
  <c r="O1352" i="8"/>
  <c r="O1351" i="8"/>
  <c r="O1350" i="8"/>
  <c r="O1349" i="8"/>
  <c r="O1348" i="8"/>
  <c r="O1347" i="8"/>
  <c r="O1346" i="8"/>
  <c r="O1345" i="8"/>
  <c r="O1344" i="8"/>
  <c r="O1343" i="8"/>
  <c r="O1342" i="8"/>
  <c r="O1341" i="8"/>
  <c r="O1340" i="8"/>
  <c r="O1339" i="8"/>
  <c r="O1338" i="8"/>
  <c r="O1337" i="8"/>
  <c r="O1336" i="8"/>
  <c r="O1335" i="8"/>
  <c r="O1334" i="8"/>
  <c r="O1333" i="8"/>
  <c r="O1332" i="8"/>
  <c r="O1331" i="8"/>
  <c r="O1330" i="8"/>
  <c r="O1329" i="8"/>
  <c r="O1328" i="8"/>
  <c r="O1327" i="8"/>
  <c r="O1326" i="8"/>
  <c r="O1325" i="8"/>
  <c r="O1324" i="8"/>
  <c r="O1323" i="8"/>
  <c r="O1322" i="8"/>
  <c r="O1321" i="8"/>
  <c r="O1320" i="8"/>
  <c r="O1319" i="8"/>
  <c r="O1318" i="8"/>
  <c r="O1317" i="8"/>
  <c r="O1316" i="8"/>
  <c r="O1315" i="8"/>
  <c r="O1314" i="8"/>
  <c r="O1313" i="8"/>
  <c r="O1312" i="8"/>
  <c r="O1311" i="8"/>
  <c r="O1310" i="8"/>
  <c r="O1309" i="8"/>
  <c r="O1308" i="8"/>
  <c r="O1307" i="8"/>
  <c r="O1306" i="8"/>
  <c r="O1305" i="8"/>
  <c r="O1304" i="8"/>
  <c r="O1303" i="8"/>
  <c r="O1302" i="8"/>
  <c r="O1301" i="8"/>
  <c r="O1300" i="8"/>
  <c r="O1299" i="8"/>
  <c r="O1298" i="8"/>
  <c r="O1297" i="8"/>
  <c r="O1296" i="8"/>
  <c r="O1295" i="8"/>
  <c r="O1294" i="8"/>
  <c r="O1293" i="8"/>
  <c r="O1292" i="8"/>
  <c r="O1291" i="8"/>
  <c r="O1290" i="8"/>
  <c r="O1289" i="8"/>
  <c r="O1288" i="8"/>
  <c r="O1287" i="8"/>
  <c r="O1286" i="8"/>
  <c r="O1285" i="8"/>
  <c r="O1284" i="8"/>
  <c r="O1283" i="8"/>
  <c r="O1282" i="8"/>
  <c r="O1281" i="8"/>
  <c r="O1280" i="8"/>
  <c r="O1279" i="8"/>
  <c r="O1278" i="8"/>
  <c r="O1277" i="8"/>
  <c r="O1276" i="8"/>
  <c r="O1275" i="8"/>
  <c r="O1274" i="8"/>
  <c r="O1273" i="8"/>
  <c r="O1272" i="8"/>
  <c r="O1271" i="8"/>
  <c r="O1270" i="8"/>
  <c r="O1269" i="8"/>
  <c r="O1268" i="8"/>
  <c r="O1267" i="8"/>
  <c r="O1266" i="8"/>
  <c r="O1265" i="8"/>
  <c r="O1264" i="8"/>
  <c r="O1263" i="8"/>
  <c r="O1262" i="8"/>
  <c r="O1261" i="8"/>
  <c r="O1260" i="8"/>
  <c r="O1259" i="8"/>
  <c r="O1258" i="8"/>
  <c r="O1257" i="8"/>
  <c r="O1256" i="8"/>
  <c r="O1255" i="8"/>
  <c r="O1254" i="8"/>
  <c r="O1253" i="8"/>
  <c r="O1252" i="8"/>
  <c r="O1251" i="8"/>
  <c r="O1250" i="8"/>
  <c r="O1249" i="8"/>
  <c r="O1248" i="8"/>
  <c r="O1247" i="8"/>
  <c r="O1246" i="8"/>
  <c r="O1245" i="8"/>
  <c r="O1244" i="8"/>
  <c r="O1243" i="8"/>
  <c r="O1242" i="8"/>
  <c r="O1241" i="8"/>
  <c r="O1240" i="8"/>
  <c r="O1239" i="8"/>
  <c r="O1238" i="8"/>
  <c r="O1237" i="8"/>
  <c r="O1236" i="8"/>
  <c r="O1235" i="8"/>
  <c r="O1234" i="8"/>
  <c r="O1233" i="8"/>
  <c r="O1232" i="8"/>
  <c r="O1231" i="8"/>
  <c r="O1230" i="8"/>
  <c r="O1229" i="8"/>
  <c r="O1228" i="8"/>
  <c r="O1227" i="8"/>
  <c r="O1226" i="8"/>
  <c r="O1225" i="8"/>
  <c r="O1224" i="8"/>
  <c r="O1223" i="8"/>
  <c r="O1222" i="8"/>
  <c r="O1221" i="8"/>
  <c r="O1220" i="8"/>
  <c r="O1219" i="8"/>
  <c r="O1218" i="8"/>
  <c r="O1217" i="8"/>
  <c r="O1216" i="8"/>
  <c r="O1215" i="8"/>
  <c r="O1214" i="8"/>
  <c r="O1213" i="8"/>
  <c r="O1212" i="8"/>
  <c r="O1211" i="8"/>
  <c r="O1210" i="8"/>
  <c r="O1209" i="8"/>
  <c r="O1208" i="8"/>
  <c r="O1207" i="8"/>
  <c r="O1206" i="8"/>
  <c r="O1205" i="8"/>
  <c r="O1204" i="8"/>
  <c r="O1203" i="8"/>
  <c r="O1202" i="8"/>
  <c r="O1201" i="8"/>
  <c r="O1200" i="8"/>
  <c r="O1199" i="8"/>
  <c r="O1198" i="8"/>
  <c r="O1197" i="8"/>
  <c r="O1196" i="8"/>
  <c r="O1195" i="8"/>
  <c r="O1194" i="8"/>
  <c r="O1193" i="8"/>
  <c r="O1192" i="8"/>
  <c r="O1191" i="8"/>
  <c r="O1190" i="8"/>
  <c r="O1189" i="8"/>
  <c r="O1188" i="8"/>
  <c r="O1187" i="8"/>
  <c r="O1186" i="8"/>
  <c r="O1185" i="8"/>
  <c r="O1184" i="8"/>
  <c r="O1183" i="8"/>
  <c r="O1182" i="8"/>
  <c r="O1181" i="8"/>
  <c r="O1180" i="8"/>
  <c r="O1179" i="8"/>
  <c r="O1178" i="8"/>
  <c r="O1177" i="8"/>
  <c r="O1176" i="8"/>
  <c r="O1175" i="8"/>
  <c r="O1174" i="8"/>
  <c r="O1173" i="8"/>
  <c r="O1172" i="8"/>
  <c r="O1171" i="8"/>
  <c r="O1170" i="8"/>
  <c r="O1169" i="8"/>
  <c r="O1168" i="8"/>
  <c r="O1167" i="8"/>
  <c r="O1166" i="8"/>
  <c r="O1165" i="8"/>
  <c r="O1164" i="8"/>
  <c r="O1163" i="8"/>
  <c r="O1162" i="8"/>
  <c r="O1161" i="8"/>
  <c r="O1160" i="8"/>
  <c r="O1159" i="8"/>
  <c r="O1158" i="8"/>
  <c r="O1157" i="8"/>
  <c r="O1156" i="8"/>
  <c r="O1155" i="8"/>
  <c r="O1154" i="8"/>
  <c r="O1153" i="8"/>
  <c r="O1152" i="8"/>
  <c r="O1151" i="8"/>
  <c r="O1150" i="8"/>
  <c r="O1149" i="8"/>
  <c r="O1148" i="8"/>
  <c r="O1147" i="8"/>
  <c r="O1146" i="8"/>
  <c r="O1145" i="8"/>
  <c r="O1144" i="8"/>
  <c r="O1143" i="8"/>
  <c r="O1142" i="8"/>
  <c r="O1141" i="8"/>
  <c r="O1140" i="8"/>
  <c r="O1139" i="8"/>
  <c r="O1138" i="8"/>
  <c r="O1137" i="8"/>
  <c r="O1136" i="8"/>
  <c r="O1135" i="8"/>
  <c r="O1134" i="8"/>
  <c r="O1133" i="8"/>
  <c r="O1132" i="8"/>
  <c r="O1131" i="8"/>
  <c r="O1130" i="8"/>
  <c r="O1129" i="8"/>
  <c r="O1128" i="8"/>
  <c r="O1127" i="8"/>
  <c r="O1126" i="8"/>
  <c r="O1125" i="8"/>
  <c r="O1124" i="8"/>
  <c r="O1123" i="8"/>
  <c r="O1122" i="8"/>
  <c r="O1121" i="8"/>
  <c r="O1120" i="8"/>
  <c r="O1119" i="8"/>
  <c r="O1118" i="8"/>
  <c r="O1117" i="8"/>
  <c r="O1116" i="8"/>
  <c r="O1115" i="8"/>
  <c r="O1114" i="8"/>
  <c r="O1113" i="8"/>
  <c r="O1112" i="8"/>
  <c r="O1111" i="8"/>
  <c r="O1110" i="8"/>
  <c r="O1109" i="8"/>
  <c r="O1108" i="8"/>
  <c r="O1107" i="8"/>
  <c r="O1106" i="8"/>
  <c r="O1105" i="8"/>
  <c r="O1104" i="8"/>
  <c r="O1103" i="8"/>
  <c r="O1102" i="8"/>
  <c r="O1101" i="8"/>
  <c r="O1100" i="8"/>
  <c r="O1099" i="8"/>
  <c r="O1098" i="8"/>
  <c r="O1097" i="8"/>
  <c r="O1096" i="8"/>
  <c r="O1095" i="8"/>
  <c r="O1094" i="8"/>
  <c r="O1093" i="8"/>
  <c r="O1092" i="8"/>
  <c r="O1091" i="8"/>
  <c r="O1090" i="8"/>
  <c r="O1089" i="8"/>
  <c r="O1088" i="8"/>
  <c r="O1087" i="8"/>
  <c r="O1086" i="8"/>
  <c r="O1085" i="8"/>
  <c r="O1084" i="8"/>
  <c r="O1083" i="8"/>
  <c r="O1082" i="8"/>
  <c r="O1081" i="8"/>
  <c r="O1080" i="8"/>
  <c r="O1079" i="8"/>
  <c r="O1078" i="8"/>
  <c r="O1077" i="8"/>
  <c r="O1076" i="8"/>
  <c r="O1075" i="8"/>
  <c r="O1074" i="8"/>
  <c r="O1073" i="8"/>
  <c r="O1072" i="8"/>
  <c r="O1071" i="8"/>
  <c r="O1070" i="8"/>
  <c r="O1069" i="8"/>
  <c r="O1068" i="8"/>
  <c r="O1067" i="8"/>
  <c r="O1066" i="8"/>
  <c r="O1065" i="8"/>
  <c r="O1064" i="8"/>
  <c r="O1063" i="8"/>
  <c r="O1062" i="8"/>
  <c r="O1061" i="8"/>
  <c r="O1060" i="8"/>
  <c r="O1059" i="8"/>
  <c r="O1058" i="8"/>
  <c r="O1057" i="8"/>
  <c r="O1056" i="8"/>
  <c r="O1055" i="8"/>
  <c r="O1054" i="8"/>
  <c r="O1053" i="8"/>
  <c r="O1052" i="8"/>
  <c r="O1051" i="8"/>
  <c r="O1050" i="8"/>
  <c r="O1049" i="8"/>
  <c r="O1048" i="8"/>
  <c r="O1047" i="8"/>
  <c r="O1046" i="8"/>
  <c r="O1045" i="8"/>
  <c r="O1044" i="8"/>
  <c r="O1043" i="8"/>
  <c r="O1042" i="8"/>
  <c r="O1041" i="8"/>
  <c r="O1040" i="8"/>
  <c r="O1039" i="8"/>
  <c r="O1038" i="8"/>
  <c r="O1037" i="8"/>
  <c r="O1036" i="8"/>
  <c r="O1035" i="8"/>
  <c r="O1034" i="8"/>
  <c r="O1033" i="8"/>
  <c r="O1032" i="8"/>
  <c r="O1031" i="8"/>
  <c r="O1030" i="8"/>
  <c r="O1029" i="8"/>
  <c r="O1028" i="8"/>
  <c r="O1027" i="8"/>
  <c r="O1026" i="8"/>
  <c r="O1025" i="8"/>
  <c r="O1024" i="8"/>
  <c r="O1023" i="8"/>
  <c r="O1022" i="8"/>
  <c r="O1021" i="8"/>
  <c r="O1020" i="8"/>
  <c r="O1019" i="8"/>
  <c r="O1018" i="8"/>
  <c r="O1017" i="8"/>
  <c r="O1016" i="8"/>
  <c r="O1015" i="8"/>
  <c r="O1014" i="8"/>
  <c r="O1013" i="8"/>
  <c r="O1012" i="8"/>
  <c r="O1011" i="8"/>
  <c r="O1010" i="8"/>
  <c r="O1009" i="8"/>
  <c r="O1008" i="8"/>
  <c r="O1007" i="8"/>
  <c r="O1006" i="8"/>
  <c r="O1005" i="8"/>
  <c r="O1004" i="8"/>
  <c r="O1003" i="8"/>
  <c r="O1002" i="8"/>
  <c r="O1001" i="8"/>
  <c r="O1000" i="8"/>
  <c r="O999" i="8"/>
  <c r="O998" i="8"/>
  <c r="O997" i="8"/>
  <c r="O996" i="8"/>
  <c r="O995" i="8"/>
  <c r="O994" i="8"/>
  <c r="O993" i="8"/>
  <c r="O992" i="8"/>
  <c r="O991" i="8"/>
  <c r="O990" i="8"/>
  <c r="O989" i="8"/>
  <c r="O988" i="8"/>
  <c r="O987" i="8"/>
  <c r="O986" i="8"/>
  <c r="O985" i="8"/>
  <c r="O984" i="8"/>
  <c r="O983" i="8"/>
  <c r="O982" i="8"/>
  <c r="O981" i="8"/>
  <c r="O980" i="8"/>
  <c r="O979" i="8"/>
  <c r="O978" i="8"/>
  <c r="O977" i="8"/>
  <c r="O976" i="8"/>
  <c r="O975" i="8"/>
  <c r="O974" i="8"/>
  <c r="O973" i="8"/>
  <c r="O972" i="8"/>
  <c r="O971" i="8"/>
  <c r="O970" i="8"/>
  <c r="O969" i="8"/>
  <c r="O968" i="8"/>
  <c r="O967" i="8"/>
  <c r="O966" i="8"/>
  <c r="O965" i="8"/>
  <c r="O964" i="8"/>
  <c r="O963" i="8"/>
  <c r="O962" i="8"/>
  <c r="O961" i="8"/>
  <c r="O960" i="8"/>
  <c r="O959" i="8"/>
  <c r="O958" i="8"/>
  <c r="O957" i="8"/>
  <c r="O956" i="8"/>
  <c r="O955" i="8"/>
  <c r="O954" i="8"/>
  <c r="O953" i="8"/>
  <c r="O952" i="8"/>
  <c r="O951" i="8"/>
  <c r="O950" i="8"/>
  <c r="O949" i="8"/>
  <c r="O948" i="8"/>
  <c r="O947" i="8"/>
  <c r="O946" i="8"/>
  <c r="O945" i="8"/>
  <c r="O944" i="8"/>
  <c r="O943" i="8"/>
  <c r="O942" i="8"/>
  <c r="O941" i="8"/>
  <c r="O940" i="8"/>
  <c r="O939" i="8"/>
  <c r="O938" i="8"/>
  <c r="O937" i="8"/>
  <c r="O936" i="8"/>
  <c r="O935" i="8"/>
  <c r="O934" i="8"/>
  <c r="O933" i="8"/>
  <c r="O932" i="8"/>
  <c r="O931" i="8"/>
  <c r="O930" i="8"/>
  <c r="O929" i="8"/>
  <c r="O928" i="8"/>
  <c r="O927" i="8"/>
  <c r="O926" i="8"/>
  <c r="O925" i="8"/>
  <c r="O924" i="8"/>
  <c r="O923" i="8"/>
  <c r="O922" i="8"/>
  <c r="O921" i="8"/>
  <c r="O920" i="8"/>
  <c r="O919" i="8"/>
  <c r="O918" i="8"/>
  <c r="O917" i="8"/>
  <c r="O916" i="8"/>
  <c r="O915" i="8"/>
  <c r="O914" i="8"/>
  <c r="O913" i="8"/>
  <c r="O912" i="8"/>
  <c r="O911" i="8"/>
  <c r="O910" i="8"/>
  <c r="O909" i="8"/>
  <c r="O908" i="8"/>
  <c r="O907" i="8"/>
  <c r="O906" i="8"/>
  <c r="O905" i="8"/>
  <c r="O904" i="8"/>
  <c r="O903" i="8"/>
  <c r="O902" i="8"/>
  <c r="O901" i="8"/>
  <c r="O900" i="8"/>
  <c r="O899" i="8"/>
  <c r="O898" i="8"/>
  <c r="O897" i="8"/>
  <c r="O896" i="8"/>
  <c r="O895" i="8"/>
  <c r="O894" i="8"/>
  <c r="O893" i="8"/>
  <c r="O892" i="8"/>
  <c r="O891" i="8"/>
  <c r="O890" i="8"/>
  <c r="O889" i="8"/>
  <c r="O888" i="8"/>
  <c r="O887" i="8"/>
  <c r="O886" i="8"/>
  <c r="O885" i="8"/>
  <c r="O884" i="8"/>
  <c r="O883" i="8"/>
  <c r="O882" i="8"/>
  <c r="O881" i="8"/>
  <c r="O880" i="8"/>
  <c r="O879" i="8"/>
  <c r="O878" i="8"/>
  <c r="O877" i="8"/>
  <c r="O876" i="8"/>
  <c r="O875" i="8"/>
  <c r="O874" i="8"/>
  <c r="O873" i="8"/>
  <c r="O872" i="8"/>
  <c r="O871" i="8"/>
  <c r="O870" i="8"/>
  <c r="O869" i="8"/>
  <c r="O868" i="8"/>
  <c r="O867" i="8"/>
  <c r="O866" i="8"/>
  <c r="O865" i="8"/>
  <c r="O864" i="8"/>
  <c r="O863" i="8"/>
  <c r="O862" i="8"/>
  <c r="O861" i="8"/>
  <c r="O860" i="8"/>
  <c r="O859" i="8"/>
  <c r="O858" i="8"/>
  <c r="O857" i="8"/>
  <c r="O856" i="8"/>
  <c r="O855" i="8"/>
  <c r="O854" i="8"/>
  <c r="O853" i="8"/>
  <c r="O852" i="8"/>
  <c r="O851" i="8"/>
  <c r="O850" i="8"/>
  <c r="O849" i="8"/>
  <c r="O848" i="8"/>
  <c r="O847" i="8"/>
  <c r="O846" i="8"/>
  <c r="O845" i="8"/>
  <c r="O844" i="8"/>
  <c r="O843" i="8"/>
  <c r="O842" i="8"/>
  <c r="O841" i="8"/>
  <c r="O840" i="8"/>
  <c r="O839" i="8"/>
  <c r="O838" i="8"/>
  <c r="O837" i="8"/>
  <c r="O836" i="8"/>
  <c r="O835" i="8"/>
  <c r="O834" i="8"/>
  <c r="O833" i="8"/>
  <c r="O832" i="8"/>
  <c r="O831" i="8"/>
  <c r="O830" i="8"/>
  <c r="O829" i="8"/>
  <c r="O828" i="8"/>
  <c r="O827" i="8"/>
  <c r="O826" i="8"/>
  <c r="O825" i="8"/>
  <c r="O824" i="8"/>
  <c r="O823" i="8"/>
  <c r="O822" i="8"/>
  <c r="O821" i="8"/>
  <c r="O820" i="8"/>
  <c r="O819" i="8"/>
  <c r="O818" i="8"/>
  <c r="O817" i="8"/>
  <c r="O816" i="8"/>
  <c r="O815" i="8"/>
  <c r="O814" i="8"/>
  <c r="O813" i="8"/>
  <c r="O812" i="8"/>
  <c r="O811" i="8"/>
  <c r="O810" i="8"/>
  <c r="O809" i="8"/>
  <c r="O808" i="8"/>
  <c r="O807" i="8"/>
  <c r="O806" i="8"/>
  <c r="O805" i="8"/>
  <c r="O804" i="8"/>
  <c r="O803" i="8"/>
  <c r="O802" i="8"/>
  <c r="O801" i="8"/>
  <c r="O800" i="8"/>
  <c r="O799" i="8"/>
  <c r="O798" i="8"/>
  <c r="O797" i="8"/>
  <c r="O796" i="8"/>
  <c r="O795" i="8"/>
  <c r="O794" i="8"/>
  <c r="O793" i="8"/>
  <c r="O792" i="8"/>
  <c r="O791" i="8"/>
  <c r="O790" i="8"/>
  <c r="O789" i="8"/>
  <c r="O788" i="8"/>
  <c r="O787" i="8"/>
  <c r="O786" i="8"/>
  <c r="O785" i="8"/>
  <c r="O784" i="8"/>
  <c r="O783" i="8"/>
  <c r="O782" i="8"/>
  <c r="O781" i="8"/>
  <c r="O780" i="8"/>
  <c r="O779" i="8"/>
  <c r="O778" i="8"/>
  <c r="O777" i="8"/>
  <c r="O776" i="8"/>
  <c r="O775" i="8"/>
  <c r="O774" i="8"/>
  <c r="O773" i="8"/>
  <c r="O772" i="8"/>
  <c r="O771" i="8"/>
  <c r="O770" i="8"/>
  <c r="O769" i="8"/>
  <c r="O768" i="8"/>
  <c r="O767" i="8"/>
  <c r="O766" i="8"/>
  <c r="O765" i="8"/>
  <c r="O764" i="8"/>
  <c r="O763" i="8"/>
  <c r="O762" i="8"/>
  <c r="O761" i="8"/>
  <c r="O760" i="8"/>
  <c r="O759" i="8"/>
  <c r="O758" i="8"/>
  <c r="O757" i="8"/>
  <c r="O756" i="8"/>
  <c r="O755" i="8"/>
  <c r="O754" i="8"/>
  <c r="O753" i="8"/>
  <c r="O752" i="8"/>
  <c r="O751" i="8"/>
  <c r="O750" i="8"/>
  <c r="O749" i="8"/>
  <c r="O748" i="8"/>
  <c r="O747" i="8"/>
  <c r="O746" i="8"/>
  <c r="O745" i="8"/>
  <c r="O744" i="8"/>
  <c r="O743" i="8"/>
  <c r="O742" i="8"/>
  <c r="O741" i="8"/>
  <c r="O740" i="8"/>
  <c r="O739" i="8"/>
  <c r="O738" i="8"/>
  <c r="O737" i="8"/>
  <c r="O736" i="8"/>
  <c r="O735" i="8"/>
  <c r="O734" i="8"/>
  <c r="O733" i="8"/>
  <c r="O732" i="8"/>
  <c r="O731" i="8"/>
  <c r="O730" i="8"/>
  <c r="O729" i="8"/>
  <c r="O728" i="8"/>
  <c r="O727" i="8"/>
  <c r="O726" i="8"/>
  <c r="O725" i="8"/>
  <c r="O724" i="8"/>
  <c r="O723" i="8"/>
  <c r="O722" i="8"/>
  <c r="O721" i="8"/>
  <c r="O720" i="8"/>
  <c r="O719" i="8"/>
  <c r="O718" i="8"/>
  <c r="O717" i="8"/>
  <c r="O716" i="8"/>
  <c r="O715" i="8"/>
  <c r="O714" i="8"/>
  <c r="O713" i="8"/>
  <c r="O712" i="8"/>
  <c r="O711" i="8"/>
  <c r="O710" i="8"/>
  <c r="O709" i="8"/>
  <c r="O708" i="8"/>
  <c r="O707" i="8"/>
  <c r="O706" i="8"/>
  <c r="O705" i="8"/>
  <c r="O704" i="8"/>
  <c r="O703" i="8"/>
  <c r="O702" i="8"/>
  <c r="O701" i="8"/>
  <c r="O700" i="8"/>
  <c r="O699" i="8"/>
  <c r="O698" i="8"/>
  <c r="O697" i="8"/>
  <c r="O696" i="8"/>
  <c r="O695" i="8"/>
  <c r="O694" i="8"/>
  <c r="O693" i="8"/>
  <c r="O692" i="8"/>
  <c r="O691" i="8"/>
  <c r="O690" i="8"/>
  <c r="O689" i="8"/>
  <c r="O688" i="8"/>
  <c r="O687" i="8"/>
  <c r="O686" i="8"/>
  <c r="O685" i="8"/>
  <c r="O684" i="8"/>
  <c r="O683" i="8"/>
  <c r="O682" i="8"/>
  <c r="O681" i="8"/>
  <c r="O680" i="8"/>
  <c r="O679" i="8"/>
  <c r="O678" i="8"/>
  <c r="O677" i="8"/>
  <c r="O676" i="8"/>
  <c r="O675" i="8"/>
  <c r="O674" i="8"/>
  <c r="O673" i="8"/>
  <c r="O672" i="8"/>
  <c r="O671" i="8"/>
  <c r="O670" i="8"/>
  <c r="O669" i="8"/>
  <c r="O668" i="8"/>
  <c r="O667" i="8"/>
  <c r="O666" i="8"/>
  <c r="O665" i="8"/>
  <c r="O664" i="8"/>
  <c r="O663" i="8"/>
  <c r="O662" i="8"/>
  <c r="O661" i="8"/>
  <c r="O660" i="8"/>
  <c r="O659" i="8"/>
  <c r="O658" i="8"/>
  <c r="O657" i="8"/>
  <c r="O656" i="8"/>
  <c r="O655" i="8"/>
  <c r="O654" i="8"/>
  <c r="O653" i="8"/>
  <c r="O652" i="8"/>
  <c r="O651" i="8"/>
  <c r="O650" i="8"/>
  <c r="O649" i="8"/>
  <c r="O648" i="8"/>
  <c r="O647" i="8"/>
  <c r="O646" i="8"/>
  <c r="O645" i="8"/>
  <c r="O644" i="8"/>
  <c r="O643" i="8"/>
  <c r="O642" i="8"/>
  <c r="O641" i="8"/>
  <c r="O640" i="8"/>
  <c r="O639" i="8"/>
  <c r="O638" i="8"/>
  <c r="O637" i="8"/>
  <c r="O636" i="8"/>
  <c r="O635" i="8"/>
  <c r="O634" i="8"/>
  <c r="O633" i="8"/>
  <c r="O632" i="8"/>
  <c r="O631" i="8"/>
  <c r="O630" i="8"/>
  <c r="O629" i="8"/>
  <c r="O628" i="8"/>
  <c r="O627" i="8"/>
  <c r="O626" i="8"/>
  <c r="O625" i="8"/>
  <c r="O624" i="8"/>
  <c r="O623" i="8"/>
  <c r="O622" i="8"/>
  <c r="O621" i="8"/>
  <c r="O620" i="8"/>
  <c r="O619" i="8"/>
  <c r="O618" i="8"/>
  <c r="O617" i="8"/>
  <c r="O616" i="8"/>
  <c r="O615" i="8"/>
  <c r="O614" i="8"/>
  <c r="O613" i="8"/>
  <c r="O612" i="8"/>
  <c r="O611" i="8"/>
  <c r="O610" i="8"/>
  <c r="O609" i="8"/>
  <c r="O608" i="8"/>
  <c r="O607" i="8"/>
  <c r="O606" i="8"/>
  <c r="O605" i="8"/>
  <c r="O604" i="8"/>
  <c r="O603" i="8"/>
  <c r="O602" i="8"/>
  <c r="O601" i="8"/>
  <c r="O600" i="8"/>
  <c r="O599" i="8"/>
  <c r="O598" i="8"/>
  <c r="O597" i="8"/>
  <c r="O596" i="8"/>
  <c r="O595" i="8"/>
  <c r="O594" i="8"/>
  <c r="O593" i="8"/>
  <c r="O592" i="8"/>
  <c r="O591" i="8"/>
  <c r="O590" i="8"/>
  <c r="O589" i="8"/>
  <c r="O588" i="8"/>
  <c r="O587" i="8"/>
  <c r="O586" i="8"/>
  <c r="O585" i="8"/>
  <c r="O584" i="8"/>
  <c r="O583" i="8"/>
  <c r="O582" i="8"/>
  <c r="O581" i="8"/>
  <c r="O580" i="8"/>
  <c r="O579" i="8"/>
  <c r="O578" i="8"/>
  <c r="O577" i="8"/>
  <c r="O576" i="8"/>
  <c r="O575" i="8"/>
  <c r="O574" i="8"/>
  <c r="O573" i="8"/>
  <c r="O572" i="8"/>
  <c r="O571" i="8"/>
  <c r="O570" i="8"/>
  <c r="O569" i="8"/>
  <c r="O568" i="8"/>
  <c r="O567" i="8"/>
  <c r="O566" i="8"/>
  <c r="O565" i="8"/>
  <c r="O564" i="8"/>
  <c r="O563" i="8"/>
  <c r="O562" i="8"/>
  <c r="O561" i="8"/>
  <c r="O560" i="8"/>
  <c r="O559" i="8"/>
  <c r="O558" i="8"/>
  <c r="O557" i="8"/>
  <c r="O556" i="8"/>
  <c r="O555" i="8"/>
  <c r="O554" i="8"/>
  <c r="O553" i="8"/>
  <c r="O552" i="8"/>
  <c r="O551" i="8"/>
  <c r="O550" i="8"/>
  <c r="O549" i="8"/>
  <c r="O548" i="8"/>
  <c r="O547" i="8"/>
  <c r="O546" i="8"/>
  <c r="O545" i="8"/>
  <c r="O544" i="8"/>
  <c r="O543" i="8"/>
  <c r="O542" i="8"/>
  <c r="O541" i="8"/>
  <c r="O540" i="8"/>
  <c r="O539" i="8"/>
  <c r="O538" i="8"/>
  <c r="O537" i="8"/>
  <c r="O536" i="8"/>
  <c r="O535" i="8"/>
  <c r="O534" i="8"/>
  <c r="O533" i="8"/>
  <c r="O532" i="8"/>
  <c r="O531" i="8"/>
  <c r="O530" i="8"/>
  <c r="O529" i="8"/>
  <c r="O528" i="8"/>
  <c r="O527" i="8"/>
  <c r="O526" i="8"/>
  <c r="O525" i="8"/>
  <c r="O524" i="8"/>
  <c r="O523" i="8"/>
  <c r="O522" i="8"/>
  <c r="O521" i="8"/>
  <c r="O520" i="8"/>
  <c r="O519" i="8"/>
  <c r="O518" i="8"/>
  <c r="O517" i="8"/>
  <c r="O516" i="8"/>
  <c r="O515" i="8"/>
  <c r="O514" i="8"/>
  <c r="O513" i="8"/>
  <c r="O512" i="8"/>
  <c r="O511" i="8"/>
  <c r="O510" i="8"/>
  <c r="O509" i="8"/>
  <c r="O508" i="8"/>
  <c r="O507" i="8"/>
  <c r="O506" i="8"/>
  <c r="O505" i="8"/>
  <c r="O504" i="8"/>
  <c r="O503" i="8"/>
  <c r="O502" i="8"/>
  <c r="O501" i="8"/>
  <c r="O500" i="8"/>
  <c r="O499" i="8"/>
  <c r="O498" i="8"/>
  <c r="O497" i="8"/>
  <c r="O496" i="8"/>
  <c r="O495" i="8"/>
  <c r="O494" i="8"/>
  <c r="O493" i="8"/>
  <c r="O492" i="8"/>
  <c r="O491" i="8"/>
  <c r="O490" i="8"/>
  <c r="O489" i="8"/>
  <c r="O488" i="8"/>
  <c r="O487" i="8"/>
  <c r="O486" i="8"/>
  <c r="O485" i="8"/>
  <c r="O484" i="8"/>
  <c r="O483" i="8"/>
  <c r="O482" i="8"/>
  <c r="O481" i="8"/>
  <c r="O480" i="8"/>
  <c r="O479" i="8"/>
  <c r="O478" i="8"/>
  <c r="O477" i="8"/>
  <c r="O476" i="8"/>
  <c r="O475" i="8"/>
  <c r="O474" i="8"/>
  <c r="O473" i="8"/>
  <c r="O472" i="8"/>
  <c r="O471" i="8"/>
  <c r="O470" i="8"/>
  <c r="O469" i="8"/>
  <c r="O468" i="8"/>
  <c r="O467" i="8"/>
  <c r="O466" i="8"/>
  <c r="O465" i="8"/>
  <c r="O464" i="8"/>
  <c r="O463" i="8"/>
  <c r="O462" i="8"/>
  <c r="O461" i="8"/>
  <c r="O460" i="8"/>
  <c r="O459" i="8"/>
  <c r="O458" i="8"/>
  <c r="O457" i="8"/>
  <c r="O456" i="8"/>
  <c r="O455" i="8"/>
  <c r="O454" i="8"/>
  <c r="O453" i="8"/>
  <c r="O452" i="8"/>
  <c r="O451" i="8"/>
  <c r="O450" i="8"/>
  <c r="O449" i="8"/>
  <c r="O448" i="8"/>
  <c r="O447" i="8"/>
  <c r="O446" i="8"/>
  <c r="O445" i="8"/>
  <c r="O444" i="8"/>
  <c r="O443" i="8"/>
  <c r="O442" i="8"/>
  <c r="O441" i="8"/>
  <c r="O440" i="8"/>
  <c r="O439" i="8"/>
  <c r="O438" i="8"/>
  <c r="O437" i="8"/>
  <c r="O436" i="8"/>
  <c r="O435" i="8"/>
  <c r="O434" i="8"/>
  <c r="O433" i="8"/>
  <c r="O432" i="8"/>
  <c r="O431" i="8"/>
  <c r="O430" i="8"/>
  <c r="O429" i="8"/>
  <c r="O428" i="8"/>
  <c r="O427" i="8"/>
  <c r="O426" i="8"/>
  <c r="O425" i="8"/>
  <c r="O424" i="8"/>
  <c r="O423" i="8"/>
  <c r="O422" i="8"/>
  <c r="O421" i="8"/>
  <c r="O420" i="8"/>
  <c r="O419" i="8"/>
  <c r="O418" i="8"/>
  <c r="O417" i="8"/>
  <c r="O416" i="8"/>
  <c r="O415" i="8"/>
  <c r="O414" i="8"/>
  <c r="O413" i="8"/>
  <c r="O412" i="8"/>
  <c r="O411" i="8"/>
  <c r="O410" i="8"/>
  <c r="O409" i="8"/>
  <c r="O408" i="8"/>
  <c r="O407" i="8"/>
  <c r="O406" i="8"/>
  <c r="O405" i="8"/>
  <c r="O404" i="8"/>
  <c r="O403" i="8"/>
  <c r="O402" i="8"/>
  <c r="O401" i="8"/>
  <c r="O400" i="8"/>
  <c r="O399" i="8"/>
  <c r="O398" i="8"/>
  <c r="O397" i="8"/>
  <c r="O396" i="8"/>
  <c r="O395" i="8"/>
  <c r="O394" i="8"/>
  <c r="O393" i="8"/>
  <c r="O392" i="8"/>
  <c r="O391" i="8"/>
  <c r="O390" i="8"/>
  <c r="O389" i="8"/>
  <c r="O388" i="8"/>
  <c r="O387" i="8"/>
  <c r="O386" i="8"/>
  <c r="O385" i="8"/>
  <c r="O384" i="8"/>
  <c r="O383" i="8"/>
  <c r="O382" i="8"/>
  <c r="O381" i="8"/>
  <c r="O380" i="8"/>
  <c r="O379" i="8"/>
  <c r="O378" i="8"/>
  <c r="O377" i="8"/>
  <c r="O376" i="8"/>
  <c r="O375" i="8"/>
  <c r="O374" i="8"/>
  <c r="O373" i="8"/>
  <c r="O372" i="8"/>
  <c r="O371" i="8"/>
  <c r="O370" i="8"/>
  <c r="O369" i="8"/>
  <c r="O368" i="8"/>
  <c r="O367" i="8"/>
  <c r="O366" i="8"/>
  <c r="O365" i="8"/>
  <c r="O364" i="8"/>
  <c r="O363" i="8"/>
  <c r="O362" i="8"/>
  <c r="O361" i="8"/>
  <c r="O360" i="8"/>
  <c r="O359" i="8"/>
  <c r="O358" i="8"/>
  <c r="O357" i="8"/>
  <c r="O356" i="8"/>
  <c r="O355" i="8"/>
  <c r="O354" i="8"/>
  <c r="O353" i="8"/>
  <c r="O352" i="8"/>
  <c r="O351" i="8"/>
  <c r="O350" i="8"/>
  <c r="O349" i="8"/>
  <c r="O348" i="8"/>
  <c r="O347" i="8"/>
  <c r="O346" i="8"/>
  <c r="O345" i="8"/>
  <c r="O344" i="8"/>
  <c r="O343" i="8"/>
  <c r="O342" i="8"/>
  <c r="O341" i="8"/>
  <c r="O340" i="8"/>
  <c r="O339" i="8"/>
  <c r="O338" i="8"/>
  <c r="O337" i="8"/>
  <c r="O336" i="8"/>
  <c r="O335" i="8"/>
  <c r="O334" i="8"/>
  <c r="O333" i="8"/>
  <c r="O332" i="8"/>
  <c r="O331" i="8"/>
  <c r="O330" i="8"/>
  <c r="O329" i="8"/>
  <c r="O328" i="8"/>
  <c r="O327" i="8"/>
  <c r="O326" i="8"/>
  <c r="O325" i="8"/>
  <c r="O324" i="8"/>
  <c r="O323" i="8"/>
  <c r="O322" i="8"/>
  <c r="O321" i="8"/>
  <c r="O320" i="8"/>
  <c r="O319" i="8"/>
  <c r="O318" i="8"/>
  <c r="O317" i="8"/>
  <c r="O316" i="8"/>
  <c r="O315" i="8"/>
  <c r="O314" i="8"/>
  <c r="O313" i="8"/>
  <c r="O312" i="8"/>
  <c r="O311" i="8"/>
  <c r="O310" i="8"/>
  <c r="O309" i="8"/>
  <c r="O308" i="8"/>
  <c r="O307" i="8"/>
  <c r="O306" i="8"/>
  <c r="O305" i="8"/>
  <c r="O304" i="8"/>
  <c r="O303" i="8"/>
  <c r="O302" i="8"/>
  <c r="O301" i="8"/>
  <c r="O300" i="8"/>
  <c r="O299" i="8"/>
  <c r="O298" i="8"/>
  <c r="O297" i="8"/>
  <c r="O296" i="8"/>
  <c r="O295" i="8"/>
  <c r="O294" i="8"/>
  <c r="O293" i="8"/>
  <c r="O292" i="8"/>
  <c r="O291" i="8"/>
  <c r="O290" i="8"/>
  <c r="O289" i="8"/>
  <c r="O288" i="8"/>
  <c r="O287" i="8"/>
  <c r="O286" i="8"/>
  <c r="O285" i="8"/>
  <c r="O284" i="8"/>
  <c r="O283" i="8"/>
  <c r="O282" i="8"/>
  <c r="O281" i="8"/>
  <c r="O280" i="8"/>
  <c r="O279" i="8"/>
  <c r="O278" i="8"/>
  <c r="O277" i="8"/>
  <c r="O276" i="8"/>
  <c r="O275" i="8"/>
  <c r="O274" i="8"/>
  <c r="O273" i="8"/>
  <c r="O272" i="8"/>
  <c r="O271" i="8"/>
  <c r="O270" i="8"/>
  <c r="O269" i="8"/>
  <c r="O268" i="8"/>
  <c r="O267" i="8"/>
  <c r="O266" i="8"/>
  <c r="O265" i="8"/>
  <c r="O264" i="8"/>
  <c r="O263" i="8"/>
  <c r="O262" i="8"/>
  <c r="O261" i="8"/>
  <c r="O260" i="8"/>
  <c r="O259" i="8"/>
  <c r="O258" i="8"/>
  <c r="O257" i="8"/>
  <c r="O256" i="8"/>
  <c r="O255" i="8"/>
  <c r="O254" i="8"/>
  <c r="O253" i="8"/>
  <c r="O252" i="8"/>
  <c r="O251" i="8"/>
  <c r="O250" i="8"/>
  <c r="O249" i="8"/>
  <c r="O248" i="8"/>
  <c r="O247" i="8"/>
  <c r="O246" i="8"/>
  <c r="O245" i="8"/>
  <c r="O244" i="8"/>
  <c r="O243" i="8"/>
  <c r="O242" i="8"/>
  <c r="O241" i="8"/>
  <c r="O240" i="8"/>
  <c r="O239" i="8"/>
  <c r="O238" i="8"/>
  <c r="O237" i="8"/>
  <c r="O236" i="8"/>
  <c r="O235" i="8"/>
  <c r="O234" i="8"/>
  <c r="O233" i="8"/>
  <c r="O232" i="8"/>
  <c r="O231" i="8"/>
  <c r="O230" i="8"/>
  <c r="O229" i="8"/>
  <c r="O228" i="8"/>
  <c r="O227" i="8"/>
  <c r="O226" i="8"/>
  <c r="O225" i="8"/>
  <c r="O224" i="8"/>
  <c r="O223" i="8"/>
  <c r="O222" i="8"/>
  <c r="O221" i="8"/>
  <c r="O220" i="8"/>
  <c r="O219" i="8"/>
  <c r="O218" i="8"/>
  <c r="O217" i="8"/>
  <c r="O216" i="8"/>
  <c r="O215" i="8"/>
  <c r="O214" i="8"/>
  <c r="O213" i="8"/>
  <c r="O212" i="8"/>
  <c r="O211" i="8"/>
  <c r="O210" i="8"/>
  <c r="O209" i="8"/>
  <c r="O208" i="8"/>
  <c r="O207" i="8"/>
  <c r="O206" i="8"/>
  <c r="O205" i="8"/>
  <c r="O204" i="8"/>
  <c r="O203" i="8"/>
  <c r="O202" i="8"/>
  <c r="O201" i="8"/>
  <c r="O200" i="8"/>
  <c r="O199" i="8"/>
  <c r="O198" i="8"/>
  <c r="O197" i="8"/>
  <c r="O196" i="8"/>
  <c r="O195" i="8"/>
  <c r="O194" i="8"/>
  <c r="O193" i="8"/>
  <c r="O192" i="8"/>
  <c r="O191" i="8"/>
  <c r="O190" i="8"/>
  <c r="O189" i="8"/>
  <c r="O188" i="8"/>
  <c r="O187" i="8"/>
  <c r="O186" i="8"/>
  <c r="O185" i="8"/>
  <c r="O184" i="8"/>
  <c r="O183" i="8"/>
  <c r="O182" i="8"/>
  <c r="O181" i="8"/>
  <c r="O180" i="8"/>
  <c r="O179" i="8"/>
  <c r="O178" i="8"/>
  <c r="O177" i="8"/>
  <c r="O176" i="8"/>
  <c r="O175" i="8"/>
  <c r="O174" i="8"/>
  <c r="O173" i="8"/>
  <c r="O172" i="8"/>
  <c r="O171" i="8"/>
  <c r="O170" i="8"/>
  <c r="O169" i="8"/>
  <c r="O168" i="8"/>
  <c r="O167" i="8"/>
  <c r="O166" i="8"/>
  <c r="O165" i="8"/>
  <c r="O164" i="8"/>
  <c r="O163" i="8"/>
  <c r="O162" i="8"/>
  <c r="O161" i="8"/>
  <c r="O160" i="8"/>
  <c r="O159" i="8"/>
  <c r="O158" i="8"/>
  <c r="O157" i="8"/>
  <c r="O156" i="8"/>
  <c r="O155" i="8"/>
  <c r="O154" i="8"/>
  <c r="O153" i="8"/>
  <c r="O152" i="8"/>
  <c r="O151" i="8"/>
  <c r="O150" i="8"/>
  <c r="O149" i="8"/>
  <c r="O148" i="8"/>
  <c r="O147" i="8"/>
  <c r="O146" i="8"/>
  <c r="O145" i="8"/>
  <c r="O144" i="8"/>
  <c r="O143" i="8"/>
  <c r="O142" i="8"/>
  <c r="O141" i="8"/>
  <c r="O140" i="8"/>
  <c r="O139" i="8"/>
  <c r="O138" i="8"/>
  <c r="O137" i="8"/>
  <c r="O136" i="8"/>
  <c r="O135" i="8"/>
  <c r="O134" i="8"/>
  <c r="O133" i="8"/>
  <c r="O132" i="8"/>
  <c r="O131" i="8"/>
  <c r="O130" i="8"/>
  <c r="O129" i="8"/>
  <c r="O128" i="8"/>
  <c r="O127" i="8"/>
  <c r="O126" i="8"/>
  <c r="O125" i="8"/>
  <c r="O124" i="8"/>
  <c r="O123" i="8"/>
  <c r="O122" i="8"/>
  <c r="O121" i="8"/>
  <c r="O120" i="8"/>
  <c r="O119" i="8"/>
  <c r="O118" i="8"/>
  <c r="O117" i="8"/>
  <c r="O116" i="8"/>
  <c r="O115" i="8"/>
  <c r="O114" i="8"/>
  <c r="O113" i="8"/>
  <c r="O112" i="8"/>
  <c r="O111" i="8"/>
  <c r="O110" i="8"/>
  <c r="O109" i="8"/>
  <c r="O108" i="8"/>
  <c r="O107" i="8"/>
  <c r="O106" i="8"/>
  <c r="O105" i="8"/>
  <c r="O104" i="8"/>
  <c r="O103" i="8"/>
  <c r="O102" i="8"/>
  <c r="O101" i="8"/>
  <c r="O100" i="8"/>
  <c r="O99" i="8"/>
  <c r="O98" i="8"/>
  <c r="O97" i="8"/>
  <c r="O96" i="8"/>
  <c r="O95" i="8"/>
  <c r="O94" i="8"/>
  <c r="O93" i="8"/>
  <c r="O92" i="8"/>
  <c r="O91" i="8"/>
  <c r="O90" i="8"/>
  <c r="O89" i="8"/>
  <c r="O88" i="8"/>
  <c r="O87" i="8"/>
  <c r="O86" i="8"/>
  <c r="O85" i="8"/>
  <c r="O84" i="8"/>
  <c r="O83" i="8"/>
  <c r="O82" i="8"/>
  <c r="O81" i="8"/>
  <c r="O80" i="8"/>
  <c r="O79" i="8"/>
  <c r="O78" i="8"/>
  <c r="O77" i="8"/>
  <c r="O76" i="8"/>
  <c r="O75" i="8"/>
  <c r="O74" i="8"/>
  <c r="O73" i="8"/>
  <c r="O72" i="8"/>
  <c r="O71" i="8"/>
  <c r="O70" i="8"/>
  <c r="O69" i="8"/>
  <c r="O68" i="8"/>
  <c r="O67" i="8"/>
  <c r="O66" i="8"/>
  <c r="O65" i="8"/>
  <c r="O64" i="8"/>
  <c r="O63" i="8"/>
  <c r="O62" i="8"/>
  <c r="O61" i="8"/>
  <c r="O60" i="8"/>
  <c r="O59" i="8"/>
  <c r="O58" i="8"/>
  <c r="O57" i="8"/>
  <c r="O56" i="8"/>
  <c r="O55" i="8"/>
  <c r="O54" i="8"/>
  <c r="O53" i="8"/>
  <c r="O52" i="8"/>
  <c r="O51" i="8"/>
  <c r="O50" i="8"/>
  <c r="O49" i="8"/>
  <c r="O48" i="8"/>
  <c r="O47" i="8"/>
  <c r="O46" i="8"/>
  <c r="O45" i="8"/>
  <c r="O44" i="8"/>
  <c r="O43" i="8"/>
  <c r="O42" i="8"/>
  <c r="O41" i="8"/>
  <c r="O40" i="8"/>
  <c r="O39" i="8"/>
  <c r="O38" i="8"/>
  <c r="O37" i="8"/>
  <c r="O36" i="8"/>
  <c r="O35" i="8"/>
  <c r="O34" i="8"/>
  <c r="O33" i="8"/>
  <c r="O32" i="8"/>
  <c r="O31" i="8"/>
  <c r="O30" i="8"/>
  <c r="O29" i="8"/>
  <c r="O28" i="8"/>
  <c r="O27" i="8"/>
  <c r="O26" i="8"/>
  <c r="O25" i="8"/>
  <c r="O24" i="8"/>
  <c r="O23" i="8"/>
  <c r="O22" i="8"/>
  <c r="O21" i="8"/>
  <c r="O20" i="8"/>
  <c r="O19" i="8"/>
  <c r="O18" i="8"/>
  <c r="O17" i="8"/>
  <c r="O16" i="8"/>
  <c r="O15" i="8"/>
  <c r="O14" i="8"/>
  <c r="O13" i="8"/>
  <c r="O12" i="8"/>
  <c r="O11" i="8"/>
  <c r="L19" i="19" l="1"/>
  <c r="M19" i="19"/>
  <c r="D47" i="14"/>
  <c r="E19" i="19" s="1"/>
  <c r="E47" i="14"/>
  <c r="F19" i="19" s="1"/>
  <c r="E46" i="14"/>
  <c r="F18" i="19" s="1"/>
  <c r="E51" i="14"/>
  <c r="F23" i="19" s="1"/>
  <c r="K20" i="19" l="1"/>
  <c r="M20" i="19" l="1"/>
  <c r="L20" i="19"/>
  <c r="D48" i="14"/>
  <c r="E20" i="19" s="1"/>
  <c r="K26" i="12"/>
  <c r="L26" i="12"/>
  <c r="M26" i="12"/>
  <c r="N26" i="12"/>
  <c r="J26" i="12"/>
  <c r="S163" i="11" l="1"/>
  <c r="Z163" i="11" s="1"/>
  <c r="S162" i="11"/>
  <c r="Z162" i="11" s="1"/>
  <c r="S164" i="11"/>
  <c r="Z164" i="11" s="1"/>
  <c r="R163" i="11"/>
  <c r="Y163" i="11" s="1"/>
  <c r="R162" i="11"/>
  <c r="Y162" i="11" s="1"/>
  <c r="R164" i="11"/>
  <c r="Y164" i="11" s="1"/>
  <c r="O54" i="11"/>
  <c r="V54" i="11" s="1"/>
  <c r="Q162" i="11"/>
  <c r="X162" i="11" s="1"/>
  <c r="Q164" i="11"/>
  <c r="X164" i="11" s="1"/>
  <c r="Q163" i="11"/>
  <c r="X163" i="11" s="1"/>
  <c r="P164" i="11"/>
  <c r="W164" i="11" s="1"/>
  <c r="P163" i="11"/>
  <c r="W163" i="11" s="1"/>
  <c r="P162" i="11"/>
  <c r="W162" i="11" s="1"/>
  <c r="O164" i="11"/>
  <c r="V164" i="11" s="1"/>
  <c r="O162" i="11"/>
  <c r="V162" i="11" s="1"/>
  <c r="O163" i="11"/>
  <c r="V163" i="11" s="1"/>
  <c r="AC164" i="11" l="1"/>
  <c r="S168" i="11"/>
  <c r="S167" i="11"/>
  <c r="S169" i="11"/>
  <c r="AC163" i="11" l="1"/>
  <c r="O173" i="11" s="1"/>
  <c r="AC162" i="11"/>
  <c r="O170" i="11" s="1"/>
  <c r="H16" i="11" s="1"/>
  <c r="O171" i="11" l="1"/>
  <c r="H17" i="11" s="1"/>
  <c r="D26" i="11" l="1"/>
  <c r="I25" i="19" s="1"/>
  <c r="D21" i="11"/>
  <c r="I20" i="19" s="1"/>
  <c r="D29" i="11"/>
  <c r="I28" i="19" s="1"/>
  <c r="D23" i="11"/>
  <c r="I22" i="19" s="1"/>
  <c r="D22" i="11"/>
  <c r="I21" i="19" s="1"/>
  <c r="D27" i="11"/>
  <c r="I26" i="19" s="1"/>
  <c r="D25" i="11"/>
  <c r="I24" i="19" s="1"/>
  <c r="D20" i="11"/>
  <c r="I19" i="19" s="1"/>
  <c r="D30" i="11"/>
  <c r="I29" i="19" s="1"/>
  <c r="D24" i="11"/>
  <c r="I23" i="19" s="1"/>
  <c r="D28" i="11"/>
  <c r="I27" i="19" s="1"/>
  <c r="D18" i="11"/>
  <c r="I17" i="19" s="1"/>
  <c r="D19" i="11"/>
  <c r="I18"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D23" authorId="0" shapeId="0" xr:uid="{B22D71A7-097A-40DC-A128-F2EB2E6A4A2B}">
      <text>
        <r>
          <rPr>
            <b/>
            <sz val="9"/>
            <color indexed="81"/>
            <rFont val="Tahoma"/>
            <family val="2"/>
          </rPr>
          <t>Author:</t>
        </r>
        <r>
          <rPr>
            <sz val="9"/>
            <color indexed="81"/>
            <rFont val="Tahoma"/>
            <family val="2"/>
          </rPr>
          <t xml:space="preserve">
Due to low sample size, weighted with C03.</t>
        </r>
      </text>
    </comment>
    <comment ref="AD25" authorId="0" shapeId="0" xr:uid="{3E98B636-58B4-4173-9D32-50DF8F0D144C}">
      <text>
        <r>
          <rPr>
            <b/>
            <sz val="9"/>
            <color indexed="81"/>
            <rFont val="Tahoma"/>
            <family val="2"/>
          </rPr>
          <t>Author:</t>
        </r>
        <r>
          <rPr>
            <sz val="9"/>
            <color indexed="81"/>
            <rFont val="Tahoma"/>
            <family val="2"/>
          </rPr>
          <t xml:space="preserve">
Due to low sample size, weighted with R02.</t>
        </r>
      </text>
    </comment>
    <comment ref="AC64" authorId="0" shapeId="0" xr:uid="{CA46E48E-8FF5-43D2-84E5-792B8CFF083A}">
      <text>
        <r>
          <rPr>
            <b/>
            <sz val="9"/>
            <color indexed="81"/>
            <rFont val="Tahoma"/>
            <family val="2"/>
          </rPr>
          <t>Author:</t>
        </r>
        <r>
          <rPr>
            <sz val="9"/>
            <color indexed="81"/>
            <rFont val="Tahoma"/>
            <family val="2"/>
          </rPr>
          <t xml:space="preserve">
Due to low sample size, weighted with wrap steel under 4 inch category.</t>
        </r>
      </text>
    </comment>
    <comment ref="AC65" authorId="0" shapeId="0" xr:uid="{3ACB1C23-1B59-49BD-8CA1-7A02DC7F44D0}">
      <text>
        <r>
          <rPr>
            <b/>
            <sz val="9"/>
            <color indexed="81"/>
            <rFont val="Tahoma"/>
            <family val="2"/>
          </rPr>
          <t>Author:</t>
        </r>
        <r>
          <rPr>
            <sz val="9"/>
            <color indexed="81"/>
            <rFont val="Tahoma"/>
            <family val="2"/>
          </rPr>
          <t xml:space="preserve">
Due to low sample size, set same as poly category.</t>
        </r>
      </text>
    </comment>
    <comment ref="S133" authorId="0" shapeId="0" xr:uid="{6542B5AA-A505-43BE-BA20-FE2B3AF0B0A6}">
      <text>
        <r>
          <rPr>
            <b/>
            <sz val="9"/>
            <color indexed="81"/>
            <rFont val="Tahoma"/>
            <family val="2"/>
          </rPr>
          <t>Author:</t>
        </r>
        <r>
          <rPr>
            <sz val="9"/>
            <color indexed="81"/>
            <rFont val="Tahoma"/>
            <family val="2"/>
          </rPr>
          <t xml:space="preserve">
Schedule R03 is C03 service, with a residential tag to indicate mixed-use.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R34" authorId="0" shapeId="0" xr:uid="{0FB2DD33-59F7-42BB-B7E4-748DA62F847D}">
      <text>
        <r>
          <rPr>
            <b/>
            <sz val="9"/>
            <color indexed="81"/>
            <rFont val="Tahoma"/>
            <family val="2"/>
          </rPr>
          <t>Author:</t>
        </r>
        <r>
          <rPr>
            <sz val="9"/>
            <color indexed="81"/>
            <rFont val="Tahoma"/>
            <family val="2"/>
          </rPr>
          <t xml:space="preserve">
Averaged across similar schedules because of low sample count.</t>
        </r>
      </text>
    </comment>
    <comment ref="AR39" authorId="0" shapeId="0" xr:uid="{ED914505-9B74-45C2-8702-F77A7226378B}">
      <text>
        <r>
          <rPr>
            <b/>
            <sz val="9"/>
            <color indexed="81"/>
            <rFont val="Tahoma"/>
            <family val="2"/>
          </rPr>
          <t>Author:</t>
        </r>
        <r>
          <rPr>
            <sz val="9"/>
            <color indexed="81"/>
            <rFont val="Tahoma"/>
            <family val="2"/>
          </rPr>
          <t xml:space="preserve">
Averaged across similar schedules because of low sample count.</t>
        </r>
      </text>
    </comment>
  </commentList>
</comments>
</file>

<file path=xl/sharedStrings.xml><?xml version="1.0" encoding="utf-8"?>
<sst xmlns="http://schemas.openxmlformats.org/spreadsheetml/2006/main" count="150857" uniqueCount="20641">
  <si>
    <t>Order Type</t>
  </si>
  <si>
    <t>Market Segment</t>
  </si>
  <si>
    <t>CONV</t>
  </si>
  <si>
    <t>N/A</t>
  </si>
  <si>
    <t>SM03</t>
  </si>
  <si>
    <t>COM</t>
  </si>
  <si>
    <t>#</t>
  </si>
  <si>
    <t>3398100</t>
  </si>
  <si>
    <t>3399075</t>
  </si>
  <si>
    <t>3407860</t>
  </si>
  <si>
    <t>3409819</t>
  </si>
  <si>
    <t>3417852</t>
  </si>
  <si>
    <t>3392315</t>
  </si>
  <si>
    <t>3412107</t>
  </si>
  <si>
    <t>3420960</t>
  </si>
  <si>
    <t>3422953</t>
  </si>
  <si>
    <t>3425212</t>
  </si>
  <si>
    <t>3427010</t>
  </si>
  <si>
    <t>NEW</t>
  </si>
  <si>
    <t>IND</t>
  </si>
  <si>
    <t>3392843</t>
  </si>
  <si>
    <t>3401972</t>
  </si>
  <si>
    <t>3389795</t>
  </si>
  <si>
    <t>3395349</t>
  </si>
  <si>
    <t>3400237</t>
  </si>
  <si>
    <t>3405339</t>
  </si>
  <si>
    <t>3409633</t>
  </si>
  <si>
    <t>3411184</t>
  </si>
  <si>
    <t>3412770</t>
  </si>
  <si>
    <t>3415572</t>
  </si>
  <si>
    <t>3416061</t>
  </si>
  <si>
    <t>3417024</t>
  </si>
  <si>
    <t>3417495</t>
  </si>
  <si>
    <t>3419060</t>
  </si>
  <si>
    <t>3419125</t>
  </si>
  <si>
    <t>3419589</t>
  </si>
  <si>
    <t>3420814</t>
  </si>
  <si>
    <t>3392539</t>
  </si>
  <si>
    <t>3401518</t>
  </si>
  <si>
    <t>3402501</t>
  </si>
  <si>
    <t>3404899</t>
  </si>
  <si>
    <t>3406553</t>
  </si>
  <si>
    <t>3406692</t>
  </si>
  <si>
    <t>3409851</t>
  </si>
  <si>
    <t>3411793</t>
  </si>
  <si>
    <t>3411887</t>
  </si>
  <si>
    <t>3412411</t>
  </si>
  <si>
    <t>3412546</t>
  </si>
  <si>
    <t>3412769</t>
  </si>
  <si>
    <t>3412773</t>
  </si>
  <si>
    <t>3412782</t>
  </si>
  <si>
    <t>3418065</t>
  </si>
  <si>
    <t>3418066</t>
  </si>
  <si>
    <t>3419124</t>
  </si>
  <si>
    <t>3419126</t>
  </si>
  <si>
    <t>3419828</t>
  </si>
  <si>
    <t>3420844</t>
  </si>
  <si>
    <t>3421230</t>
  </si>
  <si>
    <t>3423018</t>
  </si>
  <si>
    <t>3425719</t>
  </si>
  <si>
    <t>SM02</t>
  </si>
  <si>
    <t>RES-SF</t>
  </si>
  <si>
    <t>B</t>
  </si>
  <si>
    <t>3407150</t>
  </si>
  <si>
    <t>RES-MF</t>
  </si>
  <si>
    <t>0</t>
  </si>
  <si>
    <t>3418648</t>
  </si>
  <si>
    <t>3420586</t>
  </si>
  <si>
    <t>3426653</t>
  </si>
  <si>
    <t>3403600</t>
  </si>
  <si>
    <t>3411334</t>
  </si>
  <si>
    <t>3413935</t>
  </si>
  <si>
    <t>3423646</t>
  </si>
  <si>
    <t>3426681</t>
  </si>
  <si>
    <t>3413472</t>
  </si>
  <si>
    <t>3420172</t>
  </si>
  <si>
    <t>3420284</t>
  </si>
  <si>
    <t>3399708</t>
  </si>
  <si>
    <t>3401447</t>
  </si>
  <si>
    <t>3401449</t>
  </si>
  <si>
    <t>3402208</t>
  </si>
  <si>
    <t>3402239</t>
  </si>
  <si>
    <t>3402597</t>
  </si>
  <si>
    <t>3403251</t>
  </si>
  <si>
    <t>3403614</t>
  </si>
  <si>
    <t>3403830</t>
  </si>
  <si>
    <t>3403866</t>
  </si>
  <si>
    <t>3404029</t>
  </si>
  <si>
    <t>3404103</t>
  </si>
  <si>
    <t>3404383</t>
  </si>
  <si>
    <t>3404539</t>
  </si>
  <si>
    <t>3404996</t>
  </si>
  <si>
    <t>3406260</t>
  </si>
  <si>
    <t>3406669</t>
  </si>
  <si>
    <t>3407028</t>
  </si>
  <si>
    <t>3407396</t>
  </si>
  <si>
    <t>3407436</t>
  </si>
  <si>
    <t>3407451</t>
  </si>
  <si>
    <t>3407543</t>
  </si>
  <si>
    <t>3408022</t>
  </si>
  <si>
    <t>3408140</t>
  </si>
  <si>
    <t>3408168</t>
  </si>
  <si>
    <t>3408249</t>
  </si>
  <si>
    <t>3408599</t>
  </si>
  <si>
    <t>3408645</t>
  </si>
  <si>
    <t>3409552</t>
  </si>
  <si>
    <t>3409742</t>
  </si>
  <si>
    <t>3409859</t>
  </si>
  <si>
    <t>3409916</t>
  </si>
  <si>
    <t>3410079</t>
  </si>
  <si>
    <t>3410865</t>
  </si>
  <si>
    <t>3411351</t>
  </si>
  <si>
    <t>3411352</t>
  </si>
  <si>
    <t>3412515</t>
  </si>
  <si>
    <t>3412625</t>
  </si>
  <si>
    <t>3413055</t>
  </si>
  <si>
    <t>3413317</t>
  </si>
  <si>
    <t>3413396</t>
  </si>
  <si>
    <t>3413828</t>
  </si>
  <si>
    <t>3414332</t>
  </si>
  <si>
    <t>3414652</t>
  </si>
  <si>
    <t>3414724</t>
  </si>
  <si>
    <t>3414736</t>
  </si>
  <si>
    <t>3414745</t>
  </si>
  <si>
    <t>3415074</t>
  </si>
  <si>
    <t>3415451</t>
  </si>
  <si>
    <t>3415619</t>
  </si>
  <si>
    <t>3415789</t>
  </si>
  <si>
    <t>3415824</t>
  </si>
  <si>
    <t>3415829</t>
  </si>
  <si>
    <t>3416566</t>
  </si>
  <si>
    <t>3417117</t>
  </si>
  <si>
    <t>3417181</t>
  </si>
  <si>
    <t>3417319</t>
  </si>
  <si>
    <t>3417534</t>
  </si>
  <si>
    <t>3417883</t>
  </si>
  <si>
    <t>3418382</t>
  </si>
  <si>
    <t>3418409</t>
  </si>
  <si>
    <t>3419152</t>
  </si>
  <si>
    <t>3419253</t>
  </si>
  <si>
    <t>3419564</t>
  </si>
  <si>
    <t>3419817</t>
  </si>
  <si>
    <t>3419818</t>
  </si>
  <si>
    <t>3420492</t>
  </si>
  <si>
    <t>3420654</t>
  </si>
  <si>
    <t>3420694</t>
  </si>
  <si>
    <t>3420705</t>
  </si>
  <si>
    <t>3421128</t>
  </si>
  <si>
    <t>3421225</t>
  </si>
  <si>
    <t>3421511</t>
  </si>
  <si>
    <t>3421530</t>
  </si>
  <si>
    <t>3421547</t>
  </si>
  <si>
    <t>3421733</t>
  </si>
  <si>
    <t>3421758</t>
  </si>
  <si>
    <t>3421759</t>
  </si>
  <si>
    <t>3421849</t>
  </si>
  <si>
    <t>3421857</t>
  </si>
  <si>
    <t>3421949</t>
  </si>
  <si>
    <t>3422008</t>
  </si>
  <si>
    <t>3422597</t>
  </si>
  <si>
    <t>3422758</t>
  </si>
  <si>
    <t>3422845</t>
  </si>
  <si>
    <t>3422847</t>
  </si>
  <si>
    <t>3423121</t>
  </si>
  <si>
    <t>3423230</t>
  </si>
  <si>
    <t>3423232</t>
  </si>
  <si>
    <t>3423259</t>
  </si>
  <si>
    <t>3423331</t>
  </si>
  <si>
    <t>3423598</t>
  </si>
  <si>
    <t>3423737</t>
  </si>
  <si>
    <t>3423888</t>
  </si>
  <si>
    <t>3424138</t>
  </si>
  <si>
    <t>3424316</t>
  </si>
  <si>
    <t>3425065</t>
  </si>
  <si>
    <t>3425107</t>
  </si>
  <si>
    <t>3425533</t>
  </si>
  <si>
    <t>3425554</t>
  </si>
  <si>
    <t>3426006</t>
  </si>
  <si>
    <t>3426148</t>
  </si>
  <si>
    <t>3426502</t>
  </si>
  <si>
    <t>3426662</t>
  </si>
  <si>
    <t>3426727</t>
  </si>
  <si>
    <t>3426864</t>
  </si>
  <si>
    <t>3427194</t>
  </si>
  <si>
    <t>3427207</t>
  </si>
  <si>
    <t>3427432</t>
  </si>
  <si>
    <t>3427497</t>
  </si>
  <si>
    <t>3427604</t>
  </si>
  <si>
    <t>3427656</t>
  </si>
  <si>
    <t>3427768</t>
  </si>
  <si>
    <t>3403638</t>
  </si>
  <si>
    <t>3403785</t>
  </si>
  <si>
    <t>3406107</t>
  </si>
  <si>
    <t>3409659</t>
  </si>
  <si>
    <t>3411471</t>
  </si>
  <si>
    <t>3421894</t>
  </si>
  <si>
    <t>3426919</t>
  </si>
  <si>
    <t>3404276</t>
  </si>
  <si>
    <t>3426090</t>
  </si>
  <si>
    <t>3383275</t>
  </si>
  <si>
    <t>3403252</t>
  </si>
  <si>
    <t>3404072</t>
  </si>
  <si>
    <t>3404250</t>
  </si>
  <si>
    <t>3406264</t>
  </si>
  <si>
    <t>3402710</t>
  </si>
  <si>
    <t>3406307</t>
  </si>
  <si>
    <t>3416671</t>
  </si>
  <si>
    <t>3420548</t>
  </si>
  <si>
    <t>3425161</t>
  </si>
  <si>
    <t>SM01</t>
  </si>
  <si>
    <t>3409824</t>
  </si>
  <si>
    <t>3417022</t>
  </si>
  <si>
    <t>3403253</t>
  </si>
  <si>
    <t>3404057</t>
  </si>
  <si>
    <t>3404251</t>
  </si>
  <si>
    <t>3402591</t>
  </si>
  <si>
    <t>3416669</t>
  </si>
  <si>
    <t>3420547</t>
  </si>
  <si>
    <t>3394684</t>
  </si>
  <si>
    <t>3417111</t>
  </si>
  <si>
    <t>3417137</t>
  </si>
  <si>
    <t>3402966</t>
  </si>
  <si>
    <t>3424762</t>
  </si>
  <si>
    <t>3400090</t>
  </si>
  <si>
    <t>3415326</t>
  </si>
  <si>
    <t>3415328</t>
  </si>
  <si>
    <t>3418771</t>
  </si>
  <si>
    <t>3418772</t>
  </si>
  <si>
    <t>3425945</t>
  </si>
  <si>
    <t>3425943</t>
  </si>
  <si>
    <t>3412575</t>
  </si>
  <si>
    <t>3414830</t>
  </si>
  <si>
    <t>3416223</t>
  </si>
  <si>
    <t>3419691</t>
  </si>
  <si>
    <t>3419690</t>
  </si>
  <si>
    <t>3380838</t>
  </si>
  <si>
    <t>3352880</t>
  </si>
  <si>
    <t>3390159</t>
  </si>
  <si>
    <t>3392271</t>
  </si>
  <si>
    <t>3392272</t>
  </si>
  <si>
    <t>3395364</t>
  </si>
  <si>
    <t>3395367</t>
  </si>
  <si>
    <t>3396535</t>
  </si>
  <si>
    <t>3396749</t>
  </si>
  <si>
    <t>3397608</t>
  </si>
  <si>
    <t>3399412</t>
  </si>
  <si>
    <t>3399434</t>
  </si>
  <si>
    <t>3403599</t>
  </si>
  <si>
    <t>3403702</t>
  </si>
  <si>
    <t>3403703</t>
  </si>
  <si>
    <t>3403764</t>
  </si>
  <si>
    <t>3403766</t>
  </si>
  <si>
    <t>3403977</t>
  </si>
  <si>
    <t>3406784</t>
  </si>
  <si>
    <t>3406785</t>
  </si>
  <si>
    <t>3409129</t>
  </si>
  <si>
    <t>3409241</t>
  </si>
  <si>
    <t>3409580</t>
  </si>
  <si>
    <t>3409959</t>
  </si>
  <si>
    <t>3409960</t>
  </si>
  <si>
    <t>3410000</t>
  </si>
  <si>
    <t>3410481</t>
  </si>
  <si>
    <t>3411137</t>
  </si>
  <si>
    <t>3411138</t>
  </si>
  <si>
    <t>3412205</t>
  </si>
  <si>
    <t>3412207</t>
  </si>
  <si>
    <t>3412208</t>
  </si>
  <si>
    <t>3412993</t>
  </si>
  <si>
    <t>3413021</t>
  </si>
  <si>
    <t>3413022</t>
  </si>
  <si>
    <t>3413854</t>
  </si>
  <si>
    <t>3415418</t>
  </si>
  <si>
    <t>3415419</t>
  </si>
  <si>
    <t>3415588</t>
  </si>
  <si>
    <t>3415866</t>
  </si>
  <si>
    <t>3415867</t>
  </si>
  <si>
    <t>3417130</t>
  </si>
  <si>
    <t>3417804</t>
  </si>
  <si>
    <t>3418002</t>
  </si>
  <si>
    <t>3418530</t>
  </si>
  <si>
    <t>3418553</t>
  </si>
  <si>
    <t>3418554</t>
  </si>
  <si>
    <t>3418565</t>
  </si>
  <si>
    <t>3418566</t>
  </si>
  <si>
    <t>3418575</t>
  </si>
  <si>
    <t>3418581</t>
  </si>
  <si>
    <t>3418582</t>
  </si>
  <si>
    <t>3418611</t>
  </si>
  <si>
    <t>3418906</t>
  </si>
  <si>
    <t>3418948</t>
  </si>
  <si>
    <t>3418949</t>
  </si>
  <si>
    <t>3419830</t>
  </si>
  <si>
    <t>3419831</t>
  </si>
  <si>
    <t>3419897</t>
  </si>
  <si>
    <t>3419898</t>
  </si>
  <si>
    <t>3420203</t>
  </si>
  <si>
    <t>3420204</t>
  </si>
  <si>
    <t>3420691</t>
  </si>
  <si>
    <t>3420751</t>
  </si>
  <si>
    <t>3425698</t>
  </si>
  <si>
    <t>3420692</t>
  </si>
  <si>
    <t>3421813</t>
  </si>
  <si>
    <t>3422044</t>
  </si>
  <si>
    <t>3422045</t>
  </si>
  <si>
    <t>3422046</t>
  </si>
  <si>
    <t>3422224</t>
  </si>
  <si>
    <t>3423631</t>
  </si>
  <si>
    <t>3428205</t>
  </si>
  <si>
    <t>3402263</t>
  </si>
  <si>
    <t>3417381</t>
  </si>
  <si>
    <t>3421405</t>
  </si>
  <si>
    <t>3421628</t>
  </si>
  <si>
    <t>3352879</t>
  </si>
  <si>
    <t>3424809</t>
  </si>
  <si>
    <t>3425156</t>
  </si>
  <si>
    <t>3422396</t>
  </si>
  <si>
    <t>3423593</t>
  </si>
  <si>
    <t>3419813</t>
  </si>
  <si>
    <t>3419814</t>
  </si>
  <si>
    <t>3421121</t>
  </si>
  <si>
    <t>3394229</t>
  </si>
  <si>
    <t>3401393</t>
  </si>
  <si>
    <t>3402250</t>
  </si>
  <si>
    <t>3407861</t>
  </si>
  <si>
    <t>3410982</t>
  </si>
  <si>
    <t>3422361</t>
  </si>
  <si>
    <t>3426468</t>
  </si>
  <si>
    <t>3426764</t>
  </si>
  <si>
    <t>3427001</t>
  </si>
  <si>
    <t>3423030</t>
  </si>
  <si>
    <t>3413676</t>
  </si>
  <si>
    <t>3416479</t>
  </si>
  <si>
    <t>3391576</t>
  </si>
  <si>
    <t>3398356</t>
  </si>
  <si>
    <t>3401176</t>
  </si>
  <si>
    <t>3401177</t>
  </si>
  <si>
    <t>3401178</t>
  </si>
  <si>
    <t>3401241</t>
  </si>
  <si>
    <t>3401395</t>
  </si>
  <si>
    <t>3401524</t>
  </si>
  <si>
    <t>3401525</t>
  </si>
  <si>
    <t>3401541</t>
  </si>
  <si>
    <t>3401543</t>
  </si>
  <si>
    <t>3401721</t>
  </si>
  <si>
    <t>3401733</t>
  </si>
  <si>
    <t>3401749</t>
  </si>
  <si>
    <t>3401751</t>
  </si>
  <si>
    <t>3401753</t>
  </si>
  <si>
    <t>3401755</t>
  </si>
  <si>
    <t>3401756</t>
  </si>
  <si>
    <t>3401772</t>
  </si>
  <si>
    <t>3401870</t>
  </si>
  <si>
    <t>3401871</t>
  </si>
  <si>
    <t>3401913</t>
  </si>
  <si>
    <t>3401951</t>
  </si>
  <si>
    <t>3401963</t>
  </si>
  <si>
    <t>3402002</t>
  </si>
  <si>
    <t>3402117</t>
  </si>
  <si>
    <t>3402118</t>
  </si>
  <si>
    <t>3402119</t>
  </si>
  <si>
    <t>3402121</t>
  </si>
  <si>
    <t>3402134</t>
  </si>
  <si>
    <t>3402149</t>
  </si>
  <si>
    <t>3402170</t>
  </si>
  <si>
    <t>3402197</t>
  </si>
  <si>
    <t>3402206</t>
  </si>
  <si>
    <t>3402234</t>
  </si>
  <si>
    <t>3402235</t>
  </si>
  <si>
    <t>3402238</t>
  </si>
  <si>
    <t>3402249</t>
  </si>
  <si>
    <t>3402251</t>
  </si>
  <si>
    <t>3402252</t>
  </si>
  <si>
    <t>3402262</t>
  </si>
  <si>
    <t>3402268</t>
  </si>
  <si>
    <t>3402274</t>
  </si>
  <si>
    <t>3402287</t>
  </si>
  <si>
    <t>3402306</t>
  </si>
  <si>
    <t>3402388</t>
  </si>
  <si>
    <t>3402406</t>
  </si>
  <si>
    <t>3402414</t>
  </si>
  <si>
    <t>3402485</t>
  </si>
  <si>
    <t>3402487</t>
  </si>
  <si>
    <t>3402543</t>
  </si>
  <si>
    <t>3402555</t>
  </si>
  <si>
    <t>3402566</t>
  </si>
  <si>
    <t>3402595</t>
  </si>
  <si>
    <t>3402596</t>
  </si>
  <si>
    <t>3402603</t>
  </si>
  <si>
    <t>3402605</t>
  </si>
  <si>
    <t>3402713</t>
  </si>
  <si>
    <t>3402767</t>
  </si>
  <si>
    <t>3402771</t>
  </si>
  <si>
    <t>3402795</t>
  </si>
  <si>
    <t>3402800</t>
  </si>
  <si>
    <t>3402827</t>
  </si>
  <si>
    <t>3402832</t>
  </si>
  <si>
    <t>3402875</t>
  </si>
  <si>
    <t>3402876</t>
  </si>
  <si>
    <t>3402911</t>
  </si>
  <si>
    <t>3402983</t>
  </si>
  <si>
    <t>3403026</t>
  </si>
  <si>
    <t>3403027</t>
  </si>
  <si>
    <t>3403061</t>
  </si>
  <si>
    <t>3403068</t>
  </si>
  <si>
    <t>3403102</t>
  </si>
  <si>
    <t>3403103</t>
  </si>
  <si>
    <t>3403106</t>
  </si>
  <si>
    <t>3403116</t>
  </si>
  <si>
    <t>3403117</t>
  </si>
  <si>
    <t>3403118</t>
  </si>
  <si>
    <t>3403130</t>
  </si>
  <si>
    <t>3403143</t>
  </si>
  <si>
    <t>3403188</t>
  </si>
  <si>
    <t>3403189</t>
  </si>
  <si>
    <t>3403201</t>
  </si>
  <si>
    <t>3403310</t>
  </si>
  <si>
    <t>3403393</t>
  </si>
  <si>
    <t>3403435</t>
  </si>
  <si>
    <t>3403436</t>
  </si>
  <si>
    <t>3403489</t>
  </si>
  <si>
    <t>3403490</t>
  </si>
  <si>
    <t>3403491</t>
  </si>
  <si>
    <t>3403518</t>
  </si>
  <si>
    <t>3403549</t>
  </si>
  <si>
    <t>3403551</t>
  </si>
  <si>
    <t>3403560</t>
  </si>
  <si>
    <t>3403662</t>
  </si>
  <si>
    <t>3403714</t>
  </si>
  <si>
    <t>3403715</t>
  </si>
  <si>
    <t>3403716</t>
  </si>
  <si>
    <t>3403744</t>
  </si>
  <si>
    <t>3403745</t>
  </si>
  <si>
    <t>3403747</t>
  </si>
  <si>
    <t>3403768</t>
  </si>
  <si>
    <t>3403829</t>
  </si>
  <si>
    <t>3403831</t>
  </si>
  <si>
    <t>3403832</t>
  </si>
  <si>
    <t>3403844</t>
  </si>
  <si>
    <t>3403860</t>
  </si>
  <si>
    <t>3403864</t>
  </si>
  <si>
    <t>3403886</t>
  </si>
  <si>
    <t>3403925</t>
  </si>
  <si>
    <t>3403927</t>
  </si>
  <si>
    <t>3403929</t>
  </si>
  <si>
    <t>3403944</t>
  </si>
  <si>
    <t>3403953</t>
  </si>
  <si>
    <t>3403967</t>
  </si>
  <si>
    <t>3404066</t>
  </si>
  <si>
    <t>3404106</t>
  </si>
  <si>
    <t>3404107</t>
  </si>
  <si>
    <t>3404257</t>
  </si>
  <si>
    <t>3404268</t>
  </si>
  <si>
    <t>3404303</t>
  </si>
  <si>
    <t>3404305</t>
  </si>
  <si>
    <t>3404314</t>
  </si>
  <si>
    <t>3404316</t>
  </si>
  <si>
    <t>3404397</t>
  </si>
  <si>
    <t>3404402</t>
  </si>
  <si>
    <t>3404403</t>
  </si>
  <si>
    <t>3404454</t>
  </si>
  <si>
    <t>3404455</t>
  </si>
  <si>
    <t>3404493</t>
  </si>
  <si>
    <t>3404494</t>
  </si>
  <si>
    <t>3404933</t>
  </si>
  <si>
    <t>3404934</t>
  </si>
  <si>
    <t>3405031</t>
  </si>
  <si>
    <t>3405033</t>
  </si>
  <si>
    <t>3405048</t>
  </si>
  <si>
    <t>3405082</t>
  </si>
  <si>
    <t>3405084</t>
  </si>
  <si>
    <t>3405090</t>
  </si>
  <si>
    <t>3405127</t>
  </si>
  <si>
    <t>3405134</t>
  </si>
  <si>
    <t>3405195</t>
  </si>
  <si>
    <t>3405258</t>
  </si>
  <si>
    <t>3405280</t>
  </si>
  <si>
    <t>3405281</t>
  </si>
  <si>
    <t>3405445</t>
  </si>
  <si>
    <t>3405548</t>
  </si>
  <si>
    <t>3405552</t>
  </si>
  <si>
    <t>3405556</t>
  </si>
  <si>
    <t>3405570</t>
  </si>
  <si>
    <t>3405584</t>
  </si>
  <si>
    <t>3405603</t>
  </si>
  <si>
    <t>3405605</t>
  </si>
  <si>
    <t>3405607</t>
  </si>
  <si>
    <t>3405609</t>
  </si>
  <si>
    <t>3405610</t>
  </si>
  <si>
    <t>3405611</t>
  </si>
  <si>
    <t>3405615</t>
  </si>
  <si>
    <t>3405616</t>
  </si>
  <si>
    <t>3405631</t>
  </si>
  <si>
    <t>3405632</t>
  </si>
  <si>
    <t>3405642</t>
  </si>
  <si>
    <t>3405657</t>
  </si>
  <si>
    <t>3405662</t>
  </si>
  <si>
    <t>3405710</t>
  </si>
  <si>
    <t>3405712</t>
  </si>
  <si>
    <t>3405715</t>
  </si>
  <si>
    <t>3405716</t>
  </si>
  <si>
    <t>3405724</t>
  </si>
  <si>
    <t>3405725</t>
  </si>
  <si>
    <t>3405743</t>
  </si>
  <si>
    <t>3405754</t>
  </si>
  <si>
    <t>3405755</t>
  </si>
  <si>
    <t>3405821</t>
  </si>
  <si>
    <t>3405822</t>
  </si>
  <si>
    <t>3405823</t>
  </si>
  <si>
    <t>3405824</t>
  </si>
  <si>
    <t>3405826</t>
  </si>
  <si>
    <t>3405842</t>
  </si>
  <si>
    <t>3405881</t>
  </si>
  <si>
    <t>3405882</t>
  </si>
  <si>
    <t>3405883</t>
  </si>
  <si>
    <t>3405896</t>
  </si>
  <si>
    <t>3405986</t>
  </si>
  <si>
    <t>3406066</t>
  </si>
  <si>
    <t>3406095</t>
  </si>
  <si>
    <t>3406096</t>
  </si>
  <si>
    <t>3406097</t>
  </si>
  <si>
    <t>3406110</t>
  </si>
  <si>
    <t>3406114</t>
  </si>
  <si>
    <t>3406115</t>
  </si>
  <si>
    <t>3406116</t>
  </si>
  <si>
    <t>3406129</t>
  </si>
  <si>
    <t>3406152</t>
  </si>
  <si>
    <t>3406216</t>
  </si>
  <si>
    <t>3406218</t>
  </si>
  <si>
    <t>3406225</t>
  </si>
  <si>
    <t>3406226</t>
  </si>
  <si>
    <t>3406286</t>
  </si>
  <si>
    <t>3406318</t>
  </si>
  <si>
    <t>3406346</t>
  </si>
  <si>
    <t>3406392</t>
  </si>
  <si>
    <t>3406412</t>
  </si>
  <si>
    <t>3406465</t>
  </si>
  <si>
    <t>3406775</t>
  </si>
  <si>
    <t>3406776</t>
  </si>
  <si>
    <t>3406778</t>
  </si>
  <si>
    <t>3406782</t>
  </si>
  <si>
    <t>3406795</t>
  </si>
  <si>
    <t>3406796</t>
  </si>
  <si>
    <t>3406830</t>
  </si>
  <si>
    <t>3406845</t>
  </si>
  <si>
    <t>3406848</t>
  </si>
  <si>
    <t>3406850</t>
  </si>
  <si>
    <t>3406928</t>
  </si>
  <si>
    <t>3407055</t>
  </si>
  <si>
    <t>3407064</t>
  </si>
  <si>
    <t>3407067</t>
  </si>
  <si>
    <t>3407080</t>
  </si>
  <si>
    <t>3407081</t>
  </si>
  <si>
    <t>3407082</t>
  </si>
  <si>
    <t>3407084</t>
  </si>
  <si>
    <t>3407165</t>
  </si>
  <si>
    <t>3407184</t>
  </si>
  <si>
    <t>3407195</t>
  </si>
  <si>
    <t>3407204</t>
  </si>
  <si>
    <t>3407215</t>
  </si>
  <si>
    <t>3407282</t>
  </si>
  <si>
    <t>3407295</t>
  </si>
  <si>
    <t>3407305</t>
  </si>
  <si>
    <t>3407306</t>
  </si>
  <si>
    <t>3407307</t>
  </si>
  <si>
    <t>3407324</t>
  </si>
  <si>
    <t>3407335</t>
  </si>
  <si>
    <t>3407336</t>
  </si>
  <si>
    <t>3407342</t>
  </si>
  <si>
    <t>3407343</t>
  </si>
  <si>
    <t>3407344</t>
  </si>
  <si>
    <t>3407364</t>
  </si>
  <si>
    <t>3407386</t>
  </si>
  <si>
    <t>3407411</t>
  </si>
  <si>
    <t>3407422</t>
  </si>
  <si>
    <t>3407423</t>
  </si>
  <si>
    <t>3407440</t>
  </si>
  <si>
    <t>3407472</t>
  </si>
  <si>
    <t>3407518</t>
  </si>
  <si>
    <t>3407519</t>
  </si>
  <si>
    <t>3407628</t>
  </si>
  <si>
    <t>3407634</t>
  </si>
  <si>
    <t>3407642</t>
  </si>
  <si>
    <t>3407644</t>
  </si>
  <si>
    <t>3407657</t>
  </si>
  <si>
    <t>3407750</t>
  </si>
  <si>
    <t>3407788</t>
  </si>
  <si>
    <t>3407791</t>
  </si>
  <si>
    <t>3407794</t>
  </si>
  <si>
    <t>3407802</t>
  </si>
  <si>
    <t>3407810</t>
  </si>
  <si>
    <t>3407826</t>
  </si>
  <si>
    <t>3407827</t>
  </si>
  <si>
    <t>3407966</t>
  </si>
  <si>
    <t>3407968</t>
  </si>
  <si>
    <t>3407971</t>
  </si>
  <si>
    <t>3407973</t>
  </si>
  <si>
    <t>3407994</t>
  </si>
  <si>
    <t>3407995</t>
  </si>
  <si>
    <t>3407996</t>
  </si>
  <si>
    <t>3407997</t>
  </si>
  <si>
    <t>3408024</t>
  </si>
  <si>
    <t>3408025</t>
  </si>
  <si>
    <t>3408026</t>
  </si>
  <si>
    <t>3408027</t>
  </si>
  <si>
    <t>3408051</t>
  </si>
  <si>
    <t>3408054</t>
  </si>
  <si>
    <t>3408060</t>
  </si>
  <si>
    <t>3408076</t>
  </si>
  <si>
    <t>3408077</t>
  </si>
  <si>
    <t>3408081</t>
  </si>
  <si>
    <t>3408085</t>
  </si>
  <si>
    <t>3408126</t>
  </si>
  <si>
    <t>3408259</t>
  </si>
  <si>
    <t>3408275</t>
  </si>
  <si>
    <t>3408391</t>
  </si>
  <si>
    <t>3408395</t>
  </si>
  <si>
    <t>3408427</t>
  </si>
  <si>
    <t>3408448</t>
  </si>
  <si>
    <t>3408451</t>
  </si>
  <si>
    <t>3408452</t>
  </si>
  <si>
    <t>3408454</t>
  </si>
  <si>
    <t>3408466</t>
  </si>
  <si>
    <t>3408468</t>
  </si>
  <si>
    <t>3408471</t>
  </si>
  <si>
    <t>3408485</t>
  </si>
  <si>
    <t>3408486</t>
  </si>
  <si>
    <t>3408487</t>
  </si>
  <si>
    <t>3408488</t>
  </si>
  <si>
    <t>3408580</t>
  </si>
  <si>
    <t>3408612</t>
  </si>
  <si>
    <t>3408634</t>
  </si>
  <si>
    <t>3408657</t>
  </si>
  <si>
    <t>3408659</t>
  </si>
  <si>
    <t>3408709</t>
  </si>
  <si>
    <t>3408782</t>
  </si>
  <si>
    <t>3408783</t>
  </si>
  <si>
    <t>3408816</t>
  </si>
  <si>
    <t>3408818</t>
  </si>
  <si>
    <t>3408827</t>
  </si>
  <si>
    <t>3408879</t>
  </si>
  <si>
    <t>3408932</t>
  </si>
  <si>
    <t>3409090</t>
  </si>
  <si>
    <t>3409091</t>
  </si>
  <si>
    <t>3409269</t>
  </si>
  <si>
    <t>3409277</t>
  </si>
  <si>
    <t>3409279</t>
  </si>
  <si>
    <t>3409357</t>
  </si>
  <si>
    <t>3409435</t>
  </si>
  <si>
    <t>3409447</t>
  </si>
  <si>
    <t>3409476</t>
  </si>
  <si>
    <t>3409496</t>
  </si>
  <si>
    <t>3409598</t>
  </si>
  <si>
    <t>3409640</t>
  </si>
  <si>
    <t>3409673</t>
  </si>
  <si>
    <t>3409739</t>
  </si>
  <si>
    <t>3409745</t>
  </si>
  <si>
    <t>3409752</t>
  </si>
  <si>
    <t>3409753</t>
  </si>
  <si>
    <t>3409755</t>
  </si>
  <si>
    <t>3409770</t>
  </si>
  <si>
    <t>3409813</t>
  </si>
  <si>
    <t>3409843</t>
  </si>
  <si>
    <t>3409856</t>
  </si>
  <si>
    <t>3409857</t>
  </si>
  <si>
    <t>3409858</t>
  </si>
  <si>
    <t>3409880</t>
  </si>
  <si>
    <t>3410030</t>
  </si>
  <si>
    <t>3410045</t>
  </si>
  <si>
    <t>3410046</t>
  </si>
  <si>
    <t>3410047</t>
  </si>
  <si>
    <t>3410054</t>
  </si>
  <si>
    <t>3410055</t>
  </si>
  <si>
    <t>3410057</t>
  </si>
  <si>
    <t>3410083</t>
  </si>
  <si>
    <t>3410178</t>
  </si>
  <si>
    <t>3410179</t>
  </si>
  <si>
    <t>3410180</t>
  </si>
  <si>
    <t>3410181</t>
  </si>
  <si>
    <t>3410194</t>
  </si>
  <si>
    <t>3410195</t>
  </si>
  <si>
    <t>3410229</t>
  </si>
  <si>
    <t>3410242</t>
  </si>
  <si>
    <t>3410278</t>
  </si>
  <si>
    <t>3410279</t>
  </si>
  <si>
    <t>3410280</t>
  </si>
  <si>
    <t>3410281</t>
  </si>
  <si>
    <t>3410310</t>
  </si>
  <si>
    <t>3410410</t>
  </si>
  <si>
    <t>3410411</t>
  </si>
  <si>
    <t>3410412</t>
  </si>
  <si>
    <t>3410445</t>
  </si>
  <si>
    <t>3410449</t>
  </si>
  <si>
    <t>3410461</t>
  </si>
  <si>
    <t>3410465</t>
  </si>
  <si>
    <t>3410469</t>
  </si>
  <si>
    <t>3410470</t>
  </si>
  <si>
    <t>3410471</t>
  </si>
  <si>
    <t>3410504</t>
  </si>
  <si>
    <t>3410506</t>
  </si>
  <si>
    <t>3410590</t>
  </si>
  <si>
    <t>3410593</t>
  </si>
  <si>
    <t>3410594</t>
  </si>
  <si>
    <t>3410632</t>
  </si>
  <si>
    <t>3410717</t>
  </si>
  <si>
    <t>3410725</t>
  </si>
  <si>
    <t>3410726</t>
  </si>
  <si>
    <t>3410761</t>
  </si>
  <si>
    <t>3410822</t>
  </si>
  <si>
    <t>3410852</t>
  </si>
  <si>
    <t>3410867</t>
  </si>
  <si>
    <t>3410902</t>
  </si>
  <si>
    <t>3410989</t>
  </si>
  <si>
    <t>3411022</t>
  </si>
  <si>
    <t>3411028</t>
  </si>
  <si>
    <t>3411029</t>
  </si>
  <si>
    <t>3411055</t>
  </si>
  <si>
    <t>3411143</t>
  </si>
  <si>
    <t>3411202</t>
  </si>
  <si>
    <t>3411219</t>
  </si>
  <si>
    <t>3411232</t>
  </si>
  <si>
    <t>3411267</t>
  </si>
  <si>
    <t>3411275</t>
  </si>
  <si>
    <t>3411283</t>
  </si>
  <si>
    <t>3411298</t>
  </si>
  <si>
    <t>3411314</t>
  </si>
  <si>
    <t>3411316</t>
  </si>
  <si>
    <t>3411337</t>
  </si>
  <si>
    <t>3411389</t>
  </si>
  <si>
    <t>3411396</t>
  </si>
  <si>
    <t>3411397</t>
  </si>
  <si>
    <t>3411420</t>
  </si>
  <si>
    <t>3411421</t>
  </si>
  <si>
    <t>3411449</t>
  </si>
  <si>
    <t>3411469</t>
  </si>
  <si>
    <t>3411473</t>
  </si>
  <si>
    <t>3411508</t>
  </si>
  <si>
    <t>3411510</t>
  </si>
  <si>
    <t>3411538</t>
  </si>
  <si>
    <t>3411540</t>
  </si>
  <si>
    <t>3411605</t>
  </si>
  <si>
    <t>3411635</t>
  </si>
  <si>
    <t>3411636</t>
  </si>
  <si>
    <t>3411678</t>
  </si>
  <si>
    <t>3411682</t>
  </si>
  <si>
    <t>3411693</t>
  </si>
  <si>
    <t>3411694</t>
  </si>
  <si>
    <t>3411729</t>
  </si>
  <si>
    <t>3411733</t>
  </si>
  <si>
    <t>3411791</t>
  </si>
  <si>
    <t>3411843</t>
  </si>
  <si>
    <t>3411844</t>
  </si>
  <si>
    <t>3411895</t>
  </si>
  <si>
    <t>3411947</t>
  </si>
  <si>
    <t>3411948</t>
  </si>
  <si>
    <t>3411981</t>
  </si>
  <si>
    <t>3411990</t>
  </si>
  <si>
    <t>3412063</t>
  </si>
  <si>
    <t>3412090</t>
  </si>
  <si>
    <t>3412108</t>
  </si>
  <si>
    <t>3412113</t>
  </si>
  <si>
    <t>3412122</t>
  </si>
  <si>
    <t>3412184</t>
  </si>
  <si>
    <t>3412306</t>
  </si>
  <si>
    <t>3412307</t>
  </si>
  <si>
    <t>3412317</t>
  </si>
  <si>
    <t>3412318</t>
  </si>
  <si>
    <t>3412350</t>
  </si>
  <si>
    <t>3412374</t>
  </si>
  <si>
    <t>3412375</t>
  </si>
  <si>
    <t>3412382</t>
  </si>
  <si>
    <t>3412383</t>
  </si>
  <si>
    <t>3412419</t>
  </si>
  <si>
    <t>3412524</t>
  </si>
  <si>
    <t>3412527</t>
  </si>
  <si>
    <t>3412529</t>
  </si>
  <si>
    <t>3412530</t>
  </si>
  <si>
    <t>3412532</t>
  </si>
  <si>
    <t>3412537</t>
  </si>
  <si>
    <t>3412538</t>
  </si>
  <si>
    <t>3412599</t>
  </si>
  <si>
    <t>3412621</t>
  </si>
  <si>
    <t>3412634</t>
  </si>
  <si>
    <t>3412646</t>
  </si>
  <si>
    <t>3412647</t>
  </si>
  <si>
    <t>3412648</t>
  </si>
  <si>
    <t>3412657</t>
  </si>
  <si>
    <t>3412667</t>
  </si>
  <si>
    <t>3412689</t>
  </si>
  <si>
    <t>3412712</t>
  </si>
  <si>
    <t>3412723</t>
  </si>
  <si>
    <t>3412724</t>
  </si>
  <si>
    <t>3412725</t>
  </si>
  <si>
    <t>3412726</t>
  </si>
  <si>
    <t>3412727</t>
  </si>
  <si>
    <t>3412728</t>
  </si>
  <si>
    <t>3412729</t>
  </si>
  <si>
    <t>3412743</t>
  </si>
  <si>
    <t>3412744</t>
  </si>
  <si>
    <t>3412751</t>
  </si>
  <si>
    <t>3412753</t>
  </si>
  <si>
    <t>3412757</t>
  </si>
  <si>
    <t>3412758</t>
  </si>
  <si>
    <t>3412771</t>
  </si>
  <si>
    <t>3412772</t>
  </si>
  <si>
    <t>3412777</t>
  </si>
  <si>
    <t>3412781</t>
  </si>
  <si>
    <t>3412807</t>
  </si>
  <si>
    <t>3412876</t>
  </si>
  <si>
    <t>3412915</t>
  </si>
  <si>
    <t>3412954</t>
  </si>
  <si>
    <t>3412955</t>
  </si>
  <si>
    <t>3412968</t>
  </si>
  <si>
    <t>3412975</t>
  </si>
  <si>
    <t>3412985</t>
  </si>
  <si>
    <t>3412997</t>
  </si>
  <si>
    <t>3412998</t>
  </si>
  <si>
    <t>3413003</t>
  </si>
  <si>
    <t>3413052</t>
  </si>
  <si>
    <t>3413136</t>
  </si>
  <si>
    <t>3413152</t>
  </si>
  <si>
    <t>3413153</t>
  </si>
  <si>
    <t>3413170</t>
  </si>
  <si>
    <t>3413172</t>
  </si>
  <si>
    <t>3413173</t>
  </si>
  <si>
    <t>3413241</t>
  </si>
  <si>
    <t>3413270</t>
  </si>
  <si>
    <t>3413280</t>
  </si>
  <si>
    <t>3413281</t>
  </si>
  <si>
    <t>3413287</t>
  </si>
  <si>
    <t>3413304</t>
  </si>
  <si>
    <t>3413305</t>
  </si>
  <si>
    <t>3413311</t>
  </si>
  <si>
    <t>3413338</t>
  </si>
  <si>
    <t>3413361</t>
  </si>
  <si>
    <t>3413383</t>
  </si>
  <si>
    <t>3413386</t>
  </si>
  <si>
    <t>3413387</t>
  </si>
  <si>
    <t>3413388</t>
  </si>
  <si>
    <t>3413389</t>
  </si>
  <si>
    <t>3413399</t>
  </si>
  <si>
    <t>3413400</t>
  </si>
  <si>
    <t>3413401</t>
  </si>
  <si>
    <t>3413402</t>
  </si>
  <si>
    <t>3413449</t>
  </si>
  <si>
    <t>3413513</t>
  </si>
  <si>
    <t>3413514</t>
  </si>
  <si>
    <t>3413517</t>
  </si>
  <si>
    <t>3413559</t>
  </si>
  <si>
    <t>3413609</t>
  </si>
  <si>
    <t>3413677</t>
  </si>
  <si>
    <t>3413710</t>
  </si>
  <si>
    <t>3413780</t>
  </si>
  <si>
    <t>3413804</t>
  </si>
  <si>
    <t>3413805</t>
  </si>
  <si>
    <t>3413806</t>
  </si>
  <si>
    <t>3413807</t>
  </si>
  <si>
    <t>3413808</t>
  </si>
  <si>
    <t>3413809</t>
  </si>
  <si>
    <t>3413810</t>
  </si>
  <si>
    <t>3413811</t>
  </si>
  <si>
    <t>3413812</t>
  </si>
  <si>
    <t>3413813</t>
  </si>
  <si>
    <t>3413814</t>
  </si>
  <si>
    <t>3413839</t>
  </si>
  <si>
    <t>3413840</t>
  </si>
  <si>
    <t>3413841</t>
  </si>
  <si>
    <t>3413842</t>
  </si>
  <si>
    <t>3413851</t>
  </si>
  <si>
    <t>3413852</t>
  </si>
  <si>
    <t>3413853</t>
  </si>
  <si>
    <t>3413866</t>
  </si>
  <si>
    <t>3413916</t>
  </si>
  <si>
    <t>3413917</t>
  </si>
  <si>
    <t>3413970</t>
  </si>
  <si>
    <t>3413986</t>
  </si>
  <si>
    <t>3413987</t>
  </si>
  <si>
    <t>3413989</t>
  </si>
  <si>
    <t>3414005</t>
  </si>
  <si>
    <t>3414022</t>
  </si>
  <si>
    <t>3414024</t>
  </si>
  <si>
    <t>3414052</t>
  </si>
  <si>
    <t>3414056</t>
  </si>
  <si>
    <t>3414080</t>
  </si>
  <si>
    <t>3414082</t>
  </si>
  <si>
    <t>3414086</t>
  </si>
  <si>
    <t>3414087</t>
  </si>
  <si>
    <t>3414093</t>
  </si>
  <si>
    <t>3414123</t>
  </si>
  <si>
    <t>3414124</t>
  </si>
  <si>
    <t>3414129</t>
  </si>
  <si>
    <t>3414142</t>
  </si>
  <si>
    <t>3414146</t>
  </si>
  <si>
    <t>3414158</t>
  </si>
  <si>
    <t>3414159</t>
  </si>
  <si>
    <t>3414164</t>
  </si>
  <si>
    <t>3414178</t>
  </si>
  <si>
    <t>3414179</t>
  </si>
  <si>
    <t>3414199</t>
  </si>
  <si>
    <t>3414200</t>
  </si>
  <si>
    <t>3414206</t>
  </si>
  <si>
    <t>3414207</t>
  </si>
  <si>
    <t>3414242</t>
  </si>
  <si>
    <t>3414267</t>
  </si>
  <si>
    <t>3414269</t>
  </si>
  <si>
    <t>3414284</t>
  </si>
  <si>
    <t>3414285</t>
  </si>
  <si>
    <t>3414335</t>
  </si>
  <si>
    <t>3414395</t>
  </si>
  <si>
    <t>3414489</t>
  </si>
  <si>
    <t>3414510</t>
  </si>
  <si>
    <t>3414521</t>
  </si>
  <si>
    <t>3414527</t>
  </si>
  <si>
    <t>3414626</t>
  </si>
  <si>
    <t>3414627</t>
  </si>
  <si>
    <t>3414629</t>
  </si>
  <si>
    <t>3414655</t>
  </si>
  <si>
    <t>3414669</t>
  </si>
  <si>
    <t>3414671</t>
  </si>
  <si>
    <t>3414672</t>
  </si>
  <si>
    <t>3414676</t>
  </si>
  <si>
    <t>3414706</t>
  </si>
  <si>
    <t>3414720</t>
  </si>
  <si>
    <t>3414790</t>
  </si>
  <si>
    <t>3414793</t>
  </si>
  <si>
    <t>3414799</t>
  </si>
  <si>
    <t>3414800</t>
  </si>
  <si>
    <t>3414808</t>
  </si>
  <si>
    <t>3414839</t>
  </si>
  <si>
    <t>3414895</t>
  </si>
  <si>
    <t>3414899</t>
  </si>
  <si>
    <t>3414904</t>
  </si>
  <si>
    <t>3414931</t>
  </si>
  <si>
    <t>3414932</t>
  </si>
  <si>
    <t>3415001</t>
  </si>
  <si>
    <t>3415042</t>
  </si>
  <si>
    <t>3415061</t>
  </si>
  <si>
    <t>3415075</t>
  </si>
  <si>
    <t>3415097</t>
  </si>
  <si>
    <t>3415099</t>
  </si>
  <si>
    <t>3415102</t>
  </si>
  <si>
    <t>3415142</t>
  </si>
  <si>
    <t>3415155</t>
  </si>
  <si>
    <t>3415157</t>
  </si>
  <si>
    <t>3415167</t>
  </si>
  <si>
    <t>3415168</t>
  </si>
  <si>
    <t>3415193</t>
  </si>
  <si>
    <t>3415194</t>
  </si>
  <si>
    <t>3415231</t>
  </si>
  <si>
    <t>3415255</t>
  </si>
  <si>
    <t>3415256</t>
  </si>
  <si>
    <t>3415263</t>
  </si>
  <si>
    <t>3415300</t>
  </si>
  <si>
    <t>3415335</t>
  </si>
  <si>
    <t>3415352</t>
  </si>
  <si>
    <t>3415355</t>
  </si>
  <si>
    <t>3415377</t>
  </si>
  <si>
    <t>3415378</t>
  </si>
  <si>
    <t>3415380</t>
  </si>
  <si>
    <t>3415385</t>
  </si>
  <si>
    <t>3415502</t>
  </si>
  <si>
    <t>3415519</t>
  </si>
  <si>
    <t>3415520</t>
  </si>
  <si>
    <t>3415542</t>
  </si>
  <si>
    <t>3415577</t>
  </si>
  <si>
    <t>3415609</t>
  </si>
  <si>
    <t>3415646</t>
  </si>
  <si>
    <t>3415647</t>
  </si>
  <si>
    <t>3415648</t>
  </si>
  <si>
    <t>3415649</t>
  </si>
  <si>
    <t>3415650</t>
  </si>
  <si>
    <t>3415655</t>
  </si>
  <si>
    <t>3415656</t>
  </si>
  <si>
    <t>3415665</t>
  </si>
  <si>
    <t>3415690</t>
  </si>
  <si>
    <t>3415717</t>
  </si>
  <si>
    <t>3415833</t>
  </si>
  <si>
    <t>3415877</t>
  </si>
  <si>
    <t>3415879</t>
  </si>
  <si>
    <t>3415889</t>
  </si>
  <si>
    <t>3415925</t>
  </si>
  <si>
    <t>3415926</t>
  </si>
  <si>
    <t>3415956</t>
  </si>
  <si>
    <t>3415961</t>
  </si>
  <si>
    <t>3415962</t>
  </si>
  <si>
    <t>3415963</t>
  </si>
  <si>
    <t>3415964</t>
  </si>
  <si>
    <t>3416001</t>
  </si>
  <si>
    <t>3416045</t>
  </si>
  <si>
    <t>3416054</t>
  </si>
  <si>
    <t>3416126</t>
  </si>
  <si>
    <t>3416128</t>
  </si>
  <si>
    <t>3416138</t>
  </si>
  <si>
    <t>3416161</t>
  </si>
  <si>
    <t>3416162</t>
  </si>
  <si>
    <t>3416275</t>
  </si>
  <si>
    <t>3416381</t>
  </si>
  <si>
    <t>3416394</t>
  </si>
  <si>
    <t>3416408</t>
  </si>
  <si>
    <t>3416426</t>
  </si>
  <si>
    <t>3416443</t>
  </si>
  <si>
    <t>3416446</t>
  </si>
  <si>
    <t>3416448</t>
  </si>
  <si>
    <t>3416466</t>
  </si>
  <si>
    <t>3416468</t>
  </si>
  <si>
    <t>3416470</t>
  </si>
  <si>
    <t>3416480</t>
  </si>
  <si>
    <t>3416523</t>
  </si>
  <si>
    <t>3416579</t>
  </si>
  <si>
    <t>3416580</t>
  </si>
  <si>
    <t>3416588</t>
  </si>
  <si>
    <t>3416592</t>
  </si>
  <si>
    <t>3416600</t>
  </si>
  <si>
    <t>3416601</t>
  </si>
  <si>
    <t>3416604</t>
  </si>
  <si>
    <t>3416636</t>
  </si>
  <si>
    <t>3416642</t>
  </si>
  <si>
    <t>3416643</t>
  </si>
  <si>
    <t>3416644</t>
  </si>
  <si>
    <t>3416670</t>
  </si>
  <si>
    <t>3416697</t>
  </si>
  <si>
    <t>3416700</t>
  </si>
  <si>
    <t>3416714</t>
  </si>
  <si>
    <t>3416752</t>
  </si>
  <si>
    <t>3416756</t>
  </si>
  <si>
    <t>3416818</t>
  </si>
  <si>
    <t>3416860</t>
  </si>
  <si>
    <t>3416872</t>
  </si>
  <si>
    <t>3416946</t>
  </si>
  <si>
    <t>3417084</t>
  </si>
  <si>
    <t>3417143</t>
  </si>
  <si>
    <t>3417150</t>
  </si>
  <si>
    <t>3417158</t>
  </si>
  <si>
    <t>3417180</t>
  </si>
  <si>
    <t>3417236</t>
  </si>
  <si>
    <t>3417238</t>
  </si>
  <si>
    <t>3417266</t>
  </si>
  <si>
    <t>3417267</t>
  </si>
  <si>
    <t>3417300</t>
  </si>
  <si>
    <t>3417301</t>
  </si>
  <si>
    <t>3417302</t>
  </si>
  <si>
    <t>3417303</t>
  </si>
  <si>
    <t>3417304</t>
  </si>
  <si>
    <t>3417311</t>
  </si>
  <si>
    <t>3417325</t>
  </si>
  <si>
    <t>3417338</t>
  </si>
  <si>
    <t>3417375</t>
  </si>
  <si>
    <t>3417376</t>
  </si>
  <si>
    <t>3417393</t>
  </si>
  <si>
    <t>3417411</t>
  </si>
  <si>
    <t>3417412</t>
  </si>
  <si>
    <t>3417413</t>
  </si>
  <si>
    <t>3417506</t>
  </si>
  <si>
    <t>3417528</t>
  </si>
  <si>
    <t>3417535</t>
  </si>
  <si>
    <t>3417537</t>
  </si>
  <si>
    <t>3417571</t>
  </si>
  <si>
    <t>3417599</t>
  </si>
  <si>
    <t>3417600</t>
  </si>
  <si>
    <t>3417601</t>
  </si>
  <si>
    <t>3417617</t>
  </si>
  <si>
    <t>3417619</t>
  </si>
  <si>
    <t>3417622</t>
  </si>
  <si>
    <t>3417623</t>
  </si>
  <si>
    <t>3417634</t>
  </si>
  <si>
    <t>3417636</t>
  </si>
  <si>
    <t>3417643</t>
  </si>
  <si>
    <t>3417647</t>
  </si>
  <si>
    <t>3417672</t>
  </si>
  <si>
    <t>3417674</t>
  </si>
  <si>
    <t>3417676</t>
  </si>
  <si>
    <t>3417685</t>
  </si>
  <si>
    <t>3417686</t>
  </si>
  <si>
    <t>3417688</t>
  </si>
  <si>
    <t>3417689</t>
  </si>
  <si>
    <t>3417690</t>
  </si>
  <si>
    <t>3417692</t>
  </si>
  <si>
    <t>3417693</t>
  </si>
  <si>
    <t>3417744</t>
  </si>
  <si>
    <t>3417770</t>
  </si>
  <si>
    <t>3417772</t>
  </si>
  <si>
    <t>3417773</t>
  </si>
  <si>
    <t>3417778</t>
  </si>
  <si>
    <t>3417801</t>
  </si>
  <si>
    <t>3417803</t>
  </si>
  <si>
    <t>3417807</t>
  </si>
  <si>
    <t>3417848</t>
  </si>
  <si>
    <t>3417879</t>
  </si>
  <si>
    <t>3417930</t>
  </si>
  <si>
    <t>3417955</t>
  </si>
  <si>
    <t>3417957</t>
  </si>
  <si>
    <t>3417984</t>
  </si>
  <si>
    <t>3417985</t>
  </si>
  <si>
    <t>3418020</t>
  </si>
  <si>
    <t>3418021</t>
  </si>
  <si>
    <t>3418107</t>
  </si>
  <si>
    <t>3418110</t>
  </si>
  <si>
    <t>3418119</t>
  </si>
  <si>
    <t>3418135</t>
  </si>
  <si>
    <t>3418232</t>
  </si>
  <si>
    <t>3418235</t>
  </si>
  <si>
    <t>3418239</t>
  </si>
  <si>
    <t>3418247</t>
  </si>
  <si>
    <t>3418248</t>
  </si>
  <si>
    <t>3418249</t>
  </si>
  <si>
    <t>3418279</t>
  </si>
  <si>
    <t>3418287</t>
  </si>
  <si>
    <t>3418293</t>
  </si>
  <si>
    <t>3418316</t>
  </si>
  <si>
    <t>3418383</t>
  </si>
  <si>
    <t>3418417</t>
  </si>
  <si>
    <t>3418435</t>
  </si>
  <si>
    <t>3418452</t>
  </si>
  <si>
    <t>3418463</t>
  </si>
  <si>
    <t>3418464</t>
  </si>
  <si>
    <t>3418467</t>
  </si>
  <si>
    <t>3418487</t>
  </si>
  <si>
    <t>3418489</t>
  </si>
  <si>
    <t>3418520</t>
  </si>
  <si>
    <t>3418525</t>
  </si>
  <si>
    <t>3418537</t>
  </si>
  <si>
    <t>3418538</t>
  </si>
  <si>
    <t>3418556</t>
  </si>
  <si>
    <t>3418594</t>
  </si>
  <si>
    <t>3418595</t>
  </si>
  <si>
    <t>3418681</t>
  </si>
  <si>
    <t>3418686</t>
  </si>
  <si>
    <t>3418768</t>
  </si>
  <si>
    <t>3418811</t>
  </si>
  <si>
    <t>3418812</t>
  </si>
  <si>
    <t>3418813</t>
  </si>
  <si>
    <t>3418866</t>
  </si>
  <si>
    <t>3418869</t>
  </si>
  <si>
    <t>3418879</t>
  </si>
  <si>
    <t>3418880</t>
  </si>
  <si>
    <t>3418885</t>
  </si>
  <si>
    <t>3418902</t>
  </si>
  <si>
    <t>3418905</t>
  </si>
  <si>
    <t>3418923</t>
  </si>
  <si>
    <t>3418931</t>
  </si>
  <si>
    <t>3418940</t>
  </si>
  <si>
    <t>3418964</t>
  </si>
  <si>
    <t>3418974</t>
  </si>
  <si>
    <t>3418978</t>
  </si>
  <si>
    <t>3418979</t>
  </si>
  <si>
    <t>3418981</t>
  </si>
  <si>
    <t>3418990</t>
  </si>
  <si>
    <t>3418992</t>
  </si>
  <si>
    <t>3418996</t>
  </si>
  <si>
    <t>3419007</t>
  </si>
  <si>
    <t>3419041</t>
  </si>
  <si>
    <t>3419042</t>
  </si>
  <si>
    <t>3419052</t>
  </si>
  <si>
    <t>3419091</t>
  </si>
  <si>
    <t>3419092</t>
  </si>
  <si>
    <t>3419093</t>
  </si>
  <si>
    <t>3419109</t>
  </si>
  <si>
    <t>3419110</t>
  </si>
  <si>
    <t>3419228</t>
  </si>
  <si>
    <t>3419229</t>
  </si>
  <si>
    <t>3419268</t>
  </si>
  <si>
    <t>3419271</t>
  </si>
  <si>
    <t>3419272</t>
  </si>
  <si>
    <t>3419273</t>
  </si>
  <si>
    <t>3419279</t>
  </si>
  <si>
    <t>3419281</t>
  </si>
  <si>
    <t>3419489</t>
  </si>
  <si>
    <t>3419490</t>
  </si>
  <si>
    <t>3419529</t>
  </si>
  <si>
    <t>3419530</t>
  </si>
  <si>
    <t>3419531</t>
  </si>
  <si>
    <t>3419532</t>
  </si>
  <si>
    <t>3419533</t>
  </si>
  <si>
    <t>3419535</t>
  </si>
  <si>
    <t>3419540</t>
  </si>
  <si>
    <t>3419551</t>
  </si>
  <si>
    <t>3419553</t>
  </si>
  <si>
    <t>3419557</t>
  </si>
  <si>
    <t>3419582</t>
  </si>
  <si>
    <t>3419616</t>
  </si>
  <si>
    <t>3419630</t>
  </si>
  <si>
    <t>3419673</t>
  </si>
  <si>
    <t>3419674</t>
  </si>
  <si>
    <t>3419743</t>
  </si>
  <si>
    <t>3419792</t>
  </si>
  <si>
    <t>3419916</t>
  </si>
  <si>
    <t>3419986</t>
  </si>
  <si>
    <t>3420010</t>
  </si>
  <si>
    <t>3420053</t>
  </si>
  <si>
    <t>3420056</t>
  </si>
  <si>
    <t>3420099</t>
  </si>
  <si>
    <t>3420101</t>
  </si>
  <si>
    <t>3420102</t>
  </si>
  <si>
    <t>3420107</t>
  </si>
  <si>
    <t>3420108</t>
  </si>
  <si>
    <t>3420147</t>
  </si>
  <si>
    <t>3420167</t>
  </si>
  <si>
    <t>3420241</t>
  </si>
  <si>
    <t>3420274</t>
  </si>
  <si>
    <t>3420276</t>
  </si>
  <si>
    <t>3420277</t>
  </si>
  <si>
    <t>3420278</t>
  </si>
  <si>
    <t>3420280</t>
  </si>
  <si>
    <t>3420281</t>
  </si>
  <si>
    <t>3420283</t>
  </si>
  <si>
    <t>3420317</t>
  </si>
  <si>
    <t>3420329</t>
  </si>
  <si>
    <t>3420331</t>
  </si>
  <si>
    <t>3420332</t>
  </si>
  <si>
    <t>3420357</t>
  </si>
  <si>
    <t>3420361</t>
  </si>
  <si>
    <t>3420371</t>
  </si>
  <si>
    <t>3420389</t>
  </si>
  <si>
    <t>3420491</t>
  </si>
  <si>
    <t>3420499</t>
  </si>
  <si>
    <t>3420530</t>
  </si>
  <si>
    <t>3420531</t>
  </si>
  <si>
    <t>3420553</t>
  </si>
  <si>
    <t>3420596</t>
  </si>
  <si>
    <t>3420597</t>
  </si>
  <si>
    <t>3420703</t>
  </si>
  <si>
    <t>3420704</t>
  </si>
  <si>
    <t>3420728</t>
  </si>
  <si>
    <t>3420749</t>
  </si>
  <si>
    <t>3420750</t>
  </si>
  <si>
    <t>3420753</t>
  </si>
  <si>
    <t>3420754</t>
  </si>
  <si>
    <t>3420792</t>
  </si>
  <si>
    <t>3420830</t>
  </si>
  <si>
    <t>3420867</t>
  </si>
  <si>
    <t>3420869</t>
  </si>
  <si>
    <t>3420938</t>
  </si>
  <si>
    <t>3421089</t>
  </si>
  <si>
    <t>3421154</t>
  </si>
  <si>
    <t>3421155</t>
  </si>
  <si>
    <t>3421159</t>
  </si>
  <si>
    <t>3421222</t>
  </si>
  <si>
    <t>3421279</t>
  </si>
  <si>
    <t>3421393</t>
  </si>
  <si>
    <t>3421395</t>
  </si>
  <si>
    <t>3421414</t>
  </si>
  <si>
    <t>3421442</t>
  </si>
  <si>
    <t>3421443</t>
  </si>
  <si>
    <t>3421467</t>
  </si>
  <si>
    <t>3421519</t>
  </si>
  <si>
    <t>3421521</t>
  </si>
  <si>
    <t>3421539</t>
  </si>
  <si>
    <t>3421615</t>
  </si>
  <si>
    <t>3421629</t>
  </si>
  <si>
    <t>3421634</t>
  </si>
  <si>
    <t>3421635</t>
  </si>
  <si>
    <t>3421659</t>
  </si>
  <si>
    <t>3421670</t>
  </si>
  <si>
    <t>3421671</t>
  </si>
  <si>
    <t>3421672</t>
  </si>
  <si>
    <t>3421673</t>
  </si>
  <si>
    <t>3421677</t>
  </si>
  <si>
    <t>3421720</t>
  </si>
  <si>
    <t>3421721</t>
  </si>
  <si>
    <t>3421722</t>
  </si>
  <si>
    <t>3421730</t>
  </si>
  <si>
    <t>3421734</t>
  </si>
  <si>
    <t>3421757</t>
  </si>
  <si>
    <t>3421823</t>
  </si>
  <si>
    <t>3421825</t>
  </si>
  <si>
    <t>3421876</t>
  </si>
  <si>
    <t>3421978</t>
  </si>
  <si>
    <t>3421979</t>
  </si>
  <si>
    <t>3421980</t>
  </si>
  <si>
    <t>3421994</t>
  </si>
  <si>
    <t>3422017</t>
  </si>
  <si>
    <t>3422018</t>
  </si>
  <si>
    <t>3422049</t>
  </si>
  <si>
    <t>3422064</t>
  </si>
  <si>
    <t>3422070</t>
  </si>
  <si>
    <t>3422276</t>
  </si>
  <si>
    <t>3422356</t>
  </si>
  <si>
    <t>3422357</t>
  </si>
  <si>
    <t>3422358</t>
  </si>
  <si>
    <t>3422359</t>
  </si>
  <si>
    <t>3422366</t>
  </si>
  <si>
    <t>3422377</t>
  </si>
  <si>
    <t>3422378</t>
  </si>
  <si>
    <t>3422416</t>
  </si>
  <si>
    <t>3422506</t>
  </si>
  <si>
    <t>3422508</t>
  </si>
  <si>
    <t>3422565</t>
  </si>
  <si>
    <t>3422566</t>
  </si>
  <si>
    <t>3422680</t>
  </si>
  <si>
    <t>3422693</t>
  </si>
  <si>
    <t>3422694</t>
  </si>
  <si>
    <t>3422700</t>
  </si>
  <si>
    <t>3422882</t>
  </si>
  <si>
    <t>3422890</t>
  </si>
  <si>
    <t>3422928</t>
  </si>
  <si>
    <t>3422929</t>
  </si>
  <si>
    <t>3422930</t>
  </si>
  <si>
    <t>3422935</t>
  </si>
  <si>
    <t>3422968</t>
  </si>
  <si>
    <t>3422969</t>
  </si>
  <si>
    <t>3423212</t>
  </si>
  <si>
    <t>3423219</t>
  </si>
  <si>
    <t>3423281</t>
  </si>
  <si>
    <t>3423328</t>
  </si>
  <si>
    <t>3423337</t>
  </si>
  <si>
    <t>3423429</t>
  </si>
  <si>
    <t>3423432</t>
  </si>
  <si>
    <t>3423442</t>
  </si>
  <si>
    <t>3423446</t>
  </si>
  <si>
    <t>3423454</t>
  </si>
  <si>
    <t>3423458</t>
  </si>
  <si>
    <t>3423473</t>
  </si>
  <si>
    <t>3423477</t>
  </si>
  <si>
    <t>3423478</t>
  </si>
  <si>
    <t>3423479</t>
  </si>
  <si>
    <t>3423480</t>
  </si>
  <si>
    <t>3423495</t>
  </si>
  <si>
    <t>3423543</t>
  </si>
  <si>
    <t>3423574</t>
  </si>
  <si>
    <t>3423576</t>
  </si>
  <si>
    <t>3423582</t>
  </si>
  <si>
    <t>3423675</t>
  </si>
  <si>
    <t>3423816</t>
  </si>
  <si>
    <t>3423896</t>
  </si>
  <si>
    <t>3423970</t>
  </si>
  <si>
    <t>3423971</t>
  </si>
  <si>
    <t>3423975</t>
  </si>
  <si>
    <t>3424034</t>
  </si>
  <si>
    <t>3424038</t>
  </si>
  <si>
    <t>3424136</t>
  </si>
  <si>
    <t>3424149</t>
  </si>
  <si>
    <t>3424184</t>
  </si>
  <si>
    <t>3424187</t>
  </si>
  <si>
    <t>3424242</t>
  </si>
  <si>
    <t>3424266</t>
  </si>
  <si>
    <t>3424268</t>
  </si>
  <si>
    <t>3424269</t>
  </si>
  <si>
    <t>3424321</t>
  </si>
  <si>
    <t>3424351</t>
  </si>
  <si>
    <t>3424510</t>
  </si>
  <si>
    <t>3424544</t>
  </si>
  <si>
    <t>3424545</t>
  </si>
  <si>
    <t>3424596</t>
  </si>
  <si>
    <t>3424632</t>
  </si>
  <si>
    <t>3424700</t>
  </si>
  <si>
    <t>3424702</t>
  </si>
  <si>
    <t>3424807</t>
  </si>
  <si>
    <t>3424808</t>
  </si>
  <si>
    <t>3424810</t>
  </si>
  <si>
    <t>3424811</t>
  </si>
  <si>
    <t>3424812</t>
  </si>
  <si>
    <t>3424813</t>
  </si>
  <si>
    <t>3424819</t>
  </si>
  <si>
    <t>3424831</t>
  </si>
  <si>
    <t>3424894</t>
  </si>
  <si>
    <t>3424899</t>
  </si>
  <si>
    <t>3424964</t>
  </si>
  <si>
    <t>3424968</t>
  </si>
  <si>
    <t>3424973</t>
  </si>
  <si>
    <t>3424977</t>
  </si>
  <si>
    <t>3424997</t>
  </si>
  <si>
    <t>3425018</t>
  </si>
  <si>
    <t>3425019</t>
  </si>
  <si>
    <t>3425020</t>
  </si>
  <si>
    <t>3425021</t>
  </si>
  <si>
    <t>3425112</t>
  </si>
  <si>
    <t>3425224</t>
  </si>
  <si>
    <t>3425230</t>
  </si>
  <si>
    <t>3425265</t>
  </si>
  <si>
    <t>3425275</t>
  </si>
  <si>
    <t>3425281</t>
  </si>
  <si>
    <t>3425284</t>
  </si>
  <si>
    <t>3425306</t>
  </si>
  <si>
    <t>3425457</t>
  </si>
  <si>
    <t>3425473</t>
  </si>
  <si>
    <t>3425486</t>
  </si>
  <si>
    <t>3425524</t>
  </si>
  <si>
    <t>3425563</t>
  </si>
  <si>
    <t>3425637</t>
  </si>
  <si>
    <t>3425638</t>
  </si>
  <si>
    <t>3425676</t>
  </si>
  <si>
    <t>3425685</t>
  </si>
  <si>
    <t>3425686</t>
  </si>
  <si>
    <t>3425696</t>
  </si>
  <si>
    <t>3425701</t>
  </si>
  <si>
    <t>3425790</t>
  </si>
  <si>
    <t>3425821</t>
  </si>
  <si>
    <t>3425869</t>
  </si>
  <si>
    <t>3425922</t>
  </si>
  <si>
    <t>3425984</t>
  </si>
  <si>
    <t>3425985</t>
  </si>
  <si>
    <t>3426002</t>
  </si>
  <si>
    <t>3426058</t>
  </si>
  <si>
    <t>3426059</t>
  </si>
  <si>
    <t>3426060</t>
  </si>
  <si>
    <t>3426061</t>
  </si>
  <si>
    <t>3426137</t>
  </si>
  <si>
    <t>3426140</t>
  </si>
  <si>
    <t>3426274</t>
  </si>
  <si>
    <t>3426288</t>
  </si>
  <si>
    <t>3426289</t>
  </si>
  <si>
    <t>3426301</t>
  </si>
  <si>
    <t>3426314</t>
  </si>
  <si>
    <t>3426359</t>
  </si>
  <si>
    <t>3426381</t>
  </si>
  <si>
    <t>3426386</t>
  </si>
  <si>
    <t>3426388</t>
  </si>
  <si>
    <t>3426437</t>
  </si>
  <si>
    <t>3426467</t>
  </si>
  <si>
    <t>3426471</t>
  </si>
  <si>
    <t>3426478</t>
  </si>
  <si>
    <t>3426566</t>
  </si>
  <si>
    <t>3426570</t>
  </si>
  <si>
    <t>3426580</t>
  </si>
  <si>
    <t>3426684</t>
  </si>
  <si>
    <t>3426697</t>
  </si>
  <si>
    <t>3426720</t>
  </si>
  <si>
    <t>3426722</t>
  </si>
  <si>
    <t>3426723</t>
  </si>
  <si>
    <t>3426724</t>
  </si>
  <si>
    <t>3426725</t>
  </si>
  <si>
    <t>3426732</t>
  </si>
  <si>
    <t>3426747</t>
  </si>
  <si>
    <t>3426748</t>
  </si>
  <si>
    <t>3426750</t>
  </si>
  <si>
    <t>3426754</t>
  </si>
  <si>
    <t>3426755</t>
  </si>
  <si>
    <t>3426789</t>
  </si>
  <si>
    <t>3426790</t>
  </si>
  <si>
    <t>3426792</t>
  </si>
  <si>
    <t>3426793</t>
  </si>
  <si>
    <t>3426797</t>
  </si>
  <si>
    <t>3426798</t>
  </si>
  <si>
    <t>3426828</t>
  </si>
  <si>
    <t>3426863</t>
  </si>
  <si>
    <t>3426962</t>
  </si>
  <si>
    <t>3426963</t>
  </si>
  <si>
    <t>3426996</t>
  </si>
  <si>
    <t>3427031</t>
  </si>
  <si>
    <t>3427064</t>
  </si>
  <si>
    <t>3427066</t>
  </si>
  <si>
    <t>3427067</t>
  </si>
  <si>
    <t>3427122</t>
  </si>
  <si>
    <t>3427133</t>
  </si>
  <si>
    <t>3427178</t>
  </si>
  <si>
    <t>3427196</t>
  </si>
  <si>
    <t>3427236</t>
  </si>
  <si>
    <t>3427252</t>
  </si>
  <si>
    <t>3427260</t>
  </si>
  <si>
    <t>3427261</t>
  </si>
  <si>
    <t>3427287</t>
  </si>
  <si>
    <t>3427290</t>
  </si>
  <si>
    <t>3427348</t>
  </si>
  <si>
    <t>3427382</t>
  </si>
  <si>
    <t>3427386</t>
  </si>
  <si>
    <t>3427440</t>
  </si>
  <si>
    <t>3427472</t>
  </si>
  <si>
    <t>3427504</t>
  </si>
  <si>
    <t>3427506</t>
  </si>
  <si>
    <t>3427513</t>
  </si>
  <si>
    <t>3427514</t>
  </si>
  <si>
    <t>3427542</t>
  </si>
  <si>
    <t>3427547</t>
  </si>
  <si>
    <t>3427642</t>
  </si>
  <si>
    <t>3427668</t>
  </si>
  <si>
    <t>3427675</t>
  </si>
  <si>
    <t>3427854</t>
  </si>
  <si>
    <t>3427944</t>
  </si>
  <si>
    <t>3427947</t>
  </si>
  <si>
    <t>3427956</t>
  </si>
  <si>
    <t>3427957</t>
  </si>
  <si>
    <t>3427959</t>
  </si>
  <si>
    <t>3427960</t>
  </si>
  <si>
    <t>3427973</t>
  </si>
  <si>
    <t>3428004</t>
  </si>
  <si>
    <t>3428014</t>
  </si>
  <si>
    <t>3428015</t>
  </si>
  <si>
    <t>3428017</t>
  </si>
  <si>
    <t>3428051</t>
  </si>
  <si>
    <t>3428052</t>
  </si>
  <si>
    <t>3428104</t>
  </si>
  <si>
    <t>3428128</t>
  </si>
  <si>
    <t>3428130</t>
  </si>
  <si>
    <t>3428150</t>
  </si>
  <si>
    <t>3428167</t>
  </si>
  <si>
    <t>3428177</t>
  </si>
  <si>
    <t>3428290</t>
  </si>
  <si>
    <t>3428291</t>
  </si>
  <si>
    <t>3428292</t>
  </si>
  <si>
    <t>3428293</t>
  </si>
  <si>
    <t>3428297</t>
  </si>
  <si>
    <t>3428299</t>
  </si>
  <si>
    <t>3428301</t>
  </si>
  <si>
    <t>3428302</t>
  </si>
  <si>
    <t>3428303</t>
  </si>
  <si>
    <t>3428304</t>
  </si>
  <si>
    <t>3428305</t>
  </si>
  <si>
    <t>3428329</t>
  </si>
  <si>
    <t>3427677</t>
  </si>
  <si>
    <t>3401750</t>
  </si>
  <si>
    <t>3401752</t>
  </si>
  <si>
    <t>3401754</t>
  </si>
  <si>
    <t>3401757</t>
  </si>
  <si>
    <t>3410413</t>
  </si>
  <si>
    <t>3411808</t>
  </si>
  <si>
    <t>3415566</t>
  </si>
  <si>
    <t>3415567</t>
  </si>
  <si>
    <t>3415574</t>
  </si>
  <si>
    <t>3415610</t>
  </si>
  <si>
    <t>3415612</t>
  </si>
  <si>
    <t>3415613</t>
  </si>
  <si>
    <t>3415721</t>
  </si>
  <si>
    <t>3415746</t>
  </si>
  <si>
    <t>3415754</t>
  </si>
  <si>
    <t>3415757</t>
  </si>
  <si>
    <t>3415758</t>
  </si>
  <si>
    <t>3416041</t>
  </si>
  <si>
    <t>3416042</t>
  </si>
  <si>
    <t>3416069</t>
  </si>
  <si>
    <t>3425924</t>
  </si>
  <si>
    <t>3425971</t>
  </si>
  <si>
    <t>3425973</t>
  </si>
  <si>
    <t>3428237</t>
  </si>
  <si>
    <t>3428242</t>
  </si>
  <si>
    <t>3428249</t>
  </si>
  <si>
    <t>3411060</t>
  </si>
  <si>
    <t>3426913</t>
  </si>
  <si>
    <t>3401049</t>
  </si>
  <si>
    <t>3411412</t>
  </si>
  <si>
    <t>3415820</t>
  </si>
  <si>
    <t>3417004</t>
  </si>
  <si>
    <t>3418466</t>
  </si>
  <si>
    <t>3418678</t>
  </si>
  <si>
    <t>3418936</t>
  </si>
  <si>
    <t>3422619</t>
  </si>
  <si>
    <t>3424773</t>
  </si>
  <si>
    <t>3425564</t>
  </si>
  <si>
    <t>3425794</t>
  </si>
  <si>
    <t>3389179</t>
  </si>
  <si>
    <t>3394683</t>
  </si>
  <si>
    <t>3411467</t>
  </si>
  <si>
    <t>3424215</t>
  </si>
  <si>
    <t>3401652</t>
  </si>
  <si>
    <t>3401674</t>
  </si>
  <si>
    <t>3402195</t>
  </si>
  <si>
    <t>3402302</t>
  </si>
  <si>
    <t>3402606</t>
  </si>
  <si>
    <t>3402740</t>
  </si>
  <si>
    <t>3402752</t>
  </si>
  <si>
    <t>3402864</t>
  </si>
  <si>
    <t>3402986</t>
  </si>
  <si>
    <t>3404464</t>
  </si>
  <si>
    <t>3405493</t>
  </si>
  <si>
    <t>3405618</t>
  </si>
  <si>
    <t>3405921</t>
  </si>
  <si>
    <t>3405938</t>
  </si>
  <si>
    <t>3406415</t>
  </si>
  <si>
    <t>3406651</t>
  </si>
  <si>
    <t>3408083</t>
  </si>
  <si>
    <t>3409224</t>
  </si>
  <si>
    <t>3409590</t>
  </si>
  <si>
    <t>3409670</t>
  </si>
  <si>
    <t>3411144</t>
  </si>
  <si>
    <t>3411547</t>
  </si>
  <si>
    <t>3411632</t>
  </si>
  <si>
    <t>3412342</t>
  </si>
  <si>
    <t>3412734</t>
  </si>
  <si>
    <t>3412936</t>
  </si>
  <si>
    <t>3414502</t>
  </si>
  <si>
    <t>3414829</t>
  </si>
  <si>
    <t>3415332</t>
  </si>
  <si>
    <t>3415638</t>
  </si>
  <si>
    <t>3415791</t>
  </si>
  <si>
    <t>3415792</t>
  </si>
  <si>
    <t>3415794</t>
  </si>
  <si>
    <t>3415972</t>
  </si>
  <si>
    <t>3416070</t>
  </si>
  <si>
    <t>3416129</t>
  </si>
  <si>
    <t>3416130</t>
  </si>
  <si>
    <t>3416241</t>
  </si>
  <si>
    <t>3416242</t>
  </si>
  <si>
    <t>3416885</t>
  </si>
  <si>
    <t>3416992</t>
  </si>
  <si>
    <t>3417082</t>
  </si>
  <si>
    <t>3417327</t>
  </si>
  <si>
    <t>3417328</t>
  </si>
  <si>
    <t>3417965</t>
  </si>
  <si>
    <t>3418617</t>
  </si>
  <si>
    <t>3420006</t>
  </si>
  <si>
    <t>3420338</t>
  </si>
  <si>
    <t>3420958</t>
  </si>
  <si>
    <t>3421188</t>
  </si>
  <si>
    <t>3422753</t>
  </si>
  <si>
    <t>3423525</t>
  </si>
  <si>
    <t>3423629</t>
  </si>
  <si>
    <t>3423823</t>
  </si>
  <si>
    <t>3424142</t>
  </si>
  <si>
    <t>3424822</t>
  </si>
  <si>
    <t>3425408</t>
  </si>
  <si>
    <t>3425786</t>
  </si>
  <si>
    <t>3426487</t>
  </si>
  <si>
    <t>3427272</t>
  </si>
  <si>
    <t>3427435</t>
  </si>
  <si>
    <t>3427538</t>
  </si>
  <si>
    <t>3406623</t>
  </si>
  <si>
    <t>3408109</t>
  </si>
  <si>
    <t>3410285</t>
  </si>
  <si>
    <t>3420269</t>
  </si>
  <si>
    <t>3422093</t>
  </si>
  <si>
    <t>3422937</t>
  </si>
  <si>
    <t>3423718</t>
  </si>
  <si>
    <t>3424411</t>
  </si>
  <si>
    <t>3405557</t>
  </si>
  <si>
    <t>3426958</t>
  </si>
  <si>
    <t>3414533</t>
  </si>
  <si>
    <t>3423312</t>
  </si>
  <si>
    <t>3426092</t>
  </si>
  <si>
    <t>3408515</t>
  </si>
  <si>
    <t>3408597</t>
  </si>
  <si>
    <t>3408593</t>
  </si>
  <si>
    <t>3408596</t>
  </si>
  <si>
    <t>3389927</t>
  </si>
  <si>
    <t>3412755</t>
  </si>
  <si>
    <t>3412756</t>
  </si>
  <si>
    <t>3414901</t>
  </si>
  <si>
    <t>3414903</t>
  </si>
  <si>
    <t>3417110</t>
  </si>
  <si>
    <t>3393048</t>
  </si>
  <si>
    <t>3423776</t>
  </si>
  <si>
    <t>3424761</t>
  </si>
  <si>
    <t>3423120</t>
  </si>
  <si>
    <t>3423122</t>
  </si>
  <si>
    <t>3423740</t>
  </si>
  <si>
    <t>3412583</t>
  </si>
  <si>
    <t>3425755</t>
  </si>
  <si>
    <t>3410777</t>
  </si>
  <si>
    <t>3412999</t>
  </si>
  <si>
    <t>3414215</t>
  </si>
  <si>
    <t>3414218</t>
  </si>
  <si>
    <t>3430451</t>
  </si>
  <si>
    <t>3432873</t>
  </si>
  <si>
    <t>3421425</t>
  </si>
  <si>
    <t>3426743</t>
  </si>
  <si>
    <t>3427116</t>
  </si>
  <si>
    <t>3428443</t>
  </si>
  <si>
    <t>3428523</t>
  </si>
  <si>
    <t>3428970</t>
  </si>
  <si>
    <t>3429040</t>
  </si>
  <si>
    <t>3441243</t>
  </si>
  <si>
    <t>3443749</t>
  </si>
  <si>
    <t>3447565</t>
  </si>
  <si>
    <t>3447594</t>
  </si>
  <si>
    <t>3451643</t>
  </si>
  <si>
    <t>3452138</t>
  </si>
  <si>
    <t>3450650</t>
  </si>
  <si>
    <t>3437987</t>
  </si>
  <si>
    <t>3439539</t>
  </si>
  <si>
    <t>3365572</t>
  </si>
  <si>
    <t>3422363</t>
  </si>
  <si>
    <t>3433721</t>
  </si>
  <si>
    <t>3438925</t>
  </si>
  <si>
    <t>3420081</t>
  </si>
  <si>
    <t>3426292</t>
  </si>
  <si>
    <t>3427883</t>
  </si>
  <si>
    <t>3429470</t>
  </si>
  <si>
    <t>3430502</t>
  </si>
  <si>
    <t>3432469</t>
  </si>
  <si>
    <t>3432523</t>
  </si>
  <si>
    <t>3432752</t>
  </si>
  <si>
    <t>3433487</t>
  </si>
  <si>
    <t>3433693</t>
  </si>
  <si>
    <t>3433994</t>
  </si>
  <si>
    <t>3434679</t>
  </si>
  <si>
    <t>3436180</t>
  </si>
  <si>
    <t>3438029</t>
  </si>
  <si>
    <t>3439041</t>
  </si>
  <si>
    <t>3439067</t>
  </si>
  <si>
    <t>3441603</t>
  </si>
  <si>
    <t>3441652</t>
  </si>
  <si>
    <t>3441690</t>
  </si>
  <si>
    <t>3441692</t>
  </si>
  <si>
    <t>3442219</t>
  </si>
  <si>
    <t>3443421</t>
  </si>
  <si>
    <t>3444033</t>
  </si>
  <si>
    <t>3445262</t>
  </si>
  <si>
    <t>3445311</t>
  </si>
  <si>
    <t>3445930</t>
  </si>
  <si>
    <t>3446754</t>
  </si>
  <si>
    <t>3447302</t>
  </si>
  <si>
    <t>3450777</t>
  </si>
  <si>
    <t>3451347</t>
  </si>
  <si>
    <t>3452673</t>
  </si>
  <si>
    <t>3455658</t>
  </si>
  <si>
    <t>3447725</t>
  </si>
  <si>
    <t>3434246</t>
  </si>
  <si>
    <t>3449150</t>
  </si>
  <si>
    <t>3445359</t>
  </si>
  <si>
    <t>3427286</t>
  </si>
  <si>
    <t>3428960</t>
  </si>
  <si>
    <t>3434113</t>
  </si>
  <si>
    <t>3436160</t>
  </si>
  <si>
    <t>3437275</t>
  </si>
  <si>
    <t>3452815</t>
  </si>
  <si>
    <t>3453099</t>
  </si>
  <si>
    <t>3456919</t>
  </si>
  <si>
    <t>3441253</t>
  </si>
  <si>
    <t>3436381</t>
  </si>
  <si>
    <t>3452776</t>
  </si>
  <si>
    <t>3456425</t>
  </si>
  <si>
    <t>3423767</t>
  </si>
  <si>
    <t>3425442</t>
  </si>
  <si>
    <t>3427669</t>
  </si>
  <si>
    <t>3427702</t>
  </si>
  <si>
    <t>3427942</t>
  </si>
  <si>
    <t>3428666</t>
  </si>
  <si>
    <t>3428859</t>
  </si>
  <si>
    <t>3428975</t>
  </si>
  <si>
    <t>3429530</t>
  </si>
  <si>
    <t>3429644</t>
  </si>
  <si>
    <t>3430022</t>
  </si>
  <si>
    <t>3430189</t>
  </si>
  <si>
    <t>3430573</t>
  </si>
  <si>
    <t>3430871</t>
  </si>
  <si>
    <t>3431140</t>
  </si>
  <si>
    <t>3431225</t>
  </si>
  <si>
    <t>3431399</t>
  </si>
  <si>
    <t>3431897</t>
  </si>
  <si>
    <t>3431970</t>
  </si>
  <si>
    <t>3432256</t>
  </si>
  <si>
    <t>3432269</t>
  </si>
  <si>
    <t>3432530</t>
  </si>
  <si>
    <t>3433576</t>
  </si>
  <si>
    <t>3433588</t>
  </si>
  <si>
    <t>3433598</t>
  </si>
  <si>
    <t>3433922</t>
  </si>
  <si>
    <t>3434038</t>
  </si>
  <si>
    <t>3434058</t>
  </si>
  <si>
    <t>3434066</t>
  </si>
  <si>
    <t>3434375</t>
  </si>
  <si>
    <t>3434527</t>
  </si>
  <si>
    <t>3435074</t>
  </si>
  <si>
    <t>3435296</t>
  </si>
  <si>
    <t>3435621</t>
  </si>
  <si>
    <t>3435867</t>
  </si>
  <si>
    <t>3435891</t>
  </si>
  <si>
    <t>3436082</t>
  </si>
  <si>
    <t>3436152</t>
  </si>
  <si>
    <t>3436197</t>
  </si>
  <si>
    <t>3436333</t>
  </si>
  <si>
    <t>3436585</t>
  </si>
  <si>
    <t>3437108</t>
  </si>
  <si>
    <t>3437193</t>
  </si>
  <si>
    <t>3437442</t>
  </si>
  <si>
    <t>3438620</t>
  </si>
  <si>
    <t>3438864</t>
  </si>
  <si>
    <t>3439483</t>
  </si>
  <si>
    <t>3439577</t>
  </si>
  <si>
    <t>3439877</t>
  </si>
  <si>
    <t>3440052</t>
  </si>
  <si>
    <t>3440317</t>
  </si>
  <si>
    <t>3440339</t>
  </si>
  <si>
    <t>3440353</t>
  </si>
  <si>
    <t>3440579</t>
  </si>
  <si>
    <t>3441258</t>
  </si>
  <si>
    <t>3441619</t>
  </si>
  <si>
    <t>3442189</t>
  </si>
  <si>
    <t>3442898</t>
  </si>
  <si>
    <t>3443166</t>
  </si>
  <si>
    <t>3443304</t>
  </si>
  <si>
    <t>3443417</t>
  </si>
  <si>
    <t>3444278</t>
  </si>
  <si>
    <t>3444410</t>
  </si>
  <si>
    <t>3445320</t>
  </si>
  <si>
    <t>3445360</t>
  </si>
  <si>
    <t>3446132</t>
  </si>
  <si>
    <t>3446189</t>
  </si>
  <si>
    <t>3446324</t>
  </si>
  <si>
    <t>3446843</t>
  </si>
  <si>
    <t>3446871</t>
  </si>
  <si>
    <t>3446960</t>
  </si>
  <si>
    <t>3447171</t>
  </si>
  <si>
    <t>3447983</t>
  </si>
  <si>
    <t>3448118</t>
  </si>
  <si>
    <t>3449052</t>
  </si>
  <si>
    <t>3449503</t>
  </si>
  <si>
    <t>3449955</t>
  </si>
  <si>
    <t>3449960</t>
  </si>
  <si>
    <t>3450108</t>
  </si>
  <si>
    <t>3450389</t>
  </si>
  <si>
    <t>3450764</t>
  </si>
  <si>
    <t>3450830</t>
  </si>
  <si>
    <t>3451090</t>
  </si>
  <si>
    <t>3451287</t>
  </si>
  <si>
    <t>3451295</t>
  </si>
  <si>
    <t>3451443</t>
  </si>
  <si>
    <t>3451586</t>
  </si>
  <si>
    <t>3451783</t>
  </si>
  <si>
    <t>3452049</t>
  </si>
  <si>
    <t>3452117</t>
  </si>
  <si>
    <t>3452280</t>
  </si>
  <si>
    <t>3452667</t>
  </si>
  <si>
    <t>3452687</t>
  </si>
  <si>
    <t>3453195</t>
  </si>
  <si>
    <t>3453206</t>
  </si>
  <si>
    <t>3453225</t>
  </si>
  <si>
    <t>3453591</t>
  </si>
  <si>
    <t>3453660</t>
  </si>
  <si>
    <t>3453776</t>
  </si>
  <si>
    <t>3454459</t>
  </si>
  <si>
    <t>3454472</t>
  </si>
  <si>
    <t>3454564</t>
  </si>
  <si>
    <t>3454579</t>
  </si>
  <si>
    <t>3454831</t>
  </si>
  <si>
    <t>3455112</t>
  </si>
  <si>
    <t>3455180</t>
  </si>
  <si>
    <t>3455536</t>
  </si>
  <si>
    <t>3455683</t>
  </si>
  <si>
    <t>3455726</t>
  </si>
  <si>
    <t>3456341</t>
  </si>
  <si>
    <t>3456556</t>
  </si>
  <si>
    <t>3456844</t>
  </si>
  <si>
    <t>3429869</t>
  </si>
  <si>
    <t>3439385</t>
  </si>
  <si>
    <t>3442805</t>
  </si>
  <si>
    <t>3446168</t>
  </si>
  <si>
    <t>3448121</t>
  </si>
  <si>
    <t>3448721</t>
  </si>
  <si>
    <t>3428475</t>
  </si>
  <si>
    <t>3430009</t>
  </si>
  <si>
    <t>3430035</t>
  </si>
  <si>
    <t>3436368</t>
  </si>
  <si>
    <t>3439647</t>
  </si>
  <si>
    <t>3449561</t>
  </si>
  <si>
    <t>3430011</t>
  </si>
  <si>
    <t>3436168</t>
  </si>
  <si>
    <t>3437897</t>
  </si>
  <si>
    <t>3436621</t>
  </si>
  <si>
    <t>3437578</t>
  </si>
  <si>
    <t>3437580</t>
  </si>
  <si>
    <t>3437581</t>
  </si>
  <si>
    <t>3437582</t>
  </si>
  <si>
    <t>3437583</t>
  </si>
  <si>
    <t>3437584</t>
  </si>
  <si>
    <t>3437585</t>
  </si>
  <si>
    <t>3437586</t>
  </si>
  <si>
    <t>3437587</t>
  </si>
  <si>
    <t>3437589</t>
  </si>
  <si>
    <t>3437590</t>
  </si>
  <si>
    <t>3437592</t>
  </si>
  <si>
    <t>3437594</t>
  </si>
  <si>
    <t>3437595</t>
  </si>
  <si>
    <t>3437597</t>
  </si>
  <si>
    <t>3437598</t>
  </si>
  <si>
    <t>3437600</t>
  </si>
  <si>
    <t>3437602</t>
  </si>
  <si>
    <t>3437603</t>
  </si>
  <si>
    <t>3437604</t>
  </si>
  <si>
    <t>3437605</t>
  </si>
  <si>
    <t>3437607</t>
  </si>
  <si>
    <t>3437608</t>
  </si>
  <si>
    <t>3437609</t>
  </si>
  <si>
    <t>3437610</t>
  </si>
  <si>
    <t>3437611</t>
  </si>
  <si>
    <t>3437613</t>
  </si>
  <si>
    <t>3437614</t>
  </si>
  <si>
    <t>3437624</t>
  </si>
  <si>
    <t>3437625</t>
  </si>
  <si>
    <t>3437629</t>
  </si>
  <si>
    <t>3437631</t>
  </si>
  <si>
    <t>3437632</t>
  </si>
  <si>
    <t>3437633</t>
  </si>
  <si>
    <t>3437634</t>
  </si>
  <si>
    <t>3437635</t>
  </si>
  <si>
    <t>3437645</t>
  </si>
  <si>
    <t>3437646</t>
  </si>
  <si>
    <t>3437648</t>
  </si>
  <si>
    <t>3437650</t>
  </si>
  <si>
    <t>3437652</t>
  </si>
  <si>
    <t>3437654</t>
  </si>
  <si>
    <t>3437655</t>
  </si>
  <si>
    <t>3437657</t>
  </si>
  <si>
    <t>3437658</t>
  </si>
  <si>
    <t>3437659</t>
  </si>
  <si>
    <t>3437660</t>
  </si>
  <si>
    <t>3437661</t>
  </si>
  <si>
    <t>3437662</t>
  </si>
  <si>
    <t>3437663</t>
  </si>
  <si>
    <t>3437664</t>
  </si>
  <si>
    <t>3437665</t>
  </si>
  <si>
    <t>3437673</t>
  </si>
  <si>
    <t>3437676</t>
  </si>
  <si>
    <t>3437690</t>
  </si>
  <si>
    <t>3437691</t>
  </si>
  <si>
    <t>3437692</t>
  </si>
  <si>
    <t>3437693</t>
  </si>
  <si>
    <t>3437694</t>
  </si>
  <si>
    <t>3437699</t>
  </si>
  <si>
    <t>3437701</t>
  </si>
  <si>
    <t>3437702</t>
  </si>
  <si>
    <t>3437703</t>
  </si>
  <si>
    <t>3437704</t>
  </si>
  <si>
    <t>3437706</t>
  </si>
  <si>
    <t>3437707</t>
  </si>
  <si>
    <t>3437709</t>
  </si>
  <si>
    <t>3437710</t>
  </si>
  <si>
    <t>3437720</t>
  </si>
  <si>
    <t>3437722</t>
  </si>
  <si>
    <t>3437723</t>
  </si>
  <si>
    <t>3437724</t>
  </si>
  <si>
    <t>3437726</t>
  </si>
  <si>
    <t>3444122</t>
  </si>
  <si>
    <t>3425666</t>
  </si>
  <si>
    <t>3426703</t>
  </si>
  <si>
    <t>3426945</t>
  </si>
  <si>
    <t>3428641</t>
  </si>
  <si>
    <t>3429531</t>
  </si>
  <si>
    <t>3432125</t>
  </si>
  <si>
    <t>3438362</t>
  </si>
  <si>
    <t>3300056</t>
  </si>
  <si>
    <t>3300076</t>
  </si>
  <si>
    <t>3300134</t>
  </si>
  <si>
    <t>3300136</t>
  </si>
  <si>
    <t>3432521</t>
  </si>
  <si>
    <t>3433189</t>
  </si>
  <si>
    <t>3433190</t>
  </si>
  <si>
    <t>3445931</t>
  </si>
  <si>
    <t>3438608</t>
  </si>
  <si>
    <t>3300103</t>
  </si>
  <si>
    <t>3300107</t>
  </si>
  <si>
    <t>3300108</t>
  </si>
  <si>
    <t>3300115</t>
  </si>
  <si>
    <t>3300125</t>
  </si>
  <si>
    <t>3425664</t>
  </si>
  <si>
    <t>3426700</t>
  </si>
  <si>
    <t>3428640</t>
  </si>
  <si>
    <t>3429529</t>
  </si>
  <si>
    <t>3432124</t>
  </si>
  <si>
    <t>3300095</t>
  </si>
  <si>
    <t>3437045</t>
  </si>
  <si>
    <t>3449568</t>
  </si>
  <si>
    <t>3434443</t>
  </si>
  <si>
    <t>3416881</t>
  </si>
  <si>
    <t>3428091</t>
  </si>
  <si>
    <t>3430702</t>
  </si>
  <si>
    <t>3443411</t>
  </si>
  <si>
    <t>3451282</t>
  </si>
  <si>
    <t>3437627</t>
  </si>
  <si>
    <t>3300118</t>
  </si>
  <si>
    <t>3300124</t>
  </si>
  <si>
    <t>3300100</t>
  </si>
  <si>
    <t>3420077</t>
  </si>
  <si>
    <t>3451454</t>
  </si>
  <si>
    <t>3444731</t>
  </si>
  <si>
    <t>3444738</t>
  </si>
  <si>
    <t>3425946</t>
  </si>
  <si>
    <t>3427871</t>
  </si>
  <si>
    <t>3439113</t>
  </si>
  <si>
    <t>3442944</t>
  </si>
  <si>
    <t>3444729</t>
  </si>
  <si>
    <t>3451469</t>
  </si>
  <si>
    <t>3429809</t>
  </si>
  <si>
    <t>3429813</t>
  </si>
  <si>
    <t>3443168</t>
  </si>
  <si>
    <t>3446507</t>
  </si>
  <si>
    <t>3426619</t>
  </si>
  <si>
    <t>3426621</t>
  </si>
  <si>
    <t>3429812</t>
  </si>
  <si>
    <t>3440338</t>
  </si>
  <si>
    <t>3440340</t>
  </si>
  <si>
    <t>3440341</t>
  </si>
  <si>
    <t>3443169</t>
  </si>
  <si>
    <t>3444620</t>
  </si>
  <si>
    <t>3300057</t>
  </si>
  <si>
    <t>3300123</t>
  </si>
  <si>
    <t>3379201</t>
  </si>
  <si>
    <t>3419291</t>
  </si>
  <si>
    <t>3419292</t>
  </si>
  <si>
    <t>3420458</t>
  </si>
  <si>
    <t>3421948</t>
  </si>
  <si>
    <t>3422556</t>
  </si>
  <si>
    <t>3422706</t>
  </si>
  <si>
    <t>3423727</t>
  </si>
  <si>
    <t>3423729</t>
  </si>
  <si>
    <t>3424803</t>
  </si>
  <si>
    <t>3425480</t>
  </si>
  <si>
    <t>3434019</t>
  </si>
  <si>
    <t>3434573</t>
  </si>
  <si>
    <t>3436575</t>
  </si>
  <si>
    <t>3443146</t>
  </si>
  <si>
    <t>3443147</t>
  </si>
  <si>
    <t>3444069</t>
  </si>
  <si>
    <t>3445434</t>
  </si>
  <si>
    <t>3420459</t>
  </si>
  <si>
    <t>3423315</t>
  </si>
  <si>
    <t>3424276</t>
  </si>
  <si>
    <t>3424278</t>
  </si>
  <si>
    <t>3424337</t>
  </si>
  <si>
    <t>3424339</t>
  </si>
  <si>
    <t>3424348</t>
  </si>
  <si>
    <t>3424804</t>
  </si>
  <si>
    <t>3427167</t>
  </si>
  <si>
    <t>3427168</t>
  </si>
  <si>
    <t>3429765</t>
  </si>
  <si>
    <t>3430335</t>
  </si>
  <si>
    <t>3430337</t>
  </si>
  <si>
    <t>3431275</t>
  </si>
  <si>
    <t>3431277</t>
  </si>
  <si>
    <t>3433093</t>
  </si>
  <si>
    <t>3434020</t>
  </si>
  <si>
    <t>3434575</t>
  </si>
  <si>
    <t>3434616</t>
  </si>
  <si>
    <t>3434617</t>
  </si>
  <si>
    <t>3435322</t>
  </si>
  <si>
    <t>3435323</t>
  </si>
  <si>
    <t>3435878</t>
  </si>
  <si>
    <t>3435879</t>
  </si>
  <si>
    <t>3436589</t>
  </si>
  <si>
    <t>3437641</t>
  </si>
  <si>
    <t>3437642</t>
  </si>
  <si>
    <t>3438358</t>
  </si>
  <si>
    <t>3439337</t>
  </si>
  <si>
    <t>3440298</t>
  </si>
  <si>
    <t>3440314</t>
  </si>
  <si>
    <t>3442004</t>
  </si>
  <si>
    <t>3442005</t>
  </si>
  <si>
    <t>3442018</t>
  </si>
  <si>
    <t>3442020</t>
  </si>
  <si>
    <t>3443495</t>
  </si>
  <si>
    <t>3443990</t>
  </si>
  <si>
    <t>3443992</t>
  </si>
  <si>
    <t>3444016</t>
  </si>
  <si>
    <t>3444017</t>
  </si>
  <si>
    <t>3444070</t>
  </si>
  <si>
    <t>3444689</t>
  </si>
  <si>
    <t>3444988</t>
  </si>
  <si>
    <t>3444989</t>
  </si>
  <si>
    <t>3445440</t>
  </si>
  <si>
    <t>3445441</t>
  </si>
  <si>
    <t>3445694</t>
  </si>
  <si>
    <t>3446006</t>
  </si>
  <si>
    <t>3446007</t>
  </si>
  <si>
    <t>3446009</t>
  </si>
  <si>
    <t>3447238</t>
  </si>
  <si>
    <t>3447748</t>
  </si>
  <si>
    <t>3447794</t>
  </si>
  <si>
    <t>3447796</t>
  </si>
  <si>
    <t>3448475</t>
  </si>
  <si>
    <t>3448476</t>
  </si>
  <si>
    <t>3448477</t>
  </si>
  <si>
    <t>3448844</t>
  </si>
  <si>
    <t>3448845</t>
  </si>
  <si>
    <t>3449069</t>
  </si>
  <si>
    <t>3449079</t>
  </si>
  <si>
    <t>3449080</t>
  </si>
  <si>
    <t>3450708</t>
  </si>
  <si>
    <t>3451340</t>
  </si>
  <si>
    <t>3451341</t>
  </si>
  <si>
    <t>3452998</t>
  </si>
  <si>
    <t>3453645</t>
  </si>
  <si>
    <t>3455078</t>
  </si>
  <si>
    <t>3435435</t>
  </si>
  <si>
    <t>3445682</t>
  </si>
  <si>
    <t>3452213</t>
  </si>
  <si>
    <t>3300046</t>
  </si>
  <si>
    <t>3451455</t>
  </si>
  <si>
    <t>3433437</t>
  </si>
  <si>
    <t>3455081</t>
  </si>
  <si>
    <t>3435067</t>
  </si>
  <si>
    <t>3436781</t>
  </si>
  <si>
    <t>3438194</t>
  </si>
  <si>
    <t>3441143</t>
  </si>
  <si>
    <t>3441674</t>
  </si>
  <si>
    <t>3446010</t>
  </si>
  <si>
    <t>3446855</t>
  </si>
  <si>
    <t>3454182</t>
  </si>
  <si>
    <t>3444550</t>
  </si>
  <si>
    <t>3430119</t>
  </si>
  <si>
    <t>3432872</t>
  </si>
  <si>
    <t>3433103</t>
  </si>
  <si>
    <t>3440759</t>
  </si>
  <si>
    <t>3444699</t>
  </si>
  <si>
    <t>3445470</t>
  </si>
  <si>
    <t>3448382</t>
  </si>
  <si>
    <t>3451927</t>
  </si>
  <si>
    <t>3452792</t>
  </si>
  <si>
    <t>3452926</t>
  </si>
  <si>
    <t>3457682</t>
  </si>
  <si>
    <t>3450365</t>
  </si>
  <si>
    <t>3450369</t>
  </si>
  <si>
    <t>3450373</t>
  </si>
  <si>
    <t>3450374</t>
  </si>
  <si>
    <t>3450447</t>
  </si>
  <si>
    <t>3450448</t>
  </si>
  <si>
    <t>3451409</t>
  </si>
  <si>
    <t>3451411</t>
  </si>
  <si>
    <t>3451416</t>
  </si>
  <si>
    <t>3451419</t>
  </si>
  <si>
    <t>3451425</t>
  </si>
  <si>
    <t>3451426</t>
  </si>
  <si>
    <t>3451428</t>
  </si>
  <si>
    <t>3451429</t>
  </si>
  <si>
    <t>3453053</t>
  </si>
  <si>
    <t>3453054</t>
  </si>
  <si>
    <t>3453055</t>
  </si>
  <si>
    <t>3453056</t>
  </si>
  <si>
    <t>3453720</t>
  </si>
  <si>
    <t>3453721</t>
  </si>
  <si>
    <t>3453722</t>
  </si>
  <si>
    <t>3453723</t>
  </si>
  <si>
    <t>3450368</t>
  </si>
  <si>
    <t>3450370</t>
  </si>
  <si>
    <t>3450372</t>
  </si>
  <si>
    <t>3402136</t>
  </si>
  <si>
    <t>3426745</t>
  </si>
  <si>
    <t>3426746</t>
  </si>
  <si>
    <t>3427134</t>
  </si>
  <si>
    <t>3427135</t>
  </si>
  <si>
    <t>3428423</t>
  </si>
  <si>
    <t>3428424</t>
  </si>
  <si>
    <t>3428439</t>
  </si>
  <si>
    <t>3428459</t>
  </si>
  <si>
    <t>3428494</t>
  </si>
  <si>
    <t>3428502</t>
  </si>
  <si>
    <t>3428528</t>
  </si>
  <si>
    <t>3428578</t>
  </si>
  <si>
    <t>3428579</t>
  </si>
  <si>
    <t>3428638</t>
  </si>
  <si>
    <t>3428639</t>
  </si>
  <si>
    <t>3428747</t>
  </si>
  <si>
    <t>3428763</t>
  </si>
  <si>
    <t>3428768</t>
  </si>
  <si>
    <t>3428773</t>
  </si>
  <si>
    <t>3428783</t>
  </si>
  <si>
    <t>3428787</t>
  </si>
  <si>
    <t>3428788</t>
  </si>
  <si>
    <t>3428816</t>
  </si>
  <si>
    <t>3428819</t>
  </si>
  <si>
    <t>3428829</t>
  </si>
  <si>
    <t>3428899</t>
  </si>
  <si>
    <t>3428915</t>
  </si>
  <si>
    <t>3428925</t>
  </si>
  <si>
    <t>3429009</t>
  </si>
  <si>
    <t>3429014</t>
  </si>
  <si>
    <t>3429127</t>
  </si>
  <si>
    <t>3429165</t>
  </si>
  <si>
    <t>3429182</t>
  </si>
  <si>
    <t>3429187</t>
  </si>
  <si>
    <t>3429190</t>
  </si>
  <si>
    <t>3429191</t>
  </si>
  <si>
    <t>3429196</t>
  </si>
  <si>
    <t>3429238</t>
  </si>
  <si>
    <t>3429239</t>
  </si>
  <si>
    <t>3429343</t>
  </si>
  <si>
    <t>3429388</t>
  </si>
  <si>
    <t>3429423</t>
  </si>
  <si>
    <t>3429424</t>
  </si>
  <si>
    <t>3429450</t>
  </si>
  <si>
    <t>3429451</t>
  </si>
  <si>
    <t>3429504</t>
  </si>
  <si>
    <t>3429505</t>
  </si>
  <si>
    <t>3429544</t>
  </si>
  <si>
    <t>3429568</t>
  </si>
  <si>
    <t>3429571</t>
  </si>
  <si>
    <t>3429575</t>
  </si>
  <si>
    <t>3429576</t>
  </si>
  <si>
    <t>3429577</t>
  </si>
  <si>
    <t>3429578</t>
  </si>
  <si>
    <t>3429580</t>
  </si>
  <si>
    <t>3429674</t>
  </si>
  <si>
    <t>3429684</t>
  </si>
  <si>
    <t>3429780</t>
  </si>
  <si>
    <t>3429782</t>
  </si>
  <si>
    <t>3429817</t>
  </si>
  <si>
    <t>3429820</t>
  </si>
  <si>
    <t>3429883</t>
  </si>
  <si>
    <t>3429884</t>
  </si>
  <si>
    <t>3429886</t>
  </si>
  <si>
    <t>3429888</t>
  </si>
  <si>
    <t>3429943</t>
  </si>
  <si>
    <t>3430004</t>
  </si>
  <si>
    <t>3430108</t>
  </si>
  <si>
    <t>3430235</t>
  </si>
  <si>
    <t>3430283</t>
  </si>
  <si>
    <t>3430293</t>
  </si>
  <si>
    <t>3430389</t>
  </si>
  <si>
    <t>3430396</t>
  </si>
  <si>
    <t>3430402</t>
  </si>
  <si>
    <t>3430488</t>
  </si>
  <si>
    <t>3430578</t>
  </si>
  <si>
    <t>3430594</t>
  </si>
  <si>
    <t>3430616</t>
  </si>
  <si>
    <t>3430629</t>
  </si>
  <si>
    <t>3430636</t>
  </si>
  <si>
    <t>3430637</t>
  </si>
  <si>
    <t>3430638</t>
  </si>
  <si>
    <t>3430639</t>
  </si>
  <si>
    <t>3430640</t>
  </si>
  <si>
    <t>3430641</t>
  </si>
  <si>
    <t>3430642</t>
  </si>
  <si>
    <t>3430643</t>
  </si>
  <si>
    <t>3430644</t>
  </si>
  <si>
    <t>3430772</t>
  </si>
  <si>
    <t>3430773</t>
  </si>
  <si>
    <t>3430896</t>
  </si>
  <si>
    <t>3430904</t>
  </si>
  <si>
    <t>3430910</t>
  </si>
  <si>
    <t>3430912</t>
  </si>
  <si>
    <t>3430914</t>
  </si>
  <si>
    <t>3430946</t>
  </si>
  <si>
    <t>3430951</t>
  </si>
  <si>
    <t>3430952</t>
  </si>
  <si>
    <t>3430980</t>
  </si>
  <si>
    <t>3430981</t>
  </si>
  <si>
    <t>3431102</t>
  </si>
  <si>
    <t>3431110</t>
  </si>
  <si>
    <t>3431111</t>
  </si>
  <si>
    <t>3431113</t>
  </si>
  <si>
    <t>3431115</t>
  </si>
  <si>
    <t>3431117</t>
  </si>
  <si>
    <t>3431118</t>
  </si>
  <si>
    <t>3431119</t>
  </si>
  <si>
    <t>3431121</t>
  </si>
  <si>
    <t>3431122</t>
  </si>
  <si>
    <t>3431123</t>
  </si>
  <si>
    <t>3431129</t>
  </si>
  <si>
    <t>3431130</t>
  </si>
  <si>
    <t>3431132</t>
  </si>
  <si>
    <t>3431176</t>
  </si>
  <si>
    <t>3431229</t>
  </si>
  <si>
    <t>3431262</t>
  </si>
  <si>
    <t>3431264</t>
  </si>
  <si>
    <t>3431272</t>
  </si>
  <si>
    <t>3431341</t>
  </si>
  <si>
    <t>3431366</t>
  </si>
  <si>
    <t>3431458</t>
  </si>
  <si>
    <t>3431522</t>
  </si>
  <si>
    <t>3431523</t>
  </si>
  <si>
    <t>3431580</t>
  </si>
  <si>
    <t>3431793</t>
  </si>
  <si>
    <t>3431813</t>
  </si>
  <si>
    <t>3431816</t>
  </si>
  <si>
    <t>3431819</t>
  </si>
  <si>
    <t>3431820</t>
  </si>
  <si>
    <t>3431839</t>
  </si>
  <si>
    <t>3431848</t>
  </si>
  <si>
    <t>3432020</t>
  </si>
  <si>
    <t>3432021</t>
  </si>
  <si>
    <t>3432023</t>
  </si>
  <si>
    <t>3432024</t>
  </si>
  <si>
    <t>3432025</t>
  </si>
  <si>
    <t>3432027</t>
  </si>
  <si>
    <t>3432042</t>
  </si>
  <si>
    <t>3432167</t>
  </si>
  <si>
    <t>3432168</t>
  </si>
  <si>
    <t>3432169</t>
  </si>
  <si>
    <t>3432174</t>
  </si>
  <si>
    <t>3432196</t>
  </si>
  <si>
    <t>3432217</t>
  </si>
  <si>
    <t>3432243</t>
  </si>
  <si>
    <t>3432249</t>
  </si>
  <si>
    <t>3432297</t>
  </si>
  <si>
    <t>3432300</t>
  </si>
  <si>
    <t>3432334</t>
  </si>
  <si>
    <t>3432338</t>
  </si>
  <si>
    <t>3432407</t>
  </si>
  <si>
    <t>3432465</t>
  </si>
  <si>
    <t>3432466</t>
  </si>
  <si>
    <t>3432467</t>
  </si>
  <si>
    <t>3432468</t>
  </si>
  <si>
    <t>3432499</t>
  </si>
  <si>
    <t>3432574</t>
  </si>
  <si>
    <t>3432589</t>
  </si>
  <si>
    <t>3432638</t>
  </si>
  <si>
    <t>3432682</t>
  </si>
  <si>
    <t>3432686</t>
  </si>
  <si>
    <t>3432693</t>
  </si>
  <si>
    <t>3432694</t>
  </si>
  <si>
    <t>3432698</t>
  </si>
  <si>
    <t>3432726</t>
  </si>
  <si>
    <t>3432742</t>
  </si>
  <si>
    <t>3432760</t>
  </si>
  <si>
    <t>3432821</t>
  </si>
  <si>
    <t>3432826</t>
  </si>
  <si>
    <t>3432848</t>
  </si>
  <si>
    <t>3432857</t>
  </si>
  <si>
    <t>3432858</t>
  </si>
  <si>
    <t>3432891</t>
  </si>
  <si>
    <t>3432892</t>
  </si>
  <si>
    <t>3432893</t>
  </si>
  <si>
    <t>3432938</t>
  </si>
  <si>
    <t>3433051</t>
  </si>
  <si>
    <t>3433052</t>
  </si>
  <si>
    <t>3433062</t>
  </si>
  <si>
    <t>3433064</t>
  </si>
  <si>
    <t>3433066</t>
  </si>
  <si>
    <t>3433067</t>
  </si>
  <si>
    <t>3433068</t>
  </si>
  <si>
    <t>3433097</t>
  </si>
  <si>
    <t>3433101</t>
  </si>
  <si>
    <t>3433201</t>
  </si>
  <si>
    <t>3433246</t>
  </si>
  <si>
    <t>3433247</t>
  </si>
  <si>
    <t>3433249</t>
  </si>
  <si>
    <t>3433259</t>
  </si>
  <si>
    <t>3433260</t>
  </si>
  <si>
    <t>3433267</t>
  </si>
  <si>
    <t>3433268</t>
  </si>
  <si>
    <t>3433269</t>
  </si>
  <si>
    <t>3433284</t>
  </si>
  <si>
    <t>3433286</t>
  </si>
  <si>
    <t>3433322</t>
  </si>
  <si>
    <t>3433358</t>
  </si>
  <si>
    <t>3433361</t>
  </si>
  <si>
    <t>3433375</t>
  </si>
  <si>
    <t>3433376</t>
  </si>
  <si>
    <t>3433392</t>
  </si>
  <si>
    <t>3433409</t>
  </si>
  <si>
    <t>3433513</t>
  </si>
  <si>
    <t>3433536</t>
  </si>
  <si>
    <t>3433620</t>
  </si>
  <si>
    <t>3433661</t>
  </si>
  <si>
    <t>3433668</t>
  </si>
  <si>
    <t>3433670</t>
  </si>
  <si>
    <t>3433671</t>
  </si>
  <si>
    <t>3433672</t>
  </si>
  <si>
    <t>3433705</t>
  </si>
  <si>
    <t>3433769</t>
  </si>
  <si>
    <t>3433792</t>
  </si>
  <si>
    <t>3433793</t>
  </si>
  <si>
    <t>3433794</t>
  </si>
  <si>
    <t>3433795</t>
  </si>
  <si>
    <t>3433796</t>
  </si>
  <si>
    <t>3433802</t>
  </si>
  <si>
    <t>3433822</t>
  </si>
  <si>
    <t>3433826</t>
  </si>
  <si>
    <t>3433845</t>
  </si>
  <si>
    <t>3433880</t>
  </si>
  <si>
    <t>3433881</t>
  </si>
  <si>
    <t>3433882</t>
  </si>
  <si>
    <t>3433903</t>
  </si>
  <si>
    <t>3433939</t>
  </si>
  <si>
    <t>3433940</t>
  </si>
  <si>
    <t>3433941</t>
  </si>
  <si>
    <t>3433963</t>
  </si>
  <si>
    <t>3433964</t>
  </si>
  <si>
    <t>3434045</t>
  </si>
  <si>
    <t>3434046</t>
  </si>
  <si>
    <t>3434054</t>
  </si>
  <si>
    <t>3434055</t>
  </si>
  <si>
    <t>3434094</t>
  </si>
  <si>
    <t>3434103</t>
  </si>
  <si>
    <t>3434144</t>
  </si>
  <si>
    <t>3434146</t>
  </si>
  <si>
    <t>3434149</t>
  </si>
  <si>
    <t>3434150</t>
  </si>
  <si>
    <t>3434151</t>
  </si>
  <si>
    <t>3434165</t>
  </si>
  <si>
    <t>3434203</t>
  </si>
  <si>
    <t>3434204</t>
  </si>
  <si>
    <t>3434205</t>
  </si>
  <si>
    <t>3434293</t>
  </si>
  <si>
    <t>3434297</t>
  </si>
  <si>
    <t>3434320</t>
  </si>
  <si>
    <t>3434335</t>
  </si>
  <si>
    <t>3434339</t>
  </si>
  <si>
    <t>3434340</t>
  </si>
  <si>
    <t>3434342</t>
  </si>
  <si>
    <t>3434377</t>
  </si>
  <si>
    <t>3434381</t>
  </si>
  <si>
    <t>3434457</t>
  </si>
  <si>
    <t>3434458</t>
  </si>
  <si>
    <t>3434466</t>
  </si>
  <si>
    <t>3434475</t>
  </si>
  <si>
    <t>3434540</t>
  </si>
  <si>
    <t>3434541</t>
  </si>
  <si>
    <t>3434542</t>
  </si>
  <si>
    <t>3434543</t>
  </si>
  <si>
    <t>3434545</t>
  </si>
  <si>
    <t>3434546</t>
  </si>
  <si>
    <t>3434608</t>
  </si>
  <si>
    <t>3434611</t>
  </si>
  <si>
    <t>3434635</t>
  </si>
  <si>
    <t>3434639</t>
  </si>
  <si>
    <t>3434653</t>
  </si>
  <si>
    <t>3434657</t>
  </si>
  <si>
    <t>3434669</t>
  </si>
  <si>
    <t>3434670</t>
  </si>
  <si>
    <t>3434741</t>
  </si>
  <si>
    <t>3434798</t>
  </si>
  <si>
    <t>3434821</t>
  </si>
  <si>
    <t>3434833</t>
  </si>
  <si>
    <t>3434836</t>
  </si>
  <si>
    <t>3434892</t>
  </si>
  <si>
    <t>3434893</t>
  </si>
  <si>
    <t>3434904</t>
  </si>
  <si>
    <t>3434916</t>
  </si>
  <si>
    <t>3434918</t>
  </si>
  <si>
    <t>3434920</t>
  </si>
  <si>
    <t>3434922</t>
  </si>
  <si>
    <t>3434930</t>
  </si>
  <si>
    <t>3434931</t>
  </si>
  <si>
    <t>3434932</t>
  </si>
  <si>
    <t>3434940</t>
  </si>
  <si>
    <t>3434977</t>
  </si>
  <si>
    <t>3435025</t>
  </si>
  <si>
    <t>3435054</t>
  </si>
  <si>
    <t>3435056</t>
  </si>
  <si>
    <t>3435102</t>
  </si>
  <si>
    <t>3435121</t>
  </si>
  <si>
    <t>3435129</t>
  </si>
  <si>
    <t>3435130</t>
  </si>
  <si>
    <t>3435158</t>
  </si>
  <si>
    <t>3435159</t>
  </si>
  <si>
    <t>3435160</t>
  </si>
  <si>
    <t>3435161</t>
  </si>
  <si>
    <t>3435163</t>
  </si>
  <si>
    <t>3435164</t>
  </si>
  <si>
    <t>3435165</t>
  </si>
  <si>
    <t>3435166</t>
  </si>
  <si>
    <t>3435167</t>
  </si>
  <si>
    <t>3435168</t>
  </si>
  <si>
    <t>3435268</t>
  </si>
  <si>
    <t>3435292</t>
  </si>
  <si>
    <t>3435297</t>
  </si>
  <si>
    <t>3435333</t>
  </si>
  <si>
    <t>3435334</t>
  </si>
  <si>
    <t>3435335</t>
  </si>
  <si>
    <t>3435403</t>
  </si>
  <si>
    <t>3435407</t>
  </si>
  <si>
    <t>3435416</t>
  </si>
  <si>
    <t>3435468</t>
  </si>
  <si>
    <t>3435479</t>
  </si>
  <si>
    <t>3435487</t>
  </si>
  <si>
    <t>3435488</t>
  </si>
  <si>
    <t>3435518</t>
  </si>
  <si>
    <t>3435568</t>
  </si>
  <si>
    <t>3435572</t>
  </si>
  <si>
    <t>3435638</t>
  </si>
  <si>
    <t>3435639</t>
  </si>
  <si>
    <t>3435672</t>
  </si>
  <si>
    <t>3435673</t>
  </si>
  <si>
    <t>3435696</t>
  </si>
  <si>
    <t>3435725</t>
  </si>
  <si>
    <t>3435764</t>
  </si>
  <si>
    <t>3435765</t>
  </si>
  <si>
    <t>3435802</t>
  </si>
  <si>
    <t>3435821</t>
  </si>
  <si>
    <t>3435822</t>
  </si>
  <si>
    <t>3435862</t>
  </si>
  <si>
    <t>3435863</t>
  </si>
  <si>
    <t>3435910</t>
  </si>
  <si>
    <t>3435916</t>
  </si>
  <si>
    <t>3435919</t>
  </si>
  <si>
    <t>3435928</t>
  </si>
  <si>
    <t>3435931</t>
  </si>
  <si>
    <t>3435942</t>
  </si>
  <si>
    <t>3435943</t>
  </si>
  <si>
    <t>3435944</t>
  </si>
  <si>
    <t>3435945</t>
  </si>
  <si>
    <t>3435955</t>
  </si>
  <si>
    <t>3435956</t>
  </si>
  <si>
    <t>3435957</t>
  </si>
  <si>
    <t>3436065</t>
  </si>
  <si>
    <t>3436098</t>
  </si>
  <si>
    <t>3436101</t>
  </si>
  <si>
    <t>3436121</t>
  </si>
  <si>
    <t>3436130</t>
  </si>
  <si>
    <t>3436131</t>
  </si>
  <si>
    <t>3436150</t>
  </si>
  <si>
    <t>3436207</t>
  </si>
  <si>
    <t>3436210</t>
  </si>
  <si>
    <t>3436211</t>
  </si>
  <si>
    <t>3436228</t>
  </si>
  <si>
    <t>3436322</t>
  </si>
  <si>
    <t>3436356</t>
  </si>
  <si>
    <t>3436357</t>
  </si>
  <si>
    <t>3436369</t>
  </si>
  <si>
    <t>3436378</t>
  </si>
  <si>
    <t>3436404</t>
  </si>
  <si>
    <t>3436405</t>
  </si>
  <si>
    <t>3436410</t>
  </si>
  <si>
    <t>3436425</t>
  </si>
  <si>
    <t>3436453</t>
  </si>
  <si>
    <t>3436454</t>
  </si>
  <si>
    <t>3436491</t>
  </si>
  <si>
    <t>3436492</t>
  </si>
  <si>
    <t>3436493</t>
  </si>
  <si>
    <t>3436494</t>
  </si>
  <si>
    <t>3436601</t>
  </si>
  <si>
    <t>3436622</t>
  </si>
  <si>
    <t>3436626</t>
  </si>
  <si>
    <t>3436627</t>
  </si>
  <si>
    <t>3436630</t>
  </si>
  <si>
    <t>3436650</t>
  </si>
  <si>
    <t>3436675</t>
  </si>
  <si>
    <t>3436711</t>
  </si>
  <si>
    <t>3436712</t>
  </si>
  <si>
    <t>3436726</t>
  </si>
  <si>
    <t>3436856</t>
  </si>
  <si>
    <t>3436970</t>
  </si>
  <si>
    <t>3436986</t>
  </si>
  <si>
    <t>3437002</t>
  </si>
  <si>
    <t>3437026</t>
  </si>
  <si>
    <t>3437027</t>
  </si>
  <si>
    <t>3437028</t>
  </si>
  <si>
    <t>3437066</t>
  </si>
  <si>
    <t>3437098</t>
  </si>
  <si>
    <t>3437099</t>
  </si>
  <si>
    <t>3437100</t>
  </si>
  <si>
    <t>3437101</t>
  </si>
  <si>
    <t>3437102</t>
  </si>
  <si>
    <t>3437103</t>
  </si>
  <si>
    <t>3437104</t>
  </si>
  <si>
    <t>3437105</t>
  </si>
  <si>
    <t>3437106</t>
  </si>
  <si>
    <t>3437107</t>
  </si>
  <si>
    <t>3437136</t>
  </si>
  <si>
    <t>3437158</t>
  </si>
  <si>
    <t>3437161</t>
  </si>
  <si>
    <t>3437165</t>
  </si>
  <si>
    <t>3437183</t>
  </si>
  <si>
    <t>3437243</t>
  </si>
  <si>
    <t>3437280</t>
  </si>
  <si>
    <t>3437281</t>
  </si>
  <si>
    <t>3437373</t>
  </si>
  <si>
    <t>3437379</t>
  </si>
  <si>
    <t>3437380</t>
  </si>
  <si>
    <t>3437381</t>
  </si>
  <si>
    <t>3437382</t>
  </si>
  <si>
    <t>3437383</t>
  </si>
  <si>
    <t>3437384</t>
  </si>
  <si>
    <t>3437402</t>
  </si>
  <si>
    <t>3437411</t>
  </si>
  <si>
    <t>3437417</t>
  </si>
  <si>
    <t>3437418</t>
  </si>
  <si>
    <t>3437429</t>
  </si>
  <si>
    <t>3437430</t>
  </si>
  <si>
    <t>3437477</t>
  </si>
  <si>
    <t>3437478</t>
  </si>
  <si>
    <t>3437479</t>
  </si>
  <si>
    <t>3437536</t>
  </si>
  <si>
    <t>3437540</t>
  </si>
  <si>
    <t>3437541</t>
  </si>
  <si>
    <t>3437558</t>
  </si>
  <si>
    <t>3437561</t>
  </si>
  <si>
    <t>3437568</t>
  </si>
  <si>
    <t>3437571</t>
  </si>
  <si>
    <t>3437573</t>
  </si>
  <si>
    <t>3437668</t>
  </si>
  <si>
    <t>3437669</t>
  </si>
  <si>
    <t>3437670</t>
  </si>
  <si>
    <t>3437674</t>
  </si>
  <si>
    <t>3437675</t>
  </si>
  <si>
    <t>3437685</t>
  </si>
  <si>
    <t>3437686</t>
  </si>
  <si>
    <t>3437793</t>
  </si>
  <si>
    <t>3437815</t>
  </si>
  <si>
    <t>3437838</t>
  </si>
  <si>
    <t>3437865</t>
  </si>
  <si>
    <t>3437938</t>
  </si>
  <si>
    <t>3437945</t>
  </si>
  <si>
    <t>3437968</t>
  </si>
  <si>
    <t>3437977</t>
  </si>
  <si>
    <t>3437978</t>
  </si>
  <si>
    <t>3437988</t>
  </si>
  <si>
    <t>3437989</t>
  </si>
  <si>
    <t>3437990</t>
  </si>
  <si>
    <t>3437991</t>
  </si>
  <si>
    <t>3437992</t>
  </si>
  <si>
    <t>3438011</t>
  </si>
  <si>
    <t>3438023</t>
  </si>
  <si>
    <t>3438047</t>
  </si>
  <si>
    <t>3438048</t>
  </si>
  <si>
    <t>3438052</t>
  </si>
  <si>
    <t>3438058</t>
  </si>
  <si>
    <t>3438059</t>
  </si>
  <si>
    <t>3438060</t>
  </si>
  <si>
    <t>3438061</t>
  </si>
  <si>
    <t>3438084</t>
  </si>
  <si>
    <t>3438088</t>
  </si>
  <si>
    <t>3438119</t>
  </si>
  <si>
    <t>3438134</t>
  </si>
  <si>
    <t>3438168</t>
  </si>
  <si>
    <t>3438177</t>
  </si>
  <si>
    <t>3438178</t>
  </si>
  <si>
    <t>3438182</t>
  </si>
  <si>
    <t>3438219</t>
  </si>
  <si>
    <t>3438235</t>
  </si>
  <si>
    <t>3438336</t>
  </si>
  <si>
    <t>3438383</t>
  </si>
  <si>
    <t>3438416</t>
  </si>
  <si>
    <t>3438417</t>
  </si>
  <si>
    <t>3438430</t>
  </si>
  <si>
    <t>3438431</t>
  </si>
  <si>
    <t>3438434</t>
  </si>
  <si>
    <t>3438441</t>
  </si>
  <si>
    <t>3438466</t>
  </si>
  <si>
    <t>3438467</t>
  </si>
  <si>
    <t>3438493</t>
  </si>
  <si>
    <t>3438537</t>
  </si>
  <si>
    <t>3438551</t>
  </si>
  <si>
    <t>3438560</t>
  </si>
  <si>
    <t>3438564</t>
  </si>
  <si>
    <t>3438612</t>
  </si>
  <si>
    <t>3438613</t>
  </si>
  <si>
    <t>3438638</t>
  </si>
  <si>
    <t>3438712</t>
  </si>
  <si>
    <t>3438713</t>
  </si>
  <si>
    <t>3438721</t>
  </si>
  <si>
    <t>3438772</t>
  </si>
  <si>
    <t>3438773</t>
  </si>
  <si>
    <t>3438776</t>
  </si>
  <si>
    <t>3438875</t>
  </si>
  <si>
    <t>3438890</t>
  </si>
  <si>
    <t>3438891</t>
  </si>
  <si>
    <t>3438915</t>
  </si>
  <si>
    <t>3438916</t>
  </si>
  <si>
    <t>3438917</t>
  </si>
  <si>
    <t>3438949</t>
  </si>
  <si>
    <t>3438976</t>
  </si>
  <si>
    <t>3438980</t>
  </si>
  <si>
    <t>3438981</t>
  </si>
  <si>
    <t>3438982</t>
  </si>
  <si>
    <t>3438983</t>
  </si>
  <si>
    <t>3438984</t>
  </si>
  <si>
    <t>3438985</t>
  </si>
  <si>
    <t>3438986</t>
  </si>
  <si>
    <t>3438987</t>
  </si>
  <si>
    <t>3438988</t>
  </si>
  <si>
    <t>3438989</t>
  </si>
  <si>
    <t>3438993</t>
  </si>
  <si>
    <t>3439049</t>
  </si>
  <si>
    <t>3439066</t>
  </si>
  <si>
    <t>3439073</t>
  </si>
  <si>
    <t>3439080</t>
  </si>
  <si>
    <t>3439082</t>
  </si>
  <si>
    <t>3439083</t>
  </si>
  <si>
    <t>3439144</t>
  </si>
  <si>
    <t>3439152</t>
  </si>
  <si>
    <t>3439168</t>
  </si>
  <si>
    <t>3439169</t>
  </si>
  <si>
    <t>3439176</t>
  </si>
  <si>
    <t>3439179</t>
  </si>
  <si>
    <t>3439181</t>
  </si>
  <si>
    <t>3439194</t>
  </si>
  <si>
    <t>3439195</t>
  </si>
  <si>
    <t>3439196</t>
  </si>
  <si>
    <t>3439197</t>
  </si>
  <si>
    <t>3439198</t>
  </si>
  <si>
    <t>3439236</t>
  </si>
  <si>
    <t>3439237</t>
  </si>
  <si>
    <t>3439238</t>
  </si>
  <si>
    <t>3439241</t>
  </si>
  <si>
    <t>3439242</t>
  </si>
  <si>
    <t>3439263</t>
  </si>
  <si>
    <t>3439264</t>
  </si>
  <si>
    <t>3439266</t>
  </si>
  <si>
    <t>3439336</t>
  </si>
  <si>
    <t>3439377</t>
  </si>
  <si>
    <t>3439379</t>
  </si>
  <si>
    <t>3439396</t>
  </si>
  <si>
    <t>3439429</t>
  </si>
  <si>
    <t>3439474</t>
  </si>
  <si>
    <t>3439497</t>
  </si>
  <si>
    <t>3439540</t>
  </si>
  <si>
    <t>3439576</t>
  </si>
  <si>
    <t>3439586</t>
  </si>
  <si>
    <t>3439599</t>
  </si>
  <si>
    <t>3439651</t>
  </si>
  <si>
    <t>3439692</t>
  </si>
  <si>
    <t>3439716</t>
  </si>
  <si>
    <t>3439735</t>
  </si>
  <si>
    <t>3439736</t>
  </si>
  <si>
    <t>3439738</t>
  </si>
  <si>
    <t>3439739</t>
  </si>
  <si>
    <t>3439755</t>
  </si>
  <si>
    <t>3439775</t>
  </si>
  <si>
    <t>3439839</t>
  </si>
  <si>
    <t>3439844</t>
  </si>
  <si>
    <t>3439917</t>
  </si>
  <si>
    <t>3439923</t>
  </si>
  <si>
    <t>3439953</t>
  </si>
  <si>
    <t>3439965</t>
  </si>
  <si>
    <t>3439967</t>
  </si>
  <si>
    <t>3439968</t>
  </si>
  <si>
    <t>3439970</t>
  </si>
  <si>
    <t>3439971</t>
  </si>
  <si>
    <t>3439973</t>
  </si>
  <si>
    <t>3440032</t>
  </si>
  <si>
    <t>3440059</t>
  </si>
  <si>
    <t>3440091</t>
  </si>
  <si>
    <t>3440099</t>
  </si>
  <si>
    <t>3440101</t>
  </si>
  <si>
    <t>3440151</t>
  </si>
  <si>
    <t>3440173</t>
  </si>
  <si>
    <t>3440179</t>
  </si>
  <si>
    <t>3440187</t>
  </si>
  <si>
    <t>3440189</t>
  </si>
  <si>
    <t>3440215</t>
  </si>
  <si>
    <t>3440228</t>
  </si>
  <si>
    <t>3440277</t>
  </si>
  <si>
    <t>3440305</t>
  </si>
  <si>
    <t>3440332</t>
  </si>
  <si>
    <t>3440356</t>
  </si>
  <si>
    <t>3440357</t>
  </si>
  <si>
    <t>3440358</t>
  </si>
  <si>
    <t>3440415</t>
  </si>
  <si>
    <t>3440468</t>
  </si>
  <si>
    <t>3440471</t>
  </si>
  <si>
    <t>3440485</t>
  </si>
  <si>
    <t>3440521</t>
  </si>
  <si>
    <t>3440576</t>
  </si>
  <si>
    <t>3440657</t>
  </si>
  <si>
    <t>3440663</t>
  </si>
  <si>
    <t>3440666</t>
  </si>
  <si>
    <t>3440678</t>
  </si>
  <si>
    <t>3440679</t>
  </si>
  <si>
    <t>3440680</t>
  </si>
  <si>
    <t>3440681</t>
  </si>
  <si>
    <t>3440682</t>
  </si>
  <si>
    <t>3440683</t>
  </si>
  <si>
    <t>3440684</t>
  </si>
  <si>
    <t>3440685</t>
  </si>
  <si>
    <t>3440686</t>
  </si>
  <si>
    <t>3440687</t>
  </si>
  <si>
    <t>3440688</t>
  </si>
  <si>
    <t>3440689</t>
  </si>
  <si>
    <t>3440690</t>
  </si>
  <si>
    <t>3440691</t>
  </si>
  <si>
    <t>3440705</t>
  </si>
  <si>
    <t>3440739</t>
  </si>
  <si>
    <t>3440746</t>
  </si>
  <si>
    <t>3440747</t>
  </si>
  <si>
    <t>3440782</t>
  </si>
  <si>
    <t>3440783</t>
  </si>
  <si>
    <t>3440900</t>
  </si>
  <si>
    <t>3440929</t>
  </si>
  <si>
    <t>3440999</t>
  </si>
  <si>
    <t>3441003</t>
  </si>
  <si>
    <t>3441029</t>
  </si>
  <si>
    <t>3441097</t>
  </si>
  <si>
    <t>3441098</t>
  </si>
  <si>
    <t>3441099</t>
  </si>
  <si>
    <t>3441100</t>
  </si>
  <si>
    <t>3441102</t>
  </si>
  <si>
    <t>3441134</t>
  </si>
  <si>
    <t>3441176</t>
  </si>
  <si>
    <t>3441179</t>
  </si>
  <si>
    <t>3441211</t>
  </si>
  <si>
    <t>3441221</t>
  </si>
  <si>
    <t>3441225</t>
  </si>
  <si>
    <t>3441227</t>
  </si>
  <si>
    <t>3441228</t>
  </si>
  <si>
    <t>3441268</t>
  </si>
  <si>
    <t>3441269</t>
  </si>
  <si>
    <t>3441270</t>
  </si>
  <si>
    <t>3441271</t>
  </si>
  <si>
    <t>3441272</t>
  </si>
  <si>
    <t>3441327</t>
  </si>
  <si>
    <t>3441343</t>
  </si>
  <si>
    <t>3441346</t>
  </si>
  <si>
    <t>3441384</t>
  </si>
  <si>
    <t>3441390</t>
  </si>
  <si>
    <t>3441391</t>
  </si>
  <si>
    <t>3441392</t>
  </si>
  <si>
    <t>3441393</t>
  </si>
  <si>
    <t>3441395</t>
  </si>
  <si>
    <t>3441478</t>
  </si>
  <si>
    <t>3441484</t>
  </si>
  <si>
    <t>3441586</t>
  </si>
  <si>
    <t>3441590</t>
  </si>
  <si>
    <t>3441636</t>
  </si>
  <si>
    <t>3441653</t>
  </si>
  <si>
    <t>3441682</t>
  </si>
  <si>
    <t>3441684</t>
  </si>
  <si>
    <t>3441752</t>
  </si>
  <si>
    <t>3441753</t>
  </si>
  <si>
    <t>3441758</t>
  </si>
  <si>
    <t>3441761</t>
  </si>
  <si>
    <t>3441781</t>
  </si>
  <si>
    <t>3441788</t>
  </si>
  <si>
    <t>3441789</t>
  </si>
  <si>
    <t>3441790</t>
  </si>
  <si>
    <t>3441792</t>
  </si>
  <si>
    <t>3441793</t>
  </si>
  <si>
    <t>3441794</t>
  </si>
  <si>
    <t>3441859</t>
  </si>
  <si>
    <t>3441862</t>
  </si>
  <si>
    <t>3441863</t>
  </si>
  <si>
    <t>3441892</t>
  </si>
  <si>
    <t>3441893</t>
  </si>
  <si>
    <t>3441926</t>
  </si>
  <si>
    <t>3441947</t>
  </si>
  <si>
    <t>3442001</t>
  </si>
  <si>
    <t>3442002</t>
  </si>
  <si>
    <t>3442008</t>
  </si>
  <si>
    <t>3442023</t>
  </si>
  <si>
    <t>3442031</t>
  </si>
  <si>
    <t>3442042</t>
  </si>
  <si>
    <t>3442045</t>
  </si>
  <si>
    <t>3442147</t>
  </si>
  <si>
    <t>3442160</t>
  </si>
  <si>
    <t>3442204</t>
  </si>
  <si>
    <t>3442240</t>
  </si>
  <si>
    <t>3442251</t>
  </si>
  <si>
    <t>3442282</t>
  </si>
  <si>
    <t>3442286</t>
  </si>
  <si>
    <t>3442316</t>
  </si>
  <si>
    <t>3442365</t>
  </si>
  <si>
    <t>3442382</t>
  </si>
  <si>
    <t>3442400</t>
  </si>
  <si>
    <t>3442406</t>
  </si>
  <si>
    <t>3442602</t>
  </si>
  <si>
    <t>3442604</t>
  </si>
  <si>
    <t>3442683</t>
  </si>
  <si>
    <t>3442784</t>
  </si>
  <si>
    <t>3442816</t>
  </si>
  <si>
    <t>3442857</t>
  </si>
  <si>
    <t>3442860</t>
  </si>
  <si>
    <t>3442863</t>
  </si>
  <si>
    <t>3442877</t>
  </si>
  <si>
    <t>3442903</t>
  </si>
  <si>
    <t>3442942</t>
  </si>
  <si>
    <t>3442943</t>
  </si>
  <si>
    <t>3442966</t>
  </si>
  <si>
    <t>3442968</t>
  </si>
  <si>
    <t>3442969</t>
  </si>
  <si>
    <t>3442972</t>
  </si>
  <si>
    <t>3442973</t>
  </si>
  <si>
    <t>3442974</t>
  </si>
  <si>
    <t>3442975</t>
  </si>
  <si>
    <t>3443023</t>
  </si>
  <si>
    <t>3443027</t>
  </si>
  <si>
    <t>3443072</t>
  </si>
  <si>
    <t>3443155</t>
  </si>
  <si>
    <t>3443196</t>
  </si>
  <si>
    <t>3443244</t>
  </si>
  <si>
    <t>3443279</t>
  </si>
  <si>
    <t>3443341</t>
  </si>
  <si>
    <t>3443342</t>
  </si>
  <si>
    <t>3443343</t>
  </si>
  <si>
    <t>3443344</t>
  </si>
  <si>
    <t>3443345</t>
  </si>
  <si>
    <t>3443346</t>
  </si>
  <si>
    <t>3443348</t>
  </si>
  <si>
    <t>3443381</t>
  </si>
  <si>
    <t>3443382</t>
  </si>
  <si>
    <t>3443383</t>
  </si>
  <si>
    <t>3443384</t>
  </si>
  <si>
    <t>3443385</t>
  </si>
  <si>
    <t>3443418</t>
  </si>
  <si>
    <t>3443433</t>
  </si>
  <si>
    <t>3443482</t>
  </si>
  <si>
    <t>3443488</t>
  </si>
  <si>
    <t>3443496</t>
  </si>
  <si>
    <t>3443516</t>
  </si>
  <si>
    <t>3443518</t>
  </si>
  <si>
    <t>3443562</t>
  </si>
  <si>
    <t>3443564</t>
  </si>
  <si>
    <t>3443590</t>
  </si>
  <si>
    <t>3443592</t>
  </si>
  <si>
    <t>3443613</t>
  </si>
  <si>
    <t>3443614</t>
  </si>
  <si>
    <t>3443625</t>
  </si>
  <si>
    <t>3443633</t>
  </si>
  <si>
    <t>3443634</t>
  </si>
  <si>
    <t>3443645</t>
  </si>
  <si>
    <t>3443646</t>
  </si>
  <si>
    <t>3443648</t>
  </si>
  <si>
    <t>3443649</t>
  </si>
  <si>
    <t>3443650</t>
  </si>
  <si>
    <t>3443651</t>
  </si>
  <si>
    <t>3443729</t>
  </si>
  <si>
    <t>3443786</t>
  </si>
  <si>
    <t>3443787</t>
  </si>
  <si>
    <t>3443815</t>
  </si>
  <si>
    <t>3443817</t>
  </si>
  <si>
    <t>3443826</t>
  </si>
  <si>
    <t>3443849</t>
  </si>
  <si>
    <t>3443851</t>
  </si>
  <si>
    <t>3443858</t>
  </si>
  <si>
    <t>3443873</t>
  </si>
  <si>
    <t>3443899</t>
  </si>
  <si>
    <t>3443900</t>
  </si>
  <si>
    <t>3443902</t>
  </si>
  <si>
    <t>3443903</t>
  </si>
  <si>
    <t>3443904</t>
  </si>
  <si>
    <t>3443906</t>
  </si>
  <si>
    <t>3443907</t>
  </si>
  <si>
    <t>3443938</t>
  </si>
  <si>
    <t>3443939</t>
  </si>
  <si>
    <t>3443940</t>
  </si>
  <si>
    <t>3443976</t>
  </si>
  <si>
    <t>3443985</t>
  </si>
  <si>
    <t>3443993</t>
  </si>
  <si>
    <t>3444012</t>
  </si>
  <si>
    <t>3444015</t>
  </si>
  <si>
    <t>3444026</t>
  </si>
  <si>
    <t>3444028</t>
  </si>
  <si>
    <t>3444195</t>
  </si>
  <si>
    <t>3444196</t>
  </si>
  <si>
    <t>3444198</t>
  </si>
  <si>
    <t>3444201</t>
  </si>
  <si>
    <t>3444202</t>
  </si>
  <si>
    <t>3444203</t>
  </si>
  <si>
    <t>3444204</t>
  </si>
  <si>
    <t>3444241</t>
  </si>
  <si>
    <t>3444242</t>
  </si>
  <si>
    <t>3444249</t>
  </si>
  <si>
    <t>3444250</t>
  </si>
  <si>
    <t>3444257</t>
  </si>
  <si>
    <t>3444264</t>
  </si>
  <si>
    <t>3444272</t>
  </si>
  <si>
    <t>3444277</t>
  </si>
  <si>
    <t>3444329</t>
  </si>
  <si>
    <t>3444343</t>
  </si>
  <si>
    <t>3444365</t>
  </si>
  <si>
    <t>3444368</t>
  </si>
  <si>
    <t>3444382</t>
  </si>
  <si>
    <t>3444383</t>
  </si>
  <si>
    <t>3444399</t>
  </si>
  <si>
    <t>3444405</t>
  </si>
  <si>
    <t>3444406</t>
  </si>
  <si>
    <t>3444407</t>
  </si>
  <si>
    <t>3444408</t>
  </si>
  <si>
    <t>3444412</t>
  </si>
  <si>
    <t>3444420</t>
  </si>
  <si>
    <t>3444462</t>
  </si>
  <si>
    <t>3444490</t>
  </si>
  <si>
    <t>3444492</t>
  </si>
  <si>
    <t>3444496</t>
  </si>
  <si>
    <t>3444497</t>
  </si>
  <si>
    <t>3444516</t>
  </si>
  <si>
    <t>3444518</t>
  </si>
  <si>
    <t>3444652</t>
  </si>
  <si>
    <t>3444653</t>
  </si>
  <si>
    <t>3444683</t>
  </si>
  <si>
    <t>3444723</t>
  </si>
  <si>
    <t>3444746</t>
  </si>
  <si>
    <t>3444813</t>
  </si>
  <si>
    <t>3444814</t>
  </si>
  <si>
    <t>3444833</t>
  </si>
  <si>
    <t>3444845</t>
  </si>
  <si>
    <t>3444855</t>
  </si>
  <si>
    <t>3444881</t>
  </si>
  <si>
    <t>3444882</t>
  </si>
  <si>
    <t>3444888</t>
  </si>
  <si>
    <t>3444951</t>
  </si>
  <si>
    <t>3445022</t>
  </si>
  <si>
    <t>3445040</t>
  </si>
  <si>
    <t>3445081</t>
  </si>
  <si>
    <t>3445082</t>
  </si>
  <si>
    <t>3445087</t>
  </si>
  <si>
    <t>3445108</t>
  </si>
  <si>
    <t>3445110</t>
  </si>
  <si>
    <t>3445178</t>
  </si>
  <si>
    <t>3445193</t>
  </si>
  <si>
    <t>3445214</t>
  </si>
  <si>
    <t>3445215</t>
  </si>
  <si>
    <t>3445304</t>
  </si>
  <si>
    <t>3445361</t>
  </si>
  <si>
    <t>3445407</t>
  </si>
  <si>
    <t>3445424</t>
  </si>
  <si>
    <t>3445425</t>
  </si>
  <si>
    <t>3445426</t>
  </si>
  <si>
    <t>3445427</t>
  </si>
  <si>
    <t>3445428</t>
  </si>
  <si>
    <t>3445429</t>
  </si>
  <si>
    <t>3445437</t>
  </si>
  <si>
    <t>3445486</t>
  </si>
  <si>
    <t>3445487</t>
  </si>
  <si>
    <t>3445513</t>
  </si>
  <si>
    <t>3445543</t>
  </si>
  <si>
    <t>3445544</t>
  </si>
  <si>
    <t>3445689</t>
  </si>
  <si>
    <t>3445707</t>
  </si>
  <si>
    <t>3445722</t>
  </si>
  <si>
    <t>3445725</t>
  </si>
  <si>
    <t>3445727</t>
  </si>
  <si>
    <t>3445728</t>
  </si>
  <si>
    <t>3445837</t>
  </si>
  <si>
    <t>3445838</t>
  </si>
  <si>
    <t>3445839</t>
  </si>
  <si>
    <t>3445850</t>
  </si>
  <si>
    <t>3445851</t>
  </si>
  <si>
    <t>3445863</t>
  </si>
  <si>
    <t>3445870</t>
  </si>
  <si>
    <t>3445886</t>
  </si>
  <si>
    <t>3445895</t>
  </si>
  <si>
    <t>3445943</t>
  </si>
  <si>
    <t>3445944</t>
  </si>
  <si>
    <t>3445945</t>
  </si>
  <si>
    <t>3445949</t>
  </si>
  <si>
    <t>3446040</t>
  </si>
  <si>
    <t>3446046</t>
  </si>
  <si>
    <t>3446047</t>
  </si>
  <si>
    <t>3446096</t>
  </si>
  <si>
    <t>3446157</t>
  </si>
  <si>
    <t>3446158</t>
  </si>
  <si>
    <t>3446160</t>
  </si>
  <si>
    <t>3446175</t>
  </si>
  <si>
    <t>3446179</t>
  </si>
  <si>
    <t>3446198</t>
  </si>
  <si>
    <t>3446232</t>
  </si>
  <si>
    <t>3446234</t>
  </si>
  <si>
    <t>3446243</t>
  </si>
  <si>
    <t>3446279</t>
  </si>
  <si>
    <t>3446311</t>
  </si>
  <si>
    <t>3446312</t>
  </si>
  <si>
    <t>3446314</t>
  </si>
  <si>
    <t>3446315</t>
  </si>
  <si>
    <t>3446358</t>
  </si>
  <si>
    <t>3446415</t>
  </si>
  <si>
    <t>3446492</t>
  </si>
  <si>
    <t>3446499</t>
  </si>
  <si>
    <t>3446500</t>
  </si>
  <si>
    <t>3446501</t>
  </si>
  <si>
    <t>3446502</t>
  </si>
  <si>
    <t>3446503</t>
  </si>
  <si>
    <t>3446508</t>
  </si>
  <si>
    <t>3446526</t>
  </si>
  <si>
    <t>3446527</t>
  </si>
  <si>
    <t>3446544</t>
  </si>
  <si>
    <t>3446549</t>
  </si>
  <si>
    <t>3446553</t>
  </si>
  <si>
    <t>3446554</t>
  </si>
  <si>
    <t>3446603</t>
  </si>
  <si>
    <t>3446605</t>
  </si>
  <si>
    <t>3446607</t>
  </si>
  <si>
    <t>3446608</t>
  </si>
  <si>
    <t>3446619</t>
  </si>
  <si>
    <t>3446621</t>
  </si>
  <si>
    <t>3446623</t>
  </si>
  <si>
    <t>3446698</t>
  </si>
  <si>
    <t>3446702</t>
  </si>
  <si>
    <t>3446742</t>
  </si>
  <si>
    <t>3446744</t>
  </si>
  <si>
    <t>3446750</t>
  </si>
  <si>
    <t>3446870</t>
  </si>
  <si>
    <t>3446906</t>
  </si>
  <si>
    <t>3446907</t>
  </si>
  <si>
    <t>3446908</t>
  </si>
  <si>
    <t>3446911</t>
  </si>
  <si>
    <t>3446912</t>
  </si>
  <si>
    <t>3446918</t>
  </si>
  <si>
    <t>3446943</t>
  </si>
  <si>
    <t>3446982</t>
  </si>
  <si>
    <t>3446997</t>
  </si>
  <si>
    <t>3446999</t>
  </si>
  <si>
    <t>3447023</t>
  </si>
  <si>
    <t>3447026</t>
  </si>
  <si>
    <t>3447072</t>
  </si>
  <si>
    <t>3447097</t>
  </si>
  <si>
    <t>3447099</t>
  </si>
  <si>
    <t>3447100</t>
  </si>
  <si>
    <t>3447101</t>
  </si>
  <si>
    <t>3447102</t>
  </si>
  <si>
    <t>3447104</t>
  </si>
  <si>
    <t>3447106</t>
  </si>
  <si>
    <t>3447107</t>
  </si>
  <si>
    <t>3447108</t>
  </si>
  <si>
    <t>3447141</t>
  </si>
  <si>
    <t>3447153</t>
  </si>
  <si>
    <t>3447154</t>
  </si>
  <si>
    <t>3447172</t>
  </si>
  <si>
    <t>3447173</t>
  </si>
  <si>
    <t>3447189</t>
  </si>
  <si>
    <t>3447193</t>
  </si>
  <si>
    <t>3447195</t>
  </si>
  <si>
    <t>3447196</t>
  </si>
  <si>
    <t>3447212</t>
  </si>
  <si>
    <t>3447259</t>
  </si>
  <si>
    <t>3447352</t>
  </si>
  <si>
    <t>3447354</t>
  </si>
  <si>
    <t>3447355</t>
  </si>
  <si>
    <t>3447358</t>
  </si>
  <si>
    <t>3447359</t>
  </si>
  <si>
    <t>3447360</t>
  </si>
  <si>
    <t>3447361</t>
  </si>
  <si>
    <t>3447362</t>
  </si>
  <si>
    <t>3447395</t>
  </si>
  <si>
    <t>3447396</t>
  </si>
  <si>
    <t>3447397</t>
  </si>
  <si>
    <t>3447440</t>
  </si>
  <si>
    <t>3447441</t>
  </si>
  <si>
    <t>3447575</t>
  </si>
  <si>
    <t>3447577</t>
  </si>
  <si>
    <t>3447598</t>
  </si>
  <si>
    <t>3447647</t>
  </si>
  <si>
    <t>3447706</t>
  </si>
  <si>
    <t>3447708</t>
  </si>
  <si>
    <t>3447721</t>
  </si>
  <si>
    <t>3447722</t>
  </si>
  <si>
    <t>3447732</t>
  </si>
  <si>
    <t>3447734</t>
  </si>
  <si>
    <t>3447750</t>
  </si>
  <si>
    <t>3447828</t>
  </si>
  <si>
    <t>3447858</t>
  </si>
  <si>
    <t>3447864</t>
  </si>
  <si>
    <t>3447913</t>
  </si>
  <si>
    <t>3447914</t>
  </si>
  <si>
    <t>3447916</t>
  </si>
  <si>
    <t>3447917</t>
  </si>
  <si>
    <t>3447966</t>
  </si>
  <si>
    <t>3448029</t>
  </si>
  <si>
    <t>3448042</t>
  </si>
  <si>
    <t>3448106</t>
  </si>
  <si>
    <t>3448170</t>
  </si>
  <si>
    <t>3448271</t>
  </si>
  <si>
    <t>3448272</t>
  </si>
  <si>
    <t>3448276</t>
  </si>
  <si>
    <t>3448284</t>
  </si>
  <si>
    <t>3448293</t>
  </si>
  <si>
    <t>3448314</t>
  </si>
  <si>
    <t>3448317</t>
  </si>
  <si>
    <t>3448318</t>
  </si>
  <si>
    <t>3448319</t>
  </si>
  <si>
    <t>3448369</t>
  </si>
  <si>
    <t>3448458</t>
  </si>
  <si>
    <t>3448466</t>
  </si>
  <si>
    <t>3448467</t>
  </si>
  <si>
    <t>3448468</t>
  </si>
  <si>
    <t>3448471</t>
  </si>
  <si>
    <t>3448473</t>
  </si>
  <si>
    <t>3448474</t>
  </si>
  <si>
    <t>3448484</t>
  </si>
  <si>
    <t>3448487</t>
  </si>
  <si>
    <t>3448488</t>
  </si>
  <si>
    <t>3448520</t>
  </si>
  <si>
    <t>3448521</t>
  </si>
  <si>
    <t>3448522</t>
  </si>
  <si>
    <t>3448523</t>
  </si>
  <si>
    <t>3448524</t>
  </si>
  <si>
    <t>3448526</t>
  </si>
  <si>
    <t>3448530</t>
  </si>
  <si>
    <t>3448571</t>
  </si>
  <si>
    <t>3448572</t>
  </si>
  <si>
    <t>3448573</t>
  </si>
  <si>
    <t>3448574</t>
  </si>
  <si>
    <t>3448575</t>
  </si>
  <si>
    <t>3448585</t>
  </si>
  <si>
    <t>3448594</t>
  </si>
  <si>
    <t>3448628</t>
  </si>
  <si>
    <t>3448666</t>
  </si>
  <si>
    <t>3448677</t>
  </si>
  <si>
    <t>3448689</t>
  </si>
  <si>
    <t>3448696</t>
  </si>
  <si>
    <t>3448726</t>
  </si>
  <si>
    <t>3448731</t>
  </si>
  <si>
    <t>3448864</t>
  </si>
  <si>
    <t>3448874</t>
  </si>
  <si>
    <t>3448921</t>
  </si>
  <si>
    <t>3448922</t>
  </si>
  <si>
    <t>3448923</t>
  </si>
  <si>
    <t>3448924</t>
  </si>
  <si>
    <t>3448946</t>
  </si>
  <si>
    <t>3449023</t>
  </si>
  <si>
    <t>3449024</t>
  </si>
  <si>
    <t>3449026</t>
  </si>
  <si>
    <t>3449029</t>
  </si>
  <si>
    <t>3449030</t>
  </si>
  <si>
    <t>3449031</t>
  </si>
  <si>
    <t>3449033</t>
  </si>
  <si>
    <t>3449078</t>
  </si>
  <si>
    <t>3449132</t>
  </si>
  <si>
    <t>3449134</t>
  </si>
  <si>
    <t>3449172</t>
  </si>
  <si>
    <t>3449206</t>
  </si>
  <si>
    <t>3449235</t>
  </si>
  <si>
    <t>3449248</t>
  </si>
  <si>
    <t>3449260</t>
  </si>
  <si>
    <t>3449303</t>
  </si>
  <si>
    <t>3449307</t>
  </si>
  <si>
    <t>3449308</t>
  </si>
  <si>
    <t>3449322</t>
  </si>
  <si>
    <t>3449375</t>
  </si>
  <si>
    <t>3449376</t>
  </si>
  <si>
    <t>3449377</t>
  </si>
  <si>
    <t>3449469</t>
  </si>
  <si>
    <t>3449486</t>
  </si>
  <si>
    <t>3449488</t>
  </si>
  <si>
    <t>3449519</t>
  </si>
  <si>
    <t>3449521</t>
  </si>
  <si>
    <t>3449522</t>
  </si>
  <si>
    <t>3449524</t>
  </si>
  <si>
    <t>3449525</t>
  </si>
  <si>
    <t>3449527</t>
  </si>
  <si>
    <t>3449528</t>
  </si>
  <si>
    <t>3449531</t>
  </si>
  <si>
    <t>3449532</t>
  </si>
  <si>
    <t>3449580</t>
  </si>
  <si>
    <t>3449581</t>
  </si>
  <si>
    <t>3449639</t>
  </si>
  <si>
    <t>3449640</t>
  </si>
  <si>
    <t>3449641</t>
  </si>
  <si>
    <t>3449642</t>
  </si>
  <si>
    <t>3449705</t>
  </si>
  <si>
    <t>3449787</t>
  </si>
  <si>
    <t>3449792</t>
  </si>
  <si>
    <t>3449793</t>
  </si>
  <si>
    <t>3449794</t>
  </si>
  <si>
    <t>3449830</t>
  </si>
  <si>
    <t>3449831</t>
  </si>
  <si>
    <t>3449842</t>
  </si>
  <si>
    <t>3449845</t>
  </si>
  <si>
    <t>3449858</t>
  </si>
  <si>
    <t>3449957</t>
  </si>
  <si>
    <t>3449968</t>
  </si>
  <si>
    <t>3450002</t>
  </si>
  <si>
    <t>3450004</t>
  </si>
  <si>
    <t>3450005</t>
  </si>
  <si>
    <t>3450022</t>
  </si>
  <si>
    <t>3450025</t>
  </si>
  <si>
    <t>3450076</t>
  </si>
  <si>
    <t>3450090</t>
  </si>
  <si>
    <t>3450091</t>
  </si>
  <si>
    <t>3450092</t>
  </si>
  <si>
    <t>3450096</t>
  </si>
  <si>
    <t>3450097</t>
  </si>
  <si>
    <t>3450100</t>
  </si>
  <si>
    <t>3450115</t>
  </si>
  <si>
    <t>3450226</t>
  </si>
  <si>
    <t>3450252</t>
  </si>
  <si>
    <t>3450296</t>
  </si>
  <si>
    <t>3450297</t>
  </si>
  <si>
    <t>3450320</t>
  </si>
  <si>
    <t>3450321</t>
  </si>
  <si>
    <t>3450322</t>
  </si>
  <si>
    <t>3450323</t>
  </si>
  <si>
    <t>3450324</t>
  </si>
  <si>
    <t>3450357</t>
  </si>
  <si>
    <t>3450423</t>
  </si>
  <si>
    <t>3450436</t>
  </si>
  <si>
    <t>3450445</t>
  </si>
  <si>
    <t>3450468</t>
  </si>
  <si>
    <t>3450493</t>
  </si>
  <si>
    <t>3450536</t>
  </si>
  <si>
    <t>3450543</t>
  </si>
  <si>
    <t>3450553</t>
  </si>
  <si>
    <t>3450564</t>
  </si>
  <si>
    <t>3450565</t>
  </si>
  <si>
    <t>3450566</t>
  </si>
  <si>
    <t>3450620</t>
  </si>
  <si>
    <t>3450631</t>
  </si>
  <si>
    <t>3450632</t>
  </si>
  <si>
    <t>3450658</t>
  </si>
  <si>
    <t>3450659</t>
  </si>
  <si>
    <t>3450660</t>
  </si>
  <si>
    <t>3450677</t>
  </si>
  <si>
    <t>3450679</t>
  </si>
  <si>
    <t>3450681</t>
  </si>
  <si>
    <t>3450682</t>
  </si>
  <si>
    <t>3450683</t>
  </si>
  <si>
    <t>3450684</t>
  </si>
  <si>
    <t>3450686</t>
  </si>
  <si>
    <t>3450687</t>
  </si>
  <si>
    <t>3450758</t>
  </si>
  <si>
    <t>3450803</t>
  </si>
  <si>
    <t>3450814</t>
  </si>
  <si>
    <t>3450820</t>
  </si>
  <si>
    <t>3450822</t>
  </si>
  <si>
    <t>3450920</t>
  </si>
  <si>
    <t>3450921</t>
  </si>
  <si>
    <t>3450922</t>
  </si>
  <si>
    <t>3450923</t>
  </si>
  <si>
    <t>3451016</t>
  </si>
  <si>
    <t>3451030</t>
  </si>
  <si>
    <t>3451071</t>
  </si>
  <si>
    <t>3451116</t>
  </si>
  <si>
    <t>3451117</t>
  </si>
  <si>
    <t>3451146</t>
  </si>
  <si>
    <t>3451147</t>
  </si>
  <si>
    <t>3451149</t>
  </si>
  <si>
    <t>3451150</t>
  </si>
  <si>
    <t>3451175</t>
  </si>
  <si>
    <t>3451239</t>
  </si>
  <si>
    <t>3451291</t>
  </si>
  <si>
    <t>3451292</t>
  </si>
  <si>
    <t>3451293</t>
  </si>
  <si>
    <t>3451294</t>
  </si>
  <si>
    <t>3451297</t>
  </si>
  <si>
    <t>3451301</t>
  </si>
  <si>
    <t>3451353</t>
  </si>
  <si>
    <t>3451357</t>
  </si>
  <si>
    <t>3451358</t>
  </si>
  <si>
    <t>3451418</t>
  </si>
  <si>
    <t>3451422</t>
  </si>
  <si>
    <t>3451487</t>
  </si>
  <si>
    <t>3451537</t>
  </si>
  <si>
    <t>3451581</t>
  </si>
  <si>
    <t>3451593</t>
  </si>
  <si>
    <t>3451600</t>
  </si>
  <si>
    <t>3451602</t>
  </si>
  <si>
    <t>3451617</t>
  </si>
  <si>
    <t>3451721</t>
  </si>
  <si>
    <t>3451722</t>
  </si>
  <si>
    <t>3451843</t>
  </si>
  <si>
    <t>3451865</t>
  </si>
  <si>
    <t>3451866</t>
  </si>
  <si>
    <t>3451900</t>
  </si>
  <si>
    <t>3451908</t>
  </si>
  <si>
    <t>3451957</t>
  </si>
  <si>
    <t>3451987</t>
  </si>
  <si>
    <t>3451988</t>
  </si>
  <si>
    <t>3452116</t>
  </si>
  <si>
    <t>3452127</t>
  </si>
  <si>
    <t>3452140</t>
  </si>
  <si>
    <t>3452141</t>
  </si>
  <si>
    <t>3452166</t>
  </si>
  <si>
    <t>3452167</t>
  </si>
  <si>
    <t>3452193</t>
  </si>
  <si>
    <t>3452194</t>
  </si>
  <si>
    <t>3452195</t>
  </si>
  <si>
    <t>3452197</t>
  </si>
  <si>
    <t>3452246</t>
  </si>
  <si>
    <t>3452248</t>
  </si>
  <si>
    <t>3452272</t>
  </si>
  <si>
    <t>3452273</t>
  </si>
  <si>
    <t>3452282</t>
  </si>
  <si>
    <t>3452283</t>
  </si>
  <si>
    <t>3452284</t>
  </si>
  <si>
    <t>3452285</t>
  </si>
  <si>
    <t>3452286</t>
  </si>
  <si>
    <t>3452379</t>
  </si>
  <si>
    <t>3452418</t>
  </si>
  <si>
    <t>3452444</t>
  </si>
  <si>
    <t>3452520</t>
  </si>
  <si>
    <t>3452528</t>
  </si>
  <si>
    <t>3452546</t>
  </si>
  <si>
    <t>3452547</t>
  </si>
  <si>
    <t>3452729</t>
  </si>
  <si>
    <t>3452739</t>
  </si>
  <si>
    <t>3452783</t>
  </si>
  <si>
    <t>3452784</t>
  </si>
  <si>
    <t>3453018</t>
  </si>
  <si>
    <t>3453036</t>
  </si>
  <si>
    <t>3453040</t>
  </si>
  <si>
    <t>3453041</t>
  </si>
  <si>
    <t>3453071</t>
  </si>
  <si>
    <t>3453092</t>
  </si>
  <si>
    <t>3453102</t>
  </si>
  <si>
    <t>3453199</t>
  </si>
  <si>
    <t>3453201</t>
  </si>
  <si>
    <t>3453277</t>
  </si>
  <si>
    <t>3453280</t>
  </si>
  <si>
    <t>3453305</t>
  </si>
  <si>
    <t>3453306</t>
  </si>
  <si>
    <t>3453314</t>
  </si>
  <si>
    <t>3453316</t>
  </si>
  <si>
    <t>3453318</t>
  </si>
  <si>
    <t>3453361</t>
  </si>
  <si>
    <t>3453552</t>
  </si>
  <si>
    <t>3453607</t>
  </si>
  <si>
    <t>3453609</t>
  </si>
  <si>
    <t>3453626</t>
  </si>
  <si>
    <t>3453649</t>
  </si>
  <si>
    <t>3453757</t>
  </si>
  <si>
    <t>3453759</t>
  </si>
  <si>
    <t>3453775</t>
  </si>
  <si>
    <t>3453801</t>
  </si>
  <si>
    <t>3453813</t>
  </si>
  <si>
    <t>3453814</t>
  </si>
  <si>
    <t>3453817</t>
  </si>
  <si>
    <t>3453818</t>
  </si>
  <si>
    <t>3453820</t>
  </si>
  <si>
    <t>3453821</t>
  </si>
  <si>
    <t>3453822</t>
  </si>
  <si>
    <t>3453824</t>
  </si>
  <si>
    <t>3453825</t>
  </si>
  <si>
    <t>3453828</t>
  </si>
  <si>
    <t>3453835</t>
  </si>
  <si>
    <t>3453892</t>
  </si>
  <si>
    <t>3453895</t>
  </si>
  <si>
    <t>3453917</t>
  </si>
  <si>
    <t>3453918</t>
  </si>
  <si>
    <t>3453943</t>
  </si>
  <si>
    <t>3454096</t>
  </si>
  <si>
    <t>3454097</t>
  </si>
  <si>
    <t>3454098</t>
  </si>
  <si>
    <t>3454129</t>
  </si>
  <si>
    <t>3454130</t>
  </si>
  <si>
    <t>3454146</t>
  </si>
  <si>
    <t>3454265</t>
  </si>
  <si>
    <t>3454266</t>
  </si>
  <si>
    <t>3454290</t>
  </si>
  <si>
    <t>3454302</t>
  </si>
  <si>
    <t>3454303</t>
  </si>
  <si>
    <t>3454304</t>
  </si>
  <si>
    <t>3454322</t>
  </si>
  <si>
    <t>3454350</t>
  </si>
  <si>
    <t>3454353</t>
  </si>
  <si>
    <t>3454354</t>
  </si>
  <si>
    <t>3454410</t>
  </si>
  <si>
    <t>3454425</t>
  </si>
  <si>
    <t>3454487</t>
  </si>
  <si>
    <t>3454602</t>
  </si>
  <si>
    <t>3454603</t>
  </si>
  <si>
    <t>3454607</t>
  </si>
  <si>
    <t>3454608</t>
  </si>
  <si>
    <t>3454609</t>
  </si>
  <si>
    <t>3454659</t>
  </si>
  <si>
    <t>3454665</t>
  </si>
  <si>
    <t>3454692</t>
  </si>
  <si>
    <t>3454693</t>
  </si>
  <si>
    <t>3454748</t>
  </si>
  <si>
    <t>3454750</t>
  </si>
  <si>
    <t>3454753</t>
  </si>
  <si>
    <t>3454754</t>
  </si>
  <si>
    <t>3454755</t>
  </si>
  <si>
    <t>3454756</t>
  </si>
  <si>
    <t>3454757</t>
  </si>
  <si>
    <t>3454759</t>
  </si>
  <si>
    <t>3454760</t>
  </si>
  <si>
    <t>3454892</t>
  </si>
  <si>
    <t>3454909</t>
  </si>
  <si>
    <t>3454911</t>
  </si>
  <si>
    <t>3455089</t>
  </si>
  <si>
    <t>3455168</t>
  </si>
  <si>
    <t>3455196</t>
  </si>
  <si>
    <t>3455208</t>
  </si>
  <si>
    <t>3455210</t>
  </si>
  <si>
    <t>3455326</t>
  </si>
  <si>
    <t>3455380</t>
  </si>
  <si>
    <t>3455415</t>
  </si>
  <si>
    <t>3455511</t>
  </si>
  <si>
    <t>3455513</t>
  </si>
  <si>
    <t>3455515</t>
  </si>
  <si>
    <t>3455516</t>
  </si>
  <si>
    <t>3455540</t>
  </si>
  <si>
    <t>3455541</t>
  </si>
  <si>
    <t>3455785</t>
  </si>
  <si>
    <t>3455798</t>
  </si>
  <si>
    <t>3455854</t>
  </si>
  <si>
    <t>3455855</t>
  </si>
  <si>
    <t>3455923</t>
  </si>
  <si>
    <t>3455924</t>
  </si>
  <si>
    <t>3456156</t>
  </si>
  <si>
    <t>3456157</t>
  </si>
  <si>
    <t>3456158</t>
  </si>
  <si>
    <t>3456163</t>
  </si>
  <si>
    <t>3456165</t>
  </si>
  <si>
    <t>3456166</t>
  </si>
  <si>
    <t>3456170</t>
  </si>
  <si>
    <t>3456172</t>
  </si>
  <si>
    <t>3456175</t>
  </si>
  <si>
    <t>3456176</t>
  </si>
  <si>
    <t>3456177</t>
  </si>
  <si>
    <t>3456214</t>
  </si>
  <si>
    <t>3456243</t>
  </si>
  <si>
    <t>3456297</t>
  </si>
  <si>
    <t>3456312</t>
  </si>
  <si>
    <t>3456338</t>
  </si>
  <si>
    <t>3456339</t>
  </si>
  <si>
    <t>3456340</t>
  </si>
  <si>
    <t>3456346</t>
  </si>
  <si>
    <t>3456405</t>
  </si>
  <si>
    <t>3456406</t>
  </si>
  <si>
    <t>3456433</t>
  </si>
  <si>
    <t>3456441</t>
  </si>
  <si>
    <t>3456467</t>
  </si>
  <si>
    <t>3456469</t>
  </si>
  <si>
    <t>3456498</t>
  </si>
  <si>
    <t>3456512</t>
  </si>
  <si>
    <t>3456573</t>
  </si>
  <si>
    <t>3456694</t>
  </si>
  <si>
    <t>3456743</t>
  </si>
  <si>
    <t>3456751</t>
  </si>
  <si>
    <t>3456787</t>
  </si>
  <si>
    <t>3456788</t>
  </si>
  <si>
    <t>3456928</t>
  </si>
  <si>
    <t>3457027</t>
  </si>
  <si>
    <t>3457032</t>
  </si>
  <si>
    <t>3457101</t>
  </si>
  <si>
    <t>3457123</t>
  </si>
  <si>
    <t>3457124</t>
  </si>
  <si>
    <t>3457145</t>
  </si>
  <si>
    <t>3457146</t>
  </si>
  <si>
    <t>3457149</t>
  </si>
  <si>
    <t>3457336</t>
  </si>
  <si>
    <t>3457337</t>
  </si>
  <si>
    <t>3457338</t>
  </si>
  <si>
    <t>3457340</t>
  </si>
  <si>
    <t>3457346</t>
  </si>
  <si>
    <t>3457348</t>
  </si>
  <si>
    <t>3457418</t>
  </si>
  <si>
    <t>3457420</t>
  </si>
  <si>
    <t>3457421</t>
  </si>
  <si>
    <t>3457431</t>
  </si>
  <si>
    <t>3457432</t>
  </si>
  <si>
    <t>3457468</t>
  </si>
  <si>
    <t>3457476</t>
  </si>
  <si>
    <t>3457564</t>
  </si>
  <si>
    <t>3457565</t>
  </si>
  <si>
    <t>3457578</t>
  </si>
  <si>
    <t>3457586</t>
  </si>
  <si>
    <t>3450052</t>
  </si>
  <si>
    <t>3450059</t>
  </si>
  <si>
    <t>3450083</t>
  </si>
  <si>
    <t>3450084</t>
  </si>
  <si>
    <t>3450085</t>
  </si>
  <si>
    <t>3450248</t>
  </si>
  <si>
    <t>3450250</t>
  </si>
  <si>
    <t>3451556</t>
  </si>
  <si>
    <t>3451612</t>
  </si>
  <si>
    <t>3451628</t>
  </si>
  <si>
    <t>3451709</t>
  </si>
  <si>
    <t>3451800</t>
  </si>
  <si>
    <t>3452080</t>
  </si>
  <si>
    <t>3452082</t>
  </si>
  <si>
    <t>3452083</t>
  </si>
  <si>
    <t>3447105</t>
  </si>
  <si>
    <t>3443040</t>
  </si>
  <si>
    <t>3443494</t>
  </si>
  <si>
    <t>3430031</t>
  </si>
  <si>
    <t>3435327</t>
  </si>
  <si>
    <t>3435576</t>
  </si>
  <si>
    <t>3439869</t>
  </si>
  <si>
    <t>3442824</t>
  </si>
  <si>
    <t>3448140</t>
  </si>
  <si>
    <t>3450267</t>
  </si>
  <si>
    <t>3455530</t>
  </si>
  <si>
    <t>3439094</t>
  </si>
  <si>
    <t>3449569</t>
  </si>
  <si>
    <t>3430449</t>
  </si>
  <si>
    <t>3430450</t>
  </si>
  <si>
    <t>3426050</t>
  </si>
  <si>
    <t>3432443</t>
  </si>
  <si>
    <t>3432731</t>
  </si>
  <si>
    <t>3440704</t>
  </si>
  <si>
    <t>3453045</t>
  </si>
  <si>
    <t>3454064</t>
  </si>
  <si>
    <t>3455150</t>
  </si>
  <si>
    <t>3427901</t>
  </si>
  <si>
    <t>3428148</t>
  </si>
  <si>
    <t>3428863</t>
  </si>
  <si>
    <t>3428982</t>
  </si>
  <si>
    <t>3429469</t>
  </si>
  <si>
    <t>3429528</t>
  </si>
  <si>
    <t>3429622</t>
  </si>
  <si>
    <t>3429894</t>
  </si>
  <si>
    <t>3430445</t>
  </si>
  <si>
    <t>3430891</t>
  </si>
  <si>
    <t>3430962</t>
  </si>
  <si>
    <t>3431432</t>
  </si>
  <si>
    <t>3432317</t>
  </si>
  <si>
    <t>3432441</t>
  </si>
  <si>
    <t>3433577</t>
  </si>
  <si>
    <t>3433767</t>
  </si>
  <si>
    <t>3434265</t>
  </si>
  <si>
    <t>3434645</t>
  </si>
  <si>
    <t>3435492</t>
  </si>
  <si>
    <t>3436312</t>
  </si>
  <si>
    <t>3436511</t>
  </si>
  <si>
    <t>3437090</t>
  </si>
  <si>
    <t>3437091</t>
  </si>
  <si>
    <t>3437546</t>
  </si>
  <si>
    <t>3437920</t>
  </si>
  <si>
    <t>3438221</t>
  </si>
  <si>
    <t>3438901</t>
  </si>
  <si>
    <t>3440390</t>
  </si>
  <si>
    <t>3440768</t>
  </si>
  <si>
    <t>3441031</t>
  </si>
  <si>
    <t>3441400</t>
  </si>
  <si>
    <t>3442146</t>
  </si>
  <si>
    <t>3442794</t>
  </si>
  <si>
    <t>3442826</t>
  </si>
  <si>
    <t>3443036</t>
  </si>
  <si>
    <t>3443064</t>
  </si>
  <si>
    <t>3443353</t>
  </si>
  <si>
    <t>3443388</t>
  </si>
  <si>
    <t>3443389</t>
  </si>
  <si>
    <t>3443891</t>
  </si>
  <si>
    <t>3444113</t>
  </si>
  <si>
    <t>3445048</t>
  </si>
  <si>
    <t>3446319</t>
  </si>
  <si>
    <t>3446379</t>
  </si>
  <si>
    <t>3446414</t>
  </si>
  <si>
    <t>3446848</t>
  </si>
  <si>
    <t>3448649</t>
  </si>
  <si>
    <t>3449827</t>
  </si>
  <si>
    <t>3450017</t>
  </si>
  <si>
    <t>3450763</t>
  </si>
  <si>
    <t>3452656</t>
  </si>
  <si>
    <t>3453910</t>
  </si>
  <si>
    <t>3453912</t>
  </si>
  <si>
    <t>3453981</t>
  </si>
  <si>
    <t>3454625</t>
  </si>
  <si>
    <t>3454751</t>
  </si>
  <si>
    <t>3454843</t>
  </si>
  <si>
    <t>3455148</t>
  </si>
  <si>
    <t>3455200</t>
  </si>
  <si>
    <t>3455876</t>
  </si>
  <si>
    <t>3428108</t>
  </si>
  <si>
    <t>3428864</t>
  </si>
  <si>
    <t>3432505</t>
  </si>
  <si>
    <t>3432862</t>
  </si>
  <si>
    <t>3437003</t>
  </si>
  <si>
    <t>3439090</t>
  </si>
  <si>
    <t>3441207</t>
  </si>
  <si>
    <t>3446147</t>
  </si>
  <si>
    <t>3449255</t>
  </si>
  <si>
    <t>3452377</t>
  </si>
  <si>
    <t>3452383</t>
  </si>
  <si>
    <t>3451554</t>
  </si>
  <si>
    <t>3428559</t>
  </si>
  <si>
    <t>3433366</t>
  </si>
  <si>
    <t>3443887</t>
  </si>
  <si>
    <t>3428123</t>
  </si>
  <si>
    <t>3427217</t>
  </si>
  <si>
    <t>3428122</t>
  </si>
  <si>
    <t>3449544</t>
  </si>
  <si>
    <t>3434444</t>
  </si>
  <si>
    <t>3428069</t>
  </si>
  <si>
    <t>3430701</t>
  </si>
  <si>
    <t>3443410</t>
  </si>
  <si>
    <t>3451281</t>
  </si>
  <si>
    <t>3455421</t>
  </si>
  <si>
    <t>3423739</t>
  </si>
  <si>
    <t>3429520</t>
  </si>
  <si>
    <t>3431700</t>
  </si>
  <si>
    <t>3431701</t>
  </si>
  <si>
    <t>3433936</t>
  </si>
  <si>
    <t>3433938</t>
  </si>
  <si>
    <t>3452790</t>
  </si>
  <si>
    <t>3476692</t>
  </si>
  <si>
    <t>3488790</t>
  </si>
  <si>
    <t>3456717</t>
  </si>
  <si>
    <t>3457956</t>
  </si>
  <si>
    <t>3459060</t>
  </si>
  <si>
    <t>3459062</t>
  </si>
  <si>
    <t>3471550</t>
  </si>
  <si>
    <t>3478317</t>
  </si>
  <si>
    <t>3482361</t>
  </si>
  <si>
    <t>3485785</t>
  </si>
  <si>
    <t>3475950</t>
  </si>
  <si>
    <t>3481100</t>
  </si>
  <si>
    <t>3481115</t>
  </si>
  <si>
    <t>3473677</t>
  </si>
  <si>
    <t>3473679</t>
  </si>
  <si>
    <t>3474695</t>
  </si>
  <si>
    <t>3478765</t>
  </si>
  <si>
    <t>3481447</t>
  </si>
  <si>
    <t>3482023</t>
  </si>
  <si>
    <t>3483481</t>
  </si>
  <si>
    <t>3486219</t>
  </si>
  <si>
    <t>3437979</t>
  </si>
  <si>
    <t>3446764</t>
  </si>
  <si>
    <t>3446765</t>
  </si>
  <si>
    <t>3447207</t>
  </si>
  <si>
    <t>3447424</t>
  </si>
  <si>
    <t>3450053</t>
  </si>
  <si>
    <t>3450056</t>
  </si>
  <si>
    <t>3455916</t>
  </si>
  <si>
    <t>3459829</t>
  </si>
  <si>
    <t>3461492</t>
  </si>
  <si>
    <t>3462502</t>
  </si>
  <si>
    <t>3463057</t>
  </si>
  <si>
    <t>3463270</t>
  </si>
  <si>
    <t>3463304</t>
  </si>
  <si>
    <t>3463847</t>
  </si>
  <si>
    <t>3465475</t>
  </si>
  <si>
    <t>3465478</t>
  </si>
  <si>
    <t>3465479</t>
  </si>
  <si>
    <t>3465480</t>
  </si>
  <si>
    <t>3466194</t>
  </si>
  <si>
    <t>3466195</t>
  </si>
  <si>
    <t>3466703</t>
  </si>
  <si>
    <t>3469775</t>
  </si>
  <si>
    <t>3469827</t>
  </si>
  <si>
    <t>3470609</t>
  </si>
  <si>
    <t>3471068</t>
  </si>
  <si>
    <t>3471072</t>
  </si>
  <si>
    <t>3471073</t>
  </si>
  <si>
    <t>3471868</t>
  </si>
  <si>
    <t>3473079</t>
  </si>
  <si>
    <t>3473551</t>
  </si>
  <si>
    <t>3473676</t>
  </si>
  <si>
    <t>3475266</t>
  </si>
  <si>
    <t>3476238</t>
  </si>
  <si>
    <t>3476453</t>
  </si>
  <si>
    <t>3476619</t>
  </si>
  <si>
    <t>3476773</t>
  </si>
  <si>
    <t>3476864</t>
  </si>
  <si>
    <t>3478438</t>
  </si>
  <si>
    <t>3481632</t>
  </si>
  <si>
    <t>3482581</t>
  </si>
  <si>
    <t>3482762</t>
  </si>
  <si>
    <t>3485848</t>
  </si>
  <si>
    <t>3486365</t>
  </si>
  <si>
    <t>3488239</t>
  </si>
  <si>
    <t>3445882</t>
  </si>
  <si>
    <t>3457370</t>
  </si>
  <si>
    <t>3481354</t>
  </si>
  <si>
    <t>3459382</t>
  </si>
  <si>
    <t>3459394</t>
  </si>
  <si>
    <t>3460849</t>
  </si>
  <si>
    <t>3481848</t>
  </si>
  <si>
    <t>3460864</t>
  </si>
  <si>
    <t>3453792</t>
  </si>
  <si>
    <t>3456270</t>
  </si>
  <si>
    <t>3456534</t>
  </si>
  <si>
    <t>3457292</t>
  </si>
  <si>
    <t>3457557</t>
  </si>
  <si>
    <t>3457561</t>
  </si>
  <si>
    <t>3457601</t>
  </si>
  <si>
    <t>3457801</t>
  </si>
  <si>
    <t>3458034</t>
  </si>
  <si>
    <t>3458321</t>
  </si>
  <si>
    <t>3459228</t>
  </si>
  <si>
    <t>3459229</t>
  </si>
  <si>
    <t>3459617</t>
  </si>
  <si>
    <t>3459825</t>
  </si>
  <si>
    <t>3459832</t>
  </si>
  <si>
    <t>3459973</t>
  </si>
  <si>
    <t>3460565</t>
  </si>
  <si>
    <t>3460843</t>
  </si>
  <si>
    <t>3461115</t>
  </si>
  <si>
    <t>3461501</t>
  </si>
  <si>
    <t>3462449</t>
  </si>
  <si>
    <t>3462744</t>
  </si>
  <si>
    <t>3463225</t>
  </si>
  <si>
    <t>3463469</t>
  </si>
  <si>
    <t>3463771</t>
  </si>
  <si>
    <t>3463773</t>
  </si>
  <si>
    <t>3463784</t>
  </si>
  <si>
    <t>3464528</t>
  </si>
  <si>
    <t>3464856</t>
  </si>
  <si>
    <t>3465008</t>
  </si>
  <si>
    <t>3465236</t>
  </si>
  <si>
    <t>3465264</t>
  </si>
  <si>
    <t>3465342</t>
  </si>
  <si>
    <t>3465565</t>
  </si>
  <si>
    <t>3465913</t>
  </si>
  <si>
    <t>3466005</t>
  </si>
  <si>
    <t>3466339</t>
  </si>
  <si>
    <t>3466344</t>
  </si>
  <si>
    <t>3467097</t>
  </si>
  <si>
    <t>3467308</t>
  </si>
  <si>
    <t>3467343</t>
  </si>
  <si>
    <t>3468618</t>
  </si>
  <si>
    <t>3468890</t>
  </si>
  <si>
    <t>3469040</t>
  </si>
  <si>
    <t>3469287</t>
  </si>
  <si>
    <t>3469467</t>
  </si>
  <si>
    <t>3469605</t>
  </si>
  <si>
    <t>3469720</t>
  </si>
  <si>
    <t>3469759</t>
  </si>
  <si>
    <t>3469791</t>
  </si>
  <si>
    <t>3470276</t>
  </si>
  <si>
    <t>3470495</t>
  </si>
  <si>
    <t>3470500</t>
  </si>
  <si>
    <t>3470854</t>
  </si>
  <si>
    <t>3471328</t>
  </si>
  <si>
    <t>3471501</t>
  </si>
  <si>
    <t>3471851</t>
  </si>
  <si>
    <t>3471979</t>
  </si>
  <si>
    <t>3472076</t>
  </si>
  <si>
    <t>3472869</t>
  </si>
  <si>
    <t>3473096</t>
  </si>
  <si>
    <t>3473328</t>
  </si>
  <si>
    <t>3474515</t>
  </si>
  <si>
    <t>3474614</t>
  </si>
  <si>
    <t>3476101</t>
  </si>
  <si>
    <t>3476144</t>
  </si>
  <si>
    <t>3476159</t>
  </si>
  <si>
    <t>3476798</t>
  </si>
  <si>
    <t>3476949</t>
  </si>
  <si>
    <t>3477448</t>
  </si>
  <si>
    <t>3478085</t>
  </si>
  <si>
    <t>3478229</t>
  </si>
  <si>
    <t>3478430</t>
  </si>
  <si>
    <t>3479178</t>
  </si>
  <si>
    <t>3479240</t>
  </si>
  <si>
    <t>3479379</t>
  </si>
  <si>
    <t>3479957</t>
  </si>
  <si>
    <t>3480627</t>
  </si>
  <si>
    <t>3480880</t>
  </si>
  <si>
    <t>3480883</t>
  </si>
  <si>
    <t>3480997</t>
  </si>
  <si>
    <t>3481174</t>
  </si>
  <si>
    <t>3481394</t>
  </si>
  <si>
    <t>3481707</t>
  </si>
  <si>
    <t>3482594</t>
  </si>
  <si>
    <t>3482602</t>
  </si>
  <si>
    <t>3482737</t>
  </si>
  <si>
    <t>3482758</t>
  </si>
  <si>
    <t>3482764</t>
  </si>
  <si>
    <t>3482908</t>
  </si>
  <si>
    <t>3482913</t>
  </si>
  <si>
    <t>3483238</t>
  </si>
  <si>
    <t>3483330</t>
  </si>
  <si>
    <t>3483474</t>
  </si>
  <si>
    <t>3483499</t>
  </si>
  <si>
    <t>3483710</t>
  </si>
  <si>
    <t>3483730</t>
  </si>
  <si>
    <t>3484015</t>
  </si>
  <si>
    <t>3484178</t>
  </si>
  <si>
    <t>3484434</t>
  </si>
  <si>
    <t>3484835</t>
  </si>
  <si>
    <t>3484924</t>
  </si>
  <si>
    <t>3484944</t>
  </si>
  <si>
    <t>3485247</t>
  </si>
  <si>
    <t>3485396</t>
  </si>
  <si>
    <t>3485458</t>
  </si>
  <si>
    <t>3485637</t>
  </si>
  <si>
    <t>3486101</t>
  </si>
  <si>
    <t>3486152</t>
  </si>
  <si>
    <t>3486162</t>
  </si>
  <si>
    <t>3486287</t>
  </si>
  <si>
    <t>3486353</t>
  </si>
  <si>
    <t>3486511</t>
  </si>
  <si>
    <t>3486739</t>
  </si>
  <si>
    <t>3486772</t>
  </si>
  <si>
    <t>3486844</t>
  </si>
  <si>
    <t>3486883</t>
  </si>
  <si>
    <t>3486890</t>
  </si>
  <si>
    <t>3487019</t>
  </si>
  <si>
    <t>3487024</t>
  </si>
  <si>
    <t>3487046</t>
  </si>
  <si>
    <t>3487188</t>
  </si>
  <si>
    <t>3487227</t>
  </si>
  <si>
    <t>3487290</t>
  </si>
  <si>
    <t>3487291</t>
  </si>
  <si>
    <t>3487368</t>
  </si>
  <si>
    <t>3487755</t>
  </si>
  <si>
    <t>3487800</t>
  </si>
  <si>
    <t>3488331</t>
  </si>
  <si>
    <t>3488567</t>
  </si>
  <si>
    <t>3489001</t>
  </si>
  <si>
    <t>3489286</t>
  </si>
  <si>
    <t>3489332</t>
  </si>
  <si>
    <t>3489779</t>
  </si>
  <si>
    <t>3490044</t>
  </si>
  <si>
    <t>3490168</t>
  </si>
  <si>
    <t>3490405</t>
  </si>
  <si>
    <t>3490533</t>
  </si>
  <si>
    <t>3462784</t>
  </si>
  <si>
    <t>3463496</t>
  </si>
  <si>
    <t>3468276</t>
  </si>
  <si>
    <t>3470178</t>
  </si>
  <si>
    <t>3474472</t>
  </si>
  <si>
    <t>3477256</t>
  </si>
  <si>
    <t>3482852</t>
  </si>
  <si>
    <t>3484236</t>
  </si>
  <si>
    <t>3485777</t>
  </si>
  <si>
    <t>3467509</t>
  </si>
  <si>
    <t>3467757</t>
  </si>
  <si>
    <t>3471960</t>
  </si>
  <si>
    <t>3483721</t>
  </si>
  <si>
    <t>3459547</t>
  </si>
  <si>
    <t>3466483</t>
  </si>
  <si>
    <t>3472067</t>
  </si>
  <si>
    <t>3474666</t>
  </si>
  <si>
    <t>3437980</t>
  </si>
  <si>
    <t>3465476</t>
  </si>
  <si>
    <t>3465477</t>
  </si>
  <si>
    <t>3469035</t>
  </si>
  <si>
    <t>3472978</t>
  </si>
  <si>
    <t>3476774</t>
  </si>
  <si>
    <t>3477450</t>
  </si>
  <si>
    <t>3438607</t>
  </si>
  <si>
    <t>3447745</t>
  </si>
  <si>
    <t>3478314</t>
  </si>
  <si>
    <t>3466484</t>
  </si>
  <si>
    <t>3472068</t>
  </si>
  <si>
    <t>3474243</t>
  </si>
  <si>
    <t>3471546</t>
  </si>
  <si>
    <t>3473753</t>
  </si>
  <si>
    <t>3481263</t>
  </si>
  <si>
    <t>3459875</t>
  </si>
  <si>
    <t>3459548</t>
  </si>
  <si>
    <t>3463849</t>
  </si>
  <si>
    <t>3480180</t>
  </si>
  <si>
    <t>3473595</t>
  </si>
  <si>
    <t>3473596</t>
  </si>
  <si>
    <t>3460615</t>
  </si>
  <si>
    <t>3460617</t>
  </si>
  <si>
    <t>3472531</t>
  </si>
  <si>
    <t>3477666</t>
  </si>
  <si>
    <t>3477667</t>
  </si>
  <si>
    <t>3478038</t>
  </si>
  <si>
    <t>3480480</t>
  </si>
  <si>
    <t>3479527</t>
  </si>
  <si>
    <t>3486195</t>
  </si>
  <si>
    <t>3440992</t>
  </si>
  <si>
    <t>3453148</t>
  </si>
  <si>
    <t>3453149</t>
  </si>
  <si>
    <t>3457170</t>
  </si>
  <si>
    <t>3457171</t>
  </si>
  <si>
    <t>3465601</t>
  </si>
  <si>
    <t>3465602</t>
  </si>
  <si>
    <t>3473549</t>
  </si>
  <si>
    <t>3473550</t>
  </si>
  <si>
    <t>3485575</t>
  </si>
  <si>
    <t>3441854</t>
  </si>
  <si>
    <t>3463170</t>
  </si>
  <si>
    <t>3463171</t>
  </si>
  <si>
    <t>3463172</t>
  </si>
  <si>
    <t>3463926</t>
  </si>
  <si>
    <t>3464149</t>
  </si>
  <si>
    <t>3469318</t>
  </si>
  <si>
    <t>3469320</t>
  </si>
  <si>
    <t>3469321</t>
  </si>
  <si>
    <t>3470607</t>
  </si>
  <si>
    <t>3470620</t>
  </si>
  <si>
    <t>3476499</t>
  </si>
  <si>
    <t>3476500</t>
  </si>
  <si>
    <t>3481719</t>
  </si>
  <si>
    <t>3482929</t>
  </si>
  <si>
    <t>3483465</t>
  </si>
  <si>
    <t>3483467</t>
  </si>
  <si>
    <t>3440725</t>
  </si>
  <si>
    <t>3440728</t>
  </si>
  <si>
    <t>3443996</t>
  </si>
  <si>
    <t>3447953</t>
  </si>
  <si>
    <t>3447955</t>
  </si>
  <si>
    <t>3448433</t>
  </si>
  <si>
    <t>3448959</t>
  </si>
  <si>
    <t>3449118</t>
  </si>
  <si>
    <t>3449119</t>
  </si>
  <si>
    <t>3449213</t>
  </si>
  <si>
    <t>3451478</t>
  </si>
  <si>
    <t>3451480</t>
  </si>
  <si>
    <t>3452182</t>
  </si>
  <si>
    <t>3452183</t>
  </si>
  <si>
    <t>3453196</t>
  </si>
  <si>
    <t>3454405</t>
  </si>
  <si>
    <t>3454406</t>
  </si>
  <si>
    <t>3454771</t>
  </si>
  <si>
    <t>3455422</t>
  </si>
  <si>
    <t>3455718</t>
  </si>
  <si>
    <t>3455719</t>
  </si>
  <si>
    <t>3455824</t>
  </si>
  <si>
    <t>3455825</t>
  </si>
  <si>
    <t>3455827</t>
  </si>
  <si>
    <t>3458004</t>
  </si>
  <si>
    <t>3458005</t>
  </si>
  <si>
    <t>3459906</t>
  </si>
  <si>
    <t>3461924</t>
  </si>
  <si>
    <t>3462911</t>
  </si>
  <si>
    <t>3463174</t>
  </si>
  <si>
    <t>3467002</t>
  </si>
  <si>
    <t>3467636</t>
  </si>
  <si>
    <t>3467637</t>
  </si>
  <si>
    <t>3467638</t>
  </si>
  <si>
    <t>3469644</t>
  </si>
  <si>
    <t>3471311</t>
  </si>
  <si>
    <t>3472325</t>
  </si>
  <si>
    <t>3472326</t>
  </si>
  <si>
    <t>3472338</t>
  </si>
  <si>
    <t>3472339</t>
  </si>
  <si>
    <t>3472462</t>
  </si>
  <si>
    <t>3473181</t>
  </si>
  <si>
    <t>3473182</t>
  </si>
  <si>
    <t>3473706</t>
  </si>
  <si>
    <t>3473707</t>
  </si>
  <si>
    <t>3474310</t>
  </si>
  <si>
    <t>3474761</t>
  </si>
  <si>
    <t>3474764</t>
  </si>
  <si>
    <t>3474815</t>
  </si>
  <si>
    <t>3474840</t>
  </si>
  <si>
    <t>3474841</t>
  </si>
  <si>
    <t>3475075</t>
  </si>
  <si>
    <t>3475077</t>
  </si>
  <si>
    <t>3475214</t>
  </si>
  <si>
    <t>3476551</t>
  </si>
  <si>
    <t>3476552</t>
  </si>
  <si>
    <t>3477032</t>
  </si>
  <si>
    <t>3477684</t>
  </si>
  <si>
    <t>3477685</t>
  </si>
  <si>
    <t>3478010</t>
  </si>
  <si>
    <t>3478011</t>
  </si>
  <si>
    <t>3478013</t>
  </si>
  <si>
    <t>3478895</t>
  </si>
  <si>
    <t>3479106</t>
  </si>
  <si>
    <t>3479107</t>
  </si>
  <si>
    <t>3479133</t>
  </si>
  <si>
    <t>3479134</t>
  </si>
  <si>
    <t>3479135</t>
  </si>
  <si>
    <t>3479571</t>
  </si>
  <si>
    <t>3481297</t>
  </si>
  <si>
    <t>3481299</t>
  </si>
  <si>
    <t>3482223</t>
  </si>
  <si>
    <t>3482887</t>
  </si>
  <si>
    <t>3482899</t>
  </si>
  <si>
    <t>3483239</t>
  </si>
  <si>
    <t>3483689</t>
  </si>
  <si>
    <t>3486987</t>
  </si>
  <si>
    <t>3487602</t>
  </si>
  <si>
    <t>3466407</t>
  </si>
  <si>
    <t>3468228</t>
  </si>
  <si>
    <t>3473834</t>
  </si>
  <si>
    <t>3477907</t>
  </si>
  <si>
    <t>3480197</t>
  </si>
  <si>
    <t>3468507</t>
  </si>
  <si>
    <t>3474830</t>
  </si>
  <si>
    <t>3483838</t>
  </si>
  <si>
    <t>3357408</t>
  </si>
  <si>
    <t>3448075</t>
  </si>
  <si>
    <t>3463177</t>
  </si>
  <si>
    <t>3448435</t>
  </si>
  <si>
    <t>3449796</t>
  </si>
  <si>
    <t>3452184</t>
  </si>
  <si>
    <t>3452376</t>
  </si>
  <si>
    <t>3455720</t>
  </si>
  <si>
    <t>3455826</t>
  </si>
  <si>
    <t>3476569</t>
  </si>
  <si>
    <t>3487609</t>
  </si>
  <si>
    <t>3487816</t>
  </si>
  <si>
    <t>3487817</t>
  </si>
  <si>
    <t>3478138</t>
  </si>
  <si>
    <t>3464938</t>
  </si>
  <si>
    <t>3465723</t>
  </si>
  <si>
    <t>3469861</t>
  </si>
  <si>
    <t>3471823</t>
  </si>
  <si>
    <t>3487702</t>
  </si>
  <si>
    <t>3469342</t>
  </si>
  <si>
    <t>3485367</t>
  </si>
  <si>
    <t>3485470</t>
  </si>
  <si>
    <t>3456269</t>
  </si>
  <si>
    <t>3456272</t>
  </si>
  <si>
    <t>3456274</t>
  </si>
  <si>
    <t>3456276</t>
  </si>
  <si>
    <t>3463066</t>
  </si>
  <si>
    <t>3463067</t>
  </si>
  <si>
    <t>3463069</t>
  </si>
  <si>
    <t>3463070</t>
  </si>
  <si>
    <t>3463373</t>
  </si>
  <si>
    <t>3463374</t>
  </si>
  <si>
    <t>3463929</t>
  </si>
  <si>
    <t>3463930</t>
  </si>
  <si>
    <t>3463931</t>
  </si>
  <si>
    <t>3463932</t>
  </si>
  <si>
    <t>3464516</t>
  </si>
  <si>
    <t>3464517</t>
  </si>
  <si>
    <t>3465537</t>
  </si>
  <si>
    <t>3465538</t>
  </si>
  <si>
    <t>3465788</t>
  </si>
  <si>
    <t>3465789</t>
  </si>
  <si>
    <t>3465790</t>
  </si>
  <si>
    <t>3465792</t>
  </si>
  <si>
    <t>3465794</t>
  </si>
  <si>
    <t>3465796</t>
  </si>
  <si>
    <t>3466988</t>
  </si>
  <si>
    <t>3466990</t>
  </si>
  <si>
    <t>3467557</t>
  </si>
  <si>
    <t>3467560</t>
  </si>
  <si>
    <t>3467561</t>
  </si>
  <si>
    <t>3467564</t>
  </si>
  <si>
    <t>3468068</t>
  </si>
  <si>
    <t>3468069</t>
  </si>
  <si>
    <t>3468846</t>
  </si>
  <si>
    <t>3470880</t>
  </si>
  <si>
    <t>3470884</t>
  </si>
  <si>
    <t>3470886</t>
  </si>
  <si>
    <t>3470887</t>
  </si>
  <si>
    <t>3470888</t>
  </si>
  <si>
    <t>3470992</t>
  </si>
  <si>
    <t>3470994</t>
  </si>
  <si>
    <t>3476061</t>
  </si>
  <si>
    <t>3479053</t>
  </si>
  <si>
    <t>3479056</t>
  </si>
  <si>
    <t>3479057</t>
  </si>
  <si>
    <t>3479060</t>
  </si>
  <si>
    <t>3479063</t>
  </si>
  <si>
    <t>3479067</t>
  </si>
  <si>
    <t>3479736</t>
  </si>
  <si>
    <t>3479737</t>
  </si>
  <si>
    <t>3479738</t>
  </si>
  <si>
    <t>3479741</t>
  </si>
  <si>
    <t>3479742</t>
  </si>
  <si>
    <t>3480596</t>
  </si>
  <si>
    <t>3480599</t>
  </si>
  <si>
    <t>3481123</t>
  </si>
  <si>
    <t>3481124</t>
  </si>
  <si>
    <t>3481827</t>
  </si>
  <si>
    <t>3482535</t>
  </si>
  <si>
    <t>3482536</t>
  </si>
  <si>
    <t>3484141</t>
  </si>
  <si>
    <t>3484142</t>
  </si>
  <si>
    <t>3484143</t>
  </si>
  <si>
    <t>3484144</t>
  </si>
  <si>
    <t>3484378</t>
  </si>
  <si>
    <t>3484381</t>
  </si>
  <si>
    <t>3484975</t>
  </si>
  <si>
    <t>3484977</t>
  </si>
  <si>
    <t>3485200</t>
  </si>
  <si>
    <t>3485201</t>
  </si>
  <si>
    <t>3485202</t>
  </si>
  <si>
    <t>3485203</t>
  </si>
  <si>
    <t>3485204</t>
  </si>
  <si>
    <t>3488264</t>
  </si>
  <si>
    <t>3488265</t>
  </si>
  <si>
    <t>3488500</t>
  </si>
  <si>
    <t>3488501</t>
  </si>
  <si>
    <t>3488502</t>
  </si>
  <si>
    <t>3488503</t>
  </si>
  <si>
    <t>3489260</t>
  </si>
  <si>
    <t>3490978</t>
  </si>
  <si>
    <t>3490980</t>
  </si>
  <si>
    <t>3444682</t>
  </si>
  <si>
    <t>3450434</t>
  </si>
  <si>
    <t>3452864</t>
  </si>
  <si>
    <t>3453755</t>
  </si>
  <si>
    <t>3454289</t>
  </si>
  <si>
    <t>3454305</t>
  </si>
  <si>
    <t>3454310</t>
  </si>
  <si>
    <t>3454455</t>
  </si>
  <si>
    <t>3455538</t>
  </si>
  <si>
    <t>3455539</t>
  </si>
  <si>
    <t>3455542</t>
  </si>
  <si>
    <t>3455545</t>
  </si>
  <si>
    <t>3455550</t>
  </si>
  <si>
    <t>3455694</t>
  </si>
  <si>
    <t>3455740</t>
  </si>
  <si>
    <t>3456434</t>
  </si>
  <si>
    <t>3456608</t>
  </si>
  <si>
    <t>3456781</t>
  </si>
  <si>
    <t>3457221</t>
  </si>
  <si>
    <t>3457224</t>
  </si>
  <si>
    <t>3457225</t>
  </si>
  <si>
    <t>3457226</t>
  </si>
  <si>
    <t>3457342</t>
  </si>
  <si>
    <t>3457386</t>
  </si>
  <si>
    <t>3457388</t>
  </si>
  <si>
    <t>3457408</t>
  </si>
  <si>
    <t>3457409</t>
  </si>
  <si>
    <t>3457410</t>
  </si>
  <si>
    <t>3457412</t>
  </si>
  <si>
    <t>3457422</t>
  </si>
  <si>
    <t>3457429</t>
  </si>
  <si>
    <t>3457430</t>
  </si>
  <si>
    <t>3457434</t>
  </si>
  <si>
    <t>3457436</t>
  </si>
  <si>
    <t>3457437</t>
  </si>
  <si>
    <t>3457440</t>
  </si>
  <si>
    <t>3457442</t>
  </si>
  <si>
    <t>3457462</t>
  </si>
  <si>
    <t>3457473</t>
  </si>
  <si>
    <t>3457477</t>
  </si>
  <si>
    <t>3457692</t>
  </si>
  <si>
    <t>3457693</t>
  </si>
  <si>
    <t>3457694</t>
  </si>
  <si>
    <t>3457695</t>
  </si>
  <si>
    <t>3457696</t>
  </si>
  <si>
    <t>3457697</t>
  </si>
  <si>
    <t>3457724</t>
  </si>
  <si>
    <t>3457726</t>
  </si>
  <si>
    <t>3457744</t>
  </si>
  <si>
    <t>3457745</t>
  </si>
  <si>
    <t>3457763</t>
  </si>
  <si>
    <t>3457789</t>
  </si>
  <si>
    <t>3457813</t>
  </si>
  <si>
    <t>3457815</t>
  </si>
  <si>
    <t>3457816</t>
  </si>
  <si>
    <t>3457951</t>
  </si>
  <si>
    <t>3457998</t>
  </si>
  <si>
    <t>3458041</t>
  </si>
  <si>
    <t>3458043</t>
  </si>
  <si>
    <t>3458063</t>
  </si>
  <si>
    <t>3458064</t>
  </si>
  <si>
    <t>3458073</t>
  </si>
  <si>
    <t>3458082</t>
  </si>
  <si>
    <t>3458137</t>
  </si>
  <si>
    <t>3458289</t>
  </si>
  <si>
    <t>3458291</t>
  </si>
  <si>
    <t>3458292</t>
  </si>
  <si>
    <t>3458328</t>
  </si>
  <si>
    <t>3458360</t>
  </si>
  <si>
    <t>3458375</t>
  </si>
  <si>
    <t>3458376</t>
  </si>
  <si>
    <t>3458485</t>
  </si>
  <si>
    <t>3458486</t>
  </si>
  <si>
    <t>3458539</t>
  </si>
  <si>
    <t>3458565</t>
  </si>
  <si>
    <t>3458609</t>
  </si>
  <si>
    <t>3458651</t>
  </si>
  <si>
    <t>3458733</t>
  </si>
  <si>
    <t>3458783</t>
  </si>
  <si>
    <t>3458838</t>
  </si>
  <si>
    <t>3458839</t>
  </si>
  <si>
    <t>3458840</t>
  </si>
  <si>
    <t>3458841</t>
  </si>
  <si>
    <t>3458844</t>
  </si>
  <si>
    <t>3458845</t>
  </si>
  <si>
    <t>3458846</t>
  </si>
  <si>
    <t>3458863</t>
  </si>
  <si>
    <t>3458871</t>
  </si>
  <si>
    <t>3458931</t>
  </si>
  <si>
    <t>3458959</t>
  </si>
  <si>
    <t>3459161</t>
  </si>
  <si>
    <t>3459165</t>
  </si>
  <si>
    <t>3459167</t>
  </si>
  <si>
    <t>3459170</t>
  </si>
  <si>
    <t>3459227</t>
  </si>
  <si>
    <t>3459240</t>
  </si>
  <si>
    <t>3459241</t>
  </si>
  <si>
    <t>3459247</t>
  </si>
  <si>
    <t>3459340</t>
  </si>
  <si>
    <t>3459343</t>
  </si>
  <si>
    <t>3459426</t>
  </si>
  <si>
    <t>3459427</t>
  </si>
  <si>
    <t>3459525</t>
  </si>
  <si>
    <t>3459538</t>
  </si>
  <si>
    <t>3459539</t>
  </si>
  <si>
    <t>3459549</t>
  </si>
  <si>
    <t>3459550</t>
  </si>
  <si>
    <t>3459551</t>
  </si>
  <si>
    <t>3459552</t>
  </si>
  <si>
    <t>3459555</t>
  </si>
  <si>
    <t>3459564</t>
  </si>
  <si>
    <t>3459566</t>
  </si>
  <si>
    <t>3459567</t>
  </si>
  <si>
    <t>3459627</t>
  </si>
  <si>
    <t>3459636</t>
  </si>
  <si>
    <t>3459658</t>
  </si>
  <si>
    <t>3459672</t>
  </si>
  <si>
    <t>3459758</t>
  </si>
  <si>
    <t>3459762</t>
  </si>
  <si>
    <t>3459837</t>
  </si>
  <si>
    <t>3459879</t>
  </si>
  <si>
    <t>3459880</t>
  </si>
  <si>
    <t>3459951</t>
  </si>
  <si>
    <t>3459980</t>
  </si>
  <si>
    <t>3459990</t>
  </si>
  <si>
    <t>3459999</t>
  </si>
  <si>
    <t>3460044</t>
  </si>
  <si>
    <t>3460160</t>
  </si>
  <si>
    <t>3460163</t>
  </si>
  <si>
    <t>3460164</t>
  </si>
  <si>
    <t>3460189</t>
  </si>
  <si>
    <t>3460282</t>
  </si>
  <si>
    <t>3460283</t>
  </si>
  <si>
    <t>3460287</t>
  </si>
  <si>
    <t>3460332</t>
  </si>
  <si>
    <t>3460346</t>
  </si>
  <si>
    <t>3460351</t>
  </si>
  <si>
    <t>3460524</t>
  </si>
  <si>
    <t>3460526</t>
  </si>
  <si>
    <t>3460527</t>
  </si>
  <si>
    <t>3460544</t>
  </si>
  <si>
    <t>3460547</t>
  </si>
  <si>
    <t>3460556</t>
  </si>
  <si>
    <t>3460559</t>
  </si>
  <si>
    <t>3460561</t>
  </si>
  <si>
    <t>3460562</t>
  </si>
  <si>
    <t>3460595</t>
  </si>
  <si>
    <t>3460596</t>
  </si>
  <si>
    <t>3460598</t>
  </si>
  <si>
    <t>3460600</t>
  </si>
  <si>
    <t>3460604</t>
  </si>
  <si>
    <t>3460605</t>
  </si>
  <si>
    <t>3460642</t>
  </si>
  <si>
    <t>3460643</t>
  </si>
  <si>
    <t>3460644</t>
  </si>
  <si>
    <t>3460663</t>
  </si>
  <si>
    <t>3460666</t>
  </si>
  <si>
    <t>3460668</t>
  </si>
  <si>
    <t>3460669</t>
  </si>
  <si>
    <t>3460671</t>
  </si>
  <si>
    <t>3460672</t>
  </si>
  <si>
    <t>3460673</t>
  </si>
  <si>
    <t>3460674</t>
  </si>
  <si>
    <t>3460675</t>
  </si>
  <si>
    <t>3460677</t>
  </si>
  <si>
    <t>3460730</t>
  </si>
  <si>
    <t>3460734</t>
  </si>
  <si>
    <t>3460738</t>
  </si>
  <si>
    <t>3460834</t>
  </si>
  <si>
    <t>3460839</t>
  </si>
  <si>
    <t>3460841</t>
  </si>
  <si>
    <t>3460845</t>
  </si>
  <si>
    <t>3460860</t>
  </si>
  <si>
    <t>3460933</t>
  </si>
  <si>
    <t>3460940</t>
  </si>
  <si>
    <t>3460966</t>
  </si>
  <si>
    <t>3460978</t>
  </si>
  <si>
    <t>3461000</t>
  </si>
  <si>
    <t>3461028</t>
  </si>
  <si>
    <t>3461094</t>
  </si>
  <si>
    <t>3461144</t>
  </si>
  <si>
    <t>3461145</t>
  </si>
  <si>
    <t>3461223</t>
  </si>
  <si>
    <t>3461229</t>
  </si>
  <si>
    <t>3461230</t>
  </si>
  <si>
    <t>3461352</t>
  </si>
  <si>
    <t>3461418</t>
  </si>
  <si>
    <t>3461500</t>
  </si>
  <si>
    <t>3461503</t>
  </si>
  <si>
    <t>3461523</t>
  </si>
  <si>
    <t>3461533</t>
  </si>
  <si>
    <t>3461534</t>
  </si>
  <si>
    <t>3461574</t>
  </si>
  <si>
    <t>3461576</t>
  </si>
  <si>
    <t>3461666</t>
  </si>
  <si>
    <t>3461667</t>
  </si>
  <si>
    <t>3461702</t>
  </si>
  <si>
    <t>3461816</t>
  </si>
  <si>
    <t>3461818</t>
  </si>
  <si>
    <t>3461985</t>
  </si>
  <si>
    <t>3462000</t>
  </si>
  <si>
    <t>3462019</t>
  </si>
  <si>
    <t>3462080</t>
  </si>
  <si>
    <t>3462082</t>
  </si>
  <si>
    <t>3462289</t>
  </si>
  <si>
    <t>3462291</t>
  </si>
  <si>
    <t>3462339</t>
  </si>
  <si>
    <t>3462340</t>
  </si>
  <si>
    <t>3462369</t>
  </si>
  <si>
    <t>3462370</t>
  </si>
  <si>
    <t>3462371</t>
  </si>
  <si>
    <t>3462373</t>
  </si>
  <si>
    <t>3462374</t>
  </si>
  <si>
    <t>3462412</t>
  </si>
  <si>
    <t>3462413</t>
  </si>
  <si>
    <t>3462414</t>
  </si>
  <si>
    <t>3462482</t>
  </si>
  <si>
    <t>3462485</t>
  </si>
  <si>
    <t>3462487</t>
  </si>
  <si>
    <t>3462489</t>
  </si>
  <si>
    <t>3462490</t>
  </si>
  <si>
    <t>3462491</t>
  </si>
  <si>
    <t>3462493</t>
  </si>
  <si>
    <t>3462494</t>
  </si>
  <si>
    <t>3462496</t>
  </si>
  <si>
    <t>3462497</t>
  </si>
  <si>
    <t>3462499</t>
  </si>
  <si>
    <t>3462504</t>
  </si>
  <si>
    <t>3462505</t>
  </si>
  <si>
    <t>3462506</t>
  </si>
  <si>
    <t>3462507</t>
  </si>
  <si>
    <t>3462508</t>
  </si>
  <si>
    <t>3462511</t>
  </si>
  <si>
    <t>3462512</t>
  </si>
  <si>
    <t>3462513</t>
  </si>
  <si>
    <t>3462514</t>
  </si>
  <si>
    <t>3462525</t>
  </si>
  <si>
    <t>3462526</t>
  </si>
  <si>
    <t>3462527</t>
  </si>
  <si>
    <t>3462528</t>
  </si>
  <si>
    <t>3462529</t>
  </si>
  <si>
    <t>3462530</t>
  </si>
  <si>
    <t>3462531</t>
  </si>
  <si>
    <t>3462532</t>
  </si>
  <si>
    <t>3462534</t>
  </si>
  <si>
    <t>3462535</t>
  </si>
  <si>
    <t>3462544</t>
  </si>
  <si>
    <t>3462545</t>
  </si>
  <si>
    <t>3462582</t>
  </si>
  <si>
    <t>3462583</t>
  </si>
  <si>
    <t>3462584</t>
  </si>
  <si>
    <t>3462598</t>
  </si>
  <si>
    <t>3462600</t>
  </si>
  <si>
    <t>3462607</t>
  </si>
  <si>
    <t>3462608</t>
  </si>
  <si>
    <t>3462609</t>
  </si>
  <si>
    <t>3462638</t>
  </si>
  <si>
    <t>3462640</t>
  </si>
  <si>
    <t>3462645</t>
  </si>
  <si>
    <t>3462660</t>
  </si>
  <si>
    <t>3462661</t>
  </si>
  <si>
    <t>3462662</t>
  </si>
  <si>
    <t>3462704</t>
  </si>
  <si>
    <t>3462705</t>
  </si>
  <si>
    <t>3462749</t>
  </si>
  <si>
    <t>3462768</t>
  </si>
  <si>
    <t>3462936</t>
  </si>
  <si>
    <t>3462941</t>
  </si>
  <si>
    <t>3462943</t>
  </si>
  <si>
    <t>3462944</t>
  </si>
  <si>
    <t>3462952</t>
  </si>
  <si>
    <t>3462968</t>
  </si>
  <si>
    <t>3462970</t>
  </si>
  <si>
    <t>3462974</t>
  </si>
  <si>
    <t>3463015</t>
  </si>
  <si>
    <t>3463138</t>
  </si>
  <si>
    <t>3463140</t>
  </si>
  <si>
    <t>3463142</t>
  </si>
  <si>
    <t>3463190</t>
  </si>
  <si>
    <t>3463193</t>
  </si>
  <si>
    <t>3463222</t>
  </si>
  <si>
    <t>3463267</t>
  </si>
  <si>
    <t>3463307</t>
  </si>
  <si>
    <t>3463310</t>
  </si>
  <si>
    <t>3463311</t>
  </si>
  <si>
    <t>3463312</t>
  </si>
  <si>
    <t>3463313</t>
  </si>
  <si>
    <t>3463315</t>
  </si>
  <si>
    <t>3463346</t>
  </si>
  <si>
    <t>3463425</t>
  </si>
  <si>
    <t>3463426</t>
  </si>
  <si>
    <t>3463438</t>
  </si>
  <si>
    <t>3463480</t>
  </si>
  <si>
    <t>3463482</t>
  </si>
  <si>
    <t>3463503</t>
  </si>
  <si>
    <t>3463584</t>
  </si>
  <si>
    <t>3463586</t>
  </si>
  <si>
    <t>3463596</t>
  </si>
  <si>
    <t>3463597</t>
  </si>
  <si>
    <t>3463613</t>
  </si>
  <si>
    <t>3463618</t>
  </si>
  <si>
    <t>3463657</t>
  </si>
  <si>
    <t>3463678</t>
  </si>
  <si>
    <t>3463680</t>
  </si>
  <si>
    <t>3463681</t>
  </si>
  <si>
    <t>3463692</t>
  </si>
  <si>
    <t>3463693</t>
  </si>
  <si>
    <t>3463713</t>
  </si>
  <si>
    <t>3463731</t>
  </si>
  <si>
    <t>3463752</t>
  </si>
  <si>
    <t>3463766</t>
  </si>
  <si>
    <t>3463810</t>
  </si>
  <si>
    <t>3463877</t>
  </si>
  <si>
    <t>3463888</t>
  </si>
  <si>
    <t>3463890</t>
  </si>
  <si>
    <t>3463891</t>
  </si>
  <si>
    <t>3463988</t>
  </si>
  <si>
    <t>3464126</t>
  </si>
  <si>
    <t>3464164</t>
  </si>
  <si>
    <t>3464165</t>
  </si>
  <si>
    <t>3464167</t>
  </si>
  <si>
    <t>3464284</t>
  </si>
  <si>
    <t>3464329</t>
  </si>
  <si>
    <t>3464412</t>
  </si>
  <si>
    <t>3464413</t>
  </si>
  <si>
    <t>3464445</t>
  </si>
  <si>
    <t>3464447</t>
  </si>
  <si>
    <t>3464448</t>
  </si>
  <si>
    <t>3464449</t>
  </si>
  <si>
    <t>3464460</t>
  </si>
  <si>
    <t>3464484</t>
  </si>
  <si>
    <t>3464523</t>
  </si>
  <si>
    <t>3464531</t>
  </si>
  <si>
    <t>3464666</t>
  </si>
  <si>
    <t>3464669</t>
  </si>
  <si>
    <t>3464678</t>
  </si>
  <si>
    <t>3464680</t>
  </si>
  <si>
    <t>3464682</t>
  </si>
  <si>
    <t>3464753</t>
  </si>
  <si>
    <t>3464758</t>
  </si>
  <si>
    <t>3464759</t>
  </si>
  <si>
    <t>3464761</t>
  </si>
  <si>
    <t>3464803</t>
  </si>
  <si>
    <t>3464806</t>
  </si>
  <si>
    <t>3464815</t>
  </si>
  <si>
    <t>3464926</t>
  </si>
  <si>
    <t>3464927</t>
  </si>
  <si>
    <t>3464928</t>
  </si>
  <si>
    <t>3464937</t>
  </si>
  <si>
    <t>3464939</t>
  </si>
  <si>
    <t>3464940</t>
  </si>
  <si>
    <t>3464962</t>
  </si>
  <si>
    <t>3464966</t>
  </si>
  <si>
    <t>3464969</t>
  </si>
  <si>
    <t>3464970</t>
  </si>
  <si>
    <t>3464971</t>
  </si>
  <si>
    <t>3464974</t>
  </si>
  <si>
    <t>3464975</t>
  </si>
  <si>
    <t>3464983</t>
  </si>
  <si>
    <t>3464985</t>
  </si>
  <si>
    <t>3464987</t>
  </si>
  <si>
    <t>3464988</t>
  </si>
  <si>
    <t>3465034</t>
  </si>
  <si>
    <t>3465051</t>
  </si>
  <si>
    <t>3465052</t>
  </si>
  <si>
    <t>3465053</t>
  </si>
  <si>
    <t>3465063</t>
  </si>
  <si>
    <t>3465153</t>
  </si>
  <si>
    <t>3465244</t>
  </si>
  <si>
    <t>3465275</t>
  </si>
  <si>
    <t>3465307</t>
  </si>
  <si>
    <t>3465332</t>
  </si>
  <si>
    <t>3465350</t>
  </si>
  <si>
    <t>3465359</t>
  </si>
  <si>
    <t>3465398</t>
  </si>
  <si>
    <t>3465399</t>
  </si>
  <si>
    <t>3465526</t>
  </si>
  <si>
    <t>3465533</t>
  </si>
  <si>
    <t>3465535</t>
  </si>
  <si>
    <t>3465546</t>
  </si>
  <si>
    <t>3465547</t>
  </si>
  <si>
    <t>3465566</t>
  </si>
  <si>
    <t>3465568</t>
  </si>
  <si>
    <t>3465603</t>
  </si>
  <si>
    <t>3465604</t>
  </si>
  <si>
    <t>3465626</t>
  </si>
  <si>
    <t>3465627</t>
  </si>
  <si>
    <t>3465639</t>
  </si>
  <si>
    <t>3465733</t>
  </si>
  <si>
    <t>3465734</t>
  </si>
  <si>
    <t>3465737</t>
  </si>
  <si>
    <t>3465738</t>
  </si>
  <si>
    <t>3465739</t>
  </si>
  <si>
    <t>3465740</t>
  </si>
  <si>
    <t>3465769</t>
  </si>
  <si>
    <t>3465876</t>
  </si>
  <si>
    <t>3465905</t>
  </si>
  <si>
    <t>3465906</t>
  </si>
  <si>
    <t>3465959</t>
  </si>
  <si>
    <t>3465980</t>
  </si>
  <si>
    <t>3465989</t>
  </si>
  <si>
    <t>3465993</t>
  </si>
  <si>
    <t>3465994</t>
  </si>
  <si>
    <t>3465995</t>
  </si>
  <si>
    <t>3466130</t>
  </si>
  <si>
    <t>3466132</t>
  </si>
  <si>
    <t>3466188</t>
  </si>
  <si>
    <t>3466191</t>
  </si>
  <si>
    <t>3466192</t>
  </si>
  <si>
    <t>3466209</t>
  </si>
  <si>
    <t>3466228</t>
  </si>
  <si>
    <t>3466231</t>
  </si>
  <si>
    <t>3466255</t>
  </si>
  <si>
    <t>3466261</t>
  </si>
  <si>
    <t>3466264</t>
  </si>
  <si>
    <t>3466301</t>
  </si>
  <si>
    <t>3466303</t>
  </si>
  <si>
    <t>3466341</t>
  </si>
  <si>
    <t>3466392</t>
  </si>
  <si>
    <t>3466421</t>
  </si>
  <si>
    <t>3466454</t>
  </si>
  <si>
    <t>3466456</t>
  </si>
  <si>
    <t>3466459</t>
  </si>
  <si>
    <t>3466464</t>
  </si>
  <si>
    <t>3466481</t>
  </si>
  <si>
    <t>3466482</t>
  </si>
  <si>
    <t>3466495</t>
  </si>
  <si>
    <t>3466550</t>
  </si>
  <si>
    <t>3466552</t>
  </si>
  <si>
    <t>3466663</t>
  </si>
  <si>
    <t>3466679</t>
  </si>
  <si>
    <t>3466684</t>
  </si>
  <si>
    <t>3466718</t>
  </si>
  <si>
    <t>3466720</t>
  </si>
  <si>
    <t>3466724</t>
  </si>
  <si>
    <t>3466725</t>
  </si>
  <si>
    <t>3466726</t>
  </si>
  <si>
    <t>3466766</t>
  </si>
  <si>
    <t>3466767</t>
  </si>
  <si>
    <t>3466770</t>
  </si>
  <si>
    <t>3466771</t>
  </si>
  <si>
    <t>3466788</t>
  </si>
  <si>
    <t>3466791</t>
  </si>
  <si>
    <t>3466863</t>
  </si>
  <si>
    <t>3466866</t>
  </si>
  <si>
    <t>3466907</t>
  </si>
  <si>
    <t>3466947</t>
  </si>
  <si>
    <t>3467048</t>
  </si>
  <si>
    <t>3467099</t>
  </si>
  <si>
    <t>3467101</t>
  </si>
  <si>
    <t>3467102</t>
  </si>
  <si>
    <t>3467103</t>
  </si>
  <si>
    <t>3467134</t>
  </si>
  <si>
    <t>3467203</t>
  </si>
  <si>
    <t>3467205</t>
  </si>
  <si>
    <t>3467224</t>
  </si>
  <si>
    <t>3467225</t>
  </si>
  <si>
    <t>3467226</t>
  </si>
  <si>
    <t>3467227</t>
  </si>
  <si>
    <t>3467441</t>
  </si>
  <si>
    <t>3467468</t>
  </si>
  <si>
    <t>3467480</t>
  </si>
  <si>
    <t>3467481</t>
  </si>
  <si>
    <t>3467482</t>
  </si>
  <si>
    <t>3467483</t>
  </si>
  <si>
    <t>3467484</t>
  </si>
  <si>
    <t>3467511</t>
  </si>
  <si>
    <t>3467555</t>
  </si>
  <si>
    <t>3467583</t>
  </si>
  <si>
    <t>3467607</t>
  </si>
  <si>
    <t>3467656</t>
  </si>
  <si>
    <t>3467707</t>
  </si>
  <si>
    <t>3467772</t>
  </si>
  <si>
    <t>3467774</t>
  </si>
  <si>
    <t>3467778</t>
  </si>
  <si>
    <t>3467845</t>
  </si>
  <si>
    <t>3467848</t>
  </si>
  <si>
    <t>3467852</t>
  </si>
  <si>
    <t>3467855</t>
  </si>
  <si>
    <t>3467856</t>
  </si>
  <si>
    <t>3468103</t>
  </si>
  <si>
    <t>3468113</t>
  </si>
  <si>
    <t>3468114</t>
  </si>
  <si>
    <t>3468143</t>
  </si>
  <si>
    <t>3468188</t>
  </si>
  <si>
    <t>3468189</t>
  </si>
  <si>
    <t>3468191</t>
  </si>
  <si>
    <t>3468192</t>
  </si>
  <si>
    <t>3468193</t>
  </si>
  <si>
    <t>3468194</t>
  </si>
  <si>
    <t>3468201</t>
  </si>
  <si>
    <t>3468202</t>
  </si>
  <si>
    <t>3468203</t>
  </si>
  <si>
    <t>3468204</t>
  </si>
  <si>
    <t>3468205</t>
  </si>
  <si>
    <t>3468212</t>
  </si>
  <si>
    <t>3468215</t>
  </si>
  <si>
    <t>3468216</t>
  </si>
  <si>
    <t>3468224</t>
  </si>
  <si>
    <t>3468232</t>
  </si>
  <si>
    <t>3468234</t>
  </si>
  <si>
    <t>3468237</t>
  </si>
  <si>
    <t>3468238</t>
  </si>
  <si>
    <t>3468246</t>
  </si>
  <si>
    <t>3468252</t>
  </si>
  <si>
    <t>3468298</t>
  </si>
  <si>
    <t>3468299</t>
  </si>
  <si>
    <t>3468314</t>
  </si>
  <si>
    <t>3468315</t>
  </si>
  <si>
    <t>3468333</t>
  </si>
  <si>
    <t>3468334</t>
  </si>
  <si>
    <t>3468351</t>
  </si>
  <si>
    <t>3468430</t>
  </si>
  <si>
    <t>3468455</t>
  </si>
  <si>
    <t>3468508</t>
  </si>
  <si>
    <t>3468509</t>
  </si>
  <si>
    <t>3468564</t>
  </si>
  <si>
    <t>3468620</t>
  </si>
  <si>
    <t>3468628</t>
  </si>
  <si>
    <t>3468629</t>
  </si>
  <si>
    <t>3468631</t>
  </si>
  <si>
    <t>3468671</t>
  </si>
  <si>
    <t>3468673</t>
  </si>
  <si>
    <t>3468674</t>
  </si>
  <si>
    <t>3468697</t>
  </si>
  <si>
    <t>3468700</t>
  </si>
  <si>
    <t>3468706</t>
  </si>
  <si>
    <t>3468707</t>
  </si>
  <si>
    <t>3468708</t>
  </si>
  <si>
    <t>3468710</t>
  </si>
  <si>
    <t>3468711</t>
  </si>
  <si>
    <t>3468712</t>
  </si>
  <si>
    <t>3468735</t>
  </si>
  <si>
    <t>3468806</t>
  </si>
  <si>
    <t>3468827</t>
  </si>
  <si>
    <t>3468828</t>
  </si>
  <si>
    <t>3468833</t>
  </si>
  <si>
    <t>3468844</t>
  </si>
  <si>
    <t>3468865</t>
  </si>
  <si>
    <t>3468925</t>
  </si>
  <si>
    <t>3468926</t>
  </si>
  <si>
    <t>3468930</t>
  </si>
  <si>
    <t>3468931</t>
  </si>
  <si>
    <t>3468934</t>
  </si>
  <si>
    <t>3468935</t>
  </si>
  <si>
    <t>3468980</t>
  </si>
  <si>
    <t>3468983</t>
  </si>
  <si>
    <t>3468984</t>
  </si>
  <si>
    <t>3468985</t>
  </si>
  <si>
    <t>3468995</t>
  </si>
  <si>
    <t>3468996</t>
  </si>
  <si>
    <t>3469008</t>
  </si>
  <si>
    <t>3469081</t>
  </si>
  <si>
    <t>3469082</t>
  </si>
  <si>
    <t>3469083</t>
  </si>
  <si>
    <t>3469084</t>
  </si>
  <si>
    <t>3469085</t>
  </si>
  <si>
    <t>3469317</t>
  </si>
  <si>
    <t>3469350</t>
  </si>
  <si>
    <t>3469352</t>
  </si>
  <si>
    <t>3469353</t>
  </si>
  <si>
    <t>3469354</t>
  </si>
  <si>
    <t>3469355</t>
  </si>
  <si>
    <t>3469356</t>
  </si>
  <si>
    <t>3469357</t>
  </si>
  <si>
    <t>3469358</t>
  </si>
  <si>
    <t>3469359</t>
  </si>
  <si>
    <t>3469361</t>
  </si>
  <si>
    <t>3469371</t>
  </si>
  <si>
    <t>3469372</t>
  </si>
  <si>
    <t>3469380</t>
  </si>
  <si>
    <t>3469381</t>
  </si>
  <si>
    <t>3469383</t>
  </si>
  <si>
    <t>3469391</t>
  </si>
  <si>
    <t>3469465</t>
  </si>
  <si>
    <t>3469475</t>
  </si>
  <si>
    <t>3469478</t>
  </si>
  <si>
    <t>3469479</t>
  </si>
  <si>
    <t>3469542</t>
  </si>
  <si>
    <t>3469545</t>
  </si>
  <si>
    <t>3469546</t>
  </si>
  <si>
    <t>3469616</t>
  </si>
  <si>
    <t>3469617</t>
  </si>
  <si>
    <t>3469618</t>
  </si>
  <si>
    <t>3469619</t>
  </si>
  <si>
    <t>3469664</t>
  </si>
  <si>
    <t>3469665</t>
  </si>
  <si>
    <t>3469708</t>
  </si>
  <si>
    <t>3469715</t>
  </si>
  <si>
    <t>3469716</t>
  </si>
  <si>
    <t>3469727</t>
  </si>
  <si>
    <t>3469728</t>
  </si>
  <si>
    <t>3469732</t>
  </si>
  <si>
    <t>3469766</t>
  </si>
  <si>
    <t>3469780</t>
  </si>
  <si>
    <t>3469781</t>
  </si>
  <si>
    <t>3469782</t>
  </si>
  <si>
    <t>3469783</t>
  </si>
  <si>
    <t>3469816</t>
  </si>
  <si>
    <t>3469824</t>
  </si>
  <si>
    <t>3469837</t>
  </si>
  <si>
    <t>3469847</t>
  </si>
  <si>
    <t>3469869</t>
  </si>
  <si>
    <t>3469870</t>
  </si>
  <si>
    <t>3469875</t>
  </si>
  <si>
    <t>3469877</t>
  </si>
  <si>
    <t>3469900</t>
  </si>
  <si>
    <t>3469990</t>
  </si>
  <si>
    <t>3470009</t>
  </si>
  <si>
    <t>3470017</t>
  </si>
  <si>
    <t>3470018</t>
  </si>
  <si>
    <t>3470091</t>
  </si>
  <si>
    <t>3470092</t>
  </si>
  <si>
    <t>3470093</t>
  </si>
  <si>
    <t>3470094</t>
  </si>
  <si>
    <t>3470106</t>
  </si>
  <si>
    <t>3470113</t>
  </si>
  <si>
    <t>3470130</t>
  </si>
  <si>
    <t>3470136</t>
  </si>
  <si>
    <t>3470141</t>
  </si>
  <si>
    <t>3470144</t>
  </si>
  <si>
    <t>3470145</t>
  </si>
  <si>
    <t>3470147</t>
  </si>
  <si>
    <t>3470179</t>
  </si>
  <si>
    <t>3470232</t>
  </si>
  <si>
    <t>3470247</t>
  </si>
  <si>
    <t>3470252</t>
  </si>
  <si>
    <t>3470273</t>
  </si>
  <si>
    <t>3470408</t>
  </si>
  <si>
    <t>3470454</t>
  </si>
  <si>
    <t>3470466</t>
  </si>
  <si>
    <t>3470488</t>
  </si>
  <si>
    <t>3470501</t>
  </si>
  <si>
    <t>3470707</t>
  </si>
  <si>
    <t>3470711</t>
  </si>
  <si>
    <t>3470713</t>
  </si>
  <si>
    <t>3470734</t>
  </si>
  <si>
    <t>3470735</t>
  </si>
  <si>
    <t>3470736</t>
  </si>
  <si>
    <t>3470738</t>
  </si>
  <si>
    <t>3470740</t>
  </si>
  <si>
    <t>3470750</t>
  </si>
  <si>
    <t>3470751</t>
  </si>
  <si>
    <t>3470752</t>
  </si>
  <si>
    <t>3470771</t>
  </si>
  <si>
    <t>3470820</t>
  </si>
  <si>
    <t>3470828</t>
  </si>
  <si>
    <t>3470892</t>
  </si>
  <si>
    <t>3470893</t>
  </si>
  <si>
    <t>3470901</t>
  </si>
  <si>
    <t>3470903</t>
  </si>
  <si>
    <t>3470961</t>
  </si>
  <si>
    <t>3470975</t>
  </si>
  <si>
    <t>3471003</t>
  </si>
  <si>
    <t>3471004</t>
  </si>
  <si>
    <t>3471027</t>
  </si>
  <si>
    <t>3471071</t>
  </si>
  <si>
    <t>3471074</t>
  </si>
  <si>
    <t>3471075</t>
  </si>
  <si>
    <t>3471078</t>
  </si>
  <si>
    <t>3471079</t>
  </si>
  <si>
    <t>3471080</t>
  </si>
  <si>
    <t>3471081</t>
  </si>
  <si>
    <t>3471082</t>
  </si>
  <si>
    <t>3471083</t>
  </si>
  <si>
    <t>3471084</t>
  </si>
  <si>
    <t>3471085</t>
  </si>
  <si>
    <t>3471101</t>
  </si>
  <si>
    <t>3471103</t>
  </si>
  <si>
    <t>3471108</t>
  </si>
  <si>
    <t>3471156</t>
  </si>
  <si>
    <t>3471162</t>
  </si>
  <si>
    <t>3471248</t>
  </si>
  <si>
    <t>3471308</t>
  </si>
  <si>
    <t>3471404</t>
  </si>
  <si>
    <t>3471451</t>
  </si>
  <si>
    <t>3471472</t>
  </si>
  <si>
    <t>3471473</t>
  </si>
  <si>
    <t>3471478</t>
  </si>
  <si>
    <t>3471481</t>
  </si>
  <si>
    <t>3471495</t>
  </si>
  <si>
    <t>3471496</t>
  </si>
  <si>
    <t>3471497</t>
  </si>
  <si>
    <t>3471543</t>
  </si>
  <si>
    <t>3471544</t>
  </si>
  <si>
    <t>3471606</t>
  </si>
  <si>
    <t>3471654</t>
  </si>
  <si>
    <t>3471656</t>
  </si>
  <si>
    <t>3471657</t>
  </si>
  <si>
    <t>3471660</t>
  </si>
  <si>
    <t>3471687</t>
  </si>
  <si>
    <t>3471715</t>
  </si>
  <si>
    <t>3471721</t>
  </si>
  <si>
    <t>3471762</t>
  </si>
  <si>
    <t>3471763</t>
  </si>
  <si>
    <t>3471764</t>
  </si>
  <si>
    <t>3471765</t>
  </si>
  <si>
    <t>3471766</t>
  </si>
  <si>
    <t>3471779</t>
  </si>
  <si>
    <t>3471780</t>
  </si>
  <si>
    <t>3471781</t>
  </si>
  <si>
    <t>3471782</t>
  </si>
  <si>
    <t>3471788</t>
  </si>
  <si>
    <t>3471789</t>
  </si>
  <si>
    <t>3471816</t>
  </si>
  <si>
    <t>3471848</t>
  </si>
  <si>
    <t>3471870</t>
  </si>
  <si>
    <t>3471872</t>
  </si>
  <si>
    <t>3471883</t>
  </si>
  <si>
    <t>3471892</t>
  </si>
  <si>
    <t>3471897</t>
  </si>
  <si>
    <t>3471899</t>
  </si>
  <si>
    <t>3471900</t>
  </si>
  <si>
    <t>3471901</t>
  </si>
  <si>
    <t>3471902</t>
  </si>
  <si>
    <t>3471941</t>
  </si>
  <si>
    <t>3472038</t>
  </si>
  <si>
    <t>3472039</t>
  </si>
  <si>
    <t>3472073</t>
  </si>
  <si>
    <t>3472085</t>
  </si>
  <si>
    <t>3472086</t>
  </si>
  <si>
    <t>3472100</t>
  </si>
  <si>
    <t>3472101</t>
  </si>
  <si>
    <t>3472104</t>
  </si>
  <si>
    <t>3472114</t>
  </si>
  <si>
    <t>3472120</t>
  </si>
  <si>
    <t>3472121</t>
  </si>
  <si>
    <t>3472127</t>
  </si>
  <si>
    <t>3472151</t>
  </si>
  <si>
    <t>3472153</t>
  </si>
  <si>
    <t>3472155</t>
  </si>
  <si>
    <t>3472160</t>
  </si>
  <si>
    <t>3472161</t>
  </si>
  <si>
    <t>3472163</t>
  </si>
  <si>
    <t>3472164</t>
  </si>
  <si>
    <t>3472165</t>
  </si>
  <si>
    <t>3472166</t>
  </si>
  <si>
    <t>3472317</t>
  </si>
  <si>
    <t>3472362</t>
  </si>
  <si>
    <t>3472482</t>
  </si>
  <si>
    <t>3472483</t>
  </si>
  <si>
    <t>3472495</t>
  </si>
  <si>
    <t>3472569</t>
  </si>
  <si>
    <t>3472594</t>
  </si>
  <si>
    <t>3472595</t>
  </si>
  <si>
    <t>3472779</t>
  </si>
  <si>
    <t>3472780</t>
  </si>
  <si>
    <t>3472781</t>
  </si>
  <si>
    <t>3472782</t>
  </si>
  <si>
    <t>3472784</t>
  </si>
  <si>
    <t>3472785</t>
  </si>
  <si>
    <t>3472786</t>
  </si>
  <si>
    <t>3472788</t>
  </si>
  <si>
    <t>3472795</t>
  </si>
  <si>
    <t>3472796</t>
  </si>
  <si>
    <t>3472797</t>
  </si>
  <si>
    <t>3472798</t>
  </si>
  <si>
    <t>3472799</t>
  </si>
  <si>
    <t>3472827</t>
  </si>
  <si>
    <t>3472832</t>
  </si>
  <si>
    <t>3472835</t>
  </si>
  <si>
    <t>3472872</t>
  </si>
  <si>
    <t>3472874</t>
  </si>
  <si>
    <t>3472907</t>
  </si>
  <si>
    <t>3472908</t>
  </si>
  <si>
    <t>3472921</t>
  </si>
  <si>
    <t>3472938</t>
  </si>
  <si>
    <t>3472939</t>
  </si>
  <si>
    <t>3472941</t>
  </si>
  <si>
    <t>3473014</t>
  </si>
  <si>
    <t>3473022</t>
  </si>
  <si>
    <t>3473125</t>
  </si>
  <si>
    <t>3473126</t>
  </si>
  <si>
    <t>3473127</t>
  </si>
  <si>
    <t>3473130</t>
  </si>
  <si>
    <t>3473143</t>
  </si>
  <si>
    <t>3473203</t>
  </si>
  <si>
    <t>3473320</t>
  </si>
  <si>
    <t>3473338</t>
  </si>
  <si>
    <t>3473341</t>
  </si>
  <si>
    <t>3473342</t>
  </si>
  <si>
    <t>3473416</t>
  </si>
  <si>
    <t>3473449</t>
  </si>
  <si>
    <t>3473456</t>
  </si>
  <si>
    <t>3473474</t>
  </si>
  <si>
    <t>3473476</t>
  </si>
  <si>
    <t>3473477</t>
  </si>
  <si>
    <t>3473521</t>
  </si>
  <si>
    <t>3473525</t>
  </si>
  <si>
    <t>3473526</t>
  </si>
  <si>
    <t>3473527</t>
  </si>
  <si>
    <t>3473528</t>
  </si>
  <si>
    <t>3473529</t>
  </si>
  <si>
    <t>3473533</t>
  </si>
  <si>
    <t>3473534</t>
  </si>
  <si>
    <t>3473535</t>
  </si>
  <si>
    <t>3473536</t>
  </si>
  <si>
    <t>3473538</t>
  </si>
  <si>
    <t>3473539</t>
  </si>
  <si>
    <t>3473556</t>
  </si>
  <si>
    <t>3473573</t>
  </si>
  <si>
    <t>3473722</t>
  </si>
  <si>
    <t>3473728</t>
  </si>
  <si>
    <t>3473731</t>
  </si>
  <si>
    <t>3473778</t>
  </si>
  <si>
    <t>3473784</t>
  </si>
  <si>
    <t>3473785</t>
  </si>
  <si>
    <t>3473806</t>
  </si>
  <si>
    <t>3473808</t>
  </si>
  <si>
    <t>3473809</t>
  </si>
  <si>
    <t>3473841</t>
  </si>
  <si>
    <t>3473889</t>
  </si>
  <si>
    <t>3473893</t>
  </si>
  <si>
    <t>3473895</t>
  </si>
  <si>
    <t>3473903</t>
  </si>
  <si>
    <t>3473937</t>
  </si>
  <si>
    <t>3473997</t>
  </si>
  <si>
    <t>3474044</t>
  </si>
  <si>
    <t>3474046</t>
  </si>
  <si>
    <t>3474047</t>
  </si>
  <si>
    <t>3474122</t>
  </si>
  <si>
    <t>3474150</t>
  </si>
  <si>
    <t>3474155</t>
  </si>
  <si>
    <t>3474156</t>
  </si>
  <si>
    <t>3474257</t>
  </si>
  <si>
    <t>3474258</t>
  </si>
  <si>
    <t>3474279</t>
  </si>
  <si>
    <t>3474323</t>
  </si>
  <si>
    <t>3474370</t>
  </si>
  <si>
    <t>3474380</t>
  </si>
  <si>
    <t>3474384</t>
  </si>
  <si>
    <t>3474388</t>
  </si>
  <si>
    <t>3474467</t>
  </si>
  <si>
    <t>3474468</t>
  </si>
  <si>
    <t>3474535</t>
  </si>
  <si>
    <t>3474654</t>
  </si>
  <si>
    <t>3474696</t>
  </si>
  <si>
    <t>3474706</t>
  </si>
  <si>
    <t>3474719</t>
  </si>
  <si>
    <t>3474727</t>
  </si>
  <si>
    <t>3474785</t>
  </si>
  <si>
    <t>3474788</t>
  </si>
  <si>
    <t>3474789</t>
  </si>
  <si>
    <t>3474850</t>
  </si>
  <si>
    <t>3474857</t>
  </si>
  <si>
    <t>3474895</t>
  </si>
  <si>
    <t>3474900</t>
  </si>
  <si>
    <t>3474931</t>
  </si>
  <si>
    <t>3474956</t>
  </si>
  <si>
    <t>3474962</t>
  </si>
  <si>
    <t>3474970</t>
  </si>
  <si>
    <t>3474987</t>
  </si>
  <si>
    <t>3475007</t>
  </si>
  <si>
    <t>3475015</t>
  </si>
  <si>
    <t>3475016</t>
  </si>
  <si>
    <t>3475068</t>
  </si>
  <si>
    <t>3475069</t>
  </si>
  <si>
    <t>3475074</t>
  </si>
  <si>
    <t>3475076</t>
  </si>
  <si>
    <t>3475078</t>
  </si>
  <si>
    <t>3475084</t>
  </si>
  <si>
    <t>3475088</t>
  </si>
  <si>
    <t>3475091</t>
  </si>
  <si>
    <t>3475117</t>
  </si>
  <si>
    <t>3475170</t>
  </si>
  <si>
    <t>3475186</t>
  </si>
  <si>
    <t>3475187</t>
  </si>
  <si>
    <t>3475205</t>
  </si>
  <si>
    <t>3475210</t>
  </si>
  <si>
    <t>3475267</t>
  </si>
  <si>
    <t>3475270</t>
  </si>
  <si>
    <t>3475278</t>
  </si>
  <si>
    <t>3475282</t>
  </si>
  <si>
    <t>3475283</t>
  </si>
  <si>
    <t>3475284</t>
  </si>
  <si>
    <t>3475285</t>
  </si>
  <si>
    <t>3475311</t>
  </si>
  <si>
    <t>3475318</t>
  </si>
  <si>
    <t>3475319</t>
  </si>
  <si>
    <t>3475342</t>
  </si>
  <si>
    <t>3475343</t>
  </si>
  <si>
    <t>3475359</t>
  </si>
  <si>
    <t>3475364</t>
  </si>
  <si>
    <t>3475370</t>
  </si>
  <si>
    <t>3475371</t>
  </si>
  <si>
    <t>3475372</t>
  </si>
  <si>
    <t>3475374</t>
  </si>
  <si>
    <t>3475375</t>
  </si>
  <si>
    <t>3475377</t>
  </si>
  <si>
    <t>3475434</t>
  </si>
  <si>
    <t>3475488</t>
  </si>
  <si>
    <t>3475630</t>
  </si>
  <si>
    <t>3475631</t>
  </si>
  <si>
    <t>3475632</t>
  </si>
  <si>
    <t>3475633</t>
  </si>
  <si>
    <t>3475634</t>
  </si>
  <si>
    <t>3475635</t>
  </si>
  <si>
    <t>3475636</t>
  </si>
  <si>
    <t>3475647</t>
  </si>
  <si>
    <t>3475657</t>
  </si>
  <si>
    <t>3475707</t>
  </si>
  <si>
    <t>3475708</t>
  </si>
  <si>
    <t>3475709</t>
  </si>
  <si>
    <t>3475712</t>
  </si>
  <si>
    <t>3475769</t>
  </si>
  <si>
    <t>3475770</t>
  </si>
  <si>
    <t>3475771</t>
  </si>
  <si>
    <t>3475807</t>
  </si>
  <si>
    <t>3475809</t>
  </si>
  <si>
    <t>3475810</t>
  </si>
  <si>
    <t>3475811</t>
  </si>
  <si>
    <t>3475883</t>
  </si>
  <si>
    <t>3475900</t>
  </si>
  <si>
    <t>3475928</t>
  </si>
  <si>
    <t>3475930</t>
  </si>
  <si>
    <t>3475935</t>
  </si>
  <si>
    <t>3475940</t>
  </si>
  <si>
    <t>3476010</t>
  </si>
  <si>
    <t>3476011</t>
  </si>
  <si>
    <t>3476015</t>
  </si>
  <si>
    <t>3476043</t>
  </si>
  <si>
    <t>3476047</t>
  </si>
  <si>
    <t>3476060</t>
  </si>
  <si>
    <t>3476062</t>
  </si>
  <si>
    <t>3476064</t>
  </si>
  <si>
    <t>3476083</t>
  </si>
  <si>
    <t>3476180</t>
  </si>
  <si>
    <t>3476181</t>
  </si>
  <si>
    <t>3476191</t>
  </si>
  <si>
    <t>3476203</t>
  </si>
  <si>
    <t>3476215</t>
  </si>
  <si>
    <t>3476217</t>
  </si>
  <si>
    <t>3476223</t>
  </si>
  <si>
    <t>3476328</t>
  </si>
  <si>
    <t>3476329</t>
  </si>
  <si>
    <t>3476382</t>
  </si>
  <si>
    <t>3476391</t>
  </si>
  <si>
    <t>3476416</t>
  </si>
  <si>
    <t>3476455</t>
  </si>
  <si>
    <t>3476484</t>
  </si>
  <si>
    <t>3476485</t>
  </si>
  <si>
    <t>3476486</t>
  </si>
  <si>
    <t>3476520</t>
  </si>
  <si>
    <t>3476542</t>
  </si>
  <si>
    <t>3476543</t>
  </si>
  <si>
    <t>3476544</t>
  </si>
  <si>
    <t>3476545</t>
  </si>
  <si>
    <t>3476546</t>
  </si>
  <si>
    <t>3476547</t>
  </si>
  <si>
    <t>3476549</t>
  </si>
  <si>
    <t>3476562</t>
  </si>
  <si>
    <t>3476565</t>
  </si>
  <si>
    <t>3476567</t>
  </si>
  <si>
    <t>3476609</t>
  </si>
  <si>
    <t>3476640</t>
  </si>
  <si>
    <t>3476645</t>
  </si>
  <si>
    <t>3476761</t>
  </si>
  <si>
    <t>3476762</t>
  </si>
  <si>
    <t>3476763</t>
  </si>
  <si>
    <t>3476764</t>
  </si>
  <si>
    <t>3476775</t>
  </si>
  <si>
    <t>3476778</t>
  </si>
  <si>
    <t>3476789</t>
  </si>
  <si>
    <t>3476792</t>
  </si>
  <si>
    <t>3476795</t>
  </si>
  <si>
    <t>3476796</t>
  </si>
  <si>
    <t>3476820</t>
  </si>
  <si>
    <t>3476821</t>
  </si>
  <si>
    <t>3476835</t>
  </si>
  <si>
    <t>3476837</t>
  </si>
  <si>
    <t>3476846</t>
  </si>
  <si>
    <t>3476848</t>
  </si>
  <si>
    <t>3476860</t>
  </si>
  <si>
    <t>3476861</t>
  </si>
  <si>
    <t>3476891</t>
  </si>
  <si>
    <t>3476988</t>
  </si>
  <si>
    <t>3476989</t>
  </si>
  <si>
    <t>3476991</t>
  </si>
  <si>
    <t>3477023</t>
  </si>
  <si>
    <t>3477024</t>
  </si>
  <si>
    <t>3477029</t>
  </si>
  <si>
    <t>3477031</t>
  </si>
  <si>
    <t>3477056</t>
  </si>
  <si>
    <t>3477057</t>
  </si>
  <si>
    <t>3477058</t>
  </si>
  <si>
    <t>3477102</t>
  </si>
  <si>
    <t>3477131</t>
  </si>
  <si>
    <t>3477134</t>
  </si>
  <si>
    <t>3477143</t>
  </si>
  <si>
    <t>3477188</t>
  </si>
  <si>
    <t>3477218</t>
  </si>
  <si>
    <t>3477221</t>
  </si>
  <si>
    <t>3477222</t>
  </si>
  <si>
    <t>3477223</t>
  </si>
  <si>
    <t>3477252</t>
  </si>
  <si>
    <t>3477255</t>
  </si>
  <si>
    <t>3477308</t>
  </si>
  <si>
    <t>3477441</t>
  </si>
  <si>
    <t>3477443</t>
  </si>
  <si>
    <t>3477488</t>
  </si>
  <si>
    <t>3477515</t>
  </si>
  <si>
    <t>3477526</t>
  </si>
  <si>
    <t>3477570</t>
  </si>
  <si>
    <t>3477572</t>
  </si>
  <si>
    <t>3477574</t>
  </si>
  <si>
    <t>3477582</t>
  </si>
  <si>
    <t>3477585</t>
  </si>
  <si>
    <t>3477586</t>
  </si>
  <si>
    <t>3477587</t>
  </si>
  <si>
    <t>3477589</t>
  </si>
  <si>
    <t>3477627</t>
  </si>
  <si>
    <t>3477642</t>
  </si>
  <si>
    <t>3477643</t>
  </si>
  <si>
    <t>3477644</t>
  </si>
  <si>
    <t>3477646</t>
  </si>
  <si>
    <t>3477647</t>
  </si>
  <si>
    <t>3477648</t>
  </si>
  <si>
    <t>3477649</t>
  </si>
  <si>
    <t>3477650</t>
  </si>
  <si>
    <t>3477651</t>
  </si>
  <si>
    <t>3477669</t>
  </si>
  <si>
    <t>3477670</t>
  </si>
  <si>
    <t>3477700</t>
  </si>
  <si>
    <t>3477728</t>
  </si>
  <si>
    <t>3477744</t>
  </si>
  <si>
    <t>3477751</t>
  </si>
  <si>
    <t>3477752</t>
  </si>
  <si>
    <t>3477753</t>
  </si>
  <si>
    <t>3477806</t>
  </si>
  <si>
    <t>3477875</t>
  </si>
  <si>
    <t>3477877</t>
  </si>
  <si>
    <t>3477878</t>
  </si>
  <si>
    <t>3477881</t>
  </si>
  <si>
    <t>3477882</t>
  </si>
  <si>
    <t>3477883</t>
  </si>
  <si>
    <t>3477884</t>
  </si>
  <si>
    <t>3477885</t>
  </si>
  <si>
    <t>3477940</t>
  </si>
  <si>
    <t>3477941</t>
  </si>
  <si>
    <t>3477943</t>
  </si>
  <si>
    <t>3478031</t>
  </si>
  <si>
    <t>3478035</t>
  </si>
  <si>
    <t>3478036</t>
  </si>
  <si>
    <t>3478052</t>
  </si>
  <si>
    <t>3478054</t>
  </si>
  <si>
    <t>3478065</t>
  </si>
  <si>
    <t>3478117</t>
  </si>
  <si>
    <t>3478197</t>
  </si>
  <si>
    <t>3478198</t>
  </si>
  <si>
    <t>3478200</t>
  </si>
  <si>
    <t>3478201</t>
  </si>
  <si>
    <t>3478202</t>
  </si>
  <si>
    <t>3478203</t>
  </si>
  <si>
    <t>3478227</t>
  </si>
  <si>
    <t>3478250</t>
  </si>
  <si>
    <t>3478262</t>
  </si>
  <si>
    <t>3478307</t>
  </si>
  <si>
    <t>3478384</t>
  </si>
  <si>
    <t>3478412</t>
  </si>
  <si>
    <t>3478413</t>
  </si>
  <si>
    <t>3478418</t>
  </si>
  <si>
    <t>3478432</t>
  </si>
  <si>
    <t>3478433</t>
  </si>
  <si>
    <t>3478434</t>
  </si>
  <si>
    <t>3478622</t>
  </si>
  <si>
    <t>3478630</t>
  </si>
  <si>
    <t>3478632</t>
  </si>
  <si>
    <t>3478640</t>
  </si>
  <si>
    <t>3478643</t>
  </si>
  <si>
    <t>3478646</t>
  </si>
  <si>
    <t>3478651</t>
  </si>
  <si>
    <t>3478655</t>
  </si>
  <si>
    <t>3478657</t>
  </si>
  <si>
    <t>3478658</t>
  </si>
  <si>
    <t>3478660</t>
  </si>
  <si>
    <t>3478667</t>
  </si>
  <si>
    <t>3478677</t>
  </si>
  <si>
    <t>3478678</t>
  </si>
  <si>
    <t>3478680</t>
  </si>
  <si>
    <t>3478682</t>
  </si>
  <si>
    <t>3478705</t>
  </si>
  <si>
    <t>3478738</t>
  </si>
  <si>
    <t>3478790</t>
  </si>
  <si>
    <t>3478801</t>
  </si>
  <si>
    <t>3478851</t>
  </si>
  <si>
    <t>3478852</t>
  </si>
  <si>
    <t>3478853</t>
  </si>
  <si>
    <t>3478854</t>
  </si>
  <si>
    <t>3478855</t>
  </si>
  <si>
    <t>3478897</t>
  </si>
  <si>
    <t>3478922</t>
  </si>
  <si>
    <t>3478925</t>
  </si>
  <si>
    <t>3478994</t>
  </si>
  <si>
    <t>3478995</t>
  </si>
  <si>
    <t>3478996</t>
  </si>
  <si>
    <t>3478997</t>
  </si>
  <si>
    <t>3478998</t>
  </si>
  <si>
    <t>3478999</t>
  </si>
  <si>
    <t>3479000</t>
  </si>
  <si>
    <t>3479083</t>
  </si>
  <si>
    <t>3479146</t>
  </si>
  <si>
    <t>3479147</t>
  </si>
  <si>
    <t>3479196</t>
  </si>
  <si>
    <t>3479198</t>
  </si>
  <si>
    <t>3479243</t>
  </si>
  <si>
    <t>3479255</t>
  </si>
  <si>
    <t>3479328</t>
  </si>
  <si>
    <t>3479371</t>
  </si>
  <si>
    <t>3479392</t>
  </si>
  <si>
    <t>3479393</t>
  </si>
  <si>
    <t>3479394</t>
  </si>
  <si>
    <t>3479395</t>
  </si>
  <si>
    <t>3479466</t>
  </si>
  <si>
    <t>3479468</t>
  </si>
  <si>
    <t>3479582</t>
  </si>
  <si>
    <t>3479595</t>
  </si>
  <si>
    <t>3479597</t>
  </si>
  <si>
    <t>3479613</t>
  </si>
  <si>
    <t>3479614</t>
  </si>
  <si>
    <t>3479615</t>
  </si>
  <si>
    <t>3479633</t>
  </si>
  <si>
    <t>3479739</t>
  </si>
  <si>
    <t>3479740</t>
  </si>
  <si>
    <t>3479746</t>
  </si>
  <si>
    <t>3479777</t>
  </si>
  <si>
    <t>3479778</t>
  </si>
  <si>
    <t>3479863</t>
  </si>
  <si>
    <t>3479864</t>
  </si>
  <si>
    <t>3479865</t>
  </si>
  <si>
    <t>3479866</t>
  </si>
  <si>
    <t>3479923</t>
  </si>
  <si>
    <t>3479959</t>
  </si>
  <si>
    <t>3479970</t>
  </si>
  <si>
    <t>3479971</t>
  </si>
  <si>
    <t>3479973</t>
  </si>
  <si>
    <t>3479999</t>
  </si>
  <si>
    <t>3480003</t>
  </si>
  <si>
    <t>3480004</t>
  </si>
  <si>
    <t>3480005</t>
  </si>
  <si>
    <t>3480038</t>
  </si>
  <si>
    <t>3480040</t>
  </si>
  <si>
    <t>3480053</t>
  </si>
  <si>
    <t>3480054</t>
  </si>
  <si>
    <t>3480123</t>
  </si>
  <si>
    <t>3480124</t>
  </si>
  <si>
    <t>3480125</t>
  </si>
  <si>
    <t>3480137</t>
  </si>
  <si>
    <t>3480184</t>
  </si>
  <si>
    <t>3480185</t>
  </si>
  <si>
    <t>3480198</t>
  </si>
  <si>
    <t>3480199</t>
  </si>
  <si>
    <t>3480214</t>
  </si>
  <si>
    <t>3480232</t>
  </si>
  <si>
    <t>3480257</t>
  </si>
  <si>
    <t>3480270</t>
  </si>
  <si>
    <t>3480309</t>
  </si>
  <si>
    <t>3480313</t>
  </si>
  <si>
    <t>3480318</t>
  </si>
  <si>
    <t>3480324</t>
  </si>
  <si>
    <t>3480325</t>
  </si>
  <si>
    <t>3480326</t>
  </si>
  <si>
    <t>3480327</t>
  </si>
  <si>
    <t>3480329</t>
  </si>
  <si>
    <t>3480371</t>
  </si>
  <si>
    <t>3480378</t>
  </si>
  <si>
    <t>3480380</t>
  </si>
  <si>
    <t>3480382</t>
  </si>
  <si>
    <t>3480383</t>
  </si>
  <si>
    <t>3480384</t>
  </si>
  <si>
    <t>3480443</t>
  </si>
  <si>
    <t>3480455</t>
  </si>
  <si>
    <t>3480497</t>
  </si>
  <si>
    <t>3480498</t>
  </si>
  <si>
    <t>3480499</t>
  </si>
  <si>
    <t>3480501</t>
  </si>
  <si>
    <t>3480516</t>
  </si>
  <si>
    <t>3480540</t>
  </si>
  <si>
    <t>3480541</t>
  </si>
  <si>
    <t>3480758</t>
  </si>
  <si>
    <t>3480762</t>
  </si>
  <si>
    <t>3480768</t>
  </si>
  <si>
    <t>3480783</t>
  </si>
  <si>
    <t>3480807</t>
  </si>
  <si>
    <t>3480827</t>
  </si>
  <si>
    <t>3480828</t>
  </si>
  <si>
    <t>3480831</t>
  </si>
  <si>
    <t>3480835</t>
  </si>
  <si>
    <t>3480837</t>
  </si>
  <si>
    <t>3480840</t>
  </si>
  <si>
    <t>3480852</t>
  </si>
  <si>
    <t>3480878</t>
  </si>
  <si>
    <t>3480879</t>
  </si>
  <si>
    <t>3480881</t>
  </si>
  <si>
    <t>3480882</t>
  </si>
  <si>
    <t>3480888</t>
  </si>
  <si>
    <t>3480905</t>
  </si>
  <si>
    <t>3481006</t>
  </si>
  <si>
    <t>3481009</t>
  </si>
  <si>
    <t>3481010</t>
  </si>
  <si>
    <t>3481011</t>
  </si>
  <si>
    <t>3481016</t>
  </si>
  <si>
    <t>3481021</t>
  </si>
  <si>
    <t>3481023</t>
  </si>
  <si>
    <t>3481024</t>
  </si>
  <si>
    <t>3481026</t>
  </si>
  <si>
    <t>3481028</t>
  </si>
  <si>
    <t>3481029</t>
  </si>
  <si>
    <t>3481030</t>
  </si>
  <si>
    <t>3481038</t>
  </si>
  <si>
    <t>3481085</t>
  </si>
  <si>
    <t>3481096</t>
  </si>
  <si>
    <t>3481109</t>
  </si>
  <si>
    <t>3481122</t>
  </si>
  <si>
    <t>3481141</t>
  </si>
  <si>
    <t>3481155</t>
  </si>
  <si>
    <t>3481158</t>
  </si>
  <si>
    <t>3481162</t>
  </si>
  <si>
    <t>3481165</t>
  </si>
  <si>
    <t>3481229</t>
  </si>
  <si>
    <t>3481236</t>
  </si>
  <si>
    <t>3481272</t>
  </si>
  <si>
    <t>3481283</t>
  </si>
  <si>
    <t>3481325</t>
  </si>
  <si>
    <t>3481335</t>
  </si>
  <si>
    <t>3481388</t>
  </si>
  <si>
    <t>3481389</t>
  </si>
  <si>
    <t>3481393</t>
  </si>
  <si>
    <t>3481397</t>
  </si>
  <si>
    <t>3481398</t>
  </si>
  <si>
    <t>3481399</t>
  </si>
  <si>
    <t>3481404</t>
  </si>
  <si>
    <t>3481405</t>
  </si>
  <si>
    <t>3481408</t>
  </si>
  <si>
    <t>3481434</t>
  </si>
  <si>
    <t>3481504</t>
  </si>
  <si>
    <t>3481505</t>
  </si>
  <si>
    <t>3481514</t>
  </si>
  <si>
    <t>3481523</t>
  </si>
  <si>
    <t>3481529</t>
  </si>
  <si>
    <t>3481540</t>
  </si>
  <si>
    <t>3481550</t>
  </si>
  <si>
    <t>3481551</t>
  </si>
  <si>
    <t>3481559</t>
  </si>
  <si>
    <t>3481569</t>
  </si>
  <si>
    <t>3481579</t>
  </si>
  <si>
    <t>3481580</t>
  </si>
  <si>
    <t>3481581</t>
  </si>
  <si>
    <t>3481582</t>
  </si>
  <si>
    <t>3481583</t>
  </si>
  <si>
    <t>3481588</t>
  </si>
  <si>
    <t>3481593</t>
  </si>
  <si>
    <t>3481594</t>
  </si>
  <si>
    <t>3481595</t>
  </si>
  <si>
    <t>3481596</t>
  </si>
  <si>
    <t>3481597</t>
  </si>
  <si>
    <t>3481598</t>
  </si>
  <si>
    <t>3481599</t>
  </si>
  <si>
    <t>3481602</t>
  </si>
  <si>
    <t>3481604</t>
  </si>
  <si>
    <t>3481609</t>
  </si>
  <si>
    <t>3481650</t>
  </si>
  <si>
    <t>3481652</t>
  </si>
  <si>
    <t>3481653</t>
  </si>
  <si>
    <t>3481654</t>
  </si>
  <si>
    <t>3481655</t>
  </si>
  <si>
    <t>3481663</t>
  </si>
  <si>
    <t>3481690</t>
  </si>
  <si>
    <t>3481809</t>
  </si>
  <si>
    <t>3481810</t>
  </si>
  <si>
    <t>3481826</t>
  </si>
  <si>
    <t>3481851</t>
  </si>
  <si>
    <t>3481852</t>
  </si>
  <si>
    <t>3481853</t>
  </si>
  <si>
    <t>3481854</t>
  </si>
  <si>
    <t>3481862</t>
  </si>
  <si>
    <t>3481863</t>
  </si>
  <si>
    <t>3481864</t>
  </si>
  <si>
    <t>3481866</t>
  </si>
  <si>
    <t>3481954</t>
  </si>
  <si>
    <t>3481955</t>
  </si>
  <si>
    <t>3482022</t>
  </si>
  <si>
    <t>3482024</t>
  </si>
  <si>
    <t>3482104</t>
  </si>
  <si>
    <t>3482137</t>
  </si>
  <si>
    <t>3482145</t>
  </si>
  <si>
    <t>3482149</t>
  </si>
  <si>
    <t>3482156</t>
  </si>
  <si>
    <t>3482179</t>
  </si>
  <si>
    <t>3482180</t>
  </si>
  <si>
    <t>3482186</t>
  </si>
  <si>
    <t>3482197</t>
  </si>
  <si>
    <t>3482198</t>
  </si>
  <si>
    <t>3482199</t>
  </si>
  <si>
    <t>3482201</t>
  </si>
  <si>
    <t>3482202</t>
  </si>
  <si>
    <t>3482251</t>
  </si>
  <si>
    <t>3482252</t>
  </si>
  <si>
    <t>3482253</t>
  </si>
  <si>
    <t>3482254</t>
  </si>
  <si>
    <t>3482319</t>
  </si>
  <si>
    <t>3482334</t>
  </si>
  <si>
    <t>3482347</t>
  </si>
  <si>
    <t>3482359</t>
  </si>
  <si>
    <t>3482378</t>
  </si>
  <si>
    <t>3482447</t>
  </si>
  <si>
    <t>3482453</t>
  </si>
  <si>
    <t>3482455</t>
  </si>
  <si>
    <t>3482458</t>
  </si>
  <si>
    <t>3482545</t>
  </si>
  <si>
    <t>3482583</t>
  </si>
  <si>
    <t>3482584</t>
  </si>
  <si>
    <t>3482632</t>
  </si>
  <si>
    <t>3482633</t>
  </si>
  <si>
    <t>3482653</t>
  </si>
  <si>
    <t>3482654</t>
  </si>
  <si>
    <t>3482659</t>
  </si>
  <si>
    <t>3482663</t>
  </si>
  <si>
    <t>3482678</t>
  </si>
  <si>
    <t>3482680</t>
  </si>
  <si>
    <t>3482736</t>
  </si>
  <si>
    <t>3482745</t>
  </si>
  <si>
    <t>3482771</t>
  </si>
  <si>
    <t>3482782</t>
  </si>
  <si>
    <t>3482817</t>
  </si>
  <si>
    <t>3482818</t>
  </si>
  <si>
    <t>3482840</t>
  </si>
  <si>
    <t>3482841</t>
  </si>
  <si>
    <t>3482842</t>
  </si>
  <si>
    <t>3482843</t>
  </si>
  <si>
    <t>3482855</t>
  </si>
  <si>
    <t>3482856</t>
  </si>
  <si>
    <t>3482862</t>
  </si>
  <si>
    <t>3482871</t>
  </si>
  <si>
    <t>3482872</t>
  </si>
  <si>
    <t>3482873</t>
  </si>
  <si>
    <t>3482896</t>
  </si>
  <si>
    <t>3482917</t>
  </si>
  <si>
    <t>3482918</t>
  </si>
  <si>
    <t>3482922</t>
  </si>
  <si>
    <t>3482923</t>
  </si>
  <si>
    <t>3482924</t>
  </si>
  <si>
    <t>3482926</t>
  </si>
  <si>
    <t>3482927</t>
  </si>
  <si>
    <t>3482928</t>
  </si>
  <si>
    <t>3482966</t>
  </si>
  <si>
    <t>3482967</t>
  </si>
  <si>
    <t>3482968</t>
  </si>
  <si>
    <t>3482977</t>
  </si>
  <si>
    <t>3482989</t>
  </si>
  <si>
    <t>3482999</t>
  </si>
  <si>
    <t>3483006</t>
  </si>
  <si>
    <t>3483027</t>
  </si>
  <si>
    <t>3483060</t>
  </si>
  <si>
    <t>3483167</t>
  </si>
  <si>
    <t>3483168</t>
  </si>
  <si>
    <t>3483169</t>
  </si>
  <si>
    <t>3483171</t>
  </si>
  <si>
    <t>3483172</t>
  </si>
  <si>
    <t>3483173</t>
  </si>
  <si>
    <t>3483174</t>
  </si>
  <si>
    <t>3483178</t>
  </si>
  <si>
    <t>3483187</t>
  </si>
  <si>
    <t>3483198</t>
  </si>
  <si>
    <t>3483218</t>
  </si>
  <si>
    <t>3483220</t>
  </si>
  <si>
    <t>3483225</t>
  </si>
  <si>
    <t>3483240</t>
  </si>
  <si>
    <t>3483246</t>
  </si>
  <si>
    <t>3483268</t>
  </si>
  <si>
    <t>3483292</t>
  </si>
  <si>
    <t>3483293</t>
  </si>
  <si>
    <t>3483302</t>
  </si>
  <si>
    <t>3483322</t>
  </si>
  <si>
    <t>3483385</t>
  </si>
  <si>
    <t>3483393</t>
  </si>
  <si>
    <t>3483395</t>
  </si>
  <si>
    <t>3483396</t>
  </si>
  <si>
    <t>3483397</t>
  </si>
  <si>
    <t>3483398</t>
  </si>
  <si>
    <t>3483446</t>
  </si>
  <si>
    <t>3483525</t>
  </si>
  <si>
    <t>3483552</t>
  </si>
  <si>
    <t>3483553</t>
  </si>
  <si>
    <t>3483554</t>
  </si>
  <si>
    <t>3483557</t>
  </si>
  <si>
    <t>3483558</t>
  </si>
  <si>
    <t>3483559</t>
  </si>
  <si>
    <t>3483560</t>
  </si>
  <si>
    <t>3483570</t>
  </si>
  <si>
    <t>3483604</t>
  </si>
  <si>
    <t>3483631</t>
  </si>
  <si>
    <t>3483632</t>
  </si>
  <si>
    <t>3483654</t>
  </si>
  <si>
    <t>3483729</t>
  </si>
  <si>
    <t>3483747</t>
  </si>
  <si>
    <t>3483749</t>
  </si>
  <si>
    <t>3483769</t>
  </si>
  <si>
    <t>3483771</t>
  </si>
  <si>
    <t>3483774</t>
  </si>
  <si>
    <t>3483845</t>
  </si>
  <si>
    <t>3483878</t>
  </si>
  <si>
    <t>3483896</t>
  </si>
  <si>
    <t>3483938</t>
  </si>
  <si>
    <t>3483940</t>
  </si>
  <si>
    <t>3484001</t>
  </si>
  <si>
    <t>3484003</t>
  </si>
  <si>
    <t>3484033</t>
  </si>
  <si>
    <t>3484043</t>
  </si>
  <si>
    <t>3484055</t>
  </si>
  <si>
    <t>3484056</t>
  </si>
  <si>
    <t>3484063</t>
  </si>
  <si>
    <t>3484064</t>
  </si>
  <si>
    <t>3484065</t>
  </si>
  <si>
    <t>3484066</t>
  </si>
  <si>
    <t>3484118</t>
  </si>
  <si>
    <t>3484145</t>
  </si>
  <si>
    <t>3484154</t>
  </si>
  <si>
    <t>3484190</t>
  </si>
  <si>
    <t>3484191</t>
  </si>
  <si>
    <t>3484192</t>
  </si>
  <si>
    <t>3484193</t>
  </si>
  <si>
    <t>3484194</t>
  </si>
  <si>
    <t>3484195</t>
  </si>
  <si>
    <t>3484196</t>
  </si>
  <si>
    <t>3484197</t>
  </si>
  <si>
    <t>3484226</t>
  </si>
  <si>
    <t>3484235</t>
  </si>
  <si>
    <t>3484238</t>
  </si>
  <si>
    <t>3484245</t>
  </si>
  <si>
    <t>3484247</t>
  </si>
  <si>
    <t>3484258</t>
  </si>
  <si>
    <t>3484272</t>
  </si>
  <si>
    <t>3484320</t>
  </si>
  <si>
    <t>3484348</t>
  </si>
  <si>
    <t>3484433</t>
  </si>
  <si>
    <t>3484460</t>
  </si>
  <si>
    <t>3484528</t>
  </si>
  <si>
    <t>3484586</t>
  </si>
  <si>
    <t>3484705</t>
  </si>
  <si>
    <t>3484709</t>
  </si>
  <si>
    <t>3484726</t>
  </si>
  <si>
    <t>3484730</t>
  </si>
  <si>
    <t>3484753</t>
  </si>
  <si>
    <t>3484755</t>
  </si>
  <si>
    <t>3484756</t>
  </si>
  <si>
    <t>3484757</t>
  </si>
  <si>
    <t>3484759</t>
  </si>
  <si>
    <t>3484780</t>
  </si>
  <si>
    <t>3484783</t>
  </si>
  <si>
    <t>3484787</t>
  </si>
  <si>
    <t>3484813</t>
  </si>
  <si>
    <t>3484819</t>
  </si>
  <si>
    <t>3484874</t>
  </si>
  <si>
    <t>3484955</t>
  </si>
  <si>
    <t>3485003</t>
  </si>
  <si>
    <t>3485027</t>
  </si>
  <si>
    <t>3485038</t>
  </si>
  <si>
    <t>3485069</t>
  </si>
  <si>
    <t>3485111</t>
  </si>
  <si>
    <t>3485216</t>
  </si>
  <si>
    <t>3485220</t>
  </si>
  <si>
    <t>3485228</t>
  </si>
  <si>
    <t>3485260</t>
  </si>
  <si>
    <t>3485261</t>
  </si>
  <si>
    <t>3485332</t>
  </si>
  <si>
    <t>3485334</t>
  </si>
  <si>
    <t>3485335</t>
  </si>
  <si>
    <t>3485336</t>
  </si>
  <si>
    <t>3485347</t>
  </si>
  <si>
    <t>3485371</t>
  </si>
  <si>
    <t>3485381</t>
  </si>
  <si>
    <t>3485405</t>
  </si>
  <si>
    <t>3485406</t>
  </si>
  <si>
    <t>3485446</t>
  </si>
  <si>
    <t>3485461</t>
  </si>
  <si>
    <t>3485462</t>
  </si>
  <si>
    <t>3485512</t>
  </si>
  <si>
    <t>3485555</t>
  </si>
  <si>
    <t>3485556</t>
  </si>
  <si>
    <t>3485557</t>
  </si>
  <si>
    <t>3485558</t>
  </si>
  <si>
    <t>3485580</t>
  </si>
  <si>
    <t>3485594</t>
  </si>
  <si>
    <t>3485595</t>
  </si>
  <si>
    <t>3485610</t>
  </si>
  <si>
    <t>3485615</t>
  </si>
  <si>
    <t>3485690</t>
  </si>
  <si>
    <t>3485691</t>
  </si>
  <si>
    <t>3485739</t>
  </si>
  <si>
    <t>3485740</t>
  </si>
  <si>
    <t>3485757</t>
  </si>
  <si>
    <t>3485758</t>
  </si>
  <si>
    <t>3485761</t>
  </si>
  <si>
    <t>3485762</t>
  </si>
  <si>
    <t>3485763</t>
  </si>
  <si>
    <t>3485765</t>
  </si>
  <si>
    <t>3485767</t>
  </si>
  <si>
    <t>3485768</t>
  </si>
  <si>
    <t>3485772</t>
  </si>
  <si>
    <t>3485855</t>
  </si>
  <si>
    <t>3485857</t>
  </si>
  <si>
    <t>3485858</t>
  </si>
  <si>
    <t>3485967</t>
  </si>
  <si>
    <t>3485968</t>
  </si>
  <si>
    <t>3485969</t>
  </si>
  <si>
    <t>3485970</t>
  </si>
  <si>
    <t>3485971</t>
  </si>
  <si>
    <t>3485993</t>
  </si>
  <si>
    <t>3486016</t>
  </si>
  <si>
    <t>3486026</t>
  </si>
  <si>
    <t>3486028</t>
  </si>
  <si>
    <t>3486077</t>
  </si>
  <si>
    <t>3486128</t>
  </si>
  <si>
    <t>3486131</t>
  </si>
  <si>
    <t>3486173</t>
  </si>
  <si>
    <t>3486175</t>
  </si>
  <si>
    <t>3486181</t>
  </si>
  <si>
    <t>3486261</t>
  </si>
  <si>
    <t>3486273</t>
  </si>
  <si>
    <t>3486274</t>
  </si>
  <si>
    <t>3486278</t>
  </si>
  <si>
    <t>3486282</t>
  </si>
  <si>
    <t>3486289</t>
  </si>
  <si>
    <t>3486290</t>
  </si>
  <si>
    <t>3486354</t>
  </si>
  <si>
    <t>3486486</t>
  </si>
  <si>
    <t>3486507</t>
  </si>
  <si>
    <t>3486513</t>
  </si>
  <si>
    <t>3486514</t>
  </si>
  <si>
    <t>3486532</t>
  </si>
  <si>
    <t>3486581</t>
  </si>
  <si>
    <t>3486583</t>
  </si>
  <si>
    <t>3486717</t>
  </si>
  <si>
    <t>3486729</t>
  </si>
  <si>
    <t>3486743</t>
  </si>
  <si>
    <t>3486760</t>
  </si>
  <si>
    <t>3486769</t>
  </si>
  <si>
    <t>3486775</t>
  </si>
  <si>
    <t>3486776</t>
  </si>
  <si>
    <t>3486822</t>
  </si>
  <si>
    <t>3486881</t>
  </si>
  <si>
    <t>3486945</t>
  </si>
  <si>
    <t>3487097</t>
  </si>
  <si>
    <t>3487106</t>
  </si>
  <si>
    <t>3487109</t>
  </si>
  <si>
    <t>3487110</t>
  </si>
  <si>
    <t>3487174</t>
  </si>
  <si>
    <t>3487177</t>
  </si>
  <si>
    <t>3487214</t>
  </si>
  <si>
    <t>3487318</t>
  </si>
  <si>
    <t>3487589</t>
  </si>
  <si>
    <t>3487591</t>
  </si>
  <si>
    <t>3487592</t>
  </si>
  <si>
    <t>3487734</t>
  </si>
  <si>
    <t>3487790</t>
  </si>
  <si>
    <t>3487820</t>
  </si>
  <si>
    <t>3487957</t>
  </si>
  <si>
    <t>3487986</t>
  </si>
  <si>
    <t>3488027</t>
  </si>
  <si>
    <t>3488040</t>
  </si>
  <si>
    <t>3488045</t>
  </si>
  <si>
    <t>3488046</t>
  </si>
  <si>
    <t>3488048</t>
  </si>
  <si>
    <t>3488068</t>
  </si>
  <si>
    <t>3488069</t>
  </si>
  <si>
    <t>3488070</t>
  </si>
  <si>
    <t>3488072</t>
  </si>
  <si>
    <t>3488080</t>
  </si>
  <si>
    <t>3488081</t>
  </si>
  <si>
    <t>3488083</t>
  </si>
  <si>
    <t>3488085</t>
  </si>
  <si>
    <t>3488105</t>
  </si>
  <si>
    <t>3488106</t>
  </si>
  <si>
    <t>3488197</t>
  </si>
  <si>
    <t>3488322</t>
  </si>
  <si>
    <t>3488323</t>
  </si>
  <si>
    <t>3488326</t>
  </si>
  <si>
    <t>3488347</t>
  </si>
  <si>
    <t>3488378</t>
  </si>
  <si>
    <t>3488381</t>
  </si>
  <si>
    <t>3488397</t>
  </si>
  <si>
    <t>3488399</t>
  </si>
  <si>
    <t>3488506</t>
  </si>
  <si>
    <t>3488507</t>
  </si>
  <si>
    <t>3488508</t>
  </si>
  <si>
    <t>3488509</t>
  </si>
  <si>
    <t>3488510</t>
  </si>
  <si>
    <t>3488511</t>
  </si>
  <si>
    <t>3488517</t>
  </si>
  <si>
    <t>3488528</t>
  </si>
  <si>
    <t>3488531</t>
  </si>
  <si>
    <t>3488554</t>
  </si>
  <si>
    <t>3488623</t>
  </si>
  <si>
    <t>3488625</t>
  </si>
  <si>
    <t>3488664</t>
  </si>
  <si>
    <t>3488665</t>
  </si>
  <si>
    <t>3488777</t>
  </si>
  <si>
    <t>3488793</t>
  </si>
  <si>
    <t>3488857</t>
  </si>
  <si>
    <t>3488858</t>
  </si>
  <si>
    <t>3488859</t>
  </si>
  <si>
    <t>3488964</t>
  </si>
  <si>
    <t>3489006</t>
  </si>
  <si>
    <t>3489010</t>
  </si>
  <si>
    <t>3489017</t>
  </si>
  <si>
    <t>3489045</t>
  </si>
  <si>
    <t>3489150</t>
  </si>
  <si>
    <t>3489151</t>
  </si>
  <si>
    <t>3489152</t>
  </si>
  <si>
    <t>3489153</t>
  </si>
  <si>
    <t>3489156</t>
  </si>
  <si>
    <t>3489182</t>
  </si>
  <si>
    <t>3489207</t>
  </si>
  <si>
    <t>3489208</t>
  </si>
  <si>
    <t>3489209</t>
  </si>
  <si>
    <t>3489211</t>
  </si>
  <si>
    <t>3489258</t>
  </si>
  <si>
    <t>3489272</t>
  </si>
  <si>
    <t>3489273</t>
  </si>
  <si>
    <t>3489274</t>
  </si>
  <si>
    <t>3489275</t>
  </si>
  <si>
    <t>3489277</t>
  </si>
  <si>
    <t>3489291</t>
  </si>
  <si>
    <t>3489335</t>
  </si>
  <si>
    <t>3489337</t>
  </si>
  <si>
    <t>3489443</t>
  </si>
  <si>
    <t>3489459</t>
  </si>
  <si>
    <t>3489461</t>
  </si>
  <si>
    <t>3489462</t>
  </si>
  <si>
    <t>3489473</t>
  </si>
  <si>
    <t>3489475</t>
  </si>
  <si>
    <t>3489491</t>
  </si>
  <si>
    <t>3489498</t>
  </si>
  <si>
    <t>3489499</t>
  </si>
  <si>
    <t>3489500</t>
  </si>
  <si>
    <t>3489505</t>
  </si>
  <si>
    <t>3489506</t>
  </si>
  <si>
    <t>3489510</t>
  </si>
  <si>
    <t>3489514</t>
  </si>
  <si>
    <t>3489515</t>
  </si>
  <si>
    <t>3489516</t>
  </si>
  <si>
    <t>3489517</t>
  </si>
  <si>
    <t>3489534</t>
  </si>
  <si>
    <t>3489535</t>
  </si>
  <si>
    <t>3489567</t>
  </si>
  <si>
    <t>3489635</t>
  </si>
  <si>
    <t>3489694</t>
  </si>
  <si>
    <t>3489696</t>
  </si>
  <si>
    <t>3489709</t>
  </si>
  <si>
    <t>3489710</t>
  </si>
  <si>
    <t>3489720</t>
  </si>
  <si>
    <t>3489769</t>
  </si>
  <si>
    <t>3489791</t>
  </si>
  <si>
    <t>3489839</t>
  </si>
  <si>
    <t>3489860</t>
  </si>
  <si>
    <t>3489996</t>
  </si>
  <si>
    <t>3490039</t>
  </si>
  <si>
    <t>3490098</t>
  </si>
  <si>
    <t>3490156</t>
  </si>
  <si>
    <t>3490164</t>
  </si>
  <si>
    <t>3490332</t>
  </si>
  <si>
    <t>3490333</t>
  </si>
  <si>
    <t>3490351</t>
  </si>
  <si>
    <t>3490355</t>
  </si>
  <si>
    <t>3490356</t>
  </si>
  <si>
    <t>3490381</t>
  </si>
  <si>
    <t>3490382</t>
  </si>
  <si>
    <t>3490401</t>
  </si>
  <si>
    <t>3490403</t>
  </si>
  <si>
    <t>3490457</t>
  </si>
  <si>
    <t>3490458</t>
  </si>
  <si>
    <t>3490459</t>
  </si>
  <si>
    <t>3490460</t>
  </si>
  <si>
    <t>3490461</t>
  </si>
  <si>
    <t>3490463</t>
  </si>
  <si>
    <t>3490464</t>
  </si>
  <si>
    <t>3490465</t>
  </si>
  <si>
    <t>3490550</t>
  </si>
  <si>
    <t>3490551</t>
  </si>
  <si>
    <t>3490552</t>
  </si>
  <si>
    <t>3490553</t>
  </si>
  <si>
    <t>3490633</t>
  </si>
  <si>
    <t>3490683</t>
  </si>
  <si>
    <t>3490710</t>
  </si>
  <si>
    <t>3490749</t>
  </si>
  <si>
    <t>3490865</t>
  </si>
  <si>
    <t>3469710</t>
  </si>
  <si>
    <t>3477425</t>
  </si>
  <si>
    <t>3488810</t>
  </si>
  <si>
    <t>3453100</t>
  </si>
  <si>
    <t>3475933</t>
  </si>
  <si>
    <t>3478707</t>
  </si>
  <si>
    <t>3486129</t>
  </si>
  <si>
    <t>3487095</t>
  </si>
  <si>
    <t>3480518</t>
  </si>
  <si>
    <t>3483690</t>
  </si>
  <si>
    <t>3484873</t>
  </si>
  <si>
    <t>3462828</t>
  </si>
  <si>
    <t>3470578</t>
  </si>
  <si>
    <t>3472411</t>
  </si>
  <si>
    <t>3474396</t>
  </si>
  <si>
    <t>3482345</t>
  </si>
  <si>
    <t>3482972</t>
  </si>
  <si>
    <t>3483254</t>
  </si>
  <si>
    <t>3484581</t>
  </si>
  <si>
    <t>3485791</t>
  </si>
  <si>
    <t>3487297</t>
  </si>
  <si>
    <t>3489796</t>
  </si>
  <si>
    <t>3463848</t>
  </si>
  <si>
    <t>3482341</t>
  </si>
  <si>
    <t>3487752</t>
  </si>
  <si>
    <t>3457901</t>
  </si>
  <si>
    <t>3487753</t>
  </si>
  <si>
    <t>3475396</t>
  </si>
  <si>
    <t>3483897</t>
  </si>
  <si>
    <t>3456690</t>
  </si>
  <si>
    <t>3457147</t>
  </si>
  <si>
    <t>3457781</t>
  </si>
  <si>
    <t>3457795</t>
  </si>
  <si>
    <t>3458374</t>
  </si>
  <si>
    <t>3458435</t>
  </si>
  <si>
    <t>3458547</t>
  </si>
  <si>
    <t>3459388</t>
  </si>
  <si>
    <t>3460021</t>
  </si>
  <si>
    <t>3460337</t>
  </si>
  <si>
    <t>3461127</t>
  </si>
  <si>
    <t>3461128</t>
  </si>
  <si>
    <t>3461219</t>
  </si>
  <si>
    <t>3461744</t>
  </si>
  <si>
    <t>3461754</t>
  </si>
  <si>
    <t>3463018</t>
  </si>
  <si>
    <t>3463164</t>
  </si>
  <si>
    <t>3463294</t>
  </si>
  <si>
    <t>3463908</t>
  </si>
  <si>
    <t>3464874</t>
  </si>
  <si>
    <t>3465392</t>
  </si>
  <si>
    <t>3465958</t>
  </si>
  <si>
    <t>3466320</t>
  </si>
  <si>
    <t>3466861</t>
  </si>
  <si>
    <t>3466864</t>
  </si>
  <si>
    <t>3466971</t>
  </si>
  <si>
    <t>3467213</t>
  </si>
  <si>
    <t>3467742</t>
  </si>
  <si>
    <t>3468474</t>
  </si>
  <si>
    <t>3469316</t>
  </si>
  <si>
    <t>3470524</t>
  </si>
  <si>
    <t>3470525</t>
  </si>
  <si>
    <t>3470526</t>
  </si>
  <si>
    <t>3471835</t>
  </si>
  <si>
    <t>3472090</t>
  </si>
  <si>
    <t>3472373</t>
  </si>
  <si>
    <t>3472565</t>
  </si>
  <si>
    <t>3473135</t>
  </si>
  <si>
    <t>3473574</t>
  </si>
  <si>
    <t>3474125</t>
  </si>
  <si>
    <t>3474874</t>
  </si>
  <si>
    <t>3475643</t>
  </si>
  <si>
    <t>3475644</t>
  </si>
  <si>
    <t>3476188</t>
  </si>
  <si>
    <t>3476669</t>
  </si>
  <si>
    <t>3477858</t>
  </si>
  <si>
    <t>3478131</t>
  </si>
  <si>
    <t>3480001</t>
  </si>
  <si>
    <t>3480105</t>
  </si>
  <si>
    <t>3481077</t>
  </si>
  <si>
    <t>3481589</t>
  </si>
  <si>
    <t>3481817</t>
  </si>
  <si>
    <t>3481977</t>
  </si>
  <si>
    <t>3482079</t>
  </si>
  <si>
    <t>3482099</t>
  </si>
  <si>
    <t>3482283</t>
  </si>
  <si>
    <t>3482375</t>
  </si>
  <si>
    <t>3483366</t>
  </si>
  <si>
    <t>3483548</t>
  </si>
  <si>
    <t>3483786</t>
  </si>
  <si>
    <t>3484044</t>
  </si>
  <si>
    <t>3484156</t>
  </si>
  <si>
    <t>3484158</t>
  </si>
  <si>
    <t>3485999</t>
  </si>
  <si>
    <t>3486015</t>
  </si>
  <si>
    <t>3486045</t>
  </si>
  <si>
    <t>3486557</t>
  </si>
  <si>
    <t>3487744</t>
  </si>
  <si>
    <t>3488109</t>
  </si>
  <si>
    <t>3488615</t>
  </si>
  <si>
    <t>3463157</t>
  </si>
  <si>
    <t>3463938</t>
  </si>
  <si>
    <t>3465362</t>
  </si>
  <si>
    <t>3467751</t>
  </si>
  <si>
    <t>3467990</t>
  </si>
  <si>
    <t>3472374</t>
  </si>
  <si>
    <t>3482269</t>
  </si>
  <si>
    <t>3485386</t>
  </si>
  <si>
    <t>3461888</t>
  </si>
  <si>
    <t>3461889</t>
  </si>
  <si>
    <t>3460634</t>
  </si>
  <si>
    <t>3489077</t>
  </si>
  <si>
    <t>3489085</t>
  </si>
  <si>
    <t>3489086</t>
  </si>
  <si>
    <t>3489088</t>
  </si>
  <si>
    <t>3485267</t>
  </si>
  <si>
    <t>3471561</t>
  </si>
  <si>
    <t>3459876</t>
  </si>
  <si>
    <t>3473752</t>
  </si>
  <si>
    <t>3481262</t>
  </si>
  <si>
    <t>3470101</t>
  </si>
  <si>
    <t>3457689</t>
  </si>
  <si>
    <t>3457690</t>
  </si>
  <si>
    <t>3462334</t>
  </si>
  <si>
    <t>3474174</t>
  </si>
  <si>
    <t>3520539</t>
  </si>
  <si>
    <t>3492491</t>
  </si>
  <si>
    <t>3501080</t>
  </si>
  <si>
    <t>3503923</t>
  </si>
  <si>
    <t>3512886</t>
  </si>
  <si>
    <t>3512896</t>
  </si>
  <si>
    <t>3517631</t>
  </si>
  <si>
    <t>3517632</t>
  </si>
  <si>
    <t>3518654</t>
  </si>
  <si>
    <t>3521713</t>
  </si>
  <si>
    <t>3523097</t>
  </si>
  <si>
    <t>3490131</t>
  </si>
  <si>
    <t>3515221</t>
  </si>
  <si>
    <t>3511897</t>
  </si>
  <si>
    <t>3520471</t>
  </si>
  <si>
    <t>3520348</t>
  </si>
  <si>
    <t>3465745</t>
  </si>
  <si>
    <t>3476620</t>
  </si>
  <si>
    <t>3478778</t>
  </si>
  <si>
    <t>3481279</t>
  </si>
  <si>
    <t>3484168</t>
  </si>
  <si>
    <t>3494033</t>
  </si>
  <si>
    <t>3497369</t>
  </si>
  <si>
    <t>3499382</t>
  </si>
  <si>
    <t>3500971</t>
  </si>
  <si>
    <t>3501055</t>
  </si>
  <si>
    <t>3501273</t>
  </si>
  <si>
    <t>3501349</t>
  </si>
  <si>
    <t>3501670</t>
  </si>
  <si>
    <t>3501671</t>
  </si>
  <si>
    <t>3501672</t>
  </si>
  <si>
    <t>3501673</t>
  </si>
  <si>
    <t>3503532</t>
  </si>
  <si>
    <t>3504912</t>
  </si>
  <si>
    <t>3506128</t>
  </si>
  <si>
    <t>3506768</t>
  </si>
  <si>
    <t>3507098</t>
  </si>
  <si>
    <t>3507764</t>
  </si>
  <si>
    <t>3508603</t>
  </si>
  <si>
    <t>3509483</t>
  </si>
  <si>
    <t>3509484</t>
  </si>
  <si>
    <t>3509485</t>
  </si>
  <si>
    <t>3509486</t>
  </si>
  <si>
    <t>3510877</t>
  </si>
  <si>
    <t>3511289</t>
  </si>
  <si>
    <t>3511978</t>
  </si>
  <si>
    <t>3512239</t>
  </si>
  <si>
    <t>3512240</t>
  </si>
  <si>
    <t>3512823</t>
  </si>
  <si>
    <t>3513538</t>
  </si>
  <si>
    <t>3514928</t>
  </si>
  <si>
    <t>3515001</t>
  </si>
  <si>
    <t>3518601</t>
  </si>
  <si>
    <t>3519114</t>
  </si>
  <si>
    <t>3519115</t>
  </si>
  <si>
    <t>3519454</t>
  </si>
  <si>
    <t>3520526</t>
  </si>
  <si>
    <t>3524680</t>
  </si>
  <si>
    <t>3481720</t>
  </si>
  <si>
    <t>3490199</t>
  </si>
  <si>
    <t>3492685</t>
  </si>
  <si>
    <t>3494035</t>
  </si>
  <si>
    <t>3494037</t>
  </si>
  <si>
    <t>3495278</t>
  </si>
  <si>
    <t>3495572</t>
  </si>
  <si>
    <t>3495613</t>
  </si>
  <si>
    <t>3497853</t>
  </si>
  <si>
    <t>3500832</t>
  </si>
  <si>
    <t>3500897</t>
  </si>
  <si>
    <t>3500898</t>
  </si>
  <si>
    <t>3505121</t>
  </si>
  <si>
    <t>3505760</t>
  </si>
  <si>
    <t>3505761</t>
  </si>
  <si>
    <t>3506334</t>
  </si>
  <si>
    <t>3511977</t>
  </si>
  <si>
    <t>3514978</t>
  </si>
  <si>
    <t>3515222</t>
  </si>
  <si>
    <t>3519452</t>
  </si>
  <si>
    <t>3516334</t>
  </si>
  <si>
    <t>3506325</t>
  </si>
  <si>
    <t>3520540</t>
  </si>
  <si>
    <t>3520496</t>
  </si>
  <si>
    <t>3520301</t>
  </si>
  <si>
    <t>3520475</t>
  </si>
  <si>
    <t>3520502</t>
  </si>
  <si>
    <t>3520510</t>
  </si>
  <si>
    <t>3520525</t>
  </si>
  <si>
    <t>3520324</t>
  </si>
  <si>
    <t>3520313</t>
  </si>
  <si>
    <t>3520326</t>
  </si>
  <si>
    <t>3520494</t>
  </si>
  <si>
    <t>3520504</t>
  </si>
  <si>
    <t>3520361</t>
  </si>
  <si>
    <t>3520446</t>
  </si>
  <si>
    <t>3520453</t>
  </si>
  <si>
    <t>3520594</t>
  </si>
  <si>
    <t>3520604</t>
  </si>
  <si>
    <t>3520548</t>
  </si>
  <si>
    <t>3520296</t>
  </si>
  <si>
    <t>3520340</t>
  </si>
  <si>
    <t>3520432</t>
  </si>
  <si>
    <t>3520461</t>
  </si>
  <si>
    <t>3520464</t>
  </si>
  <si>
    <t>3520488</t>
  </si>
  <si>
    <t>3520542</t>
  </si>
  <si>
    <t>3520580</t>
  </si>
  <si>
    <t>3520334</t>
  </si>
  <si>
    <t>3520490</t>
  </si>
  <si>
    <t>3520592</t>
  </si>
  <si>
    <t>3520545</t>
  </si>
  <si>
    <t>3520572</t>
  </si>
  <si>
    <t>3520493</t>
  </si>
  <si>
    <t>3489563</t>
  </si>
  <si>
    <t>3493258</t>
  </si>
  <si>
    <t>3498112</t>
  </si>
  <si>
    <t>3500246</t>
  </si>
  <si>
    <t>3522270</t>
  </si>
  <si>
    <t>3500194</t>
  </si>
  <si>
    <t>3502611</t>
  </si>
  <si>
    <t>3494017</t>
  </si>
  <si>
    <t>3489729</t>
  </si>
  <si>
    <t>3490484</t>
  </si>
  <si>
    <t>3490615</t>
  </si>
  <si>
    <t>3491250</t>
  </si>
  <si>
    <t>3491285</t>
  </si>
  <si>
    <t>3491315</t>
  </si>
  <si>
    <t>3491558</t>
  </si>
  <si>
    <t>3491830</t>
  </si>
  <si>
    <t>3491960</t>
  </si>
  <si>
    <t>3492176</t>
  </si>
  <si>
    <t>3493041</t>
  </si>
  <si>
    <t>3493233</t>
  </si>
  <si>
    <t>3494190</t>
  </si>
  <si>
    <t>3494468</t>
  </si>
  <si>
    <t>3495589</t>
  </si>
  <si>
    <t>3496288</t>
  </si>
  <si>
    <t>3496688</t>
  </si>
  <si>
    <t>3498020</t>
  </si>
  <si>
    <t>3498038</t>
  </si>
  <si>
    <t>3498686</t>
  </si>
  <si>
    <t>3498849</t>
  </si>
  <si>
    <t>3498936</t>
  </si>
  <si>
    <t>3498954</t>
  </si>
  <si>
    <t>3499061</t>
  </si>
  <si>
    <t>3499139</t>
  </si>
  <si>
    <t>3499458</t>
  </si>
  <si>
    <t>3499684</t>
  </si>
  <si>
    <t>3499762</t>
  </si>
  <si>
    <t>3500099</t>
  </si>
  <si>
    <t>3500278</t>
  </si>
  <si>
    <t>3500437</t>
  </si>
  <si>
    <t>3500715</t>
  </si>
  <si>
    <t>3500814</t>
  </si>
  <si>
    <t>3500986</t>
  </si>
  <si>
    <t>3501008</t>
  </si>
  <si>
    <t>3502080</t>
  </si>
  <si>
    <t>3502388</t>
  </si>
  <si>
    <t>3502635</t>
  </si>
  <si>
    <t>3502823</t>
  </si>
  <si>
    <t>3503023</t>
  </si>
  <si>
    <t>3503057</t>
  </si>
  <si>
    <t>3503107</t>
  </si>
  <si>
    <t>3503490</t>
  </si>
  <si>
    <t>3503674</t>
  </si>
  <si>
    <t>3503885</t>
  </si>
  <si>
    <t>3504428</t>
  </si>
  <si>
    <t>3504868</t>
  </si>
  <si>
    <t>3504939</t>
  </si>
  <si>
    <t>3505026</t>
  </si>
  <si>
    <t>3505153</t>
  </si>
  <si>
    <t>3505215</t>
  </si>
  <si>
    <t>3505730</t>
  </si>
  <si>
    <t>3505758</t>
  </si>
  <si>
    <t>3505776</t>
  </si>
  <si>
    <t>3505889</t>
  </si>
  <si>
    <t>3506159</t>
  </si>
  <si>
    <t>3506335</t>
  </si>
  <si>
    <t>3506355</t>
  </si>
  <si>
    <t>3506497</t>
  </si>
  <si>
    <t>3506593</t>
  </si>
  <si>
    <t>3506993</t>
  </si>
  <si>
    <t>3507091</t>
  </si>
  <si>
    <t>3507943</t>
  </si>
  <si>
    <t>3508391</t>
  </si>
  <si>
    <t>3508456</t>
  </si>
  <si>
    <t>3508670</t>
  </si>
  <si>
    <t>3508912</t>
  </si>
  <si>
    <t>3509684</t>
  </si>
  <si>
    <t>3510016</t>
  </si>
  <si>
    <t>3510080</t>
  </si>
  <si>
    <t>3510192</t>
  </si>
  <si>
    <t>3510592</t>
  </si>
  <si>
    <t>3510697</t>
  </si>
  <si>
    <t>3510838</t>
  </si>
  <si>
    <t>3510842</t>
  </si>
  <si>
    <t>3511140</t>
  </si>
  <si>
    <t>3511172</t>
  </si>
  <si>
    <t>3511528</t>
  </si>
  <si>
    <t>3511874</t>
  </si>
  <si>
    <t>3512206</t>
  </si>
  <si>
    <t>3512383</t>
  </si>
  <si>
    <t>3513412</t>
  </si>
  <si>
    <t>3514052</t>
  </si>
  <si>
    <t>3514109</t>
  </si>
  <si>
    <t>3514334</t>
  </si>
  <si>
    <t>3514834</t>
  </si>
  <si>
    <t>3515193</t>
  </si>
  <si>
    <t>3515354</t>
  </si>
  <si>
    <t>3515829</t>
  </si>
  <si>
    <t>3515920</t>
  </si>
  <si>
    <t>3516545</t>
  </si>
  <si>
    <t>3516682</t>
  </si>
  <si>
    <t>3517094</t>
  </si>
  <si>
    <t>3517450</t>
  </si>
  <si>
    <t>3517461</t>
  </si>
  <si>
    <t>3517595</t>
  </si>
  <si>
    <t>3518017</t>
  </si>
  <si>
    <t>3518229</t>
  </si>
  <si>
    <t>3518386</t>
  </si>
  <si>
    <t>3518400</t>
  </si>
  <si>
    <t>3518560</t>
  </si>
  <si>
    <t>3518642</t>
  </si>
  <si>
    <t>3518655</t>
  </si>
  <si>
    <t>3518832</t>
  </si>
  <si>
    <t>3519594</t>
  </si>
  <si>
    <t>3519969</t>
  </si>
  <si>
    <t>3520335</t>
  </si>
  <si>
    <t>3520338</t>
  </si>
  <si>
    <t>3520351</t>
  </si>
  <si>
    <t>3520607</t>
  </si>
  <si>
    <t>3521082</t>
  </si>
  <si>
    <t>3521332</t>
  </si>
  <si>
    <t>3521348</t>
  </si>
  <si>
    <t>3521431</t>
  </si>
  <si>
    <t>3521555</t>
  </si>
  <si>
    <t>3521961</t>
  </si>
  <si>
    <t>3522005</t>
  </si>
  <si>
    <t>3522329</t>
  </si>
  <si>
    <t>3522357</t>
  </si>
  <si>
    <t>3522576</t>
  </si>
  <si>
    <t>3522684</t>
  </si>
  <si>
    <t>3522828</t>
  </si>
  <si>
    <t>3522962</t>
  </si>
  <si>
    <t>3523057</t>
  </si>
  <si>
    <t>3523199</t>
  </si>
  <si>
    <t>3523458</t>
  </si>
  <si>
    <t>3523459</t>
  </si>
  <si>
    <t>3524095</t>
  </si>
  <si>
    <t>3524277</t>
  </si>
  <si>
    <t>3524374</t>
  </si>
  <si>
    <t>3524980</t>
  </si>
  <si>
    <t>3525004</t>
  </si>
  <si>
    <t>3525032</t>
  </si>
  <si>
    <t>3525101</t>
  </si>
  <si>
    <t>3525439</t>
  </si>
  <si>
    <t>3525454</t>
  </si>
  <si>
    <t>3525567</t>
  </si>
  <si>
    <t>3525739</t>
  </si>
  <si>
    <t>3526023</t>
  </si>
  <si>
    <t>3526030</t>
  </si>
  <si>
    <t>3526292</t>
  </si>
  <si>
    <t>3526322</t>
  </si>
  <si>
    <t>3496985</t>
  </si>
  <si>
    <t>3501703</t>
  </si>
  <si>
    <t>3503547</t>
  </si>
  <si>
    <t>3507811</t>
  </si>
  <si>
    <t>3508455</t>
  </si>
  <si>
    <t>3510971</t>
  </si>
  <si>
    <t>3513239</t>
  </si>
  <si>
    <t>3516472</t>
  </si>
  <si>
    <t>3517057</t>
  </si>
  <si>
    <t>3519496</t>
  </si>
  <si>
    <t>3519991</t>
  </si>
  <si>
    <t>3520262</t>
  </si>
  <si>
    <t>3520843</t>
  </si>
  <si>
    <t>3522134</t>
  </si>
  <si>
    <t>3523116</t>
  </si>
  <si>
    <t>3523295</t>
  </si>
  <si>
    <t>3523568</t>
  </si>
  <si>
    <t>3524623</t>
  </si>
  <si>
    <t>3491819</t>
  </si>
  <si>
    <t>3491864</t>
  </si>
  <si>
    <t>3494263</t>
  </si>
  <si>
    <t>3494273</t>
  </si>
  <si>
    <t>3495213</t>
  </si>
  <si>
    <t>3496193</t>
  </si>
  <si>
    <t>3506479</t>
  </si>
  <si>
    <t>3521367</t>
  </si>
  <si>
    <t>3497781</t>
  </si>
  <si>
    <t>3496979</t>
  </si>
  <si>
    <t>3497818</t>
  </si>
  <si>
    <t>3499404</t>
  </si>
  <si>
    <t>3506081</t>
  </si>
  <si>
    <t>3513231</t>
  </si>
  <si>
    <t>3514242</t>
  </si>
  <si>
    <t>3477240</t>
  </si>
  <si>
    <t>3484829</t>
  </si>
  <si>
    <t>3485487</t>
  </si>
  <si>
    <t>3492036</t>
  </si>
  <si>
    <t>3514422</t>
  </si>
  <si>
    <t>3514446</t>
  </si>
  <si>
    <t>3518228</t>
  </si>
  <si>
    <t>3521193</t>
  </si>
  <si>
    <t>3500673</t>
  </si>
  <si>
    <t>3502255</t>
  </si>
  <si>
    <t>3510012</t>
  </si>
  <si>
    <t>3511163</t>
  </si>
  <si>
    <t>3525821</t>
  </si>
  <si>
    <t>3481718</t>
  </si>
  <si>
    <t>3495573</t>
  </si>
  <si>
    <t>3497211</t>
  </si>
  <si>
    <t>3502367</t>
  </si>
  <si>
    <t>3506822</t>
  </si>
  <si>
    <t>3500195</t>
  </si>
  <si>
    <t>3496980</t>
  </si>
  <si>
    <t>3497817</t>
  </si>
  <si>
    <t>3506082</t>
  </si>
  <si>
    <t>3513230</t>
  </si>
  <si>
    <t>3514243</t>
  </si>
  <si>
    <t>3477245</t>
  </si>
  <si>
    <t>3484828</t>
  </si>
  <si>
    <t>3486169</t>
  </si>
  <si>
    <t>3492023</t>
  </si>
  <si>
    <t>3514423</t>
  </si>
  <si>
    <t>3514445</t>
  </si>
  <si>
    <t>3518227</t>
  </si>
  <si>
    <t>3521192</t>
  </si>
  <si>
    <t>3479276</t>
  </si>
  <si>
    <t>3484748</t>
  </si>
  <si>
    <t>3526595</t>
  </si>
  <si>
    <t>3485786</t>
  </si>
  <si>
    <t>3487361</t>
  </si>
  <si>
    <t>3513084</t>
  </si>
  <si>
    <t>3514597</t>
  </si>
  <si>
    <t>3501967</t>
  </si>
  <si>
    <t>3505122</t>
  </si>
  <si>
    <t>3511822</t>
  </si>
  <si>
    <t>3489477</t>
  </si>
  <si>
    <t>3492486</t>
  </si>
  <si>
    <t>3495635</t>
  </si>
  <si>
    <t>3496908</t>
  </si>
  <si>
    <t>3504848</t>
  </si>
  <si>
    <t>3510128</t>
  </si>
  <si>
    <t>3520467</t>
  </si>
  <si>
    <t>3520468</t>
  </si>
  <si>
    <t>3504891</t>
  </si>
  <si>
    <t>3519317</t>
  </si>
  <si>
    <t>3527210</t>
  </si>
  <si>
    <t>3522781</t>
  </si>
  <si>
    <t>3367551</t>
  </si>
  <si>
    <t>3496536</t>
  </si>
  <si>
    <t>3508407</t>
  </si>
  <si>
    <t>3510333</t>
  </si>
  <si>
    <t>3484277</t>
  </si>
  <si>
    <t>3484278</t>
  </si>
  <si>
    <t>3484279</t>
  </si>
  <si>
    <t>3487292</t>
  </si>
  <si>
    <t>3500811</t>
  </si>
  <si>
    <t>3501913</t>
  </si>
  <si>
    <t>3485830</t>
  </si>
  <si>
    <t>3486996</t>
  </si>
  <si>
    <t>3491947</t>
  </si>
  <si>
    <t>3498185</t>
  </si>
  <si>
    <t>3498842</t>
  </si>
  <si>
    <t>3501276</t>
  </si>
  <si>
    <t>3501277</t>
  </si>
  <si>
    <t>3505967</t>
  </si>
  <si>
    <t>3506589</t>
  </si>
  <si>
    <t>3506590</t>
  </si>
  <si>
    <t>3507074</t>
  </si>
  <si>
    <t>3507075</t>
  </si>
  <si>
    <t>3513097</t>
  </si>
  <si>
    <t>3515105</t>
  </si>
  <si>
    <t>3515224</t>
  </si>
  <si>
    <t>3515225</t>
  </si>
  <si>
    <t>3515226</t>
  </si>
  <si>
    <t>3520904</t>
  </si>
  <si>
    <t>3520905</t>
  </si>
  <si>
    <t>3526138</t>
  </si>
  <si>
    <t>3445701</t>
  </si>
  <si>
    <t>3480203</t>
  </si>
  <si>
    <t>3480205</t>
  </si>
  <si>
    <t>3480316</t>
  </si>
  <si>
    <t>3480319</t>
  </si>
  <si>
    <t>3484004</t>
  </si>
  <si>
    <t>3484006</t>
  </si>
  <si>
    <t>3484007</t>
  </si>
  <si>
    <t>3484008</t>
  </si>
  <si>
    <t>3484847</t>
  </si>
  <si>
    <t>3484848</t>
  </si>
  <si>
    <t>3485829</t>
  </si>
  <si>
    <t>3485831</t>
  </si>
  <si>
    <t>3487281</t>
  </si>
  <si>
    <t>3487282</t>
  </si>
  <si>
    <t>3487634</t>
  </si>
  <si>
    <t>3487935</t>
  </si>
  <si>
    <t>3487936</t>
  </si>
  <si>
    <t>3488244</t>
  </si>
  <si>
    <t>3488245</t>
  </si>
  <si>
    <t>3488256</t>
  </si>
  <si>
    <t>3488479</t>
  </si>
  <si>
    <t>3488481</t>
  </si>
  <si>
    <t>3488627</t>
  </si>
  <si>
    <t>3488797</t>
  </si>
  <si>
    <t>3489639</t>
  </si>
  <si>
    <t>3491949</t>
  </si>
  <si>
    <t>3491950</t>
  </si>
  <si>
    <t>3493719</t>
  </si>
  <si>
    <t>3494554</t>
  </si>
  <si>
    <t>3496014</t>
  </si>
  <si>
    <t>3496018</t>
  </si>
  <si>
    <t>3496362</t>
  </si>
  <si>
    <t>3496363</t>
  </si>
  <si>
    <t>3496547</t>
  </si>
  <si>
    <t>3496658</t>
  </si>
  <si>
    <t>3496665</t>
  </si>
  <si>
    <t>3496666</t>
  </si>
  <si>
    <t>3498138</t>
  </si>
  <si>
    <t>3498158</t>
  </si>
  <si>
    <t>3498843</t>
  </si>
  <si>
    <t>3499100</t>
  </si>
  <si>
    <t>3499101</t>
  </si>
  <si>
    <t>3499163</t>
  </si>
  <si>
    <t>3499310</t>
  </si>
  <si>
    <t>3499710</t>
  </si>
  <si>
    <t>3500700</t>
  </si>
  <si>
    <t>3501059</t>
  </si>
  <si>
    <t>3501060</t>
  </si>
  <si>
    <t>3501270</t>
  </si>
  <si>
    <t>3501271</t>
  </si>
  <si>
    <t>3502280</t>
  </si>
  <si>
    <t>3502281</t>
  </si>
  <si>
    <t>3502302</t>
  </si>
  <si>
    <t>3502303</t>
  </si>
  <si>
    <t>3502355</t>
  </si>
  <si>
    <t>3502356</t>
  </si>
  <si>
    <t>3502545</t>
  </si>
  <si>
    <t>3503496</t>
  </si>
  <si>
    <t>3504035</t>
  </si>
  <si>
    <t>3504152</t>
  </si>
  <si>
    <t>3504153</t>
  </si>
  <si>
    <t>3504467</t>
  </si>
  <si>
    <t>3504468</t>
  </si>
  <si>
    <t>3504477</t>
  </si>
  <si>
    <t>3504478</t>
  </si>
  <si>
    <t>3504908</t>
  </si>
  <si>
    <t>3508766</t>
  </si>
  <si>
    <t>3509449</t>
  </si>
  <si>
    <t>3509450</t>
  </si>
  <si>
    <t>3509461</t>
  </si>
  <si>
    <t>3509462</t>
  </si>
  <si>
    <t>3509478</t>
  </si>
  <si>
    <t>3509479</t>
  </si>
  <si>
    <t>3509585</t>
  </si>
  <si>
    <t>3509914</t>
  </si>
  <si>
    <t>3510815</t>
  </si>
  <si>
    <t>3511301</t>
  </si>
  <si>
    <t>3511302</t>
  </si>
  <si>
    <t>3511309</t>
  </si>
  <si>
    <t>3512985</t>
  </si>
  <si>
    <t>3512986</t>
  </si>
  <si>
    <t>3513095</t>
  </si>
  <si>
    <t>3513187</t>
  </si>
  <si>
    <t>3513189</t>
  </si>
  <si>
    <t>3513224</t>
  </si>
  <si>
    <t>3513225</t>
  </si>
  <si>
    <t>3513243</t>
  </si>
  <si>
    <t>3513328</t>
  </si>
  <si>
    <t>3513413</t>
  </si>
  <si>
    <t>3513414</t>
  </si>
  <si>
    <t>3513417</t>
  </si>
  <si>
    <t>3514137</t>
  </si>
  <si>
    <t>3514138</t>
  </si>
  <si>
    <t>3514382</t>
  </si>
  <si>
    <t>3514609</t>
  </si>
  <si>
    <t>3514713</t>
  </si>
  <si>
    <t>3514784</t>
  </si>
  <si>
    <t>3514901</t>
  </si>
  <si>
    <t>3514902</t>
  </si>
  <si>
    <t>3515107</t>
  </si>
  <si>
    <t>3515301</t>
  </si>
  <si>
    <t>3515302</t>
  </si>
  <si>
    <t>3516705</t>
  </si>
  <si>
    <t>3516793</t>
  </si>
  <si>
    <t>3517397</t>
  </si>
  <si>
    <t>3517399</t>
  </si>
  <si>
    <t>3517438</t>
  </si>
  <si>
    <t>3517439</t>
  </si>
  <si>
    <t>3518326</t>
  </si>
  <si>
    <t>3518327</t>
  </si>
  <si>
    <t>3518328</t>
  </si>
  <si>
    <t>3518329</t>
  </si>
  <si>
    <t>3518726</t>
  </si>
  <si>
    <t>3518727</t>
  </si>
  <si>
    <t>3519194</t>
  </si>
  <si>
    <t>3521054</t>
  </si>
  <si>
    <t>3521055</t>
  </si>
  <si>
    <t>3521803</t>
  </si>
  <si>
    <t>3522142</t>
  </si>
  <si>
    <t>3522143</t>
  </si>
  <si>
    <t>3522206</t>
  </si>
  <si>
    <t>3523807</t>
  </si>
  <si>
    <t>3523928</t>
  </si>
  <si>
    <t>3525103</t>
  </si>
  <si>
    <t>3525104</t>
  </si>
  <si>
    <t>3501341</t>
  </si>
  <si>
    <t>3494555</t>
  </si>
  <si>
    <t>3511675</t>
  </si>
  <si>
    <t>3518333</t>
  </si>
  <si>
    <t>3518334</t>
  </si>
  <si>
    <t>3519720</t>
  </si>
  <si>
    <t>3523946</t>
  </si>
  <si>
    <t>3466015</t>
  </si>
  <si>
    <t>3447902</t>
  </si>
  <si>
    <t>3461925</t>
  </si>
  <si>
    <t>3520327</t>
  </si>
  <si>
    <t>3520328</t>
  </si>
  <si>
    <t>3520329</t>
  </si>
  <si>
    <t>3520330</t>
  </si>
  <si>
    <t>3520331</t>
  </si>
  <si>
    <t>3520434</t>
  </si>
  <si>
    <t>3520435</t>
  </si>
  <si>
    <t>3520436</t>
  </si>
  <si>
    <t>3520522</t>
  </si>
  <si>
    <t>3520585</t>
  </si>
  <si>
    <t>3520516</t>
  </si>
  <si>
    <t>3520312</t>
  </si>
  <si>
    <t>3520358</t>
  </si>
  <si>
    <t>3520359</t>
  </si>
  <si>
    <t>3520360</t>
  </si>
  <si>
    <t>3520309</t>
  </si>
  <si>
    <t>3520452</t>
  </si>
  <si>
    <t>3520462</t>
  </si>
  <si>
    <t>3520514</t>
  </si>
  <si>
    <t>3520518</t>
  </si>
  <si>
    <t>3520521</t>
  </si>
  <si>
    <t>3520543</t>
  </si>
  <si>
    <t>3520544</t>
  </si>
  <si>
    <t>3520546</t>
  </si>
  <si>
    <t>3520577</t>
  </si>
  <si>
    <t>3520363</t>
  </si>
  <si>
    <t>3520364</t>
  </si>
  <si>
    <t>3520440</t>
  </si>
  <si>
    <t>3520575</t>
  </si>
  <si>
    <t>3520595</t>
  </si>
  <si>
    <t>3517940</t>
  </si>
  <si>
    <t>3517941</t>
  </si>
  <si>
    <t>3517942</t>
  </si>
  <si>
    <t>3520045</t>
  </si>
  <si>
    <t>3520046</t>
  </si>
  <si>
    <t>3520047</t>
  </si>
  <si>
    <t>3520048</t>
  </si>
  <si>
    <t>3500000</t>
  </si>
  <si>
    <t>3507581</t>
  </si>
  <si>
    <t>3515578</t>
  </si>
  <si>
    <t>3518287</t>
  </si>
  <si>
    <t>3518837</t>
  </si>
  <si>
    <t>3521622</t>
  </si>
  <si>
    <t>3523122</t>
  </si>
  <si>
    <t>3524162</t>
  </si>
  <si>
    <t>3526012</t>
  </si>
  <si>
    <t>3506837</t>
  </si>
  <si>
    <t>3510014</t>
  </si>
  <si>
    <t>3517332</t>
  </si>
  <si>
    <t>3522970</t>
  </si>
  <si>
    <t>3486458</t>
  </si>
  <si>
    <t>3486459</t>
  </si>
  <si>
    <t>3486460</t>
  </si>
  <si>
    <t>3486462</t>
  </si>
  <si>
    <t>3486463</t>
  </si>
  <si>
    <t>3486464</t>
  </si>
  <si>
    <t>3486465</t>
  </si>
  <si>
    <t>3486466</t>
  </si>
  <si>
    <t>3486467</t>
  </si>
  <si>
    <t>3486468</t>
  </si>
  <si>
    <t>3489259</t>
  </si>
  <si>
    <t>3491806</t>
  </si>
  <si>
    <t>3491829</t>
  </si>
  <si>
    <t>3494805</t>
  </si>
  <si>
    <t>3494809</t>
  </si>
  <si>
    <t>3494810</t>
  </si>
  <si>
    <t>3494814</t>
  </si>
  <si>
    <t>3496673</t>
  </si>
  <si>
    <t>3496674</t>
  </si>
  <si>
    <t>3497170</t>
  </si>
  <si>
    <t>3497175</t>
  </si>
  <si>
    <t>3497660</t>
  </si>
  <si>
    <t>3497662</t>
  </si>
  <si>
    <t>3497664</t>
  </si>
  <si>
    <t>3497671</t>
  </si>
  <si>
    <t>3499559</t>
  </si>
  <si>
    <t>3499560</t>
  </si>
  <si>
    <t>3499561</t>
  </si>
  <si>
    <t>3499562</t>
  </si>
  <si>
    <t>3499563</t>
  </si>
  <si>
    <t>3499564</t>
  </si>
  <si>
    <t>3499565</t>
  </si>
  <si>
    <t>3499566</t>
  </si>
  <si>
    <t>3499567</t>
  </si>
  <si>
    <t>3499568</t>
  </si>
  <si>
    <t>3500545</t>
  </si>
  <si>
    <t>3500547</t>
  </si>
  <si>
    <t>3500548</t>
  </si>
  <si>
    <t>3500550</t>
  </si>
  <si>
    <t>3500552</t>
  </si>
  <si>
    <t>3500553</t>
  </si>
  <si>
    <t>3501194</t>
  </si>
  <si>
    <t>3501195</t>
  </si>
  <si>
    <t>3501259</t>
  </si>
  <si>
    <t>3501260</t>
  </si>
  <si>
    <t>3501261</t>
  </si>
  <si>
    <t>3501262</t>
  </si>
  <si>
    <t>3501264</t>
  </si>
  <si>
    <t>3501265</t>
  </si>
  <si>
    <t>3501266</t>
  </si>
  <si>
    <t>3501267</t>
  </si>
  <si>
    <t>3501268</t>
  </si>
  <si>
    <t>3501269</t>
  </si>
  <si>
    <t>3502154</t>
  </si>
  <si>
    <t>3502155</t>
  </si>
  <si>
    <t>3502159</t>
  </si>
  <si>
    <t>3503378</t>
  </si>
  <si>
    <t>3503379</t>
  </si>
  <si>
    <t>3504436</t>
  </si>
  <si>
    <t>3504437</t>
  </si>
  <si>
    <t>3504439</t>
  </si>
  <si>
    <t>3504440</t>
  </si>
  <si>
    <t>3504442</t>
  </si>
  <si>
    <t>3504443</t>
  </si>
  <si>
    <t>3504447</t>
  </si>
  <si>
    <t>3504448</t>
  </si>
  <si>
    <t>3504452</t>
  </si>
  <si>
    <t>3504453</t>
  </si>
  <si>
    <t>3504904</t>
  </si>
  <si>
    <t>3504905</t>
  </si>
  <si>
    <t>3504906</t>
  </si>
  <si>
    <t>3504907</t>
  </si>
  <si>
    <t>3504968</t>
  </si>
  <si>
    <t>3504969</t>
  </si>
  <si>
    <t>3504970</t>
  </si>
  <si>
    <t>3504971</t>
  </si>
  <si>
    <t>3504973</t>
  </si>
  <si>
    <t>3504974</t>
  </si>
  <si>
    <t>3505155</t>
  </si>
  <si>
    <t>3505158</t>
  </si>
  <si>
    <t>3505780</t>
  </si>
  <si>
    <t>3505781</t>
  </si>
  <si>
    <t>3506410</t>
  </si>
  <si>
    <t>3506416</t>
  </si>
  <si>
    <t>3507512</t>
  </si>
  <si>
    <t>3507513</t>
  </si>
  <si>
    <t>3507535</t>
  </si>
  <si>
    <t>3507538</t>
  </si>
  <si>
    <t>3507801</t>
  </si>
  <si>
    <t>3507802</t>
  </si>
  <si>
    <t>3508720</t>
  </si>
  <si>
    <t>3508733</t>
  </si>
  <si>
    <t>3509774</t>
  </si>
  <si>
    <t>3509775</t>
  </si>
  <si>
    <t>3509776</t>
  </si>
  <si>
    <t>3509778</t>
  </si>
  <si>
    <t>3509781</t>
  </si>
  <si>
    <t>3509784</t>
  </si>
  <si>
    <t>3509787</t>
  </si>
  <si>
    <t>3509788</t>
  </si>
  <si>
    <t>3509813</t>
  </si>
  <si>
    <t>3509815</t>
  </si>
  <si>
    <t>3510136</t>
  </si>
  <si>
    <t>3511446</t>
  </si>
  <si>
    <t>3511459</t>
  </si>
  <si>
    <t>3511462</t>
  </si>
  <si>
    <t>3511463</t>
  </si>
  <si>
    <t>3511807</t>
  </si>
  <si>
    <t>3511809</t>
  </si>
  <si>
    <t>3511810</t>
  </si>
  <si>
    <t>3511811</t>
  </si>
  <si>
    <t>3511814</t>
  </si>
  <si>
    <t>3511818</t>
  </si>
  <si>
    <t>3511819</t>
  </si>
  <si>
    <t>3511820</t>
  </si>
  <si>
    <t>3512760</t>
  </si>
  <si>
    <t>3512764</t>
  </si>
  <si>
    <t>3515235</t>
  </si>
  <si>
    <t>3515237</t>
  </si>
  <si>
    <t>3515238</t>
  </si>
  <si>
    <t>3515239</t>
  </si>
  <si>
    <t>3517321</t>
  </si>
  <si>
    <t>3517322</t>
  </si>
  <si>
    <t>3517323</t>
  </si>
  <si>
    <t>3517673</t>
  </si>
  <si>
    <t>3517676</t>
  </si>
  <si>
    <t>3518802</t>
  </si>
  <si>
    <t>3518803</t>
  </si>
  <si>
    <t>3522168</t>
  </si>
  <si>
    <t>3522169</t>
  </si>
  <si>
    <t>3522170</t>
  </si>
  <si>
    <t>3522171</t>
  </si>
  <si>
    <t>3522321</t>
  </si>
  <si>
    <t>3522322</t>
  </si>
  <si>
    <t>3523805</t>
  </si>
  <si>
    <t>3523806</t>
  </si>
  <si>
    <t>3523808</t>
  </si>
  <si>
    <t>3523809</t>
  </si>
  <si>
    <t>3524882</t>
  </si>
  <si>
    <t>3524886</t>
  </si>
  <si>
    <t>3524891</t>
  </si>
  <si>
    <t>3524896</t>
  </si>
  <si>
    <t>3526875</t>
  </si>
  <si>
    <t>3526878</t>
  </si>
  <si>
    <t>3526993</t>
  </si>
  <si>
    <t>3526994</t>
  </si>
  <si>
    <t>3526995</t>
  </si>
  <si>
    <t>3526996</t>
  </si>
  <si>
    <t>3526997</t>
  </si>
  <si>
    <t>3527000</t>
  </si>
  <si>
    <t>3527001</t>
  </si>
  <si>
    <t>3527002</t>
  </si>
  <si>
    <t>3479734</t>
  </si>
  <si>
    <t>3504449</t>
  </si>
  <si>
    <t>3505157</t>
  </si>
  <si>
    <t>3506400</t>
  </si>
  <si>
    <t>3506402</t>
  </si>
  <si>
    <t>3506406</t>
  </si>
  <si>
    <t>3506408</t>
  </si>
  <si>
    <t>3506409</t>
  </si>
  <si>
    <t>3510133</t>
  </si>
  <si>
    <t>3478974</t>
  </si>
  <si>
    <t>3481348</t>
  </si>
  <si>
    <t>3482354</t>
  </si>
  <si>
    <t>3484435</t>
  </si>
  <si>
    <t>3484710</t>
  </si>
  <si>
    <t>3486291</t>
  </si>
  <si>
    <t>3486862</t>
  </si>
  <si>
    <t>3487996</t>
  </si>
  <si>
    <t>3487997</t>
  </si>
  <si>
    <t>3488666</t>
  </si>
  <si>
    <t>3488856</t>
  </si>
  <si>
    <t>3489154</t>
  </si>
  <si>
    <t>3489155</t>
  </si>
  <si>
    <t>3489269</t>
  </si>
  <si>
    <t>3489315</t>
  </si>
  <si>
    <t>3490354</t>
  </si>
  <si>
    <t>3490570</t>
  </si>
  <si>
    <t>3490851</t>
  </si>
  <si>
    <t>3490853</t>
  </si>
  <si>
    <t>3490962</t>
  </si>
  <si>
    <t>3490963</t>
  </si>
  <si>
    <t>3490964</t>
  </si>
  <si>
    <t>3490965</t>
  </si>
  <si>
    <t>3490967</t>
  </si>
  <si>
    <t>3490997</t>
  </si>
  <si>
    <t>3490998</t>
  </si>
  <si>
    <t>3490999</t>
  </si>
  <si>
    <t>3491000</t>
  </si>
  <si>
    <t>3491001</t>
  </si>
  <si>
    <t>3491008</t>
  </si>
  <si>
    <t>3491050</t>
  </si>
  <si>
    <t>3491051</t>
  </si>
  <si>
    <t>3491052</t>
  </si>
  <si>
    <t>3491131</t>
  </si>
  <si>
    <t>3491132</t>
  </si>
  <si>
    <t>3491133</t>
  </si>
  <si>
    <t>3491134</t>
  </si>
  <si>
    <t>3491146</t>
  </si>
  <si>
    <t>3491147</t>
  </si>
  <si>
    <t>3491148</t>
  </si>
  <si>
    <t>3491149</t>
  </si>
  <si>
    <t>3491150</t>
  </si>
  <si>
    <t>3491151</t>
  </si>
  <si>
    <t>3491154</t>
  </si>
  <si>
    <t>3491157</t>
  </si>
  <si>
    <t>3491158</t>
  </si>
  <si>
    <t>3491172</t>
  </si>
  <si>
    <t>3491195</t>
  </si>
  <si>
    <t>3491229</t>
  </si>
  <si>
    <t>3491230</t>
  </si>
  <si>
    <t>3491231</t>
  </si>
  <si>
    <t>3491232</t>
  </si>
  <si>
    <t>3491233</t>
  </si>
  <si>
    <t>3491234</t>
  </si>
  <si>
    <t>3491235</t>
  </si>
  <si>
    <t>3491236</t>
  </si>
  <si>
    <t>3491237</t>
  </si>
  <si>
    <t>3491238</t>
  </si>
  <si>
    <t>3491239</t>
  </si>
  <si>
    <t>3491268</t>
  </si>
  <si>
    <t>3491270</t>
  </si>
  <si>
    <t>3491333</t>
  </si>
  <si>
    <t>3491428</t>
  </si>
  <si>
    <t>3491473</t>
  </si>
  <si>
    <t>3491474</t>
  </si>
  <si>
    <t>3491477</t>
  </si>
  <si>
    <t>3491521</t>
  </si>
  <si>
    <t>3491781</t>
  </si>
  <si>
    <t>3491782</t>
  </si>
  <si>
    <t>3491802</t>
  </si>
  <si>
    <t>3491805</t>
  </si>
  <si>
    <t>3491953</t>
  </si>
  <si>
    <t>3491962</t>
  </si>
  <si>
    <t>3491970</t>
  </si>
  <si>
    <t>3491972</t>
  </si>
  <si>
    <t>3491975</t>
  </si>
  <si>
    <t>3491976</t>
  </si>
  <si>
    <t>3491977</t>
  </si>
  <si>
    <t>3492090</t>
  </si>
  <si>
    <t>3492134</t>
  </si>
  <si>
    <t>3492219</t>
  </si>
  <si>
    <t>3492483</t>
  </si>
  <si>
    <t>3492493</t>
  </si>
  <si>
    <t>3492498</t>
  </si>
  <si>
    <t>3492523</t>
  </si>
  <si>
    <t>3492524</t>
  </si>
  <si>
    <t>3492531</t>
  </si>
  <si>
    <t>3492551</t>
  </si>
  <si>
    <t>3492562</t>
  </si>
  <si>
    <t>3492583</t>
  </si>
  <si>
    <t>3492638</t>
  </si>
  <si>
    <t>3492639</t>
  </si>
  <si>
    <t>3492643</t>
  </si>
  <si>
    <t>3492655</t>
  </si>
  <si>
    <t>3492668</t>
  </si>
  <si>
    <t>3492674</t>
  </si>
  <si>
    <t>3492679</t>
  </si>
  <si>
    <t>3492681</t>
  </si>
  <si>
    <t>3492731</t>
  </si>
  <si>
    <t>3492732</t>
  </si>
  <si>
    <t>3492776</t>
  </si>
  <si>
    <t>3492802</t>
  </si>
  <si>
    <t>3492804</t>
  </si>
  <si>
    <t>3492918</t>
  </si>
  <si>
    <t>3492943</t>
  </si>
  <si>
    <t>3492952</t>
  </si>
  <si>
    <t>3493151</t>
  </si>
  <si>
    <t>3493163</t>
  </si>
  <si>
    <t>3493171</t>
  </si>
  <si>
    <t>3493172</t>
  </si>
  <si>
    <t>3493191</t>
  </si>
  <si>
    <t>3493192</t>
  </si>
  <si>
    <t>3493224</t>
  </si>
  <si>
    <t>3493225</t>
  </si>
  <si>
    <t>3493667</t>
  </si>
  <si>
    <t>3493668</t>
  </si>
  <si>
    <t>3493749</t>
  </si>
  <si>
    <t>3493751</t>
  </si>
  <si>
    <t>3494047</t>
  </si>
  <si>
    <t>3494077</t>
  </si>
  <si>
    <t>3494086</t>
  </si>
  <si>
    <t>3494089</t>
  </si>
  <si>
    <t>3494122</t>
  </si>
  <si>
    <t>3494124</t>
  </si>
  <si>
    <t>3494203</t>
  </si>
  <si>
    <t>3494214</t>
  </si>
  <si>
    <t>3494423</t>
  </si>
  <si>
    <t>3494436</t>
  </si>
  <si>
    <t>3494437</t>
  </si>
  <si>
    <t>3494447</t>
  </si>
  <si>
    <t>3494448</t>
  </si>
  <si>
    <t>3494450</t>
  </si>
  <si>
    <t>3494622</t>
  </si>
  <si>
    <t>3494623</t>
  </si>
  <si>
    <t>3494624</t>
  </si>
  <si>
    <t>3494625</t>
  </si>
  <si>
    <t>3494626</t>
  </si>
  <si>
    <t>3494628</t>
  </si>
  <si>
    <t>3494629</t>
  </si>
  <si>
    <t>3494630</t>
  </si>
  <si>
    <t>3494632</t>
  </si>
  <si>
    <t>3494633</t>
  </si>
  <si>
    <t>3494634</t>
  </si>
  <si>
    <t>3494635</t>
  </si>
  <si>
    <t>3494636</t>
  </si>
  <si>
    <t>3494680</t>
  </si>
  <si>
    <t>3494681</t>
  </si>
  <si>
    <t>3494989</t>
  </si>
  <si>
    <t>3494990</t>
  </si>
  <si>
    <t>3495001</t>
  </si>
  <si>
    <t>3495002</t>
  </si>
  <si>
    <t>3495053</t>
  </si>
  <si>
    <t>3495055</t>
  </si>
  <si>
    <t>3495185</t>
  </si>
  <si>
    <t>3495186</t>
  </si>
  <si>
    <t>3495187</t>
  </si>
  <si>
    <t>3495188</t>
  </si>
  <si>
    <t>3495189</t>
  </si>
  <si>
    <t>3495217</t>
  </si>
  <si>
    <t>3495221</t>
  </si>
  <si>
    <t>3495223</t>
  </si>
  <si>
    <t>3495323</t>
  </si>
  <si>
    <t>3495332</t>
  </si>
  <si>
    <t>3495461</t>
  </si>
  <si>
    <t>3495480</t>
  </si>
  <si>
    <t>3495481</t>
  </si>
  <si>
    <t>3495497</t>
  </si>
  <si>
    <t>3495514</t>
  </si>
  <si>
    <t>3495515</t>
  </si>
  <si>
    <t>3495545</t>
  </si>
  <si>
    <t>3495608</t>
  </si>
  <si>
    <t>3495610</t>
  </si>
  <si>
    <t>3495611</t>
  </si>
  <si>
    <t>3495612</t>
  </si>
  <si>
    <t>3495651</t>
  </si>
  <si>
    <t>3495683</t>
  </si>
  <si>
    <t>3495685</t>
  </si>
  <si>
    <t>3495722</t>
  </si>
  <si>
    <t>3495727</t>
  </si>
  <si>
    <t>3495762</t>
  </si>
  <si>
    <t>3495858</t>
  </si>
  <si>
    <t>3495907</t>
  </si>
  <si>
    <t>3496000</t>
  </si>
  <si>
    <t>3496263</t>
  </si>
  <si>
    <t>3496289</t>
  </si>
  <si>
    <t>3496290</t>
  </si>
  <si>
    <t>3496291</t>
  </si>
  <si>
    <t>3496298</t>
  </si>
  <si>
    <t>3496299</t>
  </si>
  <si>
    <t>3496300</t>
  </si>
  <si>
    <t>3496301</t>
  </si>
  <si>
    <t>3496320</t>
  </si>
  <si>
    <t>3496321</t>
  </si>
  <si>
    <t>3496331</t>
  </si>
  <si>
    <t>3496333</t>
  </si>
  <si>
    <t>3496334</t>
  </si>
  <si>
    <t>3496340</t>
  </si>
  <si>
    <t>3496344</t>
  </si>
  <si>
    <t>3496355</t>
  </si>
  <si>
    <t>3496356</t>
  </si>
  <si>
    <t>3496357</t>
  </si>
  <si>
    <t>3496368</t>
  </si>
  <si>
    <t>3496369</t>
  </si>
  <si>
    <t>3496370</t>
  </si>
  <si>
    <t>3496371</t>
  </si>
  <si>
    <t>3496401</t>
  </si>
  <si>
    <t>3496424</t>
  </si>
  <si>
    <t>3496432</t>
  </si>
  <si>
    <t>3496478</t>
  </si>
  <si>
    <t>3496528</t>
  </si>
  <si>
    <t>3496564</t>
  </si>
  <si>
    <t>3496565</t>
  </si>
  <si>
    <t>3496592</t>
  </si>
  <si>
    <t>3496594</t>
  </si>
  <si>
    <t>3496595</t>
  </si>
  <si>
    <t>3496597</t>
  </si>
  <si>
    <t>3496612</t>
  </si>
  <si>
    <t>3496659</t>
  </si>
  <si>
    <t>3496840</t>
  </si>
  <si>
    <t>3496925</t>
  </si>
  <si>
    <t>3496926</t>
  </si>
  <si>
    <t>3496927</t>
  </si>
  <si>
    <t>3496929</t>
  </si>
  <si>
    <t>3497075</t>
  </si>
  <si>
    <t>3497079</t>
  </si>
  <si>
    <t>3497082</t>
  </si>
  <si>
    <t>3497085</t>
  </si>
  <si>
    <t>3497086</t>
  </si>
  <si>
    <t>3497087</t>
  </si>
  <si>
    <t>3497097</t>
  </si>
  <si>
    <t>3497100</t>
  </si>
  <si>
    <t>3497145</t>
  </si>
  <si>
    <t>3497150</t>
  </si>
  <si>
    <t>3497151</t>
  </si>
  <si>
    <t>3497153</t>
  </si>
  <si>
    <t>3497199</t>
  </si>
  <si>
    <t>3497244</t>
  </si>
  <si>
    <t>3497245</t>
  </si>
  <si>
    <t>3497283</t>
  </si>
  <si>
    <t>3497299</t>
  </si>
  <si>
    <t>3497303</t>
  </si>
  <si>
    <t>3497335</t>
  </si>
  <si>
    <t>3497336</t>
  </si>
  <si>
    <t>3497338</t>
  </si>
  <si>
    <t>3497339</t>
  </si>
  <si>
    <t>3497355</t>
  </si>
  <si>
    <t>3497381</t>
  </si>
  <si>
    <t>3497394</t>
  </si>
  <si>
    <t>3497546</t>
  </si>
  <si>
    <t>3497551</t>
  </si>
  <si>
    <t>3497552</t>
  </si>
  <si>
    <t>3497555</t>
  </si>
  <si>
    <t>3497593</t>
  </si>
  <si>
    <t>3497653</t>
  </si>
  <si>
    <t>3497666</t>
  </si>
  <si>
    <t>3497689</t>
  </si>
  <si>
    <t>3497692</t>
  </si>
  <si>
    <t>3497767</t>
  </si>
  <si>
    <t>3497773</t>
  </si>
  <si>
    <t>3497774</t>
  </si>
  <si>
    <t>3497776</t>
  </si>
  <si>
    <t>3497863</t>
  </si>
  <si>
    <t>3497864</t>
  </si>
  <si>
    <t>3497896</t>
  </si>
  <si>
    <t>3497898</t>
  </si>
  <si>
    <t>3497899</t>
  </si>
  <si>
    <t>3497975</t>
  </si>
  <si>
    <t>3497977</t>
  </si>
  <si>
    <t>3497979</t>
  </si>
  <si>
    <t>3497990</t>
  </si>
  <si>
    <t>3497991</t>
  </si>
  <si>
    <t>3497993</t>
  </si>
  <si>
    <t>3498015</t>
  </si>
  <si>
    <t>3498070</t>
  </si>
  <si>
    <t>3498102</t>
  </si>
  <si>
    <t>3498104</t>
  </si>
  <si>
    <t>3498175</t>
  </si>
  <si>
    <t>3498219</t>
  </si>
  <si>
    <t>3498300</t>
  </si>
  <si>
    <t>3498323</t>
  </si>
  <si>
    <t>3498325</t>
  </si>
  <si>
    <t>3498338</t>
  </si>
  <si>
    <t>3498393</t>
  </si>
  <si>
    <t>3498394</t>
  </si>
  <si>
    <t>3498623</t>
  </si>
  <si>
    <t>3498691</t>
  </si>
  <si>
    <t>3498761</t>
  </si>
  <si>
    <t>3498868</t>
  </si>
  <si>
    <t>3498878</t>
  </si>
  <si>
    <t>3498879</t>
  </si>
  <si>
    <t>3498880</t>
  </si>
  <si>
    <t>3498881</t>
  </si>
  <si>
    <t>3499109</t>
  </si>
  <si>
    <t>3499111</t>
  </si>
  <si>
    <t>3499112</t>
  </si>
  <si>
    <t>3499123</t>
  </si>
  <si>
    <t>3499128</t>
  </si>
  <si>
    <t>3499129</t>
  </si>
  <si>
    <t>3499211</t>
  </si>
  <si>
    <t>3499246</t>
  </si>
  <si>
    <t>3499249</t>
  </si>
  <si>
    <t>3499329</t>
  </si>
  <si>
    <t>3499332</t>
  </si>
  <si>
    <t>3499333</t>
  </si>
  <si>
    <t>3499334</t>
  </si>
  <si>
    <t>3499335</t>
  </si>
  <si>
    <t>3499408</t>
  </si>
  <si>
    <t>3499445</t>
  </si>
  <si>
    <t>3499531</t>
  </si>
  <si>
    <t>3499545</t>
  </si>
  <si>
    <t>3499546</t>
  </si>
  <si>
    <t>3499572</t>
  </si>
  <si>
    <t>3499651</t>
  </si>
  <si>
    <t>3499655</t>
  </si>
  <si>
    <t>3499662</t>
  </si>
  <si>
    <t>3499663</t>
  </si>
  <si>
    <t>3499708</t>
  </si>
  <si>
    <t>3499715</t>
  </si>
  <si>
    <t>3499717</t>
  </si>
  <si>
    <t>3499718</t>
  </si>
  <si>
    <t>3499719</t>
  </si>
  <si>
    <t>3499720</t>
  </si>
  <si>
    <t>3499721</t>
  </si>
  <si>
    <t>3499736</t>
  </si>
  <si>
    <t>3499763</t>
  </si>
  <si>
    <t>3499764</t>
  </si>
  <si>
    <t>3499765</t>
  </si>
  <si>
    <t>3499766</t>
  </si>
  <si>
    <t>3499801</t>
  </si>
  <si>
    <t>3499812</t>
  </si>
  <si>
    <t>3499815</t>
  </si>
  <si>
    <t>3499816</t>
  </si>
  <si>
    <t>3499822</t>
  </si>
  <si>
    <t>3499848</t>
  </si>
  <si>
    <t>3499849</t>
  </si>
  <si>
    <t>3499851</t>
  </si>
  <si>
    <t>3499852</t>
  </si>
  <si>
    <t>3499853</t>
  </si>
  <si>
    <t>3499854</t>
  </si>
  <si>
    <t>3499858</t>
  </si>
  <si>
    <t>3499961</t>
  </si>
  <si>
    <t>3500009</t>
  </si>
  <si>
    <t>3500010</t>
  </si>
  <si>
    <t>3500042</t>
  </si>
  <si>
    <t>3500048</t>
  </si>
  <si>
    <t>3500064</t>
  </si>
  <si>
    <t>3500134</t>
  </si>
  <si>
    <t>3500136</t>
  </si>
  <si>
    <t>3500137</t>
  </si>
  <si>
    <t>3500138</t>
  </si>
  <si>
    <t>3500140</t>
  </si>
  <si>
    <t>3500141</t>
  </si>
  <si>
    <t>3500142</t>
  </si>
  <si>
    <t>3500168</t>
  </si>
  <si>
    <t>3500175</t>
  </si>
  <si>
    <t>3500201</t>
  </si>
  <si>
    <t>3500202</t>
  </si>
  <si>
    <t>3500221</t>
  </si>
  <si>
    <t>3500222</t>
  </si>
  <si>
    <t>3500223</t>
  </si>
  <si>
    <t>3500226</t>
  </si>
  <si>
    <t>3500233</t>
  </si>
  <si>
    <t>3500238</t>
  </si>
  <si>
    <t>3500245</t>
  </si>
  <si>
    <t>3500247</t>
  </si>
  <si>
    <t>3500265</t>
  </si>
  <si>
    <t>3500267</t>
  </si>
  <si>
    <t>3500268</t>
  </si>
  <si>
    <t>3500269</t>
  </si>
  <si>
    <t>3500272</t>
  </si>
  <si>
    <t>3500273</t>
  </si>
  <si>
    <t>3500279</t>
  </si>
  <si>
    <t>3500280</t>
  </si>
  <si>
    <t>3500281</t>
  </si>
  <si>
    <t>3500290</t>
  </si>
  <si>
    <t>3500353</t>
  </si>
  <si>
    <t>3500442</t>
  </si>
  <si>
    <t>3500446</t>
  </si>
  <si>
    <t>3500447</t>
  </si>
  <si>
    <t>3500448</t>
  </si>
  <si>
    <t>3500449</t>
  </si>
  <si>
    <t>3500450</t>
  </si>
  <si>
    <t>3500452</t>
  </si>
  <si>
    <t>3500508</t>
  </si>
  <si>
    <t>3500509</t>
  </si>
  <si>
    <t>3500511</t>
  </si>
  <si>
    <t>3500513</t>
  </si>
  <si>
    <t>3500518</t>
  </si>
  <si>
    <t>3500536</t>
  </si>
  <si>
    <t>3500539</t>
  </si>
  <si>
    <t>3500567</t>
  </si>
  <si>
    <t>3500680</t>
  </si>
  <si>
    <t>3500681</t>
  </si>
  <si>
    <t>3500725</t>
  </si>
  <si>
    <t>3500746</t>
  </si>
  <si>
    <t>3500837</t>
  </si>
  <si>
    <t>3500838</t>
  </si>
  <si>
    <t>3500852</t>
  </si>
  <si>
    <t>3500860</t>
  </si>
  <si>
    <t>3500867</t>
  </si>
  <si>
    <t>3500868</t>
  </si>
  <si>
    <t>3500869</t>
  </si>
  <si>
    <t>3500877</t>
  </si>
  <si>
    <t>3500902</t>
  </si>
  <si>
    <t>3500925</t>
  </si>
  <si>
    <t>3500930</t>
  </si>
  <si>
    <t>3500931</t>
  </si>
  <si>
    <t>3500936</t>
  </si>
  <si>
    <t>3500937</t>
  </si>
  <si>
    <t>3500938</t>
  </si>
  <si>
    <t>3501045</t>
  </si>
  <si>
    <t>3501048</t>
  </si>
  <si>
    <t>3501049</t>
  </si>
  <si>
    <t>3501074</t>
  </si>
  <si>
    <t>3501076</t>
  </si>
  <si>
    <t>3501077</t>
  </si>
  <si>
    <t>3501082</t>
  </si>
  <si>
    <t>3501083</t>
  </si>
  <si>
    <t>3501085</t>
  </si>
  <si>
    <t>3501088</t>
  </si>
  <si>
    <t>3501096</t>
  </si>
  <si>
    <t>3501129</t>
  </si>
  <si>
    <t>3501148</t>
  </si>
  <si>
    <t>3501175</t>
  </si>
  <si>
    <t>3501279</t>
  </si>
  <si>
    <t>3501388</t>
  </si>
  <si>
    <t>3501389</t>
  </si>
  <si>
    <t>3501390</t>
  </si>
  <si>
    <t>3501391</t>
  </si>
  <si>
    <t>3501392</t>
  </si>
  <si>
    <t>3501393</t>
  </si>
  <si>
    <t>3501394</t>
  </si>
  <si>
    <t>3501395</t>
  </si>
  <si>
    <t>3501400</t>
  </si>
  <si>
    <t>3501401</t>
  </si>
  <si>
    <t>3501404</t>
  </si>
  <si>
    <t>3501405</t>
  </si>
  <si>
    <t>3501407</t>
  </si>
  <si>
    <t>3501408</t>
  </si>
  <si>
    <t>3501413</t>
  </si>
  <si>
    <t>3501414</t>
  </si>
  <si>
    <t>3501452</t>
  </si>
  <si>
    <t>3501459</t>
  </si>
  <si>
    <t>3501460</t>
  </si>
  <si>
    <t>3501546</t>
  </si>
  <si>
    <t>3501547</t>
  </si>
  <si>
    <t>3501549</t>
  </si>
  <si>
    <t>3501554</t>
  </si>
  <si>
    <t>3501568</t>
  </si>
  <si>
    <t>3501572</t>
  </si>
  <si>
    <t>3501573</t>
  </si>
  <si>
    <t>3501574</t>
  </si>
  <si>
    <t>3501575</t>
  </si>
  <si>
    <t>3501576</t>
  </si>
  <si>
    <t>3501577</t>
  </si>
  <si>
    <t>3501578</t>
  </si>
  <si>
    <t>3501579</t>
  </si>
  <si>
    <t>3501580</t>
  </si>
  <si>
    <t>3501581</t>
  </si>
  <si>
    <t>3501583</t>
  </si>
  <si>
    <t>3501584</t>
  </si>
  <si>
    <t>3501585</t>
  </si>
  <si>
    <t>3501586</t>
  </si>
  <si>
    <t>3501587</t>
  </si>
  <si>
    <t>3501588</t>
  </si>
  <si>
    <t>3501590</t>
  </si>
  <si>
    <t>3501592</t>
  </si>
  <si>
    <t>3501598</t>
  </si>
  <si>
    <t>3501600</t>
  </si>
  <si>
    <t>3501602</t>
  </si>
  <si>
    <t>3501730</t>
  </si>
  <si>
    <t>3501732</t>
  </si>
  <si>
    <t>3501771</t>
  </si>
  <si>
    <t>3501773</t>
  </si>
  <si>
    <t>3501774</t>
  </si>
  <si>
    <t>3501775</t>
  </si>
  <si>
    <t>3501776</t>
  </si>
  <si>
    <t>3501777</t>
  </si>
  <si>
    <t>3501792</t>
  </si>
  <si>
    <t>3501793</t>
  </si>
  <si>
    <t>3501795</t>
  </si>
  <si>
    <t>3501814</t>
  </si>
  <si>
    <t>3501842</t>
  </si>
  <si>
    <t>3501843</t>
  </si>
  <si>
    <t>3501864</t>
  </si>
  <si>
    <t>3501865</t>
  </si>
  <si>
    <t>3501873</t>
  </si>
  <si>
    <t>3501874</t>
  </si>
  <si>
    <t>3501875</t>
  </si>
  <si>
    <t>3501903</t>
  </si>
  <si>
    <t>3501979</t>
  </si>
  <si>
    <t>3501980</t>
  </si>
  <si>
    <t>3501982</t>
  </si>
  <si>
    <t>3502127</t>
  </si>
  <si>
    <t>3502128</t>
  </si>
  <si>
    <t>3502129</t>
  </si>
  <si>
    <t>3502130</t>
  </si>
  <si>
    <t>3502163</t>
  </si>
  <si>
    <t>3502184</t>
  </si>
  <si>
    <t>3502188</t>
  </si>
  <si>
    <t>3502189</t>
  </si>
  <si>
    <t>3502191</t>
  </si>
  <si>
    <t>3502200</t>
  </si>
  <si>
    <t>3502318</t>
  </si>
  <si>
    <t>3502320</t>
  </si>
  <si>
    <t>3502321</t>
  </si>
  <si>
    <t>3502322</t>
  </si>
  <si>
    <t>3502340</t>
  </si>
  <si>
    <t>3502341</t>
  </si>
  <si>
    <t>3502342</t>
  </si>
  <si>
    <t>3502343</t>
  </si>
  <si>
    <t>3502344</t>
  </si>
  <si>
    <t>3502345</t>
  </si>
  <si>
    <t>3502346</t>
  </si>
  <si>
    <t>3502349</t>
  </si>
  <si>
    <t>3502350</t>
  </si>
  <si>
    <t>3502351</t>
  </si>
  <si>
    <t>3502357</t>
  </si>
  <si>
    <t>3502358</t>
  </si>
  <si>
    <t>3502359</t>
  </si>
  <si>
    <t>3502416</t>
  </si>
  <si>
    <t>3502418</t>
  </si>
  <si>
    <t>3502435</t>
  </si>
  <si>
    <t>3502436</t>
  </si>
  <si>
    <t>3502464</t>
  </si>
  <si>
    <t>3502488</t>
  </si>
  <si>
    <t>3502522</t>
  </si>
  <si>
    <t>3502524</t>
  </si>
  <si>
    <t>3502525</t>
  </si>
  <si>
    <t>3502573</t>
  </si>
  <si>
    <t>3502574</t>
  </si>
  <si>
    <t>3502583</t>
  </si>
  <si>
    <t>3502584</t>
  </si>
  <si>
    <t>3502585</t>
  </si>
  <si>
    <t>3502621</t>
  </si>
  <si>
    <t>3502624</t>
  </si>
  <si>
    <t>3502666</t>
  </si>
  <si>
    <t>3502670</t>
  </si>
  <si>
    <t>3502741</t>
  </si>
  <si>
    <t>3502750</t>
  </si>
  <si>
    <t>3502781</t>
  </si>
  <si>
    <t>3502797</t>
  </si>
  <si>
    <t>3502800</t>
  </si>
  <si>
    <t>3502893</t>
  </si>
  <si>
    <t>3502900</t>
  </si>
  <si>
    <t>3502906</t>
  </si>
  <si>
    <t>3502926</t>
  </si>
  <si>
    <t>3502948</t>
  </si>
  <si>
    <t>3502949</t>
  </si>
  <si>
    <t>3502950</t>
  </si>
  <si>
    <t>3502957</t>
  </si>
  <si>
    <t>3502958</t>
  </si>
  <si>
    <t>3502959</t>
  </si>
  <si>
    <t>3502960</t>
  </si>
  <si>
    <t>3502992</t>
  </si>
  <si>
    <t>3503065</t>
  </si>
  <si>
    <t>3503066</t>
  </si>
  <si>
    <t>3503067</t>
  </si>
  <si>
    <t>3503068</t>
  </si>
  <si>
    <t>3503100</t>
  </si>
  <si>
    <t>3503136</t>
  </si>
  <si>
    <t>3503137</t>
  </si>
  <si>
    <t>3503150</t>
  </si>
  <si>
    <t>3503151</t>
  </si>
  <si>
    <t>3503212</t>
  </si>
  <si>
    <t>3503217</t>
  </si>
  <si>
    <t>3503229</t>
  </si>
  <si>
    <t>3503303</t>
  </si>
  <si>
    <t>3503458</t>
  </si>
  <si>
    <t>3503473</t>
  </si>
  <si>
    <t>3503515</t>
  </si>
  <si>
    <t>3503516</t>
  </si>
  <si>
    <t>3503536</t>
  </si>
  <si>
    <t>3503537</t>
  </si>
  <si>
    <t>3503538</t>
  </si>
  <si>
    <t>3503539</t>
  </si>
  <si>
    <t>3503540</t>
  </si>
  <si>
    <t>3503541</t>
  </si>
  <si>
    <t>3503542</t>
  </si>
  <si>
    <t>3503543</t>
  </si>
  <si>
    <t>3503586</t>
  </si>
  <si>
    <t>3503597</t>
  </si>
  <si>
    <t>3503606</t>
  </si>
  <si>
    <t>3503671</t>
  </si>
  <si>
    <t>3503672</t>
  </si>
  <si>
    <t>3503702</t>
  </si>
  <si>
    <t>3503769</t>
  </si>
  <si>
    <t>3503774</t>
  </si>
  <si>
    <t>3503776</t>
  </si>
  <si>
    <t>3503777</t>
  </si>
  <si>
    <t>3503778</t>
  </si>
  <si>
    <t>3503782</t>
  </si>
  <si>
    <t>3503783</t>
  </si>
  <si>
    <t>3503784</t>
  </si>
  <si>
    <t>3503786</t>
  </si>
  <si>
    <t>3503788</t>
  </si>
  <si>
    <t>3503789</t>
  </si>
  <si>
    <t>3503790</t>
  </si>
  <si>
    <t>3503791</t>
  </si>
  <si>
    <t>3503813</t>
  </si>
  <si>
    <t>3503820</t>
  </si>
  <si>
    <t>3503821</t>
  </si>
  <si>
    <t>3503822</t>
  </si>
  <si>
    <t>3503823</t>
  </si>
  <si>
    <t>3503857</t>
  </si>
  <si>
    <t>3503878</t>
  </si>
  <si>
    <t>3503900</t>
  </si>
  <si>
    <t>3503928</t>
  </si>
  <si>
    <t>3503992</t>
  </si>
  <si>
    <t>3504059</t>
  </si>
  <si>
    <t>3504130</t>
  </si>
  <si>
    <t>3504131</t>
  </si>
  <si>
    <t>3504141</t>
  </si>
  <si>
    <t>3504212</t>
  </si>
  <si>
    <t>3504213</t>
  </si>
  <si>
    <t>3504214</t>
  </si>
  <si>
    <t>3504216</t>
  </si>
  <si>
    <t>3504327</t>
  </si>
  <si>
    <t>3504328</t>
  </si>
  <si>
    <t>3504430</t>
  </si>
  <si>
    <t>3504505</t>
  </si>
  <si>
    <t>3504543</t>
  </si>
  <si>
    <t>3504566</t>
  </si>
  <si>
    <t>3504577</t>
  </si>
  <si>
    <t>3504615</t>
  </si>
  <si>
    <t>3504616</t>
  </si>
  <si>
    <t>3504617</t>
  </si>
  <si>
    <t>3504618</t>
  </si>
  <si>
    <t>3504620</t>
  </si>
  <si>
    <t>3504621</t>
  </si>
  <si>
    <t>3504622</t>
  </si>
  <si>
    <t>3504623</t>
  </si>
  <si>
    <t>3504628</t>
  </si>
  <si>
    <t>3504629</t>
  </si>
  <si>
    <t>3504630</t>
  </si>
  <si>
    <t>3504656</t>
  </si>
  <si>
    <t>3504669</t>
  </si>
  <si>
    <t>3504740</t>
  </si>
  <si>
    <t>3504741</t>
  </si>
  <si>
    <t>3504774</t>
  </si>
  <si>
    <t>3504861</t>
  </si>
  <si>
    <t>3504862</t>
  </si>
  <si>
    <t>3504941</t>
  </si>
  <si>
    <t>3505082</t>
  </si>
  <si>
    <t>3505114</t>
  </si>
  <si>
    <t>3505123</t>
  </si>
  <si>
    <t>3505124</t>
  </si>
  <si>
    <t>3505135</t>
  </si>
  <si>
    <t>3505137</t>
  </si>
  <si>
    <t>3505161</t>
  </si>
  <si>
    <t>3505163</t>
  </si>
  <si>
    <t>3505213</t>
  </si>
  <si>
    <t>3505269</t>
  </si>
  <si>
    <t>3505273</t>
  </si>
  <si>
    <t>3505306</t>
  </si>
  <si>
    <t>3505336</t>
  </si>
  <si>
    <t>3505339</t>
  </si>
  <si>
    <t>3505364</t>
  </si>
  <si>
    <t>3505386</t>
  </si>
  <si>
    <t>3505454</t>
  </si>
  <si>
    <t>3505455</t>
  </si>
  <si>
    <t>3505456</t>
  </si>
  <si>
    <t>3505473</t>
  </si>
  <si>
    <t>3505531</t>
  </si>
  <si>
    <t>3505552</t>
  </si>
  <si>
    <t>3505555</t>
  </si>
  <si>
    <t>3505579</t>
  </si>
  <si>
    <t>3505593</t>
  </si>
  <si>
    <t>3505594</t>
  </si>
  <si>
    <t>3505595</t>
  </si>
  <si>
    <t>3505600</t>
  </si>
  <si>
    <t>3505620</t>
  </si>
  <si>
    <t>3505674</t>
  </si>
  <si>
    <t>3505675</t>
  </si>
  <si>
    <t>3505676</t>
  </si>
  <si>
    <t>3505677</t>
  </si>
  <si>
    <t>3505678</t>
  </si>
  <si>
    <t>3505680</t>
  </si>
  <si>
    <t>3505714</t>
  </si>
  <si>
    <t>3505718</t>
  </si>
  <si>
    <t>3505721</t>
  </si>
  <si>
    <t>3505724</t>
  </si>
  <si>
    <t>3505734</t>
  </si>
  <si>
    <t>3505765</t>
  </si>
  <si>
    <t>3505766</t>
  </si>
  <si>
    <t>3505784</t>
  </si>
  <si>
    <t>3505807</t>
  </si>
  <si>
    <t>3505808</t>
  </si>
  <si>
    <t>3505809</t>
  </si>
  <si>
    <t>3505811</t>
  </si>
  <si>
    <t>3505814</t>
  </si>
  <si>
    <t>3505815</t>
  </si>
  <si>
    <t>3505816</t>
  </si>
  <si>
    <t>3505817</t>
  </si>
  <si>
    <t>3505860</t>
  </si>
  <si>
    <t>3505861</t>
  </si>
  <si>
    <t>3505896</t>
  </si>
  <si>
    <t>3505907</t>
  </si>
  <si>
    <t>3505912</t>
  </si>
  <si>
    <t>3505920</t>
  </si>
  <si>
    <t>3505936</t>
  </si>
  <si>
    <t>3505959</t>
  </si>
  <si>
    <t>3505964</t>
  </si>
  <si>
    <t>3505969</t>
  </si>
  <si>
    <t>3505972</t>
  </si>
  <si>
    <t>3505975</t>
  </si>
  <si>
    <t>3505978</t>
  </si>
  <si>
    <t>3505979</t>
  </si>
  <si>
    <t>3505997</t>
  </si>
  <si>
    <t>3506000</t>
  </si>
  <si>
    <t>3506007</t>
  </si>
  <si>
    <t>3506010</t>
  </si>
  <si>
    <t>3506021</t>
  </si>
  <si>
    <t>3506022</t>
  </si>
  <si>
    <t>3506023</t>
  </si>
  <si>
    <t>3506025</t>
  </si>
  <si>
    <t>3506027</t>
  </si>
  <si>
    <t>3506028</t>
  </si>
  <si>
    <t>3506029</t>
  </si>
  <si>
    <t>3506032</t>
  </si>
  <si>
    <t>3506033</t>
  </si>
  <si>
    <t>3506044</t>
  </si>
  <si>
    <t>3506045</t>
  </si>
  <si>
    <t>3506070</t>
  </si>
  <si>
    <t>3506071</t>
  </si>
  <si>
    <t>3506072</t>
  </si>
  <si>
    <t>3506073</t>
  </si>
  <si>
    <t>3506074</t>
  </si>
  <si>
    <t>3506149</t>
  </si>
  <si>
    <t>3506150</t>
  </si>
  <si>
    <t>3506151</t>
  </si>
  <si>
    <t>3506152</t>
  </si>
  <si>
    <t>3506153</t>
  </si>
  <si>
    <t>3506154</t>
  </si>
  <si>
    <t>3506155</t>
  </si>
  <si>
    <t>3506156</t>
  </si>
  <si>
    <t>3506241</t>
  </si>
  <si>
    <t>3506289</t>
  </si>
  <si>
    <t>3506291</t>
  </si>
  <si>
    <t>3506292</t>
  </si>
  <si>
    <t>3506302</t>
  </si>
  <si>
    <t>3506318</t>
  </si>
  <si>
    <t>3506350</t>
  </si>
  <si>
    <t>3506351</t>
  </si>
  <si>
    <t>3506357</t>
  </si>
  <si>
    <t>3506398</t>
  </si>
  <si>
    <t>3506403</t>
  </si>
  <si>
    <t>3506405</t>
  </si>
  <si>
    <t>3506428</t>
  </si>
  <si>
    <t>3506452</t>
  </si>
  <si>
    <t>3506524</t>
  </si>
  <si>
    <t>3506526</t>
  </si>
  <si>
    <t>3506527</t>
  </si>
  <si>
    <t>3506528</t>
  </si>
  <si>
    <t>3506596</t>
  </si>
  <si>
    <t>3506604</t>
  </si>
  <si>
    <t>3506626</t>
  </si>
  <si>
    <t>3506630</t>
  </si>
  <si>
    <t>3506651</t>
  </si>
  <si>
    <t>3506721</t>
  </si>
  <si>
    <t>3506724</t>
  </si>
  <si>
    <t>3506729</t>
  </si>
  <si>
    <t>3506755</t>
  </si>
  <si>
    <t>3506756</t>
  </si>
  <si>
    <t>3506757</t>
  </si>
  <si>
    <t>3506765</t>
  </si>
  <si>
    <t>3506926</t>
  </si>
  <si>
    <t>3506967</t>
  </si>
  <si>
    <t>3506970</t>
  </si>
  <si>
    <t>3506973</t>
  </si>
  <si>
    <t>3507014</t>
  </si>
  <si>
    <t>3507019</t>
  </si>
  <si>
    <t>3507125</t>
  </si>
  <si>
    <t>3507126</t>
  </si>
  <si>
    <t>3507176</t>
  </si>
  <si>
    <t>3507185</t>
  </si>
  <si>
    <t>3507186</t>
  </si>
  <si>
    <t>3507187</t>
  </si>
  <si>
    <t>3507203</t>
  </si>
  <si>
    <t>3507204</t>
  </si>
  <si>
    <t>3507206</t>
  </si>
  <si>
    <t>3507275</t>
  </si>
  <si>
    <t>3507277</t>
  </si>
  <si>
    <t>3507325</t>
  </si>
  <si>
    <t>3507335</t>
  </si>
  <si>
    <t>3507383</t>
  </si>
  <si>
    <t>3507400</t>
  </si>
  <si>
    <t>3507401</t>
  </si>
  <si>
    <t>3507408</t>
  </si>
  <si>
    <t>3507411</t>
  </si>
  <si>
    <t>3507435</t>
  </si>
  <si>
    <t>3507437</t>
  </si>
  <si>
    <t>3507439</t>
  </si>
  <si>
    <t>3507521</t>
  </si>
  <si>
    <t>3507527</t>
  </si>
  <si>
    <t>3507530</t>
  </si>
  <si>
    <t>3507531</t>
  </si>
  <si>
    <t>3507536</t>
  </si>
  <si>
    <t>3507537</t>
  </si>
  <si>
    <t>3507539</t>
  </si>
  <si>
    <t>3507541</t>
  </si>
  <si>
    <t>3507556</t>
  </si>
  <si>
    <t>3507559</t>
  </si>
  <si>
    <t>3507562</t>
  </si>
  <si>
    <t>3507563</t>
  </si>
  <si>
    <t>3507570</t>
  </si>
  <si>
    <t>3507580</t>
  </si>
  <si>
    <t>3507582</t>
  </si>
  <si>
    <t>3507583</t>
  </si>
  <si>
    <t>3507584</t>
  </si>
  <si>
    <t>3507585</t>
  </si>
  <si>
    <t>3507586</t>
  </si>
  <si>
    <t>3507587</t>
  </si>
  <si>
    <t>3507589</t>
  </si>
  <si>
    <t>3507590</t>
  </si>
  <si>
    <t>3507611</t>
  </si>
  <si>
    <t>3507613</t>
  </si>
  <si>
    <t>3507643</t>
  </si>
  <si>
    <t>3507657</t>
  </si>
  <si>
    <t>3507686</t>
  </si>
  <si>
    <t>3507712</t>
  </si>
  <si>
    <t>3507728</t>
  </si>
  <si>
    <t>3507729</t>
  </si>
  <si>
    <t>3507730</t>
  </si>
  <si>
    <t>3507733</t>
  </si>
  <si>
    <t>3507761</t>
  </si>
  <si>
    <t>3507762</t>
  </si>
  <si>
    <t>3507914</t>
  </si>
  <si>
    <t>3507920</t>
  </si>
  <si>
    <t>3507931</t>
  </si>
  <si>
    <t>3507973</t>
  </si>
  <si>
    <t>3507974</t>
  </si>
  <si>
    <t>3507975</t>
  </si>
  <si>
    <t>3507976</t>
  </si>
  <si>
    <t>3507977</t>
  </si>
  <si>
    <t>3507979</t>
  </si>
  <si>
    <t>3507986</t>
  </si>
  <si>
    <t>3507987</t>
  </si>
  <si>
    <t>3508004</t>
  </si>
  <si>
    <t>3508010</t>
  </si>
  <si>
    <t>3508012</t>
  </si>
  <si>
    <t>3508013</t>
  </si>
  <si>
    <t>3508059</t>
  </si>
  <si>
    <t>3508138</t>
  </si>
  <si>
    <t>3508148</t>
  </si>
  <si>
    <t>3508152</t>
  </si>
  <si>
    <t>3508293</t>
  </si>
  <si>
    <t>3508295</t>
  </si>
  <si>
    <t>3508296</t>
  </si>
  <si>
    <t>3508323</t>
  </si>
  <si>
    <t>3508349</t>
  </si>
  <si>
    <t>3508389</t>
  </si>
  <si>
    <t>3508420</t>
  </si>
  <si>
    <t>3508421</t>
  </si>
  <si>
    <t>3508447</t>
  </si>
  <si>
    <t>3508457</t>
  </si>
  <si>
    <t>3508463</t>
  </si>
  <si>
    <t>3508554</t>
  </si>
  <si>
    <t>3508557</t>
  </si>
  <si>
    <t>3508558</t>
  </si>
  <si>
    <t>3508602</t>
  </si>
  <si>
    <t>3508606</t>
  </si>
  <si>
    <t>3508607</t>
  </si>
  <si>
    <t>3508608</t>
  </si>
  <si>
    <t>3508651</t>
  </si>
  <si>
    <t>3508658</t>
  </si>
  <si>
    <t>3508662</t>
  </si>
  <si>
    <t>3508689</t>
  </si>
  <si>
    <t>3508695</t>
  </si>
  <si>
    <t>3508722</t>
  </si>
  <si>
    <t>3508814</t>
  </si>
  <si>
    <t>3508893</t>
  </si>
  <si>
    <t>3508896</t>
  </si>
  <si>
    <t>3508900</t>
  </si>
  <si>
    <t>3508902</t>
  </si>
  <si>
    <t>3508903</t>
  </si>
  <si>
    <t>3508907</t>
  </si>
  <si>
    <t>3508934</t>
  </si>
  <si>
    <t>3508936</t>
  </si>
  <si>
    <t>3508943</t>
  </si>
  <si>
    <t>3508945</t>
  </si>
  <si>
    <t>3508947</t>
  </si>
  <si>
    <t>3508949</t>
  </si>
  <si>
    <t>3508950</t>
  </si>
  <si>
    <t>3508951</t>
  </si>
  <si>
    <t>3508958</t>
  </si>
  <si>
    <t>3508960</t>
  </si>
  <si>
    <t>3508963</t>
  </si>
  <si>
    <t>3508964</t>
  </si>
  <si>
    <t>3508975</t>
  </si>
  <si>
    <t>3508977</t>
  </si>
  <si>
    <t>3508997</t>
  </si>
  <si>
    <t>3509011</t>
  </si>
  <si>
    <t>3509030</t>
  </si>
  <si>
    <t>3509033</t>
  </si>
  <si>
    <t>3509057</t>
  </si>
  <si>
    <t>3509058</t>
  </si>
  <si>
    <t>3509062</t>
  </si>
  <si>
    <t>3509096</t>
  </si>
  <si>
    <t>3509097</t>
  </si>
  <si>
    <t>3509141</t>
  </si>
  <si>
    <t>3509163</t>
  </si>
  <si>
    <t>3509164</t>
  </si>
  <si>
    <t>3509175</t>
  </si>
  <si>
    <t>3509340</t>
  </si>
  <si>
    <t>3509352</t>
  </si>
  <si>
    <t>3509354</t>
  </si>
  <si>
    <t>3509357</t>
  </si>
  <si>
    <t>3509386</t>
  </si>
  <si>
    <t>3509388</t>
  </si>
  <si>
    <t>3509389</t>
  </si>
  <si>
    <t>3509391</t>
  </si>
  <si>
    <t>3509400</t>
  </si>
  <si>
    <t>3509401</t>
  </si>
  <si>
    <t>3509403</t>
  </si>
  <si>
    <t>3509404</t>
  </si>
  <si>
    <t>3509414</t>
  </si>
  <si>
    <t>3509416</t>
  </si>
  <si>
    <t>3509465</t>
  </si>
  <si>
    <t>3509492</t>
  </si>
  <si>
    <t>3509493</t>
  </si>
  <si>
    <t>3509499</t>
  </si>
  <si>
    <t>3509500</t>
  </si>
  <si>
    <t>3509502</t>
  </si>
  <si>
    <t>3509505</t>
  </si>
  <si>
    <t>3509506</t>
  </si>
  <si>
    <t>3509522</t>
  </si>
  <si>
    <t>3509523</t>
  </si>
  <si>
    <t>3509539</t>
  </si>
  <si>
    <t>3509577</t>
  </si>
  <si>
    <t>3509586</t>
  </si>
  <si>
    <t>3509588</t>
  </si>
  <si>
    <t>3509593</t>
  </si>
  <si>
    <t>3509600</t>
  </si>
  <si>
    <t>3509607</t>
  </si>
  <si>
    <t>3509616</t>
  </si>
  <si>
    <t>3509617</t>
  </si>
  <si>
    <t>3509640</t>
  </si>
  <si>
    <t>3509657</t>
  </si>
  <si>
    <t>3509666</t>
  </si>
  <si>
    <t>3509779</t>
  </si>
  <si>
    <t>3509814</t>
  </si>
  <si>
    <t>3509818</t>
  </si>
  <si>
    <t>3509823</t>
  </si>
  <si>
    <t>3509825</t>
  </si>
  <si>
    <t>3509834</t>
  </si>
  <si>
    <t>3509864</t>
  </si>
  <si>
    <t>3509866</t>
  </si>
  <si>
    <t>3509873</t>
  </si>
  <si>
    <t>3509882</t>
  </si>
  <si>
    <t>3509949</t>
  </si>
  <si>
    <t>3509950</t>
  </si>
  <si>
    <t>3510040</t>
  </si>
  <si>
    <t>3510044</t>
  </si>
  <si>
    <t>3510045</t>
  </si>
  <si>
    <t>3510051</t>
  </si>
  <si>
    <t>3510071</t>
  </si>
  <si>
    <t>3510074</t>
  </si>
  <si>
    <t>3510124</t>
  </si>
  <si>
    <t>3510130</t>
  </si>
  <si>
    <t>3510147</t>
  </si>
  <si>
    <t>3510148</t>
  </si>
  <si>
    <t>3510149</t>
  </si>
  <si>
    <t>3510150</t>
  </si>
  <si>
    <t>3510204</t>
  </si>
  <si>
    <t>3510235</t>
  </si>
  <si>
    <t>3510244</t>
  </si>
  <si>
    <t>3510253</t>
  </si>
  <si>
    <t>3510254</t>
  </si>
  <si>
    <t>3510290</t>
  </si>
  <si>
    <t>3510321</t>
  </si>
  <si>
    <t>3510322</t>
  </si>
  <si>
    <t>3510323</t>
  </si>
  <si>
    <t>3510325</t>
  </si>
  <si>
    <t>3510326</t>
  </si>
  <si>
    <t>3510347</t>
  </si>
  <si>
    <t>3510350</t>
  </si>
  <si>
    <t>3510369</t>
  </si>
  <si>
    <t>3510370</t>
  </si>
  <si>
    <t>3510373</t>
  </si>
  <si>
    <t>3510374</t>
  </si>
  <si>
    <t>3510375</t>
  </si>
  <si>
    <t>3510386</t>
  </si>
  <si>
    <t>3510388</t>
  </si>
  <si>
    <t>3510394</t>
  </si>
  <si>
    <t>3510397</t>
  </si>
  <si>
    <t>3510400</t>
  </si>
  <si>
    <t>3510496</t>
  </si>
  <si>
    <t>3510522</t>
  </si>
  <si>
    <t>3510524</t>
  </si>
  <si>
    <t>3510525</t>
  </si>
  <si>
    <t>3510527</t>
  </si>
  <si>
    <t>3510528</t>
  </si>
  <si>
    <t>3510531</t>
  </si>
  <si>
    <t>3510532</t>
  </si>
  <si>
    <t>3510595</t>
  </si>
  <si>
    <t>3510596</t>
  </si>
  <si>
    <t>3510597</t>
  </si>
  <si>
    <t>3510634</t>
  </si>
  <si>
    <t>3510644</t>
  </si>
  <si>
    <t>3510646</t>
  </si>
  <si>
    <t>3510647</t>
  </si>
  <si>
    <t>3510648</t>
  </si>
  <si>
    <t>3510649</t>
  </si>
  <si>
    <t>3510650</t>
  </si>
  <si>
    <t>3510780</t>
  </si>
  <si>
    <t>3510783</t>
  </si>
  <si>
    <t>3510796</t>
  </si>
  <si>
    <t>3510797</t>
  </si>
  <si>
    <t>3510828</t>
  </si>
  <si>
    <t>3510830</t>
  </si>
  <si>
    <t>3510846</t>
  </si>
  <si>
    <t>3510869</t>
  </si>
  <si>
    <t>3510966</t>
  </si>
  <si>
    <t>3510968</t>
  </si>
  <si>
    <t>3510972</t>
  </si>
  <si>
    <t>3510986</t>
  </si>
  <si>
    <t>3511008</t>
  </si>
  <si>
    <t>3511011</t>
  </si>
  <si>
    <t>3511012</t>
  </si>
  <si>
    <t>3511013</t>
  </si>
  <si>
    <t>3511021</t>
  </si>
  <si>
    <t>3511065</t>
  </si>
  <si>
    <t>3511069</t>
  </si>
  <si>
    <t>3511073</t>
  </si>
  <si>
    <t>3511075</t>
  </si>
  <si>
    <t>3511077</t>
  </si>
  <si>
    <t>3511078</t>
  </si>
  <si>
    <t>3511106</t>
  </si>
  <si>
    <t>3511122</t>
  </si>
  <si>
    <t>3511123</t>
  </si>
  <si>
    <t>3511203</t>
  </si>
  <si>
    <t>3511204</t>
  </si>
  <si>
    <t>3511205</t>
  </si>
  <si>
    <t>3511316</t>
  </si>
  <si>
    <t>3511432</t>
  </si>
  <si>
    <t>3511433</t>
  </si>
  <si>
    <t>3511434</t>
  </si>
  <si>
    <t>3511435</t>
  </si>
  <si>
    <t>3511436</t>
  </si>
  <si>
    <t>3511439</t>
  </si>
  <si>
    <t>3511460</t>
  </si>
  <si>
    <t>3511476</t>
  </si>
  <si>
    <t>3511552</t>
  </si>
  <si>
    <t>3511553</t>
  </si>
  <si>
    <t>3511554</t>
  </si>
  <si>
    <t>3511555</t>
  </si>
  <si>
    <t>3511556</t>
  </si>
  <si>
    <t>3511568</t>
  </si>
  <si>
    <t>3511589</t>
  </si>
  <si>
    <t>3511590</t>
  </si>
  <si>
    <t>3511592</t>
  </si>
  <si>
    <t>3511593</t>
  </si>
  <si>
    <t>3511617</t>
  </si>
  <si>
    <t>3511641</t>
  </si>
  <si>
    <t>3511645</t>
  </si>
  <si>
    <t>3511661</t>
  </si>
  <si>
    <t>3511683</t>
  </si>
  <si>
    <t>3511686</t>
  </si>
  <si>
    <t>3511691</t>
  </si>
  <si>
    <t>3511704</t>
  </si>
  <si>
    <t>3511705</t>
  </si>
  <si>
    <t>3511711</t>
  </si>
  <si>
    <t>3511712</t>
  </si>
  <si>
    <t>3511830</t>
  </si>
  <si>
    <t>3511835</t>
  </si>
  <si>
    <t>3511838</t>
  </si>
  <si>
    <t>3511842</t>
  </si>
  <si>
    <t>3511876</t>
  </si>
  <si>
    <t>3511877</t>
  </si>
  <si>
    <t>3511878</t>
  </si>
  <si>
    <t>3511903</t>
  </si>
  <si>
    <t>3511904</t>
  </si>
  <si>
    <t>3511923</t>
  </si>
  <si>
    <t>3511932</t>
  </si>
  <si>
    <t>3511935</t>
  </si>
  <si>
    <t>3511936</t>
  </si>
  <si>
    <t>3511950</t>
  </si>
  <si>
    <t>3511951</t>
  </si>
  <si>
    <t>3511952</t>
  </si>
  <si>
    <t>3511960</t>
  </si>
  <si>
    <t>3511965</t>
  </si>
  <si>
    <t>3511966</t>
  </si>
  <si>
    <t>3511980</t>
  </si>
  <si>
    <t>3512000</t>
  </si>
  <si>
    <t>3512081</t>
  </si>
  <si>
    <t>3512095</t>
  </si>
  <si>
    <t>3512096</t>
  </si>
  <si>
    <t>3512097</t>
  </si>
  <si>
    <t>3512098</t>
  </si>
  <si>
    <t>3512099</t>
  </si>
  <si>
    <t>3512100</t>
  </si>
  <si>
    <t>3512102</t>
  </si>
  <si>
    <t>3512118</t>
  </si>
  <si>
    <t>3512119</t>
  </si>
  <si>
    <t>3512120</t>
  </si>
  <si>
    <t>3512121</t>
  </si>
  <si>
    <t>3512122</t>
  </si>
  <si>
    <t>3512125</t>
  </si>
  <si>
    <t>3512126</t>
  </si>
  <si>
    <t>3512135</t>
  </si>
  <si>
    <t>3512149</t>
  </si>
  <si>
    <t>3512150</t>
  </si>
  <si>
    <t>3512154</t>
  </si>
  <si>
    <t>3512223</t>
  </si>
  <si>
    <t>3512225</t>
  </si>
  <si>
    <t>3512226</t>
  </si>
  <si>
    <t>3512283</t>
  </si>
  <si>
    <t>3512284</t>
  </si>
  <si>
    <t>3512337</t>
  </si>
  <si>
    <t>3512338</t>
  </si>
  <si>
    <t>3512374</t>
  </si>
  <si>
    <t>3512376</t>
  </si>
  <si>
    <t>3512480</t>
  </si>
  <si>
    <t>3512495</t>
  </si>
  <si>
    <t>3512589</t>
  </si>
  <si>
    <t>3512604</t>
  </si>
  <si>
    <t>3512607</t>
  </si>
  <si>
    <t>3512625</t>
  </si>
  <si>
    <t>3512626</t>
  </si>
  <si>
    <t>3512627</t>
  </si>
  <si>
    <t>3512628</t>
  </si>
  <si>
    <t>3512629</t>
  </si>
  <si>
    <t>3512630</t>
  </si>
  <si>
    <t>3512631</t>
  </si>
  <si>
    <t>3512633</t>
  </si>
  <si>
    <t>3512634</t>
  </si>
  <si>
    <t>3512642</t>
  </si>
  <si>
    <t>3512643</t>
  </si>
  <si>
    <t>3512645</t>
  </si>
  <si>
    <t>3512651</t>
  </si>
  <si>
    <t>3512700</t>
  </si>
  <si>
    <t>3512703</t>
  </si>
  <si>
    <t>3512705</t>
  </si>
  <si>
    <t>3512784</t>
  </si>
  <si>
    <t>3512785</t>
  </si>
  <si>
    <t>3512907</t>
  </si>
  <si>
    <t>3512976</t>
  </si>
  <si>
    <t>3512978</t>
  </si>
  <si>
    <t>3513008</t>
  </si>
  <si>
    <t>3513010</t>
  </si>
  <si>
    <t>3513011</t>
  </si>
  <si>
    <t>3513018</t>
  </si>
  <si>
    <t>3513028</t>
  </si>
  <si>
    <t>3513030</t>
  </si>
  <si>
    <t>3513111</t>
  </si>
  <si>
    <t>3513113</t>
  </si>
  <si>
    <t>3513117</t>
  </si>
  <si>
    <t>3513123</t>
  </si>
  <si>
    <t>3513124</t>
  </si>
  <si>
    <t>3513126</t>
  </si>
  <si>
    <t>3513128</t>
  </si>
  <si>
    <t>3513212</t>
  </si>
  <si>
    <t>3513213</t>
  </si>
  <si>
    <t>3513277</t>
  </si>
  <si>
    <t>3513278</t>
  </si>
  <si>
    <t>3513279</t>
  </si>
  <si>
    <t>3513280</t>
  </si>
  <si>
    <t>3513281</t>
  </si>
  <si>
    <t>3513282</t>
  </si>
  <si>
    <t>3513302</t>
  </si>
  <si>
    <t>3513325</t>
  </si>
  <si>
    <t>3513331</t>
  </si>
  <si>
    <t>3513386</t>
  </si>
  <si>
    <t>3513399</t>
  </si>
  <si>
    <t>3513418</t>
  </si>
  <si>
    <t>3513427</t>
  </si>
  <si>
    <t>3513430</t>
  </si>
  <si>
    <t>3513479</t>
  </si>
  <si>
    <t>3513481</t>
  </si>
  <si>
    <t>3513482</t>
  </si>
  <si>
    <t>3513488</t>
  </si>
  <si>
    <t>3513490</t>
  </si>
  <si>
    <t>3513492</t>
  </si>
  <si>
    <t>3513493</t>
  </si>
  <si>
    <t>3513494</t>
  </si>
  <si>
    <t>3513509</t>
  </si>
  <si>
    <t>3513555</t>
  </si>
  <si>
    <t>3513564</t>
  </si>
  <si>
    <t>3513581</t>
  </si>
  <si>
    <t>3513720</t>
  </si>
  <si>
    <t>3513770</t>
  </si>
  <si>
    <t>3513779</t>
  </si>
  <si>
    <t>3513780</t>
  </si>
  <si>
    <t>3513781</t>
  </si>
  <si>
    <t>3513782</t>
  </si>
  <si>
    <t>3513836</t>
  </si>
  <si>
    <t>3513837</t>
  </si>
  <si>
    <t>3513865</t>
  </si>
  <si>
    <t>3513922</t>
  </si>
  <si>
    <t>3513923</t>
  </si>
  <si>
    <t>3513936</t>
  </si>
  <si>
    <t>3513938</t>
  </si>
  <si>
    <t>3514049</t>
  </si>
  <si>
    <t>3514091</t>
  </si>
  <si>
    <t>3514093</t>
  </si>
  <si>
    <t>3514095</t>
  </si>
  <si>
    <t>3514096</t>
  </si>
  <si>
    <t>3514147</t>
  </si>
  <si>
    <t>3514189</t>
  </si>
  <si>
    <t>3514215</t>
  </si>
  <si>
    <t>3514218</t>
  </si>
  <si>
    <t>3514234</t>
  </si>
  <si>
    <t>3514236</t>
  </si>
  <si>
    <t>3514370</t>
  </si>
  <si>
    <t>3514373</t>
  </si>
  <si>
    <t>3514407</t>
  </si>
  <si>
    <t>3514410</t>
  </si>
  <si>
    <t>3514416</t>
  </si>
  <si>
    <t>3514449</t>
  </si>
  <si>
    <t>3514526</t>
  </si>
  <si>
    <t>3514555</t>
  </si>
  <si>
    <t>3514556</t>
  </si>
  <si>
    <t>3514593</t>
  </si>
  <si>
    <t>3514666</t>
  </si>
  <si>
    <t>3514709</t>
  </si>
  <si>
    <t>3514710</t>
  </si>
  <si>
    <t>3514711</t>
  </si>
  <si>
    <t>3514712</t>
  </si>
  <si>
    <t>3514714</t>
  </si>
  <si>
    <t>3514720</t>
  </si>
  <si>
    <t>3514757</t>
  </si>
  <si>
    <t>3514790</t>
  </si>
  <si>
    <t>3514791</t>
  </si>
  <si>
    <t>3514794</t>
  </si>
  <si>
    <t>3514918</t>
  </si>
  <si>
    <t>3514956</t>
  </si>
  <si>
    <t>3514992</t>
  </si>
  <si>
    <t>3514993</t>
  </si>
  <si>
    <t>3514994</t>
  </si>
  <si>
    <t>3514995</t>
  </si>
  <si>
    <t>3514997</t>
  </si>
  <si>
    <t>3515124</t>
  </si>
  <si>
    <t>3515137</t>
  </si>
  <si>
    <t>3515141</t>
  </si>
  <si>
    <t>3515164</t>
  </si>
  <si>
    <t>3515341</t>
  </si>
  <si>
    <t>3515343</t>
  </si>
  <si>
    <t>3515365</t>
  </si>
  <si>
    <t>3515367</t>
  </si>
  <si>
    <t>3515368</t>
  </si>
  <si>
    <t>3515369</t>
  </si>
  <si>
    <t>3515433</t>
  </si>
  <si>
    <t>3515445</t>
  </si>
  <si>
    <t>3515473</t>
  </si>
  <si>
    <t>3515474</t>
  </si>
  <si>
    <t>3515477</t>
  </si>
  <si>
    <t>3515478</t>
  </si>
  <si>
    <t>3515569</t>
  </si>
  <si>
    <t>3515579</t>
  </si>
  <si>
    <t>3515638</t>
  </si>
  <si>
    <t>3515664</t>
  </si>
  <si>
    <t>3515666</t>
  </si>
  <si>
    <t>3515667</t>
  </si>
  <si>
    <t>3515687</t>
  </si>
  <si>
    <t>3515691</t>
  </si>
  <si>
    <t>3515694</t>
  </si>
  <si>
    <t>3515696</t>
  </si>
  <si>
    <t>3515697</t>
  </si>
  <si>
    <t>3515698</t>
  </si>
  <si>
    <t>3515703</t>
  </si>
  <si>
    <t>3515711</t>
  </si>
  <si>
    <t>3515715</t>
  </si>
  <si>
    <t>3515755</t>
  </si>
  <si>
    <t>3515797</t>
  </si>
  <si>
    <t>3515800</t>
  </si>
  <si>
    <t>3515801</t>
  </si>
  <si>
    <t>3515803</t>
  </si>
  <si>
    <t>3515804</t>
  </si>
  <si>
    <t>3515807</t>
  </si>
  <si>
    <t>3515828</t>
  </si>
  <si>
    <t>3515880</t>
  </si>
  <si>
    <t>3515909</t>
  </si>
  <si>
    <t>3515951</t>
  </si>
  <si>
    <t>3515988</t>
  </si>
  <si>
    <t>3516223</t>
  </si>
  <si>
    <t>3516224</t>
  </si>
  <si>
    <t>3516346</t>
  </si>
  <si>
    <t>3516366</t>
  </si>
  <si>
    <t>3516370</t>
  </si>
  <si>
    <t>3516371</t>
  </si>
  <si>
    <t>3516373</t>
  </si>
  <si>
    <t>3516375</t>
  </si>
  <si>
    <t>3516377</t>
  </si>
  <si>
    <t>3516381</t>
  </si>
  <si>
    <t>3516382</t>
  </si>
  <si>
    <t>3516491</t>
  </si>
  <si>
    <t>3516492</t>
  </si>
  <si>
    <t>3516516</t>
  </si>
  <si>
    <t>3516541</t>
  </si>
  <si>
    <t>3516543</t>
  </si>
  <si>
    <t>3516548</t>
  </si>
  <si>
    <t>3516566</t>
  </si>
  <si>
    <t>3516616</t>
  </si>
  <si>
    <t>3516656</t>
  </si>
  <si>
    <t>3516659</t>
  </si>
  <si>
    <t>3516731</t>
  </si>
  <si>
    <t>3516757</t>
  </si>
  <si>
    <t>3516758</t>
  </si>
  <si>
    <t>3516759</t>
  </si>
  <si>
    <t>3516760</t>
  </si>
  <si>
    <t>3516777</t>
  </si>
  <si>
    <t>3516778</t>
  </si>
  <si>
    <t>3516779</t>
  </si>
  <si>
    <t>3516792</t>
  </si>
  <si>
    <t>3516918</t>
  </si>
  <si>
    <t>3516928</t>
  </si>
  <si>
    <t>3516929</t>
  </si>
  <si>
    <t>3516934</t>
  </si>
  <si>
    <t>3516935</t>
  </si>
  <si>
    <t>3516956</t>
  </si>
  <si>
    <t>3516979</t>
  </si>
  <si>
    <t>3516980</t>
  </si>
  <si>
    <t>3516995</t>
  </si>
  <si>
    <t>3516996</t>
  </si>
  <si>
    <t>3516997</t>
  </si>
  <si>
    <t>3516998</t>
  </si>
  <si>
    <t>3517016</t>
  </si>
  <si>
    <t>3517043</t>
  </si>
  <si>
    <t>3517058</t>
  </si>
  <si>
    <t>3517060</t>
  </si>
  <si>
    <t>3517108</t>
  </si>
  <si>
    <t>3517116</t>
  </si>
  <si>
    <t>3517117</t>
  </si>
  <si>
    <t>3517118</t>
  </si>
  <si>
    <t>3517119</t>
  </si>
  <si>
    <t>3517120</t>
  </si>
  <si>
    <t>3517121</t>
  </si>
  <si>
    <t>3517122</t>
  </si>
  <si>
    <t>3517124</t>
  </si>
  <si>
    <t>3517125</t>
  </si>
  <si>
    <t>3517126</t>
  </si>
  <si>
    <t>3517127</t>
  </si>
  <si>
    <t>3517128</t>
  </si>
  <si>
    <t>3517129</t>
  </si>
  <si>
    <t>3517130</t>
  </si>
  <si>
    <t>3517131</t>
  </si>
  <si>
    <t>3517132</t>
  </si>
  <si>
    <t>3517133</t>
  </si>
  <si>
    <t>3517134</t>
  </si>
  <si>
    <t>3517135</t>
  </si>
  <si>
    <t>3517136</t>
  </si>
  <si>
    <t>3517138</t>
  </si>
  <si>
    <t>3517139</t>
  </si>
  <si>
    <t>3517140</t>
  </si>
  <si>
    <t>3517141</t>
  </si>
  <si>
    <t>3517142</t>
  </si>
  <si>
    <t>3517144</t>
  </si>
  <si>
    <t>3517146</t>
  </si>
  <si>
    <t>3517147</t>
  </si>
  <si>
    <t>3517149</t>
  </si>
  <si>
    <t>3517159</t>
  </si>
  <si>
    <t>3517160</t>
  </si>
  <si>
    <t>3517161</t>
  </si>
  <si>
    <t>3517162</t>
  </si>
  <si>
    <t>3517163</t>
  </si>
  <si>
    <t>3517181</t>
  </si>
  <si>
    <t>3517182</t>
  </si>
  <si>
    <t>3517183</t>
  </si>
  <si>
    <t>3517184</t>
  </si>
  <si>
    <t>3517185</t>
  </si>
  <si>
    <t>3517202</t>
  </si>
  <si>
    <t>3517204</t>
  </si>
  <si>
    <t>3517210</t>
  </si>
  <si>
    <t>3517226</t>
  </si>
  <si>
    <t>3517250</t>
  </si>
  <si>
    <t>3517317</t>
  </si>
  <si>
    <t>3517382</t>
  </si>
  <si>
    <t>3517383</t>
  </si>
  <si>
    <t>3517419</t>
  </si>
  <si>
    <t>3517443</t>
  </si>
  <si>
    <t>3517463</t>
  </si>
  <si>
    <t>3517464</t>
  </si>
  <si>
    <t>3517465</t>
  </si>
  <si>
    <t>3517466</t>
  </si>
  <si>
    <t>3517467</t>
  </si>
  <si>
    <t>3517514</t>
  </si>
  <si>
    <t>3517515</t>
  </si>
  <si>
    <t>3517558</t>
  </si>
  <si>
    <t>3517575</t>
  </si>
  <si>
    <t>3517576</t>
  </si>
  <si>
    <t>3517578</t>
  </si>
  <si>
    <t>3517583</t>
  </si>
  <si>
    <t>3517585</t>
  </si>
  <si>
    <t>3517613</t>
  </si>
  <si>
    <t>3517619</t>
  </si>
  <si>
    <t>3517633</t>
  </si>
  <si>
    <t>3517695</t>
  </si>
  <si>
    <t>3517697</t>
  </si>
  <si>
    <t>3517698</t>
  </si>
  <si>
    <t>3517700</t>
  </si>
  <si>
    <t>3517708</t>
  </si>
  <si>
    <t>3517728</t>
  </si>
  <si>
    <t>3517743</t>
  </si>
  <si>
    <t>3517795</t>
  </si>
  <si>
    <t>3517796</t>
  </si>
  <si>
    <t>3517836</t>
  </si>
  <si>
    <t>3517844</t>
  </si>
  <si>
    <t>3517845</t>
  </si>
  <si>
    <t>3517846</t>
  </si>
  <si>
    <t>3517847</t>
  </si>
  <si>
    <t>3517864</t>
  </si>
  <si>
    <t>3517894</t>
  </si>
  <si>
    <t>3517895</t>
  </si>
  <si>
    <t>3517896</t>
  </si>
  <si>
    <t>3517897</t>
  </si>
  <si>
    <t>3517917</t>
  </si>
  <si>
    <t>3517918</t>
  </si>
  <si>
    <t>3517920</t>
  </si>
  <si>
    <t>3517928</t>
  </si>
  <si>
    <t>3517929</t>
  </si>
  <si>
    <t>3517960</t>
  </si>
  <si>
    <t>3517983</t>
  </si>
  <si>
    <t>3517988</t>
  </si>
  <si>
    <t>3518008</t>
  </si>
  <si>
    <t>3518011</t>
  </si>
  <si>
    <t>3518015</t>
  </si>
  <si>
    <t>3518016</t>
  </si>
  <si>
    <t>3518023</t>
  </si>
  <si>
    <t>3518031</t>
  </si>
  <si>
    <t>3518035</t>
  </si>
  <si>
    <t>3518139</t>
  </si>
  <si>
    <t>3518182</t>
  </si>
  <si>
    <t>3518188</t>
  </si>
  <si>
    <t>3518210</t>
  </si>
  <si>
    <t>3518358</t>
  </si>
  <si>
    <t>3518476</t>
  </si>
  <si>
    <t>3518542</t>
  </si>
  <si>
    <t>3518563</t>
  </si>
  <si>
    <t>3518564</t>
  </si>
  <si>
    <t>3518565</t>
  </si>
  <si>
    <t>3518613</t>
  </si>
  <si>
    <t>3518615</t>
  </si>
  <si>
    <t>3518623</t>
  </si>
  <si>
    <t>3518630</t>
  </si>
  <si>
    <t>3518670</t>
  </si>
  <si>
    <t>3518686</t>
  </si>
  <si>
    <t>3518687</t>
  </si>
  <si>
    <t>3518688</t>
  </si>
  <si>
    <t>3518735</t>
  </si>
  <si>
    <t>3518766</t>
  </si>
  <si>
    <t>3518789</t>
  </si>
  <si>
    <t>3518973</t>
  </si>
  <si>
    <t>3518999</t>
  </si>
  <si>
    <t>3519000</t>
  </si>
  <si>
    <t>3519052</t>
  </si>
  <si>
    <t>3519071</t>
  </si>
  <si>
    <t>3519092</t>
  </si>
  <si>
    <t>3519123</t>
  </si>
  <si>
    <t>3519132</t>
  </si>
  <si>
    <t>3519225</t>
  </si>
  <si>
    <t>3519235</t>
  </si>
  <si>
    <t>3519236</t>
  </si>
  <si>
    <t>3519237</t>
  </si>
  <si>
    <t>3519260</t>
  </si>
  <si>
    <t>3519264</t>
  </si>
  <si>
    <t>3519265</t>
  </si>
  <si>
    <t>3519328</t>
  </si>
  <si>
    <t>3519329</t>
  </si>
  <si>
    <t>3519349</t>
  </si>
  <si>
    <t>3519350</t>
  </si>
  <si>
    <t>3519363</t>
  </si>
  <si>
    <t>3519364</t>
  </si>
  <si>
    <t>3519365</t>
  </si>
  <si>
    <t>3519411</t>
  </si>
  <si>
    <t>3519412</t>
  </si>
  <si>
    <t>3519413</t>
  </si>
  <si>
    <t>3519414</t>
  </si>
  <si>
    <t>3519415</t>
  </si>
  <si>
    <t>3519416</t>
  </si>
  <si>
    <t>3519417</t>
  </si>
  <si>
    <t>3519418</t>
  </si>
  <si>
    <t>3519467</t>
  </si>
  <si>
    <t>3519469</t>
  </si>
  <si>
    <t>3519471</t>
  </si>
  <si>
    <t>3519473</t>
  </si>
  <si>
    <t>3519475</t>
  </si>
  <si>
    <t>3519477</t>
  </si>
  <si>
    <t>3519478</t>
  </si>
  <si>
    <t>3519566</t>
  </si>
  <si>
    <t>3519567</t>
  </si>
  <si>
    <t>3519568</t>
  </si>
  <si>
    <t>3519599</t>
  </si>
  <si>
    <t>3519600</t>
  </si>
  <si>
    <t>3519614</t>
  </si>
  <si>
    <t>3519689</t>
  </si>
  <si>
    <t>3519719</t>
  </si>
  <si>
    <t>3519729</t>
  </si>
  <si>
    <t>3519746</t>
  </si>
  <si>
    <t>3519747</t>
  </si>
  <si>
    <t>3519748</t>
  </si>
  <si>
    <t>3519749</t>
  </si>
  <si>
    <t>3519750</t>
  </si>
  <si>
    <t>3519751</t>
  </si>
  <si>
    <t>3519815</t>
  </si>
  <si>
    <t>3519817</t>
  </si>
  <si>
    <t>3519841</t>
  </si>
  <si>
    <t>3519846</t>
  </si>
  <si>
    <t>3519883</t>
  </si>
  <si>
    <t>3519884</t>
  </si>
  <si>
    <t>3519885</t>
  </si>
  <si>
    <t>3519910</t>
  </si>
  <si>
    <t>3519934</t>
  </si>
  <si>
    <t>3520024</t>
  </si>
  <si>
    <t>3520042</t>
  </si>
  <si>
    <t>3520071</t>
  </si>
  <si>
    <t>3520134</t>
  </si>
  <si>
    <t>3520135</t>
  </si>
  <si>
    <t>3520142</t>
  </si>
  <si>
    <t>3520196</t>
  </si>
  <si>
    <t>3520197</t>
  </si>
  <si>
    <t>3520224</t>
  </si>
  <si>
    <t>3520226</t>
  </si>
  <si>
    <t>3520230</t>
  </si>
  <si>
    <t>3520297</t>
  </si>
  <si>
    <t>3520298</t>
  </si>
  <si>
    <t>3520299</t>
  </si>
  <si>
    <t>3520300</t>
  </si>
  <si>
    <t>3520302</t>
  </si>
  <si>
    <t>3520306</t>
  </si>
  <si>
    <t>3520307</t>
  </si>
  <si>
    <t>3520314</t>
  </si>
  <si>
    <t>3520315</t>
  </si>
  <si>
    <t>3520316</t>
  </si>
  <si>
    <t>3520317</t>
  </si>
  <si>
    <t>3520318</t>
  </si>
  <si>
    <t>3520353</t>
  </si>
  <si>
    <t>3520355</t>
  </si>
  <si>
    <t>3520356</t>
  </si>
  <si>
    <t>3520362</t>
  </si>
  <si>
    <t>3520428</t>
  </si>
  <si>
    <t>3520476</t>
  </si>
  <si>
    <t>3520479</t>
  </si>
  <si>
    <t>3520527</t>
  </si>
  <si>
    <t>3520528</t>
  </si>
  <si>
    <t>3520529</t>
  </si>
  <si>
    <t>3520530</t>
  </si>
  <si>
    <t>3520547</t>
  </si>
  <si>
    <t>3520581</t>
  </si>
  <si>
    <t>3520588</t>
  </si>
  <si>
    <t>3520589</t>
  </si>
  <si>
    <t>3520590</t>
  </si>
  <si>
    <t>3520715</t>
  </si>
  <si>
    <t>3520717</t>
  </si>
  <si>
    <t>3520719</t>
  </si>
  <si>
    <t>3520720</t>
  </si>
  <si>
    <t>3520721</t>
  </si>
  <si>
    <t>3520735</t>
  </si>
  <si>
    <t>3520736</t>
  </si>
  <si>
    <t>3520737</t>
  </si>
  <si>
    <t>3520744</t>
  </si>
  <si>
    <t>3520745</t>
  </si>
  <si>
    <t>3520746</t>
  </si>
  <si>
    <t>3520748</t>
  </si>
  <si>
    <t>3520750</t>
  </si>
  <si>
    <t>3520751</t>
  </si>
  <si>
    <t>3520804</t>
  </si>
  <si>
    <t>3520889</t>
  </si>
  <si>
    <t>3520891</t>
  </si>
  <si>
    <t>3521024</t>
  </si>
  <si>
    <t>3521078</t>
  </si>
  <si>
    <t>3521228</t>
  </si>
  <si>
    <t>3521250</t>
  </si>
  <si>
    <t>3521251</t>
  </si>
  <si>
    <t>3521260</t>
  </si>
  <si>
    <t>3521265</t>
  </si>
  <si>
    <t>3521266</t>
  </si>
  <si>
    <t>3521277</t>
  </si>
  <si>
    <t>3521278</t>
  </si>
  <si>
    <t>3521279</t>
  </si>
  <si>
    <t>3521280</t>
  </si>
  <si>
    <t>3521281</t>
  </si>
  <si>
    <t>3521282</t>
  </si>
  <si>
    <t>3521283</t>
  </si>
  <si>
    <t>3521284</t>
  </si>
  <si>
    <t>3521285</t>
  </si>
  <si>
    <t>3521370</t>
  </si>
  <si>
    <t>3521435</t>
  </si>
  <si>
    <t>3521437</t>
  </si>
  <si>
    <t>3521438</t>
  </si>
  <si>
    <t>3521440</t>
  </si>
  <si>
    <t>3521441</t>
  </si>
  <si>
    <t>3521443</t>
  </si>
  <si>
    <t>3521450</t>
  </si>
  <si>
    <t>3521491</t>
  </si>
  <si>
    <t>3521494</t>
  </si>
  <si>
    <t>3521498</t>
  </si>
  <si>
    <t>3521499</t>
  </si>
  <si>
    <t>3521501</t>
  </si>
  <si>
    <t>3521522</t>
  </si>
  <si>
    <t>3521526</t>
  </si>
  <si>
    <t>3521527</t>
  </si>
  <si>
    <t>3521528</t>
  </si>
  <si>
    <t>3521569</t>
  </si>
  <si>
    <t>3521570</t>
  </si>
  <si>
    <t>3521572</t>
  </si>
  <si>
    <t>3521577</t>
  </si>
  <si>
    <t>3521581</t>
  </si>
  <si>
    <t>3521582</t>
  </si>
  <si>
    <t>3521594</t>
  </si>
  <si>
    <t>3521605</t>
  </si>
  <si>
    <t>3521614</t>
  </si>
  <si>
    <t>3521617</t>
  </si>
  <si>
    <t>3521620</t>
  </si>
  <si>
    <t>3521621</t>
  </si>
  <si>
    <t>3521627</t>
  </si>
  <si>
    <t>3521628</t>
  </si>
  <si>
    <t>3521629</t>
  </si>
  <si>
    <t>3521631</t>
  </si>
  <si>
    <t>3521640</t>
  </si>
  <si>
    <t>3521718</t>
  </si>
  <si>
    <t>3521791</t>
  </si>
  <si>
    <t>3521809</t>
  </si>
  <si>
    <t>3521810</t>
  </si>
  <si>
    <t>3521823</t>
  </si>
  <si>
    <t>3521827</t>
  </si>
  <si>
    <t>3521828</t>
  </si>
  <si>
    <t>3521829</t>
  </si>
  <si>
    <t>3521896</t>
  </si>
  <si>
    <t>3521969</t>
  </si>
  <si>
    <t>3521972</t>
  </si>
  <si>
    <t>3522090</t>
  </si>
  <si>
    <t>3522091</t>
  </si>
  <si>
    <t>3522092</t>
  </si>
  <si>
    <t>3522183</t>
  </si>
  <si>
    <t>3522184</t>
  </si>
  <si>
    <t>3522186</t>
  </si>
  <si>
    <t>3522251</t>
  </si>
  <si>
    <t>3522259</t>
  </si>
  <si>
    <t>3522365</t>
  </si>
  <si>
    <t>3522404</t>
  </si>
  <si>
    <t>3522406</t>
  </si>
  <si>
    <t>3522407</t>
  </si>
  <si>
    <t>3522422</t>
  </si>
  <si>
    <t>3522443</t>
  </si>
  <si>
    <t>3522462</t>
  </si>
  <si>
    <t>3522463</t>
  </si>
  <si>
    <t>3522464</t>
  </si>
  <si>
    <t>3522465</t>
  </si>
  <si>
    <t>3522543</t>
  </si>
  <si>
    <t>3522548</t>
  </si>
  <si>
    <t>3522549</t>
  </si>
  <si>
    <t>3522550</t>
  </si>
  <si>
    <t>3522555</t>
  </si>
  <si>
    <t>3522564</t>
  </si>
  <si>
    <t>3522690</t>
  </si>
  <si>
    <t>3522747</t>
  </si>
  <si>
    <t>3522748</t>
  </si>
  <si>
    <t>3522749</t>
  </si>
  <si>
    <t>3522808</t>
  </si>
  <si>
    <t>3522809</t>
  </si>
  <si>
    <t>3522818</t>
  </si>
  <si>
    <t>3522831</t>
  </si>
  <si>
    <t>3522856</t>
  </si>
  <si>
    <t>3522912</t>
  </si>
  <si>
    <t>3522913</t>
  </si>
  <si>
    <t>3522914</t>
  </si>
  <si>
    <t>3523041</t>
  </si>
  <si>
    <t>3523043</t>
  </si>
  <si>
    <t>3523045</t>
  </si>
  <si>
    <t>3523046</t>
  </si>
  <si>
    <t>3523047</t>
  </si>
  <si>
    <t>3523048</t>
  </si>
  <si>
    <t>3523049</t>
  </si>
  <si>
    <t>3523050</t>
  </si>
  <si>
    <t>3523058</t>
  </si>
  <si>
    <t>3523060</t>
  </si>
  <si>
    <t>3523061</t>
  </si>
  <si>
    <t>3523099</t>
  </si>
  <si>
    <t>3523100</t>
  </si>
  <si>
    <t>3523127</t>
  </si>
  <si>
    <t>3523157</t>
  </si>
  <si>
    <t>3523216</t>
  </si>
  <si>
    <t>3523233</t>
  </si>
  <si>
    <t>3523234</t>
  </si>
  <si>
    <t>3523249</t>
  </si>
  <si>
    <t>3523256</t>
  </si>
  <si>
    <t>3523257</t>
  </si>
  <si>
    <t>3523266</t>
  </si>
  <si>
    <t>3523267</t>
  </si>
  <si>
    <t>3523268</t>
  </si>
  <si>
    <t>3523269</t>
  </si>
  <si>
    <t>3523277</t>
  </si>
  <si>
    <t>3523291</t>
  </si>
  <si>
    <t>3523293</t>
  </si>
  <si>
    <t>3523363</t>
  </si>
  <si>
    <t>3523428</t>
  </si>
  <si>
    <t>3523429</t>
  </si>
  <si>
    <t>3523474</t>
  </si>
  <si>
    <t>3523475</t>
  </si>
  <si>
    <t>3523510</t>
  </si>
  <si>
    <t>3523520</t>
  </si>
  <si>
    <t>3523626</t>
  </si>
  <si>
    <t>3523753</t>
  </si>
  <si>
    <t>3523778</t>
  </si>
  <si>
    <t>3523780</t>
  </si>
  <si>
    <t>3523827</t>
  </si>
  <si>
    <t>3523828</t>
  </si>
  <si>
    <t>3523829</t>
  </si>
  <si>
    <t>3523833</t>
  </si>
  <si>
    <t>3523905</t>
  </si>
  <si>
    <t>3523934</t>
  </si>
  <si>
    <t>3523942</t>
  </si>
  <si>
    <t>3523952</t>
  </si>
  <si>
    <t>3523975</t>
  </si>
  <si>
    <t>3523980</t>
  </si>
  <si>
    <t>3523988</t>
  </si>
  <si>
    <t>3523993</t>
  </si>
  <si>
    <t>3523996</t>
  </si>
  <si>
    <t>3523999</t>
  </si>
  <si>
    <t>3524000</t>
  </si>
  <si>
    <t>3524010</t>
  </si>
  <si>
    <t>3524100</t>
  </si>
  <si>
    <t>3524113</t>
  </si>
  <si>
    <t>3524116</t>
  </si>
  <si>
    <t>3524126</t>
  </si>
  <si>
    <t>3524129</t>
  </si>
  <si>
    <t>3524134</t>
  </si>
  <si>
    <t>3524135</t>
  </si>
  <si>
    <t>3524136</t>
  </si>
  <si>
    <t>3524151</t>
  </si>
  <si>
    <t>3524208</t>
  </si>
  <si>
    <t>3524209</t>
  </si>
  <si>
    <t>3524210</t>
  </si>
  <si>
    <t>3524211</t>
  </si>
  <si>
    <t>3524260</t>
  </si>
  <si>
    <t>3524284</t>
  </si>
  <si>
    <t>3524285</t>
  </si>
  <si>
    <t>3524286</t>
  </si>
  <si>
    <t>3524287</t>
  </si>
  <si>
    <t>3524288</t>
  </si>
  <si>
    <t>3524289</t>
  </si>
  <si>
    <t>3524290</t>
  </si>
  <si>
    <t>3524294</t>
  </si>
  <si>
    <t>3524295</t>
  </si>
  <si>
    <t>3524296</t>
  </si>
  <si>
    <t>3524298</t>
  </si>
  <si>
    <t>3524299</t>
  </si>
  <si>
    <t>3524300</t>
  </si>
  <si>
    <t>3524303</t>
  </si>
  <si>
    <t>3524304</t>
  </si>
  <si>
    <t>3524330</t>
  </si>
  <si>
    <t>3524334</t>
  </si>
  <si>
    <t>3524335</t>
  </si>
  <si>
    <t>3524336</t>
  </si>
  <si>
    <t>3524337</t>
  </si>
  <si>
    <t>3524344</t>
  </si>
  <si>
    <t>3524345</t>
  </si>
  <si>
    <t>3524365</t>
  </si>
  <si>
    <t>3524395</t>
  </si>
  <si>
    <t>3524396</t>
  </si>
  <si>
    <t>3524418</t>
  </si>
  <si>
    <t>3524523</t>
  </si>
  <si>
    <t>3524560</t>
  </si>
  <si>
    <t>3524565</t>
  </si>
  <si>
    <t>3524694</t>
  </si>
  <si>
    <t>3524695</t>
  </si>
  <si>
    <t>3524817</t>
  </si>
  <si>
    <t>3524818</t>
  </si>
  <si>
    <t>3524819</t>
  </si>
  <si>
    <t>3524820</t>
  </si>
  <si>
    <t>3524828</t>
  </si>
  <si>
    <t>3524852</t>
  </si>
  <si>
    <t>3524853</t>
  </si>
  <si>
    <t>3524897</t>
  </si>
  <si>
    <t>3524898</t>
  </si>
  <si>
    <t>3524927</t>
  </si>
  <si>
    <t>3525016</t>
  </si>
  <si>
    <t>3525017</t>
  </si>
  <si>
    <t>3525018</t>
  </si>
  <si>
    <t>3525019</t>
  </si>
  <si>
    <t>3525020</t>
  </si>
  <si>
    <t>3525021</t>
  </si>
  <si>
    <t>3525025</t>
  </si>
  <si>
    <t>3525043</t>
  </si>
  <si>
    <t>3525060</t>
  </si>
  <si>
    <t>3525094</t>
  </si>
  <si>
    <t>3525095</t>
  </si>
  <si>
    <t>3525096</t>
  </si>
  <si>
    <t>3525097</t>
  </si>
  <si>
    <t>3525148</t>
  </si>
  <si>
    <t>3525170</t>
  </si>
  <si>
    <t>3525171</t>
  </si>
  <si>
    <t>3525290</t>
  </si>
  <si>
    <t>3525299</t>
  </si>
  <si>
    <t>3525346</t>
  </si>
  <si>
    <t>3525410</t>
  </si>
  <si>
    <t>3525469</t>
  </si>
  <si>
    <t>3525470</t>
  </si>
  <si>
    <t>3525499</t>
  </si>
  <si>
    <t>3525501</t>
  </si>
  <si>
    <t>3525505</t>
  </si>
  <si>
    <t>3525623</t>
  </si>
  <si>
    <t>3525624</t>
  </si>
  <si>
    <t>3525625</t>
  </si>
  <si>
    <t>3525708</t>
  </si>
  <si>
    <t>3525709</t>
  </si>
  <si>
    <t>3525756</t>
  </si>
  <si>
    <t>3525757</t>
  </si>
  <si>
    <t>3525782</t>
  </si>
  <si>
    <t>3525783</t>
  </si>
  <si>
    <t>3525784</t>
  </si>
  <si>
    <t>3525785</t>
  </si>
  <si>
    <t>3525787</t>
  </si>
  <si>
    <t>3525889</t>
  </si>
  <si>
    <t>3525906</t>
  </si>
  <si>
    <t>3525981</t>
  </si>
  <si>
    <t>3525982</t>
  </si>
  <si>
    <t>3526004</t>
  </si>
  <si>
    <t>3526020</t>
  </si>
  <si>
    <t>3526021</t>
  </si>
  <si>
    <t>3526022</t>
  </si>
  <si>
    <t>3526056</t>
  </si>
  <si>
    <t>3526072</t>
  </si>
  <si>
    <t>3526182</t>
  </si>
  <si>
    <t>3526183</t>
  </si>
  <si>
    <t>3526237</t>
  </si>
  <si>
    <t>3526310</t>
  </si>
  <si>
    <t>3526345</t>
  </si>
  <si>
    <t>3526416</t>
  </si>
  <si>
    <t>3526417</t>
  </si>
  <si>
    <t>3526455</t>
  </si>
  <si>
    <t>3526459</t>
  </si>
  <si>
    <t>3526461</t>
  </si>
  <si>
    <t>3526465</t>
  </si>
  <si>
    <t>3526551</t>
  </si>
  <si>
    <t>3526552</t>
  </si>
  <si>
    <t>3526553</t>
  </si>
  <si>
    <t>3526554</t>
  </si>
  <si>
    <t>3526555</t>
  </si>
  <si>
    <t>3526566</t>
  </si>
  <si>
    <t>3526599</t>
  </si>
  <si>
    <t>3526600</t>
  </si>
  <si>
    <t>3526602</t>
  </si>
  <si>
    <t>3526603</t>
  </si>
  <si>
    <t>3526604</t>
  </si>
  <si>
    <t>3526696</t>
  </si>
  <si>
    <t>3526697</t>
  </si>
  <si>
    <t>3526698</t>
  </si>
  <si>
    <t>3526699</t>
  </si>
  <si>
    <t>3526739</t>
  </si>
  <si>
    <t>3526742</t>
  </si>
  <si>
    <t>3526746</t>
  </si>
  <si>
    <t>3526747</t>
  </si>
  <si>
    <t>3526748</t>
  </si>
  <si>
    <t>3526749</t>
  </si>
  <si>
    <t>3526761</t>
  </si>
  <si>
    <t>3526853</t>
  </si>
  <si>
    <t>3526857</t>
  </si>
  <si>
    <t>3526863</t>
  </si>
  <si>
    <t>3526864</t>
  </si>
  <si>
    <t>3526865</t>
  </si>
  <si>
    <t>3526869</t>
  </si>
  <si>
    <t>3526870</t>
  </si>
  <si>
    <t>3526871</t>
  </si>
  <si>
    <t>3526887</t>
  </si>
  <si>
    <t>3526900</t>
  </si>
  <si>
    <t>3526949</t>
  </si>
  <si>
    <t>3526950</t>
  </si>
  <si>
    <t>3526952</t>
  </si>
  <si>
    <t>3526983</t>
  </si>
  <si>
    <t>3526984</t>
  </si>
  <si>
    <t>3526985</t>
  </si>
  <si>
    <t>3526988</t>
  </si>
  <si>
    <t>3527034</t>
  </si>
  <si>
    <t>3527084</t>
  </si>
  <si>
    <t>3527120</t>
  </si>
  <si>
    <t>3527122</t>
  </si>
  <si>
    <t>3527125</t>
  </si>
  <si>
    <t>3527138</t>
  </si>
  <si>
    <t>3527217</t>
  </si>
  <si>
    <t>3527318</t>
  </si>
  <si>
    <t>3527363</t>
  </si>
  <si>
    <t>3527364</t>
  </si>
  <si>
    <t>3527365</t>
  </si>
  <si>
    <t>3527367</t>
  </si>
  <si>
    <t>3527368</t>
  </si>
  <si>
    <t>3527369</t>
  </si>
  <si>
    <t>3527376</t>
  </si>
  <si>
    <t>3491915</t>
  </si>
  <si>
    <t>3513767</t>
  </si>
  <si>
    <t>3493400</t>
  </si>
  <si>
    <t>3493401</t>
  </si>
  <si>
    <t>3493402</t>
  </si>
  <si>
    <t>3493403</t>
  </si>
  <si>
    <t>3493404</t>
  </si>
  <si>
    <t>3493405</t>
  </si>
  <si>
    <t>3493491</t>
  </si>
  <si>
    <t>3493492</t>
  </si>
  <si>
    <t>3493560</t>
  </si>
  <si>
    <t>3493564</t>
  </si>
  <si>
    <t>3493566</t>
  </si>
  <si>
    <t>3493601</t>
  </si>
  <si>
    <t>3493630</t>
  </si>
  <si>
    <t>3493676</t>
  </si>
  <si>
    <t>3493735</t>
  </si>
  <si>
    <t>3493736</t>
  </si>
  <si>
    <t>3493737</t>
  </si>
  <si>
    <t>3493755</t>
  </si>
  <si>
    <t>3493756</t>
  </si>
  <si>
    <t>3493758</t>
  </si>
  <si>
    <t>3493759</t>
  </si>
  <si>
    <t>3493784</t>
  </si>
  <si>
    <t>3493850</t>
  </si>
  <si>
    <t>3501084</t>
  </si>
  <si>
    <t>3524130</t>
  </si>
  <si>
    <t>3434091</t>
  </si>
  <si>
    <t>3492981</t>
  </si>
  <si>
    <t>3503697</t>
  </si>
  <si>
    <t>3510349</t>
  </si>
  <si>
    <t>3513215</t>
  </si>
  <si>
    <t>3517704</t>
  </si>
  <si>
    <t>3520304</t>
  </si>
  <si>
    <t>3520311</t>
  </si>
  <si>
    <t>3520470</t>
  </si>
  <si>
    <t>3520506</t>
  </si>
  <si>
    <t>3520509</t>
  </si>
  <si>
    <t>3520541</t>
  </si>
  <si>
    <t>3520492</t>
  </si>
  <si>
    <t>3520538</t>
  </si>
  <si>
    <t>3520431</t>
  </si>
  <si>
    <t>3520483</t>
  </si>
  <si>
    <t>3520576</t>
  </si>
  <si>
    <t>3520345</t>
  </si>
  <si>
    <t>3520511</t>
  </si>
  <si>
    <t>3520512</t>
  </si>
  <si>
    <t>3496218</t>
  </si>
  <si>
    <t>3503914</t>
  </si>
  <si>
    <t>3515674</t>
  </si>
  <si>
    <t>3517110</t>
  </si>
  <si>
    <t>3518859</t>
  </si>
  <si>
    <t>3520068</t>
  </si>
  <si>
    <t>3523163</t>
  </si>
  <si>
    <t>3526037</t>
  </si>
  <si>
    <t>3479275</t>
  </si>
  <si>
    <t>3484749</t>
  </si>
  <si>
    <t>3526596</t>
  </si>
  <si>
    <t>3518975</t>
  </si>
  <si>
    <t>3519013</t>
  </si>
  <si>
    <t>3494619</t>
  </si>
  <si>
    <t>3494620</t>
  </si>
  <si>
    <t>3497649</t>
  </si>
  <si>
    <t>3502884</t>
  </si>
  <si>
    <t>3502885</t>
  </si>
  <si>
    <t>3492844</t>
  </si>
  <si>
    <t>3492845</t>
  </si>
  <si>
    <t>3493801</t>
  </si>
  <si>
    <t>3493802</t>
  </si>
  <si>
    <t>3517587</t>
  </si>
  <si>
    <t>3492833</t>
  </si>
  <si>
    <t>3498770</t>
  </si>
  <si>
    <t>3506778</t>
  </si>
  <si>
    <t>3506785</t>
  </si>
  <si>
    <t>3508605</t>
  </si>
  <si>
    <t>3487285</t>
  </si>
  <si>
    <t>3490420</t>
  </si>
  <si>
    <t>3491798</t>
  </si>
  <si>
    <t>3492077</t>
  </si>
  <si>
    <t>3493610</t>
  </si>
  <si>
    <t>3495606</t>
  </si>
  <si>
    <t>3495938</t>
  </si>
  <si>
    <t>3498212</t>
  </si>
  <si>
    <t>3498628</t>
  </si>
  <si>
    <t>3498733</t>
  </si>
  <si>
    <t>3498781</t>
  </si>
  <si>
    <t>3498790</t>
  </si>
  <si>
    <t>3499576</t>
  </si>
  <si>
    <t>3500130</t>
  </si>
  <si>
    <t>3500849</t>
  </si>
  <si>
    <t>3501944</t>
  </si>
  <si>
    <t>3502738</t>
  </si>
  <si>
    <t>3503070</t>
  </si>
  <si>
    <t>3503233</t>
  </si>
  <si>
    <t>3503824</t>
  </si>
  <si>
    <t>3507436</t>
  </si>
  <si>
    <t>3507982</t>
  </si>
  <si>
    <t>3508053</t>
  </si>
  <si>
    <t>3508486</t>
  </si>
  <si>
    <t>3508846</t>
  </si>
  <si>
    <t>3509221</t>
  </si>
  <si>
    <t>3512234</t>
  </si>
  <si>
    <t>3513757</t>
  </si>
  <si>
    <t>3513966</t>
  </si>
  <si>
    <t>3514376</t>
  </si>
  <si>
    <t>3514436</t>
  </si>
  <si>
    <t>3514512</t>
  </si>
  <si>
    <t>3515814</t>
  </si>
  <si>
    <t>3516639</t>
  </si>
  <si>
    <t>3516654</t>
  </si>
  <si>
    <t>3516662</t>
  </si>
  <si>
    <t>3516663</t>
  </si>
  <si>
    <t>3516702</t>
  </si>
  <si>
    <t>3517452</t>
  </si>
  <si>
    <t>3517852</t>
  </si>
  <si>
    <t>3518341</t>
  </si>
  <si>
    <t>3519140</t>
  </si>
  <si>
    <t>3519159</t>
  </si>
  <si>
    <t>3520076</t>
  </si>
  <si>
    <t>3521076</t>
  </si>
  <si>
    <t>3521210</t>
  </si>
  <si>
    <t>3521944</t>
  </si>
  <si>
    <t>3522843</t>
  </si>
  <si>
    <t>3522862</t>
  </si>
  <si>
    <t>3522974</t>
  </si>
  <si>
    <t>3524246</t>
  </si>
  <si>
    <t>3524254</t>
  </si>
  <si>
    <t>3525353</t>
  </si>
  <si>
    <t>3525460</t>
  </si>
  <si>
    <t>3526452</t>
  </si>
  <si>
    <t>3526922</t>
  </si>
  <si>
    <t>3489806</t>
  </si>
  <si>
    <t>3522730</t>
  </si>
  <si>
    <t>3522732</t>
  </si>
  <si>
    <t>3523897</t>
  </si>
  <si>
    <t>3524203</t>
  </si>
  <si>
    <t>3524204</t>
  </si>
  <si>
    <t>3524520</t>
  </si>
  <si>
    <t>3504298</t>
  </si>
  <si>
    <t>3508485</t>
  </si>
  <si>
    <t>3505234</t>
  </si>
  <si>
    <t>3505235</t>
  </si>
  <si>
    <t>3505236</t>
  </si>
  <si>
    <t>3505237</t>
  </si>
  <si>
    <t>3507780</t>
  </si>
  <si>
    <t>3507781</t>
  </si>
  <si>
    <t>3507782</t>
  </si>
  <si>
    <t>3485268</t>
  </si>
  <si>
    <t>3492824</t>
  </si>
  <si>
    <t>3492825</t>
  </si>
  <si>
    <t>3519103</t>
  </si>
  <si>
    <t>3500274</t>
  </si>
  <si>
    <t>3514598</t>
  </si>
  <si>
    <t>3489478</t>
  </si>
  <si>
    <t>3492487</t>
  </si>
  <si>
    <t>3504657</t>
  </si>
  <si>
    <t>3504660</t>
  </si>
  <si>
    <t>3513078</t>
  </si>
  <si>
    <t>3496457</t>
  </si>
  <si>
    <t>3496458</t>
  </si>
  <si>
    <t>3496459</t>
  </si>
  <si>
    <t>3496460</t>
  </si>
  <si>
    <t>3491945</t>
  </si>
  <si>
    <t>RES-SS</t>
  </si>
  <si>
    <t>3505474</t>
  </si>
  <si>
    <t>3529308</t>
  </si>
  <si>
    <t>3533308</t>
  </si>
  <si>
    <t>3534280</t>
  </si>
  <si>
    <t>3534622</t>
  </si>
  <si>
    <t>3535647</t>
  </si>
  <si>
    <t>3536197</t>
  </si>
  <si>
    <t>3540670</t>
  </si>
  <si>
    <t>3555758</t>
  </si>
  <si>
    <t>3557587</t>
  </si>
  <si>
    <t>3559133</t>
  </si>
  <si>
    <t>3526250</t>
  </si>
  <si>
    <t>3517453</t>
  </si>
  <si>
    <t>3557492</t>
  </si>
  <si>
    <t>3560400</t>
  </si>
  <si>
    <t>3502254</t>
  </si>
  <si>
    <t>3508232</t>
  </si>
  <si>
    <t>3510878</t>
  </si>
  <si>
    <t>3511161</t>
  </si>
  <si>
    <t>3512852</t>
  </si>
  <si>
    <t>3515713</t>
  </si>
  <si>
    <t>3519782</t>
  </si>
  <si>
    <t>3520679</t>
  </si>
  <si>
    <t>3521601</t>
  </si>
  <si>
    <t>3521824</t>
  </si>
  <si>
    <t>3522780</t>
  </si>
  <si>
    <t>3524553</t>
  </si>
  <si>
    <t>3526938</t>
  </si>
  <si>
    <t>3527571</t>
  </si>
  <si>
    <t>3527572</t>
  </si>
  <si>
    <t>3527979</t>
  </si>
  <si>
    <t>3529304</t>
  </si>
  <si>
    <t>3530392</t>
  </si>
  <si>
    <t>3530393</t>
  </si>
  <si>
    <t>3530706</t>
  </si>
  <si>
    <t>3532422</t>
  </si>
  <si>
    <t>3533059</t>
  </si>
  <si>
    <t>3533060</t>
  </si>
  <si>
    <t>3535990</t>
  </si>
  <si>
    <t>3536870</t>
  </si>
  <si>
    <t>3538275</t>
  </si>
  <si>
    <t>3538307</t>
  </si>
  <si>
    <t>3539377</t>
  </si>
  <si>
    <t>3539881</t>
  </si>
  <si>
    <t>3540400</t>
  </si>
  <si>
    <t>3541176</t>
  </si>
  <si>
    <t>3541755</t>
  </si>
  <si>
    <t>3542310</t>
  </si>
  <si>
    <t>3544339</t>
  </si>
  <si>
    <t>3545367</t>
  </si>
  <si>
    <t>3546136</t>
  </si>
  <si>
    <t>3546260</t>
  </si>
  <si>
    <t>3546739</t>
  </si>
  <si>
    <t>3546798</t>
  </si>
  <si>
    <t>3547268</t>
  </si>
  <si>
    <t>3554122</t>
  </si>
  <si>
    <t>3554123</t>
  </si>
  <si>
    <t>3556151</t>
  </si>
  <si>
    <t>3558334</t>
  </si>
  <si>
    <t>3559188</t>
  </si>
  <si>
    <t>3544796</t>
  </si>
  <si>
    <t>3522579</t>
  </si>
  <si>
    <t>3522746</t>
  </si>
  <si>
    <t>3531908</t>
  </si>
  <si>
    <t>3541937</t>
  </si>
  <si>
    <t>3544507</t>
  </si>
  <si>
    <t>3544992</t>
  </si>
  <si>
    <t>3546423</t>
  </si>
  <si>
    <t>3548519</t>
  </si>
  <si>
    <t>3549088</t>
  </si>
  <si>
    <t>3549508</t>
  </si>
  <si>
    <t>3551089</t>
  </si>
  <si>
    <t>3552464</t>
  </si>
  <si>
    <t>3552465</t>
  </si>
  <si>
    <t>3553504</t>
  </si>
  <si>
    <t>3553555</t>
  </si>
  <si>
    <t>3558020</t>
  </si>
  <si>
    <t>3416053</t>
  </si>
  <si>
    <t>3416057</t>
  </si>
  <si>
    <t>3416062</t>
  </si>
  <si>
    <t>3543231</t>
  </si>
  <si>
    <t>3520333</t>
  </si>
  <si>
    <t>3528445</t>
  </si>
  <si>
    <t>3536685</t>
  </si>
  <si>
    <t>3545717</t>
  </si>
  <si>
    <t>3545718</t>
  </si>
  <si>
    <t>3545721</t>
  </si>
  <si>
    <t>3526133</t>
  </si>
  <si>
    <t>3526154</t>
  </si>
  <si>
    <t>3526446</t>
  </si>
  <si>
    <t>3526453</t>
  </si>
  <si>
    <t>3526710</t>
  </si>
  <si>
    <t>3527397</t>
  </si>
  <si>
    <t>3528055</t>
  </si>
  <si>
    <t>3528454</t>
  </si>
  <si>
    <t>3528463</t>
  </si>
  <si>
    <t>3529483</t>
  </si>
  <si>
    <t>3529633</t>
  </si>
  <si>
    <t>3529795</t>
  </si>
  <si>
    <t>3530013</t>
  </si>
  <si>
    <t>3530183</t>
  </si>
  <si>
    <t>3530930</t>
  </si>
  <si>
    <t>3530957</t>
  </si>
  <si>
    <t>3531074</t>
  </si>
  <si>
    <t>3531240</t>
  </si>
  <si>
    <t>3532005</t>
  </si>
  <si>
    <t>3532693</t>
  </si>
  <si>
    <t>3532936</t>
  </si>
  <si>
    <t>3533061</t>
  </si>
  <si>
    <t>3533480</t>
  </si>
  <si>
    <t>3533884</t>
  </si>
  <si>
    <t>3533923</t>
  </si>
  <si>
    <t>3534174</t>
  </si>
  <si>
    <t>3534193</t>
  </si>
  <si>
    <t>3535286</t>
  </si>
  <si>
    <t>3535542</t>
  </si>
  <si>
    <t>3535903</t>
  </si>
  <si>
    <t>3536370</t>
  </si>
  <si>
    <t>3536779</t>
  </si>
  <si>
    <t>3537033</t>
  </si>
  <si>
    <t>3537149</t>
  </si>
  <si>
    <t>3537169</t>
  </si>
  <si>
    <t>3538270</t>
  </si>
  <si>
    <t>3538360</t>
  </si>
  <si>
    <t>3538985</t>
  </si>
  <si>
    <t>3539347</t>
  </si>
  <si>
    <t>3540024</t>
  </si>
  <si>
    <t>3540122</t>
  </si>
  <si>
    <t>3541287</t>
  </si>
  <si>
    <t>3541785</t>
  </si>
  <si>
    <t>3541828</t>
  </si>
  <si>
    <t>3542453</t>
  </si>
  <si>
    <t>3542534</t>
  </si>
  <si>
    <t>3542793</t>
  </si>
  <si>
    <t>3542986</t>
  </si>
  <si>
    <t>3543389</t>
  </si>
  <si>
    <t>3544023</t>
  </si>
  <si>
    <t>3545084</t>
  </si>
  <si>
    <t>3545116</t>
  </si>
  <si>
    <t>3545208</t>
  </si>
  <si>
    <t>3545419</t>
  </si>
  <si>
    <t>3545457</t>
  </si>
  <si>
    <t>3545635</t>
  </si>
  <si>
    <t>3545652</t>
  </si>
  <si>
    <t>3546411</t>
  </si>
  <si>
    <t>3546663</t>
  </si>
  <si>
    <t>3546677</t>
  </si>
  <si>
    <t>3547228</t>
  </si>
  <si>
    <t>3547490</t>
  </si>
  <si>
    <t>3547655</t>
  </si>
  <si>
    <t>3548573</t>
  </si>
  <si>
    <t>3548618</t>
  </si>
  <si>
    <t>3548782</t>
  </si>
  <si>
    <t>3548837</t>
  </si>
  <si>
    <t>3549922</t>
  </si>
  <si>
    <t>3549935</t>
  </si>
  <si>
    <t>3550038</t>
  </si>
  <si>
    <t>3550284</t>
  </si>
  <si>
    <t>3551059</t>
  </si>
  <si>
    <t>3551152</t>
  </si>
  <si>
    <t>3551176</t>
  </si>
  <si>
    <t>3551178</t>
  </si>
  <si>
    <t>3551273</t>
  </si>
  <si>
    <t>3551406</t>
  </si>
  <si>
    <t>3551538</t>
  </si>
  <si>
    <t>3551854</t>
  </si>
  <si>
    <t>3551869</t>
  </si>
  <si>
    <t>3551926</t>
  </si>
  <si>
    <t>3552320</t>
  </si>
  <si>
    <t>3552915</t>
  </si>
  <si>
    <t>3553381</t>
  </si>
  <si>
    <t>3553643</t>
  </si>
  <si>
    <t>3555277</t>
  </si>
  <si>
    <t>3555904</t>
  </si>
  <si>
    <t>3556128</t>
  </si>
  <si>
    <t>3556145</t>
  </si>
  <si>
    <t>3556863</t>
  </si>
  <si>
    <t>3557364</t>
  </si>
  <si>
    <t>3557988</t>
  </si>
  <si>
    <t>3558218</t>
  </si>
  <si>
    <t>3558666</t>
  </si>
  <si>
    <t>3559682</t>
  </si>
  <si>
    <t>3560003</t>
  </si>
  <si>
    <t>3560120</t>
  </si>
  <si>
    <t>3560345</t>
  </si>
  <si>
    <t>3561311</t>
  </si>
  <si>
    <t>3561568</t>
  </si>
  <si>
    <t>3527232</t>
  </si>
  <si>
    <t>3527899</t>
  </si>
  <si>
    <t>3528434</t>
  </si>
  <si>
    <t>3529218</t>
  </si>
  <si>
    <t>3529852</t>
  </si>
  <si>
    <t>3533210</t>
  </si>
  <si>
    <t>3533767</t>
  </si>
  <si>
    <t>3536688</t>
  </si>
  <si>
    <t>3537039</t>
  </si>
  <si>
    <t>3537302</t>
  </si>
  <si>
    <t>3538028</t>
  </si>
  <si>
    <t>3540579</t>
  </si>
  <si>
    <t>3543007</t>
  </si>
  <si>
    <t>3543479</t>
  </si>
  <si>
    <t>3547046</t>
  </si>
  <si>
    <t>3547292</t>
  </si>
  <si>
    <t>3549399</t>
  </si>
  <si>
    <t>3551050</t>
  </si>
  <si>
    <t>3551778</t>
  </si>
  <si>
    <t>3554012</t>
  </si>
  <si>
    <t>3555392</t>
  </si>
  <si>
    <t>3556047</t>
  </si>
  <si>
    <t>3556664</t>
  </si>
  <si>
    <t>3557244</t>
  </si>
  <si>
    <t>3557698</t>
  </si>
  <si>
    <t>3550492</t>
  </si>
  <si>
    <t>3550673</t>
  </si>
  <si>
    <t>3551206</t>
  </si>
  <si>
    <t>3552880</t>
  </si>
  <si>
    <t>3553097</t>
  </si>
  <si>
    <t>3553455</t>
  </si>
  <si>
    <t>3556447</t>
  </si>
  <si>
    <t>3556887</t>
  </si>
  <si>
    <t>3556941</t>
  </si>
  <si>
    <t>3557288</t>
  </si>
  <si>
    <t>3557318</t>
  </si>
  <si>
    <t>3558876</t>
  </si>
  <si>
    <t>3559152</t>
  </si>
  <si>
    <t>3559269</t>
  </si>
  <si>
    <t>3560838</t>
  </si>
  <si>
    <t>3557398</t>
  </si>
  <si>
    <t>3542162</t>
  </si>
  <si>
    <t>3528574</t>
  </si>
  <si>
    <t>3529432</t>
  </si>
  <si>
    <t>3532973</t>
  </si>
  <si>
    <t>3540753</t>
  </si>
  <si>
    <t>3546183</t>
  </si>
  <si>
    <t>3544132</t>
  </si>
  <si>
    <t>3519783</t>
  </si>
  <si>
    <t>3535353</t>
  </si>
  <si>
    <t>3530996</t>
  </si>
  <si>
    <t>3530997</t>
  </si>
  <si>
    <t>3522578</t>
  </si>
  <si>
    <t>3531907</t>
  </si>
  <si>
    <t>3556068</t>
  </si>
  <si>
    <t>3527383</t>
  </si>
  <si>
    <t>3528572</t>
  </si>
  <si>
    <t>3529431</t>
  </si>
  <si>
    <t>3532974</t>
  </si>
  <si>
    <t>3540752</t>
  </si>
  <si>
    <t>3546182</t>
  </si>
  <si>
    <t>3544131</t>
  </si>
  <si>
    <t>3508377</t>
  </si>
  <si>
    <t>3519295</t>
  </si>
  <si>
    <t>3541449</t>
  </si>
  <si>
    <t>3541508</t>
  </si>
  <si>
    <t>3542058</t>
  </si>
  <si>
    <t>3547334</t>
  </si>
  <si>
    <t>3550282</t>
  </si>
  <si>
    <t>3551163</t>
  </si>
  <si>
    <t>3503533</t>
  </si>
  <si>
    <t>3538251</t>
  </si>
  <si>
    <t>3540267</t>
  </si>
  <si>
    <t>3544334</t>
  </si>
  <si>
    <t>3558295</t>
  </si>
  <si>
    <t>3520485</t>
  </si>
  <si>
    <t>3520486</t>
  </si>
  <si>
    <t>3544336</t>
  </si>
  <si>
    <t>3537001</t>
  </si>
  <si>
    <t>3554891</t>
  </si>
  <si>
    <t>3530148</t>
  </si>
  <si>
    <t>3533630</t>
  </si>
  <si>
    <t>3536692</t>
  </si>
  <si>
    <t>3545431</t>
  </si>
  <si>
    <t>3496537</t>
  </si>
  <si>
    <t>3529975</t>
  </si>
  <si>
    <t>3533631</t>
  </si>
  <si>
    <t>3534388</t>
  </si>
  <si>
    <t>3536693</t>
  </si>
  <si>
    <t>3538559</t>
  </si>
  <si>
    <t>3543557</t>
  </si>
  <si>
    <t>3543558</t>
  </si>
  <si>
    <t>3547596</t>
  </si>
  <si>
    <t>3549042</t>
  </si>
  <si>
    <t>3549487</t>
  </si>
  <si>
    <t>3549488</t>
  </si>
  <si>
    <t>3539544</t>
  </si>
  <si>
    <t>3550733</t>
  </si>
  <si>
    <t>3515945</t>
  </si>
  <si>
    <t>3527597</t>
  </si>
  <si>
    <t>3547219</t>
  </si>
  <si>
    <t>3556540</t>
  </si>
  <si>
    <t>3349234</t>
  </si>
  <si>
    <t>3451573</t>
  </si>
  <si>
    <t>3451572</t>
  </si>
  <si>
    <t>3451574</t>
  </si>
  <si>
    <t>3524262</t>
  </si>
  <si>
    <t>3524263</t>
  </si>
  <si>
    <t>3529280</t>
  </si>
  <si>
    <t>3530452</t>
  </si>
  <si>
    <t>3530453</t>
  </si>
  <si>
    <t>3532136</t>
  </si>
  <si>
    <t>3532165</t>
  </si>
  <si>
    <t>3532166</t>
  </si>
  <si>
    <t>3532861</t>
  </si>
  <si>
    <t>3534924</t>
  </si>
  <si>
    <t>3537061</t>
  </si>
  <si>
    <t>3542745</t>
  </si>
  <si>
    <t>3481300</t>
  </si>
  <si>
    <t>3483215</t>
  </si>
  <si>
    <t>3515384</t>
  </si>
  <si>
    <t>3515385</t>
  </si>
  <si>
    <t>3515959</t>
  </si>
  <si>
    <t>3515960</t>
  </si>
  <si>
    <t>3516574</t>
  </si>
  <si>
    <t>3516575</t>
  </si>
  <si>
    <t>3516579</t>
  </si>
  <si>
    <t>3519564</t>
  </si>
  <si>
    <t>3519565</t>
  </si>
  <si>
    <t>3521215</t>
  </si>
  <si>
    <t>3521216</t>
  </si>
  <si>
    <t>3521633</t>
  </si>
  <si>
    <t>3521636</t>
  </si>
  <si>
    <t>3521963</t>
  </si>
  <si>
    <t>3522058</t>
  </si>
  <si>
    <t>3522059</t>
  </si>
  <si>
    <t>3522065</t>
  </si>
  <si>
    <t>3523252</t>
  </si>
  <si>
    <t>3523253</t>
  </si>
  <si>
    <t>3523704</t>
  </si>
  <si>
    <t>3523705</t>
  </si>
  <si>
    <t>3523737</t>
  </si>
  <si>
    <t>3524255</t>
  </si>
  <si>
    <t>3524256</t>
  </si>
  <si>
    <t>3525121</t>
  </si>
  <si>
    <t>3525122</t>
  </si>
  <si>
    <t>3525323</t>
  </si>
  <si>
    <t>3525324</t>
  </si>
  <si>
    <t>3525414</t>
  </si>
  <si>
    <t>3526148</t>
  </si>
  <si>
    <t>3526150</t>
  </si>
  <si>
    <t>3527658</t>
  </si>
  <si>
    <t>3527771</t>
  </si>
  <si>
    <t>3527772</t>
  </si>
  <si>
    <t>3527857</t>
  </si>
  <si>
    <t>3529480</t>
  </si>
  <si>
    <t>3531847</t>
  </si>
  <si>
    <t>3531848</t>
  </si>
  <si>
    <t>3532093</t>
  </si>
  <si>
    <t>3532094</t>
  </si>
  <si>
    <t>3532121</t>
  </si>
  <si>
    <t>3532135</t>
  </si>
  <si>
    <t>3532245</t>
  </si>
  <si>
    <t>3532283</t>
  </si>
  <si>
    <t>3532815</t>
  </si>
  <si>
    <t>3532971</t>
  </si>
  <si>
    <t>3532972</t>
  </si>
  <si>
    <t>3534009</t>
  </si>
  <si>
    <t>3534010</t>
  </si>
  <si>
    <t>3534015</t>
  </si>
  <si>
    <t>3534922</t>
  </si>
  <si>
    <t>3534923</t>
  </si>
  <si>
    <t>3536818</t>
  </si>
  <si>
    <t>3536883</t>
  </si>
  <si>
    <t>3536884</t>
  </si>
  <si>
    <t>3536900</t>
  </si>
  <si>
    <t>3537062</t>
  </si>
  <si>
    <t>3537063</t>
  </si>
  <si>
    <t>3537229</t>
  </si>
  <si>
    <t>3537230</t>
  </si>
  <si>
    <t>3537269</t>
  </si>
  <si>
    <t>3537816</t>
  </si>
  <si>
    <t>3537817</t>
  </si>
  <si>
    <t>3538253</t>
  </si>
  <si>
    <t>3538436</t>
  </si>
  <si>
    <t>3539372</t>
  </si>
  <si>
    <t>3539373</t>
  </si>
  <si>
    <t>3539471</t>
  </si>
  <si>
    <t>3539472</t>
  </si>
  <si>
    <t>3540375</t>
  </si>
  <si>
    <t>3540507</t>
  </si>
  <si>
    <t>3540508</t>
  </si>
  <si>
    <t>3540528</t>
  </si>
  <si>
    <t>3540529</t>
  </si>
  <si>
    <t>3540931</t>
  </si>
  <si>
    <t>3541127</t>
  </si>
  <si>
    <t>3541128</t>
  </si>
  <si>
    <t>3542155</t>
  </si>
  <si>
    <t>3542172</t>
  </si>
  <si>
    <t>3542177</t>
  </si>
  <si>
    <t>3542266</t>
  </si>
  <si>
    <t>3542267</t>
  </si>
  <si>
    <t>3542268</t>
  </si>
  <si>
    <t>3542318</t>
  </si>
  <si>
    <t>3542319</t>
  </si>
  <si>
    <t>3542746</t>
  </si>
  <si>
    <t>3543240</t>
  </si>
  <si>
    <t>3543369</t>
  </si>
  <si>
    <t>3543370</t>
  </si>
  <si>
    <t>3543482</t>
  </si>
  <si>
    <t>3543483</t>
  </si>
  <si>
    <t>3544759</t>
  </si>
  <si>
    <t>3544942</t>
  </si>
  <si>
    <t>3544943</t>
  </si>
  <si>
    <t>3545170</t>
  </si>
  <si>
    <t>3545171</t>
  </si>
  <si>
    <t>3545724</t>
  </si>
  <si>
    <t>3545874</t>
  </si>
  <si>
    <t>3545875</t>
  </si>
  <si>
    <t>3545876</t>
  </si>
  <si>
    <t>3547056</t>
  </si>
  <si>
    <t>3547057</t>
  </si>
  <si>
    <t>3547469</t>
  </si>
  <si>
    <t>3547820</t>
  </si>
  <si>
    <t>3547821</t>
  </si>
  <si>
    <t>3549115</t>
  </si>
  <si>
    <t>3549116</t>
  </si>
  <si>
    <t>3549615</t>
  </si>
  <si>
    <t>3549700</t>
  </si>
  <si>
    <t>3549701</t>
  </si>
  <si>
    <t>3549955</t>
  </si>
  <si>
    <t>3552443</t>
  </si>
  <si>
    <t>3552444</t>
  </si>
  <si>
    <t>3553086</t>
  </si>
  <si>
    <t>3553087</t>
  </si>
  <si>
    <t>3553088</t>
  </si>
  <si>
    <t>3553804</t>
  </si>
  <si>
    <t>3554908</t>
  </si>
  <si>
    <t>3554910</t>
  </si>
  <si>
    <t>3556122</t>
  </si>
  <si>
    <t>3556546</t>
  </si>
  <si>
    <t>3556753</t>
  </si>
  <si>
    <t>3556754</t>
  </si>
  <si>
    <t>3556912</t>
  </si>
  <si>
    <t>3557391</t>
  </si>
  <si>
    <t>3557392</t>
  </si>
  <si>
    <t>3557461</t>
  </si>
  <si>
    <t>3531287</t>
  </si>
  <si>
    <t>3531288</t>
  </si>
  <si>
    <t>3534209</t>
  </si>
  <si>
    <t>3537120</t>
  </si>
  <si>
    <t>3424347</t>
  </si>
  <si>
    <t>3478896</t>
  </si>
  <si>
    <t>3522273</t>
  </si>
  <si>
    <t>3558809</t>
  </si>
  <si>
    <t>3500812</t>
  </si>
  <si>
    <t>3531253</t>
  </si>
  <si>
    <t>3532246</t>
  </si>
  <si>
    <t>3537065</t>
  </si>
  <si>
    <t>3537066</t>
  </si>
  <si>
    <t>3543318</t>
  </si>
  <si>
    <t>3549117</t>
  </si>
  <si>
    <t>3555244</t>
  </si>
  <si>
    <t>3539545</t>
  </si>
  <si>
    <t>3502205</t>
  </si>
  <si>
    <t>3546665</t>
  </si>
  <si>
    <t>3546667</t>
  </si>
  <si>
    <t>3534584</t>
  </si>
  <si>
    <t>3535309</t>
  </si>
  <si>
    <t>3535310</t>
  </si>
  <si>
    <t>3538996</t>
  </si>
  <si>
    <t>3543973</t>
  </si>
  <si>
    <t>3544066</t>
  </si>
  <si>
    <t>3551822</t>
  </si>
  <si>
    <t>3553694</t>
  </si>
  <si>
    <t>3556746</t>
  </si>
  <si>
    <t>3559356</t>
  </si>
  <si>
    <t>3559687</t>
  </si>
  <si>
    <t>3560851</t>
  </si>
  <si>
    <t>3561129</t>
  </si>
  <si>
    <t>3561131</t>
  </si>
  <si>
    <t>3561795</t>
  </si>
  <si>
    <t>3561806</t>
  </si>
  <si>
    <t>3561871</t>
  </si>
  <si>
    <t>3558754</t>
  </si>
  <si>
    <t>3511449</t>
  </si>
  <si>
    <t>3511464</t>
  </si>
  <si>
    <t>3511465</t>
  </si>
  <si>
    <t>3527832</t>
  </si>
  <si>
    <t>3527833</t>
  </si>
  <si>
    <t>3528696</t>
  </si>
  <si>
    <t>3528697</t>
  </si>
  <si>
    <t>3530258</t>
  </si>
  <si>
    <t>3530265</t>
  </si>
  <si>
    <t>3530478</t>
  </si>
  <si>
    <t>3530479</t>
  </si>
  <si>
    <t>3535096</t>
  </si>
  <si>
    <t>3537298</t>
  </si>
  <si>
    <t>3540227</t>
  </si>
  <si>
    <t>3540237</t>
  </si>
  <si>
    <t>3541379</t>
  </si>
  <si>
    <t>3541380</t>
  </si>
  <si>
    <t>3541396</t>
  </si>
  <si>
    <t>3543444</t>
  </si>
  <si>
    <t>3543445</t>
  </si>
  <si>
    <t>3543449</t>
  </si>
  <si>
    <t>3544512</t>
  </si>
  <si>
    <t>3544515</t>
  </si>
  <si>
    <t>3545534</t>
  </si>
  <si>
    <t>3545535</t>
  </si>
  <si>
    <t>3545536</t>
  </si>
  <si>
    <t>3545537</t>
  </si>
  <si>
    <t>3549058</t>
  </si>
  <si>
    <t>3549059</t>
  </si>
  <si>
    <t>3549060</t>
  </si>
  <si>
    <t>3549061</t>
  </si>
  <si>
    <t>3549062</t>
  </si>
  <si>
    <t>3551908</t>
  </si>
  <si>
    <t>3551910</t>
  </si>
  <si>
    <t>3552595</t>
  </si>
  <si>
    <t>3554005</t>
  </si>
  <si>
    <t>3554014</t>
  </si>
  <si>
    <t>3554015</t>
  </si>
  <si>
    <t>3554016</t>
  </si>
  <si>
    <t>3554897</t>
  </si>
  <si>
    <t>3554898</t>
  </si>
  <si>
    <t>3554900</t>
  </si>
  <si>
    <t>3554901</t>
  </si>
  <si>
    <t>3557860</t>
  </si>
  <si>
    <t>3560635</t>
  </si>
  <si>
    <t>3560636</t>
  </si>
  <si>
    <t>3561028</t>
  </si>
  <si>
    <t>3561029</t>
  </si>
  <si>
    <t>3561030</t>
  </si>
  <si>
    <t>3561031</t>
  </si>
  <si>
    <t>3543979</t>
  </si>
  <si>
    <t>3497174</t>
  </si>
  <si>
    <t>3497177</t>
  </si>
  <si>
    <t>3486542</t>
  </si>
  <si>
    <t>3517584</t>
  </si>
  <si>
    <t>3521795</t>
  </si>
  <si>
    <t>3521970</t>
  </si>
  <si>
    <t>3521971</t>
  </si>
  <si>
    <t>3527196</t>
  </si>
  <si>
    <t>3527270</t>
  </si>
  <si>
    <t>3527272</t>
  </si>
  <si>
    <t>3527273</t>
  </si>
  <si>
    <t>3527319</t>
  </si>
  <si>
    <t>3527320</t>
  </si>
  <si>
    <t>3527343</t>
  </si>
  <si>
    <t>3527346</t>
  </si>
  <si>
    <t>3527563</t>
  </si>
  <si>
    <t>3527568</t>
  </si>
  <si>
    <t>3527569</t>
  </si>
  <si>
    <t>3527573</t>
  </si>
  <si>
    <t>3527621</t>
  </si>
  <si>
    <t>3527622</t>
  </si>
  <si>
    <t>3527623</t>
  </si>
  <si>
    <t>3527644</t>
  </si>
  <si>
    <t>3527704</t>
  </si>
  <si>
    <t>3527763</t>
  </si>
  <si>
    <t>3527794</t>
  </si>
  <si>
    <t>3527796</t>
  </si>
  <si>
    <t>3527797</t>
  </si>
  <si>
    <t>3527798</t>
  </si>
  <si>
    <t>3527799</t>
  </si>
  <si>
    <t>3527800</t>
  </si>
  <si>
    <t>3527801</t>
  </si>
  <si>
    <t>3527802</t>
  </si>
  <si>
    <t>3527823</t>
  </si>
  <si>
    <t>3527824</t>
  </si>
  <si>
    <t>3527825</t>
  </si>
  <si>
    <t>3527829</t>
  </si>
  <si>
    <t>3527854</t>
  </si>
  <si>
    <t>3527859</t>
  </si>
  <si>
    <t>3527997</t>
  </si>
  <si>
    <t>3528002</t>
  </si>
  <si>
    <t>3528005</t>
  </si>
  <si>
    <t>3528006</t>
  </si>
  <si>
    <t>3528007</t>
  </si>
  <si>
    <t>3528015</t>
  </si>
  <si>
    <t>3528039</t>
  </si>
  <si>
    <t>3528186</t>
  </si>
  <si>
    <t>3528187</t>
  </si>
  <si>
    <t>3528188</t>
  </si>
  <si>
    <t>3528189</t>
  </si>
  <si>
    <t>3528190</t>
  </si>
  <si>
    <t>3528203</t>
  </si>
  <si>
    <t>3528208</t>
  </si>
  <si>
    <t>3528209</t>
  </si>
  <si>
    <t>3528228</t>
  </si>
  <si>
    <t>3528229</t>
  </si>
  <si>
    <t>3528243</t>
  </si>
  <si>
    <t>3528255</t>
  </si>
  <si>
    <t>3528256</t>
  </si>
  <si>
    <t>3528257</t>
  </si>
  <si>
    <t>3528258</t>
  </si>
  <si>
    <t>3528261</t>
  </si>
  <si>
    <t>3528305</t>
  </si>
  <si>
    <t>3528306</t>
  </si>
  <si>
    <t>3528541</t>
  </si>
  <si>
    <t>3528555</t>
  </si>
  <si>
    <t>3528556</t>
  </si>
  <si>
    <t>3528557</t>
  </si>
  <si>
    <t>3528563</t>
  </si>
  <si>
    <t>3528595</t>
  </si>
  <si>
    <t>3528607</t>
  </si>
  <si>
    <t>3528666</t>
  </si>
  <si>
    <t>3528667</t>
  </si>
  <si>
    <t>3528676</t>
  </si>
  <si>
    <t>3528741</t>
  </si>
  <si>
    <t>3528742</t>
  </si>
  <si>
    <t>3528743</t>
  </si>
  <si>
    <t>3528754</t>
  </si>
  <si>
    <t>3528755</t>
  </si>
  <si>
    <t>3528758</t>
  </si>
  <si>
    <t>3528768</t>
  </si>
  <si>
    <t>3528831</t>
  </si>
  <si>
    <t>3528833</t>
  </si>
  <si>
    <t>3528843</t>
  </si>
  <si>
    <t>3528862</t>
  </si>
  <si>
    <t>3528872</t>
  </si>
  <si>
    <t>3528880</t>
  </si>
  <si>
    <t>3528986</t>
  </si>
  <si>
    <t>3528990</t>
  </si>
  <si>
    <t>3528992</t>
  </si>
  <si>
    <t>3529145</t>
  </si>
  <si>
    <t>3529176</t>
  </si>
  <si>
    <t>3529177</t>
  </si>
  <si>
    <t>3529187</t>
  </si>
  <si>
    <t>3529191</t>
  </si>
  <si>
    <t>3529217</t>
  </si>
  <si>
    <t>3529257</t>
  </si>
  <si>
    <t>3529258</t>
  </si>
  <si>
    <t>3529259</t>
  </si>
  <si>
    <t>3529260</t>
  </si>
  <si>
    <t>3529261</t>
  </si>
  <si>
    <t>3529267</t>
  </si>
  <si>
    <t>3529269</t>
  </si>
  <si>
    <t>3529275</t>
  </si>
  <si>
    <t>3529282</t>
  </si>
  <si>
    <t>3529347</t>
  </si>
  <si>
    <t>3529395</t>
  </si>
  <si>
    <t>3529396</t>
  </si>
  <si>
    <t>3529468</t>
  </si>
  <si>
    <t>3529515</t>
  </si>
  <si>
    <t>3529548</t>
  </si>
  <si>
    <t>3529554</t>
  </si>
  <si>
    <t>3529576</t>
  </si>
  <si>
    <t>3529612</t>
  </si>
  <si>
    <t>3529737</t>
  </si>
  <si>
    <t>3529740</t>
  </si>
  <si>
    <t>3529741</t>
  </si>
  <si>
    <t>3529742</t>
  </si>
  <si>
    <t>3529797</t>
  </si>
  <si>
    <t>3529806</t>
  </si>
  <si>
    <t>3529811</t>
  </si>
  <si>
    <t>3529853</t>
  </si>
  <si>
    <t>3529856</t>
  </si>
  <si>
    <t>3529857</t>
  </si>
  <si>
    <t>3529889</t>
  </si>
  <si>
    <t>3529890</t>
  </si>
  <si>
    <t>3529895</t>
  </si>
  <si>
    <t>3529988</t>
  </si>
  <si>
    <t>3530020</t>
  </si>
  <si>
    <t>3530023</t>
  </si>
  <si>
    <t>3530083</t>
  </si>
  <si>
    <t>3530090</t>
  </si>
  <si>
    <t>3530095</t>
  </si>
  <si>
    <t>3530102</t>
  </si>
  <si>
    <t>3530106</t>
  </si>
  <si>
    <t>3530153</t>
  </si>
  <si>
    <t>3530196</t>
  </si>
  <si>
    <t>3530199</t>
  </si>
  <si>
    <t>3530201</t>
  </si>
  <si>
    <t>3530245</t>
  </si>
  <si>
    <t>3530246</t>
  </si>
  <si>
    <t>3530263</t>
  </si>
  <si>
    <t>3530264</t>
  </si>
  <si>
    <t>3530276</t>
  </si>
  <si>
    <t>3530281</t>
  </si>
  <si>
    <t>3530387</t>
  </si>
  <si>
    <t>3530399</t>
  </si>
  <si>
    <t>3530611</t>
  </si>
  <si>
    <t>3530656</t>
  </si>
  <si>
    <t>3530660</t>
  </si>
  <si>
    <t>3530689</t>
  </si>
  <si>
    <t>3530690</t>
  </si>
  <si>
    <t>3530728</t>
  </si>
  <si>
    <t>3530729</t>
  </si>
  <si>
    <t>3530732</t>
  </si>
  <si>
    <t>3530735</t>
  </si>
  <si>
    <t>3530738</t>
  </si>
  <si>
    <t>3530742</t>
  </si>
  <si>
    <t>3530767</t>
  </si>
  <si>
    <t>3530769</t>
  </si>
  <si>
    <t>3530771</t>
  </si>
  <si>
    <t>3530961</t>
  </si>
  <si>
    <t>3530962</t>
  </si>
  <si>
    <t>3530963</t>
  </si>
  <si>
    <t>3531003</t>
  </si>
  <si>
    <t>3531072</t>
  </si>
  <si>
    <t>3531073</t>
  </si>
  <si>
    <t>3531167</t>
  </si>
  <si>
    <t>3531217</t>
  </si>
  <si>
    <t>3531220</t>
  </si>
  <si>
    <t>3531233</t>
  </si>
  <si>
    <t>3531241</t>
  </si>
  <si>
    <t>3531249</t>
  </si>
  <si>
    <t>3531250</t>
  </si>
  <si>
    <t>3531257</t>
  </si>
  <si>
    <t>3531306</t>
  </si>
  <si>
    <t>3531314</t>
  </si>
  <si>
    <t>3531317</t>
  </si>
  <si>
    <t>3531440</t>
  </si>
  <si>
    <t>3531444</t>
  </si>
  <si>
    <t>3531445</t>
  </si>
  <si>
    <t>3531466</t>
  </si>
  <si>
    <t>3531478</t>
  </si>
  <si>
    <t>3531579</t>
  </si>
  <si>
    <t>3531583</t>
  </si>
  <si>
    <t>3531586</t>
  </si>
  <si>
    <t>3531631</t>
  </si>
  <si>
    <t>3531632</t>
  </si>
  <si>
    <t>3531635</t>
  </si>
  <si>
    <t>3531637</t>
  </si>
  <si>
    <t>3531638</t>
  </si>
  <si>
    <t>3531639</t>
  </si>
  <si>
    <t>3531642</t>
  </si>
  <si>
    <t>3531645</t>
  </si>
  <si>
    <t>3531724</t>
  </si>
  <si>
    <t>3531746</t>
  </si>
  <si>
    <t>3531747</t>
  </si>
  <si>
    <t>3531765</t>
  </si>
  <si>
    <t>3531850</t>
  </si>
  <si>
    <t>3531851</t>
  </si>
  <si>
    <t>3531853</t>
  </si>
  <si>
    <t>3531854</t>
  </si>
  <si>
    <t>3531855</t>
  </si>
  <si>
    <t>3531857</t>
  </si>
  <si>
    <t>3531859</t>
  </si>
  <si>
    <t>3531870</t>
  </si>
  <si>
    <t>3531891</t>
  </si>
  <si>
    <t>3532011</t>
  </si>
  <si>
    <t>3532044</t>
  </si>
  <si>
    <t>3532045</t>
  </si>
  <si>
    <t>3532076</t>
  </si>
  <si>
    <t>3532191</t>
  </si>
  <si>
    <t>3532204</t>
  </si>
  <si>
    <t>3532206</t>
  </si>
  <si>
    <t>3532304</t>
  </si>
  <si>
    <t>3532310</t>
  </si>
  <si>
    <t>3532311</t>
  </si>
  <si>
    <t>3532315</t>
  </si>
  <si>
    <t>3532318</t>
  </si>
  <si>
    <t>3532328</t>
  </si>
  <si>
    <t>3532329</t>
  </si>
  <si>
    <t>3532359</t>
  </si>
  <si>
    <t>3532361</t>
  </si>
  <si>
    <t>3532363</t>
  </si>
  <si>
    <t>3532364</t>
  </si>
  <si>
    <t>3532370</t>
  </si>
  <si>
    <t>3532391</t>
  </si>
  <si>
    <t>3532405</t>
  </si>
  <si>
    <t>3532417</t>
  </si>
  <si>
    <t>3532447</t>
  </si>
  <si>
    <t>3532670</t>
  </si>
  <si>
    <t>3532671</t>
  </si>
  <si>
    <t>3532672</t>
  </si>
  <si>
    <t>3532675</t>
  </si>
  <si>
    <t>3532679</t>
  </si>
  <si>
    <t>3532680</t>
  </si>
  <si>
    <t>3532695</t>
  </si>
  <si>
    <t>3532724</t>
  </si>
  <si>
    <t>3532753</t>
  </si>
  <si>
    <t>3532789</t>
  </si>
  <si>
    <t>3532797</t>
  </si>
  <si>
    <t>3532833</t>
  </si>
  <si>
    <t>3532834</t>
  </si>
  <si>
    <t>3532835</t>
  </si>
  <si>
    <t>3532836</t>
  </si>
  <si>
    <t>3532837</t>
  </si>
  <si>
    <t>3532842</t>
  </si>
  <si>
    <t>3532843</t>
  </si>
  <si>
    <t>3532844</t>
  </si>
  <si>
    <t>3532848</t>
  </si>
  <si>
    <t>3532907</t>
  </si>
  <si>
    <t>3532959</t>
  </si>
  <si>
    <t>3533035</t>
  </si>
  <si>
    <t>3533053</t>
  </si>
  <si>
    <t>3533148</t>
  </si>
  <si>
    <t>3533152</t>
  </si>
  <si>
    <t>3533156</t>
  </si>
  <si>
    <t>3533159</t>
  </si>
  <si>
    <t>3533160</t>
  </si>
  <si>
    <t>3533187</t>
  </si>
  <si>
    <t>3533190</t>
  </si>
  <si>
    <t>3533207</t>
  </si>
  <si>
    <t>3533350</t>
  </si>
  <si>
    <t>3533386</t>
  </si>
  <si>
    <t>3533391</t>
  </si>
  <si>
    <t>3533394</t>
  </si>
  <si>
    <t>3533404</t>
  </si>
  <si>
    <t>3533488</t>
  </si>
  <si>
    <t>3533611</t>
  </si>
  <si>
    <t>3533615</t>
  </si>
  <si>
    <t>3533651</t>
  </si>
  <si>
    <t>3533653</t>
  </si>
  <si>
    <t>3533670</t>
  </si>
  <si>
    <t>3533674</t>
  </si>
  <si>
    <t>3533699</t>
  </si>
  <si>
    <t>3533720</t>
  </si>
  <si>
    <t>3533722</t>
  </si>
  <si>
    <t>3533724</t>
  </si>
  <si>
    <t>3533726</t>
  </si>
  <si>
    <t>3533729</t>
  </si>
  <si>
    <t>3533731</t>
  </si>
  <si>
    <t>3533734</t>
  </si>
  <si>
    <t>3533736</t>
  </si>
  <si>
    <t>3533860</t>
  </si>
  <si>
    <t>3533861</t>
  </si>
  <si>
    <t>3533867</t>
  </si>
  <si>
    <t>3533905</t>
  </si>
  <si>
    <t>3533919</t>
  </si>
  <si>
    <t>3533968</t>
  </si>
  <si>
    <t>3533971</t>
  </si>
  <si>
    <t>3533982</t>
  </si>
  <si>
    <t>3533984</t>
  </si>
  <si>
    <t>3534004</t>
  </si>
  <si>
    <t>3534008</t>
  </si>
  <si>
    <t>3534011</t>
  </si>
  <si>
    <t>3534014</t>
  </si>
  <si>
    <t>3534017</t>
  </si>
  <si>
    <t>3534019</t>
  </si>
  <si>
    <t>3534022</t>
  </si>
  <si>
    <t>3534023</t>
  </si>
  <si>
    <t>3534027</t>
  </si>
  <si>
    <t>3534028</t>
  </si>
  <si>
    <t>3534029</t>
  </si>
  <si>
    <t>3534030</t>
  </si>
  <si>
    <t>3534032</t>
  </si>
  <si>
    <t>3534038</t>
  </si>
  <si>
    <t>3534039</t>
  </si>
  <si>
    <t>3534062</t>
  </si>
  <si>
    <t>3534080</t>
  </si>
  <si>
    <t>3534083</t>
  </si>
  <si>
    <t>3534106</t>
  </si>
  <si>
    <t>3534109</t>
  </si>
  <si>
    <t>3534114</t>
  </si>
  <si>
    <t>3534115</t>
  </si>
  <si>
    <t>3534143</t>
  </si>
  <si>
    <t>3534144</t>
  </si>
  <si>
    <t>3534146</t>
  </si>
  <si>
    <t>3534153</t>
  </si>
  <si>
    <t>3534156</t>
  </si>
  <si>
    <t>3534159</t>
  </si>
  <si>
    <t>3534160</t>
  </si>
  <si>
    <t>3534161</t>
  </si>
  <si>
    <t>3534162</t>
  </si>
  <si>
    <t>3534163</t>
  </si>
  <si>
    <t>3534164</t>
  </si>
  <si>
    <t>3534182</t>
  </si>
  <si>
    <t>3534274</t>
  </si>
  <si>
    <t>3534276</t>
  </si>
  <si>
    <t>3534292</t>
  </si>
  <si>
    <t>3534294</t>
  </si>
  <si>
    <t>3534298</t>
  </si>
  <si>
    <t>3534318</t>
  </si>
  <si>
    <t>3534325</t>
  </si>
  <si>
    <t>3534336</t>
  </si>
  <si>
    <t>3534337</t>
  </si>
  <si>
    <t>3534375</t>
  </si>
  <si>
    <t>3534376</t>
  </si>
  <si>
    <t>3534377</t>
  </si>
  <si>
    <t>3534386</t>
  </si>
  <si>
    <t>3534507</t>
  </si>
  <si>
    <t>3534513</t>
  </si>
  <si>
    <t>3534557</t>
  </si>
  <si>
    <t>3534587</t>
  </si>
  <si>
    <t>3534589</t>
  </si>
  <si>
    <t>3534590</t>
  </si>
  <si>
    <t>3534591</t>
  </si>
  <si>
    <t>3534648</t>
  </si>
  <si>
    <t>3534649</t>
  </si>
  <si>
    <t>3534661</t>
  </si>
  <si>
    <t>3534673</t>
  </si>
  <si>
    <t>3534675</t>
  </si>
  <si>
    <t>3534744</t>
  </si>
  <si>
    <t>3534753</t>
  </si>
  <si>
    <t>3534755</t>
  </si>
  <si>
    <t>3534759</t>
  </si>
  <si>
    <t>3534761</t>
  </si>
  <si>
    <t>3534764</t>
  </si>
  <si>
    <t>3534772</t>
  </si>
  <si>
    <t>3534773</t>
  </si>
  <si>
    <t>3534784</t>
  </si>
  <si>
    <t>3534785</t>
  </si>
  <si>
    <t>3534786</t>
  </si>
  <si>
    <t>3534794</t>
  </si>
  <si>
    <t>3534798</t>
  </si>
  <si>
    <t>3534820</t>
  </si>
  <si>
    <t>3534821</t>
  </si>
  <si>
    <t>3534900</t>
  </si>
  <si>
    <t>3534901</t>
  </si>
  <si>
    <t>3534915</t>
  </si>
  <si>
    <t>3534918</t>
  </si>
  <si>
    <t>3535013</t>
  </si>
  <si>
    <t>3535035</t>
  </si>
  <si>
    <t>3535042</t>
  </si>
  <si>
    <t>3535090</t>
  </si>
  <si>
    <t>3535224</t>
  </si>
  <si>
    <t>3535233</t>
  </si>
  <si>
    <t>3535283</t>
  </si>
  <si>
    <t>3535285</t>
  </si>
  <si>
    <t>3535287</t>
  </si>
  <si>
    <t>3535327</t>
  </si>
  <si>
    <t>3535328</t>
  </si>
  <si>
    <t>3535329</t>
  </si>
  <si>
    <t>3535352</t>
  </si>
  <si>
    <t>3535375</t>
  </si>
  <si>
    <t>3535376</t>
  </si>
  <si>
    <t>3535389</t>
  </si>
  <si>
    <t>3535415</t>
  </si>
  <si>
    <t>3535417</t>
  </si>
  <si>
    <t>3535418</t>
  </si>
  <si>
    <t>3535430</t>
  </si>
  <si>
    <t>3535437</t>
  </si>
  <si>
    <t>3535438</t>
  </si>
  <si>
    <t>3535439</t>
  </si>
  <si>
    <t>3535448</t>
  </si>
  <si>
    <t>3535449</t>
  </si>
  <si>
    <t>3535450</t>
  </si>
  <si>
    <t>3535451</t>
  </si>
  <si>
    <t>3535454</t>
  </si>
  <si>
    <t>3535455</t>
  </si>
  <si>
    <t>3535457</t>
  </si>
  <si>
    <t>3535460</t>
  </si>
  <si>
    <t>3535481</t>
  </si>
  <si>
    <t>3535487</t>
  </si>
  <si>
    <t>3535488</t>
  </si>
  <si>
    <t>3535528</t>
  </si>
  <si>
    <t>3535563</t>
  </si>
  <si>
    <t>3535610</t>
  </si>
  <si>
    <t>3535611</t>
  </si>
  <si>
    <t>3535612</t>
  </si>
  <si>
    <t>3535613</t>
  </si>
  <si>
    <t>3535614</t>
  </si>
  <si>
    <t>3535616</t>
  </si>
  <si>
    <t>3535617</t>
  </si>
  <si>
    <t>3535618</t>
  </si>
  <si>
    <t>3535671</t>
  </si>
  <si>
    <t>3535719</t>
  </si>
  <si>
    <t>3535720</t>
  </si>
  <si>
    <t>3535721</t>
  </si>
  <si>
    <t>3535722</t>
  </si>
  <si>
    <t>3535746</t>
  </si>
  <si>
    <t>3535807</t>
  </si>
  <si>
    <t>3535808</t>
  </si>
  <si>
    <t>3535887</t>
  </si>
  <si>
    <t>3535888</t>
  </si>
  <si>
    <t>3535890</t>
  </si>
  <si>
    <t>3535892</t>
  </si>
  <si>
    <t>3535893</t>
  </si>
  <si>
    <t>3535894</t>
  </si>
  <si>
    <t>3535930</t>
  </si>
  <si>
    <t>3535931</t>
  </si>
  <si>
    <t>3535932</t>
  </si>
  <si>
    <t>3535947</t>
  </si>
  <si>
    <t>3535963</t>
  </si>
  <si>
    <t>3535964</t>
  </si>
  <si>
    <t>3535969</t>
  </si>
  <si>
    <t>3535992</t>
  </si>
  <si>
    <t>3536041</t>
  </si>
  <si>
    <t>3536094</t>
  </si>
  <si>
    <t>3536143</t>
  </si>
  <si>
    <t>3536186</t>
  </si>
  <si>
    <t>3536225</t>
  </si>
  <si>
    <t>3536228</t>
  </si>
  <si>
    <t>3536279</t>
  </si>
  <si>
    <t>3536280</t>
  </si>
  <si>
    <t>3536344</t>
  </si>
  <si>
    <t>3536371</t>
  </si>
  <si>
    <t>3536373</t>
  </si>
  <si>
    <t>3536374</t>
  </si>
  <si>
    <t>3536375</t>
  </si>
  <si>
    <t>3536376</t>
  </si>
  <si>
    <t>3536401</t>
  </si>
  <si>
    <t>3536408</t>
  </si>
  <si>
    <t>3536412</t>
  </si>
  <si>
    <t>3536414</t>
  </si>
  <si>
    <t>3536432</t>
  </si>
  <si>
    <t>3536434</t>
  </si>
  <si>
    <t>3536436</t>
  </si>
  <si>
    <t>3536439</t>
  </si>
  <si>
    <t>3536491</t>
  </si>
  <si>
    <t>3536492</t>
  </si>
  <si>
    <t>3536549</t>
  </si>
  <si>
    <t>3536556</t>
  </si>
  <si>
    <t>3536559</t>
  </si>
  <si>
    <t>3536624</t>
  </si>
  <si>
    <t>3536627</t>
  </si>
  <si>
    <t>3536631</t>
  </si>
  <si>
    <t>3536663</t>
  </si>
  <si>
    <t>3536666</t>
  </si>
  <si>
    <t>3536744</t>
  </si>
  <si>
    <t>3536749</t>
  </si>
  <si>
    <t>3536751</t>
  </si>
  <si>
    <t>3536753</t>
  </si>
  <si>
    <t>3536757</t>
  </si>
  <si>
    <t>3536758</t>
  </si>
  <si>
    <t>3536825</t>
  </si>
  <si>
    <t>3536925</t>
  </si>
  <si>
    <t>3536926</t>
  </si>
  <si>
    <t>3536989</t>
  </si>
  <si>
    <t>3536994</t>
  </si>
  <si>
    <t>3537053</t>
  </si>
  <si>
    <t>3537058</t>
  </si>
  <si>
    <t>3537059</t>
  </si>
  <si>
    <t>3537082</t>
  </si>
  <si>
    <t>3537083</t>
  </si>
  <si>
    <t>3537084</t>
  </si>
  <si>
    <t>3537086</t>
  </si>
  <si>
    <t>3537160</t>
  </si>
  <si>
    <t>3537256</t>
  </si>
  <si>
    <t>3537271</t>
  </si>
  <si>
    <t>3537292</t>
  </si>
  <si>
    <t>3537295</t>
  </si>
  <si>
    <t>3537357</t>
  </si>
  <si>
    <t>3537358</t>
  </si>
  <si>
    <t>3537359</t>
  </si>
  <si>
    <t>3537361</t>
  </si>
  <si>
    <t>3537362</t>
  </si>
  <si>
    <t>3537365</t>
  </si>
  <si>
    <t>3537366</t>
  </si>
  <si>
    <t>3537381</t>
  </si>
  <si>
    <t>3537382</t>
  </si>
  <si>
    <t>3537447</t>
  </si>
  <si>
    <t>3537454</t>
  </si>
  <si>
    <t>3537457</t>
  </si>
  <si>
    <t>3537460</t>
  </si>
  <si>
    <t>3537461</t>
  </si>
  <si>
    <t>3537466</t>
  </si>
  <si>
    <t>3537510</t>
  </si>
  <si>
    <t>3537511</t>
  </si>
  <si>
    <t>3537515</t>
  </si>
  <si>
    <t>3537527</t>
  </si>
  <si>
    <t>3537528</t>
  </si>
  <si>
    <t>3537529</t>
  </si>
  <si>
    <t>3537533</t>
  </si>
  <si>
    <t>3537534</t>
  </si>
  <si>
    <t>3537539</t>
  </si>
  <si>
    <t>3537582</t>
  </si>
  <si>
    <t>3537633</t>
  </si>
  <si>
    <t>3537648</t>
  </si>
  <si>
    <t>3537655</t>
  </si>
  <si>
    <t>3537656</t>
  </si>
  <si>
    <t>3537665</t>
  </si>
  <si>
    <t>3537731</t>
  </si>
  <si>
    <t>3537736</t>
  </si>
  <si>
    <t>3537745</t>
  </si>
  <si>
    <t>3537753</t>
  </si>
  <si>
    <t>3537769</t>
  </si>
  <si>
    <t>3537770</t>
  </si>
  <si>
    <t>3537792</t>
  </si>
  <si>
    <t>3537826</t>
  </si>
  <si>
    <t>3537898</t>
  </si>
  <si>
    <t>3537899</t>
  </si>
  <si>
    <t>3537942</t>
  </si>
  <si>
    <t>3537951</t>
  </si>
  <si>
    <t>3538022</t>
  </si>
  <si>
    <t>3538025</t>
  </si>
  <si>
    <t>3538026</t>
  </si>
  <si>
    <t>3538029</t>
  </si>
  <si>
    <t>3538031</t>
  </si>
  <si>
    <t>3538039</t>
  </si>
  <si>
    <t>3538067</t>
  </si>
  <si>
    <t>3538068</t>
  </si>
  <si>
    <t>3538085</t>
  </si>
  <si>
    <t>3538086</t>
  </si>
  <si>
    <t>3538106</t>
  </si>
  <si>
    <t>3538107</t>
  </si>
  <si>
    <t>3538122</t>
  </si>
  <si>
    <t>3538155</t>
  </si>
  <si>
    <t>3538160</t>
  </si>
  <si>
    <t>3538161</t>
  </si>
  <si>
    <t>3538168</t>
  </si>
  <si>
    <t>3538246</t>
  </si>
  <si>
    <t>3538247</t>
  </si>
  <si>
    <t>3538255</t>
  </si>
  <si>
    <t>3538265</t>
  </si>
  <si>
    <t>3538285</t>
  </si>
  <si>
    <t>3538286</t>
  </si>
  <si>
    <t>3538287</t>
  </si>
  <si>
    <t>3538306</t>
  </si>
  <si>
    <t>3538312</t>
  </si>
  <si>
    <t>3538313</t>
  </si>
  <si>
    <t>3538344</t>
  </si>
  <si>
    <t>3538346</t>
  </si>
  <si>
    <t>3538352</t>
  </si>
  <si>
    <t>3538355</t>
  </si>
  <si>
    <t>3538356</t>
  </si>
  <si>
    <t>3538358</t>
  </si>
  <si>
    <t>3538368</t>
  </si>
  <si>
    <t>3538377</t>
  </si>
  <si>
    <t>3538379</t>
  </si>
  <si>
    <t>3538380</t>
  </si>
  <si>
    <t>3538449</t>
  </si>
  <si>
    <t>3538453</t>
  </si>
  <si>
    <t>3538454</t>
  </si>
  <si>
    <t>3538455</t>
  </si>
  <si>
    <t>3538456</t>
  </si>
  <si>
    <t>3538463</t>
  </si>
  <si>
    <t>3538491</t>
  </si>
  <si>
    <t>3538579</t>
  </si>
  <si>
    <t>3538580</t>
  </si>
  <si>
    <t>3538581</t>
  </si>
  <si>
    <t>3538634</t>
  </si>
  <si>
    <t>3538637</t>
  </si>
  <si>
    <t>3538649</t>
  </si>
  <si>
    <t>3538675</t>
  </si>
  <si>
    <t>3538682</t>
  </si>
  <si>
    <t>3538685</t>
  </si>
  <si>
    <t>3538686</t>
  </si>
  <si>
    <t>3538689</t>
  </si>
  <si>
    <t>3538690</t>
  </si>
  <si>
    <t>3538691</t>
  </si>
  <si>
    <t>3538692</t>
  </si>
  <si>
    <t>3538704</t>
  </si>
  <si>
    <t>3538705</t>
  </si>
  <si>
    <t>3538706</t>
  </si>
  <si>
    <t>3538749</t>
  </si>
  <si>
    <t>3538771</t>
  </si>
  <si>
    <t>3538782</t>
  </si>
  <si>
    <t>3538794</t>
  </si>
  <si>
    <t>3538826</t>
  </si>
  <si>
    <t>3538920</t>
  </si>
  <si>
    <t>3538991</t>
  </si>
  <si>
    <t>3538993</t>
  </si>
  <si>
    <t>3538994</t>
  </si>
  <si>
    <t>3538995</t>
  </si>
  <si>
    <t>3539009</t>
  </si>
  <si>
    <t>3539015</t>
  </si>
  <si>
    <t>3539016</t>
  </si>
  <si>
    <t>3539018</t>
  </si>
  <si>
    <t>3539019</t>
  </si>
  <si>
    <t>3539020</t>
  </si>
  <si>
    <t>3539021</t>
  </si>
  <si>
    <t>3539022</t>
  </si>
  <si>
    <t>3539023</t>
  </si>
  <si>
    <t>3539031</t>
  </si>
  <si>
    <t>3539118</t>
  </si>
  <si>
    <t>3539146</t>
  </si>
  <si>
    <t>3539181</t>
  </si>
  <si>
    <t>3539214</t>
  </si>
  <si>
    <t>3539215</t>
  </si>
  <si>
    <t>3539247</t>
  </si>
  <si>
    <t>3539253</t>
  </si>
  <si>
    <t>3539278</t>
  </si>
  <si>
    <t>3539281</t>
  </si>
  <si>
    <t>3539308</t>
  </si>
  <si>
    <t>3539321</t>
  </si>
  <si>
    <t>3539322</t>
  </si>
  <si>
    <t>3539324</t>
  </si>
  <si>
    <t>3539326</t>
  </si>
  <si>
    <t>3539328</t>
  </si>
  <si>
    <t>3539346</t>
  </si>
  <si>
    <t>3539405</t>
  </si>
  <si>
    <t>3539406</t>
  </si>
  <si>
    <t>3539432</t>
  </si>
  <si>
    <t>3539468</t>
  </si>
  <si>
    <t>3539488</t>
  </si>
  <si>
    <t>3539489</t>
  </si>
  <si>
    <t>3539505</t>
  </si>
  <si>
    <t>3539542</t>
  </si>
  <si>
    <t>3539549</t>
  </si>
  <si>
    <t>3539550</t>
  </si>
  <si>
    <t>3539551</t>
  </si>
  <si>
    <t>3539565</t>
  </si>
  <si>
    <t>3539595</t>
  </si>
  <si>
    <t>3539596</t>
  </si>
  <si>
    <t>3539597</t>
  </si>
  <si>
    <t>3539605</t>
  </si>
  <si>
    <t>3539646</t>
  </si>
  <si>
    <t>3539649</t>
  </si>
  <si>
    <t>3539677</t>
  </si>
  <si>
    <t>3539678</t>
  </si>
  <si>
    <t>3539679</t>
  </si>
  <si>
    <t>3539680</t>
  </si>
  <si>
    <t>3539681</t>
  </si>
  <si>
    <t>3539682</t>
  </si>
  <si>
    <t>3539688</t>
  </si>
  <si>
    <t>3539691</t>
  </si>
  <si>
    <t>3539755</t>
  </si>
  <si>
    <t>3539772</t>
  </si>
  <si>
    <t>3539773</t>
  </si>
  <si>
    <t>3539801</t>
  </si>
  <si>
    <t>3539845</t>
  </si>
  <si>
    <t>3539868</t>
  </si>
  <si>
    <t>3540020</t>
  </si>
  <si>
    <t>3540037</t>
  </si>
  <si>
    <t>3540062</t>
  </si>
  <si>
    <t>3540064</t>
  </si>
  <si>
    <t>3540066</t>
  </si>
  <si>
    <t>3540084</t>
  </si>
  <si>
    <t>3540098</t>
  </si>
  <si>
    <t>3540100</t>
  </si>
  <si>
    <t>3540101</t>
  </si>
  <si>
    <t>3540104</t>
  </si>
  <si>
    <t>3540110</t>
  </si>
  <si>
    <t>3540138</t>
  </si>
  <si>
    <t>3540153</t>
  </si>
  <si>
    <t>3540218</t>
  </si>
  <si>
    <t>3540219</t>
  </si>
  <si>
    <t>3540306</t>
  </si>
  <si>
    <t>3540337</t>
  </si>
  <si>
    <t>3540339</t>
  </si>
  <si>
    <t>3540341</t>
  </si>
  <si>
    <t>3540355</t>
  </si>
  <si>
    <t>3540356</t>
  </si>
  <si>
    <t>3540357</t>
  </si>
  <si>
    <t>3540361</t>
  </si>
  <si>
    <t>3540372</t>
  </si>
  <si>
    <t>3540386</t>
  </si>
  <si>
    <t>3540395</t>
  </si>
  <si>
    <t>3540396</t>
  </si>
  <si>
    <t>3540402</t>
  </si>
  <si>
    <t>3540403</t>
  </si>
  <si>
    <t>3540409</t>
  </si>
  <si>
    <t>3540413</t>
  </si>
  <si>
    <t>3540510</t>
  </si>
  <si>
    <t>3540512</t>
  </si>
  <si>
    <t>3540535</t>
  </si>
  <si>
    <t>3540561</t>
  </si>
  <si>
    <t>3540562</t>
  </si>
  <si>
    <t>3540614</t>
  </si>
  <si>
    <t>3540616</t>
  </si>
  <si>
    <t>3540622</t>
  </si>
  <si>
    <t>3540623</t>
  </si>
  <si>
    <t>3540624</t>
  </si>
  <si>
    <t>3540629</t>
  </si>
  <si>
    <t>3540634</t>
  </si>
  <si>
    <t>3540636</t>
  </si>
  <si>
    <t>3540637</t>
  </si>
  <si>
    <t>3540639</t>
  </si>
  <si>
    <t>3540640</t>
  </si>
  <si>
    <t>3540661</t>
  </si>
  <si>
    <t>3540692</t>
  </si>
  <si>
    <t>3540703</t>
  </si>
  <si>
    <t>3540705</t>
  </si>
  <si>
    <t>3540706</t>
  </si>
  <si>
    <t>3540708</t>
  </si>
  <si>
    <t>3540709</t>
  </si>
  <si>
    <t>3540710</t>
  </si>
  <si>
    <t>3540713</t>
  </si>
  <si>
    <t>3540714</t>
  </si>
  <si>
    <t>3540719</t>
  </si>
  <si>
    <t>3540721</t>
  </si>
  <si>
    <t>3540723</t>
  </si>
  <si>
    <t>3540724</t>
  </si>
  <si>
    <t>3540725</t>
  </si>
  <si>
    <t>3540726</t>
  </si>
  <si>
    <t>3540756</t>
  </si>
  <si>
    <t>3540766</t>
  </si>
  <si>
    <t>3540768</t>
  </si>
  <si>
    <t>3540770</t>
  </si>
  <si>
    <t>3540771</t>
  </si>
  <si>
    <t>3540792</t>
  </si>
  <si>
    <t>3540854</t>
  </si>
  <si>
    <t>3540855</t>
  </si>
  <si>
    <t>3540860</t>
  </si>
  <si>
    <t>3540861</t>
  </si>
  <si>
    <t>3540864</t>
  </si>
  <si>
    <t>3540879</t>
  </si>
  <si>
    <t>3540923</t>
  </si>
  <si>
    <t>3540947</t>
  </si>
  <si>
    <t>3540948</t>
  </si>
  <si>
    <t>3541006</t>
  </si>
  <si>
    <t>3541016</t>
  </si>
  <si>
    <t>3541115</t>
  </si>
  <si>
    <t>3541116</t>
  </si>
  <si>
    <t>3541117</t>
  </si>
  <si>
    <t>3541119</t>
  </si>
  <si>
    <t>3541123</t>
  </si>
  <si>
    <t>3541145</t>
  </si>
  <si>
    <t>3541157</t>
  </si>
  <si>
    <t>3541158</t>
  </si>
  <si>
    <t>3541165</t>
  </si>
  <si>
    <t>3541177</t>
  </si>
  <si>
    <t>3541181</t>
  </si>
  <si>
    <t>3541183</t>
  </si>
  <si>
    <t>3541208</t>
  </si>
  <si>
    <t>3541209</t>
  </si>
  <si>
    <t>3541210</t>
  </si>
  <si>
    <t>3541212</t>
  </si>
  <si>
    <t>3541242</t>
  </si>
  <si>
    <t>3541244</t>
  </si>
  <si>
    <t>3541310</t>
  </si>
  <si>
    <t>3541313</t>
  </si>
  <si>
    <t>3541315</t>
  </si>
  <si>
    <t>3541332</t>
  </si>
  <si>
    <t>3541375</t>
  </si>
  <si>
    <t>3541381</t>
  </si>
  <si>
    <t>3541399</t>
  </si>
  <si>
    <t>3541431</t>
  </si>
  <si>
    <t>3541434</t>
  </si>
  <si>
    <t>3541435</t>
  </si>
  <si>
    <t>3541436</t>
  </si>
  <si>
    <t>3541479</t>
  </si>
  <si>
    <t>3541522</t>
  </si>
  <si>
    <t>3541636</t>
  </si>
  <si>
    <t>3541638</t>
  </si>
  <si>
    <t>3541751</t>
  </si>
  <si>
    <t>3541764</t>
  </si>
  <si>
    <t>3541765</t>
  </si>
  <si>
    <t>3541766</t>
  </si>
  <si>
    <t>3541789</t>
  </si>
  <si>
    <t>3541803</t>
  </si>
  <si>
    <t>3541804</t>
  </si>
  <si>
    <t>3541805</t>
  </si>
  <si>
    <t>3541806</t>
  </si>
  <si>
    <t>3541807</t>
  </si>
  <si>
    <t>3541808</t>
  </si>
  <si>
    <t>3541809</t>
  </si>
  <si>
    <t>3541810</t>
  </si>
  <si>
    <t>3541811</t>
  </si>
  <si>
    <t>3541812</t>
  </si>
  <si>
    <t>3541814</t>
  </si>
  <si>
    <t>3541829</t>
  </si>
  <si>
    <t>3541830</t>
  </si>
  <si>
    <t>3541831</t>
  </si>
  <si>
    <t>3541858</t>
  </si>
  <si>
    <t>3541885</t>
  </si>
  <si>
    <t>3541905</t>
  </si>
  <si>
    <t>3541908</t>
  </si>
  <si>
    <t>3541957</t>
  </si>
  <si>
    <t>3541971</t>
  </si>
  <si>
    <t>3541975</t>
  </si>
  <si>
    <t>3542026</t>
  </si>
  <si>
    <t>3542077</t>
  </si>
  <si>
    <t>3542082</t>
  </si>
  <si>
    <t>3542086</t>
  </si>
  <si>
    <t>3542090</t>
  </si>
  <si>
    <t>3542107</t>
  </si>
  <si>
    <t>3542108</t>
  </si>
  <si>
    <t>3542109</t>
  </si>
  <si>
    <t>3542131</t>
  </si>
  <si>
    <t>3542132</t>
  </si>
  <si>
    <t>3542168</t>
  </si>
  <si>
    <t>3542170</t>
  </si>
  <si>
    <t>3542212</t>
  </si>
  <si>
    <t>3542213</t>
  </si>
  <si>
    <t>3542214</t>
  </si>
  <si>
    <t>3542215</t>
  </si>
  <si>
    <t>3542216</t>
  </si>
  <si>
    <t>3542217</t>
  </si>
  <si>
    <t>3542218</t>
  </si>
  <si>
    <t>3542219</t>
  </si>
  <si>
    <t>3542220</t>
  </si>
  <si>
    <t>3542221</t>
  </si>
  <si>
    <t>3542223</t>
  </si>
  <si>
    <t>3542345</t>
  </si>
  <si>
    <t>3542347</t>
  </si>
  <si>
    <t>3542348</t>
  </si>
  <si>
    <t>3542349</t>
  </si>
  <si>
    <t>3542361</t>
  </si>
  <si>
    <t>3542404</t>
  </si>
  <si>
    <t>3542422</t>
  </si>
  <si>
    <t>3542440</t>
  </si>
  <si>
    <t>3542482</t>
  </si>
  <si>
    <t>3542484</t>
  </si>
  <si>
    <t>3542485</t>
  </si>
  <si>
    <t>3542492</t>
  </si>
  <si>
    <t>3542494</t>
  </si>
  <si>
    <t>3542495</t>
  </si>
  <si>
    <t>3542499</t>
  </si>
  <si>
    <t>3542516</t>
  </si>
  <si>
    <t>3542517</t>
  </si>
  <si>
    <t>3542521</t>
  </si>
  <si>
    <t>3542529</t>
  </si>
  <si>
    <t>3542603</t>
  </si>
  <si>
    <t>3542604</t>
  </si>
  <si>
    <t>3542617</t>
  </si>
  <si>
    <t>3542629</t>
  </si>
  <si>
    <t>3542654</t>
  </si>
  <si>
    <t>3542656</t>
  </si>
  <si>
    <t>3542669</t>
  </si>
  <si>
    <t>3542673</t>
  </si>
  <si>
    <t>3542765</t>
  </si>
  <si>
    <t>3542766</t>
  </si>
  <si>
    <t>3542768</t>
  </si>
  <si>
    <t>3542779</t>
  </si>
  <si>
    <t>3542780</t>
  </si>
  <si>
    <t>3542801</t>
  </si>
  <si>
    <t>3542802</t>
  </si>
  <si>
    <t>3542840</t>
  </si>
  <si>
    <t>3542843</t>
  </si>
  <si>
    <t>3542846</t>
  </si>
  <si>
    <t>3542848</t>
  </si>
  <si>
    <t>3542853</t>
  </si>
  <si>
    <t>3542859</t>
  </si>
  <si>
    <t>3542862</t>
  </si>
  <si>
    <t>3542928</t>
  </si>
  <si>
    <t>3542944</t>
  </si>
  <si>
    <t>3542963</t>
  </si>
  <si>
    <t>3543006</t>
  </si>
  <si>
    <t>3543012</t>
  </si>
  <si>
    <t>3543013</t>
  </si>
  <si>
    <t>3543014</t>
  </si>
  <si>
    <t>3543015</t>
  </si>
  <si>
    <t>3543018</t>
  </si>
  <si>
    <t>3543019</t>
  </si>
  <si>
    <t>3543054</t>
  </si>
  <si>
    <t>3543055</t>
  </si>
  <si>
    <t>3543056</t>
  </si>
  <si>
    <t>3543057</t>
  </si>
  <si>
    <t>3543076</t>
  </si>
  <si>
    <t>3543077</t>
  </si>
  <si>
    <t>3543098</t>
  </si>
  <si>
    <t>3543154</t>
  </si>
  <si>
    <t>3543178</t>
  </si>
  <si>
    <t>3543208</t>
  </si>
  <si>
    <t>3543211</t>
  </si>
  <si>
    <t>3543214</t>
  </si>
  <si>
    <t>3543216</t>
  </si>
  <si>
    <t>3543219</t>
  </si>
  <si>
    <t>3543221</t>
  </si>
  <si>
    <t>3543222</t>
  </si>
  <si>
    <t>3543226</t>
  </si>
  <si>
    <t>3543257</t>
  </si>
  <si>
    <t>3543258</t>
  </si>
  <si>
    <t>3543259</t>
  </si>
  <si>
    <t>3543322</t>
  </si>
  <si>
    <t>3543326</t>
  </si>
  <si>
    <t>3543328</t>
  </si>
  <si>
    <t>3543330</t>
  </si>
  <si>
    <t>3543349</t>
  </si>
  <si>
    <t>3543363</t>
  </si>
  <si>
    <t>3543367</t>
  </si>
  <si>
    <t>3543383</t>
  </si>
  <si>
    <t>3543384</t>
  </si>
  <si>
    <t>3543387</t>
  </si>
  <si>
    <t>3543388</t>
  </si>
  <si>
    <t>3543390</t>
  </si>
  <si>
    <t>3543394</t>
  </si>
  <si>
    <t>3543401</t>
  </si>
  <si>
    <t>3543417</t>
  </si>
  <si>
    <t>3543419</t>
  </si>
  <si>
    <t>3543440</t>
  </si>
  <si>
    <t>3543441</t>
  </si>
  <si>
    <t>3543452</t>
  </si>
  <si>
    <t>3543464</t>
  </si>
  <si>
    <t>3543465</t>
  </si>
  <si>
    <t>3543466</t>
  </si>
  <si>
    <t>3543475</t>
  </si>
  <si>
    <t>3543486</t>
  </si>
  <si>
    <t>3543524</t>
  </si>
  <si>
    <t>3543525</t>
  </si>
  <si>
    <t>3543526</t>
  </si>
  <si>
    <t>3543569</t>
  </si>
  <si>
    <t>3543572</t>
  </si>
  <si>
    <t>3543573</t>
  </si>
  <si>
    <t>3543586</t>
  </si>
  <si>
    <t>3543589</t>
  </si>
  <si>
    <t>3543613</t>
  </si>
  <si>
    <t>3543614</t>
  </si>
  <si>
    <t>3543636</t>
  </si>
  <si>
    <t>3543672</t>
  </si>
  <si>
    <t>3543679</t>
  </si>
  <si>
    <t>3543680</t>
  </si>
  <si>
    <t>3543682</t>
  </si>
  <si>
    <t>3543683</t>
  </si>
  <si>
    <t>3543684</t>
  </si>
  <si>
    <t>3543705</t>
  </si>
  <si>
    <t>3543732</t>
  </si>
  <si>
    <t>3543735</t>
  </si>
  <si>
    <t>3543737</t>
  </si>
  <si>
    <t>3543738</t>
  </si>
  <si>
    <t>3543818</t>
  </si>
  <si>
    <t>3543871</t>
  </si>
  <si>
    <t>3543889</t>
  </si>
  <si>
    <t>3544031</t>
  </si>
  <si>
    <t>3544032</t>
  </si>
  <si>
    <t>3544033</t>
  </si>
  <si>
    <t>3544052</t>
  </si>
  <si>
    <t>3544056</t>
  </si>
  <si>
    <t>3544057</t>
  </si>
  <si>
    <t>3544060</t>
  </si>
  <si>
    <t>3544078</t>
  </si>
  <si>
    <t>3544080</t>
  </si>
  <si>
    <t>3544144</t>
  </si>
  <si>
    <t>3544148</t>
  </si>
  <si>
    <t>3544224</t>
  </si>
  <si>
    <t>3544246</t>
  </si>
  <si>
    <t>3544248</t>
  </si>
  <si>
    <t>3544260</t>
  </si>
  <si>
    <t>3544261</t>
  </si>
  <si>
    <t>3544262</t>
  </si>
  <si>
    <t>3544275</t>
  </si>
  <si>
    <t>3544314</t>
  </si>
  <si>
    <t>3544330</t>
  </si>
  <si>
    <t>3544366</t>
  </si>
  <si>
    <t>3544382</t>
  </si>
  <si>
    <t>3544389</t>
  </si>
  <si>
    <t>3544390</t>
  </si>
  <si>
    <t>3544415</t>
  </si>
  <si>
    <t>3544423</t>
  </si>
  <si>
    <t>3544433</t>
  </si>
  <si>
    <t>3544434</t>
  </si>
  <si>
    <t>3544435</t>
  </si>
  <si>
    <t>3544436</t>
  </si>
  <si>
    <t>3544437</t>
  </si>
  <si>
    <t>3544455</t>
  </si>
  <si>
    <t>3544531</t>
  </si>
  <si>
    <t>3544533</t>
  </si>
  <si>
    <t>3544544</t>
  </si>
  <si>
    <t>3544550</t>
  </si>
  <si>
    <t>3544551</t>
  </si>
  <si>
    <t>3544561</t>
  </si>
  <si>
    <t>3544576</t>
  </si>
  <si>
    <t>3544602</t>
  </si>
  <si>
    <t>3544605</t>
  </si>
  <si>
    <t>3544606</t>
  </si>
  <si>
    <t>3544627</t>
  </si>
  <si>
    <t>3544686</t>
  </si>
  <si>
    <t>3544785</t>
  </si>
  <si>
    <t>3544804</t>
  </si>
  <si>
    <t>3544805</t>
  </si>
  <si>
    <t>3544819</t>
  </si>
  <si>
    <t>3544820</t>
  </si>
  <si>
    <t>3544887</t>
  </si>
  <si>
    <t>3544891</t>
  </si>
  <si>
    <t>3544928</t>
  </si>
  <si>
    <t>3544934</t>
  </si>
  <si>
    <t>3544935</t>
  </si>
  <si>
    <t>3544936</t>
  </si>
  <si>
    <t>3545009</t>
  </si>
  <si>
    <t>3545108</t>
  </si>
  <si>
    <t>3545135</t>
  </si>
  <si>
    <t>3545136</t>
  </si>
  <si>
    <t>3545137</t>
  </si>
  <si>
    <t>3545138</t>
  </si>
  <si>
    <t>3545139</t>
  </si>
  <si>
    <t>3545140</t>
  </si>
  <si>
    <t>3545141</t>
  </si>
  <si>
    <t>3545142</t>
  </si>
  <si>
    <t>3545153</t>
  </si>
  <si>
    <t>3545156</t>
  </si>
  <si>
    <t>3545158</t>
  </si>
  <si>
    <t>3545160</t>
  </si>
  <si>
    <t>3545180</t>
  </si>
  <si>
    <t>3545182</t>
  </si>
  <si>
    <t>3545184</t>
  </si>
  <si>
    <t>3545185</t>
  </si>
  <si>
    <t>3545186</t>
  </si>
  <si>
    <t>3545187</t>
  </si>
  <si>
    <t>3545188</t>
  </si>
  <si>
    <t>3545191</t>
  </si>
  <si>
    <t>3545192</t>
  </si>
  <si>
    <t>3545193</t>
  </si>
  <si>
    <t>3545195</t>
  </si>
  <si>
    <t>3545197</t>
  </si>
  <si>
    <t>3545198</t>
  </si>
  <si>
    <t>3545201</t>
  </si>
  <si>
    <t>3545202</t>
  </si>
  <si>
    <t>3545203</t>
  </si>
  <si>
    <t>3545204</t>
  </si>
  <si>
    <t>3545265</t>
  </si>
  <si>
    <t>3545305</t>
  </si>
  <si>
    <t>3545308</t>
  </si>
  <si>
    <t>3545312</t>
  </si>
  <si>
    <t>3545313</t>
  </si>
  <si>
    <t>3545318</t>
  </si>
  <si>
    <t>3545325</t>
  </si>
  <si>
    <t>3545351</t>
  </si>
  <si>
    <t>3545369</t>
  </si>
  <si>
    <t>3545415</t>
  </si>
  <si>
    <t>3545428</t>
  </si>
  <si>
    <t>3545430</t>
  </si>
  <si>
    <t>3545453</t>
  </si>
  <si>
    <t>3545454</t>
  </si>
  <si>
    <t>3545550</t>
  </si>
  <si>
    <t>3545551</t>
  </si>
  <si>
    <t>3545552</t>
  </si>
  <si>
    <t>3545554</t>
  </si>
  <si>
    <t>3545575</t>
  </si>
  <si>
    <t>3545629</t>
  </si>
  <si>
    <t>3545641</t>
  </si>
  <si>
    <t>3545643</t>
  </si>
  <si>
    <t>3545645</t>
  </si>
  <si>
    <t>3545646</t>
  </si>
  <si>
    <t>3545665</t>
  </si>
  <si>
    <t>3545668</t>
  </si>
  <si>
    <t>3545672</t>
  </si>
  <si>
    <t>3545683</t>
  </si>
  <si>
    <t>3545684</t>
  </si>
  <si>
    <t>3545685</t>
  </si>
  <si>
    <t>3545686</t>
  </si>
  <si>
    <t>3545687</t>
  </si>
  <si>
    <t>3545690</t>
  </si>
  <si>
    <t>3545713</t>
  </si>
  <si>
    <t>3545716</t>
  </si>
  <si>
    <t>3545722</t>
  </si>
  <si>
    <t>3545739</t>
  </si>
  <si>
    <t>3545740</t>
  </si>
  <si>
    <t>3545764</t>
  </si>
  <si>
    <t>3545770</t>
  </si>
  <si>
    <t>3545773</t>
  </si>
  <si>
    <t>3545774</t>
  </si>
  <si>
    <t>3545779</t>
  </si>
  <si>
    <t>3545792</t>
  </si>
  <si>
    <t>3545811</t>
  </si>
  <si>
    <t>3545813</t>
  </si>
  <si>
    <t>3545814</t>
  </si>
  <si>
    <t>3545815</t>
  </si>
  <si>
    <t>3545887</t>
  </si>
  <si>
    <t>3545890</t>
  </si>
  <si>
    <t>3545893</t>
  </si>
  <si>
    <t>3545894</t>
  </si>
  <si>
    <t>3545954</t>
  </si>
  <si>
    <t>3545956</t>
  </si>
  <si>
    <t>3546004</t>
  </si>
  <si>
    <t>3546043</t>
  </si>
  <si>
    <t>3546044</t>
  </si>
  <si>
    <t>3546046</t>
  </si>
  <si>
    <t>3546056</t>
  </si>
  <si>
    <t>3546058</t>
  </si>
  <si>
    <t>3546059</t>
  </si>
  <si>
    <t>3546060</t>
  </si>
  <si>
    <t>3546077</t>
  </si>
  <si>
    <t>3546084</t>
  </si>
  <si>
    <t>3546160</t>
  </si>
  <si>
    <t>3546202</t>
  </si>
  <si>
    <t>3546203</t>
  </si>
  <si>
    <t>3546217</t>
  </si>
  <si>
    <t>3546236</t>
  </si>
  <si>
    <t>3546241</t>
  </si>
  <si>
    <t>3546246</t>
  </si>
  <si>
    <t>3546254</t>
  </si>
  <si>
    <t>3546255</t>
  </si>
  <si>
    <t>3546256</t>
  </si>
  <si>
    <t>3546257</t>
  </si>
  <si>
    <t>3546258</t>
  </si>
  <si>
    <t>3546259</t>
  </si>
  <si>
    <t>3546269</t>
  </si>
  <si>
    <t>3546271</t>
  </si>
  <si>
    <t>3546276</t>
  </si>
  <si>
    <t>3546285</t>
  </si>
  <si>
    <t>3546314</t>
  </si>
  <si>
    <t>3546319</t>
  </si>
  <si>
    <t>3546391</t>
  </si>
  <si>
    <t>3546392</t>
  </si>
  <si>
    <t>3546418</t>
  </si>
  <si>
    <t>3546419</t>
  </si>
  <si>
    <t>3546427</t>
  </si>
  <si>
    <t>3546452</t>
  </si>
  <si>
    <t>3546458</t>
  </si>
  <si>
    <t>3546494</t>
  </si>
  <si>
    <t>3546495</t>
  </si>
  <si>
    <t>3546496</t>
  </si>
  <si>
    <t>3546497</t>
  </si>
  <si>
    <t>3546498</t>
  </si>
  <si>
    <t>3546523</t>
  </si>
  <si>
    <t>3546524</t>
  </si>
  <si>
    <t>3546549</t>
  </si>
  <si>
    <t>3546551</t>
  </si>
  <si>
    <t>3546555</t>
  </si>
  <si>
    <t>3546560</t>
  </si>
  <si>
    <t>3546561</t>
  </si>
  <si>
    <t>3546593</t>
  </si>
  <si>
    <t>3546600</t>
  </si>
  <si>
    <t>3546603</t>
  </si>
  <si>
    <t>3546606</t>
  </si>
  <si>
    <t>3546608</t>
  </si>
  <si>
    <t>3546615</t>
  </si>
  <si>
    <t>3546621</t>
  </si>
  <si>
    <t>3546622</t>
  </si>
  <si>
    <t>3546623</t>
  </si>
  <si>
    <t>3546624</t>
  </si>
  <si>
    <t>3546628</t>
  </si>
  <si>
    <t>3546629</t>
  </si>
  <si>
    <t>3546638</t>
  </si>
  <si>
    <t>3546770</t>
  </si>
  <si>
    <t>3546813</t>
  </si>
  <si>
    <t>3546825</t>
  </si>
  <si>
    <t>3546853</t>
  </si>
  <si>
    <t>3546854</t>
  </si>
  <si>
    <t>3546886</t>
  </si>
  <si>
    <t>3546890</t>
  </si>
  <si>
    <t>3546894</t>
  </si>
  <si>
    <t>3546896</t>
  </si>
  <si>
    <t>3546897</t>
  </si>
  <si>
    <t>3546898</t>
  </si>
  <si>
    <t>3546899</t>
  </si>
  <si>
    <t>3546900</t>
  </si>
  <si>
    <t>3546910</t>
  </si>
  <si>
    <t>3546914</t>
  </si>
  <si>
    <t>3546915</t>
  </si>
  <si>
    <t>3546916</t>
  </si>
  <si>
    <t>3546917</t>
  </si>
  <si>
    <t>3546975</t>
  </si>
  <si>
    <t>3546976</t>
  </si>
  <si>
    <t>3547009</t>
  </si>
  <si>
    <t>3547010</t>
  </si>
  <si>
    <t>3547013</t>
  </si>
  <si>
    <t>3547015</t>
  </si>
  <si>
    <t>3547016</t>
  </si>
  <si>
    <t>3547018</t>
  </si>
  <si>
    <t>3547019</t>
  </si>
  <si>
    <t>3547048</t>
  </si>
  <si>
    <t>3547079</t>
  </si>
  <si>
    <t>3547088</t>
  </si>
  <si>
    <t>3547089</t>
  </si>
  <si>
    <t>3547093</t>
  </si>
  <si>
    <t>3547143</t>
  </si>
  <si>
    <t>3547144</t>
  </si>
  <si>
    <t>3547145</t>
  </si>
  <si>
    <t>3547157</t>
  </si>
  <si>
    <t>3547162</t>
  </si>
  <si>
    <t>3547163</t>
  </si>
  <si>
    <t>3547166</t>
  </si>
  <si>
    <t>3547169</t>
  </si>
  <si>
    <t>3547171</t>
  </si>
  <si>
    <t>3547199</t>
  </si>
  <si>
    <t>3547205</t>
  </si>
  <si>
    <t>3547206</t>
  </si>
  <si>
    <t>3547209</t>
  </si>
  <si>
    <t>3547291</t>
  </si>
  <si>
    <t>3547294</t>
  </si>
  <si>
    <t>3547368</t>
  </si>
  <si>
    <t>3547414</t>
  </si>
  <si>
    <t>3547415</t>
  </si>
  <si>
    <t>3547416</t>
  </si>
  <si>
    <t>3547462</t>
  </si>
  <si>
    <t>3547472</t>
  </si>
  <si>
    <t>3547524</t>
  </si>
  <si>
    <t>3547525</t>
  </si>
  <si>
    <t>3547526</t>
  </si>
  <si>
    <t>3547598</t>
  </si>
  <si>
    <t>3547599</t>
  </si>
  <si>
    <t>3547600</t>
  </si>
  <si>
    <t>3547614</t>
  </si>
  <si>
    <t>3547622</t>
  </si>
  <si>
    <t>3547714</t>
  </si>
  <si>
    <t>3547716</t>
  </si>
  <si>
    <t>3547719</t>
  </si>
  <si>
    <t>3547724</t>
  </si>
  <si>
    <t>3547752</t>
  </si>
  <si>
    <t>3547753</t>
  </si>
  <si>
    <t>3547754</t>
  </si>
  <si>
    <t>3547781</t>
  </si>
  <si>
    <t>3547794</t>
  </si>
  <si>
    <t>3547835</t>
  </si>
  <si>
    <t>3547873</t>
  </si>
  <si>
    <t>3547881</t>
  </si>
  <si>
    <t>3547895</t>
  </si>
  <si>
    <t>3547926</t>
  </si>
  <si>
    <t>3547947</t>
  </si>
  <si>
    <t>3547948</t>
  </si>
  <si>
    <t>3547950</t>
  </si>
  <si>
    <t>3547951</t>
  </si>
  <si>
    <t>3547952</t>
  </si>
  <si>
    <t>3547953</t>
  </si>
  <si>
    <t>3547954</t>
  </si>
  <si>
    <t>3547955</t>
  </si>
  <si>
    <t>3547963</t>
  </si>
  <si>
    <t>3547964</t>
  </si>
  <si>
    <t>3547965</t>
  </si>
  <si>
    <t>3547966</t>
  </si>
  <si>
    <t>3547969</t>
  </si>
  <si>
    <t>3547970</t>
  </si>
  <si>
    <t>3548045</t>
  </si>
  <si>
    <t>3548046</t>
  </si>
  <si>
    <t>3548047</t>
  </si>
  <si>
    <t>3548048</t>
  </si>
  <si>
    <t>3548049</t>
  </si>
  <si>
    <t>3548050</t>
  </si>
  <si>
    <t>3548051</t>
  </si>
  <si>
    <t>3548052</t>
  </si>
  <si>
    <t>3548053</t>
  </si>
  <si>
    <t>3548054</t>
  </si>
  <si>
    <t>3548066</t>
  </si>
  <si>
    <t>3548067</t>
  </si>
  <si>
    <t>3548068</t>
  </si>
  <si>
    <t>3548069</t>
  </si>
  <si>
    <t>3548098</t>
  </si>
  <si>
    <t>3548267</t>
  </si>
  <si>
    <t>3548279</t>
  </si>
  <si>
    <t>3548280</t>
  </si>
  <si>
    <t>3548281</t>
  </si>
  <si>
    <t>3548289</t>
  </si>
  <si>
    <t>3548292</t>
  </si>
  <si>
    <t>3548315</t>
  </si>
  <si>
    <t>3548316</t>
  </si>
  <si>
    <t>3548319</t>
  </si>
  <si>
    <t>3548320</t>
  </si>
  <si>
    <t>3548326</t>
  </si>
  <si>
    <t>3548327</t>
  </si>
  <si>
    <t>3548328</t>
  </si>
  <si>
    <t>3548338</t>
  </si>
  <si>
    <t>3548339</t>
  </si>
  <si>
    <t>3548429</t>
  </si>
  <si>
    <t>3548431</t>
  </si>
  <si>
    <t>3548432</t>
  </si>
  <si>
    <t>3548435</t>
  </si>
  <si>
    <t>3548436</t>
  </si>
  <si>
    <t>3548450</t>
  </si>
  <si>
    <t>3548451</t>
  </si>
  <si>
    <t>3548453</t>
  </si>
  <si>
    <t>3548454</t>
  </si>
  <si>
    <t>3548456</t>
  </si>
  <si>
    <t>3548458</t>
  </si>
  <si>
    <t>3548474</t>
  </si>
  <si>
    <t>3548477</t>
  </si>
  <si>
    <t>3548496</t>
  </si>
  <si>
    <t>3548497</t>
  </si>
  <si>
    <t>3548500</t>
  </si>
  <si>
    <t>3548509</t>
  </si>
  <si>
    <t>3548510</t>
  </si>
  <si>
    <t>3548514</t>
  </si>
  <si>
    <t>3548515</t>
  </si>
  <si>
    <t>3548532</t>
  </si>
  <si>
    <t>3548537</t>
  </si>
  <si>
    <t>3548553</t>
  </si>
  <si>
    <t>3548663</t>
  </si>
  <si>
    <t>3548665</t>
  </si>
  <si>
    <t>3548666</t>
  </si>
  <si>
    <t>3548669</t>
  </si>
  <si>
    <t>3548673</t>
  </si>
  <si>
    <t>3548675</t>
  </si>
  <si>
    <t>3548677</t>
  </si>
  <si>
    <t>3548679</t>
  </si>
  <si>
    <t>3548680</t>
  </si>
  <si>
    <t>3548702</t>
  </si>
  <si>
    <t>3548703</t>
  </si>
  <si>
    <t>3548704</t>
  </si>
  <si>
    <t>3548715</t>
  </si>
  <si>
    <t>3548722</t>
  </si>
  <si>
    <t>3548723</t>
  </si>
  <si>
    <t>3548735</t>
  </si>
  <si>
    <t>3548736</t>
  </si>
  <si>
    <t>3548755</t>
  </si>
  <si>
    <t>3548757</t>
  </si>
  <si>
    <t>3548758</t>
  </si>
  <si>
    <t>3548760</t>
  </si>
  <si>
    <t>3548793</t>
  </si>
  <si>
    <t>3548824</t>
  </si>
  <si>
    <t>3548854</t>
  </si>
  <si>
    <t>3549025</t>
  </si>
  <si>
    <t>3549053</t>
  </si>
  <si>
    <t>3549064</t>
  </si>
  <si>
    <t>3549070</t>
  </si>
  <si>
    <t>3549129</t>
  </si>
  <si>
    <t>3549140</t>
  </si>
  <si>
    <t>3549141</t>
  </si>
  <si>
    <t>3549166</t>
  </si>
  <si>
    <t>3549167</t>
  </si>
  <si>
    <t>3549168</t>
  </si>
  <si>
    <t>3549170</t>
  </si>
  <si>
    <t>3549180</t>
  </si>
  <si>
    <t>3549181</t>
  </si>
  <si>
    <t>3549183</t>
  </si>
  <si>
    <t>3549201</t>
  </si>
  <si>
    <t>3549205</t>
  </si>
  <si>
    <t>3549207</t>
  </si>
  <si>
    <t>3549209</t>
  </si>
  <si>
    <t>3549210</t>
  </si>
  <si>
    <t>3549249</t>
  </si>
  <si>
    <t>3549251</t>
  </si>
  <si>
    <t>3549252</t>
  </si>
  <si>
    <t>3549262</t>
  </si>
  <si>
    <t>3549264</t>
  </si>
  <si>
    <t>3549265</t>
  </si>
  <si>
    <t>3549266</t>
  </si>
  <si>
    <t>3549335</t>
  </si>
  <si>
    <t>3549348</t>
  </si>
  <si>
    <t>3549355</t>
  </si>
  <si>
    <t>3549361</t>
  </si>
  <si>
    <t>3549362</t>
  </si>
  <si>
    <t>3549363</t>
  </si>
  <si>
    <t>3549364</t>
  </si>
  <si>
    <t>3549365</t>
  </si>
  <si>
    <t>3549366</t>
  </si>
  <si>
    <t>3549367</t>
  </si>
  <si>
    <t>3549368</t>
  </si>
  <si>
    <t>3549391</t>
  </si>
  <si>
    <t>3549400</t>
  </si>
  <si>
    <t>3549404</t>
  </si>
  <si>
    <t>3549507</t>
  </si>
  <si>
    <t>3549539</t>
  </si>
  <si>
    <t>3549569</t>
  </si>
  <si>
    <t>3549594</t>
  </si>
  <si>
    <t>3549614</t>
  </si>
  <si>
    <t>3549623</t>
  </si>
  <si>
    <t>3549624</t>
  </si>
  <si>
    <t>3549625</t>
  </si>
  <si>
    <t>3549666</t>
  </si>
  <si>
    <t>3549668</t>
  </si>
  <si>
    <t>3549669</t>
  </si>
  <si>
    <t>3549670</t>
  </si>
  <si>
    <t>3549695</t>
  </si>
  <si>
    <t>3549697</t>
  </si>
  <si>
    <t>3549698</t>
  </si>
  <si>
    <t>3549704</t>
  </si>
  <si>
    <t>3549706</t>
  </si>
  <si>
    <t>3549707</t>
  </si>
  <si>
    <t>3549708</t>
  </si>
  <si>
    <t>3549753</t>
  </si>
  <si>
    <t>3549756</t>
  </si>
  <si>
    <t>3549831</t>
  </si>
  <si>
    <t>3549840</t>
  </si>
  <si>
    <t>3549841</t>
  </si>
  <si>
    <t>3549842</t>
  </si>
  <si>
    <t>3549865</t>
  </si>
  <si>
    <t>3549867</t>
  </si>
  <si>
    <t>3549924</t>
  </si>
  <si>
    <t>3549925</t>
  </si>
  <si>
    <t>3549926</t>
  </si>
  <si>
    <t>3549927</t>
  </si>
  <si>
    <t>3549929</t>
  </si>
  <si>
    <t>3549930</t>
  </si>
  <si>
    <t>3549931</t>
  </si>
  <si>
    <t>3549969</t>
  </si>
  <si>
    <t>3549970</t>
  </si>
  <si>
    <t>3549972</t>
  </si>
  <si>
    <t>3549995</t>
  </si>
  <si>
    <t>3549999</t>
  </si>
  <si>
    <t>3550000</t>
  </si>
  <si>
    <t>3550002</t>
  </si>
  <si>
    <t>3550003</t>
  </si>
  <si>
    <t>3550004</t>
  </si>
  <si>
    <t>3550006</t>
  </si>
  <si>
    <t>3550007</t>
  </si>
  <si>
    <t>3550013</t>
  </si>
  <si>
    <t>3550014</t>
  </si>
  <si>
    <t>3550015</t>
  </si>
  <si>
    <t>3550035</t>
  </si>
  <si>
    <t>3550036</t>
  </si>
  <si>
    <t>3550037</t>
  </si>
  <si>
    <t>3550052</t>
  </si>
  <si>
    <t>3550056</t>
  </si>
  <si>
    <t>3550101</t>
  </si>
  <si>
    <t>3550171</t>
  </si>
  <si>
    <t>3550172</t>
  </si>
  <si>
    <t>3550270</t>
  </si>
  <si>
    <t>3550272</t>
  </si>
  <si>
    <t>3550275</t>
  </si>
  <si>
    <t>3550276</t>
  </si>
  <si>
    <t>3550286</t>
  </si>
  <si>
    <t>3550296</t>
  </si>
  <si>
    <t>3550297</t>
  </si>
  <si>
    <t>3550313</t>
  </si>
  <si>
    <t>3550314</t>
  </si>
  <si>
    <t>3550315</t>
  </si>
  <si>
    <t>3550316</t>
  </si>
  <si>
    <t>3550318</t>
  </si>
  <si>
    <t>3550319</t>
  </si>
  <si>
    <t>3550373</t>
  </si>
  <si>
    <t>3550375</t>
  </si>
  <si>
    <t>3550378</t>
  </si>
  <si>
    <t>3550380</t>
  </si>
  <si>
    <t>3550389</t>
  </si>
  <si>
    <t>3550392</t>
  </si>
  <si>
    <t>3550397</t>
  </si>
  <si>
    <t>3550444</t>
  </si>
  <si>
    <t>3550450</t>
  </si>
  <si>
    <t>3550451</t>
  </si>
  <si>
    <t>3550475</t>
  </si>
  <si>
    <t>3550490</t>
  </si>
  <si>
    <t>3550491</t>
  </si>
  <si>
    <t>3550580</t>
  </si>
  <si>
    <t>3550581</t>
  </si>
  <si>
    <t>3550627</t>
  </si>
  <si>
    <t>3550629</t>
  </si>
  <si>
    <t>3550647</t>
  </si>
  <si>
    <t>3550685</t>
  </si>
  <si>
    <t>3550800</t>
  </si>
  <si>
    <t>3550806</t>
  </si>
  <si>
    <t>3550861</t>
  </si>
  <si>
    <t>3550938</t>
  </si>
  <si>
    <t>3550939</t>
  </si>
  <si>
    <t>3550940</t>
  </si>
  <si>
    <t>3550941</t>
  </si>
  <si>
    <t>3550942</t>
  </si>
  <si>
    <t>3551014</t>
  </si>
  <si>
    <t>3551015</t>
  </si>
  <si>
    <t>3551016</t>
  </si>
  <si>
    <t>3551017</t>
  </si>
  <si>
    <t>3551018</t>
  </si>
  <si>
    <t>3551020</t>
  </si>
  <si>
    <t>3551134</t>
  </si>
  <si>
    <t>3551156</t>
  </si>
  <si>
    <t>3551157</t>
  </si>
  <si>
    <t>3551162</t>
  </si>
  <si>
    <t>3551164</t>
  </si>
  <si>
    <t>3551166</t>
  </si>
  <si>
    <t>3551167</t>
  </si>
  <si>
    <t>3551170</t>
  </si>
  <si>
    <t>3551171</t>
  </si>
  <si>
    <t>3551173</t>
  </si>
  <si>
    <t>3551174</t>
  </si>
  <si>
    <t>3551175</t>
  </si>
  <si>
    <t>3551200</t>
  </si>
  <si>
    <t>3551217</t>
  </si>
  <si>
    <t>3551220</t>
  </si>
  <si>
    <t>3551222</t>
  </si>
  <si>
    <t>3551230</t>
  </si>
  <si>
    <t>3551235</t>
  </si>
  <si>
    <t>3551237</t>
  </si>
  <si>
    <t>3551240</t>
  </si>
  <si>
    <t>3551242</t>
  </si>
  <si>
    <t>3551252</t>
  </si>
  <si>
    <t>3551253</t>
  </si>
  <si>
    <t>3551259</t>
  </si>
  <si>
    <t>3551268</t>
  </si>
  <si>
    <t>3551294</t>
  </si>
  <si>
    <t>3551382</t>
  </si>
  <si>
    <t>3551383</t>
  </si>
  <si>
    <t>3551384</t>
  </si>
  <si>
    <t>3551385</t>
  </si>
  <si>
    <t>3551389</t>
  </si>
  <si>
    <t>3551390</t>
  </si>
  <si>
    <t>3551392</t>
  </si>
  <si>
    <t>3551393</t>
  </si>
  <si>
    <t>3551394</t>
  </si>
  <si>
    <t>3551424</t>
  </si>
  <si>
    <t>3551430</t>
  </si>
  <si>
    <t>3551432</t>
  </si>
  <si>
    <t>3551433</t>
  </si>
  <si>
    <t>3551461</t>
  </si>
  <si>
    <t>3551462</t>
  </si>
  <si>
    <t>3551463</t>
  </si>
  <si>
    <t>3551482</t>
  </si>
  <si>
    <t>3551487</t>
  </si>
  <si>
    <t>3551489</t>
  </si>
  <si>
    <t>3551533</t>
  </si>
  <si>
    <t>3551534</t>
  </si>
  <si>
    <t>3551535</t>
  </si>
  <si>
    <t>3551536</t>
  </si>
  <si>
    <t>3551537</t>
  </si>
  <si>
    <t>3551539</t>
  </si>
  <si>
    <t>3551540</t>
  </si>
  <si>
    <t>3551544</t>
  </si>
  <si>
    <t>3551545</t>
  </si>
  <si>
    <t>3551546</t>
  </si>
  <si>
    <t>3551547</t>
  </si>
  <si>
    <t>3551548</t>
  </si>
  <si>
    <t>3551550</t>
  </si>
  <si>
    <t>3551553</t>
  </si>
  <si>
    <t>3551555</t>
  </si>
  <si>
    <t>3551556</t>
  </si>
  <si>
    <t>3551560</t>
  </si>
  <si>
    <t>3551561</t>
  </si>
  <si>
    <t>3551563</t>
  </si>
  <si>
    <t>3551564</t>
  </si>
  <si>
    <t>3551571</t>
  </si>
  <si>
    <t>3551572</t>
  </si>
  <si>
    <t>3551582</t>
  </si>
  <si>
    <t>3551655</t>
  </si>
  <si>
    <t>3551671</t>
  </si>
  <si>
    <t>3551688</t>
  </si>
  <si>
    <t>3551779</t>
  </si>
  <si>
    <t>3551780</t>
  </si>
  <si>
    <t>3551782</t>
  </si>
  <si>
    <t>3551788</t>
  </si>
  <si>
    <t>3551789</t>
  </si>
  <si>
    <t>3551790</t>
  </si>
  <si>
    <t>3551791</t>
  </si>
  <si>
    <t>3551792</t>
  </si>
  <si>
    <t>3551793</t>
  </si>
  <si>
    <t>3551794</t>
  </si>
  <si>
    <t>3551795</t>
  </si>
  <si>
    <t>3551796</t>
  </si>
  <si>
    <t>3551797</t>
  </si>
  <si>
    <t>3551800</t>
  </si>
  <si>
    <t>3551889</t>
  </si>
  <si>
    <t>3551890</t>
  </si>
  <si>
    <t>3551918</t>
  </si>
  <si>
    <t>3551932</t>
  </si>
  <si>
    <t>3551938</t>
  </si>
  <si>
    <t>3551939</t>
  </si>
  <si>
    <t>3551954</t>
  </si>
  <si>
    <t>3551958</t>
  </si>
  <si>
    <t>3551964</t>
  </si>
  <si>
    <t>3551970</t>
  </si>
  <si>
    <t>3552042</t>
  </si>
  <si>
    <t>3552071</t>
  </si>
  <si>
    <t>3552088</t>
  </si>
  <si>
    <t>3552089</t>
  </si>
  <si>
    <t>3552101</t>
  </si>
  <si>
    <t>3552126</t>
  </si>
  <si>
    <t>3552175</t>
  </si>
  <si>
    <t>3552180</t>
  </si>
  <si>
    <t>3552183</t>
  </si>
  <si>
    <t>3552192</t>
  </si>
  <si>
    <t>3552194</t>
  </si>
  <si>
    <t>3552281</t>
  </si>
  <si>
    <t>3552295</t>
  </si>
  <si>
    <t>3552297</t>
  </si>
  <si>
    <t>3552308</t>
  </si>
  <si>
    <t>3552313</t>
  </si>
  <si>
    <t>3552321</t>
  </si>
  <si>
    <t>3552407</t>
  </si>
  <si>
    <t>3552410</t>
  </si>
  <si>
    <t>3552423</t>
  </si>
  <si>
    <t>3552435</t>
  </si>
  <si>
    <t>3552441</t>
  </si>
  <si>
    <t>3552452</t>
  </si>
  <si>
    <t>3552453</t>
  </si>
  <si>
    <t>3552516</t>
  </si>
  <si>
    <t>3552539</t>
  </si>
  <si>
    <t>3552554</t>
  </si>
  <si>
    <t>3552559</t>
  </si>
  <si>
    <t>3552623</t>
  </si>
  <si>
    <t>3552650</t>
  </si>
  <si>
    <t>3552682</t>
  </si>
  <si>
    <t>3552736</t>
  </si>
  <si>
    <t>3552752</t>
  </si>
  <si>
    <t>3552753</t>
  </si>
  <si>
    <t>3552833</t>
  </si>
  <si>
    <t>3552836</t>
  </si>
  <si>
    <t>3552838</t>
  </si>
  <si>
    <t>3552842</t>
  </si>
  <si>
    <t>3552843</t>
  </si>
  <si>
    <t>3552844</t>
  </si>
  <si>
    <t>3552845</t>
  </si>
  <si>
    <t>3552846</t>
  </si>
  <si>
    <t>3552847</t>
  </si>
  <si>
    <t>3552854</t>
  </si>
  <si>
    <t>3552866</t>
  </si>
  <si>
    <t>3552869</t>
  </si>
  <si>
    <t>3552873</t>
  </si>
  <si>
    <t>3552874</t>
  </si>
  <si>
    <t>3552876</t>
  </si>
  <si>
    <t>3552882</t>
  </si>
  <si>
    <t>3552925</t>
  </si>
  <si>
    <t>3552926</t>
  </si>
  <si>
    <t>3553037</t>
  </si>
  <si>
    <t>3553041</t>
  </si>
  <si>
    <t>3553048</t>
  </si>
  <si>
    <t>3553055</t>
  </si>
  <si>
    <t>3553077</t>
  </si>
  <si>
    <t>3553114</t>
  </si>
  <si>
    <t>3553324</t>
  </si>
  <si>
    <t>3553365</t>
  </si>
  <si>
    <t>3553367</t>
  </si>
  <si>
    <t>3553396</t>
  </si>
  <si>
    <t>3553397</t>
  </si>
  <si>
    <t>3553398</t>
  </si>
  <si>
    <t>3553456</t>
  </si>
  <si>
    <t>3553457</t>
  </si>
  <si>
    <t>3553458</t>
  </si>
  <si>
    <t>3553460</t>
  </si>
  <si>
    <t>3553461</t>
  </si>
  <si>
    <t>3553462</t>
  </si>
  <si>
    <t>3553466</t>
  </si>
  <si>
    <t>3553467</t>
  </si>
  <si>
    <t>3553474</t>
  </si>
  <si>
    <t>3553475</t>
  </si>
  <si>
    <t>3553490</t>
  </si>
  <si>
    <t>3553500</t>
  </si>
  <si>
    <t>3553505</t>
  </si>
  <si>
    <t>3553516</t>
  </si>
  <si>
    <t>3553518</t>
  </si>
  <si>
    <t>3553519</t>
  </si>
  <si>
    <t>3553523</t>
  </si>
  <si>
    <t>3553524</t>
  </si>
  <si>
    <t>3553525</t>
  </si>
  <si>
    <t>3553526</t>
  </si>
  <si>
    <t>3553527</t>
  </si>
  <si>
    <t>3553540</t>
  </si>
  <si>
    <t>3553547</t>
  </si>
  <si>
    <t>3553554</t>
  </si>
  <si>
    <t>3553557</t>
  </si>
  <si>
    <t>3553558</t>
  </si>
  <si>
    <t>3553559</t>
  </si>
  <si>
    <t>3553560</t>
  </si>
  <si>
    <t>3553568</t>
  </si>
  <si>
    <t>3553570</t>
  </si>
  <si>
    <t>3553576</t>
  </si>
  <si>
    <t>3553577</t>
  </si>
  <si>
    <t>3553578</t>
  </si>
  <si>
    <t>3553602</t>
  </si>
  <si>
    <t>3553770</t>
  </si>
  <si>
    <t>3553776</t>
  </si>
  <si>
    <t>3553778</t>
  </si>
  <si>
    <t>3553815</t>
  </si>
  <si>
    <t>3553817</t>
  </si>
  <si>
    <t>3553819</t>
  </si>
  <si>
    <t>3553939</t>
  </si>
  <si>
    <t>3553940</t>
  </si>
  <si>
    <t>3553948</t>
  </si>
  <si>
    <t>3553957</t>
  </si>
  <si>
    <t>3553962</t>
  </si>
  <si>
    <t>3553963</t>
  </si>
  <si>
    <t>3553983</t>
  </si>
  <si>
    <t>3553988</t>
  </si>
  <si>
    <t>3553990</t>
  </si>
  <si>
    <t>3554029</t>
  </si>
  <si>
    <t>3554047</t>
  </si>
  <si>
    <t>3554055</t>
  </si>
  <si>
    <t>3554056</t>
  </si>
  <si>
    <t>3554058</t>
  </si>
  <si>
    <t>3554158</t>
  </si>
  <si>
    <t>3554236</t>
  </si>
  <si>
    <t>3554240</t>
  </si>
  <si>
    <t>3554406</t>
  </si>
  <si>
    <t>3554407</t>
  </si>
  <si>
    <t>3554408</t>
  </si>
  <si>
    <t>3554409</t>
  </si>
  <si>
    <t>3554410</t>
  </si>
  <si>
    <t>3554428</t>
  </si>
  <si>
    <t>3554458</t>
  </si>
  <si>
    <t>3554474</t>
  </si>
  <si>
    <t>3554479</t>
  </si>
  <si>
    <t>3554560</t>
  </si>
  <si>
    <t>3554564</t>
  </si>
  <si>
    <t>3554566</t>
  </si>
  <si>
    <t>3554569</t>
  </si>
  <si>
    <t>3554582</t>
  </si>
  <si>
    <t>3554586</t>
  </si>
  <si>
    <t>3554597</t>
  </si>
  <si>
    <t>3554600</t>
  </si>
  <si>
    <t>3554606</t>
  </si>
  <si>
    <t>3554607</t>
  </si>
  <si>
    <t>3554608</t>
  </si>
  <si>
    <t>3554610</t>
  </si>
  <si>
    <t>3554615</t>
  </si>
  <si>
    <t>3554622</t>
  </si>
  <si>
    <t>3554623</t>
  </si>
  <si>
    <t>3554629</t>
  </si>
  <si>
    <t>3554710</t>
  </si>
  <si>
    <t>3554781</t>
  </si>
  <si>
    <t>3554860</t>
  </si>
  <si>
    <t>3554873</t>
  </si>
  <si>
    <t>3554887</t>
  </si>
  <si>
    <t>3554890</t>
  </si>
  <si>
    <t>3554893</t>
  </si>
  <si>
    <t>3554905</t>
  </si>
  <si>
    <t>3554959</t>
  </si>
  <si>
    <t>3554968</t>
  </si>
  <si>
    <t>3554972</t>
  </si>
  <si>
    <t>3555038</t>
  </si>
  <si>
    <t>3555044</t>
  </si>
  <si>
    <t>3555067</t>
  </si>
  <si>
    <t>3555068</t>
  </si>
  <si>
    <t>3555069</t>
  </si>
  <si>
    <t>3555070</t>
  </si>
  <si>
    <t>3555195</t>
  </si>
  <si>
    <t>3555199</t>
  </si>
  <si>
    <t>3555204</t>
  </si>
  <si>
    <t>3555247</t>
  </si>
  <si>
    <t>3555278</t>
  </si>
  <si>
    <t>3555321</t>
  </si>
  <si>
    <t>3555322</t>
  </si>
  <si>
    <t>3555354</t>
  </si>
  <si>
    <t>3555360</t>
  </si>
  <si>
    <t>3555412</t>
  </si>
  <si>
    <t>3555423</t>
  </si>
  <si>
    <t>3555438</t>
  </si>
  <si>
    <t>3555457</t>
  </si>
  <si>
    <t>3555477</t>
  </si>
  <si>
    <t>3555481</t>
  </si>
  <si>
    <t>3555530</t>
  </si>
  <si>
    <t>3555557</t>
  </si>
  <si>
    <t>3555561</t>
  </si>
  <si>
    <t>3555562</t>
  </si>
  <si>
    <t>3555563</t>
  </si>
  <si>
    <t>3555623</t>
  </si>
  <si>
    <t>3555642</t>
  </si>
  <si>
    <t>3555664</t>
  </si>
  <si>
    <t>3555667</t>
  </si>
  <si>
    <t>3555668</t>
  </si>
  <si>
    <t>3555677</t>
  </si>
  <si>
    <t>3555678</t>
  </si>
  <si>
    <t>3555688</t>
  </si>
  <si>
    <t>3555691</t>
  </si>
  <si>
    <t>3555698</t>
  </si>
  <si>
    <t>3555713</t>
  </si>
  <si>
    <t>3555722</t>
  </si>
  <si>
    <t>3555724</t>
  </si>
  <si>
    <t>3555726</t>
  </si>
  <si>
    <t>3555759</t>
  </si>
  <si>
    <t>3555761</t>
  </si>
  <si>
    <t>3555762</t>
  </si>
  <si>
    <t>3555777</t>
  </si>
  <si>
    <t>3555779</t>
  </si>
  <si>
    <t>3555826</t>
  </si>
  <si>
    <t>3555869</t>
  </si>
  <si>
    <t>3555875</t>
  </si>
  <si>
    <t>3555882</t>
  </si>
  <si>
    <t>3555917</t>
  </si>
  <si>
    <t>3555918</t>
  </si>
  <si>
    <t>3555919</t>
  </si>
  <si>
    <t>3555922</t>
  </si>
  <si>
    <t>3555923</t>
  </si>
  <si>
    <t>3555924</t>
  </si>
  <si>
    <t>3555962</t>
  </si>
  <si>
    <t>3555963</t>
  </si>
  <si>
    <t>3555965</t>
  </si>
  <si>
    <t>3556063</t>
  </si>
  <si>
    <t>3556114</t>
  </si>
  <si>
    <t>3556123</t>
  </si>
  <si>
    <t>3556215</t>
  </si>
  <si>
    <t>3556219</t>
  </si>
  <si>
    <t>3556230</t>
  </si>
  <si>
    <t>3556263</t>
  </si>
  <si>
    <t>3556266</t>
  </si>
  <si>
    <t>3556404</t>
  </si>
  <si>
    <t>3556407</t>
  </si>
  <si>
    <t>3556416</t>
  </si>
  <si>
    <t>3556417</t>
  </si>
  <si>
    <t>3556420</t>
  </si>
  <si>
    <t>3556421</t>
  </si>
  <si>
    <t>3556422</t>
  </si>
  <si>
    <t>3556423</t>
  </si>
  <si>
    <t>3556424</t>
  </si>
  <si>
    <t>3556425</t>
  </si>
  <si>
    <t>3556442</t>
  </si>
  <si>
    <t>3556443</t>
  </si>
  <si>
    <t>3556444</t>
  </si>
  <si>
    <t>3556445</t>
  </si>
  <si>
    <t>3556448</t>
  </si>
  <si>
    <t>3556453</t>
  </si>
  <si>
    <t>3556464</t>
  </si>
  <si>
    <t>3556467</t>
  </si>
  <si>
    <t>3556468</t>
  </si>
  <si>
    <t>3556571</t>
  </si>
  <si>
    <t>3556574</t>
  </si>
  <si>
    <t>3556575</t>
  </si>
  <si>
    <t>3556577</t>
  </si>
  <si>
    <t>3556578</t>
  </si>
  <si>
    <t>3556580</t>
  </si>
  <si>
    <t>3556650</t>
  </si>
  <si>
    <t>3556651</t>
  </si>
  <si>
    <t>3556652</t>
  </si>
  <si>
    <t>3556653</t>
  </si>
  <si>
    <t>3556655</t>
  </si>
  <si>
    <t>3556656</t>
  </si>
  <si>
    <t>3556658</t>
  </si>
  <si>
    <t>3556704</t>
  </si>
  <si>
    <t>3556709</t>
  </si>
  <si>
    <t>3556711</t>
  </si>
  <si>
    <t>3556712</t>
  </si>
  <si>
    <t>3556714</t>
  </si>
  <si>
    <t>3556716</t>
  </si>
  <si>
    <t>3556721</t>
  </si>
  <si>
    <t>3556722</t>
  </si>
  <si>
    <t>3556723</t>
  </si>
  <si>
    <t>3556774</t>
  </si>
  <si>
    <t>3556775</t>
  </si>
  <si>
    <t>3556795</t>
  </si>
  <si>
    <t>3556804</t>
  </si>
  <si>
    <t>3556827</t>
  </si>
  <si>
    <t>3556830</t>
  </si>
  <si>
    <t>3556832</t>
  </si>
  <si>
    <t>3556833</t>
  </si>
  <si>
    <t>3556842</t>
  </si>
  <si>
    <t>3556843</t>
  </si>
  <si>
    <t>3556844</t>
  </si>
  <si>
    <t>3556846</t>
  </si>
  <si>
    <t>3557126</t>
  </si>
  <si>
    <t>3557132</t>
  </si>
  <si>
    <t>3557133</t>
  </si>
  <si>
    <t>3557134</t>
  </si>
  <si>
    <t>3557135</t>
  </si>
  <si>
    <t>3557136</t>
  </si>
  <si>
    <t>3557163</t>
  </si>
  <si>
    <t>3557202</t>
  </si>
  <si>
    <t>3557226</t>
  </si>
  <si>
    <t>3557227</t>
  </si>
  <si>
    <t>3557228</t>
  </si>
  <si>
    <t>3557229</t>
  </si>
  <si>
    <t>3557258</t>
  </si>
  <si>
    <t>3557274</t>
  </si>
  <si>
    <t>3557280</t>
  </si>
  <si>
    <t>3557281</t>
  </si>
  <si>
    <t>3557321</t>
  </si>
  <si>
    <t>3557337</t>
  </si>
  <si>
    <t>3557340</t>
  </si>
  <si>
    <t>3557372</t>
  </si>
  <si>
    <t>3557373</t>
  </si>
  <si>
    <t>3557376</t>
  </si>
  <si>
    <t>3557424</t>
  </si>
  <si>
    <t>3557447</t>
  </si>
  <si>
    <t>3557457</t>
  </si>
  <si>
    <t>3557498</t>
  </si>
  <si>
    <t>3557576</t>
  </si>
  <si>
    <t>3557589</t>
  </si>
  <si>
    <t>3557592</t>
  </si>
  <si>
    <t>3557613</t>
  </si>
  <si>
    <t>3557641</t>
  </si>
  <si>
    <t>3557642</t>
  </si>
  <si>
    <t>3557644</t>
  </si>
  <si>
    <t>3557645</t>
  </si>
  <si>
    <t>3557666</t>
  </si>
  <si>
    <t>3557692</t>
  </si>
  <si>
    <t>3557802</t>
  </si>
  <si>
    <t>3557803</t>
  </si>
  <si>
    <t>3557808</t>
  </si>
  <si>
    <t>3557812</t>
  </si>
  <si>
    <t>3557813</t>
  </si>
  <si>
    <t>3557815</t>
  </si>
  <si>
    <t>3557859</t>
  </si>
  <si>
    <t>3557863</t>
  </si>
  <si>
    <t>3557864</t>
  </si>
  <si>
    <t>3557930</t>
  </si>
  <si>
    <t>3557947</t>
  </si>
  <si>
    <t>3557948</t>
  </si>
  <si>
    <t>3557952</t>
  </si>
  <si>
    <t>3557953</t>
  </si>
  <si>
    <t>3557954</t>
  </si>
  <si>
    <t>3557955</t>
  </si>
  <si>
    <t>3557956</t>
  </si>
  <si>
    <t>3557958</t>
  </si>
  <si>
    <t>3557962</t>
  </si>
  <si>
    <t>3558018</t>
  </si>
  <si>
    <t>3558030</t>
  </si>
  <si>
    <t>3558038</t>
  </si>
  <si>
    <t>3558060</t>
  </si>
  <si>
    <t>3558069</t>
  </si>
  <si>
    <t>3558080</t>
  </si>
  <si>
    <t>3558095</t>
  </si>
  <si>
    <t>3558096</t>
  </si>
  <si>
    <t>3558106</t>
  </si>
  <si>
    <t>3558108</t>
  </si>
  <si>
    <t>3558159</t>
  </si>
  <si>
    <t>3558163</t>
  </si>
  <si>
    <t>3558183</t>
  </si>
  <si>
    <t>3558203</t>
  </si>
  <si>
    <t>3558222</t>
  </si>
  <si>
    <t>3558245</t>
  </si>
  <si>
    <t>3558246</t>
  </si>
  <si>
    <t>3558273</t>
  </si>
  <si>
    <t>3558315</t>
  </si>
  <si>
    <t>3558317</t>
  </si>
  <si>
    <t>3558335</t>
  </si>
  <si>
    <t>3558336</t>
  </si>
  <si>
    <t>3558338</t>
  </si>
  <si>
    <t>3558340</t>
  </si>
  <si>
    <t>3558341</t>
  </si>
  <si>
    <t>3558342</t>
  </si>
  <si>
    <t>3558435</t>
  </si>
  <si>
    <t>3558437</t>
  </si>
  <si>
    <t>3558462</t>
  </si>
  <si>
    <t>3558495</t>
  </si>
  <si>
    <t>3558565</t>
  </si>
  <si>
    <t>3558570</t>
  </si>
  <si>
    <t>3558592</t>
  </si>
  <si>
    <t>3558636</t>
  </si>
  <si>
    <t>3558642</t>
  </si>
  <si>
    <t>3558646</t>
  </si>
  <si>
    <t>3558648</t>
  </si>
  <si>
    <t>3558667</t>
  </si>
  <si>
    <t>3558676</t>
  </si>
  <si>
    <t>3558678</t>
  </si>
  <si>
    <t>3558698</t>
  </si>
  <si>
    <t>3558699</t>
  </si>
  <si>
    <t>3558701</t>
  </si>
  <si>
    <t>3558706</t>
  </si>
  <si>
    <t>3558708</t>
  </si>
  <si>
    <t>3558740</t>
  </si>
  <si>
    <t>3558751</t>
  </si>
  <si>
    <t>3558823</t>
  </si>
  <si>
    <t>3558826</t>
  </si>
  <si>
    <t>3558833</t>
  </si>
  <si>
    <t>3558884</t>
  </si>
  <si>
    <t>3558892</t>
  </si>
  <si>
    <t>3558907</t>
  </si>
  <si>
    <t>3558909</t>
  </si>
  <si>
    <t>3558910</t>
  </si>
  <si>
    <t>3558939</t>
  </si>
  <si>
    <t>3558973</t>
  </si>
  <si>
    <t>3558976</t>
  </si>
  <si>
    <t>3559003</t>
  </si>
  <si>
    <t>3559129</t>
  </si>
  <si>
    <t>3559158</t>
  </si>
  <si>
    <t>3559218</t>
  </si>
  <si>
    <t>3559219</t>
  </si>
  <si>
    <t>3559220</t>
  </si>
  <si>
    <t>3559228</t>
  </si>
  <si>
    <t>3559309</t>
  </si>
  <si>
    <t>3559337</t>
  </si>
  <si>
    <t>3559338</t>
  </si>
  <si>
    <t>3559353</t>
  </si>
  <si>
    <t>3559368</t>
  </si>
  <si>
    <t>3559371</t>
  </si>
  <si>
    <t>3559372</t>
  </si>
  <si>
    <t>3559415</t>
  </si>
  <si>
    <t>3559428</t>
  </si>
  <si>
    <t>3559429</t>
  </si>
  <si>
    <t>3559442</t>
  </si>
  <si>
    <t>3559446</t>
  </si>
  <si>
    <t>3559447</t>
  </si>
  <si>
    <t>3559448</t>
  </si>
  <si>
    <t>3559453</t>
  </si>
  <si>
    <t>3559454</t>
  </si>
  <si>
    <t>3559455</t>
  </si>
  <si>
    <t>3559502</t>
  </si>
  <si>
    <t>3559518</t>
  </si>
  <si>
    <t>3559519</t>
  </si>
  <si>
    <t>3559520</t>
  </si>
  <si>
    <t>3559542</t>
  </si>
  <si>
    <t>3559544</t>
  </si>
  <si>
    <t>3559545</t>
  </si>
  <si>
    <t>3559546</t>
  </si>
  <si>
    <t>3559564</t>
  </si>
  <si>
    <t>3559568</t>
  </si>
  <si>
    <t>3559569</t>
  </si>
  <si>
    <t>3559571</t>
  </si>
  <si>
    <t>3559573</t>
  </si>
  <si>
    <t>3559574</t>
  </si>
  <si>
    <t>3559583</t>
  </si>
  <si>
    <t>3559587</t>
  </si>
  <si>
    <t>3559589</t>
  </si>
  <si>
    <t>3559590</t>
  </si>
  <si>
    <t>3559614</t>
  </si>
  <si>
    <t>3559621</t>
  </si>
  <si>
    <t>3559622</t>
  </si>
  <si>
    <t>3559623</t>
  </si>
  <si>
    <t>3559626</t>
  </si>
  <si>
    <t>3559627</t>
  </si>
  <si>
    <t>3559630</t>
  </si>
  <si>
    <t>3559631</t>
  </si>
  <si>
    <t>3559636</t>
  </si>
  <si>
    <t>3559637</t>
  </si>
  <si>
    <t>3559640</t>
  </si>
  <si>
    <t>3559657</t>
  </si>
  <si>
    <t>3559658</t>
  </si>
  <si>
    <t>3559716</t>
  </si>
  <si>
    <t>3559717</t>
  </si>
  <si>
    <t>3559718</t>
  </si>
  <si>
    <t>3559719</t>
  </si>
  <si>
    <t>3559721</t>
  </si>
  <si>
    <t>3559723</t>
  </si>
  <si>
    <t>3559838</t>
  </si>
  <si>
    <t>3559875</t>
  </si>
  <si>
    <t>3559880</t>
  </si>
  <si>
    <t>3559996</t>
  </si>
  <si>
    <t>3560009</t>
  </si>
  <si>
    <t>3560046</t>
  </si>
  <si>
    <t>3560085</t>
  </si>
  <si>
    <t>3560118</t>
  </si>
  <si>
    <t>3560123</t>
  </si>
  <si>
    <t>3560275</t>
  </si>
  <si>
    <t>3560276</t>
  </si>
  <si>
    <t>3560280</t>
  </si>
  <si>
    <t>3560285</t>
  </si>
  <si>
    <t>3560355</t>
  </si>
  <si>
    <t>3560357</t>
  </si>
  <si>
    <t>3560362</t>
  </si>
  <si>
    <t>3560363</t>
  </si>
  <si>
    <t>3560365</t>
  </si>
  <si>
    <t>3560368</t>
  </si>
  <si>
    <t>3560369</t>
  </si>
  <si>
    <t>3560370</t>
  </si>
  <si>
    <t>3560376</t>
  </si>
  <si>
    <t>3560420</t>
  </si>
  <si>
    <t>3560500</t>
  </si>
  <si>
    <t>3560506</t>
  </si>
  <si>
    <t>3560512</t>
  </si>
  <si>
    <t>3560513</t>
  </si>
  <si>
    <t>3560515</t>
  </si>
  <si>
    <t>3560528</t>
  </si>
  <si>
    <t>3560529</t>
  </si>
  <si>
    <t>3560631</t>
  </si>
  <si>
    <t>3560632</t>
  </si>
  <si>
    <t>3560633</t>
  </si>
  <si>
    <t>3560641</t>
  </si>
  <si>
    <t>3560643</t>
  </si>
  <si>
    <t>3560646</t>
  </si>
  <si>
    <t>3560647</t>
  </si>
  <si>
    <t>3560648</t>
  </si>
  <si>
    <t>3560650</t>
  </si>
  <si>
    <t>3560670</t>
  </si>
  <si>
    <t>3560671</t>
  </si>
  <si>
    <t>3560680</t>
  </si>
  <si>
    <t>3560713</t>
  </si>
  <si>
    <t>3560716</t>
  </si>
  <si>
    <t>3560763</t>
  </si>
  <si>
    <t>3560764</t>
  </si>
  <si>
    <t>3560775</t>
  </si>
  <si>
    <t>3560782</t>
  </si>
  <si>
    <t>3560784</t>
  </si>
  <si>
    <t>3560787</t>
  </si>
  <si>
    <t>3560788</t>
  </si>
  <si>
    <t>3560831</t>
  </si>
  <si>
    <t>3560832</t>
  </si>
  <si>
    <t>3560833</t>
  </si>
  <si>
    <t>3560834</t>
  </si>
  <si>
    <t>3560841</t>
  </si>
  <si>
    <t>3560865</t>
  </si>
  <si>
    <t>3560921</t>
  </si>
  <si>
    <t>3560923</t>
  </si>
  <si>
    <t>3560925</t>
  </si>
  <si>
    <t>3560926</t>
  </si>
  <si>
    <t>3560937</t>
  </si>
  <si>
    <t>3561041</t>
  </si>
  <si>
    <t>3561067</t>
  </si>
  <si>
    <t>3561082</t>
  </si>
  <si>
    <t>3561100</t>
  </si>
  <si>
    <t>3561142</t>
  </si>
  <si>
    <t>3561159</t>
  </si>
  <si>
    <t>3561160</t>
  </si>
  <si>
    <t>3561163</t>
  </si>
  <si>
    <t>3561164</t>
  </si>
  <si>
    <t>3561181</t>
  </si>
  <si>
    <t>3561185</t>
  </si>
  <si>
    <t>3561193</t>
  </si>
  <si>
    <t>3561195</t>
  </si>
  <si>
    <t>3561197</t>
  </si>
  <si>
    <t>3561212</t>
  </si>
  <si>
    <t>3561223</t>
  </si>
  <si>
    <t>3561225</t>
  </si>
  <si>
    <t>3561226</t>
  </si>
  <si>
    <t>3561230</t>
  </si>
  <si>
    <t>3561231</t>
  </si>
  <si>
    <t>3561237</t>
  </si>
  <si>
    <t>3561238</t>
  </si>
  <si>
    <t>3561239</t>
  </si>
  <si>
    <t>3561240</t>
  </si>
  <si>
    <t>3561241</t>
  </si>
  <si>
    <t>3561243</t>
  </si>
  <si>
    <t>3561250</t>
  </si>
  <si>
    <t>3561254</t>
  </si>
  <si>
    <t>3561263</t>
  </si>
  <si>
    <t>3561264</t>
  </si>
  <si>
    <t>3561291</t>
  </si>
  <si>
    <t>3561336</t>
  </si>
  <si>
    <t>3561338</t>
  </si>
  <si>
    <t>3561340</t>
  </si>
  <si>
    <t>3561341</t>
  </si>
  <si>
    <t>3561346</t>
  </si>
  <si>
    <t>3561356</t>
  </si>
  <si>
    <t>3561359</t>
  </si>
  <si>
    <t>3561361</t>
  </si>
  <si>
    <t>3561364</t>
  </si>
  <si>
    <t>3561365</t>
  </si>
  <si>
    <t>3561367</t>
  </si>
  <si>
    <t>3561369</t>
  </si>
  <si>
    <t>3561371</t>
  </si>
  <si>
    <t>3561373</t>
  </si>
  <si>
    <t>3561385</t>
  </si>
  <si>
    <t>3561391</t>
  </si>
  <si>
    <t>3561393</t>
  </si>
  <si>
    <t>3561419</t>
  </si>
  <si>
    <t>3561421</t>
  </si>
  <si>
    <t>3561509</t>
  </si>
  <si>
    <t>3561528</t>
  </si>
  <si>
    <t>3561532</t>
  </si>
  <si>
    <t>3561544</t>
  </si>
  <si>
    <t>3561547</t>
  </si>
  <si>
    <t>3561783</t>
  </si>
  <si>
    <t>3561784</t>
  </si>
  <si>
    <t>3561863</t>
  </si>
  <si>
    <t>3561875</t>
  </si>
  <si>
    <t>3561876</t>
  </si>
  <si>
    <t>3561985</t>
  </si>
  <si>
    <t>3561990</t>
  </si>
  <si>
    <t>3562042</t>
  </si>
  <si>
    <t>3562149</t>
  </si>
  <si>
    <t>3562150</t>
  </si>
  <si>
    <t>3562186</t>
  </si>
  <si>
    <t>3562245</t>
  </si>
  <si>
    <t>3562246</t>
  </si>
  <si>
    <t>3562281</t>
  </si>
  <si>
    <t>3562365</t>
  </si>
  <si>
    <t>3562370</t>
  </si>
  <si>
    <t>3562373</t>
  </si>
  <si>
    <t>3562376</t>
  </si>
  <si>
    <t>3562377</t>
  </si>
  <si>
    <t>3562552</t>
  </si>
  <si>
    <t>3562553</t>
  </si>
  <si>
    <t>3562554</t>
  </si>
  <si>
    <t>3562555</t>
  </si>
  <si>
    <t>3562556</t>
  </si>
  <si>
    <t>3562579</t>
  </si>
  <si>
    <t>3562580</t>
  </si>
  <si>
    <t>3562613</t>
  </si>
  <si>
    <t>3562658</t>
  </si>
  <si>
    <t>3562718</t>
  </si>
  <si>
    <t>3531652</t>
  </si>
  <si>
    <t>3533748</t>
  </si>
  <si>
    <t>3537137</t>
  </si>
  <si>
    <t>3545701</t>
  </si>
  <si>
    <t>3548687</t>
  </si>
  <si>
    <t>3562103</t>
  </si>
  <si>
    <t>3434090</t>
  </si>
  <si>
    <t>3527624</t>
  </si>
  <si>
    <t>3537258</t>
  </si>
  <si>
    <t>3537707</t>
  </si>
  <si>
    <t>3538642</t>
  </si>
  <si>
    <t>3542500</t>
  </si>
  <si>
    <t>3546157</t>
  </si>
  <si>
    <t>3546165</t>
  </si>
  <si>
    <t>3547011</t>
  </si>
  <si>
    <t>3547376</t>
  </si>
  <si>
    <t>3548333</t>
  </si>
  <si>
    <t>3548334</t>
  </si>
  <si>
    <t>3551221</t>
  </si>
  <si>
    <t>3556702</t>
  </si>
  <si>
    <t>3550594</t>
  </si>
  <si>
    <t>3537525</t>
  </si>
  <si>
    <t>3504893</t>
  </si>
  <si>
    <t>3504894</t>
  </si>
  <si>
    <t>3504895</t>
  </si>
  <si>
    <t>3511714</t>
  </si>
  <si>
    <t>3517429</t>
  </si>
  <si>
    <t>3523019</t>
  </si>
  <si>
    <t>3523297</t>
  </si>
  <si>
    <t>3528441</t>
  </si>
  <si>
    <t>3531239</t>
  </si>
  <si>
    <t>3531594</t>
  </si>
  <si>
    <t>3532189</t>
  </si>
  <si>
    <t>3532495</t>
  </si>
  <si>
    <t>3535462</t>
  </si>
  <si>
    <t>3535622</t>
  </si>
  <si>
    <t>3552950</t>
  </si>
  <si>
    <t>3555078</t>
  </si>
  <si>
    <t>3555734</t>
  </si>
  <si>
    <t>3558775</t>
  </si>
  <si>
    <t>3561080</t>
  </si>
  <si>
    <t>3556431</t>
  </si>
  <si>
    <t>3556493</t>
  </si>
  <si>
    <t>3480621</t>
  </si>
  <si>
    <t>3508379</t>
  </si>
  <si>
    <t>3519296</t>
  </si>
  <si>
    <t>3539564</t>
  </si>
  <si>
    <t>3551990</t>
  </si>
  <si>
    <t>3527679</t>
  </si>
  <si>
    <t>3527680</t>
  </si>
  <si>
    <t>3537890</t>
  </si>
  <si>
    <t>3537891</t>
  </si>
  <si>
    <t>3538219</t>
  </si>
  <si>
    <t>3553538</t>
  </si>
  <si>
    <t>3553539</t>
  </si>
  <si>
    <t>3558543</t>
  </si>
  <si>
    <t>3558545</t>
  </si>
  <si>
    <t>3536667</t>
  </si>
  <si>
    <t>3536668</t>
  </si>
  <si>
    <t>3543584</t>
  </si>
  <si>
    <t>3545293</t>
  </si>
  <si>
    <t>3549838</t>
  </si>
  <si>
    <t>3549839</t>
  </si>
  <si>
    <t>3552247</t>
  </si>
  <si>
    <t>3555469</t>
  </si>
  <si>
    <t>3533994</t>
  </si>
  <si>
    <t>3537262</t>
  </si>
  <si>
    <t>3538152</t>
  </si>
  <si>
    <t>3543380</t>
  </si>
  <si>
    <t>3544714</t>
  </si>
  <si>
    <t>3544937</t>
  </si>
  <si>
    <t>3550413</t>
  </si>
  <si>
    <t>3552177</t>
  </si>
  <si>
    <t>3560938</t>
  </si>
  <si>
    <t>3561864</t>
  </si>
  <si>
    <t>3561866</t>
  </si>
  <si>
    <t>3561867</t>
  </si>
  <si>
    <t>3561869</t>
  </si>
  <si>
    <t>3528586</t>
  </si>
  <si>
    <t>3529658</t>
  </si>
  <si>
    <t>3529659</t>
  </si>
  <si>
    <t>3529660</t>
  </si>
  <si>
    <t>3532434</t>
  </si>
  <si>
    <t>3533018</t>
  </si>
  <si>
    <t>3533881</t>
  </si>
  <si>
    <t>3533892</t>
  </si>
  <si>
    <t>3534575</t>
  </si>
  <si>
    <t>3534578</t>
  </si>
  <si>
    <t>3534580</t>
  </si>
  <si>
    <t>3535259</t>
  </si>
  <si>
    <t>3536377</t>
  </si>
  <si>
    <t>3536822</t>
  </si>
  <si>
    <t>3537372</t>
  </si>
  <si>
    <t>3540080</t>
  </si>
  <si>
    <t>3540290</t>
  </si>
  <si>
    <t>3541010</t>
  </si>
  <si>
    <t>3542690</t>
  </si>
  <si>
    <t>3542839</t>
  </si>
  <si>
    <t>3543375</t>
  </si>
  <si>
    <t>3543743</t>
  </si>
  <si>
    <t>3544059</t>
  </si>
  <si>
    <t>3544601</t>
  </si>
  <si>
    <t>3546042</t>
  </si>
  <si>
    <t>3546057</t>
  </si>
  <si>
    <t>3546773</t>
  </si>
  <si>
    <t>3547691</t>
  </si>
  <si>
    <t>3547692</t>
  </si>
  <si>
    <t>3547745</t>
  </si>
  <si>
    <t>3547937</t>
  </si>
  <si>
    <t>3548013</t>
  </si>
  <si>
    <t>3548014</t>
  </si>
  <si>
    <t>3548779</t>
  </si>
  <si>
    <t>3549392</t>
  </si>
  <si>
    <t>3549932</t>
  </si>
  <si>
    <t>3552244</t>
  </si>
  <si>
    <t>3553341</t>
  </si>
  <si>
    <t>3553496</t>
  </si>
  <si>
    <t>3554993</t>
  </si>
  <si>
    <t>3555817</t>
  </si>
  <si>
    <t>3555820</t>
  </si>
  <si>
    <t>3555821</t>
  </si>
  <si>
    <t>3555823</t>
  </si>
  <si>
    <t>3556009</t>
  </si>
  <si>
    <t>3556470</t>
  </si>
  <si>
    <t>3556787</t>
  </si>
  <si>
    <t>3556836</t>
  </si>
  <si>
    <t>3556838</t>
  </si>
  <si>
    <t>3557152</t>
  </si>
  <si>
    <t>3557365</t>
  </si>
  <si>
    <t>3558498</t>
  </si>
  <si>
    <t>3558717</t>
  </si>
  <si>
    <t>3559951</t>
  </si>
  <si>
    <t>3560247</t>
  </si>
  <si>
    <t>3560418</t>
  </si>
  <si>
    <t>3560637</t>
  </si>
  <si>
    <t>3526920</t>
  </si>
  <si>
    <t>3528588</t>
  </si>
  <si>
    <t>3543242</t>
  </si>
  <si>
    <t>3556497</t>
  </si>
  <si>
    <t>3558194</t>
  </si>
  <si>
    <t>3554111</t>
  </si>
  <si>
    <t>3554565</t>
  </si>
  <si>
    <t>3555690</t>
  </si>
  <si>
    <t>3557898</t>
  </si>
  <si>
    <t>3560739</t>
  </si>
  <si>
    <t>3561847</t>
  </si>
  <si>
    <t>3550600</t>
  </si>
  <si>
    <t>3531052</t>
  </si>
  <si>
    <t>3540754</t>
  </si>
  <si>
    <t>3553330</t>
  </si>
  <si>
    <t>3553332</t>
  </si>
  <si>
    <t>3553333</t>
  </si>
  <si>
    <t>3553334</t>
  </si>
  <si>
    <t>3553335</t>
  </si>
  <si>
    <t>3553336</t>
  </si>
  <si>
    <t>3553337</t>
  </si>
  <si>
    <t>3553946</t>
  </si>
  <si>
    <t>3553947</t>
  </si>
  <si>
    <t>3554454</t>
  </si>
  <si>
    <t>3504661</t>
  </si>
  <si>
    <t>3541448</t>
  </si>
  <si>
    <t>3541450</t>
  </si>
  <si>
    <t>3542059</t>
  </si>
  <si>
    <t>3542060</t>
  </si>
  <si>
    <t>3547335</t>
  </si>
  <si>
    <t>3547336</t>
  </si>
  <si>
    <t>3547611</t>
  </si>
  <si>
    <t>3550283</t>
  </si>
  <si>
    <t>3519857</t>
  </si>
  <si>
    <t>3538252</t>
  </si>
  <si>
    <t>3544331</t>
  </si>
  <si>
    <t>3558294</t>
  </si>
  <si>
    <t>3532993</t>
  </si>
  <si>
    <t>3534007</t>
  </si>
  <si>
    <t>Year</t>
  </si>
  <si>
    <t>Order</t>
  </si>
  <si>
    <t>MaintActivType</t>
  </si>
  <si>
    <t>City</t>
  </si>
  <si>
    <t>Material</t>
  </si>
  <si>
    <t>Pipe Size and Type</t>
  </si>
  <si>
    <t>Region</t>
  </si>
  <si>
    <t>710</t>
  </si>
  <si>
    <t>BATTLE GROUND</t>
  </si>
  <si>
    <t/>
  </si>
  <si>
    <t>P-0200</t>
  </si>
  <si>
    <t>WA</t>
  </si>
  <si>
    <t>VANCOUVER</t>
  </si>
  <si>
    <t>CAMAS</t>
  </si>
  <si>
    <t>P-0100</t>
  </si>
  <si>
    <t>WASHOUGAL</t>
  </si>
  <si>
    <t>P-0600</t>
  </si>
  <si>
    <t>RIDGEFIELD</t>
  </si>
  <si>
    <t>Vancouver</t>
  </si>
  <si>
    <t>Portland</t>
  </si>
  <si>
    <t>Ridgefield</t>
  </si>
  <si>
    <t>720</t>
  </si>
  <si>
    <t>P-0050</t>
  </si>
  <si>
    <t>Battle Ground</t>
  </si>
  <si>
    <t>Sherwood</t>
  </si>
  <si>
    <t>White Salmon</t>
  </si>
  <si>
    <t>Klickitat</t>
  </si>
  <si>
    <t>Washougal</t>
  </si>
  <si>
    <t>Salem</t>
  </si>
  <si>
    <t>Albany</t>
  </si>
  <si>
    <t>Bingen</t>
  </si>
  <si>
    <t>Camas</t>
  </si>
  <si>
    <t>P-0400</t>
  </si>
  <si>
    <t>La Center</t>
  </si>
  <si>
    <t>Cottage Grove</t>
  </si>
  <si>
    <t>Lincoln City</t>
  </si>
  <si>
    <t>Dallesport</t>
  </si>
  <si>
    <t>Astoria</t>
  </si>
  <si>
    <t>Lebanon</t>
  </si>
  <si>
    <t>S-0075</t>
  </si>
  <si>
    <t>Scio</t>
  </si>
  <si>
    <t>Gleneden Beach</t>
  </si>
  <si>
    <t>Vancouver WA</t>
  </si>
  <si>
    <t>Depoe Bay</t>
  </si>
  <si>
    <t>Brush Prairie</t>
  </si>
  <si>
    <t>Vernonia</t>
  </si>
  <si>
    <t>S-0100</t>
  </si>
  <si>
    <t>S-0200</t>
  </si>
  <si>
    <t>North Bonneville</t>
  </si>
  <si>
    <t>Carson</t>
  </si>
  <si>
    <t>Pleasant Hill</t>
  </si>
  <si>
    <t>S-0400</t>
  </si>
  <si>
    <t>D</t>
  </si>
  <si>
    <t>Van</t>
  </si>
  <si>
    <t>North Bonnevill</t>
  </si>
  <si>
    <t>Brush Prairie WA</t>
  </si>
  <si>
    <t>Vancouver, WA</t>
  </si>
  <si>
    <t>Market Segment (Cust Acq only)</t>
  </si>
  <si>
    <t>Type of Service (Cust Acq only)</t>
  </si>
  <si>
    <t>Cost w/o COH</t>
  </si>
  <si>
    <t>Footage</t>
  </si>
  <si>
    <t>Include</t>
  </si>
  <si>
    <t>Rate Schedule</t>
  </si>
  <si>
    <t>03412111</t>
  </si>
  <si>
    <t>03414748</t>
  </si>
  <si>
    <t>03399920</t>
  </si>
  <si>
    <t>03408622</t>
  </si>
  <si>
    <t>03412365</t>
  </si>
  <si>
    <t>03422268</t>
  </si>
  <si>
    <t>03416459</t>
  </si>
  <si>
    <t>03406983</t>
  </si>
  <si>
    <t>03423853</t>
  </si>
  <si>
    <t>03407239</t>
  </si>
  <si>
    <t>03424384</t>
  </si>
  <si>
    <t>03420966</t>
  </si>
  <si>
    <t>03400152</t>
  </si>
  <si>
    <t>03395722</t>
  </si>
  <si>
    <t>03411989</t>
  </si>
  <si>
    <t>03403628</t>
  </si>
  <si>
    <t>03414399</t>
  </si>
  <si>
    <t>03416011</t>
  </si>
  <si>
    <t>03422042</t>
  </si>
  <si>
    <t>03400971</t>
  </si>
  <si>
    <t>03403916</t>
  </si>
  <si>
    <t>03412762</t>
  </si>
  <si>
    <t>03394748</t>
  </si>
  <si>
    <t>03416849</t>
  </si>
  <si>
    <t>03395770</t>
  </si>
  <si>
    <t>03411943</t>
  </si>
  <si>
    <t>03412978</t>
  </si>
  <si>
    <t>03419215</t>
  </si>
  <si>
    <t>03412127</t>
  </si>
  <si>
    <t>03414079</t>
  </si>
  <si>
    <t>03417427</t>
  </si>
  <si>
    <t>03418967</t>
  </si>
  <si>
    <t>03389979</t>
  </si>
  <si>
    <t>03412888</t>
  </si>
  <si>
    <t>03403234</t>
  </si>
  <si>
    <t>03405893</t>
  </si>
  <si>
    <t>03405895</t>
  </si>
  <si>
    <t>03405897</t>
  </si>
  <si>
    <t>03410976</t>
  </si>
  <si>
    <t>03411491</t>
  </si>
  <si>
    <t>03415995</t>
  </si>
  <si>
    <t>03426802</t>
  </si>
  <si>
    <t>03397213</t>
  </si>
  <si>
    <t>03413499</t>
  </si>
  <si>
    <t>03413500</t>
  </si>
  <si>
    <t>03413501</t>
  </si>
  <si>
    <t>03415921</t>
  </si>
  <si>
    <t>03420272</t>
  </si>
  <si>
    <t>03398007</t>
  </si>
  <si>
    <t>03398091</t>
  </si>
  <si>
    <t>03398093</t>
  </si>
  <si>
    <t>03400968</t>
  </si>
  <si>
    <t>03405216</t>
  </si>
  <si>
    <t>03408002</t>
  </si>
  <si>
    <t>03408040</t>
  </si>
  <si>
    <t>03410980</t>
  </si>
  <si>
    <t>03414689</t>
  </si>
  <si>
    <t>03414690</t>
  </si>
  <si>
    <t>03416623</t>
  </si>
  <si>
    <t>03419701</t>
  </si>
  <si>
    <t>03420846</t>
  </si>
  <si>
    <t>03395890</t>
  </si>
  <si>
    <t>03397961</t>
  </si>
  <si>
    <t>03408940</t>
  </si>
  <si>
    <t>03416913</t>
  </si>
  <si>
    <t>03412109</t>
  </si>
  <si>
    <t>03414747</t>
  </si>
  <si>
    <t>03395866</t>
  </si>
  <si>
    <t>03408607</t>
  </si>
  <si>
    <t>03412364</t>
  </si>
  <si>
    <t>03416457</t>
  </si>
  <si>
    <t>03408555</t>
  </si>
  <si>
    <t>03410528</t>
  </si>
  <si>
    <t>03423014</t>
  </si>
  <si>
    <t>03421118</t>
  </si>
  <si>
    <t>03411988</t>
  </si>
  <si>
    <t>03416009</t>
  </si>
  <si>
    <t>03421316</t>
  </si>
  <si>
    <t>03422040</t>
  </si>
  <si>
    <t>03399591</t>
  </si>
  <si>
    <t>03394749</t>
  </si>
  <si>
    <t>03416844</t>
  </si>
  <si>
    <t>03395771</t>
  </si>
  <si>
    <t>03396513</t>
  </si>
  <si>
    <t>03414238</t>
  </si>
  <si>
    <t>03417667</t>
  </si>
  <si>
    <t>03418053</t>
  </si>
  <si>
    <t>03410975</t>
  </si>
  <si>
    <t>03413498</t>
  </si>
  <si>
    <t>03420627</t>
  </si>
  <si>
    <t>03398094</t>
  </si>
  <si>
    <t>03413911</t>
  </si>
  <si>
    <t>03406453</t>
  </si>
  <si>
    <t>03392727</t>
  </si>
  <si>
    <t>03397320</t>
  </si>
  <si>
    <t>03399216</t>
  </si>
  <si>
    <t>03410582</t>
  </si>
  <si>
    <t>03412577</t>
  </si>
  <si>
    <t>03417790</t>
  </si>
  <si>
    <t>03395885</t>
  </si>
  <si>
    <t>03426718</t>
  </si>
  <si>
    <t>03434255</t>
  </si>
  <si>
    <t>03414552</t>
  </si>
  <si>
    <t>03431352</t>
  </si>
  <si>
    <t>03432904</t>
  </si>
  <si>
    <t>03430413</t>
  </si>
  <si>
    <t>03441054</t>
  </si>
  <si>
    <t>03422849</t>
  </si>
  <si>
    <t>03427673</t>
  </si>
  <si>
    <t>03438691</t>
  </si>
  <si>
    <t>03433484</t>
  </si>
  <si>
    <t>03440109</t>
  </si>
  <si>
    <t>03441018</t>
  </si>
  <si>
    <t>03435090</t>
  </si>
  <si>
    <t>03436375</t>
  </si>
  <si>
    <t>03437083</t>
  </si>
  <si>
    <t>03437342</t>
  </si>
  <si>
    <t>03444751</t>
  </si>
  <si>
    <t>03409891</t>
  </si>
  <si>
    <t>03441114</t>
  </si>
  <si>
    <t>03442832</t>
  </si>
  <si>
    <t>03445509</t>
  </si>
  <si>
    <t>03434250</t>
  </si>
  <si>
    <t>03419413</t>
  </si>
  <si>
    <t>03419414</t>
  </si>
  <si>
    <t>03422954</t>
  </si>
  <si>
    <t>03422957</t>
  </si>
  <si>
    <t>03422959</t>
  </si>
  <si>
    <t>03422963</t>
  </si>
  <si>
    <t>03422964</t>
  </si>
  <si>
    <t>03424016</t>
  </si>
  <si>
    <t>03428182</t>
  </si>
  <si>
    <t>03428183</t>
  </si>
  <si>
    <t>03438908</t>
  </si>
  <si>
    <t>03438909</t>
  </si>
  <si>
    <t>03438910</t>
  </si>
  <si>
    <t>03438911</t>
  </si>
  <si>
    <t>03438912</t>
  </si>
  <si>
    <t>03438913</t>
  </si>
  <si>
    <t>03439248</t>
  </si>
  <si>
    <t>03451226</t>
  </si>
  <si>
    <t>03442345</t>
  </si>
  <si>
    <t>03445141</t>
  </si>
  <si>
    <t>03445142</t>
  </si>
  <si>
    <t>03447415</t>
  </si>
  <si>
    <t>03447426</t>
  </si>
  <si>
    <t>03447429</t>
  </si>
  <si>
    <t>03447430</t>
  </si>
  <si>
    <t>03447431</t>
  </si>
  <si>
    <t>03447433</t>
  </si>
  <si>
    <t>03434117</t>
  </si>
  <si>
    <t>03434118</t>
  </si>
  <si>
    <t>03434119</t>
  </si>
  <si>
    <t>03434120</t>
  </si>
  <si>
    <t>03443945</t>
  </si>
  <si>
    <t>03452436</t>
  </si>
  <si>
    <t>03452438</t>
  </si>
  <si>
    <t>03443378</t>
  </si>
  <si>
    <t>03443892</t>
  </si>
  <si>
    <t>03426781</t>
  </si>
  <si>
    <t>03431391</t>
  </si>
  <si>
    <t>03437095</t>
  </si>
  <si>
    <t>03437097</t>
  </si>
  <si>
    <t>03450302</t>
  </si>
  <si>
    <t>03451270</t>
  </si>
  <si>
    <t>03443635</t>
  </si>
  <si>
    <t>03417318</t>
  </si>
  <si>
    <t>03427835</t>
  </si>
  <si>
    <t>03432871</t>
  </si>
  <si>
    <t>03437884</t>
  </si>
  <si>
    <t>03441282</t>
  </si>
  <si>
    <t>03443808</t>
  </si>
  <si>
    <t>03449374</t>
  </si>
  <si>
    <t>03424490</t>
  </si>
  <si>
    <t>03424491</t>
  </si>
  <si>
    <t>03424629</t>
  </si>
  <si>
    <t>03426094</t>
  </si>
  <si>
    <t>03431147</t>
  </si>
  <si>
    <t>03431670</t>
  </si>
  <si>
    <t>03432041</t>
  </si>
  <si>
    <t>03432043</t>
  </si>
  <si>
    <t>03433957</t>
  </si>
  <si>
    <t>03440322</t>
  </si>
  <si>
    <t>03415187</t>
  </si>
  <si>
    <t>03428503</t>
  </si>
  <si>
    <t>03432170</t>
  </si>
  <si>
    <t>03439644</t>
  </si>
  <si>
    <t>03442524</t>
  </si>
  <si>
    <t>03428692</t>
  </si>
  <si>
    <t>03442883</t>
  </si>
  <si>
    <t>03449966</t>
  </si>
  <si>
    <t>03430858</t>
  </si>
  <si>
    <t>03435504</t>
  </si>
  <si>
    <t>03444229</t>
  </si>
  <si>
    <t>03455739</t>
  </si>
  <si>
    <t>03431350</t>
  </si>
  <si>
    <t>03425963</t>
  </si>
  <si>
    <t>03438692</t>
  </si>
  <si>
    <t>03447416</t>
  </si>
  <si>
    <t>03433483</t>
  </si>
  <si>
    <t>03444944</t>
  </si>
  <si>
    <t>03441423</t>
  </si>
  <si>
    <t>03421975</t>
  </si>
  <si>
    <t>03434254</t>
  </si>
  <si>
    <t>03434680</t>
  </si>
  <si>
    <t>03419412</t>
  </si>
  <si>
    <t>03427672</t>
  </si>
  <si>
    <t>03442346</t>
  </si>
  <si>
    <t>03447140</t>
  </si>
  <si>
    <t>03448728</t>
  </si>
  <si>
    <t>03455941</t>
  </si>
  <si>
    <t>03427774</t>
  </si>
  <si>
    <t>03432639</t>
  </si>
  <si>
    <t>03451268</t>
  </si>
  <si>
    <t>03438948</t>
  </si>
  <si>
    <t>03418961</t>
  </si>
  <si>
    <t>03432870</t>
  </si>
  <si>
    <t>03437885</t>
  </si>
  <si>
    <t>03450074</t>
  </si>
  <si>
    <t>03427834</t>
  </si>
  <si>
    <t>03415447</t>
  </si>
  <si>
    <t>03431827</t>
  </si>
  <si>
    <t>03429289</t>
  </si>
  <si>
    <t>03439907</t>
  </si>
  <si>
    <t>03442525</t>
  </si>
  <si>
    <t>03444628</t>
  </si>
  <si>
    <t>03421808</t>
  </si>
  <si>
    <t>03414525</t>
  </si>
  <si>
    <t>03437094</t>
  </si>
  <si>
    <t>03420328</t>
  </si>
  <si>
    <t>03424199</t>
  </si>
  <si>
    <t>03434896</t>
  </si>
  <si>
    <t>03435728</t>
  </si>
  <si>
    <t>03431879</t>
  </si>
  <si>
    <t>03441286</t>
  </si>
  <si>
    <t>03448601</t>
  </si>
  <si>
    <t>03423819</t>
  </si>
  <si>
    <t>03447278</t>
  </si>
  <si>
    <t>03422667</t>
  </si>
  <si>
    <t>03454776</t>
  </si>
  <si>
    <t>03425906</t>
  </si>
  <si>
    <t>03448298</t>
  </si>
  <si>
    <t>03470385</t>
  </si>
  <si>
    <t>03458602</t>
  </si>
  <si>
    <t>03472471</t>
  </si>
  <si>
    <t>03463320</t>
  </si>
  <si>
    <t>03454959</t>
  </si>
  <si>
    <t>03454961</t>
  </si>
  <si>
    <t>03472130</t>
  </si>
  <si>
    <t>03474668</t>
  </si>
  <si>
    <t>03478566</t>
  </si>
  <si>
    <t>03481380</t>
  </si>
  <si>
    <t>03481381</t>
  </si>
  <si>
    <t>03481383</t>
  </si>
  <si>
    <t>03481895</t>
  </si>
  <si>
    <t>03451546</t>
  </si>
  <si>
    <t>03451547</t>
  </si>
  <si>
    <t>03458925</t>
  </si>
  <si>
    <t>03458926</t>
  </si>
  <si>
    <t>03483713</t>
  </si>
  <si>
    <t>03470645</t>
  </si>
  <si>
    <t>03475848</t>
  </si>
  <si>
    <t>03464455</t>
  </si>
  <si>
    <t>03480298</t>
  </si>
  <si>
    <t>03458371</t>
  </si>
  <si>
    <t>03459774</t>
  </si>
  <si>
    <t>03481258</t>
  </si>
  <si>
    <t>03463892</t>
  </si>
  <si>
    <t>03468527</t>
  </si>
  <si>
    <t>03468892</t>
  </si>
  <si>
    <t>03470312</t>
  </si>
  <si>
    <t>03465802</t>
  </si>
  <si>
    <t>03476477</t>
  </si>
  <si>
    <t>03476478</t>
  </si>
  <si>
    <t>03476479</t>
  </si>
  <si>
    <t>03476480</t>
  </si>
  <si>
    <t>03481928</t>
  </si>
  <si>
    <t>03490047</t>
  </si>
  <si>
    <t>03468805</t>
  </si>
  <si>
    <t>03468808</t>
  </si>
  <si>
    <t>03468809</t>
  </si>
  <si>
    <t>03468810</t>
  </si>
  <si>
    <t>03468812</t>
  </si>
  <si>
    <t>03468814</t>
  </si>
  <si>
    <t>03472363</t>
  </si>
  <si>
    <t>03437096</t>
  </si>
  <si>
    <t>03448592</t>
  </si>
  <si>
    <t>03476196</t>
  </si>
  <si>
    <t>03475171</t>
  </si>
  <si>
    <t>03476269</t>
  </si>
  <si>
    <t>03449861</t>
  </si>
  <si>
    <t>03454744</t>
  </si>
  <si>
    <t>03479813</t>
  </si>
  <si>
    <t>03479814</t>
  </si>
  <si>
    <t>03479815</t>
  </si>
  <si>
    <t>03457288</t>
  </si>
  <si>
    <t>03464037</t>
  </si>
  <si>
    <t>03484009</t>
  </si>
  <si>
    <t>03445984</t>
  </si>
  <si>
    <t>03456359</t>
  </si>
  <si>
    <t>03461615</t>
  </si>
  <si>
    <t>03463916</t>
  </si>
  <si>
    <t>03463767</t>
  </si>
  <si>
    <t>03446697</t>
  </si>
  <si>
    <t>03449047</t>
  </si>
  <si>
    <t>03464976</t>
  </si>
  <si>
    <t>03464977</t>
  </si>
  <si>
    <t>03464981</t>
  </si>
  <si>
    <t>03469828</t>
  </si>
  <si>
    <t>03474475</t>
  </si>
  <si>
    <t>03479956</t>
  </si>
  <si>
    <t>03483712</t>
  </si>
  <si>
    <t>03473367</t>
  </si>
  <si>
    <t>03458538</t>
  </si>
  <si>
    <t>03472122</t>
  </si>
  <si>
    <t>03472627</t>
  </si>
  <si>
    <t>03484865</t>
  </si>
  <si>
    <t>03489845</t>
  </si>
  <si>
    <t>03470534</t>
  </si>
  <si>
    <t>03430412</t>
  </si>
  <si>
    <t>03463625</t>
  </si>
  <si>
    <t>03454957</t>
  </si>
  <si>
    <t>03478567</t>
  </si>
  <si>
    <t>03481379</t>
  </si>
  <si>
    <t>03451545</t>
  </si>
  <si>
    <t>03459969</t>
  </si>
  <si>
    <t>03486292</t>
  </si>
  <si>
    <t>03475849</t>
  </si>
  <si>
    <t>03480406</t>
  </si>
  <si>
    <t>03475252</t>
  </si>
  <si>
    <t>03480335</t>
  </si>
  <si>
    <t>03450009</t>
  </si>
  <si>
    <t>03466319</t>
  </si>
  <si>
    <t>03433299</t>
  </si>
  <si>
    <t>03461616</t>
  </si>
  <si>
    <t>03455534</t>
  </si>
  <si>
    <t>03457085</t>
  </si>
  <si>
    <t>03469949</t>
  </si>
  <si>
    <t>03483716</t>
  </si>
  <si>
    <t>03452655</t>
  </si>
  <si>
    <t>03452658</t>
  </si>
  <si>
    <t>03471315</t>
  </si>
  <si>
    <t>03461738</t>
  </si>
  <si>
    <t>03481692</t>
  </si>
  <si>
    <t>03459667</t>
  </si>
  <si>
    <t>03450457</t>
  </si>
  <si>
    <t>03465487</t>
  </si>
  <si>
    <t>03456763</t>
  </si>
  <si>
    <t>03481664</t>
  </si>
  <si>
    <t>03454413</t>
  </si>
  <si>
    <t>03456768</t>
  </si>
  <si>
    <t>03496444</t>
  </si>
  <si>
    <t>03496445</t>
  </si>
  <si>
    <t>03515900</t>
  </si>
  <si>
    <t>03517904</t>
  </si>
  <si>
    <t>03502222</t>
  </si>
  <si>
    <t>03512524</t>
  </si>
  <si>
    <t>03513805</t>
  </si>
  <si>
    <t>03514058</t>
  </si>
  <si>
    <t>03492621</t>
  </si>
  <si>
    <t>03509211</t>
  </si>
  <si>
    <t>03488300</t>
  </si>
  <si>
    <t>03483925</t>
  </si>
  <si>
    <t>03505857</t>
  </si>
  <si>
    <t>03515893</t>
  </si>
  <si>
    <t>03512528</t>
  </si>
  <si>
    <t>03484270</t>
  </si>
  <si>
    <t>03502964</t>
  </si>
  <si>
    <t>03503110</t>
  </si>
  <si>
    <t>03503111</t>
  </si>
  <si>
    <t>03503112</t>
  </si>
  <si>
    <t>03503113</t>
  </si>
  <si>
    <t>03503114</t>
  </si>
  <si>
    <t>03473974</t>
  </si>
  <si>
    <t>03500005</t>
  </si>
  <si>
    <t>03481601</t>
  </si>
  <si>
    <t>03481603</t>
  </si>
  <si>
    <t>03481606</t>
  </si>
  <si>
    <t>03487134</t>
  </si>
  <si>
    <t>03490744</t>
  </si>
  <si>
    <t>03492190</t>
  </si>
  <si>
    <t>03492191</t>
  </si>
  <si>
    <t>03492193</t>
  </si>
  <si>
    <t>03492194</t>
  </si>
  <si>
    <t>03492195</t>
  </si>
  <si>
    <t>03492196</t>
  </si>
  <si>
    <t>03492197</t>
  </si>
  <si>
    <t>03492200</t>
  </si>
  <si>
    <t>03492201</t>
  </si>
  <si>
    <t>03492203</t>
  </si>
  <si>
    <t>03498978</t>
  </si>
  <si>
    <t>03507769</t>
  </si>
  <si>
    <t>03520471</t>
  </si>
  <si>
    <t>03488101</t>
  </si>
  <si>
    <t>03488102</t>
  </si>
  <si>
    <t>03488103</t>
  </si>
  <si>
    <t>03496248</t>
  </si>
  <si>
    <t>03508757</t>
  </si>
  <si>
    <t>03508758</t>
  </si>
  <si>
    <t>03508759</t>
  </si>
  <si>
    <t>03512585</t>
  </si>
  <si>
    <t>03513972</t>
  </si>
  <si>
    <t>03514225</t>
  </si>
  <si>
    <t>03516932</t>
  </si>
  <si>
    <t>03518470</t>
  </si>
  <si>
    <t>03490216</t>
  </si>
  <si>
    <t>03494040</t>
  </si>
  <si>
    <t>03509198</t>
  </si>
  <si>
    <t>03479828</t>
  </si>
  <si>
    <t>03484519</t>
  </si>
  <si>
    <t>03488725</t>
  </si>
  <si>
    <t>03489047</t>
  </si>
  <si>
    <t>03491468</t>
  </si>
  <si>
    <t>03502826</t>
  </si>
  <si>
    <t>03504185</t>
  </si>
  <si>
    <t>03505294</t>
  </si>
  <si>
    <t>03512165</t>
  </si>
  <si>
    <t>03512541</t>
  </si>
  <si>
    <t>03491336</t>
  </si>
  <si>
    <t>03500526</t>
  </si>
  <si>
    <t>03500527</t>
  </si>
  <si>
    <t>03503479</t>
  </si>
  <si>
    <t>03490582</t>
  </si>
  <si>
    <t>03496542</t>
  </si>
  <si>
    <t>03488681</t>
  </si>
  <si>
    <t>03488682</t>
  </si>
  <si>
    <t>03488683</t>
  </si>
  <si>
    <t>03488695</t>
  </si>
  <si>
    <t>03488696</t>
  </si>
  <si>
    <t>03488697</t>
  </si>
  <si>
    <t>03488792</t>
  </si>
  <si>
    <t>03502439</t>
  </si>
  <si>
    <t>03502440</t>
  </si>
  <si>
    <t>03502441</t>
  </si>
  <si>
    <t>03502442</t>
  </si>
  <si>
    <t>03502448</t>
  </si>
  <si>
    <t>03508417</t>
  </si>
  <si>
    <t>03513024</t>
  </si>
  <si>
    <t>03513025</t>
  </si>
  <si>
    <t>03513675</t>
  </si>
  <si>
    <t>03513676</t>
  </si>
  <si>
    <t>03513677</t>
  </si>
  <si>
    <t>03513678</t>
  </si>
  <si>
    <t>03513680</t>
  </si>
  <si>
    <t>03497659</t>
  </si>
  <si>
    <t>03467807</t>
  </si>
  <si>
    <t>03487354</t>
  </si>
  <si>
    <t>03496441</t>
  </si>
  <si>
    <t>03500408</t>
  </si>
  <si>
    <t>03507221</t>
  </si>
  <si>
    <t>03507356</t>
  </si>
  <si>
    <t>03489851</t>
  </si>
  <si>
    <t>03518749</t>
  </si>
  <si>
    <t>03509200</t>
  </si>
  <si>
    <t>03488724</t>
  </si>
  <si>
    <t>03489479</t>
  </si>
  <si>
    <t>03492620</t>
  </si>
  <si>
    <t>03488299</t>
  </si>
  <si>
    <t>03489193</t>
  </si>
  <si>
    <t>03505916</t>
  </si>
  <si>
    <t>03519794</t>
  </si>
  <si>
    <t>03498708</t>
  </si>
  <si>
    <t>03503109</t>
  </si>
  <si>
    <t>03517287</t>
  </si>
  <si>
    <t>03489553</t>
  </si>
  <si>
    <t>03481600</t>
  </si>
  <si>
    <t>03500512</t>
  </si>
  <si>
    <t>03519091</t>
  </si>
  <si>
    <t>03509055</t>
  </si>
  <si>
    <t>03517173</t>
  </si>
  <si>
    <t>03488100</t>
  </si>
  <si>
    <t>03513445</t>
  </si>
  <si>
    <t>03479829</t>
  </si>
  <si>
    <t>03484466</t>
  </si>
  <si>
    <t>03491467</t>
  </si>
  <si>
    <t>03494980</t>
  </si>
  <si>
    <t>03505295</t>
  </si>
  <si>
    <t>03505326</t>
  </si>
  <si>
    <t>03507120</t>
  </si>
  <si>
    <t>03512863</t>
  </si>
  <si>
    <t>03501197</t>
  </si>
  <si>
    <t>03440350</t>
  </si>
  <si>
    <t>03487351</t>
  </si>
  <si>
    <t>03496440</t>
  </si>
  <si>
    <t>03453079</t>
  </si>
  <si>
    <t>03499569</t>
  </si>
  <si>
    <t>03480475</t>
  </si>
  <si>
    <t>03514775</t>
  </si>
  <si>
    <t>03502835</t>
  </si>
  <si>
    <t>03490667</t>
  </si>
  <si>
    <t>03502868</t>
  </si>
  <si>
    <t>03503314</t>
  </si>
  <si>
    <t>03491912</t>
  </si>
  <si>
    <t>03492545</t>
  </si>
  <si>
    <t>03492547</t>
  </si>
  <si>
    <t>03488679</t>
  </si>
  <si>
    <t>03527666</t>
  </si>
  <si>
    <t>03527669</t>
  </si>
  <si>
    <t>03520129</t>
  </si>
  <si>
    <t>03539499</t>
  </si>
  <si>
    <t>03556508</t>
  </si>
  <si>
    <t>03529254</t>
  </si>
  <si>
    <t>03548518</t>
  </si>
  <si>
    <t>03520644</t>
  </si>
  <si>
    <t>03542583</t>
  </si>
  <si>
    <t>03554810</t>
  </si>
  <si>
    <t>03554811</t>
  </si>
  <si>
    <t>03554812</t>
  </si>
  <si>
    <t>03547288</t>
  </si>
  <si>
    <t>03545283</t>
  </si>
  <si>
    <t>03545408</t>
  </si>
  <si>
    <t>03545409</t>
  </si>
  <si>
    <t>03555305</t>
  </si>
  <si>
    <t>03555306</t>
  </si>
  <si>
    <t>03556153</t>
  </si>
  <si>
    <t>03556154</t>
  </si>
  <si>
    <t>03557772</t>
  </si>
  <si>
    <t>03534096</t>
  </si>
  <si>
    <t>03526728</t>
  </si>
  <si>
    <t>03532764</t>
  </si>
  <si>
    <t>03522778</t>
  </si>
  <si>
    <t>03526443</t>
  </si>
  <si>
    <t>03526444</t>
  </si>
  <si>
    <t>03526445</t>
  </si>
  <si>
    <t>03533499</t>
  </si>
  <si>
    <t>03560915</t>
  </si>
  <si>
    <t>03535977</t>
  </si>
  <si>
    <t>03535978</t>
  </si>
  <si>
    <t>03535979</t>
  </si>
  <si>
    <t>03535980</t>
  </si>
  <si>
    <t>03535981</t>
  </si>
  <si>
    <t>03535982</t>
  </si>
  <si>
    <t>03535983</t>
  </si>
  <si>
    <t>03535985</t>
  </si>
  <si>
    <t>03538809</t>
  </si>
  <si>
    <t>03549607</t>
  </si>
  <si>
    <t>03552509</t>
  </si>
  <si>
    <t>03552510</t>
  </si>
  <si>
    <t>03554375</t>
  </si>
  <si>
    <t>03555200</t>
  </si>
  <si>
    <t>03555201</t>
  </si>
  <si>
    <t>03520725</t>
  </si>
  <si>
    <t>03536521</t>
  </si>
  <si>
    <t>03556073</t>
  </si>
  <si>
    <t>03532691</t>
  </si>
  <si>
    <t>03524684</t>
  </si>
  <si>
    <t>03531653</t>
  </si>
  <si>
    <t>03531657</t>
  </si>
  <si>
    <t>03540414</t>
  </si>
  <si>
    <t>03540415</t>
  </si>
  <si>
    <t>03540417</t>
  </si>
  <si>
    <t>03540881</t>
  </si>
  <si>
    <t>03536742</t>
  </si>
  <si>
    <t>03540133</t>
  </si>
  <si>
    <t>03550991</t>
  </si>
  <si>
    <t>03514895</t>
  </si>
  <si>
    <t>03522315</t>
  </si>
  <si>
    <t>03523194</t>
  </si>
  <si>
    <t>03527199</t>
  </si>
  <si>
    <t>03530174</t>
  </si>
  <si>
    <t>03530175</t>
  </si>
  <si>
    <t>03530862</t>
  </si>
  <si>
    <t>03530886</t>
  </si>
  <si>
    <t>03536237</t>
  </si>
  <si>
    <t>03540369</t>
  </si>
  <si>
    <t>03544952</t>
  </si>
  <si>
    <t>03550814</t>
  </si>
  <si>
    <t>03550815</t>
  </si>
  <si>
    <t>03550816</t>
  </si>
  <si>
    <t>03511607</t>
  </si>
  <si>
    <t>03511608</t>
  </si>
  <si>
    <t>03522121</t>
  </si>
  <si>
    <t>03524908</t>
  </si>
  <si>
    <t>03525390</t>
  </si>
  <si>
    <t>03541359</t>
  </si>
  <si>
    <t>03523867</t>
  </si>
  <si>
    <t>03523868</t>
  </si>
  <si>
    <t>03523869</t>
  </si>
  <si>
    <t>03527670</t>
  </si>
  <si>
    <t>03532676</t>
  </si>
  <si>
    <t>03534581</t>
  </si>
  <si>
    <t>03540343</t>
  </si>
  <si>
    <t>03540344</t>
  </si>
  <si>
    <t>03540345</t>
  </si>
  <si>
    <t>03540346</t>
  </si>
  <si>
    <t>03541580</t>
  </si>
  <si>
    <t>03547819</t>
  </si>
  <si>
    <t>03555335</t>
  </si>
  <si>
    <t>03556903</t>
  </si>
  <si>
    <t>03556905</t>
  </si>
  <si>
    <t>03532574</t>
  </si>
  <si>
    <t>03538267</t>
  </si>
  <si>
    <t>03557653</t>
  </si>
  <si>
    <t>03523289</t>
  </si>
  <si>
    <t>03486925</t>
  </si>
  <si>
    <t>03486926</t>
  </si>
  <si>
    <t>03540349</t>
  </si>
  <si>
    <t>03547110</t>
  </si>
  <si>
    <t>03537997</t>
  </si>
  <si>
    <t>03527671</t>
  </si>
  <si>
    <t>03528737</t>
  </si>
  <si>
    <t>03530347</t>
  </si>
  <si>
    <t>03548517</t>
  </si>
  <si>
    <t>03520645</t>
  </si>
  <si>
    <t>03554809</t>
  </si>
  <si>
    <t>03513803</t>
  </si>
  <si>
    <t>03523723</t>
  </si>
  <si>
    <t>03545407</t>
  </si>
  <si>
    <t>03532763</t>
  </si>
  <si>
    <t>03533498</t>
  </si>
  <si>
    <t>03545348</t>
  </si>
  <si>
    <t>03539494</t>
  </si>
  <si>
    <t>03538808</t>
  </si>
  <si>
    <t>03520724</t>
  </si>
  <si>
    <t>03524685</t>
  </si>
  <si>
    <t>03531655</t>
  </si>
  <si>
    <t>03540880</t>
  </si>
  <si>
    <t>03536743</t>
  </si>
  <si>
    <t>03514894</t>
  </si>
  <si>
    <t>03536888</t>
  </si>
  <si>
    <t>03527637</t>
  </si>
  <si>
    <t>03546604</t>
  </si>
  <si>
    <t>03541358</t>
  </si>
  <si>
    <t>03525820</t>
  </si>
  <si>
    <t>03534582</t>
  </si>
  <si>
    <t>03544630</t>
  </si>
  <si>
    <t>03547818</t>
  </si>
  <si>
    <t>03539032</t>
  </si>
  <si>
    <t>03539640</t>
  </si>
  <si>
    <t>03527655</t>
  </si>
  <si>
    <t>03467808</t>
  </si>
  <si>
    <t>03487225</t>
  </si>
  <si>
    <t>03518427</t>
  </si>
  <si>
    <t>03531111</t>
  </si>
  <si>
    <t>03509721</t>
  </si>
  <si>
    <t>03534086</t>
  </si>
  <si>
    <t>03550279</t>
  </si>
  <si>
    <t>03535592</t>
  </si>
  <si>
    <t>03552495</t>
  </si>
  <si>
    <t>03435702</t>
  </si>
  <si>
    <t>03529596</t>
  </si>
  <si>
    <t>03517444</t>
  </si>
  <si>
    <t>03550383</t>
  </si>
  <si>
    <t>03525854</t>
  </si>
  <si>
    <t>03529815</t>
  </si>
  <si>
    <t>03543332</t>
  </si>
  <si>
    <t>03518294</t>
  </si>
  <si>
    <t>03503505</t>
  </si>
  <si>
    <t>03523662</t>
  </si>
  <si>
    <t>03529883</t>
  </si>
  <si>
    <t>03525466</t>
  </si>
  <si>
    <t>Premise</t>
  </si>
  <si>
    <t xml:space="preserve">    26548478000</t>
  </si>
  <si>
    <t xml:space="preserve">    26548932000</t>
  </si>
  <si>
    <t xml:space="preserve">    26548921000</t>
  </si>
  <si>
    <t xml:space="preserve">    26361019000</t>
  </si>
  <si>
    <t xml:space="preserve">    26230753000</t>
  </si>
  <si>
    <t xml:space="preserve">    26548885000</t>
  </si>
  <si>
    <t xml:space="preserve">    26550129000</t>
  </si>
  <si>
    <t xml:space="preserve">    26549170000</t>
  </si>
  <si>
    <t xml:space="preserve">    26550387000</t>
  </si>
  <si>
    <t xml:space="preserve">    26550729000</t>
  </si>
  <si>
    <t xml:space="preserve">    26550066000</t>
  </si>
  <si>
    <t xml:space="preserve">    26550065000</t>
  </si>
  <si>
    <t xml:space="preserve">    26551258000</t>
  </si>
  <si>
    <t xml:space="preserve">    26551271000</t>
  </si>
  <si>
    <t xml:space="preserve">    26551486000</t>
  </si>
  <si>
    <t xml:space="preserve">    26342894000</t>
  </si>
  <si>
    <t xml:space="preserve">    26551565000</t>
  </si>
  <si>
    <t xml:space="preserve">    26519723000</t>
  </si>
  <si>
    <t xml:space="preserve">    26552156000</t>
  </si>
  <si>
    <t xml:space="preserve">    26547451000</t>
  </si>
  <si>
    <t xml:space="preserve">    26552477000</t>
  </si>
  <si>
    <t xml:space="preserve">    21301153000</t>
  </si>
  <si>
    <t xml:space="preserve">    26552670000</t>
  </si>
  <si>
    <t xml:space="preserve">    26552671000</t>
  </si>
  <si>
    <t xml:space="preserve">    26363936000</t>
  </si>
  <si>
    <t xml:space="preserve">    26433189000</t>
  </si>
  <si>
    <t xml:space="preserve">    26551610000</t>
  </si>
  <si>
    <t xml:space="preserve">    26551612000</t>
  </si>
  <si>
    <t xml:space="preserve">    26308895000</t>
  </si>
  <si>
    <t xml:space="preserve">    26109369000</t>
  </si>
  <si>
    <t xml:space="preserve">    26553754000</t>
  </si>
  <si>
    <t xml:space="preserve">    26124801000</t>
  </si>
  <si>
    <t xml:space="preserve">    26550264000</t>
  </si>
  <si>
    <t xml:space="preserve">    26554199000</t>
  </si>
  <si>
    <t xml:space="preserve">    04231812000</t>
  </si>
  <si>
    <t xml:space="preserve">    26554303000</t>
  </si>
  <si>
    <t xml:space="preserve">    26540327000</t>
  </si>
  <si>
    <t xml:space="preserve">    26554009000</t>
  </si>
  <si>
    <t xml:space="preserve">    26392246000</t>
  </si>
  <si>
    <t xml:space="preserve">    26554538000</t>
  </si>
  <si>
    <t xml:space="preserve">    26554607000</t>
  </si>
  <si>
    <t xml:space="preserve">    26554235000</t>
  </si>
  <si>
    <t xml:space="preserve">    26554669000</t>
  </si>
  <si>
    <t xml:space="preserve">    26554821000</t>
  </si>
  <si>
    <t xml:space="preserve">    26554822000</t>
  </si>
  <si>
    <t xml:space="preserve">    26554824000</t>
  </si>
  <si>
    <t xml:space="preserve">    09272363000</t>
  </si>
  <si>
    <t xml:space="preserve">    26555146000</t>
  </si>
  <si>
    <t xml:space="preserve">    26318247000</t>
  </si>
  <si>
    <t xml:space="preserve">    26541063000</t>
  </si>
  <si>
    <t xml:space="preserve">    26375488000</t>
  </si>
  <si>
    <t xml:space="preserve">    26044184000</t>
  </si>
  <si>
    <t xml:space="preserve">    26353222000</t>
  </si>
  <si>
    <t xml:space="preserve">    26548135000</t>
  </si>
  <si>
    <t xml:space="preserve">    26549676000</t>
  </si>
  <si>
    <t xml:space="preserve">    26418911000</t>
  </si>
  <si>
    <t xml:space="preserve">    26555796000</t>
  </si>
  <si>
    <t xml:space="preserve">    26555858000</t>
  </si>
  <si>
    <t xml:space="preserve">    26550706000</t>
  </si>
  <si>
    <t xml:space="preserve">    26555881000</t>
  </si>
  <si>
    <t xml:space="preserve">    26541071000</t>
  </si>
  <si>
    <t xml:space="preserve">    05143169000</t>
  </si>
  <si>
    <t xml:space="preserve">    26556577000</t>
  </si>
  <si>
    <t xml:space="preserve">    26556584000</t>
  </si>
  <si>
    <t xml:space="preserve">    26546283000</t>
  </si>
  <si>
    <t xml:space="preserve">    26556798000</t>
  </si>
  <si>
    <t xml:space="preserve">    26556961000</t>
  </si>
  <si>
    <t xml:space="preserve">    26364795000</t>
  </si>
  <si>
    <t xml:space="preserve">    06550743000</t>
  </si>
  <si>
    <t xml:space="preserve">    26473311000</t>
  </si>
  <si>
    <t xml:space="preserve">    26355862000</t>
  </si>
  <si>
    <t xml:space="preserve">    26557184000</t>
  </si>
  <si>
    <t xml:space="preserve">    26557456000</t>
  </si>
  <si>
    <t xml:space="preserve">    26557457000</t>
  </si>
  <si>
    <t xml:space="preserve">    26557458000</t>
  </si>
  <si>
    <t xml:space="preserve">    26557459000</t>
  </si>
  <si>
    <t xml:space="preserve">    26122408000</t>
  </si>
  <si>
    <t xml:space="preserve">    26557710000</t>
  </si>
  <si>
    <t xml:space="preserve">    26557765000</t>
  </si>
  <si>
    <t xml:space="preserve">    26557766000</t>
  </si>
  <si>
    <t xml:space="preserve">    26557262000</t>
  </si>
  <si>
    <t xml:space="preserve">    26557899000</t>
  </si>
  <si>
    <t xml:space="preserve">    26557898000</t>
  </si>
  <si>
    <t xml:space="preserve">    26557933000</t>
  </si>
  <si>
    <t xml:space="preserve">    26558382000</t>
  </si>
  <si>
    <t xml:space="preserve">    26539524000</t>
  </si>
  <si>
    <t xml:space="preserve">    26228098000</t>
  </si>
  <si>
    <t xml:space="preserve">    26558604000</t>
  </si>
  <si>
    <t xml:space="preserve">    26454433000</t>
  </si>
  <si>
    <t xml:space="preserve">    26553288000</t>
  </si>
  <si>
    <t xml:space="preserve">    26558901000</t>
  </si>
  <si>
    <t xml:space="preserve">    26559036000</t>
  </si>
  <si>
    <t xml:space="preserve">    26559136000</t>
  </si>
  <si>
    <t xml:space="preserve">    26552474000</t>
  </si>
  <si>
    <t xml:space="preserve">    26559689000</t>
  </si>
  <si>
    <t xml:space="preserve">    26559803000</t>
  </si>
  <si>
    <t xml:space="preserve">    26319357000</t>
  </si>
  <si>
    <t xml:space="preserve">    26078726000</t>
  </si>
  <si>
    <t xml:space="preserve">    26360374000</t>
  </si>
  <si>
    <t xml:space="preserve">    26558740000</t>
  </si>
  <si>
    <t xml:space="preserve">    26560166000</t>
  </si>
  <si>
    <t xml:space="preserve">    08330123000</t>
  </si>
  <si>
    <t xml:space="preserve">    26560059000</t>
  </si>
  <si>
    <t xml:space="preserve">    26404700000</t>
  </si>
  <si>
    <t xml:space="preserve">    26560419000</t>
  </si>
  <si>
    <t xml:space="preserve">    26557052000</t>
  </si>
  <si>
    <t xml:space="preserve">    26560944000</t>
  </si>
  <si>
    <t xml:space="preserve">    26560945000</t>
  </si>
  <si>
    <t xml:space="preserve">    26560946000</t>
  </si>
  <si>
    <t xml:space="preserve">    26560948000</t>
  </si>
  <si>
    <t xml:space="preserve">    26560990000</t>
  </si>
  <si>
    <t xml:space="preserve">    26560566000</t>
  </si>
  <si>
    <t xml:space="preserve">    26558350000</t>
  </si>
  <si>
    <t xml:space="preserve">    26561446000</t>
  </si>
  <si>
    <t xml:space="preserve">    26561551000</t>
  </si>
  <si>
    <t xml:space="preserve">    26561477000</t>
  </si>
  <si>
    <t xml:space="preserve">    26552672000</t>
  </si>
  <si>
    <t xml:space="preserve">    26552673000</t>
  </si>
  <si>
    <t xml:space="preserve">    26552674000</t>
  </si>
  <si>
    <t xml:space="preserve">    26561644000</t>
  </si>
  <si>
    <t xml:space="preserve">    26562249000</t>
  </si>
  <si>
    <t xml:space="preserve">    26562476000</t>
  </si>
  <si>
    <t xml:space="preserve">    26562384000</t>
  </si>
  <si>
    <t xml:space="preserve">    26562568000</t>
  </si>
  <si>
    <t xml:space="preserve">    26562385000</t>
  </si>
  <si>
    <t xml:space="preserve">    26562387000</t>
  </si>
  <si>
    <t xml:space="preserve">    26562388000</t>
  </si>
  <si>
    <t xml:space="preserve">    26562565000</t>
  </si>
  <si>
    <t xml:space="preserve">    26562567000</t>
  </si>
  <si>
    <t xml:space="preserve">    26562701000</t>
  </si>
  <si>
    <t xml:space="preserve">    26562809000</t>
  </si>
  <si>
    <t xml:space="preserve">    26151103000</t>
  </si>
  <si>
    <t xml:space="preserve">    26562923000</t>
  </si>
  <si>
    <t xml:space="preserve">    26562269000</t>
  </si>
  <si>
    <t xml:space="preserve">    16857549000</t>
  </si>
  <si>
    <t xml:space="preserve">    07411992000</t>
  </si>
  <si>
    <t xml:space="preserve">    26500502000</t>
  </si>
  <si>
    <t xml:space="preserve">    26561369000</t>
  </si>
  <si>
    <t xml:space="preserve">    03311642000</t>
  </si>
  <si>
    <t xml:space="preserve">    26563650000</t>
  </si>
  <si>
    <t xml:space="preserve">    26563067000</t>
  </si>
  <si>
    <t xml:space="preserve">    26563916000</t>
  </si>
  <si>
    <t xml:space="preserve">    26563994000</t>
  </si>
  <si>
    <t xml:space="preserve">    26564033000</t>
  </si>
  <si>
    <t xml:space="preserve">    26559229000</t>
  </si>
  <si>
    <t xml:space="preserve">    26564056000</t>
  </si>
  <si>
    <t xml:space="preserve">    26563827000</t>
  </si>
  <si>
    <t xml:space="preserve">    26563729000</t>
  </si>
  <si>
    <t xml:space="preserve">    26564372000</t>
  </si>
  <si>
    <t xml:space="preserve">    26564371000</t>
  </si>
  <si>
    <t xml:space="preserve">    26561390000</t>
  </si>
  <si>
    <t xml:space="preserve">    26564609000</t>
  </si>
  <si>
    <t xml:space="preserve">    26056556000</t>
  </si>
  <si>
    <t xml:space="preserve">    26319963000</t>
  </si>
  <si>
    <t xml:space="preserve">    26565046000</t>
  </si>
  <si>
    <t xml:space="preserve">    26565047000</t>
  </si>
  <si>
    <t xml:space="preserve">    26565048000</t>
  </si>
  <si>
    <t xml:space="preserve">    26565051000</t>
  </si>
  <si>
    <t xml:space="preserve">    26565363000</t>
  </si>
  <si>
    <t xml:space="preserve">    26563261000</t>
  </si>
  <si>
    <t xml:space="preserve">    26561678000</t>
  </si>
  <si>
    <t xml:space="preserve">    13231596000</t>
  </si>
  <si>
    <t xml:space="preserve">    26552470000</t>
  </si>
  <si>
    <t xml:space="preserve">    26565861000</t>
  </si>
  <si>
    <t xml:space="preserve">    26566147000</t>
  </si>
  <si>
    <t xml:space="preserve">    26556154000</t>
  </si>
  <si>
    <t xml:space="preserve">    26566255000</t>
  </si>
  <si>
    <t xml:space="preserve">    26566256000</t>
  </si>
  <si>
    <t xml:space="preserve">    26566455000</t>
  </si>
  <si>
    <t xml:space="preserve">    26566456000</t>
  </si>
  <si>
    <t xml:space="preserve">    26558075000</t>
  </si>
  <si>
    <t xml:space="preserve">    26566816000</t>
  </si>
  <si>
    <t xml:space="preserve">    26567169000</t>
  </si>
  <si>
    <t xml:space="preserve">    26567366000</t>
  </si>
  <si>
    <t xml:space="preserve">    26567514000</t>
  </si>
  <si>
    <t xml:space="preserve">    26567715000</t>
  </si>
  <si>
    <t xml:space="preserve">    26567942000</t>
  </si>
  <si>
    <t xml:space="preserve">    26566393000</t>
  </si>
  <si>
    <t xml:space="preserve">    26392999000</t>
  </si>
  <si>
    <t xml:space="preserve">    26568102000</t>
  </si>
  <si>
    <t xml:space="preserve">    26568103000</t>
  </si>
  <si>
    <t xml:space="preserve">    26568365000</t>
  </si>
  <si>
    <t xml:space="preserve">    03302613000</t>
  </si>
  <si>
    <t xml:space="preserve">    26569328000</t>
  </si>
  <si>
    <t xml:space="preserve">    07300140000</t>
  </si>
  <si>
    <t xml:space="preserve">    26568235000</t>
  </si>
  <si>
    <t xml:space="preserve">    26568856000</t>
  </si>
  <si>
    <t xml:space="preserve">    26569572000</t>
  </si>
  <si>
    <t xml:space="preserve">    26569783000</t>
  </si>
  <si>
    <t xml:space="preserve">    26569784000</t>
  </si>
  <si>
    <t xml:space="preserve">    26569781000</t>
  </si>
  <si>
    <t xml:space="preserve">    03867812000</t>
  </si>
  <si>
    <t xml:space="preserve">    26570144000</t>
  </si>
  <si>
    <t xml:space="preserve">    26570614000</t>
  </si>
  <si>
    <t xml:space="preserve">    26570607000</t>
  </si>
  <si>
    <t xml:space="preserve">    26566266000</t>
  </si>
  <si>
    <t xml:space="preserve">    26566276000</t>
  </si>
  <si>
    <t xml:space="preserve">    26566278000</t>
  </si>
  <si>
    <t xml:space="preserve">    26566269000</t>
  </si>
  <si>
    <t xml:space="preserve">    26566267000</t>
  </si>
  <si>
    <t xml:space="preserve">    26566272000</t>
  </si>
  <si>
    <t xml:space="preserve">    26570609000</t>
  </si>
  <si>
    <t xml:space="preserve">    26571246000</t>
  </si>
  <si>
    <t xml:space="preserve">    26571413000</t>
  </si>
  <si>
    <t xml:space="preserve">    26570478000</t>
  </si>
  <si>
    <t xml:space="preserve">    26343707000</t>
  </si>
  <si>
    <t xml:space="preserve">    26571387000</t>
  </si>
  <si>
    <t xml:space="preserve">    26571548000</t>
  </si>
  <si>
    <t xml:space="preserve">    26571558000</t>
  </si>
  <si>
    <t xml:space="preserve">    26564377000</t>
  </si>
  <si>
    <t xml:space="preserve">    08857275000</t>
  </si>
  <si>
    <t xml:space="preserve">    26567096000</t>
  </si>
  <si>
    <t xml:space="preserve">    26572146000</t>
  </si>
  <si>
    <t xml:space="preserve">    26571875000</t>
  </si>
  <si>
    <t xml:space="preserve">    26572333000</t>
  </si>
  <si>
    <t xml:space="preserve">    26572534000</t>
  </si>
  <si>
    <t xml:space="preserve">    26569597000</t>
  </si>
  <si>
    <t xml:space="preserve">    26357014000</t>
  </si>
  <si>
    <t xml:space="preserve">    26572546000</t>
  </si>
  <si>
    <t xml:space="preserve">    26491870000</t>
  </si>
  <si>
    <t xml:space="preserve">    26572163000</t>
  </si>
  <si>
    <t xml:space="preserve">    26573210000</t>
  </si>
  <si>
    <t xml:space="preserve">    26572058000</t>
  </si>
  <si>
    <t xml:space="preserve">    26572059000</t>
  </si>
  <si>
    <t xml:space="preserve">    26572061000</t>
  </si>
  <si>
    <t xml:space="preserve">    26572062000</t>
  </si>
  <si>
    <t xml:space="preserve">    19041032000</t>
  </si>
  <si>
    <t xml:space="preserve">    26574192000</t>
  </si>
  <si>
    <t xml:space="preserve">    26574283000</t>
  </si>
  <si>
    <t xml:space="preserve">    26574284000</t>
  </si>
  <si>
    <t xml:space="preserve">    26574285000</t>
  </si>
  <si>
    <t xml:space="preserve">    26138170000</t>
  </si>
  <si>
    <t xml:space="preserve">    26552469000</t>
  </si>
  <si>
    <t xml:space="preserve">    26570146000</t>
  </si>
  <si>
    <t xml:space="preserve">    26574746000</t>
  </si>
  <si>
    <t xml:space="preserve">    26574777000</t>
  </si>
  <si>
    <t xml:space="preserve">    26572432000</t>
  </si>
  <si>
    <t xml:space="preserve">    26574778000</t>
  </si>
  <si>
    <t xml:space="preserve">    26574869000</t>
  </si>
  <si>
    <t xml:space="preserve">    26574871000</t>
  </si>
  <si>
    <t xml:space="preserve">    26574872000</t>
  </si>
  <si>
    <t xml:space="preserve">    10022063000</t>
  </si>
  <si>
    <t xml:space="preserve">    26574981000</t>
  </si>
  <si>
    <t xml:space="preserve">    26574667000</t>
  </si>
  <si>
    <t xml:space="preserve">    26574809000</t>
  </si>
  <si>
    <t xml:space="preserve">    26116163000</t>
  </si>
  <si>
    <t xml:space="preserve">    26575453000</t>
  </si>
  <si>
    <t xml:space="preserve">    26575541000</t>
  </si>
  <si>
    <t xml:space="preserve">    26575260000</t>
  </si>
  <si>
    <t xml:space="preserve">    26053538000</t>
  </si>
  <si>
    <t xml:space="preserve">    26572406000</t>
  </si>
  <si>
    <t xml:space="preserve">    26576496000</t>
  </si>
  <si>
    <t xml:space="preserve">    26569259000</t>
  </si>
  <si>
    <t xml:space="preserve">    26576725000</t>
  </si>
  <si>
    <t xml:space="preserve">    26576542000</t>
  </si>
  <si>
    <t xml:space="preserve">    26417280000</t>
  </si>
  <si>
    <t xml:space="preserve">    26132483000</t>
  </si>
  <si>
    <t xml:space="preserve">    26570194000</t>
  </si>
  <si>
    <t xml:space="preserve">    26576850000</t>
  </si>
  <si>
    <t xml:space="preserve">    26576851000</t>
  </si>
  <si>
    <t xml:space="preserve">    26576852000</t>
  </si>
  <si>
    <t xml:space="preserve">    26574825000</t>
  </si>
  <si>
    <t xml:space="preserve">    26576853000</t>
  </si>
  <si>
    <t xml:space="preserve">    26575726000</t>
  </si>
  <si>
    <t xml:space="preserve">    26576879000</t>
  </si>
  <si>
    <t xml:space="preserve">    26576916000</t>
  </si>
  <si>
    <t xml:space="preserve">    26568230000</t>
  </si>
  <si>
    <t xml:space="preserve">    26577163000</t>
  </si>
  <si>
    <t xml:space="preserve">    26577231000</t>
  </si>
  <si>
    <t xml:space="preserve">    26576623000</t>
  </si>
  <si>
    <t xml:space="preserve">    26577349000</t>
  </si>
  <si>
    <t xml:space="preserve">    26577386000</t>
  </si>
  <si>
    <t xml:space="preserve">    26556715000</t>
  </si>
  <si>
    <t xml:space="preserve">    26577588000</t>
  </si>
  <si>
    <t xml:space="preserve">    26577022000</t>
  </si>
  <si>
    <t xml:space="preserve">    26576324000</t>
  </si>
  <si>
    <t xml:space="preserve">    26577010000</t>
  </si>
  <si>
    <t xml:space="preserve">    26577017000</t>
  </si>
  <si>
    <t xml:space="preserve">    26577016000</t>
  </si>
  <si>
    <t xml:space="preserve">    26577021000</t>
  </si>
  <si>
    <t xml:space="preserve">    26577512000</t>
  </si>
  <si>
    <t xml:space="preserve">    26577023000</t>
  </si>
  <si>
    <t xml:space="preserve">    26577019000</t>
  </si>
  <si>
    <t xml:space="preserve">    26577018000</t>
  </si>
  <si>
    <t xml:space="preserve">    26577689000</t>
  </si>
  <si>
    <t xml:space="preserve">    26577688000</t>
  </si>
  <si>
    <t xml:space="preserve">    26345306000</t>
  </si>
  <si>
    <t xml:space="preserve">    26022490000</t>
  </si>
  <si>
    <t xml:space="preserve">    26575633000</t>
  </si>
  <si>
    <t xml:space="preserve">    26574519000</t>
  </si>
  <si>
    <t xml:space="preserve">    26347517000</t>
  </si>
  <si>
    <t xml:space="preserve">    26578591000</t>
  </si>
  <si>
    <t xml:space="preserve">    26552471000</t>
  </si>
  <si>
    <t xml:space="preserve">    26578947000</t>
  </si>
  <si>
    <t xml:space="preserve">    26577933000</t>
  </si>
  <si>
    <t xml:space="preserve">    26577654000</t>
  </si>
  <si>
    <t xml:space="preserve">    26343807000</t>
  </si>
  <si>
    <t xml:space="preserve">    26563036000</t>
  </si>
  <si>
    <t xml:space="preserve">    26579644000</t>
  </si>
  <si>
    <t xml:space="preserve">    26579643000</t>
  </si>
  <si>
    <t xml:space="preserve">    18253990000</t>
  </si>
  <si>
    <t xml:space="preserve">    26572181000</t>
  </si>
  <si>
    <t xml:space="preserve">    26574866000</t>
  </si>
  <si>
    <t xml:space="preserve">    26574867000</t>
  </si>
  <si>
    <t xml:space="preserve">    26574868000</t>
  </si>
  <si>
    <t xml:space="preserve">    26579014000</t>
  </si>
  <si>
    <t xml:space="preserve">    26285461000</t>
  </si>
  <si>
    <t xml:space="preserve">    26580436000</t>
  </si>
  <si>
    <t xml:space="preserve">    26579526000</t>
  </si>
  <si>
    <t xml:space="preserve">    26579771000</t>
  </si>
  <si>
    <t xml:space="preserve">    26579772000</t>
  </si>
  <si>
    <t xml:space="preserve">    26579773000</t>
  </si>
  <si>
    <t xml:space="preserve">    26579774000</t>
  </si>
  <si>
    <t xml:space="preserve">    18034067000</t>
  </si>
  <si>
    <t xml:space="preserve">    26047856000</t>
  </si>
  <si>
    <t xml:space="preserve">    26577459000</t>
  </si>
  <si>
    <t xml:space="preserve">    26581280000</t>
  </si>
  <si>
    <t xml:space="preserve">    26581639000</t>
  </si>
  <si>
    <t xml:space="preserve">    26581714000</t>
  </si>
  <si>
    <t xml:space="preserve">    26581859000</t>
  </si>
  <si>
    <t xml:space="preserve">    26581083000</t>
  </si>
  <si>
    <t xml:space="preserve">    26579735000</t>
  </si>
  <si>
    <t xml:space="preserve">    26579734000</t>
  </si>
  <si>
    <t xml:space="preserve">    26579737000</t>
  </si>
  <si>
    <t xml:space="preserve">    17352315000</t>
  </si>
  <si>
    <t xml:space="preserve">    26582997000</t>
  </si>
  <si>
    <t xml:space="preserve">    26582998000</t>
  </si>
  <si>
    <t xml:space="preserve">    26255612000</t>
  </si>
  <si>
    <t xml:space="preserve">    05113669000</t>
  </si>
  <si>
    <t xml:space="preserve">    26560158000</t>
  </si>
  <si>
    <t xml:space="preserve">    26514127000</t>
  </si>
  <si>
    <t xml:space="preserve">    26582892000</t>
  </si>
  <si>
    <t xml:space="preserve">    26580555000</t>
  </si>
  <si>
    <t xml:space="preserve">    26580556000</t>
  </si>
  <si>
    <t xml:space="preserve">    26580557000</t>
  </si>
  <si>
    <t xml:space="preserve">    26580558000</t>
  </si>
  <si>
    <t xml:space="preserve">    26580559000</t>
  </si>
  <si>
    <t xml:space="preserve">    26580560000</t>
  </si>
  <si>
    <t xml:space="preserve">    26580562000</t>
  </si>
  <si>
    <t xml:space="preserve">    26018264000</t>
  </si>
  <si>
    <t xml:space="preserve">    26582400000</t>
  </si>
  <si>
    <t xml:space="preserve">    26020849000</t>
  </si>
  <si>
    <t xml:space="preserve">    26583725000</t>
  </si>
  <si>
    <t xml:space="preserve">    26580836000</t>
  </si>
  <si>
    <t xml:space="preserve">    26575747000</t>
  </si>
  <si>
    <t xml:space="preserve">    26517802000</t>
  </si>
  <si>
    <t xml:space="preserve">    20233302000</t>
  </si>
  <si>
    <t xml:space="preserve">    26088075000</t>
  </si>
  <si>
    <t xml:space="preserve">    26583221000</t>
  </si>
  <si>
    <t xml:space="preserve">    26061867000</t>
  </si>
  <si>
    <t xml:space="preserve">    26585337000</t>
  </si>
  <si>
    <t xml:space="preserve">    26358237000</t>
  </si>
  <si>
    <t xml:space="preserve">    26500439000</t>
  </si>
  <si>
    <t xml:space="preserve">    26341399000</t>
  </si>
  <si>
    <t xml:space="preserve">    07274200000</t>
  </si>
  <si>
    <t xml:space="preserve">    26585829000</t>
  </si>
  <si>
    <t xml:space="preserve">    26585556000</t>
  </si>
  <si>
    <t xml:space="preserve">    26586036000</t>
  </si>
  <si>
    <t xml:space="preserve">    26583900000</t>
  </si>
  <si>
    <t xml:space="preserve">    26584904000</t>
  </si>
  <si>
    <t xml:space="preserve">    26575103000</t>
  </si>
  <si>
    <t xml:space="preserve">    26586483000</t>
  </si>
  <si>
    <t xml:space="preserve">    26586484000</t>
  </si>
  <si>
    <t xml:space="preserve">    26586482000</t>
  </si>
  <si>
    <t xml:space="preserve">    26572021000</t>
  </si>
  <si>
    <t xml:space="preserve">    19468820000</t>
  </si>
  <si>
    <t xml:space="preserve">    26580120000</t>
  </si>
  <si>
    <t xml:space="preserve">    26586879000</t>
  </si>
  <si>
    <t xml:space="preserve">    26586558000</t>
  </si>
  <si>
    <t xml:space="preserve">    26587510000</t>
  </si>
  <si>
    <t xml:space="preserve">    26587417000</t>
  </si>
  <si>
    <t xml:space="preserve">    16500818000</t>
  </si>
  <si>
    <t xml:space="preserve">    26331350000</t>
  </si>
  <si>
    <t xml:space="preserve">    26586201000</t>
  </si>
  <si>
    <t xml:space="preserve">    26588142000</t>
  </si>
  <si>
    <t xml:space="preserve">    26509333000</t>
  </si>
  <si>
    <t xml:space="preserve">    26588221000</t>
  </si>
  <si>
    <t xml:space="preserve">    26588384000</t>
  </si>
  <si>
    <t xml:space="preserve">    26588389000</t>
  </si>
  <si>
    <t xml:space="preserve">    26580849000</t>
  </si>
  <si>
    <t xml:space="preserve">    26588579000</t>
  </si>
  <si>
    <t xml:space="preserve">    26580057000</t>
  </si>
  <si>
    <t xml:space="preserve">    26588850000</t>
  </si>
  <si>
    <t xml:space="preserve">    03243431000</t>
  </si>
  <si>
    <t xml:space="preserve">    26588858000</t>
  </si>
  <si>
    <t xml:space="preserve">    26588869000</t>
  </si>
  <si>
    <t xml:space="preserve">    26498735000</t>
  </si>
  <si>
    <t xml:space="preserve">    26588963000</t>
  </si>
  <si>
    <t xml:space="preserve">    26590329000</t>
  </si>
  <si>
    <t xml:space="preserve">    26590334000</t>
  </si>
  <si>
    <t xml:space="preserve">    26590335000</t>
  </si>
  <si>
    <t xml:space="preserve">    26590336000</t>
  </si>
  <si>
    <t xml:space="preserve">    26590331000</t>
  </si>
  <si>
    <t xml:space="preserve">    26590332000</t>
  </si>
  <si>
    <t xml:space="preserve">    26590333000</t>
  </si>
  <si>
    <t xml:space="preserve">    26590165000</t>
  </si>
  <si>
    <t xml:space="preserve">    26590197000</t>
  </si>
  <si>
    <t xml:space="preserve">    26568809000</t>
  </si>
  <si>
    <t xml:space="preserve">    26590558000</t>
  </si>
  <si>
    <t xml:space="preserve">    26584026000</t>
  </si>
  <si>
    <t xml:space="preserve">    26589197000</t>
  </si>
  <si>
    <t xml:space="preserve">    26591584000</t>
  </si>
  <si>
    <t xml:space="preserve">    26588253000</t>
  </si>
  <si>
    <t xml:space="preserve">    26580170000</t>
  </si>
  <si>
    <t xml:space="preserve">    26580173000</t>
  </si>
  <si>
    <t xml:space="preserve">    26580177000</t>
  </si>
  <si>
    <t xml:space="preserve">    26579539000</t>
  </si>
  <si>
    <t xml:space="preserve">    26591792000</t>
  </si>
  <si>
    <t xml:space="preserve">    26591798000</t>
  </si>
  <si>
    <t xml:space="preserve">    26590152000</t>
  </si>
  <si>
    <t xml:space="preserve">    26590150000</t>
  </si>
  <si>
    <t xml:space="preserve">    26590149000</t>
  </si>
  <si>
    <t xml:space="preserve">    26590148000</t>
  </si>
  <si>
    <t xml:space="preserve">    26151681000</t>
  </si>
  <si>
    <t xml:space="preserve">    26592271000</t>
  </si>
  <si>
    <t xml:space="preserve">    26590724000</t>
  </si>
  <si>
    <t xml:space="preserve">    26528931000</t>
  </si>
  <si>
    <t xml:space="preserve">    26588841000</t>
  </si>
  <si>
    <t xml:space="preserve">    26587600000</t>
  </si>
  <si>
    <t xml:space="preserve">    26593591000</t>
  </si>
  <si>
    <t xml:space="preserve">    26593592000</t>
  </si>
  <si>
    <t xml:space="preserve">    26593904000</t>
  </si>
  <si>
    <t xml:space="preserve">    26594073000</t>
  </si>
  <si>
    <t xml:space="preserve">    26593666000</t>
  </si>
  <si>
    <t xml:space="preserve">    26229102000</t>
  </si>
  <si>
    <t xml:space="preserve">    26340229000</t>
  </si>
  <si>
    <t xml:space="preserve">    26594980000</t>
  </si>
  <si>
    <t xml:space="preserve">    26592606000</t>
  </si>
  <si>
    <t xml:space="preserve">    26590882000</t>
  </si>
  <si>
    <t xml:space="preserve">    26592607000</t>
  </si>
  <si>
    <t xml:space="preserve">    26595030000</t>
  </si>
  <si>
    <t xml:space="preserve">    26596045000</t>
  </si>
  <si>
    <t xml:space="preserve">    26585925000</t>
  </si>
  <si>
    <t xml:space="preserve">    26596144000</t>
  </si>
  <si>
    <t xml:space="preserve">    26596692000</t>
  </si>
  <si>
    <t xml:space="preserve">    26596694000</t>
  </si>
  <si>
    <t xml:space="preserve">    26596697000</t>
  </si>
  <si>
    <t xml:space="preserve">    26594395000</t>
  </si>
  <si>
    <t xml:space="preserve">    26594394000</t>
  </si>
  <si>
    <t xml:space="preserve">    26017523000</t>
  </si>
  <si>
    <t xml:space="preserve">    26018599000</t>
  </si>
  <si>
    <t xml:space="preserve">    26595180000</t>
  </si>
  <si>
    <t xml:space="preserve">    26204335000</t>
  </si>
  <si>
    <t xml:space="preserve">    26115968000</t>
  </si>
  <si>
    <t xml:space="preserve">    26150735000</t>
  </si>
  <si>
    <t xml:space="preserve">    26392268000</t>
  </si>
  <si>
    <t xml:space="preserve">    06452343000</t>
  </si>
  <si>
    <t xml:space="preserve">    26580171000</t>
  </si>
  <si>
    <t xml:space="preserve">    26580172000</t>
  </si>
  <si>
    <t xml:space="preserve">    26597141000</t>
  </si>
  <si>
    <t xml:space="preserve">    26150699000</t>
  </si>
  <si>
    <t xml:space="preserve">    26597996000</t>
  </si>
  <si>
    <t>Premise_Number</t>
  </si>
  <si>
    <t>Rate_Schedule</t>
  </si>
  <si>
    <t>03C</t>
  </si>
  <si>
    <t>27R</t>
  </si>
  <si>
    <t>02R</t>
  </si>
  <si>
    <t>R01</t>
  </si>
  <si>
    <t>C03</t>
  </si>
  <si>
    <t>R02</t>
  </si>
  <si>
    <t>R27</t>
  </si>
  <si>
    <t>C01</t>
  </si>
  <si>
    <t>R03</t>
  </si>
  <si>
    <t>I42</t>
  </si>
  <si>
    <t>Cost</t>
  </si>
  <si>
    <t>Type</t>
  </si>
  <si>
    <t>PO</t>
  </si>
  <si>
    <t>WS</t>
  </si>
  <si>
    <t>Table A20</t>
  </si>
  <si>
    <t>Cost Trends of Gas Utility Construction: Pacific Region</t>
  </si>
  <si>
    <t>Percent Change</t>
  </si>
  <si>
    <t>DISTRIBUTION PLANT</t>
  </si>
  <si>
    <t>Structures &amp; Improvements: JUGPDS&amp;I@PCF</t>
  </si>
  <si>
    <t>Mains; Cast Iron: JUGPDMCI@PCF</t>
  </si>
  <si>
    <t>Mains; Steel: JUGPDMS@PCF</t>
  </si>
  <si>
    <t>Mains; Plastic: JUGPDMP@PCF</t>
  </si>
  <si>
    <t>Compressor Station Equipment: JUGPDSTCM@PCF</t>
  </si>
  <si>
    <t>Meas. &amp; Reg. Sta. Equip: JUGPDSTM&amp;R@PCF</t>
  </si>
  <si>
    <t>Meas. &amp; Reg. Eq.-City Gate: JUGPDSTM&amp;RL@PCF</t>
  </si>
  <si>
    <t>Services; Steel: JUGPDSVS@PCF</t>
  </si>
  <si>
    <t>Services; Plastic: JUGPDSVP@PCF</t>
  </si>
  <si>
    <t>Meters: JUGPDMT@PCF</t>
  </si>
  <si>
    <t>Meter Installations: JUGPDMTI@PCF</t>
  </si>
  <si>
    <t>House Regulators: JUGPDRH@PCF</t>
  </si>
  <si>
    <t>House Reg. Installations: JUGPDRHI@PCF</t>
  </si>
  <si>
    <t>--&gt; developed with Marketing and Construction teams.</t>
  </si>
  <si>
    <t>--&gt; system expansion is completely attributable to new residential construction.</t>
  </si>
  <si>
    <t>(All)</t>
  </si>
  <si>
    <t>Row Labels</t>
  </si>
  <si>
    <t>Grand Total</t>
  </si>
  <si>
    <t>Sum of Cost w/o COH</t>
  </si>
  <si>
    <t>Sum of Footage</t>
  </si>
  <si>
    <t>(Multiple Items)</t>
  </si>
  <si>
    <t>Count of Rate Schedule</t>
  </si>
  <si>
    <t>Cost Filter</t>
  </si>
  <si>
    <t>Column Labels</t>
  </si>
  <si>
    <t>MX RESIDENTIAL</t>
  </si>
  <si>
    <t>MX COM &amp; IND</t>
  </si>
  <si>
    <t>SYSTEM EXPANSION</t>
  </si>
  <si>
    <t>ALL</t>
  </si>
  <si>
    <t>COM/IND</t>
  </si>
  <si>
    <t>RES</t>
  </si>
  <si>
    <t>RES -NEW</t>
  </si>
  <si>
    <t>RES -CONV</t>
  </si>
  <si>
    <t>INDUSTRIAL / COMMERCIAL</t>
  </si>
  <si>
    <t>Service Connected to Riser</t>
  </si>
  <si>
    <t>Main Feed to service</t>
  </si>
  <si>
    <t>RiserID</t>
  </si>
  <si>
    <t>Riser Type Code</t>
  </si>
  <si>
    <t>ServiceLength/WorkOrder</t>
  </si>
  <si>
    <t>Work Order ID</t>
  </si>
  <si>
    <t>Installation Date</t>
  </si>
  <si>
    <t>Nominal Diameter</t>
  </si>
  <si>
    <t>Operating Pressure</t>
  </si>
  <si>
    <t>maop</t>
  </si>
  <si>
    <t>Wall Thickness</t>
  </si>
  <si>
    <t>Project Number</t>
  </si>
  <si>
    <t>Pressure Class</t>
  </si>
  <si>
    <t>MainID</t>
  </si>
  <si>
    <t>GasSupplyMeter</t>
  </si>
  <si>
    <t>4"</t>
  </si>
  <si>
    <t>(P)</t>
  </si>
  <si>
    <t>&lt;Null&gt;</t>
  </si>
  <si>
    <t>6-5/8"</t>
  </si>
  <si>
    <t>(W)</t>
  </si>
  <si>
    <t>TwoPoundMeter</t>
  </si>
  <si>
    <t>2"</t>
  </si>
  <si>
    <t>4-1/2"</t>
  </si>
  <si>
    <t>1"</t>
  </si>
  <si>
    <t>ServiceRiser</t>
  </si>
  <si>
    <t>1/2"</t>
  </si>
  <si>
    <t>3/4"</t>
  </si>
  <si>
    <t>8-5/8"</t>
  </si>
  <si>
    <t>6"</t>
  </si>
  <si>
    <t>MultiMeterRiser</t>
  </si>
  <si>
    <t>IdleRiser</t>
  </si>
  <si>
    <t>DB 199354</t>
  </si>
  <si>
    <t>DB 97905</t>
  </si>
  <si>
    <t>DB 137708</t>
  </si>
  <si>
    <t>DB 86705</t>
  </si>
  <si>
    <t>Count of ServiceLength/WorkOrder</t>
  </si>
  <si>
    <t>TOTAL</t>
  </si>
  <si>
    <t>COM/IND WEIGHT</t>
  </si>
  <si>
    <t>Foot Filter</t>
  </si>
  <si>
    <t>forecast</t>
  </si>
  <si>
    <t>Segment</t>
  </si>
  <si>
    <t>2018 (A)</t>
  </si>
  <si>
    <t xml:space="preserve">MX Residential </t>
  </si>
  <si>
    <t xml:space="preserve">MX Com &amp; Ind </t>
  </si>
  <si>
    <t xml:space="preserve">System Expansion </t>
  </si>
  <si>
    <t xml:space="preserve">TOTAL MAINS </t>
  </si>
  <si>
    <t>Oct Meter Set Forecast</t>
  </si>
  <si>
    <t>2020 (F)</t>
  </si>
  <si>
    <t>2021 (F)</t>
  </si>
  <si>
    <t>Total Commercial</t>
  </si>
  <si>
    <t>Residential Conversion</t>
  </si>
  <si>
    <t>Total Residential New</t>
  </si>
  <si>
    <t>Multifamily</t>
  </si>
  <si>
    <t>2-4 Plex</t>
  </si>
  <si>
    <t>MF Projects R/S4</t>
  </si>
  <si>
    <t>MF Projects R/S2</t>
  </si>
  <si>
    <t>Incremental Meters</t>
  </si>
  <si>
    <t>Total New Meters</t>
  </si>
  <si>
    <t>Res Conv % on existing MX</t>
  </si>
  <si>
    <t>&lt;---data going back to 2013-2018</t>
  </si>
  <si>
    <t>Res New Construction MX/Meter</t>
  </si>
  <si>
    <t>Conversions MX/Meter</t>
  </si>
  <si>
    <t>forecasted MX Residential Footage/forecasted Res Conv*(1-% on existing mx)</t>
  </si>
  <si>
    <t>Notes:</t>
  </si>
  <si>
    <t>SML COM</t>
  </si>
  <si>
    <t>LRG COM</t>
  </si>
  <si>
    <t>(feet)</t>
  </si>
  <si>
    <t>Sum of Number of Services</t>
  </si>
  <si>
    <t>SERVICES</t>
  </si>
  <si>
    <t>LRG COM / IND</t>
  </si>
  <si>
    <t>SML COM / IND</t>
  </si>
  <si>
    <t>Sum of Actual Feet</t>
  </si>
  <si>
    <t>category</t>
  </si>
  <si>
    <t>Services; Plastic:</t>
  </si>
  <si>
    <t>Mains; Plastic:</t>
  </si>
  <si>
    <t>Mains:</t>
  </si>
  <si>
    <t>Length</t>
  </si>
  <si>
    <t>Note: Cost per foot per customer:</t>
  </si>
  <si>
    <t>System expansion there is lag of one year; no lag for other categories.</t>
  </si>
  <si>
    <t>Main Dia_Material</t>
  </si>
  <si>
    <t>2"-(P)</t>
  </si>
  <si>
    <t>2"-(W)</t>
  </si>
  <si>
    <t>4"-(P)</t>
  </si>
  <si>
    <t>4-1/2"-(W)</t>
  </si>
  <si>
    <t>6"-(P)</t>
  </si>
  <si>
    <t>6-5/8"-(W)</t>
  </si>
  <si>
    <t>Count of Rate_Schedule</t>
  </si>
  <si>
    <t>Install Date</t>
  </si>
  <si>
    <t>Poly</t>
  </si>
  <si>
    <t>Wrap Steel</t>
  </si>
  <si>
    <t>category vs pipe size and type</t>
  </si>
  <si>
    <t>Pipe</t>
  </si>
  <si>
    <t>Weight Methodology</t>
  </si>
  <si>
    <t>5 yr actual</t>
  </si>
  <si>
    <t>&lt; 4 inches</t>
  </si>
  <si>
    <t>&gt;= 4 inches</t>
  </si>
  <si>
    <t>Total</t>
  </si>
  <si>
    <t>WEIGHTED</t>
  </si>
  <si>
    <t>Residential New Single Family</t>
  </si>
  <si>
    <t>Cost Weight</t>
  </si>
  <si>
    <t>NW Natural</t>
  </si>
  <si>
    <t>Note: Customer-specific data have been anonymized.</t>
  </si>
  <si>
    <t>Source: IHS Markit Power Planner Q2 2019</t>
  </si>
  <si>
    <t>Utility Construction Cost Index Table</t>
  </si>
  <si>
    <t>with Connected Mains Data</t>
  </si>
  <si>
    <t>(For summary of these data, scroll to the right ---&gt;)</t>
  </si>
  <si>
    <t>Source: NW Natural Engineering GIS Databases</t>
  </si>
  <si>
    <t>Source: NW Natural Plant Accounting Data</t>
  </si>
  <si>
    <t>NOTE: Job Type "SM01" is main extension; types "SM02" and "SM03" are services orders.</t>
  </si>
  <si>
    <t>Service and Mains Jobs Orders 2014-2018</t>
  </si>
  <si>
    <t>Services Data Summary</t>
  </si>
  <si>
    <t>Inputs for LRIC Model are summarized below.</t>
  </si>
  <si>
    <t>Main Extensions Data Summary</t>
  </si>
  <si>
    <t>Mains</t>
  </si>
  <si>
    <r>
      <rPr>
        <b/>
        <u/>
        <sz val="11"/>
        <color theme="1"/>
        <rFont val="Calibri"/>
        <family val="2"/>
        <scheme val="minor"/>
      </rPr>
      <t>Mains Data Inputs</t>
    </r>
    <r>
      <rPr>
        <sz val="11"/>
        <color theme="1"/>
        <rFont val="Calibri"/>
        <family val="2"/>
        <scheme val="minor"/>
      </rPr>
      <t>:</t>
    </r>
  </si>
  <si>
    <r>
      <rPr>
        <b/>
        <u/>
        <sz val="11"/>
        <color theme="1"/>
        <rFont val="Calibri"/>
        <family val="2"/>
        <scheme val="minor"/>
      </rPr>
      <t>Services Data Inputs</t>
    </r>
    <r>
      <rPr>
        <sz val="11"/>
        <color theme="1"/>
        <rFont val="Calibri"/>
        <family val="2"/>
        <scheme val="minor"/>
      </rPr>
      <t>:</t>
    </r>
  </si>
  <si>
    <t>Services</t>
  </si>
  <si>
    <t>Services:</t>
  </si>
  <si>
    <t>3552918</t>
  </si>
  <si>
    <t>3567432</t>
  </si>
  <si>
    <t>3565348</t>
  </si>
  <si>
    <t>3572793</t>
  </si>
  <si>
    <t>3574917</t>
  </si>
  <si>
    <t>3575249</t>
  </si>
  <si>
    <t>3592872</t>
  </si>
  <si>
    <t>3584878</t>
  </si>
  <si>
    <t>3562876</t>
  </si>
  <si>
    <t>3560679</t>
  </si>
  <si>
    <t>3585477</t>
  </si>
  <si>
    <t>3527598</t>
  </si>
  <si>
    <t>3550538</t>
  </si>
  <si>
    <t>3550539</t>
  </si>
  <si>
    <t>3550540</t>
  </si>
  <si>
    <t>3550541</t>
  </si>
  <si>
    <t>3557929</t>
  </si>
  <si>
    <t>3561233</t>
  </si>
  <si>
    <t>3561235</t>
  </si>
  <si>
    <t>3561236</t>
  </si>
  <si>
    <t>3562276</t>
  </si>
  <si>
    <t>3562277</t>
  </si>
  <si>
    <t>3562975</t>
  </si>
  <si>
    <t>3564953</t>
  </si>
  <si>
    <t>3565752</t>
  </si>
  <si>
    <t>3565817</t>
  </si>
  <si>
    <t>3567872</t>
  </si>
  <si>
    <t>3567873</t>
  </si>
  <si>
    <t>3568204</t>
  </si>
  <si>
    <t>3568205</t>
  </si>
  <si>
    <t>3568215</t>
  </si>
  <si>
    <t>3570935</t>
  </si>
  <si>
    <t>3570938</t>
  </si>
  <si>
    <t>3571144</t>
  </si>
  <si>
    <t>3571905</t>
  </si>
  <si>
    <t>3571906</t>
  </si>
  <si>
    <t>3571907</t>
  </si>
  <si>
    <t>3571908</t>
  </si>
  <si>
    <t>3573401</t>
  </si>
  <si>
    <t>3575594</t>
  </si>
  <si>
    <t>3577117</t>
  </si>
  <si>
    <t>3578076</t>
  </si>
  <si>
    <t>3582447</t>
  </si>
  <si>
    <t>3587877</t>
  </si>
  <si>
    <t>3589496</t>
  </si>
  <si>
    <t>3590308</t>
  </si>
  <si>
    <t>3590309</t>
  </si>
  <si>
    <t>3590784</t>
  </si>
  <si>
    <t>3593609</t>
  </si>
  <si>
    <t>3541005</t>
  </si>
  <si>
    <t>3547648</t>
  </si>
  <si>
    <t>3548816</t>
  </si>
  <si>
    <t>3553695</t>
  </si>
  <si>
    <t>3555920</t>
  </si>
  <si>
    <t>3555928</t>
  </si>
  <si>
    <t>3557623</t>
  </si>
  <si>
    <t>3558700</t>
  </si>
  <si>
    <t>3563159</t>
  </si>
  <si>
    <t>3563160</t>
  </si>
  <si>
    <t>3564043</t>
  </si>
  <si>
    <t>3565670</t>
  </si>
  <si>
    <t>3568213</t>
  </si>
  <si>
    <t>3569566</t>
  </si>
  <si>
    <t>3571137</t>
  </si>
  <si>
    <t>3571664</t>
  </si>
  <si>
    <t>3571690</t>
  </si>
  <si>
    <t>3573255</t>
  </si>
  <si>
    <t>3574171</t>
  </si>
  <si>
    <t>3575511</t>
  </si>
  <si>
    <t>3577562</t>
  </si>
  <si>
    <t>3579168</t>
  </si>
  <si>
    <t>3580485</t>
  </si>
  <si>
    <t>3581638</t>
  </si>
  <si>
    <t>3582019</t>
  </si>
  <si>
    <t>3582434</t>
  </si>
  <si>
    <t>3585076</t>
  </si>
  <si>
    <t>3585312</t>
  </si>
  <si>
    <t>3594797</t>
  </si>
  <si>
    <t>3573824</t>
  </si>
  <si>
    <t>3589532</t>
  </si>
  <si>
    <t>3561107</t>
  </si>
  <si>
    <t>3546079</t>
  </si>
  <si>
    <t>3565939</t>
  </si>
  <si>
    <t>3586227</t>
  </si>
  <si>
    <t>3588045</t>
  </si>
  <si>
    <t>3588176</t>
  </si>
  <si>
    <t>3589220</t>
  </si>
  <si>
    <t>3590950</t>
  </si>
  <si>
    <t>3590982</t>
  </si>
  <si>
    <t>3562765</t>
  </si>
  <si>
    <t>3564911</t>
  </si>
  <si>
    <t>3565011</t>
  </si>
  <si>
    <t>3565062</t>
  </si>
  <si>
    <t>3565366</t>
  </si>
  <si>
    <t>3565639</t>
  </si>
  <si>
    <t>3566389</t>
  </si>
  <si>
    <t>3566834</t>
  </si>
  <si>
    <t>3566928</t>
  </si>
  <si>
    <t>3568051</t>
  </si>
  <si>
    <t>3568963</t>
  </si>
  <si>
    <t>3568980</t>
  </si>
  <si>
    <t>3569166</t>
  </si>
  <si>
    <t>3569568</t>
  </si>
  <si>
    <t>3569833</t>
  </si>
  <si>
    <t>3569907</t>
  </si>
  <si>
    <t>3571502</t>
  </si>
  <si>
    <t>3571533</t>
  </si>
  <si>
    <t>3572941</t>
  </si>
  <si>
    <t>3572954</t>
  </si>
  <si>
    <t>3574367</t>
  </si>
  <si>
    <t>3575159</t>
  </si>
  <si>
    <t>3575512</t>
  </si>
  <si>
    <t>3575729</t>
  </si>
  <si>
    <t>3575864</t>
  </si>
  <si>
    <t>3576499</t>
  </si>
  <si>
    <t>3576547</t>
  </si>
  <si>
    <t>3576603</t>
  </si>
  <si>
    <t>3577062</t>
  </si>
  <si>
    <t>3577525</t>
  </si>
  <si>
    <t>3577738</t>
  </si>
  <si>
    <t>3578037</t>
  </si>
  <si>
    <t>3579128</t>
  </si>
  <si>
    <t>3579440</t>
  </si>
  <si>
    <t>3579624</t>
  </si>
  <si>
    <t>3579625</t>
  </si>
  <si>
    <t>3579734</t>
  </si>
  <si>
    <t>3581194</t>
  </si>
  <si>
    <t>3581240</t>
  </si>
  <si>
    <t>3581575</t>
  </si>
  <si>
    <t>3583594</t>
  </si>
  <si>
    <t>3584120</t>
  </si>
  <si>
    <t>3584713</t>
  </si>
  <si>
    <t>3585741</t>
  </si>
  <si>
    <t>3586400</t>
  </si>
  <si>
    <t>3586522</t>
  </si>
  <si>
    <t>3586815</t>
  </si>
  <si>
    <t>3586854</t>
  </si>
  <si>
    <t>3586918</t>
  </si>
  <si>
    <t>3587329</t>
  </si>
  <si>
    <t>3589177</t>
  </si>
  <si>
    <t>3589969</t>
  </si>
  <si>
    <t>3590691</t>
  </si>
  <si>
    <t>3591004</t>
  </si>
  <si>
    <t>3591259</t>
  </si>
  <si>
    <t>3591676</t>
  </si>
  <si>
    <t>3591703</t>
  </si>
  <si>
    <t>3591855</t>
  </si>
  <si>
    <t>3591953</t>
  </si>
  <si>
    <t>3592106</t>
  </si>
  <si>
    <t>3593104</t>
  </si>
  <si>
    <t>3593177</t>
  </si>
  <si>
    <t>3593220</t>
  </si>
  <si>
    <t>3593258</t>
  </si>
  <si>
    <t>3593705</t>
  </si>
  <si>
    <t>3593802</t>
  </si>
  <si>
    <t>3593948</t>
  </si>
  <si>
    <t>3594367</t>
  </si>
  <si>
    <t>3594956</t>
  </si>
  <si>
    <t>3595194</t>
  </si>
  <si>
    <t>3595340</t>
  </si>
  <si>
    <t>3595394</t>
  </si>
  <si>
    <t>3595548</t>
  </si>
  <si>
    <t>3595822</t>
  </si>
  <si>
    <t>3596182</t>
  </si>
  <si>
    <t>3562435</t>
  </si>
  <si>
    <t>3566426</t>
  </si>
  <si>
    <t>3569059</t>
  </si>
  <si>
    <t>3570168</t>
  </si>
  <si>
    <t>3576958</t>
  </si>
  <si>
    <t>3584625</t>
  </si>
  <si>
    <t>3586419</t>
  </si>
  <si>
    <t>3586963</t>
  </si>
  <si>
    <t>3588219</t>
  </si>
  <si>
    <t>3595395</t>
  </si>
  <si>
    <t>3563725</t>
  </si>
  <si>
    <t>3564481</t>
  </si>
  <si>
    <t>3565365</t>
  </si>
  <si>
    <t>3566437</t>
  </si>
  <si>
    <t>3572409</t>
  </si>
  <si>
    <t>3572553</t>
  </si>
  <si>
    <t>3574077</t>
  </si>
  <si>
    <t>3574643</t>
  </si>
  <si>
    <t>3575884</t>
  </si>
  <si>
    <t>3576125</t>
  </si>
  <si>
    <t>3578989</t>
  </si>
  <si>
    <t>3579177</t>
  </si>
  <si>
    <t>3581028</t>
  </si>
  <si>
    <t>3581399</t>
  </si>
  <si>
    <t>3582056</t>
  </si>
  <si>
    <t>3583761</t>
  </si>
  <si>
    <t>3584307</t>
  </si>
  <si>
    <t>3584991</t>
  </si>
  <si>
    <t>3585640</t>
  </si>
  <si>
    <t>3585695</t>
  </si>
  <si>
    <t>3585875</t>
  </si>
  <si>
    <t>3586545</t>
  </si>
  <si>
    <t>3586696</t>
  </si>
  <si>
    <t>3587733</t>
  </si>
  <si>
    <t>3587979</t>
  </si>
  <si>
    <t>3588048</t>
  </si>
  <si>
    <t>3589773</t>
  </si>
  <si>
    <t>3589886</t>
  </si>
  <si>
    <t>3590716</t>
  </si>
  <si>
    <t>3590775</t>
  </si>
  <si>
    <t>3597806</t>
  </si>
  <si>
    <t>3570469</t>
  </si>
  <si>
    <t>3574079</t>
  </si>
  <si>
    <t>3590924</t>
  </si>
  <si>
    <t>3594811</t>
  </si>
  <si>
    <t>3580561</t>
  </si>
  <si>
    <t>3564288</t>
  </si>
  <si>
    <t>3566813</t>
  </si>
  <si>
    <t>3568139</t>
  </si>
  <si>
    <t>3568409</t>
  </si>
  <si>
    <t>3570924</t>
  </si>
  <si>
    <t>3581688</t>
  </si>
  <si>
    <t>3581479</t>
  </si>
  <si>
    <t>3572864</t>
  </si>
  <si>
    <t>3561227</t>
  </si>
  <si>
    <t>3566375</t>
  </si>
  <si>
    <t>3541032</t>
  </si>
  <si>
    <t>3561268</t>
  </si>
  <si>
    <t>3575510</t>
  </si>
  <si>
    <t>3594943</t>
  </si>
  <si>
    <t>3564286</t>
  </si>
  <si>
    <t>3568138</t>
  </si>
  <si>
    <t>3568408</t>
  </si>
  <si>
    <t>3570919</t>
  </si>
  <si>
    <t>3576812</t>
  </si>
  <si>
    <t>3581687</t>
  </si>
  <si>
    <t>3578409</t>
  </si>
  <si>
    <t>3552046</t>
  </si>
  <si>
    <t>3567587</t>
  </si>
  <si>
    <t>3558639</t>
  </si>
  <si>
    <t>3557022</t>
  </si>
  <si>
    <t>3566200</t>
  </si>
  <si>
    <t>3566929</t>
  </si>
  <si>
    <t>3574761</t>
  </si>
  <si>
    <t>3579818</t>
  </si>
  <si>
    <t>3576480</t>
  </si>
  <si>
    <t>3577035</t>
  </si>
  <si>
    <t>3583201</t>
  </si>
  <si>
    <t>3583202</t>
  </si>
  <si>
    <t>3592435</t>
  </si>
  <si>
    <t>3574160</t>
  </si>
  <si>
    <t>3574161</t>
  </si>
  <si>
    <t>3574594</t>
  </si>
  <si>
    <t>3576683</t>
  </si>
  <si>
    <t>3576688</t>
  </si>
  <si>
    <t>3580764</t>
  </si>
  <si>
    <t>3580765</t>
  </si>
  <si>
    <t>3580766</t>
  </si>
  <si>
    <t>3496533</t>
  </si>
  <si>
    <t>3530147</t>
  </si>
  <si>
    <t>3584714</t>
  </si>
  <si>
    <t>3555175</t>
  </si>
  <si>
    <t>3568068</t>
  </si>
  <si>
    <t>3568069</t>
  </si>
  <si>
    <t>3568070</t>
  </si>
  <si>
    <t>3577829</t>
  </si>
  <si>
    <t>3577830</t>
  </si>
  <si>
    <t>3586965</t>
  </si>
  <si>
    <t>3566498</t>
  </si>
  <si>
    <t>3558867</t>
  </si>
  <si>
    <t>3559094</t>
  </si>
  <si>
    <t>3562213</t>
  </si>
  <si>
    <t>3562214</t>
  </si>
  <si>
    <t>3562481</t>
  </si>
  <si>
    <t>3562482</t>
  </si>
  <si>
    <t>3565012</t>
  </si>
  <si>
    <t>3565015</t>
  </si>
  <si>
    <t>3565193</t>
  </si>
  <si>
    <t>3565196</t>
  </si>
  <si>
    <t>3565944</t>
  </si>
  <si>
    <t>3565945</t>
  </si>
  <si>
    <t>3569484</t>
  </si>
  <si>
    <t>3569485</t>
  </si>
  <si>
    <t>3582622</t>
  </si>
  <si>
    <t>3586262</t>
  </si>
  <si>
    <t>3586316</t>
  </si>
  <si>
    <t>3502752</t>
  </si>
  <si>
    <t>3537017</t>
  </si>
  <si>
    <t>3537018</t>
  </si>
  <si>
    <t>3542276</t>
  </si>
  <si>
    <t>3547050</t>
  </si>
  <si>
    <t>3547051</t>
  </si>
  <si>
    <t>3550233</t>
  </si>
  <si>
    <t>3554037</t>
  </si>
  <si>
    <t>3554038</t>
  </si>
  <si>
    <t>3555718</t>
  </si>
  <si>
    <t>3555719</t>
  </si>
  <si>
    <t>3555720</t>
  </si>
  <si>
    <t>3557393</t>
  </si>
  <si>
    <t>3557924</t>
  </si>
  <si>
    <t>3557926</t>
  </si>
  <si>
    <t>3558125</t>
  </si>
  <si>
    <t>3558126</t>
  </si>
  <si>
    <t>3558127</t>
  </si>
  <si>
    <t>3559233</t>
  </si>
  <si>
    <t>3559234</t>
  </si>
  <si>
    <t>3559236</t>
  </si>
  <si>
    <t>3559386</t>
  </si>
  <si>
    <t>3559461</t>
  </si>
  <si>
    <t>3559462</t>
  </si>
  <si>
    <t>3561321</t>
  </si>
  <si>
    <t>3561335</t>
  </si>
  <si>
    <t>3561610</t>
  </si>
  <si>
    <t>3561611</t>
  </si>
  <si>
    <t>3562457</t>
  </si>
  <si>
    <t>3564785</t>
  </si>
  <si>
    <t>3565195</t>
  </si>
  <si>
    <t>3566806</t>
  </si>
  <si>
    <t>3567562</t>
  </si>
  <si>
    <t>3567563</t>
  </si>
  <si>
    <t>3567604</t>
  </si>
  <si>
    <t>3567605</t>
  </si>
  <si>
    <t>3567992</t>
  </si>
  <si>
    <t>3569009</t>
  </si>
  <si>
    <t>3570179</t>
  </si>
  <si>
    <t>3570180</t>
  </si>
  <si>
    <t>3570190</t>
  </si>
  <si>
    <t>3571337</t>
  </si>
  <si>
    <t>3571340</t>
  </si>
  <si>
    <t>3571341</t>
  </si>
  <si>
    <t>3571383</t>
  </si>
  <si>
    <t>3571384</t>
  </si>
  <si>
    <t>3571546</t>
  </si>
  <si>
    <t>3571958</t>
  </si>
  <si>
    <t>3571959</t>
  </si>
  <si>
    <t>3572463</t>
  </si>
  <si>
    <t>3572464</t>
  </si>
  <si>
    <t>3572465</t>
  </si>
  <si>
    <t>3573204</t>
  </si>
  <si>
    <t>3573311</t>
  </si>
  <si>
    <t>3573869</t>
  </si>
  <si>
    <t>3573870</t>
  </si>
  <si>
    <t>3574202</t>
  </si>
  <si>
    <t>3574203</t>
  </si>
  <si>
    <t>3574508</t>
  </si>
  <si>
    <t>3574636</t>
  </si>
  <si>
    <t>3576429</t>
  </si>
  <si>
    <t>3577556</t>
  </si>
  <si>
    <t>3577558</t>
  </si>
  <si>
    <t>3577559</t>
  </si>
  <si>
    <t>3577564</t>
  </si>
  <si>
    <t>3578072</t>
  </si>
  <si>
    <t>3578073</t>
  </si>
  <si>
    <t>3580232</t>
  </si>
  <si>
    <t>3580381</t>
  </si>
  <si>
    <t>3580401</t>
  </si>
  <si>
    <t>3580477</t>
  </si>
  <si>
    <t>3580822</t>
  </si>
  <si>
    <t>3580823</t>
  </si>
  <si>
    <t>3581243</t>
  </si>
  <si>
    <t>3581302</t>
  </si>
  <si>
    <t>3581303</t>
  </si>
  <si>
    <t>3582195</t>
  </si>
  <si>
    <t>3582356</t>
  </si>
  <si>
    <t>3582425</t>
  </si>
  <si>
    <t>3582426</t>
  </si>
  <si>
    <t>3582621</t>
  </si>
  <si>
    <t>3582713</t>
  </si>
  <si>
    <t>3582714</t>
  </si>
  <si>
    <t>3583574</t>
  </si>
  <si>
    <t>3583583</t>
  </si>
  <si>
    <t>3583587</t>
  </si>
  <si>
    <t>3583588</t>
  </si>
  <si>
    <t>3583618</t>
  </si>
  <si>
    <t>3583643</t>
  </si>
  <si>
    <t>3583645</t>
  </si>
  <si>
    <t>3584450</t>
  </si>
  <si>
    <t>3584452</t>
  </si>
  <si>
    <t>3585068</t>
  </si>
  <si>
    <t>3586362</t>
  </si>
  <si>
    <t>3586387</t>
  </si>
  <si>
    <t>3586388</t>
  </si>
  <si>
    <t>3586587</t>
  </si>
  <si>
    <t>3586728</t>
  </si>
  <si>
    <t>3586898</t>
  </si>
  <si>
    <t>3586899</t>
  </si>
  <si>
    <t>3586926</t>
  </si>
  <si>
    <t>3586992</t>
  </si>
  <si>
    <t>3587366</t>
  </si>
  <si>
    <t>3588571</t>
  </si>
  <si>
    <t>3588572</t>
  </si>
  <si>
    <t>3589131</t>
  </si>
  <si>
    <t>3589941</t>
  </si>
  <si>
    <t>3589942</t>
  </si>
  <si>
    <t>3590261</t>
  </si>
  <si>
    <t>3592851</t>
  </si>
  <si>
    <t>3593152</t>
  </si>
  <si>
    <t>3593938</t>
  </si>
  <si>
    <t>3597437</t>
  </si>
  <si>
    <t>3570289</t>
  </si>
  <si>
    <t>3571158</t>
  </si>
  <si>
    <t>3584717</t>
  </si>
  <si>
    <t>3555721</t>
  </si>
  <si>
    <t>3574304</t>
  </si>
  <si>
    <t>3572271</t>
  </si>
  <si>
    <t>3574305</t>
  </si>
  <si>
    <t>3574306</t>
  </si>
  <si>
    <t>3570459</t>
  </si>
  <si>
    <t>3571380</t>
  </si>
  <si>
    <t>3578949</t>
  </si>
  <si>
    <t>3584303</t>
  </si>
  <si>
    <t>3587931</t>
  </si>
  <si>
    <t>3592007</t>
  </si>
  <si>
    <t>3595353</t>
  </si>
  <si>
    <t>3578969</t>
  </si>
  <si>
    <t>3584134</t>
  </si>
  <si>
    <t>3552598</t>
  </si>
  <si>
    <t>3568748</t>
  </si>
  <si>
    <t>3568749</t>
  </si>
  <si>
    <t>3569945</t>
  </si>
  <si>
    <t>3569946</t>
  </si>
  <si>
    <t>3571327</t>
  </si>
  <si>
    <t>3571329</t>
  </si>
  <si>
    <t>3571330</t>
  </si>
  <si>
    <t>3571338</t>
  </si>
  <si>
    <t>3572771</t>
  </si>
  <si>
    <t>3573241</t>
  </si>
  <si>
    <t>3573242</t>
  </si>
  <si>
    <t>3573243</t>
  </si>
  <si>
    <t>3573244</t>
  </si>
  <si>
    <t>3573245</t>
  </si>
  <si>
    <t>3573246</t>
  </si>
  <si>
    <t>3573248</t>
  </si>
  <si>
    <t>3573249</t>
  </si>
  <si>
    <t>3578834</t>
  </si>
  <si>
    <t>3578835</t>
  </si>
  <si>
    <t>3578836</t>
  </si>
  <si>
    <t>3578837</t>
  </si>
  <si>
    <t>3579447</t>
  </si>
  <si>
    <t>3579448</t>
  </si>
  <si>
    <t>3581062</t>
  </si>
  <si>
    <t>3581064</t>
  </si>
  <si>
    <t>3582678</t>
  </si>
  <si>
    <t>3582680</t>
  </si>
  <si>
    <t>3582682</t>
  </si>
  <si>
    <t>3582683</t>
  </si>
  <si>
    <t>3585423</t>
  </si>
  <si>
    <t>3585424</t>
  </si>
  <si>
    <t>3591813</t>
  </si>
  <si>
    <t>3591814</t>
  </si>
  <si>
    <t>3591815</t>
  </si>
  <si>
    <t>3593201</t>
  </si>
  <si>
    <t>3593202</t>
  </si>
  <si>
    <t>3593206</t>
  </si>
  <si>
    <t>3593516</t>
  </si>
  <si>
    <t>3593518</t>
  </si>
  <si>
    <t>3542088</t>
  </si>
  <si>
    <t>3543323</t>
  </si>
  <si>
    <t>3554611</t>
  </si>
  <si>
    <t>3558643</t>
  </si>
  <si>
    <t>3558647</t>
  </si>
  <si>
    <t>3562364</t>
  </si>
  <si>
    <t>3562560</t>
  </si>
  <si>
    <t>3562623</t>
  </si>
  <si>
    <t>3562624</t>
  </si>
  <si>
    <t>3562626</t>
  </si>
  <si>
    <t>3562631</t>
  </si>
  <si>
    <t>3562641</t>
  </si>
  <si>
    <t>3562676</t>
  </si>
  <si>
    <t>3562678</t>
  </si>
  <si>
    <t>3562681</t>
  </si>
  <si>
    <t>3562711</t>
  </si>
  <si>
    <t>3562712</t>
  </si>
  <si>
    <t>3562713</t>
  </si>
  <si>
    <t>3562714</t>
  </si>
  <si>
    <t>3562715</t>
  </si>
  <si>
    <t>3562716</t>
  </si>
  <si>
    <t>3562717</t>
  </si>
  <si>
    <t>3562756</t>
  </si>
  <si>
    <t>3562762</t>
  </si>
  <si>
    <t>3562792</t>
  </si>
  <si>
    <t>3562793</t>
  </si>
  <si>
    <t>3562796</t>
  </si>
  <si>
    <t>3562797</t>
  </si>
  <si>
    <t>3562860</t>
  </si>
  <si>
    <t>3562923</t>
  </si>
  <si>
    <t>3562930</t>
  </si>
  <si>
    <t>3562938</t>
  </si>
  <si>
    <t>3562966</t>
  </si>
  <si>
    <t>3562993</t>
  </si>
  <si>
    <t>3562995</t>
  </si>
  <si>
    <t>3563090</t>
  </si>
  <si>
    <t>3563117</t>
  </si>
  <si>
    <t>3563157</t>
  </si>
  <si>
    <t>3563278</t>
  </si>
  <si>
    <t>3563279</t>
  </si>
  <si>
    <t>3563290</t>
  </si>
  <si>
    <t>3563291</t>
  </si>
  <si>
    <t>3563292</t>
  </si>
  <si>
    <t>3563294</t>
  </si>
  <si>
    <t>3563337</t>
  </si>
  <si>
    <t>3563444</t>
  </si>
  <si>
    <t>3563483</t>
  </si>
  <si>
    <t>3563484</t>
  </si>
  <si>
    <t>3563517</t>
  </si>
  <si>
    <t>3563519</t>
  </si>
  <si>
    <t>3563520</t>
  </si>
  <si>
    <t>3563522</t>
  </si>
  <si>
    <t>3563525</t>
  </si>
  <si>
    <t>3563552</t>
  </si>
  <si>
    <t>3563587</t>
  </si>
  <si>
    <t>3563601</t>
  </si>
  <si>
    <t>3563610</t>
  </si>
  <si>
    <t>3563614</t>
  </si>
  <si>
    <t>3563728</t>
  </si>
  <si>
    <t>3563729</t>
  </si>
  <si>
    <t>3563946</t>
  </si>
  <si>
    <t>3563983</t>
  </si>
  <si>
    <t>3563992</t>
  </si>
  <si>
    <t>3564022</t>
  </si>
  <si>
    <t>3564023</t>
  </si>
  <si>
    <t>3564045</t>
  </si>
  <si>
    <t>3564046</t>
  </si>
  <si>
    <t>3564062</t>
  </si>
  <si>
    <t>3564063</t>
  </si>
  <si>
    <t>3564064</t>
  </si>
  <si>
    <t>3564065</t>
  </si>
  <si>
    <t>3564066</t>
  </si>
  <si>
    <t>3564067</t>
  </si>
  <si>
    <t>3564068</t>
  </si>
  <si>
    <t>3564072</t>
  </si>
  <si>
    <t>3564074</t>
  </si>
  <si>
    <t>3564226</t>
  </si>
  <si>
    <t>3564227</t>
  </si>
  <si>
    <t>3564228</t>
  </si>
  <si>
    <t>3564229</t>
  </si>
  <si>
    <t>3564230</t>
  </si>
  <si>
    <t>3564231</t>
  </si>
  <si>
    <t>3564232</t>
  </si>
  <si>
    <t>3564233</t>
  </si>
  <si>
    <t>3564248</t>
  </si>
  <si>
    <t>3564259</t>
  </si>
  <si>
    <t>3564304</t>
  </si>
  <si>
    <t>3564305</t>
  </si>
  <si>
    <t>3564356</t>
  </si>
  <si>
    <t>3564357</t>
  </si>
  <si>
    <t>3564358</t>
  </si>
  <si>
    <t>3564375</t>
  </si>
  <si>
    <t>3564404</t>
  </si>
  <si>
    <t>3564423</t>
  </si>
  <si>
    <t>3564432</t>
  </si>
  <si>
    <t>3564462</t>
  </si>
  <si>
    <t>3564466</t>
  </si>
  <si>
    <t>3564467</t>
  </si>
  <si>
    <t>3564468</t>
  </si>
  <si>
    <t>3564470</t>
  </si>
  <si>
    <t>3564471</t>
  </si>
  <si>
    <t>3564472</t>
  </si>
  <si>
    <t>3564473</t>
  </si>
  <si>
    <t>3564476</t>
  </si>
  <si>
    <t>3564502</t>
  </si>
  <si>
    <t>3564511</t>
  </si>
  <si>
    <t>3564512</t>
  </si>
  <si>
    <t>3564514</t>
  </si>
  <si>
    <t>3564515</t>
  </si>
  <si>
    <t>3564516</t>
  </si>
  <si>
    <t>3564517</t>
  </si>
  <si>
    <t>3564527</t>
  </si>
  <si>
    <t>3564528</t>
  </si>
  <si>
    <t>3564529</t>
  </si>
  <si>
    <t>3564540</t>
  </si>
  <si>
    <t>3564594</t>
  </si>
  <si>
    <t>3564613</t>
  </si>
  <si>
    <t>3564614</t>
  </si>
  <si>
    <t>3564665</t>
  </si>
  <si>
    <t>3564666</t>
  </si>
  <si>
    <t>3564667</t>
  </si>
  <si>
    <t>3564692</t>
  </si>
  <si>
    <t>3564693</t>
  </si>
  <si>
    <t>3564735</t>
  </si>
  <si>
    <t>3564736</t>
  </si>
  <si>
    <t>3564737</t>
  </si>
  <si>
    <t>3564738</t>
  </si>
  <si>
    <t>3564758</t>
  </si>
  <si>
    <t>3564777</t>
  </si>
  <si>
    <t>3564782</t>
  </si>
  <si>
    <t>3564843</t>
  </si>
  <si>
    <t>3564858</t>
  </si>
  <si>
    <t>3564859</t>
  </si>
  <si>
    <t>3564910</t>
  </si>
  <si>
    <t>3564916</t>
  </si>
  <si>
    <t>3564962</t>
  </si>
  <si>
    <t>3564963</t>
  </si>
  <si>
    <t>3564964</t>
  </si>
  <si>
    <t>3564971</t>
  </si>
  <si>
    <t>3564972</t>
  </si>
  <si>
    <t>3564973</t>
  </si>
  <si>
    <t>3564984</t>
  </si>
  <si>
    <t>3565013</t>
  </si>
  <si>
    <t>3565014</t>
  </si>
  <si>
    <t>3565016</t>
  </si>
  <si>
    <t>3565025</t>
  </si>
  <si>
    <t>3565109</t>
  </si>
  <si>
    <t>3565122</t>
  </si>
  <si>
    <t>3565129</t>
  </si>
  <si>
    <t>3565130</t>
  </si>
  <si>
    <t>3565141</t>
  </si>
  <si>
    <t>3565152</t>
  </si>
  <si>
    <t>3565180</t>
  </si>
  <si>
    <t>3565230</t>
  </si>
  <si>
    <t>3565233</t>
  </si>
  <si>
    <t>3565238</t>
  </si>
  <si>
    <t>3565285</t>
  </si>
  <si>
    <t>3565322</t>
  </si>
  <si>
    <t>3565325</t>
  </si>
  <si>
    <t>3565326</t>
  </si>
  <si>
    <t>3565327</t>
  </si>
  <si>
    <t>3565332</t>
  </si>
  <si>
    <t>3565353</t>
  </si>
  <si>
    <t>3565442</t>
  </si>
  <si>
    <t>3565480</t>
  </si>
  <si>
    <t>3565481</t>
  </si>
  <si>
    <t>3565482</t>
  </si>
  <si>
    <t>3565657</t>
  </si>
  <si>
    <t>3565679</t>
  </si>
  <si>
    <t>3565680</t>
  </si>
  <si>
    <t>3565681</t>
  </si>
  <si>
    <t>3565696</t>
  </si>
  <si>
    <t>3565830</t>
  </si>
  <si>
    <t>3565831</t>
  </si>
  <si>
    <t>3565860</t>
  </si>
  <si>
    <t>3565861</t>
  </si>
  <si>
    <t>3565863</t>
  </si>
  <si>
    <t>3565865</t>
  </si>
  <si>
    <t>3565866</t>
  </si>
  <si>
    <t>3565867</t>
  </si>
  <si>
    <t>3565887</t>
  </si>
  <si>
    <t>3565890</t>
  </si>
  <si>
    <t>3565894</t>
  </si>
  <si>
    <t>3565895</t>
  </si>
  <si>
    <t>3565910</t>
  </si>
  <si>
    <t>3565948</t>
  </si>
  <si>
    <t>3565995</t>
  </si>
  <si>
    <t>3565998</t>
  </si>
  <si>
    <t>3566041</t>
  </si>
  <si>
    <t>3566136</t>
  </si>
  <si>
    <t>3566137</t>
  </si>
  <si>
    <t>3566153</t>
  </si>
  <si>
    <t>3566156</t>
  </si>
  <si>
    <t>3566233</t>
  </si>
  <si>
    <t>3566234</t>
  </si>
  <si>
    <t>3566235</t>
  </si>
  <si>
    <t>3566236</t>
  </si>
  <si>
    <t>3566238</t>
  </si>
  <si>
    <t>3566378</t>
  </si>
  <si>
    <t>3566379</t>
  </si>
  <si>
    <t>3566436</t>
  </si>
  <si>
    <t>3566470</t>
  </si>
  <si>
    <t>3566513</t>
  </si>
  <si>
    <t>3566545</t>
  </si>
  <si>
    <t>3566618</t>
  </si>
  <si>
    <t>3566620</t>
  </si>
  <si>
    <t>3566820</t>
  </si>
  <si>
    <t>3566869</t>
  </si>
  <si>
    <t>3566872</t>
  </si>
  <si>
    <t>3566926</t>
  </si>
  <si>
    <t>3567253</t>
  </si>
  <si>
    <t>3567316</t>
  </si>
  <si>
    <t>3567343</t>
  </si>
  <si>
    <t>3567351</t>
  </si>
  <si>
    <t>3567352</t>
  </si>
  <si>
    <t>3567358</t>
  </si>
  <si>
    <t>3567359</t>
  </si>
  <si>
    <t>3567360</t>
  </si>
  <si>
    <t>3567361</t>
  </si>
  <si>
    <t>3567362</t>
  </si>
  <si>
    <t>3567382</t>
  </si>
  <si>
    <t>3567383</t>
  </si>
  <si>
    <t>3567426</t>
  </si>
  <si>
    <t>3567427</t>
  </si>
  <si>
    <t>3567447</t>
  </si>
  <si>
    <t>3567449</t>
  </si>
  <si>
    <t>3567454</t>
  </si>
  <si>
    <t>3567455</t>
  </si>
  <si>
    <t>3567466</t>
  </si>
  <si>
    <t>3567467</t>
  </si>
  <si>
    <t>3567476</t>
  </si>
  <si>
    <t>3567589</t>
  </si>
  <si>
    <t>3567590</t>
  </si>
  <si>
    <t>3567591</t>
  </si>
  <si>
    <t>3567595</t>
  </si>
  <si>
    <t>3567600</t>
  </si>
  <si>
    <t>3567619</t>
  </si>
  <si>
    <t>3567664</t>
  </si>
  <si>
    <t>3567669</t>
  </si>
  <si>
    <t>3567712</t>
  </si>
  <si>
    <t>3567713</t>
  </si>
  <si>
    <t>3567714</t>
  </si>
  <si>
    <t>3567715</t>
  </si>
  <si>
    <t>3567716</t>
  </si>
  <si>
    <t>3567717</t>
  </si>
  <si>
    <t>3567727</t>
  </si>
  <si>
    <t>3567728</t>
  </si>
  <si>
    <t>3567758</t>
  </si>
  <si>
    <t>3567782</t>
  </si>
  <si>
    <t>3567796</t>
  </si>
  <si>
    <t>3567812</t>
  </si>
  <si>
    <t>3567843</t>
  </si>
  <si>
    <t>3567844</t>
  </si>
  <si>
    <t>3567845</t>
  </si>
  <si>
    <t>3567878</t>
  </si>
  <si>
    <t>3567935</t>
  </si>
  <si>
    <t>3567951</t>
  </si>
  <si>
    <t>3568034</t>
  </si>
  <si>
    <t>3568042</t>
  </si>
  <si>
    <t>3568073</t>
  </si>
  <si>
    <t>3568165</t>
  </si>
  <si>
    <t>3568166</t>
  </si>
  <si>
    <t>3568167</t>
  </si>
  <si>
    <t>3568173</t>
  </si>
  <si>
    <t>3568174</t>
  </si>
  <si>
    <t>3568190</t>
  </si>
  <si>
    <t>3568271</t>
  </si>
  <si>
    <t>3568324</t>
  </si>
  <si>
    <t>3568340</t>
  </si>
  <si>
    <t>3568344</t>
  </si>
  <si>
    <t>3568345</t>
  </si>
  <si>
    <t>3568362</t>
  </si>
  <si>
    <t>3568364</t>
  </si>
  <si>
    <t>3568396</t>
  </si>
  <si>
    <t>3568397</t>
  </si>
  <si>
    <t>3568410</t>
  </si>
  <si>
    <t>3568413</t>
  </si>
  <si>
    <t>3568442</t>
  </si>
  <si>
    <t>3568492</t>
  </si>
  <si>
    <t>3568493</t>
  </si>
  <si>
    <t>3568570</t>
  </si>
  <si>
    <t>3568643</t>
  </si>
  <si>
    <t>3568652</t>
  </si>
  <si>
    <t>3568670</t>
  </si>
  <si>
    <t>3568709</t>
  </si>
  <si>
    <t>3568710</t>
  </si>
  <si>
    <t>3568712</t>
  </si>
  <si>
    <t>3568723</t>
  </si>
  <si>
    <t>3568725</t>
  </si>
  <si>
    <t>3568739</t>
  </si>
  <si>
    <t>3568741</t>
  </si>
  <si>
    <t>3568742</t>
  </si>
  <si>
    <t>3568755</t>
  </si>
  <si>
    <t>3568756</t>
  </si>
  <si>
    <t>3568757</t>
  </si>
  <si>
    <t>3568758</t>
  </si>
  <si>
    <t>3568759</t>
  </si>
  <si>
    <t>3568844</t>
  </si>
  <si>
    <t>3568845</t>
  </si>
  <si>
    <t>3568846</t>
  </si>
  <si>
    <t>3568853</t>
  </si>
  <si>
    <t>3568859</t>
  </si>
  <si>
    <t>3568902</t>
  </si>
  <si>
    <t>3568927</t>
  </si>
  <si>
    <t>3568928</t>
  </si>
  <si>
    <t>3568934</t>
  </si>
  <si>
    <t>3568937</t>
  </si>
  <si>
    <t>3568950</t>
  </si>
  <si>
    <t>3568952</t>
  </si>
  <si>
    <t>3569024</t>
  </si>
  <si>
    <t>3569056</t>
  </si>
  <si>
    <t>3569057</t>
  </si>
  <si>
    <t>3569058</t>
  </si>
  <si>
    <t>3569060</t>
  </si>
  <si>
    <t>3569146</t>
  </si>
  <si>
    <t>3569147</t>
  </si>
  <si>
    <t>3569264</t>
  </si>
  <si>
    <t>3569285</t>
  </si>
  <si>
    <t>3569286</t>
  </si>
  <si>
    <t>3569289</t>
  </si>
  <si>
    <t>3569299</t>
  </si>
  <si>
    <t>3569360</t>
  </si>
  <si>
    <t>3569363</t>
  </si>
  <si>
    <t>3569365</t>
  </si>
  <si>
    <t>3569367</t>
  </si>
  <si>
    <t>3569431</t>
  </si>
  <si>
    <t>3569432</t>
  </si>
  <si>
    <t>3569433</t>
  </si>
  <si>
    <t>3569434</t>
  </si>
  <si>
    <t>3569459</t>
  </si>
  <si>
    <t>3569479</t>
  </si>
  <si>
    <t>3569492</t>
  </si>
  <si>
    <t>3569493</t>
  </si>
  <si>
    <t>3569494</t>
  </si>
  <si>
    <t>3569502</t>
  </si>
  <si>
    <t>3569557</t>
  </si>
  <si>
    <t>3569560</t>
  </si>
  <si>
    <t>3569563</t>
  </si>
  <si>
    <t>3569586</t>
  </si>
  <si>
    <t>3569618</t>
  </si>
  <si>
    <t>3569634</t>
  </si>
  <si>
    <t>3569635</t>
  </si>
  <si>
    <t>3569638</t>
  </si>
  <si>
    <t>3569641</t>
  </si>
  <si>
    <t>3569642</t>
  </si>
  <si>
    <t>3569643</t>
  </si>
  <si>
    <t>3569646</t>
  </si>
  <si>
    <t>3569647</t>
  </si>
  <si>
    <t>3569649</t>
  </si>
  <si>
    <t>3569654</t>
  </si>
  <si>
    <t>3569678</t>
  </si>
  <si>
    <t>3569679</t>
  </si>
  <si>
    <t>3569682</t>
  </si>
  <si>
    <t>3569684</t>
  </si>
  <si>
    <t>3569828</t>
  </si>
  <si>
    <t>3569830</t>
  </si>
  <si>
    <t>3569870</t>
  </si>
  <si>
    <t>3569883</t>
  </si>
  <si>
    <t>3569886</t>
  </si>
  <si>
    <t>3569888</t>
  </si>
  <si>
    <t>3569894</t>
  </si>
  <si>
    <t>3569899</t>
  </si>
  <si>
    <t>3569925</t>
  </si>
  <si>
    <t>3569931</t>
  </si>
  <si>
    <t>3569933</t>
  </si>
  <si>
    <t>3569934</t>
  </si>
  <si>
    <t>3569935</t>
  </si>
  <si>
    <t>3569937</t>
  </si>
  <si>
    <t>3569938</t>
  </si>
  <si>
    <t>3569942</t>
  </si>
  <si>
    <t>3569964</t>
  </si>
  <si>
    <t>3569965</t>
  </si>
  <si>
    <t>3570043</t>
  </si>
  <si>
    <t>3570052</t>
  </si>
  <si>
    <t>3570053</t>
  </si>
  <si>
    <t>3570054</t>
  </si>
  <si>
    <t>3570074</t>
  </si>
  <si>
    <t>3570076</t>
  </si>
  <si>
    <t>3570162</t>
  </si>
  <si>
    <t>3570166</t>
  </si>
  <si>
    <t>3570193</t>
  </si>
  <si>
    <t>3570218</t>
  </si>
  <si>
    <t>3570219</t>
  </si>
  <si>
    <t>3570254</t>
  </si>
  <si>
    <t>3570259</t>
  </si>
  <si>
    <t>3570260</t>
  </si>
  <si>
    <t>3570277</t>
  </si>
  <si>
    <t>3570305</t>
  </si>
  <si>
    <t>3570311</t>
  </si>
  <si>
    <t>3570320</t>
  </si>
  <si>
    <t>3570324</t>
  </si>
  <si>
    <t>3570325</t>
  </si>
  <si>
    <t>3570326</t>
  </si>
  <si>
    <t>3570327</t>
  </si>
  <si>
    <t>3570328</t>
  </si>
  <si>
    <t>3570329</t>
  </si>
  <si>
    <t>3570330</t>
  </si>
  <si>
    <t>3570358</t>
  </si>
  <si>
    <t>3570359</t>
  </si>
  <si>
    <t>3570400</t>
  </si>
  <si>
    <t>3570401</t>
  </si>
  <si>
    <t>3570412</t>
  </si>
  <si>
    <t>3570414</t>
  </si>
  <si>
    <t>3570468</t>
  </si>
  <si>
    <t>3570934</t>
  </si>
  <si>
    <t>3570966</t>
  </si>
  <si>
    <t>3570978</t>
  </si>
  <si>
    <t>3571045</t>
  </si>
  <si>
    <t>3571046</t>
  </si>
  <si>
    <t>3571047</t>
  </si>
  <si>
    <t>3571083</t>
  </si>
  <si>
    <t>3571085</t>
  </si>
  <si>
    <t>3571091</t>
  </si>
  <si>
    <t>3571092</t>
  </si>
  <si>
    <t>3571134</t>
  </si>
  <si>
    <t>3571138</t>
  </si>
  <si>
    <t>3571139</t>
  </si>
  <si>
    <t>3571141</t>
  </si>
  <si>
    <t>3571142</t>
  </si>
  <si>
    <t>3571163</t>
  </si>
  <si>
    <t>3571164</t>
  </si>
  <si>
    <t>3571165</t>
  </si>
  <si>
    <t>3571168</t>
  </si>
  <si>
    <t>3571169</t>
  </si>
  <si>
    <t>3571184</t>
  </si>
  <si>
    <t>3571185</t>
  </si>
  <si>
    <t>3571210</t>
  </si>
  <si>
    <t>3571212</t>
  </si>
  <si>
    <t>3571213</t>
  </si>
  <si>
    <t>3571215</t>
  </si>
  <si>
    <t>3571224</t>
  </si>
  <si>
    <t>3571232</t>
  </si>
  <si>
    <t>3571233</t>
  </si>
  <si>
    <t>3571264</t>
  </si>
  <si>
    <t>3571265</t>
  </si>
  <si>
    <t>3571266</t>
  </si>
  <si>
    <t>3571290</t>
  </si>
  <si>
    <t>3571346</t>
  </si>
  <si>
    <t>3571347</t>
  </si>
  <si>
    <t>3571348</t>
  </si>
  <si>
    <t>3571349</t>
  </si>
  <si>
    <t>3571352</t>
  </si>
  <si>
    <t>3571354</t>
  </si>
  <si>
    <t>3571399</t>
  </si>
  <si>
    <t>3571401</t>
  </si>
  <si>
    <t>3571402</t>
  </si>
  <si>
    <t>3571412</t>
  </si>
  <si>
    <t>3571413</t>
  </si>
  <si>
    <t>3571415</t>
  </si>
  <si>
    <t>3571500</t>
  </si>
  <si>
    <t>3571501</t>
  </si>
  <si>
    <t>3571518</t>
  </si>
  <si>
    <t>3571521</t>
  </si>
  <si>
    <t>3571526</t>
  </si>
  <si>
    <t>3571613</t>
  </si>
  <si>
    <t>3571614</t>
  </si>
  <si>
    <t>3571615</t>
  </si>
  <si>
    <t>3571616</t>
  </si>
  <si>
    <t>3571617</t>
  </si>
  <si>
    <t>3571618</t>
  </si>
  <si>
    <t>3571632</t>
  </si>
  <si>
    <t>3571646</t>
  </si>
  <si>
    <t>3571673</t>
  </si>
  <si>
    <t>3571678</t>
  </si>
  <si>
    <t>3571679</t>
  </si>
  <si>
    <t>3571848</t>
  </si>
  <si>
    <t>3571860</t>
  </si>
  <si>
    <t>3571873</t>
  </si>
  <si>
    <t>3571891</t>
  </si>
  <si>
    <t>3571988</t>
  </si>
  <si>
    <t>3571989</t>
  </si>
  <si>
    <t>3571990</t>
  </si>
  <si>
    <t>3571991</t>
  </si>
  <si>
    <t>3571993</t>
  </si>
  <si>
    <t>3572001</t>
  </si>
  <si>
    <t>3572002</t>
  </si>
  <si>
    <t>3572009</t>
  </si>
  <si>
    <t>3572011</t>
  </si>
  <si>
    <t>3572027</t>
  </si>
  <si>
    <t>3572028</t>
  </si>
  <si>
    <t>3572040</t>
  </si>
  <si>
    <t>3572056</t>
  </si>
  <si>
    <t>3572058</t>
  </si>
  <si>
    <t>3572059</t>
  </si>
  <si>
    <t>3572103</t>
  </si>
  <si>
    <t>3572155</t>
  </si>
  <si>
    <t>3572156</t>
  </si>
  <si>
    <t>3572160</t>
  </si>
  <si>
    <t>3572161</t>
  </si>
  <si>
    <t>3572162</t>
  </si>
  <si>
    <t>3572163</t>
  </si>
  <si>
    <t>3572184</t>
  </si>
  <si>
    <t>3572185</t>
  </si>
  <si>
    <t>3572190</t>
  </si>
  <si>
    <t>3572191</t>
  </si>
  <si>
    <t>3572194</t>
  </si>
  <si>
    <t>3572239</t>
  </si>
  <si>
    <t>3572242</t>
  </si>
  <si>
    <t>3572252</t>
  </si>
  <si>
    <t>3572343</t>
  </si>
  <si>
    <t>3572362</t>
  </si>
  <si>
    <t>3572392</t>
  </si>
  <si>
    <t>3572393</t>
  </si>
  <si>
    <t>3572404</t>
  </si>
  <si>
    <t>3572406</t>
  </si>
  <si>
    <t>3572457</t>
  </si>
  <si>
    <t>3572458</t>
  </si>
  <si>
    <t>3572484</t>
  </si>
  <si>
    <t>3572485</t>
  </si>
  <si>
    <t>3572486</t>
  </si>
  <si>
    <t>3572487</t>
  </si>
  <si>
    <t>3572488</t>
  </si>
  <si>
    <t>3572496</t>
  </si>
  <si>
    <t>3572497</t>
  </si>
  <si>
    <t>3572498</t>
  </si>
  <si>
    <t>3572501</t>
  </si>
  <si>
    <t>3572508</t>
  </si>
  <si>
    <t>3572509</t>
  </si>
  <si>
    <t>3572510</t>
  </si>
  <si>
    <t>3572513</t>
  </si>
  <si>
    <t>3572514</t>
  </si>
  <si>
    <t>3572518</t>
  </si>
  <si>
    <t>3572535</t>
  </si>
  <si>
    <t>3572554</t>
  </si>
  <si>
    <t>3572555</t>
  </si>
  <si>
    <t>3572556</t>
  </si>
  <si>
    <t>3572569</t>
  </si>
  <si>
    <t>3572570</t>
  </si>
  <si>
    <t>3572574</t>
  </si>
  <si>
    <t>3572579</t>
  </si>
  <si>
    <t>3572583</t>
  </si>
  <si>
    <t>3572587</t>
  </si>
  <si>
    <t>3572605</t>
  </si>
  <si>
    <t>3572632</t>
  </si>
  <si>
    <t>3572644</t>
  </si>
  <si>
    <t>3572689</t>
  </si>
  <si>
    <t>3572725</t>
  </si>
  <si>
    <t>3572727</t>
  </si>
  <si>
    <t>3572728</t>
  </si>
  <si>
    <t>3572729</t>
  </si>
  <si>
    <t>3572730</t>
  </si>
  <si>
    <t>3572731</t>
  </si>
  <si>
    <t>3572732</t>
  </si>
  <si>
    <t>3572734</t>
  </si>
  <si>
    <t>3572744</t>
  </si>
  <si>
    <t>3572745</t>
  </si>
  <si>
    <t>3572749</t>
  </si>
  <si>
    <t>3572750</t>
  </si>
  <si>
    <t>3572751</t>
  </si>
  <si>
    <t>3572816</t>
  </si>
  <si>
    <t>3572817</t>
  </si>
  <si>
    <t>3572818</t>
  </si>
  <si>
    <t>3572819</t>
  </si>
  <si>
    <t>3572823</t>
  </si>
  <si>
    <t>3572824</t>
  </si>
  <si>
    <t>3572825</t>
  </si>
  <si>
    <t>3572826</t>
  </si>
  <si>
    <t>3572827</t>
  </si>
  <si>
    <t>3572833</t>
  </si>
  <si>
    <t>3572836</t>
  </si>
  <si>
    <t>3572856</t>
  </si>
  <si>
    <t>3572857</t>
  </si>
  <si>
    <t>3572858</t>
  </si>
  <si>
    <t>3572860</t>
  </si>
  <si>
    <t>3572871</t>
  </si>
  <si>
    <t>3572872</t>
  </si>
  <si>
    <t>3572873</t>
  </si>
  <si>
    <t>3572889</t>
  </si>
  <si>
    <t>3572890</t>
  </si>
  <si>
    <t>3572922</t>
  </si>
  <si>
    <t>3573125</t>
  </si>
  <si>
    <t>3573192</t>
  </si>
  <si>
    <t>3573193</t>
  </si>
  <si>
    <t>3573194</t>
  </si>
  <si>
    <t>3573253</t>
  </si>
  <si>
    <t>3573266</t>
  </si>
  <si>
    <t>3573270</t>
  </si>
  <si>
    <t>3573272</t>
  </si>
  <si>
    <t>3573310</t>
  </si>
  <si>
    <t>3573319</t>
  </si>
  <si>
    <t>3573324</t>
  </si>
  <si>
    <t>3573325</t>
  </si>
  <si>
    <t>3573346</t>
  </si>
  <si>
    <t>3573347</t>
  </si>
  <si>
    <t>3573386</t>
  </si>
  <si>
    <t>3573388</t>
  </si>
  <si>
    <t>3573407</t>
  </si>
  <si>
    <t>3573413</t>
  </si>
  <si>
    <t>3573417</t>
  </si>
  <si>
    <t>3573421</t>
  </si>
  <si>
    <t>3573422</t>
  </si>
  <si>
    <t>3573461</t>
  </si>
  <si>
    <t>3573462</t>
  </si>
  <si>
    <t>3573518</t>
  </si>
  <si>
    <t>3573522</t>
  </si>
  <si>
    <t>3573547</t>
  </si>
  <si>
    <t>3573603</t>
  </si>
  <si>
    <t>3573615</t>
  </si>
  <si>
    <t>3573616</t>
  </si>
  <si>
    <t>3573806</t>
  </si>
  <si>
    <t>3573807</t>
  </si>
  <si>
    <t>3573808</t>
  </si>
  <si>
    <t>3573811</t>
  </si>
  <si>
    <t>3573813</t>
  </si>
  <si>
    <t>3573842</t>
  </si>
  <si>
    <t>3573853</t>
  </si>
  <si>
    <t>3573857</t>
  </si>
  <si>
    <t>3573876</t>
  </si>
  <si>
    <t>3573941</t>
  </si>
  <si>
    <t>3573942</t>
  </si>
  <si>
    <t>3573943</t>
  </si>
  <si>
    <t>3573988</t>
  </si>
  <si>
    <t>3573994</t>
  </si>
  <si>
    <t>3574043</t>
  </si>
  <si>
    <t>3574052</t>
  </si>
  <si>
    <t>3574053</t>
  </si>
  <si>
    <t>3574072</t>
  </si>
  <si>
    <t>3574083</t>
  </si>
  <si>
    <t>3574101</t>
  </si>
  <si>
    <t>3574102</t>
  </si>
  <si>
    <t>3574116</t>
  </si>
  <si>
    <t>3574118</t>
  </si>
  <si>
    <t>3574119</t>
  </si>
  <si>
    <t>3574145</t>
  </si>
  <si>
    <t>3574163</t>
  </si>
  <si>
    <t>3574206</t>
  </si>
  <si>
    <t>3574216</t>
  </si>
  <si>
    <t>3574218</t>
  </si>
  <si>
    <t>3574225</t>
  </si>
  <si>
    <t>3574226</t>
  </si>
  <si>
    <t>3574278</t>
  </si>
  <si>
    <t>3574282</t>
  </si>
  <si>
    <t>3574292</t>
  </si>
  <si>
    <t>3574294</t>
  </si>
  <si>
    <t>3574310</t>
  </si>
  <si>
    <t>3574311</t>
  </si>
  <si>
    <t>3574312</t>
  </si>
  <si>
    <t>3574319</t>
  </si>
  <si>
    <t>3574320</t>
  </si>
  <si>
    <t>3574334</t>
  </si>
  <si>
    <t>3574335</t>
  </si>
  <si>
    <t>3574336</t>
  </si>
  <si>
    <t>3574337</t>
  </si>
  <si>
    <t>3574339</t>
  </si>
  <si>
    <t>3574340</t>
  </si>
  <si>
    <t>3574427</t>
  </si>
  <si>
    <t>3574457</t>
  </si>
  <si>
    <t>3574471</t>
  </si>
  <si>
    <t>3574529</t>
  </si>
  <si>
    <t>3574530</t>
  </si>
  <si>
    <t>3574531</t>
  </si>
  <si>
    <t>3574533</t>
  </si>
  <si>
    <t>3574550</t>
  </si>
  <si>
    <t>3574572</t>
  </si>
  <si>
    <t>3574579</t>
  </si>
  <si>
    <t>3574603</t>
  </si>
  <si>
    <t>3574608</t>
  </si>
  <si>
    <t>3574613</t>
  </si>
  <si>
    <t>3574654</t>
  </si>
  <si>
    <t>3574655</t>
  </si>
  <si>
    <t>3574678</t>
  </si>
  <si>
    <t>3574679</t>
  </si>
  <si>
    <t>3574680</t>
  </si>
  <si>
    <t>3574694</t>
  </si>
  <si>
    <t>3574706</t>
  </si>
  <si>
    <t>3574708</t>
  </si>
  <si>
    <t>3574763</t>
  </si>
  <si>
    <t>3574781</t>
  </si>
  <si>
    <t>3574785</t>
  </si>
  <si>
    <t>3574798</t>
  </si>
  <si>
    <t>3574900</t>
  </si>
  <si>
    <t>3574910</t>
  </si>
  <si>
    <t>3574911</t>
  </si>
  <si>
    <t>3574914</t>
  </si>
  <si>
    <t>3574915</t>
  </si>
  <si>
    <t>3574916</t>
  </si>
  <si>
    <t>3574918</t>
  </si>
  <si>
    <t>3574919</t>
  </si>
  <si>
    <t>3574920</t>
  </si>
  <si>
    <t>3574938</t>
  </si>
  <si>
    <t>3574988</t>
  </si>
  <si>
    <t>3575006</t>
  </si>
  <si>
    <t>3575092</t>
  </si>
  <si>
    <t>3575093</t>
  </si>
  <si>
    <t>3575168</t>
  </si>
  <si>
    <t>3575193</t>
  </si>
  <si>
    <t>3575218</t>
  </si>
  <si>
    <t>3575225</t>
  </si>
  <si>
    <t>3575234</t>
  </si>
  <si>
    <t>3575248</t>
  </si>
  <si>
    <t>3575261</t>
  </si>
  <si>
    <t>3575301</t>
  </si>
  <si>
    <t>3575302</t>
  </si>
  <si>
    <t>3575317</t>
  </si>
  <si>
    <t>3575321</t>
  </si>
  <si>
    <t>3575374</t>
  </si>
  <si>
    <t>3575376</t>
  </si>
  <si>
    <t>3575377</t>
  </si>
  <si>
    <t>3575378</t>
  </si>
  <si>
    <t>3575380</t>
  </si>
  <si>
    <t>3575381</t>
  </si>
  <si>
    <t>3575382</t>
  </si>
  <si>
    <t>3575395</t>
  </si>
  <si>
    <t>3575396</t>
  </si>
  <si>
    <t>3575440</t>
  </si>
  <si>
    <t>3575447</t>
  </si>
  <si>
    <t>3575460</t>
  </si>
  <si>
    <t>3575463</t>
  </si>
  <si>
    <t>3575493</t>
  </si>
  <si>
    <t>3575505</t>
  </si>
  <si>
    <t>3575600</t>
  </si>
  <si>
    <t>3575601</t>
  </si>
  <si>
    <t>3575667</t>
  </si>
  <si>
    <t>3575788</t>
  </si>
  <si>
    <t>3575817</t>
  </si>
  <si>
    <t>3575818</t>
  </si>
  <si>
    <t>3575832</t>
  </si>
  <si>
    <t>3575833</t>
  </si>
  <si>
    <t>3575834</t>
  </si>
  <si>
    <t>3575835</t>
  </si>
  <si>
    <t>3575840</t>
  </si>
  <si>
    <t>3575843</t>
  </si>
  <si>
    <t>3575845</t>
  </si>
  <si>
    <t>3575847</t>
  </si>
  <si>
    <t>3575870</t>
  </si>
  <si>
    <t>3575950</t>
  </si>
  <si>
    <t>3575987</t>
  </si>
  <si>
    <t>3575990</t>
  </si>
  <si>
    <t>3575991</t>
  </si>
  <si>
    <t>3575993</t>
  </si>
  <si>
    <t>3575994</t>
  </si>
  <si>
    <t>3576017</t>
  </si>
  <si>
    <t>3576018</t>
  </si>
  <si>
    <t>3576020</t>
  </si>
  <si>
    <t>3576021</t>
  </si>
  <si>
    <t>3576022</t>
  </si>
  <si>
    <t>3576029</t>
  </si>
  <si>
    <t>3576030</t>
  </si>
  <si>
    <t>3576056</t>
  </si>
  <si>
    <t>3576057</t>
  </si>
  <si>
    <t>3576085</t>
  </si>
  <si>
    <t>3576086</t>
  </si>
  <si>
    <t>3576103</t>
  </si>
  <si>
    <t>3576171</t>
  </si>
  <si>
    <t>3576172</t>
  </si>
  <si>
    <t>3576181</t>
  </si>
  <si>
    <t>3576186</t>
  </si>
  <si>
    <t>3576198</t>
  </si>
  <si>
    <t>3576206</t>
  </si>
  <si>
    <t>3576232</t>
  </si>
  <si>
    <t>3576235</t>
  </si>
  <si>
    <t>3576236</t>
  </si>
  <si>
    <t>3576253</t>
  </si>
  <si>
    <t>3576254</t>
  </si>
  <si>
    <t>3576327</t>
  </si>
  <si>
    <t>3576328</t>
  </si>
  <si>
    <t>3576331</t>
  </si>
  <si>
    <t>3576337</t>
  </si>
  <si>
    <t>3576338</t>
  </si>
  <si>
    <t>3576363</t>
  </si>
  <si>
    <t>3576369</t>
  </si>
  <si>
    <t>3576396</t>
  </si>
  <si>
    <t>3576397</t>
  </si>
  <si>
    <t>3576452</t>
  </si>
  <si>
    <t>3576463</t>
  </si>
  <si>
    <t>3576464</t>
  </si>
  <si>
    <t>3576465</t>
  </si>
  <si>
    <t>3576466</t>
  </si>
  <si>
    <t>3576467</t>
  </si>
  <si>
    <t>3576502</t>
  </si>
  <si>
    <t>3576525</t>
  </si>
  <si>
    <t>3576574</t>
  </si>
  <si>
    <t>3576578</t>
  </si>
  <si>
    <t>3576581</t>
  </si>
  <si>
    <t>3576585</t>
  </si>
  <si>
    <t>3576586</t>
  </si>
  <si>
    <t>3576587</t>
  </si>
  <si>
    <t>3576631</t>
  </si>
  <si>
    <t>3576632</t>
  </si>
  <si>
    <t>3576633</t>
  </si>
  <si>
    <t>3576635</t>
  </si>
  <si>
    <t>3576712</t>
  </si>
  <si>
    <t>3576713</t>
  </si>
  <si>
    <t>3576731</t>
  </si>
  <si>
    <t>3576733</t>
  </si>
  <si>
    <t>3576753</t>
  </si>
  <si>
    <t>3576757</t>
  </si>
  <si>
    <t>3576759</t>
  </si>
  <si>
    <t>3576760</t>
  </si>
  <si>
    <t>3576761</t>
  </si>
  <si>
    <t>3576793</t>
  </si>
  <si>
    <t>3576801</t>
  </si>
  <si>
    <t>3576816</t>
  </si>
  <si>
    <t>3576952</t>
  </si>
  <si>
    <t>3576966</t>
  </si>
  <si>
    <t>3577058</t>
  </si>
  <si>
    <t>3577067</t>
  </si>
  <si>
    <t>3577070</t>
  </si>
  <si>
    <t>3577080</t>
  </si>
  <si>
    <t>3577103</t>
  </si>
  <si>
    <t>3577105</t>
  </si>
  <si>
    <t>3577120</t>
  </si>
  <si>
    <t>3577126</t>
  </si>
  <si>
    <t>3577127</t>
  </si>
  <si>
    <t>3577128</t>
  </si>
  <si>
    <t>3577129</t>
  </si>
  <si>
    <t>3577130</t>
  </si>
  <si>
    <t>3577142</t>
  </si>
  <si>
    <t>3577165</t>
  </si>
  <si>
    <t>3577232</t>
  </si>
  <si>
    <t>3577233</t>
  </si>
  <si>
    <t>3577346</t>
  </si>
  <si>
    <t>3577471</t>
  </si>
  <si>
    <t>3577472</t>
  </si>
  <si>
    <t>3577492</t>
  </si>
  <si>
    <t>3577495</t>
  </si>
  <si>
    <t>3577542</t>
  </si>
  <si>
    <t>3577573</t>
  </si>
  <si>
    <t>3577574</t>
  </si>
  <si>
    <t>3577591</t>
  </si>
  <si>
    <t>3577593</t>
  </si>
  <si>
    <t>3577678</t>
  </si>
  <si>
    <t>3577684</t>
  </si>
  <si>
    <t>3577694</t>
  </si>
  <si>
    <t>3577709</t>
  </si>
  <si>
    <t>3577716</t>
  </si>
  <si>
    <t>3577718</t>
  </si>
  <si>
    <t>3577736</t>
  </si>
  <si>
    <t>3577741</t>
  </si>
  <si>
    <t>3577758</t>
  </si>
  <si>
    <t>3577759</t>
  </si>
  <si>
    <t>3577769</t>
  </si>
  <si>
    <t>3577772</t>
  </si>
  <si>
    <t>3577773</t>
  </si>
  <si>
    <t>3577790</t>
  </si>
  <si>
    <t>3577793</t>
  </si>
  <si>
    <t>3577794</t>
  </si>
  <si>
    <t>3577873</t>
  </si>
  <si>
    <t>3577876</t>
  </si>
  <si>
    <t>3577947</t>
  </si>
  <si>
    <t>3577948</t>
  </si>
  <si>
    <t>3577957</t>
  </si>
  <si>
    <t>3577962</t>
  </si>
  <si>
    <t>3577963</t>
  </si>
  <si>
    <t>3577983</t>
  </si>
  <si>
    <t>3578003</t>
  </si>
  <si>
    <t>3578029</t>
  </si>
  <si>
    <t>3578031</t>
  </si>
  <si>
    <t>3578033</t>
  </si>
  <si>
    <t>3578091</t>
  </si>
  <si>
    <t>3578093</t>
  </si>
  <si>
    <t>3578115</t>
  </si>
  <si>
    <t>3578116</t>
  </si>
  <si>
    <t>3578117</t>
  </si>
  <si>
    <t>3578118</t>
  </si>
  <si>
    <t>3578119</t>
  </si>
  <si>
    <t>3578169</t>
  </si>
  <si>
    <t>3578170</t>
  </si>
  <si>
    <t>3578308</t>
  </si>
  <si>
    <t>3578309</t>
  </si>
  <si>
    <t>3578317</t>
  </si>
  <si>
    <t>3578318</t>
  </si>
  <si>
    <t>3578367</t>
  </si>
  <si>
    <t>3578434</t>
  </si>
  <si>
    <t>3578452</t>
  </si>
  <si>
    <t>3578466</t>
  </si>
  <si>
    <t>3578484</t>
  </si>
  <si>
    <t>3578485</t>
  </si>
  <si>
    <t>3578487</t>
  </si>
  <si>
    <t>3578488</t>
  </si>
  <si>
    <t>3578489</t>
  </si>
  <si>
    <t>3578493</t>
  </si>
  <si>
    <t>3578494</t>
  </si>
  <si>
    <t>3578539</t>
  </si>
  <si>
    <t>3578555</t>
  </si>
  <si>
    <t>3578556</t>
  </si>
  <si>
    <t>3578562</t>
  </si>
  <si>
    <t>3578566</t>
  </si>
  <si>
    <t>3578593</t>
  </si>
  <si>
    <t>3578616</t>
  </si>
  <si>
    <t>3578620</t>
  </si>
  <si>
    <t>3578622</t>
  </si>
  <si>
    <t>3578623</t>
  </si>
  <si>
    <t>3578624</t>
  </si>
  <si>
    <t>3578625</t>
  </si>
  <si>
    <t>3578641</t>
  </si>
  <si>
    <t>3578642</t>
  </si>
  <si>
    <t>3578674</t>
  </si>
  <si>
    <t>3578675</t>
  </si>
  <si>
    <t>3578678</t>
  </si>
  <si>
    <t>3578691</t>
  </si>
  <si>
    <t>3578716</t>
  </si>
  <si>
    <t>3578722</t>
  </si>
  <si>
    <t>3578723</t>
  </si>
  <si>
    <t>3578858</t>
  </si>
  <si>
    <t>3578873</t>
  </si>
  <si>
    <t>3578874</t>
  </si>
  <si>
    <t>3578912</t>
  </si>
  <si>
    <t>3578935</t>
  </si>
  <si>
    <t>3578936</t>
  </si>
  <si>
    <t>3578972</t>
  </si>
  <si>
    <t>3578975</t>
  </si>
  <si>
    <t>3579021</t>
  </si>
  <si>
    <t>3579084</t>
  </si>
  <si>
    <t>3579111</t>
  </si>
  <si>
    <t>3579136</t>
  </si>
  <si>
    <t>3579172</t>
  </si>
  <si>
    <t>3579188</t>
  </si>
  <si>
    <t>3579224</t>
  </si>
  <si>
    <t>3579261</t>
  </si>
  <si>
    <t>3579262</t>
  </si>
  <si>
    <t>3579263</t>
  </si>
  <si>
    <t>3579264</t>
  </si>
  <si>
    <t>3579290</t>
  </si>
  <si>
    <t>3579335</t>
  </si>
  <si>
    <t>3579337</t>
  </si>
  <si>
    <t>3579338</t>
  </si>
  <si>
    <t>3579339</t>
  </si>
  <si>
    <t>3579340</t>
  </si>
  <si>
    <t>3579414</t>
  </si>
  <si>
    <t>3579424</t>
  </si>
  <si>
    <t>3579473</t>
  </si>
  <si>
    <t>3579475</t>
  </si>
  <si>
    <t>3579578</t>
  </si>
  <si>
    <t>3579579</t>
  </si>
  <si>
    <t>3579584</t>
  </si>
  <si>
    <t>3579585</t>
  </si>
  <si>
    <t>3579586</t>
  </si>
  <si>
    <t>3579587</t>
  </si>
  <si>
    <t>3579589</t>
  </si>
  <si>
    <t>3579590</t>
  </si>
  <si>
    <t>3579599</t>
  </si>
  <si>
    <t>3579638</t>
  </si>
  <si>
    <t>3579714</t>
  </si>
  <si>
    <t>3579719</t>
  </si>
  <si>
    <t>3579720</t>
  </si>
  <si>
    <t>3579721</t>
  </si>
  <si>
    <t>3579722</t>
  </si>
  <si>
    <t>3579723</t>
  </si>
  <si>
    <t>3579753</t>
  </si>
  <si>
    <t>3579836</t>
  </si>
  <si>
    <t>3579874</t>
  </si>
  <si>
    <t>3579898</t>
  </si>
  <si>
    <t>3579920</t>
  </si>
  <si>
    <t>3579983</t>
  </si>
  <si>
    <t>3580000</t>
  </si>
  <si>
    <t>3580001</t>
  </si>
  <si>
    <t>3580038</t>
  </si>
  <si>
    <t>3580039</t>
  </si>
  <si>
    <t>3580056</t>
  </si>
  <si>
    <t>3580058</t>
  </si>
  <si>
    <t>3580091</t>
  </si>
  <si>
    <t>3580109</t>
  </si>
  <si>
    <t>3580111</t>
  </si>
  <si>
    <t>3580113</t>
  </si>
  <si>
    <t>3580133</t>
  </si>
  <si>
    <t>3580160</t>
  </si>
  <si>
    <t>3580222</t>
  </si>
  <si>
    <t>3580241</t>
  </si>
  <si>
    <t>3580323</t>
  </si>
  <si>
    <t>3580326</t>
  </si>
  <si>
    <t>3580330</t>
  </si>
  <si>
    <t>3580331</t>
  </si>
  <si>
    <t>3580406</t>
  </si>
  <si>
    <t>3580409</t>
  </si>
  <si>
    <t>3580445</t>
  </si>
  <si>
    <t>3580446</t>
  </si>
  <si>
    <t>3580447</t>
  </si>
  <si>
    <t>3580461</t>
  </si>
  <si>
    <t>3580462</t>
  </si>
  <si>
    <t>3580463</t>
  </si>
  <si>
    <t>3580464</t>
  </si>
  <si>
    <t>3580466</t>
  </si>
  <si>
    <t>3580492</t>
  </si>
  <si>
    <t>3580664</t>
  </si>
  <si>
    <t>3580665</t>
  </si>
  <si>
    <t>3580667</t>
  </si>
  <si>
    <t>3580670</t>
  </si>
  <si>
    <t>3580672</t>
  </si>
  <si>
    <t>3580686</t>
  </si>
  <si>
    <t>3580687</t>
  </si>
  <si>
    <t>3580688</t>
  </si>
  <si>
    <t>3580690</t>
  </si>
  <si>
    <t>3580701</t>
  </si>
  <si>
    <t>3580702</t>
  </si>
  <si>
    <t>3580703</t>
  </si>
  <si>
    <t>3580704</t>
  </si>
  <si>
    <t>3580705</t>
  </si>
  <si>
    <t>3580706</t>
  </si>
  <si>
    <t>3580707</t>
  </si>
  <si>
    <t>3580732</t>
  </si>
  <si>
    <t>3580733</t>
  </si>
  <si>
    <t>3580747</t>
  </si>
  <si>
    <t>3580761</t>
  </si>
  <si>
    <t>3580772</t>
  </si>
  <si>
    <t>3580841</t>
  </si>
  <si>
    <t>3580864</t>
  </si>
  <si>
    <t>3580865</t>
  </si>
  <si>
    <t>3580892</t>
  </si>
  <si>
    <t>3580933</t>
  </si>
  <si>
    <t>3580934</t>
  </si>
  <si>
    <t>3580935</t>
  </si>
  <si>
    <t>3580937</t>
  </si>
  <si>
    <t>3580938</t>
  </si>
  <si>
    <t>3580974</t>
  </si>
  <si>
    <t>3580978</t>
  </si>
  <si>
    <t>3580979</t>
  </si>
  <si>
    <t>3580988</t>
  </si>
  <si>
    <t>3580989</t>
  </si>
  <si>
    <t>3581030</t>
  </si>
  <si>
    <t>3581085</t>
  </si>
  <si>
    <t>3581129</t>
  </si>
  <si>
    <t>3581130</t>
  </si>
  <si>
    <t>3581131</t>
  </si>
  <si>
    <t>3581151</t>
  </si>
  <si>
    <t>3581153</t>
  </si>
  <si>
    <t>3581203</t>
  </si>
  <si>
    <t>3581247</t>
  </si>
  <si>
    <t>3581248</t>
  </si>
  <si>
    <t>3581295</t>
  </si>
  <si>
    <t>3581299</t>
  </si>
  <si>
    <t>3581301</t>
  </si>
  <si>
    <t>3581328</t>
  </si>
  <si>
    <t>3581329</t>
  </si>
  <si>
    <t>3581330</t>
  </si>
  <si>
    <t>3581331</t>
  </si>
  <si>
    <t>3581332</t>
  </si>
  <si>
    <t>3581333</t>
  </si>
  <si>
    <t>3581373</t>
  </si>
  <si>
    <t>3581389</t>
  </si>
  <si>
    <t>3581390</t>
  </si>
  <si>
    <t>3581391</t>
  </si>
  <si>
    <t>3581429</t>
  </si>
  <si>
    <t>3581435</t>
  </si>
  <si>
    <t>3581436</t>
  </si>
  <si>
    <t>3581445</t>
  </si>
  <si>
    <t>3581447</t>
  </si>
  <si>
    <t>3581471</t>
  </si>
  <si>
    <t>3581477</t>
  </si>
  <si>
    <t>3581478</t>
  </si>
  <si>
    <t>3581490</t>
  </si>
  <si>
    <t>3581491</t>
  </si>
  <si>
    <t>3581496</t>
  </si>
  <si>
    <t>3581499</t>
  </si>
  <si>
    <t>3581504</t>
  </si>
  <si>
    <t>3581510</t>
  </si>
  <si>
    <t>3581511</t>
  </si>
  <si>
    <t>3581557</t>
  </si>
  <si>
    <t>3581580</t>
  </si>
  <si>
    <t>3581581</t>
  </si>
  <si>
    <t>3581588</t>
  </si>
  <si>
    <t>3581672</t>
  </si>
  <si>
    <t>3581673</t>
  </si>
  <si>
    <t>3581677</t>
  </si>
  <si>
    <t>3581679</t>
  </si>
  <si>
    <t>3581681</t>
  </si>
  <si>
    <t>3581685</t>
  </si>
  <si>
    <t>3581686</t>
  </si>
  <si>
    <t>3581689</t>
  </si>
  <si>
    <t>3581691</t>
  </si>
  <si>
    <t>3581693</t>
  </si>
  <si>
    <t>3581694</t>
  </si>
  <si>
    <t>3581695</t>
  </si>
  <si>
    <t>3581720</t>
  </si>
  <si>
    <t>3581721</t>
  </si>
  <si>
    <t>3581730</t>
  </si>
  <si>
    <t>3581790</t>
  </si>
  <si>
    <t>3581791</t>
  </si>
  <si>
    <t>3581813</t>
  </si>
  <si>
    <t>3581814</t>
  </si>
  <si>
    <t>3581818</t>
  </si>
  <si>
    <t>3581825</t>
  </si>
  <si>
    <t>3581826</t>
  </si>
  <si>
    <t>3581827</t>
  </si>
  <si>
    <t>3581828</t>
  </si>
  <si>
    <t>3581846</t>
  </si>
  <si>
    <t>3581850</t>
  </si>
  <si>
    <t>3582038</t>
  </si>
  <si>
    <t>3582051</t>
  </si>
  <si>
    <t>3582052</t>
  </si>
  <si>
    <t>3582053</t>
  </si>
  <si>
    <t>3582062</t>
  </si>
  <si>
    <t>3582134</t>
  </si>
  <si>
    <t>3582148</t>
  </si>
  <si>
    <t>3582153</t>
  </si>
  <si>
    <t>3582154</t>
  </si>
  <si>
    <t>3582171</t>
  </si>
  <si>
    <t>3582172</t>
  </si>
  <si>
    <t>3582190</t>
  </si>
  <si>
    <t>3582191</t>
  </si>
  <si>
    <t>3582193</t>
  </si>
  <si>
    <t>3582194</t>
  </si>
  <si>
    <t>3582196</t>
  </si>
  <si>
    <t>3582207</t>
  </si>
  <si>
    <t>3582244</t>
  </si>
  <si>
    <t>3582277</t>
  </si>
  <si>
    <t>3582283</t>
  </si>
  <si>
    <t>3582284</t>
  </si>
  <si>
    <t>3582329</t>
  </si>
  <si>
    <t>3582333</t>
  </si>
  <si>
    <t>3582371</t>
  </si>
  <si>
    <t>3582372</t>
  </si>
  <si>
    <t>3582373</t>
  </si>
  <si>
    <t>3582374</t>
  </si>
  <si>
    <t>3582375</t>
  </si>
  <si>
    <t>3582377</t>
  </si>
  <si>
    <t>3582378</t>
  </si>
  <si>
    <t>3582379</t>
  </si>
  <si>
    <t>3582380</t>
  </si>
  <si>
    <t>3582381</t>
  </si>
  <si>
    <t>3582382</t>
  </si>
  <si>
    <t>3582383</t>
  </si>
  <si>
    <t>3582400</t>
  </si>
  <si>
    <t>3582418</t>
  </si>
  <si>
    <t>3582440</t>
  </si>
  <si>
    <t>3582484</t>
  </si>
  <si>
    <t>3582486</t>
  </si>
  <si>
    <t>3582489</t>
  </si>
  <si>
    <t>3582495</t>
  </si>
  <si>
    <t>3582507</t>
  </si>
  <si>
    <t>3582537</t>
  </si>
  <si>
    <t>3582540</t>
  </si>
  <si>
    <t>3582543</t>
  </si>
  <si>
    <t>3582545</t>
  </si>
  <si>
    <t>3582576</t>
  </si>
  <si>
    <t>3582577</t>
  </si>
  <si>
    <t>3582578</t>
  </si>
  <si>
    <t>3582580</t>
  </si>
  <si>
    <t>3582581</t>
  </si>
  <si>
    <t>3582582</t>
  </si>
  <si>
    <t>3582592</t>
  </si>
  <si>
    <t>3582594</t>
  </si>
  <si>
    <t>3582600</t>
  </si>
  <si>
    <t>3582617</t>
  </si>
  <si>
    <t>3582641</t>
  </si>
  <si>
    <t>3582778</t>
  </si>
  <si>
    <t>3582780</t>
  </si>
  <si>
    <t>3582781</t>
  </si>
  <si>
    <t>3582782</t>
  </si>
  <si>
    <t>3582793</t>
  </si>
  <si>
    <t>3582794</t>
  </si>
  <si>
    <t>3582795</t>
  </si>
  <si>
    <t>3582796</t>
  </si>
  <si>
    <t>3582797</t>
  </si>
  <si>
    <t>3582798</t>
  </si>
  <si>
    <t>3582799</t>
  </si>
  <si>
    <t>3582800</t>
  </si>
  <si>
    <t>3582811</t>
  </si>
  <si>
    <t>3582837</t>
  </si>
  <si>
    <t>3582838</t>
  </si>
  <si>
    <t>3582852</t>
  </si>
  <si>
    <t>3582853</t>
  </si>
  <si>
    <t>3582854</t>
  </si>
  <si>
    <t>3582885</t>
  </si>
  <si>
    <t>3582889</t>
  </si>
  <si>
    <t>3582891</t>
  </si>
  <si>
    <t>3582892</t>
  </si>
  <si>
    <t>3582893</t>
  </si>
  <si>
    <t>3582931</t>
  </si>
  <si>
    <t>3582984</t>
  </si>
  <si>
    <t>3583022</t>
  </si>
  <si>
    <t>3583060</t>
  </si>
  <si>
    <t>3583061</t>
  </si>
  <si>
    <t>3583084</t>
  </si>
  <si>
    <t>3583085</t>
  </si>
  <si>
    <t>3583089</t>
  </si>
  <si>
    <t>3583090</t>
  </si>
  <si>
    <t>3583155</t>
  </si>
  <si>
    <t>3583187</t>
  </si>
  <si>
    <t>3583219</t>
  </si>
  <si>
    <t>3583277</t>
  </si>
  <si>
    <t>3583278</t>
  </si>
  <si>
    <t>3583279</t>
  </si>
  <si>
    <t>3583280</t>
  </si>
  <si>
    <t>3583282</t>
  </si>
  <si>
    <t>3583288</t>
  </si>
  <si>
    <t>3583289</t>
  </si>
  <si>
    <t>3583290</t>
  </si>
  <si>
    <t>3583291</t>
  </si>
  <si>
    <t>3583297</t>
  </si>
  <si>
    <t>3583301</t>
  </si>
  <si>
    <t>3583321</t>
  </si>
  <si>
    <t>3583322</t>
  </si>
  <si>
    <t>3583323</t>
  </si>
  <si>
    <t>3583324</t>
  </si>
  <si>
    <t>3583456</t>
  </si>
  <si>
    <t>3583491</t>
  </si>
  <si>
    <t>3583501</t>
  </si>
  <si>
    <t>3583502</t>
  </si>
  <si>
    <t>3583503</t>
  </si>
  <si>
    <t>3583504</t>
  </si>
  <si>
    <t>3583509</t>
  </si>
  <si>
    <t>3583527</t>
  </si>
  <si>
    <t>3583534</t>
  </si>
  <si>
    <t>3583545</t>
  </si>
  <si>
    <t>3583546</t>
  </si>
  <si>
    <t>3583559</t>
  </si>
  <si>
    <t>3583560</t>
  </si>
  <si>
    <t>3583562</t>
  </si>
  <si>
    <t>3583563</t>
  </si>
  <si>
    <t>3583576</t>
  </si>
  <si>
    <t>3583578</t>
  </si>
  <si>
    <t>3583596</t>
  </si>
  <si>
    <t>3583597</t>
  </si>
  <si>
    <t>3583798</t>
  </si>
  <si>
    <t>3583799</t>
  </si>
  <si>
    <t>3583968</t>
  </si>
  <si>
    <t>3583985</t>
  </si>
  <si>
    <t>3584027</t>
  </si>
  <si>
    <t>3584040</t>
  </si>
  <si>
    <t>3584055</t>
  </si>
  <si>
    <t>3584057</t>
  </si>
  <si>
    <t>3584072</t>
  </si>
  <si>
    <t>3584073</t>
  </si>
  <si>
    <t>3584075</t>
  </si>
  <si>
    <t>3584077</t>
  </si>
  <si>
    <t>3584078</t>
  </si>
  <si>
    <t>3584094</t>
  </si>
  <si>
    <t>3584116</t>
  </si>
  <si>
    <t>3584140</t>
  </si>
  <si>
    <t>3584141</t>
  </si>
  <si>
    <t>3584144</t>
  </si>
  <si>
    <t>3584146</t>
  </si>
  <si>
    <t>3584147</t>
  </si>
  <si>
    <t>3584148</t>
  </si>
  <si>
    <t>3584149</t>
  </si>
  <si>
    <t>3584150</t>
  </si>
  <si>
    <t>3584210</t>
  </si>
  <si>
    <t>3584232</t>
  </si>
  <si>
    <t>3584233</t>
  </si>
  <si>
    <t>3584240</t>
  </si>
  <si>
    <t>3584274</t>
  </si>
  <si>
    <t>3584279</t>
  </si>
  <si>
    <t>3584280</t>
  </si>
  <si>
    <t>3584365</t>
  </si>
  <si>
    <t>3584419</t>
  </si>
  <si>
    <t>3584422</t>
  </si>
  <si>
    <t>3584423</t>
  </si>
  <si>
    <t>3584465</t>
  </si>
  <si>
    <t>3584466</t>
  </si>
  <si>
    <t>3584544</t>
  </si>
  <si>
    <t>3584581</t>
  </si>
  <si>
    <t>3584583</t>
  </si>
  <si>
    <t>3584593</t>
  </si>
  <si>
    <t>3584605</t>
  </si>
  <si>
    <t>3584664</t>
  </si>
  <si>
    <t>3584665</t>
  </si>
  <si>
    <t>3584668</t>
  </si>
  <si>
    <t>3584687</t>
  </si>
  <si>
    <t>3584775</t>
  </si>
  <si>
    <t>3584813</t>
  </si>
  <si>
    <t>3584814</t>
  </si>
  <si>
    <t>3584815</t>
  </si>
  <si>
    <t>3584830</t>
  </si>
  <si>
    <t>3584853</t>
  </si>
  <si>
    <t>3584854</t>
  </si>
  <si>
    <t>3584903</t>
  </si>
  <si>
    <t>3584904</t>
  </si>
  <si>
    <t>3584949</t>
  </si>
  <si>
    <t>3584951</t>
  </si>
  <si>
    <t>3584968</t>
  </si>
  <si>
    <t>3585060</t>
  </si>
  <si>
    <t>3585142</t>
  </si>
  <si>
    <t>3585165</t>
  </si>
  <si>
    <t>3585181</t>
  </si>
  <si>
    <t>3585182</t>
  </si>
  <si>
    <t>3585190</t>
  </si>
  <si>
    <t>3585192</t>
  </si>
  <si>
    <t>3585272</t>
  </si>
  <si>
    <t>3585273</t>
  </si>
  <si>
    <t>3585274</t>
  </si>
  <si>
    <t>3585359</t>
  </si>
  <si>
    <t>3585396</t>
  </si>
  <si>
    <t>3585406</t>
  </si>
  <si>
    <t>3585438</t>
  </si>
  <si>
    <t>3585439</t>
  </si>
  <si>
    <t>3585463</t>
  </si>
  <si>
    <t>3585475</t>
  </si>
  <si>
    <t>3585476</t>
  </si>
  <si>
    <t>3585482</t>
  </si>
  <si>
    <t>3585512</t>
  </si>
  <si>
    <t>3585513</t>
  </si>
  <si>
    <t>3585520</t>
  </si>
  <si>
    <t>3585524</t>
  </si>
  <si>
    <t>3585525</t>
  </si>
  <si>
    <t>3585587</t>
  </si>
  <si>
    <t>3585588</t>
  </si>
  <si>
    <t>3585591</t>
  </si>
  <si>
    <t>3585598</t>
  </si>
  <si>
    <t>3585621</t>
  </si>
  <si>
    <t>3585622</t>
  </si>
  <si>
    <t>3585623</t>
  </si>
  <si>
    <t>3585624</t>
  </si>
  <si>
    <t>3585626</t>
  </si>
  <si>
    <t>3585632</t>
  </si>
  <si>
    <t>3585659</t>
  </si>
  <si>
    <t>3585660</t>
  </si>
  <si>
    <t>3585666</t>
  </si>
  <si>
    <t>3585667</t>
  </si>
  <si>
    <t>3585668</t>
  </si>
  <si>
    <t>3585669</t>
  </si>
  <si>
    <t>3585691</t>
  </si>
  <si>
    <t>3585718</t>
  </si>
  <si>
    <t>3585730</t>
  </si>
  <si>
    <t>3585731</t>
  </si>
  <si>
    <t>3585732</t>
  </si>
  <si>
    <t>3585745</t>
  </si>
  <si>
    <t>3585768</t>
  </si>
  <si>
    <t>3585769</t>
  </si>
  <si>
    <t>3585861</t>
  </si>
  <si>
    <t>3585868</t>
  </si>
  <si>
    <t>3585869</t>
  </si>
  <si>
    <t>3585870</t>
  </si>
  <si>
    <t>3585920</t>
  </si>
  <si>
    <t>3585923</t>
  </si>
  <si>
    <t>3585924</t>
  </si>
  <si>
    <t>3585963</t>
  </si>
  <si>
    <t>3585965</t>
  </si>
  <si>
    <t>3585967</t>
  </si>
  <si>
    <t>3585986</t>
  </si>
  <si>
    <t>3585989</t>
  </si>
  <si>
    <t>3585991</t>
  </si>
  <si>
    <t>3586073</t>
  </si>
  <si>
    <t>3586089</t>
  </si>
  <si>
    <t>3586138</t>
  </si>
  <si>
    <t>3586140</t>
  </si>
  <si>
    <t>3586142</t>
  </si>
  <si>
    <t>3586185</t>
  </si>
  <si>
    <t>3586265</t>
  </si>
  <si>
    <t>3586266</t>
  </si>
  <si>
    <t>3586268</t>
  </si>
  <si>
    <t>3586269</t>
  </si>
  <si>
    <t>3586272</t>
  </si>
  <si>
    <t>3586290</t>
  </si>
  <si>
    <t>3586322</t>
  </si>
  <si>
    <t>3586323</t>
  </si>
  <si>
    <t>3586325</t>
  </si>
  <si>
    <t>3586328</t>
  </si>
  <si>
    <t>3586329</t>
  </si>
  <si>
    <t>3586330</t>
  </si>
  <si>
    <t>3586333</t>
  </si>
  <si>
    <t>3586334</t>
  </si>
  <si>
    <t>3586335</t>
  </si>
  <si>
    <t>3586336</t>
  </si>
  <si>
    <t>3586343</t>
  </si>
  <si>
    <t>3586417</t>
  </si>
  <si>
    <t>3586431</t>
  </si>
  <si>
    <t>3586487</t>
  </si>
  <si>
    <t>3586488</t>
  </si>
  <si>
    <t>3586490</t>
  </si>
  <si>
    <t>3586561</t>
  </si>
  <si>
    <t>3586562</t>
  </si>
  <si>
    <t>3586563</t>
  </si>
  <si>
    <t>3586564</t>
  </si>
  <si>
    <t>3586578</t>
  </si>
  <si>
    <t>3586628</t>
  </si>
  <si>
    <t>3586676</t>
  </si>
  <si>
    <t>3586678</t>
  </si>
  <si>
    <t>3586694</t>
  </si>
  <si>
    <t>3586699</t>
  </si>
  <si>
    <t>3586742</t>
  </si>
  <si>
    <t>3586745</t>
  </si>
  <si>
    <t>3586806</t>
  </si>
  <si>
    <t>3586812</t>
  </si>
  <si>
    <t>3586813</t>
  </si>
  <si>
    <t>3586814</t>
  </si>
  <si>
    <t>3586816</t>
  </si>
  <si>
    <t>3586817</t>
  </si>
  <si>
    <t>3586818</t>
  </si>
  <si>
    <t>3586832</t>
  </si>
  <si>
    <t>3586844</t>
  </si>
  <si>
    <t>3586846</t>
  </si>
  <si>
    <t>3586847</t>
  </si>
  <si>
    <t>3586848</t>
  </si>
  <si>
    <t>3586849</t>
  </si>
  <si>
    <t>3586850</t>
  </si>
  <si>
    <t>3586881</t>
  </si>
  <si>
    <t>3586917</t>
  </si>
  <si>
    <t>3586930</t>
  </si>
  <si>
    <t>3586933</t>
  </si>
  <si>
    <t>3586934</t>
  </si>
  <si>
    <t>3586936</t>
  </si>
  <si>
    <t>3586958</t>
  </si>
  <si>
    <t>3586959</t>
  </si>
  <si>
    <t>3586960</t>
  </si>
  <si>
    <t>3586966</t>
  </si>
  <si>
    <t>3586986</t>
  </si>
  <si>
    <t>3587125</t>
  </si>
  <si>
    <t>3587127</t>
  </si>
  <si>
    <t>3587130</t>
  </si>
  <si>
    <t>3587131</t>
  </si>
  <si>
    <t>3587134</t>
  </si>
  <si>
    <t>3587141</t>
  </si>
  <si>
    <t>3587143</t>
  </si>
  <si>
    <t>3587153</t>
  </si>
  <si>
    <t>3587155</t>
  </si>
  <si>
    <t>3587166</t>
  </si>
  <si>
    <t>3587167</t>
  </si>
  <si>
    <t>3587168</t>
  </si>
  <si>
    <t>3587179</t>
  </si>
  <si>
    <t>3587251</t>
  </si>
  <si>
    <t>3587300</t>
  </si>
  <si>
    <t>3587303</t>
  </si>
  <si>
    <t>3587356</t>
  </si>
  <si>
    <t>3587362</t>
  </si>
  <si>
    <t>3587371</t>
  </si>
  <si>
    <t>3587400</t>
  </si>
  <si>
    <t>3587454</t>
  </si>
  <si>
    <t>3587529</t>
  </si>
  <si>
    <t>3587532</t>
  </si>
  <si>
    <t>3587539</t>
  </si>
  <si>
    <t>3587543</t>
  </si>
  <si>
    <t>3587554</t>
  </si>
  <si>
    <t>3587584</t>
  </si>
  <si>
    <t>3587585</t>
  </si>
  <si>
    <t>3587649</t>
  </si>
  <si>
    <t>3587658</t>
  </si>
  <si>
    <t>3587659</t>
  </si>
  <si>
    <t>3587671</t>
  </si>
  <si>
    <t>3587701</t>
  </si>
  <si>
    <t>3587727</t>
  </si>
  <si>
    <t>3587728</t>
  </si>
  <si>
    <t>3587729</t>
  </si>
  <si>
    <t>3587752</t>
  </si>
  <si>
    <t>3587753</t>
  </si>
  <si>
    <t>3587755</t>
  </si>
  <si>
    <t>3587762</t>
  </si>
  <si>
    <t>3587764</t>
  </si>
  <si>
    <t>3587765</t>
  </si>
  <si>
    <t>3587793</t>
  </si>
  <si>
    <t>3587804</t>
  </si>
  <si>
    <t>3587806</t>
  </si>
  <si>
    <t>3587810</t>
  </si>
  <si>
    <t>3587813</t>
  </si>
  <si>
    <t>3587815</t>
  </si>
  <si>
    <t>3587864</t>
  </si>
  <si>
    <t>3587875</t>
  </si>
  <si>
    <t>3587920</t>
  </si>
  <si>
    <t>3587947</t>
  </si>
  <si>
    <t>3587948</t>
  </si>
  <si>
    <t>3587951</t>
  </si>
  <si>
    <t>3587956</t>
  </si>
  <si>
    <t>3587960</t>
  </si>
  <si>
    <t>3587962</t>
  </si>
  <si>
    <t>3587967</t>
  </si>
  <si>
    <t>3587970</t>
  </si>
  <si>
    <t>3587976</t>
  </si>
  <si>
    <t>3587982</t>
  </si>
  <si>
    <t>3588075</t>
  </si>
  <si>
    <t>3588092</t>
  </si>
  <si>
    <t>3588134</t>
  </si>
  <si>
    <t>3588135</t>
  </si>
  <si>
    <t>3588161</t>
  </si>
  <si>
    <t>3588162</t>
  </si>
  <si>
    <t>3588167</t>
  </si>
  <si>
    <t>3588216</t>
  </si>
  <si>
    <t>3588217</t>
  </si>
  <si>
    <t>3588221</t>
  </si>
  <si>
    <t>3588247</t>
  </si>
  <si>
    <t>3588255</t>
  </si>
  <si>
    <t>3588256</t>
  </si>
  <si>
    <t>3588272</t>
  </si>
  <si>
    <t>3588273</t>
  </si>
  <si>
    <t>3588411</t>
  </si>
  <si>
    <t>3588412</t>
  </si>
  <si>
    <t>3588413</t>
  </si>
  <si>
    <t>3588415</t>
  </si>
  <si>
    <t>3588447</t>
  </si>
  <si>
    <t>3588451</t>
  </si>
  <si>
    <t>3588452</t>
  </si>
  <si>
    <t>3588504</t>
  </si>
  <si>
    <t>3588552</t>
  </si>
  <si>
    <t>3588568</t>
  </si>
  <si>
    <t>3588590</t>
  </si>
  <si>
    <t>3588592</t>
  </si>
  <si>
    <t>3588625</t>
  </si>
  <si>
    <t>3588627</t>
  </si>
  <si>
    <t>3588634</t>
  </si>
  <si>
    <t>3588651</t>
  </si>
  <si>
    <t>3588656</t>
  </si>
  <si>
    <t>3588668</t>
  </si>
  <si>
    <t>3588687</t>
  </si>
  <si>
    <t>3588702</t>
  </si>
  <si>
    <t>3588711</t>
  </si>
  <si>
    <t>3588735</t>
  </si>
  <si>
    <t>3588738</t>
  </si>
  <si>
    <t>3588752</t>
  </si>
  <si>
    <t>3588760</t>
  </si>
  <si>
    <t>3588767</t>
  </si>
  <si>
    <t>3588814</t>
  </si>
  <si>
    <t>3588815</t>
  </si>
  <si>
    <t>3588866</t>
  </si>
  <si>
    <t>3588984</t>
  </si>
  <si>
    <t>3588986</t>
  </si>
  <si>
    <t>3588987</t>
  </si>
  <si>
    <t>3588988</t>
  </si>
  <si>
    <t>3588990</t>
  </si>
  <si>
    <t>3588991</t>
  </si>
  <si>
    <t>3588992</t>
  </si>
  <si>
    <t>3589008</t>
  </si>
  <si>
    <t>3589017</t>
  </si>
  <si>
    <t>3589019</t>
  </si>
  <si>
    <t>3589030</t>
  </si>
  <si>
    <t>3589031</t>
  </si>
  <si>
    <t>3589032</t>
  </si>
  <si>
    <t>3589063</t>
  </si>
  <si>
    <t>3589065</t>
  </si>
  <si>
    <t>3589075</t>
  </si>
  <si>
    <t>3589076</t>
  </si>
  <si>
    <t>3589078</t>
  </si>
  <si>
    <t>3589129</t>
  </si>
  <si>
    <t>3589132</t>
  </si>
  <si>
    <t>3589134</t>
  </si>
  <si>
    <t>3589140</t>
  </si>
  <si>
    <t>3589142</t>
  </si>
  <si>
    <t>3589143</t>
  </si>
  <si>
    <t>3589152</t>
  </si>
  <si>
    <t>3589153</t>
  </si>
  <si>
    <t>3589234</t>
  </si>
  <si>
    <t>3589238</t>
  </si>
  <si>
    <t>3589251</t>
  </si>
  <si>
    <t>3589263</t>
  </si>
  <si>
    <t>3589280</t>
  </si>
  <si>
    <t>3589291</t>
  </si>
  <si>
    <t>3589338</t>
  </si>
  <si>
    <t>3589347</t>
  </si>
  <si>
    <t>3589366</t>
  </si>
  <si>
    <t>3589367</t>
  </si>
  <si>
    <t>3589402</t>
  </si>
  <si>
    <t>3589403</t>
  </si>
  <si>
    <t>3589404</t>
  </si>
  <si>
    <t>3589405</t>
  </si>
  <si>
    <t>3589406</t>
  </si>
  <si>
    <t>3589407</t>
  </si>
  <si>
    <t>3589411</t>
  </si>
  <si>
    <t>3589412</t>
  </si>
  <si>
    <t>3589415</t>
  </si>
  <si>
    <t>3589437</t>
  </si>
  <si>
    <t>3589438</t>
  </si>
  <si>
    <t>3589439</t>
  </si>
  <si>
    <t>3589441</t>
  </si>
  <si>
    <t>3589451</t>
  </si>
  <si>
    <t>3589452</t>
  </si>
  <si>
    <t>3589453</t>
  </si>
  <si>
    <t>3589500</t>
  </si>
  <si>
    <t>3589502</t>
  </si>
  <si>
    <t>3589503</t>
  </si>
  <si>
    <t>3589515</t>
  </si>
  <si>
    <t>3589518</t>
  </si>
  <si>
    <t>3589555</t>
  </si>
  <si>
    <t>3589558</t>
  </si>
  <si>
    <t>3589560</t>
  </si>
  <si>
    <t>3589641</t>
  </si>
  <si>
    <t>3589671</t>
  </si>
  <si>
    <t>3589674</t>
  </si>
  <si>
    <t>3589690</t>
  </si>
  <si>
    <t>3589696</t>
  </si>
  <si>
    <t>3589710</t>
  </si>
  <si>
    <t>3589714</t>
  </si>
  <si>
    <t>3589715</t>
  </si>
  <si>
    <t>3589716</t>
  </si>
  <si>
    <t>3589722</t>
  </si>
  <si>
    <t>3589724</t>
  </si>
  <si>
    <t>3589756</t>
  </si>
  <si>
    <t>3589757</t>
  </si>
  <si>
    <t>3589758</t>
  </si>
  <si>
    <t>3589759</t>
  </si>
  <si>
    <t>3589760</t>
  </si>
  <si>
    <t>3589761</t>
  </si>
  <si>
    <t>3589762</t>
  </si>
  <si>
    <t>3589764</t>
  </si>
  <si>
    <t>3589766</t>
  </si>
  <si>
    <t>3589767</t>
  </si>
  <si>
    <t>3589768</t>
  </si>
  <si>
    <t>3589771</t>
  </si>
  <si>
    <t>3589772</t>
  </si>
  <si>
    <t>3589774</t>
  </si>
  <si>
    <t>3589775</t>
  </si>
  <si>
    <t>3589776</t>
  </si>
  <si>
    <t>3589777</t>
  </si>
  <si>
    <t>3589821</t>
  </si>
  <si>
    <t>3589823</t>
  </si>
  <si>
    <t>3589854</t>
  </si>
  <si>
    <t>3589857</t>
  </si>
  <si>
    <t>3589861</t>
  </si>
  <si>
    <t>3589862</t>
  </si>
  <si>
    <t>3589868</t>
  </si>
  <si>
    <t>3589876</t>
  </si>
  <si>
    <t>3589878</t>
  </si>
  <si>
    <t>3589904</t>
  </si>
  <si>
    <t>3589943</t>
  </si>
  <si>
    <t>3589947</t>
  </si>
  <si>
    <t>3589966</t>
  </si>
  <si>
    <t>3589967</t>
  </si>
  <si>
    <t>3589970</t>
  </si>
  <si>
    <t>3589971</t>
  </si>
  <si>
    <t>3589973</t>
  </si>
  <si>
    <t>3589975</t>
  </si>
  <si>
    <t>3589981</t>
  </si>
  <si>
    <t>3590000</t>
  </si>
  <si>
    <t>3590017</t>
  </si>
  <si>
    <t>3590022</t>
  </si>
  <si>
    <t>3590033</t>
  </si>
  <si>
    <t>3590034</t>
  </si>
  <si>
    <t>3590038</t>
  </si>
  <si>
    <t>3590096</t>
  </si>
  <si>
    <t>3590100</t>
  </si>
  <si>
    <t>3590104</t>
  </si>
  <si>
    <t>3590113</t>
  </si>
  <si>
    <t>3590138</t>
  </si>
  <si>
    <t>3590198</t>
  </si>
  <si>
    <t>3590247</t>
  </si>
  <si>
    <t>3590266</t>
  </si>
  <si>
    <t>3590275</t>
  </si>
  <si>
    <t>3590277</t>
  </si>
  <si>
    <t>3590293</t>
  </si>
  <si>
    <t>3590406</t>
  </si>
  <si>
    <t>3590411</t>
  </si>
  <si>
    <t>3590441</t>
  </si>
  <si>
    <t>3590443</t>
  </si>
  <si>
    <t>3590444</t>
  </si>
  <si>
    <t>3590449</t>
  </si>
  <si>
    <t>3590452</t>
  </si>
  <si>
    <t>3590453</t>
  </si>
  <si>
    <t>3590480</t>
  </si>
  <si>
    <t>3590481</t>
  </si>
  <si>
    <t>3590516</t>
  </si>
  <si>
    <t>3590535</t>
  </si>
  <si>
    <t>3590538</t>
  </si>
  <si>
    <t>3590552</t>
  </si>
  <si>
    <t>3590593</t>
  </si>
  <si>
    <t>3590646</t>
  </si>
  <si>
    <t>3590676</t>
  </si>
  <si>
    <t>3590679</t>
  </si>
  <si>
    <t>3590718</t>
  </si>
  <si>
    <t>3590727</t>
  </si>
  <si>
    <t>3590768</t>
  </si>
  <si>
    <t>3590826</t>
  </si>
  <si>
    <t>3590860</t>
  </si>
  <si>
    <t>3590870</t>
  </si>
  <si>
    <t>3590895</t>
  </si>
  <si>
    <t>3590898</t>
  </si>
  <si>
    <t>3590999</t>
  </si>
  <si>
    <t>3591002</t>
  </si>
  <si>
    <t>3591013</t>
  </si>
  <si>
    <t>3591014</t>
  </si>
  <si>
    <t>3591042</t>
  </si>
  <si>
    <t>3591045</t>
  </si>
  <si>
    <t>3591166</t>
  </si>
  <si>
    <t>3591167</t>
  </si>
  <si>
    <t>3591171</t>
  </si>
  <si>
    <t>3591174</t>
  </si>
  <si>
    <t>3591178</t>
  </si>
  <si>
    <t>3591179</t>
  </si>
  <si>
    <t>3591185</t>
  </si>
  <si>
    <t>3591188</t>
  </si>
  <si>
    <t>3591220</t>
  </si>
  <si>
    <t>3591223</t>
  </si>
  <si>
    <t>3591229</t>
  </si>
  <si>
    <t>3591237</t>
  </si>
  <si>
    <t>3591238</t>
  </si>
  <si>
    <t>3591239</t>
  </si>
  <si>
    <t>3591241</t>
  </si>
  <si>
    <t>3591267</t>
  </si>
  <si>
    <t>3591269</t>
  </si>
  <si>
    <t>3591275</t>
  </si>
  <si>
    <t>3591276</t>
  </si>
  <si>
    <t>3591278</t>
  </si>
  <si>
    <t>3591282</t>
  </si>
  <si>
    <t>3591285</t>
  </si>
  <si>
    <t>3591286</t>
  </si>
  <si>
    <t>3591366</t>
  </si>
  <si>
    <t>3591443</t>
  </si>
  <si>
    <t>3591445</t>
  </si>
  <si>
    <t>3591499</t>
  </si>
  <si>
    <t>3591500</t>
  </si>
  <si>
    <t>3591504</t>
  </si>
  <si>
    <t>3591510</t>
  </si>
  <si>
    <t>3591516</t>
  </si>
  <si>
    <t>3591521</t>
  </si>
  <si>
    <t>3591523</t>
  </si>
  <si>
    <t>3591534</t>
  </si>
  <si>
    <t>3591539</t>
  </si>
  <si>
    <t>3591542</t>
  </si>
  <si>
    <t>3591557</t>
  </si>
  <si>
    <t>3591559</t>
  </si>
  <si>
    <t>3591561</t>
  </si>
  <si>
    <t>3591562</t>
  </si>
  <si>
    <t>3591618</t>
  </si>
  <si>
    <t>3591622</t>
  </si>
  <si>
    <t>3591628</t>
  </si>
  <si>
    <t>3591630</t>
  </si>
  <si>
    <t>3591653</t>
  </si>
  <si>
    <t>3591657</t>
  </si>
  <si>
    <t>3591669</t>
  </si>
  <si>
    <t>3591778</t>
  </si>
  <si>
    <t>3591786</t>
  </si>
  <si>
    <t>3591798</t>
  </si>
  <si>
    <t>3591937</t>
  </si>
  <si>
    <t>3591963</t>
  </si>
  <si>
    <t>3591968</t>
  </si>
  <si>
    <t>3591974</t>
  </si>
  <si>
    <t>3591981</t>
  </si>
  <si>
    <t>3591984</t>
  </si>
  <si>
    <t>3591986</t>
  </si>
  <si>
    <t>3592033</t>
  </si>
  <si>
    <t>3592036</t>
  </si>
  <si>
    <t>3592056</t>
  </si>
  <si>
    <t>3592061</t>
  </si>
  <si>
    <t>3592062</t>
  </si>
  <si>
    <t>3592122</t>
  </si>
  <si>
    <t>3592123</t>
  </si>
  <si>
    <t>3592124</t>
  </si>
  <si>
    <t>3592127</t>
  </si>
  <si>
    <t>3592128</t>
  </si>
  <si>
    <t>3592132</t>
  </si>
  <si>
    <t>3592133</t>
  </si>
  <si>
    <t>3592134</t>
  </si>
  <si>
    <t>3592135</t>
  </si>
  <si>
    <t>3592136</t>
  </si>
  <si>
    <t>3592148</t>
  </si>
  <si>
    <t>3592149</t>
  </si>
  <si>
    <t>3592156</t>
  </si>
  <si>
    <t>3592159</t>
  </si>
  <si>
    <t>3592186</t>
  </si>
  <si>
    <t>3592187</t>
  </si>
  <si>
    <t>3592188</t>
  </si>
  <si>
    <t>3592189</t>
  </si>
  <si>
    <t>3592190</t>
  </si>
  <si>
    <t>3592242</t>
  </si>
  <si>
    <t>3592244</t>
  </si>
  <si>
    <t>3592274</t>
  </si>
  <si>
    <t>3592352</t>
  </si>
  <si>
    <t>3592354</t>
  </si>
  <si>
    <t>3592357</t>
  </si>
  <si>
    <t>3592498</t>
  </si>
  <si>
    <t>3592501</t>
  </si>
  <si>
    <t>3592581</t>
  </si>
  <si>
    <t>3592586</t>
  </si>
  <si>
    <t>3592617</t>
  </si>
  <si>
    <t>3592645</t>
  </si>
  <si>
    <t>3592649</t>
  </si>
  <si>
    <t>3592651</t>
  </si>
  <si>
    <t>3592656</t>
  </si>
  <si>
    <t>3592711</t>
  </si>
  <si>
    <t>3592717</t>
  </si>
  <si>
    <t>3592718</t>
  </si>
  <si>
    <t>3592719</t>
  </si>
  <si>
    <t>3592721</t>
  </si>
  <si>
    <t>3592723</t>
  </si>
  <si>
    <t>3592737</t>
  </si>
  <si>
    <t>3592743</t>
  </si>
  <si>
    <t>3592744</t>
  </si>
  <si>
    <t>3592746</t>
  </si>
  <si>
    <t>3592777</t>
  </si>
  <si>
    <t>3592785</t>
  </si>
  <si>
    <t>3592786</t>
  </si>
  <si>
    <t>3592788</t>
  </si>
  <si>
    <t>3592819</t>
  </si>
  <si>
    <t>3592822</t>
  </si>
  <si>
    <t>3592823</t>
  </si>
  <si>
    <t>3592874</t>
  </si>
  <si>
    <t>3592875</t>
  </si>
  <si>
    <t>3592916</t>
  </si>
  <si>
    <t>3592932</t>
  </si>
  <si>
    <t>3592933</t>
  </si>
  <si>
    <t>3592934</t>
  </si>
  <si>
    <t>3592935</t>
  </si>
  <si>
    <t>3592936</t>
  </si>
  <si>
    <t>3592937</t>
  </si>
  <si>
    <t>3592939</t>
  </si>
  <si>
    <t>3592940</t>
  </si>
  <si>
    <t>3592962</t>
  </si>
  <si>
    <t>3593030</t>
  </si>
  <si>
    <t>3593031</t>
  </si>
  <si>
    <t>3593138</t>
  </si>
  <si>
    <t>3593139</t>
  </si>
  <si>
    <t>3593203</t>
  </si>
  <si>
    <t>3593252</t>
  </si>
  <si>
    <t>3593260</t>
  </si>
  <si>
    <t>3593270</t>
  </si>
  <si>
    <t>3593271</t>
  </si>
  <si>
    <t>3593272</t>
  </si>
  <si>
    <t>3593416</t>
  </si>
  <si>
    <t>3593417</t>
  </si>
  <si>
    <t>3593418</t>
  </si>
  <si>
    <t>3593420</t>
  </si>
  <si>
    <t>3593422</t>
  </si>
  <si>
    <t>3593423</t>
  </si>
  <si>
    <t>3593433</t>
  </si>
  <si>
    <t>3593434</t>
  </si>
  <si>
    <t>3593456</t>
  </si>
  <si>
    <t>3593457</t>
  </si>
  <si>
    <t>3593458</t>
  </si>
  <si>
    <t>3593459</t>
  </si>
  <si>
    <t>3593460</t>
  </si>
  <si>
    <t>3593483</t>
  </si>
  <si>
    <t>3593486</t>
  </si>
  <si>
    <t>3593492</t>
  </si>
  <si>
    <t>3593532</t>
  </si>
  <si>
    <t>3593534</t>
  </si>
  <si>
    <t>3593542</t>
  </si>
  <si>
    <t>3593567</t>
  </si>
  <si>
    <t>3593626</t>
  </si>
  <si>
    <t>3593630</t>
  </si>
  <si>
    <t>3593634</t>
  </si>
  <si>
    <t>3593648</t>
  </si>
  <si>
    <t>3593652</t>
  </si>
  <si>
    <t>3593666</t>
  </si>
  <si>
    <t>3593682</t>
  </si>
  <si>
    <t>3593686</t>
  </si>
  <si>
    <t>3593693</t>
  </si>
  <si>
    <t>3593694</t>
  </si>
  <si>
    <t>3593767</t>
  </si>
  <si>
    <t>3593776</t>
  </si>
  <si>
    <t>3593778</t>
  </si>
  <si>
    <t>3593793</t>
  </si>
  <si>
    <t>3593872</t>
  </si>
  <si>
    <t>3593875</t>
  </si>
  <si>
    <t>3593881</t>
  </si>
  <si>
    <t>3593883</t>
  </si>
  <si>
    <t>3593896</t>
  </si>
  <si>
    <t>3593953</t>
  </si>
  <si>
    <t>3593954</t>
  </si>
  <si>
    <t>3593955</t>
  </si>
  <si>
    <t>3593957</t>
  </si>
  <si>
    <t>3593994</t>
  </si>
  <si>
    <t>3594064</t>
  </si>
  <si>
    <t>3594107</t>
  </si>
  <si>
    <t>3594108</t>
  </si>
  <si>
    <t>3594111</t>
  </si>
  <si>
    <t>3594113</t>
  </si>
  <si>
    <t>3594120</t>
  </si>
  <si>
    <t>3594131</t>
  </si>
  <si>
    <t>3594142</t>
  </si>
  <si>
    <t>3594159</t>
  </si>
  <si>
    <t>3594166</t>
  </si>
  <si>
    <t>3594256</t>
  </si>
  <si>
    <t>3594347</t>
  </si>
  <si>
    <t>3594355</t>
  </si>
  <si>
    <t>3594356</t>
  </si>
  <si>
    <t>3594365</t>
  </si>
  <si>
    <t>3594386</t>
  </si>
  <si>
    <t>3594387</t>
  </si>
  <si>
    <t>3594391</t>
  </si>
  <si>
    <t>3594431</t>
  </si>
  <si>
    <t>3594436</t>
  </si>
  <si>
    <t>3594439</t>
  </si>
  <si>
    <t>3594440</t>
  </si>
  <si>
    <t>3594483</t>
  </si>
  <si>
    <t>3594486</t>
  </si>
  <si>
    <t>3594506</t>
  </si>
  <si>
    <t>3594507</t>
  </si>
  <si>
    <t>3594528</t>
  </si>
  <si>
    <t>3594532</t>
  </si>
  <si>
    <t>3594542</t>
  </si>
  <si>
    <t>3594550</t>
  </si>
  <si>
    <t>3594552</t>
  </si>
  <si>
    <t>3594553</t>
  </si>
  <si>
    <t>3594554</t>
  </si>
  <si>
    <t>3594581</t>
  </si>
  <si>
    <t>3594603</t>
  </si>
  <si>
    <t>3594619</t>
  </si>
  <si>
    <t>3594627</t>
  </si>
  <si>
    <t>3594641</t>
  </si>
  <si>
    <t>3594643</t>
  </si>
  <si>
    <t>3594674</t>
  </si>
  <si>
    <t>3594675</t>
  </si>
  <si>
    <t>3594768</t>
  </si>
  <si>
    <t>3594835</t>
  </si>
  <si>
    <t>3594838</t>
  </si>
  <si>
    <t>3594839</t>
  </si>
  <si>
    <t>3594886</t>
  </si>
  <si>
    <t>3594907</t>
  </si>
  <si>
    <t>3594938</t>
  </si>
  <si>
    <t>3594942</t>
  </si>
  <si>
    <t>3595003</t>
  </si>
  <si>
    <t>3595034</t>
  </si>
  <si>
    <t>3595037</t>
  </si>
  <si>
    <t>3595074</t>
  </si>
  <si>
    <t>3595089</t>
  </si>
  <si>
    <t>3595100</t>
  </si>
  <si>
    <t>3595139</t>
  </si>
  <si>
    <t>3595148</t>
  </si>
  <si>
    <t>3595160</t>
  </si>
  <si>
    <t>3595161</t>
  </si>
  <si>
    <t>3595162</t>
  </si>
  <si>
    <t>3595163</t>
  </si>
  <si>
    <t>3595269</t>
  </si>
  <si>
    <t>3595271</t>
  </si>
  <si>
    <t>3595321</t>
  </si>
  <si>
    <t>3595324</t>
  </si>
  <si>
    <t>3595332</t>
  </si>
  <si>
    <t>3595335</t>
  </si>
  <si>
    <t>3595336</t>
  </si>
  <si>
    <t>3595337</t>
  </si>
  <si>
    <t>3595364</t>
  </si>
  <si>
    <t>3595365</t>
  </si>
  <si>
    <t>3595366</t>
  </si>
  <si>
    <t>3595367</t>
  </si>
  <si>
    <t>3595391</t>
  </si>
  <si>
    <t>3595392</t>
  </si>
  <si>
    <t>3595417</t>
  </si>
  <si>
    <t>3595418</t>
  </si>
  <si>
    <t>3595419</t>
  </si>
  <si>
    <t>3595420</t>
  </si>
  <si>
    <t>3595424</t>
  </si>
  <si>
    <t>3595436</t>
  </si>
  <si>
    <t>3595443</t>
  </si>
  <si>
    <t>3595445</t>
  </si>
  <si>
    <t>3595446</t>
  </si>
  <si>
    <t>3595448</t>
  </si>
  <si>
    <t>3595449</t>
  </si>
  <si>
    <t>3595456</t>
  </si>
  <si>
    <t>3595457</t>
  </si>
  <si>
    <t>3595553</t>
  </si>
  <si>
    <t>3595555</t>
  </si>
  <si>
    <t>3595556</t>
  </si>
  <si>
    <t>3595668</t>
  </si>
  <si>
    <t>3595671</t>
  </si>
  <si>
    <t>3595727</t>
  </si>
  <si>
    <t>3595765</t>
  </si>
  <si>
    <t>3595788</t>
  </si>
  <si>
    <t>3595806</t>
  </si>
  <si>
    <t>3595807</t>
  </si>
  <si>
    <t>3595834</t>
  </si>
  <si>
    <t>3595850</t>
  </si>
  <si>
    <t>3595851</t>
  </si>
  <si>
    <t>3595878</t>
  </si>
  <si>
    <t>3595880</t>
  </si>
  <si>
    <t>3595889</t>
  </si>
  <si>
    <t>3595941</t>
  </si>
  <si>
    <t>3595942</t>
  </si>
  <si>
    <t>3595979</t>
  </si>
  <si>
    <t>3596022</t>
  </si>
  <si>
    <t>3596126</t>
  </si>
  <si>
    <t>3596132</t>
  </si>
  <si>
    <t>3596139</t>
  </si>
  <si>
    <t>3596172</t>
  </si>
  <si>
    <t>3596177</t>
  </si>
  <si>
    <t>3596191</t>
  </si>
  <si>
    <t>3596192</t>
  </si>
  <si>
    <t>3596200</t>
  </si>
  <si>
    <t>3596212</t>
  </si>
  <si>
    <t>3596213</t>
  </si>
  <si>
    <t>3596214</t>
  </si>
  <si>
    <t>3596215</t>
  </si>
  <si>
    <t>3596216</t>
  </si>
  <si>
    <t>3596218</t>
  </si>
  <si>
    <t>3596282</t>
  </si>
  <si>
    <t>3596289</t>
  </si>
  <si>
    <t>3596331</t>
  </si>
  <si>
    <t>3596366</t>
  </si>
  <si>
    <t>3596368</t>
  </si>
  <si>
    <t>3596376</t>
  </si>
  <si>
    <t>3596416</t>
  </si>
  <si>
    <t>3596417</t>
  </si>
  <si>
    <t>3596418</t>
  </si>
  <si>
    <t>3596442</t>
  </si>
  <si>
    <t>3596445</t>
  </si>
  <si>
    <t>3596479</t>
  </si>
  <si>
    <t>3596488</t>
  </si>
  <si>
    <t>3596797</t>
  </si>
  <si>
    <t>3596815</t>
  </si>
  <si>
    <t>3596816</t>
  </si>
  <si>
    <t>3596833</t>
  </si>
  <si>
    <t>3596834</t>
  </si>
  <si>
    <t>3596853</t>
  </si>
  <si>
    <t>3596855</t>
  </si>
  <si>
    <t>3596864</t>
  </si>
  <si>
    <t>3596904</t>
  </si>
  <si>
    <t>3596909</t>
  </si>
  <si>
    <t>3596917</t>
  </si>
  <si>
    <t>3596919</t>
  </si>
  <si>
    <t>3596922</t>
  </si>
  <si>
    <t>3596941</t>
  </si>
  <si>
    <t>3596959</t>
  </si>
  <si>
    <t>3596979</t>
  </si>
  <si>
    <t>3596981</t>
  </si>
  <si>
    <t>3596982</t>
  </si>
  <si>
    <t>3596987</t>
  </si>
  <si>
    <t>3597053</t>
  </si>
  <si>
    <t>3597054</t>
  </si>
  <si>
    <t>3597056</t>
  </si>
  <si>
    <t>3597057</t>
  </si>
  <si>
    <t>3597060</t>
  </si>
  <si>
    <t>3597061</t>
  </si>
  <si>
    <t>3597062</t>
  </si>
  <si>
    <t>3597063</t>
  </si>
  <si>
    <t>3597077</t>
  </si>
  <si>
    <t>3597101</t>
  </si>
  <si>
    <t>3597104</t>
  </si>
  <si>
    <t>3597132</t>
  </si>
  <si>
    <t>3597133</t>
  </si>
  <si>
    <t>3597134</t>
  </si>
  <si>
    <t>3597138</t>
  </si>
  <si>
    <t>3597235</t>
  </si>
  <si>
    <t>3597240</t>
  </si>
  <si>
    <t>3597242</t>
  </si>
  <si>
    <t>3597244</t>
  </si>
  <si>
    <t>3597254</t>
  </si>
  <si>
    <t>3597370</t>
  </si>
  <si>
    <t>3597479</t>
  </si>
  <si>
    <t>3597481</t>
  </si>
  <si>
    <t>3597485</t>
  </si>
  <si>
    <t>3597521</t>
  </si>
  <si>
    <t>3597542</t>
  </si>
  <si>
    <t>3597544</t>
  </si>
  <si>
    <t>3597582</t>
  </si>
  <si>
    <t>3597587</t>
  </si>
  <si>
    <t>3597612</t>
  </si>
  <si>
    <t>3597626</t>
  </si>
  <si>
    <t>3597629</t>
  </si>
  <si>
    <t>3597634</t>
  </si>
  <si>
    <t>3597637</t>
  </si>
  <si>
    <t>3597640</t>
  </si>
  <si>
    <t>3597660</t>
  </si>
  <si>
    <t>3597741</t>
  </si>
  <si>
    <t>3597745</t>
  </si>
  <si>
    <t>3597797</t>
  </si>
  <si>
    <t>3597802</t>
  </si>
  <si>
    <t>3597818</t>
  </si>
  <si>
    <t>3597841</t>
  </si>
  <si>
    <t>3598267</t>
  </si>
  <si>
    <t>3564469</t>
  </si>
  <si>
    <t>3567671</t>
  </si>
  <si>
    <t>3587118</t>
  </si>
  <si>
    <t>3597136</t>
  </si>
  <si>
    <t>3578991</t>
  </si>
  <si>
    <t>3584628</t>
  </si>
  <si>
    <t>3584648</t>
  </si>
  <si>
    <t>3562984</t>
  </si>
  <si>
    <t>3563153</t>
  </si>
  <si>
    <t>3565128</t>
  </si>
  <si>
    <t>3567726</t>
  </si>
  <si>
    <t>3571610</t>
  </si>
  <si>
    <t>3576063</t>
  </si>
  <si>
    <t>3584015</t>
  </si>
  <si>
    <t>3586360</t>
  </si>
  <si>
    <t>3590148</t>
  </si>
  <si>
    <t>3594197</t>
  </si>
  <si>
    <t>3597293</t>
  </si>
  <si>
    <t>3579132</t>
  </si>
  <si>
    <t>3588712</t>
  </si>
  <si>
    <t>3544335</t>
  </si>
  <si>
    <t>3557044</t>
  </si>
  <si>
    <t>3567609</t>
  </si>
  <si>
    <t>3567611</t>
  </si>
  <si>
    <t>3567675</t>
  </si>
  <si>
    <t>3567681</t>
  </si>
  <si>
    <t>3567682</t>
  </si>
  <si>
    <t>3567692</t>
  </si>
  <si>
    <t>3567693</t>
  </si>
  <si>
    <t>3567698</t>
  </si>
  <si>
    <t>3567699</t>
  </si>
  <si>
    <t>3578350</t>
  </si>
  <si>
    <t>3578351</t>
  </si>
  <si>
    <t>3578592</t>
  </si>
  <si>
    <t>3578594</t>
  </si>
  <si>
    <t>3580641</t>
  </si>
  <si>
    <t>3580642</t>
  </si>
  <si>
    <t>3581104</t>
  </si>
  <si>
    <t>3581105</t>
  </si>
  <si>
    <t>3581127</t>
  </si>
  <si>
    <t>3581128</t>
  </si>
  <si>
    <t>3583386</t>
  </si>
  <si>
    <t>3584180</t>
  </si>
  <si>
    <t>3586658</t>
  </si>
  <si>
    <t>3586659</t>
  </si>
  <si>
    <t>3590414</t>
  </si>
  <si>
    <t>3563700</t>
  </si>
  <si>
    <t>3563701</t>
  </si>
  <si>
    <t>3582919</t>
  </si>
  <si>
    <t>3573878</t>
  </si>
  <si>
    <t>3579322</t>
  </si>
  <si>
    <t>3567781</t>
  </si>
  <si>
    <t>3567814</t>
  </si>
  <si>
    <t>3569476</t>
  </si>
  <si>
    <t>3574126</t>
  </si>
  <si>
    <t>3574127</t>
  </si>
  <si>
    <t>3575419</t>
  </si>
  <si>
    <t>3575547</t>
  </si>
  <si>
    <t>3575548</t>
  </si>
  <si>
    <t>3575986</t>
  </si>
  <si>
    <t>3576188</t>
  </si>
  <si>
    <t>3576477</t>
  </si>
  <si>
    <t>3576795</t>
  </si>
  <si>
    <t>3577803</t>
  </si>
  <si>
    <t>3578166</t>
  </si>
  <si>
    <t>3578355</t>
  </si>
  <si>
    <t>3579186</t>
  </si>
  <si>
    <t>3579725</t>
  </si>
  <si>
    <t>3579729</t>
  </si>
  <si>
    <t>3579730</t>
  </si>
  <si>
    <t>3580009</t>
  </si>
  <si>
    <t>3580011</t>
  </si>
  <si>
    <t>3581740</t>
  </si>
  <si>
    <t>3582030</t>
  </si>
  <si>
    <t>3582433</t>
  </si>
  <si>
    <t>3583429</t>
  </si>
  <si>
    <t>3584177</t>
  </si>
  <si>
    <t>3584178</t>
  </si>
  <si>
    <t>3587929</t>
  </si>
  <si>
    <t>3588584</t>
  </si>
  <si>
    <t>3589040</t>
  </si>
  <si>
    <t>3589136</t>
  </si>
  <si>
    <t>3589138</t>
  </si>
  <si>
    <t>3589572</t>
  </si>
  <si>
    <t>3592686</t>
  </si>
  <si>
    <t>3593049</t>
  </si>
  <si>
    <t>3593050</t>
  </si>
  <si>
    <t>3593906</t>
  </si>
  <si>
    <t>3597004</t>
  </si>
  <si>
    <t>3597080</t>
  </si>
  <si>
    <t>3597084</t>
  </si>
  <si>
    <t>3597122</t>
  </si>
  <si>
    <t>3563864</t>
  </si>
  <si>
    <t>3564238</t>
  </si>
  <si>
    <t>3564577</t>
  </si>
  <si>
    <t>3566538</t>
  </si>
  <si>
    <t>3567278</t>
  </si>
  <si>
    <t>3567555</t>
  </si>
  <si>
    <t>3568047</t>
  </si>
  <si>
    <t>3568495</t>
  </si>
  <si>
    <t>3569088</t>
  </si>
  <si>
    <t>3569256</t>
  </si>
  <si>
    <t>3570177</t>
  </si>
  <si>
    <t>3572360</t>
  </si>
  <si>
    <t>3572672</t>
  </si>
  <si>
    <t>3572736</t>
  </si>
  <si>
    <t>3572958</t>
  </si>
  <si>
    <t>3573294</t>
  </si>
  <si>
    <t>3573380</t>
  </si>
  <si>
    <t>3573920</t>
  </si>
  <si>
    <t>3575824</t>
  </si>
  <si>
    <t>3575839</t>
  </si>
  <si>
    <t>3576139</t>
  </si>
  <si>
    <t>3576140</t>
  </si>
  <si>
    <t>3576141</t>
  </si>
  <si>
    <t>3576437</t>
  </si>
  <si>
    <t>3576835</t>
  </si>
  <si>
    <t>3577496</t>
  </si>
  <si>
    <t>3577557</t>
  </si>
  <si>
    <t>3577590</t>
  </si>
  <si>
    <t>3577787</t>
  </si>
  <si>
    <t>3579056</t>
  </si>
  <si>
    <t>3579321</t>
  </si>
  <si>
    <t>3579526</t>
  </si>
  <si>
    <t>3580035</t>
  </si>
  <si>
    <t>3580801</t>
  </si>
  <si>
    <t>3580970</t>
  </si>
  <si>
    <t>3581079</t>
  </si>
  <si>
    <t>3582387</t>
  </si>
  <si>
    <t>3583249</t>
  </si>
  <si>
    <t>3583558</t>
  </si>
  <si>
    <t>3584103</t>
  </si>
  <si>
    <t>3584336</t>
  </si>
  <si>
    <t>3584871</t>
  </si>
  <si>
    <t>3584972</t>
  </si>
  <si>
    <t>3585008</t>
  </si>
  <si>
    <t>3585519</t>
  </si>
  <si>
    <t>3585717</t>
  </si>
  <si>
    <t>3585750</t>
  </si>
  <si>
    <t>3586351</t>
  </si>
  <si>
    <t>3586632</t>
  </si>
  <si>
    <t>3586650</t>
  </si>
  <si>
    <t>3587692</t>
  </si>
  <si>
    <t>3588427</t>
  </si>
  <si>
    <t>3588805</t>
  </si>
  <si>
    <t>3588817</t>
  </si>
  <si>
    <t>3589026</t>
  </si>
  <si>
    <t>3591011</t>
  </si>
  <si>
    <t>3591141</t>
  </si>
  <si>
    <t>3591619</t>
  </si>
  <si>
    <t>3592978</t>
  </si>
  <si>
    <t>3593381</t>
  </si>
  <si>
    <t>3593437</t>
  </si>
  <si>
    <t>3593795</t>
  </si>
  <si>
    <t>3595286</t>
  </si>
  <si>
    <t>3595327</t>
  </si>
  <si>
    <t>3595387</t>
  </si>
  <si>
    <t>3595686</t>
  </si>
  <si>
    <t>3597282</t>
  </si>
  <si>
    <t>3597283</t>
  </si>
  <si>
    <t>3597287</t>
  </si>
  <si>
    <t>3597362</t>
  </si>
  <si>
    <t>3597366</t>
  </si>
  <si>
    <t>3597860</t>
  </si>
  <si>
    <t>3567945</t>
  </si>
  <si>
    <t>3568370</t>
  </si>
  <si>
    <t>3570340</t>
  </si>
  <si>
    <t>3571400</t>
  </si>
  <si>
    <t>3593642</t>
  </si>
  <si>
    <t>3563603</t>
  </si>
  <si>
    <t>3564057</t>
  </si>
  <si>
    <t>3564342</t>
  </si>
  <si>
    <t>3564365</t>
  </si>
  <si>
    <t>3570231</t>
  </si>
  <si>
    <t>3572522</t>
  </si>
  <si>
    <t>3575500</t>
  </si>
  <si>
    <t>3583306</t>
  </si>
  <si>
    <t>3592359</t>
  </si>
  <si>
    <t>3562279</t>
  </si>
  <si>
    <t>3575599</t>
  </si>
  <si>
    <t>3581646</t>
  </si>
  <si>
    <t>3592857</t>
  </si>
  <si>
    <t>3577169</t>
  </si>
  <si>
    <t>3577170</t>
  </si>
  <si>
    <t>3577171</t>
  </si>
  <si>
    <t>3577172</t>
  </si>
  <si>
    <t>3577174</t>
  </si>
  <si>
    <t>3577175</t>
  </si>
  <si>
    <t>3577176</t>
  </si>
  <si>
    <t>3577177</t>
  </si>
  <si>
    <t>3577179</t>
  </si>
  <si>
    <t>3577180</t>
  </si>
  <si>
    <t>3577182</t>
  </si>
  <si>
    <t>3577183</t>
  </si>
  <si>
    <t>3577184</t>
  </si>
  <si>
    <t>3577185</t>
  </si>
  <si>
    <t>3577186</t>
  </si>
  <si>
    <t>3577187</t>
  </si>
  <si>
    <t>3577188</t>
  </si>
  <si>
    <t>3577189</t>
  </si>
  <si>
    <t>3577190</t>
  </si>
  <si>
    <t>3577191</t>
  </si>
  <si>
    <t>3577192</t>
  </si>
  <si>
    <t>3577193</t>
  </si>
  <si>
    <t>3577194</t>
  </si>
  <si>
    <t>3577195</t>
  </si>
  <si>
    <t>3577196</t>
  </si>
  <si>
    <t>3577197</t>
  </si>
  <si>
    <t>3577198</t>
  </si>
  <si>
    <t>3566201</t>
  </si>
  <si>
    <t>3566496</t>
  </si>
  <si>
    <t>3566497</t>
  </si>
  <si>
    <t>3561200</t>
  </si>
  <si>
    <t>3563599</t>
  </si>
  <si>
    <t>3565138</t>
  </si>
  <si>
    <t>3576951</t>
  </si>
  <si>
    <t>3566930</t>
  </si>
  <si>
    <t>3574759</t>
  </si>
  <si>
    <t>3590542</t>
  </si>
  <si>
    <t>98604</t>
  </si>
  <si>
    <t>Freq</t>
  </si>
  <si>
    <t>RiserTypeC</t>
  </si>
  <si>
    <t>Account_Number</t>
  </si>
  <si>
    <t>RateDescription</t>
  </si>
  <si>
    <t>Account_Status_Code</t>
  </si>
  <si>
    <t>Service_City</t>
  </si>
  <si>
    <t>Service_State</t>
  </si>
  <si>
    <t>ServiceID</t>
  </si>
  <si>
    <t>I42SF</t>
  </si>
  <si>
    <t xml:space="preserve">Firm Sales Service            </t>
  </si>
  <si>
    <t>AC</t>
  </si>
  <si>
    <t xml:space="preserve">Washougal           </t>
  </si>
  <si>
    <t>DB 153683</t>
  </si>
  <si>
    <t>C42TF</t>
  </si>
  <si>
    <t xml:space="preserve">Com'l Transport. Firm Service </t>
  </si>
  <si>
    <t xml:space="preserve">Vancouver           </t>
  </si>
  <si>
    <t>DB 183899</t>
  </si>
  <si>
    <t>I41SF</t>
  </si>
  <si>
    <t>DB 150240</t>
  </si>
  <si>
    <t>S1024062-36</t>
  </si>
  <si>
    <t>DB 153692</t>
  </si>
  <si>
    <t xml:space="preserve">I03  </t>
  </si>
  <si>
    <t>Washington Ind'l Sales Service</t>
  </si>
  <si>
    <t>IA</t>
  </si>
  <si>
    <t>DB 153860</t>
  </si>
  <si>
    <t>C41SF</t>
  </si>
  <si>
    <t xml:space="preserve">Com'l Sales Firm Service      </t>
  </si>
  <si>
    <t>DB 117391</t>
  </si>
  <si>
    <t>DB 88291</t>
  </si>
  <si>
    <t>I42SI</t>
  </si>
  <si>
    <t xml:space="preserve">Ind'l Sales Intp. Service     </t>
  </si>
  <si>
    <t>DB 93472</t>
  </si>
  <si>
    <t>I42TF</t>
  </si>
  <si>
    <t xml:space="preserve">Firm Transportation Service   </t>
  </si>
  <si>
    <t>DB 92179</t>
  </si>
  <si>
    <t>DB 85603</t>
  </si>
  <si>
    <t>DB 94211</t>
  </si>
  <si>
    <t xml:space="preserve">Camas               </t>
  </si>
  <si>
    <t>S1021055-37</t>
  </si>
  <si>
    <t>DB 94703</t>
  </si>
  <si>
    <t>DB 154322</t>
  </si>
  <si>
    <t>HP 4273</t>
  </si>
  <si>
    <t>P54-1989-001</t>
  </si>
  <si>
    <t>C41TF</t>
  </si>
  <si>
    <t xml:space="preserve">Com'l Firm Transport. Service </t>
  </si>
  <si>
    <t>DB 150806</t>
  </si>
  <si>
    <t>DB 152891</t>
  </si>
  <si>
    <t>DB 156152</t>
  </si>
  <si>
    <t>DB 156154</t>
  </si>
  <si>
    <t>DB 157009</t>
  </si>
  <si>
    <t>DB 150897</t>
  </si>
  <si>
    <t xml:space="preserve">Dallesport          </t>
  </si>
  <si>
    <t>DB 175280</t>
  </si>
  <si>
    <t>DB 154928</t>
  </si>
  <si>
    <t>DB 151821</t>
  </si>
  <si>
    <t>DB 148197</t>
  </si>
  <si>
    <t>DB 114777</t>
  </si>
  <si>
    <t>DB 157830</t>
  </si>
  <si>
    <t>DB 152335</t>
  </si>
  <si>
    <t>DB 152027</t>
  </si>
  <si>
    <t>DB 4129829</t>
  </si>
  <si>
    <t>DB 157808</t>
  </si>
  <si>
    <t>DB 158392</t>
  </si>
  <si>
    <t>DB 158359</t>
  </si>
  <si>
    <t>DB 137214</t>
  </si>
  <si>
    <t>DB 158507</t>
  </si>
  <si>
    <t>DB 2659980</t>
  </si>
  <si>
    <t>DB 88856</t>
  </si>
  <si>
    <t>DB 147327</t>
  </si>
  <si>
    <t>DB 475925</t>
  </si>
  <si>
    <t>S1017041-8</t>
  </si>
  <si>
    <t>DB 158646</t>
  </si>
  <si>
    <t>DB 158941</t>
  </si>
  <si>
    <t>DB 158536</t>
  </si>
  <si>
    <t>I42TI</t>
  </si>
  <si>
    <t>Ind'l Transport. Intp. Service</t>
  </si>
  <si>
    <t>HP 217709</t>
  </si>
  <si>
    <t>DB 158937</t>
  </si>
  <si>
    <t>DB 158490</t>
  </si>
  <si>
    <t>S1017033-4</t>
  </si>
  <si>
    <t>DB 107081</t>
  </si>
  <si>
    <t>DB 158930</t>
  </si>
  <si>
    <t>DB 105166</t>
  </si>
  <si>
    <t>DB 158956</t>
  </si>
  <si>
    <t>DB 158982</t>
  </si>
  <si>
    <t>DB 105138</t>
  </si>
  <si>
    <t>DB 147941</t>
  </si>
  <si>
    <t>DB 904045</t>
  </si>
  <si>
    <t>DB 159502</t>
  </si>
  <si>
    <t>DB 158657</t>
  </si>
  <si>
    <t>DB 779214</t>
  </si>
  <si>
    <t>DB 91868</t>
  </si>
  <si>
    <t>S1017041-66</t>
  </si>
  <si>
    <t>DB 142003</t>
  </si>
  <si>
    <t>DB 91875</t>
  </si>
  <si>
    <t>HP 2535</t>
  </si>
  <si>
    <t>P54-1979-001</t>
  </si>
  <si>
    <t>DB 159383</t>
  </si>
  <si>
    <t>DB 121005</t>
  </si>
  <si>
    <t>S1016029-23</t>
  </si>
  <si>
    <t>DB 2958514</t>
  </si>
  <si>
    <t>174290-02</t>
  </si>
  <si>
    <t>DB 147344</t>
  </si>
  <si>
    <t>DB 125501</t>
  </si>
  <si>
    <t>DB 128876</t>
  </si>
  <si>
    <t>DB 104313</t>
  </si>
  <si>
    <t>DB 2689968</t>
  </si>
  <si>
    <t>DB 160202</t>
  </si>
  <si>
    <t>DB 159493</t>
  </si>
  <si>
    <t>DB 95327</t>
  </si>
  <si>
    <t>DB 160071</t>
  </si>
  <si>
    <t>DB 4661066</t>
  </si>
  <si>
    <t>DB 107529</t>
  </si>
  <si>
    <t>DB 93614</t>
  </si>
  <si>
    <t>DB 159799</t>
  </si>
  <si>
    <t>S1016030-18</t>
  </si>
  <si>
    <t>DB 96826</t>
  </si>
  <si>
    <t>DB 161074</t>
  </si>
  <si>
    <t>DB 95317</t>
  </si>
  <si>
    <t>DB 160913</t>
  </si>
  <si>
    <t>S1015029-82</t>
  </si>
  <si>
    <t>DB 98940</t>
  </si>
  <si>
    <t>DB 96696</t>
  </si>
  <si>
    <t>DB 160505</t>
  </si>
  <si>
    <t>DB 150336</t>
  </si>
  <si>
    <t>DB 86613</t>
  </si>
  <si>
    <t>DB 106142</t>
  </si>
  <si>
    <t>S1015031-62</t>
  </si>
  <si>
    <t>DB 2058172</t>
  </si>
  <si>
    <t>DB 161622</t>
  </si>
  <si>
    <t>DB 124643</t>
  </si>
  <si>
    <t>S1015035-13</t>
  </si>
  <si>
    <t>C42SF</t>
  </si>
  <si>
    <t>DB 104662</t>
  </si>
  <si>
    <t>C42SI</t>
  </si>
  <si>
    <t xml:space="preserve">Com'l Sales Intp. Service     </t>
  </si>
  <si>
    <t>OID1203919</t>
  </si>
  <si>
    <t>DB 148941</t>
  </si>
  <si>
    <t>DB 160570</t>
  </si>
  <si>
    <t>S1014036-42</t>
  </si>
  <si>
    <t>DB 109536</t>
  </si>
  <si>
    <t>DB 5103931</t>
  </si>
  <si>
    <t>DB 161326</t>
  </si>
  <si>
    <t>S1014028-23</t>
  </si>
  <si>
    <t>DB 162696</t>
  </si>
  <si>
    <t>DB 3148925</t>
  </si>
  <si>
    <t>DB 2109377</t>
  </si>
  <si>
    <t>S1014027-98</t>
  </si>
  <si>
    <t>HP 1223</t>
  </si>
  <si>
    <t>S1013037-11</t>
  </si>
  <si>
    <t>DB 123729</t>
  </si>
  <si>
    <t>S1013037-117</t>
  </si>
  <si>
    <t>DB 96496</t>
  </si>
  <si>
    <t>S1014027-16</t>
  </si>
  <si>
    <t>DB 108358</t>
  </si>
  <si>
    <t>DB 163050</t>
  </si>
  <si>
    <t>S1013028-9</t>
  </si>
  <si>
    <t>DB 1320878</t>
  </si>
  <si>
    <t>DB 152715</t>
  </si>
  <si>
    <t>S1013030-25</t>
  </si>
  <si>
    <t>DB 162975</t>
  </si>
  <si>
    <t>DB 122728</t>
  </si>
  <si>
    <t>DB 162979</t>
  </si>
  <si>
    <t>DB 122727</t>
  </si>
  <si>
    <t>DB 162527</t>
  </si>
  <si>
    <t>DB 163309</t>
  </si>
  <si>
    <t>DB 116117</t>
  </si>
  <si>
    <t>S1013030-49</t>
  </si>
  <si>
    <t>DB 163018</t>
  </si>
  <si>
    <t>DB 3609367</t>
  </si>
  <si>
    <t>DB 164265</t>
  </si>
  <si>
    <t>DB 163237</t>
  </si>
  <si>
    <t>DB 163191</t>
  </si>
  <si>
    <t>DB 150964</t>
  </si>
  <si>
    <t>DB 122750</t>
  </si>
  <si>
    <t>DB 163447</t>
  </si>
  <si>
    <t>DB 95100</t>
  </si>
  <si>
    <t>DB 1110867</t>
  </si>
  <si>
    <t>DB 141535</t>
  </si>
  <si>
    <t>S1011028-18</t>
  </si>
  <si>
    <t>S1011037-16</t>
  </si>
  <si>
    <t>DB 164708</t>
  </si>
  <si>
    <t>DB 111438</t>
  </si>
  <si>
    <t>DB 164098</t>
  </si>
  <si>
    <t>DB 99075</t>
  </si>
  <si>
    <t>DB 152982</t>
  </si>
  <si>
    <t>DB 164191</t>
  </si>
  <si>
    <t>DB 145959</t>
  </si>
  <si>
    <t>DB 165207</t>
  </si>
  <si>
    <t>DB 2678354</t>
  </si>
  <si>
    <t>DB 164153</t>
  </si>
  <si>
    <t>DB 147616</t>
  </si>
  <si>
    <t>DB 110089</t>
  </si>
  <si>
    <t>DB 102042</t>
  </si>
  <si>
    <t>S1010027-15</t>
  </si>
  <si>
    <t>DB 98531</t>
  </si>
  <si>
    <t>DB 165357</t>
  </si>
  <si>
    <t>DB 165663</t>
  </si>
  <si>
    <t>DB 2860012</t>
  </si>
  <si>
    <t>S1009034-46</t>
  </si>
  <si>
    <t>DB 146687</t>
  </si>
  <si>
    <t>DB 165913</t>
  </si>
  <si>
    <t>DB 148787</t>
  </si>
  <si>
    <t>DB 165640</t>
  </si>
  <si>
    <t>S1008030-13</t>
  </si>
  <si>
    <t>DB 167613</t>
  </si>
  <si>
    <t>DB 1200880</t>
  </si>
  <si>
    <t>DB 123703</t>
  </si>
  <si>
    <t>DB 123701</t>
  </si>
  <si>
    <t>DB 3114557</t>
  </si>
  <si>
    <t>DB 167848</t>
  </si>
  <si>
    <t>DB 152056</t>
  </si>
  <si>
    <t>DB 120721</t>
  </si>
  <si>
    <t>DB 168072</t>
  </si>
  <si>
    <t xml:space="preserve">Bingen              </t>
  </si>
  <si>
    <t>HP 4565</t>
  </si>
  <si>
    <t>P05-1963-001</t>
  </si>
  <si>
    <t>HP 461086</t>
  </si>
  <si>
    <t xml:space="preserve">White Salmon        </t>
  </si>
  <si>
    <t>S1003146-12</t>
  </si>
  <si>
    <t>DB 4509068</t>
  </si>
  <si>
    <t>DB 175468</t>
  </si>
  <si>
    <t>DB 170260</t>
  </si>
  <si>
    <t>DB 170439</t>
  </si>
  <si>
    <t>DB 147680</t>
  </si>
  <si>
    <t>DB 152429</t>
  </si>
  <si>
    <t>DB 110017</t>
  </si>
  <si>
    <t>DB 109971</t>
  </si>
  <si>
    <t>DB 4352250</t>
  </si>
  <si>
    <t>DB 149578</t>
  </si>
  <si>
    <t xml:space="preserve">Battle Ground       </t>
  </si>
  <si>
    <t>DB 2953313</t>
  </si>
  <si>
    <t>DB 150888</t>
  </si>
  <si>
    <t>DB 150881</t>
  </si>
  <si>
    <t>DB 172573</t>
  </si>
  <si>
    <t>DB 173067</t>
  </si>
  <si>
    <t xml:space="preserve">Ridgefield          </t>
  </si>
  <si>
    <t>DB 147185</t>
  </si>
  <si>
    <t>DB 87114</t>
  </si>
  <si>
    <t>DB 95928</t>
  </si>
  <si>
    <t>DB 173176</t>
  </si>
  <si>
    <t>DB 148758</t>
  </si>
  <si>
    <t>DB 3770581</t>
  </si>
  <si>
    <t>00016287-01</t>
  </si>
  <si>
    <t xml:space="preserve">La Center           </t>
  </si>
  <si>
    <t>DB 96108</t>
  </si>
  <si>
    <t>DB 173715</t>
  </si>
  <si>
    <t>Service Line Length for RS 41 and RS 42 Rate Class Customers</t>
  </si>
  <si>
    <t>Sum of ServiceLength/WorkOrder</t>
  </si>
  <si>
    <t>1-(W)</t>
  </si>
  <si>
    <t>1.25-(P)</t>
  </si>
  <si>
    <t>2-(P)</t>
  </si>
  <si>
    <t>2-(W)</t>
  </si>
  <si>
    <t>3.5-WS</t>
  </si>
  <si>
    <t>4-(P)</t>
  </si>
  <si>
    <t>4.5-(W)</t>
  </si>
  <si>
    <t>4.5-WS</t>
  </si>
  <si>
    <t>6-(P)</t>
  </si>
  <si>
    <t>6.625-(W)</t>
  </si>
  <si>
    <t>SERVICE LINE LENGTH (FEET) BY RATE SCHEDULE, PIPE SIZE</t>
  </si>
  <si>
    <t>SERVICE LINE COUNT BY RATE SCHEDULE, PIPE SIZE</t>
  </si>
  <si>
    <t>DUPLICATE</t>
  </si>
  <si>
    <r>
      <t>For Embedded Cost Input</t>
    </r>
    <r>
      <rPr>
        <sz val="11"/>
        <color theme="1"/>
        <rFont val="Calibri"/>
        <family val="2"/>
        <scheme val="minor"/>
      </rPr>
      <t>:</t>
    </r>
  </si>
  <si>
    <t>2015-2019</t>
  </si>
  <si>
    <t>Embedded Cost INPUTS:</t>
  </si>
  <si>
    <t>(2020$)</t>
  </si>
  <si>
    <t>RES SF</t>
  </si>
  <si>
    <t>I03</t>
  </si>
  <si>
    <t>2020$ AVERAGE</t>
  </si>
  <si>
    <t>SERVICE SIZE TYPE</t>
  </si>
  <si>
    <t>0.5-PO</t>
  </si>
  <si>
    <t>0.75-WS</t>
  </si>
  <si>
    <t>1-PO</t>
  </si>
  <si>
    <t>1-WS</t>
  </si>
  <si>
    <t>2-PO</t>
  </si>
  <si>
    <t>2-WS</t>
  </si>
  <si>
    <t>4-PO</t>
  </si>
  <si>
    <t>6.625-WS</t>
  </si>
  <si>
    <t>6-PO</t>
  </si>
  <si>
    <t>MAINS WEIGHT BY RATE SCHEDULE:</t>
  </si>
  <si>
    <t>SERVICES WEIGHT BY RATE SCHEDULE:</t>
  </si>
  <si>
    <t>2020$  AVERAGE</t>
  </si>
  <si>
    <t>Weighted Cost (per foot) by Market Segment:</t>
  </si>
  <si>
    <t>Weighted Cost (service) by Service Line/Type:</t>
  </si>
  <si>
    <t>RESIDENTIAL</t>
  </si>
  <si>
    <t>--&gt; Due low sample size; used as a weight only.</t>
  </si>
  <si>
    <t>AVG PER FOOT</t>
  </si>
  <si>
    <t>AVG FOOT/SERVICE</t>
  </si>
  <si>
    <t>Weight for</t>
  </si>
  <si>
    <t>Residential / Small Commercial</t>
  </si>
  <si>
    <t>WEIGHT:</t>
  </si>
  <si>
    <t>IND/LRG COM</t>
  </si>
  <si>
    <t>AVERAGE</t>
  </si>
  <si>
    <t>Adjusted</t>
  </si>
  <si>
    <t>--&gt; Weighted to account for small sample</t>
  </si>
  <si>
    <t>* Note: Monetary values are 2020$.</t>
  </si>
  <si>
    <t>2019 (A)</t>
  </si>
  <si>
    <t>Forecast --&gt;&gt;&gt;</t>
  </si>
  <si>
    <t>Meter Set Forecast - October 2020</t>
  </si>
  <si>
    <t>MX Footage Forecast - October 2020</t>
  </si>
  <si>
    <t>Avg</t>
  </si>
  <si>
    <t>2018-2020</t>
  </si>
  <si>
    <t>*For new construction, generally there is a year delay between MX install and new meter placement.</t>
  </si>
  <si>
    <t>Year -1 system exp footage/year forecasted RNSF*</t>
  </si>
  <si>
    <t>*NW Natural System</t>
  </si>
  <si>
    <t>Less: Mains &lt; 2"</t>
  </si>
  <si>
    <t>Attributable Mains</t>
  </si>
  <si>
    <t>of Size</t>
  </si>
  <si>
    <t>Total:</t>
  </si>
  <si>
    <t>AccountNumber</t>
  </si>
  <si>
    <t>RateSchedule</t>
  </si>
  <si>
    <t>LastBillDate</t>
  </si>
  <si>
    <t>BufID</t>
  </si>
  <si>
    <t>ServiceNominalDiameter</t>
  </si>
  <si>
    <t>TotalServiceFootage/WorkOrder</t>
  </si>
  <si>
    <t>Service Work Order ID</t>
  </si>
  <si>
    <t>ServiceMaterial</t>
  </si>
  <si>
    <t>Main Installation Date</t>
  </si>
  <si>
    <t>Main Nominal Diameter</t>
  </si>
  <si>
    <t>Main_maop</t>
  </si>
  <si>
    <t>Main_Material</t>
  </si>
  <si>
    <t>MainWorkOrderId</t>
  </si>
  <si>
    <t>Install Year</t>
  </si>
  <si>
    <t xml:space="preserve">03C  </t>
  </si>
  <si>
    <t>= Sample size of 10 years plus 2019.</t>
  </si>
  <si>
    <t>Count of Main Nominal Diameter</t>
  </si>
  <si>
    <t>%</t>
  </si>
  <si>
    <t>1"-(P)</t>
  </si>
  <si>
    <t>1"-(W)</t>
  </si>
  <si>
    <t>1/2"-(P)</t>
  </si>
  <si>
    <t>3/4"-(W)</t>
  </si>
  <si>
    <t>6"-(W)</t>
  </si>
  <si>
    <t>Greater</t>
  </si>
  <si>
    <t>8-5/8"-(W)</t>
  </si>
  <si>
    <t>&gt; 4 inches</t>
  </si>
  <si>
    <t xml:space="preserve">    26580675000</t>
  </si>
  <si>
    <t>03562382</t>
  </si>
  <si>
    <t>DB 301868</t>
  </si>
  <si>
    <t>&lt;= 4 inches</t>
  </si>
  <si>
    <t xml:space="preserve">    26534643000</t>
  </si>
  <si>
    <t>03342955</t>
  </si>
  <si>
    <t>DB 23443</t>
  </si>
  <si>
    <t>03342631</t>
  </si>
  <si>
    <t xml:space="preserve">    20510683000</t>
  </si>
  <si>
    <t>S2064003-80</t>
  </si>
  <si>
    <t>DB 271387</t>
  </si>
  <si>
    <t>03314390</t>
  </si>
  <si>
    <t xml:space="preserve">    21332806000</t>
  </si>
  <si>
    <t>03516128</t>
  </si>
  <si>
    <t>DB 76628</t>
  </si>
  <si>
    <t>03516123</t>
  </si>
  <si>
    <t xml:space="preserve">    26282948000</t>
  </si>
  <si>
    <t>03542720</t>
  </si>
  <si>
    <t>DB 22457</t>
  </si>
  <si>
    <t>03184327</t>
  </si>
  <si>
    <t>DB 233383</t>
  </si>
  <si>
    <t xml:space="preserve">    14462174000</t>
  </si>
  <si>
    <t>03458994</t>
  </si>
  <si>
    <t>DB 64512</t>
  </si>
  <si>
    <t>03458956</t>
  </si>
  <si>
    <t xml:space="preserve">    14462089000</t>
  </si>
  <si>
    <t>03199203</t>
  </si>
  <si>
    <t>DB 44609</t>
  </si>
  <si>
    <t>03198736</t>
  </si>
  <si>
    <t xml:space="preserve">    19111853000</t>
  </si>
  <si>
    <t>03353684</t>
  </si>
  <si>
    <t>DB 294580</t>
  </si>
  <si>
    <t>03359006</t>
  </si>
  <si>
    <t xml:space="preserve">    16500433000</t>
  </si>
  <si>
    <t>S1053013-20</t>
  </si>
  <si>
    <t>DB 137769</t>
  </si>
  <si>
    <t>03382776</t>
  </si>
  <si>
    <t xml:space="preserve">    07800017000</t>
  </si>
  <si>
    <t>03510540</t>
  </si>
  <si>
    <t>DB 65959</t>
  </si>
  <si>
    <t>03500145</t>
  </si>
  <si>
    <t xml:space="preserve">    19181880000</t>
  </si>
  <si>
    <t>03346919</t>
  </si>
  <si>
    <t>DB 292161</t>
  </si>
  <si>
    <t>03346224</t>
  </si>
  <si>
    <t xml:space="preserve">    26518201000</t>
  </si>
  <si>
    <t>03188456</t>
  </si>
  <si>
    <t>DB 142590</t>
  </si>
  <si>
    <t>03188471</t>
  </si>
  <si>
    <t>S1028030-26</t>
  </si>
  <si>
    <t xml:space="preserve">    02857576000</t>
  </si>
  <si>
    <t>DB 36283</t>
  </si>
  <si>
    <t>03532269</t>
  </si>
  <si>
    <t xml:space="preserve">    09011200000</t>
  </si>
  <si>
    <t>S1030031-12</t>
  </si>
  <si>
    <t>DB 231162</t>
  </si>
  <si>
    <t>03301801</t>
  </si>
  <si>
    <t>DB 204336</t>
  </si>
  <si>
    <t xml:space="preserve">    26581911000</t>
  </si>
  <si>
    <t>DB 108791</t>
  </si>
  <si>
    <t>03349435</t>
  </si>
  <si>
    <t xml:space="preserve">    26533924000</t>
  </si>
  <si>
    <t>03370116</t>
  </si>
  <si>
    <t>DB 71559</t>
  </si>
  <si>
    <t>03324248</t>
  </si>
  <si>
    <t>S1030029-21</t>
  </si>
  <si>
    <t>DB 33509</t>
  </si>
  <si>
    <t xml:space="preserve">    11321497000</t>
  </si>
  <si>
    <t>DB 71606</t>
  </si>
  <si>
    <t>03402061</t>
  </si>
  <si>
    <t>DB 74139</t>
  </si>
  <si>
    <t>03314778</t>
  </si>
  <si>
    <t xml:space="preserve">    11293170000</t>
  </si>
  <si>
    <t>OID477770</t>
  </si>
  <si>
    <t>DB 139000</t>
  </si>
  <si>
    <t>03533797</t>
  </si>
  <si>
    <t xml:space="preserve">    26558996000</t>
  </si>
  <si>
    <t>DB 294707</t>
  </si>
  <si>
    <t>DB 187814</t>
  </si>
  <si>
    <t xml:space="preserve">    09012304000</t>
  </si>
  <si>
    <t>S1030031-11</t>
  </si>
  <si>
    <t>DB 231484</t>
  </si>
  <si>
    <t xml:space="preserve">    13473626000</t>
  </si>
  <si>
    <t>03197898</t>
  </si>
  <si>
    <t>DB 45188</t>
  </si>
  <si>
    <t>03196874</t>
  </si>
  <si>
    <t xml:space="preserve">    26598979000</t>
  </si>
  <si>
    <t>03577501</t>
  </si>
  <si>
    <t>DB 301756</t>
  </si>
  <si>
    <t>03564453</t>
  </si>
  <si>
    <t xml:space="preserve">    26549022000</t>
  </si>
  <si>
    <t>03391924</t>
  </si>
  <si>
    <t>DB 33203</t>
  </si>
  <si>
    <t>03392361</t>
  </si>
  <si>
    <t>DB 71627</t>
  </si>
  <si>
    <t>DB 9333</t>
  </si>
  <si>
    <t xml:space="preserve">    09272736000</t>
  </si>
  <si>
    <t>03380386</t>
  </si>
  <si>
    <t>DB 7185</t>
  </si>
  <si>
    <t>03380830</t>
  </si>
  <si>
    <t xml:space="preserve">    07413366000</t>
  </si>
  <si>
    <t>DB 51016</t>
  </si>
  <si>
    <t>03424198</t>
  </si>
  <si>
    <t xml:space="preserve">    09171148000</t>
  </si>
  <si>
    <t>DB 294552</t>
  </si>
  <si>
    <t>03319504</t>
  </si>
  <si>
    <t xml:space="preserve">    26534709000</t>
  </si>
  <si>
    <t>03343197</t>
  </si>
  <si>
    <t>DB 76084</t>
  </si>
  <si>
    <t>03342821</t>
  </si>
  <si>
    <t xml:space="preserve">    26521003000</t>
  </si>
  <si>
    <t>03184332</t>
  </si>
  <si>
    <t>DB 90875</t>
  </si>
  <si>
    <t>03181407</t>
  </si>
  <si>
    <t>DB 68509</t>
  </si>
  <si>
    <t xml:space="preserve">    14323102000</t>
  </si>
  <si>
    <t>96020434</t>
  </si>
  <si>
    <t>DB 93110</t>
  </si>
  <si>
    <t>03442015</t>
  </si>
  <si>
    <t>03524111</t>
  </si>
  <si>
    <t>DB 227630</t>
  </si>
  <si>
    <t>03520442</t>
  </si>
  <si>
    <t xml:space="preserve">    19321602000</t>
  </si>
  <si>
    <t>91012097</t>
  </si>
  <si>
    <t>DB 98160</t>
  </si>
  <si>
    <t>03184697</t>
  </si>
  <si>
    <t xml:space="preserve">    21253074000</t>
  </si>
  <si>
    <t>DB 234391</t>
  </si>
  <si>
    <t>03152546</t>
  </si>
  <si>
    <t xml:space="preserve">    20857169000</t>
  </si>
  <si>
    <t>03325296</t>
  </si>
  <si>
    <t>DB 33152</t>
  </si>
  <si>
    <t>03325302</t>
  </si>
  <si>
    <t>99999999</t>
  </si>
  <si>
    <t>DB 8867</t>
  </si>
  <si>
    <t xml:space="preserve">    26592381000</t>
  </si>
  <si>
    <t>03541833</t>
  </si>
  <si>
    <t>DB 294787</t>
  </si>
  <si>
    <t>03541832</t>
  </si>
  <si>
    <t>DB 7944</t>
  </si>
  <si>
    <t>DB 137917</t>
  </si>
  <si>
    <t xml:space="preserve">    26520440000</t>
  </si>
  <si>
    <t>03196165</t>
  </si>
  <si>
    <t>DB 73635</t>
  </si>
  <si>
    <t>03197817</t>
  </si>
  <si>
    <t xml:space="preserve">    25039960000</t>
  </si>
  <si>
    <t>03374654</t>
  </si>
  <si>
    <t>DB 6737</t>
  </si>
  <si>
    <t>03374608</t>
  </si>
  <si>
    <t xml:space="preserve">    26529913000</t>
  </si>
  <si>
    <t>03328028</t>
  </si>
  <si>
    <t>DB 61977</t>
  </si>
  <si>
    <t>03319247</t>
  </si>
  <si>
    <t xml:space="preserve">    26530843000</t>
  </si>
  <si>
    <t>03330779</t>
  </si>
  <si>
    <t>DB 97862</t>
  </si>
  <si>
    <t>03336155</t>
  </si>
  <si>
    <t xml:space="preserve">    20220474000</t>
  </si>
  <si>
    <t>S1038022-34</t>
  </si>
  <si>
    <t>DB 302798</t>
  </si>
  <si>
    <t>03329163</t>
  </si>
  <si>
    <t xml:space="preserve">    06253972000</t>
  </si>
  <si>
    <t>91017047</t>
  </si>
  <si>
    <t>DB 251952</t>
  </si>
  <si>
    <t>03445661</t>
  </si>
  <si>
    <t xml:space="preserve">    16340326000</t>
  </si>
  <si>
    <t>DB 79023</t>
  </si>
  <si>
    <t>03361582</t>
  </si>
  <si>
    <t xml:space="preserve">    19131788000</t>
  </si>
  <si>
    <t>S1031014-21</t>
  </si>
  <si>
    <t>DB 9081</t>
  </si>
  <si>
    <t>03461911</t>
  </si>
  <si>
    <t xml:space="preserve">    09172157000</t>
  </si>
  <si>
    <t>97001826</t>
  </si>
  <si>
    <t>DB 294554</t>
  </si>
  <si>
    <t>03330188</t>
  </si>
  <si>
    <t>DB 285570</t>
  </si>
  <si>
    <t>DB 60216</t>
  </si>
  <si>
    <t>DB 184662</t>
  </si>
  <si>
    <t>DB 281252</t>
  </si>
  <si>
    <t xml:space="preserve">    21480051000</t>
  </si>
  <si>
    <t>DB 51478</t>
  </si>
  <si>
    <t xml:space="preserve">    13600565000</t>
  </si>
  <si>
    <t>03324213</t>
  </si>
  <si>
    <t>DB 38439</t>
  </si>
  <si>
    <t>03324033</t>
  </si>
  <si>
    <t>DB 8877</t>
  </si>
  <si>
    <t>03449447</t>
  </si>
  <si>
    <t>DB 8936</t>
  </si>
  <si>
    <t>DB 8503</t>
  </si>
  <si>
    <t xml:space="preserve">    03413322000</t>
  </si>
  <si>
    <t>03324763</t>
  </si>
  <si>
    <t>DB 54384</t>
  </si>
  <si>
    <t>03301400</t>
  </si>
  <si>
    <t>S1061002-10</t>
  </si>
  <si>
    <t xml:space="preserve">    26340683000</t>
  </si>
  <si>
    <t>03172694</t>
  </si>
  <si>
    <t>DB 36925</t>
  </si>
  <si>
    <t>03173413</t>
  </si>
  <si>
    <t xml:space="preserve">    04016054000</t>
  </si>
  <si>
    <t>88008383</t>
  </si>
  <si>
    <t>DB 15651</t>
  </si>
  <si>
    <t>03367757</t>
  </si>
  <si>
    <t>DB 57823</t>
  </si>
  <si>
    <t>03329414</t>
  </si>
  <si>
    <t>DB 14914</t>
  </si>
  <si>
    <t>DB 204382</t>
  </si>
  <si>
    <t>03486565</t>
  </si>
  <si>
    <t xml:space="preserve">    26538535000</t>
  </si>
  <si>
    <t>03354406</t>
  </si>
  <si>
    <t>DB 137579</t>
  </si>
  <si>
    <t>03349007</t>
  </si>
  <si>
    <t xml:space="preserve">    26534027000</t>
  </si>
  <si>
    <t>03349906</t>
  </si>
  <si>
    <t>DB 92949</t>
  </si>
  <si>
    <t>03349909</t>
  </si>
  <si>
    <t>DB 269336</t>
  </si>
  <si>
    <t>DB 93149</t>
  </si>
  <si>
    <t xml:space="preserve">    21301433000</t>
  </si>
  <si>
    <t>03358233</t>
  </si>
  <si>
    <t>DB 76544</t>
  </si>
  <si>
    <t>03358199</t>
  </si>
  <si>
    <t xml:space="preserve">    25095926000</t>
  </si>
  <si>
    <t>01128894</t>
  </si>
  <si>
    <t>DB 7349</t>
  </si>
  <si>
    <t xml:space="preserve">    26518198000</t>
  </si>
  <si>
    <t>03188454</t>
  </si>
  <si>
    <t xml:space="preserve">    09342668000</t>
  </si>
  <si>
    <t>03354736</t>
  </si>
  <si>
    <t>DB 106188</t>
  </si>
  <si>
    <t>03354661</t>
  </si>
  <si>
    <t xml:space="preserve">    26150409000</t>
  </si>
  <si>
    <t>03331910</t>
  </si>
  <si>
    <t>DB 228699</t>
  </si>
  <si>
    <t>03527738</t>
  </si>
  <si>
    <t xml:space="preserve">    21867006000</t>
  </si>
  <si>
    <t>03352873</t>
  </si>
  <si>
    <t>DB 31833</t>
  </si>
  <si>
    <t>03312720</t>
  </si>
  <si>
    <t xml:space="preserve">    08850011000</t>
  </si>
  <si>
    <t>97002482</t>
  </si>
  <si>
    <t>DB 26374</t>
  </si>
  <si>
    <t>03311474</t>
  </si>
  <si>
    <t>DB 257047</t>
  </si>
  <si>
    <t xml:space="preserve">    26591143000</t>
  </si>
  <si>
    <t>DB 33510</t>
  </si>
  <si>
    <t xml:space="preserve">    09011191000</t>
  </si>
  <si>
    <t xml:space="preserve">    26536697000</t>
  </si>
  <si>
    <t>03348969</t>
  </si>
  <si>
    <t>DB 137582</t>
  </si>
  <si>
    <t>03357365</t>
  </si>
  <si>
    <t>DB 269337</t>
  </si>
  <si>
    <t xml:space="preserve">    01241621000</t>
  </si>
  <si>
    <t>95020280</t>
  </si>
  <si>
    <t>DB 256960</t>
  </si>
  <si>
    <t xml:space="preserve">    15470530000</t>
  </si>
  <si>
    <t>03304567</t>
  </si>
  <si>
    <t>DB 40580</t>
  </si>
  <si>
    <t>03304564</t>
  </si>
  <si>
    <t xml:space="preserve">    18322328000</t>
  </si>
  <si>
    <t>03341623</t>
  </si>
  <si>
    <t>DB 97140</t>
  </si>
  <si>
    <t>03341518</t>
  </si>
  <si>
    <t xml:space="preserve">    26517084000</t>
  </si>
  <si>
    <t>DB 7754</t>
  </si>
  <si>
    <t xml:space="preserve">    21866718000</t>
  </si>
  <si>
    <t>03314099</t>
  </si>
  <si>
    <t>DB 26967</t>
  </si>
  <si>
    <t xml:space="preserve">    15800340000</t>
  </si>
  <si>
    <t>98006499</t>
  </si>
  <si>
    <t>DB 63548</t>
  </si>
  <si>
    <t>03183722</t>
  </si>
  <si>
    <t xml:space="preserve">    25077254000</t>
  </si>
  <si>
    <t>00025935</t>
  </si>
  <si>
    <t>DB 232560</t>
  </si>
  <si>
    <t>03341146</t>
  </si>
  <si>
    <t xml:space="preserve">    08401228000</t>
  </si>
  <si>
    <t>03315032</t>
  </si>
  <si>
    <t>DB 48728</t>
  </si>
  <si>
    <t>03315024</t>
  </si>
  <si>
    <t xml:space="preserve">    26549727000</t>
  </si>
  <si>
    <t>03394567</t>
  </si>
  <si>
    <t>DB 54312</t>
  </si>
  <si>
    <t>03371631</t>
  </si>
  <si>
    <t xml:space="preserve">    16500358000</t>
  </si>
  <si>
    <t>03333573</t>
  </si>
  <si>
    <t>DB 228466</t>
  </si>
  <si>
    <t>03333553</t>
  </si>
  <si>
    <t>S1025041-63</t>
  </si>
  <si>
    <t xml:space="preserve">    20312552000</t>
  </si>
  <si>
    <t>93000355</t>
  </si>
  <si>
    <t>DB 227766</t>
  </si>
  <si>
    <t>03351462</t>
  </si>
  <si>
    <t xml:space="preserve">    26526285000</t>
  </si>
  <si>
    <t>03341205</t>
  </si>
  <si>
    <t>DB 217344</t>
  </si>
  <si>
    <t>03334785</t>
  </si>
  <si>
    <t xml:space="preserve">    13051620000</t>
  </si>
  <si>
    <t>03575981</t>
  </si>
  <si>
    <t>DB 79879</t>
  </si>
  <si>
    <t>03577404</t>
  </si>
  <si>
    <t xml:space="preserve">    07274509000</t>
  </si>
  <si>
    <t>03302067</t>
  </si>
  <si>
    <t>DB 297354</t>
  </si>
  <si>
    <t>03164978</t>
  </si>
  <si>
    <t>DB 108784</t>
  </si>
  <si>
    <t>03317042</t>
  </si>
  <si>
    <t xml:space="preserve">    09012779000</t>
  </si>
  <si>
    <t>S1030031-35</t>
  </si>
  <si>
    <t>DB 230339</t>
  </si>
  <si>
    <t xml:space="preserve">    25112354000</t>
  </si>
  <si>
    <t>02103193</t>
  </si>
  <si>
    <t>DB 93094</t>
  </si>
  <si>
    <t>03447393</t>
  </si>
  <si>
    <t xml:space="preserve">    26141919000</t>
  </si>
  <si>
    <t>03332112</t>
  </si>
  <si>
    <t>DB 203984</t>
  </si>
  <si>
    <t>03330489</t>
  </si>
  <si>
    <t xml:space="preserve">    26326705000</t>
  </si>
  <si>
    <t>03557109</t>
  </si>
  <si>
    <t>DB 36845</t>
  </si>
  <si>
    <t>03557108</t>
  </si>
  <si>
    <t xml:space="preserve">    13600569000</t>
  </si>
  <si>
    <t>03312613</t>
  </si>
  <si>
    <t xml:space="preserve">    03511421000</t>
  </si>
  <si>
    <t>96026524</t>
  </si>
  <si>
    <t>DB 204070</t>
  </si>
  <si>
    <t>03385731</t>
  </si>
  <si>
    <t xml:space="preserve">    03312214000</t>
  </si>
  <si>
    <t>97011923</t>
  </si>
  <si>
    <t>DB 271049</t>
  </si>
  <si>
    <t>03328113</t>
  </si>
  <si>
    <t xml:space="preserve">    26576310000</t>
  </si>
  <si>
    <t>DB 254442</t>
  </si>
  <si>
    <t>03003625</t>
  </si>
  <si>
    <t xml:space="preserve">    26542775000</t>
  </si>
  <si>
    <t>03369858</t>
  </si>
  <si>
    <t>DB 227288</t>
  </si>
  <si>
    <t>03332940</t>
  </si>
  <si>
    <t xml:space="preserve">    21550185000</t>
  </si>
  <si>
    <t>89025014</t>
  </si>
  <si>
    <t>DB 108833</t>
  </si>
  <si>
    <t>03482555</t>
  </si>
  <si>
    <t xml:space="preserve">    26521326000</t>
  </si>
  <si>
    <t>03191883</t>
  </si>
  <si>
    <t>DB 274101</t>
  </si>
  <si>
    <t>03191959</t>
  </si>
  <si>
    <t xml:space="preserve">    26519373000</t>
  </si>
  <si>
    <t>03309653</t>
  </si>
  <si>
    <t>DB 59398</t>
  </si>
  <si>
    <t>03192892</t>
  </si>
  <si>
    <t xml:space="preserve">    12250952000</t>
  </si>
  <si>
    <t>03502272</t>
  </si>
  <si>
    <t>DB 142940</t>
  </si>
  <si>
    <t>03502187</t>
  </si>
  <si>
    <t xml:space="preserve">    19041476000</t>
  </si>
  <si>
    <t>S1059003-17</t>
  </si>
  <si>
    <t>DB 112498</t>
  </si>
  <si>
    <t>03148510</t>
  </si>
  <si>
    <t xml:space="preserve">    03800032000</t>
  </si>
  <si>
    <t>03389317</t>
  </si>
  <si>
    <t>DB 65924</t>
  </si>
  <si>
    <t>03389315</t>
  </si>
  <si>
    <t xml:space="preserve">    14061942000</t>
  </si>
  <si>
    <t>97002560</t>
  </si>
  <si>
    <t>DB 129524</t>
  </si>
  <si>
    <t>03377141</t>
  </si>
  <si>
    <t xml:space="preserve">    21273598000</t>
  </si>
  <si>
    <t>93030674</t>
  </si>
  <si>
    <t>DB 269270</t>
  </si>
  <si>
    <t>03347693</t>
  </si>
  <si>
    <t xml:space="preserve">    13851848000</t>
  </si>
  <si>
    <t>03377796</t>
  </si>
  <si>
    <t>DB 22306</t>
  </si>
  <si>
    <t>03377801</t>
  </si>
  <si>
    <t>DB 86832</t>
  </si>
  <si>
    <t>03543393</t>
  </si>
  <si>
    <t>DB 93107</t>
  </si>
  <si>
    <t xml:space="preserve">    26576904000</t>
  </si>
  <si>
    <t>03489308</t>
  </si>
  <si>
    <t>DB 15936</t>
  </si>
  <si>
    <t xml:space="preserve">    14051660000</t>
  </si>
  <si>
    <t>DB 261323</t>
  </si>
  <si>
    <t>03379665</t>
  </si>
  <si>
    <t xml:space="preserve">    26576768000</t>
  </si>
  <si>
    <t xml:space="preserve">    06311003000</t>
  </si>
  <si>
    <t>03374668</t>
  </si>
  <si>
    <t>DB 93016</t>
  </si>
  <si>
    <t>03370818</t>
  </si>
  <si>
    <t xml:space="preserve">    26545138000</t>
  </si>
  <si>
    <t>03377954</t>
  </si>
  <si>
    <t>DB 6657</t>
  </si>
  <si>
    <t>03377972</t>
  </si>
  <si>
    <t xml:space="preserve">    13320176000</t>
  </si>
  <si>
    <t>03397231</t>
  </si>
  <si>
    <t>DB 93058</t>
  </si>
  <si>
    <t>03419805</t>
  </si>
  <si>
    <t>DB 65954</t>
  </si>
  <si>
    <t xml:space="preserve">    26518924000</t>
  </si>
  <si>
    <t>03339838</t>
  </si>
  <si>
    <t>DB 6894</t>
  </si>
  <si>
    <t>03191476</t>
  </si>
  <si>
    <t>DB 98963</t>
  </si>
  <si>
    <t>03352923</t>
  </si>
  <si>
    <t>DB 44556</t>
  </si>
  <si>
    <t>03362919</t>
  </si>
  <si>
    <t xml:space="preserve">    26574564000</t>
  </si>
  <si>
    <t>DB 256569</t>
  </si>
  <si>
    <t>DB 76565</t>
  </si>
  <si>
    <t xml:space="preserve">    25015842000</t>
  </si>
  <si>
    <t>97016969</t>
  </si>
  <si>
    <t>DB 15160</t>
  </si>
  <si>
    <t>03417912</t>
  </si>
  <si>
    <t>S1039038-15</t>
  </si>
  <si>
    <t xml:space="preserve">    26512979000</t>
  </si>
  <si>
    <t>03173658</t>
  </si>
  <si>
    <t>DB 43342</t>
  </si>
  <si>
    <t>03168544</t>
  </si>
  <si>
    <t xml:space="preserve">    18320228000</t>
  </si>
  <si>
    <t>03304709</t>
  </si>
  <si>
    <t>DB 94905</t>
  </si>
  <si>
    <t>03301383</t>
  </si>
  <si>
    <t xml:space="preserve">    20312533000</t>
  </si>
  <si>
    <t>92012886</t>
  </si>
  <si>
    <t>DB 227364</t>
  </si>
  <si>
    <t>03527021</t>
  </si>
  <si>
    <t xml:space="preserve">    02132990000</t>
  </si>
  <si>
    <t>S1032038-31</t>
  </si>
  <si>
    <t>DB 230427</t>
  </si>
  <si>
    <t>03301701</t>
  </si>
  <si>
    <t>DB 15293</t>
  </si>
  <si>
    <t xml:space="preserve">    03312098000</t>
  </si>
  <si>
    <t>94027963</t>
  </si>
  <si>
    <t>DB 44439</t>
  </si>
  <si>
    <t xml:space="preserve">    26552463000</t>
  </si>
  <si>
    <t>03203062</t>
  </si>
  <si>
    <t>DB 234309</t>
  </si>
  <si>
    <t>03203065</t>
  </si>
  <si>
    <t>DB 269335</t>
  </si>
  <si>
    <t xml:space="preserve">    26151134000</t>
  </si>
  <si>
    <t>03556156</t>
  </si>
  <si>
    <t>DB 299670</t>
  </si>
  <si>
    <t>03575742</t>
  </si>
  <si>
    <t xml:space="preserve">    26515704000</t>
  </si>
  <si>
    <t>03180231</t>
  </si>
  <si>
    <t>DB 90859</t>
  </si>
  <si>
    <t xml:space="preserve">    21273359000</t>
  </si>
  <si>
    <t>S1031049-30</t>
  </si>
  <si>
    <t xml:space="preserve">    07858583000</t>
  </si>
  <si>
    <t>94021270</t>
  </si>
  <si>
    <t>DB 20818</t>
  </si>
  <si>
    <t>03364230</t>
  </si>
  <si>
    <t xml:space="preserve">    08857636000</t>
  </si>
  <si>
    <t>03426322</t>
  </si>
  <si>
    <t>DB 26727</t>
  </si>
  <si>
    <t>03426313</t>
  </si>
  <si>
    <t xml:space="preserve">    12281177000</t>
  </si>
  <si>
    <t>90032266</t>
  </si>
  <si>
    <t>DB 130846</t>
  </si>
  <si>
    <t>03429634</t>
  </si>
  <si>
    <t xml:space="preserve">    06021361000</t>
  </si>
  <si>
    <t>03314575</t>
  </si>
  <si>
    <t>DB 230701</t>
  </si>
  <si>
    <t xml:space="preserve">    25013678000</t>
  </si>
  <si>
    <t>98010247</t>
  </si>
  <si>
    <t>DB 143489</t>
  </si>
  <si>
    <t>03324202</t>
  </si>
  <si>
    <t>S1032031-93</t>
  </si>
  <si>
    <t xml:space="preserve">    02013354000</t>
  </si>
  <si>
    <t>S1028031-12</t>
  </si>
  <si>
    <t>DB 294542</t>
  </si>
  <si>
    <t xml:space="preserve">    26110745000</t>
  </si>
  <si>
    <t>03367182</t>
  </si>
  <si>
    <t>DB 290586</t>
  </si>
  <si>
    <t>03345450</t>
  </si>
  <si>
    <t>DB 92121</t>
  </si>
  <si>
    <t>03481385</t>
  </si>
  <si>
    <t xml:space="preserve">    16501636000</t>
  </si>
  <si>
    <t>S1053014-17</t>
  </si>
  <si>
    <t>DB 132323</t>
  </si>
  <si>
    <t>03343076</t>
  </si>
  <si>
    <t xml:space="preserve">    26325183000</t>
  </si>
  <si>
    <t>03320490</t>
  </si>
  <si>
    <t>DB 14547</t>
  </si>
  <si>
    <t>03320770</t>
  </si>
  <si>
    <t xml:space="preserve">    26542716000</t>
  </si>
  <si>
    <t>03370671</t>
  </si>
  <si>
    <t>DB 137637</t>
  </si>
  <si>
    <t>03365244</t>
  </si>
  <si>
    <t>DB 292169</t>
  </si>
  <si>
    <t xml:space="preserve">    26520143000</t>
  </si>
  <si>
    <t>03195247</t>
  </si>
  <si>
    <t>DB 67003</t>
  </si>
  <si>
    <t>03196168</t>
  </si>
  <si>
    <t xml:space="preserve">    07301502000</t>
  </si>
  <si>
    <t>03530115</t>
  </si>
  <si>
    <t>DB 271686</t>
  </si>
  <si>
    <t>03530141</t>
  </si>
  <si>
    <t xml:space="preserve">    02220963000</t>
  </si>
  <si>
    <t>03354520</t>
  </si>
  <si>
    <t>DB 249486</t>
  </si>
  <si>
    <t>03354417</t>
  </si>
  <si>
    <t xml:space="preserve">    13473819000</t>
  </si>
  <si>
    <t>93015463</t>
  </si>
  <si>
    <t>DB 44428</t>
  </si>
  <si>
    <t>03332942</t>
  </si>
  <si>
    <t xml:space="preserve">    26359265000</t>
  </si>
  <si>
    <t>03350007</t>
  </si>
  <si>
    <t>DB 37165</t>
  </si>
  <si>
    <t>03352319</t>
  </si>
  <si>
    <t xml:space="preserve">    11321451000</t>
  </si>
  <si>
    <t>03460461</t>
  </si>
  <si>
    <t>DB 71687</t>
  </si>
  <si>
    <t>03459870</t>
  </si>
  <si>
    <t xml:space="preserve">    26517486000</t>
  </si>
  <si>
    <t>03185797</t>
  </si>
  <si>
    <t>DB 53235</t>
  </si>
  <si>
    <t>03183761</t>
  </si>
  <si>
    <t xml:space="preserve">    26543868000</t>
  </si>
  <si>
    <t>03373462</t>
  </si>
  <si>
    <t>DB 137660</t>
  </si>
  <si>
    <t>03373806</t>
  </si>
  <si>
    <t xml:space="preserve">    26410482000</t>
  </si>
  <si>
    <t>03058626</t>
  </si>
  <si>
    <t>DB 234975</t>
  </si>
  <si>
    <t>03301597</t>
  </si>
  <si>
    <t>DB 60233</t>
  </si>
  <si>
    <t xml:space="preserve">    07280254000</t>
  </si>
  <si>
    <t>95001209</t>
  </si>
  <si>
    <t>DB 273470</t>
  </si>
  <si>
    <t>03300958</t>
  </si>
  <si>
    <t xml:space="preserve">    17331261000</t>
  </si>
  <si>
    <t>95016867</t>
  </si>
  <si>
    <t>DB 97880</t>
  </si>
  <si>
    <t>03401118</t>
  </si>
  <si>
    <t xml:space="preserve">    08134390000</t>
  </si>
  <si>
    <t>94017837</t>
  </si>
  <si>
    <t>DB 297065</t>
  </si>
  <si>
    <t>03337667</t>
  </si>
  <si>
    <t>DB 226078</t>
  </si>
  <si>
    <t>DB 13371</t>
  </si>
  <si>
    <t xml:space="preserve">    26539835000</t>
  </si>
  <si>
    <t>03358592</t>
  </si>
  <si>
    <t>DB 182120</t>
  </si>
  <si>
    <t>03355770</t>
  </si>
  <si>
    <t>DB 186398</t>
  </si>
  <si>
    <t>DB 98163</t>
  </si>
  <si>
    <t xml:space="preserve">    04856665000</t>
  </si>
  <si>
    <t>03424751</t>
  </si>
  <si>
    <t>DB 8102</t>
  </si>
  <si>
    <t>03411774</t>
  </si>
  <si>
    <t xml:space="preserve">    11564168000</t>
  </si>
  <si>
    <t>03381437</t>
  </si>
  <si>
    <t>DB 110783</t>
  </si>
  <si>
    <t>03381433</t>
  </si>
  <si>
    <t xml:space="preserve">    26591496000</t>
  </si>
  <si>
    <t>03542120</t>
  </si>
  <si>
    <t>DB 228530</t>
  </si>
  <si>
    <t>03564889</t>
  </si>
  <si>
    <t xml:space="preserve">    26004969000</t>
  </si>
  <si>
    <t>03038296</t>
  </si>
  <si>
    <t>DB 76235</t>
  </si>
  <si>
    <t xml:space="preserve">    26570616000</t>
  </si>
  <si>
    <t>03480022</t>
  </si>
  <si>
    <t>DB 226169</t>
  </si>
  <si>
    <t>03351391</t>
  </si>
  <si>
    <t xml:space="preserve">    09172150000</t>
  </si>
  <si>
    <t>93005426</t>
  </si>
  <si>
    <t>DB 204378</t>
  </si>
  <si>
    <t xml:space="preserve">    26559002000</t>
  </si>
  <si>
    <t>DB 78886</t>
  </si>
  <si>
    <t>03159742</t>
  </si>
  <si>
    <t xml:space="preserve">    26538952000</t>
  </si>
  <si>
    <t>03355592</t>
  </si>
  <si>
    <t>DB 43933</t>
  </si>
  <si>
    <t>03347872</t>
  </si>
  <si>
    <t>DB 242235</t>
  </si>
  <si>
    <t>DB 294537</t>
  </si>
  <si>
    <t>03320465</t>
  </si>
  <si>
    <t xml:space="preserve">    26512738000</t>
  </si>
  <si>
    <t>03173150</t>
  </si>
  <si>
    <t>DB 59404</t>
  </si>
  <si>
    <t>03177035</t>
  </si>
  <si>
    <t>DB 68521</t>
  </si>
  <si>
    <t xml:space="preserve">    04868796000</t>
  </si>
  <si>
    <t>01193061</t>
  </si>
  <si>
    <t>DB 26585</t>
  </si>
  <si>
    <t xml:space="preserve">    26599802000</t>
  </si>
  <si>
    <t>03569585</t>
  </si>
  <si>
    <t>DB 271273</t>
  </si>
  <si>
    <t>03179764</t>
  </si>
  <si>
    <t xml:space="preserve">    09857737000</t>
  </si>
  <si>
    <t>03323956</t>
  </si>
  <si>
    <t>DB 26396</t>
  </si>
  <si>
    <t>03323280</t>
  </si>
  <si>
    <t>DB 33335</t>
  </si>
  <si>
    <t xml:space="preserve">    26522110000</t>
  </si>
  <si>
    <t>033300626</t>
  </si>
  <si>
    <t>DB 278274</t>
  </si>
  <si>
    <t>03300254</t>
  </si>
  <si>
    <t xml:space="preserve">    26544911000</t>
  </si>
  <si>
    <t>03377124</t>
  </si>
  <si>
    <t>DB 185829</t>
  </si>
  <si>
    <t xml:space="preserve">    06012844000</t>
  </si>
  <si>
    <t>S1031035-13</t>
  </si>
  <si>
    <t>DB 233326</t>
  </si>
  <si>
    <t>03412420</t>
  </si>
  <si>
    <t xml:space="preserve">    02222802000</t>
  </si>
  <si>
    <t>03380855</t>
  </si>
  <si>
    <t>DB 249487</t>
  </si>
  <si>
    <t>03357432</t>
  </si>
  <si>
    <t xml:space="preserve">    26264261000</t>
  </si>
  <si>
    <t>03153843</t>
  </si>
  <si>
    <t>DB 114117</t>
  </si>
  <si>
    <t>03411335</t>
  </si>
  <si>
    <t xml:space="preserve">    09333061000</t>
  </si>
  <si>
    <t>03311391</t>
  </si>
  <si>
    <t>DB 135</t>
  </si>
  <si>
    <t>03301790</t>
  </si>
  <si>
    <t xml:space="preserve">    07274109000</t>
  </si>
  <si>
    <t>S1043047-58</t>
  </si>
  <si>
    <t>DB 256571</t>
  </si>
  <si>
    <t>03301366</t>
  </si>
  <si>
    <t xml:space="preserve">    26064091000</t>
  </si>
  <si>
    <t>03347457</t>
  </si>
  <si>
    <t>DB 53664</t>
  </si>
  <si>
    <t>03374745</t>
  </si>
  <si>
    <t>DB 15252</t>
  </si>
  <si>
    <t xml:space="preserve">    25114355000</t>
  </si>
  <si>
    <t>02134180</t>
  </si>
  <si>
    <t>DB 106171</t>
  </si>
  <si>
    <t>03506265</t>
  </si>
  <si>
    <t xml:space="preserve">    26567344000</t>
  </si>
  <si>
    <t>03455654</t>
  </si>
  <si>
    <t>DB 53667</t>
  </si>
  <si>
    <t>03317265</t>
  </si>
  <si>
    <t xml:space="preserve">    26346118000</t>
  </si>
  <si>
    <t>03176116</t>
  </si>
  <si>
    <t>DB 15816</t>
  </si>
  <si>
    <t>03176118</t>
  </si>
  <si>
    <t xml:space="preserve">    04856603000</t>
  </si>
  <si>
    <t>03412143</t>
  </si>
  <si>
    <t>DB 26625</t>
  </si>
  <si>
    <t>03405164</t>
  </si>
  <si>
    <t xml:space="preserve">    26072840000</t>
  </si>
  <si>
    <t>03344184</t>
  </si>
  <si>
    <t>DB 292912</t>
  </si>
  <si>
    <t>03344696</t>
  </si>
  <si>
    <t xml:space="preserve">    11322283000</t>
  </si>
  <si>
    <t>96040357</t>
  </si>
  <si>
    <t>DB 70168</t>
  </si>
  <si>
    <t>03184631</t>
  </si>
  <si>
    <t>DB 15482</t>
  </si>
  <si>
    <t xml:space="preserve">    21333244000</t>
  </si>
  <si>
    <t>03361961</t>
  </si>
  <si>
    <t>DB 76545</t>
  </si>
  <si>
    <t>03361936</t>
  </si>
  <si>
    <t xml:space="preserve">    14322961000</t>
  </si>
  <si>
    <t>92018809</t>
  </si>
  <si>
    <t>DB 93047</t>
  </si>
  <si>
    <t>03403096</t>
  </si>
  <si>
    <t xml:space="preserve">    26521393000</t>
  </si>
  <si>
    <t>03331140</t>
  </si>
  <si>
    <t>DB 6957</t>
  </si>
  <si>
    <t>03199384</t>
  </si>
  <si>
    <t xml:space="preserve">    14320073000</t>
  </si>
  <si>
    <t>S2115004-8</t>
  </si>
  <si>
    <t>DB 93109</t>
  </si>
  <si>
    <t>03463321</t>
  </si>
  <si>
    <t xml:space="preserve">    18082295000</t>
  </si>
  <si>
    <t>02285389</t>
  </si>
  <si>
    <t>DB 266947</t>
  </si>
  <si>
    <t>03301627</t>
  </si>
  <si>
    <t>DB 64180</t>
  </si>
  <si>
    <t>03453949</t>
  </si>
  <si>
    <t xml:space="preserve">    06253971000</t>
  </si>
  <si>
    <t>S1082010-28</t>
  </si>
  <si>
    <t xml:space="preserve">    07413860000</t>
  </si>
  <si>
    <t>S2153011-16</t>
  </si>
  <si>
    <t>DB 49907</t>
  </si>
  <si>
    <t>03439371</t>
  </si>
  <si>
    <t xml:space="preserve">    26529911000</t>
  </si>
  <si>
    <t xml:space="preserve">    26330073000</t>
  </si>
  <si>
    <t>03322274</t>
  </si>
  <si>
    <t>DB 14535</t>
  </si>
  <si>
    <t>03322597</t>
  </si>
  <si>
    <t xml:space="preserve">    14061944000</t>
  </si>
  <si>
    <t>S1038025-52</t>
  </si>
  <si>
    <t xml:space="preserve">    13474035000</t>
  </si>
  <si>
    <t>96018816</t>
  </si>
  <si>
    <t>DB 12884</t>
  </si>
  <si>
    <t>03527966</t>
  </si>
  <si>
    <t>DB 239408</t>
  </si>
  <si>
    <t>DB 106138</t>
  </si>
  <si>
    <t>S1035024-32</t>
  </si>
  <si>
    <t xml:space="preserve">    03151913000</t>
  </si>
  <si>
    <t>90003872</t>
  </si>
  <si>
    <t>DB 281231</t>
  </si>
  <si>
    <t>03412067</t>
  </si>
  <si>
    <t xml:space="preserve">    25037166000</t>
  </si>
  <si>
    <t>99006166</t>
  </si>
  <si>
    <t>DB 74998</t>
  </si>
  <si>
    <t>03301553</t>
  </si>
  <si>
    <t>DB 33364</t>
  </si>
  <si>
    <t xml:space="preserve">    13473303000</t>
  </si>
  <si>
    <t>03302032</t>
  </si>
  <si>
    <t>DB 43453</t>
  </si>
  <si>
    <t>03300994</t>
  </si>
  <si>
    <t xml:space="preserve">    26597069000</t>
  </si>
  <si>
    <t>03555925</t>
  </si>
  <si>
    <t>DB 271043</t>
  </si>
  <si>
    <t>DB 37181</t>
  </si>
  <si>
    <t xml:space="preserve">    13851371000</t>
  </si>
  <si>
    <t>90009469</t>
  </si>
  <si>
    <t>DB 26433</t>
  </si>
  <si>
    <t>03347719</t>
  </si>
  <si>
    <t xml:space="preserve">    09332936000</t>
  </si>
  <si>
    <t>03311395</t>
  </si>
  <si>
    <t>DB 5666</t>
  </si>
  <si>
    <t>DB 137543</t>
  </si>
  <si>
    <t>03350658</t>
  </si>
  <si>
    <t xml:space="preserve">    13473989000</t>
  </si>
  <si>
    <t>03332959</t>
  </si>
  <si>
    <t xml:space="preserve">    26485932000</t>
  </si>
  <si>
    <t>03179631</t>
  </si>
  <si>
    <t>DB 288055</t>
  </si>
  <si>
    <t>03179635</t>
  </si>
  <si>
    <t>DB 204371</t>
  </si>
  <si>
    <t>03497678</t>
  </si>
  <si>
    <t xml:space="preserve">    25077828000</t>
  </si>
  <si>
    <t>03345640</t>
  </si>
  <si>
    <t>DB 26384</t>
  </si>
  <si>
    <t>03341759</t>
  </si>
  <si>
    <t>S2233016-15</t>
  </si>
  <si>
    <t xml:space="preserve">    11872120000</t>
  </si>
  <si>
    <t>03326652</t>
  </si>
  <si>
    <t>DB 22187</t>
  </si>
  <si>
    <t>03326556</t>
  </si>
  <si>
    <t>DB 26729</t>
  </si>
  <si>
    <t>03450412</t>
  </si>
  <si>
    <t>03192684</t>
  </si>
  <si>
    <t>DB 10580</t>
  </si>
  <si>
    <t>03167707</t>
  </si>
  <si>
    <t xml:space="preserve">    08858169000</t>
  </si>
  <si>
    <t>03447640</t>
  </si>
  <si>
    <t>DB 26803</t>
  </si>
  <si>
    <t>03447534</t>
  </si>
  <si>
    <t xml:space="preserve">    26558192000</t>
  </si>
  <si>
    <t>03425382</t>
  </si>
  <si>
    <t>DB 90819</t>
  </si>
  <si>
    <t>03192391</t>
  </si>
  <si>
    <t xml:space="preserve">    09332939000</t>
  </si>
  <si>
    <t>03311383</t>
  </si>
  <si>
    <t>DB 136</t>
  </si>
  <si>
    <t xml:space="preserve">    26519844000</t>
  </si>
  <si>
    <t>99034439</t>
  </si>
  <si>
    <t>DB 65980</t>
  </si>
  <si>
    <t>03193407</t>
  </si>
  <si>
    <t xml:space="preserve">    26483340000</t>
  </si>
  <si>
    <t>03152077</t>
  </si>
  <si>
    <t>DB 110838</t>
  </si>
  <si>
    <t>03153556</t>
  </si>
  <si>
    <t xml:space="preserve">    13333196000</t>
  </si>
  <si>
    <t>S2105002-11</t>
  </si>
  <si>
    <t>DB 228705</t>
  </si>
  <si>
    <t xml:space="preserve">    18800307000</t>
  </si>
  <si>
    <t>S1014135-57</t>
  </si>
  <si>
    <t>DB 63535</t>
  </si>
  <si>
    <t>03345873</t>
  </si>
  <si>
    <t xml:space="preserve">    26518525000</t>
  </si>
  <si>
    <t>03386752</t>
  </si>
  <si>
    <t>DB 14586</t>
  </si>
  <si>
    <t>03386754</t>
  </si>
  <si>
    <t xml:space="preserve">    26521394000</t>
  </si>
  <si>
    <t>03331138</t>
  </si>
  <si>
    <t xml:space="preserve">    01852799000</t>
  </si>
  <si>
    <t>03449191</t>
  </si>
  <si>
    <t>DB 21349</t>
  </si>
  <si>
    <t>03433563</t>
  </si>
  <si>
    <t xml:space="preserve">    11613320000</t>
  </si>
  <si>
    <t>95015980</t>
  </si>
  <si>
    <t>DB 228225</t>
  </si>
  <si>
    <t>03343376</t>
  </si>
  <si>
    <t xml:space="preserve">    07301140000</t>
  </si>
  <si>
    <t>03530129</t>
  </si>
  <si>
    <t>DB 33220</t>
  </si>
  <si>
    <t xml:space="preserve">    26572248000</t>
  </si>
  <si>
    <t>03473763</t>
  </si>
  <si>
    <t>DB 281248</t>
  </si>
  <si>
    <t>03473946</t>
  </si>
  <si>
    <t xml:space="preserve">    07602986000</t>
  </si>
  <si>
    <t>03300859</t>
  </si>
  <si>
    <t>DB 57875</t>
  </si>
  <si>
    <t>03398947</t>
  </si>
  <si>
    <t xml:space="preserve">    01313969000</t>
  </si>
  <si>
    <t>03488233</t>
  </si>
  <si>
    <t>DB 271228</t>
  </si>
  <si>
    <t>03488230</t>
  </si>
  <si>
    <t xml:space="preserve">    26536800000</t>
  </si>
  <si>
    <t>03349177</t>
  </si>
  <si>
    <t>DB 108786</t>
  </si>
  <si>
    <t>03332556</t>
  </si>
  <si>
    <t xml:space="preserve">    25088317000</t>
  </si>
  <si>
    <t xml:space="preserve">    12301580000</t>
  </si>
  <si>
    <t>03321630</t>
  </si>
  <si>
    <t>DB 82726</t>
  </si>
  <si>
    <t>03327950</t>
  </si>
  <si>
    <t xml:space="preserve">    15132716000</t>
  </si>
  <si>
    <t>03458167</t>
  </si>
  <si>
    <t>DB 290781</t>
  </si>
  <si>
    <t>03458145</t>
  </si>
  <si>
    <t>DB 7220</t>
  </si>
  <si>
    <t>DB 93156</t>
  </si>
  <si>
    <t xml:space="preserve">    26415404000</t>
  </si>
  <si>
    <t>03441488</t>
  </si>
  <si>
    <t>DB 26714</t>
  </si>
  <si>
    <t>03441858</t>
  </si>
  <si>
    <t>DB 7942</t>
  </si>
  <si>
    <t xml:space="preserve">    13216446000</t>
  </si>
  <si>
    <t>S1043020-44</t>
  </si>
  <si>
    <t>DB 137487</t>
  </si>
  <si>
    <t>03327111</t>
  </si>
  <si>
    <t xml:space="preserve">    26565832000</t>
  </si>
  <si>
    <t>03450603</t>
  </si>
  <si>
    <t>DB 145032</t>
  </si>
  <si>
    <t>03450625</t>
  </si>
  <si>
    <t xml:space="preserve">    26550023000</t>
  </si>
  <si>
    <t>03395906</t>
  </si>
  <si>
    <t xml:space="preserve">    07301534000</t>
  </si>
  <si>
    <t>03530176</t>
  </si>
  <si>
    <t>DB 271685</t>
  </si>
  <si>
    <t>03530072</t>
  </si>
  <si>
    <t xml:space="preserve">    19162770000</t>
  </si>
  <si>
    <t>03108601</t>
  </si>
  <si>
    <t>DB 239510</t>
  </si>
  <si>
    <t>03564497</t>
  </si>
  <si>
    <t>S1021022-11</t>
  </si>
  <si>
    <t xml:space="preserve">    26122996000</t>
  </si>
  <si>
    <t>03350702</t>
  </si>
  <si>
    <t>DB 26461</t>
  </si>
  <si>
    <t>03350704</t>
  </si>
  <si>
    <t xml:space="preserve">    05412065000</t>
  </si>
  <si>
    <t>03342849</t>
  </si>
  <si>
    <t>DB 54307</t>
  </si>
  <si>
    <t>03342827</t>
  </si>
  <si>
    <t xml:space="preserve">    26515470000</t>
  </si>
  <si>
    <t>03179548</t>
  </si>
  <si>
    <t>DB 127200</t>
  </si>
  <si>
    <t>03181754</t>
  </si>
  <si>
    <t xml:space="preserve">    26534347000</t>
  </si>
  <si>
    <t>03341811</t>
  </si>
  <si>
    <t>DB 204888</t>
  </si>
  <si>
    <t>03379297</t>
  </si>
  <si>
    <t xml:space="preserve">    26046824000</t>
  </si>
  <si>
    <t>03570486</t>
  </si>
  <si>
    <t>DB 204123</t>
  </si>
  <si>
    <t xml:space="preserve">    26533556000</t>
  </si>
  <si>
    <t>03339418</t>
  </si>
  <si>
    <t>DB 92966</t>
  </si>
  <si>
    <t>03342948</t>
  </si>
  <si>
    <t xml:space="preserve">    26566960000</t>
  </si>
  <si>
    <t>03454204</t>
  </si>
  <si>
    <t>DB 204251</t>
  </si>
  <si>
    <t xml:space="preserve">    04856407000</t>
  </si>
  <si>
    <t>03322909</t>
  </si>
  <si>
    <t>DB 26665</t>
  </si>
  <si>
    <t>03321132</t>
  </si>
  <si>
    <t xml:space="preserve">    26588996000</t>
  </si>
  <si>
    <t>03544447</t>
  </si>
  <si>
    <t xml:space="preserve">    25055310000</t>
  </si>
  <si>
    <t>99032966</t>
  </si>
  <si>
    <t>DB 201988</t>
  </si>
  <si>
    <t>03484618</t>
  </si>
  <si>
    <t xml:space="preserve">    26398796000</t>
  </si>
  <si>
    <t>03032388</t>
  </si>
  <si>
    <t>DB 44175</t>
  </si>
  <si>
    <t>03349910</t>
  </si>
  <si>
    <t xml:space="preserve">    21867008000</t>
  </si>
  <si>
    <t>03036424</t>
  </si>
  <si>
    <t xml:space="preserve">    26586097000</t>
  </si>
  <si>
    <t>DB 257307</t>
  </si>
  <si>
    <t xml:space="preserve">    08132416000</t>
  </si>
  <si>
    <t>S1032031-11</t>
  </si>
  <si>
    <t>DB 8825</t>
  </si>
  <si>
    <t>03367870</t>
  </si>
  <si>
    <t xml:space="preserve">    26537719000</t>
  </si>
  <si>
    <t>03354431</t>
  </si>
  <si>
    <t>DB 76619</t>
  </si>
  <si>
    <t>03355810</t>
  </si>
  <si>
    <t xml:space="preserve">    19240842000</t>
  </si>
  <si>
    <t>91021466</t>
  </si>
  <si>
    <t>DB 213293</t>
  </si>
  <si>
    <t>03301673</t>
  </si>
  <si>
    <t xml:space="preserve">    03311932000</t>
  </si>
  <si>
    <t>03314721</t>
  </si>
  <si>
    <t>DB 242234</t>
  </si>
  <si>
    <t xml:space="preserve">    07602978000</t>
  </si>
  <si>
    <t>03399304</t>
  </si>
  <si>
    <t>DB 57872</t>
  </si>
  <si>
    <t>03398939</t>
  </si>
  <si>
    <t>DB 181994</t>
  </si>
  <si>
    <t xml:space="preserve">    26475349000</t>
  </si>
  <si>
    <t>03146169</t>
  </si>
  <si>
    <t>DB 184258</t>
  </si>
  <si>
    <t>03193691</t>
  </si>
  <si>
    <t xml:space="preserve">    07413424000</t>
  </si>
  <si>
    <t>03176745</t>
  </si>
  <si>
    <t>DB 271190</t>
  </si>
  <si>
    <t>03176725</t>
  </si>
  <si>
    <t xml:space="preserve">    26523053000</t>
  </si>
  <si>
    <t>03204394</t>
  </si>
  <si>
    <t>DB 90895</t>
  </si>
  <si>
    <t>03177992</t>
  </si>
  <si>
    <t xml:space="preserve">    21861952000</t>
  </si>
  <si>
    <t>03314090</t>
  </si>
  <si>
    <t xml:space="preserve">    13862201000</t>
  </si>
  <si>
    <t>96036885</t>
  </si>
  <si>
    <t xml:space="preserve">    26520675000</t>
  </si>
  <si>
    <t>03196923</t>
  </si>
  <si>
    <t>DB 137211</t>
  </si>
  <si>
    <t>03318806</t>
  </si>
  <si>
    <t xml:space="preserve">    25053276000</t>
  </si>
  <si>
    <t>91029816</t>
  </si>
  <si>
    <t>DB 105210</t>
  </si>
  <si>
    <t>03352014</t>
  </si>
  <si>
    <t>DB 137744</t>
  </si>
  <si>
    <t xml:space="preserve">    25016880000</t>
  </si>
  <si>
    <t>98013207</t>
  </si>
  <si>
    <t>DB 33385</t>
  </si>
  <si>
    <t xml:space="preserve">    01316292000</t>
  </si>
  <si>
    <t>97014465</t>
  </si>
  <si>
    <t>DB 66995</t>
  </si>
  <si>
    <t>03187217</t>
  </si>
  <si>
    <t xml:space="preserve">    10865666000</t>
  </si>
  <si>
    <t>03422657</t>
  </si>
  <si>
    <t>DB 26675</t>
  </si>
  <si>
    <t>03422653</t>
  </si>
  <si>
    <t xml:space="preserve">    08081697000</t>
  </si>
  <si>
    <t>93008184</t>
  </si>
  <si>
    <t>DB 288811</t>
  </si>
  <si>
    <t>03311280</t>
  </si>
  <si>
    <t xml:space="preserve">    14321153000</t>
  </si>
  <si>
    <t>03466490</t>
  </si>
  <si>
    <t xml:space="preserve">    26585550000</t>
  </si>
  <si>
    <t>03576270</t>
  </si>
  <si>
    <t>DB 79866</t>
  </si>
  <si>
    <t>03534362</t>
  </si>
  <si>
    <t xml:space="preserve">    13233308000</t>
  </si>
  <si>
    <t>03319450</t>
  </si>
  <si>
    <t>DB 233208</t>
  </si>
  <si>
    <t>03319430</t>
  </si>
  <si>
    <t>DB 224664</t>
  </si>
  <si>
    <t xml:space="preserve">    26511461000</t>
  </si>
  <si>
    <t>03170093</t>
  </si>
  <si>
    <t>DB 107553</t>
  </si>
  <si>
    <t>03175256</t>
  </si>
  <si>
    <t xml:space="preserve">    26326153000</t>
  </si>
  <si>
    <t>03337963</t>
  </si>
  <si>
    <t>DB 14552</t>
  </si>
  <si>
    <t>03337964</t>
  </si>
  <si>
    <t>DB 204376</t>
  </si>
  <si>
    <t xml:space="preserve">    26353598000</t>
  </si>
  <si>
    <t>03324039</t>
  </si>
  <si>
    <t>DB 30649</t>
  </si>
  <si>
    <t>03324940</t>
  </si>
  <si>
    <t xml:space="preserve">    18323671000</t>
  </si>
  <si>
    <t>97010354</t>
  </si>
  <si>
    <t>DB 296776</t>
  </si>
  <si>
    <t>03565475</t>
  </si>
  <si>
    <t xml:space="preserve">    04851590000</t>
  </si>
  <si>
    <t>03425183</t>
  </si>
  <si>
    <t>DB 26698</t>
  </si>
  <si>
    <t>03425165</t>
  </si>
  <si>
    <t xml:space="preserve">    26545184000</t>
  </si>
  <si>
    <t>03378103</t>
  </si>
  <si>
    <t>DB 6656</t>
  </si>
  <si>
    <t xml:space="preserve">    09012843000</t>
  </si>
  <si>
    <t>97021913</t>
  </si>
  <si>
    <t>DB 231472</t>
  </si>
  <si>
    <t>03318812</t>
  </si>
  <si>
    <t>DB 33263</t>
  </si>
  <si>
    <t xml:space="preserve">    26560242000</t>
  </si>
  <si>
    <t>DB 137684</t>
  </si>
  <si>
    <t>03377768</t>
  </si>
  <si>
    <t xml:space="preserve">    26534642000</t>
  </si>
  <si>
    <t xml:space="preserve">    26597952000</t>
  </si>
  <si>
    <t>03558720</t>
  </si>
  <si>
    <t>DB 233369</t>
  </si>
  <si>
    <t xml:space="preserve">    02858458000</t>
  </si>
  <si>
    <t>94037580</t>
  </si>
  <si>
    <t>DB 35124</t>
  </si>
  <si>
    <t>03384080</t>
  </si>
  <si>
    <t xml:space="preserve">    18254985000</t>
  </si>
  <si>
    <t>03378502</t>
  </si>
  <si>
    <t>DB 264757</t>
  </si>
  <si>
    <t>03378495</t>
  </si>
  <si>
    <t>DB 7945</t>
  </si>
  <si>
    <t xml:space="preserve">    08858236000</t>
  </si>
  <si>
    <t>S2234019-16</t>
  </si>
  <si>
    <t>DB 26805</t>
  </si>
  <si>
    <t>03447533</t>
  </si>
  <si>
    <t>DB 64246</t>
  </si>
  <si>
    <t xml:space="preserve">    26514984000</t>
  </si>
  <si>
    <t>03178214</t>
  </si>
  <si>
    <t>DB 14932</t>
  </si>
  <si>
    <t>03501861</t>
  </si>
  <si>
    <t xml:space="preserve">    26533774000</t>
  </si>
  <si>
    <t>03340208</t>
  </si>
  <si>
    <t>DB 137500</t>
  </si>
  <si>
    <t>03336950</t>
  </si>
  <si>
    <t xml:space="preserve">    26590623000</t>
  </si>
  <si>
    <t>03568342</t>
  </si>
  <si>
    <t>DB 61684</t>
  </si>
  <si>
    <t>03568444</t>
  </si>
  <si>
    <t>DB 192878</t>
  </si>
  <si>
    <t>03499317</t>
  </si>
  <si>
    <t xml:space="preserve">    02412530000</t>
  </si>
  <si>
    <t>DB 48190</t>
  </si>
  <si>
    <t>03184345</t>
  </si>
  <si>
    <t>DB 21058</t>
  </si>
  <si>
    <t>DB 225384</t>
  </si>
  <si>
    <t xml:space="preserve">    08401180000</t>
  </si>
  <si>
    <t>02098807</t>
  </si>
  <si>
    <t>DB 49642</t>
  </si>
  <si>
    <t>03314998</t>
  </si>
  <si>
    <t xml:space="preserve">    26512980000</t>
  </si>
  <si>
    <t>03173659</t>
  </si>
  <si>
    <t xml:space="preserve">    26537474000</t>
  </si>
  <si>
    <t>03351573</t>
  </si>
  <si>
    <t>DB 293628</t>
  </si>
  <si>
    <t>03351212</t>
  </si>
  <si>
    <t xml:space="preserve">    10521315000</t>
  </si>
  <si>
    <t>DB 128557</t>
  </si>
  <si>
    <t>03494643</t>
  </si>
  <si>
    <t xml:space="preserve">    10321983000</t>
  </si>
  <si>
    <t>03527789</t>
  </si>
  <si>
    <t xml:space="preserve">    15802678000</t>
  </si>
  <si>
    <t>097016833</t>
  </si>
  <si>
    <t>DB 63161</t>
  </si>
  <si>
    <t>03385911</t>
  </si>
  <si>
    <t xml:space="preserve">    16071661000</t>
  </si>
  <si>
    <t>DB 276304</t>
  </si>
  <si>
    <t>03315892</t>
  </si>
  <si>
    <t xml:space="preserve">    02858074000</t>
  </si>
  <si>
    <t>03336279</t>
  </si>
  <si>
    <t>DB 35106</t>
  </si>
  <si>
    <t>03336070</t>
  </si>
  <si>
    <t xml:space="preserve">    26587516000</t>
  </si>
  <si>
    <t>DB 12331</t>
  </si>
  <si>
    <t xml:space="preserve">    25131944000</t>
  </si>
  <si>
    <t>03424753</t>
  </si>
  <si>
    <t xml:space="preserve">    12868540000</t>
  </si>
  <si>
    <t>03481822</t>
  </si>
  <si>
    <t>DB 26851</t>
  </si>
  <si>
    <t>03468101</t>
  </si>
  <si>
    <t xml:space="preserve">    26598374000</t>
  </si>
  <si>
    <t>03561573</t>
  </si>
  <si>
    <t>DB 93130</t>
  </si>
  <si>
    <t>DB 97882</t>
  </si>
  <si>
    <t>03376002</t>
  </si>
  <si>
    <t>DB 224659</t>
  </si>
  <si>
    <t xml:space="preserve">    26517996000</t>
  </si>
  <si>
    <t>03187875</t>
  </si>
  <si>
    <t>DB 199118</t>
  </si>
  <si>
    <t xml:space="preserve">    26521943000</t>
  </si>
  <si>
    <t>03203063</t>
  </si>
  <si>
    <t xml:space="preserve">    26514931000</t>
  </si>
  <si>
    <t>03178090</t>
  </si>
  <si>
    <t>DB 18294</t>
  </si>
  <si>
    <t>03183025</t>
  </si>
  <si>
    <t xml:space="preserve">    01315386000</t>
  </si>
  <si>
    <t>DB 281400</t>
  </si>
  <si>
    <t xml:space="preserve">    26582201000</t>
  </si>
  <si>
    <t>03527795</t>
  </si>
  <si>
    <t>DB 228696</t>
  </si>
  <si>
    <t>03527740</t>
  </si>
  <si>
    <t xml:space="preserve">    26508636000</t>
  </si>
  <si>
    <t>03187873</t>
  </si>
  <si>
    <t xml:space="preserve">    25081709000</t>
  </si>
  <si>
    <t>00012422</t>
  </si>
  <si>
    <t>DB 13739</t>
  </si>
  <si>
    <t>03461192</t>
  </si>
  <si>
    <t xml:space="preserve">    21333203000</t>
  </si>
  <si>
    <t>03516135</t>
  </si>
  <si>
    <t>DB 76631</t>
  </si>
  <si>
    <t>03516132</t>
  </si>
  <si>
    <t>DB 275933</t>
  </si>
  <si>
    <t xml:space="preserve">    16202598000</t>
  </si>
  <si>
    <t>94036920</t>
  </si>
  <si>
    <t>DB 136713</t>
  </si>
  <si>
    <t>03392723</t>
  </si>
  <si>
    <t xml:space="preserve">    18082254000</t>
  </si>
  <si>
    <t>03303211</t>
  </si>
  <si>
    <t>DB 269266</t>
  </si>
  <si>
    <t>03303212</t>
  </si>
  <si>
    <t xml:space="preserve">    19071098000</t>
  </si>
  <si>
    <t>S1035038-87</t>
  </si>
  <si>
    <t>DB 239423</t>
  </si>
  <si>
    <t>03451850</t>
  </si>
  <si>
    <t xml:space="preserve">    26521779000</t>
  </si>
  <si>
    <t>03200594</t>
  </si>
  <si>
    <t>DB 190286</t>
  </si>
  <si>
    <t>03201057</t>
  </si>
  <si>
    <t xml:space="preserve">    26514359000</t>
  </si>
  <si>
    <t>03177880</t>
  </si>
  <si>
    <t>DB 216579</t>
  </si>
  <si>
    <t>03443803</t>
  </si>
  <si>
    <t xml:space="preserve">    26520883000</t>
  </si>
  <si>
    <t>03197600</t>
  </si>
  <si>
    <t>DB 70190</t>
  </si>
  <si>
    <t>03200923</t>
  </si>
  <si>
    <t xml:space="preserve">    03632883000</t>
  </si>
  <si>
    <t>03399463</t>
  </si>
  <si>
    <t>DB 61116</t>
  </si>
  <si>
    <t>03398943</t>
  </si>
  <si>
    <t xml:space="preserve">    06800127000</t>
  </si>
  <si>
    <t>03331962</t>
  </si>
  <si>
    <t>DB 65842</t>
  </si>
  <si>
    <t>03331839</t>
  </si>
  <si>
    <t xml:space="preserve">    14323145000</t>
  </si>
  <si>
    <t>97023863</t>
  </si>
  <si>
    <t>DB 92119</t>
  </si>
  <si>
    <t>03460680</t>
  </si>
  <si>
    <t xml:space="preserve">    26524150000</t>
  </si>
  <si>
    <t xml:space="preserve">    10332256000</t>
  </si>
  <si>
    <t>DB 92998</t>
  </si>
  <si>
    <t>03370263</t>
  </si>
  <si>
    <t xml:space="preserve">    26538260000</t>
  </si>
  <si>
    <t>03341201</t>
  </si>
  <si>
    <t>DB 217342</t>
  </si>
  <si>
    <t xml:space="preserve">    09552538000</t>
  </si>
  <si>
    <t>03204353</t>
  </si>
  <si>
    <t>DB 110768</t>
  </si>
  <si>
    <t xml:space="preserve">    25013746000</t>
  </si>
  <si>
    <t>98008904</t>
  </si>
  <si>
    <t>DB 22112</t>
  </si>
  <si>
    <t>03474109</t>
  </si>
  <si>
    <t>DB 15315</t>
  </si>
  <si>
    <t xml:space="preserve">    16510307000</t>
  </si>
  <si>
    <t>03428028</t>
  </si>
  <si>
    <t>DB 138002</t>
  </si>
  <si>
    <t>03428012</t>
  </si>
  <si>
    <t xml:space="preserve">    26559220000</t>
  </si>
  <si>
    <t>03488668</t>
  </si>
  <si>
    <t>DB 61829</t>
  </si>
  <si>
    <t xml:space="preserve">    26558997000</t>
  </si>
  <si>
    <t xml:space="preserve">    26468164000</t>
  </si>
  <si>
    <t>03132424</t>
  </si>
  <si>
    <t>DB 7118</t>
  </si>
  <si>
    <t>03332153</t>
  </si>
  <si>
    <t xml:space="preserve">    15132096000</t>
  </si>
  <si>
    <t>03548166</t>
  </si>
  <si>
    <t xml:space="preserve">    25104224000</t>
  </si>
  <si>
    <t>01246109</t>
  </si>
  <si>
    <t>DB 65864</t>
  </si>
  <si>
    <t>03335430</t>
  </si>
  <si>
    <t xml:space="preserve">    26525863000</t>
  </si>
  <si>
    <t>03335863</t>
  </si>
  <si>
    <t>DB 98101</t>
  </si>
  <si>
    <t>03300463</t>
  </si>
  <si>
    <t xml:space="preserve">    26577360000</t>
  </si>
  <si>
    <t xml:space="preserve">    12860280000</t>
  </si>
  <si>
    <t>03468150</t>
  </si>
  <si>
    <t>DB 26039</t>
  </si>
  <si>
    <t>03468102</t>
  </si>
  <si>
    <t xml:space="preserve">    17232261000</t>
  </si>
  <si>
    <t>03353646</t>
  </si>
  <si>
    <t>DB 294581</t>
  </si>
  <si>
    <t xml:space="preserve">    09510423000</t>
  </si>
  <si>
    <t>03186236</t>
  </si>
  <si>
    <t>03315490</t>
  </si>
  <si>
    <t xml:space="preserve">    07340924000</t>
  </si>
  <si>
    <t>03328992</t>
  </si>
  <si>
    <t>DB 92954</t>
  </si>
  <si>
    <t>03328948</t>
  </si>
  <si>
    <t xml:space="preserve">    26537184000</t>
  </si>
  <si>
    <t>DB 217343</t>
  </si>
  <si>
    <t>DB 137592</t>
  </si>
  <si>
    <t>03353781</t>
  </si>
  <si>
    <t xml:space="preserve">    08421575000</t>
  </si>
  <si>
    <t>89018834</t>
  </si>
  <si>
    <t>DB 12426</t>
  </si>
  <si>
    <t>03532612</t>
  </si>
  <si>
    <t xml:space="preserve">    26548208000</t>
  </si>
  <si>
    <t>03389450</t>
  </si>
  <si>
    <t>DB 204068</t>
  </si>
  <si>
    <t>03389982</t>
  </si>
  <si>
    <t>DB 79247</t>
  </si>
  <si>
    <t xml:space="preserve">    26537255000</t>
  </si>
  <si>
    <t>DB 217370</t>
  </si>
  <si>
    <t xml:space="preserve">    26526696000</t>
  </si>
  <si>
    <t>03317939</t>
  </si>
  <si>
    <t>DB 273500</t>
  </si>
  <si>
    <t>03313721</t>
  </si>
  <si>
    <t xml:space="preserve">    26591137000</t>
  </si>
  <si>
    <t xml:space="preserve">    25108990000</t>
  </si>
  <si>
    <t>03192257</t>
  </si>
  <si>
    <t>DB 298410</t>
  </si>
  <si>
    <t>03365806</t>
  </si>
  <si>
    <t xml:space="preserve">    26459922000</t>
  </si>
  <si>
    <t>03310630</t>
  </si>
  <si>
    <t>DB 79802</t>
  </si>
  <si>
    <t>03310640</t>
  </si>
  <si>
    <t xml:space="preserve">    15460950090</t>
  </si>
  <si>
    <t>03396190</t>
  </si>
  <si>
    <t xml:space="preserve">    26568368000</t>
  </si>
  <si>
    <t>DB 108793</t>
  </si>
  <si>
    <t xml:space="preserve">    21341873000</t>
  </si>
  <si>
    <t xml:space="preserve">    25027765000</t>
  </si>
  <si>
    <t>03048729</t>
  </si>
  <si>
    <t>DB 26557</t>
  </si>
  <si>
    <t>03374713</t>
  </si>
  <si>
    <t xml:space="preserve">    26545774000</t>
  </si>
  <si>
    <t>03396083</t>
  </si>
  <si>
    <t>DB 137492</t>
  </si>
  <si>
    <t>03341089</t>
  </si>
  <si>
    <t>DB 297333</t>
  </si>
  <si>
    <t>03338043</t>
  </si>
  <si>
    <t xml:space="preserve">    26056713000</t>
  </si>
  <si>
    <t>03416304</t>
  </si>
  <si>
    <t>DB 11964</t>
  </si>
  <si>
    <t>03416673</t>
  </si>
  <si>
    <t xml:space="preserve">    26599131000</t>
  </si>
  <si>
    <t>03564494</t>
  </si>
  <si>
    <t xml:space="preserve">    17352198000</t>
  </si>
  <si>
    <t>03436596</t>
  </si>
  <si>
    <t>DB 71664</t>
  </si>
  <si>
    <t>03436515</t>
  </si>
  <si>
    <t xml:space="preserve">    26474172000</t>
  </si>
  <si>
    <t>03516308</t>
  </si>
  <si>
    <t>DB 297209</t>
  </si>
  <si>
    <t>03516193</t>
  </si>
  <si>
    <t xml:space="preserve">    26542809000</t>
  </si>
  <si>
    <t>03369743</t>
  </si>
  <si>
    <t>DB 231611</t>
  </si>
  <si>
    <t>03341048</t>
  </si>
  <si>
    <t>DB 299669</t>
  </si>
  <si>
    <t xml:space="preserve">    26025711000</t>
  </si>
  <si>
    <t>03376553</t>
  </si>
  <si>
    <t>DB 68306</t>
  </si>
  <si>
    <t>03377572</t>
  </si>
  <si>
    <t xml:space="preserve">    12868308000</t>
  </si>
  <si>
    <t xml:space="preserve">    18470008000</t>
  </si>
  <si>
    <t>96039331</t>
  </si>
  <si>
    <t>DB 43969</t>
  </si>
  <si>
    <t>03414597</t>
  </si>
  <si>
    <t xml:space="preserve">    19041644000</t>
  </si>
  <si>
    <t>01203373</t>
  </si>
  <si>
    <t>DB 114156</t>
  </si>
  <si>
    <t>03438205</t>
  </si>
  <si>
    <t xml:space="preserve">    04861896000</t>
  </si>
  <si>
    <t>03204016</t>
  </si>
  <si>
    <t>DB 45007</t>
  </si>
  <si>
    <t>03301689</t>
  </si>
  <si>
    <t xml:space="preserve">    19020458000</t>
  </si>
  <si>
    <t>DB 294748</t>
  </si>
  <si>
    <t>03493989</t>
  </si>
  <si>
    <t xml:space="preserve">    26528934000</t>
  </si>
  <si>
    <t>03334898</t>
  </si>
  <si>
    <t>DB 76520</t>
  </si>
  <si>
    <t>03324565</t>
  </si>
  <si>
    <t xml:space="preserve">    03412986000</t>
  </si>
  <si>
    <t>S1166004-52</t>
  </si>
  <si>
    <t>DB 61428</t>
  </si>
  <si>
    <t>03547181</t>
  </si>
  <si>
    <t xml:space="preserve">    08132423000</t>
  </si>
  <si>
    <t>03341398</t>
  </si>
  <si>
    <t>DB 233252</t>
  </si>
  <si>
    <t>03407289</t>
  </si>
  <si>
    <t xml:space="preserve">    18322667000</t>
  </si>
  <si>
    <t>03304712</t>
  </si>
  <si>
    <t xml:space="preserve">    15853666000</t>
  </si>
  <si>
    <t>95013010</t>
  </si>
  <si>
    <t>DB 21781</t>
  </si>
  <si>
    <t>03425304</t>
  </si>
  <si>
    <t xml:space="preserve">    26459849000</t>
  </si>
  <si>
    <t>03116102</t>
  </si>
  <si>
    <t>DB 92935</t>
  </si>
  <si>
    <t>03326290</t>
  </si>
  <si>
    <t xml:space="preserve">    11320313000</t>
  </si>
  <si>
    <t>03509663</t>
  </si>
  <si>
    <t>DB 297634</t>
  </si>
  <si>
    <t>03509660</t>
  </si>
  <si>
    <t xml:space="preserve">    26520288000</t>
  </si>
  <si>
    <t>03563838</t>
  </si>
  <si>
    <t>DB 72340</t>
  </si>
  <si>
    <t>03544562</t>
  </si>
  <si>
    <t xml:space="preserve">    09012299000</t>
  </si>
  <si>
    <t xml:space="preserve">    05411758000</t>
  </si>
  <si>
    <t>03352573</t>
  </si>
  <si>
    <t>DB 54308</t>
  </si>
  <si>
    <t>03352568</t>
  </si>
  <si>
    <t>DB 92940</t>
  </si>
  <si>
    <t>03326207</t>
  </si>
  <si>
    <t xml:space="preserve">    13052206000</t>
  </si>
  <si>
    <t>DB 37174</t>
  </si>
  <si>
    <t xml:space="preserve">    26437160000</t>
  </si>
  <si>
    <t>00001067</t>
  </si>
  <si>
    <t>DB 223085</t>
  </si>
  <si>
    <t>03525762</t>
  </si>
  <si>
    <t xml:space="preserve">    21171094000</t>
  </si>
  <si>
    <t>03323606</t>
  </si>
  <si>
    <t>DB 229885</t>
  </si>
  <si>
    <t>03180293</t>
  </si>
  <si>
    <t xml:space="preserve">    20051999000</t>
  </si>
  <si>
    <t>S1044040-52</t>
  </si>
  <si>
    <t>DB 294706</t>
  </si>
  <si>
    <t xml:space="preserve">    25066444000</t>
  </si>
  <si>
    <t>00009532</t>
  </si>
  <si>
    <t>DB 9220</t>
  </si>
  <si>
    <t xml:space="preserve">    04868615000</t>
  </si>
  <si>
    <t>03374708</t>
  </si>
  <si>
    <t>DB 26582</t>
  </si>
  <si>
    <t>DB 7305</t>
  </si>
  <si>
    <t>03414499</t>
  </si>
  <si>
    <t xml:space="preserve">    26164655000</t>
  </si>
  <si>
    <t>03347793</t>
  </si>
  <si>
    <t>DB 92972</t>
  </si>
  <si>
    <t>03342474</t>
  </si>
  <si>
    <t>DB 33334</t>
  </si>
  <si>
    <t xml:space="preserve">    26412758000</t>
  </si>
  <si>
    <t>DB 12378</t>
  </si>
  <si>
    <t>03532579</t>
  </si>
  <si>
    <t xml:space="preserve">    26545640000</t>
  </si>
  <si>
    <t>03379878</t>
  </si>
  <si>
    <t>DB 33197</t>
  </si>
  <si>
    <t>03379760</t>
  </si>
  <si>
    <t xml:space="preserve">    17350780000</t>
  </si>
  <si>
    <t>03380053</t>
  </si>
  <si>
    <t>DB 71599</t>
  </si>
  <si>
    <t>03379146</t>
  </si>
  <si>
    <t xml:space="preserve">    26525283000</t>
  </si>
  <si>
    <t>03313189</t>
  </si>
  <si>
    <t>DB 112455</t>
  </si>
  <si>
    <t>03313193</t>
  </si>
  <si>
    <t xml:space="preserve">    19052543000</t>
  </si>
  <si>
    <t>DB 236017</t>
  </si>
  <si>
    <t xml:space="preserve">    09511782000</t>
  </si>
  <si>
    <t>03186278</t>
  </si>
  <si>
    <t>DB 198955</t>
  </si>
  <si>
    <t>03201592</t>
  </si>
  <si>
    <t xml:space="preserve">    26521090000</t>
  </si>
  <si>
    <t>03300574</t>
  </si>
  <si>
    <t>DB 273480</t>
  </si>
  <si>
    <t>03300425</t>
  </si>
  <si>
    <t>DB 12457</t>
  </si>
  <si>
    <t xml:space="preserve">    13876566000</t>
  </si>
  <si>
    <t>97032596</t>
  </si>
  <si>
    <t>DB 8973</t>
  </si>
  <si>
    <t>03456866</t>
  </si>
  <si>
    <t xml:space="preserve">    26544431000</t>
  </si>
  <si>
    <t>03375353</t>
  </si>
  <si>
    <t>DB 95588</t>
  </si>
  <si>
    <t xml:space="preserve">    26521751000</t>
  </si>
  <si>
    <t>03200593</t>
  </si>
  <si>
    <t xml:space="preserve">    04030500000</t>
  </si>
  <si>
    <t>03199032</t>
  </si>
  <si>
    <t>DB 223945</t>
  </si>
  <si>
    <t>03153491</t>
  </si>
  <si>
    <t xml:space="preserve">    12300201000</t>
  </si>
  <si>
    <t>92</t>
  </si>
  <si>
    <t>DB 98952</t>
  </si>
  <si>
    <t>03343770</t>
  </si>
  <si>
    <t>DB 8843</t>
  </si>
  <si>
    <t xml:space="preserve">    26323272000</t>
  </si>
  <si>
    <t>03077786</t>
  </si>
  <si>
    <t>DB 14214</t>
  </si>
  <si>
    <t>03520169</t>
  </si>
  <si>
    <t>DB 137859</t>
  </si>
  <si>
    <t xml:space="preserve">    26576767000</t>
  </si>
  <si>
    <t xml:space="preserve">    04031208000</t>
  </si>
  <si>
    <t>91014888</t>
  </si>
  <si>
    <t>DB 102137</t>
  </si>
  <si>
    <t xml:space="preserve">    26514870000</t>
  </si>
  <si>
    <t>03177884</t>
  </si>
  <si>
    <t>DB 96573</t>
  </si>
  <si>
    <t>03187452</t>
  </si>
  <si>
    <t xml:space="preserve">    14061948000</t>
  </si>
  <si>
    <t>97002566</t>
  </si>
  <si>
    <t>DB 9641</t>
  </si>
  <si>
    <t xml:space="preserve">    17331253000</t>
  </si>
  <si>
    <t>92030776</t>
  </si>
  <si>
    <t xml:space="preserve">    26588831000</t>
  </si>
  <si>
    <t>03553422</t>
  </si>
  <si>
    <t>DB 256904</t>
  </si>
  <si>
    <t>03335603</t>
  </si>
  <si>
    <t xml:space="preserve">    26454030000</t>
  </si>
  <si>
    <t>03104877</t>
  </si>
  <si>
    <t xml:space="preserve">    26427680000</t>
  </si>
  <si>
    <t>03068434</t>
  </si>
  <si>
    <t>DB 64328</t>
  </si>
  <si>
    <t xml:space="preserve">    26531311000</t>
  </si>
  <si>
    <t>03342036</t>
  </si>
  <si>
    <t>DB 228231</t>
  </si>
  <si>
    <t>03342045</t>
  </si>
  <si>
    <t xml:space="preserve">    01314564000</t>
  </si>
  <si>
    <t>03584892</t>
  </si>
  <si>
    <t>DB 303091</t>
  </si>
  <si>
    <t>03584696</t>
  </si>
  <si>
    <t>DB 76573</t>
  </si>
  <si>
    <t xml:space="preserve">    01442587000</t>
  </si>
  <si>
    <t>03336053</t>
  </si>
  <si>
    <t>DB 50908</t>
  </si>
  <si>
    <t>03336138</t>
  </si>
  <si>
    <t xml:space="preserve">    26592553000</t>
  </si>
  <si>
    <t>03557496</t>
  </si>
  <si>
    <t xml:space="preserve">    13473239000</t>
  </si>
  <si>
    <t>03510281</t>
  </si>
  <si>
    <t>DB 43456</t>
  </si>
  <si>
    <t>03506477</t>
  </si>
  <si>
    <t xml:space="preserve">    07341379000</t>
  </si>
  <si>
    <t>03365927</t>
  </si>
  <si>
    <t>DB 92988</t>
  </si>
  <si>
    <t>03365689</t>
  </si>
  <si>
    <t xml:space="preserve">    19131791000</t>
  </si>
  <si>
    <t xml:space="preserve">    13876478000</t>
  </si>
  <si>
    <t>94011902</t>
  </si>
  <si>
    <t>DB 11620</t>
  </si>
  <si>
    <t>03361314</t>
  </si>
  <si>
    <t xml:space="preserve">    26527365000</t>
  </si>
  <si>
    <t>03403139</t>
  </si>
  <si>
    <t>DB 68336</t>
  </si>
  <si>
    <t>DB 275765</t>
  </si>
  <si>
    <t>S2118006-31</t>
  </si>
  <si>
    <t xml:space="preserve">    26519554000</t>
  </si>
  <si>
    <t>03199204</t>
  </si>
  <si>
    <t>DB 509</t>
  </si>
  <si>
    <t>03194948</t>
  </si>
  <si>
    <t xml:space="preserve">    25073765000</t>
  </si>
  <si>
    <t>00020819</t>
  </si>
  <si>
    <t xml:space="preserve">    04856477000</t>
  </si>
  <si>
    <t>03428845</t>
  </si>
  <si>
    <t>DB 26666</t>
  </si>
  <si>
    <t>03428839</t>
  </si>
  <si>
    <t xml:space="preserve">    26459923000</t>
  </si>
  <si>
    <t>03189409</t>
  </si>
  <si>
    <t>DB 36911</t>
  </si>
  <si>
    <t>03189412</t>
  </si>
  <si>
    <t xml:space="preserve">    26528483000</t>
  </si>
  <si>
    <t>03324362</t>
  </si>
  <si>
    <t>DB 107575</t>
  </si>
  <si>
    <t>03157821</t>
  </si>
  <si>
    <t xml:space="preserve">    14061954000</t>
  </si>
  <si>
    <t>97002565</t>
  </si>
  <si>
    <t xml:space="preserve">    09171624000</t>
  </si>
  <si>
    <t>03320503</t>
  </si>
  <si>
    <t>DB 294538</t>
  </si>
  <si>
    <t xml:space="preserve">    06051533000</t>
  </si>
  <si>
    <t>S1029041-21</t>
  </si>
  <si>
    <t>DB 284221</t>
  </si>
  <si>
    <t>03169451</t>
  </si>
  <si>
    <t xml:space="preserve">    07301146000</t>
  </si>
  <si>
    <t>03455045</t>
  </si>
  <si>
    <t>DB 271687</t>
  </si>
  <si>
    <t xml:space="preserve">    15261965000</t>
  </si>
  <si>
    <t>S1035025-36</t>
  </si>
  <si>
    <t>DB 14800</t>
  </si>
  <si>
    <t>03527066</t>
  </si>
  <si>
    <t>DB 7232</t>
  </si>
  <si>
    <t xml:space="preserve">    26542404000</t>
  </si>
  <si>
    <t>03368051</t>
  </si>
  <si>
    <t>DB 185824</t>
  </si>
  <si>
    <t>03349268</t>
  </si>
  <si>
    <t>DB 186783</t>
  </si>
  <si>
    <t>03323708</t>
  </si>
  <si>
    <t xml:space="preserve">    26348669000</t>
  </si>
  <si>
    <t>03178588</t>
  </si>
  <si>
    <t>DB 9534</t>
  </si>
  <si>
    <t>03194541</t>
  </si>
  <si>
    <t xml:space="preserve">    26532333000</t>
  </si>
  <si>
    <t>03349451</t>
  </si>
  <si>
    <t>DB 44971</t>
  </si>
  <si>
    <t>03349510</t>
  </si>
  <si>
    <t xml:space="preserve">    08800265000</t>
  </si>
  <si>
    <t>00014253</t>
  </si>
  <si>
    <t>DB 65886</t>
  </si>
  <si>
    <t>03443847</t>
  </si>
  <si>
    <t xml:space="preserve">    26591142000</t>
  </si>
  <si>
    <t>DB 294728</t>
  </si>
  <si>
    <t xml:space="preserve">    26593839000</t>
  </si>
  <si>
    <t>03570117</t>
  </si>
  <si>
    <t>DB 298256</t>
  </si>
  <si>
    <t>03549960</t>
  </si>
  <si>
    <t>DB 7570</t>
  </si>
  <si>
    <t xml:space="preserve">    07602992000</t>
  </si>
  <si>
    <t>S2110102-51</t>
  </si>
  <si>
    <t>DB 57874</t>
  </si>
  <si>
    <t xml:space="preserve">    07332545000</t>
  </si>
  <si>
    <t>94037149</t>
  </si>
  <si>
    <t>DB 298658</t>
  </si>
  <si>
    <t xml:space="preserve">    19131794000</t>
  </si>
  <si>
    <t xml:space="preserve">    16524609000</t>
  </si>
  <si>
    <t>S1031003-65</t>
  </si>
  <si>
    <t>DB 226626</t>
  </si>
  <si>
    <t>03517401</t>
  </si>
  <si>
    <t xml:space="preserve">    16071829000</t>
  </si>
  <si>
    <t>DB 277611</t>
  </si>
  <si>
    <t>03316015</t>
  </si>
  <si>
    <t xml:space="preserve">    26593374000</t>
  </si>
  <si>
    <t>03555834</t>
  </si>
  <si>
    <t>DB 138467</t>
  </si>
  <si>
    <t>03555833</t>
  </si>
  <si>
    <t>DB 14602</t>
  </si>
  <si>
    <t xml:space="preserve">    13473042000</t>
  </si>
  <si>
    <t>03180270</t>
  </si>
  <si>
    <t>DB 42947</t>
  </si>
  <si>
    <t>03176545</t>
  </si>
  <si>
    <t xml:space="preserve">    01851996000</t>
  </si>
  <si>
    <t>03314832</t>
  </si>
  <si>
    <t>DB 34652</t>
  </si>
  <si>
    <t>03324642</t>
  </si>
  <si>
    <t>DB 36130</t>
  </si>
  <si>
    <t xml:space="preserve">    26537718000</t>
  </si>
  <si>
    <t>03354434</t>
  </si>
  <si>
    <t>DB 76088</t>
  </si>
  <si>
    <t>03187833</t>
  </si>
  <si>
    <t xml:space="preserve">    16500430000</t>
  </si>
  <si>
    <t>03382841</t>
  </si>
  <si>
    <t>DB 37187</t>
  </si>
  <si>
    <t>03525822</t>
  </si>
  <si>
    <t xml:space="preserve">    26586728000</t>
  </si>
  <si>
    <t>03579251</t>
  </si>
  <si>
    <t>DB 303311</t>
  </si>
  <si>
    <t>03549928</t>
  </si>
  <si>
    <t xml:space="preserve">    13233678000</t>
  </si>
  <si>
    <t>96003772</t>
  </si>
  <si>
    <t>DB 230330</t>
  </si>
  <si>
    <t>03318831</t>
  </si>
  <si>
    <t xml:space="preserve">    11564192000</t>
  </si>
  <si>
    <t>94026762</t>
  </si>
  <si>
    <t>DB 110293</t>
  </si>
  <si>
    <t>03351105</t>
  </si>
  <si>
    <t xml:space="preserve">    02856506000</t>
  </si>
  <si>
    <t>03336302</t>
  </si>
  <si>
    <t>DB 35096</t>
  </si>
  <si>
    <t>03336266</t>
  </si>
  <si>
    <t xml:space="preserve">    26442156000</t>
  </si>
  <si>
    <t>03203870</t>
  </si>
  <si>
    <t>DB 36916</t>
  </si>
  <si>
    <t>03178641</t>
  </si>
  <si>
    <t xml:space="preserve">    26516153000</t>
  </si>
  <si>
    <t>03181364</t>
  </si>
  <si>
    <t>DB 232226</t>
  </si>
  <si>
    <t>03197220</t>
  </si>
  <si>
    <t xml:space="preserve">    11871790000</t>
  </si>
  <si>
    <t>03326637</t>
  </si>
  <si>
    <t>DB 26353</t>
  </si>
  <si>
    <t>DB 102232</t>
  </si>
  <si>
    <t>03396521</t>
  </si>
  <si>
    <t>DB 14581</t>
  </si>
  <si>
    <t>03375820</t>
  </si>
  <si>
    <t>DB 14939</t>
  </si>
  <si>
    <t>DB 15882</t>
  </si>
  <si>
    <t xml:space="preserve">    14233167000</t>
  </si>
  <si>
    <t>DB 135718</t>
  </si>
  <si>
    <t>03355743</t>
  </si>
  <si>
    <t xml:space="preserve">    26489598000</t>
  </si>
  <si>
    <t>03165537</t>
  </si>
  <si>
    <t>DB 83070</t>
  </si>
  <si>
    <t>DB 139761</t>
  </si>
  <si>
    <t>DB 257077</t>
  </si>
  <si>
    <t xml:space="preserve">    18322227000</t>
  </si>
  <si>
    <t>03304722</t>
  </si>
  <si>
    <t xml:space="preserve">    11295151000</t>
  </si>
  <si>
    <t>90022660</t>
  </si>
  <si>
    <t>DB 138388</t>
  </si>
  <si>
    <t>03516359</t>
  </si>
  <si>
    <t>DB 138053</t>
  </si>
  <si>
    <t xml:space="preserve">    26442205000</t>
  </si>
  <si>
    <t>03313794</t>
  </si>
  <si>
    <t>DB 50872</t>
  </si>
  <si>
    <t>03313768</t>
  </si>
  <si>
    <t xml:space="preserve">    26592323000</t>
  </si>
  <si>
    <t>03567330</t>
  </si>
  <si>
    <t>DB 276210</t>
  </si>
  <si>
    <t>03567301</t>
  </si>
  <si>
    <t>DB 294741</t>
  </si>
  <si>
    <t xml:space="preserve">    26548084000</t>
  </si>
  <si>
    <t>03388817</t>
  </si>
  <si>
    <t>DB 99016</t>
  </si>
  <si>
    <t>03353442</t>
  </si>
  <si>
    <t xml:space="preserve">    11294498000</t>
  </si>
  <si>
    <t xml:space="preserve">    26123642000</t>
  </si>
  <si>
    <t>03437515</t>
  </si>
  <si>
    <t>DB 290707</t>
  </si>
  <si>
    <t>03437514</t>
  </si>
  <si>
    <t xml:space="preserve">    26535521000</t>
  </si>
  <si>
    <t>03345348</t>
  </si>
  <si>
    <t xml:space="preserve">    26416896000</t>
  </si>
  <si>
    <t>03181583</t>
  </si>
  <si>
    <t>DB 85536</t>
  </si>
  <si>
    <t>03181585</t>
  </si>
  <si>
    <t xml:space="preserve">    25086378000</t>
  </si>
  <si>
    <t>01002517</t>
  </si>
  <si>
    <t>DB 7812</t>
  </si>
  <si>
    <t>03335282</t>
  </si>
  <si>
    <t xml:space="preserve">    26514094000</t>
  </si>
  <si>
    <t>03181174</t>
  </si>
  <si>
    <t>DB 61148</t>
  </si>
  <si>
    <t>03067290</t>
  </si>
  <si>
    <t xml:space="preserve">    11851739000</t>
  </si>
  <si>
    <t>03330342</t>
  </si>
  <si>
    <t>DB 5815</t>
  </si>
  <si>
    <t>03329851</t>
  </si>
  <si>
    <t xml:space="preserve">    13473402000</t>
  </si>
  <si>
    <t>03332964</t>
  </si>
  <si>
    <t xml:space="preserve">    09418936000</t>
  </si>
  <si>
    <t>03463362</t>
  </si>
  <si>
    <t>DB 8866</t>
  </si>
  <si>
    <t>03463366</t>
  </si>
  <si>
    <t xml:space="preserve">    20052026000</t>
  </si>
  <si>
    <t>03380446</t>
  </si>
  <si>
    <t>DB 256969</t>
  </si>
  <si>
    <t>03380433</t>
  </si>
  <si>
    <t xml:space="preserve">    26548140000</t>
  </si>
  <si>
    <t>03388581</t>
  </si>
  <si>
    <t>DB 245417</t>
  </si>
  <si>
    <t>03390346</t>
  </si>
  <si>
    <t xml:space="preserve">    06051146000</t>
  </si>
  <si>
    <t>S1029040-3</t>
  </si>
  <si>
    <t>DB 283598</t>
  </si>
  <si>
    <t xml:space="preserve">    26547686000</t>
  </si>
  <si>
    <t>03386477</t>
  </si>
  <si>
    <t>DB 204078</t>
  </si>
  <si>
    <t>03387212</t>
  </si>
  <si>
    <t xml:space="preserve">    10261743000</t>
  </si>
  <si>
    <t>S1035032-22</t>
  </si>
  <si>
    <t>DB 239343</t>
  </si>
  <si>
    <t>03363299</t>
  </si>
  <si>
    <t xml:space="preserve">    26524633000</t>
  </si>
  <si>
    <t>03313428</t>
  </si>
  <si>
    <t>DB 93308</t>
  </si>
  <si>
    <t>03310090</t>
  </si>
  <si>
    <t xml:space="preserve">    07602959000</t>
  </si>
  <si>
    <t>03399631</t>
  </si>
  <si>
    <t>DB 61123</t>
  </si>
  <si>
    <t xml:space="preserve">    06151024000</t>
  </si>
  <si>
    <t>00029695</t>
  </si>
  <si>
    <t>DB 138401</t>
  </si>
  <si>
    <t>03550216</t>
  </si>
  <si>
    <t>03507269</t>
  </si>
  <si>
    <t xml:space="preserve">    26574334000</t>
  </si>
  <si>
    <t>03480023</t>
  </si>
  <si>
    <t xml:space="preserve">    19041505000</t>
  </si>
  <si>
    <t>00006484</t>
  </si>
  <si>
    <t>DB 73</t>
  </si>
  <si>
    <t>03315379</t>
  </si>
  <si>
    <t>DB 204333</t>
  </si>
  <si>
    <t xml:space="preserve">    14064445000</t>
  </si>
  <si>
    <t>03076688</t>
  </si>
  <si>
    <t xml:space="preserve">    25111643000</t>
  </si>
  <si>
    <t>02093196</t>
  </si>
  <si>
    <t>DB 127843</t>
  </si>
  <si>
    <t>03301720</t>
  </si>
  <si>
    <t xml:space="preserve">    26514699000</t>
  </si>
  <si>
    <t>03177633</t>
  </si>
  <si>
    <t>DB 45147</t>
  </si>
  <si>
    <t>03179248</t>
  </si>
  <si>
    <t>S2233016-13</t>
  </si>
  <si>
    <t xml:space="preserve">    01452908000</t>
  </si>
  <si>
    <t>03309453</t>
  </si>
  <si>
    <t>DB 61449</t>
  </si>
  <si>
    <t>03309457</t>
  </si>
  <si>
    <t xml:space="preserve">    02421320000</t>
  </si>
  <si>
    <t>03342276</t>
  </si>
  <si>
    <t>DB 54298</t>
  </si>
  <si>
    <t>03342207</t>
  </si>
  <si>
    <t xml:space="preserve">    26596876000</t>
  </si>
  <si>
    <t>03572410</t>
  </si>
  <si>
    <t>DB 271229</t>
  </si>
  <si>
    <t>03573031</t>
  </si>
  <si>
    <t>DB 33275</t>
  </si>
  <si>
    <t xml:space="preserve">    21333142000</t>
  </si>
  <si>
    <t>91003612</t>
  </si>
  <si>
    <t>DB 228716</t>
  </si>
  <si>
    <t>03335131</t>
  </si>
  <si>
    <t xml:space="preserve">    11293727000</t>
  </si>
  <si>
    <t>S1050019-33</t>
  </si>
  <si>
    <t xml:space="preserve">    26327129000</t>
  </si>
  <si>
    <t>03381182</t>
  </si>
  <si>
    <t>DB 14584</t>
  </si>
  <si>
    <t>03381183</t>
  </si>
  <si>
    <t xml:space="preserve">    01241622000</t>
  </si>
  <si>
    <t xml:space="preserve">    25091436000</t>
  </si>
  <si>
    <t>03377734</t>
  </si>
  <si>
    <t>DB 6576</t>
  </si>
  <si>
    <t>03377731</t>
  </si>
  <si>
    <t xml:space="preserve">    02016374000</t>
  </si>
  <si>
    <t>93034938</t>
  </si>
  <si>
    <t xml:space="preserve">    04231038000</t>
  </si>
  <si>
    <t>95026700</t>
  </si>
  <si>
    <t>DB 257042</t>
  </si>
  <si>
    <t xml:space="preserve">    16081368000</t>
  </si>
  <si>
    <t>03318901</t>
  </si>
  <si>
    <t>DB 233200</t>
  </si>
  <si>
    <t>03318894</t>
  </si>
  <si>
    <t xml:space="preserve">    14320503000</t>
  </si>
  <si>
    <t>03442026</t>
  </si>
  <si>
    <t>DB 90808</t>
  </si>
  <si>
    <t>03489842</t>
  </si>
  <si>
    <t>DB 21108</t>
  </si>
  <si>
    <t>S2153013-21</t>
  </si>
  <si>
    <t>DB 275782</t>
  </si>
  <si>
    <t xml:space="preserve">    13473629000</t>
  </si>
  <si>
    <t>03197852</t>
  </si>
  <si>
    <t xml:space="preserve">    26520157000</t>
  </si>
  <si>
    <t>DB 51477</t>
  </si>
  <si>
    <t>03199449</t>
  </si>
  <si>
    <t xml:space="preserve">    25064853000</t>
  </si>
  <si>
    <t>03400879</t>
  </si>
  <si>
    <t>DB 97919</t>
  </si>
  <si>
    <t>03402758</t>
  </si>
  <si>
    <t xml:space="preserve">    13252453000</t>
  </si>
  <si>
    <t>DB 36914</t>
  </si>
  <si>
    <t xml:space="preserve">    15262280000</t>
  </si>
  <si>
    <t>92010019</t>
  </si>
  <si>
    <t xml:space="preserve">    26565056000</t>
  </si>
  <si>
    <t xml:space="preserve">    26536641000</t>
  </si>
  <si>
    <t>03358662</t>
  </si>
  <si>
    <t>DB 15283</t>
  </si>
  <si>
    <t>03358663</t>
  </si>
  <si>
    <t xml:space="preserve">    19181862000</t>
  </si>
  <si>
    <t>03346917</t>
  </si>
  <si>
    <t xml:space="preserve">    06312629000</t>
  </si>
  <si>
    <t>03338537</t>
  </si>
  <si>
    <t>DB 92963</t>
  </si>
  <si>
    <t>03338495</t>
  </si>
  <si>
    <t xml:space="preserve">    14232744000</t>
  </si>
  <si>
    <t>03382878</t>
  </si>
  <si>
    <t>DB 138990</t>
  </si>
  <si>
    <t>03382844</t>
  </si>
  <si>
    <t xml:space="preserve">    17310200000</t>
  </si>
  <si>
    <t>03374766</t>
  </si>
  <si>
    <t>DB 97939</t>
  </si>
  <si>
    <t xml:space="preserve">    25015496000</t>
  </si>
  <si>
    <t>03346583</t>
  </si>
  <si>
    <t>DB 204194</t>
  </si>
  <si>
    <t>03440004</t>
  </si>
  <si>
    <t xml:space="preserve">    08132409000</t>
  </si>
  <si>
    <t xml:space="preserve">    21333423000</t>
  </si>
  <si>
    <t>01009755</t>
  </si>
  <si>
    <t>DB 76090</t>
  </si>
  <si>
    <t>03361341</t>
  </si>
  <si>
    <t>DB 285123</t>
  </si>
  <si>
    <t xml:space="preserve">    26483850000</t>
  </si>
  <si>
    <t>03153218</t>
  </si>
  <si>
    <t>DB 61830</t>
  </si>
  <si>
    <t xml:space="preserve">    10865406000</t>
  </si>
  <si>
    <t>03497449</t>
  </si>
  <si>
    <t>DB 10107</t>
  </si>
  <si>
    <t>03497444</t>
  </si>
  <si>
    <t xml:space="preserve">    02013476000</t>
  </si>
  <si>
    <t>93000666</t>
  </si>
  <si>
    <t xml:space="preserve">    09012265000</t>
  </si>
  <si>
    <t xml:space="preserve">    26545136000</t>
  </si>
  <si>
    <t>03377956</t>
  </si>
  <si>
    <t xml:space="preserve">    26543512000</t>
  </si>
  <si>
    <t>03372241</t>
  </si>
  <si>
    <t>DB 125596</t>
  </si>
  <si>
    <t>03177773</t>
  </si>
  <si>
    <t xml:space="preserve">    26463091000</t>
  </si>
  <si>
    <t>03463365</t>
  </si>
  <si>
    <t xml:space="preserve">    26117475000</t>
  </si>
  <si>
    <t>03389689</t>
  </si>
  <si>
    <t>DB 93361</t>
  </si>
  <si>
    <t>03390211</t>
  </si>
  <si>
    <t>DB 61020</t>
  </si>
  <si>
    <t>03327561</t>
  </si>
  <si>
    <t xml:space="preserve">    26521758000</t>
  </si>
  <si>
    <t>03200595</t>
  </si>
  <si>
    <t xml:space="preserve">    17061076000</t>
  </si>
  <si>
    <t>DB 116257</t>
  </si>
  <si>
    <t>03412428</t>
  </si>
  <si>
    <t xml:space="preserve">    04856621000</t>
  </si>
  <si>
    <t>03428851</t>
  </si>
  <si>
    <t>DB 21720</t>
  </si>
  <si>
    <t>03428840</t>
  </si>
  <si>
    <t xml:space="preserve">    08857665000</t>
  </si>
  <si>
    <t>DB 13233</t>
  </si>
  <si>
    <t>03522239</t>
  </si>
  <si>
    <t xml:space="preserve">    05042599000</t>
  </si>
  <si>
    <t>DB 290772</t>
  </si>
  <si>
    <t>DB 12332</t>
  </si>
  <si>
    <t xml:space="preserve">    26532040000</t>
  </si>
  <si>
    <t>03334553</t>
  </si>
  <si>
    <t>DB 109845</t>
  </si>
  <si>
    <t>03334853</t>
  </si>
  <si>
    <t>03042609</t>
  </si>
  <si>
    <t>DB 7635</t>
  </si>
  <si>
    <t>03427257</t>
  </si>
  <si>
    <t xml:space="preserve">    26536739000</t>
  </si>
  <si>
    <t>03348924</t>
  </si>
  <si>
    <t xml:space="preserve">    15086129000</t>
  </si>
  <si>
    <t>03353682</t>
  </si>
  <si>
    <t>DB 294577</t>
  </si>
  <si>
    <t>03341455</t>
  </si>
  <si>
    <t>DB 70187</t>
  </si>
  <si>
    <t>03186577</t>
  </si>
  <si>
    <t xml:space="preserve">    06051838000</t>
  </si>
  <si>
    <t>03155250</t>
  </si>
  <si>
    <t>DB 285268</t>
  </si>
  <si>
    <t xml:space="preserve">    26585220000</t>
  </si>
  <si>
    <t>03519322</t>
  </si>
  <si>
    <t>DB 61714</t>
  </si>
  <si>
    <t>03519307</t>
  </si>
  <si>
    <t xml:space="preserve">    26544536000</t>
  </si>
  <si>
    <t>03393136</t>
  </si>
  <si>
    <t>DB 112511</t>
  </si>
  <si>
    <t>03177400</t>
  </si>
  <si>
    <t xml:space="preserve">    14064444000</t>
  </si>
  <si>
    <t>03525887</t>
  </si>
  <si>
    <t xml:space="preserve">    26547639000</t>
  </si>
  <si>
    <t>03386353</t>
  </si>
  <si>
    <t>DB 137511</t>
  </si>
  <si>
    <t>03337517</t>
  </si>
  <si>
    <t xml:space="preserve">    11292493000</t>
  </si>
  <si>
    <t>S1047022-27</t>
  </si>
  <si>
    <t>DB 121740</t>
  </si>
  <si>
    <t>03301459</t>
  </si>
  <si>
    <t xml:space="preserve">    09011377000</t>
  </si>
  <si>
    <t>DB 233834</t>
  </si>
  <si>
    <t xml:space="preserve">    26258213000</t>
  </si>
  <si>
    <t>03454073</t>
  </si>
  <si>
    <t>03554171</t>
  </si>
  <si>
    <t xml:space="preserve">    26530400000</t>
  </si>
  <si>
    <t xml:space="preserve">    26571805000</t>
  </si>
  <si>
    <t>03473136</t>
  </si>
  <si>
    <t>DB 294773</t>
  </si>
  <si>
    <t>03473138</t>
  </si>
  <si>
    <t xml:space="preserve">    21360348000</t>
  </si>
  <si>
    <t>03477104</t>
  </si>
  <si>
    <t>DB 106134</t>
  </si>
  <si>
    <t>03350810</t>
  </si>
  <si>
    <t xml:space="preserve">    14868921000</t>
  </si>
  <si>
    <t>97005365</t>
  </si>
  <si>
    <t>DB 44737</t>
  </si>
  <si>
    <t>03511781</t>
  </si>
  <si>
    <t xml:space="preserve">    26577358000</t>
  </si>
  <si>
    <t xml:space="preserve">    25042566000</t>
  </si>
  <si>
    <t>99014097</t>
  </si>
  <si>
    <t>DB 113422</t>
  </si>
  <si>
    <t>03175720</t>
  </si>
  <si>
    <t xml:space="preserve">    14061946000</t>
  </si>
  <si>
    <t xml:space="preserve">    08132410000</t>
  </si>
  <si>
    <t xml:space="preserve">    26543948000</t>
  </si>
  <si>
    <t>03373644</t>
  </si>
  <si>
    <t>DB 15846</t>
  </si>
  <si>
    <t>03351075</t>
  </si>
  <si>
    <t xml:space="preserve">    26351387000</t>
  </si>
  <si>
    <t>03378974</t>
  </si>
  <si>
    <t>DB 14600</t>
  </si>
  <si>
    <t>03319896</t>
  </si>
  <si>
    <t xml:space="preserve">    06253969000</t>
  </si>
  <si>
    <t xml:space="preserve">    26592535000</t>
  </si>
  <si>
    <t>DB 12766</t>
  </si>
  <si>
    <t xml:space="preserve">    21333286000</t>
  </si>
  <si>
    <t>95002595</t>
  </si>
  <si>
    <t>DB 76548</t>
  </si>
  <si>
    <t>03361940</t>
  </si>
  <si>
    <t xml:space="preserve">    11213442000</t>
  </si>
  <si>
    <t>97006251</t>
  </si>
  <si>
    <t>DB 303322</t>
  </si>
  <si>
    <t>03520676</t>
  </si>
  <si>
    <t>DB 138337</t>
  </si>
  <si>
    <t xml:space="preserve">    26538536000</t>
  </si>
  <si>
    <t>03354407</t>
  </si>
  <si>
    <t>DB 137578</t>
  </si>
  <si>
    <t xml:space="preserve">    20511094000</t>
  </si>
  <si>
    <t>96013842</t>
  </si>
  <si>
    <t>DB 114123</t>
  </si>
  <si>
    <t>03412168</t>
  </si>
  <si>
    <t xml:space="preserve">    26605020000</t>
  </si>
  <si>
    <t>03581376</t>
  </si>
  <si>
    <t>DB 300807</t>
  </si>
  <si>
    <t xml:space="preserve">    26566842000</t>
  </si>
  <si>
    <t>03453831</t>
  </si>
  <si>
    <t>DB 102136</t>
  </si>
  <si>
    <t xml:space="preserve">    03243452000</t>
  </si>
  <si>
    <t>S1033035-11</t>
  </si>
  <si>
    <t>DB 232857</t>
  </si>
  <si>
    <t>03520053</t>
  </si>
  <si>
    <t xml:space="preserve">    26026447000</t>
  </si>
  <si>
    <t>03396785</t>
  </si>
  <si>
    <t>DB 97606</t>
  </si>
  <si>
    <t>03339003</t>
  </si>
  <si>
    <t xml:space="preserve">    25015768000</t>
  </si>
  <si>
    <t>98013851</t>
  </si>
  <si>
    <t>DB 91846</t>
  </si>
  <si>
    <t>03343723</t>
  </si>
  <si>
    <t xml:space="preserve">    25135664000</t>
  </si>
  <si>
    <t>03428921</t>
  </si>
  <si>
    <t xml:space="preserve">    18470002000</t>
  </si>
  <si>
    <t xml:space="preserve">    06021364000</t>
  </si>
  <si>
    <t xml:space="preserve">    26518788000</t>
  </si>
  <si>
    <t>03191108</t>
  </si>
  <si>
    <t>DB 33133</t>
  </si>
  <si>
    <t xml:space="preserve">    09190581000</t>
  </si>
  <si>
    <t>DB 185949</t>
  </si>
  <si>
    <t xml:space="preserve">    08850871000</t>
  </si>
  <si>
    <t>DB 295724</t>
  </si>
  <si>
    <t>03531839</t>
  </si>
  <si>
    <t xml:space="preserve">    26521782000</t>
  </si>
  <si>
    <t xml:space="preserve">    26546196000</t>
  </si>
  <si>
    <t>03381321</t>
  </si>
  <si>
    <t>DB 181988</t>
  </si>
  <si>
    <t>03381340</t>
  </si>
  <si>
    <t xml:space="preserve">    26537113000</t>
  </si>
  <si>
    <t>03351413</t>
  </si>
  <si>
    <t>DB 23074</t>
  </si>
  <si>
    <t>03351681</t>
  </si>
  <si>
    <t xml:space="preserve">    17310223000</t>
  </si>
  <si>
    <t>03386397</t>
  </si>
  <si>
    <t>03367966</t>
  </si>
  <si>
    <t xml:space="preserve">    26533582000</t>
  </si>
  <si>
    <t>03339540</t>
  </si>
  <si>
    <t>DB 242157</t>
  </si>
  <si>
    <t>03339549</t>
  </si>
  <si>
    <t xml:space="preserve">    20112699000</t>
  </si>
  <si>
    <t>03457375</t>
  </si>
  <si>
    <t>DB 190105</t>
  </si>
  <si>
    <t>03453395</t>
  </si>
  <si>
    <t>DB 9407</t>
  </si>
  <si>
    <t>DB 245053</t>
  </si>
  <si>
    <t>03404293</t>
  </si>
  <si>
    <t xml:space="preserve">    03152156000</t>
  </si>
  <si>
    <t>96015218</t>
  </si>
  <si>
    <t xml:space="preserve">    26471516000</t>
  </si>
  <si>
    <t xml:space="preserve">    26550386000</t>
  </si>
  <si>
    <t>03396854</t>
  </si>
  <si>
    <t>DB 294602</t>
  </si>
  <si>
    <t>03397350</t>
  </si>
  <si>
    <t xml:space="preserve">    26518202000</t>
  </si>
  <si>
    <t>03188457</t>
  </si>
  <si>
    <t xml:space="preserve">    26316879000</t>
  </si>
  <si>
    <t>03357660</t>
  </si>
  <si>
    <t>DB 13943</t>
  </si>
  <si>
    <t>03185136</t>
  </si>
  <si>
    <t xml:space="preserve">    08858085000</t>
  </si>
  <si>
    <t>03310704</t>
  </si>
  <si>
    <t xml:space="preserve">    25039604000</t>
  </si>
  <si>
    <t>97012337</t>
  </si>
  <si>
    <t xml:space="preserve">    26559001000</t>
  </si>
  <si>
    <t xml:space="preserve">    18322255000</t>
  </si>
  <si>
    <t>03302094</t>
  </si>
  <si>
    <t>DB 97731</t>
  </si>
  <si>
    <t>03301380</t>
  </si>
  <si>
    <t xml:space="preserve">    09552529000</t>
  </si>
  <si>
    <t>93034670</t>
  </si>
  <si>
    <t>DB 6679</t>
  </si>
  <si>
    <t>03327814</t>
  </si>
  <si>
    <t xml:space="preserve">    26473018000</t>
  </si>
  <si>
    <t>03412183</t>
  </si>
  <si>
    <t>DB 114118</t>
  </si>
  <si>
    <t xml:space="preserve">    26517271000</t>
  </si>
  <si>
    <t>03186158</t>
  </si>
  <si>
    <t xml:space="preserve">    26353297000</t>
  </si>
  <si>
    <t>03377909</t>
  </si>
  <si>
    <t>DB 14568</t>
  </si>
  <si>
    <t>03366797</t>
  </si>
  <si>
    <t>DB 38521</t>
  </si>
  <si>
    <t>03413483</t>
  </si>
  <si>
    <t xml:space="preserve">    07602987000</t>
  </si>
  <si>
    <t>S2110102-57</t>
  </si>
  <si>
    <t xml:space="preserve">    09437455000</t>
  </si>
  <si>
    <t>03169596</t>
  </si>
  <si>
    <t>DB 48048</t>
  </si>
  <si>
    <t>03511014</t>
  </si>
  <si>
    <t xml:space="preserve">    26540395000</t>
  </si>
  <si>
    <t>03363669</t>
  </si>
  <si>
    <t xml:space="preserve">    14083099000</t>
  </si>
  <si>
    <t>DB 137432</t>
  </si>
  <si>
    <t>03301155</t>
  </si>
  <si>
    <t xml:space="preserve">    26568370000</t>
  </si>
  <si>
    <t>DB 257060</t>
  </si>
  <si>
    <t>DB 290761</t>
  </si>
  <si>
    <t xml:space="preserve">    26544957000</t>
  </si>
  <si>
    <t>03377383</t>
  </si>
  <si>
    <t>DB 137501</t>
  </si>
  <si>
    <t>03341131</t>
  </si>
  <si>
    <t xml:space="preserve">    26520676000</t>
  </si>
  <si>
    <t>03300536</t>
  </si>
  <si>
    <t>DB 127823</t>
  </si>
  <si>
    <t xml:space="preserve">    26522502000</t>
  </si>
  <si>
    <t>03202905</t>
  </si>
  <si>
    <t>DB 240320</t>
  </si>
  <si>
    <t>03164929</t>
  </si>
  <si>
    <t xml:space="preserve">    08858863000</t>
  </si>
  <si>
    <t>03447638</t>
  </si>
  <si>
    <t xml:space="preserve">    26536229000</t>
  </si>
  <si>
    <t>03347508</t>
  </si>
  <si>
    <t xml:space="preserve">    25080555000</t>
  </si>
  <si>
    <t>00030667</t>
  </si>
  <si>
    <t xml:space="preserve">    26542989000</t>
  </si>
  <si>
    <t>03370374</t>
  </si>
  <si>
    <t>DB 66034</t>
  </si>
  <si>
    <t>03314897</t>
  </si>
  <si>
    <t xml:space="preserve">    26481842000</t>
  </si>
  <si>
    <t>03149100</t>
  </si>
  <si>
    <t xml:space="preserve">    07341578000</t>
  </si>
  <si>
    <t>S2109006-88</t>
  </si>
  <si>
    <t>DB 90885</t>
  </si>
  <si>
    <t>03177990</t>
  </si>
  <si>
    <t xml:space="preserve">    13600566000</t>
  </si>
  <si>
    <t>03324204</t>
  </si>
  <si>
    <t xml:space="preserve">    26576085000</t>
  </si>
  <si>
    <t xml:space="preserve">    20302658000</t>
  </si>
  <si>
    <t>03429911</t>
  </si>
  <si>
    <t>DB 83079</t>
  </si>
  <si>
    <t>03425134</t>
  </si>
  <si>
    <t>DB 239421</t>
  </si>
  <si>
    <t>DB 51023</t>
  </si>
  <si>
    <t xml:space="preserve">    26516850000</t>
  </si>
  <si>
    <t>03183699</t>
  </si>
  <si>
    <t>DB 63223</t>
  </si>
  <si>
    <t>03182142</t>
  </si>
  <si>
    <t xml:space="preserve">    26591078000</t>
  </si>
  <si>
    <t>DB 64282</t>
  </si>
  <si>
    <t>DB 138334</t>
  </si>
  <si>
    <t xml:space="preserve">    21330590000</t>
  </si>
  <si>
    <t>03516127</t>
  </si>
  <si>
    <t xml:space="preserve">    04414121000</t>
  </si>
  <si>
    <t>03196756</t>
  </si>
  <si>
    <t>DB 53248</t>
  </si>
  <si>
    <t>03194957</t>
  </si>
  <si>
    <t xml:space="preserve">    26542812000</t>
  </si>
  <si>
    <t xml:space="preserve">    08854753000</t>
  </si>
  <si>
    <t>03447633</t>
  </si>
  <si>
    <t>DB 294725</t>
  </si>
  <si>
    <t>DB 26776</t>
  </si>
  <si>
    <t>DB 138142</t>
  </si>
  <si>
    <t>DB 83101</t>
  </si>
  <si>
    <t>DB 13252</t>
  </si>
  <si>
    <t xml:space="preserve">    25108708000</t>
  </si>
  <si>
    <t>02041385</t>
  </si>
  <si>
    <t xml:space="preserve">    01216016000</t>
  </si>
  <si>
    <t>03305115</t>
  </si>
  <si>
    <t>DB 5676</t>
  </si>
  <si>
    <t>03309382</t>
  </si>
  <si>
    <t xml:space="preserve">    19181493000</t>
  </si>
  <si>
    <t>03318815</t>
  </si>
  <si>
    <t xml:space="preserve">    04230715000</t>
  </si>
  <si>
    <t>94033594</t>
  </si>
  <si>
    <t>DB 270698</t>
  </si>
  <si>
    <t>03342678</t>
  </si>
  <si>
    <t xml:space="preserve">    11180743000</t>
  </si>
  <si>
    <t>03345898</t>
  </si>
  <si>
    <t>DB 144823</t>
  </si>
  <si>
    <t>03309760</t>
  </si>
  <si>
    <t xml:space="preserve">    25135088000</t>
  </si>
  <si>
    <t>03324155</t>
  </si>
  <si>
    <t>DB 93164</t>
  </si>
  <si>
    <t xml:space="preserve">    21331180000</t>
  </si>
  <si>
    <t>92009069</t>
  </si>
  <si>
    <t>DB 76546</t>
  </si>
  <si>
    <t xml:space="preserve">    26592515000</t>
  </si>
  <si>
    <t xml:space="preserve">    25097633000</t>
  </si>
  <si>
    <t>01139320</t>
  </si>
  <si>
    <t>DB 9269</t>
  </si>
  <si>
    <t xml:space="preserve">    25067050000</t>
  </si>
  <si>
    <t>03197200</t>
  </si>
  <si>
    <t xml:space="preserve">    08856967000</t>
  </si>
  <si>
    <t>03441496</t>
  </si>
  <si>
    <t>DB 8580</t>
  </si>
  <si>
    <t xml:space="preserve">    26581912000</t>
  </si>
  <si>
    <t xml:space="preserve">    26255524000</t>
  </si>
  <si>
    <t>03380303</t>
  </si>
  <si>
    <t>DB 204063</t>
  </si>
  <si>
    <t>03380398</t>
  </si>
  <si>
    <t>DB 37632</t>
  </si>
  <si>
    <t>03179249</t>
  </si>
  <si>
    <t xml:space="preserve">    26062029000</t>
  </si>
  <si>
    <t>03127127</t>
  </si>
  <si>
    <t xml:space="preserve">    19041604000</t>
  </si>
  <si>
    <t>DB 114231</t>
  </si>
  <si>
    <t>03438171</t>
  </si>
  <si>
    <t xml:space="preserve">    08858086000</t>
  </si>
  <si>
    <t>03310705</t>
  </si>
  <si>
    <t xml:space="preserve">    01442699000</t>
  </si>
  <si>
    <t>03394089</t>
  </si>
  <si>
    <t>DB 50975</t>
  </si>
  <si>
    <t>03392997</t>
  </si>
  <si>
    <t>HP 4952</t>
  </si>
  <si>
    <t xml:space="preserve">    12301577000</t>
  </si>
  <si>
    <t xml:space="preserve">    26523658000</t>
  </si>
  <si>
    <t xml:space="preserve">    16203033000</t>
  </si>
  <si>
    <t>S1042021-20</t>
  </si>
  <si>
    <t>DB 137747</t>
  </si>
  <si>
    <t>03392718</t>
  </si>
  <si>
    <t xml:space="preserve">    16341398000</t>
  </si>
  <si>
    <t>03144647</t>
  </si>
  <si>
    <t xml:space="preserve">    26483339000</t>
  </si>
  <si>
    <t>03152076</t>
  </si>
  <si>
    <t xml:space="preserve">    26592522000</t>
  </si>
  <si>
    <t xml:space="preserve">    14083119000</t>
  </si>
  <si>
    <t>94022296</t>
  </si>
  <si>
    <t xml:space="preserve">    02223201000</t>
  </si>
  <si>
    <t>03330494</t>
  </si>
  <si>
    <t>DB 249271</t>
  </si>
  <si>
    <t>03330492</t>
  </si>
  <si>
    <t xml:space="preserve">    01313643000</t>
  </si>
  <si>
    <t>03506067</t>
  </si>
  <si>
    <t>DB 228330</t>
  </si>
  <si>
    <t>03506064</t>
  </si>
  <si>
    <t xml:space="preserve">    17881020000</t>
  </si>
  <si>
    <t>97035639</t>
  </si>
  <si>
    <t>DB 228404</t>
  </si>
  <si>
    <t>03550439</t>
  </si>
  <si>
    <t xml:space="preserve">    26483868000</t>
  </si>
  <si>
    <t>03153216</t>
  </si>
  <si>
    <t xml:space="preserve">    10852269000</t>
  </si>
  <si>
    <t xml:space="preserve">    26375263000</t>
  </si>
  <si>
    <t>03167848</t>
  </si>
  <si>
    <t>DB 28509</t>
  </si>
  <si>
    <t>03167850</t>
  </si>
  <si>
    <t xml:space="preserve">    26585854000</t>
  </si>
  <si>
    <t>DB 233291</t>
  </si>
  <si>
    <t>03356198</t>
  </si>
  <si>
    <t xml:space="preserve">    26531444000</t>
  </si>
  <si>
    <t>03332851</t>
  </si>
  <si>
    <t xml:space="preserve">    26591138000</t>
  </si>
  <si>
    <t>DB 15253</t>
  </si>
  <si>
    <t xml:space="preserve">    15460950069</t>
  </si>
  <si>
    <t>03008834</t>
  </si>
  <si>
    <t>DB 6207</t>
  </si>
  <si>
    <t>03337725</t>
  </si>
  <si>
    <t xml:space="preserve">    16082031000</t>
  </si>
  <si>
    <t>S1030031-13</t>
  </si>
  <si>
    <t>DB 231165</t>
  </si>
  <si>
    <t xml:space="preserve">    26524293000</t>
  </si>
  <si>
    <t>03308124</t>
  </si>
  <si>
    <t>DB 102236</t>
  </si>
  <si>
    <t>03309059</t>
  </si>
  <si>
    <t xml:space="preserve">    11320449000</t>
  </si>
  <si>
    <t>03320655</t>
  </si>
  <si>
    <t>DB 70155</t>
  </si>
  <si>
    <t>03320310</t>
  </si>
  <si>
    <t xml:space="preserve">    11321775000</t>
  </si>
  <si>
    <t>03320350</t>
  </si>
  <si>
    <t>DB 71324</t>
  </si>
  <si>
    <t>03320314</t>
  </si>
  <si>
    <t xml:space="preserve">    25036425000</t>
  </si>
  <si>
    <t>03341630</t>
  </si>
  <si>
    <t xml:space="preserve">    11321286000</t>
  </si>
  <si>
    <t>03074275</t>
  </si>
  <si>
    <t xml:space="preserve">    11563309000</t>
  </si>
  <si>
    <t>03351124</t>
  </si>
  <si>
    <t xml:space="preserve">    26539895000</t>
  </si>
  <si>
    <t>03358774</t>
  </si>
  <si>
    <t xml:space="preserve">    26318598000</t>
  </si>
  <si>
    <t>03382996</t>
  </si>
  <si>
    <t>DB 10432</t>
  </si>
  <si>
    <t>03375534</t>
  </si>
  <si>
    <t xml:space="preserve">    13252459000</t>
  </si>
  <si>
    <t xml:space="preserve">    02292439000</t>
  </si>
  <si>
    <t>03311765</t>
  </si>
  <si>
    <t>DB 302085</t>
  </si>
  <si>
    <t>03301674</t>
  </si>
  <si>
    <t xml:space="preserve">    26582092000</t>
  </si>
  <si>
    <t>03508921</t>
  </si>
  <si>
    <t>DB 76569</t>
  </si>
  <si>
    <t xml:space="preserve">    26591141000</t>
  </si>
  <si>
    <t xml:space="preserve">    26506825000</t>
  </si>
  <si>
    <t>03182415</t>
  </si>
  <si>
    <t>DB 133974</t>
  </si>
  <si>
    <t>03186024</t>
  </si>
  <si>
    <t xml:space="preserve">    26538785000</t>
  </si>
  <si>
    <t>03355119</t>
  </si>
  <si>
    <t>DB 96911</t>
  </si>
  <si>
    <t>03355123</t>
  </si>
  <si>
    <t xml:space="preserve">    26522118000</t>
  </si>
  <si>
    <t>03201854</t>
  </si>
  <si>
    <t>DB 288824</t>
  </si>
  <si>
    <t>03201855</t>
  </si>
  <si>
    <t xml:space="preserve">    26512981000</t>
  </si>
  <si>
    <t xml:space="preserve">    26399441000</t>
  </si>
  <si>
    <t>03033951</t>
  </si>
  <si>
    <t xml:space="preserve">    26174879000</t>
  </si>
  <si>
    <t>03186958</t>
  </si>
  <si>
    <t>DB 234380</t>
  </si>
  <si>
    <t>03186959</t>
  </si>
  <si>
    <t xml:space="preserve">    21342071000</t>
  </si>
  <si>
    <t xml:space="preserve">    08858652000</t>
  </si>
  <si>
    <t>03429015</t>
  </si>
  <si>
    <t>DB 43998</t>
  </si>
  <si>
    <t xml:space="preserve">    26549142000</t>
  </si>
  <si>
    <t>03392256</t>
  </si>
  <si>
    <t>DB 13294</t>
  </si>
  <si>
    <t>03368651</t>
  </si>
  <si>
    <t xml:space="preserve">    25009774000</t>
  </si>
  <si>
    <t>03357687</t>
  </si>
  <si>
    <t>DB 278341</t>
  </si>
  <si>
    <t>03356659</t>
  </si>
  <si>
    <t xml:space="preserve">    26404485000</t>
  </si>
  <si>
    <t>03333496</t>
  </si>
  <si>
    <t>DB 14550</t>
  </si>
  <si>
    <t>03333519</t>
  </si>
  <si>
    <t xml:space="preserve">    09171616000</t>
  </si>
  <si>
    <t>03320504</t>
  </si>
  <si>
    <t xml:space="preserve">    06310866000</t>
  </si>
  <si>
    <t>03338502</t>
  </si>
  <si>
    <t>DB 275941</t>
  </si>
  <si>
    <t xml:space="preserve">    26534325000</t>
  </si>
  <si>
    <t>03341771</t>
  </si>
  <si>
    <t>DB 99899</t>
  </si>
  <si>
    <t>03345575</t>
  </si>
  <si>
    <t>DB 269327</t>
  </si>
  <si>
    <t xml:space="preserve">    26536476000</t>
  </si>
  <si>
    <t>03348215</t>
  </si>
  <si>
    <t>DB 193208</t>
  </si>
  <si>
    <t>03346863</t>
  </si>
  <si>
    <t xml:space="preserve">    26530375000</t>
  </si>
  <si>
    <t>03329412</t>
  </si>
  <si>
    <t xml:space="preserve">    26347559000</t>
  </si>
  <si>
    <t>03372644</t>
  </si>
  <si>
    <t>DB 33198</t>
  </si>
  <si>
    <t>03373293</t>
  </si>
  <si>
    <t xml:space="preserve">    26573744000</t>
  </si>
  <si>
    <t xml:space="preserve">    11403663000</t>
  </si>
  <si>
    <t>03176155</t>
  </si>
  <si>
    <t>DB 49649</t>
  </si>
  <si>
    <t>03176138</t>
  </si>
  <si>
    <t xml:space="preserve">    13500991000</t>
  </si>
  <si>
    <t>93005530</t>
  </si>
  <si>
    <t>DB 184652</t>
  </si>
  <si>
    <t>03330259</t>
  </si>
  <si>
    <t>03469494</t>
  </si>
  <si>
    <t>DB 239307</t>
  </si>
  <si>
    <t>03350367</t>
  </si>
  <si>
    <t>DB 106173</t>
  </si>
  <si>
    <t>DB 70142</t>
  </si>
  <si>
    <t xml:space="preserve">    26339377000</t>
  </si>
  <si>
    <t>03176121</t>
  </si>
  <si>
    <t>DB 13927</t>
  </si>
  <si>
    <t>03176122</t>
  </si>
  <si>
    <t xml:space="preserve">    26591860000</t>
  </si>
  <si>
    <t>DB 13619</t>
  </si>
  <si>
    <t xml:space="preserve">    26545885000</t>
  </si>
  <si>
    <t>03380769</t>
  </si>
  <si>
    <t xml:space="preserve">    26577359000</t>
  </si>
  <si>
    <t xml:space="preserve">    26585853000</t>
  </si>
  <si>
    <t xml:space="preserve">    04221219000</t>
  </si>
  <si>
    <t>91036307</t>
  </si>
  <si>
    <t>DB 245991</t>
  </si>
  <si>
    <t>03340038</t>
  </si>
  <si>
    <t xml:space="preserve">    11294990000</t>
  </si>
  <si>
    <t>90030286</t>
  </si>
  <si>
    <t xml:space="preserve">    26528162000</t>
  </si>
  <si>
    <t>03322839</t>
  </si>
  <si>
    <t>DB 5706</t>
  </si>
  <si>
    <t>03323184</t>
  </si>
  <si>
    <t xml:space="preserve">    26363624000</t>
  </si>
  <si>
    <t>03132590</t>
  </si>
  <si>
    <t>DB 44644</t>
  </si>
  <si>
    <t>03301761</t>
  </si>
  <si>
    <t xml:space="preserve">    26327857000</t>
  </si>
  <si>
    <t>03304724</t>
  </si>
  <si>
    <t>DB 14539</t>
  </si>
  <si>
    <t>03304730</t>
  </si>
  <si>
    <t xml:space="preserve">    26471312000</t>
  </si>
  <si>
    <t xml:space="preserve">    01444327000</t>
  </si>
  <si>
    <t>91005315</t>
  </si>
  <si>
    <t xml:space="preserve">    26548632000</t>
  </si>
  <si>
    <t>03390641</t>
  </si>
  <si>
    <t>DB 93041</t>
  </si>
  <si>
    <t>03391445</t>
  </si>
  <si>
    <t xml:space="preserve">    25007459000</t>
  </si>
  <si>
    <t>98000615</t>
  </si>
  <si>
    <t>DB 138330</t>
  </si>
  <si>
    <t xml:space="preserve">    25079061000</t>
  </si>
  <si>
    <t>00028606</t>
  </si>
  <si>
    <t xml:space="preserve">    11871840000</t>
  </si>
  <si>
    <t>03561562</t>
  </si>
  <si>
    <t>DB 302094</t>
  </si>
  <si>
    <t>03558598</t>
  </si>
  <si>
    <t xml:space="preserve">    26598035000</t>
  </si>
  <si>
    <t>03575014</t>
  </si>
  <si>
    <t>DB 64562</t>
  </si>
  <si>
    <t xml:space="preserve">    07301152000</t>
  </si>
  <si>
    <t>03530165</t>
  </si>
  <si>
    <t xml:space="preserve">    08858024000</t>
  </si>
  <si>
    <t>S2233017-78</t>
  </si>
  <si>
    <t>DB 61693</t>
  </si>
  <si>
    <t>03575947</t>
  </si>
  <si>
    <t xml:space="preserve">    26427709000</t>
  </si>
  <si>
    <t>03068539</t>
  </si>
  <si>
    <t>DB 288817</t>
  </si>
  <si>
    <t>03201155</t>
  </si>
  <si>
    <t xml:space="preserve">    26521755000</t>
  </si>
  <si>
    <t xml:space="preserve">    02133618000</t>
  </si>
  <si>
    <t>94019834</t>
  </si>
  <si>
    <t>DB 233375</t>
  </si>
  <si>
    <t xml:space="preserve">    08410964000</t>
  </si>
  <si>
    <t>03366470</t>
  </si>
  <si>
    <t>DB 48149</t>
  </si>
  <si>
    <t>03193013</t>
  </si>
  <si>
    <t xml:space="preserve">    07413933000</t>
  </si>
  <si>
    <t>S2153011-48</t>
  </si>
  <si>
    <t>DB 54619</t>
  </si>
  <si>
    <t>03313884</t>
  </si>
  <si>
    <t>DB 298235</t>
  </si>
  <si>
    <t>03574507</t>
  </si>
  <si>
    <t xml:space="preserve">    20858538000</t>
  </si>
  <si>
    <t>95019283</t>
  </si>
  <si>
    <t>DB 33141</t>
  </si>
  <si>
    <t>03301748</t>
  </si>
  <si>
    <t xml:space="preserve">    25064315000</t>
  </si>
  <si>
    <t>03311399</t>
  </si>
  <si>
    <t>DB 6701</t>
  </si>
  <si>
    <t xml:space="preserve">    02851930000</t>
  </si>
  <si>
    <t>03336288</t>
  </si>
  <si>
    <t>DB 34329</t>
  </si>
  <si>
    <t xml:space="preserve">    13473247000</t>
  </si>
  <si>
    <t>03039078</t>
  </si>
  <si>
    <t>DB 41218</t>
  </si>
  <si>
    <t>03167679</t>
  </si>
  <si>
    <t>DB 36196</t>
  </si>
  <si>
    <t xml:space="preserve">    26597931000</t>
  </si>
  <si>
    <t>03562338</t>
  </si>
  <si>
    <t>DB 61978</t>
  </si>
  <si>
    <t>03562961</t>
  </si>
  <si>
    <t xml:space="preserve">    14476424000</t>
  </si>
  <si>
    <t>03202601</t>
  </si>
  <si>
    <t>DB 41910</t>
  </si>
  <si>
    <t>03202540</t>
  </si>
  <si>
    <t xml:space="preserve">    04861908000</t>
  </si>
  <si>
    <t>03374564</t>
  </si>
  <si>
    <t>DB 10451</t>
  </si>
  <si>
    <t xml:space="preserve">    26536239000</t>
  </si>
  <si>
    <t>03347535</t>
  </si>
  <si>
    <t>DB 68304</t>
  </si>
  <si>
    <t xml:space="preserve">    26548732000</t>
  </si>
  <si>
    <t>03390870</t>
  </si>
  <si>
    <t>DB 50963</t>
  </si>
  <si>
    <t>03390967</t>
  </si>
  <si>
    <t xml:space="preserve">    05800038000</t>
  </si>
  <si>
    <t>03339677</t>
  </si>
  <si>
    <t>DB 65276</t>
  </si>
  <si>
    <t>03339267</t>
  </si>
  <si>
    <t xml:space="preserve">    26515407000</t>
  </si>
  <si>
    <t>03179353</t>
  </si>
  <si>
    <t>DB 90820</t>
  </si>
  <si>
    <t>03191633</t>
  </si>
  <si>
    <t xml:space="preserve">    26526284000</t>
  </si>
  <si>
    <t>03341178</t>
  </si>
  <si>
    <t xml:space="preserve">    17352502000</t>
  </si>
  <si>
    <t>95030171</t>
  </si>
  <si>
    <t xml:space="preserve">    26572162000</t>
  </si>
  <si>
    <t xml:space="preserve">    26539695000</t>
  </si>
  <si>
    <t>03358380</t>
  </si>
  <si>
    <t>DB 196527</t>
  </si>
  <si>
    <t>03360009</t>
  </si>
  <si>
    <t xml:space="preserve">    26409765000</t>
  </si>
  <si>
    <t>03494578</t>
  </si>
  <si>
    <t>DB 26842</t>
  </si>
  <si>
    <t>03494580</t>
  </si>
  <si>
    <t xml:space="preserve">    21330870000</t>
  </si>
  <si>
    <t>03361955</t>
  </si>
  <si>
    <t xml:space="preserve">    26410630000</t>
  </si>
  <si>
    <t>03365916</t>
  </si>
  <si>
    <t>DB 93015</t>
  </si>
  <si>
    <t>03365697</t>
  </si>
  <si>
    <t xml:space="preserve">    07340772000</t>
  </si>
  <si>
    <t>03372080</t>
  </si>
  <si>
    <t xml:space="preserve">    26309305000</t>
  </si>
  <si>
    <t>03022489</t>
  </si>
  <si>
    <t>DB 8733</t>
  </si>
  <si>
    <t>03435950</t>
  </si>
  <si>
    <t xml:space="preserve">    26521780000</t>
  </si>
  <si>
    <t xml:space="preserve">    03633045000</t>
  </si>
  <si>
    <t>03399598</t>
  </si>
  <si>
    <t>DB 108783</t>
  </si>
  <si>
    <t>03304058</t>
  </si>
  <si>
    <t xml:space="preserve">    11872123000</t>
  </si>
  <si>
    <t>S2236012-13</t>
  </si>
  <si>
    <t xml:space="preserve">    26527730000</t>
  </si>
  <si>
    <t>03321500</t>
  </si>
  <si>
    <t>DB 48086</t>
  </si>
  <si>
    <t xml:space="preserve">    08420005000</t>
  </si>
  <si>
    <t>03314798</t>
  </si>
  <si>
    <t>DB 50886</t>
  </si>
  <si>
    <t>03314472</t>
  </si>
  <si>
    <t xml:space="preserve">    03311557000</t>
  </si>
  <si>
    <t>03331931</t>
  </si>
  <si>
    <t xml:space="preserve">    16072462000</t>
  </si>
  <si>
    <t>03488707</t>
  </si>
  <si>
    <t>DB 207380</t>
  </si>
  <si>
    <t>03488706</t>
  </si>
  <si>
    <t xml:space="preserve">    26599031000</t>
  </si>
  <si>
    <t>03562980</t>
  </si>
  <si>
    <t xml:space="preserve">    19060047000</t>
  </si>
  <si>
    <t>03315100</t>
  </si>
  <si>
    <t>DB 272755</t>
  </si>
  <si>
    <t>03315134</t>
  </si>
  <si>
    <t>DB 10563</t>
  </si>
  <si>
    <t xml:space="preserve">    26527101000</t>
  </si>
  <si>
    <t>03457215</t>
  </si>
  <si>
    <t xml:space="preserve">    11322083000</t>
  </si>
  <si>
    <t>03180850</t>
  </si>
  <si>
    <t>DB 70169</t>
  </si>
  <si>
    <t>03180599</t>
  </si>
  <si>
    <t>S1043020-50</t>
  </si>
  <si>
    <t xml:space="preserve">    26314230000</t>
  </si>
  <si>
    <t>03300687</t>
  </si>
  <si>
    <t>DB 15368</t>
  </si>
  <si>
    <t>03300451</t>
  </si>
  <si>
    <t>DB 233364</t>
  </si>
  <si>
    <t>03434682</t>
  </si>
  <si>
    <t>DB 225016</t>
  </si>
  <si>
    <t>03189031</t>
  </si>
  <si>
    <t xml:space="preserve">    25087661000</t>
  </si>
  <si>
    <t>03501829</t>
  </si>
  <si>
    <t>DB 76491</t>
  </si>
  <si>
    <t>03501823</t>
  </si>
  <si>
    <t xml:space="preserve">    13490506000</t>
  </si>
  <si>
    <t>DB 43908</t>
  </si>
  <si>
    <t>03339555</t>
  </si>
  <si>
    <t>DB 61284</t>
  </si>
  <si>
    <t xml:space="preserve">    08857920000</t>
  </si>
  <si>
    <t>DB 281244</t>
  </si>
  <si>
    <t xml:space="preserve">    26598039000</t>
  </si>
  <si>
    <t>03563889</t>
  </si>
  <si>
    <t xml:space="preserve">    04856502000</t>
  </si>
  <si>
    <t>03434207</t>
  </si>
  <si>
    <t>DB 22338</t>
  </si>
  <si>
    <t>03434219</t>
  </si>
  <si>
    <t>DB 7209</t>
  </si>
  <si>
    <t>03357989</t>
  </si>
  <si>
    <t xml:space="preserve">    26602068000</t>
  </si>
  <si>
    <t>03576244</t>
  </si>
  <si>
    <t>DB 297255</t>
  </si>
  <si>
    <t>03576195</t>
  </si>
  <si>
    <t xml:space="preserve">    12301317000</t>
  </si>
  <si>
    <t>93025387</t>
  </si>
  <si>
    <t xml:space="preserve">    16858381000</t>
  </si>
  <si>
    <t>03494589</t>
  </si>
  <si>
    <t>DB 230707</t>
  </si>
  <si>
    <t xml:space="preserve">    07340939000</t>
  </si>
  <si>
    <t>03365923</t>
  </si>
  <si>
    <t xml:space="preserve">    26581913000</t>
  </si>
  <si>
    <t>DB 8560</t>
  </si>
  <si>
    <t xml:space="preserve">    07301149000</t>
  </si>
  <si>
    <t>03530132</t>
  </si>
  <si>
    <t xml:space="preserve">    20292921000</t>
  </si>
  <si>
    <t>92006935</t>
  </si>
  <si>
    <t>DB 276082</t>
  </si>
  <si>
    <t>03439100</t>
  </si>
  <si>
    <t xml:space="preserve">    02422089000</t>
  </si>
  <si>
    <t>03336228</t>
  </si>
  <si>
    <t>DB 54296</t>
  </si>
  <si>
    <t>03335693</t>
  </si>
  <si>
    <t xml:space="preserve">    21132687000</t>
  </si>
  <si>
    <t>DB 294767</t>
  </si>
  <si>
    <t>03496773</t>
  </si>
  <si>
    <t xml:space="preserve">    25049056000</t>
  </si>
  <si>
    <t>99024086</t>
  </si>
  <si>
    <t xml:space="preserve">    18042912000</t>
  </si>
  <si>
    <t>93037535</t>
  </si>
  <si>
    <t>DB 114139</t>
  </si>
  <si>
    <t>03438228</t>
  </si>
  <si>
    <t xml:space="preserve">    26094922000</t>
  </si>
  <si>
    <t>03135623</t>
  </si>
  <si>
    <t>DB 97881</t>
  </si>
  <si>
    <t xml:space="preserve">    19182329000</t>
  </si>
  <si>
    <t>03346915</t>
  </si>
  <si>
    <t xml:space="preserve">    21104749000</t>
  </si>
  <si>
    <t>03402027</t>
  </si>
  <si>
    <t>DB 7234</t>
  </si>
  <si>
    <t>03402020</t>
  </si>
  <si>
    <t xml:space="preserve">    19811136000</t>
  </si>
  <si>
    <t>S1004139-18</t>
  </si>
  <si>
    <t>DB 257056</t>
  </si>
  <si>
    <t xml:space="preserve">    14230372000</t>
  </si>
  <si>
    <t>03409389</t>
  </si>
  <si>
    <t>DB 138086</t>
  </si>
  <si>
    <t xml:space="preserve">    26394047000</t>
  </si>
  <si>
    <t>03205992</t>
  </si>
  <si>
    <t>DB 24981</t>
  </si>
  <si>
    <t>03315894</t>
  </si>
  <si>
    <t xml:space="preserve">    13600656000</t>
  </si>
  <si>
    <t>03499728</t>
  </si>
  <si>
    <t>DB 74962</t>
  </si>
  <si>
    <t>03492829</t>
  </si>
  <si>
    <t xml:space="preserve">    14476604000</t>
  </si>
  <si>
    <t>95028890</t>
  </si>
  <si>
    <t>DB 41908</t>
  </si>
  <si>
    <t xml:space="preserve">    26518494000</t>
  </si>
  <si>
    <t>03189764</t>
  </si>
  <si>
    <t>DB 82459</t>
  </si>
  <si>
    <t>03193326</t>
  </si>
  <si>
    <t xml:space="preserve">    08401339000</t>
  </si>
  <si>
    <t>99028146</t>
  </si>
  <si>
    <t xml:space="preserve">    13490493000</t>
  </si>
  <si>
    <t>03348460</t>
  </si>
  <si>
    <t>DB 5952</t>
  </si>
  <si>
    <t>03347811</t>
  </si>
  <si>
    <t xml:space="preserve">    09340360000</t>
  </si>
  <si>
    <t>03063880</t>
  </si>
  <si>
    <t xml:space="preserve">    26513628000</t>
  </si>
  <si>
    <t>03175116</t>
  </si>
  <si>
    <t>DB 84798</t>
  </si>
  <si>
    <t>03175125</t>
  </si>
  <si>
    <t xml:space="preserve">    26540600000</t>
  </si>
  <si>
    <t>03361283</t>
  </si>
  <si>
    <t>DB 36479</t>
  </si>
  <si>
    <t>03134446</t>
  </si>
  <si>
    <t xml:space="preserve">    13233389000</t>
  </si>
  <si>
    <t>03310965</t>
  </si>
  <si>
    <t>DB 233245</t>
  </si>
  <si>
    <t>03310964</t>
  </si>
  <si>
    <t xml:space="preserve">    13252455000</t>
  </si>
  <si>
    <t>DB 207288</t>
  </si>
  <si>
    <t xml:space="preserve">    13333213000</t>
  </si>
  <si>
    <t>01121880</t>
  </si>
  <si>
    <t xml:space="preserve">    13472320000</t>
  </si>
  <si>
    <t>03332956</t>
  </si>
  <si>
    <t>DB 9494</t>
  </si>
  <si>
    <t xml:space="preserve">    04311479000</t>
  </si>
  <si>
    <t>03331983</t>
  </si>
  <si>
    <t>DB 74140</t>
  </si>
  <si>
    <t>03313024</t>
  </si>
  <si>
    <t>DB 36899</t>
  </si>
  <si>
    <t>03198062</t>
  </si>
  <si>
    <t xml:space="preserve">    25019256000</t>
  </si>
  <si>
    <t xml:space="preserve">    07341140000</t>
  </si>
  <si>
    <t>03365930</t>
  </si>
  <si>
    <t xml:space="preserve">    12483372000</t>
  </si>
  <si>
    <t>96003489</t>
  </si>
  <si>
    <t>DB 43092</t>
  </si>
  <si>
    <t>03403232</t>
  </si>
  <si>
    <t xml:space="preserve">    17093030000</t>
  </si>
  <si>
    <t>03342667</t>
  </si>
  <si>
    <t>DB 294563</t>
  </si>
  <si>
    <t>03342632</t>
  </si>
  <si>
    <t xml:space="preserve">    13073687000</t>
  </si>
  <si>
    <t>03395599</t>
  </si>
  <si>
    <t>DB 275753</t>
  </si>
  <si>
    <t>03301770</t>
  </si>
  <si>
    <t xml:space="preserve">    26532506000</t>
  </si>
  <si>
    <t>03349907</t>
  </si>
  <si>
    <t xml:space="preserve">    26047770000</t>
  </si>
  <si>
    <t>DB 275947</t>
  </si>
  <si>
    <t>S1040033-19</t>
  </si>
  <si>
    <t xml:space="preserve">    04851949000</t>
  </si>
  <si>
    <t>03431486</t>
  </si>
  <si>
    <t xml:space="preserve">    26513541000</t>
  </si>
  <si>
    <t>03176748</t>
  </si>
  <si>
    <t>DB 60708</t>
  </si>
  <si>
    <t>03175436</t>
  </si>
  <si>
    <t xml:space="preserve">    26327035000</t>
  </si>
  <si>
    <t xml:space="preserve">    09012785000</t>
  </si>
  <si>
    <t>03324460</t>
  </si>
  <si>
    <t xml:space="preserve">    13872167000</t>
  </si>
  <si>
    <t>03558608</t>
  </si>
  <si>
    <t>DB 301939</t>
  </si>
  <si>
    <t>03558599</t>
  </si>
  <si>
    <t xml:space="preserve">    26518496000</t>
  </si>
  <si>
    <t>03193346</t>
  </si>
  <si>
    <t xml:space="preserve">    19321683000</t>
  </si>
  <si>
    <t>95007456</t>
  </si>
  <si>
    <t>DB 95624</t>
  </si>
  <si>
    <t>03200183</t>
  </si>
  <si>
    <t xml:space="preserve">    02856586000</t>
  </si>
  <si>
    <t>03336277</t>
  </si>
  <si>
    <t>DB 35105</t>
  </si>
  <si>
    <t xml:space="preserve">    03311961000</t>
  </si>
  <si>
    <t>S2112023-41</t>
  </si>
  <si>
    <t>DB 56033</t>
  </si>
  <si>
    <t>03437465</t>
  </si>
  <si>
    <t xml:space="preserve">    07897109000</t>
  </si>
  <si>
    <t>03353220</t>
  </si>
  <si>
    <t>DB 20808</t>
  </si>
  <si>
    <t>03354230</t>
  </si>
  <si>
    <t xml:space="preserve">    13861788000</t>
  </si>
  <si>
    <t>03343926</t>
  </si>
  <si>
    <t xml:space="preserve">    26410342000</t>
  </si>
  <si>
    <t>03059361</t>
  </si>
  <si>
    <t>DB 254437</t>
  </si>
  <si>
    <t>03318353</t>
  </si>
  <si>
    <t xml:space="preserve">    25079497000</t>
  </si>
  <si>
    <t>00029221</t>
  </si>
  <si>
    <t>DB 207308</t>
  </si>
  <si>
    <t>03438685</t>
  </si>
  <si>
    <t xml:space="preserve">    26559894000</t>
  </si>
  <si>
    <t xml:space="preserve">    26597944000</t>
  </si>
  <si>
    <t>03575013</t>
  </si>
  <si>
    <t xml:space="preserve">    25015718000</t>
  </si>
  <si>
    <t>98033730</t>
  </si>
  <si>
    <t>DB 256972</t>
  </si>
  <si>
    <t xml:space="preserve">    04856594000</t>
  </si>
  <si>
    <t>03425180</t>
  </si>
  <si>
    <t>DB 26642</t>
  </si>
  <si>
    <t>03425170</t>
  </si>
  <si>
    <t xml:space="preserve">    08401332000</t>
  </si>
  <si>
    <t>92004298</t>
  </si>
  <si>
    <t xml:space="preserve">    26526587000</t>
  </si>
  <si>
    <t>03317598</t>
  </si>
  <si>
    <t>DB 5672</t>
  </si>
  <si>
    <t>03317711</t>
  </si>
  <si>
    <t>S2108006-28</t>
  </si>
  <si>
    <t xml:space="preserve">    25053271000</t>
  </si>
  <si>
    <t xml:space="preserve">    16500440000</t>
  </si>
  <si>
    <t>03382839</t>
  </si>
  <si>
    <t xml:space="preserve">    13872477000</t>
  </si>
  <si>
    <t>03558615</t>
  </si>
  <si>
    <t xml:space="preserve">    04236095000</t>
  </si>
  <si>
    <t>S1045041-12</t>
  </si>
  <si>
    <t>DB 254763</t>
  </si>
  <si>
    <t>03319284</t>
  </si>
  <si>
    <t xml:space="preserve">    08131971000</t>
  </si>
  <si>
    <t>S1033032-18</t>
  </si>
  <si>
    <t>DB 9665</t>
  </si>
  <si>
    <t>03355779</t>
  </si>
  <si>
    <t>DB 54682</t>
  </si>
  <si>
    <t>DB 114113</t>
  </si>
  <si>
    <t xml:space="preserve">    09272350000</t>
  </si>
  <si>
    <t>03391592</t>
  </si>
  <si>
    <t xml:space="preserve">    11872004000</t>
  </si>
  <si>
    <t>03558572</t>
  </si>
  <si>
    <t>DB 298729</t>
  </si>
  <si>
    <t>03558559</t>
  </si>
  <si>
    <t>DB 11783</t>
  </si>
  <si>
    <t>03524482</t>
  </si>
  <si>
    <t>DB 256907</t>
  </si>
  <si>
    <t>03300222</t>
  </si>
  <si>
    <t>DB 86792</t>
  </si>
  <si>
    <t xml:space="preserve">    01313642000</t>
  </si>
  <si>
    <t>03506066</t>
  </si>
  <si>
    <t xml:space="preserve">    16858426000</t>
  </si>
  <si>
    <t>S2238010-12</t>
  </si>
  <si>
    <t>DB 26492</t>
  </si>
  <si>
    <t>03353084</t>
  </si>
  <si>
    <t xml:space="preserve">    08421029000</t>
  </si>
  <si>
    <t xml:space="preserve">    25080140000</t>
  </si>
  <si>
    <t>03463364</t>
  </si>
  <si>
    <t xml:space="preserve">    26587515000</t>
  </si>
  <si>
    <t xml:space="preserve">    20051719000</t>
  </si>
  <si>
    <t>03558688</t>
  </si>
  <si>
    <t>DB 239514</t>
  </si>
  <si>
    <t>03560839</t>
  </si>
  <si>
    <t>03504036</t>
  </si>
  <si>
    <t>DB 141077</t>
  </si>
  <si>
    <t xml:space="preserve">    19131784000</t>
  </si>
  <si>
    <t>DB 9078</t>
  </si>
  <si>
    <t xml:space="preserve">    01314310000</t>
  </si>
  <si>
    <t>03189365</t>
  </si>
  <si>
    <t xml:space="preserve">    15473235000</t>
  </si>
  <si>
    <t>03312921</t>
  </si>
  <si>
    <t xml:space="preserve">    06313229000</t>
  </si>
  <si>
    <t>DB 86768</t>
  </si>
  <si>
    <t>03401569</t>
  </si>
  <si>
    <t xml:space="preserve">    26519479000</t>
  </si>
  <si>
    <t>03300555</t>
  </si>
  <si>
    <t>DB 199026</t>
  </si>
  <si>
    <t>03198627</t>
  </si>
  <si>
    <t xml:space="preserve">    26585907000</t>
  </si>
  <si>
    <t>DB 108947</t>
  </si>
  <si>
    <t xml:space="preserve">    14131382000</t>
  </si>
  <si>
    <t>DB 286329</t>
  </si>
  <si>
    <t>03191639</t>
  </si>
  <si>
    <t>DB 102745</t>
  </si>
  <si>
    <t>DB 257192</t>
  </si>
  <si>
    <t xml:space="preserve">    19321497000</t>
  </si>
  <si>
    <t>03184701</t>
  </si>
  <si>
    <t xml:space="preserve">    26516483000</t>
  </si>
  <si>
    <t>03369036</t>
  </si>
  <si>
    <t>DB 14569</t>
  </si>
  <si>
    <t>03369040</t>
  </si>
  <si>
    <t xml:space="preserve">    19140985000</t>
  </si>
  <si>
    <t>S1030030-65</t>
  </si>
  <si>
    <t>DB 293032</t>
  </si>
  <si>
    <t>03182721</t>
  </si>
  <si>
    <t xml:space="preserve">    26535616000</t>
  </si>
  <si>
    <t>03347827</t>
  </si>
  <si>
    <t>DB 53655</t>
  </si>
  <si>
    <t xml:space="preserve">    25052855000</t>
  </si>
  <si>
    <t xml:space="preserve">    26548934000</t>
  </si>
  <si>
    <t>DB 257086</t>
  </si>
  <si>
    <t xml:space="preserve">    26587514000</t>
  </si>
  <si>
    <t xml:space="preserve">    26430382000</t>
  </si>
  <si>
    <t>03407828</t>
  </si>
  <si>
    <t>HP 5941</t>
  </si>
  <si>
    <t>03402812</t>
  </si>
  <si>
    <t xml:space="preserve">    11072120000</t>
  </si>
  <si>
    <t>S1030038-36</t>
  </si>
  <si>
    <t>DB 231155</t>
  </si>
  <si>
    <t>03508810</t>
  </si>
  <si>
    <t>DB 9626</t>
  </si>
  <si>
    <t xml:space="preserve">    04016624000</t>
  </si>
  <si>
    <t>03300625</t>
  </si>
  <si>
    <t xml:space="preserve">    20511093000</t>
  </si>
  <si>
    <t xml:space="preserve">    26056914000</t>
  </si>
  <si>
    <t>03332920</t>
  </si>
  <si>
    <t>DB 76596</t>
  </si>
  <si>
    <t xml:space="preserve">    09171632000</t>
  </si>
  <si>
    <t>03320793</t>
  </si>
  <si>
    <t xml:space="preserve">    26598037000</t>
  </si>
  <si>
    <t>03575016</t>
  </si>
  <si>
    <t>03320445</t>
  </si>
  <si>
    <t xml:space="preserve">    18321894000</t>
  </si>
  <si>
    <t>03302493</t>
  </si>
  <si>
    <t>DB 94283</t>
  </si>
  <si>
    <t xml:space="preserve">    01442708000</t>
  </si>
  <si>
    <t>DB 221586</t>
  </si>
  <si>
    <t xml:space="preserve">    21252640000</t>
  </si>
  <si>
    <t>95019103</t>
  </si>
  <si>
    <t xml:space="preserve">    26534317000</t>
  </si>
  <si>
    <t>03341745</t>
  </si>
  <si>
    <t>DB 15329</t>
  </si>
  <si>
    <t>03341747</t>
  </si>
  <si>
    <t xml:space="preserve">    18042789000</t>
  </si>
  <si>
    <t>03438232</t>
  </si>
  <si>
    <t xml:space="preserve">    26592521000</t>
  </si>
  <si>
    <t xml:space="preserve">    15353610000</t>
  </si>
  <si>
    <t>03373107</t>
  </si>
  <si>
    <t>DB 102085</t>
  </si>
  <si>
    <t>03373088</t>
  </si>
  <si>
    <t xml:space="preserve">    25021971000</t>
  </si>
  <si>
    <t>98023424</t>
  </si>
  <si>
    <t>DB 300136</t>
  </si>
  <si>
    <t>03327295</t>
  </si>
  <si>
    <t xml:space="preserve">    25058739000</t>
  </si>
  <si>
    <t>99036596</t>
  </si>
  <si>
    <t>DB 35121</t>
  </si>
  <si>
    <t>03384073</t>
  </si>
  <si>
    <t xml:space="preserve">    14460039000</t>
  </si>
  <si>
    <t>97015987</t>
  </si>
  <si>
    <t>DB 41204</t>
  </si>
  <si>
    <t>03310485</t>
  </si>
  <si>
    <t xml:space="preserve">    10342639000</t>
  </si>
  <si>
    <t>03092556</t>
  </si>
  <si>
    <t>DB 95647</t>
  </si>
  <si>
    <t>03115535</t>
  </si>
  <si>
    <t xml:space="preserve">    26330000000</t>
  </si>
  <si>
    <t>03200158</t>
  </si>
  <si>
    <t>DB 14544</t>
  </si>
  <si>
    <t>03193012</t>
  </si>
  <si>
    <t xml:space="preserve">    26528568000</t>
  </si>
  <si>
    <t>03323992</t>
  </si>
  <si>
    <t xml:space="preserve">    26529910000</t>
  </si>
  <si>
    <t xml:space="preserve">    26592454000</t>
  </si>
  <si>
    <t>03541999</t>
  </si>
  <si>
    <t xml:space="preserve">    19172696000</t>
  </si>
  <si>
    <t>03454244</t>
  </si>
  <si>
    <t>DB 190124</t>
  </si>
  <si>
    <t>3454233</t>
  </si>
  <si>
    <t xml:space="preserve">    11872002000</t>
  </si>
  <si>
    <t>03560393</t>
  </si>
  <si>
    <t>DB 301940</t>
  </si>
  <si>
    <t>03562688</t>
  </si>
  <si>
    <t>DB 58600</t>
  </si>
  <si>
    <t>03202514</t>
  </si>
  <si>
    <t xml:space="preserve">    26591146000</t>
  </si>
  <si>
    <t xml:space="preserve">    26515423000</t>
  </si>
  <si>
    <t>DB 278627</t>
  </si>
  <si>
    <t xml:space="preserve">    26530170000</t>
  </si>
  <si>
    <t>03332947</t>
  </si>
  <si>
    <t>DB 41942</t>
  </si>
  <si>
    <t>03128199</t>
  </si>
  <si>
    <t xml:space="preserve">    08132405000</t>
  </si>
  <si>
    <t xml:space="preserve">    08854546000</t>
  </si>
  <si>
    <t>03536166</t>
  </si>
  <si>
    <t>DB 13652</t>
  </si>
  <si>
    <t>03536301</t>
  </si>
  <si>
    <t xml:space="preserve">    04182499000</t>
  </si>
  <si>
    <t>03325371</t>
  </si>
  <si>
    <t>DB 278262</t>
  </si>
  <si>
    <t>03335822</t>
  </si>
  <si>
    <t xml:space="preserve">    13473235000</t>
  </si>
  <si>
    <t>03507249</t>
  </si>
  <si>
    <t xml:space="preserve">    10261731000</t>
  </si>
  <si>
    <t xml:space="preserve">    26581845000</t>
  </si>
  <si>
    <t>DB 64260</t>
  </si>
  <si>
    <t xml:space="preserve">    14064376000</t>
  </si>
  <si>
    <t>S1028026-60</t>
  </si>
  <si>
    <t>DB 224631</t>
  </si>
  <si>
    <t>03440650</t>
  </si>
  <si>
    <t xml:space="preserve">    26373502000</t>
  </si>
  <si>
    <t>03185371</t>
  </si>
  <si>
    <t>DB 277706</t>
  </si>
  <si>
    <t>03188427</t>
  </si>
  <si>
    <t xml:space="preserve">    07413427000</t>
  </si>
  <si>
    <t>03313738</t>
  </si>
  <si>
    <t>DB 51572</t>
  </si>
  <si>
    <t>03313726</t>
  </si>
  <si>
    <t xml:space="preserve">    26443118000</t>
  </si>
  <si>
    <t>03367229</t>
  </si>
  <si>
    <t xml:space="preserve">    04856586000</t>
  </si>
  <si>
    <t>03426251</t>
  </si>
  <si>
    <t>DB 26696</t>
  </si>
  <si>
    <t>03413735</t>
  </si>
  <si>
    <t xml:space="preserve">    07301564000</t>
  </si>
  <si>
    <t>03530125</t>
  </si>
  <si>
    <t xml:space="preserve">    26599510000</t>
  </si>
  <si>
    <t>03564618</t>
  </si>
  <si>
    <t>DB 204409</t>
  </si>
  <si>
    <t>03564627</t>
  </si>
  <si>
    <t xml:space="preserve">    25109764000</t>
  </si>
  <si>
    <t>02059784</t>
  </si>
  <si>
    <t xml:space="preserve">    13851568000</t>
  </si>
  <si>
    <t xml:space="preserve">    03633025000</t>
  </si>
  <si>
    <t>03399353</t>
  </si>
  <si>
    <t xml:space="preserve">    26599322000</t>
  </si>
  <si>
    <t>DB 36148</t>
  </si>
  <si>
    <t xml:space="preserve">    26568369000</t>
  </si>
  <si>
    <t xml:space="preserve">    14861640000</t>
  </si>
  <si>
    <t>03513168</t>
  </si>
  <si>
    <t xml:space="preserve">    26407559000</t>
  </si>
  <si>
    <t>03052873</t>
  </si>
  <si>
    <t>DB 65940</t>
  </si>
  <si>
    <t>201047</t>
  </si>
  <si>
    <t xml:space="preserve">    11321827000</t>
  </si>
  <si>
    <t>91035952</t>
  </si>
  <si>
    <t>DB 71698</t>
  </si>
  <si>
    <t xml:space="preserve">    20858355000</t>
  </si>
  <si>
    <t>94007846</t>
  </si>
  <si>
    <t>DB 32169</t>
  </si>
  <si>
    <t>03325043</t>
  </si>
  <si>
    <t xml:space="preserve">    26471119000</t>
  </si>
  <si>
    <t xml:space="preserve">    18181844000</t>
  </si>
  <si>
    <t>03474089</t>
  </si>
  <si>
    <t>DB 214510</t>
  </si>
  <si>
    <t>03523678</t>
  </si>
  <si>
    <t xml:space="preserve">    26521777000</t>
  </si>
  <si>
    <t xml:space="preserve">    09012377000</t>
  </si>
  <si>
    <t>03318819</t>
  </si>
  <si>
    <t xml:space="preserve">    26542810000</t>
  </si>
  <si>
    <t xml:space="preserve">    26124688000</t>
  </si>
  <si>
    <t>03331436</t>
  </si>
  <si>
    <t xml:space="preserve">    14232920000</t>
  </si>
  <si>
    <t xml:space="preserve">    21482825000</t>
  </si>
  <si>
    <t>S2151013-12</t>
  </si>
  <si>
    <t xml:space="preserve">    26526157000</t>
  </si>
  <si>
    <t>03316203</t>
  </si>
  <si>
    <t>DB 90811</t>
  </si>
  <si>
    <t>03316921</t>
  </si>
  <si>
    <t xml:space="preserve">    16202669000</t>
  </si>
  <si>
    <t>03428415</t>
  </si>
  <si>
    <t>DB 138035</t>
  </si>
  <si>
    <t>03428412</t>
  </si>
  <si>
    <t xml:space="preserve">    26586197000</t>
  </si>
  <si>
    <t>03404093</t>
  </si>
  <si>
    <t>DB 233194</t>
  </si>
  <si>
    <t>03318983</t>
  </si>
  <si>
    <t xml:space="preserve">    25017986000</t>
  </si>
  <si>
    <t>03500496</t>
  </si>
  <si>
    <t>DB 275781</t>
  </si>
  <si>
    <t>03501962</t>
  </si>
  <si>
    <t xml:space="preserve">    26596312000</t>
  </si>
  <si>
    <t>03561465</t>
  </si>
  <si>
    <t>DB 296463</t>
  </si>
  <si>
    <t>03191452</t>
  </si>
  <si>
    <t xml:space="preserve">    21550182000</t>
  </si>
  <si>
    <t>89016653</t>
  </si>
  <si>
    <t xml:space="preserve">    19181703000</t>
  </si>
  <si>
    <t>S1032030-82</t>
  </si>
  <si>
    <t>DB 292929</t>
  </si>
  <si>
    <t>03317151</t>
  </si>
  <si>
    <t xml:space="preserve">    25057068000</t>
  </si>
  <si>
    <t>DB 137884</t>
  </si>
  <si>
    <t xml:space="preserve">    07340953000</t>
  </si>
  <si>
    <t>03373888</t>
  </si>
  <si>
    <t>DB 93449</t>
  </si>
  <si>
    <t>03373876</t>
  </si>
  <si>
    <t xml:space="preserve">    26538534000</t>
  </si>
  <si>
    <t>03354405</t>
  </si>
  <si>
    <t xml:space="preserve">    11181074000</t>
  </si>
  <si>
    <t>03405734</t>
  </si>
  <si>
    <t>DB 144406</t>
  </si>
  <si>
    <t>03405723</t>
  </si>
  <si>
    <t xml:space="preserve">    21360345000</t>
  </si>
  <si>
    <t>03477103</t>
  </si>
  <si>
    <t xml:space="preserve">    08410439000</t>
  </si>
  <si>
    <t>03011635</t>
  </si>
  <si>
    <t>DB 50977</t>
  </si>
  <si>
    <t>03386170</t>
  </si>
  <si>
    <t xml:space="preserve">    09410198000</t>
  </si>
  <si>
    <t>03463363</t>
  </si>
  <si>
    <t xml:space="preserve">    19052539000</t>
  </si>
  <si>
    <t xml:space="preserve">    11321790000</t>
  </si>
  <si>
    <t>03460303</t>
  </si>
  <si>
    <t>DB 70148</t>
  </si>
  <si>
    <t xml:space="preserve">    26517394000</t>
  </si>
  <si>
    <t>03185430</t>
  </si>
  <si>
    <t>DB 256692</t>
  </si>
  <si>
    <t>03178273</t>
  </si>
  <si>
    <t xml:space="preserve">    26528485000</t>
  </si>
  <si>
    <t>03323736</t>
  </si>
  <si>
    <t>DB 257333</t>
  </si>
  <si>
    <t>03318933</t>
  </si>
  <si>
    <t>DB 128118</t>
  </si>
  <si>
    <t>03313663</t>
  </si>
  <si>
    <t xml:space="preserve">    26575827000</t>
  </si>
  <si>
    <t xml:space="preserve">    11321667000</t>
  </si>
  <si>
    <t>DB 71455</t>
  </si>
  <si>
    <t xml:space="preserve">    03293009000</t>
  </si>
  <si>
    <t>03339099</t>
  </si>
  <si>
    <t>DB 137525</t>
  </si>
  <si>
    <t>03339145</t>
  </si>
  <si>
    <t xml:space="preserve">    25096458000</t>
  </si>
  <si>
    <t>01136178</t>
  </si>
  <si>
    <t xml:space="preserve">    25013638000</t>
  </si>
  <si>
    <t>03177304</t>
  </si>
  <si>
    <t>DB 226983</t>
  </si>
  <si>
    <t>03558043</t>
  </si>
  <si>
    <t xml:space="preserve">    13851849000</t>
  </si>
  <si>
    <t>DB 233061</t>
  </si>
  <si>
    <t>03489197</t>
  </si>
  <si>
    <t xml:space="preserve">    15802562000</t>
  </si>
  <si>
    <t>98006504</t>
  </si>
  <si>
    <t xml:space="preserve">    16510310000</t>
  </si>
  <si>
    <t>91006442</t>
  </si>
  <si>
    <t xml:space="preserve">    25104415000</t>
  </si>
  <si>
    <t>01248494</t>
  </si>
  <si>
    <t xml:space="preserve">    21333427000</t>
  </si>
  <si>
    <t>97028858</t>
  </si>
  <si>
    <t xml:space="preserve">    07301506000</t>
  </si>
  <si>
    <t>03343736</t>
  </si>
  <si>
    <t xml:space="preserve">    26548207000</t>
  </si>
  <si>
    <t>03389451</t>
  </si>
  <si>
    <t xml:space="preserve">    26576339000</t>
  </si>
  <si>
    <t>DB 36131</t>
  </si>
  <si>
    <t xml:space="preserve">    26324867000</t>
  </si>
  <si>
    <t>03391737</t>
  </si>
  <si>
    <t>DB 14597</t>
  </si>
  <si>
    <t>03379430</t>
  </si>
  <si>
    <t xml:space="preserve">    25051949000</t>
  </si>
  <si>
    <t>99028138</t>
  </si>
  <si>
    <t>DB 95612</t>
  </si>
  <si>
    <t xml:space="preserve">    08320041000</t>
  </si>
  <si>
    <t>S2109005-84</t>
  </si>
  <si>
    <t>DB 90892</t>
  </si>
  <si>
    <t>03175071</t>
  </si>
  <si>
    <t xml:space="preserve">    25132278000</t>
  </si>
  <si>
    <t>03010284</t>
  </si>
  <si>
    <t>DB 138991</t>
  </si>
  <si>
    <t xml:space="preserve">    26516757000</t>
  </si>
  <si>
    <t>03183318</t>
  </si>
  <si>
    <t>DB 583</t>
  </si>
  <si>
    <t>03183320</t>
  </si>
  <si>
    <t xml:space="preserve">    26578692000</t>
  </si>
  <si>
    <t>03496719</t>
  </si>
  <si>
    <t>DB 233310</t>
  </si>
  <si>
    <t>03413124</t>
  </si>
  <si>
    <t xml:space="preserve">    01852483000</t>
  </si>
  <si>
    <t>03194070</t>
  </si>
  <si>
    <t>DB 35072</t>
  </si>
  <si>
    <t>03301509</t>
  </si>
  <si>
    <t xml:space="preserve">    07301563000</t>
  </si>
  <si>
    <t xml:space="preserve">    13231423000</t>
  </si>
  <si>
    <t>DB 290579</t>
  </si>
  <si>
    <t>03338918</t>
  </si>
  <si>
    <t xml:space="preserve">    04031191000</t>
  </si>
  <si>
    <t>03302515</t>
  </si>
  <si>
    <t xml:space="preserve">    16500453000</t>
  </si>
  <si>
    <t>DB 71779</t>
  </si>
  <si>
    <t xml:space="preserve">    25053960000</t>
  </si>
  <si>
    <t>03482561</t>
  </si>
  <si>
    <t xml:space="preserve">    13872508000</t>
  </si>
  <si>
    <t>03558603</t>
  </si>
  <si>
    <t xml:space="preserve">    17331241000</t>
  </si>
  <si>
    <t xml:space="preserve">    08132377000</t>
  </si>
  <si>
    <t>03396519</t>
  </si>
  <si>
    <t>DB 239362</t>
  </si>
  <si>
    <t>03386800</t>
  </si>
  <si>
    <t xml:space="preserve">    02851920000</t>
  </si>
  <si>
    <t>03303610</t>
  </si>
  <si>
    <t>DB 44584</t>
  </si>
  <si>
    <t xml:space="preserve">    18082433000</t>
  </si>
  <si>
    <t>00006185</t>
  </si>
  <si>
    <t>DB 266946</t>
  </si>
  <si>
    <t xml:space="preserve">    12868611000</t>
  </si>
  <si>
    <t>03311503</t>
  </si>
  <si>
    <t>DB 22170</t>
  </si>
  <si>
    <t>03311499</t>
  </si>
  <si>
    <t xml:space="preserve">    03151831000</t>
  </si>
  <si>
    <t xml:space="preserve">    26586486000</t>
  </si>
  <si>
    <t>03523870</t>
  </si>
  <si>
    <t>DB 13893</t>
  </si>
  <si>
    <t xml:space="preserve">    26532303000</t>
  </si>
  <si>
    <t>03377799</t>
  </si>
  <si>
    <t xml:space="preserve">    18082253000</t>
  </si>
  <si>
    <t>DB 76562</t>
  </si>
  <si>
    <t>03382947</t>
  </si>
  <si>
    <t xml:space="preserve">    26601213000</t>
  </si>
  <si>
    <t>03570350</t>
  </si>
  <si>
    <t>DB 297236</t>
  </si>
  <si>
    <t xml:space="preserve">    07330985000</t>
  </si>
  <si>
    <t>03367099</t>
  </si>
  <si>
    <t>DB 91849</t>
  </si>
  <si>
    <t>03364344</t>
  </si>
  <si>
    <t>DB 138004</t>
  </si>
  <si>
    <t xml:space="preserve">    01850600000</t>
  </si>
  <si>
    <t>03316902</t>
  </si>
  <si>
    <t>DB 35080</t>
  </si>
  <si>
    <t>03316249</t>
  </si>
  <si>
    <t>DB 9934</t>
  </si>
  <si>
    <t xml:space="preserve">    17053966000</t>
  </si>
  <si>
    <t>03349401</t>
  </si>
  <si>
    <t>DB 181982</t>
  </si>
  <si>
    <t>03349267</t>
  </si>
  <si>
    <t>DB 7653</t>
  </si>
  <si>
    <t xml:space="preserve">    26558306000</t>
  </si>
  <si>
    <t xml:space="preserve">    26532686000</t>
  </si>
  <si>
    <t>03336466</t>
  </si>
  <si>
    <t>DB 50894</t>
  </si>
  <si>
    <t>03322828</t>
  </si>
  <si>
    <t xml:space="preserve">    26535000000</t>
  </si>
  <si>
    <t>03344075</t>
  </si>
  <si>
    <t>DB 53234</t>
  </si>
  <si>
    <t xml:space="preserve">    04856642000</t>
  </si>
  <si>
    <t>03424532</t>
  </si>
  <si>
    <t xml:space="preserve">    26537061000</t>
  </si>
  <si>
    <t>03350010</t>
  </si>
  <si>
    <t>DB 226469</t>
  </si>
  <si>
    <t xml:space="preserve">    11295738000</t>
  </si>
  <si>
    <t>03302366</t>
  </si>
  <si>
    <t xml:space="preserve">    15802627000</t>
  </si>
  <si>
    <t>98006478</t>
  </si>
  <si>
    <t>DB 6982</t>
  </si>
  <si>
    <t xml:space="preserve">    21303336000</t>
  </si>
  <si>
    <t>03367334</t>
  </si>
  <si>
    <t xml:space="preserve">    04856519000</t>
  </si>
  <si>
    <t>03515461</t>
  </si>
  <si>
    <t>DB 26800</t>
  </si>
  <si>
    <t>03427851</t>
  </si>
  <si>
    <t xml:space="preserve">    26543123000</t>
  </si>
  <si>
    <t>03370893</t>
  </si>
  <si>
    <t>DB 144807</t>
  </si>
  <si>
    <t>03343270</t>
  </si>
  <si>
    <t xml:space="preserve">    14322774000</t>
  </si>
  <si>
    <t xml:space="preserve">    16471254000</t>
  </si>
  <si>
    <t>03533620</t>
  </si>
  <si>
    <t>DB 61949</t>
  </si>
  <si>
    <t>03533574</t>
  </si>
  <si>
    <t xml:space="preserve">    26541723000</t>
  </si>
  <si>
    <t>03365585</t>
  </si>
  <si>
    <t>DB 228529</t>
  </si>
  <si>
    <t xml:space="preserve">    26352632000</t>
  </si>
  <si>
    <t>03350867</t>
  </si>
  <si>
    <t>DB 14572</t>
  </si>
  <si>
    <t>03319901</t>
  </si>
  <si>
    <t xml:space="preserve">    26543132000</t>
  </si>
  <si>
    <t>03370914</t>
  </si>
  <si>
    <t>DB 193219</t>
  </si>
  <si>
    <t>03370915</t>
  </si>
  <si>
    <t xml:space="preserve">    26313664000</t>
  </si>
  <si>
    <t>03027091</t>
  </si>
  <si>
    <t>DB 204509</t>
  </si>
  <si>
    <t xml:space="preserve">    08400565000</t>
  </si>
  <si>
    <t>03313512</t>
  </si>
  <si>
    <t xml:space="preserve">    26599323000</t>
  </si>
  <si>
    <t xml:space="preserve">    26459920000</t>
  </si>
  <si>
    <t>03310631</t>
  </si>
  <si>
    <t xml:space="preserve">    19181868000</t>
  </si>
  <si>
    <t>03346911</t>
  </si>
  <si>
    <t xml:space="preserve">    26514324000</t>
  </si>
  <si>
    <t>03176841</t>
  </si>
  <si>
    <t>DB 273553</t>
  </si>
  <si>
    <t>03177061</t>
  </si>
  <si>
    <t xml:space="preserve">    26367264000</t>
  </si>
  <si>
    <t>03058673</t>
  </si>
  <si>
    <t xml:space="preserve">    01442585000</t>
  </si>
  <si>
    <t>03192553</t>
  </si>
  <si>
    <t>DB 8812</t>
  </si>
  <si>
    <t>03193568</t>
  </si>
  <si>
    <t xml:space="preserve">    26145134000</t>
  </si>
  <si>
    <t>03519321</t>
  </si>
  <si>
    <t>DB 233619</t>
  </si>
  <si>
    <t>DB 93112</t>
  </si>
  <si>
    <t xml:space="preserve">    08132197000</t>
  </si>
  <si>
    <t>91034019</t>
  </si>
  <si>
    <t>DB 236866</t>
  </si>
  <si>
    <t>03350087</t>
  </si>
  <si>
    <t xml:space="preserve">    09333133000</t>
  </si>
  <si>
    <t>03326740</t>
  </si>
  <si>
    <t xml:space="preserve">    26522285000</t>
  </si>
  <si>
    <t>03202613</t>
  </si>
  <si>
    <t>DB 53748</t>
  </si>
  <si>
    <t xml:space="preserve">    14861624000</t>
  </si>
  <si>
    <t>03337212</t>
  </si>
  <si>
    <t>DB 20796</t>
  </si>
  <si>
    <t>03337215</t>
  </si>
  <si>
    <t>DB 98965</t>
  </si>
  <si>
    <t>03362848</t>
  </si>
  <si>
    <t xml:space="preserve">    25125100000</t>
  </si>
  <si>
    <t>02287955</t>
  </si>
  <si>
    <t>DB 114161</t>
  </si>
  <si>
    <t>03438206</t>
  </si>
  <si>
    <t xml:space="preserve">    20310674000</t>
  </si>
  <si>
    <t>03328187</t>
  </si>
  <si>
    <t>DB 102060</t>
  </si>
  <si>
    <t>03329133</t>
  </si>
  <si>
    <t xml:space="preserve">    09231290000</t>
  </si>
  <si>
    <t>S1024039-72</t>
  </si>
  <si>
    <t>DB 281394</t>
  </si>
  <si>
    <t>03339698</t>
  </si>
  <si>
    <t xml:space="preserve">    26046062000</t>
  </si>
  <si>
    <t>03364625</t>
  </si>
  <si>
    <t>DB 294782</t>
  </si>
  <si>
    <t>03496534</t>
  </si>
  <si>
    <t>03562918</t>
  </si>
  <si>
    <t>DB 36423</t>
  </si>
  <si>
    <t xml:space="preserve">    03633067000</t>
  </si>
  <si>
    <t>03399185</t>
  </si>
  <si>
    <t xml:space="preserve">    19182303000</t>
  </si>
  <si>
    <t>03351097</t>
  </si>
  <si>
    <t xml:space="preserve">    03800110000</t>
  </si>
  <si>
    <t>92001389</t>
  </si>
  <si>
    <t>DB 6881</t>
  </si>
  <si>
    <t>03398044</t>
  </si>
  <si>
    <t>DB 137458</t>
  </si>
  <si>
    <t>03334670</t>
  </si>
  <si>
    <t xml:space="preserve">    13252445000</t>
  </si>
  <si>
    <t xml:space="preserve">    09333050000</t>
  </si>
  <si>
    <t>03310900</t>
  </si>
  <si>
    <t xml:space="preserve">    26589585000</t>
  </si>
  <si>
    <t>03534790</t>
  </si>
  <si>
    <t>DB 296844</t>
  </si>
  <si>
    <t xml:space="preserve">    19152720000</t>
  </si>
  <si>
    <t>95035205</t>
  </si>
  <si>
    <t>DB 297357</t>
  </si>
  <si>
    <t xml:space="preserve">    26516158000</t>
  </si>
  <si>
    <t>03181403</t>
  </si>
  <si>
    <t xml:space="preserve">    25123597000</t>
  </si>
  <si>
    <t>02267064</t>
  </si>
  <si>
    <t>DB 71561</t>
  </si>
  <si>
    <t>03331390</t>
  </si>
  <si>
    <t xml:space="preserve">    26326600000</t>
  </si>
  <si>
    <t>03342521</t>
  </si>
  <si>
    <t>DB 14551</t>
  </si>
  <si>
    <t xml:space="preserve">    13052714000</t>
  </si>
  <si>
    <t>92014321</t>
  </si>
  <si>
    <t>DB 144773</t>
  </si>
  <si>
    <t>03325460</t>
  </si>
  <si>
    <t xml:space="preserve">    26517623000</t>
  </si>
  <si>
    <t>03186392</t>
  </si>
  <si>
    <t>DB 492</t>
  </si>
  <si>
    <t>03186393</t>
  </si>
  <si>
    <t xml:space="preserve">    08857243000</t>
  </si>
  <si>
    <t>03534525</t>
  </si>
  <si>
    <t xml:space="preserve">    26239844000</t>
  </si>
  <si>
    <t>03350194</t>
  </si>
  <si>
    <t>DB 71589</t>
  </si>
  <si>
    <t>03350936</t>
  </si>
  <si>
    <t xml:space="preserve">    26351872000</t>
  </si>
  <si>
    <t>03325975</t>
  </si>
  <si>
    <t>DB 14541</t>
  </si>
  <si>
    <t>03326296</t>
  </si>
  <si>
    <t xml:space="preserve">    25081467000</t>
  </si>
  <si>
    <t>03311389</t>
  </si>
  <si>
    <t xml:space="preserve">    19052557000</t>
  </si>
  <si>
    <t xml:space="preserve">    26231111000</t>
  </si>
  <si>
    <t>03366442</t>
  </si>
  <si>
    <t>DB 217390</t>
  </si>
  <si>
    <t>03366537</t>
  </si>
  <si>
    <t xml:space="preserve">    26520674000</t>
  </si>
  <si>
    <t>03196922</t>
  </si>
  <si>
    <t>DB 127824</t>
  </si>
  <si>
    <t xml:space="preserve">    11412632000</t>
  </si>
  <si>
    <t>03530310</t>
  </si>
  <si>
    <t>DB 61658</t>
  </si>
  <si>
    <t>03530279</t>
  </si>
  <si>
    <t xml:space="preserve">    13890016000</t>
  </si>
  <si>
    <t>03480682</t>
  </si>
  <si>
    <t>DB 295854</t>
  </si>
  <si>
    <t>03480679</t>
  </si>
  <si>
    <t xml:space="preserve">    02292512000</t>
  </si>
  <si>
    <t>03311767</t>
  </si>
  <si>
    <t xml:space="preserve">    15086130000</t>
  </si>
  <si>
    <t>DB 11431</t>
  </si>
  <si>
    <t xml:space="preserve">    26527845000</t>
  </si>
  <si>
    <t>03501142</t>
  </si>
  <si>
    <t xml:space="preserve">    26520971000</t>
  </si>
  <si>
    <t>03197839</t>
  </si>
  <si>
    <t>DB 53242</t>
  </si>
  <si>
    <t>03197894</t>
  </si>
  <si>
    <t>DB 102095</t>
  </si>
  <si>
    <t xml:space="preserve">    25028016000</t>
  </si>
  <si>
    <t>98030659</t>
  </si>
  <si>
    <t xml:space="preserve">    26362693000</t>
  </si>
  <si>
    <t>03198061</t>
  </si>
  <si>
    <t xml:space="preserve">    03860111000</t>
  </si>
  <si>
    <t>03549415</t>
  </si>
  <si>
    <t>DB 71853</t>
  </si>
  <si>
    <t>03572477</t>
  </si>
  <si>
    <t xml:space="preserve">    26575799000</t>
  </si>
  <si>
    <t>03486360</t>
  </si>
  <si>
    <t xml:space="preserve">    26598483000</t>
  </si>
  <si>
    <t>03564312</t>
  </si>
  <si>
    <t>DB 257097</t>
  </si>
  <si>
    <t>03564311</t>
  </si>
  <si>
    <t>DB 186392</t>
  </si>
  <si>
    <t>03333552</t>
  </si>
  <si>
    <t xml:space="preserve">    26110201000</t>
  </si>
  <si>
    <t>03321168</t>
  </si>
  <si>
    <t>DB 26517</t>
  </si>
  <si>
    <t>03321173</t>
  </si>
  <si>
    <t xml:space="preserve">    25053634000</t>
  </si>
  <si>
    <t>99030699</t>
  </si>
  <si>
    <t>DB 137857</t>
  </si>
  <si>
    <t xml:space="preserve">    25014709000</t>
  </si>
  <si>
    <t>98012007</t>
  </si>
  <si>
    <t xml:space="preserve">    26539970000</t>
  </si>
  <si>
    <t>03359039</t>
  </si>
  <si>
    <t>DB 186787</t>
  </si>
  <si>
    <t>03340942</t>
  </si>
  <si>
    <t xml:space="preserve">    19021207000</t>
  </si>
  <si>
    <t xml:space="preserve">    12153027000</t>
  </si>
  <si>
    <t>95028093</t>
  </si>
  <si>
    <t>DB 296457</t>
  </si>
  <si>
    <t>03542439</t>
  </si>
  <si>
    <t xml:space="preserve">    15263652000</t>
  </si>
  <si>
    <t>03575805</t>
  </si>
  <si>
    <t>DB 303733</t>
  </si>
  <si>
    <t>03575532</t>
  </si>
  <si>
    <t xml:space="preserve">    13473739000</t>
  </si>
  <si>
    <t>03039080</t>
  </si>
  <si>
    <t xml:space="preserve">    09225460000</t>
  </si>
  <si>
    <t>03390671</t>
  </si>
  <si>
    <t xml:space="preserve">    04031209000</t>
  </si>
  <si>
    <t>DB 217615</t>
  </si>
  <si>
    <t xml:space="preserve">    26571101000</t>
  </si>
  <si>
    <t>03471076</t>
  </si>
  <si>
    <t>DB 293369</t>
  </si>
  <si>
    <t>03471077</t>
  </si>
  <si>
    <t xml:space="preserve">    26521760000</t>
  </si>
  <si>
    <t xml:space="preserve">    26437020000</t>
  </si>
  <si>
    <t>03088256</t>
  </si>
  <si>
    <t>DB 232233</t>
  </si>
  <si>
    <t xml:space="preserve">    11213390000</t>
  </si>
  <si>
    <t>91034121</t>
  </si>
  <si>
    <t xml:space="preserve">    25114077000</t>
  </si>
  <si>
    <t>03428858</t>
  </si>
  <si>
    <t>DB 20940</t>
  </si>
  <si>
    <t xml:space="preserve">    18322685000</t>
  </si>
  <si>
    <t>03395234</t>
  </si>
  <si>
    <t>DB 97902</t>
  </si>
  <si>
    <t>03398708</t>
  </si>
  <si>
    <t xml:space="preserve">    15800350000</t>
  </si>
  <si>
    <t>S1004141-55</t>
  </si>
  <si>
    <t>DB 294776</t>
  </si>
  <si>
    <t xml:space="preserve">    17230560000</t>
  </si>
  <si>
    <t>03353782</t>
  </si>
  <si>
    <t>DB 294584</t>
  </si>
  <si>
    <t>03353737</t>
  </si>
  <si>
    <t>DB 10916</t>
  </si>
  <si>
    <t xml:space="preserve">    26400860000</t>
  </si>
  <si>
    <t>03311553</t>
  </si>
  <si>
    <t>DB 293023</t>
  </si>
  <si>
    <t xml:space="preserve">    26512446000</t>
  </si>
  <si>
    <t>03172461</t>
  </si>
  <si>
    <t>DB 90824</t>
  </si>
  <si>
    <t>03194417</t>
  </si>
  <si>
    <t>DB 15220</t>
  </si>
  <si>
    <t xml:space="preserve">    26525461000</t>
  </si>
  <si>
    <t>03321111</t>
  </si>
  <si>
    <t>DB 13809</t>
  </si>
  <si>
    <t>03321042</t>
  </si>
  <si>
    <t xml:space="preserve">    20302659000</t>
  </si>
  <si>
    <t xml:space="preserve">    16081470000</t>
  </si>
  <si>
    <t>03310430</t>
  </si>
  <si>
    <t>DB 231475</t>
  </si>
  <si>
    <t>03310422</t>
  </si>
  <si>
    <t xml:space="preserve">    25107061000</t>
  </si>
  <si>
    <t>02010257</t>
  </si>
  <si>
    <t>DB 50664</t>
  </si>
  <si>
    <t>03347982</t>
  </si>
  <si>
    <t xml:space="preserve">    06012733000</t>
  </si>
  <si>
    <t xml:space="preserve">    26592665000</t>
  </si>
  <si>
    <t>DB 233698</t>
  </si>
  <si>
    <t>DB 108819</t>
  </si>
  <si>
    <t xml:space="preserve">    26521756000</t>
  </si>
  <si>
    <t xml:space="preserve">    08411167000</t>
  </si>
  <si>
    <t>03315092</t>
  </si>
  <si>
    <t xml:space="preserve">    04856104000</t>
  </si>
  <si>
    <t>03426131</t>
  </si>
  <si>
    <t xml:space="preserve">    26392297000</t>
  </si>
  <si>
    <t>03351270</t>
  </si>
  <si>
    <t>DB 15668</t>
  </si>
  <si>
    <t>03334697</t>
  </si>
  <si>
    <t xml:space="preserve">    26526186000</t>
  </si>
  <si>
    <t>03577650</t>
  </si>
  <si>
    <t>DB 72364</t>
  </si>
  <si>
    <t>03577651</t>
  </si>
  <si>
    <t xml:space="preserve">    09511408000</t>
  </si>
  <si>
    <t xml:space="preserve">    26401157000</t>
  </si>
  <si>
    <t>03037906</t>
  </si>
  <si>
    <t>DB 102045</t>
  </si>
  <si>
    <t>03326630</t>
  </si>
  <si>
    <t>DB 273465</t>
  </si>
  <si>
    <t>DB 139758</t>
  </si>
  <si>
    <t>03368179</t>
  </si>
  <si>
    <t xml:space="preserve">    10053536000</t>
  </si>
  <si>
    <t>DB 139763</t>
  </si>
  <si>
    <t xml:space="preserve">    19041504000</t>
  </si>
  <si>
    <t xml:space="preserve">    10850169000</t>
  </si>
  <si>
    <t xml:space="preserve">    03633066000</t>
  </si>
  <si>
    <t>03399138</t>
  </si>
  <si>
    <t xml:space="preserve">    20051966000</t>
  </si>
  <si>
    <t>03059376</t>
  </si>
  <si>
    <t>DB 254409</t>
  </si>
  <si>
    <t>03383792</t>
  </si>
  <si>
    <t>DB 227690</t>
  </si>
  <si>
    <t>DB 47273</t>
  </si>
  <si>
    <t xml:space="preserve">    26275375000</t>
  </si>
  <si>
    <t>03367410</t>
  </si>
  <si>
    <t>DB 82728</t>
  </si>
  <si>
    <t xml:space="preserve">    26380061000</t>
  </si>
  <si>
    <t>03355122</t>
  </si>
  <si>
    <t xml:space="preserve">    14064446000</t>
  </si>
  <si>
    <t>03525790</t>
  </si>
  <si>
    <t xml:space="preserve">    25051210000</t>
  </si>
  <si>
    <t>03516322</t>
  </si>
  <si>
    <t>DB 297208</t>
  </si>
  <si>
    <t xml:space="preserve">    26328006000</t>
  </si>
  <si>
    <t>03386753</t>
  </si>
  <si>
    <t xml:space="preserve">    03413321000</t>
  </si>
  <si>
    <t>03313007</t>
  </si>
  <si>
    <t>DB 54288</t>
  </si>
  <si>
    <t>03301398</t>
  </si>
  <si>
    <t xml:space="preserve">    18320604000</t>
  </si>
  <si>
    <t>03309093</t>
  </si>
  <si>
    <t xml:space="preserve">    26597691000</t>
  </si>
  <si>
    <t>03563965</t>
  </si>
  <si>
    <t>DB 298628</t>
  </si>
  <si>
    <t xml:space="preserve">    26565506000</t>
  </si>
  <si>
    <t>03449727</t>
  </si>
  <si>
    <t>DB 97950</t>
  </si>
  <si>
    <t>03449726</t>
  </si>
  <si>
    <t xml:space="preserve">    03867007000</t>
  </si>
  <si>
    <t>03511454</t>
  </si>
  <si>
    <t>DB 11792</t>
  </si>
  <si>
    <t>03511438</t>
  </si>
  <si>
    <t>DB 97907</t>
  </si>
  <si>
    <t xml:space="preserve">    08854862000</t>
  </si>
  <si>
    <t>DB 13737</t>
  </si>
  <si>
    <t>03435899</t>
  </si>
  <si>
    <t>DB 15676</t>
  </si>
  <si>
    <t xml:space="preserve">    19182414000</t>
  </si>
  <si>
    <t>03370655</t>
  </si>
  <si>
    <t>DB 7205</t>
  </si>
  <si>
    <t>03389227</t>
  </si>
  <si>
    <t xml:space="preserve">    06013325000</t>
  </si>
  <si>
    <t xml:space="preserve">    26521692000</t>
  </si>
  <si>
    <t xml:space="preserve">    09333067000</t>
  </si>
  <si>
    <t xml:space="preserve">    26545450000</t>
  </si>
  <si>
    <t>03379035</t>
  </si>
  <si>
    <t>DB 71551</t>
  </si>
  <si>
    <t>03323803</t>
  </si>
  <si>
    <t xml:space="preserve">    26521759000</t>
  </si>
  <si>
    <t>DB 138992</t>
  </si>
  <si>
    <t xml:space="preserve">    09011197000</t>
  </si>
  <si>
    <t xml:space="preserve">    26397971000</t>
  </si>
  <si>
    <t>03425184</t>
  </si>
  <si>
    <t xml:space="preserve">    01444289000</t>
  </si>
  <si>
    <t>03394159</t>
  </si>
  <si>
    <t xml:space="preserve">    09351051000</t>
  </si>
  <si>
    <t>03365338</t>
  </si>
  <si>
    <t xml:space="preserve">    13233058000</t>
  </si>
  <si>
    <t>S1024025-12</t>
  </si>
  <si>
    <t xml:space="preserve">    26525393000</t>
  </si>
  <si>
    <t>03313469</t>
  </si>
  <si>
    <t>DB 58531</t>
  </si>
  <si>
    <t>03318517</t>
  </si>
  <si>
    <t xml:space="preserve">    18320593000</t>
  </si>
  <si>
    <t>03302090</t>
  </si>
  <si>
    <t>DB 95592</t>
  </si>
  <si>
    <t>03182716</t>
  </si>
  <si>
    <t xml:space="preserve">    03413292000</t>
  </si>
  <si>
    <t>03324745</t>
  </si>
  <si>
    <t xml:space="preserve">    26565055000</t>
  </si>
  <si>
    <t xml:space="preserve">    21331170000</t>
  </si>
  <si>
    <t xml:space="preserve">    16081949000</t>
  </si>
  <si>
    <t>02074899</t>
  </si>
  <si>
    <t>DB 275769</t>
  </si>
  <si>
    <t>003417316</t>
  </si>
  <si>
    <t xml:space="preserve">    26342869000</t>
  </si>
  <si>
    <t>03337351</t>
  </si>
  <si>
    <t>DB 6977</t>
  </si>
  <si>
    <t>03370053</t>
  </si>
  <si>
    <t>S2209024-15</t>
  </si>
  <si>
    <t xml:space="preserve">    19131787000</t>
  </si>
  <si>
    <t xml:space="preserve">    06312719000</t>
  </si>
  <si>
    <t>03371227</t>
  </si>
  <si>
    <t xml:space="preserve">    18022847000</t>
  </si>
  <si>
    <t>03310339</t>
  </si>
  <si>
    <t>DB 234928</t>
  </si>
  <si>
    <t>03310259</t>
  </si>
  <si>
    <t>DB 294717</t>
  </si>
  <si>
    <t>03433207</t>
  </si>
  <si>
    <t xml:space="preserve">    26520186000</t>
  </si>
  <si>
    <t>03195374</t>
  </si>
  <si>
    <t>DB 6493</t>
  </si>
  <si>
    <t>03185324</t>
  </si>
  <si>
    <t xml:space="preserve">    04182505000</t>
  </si>
  <si>
    <t>DB 278491</t>
  </si>
  <si>
    <t>03339703</t>
  </si>
  <si>
    <t>DB 297736</t>
  </si>
  <si>
    <t xml:space="preserve">    26526329000</t>
  </si>
  <si>
    <t>03318610</t>
  </si>
  <si>
    <t>DB 64107</t>
  </si>
  <si>
    <t>03319720</t>
  </si>
  <si>
    <t xml:space="preserve">    13600567000</t>
  </si>
  <si>
    <t>03324198</t>
  </si>
  <si>
    <t>DB 68337</t>
  </si>
  <si>
    <t xml:space="preserve">    10860830000</t>
  </si>
  <si>
    <t>03355750</t>
  </si>
  <si>
    <t>DB 22305</t>
  </si>
  <si>
    <t>03355875</t>
  </si>
  <si>
    <t xml:space="preserve">    19810884000</t>
  </si>
  <si>
    <t>DB 301759</t>
  </si>
  <si>
    <t>03350394</t>
  </si>
  <si>
    <t>DB 97275</t>
  </si>
  <si>
    <t>03158785</t>
  </si>
  <si>
    <t xml:space="preserve">    18322656000</t>
  </si>
  <si>
    <t>92032675</t>
  </si>
  <si>
    <t xml:space="preserve">    26528137000</t>
  </si>
  <si>
    <t>03322720</t>
  </si>
  <si>
    <t>DB 263542</t>
  </si>
  <si>
    <t>03322832</t>
  </si>
  <si>
    <t xml:space="preserve">    26074508000</t>
  </si>
  <si>
    <t>03313205</t>
  </si>
  <si>
    <t>DB 294532</t>
  </si>
  <si>
    <t>03316615</t>
  </si>
  <si>
    <t xml:space="preserve">    13233360000</t>
  </si>
  <si>
    <t>03318837</t>
  </si>
  <si>
    <t xml:space="preserve">    16857097000</t>
  </si>
  <si>
    <t>03343446</t>
  </si>
  <si>
    <t>DB 22251</t>
  </si>
  <si>
    <t>03342303</t>
  </si>
  <si>
    <t xml:space="preserve">    09511406000</t>
  </si>
  <si>
    <t>03186276</t>
  </si>
  <si>
    <t xml:space="preserve">    08858650000</t>
  </si>
  <si>
    <t>93022456</t>
  </si>
  <si>
    <t xml:space="preserve">    26543944000</t>
  </si>
  <si>
    <t>03373616</t>
  </si>
  <si>
    <t>DB 97886</t>
  </si>
  <si>
    <t>03373618</t>
  </si>
  <si>
    <t xml:space="preserve">    26366707000</t>
  </si>
  <si>
    <t>03317291</t>
  </si>
  <si>
    <t xml:space="preserve">    13851867000</t>
  </si>
  <si>
    <t xml:space="preserve">    25116239000</t>
  </si>
  <si>
    <t xml:space="preserve">    01852118000</t>
  </si>
  <si>
    <t>03194096</t>
  </si>
  <si>
    <t>DB 34323</t>
  </si>
  <si>
    <t xml:space="preserve">    15800280000</t>
  </si>
  <si>
    <t>95003695</t>
  </si>
  <si>
    <t xml:space="preserve">    26550676000</t>
  </si>
  <si>
    <t xml:space="preserve">    04011597000</t>
  </si>
  <si>
    <t>03508887</t>
  </si>
  <si>
    <t>DB 11566</t>
  </si>
  <si>
    <t>03508839</t>
  </si>
  <si>
    <t xml:space="preserve">    07340425000</t>
  </si>
  <si>
    <t>03329005</t>
  </si>
  <si>
    <t>DB 54537</t>
  </si>
  <si>
    <t>DB 233304</t>
  </si>
  <si>
    <t xml:space="preserve">    26600355000</t>
  </si>
  <si>
    <t>03568112</t>
  </si>
  <si>
    <t xml:space="preserve">    09431166000</t>
  </si>
  <si>
    <t>03379246</t>
  </si>
  <si>
    <t>DB 79648</t>
  </si>
  <si>
    <t>03379242</t>
  </si>
  <si>
    <t>DB 204379</t>
  </si>
  <si>
    <t xml:space="preserve">    26591583000</t>
  </si>
  <si>
    <t>03539498</t>
  </si>
  <si>
    <t xml:space="preserve">    15473494000</t>
  </si>
  <si>
    <t>97001158</t>
  </si>
  <si>
    <t>DB 51752</t>
  </si>
  <si>
    <t>03402329</t>
  </si>
  <si>
    <t xml:space="preserve">    13333211000</t>
  </si>
  <si>
    <t xml:space="preserve">    26547713000</t>
  </si>
  <si>
    <t>03386587</t>
  </si>
  <si>
    <t>DB 41945</t>
  </si>
  <si>
    <t>03175733</t>
  </si>
  <si>
    <t xml:space="preserve">    06292495000</t>
  </si>
  <si>
    <t>92002791</t>
  </si>
  <si>
    <t>DB 215000</t>
  </si>
  <si>
    <t>03484047</t>
  </si>
  <si>
    <t xml:space="preserve">    20312459000</t>
  </si>
  <si>
    <t>96019760</t>
  </si>
  <si>
    <t xml:space="preserve">    26338773000</t>
  </si>
  <si>
    <t>03514796</t>
  </si>
  <si>
    <t>DB 14685</t>
  </si>
  <si>
    <t>03547363</t>
  </si>
  <si>
    <t xml:space="preserve">    26591862000</t>
  </si>
  <si>
    <t xml:space="preserve">    03800075000</t>
  </si>
  <si>
    <t>S1017171-18</t>
  </si>
  <si>
    <t>DB 15422</t>
  </si>
  <si>
    <t>03464572</t>
  </si>
  <si>
    <t xml:space="preserve">    11564044000</t>
  </si>
  <si>
    <t>03351154</t>
  </si>
  <si>
    <t xml:space="preserve">    14061951000</t>
  </si>
  <si>
    <t>97002569</t>
  </si>
  <si>
    <t xml:space="preserve">    03632885000</t>
  </si>
  <si>
    <t>03399601</t>
  </si>
  <si>
    <t xml:space="preserve">    08858845000</t>
  </si>
  <si>
    <t>95002892</t>
  </si>
  <si>
    <t xml:space="preserve">    26575117000</t>
  </si>
  <si>
    <t>03482291</t>
  </si>
  <si>
    <t xml:space="preserve">    13860633000</t>
  </si>
  <si>
    <t>03330348</t>
  </si>
  <si>
    <t>DB 26343</t>
  </si>
  <si>
    <t>03330346</t>
  </si>
  <si>
    <t xml:space="preserve">    16503413000</t>
  </si>
  <si>
    <t xml:space="preserve">    26517530000</t>
  </si>
  <si>
    <t>03466872</t>
  </si>
  <si>
    <t xml:space="preserve">    26472319000</t>
  </si>
  <si>
    <t xml:space="preserve">    25114066000</t>
  </si>
  <si>
    <t>02102624</t>
  </si>
  <si>
    <t>DB 26584</t>
  </si>
  <si>
    <t>DB 26614</t>
  </si>
  <si>
    <t xml:space="preserve">    17241890000</t>
  </si>
  <si>
    <t>DB 224561</t>
  </si>
  <si>
    <t>03399727</t>
  </si>
  <si>
    <t xml:space="preserve">    26317271000</t>
  </si>
  <si>
    <t>03322703</t>
  </si>
  <si>
    <t xml:space="preserve">    14233112000</t>
  </si>
  <si>
    <t xml:space="preserve">    26452237000</t>
  </si>
  <si>
    <t>03101054</t>
  </si>
  <si>
    <t xml:space="preserve">    26571056000</t>
  </si>
  <si>
    <t xml:space="preserve">    25080565000</t>
  </si>
  <si>
    <t xml:space="preserve">    10865882000</t>
  </si>
  <si>
    <t>92003772</t>
  </si>
  <si>
    <t>DB 50895</t>
  </si>
  <si>
    <t xml:space="preserve">    02856174000</t>
  </si>
  <si>
    <t>03367378</t>
  </si>
  <si>
    <t>DB 35114</t>
  </si>
  <si>
    <t>03367368</t>
  </si>
  <si>
    <t xml:space="preserve">    26531665000</t>
  </si>
  <si>
    <t>03333236</t>
  </si>
  <si>
    <t>03333337</t>
  </si>
  <si>
    <t xml:space="preserve">    19021190000</t>
  </si>
  <si>
    <t xml:space="preserve">    26521781000</t>
  </si>
  <si>
    <t xml:space="preserve">    08132408000</t>
  </si>
  <si>
    <t>03344527</t>
  </si>
  <si>
    <t>DB 297066</t>
  </si>
  <si>
    <t>03337669</t>
  </si>
  <si>
    <t xml:space="preserve">    26540679000</t>
  </si>
  <si>
    <t>03363631</t>
  </si>
  <si>
    <t>DB 6448</t>
  </si>
  <si>
    <t>03332824</t>
  </si>
  <si>
    <t xml:space="preserve">    26565054000</t>
  </si>
  <si>
    <t xml:space="preserve">    16510304000</t>
  </si>
  <si>
    <t>DB 108792</t>
  </si>
  <si>
    <t xml:space="preserve">    18322212000</t>
  </si>
  <si>
    <t>03341635</t>
  </si>
  <si>
    <t>DB 94237</t>
  </si>
  <si>
    <t>03341496</t>
  </si>
  <si>
    <t xml:space="preserve">    25067956000</t>
  </si>
  <si>
    <t>03446388</t>
  </si>
  <si>
    <t>DB 22345</t>
  </si>
  <si>
    <t xml:space="preserve">    18321754000</t>
  </si>
  <si>
    <t>DB 96928</t>
  </si>
  <si>
    <t>03301804</t>
  </si>
  <si>
    <t xml:space="preserve">    20310646000</t>
  </si>
  <si>
    <t>03527022</t>
  </si>
  <si>
    <t>DB 257165</t>
  </si>
  <si>
    <t xml:space="preserve">    15800570000</t>
  </si>
  <si>
    <t xml:space="preserve">    26532264000</t>
  </si>
  <si>
    <t>03335226</t>
  </si>
  <si>
    <t>DB 67821</t>
  </si>
  <si>
    <t>03329950</t>
  </si>
  <si>
    <t xml:space="preserve">    16081290000</t>
  </si>
  <si>
    <t>S1031031-49</t>
  </si>
  <si>
    <t>DB 231154</t>
  </si>
  <si>
    <t>03482060</t>
  </si>
  <si>
    <t>DB 93002</t>
  </si>
  <si>
    <t xml:space="preserve">    21332741000</t>
  </si>
  <si>
    <t>03516300</t>
  </si>
  <si>
    <t>DB 228720</t>
  </si>
  <si>
    <t xml:space="preserve">    25118171000</t>
  </si>
  <si>
    <t>02131003</t>
  </si>
  <si>
    <t>DB 134333</t>
  </si>
  <si>
    <t xml:space="preserve">    25114151000</t>
  </si>
  <si>
    <t>02131045</t>
  </si>
  <si>
    <t>HP 8</t>
  </si>
  <si>
    <t>03191704</t>
  </si>
  <si>
    <t>03498709</t>
  </si>
  <si>
    <t>DB 11798</t>
  </si>
  <si>
    <t xml:space="preserve">    04220995000</t>
  </si>
  <si>
    <t>03364976</t>
  </si>
  <si>
    <t>DB 249500</t>
  </si>
  <si>
    <t>03364949</t>
  </si>
  <si>
    <t>DB 8496</t>
  </si>
  <si>
    <t xml:space="preserve">    26531373000</t>
  </si>
  <si>
    <t>03359460</t>
  </si>
  <si>
    <t>DB 114093</t>
  </si>
  <si>
    <t>03360759</t>
  </si>
  <si>
    <t xml:space="preserve">    01850370000</t>
  </si>
  <si>
    <t>DB 35091</t>
  </si>
  <si>
    <t>03331856</t>
  </si>
  <si>
    <t xml:space="preserve">    03860548000</t>
  </si>
  <si>
    <t>S1032031-81</t>
  </si>
  <si>
    <t>DB 13106</t>
  </si>
  <si>
    <t xml:space="preserve">    04853317000</t>
  </si>
  <si>
    <t>03424534</t>
  </si>
  <si>
    <t xml:space="preserve">    26576590000</t>
  </si>
  <si>
    <t xml:space="preserve">    26347653000</t>
  </si>
  <si>
    <t>03354794</t>
  </si>
  <si>
    <t>DB 14762</t>
  </si>
  <si>
    <t>03358053</t>
  </si>
  <si>
    <t>DB 294775</t>
  </si>
  <si>
    <t>03535411</t>
  </si>
  <si>
    <t xml:space="preserve">    25006429000</t>
  </si>
  <si>
    <t>97040969</t>
  </si>
  <si>
    <t>DB 137888</t>
  </si>
  <si>
    <t>03528946</t>
  </si>
  <si>
    <t xml:space="preserve">    26521771000</t>
  </si>
  <si>
    <t>03200596</t>
  </si>
  <si>
    <t xml:space="preserve">    26525089000</t>
  </si>
  <si>
    <t>03312741</t>
  </si>
  <si>
    <t>DB 180814</t>
  </si>
  <si>
    <t>03312928</t>
  </si>
  <si>
    <t xml:space="preserve">    06023139000</t>
  </si>
  <si>
    <t>03179654</t>
  </si>
  <si>
    <t>DB 127251</t>
  </si>
  <si>
    <t>03179651</t>
  </si>
  <si>
    <t xml:space="preserve">    26314878000</t>
  </si>
  <si>
    <t>03304995</t>
  </si>
  <si>
    <t>DB 14206</t>
  </si>
  <si>
    <t>03309428</t>
  </si>
  <si>
    <t>DB 10162</t>
  </si>
  <si>
    <t>03501938</t>
  </si>
  <si>
    <t xml:space="preserve">    21333233000</t>
  </si>
  <si>
    <t>03364405</t>
  </si>
  <si>
    <t xml:space="preserve">    08401315000</t>
  </si>
  <si>
    <t>03330381</t>
  </si>
  <si>
    <t>DB 35996</t>
  </si>
  <si>
    <t xml:space="preserve">    26542332000</t>
  </si>
  <si>
    <t>03368828</t>
  </si>
  <si>
    <t>DB 224500</t>
  </si>
  <si>
    <t>03350571</t>
  </si>
  <si>
    <t xml:space="preserve">    26456609000</t>
  </si>
  <si>
    <t>03110236</t>
  </si>
  <si>
    <t>DB 298485</t>
  </si>
  <si>
    <t>03574820</t>
  </si>
  <si>
    <t xml:space="preserve">    03868311000</t>
  </si>
  <si>
    <t>96002835</t>
  </si>
  <si>
    <t>DB 138005</t>
  </si>
  <si>
    <t xml:space="preserve">    01442733000</t>
  </si>
  <si>
    <t>01220286</t>
  </si>
  <si>
    <t>DB 50877</t>
  </si>
  <si>
    <t>03204073</t>
  </si>
  <si>
    <t xml:space="preserve">    20510606000</t>
  </si>
  <si>
    <t>03444109</t>
  </si>
  <si>
    <t xml:space="preserve">    04030497000</t>
  </si>
  <si>
    <t>S1032018-51</t>
  </si>
  <si>
    <t xml:space="preserve">    03311518000</t>
  </si>
  <si>
    <t>03437698</t>
  </si>
  <si>
    <t>DB 74710</t>
  </si>
  <si>
    <t>03437695</t>
  </si>
  <si>
    <t xml:space="preserve">    06312729000</t>
  </si>
  <si>
    <t>03371255</t>
  </si>
  <si>
    <t>DB 26293</t>
  </si>
  <si>
    <t xml:space="preserve">    19152387000</t>
  </si>
  <si>
    <t>03316795</t>
  </si>
  <si>
    <t>DB 297356</t>
  </si>
  <si>
    <t>03304653</t>
  </si>
  <si>
    <t xml:space="preserve">    21333265000</t>
  </si>
  <si>
    <t>03361959</t>
  </si>
  <si>
    <t xml:space="preserve">    26313506000</t>
  </si>
  <si>
    <t>03026648</t>
  </si>
  <si>
    <t xml:space="preserve">    25064410000</t>
  </si>
  <si>
    <t xml:space="preserve">    07301504000</t>
  </si>
  <si>
    <t xml:space="preserve">    20312558000</t>
  </si>
  <si>
    <t>93020790</t>
  </si>
  <si>
    <t>DB 102081</t>
  </si>
  <si>
    <t>03397740</t>
  </si>
  <si>
    <t xml:space="preserve">    26492029000</t>
  </si>
  <si>
    <t xml:space="preserve">    26535227000</t>
  </si>
  <si>
    <t>03344740</t>
  </si>
  <si>
    <t>DB 75716</t>
  </si>
  <si>
    <t>03344864</t>
  </si>
  <si>
    <t xml:space="preserve">    26596999000</t>
  </si>
  <si>
    <t xml:space="preserve">    26531635000</t>
  </si>
  <si>
    <t>03333249</t>
  </si>
  <si>
    <t xml:space="preserve">    18322240000</t>
  </si>
  <si>
    <t>03304727</t>
  </si>
  <si>
    <t xml:space="preserve">    26538113000</t>
  </si>
  <si>
    <t>03353556</t>
  </si>
  <si>
    <t xml:space="preserve">    18202063000</t>
  </si>
  <si>
    <t>94036962</t>
  </si>
  <si>
    <t>DB 249517</t>
  </si>
  <si>
    <t>03301438</t>
  </si>
  <si>
    <t xml:space="preserve">    25120350000</t>
  </si>
  <si>
    <t>02225608</t>
  </si>
  <si>
    <t xml:space="preserve">    19043283000</t>
  </si>
  <si>
    <t>DB 247935</t>
  </si>
  <si>
    <t>03303114</t>
  </si>
  <si>
    <t xml:space="preserve">    09171608000</t>
  </si>
  <si>
    <t>03320506</t>
  </si>
  <si>
    <t>DB 294536</t>
  </si>
  <si>
    <t>DB 33154</t>
  </si>
  <si>
    <t xml:space="preserve">    16858510000</t>
  </si>
  <si>
    <t xml:space="preserve">    01241620000</t>
  </si>
  <si>
    <t xml:space="preserve">    14083138000</t>
  </si>
  <si>
    <t>97011694</t>
  </si>
  <si>
    <t>DB 64299</t>
  </si>
  <si>
    <t xml:space="preserve">    09333119000</t>
  </si>
  <si>
    <t>03126774</t>
  </si>
  <si>
    <t xml:space="preserve">    09342698000</t>
  </si>
  <si>
    <t>03354728</t>
  </si>
  <si>
    <t xml:space="preserve">    26514325000</t>
  </si>
  <si>
    <t>03176840</t>
  </si>
  <si>
    <t>DB 273552</t>
  </si>
  <si>
    <t>03177081</t>
  </si>
  <si>
    <t xml:space="preserve">    17232044000</t>
  </si>
  <si>
    <t xml:space="preserve">    13473548000</t>
  </si>
  <si>
    <t>03186659</t>
  </si>
  <si>
    <t xml:space="preserve">    17230570000</t>
  </si>
  <si>
    <t xml:space="preserve">    04868595000</t>
  </si>
  <si>
    <t>03381388</t>
  </si>
  <si>
    <t>DB 26573</t>
  </si>
  <si>
    <t>03381389</t>
  </si>
  <si>
    <t xml:space="preserve">    25064453000</t>
  </si>
  <si>
    <t>00006252</t>
  </si>
  <si>
    <t>DB 37177</t>
  </si>
  <si>
    <t xml:space="preserve">    26518923000</t>
  </si>
  <si>
    <t>03191580</t>
  </si>
  <si>
    <t xml:space="preserve">    04856652000</t>
  </si>
  <si>
    <t>93008713</t>
  </si>
  <si>
    <t>DB 13728</t>
  </si>
  <si>
    <t>03439701</t>
  </si>
  <si>
    <t xml:space="preserve">    11321792000</t>
  </si>
  <si>
    <t>91005550</t>
  </si>
  <si>
    <t>DB 9391</t>
  </si>
  <si>
    <t>03301497</t>
  </si>
  <si>
    <t xml:space="preserve">    14083101000</t>
  </si>
  <si>
    <t>03322050</t>
  </si>
  <si>
    <t xml:space="preserve">    26588322000</t>
  </si>
  <si>
    <t>03553423</t>
  </si>
  <si>
    <t xml:space="preserve">    25072808000</t>
  </si>
  <si>
    <t>03565792</t>
  </si>
  <si>
    <t>DB 294784</t>
  </si>
  <si>
    <t>03559303</t>
  </si>
  <si>
    <t xml:space="preserve">    06800128000</t>
  </si>
  <si>
    <t>S1020172-16</t>
  </si>
  <si>
    <t xml:space="preserve">    26557698000</t>
  </si>
  <si>
    <t>03423830</t>
  </si>
  <si>
    <t>DB 9918</t>
  </si>
  <si>
    <t>03390049</t>
  </si>
  <si>
    <t>DB 12806</t>
  </si>
  <si>
    <t>DB 10116</t>
  </si>
  <si>
    <t xml:space="preserve">    11512033000</t>
  </si>
  <si>
    <t>03193702</t>
  </si>
  <si>
    <t xml:space="preserve">    26526871000</t>
  </si>
  <si>
    <t>03318629</t>
  </si>
  <si>
    <t xml:space="preserve">    26597284000</t>
  </si>
  <si>
    <t>03569814</t>
  </si>
  <si>
    <t>DB 271051</t>
  </si>
  <si>
    <t xml:space="preserve">    26491180000</t>
  </si>
  <si>
    <t>03168441</t>
  </si>
  <si>
    <t>DB 756</t>
  </si>
  <si>
    <t>03169050</t>
  </si>
  <si>
    <t xml:space="preserve">    19810894000</t>
  </si>
  <si>
    <t>03200256</t>
  </si>
  <si>
    <t>DB 63842</t>
  </si>
  <si>
    <t>03199465</t>
  </si>
  <si>
    <t xml:space="preserve">    26521689000</t>
  </si>
  <si>
    <t xml:space="preserve">    26531764000</t>
  </si>
  <si>
    <t xml:space="preserve">    26526302000</t>
  </si>
  <si>
    <t xml:space="preserve">    04856640000</t>
  </si>
  <si>
    <t>03425185</t>
  </si>
  <si>
    <t xml:space="preserve">    26514550000</t>
  </si>
  <si>
    <t>03178114</t>
  </si>
  <si>
    <t xml:space="preserve">    20231123000</t>
  </si>
  <si>
    <t>00018271</t>
  </si>
  <si>
    <t>DB 294754</t>
  </si>
  <si>
    <t>03483555</t>
  </si>
  <si>
    <t xml:space="preserve">    12301653000</t>
  </si>
  <si>
    <t>96007714</t>
  </si>
  <si>
    <t xml:space="preserve">    13862069000</t>
  </si>
  <si>
    <t>90025975</t>
  </si>
  <si>
    <t>DB 12888</t>
  </si>
  <si>
    <t>03517820</t>
  </si>
  <si>
    <t xml:space="preserve">    26529907000</t>
  </si>
  <si>
    <t xml:space="preserve">    16342001000</t>
  </si>
  <si>
    <t>OID367756</t>
  </si>
  <si>
    <t>DB 78659</t>
  </si>
  <si>
    <t>03344771</t>
  </si>
  <si>
    <t xml:space="preserve">    08081299000</t>
  </si>
  <si>
    <t>03107427</t>
  </si>
  <si>
    <t>DB 145000</t>
  </si>
  <si>
    <t>03453665</t>
  </si>
  <si>
    <t>DB 227370</t>
  </si>
  <si>
    <t xml:space="preserve">    26599130000</t>
  </si>
  <si>
    <t>03577503</t>
  </si>
  <si>
    <t xml:space="preserve">    10331873000</t>
  </si>
  <si>
    <t>03527790</t>
  </si>
  <si>
    <t>DB 7637</t>
  </si>
  <si>
    <t xml:space="preserve">    03275950000</t>
  </si>
  <si>
    <t>03357476</t>
  </si>
  <si>
    <t>DB 224511</t>
  </si>
  <si>
    <t>03352126</t>
  </si>
  <si>
    <t xml:space="preserve">    26563376000</t>
  </si>
  <si>
    <t xml:space="preserve">    20857013000</t>
  </si>
  <si>
    <t>03325266</t>
  </si>
  <si>
    <t xml:space="preserve">    16500356000</t>
  </si>
  <si>
    <t>03333581</t>
  </si>
  <si>
    <t xml:space="preserve">    26534918000</t>
  </si>
  <si>
    <t>03343894</t>
  </si>
  <si>
    <t>DB 296464</t>
  </si>
  <si>
    <t xml:space="preserve">    14051680000</t>
  </si>
  <si>
    <t>03163296</t>
  </si>
  <si>
    <t xml:space="preserve">    13600568000</t>
  </si>
  <si>
    <t>03324166</t>
  </si>
  <si>
    <t xml:space="preserve">    26392295000</t>
  </si>
  <si>
    <t>03367716</t>
  </si>
  <si>
    <t xml:space="preserve">    17232129000</t>
  </si>
  <si>
    <t>03353665</t>
  </si>
  <si>
    <t>DB 294591</t>
  </si>
  <si>
    <t xml:space="preserve">    26565057000</t>
  </si>
  <si>
    <t xml:space="preserve">    26518000000</t>
  </si>
  <si>
    <t xml:space="preserve">    16858408000</t>
  </si>
  <si>
    <t>03494588</t>
  </si>
  <si>
    <t>DB 61821</t>
  </si>
  <si>
    <t xml:space="preserve">    26538824000</t>
  </si>
  <si>
    <t>03355200</t>
  </si>
  <si>
    <t>DB 285066</t>
  </si>
  <si>
    <t>03355671</t>
  </si>
  <si>
    <t xml:space="preserve">    19021503000</t>
  </si>
  <si>
    <t>00021560</t>
  </si>
  <si>
    <t>DB 294615</t>
  </si>
  <si>
    <t>03406208</t>
  </si>
  <si>
    <t xml:space="preserve">    17232163000</t>
  </si>
  <si>
    <t>03353662</t>
  </si>
  <si>
    <t xml:space="preserve">    26550534000</t>
  </si>
  <si>
    <t>03399953</t>
  </si>
  <si>
    <t>DB 93044</t>
  </si>
  <si>
    <t>03399952</t>
  </si>
  <si>
    <t xml:space="preserve">    02858403000</t>
  </si>
  <si>
    <t>03363528</t>
  </si>
  <si>
    <t>DB 13777</t>
  </si>
  <si>
    <t>03361722</t>
  </si>
  <si>
    <t xml:space="preserve">    26521778000</t>
  </si>
  <si>
    <t xml:space="preserve">    26525972000</t>
  </si>
  <si>
    <t>03319225</t>
  </si>
  <si>
    <t>DB 97818</t>
  </si>
  <si>
    <t>03319226</t>
  </si>
  <si>
    <t xml:space="preserve">    11321605000</t>
  </si>
  <si>
    <t>99011010</t>
  </si>
  <si>
    <t xml:space="preserve">    17310267000</t>
  </si>
  <si>
    <t>94031139</t>
  </si>
  <si>
    <t xml:space="preserve">    26571047000</t>
  </si>
  <si>
    <t>DB 86803</t>
  </si>
  <si>
    <t xml:space="preserve">    26520168000</t>
  </si>
  <si>
    <t>03195369</t>
  </si>
  <si>
    <t>DB 70192</t>
  </si>
  <si>
    <t xml:space="preserve">    11321669000</t>
  </si>
  <si>
    <t xml:space="preserve">    14083096000</t>
  </si>
  <si>
    <t>S1043020-69</t>
  </si>
  <si>
    <t>DB 127795</t>
  </si>
  <si>
    <t xml:space="preserve">    25123112000</t>
  </si>
  <si>
    <t>03005726</t>
  </si>
  <si>
    <t xml:space="preserve">    26548764000</t>
  </si>
  <si>
    <t>03390983</t>
  </si>
  <si>
    <t>DB 54387</t>
  </si>
  <si>
    <t>03391422</t>
  </si>
  <si>
    <t xml:space="preserve">    26583731000</t>
  </si>
  <si>
    <t>DB 204268</t>
  </si>
  <si>
    <t xml:space="preserve">    26545038000</t>
  </si>
  <si>
    <t>03378102</t>
  </si>
  <si>
    <t>DB 14870</t>
  </si>
  <si>
    <t>03318597</t>
  </si>
  <si>
    <t xml:space="preserve">    25114145000</t>
  </si>
  <si>
    <t xml:space="preserve">    04030494000</t>
  </si>
  <si>
    <t>03199035</t>
  </si>
  <si>
    <t xml:space="preserve">    13233306000</t>
  </si>
  <si>
    <t>03319451</t>
  </si>
  <si>
    <t xml:space="preserve">    25036062000</t>
  </si>
  <si>
    <t>99003913</t>
  </si>
  <si>
    <t xml:space="preserve">    26584364000</t>
  </si>
  <si>
    <t>03516413</t>
  </si>
  <si>
    <t>DB 68544</t>
  </si>
  <si>
    <t>03518331</t>
  </si>
  <si>
    <t xml:space="preserve">    26547168000</t>
  </si>
  <si>
    <t>03384804</t>
  </si>
  <si>
    <t>DB 79927</t>
  </si>
  <si>
    <t>03512993</t>
  </si>
  <si>
    <t>DB 288022</t>
  </si>
  <si>
    <t xml:space="preserve">    04856074000</t>
  </si>
  <si>
    <t>03413730</t>
  </si>
  <si>
    <t>DB 13726</t>
  </si>
  <si>
    <t>03411807</t>
  </si>
  <si>
    <t xml:space="preserve">    25062148000</t>
  </si>
  <si>
    <t>00003138</t>
  </si>
  <si>
    <t>DB 128234</t>
  </si>
  <si>
    <t>03392984</t>
  </si>
  <si>
    <t xml:space="preserve">    20303259000</t>
  </si>
  <si>
    <t>S1106000-24</t>
  </si>
  <si>
    <t>DB 271429</t>
  </si>
  <si>
    <t>03565879</t>
  </si>
  <si>
    <t>DB 295591</t>
  </si>
  <si>
    <t>03383485</t>
  </si>
  <si>
    <t xml:space="preserve">    19043828000</t>
  </si>
  <si>
    <t xml:space="preserve">    14232805000</t>
  </si>
  <si>
    <t>03382881</t>
  </si>
  <si>
    <t>DB 257129</t>
  </si>
  <si>
    <t xml:space="preserve">    11321322000</t>
  </si>
  <si>
    <t>03461288</t>
  </si>
  <si>
    <t xml:space="preserve">    11293722000</t>
  </si>
  <si>
    <t xml:space="preserve">    19281076000</t>
  </si>
  <si>
    <t>89031966</t>
  </si>
  <si>
    <t>DB 281194</t>
  </si>
  <si>
    <t>03300975</t>
  </si>
  <si>
    <t>DB 9288</t>
  </si>
  <si>
    <t xml:space="preserve">    26589743000</t>
  </si>
  <si>
    <t>03535117</t>
  </si>
  <si>
    <t>DB 61366</t>
  </si>
  <si>
    <t xml:space="preserve">    08440558000</t>
  </si>
  <si>
    <t>93007624</t>
  </si>
  <si>
    <t>DB 6839</t>
  </si>
  <si>
    <t>03390581</t>
  </si>
  <si>
    <t xml:space="preserve">    26523809000</t>
  </si>
  <si>
    <t>03300842</t>
  </si>
  <si>
    <t>DB 179349</t>
  </si>
  <si>
    <t>03303790</t>
  </si>
  <si>
    <t xml:space="preserve">    04868651000</t>
  </si>
  <si>
    <t>S2233012-43</t>
  </si>
  <si>
    <t xml:space="preserve">    21333008000</t>
  </si>
  <si>
    <t>03335369</t>
  </si>
  <si>
    <t>DB 61594</t>
  </si>
  <si>
    <t>03167598</t>
  </si>
  <si>
    <t xml:space="preserve">    17310629000</t>
  </si>
  <si>
    <t>96023302</t>
  </si>
  <si>
    <t>DB 97894</t>
  </si>
  <si>
    <t>03375980</t>
  </si>
  <si>
    <t xml:space="preserve">    03800053000</t>
  </si>
  <si>
    <t>03377210</t>
  </si>
  <si>
    <t>DB 6530</t>
  </si>
  <si>
    <t>03375629</t>
  </si>
  <si>
    <t>DB 7768</t>
  </si>
  <si>
    <t>003412126</t>
  </si>
  <si>
    <t xml:space="preserve">    15856896000</t>
  </si>
  <si>
    <t>03584395</t>
  </si>
  <si>
    <t xml:space="preserve">    13173022000</t>
  </si>
  <si>
    <t>92005144</t>
  </si>
  <si>
    <t>DB 233301</t>
  </si>
  <si>
    <t>03399385</t>
  </si>
  <si>
    <t xml:space="preserve">    14061952000</t>
  </si>
  <si>
    <t xml:space="preserve">    26544370000</t>
  </si>
  <si>
    <t>03375284</t>
  </si>
  <si>
    <t xml:space="preserve">    26575985000</t>
  </si>
  <si>
    <t xml:space="preserve">    08858505000</t>
  </si>
  <si>
    <t>92012322</t>
  </si>
  <si>
    <t xml:space="preserve">    13252443000</t>
  </si>
  <si>
    <t>03328196</t>
  </si>
  <si>
    <t>DB 137486</t>
  </si>
  <si>
    <t xml:space="preserve">    14233110000</t>
  </si>
  <si>
    <t>DB 294705</t>
  </si>
  <si>
    <t>DB 139769</t>
  </si>
  <si>
    <t xml:space="preserve">    18255314000</t>
  </si>
  <si>
    <t>03378504</t>
  </si>
  <si>
    <t xml:space="preserve">    10053992000</t>
  </si>
  <si>
    <t>03478365</t>
  </si>
  <si>
    <t>DB 138359</t>
  </si>
  <si>
    <t>03478359</t>
  </si>
  <si>
    <t xml:space="preserve">    13333495000</t>
  </si>
  <si>
    <t>03328774</t>
  </si>
  <si>
    <t>DB 90160</t>
  </si>
  <si>
    <t>03316920</t>
  </si>
  <si>
    <t xml:space="preserve">    26317871000</t>
  </si>
  <si>
    <t>03193011</t>
  </si>
  <si>
    <t xml:space="preserve">    13473185000</t>
  </si>
  <si>
    <t>DB 71927</t>
  </si>
  <si>
    <t>03524079</t>
  </si>
  <si>
    <t xml:space="preserve">    26522111000</t>
  </si>
  <si>
    <t>03300624</t>
  </si>
  <si>
    <t xml:space="preserve">    11294651000</t>
  </si>
  <si>
    <t>DB 97954</t>
  </si>
  <si>
    <t>DB 7250</t>
  </si>
  <si>
    <t>DB 244330</t>
  </si>
  <si>
    <t xml:space="preserve">    14476613000</t>
  </si>
  <si>
    <t>95035935</t>
  </si>
  <si>
    <t xml:space="preserve">    14061945000</t>
  </si>
  <si>
    <t xml:space="preserve">    14061950000</t>
  </si>
  <si>
    <t>97002567</t>
  </si>
  <si>
    <t xml:space="preserve">    26077284000</t>
  </si>
  <si>
    <t>03329874</t>
  </si>
  <si>
    <t>DB 233215</t>
  </si>
  <si>
    <t>03330223</t>
  </si>
  <si>
    <t xml:space="preserve">    26544020000</t>
  </si>
  <si>
    <t>DB 225320</t>
  </si>
  <si>
    <t>03403040</t>
  </si>
  <si>
    <t>DB 68332</t>
  </si>
  <si>
    <t xml:space="preserve">    26332977000</t>
  </si>
  <si>
    <t>03312609</t>
  </si>
  <si>
    <t xml:space="preserve">    20520384000</t>
  </si>
  <si>
    <t>03189664</t>
  </si>
  <si>
    <t>DB 114055</t>
  </si>
  <si>
    <t xml:space="preserve">    14052426000</t>
  </si>
  <si>
    <t>91035162</t>
  </si>
  <si>
    <t>DB 245429</t>
  </si>
  <si>
    <t>03561520</t>
  </si>
  <si>
    <t xml:space="preserve">    08858063000</t>
  </si>
  <si>
    <t xml:space="preserve">    14323101000</t>
  </si>
  <si>
    <t xml:space="preserve">    26523954000</t>
  </si>
  <si>
    <t>03303921</t>
  </si>
  <si>
    <t>DB 227215</t>
  </si>
  <si>
    <t>03301663</t>
  </si>
  <si>
    <t xml:space="preserve">    16082024000</t>
  </si>
  <si>
    <t>03318899</t>
  </si>
  <si>
    <t>DB 12805</t>
  </si>
  <si>
    <t xml:space="preserve">    08132401000</t>
  </si>
  <si>
    <t xml:space="preserve">    26459919000</t>
  </si>
  <si>
    <t>03189408</t>
  </si>
  <si>
    <t>DB 36906</t>
  </si>
  <si>
    <t>03196376</t>
  </si>
  <si>
    <t xml:space="preserve">    11321659000</t>
  </si>
  <si>
    <t>DB 70149</t>
  </si>
  <si>
    <t>03463520</t>
  </si>
  <si>
    <t xml:space="preserve">    09511740000</t>
  </si>
  <si>
    <t xml:space="preserve">    25061204000</t>
  </si>
  <si>
    <t>00001853</t>
  </si>
  <si>
    <t>DB 256978</t>
  </si>
  <si>
    <t xml:space="preserve">    26521776000</t>
  </si>
  <si>
    <t xml:space="preserve">    10053990000</t>
  </si>
  <si>
    <t xml:space="preserve">    26512978000</t>
  </si>
  <si>
    <t>03173660</t>
  </si>
  <si>
    <t xml:space="preserve">    26543867000</t>
  </si>
  <si>
    <t>DB 91395</t>
  </si>
  <si>
    <t xml:space="preserve">    07556668000</t>
  </si>
  <si>
    <t>03327554</t>
  </si>
  <si>
    <t>DB 300053</t>
  </si>
  <si>
    <t>03352566</t>
  </si>
  <si>
    <t xml:space="preserve">    01213645000</t>
  </si>
  <si>
    <t>03317456</t>
  </si>
  <si>
    <t>DB 234927</t>
  </si>
  <si>
    <t>03310096</t>
  </si>
  <si>
    <t xml:space="preserve">    26088924000</t>
  </si>
  <si>
    <t>03019812</t>
  </si>
  <si>
    <t>DB 233207</t>
  </si>
  <si>
    <t xml:space="preserve">    13473814000</t>
  </si>
  <si>
    <t>03039077</t>
  </si>
  <si>
    <t xml:space="preserve">    11321390000</t>
  </si>
  <si>
    <t>03460026</t>
  </si>
  <si>
    <t>DB 295819</t>
  </si>
  <si>
    <t xml:space="preserve">    15802747000</t>
  </si>
  <si>
    <t xml:space="preserve">    19131786000</t>
  </si>
  <si>
    <t xml:space="preserve">    13233307000</t>
  </si>
  <si>
    <t>03319449</t>
  </si>
  <si>
    <t xml:space="preserve">    19321518000</t>
  </si>
  <si>
    <t>03190452</t>
  </si>
  <si>
    <t>DB 96824</t>
  </si>
  <si>
    <t>DB 14665</t>
  </si>
  <si>
    <t xml:space="preserve">    26531434000</t>
  </si>
  <si>
    <t>03332555</t>
  </si>
  <si>
    <t>DB 108787</t>
  </si>
  <si>
    <t xml:space="preserve">    10342531000</t>
  </si>
  <si>
    <t>03199530</t>
  </si>
  <si>
    <t>DB 95651</t>
  </si>
  <si>
    <t>03195899</t>
  </si>
  <si>
    <t xml:space="preserve">    13876285000</t>
  </si>
  <si>
    <t>03399537</t>
  </si>
  <si>
    <t>DB 7272</t>
  </si>
  <si>
    <t>03399535</t>
  </si>
  <si>
    <t xml:space="preserve">    16511162000</t>
  </si>
  <si>
    <t xml:space="preserve">    26514999000</t>
  </si>
  <si>
    <t>03178243</t>
  </si>
  <si>
    <t>DB 273512</t>
  </si>
  <si>
    <t>03205190</t>
  </si>
  <si>
    <t xml:space="preserve">    14041928000</t>
  </si>
  <si>
    <t>03335646</t>
  </si>
  <si>
    <t>DB 296379</t>
  </si>
  <si>
    <t>03335642</t>
  </si>
  <si>
    <t xml:space="preserve">    01192158000</t>
  </si>
  <si>
    <t>99034453</t>
  </si>
  <si>
    <t>DB 302084</t>
  </si>
  <si>
    <t>03559913</t>
  </si>
  <si>
    <t xml:space="preserve">    14051650000</t>
  </si>
  <si>
    <t xml:space="preserve">    26515533000</t>
  </si>
  <si>
    <t>03179730</t>
  </si>
  <si>
    <t>DB 90887</t>
  </si>
  <si>
    <t>03179731</t>
  </si>
  <si>
    <t xml:space="preserve">    25078562000</t>
  </si>
  <si>
    <t>00027820</t>
  </si>
  <si>
    <t xml:space="preserve">    11295305000</t>
  </si>
  <si>
    <t xml:space="preserve">    26563373000</t>
  </si>
  <si>
    <t xml:space="preserve">    14803793000</t>
  </si>
  <si>
    <t>96008904</t>
  </si>
  <si>
    <t>DB 71905</t>
  </si>
  <si>
    <t>03543474</t>
  </si>
  <si>
    <t xml:space="preserve">    26591861000</t>
  </si>
  <si>
    <t>DB 297546</t>
  </si>
  <si>
    <t>DB 8159</t>
  </si>
  <si>
    <t>03365219</t>
  </si>
  <si>
    <t xml:space="preserve">    14232825000</t>
  </si>
  <si>
    <t>03382880</t>
  </si>
  <si>
    <t>DB 51542</t>
  </si>
  <si>
    <t>DB 86777</t>
  </si>
  <si>
    <t xml:space="preserve">    25114172000</t>
  </si>
  <si>
    <t>02131326</t>
  </si>
  <si>
    <t xml:space="preserve">    14083100000</t>
  </si>
  <si>
    <t>03322046</t>
  </si>
  <si>
    <t xml:space="preserve">    11321421000</t>
  </si>
  <si>
    <t>03460069</t>
  </si>
  <si>
    <t>DB 70147</t>
  </si>
  <si>
    <t xml:space="preserve">    25009389000</t>
  </si>
  <si>
    <t xml:space="preserve">    10850172000</t>
  </si>
  <si>
    <t xml:space="preserve">    26320135000</t>
  </si>
  <si>
    <t>03330021</t>
  </si>
  <si>
    <t>DB 14542</t>
  </si>
  <si>
    <t>03330022</t>
  </si>
  <si>
    <t xml:space="preserve">    17230580000</t>
  </si>
  <si>
    <t xml:space="preserve">    26037627000</t>
  </si>
  <si>
    <t>03044167</t>
  </si>
  <si>
    <t xml:space="preserve">    11321402000</t>
  </si>
  <si>
    <t>03320346</t>
  </si>
  <si>
    <t xml:space="preserve">    09418921000</t>
  </si>
  <si>
    <t>03459643</t>
  </si>
  <si>
    <t xml:space="preserve">    06253554000</t>
  </si>
  <si>
    <t>03438115</t>
  </si>
  <si>
    <t>DB 251996</t>
  </si>
  <si>
    <t>03438106</t>
  </si>
  <si>
    <t>DB 257335</t>
  </si>
  <si>
    <t xml:space="preserve">    09011062000</t>
  </si>
  <si>
    <t>03318818</t>
  </si>
  <si>
    <t xml:space="preserve">    11322165000</t>
  </si>
  <si>
    <t>96011486</t>
  </si>
  <si>
    <t xml:space="preserve">    25053277000</t>
  </si>
  <si>
    <t xml:space="preserve">    26519803000</t>
  </si>
  <si>
    <t>03194308</t>
  </si>
  <si>
    <t>DB 50667</t>
  </si>
  <si>
    <t>03194361</t>
  </si>
  <si>
    <t xml:space="preserve">    21332794000</t>
  </si>
  <si>
    <t>03361964</t>
  </si>
  <si>
    <t xml:space="preserve">    19041643000</t>
  </si>
  <si>
    <t>03460334</t>
  </si>
  <si>
    <t>DB 114140</t>
  </si>
  <si>
    <t>03438253</t>
  </si>
  <si>
    <t xml:space="preserve">    26437780000</t>
  </si>
  <si>
    <t>03089622</t>
  </si>
  <si>
    <t xml:space="preserve">    01193013000</t>
  </si>
  <si>
    <t>S1046043-37</t>
  </si>
  <si>
    <t xml:space="preserve">    20312306000</t>
  </si>
  <si>
    <t>03351484</t>
  </si>
  <si>
    <t xml:space="preserve">    14083097000</t>
  </si>
  <si>
    <t>03322034</t>
  </si>
  <si>
    <t xml:space="preserve">    26598038000</t>
  </si>
  <si>
    <t>03563888</t>
  </si>
  <si>
    <t xml:space="preserve">    20233307000</t>
  </si>
  <si>
    <t>96017544</t>
  </si>
  <si>
    <t xml:space="preserve">    13233345000</t>
  </si>
  <si>
    <t>03319448</t>
  </si>
  <si>
    <t>DB 233204</t>
  </si>
  <si>
    <t xml:space="preserve">    26545810000</t>
  </si>
  <si>
    <t>03380477</t>
  </si>
  <si>
    <t>DB 285073</t>
  </si>
  <si>
    <t>03380476</t>
  </si>
  <si>
    <t xml:space="preserve">    11063960000</t>
  </si>
  <si>
    <t>96020403</t>
  </si>
  <si>
    <t>DB 202172</t>
  </si>
  <si>
    <t>03182752</t>
  </si>
  <si>
    <t xml:space="preserve">    04856685000</t>
  </si>
  <si>
    <t>96033629</t>
  </si>
  <si>
    <t>DB 26570</t>
  </si>
  <si>
    <t>03377792</t>
  </si>
  <si>
    <t xml:space="preserve">    20233306000</t>
  </si>
  <si>
    <t xml:space="preserve">    11293593000</t>
  </si>
  <si>
    <t>03410530</t>
  </si>
  <si>
    <t xml:space="preserve">    06012838000</t>
  </si>
  <si>
    <t xml:space="preserve">    02141298000</t>
  </si>
  <si>
    <t>03311565</t>
  </si>
  <si>
    <t>DB 294199</t>
  </si>
  <si>
    <t>03311548</t>
  </si>
  <si>
    <t xml:space="preserve">    08410800000</t>
  </si>
  <si>
    <t>03314474</t>
  </si>
  <si>
    <t xml:space="preserve">    25020532000</t>
  </si>
  <si>
    <t xml:space="preserve">    20052361000</t>
  </si>
  <si>
    <t>S1044039-18</t>
  </si>
  <si>
    <t xml:space="preserve">    26583324000</t>
  </si>
  <si>
    <t>03512862</t>
  </si>
  <si>
    <t>DB 12288</t>
  </si>
  <si>
    <t xml:space="preserve">    01312874000</t>
  </si>
  <si>
    <t>03329956</t>
  </si>
  <si>
    <t xml:space="preserve">    26515253000</t>
  </si>
  <si>
    <t>03179060</t>
  </si>
  <si>
    <t xml:space="preserve">    26539454000</t>
  </si>
  <si>
    <t>03357202</t>
  </si>
  <si>
    <t xml:space="preserve">    13600571000</t>
  </si>
  <si>
    <t>03312615</t>
  </si>
  <si>
    <t xml:space="preserve">    08471078000</t>
  </si>
  <si>
    <t>03530329</t>
  </si>
  <si>
    <t xml:space="preserve">    26011117000</t>
  </si>
  <si>
    <t>03539935</t>
  </si>
  <si>
    <t>DB 269966</t>
  </si>
  <si>
    <t>03539904</t>
  </si>
  <si>
    <t xml:space="preserve">    14233109000</t>
  </si>
  <si>
    <t xml:space="preserve">    25007133000</t>
  </si>
  <si>
    <t>98000108</t>
  </si>
  <si>
    <t>DB 79774</t>
  </si>
  <si>
    <t>03557482</t>
  </si>
  <si>
    <t xml:space="preserve">    04016055000</t>
  </si>
  <si>
    <t>03360790</t>
  </si>
  <si>
    <t>DB 15650</t>
  </si>
  <si>
    <t>03381790</t>
  </si>
  <si>
    <t xml:space="preserve">    02857555000</t>
  </si>
  <si>
    <t>93021503</t>
  </si>
  <si>
    <t xml:space="preserve">    09011065000</t>
  </si>
  <si>
    <t>03366640</t>
  </si>
  <si>
    <t xml:space="preserve">    26548933000</t>
  </si>
  <si>
    <t xml:space="preserve">    18043151000</t>
  </si>
  <si>
    <t>95022701</t>
  </si>
  <si>
    <t>DB 112508</t>
  </si>
  <si>
    <t>03175183</t>
  </si>
  <si>
    <t xml:space="preserve">    13472724000</t>
  </si>
  <si>
    <t>03332968</t>
  </si>
  <si>
    <t xml:space="preserve">    25038264000</t>
  </si>
  <si>
    <t xml:space="preserve">    08132696000</t>
  </si>
  <si>
    <t>DB 231869</t>
  </si>
  <si>
    <t>03364892</t>
  </si>
  <si>
    <t xml:space="preserve">    06012835000</t>
  </si>
  <si>
    <t>DB 8132</t>
  </si>
  <si>
    <t xml:space="preserve">    26587522000</t>
  </si>
  <si>
    <t xml:space="preserve">    26514156000</t>
  </si>
  <si>
    <t>03176352</t>
  </si>
  <si>
    <t>DB 180832</t>
  </si>
  <si>
    <t>03160263</t>
  </si>
  <si>
    <t xml:space="preserve">    26021220000</t>
  </si>
  <si>
    <t>03317037</t>
  </si>
  <si>
    <t>DB 33131</t>
  </si>
  <si>
    <t>03317040</t>
  </si>
  <si>
    <t xml:space="preserve">    07411006000</t>
  </si>
  <si>
    <t>03380594</t>
  </si>
  <si>
    <t>DB 50957</t>
  </si>
  <si>
    <t>03380465</t>
  </si>
  <si>
    <t xml:space="preserve">    26568764000</t>
  </si>
  <si>
    <t xml:space="preserve">    26580761000</t>
  </si>
  <si>
    <t xml:space="preserve">    09360580000</t>
  </si>
  <si>
    <t>03461916</t>
  </si>
  <si>
    <t>DB 82768</t>
  </si>
  <si>
    <t>03454431</t>
  </si>
  <si>
    <t xml:space="preserve">    26334602000</t>
  </si>
  <si>
    <t>03336566</t>
  </si>
  <si>
    <t>DB 21693</t>
  </si>
  <si>
    <t>03336569</t>
  </si>
  <si>
    <t xml:space="preserve">    03311455000</t>
  </si>
  <si>
    <t>03331933</t>
  </si>
  <si>
    <t xml:space="preserve">    26518680000</t>
  </si>
  <si>
    <t>03190695</t>
  </si>
  <si>
    <t>DB 128115</t>
  </si>
  <si>
    <t>03200543</t>
  </si>
  <si>
    <t xml:space="preserve">    26518613000</t>
  </si>
  <si>
    <t>03190691</t>
  </si>
  <si>
    <t>DB 37623</t>
  </si>
  <si>
    <t xml:space="preserve">    25053251000</t>
  </si>
  <si>
    <t>03311403</t>
  </si>
  <si>
    <t>DB 12210</t>
  </si>
  <si>
    <t xml:space="preserve">    14083115000</t>
  </si>
  <si>
    <t>93016974</t>
  </si>
  <si>
    <t>DB 137431</t>
  </si>
  <si>
    <t xml:space="preserve">    01852449000</t>
  </si>
  <si>
    <t>03317410</t>
  </si>
  <si>
    <t>DB 34327</t>
  </si>
  <si>
    <t>03316893</t>
  </si>
  <si>
    <t xml:space="preserve">    11321639000</t>
  </si>
  <si>
    <t>03460074</t>
  </si>
  <si>
    <t>DB 13871</t>
  </si>
  <si>
    <t xml:space="preserve">    12484137000</t>
  </si>
  <si>
    <t>DB 40564</t>
  </si>
  <si>
    <t xml:space="preserve">    26592536000</t>
  </si>
  <si>
    <t xml:space="preserve">    25049485000</t>
  </si>
  <si>
    <t>99024722</t>
  </si>
  <si>
    <t>DB 202352</t>
  </si>
  <si>
    <t>03442954</t>
  </si>
  <si>
    <t xml:space="preserve">    03413293000</t>
  </si>
  <si>
    <t>03324749</t>
  </si>
  <si>
    <t xml:space="preserve">    26537108000</t>
  </si>
  <si>
    <t>03350263</t>
  </si>
  <si>
    <t xml:space="preserve">    13851873000</t>
  </si>
  <si>
    <t xml:space="preserve">    26522108000</t>
  </si>
  <si>
    <t>03300623</t>
  </si>
  <si>
    <t xml:space="preserve">    26468093000</t>
  </si>
  <si>
    <t>03438254</t>
  </si>
  <si>
    <t xml:space="preserve">    26524305000</t>
  </si>
  <si>
    <t>03321084</t>
  </si>
  <si>
    <t>DB 294529</t>
  </si>
  <si>
    <t>03318557</t>
  </si>
  <si>
    <t xml:space="preserve">    26592523000</t>
  </si>
  <si>
    <t xml:space="preserve">    02412637000</t>
  </si>
  <si>
    <t>03318890</t>
  </si>
  <si>
    <t>HP 12</t>
  </si>
  <si>
    <t>03314354</t>
  </si>
  <si>
    <t xml:space="preserve">    07556626000</t>
  </si>
  <si>
    <t>93038462</t>
  </si>
  <si>
    <t xml:space="preserve">    13890979000</t>
  </si>
  <si>
    <t>98020608</t>
  </si>
  <si>
    <t>DB 20870</t>
  </si>
  <si>
    <t xml:space="preserve">    26577203000</t>
  </si>
  <si>
    <t xml:space="preserve">    14320067000</t>
  </si>
  <si>
    <t xml:space="preserve">    06312469000</t>
  </si>
  <si>
    <t>03371236</t>
  </si>
  <si>
    <t xml:space="preserve">    16858544000</t>
  </si>
  <si>
    <t>03343418</t>
  </si>
  <si>
    <t>DB 10938</t>
  </si>
  <si>
    <t>03348522</t>
  </si>
  <si>
    <t xml:space="preserve">    26361383000</t>
  </si>
  <si>
    <t>03326524</t>
  </si>
  <si>
    <t>DB 37158</t>
  </si>
  <si>
    <t>03326526</t>
  </si>
  <si>
    <t xml:space="preserve">    26546301000</t>
  </si>
  <si>
    <t>S2232019-17</t>
  </si>
  <si>
    <t>DB 300026</t>
  </si>
  <si>
    <t>03198185</t>
  </si>
  <si>
    <t xml:space="preserve">    08858254000</t>
  </si>
  <si>
    <t>90000764</t>
  </si>
  <si>
    <t>DB 299924</t>
  </si>
  <si>
    <t>03198140</t>
  </si>
  <si>
    <t>DB 133003</t>
  </si>
  <si>
    <t xml:space="preserve">    20052025000</t>
  </si>
  <si>
    <t>03380443</t>
  </si>
  <si>
    <t xml:space="preserve">    26534710000</t>
  </si>
  <si>
    <t>03343196</t>
  </si>
  <si>
    <t xml:space="preserve">    26568553000</t>
  </si>
  <si>
    <t>03460518</t>
  </si>
  <si>
    <t>DB 13684</t>
  </si>
  <si>
    <t>03460517</t>
  </si>
  <si>
    <t xml:space="preserve">    08857022000</t>
  </si>
  <si>
    <t>DB 26724</t>
  </si>
  <si>
    <t>03534520</t>
  </si>
  <si>
    <t xml:space="preserve">    10521338000</t>
  </si>
  <si>
    <t>S1035024-70</t>
  </si>
  <si>
    <t xml:space="preserve">    13890891000</t>
  </si>
  <si>
    <t>DB 7343</t>
  </si>
  <si>
    <t>03394042</t>
  </si>
  <si>
    <t xml:space="preserve">    26521342000</t>
  </si>
  <si>
    <t>03200445</t>
  </si>
  <si>
    <t>DB 30047</t>
  </si>
  <si>
    <t>03200446</t>
  </si>
  <si>
    <t xml:space="preserve">    19811139000</t>
  </si>
  <si>
    <t>95017752</t>
  </si>
  <si>
    <t xml:space="preserve">    26518682000</t>
  </si>
  <si>
    <t>03190697</t>
  </si>
  <si>
    <t>DB 137514</t>
  </si>
  <si>
    <t xml:space="preserve">    26548120000</t>
  </si>
  <si>
    <t>03388430</t>
  </si>
  <si>
    <t>DB 280028</t>
  </si>
  <si>
    <t>03300430</t>
  </si>
  <si>
    <t xml:space="preserve">    26549726000</t>
  </si>
  <si>
    <t>03394566</t>
  </si>
  <si>
    <t>DB 54322</t>
  </si>
  <si>
    <t xml:space="preserve">    13490700000</t>
  </si>
  <si>
    <t>96039099</t>
  </si>
  <si>
    <t xml:space="preserve">    10332931000</t>
  </si>
  <si>
    <t>03364635</t>
  </si>
  <si>
    <t>DB 97374</t>
  </si>
  <si>
    <t>03345727</t>
  </si>
  <si>
    <t xml:space="preserve">    25010833000</t>
  </si>
  <si>
    <t xml:space="preserve">    04851815000</t>
  </si>
  <si>
    <t>03310317</t>
  </si>
  <si>
    <t xml:space="preserve">    25096762000</t>
  </si>
  <si>
    <t>01140723</t>
  </si>
  <si>
    <t>DB 290626</t>
  </si>
  <si>
    <t>03376565</t>
  </si>
  <si>
    <t xml:space="preserve">    26596693000</t>
  </si>
  <si>
    <t xml:space="preserve">    14232924000</t>
  </si>
  <si>
    <t>03382879</t>
  </si>
  <si>
    <t xml:space="preserve">    07340119000</t>
  </si>
  <si>
    <t>03329007</t>
  </si>
  <si>
    <t xml:space="preserve">    20220905000</t>
  </si>
  <si>
    <t>S1038022-46</t>
  </si>
  <si>
    <t xml:space="preserve">    26529227000</t>
  </si>
  <si>
    <t>03325946</t>
  </si>
  <si>
    <t xml:space="preserve">    26585861000</t>
  </si>
  <si>
    <t>03563715</t>
  </si>
  <si>
    <t>DB 271631</t>
  </si>
  <si>
    <t>03562960</t>
  </si>
  <si>
    <t xml:space="preserve">    08132421000</t>
  </si>
  <si>
    <t>03371563</t>
  </si>
  <si>
    <t>DB 98125</t>
  </si>
  <si>
    <t xml:space="preserve">    05857693000</t>
  </si>
  <si>
    <t>87022075</t>
  </si>
  <si>
    <t>DB 298779</t>
  </si>
  <si>
    <t xml:space="preserve">    11321986000</t>
  </si>
  <si>
    <t>94030186</t>
  </si>
  <si>
    <t xml:space="preserve">    26340165000</t>
  </si>
  <si>
    <t>03362742</t>
  </si>
  <si>
    <t>DB 10327</t>
  </si>
  <si>
    <t>03453501</t>
  </si>
  <si>
    <t xml:space="preserve">    02141299000</t>
  </si>
  <si>
    <t>03311562</t>
  </si>
  <si>
    <t xml:space="preserve">    10053363000</t>
  </si>
  <si>
    <t>DB 181672</t>
  </si>
  <si>
    <t>03332129</t>
  </si>
  <si>
    <t xml:space="preserve">    21303393000</t>
  </si>
  <si>
    <t>97006130</t>
  </si>
  <si>
    <t>DB 76559</t>
  </si>
  <si>
    <t xml:space="preserve">    16202781000</t>
  </si>
  <si>
    <t>S1042021-19</t>
  </si>
  <si>
    <t xml:space="preserve">    26576342000</t>
  </si>
  <si>
    <t>03489474</t>
  </si>
  <si>
    <t>DB 15719</t>
  </si>
  <si>
    <t xml:space="preserve">    26545960000</t>
  </si>
  <si>
    <t>03381029</t>
  </si>
  <si>
    <t xml:space="preserve">    26540369000</t>
  </si>
  <si>
    <t>03360537</t>
  </si>
  <si>
    <t>DB 256905</t>
  </si>
  <si>
    <t xml:space="preserve">    03800052000</t>
  </si>
  <si>
    <t>90021990</t>
  </si>
  <si>
    <t>DB 186396</t>
  </si>
  <si>
    <t xml:space="preserve">    14083093000</t>
  </si>
  <si>
    <t>03322032</t>
  </si>
  <si>
    <t xml:space="preserve">    01850470000</t>
  </si>
  <si>
    <t>03337648</t>
  </si>
  <si>
    <t>DB 35098</t>
  </si>
  <si>
    <t>03337180</t>
  </si>
  <si>
    <t xml:space="preserve">    25089298000</t>
  </si>
  <si>
    <t>03563586</t>
  </si>
  <si>
    <t>DB 192888</t>
  </si>
  <si>
    <t>03564596</t>
  </si>
  <si>
    <t xml:space="preserve">    15261969000</t>
  </si>
  <si>
    <t>S1035025-30</t>
  </si>
  <si>
    <t xml:space="preserve">    26319487000</t>
  </si>
  <si>
    <t>03331733</t>
  </si>
  <si>
    <t>DB 10428</t>
  </si>
  <si>
    <t>03332318</t>
  </si>
  <si>
    <t xml:space="preserve">    10143026000</t>
  </si>
  <si>
    <t>03192283</t>
  </si>
  <si>
    <t>DB 199047</t>
  </si>
  <si>
    <t>03191352</t>
  </si>
  <si>
    <t xml:space="preserve">    25018001000</t>
  </si>
  <si>
    <t xml:space="preserve">    26597342000</t>
  </si>
  <si>
    <t>03558964</t>
  </si>
  <si>
    <t>DB 226472</t>
  </si>
  <si>
    <t>03558963</t>
  </si>
  <si>
    <t xml:space="preserve">    26590167000</t>
  </si>
  <si>
    <t xml:space="preserve">    25132411000</t>
  </si>
  <si>
    <t xml:space="preserve">    26463490000</t>
  </si>
  <si>
    <t xml:space="preserve">    13252457000</t>
  </si>
  <si>
    <t>DB 10440</t>
  </si>
  <si>
    <t xml:space="preserve">    02223154000</t>
  </si>
  <si>
    <t>DB 249533</t>
  </si>
  <si>
    <t>03377980</t>
  </si>
  <si>
    <t xml:space="preserve">    06013252000</t>
  </si>
  <si>
    <t xml:space="preserve">    20312618000</t>
  </si>
  <si>
    <t>96008473</t>
  </si>
  <si>
    <t xml:space="preserve">    04860721000</t>
  </si>
  <si>
    <t>03321600</t>
  </si>
  <si>
    <t>DB 21733</t>
  </si>
  <si>
    <t>03494178</t>
  </si>
  <si>
    <t xml:space="preserve">    26598036000</t>
  </si>
  <si>
    <t>03575015</t>
  </si>
  <si>
    <t xml:space="preserve">    04856250000</t>
  </si>
  <si>
    <t>03426130</t>
  </si>
  <si>
    <t xml:space="preserve">    26105252000</t>
  </si>
  <si>
    <t>03342828</t>
  </si>
  <si>
    <t xml:space="preserve">    18322325000</t>
  </si>
  <si>
    <t xml:space="preserve">    14064365000</t>
  </si>
  <si>
    <t>03317390</t>
  </si>
  <si>
    <t>DB 221598</t>
  </si>
  <si>
    <t>03317387</t>
  </si>
  <si>
    <t xml:space="preserve">    03300051000</t>
  </si>
  <si>
    <t>03543403</t>
  </si>
  <si>
    <t xml:space="preserve">    26491533000</t>
  </si>
  <si>
    <t>03180303</t>
  </si>
  <si>
    <t>DB 212547</t>
  </si>
  <si>
    <t>03184213</t>
  </si>
  <si>
    <t xml:space="preserve">    26315308000</t>
  </si>
  <si>
    <t>03363608</t>
  </si>
  <si>
    <t>DB 14573</t>
  </si>
  <si>
    <t>03363619</t>
  </si>
  <si>
    <t xml:space="preserve">    14232873000</t>
  </si>
  <si>
    <t>S1043020-37</t>
  </si>
  <si>
    <t>DB 9134</t>
  </si>
  <si>
    <t xml:space="preserve">    08401266000</t>
  </si>
  <si>
    <t>DB 193250</t>
  </si>
  <si>
    <t>03397022</t>
  </si>
  <si>
    <t xml:space="preserve">    03800060000</t>
  </si>
  <si>
    <t>03193975</t>
  </si>
  <si>
    <t>DB 6444</t>
  </si>
  <si>
    <t xml:space="preserve">    07301512000</t>
  </si>
  <si>
    <t>03465301</t>
  </si>
  <si>
    <t xml:space="preserve">    18022243000</t>
  </si>
  <si>
    <t>03343336</t>
  </si>
  <si>
    <t xml:space="preserve">    19131785000</t>
  </si>
  <si>
    <t>DB 261919</t>
  </si>
  <si>
    <t>03472027</t>
  </si>
  <si>
    <t xml:space="preserve">    26515086000</t>
  </si>
  <si>
    <t>03178628</t>
  </si>
  <si>
    <t>DB 301251</t>
  </si>
  <si>
    <t xml:space="preserve">    26585760000</t>
  </si>
  <si>
    <t xml:space="preserve">    19043692000</t>
  </si>
  <si>
    <t>95029322</t>
  </si>
  <si>
    <t xml:space="preserve">    26526282000</t>
  </si>
  <si>
    <t>03341202</t>
  </si>
  <si>
    <t xml:space="preserve">    13890893000</t>
  </si>
  <si>
    <t>03489989</t>
  </si>
  <si>
    <t xml:space="preserve">    08350760000</t>
  </si>
  <si>
    <t>03072085</t>
  </si>
  <si>
    <t>DB 90878</t>
  </si>
  <si>
    <t>03182905</t>
  </si>
  <si>
    <t xml:space="preserve">    13872615000</t>
  </si>
  <si>
    <t>03558476</t>
  </si>
  <si>
    <t>DB 298066</t>
  </si>
  <si>
    <t>03558474</t>
  </si>
  <si>
    <t xml:space="preserve">    26491535000</t>
  </si>
  <si>
    <t>03180302</t>
  </si>
  <si>
    <t xml:space="preserve">    01441366000</t>
  </si>
  <si>
    <t>03394235</t>
  </si>
  <si>
    <t xml:space="preserve">    13073686000</t>
  </si>
  <si>
    <t>88016177</t>
  </si>
  <si>
    <t xml:space="preserve">    26254566000</t>
  </si>
  <si>
    <t>03367866</t>
  </si>
  <si>
    <t>DB 217389</t>
  </si>
  <si>
    <t>03354814</t>
  </si>
  <si>
    <t xml:space="preserve">    19173208000</t>
  </si>
  <si>
    <t>97021575</t>
  </si>
  <si>
    <t>DB 269265</t>
  </si>
  <si>
    <t>03335252</t>
  </si>
  <si>
    <t xml:space="preserve">    26541166000</t>
  </si>
  <si>
    <t>03363518</t>
  </si>
  <si>
    <t>DB 6486</t>
  </si>
  <si>
    <t>03347108</t>
  </si>
  <si>
    <t>DB 108820</t>
  </si>
  <si>
    <t>03421712</t>
  </si>
  <si>
    <t xml:space="preserve">    10865513000</t>
  </si>
  <si>
    <t>03553299</t>
  </si>
  <si>
    <t>DB 64606</t>
  </si>
  <si>
    <t>03553405</t>
  </si>
  <si>
    <t xml:space="preserve">    08856903000</t>
  </si>
  <si>
    <t>03381811</t>
  </si>
  <si>
    <t xml:space="preserve">    26532184000</t>
  </si>
  <si>
    <t>03335114</t>
  </si>
  <si>
    <t xml:space="preserve">    09172153000</t>
  </si>
  <si>
    <t>03320461</t>
  </si>
  <si>
    <t>DB 294443</t>
  </si>
  <si>
    <t>DB 7620</t>
  </si>
  <si>
    <t xml:space="preserve">    15471666000</t>
  </si>
  <si>
    <t>OID364895</t>
  </si>
  <si>
    <t>DB 51549</t>
  </si>
  <si>
    <t>03402328</t>
  </si>
  <si>
    <t xml:space="preserve">    26334507000</t>
  </si>
  <si>
    <t>03189673</t>
  </si>
  <si>
    <t>DB 28494</t>
  </si>
  <si>
    <t xml:space="preserve">    26545137000</t>
  </si>
  <si>
    <t>03377955</t>
  </si>
  <si>
    <t xml:space="preserve">    20858569000</t>
  </si>
  <si>
    <t>95029164</t>
  </si>
  <si>
    <t>DB 32164</t>
  </si>
  <si>
    <t>03302302</t>
  </si>
  <si>
    <t xml:space="preserve">    26534712000</t>
  </si>
  <si>
    <t>03343192</t>
  </si>
  <si>
    <t xml:space="preserve">    25070903000</t>
  </si>
  <si>
    <t>03315394</t>
  </si>
  <si>
    <t>DB 113409</t>
  </si>
  <si>
    <t xml:space="preserve">    07330203000</t>
  </si>
  <si>
    <t>DB 88361</t>
  </si>
  <si>
    <t>03451261</t>
  </si>
  <si>
    <t xml:space="preserve">    06013322000</t>
  </si>
  <si>
    <t>96003438</t>
  </si>
  <si>
    <t xml:space="preserve">    25106022000</t>
  </si>
  <si>
    <t>01273243</t>
  </si>
  <si>
    <t>DB 303599</t>
  </si>
  <si>
    <t>03564456</t>
  </si>
  <si>
    <t xml:space="preserve">    13074281000</t>
  </si>
  <si>
    <t xml:space="preserve">    04861776000</t>
  </si>
  <si>
    <t>03494157</t>
  </si>
  <si>
    <t>DB 10675</t>
  </si>
  <si>
    <t>03499137</t>
  </si>
  <si>
    <t xml:space="preserve">    26563377000</t>
  </si>
  <si>
    <t xml:space="preserve">    18321557000</t>
  </si>
  <si>
    <t>033004636</t>
  </si>
  <si>
    <t xml:space="preserve">    07340066000</t>
  </si>
  <si>
    <t>03343744</t>
  </si>
  <si>
    <t xml:space="preserve">    14232961000</t>
  </si>
  <si>
    <t>DB 51000</t>
  </si>
  <si>
    <t xml:space="preserve">    19131782000</t>
  </si>
  <si>
    <t xml:space="preserve">    21331280000</t>
  </si>
  <si>
    <t>03361343</t>
  </si>
  <si>
    <t xml:space="preserve">    14083110000</t>
  </si>
  <si>
    <t>03491016</t>
  </si>
  <si>
    <t xml:space="preserve">    13471897000</t>
  </si>
  <si>
    <t>03332962</t>
  </si>
  <si>
    <t xml:space="preserve">    26491532000</t>
  </si>
  <si>
    <t>03179702</t>
  </si>
  <si>
    <t xml:space="preserve">    26519832000</t>
  </si>
  <si>
    <t>03194399</t>
  </si>
  <si>
    <t>DB 299926</t>
  </si>
  <si>
    <t xml:space="preserve">    25062179000</t>
  </si>
  <si>
    <t>00003176</t>
  </si>
  <si>
    <t>DB 228680</t>
  </si>
  <si>
    <t xml:space="preserve">    26533191000</t>
  </si>
  <si>
    <t>03338204</t>
  </si>
  <si>
    <t xml:space="preserve">    26356924000</t>
  </si>
  <si>
    <t>03181189</t>
  </si>
  <si>
    <t>DB 13951</t>
  </si>
  <si>
    <t>03181190</t>
  </si>
  <si>
    <t xml:space="preserve">    21333314000</t>
  </si>
  <si>
    <t>95028794</t>
  </si>
  <si>
    <t xml:space="preserve">    26591145000</t>
  </si>
  <si>
    <t xml:space="preserve">    16081287000</t>
  </si>
  <si>
    <t xml:space="preserve">    03868142000</t>
  </si>
  <si>
    <t>93022912</t>
  </si>
  <si>
    <t>DB 33373</t>
  </si>
  <si>
    <t>03510793</t>
  </si>
  <si>
    <t xml:space="preserve">    26520884000</t>
  </si>
  <si>
    <t>03197601</t>
  </si>
  <si>
    <t xml:space="preserve">    01444363000</t>
  </si>
  <si>
    <t>99001648</t>
  </si>
  <si>
    <t>DB 302223</t>
  </si>
  <si>
    <t>03310616</t>
  </si>
  <si>
    <t xml:space="preserve">    26528496000</t>
  </si>
  <si>
    <t>03323788</t>
  </si>
  <si>
    <t>DB 137423</t>
  </si>
  <si>
    <t>03325656</t>
  </si>
  <si>
    <t xml:space="preserve">    02315784000</t>
  </si>
  <si>
    <t>96015185</t>
  </si>
  <si>
    <t xml:space="preserve">    18321500000</t>
  </si>
  <si>
    <t>03182692</t>
  </si>
  <si>
    <t>DB 296770</t>
  </si>
  <si>
    <t>03564928</t>
  </si>
  <si>
    <t xml:space="preserve">    17364465000</t>
  </si>
  <si>
    <t>03550134</t>
  </si>
  <si>
    <t xml:space="preserve">    10321985000</t>
  </si>
  <si>
    <t>96006719</t>
  </si>
  <si>
    <t xml:space="preserve">    13473285000</t>
  </si>
  <si>
    <t>03302123</t>
  </si>
  <si>
    <t>DB 43894</t>
  </si>
  <si>
    <t xml:space="preserve">    26586098000</t>
  </si>
  <si>
    <t xml:space="preserve">    26585221000</t>
  </si>
  <si>
    <t>03554170</t>
  </si>
  <si>
    <t>DB 8731</t>
  </si>
  <si>
    <t xml:space="preserve">    16857540000</t>
  </si>
  <si>
    <t>03494591</t>
  </si>
  <si>
    <t xml:space="preserve">    25002447000</t>
  </si>
  <si>
    <t>03497447</t>
  </si>
  <si>
    <t xml:space="preserve">    26361771000</t>
  </si>
  <si>
    <t>03327472</t>
  </si>
  <si>
    <t xml:space="preserve">    25058804000</t>
  </si>
  <si>
    <t>99037617</t>
  </si>
  <si>
    <t xml:space="preserve">    21866053000</t>
  </si>
  <si>
    <t>03314086</t>
  </si>
  <si>
    <t xml:space="preserve">    26519532000</t>
  </si>
  <si>
    <t>03193404</t>
  </si>
  <si>
    <t>DB 22403</t>
  </si>
  <si>
    <t>03318814</t>
  </si>
  <si>
    <t xml:space="preserve">    20052015000</t>
  </si>
  <si>
    <t xml:space="preserve">    25024558000</t>
  </si>
  <si>
    <t>90020378</t>
  </si>
  <si>
    <t>DB 50956</t>
  </si>
  <si>
    <t>03357725</t>
  </si>
  <si>
    <t xml:space="preserve">    26550902000</t>
  </si>
  <si>
    <t>03398642</t>
  </si>
  <si>
    <t xml:space="preserve">    26598484000</t>
  </si>
  <si>
    <t>03564313</t>
  </si>
  <si>
    <t xml:space="preserve">    26532593000</t>
  </si>
  <si>
    <t>03336139</t>
  </si>
  <si>
    <t xml:space="preserve">    18171200000</t>
  </si>
  <si>
    <t>S1028027-41</t>
  </si>
  <si>
    <t>DB 6986</t>
  </si>
  <si>
    <t>03361241</t>
  </si>
  <si>
    <t xml:space="preserve">    14061955000</t>
  </si>
  <si>
    <t xml:space="preserve">    10321986000</t>
  </si>
  <si>
    <t>03527786</t>
  </si>
  <si>
    <t xml:space="preserve">    26557923000</t>
  </si>
  <si>
    <t xml:space="preserve">    07602988000</t>
  </si>
  <si>
    <t xml:space="preserve">    26542682000</t>
  </si>
  <si>
    <t>03369253</t>
  </si>
  <si>
    <t>DB 6368</t>
  </si>
  <si>
    <t>03369908</t>
  </si>
  <si>
    <t>DB 12201</t>
  </si>
  <si>
    <t>DB 138433</t>
  </si>
  <si>
    <t xml:space="preserve">    26598905000</t>
  </si>
  <si>
    <t>03567851</t>
  </si>
  <si>
    <t>DB 302927</t>
  </si>
  <si>
    <t xml:space="preserve">    09171152000</t>
  </si>
  <si>
    <t>03330648</t>
  </si>
  <si>
    <t>DB 294555</t>
  </si>
  <si>
    <t>DB 14653</t>
  </si>
  <si>
    <t xml:space="preserve">    15086132000</t>
  </si>
  <si>
    <t xml:space="preserve">    26300099000</t>
  </si>
  <si>
    <t>03030505</t>
  </si>
  <si>
    <t>DB 225601</t>
  </si>
  <si>
    <t>03473378</t>
  </si>
  <si>
    <t>DB 7943</t>
  </si>
  <si>
    <t xml:space="preserve">    18202062000</t>
  </si>
  <si>
    <t xml:space="preserve">    16201003000</t>
  </si>
  <si>
    <t>03528959</t>
  </si>
  <si>
    <t>DB 138470</t>
  </si>
  <si>
    <t>03552607</t>
  </si>
  <si>
    <t xml:space="preserve">    26524230000</t>
  </si>
  <si>
    <t>03304812</t>
  </si>
  <si>
    <t>DB 171</t>
  </si>
  <si>
    <t>03305096</t>
  </si>
  <si>
    <t>DB 239481</t>
  </si>
  <si>
    <t>03504054</t>
  </si>
  <si>
    <t xml:space="preserve">    10451375000</t>
  </si>
  <si>
    <t>S2156011-43</t>
  </si>
  <si>
    <t>DB 50024</t>
  </si>
  <si>
    <t>03499855</t>
  </si>
  <si>
    <t>DB 139793</t>
  </si>
  <si>
    <t xml:space="preserve">    26533365000</t>
  </si>
  <si>
    <t>03338763</t>
  </si>
  <si>
    <t>DB 289692</t>
  </si>
  <si>
    <t>03436644</t>
  </si>
  <si>
    <t xml:space="preserve">    07413671000</t>
  </si>
  <si>
    <t>03313962</t>
  </si>
  <si>
    <t xml:space="preserve">    02857635000</t>
  </si>
  <si>
    <t>03336274</t>
  </si>
  <si>
    <t xml:space="preserve">    26514855000</t>
  </si>
  <si>
    <t>03179821</t>
  </si>
  <si>
    <t>DB 14809</t>
  </si>
  <si>
    <t>03179822</t>
  </si>
  <si>
    <t xml:space="preserve">    07340940000</t>
  </si>
  <si>
    <t xml:space="preserve">    26357246000</t>
  </si>
  <si>
    <t>03344521</t>
  </si>
  <si>
    <t xml:space="preserve">    26563132000</t>
  </si>
  <si>
    <t>03468275</t>
  </si>
  <si>
    <t>DB 186883</t>
  </si>
  <si>
    <t xml:space="preserve">    26511518000</t>
  </si>
  <si>
    <t>03170304</t>
  </si>
  <si>
    <t xml:space="preserve">    25025901000</t>
  </si>
  <si>
    <t>98029768</t>
  </si>
  <si>
    <t xml:space="preserve">    26551396000</t>
  </si>
  <si>
    <t xml:space="preserve">    08800145000</t>
  </si>
  <si>
    <t>03388833</t>
  </si>
  <si>
    <t>DB 65932</t>
  </si>
  <si>
    <t>03387583</t>
  </si>
  <si>
    <t>DB 10134</t>
  </si>
  <si>
    <t xml:space="preserve">    05223657000</t>
  </si>
  <si>
    <t>S1043035-26</t>
  </si>
  <si>
    <t>DB 247933</t>
  </si>
  <si>
    <t>03340043</t>
  </si>
  <si>
    <t xml:space="preserve">    07897048000</t>
  </si>
  <si>
    <t>03557412</t>
  </si>
  <si>
    <t>DB 302381</t>
  </si>
  <si>
    <t>03556572</t>
  </si>
  <si>
    <t>SYSTEM-WIDE SMALL COMMERCIAL MAINS PROJECTS - 10 YEARS</t>
  </si>
  <si>
    <t>C41TF/I41TF</t>
  </si>
  <si>
    <t>C42TI/I42TI</t>
  </si>
  <si>
    <t>Schedule Weight</t>
  </si>
  <si>
    <t>Class Weight</t>
  </si>
  <si>
    <t>Washington Jurisdiction Rate Case</t>
  </si>
  <si>
    <t>Test Year Based on Twelve Months Ended September 30, 2020</t>
  </si>
  <si>
    <t>Mains and Service Line Special Study for EmCOSS</t>
  </si>
  <si>
    <t>Mains Connection for RS 03 Commercial Customers</t>
  </si>
  <si>
    <t>MX Footage and Meter Set Forecast - October 2020</t>
  </si>
  <si>
    <t>Inputs for the EmCOSS are summarized below.</t>
  </si>
  <si>
    <r>
      <t xml:space="preserve">Sourced from the </t>
    </r>
    <r>
      <rPr>
        <i/>
        <sz val="10"/>
        <rFont val="Tahoma"/>
        <family val="2"/>
      </rPr>
      <t>Jobs Dataset</t>
    </r>
    <r>
      <rPr>
        <sz val="10"/>
        <rFont val="Tahoma"/>
        <family val="2"/>
      </rPr>
      <t xml:space="preserve"> Tab.</t>
    </r>
  </si>
  <si>
    <r>
      <t xml:space="preserve">Sourced from the </t>
    </r>
    <r>
      <rPr>
        <i/>
        <sz val="10"/>
        <rFont val="Tahoma"/>
        <family val="2"/>
      </rPr>
      <t xml:space="preserve">Jobs Dataset </t>
    </r>
    <r>
      <rPr>
        <sz val="10"/>
        <rFont val="Tahoma"/>
        <family val="2"/>
      </rPr>
      <t>Tabs.</t>
    </r>
  </si>
  <si>
    <t>Business Analytics Capital Forecast: For new services and system expansion:</t>
  </si>
  <si>
    <t>Workpaper: Development of Mains and Services Lengths and Costs for EmCOSS</t>
  </si>
  <si>
    <r>
      <rPr>
        <b/>
        <u/>
        <sz val="10"/>
        <rFont val="Tahoma"/>
        <family val="2"/>
      </rPr>
      <t>NOTE</t>
    </r>
    <r>
      <rPr>
        <b/>
        <sz val="10"/>
        <rFont val="Tahoma"/>
        <family val="2"/>
      </rPr>
      <t>:</t>
    </r>
  </si>
  <si>
    <t>This file works from the right-most tabs, moving leftward.</t>
  </si>
  <si>
    <t>are found in the left-most tabs.</t>
  </si>
  <si>
    <t>in the tab highlighted in green.</t>
  </si>
  <si>
    <t>This file contains inputs from the following workpaper(s)*:</t>
  </si>
  <si>
    <t>&lt;  None  &gt;</t>
  </si>
  <si>
    <t>* Workpaper connections are described in individual tabs.</t>
  </si>
  <si>
    <t>Raw jobs and Geographic Information System (GIS) data are found in the right-most tabs,</t>
  </si>
  <si>
    <t>and the Mains and Services costs/ft and length by rate schedule</t>
  </si>
  <si>
    <t>The Mains and Services Summary Table is found</t>
  </si>
  <si>
    <t>This file provides inputs to the following workpaper(s):</t>
  </si>
  <si>
    <t>"20XXXX-NWN-Exh-RJW-2-Wyman-WP2-12-18-2020"</t>
  </si>
  <si>
    <t>"20XXXX-NWN-Exh-RJW-2-Wyman-WP6-12-18-2020."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</si>
</sst>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8" formatCode="&quot;$&quot;#,##0.00_);[Red]\(&quot;$&quot;#,##0.00\)"/>
    <numFmt numFmtId="44" formatCode="_(&quot;$&quot;* #,##0.00_);_(&quot;$&quot;* \(#,##0.00\);_(&quot;$&quot;* &quot;-&quot;??_);_(@_)"/>
    <numFmt numFmtId="43" formatCode="_(* #,##0.00_);_(* \(#,##0.00\);_(* &quot;-&quot;??_);_(@_)"/>
    <numFmt numFmtId="164" formatCode="#,##0;\-#,##0;#,##0;@"/>
    <numFmt numFmtId="165" formatCode="#,##0.00;\-#,##0.00;#,##0.00;@"/>
    <numFmt numFmtId="166" formatCode="0.0%"/>
    <numFmt numFmtId="167" formatCode="0.0"/>
    <numFmt numFmtId="168" formatCode="_(&quot;$&quot;* #,##0_);_(&quot;$&quot;* \(#,##0\);_(&quot;$&quot;* &quot;-&quot;??_);_(@_)"/>
    <numFmt numFmtId="169" formatCode="_(* #,##0.0_);_(* \(#,##0.0\);_(* &quot;-&quot;??_);_(@_)"/>
    <numFmt numFmtId="170" formatCode="_(* #,##0_);_(* \(#,##0\);_(* &quot;-&quot;??_);_(@_)"/>
    <numFmt numFmtId="171" formatCode="yyyy\-mm\-dd"/>
  </numFmts>
  <fonts count="35"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sz val="10"/>
      <name val="Arial"/>
      <family val="2"/>
    </font>
    <font>
      <b/>
      <sz val="8"/>
      <name val="Arial"/>
      <family val="2"/>
    </font>
    <font>
      <sz val="8"/>
      <name val="Arial"/>
      <family val="2"/>
    </font>
    <font>
      <b/>
      <sz val="11"/>
      <color theme="1"/>
      <name val="Calibri"/>
      <family val="2"/>
      <scheme val="minor"/>
    </font>
    <font>
      <b/>
      <u/>
      <sz val="9"/>
      <name val="Arial"/>
      <family val="2"/>
    </font>
    <font>
      <sz val="9"/>
      <name val="Arial"/>
      <family val="2"/>
    </font>
    <font>
      <b/>
      <sz val="12"/>
      <color theme="0"/>
      <name val="Calibri"/>
      <family val="2"/>
      <scheme val="minor"/>
    </font>
    <font>
      <sz val="12"/>
      <name val="Calibri"/>
      <family val="2"/>
      <scheme val="minor"/>
    </font>
    <font>
      <sz val="12"/>
      <color theme="0"/>
      <name val="Calibri"/>
      <family val="2"/>
      <scheme val="minor"/>
    </font>
    <font>
      <sz val="10"/>
      <name val="MS Sans Serif"/>
      <family val="2"/>
    </font>
    <font>
      <b/>
      <sz val="12"/>
      <name val="Calibri"/>
      <family val="2"/>
      <scheme val="minor"/>
    </font>
    <font>
      <sz val="8"/>
      <color theme="1"/>
      <name val="Calibri"/>
      <family val="2"/>
      <scheme val="minor"/>
    </font>
    <font>
      <sz val="9"/>
      <color indexed="81"/>
      <name val="Tahoma"/>
      <family val="2"/>
    </font>
    <font>
      <b/>
      <sz val="9"/>
      <color indexed="81"/>
      <name val="Tahoma"/>
      <family val="2"/>
    </font>
    <font>
      <u/>
      <sz val="11"/>
      <color theme="1"/>
      <name val="Calibri"/>
      <family val="2"/>
      <scheme val="minor"/>
    </font>
    <font>
      <sz val="8"/>
      <name val="Tahoma"/>
      <family val="2"/>
    </font>
    <font>
      <sz val="10"/>
      <name val="Tahoma"/>
      <family val="2"/>
    </font>
    <font>
      <b/>
      <sz val="8"/>
      <name val="Tahoma"/>
      <family val="2"/>
    </font>
    <font>
      <b/>
      <u/>
      <sz val="11"/>
      <color theme="1"/>
      <name val="Calibri"/>
      <family val="2"/>
      <scheme val="minor"/>
    </font>
    <font>
      <b/>
      <sz val="11"/>
      <color rgb="FFFF0000"/>
      <name val="Calibri"/>
      <family val="2"/>
      <scheme val="minor"/>
    </font>
    <font>
      <i/>
      <sz val="9"/>
      <color theme="1"/>
      <name val="Calibri"/>
      <family val="2"/>
      <scheme val="minor"/>
    </font>
    <font>
      <i/>
      <sz val="11"/>
      <color rgb="FFFF0000"/>
      <name val="Calibri"/>
      <family val="2"/>
      <scheme val="minor"/>
    </font>
    <font>
      <sz val="9"/>
      <color theme="1"/>
      <name val="Calibri"/>
      <family val="2"/>
      <scheme val="minor"/>
    </font>
    <font>
      <b/>
      <sz val="10"/>
      <name val="Arial"/>
      <family val="2"/>
    </font>
    <font>
      <b/>
      <sz val="10"/>
      <color rgb="FF002060"/>
      <name val="Arial"/>
      <family val="2"/>
    </font>
    <font>
      <b/>
      <sz val="10"/>
      <name val="Tahoma"/>
      <family val="2"/>
    </font>
    <font>
      <i/>
      <sz val="10"/>
      <name val="Tahoma"/>
      <family val="2"/>
    </font>
    <font>
      <i/>
      <sz val="11"/>
      <color theme="1"/>
      <name val="Calibri"/>
      <family val="2"/>
      <scheme val="minor"/>
    </font>
    <font>
      <b/>
      <u/>
      <sz val="10"/>
      <name val="Tahoma"/>
      <family val="2"/>
    </font>
    <font>
      <sz val="9"/>
      <name val="Tahoma"/>
      <family val="2"/>
    </font>
    <font>
      <sz val="10"/>
      <color theme="1"/>
      <name val="Tahoma"/>
      <family val="2"/>
    </font>
  </fonts>
  <fills count="22">
    <fill>
      <patternFill patternType="none"/>
    </fill>
    <fill>
      <patternFill patternType="gray125"/>
    </fill>
    <fill>
      <patternFill patternType="solid">
        <fgColor indexed="22"/>
        <bgColor indexed="64"/>
      </patternFill>
    </fill>
    <fill>
      <patternFill patternType="solid">
        <fgColor rgb="FF92D050"/>
        <bgColor indexed="64"/>
      </patternFill>
    </fill>
    <fill>
      <patternFill patternType="solid">
        <fgColor theme="6" tint="0.59999389629810485"/>
        <bgColor indexed="64"/>
      </patternFill>
    </fill>
    <fill>
      <patternFill patternType="solid">
        <fgColor theme="4"/>
        <bgColor theme="4"/>
      </patternFill>
    </fill>
    <fill>
      <patternFill patternType="solid">
        <fgColor theme="2"/>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4" tint="-0.499984740745262"/>
        <bgColor indexed="64"/>
      </patternFill>
    </fill>
    <fill>
      <patternFill patternType="solid">
        <fgColor theme="0"/>
        <bgColor indexed="64"/>
      </patternFill>
    </fill>
    <fill>
      <patternFill patternType="solid">
        <fgColor theme="3" tint="0.59999389629810485"/>
        <bgColor indexed="64"/>
      </patternFill>
    </fill>
    <fill>
      <patternFill patternType="solid">
        <fgColor rgb="FFFFFFCC"/>
        <bgColor indexed="64"/>
      </patternFill>
    </fill>
    <fill>
      <patternFill patternType="solid">
        <fgColor theme="0" tint="-4.9989318521683403E-2"/>
        <bgColor indexed="64"/>
      </patternFill>
    </fill>
    <fill>
      <patternFill patternType="solid">
        <fgColor indexed="22"/>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8" tint="0.79998168889431442"/>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4" tint="0.39997558519241921"/>
      </top>
      <bottom style="thin">
        <color theme="4" tint="0.3999755851924192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0">
    <xf numFmtId="0" fontId="0" fillId="0" borderId="0"/>
    <xf numFmtId="0" fontId="7"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 fillId="0" borderId="0"/>
    <xf numFmtId="43" fontId="13" fillId="0" borderId="0" applyFont="0" applyFill="0" applyBorder="0" applyAlignment="0" applyProtection="0"/>
    <xf numFmtId="9" fontId="13" fillId="0" borderId="0" applyFont="0" applyFill="0" applyBorder="0" applyAlignment="0" applyProtection="0"/>
    <xf numFmtId="0" fontId="4" fillId="0" borderId="0"/>
    <xf numFmtId="0" fontId="34" fillId="0" borderId="0"/>
  </cellStyleXfs>
  <cellXfs count="256">
    <xf numFmtId="0" fontId="0" fillId="0" borderId="0" xfId="0"/>
    <xf numFmtId="0" fontId="0" fillId="0" borderId="7" xfId="0" applyBorder="1" applyAlignment="1">
      <alignment horizontal="center"/>
    </xf>
    <xf numFmtId="0" fontId="0" fillId="0" borderId="7" xfId="0" applyBorder="1" applyAlignment="1">
      <alignment horizontal="center"/>
    </xf>
    <xf numFmtId="0" fontId="0" fillId="3" borderId="1" xfId="0" applyFill="1" applyBorder="1" applyAlignment="1">
      <alignment vertical="top"/>
    </xf>
    <xf numFmtId="0" fontId="0" fillId="0" borderId="0" xfId="0" applyAlignment="1">
      <alignment horizontal="center"/>
    </xf>
    <xf numFmtId="49" fontId="5" fillId="0" borderId="0" xfId="5" applyNumberFormat="1" applyFont="1"/>
    <xf numFmtId="0" fontId="6" fillId="0" borderId="0" xfId="5" applyFont="1"/>
    <xf numFmtId="166" fontId="0" fillId="0" borderId="0" xfId="4" applyNumberFormat="1" applyFont="1"/>
    <xf numFmtId="167" fontId="6" fillId="0" borderId="0" xfId="5" applyNumberFormat="1" applyFont="1"/>
    <xf numFmtId="167" fontId="6" fillId="0" borderId="0" xfId="5" applyNumberFormat="1" applyFont="1" applyAlignment="1">
      <alignment horizontal="left" indent="4"/>
    </xf>
    <xf numFmtId="167" fontId="4" fillId="0" borderId="0" xfId="5" applyNumberFormat="1"/>
    <xf numFmtId="167" fontId="6" fillId="0" borderId="0" xfId="5" applyNumberFormat="1" applyFont="1" applyAlignment="1">
      <alignment horizontal="left" indent="1"/>
    </xf>
    <xf numFmtId="167" fontId="6" fillId="0" borderId="0" xfId="5" applyNumberFormat="1" applyFont="1" applyAlignment="1">
      <alignment horizontal="left" indent="2"/>
    </xf>
    <xf numFmtId="167" fontId="6" fillId="0" borderId="0" xfId="5" applyNumberFormat="1" applyFont="1" applyAlignment="1">
      <alignment horizontal="left" indent="3"/>
    </xf>
    <xf numFmtId="167" fontId="6" fillId="4" borderId="0" xfId="5" applyNumberFormat="1" applyFont="1" applyFill="1" applyAlignment="1">
      <alignment horizontal="left" indent="3"/>
    </xf>
    <xf numFmtId="167" fontId="6" fillId="4" borderId="0" xfId="5" applyNumberFormat="1" applyFont="1" applyFill="1" applyAlignment="1">
      <alignment horizontal="left" indent="4"/>
    </xf>
    <xf numFmtId="9" fontId="0" fillId="0" borderId="0" xfId="4" applyFont="1"/>
    <xf numFmtId="0" fontId="0" fillId="0" borderId="0" xfId="0" quotePrefix="1"/>
    <xf numFmtId="0" fontId="0" fillId="0" borderId="0" xfId="0" pivotButton="1"/>
    <xf numFmtId="0" fontId="0" fillId="0" borderId="0" xfId="0" applyAlignment="1">
      <alignment horizontal="left"/>
    </xf>
    <xf numFmtId="0" fontId="0" fillId="0" borderId="0" xfId="0" applyFont="1" applyAlignment="1">
      <alignment horizontal="left"/>
    </xf>
    <xf numFmtId="0" fontId="0" fillId="0" borderId="0" xfId="0" applyNumberFormat="1"/>
    <xf numFmtId="44" fontId="0" fillId="0" borderId="0" xfId="0" applyNumberFormat="1"/>
    <xf numFmtId="168" fontId="0" fillId="0" borderId="0" xfId="0" applyNumberFormat="1"/>
    <xf numFmtId="43" fontId="0" fillId="0" borderId="0" xfId="0" applyNumberFormat="1"/>
    <xf numFmtId="169" fontId="0" fillId="0" borderId="0" xfId="0" applyNumberFormat="1"/>
    <xf numFmtId="170" fontId="0" fillId="0" borderId="0" xfId="0" applyNumberFormat="1"/>
    <xf numFmtId="43" fontId="0" fillId="0" borderId="0" xfId="2" applyFont="1"/>
    <xf numFmtId="169" fontId="0" fillId="0" borderId="0" xfId="2" applyNumberFormat="1" applyFont="1"/>
    <xf numFmtId="0" fontId="5" fillId="0" borderId="0" xfId="5" applyFont="1" applyFill="1" applyAlignment="1">
      <alignment horizontal="center"/>
    </xf>
    <xf numFmtId="0" fontId="5" fillId="0" borderId="0" xfId="5" applyFont="1" applyAlignment="1">
      <alignment horizontal="center"/>
    </xf>
    <xf numFmtId="167" fontId="6" fillId="6" borderId="1" xfId="5" applyNumberFormat="1" applyFont="1" applyFill="1" applyBorder="1"/>
    <xf numFmtId="167" fontId="6" fillId="3" borderId="1" xfId="5" applyNumberFormat="1" applyFont="1" applyFill="1" applyBorder="1"/>
    <xf numFmtId="0" fontId="2" fillId="5" borderId="0" xfId="0" applyFont="1" applyFill="1" applyAlignment="1">
      <alignment horizontal="center"/>
    </xf>
    <xf numFmtId="44" fontId="0" fillId="0" borderId="0" xfId="3" applyFont="1"/>
    <xf numFmtId="168" fontId="0" fillId="0" borderId="0" xfId="3" applyNumberFormat="1" applyFont="1"/>
    <xf numFmtId="44" fontId="0" fillId="0" borderId="0" xfId="3" applyNumberFormat="1" applyFont="1"/>
    <xf numFmtId="0" fontId="0" fillId="0" borderId="0" xfId="0" applyFont="1" applyAlignment="1">
      <alignment horizontal="center"/>
    </xf>
    <xf numFmtId="0" fontId="0" fillId="0" borderId="0" xfId="0" applyAlignment="1">
      <alignment horizontal="right"/>
    </xf>
    <xf numFmtId="0" fontId="0" fillId="0" borderId="0" xfId="0" applyFill="1"/>
    <xf numFmtId="0" fontId="0" fillId="9" borderId="0" xfId="0" applyFill="1"/>
    <xf numFmtId="0" fontId="0" fillId="10" borderId="0" xfId="0" applyFill="1"/>
    <xf numFmtId="14" fontId="0" fillId="0" borderId="0" xfId="0" applyNumberFormat="1"/>
    <xf numFmtId="169" fontId="0" fillId="9" borderId="0" xfId="2" applyNumberFormat="1" applyFont="1" applyFill="1"/>
    <xf numFmtId="0" fontId="3" fillId="0" borderId="0" xfId="0" applyFont="1"/>
    <xf numFmtId="170" fontId="0" fillId="0" borderId="0" xfId="2" applyNumberFormat="1" applyFont="1"/>
    <xf numFmtId="166" fontId="0" fillId="0" borderId="0" xfId="4" applyNumberFormat="1" applyFont="1" applyAlignment="1">
      <alignment horizontal="center"/>
    </xf>
    <xf numFmtId="170" fontId="0" fillId="0" borderId="0" xfId="2" applyNumberFormat="1" applyFont="1" applyFill="1"/>
    <xf numFmtId="170" fontId="0" fillId="0" borderId="0" xfId="0" applyNumberFormat="1" applyFill="1"/>
    <xf numFmtId="0" fontId="7" fillId="0" borderId="0" xfId="0" applyFont="1"/>
    <xf numFmtId="0" fontId="8" fillId="0" borderId="0" xfId="0" applyFont="1" applyAlignment="1">
      <alignment horizontal="center"/>
    </xf>
    <xf numFmtId="3" fontId="9" fillId="0" borderId="0" xfId="0" applyNumberFormat="1" applyFont="1" applyAlignment="1">
      <alignment horizontal="center"/>
    </xf>
    <xf numFmtId="3" fontId="9" fillId="0" borderId="2" xfId="0" applyNumberFormat="1" applyFont="1" applyBorder="1" applyAlignment="1">
      <alignment horizontal="center"/>
    </xf>
    <xf numFmtId="0" fontId="10" fillId="12" borderId="1" xfId="0" applyFont="1" applyFill="1" applyBorder="1" applyAlignment="1">
      <alignment horizontal="center" vertical="center" wrapText="1"/>
    </xf>
    <xf numFmtId="0" fontId="11" fillId="10" borderId="1" xfId="0" applyFont="1" applyFill="1" applyBorder="1"/>
    <xf numFmtId="170" fontId="11" fillId="0" borderId="1" xfId="0" applyNumberFormat="1" applyFont="1" applyFill="1" applyBorder="1"/>
    <xf numFmtId="0" fontId="7" fillId="8" borderId="1" xfId="1" applyFill="1" applyBorder="1" applyAlignment="1">
      <alignment horizontal="left"/>
    </xf>
    <xf numFmtId="170" fontId="7" fillId="8" borderId="1" xfId="1" applyNumberFormat="1" applyFill="1" applyBorder="1" applyAlignment="1">
      <alignment horizontal="left"/>
    </xf>
    <xf numFmtId="0" fontId="11" fillId="13" borderId="1" xfId="0" applyFont="1" applyFill="1" applyBorder="1" applyAlignment="1">
      <alignment horizontal="right"/>
    </xf>
    <xf numFmtId="0" fontId="11" fillId="14" borderId="1" xfId="0" applyFont="1" applyFill="1" applyBorder="1" applyAlignment="1">
      <alignment horizontal="left"/>
    </xf>
    <xf numFmtId="170" fontId="11" fillId="14" borderId="1" xfId="0" applyNumberFormat="1" applyFont="1" applyFill="1" applyBorder="1"/>
    <xf numFmtId="0" fontId="14" fillId="2" borderId="1" xfId="0" applyFont="1" applyFill="1" applyBorder="1"/>
    <xf numFmtId="170" fontId="14" fillId="2" borderId="1" xfId="0" applyNumberFormat="1" applyFont="1" applyFill="1" applyBorder="1"/>
    <xf numFmtId="0" fontId="15" fillId="0" borderId="0" xfId="0" applyFont="1" applyAlignment="1">
      <alignment vertical="center"/>
    </xf>
    <xf numFmtId="0" fontId="15" fillId="0" borderId="0" xfId="0" quotePrefix="1" applyFont="1" applyAlignment="1">
      <alignment vertical="center"/>
    </xf>
    <xf numFmtId="0" fontId="15" fillId="0" borderId="0" xfId="0" applyFont="1"/>
    <xf numFmtId="0" fontId="2" fillId="5" borderId="6" xfId="0" applyFont="1" applyFill="1" applyBorder="1"/>
    <xf numFmtId="0" fontId="2" fillId="0" borderId="0" xfId="0" applyFont="1" applyFill="1"/>
    <xf numFmtId="0" fontId="0" fillId="0" borderId="0" xfId="0" applyFill="1" applyAlignment="1">
      <alignment horizontal="center"/>
    </xf>
    <xf numFmtId="0" fontId="0" fillId="0" borderId="9" xfId="0" applyFill="1" applyBorder="1" applyAlignment="1">
      <alignment horizontal="center"/>
    </xf>
    <xf numFmtId="0" fontId="0" fillId="0" borderId="10" xfId="0" applyFill="1" applyBorder="1" applyAlignment="1">
      <alignment horizontal="center"/>
    </xf>
    <xf numFmtId="166" fontId="0" fillId="0" borderId="9" xfId="4" applyNumberFormat="1" applyFont="1" applyFill="1" applyBorder="1" applyAlignment="1">
      <alignment horizontal="center"/>
    </xf>
    <xf numFmtId="166" fontId="0" fillId="0" borderId="10" xfId="4" applyNumberFormat="1" applyFont="1" applyFill="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44" fontId="0" fillId="0" borderId="9" xfId="3" applyFont="1" applyBorder="1"/>
    <xf numFmtId="169" fontId="0" fillId="0" borderId="10" xfId="0" applyNumberFormat="1" applyBorder="1"/>
    <xf numFmtId="166" fontId="0" fillId="0" borderId="9" xfId="0" applyNumberFormat="1" applyBorder="1"/>
    <xf numFmtId="166" fontId="0" fillId="0" borderId="10" xfId="4" applyNumberFormat="1" applyFont="1" applyBorder="1"/>
    <xf numFmtId="166" fontId="0" fillId="0" borderId="9" xfId="4" applyNumberFormat="1" applyFont="1" applyBorder="1"/>
    <xf numFmtId="0" fontId="0" fillId="0" borderId="9" xfId="0" applyBorder="1"/>
    <xf numFmtId="0" fontId="0" fillId="0" borderId="0" xfId="0" applyBorder="1"/>
    <xf numFmtId="0" fontId="0" fillId="0" borderId="10" xfId="0" applyBorder="1"/>
    <xf numFmtId="0" fontId="0" fillId="0" borderId="11" xfId="0" applyBorder="1"/>
    <xf numFmtId="0" fontId="0" fillId="0" borderId="3" xfId="0" applyBorder="1"/>
    <xf numFmtId="0" fontId="0" fillId="0" borderId="12" xfId="0" applyBorder="1"/>
    <xf numFmtId="44" fontId="0" fillId="0" borderId="9" xfId="3" applyFont="1" applyFill="1" applyBorder="1"/>
    <xf numFmtId="0" fontId="0" fillId="0" borderId="0" xfId="0" applyAlignment="1">
      <alignment horizontal="center" vertical="center"/>
    </xf>
    <xf numFmtId="166" fontId="0" fillId="11" borderId="1" xfId="4" applyNumberFormat="1" applyFont="1" applyFill="1" applyBorder="1"/>
    <xf numFmtId="0" fontId="18" fillId="0" borderId="0" xfId="0" applyFont="1" applyAlignment="1">
      <alignment horizontal="right"/>
    </xf>
    <xf numFmtId="2" fontId="0" fillId="0" borderId="0" xfId="0" applyNumberFormat="1" applyAlignment="1">
      <alignment horizontal="center"/>
    </xf>
    <xf numFmtId="2" fontId="0" fillId="11" borderId="1" xfId="0" applyNumberFormat="1" applyFill="1" applyBorder="1" applyAlignment="1">
      <alignment horizontal="center"/>
    </xf>
    <xf numFmtId="3" fontId="19" fillId="0" borderId="0" xfId="8" applyNumberFormat="1" applyFont="1" applyAlignment="1">
      <alignment vertical="center"/>
    </xf>
    <xf numFmtId="49" fontId="21" fillId="0" borderId="0" xfId="5" applyNumberFormat="1" applyFont="1"/>
    <xf numFmtId="0" fontId="0" fillId="0" borderId="14" xfId="0" applyBorder="1"/>
    <xf numFmtId="0" fontId="0" fillId="0" borderId="15" xfId="0" applyBorder="1"/>
    <xf numFmtId="0" fontId="0" fillId="0" borderId="16" xfId="0" applyBorder="1"/>
    <xf numFmtId="0" fontId="0" fillId="0" borderId="17" xfId="0" applyBorder="1" applyAlignment="1">
      <alignment horizontal="center"/>
    </xf>
    <xf numFmtId="0" fontId="0" fillId="0" borderId="18" xfId="0" applyBorder="1"/>
    <xf numFmtId="0" fontId="0" fillId="0" borderId="17" xfId="0" applyBorder="1"/>
    <xf numFmtId="0" fontId="0" fillId="0" borderId="0" xfId="0" applyBorder="1" applyAlignment="1">
      <alignment horizontal="center"/>
    </xf>
    <xf numFmtId="166" fontId="0" fillId="0" borderId="0" xfId="0" applyNumberFormat="1" applyBorder="1"/>
    <xf numFmtId="166" fontId="0" fillId="0" borderId="0" xfId="4" applyNumberFormat="1" applyFont="1" applyBorder="1"/>
    <xf numFmtId="0" fontId="0" fillId="0" borderId="18" xfId="0" applyBorder="1" applyAlignment="1">
      <alignment horizontal="center"/>
    </xf>
    <xf numFmtId="0" fontId="0" fillId="0" borderId="19" xfId="0" applyBorder="1"/>
    <xf numFmtId="0" fontId="0" fillId="0" borderId="20" xfId="0" applyBorder="1"/>
    <xf numFmtId="0" fontId="0" fillId="0" borderId="21" xfId="0" applyBorder="1"/>
    <xf numFmtId="169" fontId="0" fillId="0" borderId="17" xfId="0" applyNumberFormat="1" applyBorder="1"/>
    <xf numFmtId="169" fontId="0" fillId="0" borderId="0" xfId="0" applyNumberFormat="1" applyBorder="1"/>
    <xf numFmtId="0" fontId="0" fillId="0" borderId="0" xfId="0" applyAlignment="1"/>
    <xf numFmtId="0" fontId="0" fillId="0" borderId="0" xfId="0" applyFont="1" applyBorder="1" applyAlignment="1">
      <alignment horizontal="center"/>
    </xf>
    <xf numFmtId="44" fontId="0" fillId="0" borderId="0" xfId="0" applyNumberFormat="1" applyBorder="1"/>
    <xf numFmtId="169" fontId="0" fillId="0" borderId="10" xfId="2" applyNumberFormat="1" applyFont="1" applyBorder="1"/>
    <xf numFmtId="169" fontId="0" fillId="0" borderId="17" xfId="2" applyNumberFormat="1" applyFont="1" applyBorder="1"/>
    <xf numFmtId="169" fontId="0" fillId="0" borderId="18" xfId="2" applyNumberFormat="1" applyFont="1" applyBorder="1"/>
    <xf numFmtId="166" fontId="0" fillId="0" borderId="0" xfId="4" applyNumberFormat="1" applyFont="1"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24" xfId="0" applyBorder="1"/>
    <xf numFmtId="0" fontId="0" fillId="0" borderId="0" xfId="0" applyAlignment="1">
      <alignment horizontal="center"/>
    </xf>
    <xf numFmtId="0" fontId="0" fillId="0" borderId="13" xfId="0" applyBorder="1" applyAlignment="1">
      <alignment horizontal="center"/>
    </xf>
    <xf numFmtId="0" fontId="0" fillId="0" borderId="0" xfId="0" applyAlignment="1">
      <alignment horizontal="center"/>
    </xf>
    <xf numFmtId="0" fontId="0" fillId="0" borderId="7" xfId="0" applyFill="1" applyBorder="1" applyAlignment="1">
      <alignment horizontal="center"/>
    </xf>
    <xf numFmtId="0" fontId="0" fillId="0" borderId="8" xfId="0" applyFill="1" applyBorder="1" applyAlignment="1">
      <alignment horizontal="center"/>
    </xf>
    <xf numFmtId="0" fontId="2" fillId="5" borderId="0" xfId="0" applyFont="1" applyFill="1"/>
    <xf numFmtId="170" fontId="0" fillId="0" borderId="0" xfId="0" applyNumberFormat="1" applyFont="1"/>
    <xf numFmtId="169" fontId="0" fillId="0" borderId="0" xfId="2" applyNumberFormat="1" applyFont="1" applyFill="1"/>
    <xf numFmtId="0" fontId="2" fillId="0" borderId="0" xfId="0" applyFont="1" applyFill="1" applyAlignment="1">
      <alignment horizontal="center"/>
    </xf>
    <xf numFmtId="9" fontId="0" fillId="0" borderId="0" xfId="0" applyNumberFormat="1"/>
    <xf numFmtId="0" fontId="0" fillId="0" borderId="0" xfId="0" applyFont="1" applyFill="1" applyAlignment="1">
      <alignment horizontal="center"/>
    </xf>
    <xf numFmtId="0" fontId="23" fillId="0" borderId="0" xfId="0" applyFont="1"/>
    <xf numFmtId="0" fontId="0" fillId="0" borderId="0" xfId="0" applyFont="1" applyFill="1" applyBorder="1" applyAlignment="1">
      <alignment horizontal="center"/>
    </xf>
    <xf numFmtId="44" fontId="0" fillId="0" borderId="0" xfId="3" applyFont="1" applyFill="1"/>
    <xf numFmtId="0" fontId="15" fillId="0" borderId="0" xfId="0" quotePrefix="1" applyFont="1" applyFill="1" applyAlignment="1">
      <alignment vertical="center"/>
    </xf>
    <xf numFmtId="44" fontId="0" fillId="0" borderId="0" xfId="0" applyNumberFormat="1" applyFill="1"/>
    <xf numFmtId="44" fontId="0" fillId="0" borderId="0" xfId="3" applyFont="1" applyFill="1" applyBorder="1"/>
    <xf numFmtId="0" fontId="0" fillId="0" borderId="0" xfId="0" applyFill="1" applyBorder="1"/>
    <xf numFmtId="0" fontId="0" fillId="0" borderId="0" xfId="0" applyFill="1" applyBorder="1" applyAlignment="1">
      <alignment horizontal="center"/>
    </xf>
    <xf numFmtId="0" fontId="0" fillId="0" borderId="9" xfId="0" applyFill="1" applyBorder="1"/>
    <xf numFmtId="169" fontId="0" fillId="0" borderId="9" xfId="2" applyNumberFormat="1" applyFont="1" applyFill="1" applyBorder="1"/>
    <xf numFmtId="168" fontId="0" fillId="0" borderId="0" xfId="0" applyNumberFormat="1" applyBorder="1"/>
    <xf numFmtId="168" fontId="0" fillId="0" borderId="0" xfId="0" applyNumberFormat="1" applyFont="1" applyBorder="1" applyAlignment="1">
      <alignment horizontal="left"/>
    </xf>
    <xf numFmtId="0" fontId="7" fillId="0" borderId="0" xfId="0" applyFont="1" applyAlignment="1">
      <alignment horizontal="center"/>
    </xf>
    <xf numFmtId="0" fontId="0" fillId="0" borderId="7" xfId="0" applyBorder="1" applyAlignment="1">
      <alignment horizontal="right"/>
    </xf>
    <xf numFmtId="170" fontId="0" fillId="0" borderId="13" xfId="0" applyNumberFormat="1" applyBorder="1"/>
    <xf numFmtId="168" fontId="0" fillId="0" borderId="8" xfId="0" applyNumberFormat="1" applyBorder="1"/>
    <xf numFmtId="0" fontId="0" fillId="0" borderId="9" xfId="0" applyBorder="1" applyAlignment="1">
      <alignment horizontal="right"/>
    </xf>
    <xf numFmtId="170" fontId="0" fillId="0" borderId="0" xfId="0" applyNumberFormat="1" applyBorder="1"/>
    <xf numFmtId="168" fontId="0" fillId="0" borderId="10" xfId="3" applyNumberFormat="1" applyFont="1" applyBorder="1"/>
    <xf numFmtId="0" fontId="0" fillId="0" borderId="11" xfId="0" applyBorder="1" applyAlignment="1">
      <alignment horizontal="right"/>
    </xf>
    <xf numFmtId="0" fontId="0" fillId="0" borderId="3" xfId="0" applyBorder="1" applyAlignment="1">
      <alignment horizontal="center"/>
    </xf>
    <xf numFmtId="170" fontId="0" fillId="0" borderId="3" xfId="0" applyNumberFormat="1" applyBorder="1"/>
    <xf numFmtId="168" fontId="0" fillId="0" borderId="12" xfId="3" applyNumberFormat="1" applyFont="1" applyBorder="1"/>
    <xf numFmtId="170" fontId="0" fillId="0" borderId="0" xfId="2" applyNumberFormat="1" applyFont="1" applyAlignment="1">
      <alignment horizontal="center"/>
    </xf>
    <xf numFmtId="168" fontId="0" fillId="0" borderId="0" xfId="0" applyNumberFormat="1" applyFill="1"/>
    <xf numFmtId="0" fontId="0" fillId="0" borderId="0" xfId="0" applyFont="1" applyFill="1" applyAlignment="1">
      <alignment horizontal="left"/>
    </xf>
    <xf numFmtId="9" fontId="0" fillId="0" borderId="0" xfId="4" applyFont="1" applyAlignment="1">
      <alignment horizontal="center"/>
    </xf>
    <xf numFmtId="166" fontId="0" fillId="0" borderId="0" xfId="4" applyNumberFormat="1" applyFont="1" applyFill="1" applyBorder="1"/>
    <xf numFmtId="166" fontId="0" fillId="0" borderId="0" xfId="4" applyNumberFormat="1" applyFont="1" applyFill="1" applyBorder="1" applyAlignment="1">
      <alignment horizontal="center"/>
    </xf>
    <xf numFmtId="169" fontId="0" fillId="0" borderId="10" xfId="0" applyNumberFormat="1" applyFill="1" applyBorder="1"/>
    <xf numFmtId="0" fontId="7" fillId="0" borderId="3" xfId="0" applyFont="1" applyBorder="1" applyAlignment="1">
      <alignment horizontal="center"/>
    </xf>
    <xf numFmtId="3" fontId="0" fillId="0" borderId="0" xfId="0" applyNumberFormat="1" applyAlignment="1">
      <alignment horizontal="center"/>
    </xf>
    <xf numFmtId="3" fontId="0" fillId="0" borderId="2" xfId="0" applyNumberFormat="1" applyBorder="1" applyAlignment="1">
      <alignment horizontal="center"/>
    </xf>
    <xf numFmtId="0" fontId="7" fillId="16" borderId="3" xfId="0" applyFont="1" applyFill="1" applyBorder="1" applyAlignment="1">
      <alignment horizontal="center"/>
    </xf>
    <xf numFmtId="3" fontId="0" fillId="16" borderId="0" xfId="0" applyNumberFormat="1" applyFill="1" applyAlignment="1">
      <alignment horizontal="center"/>
    </xf>
    <xf numFmtId="3" fontId="0" fillId="16" borderId="2" xfId="0" applyNumberFormat="1" applyFill="1" applyBorder="1" applyAlignment="1">
      <alignment horizontal="center"/>
    </xf>
    <xf numFmtId="170" fontId="12" fillId="9" borderId="1" xfId="7" applyNumberFormat="1" applyFont="1" applyFill="1" applyBorder="1"/>
    <xf numFmtId="170" fontId="12" fillId="9" borderId="1" xfId="6" applyNumberFormat="1" applyFont="1" applyFill="1" applyBorder="1"/>
    <xf numFmtId="170" fontId="10" fillId="9" borderId="1" xfId="6" applyNumberFormat="1" applyFont="1" applyFill="1" applyBorder="1"/>
    <xf numFmtId="43" fontId="14" fillId="9" borderId="1" xfId="6" applyFont="1" applyFill="1" applyBorder="1" applyAlignment="1">
      <alignment horizontal="left" wrapText="1"/>
    </xf>
    <xf numFmtId="0" fontId="7" fillId="15" borderId="1" xfId="1" applyFill="1" applyBorder="1" applyAlignment="1">
      <alignment horizontal="left" indent="1"/>
    </xf>
    <xf numFmtId="10" fontId="0" fillId="0" borderId="0" xfId="0" applyNumberFormat="1" applyAlignment="1">
      <alignment horizontal="center"/>
    </xf>
    <xf numFmtId="0" fontId="25" fillId="0" borderId="0" xfId="0" applyFont="1"/>
    <xf numFmtId="43" fontId="3" fillId="0" borderId="0" xfId="2" applyFont="1" applyFill="1"/>
    <xf numFmtId="168" fontId="0" fillId="0" borderId="0" xfId="3" applyNumberFormat="1" applyFont="1" applyFill="1"/>
    <xf numFmtId="168" fontId="0" fillId="0" borderId="0" xfId="3" applyNumberFormat="1" applyFont="1" applyFill="1" applyAlignment="1">
      <alignment horizontal="center"/>
    </xf>
    <xf numFmtId="166" fontId="0" fillId="0" borderId="0" xfId="4" applyNumberFormat="1" applyFont="1" applyFill="1" applyAlignment="1">
      <alignment horizontal="center"/>
    </xf>
    <xf numFmtId="166" fontId="0" fillId="0" borderId="0" xfId="4" applyNumberFormat="1" applyFont="1" applyFill="1" applyAlignment="1">
      <alignment horizontal="right"/>
    </xf>
    <xf numFmtId="166" fontId="0" fillId="0" borderId="0" xfId="0" applyNumberFormat="1" applyFont="1" applyFill="1" applyAlignment="1">
      <alignment horizontal="center"/>
    </xf>
    <xf numFmtId="44" fontId="0" fillId="0" borderId="0" xfId="0" applyNumberFormat="1" applyFill="1" applyBorder="1"/>
    <xf numFmtId="166" fontId="0" fillId="0" borderId="0" xfId="0" applyNumberFormat="1" applyFill="1" applyBorder="1" applyAlignment="1">
      <alignment horizontal="center"/>
    </xf>
    <xf numFmtId="0" fontId="2" fillId="0" borderId="0" xfId="0" applyFont="1" applyFill="1" applyBorder="1"/>
    <xf numFmtId="0" fontId="0" fillId="0" borderId="0" xfId="0" applyFill="1" applyBorder="1" applyAlignment="1">
      <alignment horizontal="left"/>
    </xf>
    <xf numFmtId="0" fontId="2" fillId="0" borderId="0" xfId="0" applyFont="1" applyFill="1" applyBorder="1" applyAlignment="1">
      <alignment horizontal="center"/>
    </xf>
    <xf numFmtId="44" fontId="0" fillId="0" borderId="4" xfId="0" applyNumberFormat="1" applyBorder="1"/>
    <xf numFmtId="44" fontId="0" fillId="0" borderId="2" xfId="0" applyNumberFormat="1" applyBorder="1"/>
    <xf numFmtId="44" fontId="0" fillId="0" borderId="5" xfId="0" applyNumberFormat="1" applyBorder="1"/>
    <xf numFmtId="166" fontId="0" fillId="0" borderId="24" xfId="4" applyNumberFormat="1" applyFont="1" applyFill="1" applyBorder="1" applyAlignment="1">
      <alignment horizontal="center"/>
    </xf>
    <xf numFmtId="0" fontId="2" fillId="5" borderId="11" xfId="0" applyFont="1" applyFill="1" applyBorder="1" applyAlignment="1">
      <alignment horizontal="center"/>
    </xf>
    <xf numFmtId="166" fontId="0" fillId="0" borderId="3" xfId="4" applyNumberFormat="1" applyFont="1" applyFill="1" applyBorder="1"/>
    <xf numFmtId="166" fontId="0" fillId="0" borderId="12" xfId="4" applyNumberFormat="1" applyFont="1" applyBorder="1"/>
    <xf numFmtId="0" fontId="27" fillId="17" borderId="0" xfId="0" applyFont="1" applyFill="1" applyBorder="1" applyAlignment="1" applyProtection="1">
      <alignment horizontal="center"/>
    </xf>
    <xf numFmtId="0" fontId="28" fillId="18" borderId="0" xfId="0" applyFont="1" applyFill="1" applyBorder="1" applyAlignment="1" applyProtection="1">
      <alignment horizontal="center"/>
    </xf>
    <xf numFmtId="0" fontId="27" fillId="19" borderId="0" xfId="0" applyFont="1" applyFill="1" applyBorder="1" applyAlignment="1" applyProtection="1">
      <alignment horizontal="center"/>
    </xf>
    <xf numFmtId="2" fontId="27" fillId="19" borderId="0" xfId="0" applyNumberFormat="1" applyFont="1" applyFill="1" applyBorder="1" applyAlignment="1" applyProtection="1">
      <alignment horizontal="center"/>
    </xf>
    <xf numFmtId="0" fontId="27" fillId="20" borderId="0" xfId="0" applyFont="1" applyFill="1" applyBorder="1" applyAlignment="1" applyProtection="1">
      <alignment horizontal="center"/>
    </xf>
    <xf numFmtId="0" fontId="4" fillId="0" borderId="0" xfId="0" applyFont="1" applyFill="1" applyBorder="1" applyAlignment="1" applyProtection="1"/>
    <xf numFmtId="2" fontId="4" fillId="0" borderId="0" xfId="0" applyNumberFormat="1" applyFont="1" applyFill="1" applyBorder="1" applyAlignment="1" applyProtection="1"/>
    <xf numFmtId="0" fontId="4" fillId="0" borderId="0" xfId="0" applyFont="1" applyFill="1" applyAlignment="1" applyProtection="1"/>
    <xf numFmtId="1" fontId="4" fillId="0" borderId="0" xfId="0" applyNumberFormat="1" applyFont="1" applyFill="1" applyBorder="1" applyAlignment="1" applyProtection="1"/>
    <xf numFmtId="171" fontId="4" fillId="0" borderId="0" xfId="0" applyNumberFormat="1" applyFont="1" applyFill="1" applyBorder="1" applyAlignment="1" applyProtection="1"/>
    <xf numFmtId="170" fontId="0" fillId="0" borderId="9" xfId="2" applyNumberFormat="1" applyFont="1" applyBorder="1"/>
    <xf numFmtId="170" fontId="0" fillId="0" borderId="7" xfId="2" applyNumberFormat="1" applyFont="1" applyBorder="1"/>
    <xf numFmtId="170" fontId="0" fillId="0" borderId="8" xfId="2" applyNumberFormat="1" applyFont="1" applyBorder="1"/>
    <xf numFmtId="170" fontId="0" fillId="0" borderId="10" xfId="2" applyNumberFormat="1" applyFont="1" applyBorder="1"/>
    <xf numFmtId="166" fontId="0" fillId="0" borderId="11" xfId="4" applyNumberFormat="1" applyFont="1" applyBorder="1"/>
    <xf numFmtId="2" fontId="0" fillId="0" borderId="0" xfId="0" applyNumberFormat="1"/>
    <xf numFmtId="0" fontId="24" fillId="0" borderId="0" xfId="0" quotePrefix="1" applyFont="1"/>
    <xf numFmtId="0" fontId="26" fillId="0" borderId="7" xfId="0" applyFont="1" applyBorder="1" applyAlignment="1">
      <alignment horizontal="center"/>
    </xf>
    <xf numFmtId="0" fontId="26" fillId="0" borderId="8" xfId="0" applyFont="1" applyBorder="1" applyAlignment="1">
      <alignment horizontal="center"/>
    </xf>
    <xf numFmtId="168" fontId="0" fillId="0" borderId="23" xfId="3" applyNumberFormat="1" applyFont="1" applyBorder="1"/>
    <xf numFmtId="0" fontId="24" fillId="0" borderId="0" xfId="0" applyFont="1" applyBorder="1"/>
    <xf numFmtId="166" fontId="0" fillId="0" borderId="22" xfId="4" applyNumberFormat="1" applyFont="1" applyFill="1" applyBorder="1" applyAlignment="1">
      <alignment horizontal="center"/>
    </xf>
    <xf numFmtId="0" fontId="0" fillId="0" borderId="0" xfId="0" applyAlignment="1">
      <alignment horizontal="center"/>
    </xf>
    <xf numFmtId="3" fontId="29" fillId="0" borderId="0" xfId="0" applyNumberFormat="1" applyFont="1" applyFill="1" applyBorder="1" applyAlignment="1">
      <alignment vertical="center"/>
    </xf>
    <xf numFmtId="3" fontId="29" fillId="0" borderId="0" xfId="8" applyNumberFormat="1" applyFont="1" applyAlignment="1">
      <alignment vertical="center"/>
    </xf>
    <xf numFmtId="3" fontId="20" fillId="0" borderId="0" xfId="8" applyNumberFormat="1" applyFont="1" applyAlignment="1">
      <alignment vertical="center"/>
    </xf>
    <xf numFmtId="171" fontId="4" fillId="0" borderId="0" xfId="0" applyNumberFormat="1" applyFont="1" applyBorder="1" applyAlignment="1"/>
    <xf numFmtId="0" fontId="0" fillId="21" borderId="0" xfId="0" applyFill="1"/>
    <xf numFmtId="0" fontId="0" fillId="21" borderId="1" xfId="0" applyFill="1" applyBorder="1" applyAlignment="1">
      <alignment vertical="top"/>
    </xf>
    <xf numFmtId="14" fontId="0" fillId="15" borderId="1" xfId="0" applyNumberFormat="1" applyFill="1" applyBorder="1" applyAlignment="1">
      <alignment vertical="top"/>
    </xf>
    <xf numFmtId="8" fontId="0" fillId="15" borderId="1" xfId="0" applyNumberFormat="1" applyFill="1" applyBorder="1" applyAlignment="1">
      <alignment horizontal="center" vertical="top"/>
    </xf>
    <xf numFmtId="49" fontId="20" fillId="0" borderId="0" xfId="5" applyNumberFormat="1" applyFont="1" applyAlignment="1">
      <alignment vertical="center"/>
    </xf>
    <xf numFmtId="166" fontId="0" fillId="0" borderId="0" xfId="4" applyNumberFormat="1" applyFont="1" applyFill="1"/>
    <xf numFmtId="0" fontId="31" fillId="0" borderId="0" xfId="0" quotePrefix="1" applyFont="1"/>
    <xf numFmtId="0" fontId="0" fillId="0" borderId="0" xfId="0" applyFill="1" applyBorder="1" applyAlignment="1">
      <alignment horizontal="right"/>
    </xf>
    <xf numFmtId="170" fontId="0" fillId="0" borderId="0" xfId="0" applyNumberFormat="1" applyFill="1" applyBorder="1"/>
    <xf numFmtId="168" fontId="0" fillId="0" borderId="0" xfId="0" applyNumberFormat="1" applyFill="1" applyBorder="1"/>
    <xf numFmtId="169" fontId="0" fillId="0" borderId="0" xfId="2" applyNumberFormat="1" applyFont="1" applyFill="1" applyBorder="1"/>
    <xf numFmtId="168" fontId="0" fillId="0" borderId="0" xfId="3" applyNumberFormat="1" applyFont="1" applyFill="1" applyBorder="1"/>
    <xf numFmtId="0" fontId="18" fillId="0" borderId="0" xfId="0" applyFont="1"/>
    <xf numFmtId="3" fontId="33" fillId="0" borderId="0" xfId="0" applyNumberFormat="1" applyFont="1" applyFill="1" applyBorder="1" applyAlignment="1">
      <alignment vertical="center"/>
    </xf>
    <xf numFmtId="3" fontId="20" fillId="0" borderId="0" xfId="9" applyNumberFormat="1" applyFont="1" applyFill="1" applyBorder="1" applyAlignment="1"/>
    <xf numFmtId="0" fontId="24" fillId="0" borderId="0" xfId="0" applyFont="1" applyAlignment="1">
      <alignment vertical="center"/>
    </xf>
    <xf numFmtId="3" fontId="20" fillId="0" borderId="0" xfId="9" applyNumberFormat="1" applyFont="1" applyFill="1" applyBorder="1" applyAlignment="1">
      <alignment vertical="center"/>
    </xf>
    <xf numFmtId="0" fontId="0" fillId="0" borderId="8" xfId="0" applyBorder="1" applyAlignment="1">
      <alignment horizontal="center"/>
    </xf>
    <xf numFmtId="0" fontId="0" fillId="0" borderId="0" xfId="0" applyAlignment="1">
      <alignment horizontal="center"/>
    </xf>
    <xf numFmtId="0" fontId="22" fillId="0" borderId="0" xfId="0" applyFont="1" applyAlignment="1">
      <alignment horizontal="center"/>
    </xf>
    <xf numFmtId="0" fontId="0" fillId="0" borderId="7" xfId="0" applyFill="1" applyBorder="1" applyAlignment="1">
      <alignment horizontal="center"/>
    </xf>
    <xf numFmtId="0" fontId="0" fillId="0" borderId="8" xfId="0" applyFill="1" applyBorder="1" applyAlignment="1">
      <alignment horizontal="center"/>
    </xf>
    <xf numFmtId="0" fontId="22" fillId="0" borderId="7" xfId="0" applyFont="1" applyBorder="1" applyAlignment="1">
      <alignment horizontal="center"/>
    </xf>
    <xf numFmtId="0" fontId="22" fillId="0" borderId="13" xfId="0" applyFont="1" applyBorder="1" applyAlignment="1">
      <alignment horizontal="center"/>
    </xf>
    <xf numFmtId="0" fontId="22" fillId="0" borderId="8" xfId="0" applyFont="1" applyBorder="1" applyAlignment="1">
      <alignment horizontal="center"/>
    </xf>
    <xf numFmtId="44" fontId="0" fillId="0" borderId="7" xfId="0" applyNumberFormat="1" applyBorder="1" applyAlignment="1">
      <alignment horizontal="center"/>
    </xf>
    <xf numFmtId="44" fontId="0" fillId="0" borderId="8" xfId="0" applyNumberFormat="1" applyBorder="1" applyAlignment="1">
      <alignment horizontal="center"/>
    </xf>
    <xf numFmtId="0" fontId="0" fillId="0" borderId="4" xfId="0" applyBorder="1" applyAlignment="1">
      <alignment horizontal="center"/>
    </xf>
    <xf numFmtId="0" fontId="0" fillId="0" borderId="2" xfId="0" applyBorder="1" applyAlignment="1">
      <alignment horizontal="center"/>
    </xf>
    <xf numFmtId="0" fontId="0" fillId="0" borderId="5" xfId="0" applyBorder="1" applyAlignment="1">
      <alignment horizontal="center"/>
    </xf>
    <xf numFmtId="0" fontId="7" fillId="0" borderId="7" xfId="0" applyFont="1" applyFill="1" applyBorder="1" applyAlignment="1">
      <alignment horizontal="center"/>
    </xf>
    <xf numFmtId="0" fontId="7" fillId="0" borderId="13" xfId="0" applyFont="1" applyFill="1" applyBorder="1" applyAlignment="1">
      <alignment horizontal="center"/>
    </xf>
    <xf numFmtId="0" fontId="7" fillId="0" borderId="8" xfId="0" applyFont="1" applyFill="1" applyBorder="1" applyAlignment="1">
      <alignment horizontal="center"/>
    </xf>
    <xf numFmtId="0" fontId="0" fillId="0" borderId="13" xfId="0" applyBorder="1" applyAlignment="1">
      <alignment horizontal="center"/>
    </xf>
    <xf numFmtId="0" fontId="24" fillId="0" borderId="0" xfId="0" applyFont="1" applyAlignment="1">
      <alignment horizontal="center"/>
    </xf>
    <xf numFmtId="0" fontId="0" fillId="8" borderId="0" xfId="0" applyFill="1" applyAlignment="1">
      <alignment horizontal="center"/>
    </xf>
    <xf numFmtId="0" fontId="0" fillId="7" borderId="0" xfId="0" applyFill="1" applyAlignment="1">
      <alignment horizontal="center"/>
    </xf>
    <xf numFmtId="0" fontId="18" fillId="0" borderId="0" xfId="0" applyFont="1" applyBorder="1" applyAlignment="1">
      <alignment horizontal="center"/>
    </xf>
  </cellXfs>
  <cellStyles count="10">
    <cellStyle name="Comma" xfId="2" builtinId="3"/>
    <cellStyle name="Comma 14" xfId="6" xr:uid="{F0D35803-AF4B-4363-BA35-EAD2573727FD}"/>
    <cellStyle name="Currency" xfId="3" builtinId="4"/>
    <cellStyle name="Normal" xfId="0" builtinId="0"/>
    <cellStyle name="Normal 2 13" xfId="8" xr:uid="{52E8606E-AD79-454C-BD80-792B54AB8091}"/>
    <cellStyle name="Normal 2 3" xfId="5" xr:uid="{3A59B549-EA82-4ABF-AFF6-2C4FA85EB851}"/>
    <cellStyle name="Normal 5" xfId="9" xr:uid="{258FF952-35A0-43AD-899F-B4C4DD64D7A0}"/>
    <cellStyle name="Percent" xfId="4" builtinId="5"/>
    <cellStyle name="Percent 2" xfId="7" xr:uid="{2E9B78B5-9538-4673-AD7A-FD0052ABA8B8}"/>
    <cellStyle name="RowLevel_1" xfId="1" builtinId="1" iLevel="0"/>
  </cellStyles>
  <dxfs count="51">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general" vertical="bottom" textRotation="0" wrapText="0" indent="0" justifyLastLine="0" shrinkToFit="0" readingOrder="0"/>
      <protection locked="1" hidden="0"/>
    </dxf>
    <dxf>
      <numFmt numFmtId="169" formatCode="_(* #,##0.0_);_(* \(#,##0.0\);_(* &quot;-&quot;??_);_(@_)"/>
    </dxf>
    <dxf>
      <numFmt numFmtId="170" formatCode="_(* #,##0_);_(* \(#,##0\);_(* &quot;-&quot;??_);_(@_)"/>
    </dxf>
    <dxf>
      <numFmt numFmtId="170" formatCode="_(* #,##0_);_(* \(#,##0\);_(* &quot;-&quot;??_);_(@_)"/>
    </dxf>
    <dxf>
      <numFmt numFmtId="170" formatCode="_(* #,##0_);_(* \(#,##0\);_(* &quot;-&quot;??_);_(@_)"/>
    </dxf>
    <dxf>
      <alignment horizontal="center"/>
    </dxf>
    <dxf>
      <alignment horizontal="center"/>
    </dxf>
    <dxf>
      <alignment horizontal="center"/>
    </dxf>
    <dxf>
      <numFmt numFmtId="170" formatCode="_(* #,##0_);_(* \(#,##0\);_(* &quot;-&quot;??_);_(@_)"/>
    </dxf>
    <dxf>
      <numFmt numFmtId="170" formatCode="_(* #,##0_);_(* \(#,##0\);_(* &quot;-&quot;??_);_(@_)"/>
    </dxf>
    <dxf>
      <numFmt numFmtId="168" formatCode="_(&quot;$&quot;* #,##0_);_(&quot;$&quot;* \(#,##0\);_(&quot;$&quot;* &quot;-&quot;??_);_(@_)"/>
    </dxf>
    <dxf>
      <numFmt numFmtId="170" formatCode="_(* #,##0_);_(* \(#,##0\);_(* &quot;-&quot;??_);_(@_)"/>
    </dxf>
    <dxf>
      <numFmt numFmtId="170" formatCode="_(* #,##0_);_(* \(#,##0\);_(* &quot;-&quot;??_);_(@_)"/>
    </dxf>
    <dxf>
      <numFmt numFmtId="168" formatCode="_(&quot;$&quot;* #,##0_);_(&quot;$&quot;* \(#,##0\);_(&quot;$&quot;* &quot;-&quot;??_);_(@_)"/>
    </dxf>
    <dxf>
      <alignment horizontal="center"/>
    </dxf>
    <dxf>
      <alignment horizontal="center"/>
    </dxf>
    <dxf>
      <alignment horizontal="center"/>
    </dxf>
    <dxf>
      <numFmt numFmtId="170" formatCode="_(* #,##0_);_(* \(#,##0\);_(* &quot;-&quot;??_);_(@_)"/>
    </dxf>
    <dxf>
      <numFmt numFmtId="170" formatCode="_(* #,##0_);_(* \(#,##0\);_(* &quot;-&quot;??_);_(@_)"/>
    </dxf>
    <dxf>
      <numFmt numFmtId="168" formatCode="_(&quot;$&quot;* #,##0_);_(&quot;$&quot;* \(#,##0\);_(&quot;$&quot;* &quot;-&quot;??_);_(@_)"/>
    </dxf>
    <dxf>
      <alignment horizontal="center"/>
    </dxf>
    <dxf>
      <alignment horizontal="center"/>
    </dxf>
    <dxf>
      <alignment horizontal="center"/>
    </dxf>
    <dxf>
      <numFmt numFmtId="170" formatCode="_(* #,##0_);_(* \(#,##0\);_(* &quot;-&quot;??_);_(@_)"/>
    </dxf>
    <dxf>
      <numFmt numFmtId="170" formatCode="_(* #,##0_);_(* \(#,##0\);_(* &quot;-&quot;??_);_(@_)"/>
    </dxf>
    <dxf>
      <numFmt numFmtId="168" formatCode="_(&quot;$&quot;* #,##0_);_(&quot;$&quot;* \(#,##0\);_(&quot;$&quot;* &quot;-&quot;??_);_(@_)"/>
    </dxf>
    <dxf>
      <alignment horizontal="center"/>
    </dxf>
    <dxf>
      <alignment horizontal="center"/>
    </dxf>
    <dxf>
      <alignment horizontal="center"/>
    </dxf>
    <dxf>
      <numFmt numFmtId="170" formatCode="_(* #,##0_);_(* \(#,##0\);_(* &quot;-&quot;??_);_(@_)"/>
    </dxf>
    <dxf>
      <numFmt numFmtId="170" formatCode="_(* #,##0_);_(* \(#,##0\);_(* &quot;-&quot;??_);_(@_)"/>
    </dxf>
    <dxf>
      <numFmt numFmtId="168" formatCode="_(&quot;$&quot;* #,##0_);_(&quot;$&quot;* \(#,##0\);_(&quot;$&quot;* &quot;-&quot;??_);_(@_)"/>
    </dxf>
    <dxf>
      <alignment horizontal="center"/>
    </dxf>
    <dxf>
      <alignment horizontal="center"/>
    </dxf>
    <dxf>
      <numFmt numFmtId="170" formatCode="_(* #,##0_);_(* \(#,##0\);_(* &quot;-&quot;??_);_(@_)"/>
    </dxf>
    <dxf>
      <numFmt numFmtId="168" formatCode="_(&quot;$&quot;* #,##0_);_(&quot;$&quot;* \(#,##0\);_(&quot;$&quot;* &quot;-&quot;??_);_(@_)"/>
    </dxf>
  </dxfs>
  <tableStyles count="0" defaultTableStyle="TableStyleMedium2" defaultPivotStyle="PivotStyleMedium9"/>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4.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pivotCacheDefinition" Target="pivotCache/pivotCacheDefinition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pivotCacheDefinition" Target="pivotCache/pivotCacheDefinition1.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15</xdr:col>
      <xdr:colOff>292274</xdr:colOff>
      <xdr:row>74</xdr:row>
      <xdr:rowOff>168542</xdr:rowOff>
    </xdr:from>
    <xdr:to>
      <xdr:col>17</xdr:col>
      <xdr:colOff>617536</xdr:colOff>
      <xdr:row>80</xdr:row>
      <xdr:rowOff>142875</xdr:rowOff>
    </xdr:to>
    <xdr:sp macro="" textlink="">
      <xdr:nvSpPr>
        <xdr:cNvPr id="4" name="TextBox 3">
          <a:extLst>
            <a:ext uri="{FF2B5EF4-FFF2-40B4-BE49-F238E27FC236}">
              <a16:creationId xmlns:a16="http://schemas.microsoft.com/office/drawing/2014/main" id="{D60D39CB-4811-4108-875E-2F929205838F}"/>
            </a:ext>
          </a:extLst>
        </xdr:cNvPr>
        <xdr:cNvSpPr txBox="1"/>
      </xdr:nvSpPr>
      <xdr:spPr>
        <a:xfrm>
          <a:off x="10468149" y="12963792"/>
          <a:ext cx="2182637" cy="1069708"/>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Due</a:t>
          </a:r>
          <a:r>
            <a:rPr lang="en-US" sz="900" baseline="0"/>
            <a:t> to low sample size in some pipe size categories, using GIS the Company used GIS to calculate the ratio of customers connected to mains of less than and greater than or equal to 4 inches for rate schedule 03C since 2008 system-wide.</a:t>
          </a:r>
          <a:endParaRPr lang="en-US" sz="900"/>
        </a:p>
      </xdr:txBody>
    </xdr:sp>
    <xdr:clientData/>
  </xdr:twoCellAnchor>
  <xdr:twoCellAnchor editAs="oneCell">
    <xdr:from>
      <xdr:col>1</xdr:col>
      <xdr:colOff>59531</xdr:colOff>
      <xdr:row>15</xdr:row>
      <xdr:rowOff>15081</xdr:rowOff>
    </xdr:from>
    <xdr:to>
      <xdr:col>9</xdr:col>
      <xdr:colOff>206635</xdr:colOff>
      <xdr:row>22</xdr:row>
      <xdr:rowOff>6413</xdr:rowOff>
    </xdr:to>
    <xdr:pic>
      <xdr:nvPicPr>
        <xdr:cNvPr id="3" name="Picture 2">
          <a:extLst>
            <a:ext uri="{FF2B5EF4-FFF2-40B4-BE49-F238E27FC236}">
              <a16:creationId xmlns:a16="http://schemas.microsoft.com/office/drawing/2014/main" id="{36BAA809-F042-434E-80EC-6E532AEB1552}"/>
            </a:ext>
          </a:extLst>
        </xdr:cNvPr>
        <xdr:cNvPicPr>
          <a:picLocks noChangeAspect="1"/>
        </xdr:cNvPicPr>
      </xdr:nvPicPr>
      <xdr:blipFill>
        <a:blip xmlns:r="http://schemas.openxmlformats.org/officeDocument/2006/relationships" r:embed="rId1"/>
        <a:stretch>
          <a:fillRect/>
        </a:stretch>
      </xdr:blipFill>
      <xdr:spPr>
        <a:xfrm>
          <a:off x="666750" y="2693987"/>
          <a:ext cx="5064385" cy="1241489"/>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148.798911805556" createdVersion="6" refreshedVersion="6" minRefreshableVersion="3" recordCount="263" xr:uid="{31A38A18-8EC2-4D34-A1A1-DE5ACF0D6BB1}">
  <cacheSource type="worksheet">
    <worksheetSource ref="C10:AD273" sheet="PremiseRateSch WA"/>
  </cacheSource>
  <cacheFields count="34">
    <cacheField name="RiserID" numFmtId="0">
      <sharedItems containsSemiMixedTypes="0" containsString="0" containsNumber="1" containsInteger="1" minValue="517863" maxValue="5740171"/>
    </cacheField>
    <cacheField name="RiserTypeC" numFmtId="0">
      <sharedItems containsSemiMixedTypes="0" containsString="0" containsNumber="1" containsInteger="1" minValue="1" maxValue="5"/>
    </cacheField>
    <cacheField name="POINT_X" numFmtId="0">
      <sharedItems containsSemiMixedTypes="0" containsString="0" containsNumber="1" minValue="1400616.0343800001" maxValue="1837181.81168"/>
    </cacheField>
    <cacheField name="POINT_Y" numFmtId="0">
      <sharedItems containsSemiMixedTypes="0" containsString="0" containsNumber="1" minValue="696772.40213499998" maxValue="808318.21529199998"/>
    </cacheField>
    <cacheField name="Premise_Number" numFmtId="0">
      <sharedItems containsSemiMixedTypes="0" containsString="0" containsNumber="1" containsInteger="1" minValue="1711199000" maxValue="26573424000"/>
    </cacheField>
    <cacheField name="DUPLICATE" numFmtId="0">
      <sharedItems containsSemiMixedTypes="0" containsString="0" containsNumber="1" containsInteger="1" minValue="0" maxValue="1" count="2">
        <n v="0"/>
        <n v="1"/>
      </sharedItems>
    </cacheField>
    <cacheField name="Account_Name" numFmtId="0">
      <sharedItems/>
    </cacheField>
    <cacheField name="Account_Number" numFmtId="0">
      <sharedItems containsSemiMixedTypes="0" containsString="0" containsNumber="1" containsInteger="1" minValue="8616" maxValue="3993641"/>
    </cacheField>
    <cacheField name="Rate_Schedule" numFmtId="0">
      <sharedItems count="11">
        <s v="I42SF"/>
        <s v="C42TF"/>
        <s v="I41SF"/>
        <s v="I03  "/>
        <s v="C41SF"/>
        <s v="I42SI"/>
        <s v="I42TF"/>
        <s v="C41TF"/>
        <s v="I42TI"/>
        <s v="C42SF"/>
        <s v="C42SI"/>
      </sharedItems>
    </cacheField>
    <cacheField name="RateDescription" numFmtId="0">
      <sharedItems/>
    </cacheField>
    <cacheField name="Account_Status_Code" numFmtId="0">
      <sharedItems/>
    </cacheField>
    <cacheField name="Service_Address" numFmtId="0">
      <sharedItems/>
    </cacheField>
    <cacheField name="Service_City" numFmtId="0">
      <sharedItems/>
    </cacheField>
    <cacheField name="Service_State" numFmtId="0">
      <sharedItems/>
    </cacheField>
    <cacheField name="Service_Zip" numFmtId="0">
      <sharedItems containsSemiMixedTypes="0" containsString="0" containsNumber="1" containsInteger="1" minValue="98604" maxValue="986869600"/>
    </cacheField>
    <cacheField name="ServiceID" numFmtId="0">
      <sharedItems containsSemiMixedTypes="0" containsString="0" containsNumber="1" containsInteger="1" minValue="1" maxValue="309"/>
    </cacheField>
    <cacheField name="ServiceLength/WorkOrder" numFmtId="0">
      <sharedItems containsSemiMixedTypes="0" containsString="0" containsNumber="1" minValue="3.0667430000000002" maxValue="1522.158134"/>
    </cacheField>
    <cacheField name="Work Order ID" numFmtId="0">
      <sharedItems containsMixedTypes="1" containsNumber="1" containsInteger="1" minValue="0" maxValue="99999999"/>
    </cacheField>
    <cacheField name="Installation Date" numFmtId="0">
      <sharedItems containsDate="1" containsMixedTypes="1" minDate="1958-01-01T00:00:00" maxDate="2020-08-01T00:00:00"/>
    </cacheField>
    <cacheField name="Nominal Diameter" numFmtId="0">
      <sharedItems containsSemiMixedTypes="0" containsString="0" containsNumber="1" minValue="0.5" maxValue="6.625" count="8">
        <n v="0.5"/>
        <n v="2"/>
        <n v="1"/>
        <n v="4"/>
        <n v="4.5"/>
        <n v="0.75"/>
        <n v="6"/>
        <n v="6.625"/>
      </sharedItems>
    </cacheField>
    <cacheField name="Material" numFmtId="0">
      <sharedItems/>
    </cacheField>
    <cacheField name="SERVICE SIZE TYPE" numFmtId="0">
      <sharedItems count="11">
        <s v="0.5-PO"/>
        <s v="2-WS"/>
        <s v="2-PO"/>
        <s v="1-PO"/>
        <s v="4-PO"/>
        <s v="4.5-WS"/>
        <s v="4-WS"/>
        <s v="0.75-WS"/>
        <s v="6-PO"/>
        <s v="1-WS"/>
        <s v="6.625-WS"/>
      </sharedItems>
    </cacheField>
    <cacheField name="maop" numFmtId="0">
      <sharedItems containsMixedTypes="1" containsNumber="1" containsInteger="1" minValue="0" maxValue="250"/>
    </cacheField>
    <cacheField name="Wall Thickness" numFmtId="0">
      <sharedItems containsMixedTypes="1" containsNumber="1" minValue="0" maxValue="0.57599999999999996"/>
    </cacheField>
    <cacheField name="Project Number" numFmtId="0">
      <sharedItems containsMixedTypes="1" containsNumber="1" containsInteger="1" minValue="3100" maxValue="201255"/>
    </cacheField>
    <cacheField name="Pressure Class" numFmtId="0">
      <sharedItems/>
    </cacheField>
    <cacheField name="MainID" numFmtId="0">
      <sharedItems containsMixedTypes="1" containsNumber="1" containsInteger="1" minValue="109845" maxValue="109845"/>
    </cacheField>
    <cacheField name="Installation Date2" numFmtId="14">
      <sharedItems containsSemiMixedTypes="0" containsNonDate="0" containsDate="1" containsString="0" minDate="1956-01-01T00:00:00" maxDate="2019-03-06T00:00:00"/>
    </cacheField>
    <cacheField name="Nominal Diameter2" numFmtId="0">
      <sharedItems containsSemiMixedTypes="0" containsString="0" containsNumber="1" minValue="1" maxValue="6.625"/>
    </cacheField>
    <cacheField name="maop2" numFmtId="0">
      <sharedItems containsSemiMixedTypes="0" containsString="0" containsNumber="1" containsInteger="1" minValue="40" maxValue="250"/>
    </cacheField>
    <cacheField name="Work Order ID2" numFmtId="0">
      <sharedItems containsMixedTypes="1" containsNumber="1" containsInteger="1" minValue="0" maxValue="99038787"/>
    </cacheField>
    <cacheField name="Material2" numFmtId="0">
      <sharedItems/>
    </cacheField>
    <cacheField name="Main Dia_Material" numFmtId="0">
      <sharedItems count="10">
        <s v="2-(P)"/>
        <s v="4.5-(W)"/>
        <s v="4-(P)"/>
        <s v="2-(W)"/>
        <s v="1-(W)"/>
        <s v="4.5-WS"/>
        <s v="6-(P)"/>
        <s v="1.25-(P)"/>
        <s v="6.625-(W)"/>
        <s v="3.5-WS"/>
      </sharedItems>
    </cacheField>
    <cacheField name="Install Date" numFmtId="0">
      <sharedItems containsSemiMixedTypes="0" containsString="0" containsNumber="1" containsInteger="1" minValue="0" maxValue="1" count="2">
        <n v="0"/>
        <n v="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151.706262384258" createdVersion="6" refreshedVersion="6" minRefreshableVersion="3" recordCount="300" xr:uid="{F1A8AF3A-261E-4D5E-ACC0-D2452E5C00A4}">
  <cacheSource type="worksheet">
    <worksheetSource ref="A5:AH305" sheet="Com-Ind Mains Combined"/>
  </cacheSource>
  <cacheFields count="34">
    <cacheField name="Year" numFmtId="0">
      <sharedItems containsSemiMixedTypes="0" containsString="0" containsNumber="1" containsInteger="1" minValue="2014" maxValue="2019" count="6">
        <n v="2019"/>
        <n v="2018"/>
        <n v="2017"/>
        <n v="2016"/>
        <n v="2015"/>
        <n v="2014"/>
      </sharedItems>
    </cacheField>
    <cacheField name="Work type" numFmtId="49">
      <sharedItems/>
    </cacheField>
    <cacheField name="Type of Service" numFmtId="49">
      <sharedItems/>
    </cacheField>
    <cacheField name="Work Type2" numFmtId="49">
      <sharedItems/>
    </cacheField>
    <cacheField name="Program Code" numFmtId="49">
      <sharedItems/>
    </cacheField>
    <cacheField name="Work Center" numFmtId="49">
      <sharedItems/>
    </cacheField>
    <cacheField name="Order Type" numFmtId="49">
      <sharedItems count="1">
        <s v="SM01"/>
      </sharedItems>
    </cacheField>
    <cacheField name="Main" numFmtId="49">
      <sharedItems/>
    </cacheField>
    <cacheField name="Market Segment" numFmtId="49">
      <sharedItems count="2">
        <s v="COM"/>
        <s v="IND"/>
      </sharedItems>
    </cacheField>
    <cacheField name="Segment" numFmtId="49">
      <sharedItems/>
    </cacheField>
    <cacheField name="Crew Type for PM Order" numFmtId="49">
      <sharedItems/>
    </cacheField>
    <cacheField name="Estimate Type" numFmtId="49">
      <sharedItems/>
    </cacheField>
    <cacheField name="Maintenance Order" numFmtId="49">
      <sharedItems/>
    </cacheField>
    <cacheField name="Address" numFmtId="49">
      <sharedItems/>
    </cacheField>
    <cacheField name="Pathway Type" numFmtId="49">
      <sharedItems/>
    </cacheField>
    <cacheField name="Type of Main" numFmtId="49">
      <sharedItems/>
    </cacheField>
    <cacheField name="Number of Services" numFmtId="164">
      <sharedItems containsSemiMixedTypes="0" containsString="0" containsNumber="1" containsInteger="1" minValue="1" maxValue="2"/>
    </cacheField>
    <cacheField name="Estimated Cost" numFmtId="164">
      <sharedItems containsSemiMixedTypes="0" containsString="0" containsNumber="1" minValue="0" maxValue="560206.04"/>
    </cacheField>
    <cacheField name="Actual Costs" numFmtId="164">
      <sharedItems containsSemiMixedTypes="0" containsString="0" containsNumber="1" minValue="0" maxValue="1301820.68"/>
    </cacheField>
    <cacheField name="Planned Costs" numFmtId="165">
      <sharedItems containsSemiMixedTypes="0" containsString="0" containsNumber="1" minValue="0" maxValue="2290679.98"/>
    </cacheField>
    <cacheField name="Actual Feet" numFmtId="0">
      <sharedItems containsString="0" containsBlank="1" containsNumber="1" minValue="0" maxValue="9829.65"/>
    </cacheField>
    <cacheField name="Feet per Service" numFmtId="0">
      <sharedItems containsSemiMixedTypes="0" containsString="0" containsNumber="1" minValue="0" maxValue="9829.65"/>
    </cacheField>
    <cacheField name="Estimated Feet" numFmtId="0">
      <sharedItems containsBlank="1" containsMixedTypes="1" containsNumber="1" minValue="0" maxValue="50289.243505909173"/>
    </cacheField>
    <cacheField name="% est" numFmtId="0">
      <sharedItems containsMixedTypes="1" containsNumber="1" minValue="0" maxValue="12139650"/>
    </cacheField>
    <cacheField name="Unit Cost" numFmtId="0">
      <sharedItems containsString="0" containsBlank="1" containsNumber="1" minValue="0" maxValue="209412.06"/>
    </cacheField>
    <cacheField name="COH" numFmtId="0">
      <sharedItems containsString="0" containsBlank="1" containsNumber="1" minValue="0" maxValue="667251.68999999994"/>
    </cacheField>
    <cacheField name="Cost Without COH" numFmtId="0">
      <sharedItems containsSemiMixedTypes="0" containsString="0" containsNumber="1" minValue="0" maxValue="634568.99"/>
    </cacheField>
    <cacheField name="Unit Cost Without COH" numFmtId="165">
      <sharedItems containsSemiMixedTypes="0" containsString="0" containsNumber="1" minValue="0" maxValue="21570.29"/>
    </cacheField>
    <cacheField name="Customer Contribution" numFmtId="165">
      <sharedItems containsSemiMixedTypes="0" containsString="0" containsNumber="1" minValue="0" maxValue="1480.8125"/>
    </cacheField>
    <cacheField name="Unit Cost With customer contribution" numFmtId="0">
      <sharedItems containsString="0" containsBlank="1" containsNumber="1" minValue="0" maxValue="44613.945"/>
    </cacheField>
    <cacheField name="Total Estimated Labor Hours" numFmtId="0">
      <sharedItems containsString="0" containsBlank="1" containsNumber="1" minValue="0" maxValue="1155"/>
    </cacheField>
    <cacheField name="Total Actual Labor Hours" numFmtId="0">
      <sharedItems containsString="0" containsBlank="1" containsNumber="1" minValue="0" maxValue="2273.5"/>
    </cacheField>
    <cacheField name="Foot Filter" numFmtId="0">
      <sharedItems containsSemiMixedTypes="0" containsString="0" containsNumber="1" containsInteger="1" minValue="0" maxValue="1" count="2">
        <n v="0"/>
        <n v="1"/>
      </sharedItems>
    </cacheField>
    <cacheField name="PIPE SIZE" numFmtId="0">
      <sharedItems count="10">
        <e v="#N/A"/>
        <s v="P-0200"/>
        <s v="P-0400"/>
        <s v="P-0600"/>
        <s v="S-0075"/>
        <s v="S-0100"/>
        <s v="S-0200"/>
        <s v="N/A" u="1"/>
        <s v="P-0100" u="1"/>
        <s v="S-0400" u="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166.79327962963" createdVersion="6" refreshedVersion="6" minRefreshableVersion="3" recordCount="1957" xr:uid="{7C1ED9F6-7AE9-4808-9430-8D1BE295BAB8}">
  <cacheSource type="worksheet">
    <worksheetSource name="Table1"/>
  </cacheSource>
  <cacheFields count="21">
    <cacheField name="AccountNumber" numFmtId="0">
      <sharedItems containsSemiMixedTypes="0" containsString="0" containsNumber="1" containsInteger="1" minValue="1844" maxValue="3899279"/>
    </cacheField>
    <cacheField name="Premise" numFmtId="0">
      <sharedItems/>
    </cacheField>
    <cacheField name="RateSchedule" numFmtId="0">
      <sharedItems count="1">
        <s v="03C  "/>
      </sharedItems>
    </cacheField>
    <cacheField name="LastBillDate" numFmtId="0">
      <sharedItems containsSemiMixedTypes="0" containsString="0" containsNumber="1" containsInteger="1" minValue="0" maxValue="20191114"/>
    </cacheField>
    <cacheField name="BufID" numFmtId="1">
      <sharedItems containsSemiMixedTypes="0" containsString="0" containsNumber="1" containsInteger="1" minValue="6" maxValue="33260"/>
    </cacheField>
    <cacheField name="RiserID" numFmtId="1">
      <sharedItems containsSemiMixedTypes="0" containsString="0" containsNumber="1" containsInteger="1" minValue="6350" maxValue="5244504"/>
    </cacheField>
    <cacheField name="Riser Type Code" numFmtId="0">
      <sharedItems/>
    </cacheField>
    <cacheField name="ServiceNominalDiameter" numFmtId="0">
      <sharedItems/>
    </cacheField>
    <cacheField name="TotalServiceFootage/WorkOrder" numFmtId="2">
      <sharedItems containsSemiMixedTypes="0" containsString="0" containsNumber="1" minValue="5.0000000162820362" maxValue="1132.7415165115292"/>
    </cacheField>
    <cacheField name="Service Work Order ID" numFmtId="0">
      <sharedItems containsBlank="1"/>
    </cacheField>
    <cacheField name="ServiceMaterial" numFmtId="0">
      <sharedItems/>
    </cacheField>
    <cacheField name="Operating Pressure" numFmtId="0">
      <sharedItems containsString="0" containsBlank="1" containsNumber="1" containsInteger="1" minValue="0" maxValue="300"/>
    </cacheField>
    <cacheField name="maop" numFmtId="0">
      <sharedItems containsString="0" containsBlank="1" containsNumber="1" containsInteger="1" minValue="0" maxValue="400"/>
    </cacheField>
    <cacheField name="MainID" numFmtId="0">
      <sharedItems/>
    </cacheField>
    <cacheField name="Main Installation Date" numFmtId="171">
      <sharedItems containsSemiMixedTypes="0" containsNonDate="0" containsDate="1" containsString="0" minDate="2008-01-01T00:00:00" maxDate="2019-08-28T00:00:00"/>
    </cacheField>
    <cacheField name="Main Nominal Diameter" numFmtId="0">
      <sharedItems/>
    </cacheField>
    <cacheField name="Main_maop" numFmtId="0">
      <sharedItems containsString="0" containsBlank="1" containsNumber="1" containsInteger="1" minValue="26" maxValue="300"/>
    </cacheField>
    <cacheField name="Main_Material" numFmtId="0">
      <sharedItems/>
    </cacheField>
    <cacheField name="MainWorkOrderId" numFmtId="0">
      <sharedItems containsBlank="1"/>
    </cacheField>
    <cacheField name="Main Dia_Material" numFmtId="0">
      <sharedItems count="12">
        <s v="2&quot;-(P)"/>
        <s v="2&quot;-(W)"/>
        <s v="4&quot;-(P)"/>
        <s v="1&quot;-(P)"/>
        <s v="1&quot;-(W)"/>
        <s v="3/4&quot;-(W)"/>
        <s v="6&quot;-(P)"/>
        <s v="6-5/8&quot;-(W)"/>
        <s v="8-5/8&quot;-(W)"/>
        <s v="1/2&quot;-(P)"/>
        <s v="4-1/2&quot;-(W)"/>
        <s v="6&quot;-(W)"/>
      </sharedItems>
    </cacheField>
    <cacheField name="Install Year" numFmtId="0">
      <sharedItems containsSemiMixedTypes="0" containsString="0" containsNumber="1" containsInteger="1" minValue="1" maxValue="1" count="1">
        <n v="1"/>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181.467301041666" createdVersion="6" refreshedVersion="6" minRefreshableVersion="3" recordCount="14195" xr:uid="{6BF6F14E-F26A-4847-9CB5-2109EA76ED3E}">
  <cacheSource type="worksheet">
    <worksheetSource ref="B10:P14205" sheet="Jobs Dataset"/>
  </cacheSource>
  <cacheFields count="18">
    <cacheField name="Order" numFmtId="0">
      <sharedItems/>
    </cacheField>
    <cacheField name="Order Type" numFmtId="0">
      <sharedItems count="3">
        <s v="SM03"/>
        <s v="SM02"/>
        <s v="SM01"/>
      </sharedItems>
    </cacheField>
    <cacheField name="Description" numFmtId="0">
      <sharedItems/>
    </cacheField>
    <cacheField name="Street" numFmtId="0">
      <sharedItems/>
    </cacheField>
    <cacheField name="City" numFmtId="0">
      <sharedItems/>
    </cacheField>
    <cacheField name="Region" numFmtId="0">
      <sharedItems/>
    </cacheField>
    <cacheField name="MaintActivType" numFmtId="0">
      <sharedItems/>
    </cacheField>
    <cacheField name="Market Segment (Cust Acq only)" numFmtId="0">
      <sharedItems count="6">
        <s v="COM"/>
        <s v="RES-SF"/>
        <s v="RES-MF"/>
        <s v="IND"/>
        <s v="RES-SS"/>
        <s v="N/A" u="1"/>
      </sharedItems>
    </cacheField>
    <cacheField name="Type of Service (Cust Acq only)" numFmtId="0">
      <sharedItems count="3">
        <s v="CONV"/>
        <s v="NEW"/>
        <s v="N/A"/>
      </sharedItems>
    </cacheField>
    <cacheField name="Pipe Size and Type" numFmtId="0">
      <sharedItems count="12">
        <s v="P-0100"/>
        <s v="P-0200"/>
        <s v="N/A"/>
        <s v="P-0050"/>
        <s v="P-0600"/>
        <s v="P-0400"/>
        <s v="S-0075"/>
        <s v="S-0200"/>
        <s v="S-0100"/>
        <s v=""/>
        <s v="S-0400"/>
        <s v="P-0125" u="1"/>
      </sharedItems>
    </cacheField>
    <cacheField name="Const Comp Date" numFmtId="0">
      <sharedItems containsNonDate="0" containsString="0" containsBlank="1"/>
    </cacheField>
    <cacheField name="Year" numFmtId="0">
      <sharedItems containsSemiMixedTypes="0" containsString="0" containsNumber="1" containsInteger="1" minValue="2014" maxValue="2019" count="6">
        <n v="2014"/>
        <n v="2015"/>
        <n v="2016"/>
        <n v="2017"/>
        <n v="2018"/>
        <n v="2019"/>
      </sharedItems>
    </cacheField>
    <cacheField name="Cost w/o COH" numFmtId="0">
      <sharedItems containsSemiMixedTypes="0" containsString="0" containsNumber="1" minValue="-1672.6" maxValue="927738.24"/>
    </cacheField>
    <cacheField name="Footage" numFmtId="0">
      <sharedItems containsString="0" containsBlank="1" containsNumber="1" minValue="0" maxValue="11017"/>
    </cacheField>
    <cacheField name="Include" numFmtId="0">
      <sharedItems containsSemiMixedTypes="0" containsString="0" containsNumber="1" containsInteger="1" minValue="1" maxValue="1"/>
    </cacheField>
    <cacheField name="Cost Filter" numFmtId="0">
      <sharedItems containsSemiMixedTypes="0" containsString="0" containsNumber="1" containsInteger="1" minValue="0" maxValue="1" count="2">
        <n v="0"/>
        <n v="1"/>
      </sharedItems>
    </cacheField>
    <cacheField name="Foot Filter" numFmtId="0">
      <sharedItems containsSemiMixedTypes="0" containsString="0" containsNumber="1" containsInteger="1" minValue="0" maxValue="1" count="2">
        <n v="0"/>
        <n v="1"/>
      </sharedItems>
    </cacheField>
    <cacheField name="Rate Schedule" numFmtId="0">
      <sharedItems count="22">
        <s v="C03"/>
        <s v=""/>
        <s v="C01"/>
        <s v="02R"/>
        <s v="R02"/>
        <s v="R01"/>
        <s v="R27"/>
        <s v="I42"/>
        <s v="03C"/>
        <s v="R03"/>
        <s v="27R"/>
        <s v="31C" u="1"/>
        <s v="31CSF" u="1"/>
        <s v="01R" u="1"/>
        <s v="31I" u="1"/>
        <s v="03R" u="1"/>
        <s v="32ISI" u="1"/>
        <s v=" " u="1"/>
        <s v="32C" u="1"/>
        <s v="32I" u="1"/>
        <s v="01C" u="1"/>
        <s v="03I"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3">
  <r>
    <n v="589246"/>
    <n v="5"/>
    <n v="1531900.5084800001"/>
    <n v="696772.40213499998"/>
    <n v="18762793000"/>
    <x v="0"/>
    <s v="Norwesco                      "/>
    <n v="487532"/>
    <x v="0"/>
    <s v="Firm Sales Service            "/>
    <s v="AC"/>
    <s v="3860 Grant St                                     "/>
    <s v="Washougal           "/>
    <s v="WA"/>
    <n v="98671"/>
    <n v="230"/>
    <n v="185.06073000000001"/>
    <n v="97024826"/>
    <d v="1997-01-01T00:00:00"/>
    <x v="0"/>
    <s v="PO"/>
    <x v="0"/>
    <n v="0"/>
    <n v="0"/>
    <s v="&lt;Null&gt;"/>
    <s v="B"/>
    <s v="DB 153683"/>
    <d v="1997-01-01T00:00:00"/>
    <n v="2"/>
    <n v="40"/>
    <n v="97027159"/>
    <s v="(P)"/>
    <x v="0"/>
    <x v="0"/>
  </r>
  <r>
    <n v="517863"/>
    <n v="1"/>
    <n v="1400616.0343800001"/>
    <n v="697276.14108099998"/>
    <n v="7722040000"/>
    <x v="0"/>
    <s v="PeaceHealth SW Medical Cntr   "/>
    <n v="192040"/>
    <x v="1"/>
    <s v="Com'l Transport. Firm Service "/>
    <s v="AC"/>
    <s v="400 NE Mother Joseph Pl #CUP                      "/>
    <s v="Vancouver           "/>
    <s v="WA"/>
    <n v="986643200"/>
    <n v="135"/>
    <n v="22.546541000000001"/>
    <n v="3142451"/>
    <d v="2006-01-01T00:00:00"/>
    <x v="0"/>
    <s v="PO"/>
    <x v="0"/>
    <n v="0"/>
    <n v="0"/>
    <s v="&lt;Null&gt;"/>
    <s v="B"/>
    <s v="DB 183899"/>
    <d v="2006-01-01T00:00:00"/>
    <n v="2"/>
    <n v="57"/>
    <n v="3121588"/>
    <s v="(P)"/>
    <x v="0"/>
    <x v="0"/>
  </r>
  <r>
    <n v="517863"/>
    <n v="1"/>
    <n v="1400616.0343800001"/>
    <n v="697276.14108099998"/>
    <n v="7722040000"/>
    <x v="1"/>
    <s v="PeaceHealth SW Medical Cntr   "/>
    <n v="192040"/>
    <x v="1"/>
    <s v="Com'l Transport. Firm Service "/>
    <s v="AC"/>
    <s v="400 NE Mother Joseph Pl #CUP                      "/>
    <s v="Vancouver           "/>
    <s v="WA"/>
    <n v="986643200"/>
    <n v="136"/>
    <n v="32.564528000000003"/>
    <n v="3142452"/>
    <d v="2006-01-01T00:00:00"/>
    <x v="0"/>
    <s v="PO"/>
    <x v="0"/>
    <n v="0"/>
    <n v="0"/>
    <s v="&lt;Null&gt;"/>
    <s v="B"/>
    <s v="DB 183899"/>
    <d v="2006-01-01T00:00:00"/>
    <n v="2"/>
    <n v="57"/>
    <n v="3121588"/>
    <s v="(P)"/>
    <x v="0"/>
    <x v="0"/>
  </r>
  <r>
    <n v="517863"/>
    <n v="1"/>
    <n v="1400616.0343800001"/>
    <n v="697276.14108099998"/>
    <n v="7722040000"/>
    <x v="1"/>
    <s v="PeaceHealth SW Medical Cntr   "/>
    <n v="192040"/>
    <x v="1"/>
    <s v="Com'l Transport. Firm Service "/>
    <s v="AC"/>
    <s v="400 NE Mother Joseph Pl #CUP                      "/>
    <s v="Vancouver           "/>
    <s v="WA"/>
    <n v="986643200"/>
    <n v="137"/>
    <n v="18.689197"/>
    <n v="3142007"/>
    <d v="2006-01-01T00:00:00"/>
    <x v="0"/>
    <s v="PO"/>
    <x v="0"/>
    <n v="0"/>
    <n v="0"/>
    <s v="&lt;Null&gt;"/>
    <s v="B"/>
    <s v="DB 183899"/>
    <d v="2006-01-01T00:00:00"/>
    <n v="2"/>
    <n v="57"/>
    <n v="3121588"/>
    <s v="(P)"/>
    <x v="0"/>
    <x v="0"/>
  </r>
  <r>
    <n v="517863"/>
    <n v="1"/>
    <n v="1400616.0343800001"/>
    <n v="697276.14108099998"/>
    <n v="7722040000"/>
    <x v="1"/>
    <s v="PeaceHealth SW Medical Cntr   "/>
    <n v="192040"/>
    <x v="1"/>
    <s v="Com'l Transport. Firm Service "/>
    <s v="AC"/>
    <s v="400 NE Mother Joseph Pl #CUP                      "/>
    <s v="Vancouver           "/>
    <s v="WA"/>
    <n v="986643200"/>
    <n v="138"/>
    <n v="23.085436999999999"/>
    <n v="3142005"/>
    <d v="2006-01-01T00:00:00"/>
    <x v="0"/>
    <s v="PO"/>
    <x v="0"/>
    <n v="0"/>
    <n v="0"/>
    <s v="&lt;Null&gt;"/>
    <s v="B"/>
    <s v="DB 183899"/>
    <d v="2006-01-01T00:00:00"/>
    <n v="2"/>
    <n v="57"/>
    <n v="3121588"/>
    <s v="(P)"/>
    <x v="0"/>
    <x v="0"/>
  </r>
  <r>
    <n v="589234"/>
    <n v="3"/>
    <n v="1530699.8920499999"/>
    <n v="697541.23956000002"/>
    <n v="18761440000"/>
    <x v="0"/>
    <s v="Kemira Chemicals Inc          "/>
    <n v="464846"/>
    <x v="2"/>
    <s v="Firm Sales Service            "/>
    <s v="AC"/>
    <s v="1150 S 35th St                                    "/>
    <s v="Washougal           "/>
    <s v="WA"/>
    <n v="986712573"/>
    <n v="58"/>
    <n v="29.499587999999999"/>
    <n v="0"/>
    <s v="&lt;Null&gt;"/>
    <x v="1"/>
    <s v="WS"/>
    <x v="1"/>
    <n v="40"/>
    <n v="0"/>
    <s v="&lt;Null&gt;"/>
    <s v="B"/>
    <s v="DB 150240"/>
    <d v="1982-01-01T00:00:00"/>
    <n v="4.5"/>
    <n v="40"/>
    <n v="0"/>
    <s v="(W)"/>
    <x v="1"/>
    <x v="1"/>
  </r>
  <r>
    <n v="589234"/>
    <n v="3"/>
    <n v="1530699.8920499999"/>
    <n v="697541.23956000002"/>
    <n v="18761440000"/>
    <x v="1"/>
    <s v="Kemira Chemicals Inc          "/>
    <n v="464846"/>
    <x v="2"/>
    <s v="Firm Sales Service            "/>
    <s v="AC"/>
    <s v="1150 S 35th St                                    "/>
    <s v="Washougal           "/>
    <s v="WA"/>
    <n v="986712573"/>
    <n v="59"/>
    <n v="162.41264100000001"/>
    <s v="S1024062-36"/>
    <d v="1989-01-01T00:00:00"/>
    <x v="1"/>
    <s v="PO"/>
    <x v="2"/>
    <n v="40"/>
    <n v="0"/>
    <s v="&lt;Null&gt;"/>
    <s v="B"/>
    <s v="DB 150240"/>
    <d v="1982-01-01T00:00:00"/>
    <n v="4.5"/>
    <n v="40"/>
    <n v="0"/>
    <s v="(W)"/>
    <x v="1"/>
    <x v="1"/>
  </r>
  <r>
    <n v="589237"/>
    <n v="3"/>
    <n v="1530996.7263400001"/>
    <n v="698132.37285100005"/>
    <n v="18761596000"/>
    <x v="0"/>
    <s v="Kemira Chemicals Inc          "/>
    <n v="830596"/>
    <x v="2"/>
    <s v="Firm Sales Service            "/>
    <s v="AC"/>
    <s v="3556 Truman Rd                                    "/>
    <s v="Washougal           "/>
    <s v="WA"/>
    <n v="986712571"/>
    <n v="216"/>
    <n v="172.33068499999999"/>
    <n v="94005675"/>
    <d v="1994-01-01T00:00:00"/>
    <x v="1"/>
    <s v="PO"/>
    <x v="2"/>
    <n v="40"/>
    <n v="0"/>
    <s v="&lt;Null&gt;"/>
    <s v="B"/>
    <s v="DB 153692"/>
    <d v="1994-01-01T00:00:00"/>
    <n v="4"/>
    <n v="40"/>
    <n v="94006831"/>
    <s v="(P)"/>
    <x v="2"/>
    <x v="0"/>
  </r>
  <r>
    <n v="589239"/>
    <n v="1"/>
    <n v="1530287.1656500001"/>
    <n v="698561.82176900003"/>
    <n v="25078882000"/>
    <x v="0"/>
    <s v="C M T C LLC                   "/>
    <n v="2670397"/>
    <x v="3"/>
    <s v="Washington Ind'l Sales Service"/>
    <s v="IA"/>
    <s v="3333 Index St # E                                 "/>
    <s v="Washougal           "/>
    <s v="WA"/>
    <n v="986712551"/>
    <n v="257"/>
    <n v="379.781722"/>
    <n v="28357"/>
    <d v="2000-01-01T00:00:00"/>
    <x v="1"/>
    <s v="PO"/>
    <x v="2"/>
    <n v="40"/>
    <n v="0"/>
    <s v="&lt;Null&gt;"/>
    <s v="B"/>
    <s v="DB 153860"/>
    <d v="1992-01-01T00:00:00"/>
    <n v="2"/>
    <n v="40"/>
    <n v="92011201"/>
    <s v="(P)"/>
    <x v="0"/>
    <x v="0"/>
  </r>
  <r>
    <n v="589232"/>
    <n v="5"/>
    <n v="1529475.9654000001"/>
    <n v="699417.17376300006"/>
    <n v="18761438000"/>
    <x v="0"/>
    <s v="Allweather Wood LLC           "/>
    <n v="2629067"/>
    <x v="4"/>
    <s v="Com'l Sales Firm Service      "/>
    <s v="AC"/>
    <s v="725 S 32nd St                                     "/>
    <s v="Washougal           "/>
    <s v="WA"/>
    <n v="986712519"/>
    <n v="32"/>
    <n v="484.18712900000003"/>
    <n v="0"/>
    <s v="&lt;Null&gt;"/>
    <x v="1"/>
    <s v="PO"/>
    <x v="2"/>
    <n v="0"/>
    <n v="0"/>
    <s v="&lt;Null&gt;"/>
    <s v="B"/>
    <s v="DB 117391"/>
    <d v="1989-01-01T00:00:00"/>
    <n v="4"/>
    <n v="40"/>
    <n v="0"/>
    <s v="(P)"/>
    <x v="2"/>
    <x v="1"/>
  </r>
  <r>
    <n v="589208"/>
    <n v="5"/>
    <n v="1528486.9450099999"/>
    <n v="699855.77671100001"/>
    <n v="18761585000"/>
    <x v="0"/>
    <s v="Orbit Industries Inc          "/>
    <n v="464942"/>
    <x v="3"/>
    <s v="Washington Ind'l Sales Service"/>
    <s v="IA"/>
    <s v="778 S 27th St # A                                 "/>
    <s v="Washougal           "/>
    <s v="WA"/>
    <n v="986712506"/>
    <n v="73"/>
    <n v="15.855089"/>
    <n v="95027018"/>
    <d v="1995-01-01T00:00:00"/>
    <x v="2"/>
    <s v="PO"/>
    <x v="3"/>
    <n v="0"/>
    <n v="0"/>
    <s v="&lt;Null&gt;"/>
    <s v="B"/>
    <s v="DB 88291"/>
    <d v="1973-01-01T00:00:00"/>
    <n v="2"/>
    <n v="40"/>
    <n v="0"/>
    <s v="(W)"/>
    <x v="3"/>
    <x v="1"/>
  </r>
  <r>
    <n v="589208"/>
    <n v="5"/>
    <n v="1528486.9450099999"/>
    <n v="699855.77671100001"/>
    <n v="18761585000"/>
    <x v="1"/>
    <s v="Orbit Industries Inc          "/>
    <n v="464942"/>
    <x v="3"/>
    <s v="Washington Ind'l Sales Service"/>
    <s v="IA"/>
    <s v="778 S 27th St # A                                 "/>
    <s v="Washougal           "/>
    <s v="WA"/>
    <n v="986712506"/>
    <n v="210"/>
    <n v="262.53491700000001"/>
    <n v="93039141"/>
    <d v="1994-01-01T00:00:00"/>
    <x v="2"/>
    <s v="PO"/>
    <x v="3"/>
    <n v="0"/>
    <n v="0"/>
    <s v="&lt;Null&gt;"/>
    <s v="B"/>
    <s v="DB 88291"/>
    <d v="1973-01-01T00:00:00"/>
    <n v="2"/>
    <n v="40"/>
    <n v="0"/>
    <s v="(W)"/>
    <x v="3"/>
    <x v="1"/>
  </r>
  <r>
    <n v="617732"/>
    <n v="3"/>
    <n v="1527889.18095"/>
    <n v="700068.74045699998"/>
    <n v="18761316000"/>
    <x v="0"/>
    <s v="Exterior Wood Inc             "/>
    <n v="464788"/>
    <x v="5"/>
    <s v="Ind'l Sales Intp. Service     "/>
    <s v="AC"/>
    <s v="2685 Index St                                     "/>
    <s v="Washougal           "/>
    <s v="WA"/>
    <n v="986712537"/>
    <n v="1"/>
    <n v="54.132137"/>
    <n v="3020481"/>
    <d v="2003-01-01T00:00:00"/>
    <x v="3"/>
    <s v="PO"/>
    <x v="4"/>
    <n v="40"/>
    <n v="0"/>
    <s v="&lt;Null&gt;"/>
    <s v="B"/>
    <s v="DB 93472"/>
    <d v="2003-01-01T00:00:00"/>
    <n v="4"/>
    <n v="40"/>
    <n v="3019670"/>
    <s v="(P)"/>
    <x v="2"/>
    <x v="0"/>
  </r>
  <r>
    <n v="620735"/>
    <n v="3"/>
    <n v="1525945.4345"/>
    <n v="702106.11198399996"/>
    <n v="23750798000"/>
    <x v="0"/>
    <s v="Pendleton Woolen Mills        "/>
    <n v="563820"/>
    <x v="6"/>
    <s v="Firm Transportation Service   "/>
    <s v="AC"/>
    <s v="2 Pendleton Way #PLANT                            "/>
    <s v="Washougal           "/>
    <s v="WA"/>
    <n v="986712310"/>
    <n v="41"/>
    <n v="18.157816"/>
    <n v="3057478"/>
    <d v="2004-01-01T00:00:00"/>
    <x v="4"/>
    <s v="WS"/>
    <x v="5"/>
    <n v="0"/>
    <n v="0"/>
    <s v="&lt;Null&gt;"/>
    <s v="B"/>
    <s v="DB 92179"/>
    <d v="1964-01-01T00:00:00"/>
    <n v="4.5"/>
    <n v="40"/>
    <n v="0"/>
    <s v="(W)"/>
    <x v="1"/>
    <x v="1"/>
  </r>
  <r>
    <n v="620735"/>
    <n v="3"/>
    <n v="1525945.4345"/>
    <n v="702106.11198399996"/>
    <n v="23750798000"/>
    <x v="1"/>
    <s v="Pendleton Woolen Mills        "/>
    <n v="563820"/>
    <x v="6"/>
    <s v="Firm Transportation Service   "/>
    <s v="AC"/>
    <s v="2 Pendleton Way #PLANT                            "/>
    <s v="Washougal           "/>
    <s v="WA"/>
    <n v="986712310"/>
    <n v="181"/>
    <n v="282.87674700000002"/>
    <n v="0"/>
    <d v="1984-01-01T00:00:00"/>
    <x v="4"/>
    <s v="WS"/>
    <x v="5"/>
    <n v="40"/>
    <n v="0"/>
    <s v="&lt;Null&gt;"/>
    <s v="B"/>
    <s v="DB 92179"/>
    <d v="1964-01-01T00:00:00"/>
    <n v="4.5"/>
    <n v="40"/>
    <n v="0"/>
    <s v="(W)"/>
    <x v="1"/>
    <x v="1"/>
  </r>
  <r>
    <n v="620735"/>
    <n v="3"/>
    <n v="1525945.4345"/>
    <n v="702106.11198399996"/>
    <n v="23750798000"/>
    <x v="1"/>
    <s v="Pendleton Woolen Mills        "/>
    <n v="563820"/>
    <x v="6"/>
    <s v="Firm Transportation Service   "/>
    <s v="AC"/>
    <s v="2 Pendleton Way #PLANT                            "/>
    <s v="Washougal           "/>
    <s v="WA"/>
    <n v="986712310"/>
    <n v="195"/>
    <n v="93.703334999999996"/>
    <n v="90021155"/>
    <d v="1990-01-01T00:00:00"/>
    <x v="4"/>
    <s v="WS"/>
    <x v="5"/>
    <n v="0"/>
    <n v="0"/>
    <s v="&lt;Null&gt;"/>
    <s v="B"/>
    <s v="DB 92179"/>
    <d v="1964-01-01T00:00:00"/>
    <n v="4.5"/>
    <n v="40"/>
    <n v="0"/>
    <s v="(W)"/>
    <x v="1"/>
    <x v="1"/>
  </r>
  <r>
    <n v="620735"/>
    <n v="3"/>
    <n v="1525945.4345"/>
    <n v="702106.11198399996"/>
    <n v="23750798000"/>
    <x v="1"/>
    <s v="Pendleton Woolen Mills        "/>
    <n v="563820"/>
    <x v="6"/>
    <s v="Firm Transportation Service   "/>
    <s v="AC"/>
    <s v="2 Pendleton Way #PLANT                            "/>
    <s v="Washougal           "/>
    <s v="WA"/>
    <n v="986712310"/>
    <n v="218"/>
    <n v="104.162263"/>
    <n v="95022680"/>
    <d v="1995-01-01T00:00:00"/>
    <x v="2"/>
    <s v="PO"/>
    <x v="3"/>
    <n v="0"/>
    <n v="0"/>
    <s v="&lt;Null&gt;"/>
    <s v="B"/>
    <s v="DB 92179"/>
    <d v="1964-01-01T00:00:00"/>
    <n v="4.5"/>
    <n v="40"/>
    <n v="0"/>
    <s v="(W)"/>
    <x v="1"/>
    <x v="1"/>
  </r>
  <r>
    <n v="2327967"/>
    <n v="1"/>
    <n v="1526136.7610299999"/>
    <n v="702340.57695400005"/>
    <n v="18762523000"/>
    <x v="0"/>
    <s v="C and A Gourmet Food          "/>
    <n v="3592792"/>
    <x v="3"/>
    <s v="Washington Ind'l Sales Service"/>
    <s v="AC"/>
    <s v="1834 Main St                                      "/>
    <s v="Washougal           "/>
    <s v="WA"/>
    <n v="986712444"/>
    <n v="203"/>
    <n v="78.613253999999998"/>
    <n v="92034297"/>
    <d v="1992-01-01T00:00:00"/>
    <x v="2"/>
    <s v="PO"/>
    <x v="3"/>
    <n v="40"/>
    <n v="0"/>
    <s v="&lt;Null&gt;"/>
    <s v="B"/>
    <s v="DB 85603"/>
    <d v="1964-01-01T00:00:00"/>
    <n v="4.5"/>
    <n v="40"/>
    <n v="0"/>
    <s v="(W)"/>
    <x v="1"/>
    <x v="1"/>
  </r>
  <r>
    <n v="5040472"/>
    <n v="5"/>
    <n v="1530786.5647400001"/>
    <n v="702633.20008700003"/>
    <n v="25051979000"/>
    <x v="0"/>
    <s v="Safeway Inc                   "/>
    <n v="959100"/>
    <x v="4"/>
    <s v="Com'l Sales Firm Service      "/>
    <s v="AC"/>
    <s v="3307 Evergreen Way #5                             "/>
    <s v="Washougal           "/>
    <s v="WA"/>
    <n v="98671"/>
    <n v="150"/>
    <n v="11.733197000000001"/>
    <n v="3563706"/>
    <d v="1999-01-01T00:00:00"/>
    <x v="1"/>
    <s v="PO"/>
    <x v="2"/>
    <n v="40"/>
    <n v="0.216"/>
    <s v="&lt;Null&gt;"/>
    <s v="B"/>
    <s v="DB 94211"/>
    <d v="1999-01-01T00:00:00"/>
    <n v="2"/>
    <n v="40"/>
    <n v="99028246"/>
    <s v="(P)"/>
    <x v="0"/>
    <x v="0"/>
  </r>
  <r>
    <n v="592416"/>
    <n v="5"/>
    <n v="1510642.78324"/>
    <n v="705849.30562500004"/>
    <n v="21722624000"/>
    <x v="0"/>
    <s v="Georgia-Pacific C Prods Camas "/>
    <n v="538685"/>
    <x v="3"/>
    <s v="Washington Ind'l Sales Service"/>
    <s v="AC"/>
    <s v="904 NW Drake St                                   "/>
    <s v="Camas               "/>
    <s v="WA"/>
    <n v="98607"/>
    <n v="174"/>
    <n v="351.43082099999998"/>
    <s v="S1021055-37"/>
    <s v="&lt;Null&gt;"/>
    <x v="1"/>
    <s v="WS"/>
    <x v="1"/>
    <n v="40"/>
    <n v="0"/>
    <s v="&lt;Null&gt;"/>
    <s v="B"/>
    <s v="DB 94703"/>
    <d v="1988-01-01T00:00:00"/>
    <n v="4.5"/>
    <n v="40"/>
    <n v="0"/>
    <s v="(W)"/>
    <x v="1"/>
    <x v="1"/>
  </r>
  <r>
    <n v="587579"/>
    <n v="5"/>
    <n v="1514102.62481"/>
    <n v="705961.23877199995"/>
    <n v="19751828000"/>
    <x v="0"/>
    <s v="Safeway Inc                   "/>
    <n v="512254"/>
    <x v="4"/>
    <s v="Com'l Sales Firm Service      "/>
    <s v="AC"/>
    <s v="702 NE 3rd Ave                                    "/>
    <s v="Camas               "/>
    <s v="WA"/>
    <n v="98607"/>
    <n v="193"/>
    <n v="69.721857"/>
    <n v="90018881"/>
    <d v="1990-01-01T00:00:00"/>
    <x v="0"/>
    <s v="PO"/>
    <x v="0"/>
    <n v="0"/>
    <n v="0"/>
    <s v="&lt;Null&gt;"/>
    <s v="B"/>
    <s v="DB 154322"/>
    <d v="1985-01-01T00:00:00"/>
    <n v="1"/>
    <n v="40"/>
    <n v="0"/>
    <s v="(W)"/>
    <x v="4"/>
    <x v="1"/>
  </r>
  <r>
    <n v="584192"/>
    <n v="3"/>
    <n v="1499040.2691599999"/>
    <n v="708741.36832000001"/>
    <n v="17702818000"/>
    <x v="0"/>
    <s v="nLight Photonics Corporation  "/>
    <n v="3955630"/>
    <x v="3"/>
    <s v="Washington Ind'l Sales Service"/>
    <s v="AC"/>
    <s v="4637 NW 18th Ave                                  "/>
    <s v="Camas               "/>
    <s v="WA"/>
    <n v="986079489"/>
    <n v="45"/>
    <n v="41.785330000000002"/>
    <n v="97038712"/>
    <d v="1997-01-01T00:00:00"/>
    <x v="4"/>
    <s v="WS"/>
    <x v="5"/>
    <n v="0"/>
    <n v="0"/>
    <s v="&lt;Null&gt;"/>
    <s v="D"/>
    <s v="HP 4273"/>
    <d v="1989-01-01T00:00:00"/>
    <n v="4.5"/>
    <n v="250"/>
    <s v="P54-1989-001"/>
    <s v="WS"/>
    <x v="5"/>
    <x v="0"/>
  </r>
  <r>
    <n v="584192"/>
    <n v="3"/>
    <n v="1499040.2691599999"/>
    <n v="708741.36832000001"/>
    <n v="17702818000"/>
    <x v="1"/>
    <s v="nLight Photonics Corporation  "/>
    <n v="3955630"/>
    <x v="3"/>
    <s v="Washington Ind'l Sales Service"/>
    <s v="AC"/>
    <s v="4637 NW 18th Ave                                  "/>
    <s v="Camas               "/>
    <s v="WA"/>
    <n v="986079489"/>
    <n v="46"/>
    <n v="27.440131999999998"/>
    <n v="97038626"/>
    <d v="1997-01-01T00:00:00"/>
    <x v="1"/>
    <s v="WS"/>
    <x v="1"/>
    <n v="0"/>
    <n v="0"/>
    <s v="&lt;Null&gt;"/>
    <s v="D"/>
    <s v="HP 4273"/>
    <d v="1989-01-01T00:00:00"/>
    <n v="4.5"/>
    <n v="250"/>
    <s v="P54-1989-001"/>
    <s v="WS"/>
    <x v="5"/>
    <x v="0"/>
  </r>
  <r>
    <n v="584192"/>
    <n v="3"/>
    <n v="1499040.2691599999"/>
    <n v="708741.36832000001"/>
    <n v="17702818000"/>
    <x v="1"/>
    <s v="nLight Photonics Corporation  "/>
    <n v="3955630"/>
    <x v="3"/>
    <s v="Washington Ind'l Sales Service"/>
    <s v="AC"/>
    <s v="4637 NW 18th Ave                                  "/>
    <s v="Camas               "/>
    <s v="WA"/>
    <n v="986079489"/>
    <n v="201"/>
    <n v="19.476748000000001"/>
    <n v="89019676"/>
    <d v="1991-01-01T00:00:00"/>
    <x v="4"/>
    <s v="WS"/>
    <x v="5"/>
    <n v="0"/>
    <n v="0"/>
    <s v="&lt;Null&gt;"/>
    <s v="D"/>
    <s v="HP 4273"/>
    <d v="1989-01-01T00:00:00"/>
    <n v="4.5"/>
    <n v="250"/>
    <s v="P54-1989-001"/>
    <s v="WS"/>
    <x v="5"/>
    <x v="0"/>
  </r>
  <r>
    <n v="584192"/>
    <n v="3"/>
    <n v="1499040.2691599999"/>
    <n v="708741.36832000001"/>
    <n v="17702818000"/>
    <x v="1"/>
    <s v="nLight Photonics Corporation  "/>
    <n v="3955630"/>
    <x v="3"/>
    <s v="Washington Ind'l Sales Service"/>
    <s v="AC"/>
    <s v="4637 NW 18th Ave                                  "/>
    <s v="Camas               "/>
    <s v="WA"/>
    <n v="986079489"/>
    <n v="237"/>
    <n v="288.41507300000001"/>
    <n v="97038716"/>
    <d v="1997-01-01T00:00:00"/>
    <x v="3"/>
    <s v="PO"/>
    <x v="4"/>
    <n v="0"/>
    <n v="0"/>
    <s v="&lt;Null&gt;"/>
    <s v="D"/>
    <s v="HP 4273"/>
    <d v="1989-01-01T00:00:00"/>
    <n v="4.5"/>
    <n v="250"/>
    <s v="P54-1989-001"/>
    <s v="WS"/>
    <x v="5"/>
    <x v="0"/>
  </r>
  <r>
    <n v="589629"/>
    <n v="5"/>
    <n v="1494470.16169"/>
    <n v="709351.69714900001"/>
    <n v="25093006000"/>
    <x v="0"/>
    <s v="Kroger Company                "/>
    <n v="1224496"/>
    <x v="7"/>
    <s v="Com'l Firm Transport. Service "/>
    <s v="AC"/>
    <s v="3505 SE 192nd Ave                                 "/>
    <s v="Vancouver           "/>
    <s v="WA"/>
    <n v="98683"/>
    <n v="272"/>
    <n v="150.77539100000001"/>
    <n v="1081282"/>
    <d v="2003-01-01T00:00:00"/>
    <x v="1"/>
    <s v="PO"/>
    <x v="2"/>
    <n v="50"/>
    <n v="0"/>
    <s v="&lt;Null&gt;"/>
    <s v="B"/>
    <s v="DB 150806"/>
    <d v="2002-01-01T00:00:00"/>
    <n v="2"/>
    <n v="50"/>
    <n v="2165458"/>
    <s v="(P)"/>
    <x v="0"/>
    <x v="0"/>
  </r>
  <r>
    <n v="589629"/>
    <n v="5"/>
    <n v="1494470.16169"/>
    <n v="709351.69714900001"/>
    <n v="25093006000"/>
    <x v="1"/>
    <s v="Kroger Company                "/>
    <n v="1224496"/>
    <x v="7"/>
    <s v="Com'l Firm Transport. Service "/>
    <s v="AC"/>
    <s v="3505 SE 192nd Ave                                 "/>
    <s v="Vancouver           "/>
    <s v="WA"/>
    <n v="98683"/>
    <n v="273"/>
    <n v="71.482842000000005"/>
    <n v="3059538"/>
    <d v="2004-01-01T00:00:00"/>
    <x v="2"/>
    <s v="PO"/>
    <x v="3"/>
    <n v="50"/>
    <n v="0"/>
    <s v="&lt;Null&gt;"/>
    <s v="B"/>
    <s v="DB 150806"/>
    <d v="2002-01-01T00:00:00"/>
    <n v="2"/>
    <n v="50"/>
    <n v="2165458"/>
    <s v="(P)"/>
    <x v="0"/>
    <x v="0"/>
  </r>
  <r>
    <n v="583591"/>
    <n v="1"/>
    <n v="1492403.3814999999"/>
    <n v="710800.05611899996"/>
    <n v="21723679000"/>
    <x v="0"/>
    <s v="S E H America Inc             "/>
    <n v="2594604"/>
    <x v="1"/>
    <s v="Com'l Transport. Firm Service "/>
    <s v="AC"/>
    <s v="18110 SE 34th St                                  "/>
    <s v="Vancouver           "/>
    <s v="WA"/>
    <n v="986839497"/>
    <n v="44"/>
    <n v="550.40428199999997"/>
    <n v="90007556"/>
    <d v="1990-01-01T00:00:00"/>
    <x v="0"/>
    <s v="PO"/>
    <x v="0"/>
    <n v="0"/>
    <n v="0"/>
    <s v="&lt;Null&gt;"/>
    <s v="B"/>
    <s v="DB 152891"/>
    <d v="1990-01-01T00:00:00"/>
    <n v="2"/>
    <n v="50"/>
    <n v="90008288"/>
    <s v="(P)"/>
    <x v="0"/>
    <x v="0"/>
  </r>
  <r>
    <n v="580055"/>
    <n v="3"/>
    <n v="1500450.7034700001"/>
    <n v="710489.76806000003"/>
    <n v="17703113000"/>
    <x v="0"/>
    <s v="Linear Technology Inc         "/>
    <n v="462775"/>
    <x v="0"/>
    <s v="Firm Sales Service            "/>
    <s v="IA"/>
    <s v="4200 NW Pacific Rim Blvd                          "/>
    <s v="Camas               "/>
    <s v="WA"/>
    <n v="986078801"/>
    <n v="75"/>
    <n v="436.43551100000002"/>
    <n v="95024222"/>
    <d v="1995-01-01T00:00:00"/>
    <x v="3"/>
    <s v="PO"/>
    <x v="4"/>
    <n v="50"/>
    <n v="0"/>
    <s v="&lt;Null&gt;"/>
    <s v="B"/>
    <s v="DB 156152"/>
    <d v="1995-01-01T00:00:00"/>
    <n v="4"/>
    <n v="50"/>
    <n v="95026080"/>
    <s v="(P)"/>
    <x v="2"/>
    <x v="0"/>
  </r>
  <r>
    <n v="580143"/>
    <n v="3"/>
    <n v="1500922.5496199999"/>
    <n v="711219.37628099998"/>
    <n v="17703443000"/>
    <x v="0"/>
    <s v="Karcher North America Inc     "/>
    <n v="3375520"/>
    <x v="0"/>
    <s v="Firm Sales Service            "/>
    <s v="AC"/>
    <s v="4275 NW Pacific Rim Blvd                          "/>
    <s v="Camas               "/>
    <s v="WA"/>
    <n v="986078801"/>
    <n v="235"/>
    <n v="271.05113899999998"/>
    <n v="97023519"/>
    <d v="1997-01-01T00:00:00"/>
    <x v="1"/>
    <s v="PO"/>
    <x v="2"/>
    <n v="50"/>
    <n v="0"/>
    <s v="&lt;Null&gt;"/>
    <s v="B"/>
    <s v="DB 156154"/>
    <d v="1995-01-01T00:00:00"/>
    <n v="6"/>
    <n v="50"/>
    <n v="94036290"/>
    <s v="(P)"/>
    <x v="6"/>
    <x v="0"/>
  </r>
  <r>
    <n v="620598"/>
    <n v="5"/>
    <n v="1486743.70973"/>
    <n v="711807.27717200003"/>
    <n v="14701000000"/>
    <x v="0"/>
    <s v="Touchmark At Fairway Village  "/>
    <n v="928086"/>
    <x v="4"/>
    <s v="Com'l Sales Firm Service      "/>
    <s v="AC"/>
    <s v="2911 SE Village Loop #PHASE I                     "/>
    <s v="Vancouver           "/>
    <s v="WA"/>
    <n v="986838103"/>
    <n v="47"/>
    <n v="34.639935000000001"/>
    <n v="1272162"/>
    <d v="2002-01-01T00:00:00"/>
    <x v="1"/>
    <s v="PO"/>
    <x v="2"/>
    <n v="0"/>
    <n v="0"/>
    <s v="&lt;Null&gt;"/>
    <s v="B"/>
    <s v="DB 157009"/>
    <d v="1996-01-01T00:00:00"/>
    <n v="2"/>
    <n v="50"/>
    <n v="96019373"/>
    <s v="(P)"/>
    <x v="0"/>
    <x v="0"/>
  </r>
  <r>
    <n v="620598"/>
    <n v="5"/>
    <n v="1486743.70973"/>
    <n v="711807.27717200003"/>
    <n v="14701000000"/>
    <x v="1"/>
    <s v="Touchmark At Fairway Village  "/>
    <n v="928086"/>
    <x v="4"/>
    <s v="Com'l Sales Firm Service      "/>
    <s v="AC"/>
    <s v="2911 SE Village Loop #PHASE I                     "/>
    <s v="Vancouver           "/>
    <s v="WA"/>
    <n v="986838103"/>
    <n v="266"/>
    <n v="232.197947"/>
    <n v="1272154"/>
    <d v="2002-01-01T00:00:00"/>
    <x v="1"/>
    <s v="PO"/>
    <x v="2"/>
    <n v="0"/>
    <n v="0"/>
    <s v="&lt;Null&gt;"/>
    <s v="B"/>
    <s v="DB 157009"/>
    <d v="1996-01-01T00:00:00"/>
    <n v="2"/>
    <n v="50"/>
    <n v="96019373"/>
    <s v="(P)"/>
    <x v="0"/>
    <x v="0"/>
  </r>
  <r>
    <n v="620598"/>
    <n v="5"/>
    <n v="1486743.70973"/>
    <n v="711807.27717200003"/>
    <n v="14701000000"/>
    <x v="1"/>
    <s v="Touchmark At Fairway Village  "/>
    <n v="928086"/>
    <x v="4"/>
    <s v="Com'l Sales Firm Service      "/>
    <s v="AC"/>
    <s v="2911 SE Village Loop #PHASE I                     "/>
    <s v="Vancouver           "/>
    <s v="WA"/>
    <n v="986838103"/>
    <n v="267"/>
    <n v="176.713313"/>
    <n v="1272170"/>
    <d v="2002-01-01T00:00:00"/>
    <x v="1"/>
    <s v="PO"/>
    <x v="2"/>
    <n v="0"/>
    <n v="0"/>
    <s v="&lt;Null&gt;"/>
    <s v="B"/>
    <s v="DB 157009"/>
    <d v="1996-01-01T00:00:00"/>
    <n v="2"/>
    <n v="50"/>
    <n v="96019373"/>
    <s v="(P)"/>
    <x v="0"/>
    <x v="0"/>
  </r>
  <r>
    <n v="620593"/>
    <n v="5"/>
    <n v="1486980.17151"/>
    <n v="712954.68870599999"/>
    <n v="21723203000"/>
    <x v="0"/>
    <s v="Shari's Management Corporation"/>
    <n v="562743"/>
    <x v="4"/>
    <s v="Com'l Sales Firm Service      "/>
    <s v="AC"/>
    <s v="2100 SE 164th Ave. #G                             "/>
    <s v="Vancouver           "/>
    <s v="WA"/>
    <n v="98683"/>
    <n v="207"/>
    <n v="124.13995300000001"/>
    <n v="94018781"/>
    <d v="1994-01-01T00:00:00"/>
    <x v="0"/>
    <s v="PO"/>
    <x v="0"/>
    <n v="0"/>
    <n v="0"/>
    <s v="&lt;Null&gt;"/>
    <s v="B"/>
    <s v="DB 150897"/>
    <d v="1982-01-01T00:00:00"/>
    <n v="4.5"/>
    <n v="50"/>
    <n v="0"/>
    <s v="(W)"/>
    <x v="1"/>
    <x v="1"/>
  </r>
  <r>
    <n v="533667"/>
    <n v="5"/>
    <n v="1837181.81168"/>
    <n v="713169.73781299999"/>
    <n v="21781444000"/>
    <x v="0"/>
    <s v="Dallesport Foundry Inc        "/>
    <n v="967348"/>
    <x v="2"/>
    <s v="Firm Sales Service            "/>
    <s v="AC"/>
    <s v="102 Parallel Ave                                  "/>
    <s v="Dallesport          "/>
    <s v="WA"/>
    <n v="98617"/>
    <n v="227"/>
    <n v="103.136854"/>
    <n v="96008356"/>
    <d v="1996-01-01T00:00:00"/>
    <x v="1"/>
    <s v="PO"/>
    <x v="2"/>
    <n v="0"/>
    <n v="0"/>
    <s v="&lt;Null&gt;"/>
    <s v="B"/>
    <s v="DB 175280"/>
    <d v="2004-01-01T00:00:00"/>
    <n v="4.5"/>
    <n v="60"/>
    <n v="3039643"/>
    <s v="(W)"/>
    <x v="1"/>
    <x v="0"/>
  </r>
  <r>
    <n v="578325"/>
    <n v="5"/>
    <n v="1486674.0091200001"/>
    <n v="713194.06108699995"/>
    <n v="21722371000"/>
    <x v="0"/>
    <s v="New Seasons Market LLC        "/>
    <n v="2576975"/>
    <x v="4"/>
    <s v="Com'l Sales Firm Service      "/>
    <s v="AC"/>
    <s v="2100 SE 164th Ave #B101                           "/>
    <s v="Vancouver           "/>
    <s v="WA"/>
    <n v="98683"/>
    <n v="209"/>
    <n v="170.32581099999999"/>
    <n v="93032797"/>
    <d v="1994-01-01T00:00:00"/>
    <x v="2"/>
    <s v="PO"/>
    <x v="3"/>
    <n v="0"/>
    <n v="0"/>
    <s v="&lt;Null&gt;"/>
    <s v="B"/>
    <s v="DB 154928"/>
    <d v="1988-01-01T00:00:00"/>
    <n v="4"/>
    <n v="50"/>
    <n v="0"/>
    <s v="(P)"/>
    <x v="2"/>
    <x v="1"/>
  </r>
  <r>
    <n v="576445"/>
    <n v="5"/>
    <n v="1503793.53629"/>
    <n v="712996.05219700001"/>
    <n v="3702619000"/>
    <x v="0"/>
    <s v="Lacamas Swim &amp; Fitness Clb Inc"/>
    <n v="84230"/>
    <x v="4"/>
    <s v="Com'l Sales Firm Service      "/>
    <s v="AC"/>
    <s v="2950 NW 38th Ave                                  "/>
    <s v="Camas               "/>
    <s v="WA"/>
    <n v="986079550"/>
    <n v="76"/>
    <n v="429.33711399999999"/>
    <n v="3013684"/>
    <d v="2003-01-01T00:00:00"/>
    <x v="0"/>
    <s v="PO"/>
    <x v="0"/>
    <n v="0"/>
    <n v="0"/>
    <s v="&lt;Null&gt;"/>
    <s v="B"/>
    <s v="DB 151821"/>
    <d v="1996-01-01T00:00:00"/>
    <n v="4"/>
    <n v="50"/>
    <n v="96030609"/>
    <s v="(P)"/>
    <x v="2"/>
    <x v="0"/>
  </r>
  <r>
    <n v="576445"/>
    <n v="5"/>
    <n v="1503793.53629"/>
    <n v="712996.05219700001"/>
    <n v="3702619000"/>
    <x v="1"/>
    <s v="Lacamas Swim &amp; Fitness Clb Inc"/>
    <n v="84230"/>
    <x v="4"/>
    <s v="Com'l Sales Firm Service      "/>
    <s v="AC"/>
    <s v="2950 NW 38th Ave                                  "/>
    <s v="Camas               "/>
    <s v="WA"/>
    <n v="986079550"/>
    <n v="127"/>
    <n v="446.98679399999997"/>
    <n v="97029369"/>
    <d v="1997-01-01T00:00:00"/>
    <x v="0"/>
    <s v="PO"/>
    <x v="0"/>
    <n v="50"/>
    <n v="0"/>
    <s v="&lt;Null&gt;"/>
    <s v="B"/>
    <s v="DB 151821"/>
    <d v="1996-01-01T00:00:00"/>
    <n v="4"/>
    <n v="50"/>
    <n v="96030609"/>
    <s v="(P)"/>
    <x v="2"/>
    <x v="0"/>
  </r>
  <r>
    <n v="578626"/>
    <n v="3"/>
    <n v="1488107.37215"/>
    <n v="713559.65479399997"/>
    <n v="14700855000"/>
    <x v="0"/>
    <s v="Kroger Company                "/>
    <n v="380373"/>
    <x v="7"/>
    <s v="Com'l Firm Transport. Service "/>
    <s v="AC"/>
    <s v="16600 SE McGillivray Blvd                         "/>
    <s v="Vancouver           "/>
    <s v="WA"/>
    <n v="986833402"/>
    <n v="214"/>
    <n v="75.243486000000004"/>
    <n v="93035369"/>
    <d v="1994-01-01T00:00:00"/>
    <x v="1"/>
    <s v="PO"/>
    <x v="2"/>
    <n v="0"/>
    <n v="0"/>
    <s v="&lt;Null&gt;"/>
    <s v="B"/>
    <s v="DB 148197"/>
    <d v="1994-01-01T00:00:00"/>
    <n v="4"/>
    <n v="50"/>
    <n v="93038783"/>
    <s v="(P)"/>
    <x v="2"/>
    <x v="0"/>
  </r>
  <r>
    <n v="592770"/>
    <n v="5"/>
    <n v="1487640.476"/>
    <n v="714309.35776200006"/>
    <n v="25116490000"/>
    <x v="0"/>
    <s v="Gustav's Vancouver Inc        "/>
    <n v="1279730"/>
    <x v="4"/>
    <s v="Com'l Sales Firm Service      "/>
    <s v="AC"/>
    <s v="1705 SE 164th Ave                                 "/>
    <s v="Vancouver           "/>
    <s v="WA"/>
    <n v="98683"/>
    <n v="109"/>
    <n v="247.493143"/>
    <n v="3199969"/>
    <d v="2008-10-01T00:00:00"/>
    <x v="2"/>
    <s v="PO"/>
    <x v="3"/>
    <n v="2"/>
    <n v="9.9000000000000005E-2"/>
    <s v="&lt;Null&gt;"/>
    <s v="B"/>
    <s v="DB 114777"/>
    <d v="2002-01-01T00:00:00"/>
    <n v="2"/>
    <n v="50"/>
    <n v="2200858"/>
    <s v="(P)"/>
    <x v="0"/>
    <x v="0"/>
  </r>
  <r>
    <n v="592770"/>
    <n v="5"/>
    <n v="1487640.476"/>
    <n v="714309.35776200006"/>
    <n v="25116490000"/>
    <x v="1"/>
    <s v="Gustav's Vancouver Inc        "/>
    <n v="1279730"/>
    <x v="4"/>
    <s v="Com'l Sales Firm Service      "/>
    <s v="AC"/>
    <s v="1705 SE 164th Ave                                 "/>
    <s v="Vancouver           "/>
    <s v="WA"/>
    <n v="98683"/>
    <n v="265"/>
    <n v="118.736357"/>
    <n v="2167355"/>
    <d v="2002-01-01T00:00:00"/>
    <x v="2"/>
    <s v="PO"/>
    <x v="3"/>
    <n v="0"/>
    <n v="0"/>
    <s v="&lt;Null&gt;"/>
    <s v="B"/>
    <s v="DB 114777"/>
    <d v="2002-01-01T00:00:00"/>
    <n v="2"/>
    <n v="50"/>
    <n v="2200858"/>
    <s v="(P)"/>
    <x v="0"/>
    <x v="0"/>
  </r>
  <r>
    <n v="572681"/>
    <n v="5"/>
    <n v="1479403.3282900001"/>
    <n v="714977.94460799999"/>
    <n v="1721509000"/>
    <x v="0"/>
    <s v="Bedford Retirement Res LLC    "/>
    <n v="1217827"/>
    <x v="4"/>
    <s v="Com'l Sales Firm Service      "/>
    <s v="AC"/>
    <s v="13303 SE McGillivray Blvd                         "/>
    <s v="Vancouver           "/>
    <s v="WA"/>
    <n v="986837075"/>
    <n v="80"/>
    <n v="356.11743999999999"/>
    <n v="97016381"/>
    <d v="1997-01-01T00:00:00"/>
    <x v="1"/>
    <s v="PO"/>
    <x v="2"/>
    <n v="50"/>
    <n v="0"/>
    <s v="&lt;Null&gt;"/>
    <s v="B"/>
    <s v="DB 157830"/>
    <d v="1997-01-01T00:00:00"/>
    <n v="2"/>
    <n v="50"/>
    <n v="97018520"/>
    <s v="(P)"/>
    <x v="0"/>
    <x v="0"/>
  </r>
  <r>
    <n v="577462"/>
    <n v="5"/>
    <n v="1514397.47795"/>
    <n v="715189.89880199998"/>
    <n v="25078661000"/>
    <x v="0"/>
    <s v="Camas School District #117    "/>
    <n v="1022203"/>
    <x v="4"/>
    <s v="Com'l Sales Firm Service      "/>
    <s v="AC"/>
    <s v="26900 SE 15th St.                                 "/>
    <s v="Camas               "/>
    <s v="WA"/>
    <n v="98607"/>
    <n v="78"/>
    <n v="1250.7361040000001"/>
    <n v="28038"/>
    <d v="2001-01-01T00:00:00"/>
    <x v="1"/>
    <s v="PO"/>
    <x v="2"/>
    <n v="60"/>
    <n v="0"/>
    <s v="&lt;Null&gt;"/>
    <s v="B"/>
    <s v="DB 152335"/>
    <d v="2000-01-01T00:00:00"/>
    <n v="4"/>
    <n v="60"/>
    <n v="99029983"/>
    <s v="(P)"/>
    <x v="2"/>
    <x v="0"/>
  </r>
  <r>
    <n v="573829"/>
    <n v="5"/>
    <n v="1486536.92768"/>
    <n v="715255.583751"/>
    <n v="25047148000"/>
    <x v="0"/>
    <s v="MDDS LLC                      "/>
    <n v="2455616"/>
    <x v="4"/>
    <s v="Com'l Sales Firm Service      "/>
    <s v="AC"/>
    <s v="16096 SE 15th St                                  "/>
    <s v="Vancouver           "/>
    <s v="WA"/>
    <n v="98683"/>
    <n v="252"/>
    <n v="27.659458000000001"/>
    <n v="99021106"/>
    <d v="2000-01-01T00:00:00"/>
    <x v="2"/>
    <s v="PO"/>
    <x v="3"/>
    <n v="0"/>
    <n v="0"/>
    <s v="&lt;Null&gt;"/>
    <s v="B"/>
    <s v="DB 152027"/>
    <d v="1999-01-01T00:00:00"/>
    <n v="2"/>
    <n v="50"/>
    <n v="99020987"/>
    <s v="(P)"/>
    <x v="0"/>
    <x v="0"/>
  </r>
  <r>
    <n v="619942"/>
    <n v="5"/>
    <n v="1834536.8918099999"/>
    <n v="715145.45843700005"/>
    <n v="25100540000"/>
    <x v="0"/>
    <s v="Eternal Rest Pet Services     "/>
    <n v="3652135"/>
    <x v="4"/>
    <s v="Com'l Sales Firm Service      "/>
    <s v="AC"/>
    <s v="102 Dow Rd                                        "/>
    <s v="Dallesport          "/>
    <s v="WA"/>
    <n v="98617"/>
    <n v="99"/>
    <n v="533.83601499999997"/>
    <n v="1193938"/>
    <d v="2001-01-01T00:00:00"/>
    <x v="2"/>
    <s v="PO"/>
    <x v="3"/>
    <n v="60"/>
    <n v="0"/>
    <s v="&lt;Null&gt;"/>
    <s v="B"/>
    <s v="DB 4129829"/>
    <d v="2018-04-20T00:00:00"/>
    <n v="2"/>
    <n v="60"/>
    <n v="3525320"/>
    <s v="(P)"/>
    <x v="0"/>
    <x v="0"/>
  </r>
  <r>
    <n v="573110"/>
    <n v="3"/>
    <n v="1483639.3949800001"/>
    <n v="715950.93693700002"/>
    <n v="25035307000"/>
    <x v="0"/>
    <s v="Evergreen School District #114"/>
    <n v="831555"/>
    <x v="4"/>
    <s v="Com'l Sales Firm Service      "/>
    <s v="AC"/>
    <s v="1500 SE Blairmont Dr                              "/>
    <s v="Vancouver           "/>
    <s v="WA"/>
    <n v="986838331"/>
    <n v="81"/>
    <n v="657.26213199999995"/>
    <n v="99002913"/>
    <d v="1999-01-01T00:00:00"/>
    <x v="1"/>
    <s v="PO"/>
    <x v="2"/>
    <n v="0"/>
    <n v="0"/>
    <s v="&lt;Null&gt;"/>
    <s v="B"/>
    <s v="DB 157808"/>
    <d v="1999-01-01T00:00:00"/>
    <n v="4"/>
    <n v="50"/>
    <n v="99031680"/>
    <s v="(P)"/>
    <x v="2"/>
    <x v="0"/>
  </r>
  <r>
    <n v="573110"/>
    <n v="3"/>
    <n v="1483639.3949800001"/>
    <n v="715950.93693700002"/>
    <n v="25035307000"/>
    <x v="1"/>
    <s v="Evergreen School District #114"/>
    <n v="831555"/>
    <x v="4"/>
    <s v="Com'l Sales Firm Service      "/>
    <s v="AC"/>
    <s v="1500 SE Blairmont Dr                              "/>
    <s v="Vancouver           "/>
    <s v="WA"/>
    <n v="986838331"/>
    <n v="163"/>
    <n v="244.48099099999999"/>
    <n v="3611863"/>
    <d v="2020-07-31T00:00:00"/>
    <x v="1"/>
    <s v="PO"/>
    <x v="2"/>
    <n v="0"/>
    <n v="0.216"/>
    <n v="25959"/>
    <s v="B"/>
    <s v="DB 157808"/>
    <d v="1999-01-01T00:00:00"/>
    <n v="4"/>
    <n v="50"/>
    <n v="99031680"/>
    <s v="(P)"/>
    <x v="2"/>
    <x v="0"/>
  </r>
  <r>
    <n v="573110"/>
    <n v="3"/>
    <n v="1483639.3949800001"/>
    <n v="715950.93693700002"/>
    <n v="25035307000"/>
    <x v="1"/>
    <s v="Evergreen School District #114"/>
    <n v="831555"/>
    <x v="4"/>
    <s v="Com'l Sales Firm Service      "/>
    <s v="AC"/>
    <s v="1500 SE Blairmont Dr                              "/>
    <s v="Vancouver           "/>
    <s v="WA"/>
    <n v="986838331"/>
    <n v="306"/>
    <n v="33"/>
    <n v="3611865"/>
    <d v="2020-07-17T00:00:00"/>
    <x v="2"/>
    <s v="PO"/>
    <x v="3"/>
    <n v="0"/>
    <n v="9.9000000000000005E-2"/>
    <n v="25959"/>
    <s v="B"/>
    <s v="DB 157808"/>
    <d v="1999-01-01T00:00:00"/>
    <n v="4"/>
    <n v="50"/>
    <n v="99031680"/>
    <s v="(P)"/>
    <x v="2"/>
    <x v="0"/>
  </r>
  <r>
    <n v="571314"/>
    <n v="5"/>
    <n v="1489384.92426"/>
    <n v="716515.78556300001"/>
    <n v="25034930000"/>
    <x v="0"/>
    <s v="24 Hour Fitness               "/>
    <n v="971464"/>
    <x v="4"/>
    <s v="Com'l Sales Firm Service      "/>
    <s v="AC"/>
    <s v="800 SE Tech Center Dr                             "/>
    <s v="Vancouver           "/>
    <s v="WA"/>
    <n v="986835532"/>
    <n v="240"/>
    <n v="24.792110999999998"/>
    <n v="99000623"/>
    <d v="1999-01-01T00:00:00"/>
    <x v="2"/>
    <s v="PO"/>
    <x v="3"/>
    <n v="0"/>
    <n v="0"/>
    <s v="&lt;Null&gt;"/>
    <s v="B"/>
    <s v="DB 158392"/>
    <d v="1999-01-01T00:00:00"/>
    <n v="2"/>
    <n v="50"/>
    <n v="98035652"/>
    <s v="(P)"/>
    <x v="0"/>
    <x v="0"/>
  </r>
  <r>
    <n v="590373"/>
    <n v="1"/>
    <n v="1487154.16781"/>
    <n v="716685.11979000003"/>
    <n v="26410625000"/>
    <x v="0"/>
    <s v="Whole Foods Market            "/>
    <n v="1968962"/>
    <x v="4"/>
    <s v="Com'l Sales Firm Service      "/>
    <s v="IA"/>
    <s v="815 SE 160th Ave                                  "/>
    <s v="Vancouver           "/>
    <s v="WA"/>
    <n v="98683"/>
    <n v="67"/>
    <n v="247.33757800000001"/>
    <n v="3043412"/>
    <d v="2004-03-05T00:00:00"/>
    <x v="2"/>
    <s v="PO"/>
    <x v="3"/>
    <n v="50"/>
    <n v="0"/>
    <s v="&lt;Null&gt;"/>
    <s v="B"/>
    <s v="DB 158359"/>
    <d v="2001-01-01T00:00:00"/>
    <n v="2"/>
    <n v="50"/>
    <n v="1113613"/>
    <s v="(P)"/>
    <x v="0"/>
    <x v="0"/>
  </r>
  <r>
    <n v="596065"/>
    <n v="1"/>
    <n v="1486727.94362"/>
    <n v="716953.18830899999"/>
    <n v="26397626000"/>
    <x v="0"/>
    <s v="Red Robin Restaurant          "/>
    <n v="1674668"/>
    <x v="4"/>
    <s v="Com'l Sales Firm Service      "/>
    <s v="AC"/>
    <s v="801 SE 160th Ave                                  "/>
    <s v="Vancouver           "/>
    <s v="WA"/>
    <n v="986839655"/>
    <n v="66"/>
    <n v="45.309412000000002"/>
    <n v="3029852"/>
    <d v="2004-01-01T00:00:00"/>
    <x v="0"/>
    <s v="PO"/>
    <x v="0"/>
    <n v="0"/>
    <n v="0"/>
    <s v="&lt;Null&gt;"/>
    <s v="B"/>
    <s v="DB 137214"/>
    <d v="2001-01-01T00:00:00"/>
    <n v="2"/>
    <n v="50"/>
    <n v="1143991"/>
    <s v="(P)"/>
    <x v="0"/>
    <x v="0"/>
  </r>
  <r>
    <n v="570552"/>
    <n v="5"/>
    <n v="1483174.3426300001"/>
    <n v="717029.85011600005"/>
    <n v="21722405000"/>
    <x v="0"/>
    <s v="Vancouver Operations LLC      "/>
    <n v="3152283"/>
    <x v="4"/>
    <s v="Com'l Sales Firm Service      "/>
    <s v="AC"/>
    <s v="801 SE Park Crest Ave                             "/>
    <s v="Vancouver           "/>
    <s v="WA"/>
    <n v="986831300"/>
    <n v="211"/>
    <n v="199.54540600000001"/>
    <n v="94015249"/>
    <d v="1994-01-01T00:00:00"/>
    <x v="2"/>
    <s v="PO"/>
    <x v="3"/>
    <n v="0"/>
    <n v="0"/>
    <s v="&lt;Null&gt;"/>
    <s v="B"/>
    <s v="DB 158507"/>
    <d v="1988-01-01T00:00:00"/>
    <n v="2"/>
    <n v="50"/>
    <n v="0"/>
    <s v="(P)"/>
    <x v="0"/>
    <x v="1"/>
  </r>
  <r>
    <n v="572526"/>
    <n v="5"/>
    <n v="1503489.4273099999"/>
    <n v="716743.56272699998"/>
    <n v="9723347000"/>
    <x v="0"/>
    <s v="Camas School District #117    "/>
    <n v="3852601"/>
    <x v="4"/>
    <s v="Com'l Sales Firm Service      "/>
    <s v="AC"/>
    <s v="2815 NW Leadbetter Dr                             "/>
    <s v="Camas               "/>
    <s v="WA"/>
    <n v="986078542"/>
    <n v="31"/>
    <n v="900.53531799999996"/>
    <n v="93021153"/>
    <d v="1993-01-01T00:00:00"/>
    <x v="1"/>
    <s v="PO"/>
    <x v="2"/>
    <n v="0"/>
    <n v="0"/>
    <s v="&lt;Null&gt;"/>
    <s v="B"/>
    <s v="DB 2659980"/>
    <d v="2004-01-01T00:00:00"/>
    <n v="4"/>
    <n v="50"/>
    <n v="3047337"/>
    <s v="(P)"/>
    <x v="2"/>
    <x v="0"/>
  </r>
  <r>
    <n v="644875"/>
    <n v="5"/>
    <n v="1486502.0199200001"/>
    <n v="717274.34646300005"/>
    <n v="25116147000"/>
    <x v="0"/>
    <s v="OSF International             "/>
    <n v="1234042"/>
    <x v="4"/>
    <s v="Com'l Sales Firm Service      "/>
    <s v="AC"/>
    <s v="730 SE 160th Ave                                  "/>
    <s v="Vancouver           "/>
    <s v="WA"/>
    <n v="98684"/>
    <n v="264"/>
    <n v="150.359477"/>
    <n v="2162016"/>
    <d v="2002-01-01T00:00:00"/>
    <x v="2"/>
    <s v="PO"/>
    <x v="3"/>
    <n v="0"/>
    <n v="0"/>
    <s v="&lt;Null&gt;"/>
    <s v="B"/>
    <s v="DB 88856"/>
    <d v="2001-01-01T00:00:00"/>
    <n v="2"/>
    <n v="50"/>
    <n v="1263278"/>
    <s v="(P)"/>
    <x v="0"/>
    <x v="0"/>
  </r>
  <r>
    <n v="648449"/>
    <n v="3"/>
    <n v="1451953.83812"/>
    <n v="717225.91004800005"/>
    <n v="6712368000"/>
    <x v="0"/>
    <s v="Vigor Works LLC               "/>
    <n v="2136735"/>
    <x v="2"/>
    <s v="Firm Sales Service            "/>
    <s v="AC"/>
    <s v="2625 SE Hidden Way #33                            "/>
    <s v="Vancouver           "/>
    <s v="WA"/>
    <n v="986618015"/>
    <n v="4"/>
    <n v="403.49186600000002"/>
    <n v="3309561"/>
    <d v="2009-01-01T00:00:00"/>
    <x v="1"/>
    <s v="PO"/>
    <x v="2"/>
    <n v="50"/>
    <s v="&lt;Null&gt;"/>
    <s v="&lt;Null&gt;"/>
    <s v="B"/>
    <s v="DB 147327"/>
    <d v="1965-01-01T00:00:00"/>
    <n v="2"/>
    <n v="50"/>
    <n v="0"/>
    <s v="(W)"/>
    <x v="3"/>
    <x v="1"/>
  </r>
  <r>
    <n v="620539"/>
    <n v="3"/>
    <n v="1455547.68441"/>
    <n v="717244.23453400005"/>
    <n v="6712376000"/>
    <x v="0"/>
    <s v="Mercury Plastics Inc.         "/>
    <n v="2430444"/>
    <x v="0"/>
    <s v="Firm Sales Service            "/>
    <s v="AC"/>
    <s v="3807 SE Hidden Way                                "/>
    <s v="Vancouver           "/>
    <s v="WA"/>
    <n v="986618025"/>
    <n v="198"/>
    <n v="174.06948"/>
    <n v="91002398"/>
    <d v="1991-01-01T00:00:00"/>
    <x v="1"/>
    <s v="PO"/>
    <x v="2"/>
    <n v="0"/>
    <n v="0"/>
    <s v="&lt;Null&gt;"/>
    <s v="B"/>
    <s v="DB 475925"/>
    <d v="1986-01-01T00:00:00"/>
    <n v="4"/>
    <n v="50"/>
    <n v="0"/>
    <s v="(P)"/>
    <x v="2"/>
    <x v="1"/>
  </r>
  <r>
    <n v="576566"/>
    <n v="5"/>
    <n v="1475158.8504699999"/>
    <n v="717245.86274799996"/>
    <n v="2701381000"/>
    <x v="0"/>
    <s v="Cascade Retirement Inn        "/>
    <n v="35651"/>
    <x v="4"/>
    <s v="Com'l Sales Firm Service      "/>
    <s v="AC"/>
    <s v="11613 SE 7th St                                   "/>
    <s v="Vancouver           "/>
    <s v="WA"/>
    <n v="986835213"/>
    <n v="3"/>
    <n v="189.807705"/>
    <s v="S1017041-8"/>
    <d v="1987-01-01T00:00:00"/>
    <x v="0"/>
    <s v="PO"/>
    <x v="0"/>
    <n v="0"/>
    <n v="0"/>
    <s v="&lt;Null&gt;"/>
    <s v="B"/>
    <s v="DB 158646"/>
    <d v="1971-01-01T00:00:00"/>
    <n v="2"/>
    <n v="50"/>
    <n v="0"/>
    <s v="(W)"/>
    <x v="3"/>
    <x v="1"/>
  </r>
  <r>
    <n v="586605"/>
    <n v="1"/>
    <n v="1453669.5133799999"/>
    <n v="717517.27124000003"/>
    <n v="26481322000"/>
    <x v="0"/>
    <s v="CBC 4 LLC                     "/>
    <n v="1990201"/>
    <x v="3"/>
    <s v="Washington Ind'l Sales Service"/>
    <s v="IA"/>
    <s v="3000 SE Hidden Way #40/14                         "/>
    <s v="Vancouver           "/>
    <s v="WA"/>
    <n v="98661"/>
    <n v="151"/>
    <n v="96.023212000000001"/>
    <n v="3148023"/>
    <d v="2007-01-01T00:00:00"/>
    <x v="1"/>
    <s v="PO"/>
    <x v="2"/>
    <n v="50"/>
    <n v="0"/>
    <s v="&lt;Null&gt;"/>
    <s v="B"/>
    <s v="DB 158941"/>
    <d v="1988-01-01T00:00:00"/>
    <n v="4"/>
    <n v="50"/>
    <n v="0"/>
    <s v="(P)"/>
    <x v="2"/>
    <x v="1"/>
  </r>
  <r>
    <n v="620504"/>
    <n v="5"/>
    <n v="1480846.3501899999"/>
    <n v="717531.72876099998"/>
    <n v="21722407000"/>
    <x v="0"/>
    <s v="Safeway Inc                   "/>
    <n v="538492"/>
    <x v="4"/>
    <s v="Com'l Sales Firm Service      "/>
    <s v="AC"/>
    <s v="13719 SE Mill Plain Blvd                          "/>
    <s v="Vancouver           "/>
    <s v="WA"/>
    <n v="986846945"/>
    <n v="254"/>
    <n v="146.70933400000001"/>
    <n v="99037223"/>
    <d v="2000-01-01T00:00:00"/>
    <x v="2"/>
    <s v="PO"/>
    <x v="3"/>
    <n v="0"/>
    <n v="0"/>
    <s v="&lt;Null&gt;"/>
    <s v="B"/>
    <s v="DB 158536"/>
    <d v="1993-01-01T00:00:00"/>
    <n v="2"/>
    <n v="50"/>
    <n v="93033814"/>
    <s v="(P)"/>
    <x v="0"/>
    <x v="0"/>
  </r>
  <r>
    <n v="1755860"/>
    <n v="3"/>
    <n v="1832116.1150400001"/>
    <n v="717681.05912200001"/>
    <n v="26535157000"/>
    <x v="0"/>
    <s v="Granite Construction Company  "/>
    <n v="2633149"/>
    <x v="8"/>
    <s v="Ind'l Transport. Intp. Service"/>
    <s v="AC"/>
    <s v="135 Tidyman Rd                                    "/>
    <s v="Dallesport          "/>
    <s v="WA"/>
    <n v="98617"/>
    <n v="90"/>
    <n v="167.90675300000001"/>
    <n v="3355573"/>
    <d v="2012-03-09T00:00:00"/>
    <x v="3"/>
    <s v="PO"/>
    <x v="4"/>
    <n v="60"/>
    <n v="0.39100000000000001"/>
    <n v="4991"/>
    <s v="D"/>
    <s v="HP 217709"/>
    <d v="2012-03-09T00:00:00"/>
    <n v="4.5"/>
    <n v="250"/>
    <n v="3355965"/>
    <s v="(W)"/>
    <x v="1"/>
    <x v="0"/>
  </r>
  <r>
    <n v="1755860"/>
    <n v="3"/>
    <n v="1832116.1150400001"/>
    <n v="717681.05912200001"/>
    <n v="26535157000"/>
    <x v="1"/>
    <s v="Granite Construction Company  "/>
    <n v="2633149"/>
    <x v="8"/>
    <s v="Ind'l Transport. Intp. Service"/>
    <s v="AC"/>
    <s v="135 Tidyman Rd                                    "/>
    <s v="Dallesport          "/>
    <s v="WA"/>
    <n v="98617"/>
    <n v="294"/>
    <n v="30"/>
    <n v="3355573"/>
    <d v="2012-03-09T00:00:00"/>
    <x v="4"/>
    <s v="WS"/>
    <x v="5"/>
    <n v="250"/>
    <n v="0.23699999999999999"/>
    <n v="4991"/>
    <s v="D"/>
    <s v="HP 217709"/>
    <d v="2012-03-09T00:00:00"/>
    <n v="4.5"/>
    <n v="250"/>
    <n v="3355965"/>
    <s v="(W)"/>
    <x v="1"/>
    <x v="0"/>
  </r>
  <r>
    <n v="1755860"/>
    <n v="3"/>
    <n v="1832116.1150400001"/>
    <n v="717681.05912200001"/>
    <n v="26535157000"/>
    <x v="1"/>
    <s v="Granite Construction Company  "/>
    <n v="2633149"/>
    <x v="8"/>
    <s v="Ind'l Transport. Intp. Service"/>
    <s v="AC"/>
    <s v="135 Tidyman Rd                                    "/>
    <s v="Dallesport          "/>
    <s v="WA"/>
    <n v="98617"/>
    <n v="296"/>
    <n v="24.065892999999999"/>
    <n v="3368299"/>
    <d v="2013-01-25T00:00:00"/>
    <x v="3"/>
    <s v="WS"/>
    <x v="6"/>
    <n v="60"/>
    <n v="0.23699999999999999"/>
    <n v="8291"/>
    <s v="D"/>
    <s v="HP 217709"/>
    <d v="2012-03-09T00:00:00"/>
    <n v="4.5"/>
    <n v="250"/>
    <n v="3355965"/>
    <s v="(W)"/>
    <x v="1"/>
    <x v="0"/>
  </r>
  <r>
    <n v="650081"/>
    <n v="3"/>
    <n v="1454573.3538299999"/>
    <n v="717705.85276499996"/>
    <n v="26527607000"/>
    <x v="0"/>
    <s v="Vigor Works LLC               "/>
    <n v="1335744"/>
    <x v="3"/>
    <s v="Washington Ind'l Sales Service"/>
    <s v="AC"/>
    <s v="3515 SE Columbia Way #48A                         "/>
    <s v="Vancouver           "/>
    <s v="WA"/>
    <n v="98661"/>
    <n v="110"/>
    <n v="273.65287699999999"/>
    <n v="3304796"/>
    <d v="2009-03-10T00:00:00"/>
    <x v="2"/>
    <s v="PO"/>
    <x v="3"/>
    <n v="50"/>
    <n v="9.9000000000000005E-2"/>
    <s v="&lt;Null&gt;"/>
    <s v="B"/>
    <s v="DB 158937"/>
    <d v="1995-01-01T00:00:00"/>
    <n v="2"/>
    <n v="50"/>
    <n v="94039784"/>
    <s v="(P)"/>
    <x v="0"/>
    <x v="0"/>
  </r>
  <r>
    <n v="650081"/>
    <n v="3"/>
    <n v="1454573.3538299999"/>
    <n v="717705.85276499996"/>
    <n v="26527607000"/>
    <x v="1"/>
    <s v="Vigor Works LLC               "/>
    <n v="1335744"/>
    <x v="3"/>
    <s v="Washington Ind'l Sales Service"/>
    <s v="AC"/>
    <s v="3515 SE Columbia Way #48A                         "/>
    <s v="Vancouver           "/>
    <s v="WA"/>
    <n v="98661"/>
    <n v="293"/>
    <n v="119.01688300000001"/>
    <n v="3321476"/>
    <d v="2009-11-11T00:00:00"/>
    <x v="1"/>
    <s v="PO"/>
    <x v="2"/>
    <n v="50"/>
    <n v="0.216"/>
    <s v="&lt;Null&gt;"/>
    <s v="B"/>
    <s v="DB 158937"/>
    <d v="1995-01-01T00:00:00"/>
    <n v="2"/>
    <n v="50"/>
    <n v="94039784"/>
    <s v="(P)"/>
    <x v="0"/>
    <x v="0"/>
  </r>
  <r>
    <n v="570538"/>
    <n v="5"/>
    <n v="1482618.23474"/>
    <n v="717711.98413700005"/>
    <n v="25016160000"/>
    <x v="0"/>
    <s v="Vancouver Ice Arena LLC       "/>
    <n v="2475697"/>
    <x v="4"/>
    <s v="Com'l Sales Firm Service      "/>
    <s v="AC"/>
    <s v="14313 SE Mill Plain Blvd                          "/>
    <s v="Vancouver           "/>
    <s v="WA"/>
    <n v="986846952"/>
    <n v="183"/>
    <n v="69.206413999999995"/>
    <n v="0"/>
    <d v="1987-01-01T00:00:00"/>
    <x v="2"/>
    <s v="PO"/>
    <x v="3"/>
    <n v="0"/>
    <n v="0"/>
    <s v="&lt;Null&gt;"/>
    <s v="B"/>
    <s v="DB 158490"/>
    <d v="1973-01-01T00:00:00"/>
    <n v="4.5"/>
    <n v="50"/>
    <n v="0"/>
    <s v="(W)"/>
    <x v="1"/>
    <x v="1"/>
  </r>
  <r>
    <n v="573472"/>
    <n v="3"/>
    <n v="1453313.5803499999"/>
    <n v="717925.79951200006"/>
    <n v="6712518000"/>
    <x v="0"/>
    <s v="Thompson Metal Fabricating    "/>
    <n v="1721796"/>
    <x v="3"/>
    <s v="Washington Ind'l Sales Service"/>
    <s v="AC"/>
    <s v="604 SE Victory Ave                                "/>
    <s v="Vancouver           "/>
    <s v="WA"/>
    <n v="986618058"/>
    <n v="105"/>
    <n v="9.9874679999999998"/>
    <s v="S1017033-4"/>
    <s v="&lt;Null&gt;"/>
    <x v="5"/>
    <s v="WS"/>
    <x v="7"/>
    <n v="0"/>
    <n v="0"/>
    <s v="&lt;Null&gt;"/>
    <s v="B"/>
    <s v="DB 107081"/>
    <d v="1962-01-01T00:00:00"/>
    <n v="4.5"/>
    <n v="50"/>
    <n v="0"/>
    <s v="(W)"/>
    <x v="1"/>
    <x v="1"/>
  </r>
  <r>
    <n v="573480"/>
    <n v="3"/>
    <n v="1456455.0469599999"/>
    <n v="717934.77713499998"/>
    <n v="6712260000"/>
    <x v="0"/>
    <s v="Christensen Shipyards LLC     "/>
    <n v="3180163"/>
    <x v="4"/>
    <s v="Com'l Sales Firm Service      "/>
    <s v="IA"/>
    <s v="4400 SE Columbia Way                              "/>
    <s v="Vancouver           "/>
    <s v="WA"/>
    <n v="986615570"/>
    <n v="199"/>
    <n v="87.292676999999998"/>
    <n v="91017661"/>
    <d v="1991-01-01T00:00:00"/>
    <x v="1"/>
    <s v="PO"/>
    <x v="2"/>
    <n v="0"/>
    <n v="0"/>
    <s v="&lt;Null&gt;"/>
    <s v="B"/>
    <s v="DB 158930"/>
    <d v="1986-01-01T00:00:00"/>
    <n v="4"/>
    <n v="50"/>
    <n v="0"/>
    <s v="(P)"/>
    <x v="2"/>
    <x v="1"/>
  </r>
  <r>
    <n v="780581"/>
    <n v="3"/>
    <n v="1493527.1060599999"/>
    <n v="717973.53605700005"/>
    <n v="26433181000"/>
    <x v="0"/>
    <s v="Wal-Mart Stores Inc           "/>
    <n v="1567063"/>
    <x v="4"/>
    <s v="Com'l Sales Firm Service      "/>
    <s v="AC"/>
    <s v="430 SE 192nd Ave                                  "/>
    <s v="Vancouver           "/>
    <s v="WA"/>
    <n v="986839531"/>
    <n v="281"/>
    <n v="56.201130999999997"/>
    <n v="3080191"/>
    <d v="2005-01-01T00:00:00"/>
    <x v="1"/>
    <s v="PO"/>
    <x v="2"/>
    <n v="0"/>
    <n v="0"/>
    <s v="&lt;Null&gt;"/>
    <s v="B"/>
    <s v="DB 105166"/>
    <d v="2005-01-01T00:00:00"/>
    <n v="2"/>
    <n v="50"/>
    <n v="3086196"/>
    <s v="(P)"/>
    <x v="0"/>
    <x v="0"/>
  </r>
  <r>
    <n v="580375"/>
    <n v="5"/>
    <n v="1451090.9451599999"/>
    <n v="718123.71778499999"/>
    <n v="26030083000"/>
    <x v="0"/>
    <s v="Quala Systems Inc             "/>
    <n v="1306523"/>
    <x v="4"/>
    <s v="Com'l Sales Firm Service      "/>
    <s v="AC"/>
    <s v="503 SE Maritime Ave #5                            "/>
    <s v="Vancouver           "/>
    <s v="WA"/>
    <n v="986618010"/>
    <n v="271"/>
    <n v="21.581130999999999"/>
    <n v="3017098"/>
    <d v="2003-01-01T00:00:00"/>
    <x v="1"/>
    <s v="PO"/>
    <x v="2"/>
    <n v="0"/>
    <n v="0"/>
    <s v="&lt;Null&gt;"/>
    <s v="B"/>
    <s v="DB 158956"/>
    <d v="1962-01-01T00:00:00"/>
    <n v="2"/>
    <n v="50"/>
    <n v="0"/>
    <s v="(W)"/>
    <x v="3"/>
    <x v="1"/>
  </r>
  <r>
    <n v="573443"/>
    <n v="5"/>
    <n v="1451729.29825"/>
    <n v="718306.923419"/>
    <n v="6712269000"/>
    <x v="0"/>
    <s v="Thompson Metal Fabricating    "/>
    <n v="138748"/>
    <x v="2"/>
    <s v="Firm Sales Service            "/>
    <s v="AC"/>
    <s v="3000 SE Hidden Way BLD40 #BAY 8                   "/>
    <s v="Vancouver           "/>
    <s v="WA"/>
    <n v="986618049"/>
    <n v="169"/>
    <n v="148.695018"/>
    <n v="0"/>
    <s v="&lt;Null&gt;"/>
    <x v="2"/>
    <s v="PO"/>
    <x v="3"/>
    <n v="0"/>
    <n v="0"/>
    <s v="&lt;Null&gt;"/>
    <s v="B"/>
    <s v="DB 158982"/>
    <d v="1988-01-01T00:00:00"/>
    <n v="1.25"/>
    <n v="50"/>
    <n v="0"/>
    <s v="(P)"/>
    <x v="7"/>
    <x v="1"/>
  </r>
  <r>
    <n v="573443"/>
    <n v="5"/>
    <n v="1451729.29825"/>
    <n v="718306.923419"/>
    <n v="6712269000"/>
    <x v="1"/>
    <s v="Thompson Metal Fabricating    "/>
    <n v="138748"/>
    <x v="2"/>
    <s v="Firm Sales Service            "/>
    <s v="AC"/>
    <s v="3000 SE Hidden Way BLD40 #BAY 8                   "/>
    <s v="Vancouver           "/>
    <s v="WA"/>
    <n v="986618049"/>
    <n v="189"/>
    <n v="30.346757"/>
    <n v="88014198"/>
    <d v="1988-01-01T00:00:00"/>
    <x v="2"/>
    <s v="PO"/>
    <x v="3"/>
    <n v="0"/>
    <n v="0"/>
    <s v="&lt;Null&gt;"/>
    <s v="B"/>
    <s v="DB 158982"/>
    <d v="1988-01-01T00:00:00"/>
    <n v="1.25"/>
    <n v="50"/>
    <n v="0"/>
    <s v="(P)"/>
    <x v="7"/>
    <x v="1"/>
  </r>
  <r>
    <n v="593583"/>
    <n v="3"/>
    <n v="1500155.9344500001"/>
    <n v="718377.74776399997"/>
    <n v="17703502000"/>
    <x v="0"/>
    <s v="Wafertech                     "/>
    <n v="463236"/>
    <x v="6"/>
    <s v="Firm Transportation Service   "/>
    <s v="AC"/>
    <s v="5509 NW Parker St                                 "/>
    <s v="Camas               "/>
    <s v="WA"/>
    <n v="986078557"/>
    <n v="126"/>
    <n v="63.724159"/>
    <n v="97030742"/>
    <d v="1997-01-01T00:00:00"/>
    <x v="6"/>
    <s v="PO"/>
    <x v="8"/>
    <n v="0"/>
    <n v="0"/>
    <s v="&lt;Null&gt;"/>
    <s v="B"/>
    <s v="DB 105138"/>
    <d v="1997-01-01T00:00:00"/>
    <n v="6"/>
    <n v="50"/>
    <n v="97030742"/>
    <s v="(P)"/>
    <x v="6"/>
    <x v="0"/>
  </r>
  <r>
    <n v="593314"/>
    <n v="5"/>
    <n v="1491248.2330700001"/>
    <n v="718401.265869"/>
    <n v="26250161000"/>
    <x v="0"/>
    <s v="East County Operations LLC    "/>
    <n v="1649721"/>
    <x v="4"/>
    <s v="Com'l Sales Firm Service      "/>
    <s v="AC"/>
    <s v="415 SE 177th Ave                                  "/>
    <s v="Vancouver           "/>
    <s v="WA"/>
    <n v="98683"/>
    <n v="287"/>
    <n v="246.81448900000001"/>
    <n v="3119074"/>
    <d v="2006-01-01T00:00:00"/>
    <x v="1"/>
    <s v="PO"/>
    <x v="2"/>
    <n v="50"/>
    <n v="0"/>
    <s v="&lt;Null&gt;"/>
    <s v="B"/>
    <s v="DB 147941"/>
    <d v="2006-01-01T00:00:00"/>
    <n v="2"/>
    <n v="50"/>
    <n v="3115170"/>
    <s v="(P)"/>
    <x v="0"/>
    <x v="0"/>
  </r>
  <r>
    <n v="2686051"/>
    <n v="5"/>
    <n v="1482036.78458"/>
    <n v="718561.74125700002"/>
    <n v="26550176000"/>
    <x v="0"/>
    <s v="Vancouver Hotel Investors     "/>
    <n v="3075308"/>
    <x v="4"/>
    <s v="Com'l Sales Firm Service      "/>
    <s v="AC"/>
    <s v="315 SE Olympia Dr                                 "/>
    <s v="Vancouver           "/>
    <s v="WA"/>
    <n v="98684"/>
    <n v="297"/>
    <n v="372"/>
    <n v="3395950"/>
    <d v="2013-11-05T00:00:00"/>
    <x v="1"/>
    <s v="PO"/>
    <x v="2"/>
    <n v="50"/>
    <n v="0.216"/>
    <s v="&lt;Null&gt;"/>
    <s v="B"/>
    <s v="DB 904045"/>
    <d v="2011-01-14T00:00:00"/>
    <n v="2"/>
    <n v="50"/>
    <n v="3300106"/>
    <s v="(P)"/>
    <x v="0"/>
    <x v="0"/>
  </r>
  <r>
    <n v="569834"/>
    <n v="5"/>
    <n v="1493524.4734799999"/>
    <n v="719042.94944899995"/>
    <n v="18762328000"/>
    <x v="0"/>
    <s v="Glacier Northwest Inc         "/>
    <n v="465484"/>
    <x v="3"/>
    <s v="Washington Ind'l Sales Service"/>
    <s v="AC"/>
    <s v="18606 SE 1st St                                   "/>
    <s v="Vancouver           "/>
    <s v="WA"/>
    <n v="986847510"/>
    <n v="101"/>
    <n v="50.396039999999999"/>
    <n v="0"/>
    <d v="1979-01-01T00:00:00"/>
    <x v="2"/>
    <s v="WS"/>
    <x v="9"/>
    <n v="0"/>
    <n v="0"/>
    <s v="&lt;Null&gt;"/>
    <s v="B"/>
    <s v="DB 159502"/>
    <d v="1979-01-01T00:00:00"/>
    <n v="1"/>
    <n v="50"/>
    <n v="0"/>
    <s v="(W)"/>
    <x v="4"/>
    <x v="1"/>
  </r>
  <r>
    <n v="577231"/>
    <n v="5"/>
    <n v="1477536.48447"/>
    <n v="719023.07348400005"/>
    <n v="25044941000"/>
    <x v="0"/>
    <s v="McGrath, John P               "/>
    <n v="927835"/>
    <x v="4"/>
    <s v="Com'l Sales Firm Service      "/>
    <s v="AC"/>
    <s v="12501 SE 2nd Cir                                  "/>
    <s v="Vancouver           "/>
    <s v="WA"/>
    <n v="986846022"/>
    <n v="242"/>
    <n v="79.321134000000001"/>
    <n v="99017759"/>
    <d v="1999-01-01T00:00:00"/>
    <x v="2"/>
    <s v="PO"/>
    <x v="3"/>
    <n v="0"/>
    <n v="0"/>
    <s v="&lt;Null&gt;"/>
    <s v="B"/>
    <s v="DB 158657"/>
    <d v="1999-01-01T00:00:00"/>
    <n v="2"/>
    <n v="50"/>
    <n v="99019324"/>
    <s v="(P)"/>
    <x v="0"/>
    <x v="0"/>
  </r>
  <r>
    <n v="1113417"/>
    <n v="5"/>
    <n v="1495958.7419199999"/>
    <n v="719119.43370599998"/>
    <n v="26529292000"/>
    <x v="0"/>
    <s v="Costco Wholesale              "/>
    <n v="2334423"/>
    <x v="7"/>
    <s v="Com'l Firm Transport. Service "/>
    <s v="AC"/>
    <s v="19610 SE 1st St                                   "/>
    <s v="Vancouver           "/>
    <s v="WA"/>
    <n v="98684"/>
    <n v="111"/>
    <n v="133.32779500000001"/>
    <n v="3327373"/>
    <d v="2010-10-08T00:00:00"/>
    <x v="1"/>
    <s v="PO"/>
    <x v="2"/>
    <s v="&lt;Null&gt;"/>
    <n v="0.216"/>
    <n v="3100"/>
    <s v="B"/>
    <s v="DB 779214"/>
    <d v="2010-10-08T00:00:00"/>
    <n v="2"/>
    <n v="50"/>
    <n v="3327390"/>
    <s v="(P)"/>
    <x v="0"/>
    <x v="0"/>
  </r>
  <r>
    <n v="2244332"/>
    <n v="5"/>
    <n v="1451071.1552599999"/>
    <n v="719122.42989200004"/>
    <n v="26489132000"/>
    <x v="0"/>
    <s v="Red Robin Restaurant          "/>
    <n v="2690972"/>
    <x v="4"/>
    <s v="Com'l Sales Firm Service      "/>
    <s v="AC"/>
    <s v="2410 SE Columbia House Blvd #101                  "/>
    <s v="Vancouver           "/>
    <s v="WA"/>
    <n v="98661"/>
    <n v="295"/>
    <n v="43.352902"/>
    <n v="3359431"/>
    <d v="2012-05-04T00:00:00"/>
    <x v="2"/>
    <s v="PO"/>
    <x v="3"/>
    <n v="50"/>
    <n v="9.9000000000000005E-2"/>
    <s v="&lt;Null&gt;"/>
    <s v="B"/>
    <s v="DB 91868"/>
    <d v="2007-01-01T00:00:00"/>
    <n v="2"/>
    <n v="50"/>
    <n v="3163108"/>
    <s v="(P)"/>
    <x v="0"/>
    <x v="0"/>
  </r>
  <r>
    <n v="576549"/>
    <n v="5"/>
    <n v="1474083.58078"/>
    <n v="718917.30930299999"/>
    <n v="2701222000"/>
    <x v="0"/>
    <s v="Kroger Company                "/>
    <n v="35569"/>
    <x v="7"/>
    <s v="Com'l Firm Transport. Service "/>
    <s v="AC"/>
    <s v="11325 SE Mill Plain Blvd                          "/>
    <s v="Vancouver           "/>
    <s v="WA"/>
    <n v="986845070"/>
    <n v="182"/>
    <n v="345.62026100000003"/>
    <s v="S1017041-66"/>
    <d v="1986-01-01T00:00:00"/>
    <x v="2"/>
    <s v="WS"/>
    <x v="9"/>
    <n v="0"/>
    <n v="0"/>
    <s v="&lt;Null&gt;"/>
    <s v="B"/>
    <s v="DB 142003"/>
    <d v="1975-01-01T00:00:00"/>
    <n v="4.5"/>
    <n v="50"/>
    <n v="0"/>
    <s v="(W)"/>
    <x v="1"/>
    <x v="1"/>
  </r>
  <r>
    <n v="620534"/>
    <n v="3"/>
    <n v="1452283.2483600001"/>
    <n v="719251.03081899998"/>
    <n v="6711995000"/>
    <x v="0"/>
    <s v="Columbia Machine Inc          "/>
    <n v="138656"/>
    <x v="2"/>
    <s v="Firm Sales Service            "/>
    <s v="AC"/>
    <s v="107 S Grand Blvd # BOILER                         "/>
    <s v="Vancouver           "/>
    <s v="WA"/>
    <n v="98661"/>
    <n v="194"/>
    <n v="362.59316200000001"/>
    <n v="90005392"/>
    <d v="1990-01-01T00:00:00"/>
    <x v="1"/>
    <s v="PO"/>
    <x v="2"/>
    <n v="0"/>
    <n v="0"/>
    <s v="&lt;Null&gt;"/>
    <s v="B"/>
    <s v="DB 91875"/>
    <d v="1990-01-01T00:00:00"/>
    <n v="4"/>
    <n v="50"/>
    <n v="90005402"/>
    <s v="(P)"/>
    <x v="2"/>
    <x v="0"/>
  </r>
  <r>
    <n v="590590"/>
    <n v="3"/>
    <n v="1492355.1273000001"/>
    <n v="719338.83965400001"/>
    <n v="23752591000"/>
    <x v="0"/>
    <s v="Granite Construction Company  "/>
    <n v="2204210"/>
    <x v="8"/>
    <s v="Ind'l Transport. Intp. Service"/>
    <s v="AC"/>
    <s v="18208 SE 1st St                                   "/>
    <s v="Vancouver           "/>
    <s v="WA"/>
    <n v="986847506"/>
    <n v="23"/>
    <n v="128.72961799999999"/>
    <n v="3058679"/>
    <d v="2004-01-01T00:00:00"/>
    <x v="4"/>
    <s v="WS"/>
    <x v="5"/>
    <n v="0"/>
    <n v="0"/>
    <s v="&lt;Null&gt;"/>
    <s v="D"/>
    <s v="HP 2535"/>
    <d v="1979-01-01T00:00:00"/>
    <n v="4.5"/>
    <n v="250"/>
    <s v="P54-1979-001"/>
    <s v="(W)"/>
    <x v="1"/>
    <x v="0"/>
  </r>
  <r>
    <n v="590590"/>
    <n v="3"/>
    <n v="1492355.1273000001"/>
    <n v="719338.83965400001"/>
    <n v="23752591000"/>
    <x v="1"/>
    <s v="Granite Construction Company  "/>
    <n v="2204210"/>
    <x v="8"/>
    <s v="Ind'l Transport. Intp. Service"/>
    <s v="AC"/>
    <s v="18208 SE 1st St                                   "/>
    <s v="Vancouver           "/>
    <s v="WA"/>
    <n v="986847506"/>
    <n v="64"/>
    <n v="572.60867399999995"/>
    <n v="91001500"/>
    <d v="1991-01-01T00:00:00"/>
    <x v="4"/>
    <s v="WS"/>
    <x v="5"/>
    <n v="0"/>
    <n v="0"/>
    <s v="&lt;Null&gt;"/>
    <s v="D"/>
    <s v="HP 2535"/>
    <d v="1979-01-01T00:00:00"/>
    <n v="4.5"/>
    <n v="250"/>
    <s v="P54-1979-001"/>
    <s v="(W)"/>
    <x v="1"/>
    <x v="0"/>
  </r>
  <r>
    <n v="572794"/>
    <n v="5"/>
    <n v="1472303.6505799999"/>
    <n v="719393.48944399995"/>
    <n v="25014456000"/>
    <x v="0"/>
    <s v="Wal-Mart Stores Inc           "/>
    <n v="780940"/>
    <x v="4"/>
    <s v="Com'l Sales Firm Service      "/>
    <s v="AC"/>
    <s v="221 NE 104th Ave                                  "/>
    <s v="Vancouver           "/>
    <s v="WA"/>
    <n v="986644505"/>
    <n v="241"/>
    <n v="70.760436999999996"/>
    <n v="99004035"/>
    <d v="1999-01-01T00:00:00"/>
    <x v="2"/>
    <s v="PO"/>
    <x v="3"/>
    <n v="0"/>
    <n v="0"/>
    <s v="&lt;Null&gt;"/>
    <s v="B"/>
    <s v="DB 159383"/>
    <d v="1998-01-01T00:00:00"/>
    <n v="2"/>
    <n v="50"/>
    <n v="98013908"/>
    <s v="(P)"/>
    <x v="0"/>
    <x v="0"/>
  </r>
  <r>
    <n v="594251"/>
    <n v="3"/>
    <n v="1451249.2476300001"/>
    <n v="719751.95388399996"/>
    <n v="6712495000"/>
    <x v="0"/>
    <s v="Fred Meyer Inc                "/>
    <n v="1950396"/>
    <x v="4"/>
    <s v="Com'l Sales Firm Service      "/>
    <s v="AC"/>
    <s v="2500 Columbia House Blvd.                         "/>
    <s v="Vancouver           "/>
    <s v="WA"/>
    <n v="98661"/>
    <n v="142"/>
    <n v="149.22906599999999"/>
    <n v="3167900"/>
    <d v="2007-01-01T00:00:00"/>
    <x v="1"/>
    <s v="PO"/>
    <x v="2"/>
    <n v="50"/>
    <n v="0"/>
    <s v="&lt;Null&gt;"/>
    <s v="B"/>
    <s v="DB 121005"/>
    <d v="2007-01-01T00:00:00"/>
    <n v="2"/>
    <n v="50"/>
    <n v="3163108"/>
    <s v="(P)"/>
    <x v="0"/>
    <x v="0"/>
  </r>
  <r>
    <n v="620476"/>
    <n v="5"/>
    <n v="1444019.13191"/>
    <n v="720280.88084799994"/>
    <n v="15702023000"/>
    <x v="0"/>
    <s v="Port of Vancouver             "/>
    <n v="3240915"/>
    <x v="4"/>
    <s v="Com'l Sales Firm Service      "/>
    <s v="AC"/>
    <s v="100 Columbia St                                   "/>
    <s v="Vancouver           "/>
    <s v="WA"/>
    <n v="986603159"/>
    <n v="96"/>
    <n v="34.622064999999999"/>
    <s v="S1016029-23"/>
    <d v="1985-01-01T00:00:00"/>
    <x v="2"/>
    <s v="WS"/>
    <x v="9"/>
    <n v="0"/>
    <n v="0"/>
    <s v="&lt;Null&gt;"/>
    <s v="B"/>
    <s v="DB 2958514"/>
    <d v="2002-01-01T00:00:00"/>
    <n v="2"/>
    <n v="50"/>
    <n v="2150293"/>
    <s v="(P)"/>
    <x v="0"/>
    <x v="0"/>
  </r>
  <r>
    <n v="620476"/>
    <n v="5"/>
    <n v="1444019.13191"/>
    <n v="720280.88084799994"/>
    <n v="15702023000"/>
    <x v="1"/>
    <s v="Port of Vancouver             "/>
    <n v="3240915"/>
    <x v="4"/>
    <s v="Com'l Sales Firm Service      "/>
    <s v="AC"/>
    <s v="100 Columbia St                                   "/>
    <s v="Vancouver           "/>
    <s v="WA"/>
    <n v="986603159"/>
    <n v="98"/>
    <n v="42.531326"/>
    <n v="0"/>
    <d v="1972-01-01T00:00:00"/>
    <x v="1"/>
    <s v="WS"/>
    <x v="1"/>
    <n v="0"/>
    <n v="0"/>
    <s v="&lt;Null&gt;"/>
    <s v="B"/>
    <s v="DB 2958514"/>
    <d v="2002-01-01T00:00:00"/>
    <n v="2"/>
    <n v="50"/>
    <n v="2150293"/>
    <s v="(P)"/>
    <x v="0"/>
    <x v="0"/>
  </r>
  <r>
    <n v="620476"/>
    <n v="5"/>
    <n v="1444019.13191"/>
    <n v="720280.88084799994"/>
    <n v="15702023000"/>
    <x v="1"/>
    <s v="Port of Vancouver             "/>
    <n v="3240915"/>
    <x v="4"/>
    <s v="Com'l Sales Firm Service      "/>
    <s v="AC"/>
    <s v="100 Columbia St                                   "/>
    <s v="Vancouver           "/>
    <s v="WA"/>
    <n v="986603159"/>
    <n v="102"/>
    <n v="38.815764000000001"/>
    <n v="0"/>
    <d v="1972-01-01T00:00:00"/>
    <x v="2"/>
    <s v="WS"/>
    <x v="9"/>
    <n v="0"/>
    <n v="0.13300000000000001"/>
    <s v="&lt;Null&gt;"/>
    <s v="B"/>
    <s v="DB 2958514"/>
    <d v="2002-01-01T00:00:00"/>
    <n v="2"/>
    <n v="50"/>
    <n v="2150293"/>
    <s v="(P)"/>
    <x v="0"/>
    <x v="0"/>
  </r>
  <r>
    <n v="620476"/>
    <n v="5"/>
    <n v="1444019.13191"/>
    <n v="720280.88084799994"/>
    <n v="15702023000"/>
    <x v="1"/>
    <s v="Port of Vancouver             "/>
    <n v="3240915"/>
    <x v="4"/>
    <s v="Com'l Sales Firm Service      "/>
    <s v="AC"/>
    <s v="100 Columbia St                                   "/>
    <s v="Vancouver           "/>
    <s v="WA"/>
    <n v="986603159"/>
    <n v="108"/>
    <n v="81.048953999999995"/>
    <n v="0"/>
    <d v="2002-11-04T00:00:00"/>
    <x v="1"/>
    <s v="WS"/>
    <x v="1"/>
    <n v="50"/>
    <n v="0.154"/>
    <s v="174290-02"/>
    <s v="B"/>
    <s v="DB 2958514"/>
    <d v="2002-01-01T00:00:00"/>
    <n v="2"/>
    <n v="50"/>
    <n v="2150293"/>
    <s v="(P)"/>
    <x v="0"/>
    <x v="0"/>
  </r>
  <r>
    <n v="593158"/>
    <n v="3"/>
    <n v="1496695.3214100001"/>
    <n v="720124.15215099999"/>
    <n v="26433204000"/>
    <x v="0"/>
    <s v="Evergreen School District #114"/>
    <n v="1686031"/>
    <x v="4"/>
    <s v="Com'l Sales Firm Service      "/>
    <s v="AC"/>
    <s v="6201 NW Friberg-Strunk St                         "/>
    <s v="Camas               "/>
    <s v="WA"/>
    <n v="98607"/>
    <n v="61"/>
    <n v="808.69761100000005"/>
    <n v="3080254"/>
    <d v="2006-01-01T00:00:00"/>
    <x v="1"/>
    <s v="PO"/>
    <x v="2"/>
    <n v="50"/>
    <n v="0"/>
    <s v="&lt;Null&gt;"/>
    <s v="B"/>
    <s v="DB 147344"/>
    <d v="2006-01-01T00:00:00"/>
    <n v="2"/>
    <n v="50"/>
    <n v="3132347"/>
    <s v="(P)"/>
    <x v="0"/>
    <x v="0"/>
  </r>
  <r>
    <n v="5333735"/>
    <n v="5"/>
    <n v="1461044.1107399999"/>
    <n v="720593.10514400003"/>
    <n v="14701012000"/>
    <x v="0"/>
    <s v="Vancouver School District #37 "/>
    <n v="380507"/>
    <x v="4"/>
    <s v="Com'l Sales Firm Service      "/>
    <s v="IA"/>
    <s v="5802 Macarthur Blvd                               "/>
    <s v="Vancouver           "/>
    <s v="WA"/>
    <n v="986617462"/>
    <n v="160"/>
    <n v="880"/>
    <n v="3540734"/>
    <d v="2019-08-21T00:00:00"/>
    <x v="1"/>
    <s v="PO"/>
    <x v="2"/>
    <n v="50"/>
    <n v="0.216"/>
    <n v="25085"/>
    <s v="B"/>
    <s v="DB 125501"/>
    <d v="1981-01-01T00:00:00"/>
    <n v="4.5"/>
    <n v="50"/>
    <n v="0"/>
    <s v="(W)"/>
    <x v="1"/>
    <x v="1"/>
  </r>
  <r>
    <n v="592193"/>
    <n v="5"/>
    <n v="1479287.5798500001"/>
    <n v="720955.02370699996"/>
    <n v="26438404000"/>
    <x v="0"/>
    <s v="City of Vancouver             "/>
    <n v="1546824"/>
    <x v="4"/>
    <s v="Com'l Sales Firm Service      "/>
    <s v="AC"/>
    <s v="700 NE 136th Ave                                  "/>
    <s v="Vancouver           "/>
    <s v="WA"/>
    <n v="986846906"/>
    <n v="70"/>
    <n v="924.01732800000002"/>
    <n v="3090620"/>
    <d v="2005-07-28T00:00:00"/>
    <x v="1"/>
    <s v="PO"/>
    <x v="2"/>
    <n v="50"/>
    <n v="0"/>
    <s v="&lt;Null&gt;"/>
    <s v="B"/>
    <s v="DB 128876"/>
    <d v="1998-01-01T00:00:00"/>
    <n v="4"/>
    <n v="50"/>
    <n v="98003942"/>
    <s v="(P)"/>
    <x v="2"/>
    <x v="0"/>
  </r>
  <r>
    <n v="570399"/>
    <n v="1"/>
    <n v="1460139.6279899999"/>
    <n v="721190.20775499998"/>
    <n v="25055856000"/>
    <x v="0"/>
    <s v="Vancouver School District #37 "/>
    <n v="918546"/>
    <x v="4"/>
    <s v="Com'l Sales Firm Service      "/>
    <s v="AC"/>
    <s v="605 N Devine Rd # POOL                            "/>
    <s v="Vancouver           "/>
    <s v="WA"/>
    <n v="986616960"/>
    <n v="106"/>
    <n v="20.824161"/>
    <n v="0"/>
    <s v="&lt;Null&gt;"/>
    <x v="2"/>
    <s v="WS"/>
    <x v="9"/>
    <n v="0"/>
    <n v="0"/>
    <s v="&lt;Null&gt;"/>
    <s v="B"/>
    <s v="DB 104313"/>
    <d v="1963-01-01T00:00:00"/>
    <n v="4.5"/>
    <n v="50"/>
    <n v="0"/>
    <s v="(W)"/>
    <x v="1"/>
    <x v="1"/>
  </r>
  <r>
    <n v="570399"/>
    <n v="1"/>
    <n v="1460139.6279899999"/>
    <n v="721190.20775499998"/>
    <n v="25055856000"/>
    <x v="1"/>
    <s v="Vancouver School District #37 "/>
    <n v="918546"/>
    <x v="4"/>
    <s v="Com'l Sales Firm Service      "/>
    <s v="AC"/>
    <s v="605 N Devine Rd # POOL                            "/>
    <s v="Vancouver           "/>
    <s v="WA"/>
    <n v="986616960"/>
    <n v="172"/>
    <n v="390.29442799999998"/>
    <n v="0"/>
    <s v="&lt;Null&gt;"/>
    <x v="1"/>
    <s v="WS"/>
    <x v="1"/>
    <n v="0"/>
    <n v="0"/>
    <s v="&lt;Null&gt;"/>
    <s v="B"/>
    <s v="DB 104313"/>
    <d v="1963-01-01T00:00:00"/>
    <n v="4.5"/>
    <n v="50"/>
    <n v="0"/>
    <s v="(W)"/>
    <x v="1"/>
    <x v="1"/>
  </r>
  <r>
    <n v="570399"/>
    <n v="1"/>
    <n v="1460139.6279899999"/>
    <n v="721190.20775499998"/>
    <n v="25055856000"/>
    <x v="1"/>
    <s v="Vancouver School District #37 "/>
    <n v="918546"/>
    <x v="4"/>
    <s v="Com'l Sales Firm Service      "/>
    <s v="AC"/>
    <s v="605 N Devine Rd # POOL                            "/>
    <s v="Vancouver           "/>
    <s v="WA"/>
    <n v="986616960"/>
    <n v="245"/>
    <n v="171.58323999999999"/>
    <n v="99033694"/>
    <d v="1999-01-01T00:00:00"/>
    <x v="2"/>
    <s v="PO"/>
    <x v="3"/>
    <n v="0"/>
    <n v="0"/>
    <s v="&lt;Null&gt;"/>
    <s v="B"/>
    <s v="DB 104313"/>
    <d v="1963-01-01T00:00:00"/>
    <n v="4.5"/>
    <n v="50"/>
    <n v="0"/>
    <s v="(W)"/>
    <x v="1"/>
    <x v="1"/>
  </r>
  <r>
    <n v="570415"/>
    <n v="5"/>
    <n v="1462501.9828000001"/>
    <n v="721339.24963199999"/>
    <n v="14700023000"/>
    <x v="0"/>
    <s v="Safeway Inc                   "/>
    <n v="354485"/>
    <x v="4"/>
    <s v="Com'l Sales Firm Service      "/>
    <s v="AC"/>
    <s v="6701 E Mill Plain Blvd                            "/>
    <s v="Vancouver           "/>
    <s v="WA"/>
    <n v="986617459"/>
    <n v="197"/>
    <n v="112.181606"/>
    <n v="91006646"/>
    <d v="1991-01-01T00:00:00"/>
    <x v="2"/>
    <s v="PO"/>
    <x v="3"/>
    <n v="50"/>
    <n v="0"/>
    <s v="&lt;Null&gt;"/>
    <s v="B"/>
    <s v="DB 2689968"/>
    <d v="2005-01-01T00:00:00"/>
    <n v="2"/>
    <n v="50"/>
    <n v="3086336"/>
    <s v="(P)"/>
    <x v="0"/>
    <x v="0"/>
  </r>
  <r>
    <n v="582442"/>
    <n v="5"/>
    <n v="1443966.04207"/>
    <n v="721546.79061799997"/>
    <n v="26405522000"/>
    <x v="0"/>
    <s v="Vancouver Downtown Redev Auth "/>
    <n v="1549684"/>
    <x v="1"/>
    <s v="Com'l Transport. Firm Service "/>
    <s v="AC"/>
    <s v="301 W 6th St.                                     "/>
    <s v="Vancouver           "/>
    <s v="WA"/>
    <n v="98660"/>
    <n v="275"/>
    <n v="480.78608100000002"/>
    <n v="3048640"/>
    <d v="2004-01-01T00:00:00"/>
    <x v="1"/>
    <s v="PO"/>
    <x v="2"/>
    <n v="50"/>
    <n v="0"/>
    <s v="&lt;Null&gt;"/>
    <s v="B"/>
    <s v="DB 160202"/>
    <d v="2002-01-01T00:00:00"/>
    <n v="6"/>
    <n v="50"/>
    <n v="2137506"/>
    <s v="(P)"/>
    <x v="6"/>
    <x v="0"/>
  </r>
  <r>
    <n v="571233"/>
    <n v="5"/>
    <n v="1466836.8423200001"/>
    <n v="721509.81076300004"/>
    <n v="7720159000"/>
    <x v="0"/>
    <s v="Fort Vancouver Memory Care    "/>
    <n v="3187098"/>
    <x v="4"/>
    <s v="Com'l Sales Firm Service      "/>
    <s v="AC"/>
    <s v="8401 NE 8th Way                                   "/>
    <s v="Vancouver           "/>
    <s v="WA"/>
    <n v="986641978"/>
    <n v="196"/>
    <n v="89.720357000000007"/>
    <n v="91008807"/>
    <d v="1991-01-01T00:00:00"/>
    <x v="2"/>
    <s v="PO"/>
    <x v="3"/>
    <n v="0"/>
    <n v="0"/>
    <s v="&lt;Null&gt;"/>
    <s v="B"/>
    <s v="DB 159493"/>
    <d v="1985-01-01T00:00:00"/>
    <n v="1.25"/>
    <n v="50"/>
    <n v="0"/>
    <s v="(P)"/>
    <x v="7"/>
    <x v="1"/>
  </r>
  <r>
    <n v="568642"/>
    <n v="5"/>
    <n v="1444673.7493"/>
    <n v="721690.548251"/>
    <n v="16700378000"/>
    <x v="0"/>
    <s v="Lueck, Gregory                "/>
    <n v="933565"/>
    <x v="2"/>
    <s v="Firm Sales Service            "/>
    <s v="AC"/>
    <s v="518 Main St                                       "/>
    <s v="Vancouver           "/>
    <s v="WA"/>
    <n v="986603128"/>
    <n v="104"/>
    <n v="37.386794000000002"/>
    <n v="90018402"/>
    <d v="1990-01-01T00:00:00"/>
    <x v="0"/>
    <s v="PO"/>
    <x v="0"/>
    <n v="0"/>
    <n v="0"/>
    <s v="&lt;Null&gt;"/>
    <s v="B"/>
    <s v="DB 95327"/>
    <d v="1971-01-01T00:00:00"/>
    <n v="1"/>
    <n v="50"/>
    <n v="0"/>
    <s v="(W)"/>
    <x v="4"/>
    <x v="1"/>
  </r>
  <r>
    <n v="566236"/>
    <n v="3"/>
    <n v="1480761.60778"/>
    <n v="722062.61679799994"/>
    <n v="25118848000"/>
    <x v="0"/>
    <s v="WinCo Foods LLC               "/>
    <n v="1257813"/>
    <x v="4"/>
    <s v="Com'l Sales Firm Service      "/>
    <s v="AC"/>
    <s v="905 NE 136th Ave                                  "/>
    <s v="Vancouver           "/>
    <s v="WA"/>
    <n v="986840896"/>
    <n v="268"/>
    <n v="261.52622700000001"/>
    <n v="2203480"/>
    <d v="2002-01-01T00:00:00"/>
    <x v="1"/>
    <s v="PO"/>
    <x v="2"/>
    <n v="0"/>
    <n v="0"/>
    <s v="&lt;Null&gt;"/>
    <s v="B"/>
    <s v="DB 160071"/>
    <d v="2001-01-01T00:00:00"/>
    <n v="2"/>
    <n v="50"/>
    <n v="1048894"/>
    <s v="(P)"/>
    <x v="0"/>
    <x v="0"/>
  </r>
  <r>
    <n v="4923663"/>
    <n v="3"/>
    <n v="1441765.0522100001"/>
    <n v="722215.20449899998"/>
    <n v="15702933000"/>
    <x v="0"/>
    <s v="Albina Fuel Company           "/>
    <n v="412060"/>
    <x v="8"/>
    <s v="Ind'l Transport. Intp. Service"/>
    <s v="AC"/>
    <s v="1112 W 7th St                                     "/>
    <s v="Vancouver           "/>
    <s v="WA"/>
    <n v="986603068"/>
    <n v="304"/>
    <n v="48.915588999999997"/>
    <n v="3564647"/>
    <d v="2019-03-04T00:00:00"/>
    <x v="1"/>
    <s v="PO"/>
    <x v="2"/>
    <n v="50"/>
    <n v="0.216"/>
    <n v="23230"/>
    <s v="B"/>
    <s v="DB 4661066"/>
    <d v="2019-03-05T00:00:00"/>
    <n v="2"/>
    <n v="50"/>
    <n v="3564646"/>
    <s v="(P)"/>
    <x v="0"/>
    <x v="0"/>
  </r>
  <r>
    <n v="587093"/>
    <n v="5"/>
    <n v="1474382.13329"/>
    <n v="722262.37748400006"/>
    <n v="26460571000"/>
    <x v="0"/>
    <s v="Evergreen Mem Gard Inc        "/>
    <n v="1875015"/>
    <x v="2"/>
    <s v="Firm Sales Service            "/>
    <s v="AC"/>
    <s v="1101 NE 112th Ave #1                              "/>
    <s v="Vancouver           "/>
    <s v="WA"/>
    <n v="986844950"/>
    <n v="217"/>
    <n v="248.33381600000001"/>
    <n v="95008789"/>
    <d v="1995-01-01T00:00:00"/>
    <x v="2"/>
    <s v="PO"/>
    <x v="3"/>
    <n v="0"/>
    <n v="0"/>
    <s v="&lt;Null&gt;"/>
    <s v="B"/>
    <s v="DB 107529"/>
    <d v="1973-01-01T00:00:00"/>
    <n v="4.5"/>
    <n v="50"/>
    <n v="0"/>
    <s v="(W)"/>
    <x v="1"/>
    <x v="1"/>
  </r>
  <r>
    <n v="587093"/>
    <n v="5"/>
    <n v="1474382.13329"/>
    <n v="722262.37748400006"/>
    <n v="26460571000"/>
    <x v="1"/>
    <s v="Evergreen Mem Gard Inc        "/>
    <n v="1875015"/>
    <x v="2"/>
    <s v="Firm Sales Service            "/>
    <s v="AC"/>
    <s v="1101 NE 112th Ave #1                              "/>
    <s v="Vancouver           "/>
    <s v="WA"/>
    <n v="986844950"/>
    <n v="289"/>
    <n v="554.22736499999996"/>
    <n v="3151082"/>
    <d v="2007-01-01T00:00:00"/>
    <x v="1"/>
    <s v="PO"/>
    <x v="2"/>
    <n v="0"/>
    <n v="0"/>
    <s v="&lt;Null&gt;"/>
    <s v="B"/>
    <s v="DB 107529"/>
    <d v="1973-01-01T00:00:00"/>
    <n v="4.5"/>
    <n v="50"/>
    <n v="0"/>
    <s v="(W)"/>
    <x v="1"/>
    <x v="1"/>
  </r>
  <r>
    <n v="568619"/>
    <n v="5"/>
    <n v="1442125.4094400001"/>
    <n v="722528.888515"/>
    <n v="15701850000"/>
    <x v="0"/>
    <s v="Cardinal Associates Inc       "/>
    <n v="381317"/>
    <x v="0"/>
    <s v="Firm Sales Service            "/>
    <s v="AC"/>
    <s v="1000 W 8th St                                     "/>
    <s v="Vancouver           "/>
    <s v="WA"/>
    <n v="986603011"/>
    <n v="231"/>
    <n v="112.871223"/>
    <n v="97034926"/>
    <d v="1997-01-01T00:00:00"/>
    <x v="2"/>
    <s v="PO"/>
    <x v="3"/>
    <n v="0"/>
    <n v="0"/>
    <s v="&lt;Null&gt;"/>
    <s v="B"/>
    <s v="DB 93614"/>
    <d v="2003-01-01T00:00:00"/>
    <n v="2"/>
    <n v="50"/>
    <n v="3006229"/>
    <s v="(P)"/>
    <x v="0"/>
    <x v="0"/>
  </r>
  <r>
    <n v="568095"/>
    <n v="1"/>
    <n v="1441194.55064"/>
    <n v="722539.21092099999"/>
    <n v="23700161000"/>
    <x v="0"/>
    <s v="Albina Fuel Company           "/>
    <n v="563799"/>
    <x v="8"/>
    <s v="Ind'l Transport. Intp. Service"/>
    <s v="AC"/>
    <s v="1300 W 8th St                                     "/>
    <s v="Vancouver           "/>
    <s v="WA"/>
    <n v="98660"/>
    <n v="94"/>
    <n v="77.533202000000003"/>
    <n v="96008303"/>
    <d v="1996-01-01T00:00:00"/>
    <x v="2"/>
    <s v="PO"/>
    <x v="3"/>
    <n v="50"/>
    <n v="0"/>
    <s v="&lt;Null&gt;"/>
    <s v="B"/>
    <s v="DB 159799"/>
    <d v="1986-01-01T00:00:00"/>
    <n v="2"/>
    <n v="50"/>
    <n v="0"/>
    <s v="(P)"/>
    <x v="0"/>
    <x v="1"/>
  </r>
  <r>
    <n v="568631"/>
    <n v="5"/>
    <n v="1445308.9407800001"/>
    <n v="722467.13788199995"/>
    <n v="16700148000"/>
    <x v="0"/>
    <s v="S T U Partnership             "/>
    <n v="413278"/>
    <x v="4"/>
    <s v="Com'l Sales Firm Service      "/>
    <s v="AC"/>
    <s v="805 Broadway St                                   "/>
    <s v="Vancouver           "/>
    <s v="WA"/>
    <n v="986603213"/>
    <n v="168"/>
    <n v="110.507603"/>
    <s v="S1016030-18"/>
    <s v="&lt;Null&gt;"/>
    <x v="5"/>
    <s v="WS"/>
    <x v="7"/>
    <n v="0"/>
    <n v="0"/>
    <s v="&lt;Null&gt;"/>
    <s v="B"/>
    <s v="DB 96826"/>
    <d v="1976-01-01T00:00:00"/>
    <n v="1"/>
    <n v="50"/>
    <n v="0"/>
    <s v="(W)"/>
    <x v="4"/>
    <x v="1"/>
  </r>
  <r>
    <n v="563429"/>
    <n v="5"/>
    <n v="1443634.70107"/>
    <n v="723335.49800599995"/>
    <n v="25065409000"/>
    <x v="0"/>
    <s v="Clark County Facilities Mgmt  "/>
    <n v="962219"/>
    <x v="4"/>
    <s v="Com'l Sales Firm Service      "/>
    <s v="AC"/>
    <s v="500 W 11th St #A                                  "/>
    <s v="Vancouver           "/>
    <s v="WA"/>
    <n v="986603052"/>
    <n v="247"/>
    <n v="61.038369000000003"/>
    <n v="99015572"/>
    <d v="1999-01-01T00:00:00"/>
    <x v="1"/>
    <s v="PO"/>
    <x v="2"/>
    <n v="0"/>
    <n v="0"/>
    <s v="&lt;Null&gt;"/>
    <s v="B"/>
    <s v="DB 161074"/>
    <d v="1985-01-01T00:00:00"/>
    <n v="2"/>
    <n v="50"/>
    <n v="0"/>
    <s v="(W)"/>
    <x v="3"/>
    <x v="1"/>
  </r>
  <r>
    <n v="636506"/>
    <n v="5"/>
    <n v="1446140.3888999999"/>
    <n v="723559.92776800005"/>
    <n v="16701442000"/>
    <x v="0"/>
    <s v="Stuart Anderson               "/>
    <n v="437143"/>
    <x v="4"/>
    <s v="Com'l Sales Firm Service      "/>
    <s v="AC"/>
    <s v="415 E 13th St                                     "/>
    <s v="Vancouver           "/>
    <s v="WA"/>
    <n v="986603233"/>
    <n v="24"/>
    <n v="146.265278"/>
    <n v="0"/>
    <d v="1974-01-01T00:00:00"/>
    <x v="2"/>
    <s v="WS"/>
    <x v="9"/>
    <n v="0"/>
    <n v="0"/>
    <s v="&lt;Null&gt;"/>
    <s v="B"/>
    <s v="DB 95317"/>
    <d v="1978-01-01T00:00:00"/>
    <n v="2"/>
    <n v="50"/>
    <n v="0"/>
    <s v="(W)"/>
    <x v="3"/>
    <x v="1"/>
  </r>
  <r>
    <n v="636506"/>
    <n v="5"/>
    <n v="1446140.3888999999"/>
    <n v="723559.92776800005"/>
    <n v="16701442000"/>
    <x v="1"/>
    <s v="Stuart Anderson               "/>
    <n v="437143"/>
    <x v="4"/>
    <s v="Com'l Sales Firm Service      "/>
    <s v="AC"/>
    <s v="415 E 13th St                                     "/>
    <s v="Vancouver           "/>
    <s v="WA"/>
    <n v="986603233"/>
    <n v="225"/>
    <n v="53.005803999999998"/>
    <n v="96038808"/>
    <d v="1996-01-01T00:00:00"/>
    <x v="2"/>
    <s v="WS"/>
    <x v="9"/>
    <n v="0"/>
    <n v="0"/>
    <s v="&lt;Null&gt;"/>
    <s v="B"/>
    <s v="DB 95317"/>
    <d v="1978-01-01T00:00:00"/>
    <n v="2"/>
    <n v="50"/>
    <n v="0"/>
    <s v="(W)"/>
    <x v="3"/>
    <x v="1"/>
  </r>
  <r>
    <n v="563374"/>
    <n v="5"/>
    <n v="1443246.9054399999"/>
    <n v="723423.94400000002"/>
    <n v="15703284000"/>
    <x v="0"/>
    <s v="Clark County Facilities Mgmt  "/>
    <n v="412446"/>
    <x v="4"/>
    <s v="Com'l Sales Firm Service      "/>
    <s v="AC"/>
    <s v="1200 Franklin St                                  "/>
    <s v="Vancouver           "/>
    <s v="WA"/>
    <n v="986602812"/>
    <n v="5"/>
    <n v="289.91904099999999"/>
    <n v="3181369"/>
    <d v="2008-01-01T00:00:00"/>
    <x v="0"/>
    <s v="PO"/>
    <x v="0"/>
    <n v="0"/>
    <s v="&lt;Null&gt;"/>
    <s v="&lt;Null&gt;"/>
    <s v="B"/>
    <s v="DB 160913"/>
    <d v="1970-01-01T00:00:00"/>
    <n v="4.5"/>
    <n v="50"/>
    <n v="0"/>
    <s v="(W)"/>
    <x v="1"/>
    <x v="1"/>
  </r>
  <r>
    <n v="563374"/>
    <n v="5"/>
    <n v="1443246.9054399999"/>
    <n v="723423.94400000002"/>
    <n v="15703284000"/>
    <x v="1"/>
    <s v="Clark County Facilities Mgmt  "/>
    <n v="412446"/>
    <x v="4"/>
    <s v="Com'l Sales Firm Service      "/>
    <s v="AC"/>
    <s v="1200 Franklin St                                  "/>
    <s v="Vancouver           "/>
    <s v="WA"/>
    <n v="986602812"/>
    <n v="38"/>
    <n v="31.502431999999999"/>
    <s v="S1015029-82"/>
    <d v="1986-01-01T00:00:00"/>
    <x v="2"/>
    <s v="WS"/>
    <x v="9"/>
    <n v="0"/>
    <n v="0"/>
    <s v="&lt;Null&gt;"/>
    <s v="B"/>
    <s v="DB 160913"/>
    <d v="1970-01-01T00:00:00"/>
    <n v="4.5"/>
    <n v="50"/>
    <n v="0"/>
    <s v="(W)"/>
    <x v="1"/>
    <x v="1"/>
  </r>
  <r>
    <n v="563374"/>
    <n v="5"/>
    <n v="1443246.9054399999"/>
    <n v="723423.94400000002"/>
    <n v="15703284000"/>
    <x v="1"/>
    <s v="Clark County Facilities Mgmt  "/>
    <n v="412446"/>
    <x v="4"/>
    <s v="Com'l Sales Firm Service      "/>
    <s v="AC"/>
    <s v="1200 Franklin St                                  "/>
    <s v="Vancouver           "/>
    <s v="WA"/>
    <n v="986602812"/>
    <n v="186"/>
    <n v="59.755926000000002"/>
    <n v="0"/>
    <d v="1987-01-01T00:00:00"/>
    <x v="2"/>
    <s v="WS"/>
    <x v="9"/>
    <n v="0"/>
    <n v="0"/>
    <s v="&lt;Null&gt;"/>
    <s v="B"/>
    <s v="DB 160913"/>
    <d v="1970-01-01T00:00:00"/>
    <n v="4.5"/>
    <n v="50"/>
    <n v="0"/>
    <s v="(W)"/>
    <x v="1"/>
    <x v="1"/>
  </r>
  <r>
    <n v="581692"/>
    <n v="5"/>
    <n v="1443015.7893399999"/>
    <n v="723860.50433300005"/>
    <n v="25099238000"/>
    <x v="0"/>
    <s v="Clark County Facilities Mgmt  "/>
    <n v="1289570"/>
    <x v="4"/>
    <s v="Com'l Sales Firm Service      "/>
    <s v="AC"/>
    <s v="1300 Franklin St                                  "/>
    <s v="Vancouver           "/>
    <s v="WA"/>
    <n v="986602865"/>
    <n v="260"/>
    <n v="111.186217"/>
    <n v="1178394"/>
    <d v="2001-01-01T00:00:00"/>
    <x v="2"/>
    <s v="PO"/>
    <x v="3"/>
    <n v="0"/>
    <n v="0"/>
    <s v="&lt;Null&gt;"/>
    <s v="B"/>
    <s v="DB 98940"/>
    <d v="1993-01-01T00:00:00"/>
    <n v="4"/>
    <n v="50"/>
    <n v="92021904"/>
    <s v="(P)"/>
    <x v="2"/>
    <x v="0"/>
  </r>
  <r>
    <n v="584648"/>
    <n v="1"/>
    <n v="1441790.5970900001"/>
    <n v="723927.75212399999"/>
    <n v="15703233000"/>
    <x v="0"/>
    <s v="North Star Casteel            "/>
    <n v="3603276"/>
    <x v="3"/>
    <s v="Washington Ind'l Sales Service"/>
    <s v="AC"/>
    <s v="1200 W 13th St                                    "/>
    <s v="Vancouver           "/>
    <s v="WA"/>
    <n v="986602716"/>
    <n v="177"/>
    <n v="25.127500999999999"/>
    <n v="0"/>
    <d v="1972-01-01T00:00:00"/>
    <x v="5"/>
    <s v="WS"/>
    <x v="7"/>
    <n v="0"/>
    <n v="0"/>
    <s v="&lt;Null&gt;"/>
    <s v="B"/>
    <s v="DB 96696"/>
    <d v="1972-01-01T00:00:00"/>
    <n v="1"/>
    <n v="50"/>
    <n v="0"/>
    <s v="(W)"/>
    <x v="4"/>
    <x v="1"/>
  </r>
  <r>
    <n v="564541"/>
    <n v="3"/>
    <n v="1449516.2832599999"/>
    <n v="723777.03926999995"/>
    <n v="4711375000"/>
    <x v="0"/>
    <s v="Vancouver School District #37 "/>
    <n v="111133"/>
    <x v="4"/>
    <s v="Com'l Sales Firm Service      "/>
    <s v="AC"/>
    <s v="1601 E McLoughlin Blvd #BOILER                    "/>
    <s v="Vancouver           "/>
    <s v="WA"/>
    <n v="986614101"/>
    <n v="62"/>
    <n v="48.505341999999999"/>
    <n v="3090212"/>
    <d v="2005-01-01T00:00:00"/>
    <x v="1"/>
    <s v="PO"/>
    <x v="2"/>
    <n v="0"/>
    <n v="0"/>
    <s v="&lt;Null&gt;"/>
    <s v="B"/>
    <s v="DB 160505"/>
    <d v="1964-01-01T00:00:00"/>
    <n v="2"/>
    <n v="50"/>
    <n v="0"/>
    <s v="(W)"/>
    <x v="3"/>
    <x v="1"/>
  </r>
  <r>
    <n v="564541"/>
    <n v="3"/>
    <n v="1449516.2832599999"/>
    <n v="723777.03926999995"/>
    <n v="4711375000"/>
    <x v="1"/>
    <s v="Vancouver School District #37 "/>
    <n v="111133"/>
    <x v="4"/>
    <s v="Com'l Sales Firm Service      "/>
    <s v="AC"/>
    <s v="1601 E McLoughlin Blvd #BOILER                    "/>
    <s v="Vancouver           "/>
    <s v="WA"/>
    <n v="986614101"/>
    <n v="63"/>
    <n v="223.580747"/>
    <n v="0"/>
    <d v="1971-01-01T00:00:00"/>
    <x v="4"/>
    <s v="WS"/>
    <x v="5"/>
    <n v="0"/>
    <n v="0"/>
    <s v="&lt;Null&gt;"/>
    <s v="B"/>
    <s v="DB 160505"/>
    <d v="1964-01-01T00:00:00"/>
    <n v="2"/>
    <n v="50"/>
    <n v="0"/>
    <s v="(W)"/>
    <x v="3"/>
    <x v="1"/>
  </r>
  <r>
    <n v="564541"/>
    <n v="3"/>
    <n v="1449516.2832599999"/>
    <n v="723777.03926999995"/>
    <n v="4711375000"/>
    <x v="1"/>
    <s v="Vancouver School District #37 "/>
    <n v="111133"/>
    <x v="4"/>
    <s v="Com'l Sales Firm Service      "/>
    <s v="AC"/>
    <s v="1601 E McLoughlin Blvd #BOILER                    "/>
    <s v="Vancouver           "/>
    <s v="WA"/>
    <n v="986614101"/>
    <n v="233"/>
    <n v="294.327045"/>
    <n v="97024819"/>
    <d v="1997-01-01T00:00:00"/>
    <x v="1"/>
    <s v="PO"/>
    <x v="2"/>
    <n v="0"/>
    <n v="0"/>
    <s v="&lt;Null&gt;"/>
    <s v="B"/>
    <s v="DB 160505"/>
    <d v="1964-01-01T00:00:00"/>
    <n v="2"/>
    <n v="50"/>
    <n v="0"/>
    <s v="(W)"/>
    <x v="3"/>
    <x v="1"/>
  </r>
  <r>
    <n v="583053"/>
    <n v="5"/>
    <n v="1442607.2595800001"/>
    <n v="724178.93306199997"/>
    <n v="26077195000"/>
    <x v="0"/>
    <s v="Washington State Patrol       "/>
    <n v="1571072"/>
    <x v="4"/>
    <s v="Com'l Sales Firm Service      "/>
    <s v="AC"/>
    <s v="1401 Kauffman Ave                                 "/>
    <s v="Vancouver           "/>
    <s v="WA"/>
    <n v="986602752"/>
    <n v="71"/>
    <n v="233.700738"/>
    <n v="3060086"/>
    <d v="2005-01-01T00:00:00"/>
    <x v="1"/>
    <s v="PO"/>
    <x v="2"/>
    <n v="0"/>
    <n v="0"/>
    <s v="&lt;Null&gt;"/>
    <s v="B"/>
    <s v="DB 150336"/>
    <d v="1999-01-01T00:00:00"/>
    <n v="2"/>
    <n v="50"/>
    <n v="98032631"/>
    <s v="(P)"/>
    <x v="0"/>
    <x v="0"/>
  </r>
  <r>
    <n v="583053"/>
    <n v="5"/>
    <n v="1442607.2595800001"/>
    <n v="724178.93306199997"/>
    <n v="26077195000"/>
    <x v="1"/>
    <s v="Washington State Patrol       "/>
    <n v="1571072"/>
    <x v="4"/>
    <s v="Com'l Sales Firm Service      "/>
    <s v="AC"/>
    <s v="1401 Kauffman Ave                                 "/>
    <s v="Vancouver           "/>
    <s v="WA"/>
    <n v="986602752"/>
    <n v="72"/>
    <n v="105.541436"/>
    <n v="3111523"/>
    <d v="2005-01-01T00:00:00"/>
    <x v="1"/>
    <s v="PO"/>
    <x v="2"/>
    <n v="0"/>
    <n v="0"/>
    <s v="&lt;Null&gt;"/>
    <s v="B"/>
    <s v="DB 150336"/>
    <d v="1999-01-01T00:00:00"/>
    <n v="2"/>
    <n v="50"/>
    <n v="98032631"/>
    <s v="(P)"/>
    <x v="0"/>
    <x v="0"/>
  </r>
  <r>
    <n v="592127"/>
    <n v="3"/>
    <n v="1482392.0364399999"/>
    <n v="724557.43758300005"/>
    <n v="26238976000"/>
    <x v="0"/>
    <s v="Evergreen School District #114"/>
    <n v="1553895"/>
    <x v="4"/>
    <s v="Com'l Sales Firm Service      "/>
    <s v="AC"/>
    <s v="14300 NE 18th St                                  "/>
    <s v="Vancouver           "/>
    <s v="WA"/>
    <n v="98684"/>
    <n v="282"/>
    <n v="160.390736"/>
    <n v="3093543"/>
    <d v="2005-01-01T00:00:00"/>
    <x v="1"/>
    <s v="PO"/>
    <x v="2"/>
    <n v="0"/>
    <n v="0"/>
    <s v="&lt;Null&gt;"/>
    <s v="B"/>
    <s v="DB 86613"/>
    <d v="1973-01-01T00:00:00"/>
    <n v="4.5"/>
    <n v="50"/>
    <n v="0"/>
    <s v="(W)"/>
    <x v="1"/>
    <x v="1"/>
  </r>
  <r>
    <n v="586568"/>
    <n v="5"/>
    <n v="1447603.3570000001"/>
    <n v="724477.22987799998"/>
    <n v="4711374000"/>
    <x v="0"/>
    <s v="City of Vancouver             "/>
    <n v="111132"/>
    <x v="4"/>
    <s v="Com'l Sales Firm Service      "/>
    <s v="AC"/>
    <s v="1009 E McLoughlin Blvd                            "/>
    <s v="Vancouver           "/>
    <s v="WA"/>
    <n v="986633502"/>
    <n v="60"/>
    <n v="22.732866999999999"/>
    <n v="1218562"/>
    <d v="2001-01-01T00:00:00"/>
    <x v="1"/>
    <s v="PO"/>
    <x v="2"/>
    <n v="0"/>
    <n v="0"/>
    <s v="&lt;Null&gt;"/>
    <s v="B"/>
    <s v="DB 106142"/>
    <d v="1981-01-01T00:00:00"/>
    <n v="4.5"/>
    <n v="50"/>
    <n v="0"/>
    <s v="(W)"/>
    <x v="1"/>
    <x v="1"/>
  </r>
  <r>
    <n v="586568"/>
    <n v="5"/>
    <n v="1447603.3570000001"/>
    <n v="724477.22987799998"/>
    <n v="4711374000"/>
    <x v="1"/>
    <s v="City of Vancouver             "/>
    <n v="111132"/>
    <x v="4"/>
    <s v="Com'l Sales Firm Service      "/>
    <s v="AC"/>
    <s v="1009 E McLoughlin Blvd                            "/>
    <s v="Vancouver           "/>
    <s v="WA"/>
    <n v="986633502"/>
    <n v="173"/>
    <n v="26.484501999999999"/>
    <s v="S1015031-62"/>
    <s v="&lt;Null&gt;"/>
    <x v="1"/>
    <s v="WS"/>
    <x v="1"/>
    <n v="0"/>
    <n v="0"/>
    <s v="&lt;Null&gt;"/>
    <s v="B"/>
    <s v="DB 106142"/>
    <d v="1981-01-01T00:00:00"/>
    <n v="4.5"/>
    <n v="50"/>
    <n v="0"/>
    <s v="(W)"/>
    <x v="1"/>
    <x v="1"/>
  </r>
  <r>
    <n v="586568"/>
    <n v="5"/>
    <n v="1447603.3570000001"/>
    <n v="724477.22987799998"/>
    <n v="4711374000"/>
    <x v="1"/>
    <s v="City of Vancouver             "/>
    <n v="111132"/>
    <x v="4"/>
    <s v="Com'l Sales Firm Service      "/>
    <s v="AC"/>
    <s v="1009 E McLoughlin Blvd                            "/>
    <s v="Vancouver           "/>
    <s v="WA"/>
    <n v="986633502"/>
    <n v="285"/>
    <n v="172.65350799999999"/>
    <n v="3135032"/>
    <d v="2006-01-01T00:00:00"/>
    <x v="1"/>
    <s v="PO"/>
    <x v="2"/>
    <n v="0"/>
    <n v="0"/>
    <s v="&lt;Null&gt;"/>
    <s v="B"/>
    <s v="DB 106142"/>
    <d v="1981-01-01T00:00:00"/>
    <n v="4.5"/>
    <n v="50"/>
    <n v="0"/>
    <s v="(W)"/>
    <x v="1"/>
    <x v="1"/>
  </r>
  <r>
    <n v="584660"/>
    <n v="5"/>
    <n v="1461469.22857"/>
    <n v="724949.96704799996"/>
    <n v="11723131000"/>
    <x v="0"/>
    <s v="Lower Columbia Crematory      "/>
    <n v="1631497"/>
    <x v="2"/>
    <s v="Firm Sales Service            "/>
    <s v="AC"/>
    <s v="6303 E 18th St Ste A                              "/>
    <s v="Vancouver           "/>
    <s v="WA"/>
    <n v="986616971"/>
    <n v="14"/>
    <n v="39.485475000000001"/>
    <n v="3167104"/>
    <d v="2007-01-01T00:00:00"/>
    <x v="2"/>
    <s v="PO"/>
    <x v="3"/>
    <n v="0"/>
    <n v="0"/>
    <s v="&lt;Null&gt;"/>
    <s v="B"/>
    <s v="DB 2058172"/>
    <d v="1960-01-01T00:00:00"/>
    <n v="4.5"/>
    <n v="50"/>
    <n v="0"/>
    <s v="(W)"/>
    <x v="1"/>
    <x v="1"/>
  </r>
  <r>
    <n v="584660"/>
    <n v="5"/>
    <n v="1461469.22857"/>
    <n v="724949.96704799996"/>
    <n v="11723131000"/>
    <x v="1"/>
    <s v="Lower Columbia Crematory      "/>
    <n v="1631497"/>
    <x v="2"/>
    <s v="Firm Sales Service            "/>
    <s v="AC"/>
    <s v="6303 E 18th St Ste A                              "/>
    <s v="Vancouver           "/>
    <s v="WA"/>
    <n v="986616971"/>
    <n v="51"/>
    <n v="366.77084000000002"/>
    <n v="3110290"/>
    <d v="2006-01-01T00:00:00"/>
    <x v="1"/>
    <s v="PO"/>
    <x v="2"/>
    <n v="50"/>
    <n v="0"/>
    <s v="&lt;Null&gt;"/>
    <s v="B"/>
    <s v="DB 2058172"/>
    <d v="1960-01-01T00:00:00"/>
    <n v="4.5"/>
    <n v="50"/>
    <n v="0"/>
    <s v="(W)"/>
    <x v="1"/>
    <x v="1"/>
  </r>
  <r>
    <n v="560256"/>
    <n v="2"/>
    <n v="1461337.24275"/>
    <n v="725036.76791599998"/>
    <n v="11723201000"/>
    <x v="0"/>
    <s v="Peaceful Paws Cremations Inc  "/>
    <n v="1631503"/>
    <x v="3"/>
    <s v="Washington Ind'l Sales Service"/>
    <s v="AC"/>
    <s v="6303 E 18th St Ste B                              "/>
    <s v="Vancouver           "/>
    <s v="WA"/>
    <n v="986616971"/>
    <n v="50"/>
    <n v="38.374507999999999"/>
    <n v="3102646"/>
    <d v="2005-01-01T00:00:00"/>
    <x v="2"/>
    <s v="PO"/>
    <x v="3"/>
    <n v="0"/>
    <n v="0"/>
    <s v="&lt;Null&gt;"/>
    <s v="B"/>
    <s v="DB 2058172"/>
    <d v="1960-01-01T00:00:00"/>
    <n v="4.5"/>
    <n v="50"/>
    <n v="0"/>
    <s v="(W)"/>
    <x v="1"/>
    <x v="1"/>
  </r>
  <r>
    <n v="560256"/>
    <n v="2"/>
    <n v="1461337.24275"/>
    <n v="725036.76791599998"/>
    <n v="11723201000"/>
    <x v="1"/>
    <s v="Peaceful Paws Cremations Inc  "/>
    <n v="1631503"/>
    <x v="3"/>
    <s v="Washington Ind'l Sales Service"/>
    <s v="AC"/>
    <s v="6303 E 18th St Ste B                              "/>
    <s v="Vancouver           "/>
    <s v="WA"/>
    <n v="986616971"/>
    <n v="112"/>
    <n v="17.869461999999999"/>
    <n v="97013235"/>
    <d v="1997-01-01T00:00:00"/>
    <x v="2"/>
    <s v="PO"/>
    <x v="3"/>
    <n v="50"/>
    <n v="0"/>
    <s v="&lt;Null&gt;"/>
    <s v="B"/>
    <s v="DB 2058172"/>
    <d v="1960-01-01T00:00:00"/>
    <n v="4.5"/>
    <n v="50"/>
    <n v="0"/>
    <s v="(W)"/>
    <x v="1"/>
    <x v="1"/>
  </r>
  <r>
    <n v="560256"/>
    <n v="2"/>
    <n v="1461337.24275"/>
    <n v="725036.76791599998"/>
    <n v="11723201000"/>
    <x v="1"/>
    <s v="Peaceful Paws Cremations Inc  "/>
    <n v="1631503"/>
    <x v="3"/>
    <s v="Washington Ind'l Sales Service"/>
    <s v="AC"/>
    <s v="6303 E 18th St Ste B                              "/>
    <s v="Vancouver           "/>
    <s v="WA"/>
    <n v="986616971"/>
    <n v="113"/>
    <n v="324.04589800000002"/>
    <n v="97013235"/>
    <d v="1997-01-01T00:00:00"/>
    <x v="2"/>
    <s v="PO"/>
    <x v="3"/>
    <n v="0"/>
    <n v="0"/>
    <s v="&lt;Null&gt;"/>
    <s v="B"/>
    <s v="DB 2058172"/>
    <d v="1960-01-01T00:00:00"/>
    <n v="4.5"/>
    <n v="50"/>
    <n v="0"/>
    <s v="(W)"/>
    <x v="1"/>
    <x v="1"/>
  </r>
  <r>
    <n v="2725663"/>
    <n v="1"/>
    <n v="1452856.9735399999"/>
    <n v="725357.53737699997"/>
    <n v="4702011000"/>
    <x v="0"/>
    <s v="Wal-Mart Stores Inc           "/>
    <n v="2972566"/>
    <x v="4"/>
    <s v="Com'l Sales Firm Service      "/>
    <s v="AC"/>
    <s v="2201 Grand Blvd                                   "/>
    <s v="Vancouver           "/>
    <s v="WA"/>
    <n v="986614625"/>
    <n v="298"/>
    <n v="63.767645000000002"/>
    <n v="3387656"/>
    <d v="2013-11-08T00:00:00"/>
    <x v="1"/>
    <s v="PO"/>
    <x v="2"/>
    <n v="50"/>
    <n v="0.216"/>
    <s v="&lt;Null&gt;"/>
    <s v="B"/>
    <s v="DB 161622"/>
    <d v="1992-01-01T00:00:00"/>
    <n v="2"/>
    <n v="50"/>
    <n v="92020759"/>
    <s v="(P)"/>
    <x v="0"/>
    <x v="0"/>
  </r>
  <r>
    <n v="601849"/>
    <n v="3"/>
    <n v="1440176.44777"/>
    <n v="725547.83076000004"/>
    <n v="25019671000"/>
    <x v="0"/>
    <s v="Columbia Cascade Company      "/>
    <n v="760141"/>
    <x v="3"/>
    <s v="Washington Ind'l Sales Service"/>
    <s v="AC"/>
    <s v="1801 W 20th St                                    "/>
    <s v="Vancouver           "/>
    <s v="WA"/>
    <n v="98660"/>
    <n v="238"/>
    <n v="55.490087000000003"/>
    <n v="98020102"/>
    <d v="1998-01-01T00:00:00"/>
    <x v="2"/>
    <s v="PO"/>
    <x v="3"/>
    <n v="0"/>
    <n v="0"/>
    <s v="&lt;Null&gt;"/>
    <s v="B"/>
    <s v="DB 124643"/>
    <d v="1973-01-01T00:00:00"/>
    <n v="4.5"/>
    <n v="50"/>
    <n v="0"/>
    <s v="(W)"/>
    <x v="1"/>
    <x v="1"/>
  </r>
  <r>
    <n v="620459"/>
    <n v="3"/>
    <n v="1460006.38928"/>
    <n v="725674.92331099999"/>
    <n v="11722684000"/>
    <x v="0"/>
    <s v="Vancouver School District #37 "/>
    <n v="278810"/>
    <x v="4"/>
    <s v="Com'l Sales Firm Service      "/>
    <s v="AC"/>
    <s v="5700 E 18th St                                    "/>
    <s v="Vancouver           "/>
    <s v="WA"/>
    <n v="98661"/>
    <n v="82"/>
    <n v="932.92822200000001"/>
    <s v="S1015035-13"/>
    <d v="1969-01-01T00:00:00"/>
    <x v="4"/>
    <s v="WS"/>
    <x v="5"/>
    <n v="0"/>
    <n v="0"/>
    <s v="&lt;Null&gt;"/>
    <s v="B"/>
    <s v="DB 2058172"/>
    <d v="1960-01-01T00:00:00"/>
    <n v="4.5"/>
    <n v="50"/>
    <n v="0"/>
    <s v="(W)"/>
    <x v="1"/>
    <x v="1"/>
  </r>
  <r>
    <n v="620459"/>
    <n v="3"/>
    <n v="1460006.38928"/>
    <n v="725674.92331099999"/>
    <n v="11722684000"/>
    <x v="1"/>
    <s v="Vancouver School District #37 "/>
    <n v="278810"/>
    <x v="4"/>
    <s v="Com'l Sales Firm Service      "/>
    <s v="AC"/>
    <s v="5700 E 18th St                                    "/>
    <s v="Vancouver           "/>
    <s v="WA"/>
    <n v="98661"/>
    <n v="307"/>
    <n v="9.2649969999999993"/>
    <n v="0"/>
    <d v="1969-01-01T00:00:00"/>
    <x v="4"/>
    <s v="WS"/>
    <x v="5"/>
    <n v="0"/>
    <n v="0"/>
    <s v="&lt;Null&gt;"/>
    <s v="B"/>
    <s v="DB 2058172"/>
    <d v="1960-01-01T00:00:00"/>
    <n v="4.5"/>
    <n v="50"/>
    <n v="0"/>
    <s v="(W)"/>
    <x v="1"/>
    <x v="1"/>
  </r>
  <r>
    <n v="620459"/>
    <n v="3"/>
    <n v="1460006.38928"/>
    <n v="725674.92331099999"/>
    <n v="11722684000"/>
    <x v="1"/>
    <s v="Vancouver School District #37 "/>
    <n v="278810"/>
    <x v="4"/>
    <s v="Com'l Sales Firm Service      "/>
    <s v="AC"/>
    <s v="5700 E 18th St                                    "/>
    <s v="Vancouver           "/>
    <s v="WA"/>
    <n v="98661"/>
    <n v="308"/>
    <n v="58.346791000000003"/>
    <n v="0"/>
    <d v="1969-01-01T00:00:00"/>
    <x v="4"/>
    <s v="WS"/>
    <x v="5"/>
    <n v="0"/>
    <n v="0"/>
    <s v="&lt;Null&gt;"/>
    <s v="B"/>
    <s v="DB 2058172"/>
    <d v="1960-01-01T00:00:00"/>
    <n v="4.5"/>
    <n v="50"/>
    <n v="0"/>
    <s v="(W)"/>
    <x v="1"/>
    <x v="1"/>
  </r>
  <r>
    <n v="620459"/>
    <n v="3"/>
    <n v="1460006.38928"/>
    <n v="725674.92331099999"/>
    <n v="11722684000"/>
    <x v="1"/>
    <s v="Vancouver School District #37 "/>
    <n v="278810"/>
    <x v="4"/>
    <s v="Com'l Sales Firm Service      "/>
    <s v="AC"/>
    <s v="5700 E 18th St                                    "/>
    <s v="Vancouver           "/>
    <s v="WA"/>
    <n v="98661"/>
    <n v="309"/>
    <n v="336.26596499999999"/>
    <n v="97000000"/>
    <d v="1997-01-01T00:00:00"/>
    <x v="3"/>
    <s v="PO"/>
    <x v="4"/>
    <n v="0"/>
    <n v="0"/>
    <s v="&lt;Null&gt;"/>
    <s v="B"/>
    <s v="DB 2058172"/>
    <d v="1960-01-01T00:00:00"/>
    <n v="4.5"/>
    <n v="50"/>
    <n v="0"/>
    <s v="(W)"/>
    <x v="1"/>
    <x v="1"/>
  </r>
  <r>
    <n v="559328"/>
    <n v="3"/>
    <n v="1450390.25923"/>
    <n v="725322.92186600005"/>
    <n v="4711206000"/>
    <x v="0"/>
    <s v="Clark College                 "/>
    <n v="85770"/>
    <x v="9"/>
    <s v="Com'l Sales Firm Service      "/>
    <s v="AC"/>
    <s v="1800 E McLoughlin Blvd #BOILER                    "/>
    <s v="Vancouver           "/>
    <s v="WA"/>
    <n v="98663"/>
    <n v="36"/>
    <n v="18.576079"/>
    <n v="0"/>
    <d v="1984-01-01T00:00:00"/>
    <x v="4"/>
    <s v="WS"/>
    <x v="5"/>
    <n v="0"/>
    <n v="0"/>
    <s v="&lt;Null&gt;"/>
    <s v="B"/>
    <s v="DB 104662"/>
    <d v="1968-01-01T00:00:00"/>
    <n v="6.625"/>
    <n v="50"/>
    <n v="0"/>
    <s v="(W)"/>
    <x v="8"/>
    <x v="1"/>
  </r>
  <r>
    <n v="559328"/>
    <n v="3"/>
    <n v="1450390.25923"/>
    <n v="725322.92186600005"/>
    <n v="4711206000"/>
    <x v="1"/>
    <s v="Clark College                 "/>
    <n v="85770"/>
    <x v="9"/>
    <s v="Com'l Sales Firm Service      "/>
    <s v="AC"/>
    <s v="1800 E McLoughlin Blvd #BOILER                    "/>
    <s v="Vancouver           "/>
    <s v="WA"/>
    <n v="98663"/>
    <n v="180"/>
    <n v="298.20864"/>
    <n v="0"/>
    <d v="1984-01-01T00:00:00"/>
    <x v="4"/>
    <s v="WS"/>
    <x v="5"/>
    <n v="0"/>
    <n v="0"/>
    <s v="&lt;Null&gt;"/>
    <s v="B"/>
    <s v="DB 104662"/>
    <d v="1968-01-01T00:00:00"/>
    <n v="6.625"/>
    <n v="50"/>
    <n v="0"/>
    <s v="(W)"/>
    <x v="8"/>
    <x v="1"/>
  </r>
  <r>
    <n v="559328"/>
    <n v="3"/>
    <n v="1450390.25923"/>
    <n v="725322.92186600005"/>
    <n v="4711206000"/>
    <x v="1"/>
    <s v="Clark College                 "/>
    <n v="85770"/>
    <x v="9"/>
    <s v="Com'l Sales Firm Service      "/>
    <s v="AC"/>
    <s v="1800 E McLoughlin Blvd #BOILER                    "/>
    <s v="Vancouver           "/>
    <s v="WA"/>
    <n v="98663"/>
    <n v="290"/>
    <n v="273.030844"/>
    <n v="3127810"/>
    <d v="2007-01-01T00:00:00"/>
    <x v="3"/>
    <s v="PO"/>
    <x v="4"/>
    <n v="0"/>
    <n v="0"/>
    <s v="&lt;Null&gt;"/>
    <s v="B"/>
    <s v="DB 104662"/>
    <d v="1968-01-01T00:00:00"/>
    <n v="6.625"/>
    <n v="50"/>
    <n v="0"/>
    <s v="(W)"/>
    <x v="8"/>
    <x v="1"/>
  </r>
  <r>
    <n v="3629902"/>
    <n v="5"/>
    <n v="1450329.1435199999"/>
    <n v="726040.378363"/>
    <n v="26554887000"/>
    <x v="0"/>
    <s v="Clark College                 "/>
    <n v="3252435"/>
    <x v="4"/>
    <s v="Com'l Sales Firm Service      "/>
    <s v="AC"/>
    <s v="2000 Fort Vancouver Way #STEM                     "/>
    <s v="Vancouver           "/>
    <s v="WA"/>
    <n v="98663"/>
    <n v="300"/>
    <n v="132"/>
    <n v="3455658"/>
    <d v="2015-12-22T00:00:00"/>
    <x v="1"/>
    <s v="PO"/>
    <x v="2"/>
    <n v="50"/>
    <n v="0.216"/>
    <s v="&lt;Null&gt;"/>
    <s v="B"/>
    <s v="DB 104662"/>
    <d v="1968-01-01T00:00:00"/>
    <n v="6.625"/>
    <n v="50"/>
    <n v="0"/>
    <s v="(W)"/>
    <x v="8"/>
    <x v="1"/>
  </r>
  <r>
    <n v="558820"/>
    <n v="3"/>
    <n v="1449497.3764599999"/>
    <n v="726004.37768000003"/>
    <n v="23711064000"/>
    <x v="0"/>
    <s v="US Veterans Admin Hospital    "/>
    <n v="563809"/>
    <x v="10"/>
    <s v="Com'l Sales Intp. Service     "/>
    <s v="AC"/>
    <s v="1603 E Fourth Plain Blvd #BLR                     "/>
    <s v="Vancouver           "/>
    <s v="WA"/>
    <n v="98661"/>
    <n v="88"/>
    <n v="36.474139000000001"/>
    <s v="OID1203919"/>
    <d v="1983-01-01T00:00:00"/>
    <x v="4"/>
    <s v="WS"/>
    <x v="5"/>
    <n v="50"/>
    <n v="0"/>
    <s v="&lt;Null&gt;"/>
    <s v="B"/>
    <s v="DB 148941"/>
    <d v="2004-01-01T00:00:00"/>
    <n v="4"/>
    <n v="50"/>
    <n v="3061187"/>
    <s v="(P)"/>
    <x v="2"/>
    <x v="0"/>
  </r>
  <r>
    <n v="558820"/>
    <n v="3"/>
    <n v="1449497.3764599999"/>
    <n v="726004.37768000003"/>
    <n v="23711064000"/>
    <x v="1"/>
    <s v="US Veterans Admin Hospital    "/>
    <n v="563809"/>
    <x v="10"/>
    <s v="Com'l Sales Intp. Service     "/>
    <s v="AC"/>
    <s v="1603 E Fourth Plain Blvd #BLR                     "/>
    <s v="Vancouver           "/>
    <s v="WA"/>
    <n v="98661"/>
    <n v="89"/>
    <n v="8.6706769999999995"/>
    <n v="0"/>
    <d v="1983-01-01T00:00:00"/>
    <x v="4"/>
    <s v="WS"/>
    <x v="5"/>
    <n v="50"/>
    <n v="0"/>
    <s v="&lt;Null&gt;"/>
    <s v="B"/>
    <s v="DB 148941"/>
    <d v="2004-01-01T00:00:00"/>
    <n v="4"/>
    <n v="50"/>
    <n v="3061187"/>
    <s v="(P)"/>
    <x v="2"/>
    <x v="0"/>
  </r>
  <r>
    <n v="558820"/>
    <n v="3"/>
    <n v="1449497.3764599999"/>
    <n v="726004.37768000003"/>
    <n v="23711064000"/>
    <x v="1"/>
    <s v="US Veterans Admin Hospital    "/>
    <n v="563809"/>
    <x v="10"/>
    <s v="Com'l Sales Intp. Service     "/>
    <s v="AC"/>
    <s v="1603 E Fourth Plain Blvd #BLR                     "/>
    <s v="Vancouver           "/>
    <s v="WA"/>
    <n v="98661"/>
    <n v="269"/>
    <n v="43.529215000000001"/>
    <n v="2234419"/>
    <d v="2002-01-01T00:00:00"/>
    <x v="1"/>
    <s v="PO"/>
    <x v="2"/>
    <n v="50"/>
    <n v="0"/>
    <s v="&lt;Null&gt;"/>
    <s v="B"/>
    <s v="DB 148941"/>
    <d v="2004-01-01T00:00:00"/>
    <n v="4"/>
    <n v="50"/>
    <n v="3061187"/>
    <s v="(P)"/>
    <x v="2"/>
    <x v="0"/>
  </r>
  <r>
    <n v="560248"/>
    <n v="5"/>
    <n v="1462236.4964600001"/>
    <n v="725996.71707699995"/>
    <n v="11720981000"/>
    <x v="0"/>
    <s v="C-Tran                        "/>
    <n v="278190"/>
    <x v="4"/>
    <s v="Com'l Sales Firm Service      "/>
    <s v="AC"/>
    <s v="2425 NE 65th Ave                                  "/>
    <s v="Vancouver           "/>
    <s v="WA"/>
    <n v="986616809"/>
    <n v="143"/>
    <n v="12.987844000000001"/>
    <n v="3134974"/>
    <d v="2007-01-01T00:00:00"/>
    <x v="2"/>
    <s v="PO"/>
    <x v="3"/>
    <n v="0"/>
    <n v="0"/>
    <s v="&lt;Null&gt;"/>
    <s v="B"/>
    <s v="DB 160570"/>
    <d v="1974-01-01T00:00:00"/>
    <n v="4.5"/>
    <n v="50"/>
    <n v="0"/>
    <s v="(W)"/>
    <x v="1"/>
    <x v="1"/>
  </r>
  <r>
    <n v="560248"/>
    <n v="5"/>
    <n v="1462236.4964600001"/>
    <n v="725996.71707699995"/>
    <n v="11720981000"/>
    <x v="1"/>
    <s v="C-Tran                        "/>
    <n v="278190"/>
    <x v="4"/>
    <s v="Com'l Sales Firm Service      "/>
    <s v="AC"/>
    <s v="2425 NE 65th Ave                                  "/>
    <s v="Vancouver           "/>
    <s v="WA"/>
    <n v="986616809"/>
    <n v="178"/>
    <n v="284.953574"/>
    <s v="S1014036-42"/>
    <d v="1982-01-01T00:00:00"/>
    <x v="1"/>
    <s v="WS"/>
    <x v="1"/>
    <n v="0"/>
    <n v="0"/>
    <s v="&lt;Null&gt;"/>
    <s v="B"/>
    <s v="DB 160570"/>
    <d v="1974-01-01T00:00:00"/>
    <n v="4.5"/>
    <n v="50"/>
    <n v="0"/>
    <s v="(W)"/>
    <x v="1"/>
    <x v="1"/>
  </r>
  <r>
    <n v="560248"/>
    <n v="5"/>
    <n v="1462236.4964600001"/>
    <n v="725996.71707699995"/>
    <n v="11720981000"/>
    <x v="1"/>
    <s v="C-Tran                        "/>
    <n v="278190"/>
    <x v="4"/>
    <s v="Com'l Sales Firm Service      "/>
    <s v="AC"/>
    <s v="2425 NE 65th Ave                                  "/>
    <s v="Vancouver           "/>
    <s v="WA"/>
    <n v="986616809"/>
    <n v="284"/>
    <n v="239.848735"/>
    <n v="3134974"/>
    <d v="2006-01-01T00:00:00"/>
    <x v="1"/>
    <s v="PO"/>
    <x v="2"/>
    <n v="0"/>
    <n v="0"/>
    <s v="&lt;Null&gt;"/>
    <s v="B"/>
    <s v="DB 160570"/>
    <d v="1974-01-01T00:00:00"/>
    <n v="4.5"/>
    <n v="50"/>
    <n v="0"/>
    <s v="(W)"/>
    <x v="1"/>
    <x v="1"/>
  </r>
  <r>
    <n v="620757"/>
    <n v="3"/>
    <n v="1436793.20401"/>
    <n v="725868.87678299996"/>
    <n v="26308472000"/>
    <x v="0"/>
    <s v="NuStar Logistics              "/>
    <n v="1866748"/>
    <x v="5"/>
    <s v="Ind'l Sales Intp. Service     "/>
    <s v="AC"/>
    <s v="2585 NW Harborside Dr #BLR                        "/>
    <s v="Vancouver           "/>
    <s v="WA"/>
    <n v="98660"/>
    <n v="22"/>
    <n v="453.69227799999999"/>
    <n v="2672"/>
    <d v="2000-01-01T00:00:00"/>
    <x v="1"/>
    <s v="PO"/>
    <x v="2"/>
    <n v="60"/>
    <n v="0"/>
    <s v="&lt;Null&gt;"/>
    <s v="B"/>
    <s v="DB 109536"/>
    <d v="2000-01-01T00:00:00"/>
    <n v="2"/>
    <n v="50"/>
    <n v="2628"/>
    <s v="(P)"/>
    <x v="0"/>
    <x v="0"/>
  </r>
  <r>
    <n v="620757"/>
    <n v="3"/>
    <n v="1436793.20401"/>
    <n v="725868.87678299996"/>
    <n v="26308472000"/>
    <x v="1"/>
    <s v="NuStar Logistics              "/>
    <n v="1866748"/>
    <x v="5"/>
    <s v="Ind'l Sales Intp. Service     "/>
    <s v="AC"/>
    <s v="2585 NW Harborside Dr #BLR                        "/>
    <s v="Vancouver           "/>
    <s v="WA"/>
    <n v="98660"/>
    <n v="25"/>
    <n v="84.117761000000002"/>
    <n v="91007003"/>
    <d v="1991-01-01T00:00:00"/>
    <x v="1"/>
    <s v="PO"/>
    <x v="2"/>
    <n v="0"/>
    <n v="0"/>
    <s v="&lt;Null&gt;"/>
    <s v="B"/>
    <s v="DB 109536"/>
    <d v="2000-01-01T00:00:00"/>
    <n v="2"/>
    <n v="50"/>
    <n v="2628"/>
    <s v="(P)"/>
    <x v="0"/>
    <x v="0"/>
  </r>
  <r>
    <n v="5410911"/>
    <n v="5"/>
    <n v="1439351.78831"/>
    <n v="726452.07917799999"/>
    <n v="15700163000"/>
    <x v="0"/>
    <s v="Hydro Extrusion Portland Inc  "/>
    <n v="2593593"/>
    <x v="6"/>
    <s v="Firm Transportation Service   "/>
    <s v="AC"/>
    <s v="2001 Kotobuki Way #S BLDG                         "/>
    <s v="Vancouver           "/>
    <s v="WA"/>
    <n v="986601351"/>
    <n v="305"/>
    <n v="70"/>
    <n v="3595055"/>
    <d v="2020-01-15T00:00:00"/>
    <x v="1"/>
    <s v="PO"/>
    <x v="2"/>
    <n v="50"/>
    <n v="0.216"/>
    <s v="&lt;Null&gt;"/>
    <s v="B"/>
    <s v="DB 5103931"/>
    <d v="1995-01-01T00:00:00"/>
    <n v="2"/>
    <n v="50"/>
    <n v="95031082"/>
    <s v="(P)"/>
    <x v="0"/>
    <x v="0"/>
  </r>
  <r>
    <n v="561990"/>
    <n v="5"/>
    <n v="1474085.0671999999"/>
    <n v="726572.46496799996"/>
    <n v="25069614000"/>
    <x v="0"/>
    <s v="Safeway Inc                   "/>
    <n v="1055046"/>
    <x v="4"/>
    <s v="Com'l Sales Firm Service      "/>
    <s v="AC"/>
    <s v="2615 NE 112th Ave                                 "/>
    <s v="Vancouver           "/>
    <s v="WA"/>
    <n v="986844283"/>
    <n v="258"/>
    <n v="71.217376999999999"/>
    <n v="14259"/>
    <d v="2000-01-01T00:00:00"/>
    <x v="1"/>
    <s v="PO"/>
    <x v="2"/>
    <n v="50"/>
    <n v="0"/>
    <s v="&lt;Null&gt;"/>
    <s v="B"/>
    <s v="DB 161326"/>
    <d v="2000-01-01T00:00:00"/>
    <n v="2"/>
    <n v="50"/>
    <n v="22344"/>
    <s v="(P)"/>
    <x v="0"/>
    <x v="0"/>
  </r>
  <r>
    <n v="620295"/>
    <n v="3"/>
    <n v="1441494.4771799999"/>
    <n v="726703.90748599998"/>
    <n v="15703201000"/>
    <x v="0"/>
    <s v="Hood Packaging Corporation    "/>
    <n v="3201713"/>
    <x v="0"/>
    <s v="Firm Sales Service            "/>
    <s v="AC"/>
    <s v="1401 W Fourth Plain Blvd                          "/>
    <s v="Vancouver           "/>
    <s v="WA"/>
    <n v="986602024"/>
    <n v="176"/>
    <n v="164.12054000000001"/>
    <s v="S1014028-23"/>
    <d v="1969-01-01T00:00:00"/>
    <x v="1"/>
    <s v="WS"/>
    <x v="1"/>
    <n v="0"/>
    <n v="0"/>
    <s v="&lt;Null&gt;"/>
    <s v="B"/>
    <s v="DB 162696"/>
    <d v="1969-01-01T00:00:00"/>
    <n v="2"/>
    <n v="50"/>
    <n v="0"/>
    <s v="(W)"/>
    <x v="3"/>
    <x v="1"/>
  </r>
  <r>
    <n v="620650"/>
    <n v="5"/>
    <n v="1448448.19539"/>
    <n v="726556.46234800003"/>
    <n v="26420152000"/>
    <x v="0"/>
    <s v="Clark County Facilities Mgmt  "/>
    <n v="1606452"/>
    <x v="4"/>
    <s v="Com'l Sales Firm Service      "/>
    <s v="AC"/>
    <s v="1601 E Fourth Plain Blvd #CCH                     "/>
    <s v="Vancouver           "/>
    <s v="WA"/>
    <n v="98661"/>
    <n v="68"/>
    <n v="341.06948399999999"/>
    <n v="3061061"/>
    <d v="2005-01-01T00:00:00"/>
    <x v="1"/>
    <s v="PO"/>
    <x v="2"/>
    <n v="50"/>
    <n v="0"/>
    <s v="&lt;Null&gt;"/>
    <s v="B"/>
    <s v="DB 3148925"/>
    <d v="2004-12-02T00:00:00"/>
    <n v="4"/>
    <n v="50"/>
    <n v="3061187"/>
    <s v="(P)"/>
    <x v="2"/>
    <x v="0"/>
  </r>
  <r>
    <n v="585572"/>
    <n v="3"/>
    <n v="1461580.30063"/>
    <n v="726763.39897600003"/>
    <n v="26464805000"/>
    <x v="0"/>
    <s v="Church &amp; Dwight Co. Inc.      "/>
    <n v="2982198"/>
    <x v="6"/>
    <s v="Firm Transportation Service   "/>
    <s v="AC"/>
    <s v="2618 NE 65th Ave #BLR                             "/>
    <s v="Vancouver           "/>
    <s v="WA"/>
    <n v="986616814"/>
    <n v="288"/>
    <n v="399.735546"/>
    <n v="3125607"/>
    <d v="2006-01-01T00:00:00"/>
    <x v="1"/>
    <s v="PO"/>
    <x v="2"/>
    <n v="50"/>
    <n v="0"/>
    <s v="&lt;Null&gt;"/>
    <s v="B"/>
    <s v="DB 2109377"/>
    <d v="1984-01-01T00:00:00"/>
    <n v="4.5"/>
    <n v="50"/>
    <n v="0"/>
    <s v="(W)"/>
    <x v="1"/>
    <x v="1"/>
  </r>
  <r>
    <n v="556509"/>
    <n v="3"/>
    <n v="1437974.4325900001"/>
    <n v="727181.55175500002"/>
    <n v="15702004000"/>
    <x v="0"/>
    <s v="Trimac Panel Products Inc     "/>
    <n v="914329"/>
    <x v="3"/>
    <s v="Washington Ind'l Sales Service"/>
    <s v="IA"/>
    <s v="2601 W 26th Ave.                                  "/>
    <s v="Vancouver           "/>
    <s v="WA"/>
    <n v="98660"/>
    <n v="83"/>
    <n v="22.275860999999999"/>
    <s v="S1014027-98"/>
    <d v="1958-01-01T00:00:00"/>
    <x v="1"/>
    <s v="WS"/>
    <x v="1"/>
    <n v="0"/>
    <n v="0"/>
    <s v="&lt;Null&gt;"/>
    <s v="D"/>
    <s v="HP 1223"/>
    <d v="1999-01-01T00:00:00"/>
    <n v="6.625"/>
    <n v="250"/>
    <n v="99002771"/>
    <s v="(W)"/>
    <x v="8"/>
    <x v="0"/>
  </r>
  <r>
    <n v="556509"/>
    <n v="3"/>
    <n v="1437974.4325900001"/>
    <n v="727181.55175500002"/>
    <n v="15702004000"/>
    <x v="1"/>
    <s v="Trimac Panel Products Inc     "/>
    <n v="914329"/>
    <x v="3"/>
    <s v="Washington Ind'l Sales Service"/>
    <s v="IA"/>
    <s v="2601 W 26th Ave.                                  "/>
    <s v="Vancouver           "/>
    <s v="WA"/>
    <n v="98660"/>
    <n v="246"/>
    <n v="85.014474000000007"/>
    <n v="99013293"/>
    <d v="1999-01-01T00:00:00"/>
    <x v="1"/>
    <s v="WS"/>
    <x v="1"/>
    <n v="0"/>
    <n v="0"/>
    <s v="&lt;Null&gt;"/>
    <s v="D"/>
    <s v="HP 1223"/>
    <d v="1999-01-01T00:00:00"/>
    <n v="6.625"/>
    <n v="250"/>
    <n v="99002771"/>
    <s v="(W)"/>
    <x v="8"/>
    <x v="0"/>
  </r>
  <r>
    <n v="602002"/>
    <n v="5"/>
    <n v="1463742.7837100001"/>
    <n v="727763.69184500002"/>
    <n v="15702720000"/>
    <x v="0"/>
    <s v="24 Hour Fitness               "/>
    <n v="1929797"/>
    <x v="4"/>
    <s v="Com'l Sales Firm Service      "/>
    <s v="IA"/>
    <s v="2913 NE 72nd Dr                                   "/>
    <s v="Vancouver           "/>
    <s v="WA"/>
    <n v="986617302"/>
    <n v="21"/>
    <n v="22.003999"/>
    <s v="S1013037-11"/>
    <d v="1985-01-01T00:00:00"/>
    <x v="2"/>
    <s v="WS"/>
    <x v="9"/>
    <n v="50"/>
    <n v="0"/>
    <s v="&lt;Null&gt;"/>
    <s v="B"/>
    <s v="DB 123729"/>
    <d v="1985-01-01T00:00:00"/>
    <n v="1"/>
    <n v="50"/>
    <s v="S1013037-117"/>
    <s v="(W)"/>
    <x v="4"/>
    <x v="0"/>
  </r>
  <r>
    <n v="620293"/>
    <n v="3"/>
    <n v="1438441.11693"/>
    <n v="727815.15497499995"/>
    <n v="15700202000"/>
    <x v="0"/>
    <s v="Cadet Manufacturing Co        "/>
    <n v="834796"/>
    <x v="2"/>
    <s v="Firm Sales Service            "/>
    <s v="AC"/>
    <s v="2500 W Fourth Plain Blvd                          "/>
    <s v="Vancouver           "/>
    <s v="WA"/>
    <n v="986601354"/>
    <n v="161"/>
    <n v="376.09214400000002"/>
    <n v="3560277"/>
    <d v="2019-10-25T00:00:00"/>
    <x v="1"/>
    <s v="PO"/>
    <x v="2"/>
    <n v="50"/>
    <n v="0.216"/>
    <n v="22923"/>
    <s v="B"/>
    <s v="DB 96496"/>
    <d v="1956-01-01T00:00:00"/>
    <n v="6.625"/>
    <n v="50"/>
    <n v="0"/>
    <s v="(W)"/>
    <x v="8"/>
    <x v="1"/>
  </r>
  <r>
    <n v="620293"/>
    <n v="3"/>
    <n v="1438441.11693"/>
    <n v="727815.15497499995"/>
    <n v="15700202000"/>
    <x v="1"/>
    <s v="Cadet Manufacturing Co        "/>
    <n v="834796"/>
    <x v="2"/>
    <s v="Firm Sales Service            "/>
    <s v="AC"/>
    <s v="2500 W Fourth Plain Blvd                          "/>
    <s v="Vancouver           "/>
    <s v="WA"/>
    <n v="986601354"/>
    <n v="187"/>
    <n v="59.404591000000003"/>
    <s v="S1014027-16"/>
    <d v="1987-06-02T00:00:00"/>
    <x v="2"/>
    <s v="PO"/>
    <x v="3"/>
    <n v="50"/>
    <n v="0"/>
    <s v="&lt;Null&gt;"/>
    <s v="B"/>
    <s v="DB 96496"/>
    <d v="1956-01-01T00:00:00"/>
    <n v="6.625"/>
    <n v="50"/>
    <n v="0"/>
    <s v="(W)"/>
    <x v="8"/>
    <x v="1"/>
  </r>
  <r>
    <n v="610175"/>
    <n v="5"/>
    <n v="1436346.8816800001"/>
    <n v="728065.97564600001"/>
    <n v="15702446000"/>
    <x v="0"/>
    <s v="Seafab Metals Company         "/>
    <n v="811293"/>
    <x v="3"/>
    <s v="Washington Ind'l Sales Service"/>
    <s v="AC"/>
    <s v="3201 NW Lower River Rd                            "/>
    <s v="Vancouver           "/>
    <s v="WA"/>
    <n v="986601078"/>
    <n v="205"/>
    <n v="85.547816999999995"/>
    <n v="93017520"/>
    <d v="1993-01-01T00:00:00"/>
    <x v="1"/>
    <s v="PO"/>
    <x v="2"/>
    <n v="0"/>
    <n v="0"/>
    <s v="&lt;Null&gt;"/>
    <s v="B"/>
    <s v="DB 108358"/>
    <d v="1990-01-01T00:00:00"/>
    <n v="2"/>
    <n v="50"/>
    <n v="90022349"/>
    <s v="(P)"/>
    <x v="0"/>
    <x v="0"/>
  </r>
  <r>
    <n v="553503"/>
    <n v="3"/>
    <n v="1456453.62576"/>
    <n v="727802.53556700004"/>
    <n v="11722662000"/>
    <x v="0"/>
    <s v="Vancouver School District #37 "/>
    <n v="1153333"/>
    <x v="9"/>
    <s v="Com'l Sales Firm Service      "/>
    <s v="AC"/>
    <s v="2901 Falk Rd                                      "/>
    <s v="Vancouver           "/>
    <s v="WA"/>
    <n v="986615683"/>
    <n v="114"/>
    <n v="85.546173999999993"/>
    <n v="99020959"/>
    <d v="1999-01-01T00:00:00"/>
    <x v="1"/>
    <s v="PO"/>
    <x v="2"/>
    <n v="0"/>
    <n v="0"/>
    <s v="&lt;Null&gt;"/>
    <s v="B"/>
    <s v="DB 163050"/>
    <d v="1967-01-01T00:00:00"/>
    <n v="2"/>
    <n v="50"/>
    <n v="0"/>
    <s v="(W)"/>
    <x v="3"/>
    <x v="1"/>
  </r>
  <r>
    <n v="553503"/>
    <n v="3"/>
    <n v="1456453.62576"/>
    <n v="727802.53556700004"/>
    <n v="11722662000"/>
    <x v="1"/>
    <s v="Vancouver School District #37 "/>
    <n v="1153333"/>
    <x v="9"/>
    <s v="Com'l Sales Firm Service      "/>
    <s v="AC"/>
    <s v="2901 Falk Rd                                      "/>
    <s v="Vancouver           "/>
    <s v="WA"/>
    <n v="986615683"/>
    <n v="115"/>
    <n v="781.09218099999998"/>
    <n v="91009153"/>
    <d v="1991-01-01T00:00:00"/>
    <x v="1"/>
    <s v="PO"/>
    <x v="2"/>
    <n v="0"/>
    <n v="0"/>
    <s v="&lt;Null&gt;"/>
    <s v="B"/>
    <s v="DB 163050"/>
    <d v="1967-01-01T00:00:00"/>
    <n v="2"/>
    <n v="50"/>
    <n v="0"/>
    <s v="(W)"/>
    <x v="3"/>
    <x v="1"/>
  </r>
  <r>
    <n v="553503"/>
    <n v="3"/>
    <n v="1456453.62576"/>
    <n v="727802.53556700004"/>
    <n v="11722662000"/>
    <x v="1"/>
    <s v="Vancouver School District #37 "/>
    <n v="1153333"/>
    <x v="9"/>
    <s v="Com'l Sales Firm Service      "/>
    <s v="AC"/>
    <s v="2901 Falk Rd                                      "/>
    <s v="Vancouver           "/>
    <s v="WA"/>
    <n v="986615683"/>
    <n v="200"/>
    <n v="323.63179600000001"/>
    <n v="91025615"/>
    <d v="1991-01-01T00:00:00"/>
    <x v="1"/>
    <s v="PO"/>
    <x v="2"/>
    <n v="0"/>
    <n v="0"/>
    <s v="&lt;Null&gt;"/>
    <s v="B"/>
    <s v="DB 163050"/>
    <d v="1967-01-01T00:00:00"/>
    <n v="2"/>
    <n v="50"/>
    <n v="0"/>
    <s v="(W)"/>
    <x v="3"/>
    <x v="1"/>
  </r>
  <r>
    <n v="550908"/>
    <n v="3"/>
    <n v="1440755.2464600001"/>
    <n v="728654.14704099996"/>
    <n v="15702021000"/>
    <x v="0"/>
    <s v="Tetra Pak Materials LLC       "/>
    <n v="381334"/>
    <x v="6"/>
    <s v="Firm Transportation Service   "/>
    <s v="AC"/>
    <s v="1616 W 31st St                                    "/>
    <s v="Vancouver           "/>
    <s v="WA"/>
    <n v="986601201"/>
    <n v="103"/>
    <n v="160.640398"/>
    <s v="S1013028-9"/>
    <s v="&lt;Null&gt;"/>
    <x v="1"/>
    <s v="WS"/>
    <x v="1"/>
    <n v="50"/>
    <n v="0"/>
    <s v="&lt;Null&gt;"/>
    <s v="B"/>
    <s v="DB 1320878"/>
    <d v="1992-01-01T00:00:00"/>
    <n v="2"/>
    <n v="50"/>
    <n v="92014607"/>
    <s v="(P)"/>
    <x v="0"/>
    <x v="0"/>
  </r>
  <r>
    <n v="550908"/>
    <n v="3"/>
    <n v="1440755.2464600001"/>
    <n v="728654.14704099996"/>
    <n v="15702021000"/>
    <x v="1"/>
    <s v="Tetra Pak Materials LLC       "/>
    <n v="381334"/>
    <x v="6"/>
    <s v="Firm Transportation Service   "/>
    <s v="AC"/>
    <s v="1616 W 31st St                                    "/>
    <s v="Vancouver           "/>
    <s v="WA"/>
    <n v="986601201"/>
    <n v="175"/>
    <n v="38.139408000000003"/>
    <n v="0"/>
    <s v="&lt;Null&gt;"/>
    <x v="1"/>
    <s v="PO"/>
    <x v="2"/>
    <n v="50"/>
    <n v="0.216"/>
    <s v="&lt;Null&gt;"/>
    <s v="B"/>
    <s v="DB 1320878"/>
    <d v="1992-01-01T00:00:00"/>
    <n v="2"/>
    <n v="50"/>
    <n v="92014607"/>
    <s v="(P)"/>
    <x v="0"/>
    <x v="0"/>
  </r>
  <r>
    <n v="550975"/>
    <n v="5"/>
    <n v="1440487.7037"/>
    <n v="729069.04166900006"/>
    <n v="15700390000"/>
    <x v="0"/>
    <s v="Tetra Pak Materials LLC       "/>
    <n v="381202"/>
    <x v="2"/>
    <s v="Firm Sales Service            "/>
    <s v="AC"/>
    <s v="3301 Thompson Ave                                 "/>
    <s v="Vancouver           "/>
    <s v="WA"/>
    <n v="98660"/>
    <n v="91"/>
    <n v="16.039482"/>
    <n v="35643"/>
    <d v="2001-01-01T00:00:00"/>
    <x v="2"/>
    <s v="PO"/>
    <x v="3"/>
    <n v="0"/>
    <n v="0"/>
    <s v="&lt;Null&gt;"/>
    <s v="B"/>
    <s v="DB 152715"/>
    <d v="2001-01-01T00:00:00"/>
    <n v="2"/>
    <n v="50"/>
    <n v="1003212"/>
    <s v="(P)"/>
    <x v="0"/>
    <x v="0"/>
  </r>
  <r>
    <n v="550975"/>
    <n v="5"/>
    <n v="1440487.7037"/>
    <n v="729069.04166900006"/>
    <n v="15700390000"/>
    <x v="1"/>
    <s v="Tetra Pak Materials LLC       "/>
    <n v="381202"/>
    <x v="2"/>
    <s v="Firm Sales Service            "/>
    <s v="AC"/>
    <s v="3301 Thompson Ave                                 "/>
    <s v="Vancouver           "/>
    <s v="WA"/>
    <n v="98660"/>
    <n v="97"/>
    <n v="302.231359"/>
    <n v="0"/>
    <s v="&lt;Null&gt;"/>
    <x v="2"/>
    <s v="WS"/>
    <x v="9"/>
    <n v="0"/>
    <n v="0"/>
    <s v="&lt;Null&gt;"/>
    <s v="B"/>
    <s v="DB 152715"/>
    <d v="2001-01-01T00:00:00"/>
    <n v="2"/>
    <n v="50"/>
    <n v="1003212"/>
    <s v="(P)"/>
    <x v="0"/>
    <x v="0"/>
  </r>
  <r>
    <n v="550975"/>
    <n v="5"/>
    <n v="1440487.7037"/>
    <n v="729069.04166900006"/>
    <n v="15700390000"/>
    <x v="1"/>
    <s v="Tetra Pak Materials LLC       "/>
    <n v="381202"/>
    <x v="2"/>
    <s v="Firm Sales Service            "/>
    <s v="AC"/>
    <s v="3301 Thompson Ave                                 "/>
    <s v="Vancouver           "/>
    <s v="WA"/>
    <n v="98660"/>
    <n v="262"/>
    <n v="35.371568000000003"/>
    <n v="1003217"/>
    <d v="2001-01-01T00:00:00"/>
    <x v="2"/>
    <s v="PO"/>
    <x v="3"/>
    <n v="50"/>
    <n v="0"/>
    <s v="&lt;Null&gt;"/>
    <s v="B"/>
    <s v="DB 152715"/>
    <d v="2001-01-01T00:00:00"/>
    <n v="2"/>
    <n v="50"/>
    <n v="1003212"/>
    <s v="(P)"/>
    <x v="0"/>
    <x v="0"/>
  </r>
  <r>
    <n v="551592"/>
    <n v="1"/>
    <n v="1446124.8024500001"/>
    <n v="729070.15407399996"/>
    <n v="3701107000"/>
    <x v="0"/>
    <s v="Thirty Three Oaks LLC         "/>
    <n v="3539123"/>
    <x v="4"/>
    <s v="Com'l Sales Firm Service      "/>
    <s v="AC"/>
    <s v="400 E 33rd St                                     "/>
    <s v="Vancouver           "/>
    <s v="WA"/>
    <n v="986632238"/>
    <n v="171"/>
    <n v="69.152412999999996"/>
    <s v="S1013030-25"/>
    <s v="&lt;Null&gt;"/>
    <x v="2"/>
    <s v="WS"/>
    <x v="9"/>
    <n v="0"/>
    <n v="0"/>
    <s v="&lt;Null&gt;"/>
    <s v="B"/>
    <s v="DB 162975"/>
    <d v="1970-01-01T00:00:00"/>
    <n v="1"/>
    <n v="50"/>
    <n v="0"/>
    <s v="(W)"/>
    <x v="4"/>
    <x v="1"/>
  </r>
  <r>
    <n v="620215"/>
    <n v="1"/>
    <n v="1465288.74652"/>
    <n v="729249.26867599995"/>
    <n v="3720565000"/>
    <x v="0"/>
    <s v="Wal-Mart Stores Inc           "/>
    <n v="2850149"/>
    <x v="4"/>
    <s v="Com'l Sales Firm Service      "/>
    <s v="AC"/>
    <s v="7809 NE Vancouver Plaza Dr #F                     "/>
    <s v="Vancouver           "/>
    <s v="WA"/>
    <n v="98662"/>
    <n v="9"/>
    <n v="20.386507000000002"/>
    <n v="0"/>
    <d v="1988-01-01T00:00:00"/>
    <x v="2"/>
    <s v="PO"/>
    <x v="3"/>
    <n v="0"/>
    <n v="0"/>
    <s v="&lt;Null&gt;"/>
    <s v="B"/>
    <s v="DB 122728"/>
    <d v="1964-01-01T00:00:00"/>
    <n v="4.5"/>
    <n v="50"/>
    <n v="0"/>
    <s v="(W)"/>
    <x v="1"/>
    <x v="1"/>
  </r>
  <r>
    <n v="620215"/>
    <n v="1"/>
    <n v="1465288.74652"/>
    <n v="729249.26867599995"/>
    <n v="3720565000"/>
    <x v="1"/>
    <s v="Wal-Mart Stores Inc           "/>
    <n v="2850149"/>
    <x v="4"/>
    <s v="Com'l Sales Firm Service      "/>
    <s v="AC"/>
    <s v="7809 NE Vancouver Plaza Dr #F                     "/>
    <s v="Vancouver           "/>
    <s v="WA"/>
    <n v="98662"/>
    <n v="170"/>
    <n v="151.40684899999999"/>
    <n v="0"/>
    <s v="&lt;Null&gt;"/>
    <x v="2"/>
    <s v="PO"/>
    <x v="3"/>
    <n v="0"/>
    <n v="0"/>
    <s v="&lt;Null&gt;"/>
    <s v="B"/>
    <s v="DB 122728"/>
    <d v="1964-01-01T00:00:00"/>
    <n v="4.5"/>
    <n v="50"/>
    <n v="0"/>
    <s v="(W)"/>
    <x v="1"/>
    <x v="1"/>
  </r>
  <r>
    <n v="620130"/>
    <n v="5"/>
    <n v="1446126.73303"/>
    <n v="729270.35003600002"/>
    <n v="3701024000"/>
    <x v="0"/>
    <s v="Pythian Retirement Center     "/>
    <n v="59856"/>
    <x v="4"/>
    <s v="Com'l Sales Firm Service      "/>
    <s v="AC"/>
    <s v="3409 Main St                                      "/>
    <s v="Vancouver           "/>
    <s v="WA"/>
    <n v="986632248"/>
    <n v="191"/>
    <n v="48.950426"/>
    <n v="0"/>
    <d v="1989-01-01T00:00:00"/>
    <x v="2"/>
    <s v="PO"/>
    <x v="3"/>
    <n v="0"/>
    <n v="0"/>
    <s v="&lt;Null&gt;"/>
    <s v="B"/>
    <s v="DB 162979"/>
    <d v="1974-01-01T00:00:00"/>
    <n v="1"/>
    <n v="50"/>
    <n v="0"/>
    <s v="(W)"/>
    <x v="4"/>
    <x v="1"/>
  </r>
  <r>
    <n v="554132"/>
    <n v="5"/>
    <n v="1465501.4401700001"/>
    <n v="729445.82593399996"/>
    <n v="3720595000"/>
    <x v="0"/>
    <s v="Old Country Buffet            "/>
    <n v="84387"/>
    <x v="4"/>
    <s v="Com'l Sales Firm Service      "/>
    <s v="IA"/>
    <s v="7809 NE Vancouver Plaza Dr                        "/>
    <s v="Vancouver           "/>
    <s v="WA"/>
    <n v="98662"/>
    <n v="184"/>
    <n v="240.332053"/>
    <n v="0"/>
    <d v="1987-01-01T00:00:00"/>
    <x v="2"/>
    <s v="PO"/>
    <x v="3"/>
    <n v="0"/>
    <n v="0"/>
    <s v="&lt;Null&gt;"/>
    <s v="B"/>
    <s v="DB 122727"/>
    <d v="1964-01-01T00:00:00"/>
    <n v="4.5"/>
    <n v="50"/>
    <n v="0"/>
    <s v="(W)"/>
    <x v="1"/>
    <x v="1"/>
  </r>
  <r>
    <n v="644878"/>
    <n v="3"/>
    <n v="1475683.7187300001"/>
    <n v="729589.85883100005"/>
    <n v="16701681000"/>
    <x v="0"/>
    <s v="S E H America Inc             "/>
    <n v="437402"/>
    <x v="6"/>
    <s v="Firm Transportation Service   "/>
    <s v="AC"/>
    <s v="4111 NE 112th Ave #63                             "/>
    <s v="Vancouver           "/>
    <s v="WA"/>
    <n v="98682"/>
    <n v="223"/>
    <n v="27.052987999999999"/>
    <n v="95024084"/>
    <d v="1995-01-01T00:00:00"/>
    <x v="6"/>
    <s v="PO"/>
    <x v="8"/>
    <n v="0"/>
    <n v="0"/>
    <s v="&lt;Null&gt;"/>
    <s v="B"/>
    <s v="DB 162527"/>
    <d v="1995-01-01T00:00:00"/>
    <n v="4"/>
    <n v="50"/>
    <n v="95024080"/>
    <s v="(P)"/>
    <x v="2"/>
    <x v="0"/>
  </r>
  <r>
    <n v="550895"/>
    <n v="5"/>
    <n v="1431287.2446000001"/>
    <n v="729771.92282700003"/>
    <n v="25060642000"/>
    <x v="0"/>
    <s v="Clark County Facilities Mgmt  "/>
    <n v="971786"/>
    <x v="4"/>
    <s v="Com'l Sales Firm Service      "/>
    <s v="AC"/>
    <s v="5197 NW Lower River Rd #LNDRY                     "/>
    <s v="Vancouver           "/>
    <s v="WA"/>
    <n v="98660"/>
    <n v="86"/>
    <n v="57.604934"/>
    <n v="99029632"/>
    <d v="1999-01-01T00:00:00"/>
    <x v="2"/>
    <s v="PO"/>
    <x v="3"/>
    <n v="0"/>
    <n v="0"/>
    <s v="&lt;Null&gt;"/>
    <s v="B"/>
    <s v="DB 163309"/>
    <d v="1999-01-01T00:00:00"/>
    <n v="4"/>
    <n v="60"/>
    <n v="99027142"/>
    <s v="(P)"/>
    <x v="2"/>
    <x v="0"/>
  </r>
  <r>
    <n v="550895"/>
    <n v="5"/>
    <n v="1431287.2446000001"/>
    <n v="729771.92282700003"/>
    <n v="25060642000"/>
    <x v="1"/>
    <s v="Clark County Facilities Mgmt  "/>
    <n v="971786"/>
    <x v="4"/>
    <s v="Com'l Sales Firm Service      "/>
    <s v="AC"/>
    <s v="5197 NW Lower River Rd #LNDRY                     "/>
    <s v="Vancouver           "/>
    <s v="WA"/>
    <n v="98660"/>
    <n v="144"/>
    <n v="26.446282"/>
    <n v="3304633"/>
    <d v="2009-10-22T00:00:00"/>
    <x v="2"/>
    <s v="PO"/>
    <x v="3"/>
    <n v="0"/>
    <n v="9.9000000000000005E-2"/>
    <s v="&lt;Null&gt;"/>
    <s v="B"/>
    <s v="DB 163309"/>
    <d v="1999-01-01T00:00:00"/>
    <n v="4"/>
    <n v="60"/>
    <n v="99027142"/>
    <s v="(P)"/>
    <x v="2"/>
    <x v="0"/>
  </r>
  <r>
    <n v="613109"/>
    <n v="5"/>
    <n v="1439312.56054"/>
    <n v="729847.62021099997"/>
    <n v="26107454000"/>
    <x v="0"/>
    <s v="M&amp;M Powder Coating            "/>
    <n v="2918165"/>
    <x v="3"/>
    <s v="Washington Ind'l Sales Service"/>
    <s v="AC"/>
    <s v="2208 Laframbois Rd                                "/>
    <s v="Vancouver           "/>
    <s v="WA"/>
    <n v="986601119"/>
    <n v="16"/>
    <n v="179.856649"/>
    <n v="3107179"/>
    <d v="2005-01-01T00:00:00"/>
    <x v="2"/>
    <s v="PO"/>
    <x v="3"/>
    <n v="50"/>
    <n v="0"/>
    <s v="&lt;Null&gt;"/>
    <s v="B"/>
    <s v="DB 116117"/>
    <d v="2002-01-01T00:00:00"/>
    <n v="2"/>
    <n v="50"/>
    <n v="2044610"/>
    <s v="(P)"/>
    <x v="0"/>
    <x v="0"/>
  </r>
  <r>
    <n v="551568"/>
    <n v="5"/>
    <n v="1446354.7891800001"/>
    <n v="729909.93598399998"/>
    <n v="3701042000"/>
    <x v="0"/>
    <s v="Safeway Inc                   "/>
    <n v="59869"/>
    <x v="4"/>
    <s v="Com'l Sales Firm Service      "/>
    <s v="AC"/>
    <s v="3707 Main St                                      "/>
    <s v="Vancouver           "/>
    <s v="WA"/>
    <n v="986632227"/>
    <n v="179"/>
    <n v="28.244371999999998"/>
    <s v="S1013030-49"/>
    <d v="1984-01-01T00:00:00"/>
    <x v="5"/>
    <s v="WS"/>
    <x v="7"/>
    <n v="0"/>
    <n v="0"/>
    <s v="&lt;Null&gt;"/>
    <s v="B"/>
    <s v="DB 163018"/>
    <d v="1988-01-01T00:00:00"/>
    <n v="2"/>
    <n v="50"/>
    <n v="0"/>
    <s v="(P)"/>
    <x v="0"/>
    <x v="1"/>
  </r>
  <r>
    <n v="4100335"/>
    <n v="3"/>
    <n v="1436716.6171299999"/>
    <n v="730661.29905000003"/>
    <n v="26573424000"/>
    <x v="0"/>
    <s v="Hawthorne Hydroponics LLC     "/>
    <n v="3664606"/>
    <x v="2"/>
    <s v="Firm Sales Service            "/>
    <s v="AC"/>
    <s v="3204 NW 38th Cir                                  "/>
    <s v="Vancouver           "/>
    <s v="WA"/>
    <n v="98660"/>
    <n v="303"/>
    <n v="451.90269899999998"/>
    <n v="3485848"/>
    <d v="2016-11-22T00:00:00"/>
    <x v="1"/>
    <s v="PO"/>
    <x v="2"/>
    <n v="60"/>
    <n v="0.216"/>
    <n v="18418"/>
    <s v="B"/>
    <s v="DB 3609367"/>
    <d v="2013-04-01T00:00:00"/>
    <n v="2"/>
    <n v="60"/>
    <n v="3372090"/>
    <s v="(P)"/>
    <x v="0"/>
    <x v="0"/>
  </r>
  <r>
    <n v="549633"/>
    <n v="5"/>
    <n v="1463872.58497"/>
    <n v="730440.12592599995"/>
    <n v="25057401000"/>
    <x v="0"/>
    <s v="Staybridge Suites Inc         "/>
    <n v="1044918"/>
    <x v="4"/>
    <s v="Com'l Sales Firm Service      "/>
    <s v="AC"/>
    <s v="7301 NE 41st St                                   "/>
    <s v="Vancouver           "/>
    <s v="WA"/>
    <n v="986626721"/>
    <n v="253"/>
    <n v="355.58112899999998"/>
    <n v="99035648"/>
    <d v="2000-01-01T00:00:00"/>
    <x v="2"/>
    <s v="PO"/>
    <x v="3"/>
    <n v="0"/>
    <n v="0"/>
    <s v="&lt;Null&gt;"/>
    <s v="B"/>
    <s v="DB 164265"/>
    <d v="2000-01-01T00:00:00"/>
    <n v="4"/>
    <n v="50"/>
    <n v="99033205"/>
    <s v="(P)"/>
    <x v="2"/>
    <x v="0"/>
  </r>
  <r>
    <n v="548333"/>
    <n v="5"/>
    <n v="1447200.02434"/>
    <n v="731203.53013700002"/>
    <n v="3701930000"/>
    <x v="0"/>
    <s v="Vancouver School District #37 "/>
    <n v="60208"/>
    <x v="4"/>
    <s v="Com'l Sales Firm Service      "/>
    <s v="AC"/>
    <s v="800 E 40th St                                     "/>
    <s v="Vancouver           "/>
    <s v="WA"/>
    <n v="98663"/>
    <n v="220"/>
    <n v="289.74328500000001"/>
    <n v="95006632"/>
    <d v="1995-01-01T00:00:00"/>
    <x v="1"/>
    <s v="PO"/>
    <x v="2"/>
    <n v="50"/>
    <n v="0"/>
    <s v="&lt;Null&gt;"/>
    <s v="B"/>
    <s v="DB 163237"/>
    <d v="1995-01-01T00:00:00"/>
    <n v="2"/>
    <n v="50"/>
    <n v="95008174"/>
    <s v="(P)"/>
    <x v="0"/>
    <x v="0"/>
  </r>
  <r>
    <n v="5740171"/>
    <n v="5"/>
    <n v="1465392.7190099999"/>
    <n v="731280.55291900004"/>
    <n v="3721605000"/>
    <x v="0"/>
    <s v="Heathman Lodge LLC            "/>
    <n v="708070"/>
    <x v="4"/>
    <s v="Com'l Sales Firm Service      "/>
    <s v="AC"/>
    <s v="7801 NE Greenwood Dr                              "/>
    <s v="Vancouver           "/>
    <s v="WA"/>
    <n v="986627900"/>
    <n v="229"/>
    <n v="212.92461800000001"/>
    <n v="96015749"/>
    <d v="1996-10-07T00:00:00"/>
    <x v="2"/>
    <s v="PO"/>
    <x v="3"/>
    <n v="50"/>
    <n v="9.9000000000000005E-2"/>
    <s v="&lt;Null&gt;"/>
    <s v="B"/>
    <s v="DB 163191"/>
    <d v="1996-01-01T00:00:00"/>
    <n v="2"/>
    <n v="50"/>
    <n v="96029932"/>
    <s v="(P)"/>
    <x v="0"/>
    <x v="0"/>
  </r>
  <r>
    <n v="620630"/>
    <n v="3"/>
    <n v="1440181.48276"/>
    <n v="731655.98509800003"/>
    <n v="23720045000"/>
    <x v="0"/>
    <s v="Columbia Vista Corporation    "/>
    <n v="563812"/>
    <x v="8"/>
    <s v="Ind'l Transport. Intp. Service"/>
    <s v="IA"/>
    <s v="4303 NW Fruit Valley Rd                           "/>
    <s v="Vancouver           "/>
    <s v="WA"/>
    <n v="986601224"/>
    <n v="278"/>
    <n v="130.96838399999999"/>
    <n v="3066553"/>
    <d v="2004-01-01T00:00:00"/>
    <x v="3"/>
    <s v="PO"/>
    <x v="4"/>
    <n v="0"/>
    <n v="0"/>
    <s v="&lt;Null&gt;"/>
    <s v="B"/>
    <s v="DB 150964"/>
    <d v="2004-01-01T00:00:00"/>
    <n v="4"/>
    <n v="50"/>
    <n v="3068118"/>
    <s v="(P)"/>
    <x v="2"/>
    <x v="0"/>
  </r>
  <r>
    <n v="549639"/>
    <n v="5"/>
    <n v="1466552.16716"/>
    <n v="732030.07519799995"/>
    <n v="3720341000"/>
    <x v="0"/>
    <s v="Red Robin Restaurant          "/>
    <n v="1674662"/>
    <x v="4"/>
    <s v="Com'l Sales Firm Service      "/>
    <s v="AC"/>
    <s v="8311 NE Vancouver Mall Dr                         "/>
    <s v="Vancouver           "/>
    <s v="WA"/>
    <n v="986626480"/>
    <n v="164"/>
    <n v="335.99353300000001"/>
    <n v="0"/>
    <s v="&lt;Null&gt;"/>
    <x v="5"/>
    <s v="WS"/>
    <x v="7"/>
    <n v="0"/>
    <n v="0"/>
    <s v="&lt;Null&gt;"/>
    <s v="B"/>
    <s v="DB 122750"/>
    <d v="1976-01-01T00:00:00"/>
    <n v="4.5"/>
    <n v="50"/>
    <n v="0"/>
    <s v="(W)"/>
    <x v="1"/>
    <x v="1"/>
  </r>
  <r>
    <n v="549530"/>
    <n v="1"/>
    <n v="1465854.6493899999"/>
    <n v="732033.819579"/>
    <n v="3720429000"/>
    <x v="0"/>
    <s v="GMRI Inc                      "/>
    <n v="84317"/>
    <x v="4"/>
    <s v="Com'l Sales Firm Service      "/>
    <s v="AC"/>
    <s v="8101 NE Parkway Dr #G1                            "/>
    <s v="Vancouver           "/>
    <s v="WA"/>
    <n v="98662"/>
    <n v="185"/>
    <n v="135.72317000000001"/>
    <n v="0"/>
    <d v="1987-01-01T00:00:00"/>
    <x v="2"/>
    <s v="PO"/>
    <x v="3"/>
    <n v="0"/>
    <n v="0"/>
    <s v="&lt;Null&gt;"/>
    <s v="B"/>
    <s v="DB 163447"/>
    <d v="1986-01-01T00:00:00"/>
    <n v="4"/>
    <n v="50"/>
    <n v="0"/>
    <s v="(P)"/>
    <x v="2"/>
    <x v="1"/>
  </r>
  <r>
    <n v="549636"/>
    <n v="1"/>
    <n v="1466400.6669999999"/>
    <n v="732385.05147199996"/>
    <n v="3720535000"/>
    <x v="0"/>
    <s v="Red Lobster Hospitality LLC   "/>
    <n v="3027887"/>
    <x v="4"/>
    <s v="Com'l Sales Firm Service      "/>
    <s v="AC"/>
    <s v="8219 NE Vancouver Mall Dr                         "/>
    <s v="Vancouver           "/>
    <s v="WA"/>
    <n v="986626477"/>
    <n v="188"/>
    <n v="184.75017700000001"/>
    <n v="0"/>
    <d v="1988-01-01T00:00:00"/>
    <x v="2"/>
    <s v="PO"/>
    <x v="3"/>
    <n v="0"/>
    <n v="0"/>
    <s v="&lt;Null&gt;"/>
    <s v="B"/>
    <s v="DB 95100"/>
    <d v="1976-01-01T00:00:00"/>
    <n v="4.5"/>
    <n v="50"/>
    <n v="0"/>
    <s v="(W)"/>
    <x v="1"/>
    <x v="1"/>
  </r>
  <r>
    <n v="546917"/>
    <n v="3"/>
    <n v="1467445.34778"/>
    <n v="732759.40530700004"/>
    <n v="3720117000"/>
    <x v="0"/>
    <s v="Outback Steakhouse            "/>
    <n v="813823"/>
    <x v="4"/>
    <s v="Com'l Sales Firm Service      "/>
    <s v="AC"/>
    <s v="8700 NE Vancouver Mall Dr #121                    "/>
    <s v="Vancouver           "/>
    <s v="WA"/>
    <n v="986627923"/>
    <n v="118"/>
    <n v="9.4252090000000006"/>
    <n v="0"/>
    <s v="&lt;Null&gt;"/>
    <x v="5"/>
    <s v="WS"/>
    <x v="7"/>
    <n v="0"/>
    <n v="0"/>
    <s v="&lt;Null&gt;"/>
    <s v="B"/>
    <s v="DB 1110867"/>
    <d v="1977-01-01T00:00:00"/>
    <n v="2"/>
    <n v="50"/>
    <n v="0"/>
    <s v="(W)"/>
    <x v="3"/>
    <x v="1"/>
  </r>
  <r>
    <n v="587065"/>
    <n v="3"/>
    <n v="1439760.5761800001"/>
    <n v="733540.96209100005"/>
    <n v="23720046000"/>
    <x v="0"/>
    <s v="Frito Lay Inc                 "/>
    <n v="563813"/>
    <x v="6"/>
    <s v="Firm Transportation Service   "/>
    <s v="AC"/>
    <s v="4808 NW Fruit Valley Rd #BLR                      "/>
    <s v="Vancouver           "/>
    <s v="WA"/>
    <n v="986601242"/>
    <n v="54"/>
    <n v="34.265593000000003"/>
    <n v="3108120"/>
    <d v="2005-01-01T00:00:00"/>
    <x v="7"/>
    <s v="WS"/>
    <x v="10"/>
    <n v="0"/>
    <n v="0"/>
    <s v="&lt;Null&gt;"/>
    <s v="B"/>
    <s v="DB 141535"/>
    <d v="1972-01-01T00:00:00"/>
    <n v="6.625"/>
    <n v="50"/>
    <n v="0"/>
    <s v="(W)"/>
    <x v="8"/>
    <x v="1"/>
  </r>
  <r>
    <n v="587065"/>
    <n v="3"/>
    <n v="1439760.5761800001"/>
    <n v="733540.96209100005"/>
    <n v="23720046000"/>
    <x v="1"/>
    <s v="Frito Lay Inc                 "/>
    <n v="563813"/>
    <x v="6"/>
    <s v="Firm Transportation Service   "/>
    <s v="AC"/>
    <s v="4808 NW Fruit Valley Rd #BLR                      "/>
    <s v="Vancouver           "/>
    <s v="WA"/>
    <n v="986601242"/>
    <n v="55"/>
    <n v="153.840799"/>
    <n v="3030488"/>
    <d v="2004-01-01T00:00:00"/>
    <x v="3"/>
    <s v="PO"/>
    <x v="4"/>
    <n v="0"/>
    <n v="0"/>
    <s v="&lt;Null&gt;"/>
    <s v="B"/>
    <s v="DB 141535"/>
    <d v="1972-01-01T00:00:00"/>
    <n v="6.625"/>
    <n v="50"/>
    <n v="0"/>
    <s v="(W)"/>
    <x v="8"/>
    <x v="1"/>
  </r>
  <r>
    <n v="587065"/>
    <n v="3"/>
    <n v="1439760.5761800001"/>
    <n v="733540.96209100005"/>
    <n v="23720046000"/>
    <x v="1"/>
    <s v="Frito Lay Inc                 "/>
    <n v="563813"/>
    <x v="6"/>
    <s v="Firm Transportation Service   "/>
    <s v="AC"/>
    <s v="4808 NW Fruit Valley Rd #BLR                      "/>
    <s v="Vancouver           "/>
    <s v="WA"/>
    <n v="986601242"/>
    <n v="56"/>
    <n v="13.787523"/>
    <n v="3108111"/>
    <d v="2005-01-01T00:00:00"/>
    <x v="3"/>
    <s v="PO"/>
    <x v="4"/>
    <n v="0"/>
    <n v="0"/>
    <s v="&lt;Null&gt;"/>
    <s v="B"/>
    <s v="DB 141535"/>
    <d v="1972-01-01T00:00:00"/>
    <n v="6.625"/>
    <n v="50"/>
    <n v="0"/>
    <s v="(W)"/>
    <x v="8"/>
    <x v="1"/>
  </r>
  <r>
    <n v="587065"/>
    <n v="3"/>
    <n v="1439760.5761800001"/>
    <n v="733540.96209100005"/>
    <n v="23720046000"/>
    <x v="1"/>
    <s v="Frito Lay Inc                 "/>
    <n v="563813"/>
    <x v="6"/>
    <s v="Firm Transportation Service   "/>
    <s v="AC"/>
    <s v="4808 NW Fruit Valley Rd #BLR                      "/>
    <s v="Vancouver           "/>
    <s v="WA"/>
    <n v="986601242"/>
    <n v="57"/>
    <n v="318.74180899999999"/>
    <s v="S1011028-18"/>
    <d v="1972-01-01T00:00:00"/>
    <x v="4"/>
    <s v="WS"/>
    <x v="5"/>
    <n v="50"/>
    <n v="0"/>
    <s v="&lt;Null&gt;"/>
    <s v="B"/>
    <s v="DB 141535"/>
    <d v="1972-01-01T00:00:00"/>
    <n v="6.625"/>
    <n v="50"/>
    <n v="0"/>
    <s v="(W)"/>
    <x v="8"/>
    <x v="1"/>
  </r>
  <r>
    <n v="546879"/>
    <n v="5"/>
    <n v="1465420.0959300001"/>
    <n v="733627.52140099998"/>
    <n v="11723194000"/>
    <x v="0"/>
    <s v="Retirement Centers NW Inc     "/>
    <n v="302931"/>
    <x v="4"/>
    <s v="Com'l Sales Firm Service      "/>
    <s v="AC"/>
    <s v="7808 NE 51st St                                   "/>
    <s v="Vancouver           "/>
    <s v="WA"/>
    <n v="986626207"/>
    <n v="190"/>
    <n v="309.033997"/>
    <s v="S1011037-16"/>
    <d v="1989-01-01T00:00:00"/>
    <x v="0"/>
    <s v="PO"/>
    <x v="0"/>
    <n v="0"/>
    <n v="0"/>
    <s v="&lt;Null&gt;"/>
    <s v="B"/>
    <s v="DB 164708"/>
    <d v="1988-01-01T00:00:00"/>
    <n v="2"/>
    <n v="50"/>
    <n v="0"/>
    <s v="(P)"/>
    <x v="0"/>
    <x v="1"/>
  </r>
  <r>
    <n v="544207"/>
    <n v="3"/>
    <n v="1439995.6017"/>
    <n v="734039.53765299998"/>
    <n v="25085751000"/>
    <x v="0"/>
    <s v="Nalco Chemical                "/>
    <n v="1055815"/>
    <x v="2"/>
    <s v="Firm Sales Service            "/>
    <s v="AC"/>
    <s v="5210 NW Fruit Valley Rd #BOILER                   "/>
    <s v="Vancouver           "/>
    <s v="WA"/>
    <n v="986601245"/>
    <n v="263"/>
    <n v="272.76966199999998"/>
    <n v="1001639"/>
    <d v="2001-01-01T00:00:00"/>
    <x v="1"/>
    <s v="PO"/>
    <x v="2"/>
    <n v="50"/>
    <n v="0"/>
    <s v="&lt;Null&gt;"/>
    <s v="B"/>
    <s v="DB 111438"/>
    <d v="1983-01-01T00:00:00"/>
    <n v="4.5"/>
    <n v="50"/>
    <n v="0"/>
    <s v="(W)"/>
    <x v="1"/>
    <x v="1"/>
  </r>
  <r>
    <n v="547464"/>
    <n v="5"/>
    <n v="1474376.71477"/>
    <n v="734043.74513399997"/>
    <n v="25045450000"/>
    <x v="0"/>
    <s v="Clark County Family YMCA Inc  "/>
    <n v="967966"/>
    <x v="4"/>
    <s v="Com'l Sales Firm Service      "/>
    <s v="AC"/>
    <s v="11324 NE 51st Cir                                 "/>
    <s v="Vancouver           "/>
    <s v="WA"/>
    <n v="986826130"/>
    <n v="243"/>
    <n v="188.582864"/>
    <n v="99018560"/>
    <d v="1999-01-01T00:00:00"/>
    <x v="2"/>
    <s v="PO"/>
    <x v="3"/>
    <n v="0"/>
    <n v="0"/>
    <s v="&lt;Null&gt;"/>
    <s v="B"/>
    <s v="DB 164098"/>
    <d v="1999-01-01T00:00:00"/>
    <n v="2"/>
    <n v="50"/>
    <n v="99007899"/>
    <s v="(P)"/>
    <x v="0"/>
    <x v="0"/>
  </r>
  <r>
    <n v="615755"/>
    <n v="3"/>
    <n v="1449984.3524199999"/>
    <n v="734399.82649899996"/>
    <n v="26519280000"/>
    <x v="0"/>
    <s v="Bonneville Power Admin        "/>
    <n v="2039384"/>
    <x v="3"/>
    <s v="Washington Ind'l Sales Service"/>
    <s v="AC"/>
    <s v="5411 NE Highway 99 #Z-671                         "/>
    <s v="Vancouver           "/>
    <s v="WA"/>
    <n v="98663"/>
    <n v="27"/>
    <n v="105.876462"/>
    <n v="99999999"/>
    <d v="2008-01-01T00:00:00"/>
    <x v="1"/>
    <s v="PO"/>
    <x v="2"/>
    <n v="0"/>
    <n v="0"/>
    <s v="&lt;Null&gt;"/>
    <s v="B"/>
    <s v="DB 99075"/>
    <d v="1989-01-01T00:00:00"/>
    <n v="2"/>
    <n v="50"/>
    <n v="0"/>
    <s v="(P)"/>
    <x v="0"/>
    <x v="1"/>
  </r>
  <r>
    <n v="546902"/>
    <n v="5"/>
    <n v="1465937.6541500001"/>
    <n v="734479.47766800004"/>
    <n v="25065665000"/>
    <x v="0"/>
    <s v="Glenwood Place Senior Living  "/>
    <n v="1092892"/>
    <x v="4"/>
    <s v="Com'l Sales Firm Service      "/>
    <s v="AC"/>
    <s v="5500 NE 82nd Ave                                  "/>
    <s v="Vancouver           "/>
    <s v="WA"/>
    <n v="98662"/>
    <n v="249"/>
    <n v="50.156374999999997"/>
    <n v="8376"/>
    <d v="2000-01-01T00:00:00"/>
    <x v="2"/>
    <s v="PO"/>
    <x v="3"/>
    <n v="0"/>
    <n v="0"/>
    <s v="&lt;Null&gt;"/>
    <s v="B"/>
    <s v="DB 152982"/>
    <d v="2000-01-01T00:00:00"/>
    <n v="2"/>
    <n v="50"/>
    <n v="10761"/>
    <s v="(P)"/>
    <x v="0"/>
    <x v="0"/>
  </r>
  <r>
    <n v="547451"/>
    <n v="5"/>
    <n v="1476023.6510900001"/>
    <n v="734588.95888000005"/>
    <n v="20754076000"/>
    <x v="0"/>
    <s v="Chrome Industrial Repair      "/>
    <n v="538035"/>
    <x v="3"/>
    <s v="Washington Ind'l Sales Service"/>
    <s v="IA"/>
    <s v="11901 NE 56th Cir                                 "/>
    <s v="Vancouver           "/>
    <s v="WA"/>
    <n v="986826150"/>
    <n v="213"/>
    <n v="104.111547"/>
    <n v="94013133"/>
    <d v="1994-01-01T00:00:00"/>
    <x v="2"/>
    <s v="PO"/>
    <x v="3"/>
    <n v="50"/>
    <n v="9.9000000000000005E-2"/>
    <s v="&lt;Null&gt;"/>
    <s v="B"/>
    <s v="DB 164191"/>
    <d v="1994-01-01T00:00:00"/>
    <n v="2"/>
    <n v="50"/>
    <n v="94016973"/>
    <s v="(P)"/>
    <x v="0"/>
    <x v="0"/>
  </r>
  <r>
    <n v="3673104"/>
    <n v="3"/>
    <n v="1440101.6430599999"/>
    <n v="735026.89210299996"/>
    <n v="26564351000"/>
    <x v="0"/>
    <s v="Trillium Transportation Fuels "/>
    <n v="3287031"/>
    <x v="1"/>
    <s v="Com'l Transport. Firm Service "/>
    <s v="AC"/>
    <s v="5420 NW Fruit Valley Rd #NGV                      "/>
    <s v="Vancouver           "/>
    <s v="WA"/>
    <n v="98660"/>
    <n v="301"/>
    <n v="184.835408"/>
    <n v="3445882"/>
    <d v="2016-03-16T00:00:00"/>
    <x v="3"/>
    <s v="PO"/>
    <x v="4"/>
    <n v="50"/>
    <n v="0.39100000000000001"/>
    <n v="16066"/>
    <s v="B"/>
    <s v="DB 111438"/>
    <d v="1983-01-01T00:00:00"/>
    <n v="4.5"/>
    <n v="50"/>
    <n v="0"/>
    <s v="(W)"/>
    <x v="1"/>
    <x v="1"/>
  </r>
  <r>
    <n v="599996"/>
    <n v="3"/>
    <n v="1439650.9092300001"/>
    <n v="735153.64066699997"/>
    <n v="26178207000"/>
    <x v="0"/>
    <s v="NuStar Logistics              "/>
    <n v="1835920"/>
    <x v="3"/>
    <s v="Washington Ind'l Sales Service"/>
    <s v="AC"/>
    <s v="5420 NW Fruit Valley Rd                           "/>
    <s v="Vancouver           "/>
    <s v="WA"/>
    <n v="986601246"/>
    <n v="291"/>
    <n v="787.16679199999999"/>
    <n v="3136529"/>
    <d v="2007-09-14T00:00:00"/>
    <x v="1"/>
    <s v="PO"/>
    <x v="2"/>
    <n v="50"/>
    <n v="0"/>
    <s v="&lt;Null&gt;"/>
    <s v="B"/>
    <s v="DB 111438"/>
    <d v="1983-01-01T00:00:00"/>
    <n v="4.5"/>
    <n v="50"/>
    <n v="0"/>
    <s v="(W)"/>
    <x v="1"/>
    <x v="1"/>
  </r>
  <r>
    <n v="544083"/>
    <n v="1"/>
    <n v="1474544.42481"/>
    <n v="735616.62841600005"/>
    <n v="26517543000"/>
    <x v="0"/>
    <s v="LA Fitness International LLC  "/>
    <n v="1998973"/>
    <x v="4"/>
    <s v="Com'l Sales Firm Service      "/>
    <s v="AC"/>
    <s v="11505 NE Fourth Plain                             "/>
    <s v="Vancouver           "/>
    <s v="WA"/>
    <n v="98682"/>
    <n v="212"/>
    <n v="171.68470099999999"/>
    <n v="94017690"/>
    <d v="1994-01-01T00:00:00"/>
    <x v="2"/>
    <s v="PO"/>
    <x v="3"/>
    <n v="0"/>
    <n v="0"/>
    <s v="&lt;Null&gt;"/>
    <s v="B"/>
    <s v="DB 145959"/>
    <d v="1970-01-01T00:00:00"/>
    <n v="4.5"/>
    <n v="50"/>
    <n v="0"/>
    <s v="(W)"/>
    <x v="1"/>
    <x v="1"/>
  </r>
  <r>
    <n v="1710259"/>
    <n v="3"/>
    <n v="1477878.12035"/>
    <n v="736022.293313"/>
    <n v="26185308000"/>
    <x v="0"/>
    <s v="Roadmaster Inc                "/>
    <n v="1985679"/>
    <x v="3"/>
    <s v="Washington Ind'l Sales Service"/>
    <s v="AC"/>
    <s v="6110 NE 127th Ave                                 "/>
    <s v="Vancouver           "/>
    <s v="WA"/>
    <n v="986825816"/>
    <n v="124"/>
    <n v="500.466274"/>
    <n v="3182154"/>
    <d v="2008-02-28T00:00:00"/>
    <x v="1"/>
    <s v="PO"/>
    <x v="2"/>
    <n v="50"/>
    <n v="0.216"/>
    <s v="&lt;Null&gt;"/>
    <s v="B"/>
    <s v="DB 165207"/>
    <d v="1989-01-01T00:00:00"/>
    <n v="2"/>
    <n v="50"/>
    <n v="0"/>
    <s v="(P)"/>
    <x v="0"/>
    <x v="1"/>
  </r>
  <r>
    <n v="3237869"/>
    <n v="3"/>
    <n v="1483050.13252"/>
    <n v="736522.37624600006"/>
    <n v="26557687000"/>
    <x v="0"/>
    <s v="Wal-Mart Stores Inc           "/>
    <n v="3131419"/>
    <x v="4"/>
    <s v="Com'l Sales Firm Service      "/>
    <s v="AC"/>
    <s v="14505 NE Fourth Plain Rd                          "/>
    <s v="Vancouver           "/>
    <s v="WA"/>
    <n v="98682"/>
    <n v="157"/>
    <n v="167.130437"/>
    <n v="3433487"/>
    <d v="2015-04-02T00:00:00"/>
    <x v="1"/>
    <s v="PO"/>
    <x v="2"/>
    <s v="&lt;Null&gt;"/>
    <n v="0.216"/>
    <n v="14397"/>
    <s v="B"/>
    <s v="DB 2678354"/>
    <d v="2014-12-18T00:00:00"/>
    <n v="2"/>
    <n v="50"/>
    <n v="3425943"/>
    <s v="(P)"/>
    <x v="0"/>
    <x v="0"/>
  </r>
  <r>
    <n v="543095"/>
    <n v="5"/>
    <n v="1462443.3759000001"/>
    <n v="736237.73679"/>
    <n v="25017631000"/>
    <x v="0"/>
    <s v="Safeway Inc                   "/>
    <n v="796644"/>
    <x v="4"/>
    <s v="Com'l Sales Firm Service      "/>
    <s v="AC"/>
    <s v="6711 NE 63rd St                                   "/>
    <s v="Vancouver           "/>
    <s v="WA"/>
    <n v="98661"/>
    <n v="117"/>
    <n v="14.551983"/>
    <n v="99014201"/>
    <d v="1999-01-01T00:00:00"/>
    <x v="2"/>
    <s v="PO"/>
    <x v="3"/>
    <n v="0"/>
    <n v="0"/>
    <s v="&lt;Null&gt;"/>
    <s v="B"/>
    <s v="DB 164153"/>
    <d v="1968-01-01T00:00:00"/>
    <n v="2"/>
    <n v="50"/>
    <n v="0"/>
    <s v="(W)"/>
    <x v="3"/>
    <x v="1"/>
  </r>
  <r>
    <n v="543095"/>
    <n v="5"/>
    <n v="1462443.3759000001"/>
    <n v="736237.73679"/>
    <n v="25017631000"/>
    <x v="1"/>
    <s v="Safeway Inc                   "/>
    <n v="796644"/>
    <x v="4"/>
    <s v="Com'l Sales Firm Service      "/>
    <s v="AC"/>
    <s v="6711 NE 63rd St                                   "/>
    <s v="Vancouver           "/>
    <s v="WA"/>
    <n v="98661"/>
    <n v="239"/>
    <n v="571.71349899999996"/>
    <n v="98016743"/>
    <d v="1998-01-01T00:00:00"/>
    <x v="1"/>
    <s v="PO"/>
    <x v="2"/>
    <n v="0"/>
    <n v="0"/>
    <s v="&lt;Null&gt;"/>
    <s v="B"/>
    <s v="DB 164153"/>
    <d v="1968-01-01T00:00:00"/>
    <n v="2"/>
    <n v="50"/>
    <n v="0"/>
    <s v="(W)"/>
    <x v="3"/>
    <x v="1"/>
  </r>
  <r>
    <n v="607882"/>
    <n v="5"/>
    <n v="1479311.3123900001"/>
    <n v="736835.32154399995"/>
    <n v="26233766000"/>
    <x v="0"/>
    <s v="24 Hour Fitness               "/>
    <n v="2104873"/>
    <x v="4"/>
    <s v="Com'l Sales Firm Service      "/>
    <s v="AC"/>
    <s v="13019 NE Fourth Plain Rd                          "/>
    <s v="Vancouver           "/>
    <s v="WA"/>
    <n v="986825547"/>
    <n v="292"/>
    <n v="55.817297000000003"/>
    <n v="3173585"/>
    <d v="2007-11-12T00:00:00"/>
    <x v="2"/>
    <s v="PO"/>
    <x v="3"/>
    <n v="50"/>
    <n v="0"/>
    <s v="&lt;Null&gt;"/>
    <s v="B"/>
    <s v="DB 147616"/>
    <d v="1970-01-01T00:00:00"/>
    <n v="2"/>
    <n v="50"/>
    <n v="0"/>
    <s v="(W)"/>
    <x v="3"/>
    <x v="1"/>
  </r>
  <r>
    <n v="583998"/>
    <n v="5"/>
    <n v="1478847.3252699999"/>
    <n v="737075.95975299994"/>
    <n v="15720053000"/>
    <x v="0"/>
    <s v="Dewils Industries             "/>
    <n v="412571"/>
    <x v="0"/>
    <s v="Firm Sales Service            "/>
    <s v="AC"/>
    <s v="6307 NE 127th Ave                                 "/>
    <s v="Vancouver           "/>
    <s v="WA"/>
    <n v="986825859"/>
    <n v="40"/>
    <n v="71.119675999999998"/>
    <n v="92023606"/>
    <d v="1993-01-01T00:00:00"/>
    <x v="2"/>
    <s v="PO"/>
    <x v="3"/>
    <n v="0"/>
    <n v="0"/>
    <s v="&lt;Null&gt;"/>
    <s v="B"/>
    <s v="DB 110089"/>
    <d v="1992-01-01T00:00:00"/>
    <n v="2"/>
    <n v="50"/>
    <n v="92022337"/>
    <s v="(W)"/>
    <x v="3"/>
    <x v="0"/>
  </r>
  <r>
    <n v="558891"/>
    <n v="5"/>
    <n v="1486988.3219399999"/>
    <n v="737263.84942400001"/>
    <n v="25061394000"/>
    <x v="0"/>
    <s v="Safeway Inc                   "/>
    <n v="979592"/>
    <x v="4"/>
    <s v="Com'l Sales Firm Service      "/>
    <s v="AC"/>
    <s v="6700 NE 162nd Ave #D                              "/>
    <s v="Vancouver           "/>
    <s v="WA"/>
    <n v="98682"/>
    <n v="256"/>
    <n v="53.522492"/>
    <n v="2103"/>
    <d v="2000-01-01T00:00:00"/>
    <x v="1"/>
    <s v="PO"/>
    <x v="2"/>
    <n v="0"/>
    <n v="0"/>
    <s v="&lt;Null&gt;"/>
    <s v="B"/>
    <s v="DB 102042"/>
    <d v="2000-01-01T00:00:00"/>
    <n v="2"/>
    <n v="50"/>
    <n v="5966"/>
    <s v="(P)"/>
    <x v="0"/>
    <x v="0"/>
  </r>
  <r>
    <n v="644840"/>
    <n v="5"/>
    <n v="1439475.49764"/>
    <n v="737558.86475399998"/>
    <n v="15702461000"/>
    <x v="0"/>
    <s v="Pac Paper                     "/>
    <n v="381397"/>
    <x v="3"/>
    <s v="Washington Ind'l Sales Service"/>
    <s v="AC"/>
    <s v="6416 NW Whitney Rd # B                            "/>
    <s v="Vancouver           "/>
    <s v="WA"/>
    <n v="986657016"/>
    <n v="6"/>
    <n v="409.03132900000003"/>
    <s v="S1010027-15"/>
    <s v="&lt;Null&gt;"/>
    <x v="5"/>
    <s v="WS"/>
    <x v="7"/>
    <n v="50"/>
    <n v="0"/>
    <s v="&lt;Null&gt;"/>
    <s v="B"/>
    <s v="DB 98531"/>
    <d v="2006-01-01T00:00:00"/>
    <n v="4"/>
    <n v="50"/>
    <n v="3101654"/>
    <s v="(P)"/>
    <x v="2"/>
    <x v="0"/>
  </r>
  <r>
    <n v="558348"/>
    <n v="3"/>
    <n v="1489072.2638600001"/>
    <n v="739544.86526400002"/>
    <n v="2722978000"/>
    <x v="0"/>
    <s v="Evergreen School District #114"/>
    <n v="36995"/>
    <x v="4"/>
    <s v="Com'l Sales Firm Service      "/>
    <s v="AC"/>
    <s v="7600 NE 166th Ave                                 "/>
    <s v="Vancouver           "/>
    <s v="WA"/>
    <n v="98682"/>
    <n v="147"/>
    <n v="758.82181000000003"/>
    <n v="92023438"/>
    <d v="1992-01-01T00:00:00"/>
    <x v="1"/>
    <s v="PO"/>
    <x v="2"/>
    <n v="50"/>
    <n v="0"/>
    <s v="&lt;Null&gt;"/>
    <s v="B"/>
    <s v="DB 165357"/>
    <d v="1992-01-01T00:00:00"/>
    <n v="2"/>
    <n v="50"/>
    <n v="92027799"/>
    <s v="(P)"/>
    <x v="0"/>
    <x v="0"/>
  </r>
  <r>
    <n v="558348"/>
    <n v="3"/>
    <n v="1489072.2638600001"/>
    <n v="739544.86526400002"/>
    <n v="2722978000"/>
    <x v="1"/>
    <s v="Evergreen School District #114"/>
    <n v="36995"/>
    <x v="4"/>
    <s v="Com'l Sales Firm Service      "/>
    <s v="AC"/>
    <s v="7600 NE 166th Ave                                 "/>
    <s v="Vancouver           "/>
    <s v="WA"/>
    <n v="98682"/>
    <n v="148"/>
    <n v="140.81412499999999"/>
    <n v="3452643"/>
    <d v="2015-12-31T00:00:00"/>
    <x v="1"/>
    <s v="PO"/>
    <x v="2"/>
    <n v="50"/>
    <n v="0.216"/>
    <s v="&lt;Null&gt;"/>
    <s v="B"/>
    <s v="DB 165357"/>
    <d v="1992-01-01T00:00:00"/>
    <n v="2"/>
    <n v="50"/>
    <n v="92027799"/>
    <s v="(P)"/>
    <x v="0"/>
    <x v="0"/>
  </r>
  <r>
    <n v="558348"/>
    <n v="3"/>
    <n v="1489072.2638600001"/>
    <n v="739544.86526400002"/>
    <n v="2722978000"/>
    <x v="1"/>
    <s v="Evergreen School District #114"/>
    <n v="36995"/>
    <x v="4"/>
    <s v="Com'l Sales Firm Service      "/>
    <s v="AC"/>
    <s v="7600 NE 166th Ave                                 "/>
    <s v="Vancouver           "/>
    <s v="WA"/>
    <n v="98682"/>
    <n v="221"/>
    <n v="66.216415999999995"/>
    <n v="95028339"/>
    <d v="1995-01-01T00:00:00"/>
    <x v="1"/>
    <s v="PO"/>
    <x v="2"/>
    <n v="50"/>
    <n v="0"/>
    <s v="&lt;Null&gt;"/>
    <s v="B"/>
    <s v="DB 165357"/>
    <d v="1992-01-01T00:00:00"/>
    <n v="2"/>
    <n v="50"/>
    <n v="92027799"/>
    <s v="(P)"/>
    <x v="0"/>
    <x v="0"/>
  </r>
  <r>
    <n v="566154"/>
    <n v="3"/>
    <n v="1476287.2422100001"/>
    <n v="739295.263362"/>
    <n v="20723542000"/>
    <x v="0"/>
    <s v="Kroger Company                "/>
    <n v="513529"/>
    <x v="7"/>
    <s v="Com'l Firm Transport. Service "/>
    <s v="AC"/>
    <s v="7411 NE 117th Ave                                 "/>
    <s v="Vancouver           "/>
    <s v="WA"/>
    <n v="986624706"/>
    <n v="123"/>
    <n v="657.40480100000002"/>
    <n v="92031820"/>
    <d v="1993-01-01T00:00:00"/>
    <x v="1"/>
    <s v="PO"/>
    <x v="2"/>
    <n v="50"/>
    <n v="0"/>
    <s v="&lt;Null&gt;"/>
    <s v="B"/>
    <s v="DB 165663"/>
    <d v="1993-01-01T00:00:00"/>
    <n v="4"/>
    <n v="50"/>
    <n v="92031821"/>
    <s v="(P)"/>
    <x v="2"/>
    <x v="0"/>
  </r>
  <r>
    <n v="564251"/>
    <n v="1"/>
    <n v="1457483.99823"/>
    <n v="740102.07701500005"/>
    <n v="10720007000"/>
    <x v="0"/>
    <s v="Premier Pump &amp; Power          "/>
    <n v="2929303"/>
    <x v="3"/>
    <s v="Washington Ind'l Sales Service"/>
    <s v="AC"/>
    <s v="7600 NE 47th Ave                                  "/>
    <s v="Vancouver           "/>
    <s v="WA"/>
    <n v="986611343"/>
    <n v="154"/>
    <n v="3.0667430000000002"/>
    <n v="3435813"/>
    <d v="2015-07-06T00:00:00"/>
    <x v="1"/>
    <s v="PO"/>
    <x v="2"/>
    <n v="50"/>
    <n v="0.216"/>
    <n v="201010"/>
    <s v="B"/>
    <s v="DB 2860012"/>
    <d v="2015-07-07T00:00:00"/>
    <n v="2"/>
    <n v="50"/>
    <n v="3419267"/>
    <s v="(P)"/>
    <x v="0"/>
    <x v="0"/>
  </r>
  <r>
    <n v="564251"/>
    <n v="1"/>
    <n v="1457483.99823"/>
    <n v="740102.07701500005"/>
    <n v="10720007000"/>
    <x v="1"/>
    <s v="Premier Pump &amp; Power          "/>
    <n v="2929303"/>
    <x v="3"/>
    <s v="Washington Ind'l Sales Service"/>
    <s v="AC"/>
    <s v="7600 NE 47th Ave                                  "/>
    <s v="Vancouver           "/>
    <s v="WA"/>
    <n v="986611343"/>
    <n v="192"/>
    <n v="242.12555599999999"/>
    <s v="S1009034-46"/>
    <d v="1989-01-01T00:00:00"/>
    <x v="1"/>
    <s v="PO"/>
    <x v="2"/>
    <n v="50"/>
    <n v="0"/>
    <s v="&lt;Null&gt;"/>
    <s v="B"/>
    <s v="DB 2860012"/>
    <d v="2015-07-07T00:00:00"/>
    <n v="2"/>
    <n v="50"/>
    <n v="3419267"/>
    <s v="(P)"/>
    <x v="0"/>
    <x v="0"/>
  </r>
  <r>
    <n v="697361"/>
    <n v="1"/>
    <n v="1446088.6311000001"/>
    <n v="740311.45540800004"/>
    <n v="5722666000"/>
    <x v="0"/>
    <s v="Railside Brewing Ltd          "/>
    <n v="2250467"/>
    <x v="3"/>
    <s v="Washington Ind'l Sales Service"/>
    <s v="AC"/>
    <s v="309 NE 76th St                                    "/>
    <s v="Vancouver           "/>
    <s v="WA"/>
    <n v="98665"/>
    <n v="120"/>
    <n v="75.949870000000004"/>
    <n v="3302001"/>
    <d v="2009-06-26T00:00:00"/>
    <x v="0"/>
    <s v="PO"/>
    <x v="0"/>
    <n v="2"/>
    <n v="0.09"/>
    <s v="&lt;Null&gt;"/>
    <s v="B"/>
    <s v="DB 146687"/>
    <d v="1963-01-01T00:00:00"/>
    <n v="2"/>
    <n v="50"/>
    <n v="0"/>
    <s v="(W)"/>
    <x v="3"/>
    <x v="1"/>
  </r>
  <r>
    <n v="564469"/>
    <n v="1"/>
    <n v="1463902.31063"/>
    <n v="740337.73505000002"/>
    <n v="10720171000"/>
    <x v="0"/>
    <s v="Club Green Meadows Golf       "/>
    <n v="251313"/>
    <x v="4"/>
    <s v="Com'l Sales Firm Service      "/>
    <s v="AC"/>
    <s v="7703 NE 72nd Ave                                  "/>
    <s v="Vancouver           "/>
    <s v="WA"/>
    <n v="986611634"/>
    <n v="165"/>
    <n v="203.85355300000001"/>
    <n v="0"/>
    <s v="&lt;Null&gt;"/>
    <x v="5"/>
    <s v="WS"/>
    <x v="7"/>
    <n v="0"/>
    <n v="0"/>
    <s v="&lt;Null&gt;"/>
    <s v="B"/>
    <s v="DB 165913"/>
    <d v="1969-01-01T00:00:00"/>
    <n v="2"/>
    <n v="50"/>
    <n v="0"/>
    <s v="(W)"/>
    <x v="3"/>
    <x v="1"/>
  </r>
  <r>
    <n v="575960"/>
    <n v="2"/>
    <n v="1446255.6212200001"/>
    <n v="740495.26100199996"/>
    <n v="26474321000"/>
    <x v="0"/>
    <s v="LA Fitness International LLC  "/>
    <n v="1785444"/>
    <x v="4"/>
    <s v="Com'l Sales Firm Service      "/>
    <s v="AC"/>
    <s v="7607 NE 5th Ave                                   "/>
    <s v="Vancouver           "/>
    <s v="WA"/>
    <n v="98665"/>
    <n v="283"/>
    <n v="61.780020999999998"/>
    <n v="3144324"/>
    <d v="2006-01-01T00:00:00"/>
    <x v="2"/>
    <s v="PO"/>
    <x v="3"/>
    <n v="0"/>
    <n v="0"/>
    <s v="&lt;Null&gt;"/>
    <s v="B"/>
    <s v="DB 148787"/>
    <d v="2006-01-01T00:00:00"/>
    <n v="2"/>
    <n v="50"/>
    <n v="3138996"/>
    <s v="(P)"/>
    <x v="0"/>
    <x v="0"/>
  </r>
  <r>
    <n v="566234"/>
    <n v="3"/>
    <n v="1479581.09577"/>
    <n v="740503.85211800004"/>
    <n v="25016161000"/>
    <x v="0"/>
    <s v="Evergreen School District #114"/>
    <n v="743109"/>
    <x v="4"/>
    <s v="Com'l Sales Firm Service      "/>
    <s v="AC"/>
    <s v="7825 NE 130th Ave                                 "/>
    <s v="Vancouver           "/>
    <s v="WA"/>
    <n v="986823316"/>
    <n v="121"/>
    <n v="533.77745800000002"/>
    <n v="98014419"/>
    <d v="1998-01-01T00:00:00"/>
    <x v="1"/>
    <s v="PO"/>
    <x v="2"/>
    <n v="50"/>
    <n v="0"/>
    <s v="&lt;Null&gt;"/>
    <s v="B"/>
    <s v="DB 165640"/>
    <d v="1994-01-01T00:00:00"/>
    <n v="2"/>
    <n v="50"/>
    <n v="94029624"/>
    <s v="(P)"/>
    <x v="0"/>
    <x v="0"/>
  </r>
  <r>
    <n v="560116"/>
    <n v="5"/>
    <n v="1446207.6753"/>
    <n v="742223.92403300002"/>
    <n v="5722678000"/>
    <x v="0"/>
    <s v="Safeway Inc                   "/>
    <n v="112547"/>
    <x v="4"/>
    <s v="Com'l Sales Firm Service      "/>
    <s v="AC"/>
    <s v="408 NE 81st St                                    "/>
    <s v="Vancouver           "/>
    <s v="WA"/>
    <n v="986658111"/>
    <n v="166"/>
    <n v="28.548131999999999"/>
    <s v="S1008030-13"/>
    <s v="&lt;Null&gt;"/>
    <x v="5"/>
    <s v="WS"/>
    <x v="7"/>
    <n v="0"/>
    <n v="0"/>
    <s v="&lt;Null&gt;"/>
    <s v="B"/>
    <s v="DB 167613"/>
    <d v="1982-01-01T00:00:00"/>
    <n v="1"/>
    <n v="50"/>
    <n v="0"/>
    <s v="(W)"/>
    <x v="4"/>
    <x v="1"/>
  </r>
  <r>
    <n v="569314"/>
    <n v="5"/>
    <n v="1462888.8370399999"/>
    <n v="742887.02576800005"/>
    <n v="26189335000"/>
    <x v="0"/>
    <s v="Costco Wholesale              "/>
    <n v="1441055"/>
    <x v="7"/>
    <s v="Com'l Firm Transport. Service "/>
    <s v="AC"/>
    <s v="6720 NE 84th St                                   "/>
    <s v="Vancouver           "/>
    <s v="WA"/>
    <n v="98665"/>
    <n v="42"/>
    <n v="304.40303699999998"/>
    <n v="3040083"/>
    <d v="2004-01-01T00:00:00"/>
    <x v="1"/>
    <s v="PO"/>
    <x v="2"/>
    <n v="50"/>
    <n v="0"/>
    <s v="&lt;Null&gt;"/>
    <s v="B"/>
    <s v="DB 1200880"/>
    <d v="2004-01-01T00:00:00"/>
    <n v="2"/>
    <n v="50"/>
    <n v="3052767"/>
    <s v="(P)"/>
    <x v="0"/>
    <x v="0"/>
  </r>
  <r>
    <n v="559174"/>
    <n v="3"/>
    <n v="1477921.2764399999"/>
    <n v="743164.22870900005"/>
    <n v="25058186000"/>
    <x v="0"/>
    <s v="Lakeside Industries           "/>
    <n v="1754894"/>
    <x v="6"/>
    <s v="Firm Transportation Service   "/>
    <s v="AC"/>
    <s v="8705 NE 117th Ave                                 "/>
    <s v="Vancouver           "/>
    <s v="WA"/>
    <n v="986623247"/>
    <n v="84"/>
    <n v="254.08817199999999"/>
    <n v="617"/>
    <d v="2000-01-01T00:00:00"/>
    <x v="6"/>
    <s v="PO"/>
    <x v="8"/>
    <n v="0"/>
    <n v="0"/>
    <s v="&lt;Null&gt;"/>
    <s v="B"/>
    <s v="DB 123703"/>
    <d v="1995-01-01T00:00:00"/>
    <n v="6"/>
    <n v="50"/>
    <n v="94039430"/>
    <s v="(P)"/>
    <x v="6"/>
    <x v="0"/>
  </r>
  <r>
    <n v="559174"/>
    <n v="3"/>
    <n v="1477921.2764399999"/>
    <n v="743164.22870900005"/>
    <n v="25058186000"/>
    <x v="1"/>
    <s v="Lakeside Industries           "/>
    <n v="1754894"/>
    <x v="6"/>
    <s v="Firm Transportation Service   "/>
    <s v="AC"/>
    <s v="8705 NE 117th Ave                                 "/>
    <s v="Vancouver           "/>
    <s v="WA"/>
    <n v="986623247"/>
    <n v="92"/>
    <n v="15.490987000000001"/>
    <n v="99036774"/>
    <d v="1999-01-01T00:00:00"/>
    <x v="6"/>
    <s v="PO"/>
    <x v="8"/>
    <n v="50"/>
    <n v="0"/>
    <s v="&lt;Null&gt;"/>
    <s v="B"/>
    <s v="DB 123703"/>
    <d v="1995-01-01T00:00:00"/>
    <n v="6"/>
    <n v="50"/>
    <n v="94039430"/>
    <s v="(P)"/>
    <x v="6"/>
    <x v="0"/>
  </r>
  <r>
    <n v="559174"/>
    <n v="3"/>
    <n v="1477921.2764399999"/>
    <n v="743164.22870900005"/>
    <n v="25058186000"/>
    <x v="1"/>
    <s v="Lakeside Industries           "/>
    <n v="1754894"/>
    <x v="6"/>
    <s v="Firm Transportation Service   "/>
    <s v="AC"/>
    <s v="8705 NE 117th Ave                                 "/>
    <s v="Vancouver           "/>
    <s v="WA"/>
    <n v="986623247"/>
    <n v="93"/>
    <n v="1029.96361"/>
    <n v="94030639"/>
    <d v="1995-01-01T00:00:00"/>
    <x v="6"/>
    <s v="PO"/>
    <x v="8"/>
    <n v="50"/>
    <n v="0"/>
    <s v="&lt;Null&gt;"/>
    <s v="B"/>
    <s v="DB 123703"/>
    <d v="1995-01-01T00:00:00"/>
    <n v="6"/>
    <n v="50"/>
    <n v="94039430"/>
    <s v="(P)"/>
    <x v="6"/>
    <x v="0"/>
  </r>
  <r>
    <n v="4833658"/>
    <n v="3"/>
    <n v="1478820.5527900001"/>
    <n v="744222.667824"/>
    <n v="26513805000"/>
    <x v="0"/>
    <s v="Smak Plastics                 "/>
    <n v="1943285"/>
    <x v="0"/>
    <s v="Firm Sales Service            "/>
    <s v="AC"/>
    <s v="9116 NE 130th Ave #A                              "/>
    <s v="Vancouver           "/>
    <s v="WA"/>
    <n v="98682"/>
    <n v="155"/>
    <n v="55.235613000000001"/>
    <n v="3175556"/>
    <d v="2007-01-01T00:00:00"/>
    <x v="1"/>
    <s v="PO"/>
    <x v="2"/>
    <n v="50"/>
    <n v="0"/>
    <s v="&lt;Null&gt;"/>
    <s v="B"/>
    <s v="DB 123701"/>
    <d v="2000-01-01T00:00:00"/>
    <n v="2"/>
    <n v="50"/>
    <n v="9238"/>
    <s v="(P)"/>
    <x v="0"/>
    <x v="0"/>
  </r>
  <r>
    <n v="2450780"/>
    <n v="3"/>
    <n v="1470119.35509"/>
    <n v="744364.79941099999"/>
    <n v="26547406000"/>
    <x v="0"/>
    <s v="Waste Connections Inc         "/>
    <n v="2853331"/>
    <x v="4"/>
    <s v="Com'l Sales Firm Service      "/>
    <s v="AC"/>
    <s v="9411 NE 94th Ave #CNG                             "/>
    <s v="Vancouver           "/>
    <s v="WA"/>
    <n v="98662"/>
    <n v="125"/>
    <n v="210.780295"/>
    <n v="3385396"/>
    <d v="2013-07-18T00:00:00"/>
    <x v="3"/>
    <s v="PO"/>
    <x v="4"/>
    <n v="50"/>
    <n v="0.39100000000000001"/>
    <n v="10261"/>
    <s v="B"/>
    <s v="DB 3114557"/>
    <d v="2015-07-31T00:00:00"/>
    <n v="4"/>
    <n v="50"/>
    <n v="3434105"/>
    <s v="(P)"/>
    <x v="2"/>
    <x v="0"/>
  </r>
  <r>
    <n v="2450780"/>
    <n v="3"/>
    <n v="1470119.35509"/>
    <n v="744364.79941099999"/>
    <n v="26547406000"/>
    <x v="1"/>
    <s v="Waste Connections Inc         "/>
    <n v="2853331"/>
    <x v="4"/>
    <s v="Com'l Sales Firm Service      "/>
    <s v="AC"/>
    <s v="9411 NE 94th Ave #CNG                             "/>
    <s v="Vancouver           "/>
    <s v="WA"/>
    <n v="98662"/>
    <n v="158"/>
    <n v="47.442895999999998"/>
    <n v="3438388"/>
    <d v="2015-07-31T00:00:00"/>
    <x v="3"/>
    <s v="PO"/>
    <x v="4"/>
    <n v="50"/>
    <n v="0.39100000000000001"/>
    <n v="201255"/>
    <s v="B"/>
    <s v="DB 3114557"/>
    <d v="2015-07-31T00:00:00"/>
    <n v="4"/>
    <n v="50"/>
    <n v="3434105"/>
    <s v="(P)"/>
    <x v="2"/>
    <x v="0"/>
  </r>
  <r>
    <n v="557386"/>
    <n v="5"/>
    <n v="1460047.60901"/>
    <n v="744354.91379400005"/>
    <n v="25084506000"/>
    <x v="0"/>
    <s v="nLight Photonics Corporation  "/>
    <n v="1098958"/>
    <x v="6"/>
    <s v="Firm Transportation Service   "/>
    <s v="AC"/>
    <s v="5408 NE 88th St #E                                "/>
    <s v="Vancouver           "/>
    <s v="WA"/>
    <n v="98665"/>
    <n v="35"/>
    <n v="57.064734999999999"/>
    <n v="1035859"/>
    <d v="2001-01-01T00:00:00"/>
    <x v="1"/>
    <s v="PO"/>
    <x v="2"/>
    <n v="50"/>
    <n v="0"/>
    <s v="&lt;Null&gt;"/>
    <s v="B"/>
    <s v="DB 167848"/>
    <d v="2001-01-01T00:00:00"/>
    <n v="2"/>
    <n v="50"/>
    <n v="1004951"/>
    <s v="(P)"/>
    <x v="0"/>
    <x v="0"/>
  </r>
  <r>
    <n v="554612"/>
    <n v="5"/>
    <n v="1439197.64959"/>
    <n v="744949.43027799996"/>
    <n v="6723814000"/>
    <x v="0"/>
    <s v="Lakeshore Athletic Club       "/>
    <n v="167465"/>
    <x v="4"/>
    <s v="Com'l Sales Firm Service      "/>
    <s v="AC"/>
    <s v="2401 NW 94th St                                   "/>
    <s v="Vancouver           "/>
    <s v="WA"/>
    <n v="986656237"/>
    <n v="119"/>
    <n v="206.54174900000001"/>
    <n v="96003196"/>
    <d v="1996-01-01T00:00:00"/>
    <x v="2"/>
    <s v="PO"/>
    <x v="3"/>
    <n v="0"/>
    <n v="0"/>
    <s v="&lt;Null&gt;"/>
    <s v="B"/>
    <s v="DB 152056"/>
    <d v="1956-01-01T00:00:00"/>
    <n v="4.5"/>
    <n v="50"/>
    <n v="0"/>
    <s v="(W)"/>
    <x v="1"/>
    <x v="1"/>
  </r>
  <r>
    <n v="554612"/>
    <n v="5"/>
    <n v="1439197.64959"/>
    <n v="744949.43027799996"/>
    <n v="6723814000"/>
    <x v="1"/>
    <s v="Lakeshore Athletic Club       "/>
    <n v="167465"/>
    <x v="4"/>
    <s v="Com'l Sales Firm Service      "/>
    <s v="AC"/>
    <s v="2401 NW 94th St                                   "/>
    <s v="Vancouver           "/>
    <s v="WA"/>
    <n v="986656237"/>
    <n v="224"/>
    <n v="262.273325"/>
    <n v="96007016"/>
    <d v="1996-01-01T00:00:00"/>
    <x v="2"/>
    <s v="PO"/>
    <x v="3"/>
    <n v="0"/>
    <n v="0"/>
    <s v="&lt;Null&gt;"/>
    <s v="B"/>
    <s v="DB 152056"/>
    <d v="1956-01-01T00:00:00"/>
    <n v="4.5"/>
    <n v="50"/>
    <n v="0"/>
    <s v="(W)"/>
    <x v="1"/>
    <x v="1"/>
  </r>
  <r>
    <n v="556053"/>
    <n v="5"/>
    <n v="1448198.4675"/>
    <n v="745909.86974400003"/>
    <n v="16720489000"/>
    <x v="0"/>
    <s v="WinCo Foods LLC               "/>
    <n v="438458"/>
    <x v="4"/>
    <s v="Com'l Sales Firm Service      "/>
    <s v="AC"/>
    <s v="9700 NE Highway 99                                "/>
    <s v="Vancouver           "/>
    <s v="WA"/>
    <n v="986658952"/>
    <n v="206"/>
    <n v="661.75818700000002"/>
    <n v="93022134"/>
    <d v="1993-01-01T00:00:00"/>
    <x v="1"/>
    <s v="PO"/>
    <x v="2"/>
    <n v="0"/>
    <n v="0"/>
    <s v="&lt;Null&gt;"/>
    <s v="B"/>
    <s v="DB 120721"/>
    <d v="1981-01-01T00:00:00"/>
    <n v="2"/>
    <n v="50"/>
    <n v="0"/>
    <s v="(W)"/>
    <x v="3"/>
    <x v="1"/>
  </r>
  <r>
    <n v="556053"/>
    <n v="5"/>
    <n v="1448198.4675"/>
    <n v="745909.86974400003"/>
    <n v="16720489000"/>
    <x v="1"/>
    <s v="WinCo Foods LLC               "/>
    <n v="438458"/>
    <x v="4"/>
    <s v="Com'l Sales Firm Service      "/>
    <s v="AC"/>
    <s v="9700 NE Highway 99                                "/>
    <s v="Vancouver           "/>
    <s v="WA"/>
    <n v="986658952"/>
    <n v="259"/>
    <n v="472.02896199999998"/>
    <n v="35572"/>
    <d v="2001-01-01T00:00:00"/>
    <x v="2"/>
    <s v="PO"/>
    <x v="3"/>
    <n v="0"/>
    <n v="0"/>
    <s v="&lt;Null&gt;"/>
    <s v="B"/>
    <s v="DB 120721"/>
    <d v="1981-01-01T00:00:00"/>
    <n v="2"/>
    <n v="50"/>
    <n v="0"/>
    <s v="(W)"/>
    <x v="3"/>
    <x v="1"/>
  </r>
  <r>
    <n v="555417"/>
    <n v="3"/>
    <n v="1443387.6601"/>
    <n v="746598.43484"/>
    <n v="3721903000"/>
    <x v="0"/>
    <s v="Vancouver School District #37 "/>
    <n v="85243"/>
    <x v="4"/>
    <s v="Com'l Sales Firm Service      "/>
    <s v="AC"/>
    <s v="800 NW 99th St # BOILER                           "/>
    <s v="Vancouver           "/>
    <s v="WA"/>
    <n v="986657512"/>
    <n v="234"/>
    <n v="357.57109200000002"/>
    <n v="97024822"/>
    <d v="1997-01-01T00:00:00"/>
    <x v="1"/>
    <s v="PO"/>
    <x v="2"/>
    <n v="0"/>
    <n v="0"/>
    <s v="&lt;Null&gt;"/>
    <s v="B"/>
    <s v="DB 168072"/>
    <d v="1984-01-01T00:00:00"/>
    <n v="2"/>
    <n v="50"/>
    <n v="0"/>
    <s v="(W)"/>
    <x v="3"/>
    <x v="1"/>
  </r>
  <r>
    <n v="533522"/>
    <n v="3"/>
    <n v="1752276.5043599999"/>
    <n v="748228.74857199995"/>
    <n v="23780011000"/>
    <x v="0"/>
    <s v="S D S Lumber Co               "/>
    <n v="514765"/>
    <x v="0"/>
    <s v="Firm Sales Service            "/>
    <s v="AC"/>
    <s v="Ft Walnut St                                      "/>
    <s v="Bingen              "/>
    <s v="WA"/>
    <n v="98605"/>
    <n v="20"/>
    <n v="75.202138000000005"/>
    <n v="0"/>
    <s v="&lt;Null&gt;"/>
    <x v="5"/>
    <s v="WS"/>
    <x v="7"/>
    <n v="0"/>
    <n v="0"/>
    <s v="&lt;Null&gt;"/>
    <s v="D"/>
    <s v="HP 4565"/>
    <d v="1963-01-01T00:00:00"/>
    <n v="3.5"/>
    <n v="160"/>
    <s v="P05-1963-001"/>
    <s v="WS"/>
    <x v="9"/>
    <x v="0"/>
  </r>
  <r>
    <n v="614180"/>
    <n v="3"/>
    <n v="1749967.2087000001"/>
    <n v="750301.34285599994"/>
    <n v="2770201000"/>
    <x v="0"/>
    <s v="Underwood Fruit &amp; Warehouse Co"/>
    <n v="10687"/>
    <x v="2"/>
    <s v="Firm Sales Service            "/>
    <s v="AC"/>
    <s v="6550 State Hwy 14                                 "/>
    <s v="Bingen              "/>
    <s v="WA"/>
    <n v="98605"/>
    <n v="11"/>
    <n v="41.438825000000001"/>
    <n v="94010311"/>
    <d v="1994-01-01T00:00:00"/>
    <x v="1"/>
    <s v="WS"/>
    <x v="1"/>
    <n v="0"/>
    <n v="0"/>
    <s v="&lt;Null&gt;"/>
    <s v="D"/>
    <s v="HP 461086"/>
    <d v="2016-11-04T00:00:00"/>
    <n v="1"/>
    <n v="160"/>
    <n v="3484668"/>
    <s v="(W)"/>
    <x v="4"/>
    <x v="0"/>
  </r>
  <r>
    <n v="614180"/>
    <n v="3"/>
    <n v="1749967.2087000001"/>
    <n v="750301.34285599994"/>
    <n v="2770201000"/>
    <x v="1"/>
    <s v="Underwood Fruit &amp; Warehouse Co"/>
    <n v="10687"/>
    <x v="2"/>
    <s v="Firm Sales Service            "/>
    <s v="AC"/>
    <s v="6550 State Hwy 14                                 "/>
    <s v="Bingen              "/>
    <s v="WA"/>
    <n v="98605"/>
    <n v="215"/>
    <n v="376.54461700000002"/>
    <n v="94010464"/>
    <d v="1994-01-01T00:00:00"/>
    <x v="1"/>
    <s v="PO"/>
    <x v="2"/>
    <n v="0"/>
    <n v="0"/>
    <s v="&lt;Null&gt;"/>
    <s v="D"/>
    <s v="HP 461086"/>
    <d v="2016-11-04T00:00:00"/>
    <n v="1"/>
    <n v="160"/>
    <n v="3484668"/>
    <s v="(W)"/>
    <x v="4"/>
    <x v="0"/>
  </r>
  <r>
    <n v="619946"/>
    <n v="5"/>
    <n v="1752703.8835799999"/>
    <n v="750862.33466599998"/>
    <n v="20790031000"/>
    <x v="0"/>
    <s v="Skyline Hospital              "/>
    <n v="514055"/>
    <x v="4"/>
    <s v="Com'l Sales Firm Service      "/>
    <s v="AC"/>
    <s v="211 Skyline Dr                                    "/>
    <s v="White Salmon        "/>
    <s v="WA"/>
    <n v="98672"/>
    <n v="19"/>
    <n v="361.56924299999997"/>
    <s v="S1003146-12"/>
    <d v="1986-01-01T00:00:00"/>
    <x v="0"/>
    <s v="PO"/>
    <x v="0"/>
    <n v="60"/>
    <n v="0"/>
    <s v="&lt;Null&gt;"/>
    <s v="B"/>
    <s v="DB 4509068"/>
    <d v="2008-01-01T00:00:00"/>
    <n v="2"/>
    <n v="60"/>
    <n v="3192566"/>
    <s v="(P)"/>
    <x v="0"/>
    <x v="0"/>
  </r>
  <r>
    <n v="619946"/>
    <n v="5"/>
    <n v="1752703.8835799999"/>
    <n v="750862.33466599998"/>
    <n v="20790031000"/>
    <x v="1"/>
    <s v="Skyline Hospital              "/>
    <n v="514055"/>
    <x v="4"/>
    <s v="Com'l Sales Firm Service      "/>
    <s v="AC"/>
    <s v="211 Skyline Dr                                    "/>
    <s v="White Salmon        "/>
    <s v="WA"/>
    <n v="98672"/>
    <n v="232"/>
    <n v="37.000157999999999"/>
    <n v="97038424"/>
    <d v="1997-01-01T00:00:00"/>
    <x v="2"/>
    <s v="PO"/>
    <x v="3"/>
    <n v="0"/>
    <n v="0"/>
    <s v="&lt;Null&gt;"/>
    <s v="B"/>
    <s v="DB 4509068"/>
    <d v="2008-01-01T00:00:00"/>
    <n v="2"/>
    <n v="60"/>
    <n v="3192566"/>
    <s v="(P)"/>
    <x v="0"/>
    <x v="0"/>
  </r>
  <r>
    <n v="3211069"/>
    <n v="5"/>
    <n v="1748582.87384"/>
    <n v="752799.12164400006"/>
    <n v="26557036000"/>
    <x v="0"/>
    <s v="Everybody's Brewing LLC       "/>
    <n v="3057851"/>
    <x v="3"/>
    <s v="Washington Ind'l Sales Service"/>
    <s v="AC"/>
    <s v="165 E Jewett #Bsmt                                "/>
    <s v="White Salmon        "/>
    <s v="WA"/>
    <n v="98672"/>
    <n v="299"/>
    <n v="28"/>
    <n v="3416627"/>
    <d v="2014-09-17T00:00:00"/>
    <x v="2"/>
    <s v="PO"/>
    <x v="3"/>
    <n v="60"/>
    <n v="9.9000000000000005E-2"/>
    <s v="&lt;Null&gt;"/>
    <s v="B"/>
    <s v="DB 175468"/>
    <d v="1963-01-01T00:00:00"/>
    <n v="1"/>
    <n v="60"/>
    <n v="0"/>
    <s v="(W)"/>
    <x v="4"/>
    <x v="1"/>
  </r>
  <r>
    <n v="546509"/>
    <n v="5"/>
    <n v="1451420.95581"/>
    <n v="754043.86120499996"/>
    <n v="25079434000"/>
    <x v="0"/>
    <s v="Safeway Inc                   "/>
    <n v="1080208"/>
    <x v="4"/>
    <s v="Com'l Sales Firm Service      "/>
    <s v="AC"/>
    <s v="13023 NE Highway 99                               "/>
    <s v="Vancouver           "/>
    <s v="WA"/>
    <n v="986862767"/>
    <n v="251"/>
    <n v="15.17963"/>
    <n v="29143"/>
    <d v="2000-01-01T00:00:00"/>
    <x v="2"/>
    <s v="PO"/>
    <x v="3"/>
    <n v="0"/>
    <n v="0"/>
    <s v="&lt;Null&gt;"/>
    <s v="B"/>
    <s v="DB 170260"/>
    <d v="1979-01-01T00:00:00"/>
    <n v="2"/>
    <n v="50"/>
    <n v="0"/>
    <s v="(W)"/>
    <x v="3"/>
    <x v="1"/>
  </r>
  <r>
    <n v="545885"/>
    <n v="3"/>
    <n v="1445035.10797"/>
    <n v="755663.882644"/>
    <n v="1711199000"/>
    <x v="0"/>
    <s v="H B Fuller Co                 "/>
    <n v="8616"/>
    <x v="3"/>
    <s v="Washington Ind'l Sales Service"/>
    <s v="AC"/>
    <s v="417 NW 136th St                                   "/>
    <s v="Vancouver           "/>
    <s v="WA"/>
    <n v="98685"/>
    <n v="208"/>
    <n v="312.47402399999999"/>
    <n v="94036131"/>
    <d v="1994-01-01T00:00:00"/>
    <x v="0"/>
    <s v="PO"/>
    <x v="0"/>
    <n v="0"/>
    <n v="0"/>
    <s v="&lt;Null&gt;"/>
    <s v="B"/>
    <s v="DB 170439"/>
    <d v="1988-01-01T00:00:00"/>
    <n v="2"/>
    <n v="50"/>
    <n v="0"/>
    <s v="(P)"/>
    <x v="0"/>
    <x v="1"/>
  </r>
  <r>
    <n v="1197431"/>
    <n v="1"/>
    <n v="1453372.5189199999"/>
    <n v="756144.42329099996"/>
    <n v="26533253000"/>
    <x v="0"/>
    <s v="Manor Care of Salmon Crk WA   "/>
    <n v="2530548"/>
    <x v="4"/>
    <s v="Com'l Sales Firm Service      "/>
    <s v="AC"/>
    <s v="2811 NE 139th St.                                 "/>
    <s v="Vancouver           "/>
    <s v="WA"/>
    <n v="98686"/>
    <n v="140"/>
    <n v="132.036576"/>
    <n v="3338614"/>
    <d v="2010-12-09T00:00:00"/>
    <x v="1"/>
    <s v="PO"/>
    <x v="2"/>
    <n v="50"/>
    <n v="0.216"/>
    <s v="&lt;Null&gt;"/>
    <s v="B"/>
    <s v="DB 147680"/>
    <d v="1991-01-01T00:00:00"/>
    <n v="4"/>
    <n v="50"/>
    <n v="90035575"/>
    <s v="(P)"/>
    <x v="2"/>
    <x v="0"/>
  </r>
  <r>
    <n v="570653"/>
    <n v="3"/>
    <n v="1451985.11069"/>
    <n v="756014.84045799996"/>
    <n v="26309886000"/>
    <x v="0"/>
    <s v="Legacy Health                 "/>
    <n v="1557320"/>
    <x v="10"/>
    <s v="Com'l Sales Intp. Service     "/>
    <s v="AC"/>
    <s v="2211 NE 139th St #BOILER                          "/>
    <s v="Vancouver           "/>
    <s v="WA"/>
    <n v="986862742"/>
    <n v="277"/>
    <n v="179.53633199999999"/>
    <n v="3057160"/>
    <d v="2004-01-01T00:00:00"/>
    <x v="3"/>
    <s v="PO"/>
    <x v="4"/>
    <n v="0"/>
    <n v="0"/>
    <s v="&lt;Null&gt;"/>
    <s v="B"/>
    <s v="DB 152429"/>
    <d v="2004-01-01T00:00:00"/>
    <n v="4"/>
    <n v="50"/>
    <n v="3020051"/>
    <s v="(P)"/>
    <x v="2"/>
    <x v="0"/>
  </r>
  <r>
    <n v="608113"/>
    <n v="2"/>
    <n v="1447513.64121"/>
    <n v="756386.25483300001"/>
    <n v="25025717000"/>
    <x v="0"/>
    <s v="Kroger Company                "/>
    <n v="786434"/>
    <x v="7"/>
    <s v="Com'l Firm Transport. Service "/>
    <s v="AC"/>
    <s v="800 NE Tenney Rd                                  "/>
    <s v="Vancouver           "/>
    <s v="WA"/>
    <n v="986852831"/>
    <n v="255"/>
    <n v="177.75556"/>
    <n v="99037581"/>
    <d v="2000-01-01T00:00:00"/>
    <x v="2"/>
    <s v="PO"/>
    <x v="3"/>
    <n v="0"/>
    <n v="0"/>
    <s v="&lt;Null&gt;"/>
    <s v="B"/>
    <s v="DB 110017"/>
    <d v="2000-01-01T00:00:00"/>
    <n v="2"/>
    <n v="50"/>
    <n v="99038787"/>
    <s v="(P)"/>
    <x v="0"/>
    <x v="0"/>
  </r>
  <r>
    <n v="543514"/>
    <n v="3"/>
    <n v="1442840.0110899999"/>
    <n v="757328.948829"/>
    <n v="1712884000"/>
    <x v="0"/>
    <s v="Vancouver School District #37 "/>
    <n v="9727"/>
    <x v="4"/>
    <s v="Com'l Sales Firm Service      "/>
    <s v="AC"/>
    <s v="1300 NW 139th St                                  "/>
    <s v="Vancouver           "/>
    <s v="WA"/>
    <n v="986851858"/>
    <n v="226"/>
    <n v="193.68051600000001"/>
    <n v="95034479"/>
    <d v="1996-01-01T00:00:00"/>
    <x v="1"/>
    <s v="PO"/>
    <x v="2"/>
    <n v="0"/>
    <n v="0"/>
    <s v="&lt;Null&gt;"/>
    <s v="B"/>
    <s v="DB 109971"/>
    <d v="1996-01-01T00:00:00"/>
    <n v="2"/>
    <n v="50"/>
    <n v="96014889"/>
    <s v="(P)"/>
    <x v="0"/>
    <x v="0"/>
  </r>
  <r>
    <n v="544391"/>
    <n v="5"/>
    <n v="1450212.9909099999"/>
    <n v="758169.91643400001"/>
    <n v="1712600000"/>
    <x v="0"/>
    <s v="Kaiser Permanente NW          "/>
    <n v="9253"/>
    <x v="4"/>
    <s v="Com'l Sales Firm Service      "/>
    <s v="AC"/>
    <s v="14406 NE 20th Ave                                 "/>
    <s v="Vancouver           "/>
    <s v="WA"/>
    <n v="986861448"/>
    <n v="228"/>
    <n v="119.728264"/>
    <n v="96016216"/>
    <d v="1996-01-01T00:00:00"/>
    <x v="1"/>
    <s v="PO"/>
    <x v="2"/>
    <n v="50"/>
    <n v="0"/>
    <s v="&lt;Null&gt;"/>
    <s v="B"/>
    <s v="DB 4352250"/>
    <d v="2018-10-15T00:00:00"/>
    <n v="2"/>
    <n v="50"/>
    <n v="3540267"/>
    <s v="(P)"/>
    <x v="0"/>
    <x v="0"/>
  </r>
  <r>
    <n v="544486"/>
    <n v="3"/>
    <n v="1455099.64763"/>
    <n v="760339.79272799997"/>
    <n v="9722950000"/>
    <x v="0"/>
    <s v="Washington State University   "/>
    <n v="223293"/>
    <x v="9"/>
    <s v="Com'l Sales Firm Service      "/>
    <s v="AC"/>
    <s v="14204 NE Salmon Creek Ave                         "/>
    <s v="Vancouver           "/>
    <s v="WA"/>
    <n v="986869600"/>
    <n v="52"/>
    <n v="325.31295699999998"/>
    <n v="3114712"/>
    <d v="2006-01-01T00:00:00"/>
    <x v="3"/>
    <s v="PO"/>
    <x v="4"/>
    <n v="0"/>
    <n v="0"/>
    <s v="&lt;Null&gt;"/>
    <s v="B"/>
    <s v="DB 149578"/>
    <d v="1991-01-01T00:00:00"/>
    <n v="4"/>
    <n v="50"/>
    <n v="90035575"/>
    <s v="(P)"/>
    <x v="2"/>
    <x v="0"/>
  </r>
  <r>
    <n v="544486"/>
    <n v="3"/>
    <n v="1455099.64763"/>
    <n v="760339.79272799997"/>
    <n v="9722950000"/>
    <x v="1"/>
    <s v="Washington State University   "/>
    <n v="223293"/>
    <x v="9"/>
    <s v="Com'l Sales Firm Service      "/>
    <s v="AC"/>
    <s v="14204 NE Salmon Creek Ave                         "/>
    <s v="Vancouver           "/>
    <s v="WA"/>
    <n v="986869600"/>
    <n v="222"/>
    <n v="397.37080400000002"/>
    <n v="94032726"/>
    <d v="1995-01-01T00:00:00"/>
    <x v="3"/>
    <s v="PO"/>
    <x v="4"/>
    <n v="0"/>
    <n v="0"/>
    <s v="&lt;Null&gt;"/>
    <s v="B"/>
    <s v="DB 149578"/>
    <d v="1991-01-01T00:00:00"/>
    <n v="4"/>
    <n v="50"/>
    <n v="90035575"/>
    <s v="(P)"/>
    <x v="2"/>
    <x v="0"/>
  </r>
  <r>
    <n v="2604842"/>
    <n v="3"/>
    <n v="1477442.6415200001"/>
    <n v="774586.07863999996"/>
    <n v="26545361000"/>
    <x v="0"/>
    <s v="Wal-Mart Stores Inc           "/>
    <n v="2972560"/>
    <x v="4"/>
    <s v="Com'l Sales Firm Service      "/>
    <s v="AC"/>
    <s v="1201 SW 13th Ave                                  "/>
    <s v="Battle Ground       "/>
    <s v="WA"/>
    <n v="98604"/>
    <n v="145"/>
    <n v="8.7955220000000001"/>
    <n v="3390862"/>
    <d v="2013-10-17T00:00:00"/>
    <x v="1"/>
    <s v="PO"/>
    <x v="2"/>
    <n v="60"/>
    <n v="0.216"/>
    <n v="10535"/>
    <s v="B"/>
    <s v="DB 2953313"/>
    <d v="2012-09-10T00:00:00"/>
    <n v="4"/>
    <n v="60"/>
    <n v="3362113"/>
    <s v="(P)"/>
    <x v="2"/>
    <x v="0"/>
  </r>
  <r>
    <n v="2604842"/>
    <n v="3"/>
    <n v="1477442.6415200001"/>
    <n v="774586.07863999996"/>
    <n v="26545361000"/>
    <x v="1"/>
    <s v="Wal-Mart Stores Inc           "/>
    <n v="2972560"/>
    <x v="4"/>
    <s v="Com'l Sales Firm Service      "/>
    <s v="AC"/>
    <s v="1201 SW 13th Ave                                  "/>
    <s v="Battle Ground       "/>
    <s v="WA"/>
    <n v="98604"/>
    <n v="146"/>
    <n v="468.83443299999999"/>
    <n v="3390535"/>
    <d v="2013-10-17T00:00:00"/>
    <x v="1"/>
    <s v="PO"/>
    <x v="2"/>
    <n v="60"/>
    <n v="0.216"/>
    <n v="10535"/>
    <s v="B"/>
    <s v="DB 2953313"/>
    <d v="2012-09-10T00:00:00"/>
    <n v="4"/>
    <n v="60"/>
    <n v="3362113"/>
    <s v="(P)"/>
    <x v="2"/>
    <x v="0"/>
  </r>
  <r>
    <n v="538552"/>
    <n v="4"/>
    <n v="1481382.97942"/>
    <n v="777344.71611499996"/>
    <n v="19720180000"/>
    <x v="0"/>
    <s v="Andersen, Ron                 "/>
    <n v="487705"/>
    <x v="2"/>
    <s v="Firm Sales Service            "/>
    <s v="AC"/>
    <s v="305 E Main St                                     "/>
    <s v="Battle Ground       "/>
    <s v="WA"/>
    <n v="986044501"/>
    <n v="134"/>
    <n v="83.432081999999994"/>
    <n v="3573411"/>
    <d v="1979-12-27T00:00:00"/>
    <x v="5"/>
    <s v="WS"/>
    <x v="7"/>
    <n v="0"/>
    <n v="0.113"/>
    <s v="&lt;Null&gt;"/>
    <s v="B"/>
    <s v="DB 150888"/>
    <d v="1963-01-01T00:00:00"/>
    <n v="2"/>
    <n v="60"/>
    <n v="0"/>
    <s v="(W)"/>
    <x v="3"/>
    <x v="1"/>
  </r>
  <r>
    <n v="538049"/>
    <n v="5"/>
    <n v="1478059.1588600001"/>
    <n v="777887.77595599997"/>
    <n v="19720196000"/>
    <x v="0"/>
    <s v="Safeway Inc                   "/>
    <n v="487722"/>
    <x v="4"/>
    <s v="Com'l Sales Firm Service      "/>
    <s v="AC"/>
    <s v="904 W Main St                                     "/>
    <s v="Battle Ground       "/>
    <s v="WA"/>
    <n v="986049112"/>
    <n v="133"/>
    <n v="220.54102700000001"/>
    <n v="0"/>
    <d v="1982-01-01T00:00:00"/>
    <x v="2"/>
    <s v="PO"/>
    <x v="3"/>
    <n v="0"/>
    <n v="0"/>
    <s v="&lt;Null&gt;"/>
    <s v="B"/>
    <s v="DB 150881"/>
    <d v="2003-01-01T00:00:00"/>
    <n v="6"/>
    <n v="60"/>
    <n v="3014727"/>
    <s v="(P)"/>
    <x v="6"/>
    <x v="0"/>
  </r>
  <r>
    <n v="538049"/>
    <n v="5"/>
    <n v="1478059.1588600001"/>
    <n v="777887.77595599997"/>
    <n v="19720196000"/>
    <x v="1"/>
    <s v="Safeway Inc                   "/>
    <n v="487722"/>
    <x v="4"/>
    <s v="Com'l Sales Firm Service      "/>
    <s v="AC"/>
    <s v="904 W Main St                                     "/>
    <s v="Battle Ground       "/>
    <s v="WA"/>
    <n v="986049112"/>
    <n v="270"/>
    <n v="266.61882000000003"/>
    <n v="3015277"/>
    <d v="2003-01-01T00:00:00"/>
    <x v="2"/>
    <s v="PO"/>
    <x v="3"/>
    <n v="0"/>
    <n v="0"/>
    <s v="&lt;Null&gt;"/>
    <s v="B"/>
    <s v="DB 150881"/>
    <d v="2003-01-01T00:00:00"/>
    <n v="6"/>
    <n v="60"/>
    <n v="3014727"/>
    <s v="(P)"/>
    <x v="6"/>
    <x v="0"/>
  </r>
  <r>
    <n v="538071"/>
    <n v="1"/>
    <n v="1479000.7356400001"/>
    <n v="778588.06583099999"/>
    <n v="19720129000"/>
    <x v="0"/>
    <s v="Battle Ground School District "/>
    <n v="487647"/>
    <x v="9"/>
    <s v="Com'l Sales Firm Service      "/>
    <s v="AC"/>
    <s v="300 W Main St                                     "/>
    <s v="Battle Ground       "/>
    <s v="WA"/>
    <n v="986044410"/>
    <n v="250"/>
    <n v="220.508014"/>
    <n v="18002"/>
    <d v="2000-01-01T00:00:00"/>
    <x v="2"/>
    <s v="PO"/>
    <x v="3"/>
    <n v="0"/>
    <n v="0"/>
    <s v="&lt;Null&gt;"/>
    <s v="B"/>
    <s v="DB 172573"/>
    <d v="1994-01-01T00:00:00"/>
    <n v="2"/>
    <n v="60"/>
    <n v="94021752"/>
    <s v="(P)"/>
    <x v="0"/>
    <x v="0"/>
  </r>
  <r>
    <n v="538011"/>
    <n v="5"/>
    <n v="1477651.28317"/>
    <n v="778771.326443"/>
    <n v="25047361000"/>
    <x v="0"/>
    <s v="Kroger Company                "/>
    <n v="957990"/>
    <x v="7"/>
    <s v="Com'l Firm Transport. Service "/>
    <s v="AC"/>
    <s v="401 NW 12th Ave                                   "/>
    <s v="Battle Ground       "/>
    <s v="WA"/>
    <n v="98604"/>
    <n v="248"/>
    <n v="218.44853599999999"/>
    <n v="99021445"/>
    <d v="1999-01-01T00:00:00"/>
    <x v="1"/>
    <s v="PO"/>
    <x v="2"/>
    <n v="0"/>
    <n v="0"/>
    <s v="&lt;Null&gt;"/>
    <s v="B"/>
    <s v="DB 173067"/>
    <d v="1999-01-01T00:00:00"/>
    <n v="2"/>
    <n v="60"/>
    <n v="99030068"/>
    <s v="(P)"/>
    <x v="0"/>
    <x v="0"/>
  </r>
  <r>
    <n v="541789"/>
    <n v="5"/>
    <n v="1442592.52596"/>
    <n v="787519.81799500005"/>
    <n v="26472656000"/>
    <x v="0"/>
    <s v="Pacific Crest Building Supply "/>
    <n v="2538028"/>
    <x v="3"/>
    <s v="Washington Ind'l Sales Service"/>
    <s v="AC"/>
    <s v="5901 S 11th St                                    "/>
    <s v="Ridgefield          "/>
    <s v="WA"/>
    <n v="986424801"/>
    <n v="286"/>
    <n v="632.94815800000003"/>
    <n v="3141092"/>
    <d v="2006-01-01T00:00:00"/>
    <x v="1"/>
    <s v="PO"/>
    <x v="2"/>
    <n v="0"/>
    <n v="0"/>
    <s v="&lt;Null&gt;"/>
    <s v="B"/>
    <s v="DB 147185"/>
    <d v="2006-01-01T00:00:00"/>
    <n v="4"/>
    <n v="60"/>
    <n v="3111838"/>
    <s v="(P)"/>
    <x v="2"/>
    <x v="0"/>
  </r>
  <r>
    <n v="645627"/>
    <n v="3"/>
    <n v="1442664.03694"/>
    <n v="788736.93967600004"/>
    <n v="1712944000"/>
    <x v="0"/>
    <s v="Elkhart Plastics Inc          "/>
    <n v="2455280"/>
    <x v="0"/>
    <s v="Firm Sales Service            "/>
    <s v="AC"/>
    <s v="6111 S 6th Way                                    "/>
    <s v="Ridgefield          "/>
    <s v="WA"/>
    <n v="986423338"/>
    <n v="236"/>
    <n v="597.62259100000006"/>
    <n v="97017119"/>
    <d v="1997-01-01T00:00:00"/>
    <x v="3"/>
    <s v="PO"/>
    <x v="4"/>
    <n v="0"/>
    <n v="0"/>
    <s v="&lt;Null&gt;"/>
    <s v="B"/>
    <s v="DB 87114"/>
    <d v="2005-01-01T00:00:00"/>
    <n v="4"/>
    <n v="60"/>
    <n v="3100058"/>
    <s v="(P)"/>
    <x v="2"/>
    <x v="0"/>
  </r>
  <r>
    <n v="645626"/>
    <n v="3"/>
    <n v="1442389.1318900001"/>
    <n v="788860.06573100004"/>
    <n v="1712300000"/>
    <x v="0"/>
    <s v="Ershigs Inc                   "/>
    <n v="2481081"/>
    <x v="2"/>
    <s v="Firm Sales Service            "/>
    <s v="AC"/>
    <s v="5985 S 6th Way                                    "/>
    <s v="Ridgefield          "/>
    <s v="WA"/>
    <n v="986423337"/>
    <n v="219"/>
    <n v="601.68930999999998"/>
    <n v="95001718"/>
    <d v="1995-01-01T00:00:00"/>
    <x v="1"/>
    <s v="PO"/>
    <x v="2"/>
    <n v="0"/>
    <n v="0"/>
    <s v="&lt;Null&gt;"/>
    <s v="B"/>
    <s v="DB 95928"/>
    <d v="1994-01-01T00:00:00"/>
    <n v="4"/>
    <n v="60"/>
    <n v="94009386"/>
    <s v="(P)"/>
    <x v="2"/>
    <x v="0"/>
  </r>
  <r>
    <n v="536936"/>
    <n v="3"/>
    <n v="1451344.9762500001"/>
    <n v="791306.01153400005"/>
    <n v="1712742000"/>
    <x v="0"/>
    <s v="Pacific Northwest Poultry     "/>
    <n v="9504"/>
    <x v="4"/>
    <s v="Com'l Sales Firm Service      "/>
    <s v="AC"/>
    <s v="26901 NE 10th Ave                                 "/>
    <s v="Ridgefield          "/>
    <s v="WA"/>
    <n v="986428783"/>
    <n v="85"/>
    <n v="84.509743999999998"/>
    <n v="96033359"/>
    <d v="1996-01-01T00:00:00"/>
    <x v="0"/>
    <s v="PO"/>
    <x v="0"/>
    <n v="0"/>
    <n v="0"/>
    <s v="&lt;Null&gt;"/>
    <s v="B"/>
    <n v="109845"/>
    <d v="1996-01-01T00:00:00"/>
    <n v="4"/>
    <n v="60"/>
    <n v="96032209"/>
    <s v="(P)"/>
    <x v="2"/>
    <x v="0"/>
  </r>
  <r>
    <n v="536936"/>
    <n v="3"/>
    <n v="1451344.9762500001"/>
    <n v="791306.01153400005"/>
    <n v="1712742000"/>
    <x v="1"/>
    <s v="Pacific Northwest Poultry     "/>
    <n v="9504"/>
    <x v="4"/>
    <s v="Com'l Sales Firm Service      "/>
    <s v="AC"/>
    <s v="26901 NE 10th Ave                                 "/>
    <s v="Ridgefield          "/>
    <s v="WA"/>
    <n v="986428783"/>
    <n v="132"/>
    <n v="1522.158134"/>
    <n v="96028665"/>
    <d v="1996-01-01T00:00:00"/>
    <x v="1"/>
    <s v="PO"/>
    <x v="2"/>
    <n v="0"/>
    <n v="0"/>
    <s v="&lt;Null&gt;"/>
    <s v="B"/>
    <n v="109845"/>
    <d v="1996-01-01T00:00:00"/>
    <n v="4"/>
    <n v="60"/>
    <n v="96032209"/>
    <s v="(P)"/>
    <x v="2"/>
    <x v="0"/>
  </r>
  <r>
    <n v="4658014"/>
    <n v="5"/>
    <n v="1428035.5713599999"/>
    <n v="791602.24774799997"/>
    <n v="26570811000"/>
    <x v="0"/>
    <s v="Hookum Brewing Co             "/>
    <n v="3629180"/>
    <x v="3"/>
    <s v="Washington Ind'l Sales Service"/>
    <s v="IA"/>
    <s v="120 N 3rd Ave                                     "/>
    <s v="Ridgefield          "/>
    <s v="WA"/>
    <n v="98642"/>
    <n v="159"/>
    <n v="90"/>
    <n v="3534280"/>
    <d v="2018-04-18T00:00:00"/>
    <x v="2"/>
    <s v="PO"/>
    <x v="3"/>
    <n v="60"/>
    <n v="9.9000000000000005E-2"/>
    <s v="&lt;Null&gt;"/>
    <s v="B"/>
    <s v="DB 173176"/>
    <d v="1991-01-01T00:00:00"/>
    <n v="1.25"/>
    <n v="60"/>
    <n v="91033721"/>
    <s v="(P)"/>
    <x v="7"/>
    <x v="0"/>
  </r>
  <r>
    <n v="536664"/>
    <n v="3"/>
    <n v="1435527.3926299999"/>
    <n v="797457.80181800004"/>
    <n v="26439260000"/>
    <x v="0"/>
    <s v="Meyer, Tonya                  "/>
    <n v="3993641"/>
    <x v="3"/>
    <s v="Washington Ind'l Sales Service"/>
    <s v="AC"/>
    <s v="29112 NW 41st Ave #DRYER                          "/>
    <s v="Ridgefield          "/>
    <s v="WA"/>
    <n v="986428435"/>
    <n v="79"/>
    <n v="93.395534999999995"/>
    <n v="3092700"/>
    <d v="2005-01-01T00:00:00"/>
    <x v="2"/>
    <s v="PO"/>
    <x v="3"/>
    <n v="0"/>
    <n v="0"/>
    <s v="&lt;Null&gt;"/>
    <s v="B"/>
    <s v="DB 148758"/>
    <d v="1965-01-01T00:00:00"/>
    <n v="2"/>
    <n v="60"/>
    <n v="0"/>
    <s v="(W)"/>
    <x v="3"/>
    <x v="1"/>
  </r>
  <r>
    <n v="536664"/>
    <n v="3"/>
    <n v="1435527.3926299999"/>
    <n v="797457.80181800004"/>
    <n v="26439260000"/>
    <x v="1"/>
    <s v="Meyer, Tonya                  "/>
    <n v="3993641"/>
    <x v="3"/>
    <s v="Washington Ind'l Sales Service"/>
    <s v="AC"/>
    <s v="29112 NW 41st Ave #DRYER                          "/>
    <s v="Ridgefield          "/>
    <s v="WA"/>
    <n v="986428435"/>
    <n v="131"/>
    <n v="809.92698199999995"/>
    <n v="93024406"/>
    <d v="1993-01-01T00:00:00"/>
    <x v="2"/>
    <s v="PO"/>
    <x v="3"/>
    <n v="0"/>
    <n v="0"/>
    <s v="&lt;Null&gt;"/>
    <s v="B"/>
    <s v="DB 148758"/>
    <d v="1965-01-01T00:00:00"/>
    <n v="2"/>
    <n v="60"/>
    <n v="0"/>
    <s v="(W)"/>
    <x v="3"/>
    <x v="1"/>
  </r>
  <r>
    <n v="4080333"/>
    <n v="3"/>
    <n v="1437708.04455"/>
    <n v="805190.84643000003"/>
    <n v="26566814000"/>
    <x v="0"/>
    <s v="Cowlitz Tribal Gaming Authorit"/>
    <n v="3369097"/>
    <x v="9"/>
    <s v="Com'l Sales Firm Service      "/>
    <s v="AC"/>
    <s v="3710 NW 319th St                                  "/>
    <s v="Ridgefield          "/>
    <s v="WA"/>
    <n v="98642"/>
    <n v="149"/>
    <n v="22"/>
    <n v="3485509"/>
    <d v="2016-12-07T00:00:00"/>
    <x v="6"/>
    <s v="PO"/>
    <x v="8"/>
    <s v="&lt;Null&gt;"/>
    <n v="0.57599999999999996"/>
    <n v="16287"/>
    <s v="B"/>
    <s v="DB 3770581"/>
    <d v="2017-01-23T00:00:00"/>
    <n v="6"/>
    <n v="60"/>
    <n v="3472978"/>
    <s v="(P)"/>
    <x v="6"/>
    <x v="0"/>
  </r>
  <r>
    <n v="4080333"/>
    <n v="3"/>
    <n v="1437708.04455"/>
    <n v="805190.84643000003"/>
    <n v="26566814000"/>
    <x v="1"/>
    <s v="Cowlitz Tribal Gaming Authorit"/>
    <n v="3369097"/>
    <x v="9"/>
    <s v="Com'l Sales Firm Service      "/>
    <s v="AC"/>
    <s v="3710 NW 319th St                                  "/>
    <s v="Ridgefield          "/>
    <s v="WA"/>
    <n v="98642"/>
    <n v="302"/>
    <n v="1374.9662989999999"/>
    <n v="3453716"/>
    <d v="2016-09-30T00:00:00"/>
    <x v="6"/>
    <s v="PO"/>
    <x v="8"/>
    <s v="&lt;Null&gt;"/>
    <n v="0.57599999999999996"/>
    <s v="00016287-01"/>
    <s v="B"/>
    <s v="DB 3770581"/>
    <d v="2017-01-23T00:00:00"/>
    <n v="6"/>
    <n v="60"/>
    <n v="3472978"/>
    <s v="(P)"/>
    <x v="6"/>
    <x v="0"/>
  </r>
  <r>
    <n v="618607"/>
    <n v="5"/>
    <n v="1446772.60087"/>
    <n v="807763.05027999997"/>
    <n v="5723436000"/>
    <x v="0"/>
    <s v="Double Down Saloon Inc        "/>
    <n v="138178"/>
    <x v="4"/>
    <s v="Com'l Sales Firm Service      "/>
    <s v="AC"/>
    <s v="318 NW Pacific Hwy                                "/>
    <s v="La Center           "/>
    <s v="WA"/>
    <n v="986292414"/>
    <n v="33"/>
    <n v="96.591880000000003"/>
    <n v="91014734"/>
    <d v="1991-01-01T00:00:00"/>
    <x v="0"/>
    <s v="PO"/>
    <x v="0"/>
    <n v="60"/>
    <n v="0"/>
    <s v="&lt;Null&gt;"/>
    <s v="B"/>
    <s v="DB 96108"/>
    <d v="1991-01-01T00:00:00"/>
    <n v="4"/>
    <n v="60"/>
    <n v="91027106"/>
    <s v="(P)"/>
    <x v="2"/>
    <x v="0"/>
  </r>
  <r>
    <n v="618606"/>
    <n v="5"/>
    <n v="1446717.4575199999"/>
    <n v="807821.46335400001"/>
    <n v="5723437000"/>
    <x v="0"/>
    <s v="Michels Development           "/>
    <n v="736862"/>
    <x v="4"/>
    <s v="Com'l Sales Firm Service      "/>
    <s v="AC"/>
    <s v="320 NW Pacific Hwy                                "/>
    <s v="La Center           "/>
    <s v="WA"/>
    <n v="986292414"/>
    <n v="18"/>
    <n v="124.369175"/>
    <n v="91014732"/>
    <d v="1991-01-01T00:00:00"/>
    <x v="0"/>
    <s v="PO"/>
    <x v="0"/>
    <n v="60"/>
    <n v="0"/>
    <s v="&lt;Null&gt;"/>
    <s v="B"/>
    <s v="DB 96108"/>
    <d v="1991-01-01T00:00:00"/>
    <n v="4"/>
    <n v="60"/>
    <n v="91027106"/>
    <s v="(P)"/>
    <x v="2"/>
    <x v="0"/>
  </r>
  <r>
    <n v="536609"/>
    <n v="5"/>
    <n v="1447070.8229400001"/>
    <n v="808318.21529199998"/>
    <n v="5723439000"/>
    <x v="0"/>
    <s v="Last Frontier                 "/>
    <n v="138182"/>
    <x v="4"/>
    <s v="Com'l Sales Firm Service      "/>
    <s v="AC"/>
    <s v="105 W 4th St                                      "/>
    <s v="La Center           "/>
    <s v="WA"/>
    <n v="986295428"/>
    <n v="261"/>
    <n v="50.926248000000001"/>
    <n v="1199126"/>
    <d v="2001-01-01T00:00:00"/>
    <x v="2"/>
    <s v="PO"/>
    <x v="3"/>
    <n v="0"/>
    <n v="0"/>
    <s v="&lt;Null&gt;"/>
    <s v="B"/>
    <s v="DB 173715"/>
    <d v="2001-01-01T00:00:00"/>
    <n v="2"/>
    <n v="60"/>
    <n v="1216251"/>
    <s v="(P)"/>
    <x v="0"/>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0">
  <r>
    <x v="0"/>
    <s v="MX COMMERCIAL &amp; INDUSTRIAL MAIN"/>
    <s v="CONV"/>
    <s v="Conversion"/>
    <s v="N/A"/>
    <s v="NWN - Coos Bay DB"/>
    <x v="0"/>
    <s v="New main"/>
    <x v="0"/>
    <s v="Commercial Main OR S"/>
    <s v="NWN"/>
    <s v="1"/>
    <s v="3557108"/>
    <s v="8th530(L2K)"/>
    <s v="CLOSED"/>
    <s v="STD-MX"/>
    <n v="1"/>
    <n v="4065.57"/>
    <n v="6329.11"/>
    <n v="0"/>
    <n v="208"/>
    <n v="207"/>
    <n v="115.64184111944942"/>
    <n v="30.428413461538462"/>
    <n v="1627.61"/>
    <n v="4701.5"/>
    <n v="22.603365384615383"/>
    <n v="0"/>
    <n v="30.428413461538462"/>
    <n v="16"/>
    <n v="21"/>
    <m/>
    <x v="0"/>
    <x v="0"/>
  </r>
  <r>
    <x v="0"/>
    <s v="MX COMMERCIAL &amp; INDUSTRIAL MAIN"/>
    <s v="CONV"/>
    <s v="Conversion"/>
    <s v="N/A"/>
    <s v="NWN - Coos Bay DB"/>
    <x v="0"/>
    <s v="New main"/>
    <x v="0"/>
    <s v="Commercial Main OR S"/>
    <s v="NWN"/>
    <s v="1"/>
    <s v="3571670"/>
    <s v="SWOCC Campus Project (L2K)"/>
    <s v="CLOSED"/>
    <s v="STD-MX"/>
    <n v="1"/>
    <n v="10540.2"/>
    <n v="26152.93"/>
    <n v="0"/>
    <n v="378"/>
    <n v="364"/>
    <n v="192.67025293637693"/>
    <n v="69.187645502645509"/>
    <n v="5845.1"/>
    <n v="20307.830000000002"/>
    <n v="53.724417989417987"/>
    <n v="0"/>
    <n v="69.187645502645509"/>
    <n v="16"/>
    <n v="135"/>
    <m/>
    <x v="0"/>
    <x v="0"/>
  </r>
  <r>
    <x v="0"/>
    <s v="MX COMMERCIAL &amp; INDUSTRIAL MAIN"/>
    <s v="CONV"/>
    <s v="Conversion"/>
    <s v="N/A"/>
    <s v="NWN - Coos Bay DB"/>
    <x v="0"/>
    <s v="New main"/>
    <x v="0"/>
    <s v="Commercial Main OR S"/>
    <s v="NWN"/>
    <s v="1"/>
    <s v="3582239"/>
    <s v="Simpson Parks Improvement 1(L2K)"/>
    <s v="CLOSED"/>
    <s v="STD-MX"/>
    <n v="1"/>
    <n v="9964.58"/>
    <n v="5001.8500000000004"/>
    <n v="0"/>
    <n v="318"/>
    <n v="300"/>
    <n v="33.303159791983205"/>
    <n v="15.729088050314465"/>
    <n v="1683.33"/>
    <n v="3318.52"/>
    <n v="10.43559748427673"/>
    <n v="0"/>
    <n v="15.729088050314465"/>
    <n v="16"/>
    <n v="27"/>
    <m/>
    <x v="0"/>
    <x v="0"/>
  </r>
  <r>
    <x v="0"/>
    <s v="MX COMMERCIAL &amp; INDUSTRIAL MAIN"/>
    <s v="CONV"/>
    <s v="Conversion"/>
    <s v="N/A"/>
    <s v="NWN - Coos Bay DB"/>
    <x v="0"/>
    <s v="New main"/>
    <x v="0"/>
    <s v="Commercial Main OR S"/>
    <s v="NWN"/>
    <s v="Not assigned"/>
    <s v="3569417"/>
    <s v="Central220(L2K)"/>
    <s v="CLOSED"/>
    <s v="STD-MX"/>
    <n v="2"/>
    <n v="0"/>
    <n v="9472.4699999999993"/>
    <n v="0"/>
    <n v="50"/>
    <n v="0"/>
    <s v="X"/>
    <n v="189.4494"/>
    <n v="1413.69"/>
    <n v="8058.78"/>
    <n v="161.1756"/>
    <n v="0"/>
    <n v="189.4494"/>
    <n v="0"/>
    <n v="54"/>
    <m/>
    <x v="1"/>
    <x v="0"/>
  </r>
  <r>
    <x v="0"/>
    <s v="MX COMMERCIAL &amp; INDUSTRIAL MAIN"/>
    <s v="CONV"/>
    <s v="Conversion"/>
    <s v="N/A"/>
    <s v="NWN - Coos Bay DB"/>
    <x v="0"/>
    <s v="New main"/>
    <x v="0"/>
    <s v="Commercial Main OR S"/>
    <s v="NWN"/>
    <s v="Not assigned"/>
    <s v="3571252"/>
    <s v="SWOCC Campus Project (L2K)"/>
    <s v="CLOSED"/>
    <s v="STD-MX"/>
    <n v="1"/>
    <n v="6332.37"/>
    <n v="8691.56"/>
    <n v="0"/>
    <n v="228"/>
    <n v="190"/>
    <n v="100.74300775223179"/>
    <n v="38.120877192982455"/>
    <n v="2312.14"/>
    <n v="6379.42"/>
    <n v="27.979912280701754"/>
    <n v="0"/>
    <n v="38.120877192982455"/>
    <n v="12"/>
    <n v="13"/>
    <m/>
    <x v="0"/>
    <x v="0"/>
  </r>
  <r>
    <x v="0"/>
    <s v="MX COMMERCIAL &amp; INDUSTRIAL MAIN"/>
    <s v="CONV"/>
    <s v="Conversion"/>
    <s v="N/A"/>
    <s v="NWN - Coos Bay DB"/>
    <x v="0"/>
    <s v="New main"/>
    <x v="1"/>
    <s v="Industrial Main OR S"/>
    <s v="CON"/>
    <s v="Not assigned"/>
    <s v="3567657"/>
    <s v="Install 315' of 2&quot;(P) main per sketch."/>
    <s v="CLOSED"/>
    <s v="STD-MX"/>
    <n v="2"/>
    <n v="166.69"/>
    <n v="15996.42"/>
    <n v="0"/>
    <n v="307"/>
    <n v="0"/>
    <n v="6934.2312076309317"/>
    <n v="52.10560260586319"/>
    <n v="4437.75"/>
    <n v="11558.67"/>
    <n v="37.650390879478827"/>
    <n v="0"/>
    <n v="52.10560260586319"/>
    <n v="1"/>
    <n v="0"/>
    <m/>
    <x v="1"/>
    <x v="0"/>
  </r>
  <r>
    <x v="0"/>
    <s v="MX COMMERCIAL &amp; INDUSTRIAL MAIN"/>
    <s v="CONV"/>
    <s v="Conversion"/>
    <s v="N/A"/>
    <s v="NWN - Coos Bay DB"/>
    <x v="0"/>
    <s v="New main"/>
    <x v="1"/>
    <s v="Industrial Main OR S"/>
    <s v="#"/>
    <s v="1"/>
    <s v="3547956"/>
    <s v="Quadel Industries(L2K) *DO NOT DISPATCH*"/>
    <s v="CLOSED"/>
    <s v="STD-MX"/>
    <n v="1"/>
    <n v="98870"/>
    <n v="319561.95"/>
    <n v="0"/>
    <n v="0"/>
    <n v="4580"/>
    <n v="233.54767877010215"/>
    <n v="0"/>
    <n v="88653.36"/>
    <n v="230908.59"/>
    <n v="0"/>
    <n v="0"/>
    <n v="0"/>
    <n v="120"/>
    <n v="0"/>
    <m/>
    <x v="0"/>
    <x v="0"/>
  </r>
  <r>
    <x v="0"/>
    <s v="MX COMMERCIAL &amp; INDUSTRIAL MAIN"/>
    <s v="CONV"/>
    <s v="Conversion"/>
    <s v="N/A"/>
    <s v="NWN - Eugene DB"/>
    <x v="0"/>
    <s v="New main"/>
    <x v="0"/>
    <s v="Commercial Main OR S"/>
    <s v="CON"/>
    <s v="Not assigned"/>
    <s v="3581479"/>
    <s v="Oscar St #Dryers-706. Eugene(SAS) PH #`1"/>
    <s v="CLOSED"/>
    <s v="STD-MX"/>
    <n v="2"/>
    <n v="0"/>
    <n v="35121.15"/>
    <n v="0"/>
    <n v="305"/>
    <n v="0"/>
    <s v="X"/>
    <n v="115.15131147540984"/>
    <n v="13265.03"/>
    <n v="21856.12"/>
    <n v="71.659409836065578"/>
    <n v="0"/>
    <n v="115.15131147540984"/>
    <m/>
    <m/>
    <m/>
    <x v="1"/>
    <x v="0"/>
  </r>
  <r>
    <x v="0"/>
    <s v="MX COMMERCIAL &amp; INDUSTRIAL MAIN"/>
    <s v="CONV"/>
    <s v="Conversion"/>
    <s v="N/A"/>
    <s v="NWN - Salem DB"/>
    <x v="0"/>
    <s v="New main"/>
    <x v="0"/>
    <s v="Commercial Main OR S"/>
    <s v="CON"/>
    <s v="Not assigned"/>
    <s v="3570282"/>
    <s v="S Meridian Rd-29955. Hubbard(SAS)"/>
    <s v="CLOSED"/>
    <s v="STD-MX"/>
    <n v="2"/>
    <n v="0"/>
    <n v="2302.84"/>
    <n v="0"/>
    <n v="35"/>
    <n v="0"/>
    <s v="X"/>
    <n v="65.795428571428573"/>
    <n v="634.09"/>
    <n v="1668.75"/>
    <n v="47.678571428571431"/>
    <n v="0"/>
    <n v="65.795428571428573"/>
    <m/>
    <m/>
    <m/>
    <x v="1"/>
    <x v="0"/>
  </r>
  <r>
    <x v="0"/>
    <s v="MX COMMERCIAL &amp; INDUSTRIAL MAIN"/>
    <s v="CONV"/>
    <s v="Conversion"/>
    <s v="N/A"/>
    <s v="NWN - Salem DB"/>
    <x v="0"/>
    <s v="New main"/>
    <x v="0"/>
    <s v="Commercial Main OR S"/>
    <s v="CON"/>
    <s v="Not assigned"/>
    <s v="3573031"/>
    <s v="Mac Mkt LLC(EJA)"/>
    <s v="CLOSED"/>
    <s v="STD-MX"/>
    <n v="2"/>
    <n v="0"/>
    <n v="3630.1"/>
    <n v="0"/>
    <n v="41"/>
    <n v="0"/>
    <s v="X"/>
    <n v="88.539024390243895"/>
    <n v="1249.46"/>
    <n v="2380.64"/>
    <n v="58.064390243902437"/>
    <n v="0"/>
    <n v="88.539024390243895"/>
    <m/>
    <m/>
    <m/>
    <x v="1"/>
    <x v="0"/>
  </r>
  <r>
    <x v="0"/>
    <s v="MX COMMERCIAL &amp; INDUSTRIAL MAIN"/>
    <s v="CONV"/>
    <s v="Conversion"/>
    <s v="N/A"/>
    <s v="NWN - Salem DB"/>
    <x v="0"/>
    <s v="New main"/>
    <x v="0"/>
    <s v="Commercial Main OR S"/>
    <s v="CON"/>
    <s v="Not assigned"/>
    <s v="3575742"/>
    <s v="EJA VILLAGE EAST SALEM FOUND(EJA)"/>
    <s v="CLOSED"/>
    <s v="STD-MX"/>
    <n v="2"/>
    <n v="0"/>
    <n v="25866.38"/>
    <n v="0"/>
    <n v="626"/>
    <n v="0"/>
    <s v="X"/>
    <n v="41.320095846645366"/>
    <n v="7175.38"/>
    <n v="18691"/>
    <n v="29.857827476038338"/>
    <n v="0"/>
    <n v="41.320095846645366"/>
    <m/>
    <m/>
    <m/>
    <x v="1"/>
    <x v="0"/>
  </r>
  <r>
    <x v="0"/>
    <s v="MX COMMERCIAL &amp; INDUSTRIAL MAIN"/>
    <s v="NEW"/>
    <s v="New Construction"/>
    <s v="N/A"/>
    <s v="NWN - Albany DB"/>
    <x v="0"/>
    <s v="New main"/>
    <x v="0"/>
    <s v="Commercial Main OR S"/>
    <s v="CON"/>
    <s v="Not assigned"/>
    <s v="3562961"/>
    <s v="NW Hickory St-560 #FoodPod(SAS)"/>
    <s v="CONDUIT"/>
    <s v="STD-MX"/>
    <n v="1"/>
    <n v="2089.89"/>
    <n v="6602.25"/>
    <n v="0"/>
    <n v="205"/>
    <n v="140"/>
    <n v="229.12737034006574"/>
    <n v="32.206097560975607"/>
    <n v="1813.74"/>
    <n v="4788.51"/>
    <n v="23.35858536585366"/>
    <n v="0"/>
    <n v="32.206097560975607"/>
    <n v="8"/>
    <n v="0"/>
    <m/>
    <x v="0"/>
    <x v="0"/>
  </r>
  <r>
    <x v="0"/>
    <s v="MX COMMERCIAL &amp; INDUSTRIAL MAIN"/>
    <s v="NEW"/>
    <s v="New Construction"/>
    <s v="N/A"/>
    <s v="NWN - Albany DB"/>
    <x v="0"/>
    <s v="New main"/>
    <x v="0"/>
    <s v="Commercial Main OR S"/>
    <s v="CON"/>
    <s v="Not assigned"/>
    <s v="3568444"/>
    <s v="Depot Ave-333. Brownsville(SAS)"/>
    <s v="CLOSED"/>
    <s v="STD-MX"/>
    <n v="2"/>
    <n v="0"/>
    <n v="8662.15"/>
    <n v="0"/>
    <n v="208"/>
    <n v="0"/>
    <s v="X"/>
    <n v="41.644951923076924"/>
    <n v="2385.23"/>
    <n v="6276.92"/>
    <n v="30.177499999999998"/>
    <n v="0"/>
    <n v="41.644951923076924"/>
    <m/>
    <m/>
    <m/>
    <x v="1"/>
    <x v="0"/>
  </r>
  <r>
    <x v="0"/>
    <s v="MX COMMERCIAL &amp; INDUSTRIAL MAIN"/>
    <s v="NEW"/>
    <s v="New Construction"/>
    <s v="N/A"/>
    <s v="NWN - Eugene DB"/>
    <x v="0"/>
    <s v="New main"/>
    <x v="0"/>
    <s v="Commercial Main OR S"/>
    <s v="CON"/>
    <s v="1"/>
    <s v="3589245"/>
    <s v="Parkway Industrial Center II(SAS)"/>
    <s v="OPEN"/>
    <s v="STD-MX"/>
    <n v="1"/>
    <n v="4459.66"/>
    <n v="8745.19"/>
    <n v="0"/>
    <n v="234"/>
    <n v="240"/>
    <n v="121.32987716552383"/>
    <n v="37.372606837606838"/>
    <n v="3334.29"/>
    <n v="5410.9"/>
    <n v="23.123504273504274"/>
    <n v="0"/>
    <n v="37.372606837606838"/>
    <n v="24"/>
    <n v="0"/>
    <m/>
    <x v="0"/>
    <x v="0"/>
  </r>
  <r>
    <x v="0"/>
    <s v="MX COMMERCIAL &amp; INDUSTRIAL MAIN"/>
    <s v="NEW"/>
    <s v="New Construction"/>
    <s v="N/A"/>
    <s v="NWN - Eugene DB"/>
    <x v="0"/>
    <s v="New main"/>
    <x v="0"/>
    <s v="Commercial Main OR S"/>
    <s v="CON"/>
    <s v="Not assigned"/>
    <s v="3561872"/>
    <s v="John Day Dr 1440 Eugene(EJA)"/>
    <s v="CONDUIT"/>
    <s v="STD-MX"/>
    <n v="2"/>
    <n v="0"/>
    <n v="37017.78"/>
    <n v="0"/>
    <n v="688"/>
    <n v="0"/>
    <s v="X"/>
    <n v="53.804912790697678"/>
    <n v="10269.01"/>
    <n v="26748.77"/>
    <n v="38.879026162790694"/>
    <n v="0"/>
    <n v="53.804912790697678"/>
    <m/>
    <m/>
    <m/>
    <x v="1"/>
    <x v="0"/>
  </r>
  <r>
    <x v="0"/>
    <s v="MX COMMERCIAL &amp; INDUSTRIAL MAIN"/>
    <s v="NEW"/>
    <s v="New Construction"/>
    <s v="N/A"/>
    <s v="NWN - Eugene DB"/>
    <x v="0"/>
    <s v="New main"/>
    <x v="0"/>
    <s v="Commercial Main OR S"/>
    <s v="CON"/>
    <s v="Not assigned"/>
    <s v="3570072"/>
    <s v="Valley River Center - 293. Egx(SAS)"/>
    <s v="OPEN"/>
    <s v="STD-MX"/>
    <n v="2"/>
    <n v="0"/>
    <n v="18028.11"/>
    <n v="0"/>
    <n v="325"/>
    <n v="0"/>
    <s v="X"/>
    <n v="55.47110769230769"/>
    <n v="4991.03"/>
    <n v="13037.08"/>
    <n v="40.11409230769231"/>
    <n v="0"/>
    <n v="55.47110769230769"/>
    <m/>
    <m/>
    <m/>
    <x v="1"/>
    <x v="0"/>
  </r>
  <r>
    <x v="0"/>
    <s v="MX COMMERCIAL &amp; INDUSTRIAL MAIN"/>
    <s v="NEW"/>
    <s v="New Construction"/>
    <s v="N/A"/>
    <s v="NWN - Mt Scott DB"/>
    <x v="0"/>
    <s v="New main"/>
    <x v="0"/>
    <s v="Commercial Main OR S"/>
    <s v="CON"/>
    <s v="1"/>
    <s v="3564311"/>
    <s v="Clackamas Corporate Park(SAS)"/>
    <s v="CLOSED"/>
    <s v="STD-MX"/>
    <n v="1"/>
    <n v="16928.03"/>
    <n v="14405.97"/>
    <n v="0"/>
    <n v="424"/>
    <n v="385"/>
    <n v="61.494397162575915"/>
    <n v="33.976344339622642"/>
    <n v="3996.18"/>
    <n v="10409.790000000001"/>
    <n v="24.551391509433962"/>
    <n v="0"/>
    <n v="33.976344339622642"/>
    <n v="32"/>
    <n v="0"/>
    <m/>
    <x v="0"/>
    <x v="0"/>
  </r>
  <r>
    <x v="0"/>
    <s v="MX COMMERCIAL &amp; INDUSTRIAL MAIN"/>
    <s v="NEW"/>
    <s v="New Construction"/>
    <s v="N/A"/>
    <s v="NWN - Mt Scott DB"/>
    <x v="0"/>
    <s v="New main"/>
    <x v="0"/>
    <s v="Commercial Main OR S"/>
    <s v="CON"/>
    <s v="1"/>
    <s v="3574623"/>
    <s v="SE Stark St - 7. Portland(SAS)"/>
    <s v="CLOSED"/>
    <s v="STD-MX"/>
    <n v="1"/>
    <n v="13095.25"/>
    <n v="15896.91"/>
    <n v="0"/>
    <n v="86"/>
    <n v="84"/>
    <n v="87.763578396746908"/>
    <n v="184.84779069767441"/>
    <n v="4404.05"/>
    <n v="11492.86"/>
    <n v="133.63790697674418"/>
    <n v="0"/>
    <n v="184.84779069767441"/>
    <n v="24"/>
    <n v="0"/>
    <m/>
    <x v="0"/>
    <x v="0"/>
  </r>
  <r>
    <x v="0"/>
    <s v="MX COMMERCIAL &amp; INDUSTRIAL MAIN"/>
    <s v="NEW"/>
    <s v="New Construction"/>
    <s v="N/A"/>
    <s v="NWN - Mt Scott DB"/>
    <x v="0"/>
    <s v="New main"/>
    <x v="0"/>
    <s v="Commercial Main OR S"/>
    <s v="CON"/>
    <s v="1"/>
    <s v="3587418"/>
    <s v="SE Capps Rd-11650. Clackamas(SAS)"/>
    <s v="CLOSED"/>
    <s v="STD-MX"/>
    <n v="1"/>
    <n v="27428.37"/>
    <n v="35671.58"/>
    <n v="0"/>
    <n v="368"/>
    <n v="388"/>
    <n v="92.067446953646893"/>
    <n v="96.93364130434783"/>
    <n v="10418.98"/>
    <n v="25252.6"/>
    <n v="68.62119565217391"/>
    <n v="0"/>
    <n v="96.93364130434783"/>
    <n v="32"/>
    <n v="0"/>
    <m/>
    <x v="0"/>
    <x v="0"/>
  </r>
  <r>
    <x v="0"/>
    <s v="MX COMMERCIAL &amp; INDUSTRIAL MAIN"/>
    <s v="NEW"/>
    <s v="New Construction"/>
    <s v="N/A"/>
    <s v="NWN - Parkrose DB"/>
    <x v="0"/>
    <s v="New main"/>
    <x v="0"/>
    <s v="Commercial Main OR S"/>
    <s v="NWN"/>
    <s v="1"/>
    <s v="3566468"/>
    <s v="Install 2&quot;(W) HP Main Per Sketch"/>
    <s v="CLOSED"/>
    <s v="STD-MX"/>
    <n v="1"/>
    <n v="166.69"/>
    <n v="104931.11"/>
    <n v="0"/>
    <n v="200"/>
    <n v="0"/>
    <n v="50289.243505909173"/>
    <n v="524.65554999999995"/>
    <n v="21103.97"/>
    <n v="83827.14"/>
    <n v="419.13569999999999"/>
    <n v="0"/>
    <n v="524.65554999999995"/>
    <n v="1"/>
    <n v="545.25"/>
    <m/>
    <x v="1"/>
    <x v="0"/>
  </r>
  <r>
    <x v="0"/>
    <s v="MX COMMERCIAL &amp; INDUSTRIAL MAIN"/>
    <s v="NEW"/>
    <s v="New Construction"/>
    <s v="N/A"/>
    <s v="NWN - Parkrose DB"/>
    <x v="0"/>
    <s v="New main"/>
    <x v="0"/>
    <s v="Commercial Main OR S"/>
    <s v="NWN"/>
    <s v="1"/>
    <s v="3579834"/>
    <s v="NW Marshall St-1611. Portland(SAS)"/>
    <s v="CLOSED"/>
    <s v="STD-MX"/>
    <n v="1"/>
    <n v="11822.67"/>
    <n v="21041.95"/>
    <n v="0"/>
    <n v="49"/>
    <n v="40"/>
    <n v="129.34810833762594"/>
    <n v="429.42755102040815"/>
    <n v="5749.55"/>
    <n v="15292.4"/>
    <n v="312.08979591836737"/>
    <n v="0"/>
    <n v="429.42755102040815"/>
    <n v="24"/>
    <n v="97.5"/>
    <m/>
    <x v="0"/>
    <x v="0"/>
  </r>
  <r>
    <x v="0"/>
    <s v="MX COMMERCIAL &amp; INDUSTRIAL MAIN"/>
    <s v="NEW"/>
    <s v="New Construction"/>
    <s v="N/A"/>
    <s v="NWN - Parkrose DB"/>
    <x v="0"/>
    <s v="New main"/>
    <x v="0"/>
    <s v="Commercial Main OR S"/>
    <s v="NWN"/>
    <s v="Not assigned"/>
    <s v="3566477"/>
    <s v="Install 3/4&quot;(W) HP T/R Per Sketch"/>
    <s v="CLOSED"/>
    <s v="STD-MX"/>
    <n v="1"/>
    <n v="166.69"/>
    <n v="1836.69"/>
    <n v="0"/>
    <n v="22"/>
    <n v="0"/>
    <n v="845.51562781210635"/>
    <n v="83.48590909090909"/>
    <n v="427.3"/>
    <n v="1409.39"/>
    <n v="64.063181818181818"/>
    <n v="0"/>
    <n v="83.48590909090909"/>
    <n v="1"/>
    <n v="15"/>
    <m/>
    <x v="1"/>
    <x v="0"/>
  </r>
  <r>
    <x v="0"/>
    <s v="MX COMMERCIAL &amp; INDUSTRIAL MAIN"/>
    <s v="NEW"/>
    <s v="New Construction"/>
    <s v="N/A"/>
    <s v="NWN - Salem DB"/>
    <x v="0"/>
    <s v="New main"/>
    <x v="0"/>
    <s v="Commercial Main OR S"/>
    <s v="CON"/>
    <s v="1"/>
    <s v="3562091"/>
    <s v="Lancaster Dr NE 1691 Salem(EJA)"/>
    <s v="CLOSED"/>
    <s v="STD-MX"/>
    <n v="1"/>
    <n v="1206.57"/>
    <n v="8426.2199999999993"/>
    <n v="0"/>
    <n v="80"/>
    <n v="15"/>
    <n v="506.06429796862182"/>
    <n v="105.32774999999999"/>
    <n v="2320.1999999999998"/>
    <n v="6106.02"/>
    <n v="76.325249999999997"/>
    <n v="0"/>
    <n v="105.32774999999999"/>
    <n v="6"/>
    <n v="0"/>
    <m/>
    <x v="0"/>
    <x v="0"/>
  </r>
  <r>
    <x v="0"/>
    <s v="MX COMMERCIAL &amp; INDUSTRIAL MAIN"/>
    <s v="NEW"/>
    <s v="New Construction"/>
    <s v="N/A"/>
    <s v="NWN - Salem DB"/>
    <x v="0"/>
    <s v="New main"/>
    <x v="0"/>
    <s v="Commercial Main OR S"/>
    <s v="CON"/>
    <s v="Not assigned"/>
    <s v="3558963"/>
    <s v="NW Main St-902. Willamina(SAS)"/>
    <s v="CLOSED"/>
    <s v="STD-MX"/>
    <n v="2"/>
    <n v="0"/>
    <n v="35704.51"/>
    <n v="0"/>
    <n v="704"/>
    <n v="0"/>
    <s v="X"/>
    <n v="50.716633522727271"/>
    <n v="9904.67"/>
    <n v="25799.84"/>
    <n v="36.647500000000001"/>
    <n v="0"/>
    <n v="50.716633522727271"/>
    <m/>
    <m/>
    <m/>
    <x v="1"/>
    <x v="0"/>
  </r>
  <r>
    <x v="0"/>
    <s v="MX COMMERCIAL &amp; INDUSTRIAL MAIN"/>
    <s v="NEW"/>
    <s v="New Construction"/>
    <s v="N/A"/>
    <s v="NWN - Salem DB"/>
    <x v="0"/>
    <s v="New main"/>
    <x v="0"/>
    <s v="Commercial Main OR S"/>
    <s v="CON"/>
    <s v="Not assigned"/>
    <s v="3561392"/>
    <s v="Keil Rd 14337 Aurora(EJA)"/>
    <s v="CLOSED"/>
    <s v="STD-MX"/>
    <n v="2"/>
    <n v="0"/>
    <n v="4579.24"/>
    <n v="0"/>
    <n v="70"/>
    <n v="0"/>
    <s v="X"/>
    <n v="65.417714285714283"/>
    <n v="1258.1500000000001"/>
    <n v="3321.09"/>
    <n v="47.444142857142857"/>
    <n v="0"/>
    <n v="65.417714285714283"/>
    <m/>
    <m/>
    <m/>
    <x v="1"/>
    <x v="0"/>
  </r>
  <r>
    <x v="0"/>
    <s v="MX COMMERCIAL &amp; INDUSTRIAL MAIN"/>
    <s v="NEW"/>
    <s v="New Construction"/>
    <s v="N/A"/>
    <s v="NWN - Salem DB"/>
    <x v="0"/>
    <s v="New main"/>
    <x v="0"/>
    <s v="Commercial Main OR S"/>
    <s v="CON"/>
    <s v="Not assigned"/>
    <s v="3573730"/>
    <s v="EJA PUEBLO 8705 HEMP DRYERS(EJA)"/>
    <s v="CLOSED"/>
    <s v="STD-MX"/>
    <n v="2"/>
    <n v="0"/>
    <n v="15523.07"/>
    <n v="0"/>
    <n v="15"/>
    <n v="0"/>
    <s v="X"/>
    <n v="1034.8713333333333"/>
    <n v="5917.11"/>
    <n v="9605.9599999999991"/>
    <n v="640.39733333333334"/>
    <n v="0"/>
    <n v="1034.8713333333333"/>
    <m/>
    <m/>
    <m/>
    <x v="1"/>
    <x v="0"/>
  </r>
  <r>
    <x v="0"/>
    <s v="MX COMMERCIAL &amp; INDUSTRIAL MAIN"/>
    <s v="NEW"/>
    <s v="New Construction"/>
    <s v="N/A"/>
    <s v="NWN - Salem DB"/>
    <x v="0"/>
    <s v="New main"/>
    <x v="0"/>
    <s v="Commercial Main OR S"/>
    <s v="CON"/>
    <s v="Not assigned"/>
    <s v="3575514"/>
    <s v="EJA LINDEN ST MX 1050 MT ANGEL(EJA)"/>
    <s v="CLOSED"/>
    <s v="STD-MX"/>
    <n v="1"/>
    <n v="6538.95"/>
    <n v="13188.93"/>
    <n v="0"/>
    <n v="315"/>
    <n v="318"/>
    <n v="145.74648835057616"/>
    <n v="41.869619047619047"/>
    <n v="3658.64"/>
    <n v="9530.2900000000009"/>
    <n v="30.254888888888889"/>
    <n v="0"/>
    <n v="41.869619047619047"/>
    <n v="24"/>
    <n v="0"/>
    <m/>
    <x v="0"/>
    <x v="0"/>
  </r>
  <r>
    <x v="0"/>
    <s v="MX COMMERCIAL &amp; INDUSTRIAL MAIN"/>
    <s v="NEW"/>
    <s v="New Construction"/>
    <s v="N/A"/>
    <s v="NWN - Salem DB"/>
    <x v="0"/>
    <s v="New main"/>
    <x v="0"/>
    <s v="Commercial Main OR S"/>
    <s v="CON"/>
    <s v="Not assigned"/>
    <s v="3579547"/>
    <s v="EJA LANCASTER SE CARMAX(EJA)"/>
    <s v="CONDUIT"/>
    <s v="STD-MX"/>
    <n v="1"/>
    <n v="2381.64"/>
    <n v="23253.41"/>
    <n v="0"/>
    <n v="818"/>
    <n v="820"/>
    <n v="688.1241497455535"/>
    <n v="28.427151589242055"/>
    <n v="6864.77"/>
    <n v="16388.64"/>
    <n v="20.035012224938875"/>
    <n v="0"/>
    <n v="28.427151589242055"/>
    <n v="6"/>
    <n v="0"/>
    <m/>
    <x v="0"/>
    <x v="0"/>
  </r>
  <r>
    <x v="0"/>
    <s v="MX COMMERCIAL &amp; INDUSTRIAL MAIN"/>
    <s v="NEW"/>
    <s v="New Construction"/>
    <s v="N/A"/>
    <s v="NWN - Salem DB"/>
    <x v="0"/>
    <s v="New main"/>
    <x v="0"/>
    <s v="Commercial Main OR S"/>
    <s v="CON"/>
    <s v="Not assigned"/>
    <s v="3579647"/>
    <s v="Leary Rd NE-16857. Woodburn(SAS)"/>
    <s v="CLOSED"/>
    <s v="STD-MX"/>
    <n v="1"/>
    <n v="11595.78"/>
    <n v="36194.25"/>
    <n v="0"/>
    <n v="1723"/>
    <n v="1745"/>
    <n v="195.05578753650036"/>
    <n v="21.006529309344167"/>
    <n v="13576.01"/>
    <n v="22618.240000000002"/>
    <n v="13.12724318049913"/>
    <n v="0"/>
    <n v="21.006529309344167"/>
    <n v="24"/>
    <n v="0"/>
    <m/>
    <x v="0"/>
    <x v="0"/>
  </r>
  <r>
    <x v="0"/>
    <s v="MX COMMERCIAL &amp; INDUSTRIAL MAIN"/>
    <s v="NEW"/>
    <s v="New Construction"/>
    <s v="N/A"/>
    <s v="NWN - Salem DB"/>
    <x v="0"/>
    <s v="New main"/>
    <x v="0"/>
    <s v="Commercial Main OR S"/>
    <s v="CON"/>
    <s v="Not assigned"/>
    <s v="3581739"/>
    <s v="Yellow Gate Ln NE-22350. Auror(SAS)"/>
    <s v="OPEN"/>
    <s v="STD-MX"/>
    <n v="1"/>
    <n v="1340.68"/>
    <n v="8790.52"/>
    <n v="0"/>
    <n v="285"/>
    <n v="280"/>
    <n v="475.14470268818809"/>
    <n v="30.843929824561403"/>
    <n v="2420.35"/>
    <n v="6370.17"/>
    <n v="22.351473684210525"/>
    <n v="0"/>
    <n v="30.843929824561403"/>
    <n v="6"/>
    <n v="0"/>
    <m/>
    <x v="0"/>
    <x v="0"/>
  </r>
  <r>
    <x v="0"/>
    <s v="MX COMMERCIAL &amp; INDUSTRIAL MAIN"/>
    <s v="NEW"/>
    <s v="New Construction"/>
    <s v="N/A"/>
    <s v="NWN - Salem DB"/>
    <x v="0"/>
    <s v="New main"/>
    <x v="0"/>
    <s v="Commercial Main OR S"/>
    <s v="NWN"/>
    <s v="1"/>
    <s v="3571052"/>
    <s v="Harlam Farm(SAS)"/>
    <s v="CLOSED"/>
    <s v="STD-MX"/>
    <n v="1"/>
    <n v="56954.32"/>
    <n v="5327.11"/>
    <n v="0"/>
    <n v="274"/>
    <n v="2250"/>
    <n v="6.1497003212398988"/>
    <n v="19.442007299270074"/>
    <n v="1824.59"/>
    <n v="3502.52"/>
    <n v="12.782919708029198"/>
    <n v="0"/>
    <n v="19.442007299270074"/>
    <n v="64"/>
    <n v="2"/>
    <m/>
    <x v="0"/>
    <x v="0"/>
  </r>
  <r>
    <x v="0"/>
    <s v="MX COMMERCIAL &amp; INDUSTRIAL MAIN"/>
    <s v="NEW"/>
    <s v="New Construction"/>
    <s v="N/A"/>
    <s v="NWN - Salem DB"/>
    <x v="0"/>
    <s v="New main"/>
    <x v="0"/>
    <s v="Commercial Main OR S"/>
    <s v="NWN"/>
    <s v="1"/>
    <s v="3586047"/>
    <s v="Howell Prairie Rd NE-2122. Sal(SAS)"/>
    <s v="CLOSED"/>
    <s v="STD-MX"/>
    <n v="1"/>
    <n v="52398.44"/>
    <n v="610635.76"/>
    <n v="0"/>
    <n v="6696"/>
    <n v="4800"/>
    <n v="765.7168801208586"/>
    <n v="91.194109916367978"/>
    <n v="209412.06"/>
    <n v="401223.7"/>
    <n v="59.919907407407408"/>
    <n v="0"/>
    <n v="91.194109916367978"/>
    <n v="96"/>
    <n v="1155"/>
    <m/>
    <x v="0"/>
    <x v="0"/>
  </r>
  <r>
    <x v="0"/>
    <s v="MX COMMERCIAL &amp; INDUSTRIAL MAIN"/>
    <s v="NEW"/>
    <s v="New Construction"/>
    <s v="N/A"/>
    <s v="NWN - South Center DB"/>
    <x v="0"/>
    <s v="New main"/>
    <x v="0"/>
    <s v="Commercial Main OR S"/>
    <s v="CON"/>
    <s v="1"/>
    <s v="3555833"/>
    <s v="SW Pacific Hwy-12800. Tigard(SAS)"/>
    <s v="CLOSED"/>
    <s v="STD-MX"/>
    <n v="1"/>
    <n v="6747.03"/>
    <n v="15912.73"/>
    <n v="0"/>
    <n v="196"/>
    <n v="193"/>
    <n v="170.22052666136062"/>
    <n v="81.18739795918367"/>
    <n v="4427.8999999999996"/>
    <n v="11484.83"/>
    <n v="58.596071428571427"/>
    <n v="0"/>
    <n v="81.18739795918367"/>
    <n v="1"/>
    <n v="0"/>
    <m/>
    <x v="0"/>
    <x v="0"/>
  </r>
  <r>
    <x v="0"/>
    <s v="MX COMMERCIAL &amp; INDUSTRIAL MAIN"/>
    <s v="NEW"/>
    <s v="New Construction"/>
    <s v="N/A"/>
    <s v="NWN - South Center DB"/>
    <x v="0"/>
    <s v="New main"/>
    <x v="0"/>
    <s v="Commercial Main OR S"/>
    <s v="CON"/>
    <s v="1"/>
    <s v="3582334"/>
    <s v="Willamette Falls Dr-1969(SAS)"/>
    <s v="CLOSED"/>
    <s v="STD-MX"/>
    <n v="1"/>
    <n v="2281.65"/>
    <n v="8484.64"/>
    <n v="0"/>
    <n v="167"/>
    <n v="166"/>
    <n v="262.81068524970965"/>
    <n v="50.806227544910179"/>
    <n v="2488.2199999999998"/>
    <n v="5996.42"/>
    <n v="35.906706586826346"/>
    <n v="0"/>
    <n v="50.806227544910179"/>
    <n v="8"/>
    <n v="0"/>
    <m/>
    <x v="0"/>
    <x v="0"/>
  </r>
  <r>
    <x v="0"/>
    <s v="MX COMMERCIAL &amp; INDUSTRIAL MAIN"/>
    <s v="NEW"/>
    <s v="New Construction"/>
    <s v="N/A"/>
    <s v="NWN - South Center DB"/>
    <x v="0"/>
    <s v="New main"/>
    <x v="0"/>
    <s v="Commercial Main OR S"/>
    <s v="CON"/>
    <s v="Not assigned"/>
    <s v="3573497"/>
    <s v="E 2nd St-800. Newberg(SAS)"/>
    <s v="CLOSED"/>
    <s v="STD-MX"/>
    <n v="1"/>
    <n v="1589.41"/>
    <n v="3386.44"/>
    <n v="0"/>
    <n v="51"/>
    <n v="58"/>
    <n v="132.34156070491565"/>
    <n v="66.400784313725495"/>
    <n v="1282.99"/>
    <n v="2103.4499999999998"/>
    <n v="41.244117647058822"/>
    <n v="0"/>
    <n v="66.400784313725495"/>
    <n v="4"/>
    <n v="0"/>
    <m/>
    <x v="0"/>
    <x v="0"/>
  </r>
  <r>
    <x v="0"/>
    <s v="MX COMMERCIAL &amp; INDUSTRIAL MAIN"/>
    <s v="NEW"/>
    <s v="New Construction"/>
    <s v="N/A"/>
    <s v="NWN - South Center DB"/>
    <x v="0"/>
    <s v="New main"/>
    <x v="0"/>
    <s v="Commercial Main OR S"/>
    <s v="NWN"/>
    <s v="1"/>
    <s v="3549960"/>
    <s v="SW Murdock St-9500. Portland(SAS)"/>
    <s v="CLOSED"/>
    <s v="STD-MX"/>
    <n v="1"/>
    <n v="11294.11"/>
    <n v="61098.57"/>
    <n v="0"/>
    <n v="283"/>
    <n v="266"/>
    <n v="390.36143618222241"/>
    <n v="215.89600706713782"/>
    <n v="17010.72"/>
    <n v="44087.85"/>
    <n v="155.78745583038869"/>
    <n v="0"/>
    <n v="215.89600706713782"/>
    <n v="24"/>
    <n v="276.5"/>
    <m/>
    <x v="0"/>
    <x v="0"/>
  </r>
  <r>
    <x v="0"/>
    <s v="MX COMMERCIAL &amp; INDUSTRIAL MAIN"/>
    <s v="NEW"/>
    <s v="New Construction"/>
    <s v="N/A"/>
    <s v="NWN - Sunset DB"/>
    <x v="0"/>
    <s v="New main"/>
    <x v="0"/>
    <s v="Commercial Main OR S"/>
    <s v="CON"/>
    <s v="1"/>
    <s v="3571628"/>
    <s v="NE 34th Ave-801. Hillsboro(SAS)"/>
    <s v="CONDUIT"/>
    <s v="STD-MX"/>
    <n v="1"/>
    <n v="12201.57"/>
    <n v="37625.68"/>
    <n v="0"/>
    <n v="592"/>
    <n v="630"/>
    <n v="194.36072570988816"/>
    <n v="63.556891891891894"/>
    <n v="13910.62"/>
    <n v="23715.06"/>
    <n v="40.059222972972975"/>
    <n v="0"/>
    <n v="63.556891891891894"/>
    <n v="1"/>
    <n v="10"/>
    <m/>
    <x v="0"/>
    <x v="0"/>
  </r>
  <r>
    <x v="0"/>
    <s v="MX COMMERCIAL &amp; INDUSTRIAL MAIN"/>
    <s v="NEW"/>
    <s v="New Construction"/>
    <s v="N/A"/>
    <s v="NWN - Sunset DB"/>
    <x v="0"/>
    <s v="New main"/>
    <x v="0"/>
    <s v="Commercial Main OR S"/>
    <s v="CON"/>
    <s v="1"/>
    <s v="3580669"/>
    <s v="NW 159th Ave #Pool-7128. Pdx(SAS)"/>
    <s v="OPEN"/>
    <s v="STD-MX"/>
    <n v="1"/>
    <n v="4628.04"/>
    <n v="19316.669999999998"/>
    <n v="0"/>
    <n v="582"/>
    <n v="576"/>
    <n v="258.24776795360452"/>
    <n v="33.190154639175255"/>
    <n v="7364.86"/>
    <n v="11951.81"/>
    <n v="20.535756013745704"/>
    <n v="0"/>
    <n v="33.190154639175255"/>
    <n v="16"/>
    <n v="0"/>
    <m/>
    <x v="0"/>
    <x v="0"/>
  </r>
  <r>
    <x v="0"/>
    <s v="MX COMMERCIAL &amp; INDUSTRIAL MAIN"/>
    <s v="NEW"/>
    <s v="New Construction"/>
    <s v="N/A"/>
    <s v="NWN - Sunset DB"/>
    <x v="0"/>
    <s v="New main"/>
    <x v="0"/>
    <s v="Commercial Main OR S"/>
    <s v="CON"/>
    <s v="Not assigned"/>
    <s v="3564627"/>
    <s v="SE 75th Ave-2983. Hillsboro(SAS)"/>
    <s v="CLOSED"/>
    <s v="STD-MX"/>
    <n v="1"/>
    <n v="4340.04"/>
    <n v="17488.04"/>
    <n v="0"/>
    <n v="185"/>
    <n v="173"/>
    <n v="291.16966663901718"/>
    <n v="94.52994594594594"/>
    <n v="4851.16"/>
    <n v="12636.88"/>
    <n v="68.307459459459466"/>
    <n v="0"/>
    <n v="94.52994594594594"/>
    <n v="0"/>
    <n v="0"/>
    <m/>
    <x v="0"/>
    <x v="0"/>
  </r>
  <r>
    <x v="0"/>
    <s v="MX COMMERCIAL &amp; INDUSTRIAL MAIN"/>
    <s v="NEW"/>
    <s v="New Construction"/>
    <s v="N/A"/>
    <s v="NWN - Sunset DB"/>
    <x v="0"/>
    <s v="New main"/>
    <x v="0"/>
    <s v="Commercial Main OR S"/>
    <s v="CON"/>
    <s v="Not assigned"/>
    <s v="3567416"/>
    <s v="Scappoose Airport MX(RCB)"/>
    <s v="CLOSED"/>
    <s v="STD-MX"/>
    <n v="2"/>
    <n v="0"/>
    <n v="18427.2"/>
    <n v="0"/>
    <n v="236"/>
    <n v="0"/>
    <s v="X"/>
    <n v="78.081355932203394"/>
    <n v="5111.49"/>
    <n v="13315.71"/>
    <n v="56.422499999999999"/>
    <n v="0"/>
    <n v="78.081355932203394"/>
    <m/>
    <m/>
    <m/>
    <x v="1"/>
    <x v="0"/>
  </r>
  <r>
    <x v="0"/>
    <s v="MX COMMERCIAL &amp; INDUSTRIAL MAIN"/>
    <s v="NEW"/>
    <s v="New Construction"/>
    <s v="N/A"/>
    <s v="NWN - Sunset DB"/>
    <x v="0"/>
    <s v="New main"/>
    <x v="0"/>
    <s v="Commercial Main OR S"/>
    <s v="CON"/>
    <s v="Not assigned"/>
    <s v="3569531"/>
    <s v="Scappoose Airport Extension(RCB)"/>
    <s v="CLOSED"/>
    <s v="STD-MX"/>
    <n v="2"/>
    <n v="0"/>
    <n v="80554.490000000005"/>
    <n v="0"/>
    <n v="1695"/>
    <n v="0"/>
    <s v="X"/>
    <n v="47.524772861356929"/>
    <n v="30713.93"/>
    <n v="49840.56"/>
    <n v="29.404460176991151"/>
    <n v="0"/>
    <n v="47.524772861356929"/>
    <m/>
    <m/>
    <m/>
    <x v="1"/>
    <x v="0"/>
  </r>
  <r>
    <x v="0"/>
    <s v="MX COMMERCIAL &amp; INDUSTRIAL MAIN"/>
    <s v="NEW"/>
    <s v="New Construction"/>
    <s v="N/A"/>
    <s v="NWN - Sunset DB"/>
    <x v="0"/>
    <s v="New main"/>
    <x v="0"/>
    <s v="Commercial Main OR S"/>
    <s v="CON"/>
    <s v="Not assigned"/>
    <s v="3569532"/>
    <s v="Scappoose Airport Extension(RCB)"/>
    <s v="CLOSED"/>
    <s v="STD-MX"/>
    <n v="2"/>
    <n v="0"/>
    <n v="146582.78"/>
    <n v="0"/>
    <n v="2058"/>
    <n v="0"/>
    <s v="X"/>
    <n v="71.225840621963073"/>
    <n v="55875.45"/>
    <n v="90707.33"/>
    <n v="44.075476190476188"/>
    <n v="0"/>
    <n v="71.225840621963073"/>
    <m/>
    <m/>
    <m/>
    <x v="1"/>
    <x v="0"/>
  </r>
  <r>
    <x v="0"/>
    <s v="MX COMMERCIAL &amp; INDUSTRIAL MAIN"/>
    <s v="NEW"/>
    <s v="New Construction"/>
    <s v="N/A"/>
    <s v="NWN - Sunset DB"/>
    <x v="0"/>
    <s v="New main"/>
    <x v="0"/>
    <s v="Commercial Main OR S"/>
    <s v="CON"/>
    <s v="Not assigned"/>
    <s v="3580948"/>
    <s v="Install 4&quot;(P) Stub"/>
    <s v="CLOSED"/>
    <s v="STD-MX"/>
    <n v="1"/>
    <n v="24185.73"/>
    <n v="12943.3"/>
    <n v="0"/>
    <n v="210"/>
    <n v="0"/>
    <n v="33.127426792575619"/>
    <n v="61.634761904761902"/>
    <n v="4931.1899999999996"/>
    <n v="8012.11"/>
    <n v="38.152904761904765"/>
    <n v="0"/>
    <n v="61.634761904761902"/>
    <n v="40"/>
    <n v="0"/>
    <m/>
    <x v="1"/>
    <x v="0"/>
  </r>
  <r>
    <x v="0"/>
    <s v="MX COMMERCIAL &amp; INDUSTRIAL MAIN"/>
    <s v="NEW"/>
    <s v="New Construction"/>
    <s v="N/A"/>
    <s v="NWN - Vancouver DB"/>
    <x v="0"/>
    <s v="New main"/>
    <x v="0"/>
    <s v="Commercial Main OR S"/>
    <s v="CON"/>
    <s v="1"/>
    <s v="3572864"/>
    <s v="Contractor Depot(RCB)"/>
    <s v="CONDUIT"/>
    <s v="STD-MX"/>
    <n v="1"/>
    <n v="1679.4"/>
    <n v="3060.93"/>
    <n v="0"/>
    <n v="56"/>
    <n v="47"/>
    <n v="132.07752768846015"/>
    <n v="54.659464285714286"/>
    <n v="842.82"/>
    <n v="2218.11"/>
    <n v="39.609107142857141"/>
    <n v="0"/>
    <n v="54.659464285714286"/>
    <n v="8"/>
    <n v="0"/>
    <m/>
    <x v="0"/>
    <x v="1"/>
  </r>
  <r>
    <x v="0"/>
    <s v="MX COMMERCIAL &amp; INDUSTRIAL MAIN"/>
    <s v="NEW"/>
    <s v="New Construction"/>
    <s v="N/A"/>
    <s v="NWN - Vancouver DB"/>
    <x v="0"/>
    <s v="New main"/>
    <x v="0"/>
    <s v="Commercial Main OR S"/>
    <s v="CON"/>
    <s v="Not assigned"/>
    <s v="3561227"/>
    <s v="Bricker Project(SAS)"/>
    <s v="OPEN"/>
    <s v="STD-MX"/>
    <n v="2"/>
    <n v="0"/>
    <n v="28811.56"/>
    <n v="0"/>
    <n v="872"/>
    <n v="0"/>
    <s v="X"/>
    <n v="33.040779816513762"/>
    <n v="7976.88"/>
    <n v="20834.68"/>
    <n v="23.892981651376147"/>
    <n v="0"/>
    <n v="33.040779816513762"/>
    <m/>
    <m/>
    <m/>
    <x v="1"/>
    <x v="1"/>
  </r>
  <r>
    <x v="0"/>
    <s v="MX COMMERCIAL &amp; INDUSTRIAL MAIN"/>
    <s v="NEW"/>
    <s v="New Construction"/>
    <s v="N/A"/>
    <s v="NWN - Vancouver DB"/>
    <x v="0"/>
    <s v="New main"/>
    <x v="0"/>
    <s v="Commercial Main OR S"/>
    <s v="CON"/>
    <s v="Not assigned"/>
    <s v="3566375"/>
    <s v="Install 2&quot;(P) Main Per Sketch"/>
    <s v="CONDUIT"/>
    <s v="STD-MX"/>
    <n v="1"/>
    <n v="166.69"/>
    <n v="24636.17"/>
    <n v="0"/>
    <n v="840"/>
    <n v="0"/>
    <n v="10679.776831243626"/>
    <n v="29.32877380952381"/>
    <n v="6834.05"/>
    <n v="17802.12"/>
    <n v="21.193000000000001"/>
    <n v="0"/>
    <n v="29.32877380952381"/>
    <n v="1"/>
    <n v="0"/>
    <m/>
    <x v="1"/>
    <x v="1"/>
  </r>
  <r>
    <x v="0"/>
    <s v="MX COMMERCIAL &amp; INDUSTRIAL MAIN"/>
    <s v="NEW"/>
    <s v="New Construction"/>
    <s v="N/A"/>
    <s v="NWN - Vancouver DB"/>
    <x v="0"/>
    <s v="New main"/>
    <x v="0"/>
    <s v="Commercial Main OR S"/>
    <s v="NWN"/>
    <s v="1"/>
    <s v="3541032"/>
    <s v="SW 10th Ave-1710. Battle Groun(SAS)"/>
    <s v="CONDUIT"/>
    <s v="STD-MX"/>
    <n v="1"/>
    <n v="6226.84"/>
    <n v="23456.83"/>
    <n v="0"/>
    <n v="422"/>
    <n v="401"/>
    <n v="297.37362771486016"/>
    <n v="55.58490521327014"/>
    <n v="4939.8500000000004"/>
    <n v="18516.98"/>
    <n v="43.879099526066348"/>
    <n v="0"/>
    <n v="55.58490521327014"/>
    <n v="24"/>
    <n v="112"/>
    <m/>
    <x v="0"/>
    <x v="1"/>
  </r>
  <r>
    <x v="0"/>
    <s v="MX COMMERCIAL &amp; INDUSTRIAL MAIN"/>
    <s v="NEW"/>
    <s v="New Construction"/>
    <s v="N/A"/>
    <s v="NWN - Vancouver DB"/>
    <x v="0"/>
    <s v="New main"/>
    <x v="0"/>
    <s v="Commercial Main OR S"/>
    <s v="NWN"/>
    <s v="1"/>
    <s v="3561268"/>
    <s v="NE 23rd St-16205. Vancouver(SAS)"/>
    <s v="CLOSED"/>
    <s v="STD-MX"/>
    <n v="1"/>
    <n v="2568.0700000000002"/>
    <n v="5923.25"/>
    <n v="0"/>
    <n v="4"/>
    <n v="5"/>
    <n v="172.8332950425806"/>
    <n v="1480.8125"/>
    <n v="1484.77"/>
    <n v="4438.4799999999996"/>
    <n v="1109.6199999999999"/>
    <n v="0"/>
    <n v="1480.8125"/>
    <n v="3"/>
    <n v="28"/>
    <m/>
    <x v="1"/>
    <x v="1"/>
  </r>
  <r>
    <x v="0"/>
    <s v="MX COMMERCIAL &amp; INDUSTRIAL MAIN"/>
    <s v="NEW"/>
    <s v="New Construction"/>
    <s v="N/A"/>
    <s v="NWN - Vancouver DB"/>
    <x v="0"/>
    <s v="New main"/>
    <x v="0"/>
    <s v="Commercial Main OR S"/>
    <s v="NWN"/>
    <s v="1"/>
    <s v="3575510"/>
    <s v="Idaho St-4801. Vancouver(SAS)"/>
    <s v="CLOSED"/>
    <s v="STD-MX"/>
    <n v="1"/>
    <n v="34618.43"/>
    <n v="90724.75"/>
    <n v="0"/>
    <n v="573"/>
    <n v="566"/>
    <n v="180.09184703061345"/>
    <n v="158.33289703315882"/>
    <n v="28379.78"/>
    <n v="62344.97"/>
    <n v="108.80448516579406"/>
    <n v="0"/>
    <n v="158.33289703315882"/>
    <n v="48"/>
    <n v="209"/>
    <m/>
    <x v="0"/>
    <x v="1"/>
  </r>
  <r>
    <x v="0"/>
    <s v="MX COMMERCIAL &amp; INDUSTRIAL MAIN"/>
    <s v="NEW"/>
    <s v="New Construction"/>
    <s v="N/A"/>
    <s v="NWN - Vancouver DB"/>
    <x v="0"/>
    <s v="New main"/>
    <x v="0"/>
    <s v="Commercial Main OR S"/>
    <s v="#"/>
    <s v="1"/>
    <s v="3594943"/>
    <s v="S 48th Pl-50. Ridgefield(SAS)"/>
    <s v="OPEN"/>
    <s v="STD-MX"/>
    <n v="1"/>
    <n v="4099.1000000000004"/>
    <n v="0"/>
    <n v="0"/>
    <n v="0"/>
    <n v="48"/>
    <n v="0"/>
    <n v="0"/>
    <m/>
    <n v="0"/>
    <n v="0"/>
    <n v="0"/>
    <n v="0"/>
    <n v="8"/>
    <n v="0"/>
    <m/>
    <x v="0"/>
    <x v="1"/>
  </r>
  <r>
    <x v="1"/>
    <s v="MX COMMERCIAL &amp; INDUSTRIAL MAIN"/>
    <s v="CONV"/>
    <s v="Conversion"/>
    <s v="N/A"/>
    <s v="NWN - Albany DB"/>
    <x v="0"/>
    <s v="New main"/>
    <x v="0"/>
    <s v="Commercial Main OR S"/>
    <s v="CON"/>
    <s v="1"/>
    <s v="3527671"/>
    <s v="NW Mint Ave-7701. Albany(SAS)"/>
    <s v="CLOSED"/>
    <s v="STD-MX"/>
    <n v="1"/>
    <n v="9018.9"/>
    <n v="34674.78"/>
    <n v="0"/>
    <n v="1300"/>
    <n v="1300"/>
    <n v="1265"/>
    <n v="240.06331149031479"/>
    <n v="26.672907692307692"/>
    <n v="13023.71"/>
    <n v="21651.07"/>
    <n v="16.65466923076923"/>
    <n v="0"/>
    <n v="26.672907692307692"/>
    <n v="32"/>
    <n v="0"/>
    <x v="0"/>
    <x v="0"/>
  </r>
  <r>
    <x v="1"/>
    <s v="MX COMMERCIAL &amp; INDUSTRIAL MAIN"/>
    <s v="CONV"/>
    <s v="Conversion"/>
    <s v="N/A"/>
    <s v="NWN - Coos Bay DB"/>
    <x v="0"/>
    <s v="New main"/>
    <x v="0"/>
    <s v="Commercial Main OR S"/>
    <s v="NWN"/>
    <s v="Not assigned"/>
    <s v="3528737"/>
    <s v="Front737(L2K)"/>
    <s v="CLOSED"/>
    <s v="STD-MX"/>
    <n v="2"/>
    <n v="3535.59"/>
    <n v="10282.89"/>
    <n v="0"/>
    <n v="199"/>
    <n v="99.5"/>
    <n v="182"/>
    <n v="193.80527719560243"/>
    <n v="51.672814070351755"/>
    <n v="3430.73"/>
    <n v="6852.16"/>
    <n v="34.432964824120603"/>
    <n v="0"/>
    <n v="51.672814070351755"/>
    <n v="16"/>
    <n v="34.5"/>
    <x v="0"/>
    <x v="0"/>
  </r>
  <r>
    <x v="1"/>
    <s v="MX COMMERCIAL &amp; INDUSTRIAL MAIN"/>
    <s v="CONV"/>
    <s v="Conversion"/>
    <s v="N/A"/>
    <s v="NWN - Eugene DB"/>
    <x v="0"/>
    <s v="New main"/>
    <x v="0"/>
    <s v="Commercial Main OR S"/>
    <s v="CON"/>
    <s v="Not assigned"/>
    <s v="3530347"/>
    <s v="2290 Friendly St Church MX(WTC)"/>
    <s v="CLOSED"/>
    <s v="STD-MX"/>
    <n v="2"/>
    <n v="0"/>
    <n v="12796.37"/>
    <n v="0"/>
    <n v="124"/>
    <n v="62"/>
    <n v="0"/>
    <s v="X"/>
    <n v="103.19653225806452"/>
    <n v="4503.72"/>
    <n v="8292.65"/>
    <n v="66.876209677419354"/>
    <n v="0"/>
    <n v="103.19653225806452"/>
    <m/>
    <m/>
    <x v="0"/>
    <x v="0"/>
  </r>
  <r>
    <x v="1"/>
    <s v="MX COMMERCIAL &amp; INDUSTRIAL MAIN"/>
    <s v="CONV"/>
    <s v="Conversion"/>
    <s v="N/A"/>
    <s v="NWN - Eugene DB"/>
    <x v="0"/>
    <s v="New main"/>
    <x v="0"/>
    <s v="Commercial Main OR S"/>
    <s v="CON"/>
    <s v="Not assigned"/>
    <s v="3548517"/>
    <s v="Olive St - 1133. Eugene(SAS)"/>
    <s v="CONDUIT"/>
    <s v="STD-MX"/>
    <n v="1"/>
    <n v="0"/>
    <n v="25690.92"/>
    <n v="0"/>
    <n v="63"/>
    <n v="63"/>
    <n v="0"/>
    <s v="X"/>
    <n v="407.79238095238094"/>
    <n v="9653.02"/>
    <n v="16037.9"/>
    <n v="254.56984126984128"/>
    <n v="0"/>
    <n v="407.79238095238094"/>
    <n v="0"/>
    <n v="4"/>
    <x v="0"/>
    <x v="0"/>
  </r>
  <r>
    <x v="1"/>
    <s v="MX COMMERCIAL &amp; INDUSTRIAL MAIN"/>
    <s v="CONV"/>
    <s v="Conversion"/>
    <s v="N/A"/>
    <s v="NWN - Eugene DB"/>
    <x v="0"/>
    <s v="New main"/>
    <x v="0"/>
    <s v="Commercial Main OR S"/>
    <s v="NWN"/>
    <s v="1"/>
    <s v="3520645"/>
    <s v="Willamette  St - 1203. Eugene(SAS)"/>
    <s v="CLOSED"/>
    <s v="STD-MX"/>
    <n v="1"/>
    <n v="3197.74"/>
    <n v="11575.71"/>
    <n v="0"/>
    <n v="52"/>
    <n v="52"/>
    <n v="70"/>
    <n v="237.32542358040365"/>
    <n v="222.6098076923077"/>
    <n v="3986.66"/>
    <n v="7589.05"/>
    <n v="145.94326923076923"/>
    <n v="0"/>
    <n v="222.6098076923077"/>
    <n v="8"/>
    <n v="18"/>
    <x v="0"/>
    <x v="0"/>
  </r>
  <r>
    <x v="1"/>
    <s v="MX COMMERCIAL &amp; INDUSTRIAL MAIN"/>
    <s v="CONV"/>
    <s v="Conversion"/>
    <s v="N/A"/>
    <s v="NWN - Parkrose DB"/>
    <x v="0"/>
    <s v="New main"/>
    <x v="0"/>
    <s v="Commercial Main OR S"/>
    <s v="CON"/>
    <s v="1"/>
    <s v="3554809"/>
    <s v="Dunbar 798 MX Troutdale(EJA)"/>
    <s v="CLOSED"/>
    <s v="STD-MX"/>
    <n v="1"/>
    <n v="166.69"/>
    <n v="13756.04"/>
    <n v="0"/>
    <n v="181"/>
    <n v="181"/>
    <n v="190"/>
    <n v="5884.1382206491089"/>
    <n v="76.000220994475143"/>
    <n v="3947.77"/>
    <n v="9808.27"/>
    <n v="54.189337016574584"/>
    <n v="0"/>
    <n v="76.000220994475143"/>
    <n v="16"/>
    <n v="6"/>
    <x v="0"/>
    <x v="0"/>
  </r>
  <r>
    <x v="1"/>
    <s v="MX COMMERCIAL &amp; INDUSTRIAL MAIN"/>
    <s v="CONV"/>
    <s v="Conversion"/>
    <s v="N/A"/>
    <s v="NWN - Salem DB"/>
    <x v="0"/>
    <s v="New main"/>
    <x v="0"/>
    <s v="Commercial Main OR S"/>
    <s v="CON"/>
    <s v="1"/>
    <s v="3513803"/>
    <s v="315 N Main St - MX(R3E)"/>
    <s v="CLOSED"/>
    <s v="STD-MX"/>
    <n v="1"/>
    <n v="6370.8"/>
    <n v="4439.25"/>
    <n v="0"/>
    <n v="48"/>
    <n v="48"/>
    <n v="40"/>
    <n v="38.48072455578577"/>
    <n v="92.484375"/>
    <n v="1987.72"/>
    <n v="2451.5300000000002"/>
    <n v="51.073541666666664"/>
    <n v="0"/>
    <n v="92.484375"/>
    <n v="0"/>
    <n v="1"/>
    <x v="0"/>
    <x v="0"/>
  </r>
  <r>
    <x v="1"/>
    <s v="MX COMMERCIAL &amp; INDUSTRIAL MAIN"/>
    <s v="CONV"/>
    <s v="Conversion"/>
    <s v="N/A"/>
    <s v="NWN - Salem DB"/>
    <x v="0"/>
    <s v="New main"/>
    <x v="0"/>
    <s v="Commercial Main OR S"/>
    <s v="CON"/>
    <s v="1"/>
    <s v="3523723"/>
    <s v="Lancaster DR NE-4741. Salem(SAS)"/>
    <s v="CLOSED"/>
    <s v="STD-MX"/>
    <n v="1"/>
    <n v="7311.11"/>
    <n v="16437.150000000001"/>
    <n v="0"/>
    <n v="864"/>
    <n v="864"/>
    <n v="760"/>
    <n v="145.70933825369883"/>
    <n v="19.024479166666666"/>
    <n v="5784.18"/>
    <n v="10652.97"/>
    <n v="12.32982638888889"/>
    <n v="0"/>
    <n v="19.024479166666666"/>
    <n v="16"/>
    <n v="0"/>
    <x v="0"/>
    <x v="0"/>
  </r>
  <r>
    <x v="1"/>
    <s v="MX COMMERCIAL &amp; INDUSTRIAL MAIN"/>
    <s v="CONV"/>
    <s v="Conversion"/>
    <s v="N/A"/>
    <s v="NWN - Salem DB"/>
    <x v="0"/>
    <s v="New main"/>
    <x v="0"/>
    <s v="Commercial Main OR S"/>
    <s v="CON"/>
    <s v="1"/>
    <s v="3545407"/>
    <s v="NE Denbrook Rd-13280. Aurora(SAS)"/>
    <s v="CLOSED"/>
    <s v="STD-MX"/>
    <n v="1"/>
    <n v="4599.32"/>
    <n v="17234.88"/>
    <n v="0"/>
    <n v="586"/>
    <n v="586"/>
    <n v="590"/>
    <n v="233.98089282763539"/>
    <n v="29.411058020477817"/>
    <n v="6473.35"/>
    <n v="10761.53"/>
    <n v="18.36438566552901"/>
    <n v="0"/>
    <n v="29.411058020477817"/>
    <n v="16"/>
    <n v="0"/>
    <x v="0"/>
    <x v="0"/>
  </r>
  <r>
    <x v="1"/>
    <s v="MX COMMERCIAL &amp; INDUSTRIAL MAIN"/>
    <s v="CONV"/>
    <s v="Conversion"/>
    <s v="N/A"/>
    <s v="NWN - Salem DB"/>
    <x v="0"/>
    <s v="New main"/>
    <x v="0"/>
    <s v="Commercial Main OR S"/>
    <s v="CON"/>
    <s v="Not assigned"/>
    <s v="3536198"/>
    <s v="Install 2&quot;(P) main tie in."/>
    <s v="CLOSED"/>
    <s v="STD-MX"/>
    <n v="1"/>
    <n v="103.73"/>
    <n v="1567.71"/>
    <n v="0"/>
    <n v="10"/>
    <n v="10"/>
    <n v="0"/>
    <n v="932.94128988720718"/>
    <n v="156.77099999999999"/>
    <n v="599.97"/>
    <n v="967.74"/>
    <n v="96.774000000000001"/>
    <n v="0"/>
    <n v="156.77099999999999"/>
    <n v="1"/>
    <n v="0"/>
    <x v="0"/>
    <x v="0"/>
  </r>
  <r>
    <x v="1"/>
    <s v="MX COMMERCIAL &amp; INDUSTRIAL MAIN"/>
    <s v="CONV"/>
    <s v="Conversion"/>
    <s v="N/A"/>
    <s v="NWN - Salem DB"/>
    <x v="0"/>
    <s v="New main"/>
    <x v="0"/>
    <s v="Commercial Main OR S"/>
    <s v="CON"/>
    <s v="Not assigned"/>
    <s v="3555303"/>
    <s v="NE 3rd St-318. McMinnville(SAS)"/>
    <s v="CLOSED"/>
    <s v="STD-MX"/>
    <n v="1"/>
    <n v="9423.68"/>
    <n v="43612.1"/>
    <n v="0"/>
    <n v="247"/>
    <n v="247"/>
    <n v="244"/>
    <n v="288.70218428469559"/>
    <n v="176.56720647773278"/>
    <n v="16405.73"/>
    <n v="27206.37"/>
    <n v="110.14724696356275"/>
    <n v="0"/>
    <n v="176.56720647773278"/>
    <n v="30"/>
    <n v="0"/>
    <x v="0"/>
    <x v="0"/>
  </r>
  <r>
    <x v="1"/>
    <s v="MX COMMERCIAL &amp; INDUSTRIAL MAIN"/>
    <s v="CONV"/>
    <s v="Conversion"/>
    <s v="N/A"/>
    <s v="NWN - South Center DB"/>
    <x v="0"/>
    <s v="New main"/>
    <x v="0"/>
    <s v="Commercial Main OR S"/>
    <s v="CON"/>
    <s v="Not assigned"/>
    <s v="3532763"/>
    <s v="2900 Diane Drive MX(WTC)"/>
    <s v="CLOSED"/>
    <s v="STD-MX"/>
    <n v="1"/>
    <n v="0"/>
    <n v="19861.89"/>
    <n v="0"/>
    <n v="240"/>
    <n v="240"/>
    <n v="0"/>
    <s v="X"/>
    <n v="82.757874999999999"/>
    <n v="7410.8"/>
    <n v="12451.09"/>
    <n v="51.879541666666668"/>
    <n v="0"/>
    <n v="82.757874999999999"/>
    <n v="0"/>
    <n v="8"/>
    <x v="0"/>
    <x v="0"/>
  </r>
  <r>
    <x v="1"/>
    <s v="MX COMMERCIAL &amp; INDUSTRIAL MAIN"/>
    <s v="NEW"/>
    <s v="New Construction"/>
    <s v="N/A"/>
    <s v="NWN - Albany DB"/>
    <x v="0"/>
    <s v="New main"/>
    <x v="0"/>
    <s v="Commercial Main OR S"/>
    <s v="CON"/>
    <s v="1"/>
    <s v="3533498"/>
    <s v="NE Arnold Ave-6835. ADAIR(SAS)"/>
    <s v="CLOSED"/>
    <s v="STD-MX"/>
    <n v="1"/>
    <n v="5242.2299999999996"/>
    <n v="14323.43"/>
    <n v="0"/>
    <n v="321"/>
    <n v="321"/>
    <n v="360"/>
    <n v="177.07139900385906"/>
    <n v="44.621277258566977"/>
    <n v="5040.9399999999996"/>
    <n v="9282.49"/>
    <n v="28.917414330218069"/>
    <n v="0"/>
    <n v="44.621277258566977"/>
    <n v="16"/>
    <n v="0"/>
    <x v="0"/>
    <x v="0"/>
  </r>
  <r>
    <x v="1"/>
    <s v="MX COMMERCIAL &amp; INDUSTRIAL MAIN"/>
    <s v="NEW"/>
    <s v="New Construction"/>
    <s v="N/A"/>
    <s v="NWN - Albany DB"/>
    <x v="0"/>
    <s v="New main"/>
    <x v="0"/>
    <s v="Commercial Main OR S"/>
    <s v="CON"/>
    <s v="1"/>
    <s v="3545346"/>
    <s v="Phase 1 Install 2&quot; (p) main"/>
    <s v="CLOSED"/>
    <s v="STD-MX"/>
    <n v="1"/>
    <n v="414.92"/>
    <n v="2431.06"/>
    <n v="0"/>
    <n v="182"/>
    <n v="182"/>
    <n v="0"/>
    <n v="346.69333847488673"/>
    <n v="13.357472527472527"/>
    <n v="992.56"/>
    <n v="1438.5"/>
    <n v="7.9038461538461542"/>
    <n v="0"/>
    <n v="13.357472527472527"/>
    <n v="4"/>
    <n v="0"/>
    <x v="0"/>
    <x v="0"/>
  </r>
  <r>
    <x v="1"/>
    <s v="MX COMMERCIAL &amp; INDUSTRIAL MAIN"/>
    <s v="NEW"/>
    <s v="New Construction"/>
    <s v="N/A"/>
    <s v="NWN - Albany DB"/>
    <x v="0"/>
    <s v="New main"/>
    <x v="0"/>
    <s v="Commercial Main OR S"/>
    <s v="CON"/>
    <s v="1"/>
    <s v="3556943"/>
    <s v="Mill Race Development Ph 1-MX"/>
    <s v="CLOSED"/>
    <s v="STD-MX"/>
    <n v="1"/>
    <n v="7650.55"/>
    <n v="22186.85"/>
    <n v="0"/>
    <n v="753"/>
    <n v="753"/>
    <n v="745"/>
    <n v="201.3438249537615"/>
    <n v="29.464608233731738"/>
    <n v="6782.94"/>
    <n v="15403.91"/>
    <n v="20.456719787516601"/>
    <n v="0"/>
    <n v="29.464608233731738"/>
    <n v="16"/>
    <n v="8"/>
    <x v="0"/>
    <x v="0"/>
  </r>
  <r>
    <x v="1"/>
    <s v="MX COMMERCIAL &amp; INDUSTRIAL MAIN"/>
    <s v="NEW"/>
    <s v="New Construction"/>
    <s v="N/A"/>
    <s v="NWN - Albany DB"/>
    <x v="0"/>
    <s v="New main"/>
    <x v="0"/>
    <s v="Commercial Main OR S"/>
    <s v="CON"/>
    <s v="Not assigned"/>
    <s v="3535114"/>
    <s v="Phase 1- Install 4&quot; (p) main"/>
    <s v="OPEN"/>
    <s v="STD-MX"/>
    <n v="1"/>
    <n v="0"/>
    <n v="35102.32"/>
    <n v="0"/>
    <n v="990"/>
    <n v="990"/>
    <n v="0"/>
    <s v="X"/>
    <n v="35.456888888888891"/>
    <n v="13224.22"/>
    <n v="21878.1"/>
    <n v="22.099090909090908"/>
    <n v="0"/>
    <n v="35.456888888888891"/>
    <m/>
    <m/>
    <x v="0"/>
    <x v="0"/>
  </r>
  <r>
    <x v="1"/>
    <s v="MX COMMERCIAL &amp; INDUSTRIAL MAIN"/>
    <s v="NEW"/>
    <s v="New Construction"/>
    <s v="N/A"/>
    <s v="NWN - Albany DB"/>
    <x v="0"/>
    <s v="New main"/>
    <x v="0"/>
    <s v="Commercial Main OR S"/>
    <s v="CON"/>
    <s v="Not assigned"/>
    <s v="3545348"/>
    <s v="Phase 2 Install 2&quot; (p) main"/>
    <s v="CLOSED"/>
    <s v="STD-MX"/>
    <n v="1"/>
    <n v="1668.8"/>
    <n v="7056.28"/>
    <n v="0"/>
    <n v="556"/>
    <n v="556"/>
    <n v="805"/>
    <n v="263.59180249280922"/>
    <n v="12.691151079136691"/>
    <n v="2657.46"/>
    <n v="4398.82"/>
    <n v="7.9115467625899276"/>
    <n v="0"/>
    <n v="12.691151079136691"/>
    <n v="8"/>
    <n v="0"/>
    <x v="0"/>
    <x v="0"/>
  </r>
  <r>
    <x v="1"/>
    <s v="MX COMMERCIAL &amp; INDUSTRIAL MAIN"/>
    <s v="NEW"/>
    <s v="New Construction"/>
    <s v="N/A"/>
    <s v="NWN - Coos Bay DB"/>
    <x v="0"/>
    <s v="New main"/>
    <x v="0"/>
    <s v="Commercial Main OR S"/>
    <s v="NWN"/>
    <s v="1"/>
    <s v="3539494"/>
    <s v="Pacific2323MX NB School(L2K)"/>
    <s v="CLOSED"/>
    <s v="STD-MX"/>
    <n v="1"/>
    <n v="9975.7999999999993"/>
    <n v="16559.759999999998"/>
    <n v="0"/>
    <n v="606"/>
    <n v="606"/>
    <n v="556"/>
    <n v="122.11060767056276"/>
    <n v="27.326336633663367"/>
    <n v="4378.25"/>
    <n v="12181.51"/>
    <n v="20.101501650165016"/>
    <n v="0"/>
    <n v="27.326336633663367"/>
    <n v="28"/>
    <n v="53.5"/>
    <x v="0"/>
    <x v="0"/>
  </r>
  <r>
    <x v="1"/>
    <s v="MX COMMERCIAL &amp; INDUSTRIAL MAIN"/>
    <s v="NEW"/>
    <s v="New Construction"/>
    <s v="N/A"/>
    <s v="NWN - Eugene DB"/>
    <x v="0"/>
    <s v="New main"/>
    <x v="0"/>
    <s v="Commercial Main OR S"/>
    <s v="CON"/>
    <s v="Not assigned"/>
    <s v="3538808"/>
    <s v="DARLENE LN EUGENE POOL HOUSE(EJA)"/>
    <s v="CLOSED"/>
    <s v="STD-MX"/>
    <n v="1"/>
    <n v="9635.85"/>
    <n v="42373.32"/>
    <n v="0"/>
    <n v="997"/>
    <n v="997"/>
    <n v="980"/>
    <n v="285.40886377434271"/>
    <n v="42.500822467402209"/>
    <n v="14871.75"/>
    <n v="27501.57"/>
    <n v="27.584322968906719"/>
    <n v="0"/>
    <n v="42.500822467402209"/>
    <n v="24"/>
    <n v="0"/>
    <x v="0"/>
    <x v="0"/>
  </r>
  <r>
    <x v="1"/>
    <s v="MX COMMERCIAL &amp; INDUSTRIAL MAIN"/>
    <s v="NEW"/>
    <s v="New Construction"/>
    <s v="N/A"/>
    <s v="NWN - Lincoln City DB"/>
    <x v="0"/>
    <s v="New main"/>
    <x v="0"/>
    <s v="Commercial Main OR S"/>
    <s v="NWN"/>
    <s v="1"/>
    <s v="3529190"/>
    <s v="MX 930 SW Abbey SPCH New Hosp(CMF)"/>
    <s v="CONDUIT"/>
    <s v="STD-MX"/>
    <n v="1"/>
    <n v="38456.36"/>
    <n v="150650.74"/>
    <n v="0"/>
    <n v="1627"/>
    <n v="1627"/>
    <n v="1331"/>
    <n v="249.7961065477856"/>
    <n v="92.594185617701285"/>
    <n v="54588.25"/>
    <n v="96062.49"/>
    <n v="59.042710510141362"/>
    <n v="0"/>
    <n v="92.594185617701285"/>
    <n v="80"/>
    <n v="684.25"/>
    <x v="0"/>
    <x v="0"/>
  </r>
  <r>
    <x v="1"/>
    <s v="MX COMMERCIAL &amp; INDUSTRIAL MAIN"/>
    <s v="NEW"/>
    <s v="New Construction"/>
    <s v="N/A"/>
    <s v="NWN - Mt Scott DB"/>
    <x v="0"/>
    <s v="New main"/>
    <x v="0"/>
    <s v="Commercial Main OR S"/>
    <s v="CON"/>
    <s v="1"/>
    <s v="3520724"/>
    <s v="17SE 162nd Ave-12900 &amp; 12960(SAS)"/>
    <s v="CLOSED"/>
    <s v="STD-MX"/>
    <n v="1"/>
    <n v="7105.52"/>
    <n v="11535.39"/>
    <n v="0"/>
    <n v="349"/>
    <n v="349"/>
    <n v="364"/>
    <n v="104.06852700435718"/>
    <n v="33.052693409742119"/>
    <n v="4140.78"/>
    <n v="7394.61"/>
    <n v="21.187994269340976"/>
    <n v="0"/>
    <n v="33.052693409742119"/>
    <n v="20"/>
    <n v="0"/>
    <x v="0"/>
    <x v="0"/>
  </r>
  <r>
    <x v="1"/>
    <s v="MX COMMERCIAL &amp; INDUSTRIAL MAIN"/>
    <s v="NEW"/>
    <s v="New Construction"/>
    <s v="N/A"/>
    <s v="NWN - Parkrose DB"/>
    <x v="0"/>
    <s v="New main"/>
    <x v="0"/>
    <s v="Commercial Main OR S"/>
    <s v="CON"/>
    <s v="1"/>
    <s v="3524685"/>
    <s v="17880 and 17890 Airport Way(WTC)"/>
    <s v="OPEN"/>
    <s v="STD-MX"/>
    <n v="1"/>
    <n v="8500.57"/>
    <n v="16165.45"/>
    <n v="0"/>
    <n v="625"/>
    <n v="625"/>
    <n v="570"/>
    <n v="123.43713421570554"/>
    <n v="25.864719999999998"/>
    <n v="5672.59"/>
    <n v="10492.86"/>
    <n v="16.788575999999999"/>
    <n v="0"/>
    <n v="25.864719999999998"/>
    <n v="32"/>
    <n v="0"/>
    <x v="0"/>
    <x v="0"/>
  </r>
  <r>
    <x v="1"/>
    <s v="MX COMMERCIAL &amp; INDUSTRIAL MAIN"/>
    <s v="NEW"/>
    <s v="New Construction"/>
    <s v="N/A"/>
    <s v="NWN - Parkrose DB"/>
    <x v="0"/>
    <s v="New main"/>
    <x v="0"/>
    <s v="Commercial Main OR S"/>
    <s v="CON"/>
    <s v="1"/>
    <s v="3531655"/>
    <s v="NE Harlow Rd-803. Troutdale(SAS)"/>
    <s v="OPEN"/>
    <s v="STD-MX"/>
    <n v="1"/>
    <n v="2948.66"/>
    <n v="5797.25"/>
    <n v="0"/>
    <n v="293"/>
    <n v="293"/>
    <n v="290"/>
    <n v="121.37716793390896"/>
    <n v="19.785836177474401"/>
    <n v="2218.25"/>
    <n v="3579"/>
    <n v="12.215017064846416"/>
    <n v="0"/>
    <n v="19.785836177474401"/>
    <n v="8"/>
    <n v="0"/>
    <x v="0"/>
    <x v="0"/>
  </r>
  <r>
    <x v="1"/>
    <s v="MX COMMERCIAL &amp; INDUSTRIAL MAIN"/>
    <s v="NEW"/>
    <s v="New Construction"/>
    <s v="N/A"/>
    <s v="NWN - Parkrose DB"/>
    <x v="0"/>
    <s v="New main"/>
    <x v="0"/>
    <s v="Commercial Main OR S"/>
    <s v="CON"/>
    <s v="1"/>
    <s v="3540880"/>
    <s v="N MISSISSIPI 3913/3917 PDX MX(EJA)"/>
    <s v="CLOSED"/>
    <s v="STD-MX"/>
    <n v="1"/>
    <n v="9893.6299999999992"/>
    <n v="5797.69"/>
    <n v="0"/>
    <n v="112"/>
    <n v="112"/>
    <n v="150"/>
    <n v="36.172971902122882"/>
    <n v="51.765089285714289"/>
    <n v="2218.87"/>
    <n v="3578.82"/>
    <n v="31.953749999999999"/>
    <n v="0"/>
    <n v="51.765089285714289"/>
    <n v="20"/>
    <n v="0"/>
    <x v="0"/>
    <x v="0"/>
  </r>
  <r>
    <x v="1"/>
    <s v="MX COMMERCIAL &amp; INDUSTRIAL MAIN"/>
    <s v="NEW"/>
    <s v="New Construction"/>
    <s v="N/A"/>
    <s v="NWN - Parkrose DB"/>
    <x v="0"/>
    <s v="New main"/>
    <x v="0"/>
    <s v="Commercial Main OR S"/>
    <s v="NWN"/>
    <s v="1"/>
    <s v="3525602"/>
    <s v="NW Glisan St-1430. Portland(SAS)"/>
    <s v="CLOSED"/>
    <s v="STD-MX"/>
    <n v="1"/>
    <n v="17919.189999999999"/>
    <n v="92295.74"/>
    <n v="0"/>
    <n v="187"/>
    <n v="187"/>
    <n v="230"/>
    <n v="369.82625888781803"/>
    <n v="493.56010695187166"/>
    <n v="26025.87"/>
    <n v="66269.87"/>
    <n v="354.38433155080213"/>
    <n v="0"/>
    <n v="493.56010695187166"/>
    <n v="40"/>
    <n v="359.5"/>
    <x v="0"/>
    <x v="0"/>
  </r>
  <r>
    <x v="1"/>
    <s v="MX COMMERCIAL &amp; INDUSTRIAL MAIN"/>
    <s v="NEW"/>
    <s v="New Construction"/>
    <s v="N/A"/>
    <s v="NWN - Parkrose DB"/>
    <x v="0"/>
    <s v="New main"/>
    <x v="0"/>
    <s v="Commercial Main OR S"/>
    <s v="NWN"/>
    <s v="1"/>
    <s v="3536743"/>
    <s v="NW Overton St-1470. Portland(SAS)"/>
    <s v="CLOSED"/>
    <s v="STD-MX"/>
    <n v="1"/>
    <n v="15764.1"/>
    <n v="30650.99"/>
    <n v="0"/>
    <n v="294"/>
    <n v="294"/>
    <n v="170"/>
    <n v="137.26714496863127"/>
    <n v="104.25506802721088"/>
    <n v="9012.06"/>
    <n v="21638.93"/>
    <n v="73.601802721088433"/>
    <n v="0"/>
    <n v="104.25506802721088"/>
    <n v="32"/>
    <n v="131"/>
    <x v="0"/>
    <x v="0"/>
  </r>
  <r>
    <x v="1"/>
    <s v="MX COMMERCIAL &amp; INDUSTRIAL MAIN"/>
    <s v="NEW"/>
    <s v="New Construction"/>
    <s v="N/A"/>
    <s v="NWN - Parkrose DB"/>
    <x v="0"/>
    <s v="New main"/>
    <x v="0"/>
    <s v="Commercial Main OR S"/>
    <s v="NWN"/>
    <s v="1"/>
    <s v="3538834"/>
    <s v="SW Naito Pkwy-221. Portland(SAS)"/>
    <s v="CLOSED"/>
    <s v="STD-MX"/>
    <n v="1"/>
    <n v="13292.6"/>
    <n v="20945.62"/>
    <n v="0"/>
    <n v="53"/>
    <n v="53"/>
    <n v="35"/>
    <n v="112.43707024961256"/>
    <n v="395.20037735849058"/>
    <n v="5999.81"/>
    <n v="14945.81"/>
    <n v="281.99641509433962"/>
    <n v="0"/>
    <n v="395.20037735849058"/>
    <n v="32"/>
    <n v="102"/>
    <x v="0"/>
    <x v="0"/>
  </r>
  <r>
    <x v="1"/>
    <s v="MX COMMERCIAL &amp; INDUSTRIAL MAIN"/>
    <s v="NEW"/>
    <s v="New Construction"/>
    <s v="N/A"/>
    <s v="NWN - Parkrose DB"/>
    <x v="0"/>
    <s v="New main"/>
    <x v="0"/>
    <s v="Commercial Main OR S"/>
    <s v="NWN"/>
    <s v="1"/>
    <s v="3546171"/>
    <s v="NW 17th 1331 MX PDX(EJA)"/>
    <s v="CLOSED"/>
    <s v="STD-MX"/>
    <n v="1"/>
    <n v="9152.9699999999993"/>
    <n v="21093.95"/>
    <n v="0"/>
    <n v="20"/>
    <n v="20"/>
    <n v="50"/>
    <n v="163.94033849122198"/>
    <n v="1054.6975"/>
    <n v="6088.54"/>
    <n v="15005.41"/>
    <n v="750.27049999999997"/>
    <n v="0"/>
    <n v="1054.6975"/>
    <n v="24"/>
    <n v="108.5"/>
    <x v="0"/>
    <x v="0"/>
  </r>
  <r>
    <x v="1"/>
    <s v="MX COMMERCIAL &amp; INDUSTRIAL MAIN"/>
    <s v="NEW"/>
    <s v="New Construction"/>
    <s v="N/A"/>
    <s v="NWN - Salem DB"/>
    <x v="0"/>
    <s v="New main"/>
    <x v="0"/>
    <s v="Commercial Main OR S"/>
    <s v="CON"/>
    <s v="1"/>
    <s v="3514894"/>
    <s v="Rose Garden St NE-2540. Salem(SAS)"/>
    <s v="CLOSED"/>
    <s v="STD-MX"/>
    <n v="1"/>
    <n v="2426"/>
    <n v="7281.02"/>
    <n v="0"/>
    <n v="460"/>
    <n v="460"/>
    <n v="472"/>
    <n v="194.51607584501235"/>
    <n v="15.828304347826087"/>
    <n v="2562.06"/>
    <n v="4718.96"/>
    <n v="10.258608695652175"/>
    <n v="0"/>
    <n v="15.828304347826087"/>
    <n v="8"/>
    <n v="0"/>
    <x v="0"/>
    <x v="0"/>
  </r>
  <r>
    <x v="1"/>
    <s v="MX COMMERCIAL &amp; INDUSTRIAL MAIN"/>
    <s v="NEW"/>
    <s v="New Construction"/>
    <s v="N/A"/>
    <s v="NWN - Salem DB"/>
    <x v="0"/>
    <s v="New main"/>
    <x v="0"/>
    <s v="Commercial Main OR S"/>
    <s v="CON"/>
    <s v="1"/>
    <s v="3536888"/>
    <s v="S Hazel Dell Way-138. Canby(SAS)"/>
    <s v="OPEN"/>
    <s v="STD-MX"/>
    <n v="1"/>
    <n v="1551.21"/>
    <n v="5657.74"/>
    <n v="0"/>
    <n v="310"/>
    <n v="310"/>
    <n v="350"/>
    <n v="225.1713178744335"/>
    <n v="18.250774193548388"/>
    <n v="2164.86"/>
    <n v="3492.88"/>
    <n v="11.267354838709677"/>
    <n v="0"/>
    <n v="18.250774193548388"/>
    <n v="6"/>
    <n v="0"/>
    <x v="0"/>
    <x v="0"/>
  </r>
  <r>
    <x v="1"/>
    <s v="MX COMMERCIAL &amp; INDUSTRIAL MAIN"/>
    <s v="NEW"/>
    <s v="New Construction"/>
    <s v="N/A"/>
    <s v="NWN - Salem DB"/>
    <x v="0"/>
    <s v="New main"/>
    <x v="0"/>
    <s v="Commercial Main OR S"/>
    <s v="CON"/>
    <s v="Not assigned"/>
    <s v="3527637"/>
    <s v="2950 Boone Rd SE MX(WTC)"/>
    <s v="OPEN"/>
    <s v="STD-MX"/>
    <n v="1"/>
    <n v="3671.42"/>
    <n v="19668.37"/>
    <n v="0"/>
    <n v="690"/>
    <n v="690"/>
    <n v="640"/>
    <n v="347.69571446470303"/>
    <n v="28.504884057971015"/>
    <n v="6903"/>
    <n v="12765.37"/>
    <n v="18.500536231884059"/>
    <n v="0"/>
    <n v="28.504884057971015"/>
    <n v="8"/>
    <n v="0"/>
    <x v="0"/>
    <x v="0"/>
  </r>
  <r>
    <x v="1"/>
    <s v="MX COMMERCIAL &amp; INDUSTRIAL MAIN"/>
    <s v="NEW"/>
    <s v="New Construction"/>
    <s v="N/A"/>
    <s v="NWN - Salem DB"/>
    <x v="0"/>
    <s v="New main"/>
    <x v="0"/>
    <s v="Commercial Main OR S"/>
    <s v="CON"/>
    <s v="Not assigned"/>
    <s v="3546604"/>
    <s v="Gaffin Rd SE-5240. Salem(SAS)"/>
    <s v="CLOSED"/>
    <s v="STD-MX"/>
    <n v="1"/>
    <n v="0"/>
    <n v="54257.11"/>
    <n v="0"/>
    <n v="784"/>
    <n v="784"/>
    <n v="0"/>
    <s v="X"/>
    <n v="69.205497448979585"/>
    <n v="20408.650000000001"/>
    <n v="33848.46"/>
    <n v="43.174056122448981"/>
    <n v="0"/>
    <n v="69.205497448979585"/>
    <m/>
    <m/>
    <x v="0"/>
    <x v="0"/>
  </r>
  <r>
    <x v="1"/>
    <s v="MX COMMERCIAL &amp; INDUSTRIAL MAIN"/>
    <s v="NEW"/>
    <s v="New Construction"/>
    <s v="N/A"/>
    <s v="NWN - Salem DB"/>
    <x v="0"/>
    <s v="New main"/>
    <x v="0"/>
    <s v="Commercial Main OR S"/>
    <s v="NWN"/>
    <s v="1"/>
    <s v="3486887"/>
    <s v="Install 1&quot; (P) main"/>
    <s v="CONDUIT"/>
    <s v="STD-MX"/>
    <n v="1"/>
    <n v="193"/>
    <n v="13679.54"/>
    <n v="16970.77"/>
    <n v="150"/>
    <n v="150"/>
    <n v="150"/>
    <n v="5262.1295336787562"/>
    <n v="91.196933333333334"/>
    <n v="3523.63"/>
    <n v="10155.91"/>
    <n v="67.706066666666672"/>
    <n v="0"/>
    <n v="91.196933333333334"/>
    <n v="20"/>
    <n v="57.5"/>
    <x v="0"/>
    <x v="0"/>
  </r>
  <r>
    <x v="1"/>
    <s v="MX COMMERCIAL &amp; INDUSTRIAL MAIN"/>
    <s v="NEW"/>
    <s v="New Construction"/>
    <s v="N/A"/>
    <s v="NWN - Salem DB"/>
    <x v="0"/>
    <s v="New main"/>
    <x v="0"/>
    <s v="Commercial Main OR S"/>
    <s v="NWN"/>
    <s v="1"/>
    <s v="3511606"/>
    <s v="Mill Creek Corporate Center MX(WTC)"/>
    <s v="CONDUIT"/>
    <s v="STD-MX"/>
    <n v="1"/>
    <n v="3860.93"/>
    <n v="4688.38"/>
    <n v="0"/>
    <n v="453"/>
    <n v="453"/>
    <n v="1270"/>
    <n v="77.07339941413079"/>
    <n v="10.34962472406181"/>
    <n v="1712.63"/>
    <n v="2975.75"/>
    <n v="6.5689845474613691"/>
    <n v="0"/>
    <n v="10.34962472406181"/>
    <n v="16"/>
    <n v="15"/>
    <x v="0"/>
    <x v="0"/>
  </r>
  <r>
    <x v="1"/>
    <s v="MX COMMERCIAL &amp; INDUSTRIAL MAIN"/>
    <s v="NEW"/>
    <s v="New Construction"/>
    <s v="N/A"/>
    <s v="NWN - Salem DB"/>
    <x v="0"/>
    <s v="New main"/>
    <x v="0"/>
    <s v="Commercial Main OR S"/>
    <s v="NWN"/>
    <s v="1"/>
    <s v="3526683"/>
    <s v="Install 2&quot; (W) Class E Main"/>
    <s v="CONDUIT"/>
    <s v="STD-MX"/>
    <n v="1"/>
    <n v="161.41999999999999"/>
    <n v="13403.52"/>
    <n v="0"/>
    <n v="45"/>
    <n v="45"/>
    <n v="0"/>
    <n v="4988.8303803741792"/>
    <n v="297.85599999999999"/>
    <n v="5350.55"/>
    <n v="8052.97"/>
    <n v="178.95488888888889"/>
    <n v="0"/>
    <n v="297.85599999999999"/>
    <n v="1"/>
    <n v="56"/>
    <x v="0"/>
    <x v="0"/>
  </r>
  <r>
    <x v="1"/>
    <s v="MX COMMERCIAL &amp; INDUSTRIAL MAIN"/>
    <s v="NEW"/>
    <s v="New Construction"/>
    <s v="N/A"/>
    <s v="NWN - Salem DB"/>
    <x v="0"/>
    <s v="New main"/>
    <x v="0"/>
    <s v="Commercial Main OR S"/>
    <s v="NWN"/>
    <s v="1"/>
    <s v="3541358"/>
    <s v="Whitaker Dr SE-1570. Salem(SAS)"/>
    <s v="CLOSED"/>
    <s v="STD-MX"/>
    <n v="1"/>
    <n v="6345.85"/>
    <n v="43006.59"/>
    <n v="0"/>
    <n v="246"/>
    <n v="246"/>
    <n v="84"/>
    <n v="458.64557151524224"/>
    <n v="174.82353658536584"/>
    <n v="13901.63"/>
    <n v="29104.959999999999"/>
    <n v="118.31284552845528"/>
    <n v="0"/>
    <n v="174.82353658536584"/>
    <n v="0"/>
    <n v="97.5"/>
    <x v="0"/>
    <x v="0"/>
  </r>
  <r>
    <x v="1"/>
    <s v="MX COMMERCIAL &amp; INDUSTRIAL MAIN"/>
    <s v="NEW"/>
    <s v="New Construction"/>
    <s v="N/A"/>
    <s v="NWN - Salem DB"/>
    <x v="0"/>
    <s v="New main"/>
    <x v="0"/>
    <s v="Commercial Main OR S"/>
    <s v="NWN"/>
    <s v="Not assigned"/>
    <s v="3525820"/>
    <s v="Install 4&quot; (P) main"/>
    <s v="CONDUIT"/>
    <s v="STD-MX"/>
    <n v="1"/>
    <n v="161.41999999999999"/>
    <n v="9457.2099999999991"/>
    <n v="0"/>
    <n v="820"/>
    <n v="820"/>
    <n v="0"/>
    <n v="3951.1770536488661"/>
    <n v="11.533182926829268"/>
    <n v="3079.22"/>
    <n v="6377.99"/>
    <n v="7.7780365853658537"/>
    <n v="0"/>
    <n v="11.533182926829268"/>
    <n v="1"/>
    <n v="51"/>
    <x v="0"/>
    <x v="0"/>
  </r>
  <r>
    <x v="1"/>
    <s v="MX COMMERCIAL &amp; INDUSTRIAL MAIN"/>
    <s v="NEW"/>
    <s v="New Construction"/>
    <s v="N/A"/>
    <s v="NWN - Salem DB"/>
    <x v="0"/>
    <s v="New main"/>
    <x v="0"/>
    <s v="Commercial Main OR S"/>
    <s v="#"/>
    <s v="1"/>
    <s v="3507119"/>
    <s v="4&quot;(W) MX Butteville Rd NE-21256. Donald("/>
    <s v="CLOSED"/>
    <s v="STD-MX"/>
    <n v="1"/>
    <n v="44587.3"/>
    <n v="0"/>
    <n v="0"/>
    <n v="0"/>
    <n v="0"/>
    <n v="280"/>
    <n v="0"/>
    <n v="0"/>
    <m/>
    <n v="0"/>
    <n v="0"/>
    <n v="0"/>
    <n v="0"/>
    <n v="40"/>
    <n v="0"/>
    <x v="1"/>
    <x v="0"/>
  </r>
  <r>
    <x v="1"/>
    <s v="MX COMMERCIAL &amp; INDUSTRIAL MAIN"/>
    <s v="NEW"/>
    <s v="New Construction"/>
    <s v="N/A"/>
    <s v="NWN - South Center DB"/>
    <x v="0"/>
    <s v="New main"/>
    <x v="0"/>
    <s v="Commercial Main OR S"/>
    <s v="CON"/>
    <s v="Not assigned"/>
    <s v="3534582"/>
    <s v="SW Appledale Rd-17051. Tigard(SAS)"/>
    <s v="CLOSED"/>
    <s v="STD-MX"/>
    <n v="1"/>
    <n v="1580.79"/>
    <n v="6959.42"/>
    <n v="0"/>
    <n v="182"/>
    <n v="182"/>
    <n v="182"/>
    <n v="274.79298325520784"/>
    <n v="38.238571428571426"/>
    <n v="2615.52"/>
    <n v="4343.8999999999996"/>
    <n v="23.867582417582419"/>
    <n v="0"/>
    <n v="38.238571428571426"/>
    <n v="8"/>
    <n v="0"/>
    <x v="0"/>
    <x v="0"/>
  </r>
  <r>
    <x v="1"/>
    <s v="MX COMMERCIAL &amp; INDUSTRIAL MAIN"/>
    <s v="NEW"/>
    <s v="New Construction"/>
    <s v="N/A"/>
    <s v="NWN - South Center DB"/>
    <x v="0"/>
    <s v="New main"/>
    <x v="0"/>
    <s v="Commercial Main OR S"/>
    <s v="CON"/>
    <s v="Not assigned"/>
    <s v="3544630"/>
    <s v="Cove Apartments(SAS)"/>
    <s v="OPEN"/>
    <s v="STD-MX"/>
    <n v="1"/>
    <n v="1191.24"/>
    <n v="14687.91"/>
    <n v="0"/>
    <n v="454"/>
    <n v="454"/>
    <n v="252"/>
    <n v="769.88600114166752"/>
    <n v="32.352224669603522"/>
    <n v="5516.72"/>
    <n v="9171.19"/>
    <n v="20.200859030837005"/>
    <n v="0"/>
    <n v="32.352224669603522"/>
    <n v="5"/>
    <n v="0"/>
    <x v="0"/>
    <x v="0"/>
  </r>
  <r>
    <x v="1"/>
    <s v="MX COMMERCIAL &amp; INDUSTRIAL MAIN"/>
    <s v="NEW"/>
    <s v="New Construction"/>
    <s v="N/A"/>
    <s v="NWN - South Center DB"/>
    <x v="0"/>
    <s v="New main"/>
    <x v="0"/>
    <s v="Commercial Main OR S"/>
    <s v="CON"/>
    <s v="Not assigned"/>
    <s v="3547818"/>
    <s v="SW Tualatin Sherwood Rd-12155(SAS)"/>
    <s v="CONDUIT"/>
    <s v="STD-MX"/>
    <n v="1"/>
    <n v="0"/>
    <n v="32129.29"/>
    <n v="0"/>
    <n v="579"/>
    <n v="579"/>
    <n v="0"/>
    <s v="X"/>
    <n v="55.491001727115716"/>
    <n v="12104.18"/>
    <n v="20025.11"/>
    <n v="34.585682210708114"/>
    <n v="0"/>
    <n v="55.491001727115716"/>
    <m/>
    <m/>
    <x v="0"/>
    <x v="0"/>
  </r>
  <r>
    <x v="1"/>
    <s v="MX COMMERCIAL &amp; INDUSTRIAL MAIN"/>
    <s v="NEW"/>
    <s v="New Construction"/>
    <s v="N/A"/>
    <s v="NWN - Sunset DB"/>
    <x v="0"/>
    <s v="New main"/>
    <x v="0"/>
    <s v="Commercial Main OR S"/>
    <s v="CON"/>
    <s v="Not assigned"/>
    <s v="3539032"/>
    <s v="SW Lynnfield Ln-11940. Bvx(SAS)"/>
    <s v="CLOSED"/>
    <s v="STD-MX"/>
    <n v="1"/>
    <n v="0"/>
    <n v="14419.88"/>
    <n v="0"/>
    <n v="335"/>
    <n v="335"/>
    <n v="0"/>
    <s v="X"/>
    <n v="43.044417910447763"/>
    <n v="5037.87"/>
    <n v="9382.01"/>
    <n v="28.006"/>
    <n v="0"/>
    <n v="43.044417910447763"/>
    <n v="0"/>
    <n v="4"/>
    <x v="0"/>
    <x v="0"/>
  </r>
  <r>
    <x v="1"/>
    <s v="MX COMMERCIAL &amp; INDUSTRIAL MAIN"/>
    <s v="NEW"/>
    <s v="New Construction"/>
    <s v="N/A"/>
    <s v="NWN - Sunset DB"/>
    <x v="0"/>
    <s v="New main"/>
    <x v="0"/>
    <s v="Commercial Main OR S"/>
    <s v="CON"/>
    <s v="Not assigned"/>
    <s v="3539640"/>
    <s v="SE Cypress St-2090. Hillsboro(SAS)"/>
    <s v="OPEN"/>
    <s v="STD-MX"/>
    <n v="1"/>
    <n v="0"/>
    <n v="13226.96"/>
    <n v="0"/>
    <n v="223"/>
    <n v="223"/>
    <n v="0"/>
    <s v="X"/>
    <n v="59.313721973094168"/>
    <n v="4641.3900000000003"/>
    <n v="8585.57"/>
    <n v="38.500313901345294"/>
    <n v="0"/>
    <n v="59.313721973094168"/>
    <m/>
    <m/>
    <x v="0"/>
    <x v="0"/>
  </r>
  <r>
    <x v="1"/>
    <s v="MX COMMERCIAL &amp; INDUSTRIAL MAIN"/>
    <s v="NEW"/>
    <s v="New Construction"/>
    <s v="N/A"/>
    <s v="NWN - Sunset DB"/>
    <x v="0"/>
    <s v="New main"/>
    <x v="0"/>
    <s v="Commercial Main OR S"/>
    <s v="NWN"/>
    <s v="1"/>
    <s v="3527655"/>
    <s v="SW Western Ave-4855. Beaverton(SAS)"/>
    <s v="CLOSED"/>
    <s v="STD-MX"/>
    <n v="1"/>
    <n v="5428.11"/>
    <n v="29868.86"/>
    <n v="0"/>
    <n v="278"/>
    <n v="278"/>
    <n v="250"/>
    <n v="393.79876236848554"/>
    <n v="107.44194244604317"/>
    <n v="8493.0300000000007"/>
    <n v="21375.83"/>
    <n v="76.891474820143884"/>
    <n v="0"/>
    <n v="107.44194244604317"/>
    <n v="1"/>
    <n v="150.5"/>
    <x v="0"/>
    <x v="0"/>
  </r>
  <r>
    <x v="1"/>
    <s v="MX COMMERCIAL &amp; INDUSTRIAL MAIN"/>
    <s v="NEW"/>
    <s v="New Construction"/>
    <s v="N/A"/>
    <s v="NWN - The Dalles DB Oregon"/>
    <x v="0"/>
    <s v="New main"/>
    <x v="0"/>
    <s v="Commercial Main OR S"/>
    <s v="NWN"/>
    <s v="1"/>
    <s v="3467808"/>
    <s v="Riverside Dr, 000(TLB)"/>
    <s v="OPEN"/>
    <s v="STD-MX"/>
    <n v="1"/>
    <n v="2691.52"/>
    <n v="6367.73"/>
    <n v="9175.08"/>
    <n v="282"/>
    <n v="282"/>
    <n v="280"/>
    <n v="145.59579717037212"/>
    <n v="22.580602836879432"/>
    <n v="2448.9899999999998"/>
    <n v="3918.74"/>
    <n v="13.896241134751772"/>
    <n v="0"/>
    <n v="22.580602836879432"/>
    <n v="8"/>
    <n v="21.25"/>
    <x v="0"/>
    <x v="0"/>
  </r>
  <r>
    <x v="1"/>
    <s v="MX COMMERCIAL &amp; INDUSTRIAL MAIN"/>
    <s v="NEW"/>
    <s v="New Construction"/>
    <s v="N/A"/>
    <s v="NWN - The Dalles DB Oregon"/>
    <x v="0"/>
    <s v="New main"/>
    <x v="0"/>
    <s v="Commercial Main OR S"/>
    <s v="NWN"/>
    <s v="1"/>
    <s v="3487225"/>
    <s v="Portway Ave, 403/407(TLB)"/>
    <s v="OPEN"/>
    <s v="STD-MX"/>
    <n v="1"/>
    <n v="2660.63"/>
    <n v="11403.3"/>
    <n v="9399.91"/>
    <n v="78"/>
    <n v="78"/>
    <n v="100"/>
    <n v="304.89508124015742"/>
    <n v="146.19615384615383"/>
    <n v="3291.17"/>
    <n v="8112.13"/>
    <n v="104.00166666666667"/>
    <n v="0"/>
    <n v="146.19615384615383"/>
    <n v="8"/>
    <n v="51.5"/>
    <x v="0"/>
    <x v="0"/>
  </r>
  <r>
    <x v="1"/>
    <s v="MX COMMERCIAL &amp; INDUSTRIAL MAIN"/>
    <s v="NEW"/>
    <s v="New Construction"/>
    <s v="N/A"/>
    <s v="NWN - Vancouver DB"/>
    <x v="0"/>
    <s v="New main"/>
    <x v="0"/>
    <s v="Commercial Main OR S"/>
    <s v="CON"/>
    <s v="1"/>
    <s v="3519783"/>
    <s v="E 3rd Loop-2370. Vancouver(SAS)"/>
    <s v="CONDUIT"/>
    <s v="STD-MX"/>
    <n v="1"/>
    <n v="2457.9699999999998"/>
    <n v="4653.93"/>
    <n v="0"/>
    <n v="87"/>
    <n v="87"/>
    <n v="87"/>
    <n v="116.6893818883062"/>
    <n v="53.493448275862072"/>
    <n v="1785.74"/>
    <n v="2868.19"/>
    <n v="32.967701149425288"/>
    <n v="0"/>
    <n v="53.493448275862072"/>
    <n v="8"/>
    <n v="0"/>
    <x v="0"/>
    <x v="1"/>
  </r>
  <r>
    <x v="1"/>
    <s v="MX COMMERCIAL &amp; INDUSTRIAL MAIN"/>
    <s v="NEW"/>
    <s v="New Construction"/>
    <s v="N/A"/>
    <s v="NWN - Vancouver DB"/>
    <x v="0"/>
    <s v="New main"/>
    <x v="0"/>
    <s v="Commercial Main OR S"/>
    <s v="CON"/>
    <s v="1"/>
    <s v="3535353"/>
    <s v="02-Install main extension to serve new c"/>
    <s v="CONDUIT"/>
    <s v="STD-MX"/>
    <n v="1"/>
    <n v="103.73"/>
    <n v="15850.33"/>
    <n v="0"/>
    <n v="468"/>
    <n v="468"/>
    <n v="0"/>
    <n v="9903.0849320350917"/>
    <n v="33.868226495726496"/>
    <n v="5577.86"/>
    <n v="10272.469999999999"/>
    <n v="21.949722222222221"/>
    <n v="0"/>
    <n v="33.868226495726496"/>
    <n v="1"/>
    <n v="0"/>
    <x v="0"/>
    <x v="1"/>
  </r>
  <r>
    <x v="1"/>
    <s v="MX COMMERCIAL &amp; INDUSTRIAL MAIN"/>
    <s v="NEW"/>
    <s v="New Construction"/>
    <s v="N/A"/>
    <s v="NWN - Vancouver DB"/>
    <x v="0"/>
    <s v="New main"/>
    <x v="0"/>
    <s v="Commercial Main OR S"/>
    <s v="CON"/>
    <s v="Not assigned"/>
    <s v="3530996"/>
    <s v="Install 2&quot; (P) Main Stub"/>
    <s v="CLOSED"/>
    <s v="STD-MX"/>
    <n v="2"/>
    <n v="0"/>
    <n v="6556.88"/>
    <n v="0"/>
    <n v="35"/>
    <n v="17.5"/>
    <n v="0"/>
    <s v="X"/>
    <n v="187.33942857142858"/>
    <n v="2307.7600000000002"/>
    <n v="4249.12"/>
    <n v="121.40342857142858"/>
    <n v="0"/>
    <n v="187.33942857142858"/>
    <m/>
    <m/>
    <x v="0"/>
    <x v="1"/>
  </r>
  <r>
    <x v="1"/>
    <s v="MX COMMERCIAL &amp; INDUSTRIAL MAIN"/>
    <s v="NEW"/>
    <s v="New Construction"/>
    <s v="N/A"/>
    <s v="NWN - Vancouver DB"/>
    <x v="0"/>
    <s v="New main"/>
    <x v="0"/>
    <s v="Commercial Main OR S"/>
    <s v="CON"/>
    <s v="Not assigned"/>
    <s v="3530997"/>
    <s v="Install 4&quot; (P) Main Stub"/>
    <s v="CLOSED"/>
    <s v="STD-MX"/>
    <n v="2"/>
    <n v="0"/>
    <n v="30652.54"/>
    <n v="0"/>
    <n v="70"/>
    <n v="35"/>
    <n v="0"/>
    <s v="X"/>
    <n v="437.89342857142856"/>
    <n v="10788.37"/>
    <n v="19864.169999999998"/>
    <n v="283.77385714285714"/>
    <n v="0"/>
    <n v="437.89342857142856"/>
    <m/>
    <m/>
    <x v="0"/>
    <x v="2"/>
  </r>
  <r>
    <x v="1"/>
    <s v="MX COMMERCIAL &amp; INDUSTRIAL MAIN"/>
    <s v="NEW"/>
    <s v="New Construction"/>
    <s v="N/A"/>
    <s v="NWN - Vancouver DB"/>
    <x v="0"/>
    <s v="New main"/>
    <x v="0"/>
    <s v="Commercial Main OR S"/>
    <s v="NWN"/>
    <s v="1"/>
    <s v="3522578"/>
    <s v="NW Fruite Valley Rd-4180. Vanc(SAS)"/>
    <s v="OPEN"/>
    <s v="STD-MX"/>
    <n v="1"/>
    <n v="1122.42"/>
    <n v="13786.65"/>
    <n v="0"/>
    <n v="685"/>
    <n v="685"/>
    <n v="751"/>
    <n v="817.88724363429014"/>
    <n v="20.126496350364963"/>
    <n v="4606.5200000000004"/>
    <n v="9180.1299999999992"/>
    <n v="13.401649635036497"/>
    <n v="0"/>
    <n v="20.126496350364963"/>
    <n v="20"/>
    <n v="48"/>
    <x v="0"/>
    <x v="1"/>
  </r>
  <r>
    <x v="1"/>
    <s v="MX COMMERCIAL &amp; INDUSTRIAL MAIN"/>
    <s v="NEW"/>
    <s v="New Construction"/>
    <s v="N/A"/>
    <s v="NWN - Vancouver DB"/>
    <x v="0"/>
    <s v="New main"/>
    <x v="0"/>
    <s v="Commercial Main OR S"/>
    <s v="NWN"/>
    <s v="1"/>
    <s v="3531907"/>
    <s v="NW Whitney Rd-6620. Vancouver(SAS)"/>
    <s v="OPEN"/>
    <s v="STD-MX"/>
    <n v="1"/>
    <n v="6196.64"/>
    <n v="32033.24"/>
    <n v="0"/>
    <n v="542"/>
    <n v="542"/>
    <n v="551"/>
    <n v="362.45755764414264"/>
    <n v="59.101918819188192"/>
    <n v="9573.0499999999993"/>
    <n v="22460.19"/>
    <n v="41.439464944649444"/>
    <n v="0"/>
    <n v="59.101918819188192"/>
    <n v="16"/>
    <n v="123"/>
    <x v="0"/>
    <x v="1"/>
  </r>
  <r>
    <x v="1"/>
    <s v="MX COMMERCIAL &amp; INDUSTRIAL MAIN"/>
    <s v="NEW"/>
    <s v="New Construction"/>
    <s v="N/A"/>
    <s v="NWN - Vancouver DB"/>
    <x v="0"/>
    <s v="New main"/>
    <x v="0"/>
    <s v="Commercial Main OR S"/>
    <s v="#"/>
    <s v="1"/>
    <s v="3556068"/>
    <s v="Order for paving charges"/>
    <s v="CLOSED"/>
    <s v="STD-MX"/>
    <n v="1"/>
    <n v="166.69"/>
    <n v="0"/>
    <n v="0"/>
    <m/>
    <n v="0"/>
    <m/>
    <n v="0"/>
    <n v="0"/>
    <m/>
    <n v="0"/>
    <n v="0"/>
    <n v="0"/>
    <n v="0"/>
    <n v="1"/>
    <n v="0"/>
    <x v="1"/>
    <x v="1"/>
  </r>
  <r>
    <x v="2"/>
    <s v="MX COMMERCIAL &amp; INDUSTRIAL MAIN"/>
    <s v="CONV"/>
    <s v="Conversion"/>
    <s v="N/A"/>
    <s v="NWN - Coos Bay DB"/>
    <x v="0"/>
    <s v="New main"/>
    <x v="0"/>
    <s v="Commercial Main OR S"/>
    <s v="NWN"/>
    <s v="1"/>
    <s v="3483974"/>
    <s v="Ocean3333(L2K)"/>
    <s v="CLOSED"/>
    <s v="STD-MX"/>
    <n v="1"/>
    <n v="24847.31"/>
    <n v="14279.82"/>
    <n v="95654.79"/>
    <n v="284"/>
    <n v="284"/>
    <n v="716"/>
    <n v="35.288447723314917"/>
    <n v="50.281056338028172"/>
    <n v="5511.59"/>
    <n v="8768.23"/>
    <n v="30.874049295774647"/>
    <n v="0"/>
    <n v="50.281056338028172"/>
    <n v="40"/>
    <n v="32"/>
    <x v="0"/>
    <x v="0"/>
  </r>
  <r>
    <x v="2"/>
    <s v="MX COMMERCIAL &amp; INDUSTRIAL MAIN"/>
    <s v="CONV"/>
    <s v="Conversion"/>
    <s v="N/A"/>
    <s v="NWN - Coos Bay DB"/>
    <x v="0"/>
    <s v="New main"/>
    <x v="0"/>
    <s v="Commercial Main OR S"/>
    <s v="NWN"/>
    <s v="1"/>
    <s v="3489851"/>
    <s v="Install 4&quot;(P) main on Ocean Blvd."/>
    <s v="CLOSED"/>
    <s v="STD-MX"/>
    <n v="1"/>
    <n v="8790.06"/>
    <n v="35964.71"/>
    <n v="0"/>
    <n v="690"/>
    <n v="690"/>
    <n v="450"/>
    <n v="252.57927704702811"/>
    <n v="52.12276811594203"/>
    <n v="13762.84"/>
    <n v="22201.87"/>
    <n v="32.176623188405799"/>
    <n v="0"/>
    <n v="52.12276811594203"/>
    <n v="24"/>
    <n v="55"/>
    <x v="0"/>
    <x v="0"/>
  </r>
  <r>
    <x v="2"/>
    <s v="MX COMMERCIAL &amp; INDUSTRIAL MAIN"/>
    <s v="CONV"/>
    <s v="Conversion"/>
    <s v="N/A"/>
    <s v="NWN - Coos Bay DB"/>
    <x v="0"/>
    <s v="New main"/>
    <x v="0"/>
    <s v="Commercial Main OR S"/>
    <s v="#"/>
    <s v="Not assigned"/>
    <s v="3501923"/>
    <s v="BayshoreDr1415(L2K)"/>
    <s v="CLOSED"/>
    <s v="STD-MX"/>
    <n v="1"/>
    <n v="0"/>
    <n v="0"/>
    <n v="0"/>
    <m/>
    <n v="0"/>
    <m/>
    <s v="X"/>
    <n v="0"/>
    <m/>
    <n v="0"/>
    <n v="0"/>
    <n v="0"/>
    <n v="0"/>
    <m/>
    <m/>
    <x v="1"/>
    <x v="0"/>
  </r>
  <r>
    <x v="2"/>
    <s v="MX COMMERCIAL &amp; INDUSTRIAL MAIN"/>
    <s v="CONV"/>
    <s v="Conversion"/>
    <s v="N/A"/>
    <s v="NWN - Eugene DB"/>
    <x v="0"/>
    <s v="New main"/>
    <x v="0"/>
    <s v="Commercial Main OR S"/>
    <s v="NWN"/>
    <s v="1"/>
    <s v="3518749"/>
    <s v="River Rd-1660. Eugene(SAS)"/>
    <s v="CLOSED"/>
    <s v="STD-MX"/>
    <n v="1"/>
    <n v="2708.77"/>
    <n v="13436.63"/>
    <n v="0"/>
    <n v="49"/>
    <n v="49"/>
    <n v="43"/>
    <n v="270.0930680714863"/>
    <n v="274.21693877551019"/>
    <n v="6120.43"/>
    <n v="7316.2"/>
    <n v="149.31020408163266"/>
    <n v="0"/>
    <n v="274.21693877551019"/>
    <n v="0"/>
    <n v="32.5"/>
    <x v="0"/>
    <x v="0"/>
  </r>
  <r>
    <x v="2"/>
    <s v="MX COMMERCIAL &amp; INDUSTRIAL MAIN"/>
    <s v="CONV"/>
    <s v="Conversion"/>
    <s v="N/A"/>
    <s v="NWN - Parkrose DB"/>
    <x v="0"/>
    <s v="New main"/>
    <x v="0"/>
    <s v="Commercial Main OR S"/>
    <s v="NWN"/>
    <s v="1"/>
    <s v="3495553"/>
    <s v="SW Harrison St-615. Portland(SAS)"/>
    <s v="CLOSED"/>
    <s v="STD-MX"/>
    <n v="1"/>
    <n v="3671.82"/>
    <n v="8509.0499999999993"/>
    <n v="0"/>
    <n v="70"/>
    <n v="70"/>
    <n v="190"/>
    <n v="151.7312940176806"/>
    <n v="121.55785714285715"/>
    <n v="2937.75"/>
    <n v="5571.3"/>
    <n v="79.59"/>
    <n v="0"/>
    <n v="121.55785714285715"/>
    <n v="12"/>
    <n v="36.5"/>
    <x v="0"/>
    <x v="0"/>
  </r>
  <r>
    <x v="2"/>
    <s v="MX COMMERCIAL &amp; INDUSTRIAL MAIN"/>
    <s v="CONV"/>
    <s v="Conversion"/>
    <s v="N/A"/>
    <s v="NWN - Salem DB"/>
    <x v="0"/>
    <s v="New main"/>
    <x v="0"/>
    <s v="Commercial Main OR S"/>
    <s v="CON"/>
    <s v="1"/>
    <s v="3509200"/>
    <s v="Shank Rd NE-17804. Hubbard(SAS)"/>
    <s v="OPEN"/>
    <s v="STD-MX"/>
    <n v="1"/>
    <n v="3819.43"/>
    <n v="15653.67"/>
    <n v="0"/>
    <n v="410"/>
    <n v="410"/>
    <n v="410"/>
    <n v="216.10973365135635"/>
    <n v="38.179682926829265"/>
    <n v="7399.51"/>
    <n v="8254.16"/>
    <n v="20.132097560975609"/>
    <n v="0"/>
    <n v="38.179682926829265"/>
    <n v="8"/>
    <n v="0"/>
    <x v="0"/>
    <x v="0"/>
  </r>
  <r>
    <x v="2"/>
    <s v="MX COMMERCIAL &amp; INDUSTRIAL MAIN"/>
    <s v="CONV"/>
    <s v="Conversion"/>
    <s v="N/A"/>
    <s v="NWN - Salem DB"/>
    <x v="0"/>
    <s v="New main"/>
    <x v="0"/>
    <s v="Commercial Main OR S"/>
    <s v="NWN"/>
    <s v="1"/>
    <s v="3488724"/>
    <s v="Hook Rd-12571. Mt Angel(SAS)"/>
    <s v="CLOSED"/>
    <s v="STD-MX"/>
    <n v="1"/>
    <n v="13444.66"/>
    <n v="43404.18"/>
    <n v="0"/>
    <n v="879"/>
    <n v="879"/>
    <n v="877"/>
    <n v="231.2315819068686"/>
    <n v="49.379044368600681"/>
    <n v="12315.88"/>
    <n v="31088.3"/>
    <n v="35.367804323094425"/>
    <n v="0"/>
    <n v="49.379044368600681"/>
    <n v="28"/>
    <n v="154.75"/>
    <x v="0"/>
    <x v="0"/>
  </r>
  <r>
    <x v="2"/>
    <s v="MX COMMERCIAL &amp; INDUSTRIAL MAIN"/>
    <s v="CONV"/>
    <s v="Conversion"/>
    <s v="N/A"/>
    <s v="NWN - Salem DB"/>
    <x v="0"/>
    <s v="New main"/>
    <x v="0"/>
    <s v="Commercial Main OR S"/>
    <s v="NWN"/>
    <s v="1"/>
    <s v="3489479"/>
    <s v="13930 NE Boones Ferry Rd(WTC)"/>
    <s v="CONDUIT"/>
    <s v="STD-MX"/>
    <n v="1"/>
    <n v="18354.349999999999"/>
    <n v="44885.07"/>
    <n v="0"/>
    <n v="1355"/>
    <n v="1355"/>
    <n v="495"/>
    <n v="161.4089303080741"/>
    <n v="33.12551291512915"/>
    <n v="15259.51"/>
    <n v="29625.56"/>
    <n v="21.863881918819189"/>
    <n v="0"/>
    <n v="33.12551291512915"/>
    <n v="40"/>
    <n v="218.5"/>
    <x v="0"/>
    <x v="0"/>
  </r>
  <r>
    <x v="2"/>
    <s v="MX COMMERCIAL &amp; INDUSTRIAL MAIN"/>
    <s v="CONV"/>
    <s v="Conversion"/>
    <s v="N/A"/>
    <s v="NWN - The Dalles DB Oregon"/>
    <x v="0"/>
    <s v="New main"/>
    <x v="0"/>
    <s v="Commercial Main OR S"/>
    <s v="NWN"/>
    <s v="1"/>
    <s v="3492620"/>
    <s v="2 W, 1433(TLB)"/>
    <s v="CLOSED"/>
    <s v="STD-MX"/>
    <n v="1"/>
    <n v="9286.7000000000007"/>
    <n v="29589"/>
    <n v="0"/>
    <n v="127"/>
    <n v="127"/>
    <n v="135"/>
    <n v="198.91059256786588"/>
    <n v="232.98425196850394"/>
    <n v="11116.77"/>
    <n v="18472.23"/>
    <n v="145.45062992125983"/>
    <n v="0"/>
    <n v="232.98425196850394"/>
    <n v="12"/>
    <n v="91.5"/>
    <x v="0"/>
    <x v="0"/>
  </r>
  <r>
    <x v="2"/>
    <s v="MX COMMERCIAL &amp; INDUSTRIAL MAIN"/>
    <s v="NEW"/>
    <s v="New Construction"/>
    <s v="N/A"/>
    <s v="NWN - Albany DB"/>
    <x v="0"/>
    <s v="New main"/>
    <x v="0"/>
    <s v="Commercial Main OR S"/>
    <s v="CON"/>
    <s v="1"/>
    <s v="3488299"/>
    <s v="Pacific Blvd SE-3100. Albany(SAS)"/>
    <s v="CLOSED"/>
    <s v="STD-MX"/>
    <n v="1"/>
    <n v="4948.01"/>
    <n v="14714.78"/>
    <n v="0"/>
    <n v="416"/>
    <n v="416"/>
    <n v="420"/>
    <n v="176.74135662619921"/>
    <n v="35.372067307692305"/>
    <n v="5969.6"/>
    <n v="8745.18"/>
    <n v="21.022067307692307"/>
    <n v="0"/>
    <n v="35.372067307692305"/>
    <n v="16"/>
    <n v="0"/>
    <x v="0"/>
    <x v="0"/>
  </r>
  <r>
    <x v="2"/>
    <s v="MX COMMERCIAL &amp; INDUSTRIAL MAIN"/>
    <s v="NEW"/>
    <s v="New Construction"/>
    <s v="N/A"/>
    <s v="NWN - Albany DB"/>
    <x v="0"/>
    <s v="New main"/>
    <x v="0"/>
    <s v="Commercial Main OR S"/>
    <s v="NWN"/>
    <s v="1"/>
    <s v="3489193"/>
    <s v="2600 Pacific Blvd SW(WTC)"/>
    <s v="CONDUIT"/>
    <s v="STD-MX"/>
    <n v="1"/>
    <n v="3890.71"/>
    <n v="8863.4500000000007"/>
    <n v="0"/>
    <n v="120"/>
    <n v="120"/>
    <n v="125"/>
    <n v="150.89996427387288"/>
    <n v="73.862083333333331"/>
    <n v="2992.37"/>
    <n v="5871.08"/>
    <n v="48.925666666666665"/>
    <n v="0"/>
    <n v="73.862083333333331"/>
    <n v="12"/>
    <n v="42"/>
    <x v="0"/>
    <x v="0"/>
  </r>
  <r>
    <x v="2"/>
    <s v="MX COMMERCIAL &amp; INDUSTRIAL MAIN"/>
    <s v="NEW"/>
    <s v="New Construction"/>
    <s v="N/A"/>
    <s v="NWN - Astoria DB"/>
    <x v="0"/>
    <s v="New main"/>
    <x v="0"/>
    <s v="Commercial Main OR S"/>
    <s v="NWN"/>
    <s v="1"/>
    <s v="3495180"/>
    <s v="SE Ensign 215(TMA)"/>
    <s v="CLOSED"/>
    <s v="STD-MX"/>
    <n v="1"/>
    <n v="14129.8"/>
    <n v="11705.17"/>
    <n v="0"/>
    <n v="125"/>
    <n v="125"/>
    <n v="135"/>
    <n v="53.878965024274933"/>
    <n v="93.641360000000006"/>
    <n v="4092.18"/>
    <n v="7612.99"/>
    <n v="60.903919999999999"/>
    <n v="0"/>
    <n v="93.641360000000006"/>
    <n v="24"/>
    <n v="47"/>
    <x v="0"/>
    <x v="0"/>
  </r>
  <r>
    <x v="2"/>
    <s v="MX COMMERCIAL &amp; INDUSTRIAL MAIN"/>
    <s v="NEW"/>
    <s v="New Construction"/>
    <s v="N/A"/>
    <s v="NWN - Astoria DB"/>
    <x v="0"/>
    <s v="New main"/>
    <x v="0"/>
    <s v="Commercial Main OR S"/>
    <s v="NWN"/>
    <s v="1"/>
    <s v="3505916"/>
    <s v="Highway 101 Business 32911(TMA)"/>
    <s v="CONDUIT"/>
    <s v="STD-MX"/>
    <n v="1"/>
    <n v="20515.29"/>
    <n v="27254.45"/>
    <n v="0"/>
    <n v="700"/>
    <n v="700"/>
    <n v="700"/>
    <n v="84.2655404822452"/>
    <n v="38.934928571428571"/>
    <n v="9967.1299999999992"/>
    <n v="17287.32"/>
    <n v="24.696171428571429"/>
    <n v="0"/>
    <n v="38.934928571428571"/>
    <n v="32"/>
    <n v="76"/>
    <x v="0"/>
    <x v="0"/>
  </r>
  <r>
    <x v="2"/>
    <s v="MX COMMERCIAL &amp; INDUSTRIAL MAIN"/>
    <s v="NEW"/>
    <s v="New Construction"/>
    <s v="N/A"/>
    <s v="NWN - Astoria DB"/>
    <x v="0"/>
    <s v="New main"/>
    <x v="0"/>
    <s v="Commercial Main OR S"/>
    <s v="NWN"/>
    <s v="1"/>
    <s v="3519794"/>
    <s v="NE 5TH 140(TMA)"/>
    <s v="CLOSED"/>
    <s v="STD-MX"/>
    <n v="1"/>
    <n v="12715.96"/>
    <n v="9997.1299999999992"/>
    <n v="0"/>
    <n v="635"/>
    <n v="635"/>
    <n v="633"/>
    <n v="43.901679464232352"/>
    <n v="15.743511811023621"/>
    <n v="4414.6099999999997"/>
    <n v="5582.52"/>
    <n v="8.7913700787401581"/>
    <n v="0"/>
    <n v="15.743511811023621"/>
    <n v="16"/>
    <n v="41.5"/>
    <x v="0"/>
    <x v="0"/>
  </r>
  <r>
    <x v="2"/>
    <s v="MX COMMERCIAL &amp; INDUSTRIAL MAIN"/>
    <s v="NEW"/>
    <s v="New Construction"/>
    <s v="N/A"/>
    <s v="NWN - Eugene DB"/>
    <x v="0"/>
    <s v="New main"/>
    <x v="0"/>
    <s v="Commercial Main OR S"/>
    <s v="CON"/>
    <s v="Not assigned"/>
    <s v="3498708"/>
    <s v="30th St Industrial Buildings(SAS)"/>
    <s v="CONDUIT"/>
    <s v="STD-MX"/>
    <n v="1"/>
    <n v="2056.87"/>
    <n v="6177.85"/>
    <n v="0"/>
    <n v="437"/>
    <n v="437"/>
    <n v="440"/>
    <n v="158.81849606440855"/>
    <n v="14.13695652173913"/>
    <n v="2911.16"/>
    <n v="3266.69"/>
    <n v="7.4752631578947373"/>
    <n v="0"/>
    <n v="14.13695652173913"/>
    <n v="8"/>
    <n v="0"/>
    <x v="0"/>
    <x v="0"/>
  </r>
  <r>
    <x v="2"/>
    <s v="MX COMMERCIAL &amp; INDUSTRIAL MAIN"/>
    <s v="NEW"/>
    <s v="New Construction"/>
    <s v="N/A"/>
    <s v="NWN - Eugene DB"/>
    <x v="0"/>
    <s v="New main"/>
    <x v="0"/>
    <s v="Commercial Main OR S"/>
    <s v="CON"/>
    <s v="Not assigned"/>
    <s v="3503109"/>
    <s v="McKenize Living Care(SAS)"/>
    <s v="CONDUIT"/>
    <s v="STD-MX"/>
    <n v="2"/>
    <n v="0"/>
    <n v="65012.95"/>
    <n v="0"/>
    <n v="578"/>
    <n v="289"/>
    <n v="0"/>
    <s v="X"/>
    <n v="112.47915224913494"/>
    <n v="30733.59"/>
    <n v="34279.360000000001"/>
    <n v="59.306851211072662"/>
    <n v="0"/>
    <n v="112.47915224913494"/>
    <m/>
    <m/>
    <x v="0"/>
    <x v="0"/>
  </r>
  <r>
    <x v="2"/>
    <s v="MX COMMERCIAL &amp; INDUSTRIAL MAIN"/>
    <s v="NEW"/>
    <s v="New Construction"/>
    <s v="N/A"/>
    <s v="NWN - Eugene DB"/>
    <x v="0"/>
    <s v="New main"/>
    <x v="0"/>
    <s v="Commercial Main OR S"/>
    <s v="CON"/>
    <s v="Not assigned"/>
    <s v="3517287"/>
    <s v="Install 1&quot; (P) Main"/>
    <s v="CONDUIT"/>
    <s v="STD-MX"/>
    <n v="2"/>
    <n v="0"/>
    <n v="5251.97"/>
    <n v="0"/>
    <n v="406"/>
    <n v="203"/>
    <n v="0"/>
    <s v="X"/>
    <n v="12.935886699507389"/>
    <n v="2482.5700000000002"/>
    <n v="2769.4"/>
    <n v="6.8211822660098518"/>
    <n v="0"/>
    <n v="12.935886699507389"/>
    <m/>
    <m/>
    <x v="0"/>
    <x v="0"/>
  </r>
  <r>
    <x v="2"/>
    <s v="MX COMMERCIAL &amp; INDUSTRIAL MAIN"/>
    <s v="NEW"/>
    <s v="New Construction"/>
    <s v="N/A"/>
    <s v="NWN - Eugene DB"/>
    <x v="0"/>
    <s v="New main"/>
    <x v="0"/>
    <s v="Commercial Main OR S"/>
    <s v="NWN"/>
    <s v="1"/>
    <s v="3489553"/>
    <s v="Install 2&quot;(P) MX crossing."/>
    <s v="CLOSED"/>
    <s v="STD-MX"/>
    <n v="1"/>
    <n v="193.02"/>
    <n v="31320.45"/>
    <n v="0"/>
    <n v="127"/>
    <n v="127"/>
    <n v="0"/>
    <n v="10186.374468966946"/>
    <n v="246.61771653543306"/>
    <n v="11658.71"/>
    <n v="19661.740000000002"/>
    <n v="154.81685039370078"/>
    <n v="0"/>
    <n v="246.61771653543306"/>
    <n v="1"/>
    <n v="76.5"/>
    <x v="0"/>
    <x v="0"/>
  </r>
  <r>
    <x v="2"/>
    <s v="MX COMMERCIAL &amp; INDUSTRIAL MAIN"/>
    <s v="NEW"/>
    <s v="New Construction"/>
    <s v="N/A"/>
    <s v="NWN - Mt Scott DB"/>
    <x v="0"/>
    <s v="New main"/>
    <x v="0"/>
    <s v="Commercial Main OR S"/>
    <s v="CON"/>
    <s v="1"/>
    <s v="3481600"/>
    <s v="Gresham Vista Business Park(RCB)"/>
    <s v="OPEN"/>
    <s v="STD-MX"/>
    <n v="1"/>
    <n v="49324.13"/>
    <n v="28001.67"/>
    <n v="107837.11"/>
    <n v="1274"/>
    <n v="1274"/>
    <n v="1420"/>
    <n v="33.681952423692017"/>
    <n v="21.979332810047097"/>
    <n v="11388.34"/>
    <n v="16613.330000000002"/>
    <n v="13.040290423861853"/>
    <n v="0"/>
    <n v="21.979332810047097"/>
    <n v="40"/>
    <n v="0"/>
    <x v="0"/>
    <x v="0"/>
  </r>
  <r>
    <x v="2"/>
    <s v="MX COMMERCIAL &amp; INDUSTRIAL MAIN"/>
    <s v="NEW"/>
    <s v="New Construction"/>
    <s v="N/A"/>
    <s v="NWN - Mt Scott DB"/>
    <x v="0"/>
    <s v="New main"/>
    <x v="0"/>
    <s v="Commercial Main OR S"/>
    <s v="CON"/>
    <s v="Not assigned"/>
    <s v="3500512"/>
    <s v="Install 4&quot; (P) Main per sketch"/>
    <s v="CONDUIT"/>
    <s v="STD-MX"/>
    <n v="2"/>
    <n v="0"/>
    <n v="40490.51"/>
    <n v="0"/>
    <n v="133"/>
    <n v="66.5"/>
    <n v="0"/>
    <s v="X"/>
    <n v="304.43992481203009"/>
    <n v="16469.48"/>
    <n v="24021.03"/>
    <n v="180.60924812030075"/>
    <n v="0"/>
    <n v="304.43992481203009"/>
    <m/>
    <m/>
    <x v="0"/>
    <x v="0"/>
  </r>
  <r>
    <x v="2"/>
    <s v="MX COMMERCIAL &amp; INDUSTRIAL MAIN"/>
    <s v="NEW"/>
    <s v="New Construction"/>
    <s v="N/A"/>
    <s v="NWN - Parkrose DB"/>
    <x v="0"/>
    <s v="New main"/>
    <x v="0"/>
    <s v="Commercial Main OR S"/>
    <s v="CON"/>
    <s v="Not assigned"/>
    <s v="3519091"/>
    <s v="NE Riverside Pkwy-17900. Portl(SAS)"/>
    <s v="CONDUIT"/>
    <s v="STD-MX"/>
    <n v="2"/>
    <n v="0"/>
    <n v="5445.83"/>
    <n v="0"/>
    <n v="235"/>
    <n v="117.5"/>
    <n v="0"/>
    <s v="X"/>
    <n v="23.173744680851065"/>
    <n v="2574.5300000000002"/>
    <n v="2871.3"/>
    <n v="12.218297872340425"/>
    <n v="0"/>
    <n v="23.173744680851065"/>
    <m/>
    <m/>
    <x v="0"/>
    <x v="0"/>
  </r>
  <r>
    <x v="2"/>
    <s v="MX COMMERCIAL &amp; INDUSTRIAL MAIN"/>
    <s v="NEW"/>
    <s v="New Construction"/>
    <s v="N/A"/>
    <s v="NWN - Parkrose DB"/>
    <x v="0"/>
    <s v="New main"/>
    <x v="0"/>
    <s v="Commercial Main OR S"/>
    <s v="NWN"/>
    <s v="1"/>
    <s v="3502785"/>
    <s v="SW 1st Ave-1230. Portland (SEP) - **Nigh"/>
    <s v="CONDUIT"/>
    <s v="STD-MX"/>
    <n v="1"/>
    <n v="20966.03"/>
    <n v="76969.820000000007"/>
    <n v="0"/>
    <n v="144"/>
    <n v="144"/>
    <n v="100"/>
    <n v="202.11327561774928"/>
    <n v="534.51263888888889"/>
    <n v="34594.69"/>
    <n v="42375.13"/>
    <n v="294.27173611111112"/>
    <n v="0"/>
    <n v="534.51263888888889"/>
    <n v="40"/>
    <n v="197"/>
    <x v="0"/>
    <x v="0"/>
  </r>
  <r>
    <x v="2"/>
    <s v="MX COMMERCIAL &amp; INDUSTRIAL MAIN"/>
    <s v="NEW"/>
    <s v="New Construction"/>
    <s v="N/A"/>
    <s v="NWN - Parkrose DB"/>
    <x v="0"/>
    <s v="New main"/>
    <x v="0"/>
    <s v="Commercial Main OR S"/>
    <s v="NWN"/>
    <s v="1"/>
    <s v="3509055"/>
    <s v="NE GLISAN ST-23440. Gresham(SAS)"/>
    <s v="OPEN"/>
    <s v="STD-MX"/>
    <n v="1"/>
    <n v="17649.349999999999"/>
    <n v="49693.95"/>
    <n v="0"/>
    <n v="478"/>
    <n v="478"/>
    <n v="420"/>
    <n v="158.23766880933292"/>
    <n v="103.96223849372385"/>
    <n v="21766.03"/>
    <n v="27927.919999999998"/>
    <n v="58.426610878661087"/>
    <n v="0"/>
    <n v="103.96223849372385"/>
    <n v="0"/>
    <n v="174"/>
    <x v="0"/>
    <x v="0"/>
  </r>
  <r>
    <x v="2"/>
    <s v="MX COMMERCIAL &amp; INDUSTRIAL MAIN"/>
    <s v="NEW"/>
    <s v="New Construction"/>
    <s v="N/A"/>
    <s v="NWN - Parkrose DB"/>
    <x v="0"/>
    <s v="New main"/>
    <x v="0"/>
    <s v="Commercial Main OR S"/>
    <s v="NWN"/>
    <s v="1"/>
    <s v="3513900"/>
    <s v="1717 NW 21st St. Portland(SAS)"/>
    <s v="CLOSED"/>
    <s v="STD-MX"/>
    <n v="1"/>
    <n v="29012.5"/>
    <n v="89819.65"/>
    <n v="0"/>
    <n v="193"/>
    <n v="193"/>
    <n v="195"/>
    <n v="171.47077983627747"/>
    <n v="465.38678756476685"/>
    <n v="40071.69"/>
    <n v="49747.96"/>
    <n v="257.76145077720207"/>
    <n v="0"/>
    <n v="465.38678756476685"/>
    <n v="48"/>
    <n v="230"/>
    <x v="0"/>
    <x v="0"/>
  </r>
  <r>
    <x v="2"/>
    <s v="MX COMMERCIAL &amp; INDUSTRIAL MAIN"/>
    <s v="NEW"/>
    <s v="New Construction"/>
    <s v="N/A"/>
    <s v="NWN - Parkrose DB"/>
    <x v="0"/>
    <s v="New main"/>
    <x v="0"/>
    <s v="Commercial Main OR S"/>
    <s v="NWN"/>
    <s v="1"/>
    <s v="3517173"/>
    <s v="NW Raleigh St-1400. Portland(SAS)"/>
    <s v="CLOSED"/>
    <s v="STD-MX"/>
    <n v="1"/>
    <n v="13508.62"/>
    <n v="32691.08"/>
    <n v="0"/>
    <n v="115"/>
    <n v="115"/>
    <n v="120"/>
    <n v="136.94922205228957"/>
    <n v="284.27026086956522"/>
    <n v="14191.13"/>
    <n v="18499.95"/>
    <n v="160.86913043478262"/>
    <n v="0"/>
    <n v="284.27026086956522"/>
    <n v="32"/>
    <n v="143.5"/>
    <x v="0"/>
    <x v="0"/>
  </r>
  <r>
    <x v="2"/>
    <s v="MX COMMERCIAL &amp; INDUSTRIAL MAIN"/>
    <s v="NEW"/>
    <s v="New Construction"/>
    <s v="N/A"/>
    <s v="NWN - Parkrose DB"/>
    <x v="0"/>
    <s v="New main"/>
    <x v="0"/>
    <s v="Commercial Main OR S"/>
    <s v="NWN"/>
    <s v="Not assigned"/>
    <s v="3488100"/>
    <s v="PDX Travel Center(SAS)"/>
    <s v="CLOSED"/>
    <s v="STD-MX"/>
    <n v="1"/>
    <n v="0"/>
    <n v="72176.13"/>
    <n v="0"/>
    <n v="1024"/>
    <n v="1024"/>
    <n v="0"/>
    <s v="X"/>
    <n v="70.484501953125005"/>
    <n v="25866.35"/>
    <n v="46309.78"/>
    <n v="45.224394531249999"/>
    <n v="0"/>
    <n v="70.484501953125005"/>
    <n v="0"/>
    <n v="254"/>
    <x v="0"/>
    <x v="0"/>
  </r>
  <r>
    <x v="2"/>
    <s v="MX COMMERCIAL &amp; INDUSTRIAL MAIN"/>
    <s v="NEW"/>
    <s v="New Construction"/>
    <s v="N/A"/>
    <s v="NWN - Parkrose DB"/>
    <x v="0"/>
    <s v="New main"/>
    <x v="0"/>
    <s v="Commercial Main OR S"/>
    <s v="NWN"/>
    <s v="Not assigned"/>
    <s v="3513445"/>
    <s v="NE 32nd Ave-1580. Portland(SAS)"/>
    <s v="CLOSED"/>
    <s v="STD-MX"/>
    <n v="1"/>
    <n v="0"/>
    <n v="38082.58"/>
    <n v="0"/>
    <n v="240"/>
    <n v="240"/>
    <n v="0"/>
    <s v="X"/>
    <n v="158.67741666666666"/>
    <n v="16354.74"/>
    <n v="21727.84"/>
    <n v="90.532666666666671"/>
    <n v="0"/>
    <n v="158.67741666666666"/>
    <n v="0"/>
    <n v="131"/>
    <x v="0"/>
    <x v="0"/>
  </r>
  <r>
    <x v="2"/>
    <s v="MX COMMERCIAL &amp; INDUSTRIAL MAIN"/>
    <s v="NEW"/>
    <s v="New Construction"/>
    <s v="N/A"/>
    <s v="NWN - Salem DB"/>
    <x v="0"/>
    <s v="New main"/>
    <x v="0"/>
    <s v="Commercial Main OR S"/>
    <s v="NWN"/>
    <s v="1"/>
    <s v="3479829"/>
    <s v="02-Install 2&quot; (p) MX"/>
    <s v="CLOSED"/>
    <s v="STD-MX"/>
    <n v="1"/>
    <n v="483.78"/>
    <n v="14569.53"/>
    <n v="4565.66"/>
    <n v="579"/>
    <n v="579"/>
    <n v="348"/>
    <n v="1990.1401463475133"/>
    <n v="25.163264248704664"/>
    <n v="4941.63"/>
    <n v="9627.9"/>
    <n v="16.628497409326425"/>
    <n v="0"/>
    <n v="25.163264248704664"/>
    <n v="16"/>
    <n v="67"/>
    <x v="0"/>
    <x v="0"/>
  </r>
  <r>
    <x v="2"/>
    <s v="MX COMMERCIAL &amp; INDUSTRIAL MAIN"/>
    <s v="NEW"/>
    <s v="New Construction"/>
    <s v="N/A"/>
    <s v="NWN - Salem DB"/>
    <x v="0"/>
    <s v="New main"/>
    <x v="0"/>
    <s v="Commercial Main OR S"/>
    <s v="NWN"/>
    <s v="1"/>
    <s v="3484466"/>
    <s v="Winema Pl NE-4320. Salem(SAS)"/>
    <s v="OPEN"/>
    <s v="STD-MX"/>
    <n v="1"/>
    <n v="2585.29"/>
    <n v="5118.04"/>
    <n v="4699.3999999999996"/>
    <n v="399"/>
    <n v="399"/>
    <n v="395"/>
    <n v="134.37950868181133"/>
    <n v="12.827167919799498"/>
    <n v="1643.94"/>
    <n v="3474.1"/>
    <n v="8.7070175438596493"/>
    <n v="0"/>
    <n v="12.827167919799498"/>
    <n v="8"/>
    <n v="31"/>
    <x v="0"/>
    <x v="0"/>
  </r>
  <r>
    <x v="2"/>
    <s v="MX COMMERCIAL &amp; INDUSTRIAL MAIN"/>
    <s v="NEW"/>
    <s v="New Construction"/>
    <s v="N/A"/>
    <s v="NWN - Salem DB"/>
    <x v="0"/>
    <s v="New main"/>
    <x v="0"/>
    <s v="Commercial Main OR S"/>
    <s v="NWN"/>
    <s v="1"/>
    <s v="3489755"/>
    <s v="Install 4&quot; (P) main"/>
    <s v="CLOSED"/>
    <s v="STD-MX"/>
    <n v="1"/>
    <n v="17562.57"/>
    <n v="27941.49"/>
    <n v="0"/>
    <n v="1082"/>
    <n v="1082"/>
    <n v="540"/>
    <n v="107.05978680796717"/>
    <n v="25.823927911275415"/>
    <n v="9139.0400000000009"/>
    <n v="18802.45"/>
    <n v="17.377495378927911"/>
    <n v="0"/>
    <n v="25.823927911275415"/>
    <n v="40"/>
    <n v="158"/>
    <x v="0"/>
    <x v="0"/>
  </r>
  <r>
    <x v="2"/>
    <s v="MX COMMERCIAL &amp; INDUSTRIAL MAIN"/>
    <s v="NEW"/>
    <s v="New Construction"/>
    <s v="N/A"/>
    <s v="NWN - Salem DB"/>
    <x v="0"/>
    <s v="New main"/>
    <x v="0"/>
    <s v="Commercial Main OR S"/>
    <s v="NWN"/>
    <s v="1"/>
    <s v="3491467"/>
    <s v="Lloyd Ln-565. Independence(SAS)"/>
    <s v="OPEN"/>
    <s v="STD-MX"/>
    <n v="1"/>
    <n v="4869.1099999999997"/>
    <n v="10813.56"/>
    <n v="0"/>
    <n v="211"/>
    <n v="211"/>
    <n v="219"/>
    <n v="144.89588446348512"/>
    <n v="51.249099526066352"/>
    <n v="3758.42"/>
    <n v="7055.14"/>
    <n v="33.436682464454975"/>
    <n v="0"/>
    <n v="51.249099526066352"/>
    <n v="12"/>
    <n v="44.5"/>
    <x v="0"/>
    <x v="0"/>
  </r>
  <r>
    <x v="2"/>
    <s v="MX COMMERCIAL &amp; INDUSTRIAL MAIN"/>
    <s v="NEW"/>
    <s v="New Construction"/>
    <s v="N/A"/>
    <s v="NWN - Salem DB"/>
    <x v="0"/>
    <s v="New main"/>
    <x v="0"/>
    <s v="Commercial Main OR S"/>
    <s v="NWN"/>
    <s v="1"/>
    <s v="3494980"/>
    <s v="Waln Rd SE- 1691. Salem(SAS)"/>
    <s v="CLOSED"/>
    <s v="STD-MX"/>
    <n v="1"/>
    <n v="9004.93"/>
    <n v="58649.02"/>
    <n v="0"/>
    <n v="881"/>
    <n v="881"/>
    <n v="886"/>
    <n v="418.21246805916314"/>
    <n v="66.57096481271283"/>
    <n v="20989.279999999999"/>
    <n v="37659.74"/>
    <n v="42.746583427922815"/>
    <n v="0"/>
    <n v="66.57096481271283"/>
    <n v="0"/>
    <n v="210"/>
    <x v="0"/>
    <x v="0"/>
  </r>
  <r>
    <x v="2"/>
    <s v="MX COMMERCIAL &amp; INDUSTRIAL MAIN"/>
    <s v="NEW"/>
    <s v="New Construction"/>
    <s v="N/A"/>
    <s v="NWN - Salem DB"/>
    <x v="0"/>
    <s v="New main"/>
    <x v="0"/>
    <s v="Commercial Main OR S"/>
    <s v="NWN"/>
    <s v="1"/>
    <s v="3505295"/>
    <s v="Cedar Mill Rd-40515. Lyons(SAS)"/>
    <s v="CLOSED"/>
    <s v="STD-MX"/>
    <n v="1"/>
    <n v="72332.63"/>
    <n v="213590.72"/>
    <n v="0"/>
    <n v="1358"/>
    <n v="1358"/>
    <n v="1350"/>
    <n v="170.25924537791587"/>
    <n v="157.28329896907218"/>
    <n v="90437.73"/>
    <n v="123152.99"/>
    <n v="90.687032400589104"/>
    <n v="0"/>
    <n v="157.28329896907218"/>
    <n v="88"/>
    <n v="465"/>
    <x v="0"/>
    <x v="0"/>
  </r>
  <r>
    <x v="2"/>
    <s v="MX COMMERCIAL &amp; INDUSTRIAL MAIN"/>
    <s v="NEW"/>
    <s v="New Construction"/>
    <s v="N/A"/>
    <s v="NWN - Salem DB"/>
    <x v="0"/>
    <s v="New main"/>
    <x v="0"/>
    <s v="Commercial Main OR S"/>
    <s v="NWN"/>
    <s v="1"/>
    <s v="3505326"/>
    <s v="Liberty St SE-800. Salem(SAS)"/>
    <s v="CLOSED"/>
    <s v="STD-MX"/>
    <n v="1"/>
    <n v="5936.44"/>
    <n v="12737.08"/>
    <n v="0"/>
    <n v="90"/>
    <n v="90"/>
    <n v="100"/>
    <n v="137.94361603924239"/>
    <n v="141.52311111111112"/>
    <n v="4548.1400000000003"/>
    <n v="8188.94"/>
    <n v="90.98822222222222"/>
    <n v="0"/>
    <n v="141.52311111111112"/>
    <n v="16"/>
    <n v="50.5"/>
    <x v="0"/>
    <x v="0"/>
  </r>
  <r>
    <x v="2"/>
    <s v="MX COMMERCIAL &amp; INDUSTRIAL MAIN"/>
    <s v="NEW"/>
    <s v="New Construction"/>
    <s v="N/A"/>
    <s v="NWN - Salem DB"/>
    <x v="0"/>
    <s v="New main"/>
    <x v="0"/>
    <s v="Commercial Main OR S"/>
    <s v="NWN"/>
    <s v="1"/>
    <s v="3507120"/>
    <s v="4&quot;(P) MX Butteville Rd NE-21256. Donald("/>
    <s v="CLOSED"/>
    <s v="STD-MX"/>
    <n v="1"/>
    <n v="47054.239999999998"/>
    <n v="172340.7"/>
    <n v="0"/>
    <n v="2035"/>
    <n v="2035"/>
    <n v="1690"/>
    <n v="212.25511239794756"/>
    <n v="84.688304668304667"/>
    <n v="72465.67"/>
    <n v="99875.03"/>
    <n v="49.078638820638822"/>
    <n v="0"/>
    <n v="84.688304668304667"/>
    <n v="48"/>
    <n v="437.5"/>
    <x v="0"/>
    <x v="0"/>
  </r>
  <r>
    <x v="2"/>
    <s v="MX COMMERCIAL &amp; INDUSTRIAL MAIN"/>
    <s v="NEW"/>
    <s v="New Construction"/>
    <s v="N/A"/>
    <s v="NWN - Salem DB"/>
    <x v="0"/>
    <s v="New main"/>
    <x v="0"/>
    <s v="Commercial Main OR S"/>
    <s v="NWN"/>
    <s v="1"/>
    <s v="3510598"/>
    <s v="Butteville Rd NE-21256. Donald(SAS)"/>
    <s v="OPEN"/>
    <s v="STD-MX"/>
    <n v="1"/>
    <n v="190.53"/>
    <n v="1246.53"/>
    <n v="0"/>
    <n v="375"/>
    <n v="375"/>
    <n v="0"/>
    <n v="266.01585052222748"/>
    <n v="3.3240799999999999"/>
    <n v="739.69"/>
    <n v="506.84"/>
    <n v="1.3515733333333333"/>
    <n v="0"/>
    <n v="3.3240799999999999"/>
    <n v="1"/>
    <n v="6"/>
    <x v="0"/>
    <x v="0"/>
  </r>
  <r>
    <x v="2"/>
    <s v="MX COMMERCIAL &amp; INDUSTRIAL MAIN"/>
    <s v="NEW"/>
    <s v="New Construction"/>
    <s v="N/A"/>
    <s v="NWN - Salem DB"/>
    <x v="0"/>
    <s v="New main"/>
    <x v="0"/>
    <s v="Commercial Main OR S"/>
    <s v="NWN"/>
    <s v="1"/>
    <s v="3512863"/>
    <s v="Airway Dr SE-3940. Salem(SAS)"/>
    <s v="OPEN"/>
    <s v="STD-MX"/>
    <n v="1"/>
    <n v="917.73"/>
    <n v="10703.3"/>
    <n v="0"/>
    <n v="519"/>
    <n v="519"/>
    <n v="80"/>
    <n v="656.31612783716344"/>
    <n v="20.622928709055877"/>
    <n v="4680.09"/>
    <n v="6023.21"/>
    <n v="11.605414258188825"/>
    <n v="0"/>
    <n v="20.622928709055877"/>
    <n v="8"/>
    <n v="54"/>
    <x v="0"/>
    <x v="0"/>
  </r>
  <r>
    <x v="2"/>
    <s v="MX COMMERCIAL &amp; INDUSTRIAL MAIN"/>
    <s v="NEW"/>
    <s v="New Construction"/>
    <s v="N/A"/>
    <s v="NWN - Salem DB"/>
    <x v="0"/>
    <s v="New main"/>
    <x v="0"/>
    <s v="Commercial Main OR S"/>
    <s v="NWN"/>
    <s v="1"/>
    <s v="3519220"/>
    <s v="Install 3/4&quot; (W) class B test riser"/>
    <s v="CLOSED"/>
    <s v="STD-MX"/>
    <n v="1"/>
    <n v="161.41999999999999"/>
    <n v="1298.6400000000001"/>
    <n v="0"/>
    <n v="3"/>
    <n v="3"/>
    <n v="0"/>
    <n v="475.75888985255853"/>
    <n v="432.88"/>
    <n v="530.66999999999996"/>
    <n v="767.97"/>
    <n v="255.99"/>
    <n v="0"/>
    <n v="432.88"/>
    <n v="1"/>
    <n v="9"/>
    <x v="1"/>
    <x v="0"/>
  </r>
  <r>
    <x v="2"/>
    <s v="MX COMMERCIAL &amp; INDUSTRIAL MAIN"/>
    <s v="NEW"/>
    <s v="New Construction"/>
    <s v="N/A"/>
    <s v="NWN - Salem DB"/>
    <x v="0"/>
    <s v="New main"/>
    <x v="0"/>
    <s v="Commercial Main OR S"/>
    <s v="NWN"/>
    <s v="1"/>
    <s v="3519221"/>
    <s v="Install 2&quot; (W) class B Main"/>
    <s v="CLOSED"/>
    <s v="STD-MX"/>
    <n v="1"/>
    <n v="161.41999999999999"/>
    <n v="406.84"/>
    <n v="0"/>
    <m/>
    <n v="0"/>
    <m/>
    <n v="148.88489654317928"/>
    <n v="0"/>
    <n v="166.51"/>
    <n v="240.33"/>
    <n v="0"/>
    <n v="0"/>
    <n v="0"/>
    <n v="1"/>
    <n v="3"/>
    <x v="1"/>
    <x v="0"/>
  </r>
  <r>
    <x v="2"/>
    <s v="MX COMMERCIAL &amp; INDUSTRIAL MAIN"/>
    <s v="NEW"/>
    <s v="New Construction"/>
    <s v="N/A"/>
    <s v="NWN - Salem DB"/>
    <x v="0"/>
    <s v="New main"/>
    <x v="0"/>
    <s v="Commercial Main OR S"/>
    <s v="NWN"/>
    <s v="1"/>
    <s v="3521020"/>
    <s v="Monitor McKee Rd NE-10536 v2(SAS)"/>
    <s v="CLOSED"/>
    <s v="STD-MX"/>
    <n v="1"/>
    <n v="12416.85"/>
    <n v="79425.83"/>
    <n v="0"/>
    <n v="2193"/>
    <n v="2193"/>
    <n v="2205"/>
    <n v="353.81711142520044"/>
    <n v="36.217888736890103"/>
    <n v="35492.89"/>
    <n v="43932.94"/>
    <n v="20.03326037391701"/>
    <n v="0"/>
    <n v="36.217888736890103"/>
    <n v="32"/>
    <n v="234.5"/>
    <x v="0"/>
    <x v="0"/>
  </r>
  <r>
    <x v="2"/>
    <s v="MX COMMERCIAL &amp; INDUSTRIAL MAIN"/>
    <s v="NEW"/>
    <s v="New Construction"/>
    <s v="N/A"/>
    <s v="NWN - Salem DB"/>
    <x v="0"/>
    <s v="New main"/>
    <x v="0"/>
    <s v="Commercial Main OR S"/>
    <s v="NWN"/>
    <s v="Not assigned"/>
    <s v="3500402"/>
    <s v="Installed 2&quot;(P) main on asbuilt filed on"/>
    <s v="CLOSED"/>
    <s v="STD-MX"/>
    <n v="1"/>
    <n v="190.53"/>
    <n v="412.56"/>
    <n v="0"/>
    <n v="93"/>
    <n v="93"/>
    <n v="0"/>
    <n v="144.19251561433896"/>
    <n v="4.4361290322580649"/>
    <n v="137.83000000000001"/>
    <n v="274.73"/>
    <n v="2.9540860215053764"/>
    <n v="0"/>
    <n v="4.4361290322580649"/>
    <n v="1"/>
    <n v="2"/>
    <x v="0"/>
    <x v="0"/>
  </r>
  <r>
    <x v="2"/>
    <s v="MX COMMERCIAL &amp; INDUSTRIAL MAIN"/>
    <s v="NEW"/>
    <s v="New Construction"/>
    <s v="N/A"/>
    <s v="NWN - Salem DB"/>
    <x v="0"/>
    <s v="New main"/>
    <x v="0"/>
    <s v="Commercial Main OR S"/>
    <s v="NWN"/>
    <s v="Not assigned"/>
    <s v="3519222"/>
    <s v="Install 4&quot; (P) main"/>
    <s v="CLOSED"/>
    <s v="STD-MX"/>
    <n v="1"/>
    <n v="161.41999999999999"/>
    <n v="1286.71"/>
    <n v="0"/>
    <n v="4"/>
    <n v="4"/>
    <n v="0"/>
    <n v="471.7507124272085"/>
    <n v="321.67750000000001"/>
    <n v="525.21"/>
    <n v="761.5"/>
    <n v="190.375"/>
    <n v="0"/>
    <n v="321.67750000000001"/>
    <n v="1"/>
    <n v="9"/>
    <x v="1"/>
    <x v="0"/>
  </r>
  <r>
    <x v="2"/>
    <s v="MX COMMERCIAL &amp; INDUSTRIAL MAIN"/>
    <s v="NEW"/>
    <s v="New Construction"/>
    <s v="N/A"/>
    <s v="NWN - Salem DB"/>
    <x v="0"/>
    <s v="New main"/>
    <x v="0"/>
    <s v="Commercial Main OR S"/>
    <s v="NWN"/>
    <s v="Not assigned"/>
    <s v="3519223"/>
    <s v="Install 4&quot; (W) class B main"/>
    <s v="CLOSED"/>
    <s v="STD-MX"/>
    <n v="1"/>
    <n v="161.41999999999999"/>
    <n v="2045.06"/>
    <n v="0"/>
    <m/>
    <n v="0"/>
    <m/>
    <n v="751.15846859125259"/>
    <n v="0"/>
    <n v="832.54"/>
    <n v="1212.52"/>
    <n v="0"/>
    <n v="0"/>
    <n v="0"/>
    <n v="1"/>
    <n v="15"/>
    <x v="1"/>
    <x v="0"/>
  </r>
  <r>
    <x v="2"/>
    <s v="MX COMMERCIAL &amp; INDUSTRIAL MAIN"/>
    <s v="NEW"/>
    <s v="New Construction"/>
    <s v="N/A"/>
    <s v="NWN - Salem DB"/>
    <x v="0"/>
    <s v="New main"/>
    <x v="0"/>
    <s v="Commercial Main OR S"/>
    <s v="#"/>
    <s v="1"/>
    <s v="3432040"/>
    <s v="Trelstad Ave SE-3525. Salem(SAS)"/>
    <s v="CLOSED"/>
    <s v="STD-MX"/>
    <n v="1"/>
    <n v="3334.82"/>
    <n v="12726.21"/>
    <n v="20946.419999999998"/>
    <n v="0"/>
    <n v="0"/>
    <n v="800"/>
    <n v="191.0843763681398"/>
    <n v="0"/>
    <n v="6353.89"/>
    <n v="6372.32"/>
    <n v="0"/>
    <n v="0"/>
    <n v="0"/>
    <n v="12"/>
    <n v="0"/>
    <x v="1"/>
    <x v="0"/>
  </r>
  <r>
    <x v="2"/>
    <s v="MX COMMERCIAL &amp; INDUSTRIAL MAIN"/>
    <s v="NEW"/>
    <s v="New Construction"/>
    <s v="N/A"/>
    <s v="NWN - South Center DB"/>
    <x v="0"/>
    <s v="New main"/>
    <x v="0"/>
    <s v="Commercial Main OR S"/>
    <s v="CON"/>
    <s v="1"/>
    <s v="3501197"/>
    <s v="Install 2&quot; (P) MX"/>
    <s v="CLOSED"/>
    <s v="STD-MX"/>
    <n v="1"/>
    <n v="12818.08"/>
    <n v="28995.57"/>
    <n v="0"/>
    <n v="391"/>
    <n v="391"/>
    <n v="400"/>
    <n v="119.54575100171009"/>
    <n v="74.157468030690538"/>
    <n v="13672.1"/>
    <n v="15323.47"/>
    <n v="39.190460358056264"/>
    <n v="0"/>
    <n v="74.157468030690538"/>
    <n v="24"/>
    <n v="0"/>
    <x v="0"/>
    <x v="0"/>
  </r>
  <r>
    <x v="2"/>
    <s v="MX COMMERCIAL &amp; INDUSTRIAL MAIN"/>
    <s v="NEW"/>
    <s v="New Construction"/>
    <s v="N/A"/>
    <s v="NWN - South Center DB"/>
    <x v="0"/>
    <s v="New main"/>
    <x v="0"/>
    <s v="Commercial Main OR S"/>
    <s v="NWN"/>
    <s v="1"/>
    <s v="3479653"/>
    <s v="SW Hazel St-6300.Wilsonville(SAS)"/>
    <s v="OPEN"/>
    <s v="STD-MX"/>
    <n v="1"/>
    <n v="6175.78"/>
    <n v="19180.419999999998"/>
    <n v="11513.73"/>
    <n v="974"/>
    <n v="974"/>
    <n v="360"/>
    <n v="197.31742387196434"/>
    <n v="19.692422997946611"/>
    <n v="6994.53"/>
    <n v="12185.89"/>
    <n v="12.51118069815195"/>
    <n v="0"/>
    <n v="19.692422997946611"/>
    <n v="16"/>
    <n v="96"/>
    <x v="0"/>
    <x v="0"/>
  </r>
  <r>
    <x v="2"/>
    <s v="MX COMMERCIAL &amp; INDUSTRIAL MAIN"/>
    <s v="NEW"/>
    <s v="New Construction"/>
    <s v="N/A"/>
    <s v="NWN - The Dalles DB Oregon"/>
    <x v="0"/>
    <s v="New main"/>
    <x v="0"/>
    <s v="Commercial Main OR S"/>
    <s v="NWN"/>
    <s v="1"/>
    <s v="3440350"/>
    <s v="Osprey Commercial park(TLB)"/>
    <s v="OPEN"/>
    <s v="STD-MX"/>
    <n v="1"/>
    <n v="11547.56"/>
    <n v="16788.099999999999"/>
    <n v="57846.31"/>
    <n v="205"/>
    <n v="205"/>
    <n v="208"/>
    <n v="96.893109886417562"/>
    <n v="81.893170731707315"/>
    <n v="5599.31"/>
    <n v="11188.79"/>
    <n v="54.579463414634148"/>
    <n v="0"/>
    <n v="81.893170731707315"/>
    <n v="27"/>
    <n v="85"/>
    <x v="0"/>
    <x v="0"/>
  </r>
  <r>
    <x v="2"/>
    <s v="MX COMMERCIAL &amp; INDUSTRIAL MAIN"/>
    <s v="NEW"/>
    <s v="New Construction"/>
    <s v="N/A"/>
    <s v="NWN - The Dalles DB Oregon"/>
    <x v="0"/>
    <s v="New main"/>
    <x v="0"/>
    <s v="Commercial Main OR S"/>
    <s v="NWN"/>
    <s v="1"/>
    <s v="3487351"/>
    <s v="Rivertrail Way, 4400(TLB)"/>
    <s v="OPEN"/>
    <s v="STD-MX"/>
    <n v="1"/>
    <n v="122034.58"/>
    <n v="77860.27"/>
    <n v="78513.990000000005"/>
    <n v="4714"/>
    <n v="4714"/>
    <n v="5500"/>
    <n v="44.17624086549894"/>
    <n v="16.516815867628342"/>
    <n v="23949.98"/>
    <n v="53910.29"/>
    <n v="11.436209164191769"/>
    <n v="0"/>
    <n v="16.516815867628342"/>
    <n v="256"/>
    <n v="318.25"/>
    <x v="0"/>
    <x v="0"/>
  </r>
  <r>
    <x v="2"/>
    <s v="MX COMMERCIAL &amp; INDUSTRIAL MAIN"/>
    <s v="NEW"/>
    <s v="New Construction"/>
    <s v="N/A"/>
    <s v="NWN - The Dalles DB Oregon"/>
    <x v="0"/>
    <s v="New main"/>
    <x v="0"/>
    <s v="Commercial Main OR S"/>
    <s v="NWN"/>
    <s v="1"/>
    <s v="3487353"/>
    <s v="Rivertrail Way, 4400(TLB)BRIDGE"/>
    <s v="OPEN"/>
    <s v="STD-MX"/>
    <n v="1"/>
    <n v="55478.17"/>
    <n v="82165.97"/>
    <n v="96894.41"/>
    <n v="49"/>
    <n v="49"/>
    <n v="200"/>
    <n v="100.17385216563559"/>
    <n v="1676.8565306122448"/>
    <n v="26591.35"/>
    <n v="55574.62"/>
    <n v="1134.1759183673469"/>
    <n v="0"/>
    <n v="1676.8565306122448"/>
    <n v="32"/>
    <n v="431.25"/>
    <x v="0"/>
    <x v="0"/>
  </r>
  <r>
    <x v="2"/>
    <s v="MX COMMERCIAL &amp; INDUSTRIAL MAIN"/>
    <s v="NEW"/>
    <s v="New Construction"/>
    <s v="N/A"/>
    <s v="NWN - The Dalles DB Oregon"/>
    <x v="0"/>
    <s v="New main"/>
    <x v="0"/>
    <s v="Commercial Main OR S"/>
    <s v="NWN"/>
    <s v="1"/>
    <s v="3496440"/>
    <s v="Clearwater Ln, 210(TLB)"/>
    <s v="CLOSED"/>
    <s v="STD-MX"/>
    <n v="1"/>
    <n v="2330.0100000000002"/>
    <n v="17953.91"/>
    <n v="0"/>
    <n v="169"/>
    <n v="169"/>
    <n v="155"/>
    <n v="499.96008600821455"/>
    <n v="106.23615384615384"/>
    <n v="6304.79"/>
    <n v="11649.12"/>
    <n v="68.929704142011829"/>
    <n v="0"/>
    <n v="106.23615384615384"/>
    <n v="8"/>
    <n v="70"/>
    <x v="0"/>
    <x v="0"/>
  </r>
  <r>
    <x v="2"/>
    <s v="MX COMMERCIAL &amp; INDUSTRIAL MAIN"/>
    <s v="NEW"/>
    <s v="New Construction"/>
    <s v="N/A"/>
    <s v="NWN - Vancouver DB"/>
    <x v="0"/>
    <s v="New main"/>
    <x v="0"/>
    <s v="Commercial Main OR S"/>
    <s v="CON"/>
    <s v="1"/>
    <s v="3500673"/>
    <s v="SE 136th Ave-301. Vancouver(SAS)"/>
    <s v="OPEN"/>
    <s v="STD-MX"/>
    <n v="1"/>
    <n v="10368.709999999999"/>
    <n v="7706.19"/>
    <n v="0"/>
    <n v="278"/>
    <n v="278"/>
    <n v="1102"/>
    <n v="42.093568052342093"/>
    <n v="27.720107913669064"/>
    <n v="3341.63"/>
    <n v="4364.5600000000004"/>
    <n v="15.699856115107913"/>
    <n v="0"/>
    <n v="27.720107913669064"/>
    <n v="32"/>
    <n v="2"/>
    <x v="0"/>
    <x v="1"/>
  </r>
  <r>
    <x v="2"/>
    <s v="MX COMMERCIAL &amp; INDUSTRIAL MAIN"/>
    <s v="NEW"/>
    <s v="New Construction"/>
    <s v="N/A"/>
    <s v="NWN - Vancouver DB"/>
    <x v="0"/>
    <s v="New main"/>
    <x v="0"/>
    <s v="Commercial Main OR S"/>
    <s v="CON"/>
    <s v="1"/>
    <s v="3502255"/>
    <s v="NE 56th St-12302. Vancouver(SAS)"/>
    <s v="CONDUIT"/>
    <s v="STD-MX"/>
    <n v="1"/>
    <n v="10430.629999999999"/>
    <n v="22185.54"/>
    <n v="0"/>
    <n v="64"/>
    <n v="64"/>
    <n v="488"/>
    <n v="112.76059068340072"/>
    <n v="346.64906250000001"/>
    <n v="10423.9"/>
    <n v="11761.64"/>
    <n v="183.77562499999999"/>
    <n v="0"/>
    <n v="346.64906250000001"/>
    <n v="24"/>
    <n v="2"/>
    <x v="0"/>
    <x v="1"/>
  </r>
  <r>
    <x v="2"/>
    <s v="MX COMMERCIAL &amp; INDUSTRIAL MAIN"/>
    <s v="NEW"/>
    <s v="New Construction"/>
    <s v="N/A"/>
    <s v="NWN - Vancouver DB"/>
    <x v="0"/>
    <s v="New main"/>
    <x v="0"/>
    <s v="Commercial Main OR S"/>
    <s v="CON"/>
    <s v="1"/>
    <s v="3510012"/>
    <s v="NE 28th St-13714. Vancouver(SAS)"/>
    <s v="OPEN"/>
    <s v="STD-MX"/>
    <n v="1"/>
    <n v="5842.56"/>
    <n v="6219.03"/>
    <n v="0"/>
    <n v="398"/>
    <n v="398"/>
    <n v="391"/>
    <n v="58.156184960017526"/>
    <n v="15.62570351758794"/>
    <n v="2821.22"/>
    <n v="3397.81"/>
    <n v="8.5372110552763818"/>
    <n v="0"/>
    <n v="15.62570351758794"/>
    <n v="16"/>
    <n v="3.5"/>
    <x v="0"/>
    <x v="1"/>
  </r>
  <r>
    <x v="2"/>
    <s v="MX COMMERCIAL &amp; INDUSTRIAL MAIN"/>
    <s v="NEW"/>
    <s v="New Construction"/>
    <s v="N/A"/>
    <s v="NWN - Vancouver DB"/>
    <x v="0"/>
    <s v="New main"/>
    <x v="0"/>
    <s v="Commercial Main OR S"/>
    <s v="CON"/>
    <s v="Not assigned"/>
    <s v="3511163"/>
    <s v="Union Station - Vancouver(SAS)"/>
    <s v="CONDUIT"/>
    <s v="STD-MX"/>
    <n v="1"/>
    <n v="11807.68"/>
    <n v="27025.59"/>
    <n v="0"/>
    <n v="268"/>
    <n v="268"/>
    <n v="277"/>
    <n v="120.83897937613486"/>
    <n v="100.84175373134329"/>
    <n v="12757.31"/>
    <n v="14268.28"/>
    <n v="53.239850746268658"/>
    <n v="0"/>
    <n v="100.84175373134329"/>
    <n v="20"/>
    <n v="0"/>
    <x v="0"/>
    <x v="1"/>
  </r>
  <r>
    <x v="2"/>
    <s v="MX COMMERCIAL &amp; INDUSTRIAL MAIN"/>
    <s v="NEW"/>
    <s v="New Construction"/>
    <s v="N/A"/>
    <s v="NWN - Vancouver DB"/>
    <x v="0"/>
    <s v="New main"/>
    <x v="0"/>
    <s v="Commercial Main OR S"/>
    <s v="CON"/>
    <s v="Not assigned"/>
    <s v="3525821"/>
    <s v="Install 2&quot; (p) main tie in"/>
    <s v="CONDUIT"/>
    <s v="STD-MX"/>
    <n v="1"/>
    <n v="414.92"/>
    <n v="5921.67"/>
    <n v="0"/>
    <n v="22"/>
    <n v="22"/>
    <n v="0"/>
    <n v="760.97319965294514"/>
    <n v="269.1668181818182"/>
    <n v="2764.24"/>
    <n v="3157.43"/>
    <n v="143.51954545454547"/>
    <n v="0"/>
    <n v="269.1668181818182"/>
    <n v="4"/>
    <n v="0"/>
    <x v="0"/>
    <x v="1"/>
  </r>
  <r>
    <x v="2"/>
    <s v="MX COMMERCIAL &amp; INDUSTRIAL MAIN"/>
    <s v="NEW"/>
    <s v="New Construction"/>
    <s v="N/A"/>
    <s v="NWN - Vancouver DB"/>
    <x v="0"/>
    <s v="New main"/>
    <x v="0"/>
    <s v="Commercial Main OR S"/>
    <s v="NWN"/>
    <s v="1"/>
    <s v="3481718"/>
    <s v="Hockinson School(SAS)"/>
    <s v="CLOSED"/>
    <s v="STD-MX"/>
    <n v="1"/>
    <n v="15643.44"/>
    <n v="97889.34"/>
    <n v="56069.25"/>
    <n v="1180"/>
    <n v="1180"/>
    <n v="1118"/>
    <n v="416.83855980526022"/>
    <n v="82.957067796610175"/>
    <n v="32681.45"/>
    <n v="65207.89"/>
    <n v="55.260923728813559"/>
    <n v="0"/>
    <n v="82.957067796610175"/>
    <n v="24"/>
    <n v="269.5"/>
    <x v="0"/>
    <x v="1"/>
  </r>
  <r>
    <x v="2"/>
    <s v="MX COMMERCIAL &amp; INDUSTRIAL MAIN"/>
    <s v="NEW"/>
    <s v="New Construction"/>
    <s v="N/A"/>
    <s v="NWN - Vancouver DB"/>
    <x v="0"/>
    <s v="New main"/>
    <x v="0"/>
    <s v="Commercial Main OR S"/>
    <s v="NWN"/>
    <s v="1"/>
    <s v="3495573"/>
    <s v="E 19th St-200. Vancouver(SAS)"/>
    <s v="CLOSED"/>
    <s v="STD-MX"/>
    <n v="1"/>
    <n v="2206.62"/>
    <n v="6076.52"/>
    <n v="0"/>
    <n v="53"/>
    <n v="53"/>
    <n v="57"/>
    <n v="162.52095965775712"/>
    <n v="114.65132075471698"/>
    <n v="2490.3000000000002"/>
    <n v="3586.22"/>
    <n v="67.66452830188679"/>
    <n v="0"/>
    <n v="114.65132075471698"/>
    <n v="10"/>
    <n v="35"/>
    <x v="0"/>
    <x v="1"/>
  </r>
  <r>
    <x v="2"/>
    <s v="MX COMMERCIAL &amp; INDUSTRIAL MAIN"/>
    <s v="NEW"/>
    <s v="New Construction"/>
    <s v="N/A"/>
    <s v="NWN - Vancouver DB"/>
    <x v="0"/>
    <s v="New main"/>
    <x v="0"/>
    <s v="Commercial Main OR S"/>
    <s v="NWN"/>
    <s v="1"/>
    <s v="3497211"/>
    <s v="SE 6th Pl-1904. Battle Ground(SAS)"/>
    <s v="CONDUIT"/>
    <s v="STD-MX"/>
    <n v="1"/>
    <n v="4829.3500000000004"/>
    <n v="24390.04"/>
    <n v="0"/>
    <n v="1237"/>
    <n v="1237"/>
    <n v="1221"/>
    <n v="280.18884528973877"/>
    <n v="19.717089733225546"/>
    <n v="10858.74"/>
    <n v="13531.3"/>
    <n v="10.938803556992724"/>
    <n v="0"/>
    <n v="19.717089733225546"/>
    <n v="16"/>
    <n v="77"/>
    <x v="0"/>
    <x v="1"/>
  </r>
  <r>
    <x v="2"/>
    <s v="MX COMMERCIAL &amp; INDUSTRIAL MAIN"/>
    <s v="NEW"/>
    <s v="New Construction"/>
    <s v="N/A"/>
    <s v="NWN - Vancouver DB"/>
    <x v="0"/>
    <s v="New main"/>
    <x v="0"/>
    <s v="Commercial Main OR S"/>
    <s v="NWN"/>
    <s v="1"/>
    <s v="3502367"/>
    <s v="Opdahl Site Development(SAS)"/>
    <s v="OPEN"/>
    <s v="STD-MX"/>
    <n v="1"/>
    <n v="4356.2700000000004"/>
    <n v="14918.05"/>
    <n v="0"/>
    <n v="145"/>
    <n v="145"/>
    <n v="110"/>
    <n v="221.60609879552919"/>
    <n v="102.88310344827586"/>
    <n v="5264.29"/>
    <n v="9653.76"/>
    <n v="66.577655172413799"/>
    <n v="0"/>
    <n v="102.88310344827586"/>
    <n v="10"/>
    <n v="45.75"/>
    <x v="0"/>
    <x v="1"/>
  </r>
  <r>
    <x v="2"/>
    <s v="MX COMMERCIAL &amp; INDUSTRIAL MAIN"/>
    <s v="NEW"/>
    <s v="New Construction"/>
    <s v="N/A"/>
    <s v="NWN - Vancouver DB"/>
    <x v="0"/>
    <s v="New main"/>
    <x v="0"/>
    <s v="Commercial Main OR S"/>
    <s v="NWN"/>
    <s v="1"/>
    <s v="3506822"/>
    <s v="C St-421. Washougal(SAS)"/>
    <s v="OPEN"/>
    <s v="STD-MX"/>
    <n v="1"/>
    <n v="4880.88"/>
    <n v="8332.3700000000008"/>
    <n v="0"/>
    <n v="293"/>
    <n v="293"/>
    <n v="308"/>
    <n v="89.896698955925984"/>
    <n v="28.438122866894197"/>
    <n v="3944.62"/>
    <n v="4387.75"/>
    <n v="14.975255972696246"/>
    <n v="0"/>
    <n v="28.438122866894197"/>
    <n v="16"/>
    <n v="54.5"/>
    <x v="0"/>
    <x v="1"/>
  </r>
  <r>
    <x v="3"/>
    <s v="MX COMMERCIAL &amp; INDUSTRIAL MAIN"/>
    <s v="CONV"/>
    <s v="Conversion"/>
    <s v="N/A"/>
    <s v="NWN - Coos Bay DB"/>
    <x v="0"/>
    <s v="New main"/>
    <x v="1"/>
    <s v="Industrial Main OR S"/>
    <s v="NWN"/>
    <s v="1"/>
    <s v="3468641"/>
    <s v="Roseburg Forest Products(L2K)"/>
    <s v="CLOSED"/>
    <s v="STD-MX"/>
    <n v="1"/>
    <n v="36348.660000000003"/>
    <n v="71524.160000000003"/>
    <n v="132019.48000000001"/>
    <n v="1038"/>
    <n v="1038"/>
    <n v="1035"/>
    <n v="98.53758020240636"/>
    <n v="68.905741811175332"/>
    <n v="35707.07"/>
    <n v="35817.089999999997"/>
    <n v="34.50586705202312"/>
    <n v="0"/>
    <n v="68.905741811175332"/>
    <n v="40"/>
    <n v="125.5"/>
    <x v="0"/>
    <x v="0"/>
  </r>
  <r>
    <x v="3"/>
    <s v="MX COMMERCIAL &amp; INDUSTRIAL MAIN"/>
    <s v="CONV"/>
    <s v="Conversion"/>
    <s v="N/A"/>
    <s v="NWN - Eugene DB"/>
    <x v="0"/>
    <s v="New main"/>
    <x v="0"/>
    <s v="Commercial Main OR S"/>
    <s v="CON"/>
    <s v="1"/>
    <s v="3430412"/>
    <s v="Cobalt Ln-364. City of Creswel(SAS)"/>
    <s v="CLOSED"/>
    <s v="STD-MX"/>
    <n v="1"/>
    <n v="5604.61"/>
    <n v="6888.8"/>
    <n v="21228.65"/>
    <n v="142"/>
    <n v="142"/>
    <n v="0"/>
    <n v="57.243768968759646"/>
    <n v="48.51267605633803"/>
    <n v="3680.51"/>
    <n v="3208.29"/>
    <n v="22.593591549295773"/>
    <n v="0"/>
    <n v="48.51267605633803"/>
    <n v="0"/>
    <n v="0"/>
    <x v="0"/>
    <x v="0"/>
  </r>
  <r>
    <x v="3"/>
    <s v="MX COMMERCIAL &amp; INDUSTRIAL MAIN"/>
    <s v="CONV"/>
    <s v="Conversion"/>
    <s v="N/A"/>
    <s v="NWN - Eugene DB"/>
    <x v="0"/>
    <s v="New main"/>
    <x v="0"/>
    <s v="Commercial Main OR S"/>
    <s v="CON"/>
    <s v="1"/>
    <s v="3463625"/>
    <s v="E Delaney St #East-32832. Euge(SAS)"/>
    <s v="CLOSED"/>
    <s v="STD-MX"/>
    <n v="1"/>
    <n v="4580.33"/>
    <n v="22082.9"/>
    <n v="4646.1000000000004"/>
    <n v="195"/>
    <n v="195"/>
    <n v="0"/>
    <n v="231.8618964135772"/>
    <n v="113.24564102564102"/>
    <n v="11462.86"/>
    <n v="10620.04"/>
    <n v="54.461743589743591"/>
    <n v="0"/>
    <n v="113.24564102564102"/>
    <n v="6"/>
    <n v="0"/>
    <x v="0"/>
    <x v="0"/>
  </r>
  <r>
    <x v="3"/>
    <s v="MX COMMERCIAL &amp; INDUSTRIAL MAIN"/>
    <s v="CONV"/>
    <s v="Conversion"/>
    <s v="N/A"/>
    <s v="NWN - Eugene DB"/>
    <x v="0"/>
    <s v="New main"/>
    <x v="0"/>
    <s v="Commercial Main OR S"/>
    <s v="NWN"/>
    <s v="1"/>
    <s v="3454957"/>
    <s v="W Eind Rd-29441. Eugene(SAS)"/>
    <s v="CLOSED"/>
    <s v="STD-MX"/>
    <n v="1"/>
    <n v="7478.18"/>
    <n v="24040.87"/>
    <n v="26708.17"/>
    <n v="844"/>
    <n v="844"/>
    <n v="840"/>
    <n v="174.77340743335947"/>
    <n v="28.484443127962084"/>
    <n v="10971"/>
    <n v="13069.87"/>
    <n v="15.485627962085308"/>
    <n v="0"/>
    <n v="28.484443127962084"/>
    <n v="20"/>
    <n v="90.5"/>
    <x v="0"/>
    <x v="0"/>
  </r>
  <r>
    <x v="3"/>
    <s v="MX COMMERCIAL &amp; INDUSTRIAL MAIN"/>
    <s v="CONV"/>
    <s v="Conversion"/>
    <s v="N/A"/>
    <s v="NWN - Eugene DB"/>
    <x v="0"/>
    <s v="New main"/>
    <x v="0"/>
    <s v="Commercial Main OR S"/>
    <s v="NWN"/>
    <s v="1"/>
    <s v="3478530"/>
    <s v="48th St-800. Springfield(SAS)"/>
    <s v="CLOSED"/>
    <s v="STD-MX"/>
    <n v="1"/>
    <n v="9564.41"/>
    <n v="44906.77"/>
    <n v="43236.93"/>
    <n v="902"/>
    <n v="902"/>
    <n v="880"/>
    <n v="251.17325585164167"/>
    <n v="49.785776053215081"/>
    <n v="20883.53"/>
    <n v="24023.24"/>
    <n v="26.63330376940133"/>
    <n v="0"/>
    <n v="49.785776053215081"/>
    <n v="24"/>
    <n v="139"/>
    <x v="0"/>
    <x v="0"/>
  </r>
  <r>
    <x v="3"/>
    <s v="MX COMMERCIAL &amp; INDUSTRIAL MAIN"/>
    <s v="CONV"/>
    <s v="Conversion"/>
    <s v="N/A"/>
    <s v="NWN - Parkrose DB"/>
    <x v="0"/>
    <s v="New main"/>
    <x v="0"/>
    <s v="Commercial Main OR S"/>
    <s v="NWN"/>
    <s v="1"/>
    <s v="3474666"/>
    <s v="NE 244th Ave-2405. Wood Villag(SAS)"/>
    <s v="CLOSED"/>
    <s v="STD-MX"/>
    <n v="1"/>
    <n v="29612.49"/>
    <n v="31492.77"/>
    <n v="231188.58"/>
    <n v="100"/>
    <n v="100"/>
    <n v="568"/>
    <n v="52.834327677274018"/>
    <n v="314.92770000000002"/>
    <n v="15847.21"/>
    <n v="15645.56"/>
    <n v="156.4556"/>
    <n v="0"/>
    <n v="314.92770000000002"/>
    <n v="48"/>
    <n v="55.5"/>
    <x v="0"/>
    <x v="0"/>
  </r>
  <r>
    <x v="3"/>
    <s v="MX COMMERCIAL &amp; INDUSTRIAL MAIN"/>
    <s v="CONV"/>
    <s v="Conversion"/>
    <s v="N/A"/>
    <s v="NWN - Parkrose DB"/>
    <x v="0"/>
    <s v="New main"/>
    <x v="0"/>
    <s v="Commercial Main OR S"/>
    <s v="NWN"/>
    <s v="1"/>
    <s v="3478567"/>
    <s v="NW 4th Ave-205. Portland(SAS)"/>
    <s v="CLOSED"/>
    <s v="STD-MX"/>
    <n v="1"/>
    <n v="11729.68"/>
    <n v="26298.86"/>
    <n v="41757.69"/>
    <n v="102"/>
    <n v="102"/>
    <n v="125"/>
    <n v="116.98989230737753"/>
    <n v="257.83196078431371"/>
    <n v="12576.32"/>
    <n v="13722.54"/>
    <n v="134.53470588235294"/>
    <n v="0"/>
    <n v="257.83196078431371"/>
    <n v="24"/>
    <n v="102"/>
    <x v="0"/>
    <x v="0"/>
  </r>
  <r>
    <x v="3"/>
    <s v="MX COMMERCIAL &amp; INDUSTRIAL MAIN"/>
    <s v="CONV"/>
    <s v="Conversion"/>
    <s v="N/A"/>
    <s v="NWN - Parkrose DB"/>
    <x v="0"/>
    <s v="New main"/>
    <x v="0"/>
    <s v="Commercial Main OR S"/>
    <s v="NWN"/>
    <s v="1"/>
    <s v="3481379"/>
    <s v="2900 NE 132nd Ave #GYM(WTC)"/>
    <s v="CLOSED"/>
    <s v="STD-MX"/>
    <n v="1"/>
    <n v="7787.06"/>
    <n v="38213.919999999998"/>
    <n v="27386.85"/>
    <n v="631"/>
    <n v="631"/>
    <n v="633"/>
    <n v="258.44272421170507"/>
    <n v="60.560887480190175"/>
    <n v="18088.830000000002"/>
    <n v="20125.09"/>
    <n v="31.893961965134707"/>
    <n v="0"/>
    <n v="60.560887480190175"/>
    <n v="32"/>
    <n v="199.5"/>
    <x v="0"/>
    <x v="0"/>
  </r>
  <r>
    <x v="3"/>
    <s v="MX COMMERCIAL &amp; INDUSTRIAL MAIN"/>
    <s v="CONV"/>
    <s v="Conversion"/>
    <s v="N/A"/>
    <s v="NWN - Salem DB"/>
    <x v="0"/>
    <s v="New main"/>
    <x v="0"/>
    <s v="Commercial Main OR S"/>
    <s v="NWN"/>
    <s v="1"/>
    <s v="3451545"/>
    <s v="SE Nimbus Loop-4070. McMinnvill(SAS)"/>
    <s v="CLOSED"/>
    <s v="STD-MX"/>
    <n v="1"/>
    <n v="10752.86"/>
    <n v="48086.13"/>
    <n v="39178.720000000001"/>
    <n v="1211"/>
    <n v="1211"/>
    <n v="1152"/>
    <n v="228.52124923043729"/>
    <n v="39.707786952931464"/>
    <n v="23513.56"/>
    <n v="24572.57"/>
    <n v="20.291139554087533"/>
    <n v="0"/>
    <n v="39.707786952931464"/>
    <n v="32"/>
    <n v="204.5"/>
    <x v="0"/>
    <x v="0"/>
  </r>
  <r>
    <x v="3"/>
    <s v="MX COMMERCIAL &amp; INDUSTRIAL MAIN"/>
    <s v="CONV"/>
    <s v="Conversion"/>
    <s v="N/A"/>
    <s v="NWN - Salem DB"/>
    <x v="0"/>
    <s v="New main"/>
    <x v="0"/>
    <s v="Commercial Main OR S"/>
    <s v="NWN"/>
    <s v="1"/>
    <s v="3459969"/>
    <s v="SE Three Mile Ln-3930. McMinnv(SAS)"/>
    <s v="CLOSED"/>
    <s v="STD-MX"/>
    <n v="1"/>
    <n v="9397.93"/>
    <n v="12512.12"/>
    <n v="33228.65"/>
    <n v="685"/>
    <n v="685"/>
    <n v="592"/>
    <n v="74.84233230083646"/>
    <n v="18.265868613138686"/>
    <n v="5478.49"/>
    <n v="7033.63"/>
    <n v="10.268072992700731"/>
    <n v="0"/>
    <n v="18.265868613138686"/>
    <n v="24"/>
    <n v="74.5"/>
    <x v="0"/>
    <x v="0"/>
  </r>
  <r>
    <x v="3"/>
    <s v="MX COMMERCIAL &amp; INDUSTRIAL MAIN"/>
    <s v="CONV"/>
    <s v="Conversion"/>
    <s v="N/A"/>
    <s v="NWN - Salem DB"/>
    <x v="0"/>
    <s v="New main"/>
    <x v="0"/>
    <s v="Commercial Main OR S"/>
    <s v="NWN"/>
    <s v="1"/>
    <s v="3486292"/>
    <s v="Install 2&quot; (P) main Created work order p"/>
    <s v="CLOSED"/>
    <s v="STD-MX"/>
    <n v="1"/>
    <n v="10895.27"/>
    <n v="57357.36"/>
    <n v="19592.330000000002"/>
    <n v="863"/>
    <n v="863"/>
    <n v="449"/>
    <n v="277.76787541749769"/>
    <n v="66.462757821552728"/>
    <n v="27093.8"/>
    <n v="30263.56"/>
    <n v="35.067856315179604"/>
    <n v="0"/>
    <n v="66.462757821552728"/>
    <n v="20"/>
    <n v="187"/>
    <x v="0"/>
    <x v="0"/>
  </r>
  <r>
    <x v="3"/>
    <s v="MX COMMERCIAL &amp; INDUSTRIAL MAIN"/>
    <s v="CONV"/>
    <s v="Conversion"/>
    <s v="N/A"/>
    <s v="NWN - Salem DB"/>
    <x v="0"/>
    <s v="New main"/>
    <x v="0"/>
    <s v="Commercial Main OR S"/>
    <s v="#"/>
    <s v="1"/>
    <s v="3399891"/>
    <s v="Install 2&quot;(P) main per KAG via L2C."/>
    <s v="CLOSED"/>
    <s v="STD-MX"/>
    <n v="1"/>
    <n v="414.93"/>
    <n v="518.49"/>
    <n v="2315.29"/>
    <m/>
    <n v="0"/>
    <m/>
    <n v="63.880654568240423"/>
    <n v="0"/>
    <n v="253.43"/>
    <n v="265.06"/>
    <n v="0"/>
    <n v="0"/>
    <n v="0"/>
    <n v="0"/>
    <n v="0"/>
    <x v="1"/>
    <x v="0"/>
  </r>
  <r>
    <x v="3"/>
    <s v="MX COMMERCIAL &amp; INDUSTRIAL MAIN"/>
    <s v="NEW"/>
    <s v="New Construction"/>
    <s v="N/A"/>
    <s v="NWN - Albany DB"/>
    <x v="0"/>
    <s v="New main"/>
    <x v="0"/>
    <s v="Commercial Main OR S"/>
    <s v="CON"/>
    <s v="1"/>
    <s v="3475849"/>
    <s v="Samaritan Health MX(RCB)"/>
    <s v="OPEN"/>
    <s v="STD-MX"/>
    <n v="1"/>
    <n v="7091.48"/>
    <n v="18768.41"/>
    <n v="25652.79"/>
    <n v="495"/>
    <n v="495"/>
    <n v="425"/>
    <n v="127.28372638715754"/>
    <n v="37.915979797979801"/>
    <n v="9742.11"/>
    <n v="9026.2999999999993"/>
    <n v="18.234949494949493"/>
    <n v="0"/>
    <n v="37.915979797979801"/>
    <n v="16"/>
    <n v="0"/>
    <x v="0"/>
    <x v="0"/>
  </r>
  <r>
    <x v="3"/>
    <s v="MX COMMERCIAL &amp; INDUSTRIAL MAIN"/>
    <s v="NEW"/>
    <s v="New Construction"/>
    <s v="N/A"/>
    <s v="NWN - Albany DB"/>
    <x v="0"/>
    <s v="New main"/>
    <x v="0"/>
    <s v="Commercial Main OR S"/>
    <s v="NWN"/>
    <s v="1"/>
    <s v="3480406"/>
    <s v="2000 W Oak St #innovation bldg(WTC)"/>
    <s v="CONDUIT"/>
    <s v="STD-MX"/>
    <n v="1"/>
    <n v="6834.55"/>
    <n v="20991.68"/>
    <n v="23099.22"/>
    <n v="417"/>
    <n v="417"/>
    <n v="410"/>
    <n v="161.16393910352548"/>
    <n v="50.339760191846523"/>
    <n v="9976.85"/>
    <n v="11014.83"/>
    <n v="26.414460431654675"/>
    <n v="0"/>
    <n v="50.339760191846523"/>
    <n v="16"/>
    <n v="102.75"/>
    <x v="0"/>
    <x v="0"/>
  </r>
  <r>
    <x v="3"/>
    <s v="MX COMMERCIAL &amp; INDUSTRIAL MAIN"/>
    <s v="NEW"/>
    <s v="New Construction"/>
    <s v="N/A"/>
    <s v="NWN - Mt Scott DB"/>
    <x v="0"/>
    <s v="New main"/>
    <x v="0"/>
    <s v="Commercial Main OR S"/>
    <s v="NWN"/>
    <s v="1"/>
    <s v="3479391"/>
    <s v="SE Belmont St-685. Portland(SAS)"/>
    <s v="CLOSED"/>
    <s v="STD-MX"/>
    <n v="1"/>
    <n v="9204.2099999999991"/>
    <n v="18123.490000000002"/>
    <n v="34235.089999999997"/>
    <n v="47"/>
    <n v="47"/>
    <n v="50"/>
    <n v="99.05315067778767"/>
    <n v="385.60617021276596"/>
    <n v="9006.43"/>
    <n v="9117.06"/>
    <n v="193.98"/>
    <n v="0"/>
    <n v="385.60617021276596"/>
    <n v="16"/>
    <n v="41.5"/>
    <x v="0"/>
    <x v="0"/>
  </r>
  <r>
    <x v="3"/>
    <s v="MX COMMERCIAL &amp; INDUSTRIAL MAIN"/>
    <s v="NEW"/>
    <s v="New Construction"/>
    <s v="N/A"/>
    <s v="NWN - Parkrose DB"/>
    <x v="0"/>
    <s v="New main"/>
    <x v="0"/>
    <s v="Commercial Main OR S"/>
    <s v="CON"/>
    <s v="1"/>
    <s v="3475252"/>
    <s v="NE Dekum St-1308. Portland(SAS)"/>
    <s v="CLOSED"/>
    <s v="STD-MX"/>
    <n v="1"/>
    <n v="1973.43"/>
    <n v="5073.3100000000004"/>
    <n v="3435.12"/>
    <n v="35"/>
    <n v="35"/>
    <n v="50"/>
    <n v="123.66438130564551"/>
    <n v="144.95171428571427"/>
    <n v="2632.88"/>
    <n v="2440.4299999999998"/>
    <n v="69.726571428571432"/>
    <n v="0"/>
    <n v="144.95171428571427"/>
    <n v="6"/>
    <n v="0"/>
    <x v="0"/>
    <x v="0"/>
  </r>
  <r>
    <x v="3"/>
    <s v="MX COMMERCIAL &amp; INDUSTRIAL MAIN"/>
    <s v="NEW"/>
    <s v="New Construction"/>
    <s v="N/A"/>
    <s v="NWN - Parkrose DB"/>
    <x v="0"/>
    <s v="New main"/>
    <x v="0"/>
    <s v="Commercial Main OR S"/>
    <s v="NWN"/>
    <s v="Not assigned"/>
    <s v="3480335"/>
    <s v="Install 2&quot;(P) Main per sketch"/>
    <s v="CONDUIT"/>
    <s v="STD-MX"/>
    <n v="1"/>
    <n v="0"/>
    <n v="6508.18"/>
    <n v="664.8"/>
    <n v="161"/>
    <n v="161"/>
    <n v="0"/>
    <s v="X"/>
    <n v="40.423478260869565"/>
    <n v="3009.76"/>
    <n v="3498.42"/>
    <n v="21.729316770186337"/>
    <n v="0"/>
    <n v="40.423478260869565"/>
    <n v="0"/>
    <n v="42"/>
    <x v="0"/>
    <x v="0"/>
  </r>
  <r>
    <x v="3"/>
    <s v="MX COMMERCIAL &amp; INDUSTRIAL MAIN"/>
    <s v="NEW"/>
    <s v="New Construction"/>
    <s v="N/A"/>
    <s v="NWN - Parkrose DB"/>
    <x v="0"/>
    <s v="New main"/>
    <x v="0"/>
    <s v="Commercial Main OR S"/>
    <s v="#"/>
    <s v="1"/>
    <s v="3450009"/>
    <s v="N Tillamook St #Garage-614. Po(SAS)"/>
    <s v="CLOSED"/>
    <s v="STD-MX"/>
    <n v="1"/>
    <n v="9870.31"/>
    <n v="54795.35"/>
    <n v="80565.070000000007"/>
    <n v="165"/>
    <n v="165"/>
    <n v="170"/>
    <n v="291.62559230662464"/>
    <n v="332.09303030303028"/>
    <n v="26011"/>
    <n v="28784.35"/>
    <n v="174.45060606060605"/>
    <n v="0"/>
    <n v="332.09303030303028"/>
    <n v="16"/>
    <n v="105"/>
    <x v="0"/>
    <x v="0"/>
  </r>
  <r>
    <x v="3"/>
    <s v="MX COMMERCIAL &amp; INDUSTRIAL MAIN"/>
    <s v="NEW"/>
    <s v="New Construction"/>
    <s v="N/A"/>
    <s v="NWN - Parkrose DB"/>
    <x v="0"/>
    <s v="New main"/>
    <x v="0"/>
    <s v="Commercial Main OR S"/>
    <s v="#"/>
    <s v="1"/>
    <s v="3454469"/>
    <s v="3485 SW Bond Ave- OHSU(D1H)"/>
    <s v="CLOSED"/>
    <s v="STD-MX"/>
    <n v="1"/>
    <n v="33761.050000000003"/>
    <n v="407439.71"/>
    <n v="325025.98"/>
    <n v="557"/>
    <n v="557"/>
    <n v="550"/>
    <n v="632.87827244709513"/>
    <n v="731.48960502693001"/>
    <n v="193773.36"/>
    <n v="213666.35"/>
    <n v="383.60206463195692"/>
    <n v="0"/>
    <n v="731.48960502693001"/>
    <n v="40"/>
    <n v="819.5"/>
    <x v="0"/>
    <x v="0"/>
  </r>
  <r>
    <x v="3"/>
    <s v="MX COMMERCIAL &amp; INDUSTRIAL MAIN"/>
    <s v="NEW"/>
    <s v="New Construction"/>
    <s v="N/A"/>
    <s v="NWN - Salem DB"/>
    <x v="0"/>
    <s v="New main"/>
    <x v="0"/>
    <s v="Commercial Main OR S"/>
    <s v="CON"/>
    <s v="1"/>
    <s v="3466319"/>
    <s v="Cascadia Canyon Ave SE-3855(SAS)"/>
    <s v="OPEN"/>
    <s v="STD-MX"/>
    <n v="1"/>
    <n v="2320.6"/>
    <n v="1229.4000000000001"/>
    <n v="7117.55"/>
    <n v="91"/>
    <n v="91"/>
    <n v="79"/>
    <n v="27.739808670171506"/>
    <n v="13.50989010989011"/>
    <n v="585.66999999999996"/>
    <n v="643.73"/>
    <n v="7.073956043956044"/>
    <n v="0"/>
    <n v="13.50989010989011"/>
    <n v="8"/>
    <n v="0"/>
    <x v="0"/>
    <x v="0"/>
  </r>
  <r>
    <x v="3"/>
    <s v="MX COMMERCIAL &amp; INDUSTRIAL MAIN"/>
    <s v="NEW"/>
    <s v="New Construction"/>
    <s v="N/A"/>
    <s v="NWN - Salem DB"/>
    <x v="0"/>
    <s v="New main"/>
    <x v="0"/>
    <s v="Commercial Main OR S"/>
    <s v="NWN"/>
    <s v="1"/>
    <s v="3433299"/>
    <s v="Trelstad Ave SE-3525. Salem(SAS)"/>
    <s v="CLOSED"/>
    <s v="STD-MX"/>
    <n v="1"/>
    <n v="24932.63"/>
    <n v="176919.59"/>
    <n v="366531.84000000003"/>
    <n v="96"/>
    <n v="96"/>
    <n v="1100"/>
    <n v="347.31602723017988"/>
    <n v="1842.9123958333332"/>
    <n v="90324.57"/>
    <n v="86595.02"/>
    <n v="902.03145833333338"/>
    <n v="0"/>
    <n v="1842.9123958333332"/>
    <n v="0"/>
    <n v="569"/>
    <x v="0"/>
    <x v="0"/>
  </r>
  <r>
    <x v="3"/>
    <s v="MX COMMERCIAL &amp; INDUSTRIAL MAIN"/>
    <s v="NEW"/>
    <s v="New Construction"/>
    <s v="N/A"/>
    <s v="NWN - Salem DB"/>
    <x v="0"/>
    <s v="New main"/>
    <x v="0"/>
    <s v="Commercial Main OR S"/>
    <s v="NWN"/>
    <s v="1"/>
    <s v="3461616"/>
    <s v="Edgewater St NW - 525. Salem(SAS)"/>
    <s v="OPEN"/>
    <s v="STD-MX"/>
    <n v="1"/>
    <n v="5395.14"/>
    <n v="8334.61"/>
    <n v="27488.63"/>
    <n v="368"/>
    <n v="368"/>
    <n v="364"/>
    <n v="80.270947556504552"/>
    <n v="22.648396739130433"/>
    <n v="4003.88"/>
    <n v="4330.7299999999996"/>
    <n v="11.768288043478261"/>
    <n v="0"/>
    <n v="22.648396739130433"/>
    <n v="16"/>
    <n v="36"/>
    <x v="0"/>
    <x v="0"/>
  </r>
  <r>
    <x v="3"/>
    <s v="MX COMMERCIAL &amp; INDUSTRIAL MAIN"/>
    <s v="NEW"/>
    <s v="New Construction"/>
    <s v="N/A"/>
    <s v="NWN - South Center DB"/>
    <x v="0"/>
    <s v="New main"/>
    <x v="0"/>
    <s v="Commercial Main OR S"/>
    <s v="NWN"/>
    <s v="1"/>
    <s v="3447136"/>
    <s v="E North St-1400. Newberg(SAS)"/>
    <s v="OPEN"/>
    <s v="STD-MX"/>
    <n v="1"/>
    <n v="9923.83"/>
    <n v="25953.32"/>
    <n v="67603.23"/>
    <n v="210"/>
    <n v="210"/>
    <n v="180"/>
    <n v="97.406747193371913"/>
    <n v="123.58723809523809"/>
    <n v="16286.84"/>
    <n v="9666.48"/>
    <n v="46.030857142857144"/>
    <n v="0"/>
    <n v="123.58723809523809"/>
    <n v="24"/>
    <n v="87"/>
    <x v="0"/>
    <x v="0"/>
  </r>
  <r>
    <x v="3"/>
    <s v="MX COMMERCIAL &amp; INDUSTRIAL MAIN"/>
    <s v="NEW"/>
    <s v="New Construction"/>
    <s v="N/A"/>
    <s v="NWN - Sunset DB"/>
    <x v="0"/>
    <s v="New main"/>
    <x v="0"/>
    <s v="Commercial Main OR S"/>
    <s v="CON"/>
    <s v="1"/>
    <s v="3455534"/>
    <s v="23993 NW Huffman - Topgolf(D1H)"/>
    <s v="CLOSED"/>
    <s v="STD-MX"/>
    <n v="1"/>
    <n v="24183.61"/>
    <n v="115544.36"/>
    <n v="90516.61"/>
    <n v="4518"/>
    <n v="4518"/>
    <n v="2423"/>
    <n v="232.65356164774408"/>
    <n v="25.574227534307216"/>
    <n v="59280.33"/>
    <n v="56264.03"/>
    <n v="12.453304559539619"/>
    <n v="0"/>
    <n v="25.574227534307216"/>
    <n v="12"/>
    <n v="3"/>
    <x v="0"/>
    <x v="0"/>
  </r>
  <r>
    <x v="3"/>
    <s v="MX COMMERCIAL &amp; INDUSTRIAL MAIN"/>
    <s v="NEW"/>
    <s v="New Construction"/>
    <s v="N/A"/>
    <s v="NWN - Sunset DB"/>
    <x v="0"/>
    <s v="New main"/>
    <x v="0"/>
    <s v="Commercial Main OR S"/>
    <s v="NWN"/>
    <s v="1"/>
    <s v="3457085"/>
    <s v="Elm St-451. Forest Grove(SAS)"/>
    <s v="CONDUIT"/>
    <s v="STD-MX"/>
    <n v="1"/>
    <n v="10972.76"/>
    <n v="16679.189999999999"/>
    <n v="42981.42"/>
    <n v="465"/>
    <n v="465"/>
    <n v="490"/>
    <n v="83.922458889103567"/>
    <n v="35.86922580645161"/>
    <n v="7470.58"/>
    <n v="9208.61"/>
    <n v="19.803462365591397"/>
    <n v="0"/>
    <n v="35.86922580645161"/>
    <n v="16"/>
    <n v="81.5"/>
    <x v="0"/>
    <x v="0"/>
  </r>
  <r>
    <x v="3"/>
    <s v="MX COMMERCIAL &amp; INDUSTRIAL MAIN"/>
    <s v="NEW"/>
    <s v="New Construction"/>
    <s v="N/A"/>
    <s v="NWN - The Dalles DB Oregon"/>
    <x v="0"/>
    <s v="New main"/>
    <x v="0"/>
    <s v="Commercial Main OR S"/>
    <s v="NWN"/>
    <s v="1"/>
    <s v="3457720"/>
    <s v="Orchard Rd, 1908#Winery(TLB)"/>
    <s v="CLOSED"/>
    <s v="STD-MX"/>
    <n v="1"/>
    <n v="7896.18"/>
    <n v="24479.33"/>
    <n v="41689.01"/>
    <n v="84"/>
    <n v="84"/>
    <n v="88"/>
    <n v="169.83034834565575"/>
    <n v="291.42059523809525"/>
    <n v="11069.22"/>
    <n v="13410.11"/>
    <n v="159.64416666666668"/>
    <n v="0"/>
    <n v="291.42059523809525"/>
    <n v="16"/>
    <n v="95.75"/>
    <x v="0"/>
    <x v="0"/>
  </r>
  <r>
    <x v="3"/>
    <s v="MX COMMERCIAL &amp; INDUSTRIAL MAIN"/>
    <s v="NEW"/>
    <s v="New Construction"/>
    <s v="N/A"/>
    <s v="NWN - Vancouver DB"/>
    <x v="0"/>
    <s v="New main"/>
    <x v="0"/>
    <s v="Commercial Main OR S"/>
    <s v="NWN"/>
    <s v="1"/>
    <s v="3437980"/>
    <s v="Council Bluffs Way-501. Vancou"/>
    <s v="CLOSED"/>
    <s v="STD-MX"/>
    <n v="1"/>
    <n v="3953.04"/>
    <n v="27572.21"/>
    <n v="30902.74"/>
    <n v="375"/>
    <n v="375"/>
    <n v="173"/>
    <n v="354.18867504502862"/>
    <n v="73.525893333333329"/>
    <n v="13570.99"/>
    <n v="14001.22"/>
    <n v="37.336586666666669"/>
    <n v="0"/>
    <n v="73.525893333333329"/>
    <n v="12"/>
    <n v="100"/>
    <x v="0"/>
    <x v="1"/>
  </r>
  <r>
    <x v="3"/>
    <s v="MX COMMERCIAL &amp; INDUSTRIAL MAIN"/>
    <s v="NEW"/>
    <s v="New Construction"/>
    <s v="N/A"/>
    <s v="NWN - Vancouver DB"/>
    <x v="0"/>
    <s v="New main"/>
    <x v="0"/>
    <s v="Commercial Main OR S"/>
    <s v="NWN"/>
    <s v="1"/>
    <s v="3465476"/>
    <s v="NE 152nd Ave-5950. Vancouver2(SAS) insid"/>
    <s v="OPEN"/>
    <s v="STD-MX"/>
    <n v="1"/>
    <n v="6267.86"/>
    <n v="8651.2999999999993"/>
    <n v="33825.339999999997"/>
    <n v="620"/>
    <n v="620"/>
    <n v="653"/>
    <n v="72.750986780176973"/>
    <n v="13.953709677419354"/>
    <n v="4091.37"/>
    <n v="4559.93"/>
    <n v="7.3547258064516132"/>
    <n v="0"/>
    <n v="13.953709677419354"/>
    <n v="12"/>
    <n v="46"/>
    <x v="0"/>
    <x v="1"/>
  </r>
  <r>
    <x v="3"/>
    <s v="MX COMMERCIAL &amp; INDUSTRIAL MAIN"/>
    <s v="NEW"/>
    <s v="New Construction"/>
    <s v="N/A"/>
    <s v="NWN - Vancouver DB"/>
    <x v="0"/>
    <s v="New main"/>
    <x v="0"/>
    <s v="Commercial Main OR S"/>
    <s v="NWN"/>
    <s v="1"/>
    <s v="3465477"/>
    <s v="NE 152nd Ave-5950. Vancouver2(SAS)/MX"/>
    <s v="CLOSED"/>
    <s v="STD-MX"/>
    <n v="1"/>
    <n v="22649.360000000001"/>
    <n v="120920.08"/>
    <n v="128426.4"/>
    <n v="1220"/>
    <n v="1220"/>
    <n v="1100"/>
    <n v="273.9651363217327"/>
    <n v="99.114819672131148"/>
    <n v="58868.73"/>
    <n v="62051.35"/>
    <n v="50.861762295081967"/>
    <n v="0"/>
    <n v="99.114819672131148"/>
    <n v="43"/>
    <n v="237"/>
    <x v="0"/>
    <x v="1"/>
  </r>
  <r>
    <x v="3"/>
    <s v="MX COMMERCIAL &amp; INDUSTRIAL MAIN"/>
    <s v="NEW"/>
    <s v="New Construction"/>
    <s v="N/A"/>
    <s v="NWN - Vancouver DB"/>
    <x v="0"/>
    <s v="New main"/>
    <x v="0"/>
    <s v="Commercial Main OR S"/>
    <s v="NWN"/>
    <s v="1"/>
    <s v="3469035"/>
    <s v="NE Highway 99-8515. Vancouver(SAS)"/>
    <s v="OPEN"/>
    <s v="STD-MX"/>
    <n v="1"/>
    <n v="14466.35"/>
    <n v="31861.57"/>
    <n v="75307.509999999995"/>
    <n v="260"/>
    <n v="260"/>
    <n v="240"/>
    <n v="109.6347039854559"/>
    <n v="122.5445"/>
    <n v="16001.43"/>
    <n v="15860.14"/>
    <n v="61.000538461538461"/>
    <n v="0"/>
    <n v="122.5445"/>
    <n v="16"/>
    <n v="60"/>
    <x v="0"/>
    <x v="1"/>
  </r>
  <r>
    <x v="3"/>
    <s v="MX COMMERCIAL &amp; INDUSTRIAL MAIN"/>
    <s v="NEW"/>
    <s v="New Construction"/>
    <s v="N/A"/>
    <s v="NWN - Vancouver DB"/>
    <x v="0"/>
    <s v="New main"/>
    <x v="0"/>
    <s v="Commercial Main OR S"/>
    <s v="NWN"/>
    <s v="1"/>
    <s v="3472978"/>
    <s v="PH3- Install 6&quot;(P) MX."/>
    <s v="CLOSED"/>
    <s v="STD-MX"/>
    <n v="1"/>
    <n v="560206.04"/>
    <n v="1301820.68"/>
    <n v="2290679.98"/>
    <n v="6328"/>
    <n v="6328"/>
    <n v="50"/>
    <n v="113.27421425159929"/>
    <n v="205.72387484197219"/>
    <n v="667251.68999999994"/>
    <n v="634568.99"/>
    <n v="100.27954962073325"/>
    <n v="0"/>
    <n v="205.72387484197219"/>
    <n v="24"/>
    <n v="2273.5"/>
    <x v="0"/>
    <x v="3"/>
  </r>
  <r>
    <x v="3"/>
    <s v="MX COMMERCIAL &amp; INDUSTRIAL MAIN"/>
    <s v="NEW"/>
    <s v="New Construction"/>
    <s v="N/A"/>
    <s v="NWN - Vancouver DB"/>
    <x v="0"/>
    <s v="New main"/>
    <x v="0"/>
    <s v="Commercial Main OR S"/>
    <s v="NWN"/>
    <s v="1"/>
    <s v="3476774"/>
    <s v="NW Lake RD-4859. Camas(SAS)"/>
    <s v="CONDUIT"/>
    <s v="STD-MX"/>
    <n v="1"/>
    <n v="2317.46"/>
    <n v="3770.53"/>
    <n v="7959.32"/>
    <n v="203"/>
    <n v="203"/>
    <n v="1"/>
    <n v="85.675265160995224"/>
    <n v="18.574039408866994"/>
    <n v="1785.04"/>
    <n v="1985.49"/>
    <n v="9.7807389162561584"/>
    <n v="0"/>
    <n v="18.574039408866994"/>
    <n v="8"/>
    <n v="19.5"/>
    <x v="0"/>
    <x v="1"/>
  </r>
  <r>
    <x v="3"/>
    <s v="MX COMMERCIAL &amp; INDUSTRIAL MAIN"/>
    <s v="NEW"/>
    <s v="New Construction"/>
    <s v="N/A"/>
    <s v="NWN - Vancouver DB"/>
    <x v="0"/>
    <s v="New main"/>
    <x v="0"/>
    <s v="Commercial Main OR S"/>
    <s v="NWN"/>
    <s v="1"/>
    <s v="3477450"/>
    <s v="SE Chkalov Dr Bldg C 305(RCB)"/>
    <s v="CLOSED"/>
    <s v="STD-MX"/>
    <n v="1"/>
    <n v="193"/>
    <n v="53360.5"/>
    <n v="332.42"/>
    <n v="525"/>
    <n v="525"/>
    <n v="0"/>
    <n v="14245.797927461141"/>
    <n v="101.63904761904762"/>
    <n v="25866.11"/>
    <n v="27494.39"/>
    <n v="52.370266666666666"/>
    <n v="0"/>
    <n v="101.63904761904762"/>
    <n v="1"/>
    <n v="140.5"/>
    <x v="0"/>
    <x v="1"/>
  </r>
  <r>
    <x v="3"/>
    <s v="MX COMMERCIAL &amp; INDUSTRIAL MAIN"/>
    <s v="NEW"/>
    <s v="New Construction"/>
    <s v="N/A"/>
    <s v="NWN - Vancouver DB"/>
    <x v="0"/>
    <s v="New main"/>
    <x v="0"/>
    <s v="Commercial Main OR S"/>
    <s v="NWN"/>
    <s v="Not assigned"/>
    <s v="3438607"/>
    <s v="&quot;Install 3/4&quot;&quot;(W) class B test"/>
    <s v="OPEN"/>
    <s v="STD-MX"/>
    <n v="1"/>
    <n v="0"/>
    <n v="7114.05"/>
    <n v="1275.82"/>
    <n v="10"/>
    <n v="10"/>
    <n v="0"/>
    <s v="X"/>
    <n v="711.40499999999997"/>
    <n v="3495.15"/>
    <n v="3618.9"/>
    <n v="361.89"/>
    <n v="0"/>
    <n v="711.40499999999997"/>
    <n v="0"/>
    <n v="37"/>
    <x v="0"/>
    <x v="4"/>
  </r>
  <r>
    <x v="3"/>
    <s v="MX COMMERCIAL &amp; INDUSTRIAL MAIN"/>
    <s v="NEW"/>
    <s v="New Construction"/>
    <s v="N/A"/>
    <s v="NWN - Vancouver DB"/>
    <x v="0"/>
    <s v="New main"/>
    <x v="0"/>
    <s v="Commercial Main OR S"/>
    <s v="NWN"/>
    <s v="Not assigned"/>
    <s v="3447745"/>
    <s v="&quot;Install 1' of 1&quot;&quot;(W) class D"/>
    <s v="OPEN"/>
    <s v="STD-MX"/>
    <n v="1"/>
    <n v="0"/>
    <n v="13.29"/>
    <n v="1005.3"/>
    <n v="1"/>
    <n v="1"/>
    <n v="0"/>
    <s v="X"/>
    <n v="13.29"/>
    <n v="6.33"/>
    <n v="6.96"/>
    <n v="6.96"/>
    <n v="0"/>
    <n v="13.29"/>
    <n v="0"/>
    <n v="0"/>
    <x v="1"/>
    <x v="5"/>
  </r>
  <r>
    <x v="4"/>
    <s v="MX COMMERCIAL &amp; INDUSTRIAL MAIN"/>
    <s v="CONV"/>
    <s v="Conversion"/>
    <s v="N/A"/>
    <s v="NWN - Albany DB"/>
    <x v="0"/>
    <s v="New main"/>
    <x v="0"/>
    <s v="Commercial Main OR S"/>
    <s v="CON"/>
    <s v="1"/>
    <s v="3431401"/>
    <s v="Marion St SE-3750. Albany(SAS)"/>
    <s v="CLOSED"/>
    <s v="STD-MX"/>
    <n v="1"/>
    <n v="8609.4599999999991"/>
    <n v="35744.86"/>
    <n v="31869.77"/>
    <n v="405"/>
    <n v="405"/>
    <n v="450"/>
    <n v="191.5400036703812"/>
    <n v="88.258913580246912"/>
    <n v="19254.3"/>
    <n v="16490.560000000001"/>
    <n v="40.717432098765435"/>
    <n v="0"/>
    <n v="88.258913580246912"/>
    <n v="28"/>
    <n v="0"/>
    <x v="0"/>
    <x v="0"/>
  </r>
  <r>
    <x v="4"/>
    <s v="MX COMMERCIAL &amp; INDUSTRIAL MAIN"/>
    <s v="CONV"/>
    <s v="Conversion"/>
    <s v="N/A"/>
    <s v="NWN - Coos Bay DB"/>
    <x v="0"/>
    <s v="New main"/>
    <x v="0"/>
    <s v="Commercial Main OR S"/>
    <s v="NWN"/>
    <s v="1"/>
    <s v="3431350"/>
    <s v="Anderson235(L2K)"/>
    <s v="CLOSED"/>
    <s v="STD-MX"/>
    <n v="1"/>
    <n v="3996.63"/>
    <n v="5648.92"/>
    <n v="15348.22"/>
    <n v="92"/>
    <n v="92"/>
    <n v="90"/>
    <n v="68.93657906786467"/>
    <n v="61.401304347826084"/>
    <n v="2893.78"/>
    <n v="2755.14"/>
    <n v="29.947173913043478"/>
    <n v="0"/>
    <n v="61.401304347826084"/>
    <n v="12"/>
    <n v="17"/>
    <x v="0"/>
    <x v="0"/>
  </r>
  <r>
    <x v="4"/>
    <s v="MX COMMERCIAL &amp; INDUSTRIAL MAIN"/>
    <s v="CONV"/>
    <s v="Conversion"/>
    <s v="N/A"/>
    <s v="NWN - Eugene DB"/>
    <x v="0"/>
    <s v="New main"/>
    <x v="0"/>
    <s v="Commercial Main OR S"/>
    <s v="NWN"/>
    <s v="1"/>
    <s v="3425963"/>
    <s v="Install 2&quot; (p) MX"/>
    <s v="CLOSED"/>
    <s v="STD-MX"/>
    <n v="1"/>
    <n v="13584.47"/>
    <n v="54857.73"/>
    <n v="48479.92"/>
    <n v="254"/>
    <n v="254"/>
    <n v="0"/>
    <n v="200.17291804538564"/>
    <n v="215.97531496062993"/>
    <n v="27665.3"/>
    <n v="27192.43"/>
    <n v="107.05681102362205"/>
    <n v="0"/>
    <n v="215.97531496062993"/>
    <n v="32"/>
    <n v="140"/>
    <x v="0"/>
    <x v="0"/>
  </r>
  <r>
    <x v="4"/>
    <s v="MX COMMERCIAL &amp; INDUSTRIAL MAIN"/>
    <s v="CONV"/>
    <s v="Conversion"/>
    <s v="N/A"/>
    <s v="NWN - Eugene DB"/>
    <x v="0"/>
    <s v="New main"/>
    <x v="0"/>
    <s v="Commercial Main OR S"/>
    <s v="NWN"/>
    <s v="1"/>
    <s v="3438692"/>
    <s v="N 36th St-693. Springfield(SAS)"/>
    <s v="CLOSED"/>
    <s v="STD-MX"/>
    <n v="1"/>
    <n v="3334.2"/>
    <n v="11410.46"/>
    <n v="12510.45"/>
    <n v="37"/>
    <n v="37"/>
    <n v="40"/>
    <n v="168.80001199688081"/>
    <n v="308.39081081081082"/>
    <n v="5782.33"/>
    <n v="5628.13"/>
    <n v="152.11162162162162"/>
    <n v="0"/>
    <n v="308.39081081081082"/>
    <n v="12"/>
    <n v="42"/>
    <x v="0"/>
    <x v="0"/>
  </r>
  <r>
    <x v="4"/>
    <s v="MX COMMERCIAL &amp; INDUSTRIAL MAIN"/>
    <s v="CONV"/>
    <s v="Conversion"/>
    <s v="N/A"/>
    <s v="NWN - Eugene DB"/>
    <x v="0"/>
    <s v="New main"/>
    <x v="0"/>
    <s v="Commercial Main OR S"/>
    <s v="NWN"/>
    <s v="1"/>
    <s v="3447416"/>
    <s v="Mill St-263. Eugene(SAS)"/>
    <s v="CLOSED"/>
    <s v="STD-MX"/>
    <n v="1"/>
    <n v="3723.43"/>
    <n v="12131.34"/>
    <n v="13395.74"/>
    <n v="9"/>
    <n v="9"/>
    <n v="10"/>
    <n v="160.73942574454199"/>
    <n v="1347.9266666666667"/>
    <n v="6146.32"/>
    <n v="5985.02"/>
    <n v="665.00222222222226"/>
    <n v="0"/>
    <n v="1347.9266666666667"/>
    <n v="0"/>
    <n v="45.75"/>
    <x v="1"/>
    <x v="0"/>
  </r>
  <r>
    <x v="4"/>
    <s v="MX COMMERCIAL &amp; INDUSTRIAL MAIN"/>
    <s v="CONV"/>
    <s v="Conversion"/>
    <s v="N/A"/>
    <s v="NWN - Eugene DB"/>
    <x v="0"/>
    <s v="New main"/>
    <x v="0"/>
    <s v="Commercial Main OR S"/>
    <s v="NWN"/>
    <s v="1"/>
    <s v="3453657"/>
    <s v="N 34th St-685. Springfield(SAS)"/>
    <s v="CLOSED"/>
    <s v="STD-MX"/>
    <n v="1"/>
    <n v="3642.01"/>
    <n v="14681.49"/>
    <n v="12806.26"/>
    <n v="43"/>
    <n v="43"/>
    <n v="40"/>
    <n v="204.64770827098224"/>
    <n v="341.43"/>
    <n v="7228.2"/>
    <n v="7453.29"/>
    <n v="173.33232558139534"/>
    <n v="0"/>
    <n v="341.43"/>
    <n v="10"/>
    <n v="26"/>
    <x v="0"/>
    <x v="0"/>
  </r>
  <r>
    <x v="4"/>
    <s v="MX COMMERCIAL &amp; INDUSTRIAL MAIN"/>
    <s v="CONV"/>
    <s v="Conversion"/>
    <s v="N/A"/>
    <s v="NWN - Mt Scott DB"/>
    <x v="0"/>
    <s v="New main"/>
    <x v="0"/>
    <s v="Commercial Main OR S"/>
    <s v="CON"/>
    <s v="1"/>
    <s v="3415545"/>
    <s v="ght St-10511. Portland(SAS)"/>
    <s v="CLOSED"/>
    <s v="STD-MX"/>
    <n v="1"/>
    <n v="2261.09"/>
    <n v="7322.33"/>
    <n v="14400.79"/>
    <n v="163"/>
    <n v="163"/>
    <n v="189"/>
    <n v="149.3770703510254"/>
    <n v="44.922269938650309"/>
    <n v="3944.78"/>
    <n v="3377.55"/>
    <n v="20.72116564417178"/>
    <n v="0"/>
    <n v="44.922269938650309"/>
    <n v="0"/>
    <n v="0"/>
    <x v="0"/>
    <x v="0"/>
  </r>
  <r>
    <x v="4"/>
    <s v="MX COMMERCIAL &amp; INDUSTRIAL MAIN"/>
    <s v="CONV"/>
    <s v="Conversion"/>
    <s v="N/A"/>
    <s v="NWN - Mt Scott DB"/>
    <x v="0"/>
    <s v="New main"/>
    <x v="0"/>
    <s v="Commercial Main OR S"/>
    <s v="NWN"/>
    <s v="1"/>
    <s v="3433483"/>
    <s v="SE 25th Ave-4739. Portland(SAS)"/>
    <s v="CLOSED"/>
    <s v="STD-MX"/>
    <n v="1"/>
    <n v="2745.94"/>
    <n v="15979.72"/>
    <n v="10166.14"/>
    <n v="115"/>
    <n v="115"/>
    <n v="109"/>
    <n v="291.43717634034249"/>
    <n v="138.95408695652173"/>
    <n v="7977.03"/>
    <n v="8002.69"/>
    <n v="69.588608695652169"/>
    <n v="0"/>
    <n v="138.95408695652173"/>
    <n v="12"/>
    <n v="53.5"/>
    <x v="0"/>
    <x v="0"/>
  </r>
  <r>
    <x v="4"/>
    <s v="MX COMMERCIAL &amp; INDUSTRIAL MAIN"/>
    <s v="CONV"/>
    <s v="Conversion"/>
    <s v="N/A"/>
    <s v="NWN - Parkrose DB"/>
    <x v="0"/>
    <s v="New main"/>
    <x v="0"/>
    <s v="Commercial Main OR S"/>
    <s v="NWN"/>
    <s v="1"/>
    <s v="3444944"/>
    <s v="SW River Dr-2080. Portland(SAS)"/>
    <s v="CLOSED"/>
    <s v="STD-MX"/>
    <n v="1"/>
    <n v="7870.8"/>
    <n v="49827.49"/>
    <n v="29018.63"/>
    <n v="86"/>
    <n v="86"/>
    <n v="80"/>
    <n v="307.87569243278955"/>
    <n v="579.38941860465115"/>
    <n v="25595.21"/>
    <n v="24232.28"/>
    <n v="281.77069767441861"/>
    <n v="0"/>
    <n v="579.38941860465115"/>
    <n v="12"/>
    <n v="114"/>
    <x v="0"/>
    <x v="0"/>
  </r>
  <r>
    <x v="4"/>
    <s v="MX COMMERCIAL &amp; INDUSTRIAL MAIN"/>
    <s v="CONV"/>
    <s v="Conversion"/>
    <s v="N/A"/>
    <s v="NWN - Salem DB"/>
    <x v="0"/>
    <s v="New main"/>
    <x v="0"/>
    <s v="Commercial Main OR S"/>
    <s v="NWN"/>
    <s v="1"/>
    <s v="3425890"/>
    <s v="NE Stoller Pl-23456. Aurora(SAS)"/>
    <s v="CLOSED"/>
    <s v="STD-MX"/>
    <n v="1"/>
    <n v="16197.89"/>
    <n v="20545.82"/>
    <n v="70483.63"/>
    <n v="774"/>
    <n v="774"/>
    <n v="784"/>
    <n v="61.767180787127209"/>
    <n v="26.544987080103358"/>
    <n v="10540.84"/>
    <n v="10004.98"/>
    <n v="12.926330749354005"/>
    <n v="0"/>
    <n v="26.544987080103358"/>
    <n v="28"/>
    <n v="61.5"/>
    <x v="0"/>
    <x v="0"/>
  </r>
  <r>
    <x v="4"/>
    <s v="MX COMMERCIAL &amp; INDUSTRIAL MAIN"/>
    <s v="CONV"/>
    <s v="Conversion"/>
    <s v="N/A"/>
    <s v="NWN - Salem DB"/>
    <x v="0"/>
    <s v="New main"/>
    <x v="0"/>
    <s v="Commercial Main OR S"/>
    <s v="NWN"/>
    <s v="1"/>
    <s v="3441423"/>
    <s v="Fairview Industrial Dr SE-3960(SAS)"/>
    <s v="CLOSED"/>
    <s v="STD-MX"/>
    <n v="1"/>
    <n v="5370.02"/>
    <n v="21872.43"/>
    <n v="20533.75"/>
    <n v="68"/>
    <n v="68"/>
    <n v="70"/>
    <n v="202.31730980517764"/>
    <n v="321.65338235294115"/>
    <n v="11007.95"/>
    <n v="10864.48"/>
    <n v="159.77176470588236"/>
    <n v="0"/>
    <n v="321.65338235294115"/>
    <n v="12"/>
    <n v="74"/>
    <x v="0"/>
    <x v="0"/>
  </r>
  <r>
    <x v="4"/>
    <s v="MX COMMERCIAL &amp; INDUSTRIAL MAIN"/>
    <s v="CONV"/>
    <s v="Conversion"/>
    <s v="N/A"/>
    <s v="NWN - Salem DB"/>
    <x v="0"/>
    <s v="New main"/>
    <x v="0"/>
    <s v="Commercial Main OR S"/>
    <s v="#"/>
    <s v="1"/>
    <s v="3443069"/>
    <s v="Unplatted main (DTS)."/>
    <s v="OPEN"/>
    <s v="STD-MX"/>
    <n v="1"/>
    <n v="0"/>
    <n v="475.3"/>
    <n v="381.51"/>
    <m/>
    <n v="0"/>
    <m/>
    <s v="X"/>
    <n v="0"/>
    <n v="202.58"/>
    <n v="272.72000000000003"/>
    <n v="0"/>
    <n v="0"/>
    <n v="0"/>
    <n v="0"/>
    <n v="3"/>
    <x v="1"/>
    <x v="0"/>
  </r>
  <r>
    <x v="4"/>
    <s v="MX COMMERCIAL &amp; INDUSTRIAL MAIN"/>
    <s v="N/A"/>
    <s v="Not applicable (not"/>
    <s v="N/A"/>
    <s v="NWN - South Center DB"/>
    <x v="0"/>
    <s v="New main"/>
    <x v="1"/>
    <s v="Industrial Main OR S"/>
    <s v="#"/>
    <s v="1"/>
    <s v="3300154"/>
    <s v="ARGYLE SQUARE"/>
    <s v="N/A"/>
    <s v="STD-MX"/>
    <n v="1"/>
    <n v="0.04"/>
    <n v="0"/>
    <n v="7.0000000000000007E-2"/>
    <m/>
    <n v="0"/>
    <m/>
    <n v="0"/>
    <n v="0"/>
    <n v="0"/>
    <n v="0"/>
    <n v="0"/>
    <n v="0"/>
    <n v="0"/>
    <n v="0"/>
    <n v="0"/>
    <x v="1"/>
    <x v="0"/>
  </r>
  <r>
    <x v="4"/>
    <s v="MX COMMERCIAL &amp; INDUSTRIAL MAIN"/>
    <s v="N/A"/>
    <s v="Not applicable (not"/>
    <s v="N/A"/>
    <s v="NWN - Vancouver DB"/>
    <x v="0"/>
    <s v="New main"/>
    <x v="0"/>
    <s v="Commercial Main OR S"/>
    <s v="#"/>
    <s v="1"/>
    <s v="3300056"/>
    <s v="MASON SHORT PLAT"/>
    <s v="OPEN"/>
    <s v="STD-MX"/>
    <n v="1"/>
    <n v="0.04"/>
    <n v="0"/>
    <n v="227.84"/>
    <m/>
    <n v="0"/>
    <m/>
    <n v="0"/>
    <n v="0"/>
    <n v="0"/>
    <n v="0"/>
    <n v="0"/>
    <n v="0"/>
    <n v="0"/>
    <n v="0"/>
    <n v="0"/>
    <x v="1"/>
    <x v="1"/>
  </r>
  <r>
    <x v="4"/>
    <s v="MX COMMERCIAL &amp; INDUSTRIAL MAIN"/>
    <s v="N/A"/>
    <s v="Not applicable (not"/>
    <s v="N/A"/>
    <s v="NWN - Vancouver DB"/>
    <x v="0"/>
    <s v="New main"/>
    <x v="0"/>
    <s v="Commercial Main OR S"/>
    <s v="#"/>
    <s v="1"/>
    <s v="3300076"/>
    <s v="LACAMAS SQUARE"/>
    <s v="OPEN"/>
    <s v="STD-MX"/>
    <n v="1"/>
    <n v="0"/>
    <n v="0"/>
    <n v="227.84"/>
    <m/>
    <n v="0"/>
    <m/>
    <s v="X"/>
    <n v="0"/>
    <n v="0"/>
    <n v="0"/>
    <n v="0"/>
    <n v="0"/>
    <n v="0"/>
    <n v="0"/>
    <n v="0"/>
    <x v="1"/>
    <x v="1"/>
  </r>
  <r>
    <x v="4"/>
    <s v="MX COMMERCIAL &amp; INDUSTRIAL MAIN"/>
    <s v="N/A"/>
    <s v="Not applicable (not"/>
    <s v="N/A"/>
    <s v="NWN - Vancouver DB"/>
    <x v="0"/>
    <s v="New main"/>
    <x v="0"/>
    <s v="Commercial Main OR S"/>
    <s v="#"/>
    <s v="1"/>
    <s v="3300134"/>
    <s v="Install 184' of 2&quot;(P) MAIN"/>
    <s v="OPEN"/>
    <s v="STD-MX"/>
    <n v="1"/>
    <n v="0.04"/>
    <n v="0"/>
    <n v="227.84"/>
    <m/>
    <n v="0"/>
    <m/>
    <n v="0"/>
    <n v="0"/>
    <n v="0"/>
    <n v="0"/>
    <n v="0"/>
    <n v="0"/>
    <n v="0"/>
    <n v="0"/>
    <n v="0"/>
    <x v="1"/>
    <x v="1"/>
  </r>
  <r>
    <x v="4"/>
    <s v="MX COMMERCIAL &amp; INDUSTRIAL MAIN"/>
    <s v="N/A"/>
    <s v="Not applicable (not"/>
    <s v="N/A"/>
    <s v="NWN - Vancouver DB"/>
    <x v="0"/>
    <s v="New main"/>
    <x v="0"/>
    <s v="Commercial Main OR S"/>
    <s v="#"/>
    <s v="1"/>
    <s v="3300136"/>
    <s v="RSV CONSTRUCTION"/>
    <s v="OPEN"/>
    <s v="STD-MX"/>
    <n v="1"/>
    <n v="0.04"/>
    <n v="0"/>
    <n v="227.84"/>
    <m/>
    <n v="0"/>
    <m/>
    <n v="0"/>
    <n v="0"/>
    <n v="0"/>
    <n v="0"/>
    <n v="0"/>
    <n v="0"/>
    <n v="0"/>
    <n v="0"/>
    <n v="0"/>
    <x v="1"/>
    <x v="1"/>
  </r>
  <r>
    <x v="4"/>
    <s v="MX COMMERCIAL &amp; INDUSTRIAL MAIN"/>
    <s v="NEW"/>
    <s v="New Construction"/>
    <s v="N/A"/>
    <s v="NWN - Albany DB"/>
    <x v="0"/>
    <s v="New main"/>
    <x v="0"/>
    <s v="Commercial Main OR S"/>
    <s v="NWN"/>
    <s v="1"/>
    <s v="3421975"/>
    <s v="NW Geri 420 MX(RCB)"/>
    <s v="CLOSED"/>
    <s v="STD-MX"/>
    <n v="1"/>
    <n v="3149.8"/>
    <n v="2488.85"/>
    <n v="12771.92"/>
    <n v="205"/>
    <n v="205"/>
    <n v="205"/>
    <n v="44.345037780176519"/>
    <n v="12.140731707317073"/>
    <n v="1092.07"/>
    <n v="1396.78"/>
    <n v="6.8135609756097564"/>
    <n v="0"/>
    <n v="12.140731707317073"/>
    <n v="8"/>
    <n v="13"/>
    <x v="0"/>
    <x v="0"/>
  </r>
  <r>
    <x v="4"/>
    <s v="MX COMMERCIAL &amp; INDUSTRIAL MAIN"/>
    <s v="NEW"/>
    <s v="New Construction"/>
    <s v="N/A"/>
    <s v="NWN - Albany DB"/>
    <x v="0"/>
    <s v="New main"/>
    <x v="0"/>
    <s v="Commercial Main OR S"/>
    <s v="NWN"/>
    <s v="1"/>
    <s v="3434254"/>
    <s v="9th Ave SE-1300. Albany(SAS)"/>
    <s v="CONDUIT"/>
    <s v="STD-MX"/>
    <n v="1"/>
    <n v="7261.94"/>
    <n v="35807.81"/>
    <n v="42298.43"/>
    <n v="274"/>
    <n v="274"/>
    <n v="280"/>
    <n v="175.81279933461306"/>
    <n v="130.68543795620437"/>
    <n v="23040.39"/>
    <n v="12767.42"/>
    <n v="46.596423357664236"/>
    <n v="0"/>
    <n v="130.68543795620437"/>
    <n v="16"/>
    <n v="73"/>
    <x v="0"/>
    <x v="0"/>
  </r>
  <r>
    <x v="4"/>
    <s v="MX COMMERCIAL &amp; INDUSTRIAL MAIN"/>
    <s v="NEW"/>
    <s v="New Construction"/>
    <s v="N/A"/>
    <s v="NWN - Coos Bay DB"/>
    <x v="0"/>
    <s v="New main"/>
    <x v="0"/>
    <s v="Commercial Main OR S"/>
    <s v="NWN"/>
    <s v="1"/>
    <s v="3425082"/>
    <s v="Thompson1775#2(L2K)"/>
    <s v="CLOSED"/>
    <s v="STD-MX"/>
    <n v="1"/>
    <n v="11887.51"/>
    <n v="35869.79"/>
    <n v="46788.56"/>
    <n v="2"/>
    <n v="2"/>
    <n v="676"/>
    <n v="143.02793436135912"/>
    <n v="17934.895"/>
    <n v="18867.330000000002"/>
    <n v="17002.46"/>
    <n v="8501.23"/>
    <n v="0"/>
    <n v="17934.895"/>
    <n v="24"/>
    <n v="52"/>
    <x v="1"/>
    <x v="0"/>
  </r>
  <r>
    <x v="4"/>
    <s v="MX COMMERCIAL &amp; INDUSTRIAL MAIN"/>
    <s v="NEW"/>
    <s v="New Construction"/>
    <s v="N/A"/>
    <s v="NWN - Coos Bay DB"/>
    <x v="0"/>
    <s v="New main"/>
    <x v="0"/>
    <s v="Commercial Main OR S"/>
    <s v="NWN"/>
    <s v="1"/>
    <s v="3434680"/>
    <s v="Stanton2925(L2K)"/>
    <s v="CLOSED"/>
    <s v="STD-MX"/>
    <n v="1"/>
    <n v="13559.8"/>
    <n v="30124.51"/>
    <n v="85059.9"/>
    <n v="538"/>
    <n v="538"/>
    <n v="538"/>
    <n v="106.45223380875824"/>
    <n v="55.993513011152416"/>
    <n v="15689.8"/>
    <n v="14434.71"/>
    <n v="26.830315985130113"/>
    <n v="0"/>
    <n v="55.993513011152416"/>
    <n v="24"/>
    <n v="63"/>
    <x v="0"/>
    <x v="0"/>
  </r>
  <r>
    <x v="4"/>
    <s v="MX COMMERCIAL &amp; INDUSTRIAL MAIN"/>
    <s v="NEW"/>
    <s v="New Construction"/>
    <s v="N/A"/>
    <s v="NWN - Eugene DB"/>
    <x v="0"/>
    <s v="New main"/>
    <x v="0"/>
    <s v="Commercial Main OR S"/>
    <s v="CON"/>
    <s v="1"/>
    <s v="3415803"/>
    <s v="Taney St-1380. Eugene(SAS)"/>
    <s v="CLOSED"/>
    <s v="STD-MX"/>
    <n v="1"/>
    <n v="3594.13"/>
    <n v="3047.23"/>
    <n v="8278.73"/>
    <n v="62"/>
    <n v="62"/>
    <n v="60"/>
    <n v="39.107934326248632"/>
    <n v="49.148870967741935"/>
    <n v="1641.64"/>
    <n v="1405.59"/>
    <n v="22.670806451612904"/>
    <n v="0"/>
    <n v="49.148870967741935"/>
    <n v="16"/>
    <n v="0"/>
    <x v="0"/>
    <x v="0"/>
  </r>
  <r>
    <x v="4"/>
    <s v="MX COMMERCIAL &amp; INDUSTRIAL MAIN"/>
    <s v="NEW"/>
    <s v="New Construction"/>
    <s v="N/A"/>
    <s v="NWN - Eugene DB"/>
    <x v="0"/>
    <s v="New main"/>
    <x v="0"/>
    <s v="Commercial Main OR S"/>
    <s v="CON"/>
    <s v="1"/>
    <s v="3419412"/>
    <s v="High Banks Business Park Ph 1(RCB)"/>
    <s v="OPEN"/>
    <s v="STD-MX"/>
    <n v="1"/>
    <n v="5579.47"/>
    <n v="10084.129999999999"/>
    <n v="27004.48"/>
    <n v="687"/>
    <n v="687"/>
    <n v="500"/>
    <n v="83.380500298415441"/>
    <n v="14.678500727802037"/>
    <n v="5431.94"/>
    <n v="4652.1899999999996"/>
    <n v="6.7717467248908294"/>
    <n v="0"/>
    <n v="14.678500727802037"/>
    <n v="20"/>
    <n v="0"/>
    <x v="0"/>
    <x v="0"/>
  </r>
  <r>
    <x v="4"/>
    <s v="MX COMMERCIAL &amp; INDUSTRIAL MAIN"/>
    <s v="NEW"/>
    <s v="New Construction"/>
    <s v="N/A"/>
    <s v="NWN - Eugene DB"/>
    <x v="0"/>
    <s v="New main"/>
    <x v="0"/>
    <s v="Commercial Main OR S"/>
    <s v="CON"/>
    <s v="1"/>
    <s v="3428349"/>
    <s v="Install 4&quot; (P) Main"/>
    <s v="OPEN"/>
    <s v="STD-MX"/>
    <n v="1"/>
    <n v="0.02"/>
    <n v="5262.81"/>
    <n v="174.18"/>
    <n v="264"/>
    <n v="264"/>
    <n v="0"/>
    <n v="12139650"/>
    <n v="19.934886363636362"/>
    <n v="2834.88"/>
    <n v="2427.9299999999998"/>
    <n v="9.196704545454546"/>
    <n v="0"/>
    <n v="19.934886363636362"/>
    <n v="1"/>
    <n v="0"/>
    <x v="0"/>
    <x v="0"/>
  </r>
  <r>
    <x v="4"/>
    <s v="MX COMMERCIAL &amp; INDUSTRIAL MAIN"/>
    <s v="NEW"/>
    <s v="New Construction"/>
    <s v="N/A"/>
    <s v="NWN - Eugene DB"/>
    <x v="0"/>
    <s v="New main"/>
    <x v="0"/>
    <s v="Commercial Main OR S"/>
    <s v="NWN"/>
    <s v="1"/>
    <s v="3427672"/>
    <s v="Boeing Dr # 244 MX(RCB)"/>
    <s v="CLOSED"/>
    <s v="STD-MX"/>
    <n v="1"/>
    <n v="3526.12"/>
    <n v="14062.69"/>
    <n v="19955.509999999998"/>
    <n v="318"/>
    <n v="318"/>
    <n v="115"/>
    <n v="195.21371932889409"/>
    <n v="44.222295597484276"/>
    <n v="7179.22"/>
    <n v="6883.47"/>
    <n v="21.646132075471698"/>
    <n v="0"/>
    <n v="44.222295597484276"/>
    <n v="12"/>
    <n v="45.5"/>
    <x v="0"/>
    <x v="0"/>
  </r>
  <r>
    <x v="4"/>
    <s v="MX COMMERCIAL &amp; INDUSTRIAL MAIN"/>
    <s v="NEW"/>
    <s v="New Construction"/>
    <s v="N/A"/>
    <s v="NWN - Eugene DB"/>
    <x v="0"/>
    <s v="New main"/>
    <x v="0"/>
    <s v="Commercial Main OR S"/>
    <s v="NWN"/>
    <s v="1"/>
    <s v="3442346"/>
    <s v="S Danebo Ave-91. Eugene(SAS)"/>
    <s v="OPEN"/>
    <s v="STD-MX"/>
    <n v="1"/>
    <n v="15942.5"/>
    <n v="47023.65"/>
    <n v="89130.96"/>
    <n v="831"/>
    <n v="831"/>
    <n v="0"/>
    <n v="105.05949506037322"/>
    <n v="56.586823104693138"/>
    <n v="30274.54"/>
    <n v="16749.11"/>
    <n v="20.155367027677496"/>
    <n v="0"/>
    <n v="56.586823104693138"/>
    <n v="32"/>
    <n v="136.5"/>
    <x v="0"/>
    <x v="0"/>
  </r>
  <r>
    <x v="4"/>
    <s v="MX COMMERCIAL &amp; INDUSTRIAL MAIN"/>
    <s v="NEW"/>
    <s v="New Construction"/>
    <s v="N/A"/>
    <s v="NWN - Eugene DB"/>
    <x v="0"/>
    <s v="New main"/>
    <x v="0"/>
    <s v="Commercial Main OR S"/>
    <s v="NWN"/>
    <s v="1"/>
    <s v="3442785"/>
    <s v="Install 2&quot;(P) main."/>
    <s v="CLOSED"/>
    <s v="STD-MX"/>
    <n v="1"/>
    <n v="174.11"/>
    <n v="27505.51"/>
    <n v="37061.120000000003"/>
    <n v="464"/>
    <n v="464"/>
    <n v="510"/>
    <n v="8469.8007007064498"/>
    <n v="59.279116379310345"/>
    <n v="12758.74"/>
    <n v="14746.77"/>
    <n v="31.781831896551726"/>
    <n v="0"/>
    <n v="59.279116379310345"/>
    <n v="12"/>
    <n v="88"/>
    <x v="0"/>
    <x v="0"/>
  </r>
  <r>
    <x v="4"/>
    <s v="MX COMMERCIAL &amp; INDUSTRIAL MAIN"/>
    <s v="NEW"/>
    <s v="New Construction"/>
    <s v="N/A"/>
    <s v="NWN - Eugene DB"/>
    <x v="0"/>
    <s v="New main"/>
    <x v="0"/>
    <s v="Commercial Main OR S"/>
    <s v="NWN"/>
    <s v="1"/>
    <s v="3447140"/>
    <s v="Coburg Industrial Way-91302(SAS)"/>
    <s v="OPEN"/>
    <s v="STD-MX"/>
    <n v="1"/>
    <n v="5421.96"/>
    <n v="8195.9699999999993"/>
    <n v="32002.32"/>
    <n v="491"/>
    <n v="491"/>
    <n v="460"/>
    <n v="74.797674641642502"/>
    <n v="16.692403258655805"/>
    <n v="4140.47"/>
    <n v="4055.5"/>
    <n v="8.2596741344195515"/>
    <n v="0"/>
    <n v="16.692403258655805"/>
    <n v="16"/>
    <n v="31.5"/>
    <x v="0"/>
    <x v="0"/>
  </r>
  <r>
    <x v="4"/>
    <s v="MX COMMERCIAL &amp; INDUSTRIAL MAIN"/>
    <s v="NEW"/>
    <s v="New Construction"/>
    <s v="N/A"/>
    <s v="NWN - Eugene DB"/>
    <x v="0"/>
    <s v="New main"/>
    <x v="0"/>
    <s v="Commercial Main OR S"/>
    <s v="NWN"/>
    <s v="1"/>
    <s v="3447427"/>
    <s v="High Banks Business Park Ph 2(SAS)"/>
    <s v="OPEN"/>
    <s v="STD-MX"/>
    <n v="1"/>
    <n v="5709.71"/>
    <n v="12353.15"/>
    <n v="32428.41"/>
    <n v="226"/>
    <n v="226"/>
    <n v="600"/>
    <n v="104.87117559385678"/>
    <n v="54.65995575221239"/>
    <n v="6365.31"/>
    <n v="5987.84"/>
    <n v="26.494867256637168"/>
    <n v="0"/>
    <n v="54.65995575221239"/>
    <n v="16"/>
    <n v="33"/>
    <x v="0"/>
    <x v="0"/>
  </r>
  <r>
    <x v="4"/>
    <s v="MX COMMERCIAL &amp; INDUSTRIAL MAIN"/>
    <s v="NEW"/>
    <s v="New Construction"/>
    <s v="N/A"/>
    <s v="NWN - Eugene DB"/>
    <x v="0"/>
    <s v="New main"/>
    <x v="0"/>
    <s v="Commercial Main OR S"/>
    <s v="NWN"/>
    <s v="1"/>
    <s v="3448728"/>
    <s v="High Banks Business Park Ph 2(SAS)"/>
    <s v="OPEN"/>
    <s v="STD-MX"/>
    <n v="1"/>
    <n v="4942.28"/>
    <n v="5611.87"/>
    <n v="27289.27"/>
    <n v="532"/>
    <n v="532"/>
    <n v="250"/>
    <n v="57.53640020395445"/>
    <n v="10.548627819548873"/>
    <n v="2768.26"/>
    <n v="2843.61"/>
    <n v="5.3451315789473686"/>
    <n v="0"/>
    <n v="10.548627819548873"/>
    <n v="18"/>
    <n v="29"/>
    <x v="0"/>
    <x v="0"/>
  </r>
  <r>
    <x v="4"/>
    <s v="MX COMMERCIAL &amp; INDUSTRIAL MAIN"/>
    <s v="NEW"/>
    <s v="New Construction"/>
    <s v="N/A"/>
    <s v="NWN - Eugene DB"/>
    <x v="0"/>
    <s v="New main"/>
    <x v="1"/>
    <s v="Industrial Main OR S"/>
    <s v="NWN"/>
    <s v="1"/>
    <s v="3425540"/>
    <s v="E 1st Ave-395. Creswell(SAS)"/>
    <s v="OPEN"/>
    <s v="STD-MX"/>
    <n v="1"/>
    <n v="15097.63"/>
    <n v="82519.31"/>
    <n v="119338.03"/>
    <n v="1171"/>
    <n v="1171"/>
    <n v="1150"/>
    <n v="263.44472609277085"/>
    <n v="70.46909479077712"/>
    <n v="42745.4"/>
    <n v="39773.910000000003"/>
    <n v="33.965764304013661"/>
    <n v="0"/>
    <n v="70.46909479077712"/>
    <n v="0"/>
    <n v="193.5"/>
    <x v="0"/>
    <x v="0"/>
  </r>
  <r>
    <x v="4"/>
    <s v="MX COMMERCIAL &amp; INDUSTRIAL MAIN"/>
    <s v="NEW"/>
    <s v="New Construction"/>
    <s v="N/A"/>
    <s v="NWN - Lincoln City DB"/>
    <x v="0"/>
    <s v="New main"/>
    <x v="0"/>
    <s v="Commercial Main OR S"/>
    <s v="#"/>
    <s v="Not assigned"/>
    <s v="3455941"/>
    <s v="OMSI Coastal Discovery Center(LMN)"/>
    <s v="CLOSED"/>
    <s v="STD-MX"/>
    <n v="1"/>
    <n v="193.02"/>
    <n v="58.09"/>
    <n v="336.44"/>
    <n v="115"/>
    <n v="115"/>
    <n v="0"/>
    <n v="14.542534452388354"/>
    <n v="0.50513043478260866"/>
    <n v="30.02"/>
    <n v="28.07"/>
    <n v="0.24408695652173912"/>
    <n v="0"/>
    <n v="0.50513043478260866"/>
    <n v="1"/>
    <n v="0"/>
    <x v="0"/>
    <x v="0"/>
  </r>
  <r>
    <x v="4"/>
    <s v="MX COMMERCIAL &amp; INDUSTRIAL MAIN"/>
    <s v="NEW"/>
    <s v="New Construction"/>
    <s v="N/A"/>
    <s v="NWN - Mt Scott DB"/>
    <x v="0"/>
    <s v="New main"/>
    <x v="0"/>
    <s v="Commercial Main OR S"/>
    <s v="NWN"/>
    <s v="1"/>
    <s v="3427099"/>
    <s v="SE Stark St MX 25050(RCB)"/>
    <s v="OPEN"/>
    <s v="STD-MX"/>
    <n v="1"/>
    <n v="6755.7"/>
    <n v="47806.46"/>
    <n v="25132.57"/>
    <n v="839"/>
    <n v="839"/>
    <n v="838"/>
    <n v="344.37911689388221"/>
    <n v="56.980286054827175"/>
    <n v="24541.24"/>
    <n v="23265.22"/>
    <n v="27.729702026221691"/>
    <n v="0"/>
    <n v="56.980286054827175"/>
    <n v="8"/>
    <n v="141.5"/>
    <x v="0"/>
    <x v="0"/>
  </r>
  <r>
    <x v="4"/>
    <s v="MX COMMERCIAL &amp; INDUSTRIAL MAIN"/>
    <s v="NEW"/>
    <s v="New Construction"/>
    <s v="N/A"/>
    <s v="NWN - Mt Scott DB"/>
    <x v="0"/>
    <s v="New main"/>
    <x v="0"/>
    <s v="Commercial Main OR S"/>
    <s v="NWN"/>
    <s v="1"/>
    <s v="3427774"/>
    <s v="Orient Dr MX 2705(RCB)"/>
    <s v="CLOSED"/>
    <s v="STD-MX"/>
    <n v="1"/>
    <n v="5269.59"/>
    <n v="11016.63"/>
    <n v="19669.03"/>
    <n v="149"/>
    <n v="149"/>
    <n v="141"/>
    <n v="105.00684113944348"/>
    <n v="73.937114093959735"/>
    <n v="5483.2"/>
    <n v="5533.43"/>
    <n v="37.137114093959731"/>
    <n v="0"/>
    <n v="73.937114093959735"/>
    <n v="6"/>
    <n v="51"/>
    <x v="0"/>
    <x v="0"/>
  </r>
  <r>
    <x v="4"/>
    <s v="MX COMMERCIAL &amp; INDUSTRIAL MAIN"/>
    <s v="NEW"/>
    <s v="New Construction"/>
    <s v="N/A"/>
    <s v="NWN - Mt Scott DB"/>
    <x v="0"/>
    <s v="New main"/>
    <x v="0"/>
    <s v="Commercial Main OR S"/>
    <s v="NWN"/>
    <s v="1"/>
    <s v="3432639"/>
    <s v="SE Sunnyside Rd-11995. Happy V(SAS)"/>
    <s v="CLOSED"/>
    <s v="STD-MX"/>
    <n v="1"/>
    <n v="2744.17"/>
    <n v="7846.94"/>
    <n v="10154.76"/>
    <n v="401"/>
    <n v="401"/>
    <n v="400"/>
    <n v="143.47799152384874"/>
    <n v="19.568428927680799"/>
    <n v="3909.66"/>
    <n v="3937.28"/>
    <n v="9.8186533665835416"/>
    <n v="0"/>
    <n v="19.568428927680799"/>
    <n v="12"/>
    <n v="38.75"/>
    <x v="0"/>
    <x v="0"/>
  </r>
  <r>
    <x v="4"/>
    <s v="MX COMMERCIAL &amp; INDUSTRIAL MAIN"/>
    <s v="NEW"/>
    <s v="New Construction"/>
    <s v="N/A"/>
    <s v="NWN - Mt Scott DB"/>
    <x v="0"/>
    <s v="New main"/>
    <x v="0"/>
    <s v="Commercial Main OR S"/>
    <s v="NWN"/>
    <s v="1"/>
    <s v="3451268"/>
    <s v="SE Schiller St-1862. Portland(SAS)"/>
    <s v="CLOSED"/>
    <s v="STD-MX"/>
    <n v="1"/>
    <n v="8315.02"/>
    <n v="22423.8"/>
    <n v="29782.1"/>
    <n v="156"/>
    <n v="156"/>
    <n v="143"/>
    <n v="133.1222294113544"/>
    <n v="143.74230769230769"/>
    <n v="11354.66"/>
    <n v="11069.14"/>
    <n v="70.956025641025647"/>
    <n v="0"/>
    <n v="143.74230769230769"/>
    <n v="16"/>
    <n v="73"/>
    <x v="0"/>
    <x v="0"/>
  </r>
  <r>
    <x v="4"/>
    <s v="MX COMMERCIAL &amp; INDUSTRIAL MAIN"/>
    <s v="NEW"/>
    <s v="New Construction"/>
    <s v="N/A"/>
    <s v="NWN - Mt Scott DB"/>
    <x v="0"/>
    <s v="New main"/>
    <x v="0"/>
    <s v="Commercial Main OR S"/>
    <s v="NWN"/>
    <s v="Not assigned"/>
    <s v="3438948"/>
    <s v="Install 2&quot; (p) MX Ph 2"/>
    <s v="CLOSED"/>
    <s v="STD-MX"/>
    <n v="1"/>
    <n v="174.11"/>
    <n v="3668"/>
    <n v="303.48"/>
    <n v="104"/>
    <n v="104"/>
    <n v="0"/>
    <n v="1111.4525300097639"/>
    <n v="35.269230769230766"/>
    <n v="1732.85"/>
    <n v="1935.15"/>
    <n v="18.607211538461538"/>
    <n v="0"/>
    <n v="35.269230769230766"/>
    <n v="1"/>
    <n v="15"/>
    <x v="0"/>
    <x v="0"/>
  </r>
  <r>
    <x v="4"/>
    <s v="MX COMMERCIAL &amp; INDUSTRIAL MAIN"/>
    <s v="NEW"/>
    <s v="New Construction"/>
    <s v="N/A"/>
    <s v="NWN - Parkrose DB"/>
    <x v="0"/>
    <s v="New main"/>
    <x v="0"/>
    <s v="Commercial Main OR S"/>
    <s v="CON"/>
    <s v="1"/>
    <s v="3418961"/>
    <s v="N Vancouver Ave-3530. Portland(SAS)"/>
    <s v="CLOSED"/>
    <s v="STD-MX"/>
    <n v="1"/>
    <n v="7615.27"/>
    <n v="16950.82"/>
    <n v="14451.12"/>
    <n v="195"/>
    <n v="195"/>
    <n v="195"/>
    <n v="115.7755404601544"/>
    <n v="86.927282051282049"/>
    <n v="8134.2"/>
    <n v="8816.6200000000008"/>
    <n v="45.2134358974359"/>
    <n v="0"/>
    <n v="86.927282051282049"/>
    <n v="1"/>
    <n v="7"/>
    <x v="0"/>
    <x v="0"/>
  </r>
  <r>
    <x v="4"/>
    <s v="MX COMMERCIAL &amp; INDUSTRIAL MAIN"/>
    <s v="NEW"/>
    <s v="New Construction"/>
    <s v="N/A"/>
    <s v="NWN - Parkrose DB"/>
    <x v="0"/>
    <s v="New main"/>
    <x v="0"/>
    <s v="Commercial Main OR S"/>
    <s v="NWN"/>
    <s v="1"/>
    <s v="3417316"/>
    <s v="NE Cameron Blvd-16913/Portland(SAS)PHASE"/>
    <s v="OPEN"/>
    <s v="STD-MX"/>
    <n v="1"/>
    <n v="3826.38"/>
    <n v="8479.69"/>
    <n v="26099.99"/>
    <n v="132"/>
    <n v="132"/>
    <n v="767"/>
    <n v="112.16502281529802"/>
    <n v="64.240075757575752"/>
    <n v="4187.83"/>
    <n v="4291.8599999999997"/>
    <n v="32.51409090909091"/>
    <n v="0"/>
    <n v="64.240075757575752"/>
    <n v="0"/>
    <n v="47.5"/>
    <x v="0"/>
    <x v="0"/>
  </r>
  <r>
    <x v="4"/>
    <s v="MX COMMERCIAL &amp; INDUSTRIAL MAIN"/>
    <s v="NEW"/>
    <s v="New Construction"/>
    <s v="N/A"/>
    <s v="NWN - Parkrose DB"/>
    <x v="0"/>
    <s v="New main"/>
    <x v="0"/>
    <s v="Commercial Main OR S"/>
    <s v="NWN"/>
    <s v="1"/>
    <s v="3432870"/>
    <s v="N Lombard St-8157. Portland(SAS)"/>
    <s v="CLOSED"/>
    <s v="STD-MX"/>
    <n v="1"/>
    <n v="4784.2700000000004"/>
    <n v="13511"/>
    <n v="26738.7"/>
    <n v="111"/>
    <n v="111"/>
    <n v="115"/>
    <n v="140.83716011011083"/>
    <n v="121.72072072072072"/>
    <n v="6772.97"/>
    <n v="6738.03"/>
    <n v="60.702972972972972"/>
    <n v="0"/>
    <n v="121.72072072072072"/>
    <n v="1"/>
    <n v="59"/>
    <x v="0"/>
    <x v="0"/>
  </r>
  <r>
    <x v="4"/>
    <s v="MX COMMERCIAL &amp; INDUSTRIAL MAIN"/>
    <s v="NEW"/>
    <s v="New Construction"/>
    <s v="N/A"/>
    <s v="NWN - Parkrose DB"/>
    <x v="0"/>
    <s v="New main"/>
    <x v="0"/>
    <s v="Commercial Main OR S"/>
    <s v="NWN"/>
    <s v="1"/>
    <s v="3437885"/>
    <s v="NW 13th Ave-1650. Portland(SAS)"/>
    <s v="CLOSED"/>
    <s v="STD-MX"/>
    <n v="1"/>
    <n v="30302.13"/>
    <n v="45681.36"/>
    <n v="178062.77"/>
    <n v="113"/>
    <n v="113"/>
    <n v="0"/>
    <n v="74.564164301321398"/>
    <n v="404.25982300884954"/>
    <n v="23086.83"/>
    <n v="22594.53"/>
    <n v="199.95159292035399"/>
    <n v="0"/>
    <n v="404.25982300884954"/>
    <n v="48"/>
    <n v="189.25"/>
    <x v="0"/>
    <x v="0"/>
  </r>
  <r>
    <x v="4"/>
    <s v="MX COMMERCIAL &amp; INDUSTRIAL MAIN"/>
    <s v="NEW"/>
    <s v="New Construction"/>
    <s v="N/A"/>
    <s v="NWN - Parkrose DB"/>
    <x v="0"/>
    <s v="New main"/>
    <x v="0"/>
    <s v="Commercial Main OR S"/>
    <s v="NWN"/>
    <s v="1"/>
    <s v="3450074"/>
    <s v="NE Airway Cir-5961(SAS)"/>
    <s v="CLOSED"/>
    <s v="STD-MX"/>
    <n v="1"/>
    <n v="2527.5500000000002"/>
    <n v="6714.51"/>
    <n v="9005.98"/>
    <n v="46"/>
    <n v="46"/>
    <n v="46"/>
    <n v="134.63709916717769"/>
    <n v="145.96760869565216"/>
    <n v="3311.49"/>
    <n v="3403.02"/>
    <n v="73.978695652173911"/>
    <n v="0"/>
    <n v="145.96760869565216"/>
    <n v="8"/>
    <n v="36"/>
    <x v="0"/>
    <x v="0"/>
  </r>
  <r>
    <x v="4"/>
    <s v="MX COMMERCIAL &amp; INDUSTRIAL MAIN"/>
    <s v="NEW"/>
    <s v="New Construction"/>
    <s v="N/A"/>
    <s v="NWN - Parkrose DB"/>
    <x v="0"/>
    <s v="New main"/>
    <x v="0"/>
    <s v="Commercial Main OR S"/>
    <s v="#"/>
    <s v="1"/>
    <s v="3427834"/>
    <s v="NE Sandy Blvd-2701. Portland()"/>
    <s v="CONDUIT"/>
    <s v="STD-MX"/>
    <n v="1"/>
    <n v="11564.82"/>
    <n v="13763.19"/>
    <n v="67211.360000000001"/>
    <n v="192"/>
    <n v="192"/>
    <n v="188"/>
    <n v="58.857379535522384"/>
    <n v="71.683281249999993"/>
    <n v="6956.44"/>
    <n v="6806.75"/>
    <n v="35.451822916666664"/>
    <n v="0"/>
    <n v="71.683281249999993"/>
    <n v="0"/>
    <n v="56.5"/>
    <x v="0"/>
    <x v="0"/>
  </r>
  <r>
    <x v="4"/>
    <s v="MX COMMERCIAL &amp; INDUSTRIAL MAIN"/>
    <s v="NEW"/>
    <s v="New Construction"/>
    <s v="N/A"/>
    <s v="NWN - Salem DB"/>
    <x v="0"/>
    <s v="New main"/>
    <x v="0"/>
    <s v="Commercial Main OR S"/>
    <s v="CON"/>
    <s v="1"/>
    <s v="3415447"/>
    <s v="Wallace Rd NW-2030. Salem(SAS)"/>
    <s v="CLOSED"/>
    <s v="STD-MX"/>
    <n v="1"/>
    <n v="7019.86"/>
    <n v="20896.189999999999"/>
    <n v="33158.85"/>
    <n v="135"/>
    <n v="135"/>
    <n v="120"/>
    <n v="137.32553070858964"/>
    <n v="154.7865925925926"/>
    <n v="11256.13"/>
    <n v="9640.06"/>
    <n v="71.407851851851845"/>
    <n v="0"/>
    <n v="154.7865925925926"/>
    <n v="0"/>
    <n v="0"/>
    <x v="0"/>
    <x v="0"/>
  </r>
  <r>
    <x v="4"/>
    <s v="MX COMMERCIAL &amp; INDUSTRIAL MAIN"/>
    <s v="NEW"/>
    <s v="New Construction"/>
    <s v="N/A"/>
    <s v="NWN - Salem DB"/>
    <x v="0"/>
    <s v="New main"/>
    <x v="0"/>
    <s v="Commercial Main OR S"/>
    <s v="CON"/>
    <s v="1"/>
    <s v="3431827"/>
    <s v="NE Cumulus Ave MX 2855(RCB)"/>
    <s v="CLOSED"/>
    <s v="STD-MX"/>
    <n v="1"/>
    <n v="2325.52"/>
    <n v="13198.31"/>
    <n v="9798.49"/>
    <n v="179"/>
    <n v="179"/>
    <n v="137"/>
    <n v="261.78962124600088"/>
    <n v="73.73357541899442"/>
    <n v="7110.34"/>
    <n v="6087.97"/>
    <n v="34.011005586592177"/>
    <n v="0"/>
    <n v="73.73357541899442"/>
    <n v="16"/>
    <n v="0"/>
    <x v="0"/>
    <x v="0"/>
  </r>
  <r>
    <x v="4"/>
    <s v="MX COMMERCIAL &amp; INDUSTRIAL MAIN"/>
    <s v="NEW"/>
    <s v="New Construction"/>
    <s v="N/A"/>
    <s v="NWN - Salem DB"/>
    <x v="0"/>
    <s v="New main"/>
    <x v="0"/>
    <s v="Commercial Main OR S"/>
    <s v="NWN"/>
    <s v="1"/>
    <s v="3420296"/>
    <s v="Install 400' of 6&quot; (P) main"/>
    <s v="OPEN"/>
    <s v="STD-MX"/>
    <n v="1"/>
    <n v="12838.8"/>
    <n v="26593.29"/>
    <n v="47310.06"/>
    <n v="412"/>
    <n v="412"/>
    <n v="440"/>
    <n v="101.27060161385799"/>
    <n v="64.546820388349516"/>
    <n v="13591.36"/>
    <n v="13001.93"/>
    <n v="31.558082524271846"/>
    <n v="0"/>
    <n v="64.546820388349516"/>
    <n v="24"/>
    <n v="89"/>
    <x v="0"/>
    <x v="0"/>
  </r>
  <r>
    <x v="4"/>
    <s v="MX COMMERCIAL &amp; INDUSTRIAL MAIN"/>
    <s v="NEW"/>
    <s v="New Construction"/>
    <s v="N/A"/>
    <s v="NWN - Salem DB"/>
    <x v="0"/>
    <s v="New main"/>
    <x v="0"/>
    <s v="Commercial Main OR S"/>
    <s v="NWN"/>
    <s v="1"/>
    <s v="3429289"/>
    <s v="Commercial St SE-4405. Salem(SAS)"/>
    <s v="OPEN"/>
    <s v="STD-MX"/>
    <n v="1"/>
    <n v="4965.83"/>
    <n v="32969.94"/>
    <n v="29310.639999999999"/>
    <n v="347"/>
    <n v="347"/>
    <n v="327"/>
    <n v="323.33184986195658"/>
    <n v="95.014236311239188"/>
    <n v="16913.830000000002"/>
    <n v="16056.11"/>
    <n v="46.271210374639772"/>
    <n v="0"/>
    <n v="95.014236311239188"/>
    <n v="28"/>
    <n v="106"/>
    <x v="0"/>
    <x v="0"/>
  </r>
  <r>
    <x v="4"/>
    <s v="MX COMMERCIAL &amp; INDUSTRIAL MAIN"/>
    <s v="NEW"/>
    <s v="New Construction"/>
    <s v="N/A"/>
    <s v="NWN - Salem DB"/>
    <x v="0"/>
    <s v="New main"/>
    <x v="0"/>
    <s v="Commercial Main OR S"/>
    <s v="NWN"/>
    <s v="1"/>
    <s v="3431738"/>
    <s v="S Barlow Rd-27277. Aurora(SAS)"/>
    <s v="CONDUIT"/>
    <s v="STD-MX"/>
    <n v="1"/>
    <n v="3722.83"/>
    <n v="13549.19"/>
    <n v="35626.699999999997"/>
    <n v="934"/>
    <n v="934"/>
    <n v="1000"/>
    <n v="177.35056395269191"/>
    <n v="14.506627408993577"/>
    <n v="6946.73"/>
    <n v="6602.46"/>
    <n v="7.069014989293362"/>
    <n v="0"/>
    <n v="14.506627408993577"/>
    <n v="8"/>
    <n v="42"/>
    <x v="0"/>
    <x v="0"/>
  </r>
  <r>
    <x v="4"/>
    <s v="MX COMMERCIAL &amp; INDUSTRIAL MAIN"/>
    <s v="NEW"/>
    <s v="New Construction"/>
    <s v="N/A"/>
    <s v="NWN - Salem DB"/>
    <x v="0"/>
    <s v="New main"/>
    <x v="0"/>
    <s v="Commercial Main OR S"/>
    <s v="NWN"/>
    <s v="1"/>
    <s v="3439907"/>
    <s v="NE Fircrest Dr-219. McMinnvill(SAS)"/>
    <s v="CONDUIT"/>
    <s v="STD-MX"/>
    <n v="1"/>
    <n v="1653.2"/>
    <n v="5994.14"/>
    <n v="6139.75"/>
    <n v="133"/>
    <n v="133"/>
    <n v="132"/>
    <n v="184.88930558916041"/>
    <n v="45.068721804511277"/>
    <n v="2937.55"/>
    <n v="3056.59"/>
    <n v="22.981879699248122"/>
    <n v="0"/>
    <n v="45.068721804511277"/>
    <n v="6"/>
    <n v="32.5"/>
    <x v="0"/>
    <x v="0"/>
  </r>
  <r>
    <x v="4"/>
    <s v="MX COMMERCIAL &amp; INDUSTRIAL MAIN"/>
    <s v="NEW"/>
    <s v="New Construction"/>
    <s v="N/A"/>
    <s v="NWN - Salem DB"/>
    <x v="0"/>
    <s v="New main"/>
    <x v="0"/>
    <s v="Commercial Main OR S"/>
    <s v="NWN"/>
    <s v="1"/>
    <s v="3442525"/>
    <s v="Dallas Hwy NW-5032. Salem(SAS)"/>
    <s v="CONDUIT"/>
    <s v="STD-MX"/>
    <n v="1"/>
    <n v="3313.59"/>
    <n v="12810.82"/>
    <n v="12016.3"/>
    <n v="261"/>
    <n v="261"/>
    <n v="263"/>
    <n v="188.13281063740536"/>
    <n v="49.083601532567052"/>
    <n v="6576.87"/>
    <n v="6233.95"/>
    <n v="23.88486590038314"/>
    <n v="0"/>
    <n v="49.083601532567052"/>
    <n v="12"/>
    <n v="39.5"/>
    <x v="0"/>
    <x v="0"/>
  </r>
  <r>
    <x v="4"/>
    <s v="MX COMMERCIAL &amp; INDUSTRIAL MAIN"/>
    <s v="NEW"/>
    <s v="New Construction"/>
    <s v="N/A"/>
    <s v="NWN - Salem DB"/>
    <x v="0"/>
    <s v="New main"/>
    <x v="0"/>
    <s v="Commercial Main OR S"/>
    <s v="NWN"/>
    <s v="Not assigned"/>
    <s v="3431434"/>
    <s v="Install 55' of 2&quot; (P) main 02/16/2015 **"/>
    <s v="OPEN"/>
    <s v="STD-MX"/>
    <n v="1"/>
    <n v="1239.75"/>
    <n v="79.75"/>
    <n v="2355.9299999999998"/>
    <n v="47"/>
    <n v="47"/>
    <n v="55"/>
    <n v="3.1078846541641458"/>
    <n v="1.696808510638298"/>
    <n v="41.22"/>
    <n v="38.53"/>
    <n v="0.81978723404255316"/>
    <n v="0"/>
    <n v="1.696808510638298"/>
    <n v="4"/>
    <n v="0"/>
    <x v="0"/>
    <x v="0"/>
  </r>
  <r>
    <x v="4"/>
    <s v="MX COMMERCIAL &amp; INDUSTRIAL MAIN"/>
    <s v="NEW"/>
    <s v="New Construction"/>
    <s v="N/A"/>
    <s v="NWN - Salem DB"/>
    <x v="0"/>
    <s v="New main"/>
    <x v="0"/>
    <s v="Commercial Main OR S"/>
    <s v="NWN"/>
    <s v="Not assigned"/>
    <s v="3444628"/>
    <s v="Salem Hospital(SAS)"/>
    <s v="CONDUIT"/>
    <s v="STD-MX"/>
    <n v="1"/>
    <n v="1710.5"/>
    <n v="3176.13"/>
    <n v="9789.8700000000008"/>
    <n v="148"/>
    <n v="148"/>
    <n v="315"/>
    <n v="99.338789827535805"/>
    <n v="21.460337837837837"/>
    <n v="1476.94"/>
    <n v="1699.19"/>
    <n v="11.481013513513513"/>
    <n v="0"/>
    <n v="21.460337837837837"/>
    <n v="8"/>
    <n v="12"/>
    <x v="0"/>
    <x v="0"/>
  </r>
  <r>
    <x v="4"/>
    <s v="MX COMMERCIAL &amp; INDUSTRIAL MAIN"/>
    <s v="NEW"/>
    <s v="New Construction"/>
    <s v="N/A"/>
    <s v="NWN - Salem DB"/>
    <x v="0"/>
    <s v="New main"/>
    <x v="1"/>
    <s v="Industrial Main OR S"/>
    <s v="NWN"/>
    <s v="1"/>
    <s v="3425273"/>
    <s v="Waconda Rd NE-6068. Salem(SAS)"/>
    <s v="CLOSED"/>
    <s v="STD-MX"/>
    <n v="1"/>
    <n v="63111.23"/>
    <n v="130221.89"/>
    <n v="468166.03"/>
    <n v="1232"/>
    <n v="1232"/>
    <n v="1373"/>
    <n v="101.50499364376198"/>
    <n v="105.69958603896104"/>
    <n v="66160.84"/>
    <n v="64061.05"/>
    <n v="51.997605519480523"/>
    <n v="0"/>
    <n v="105.69958603896104"/>
    <n v="60"/>
    <n v="473.5"/>
    <x v="0"/>
    <x v="0"/>
  </r>
  <r>
    <x v="4"/>
    <s v="MX COMMERCIAL &amp; INDUSTRIAL MAIN"/>
    <s v="NEW"/>
    <s v="New Construction"/>
    <s v="N/A"/>
    <s v="NWN - Salem DB"/>
    <x v="0"/>
    <s v="New main"/>
    <x v="1"/>
    <s v="Industrial Main OR S"/>
    <s v="NWN"/>
    <s v="1"/>
    <s v="3433506"/>
    <s v="21st St-103. Lyons. Conifer Ca(SAS)"/>
    <s v="CONDUIT"/>
    <s v="STD-MX"/>
    <n v="1"/>
    <n v="29958.400000000001"/>
    <n v="89227.89"/>
    <n v="189922.08"/>
    <n v="2"/>
    <n v="2"/>
    <n v="703"/>
    <n v="144.00161557359539"/>
    <n v="44613.945"/>
    <n v="46087.31"/>
    <n v="43140.58"/>
    <n v="21570.29"/>
    <n v="0"/>
    <n v="44613.945"/>
    <n v="19"/>
    <n v="242"/>
    <x v="1"/>
    <x v="0"/>
  </r>
  <r>
    <x v="4"/>
    <s v="MX COMMERCIAL &amp; INDUSTRIAL MAIN"/>
    <s v="NEW"/>
    <s v="New Construction"/>
    <s v="N/A"/>
    <s v="NWN - Sunset DB"/>
    <x v="0"/>
    <s v="New main"/>
    <x v="0"/>
    <s v="Commercial Main OR S"/>
    <s v="CON"/>
    <s v="1"/>
    <s v="3421808"/>
    <s v="Install 1700' 4&quot; (p) main"/>
    <s v="CLOSED"/>
    <s v="STD-MX"/>
    <n v="1"/>
    <n v="16105.48"/>
    <n v="29037.17"/>
    <n v="66906.259999999995"/>
    <n v="1478"/>
    <n v="1478"/>
    <n v="1700"/>
    <n v="90.406495180522413"/>
    <n v="19.646258457374831"/>
    <n v="14476.77"/>
    <n v="14560.4"/>
    <n v="9.8514208389715829"/>
    <n v="0"/>
    <n v="19.646258457374831"/>
    <n v="1"/>
    <n v="0"/>
    <x v="0"/>
    <x v="0"/>
  </r>
  <r>
    <x v="4"/>
    <s v="MX COMMERCIAL &amp; INDUSTRIAL MAIN"/>
    <s v="NEW"/>
    <s v="New Construction"/>
    <s v="N/A"/>
    <s v="NWN - Vancouver DB"/>
    <x v="0"/>
    <s v="New main"/>
    <x v="0"/>
    <s v="Commercial Main OR S"/>
    <s v="NWN"/>
    <s v="1"/>
    <s v="3432521"/>
    <s v="**NW Lake Rd-4857. Camas(SAS)"/>
    <s v="OPEN"/>
    <s v="STD-MX"/>
    <n v="1"/>
    <n v="13703.9"/>
    <n v="9633.85"/>
    <n v="126061.84"/>
    <n v="0"/>
    <n v="0"/>
    <n v="800"/>
    <n v="35.730996285728878"/>
    <n v="0"/>
    <n v="4737.3100000000004"/>
    <n v="4896.54"/>
    <n v="0"/>
    <n v="0"/>
    <n v="0"/>
    <n v="32"/>
    <n v="54"/>
    <x v="1"/>
    <x v="1"/>
  </r>
  <r>
    <x v="4"/>
    <s v="MX COMMERCIAL &amp; INDUSTRIAL MAIN"/>
    <s v="NEW"/>
    <s v="New Construction"/>
    <s v="N/A"/>
    <s v="NWN - Vancouver DB"/>
    <x v="0"/>
    <s v="New main"/>
    <x v="0"/>
    <s v="Commercial Main OR S"/>
    <s v="NWN"/>
    <s v="1"/>
    <s v="3433189"/>
    <s v="NW Lake Rd-4857. Camas(SAS)"/>
    <s v="CLOSED"/>
    <s v="STD-MX"/>
    <n v="1"/>
    <n v="3911.41"/>
    <n v="1834.81"/>
    <n v="37721.81"/>
    <n v="39"/>
    <n v="39"/>
    <n v="480"/>
    <n v="25.188103522770561"/>
    <n v="47.046410256410255"/>
    <n v="849.6"/>
    <n v="985.21"/>
    <n v="25.261794871794873"/>
    <n v="0"/>
    <n v="47.046410256410255"/>
    <n v="8"/>
    <n v="6.5"/>
    <x v="0"/>
    <x v="6"/>
  </r>
  <r>
    <x v="4"/>
    <s v="MX COMMERCIAL &amp; INDUSTRIAL MAIN"/>
    <s v="NEW"/>
    <s v="New Construction"/>
    <s v="N/A"/>
    <s v="NWN - Vancouver DB"/>
    <x v="0"/>
    <s v="New main"/>
    <x v="0"/>
    <s v="Commercial Main OR S"/>
    <s v="NWN"/>
    <s v="1"/>
    <s v="3433190"/>
    <s v="NW Lake Rd-4857. Camas(SAS)"/>
    <s v="CLOSED"/>
    <s v="STD-MX"/>
    <n v="1"/>
    <n v="24520.51"/>
    <n v="64914.59"/>
    <n v="237449.93"/>
    <n v="69"/>
    <n v="69"/>
    <n v="70"/>
    <n v="127.97184887263764"/>
    <n v="940.79115942028989"/>
    <n v="33535.24"/>
    <n v="31379.35"/>
    <n v="454.7731884057971"/>
    <n v="0"/>
    <n v="940.79115942028989"/>
    <n v="40"/>
    <n v="168.5"/>
    <x v="0"/>
    <x v="6"/>
  </r>
  <r>
    <x v="4"/>
    <s v="MX COMMERCIAL &amp; INDUSTRIAL MAIN"/>
    <s v="NEW"/>
    <s v="New Construction"/>
    <s v="N/A"/>
    <s v="NWN - Vancouver DB"/>
    <x v="0"/>
    <s v="New main"/>
    <x v="0"/>
    <s v="Commercial Main OR S"/>
    <s v="NWN"/>
    <s v="1"/>
    <s v="3445931"/>
    <s v="S Lincoln St-4225. Washougal(S"/>
    <s v="CLOSED"/>
    <s v="STD-MX"/>
    <n v="1"/>
    <n v="8730.58"/>
    <n v="8204.67"/>
    <n v="51534.92"/>
    <n v="327"/>
    <n v="327"/>
    <n v="380"/>
    <n v="46.749929557944604"/>
    <n v="25.090733944954128"/>
    <n v="4123.13"/>
    <n v="4081.54"/>
    <n v="12.48177370030581"/>
    <n v="0"/>
    <n v="25.090733944954128"/>
    <n v="16"/>
    <n v="34.5"/>
    <x v="0"/>
    <x v="2"/>
  </r>
  <r>
    <x v="4"/>
    <s v="MX COMMERCIAL &amp; INDUSTRIAL MAIN"/>
    <s v="NEW"/>
    <s v="New Construction"/>
    <s v="N/A"/>
    <s v="NWN - Vancouver DB"/>
    <x v="0"/>
    <s v="New main"/>
    <x v="0"/>
    <s v="Commercial Main OR S"/>
    <s v="NWN"/>
    <s v="Not assigned"/>
    <s v="3438608"/>
    <s v="&quot;Install 3/4&quot;&quot;(W) HP test rise"/>
    <s v="OPEN"/>
    <s v="STD-MX"/>
    <n v="1"/>
    <n v="0"/>
    <n v="1233.3699999999999"/>
    <n v="1275.82"/>
    <n v="6"/>
    <n v="6"/>
    <n v="0"/>
    <s v="X"/>
    <n v="205.56166666666667"/>
    <n v="533.13"/>
    <n v="700.24"/>
    <n v="116.70666666666666"/>
    <n v="0"/>
    <n v="205.56166666666667"/>
    <n v="0"/>
    <n v="6.5"/>
    <x v="1"/>
    <x v="4"/>
  </r>
  <r>
    <x v="4"/>
    <s v="MX COMMERCIAL &amp; INDUSTRIAL MAIN"/>
    <s v="NEW"/>
    <s v="New Construction"/>
    <s v="N/A"/>
    <s v="NWN - Vancouver DB"/>
    <x v="0"/>
    <s v="New main"/>
    <x v="0"/>
    <s v="Commercial Main OR S"/>
    <s v="#"/>
    <s v="1"/>
    <s v="3300103"/>
    <s v="BATTLE GROUND VILLAGE"/>
    <s v="OPEN"/>
    <s v="STD-MX"/>
    <n v="1"/>
    <n v="0.04"/>
    <n v="0"/>
    <n v="227.84"/>
    <m/>
    <n v="0"/>
    <m/>
    <n v="0"/>
    <n v="0"/>
    <n v="0"/>
    <n v="0"/>
    <n v="0"/>
    <n v="0"/>
    <n v="0"/>
    <n v="0"/>
    <n v="0"/>
    <x v="1"/>
    <x v="3"/>
  </r>
  <r>
    <x v="4"/>
    <s v="MX COMMERCIAL &amp; INDUSTRIAL MAIN"/>
    <s v="NEW"/>
    <s v="New Construction"/>
    <s v="N/A"/>
    <s v="NWN - Vancouver DB"/>
    <x v="0"/>
    <s v="New main"/>
    <x v="0"/>
    <s v="Commercial Main OR S"/>
    <s v="#"/>
    <s v="1"/>
    <s v="3300107"/>
    <s v="ZIEGLER COMMERCIAL CENTER"/>
    <s v="OPEN"/>
    <s v="STD-MX"/>
    <n v="1"/>
    <n v="0.04"/>
    <n v="0"/>
    <n v="227.84"/>
    <m/>
    <n v="0"/>
    <m/>
    <n v="0"/>
    <n v="0"/>
    <n v="0"/>
    <n v="0"/>
    <n v="0"/>
    <n v="0"/>
    <n v="0"/>
    <n v="0"/>
    <n v="0"/>
    <x v="1"/>
    <x v="1"/>
  </r>
  <r>
    <x v="4"/>
    <s v="MX COMMERCIAL &amp; INDUSTRIAL MAIN"/>
    <s v="NEW"/>
    <s v="New Construction"/>
    <s v="N/A"/>
    <s v="NWN - Vancouver DB"/>
    <x v="0"/>
    <s v="New main"/>
    <x v="0"/>
    <s v="Commercial Main OR S"/>
    <s v="#"/>
    <s v="1"/>
    <s v="3300108"/>
    <s v="99TH STREET DEVELOPMENT"/>
    <s v="OPEN"/>
    <s v="STD-MX"/>
    <n v="1"/>
    <n v="0.04"/>
    <n v="0"/>
    <n v="227.84"/>
    <m/>
    <n v="0"/>
    <m/>
    <n v="0"/>
    <n v="0"/>
    <n v="0"/>
    <n v="0"/>
    <n v="0"/>
    <n v="0"/>
    <n v="0"/>
    <n v="0"/>
    <n v="0"/>
    <x v="1"/>
    <x v="1"/>
  </r>
  <r>
    <x v="4"/>
    <s v="MX COMMERCIAL &amp; INDUSTRIAL MAIN"/>
    <s v="NEW"/>
    <s v="New Construction"/>
    <s v="N/A"/>
    <s v="NWN - Vancouver DB"/>
    <x v="0"/>
    <s v="New main"/>
    <x v="0"/>
    <s v="Commercial Main OR S"/>
    <s v="#"/>
    <s v="1"/>
    <s v="3300115"/>
    <s v="Install 400' of 2&quot;(P) MAIN"/>
    <s v="OPEN"/>
    <s v="STD-MX"/>
    <n v="1"/>
    <n v="0.04"/>
    <n v="0"/>
    <n v="227.84"/>
    <m/>
    <n v="0"/>
    <m/>
    <n v="0"/>
    <n v="0"/>
    <n v="0"/>
    <n v="0"/>
    <n v="0"/>
    <n v="0"/>
    <n v="0"/>
    <n v="0"/>
    <n v="0"/>
    <x v="1"/>
    <x v="1"/>
  </r>
  <r>
    <x v="4"/>
    <s v="MX COMMERCIAL &amp; INDUSTRIAL MAIN"/>
    <s v="NEW"/>
    <s v="New Construction"/>
    <s v="N/A"/>
    <s v="NWN - Vancouver DB"/>
    <x v="0"/>
    <s v="New main"/>
    <x v="0"/>
    <s v="Commercial Main OR S"/>
    <s v="#"/>
    <s v="1"/>
    <s v="3300125"/>
    <s v="KRUSE RETAIL CENTER"/>
    <s v="OPEN"/>
    <s v="STD-MX"/>
    <n v="1"/>
    <n v="0.04"/>
    <n v="0"/>
    <n v="227.84"/>
    <m/>
    <n v="0"/>
    <m/>
    <n v="0"/>
    <n v="0"/>
    <n v="0"/>
    <n v="0"/>
    <n v="0"/>
    <n v="0"/>
    <n v="0"/>
    <n v="0"/>
    <n v="0"/>
    <x v="1"/>
    <x v="1"/>
  </r>
  <r>
    <x v="5"/>
    <s v="MX COMMERCIAL &amp; INDUSTRIAL MAIN"/>
    <s v="CONV"/>
    <s v="Conversion"/>
    <s v="N/A"/>
    <s v="NWN - Albany DB"/>
    <x v="0"/>
    <s v="New main"/>
    <x v="0"/>
    <s v="Commercial Main OR S"/>
    <s v="CON"/>
    <s v="1"/>
    <s v="3412109"/>
    <s v="Install 274' of 2&quot;(P) main."/>
    <s v="CLOSED"/>
    <s v="STD-MX"/>
    <n v="1"/>
    <n v="5136.3900000000003"/>
    <n v="15160.73"/>
    <n v="17694.439999999999"/>
    <n v="280"/>
    <n v="280"/>
    <n v="280"/>
    <n v="152.5331993871182"/>
    <n v="54.145464285714283"/>
    <n v="7326.03"/>
    <n v="7834.7"/>
    <n v="27.981071428571429"/>
    <n v="0"/>
    <n v="54.145464285714283"/>
    <n v="12"/>
    <n v="3.5"/>
    <x v="0"/>
    <x v="0"/>
  </r>
  <r>
    <x v="5"/>
    <s v="MX COMMERCIAL &amp; INDUSTRIAL MAIN"/>
    <s v="CONV"/>
    <s v="Conversion"/>
    <s v="N/A"/>
    <s v="NWN - Albany DB"/>
    <x v="0"/>
    <s v="New main"/>
    <x v="0"/>
    <s v="Commercial Main OR S"/>
    <s v="CON"/>
    <s v="1"/>
    <s v="3414747"/>
    <s v="Install 193' of 2&quot;(P) main."/>
    <s v="CLOSED"/>
    <s v="STD-MX"/>
    <n v="1"/>
    <n v="3194.85"/>
    <n v="4456.09"/>
    <n v="6464.6"/>
    <n v="0"/>
    <n v="0"/>
    <n v="193"/>
    <n v="71.607430708796969"/>
    <n v="0"/>
    <n v="2168.34"/>
    <n v="2287.75"/>
    <n v="0"/>
    <n v="0"/>
    <n v="0"/>
    <n v="12"/>
    <n v="0"/>
    <x v="1"/>
    <x v="0"/>
  </r>
  <r>
    <x v="5"/>
    <s v="MX COMMERCIAL &amp; INDUSTRIAL MAIN"/>
    <s v="CONV"/>
    <s v="Conversion"/>
    <s v="N/A"/>
    <s v="NWN - Coos Bay DB"/>
    <x v="0"/>
    <s v="New main"/>
    <x v="0"/>
    <s v="Commercial Main OR S"/>
    <s v="NWN"/>
    <s v="1"/>
    <s v="3395866"/>
    <s v="Install 583' of 2&quot;(P) main extension."/>
    <s v="CLOSED"/>
    <s v="STD-MX"/>
    <n v="1"/>
    <n v="2251.96"/>
    <n v="1204.6400000000001"/>
    <n v="12373.2"/>
    <n v="541"/>
    <n v="541"/>
    <n v="437"/>
    <n v="35.739977619495903"/>
    <n v="2.2266913123844732"/>
    <n v="399.79"/>
    <n v="804.85"/>
    <n v="1.4877079482439926"/>
    <n v="0"/>
    <n v="2.2266913123844732"/>
    <n v="12"/>
    <n v="38.75"/>
    <x v="0"/>
    <x v="0"/>
  </r>
  <r>
    <x v="5"/>
    <s v="MX COMMERCIAL &amp; INDUSTRIAL MAIN"/>
    <s v="CONV"/>
    <s v="Conversion"/>
    <s v="N/A"/>
    <s v="NWN - Coos Bay DB"/>
    <x v="0"/>
    <s v="New main"/>
    <x v="0"/>
    <s v="Commercial Main OR S"/>
    <s v="NWN"/>
    <s v="1"/>
    <s v="3408607"/>
    <s v="Install 792' of 2&quot;(P) main."/>
    <s v="CLOSED"/>
    <s v="STD-MX"/>
    <n v="1"/>
    <n v="8878.16"/>
    <n v="28349.65"/>
    <n v="45007.38"/>
    <n v="847"/>
    <n v="847"/>
    <n v="780"/>
    <n v="182.03501626463142"/>
    <n v="33.470661157024793"/>
    <n v="12188.29"/>
    <n v="16161.36"/>
    <n v="19.080708382526563"/>
    <n v="0"/>
    <n v="33.470661157024793"/>
    <n v="40"/>
    <n v="103.5"/>
    <x v="0"/>
    <x v="0"/>
  </r>
  <r>
    <x v="5"/>
    <s v="MX COMMERCIAL &amp; INDUSTRIAL MAIN"/>
    <s v="CONV"/>
    <s v="Conversion"/>
    <s v="N/A"/>
    <s v="NWN - Coos Bay DB"/>
    <x v="0"/>
    <s v="New main"/>
    <x v="0"/>
    <s v="Commercial Main OR S"/>
    <s v="NWN"/>
    <s v="1"/>
    <s v="3412364"/>
    <s v="Install 363' of 2&quot;(P) main."/>
    <s v="CLOSED"/>
    <s v="STD-MX"/>
    <n v="1"/>
    <n v="4476.58"/>
    <n v="21637.29"/>
    <n v="15148.31"/>
    <n v="341"/>
    <n v="341"/>
    <n v="363"/>
    <n v="284.44750233437134"/>
    <n v="63.452463343108505"/>
    <n v="8903.77"/>
    <n v="12733.52"/>
    <n v="37.341700879765398"/>
    <n v="0"/>
    <n v="63.452463343108505"/>
    <n v="24"/>
    <n v="105.5"/>
    <x v="0"/>
    <x v="0"/>
  </r>
  <r>
    <x v="5"/>
    <s v="MX COMMERCIAL &amp; INDUSTRIAL MAIN"/>
    <s v="CONV"/>
    <s v="Conversion"/>
    <s v="N/A"/>
    <s v="NWN - Coos Bay DB"/>
    <x v="0"/>
    <s v="New main"/>
    <x v="0"/>
    <s v="Commercial Main OR S"/>
    <s v="NWN"/>
    <s v="1"/>
    <s v="3424726"/>
    <s v="Hull250SWOCC(L2K)"/>
    <s v="CLOSED"/>
    <s v="STD-MX"/>
    <n v="1"/>
    <n v="3169.46"/>
    <n v="16729.919999999998"/>
    <n v="11486.57"/>
    <n v="193"/>
    <n v="193"/>
    <n v="225"/>
    <n v="307.45174256813465"/>
    <n v="86.683523316062178"/>
    <n v="6985.36"/>
    <n v="9744.56"/>
    <n v="50.489948186528494"/>
    <n v="0"/>
    <n v="86.683523316062178"/>
    <n v="16"/>
    <n v="74.5"/>
    <x v="0"/>
    <x v="0"/>
  </r>
  <r>
    <x v="5"/>
    <s v="MX COMMERCIAL &amp; INDUSTRIAL MAIN"/>
    <s v="CONV"/>
    <s v="Conversion"/>
    <s v="N/A"/>
    <s v="NWN - Eugene DB"/>
    <x v="0"/>
    <s v="New main"/>
    <x v="0"/>
    <s v="Commercial Main OR S"/>
    <s v="NWN"/>
    <s v="1"/>
    <s v="3416457"/>
    <s v="Install 2&quot; (p) main"/>
    <s v="OPEN"/>
    <s v="STD-MX"/>
    <n v="1"/>
    <n v="4380.6499999999996"/>
    <n v="10264.09"/>
    <n v="16109.32"/>
    <n v="265"/>
    <n v="265"/>
    <n v="500"/>
    <n v="139.56056749569129"/>
    <n v="38.732415094339622"/>
    <n v="4150.43"/>
    <n v="6113.66"/>
    <n v="23.070415094339623"/>
    <n v="0"/>
    <n v="38.732415094339622"/>
    <n v="18"/>
    <n v="53"/>
    <x v="0"/>
    <x v="0"/>
  </r>
  <r>
    <x v="5"/>
    <s v="MX COMMERCIAL &amp; INDUSTRIAL MAIN"/>
    <s v="CONV"/>
    <s v="Conversion"/>
    <s v="N/A"/>
    <s v="NWN - Eugene DB"/>
    <x v="0"/>
    <s v="New main"/>
    <x v="0"/>
    <s v="Commercial Main OR S"/>
    <s v="#"/>
    <s v="1"/>
    <s v="3408555"/>
    <s v="Install 2235 ft of 2 in (P) main."/>
    <s v="CLOSED"/>
    <s v="STD-MX"/>
    <n v="1"/>
    <n v="56291.06"/>
    <n v="73110.149999999994"/>
    <n v="317556.69"/>
    <n v="1519"/>
    <n v="1519"/>
    <n v="2000"/>
    <n v="71.656103118328204"/>
    <n v="48.130447662936142"/>
    <n v="32774.17"/>
    <n v="40335.980000000003"/>
    <n v="26.554298880842659"/>
    <n v="0"/>
    <n v="48.130447662936142"/>
    <n v="48"/>
    <n v="186"/>
    <x v="0"/>
    <x v="0"/>
  </r>
  <r>
    <x v="5"/>
    <s v="MX COMMERCIAL &amp; INDUSTRIAL MAIN"/>
    <s v="CONV"/>
    <s v="Conversion"/>
    <s v="N/A"/>
    <s v="NWN - Eugene DB"/>
    <x v="0"/>
    <s v="New main"/>
    <x v="0"/>
    <s v="Commercial Main OR S"/>
    <s v="#"/>
    <s v="1"/>
    <s v="3417414"/>
    <s v="Install 1&quot; (p) main"/>
    <s v="OPEN"/>
    <s v="STD-MX"/>
    <n v="1"/>
    <n v="2763.56"/>
    <n v="851.39"/>
    <n v="9869.52"/>
    <n v="0"/>
    <n v="0"/>
    <n v="210"/>
    <n v="17.012114808435495"/>
    <n v="0"/>
    <n v="381.25"/>
    <n v="470.14"/>
    <n v="0"/>
    <n v="0"/>
    <n v="0"/>
    <n v="14"/>
    <n v="4"/>
    <x v="1"/>
    <x v="0"/>
  </r>
  <r>
    <x v="5"/>
    <s v="MX COMMERCIAL &amp; INDUSTRIAL MAIN"/>
    <s v="CONV"/>
    <s v="Conversion"/>
    <s v="N/A"/>
    <s v="NWN - Mt Scott DB"/>
    <x v="0"/>
    <s v="New main"/>
    <x v="0"/>
    <s v="Commercial Main OR S"/>
    <s v="CON"/>
    <s v="1"/>
    <s v="3410528"/>
    <s v="Install 2&quot;(P) main to reinforce customer"/>
    <s v="CLOSED"/>
    <s v="STD-MX"/>
    <n v="1"/>
    <n v="4095.66"/>
    <n v="5122.0600000000004"/>
    <n v="6175.91"/>
    <n v="41"/>
    <n v="41"/>
    <n v="38"/>
    <n v="71.203420205778798"/>
    <n v="124.92829268292682"/>
    <n v="2205.81"/>
    <n v="2916.25"/>
    <n v="71.128048780487802"/>
    <n v="0"/>
    <n v="124.92829268292682"/>
    <n v="8"/>
    <n v="6"/>
    <x v="0"/>
    <x v="0"/>
  </r>
  <r>
    <x v="5"/>
    <s v="MX COMMERCIAL &amp; INDUSTRIAL MAIN"/>
    <s v="CONV"/>
    <s v="Conversion"/>
    <s v="N/A"/>
    <s v="NWN - Mt Scott DB"/>
    <x v="0"/>
    <s v="New main"/>
    <x v="0"/>
    <s v="Commercial Main OR S"/>
    <s v="NWN"/>
    <s v="1"/>
    <s v="3423014"/>
    <s v="SE 8th Ave-2705. Portland(SAS)"/>
    <s v="CLOSED"/>
    <s v="STD-MX"/>
    <n v="1"/>
    <n v="5088.07"/>
    <n v="16071.17"/>
    <n v="26057.87"/>
    <n v="352"/>
    <n v="352"/>
    <n v="350"/>
    <n v="180.53800360451015"/>
    <n v="45.656732954545454"/>
    <n v="6885.27"/>
    <n v="9185.9"/>
    <n v="26.096306818181819"/>
    <n v="0"/>
    <n v="45.656732954545454"/>
    <n v="24"/>
    <n v="63.5"/>
    <x v="0"/>
    <x v="0"/>
  </r>
  <r>
    <x v="5"/>
    <s v="MX COMMERCIAL &amp; INDUSTRIAL MAIN"/>
    <s v="CONV"/>
    <s v="Conversion"/>
    <s v="N/A"/>
    <s v="NWN - Salem DB"/>
    <x v="0"/>
    <s v="New main"/>
    <x v="0"/>
    <s v="Commercial Main OR S"/>
    <s v="NWN"/>
    <s v="1"/>
    <s v="3421118"/>
    <s v="S Highway 170-31348. Canby(SAS)"/>
    <s v="CLOSED"/>
    <s v="STD-MX"/>
    <n v="1"/>
    <n v="16399.349999999999"/>
    <n v="25517.97"/>
    <n v="104524.02"/>
    <n v="815"/>
    <n v="815"/>
    <n v="1110"/>
    <n v="84.583535323046334"/>
    <n v="31.310392638036809"/>
    <n v="11646.82"/>
    <n v="13871.15"/>
    <n v="17.019815950920247"/>
    <n v="0"/>
    <n v="31.310392638036809"/>
    <n v="32"/>
    <n v="66"/>
    <x v="0"/>
    <x v="0"/>
  </r>
  <r>
    <x v="5"/>
    <s v="MX COMMERCIAL &amp; INDUSTRIAL MAIN"/>
    <s v="CONV"/>
    <s v="Conversion"/>
    <s v="N/A"/>
    <s v="NWN - South Center DB"/>
    <x v="0"/>
    <s v="New main"/>
    <x v="0"/>
    <s v="Commercial Main OR S"/>
    <s v="CON"/>
    <s v="1"/>
    <s v="3401515"/>
    <s v="SW Clutter Rd MX 10830(D1H)"/>
    <s v="CLOSED"/>
    <s v="STD-MX"/>
    <n v="1"/>
    <n v="4140.0200000000004"/>
    <n v="7014.22"/>
    <n v="14492.45"/>
    <n v="210"/>
    <n v="210"/>
    <n v="215"/>
    <n v="94.803165202100473"/>
    <n v="33.401047619047617"/>
    <n v="3089.35"/>
    <n v="3924.87"/>
    <n v="18.689857142857143"/>
    <n v="0"/>
    <n v="33.401047619047617"/>
    <n v="1"/>
    <n v="2"/>
    <x v="0"/>
    <x v="0"/>
  </r>
  <r>
    <x v="5"/>
    <s v="MX COMMERCIAL &amp; INDUSTRIAL MAIN"/>
    <s v="CONV"/>
    <s v="Conversion"/>
    <s v="N/A"/>
    <s v="NWN - Sunset DB"/>
    <x v="0"/>
    <s v="New main"/>
    <x v="0"/>
    <s v="Commercial Main OR S"/>
    <s v="CON"/>
    <s v="1"/>
    <s v="3411590"/>
    <s v="NW Greenville Rd-43330. Fores2(SAS)"/>
    <s v="CLOSED"/>
    <s v="STD-MX"/>
    <n v="1"/>
    <n v="5056.46"/>
    <n v="32290.14"/>
    <n v="17996.310000000001"/>
    <n v="1307"/>
    <n v="1307"/>
    <n v="1280"/>
    <n v="295.64082381745334"/>
    <n v="24.705539403213464"/>
    <n v="17341.18"/>
    <n v="14948.96"/>
    <n v="11.43761285386381"/>
    <n v="0"/>
    <n v="24.705539403213464"/>
    <n v="12"/>
    <n v="0"/>
    <x v="0"/>
    <x v="0"/>
  </r>
  <r>
    <x v="5"/>
    <s v="MX COMMERCIAL &amp; INDUSTRIAL MAIN"/>
    <s v="CONV"/>
    <s v="Conversion"/>
    <s v="N/A"/>
    <s v="NWN - Sunset DB"/>
    <x v="0"/>
    <s v="New main"/>
    <x v="0"/>
    <s v="Commercial Main OR S"/>
    <s v="CON"/>
    <s v="1"/>
    <s v="3411988"/>
    <s v="McNulty Way MX 58500(RCB)"/>
    <s v="CONDUIT"/>
    <s v="STD-MX"/>
    <n v="1"/>
    <n v="27664.34"/>
    <n v="53208.09"/>
    <n v="64384.33"/>
    <n v="825"/>
    <n v="825"/>
    <n v="740"/>
    <n v="98.745316172372085"/>
    <n v="64.494654545454551"/>
    <n v="25890.85"/>
    <n v="27317.24"/>
    <n v="33.111806060606064"/>
    <n v="0"/>
    <n v="64.494654545454551"/>
    <n v="56"/>
    <n v="0"/>
    <x v="0"/>
    <x v="0"/>
  </r>
  <r>
    <x v="5"/>
    <s v="MX COMMERCIAL &amp; INDUSTRIAL MAIN"/>
    <s v="CONV"/>
    <s v="Conversion"/>
    <s v="N/A"/>
    <s v="NWN - Vancouver DB"/>
    <x v="0"/>
    <s v="New main"/>
    <x v="0"/>
    <s v="Commercial Main OR S"/>
    <s v="CON"/>
    <s v="1"/>
    <s v="3399076"/>
    <s v="W 12th St-412. Vancouver(SAS)"/>
    <s v="CLOSED"/>
    <s v="STD-MX"/>
    <n v="1"/>
    <n v="3210.96"/>
    <n v="3683.26"/>
    <n v="11021.97"/>
    <n v="66"/>
    <n v="66"/>
    <n v="57"/>
    <n v="63.82577173181852"/>
    <n v="55.806969696969695"/>
    <n v="1633.84"/>
    <n v="2049.42"/>
    <n v="31.051818181818181"/>
    <n v="0"/>
    <n v="55.806969696969695"/>
    <n v="10"/>
    <n v="0"/>
    <x v="0"/>
    <x v="0"/>
  </r>
  <r>
    <x v="5"/>
    <s v="MX COMMERCIAL &amp; INDUSTRIAL MAIN"/>
    <s v="NEW"/>
    <s v="New Construction"/>
    <s v="N/A"/>
    <s v="NWN - Albany DB"/>
    <x v="0"/>
    <s v="New main"/>
    <x v="0"/>
    <s v="Commercial Main OR S"/>
    <s v="NWN"/>
    <s v="1"/>
    <s v="3416009"/>
    <s v="NE 3rd St-1245 #Fire. Corvalli(SAS)"/>
    <s v="CLOSED"/>
    <s v="STD-MX"/>
    <n v="1"/>
    <n v="11335.59"/>
    <n v="20325.54"/>
    <n v="47072.24"/>
    <n v="1852"/>
    <n v="1852"/>
    <n v="1818"/>
    <n v="99.023959052859183"/>
    <n v="10.974913606911446"/>
    <n v="9100.59"/>
    <n v="11224.95"/>
    <n v="6.0609881209503236"/>
    <n v="0"/>
    <n v="10.974913606911446"/>
    <n v="0"/>
    <n v="52"/>
    <x v="0"/>
    <x v="0"/>
  </r>
  <r>
    <x v="5"/>
    <s v="MX COMMERCIAL &amp; INDUSTRIAL MAIN"/>
    <s v="NEW"/>
    <s v="New Construction"/>
    <s v="N/A"/>
    <s v="NWN - Albany DB"/>
    <x v="0"/>
    <s v="New main"/>
    <x v="0"/>
    <s v="Commercial Main OR S"/>
    <s v="NWN"/>
    <s v="1"/>
    <s v="3421316"/>
    <s v="SW Western Blvd-3701. Corvalli(SAS)"/>
    <s v="OPEN"/>
    <s v="STD-MX"/>
    <n v="1"/>
    <n v="3966.9"/>
    <n v="14536.62"/>
    <n v="15279.13"/>
    <n v="500"/>
    <n v="500"/>
    <n v="540"/>
    <n v="206.33416521717209"/>
    <n v="29.073239999999998"/>
    <n v="6351.55"/>
    <n v="8185.07"/>
    <n v="16.370139999999999"/>
    <n v="0"/>
    <n v="29.073239999999998"/>
    <n v="8"/>
    <n v="49"/>
    <x v="0"/>
    <x v="0"/>
  </r>
  <r>
    <x v="5"/>
    <s v="MX COMMERCIAL &amp; INDUSTRIAL MAIN"/>
    <s v="NEW"/>
    <s v="New Construction"/>
    <s v="N/A"/>
    <s v="NWN - Astoria DB"/>
    <x v="0"/>
    <s v="New main"/>
    <x v="0"/>
    <s v="Commercial Main OR S"/>
    <s v="NWN"/>
    <s v="1"/>
    <s v="3422040"/>
    <s v="2219 SE Dolphin(TMA)"/>
    <s v="CONDUIT"/>
    <s v="STD-MX"/>
    <n v="1"/>
    <n v="5049.99"/>
    <n v="5959.37"/>
    <n v="9262.18"/>
    <n v="199"/>
    <n v="199"/>
    <n v="178"/>
    <n v="67.767658945859296"/>
    <n v="29.946582914572865"/>
    <n v="2537.11"/>
    <n v="3422.26"/>
    <n v="17.197286432160805"/>
    <n v="0"/>
    <n v="29.946582914572865"/>
    <n v="8"/>
    <n v="23.5"/>
    <x v="0"/>
    <x v="0"/>
  </r>
  <r>
    <x v="5"/>
    <s v="MX COMMERCIAL &amp; INDUSTRIAL MAIN"/>
    <s v="NEW"/>
    <s v="New Construction"/>
    <s v="N/A"/>
    <s v="NWN - Coos Bay DB"/>
    <x v="0"/>
    <s v="New main"/>
    <x v="0"/>
    <s v="Commercial Main OR S"/>
    <s v="NWN"/>
    <s v="1"/>
    <s v="3399591"/>
    <s v="Install 568' of 4&quot;(P) main MX."/>
    <s v="CLOSED"/>
    <s v="STD-MX"/>
    <n v="1"/>
    <n v="17526.099999999999"/>
    <n v="56121.45"/>
    <n v="165539.59"/>
    <n v="607"/>
    <n v="607"/>
    <n v="568"/>
    <n v="211.6956995566612"/>
    <n v="92.457084019769354"/>
    <n v="19019.45"/>
    <n v="37102"/>
    <n v="61.12355848434926"/>
    <n v="0"/>
    <n v="92.457084019769354"/>
    <n v="32"/>
    <n v="248.75"/>
    <x v="0"/>
    <x v="0"/>
  </r>
  <r>
    <x v="5"/>
    <s v="MX COMMERCIAL &amp; INDUSTRIAL MAIN"/>
    <s v="NEW"/>
    <s v="New Construction"/>
    <s v="N/A"/>
    <s v="NWN - Eugene DB"/>
    <x v="0"/>
    <s v="New main"/>
    <x v="0"/>
    <s v="Commercial Main OR S"/>
    <s v="NWN"/>
    <s v="1"/>
    <s v="3394749"/>
    <s v="Install 354' of 2&quot;(P) main extension."/>
    <s v="CLOSED"/>
    <s v="STD-MX"/>
    <n v="1"/>
    <n v="8612.11"/>
    <n v="21326.76"/>
    <n v="58439.17"/>
    <n v="430"/>
    <n v="430"/>
    <n v="250"/>
    <n v="148.30767372920226"/>
    <n v="49.597116279069766"/>
    <n v="8554.34"/>
    <n v="12772.42"/>
    <n v="29.703302325581394"/>
    <n v="0"/>
    <n v="49.597116279069766"/>
    <n v="24"/>
    <n v="82.25"/>
    <x v="0"/>
    <x v="0"/>
  </r>
  <r>
    <x v="5"/>
    <s v="MX COMMERCIAL &amp; INDUSTRIAL MAIN"/>
    <s v="NEW"/>
    <s v="New Construction"/>
    <s v="N/A"/>
    <s v="NWN - Eugene DB"/>
    <x v="0"/>
    <s v="New main"/>
    <x v="0"/>
    <s v="Commercial Main OR S"/>
    <s v="#"/>
    <s v="1"/>
    <s v="3416844"/>
    <s v="Install 374' of 2&quot;(P) main.  Crew leader"/>
    <s v="CLOSED"/>
    <s v="STD-MX"/>
    <n v="1"/>
    <n v="12304.39"/>
    <n v="23930.06"/>
    <n v="68697.8"/>
    <n v="370"/>
    <n v="370"/>
    <n v="0"/>
    <n v="110.9725878324728"/>
    <n v="64.675837837837832"/>
    <n v="10275.56"/>
    <n v="13654.5"/>
    <n v="36.904054054054058"/>
    <n v="0"/>
    <n v="64.675837837837832"/>
    <n v="32"/>
    <n v="87"/>
    <x v="0"/>
    <x v="0"/>
  </r>
  <r>
    <x v="5"/>
    <s v="MX COMMERCIAL &amp; INDUSTRIAL MAIN"/>
    <s v="NEW"/>
    <s v="New Construction"/>
    <s v="N/A"/>
    <s v="NWN - Mt Scott DB"/>
    <x v="0"/>
    <s v="New main"/>
    <x v="0"/>
    <s v="Commercial Main OR S"/>
    <s v="CON"/>
    <s v="1"/>
    <s v="3395771"/>
    <s v="SE 12th Ave-1110. Portland(SAS)"/>
    <s v="CLOSED"/>
    <s v="STD-MX"/>
    <n v="1"/>
    <n v="3187.01"/>
    <n v="6469.05"/>
    <n v="10024.280000000001"/>
    <n v="68"/>
    <n v="68"/>
    <n v="65"/>
    <n v="114.12954462019259"/>
    <n v="95.133088235294125"/>
    <n v="2831.73"/>
    <n v="3637.32"/>
    <n v="53.49"/>
    <n v="0"/>
    <n v="95.133088235294125"/>
    <n v="8"/>
    <n v="4"/>
    <x v="0"/>
    <x v="0"/>
  </r>
  <r>
    <x v="5"/>
    <s v="MX COMMERCIAL &amp; INDUSTRIAL MAIN"/>
    <s v="NEW"/>
    <s v="New Construction"/>
    <s v="N/A"/>
    <s v="NWN - Mt Scott DB"/>
    <x v="0"/>
    <s v="New main"/>
    <x v="0"/>
    <s v="Commercial Main OR S"/>
    <s v="CON"/>
    <s v="1"/>
    <s v="3402781"/>
    <s v="SE Division St-4725. Portland(SAS)"/>
    <s v="CONDUIT"/>
    <s v="STD-MX"/>
    <n v="1"/>
    <n v="2963.78"/>
    <n v="11475.24"/>
    <n v="9995.9599999999991"/>
    <n v="122"/>
    <n v="122"/>
    <n v="114"/>
    <n v="215.43400657268759"/>
    <n v="94.059344262295085"/>
    <n v="5090.25"/>
    <n v="6384.99"/>
    <n v="52.335983606557377"/>
    <n v="0"/>
    <n v="94.059344262295085"/>
    <n v="8"/>
    <n v="0"/>
    <x v="0"/>
    <x v="0"/>
  </r>
  <r>
    <x v="5"/>
    <s v="MX COMMERCIAL &amp; INDUSTRIAL MAIN"/>
    <s v="NEW"/>
    <s v="New Construction"/>
    <s v="N/A"/>
    <s v="NWN - Mt Scott DB"/>
    <x v="0"/>
    <s v="New main"/>
    <x v="0"/>
    <s v="Commercial Main OR S"/>
    <s v="NWN"/>
    <s v="1"/>
    <s v="3396513"/>
    <s v="Highway 212- Emmert Intl(DKD)"/>
    <s v="CLOSED"/>
    <s v="STD-MX"/>
    <n v="1"/>
    <n v="2379.81"/>
    <n v="5217.47"/>
    <n v="12974.25"/>
    <n v="14"/>
    <n v="14"/>
    <n v="670"/>
    <n v="138.56820502477089"/>
    <n v="372.67642857142857"/>
    <n v="1919.81"/>
    <n v="3297.66"/>
    <n v="235.54714285714286"/>
    <n v="0"/>
    <n v="372.67642857142857"/>
    <n v="8"/>
    <n v="35.5"/>
    <x v="0"/>
    <x v="0"/>
  </r>
  <r>
    <x v="5"/>
    <s v="MX COMMERCIAL &amp; INDUSTRIAL MAIN"/>
    <s v="NEW"/>
    <s v="New Construction"/>
    <s v="N/A"/>
    <s v="NWN - Mt Scott DB"/>
    <x v="0"/>
    <s v="New main"/>
    <x v="0"/>
    <s v="Commercial Main OR S"/>
    <s v="NWN"/>
    <s v="1"/>
    <s v="3412126"/>
    <s v="SE 100th Ave MX 1475(RCB)"/>
    <s v="CLOSED"/>
    <s v="STD-MX"/>
    <n v="1"/>
    <n v="17975.89"/>
    <n v="94111.679999999993"/>
    <n v="67417.789999999994"/>
    <n v="0"/>
    <n v="0"/>
    <n v="888"/>
    <n v="287.58548255468855"/>
    <n v="0"/>
    <n v="42415.63"/>
    <n v="51696.05"/>
    <n v="0"/>
    <n v="0"/>
    <n v="0"/>
    <n v="24"/>
    <n v="220"/>
    <x v="1"/>
    <x v="0"/>
  </r>
  <r>
    <x v="5"/>
    <s v="MX COMMERCIAL &amp; INDUSTRIAL MAIN"/>
    <s v="NEW"/>
    <s v="New Construction"/>
    <s v="N/A"/>
    <s v="NWN - Mt Scott DB"/>
    <x v="0"/>
    <s v="New main"/>
    <x v="0"/>
    <s v="Commercial Main OR S"/>
    <s v="NWN"/>
    <s v="1"/>
    <s v="3414238"/>
    <s v="SE McLoughlin Blvd MX 14611(RCB)"/>
    <s v="CLOSED"/>
    <s v="STD-MX"/>
    <n v="1"/>
    <n v="3884.74"/>
    <n v="8350.4599999999991"/>
    <n v="21650.11"/>
    <n v="0"/>
    <n v="0"/>
    <n v="96"/>
    <n v="129.39038391243687"/>
    <n v="0"/>
    <n v="3323.98"/>
    <n v="5026.4799999999996"/>
    <n v="0"/>
    <n v="0"/>
    <n v="0"/>
    <n v="4"/>
    <n v="50.5"/>
    <x v="1"/>
    <x v="0"/>
  </r>
  <r>
    <x v="5"/>
    <s v="MX COMMERCIAL &amp; INDUSTRIAL MAIN"/>
    <s v="NEW"/>
    <s v="New Construction"/>
    <s v="N/A"/>
    <s v="NWN - Mt Scott DB"/>
    <x v="0"/>
    <s v="New main"/>
    <x v="0"/>
    <s v="Commercial Main OR S"/>
    <s v="NWN"/>
    <s v="1"/>
    <s v="3417667"/>
    <s v="23950 SE Hwy 212 Svc(D1H)"/>
    <s v="CLOSED"/>
    <s v="STD-MX"/>
    <n v="1"/>
    <n v="4973.59"/>
    <n v="17345.86"/>
    <n v="18416.63"/>
    <n v="1173"/>
    <n v="1173"/>
    <n v="1062"/>
    <n v="203.05413192482695"/>
    <n v="14.787604433077579"/>
    <n v="7246.78"/>
    <n v="10099.08"/>
    <n v="8.6096163682864457"/>
    <n v="0"/>
    <n v="14.787604433077579"/>
    <n v="1"/>
    <n v="77"/>
    <x v="0"/>
    <x v="0"/>
  </r>
  <r>
    <x v="5"/>
    <s v="MX COMMERCIAL &amp; INDUSTRIAL MAIN"/>
    <s v="NEW"/>
    <s v="New Construction"/>
    <s v="N/A"/>
    <s v="NWN - Parkrose DB"/>
    <x v="0"/>
    <s v="New main"/>
    <x v="0"/>
    <s v="Commercial Main OR S"/>
    <s v="CON"/>
    <s v="1"/>
    <s v="3426628"/>
    <s v="Install XX' of 2&quot; (P) Main --PHASE 1"/>
    <s v="OPEN"/>
    <s v="STD-MX"/>
    <n v="1"/>
    <n v="172.2"/>
    <n v="19337.02"/>
    <n v="386.93"/>
    <n v="564"/>
    <n v="564"/>
    <n v="0"/>
    <n v="5765.9117305458767"/>
    <n v="34.285496453900713"/>
    <n v="9408.1200000000008"/>
    <n v="9928.9"/>
    <n v="17.604432624113475"/>
    <n v="0"/>
    <n v="34.285496453900713"/>
    <n v="1"/>
    <n v="0"/>
    <x v="0"/>
    <x v="0"/>
  </r>
  <r>
    <x v="5"/>
    <s v="MX COMMERCIAL &amp; INDUSTRIAL MAIN"/>
    <s v="NEW"/>
    <s v="New Construction"/>
    <s v="N/A"/>
    <s v="NWN - Parkrose DB"/>
    <x v="0"/>
    <s v="New main"/>
    <x v="0"/>
    <s v="Commercial Main OR S"/>
    <s v="NWN"/>
    <s v="1"/>
    <s v="3418053"/>
    <s v="NW Northrup MX 1075(RCB)"/>
    <s v="CLOSED"/>
    <s v="STD-MX"/>
    <n v="1"/>
    <n v="9770.4"/>
    <n v="28915.97"/>
    <n v="41113.120000000003"/>
    <n v="166"/>
    <n v="166"/>
    <n v="152"/>
    <n v="166.74281503316138"/>
    <n v="174.19259036144578"/>
    <n v="12624.53"/>
    <n v="16291.44"/>
    <n v="98.141204819277107"/>
    <n v="0"/>
    <n v="174.19259036144578"/>
    <n v="0"/>
    <n v="94.5"/>
    <x v="0"/>
    <x v="0"/>
  </r>
  <r>
    <x v="5"/>
    <s v="MX COMMERCIAL &amp; INDUSTRIAL MAIN"/>
    <s v="NEW"/>
    <s v="New Construction"/>
    <s v="N/A"/>
    <s v="NWN - Salem DB"/>
    <x v="0"/>
    <s v="New main"/>
    <x v="0"/>
    <s v="Commercial Main OR S"/>
    <s v="CON"/>
    <s v="1"/>
    <s v="3410975"/>
    <s v="River Rd S MX 2785(RCB)"/>
    <s v="CLOSED"/>
    <s v="STD-MX"/>
    <n v="1"/>
    <n v="3010.46"/>
    <n v="28850.34"/>
    <n v="16441.490000000002"/>
    <n v="278"/>
    <n v="278"/>
    <n v="288"/>
    <n v="492.00786590753575"/>
    <n v="103.77820143884892"/>
    <n v="14038.64"/>
    <n v="14811.7"/>
    <n v="53.279496402877697"/>
    <n v="0"/>
    <n v="103.77820143884892"/>
    <n v="20"/>
    <n v="0"/>
    <x v="0"/>
    <x v="0"/>
  </r>
  <r>
    <x v="5"/>
    <s v="MX COMMERCIAL &amp; INDUSTRIAL MAIN"/>
    <s v="NEW"/>
    <s v="New Construction"/>
    <s v="N/A"/>
    <s v="NWN - Salem DB"/>
    <x v="0"/>
    <s v="New main"/>
    <x v="0"/>
    <s v="Commercial Main OR S"/>
    <s v="NWN"/>
    <s v="1"/>
    <s v="3413498"/>
    <s v="Ottawy Rd-14633. Aurora(SAS)"/>
    <s v="CONDUIT"/>
    <s v="STD-MX"/>
    <n v="1"/>
    <n v="1009.73"/>
    <n v="4828.1099999999997"/>
    <n v="7246.17"/>
    <n v="430"/>
    <n v="430"/>
    <n v="333"/>
    <n v="276.38477612827194"/>
    <n v="11.228162790697674"/>
    <n v="2037.37"/>
    <n v="2790.74"/>
    <n v="6.4900930232558141"/>
    <n v="0"/>
    <n v="11.228162790697674"/>
    <n v="0"/>
    <n v="21.5"/>
    <x v="0"/>
    <x v="0"/>
  </r>
  <r>
    <x v="5"/>
    <s v="MX COMMERCIAL &amp; INDUSTRIAL MAIN"/>
    <s v="NEW"/>
    <s v="New Construction"/>
    <s v="N/A"/>
    <s v="NWN - Salem DB"/>
    <x v="0"/>
    <s v="New main"/>
    <x v="0"/>
    <s v="Commercial Main OR S"/>
    <s v="NWN"/>
    <s v="1"/>
    <s v="3420627"/>
    <s v="Deann Drive MX 201(RCB)"/>
    <s v="OPEN"/>
    <s v="STD-MX"/>
    <n v="1"/>
    <n v="3999.39"/>
    <n v="27992.720000000001"/>
    <n v="20360.669999999998"/>
    <n v="1730"/>
    <n v="1730"/>
    <n v="1000"/>
    <n v="397.05630108591561"/>
    <n v="16.180763005780346"/>
    <n v="12112.89"/>
    <n v="15879.83"/>
    <n v="9.1790924855491323"/>
    <n v="0"/>
    <n v="16.180763005780346"/>
    <n v="0"/>
    <n v="114.5"/>
    <x v="0"/>
    <x v="0"/>
  </r>
  <r>
    <x v="5"/>
    <s v="MX COMMERCIAL &amp; INDUSTRIAL MAIN"/>
    <s v="NEW"/>
    <s v="New Construction"/>
    <s v="N/A"/>
    <s v="NWN - Salem DB"/>
    <x v="0"/>
    <s v="New main"/>
    <x v="1"/>
    <s v="Industrial Main OR S"/>
    <s v="CON"/>
    <s v="1"/>
    <s v="3407654"/>
    <s v="Install 2&quot; (P) main"/>
    <s v="CLOSED"/>
    <s v="STD-MX"/>
    <n v="1"/>
    <n v="1214.27"/>
    <n v="2731.09"/>
    <n v="4780.43"/>
    <n v="60"/>
    <n v="60"/>
    <n v="68"/>
    <n v="118.37729664736838"/>
    <n v="45.518166666666666"/>
    <n v="1293.67"/>
    <n v="1437.42"/>
    <n v="23.957000000000001"/>
    <n v="0"/>
    <n v="45.518166666666666"/>
    <n v="10"/>
    <n v="0"/>
    <x v="0"/>
    <x v="0"/>
  </r>
  <r>
    <x v="5"/>
    <s v="MX COMMERCIAL &amp; INDUSTRIAL MAIN"/>
    <s v="NEW"/>
    <s v="New Construction"/>
    <s v="N/A"/>
    <s v="NWN - South Center DB"/>
    <x v="0"/>
    <s v="New main"/>
    <x v="0"/>
    <s v="Commercial Main OR S"/>
    <s v="CON"/>
    <s v="1"/>
    <s v="3398094"/>
    <s v="N Meridian St-1103. Newberg(SAS)"/>
    <s v="OPEN"/>
    <s v="STD-MX"/>
    <n v="1"/>
    <n v="3815.09"/>
    <n v="7791.1"/>
    <n v="12391.87"/>
    <n v="280"/>
    <n v="280"/>
    <n v="440"/>
    <n v="113.63008474243071"/>
    <n v="27.825357142857143"/>
    <n v="3456.01"/>
    <n v="4335.09"/>
    <n v="15.482464285714286"/>
    <n v="0"/>
    <n v="27.825357142857143"/>
    <n v="12"/>
    <n v="0"/>
    <x v="0"/>
    <x v="0"/>
  </r>
  <r>
    <x v="5"/>
    <s v="MX COMMERCIAL &amp; INDUSTRIAL MAIN"/>
    <s v="NEW"/>
    <s v="New Construction"/>
    <s v="N/A"/>
    <s v="NWN - Vancouver DB"/>
    <x v="0"/>
    <s v="New main"/>
    <x v="0"/>
    <s v="Commercial Main OR S"/>
    <s v="CON"/>
    <s v="1"/>
    <s v="3409824"/>
    <s v="Install 10,400' 6&quot;(P) main in utility co"/>
    <s v="CLOSED"/>
    <s v="STD-MX"/>
    <n v="1"/>
    <n v="387302.54"/>
    <n v="994551.31"/>
    <n v="1938052.98"/>
    <n v="9829.65"/>
    <n v="9829.65"/>
    <n v="10400"/>
    <n v="131.34574588640706"/>
    <n v="101.17871033047972"/>
    <n v="485845.9"/>
    <n v="508705.41"/>
    <n v="51.75213868245563"/>
    <n v="0"/>
    <n v="101.17871033047972"/>
    <n v="400"/>
    <n v="50.5"/>
    <x v="0"/>
    <x v="3"/>
  </r>
  <r>
    <x v="5"/>
    <s v="MX COMMERCIAL &amp; INDUSTRIAL MAIN"/>
    <s v="NEW"/>
    <s v="New Construction"/>
    <s v="N/A"/>
    <s v="NWN - Vancouver DB"/>
    <x v="0"/>
    <s v="New main"/>
    <x v="0"/>
    <s v="Commercial Main OR S"/>
    <s v="CON"/>
    <s v="1"/>
    <s v="3417022"/>
    <s v="NE Salmon Creek Ave-13700. Van(SAS)"/>
    <s v="CLOSED"/>
    <s v="STD-MX"/>
    <n v="1"/>
    <n v="5616.87"/>
    <n v="27839.77"/>
    <n v="20671.93"/>
    <n v="166"/>
    <n v="166"/>
    <n v="115"/>
    <n v="254.49921397504303"/>
    <n v="167.7094578313253"/>
    <n v="13544.88"/>
    <n v="14294.89"/>
    <n v="86.113795180722889"/>
    <n v="0"/>
    <n v="167.7094578313253"/>
    <n v="12"/>
    <n v="0"/>
    <x v="0"/>
    <x v="2"/>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57">
  <r>
    <n v="3761085"/>
    <s v="    26580675000"/>
    <x v="0"/>
    <n v="20191108"/>
    <n v="7539"/>
    <n v="5180906"/>
    <s v="TwoPoundMeter"/>
    <s v="2&quot;"/>
    <n v="193.99999998904337"/>
    <s v="03562382"/>
    <s v="(P)"/>
    <n v="35"/>
    <n v="35"/>
    <s v="DB 301868"/>
    <d v="2017-07-27T00:00:00"/>
    <s v="2&quot;"/>
    <n v="35"/>
    <s v="(P)"/>
    <s v="03502835"/>
    <x v="0"/>
    <x v="0"/>
  </r>
  <r>
    <n v="2503573"/>
    <s v="    26534643000"/>
    <x v="0"/>
    <n v="20191104"/>
    <n v="1383"/>
    <n v="1635459"/>
    <s v="MultiMeterRiser"/>
    <s v="2&quot;"/>
    <n v="32.611893540899061"/>
    <s v="03342955"/>
    <s v="(P)"/>
    <n v="45"/>
    <n v="45"/>
    <s v="DB 23443"/>
    <d v="2011-06-29T00:00:00"/>
    <s v="2&quot;"/>
    <n v="45"/>
    <s v="(P)"/>
    <s v="03342631"/>
    <x v="0"/>
    <x v="0"/>
  </r>
  <r>
    <n v="3263555"/>
    <s v="    20510683000"/>
    <x v="0"/>
    <n v="20191018"/>
    <n v="12226"/>
    <n v="314862"/>
    <s v="ServiceRiser"/>
    <s v="1/2&quot;"/>
    <n v="78.554155928483738"/>
    <s v="S2064003-80"/>
    <s v="(P)"/>
    <n v="0"/>
    <n v="0"/>
    <s v="DB 271387"/>
    <d v="2009-07-02T00:00:00"/>
    <s v="2&quot;"/>
    <n v="57"/>
    <s v="(W)"/>
    <s v="03314390"/>
    <x v="1"/>
    <x v="0"/>
  </r>
  <r>
    <n v="559296"/>
    <s v="    21332806000"/>
    <x v="0"/>
    <n v="20191108"/>
    <n v="7522"/>
    <n v="383823"/>
    <s v="ServiceRiser"/>
    <s v="1&quot;"/>
    <n v="133.13359577112107"/>
    <s v="03516128"/>
    <s v="(P)"/>
    <n v="35"/>
    <n v="35"/>
    <s v="DB 76628"/>
    <d v="2018-02-22T00:00:00"/>
    <s v="2&quot;"/>
    <n v="35"/>
    <s v="(P)"/>
    <s v="03516123"/>
    <x v="0"/>
    <x v="0"/>
  </r>
  <r>
    <n v="3880866"/>
    <s v="    26282948000"/>
    <x v="0"/>
    <n v="20191112"/>
    <n v="21006"/>
    <n v="5003267"/>
    <s v="TwoPoundMeter"/>
    <s v="2&quot;"/>
    <n v="134.59314352512445"/>
    <s v="03542720"/>
    <s v="(P)"/>
    <n v="57"/>
    <n v="57"/>
    <s v="DB 22457"/>
    <d v="2008-01-01T00:00:00"/>
    <s v="2&quot;"/>
    <n v="57"/>
    <s v="(P)"/>
    <s v="03184327"/>
    <x v="0"/>
    <x v="0"/>
  </r>
  <r>
    <n v="3492335"/>
    <s v="    26577654000"/>
    <x v="0"/>
    <n v="20191017"/>
    <n v="24144"/>
    <n v="4309978"/>
    <s v="ServiceRiser"/>
    <s v="1&quot;"/>
    <n v="12.984626526289336"/>
    <s v="03498978"/>
    <s v="(P)"/>
    <n v="57"/>
    <n v="57"/>
    <s v="DB 233383"/>
    <d v="2017-06-27T00:00:00"/>
    <s v="2&quot;"/>
    <n v="57"/>
    <s v="(P)"/>
    <s v="03499569"/>
    <x v="0"/>
    <x v="0"/>
  </r>
  <r>
    <n v="1941358"/>
    <s v="    14462174000"/>
    <x v="0"/>
    <n v="20191112"/>
    <n v="5092"/>
    <n v="5093290"/>
    <s v="ServiceRiser"/>
    <s v="1/2&quot;"/>
    <n v="74.000000018857591"/>
    <s v="03458994"/>
    <s v="(P)"/>
    <n v="55"/>
    <n v="55"/>
    <s v="DB 64512"/>
    <d v="2018-06-22T00:00:00"/>
    <s v="2&quot;"/>
    <n v="55"/>
    <s v="(P)"/>
    <s v="03458956"/>
    <x v="0"/>
    <x v="0"/>
  </r>
  <r>
    <n v="376487"/>
    <s v="    14462089000"/>
    <x v="0"/>
    <n v="20191113"/>
    <n v="5082"/>
    <n v="617368"/>
    <s v="TwoPoundMeter"/>
    <s v="1/2&quot;"/>
    <n v="82.104811327486743"/>
    <s v="03199203"/>
    <s v="(P)"/>
    <n v="0"/>
    <n v="0"/>
    <s v="DB 44609"/>
    <d v="2008-01-01T00:00:00"/>
    <s v="4&quot;"/>
    <n v="60"/>
    <s v="(P)"/>
    <s v="03198736"/>
    <x v="2"/>
    <x v="0"/>
  </r>
  <r>
    <n v="496658"/>
    <s v="    19111853000"/>
    <x v="0"/>
    <n v="20191104"/>
    <n v="25246"/>
    <n v="2043890"/>
    <s v="ServiceRiser"/>
    <s v="1&quot;"/>
    <n v="31.388871100865394"/>
    <s v="03353684"/>
    <s v="(P)"/>
    <n v="57"/>
    <n v="57"/>
    <s v="DB 294580"/>
    <d v="2012-07-05T00:00:00"/>
    <s v="2&quot;"/>
    <n v="57"/>
    <s v="(P)"/>
    <s v="03359006"/>
    <x v="0"/>
    <x v="0"/>
  </r>
  <r>
    <n v="426371"/>
    <s v="    16500433000"/>
    <x v="0"/>
    <n v="20191114"/>
    <n v="12850"/>
    <n v="293504"/>
    <s v="ServiceRiser"/>
    <s v="3/4&quot;"/>
    <n v="22.076267635030987"/>
    <s v="S1053013-20"/>
    <s v="(W)"/>
    <n v="0"/>
    <n v="0"/>
    <s v="DB 137769"/>
    <d v="2013-06-11T00:00:00"/>
    <s v="2&quot;"/>
    <n v="60"/>
    <s v="(P)"/>
    <s v="03382776"/>
    <x v="0"/>
    <x v="0"/>
  </r>
  <r>
    <n v="193361"/>
    <s v="    07800017000"/>
    <x v="0"/>
    <n v="20191031"/>
    <n v="32525"/>
    <n v="4421974"/>
    <s v="ServiceRiser"/>
    <s v="2&quot;"/>
    <n v="25.000000032345106"/>
    <s v="03510540"/>
    <s v="(P)"/>
    <n v="60"/>
    <n v="60"/>
    <s v="DB 65959"/>
    <d v="2017-08-29T00:00:00"/>
    <s v="4&quot;"/>
    <n v="60"/>
    <s v="(P)"/>
    <s v="03500145"/>
    <x v="2"/>
    <x v="0"/>
  </r>
  <r>
    <n v="1247932"/>
    <s v="    19181880000"/>
    <x v="0"/>
    <n v="20191114"/>
    <n v="26546"/>
    <n v="1541839"/>
    <s v="ServiceRiser"/>
    <s v="1&quot;"/>
    <n v="52.999999985285683"/>
    <s v="03346919"/>
    <s v="(P)"/>
    <n v="57"/>
    <n v="57"/>
    <s v="DB 292161"/>
    <d v="2011-08-09T00:00:00"/>
    <s v="4&quot;"/>
    <n v="57"/>
    <s v="(P)"/>
    <s v="03346224"/>
    <x v="2"/>
    <x v="0"/>
  </r>
  <r>
    <n v="3276275"/>
    <s v="    26518201000"/>
    <x v="0"/>
    <n v="20191022"/>
    <n v="18777"/>
    <n v="618230"/>
    <s v="TwoPoundMeter"/>
    <s v="1&quot;"/>
    <n v="275.9990381453166"/>
    <s v="03188456"/>
    <s v="(P)"/>
    <n v="0"/>
    <n v="0"/>
    <s v="DB 142590"/>
    <d v="2008-01-01T00:00:00"/>
    <s v="2&quot;"/>
    <n v="57"/>
    <s v="(P)"/>
    <s v="03188471"/>
    <x v="0"/>
    <x v="0"/>
  </r>
  <r>
    <n v="763380"/>
    <s v="    02857576000"/>
    <x v="0"/>
    <n v="20191029"/>
    <n v="510"/>
    <n v="453364"/>
    <s v="ServiceRiser"/>
    <s v="3/4&quot;"/>
    <n v="52.173677444248511"/>
    <s v="0"/>
    <s v="(W)"/>
    <n v="45"/>
    <n v="45"/>
    <s v="DB 36283"/>
    <d v="2018-03-21T00:00:00"/>
    <s v="2&quot;"/>
    <n v="45"/>
    <s v="(P)"/>
    <s v="03532269"/>
    <x v="0"/>
    <x v="0"/>
  </r>
  <r>
    <n v="1835135"/>
    <s v="    09011200000"/>
    <x v="0"/>
    <n v="20191114"/>
    <n v="27251"/>
    <n v="103887"/>
    <s v="MultiMeterRiser"/>
    <s v="1/2&quot;"/>
    <n v="65.312560565995156"/>
    <s v="S1030031-12"/>
    <s v="(P)"/>
    <n v="0"/>
    <n v="0"/>
    <s v="DB 231162"/>
    <d v="2009-01-01T00:00:00"/>
    <s v="2&quot;"/>
    <n v="57"/>
    <s v="(P)"/>
    <s v="03301801"/>
    <x v="0"/>
    <x v="0"/>
  </r>
  <r>
    <n v="3405285"/>
    <s v="    26571875000"/>
    <x v="0"/>
    <n v="20191028"/>
    <n v="17419"/>
    <n v="4046625"/>
    <s v="TwoPoundMeter"/>
    <s v="2&quot;"/>
    <n v="373.37245219205869"/>
    <s v="03472627"/>
    <s v="(P)"/>
    <n v="57"/>
    <n v="57"/>
    <s v="DB 204336"/>
    <d v="2016-06-02T00:00:00"/>
    <s v="4&quot;"/>
    <n v="57"/>
    <s v="(P)"/>
    <s v="03455534"/>
    <x v="2"/>
    <x v="0"/>
  </r>
  <r>
    <n v="3574325"/>
    <s v="    26581911000"/>
    <x v="0"/>
    <n v="20191017"/>
    <n v="14109"/>
    <n v="4590781"/>
    <s v="MultiMeterRiser"/>
    <s v="1&quot;"/>
    <n v="11.005577473858771"/>
    <s v="03515893"/>
    <s v="(P)"/>
    <n v="60"/>
    <n v="60"/>
    <s v="DB 108791"/>
    <d v="2011-09-22T00:00:00"/>
    <s v="2&quot;"/>
    <n v="60"/>
    <s v="(P)"/>
    <s v="03349435"/>
    <x v="0"/>
    <x v="0"/>
  </r>
  <r>
    <n v="3435994"/>
    <s v="    26533924000"/>
    <x v="0"/>
    <n v="20191111"/>
    <n v="18268"/>
    <n v="2282769"/>
    <s v="ServiceRiser"/>
    <s v="1&quot;"/>
    <n v="202.94433727921748"/>
    <s v="03370116"/>
    <s v="(P)"/>
    <n v="60"/>
    <n v="60"/>
    <s v="DB 71559"/>
    <d v="2009-02-09T00:00:00"/>
    <s v="4&quot;"/>
    <n v="60"/>
    <s v="(P)"/>
    <s v="03324248"/>
    <x v="2"/>
    <x v="0"/>
  </r>
  <r>
    <n v="3839928"/>
    <s v="    26590329000"/>
    <x v="0"/>
    <n v="20191025"/>
    <n v="2090"/>
    <n v="4777264"/>
    <s v="TwoPoundMeter"/>
    <s v="1&quot;"/>
    <n v="15.000000020864077"/>
    <s v="03535977"/>
    <s v="(P)"/>
    <n v="35"/>
    <n v="35"/>
    <s v="DB 33509"/>
    <d v="2018-08-03T00:00:00"/>
    <s v="2&quot;"/>
    <n v="35"/>
    <s v="(P)"/>
    <s v="03535592"/>
    <x v="0"/>
    <x v="0"/>
  </r>
  <r>
    <n v="296538"/>
    <s v="    11321497000"/>
    <x v="0"/>
    <n v="20191111"/>
    <n v="18322"/>
    <n v="478534"/>
    <s v="ServiceRiser"/>
    <s v="1&quot;"/>
    <n v="94.307464761042723"/>
    <s v="0"/>
    <s v="(W)"/>
    <n v="60"/>
    <n v="60"/>
    <s v="DB 71606"/>
    <d v="2014-01-16T00:00:00"/>
    <s v="2&quot;"/>
    <n v="60"/>
    <s v="(P)"/>
    <s v="03402061"/>
    <x v="0"/>
    <x v="0"/>
  </r>
  <r>
    <n v="3032668"/>
    <s v="    26554538000"/>
    <x v="0"/>
    <n v="20191028"/>
    <n v="9020"/>
    <n v="4054334"/>
    <s v="ServiceRiser"/>
    <s v="1&quot;"/>
    <n v="6.000000026668558"/>
    <s v="03463916"/>
    <s v="(P)"/>
    <m/>
    <m/>
    <s v="DB 74139"/>
    <d v="2009-11-04T00:00:00"/>
    <s v="2&quot;"/>
    <n v="28"/>
    <s v="(P)"/>
    <s v="03314778"/>
    <x v="0"/>
    <x v="0"/>
  </r>
  <r>
    <n v="1354510"/>
    <s v="    11293170000"/>
    <x v="0"/>
    <n v="20191111"/>
    <n v="13149"/>
    <n v="283858"/>
    <s v="ServiceRiser"/>
    <s v="1&quot;"/>
    <n v="95.680316602824377"/>
    <s v="OID477770"/>
    <s v="(W)"/>
    <n v="0"/>
    <n v="0"/>
    <s v="DB 139000"/>
    <d v="2018-07-03T00:00:00"/>
    <s v="4&quot;"/>
    <n v="60"/>
    <s v="(P)"/>
    <s v="03533797"/>
    <x v="2"/>
    <x v="0"/>
  </r>
  <r>
    <n v="3868535"/>
    <s v="    26558996000"/>
    <x v="0"/>
    <n v="20191114"/>
    <n v="28134"/>
    <n v="3503903"/>
    <s v="MultiMeterRiser"/>
    <s v="1&quot;"/>
    <n v="54.507180515970767"/>
    <s v="03427835"/>
    <s v="(P)"/>
    <n v="57"/>
    <n v="57"/>
    <s v="DB 294707"/>
    <d v="2015-04-10T00:00:00"/>
    <s v="2&quot;"/>
    <n v="57"/>
    <s v="(P)"/>
    <s v="03427834"/>
    <x v="0"/>
    <x v="0"/>
  </r>
  <r>
    <n v="3457644"/>
    <s v="    26576853000"/>
    <x v="0"/>
    <n v="20191025"/>
    <n v="17432"/>
    <n v="4333977"/>
    <s v="ServiceRiser"/>
    <s v="1&quot;"/>
    <n v="76.000000006641855"/>
    <s v="03488697"/>
    <s v="(P)"/>
    <n v="57"/>
    <n v="57"/>
    <s v="DB 187814"/>
    <d v="2017-07-11T00:00:00"/>
    <s v="2&quot;"/>
    <n v="57"/>
    <s v="(P)"/>
    <s v="03488679"/>
    <x v="0"/>
    <x v="0"/>
  </r>
  <r>
    <n v="2796474"/>
    <s v="    09012304000"/>
    <x v="0"/>
    <n v="20191114"/>
    <n v="27165"/>
    <n v="103895"/>
    <s v="ServiceRiser"/>
    <s v="1/2&quot;"/>
    <n v="58.929964797700215"/>
    <s v="S1030031-11"/>
    <s v="(P)"/>
    <n v="0"/>
    <n v="0"/>
    <s v="DB 231484"/>
    <d v="2009-01-01T00:00:00"/>
    <s v="2&quot;"/>
    <n v="57"/>
    <s v="(P)"/>
    <s v="03301801"/>
    <x v="0"/>
    <x v="0"/>
  </r>
  <r>
    <n v="1883854"/>
    <s v="    13473626000"/>
    <x v="0"/>
    <n v="20191112"/>
    <n v="4715"/>
    <n v="648402"/>
    <s v="ServiceRiser"/>
    <s v="1&quot;"/>
    <n v="117.25888540291155"/>
    <s v="03197898"/>
    <s v="(P)"/>
    <n v="0"/>
    <n v="0"/>
    <s v="DB 45188"/>
    <d v="2008-01-01T00:00:00"/>
    <s v="2&quot;"/>
    <n v="55"/>
    <s v="(P)"/>
    <s v="03196874"/>
    <x v="0"/>
    <x v="0"/>
  </r>
  <r>
    <n v="3814631"/>
    <s v="    26598979000"/>
    <x v="0"/>
    <n v="20191018"/>
    <n v="29620"/>
    <n v="5131295"/>
    <s v="TwoPoundMeter"/>
    <s v="2&quot;"/>
    <n v="137.00000000077182"/>
    <s v="03577501"/>
    <s v="(P)"/>
    <n v="57"/>
    <n v="57"/>
    <s v="DB 301756"/>
    <d v="2019-06-06T00:00:00"/>
    <s v="2&quot;"/>
    <n v="57"/>
    <s v="(P)"/>
    <s v="03564453"/>
    <x v="0"/>
    <x v="0"/>
  </r>
  <r>
    <n v="3823645"/>
    <s v="    26549022000"/>
    <x v="0"/>
    <n v="20191023"/>
    <n v="2879"/>
    <n v="2626431"/>
    <s v="ServiceRiser"/>
    <s v="2&quot;"/>
    <n v="208.02801062559195"/>
    <s v="03391924"/>
    <s v="(P)"/>
    <n v="45"/>
    <n v="45"/>
    <s v="DB 33203"/>
    <d v="2013-10-07T00:00:00"/>
    <s v="2&quot;"/>
    <n v="45"/>
    <s v="(P)"/>
    <s v="03392361"/>
    <x v="0"/>
    <x v="0"/>
  </r>
  <r>
    <n v="3590707"/>
    <s v="    26554822000"/>
    <x v="0"/>
    <n v="20191101"/>
    <n v="18351"/>
    <n v="2970941"/>
    <s v="ServiceRiser"/>
    <s v="1&quot;"/>
    <n v="36.999999974126936"/>
    <s v="03413500"/>
    <s v="(P)"/>
    <n v="55"/>
    <n v="55"/>
    <s v="DB 71627"/>
    <d v="2014-07-14T00:00:00"/>
    <s v="1&quot;"/>
    <n v="55"/>
    <s v="(P)"/>
    <s v="03413498"/>
    <x v="3"/>
    <x v="0"/>
  </r>
  <r>
    <n v="3347162"/>
    <s v="    26572333000"/>
    <x v="0"/>
    <n v="20191025"/>
    <n v="18936"/>
    <n v="3954727"/>
    <s v="ServiceRiser"/>
    <s v="1&quot;"/>
    <n v="148.00000000105308"/>
    <s v="03473367"/>
    <s v="(P)"/>
    <n v="57"/>
    <n v="57"/>
    <s v="DB 9333"/>
    <d v="2016-02-01T00:00:00"/>
    <s v="2&quot;"/>
    <n v="57"/>
    <s v="(P)"/>
    <s v="03450457"/>
    <x v="0"/>
    <x v="0"/>
  </r>
  <r>
    <n v="817476"/>
    <s v="    09272736000"/>
    <x v="0"/>
    <n v="20191029"/>
    <n v="20744"/>
    <n v="259215"/>
    <s v="TwoPoundMeter"/>
    <s v="1&quot;"/>
    <n v="265.00000000719172"/>
    <s v="03380386"/>
    <s v="(P)"/>
    <n v="57"/>
    <n v="57"/>
    <s v="DB 7185"/>
    <d v="2013-04-23T00:00:00"/>
    <s v="2&quot;"/>
    <n v="57"/>
    <s v="(P)"/>
    <s v="03380830"/>
    <x v="0"/>
    <x v="0"/>
  </r>
  <r>
    <n v="2790202"/>
    <s v="    07413366000"/>
    <x v="0"/>
    <n v="20191017"/>
    <n v="5939"/>
    <n v="642087"/>
    <s v="ServiceRiser"/>
    <s v="1&quot;"/>
    <n v="477.30292544948969"/>
    <m/>
    <s v="(W)"/>
    <n v="45"/>
    <n v="45"/>
    <s v="DB 51016"/>
    <d v="2014-11-17T00:00:00"/>
    <s v="1&quot;"/>
    <n v="45"/>
    <s v="(W)"/>
    <s v="03424198"/>
    <x v="4"/>
    <x v="0"/>
  </r>
  <r>
    <n v="3268213"/>
    <s v="    09171148000"/>
    <x v="0"/>
    <n v="20191021"/>
    <n v="28863"/>
    <n v="75472"/>
    <s v="ServiceRiser"/>
    <s v="1/2&quot;"/>
    <n v="65.877151229454512"/>
    <s v="S1028030-26"/>
    <s v="(P)"/>
    <n v="57"/>
    <n v="57"/>
    <s v="DB 294552"/>
    <d v="2010-02-12T00:00:00"/>
    <s v="2&quot;"/>
    <n v="57"/>
    <s v="(P)"/>
    <s v="03319504"/>
    <x v="0"/>
    <x v="0"/>
  </r>
  <r>
    <n v="2564103"/>
    <s v="    26534709000"/>
    <x v="0"/>
    <n v="20191108"/>
    <n v="7598"/>
    <n v="1575051"/>
    <s v="MultiMeterRiser"/>
    <s v="1&quot;"/>
    <n v="18.971244013243268"/>
    <s v="03343197"/>
    <s v="(P)"/>
    <n v="35"/>
    <n v="35"/>
    <s v="DB 76084"/>
    <d v="2011-04-28T00:00:00"/>
    <s v="2&quot;"/>
    <n v="35"/>
    <s v="(P)"/>
    <s v="03342821"/>
    <x v="0"/>
    <x v="0"/>
  </r>
  <r>
    <n v="3597864"/>
    <s v="    26521003000"/>
    <x v="0"/>
    <n v="20191030"/>
    <n v="9841"/>
    <n v="649414"/>
    <s v="MultiMeterRiser"/>
    <s v="1&quot;"/>
    <n v="20.500101478609963"/>
    <s v="03184332"/>
    <s v="(P)"/>
    <n v="2"/>
    <n v="2"/>
    <s v="DB 90875"/>
    <d v="2008-01-01T00:00:00"/>
    <s v="4&quot;"/>
    <n v="45"/>
    <s v="(P)"/>
    <s v="03181407"/>
    <x v="2"/>
    <x v="0"/>
  </r>
  <r>
    <n v="3313302"/>
    <s v="    26570614000"/>
    <x v="0"/>
    <n v="20191112"/>
    <n v="33235"/>
    <n v="4107540"/>
    <s v="TwoPoundMeter"/>
    <s v="1&quot;"/>
    <n v="35.821675462919146"/>
    <s v="03467807"/>
    <s v="(P)"/>
    <n v="60"/>
    <n v="60"/>
    <s v="DB 68509"/>
    <d v="2016-04-20T00:00:00"/>
    <s v="2&quot;"/>
    <n v="60"/>
    <s v="(P)"/>
    <s v="03467808"/>
    <x v="0"/>
    <x v="0"/>
  </r>
  <r>
    <n v="1097684"/>
    <s v="    14323102000"/>
    <x v="0"/>
    <n v="20191108"/>
    <n v="8048"/>
    <n v="371250"/>
    <s v="ServiceRiser"/>
    <s v="1&quot;"/>
    <n v="80.05893724553259"/>
    <s v="96020434"/>
    <s v="(P)"/>
    <n v="60"/>
    <n v="60"/>
    <s v="DB 93110"/>
    <d v="2016-09-02T00:00:00"/>
    <s v="4&quot;"/>
    <n v="45"/>
    <s v="(P)"/>
    <s v="03442015"/>
    <x v="2"/>
    <x v="0"/>
  </r>
  <r>
    <n v="3561082"/>
    <s v="    26061867000"/>
    <x v="0"/>
    <n v="20191031"/>
    <n v="11495"/>
    <n v="4840858"/>
    <s v="ServiceRiser"/>
    <s v="1&quot;"/>
    <n v="74.999999953934136"/>
    <s v="03524111"/>
    <s v="(P)"/>
    <n v="35"/>
    <n v="35"/>
    <s v="DB 227630"/>
    <d v="2018-06-01T00:00:00"/>
    <s v="2&quot;"/>
    <n v="35"/>
    <s v="(W)"/>
    <s v="03520442"/>
    <x v="1"/>
    <x v="0"/>
  </r>
  <r>
    <n v="3565350"/>
    <s v="    19321602000"/>
    <x v="0"/>
    <n v="20191104"/>
    <n v="11021"/>
    <n v="329477"/>
    <s v="TwoPoundMeter"/>
    <s v="1&quot;"/>
    <n v="204.21923610353915"/>
    <s v="91012097"/>
    <s v="(P)"/>
    <n v="45"/>
    <n v="45"/>
    <s v="DB 98160"/>
    <d v="2008-10-20T00:00:00"/>
    <s v="2&quot;"/>
    <n v="45"/>
    <s v="(P)"/>
    <s v="03184697"/>
    <x v="0"/>
    <x v="0"/>
  </r>
  <r>
    <n v="553258"/>
    <s v="    21253074000"/>
    <x v="0"/>
    <n v="20191024"/>
    <n v="22125"/>
    <n v="220092"/>
    <s v="TwoPoundMeter"/>
    <s v="1&quot;"/>
    <n v="98.911024335539679"/>
    <s v="0"/>
    <s v="(W)"/>
    <n v="0"/>
    <n v="0"/>
    <s v="DB 234391"/>
    <d v="2008-01-01T00:00:00"/>
    <s v="2&quot;"/>
    <n v="57"/>
    <s v="(W)"/>
    <s v="03152546"/>
    <x v="1"/>
    <x v="0"/>
  </r>
  <r>
    <n v="1532034"/>
    <s v="    20857169000"/>
    <x v="0"/>
    <n v="20191024"/>
    <n v="2978"/>
    <n v="925404"/>
    <s v="ServiceRiser"/>
    <s v="1&quot;"/>
    <n v="161.85371528711659"/>
    <s v="03325296"/>
    <s v="(P)"/>
    <n v="2"/>
    <n v="2"/>
    <s v="DB 33152"/>
    <d v="2010-05-12T00:00:00"/>
    <s v="2&quot;"/>
    <n v="60"/>
    <s v="(P)"/>
    <s v="03325302"/>
    <x v="0"/>
    <x v="0"/>
  </r>
  <r>
    <n v="3167652"/>
    <s v="    26562567000"/>
    <x v="0"/>
    <n v="20191022"/>
    <n v="3434"/>
    <n v="3363912"/>
    <s v="ServiceRiser"/>
    <s v="1&quot;"/>
    <n v="267.95301258273327"/>
    <s v="03428182"/>
    <s v="(P)"/>
    <n v="60"/>
    <n v="60"/>
    <s v="DB 8867"/>
    <d v="2015-01-06T00:00:00"/>
    <s v="2&quot;"/>
    <n v="60"/>
    <s v="(P)"/>
    <s v="03424199"/>
    <x v="0"/>
    <x v="0"/>
  </r>
  <r>
    <n v="3776157"/>
    <s v="    26592381000"/>
    <x v="0"/>
    <n v="20191104"/>
    <n v="25039"/>
    <n v="5076084"/>
    <s v="TwoPoundMeter"/>
    <s v="1&quot;"/>
    <n v="37.000000019465915"/>
    <s v="03541833"/>
    <s v="(P)"/>
    <n v="57"/>
    <n v="57"/>
    <s v="DB 294787"/>
    <d v="2019-04-08T00:00:00"/>
    <s v="2&quot;"/>
    <n v="57"/>
    <s v="(P)"/>
    <s v="03541832"/>
    <x v="0"/>
    <x v="0"/>
  </r>
  <r>
    <n v="3167638"/>
    <s v="    26562388000"/>
    <x v="0"/>
    <n v="20191022"/>
    <n v="3440"/>
    <n v="3363914"/>
    <s v="ServiceRiser"/>
    <s v="1&quot;"/>
    <n v="71.999999978657328"/>
    <s v="03438912"/>
    <s v="(P)"/>
    <n v="60"/>
    <n v="60"/>
    <s v="DB 7944"/>
    <d v="2015-01-06T00:00:00"/>
    <s v="2&quot;"/>
    <n v="60"/>
    <s v="(P)"/>
    <s v="03424199"/>
    <x v="0"/>
    <x v="0"/>
  </r>
  <r>
    <n v="3476915"/>
    <s v="    26576623000"/>
    <x v="0"/>
    <n v="20191111"/>
    <n v="19418"/>
    <n v="4214755"/>
    <s v="TwoPoundMeter"/>
    <s v="1&quot;"/>
    <n v="22.346547402493428"/>
    <s v="03490582"/>
    <s v="(P)"/>
    <n v="57"/>
    <n v="57"/>
    <s v="DB 137917"/>
    <d v="2015-01-05T00:00:00"/>
    <s v="2&quot;"/>
    <n v="57"/>
    <s v="(P)"/>
    <s v="03423819"/>
    <x v="0"/>
    <x v="0"/>
  </r>
  <r>
    <n v="2068690"/>
    <s v="    26520440000"/>
    <x v="0"/>
    <n v="20191029"/>
    <n v="9655"/>
    <n v="618300"/>
    <s v="TwoPoundMeter"/>
    <s v="1&quot;"/>
    <n v="187.92706361205572"/>
    <s v="03196165"/>
    <s v="(P)"/>
    <n v="0"/>
    <n v="0"/>
    <s v="DB 73635"/>
    <d v="2008-01-01T00:00:00"/>
    <s v="4&quot;"/>
    <n v="60"/>
    <s v="(P)"/>
    <s v="03197817"/>
    <x v="2"/>
    <x v="0"/>
  </r>
  <r>
    <n v="852150"/>
    <s v="    25039960000"/>
    <x v="0"/>
    <n v="20191105"/>
    <n v="2198"/>
    <n v="2440774"/>
    <s v="ServiceRiser"/>
    <s v="1&quot;"/>
    <n v="131.99999998736845"/>
    <s v="03374654"/>
    <s v="(P)"/>
    <n v="45"/>
    <n v="45"/>
    <s v="DB 6737"/>
    <d v="2013-05-06T00:00:00"/>
    <s v="2&quot;"/>
    <n v="45"/>
    <s v="(P)"/>
    <s v="03374608"/>
    <x v="0"/>
    <x v="0"/>
  </r>
  <r>
    <n v="2620447"/>
    <s v="    26529913000"/>
    <x v="0"/>
    <n v="20191113"/>
    <n v="6085"/>
    <n v="893009"/>
    <s v="MultiMeterRiser"/>
    <s v="1&quot;"/>
    <n v="56.232283554767712"/>
    <s v="03328028"/>
    <s v="(P)"/>
    <n v="45"/>
    <m/>
    <s v="DB 61977"/>
    <d v="2009-09-24T00:00:00"/>
    <s v="2&quot;"/>
    <n v="45"/>
    <s v="(P)"/>
    <s v="03319247"/>
    <x v="0"/>
    <x v="0"/>
  </r>
  <r>
    <n v="2369041"/>
    <s v="    26530843000"/>
    <x v="0"/>
    <n v="20191031"/>
    <n v="11159"/>
    <n v="1347037"/>
    <s v="TwoPoundMeter"/>
    <s v="1&quot;"/>
    <n v="277.06828290315508"/>
    <s v="03330779"/>
    <s v="(P)"/>
    <n v="45"/>
    <m/>
    <s v="DB 97862"/>
    <d v="2010-11-24T00:00:00"/>
    <s v="2&quot;"/>
    <n v="45"/>
    <s v="(P)"/>
    <s v="03336155"/>
    <x v="0"/>
    <x v="0"/>
  </r>
  <r>
    <n v="523895"/>
    <s v="    20220474000"/>
    <x v="0"/>
    <n v="20191021"/>
    <n v="22658"/>
    <n v="207724"/>
    <s v="ServiceRiser"/>
    <s v="3/4&quot;"/>
    <n v="102.71922611164834"/>
    <s v="S1038022-34"/>
    <s v="(W)"/>
    <n v="0"/>
    <n v="0"/>
    <s v="DB 302798"/>
    <d v="2010-05-04T00:00:00"/>
    <s v="2&quot;"/>
    <n v="57"/>
    <s v="(P)"/>
    <s v="03329163"/>
    <x v="0"/>
    <x v="0"/>
  </r>
  <r>
    <n v="2259546"/>
    <s v="    06253972000"/>
    <x v="0"/>
    <n v="20191025"/>
    <n v="21946"/>
    <n v="226256"/>
    <s v="ServiceRiser"/>
    <s v="1/2&quot;"/>
    <n v="111.4776549672643"/>
    <s v="91017047"/>
    <s v="(P)"/>
    <n v="57"/>
    <n v="0"/>
    <s v="DB 251952"/>
    <d v="2015-09-18T00:00:00"/>
    <s v="2&quot;"/>
    <n v="57"/>
    <s v="(P)"/>
    <s v="03445661"/>
    <x v="0"/>
    <x v="0"/>
  </r>
  <r>
    <n v="1305285"/>
    <s v="    16340326000"/>
    <x v="0"/>
    <n v="20191107"/>
    <n v="7295"/>
    <n v="387444"/>
    <s v="ServiceRiser"/>
    <s v="3/4&quot;"/>
    <n v="6.8636270355413522"/>
    <s v="0"/>
    <s v="(W)"/>
    <n v="0"/>
    <n v="0"/>
    <s v="DB 79023"/>
    <d v="2012-06-12T00:00:00"/>
    <s v="2&quot;"/>
    <n v="35"/>
    <s v="(W)"/>
    <s v="03361582"/>
    <x v="1"/>
    <x v="0"/>
  </r>
  <r>
    <n v="66238"/>
    <s v="    19131788000"/>
    <x v="0"/>
    <n v="20191112"/>
    <n v="15911"/>
    <n v="114530"/>
    <s v="MultiMeterRiser"/>
    <s v="3/4&quot;"/>
    <n v="123.90325130890881"/>
    <s v="S1031014-21"/>
    <s v="(W)"/>
    <n v="0"/>
    <n v="0"/>
    <s v="DB 9081"/>
    <d v="2016-03-14T00:00:00"/>
    <s v="2&quot;"/>
    <n v="57"/>
    <s v="(P)"/>
    <s v="03461911"/>
    <x v="0"/>
    <x v="0"/>
  </r>
  <r>
    <n v="1980800"/>
    <s v="    09172157000"/>
    <x v="0"/>
    <n v="20191021"/>
    <n v="29040"/>
    <n v="75576"/>
    <s v="ServiceRiser"/>
    <s v="1&quot;"/>
    <n v="97.095525639165459"/>
    <s v="97001826"/>
    <s v="(P)"/>
    <n v="0"/>
    <n v="0"/>
    <s v="DB 294554"/>
    <d v="2010-06-15T00:00:00"/>
    <s v="2&quot;"/>
    <n v="57"/>
    <s v="(P)"/>
    <s v="03330188"/>
    <x v="0"/>
    <x v="0"/>
  </r>
  <r>
    <n v="3380395"/>
    <s v="    10022063000"/>
    <x v="0"/>
    <n v="20191018"/>
    <n v="29649"/>
    <n v="4065535"/>
    <s v="ServiceRiser"/>
    <s v="1&quot;"/>
    <n v="12.000000000670422"/>
    <s v="03481895"/>
    <s v="(P)"/>
    <n v="57"/>
    <n v="57"/>
    <s v="DB 285570"/>
    <d v="2016-10-21T00:00:00"/>
    <s v="2&quot;"/>
    <n v="57"/>
    <s v="(P)"/>
    <s v="03481379"/>
    <x v="0"/>
    <x v="0"/>
  </r>
  <r>
    <n v="3665310"/>
    <s v="    26584026000"/>
    <x v="0"/>
    <n v="20191029"/>
    <n v="15851"/>
    <n v="4866062"/>
    <s v="ServiceRiser"/>
    <s v="1&quot;"/>
    <n v="261.4338505225611"/>
    <s v="03538267"/>
    <s v="(P)"/>
    <n v="57"/>
    <n v="57"/>
    <s v="DB 60216"/>
    <d v="2018-07-06T00:00:00"/>
    <s v="2&quot;"/>
    <n v="57"/>
    <s v="(P)"/>
    <s v="03539640"/>
    <x v="0"/>
    <x v="0"/>
  </r>
  <r>
    <n v="3547218"/>
    <s v="    26576542000"/>
    <x v="0"/>
    <n v="20191114"/>
    <n v="31754"/>
    <n v="4303976"/>
    <s v="ServiceRiser"/>
    <s v="1&quot;"/>
    <n v="54.000000071194052"/>
    <s v="03488102"/>
    <s v="(P)"/>
    <n v="57"/>
    <n v="57"/>
    <s v="DB 281252"/>
    <d v="2017-04-25T00:00:00"/>
    <s v="2&quot;"/>
    <n v="57"/>
    <s v="(P)"/>
    <s v="03488100"/>
    <x v="0"/>
    <x v="0"/>
  </r>
  <r>
    <n v="561020"/>
    <s v="    21480051000"/>
    <x v="0"/>
    <n v="20191113"/>
    <n v="6070"/>
    <n v="394694"/>
    <s v="ServiceRiser"/>
    <s v="3/4&quot;"/>
    <n v="35.088463848073999"/>
    <s v="0"/>
    <s v="(W)"/>
    <n v="0"/>
    <n v="0"/>
    <s v="DB 51478"/>
    <d v="2008-09-15T00:00:00"/>
    <s v="3/4&quot;"/>
    <n v="45"/>
    <s v="(W)"/>
    <s v="0"/>
    <x v="5"/>
    <x v="0"/>
  </r>
  <r>
    <n v="3717096"/>
    <s v="    13600565000"/>
    <x v="0"/>
    <n v="20191114"/>
    <n v="6292"/>
    <n v="696960"/>
    <s v="TwoPoundMeter"/>
    <s v="1&quot;"/>
    <n v="20.348934621852138"/>
    <s v="03324213"/>
    <s v="(P)"/>
    <n v="2"/>
    <n v="2"/>
    <s v="DB 38439"/>
    <d v="2010-01-13T00:00:00"/>
    <s v="2&quot;"/>
    <n v="60"/>
    <s v="(P)"/>
    <s v="03324033"/>
    <x v="0"/>
    <x v="0"/>
  </r>
  <r>
    <n v="3307552"/>
    <s v="    03867812000"/>
    <x v="0"/>
    <n v="20191029"/>
    <n v="649"/>
    <n v="3788721"/>
    <s v="ServiceRiser"/>
    <s v="1&quot;"/>
    <n v="11.000000020069134"/>
    <s v="03465802"/>
    <s v="(P)"/>
    <n v="60"/>
    <n v="60"/>
    <s v="DB 8877"/>
    <d v="2015-10-26T00:00:00"/>
    <s v="4&quot;"/>
    <n v="60"/>
    <s v="(P)"/>
    <s v="03449447"/>
    <x v="2"/>
    <x v="0"/>
  </r>
  <r>
    <n v="3276508"/>
    <s v="    26566147000"/>
    <x v="0"/>
    <n v="20191024"/>
    <n v="2751"/>
    <n v="3559546"/>
    <s v="ServiceRiser"/>
    <s v="1&quot;"/>
    <n v="17.999955626816796"/>
    <s v="03451226"/>
    <s v="(P)"/>
    <n v="60"/>
    <n v="60"/>
    <s v="DB 8936"/>
    <d v="2015-05-29T00:00:00"/>
    <s v="2&quot;"/>
    <n v="60"/>
    <s v="(P)"/>
    <s v="03434896"/>
    <x v="0"/>
    <x v="0"/>
  </r>
  <r>
    <n v="3138295"/>
    <s v="    26560944000"/>
    <x v="0"/>
    <n v="20191114"/>
    <n v="6029"/>
    <n v="3319887"/>
    <s v="TwoPoundMeter"/>
    <s v="1&quot;"/>
    <n v="237.32453011280072"/>
    <s v="03434117"/>
    <s v="(P)"/>
    <n v="60"/>
    <n v="60"/>
    <s v="DB 8503"/>
    <d v="2015-11-13T00:00:00"/>
    <s v="1&quot;"/>
    <n v="60"/>
    <s v="(P)"/>
    <s v="03455941"/>
    <x v="3"/>
    <x v="0"/>
  </r>
  <r>
    <n v="54532"/>
    <s v="    03413322000"/>
    <x v="0"/>
    <n v="20191021"/>
    <n v="3877"/>
    <n v="802983"/>
    <s v="ServiceRiser"/>
    <s v="1&quot;"/>
    <n v="133.09555022474484"/>
    <s v="03324763"/>
    <s v="(P)"/>
    <n v="35"/>
    <n v="35"/>
    <s v="DB 54384"/>
    <d v="2010-04-09T00:00:00"/>
    <s v="4&quot;"/>
    <n v="35"/>
    <s v="(P)"/>
    <s v="03301400"/>
    <x v="2"/>
    <x v="0"/>
  </r>
  <r>
    <n v="3455759"/>
    <s v="    26340683000"/>
    <x v="0"/>
    <n v="20191111"/>
    <n v="227"/>
    <n v="604176"/>
    <s v="TwoPoundMeter"/>
    <s v="1&quot;"/>
    <n v="89.1711095640119"/>
    <s v="03172694"/>
    <s v="(P)"/>
    <n v="0"/>
    <n v="0"/>
    <s v="DB 36925"/>
    <d v="2008-01-01T00:00:00"/>
    <s v="2&quot;"/>
    <n v="60"/>
    <s v="(P)"/>
    <s v="03173413"/>
    <x v="0"/>
    <x v="0"/>
  </r>
  <r>
    <n v="2460633"/>
    <s v="    04016054000"/>
    <x v="0"/>
    <n v="20191111"/>
    <n v="13004"/>
    <n v="287354"/>
    <s v="TwoPoundMeter"/>
    <s v="1&quot;"/>
    <n v="9.6181486867930861"/>
    <s v="88008383"/>
    <s v="(P)"/>
    <n v="0"/>
    <n v="0"/>
    <s v="DB 15651"/>
    <d v="2012-09-14T00:00:00"/>
    <s v="1&quot;"/>
    <n v="60"/>
    <s v="(P)"/>
    <s v="03367757"/>
    <x v="3"/>
    <x v="0"/>
  </r>
  <r>
    <n v="3241250"/>
    <s v="    26566456000"/>
    <x v="0"/>
    <n v="20191022"/>
    <n v="6996"/>
    <n v="3585106"/>
    <s v="ServiceRiser"/>
    <s v="1&quot;"/>
    <n v="18.000000005007486"/>
    <s v="03452438"/>
    <s v="(P)"/>
    <n v="60"/>
    <n v="60"/>
    <s v="DB 57823"/>
    <d v="2010-04-30T00:00:00"/>
    <s v="1&quot;"/>
    <n v="60"/>
    <s v="(P)"/>
    <s v="03329414"/>
    <x v="3"/>
    <x v="0"/>
  </r>
  <r>
    <n v="3590686"/>
    <s v="    26554821000"/>
    <x v="0"/>
    <n v="20191101"/>
    <n v="18349"/>
    <n v="2970940"/>
    <s v="ServiceRiser"/>
    <s v="1&quot;"/>
    <n v="23.999999976361302"/>
    <s v="03413499"/>
    <s v="(P)"/>
    <n v="55"/>
    <n v="55"/>
    <s v="DB 71627"/>
    <d v="2014-07-14T00:00:00"/>
    <s v="1&quot;"/>
    <n v="55"/>
    <s v="(P)"/>
    <s v="03413498"/>
    <x v="3"/>
    <x v="0"/>
  </r>
  <r>
    <n v="3370273"/>
    <s v="    26562809000"/>
    <x v="0"/>
    <n v="20191024"/>
    <n v="11743"/>
    <n v="3362285"/>
    <s v="ServiceRiser"/>
    <s v="1&quot;"/>
    <n v="25.995925295601818"/>
    <s v="03439644"/>
    <s v="(P)"/>
    <n v="60"/>
    <n v="60"/>
    <s v="DB 14914"/>
    <d v="2015-07-07T00:00:00"/>
    <s v="2&quot;"/>
    <n v="60"/>
    <s v="(P)"/>
    <s v="03439907"/>
    <x v="0"/>
    <x v="0"/>
  </r>
  <r>
    <n v="3521418"/>
    <s v="    26576879000"/>
    <x v="0"/>
    <n v="20191028"/>
    <n v="17420"/>
    <n v="4376401"/>
    <s v="TwoPoundMeter"/>
    <s v="1&quot;"/>
    <n v="21.346833975655997"/>
    <s v="03488792"/>
    <s v="(P)"/>
    <n v="57"/>
    <n v="57"/>
    <s v="DB 204382"/>
    <d v="2016-11-17T00:00:00"/>
    <s v="4&quot;"/>
    <n v="57"/>
    <s v="(P)"/>
    <s v="03486565"/>
    <x v="2"/>
    <x v="0"/>
  </r>
  <r>
    <n v="3177005"/>
    <s v="    26538535000"/>
    <x v="0"/>
    <n v="20191028"/>
    <n v="12330"/>
    <n v="1841460"/>
    <s v="TwoPoundMeter"/>
    <s v="1&quot;"/>
    <n v="19.421784878683393"/>
    <s v="03354406"/>
    <s v="(P)"/>
    <n v="60"/>
    <n v="60"/>
    <s v="DB 137579"/>
    <d v="2012-01-13T00:00:00"/>
    <s v="2&quot;"/>
    <n v="60"/>
    <s v="(P)"/>
    <s v="03349007"/>
    <x v="0"/>
    <x v="0"/>
  </r>
  <r>
    <n v="2717245"/>
    <s v="    26534027000"/>
    <x v="0"/>
    <n v="20191106"/>
    <n v="7938"/>
    <n v="1717460"/>
    <s v="TwoPoundMeter"/>
    <s v="2&quot;"/>
    <n v="88.534325383300214"/>
    <s v="03349906"/>
    <s v="(P)"/>
    <n v="60"/>
    <n v="60"/>
    <s v="DB 92949"/>
    <d v="2011-10-31T00:00:00"/>
    <s v="2&quot;"/>
    <n v="60"/>
    <s v="(P)"/>
    <s v="03349909"/>
    <x v="0"/>
    <x v="0"/>
  </r>
  <r>
    <n v="3736669"/>
    <s v="    26576496000"/>
    <x v="0"/>
    <n v="20191018"/>
    <n v="26652"/>
    <n v="4304373"/>
    <s v="ServiceRiser"/>
    <s v="2&quot;"/>
    <n v="410.99999998750144"/>
    <s v="03487134"/>
    <s v="(P)"/>
    <n v="57"/>
    <n v="57"/>
    <s v="DB 269336"/>
    <d v="2017-06-19T00:00:00"/>
    <s v="2&quot;"/>
    <n v="57"/>
    <s v="(P)"/>
    <s v="03481600"/>
    <x v="0"/>
    <x v="0"/>
  </r>
  <r>
    <n v="3496460"/>
    <s v="    26047856000"/>
    <x v="0"/>
    <n v="20191108"/>
    <n v="8934"/>
    <n v="4321572"/>
    <s v="ServiceRiser"/>
    <s v="1&quot;"/>
    <n v="29.000000031770572"/>
    <s v="03504185"/>
    <s v="(P)"/>
    <n v="45"/>
    <n v="45"/>
    <s v="DB 93149"/>
    <d v="2017-07-26T00:00:00"/>
    <s v="1&quot;"/>
    <n v="45"/>
    <s v="(P)"/>
    <s v="03505326"/>
    <x v="3"/>
    <x v="0"/>
  </r>
  <r>
    <n v="533190"/>
    <s v="    21301433000"/>
    <x v="0"/>
    <n v="20191108"/>
    <n v="7549"/>
    <n v="2143524"/>
    <s v="ServiceRiser"/>
    <s v="1&quot;"/>
    <n v="66.999999995535191"/>
    <s v="03358233"/>
    <s v="(P)"/>
    <n v="35"/>
    <n v="35"/>
    <s v="DB 76544"/>
    <d v="2012-03-19T00:00:00"/>
    <s v="2&quot;"/>
    <n v="35"/>
    <s v="(P)"/>
    <s v="03358199"/>
    <x v="0"/>
    <x v="0"/>
  </r>
  <r>
    <n v="1106300"/>
    <s v="    25095926000"/>
    <x v="0"/>
    <n v="20191021"/>
    <n v="22672"/>
    <n v="207886"/>
    <s v="ServiceRiser"/>
    <s v="1&quot;"/>
    <n v="121.12436568902459"/>
    <s v="01128894"/>
    <s v="(P)"/>
    <n v="57"/>
    <n v="57"/>
    <s v="DB 302798"/>
    <d v="2010-05-04T00:00:00"/>
    <s v="2&quot;"/>
    <n v="57"/>
    <s v="(P)"/>
    <s v="03329163"/>
    <x v="0"/>
    <x v="0"/>
  </r>
  <r>
    <n v="3035045"/>
    <s v="    26540327000"/>
    <x v="0"/>
    <n v="20191107"/>
    <n v="3695"/>
    <n v="3070636"/>
    <s v="TwoPoundMeter"/>
    <s v="1&quot;"/>
    <n v="188.00000000831247"/>
    <s v="03412111"/>
    <s v="(P)"/>
    <n v="60"/>
    <n v="60"/>
    <s v="DB 7349"/>
    <d v="2014-10-06T00:00:00"/>
    <s v="2&quot;"/>
    <n v="60"/>
    <s v="(P)"/>
    <s v="03412109"/>
    <x v="0"/>
    <x v="0"/>
  </r>
  <r>
    <n v="2122645"/>
    <s v="    26518198000"/>
    <x v="0"/>
    <n v="20191022"/>
    <n v="18778"/>
    <n v="618231"/>
    <s v="TwoPoundMeter"/>
    <s v="1&quot;"/>
    <n v="10.783566439745412"/>
    <s v="03188454"/>
    <s v="(P)"/>
    <n v="0"/>
    <n v="0"/>
    <s v="DB 142590"/>
    <d v="2008-01-01T00:00:00"/>
    <s v="2&quot;"/>
    <n v="57"/>
    <s v="(P)"/>
    <s v="03188471"/>
    <x v="0"/>
    <x v="0"/>
  </r>
  <r>
    <n v="2371313"/>
    <s v="    09342668000"/>
    <x v="0"/>
    <n v="20191105"/>
    <n v="9591"/>
    <n v="1956660"/>
    <s v="TwoPoundMeter"/>
    <s v="1&quot;"/>
    <n v="45.000000207399047"/>
    <s v="03354736"/>
    <s v="(P)"/>
    <n v="45"/>
    <n v="45"/>
    <s v="DB 106188"/>
    <d v="2012-05-04T00:00:00"/>
    <s v="4&quot;"/>
    <n v="45"/>
    <s v="(P)"/>
    <s v="03354661"/>
    <x v="2"/>
    <x v="0"/>
  </r>
  <r>
    <n v="2375083"/>
    <s v="    26150409000"/>
    <x v="0"/>
    <n v="20191030"/>
    <n v="10303"/>
    <n v="949436"/>
    <s v="ServiceRiser"/>
    <s v="1&quot;"/>
    <n v="131.38126822854696"/>
    <s v="03331910"/>
    <s v="(P)"/>
    <m/>
    <m/>
    <s v="DB 228699"/>
    <d v="2018-11-30T00:00:00"/>
    <s v="6&quot;"/>
    <n v="45"/>
    <s v="(P)"/>
    <s v="03527738"/>
    <x v="6"/>
    <x v="0"/>
  </r>
  <r>
    <n v="1708247"/>
    <s v="    21867006000"/>
    <x v="0"/>
    <n v="20191022"/>
    <n v="3438"/>
    <n v="1698659"/>
    <s v="MultiMeterRiser"/>
    <s v="1&quot;"/>
    <n v="73.00000033755677"/>
    <s v="03352873"/>
    <s v="(P)"/>
    <n v="60"/>
    <n v="60"/>
    <s v="DB 31833"/>
    <d v="2011-11-04T00:00:00"/>
    <s v="2&quot;"/>
    <n v="60"/>
    <s v="(P)"/>
    <s v="03312720"/>
    <x v="0"/>
    <x v="0"/>
  </r>
  <r>
    <n v="2329639"/>
    <s v="    08850011000"/>
    <x v="0"/>
    <n v="20191101"/>
    <n v="826"/>
    <n v="445362"/>
    <s v="ServiceRiser"/>
    <s v="1&quot;"/>
    <n v="30.415444993990768"/>
    <s v="97002482"/>
    <s v="(P)"/>
    <n v="0"/>
    <n v="0"/>
    <s v="DB 26374"/>
    <d v="2009-09-14T00:00:00"/>
    <s v="2&quot;"/>
    <n v="45"/>
    <s v="(P)"/>
    <s v="03311474"/>
    <x v="0"/>
    <x v="0"/>
  </r>
  <r>
    <n v="3021559"/>
    <s v="    04231812000"/>
    <x v="0"/>
    <n v="20191112"/>
    <n v="21260"/>
    <n v="3066261"/>
    <s v="TwoPoundMeter"/>
    <s v="1&quot;"/>
    <n v="210.48418162788883"/>
    <s v="03411943"/>
    <s v="(P)"/>
    <n v="57"/>
    <n v="57"/>
    <s v="DB 257047"/>
    <d v="2014-09-18T00:00:00"/>
    <s v="2&quot;"/>
    <n v="57"/>
    <s v="(P)"/>
    <s v="03413911"/>
    <x v="0"/>
    <x v="0"/>
  </r>
  <r>
    <n v="3863026"/>
    <s v="    26591143000"/>
    <x v="0"/>
    <n v="20191025"/>
    <n v="2112"/>
    <n v="4777260"/>
    <s v="TwoPoundMeter"/>
    <s v="1&quot;"/>
    <n v="14.999999991411075"/>
    <s v="03535983"/>
    <s v="(P)"/>
    <n v="35"/>
    <n v="35"/>
    <s v="DB 33510"/>
    <d v="2018-08-03T00:00:00"/>
    <s v="2&quot;"/>
    <n v="35"/>
    <s v="(P)"/>
    <s v="03535592"/>
    <x v="0"/>
    <x v="0"/>
  </r>
  <r>
    <n v="3800710"/>
    <s v="    09011191000"/>
    <x v="0"/>
    <n v="20191114"/>
    <n v="27251"/>
    <n v="103887"/>
    <s v="MultiMeterRiser"/>
    <s v="1/2&quot;"/>
    <n v="65.312560565995156"/>
    <s v="S1030031-12"/>
    <s v="(P)"/>
    <n v="0"/>
    <n v="0"/>
    <s v="DB 231162"/>
    <d v="2009-01-01T00:00:00"/>
    <s v="2&quot;"/>
    <n v="57"/>
    <s v="(P)"/>
    <s v="03301801"/>
    <x v="0"/>
    <x v="0"/>
  </r>
  <r>
    <n v="3515754"/>
    <s v="    26536697000"/>
    <x v="0"/>
    <n v="20191028"/>
    <n v="12652"/>
    <n v="1830659"/>
    <s v="TwoPoundMeter"/>
    <s v="1&quot;"/>
    <n v="87.744765831512936"/>
    <s v="03348969"/>
    <s v="(P)"/>
    <n v="60"/>
    <n v="60"/>
    <s v="DB 137582"/>
    <d v="2012-02-29T00:00:00"/>
    <s v="2&quot;"/>
    <n v="60"/>
    <s v="(P)"/>
    <s v="03357365"/>
    <x v="0"/>
    <x v="0"/>
  </r>
  <r>
    <n v="3609377"/>
    <s v="    26574869000"/>
    <x v="0"/>
    <n v="20191017"/>
    <n v="26453"/>
    <n v="4303979"/>
    <s v="ServiceRiser"/>
    <s v="1&quot;"/>
    <n v="20.999999999477264"/>
    <s v="03481601"/>
    <s v="(P)"/>
    <n v="57"/>
    <n v="57"/>
    <s v="DB 269337"/>
    <d v="2017-06-19T00:00:00"/>
    <s v="2&quot;"/>
    <n v="57"/>
    <s v="(P)"/>
    <s v="03481600"/>
    <x v="0"/>
    <x v="0"/>
  </r>
  <r>
    <n v="3785903"/>
    <s v="    01241621000"/>
    <x v="0"/>
    <n v="20191112"/>
    <n v="20279"/>
    <n v="269038"/>
    <s v="TwoPoundMeter"/>
    <s v="1&quot;"/>
    <n v="56.62332057178125"/>
    <s v="95020280"/>
    <s v="(P)"/>
    <n v="0"/>
    <n v="0"/>
    <s v="DB 256960"/>
    <d v="2013-05-29T00:00:00"/>
    <s v="2&quot;"/>
    <n v="57"/>
    <s v="(P)"/>
    <s v="0"/>
    <x v="0"/>
    <x v="0"/>
  </r>
  <r>
    <n v="3724770"/>
    <s v="    15470530000"/>
    <x v="0"/>
    <n v="20191112"/>
    <n v="4489"/>
    <n v="652067"/>
    <s v="ServiceRiser"/>
    <s v="1/2&quot;"/>
    <n v="25.457908272669375"/>
    <s v="03304567"/>
    <s v="(P)"/>
    <n v="2"/>
    <n v="2"/>
    <s v="DB 40580"/>
    <d v="2009-03-25T00:00:00"/>
    <s v="2&quot;"/>
    <n v="60"/>
    <s v="(P)"/>
    <s v="03304564"/>
    <x v="0"/>
    <x v="0"/>
  </r>
  <r>
    <n v="814925"/>
    <s v="    18322328000"/>
    <x v="0"/>
    <n v="20191031"/>
    <n v="11480"/>
    <n v="1457438"/>
    <s v="MultiMeterRiser"/>
    <s v="1/2&quot;"/>
    <n v="23.999981662265451"/>
    <s v="03341623"/>
    <s v="(P)"/>
    <n v="35"/>
    <n v="35"/>
    <s v="DB 97140"/>
    <d v="2011-05-31T00:00:00"/>
    <s v="2&quot;"/>
    <n v="35"/>
    <s v="(P)"/>
    <s v="03341518"/>
    <x v="0"/>
    <x v="0"/>
  </r>
  <r>
    <n v="2012404"/>
    <s v="    26517084000"/>
    <x v="0"/>
    <n v="20191030"/>
    <n v="9841"/>
    <n v="649414"/>
    <s v="MultiMeterRiser"/>
    <s v="1&quot;"/>
    <n v="20.500101478609963"/>
    <s v="03184332"/>
    <s v="(P)"/>
    <n v="2"/>
    <n v="2"/>
    <s v="DB 90875"/>
    <d v="2008-01-01T00:00:00"/>
    <s v="4&quot;"/>
    <n v="45"/>
    <s v="(P)"/>
    <s v="03181407"/>
    <x v="2"/>
    <x v="0"/>
  </r>
  <r>
    <n v="3125427"/>
    <s v="    26552474000"/>
    <x v="0"/>
    <n v="20191111"/>
    <n v="19618"/>
    <n v="3281492"/>
    <s v="TwoPoundMeter"/>
    <s v="1&quot;"/>
    <n v="11.675160411026477"/>
    <s v="03428692"/>
    <s v="(P)"/>
    <n v="57"/>
    <n v="57"/>
    <s v="DB 7754"/>
    <d v="2014-04-24T00:00:00"/>
    <s v="2&quot;"/>
    <n v="57"/>
    <s v="(P)"/>
    <m/>
    <x v="0"/>
    <x v="0"/>
  </r>
  <r>
    <n v="3322661"/>
    <s v="    21866718000"/>
    <x v="0"/>
    <n v="20191022"/>
    <n v="3428"/>
    <n v="1698258"/>
    <s v="MultiMeterRiser"/>
    <s v="1/2&quot;"/>
    <n v="54.999999090489382"/>
    <s v="03314099"/>
    <s v="(P)"/>
    <n v="60"/>
    <n v="60"/>
    <s v="DB 26967"/>
    <d v="2011-11-04T00:00:00"/>
    <s v="2&quot;"/>
    <n v="60"/>
    <s v="(P)"/>
    <s v="03312720"/>
    <x v="0"/>
    <x v="0"/>
  </r>
  <r>
    <n v="1564700"/>
    <s v="    15800340000"/>
    <x v="0"/>
    <n v="20191113"/>
    <n v="33128"/>
    <n v="15709"/>
    <s v="ServiceRiser"/>
    <s v="1&quot;"/>
    <n v="30.049673661324949"/>
    <s v="98006499"/>
    <s v="(P)"/>
    <n v="0"/>
    <n v="0"/>
    <s v="DB 63548"/>
    <d v="2008-01-01T00:00:00"/>
    <s v="2&quot;"/>
    <n v="60"/>
    <s v="(P)"/>
    <s v="03183722"/>
    <x v="0"/>
    <x v="0"/>
  </r>
  <r>
    <n v="1015543"/>
    <s v="    25077254000"/>
    <x v="0"/>
    <n v="20191113"/>
    <n v="25301"/>
    <n v="137031"/>
    <s v="TwoPoundMeter"/>
    <s v="1&quot;"/>
    <n v="135.56175421235889"/>
    <s v="00025935"/>
    <s v="(P)"/>
    <n v="57"/>
    <n v="57"/>
    <s v="DB 232560"/>
    <d v="2012-05-16T00:00:00"/>
    <s v="2&quot;"/>
    <n v="57"/>
    <s v="(P)"/>
    <s v="03341146"/>
    <x v="0"/>
    <x v="0"/>
  </r>
  <r>
    <n v="3438513"/>
    <s v="    08401228000"/>
    <x v="0"/>
    <n v="20191108"/>
    <n v="5972"/>
    <n v="648904"/>
    <s v="ServiceRiser"/>
    <s v="1/2&quot;"/>
    <n v="34.998915443372447"/>
    <s v="03315032"/>
    <s v="(P)"/>
    <n v="2"/>
    <n v="2"/>
    <s v="DB 48728"/>
    <d v="2009-10-07T00:00:00"/>
    <s v="2&quot;"/>
    <n v="45"/>
    <s v="(P)"/>
    <s v="03315024"/>
    <x v="0"/>
    <x v="0"/>
  </r>
  <r>
    <n v="3086863"/>
    <s v="    26549727000"/>
    <x v="0"/>
    <n v="20191021"/>
    <n v="4259"/>
    <n v="2759274"/>
    <s v="TwoPoundMeter"/>
    <s v="1&quot;"/>
    <n v="123.99999999295319"/>
    <s v="03394567"/>
    <s v="(P)"/>
    <n v="35"/>
    <n v="35"/>
    <s v="DB 54312"/>
    <d v="2013-10-15T00:00:00"/>
    <s v="2&quot;"/>
    <n v="35"/>
    <s v="(P)"/>
    <s v="03371631"/>
    <x v="0"/>
    <x v="0"/>
  </r>
  <r>
    <n v="426365"/>
    <s v="    16500358000"/>
    <x v="0"/>
    <n v="20191114"/>
    <n v="12870"/>
    <n v="1560244"/>
    <s v="ServiceRiser"/>
    <s v="1/2&quot;"/>
    <n v="175.0000003985003"/>
    <s v="03333573"/>
    <s v="(P)"/>
    <n v="60"/>
    <n v="60"/>
    <s v="DB 228466"/>
    <d v="2011-07-18T00:00:00"/>
    <s v="2&quot;"/>
    <n v="60"/>
    <s v="(P)"/>
    <s v="03333553"/>
    <x v="0"/>
    <x v="0"/>
  </r>
  <r>
    <n v="1517075"/>
    <s v="    20312552000"/>
    <x v="0"/>
    <n v="20191106"/>
    <n v="10934"/>
    <n v="329713"/>
    <s v="ServiceRiser"/>
    <s v="1&quot;"/>
    <n v="134.53057494323809"/>
    <s v="93000355"/>
    <s v="(P)"/>
    <n v="0"/>
    <n v="0"/>
    <s v="DB 227766"/>
    <d v="2011-10-28T00:00:00"/>
    <s v="2&quot;"/>
    <n v="60"/>
    <s v="(P)"/>
    <s v="03351462"/>
    <x v="0"/>
    <x v="0"/>
  </r>
  <r>
    <n v="2610320"/>
    <s v="    26526285000"/>
    <x v="0"/>
    <n v="20191017"/>
    <n v="13445"/>
    <n v="2692447"/>
    <s v="TwoPoundMeter"/>
    <s v="1&quot;"/>
    <n v="14.999999996582742"/>
    <s v="03341205"/>
    <s v="(P)"/>
    <n v="57"/>
    <n v="57"/>
    <s v="DB 217344"/>
    <d v="2010-09-16T00:00:00"/>
    <s v="2&quot;"/>
    <n v="57"/>
    <s v="(P)"/>
    <s v="03334785"/>
    <x v="0"/>
    <x v="0"/>
  </r>
  <r>
    <n v="766227"/>
    <s v="    13051620000"/>
    <x v="0"/>
    <n v="20191113"/>
    <n v="25473"/>
    <n v="5140493"/>
    <s v="MultiMeterRiser"/>
    <s v="1&quot;"/>
    <n v="47.41220239893687"/>
    <s v="03575981"/>
    <s v="(P)"/>
    <n v="57"/>
    <n v="57"/>
    <s v="DB 79879"/>
    <d v="2019-06-27T00:00:00"/>
    <s v="2&quot;"/>
    <n v="57"/>
    <s v="(P)"/>
    <s v="03577404"/>
    <x v="0"/>
    <x v="0"/>
  </r>
  <r>
    <n v="2859849"/>
    <s v="    07274509000"/>
    <x v="0"/>
    <n v="20191112"/>
    <n v="21062"/>
    <n v="647628"/>
    <s v="ServiceRiser"/>
    <s v="1&quot;"/>
    <n v="144.80273536236419"/>
    <s v="03302067"/>
    <s v="(P)"/>
    <n v="57"/>
    <n v="57"/>
    <s v="DB 297354"/>
    <d v="2008-01-01T00:00:00"/>
    <s v="4&quot;"/>
    <n v="57"/>
    <s v="(P)"/>
    <s v="03164978"/>
    <x v="2"/>
    <x v="0"/>
  </r>
  <r>
    <n v="3749464"/>
    <s v="    26597996000"/>
    <x v="0"/>
    <n v="20191018"/>
    <n v="14115"/>
    <n v="4936900"/>
    <s v="TwoPoundMeter"/>
    <s v="1&quot;"/>
    <n v="154.07395322785115"/>
    <s v="03560915"/>
    <s v="(P)"/>
    <n v="60"/>
    <n v="60"/>
    <s v="DB 108784"/>
    <d v="2009-11-25T00:00:00"/>
    <s v="4&quot;"/>
    <n v="60"/>
    <s v="(P)"/>
    <s v="03317042"/>
    <x v="2"/>
    <x v="0"/>
  </r>
  <r>
    <n v="225447"/>
    <s v="    09012779000"/>
    <x v="0"/>
    <n v="20191114"/>
    <n v="26916"/>
    <n v="103919"/>
    <s v="TwoPoundMeter"/>
    <s v="2&quot;"/>
    <n v="59.473418044996578"/>
    <s v="S1030031-35"/>
    <s v="(W)"/>
    <n v="0"/>
    <n v="0"/>
    <s v="DB 230339"/>
    <d v="2009-01-01T00:00:00"/>
    <s v="2&quot;"/>
    <n v="57"/>
    <s v="(P)"/>
    <s v="03301801"/>
    <x v="0"/>
    <x v="0"/>
  </r>
  <r>
    <n v="1186485"/>
    <s v="    25112354000"/>
    <x v="0"/>
    <n v="20191106"/>
    <n v="8984"/>
    <n v="359735"/>
    <s v="ServiceRiser"/>
    <s v="1/2&quot;"/>
    <n v="99.114080929072827"/>
    <s v="02103193"/>
    <s v="(P)"/>
    <n v="45"/>
    <n v="45"/>
    <s v="DB 93094"/>
    <d v="2015-12-07T00:00:00"/>
    <s v="6&quot;"/>
    <n v="45"/>
    <s v="(P)"/>
    <s v="03447393"/>
    <x v="6"/>
    <x v="0"/>
  </r>
  <r>
    <n v="2377084"/>
    <s v="    26141919000"/>
    <x v="0"/>
    <n v="20191028"/>
    <n v="15572"/>
    <n v="1088217"/>
    <s v="TwoPoundMeter"/>
    <s v="1&quot;"/>
    <n v="237.13454274819793"/>
    <s v="03332112"/>
    <s v="(P)"/>
    <n v="57"/>
    <n v="57"/>
    <s v="DB 203984"/>
    <d v="2010-05-14T00:00:00"/>
    <s v="2&quot;"/>
    <n v="57"/>
    <s v="(P)"/>
    <s v="03330489"/>
    <x v="0"/>
    <x v="0"/>
  </r>
  <r>
    <n v="3753213"/>
    <s v="    26326705000"/>
    <x v="0"/>
    <n v="20191111"/>
    <n v="15"/>
    <n v="4952464"/>
    <s v="ServiceRiser"/>
    <s v="1&quot;"/>
    <n v="25.804449933007689"/>
    <s v="03557109"/>
    <s v="(P)"/>
    <n v="60"/>
    <n v="60"/>
    <s v="DB 36845"/>
    <d v="2019-01-09T00:00:00"/>
    <s v="2&quot;"/>
    <n v="60"/>
    <s v="(P)"/>
    <s v="03557108"/>
    <x v="0"/>
    <x v="0"/>
  </r>
  <r>
    <n v="3663219"/>
    <s v="    13600569000"/>
    <x v="0"/>
    <n v="20191114"/>
    <n v="6164"/>
    <n v="698167"/>
    <s v="TwoPoundMeter"/>
    <s v="1&quot;"/>
    <n v="29.501463238581131"/>
    <s v="03312613"/>
    <s v="(P)"/>
    <n v="2"/>
    <n v="2"/>
    <s v="DB 38439"/>
    <d v="2010-01-13T00:00:00"/>
    <s v="2&quot;"/>
    <n v="60"/>
    <s v="(P)"/>
    <s v="03324033"/>
    <x v="0"/>
    <x v="0"/>
  </r>
  <r>
    <n v="2765119"/>
    <s v="    03511421000"/>
    <x v="0"/>
    <n v="20191028"/>
    <n v="17172"/>
    <n v="68318"/>
    <s v="ServiceRiser"/>
    <s v="1&quot;"/>
    <n v="400.11172129213912"/>
    <s v="96026524"/>
    <s v="(P)"/>
    <n v="0"/>
    <n v="0"/>
    <s v="DB 204070"/>
    <d v="2013-07-16T00:00:00"/>
    <s v="6&quot;"/>
    <n v="57"/>
    <s v="(P)"/>
    <s v="03385731"/>
    <x v="6"/>
    <x v="0"/>
  </r>
  <r>
    <n v="2973397"/>
    <s v="    03312214000"/>
    <x v="0"/>
    <n v="20191028"/>
    <n v="9009"/>
    <n v="640389"/>
    <s v="ServiceRiser"/>
    <s v="1&quot;"/>
    <n v="96.193471160434825"/>
    <s v="97011923"/>
    <s v="(P)"/>
    <n v="0"/>
    <n v="0"/>
    <s v="DB 271049"/>
    <d v="2011-01-07T00:00:00"/>
    <s v="4&quot;"/>
    <n v="60"/>
    <s v="(P)"/>
    <s v="03328113"/>
    <x v="2"/>
    <x v="0"/>
  </r>
  <r>
    <n v="3462323"/>
    <s v="    26576310000"/>
    <x v="0"/>
    <n v="20191112"/>
    <n v="21081"/>
    <n v="3967527"/>
    <s v="TwoPoundMeter"/>
    <s v="1&quot;"/>
    <n v="25.000000013111208"/>
    <s v="03468810"/>
    <s v="(P)"/>
    <n v="57"/>
    <n v="57"/>
    <s v="DB 254442"/>
    <d v="2008-01-01T00:00:00"/>
    <s v="6&quot;"/>
    <n v="57"/>
    <s v="(P)"/>
    <s v="03003625"/>
    <x v="6"/>
    <x v="0"/>
  </r>
  <r>
    <n v="2792310"/>
    <s v="    26542775000"/>
    <x v="0"/>
    <n v="20191017"/>
    <n v="14119"/>
    <n v="2240341"/>
    <s v="TwoPoundMeter"/>
    <s v="1&quot;"/>
    <n v="48.600820378560655"/>
    <s v="03369858"/>
    <s v="(P)"/>
    <n v="60"/>
    <n v="60"/>
    <s v="DB 227288"/>
    <d v="2010-08-12T00:00:00"/>
    <s v="2&quot;"/>
    <n v="60"/>
    <s v="(P)"/>
    <s v="03332940"/>
    <x v="0"/>
    <x v="0"/>
  </r>
  <r>
    <n v="511756"/>
    <s v="    21550185000"/>
    <x v="0"/>
    <n v="20191029"/>
    <n v="13711"/>
    <n v="8582"/>
    <s v="ServiceRiser"/>
    <s v="1/2&quot;"/>
    <n v="115.90563933132456"/>
    <s v="89025014"/>
    <s v="(P)"/>
    <n v="60"/>
    <n v="60"/>
    <s v="DB 108833"/>
    <d v="2017-01-03T00:00:00"/>
    <s v="2&quot;"/>
    <n v="60"/>
    <s v="(P)"/>
    <s v="03482555"/>
    <x v="0"/>
    <x v="0"/>
  </r>
  <r>
    <n v="2073873"/>
    <s v="    26521326000"/>
    <x v="0"/>
    <n v="20191017"/>
    <n v="27383"/>
    <n v="2478386"/>
    <s v="TwoPoundMeter"/>
    <s v="1&quot;"/>
    <n v="243.30521704038003"/>
    <s v="03191883"/>
    <s v="(P)"/>
    <n v="57"/>
    <n v="57"/>
    <s v="DB 274101"/>
    <d v="2008-01-01T00:00:00"/>
    <s v="2&quot;"/>
    <n v="57"/>
    <s v="(P)"/>
    <s v="03191959"/>
    <x v="0"/>
    <x v="0"/>
  </r>
  <r>
    <n v="2396811"/>
    <s v="    26519373000"/>
    <x v="0"/>
    <n v="20191021"/>
    <n v="6268"/>
    <n v="645156"/>
    <s v="TwoPoundMeter"/>
    <s v="1/2&quot;"/>
    <n v="25.656467982900182"/>
    <s v="03309653"/>
    <s v="(P)"/>
    <n v="0"/>
    <n v="0"/>
    <s v="DB 59398"/>
    <d v="2008-01-01T00:00:00"/>
    <s v="2&quot;"/>
    <n v="60"/>
    <s v="(P)"/>
    <s v="03192892"/>
    <x v="0"/>
    <x v="0"/>
  </r>
  <r>
    <n v="312942"/>
    <s v="    12250952000"/>
    <x v="0"/>
    <n v="20191023"/>
    <n v="19166"/>
    <n v="4396377"/>
    <s v="ServiceRiser"/>
    <s v="1&quot;"/>
    <n v="63.999999993588744"/>
    <s v="03502272"/>
    <s v="(P)"/>
    <n v="57"/>
    <n v="57"/>
    <s v="DB 142940"/>
    <d v="2017-08-28T00:00:00"/>
    <s v="2&quot;"/>
    <n v="57"/>
    <s v="(P)"/>
    <s v="03502187"/>
    <x v="0"/>
    <x v="0"/>
  </r>
  <r>
    <n v="1853027"/>
    <s v="    19041476000"/>
    <x v="0"/>
    <n v="20191018"/>
    <n v="12701"/>
    <n v="487004"/>
    <s v="TwoPoundMeter"/>
    <s v="1&quot;"/>
    <n v="96.527562249842873"/>
    <s v="S1059003-17"/>
    <s v="(W)"/>
    <n v="0"/>
    <n v="0"/>
    <s v="DB 112498"/>
    <d v="2008-01-01T00:00:00"/>
    <s v="2&quot;"/>
    <n v="57"/>
    <s v="(P)"/>
    <s v="03148510"/>
    <x v="0"/>
    <x v="0"/>
  </r>
  <r>
    <n v="2868229"/>
    <s v="    03800032000"/>
    <x v="0"/>
    <n v="20191031"/>
    <n v="32690"/>
    <n v="2655639"/>
    <s v="ServiceRiser"/>
    <s v="1&quot;"/>
    <n v="69.999999974060003"/>
    <s v="03389317"/>
    <s v="(P)"/>
    <n v="60"/>
    <n v="60"/>
    <s v="DB 65924"/>
    <d v="2013-08-21T00:00:00"/>
    <s v="2&quot;"/>
    <n v="60"/>
    <s v="(P)"/>
    <s v="03389315"/>
    <x v="0"/>
    <x v="0"/>
  </r>
  <r>
    <n v="3324360"/>
    <s v="    14061942000"/>
    <x v="0"/>
    <n v="20191030"/>
    <n v="22633"/>
    <n v="208929"/>
    <s v="ServiceRiser"/>
    <s v="1&quot;"/>
    <n v="48.983745996821668"/>
    <s v="97002560"/>
    <s v="(P)"/>
    <n v="0"/>
    <n v="0"/>
    <s v="DB 129524"/>
    <d v="2013-03-11T00:00:00"/>
    <s v="2&quot;"/>
    <n v="57"/>
    <s v="(P)"/>
    <s v="03377141"/>
    <x v="0"/>
    <x v="0"/>
  </r>
  <r>
    <n v="3442131"/>
    <s v="    21273598000"/>
    <x v="0"/>
    <n v="20191018"/>
    <n v="26026"/>
    <n v="129821"/>
    <s v="ServiceRiser"/>
    <s v="1/2&quot;"/>
    <n v="77.007880334474038"/>
    <s v="93030674"/>
    <s v="(P)"/>
    <n v="57"/>
    <n v="57"/>
    <s v="DB 269270"/>
    <d v="2011-08-10T00:00:00"/>
    <s v="2&quot;"/>
    <n v="57"/>
    <s v="(P)"/>
    <s v="03347693"/>
    <x v="0"/>
    <x v="0"/>
  </r>
  <r>
    <n v="3756302"/>
    <s v="    13851848000"/>
    <x v="0"/>
    <n v="20191101"/>
    <n v="2058"/>
    <n v="441839"/>
    <s v="ServiceRiser"/>
    <s v="1&quot;"/>
    <n v="191.77847516961197"/>
    <s v="03377796"/>
    <s v="(P)"/>
    <n v="45"/>
    <n v="45"/>
    <s v="DB 22306"/>
    <d v="2013-04-22T00:00:00"/>
    <s v="2&quot;"/>
    <n v="45"/>
    <s v="(P)"/>
    <s v="03377801"/>
    <x v="0"/>
    <x v="0"/>
  </r>
  <r>
    <n v="3710672"/>
    <s v="    26592606000"/>
    <x v="0"/>
    <n v="20191029"/>
    <n v="9641"/>
    <n v="4832863"/>
    <s v="TwoPoundMeter"/>
    <s v="2&quot;"/>
    <n v="144.39561720672839"/>
    <s v="03550814"/>
    <s v="(P)"/>
    <n v="60"/>
    <n v="60"/>
    <s v="DB 86832"/>
    <d v="2018-08-07T00:00:00"/>
    <s v="2&quot;"/>
    <n v="60"/>
    <s v="(P)"/>
    <s v="03543393"/>
    <x v="0"/>
    <x v="0"/>
  </r>
  <r>
    <n v="3335636"/>
    <s v="    26558740000"/>
    <x v="0"/>
    <n v="20191105"/>
    <n v="7779"/>
    <n v="3381486"/>
    <s v="TwoPoundMeter"/>
    <s v="1&quot;"/>
    <n v="30.027432853341683"/>
    <s v="03432041"/>
    <s v="(P)"/>
    <n v="45"/>
    <n v="45"/>
    <s v="DB 93107"/>
    <d v="2016-01-22T00:00:00"/>
    <s v="4&quot;"/>
    <n v="45"/>
    <s v="(P)"/>
    <s v="03433299"/>
    <x v="2"/>
    <x v="0"/>
  </r>
  <r>
    <n v="3601076"/>
    <s v="    26576904000"/>
    <x v="0"/>
    <n v="20191111"/>
    <n v="329"/>
    <n v="4458431"/>
    <s v="TwoPoundMeter"/>
    <s v="1&quot;"/>
    <n v="231.0000000000185"/>
    <s v="03489308"/>
    <s v="(P)"/>
    <n v="60"/>
    <n v="60"/>
    <s v="DB 15936"/>
    <d v="2008-01-01T00:00:00"/>
    <s v="2&quot;"/>
    <n v="60"/>
    <s v="(P)"/>
    <s v="99999999"/>
    <x v="0"/>
    <x v="0"/>
  </r>
  <r>
    <n v="3764450"/>
    <s v="    14051660000"/>
    <x v="0"/>
    <n v="20191018"/>
    <n v="23064"/>
    <n v="188720"/>
    <s v="MultiMeterRiser"/>
    <s v="3/4&quot;"/>
    <n v="5.6624490631789728"/>
    <s v="0"/>
    <s v="(W)"/>
    <n v="0"/>
    <n v="0"/>
    <s v="DB 261323"/>
    <d v="2013-04-12T00:00:00"/>
    <s v="2&quot;"/>
    <n v="57"/>
    <s v="(P)"/>
    <s v="03379665"/>
    <x v="0"/>
    <x v="0"/>
  </r>
  <r>
    <n v="3495668"/>
    <s v="    26576768000"/>
    <x v="0"/>
    <n v="20191112"/>
    <n v="21269"/>
    <n v="4058923"/>
    <s v="ServiceRiser"/>
    <s v="1&quot;"/>
    <n v="326.86689854322253"/>
    <s v="03476196"/>
    <s v="(P)"/>
    <n v="57"/>
    <n v="57"/>
    <s v="DB 257047"/>
    <d v="2014-09-18T00:00:00"/>
    <s v="2&quot;"/>
    <n v="57"/>
    <s v="(P)"/>
    <s v="03413911"/>
    <x v="0"/>
    <x v="0"/>
  </r>
  <r>
    <n v="373367"/>
    <s v="    06311003000"/>
    <x v="0"/>
    <n v="20191107"/>
    <n v="8129"/>
    <n v="2460780"/>
    <s v="ServiceRiser"/>
    <s v="1&quot;"/>
    <n v="41.999999985172678"/>
    <s v="03374668"/>
    <s v="(P)"/>
    <n v="45"/>
    <n v="45"/>
    <s v="DB 93016"/>
    <d v="2013-05-20T00:00:00"/>
    <s v="2&quot;"/>
    <n v="45"/>
    <s v="(P)"/>
    <s v="03370818"/>
    <x v="0"/>
    <x v="0"/>
  </r>
  <r>
    <n v="2862772"/>
    <s v="    26545138000"/>
    <x v="0"/>
    <n v="20191029"/>
    <n v="32375"/>
    <n v="2478791"/>
    <s v="ServiceRiser"/>
    <s v="1&quot;"/>
    <n v="20.000000006489145"/>
    <s v="03377954"/>
    <s v="(P)"/>
    <n v="50"/>
    <n v="50"/>
    <s v="DB 6657"/>
    <d v="2013-04-05T00:00:00"/>
    <s v="2&quot;"/>
    <n v="50"/>
    <s v="(P)"/>
    <s v="03377972"/>
    <x v="0"/>
    <x v="0"/>
  </r>
  <r>
    <n v="348285"/>
    <s v="    13320176000"/>
    <x v="0"/>
    <n v="20191030"/>
    <n v="10032"/>
    <n v="3021404"/>
    <s v="ServiceRiser"/>
    <s v="1&quot;"/>
    <n v="65.999999982053282"/>
    <s v="03397231"/>
    <s v="(P)"/>
    <n v="45"/>
    <n v="45"/>
    <s v="DB 93058"/>
    <d v="2014-09-08T00:00:00"/>
    <s v="2&quot;"/>
    <n v="45"/>
    <s v="(P)"/>
    <s v="03419805"/>
    <x v="0"/>
    <x v="0"/>
  </r>
  <r>
    <n v="3321385"/>
    <s v="    26343707000"/>
    <x v="0"/>
    <n v="20191031"/>
    <n v="32675"/>
    <n v="3895128"/>
    <s v="ServiceRiser"/>
    <s v="1&quot;"/>
    <n v="15.000000009090588"/>
    <s v="03470534"/>
    <s v="(P)"/>
    <n v="60"/>
    <n v="60"/>
    <s v="DB 65954"/>
    <d v="2016-05-23T00:00:00"/>
    <s v="2&quot;"/>
    <n v="60"/>
    <s v="(P)"/>
    <s v="03456768"/>
    <x v="0"/>
    <x v="0"/>
  </r>
  <r>
    <n v="2598516"/>
    <s v="    26518924000"/>
    <x v="0"/>
    <n v="20191104"/>
    <n v="3285"/>
    <n v="1189026"/>
    <s v="TwoPoundMeter"/>
    <s v="1&quot;"/>
    <n v="15.000000394403788"/>
    <s v="03339838"/>
    <s v="(P)"/>
    <n v="45"/>
    <n v="45"/>
    <s v="DB 6894"/>
    <d v="2008-01-01T00:00:00"/>
    <s v="2&quot;"/>
    <n v="45"/>
    <s v="(P)"/>
    <s v="03191476"/>
    <x v="0"/>
    <x v="0"/>
  </r>
  <r>
    <n v="3021593"/>
    <s v="    26549676000"/>
    <x v="0"/>
    <n v="20191105"/>
    <n v="7743"/>
    <n v="2993364"/>
    <s v="TwoPoundMeter"/>
    <s v="1&quot;"/>
    <n v="370.00000003147574"/>
    <s v="03415995"/>
    <s v="(P)"/>
    <n v="45"/>
    <n v="45"/>
    <s v="DB 98963"/>
    <d v="2012-02-11T00:00:00"/>
    <s v="4&quot;"/>
    <n v="45"/>
    <s v="(P)"/>
    <s v="03352923"/>
    <x v="2"/>
    <x v="0"/>
  </r>
  <r>
    <n v="3442544"/>
    <s v="    26552156000"/>
    <x v="0"/>
    <n v="20191112"/>
    <n v="5032"/>
    <n v="2825704"/>
    <s v="TwoPoundMeter"/>
    <s v="1&quot;"/>
    <n v="63.996200193658453"/>
    <s v="03403628"/>
    <s v="(P)"/>
    <n v="55"/>
    <n v="55"/>
    <s v="DB 44556"/>
    <d v="2012-10-15T00:00:00"/>
    <s v="2&quot;"/>
    <n v="55"/>
    <s v="(P)"/>
    <s v="03362919"/>
    <x v="0"/>
    <x v="0"/>
  </r>
  <r>
    <n v="3398745"/>
    <s v="    26574564000"/>
    <x v="0"/>
    <n v="20191112"/>
    <n v="21094"/>
    <n v="4003932"/>
    <s v="TwoPoundMeter"/>
    <s v="1&quot;"/>
    <n v="14.999999988355203"/>
    <s v="03468808"/>
    <s v="(P)"/>
    <n v="57"/>
    <n v="57"/>
    <s v="DB 256569"/>
    <d v="2009-01-01T00:00:00"/>
    <s v="6&quot;"/>
    <n v="57"/>
    <s v="(P)"/>
    <s v="03003625"/>
    <x v="6"/>
    <x v="0"/>
  </r>
  <r>
    <n v="3123639"/>
    <s v="    21301153000"/>
    <x v="0"/>
    <n v="20191108"/>
    <n v="7652"/>
    <n v="3032207"/>
    <s v="ServiceRiser"/>
    <s v="1&quot;"/>
    <n v="39.775866518337821"/>
    <s v="03405893"/>
    <s v="(P)"/>
    <n v="60"/>
    <n v="60"/>
    <s v="DB 76565"/>
    <d v="2014-08-18T00:00:00"/>
    <s v="2&quot;"/>
    <n v="60"/>
    <s v="(P)"/>
    <s v="03406453"/>
    <x v="0"/>
    <x v="0"/>
  </r>
  <r>
    <n v="741795"/>
    <s v="    25015842000"/>
    <x v="0"/>
    <n v="20191023"/>
    <n v="7022"/>
    <n v="328397"/>
    <s v="TwoPoundMeter"/>
    <s v="1&quot;"/>
    <n v="263.23201823903963"/>
    <s v="97016969"/>
    <s v="(P)"/>
    <n v="0"/>
    <n v="0"/>
    <s v="DB 15160"/>
    <d v="2014-10-28T00:00:00"/>
    <s v="2&quot;"/>
    <n v="60"/>
    <s v="(P)"/>
    <s v="03417912"/>
    <x v="0"/>
    <x v="0"/>
  </r>
  <r>
    <n v="2005477"/>
    <s v="    26512979000"/>
    <x v="0"/>
    <n v="20191112"/>
    <n v="4993"/>
    <n v="603705"/>
    <s v="TwoPoundMeter"/>
    <s v="1&quot;"/>
    <n v="15.135893940763102"/>
    <s v="03173658"/>
    <s v="(P)"/>
    <n v="0"/>
    <n v="0"/>
    <s v="DB 43342"/>
    <d v="2008-01-01T00:00:00"/>
    <s v="2&quot;"/>
    <n v="55"/>
    <s v="(P)"/>
    <s v="03168544"/>
    <x v="0"/>
    <x v="0"/>
  </r>
  <r>
    <n v="457069"/>
    <s v="    18320228000"/>
    <x v="0"/>
    <n v="20191031"/>
    <n v="11355"/>
    <n v="650863"/>
    <s v="MultiMeterRiser"/>
    <s v="1&quot;"/>
    <n v="17.190698314081807"/>
    <s v="03304709"/>
    <s v="(P)"/>
    <n v="2"/>
    <n v="2"/>
    <s v="DB 94905"/>
    <d v="2009-03-06T00:00:00"/>
    <s v="1&quot;"/>
    <n v="35"/>
    <s v="(W)"/>
    <s v="03301383"/>
    <x v="4"/>
    <x v="0"/>
  </r>
  <r>
    <n v="531477"/>
    <s v="    20312533000"/>
    <x v="0"/>
    <n v="20191030"/>
    <n v="10991"/>
    <n v="329683"/>
    <s v="ServiceRiser"/>
    <s v="1/2&quot;"/>
    <n v="152.82059298329224"/>
    <s v="92012886"/>
    <s v="(P)"/>
    <n v="0"/>
    <n v="0"/>
    <s v="DB 227364"/>
    <d v="2018-07-22T00:00:00"/>
    <s v="2&quot;"/>
    <n v="60"/>
    <s v="(P)"/>
    <s v="03527021"/>
    <x v="0"/>
    <x v="0"/>
  </r>
  <r>
    <n v="3124079"/>
    <s v="    02132990000"/>
    <x v="0"/>
    <n v="20191113"/>
    <n v="24906"/>
    <n v="646657"/>
    <s v="ServiceRiser"/>
    <s v="3/4&quot;"/>
    <n v="11.845040488084219"/>
    <s v="S1032038-31"/>
    <s v="(W)"/>
    <n v="0"/>
    <n v="0"/>
    <s v="DB 230427"/>
    <d v="2009-01-01T00:00:00"/>
    <s v="2&quot;"/>
    <n v="57"/>
    <s v="(P)"/>
    <s v="03301701"/>
    <x v="0"/>
    <x v="0"/>
  </r>
  <r>
    <n v="3486228"/>
    <s v="    26581280000"/>
    <x v="0"/>
    <n v="20191017"/>
    <n v="14131"/>
    <n v="4266820"/>
    <s v="ServiceRiser"/>
    <s v="1&quot;"/>
    <n v="305.20645119149083"/>
    <s v="03505857"/>
    <s v="(P)"/>
    <n v="60"/>
    <n v="60"/>
    <s v="DB 15293"/>
    <d v="2017-06-05T00:00:00"/>
    <s v="2&quot;"/>
    <n v="60"/>
    <s v="(P)"/>
    <s v="03505916"/>
    <x v="0"/>
    <x v="0"/>
  </r>
  <r>
    <n v="2110901"/>
    <s v="    03312098000"/>
    <x v="0"/>
    <n v="20191028"/>
    <n v="9035"/>
    <n v="640395"/>
    <s v="ServiceRiser"/>
    <s v="1&quot;"/>
    <n v="181.32444036985532"/>
    <s v="94027963"/>
    <s v="(P)"/>
    <n v="60"/>
    <n v="60"/>
    <s v="DB 271049"/>
    <d v="2011-01-07T00:00:00"/>
    <s v="4&quot;"/>
    <n v="60"/>
    <s v="(P)"/>
    <s v="03328113"/>
    <x v="2"/>
    <x v="0"/>
  </r>
  <r>
    <n v="3622407"/>
    <s v="    26588869000"/>
    <x v="0"/>
    <n v="20191025"/>
    <n v="7070"/>
    <n v="4698029"/>
    <s v="TwoPoundMeter"/>
    <s v="1&quot;"/>
    <n v="22.999999987307554"/>
    <s v="03533499"/>
    <s v="(P)"/>
    <n v="60"/>
    <n v="60"/>
    <s v="DB 44439"/>
    <d v="2018-04-18T00:00:00"/>
    <s v="2&quot;"/>
    <n v="60"/>
    <s v="(P)"/>
    <s v="03533498"/>
    <x v="0"/>
    <x v="0"/>
  </r>
  <r>
    <n v="2966111"/>
    <s v="    26552463000"/>
    <x v="0"/>
    <n v="20191024"/>
    <n v="22118"/>
    <n v="3573503"/>
    <s v="ServiceRiser"/>
    <s v="1&quot;"/>
    <n v="10.94885944907046"/>
    <s v="03203062"/>
    <s v="(P)"/>
    <n v="57"/>
    <n v="57"/>
    <s v="DB 234309"/>
    <d v="2008-01-01T00:00:00"/>
    <s v="1&quot;"/>
    <n v="57"/>
    <s v="(P)"/>
    <s v="03203065"/>
    <x v="3"/>
    <x v="0"/>
  </r>
  <r>
    <n v="3609350"/>
    <s v="    26574872000"/>
    <x v="0"/>
    <n v="20191017"/>
    <n v="26639"/>
    <n v="4304372"/>
    <s v="ServiceRiser"/>
    <s v="2&quot;"/>
    <n v="332.00000004056346"/>
    <s v="03481606"/>
    <s v="(P)"/>
    <n v="57"/>
    <n v="57"/>
    <s v="DB 269335"/>
    <d v="2017-06-19T00:00:00"/>
    <s v="4&quot;"/>
    <n v="57"/>
    <s v="(P)"/>
    <s v="03500512"/>
    <x v="2"/>
    <x v="0"/>
  </r>
  <r>
    <n v="3816982"/>
    <s v="    26151134000"/>
    <x v="0"/>
    <n v="20191105"/>
    <n v="9923"/>
    <n v="5243306"/>
    <s v="TwoPoundMeter"/>
    <s v="1&quot;"/>
    <n v="48.000000009309389"/>
    <s v="03556156"/>
    <s v="(P)"/>
    <n v="45"/>
    <n v="45"/>
    <s v="DB 299670"/>
    <d v="2019-07-09T00:00:00"/>
    <s v="2&quot;"/>
    <n v="45"/>
    <s v="(P)"/>
    <s v="03575742"/>
    <x v="0"/>
    <x v="0"/>
  </r>
  <r>
    <n v="2005727"/>
    <s v="    26515704000"/>
    <x v="0"/>
    <n v="20191106"/>
    <n v="9189"/>
    <n v="1788658"/>
    <s v="TwoPoundMeter"/>
    <s v="1&quot;"/>
    <n v="135.99999932806915"/>
    <s v="03180231"/>
    <s v="(P)"/>
    <n v="45"/>
    <n v="45"/>
    <s v="DB 90859"/>
    <d v="2008-01-01T00:00:00"/>
    <s v="2&quot;"/>
    <n v="45"/>
    <s v="(P)"/>
    <s v="03180231"/>
    <x v="0"/>
    <x v="0"/>
  </r>
  <r>
    <n v="554723"/>
    <s v="    21273359000"/>
    <x v="0"/>
    <n v="20191018"/>
    <n v="26023"/>
    <n v="129764"/>
    <s v="ServiceRiser"/>
    <s v="1/2&quot;"/>
    <n v="54.232744179992395"/>
    <s v="S1031049-30"/>
    <s v="(P)"/>
    <n v="0"/>
    <n v="0"/>
    <s v="DB 269270"/>
    <d v="2011-08-10T00:00:00"/>
    <s v="2&quot;"/>
    <n v="57"/>
    <s v="(P)"/>
    <s v="03347693"/>
    <x v="0"/>
    <x v="0"/>
  </r>
  <r>
    <n v="3710690"/>
    <s v="    26592607000"/>
    <x v="0"/>
    <n v="20191030"/>
    <n v="9644"/>
    <n v="4832860"/>
    <s v="TwoPoundMeter"/>
    <s v="2&quot;"/>
    <n v="208.80012224860073"/>
    <s v="03550816"/>
    <s v="(P)"/>
    <n v="60"/>
    <n v="60"/>
    <s v="DB 86832"/>
    <d v="2018-08-07T00:00:00"/>
    <s v="2&quot;"/>
    <n v="60"/>
    <s v="(P)"/>
    <s v="03543393"/>
    <x v="0"/>
    <x v="0"/>
  </r>
  <r>
    <n v="169658"/>
    <s v="    07858583000"/>
    <x v="0"/>
    <n v="20191017"/>
    <n v="3135"/>
    <n v="431462"/>
    <s v="TwoPoundMeter"/>
    <s v="1&quot;"/>
    <n v="32.313758019550136"/>
    <s v="94021270"/>
    <s v="(P)"/>
    <n v="0"/>
    <n v="0"/>
    <s v="DB 20818"/>
    <d v="2012-07-17T00:00:00"/>
    <s v="2&quot;"/>
    <n v="45"/>
    <s v="(W)"/>
    <s v="03364230"/>
    <x v="1"/>
    <x v="0"/>
  </r>
  <r>
    <n v="196205"/>
    <s v="    08857636000"/>
    <x v="0"/>
    <n v="20191101"/>
    <n v="1530"/>
    <n v="3516702"/>
    <s v="ServiceRiser"/>
    <s v="1&quot;"/>
    <n v="128.99999998956613"/>
    <s v="03426322"/>
    <s v="(P)"/>
    <n v="45"/>
    <n v="45"/>
    <s v="DB 26727"/>
    <d v="2015-10-13T00:00:00"/>
    <s v="2&quot;"/>
    <n v="45"/>
    <s v="(P)"/>
    <s v="03426313"/>
    <x v="0"/>
    <x v="0"/>
  </r>
  <r>
    <n v="318224"/>
    <s v="    12281177000"/>
    <x v="0"/>
    <n v="20191101"/>
    <n v="22723"/>
    <n v="197731"/>
    <s v="TwoPoundMeter"/>
    <s v="1/2&quot;"/>
    <n v="61.876418673595325"/>
    <s v="90032266"/>
    <s v="(P)"/>
    <n v="57"/>
    <n v="57"/>
    <s v="DB 130846"/>
    <d v="2015-03-03T00:00:00"/>
    <s v="2&quot;"/>
    <n v="57"/>
    <s v="(P)"/>
    <s v="03429634"/>
    <x v="0"/>
    <x v="0"/>
  </r>
  <r>
    <n v="3100678"/>
    <s v="    06021361000"/>
    <x v="0"/>
    <n v="20191024"/>
    <n v="26418"/>
    <n v="3994331"/>
    <s v="MultiMeterRiser"/>
    <s v="1/2&quot;"/>
    <n v="36.000000032966021"/>
    <s v="03314575"/>
    <s v="(P)"/>
    <n v="57"/>
    <n v="57"/>
    <s v="DB 230701"/>
    <d v="2011-10-07T00:00:00"/>
    <s v="2&quot;"/>
    <n v="57"/>
    <s v="(P)"/>
    <s v="03314575"/>
    <x v="0"/>
    <x v="0"/>
  </r>
  <r>
    <n v="837706"/>
    <s v="    25013678000"/>
    <x v="0"/>
    <n v="20191025"/>
    <n v="18740"/>
    <n v="309656"/>
    <s v="TwoPoundMeter"/>
    <s v="1&quot;"/>
    <n v="95.415707216617506"/>
    <s v="98010247"/>
    <s v="(P)"/>
    <n v="0"/>
    <n v="0"/>
    <s v="DB 143489"/>
    <d v="2010-02-01T00:00:00"/>
    <s v="6&quot;"/>
    <n v="60"/>
    <s v="(P)"/>
    <s v="03324202"/>
    <x v="6"/>
    <x v="0"/>
  </r>
  <r>
    <n v="2612666"/>
    <s v="    02013354000"/>
    <x v="0"/>
    <n v="20191021"/>
    <n v="28847"/>
    <n v="76068"/>
    <s v="ServiceRiser"/>
    <s v="1&quot;"/>
    <n v="66.398992680070705"/>
    <s v="S1028031-12"/>
    <s v="(P)"/>
    <n v="57"/>
    <n v="57"/>
    <s v="DB 294542"/>
    <d v="2010-02-12T00:00:00"/>
    <s v="2&quot;"/>
    <n v="57"/>
    <s v="(P)"/>
    <s v="03319504"/>
    <x v="0"/>
    <x v="0"/>
  </r>
  <r>
    <n v="1258651"/>
    <s v="    26110745000"/>
    <x v="0"/>
    <n v="20191029"/>
    <n v="31874"/>
    <n v="2633634"/>
    <s v="ServiceRiser"/>
    <s v="2&quot;"/>
    <n v="683.96535540276227"/>
    <s v="03367182"/>
    <s v="(P)"/>
    <n v="57"/>
    <n v="57"/>
    <s v="DB 290586"/>
    <d v="2012-02-14T00:00:00"/>
    <s v="4&quot;"/>
    <n v="57"/>
    <s v="(P)"/>
    <s v="03345450"/>
    <x v="2"/>
    <x v="0"/>
  </r>
  <r>
    <n v="3385504"/>
    <s v="    07300140000"/>
    <x v="0"/>
    <n v="20191106"/>
    <n v="9027"/>
    <n v="3968328"/>
    <s v="MultiMeterRiser"/>
    <s v="1&quot;"/>
    <n v="144.3429283836594"/>
    <s v="03463767"/>
    <s v="(P)"/>
    <n v="45"/>
    <n v="45"/>
    <s v="DB 92121"/>
    <d v="2018-06-28T00:00:00"/>
    <s v="2&quot;"/>
    <n v="45"/>
    <s v="(P)"/>
    <s v="03481385"/>
    <x v="0"/>
    <x v="0"/>
  </r>
  <r>
    <n v="3082213"/>
    <s v="    16501636000"/>
    <x v="0"/>
    <n v="20191114"/>
    <n v="12877"/>
    <n v="293584"/>
    <s v="TwoPoundMeter"/>
    <s v="1&quot;"/>
    <n v="58.832785509186309"/>
    <s v="S1053014-17"/>
    <s v="(W)"/>
    <n v="0"/>
    <n v="0"/>
    <s v="DB 132323"/>
    <d v="2011-05-15T00:00:00"/>
    <s v="6&quot;"/>
    <n v="60"/>
    <s v="(P)"/>
    <s v="03343076"/>
    <x v="6"/>
    <x v="0"/>
  </r>
  <r>
    <n v="2260201"/>
    <s v="    26325183000"/>
    <x v="0"/>
    <n v="20191111"/>
    <n v="260"/>
    <n v="858588"/>
    <s v="ServiceRiser"/>
    <s v="1&quot;"/>
    <n v="35.416618730786539"/>
    <s v="03320490"/>
    <s v="(P)"/>
    <n v="60"/>
    <n v="60"/>
    <s v="DB 14547"/>
    <d v="2009-11-24T00:00:00"/>
    <s v="2&quot;"/>
    <n v="60"/>
    <s v="(P)"/>
    <s v="03320770"/>
    <x v="0"/>
    <x v="0"/>
  </r>
  <r>
    <n v="2836190"/>
    <s v="    26542716000"/>
    <x v="0"/>
    <n v="20191028"/>
    <n v="12614"/>
    <n v="2244730"/>
    <s v="TwoPoundMeter"/>
    <s v="1&quot;"/>
    <n v="20.000000004972563"/>
    <s v="03370671"/>
    <s v="(P)"/>
    <n v="60"/>
    <n v="60"/>
    <s v="DB 137637"/>
    <d v="2012-08-15T00:00:00"/>
    <s v="2&quot;"/>
    <n v="60"/>
    <s v="(P)"/>
    <s v="03365244"/>
    <x v="0"/>
    <x v="0"/>
  </r>
  <r>
    <n v="3222296"/>
    <s v="    13231596000"/>
    <x v="0"/>
    <n v="20191021"/>
    <n v="29286"/>
    <n v="3756304"/>
    <s v="TwoPoundMeter"/>
    <s v="1&quot;"/>
    <n v="33.999999974175495"/>
    <s v="03449861"/>
    <s v="(P)"/>
    <n v="57"/>
    <n v="57"/>
    <s v="DB 292169"/>
    <d v="2016-03-28T00:00:00"/>
    <s v="2&quot;"/>
    <n v="57"/>
    <s v="(P)"/>
    <s v="03450009"/>
    <x v="0"/>
    <x v="0"/>
  </r>
  <r>
    <n v="2083005"/>
    <s v="    26520143000"/>
    <x v="0"/>
    <n v="20191024"/>
    <n v="11745"/>
    <n v="617001"/>
    <s v="ServiceRiser"/>
    <s v="1&quot;"/>
    <n v="44.432513824377637"/>
    <s v="03195247"/>
    <s v="(P)"/>
    <n v="0"/>
    <n v="0"/>
    <s v="DB 67003"/>
    <d v="2008-01-01T00:00:00"/>
    <s v="2&quot;"/>
    <n v="60"/>
    <s v="(P)"/>
    <s v="03196168"/>
    <x v="0"/>
    <x v="0"/>
  </r>
  <r>
    <n v="2092677"/>
    <s v="    07301502000"/>
    <x v="0"/>
    <n v="20191108"/>
    <n v="8325"/>
    <n v="5191303"/>
    <s v="ServiceRiser"/>
    <s v="1/2&quot;"/>
    <n v="54.999999999910855"/>
    <s v="03530115"/>
    <s v="(P)"/>
    <n v="45"/>
    <n v="45"/>
    <s v="DB 271686"/>
    <d v="2018-07-02T00:00:00"/>
    <s v="1&quot;"/>
    <n v="45"/>
    <s v="(P)"/>
    <s v="03530141"/>
    <x v="3"/>
    <x v="0"/>
  </r>
  <r>
    <n v="966374"/>
    <s v="    02220963000"/>
    <x v="0"/>
    <n v="20191024"/>
    <n v="21740"/>
    <n v="1803059"/>
    <s v="ServiceRiser"/>
    <s v="1/2&quot;"/>
    <n v="62.1457901651087"/>
    <s v="03354520"/>
    <s v="(P)"/>
    <n v="57"/>
    <n v="57"/>
    <s v="DB 249486"/>
    <d v="2012-02-24T00:00:00"/>
    <s v="2&quot;"/>
    <n v="57"/>
    <s v="(P)"/>
    <s v="03354417"/>
    <x v="0"/>
    <x v="0"/>
  </r>
  <r>
    <n v="351732"/>
    <s v="    13473819000"/>
    <x v="0"/>
    <n v="20191112"/>
    <n v="3851"/>
    <n v="1009814"/>
    <s v="ServiceRiser"/>
    <s v="1&quot;"/>
    <n v="115.00006379605732"/>
    <s v="93015463"/>
    <s v="(P)"/>
    <n v="2"/>
    <n v="2"/>
    <s v="DB 44428"/>
    <d v="2010-08-06T00:00:00"/>
    <s v="6&quot;"/>
    <n v="60"/>
    <s v="(P)"/>
    <s v="03332942"/>
    <x v="6"/>
    <x v="0"/>
  </r>
  <r>
    <n v="2635315"/>
    <s v="    26359265000"/>
    <x v="0"/>
    <n v="20191111"/>
    <n v="205"/>
    <n v="1768258"/>
    <s v="TwoPoundMeter"/>
    <s v="1&quot;"/>
    <n v="131.5876163465793"/>
    <s v="03350007"/>
    <s v="(P)"/>
    <n v="60"/>
    <n v="60"/>
    <s v="DB 37165"/>
    <d v="2012-02-27T00:00:00"/>
    <s v="2&quot;"/>
    <n v="60"/>
    <s v="(P)"/>
    <s v="03352319"/>
    <x v="0"/>
    <x v="0"/>
  </r>
  <r>
    <n v="3745460"/>
    <s v="    11321451000"/>
    <x v="0"/>
    <n v="20191111"/>
    <n v="18219"/>
    <n v="4093937"/>
    <s v="ServiceRiser"/>
    <s v="1&quot;"/>
    <n v="39.244595817714156"/>
    <s v="03460461"/>
    <s v="(P)"/>
    <n v="60"/>
    <n v="60"/>
    <s v="DB 71687"/>
    <d v="2016-01-25T00:00:00"/>
    <s v="2&quot;"/>
    <n v="60"/>
    <s v="(P)"/>
    <s v="03459870"/>
    <x v="0"/>
    <x v="0"/>
  </r>
  <r>
    <n v="2106765"/>
    <s v="    26517486000"/>
    <x v="0"/>
    <n v="20191021"/>
    <n v="3842"/>
    <n v="619480"/>
    <s v="TwoPoundMeter"/>
    <s v="1&quot;"/>
    <n v="165.64974131778035"/>
    <s v="03185797"/>
    <s v="(P)"/>
    <n v="35"/>
    <n v="35"/>
    <s v="DB 53235"/>
    <d v="2008-01-01T00:00:00"/>
    <s v="2&quot;"/>
    <n v="35"/>
    <s v="(P)"/>
    <s v="03183761"/>
    <x v="0"/>
    <x v="0"/>
  </r>
  <r>
    <n v="2810288"/>
    <s v="    26543868000"/>
    <x v="0"/>
    <n v="20191108"/>
    <n v="13026"/>
    <n v="2271957"/>
    <s v="TwoPoundMeter"/>
    <s v="2&quot;"/>
    <n v="466.6749615185858"/>
    <s v="03373462"/>
    <s v="(P)"/>
    <n v="60"/>
    <n v="60"/>
    <s v="DB 137660"/>
    <d v="2013-01-10T00:00:00"/>
    <s v="4&quot;"/>
    <n v="60"/>
    <s v="(P)"/>
    <s v="03373806"/>
    <x v="2"/>
    <x v="0"/>
  </r>
  <r>
    <n v="1489423"/>
    <s v="    26410482000"/>
    <x v="0"/>
    <n v="20191024"/>
    <n v="22127"/>
    <n v="479592"/>
    <s v="TwoPoundMeter"/>
    <s v="1&quot;"/>
    <n v="172.05665628080516"/>
    <s v="03058626"/>
    <s v="(P)"/>
    <n v="0"/>
    <n v="0"/>
    <s v="DB 234975"/>
    <d v="2009-01-01T00:00:00"/>
    <s v="2&quot;"/>
    <n v="57"/>
    <s v="(P)"/>
    <s v="03301597"/>
    <x v="0"/>
    <x v="0"/>
  </r>
  <r>
    <n v="3798223"/>
    <s v="    26590335000"/>
    <x v="0"/>
    <n v="20191028"/>
    <n v="2141"/>
    <n v="4777261"/>
    <s v="TwoPoundMeter"/>
    <s v="1&quot;"/>
    <n v="14.999999995431217"/>
    <s v="03535980"/>
    <s v="(P)"/>
    <n v="35"/>
    <n v="35"/>
    <s v="DB 60233"/>
    <d v="2018-08-03T00:00:00"/>
    <s v="2&quot;"/>
    <n v="35"/>
    <s v="(P)"/>
    <s v="03535592"/>
    <x v="0"/>
    <x v="0"/>
  </r>
  <r>
    <n v="183744"/>
    <s v="    07280254000"/>
    <x v="0"/>
    <n v="20191017"/>
    <n v="29192"/>
    <n v="85419"/>
    <s v="ServiceRiser"/>
    <s v="1/2&quot;"/>
    <n v="31.636660895077497"/>
    <s v="95001209"/>
    <s v="(P)"/>
    <n v="0"/>
    <n v="0"/>
    <s v="DB 273470"/>
    <d v="2009-01-01T00:00:00"/>
    <s v="6-5/8&quot;"/>
    <n v="57"/>
    <s v="(W)"/>
    <s v="03300958"/>
    <x v="7"/>
    <x v="0"/>
  </r>
  <r>
    <n v="429806"/>
    <s v="    17331261000"/>
    <x v="0"/>
    <n v="20191031"/>
    <n v="11478"/>
    <n v="530671"/>
    <s v="ServiceRiser"/>
    <s v="1&quot;"/>
    <n v="230.84232661396268"/>
    <s v="95016867"/>
    <s v="(P)"/>
    <n v="35"/>
    <n v="35"/>
    <s v="DB 97880"/>
    <d v="2014-03-28T00:00:00"/>
    <s v="2&quot;"/>
    <n v="35"/>
    <s v="(P)"/>
    <s v="03401118"/>
    <x v="0"/>
    <x v="0"/>
  </r>
  <r>
    <n v="2577233"/>
    <s v="    08134390000"/>
    <x v="0"/>
    <n v="20191114"/>
    <n v="25082"/>
    <n v="134908"/>
    <s v="ServiceRiser"/>
    <s v="1/2&quot;"/>
    <n v="44.811098136350559"/>
    <s v="94017837"/>
    <s v="(P)"/>
    <n v="57"/>
    <n v="57"/>
    <s v="DB 297065"/>
    <d v="2011-09-23T00:00:00"/>
    <s v="6&quot;"/>
    <n v="57"/>
    <s v="(P)"/>
    <s v="03337667"/>
    <x v="6"/>
    <x v="0"/>
  </r>
  <r>
    <n v="3711268"/>
    <s v="    26053538000"/>
    <x v="0"/>
    <n v="20191022"/>
    <n v="26097"/>
    <n v="4083163"/>
    <s v="TwoPoundMeter"/>
    <s v="2&quot;"/>
    <n v="81.269620971112204"/>
    <s v="03484865"/>
    <s v="(P)"/>
    <m/>
    <m/>
    <s v="DB 226078"/>
    <d v="2016-11-17T00:00:00"/>
    <s v="2&quot;"/>
    <n v="57"/>
    <s v="(P)"/>
    <s v="03454413"/>
    <x v="0"/>
    <x v="0"/>
  </r>
  <r>
    <n v="3869320"/>
    <s v="    26580170000"/>
    <x v="0"/>
    <n v="20191114"/>
    <n v="12928"/>
    <n v="4805260"/>
    <s v="MultiMeterRiser"/>
    <s v="1&quot;"/>
    <n v="20.091975026248697"/>
    <s v="03540343"/>
    <s v="(P)"/>
    <n v="60"/>
    <n v="60"/>
    <s v="DB 13371"/>
    <d v="2018-06-27T00:00:00"/>
    <s v="2&quot;"/>
    <n v="60"/>
    <s v="(P)"/>
    <s v="03503505"/>
    <x v="0"/>
    <x v="0"/>
  </r>
  <r>
    <n v="2670883"/>
    <s v="    26539835000"/>
    <x v="0"/>
    <n v="20191105"/>
    <n v="18041"/>
    <n v="2240737"/>
    <s v="TwoPoundMeter"/>
    <s v="1&quot;"/>
    <n v="27.000000026950108"/>
    <s v="03358592"/>
    <s v="(P)"/>
    <n v="60"/>
    <n v="60"/>
    <s v="DB 182120"/>
    <d v="2012-05-10T00:00:00"/>
    <s v="2&quot;"/>
    <n v="60"/>
    <s v="(P)"/>
    <s v="03355770"/>
    <x v="0"/>
    <x v="0"/>
  </r>
  <r>
    <n v="3426344"/>
    <s v="    26569781000"/>
    <x v="0"/>
    <n v="20191111"/>
    <n v="12987"/>
    <n v="3981959"/>
    <s v="TwoPoundMeter"/>
    <s v="1&quot;"/>
    <n v="266.74608343844397"/>
    <s v="03464981"/>
    <s v="(P)"/>
    <n v="60"/>
    <n v="60"/>
    <s v="DB 186398"/>
    <d v="2014-02-19T00:00:00"/>
    <s v="2&quot;"/>
    <n v="60"/>
    <s v="(P)"/>
    <s v="03397320"/>
    <x v="0"/>
    <x v="0"/>
  </r>
  <r>
    <n v="3504234"/>
    <s v="    17352315000"/>
    <x v="0"/>
    <n v="20191101"/>
    <n v="11632"/>
    <n v="4269572"/>
    <s v="MultiMeterRiser"/>
    <s v="1&quot;"/>
    <n v="55.451994366772112"/>
    <s v="03509198"/>
    <s v="(P)"/>
    <n v="55"/>
    <n v="55"/>
    <s v="DB 98163"/>
    <d v="2017-08-02T00:00:00"/>
    <s v="2&quot;"/>
    <n v="55"/>
    <s v="(P)"/>
    <s v="03509200"/>
    <x v="0"/>
    <x v="0"/>
  </r>
  <r>
    <n v="112783"/>
    <s v="    04856665000"/>
    <x v="0"/>
    <n v="20191101"/>
    <n v="1842"/>
    <n v="3414691"/>
    <s v="ServiceRiser"/>
    <s v="1&quot;"/>
    <n v="23.999999992363662"/>
    <s v="03424751"/>
    <s v="(P)"/>
    <n v="45"/>
    <n v="45"/>
    <s v="DB 8102"/>
    <d v="2014-11-17T00:00:00"/>
    <s v="2&quot;"/>
    <n v="45"/>
    <s v="(P)"/>
    <s v="03411774"/>
    <x v="0"/>
    <x v="0"/>
  </r>
  <r>
    <n v="276314"/>
    <s v="    11564168000"/>
    <x v="0"/>
    <n v="20191107"/>
    <n v="14372"/>
    <n v="2521202"/>
    <s v="ServiceRiser"/>
    <s v="1/2&quot;"/>
    <n v="20.999999998776286"/>
    <s v="03381437"/>
    <s v="(P)"/>
    <n v="60"/>
    <n v="60"/>
    <s v="DB 110783"/>
    <d v="2013-04-15T00:00:00"/>
    <s v="1&quot;"/>
    <n v="60"/>
    <s v="(P)"/>
    <s v="03381433"/>
    <x v="3"/>
    <x v="0"/>
  </r>
  <r>
    <n v="3761904"/>
    <s v="    26591496000"/>
    <x v="0"/>
    <n v="20191030"/>
    <n v="9974"/>
    <n v="5172899"/>
    <s v="ServiceRiser"/>
    <s v="1&quot;"/>
    <n v="11.000000024302551"/>
    <s v="03542120"/>
    <s v="(P)"/>
    <n v="60"/>
    <n v="60"/>
    <s v="DB 228530"/>
    <d v="2019-04-16T00:00:00"/>
    <s v="4&quot;"/>
    <n v="60"/>
    <s v="(P)"/>
    <s v="03564889"/>
    <x v="2"/>
    <x v="0"/>
  </r>
  <r>
    <n v="1377033"/>
    <s v="    26004969000"/>
    <x v="0"/>
    <n v="20191108"/>
    <n v="5958"/>
    <n v="644697"/>
    <s v="ServiceRiser"/>
    <s v="1&quot;"/>
    <n v="29.435238724064643"/>
    <s v="03038296"/>
    <s v="(P)"/>
    <n v="0"/>
    <n v="0"/>
    <s v="DB 48728"/>
    <d v="2009-10-07T00:00:00"/>
    <s v="2&quot;"/>
    <n v="45"/>
    <s v="(P)"/>
    <s v="03315024"/>
    <x v="0"/>
    <x v="0"/>
  </r>
  <r>
    <n v="3435230"/>
    <s v="    26022490000"/>
    <x v="0"/>
    <n v="20191108"/>
    <n v="7576"/>
    <n v="4161159"/>
    <s v="TwoPoundMeter"/>
    <s v="1&quot;"/>
    <n v="17.000000020644286"/>
    <s v="03494040"/>
    <s v="(P)"/>
    <n v="35"/>
    <n v="35"/>
    <s v="DB 76235"/>
    <d v="2018-03-06T00:00:00"/>
    <s v="2&quot;"/>
    <n v="35"/>
    <s v="(P)"/>
    <s v="03516123"/>
    <x v="0"/>
    <x v="0"/>
  </r>
  <r>
    <n v="3517813"/>
    <s v="    26570616000"/>
    <x v="0"/>
    <n v="20191025"/>
    <n v="17479"/>
    <n v="4225153"/>
    <s v="TwoPoundMeter"/>
    <s v="1&quot;"/>
    <n v="12.737652481703705"/>
    <s v="03480022"/>
    <s v="(P)"/>
    <n v="57"/>
    <n v="57"/>
    <s v="DB 226169"/>
    <d v="2013-10-14T00:00:00"/>
    <s v="2&quot;"/>
    <n v="57"/>
    <s v="(P)"/>
    <s v="03351391"/>
    <x v="0"/>
    <x v="0"/>
  </r>
  <r>
    <n v="1809398"/>
    <s v="    09172150000"/>
    <x v="0"/>
    <n v="20191021"/>
    <n v="28819"/>
    <n v="75483"/>
    <s v="MultiMeterRiser"/>
    <s v="1&quot;"/>
    <n v="120.6973525838261"/>
    <s v="93005426"/>
    <s v="(P)"/>
    <n v="57"/>
    <n v="57"/>
    <s v="DB 294542"/>
    <d v="2010-02-12T00:00:00"/>
    <s v="2&quot;"/>
    <n v="57"/>
    <s v="(P)"/>
    <s v="03319504"/>
    <x v="0"/>
    <x v="0"/>
  </r>
  <r>
    <n v="3523628"/>
    <s v="    26580556000"/>
    <x v="0"/>
    <n v="20191028"/>
    <n v="16852"/>
    <n v="4425574"/>
    <s v="ServiceRiser"/>
    <s v="1&quot;"/>
    <n v="15.007806863563644"/>
    <s v="03513025"/>
    <s v="(P)"/>
    <n v="57"/>
    <n v="57"/>
    <s v="DB 204378"/>
    <d v="2017-08-22T00:00:00"/>
    <s v="2&quot;"/>
    <n v="57"/>
    <s v="(P)"/>
    <s v="03502868"/>
    <x v="0"/>
    <x v="0"/>
  </r>
  <r>
    <n v="3201108"/>
    <s v="    26559002000"/>
    <x v="0"/>
    <n v="20191114"/>
    <n v="28134"/>
    <n v="3503903"/>
    <s v="MultiMeterRiser"/>
    <s v="1&quot;"/>
    <n v="54.507180515970767"/>
    <s v="03427835"/>
    <s v="(P)"/>
    <n v="57"/>
    <n v="57"/>
    <s v="DB 294707"/>
    <d v="2015-04-10T00:00:00"/>
    <s v="2&quot;"/>
    <n v="57"/>
    <s v="(P)"/>
    <s v="03427834"/>
    <x v="0"/>
    <x v="0"/>
  </r>
  <r>
    <n v="3523635"/>
    <s v="    26580558000"/>
    <x v="0"/>
    <n v="20191028"/>
    <n v="16858"/>
    <n v="4426374"/>
    <s v="ServiceRiser"/>
    <s v="1&quot;"/>
    <n v="15.000058727438843"/>
    <s v="03513676"/>
    <s v="(P)"/>
    <n v="57"/>
    <n v="57"/>
    <s v="DB 204378"/>
    <d v="2017-08-22T00:00:00"/>
    <s v="2&quot;"/>
    <n v="57"/>
    <s v="(P)"/>
    <s v="03502868"/>
    <x v="0"/>
    <x v="0"/>
  </r>
  <r>
    <n v="2629623"/>
    <s v="    26538952000"/>
    <x v="0"/>
    <n v="20191112"/>
    <n v="4485"/>
    <n v="2204730"/>
    <s v="TwoPoundMeter"/>
    <s v="1&quot;"/>
    <n v="16.905986563730846"/>
    <s v="03355592"/>
    <s v="(P)"/>
    <n v="55"/>
    <n v="55"/>
    <s v="DB 43933"/>
    <d v="2011-07-22T00:00:00"/>
    <s v="2&quot;"/>
    <n v="55"/>
    <s v="(P)"/>
    <s v="03347872"/>
    <x v="0"/>
    <x v="0"/>
  </r>
  <r>
    <n v="3874481"/>
    <s v="    26577022000"/>
    <x v="0"/>
    <n v="20191114"/>
    <n v="21649"/>
    <n v="4172347"/>
    <s v="ServiceRiser"/>
    <s v="1&quot;"/>
    <n v="11.003516725088534"/>
    <s v="03492190"/>
    <s v="(P)"/>
    <n v="57"/>
    <n v="57"/>
    <s v="DB 242235"/>
    <d v="2017-02-15T00:00:00"/>
    <s v="2&quot;"/>
    <n v="57"/>
    <s v="(P)"/>
    <s v="03453079"/>
    <x v="0"/>
    <x v="0"/>
  </r>
  <r>
    <n v="3653022"/>
    <s v="    26588253000"/>
    <x v="0"/>
    <n v="20191021"/>
    <n v="28337"/>
    <n v="4689654"/>
    <s v="TwoPoundMeter"/>
    <s v="2&quot;"/>
    <n v="49.422306541981229"/>
    <s v="03540133"/>
    <s v="(P)"/>
    <n v="57"/>
    <n v="57"/>
    <s v="DB 294537"/>
    <d v="2010-02-05T00:00:00"/>
    <s v="2&quot;"/>
    <n v="57"/>
    <s v="(P)"/>
    <s v="03320465"/>
    <x v="0"/>
    <x v="0"/>
  </r>
  <r>
    <n v="2993632"/>
    <s v="    26512738000"/>
    <x v="0"/>
    <n v="20191021"/>
    <n v="6271"/>
    <n v="606080"/>
    <s v="ServiceRiser"/>
    <s v="1&quot;"/>
    <n v="364.8005824752849"/>
    <s v="03173150"/>
    <s v="(P)"/>
    <n v="0"/>
    <n v="0"/>
    <s v="DB 59404"/>
    <d v="2008-01-01T00:00:00"/>
    <s v="2&quot;"/>
    <n v="60"/>
    <s v="(P)"/>
    <s v="03177035"/>
    <x v="0"/>
    <x v="0"/>
  </r>
  <r>
    <n v="3448407"/>
    <s v="    26569259000"/>
    <x v="0"/>
    <n v="20191031"/>
    <n v="32874"/>
    <n v="4620795"/>
    <s v="TwoPoundMeter"/>
    <s v="2&quot;"/>
    <n v="12.953225510205074"/>
    <s v="03487354"/>
    <s v="(P)"/>
    <n v="60"/>
    <n v="60"/>
    <s v="DB 68521"/>
    <d v="2017-06-28T00:00:00"/>
    <s v="4&quot;"/>
    <n v="60"/>
    <s v="(P)"/>
    <s v="03487351"/>
    <x v="2"/>
    <x v="0"/>
  </r>
  <r>
    <n v="113543"/>
    <s v="    04868796000"/>
    <x v="0"/>
    <n v="20191105"/>
    <n v="2076"/>
    <n v="441554"/>
    <s v="ServiceRiser"/>
    <s v="1/2&quot;"/>
    <n v="37.716684196059134"/>
    <s v="01193061"/>
    <s v="(P)"/>
    <n v="45"/>
    <n v="45"/>
    <s v="DB 26585"/>
    <d v="2013-05-06T00:00:00"/>
    <s v="2&quot;"/>
    <n v="45"/>
    <s v="(P)"/>
    <s v="03374608"/>
    <x v="0"/>
    <x v="0"/>
  </r>
  <r>
    <n v="3874726"/>
    <s v="    26599802000"/>
    <x v="0"/>
    <n v="20191112"/>
    <n v="5165"/>
    <n v="5183699"/>
    <s v="TwoPoundMeter"/>
    <s v="1&quot;"/>
    <n v="61.999999998373838"/>
    <s v="03569585"/>
    <s v="(P)"/>
    <n v="55"/>
    <n v="55"/>
    <s v="DB 271273"/>
    <d v="2008-01-01T00:00:00"/>
    <s v="2&quot;"/>
    <n v="55"/>
    <s v="(P)"/>
    <s v="03179764"/>
    <x v="0"/>
    <x v="0"/>
  </r>
  <r>
    <n v="3041107"/>
    <s v="    09857737000"/>
    <x v="0"/>
    <n v="20191101"/>
    <n v="729"/>
    <n v="1270222"/>
    <s v="ServiceRiser"/>
    <s v="1/2&quot;"/>
    <n v="40.594903071892809"/>
    <s v="03323956"/>
    <s v="(P)"/>
    <n v="45"/>
    <n v="45"/>
    <s v="DB 26396"/>
    <d v="2010-03-25T00:00:00"/>
    <s v="4&quot;"/>
    <n v="45"/>
    <s v="(P)"/>
    <s v="03323280"/>
    <x v="2"/>
    <x v="0"/>
  </r>
  <r>
    <n v="2595495"/>
    <s v="    26565047000"/>
    <x v="0"/>
    <n v="20191025"/>
    <n v="2046"/>
    <n v="3580304"/>
    <s v="MultiMeterRiser"/>
    <s v="1&quot;"/>
    <n v="12.999999985862003"/>
    <s v="03447429"/>
    <s v="(P)"/>
    <n v="35"/>
    <n v="35"/>
    <s v="DB 33335"/>
    <d v="2015-11-23T00:00:00"/>
    <s v="2&quot;"/>
    <n v="35"/>
    <s v="(P)"/>
    <s v="03448728"/>
    <x v="0"/>
    <x v="0"/>
  </r>
  <r>
    <n v="2106474"/>
    <s v="    26522110000"/>
    <x v="0"/>
    <n v="20191029"/>
    <n v="32302"/>
    <n v="652501"/>
    <s v="TwoPoundMeter"/>
    <s v="2&quot;"/>
    <n v="23.61281168389149"/>
    <s v="033300626"/>
    <s v="(P)"/>
    <n v="2"/>
    <n v="2"/>
    <s v="DB 278274"/>
    <d v="2008-01-01T00:00:00"/>
    <s v="2&quot;"/>
    <n v="57"/>
    <s v="(P)"/>
    <s v="03300254"/>
    <x v="0"/>
    <x v="0"/>
  </r>
  <r>
    <n v="2813209"/>
    <s v="    26544911000"/>
    <x v="0"/>
    <n v="20191101"/>
    <n v="17588"/>
    <n v="2619231"/>
    <s v="TwoPoundMeter"/>
    <s v="1&quot;"/>
    <n v="158.03621804533799"/>
    <s v="03377124"/>
    <s v="(P)"/>
    <n v="60"/>
    <n v="60"/>
    <s v="DB 185829"/>
    <d v="2013-08-22T00:00:00"/>
    <s v="2&quot;"/>
    <n v="60"/>
    <s v="(P)"/>
    <s v="03377124"/>
    <x v="0"/>
    <x v="0"/>
  </r>
  <r>
    <n v="2925757"/>
    <s v="    06012844000"/>
    <x v="0"/>
    <n v="20191113"/>
    <n v="25546"/>
    <n v="122707"/>
    <s v="MultiMeterRiser"/>
    <s v="1/2&quot;"/>
    <n v="47.060391772702012"/>
    <s v="S1031035-13"/>
    <s v="(P)"/>
    <n v="57"/>
    <n v="57"/>
    <s v="DB 233326"/>
    <d v="2015-01-30T00:00:00"/>
    <s v="2&quot;"/>
    <n v="57"/>
    <s v="(P)"/>
    <s v="03412420"/>
    <x v="0"/>
    <x v="0"/>
  </r>
  <r>
    <n v="2414048"/>
    <s v="    02222802000"/>
    <x v="0"/>
    <n v="20191024"/>
    <n v="21757"/>
    <n v="484992"/>
    <s v="ServiceRiser"/>
    <s v="1/2&quot;"/>
    <n v="112.5209232673613"/>
    <s v="03380855"/>
    <s v="(P)"/>
    <n v="57"/>
    <n v="57"/>
    <s v="DB 249487"/>
    <d v="2012-03-29T00:00:00"/>
    <s v="2&quot;"/>
    <n v="57"/>
    <s v="(P)"/>
    <s v="03357432"/>
    <x v="0"/>
    <x v="0"/>
  </r>
  <r>
    <n v="1805723"/>
    <s v="    26264261000"/>
    <x v="0"/>
    <n v="20191018"/>
    <n v="12195"/>
    <n v="607986"/>
    <s v="ServiceRiser"/>
    <s v="1&quot;"/>
    <n v="205.94225034431747"/>
    <s v="03153843"/>
    <s v="(P)"/>
    <n v="57"/>
    <n v="0"/>
    <s v="DB 114117"/>
    <d v="2014-06-09T00:00:00"/>
    <s v="4&quot;"/>
    <n v="57"/>
    <s v="(P)"/>
    <s v="03411335"/>
    <x v="2"/>
    <x v="0"/>
  </r>
  <r>
    <n v="1651513"/>
    <s v="    09333061000"/>
    <x v="0"/>
    <n v="20191105"/>
    <n v="9300"/>
    <n v="652891"/>
    <s v="ServiceRiser"/>
    <s v="1&quot;"/>
    <n v="15.25741699581809"/>
    <s v="03311391"/>
    <s v="(W)"/>
    <n v="2"/>
    <n v="2"/>
    <s v="DB 135"/>
    <d v="2009-04-28T00:00:00"/>
    <s v="2&quot;"/>
    <n v="45"/>
    <s v="(W)"/>
    <s v="03301790"/>
    <x v="1"/>
    <x v="0"/>
  </r>
  <r>
    <n v="3724540"/>
    <s v="    07274109000"/>
    <x v="0"/>
    <n v="20191112"/>
    <n v="21090"/>
    <n v="647460"/>
    <s v="ServiceRiser"/>
    <s v="1&quot;"/>
    <n v="162.56783953038911"/>
    <s v="S1043047-58"/>
    <s v="(P)"/>
    <n v="0"/>
    <n v="0"/>
    <s v="DB 256571"/>
    <d v="2008-01-01T00:00:00"/>
    <s v="2&quot;"/>
    <n v="57"/>
    <s v="(P)"/>
    <s v="03301366"/>
    <x v="0"/>
    <x v="0"/>
  </r>
  <r>
    <n v="3457640"/>
    <s v="    26576850000"/>
    <x v="0"/>
    <n v="20191025"/>
    <n v="17421"/>
    <n v="4333973"/>
    <s v="ServiceRiser"/>
    <s v="1&quot;"/>
    <n v="42.000000016179428"/>
    <s v="03488682"/>
    <s v="(P)"/>
    <n v="57"/>
    <n v="57"/>
    <s v="DB 187814"/>
    <d v="2017-07-11T00:00:00"/>
    <s v="2&quot;"/>
    <n v="57"/>
    <s v="(P)"/>
    <s v="03488679"/>
    <x v="0"/>
    <x v="0"/>
  </r>
  <r>
    <n v="1349009"/>
    <s v="    26064091000"/>
    <x v="0"/>
    <n v="20191023"/>
    <n v="4107"/>
    <n v="2398374"/>
    <s v="ServiceRiser"/>
    <s v="1/2&quot;"/>
    <n v="66.541057277981537"/>
    <s v="03347457"/>
    <s v="(P)"/>
    <n v="35"/>
    <n v="35"/>
    <s v="DB 53664"/>
    <d v="2013-04-10T00:00:00"/>
    <s v="2&quot;"/>
    <n v="35"/>
    <s v="(P)"/>
    <s v="03374745"/>
    <x v="0"/>
    <x v="0"/>
  </r>
  <r>
    <n v="3875939"/>
    <s v="    26580171000"/>
    <x v="0"/>
    <n v="20191114"/>
    <n v="12916"/>
    <n v="4892491"/>
    <s v="TwoPoundMeter"/>
    <s v="1&quot;"/>
    <n v="24.999999996679215"/>
    <s v="03556903"/>
    <s v="(P)"/>
    <n v="60"/>
    <n v="60"/>
    <s v="DB 15252"/>
    <d v="2018-06-27T00:00:00"/>
    <s v="2&quot;"/>
    <n v="60"/>
    <s v="(P)"/>
    <s v="03503505"/>
    <x v="0"/>
    <x v="0"/>
  </r>
  <r>
    <n v="1195689"/>
    <s v="    25114355000"/>
    <x v="0"/>
    <n v="20191105"/>
    <n v="8769"/>
    <n v="363996"/>
    <s v="ServiceRiser"/>
    <s v="1&quot;"/>
    <n v="327.37437886552084"/>
    <s v="02134180"/>
    <s v="(P)"/>
    <n v="0"/>
    <n v="0"/>
    <s v="DB 106171"/>
    <d v="2017-07-20T00:00:00"/>
    <s v="2&quot;"/>
    <n v="45"/>
    <s v="(P)"/>
    <s v="03506265"/>
    <x v="0"/>
    <x v="0"/>
  </r>
  <r>
    <n v="3417225"/>
    <s v="    26567344000"/>
    <x v="0"/>
    <n v="20191022"/>
    <n v="4179"/>
    <n v="4078756"/>
    <s v="ServiceRiser"/>
    <s v="1&quot;"/>
    <n v="112.59209382609164"/>
    <s v="03455654"/>
    <s v="(P)"/>
    <n v="60"/>
    <n v="60"/>
    <s v="DB 53667"/>
    <d v="2009-09-16T00:00:00"/>
    <s v="4&quot;"/>
    <n v="60"/>
    <s v="(P)"/>
    <s v="03317265"/>
    <x v="2"/>
    <x v="0"/>
  </r>
  <r>
    <n v="1984086"/>
    <s v="    26346118000"/>
    <x v="0"/>
    <n v="20191111"/>
    <n v="269"/>
    <n v="608608"/>
    <s v="TwoPoundMeter"/>
    <s v="2&quot;"/>
    <n v="401.63954209727109"/>
    <s v="03176116"/>
    <s v="(P)"/>
    <n v="0"/>
    <n v="0"/>
    <s v="DB 15816"/>
    <d v="2008-01-01T00:00:00"/>
    <s v="2&quot;"/>
    <n v="60"/>
    <s v="(P)"/>
    <s v="03176118"/>
    <x v="0"/>
    <x v="0"/>
  </r>
  <r>
    <n v="3247656"/>
    <s v="    04856603000"/>
    <x v="0"/>
    <n v="20191101"/>
    <n v="1867"/>
    <n v="2971339"/>
    <s v="ServiceRiser"/>
    <s v="1&quot;"/>
    <n v="52.83908510907095"/>
    <s v="03412143"/>
    <s v="(P)"/>
    <n v="45"/>
    <n v="45"/>
    <s v="DB 26625"/>
    <d v="2014-05-20T00:00:00"/>
    <s v="1&quot;"/>
    <n v="45"/>
    <s v="(W)"/>
    <s v="03405164"/>
    <x v="4"/>
    <x v="0"/>
  </r>
  <r>
    <n v="3645541"/>
    <s v="    26072840000"/>
    <x v="0"/>
    <n v="20191104"/>
    <n v="25985"/>
    <n v="2482396"/>
    <s v="ServiceRiser"/>
    <s v="1&quot;"/>
    <n v="53.634363145214323"/>
    <s v="03344184"/>
    <s v="(W)"/>
    <n v="57"/>
    <n v="57"/>
    <s v="DB 292912"/>
    <d v="2011-05-07T00:00:00"/>
    <s v="2&quot;"/>
    <n v="57"/>
    <s v="(W)"/>
    <s v="03344696"/>
    <x v="1"/>
    <x v="0"/>
  </r>
  <r>
    <n v="297334"/>
    <s v="    11322283000"/>
    <x v="0"/>
    <n v="20191111"/>
    <n v="18309"/>
    <n v="644890"/>
    <s v="ServiceRiser"/>
    <s v="1/2&quot;"/>
    <n v="67.787072566886877"/>
    <s v="96040357"/>
    <s v="(P)"/>
    <n v="0"/>
    <n v="0"/>
    <s v="DB 70168"/>
    <d v="2008-01-01T00:00:00"/>
    <s v="1&quot;"/>
    <n v="60"/>
    <s v="(P)"/>
    <s v="03184631"/>
    <x v="3"/>
    <x v="0"/>
  </r>
  <r>
    <n v="3723116"/>
    <s v="    26018599000"/>
    <x v="0"/>
    <n v="20191024"/>
    <n v="11816"/>
    <n v="4878075"/>
    <s v="TwoPoundMeter"/>
    <s v="1&quot;"/>
    <n v="15.089623017156946"/>
    <s v="03555306"/>
    <s v="(P)"/>
    <n v="35"/>
    <n v="35"/>
    <s v="DB 15482"/>
    <d v="2018-11-08T00:00:00"/>
    <s v="2&quot;"/>
    <n v="35"/>
    <s v="(P)"/>
    <s v="03555306"/>
    <x v="0"/>
    <x v="0"/>
  </r>
  <r>
    <n v="3116396"/>
    <s v="    21333244000"/>
    <x v="0"/>
    <n v="20191108"/>
    <n v="7483"/>
    <n v="2131525"/>
    <s v="ServiceRiser"/>
    <s v="1&quot;"/>
    <n v="95.184894272762051"/>
    <s v="03361961"/>
    <s v="(P)"/>
    <n v="35"/>
    <n v="35"/>
    <s v="DB 76545"/>
    <d v="2012-08-17T00:00:00"/>
    <s v="4&quot;"/>
    <n v="35"/>
    <s v="(P)"/>
    <s v="03361936"/>
    <x v="2"/>
    <x v="0"/>
  </r>
  <r>
    <n v="374194"/>
    <s v="    14322961000"/>
    <x v="0"/>
    <n v="20191106"/>
    <n v="8134"/>
    <n v="371476"/>
    <s v="TwoPoundMeter"/>
    <s v="1&quot;"/>
    <n v="223.60799097441932"/>
    <s v="92018809"/>
    <s v="(P)"/>
    <n v="45"/>
    <n v="45"/>
    <s v="DB 93047"/>
    <d v="2014-07-25T00:00:00"/>
    <s v="2&quot;"/>
    <n v="60"/>
    <s v="(P)"/>
    <s v="03403096"/>
    <x v="0"/>
    <x v="0"/>
  </r>
  <r>
    <n v="2099373"/>
    <s v="    26521393000"/>
    <x v="0"/>
    <n v="20191104"/>
    <n v="2511"/>
    <n v="1079822"/>
    <s v="TwoPoundMeter"/>
    <s v="1&quot;"/>
    <n v="53.284017563569762"/>
    <s v="03331140"/>
    <s v="(P)"/>
    <n v="60"/>
    <n v="60"/>
    <s v="DB 6957"/>
    <d v="2009-02-17T00:00:00"/>
    <s v="2&quot;"/>
    <n v="60"/>
    <s v="(P)"/>
    <s v="03199384"/>
    <x v="0"/>
    <x v="0"/>
  </r>
  <r>
    <n v="1618480"/>
    <s v="    14320073000"/>
    <x v="0"/>
    <n v="20191106"/>
    <n v="8037"/>
    <n v="371230"/>
    <s v="TwoPoundMeter"/>
    <s v="3/4&quot;"/>
    <n v="93.99674926323172"/>
    <s v="S2115004-8"/>
    <s v="(W)"/>
    <n v="225"/>
    <n v="225"/>
    <s v="DB 93109"/>
    <d v="2016-09-02T00:00:00"/>
    <s v="4&quot;"/>
    <n v="45"/>
    <s v="(P)"/>
    <s v="03463321"/>
    <x v="2"/>
    <x v="0"/>
  </r>
  <r>
    <n v="1245681"/>
    <s v="    18082295000"/>
    <x v="0"/>
    <n v="20191018"/>
    <n v="25346"/>
    <n v="616939"/>
    <s v="TwoPoundMeter"/>
    <s v="1&quot;"/>
    <n v="112.24460177239696"/>
    <s v="02285389"/>
    <s v="(P)"/>
    <n v="0"/>
    <n v="0"/>
    <s v="DB 266947"/>
    <d v="2009-12-09T00:00:00"/>
    <s v="4&quot;"/>
    <n v="57"/>
    <s v="(P)"/>
    <s v="03301627"/>
    <x v="2"/>
    <x v="0"/>
  </r>
  <r>
    <n v="3259333"/>
    <s v="    26567366000"/>
    <x v="0"/>
    <n v="20191113"/>
    <n v="33195"/>
    <n v="3599117"/>
    <s v="TwoPoundMeter"/>
    <s v="1&quot;"/>
    <n v="5.0000000162820362"/>
    <s v="03455739"/>
    <s v="(P)"/>
    <n v="0"/>
    <n v="0"/>
    <s v="DB 64180"/>
    <d v="2015-11-03T00:00:00"/>
    <s v="1&quot;"/>
    <n v="60"/>
    <s v="(P)"/>
    <s v="03453949"/>
    <x v="3"/>
    <x v="0"/>
  </r>
  <r>
    <n v="3738612"/>
    <s v="    06253971000"/>
    <x v="0"/>
    <n v="20191024"/>
    <n v="21946"/>
    <n v="226256"/>
    <s v="ServiceRiser"/>
    <s v="1/2&quot;"/>
    <n v="111.4776549672643"/>
    <s v="91017047"/>
    <s v="(P)"/>
    <n v="57"/>
    <n v="0"/>
    <s v="DB 251952"/>
    <d v="2015-09-18T00:00:00"/>
    <s v="2&quot;"/>
    <n v="57"/>
    <s v="(P)"/>
    <s v="03445661"/>
    <x v="0"/>
    <x v="0"/>
  </r>
  <r>
    <n v="1620261"/>
    <s v="    07413860000"/>
    <x v="0"/>
    <n v="20191017"/>
    <n v="5772"/>
    <n v="397518"/>
    <s v="ServiceRiser"/>
    <s v="3/4&quot;"/>
    <n v="83.999746658934114"/>
    <s v="S2153011-16"/>
    <s v="(W)"/>
    <n v="45"/>
    <n v="45"/>
    <s v="DB 49907"/>
    <d v="2015-06-19T00:00:00"/>
    <s v="1&quot;"/>
    <n v="45"/>
    <s v="(W)"/>
    <s v="03439371"/>
    <x v="4"/>
    <x v="0"/>
  </r>
  <r>
    <n v="3421051"/>
    <s v="    26577163000"/>
    <x v="0"/>
    <n v="20191022"/>
    <n v="6993"/>
    <n v="4084365"/>
    <s v="ServiceRiser"/>
    <s v="1&quot;"/>
    <n v="174.17863132725256"/>
    <s v="03490047"/>
    <s v="(P)"/>
    <n v="60"/>
    <n v="60"/>
    <s v="DB 57823"/>
    <d v="2010-04-30T00:00:00"/>
    <s v="1&quot;"/>
    <n v="60"/>
    <s v="(P)"/>
    <s v="03329414"/>
    <x v="3"/>
    <x v="0"/>
  </r>
  <r>
    <n v="3374819"/>
    <s v="    26529911000"/>
    <x v="0"/>
    <n v="20191113"/>
    <n v="6085"/>
    <n v="893009"/>
    <s v="MultiMeterRiser"/>
    <s v="1&quot;"/>
    <n v="56.232283554767712"/>
    <s v="03328028"/>
    <s v="(P)"/>
    <n v="45"/>
    <m/>
    <s v="DB 61977"/>
    <d v="2009-09-24T00:00:00"/>
    <s v="2&quot;"/>
    <n v="45"/>
    <s v="(P)"/>
    <s v="03319247"/>
    <x v="0"/>
    <x v="0"/>
  </r>
  <r>
    <n v="2272499"/>
    <s v="    26330073000"/>
    <x v="0"/>
    <n v="20191111"/>
    <n v="146"/>
    <n v="858587"/>
    <s v="ServiceRiser"/>
    <s v="1&quot;"/>
    <n v="64.929696757308463"/>
    <s v="03322274"/>
    <s v="(P)"/>
    <n v="60"/>
    <n v="60"/>
    <s v="DB 14535"/>
    <d v="2010-01-05T00:00:00"/>
    <s v="2&quot;"/>
    <n v="60"/>
    <s v="(P)"/>
    <s v="03322597"/>
    <x v="0"/>
    <x v="0"/>
  </r>
  <r>
    <n v="1057637"/>
    <s v="    14061944000"/>
    <x v="0"/>
    <n v="20191030"/>
    <n v="22629"/>
    <n v="208939"/>
    <s v="ServiceRiser"/>
    <s v="3/4&quot;"/>
    <n v="47.396709246789669"/>
    <s v="S1038025-52"/>
    <s v="(W)"/>
    <n v="57"/>
    <n v="57"/>
    <s v="DB 129524"/>
    <d v="2013-03-11T00:00:00"/>
    <s v="2&quot;"/>
    <n v="57"/>
    <s v="(P)"/>
    <s v="03377141"/>
    <x v="0"/>
    <x v="0"/>
  </r>
  <r>
    <n v="351944"/>
    <s v="    13474035000"/>
    <x v="0"/>
    <n v="20191112"/>
    <n v="3846"/>
    <n v="420532"/>
    <s v="ServiceRiser"/>
    <s v="1&quot;"/>
    <n v="207.97865006833547"/>
    <s v="96018816"/>
    <s v="(P)"/>
    <n v="60"/>
    <n v="60"/>
    <s v="DB 12884"/>
    <d v="2018-03-20T00:00:00"/>
    <s v="2&quot;"/>
    <n v="60"/>
    <s v="(P)"/>
    <s v="03527966"/>
    <x v="0"/>
    <x v="0"/>
  </r>
  <r>
    <n v="3384315"/>
    <s v="    26560419000"/>
    <x v="0"/>
    <n v="20191017"/>
    <n v="23460"/>
    <n v="3503904"/>
    <s v="ServiceRiser"/>
    <s v="1&quot;"/>
    <n v="19.999999990625341"/>
    <s v="03433484"/>
    <s v="(P)"/>
    <n v="57"/>
    <n v="57"/>
    <s v="DB 239408"/>
    <d v="2015-04-13T00:00:00"/>
    <s v="2&quot;"/>
    <n v="57"/>
    <s v="(P)"/>
    <s v="03433483"/>
    <x v="0"/>
    <x v="0"/>
  </r>
  <r>
    <n v="3631364"/>
    <s v="    26498735000"/>
    <x v="0"/>
    <n v="20191105"/>
    <n v="9624"/>
    <n v="4652828"/>
    <s v="TwoPoundMeter"/>
    <s v="1&quot;"/>
    <n v="226.99999997620642"/>
    <s v="03534096"/>
    <s v="(P)"/>
    <n v="45"/>
    <n v="45"/>
    <s v="DB 106138"/>
    <d v="2012-05-04T00:00:00"/>
    <s v="4&quot;"/>
    <n v="45"/>
    <s v="(P)"/>
    <s v="03354661"/>
    <x v="2"/>
    <x v="0"/>
  </r>
  <r>
    <n v="3358810"/>
    <s v="    26570607000"/>
    <x v="0"/>
    <n v="20191024"/>
    <n v="2756"/>
    <n v="3816724"/>
    <s v="MultiMeterRiser"/>
    <s v="1&quot;"/>
    <n v="16.444586775350395"/>
    <s v="03468527"/>
    <s v="(P)"/>
    <n v="60"/>
    <n v="60"/>
    <s v="DB 8936"/>
    <d v="2015-05-29T00:00:00"/>
    <s v="2&quot;"/>
    <n v="60"/>
    <s v="(P)"/>
    <s v="03434896"/>
    <x v="0"/>
    <x v="0"/>
  </r>
  <r>
    <n v="3733570"/>
    <s v="    03151913000"/>
    <x v="0"/>
    <n v="20191024"/>
    <n v="30743"/>
    <n v="44599"/>
    <s v="ServiceRiser"/>
    <s v="1/2&quot;"/>
    <n v="100.25099897752084"/>
    <s v="90003872"/>
    <s v="(P)"/>
    <n v="57"/>
    <n v="57"/>
    <s v="DB 281231"/>
    <d v="2014-06-26T00:00:00"/>
    <s v="2&quot;"/>
    <n v="57"/>
    <s v="(P)"/>
    <s v="03412067"/>
    <x v="0"/>
    <x v="0"/>
  </r>
  <r>
    <n v="840702"/>
    <s v="    25037166000"/>
    <x v="0"/>
    <n v="20191025"/>
    <n v="1430"/>
    <n v="499262"/>
    <s v="TwoPoundMeter"/>
    <s v="1&quot;"/>
    <n v="24.489228936127212"/>
    <s v="99006166"/>
    <s v="(P)"/>
    <n v="0"/>
    <n v="0"/>
    <s v="DB 74998"/>
    <d v="2009-04-27T00:00:00"/>
    <s v="2&quot;"/>
    <n v="35"/>
    <s v="(P)"/>
    <s v="03301553"/>
    <x v="0"/>
    <x v="0"/>
  </r>
  <r>
    <n v="3353362"/>
    <s v="    26572059000"/>
    <x v="0"/>
    <n v="20191023"/>
    <n v="2956"/>
    <n v="4092334"/>
    <s v="ServiceRiser"/>
    <s v="1&quot;"/>
    <n v="47.943716008095478"/>
    <s v="03476478"/>
    <s v="(P)"/>
    <n v="45"/>
    <n v="45"/>
    <s v="DB 33364"/>
    <d v="2016-10-17T00:00:00"/>
    <s v="2&quot;"/>
    <n v="45"/>
    <s v="(P)"/>
    <s v="03469949"/>
    <x v="0"/>
    <x v="0"/>
  </r>
  <r>
    <n v="1037757"/>
    <s v="    13473303000"/>
    <x v="0"/>
    <n v="20191112"/>
    <n v="4456"/>
    <n v="658556"/>
    <s v="ServiceRiser"/>
    <s v="1&quot;"/>
    <n v="134.88773362298511"/>
    <s v="03302032"/>
    <s v="(P)"/>
    <n v="2"/>
    <n v="2"/>
    <s v="DB 43453"/>
    <d v="2009-01-21T00:00:00"/>
    <s v="2&quot;"/>
    <n v="55"/>
    <s v="(P)"/>
    <s v="03300994"/>
    <x v="0"/>
    <x v="0"/>
  </r>
  <r>
    <n v="3732219"/>
    <s v="    26597069000"/>
    <x v="0"/>
    <n v="20191111"/>
    <n v="7612"/>
    <n v="5180904"/>
    <s v="TwoPoundMeter"/>
    <s v="1&quot;"/>
    <n v="253.99999998773026"/>
    <s v="03555925"/>
    <s v="(P)"/>
    <n v="45"/>
    <n v="45"/>
    <s v="DB 271043"/>
    <d v="2017-05-24T00:00:00"/>
    <s v="2&quot;"/>
    <n v="45"/>
    <s v="(P)"/>
    <s v="03494980"/>
    <x v="0"/>
    <x v="0"/>
  </r>
  <r>
    <n v="3508403"/>
    <s v="    26575541000"/>
    <x v="0"/>
    <n v="20191111"/>
    <n v="190"/>
    <n v="4229147"/>
    <s v="ServiceRiser"/>
    <s v="1&quot;"/>
    <n v="445.9193686837674"/>
    <s v="03484270"/>
    <s v="(P)"/>
    <n v="60"/>
    <n v="60"/>
    <s v="DB 37181"/>
    <d v="2017-05-08T00:00:00"/>
    <s v="4&quot;"/>
    <n v="60"/>
    <s v="(P)"/>
    <s v="03489851"/>
    <x v="2"/>
    <x v="0"/>
  </r>
  <r>
    <n v="2956577"/>
    <s v="    13851371000"/>
    <x v="0"/>
    <n v="20191101"/>
    <n v="1625"/>
    <n v="442338"/>
    <s v="ServiceRiser"/>
    <s v="1&quot;"/>
    <n v="7.8367345096524472"/>
    <s v="90009469"/>
    <s v="(W)"/>
    <n v="0"/>
    <n v="0"/>
    <s v="DB 26433"/>
    <d v="2011-10-18T00:00:00"/>
    <s v="2&quot;"/>
    <n v="45"/>
    <s v="(P)"/>
    <s v="03347719"/>
    <x v="0"/>
    <x v="0"/>
  </r>
  <r>
    <n v="243855"/>
    <s v="    09332936000"/>
    <x v="0"/>
    <n v="20191105"/>
    <n v="9283"/>
    <n v="652890"/>
    <s v="ServiceRiser"/>
    <s v="1&quot;"/>
    <n v="18.494577092769799"/>
    <s v="03311395"/>
    <s v="(W)"/>
    <n v="2"/>
    <n v="2"/>
    <s v="DB 5666"/>
    <d v="2009-04-28T00:00:00"/>
    <s v="2&quot;"/>
    <n v="45"/>
    <s v="(W)"/>
    <s v="03301790"/>
    <x v="1"/>
    <x v="0"/>
  </r>
  <r>
    <n v="3528828"/>
    <s v="    26569784000"/>
    <x v="0"/>
    <n v="20191111"/>
    <n v="12935"/>
    <n v="3871131"/>
    <s v="TwoPoundMeter"/>
    <s v="2&quot;"/>
    <n v="694.54926937375376"/>
    <s v="03464977"/>
    <s v="(P)"/>
    <n v="60"/>
    <n v="60"/>
    <s v="DB 137543"/>
    <d v="2011-10-21T00:00:00"/>
    <s v="2&quot;"/>
    <n v="60"/>
    <s v="(P)"/>
    <s v="03350658"/>
    <x v="0"/>
    <x v="0"/>
  </r>
  <r>
    <n v="351912"/>
    <s v="    13473989000"/>
    <x v="0"/>
    <n v="20191112"/>
    <n v="3860"/>
    <n v="1009811"/>
    <s v="ServiceRiser"/>
    <s v="1&quot;"/>
    <n v="119.98846371600987"/>
    <s v="03332959"/>
    <s v="(P)"/>
    <n v="2"/>
    <n v="2"/>
    <s v="DB 44428"/>
    <d v="2010-08-06T00:00:00"/>
    <s v="6&quot;"/>
    <n v="60"/>
    <s v="(P)"/>
    <s v="03332942"/>
    <x v="6"/>
    <x v="0"/>
  </r>
  <r>
    <n v="2114619"/>
    <s v="    26485932000"/>
    <x v="0"/>
    <n v="20191021"/>
    <n v="30199"/>
    <n v="612079"/>
    <s v="TwoPoundMeter"/>
    <s v="1&quot;"/>
    <n v="23.674668862075784"/>
    <s v="03179631"/>
    <s v="(P)"/>
    <n v="0"/>
    <n v="0"/>
    <s v="DB 288055"/>
    <d v="2008-01-01T00:00:00"/>
    <s v="2&quot;"/>
    <n v="57"/>
    <s v="(P)"/>
    <s v="03179635"/>
    <x v="0"/>
    <x v="0"/>
  </r>
  <r>
    <n v="3477683"/>
    <s v="    26568230000"/>
    <x v="0"/>
    <n v="20191028"/>
    <n v="15656"/>
    <n v="4123574"/>
    <s v="TwoPoundMeter"/>
    <s v="1&quot;"/>
    <n v="24.223745968973851"/>
    <s v="03489845"/>
    <s v="(P)"/>
    <n v="57"/>
    <n v="57"/>
    <s v="DB 204371"/>
    <d v="2017-02-27T00:00:00"/>
    <s v="2&quot;"/>
    <n v="57"/>
    <s v="(P)"/>
    <s v="03497678"/>
    <x v="0"/>
    <x v="0"/>
  </r>
  <r>
    <n v="1017757"/>
    <s v="    25077828000"/>
    <x v="0"/>
    <n v="20191101"/>
    <n v="1975"/>
    <n v="2632434"/>
    <s v="MultiMeterRiser"/>
    <s v="2&quot;"/>
    <n v="28.735963692677316"/>
    <s v="03345640"/>
    <s v="(P)"/>
    <n v="45"/>
    <n v="45"/>
    <s v="DB 26384"/>
    <d v="2011-04-22T00:00:00"/>
    <s v="2&quot;"/>
    <n v="45"/>
    <s v="(P)"/>
    <s v="03341759"/>
    <x v="0"/>
    <x v="0"/>
  </r>
  <r>
    <n v="3477439"/>
    <s v="    11872120000"/>
    <x v="0"/>
    <n v="20191030"/>
    <n v="704"/>
    <n v="866586"/>
    <s v="ServiceRiser"/>
    <s v="1/2&quot;"/>
    <n v="96.670788385592829"/>
    <s v="03326652"/>
    <s v="(P)"/>
    <n v="45"/>
    <n v="45"/>
    <s v="DB 22187"/>
    <d v="2010-04-19T00:00:00"/>
    <s v="2&quot;"/>
    <n v="45"/>
    <s v="(P)"/>
    <s v="03326556"/>
    <x v="0"/>
    <x v="0"/>
  </r>
  <r>
    <n v="3587593"/>
    <s v="    08857275000"/>
    <x v="0"/>
    <n v="20191101"/>
    <n v="1490"/>
    <n v="3979128"/>
    <s v="ServiceRiser"/>
    <s v="1&quot;"/>
    <n v="66.000000019336071"/>
    <s v="03472130"/>
    <s v="(P)"/>
    <n v="45"/>
    <n v="45"/>
    <s v="DB 26729"/>
    <d v="2016-06-09T00:00:00"/>
    <s v="4&quot;"/>
    <n v="45"/>
    <s v="(P)"/>
    <s v="03450412"/>
    <x v="2"/>
    <x v="0"/>
  </r>
  <r>
    <n v="3623597"/>
    <s v="    26586036000"/>
    <x v="0"/>
    <n v="20191029"/>
    <n v="13599"/>
    <n v="4459186"/>
    <s v="ServiceRiser"/>
    <s v="1&quot;"/>
    <n v="159.66750848696427"/>
    <s v="03192684"/>
    <s v="(P)"/>
    <n v="60"/>
    <n v="60"/>
    <s v="DB 10580"/>
    <d v="2008-01-01T00:00:00"/>
    <s v="2&quot;"/>
    <n v="60"/>
    <s v="(P)"/>
    <s v="03167707"/>
    <x v="0"/>
    <x v="0"/>
  </r>
  <r>
    <n v="1768088"/>
    <s v="    08858169000"/>
    <x v="0"/>
    <n v="20191031"/>
    <n v="1636"/>
    <n v="3839523"/>
    <s v="ServiceRiser"/>
    <s v="1&quot;"/>
    <n v="195.00000005038635"/>
    <s v="03447640"/>
    <s v="(P)"/>
    <n v="45"/>
    <n v="45"/>
    <s v="DB 26803"/>
    <d v="2016-04-27T00:00:00"/>
    <s v="2&quot;"/>
    <n v="45"/>
    <s v="(P)"/>
    <s v="03447534"/>
    <x v="0"/>
    <x v="0"/>
  </r>
  <r>
    <n v="3224827"/>
    <s v="    26558192000"/>
    <x v="0"/>
    <n v="20191105"/>
    <n v="7874"/>
    <n v="3588310"/>
    <s v="TwoPoundMeter"/>
    <s v="1&quot;"/>
    <n v="121.99999997275502"/>
    <s v="03425382"/>
    <s v="(P)"/>
    <n v="0"/>
    <n v="0"/>
    <s v="DB 90819"/>
    <d v="2008-01-01T00:00:00"/>
    <s v="2&quot;"/>
    <n v="60"/>
    <s v="(P)"/>
    <s v="03192391"/>
    <x v="0"/>
    <x v="0"/>
  </r>
  <r>
    <n v="243858"/>
    <s v="    09332939000"/>
    <x v="0"/>
    <n v="20191105"/>
    <n v="9328"/>
    <n v="652895"/>
    <s v="TwoPoundMeter"/>
    <s v="1&quot;"/>
    <n v="16.146661505318914"/>
    <s v="03311383"/>
    <s v="(W)"/>
    <n v="2"/>
    <n v="2"/>
    <s v="DB 136"/>
    <d v="2009-04-28T00:00:00"/>
    <s v="2&quot;"/>
    <n v="45"/>
    <s v="(W)"/>
    <s v="03301790"/>
    <x v="1"/>
    <x v="0"/>
  </r>
  <r>
    <n v="2037133"/>
    <s v="    26519844000"/>
    <x v="0"/>
    <n v="20191031"/>
    <n v="32744"/>
    <n v="21964"/>
    <s v="TwoPoundMeter"/>
    <s v="1&quot;"/>
    <n v="229.05413942565187"/>
    <s v="99034439"/>
    <s v="(P)"/>
    <n v="60"/>
    <n v="60"/>
    <s v="DB 65980"/>
    <d v="2008-01-01T00:00:00"/>
    <s v="2&quot;"/>
    <n v="60"/>
    <s v="(P)"/>
    <s v="03193407"/>
    <x v="0"/>
    <x v="0"/>
  </r>
  <r>
    <n v="2155387"/>
    <s v="    26483340000"/>
    <x v="0"/>
    <n v="20191107"/>
    <n v="14349"/>
    <n v="1175021"/>
    <s v="TwoPoundMeter"/>
    <s v="1&quot;"/>
    <n v="51.181558154633166"/>
    <s v="03152077"/>
    <s v="(P)"/>
    <m/>
    <m/>
    <s v="DB 110838"/>
    <d v="2010-10-26T00:00:00"/>
    <s v="2&quot;"/>
    <n v="60"/>
    <s v="(P)"/>
    <s v="03153556"/>
    <x v="0"/>
    <x v="0"/>
  </r>
  <r>
    <n v="350633"/>
    <s v="    13333196000"/>
    <x v="0"/>
    <n v="20191030"/>
    <n v="10351"/>
    <n v="344701"/>
    <s v="TwoPoundMeter"/>
    <s v="2&quot;"/>
    <n v="1132.7415165115292"/>
    <s v="S2105002-11"/>
    <s v="(W)"/>
    <n v="0"/>
    <n v="0"/>
    <s v="DB 228705"/>
    <d v="2018-11-30T00:00:00"/>
    <s v="6&quot;"/>
    <n v="45"/>
    <s v="(P)"/>
    <s v="03527738"/>
    <x v="6"/>
    <x v="0"/>
  </r>
  <r>
    <n v="3014781"/>
    <s v="    18800307000"/>
    <x v="0"/>
    <n v="20191112"/>
    <n v="32884"/>
    <n v="17802"/>
    <s v="ServiceRiser"/>
    <s v="3/4&quot;"/>
    <n v="76.125834099024573"/>
    <s v="S1014135-57"/>
    <s v="(W)"/>
    <n v="60"/>
    <n v="60"/>
    <s v="DB 63535"/>
    <d v="2011-06-03T00:00:00"/>
    <s v="2&quot;"/>
    <n v="60"/>
    <s v="(W)"/>
    <s v="03345873"/>
    <x v="1"/>
    <x v="0"/>
  </r>
  <r>
    <n v="2855150"/>
    <s v="    26518525000"/>
    <x v="0"/>
    <n v="20191111"/>
    <n v="108"/>
    <n v="2467980"/>
    <s v="ServiceRiser"/>
    <s v="1&quot;"/>
    <n v="51.798210246411976"/>
    <s v="03386752"/>
    <s v="(P)"/>
    <n v="60"/>
    <n v="60"/>
    <s v="DB 14586"/>
    <d v="2013-07-23T00:00:00"/>
    <s v="2&quot;"/>
    <n v="60"/>
    <s v="(P)"/>
    <s v="03386754"/>
    <x v="0"/>
    <x v="0"/>
  </r>
  <r>
    <n v="2099374"/>
    <s v="    26521394000"/>
    <x v="0"/>
    <n v="20191104"/>
    <n v="2517"/>
    <n v="1079821"/>
    <s v="TwoPoundMeter"/>
    <s v="1&quot;"/>
    <n v="45.771232419961258"/>
    <s v="03331138"/>
    <s v="(P)"/>
    <n v="60"/>
    <m/>
    <s v="DB 6957"/>
    <d v="2009-02-17T00:00:00"/>
    <s v="2&quot;"/>
    <n v="60"/>
    <s v="(P)"/>
    <s v="03199384"/>
    <x v="0"/>
    <x v="0"/>
  </r>
  <r>
    <n v="3425298"/>
    <s v="    01852799000"/>
    <x v="0"/>
    <n v="20191104"/>
    <n v="2856"/>
    <n v="3691504"/>
    <s v="ServiceRiser"/>
    <s v="1&quot;"/>
    <n v="69.000000001724317"/>
    <s v="03449191"/>
    <s v="(P)"/>
    <n v="45"/>
    <n v="45"/>
    <s v="DB 21349"/>
    <d v="2016-01-19T00:00:00"/>
    <s v="4&quot;"/>
    <n v="45"/>
    <s v="(P)"/>
    <s v="03433563"/>
    <x v="2"/>
    <x v="0"/>
  </r>
  <r>
    <n v="219935"/>
    <s v="    11613320000"/>
    <x v="0"/>
    <n v="20191018"/>
    <n v="6399"/>
    <n v="393039"/>
    <s v="ServiceRiser"/>
    <s v="1&quot;"/>
    <n v="167.5094944101445"/>
    <s v="95015980"/>
    <s v="(P)"/>
    <n v="300"/>
    <n v="300"/>
    <s v="DB 228225"/>
    <d v="2011-07-12T00:00:00"/>
    <s v="2&quot;"/>
    <n v="60"/>
    <s v="(P)"/>
    <s v="03343376"/>
    <x v="0"/>
    <x v="0"/>
  </r>
  <r>
    <n v="3583872"/>
    <s v="    07301140000"/>
    <x v="0"/>
    <n v="20191108"/>
    <n v="8320"/>
    <n v="5191302"/>
    <s v="MultiMeterRiser"/>
    <s v="1&quot;"/>
    <n v="11.000000011068812"/>
    <s v="03530129"/>
    <s v="(P)"/>
    <n v="45"/>
    <n v="45"/>
    <s v="DB 271686"/>
    <d v="2018-07-02T00:00:00"/>
    <s v="1&quot;"/>
    <n v="45"/>
    <s v="(P)"/>
    <s v="03530141"/>
    <x v="3"/>
    <x v="0"/>
  </r>
  <r>
    <n v="3457641"/>
    <s v="    26576851000"/>
    <x v="0"/>
    <n v="20191025"/>
    <n v="17431"/>
    <n v="4333974"/>
    <s v="ServiceRiser"/>
    <s v="1&quot;"/>
    <n v="173.1848888751328"/>
    <s v="03488683"/>
    <s v="(P)"/>
    <n v="57"/>
    <n v="57"/>
    <s v="DB 187814"/>
    <d v="2017-07-11T00:00:00"/>
    <s v="2&quot;"/>
    <n v="57"/>
    <s v="(P)"/>
    <s v="03488679"/>
    <x v="0"/>
    <x v="0"/>
  </r>
  <r>
    <n v="3310688"/>
    <s v="    26555858000"/>
    <x v="0"/>
    <n v="20191023"/>
    <n v="2903"/>
    <n v="3066650"/>
    <s v="ServiceRiser"/>
    <s v="1&quot;"/>
    <n v="52.853455591644668"/>
    <s v="03416849"/>
    <s v="(P)"/>
    <n v="45"/>
    <n v="45"/>
    <s v="DB 33220"/>
    <d v="2014-10-13T00:00:00"/>
    <s v="2&quot;"/>
    <n v="45"/>
    <s v="(P)"/>
    <s v="03416844"/>
    <x v="0"/>
    <x v="0"/>
  </r>
  <r>
    <n v="3558725"/>
    <s v="    26572248000"/>
    <x v="0"/>
    <n v="20191114"/>
    <n v="31515"/>
    <n v="4144740"/>
    <s v="ServiceRiser"/>
    <s v="1&quot;"/>
    <n v="118.22199379370599"/>
    <s v="03473763"/>
    <s v="(P)"/>
    <n v="57"/>
    <n v="57"/>
    <s v="DB 281248"/>
    <d v="2017-01-10T00:00:00"/>
    <s v="2&quot;"/>
    <n v="57"/>
    <s v="(P)"/>
    <s v="03473946"/>
    <x v="0"/>
    <x v="0"/>
  </r>
  <r>
    <n v="2191378"/>
    <s v="    07602986000"/>
    <x v="0"/>
    <n v="20191018"/>
    <n v="6743"/>
    <n v="801787"/>
    <s v="ServiceRiser"/>
    <s v="1&quot;"/>
    <n v="60.808282388380611"/>
    <s v="03300859"/>
    <s v="(P)"/>
    <n v="60"/>
    <n v="60"/>
    <s v="DB 57875"/>
    <d v="2014-07-25T00:00:00"/>
    <s v="1&quot;"/>
    <n v="60"/>
    <s v="(P)"/>
    <s v="03398947"/>
    <x v="3"/>
    <x v="0"/>
  </r>
  <r>
    <n v="2908"/>
    <s v="    01313969000"/>
    <x v="0"/>
    <n v="20191024"/>
    <n v="11890"/>
    <n v="4373200"/>
    <s v="ServiceRiser"/>
    <s v="1&quot;"/>
    <n v="85.196976369113131"/>
    <s v="03488233"/>
    <s v="(P)"/>
    <n v="35"/>
    <n v="35"/>
    <s v="DB 271228"/>
    <d v="2017-03-09T00:00:00"/>
    <s v="2&quot;"/>
    <n v="35"/>
    <s v="(P)"/>
    <s v="03488230"/>
    <x v="0"/>
    <x v="0"/>
  </r>
  <r>
    <n v="2575463"/>
    <s v="    26536800000"/>
    <x v="0"/>
    <n v="20191017"/>
    <n v="14107"/>
    <n v="1809863"/>
    <s v="ServiceRiser"/>
    <s v="1&quot;"/>
    <n v="27.999999803098245"/>
    <s v="03349177"/>
    <s v="(P)"/>
    <n v="60"/>
    <n v="60"/>
    <s v="DB 108786"/>
    <d v="2010-08-25T00:00:00"/>
    <s v="2&quot;"/>
    <n v="60"/>
    <s v="(P)"/>
    <s v="03332556"/>
    <x v="0"/>
    <x v="0"/>
  </r>
  <r>
    <n v="1068058"/>
    <s v="    25088317000"/>
    <x v="0"/>
    <n v="20191114"/>
    <n v="26916"/>
    <n v="103919"/>
    <s v="TwoPoundMeter"/>
    <s v="2&quot;"/>
    <n v="59.473418044996578"/>
    <s v="S1030031-35"/>
    <s v="(W)"/>
    <n v="0"/>
    <n v="0"/>
    <s v="DB 230339"/>
    <d v="2009-01-01T00:00:00"/>
    <s v="2&quot;"/>
    <n v="57"/>
    <s v="(P)"/>
    <s v="03301801"/>
    <x v="0"/>
    <x v="0"/>
  </r>
  <r>
    <n v="319962"/>
    <s v="    12301580000"/>
    <x v="0"/>
    <n v="20191107"/>
    <n v="7746"/>
    <n v="655816"/>
    <s v="ServiceRiser"/>
    <s v="1&quot;"/>
    <n v="252.80353015429242"/>
    <s v="03321630"/>
    <s v="(P)"/>
    <n v="45"/>
    <n v="45"/>
    <s v="DB 82726"/>
    <d v="2010-04-22T00:00:00"/>
    <s v="4&quot;"/>
    <n v="45"/>
    <s v="(P)"/>
    <s v="03327950"/>
    <x v="2"/>
    <x v="0"/>
  </r>
  <r>
    <n v="1166695"/>
    <s v="    15132716000"/>
    <x v="0"/>
    <n v="20191029"/>
    <n v="31619"/>
    <n v="4984467"/>
    <s v="ServiceRiser"/>
    <s v="1/2&quot;"/>
    <n v="62.999999998925119"/>
    <s v="03458167"/>
    <s v="(P)"/>
    <n v="57"/>
    <n v="57"/>
    <s v="DB 290781"/>
    <d v="2018-08-28T00:00:00"/>
    <s v="2&quot;"/>
    <n v="57"/>
    <s v="(P)"/>
    <s v="03458145"/>
    <x v="0"/>
    <x v="0"/>
  </r>
  <r>
    <n v="3009141"/>
    <s v="    09272363000"/>
    <x v="0"/>
    <n v="20191025"/>
    <n v="20754"/>
    <n v="2970944"/>
    <s v="ServiceRiser"/>
    <s v="1&quot;"/>
    <n v="163.00000001034903"/>
    <s v="03414079"/>
    <s v="(P)"/>
    <n v="57"/>
    <n v="57"/>
    <s v="DB 7220"/>
    <d v="2014-08-05T00:00:00"/>
    <s v="2&quot;"/>
    <n v="57"/>
    <s v="(P)"/>
    <s v="03414238"/>
    <x v="0"/>
    <x v="0"/>
  </r>
  <r>
    <n v="3816214"/>
    <s v="    26582997000"/>
    <x v="0"/>
    <n v="20191105"/>
    <n v="7892"/>
    <n v="4508381"/>
    <s v="ServiceRiser"/>
    <s v="1&quot;"/>
    <n v="34.999999992580769"/>
    <s v="03511607"/>
    <s v="(P)"/>
    <n v="60"/>
    <n v="60"/>
    <s v="DB 93156"/>
    <d v="2018-01-08T00:00:00"/>
    <s v="2&quot;"/>
    <n v="60"/>
    <s v="(P)"/>
    <s v="03525820"/>
    <x v="0"/>
    <x v="0"/>
  </r>
  <r>
    <n v="2733199"/>
    <s v="    26415404000"/>
    <x v="0"/>
    <n v="20191104"/>
    <n v="1491"/>
    <n v="3608304"/>
    <s v="ServiceRiser"/>
    <s v="1&quot;"/>
    <n v="62.000000006471865"/>
    <s v="03441488"/>
    <s v="(P)"/>
    <n v="45"/>
    <n v="45"/>
    <s v="DB 26714"/>
    <d v="2015-12-04T00:00:00"/>
    <s v="2&quot;"/>
    <n v="45"/>
    <s v="(P)"/>
    <s v="03441858"/>
    <x v="0"/>
    <x v="0"/>
  </r>
  <r>
    <n v="3361318"/>
    <s v="    26559036000"/>
    <x v="0"/>
    <n v="20191022"/>
    <n v="3444"/>
    <n v="3286285"/>
    <s v="ServiceRiser"/>
    <s v="1&quot;"/>
    <n v="50.768477148207374"/>
    <s v="03428183"/>
    <s v="(P)"/>
    <n v="60"/>
    <n v="60"/>
    <s v="DB 7942"/>
    <d v="2015-01-06T00:00:00"/>
    <s v="2&quot;"/>
    <n v="60"/>
    <s v="(P)"/>
    <s v="03424199"/>
    <x v="0"/>
    <x v="0"/>
  </r>
  <r>
    <n v="372629"/>
    <s v="    13216446000"/>
    <x v="0"/>
    <n v="20191018"/>
    <n v="21529"/>
    <n v="241918"/>
    <s v="TwoPoundMeter"/>
    <s v="1&quot;"/>
    <n v="135.02665467264498"/>
    <s v="S1043020-44"/>
    <s v="(W)"/>
    <n v="0"/>
    <n v="0"/>
    <s v="DB 137487"/>
    <d v="2010-08-16T00:00:00"/>
    <s v="4&quot;"/>
    <n v="57"/>
    <s v="(P)"/>
    <s v="03327111"/>
    <x v="2"/>
    <x v="0"/>
  </r>
  <r>
    <n v="3784632"/>
    <s v="    26590331000"/>
    <x v="0"/>
    <n v="20191025"/>
    <n v="2115"/>
    <n v="4777257"/>
    <s v="TwoPoundMeter"/>
    <s v="1&quot;"/>
    <n v="15.000000006720279"/>
    <s v="03535982"/>
    <s v="(P)"/>
    <n v="35"/>
    <n v="35"/>
    <s v="DB 33510"/>
    <d v="2018-08-03T00:00:00"/>
    <s v="2&quot;"/>
    <n v="35"/>
    <s v="(P)"/>
    <s v="03535592"/>
    <x v="0"/>
    <x v="0"/>
  </r>
  <r>
    <n v="3245360"/>
    <s v="    26565832000"/>
    <x v="0"/>
    <n v="20191022"/>
    <n v="18746"/>
    <n v="4119935"/>
    <s v="TwoPoundMeter"/>
    <s v="2&quot;"/>
    <n v="166.99999998262081"/>
    <s v="03450603"/>
    <s v="(P)"/>
    <n v="60"/>
    <n v="60"/>
    <s v="DB 145032"/>
    <d v="2016-03-30T00:00:00"/>
    <s v="2&quot;"/>
    <n v="60"/>
    <s v="(P)"/>
    <s v="03450625"/>
    <x v="0"/>
    <x v="0"/>
  </r>
  <r>
    <n v="2907028"/>
    <s v="    26550023000"/>
    <x v="0"/>
    <n v="20191029"/>
    <n v="9656"/>
    <n v="2707695"/>
    <s v="TwoPoundMeter"/>
    <s v="2&quot;"/>
    <n v="845.45343527183741"/>
    <s v="03395906"/>
    <s v="(P)"/>
    <n v="60"/>
    <n v="60"/>
    <s v="DB 73635"/>
    <d v="2008-01-01T00:00:00"/>
    <s v="4&quot;"/>
    <n v="60"/>
    <s v="(P)"/>
    <s v="03197817"/>
    <x v="2"/>
    <x v="0"/>
  </r>
  <r>
    <n v="775680"/>
    <s v="    07301534000"/>
    <x v="0"/>
    <n v="20191108"/>
    <n v="8293"/>
    <n v="5191300"/>
    <s v="ServiceRiser"/>
    <s v="1&quot;"/>
    <n v="101.99999999660329"/>
    <s v="03530176"/>
    <s v="(P)"/>
    <n v="45"/>
    <n v="45"/>
    <s v="DB 271685"/>
    <d v="2018-07-02T00:00:00"/>
    <s v="2&quot;"/>
    <n v="45"/>
    <s v="(P)"/>
    <s v="03530072"/>
    <x v="0"/>
    <x v="0"/>
  </r>
  <r>
    <n v="1645369"/>
    <s v="    19162770000"/>
    <x v="0"/>
    <n v="20191018"/>
    <n v="22398"/>
    <n v="506603"/>
    <s v="ServiceRiser"/>
    <s v="1&quot;"/>
    <n v="228.40216621307667"/>
    <s v="03108601"/>
    <s v="(P)"/>
    <n v="0"/>
    <n v="0"/>
    <s v="DB 239510"/>
    <d v="2019-01-23T00:00:00"/>
    <s v="2&quot;"/>
    <n v="57"/>
    <s v="(P)"/>
    <s v="03564497"/>
    <x v="0"/>
    <x v="0"/>
  </r>
  <r>
    <n v="2589323"/>
    <s v="    26122996000"/>
    <x v="0"/>
    <n v="20191031"/>
    <n v="734"/>
    <n v="1835058"/>
    <s v="ServiceRiser"/>
    <s v="1/2&quot;"/>
    <n v="82.99999909004535"/>
    <s v="03350702"/>
    <s v="(P)"/>
    <n v="45"/>
    <n v="45"/>
    <s v="DB 26461"/>
    <d v="2011-12-14T00:00:00"/>
    <s v="2&quot;"/>
    <n v="45"/>
    <s v="(P)"/>
    <s v="03350704"/>
    <x v="0"/>
    <x v="0"/>
  </r>
  <r>
    <n v="1164908"/>
    <s v="    05412065000"/>
    <x v="0"/>
    <n v="20191021"/>
    <n v="3965"/>
    <n v="1037014"/>
    <s v="ServiceRiser"/>
    <s v="1/2&quot;"/>
    <n v="83.467992920229378"/>
    <s v="03342849"/>
    <s v="(P)"/>
    <n v="35"/>
    <n v="35"/>
    <s v="DB 54307"/>
    <d v="2011-10-18T00:00:00"/>
    <s v="2&quot;"/>
    <n v="35"/>
    <s v="(P)"/>
    <s v="03342827"/>
    <x v="0"/>
    <x v="0"/>
  </r>
  <r>
    <n v="1982537"/>
    <s v="    26515470000"/>
    <x v="0"/>
    <n v="20191028"/>
    <n v="18722"/>
    <n v="611947"/>
    <s v="TwoPoundMeter"/>
    <s v="1&quot;"/>
    <n v="67.88496980074396"/>
    <s v="03179548"/>
    <s v="(P)"/>
    <n v="0"/>
    <n v="0"/>
    <s v="DB 127200"/>
    <d v="2008-01-01T00:00:00"/>
    <s v="2&quot;"/>
    <n v="60"/>
    <s v="(P)"/>
    <s v="03181754"/>
    <x v="0"/>
    <x v="0"/>
  </r>
  <r>
    <n v="2568175"/>
    <s v="    26534347000"/>
    <x v="0"/>
    <n v="20191029"/>
    <n v="16228"/>
    <n v="2814918"/>
    <s v="TwoPoundMeter"/>
    <s v="1&quot;"/>
    <n v="284.15109172859366"/>
    <s v="03341811"/>
    <s v="(P)"/>
    <n v="57"/>
    <n v="57"/>
    <s v="DB 204888"/>
    <d v="2013-07-03T00:00:00"/>
    <s v="2&quot;"/>
    <n v="57"/>
    <s v="(W)"/>
    <s v="03379297"/>
    <x v="1"/>
    <x v="0"/>
  </r>
  <r>
    <n v="3790693"/>
    <s v="    26046824000"/>
    <x v="0"/>
    <n v="20191028"/>
    <n v="16613"/>
    <n v="5096487"/>
    <s v="TwoPoundMeter"/>
    <s v="2&quot;"/>
    <n v="406.9428235399958"/>
    <s v="03570486"/>
    <s v="(P)"/>
    <n v="57"/>
    <n v="57"/>
    <s v="DB 204123"/>
    <d v="2015-01-12T00:00:00"/>
    <s v="4&quot;"/>
    <n v="57"/>
    <s v="(P)"/>
    <s v="03425906"/>
    <x v="2"/>
    <x v="0"/>
  </r>
  <r>
    <n v="2496517"/>
    <s v="    26533556000"/>
    <x v="0"/>
    <n v="20191030"/>
    <n v="10190"/>
    <n v="1395034"/>
    <s v="TwoPoundMeter"/>
    <s v="1&quot;"/>
    <n v="159.28548168153844"/>
    <s v="03339418"/>
    <s v="(P)"/>
    <n v="45"/>
    <n v="45"/>
    <s v="DB 92966"/>
    <d v="2011-02-28T00:00:00"/>
    <s v="2&quot;"/>
    <n v="45"/>
    <s v="(P)"/>
    <s v="03342948"/>
    <x v="0"/>
    <x v="0"/>
  </r>
  <r>
    <n v="3349526"/>
    <s v="    26566960000"/>
    <x v="0"/>
    <n v="20191022"/>
    <n v="17365"/>
    <n v="3965529"/>
    <s v="TwoPoundMeter"/>
    <s v="1&quot;"/>
    <n v="93.641039370563448"/>
    <s v="03454204"/>
    <s v="(P)"/>
    <n v="57"/>
    <n v="57"/>
    <s v="DB 204251"/>
    <d v="2016-02-19T00:00:00"/>
    <s v="2&quot;"/>
    <n v="57"/>
    <s v="(P)"/>
    <s v="03456763"/>
    <x v="0"/>
    <x v="0"/>
  </r>
  <r>
    <n v="87427"/>
    <s v="    04856407000"/>
    <x v="0"/>
    <n v="20191104"/>
    <n v="1920"/>
    <n v="825784"/>
    <s v="ServiceRiser"/>
    <s v="1&quot;"/>
    <n v="42.391857757905029"/>
    <s v="03322909"/>
    <s v="(P)"/>
    <n v="45"/>
    <n v="2"/>
    <s v="DB 26665"/>
    <d v="2010-01-15T00:00:00"/>
    <s v="2&quot;"/>
    <n v="45"/>
    <s v="(P)"/>
    <s v="03321132"/>
    <x v="0"/>
    <x v="0"/>
  </r>
  <r>
    <n v="3768089"/>
    <s v="    26588996000"/>
    <x v="0"/>
    <n v="20191114"/>
    <n v="12875"/>
    <n v="5170902"/>
    <s v="TwoPoundMeter"/>
    <s v="2&quot;"/>
    <n v="512.99999992307585"/>
    <s v="03544447"/>
    <s v="(P)"/>
    <n v="60"/>
    <n v="60"/>
    <s v="DB 228466"/>
    <d v="2011-07-18T00:00:00"/>
    <s v="2&quot;"/>
    <n v="60"/>
    <s v="(P)"/>
    <s v="03333553"/>
    <x v="0"/>
    <x v="0"/>
  </r>
  <r>
    <n v="3250246"/>
    <s v="    25055310000"/>
    <x v="0"/>
    <n v="20191028"/>
    <n v="15640"/>
    <n v="152902"/>
    <s v="ServiceRiser"/>
    <s v="1&quot;"/>
    <n v="159.73201465754479"/>
    <s v="99032966"/>
    <s v="(P)"/>
    <n v="0"/>
    <n v="0"/>
    <s v="DB 201988"/>
    <d v="2016-12-13T00:00:00"/>
    <s v="6-5/8&quot;"/>
    <n v="57"/>
    <s v="(W)"/>
    <s v="03484618"/>
    <x v="7"/>
    <x v="0"/>
  </r>
  <r>
    <n v="1354894"/>
    <s v="    26398796000"/>
    <x v="0"/>
    <n v="20191112"/>
    <n v="4826"/>
    <n v="469324"/>
    <s v="TwoPoundMeter"/>
    <s v="1&quot;"/>
    <n v="338.01685596310455"/>
    <s v="03032388"/>
    <s v="(P)"/>
    <n v="55"/>
    <n v="55"/>
    <s v="DB 44175"/>
    <d v="2011-09-21T00:00:00"/>
    <s v="1&quot;"/>
    <n v="55"/>
    <s v="(W)"/>
    <s v="03349910"/>
    <x v="4"/>
    <x v="0"/>
  </r>
  <r>
    <n v="563964"/>
    <s v="    21867008000"/>
    <x v="0"/>
    <n v="20191022"/>
    <n v="3435"/>
    <n v="426851"/>
    <s v="ServiceRiser"/>
    <s v="1/2&quot;"/>
    <n v="48.244330241962544"/>
    <s v="03036424"/>
    <s v="(P)"/>
    <n v="0"/>
    <n v="0"/>
    <s v="DB 31833"/>
    <d v="2011-11-04T00:00:00"/>
    <s v="2&quot;"/>
    <n v="60"/>
    <s v="(P)"/>
    <s v="03312720"/>
    <x v="0"/>
    <x v="0"/>
  </r>
  <r>
    <n v="1943565"/>
    <s v="    26586097000"/>
    <x v="0"/>
    <n v="20191112"/>
    <n v="21193"/>
    <n v="5050073"/>
    <s v="ServiceRiser"/>
    <s v="1&quot;"/>
    <n v="21.999999986065067"/>
    <s v="03520725"/>
    <s v="(P)"/>
    <n v="57"/>
    <n v="57"/>
    <s v="DB 257307"/>
    <d v="2018-01-16T00:00:00"/>
    <s v="2&quot;"/>
    <n v="57"/>
    <s v="(P)"/>
    <s v="03520724"/>
    <x v="0"/>
    <x v="0"/>
  </r>
  <r>
    <n v="2022290"/>
    <s v="    08132416000"/>
    <x v="0"/>
    <n v="20191114"/>
    <n v="25068"/>
    <n v="134895"/>
    <s v="ServiceRiser"/>
    <s v="1&quot;"/>
    <n v="52.448984037991622"/>
    <s v="S1032031-11"/>
    <s v="(P)"/>
    <n v="0"/>
    <n v="0"/>
    <s v="DB 297065"/>
    <d v="2011-09-23T00:00:00"/>
    <s v="6&quot;"/>
    <n v="57"/>
    <s v="(P)"/>
    <s v="03337667"/>
    <x v="6"/>
    <x v="0"/>
  </r>
  <r>
    <n v="3280850"/>
    <s v="    26567942000"/>
    <x v="0"/>
    <n v="20191028"/>
    <n v="13957"/>
    <n v="3751535"/>
    <s v="MultiMeterRiser"/>
    <s v="1&quot;"/>
    <n v="46.999999996896946"/>
    <s v="03458371"/>
    <s v="(P)"/>
    <n v="60"/>
    <n v="60"/>
    <s v="DB 8825"/>
    <d v="2012-09-24T00:00:00"/>
    <s v="2&quot;"/>
    <n v="60"/>
    <s v="(P)"/>
    <s v="03367870"/>
    <x v="0"/>
    <x v="0"/>
  </r>
  <r>
    <n v="3134408"/>
    <s v="    26537719000"/>
    <x v="0"/>
    <n v="20191108"/>
    <n v="7865"/>
    <n v="1961461"/>
    <s v="ServiceRiser"/>
    <s v="1&quot;"/>
    <n v="361.88904347614692"/>
    <s v="03354431"/>
    <s v="(P)"/>
    <n v="60"/>
    <n v="60"/>
    <s v="DB 76619"/>
    <d v="2012-04-30T00:00:00"/>
    <s v="4&quot;"/>
    <n v="60"/>
    <s v="(P)"/>
    <s v="03355810"/>
    <x v="2"/>
    <x v="0"/>
  </r>
  <r>
    <n v="501775"/>
    <s v="    19240842000"/>
    <x v="0"/>
    <n v="20191113"/>
    <n v="14974"/>
    <n v="639413"/>
    <s v="TwoPoundMeter"/>
    <s v="1&quot;"/>
    <n v="57.895124849955693"/>
    <s v="91021466"/>
    <s v="(P)"/>
    <n v="0"/>
    <n v="0"/>
    <s v="DB 213293"/>
    <d v="2009-01-01T00:00:00"/>
    <s v="2&quot;"/>
    <n v="57"/>
    <s v="(P)"/>
    <s v="03301673"/>
    <x v="0"/>
    <x v="0"/>
  </r>
  <r>
    <n v="1480957"/>
    <s v="    03311932000"/>
    <x v="0"/>
    <n v="20191028"/>
    <n v="8932"/>
    <n v="683759"/>
    <s v="ServiceRiser"/>
    <s v="1&quot;"/>
    <n v="150.21258104727823"/>
    <s v="03314721"/>
    <s v="(P)"/>
    <n v="175"/>
    <n v="2"/>
    <s v="DB 74139"/>
    <d v="2009-11-04T00:00:00"/>
    <s v="2&quot;"/>
    <n v="28"/>
    <s v="(P)"/>
    <s v="03314778"/>
    <x v="0"/>
    <x v="0"/>
  </r>
  <r>
    <n v="3438027"/>
    <s v="    26577019000"/>
    <x v="0"/>
    <n v="20191114"/>
    <n v="21712"/>
    <n v="4176736"/>
    <s v="ServiceRiser"/>
    <s v="1&quot;"/>
    <n v="15.365260683656871"/>
    <s v="03492201"/>
    <s v="(P)"/>
    <n v="57"/>
    <n v="57"/>
    <s v="DB 242234"/>
    <d v="2017-02-15T00:00:00"/>
    <s v="2&quot;"/>
    <n v="57"/>
    <s v="(P)"/>
    <s v="03453079"/>
    <x v="0"/>
    <x v="0"/>
  </r>
  <r>
    <n v="2849441"/>
    <s v="    07602978000"/>
    <x v="0"/>
    <n v="20191018"/>
    <n v="6739"/>
    <n v="3029415"/>
    <s v="ServiceRiser"/>
    <s v="1&quot;"/>
    <n v="101.00000000601629"/>
    <s v="03399304"/>
    <s v="(P)"/>
    <n v="60"/>
    <n v="60"/>
    <s v="DB 57872"/>
    <d v="2014-07-25T00:00:00"/>
    <s v="6&quot;"/>
    <n v="60"/>
    <s v="(P)"/>
    <s v="03398939"/>
    <x v="6"/>
    <x v="0"/>
  </r>
  <r>
    <n v="3003662"/>
    <s v="    26554303000"/>
    <x v="0"/>
    <n v="20191111"/>
    <n v="17766"/>
    <n v="3081836"/>
    <s v="ServiceRiser"/>
    <s v="2&quot;"/>
    <n v="86.594737493078384"/>
    <s v="03411989"/>
    <s v="(P)"/>
    <n v="60"/>
    <n v="60"/>
    <s v="DB 181994"/>
    <d v="2014-07-09T00:00:00"/>
    <s v="4&quot;"/>
    <n v="60"/>
    <s v="(P)"/>
    <s v="03411988"/>
    <x v="2"/>
    <x v="0"/>
  </r>
  <r>
    <n v="3659001"/>
    <s v="    26475349000"/>
    <x v="0"/>
    <n v="20191101"/>
    <n v="16537"/>
    <n v="526905"/>
    <s v="ServiceRiser"/>
    <s v="1&quot;"/>
    <n v="45.100536391056721"/>
    <s v="03146169"/>
    <s v="(P)"/>
    <n v="0"/>
    <n v="0"/>
    <s v="DB 184258"/>
    <d v="2008-01-01T00:00:00"/>
    <s v="2&quot;"/>
    <n v="60"/>
    <s v="(P)"/>
    <s v="03193691"/>
    <x v="0"/>
    <x v="0"/>
  </r>
  <r>
    <n v="1869963"/>
    <s v="    07413424000"/>
    <x v="0"/>
    <n v="20191108"/>
    <n v="6043"/>
    <n v="642205"/>
    <s v="TwoPoundMeter"/>
    <s v="1/2&quot;"/>
    <n v="109.79746013784032"/>
    <s v="03176745"/>
    <s v="(P)"/>
    <n v="0"/>
    <n v="0"/>
    <s v="DB 271190"/>
    <d v="2008-01-01T00:00:00"/>
    <s v="4&quot;"/>
    <n v="45"/>
    <s v="(P)"/>
    <s v="03176725"/>
    <x v="2"/>
    <x v="0"/>
  </r>
  <r>
    <n v="2343056"/>
    <s v="    26523053000"/>
    <x v="0"/>
    <n v="20191108"/>
    <n v="8468"/>
    <n v="1379852"/>
    <s v="TwoPoundMeter"/>
    <s v="1&quot;"/>
    <n v="104.89789482295562"/>
    <s v="03204394"/>
    <s v="(P)"/>
    <n v="45"/>
    <n v="45"/>
    <s v="DB 90895"/>
    <d v="2008-01-01T00:00:00"/>
    <s v="2&quot;"/>
    <n v="45"/>
    <s v="(P)"/>
    <s v="03177992"/>
    <x v="0"/>
    <x v="0"/>
  </r>
  <r>
    <n v="3300544"/>
    <s v="    21861952000"/>
    <x v="0"/>
    <n v="20191022"/>
    <n v="3430"/>
    <n v="1698261"/>
    <s v="ServiceRiser"/>
    <s v="1&quot;"/>
    <n v="88.0000009003098"/>
    <s v="03314090"/>
    <s v="(P)"/>
    <n v="60"/>
    <n v="60"/>
    <s v="DB 26967"/>
    <d v="2011-11-04T00:00:00"/>
    <s v="2&quot;"/>
    <n v="60"/>
    <s v="(P)"/>
    <s v="03312720"/>
    <x v="0"/>
    <x v="0"/>
  </r>
  <r>
    <n v="330810"/>
    <s v="    13862201000"/>
    <x v="0"/>
    <n v="20191104"/>
    <n v="1363"/>
    <n v="444198"/>
    <s v="ServiceRiser"/>
    <s v="1&quot;"/>
    <n v="42.107226364128437"/>
    <s v="96036885"/>
    <s v="(P)"/>
    <n v="45"/>
    <n v="45"/>
    <s v="DB 23443"/>
    <d v="2011-06-29T00:00:00"/>
    <s v="2&quot;"/>
    <n v="45"/>
    <s v="(P)"/>
    <s v="03342631"/>
    <x v="0"/>
    <x v="0"/>
  </r>
  <r>
    <n v="178335"/>
    <s v="    26520675000"/>
    <x v="0"/>
    <n v="20191021"/>
    <n v="21689"/>
    <n v="648501"/>
    <s v="TwoPoundMeter"/>
    <s v="1&quot;"/>
    <n v="25.99275162436787"/>
    <s v="03196923"/>
    <s v="(P)"/>
    <n v="0"/>
    <n v="0"/>
    <s v="DB 137211"/>
    <d v="2008-01-01T00:00:00"/>
    <s v="1&quot;"/>
    <n v="57"/>
    <s v="(P)"/>
    <s v="03318806"/>
    <x v="3"/>
    <x v="0"/>
  </r>
  <r>
    <n v="908310"/>
    <s v="    25053276000"/>
    <x v="0"/>
    <n v="20191106"/>
    <n v="10228"/>
    <n v="346865"/>
    <s v="TwoPoundMeter"/>
    <s v="1/2&quot;"/>
    <n v="221.68181681305683"/>
    <s v="91029816"/>
    <s v="(P)"/>
    <n v="45"/>
    <n v="45"/>
    <s v="DB 105210"/>
    <d v="2012-10-16T00:00:00"/>
    <s v="4&quot;"/>
    <n v="45"/>
    <s v="(P)"/>
    <s v="03352014"/>
    <x v="2"/>
    <x v="0"/>
  </r>
  <r>
    <n v="3368447"/>
    <s v="    26550264000"/>
    <x v="0"/>
    <n v="20191028"/>
    <n v="12666"/>
    <n v="2963741"/>
    <s v="TwoPoundMeter"/>
    <s v="1&quot;"/>
    <n v="39.760552550021572"/>
    <s v="03410980"/>
    <s v="(P)"/>
    <n v="60"/>
    <n v="60"/>
    <s v="DB 137744"/>
    <d v="2014-06-30T00:00:00"/>
    <s v="2&quot;"/>
    <n v="60"/>
    <s v="(P)"/>
    <s v="03399216"/>
    <x v="0"/>
    <x v="0"/>
  </r>
  <r>
    <n v="838485"/>
    <s v="    25016880000"/>
    <x v="0"/>
    <n v="20191023"/>
    <n v="2972"/>
    <n v="433267"/>
    <s v="ServiceRiser"/>
    <s v="1&quot;"/>
    <n v="211.50837881557194"/>
    <s v="98013207"/>
    <s v="(P)"/>
    <n v="45"/>
    <n v="45"/>
    <s v="DB 33385"/>
    <d v="2018-06-05T00:00:00"/>
    <s v="2&quot;"/>
    <n v="45"/>
    <s v="(P)"/>
    <s v="03538808"/>
    <x v="0"/>
    <x v="0"/>
  </r>
  <r>
    <n v="30437"/>
    <s v="    01316292000"/>
    <x v="0"/>
    <n v="20191024"/>
    <n v="11866"/>
    <n v="647633"/>
    <s v="TwoPoundMeter"/>
    <s v="1&quot;"/>
    <n v="28.18513441433829"/>
    <s v="97014465"/>
    <s v="(P)"/>
    <n v="0"/>
    <n v="0"/>
    <s v="DB 66995"/>
    <d v="2008-01-01T00:00:00"/>
    <s v="2&quot;"/>
    <n v="35"/>
    <s v="(P)"/>
    <s v="03187217"/>
    <x v="0"/>
    <x v="0"/>
  </r>
  <r>
    <n v="2305240"/>
    <s v="    10865666000"/>
    <x v="0"/>
    <n v="20191104"/>
    <n v="1859"/>
    <n v="3227070"/>
    <s v="ServiceRiser"/>
    <s v="1&quot;"/>
    <n v="38.999999974835653"/>
    <s v="03422657"/>
    <s v="(P)"/>
    <n v="45"/>
    <n v="45"/>
    <s v="DB 26675"/>
    <d v="2014-12-12T00:00:00"/>
    <s v="2&quot;"/>
    <n v="45"/>
    <s v="(P)"/>
    <s v="03422653"/>
    <x v="0"/>
    <x v="0"/>
  </r>
  <r>
    <n v="1854897"/>
    <s v="    08081697000"/>
    <x v="0"/>
    <n v="20191108"/>
    <n v="31923"/>
    <n v="524305"/>
    <s v="TwoPoundMeter"/>
    <s v="1&quot;"/>
    <n v="72.290870640626252"/>
    <s v="93008184"/>
    <s v="(P)"/>
    <n v="0"/>
    <n v="0"/>
    <s v="DB 288811"/>
    <d v="2009-04-13T00:00:00"/>
    <s v="2&quot;"/>
    <n v="57"/>
    <s v="(P)"/>
    <s v="03311280"/>
    <x v="0"/>
    <x v="0"/>
  </r>
  <r>
    <n v="373582"/>
    <s v="    14321153000"/>
    <x v="0"/>
    <n v="20191106"/>
    <n v="8044"/>
    <n v="4199147"/>
    <s v="ServiceRiser"/>
    <s v="1&quot;"/>
    <n v="59.648272891703144"/>
    <s v="03466490"/>
    <s v="(P)"/>
    <n v="60"/>
    <n v="60"/>
    <s v="DB 93110"/>
    <d v="2016-09-02T00:00:00"/>
    <s v="4&quot;"/>
    <n v="45"/>
    <s v="(P)"/>
    <s v="03442015"/>
    <x v="2"/>
    <x v="0"/>
  </r>
  <r>
    <n v="3819506"/>
    <s v="    26585550000"/>
    <x v="0"/>
    <n v="20191022"/>
    <n v="24496"/>
    <n v="5119734"/>
    <s v="TwoPoundMeter"/>
    <s v="1&quot;"/>
    <n v="151.00000002410377"/>
    <s v="03576270"/>
    <s v="(P)"/>
    <n v="57"/>
    <n v="57"/>
    <s v="DB 79866"/>
    <d v="2018-06-11T00:00:00"/>
    <s v="2&quot;"/>
    <n v="57"/>
    <s v="(P)"/>
    <s v="03534362"/>
    <x v="0"/>
    <x v="0"/>
  </r>
  <r>
    <n v="340303"/>
    <s v="    13233308000"/>
    <x v="0"/>
    <n v="20191114"/>
    <n v="25383"/>
    <n v="664558"/>
    <s v="ServiceRiser"/>
    <s v="1&quot;"/>
    <n v="162.13218346203391"/>
    <s v="03319450"/>
    <s v="(P)"/>
    <n v="2"/>
    <n v="2"/>
    <s v="DB 233208"/>
    <d v="2010-02-10T00:00:00"/>
    <s v="2&quot;"/>
    <n v="57"/>
    <s v="(P)"/>
    <s v="03319430"/>
    <x v="0"/>
    <x v="0"/>
  </r>
  <r>
    <n v="3598054"/>
    <s v="    26575103000"/>
    <x v="0"/>
    <n v="20191022"/>
    <n v="15062"/>
    <n v="4740043"/>
    <s v="TwoPoundMeter"/>
    <s v="2&quot;"/>
    <n v="44.005837336743838"/>
    <s v="03523289"/>
    <s v="(P)"/>
    <n v="57"/>
    <n v="57"/>
    <s v="DB 224664"/>
    <d v="2018-07-06T00:00:00"/>
    <s v="2&quot;"/>
    <n v="57"/>
    <s v="(P)"/>
    <s v="03527655"/>
    <x v="0"/>
    <x v="0"/>
  </r>
  <r>
    <n v="2018126"/>
    <s v="    26511461000"/>
    <x v="0"/>
    <n v="20191017"/>
    <n v="14118"/>
    <n v="608068"/>
    <s v="TwoPoundMeter"/>
    <s v="1&quot;"/>
    <n v="49.971211801488209"/>
    <s v="03170093"/>
    <s v="(P)"/>
    <n v="0"/>
    <n v="0"/>
    <s v="DB 107553"/>
    <d v="2008-01-01T00:00:00"/>
    <s v="2&quot;"/>
    <n v="60"/>
    <s v="(P)"/>
    <s v="03175256"/>
    <x v="0"/>
    <x v="0"/>
  </r>
  <r>
    <n v="2466182"/>
    <s v="    26326153000"/>
    <x v="0"/>
    <n v="20191111"/>
    <n v="160"/>
    <n v="1449436"/>
    <s v="MultiMeterRiser"/>
    <s v="1&quot;"/>
    <n v="33.083405916016453"/>
    <s v="03337963"/>
    <s v="(P)"/>
    <m/>
    <m/>
    <s v="DB 14552"/>
    <d v="2011-01-18T00:00:00"/>
    <s v="2&quot;"/>
    <n v="60"/>
    <s v="(P)"/>
    <s v="03337964"/>
    <x v="0"/>
    <x v="0"/>
  </r>
  <r>
    <n v="3523658"/>
    <s v="    26580562000"/>
    <x v="0"/>
    <n v="20191028"/>
    <n v="16816"/>
    <n v="4426378"/>
    <s v="ServiceRiser"/>
    <s v="1&quot;"/>
    <n v="24.256833844711956"/>
    <s v="03513680"/>
    <s v="(P)"/>
    <n v="57"/>
    <n v="57"/>
    <s v="DB 204376"/>
    <d v="2017-08-22T00:00:00"/>
    <s v="2&quot;"/>
    <n v="57"/>
    <s v="(P)"/>
    <s v="03502868"/>
    <x v="0"/>
    <x v="0"/>
  </r>
  <r>
    <n v="330355"/>
    <s v="    26353598000"/>
    <x v="0"/>
    <n v="20191025"/>
    <n v="2207"/>
    <n v="945404"/>
    <s v="TwoPoundMeter"/>
    <s v="1&quot;"/>
    <n v="57.797983913397509"/>
    <s v="03324039"/>
    <s v="(P)"/>
    <n v="2"/>
    <n v="2"/>
    <s v="DB 30649"/>
    <d v="2010-02-25T00:00:00"/>
    <s v="2&quot;"/>
    <n v="35"/>
    <s v="(P)"/>
    <s v="03324940"/>
    <x v="0"/>
    <x v="0"/>
  </r>
  <r>
    <n v="484125"/>
    <s v="    18323671000"/>
    <x v="0"/>
    <n v="20191031"/>
    <n v="11345"/>
    <n v="325784"/>
    <s v="ServiceRiser"/>
    <s v="1/2&quot;"/>
    <n v="32.921463349500129"/>
    <s v="97010354"/>
    <s v="(P)"/>
    <n v="35"/>
    <n v="35"/>
    <s v="DB 296776"/>
    <d v="2019-03-18T00:00:00"/>
    <s v="2&quot;"/>
    <n v="35"/>
    <s v="(P)"/>
    <s v="03565475"/>
    <x v="0"/>
    <x v="0"/>
  </r>
  <r>
    <n v="87275"/>
    <s v="    04851590000"/>
    <x v="0"/>
    <n v="20191101"/>
    <n v="1886"/>
    <n v="3492304"/>
    <s v="ServiceRiser"/>
    <s v="1/2&quot;"/>
    <n v="12.00000001698865"/>
    <s v="03425183"/>
    <s v="(P)"/>
    <n v="45"/>
    <n v="45"/>
    <s v="DB 26698"/>
    <d v="2015-07-06T00:00:00"/>
    <s v="2&quot;"/>
    <n v="45"/>
    <s v="(P)"/>
    <s v="03425165"/>
    <x v="0"/>
    <x v="0"/>
  </r>
  <r>
    <n v="2867954"/>
    <s v="    26545184000"/>
    <x v="0"/>
    <n v="20191029"/>
    <n v="32377"/>
    <n v="2478790"/>
    <s v="ServiceRiser"/>
    <s v="1&quot;"/>
    <n v="19.999999957527002"/>
    <s v="03378103"/>
    <s v="(P)"/>
    <n v="50"/>
    <n v="50"/>
    <s v="DB 6656"/>
    <d v="2013-04-05T00:00:00"/>
    <s v="2&quot;"/>
    <n v="50"/>
    <s v="(P)"/>
    <s v="03377972"/>
    <x v="0"/>
    <x v="0"/>
  </r>
  <r>
    <n v="225510"/>
    <s v="    09012843000"/>
    <x v="0"/>
    <n v="20191114"/>
    <n v="27540"/>
    <n v="466170"/>
    <s v="ServiceRiser"/>
    <s v="1&quot;"/>
    <n v="109.3502401109639"/>
    <s v="97021913"/>
    <s v="(P)"/>
    <n v="0"/>
    <n v="0"/>
    <s v="DB 231472"/>
    <d v="2009-09-09T00:00:00"/>
    <s v="2&quot;"/>
    <n v="57"/>
    <s v="(P)"/>
    <s v="03318812"/>
    <x v="0"/>
    <x v="0"/>
  </r>
  <r>
    <n v="3054738"/>
    <s v="    26418911000"/>
    <x v="0"/>
    <n v="20191028"/>
    <n v="607"/>
    <n v="3009365"/>
    <s v="ServiceRiser"/>
    <s v="1&quot;"/>
    <n v="26.439949653338985"/>
    <s v="03416459"/>
    <s v="(P)"/>
    <n v="60"/>
    <n v="60"/>
    <s v="DB 33263"/>
    <d v="2014-09-05T00:00:00"/>
    <s v="2&quot;"/>
    <n v="60"/>
    <s v="(P)"/>
    <s v="03416457"/>
    <x v="0"/>
    <x v="0"/>
  </r>
  <r>
    <n v="3627912"/>
    <s v="    26560242000"/>
    <x v="0"/>
    <n v="20191114"/>
    <n v="12839"/>
    <n v="3231072"/>
    <s v="TwoPoundMeter"/>
    <s v="1&quot;"/>
    <n v="277.86046658879417"/>
    <s v="03420846"/>
    <s v="(P)"/>
    <n v="60"/>
    <n v="60"/>
    <s v="DB 137684"/>
    <d v="2013-03-11T00:00:00"/>
    <s v="4&quot;"/>
    <n v="60"/>
    <s v="(P)"/>
    <s v="03377768"/>
    <x v="2"/>
    <x v="0"/>
  </r>
  <r>
    <n v="2503575"/>
    <s v="    26534642000"/>
    <x v="0"/>
    <n v="20191104"/>
    <n v="1383"/>
    <n v="1635459"/>
    <s v="MultiMeterRiser"/>
    <s v="2&quot;"/>
    <n v="32.611893540899061"/>
    <s v="03342955"/>
    <s v="(P)"/>
    <n v="45"/>
    <n v="45"/>
    <s v="DB 23443"/>
    <d v="2011-06-29T00:00:00"/>
    <s v="2&quot;"/>
    <n v="45"/>
    <s v="(P)"/>
    <s v="03342631"/>
    <x v="0"/>
    <x v="0"/>
  </r>
  <r>
    <n v="3403048"/>
    <s v="    26566276000"/>
    <x v="0"/>
    <n v="20191112"/>
    <n v="21094"/>
    <n v="4003932"/>
    <s v="TwoPoundMeter"/>
    <s v="1&quot;"/>
    <n v="14.999999988355203"/>
    <s v="03468808"/>
    <s v="(P)"/>
    <n v="57"/>
    <n v="57"/>
    <s v="DB 256569"/>
    <d v="2009-01-01T00:00:00"/>
    <s v="6&quot;"/>
    <n v="57"/>
    <s v="(P)"/>
    <s v="03003625"/>
    <x v="6"/>
    <x v="0"/>
  </r>
  <r>
    <n v="3749832"/>
    <s v="    26597952000"/>
    <x v="0"/>
    <n v="20191113"/>
    <n v="26103"/>
    <n v="4934867"/>
    <s v="TwoPoundMeter"/>
    <s v="1&quot;"/>
    <n v="58.00003631861852"/>
    <s v="03558720"/>
    <s v="(P)"/>
    <n v="57"/>
    <n v="57"/>
    <s v="DB 233369"/>
    <d v="2015-03-19T00:00:00"/>
    <s v="2&quot;"/>
    <n v="57"/>
    <s v="(P)"/>
    <s v="03431879"/>
    <x v="0"/>
    <x v="0"/>
  </r>
  <r>
    <n v="3468475"/>
    <s v="    02858458000"/>
    <x v="0"/>
    <n v="20190613"/>
    <n v="389"/>
    <n v="454184"/>
    <s v="ServiceRiser"/>
    <s v="1&quot;"/>
    <n v="11.645516543969402"/>
    <s v="94037580"/>
    <s v="(P)"/>
    <n v="45"/>
    <n v="45"/>
    <s v="DB 35124"/>
    <d v="2013-07-10T00:00:00"/>
    <s v="1&quot;"/>
    <n v="45"/>
    <s v="(P)"/>
    <s v="03384080"/>
    <x v="3"/>
    <x v="0"/>
  </r>
  <r>
    <n v="3428895"/>
    <s v="    18254985000"/>
    <x v="0"/>
    <n v="20191017"/>
    <n v="25250"/>
    <n v="2500793"/>
    <s v="ServiceRiser"/>
    <s v="2&quot;"/>
    <n v="7.0000000054950933"/>
    <s v="03378502"/>
    <s v="(P)"/>
    <n v="57"/>
    <n v="57"/>
    <s v="DB 264757"/>
    <d v="2013-05-13T00:00:00"/>
    <s v="2&quot;"/>
    <n v="57"/>
    <s v="(P)"/>
    <s v="03378495"/>
    <x v="0"/>
    <x v="0"/>
  </r>
  <r>
    <n v="3167633"/>
    <s v="    26562387000"/>
    <x v="0"/>
    <n v="20191022"/>
    <n v="3439"/>
    <n v="3363915"/>
    <s v="ServiceRiser"/>
    <s v="1&quot;"/>
    <n v="28.999999996334751"/>
    <s v="03438911"/>
    <s v="(P)"/>
    <n v="60"/>
    <n v="60"/>
    <s v="DB 7945"/>
    <d v="2015-01-06T00:00:00"/>
    <s v="2&quot;"/>
    <n v="60"/>
    <s v="(P)"/>
    <s v="03424199"/>
    <x v="0"/>
    <x v="0"/>
  </r>
  <r>
    <n v="1774419"/>
    <s v="    08858236000"/>
    <x v="0"/>
    <n v="20191101"/>
    <n v="1628"/>
    <n v="443073"/>
    <s v="MultiMeterRiser"/>
    <s v="1/2&quot;"/>
    <n v="78.813441389558434"/>
    <s v="S2234019-16"/>
    <s v="(P)"/>
    <n v="45"/>
    <n v="45"/>
    <s v="DB 26805"/>
    <d v="2016-04-26T00:00:00"/>
    <s v="4&quot;"/>
    <n v="45"/>
    <s v="(P)"/>
    <s v="03447533"/>
    <x v="2"/>
    <x v="0"/>
  </r>
  <r>
    <n v="3734209"/>
    <s v="    26581639000"/>
    <x v="0"/>
    <n v="20191112"/>
    <n v="32916"/>
    <n v="4363994"/>
    <s v="TwoPoundMeter"/>
    <s v="1&quot;"/>
    <n v="105.00000001950151"/>
    <s v="03507221"/>
    <s v="(P)"/>
    <n v="60"/>
    <n v="60"/>
    <s v="DB 64246"/>
    <d v="2017-04-07T00:00:00"/>
    <s v="2&quot;"/>
    <n v="60"/>
    <s v="(P)"/>
    <s v="03440350"/>
    <x v="0"/>
    <x v="0"/>
  </r>
  <r>
    <n v="2031757"/>
    <s v="    26514984000"/>
    <x v="0"/>
    <n v="20191025"/>
    <n v="11807"/>
    <n v="618837"/>
    <s v="TwoPoundMeter"/>
    <s v="1&quot;"/>
    <n v="100.22772078969884"/>
    <s v="03178214"/>
    <s v="(P)"/>
    <n v="0"/>
    <n v="0"/>
    <s v="DB 14932"/>
    <d v="2017-07-17T00:00:00"/>
    <s v="6&quot;"/>
    <n v="35"/>
    <s v="(P)"/>
    <s v="03501861"/>
    <x v="6"/>
    <x v="0"/>
  </r>
  <r>
    <n v="2525946"/>
    <s v="    26533774000"/>
    <x v="0"/>
    <n v="20191111"/>
    <n v="13039"/>
    <n v="1262219"/>
    <s v="TwoPoundMeter"/>
    <s v="1&quot;"/>
    <n v="75.868831348560377"/>
    <s v="03340208"/>
    <s v="(P)"/>
    <n v="60"/>
    <n v="60"/>
    <s v="DB 137500"/>
    <d v="2011-01-14T00:00:00"/>
    <s v="4&quot;"/>
    <n v="60"/>
    <s v="(P)"/>
    <s v="03336950"/>
    <x v="2"/>
    <x v="0"/>
  </r>
  <r>
    <n v="3782266"/>
    <s v="    26590623000"/>
    <x v="0"/>
    <n v="20191107"/>
    <n v="3770"/>
    <n v="5077684"/>
    <s v="TwoPoundMeter"/>
    <s v="1&quot;"/>
    <n v="28.000000004199325"/>
    <s v="03568342"/>
    <s v="(P)"/>
    <n v="60"/>
    <n v="60"/>
    <s v="DB 61684"/>
    <d v="2019-03-19T00:00:00"/>
    <s v="2&quot;"/>
    <n v="60"/>
    <s v="(P)"/>
    <s v="03568444"/>
    <x v="0"/>
    <x v="0"/>
  </r>
  <r>
    <n v="3016015"/>
    <s v="    26550387000"/>
    <x v="0"/>
    <n v="20191025"/>
    <n v="17493"/>
    <n v="2874505"/>
    <s v="ServiceRiser"/>
    <s v="1&quot;"/>
    <n v="296.18910174321258"/>
    <s v="03397961"/>
    <s v="(P)"/>
    <n v="57"/>
    <n v="57"/>
    <s v="DB 192878"/>
    <d v="2018-08-14T00:00:00"/>
    <s v="4&quot;"/>
    <n v="57"/>
    <s v="(P)"/>
    <s v="03499317"/>
    <x v="2"/>
    <x v="0"/>
  </r>
  <r>
    <n v="32261"/>
    <s v="    02412530000"/>
    <x v="0"/>
    <n v="20191018"/>
    <n v="5187"/>
    <n v="404610"/>
    <s v="TwoPoundMeter"/>
    <s v="3/4&quot;"/>
    <n v="227.30059924182686"/>
    <s v="0"/>
    <s v="(W)"/>
    <n v="0"/>
    <n v="0"/>
    <s v="DB 48190"/>
    <d v="2008-01-01T00:00:00"/>
    <s v="1&quot;"/>
    <n v="60"/>
    <s v="(W)"/>
    <s v="03184345"/>
    <x v="4"/>
    <x v="0"/>
  </r>
  <r>
    <n v="3471383"/>
    <s v="    18253990000"/>
    <x v="0"/>
    <n v="20191018"/>
    <n v="25162"/>
    <n v="4257574"/>
    <s v="ServiceRiser"/>
    <s v="1&quot;"/>
    <n v="117.00000004258136"/>
    <s v="03502222"/>
    <s v="(P)"/>
    <n v="57"/>
    <n v="57"/>
    <s v="DB 264757"/>
    <d v="2013-05-13T00:00:00"/>
    <s v="2&quot;"/>
    <n v="57"/>
    <s v="(P)"/>
    <s v="03378495"/>
    <x v="0"/>
    <x v="0"/>
  </r>
  <r>
    <n v="3484256"/>
    <s v="    26579773000"/>
    <x v="0"/>
    <n v="20191105"/>
    <n v="3200"/>
    <n v="4442777"/>
    <s v="ServiceRiser"/>
    <s v="1&quot;"/>
    <n v="32.000000033724461"/>
    <s v="03503113"/>
    <s v="(P)"/>
    <n v="45"/>
    <n v="45"/>
    <s v="DB 21058"/>
    <d v="2017-09-22T00:00:00"/>
    <s v="1&quot;"/>
    <n v="45"/>
    <s v="(P)"/>
    <s v="03517287"/>
    <x v="3"/>
    <x v="0"/>
  </r>
  <r>
    <n v="3657150"/>
    <s v="    26592271000"/>
    <x v="0"/>
    <n v="20191105"/>
    <n v="8068"/>
    <n v="5149306"/>
    <s v="TwoPoundMeter"/>
    <s v="1&quot;"/>
    <n v="147.49772420642157"/>
    <s v="03541359"/>
    <s v="(P)"/>
    <n v="60"/>
    <n v="60"/>
    <s v="DB 225384"/>
    <d v="2018-08-09T00:00:00"/>
    <s v="2&quot;"/>
    <n v="60"/>
    <s v="(P)"/>
    <s v="03541358"/>
    <x v="0"/>
    <x v="0"/>
  </r>
  <r>
    <n v="1007940"/>
    <s v="    08401180000"/>
    <x v="0"/>
    <n v="20191108"/>
    <n v="5978"/>
    <n v="457556"/>
    <s v="ServiceRiser"/>
    <s v="1&quot;"/>
    <n v="42.706810857568939"/>
    <s v="02098807"/>
    <s v="(P)"/>
    <n v="45"/>
    <n v="45"/>
    <s v="DB 49642"/>
    <d v="2010-09-29T00:00:00"/>
    <s v="2&quot;"/>
    <n v="45"/>
    <s v="(P)"/>
    <s v="03314998"/>
    <x v="0"/>
    <x v="0"/>
  </r>
  <r>
    <n v="2950586"/>
    <s v="    26512980000"/>
    <x v="0"/>
    <n v="20191113"/>
    <n v="4995"/>
    <n v="603704"/>
    <s v="MultiMeterRiser"/>
    <s v="1/2&quot;"/>
    <n v="41.789902681677546"/>
    <s v="03173659"/>
    <s v="(P)"/>
    <n v="0"/>
    <n v="0"/>
    <s v="DB 43342"/>
    <d v="2008-01-01T00:00:00"/>
    <s v="2&quot;"/>
    <n v="55"/>
    <s v="(P)"/>
    <s v="03168544"/>
    <x v="0"/>
    <x v="0"/>
  </r>
  <r>
    <n v="2784111"/>
    <s v="    26537474000"/>
    <x v="0"/>
    <n v="20191105"/>
    <n v="27617"/>
    <n v="2059502"/>
    <s v="MultiMeterRiser"/>
    <s v="1&quot;"/>
    <n v="67.830330230419634"/>
    <s v="03351573"/>
    <s v="(P)"/>
    <n v="57"/>
    <n v="57"/>
    <s v="DB 293628"/>
    <d v="2011-10-28T00:00:00"/>
    <s v="2&quot;"/>
    <n v="57"/>
    <s v="(P)"/>
    <s v="03351212"/>
    <x v="0"/>
    <x v="0"/>
  </r>
  <r>
    <n v="1628010"/>
    <s v="    10521315000"/>
    <x v="0"/>
    <n v="20191030"/>
    <n v="23509"/>
    <n v="171521"/>
    <s v="TwoPoundMeter"/>
    <s v="3/4&quot;"/>
    <n v="212.88863504234138"/>
    <s v="S1035024-32"/>
    <s v="(W)"/>
    <n v="0"/>
    <n v="0"/>
    <s v="DB 128557"/>
    <d v="2017-11-07T00:00:00"/>
    <s v="8-5/8&quot;"/>
    <n v="57"/>
    <s v="(W)"/>
    <s v="03494643"/>
    <x v="8"/>
    <x v="0"/>
  </r>
  <r>
    <n v="2715184"/>
    <s v="    10321983000"/>
    <x v="0"/>
    <n v="20191030"/>
    <n v="10325"/>
    <n v="5176501"/>
    <s v="ServiceRiser"/>
    <s v="1&quot;"/>
    <n v="220.00000000059765"/>
    <s v="03527789"/>
    <s v="(P)"/>
    <n v="45"/>
    <n v="45"/>
    <s v="DB 228705"/>
    <d v="2018-11-30T00:00:00"/>
    <s v="6&quot;"/>
    <n v="45"/>
    <s v="(P)"/>
    <s v="03527738"/>
    <x v="6"/>
    <x v="0"/>
  </r>
  <r>
    <n v="381913"/>
    <s v="    15802678000"/>
    <x v="0"/>
    <n v="20191113"/>
    <n v="33110"/>
    <n v="2765662"/>
    <s v="MultiMeterRiser"/>
    <s v="1/2&quot;"/>
    <n v="77.460281907926174"/>
    <s v="097016833"/>
    <s v="(P)"/>
    <n v="60"/>
    <n v="60"/>
    <s v="DB 63161"/>
    <d v="2014-03-09T00:00:00"/>
    <s v="2&quot;"/>
    <n v="60"/>
    <s v="(P)"/>
    <s v="03385911"/>
    <x v="0"/>
    <x v="0"/>
  </r>
  <r>
    <n v="415767"/>
    <s v="    16071661000"/>
    <x v="0"/>
    <n v="20191107"/>
    <n v="32118"/>
    <n v="22042"/>
    <s v="TwoPoundMeter"/>
    <s v="3/4&quot;"/>
    <n v="65.792007267134537"/>
    <s v="0"/>
    <s v="(W)"/>
    <n v="0"/>
    <n v="0"/>
    <s v="DB 276304"/>
    <d v="2009-10-16T00:00:00"/>
    <s v="2&quot;"/>
    <n v="57"/>
    <s v="(P)"/>
    <s v="03315892"/>
    <x v="0"/>
    <x v="0"/>
  </r>
  <r>
    <n v="61726"/>
    <s v="    02858074000"/>
    <x v="0"/>
    <n v="20191029"/>
    <n v="461"/>
    <n v="1251021"/>
    <s v="ServiceRiser"/>
    <s v="1/2&quot;"/>
    <n v="12.803534215927723"/>
    <s v="03336279"/>
    <s v="(P)"/>
    <n v="45"/>
    <n v="45"/>
    <s v="DB 35106"/>
    <d v="2010-12-03T00:00:00"/>
    <s v="2&quot;"/>
    <n v="45"/>
    <s v="(P)"/>
    <s v="03336070"/>
    <x v="0"/>
    <x v="0"/>
  </r>
  <r>
    <n v="3818736"/>
    <s v="    26587516000"/>
    <x v="0"/>
    <n v="20191112"/>
    <n v="4937"/>
    <n v="4632818"/>
    <s v="TwoPoundMeter"/>
    <s v="1&quot;"/>
    <n v="11.001786528380013"/>
    <s v="03522778"/>
    <s v="(P)"/>
    <n v="55"/>
    <n v="55"/>
    <s v="DB 12331"/>
    <d v="2018-02-15T00:00:00"/>
    <s v="2&quot;"/>
    <n v="55"/>
    <s v="(P)"/>
    <s v="03509721"/>
    <x v="0"/>
    <x v="0"/>
  </r>
  <r>
    <n v="1297829"/>
    <s v="    25131944000"/>
    <x v="0"/>
    <n v="20191104"/>
    <n v="1843"/>
    <n v="3414692"/>
    <s v="ServiceRiser"/>
    <s v="1&quot;"/>
    <n v="23.999999965821445"/>
    <s v="03424753"/>
    <s v="(P)"/>
    <n v="45"/>
    <n v="45"/>
    <s v="DB 8102"/>
    <d v="2014-11-17T00:00:00"/>
    <s v="2&quot;"/>
    <n v="45"/>
    <s v="(P)"/>
    <s v="03411774"/>
    <x v="0"/>
    <x v="0"/>
  </r>
  <r>
    <n v="3438023"/>
    <s v="    26577023000"/>
    <x v="0"/>
    <n v="20191114"/>
    <n v="21691"/>
    <n v="4176735"/>
    <s v="ServiceRiser"/>
    <s v="1&quot;"/>
    <n v="14.210087137045988"/>
    <s v="03492200"/>
    <s v="(P)"/>
    <n v="57"/>
    <n v="57"/>
    <s v="DB 242234"/>
    <d v="2017-02-15T00:00:00"/>
    <s v="2&quot;"/>
    <n v="57"/>
    <s v="(P)"/>
    <s v="03453079"/>
    <x v="0"/>
    <x v="0"/>
  </r>
  <r>
    <n v="330009"/>
    <s v="    12868540000"/>
    <x v="0"/>
    <n v="20191029"/>
    <n v="1102"/>
    <n v="4470781"/>
    <s v="ServiceRiser"/>
    <s v="1&quot;"/>
    <n v="97.00000000859491"/>
    <s v="03481822"/>
    <s v="(P)"/>
    <n v="45"/>
    <n v="45"/>
    <s v="DB 26851"/>
    <d v="2017-10-17T00:00:00"/>
    <s v="4&quot;"/>
    <n v="45"/>
    <s v="(P)"/>
    <s v="03468101"/>
    <x v="2"/>
    <x v="0"/>
  </r>
  <r>
    <n v="3871827"/>
    <s v="    26598374000"/>
    <x v="0"/>
    <n v="20191105"/>
    <n v="7801"/>
    <n v="5158900"/>
    <s v="TwoPoundMeter"/>
    <s v="1&quot;"/>
    <n v="64.00000001350034"/>
    <s v="03561573"/>
    <s v="(P)"/>
    <n v="45"/>
    <n v="45"/>
    <s v="DB 93130"/>
    <d v="2016-09-22T00:00:00"/>
    <s v="2&quot;"/>
    <n v="45"/>
    <s v="(P)"/>
    <s v="03481692"/>
    <x v="0"/>
    <x v="0"/>
  </r>
  <r>
    <n v="3298500"/>
    <s v="    26557933000"/>
    <x v="0"/>
    <n v="20191031"/>
    <n v="11538"/>
    <n v="3273481"/>
    <s v="TwoPoundMeter"/>
    <s v="1&quot;"/>
    <n v="279.02380343992792"/>
    <s v="03424629"/>
    <s v="(P)"/>
    <n v="35"/>
    <n v="35"/>
    <s v="DB 97882"/>
    <d v="2013-09-24T00:00:00"/>
    <s v="4&quot;"/>
    <n v="35"/>
    <s v="(P)"/>
    <s v="03376002"/>
    <x v="2"/>
    <x v="0"/>
  </r>
  <r>
    <n v="3754219"/>
    <s v="    26583725000"/>
    <x v="0"/>
    <n v="20191105"/>
    <n v="29013"/>
    <n v="4969263"/>
    <s v="TwoPoundMeter"/>
    <s v="2&quot;"/>
    <n v="108.02288665588912"/>
    <s v="03514225"/>
    <s v="(W)"/>
    <n v="57"/>
    <n v="57"/>
    <s v="DB 224659"/>
    <d v="2017-08-24T00:00:00"/>
    <s v="4&quot;"/>
    <n v="57"/>
    <s v="(P)"/>
    <s v="03514775"/>
    <x v="2"/>
    <x v="0"/>
  </r>
  <r>
    <n v="2952846"/>
    <s v="    26517996000"/>
    <x v="0"/>
    <n v="20191028"/>
    <n v="15697"/>
    <n v="608879"/>
    <s v="MultiMeterRiser"/>
    <s v="1&quot;"/>
    <n v="246.38496055253313"/>
    <s v="03187875"/>
    <s v="(P)"/>
    <n v="0"/>
    <n v="0"/>
    <s v="DB 199118"/>
    <d v="2008-01-01T00:00:00"/>
    <s v="1&quot;"/>
    <n v="57"/>
    <s v="(P)"/>
    <s v="03187875"/>
    <x v="3"/>
    <x v="0"/>
  </r>
  <r>
    <n v="2089166"/>
    <s v="    26521943000"/>
    <x v="0"/>
    <n v="20191024"/>
    <n v="22093"/>
    <n v="618311"/>
    <s v="MultiMeterRiser"/>
    <s v="1/2&quot;"/>
    <n v="18.350339352392925"/>
    <s v="03203063"/>
    <s v="(P)"/>
    <n v="57"/>
    <n v="57"/>
    <s v="DB 234309"/>
    <d v="2008-01-01T00:00:00"/>
    <s v="1&quot;"/>
    <n v="57"/>
    <s v="(P)"/>
    <s v="03203065"/>
    <x v="3"/>
    <x v="0"/>
  </r>
  <r>
    <n v="2447220"/>
    <s v="    26514931000"/>
    <x v="0"/>
    <n v="20191104"/>
    <n v="3291"/>
    <n v="619479"/>
    <s v="TwoPoundMeter"/>
    <s v="1&quot;"/>
    <n v="54.99835212265404"/>
    <s v="03178090"/>
    <s v="(P)"/>
    <n v="0"/>
    <n v="0"/>
    <s v="DB 18294"/>
    <d v="2008-01-01T00:00:00"/>
    <s v="2&quot;"/>
    <n v="45"/>
    <s v="(P)"/>
    <s v="03183025"/>
    <x v="0"/>
    <x v="0"/>
  </r>
  <r>
    <n v="29401"/>
    <s v="    01315386000"/>
    <x v="0"/>
    <n v="20191023"/>
    <n v="7022"/>
    <n v="328397"/>
    <s v="TwoPoundMeter"/>
    <s v="1&quot;"/>
    <n v="263.23201823903963"/>
    <s v="97016969"/>
    <s v="(P)"/>
    <n v="0"/>
    <n v="0"/>
    <s v="DB 15160"/>
    <d v="2014-10-28T00:00:00"/>
    <s v="2&quot;"/>
    <n v="60"/>
    <s v="(P)"/>
    <s v="03417912"/>
    <x v="0"/>
    <x v="0"/>
  </r>
  <r>
    <n v="3699593"/>
    <s v="    26590148000"/>
    <x v="0"/>
    <n v="20191114"/>
    <n v="31256"/>
    <n v="4844062"/>
    <s v="TwoPoundMeter"/>
    <s v="1&quot;"/>
    <n v="32.980913747715974"/>
    <s v="03540417"/>
    <s v="(P)"/>
    <n v="57"/>
    <n v="57"/>
    <s v="DB 281400"/>
    <d v="2018-10-12T00:00:00"/>
    <s v="2&quot;"/>
    <n v="57"/>
    <s v="(P)"/>
    <s v="03550383"/>
    <x v="0"/>
    <x v="0"/>
  </r>
  <r>
    <n v="1597925"/>
    <s v="    26582201000"/>
    <x v="0"/>
    <n v="20191030"/>
    <n v="10287"/>
    <n v="5176499"/>
    <s v="MultiMeterRiser"/>
    <s v="1&quot;"/>
    <n v="186.00000000990605"/>
    <s v="03527795"/>
    <s v="(P)"/>
    <n v="45"/>
    <n v="45"/>
    <s v="DB 228696"/>
    <d v="2018-11-30T00:00:00"/>
    <s v="2&quot;"/>
    <n v="45"/>
    <s v="(P)"/>
    <s v="03527740"/>
    <x v="0"/>
    <x v="0"/>
  </r>
  <r>
    <n v="3758555"/>
    <s v="    26508636000"/>
    <x v="0"/>
    <n v="20191028"/>
    <n v="15693"/>
    <n v="608881"/>
    <s v="MultiMeterRiser"/>
    <s v="1&quot;"/>
    <n v="13.004247020785751"/>
    <s v="03187873"/>
    <s v="(P)"/>
    <n v="0"/>
    <n v="0"/>
    <s v="DB 199118"/>
    <d v="2008-01-01T00:00:00"/>
    <s v="1&quot;"/>
    <n v="57"/>
    <s v="(P)"/>
    <s v="03187875"/>
    <x v="3"/>
    <x v="0"/>
  </r>
  <r>
    <n v="1035855"/>
    <s v="    25081709000"/>
    <x v="0"/>
    <n v="20191101"/>
    <n v="1581"/>
    <n v="441252"/>
    <s v="ServiceRiser"/>
    <s v="1&quot;"/>
    <n v="128.87035427662352"/>
    <s v="00012422"/>
    <s v="(P)"/>
    <n v="45"/>
    <n v="45"/>
    <s v="DB 13739"/>
    <d v="2016-04-20T00:00:00"/>
    <s v="2&quot;"/>
    <n v="45"/>
    <s v="(P)"/>
    <s v="03461192"/>
    <x v="0"/>
    <x v="0"/>
  </r>
  <r>
    <n v="3668504"/>
    <s v="    21333203000"/>
    <x v="0"/>
    <n v="20191108"/>
    <n v="7512"/>
    <n v="383916"/>
    <s v="TwoPoundMeter"/>
    <s v="1&quot;"/>
    <n v="112.43751955928008"/>
    <s v="03516135"/>
    <s v="(P)"/>
    <n v="35"/>
    <n v="35"/>
    <s v="DB 76631"/>
    <d v="2018-02-17T00:00:00"/>
    <s v="2&quot;"/>
    <n v="35"/>
    <s v="(P)"/>
    <s v="03516132"/>
    <x v="0"/>
    <x v="0"/>
  </r>
  <r>
    <n v="3817634"/>
    <s v="    26579735000"/>
    <x v="0"/>
    <n v="20191018"/>
    <n v="27090"/>
    <n v="4419579"/>
    <s v="ServiceRiser"/>
    <s v="2&quot;"/>
    <n v="517.62849229114818"/>
    <s v="03508757"/>
    <s v="(P)"/>
    <n v="57"/>
    <n v="57"/>
    <s v="DB 275933"/>
    <d v="2017-10-12T00:00:00"/>
    <s v="4&quot;"/>
    <n v="57"/>
    <s v="(P)"/>
    <s v="03509055"/>
    <x v="2"/>
    <x v="0"/>
  </r>
  <r>
    <n v="3456360"/>
    <s v="    16202598000"/>
    <x v="0"/>
    <n v="20191018"/>
    <n v="21726"/>
    <n v="236155"/>
    <s v="ServiceRiser"/>
    <s v="1&quot;"/>
    <n v="210.60399335181873"/>
    <s v="94036920"/>
    <s v="(P)"/>
    <n v="57"/>
    <n v="57"/>
    <s v="DB 136713"/>
    <d v="2013-11-11T00:00:00"/>
    <s v="2&quot;"/>
    <n v="57"/>
    <s v="(P)"/>
    <s v="03392723"/>
    <x v="0"/>
    <x v="0"/>
  </r>
  <r>
    <n v="748605"/>
    <s v="    18082254000"/>
    <x v="0"/>
    <n v="20191018"/>
    <n v="25268"/>
    <n v="652236"/>
    <s v="ServiceRiser"/>
    <s v="1/2&quot;"/>
    <n v="13.032339837117407"/>
    <s v="03303211"/>
    <s v="(P)"/>
    <n v="2"/>
    <n v="2"/>
    <s v="DB 269266"/>
    <d v="2009-12-02T00:00:00"/>
    <s v="1/2&quot;"/>
    <n v="57"/>
    <s v="(P)"/>
    <s v="03303212"/>
    <x v="9"/>
    <x v="0"/>
  </r>
  <r>
    <n v="16820"/>
    <s v="    19071098000"/>
    <x v="0"/>
    <n v="20191017"/>
    <n v="23190"/>
    <n v="175146"/>
    <s v="TwoPoundMeter"/>
    <s v="1/2&quot;"/>
    <n v="194.16720190692294"/>
    <s v="S1035038-87"/>
    <s v="(P)"/>
    <n v="57"/>
    <n v="57"/>
    <s v="DB 239423"/>
    <d v="2016-01-28T00:00:00"/>
    <s v="2&quot;"/>
    <n v="57"/>
    <s v="(P)"/>
    <s v="03451850"/>
    <x v="0"/>
    <x v="0"/>
  </r>
  <r>
    <n v="2442193"/>
    <s v="    26521779000"/>
    <x v="0"/>
    <n v="20191025"/>
    <n v="17455"/>
    <n v="617892"/>
    <s v="MultiMeterRiser"/>
    <s v="1&quot;"/>
    <n v="53.918959122333803"/>
    <s v="03200594"/>
    <s v="(P)"/>
    <n v="0"/>
    <n v="0"/>
    <s v="DB 190286"/>
    <d v="2008-01-01T00:00:00"/>
    <s v="2&quot;"/>
    <n v="57"/>
    <s v="(P)"/>
    <s v="03201057"/>
    <x v="0"/>
    <x v="0"/>
  </r>
  <r>
    <n v="1952688"/>
    <s v="    26514359000"/>
    <x v="0"/>
    <n v="20191114"/>
    <n v="15196"/>
    <n v="1371034"/>
    <s v="TwoPoundMeter"/>
    <s v="2&quot;"/>
    <n v="489.05671444820189"/>
    <s v="03177880"/>
    <s v="(P)"/>
    <n v="0"/>
    <n v="0"/>
    <s v="DB 216579"/>
    <d v="2015-08-04T00:00:00"/>
    <s v="2&quot;"/>
    <n v="57"/>
    <s v="(W)"/>
    <s v="03443803"/>
    <x v="1"/>
    <x v="0"/>
  </r>
  <r>
    <n v="3523633"/>
    <s v="    26580557000"/>
    <x v="0"/>
    <n v="20191028"/>
    <n v="16859"/>
    <n v="4425575"/>
    <s v="ServiceRiser"/>
    <s v="1&quot;"/>
    <n v="15.000288640086207"/>
    <s v="03513675"/>
    <s v="(P)"/>
    <n v="57"/>
    <n v="57"/>
    <s v="DB 204378"/>
    <d v="2017-08-22T00:00:00"/>
    <s v="2&quot;"/>
    <n v="57"/>
    <s v="(P)"/>
    <s v="03502868"/>
    <x v="0"/>
    <x v="0"/>
  </r>
  <r>
    <n v="3244659"/>
    <s v="    26520883000"/>
    <x v="0"/>
    <n v="20191101"/>
    <n v="12116"/>
    <n v="617596"/>
    <s v="MultiMeterRiser"/>
    <s v="1&quot;"/>
    <n v="20.189322138611182"/>
    <s v="03197600"/>
    <s v="(P)"/>
    <n v="55"/>
    <n v="55"/>
    <s v="DB 70190"/>
    <d v="2008-01-01T00:00:00"/>
    <s v="2&quot;"/>
    <n v="55"/>
    <s v="(P)"/>
    <s v="03200923"/>
    <x v="0"/>
    <x v="0"/>
  </r>
  <r>
    <n v="1455450"/>
    <s v="    03632883000"/>
    <x v="0"/>
    <n v="20191018"/>
    <n v="6732"/>
    <n v="3029410"/>
    <s v="ServiceRiser"/>
    <s v="1&quot;"/>
    <n v="38.000000004716135"/>
    <s v="03399463"/>
    <s v="(P)"/>
    <n v="60"/>
    <n v="60"/>
    <s v="DB 61116"/>
    <d v="2014-04-09T00:00:00"/>
    <s v="2&quot;"/>
    <n v="60"/>
    <s v="(P)"/>
    <s v="03398943"/>
    <x v="0"/>
    <x v="0"/>
  </r>
  <r>
    <n v="11730"/>
    <s v="    06800127000"/>
    <x v="0"/>
    <n v="20191031"/>
    <n v="32536"/>
    <n v="996605"/>
    <s v="ServiceRiser"/>
    <s v="1/2&quot;"/>
    <n v="33.809008522188037"/>
    <s v="03331962"/>
    <s v="(P)"/>
    <n v="60"/>
    <n v="60"/>
    <s v="DB 65842"/>
    <d v="2010-07-28T00:00:00"/>
    <s v="2&quot;"/>
    <n v="60"/>
    <s v="(P)"/>
    <s v="03331839"/>
    <x v="0"/>
    <x v="0"/>
  </r>
  <r>
    <n v="1209707"/>
    <s v="    14323145000"/>
    <x v="0"/>
    <n v="20191108"/>
    <n v="8528"/>
    <n v="497314"/>
    <s v="TwoPoundMeter"/>
    <s v="1&quot;"/>
    <n v="89.466025221209748"/>
    <s v="97023863"/>
    <s v="(P)"/>
    <n v="45"/>
    <n v="45"/>
    <s v="DB 92119"/>
    <d v="2016-01-26T00:00:00"/>
    <s v="2&quot;"/>
    <n v="45"/>
    <s v="(P)"/>
    <s v="03460680"/>
    <x v="0"/>
    <x v="0"/>
  </r>
  <r>
    <n v="2148595"/>
    <s v="    26524150000"/>
    <x v="0"/>
    <n v="20191104"/>
    <n v="1975"/>
    <n v="2632434"/>
    <s v="MultiMeterRiser"/>
    <s v="2&quot;"/>
    <n v="28.735963692677316"/>
    <s v="03345640"/>
    <s v="(P)"/>
    <n v="45"/>
    <n v="45"/>
    <s v="DB 26384"/>
    <d v="2011-04-22T00:00:00"/>
    <s v="2&quot;"/>
    <n v="45"/>
    <s v="(P)"/>
    <s v="03341759"/>
    <x v="0"/>
    <x v="0"/>
  </r>
  <r>
    <n v="2521032"/>
    <s v="    10332256000"/>
    <x v="0"/>
    <n v="20191030"/>
    <n v="10115"/>
    <n v="348365"/>
    <s v="ServiceRiser"/>
    <s v="1&quot;"/>
    <n v="30.081621751774733"/>
    <s v="0"/>
    <s v="(W)"/>
    <n v="45"/>
    <n v="45"/>
    <s v="DB 92998"/>
    <d v="2013-01-09T00:00:00"/>
    <s v="1&quot;"/>
    <n v="45"/>
    <s v="(W)"/>
    <s v="03370263"/>
    <x v="4"/>
    <x v="0"/>
  </r>
  <r>
    <n v="2840559"/>
    <s v="    26538260000"/>
    <x v="0"/>
    <n v="20191017"/>
    <n v="13448"/>
    <n v="2692450"/>
    <s v="TwoPoundMeter"/>
    <s v="1&quot;"/>
    <n v="15.000000008796311"/>
    <s v="03341201"/>
    <s v="(P)"/>
    <n v="57"/>
    <n v="57"/>
    <s v="DB 217342"/>
    <d v="2010-09-16T00:00:00"/>
    <s v="2&quot;"/>
    <n v="57"/>
    <s v="(P)"/>
    <s v="03334785"/>
    <x v="0"/>
    <x v="0"/>
  </r>
  <r>
    <n v="3614110"/>
    <s v="    09552538000"/>
    <x v="0"/>
    <n v="20191017"/>
    <n v="14141"/>
    <n v="1413838"/>
    <s v="ServiceRiser"/>
    <s v="1/2&quot;"/>
    <n v="49.576604898791217"/>
    <s v="03204353"/>
    <s v="(P)"/>
    <n v="60"/>
    <n v="60"/>
    <s v="DB 110768"/>
    <d v="2008-12-10T00:00:00"/>
    <s v="1&quot;"/>
    <n v="60"/>
    <s v="(W)"/>
    <s v="03204353"/>
    <x v="4"/>
    <x v="0"/>
  </r>
  <r>
    <n v="3438024"/>
    <s v="    26577018000"/>
    <x v="0"/>
    <n v="20191114"/>
    <n v="21702"/>
    <n v="4176737"/>
    <s v="ServiceRiser"/>
    <s v="1&quot;"/>
    <n v="14.903856343810981"/>
    <s v="03492203"/>
    <s v="(P)"/>
    <n v="57"/>
    <n v="57"/>
    <s v="DB 242234"/>
    <d v="2017-02-15T00:00:00"/>
    <s v="2&quot;"/>
    <n v="57"/>
    <s v="(P)"/>
    <s v="03453079"/>
    <x v="0"/>
    <x v="0"/>
  </r>
  <r>
    <n v="731763"/>
    <s v="    25013746000"/>
    <x v="0"/>
    <n v="20191029"/>
    <n v="1015"/>
    <n v="444592"/>
    <s v="TwoPoundMeter"/>
    <s v="1&quot;"/>
    <n v="54.407078730948221"/>
    <s v="98008904"/>
    <s v="(P)"/>
    <n v="45"/>
    <n v="45"/>
    <s v="DB 22112"/>
    <d v="2017-10-17T00:00:00"/>
    <s v="4-1/2&quot;"/>
    <n v="45"/>
    <s v="(W)"/>
    <s v="03474109"/>
    <x v="10"/>
    <x v="0"/>
  </r>
  <r>
    <n v="3196493"/>
    <s v="    08330123000"/>
    <x v="0"/>
    <n v="20191106"/>
    <n v="8931"/>
    <n v="3601902"/>
    <s v="ServiceRiser"/>
    <s v="1&quot;"/>
    <n v="184.55336600731829"/>
    <s v="03432170"/>
    <s v="(P)"/>
    <n v="45"/>
    <n v="45"/>
    <s v="DB 15315"/>
    <d v="2015-09-18T00:00:00"/>
    <s v="2&quot;"/>
    <n v="45"/>
    <s v="(P)"/>
    <s v="03444628"/>
    <x v="0"/>
    <x v="0"/>
  </r>
  <r>
    <n v="2777283"/>
    <s v="    16510307000"/>
    <x v="0"/>
    <n v="20191108"/>
    <n v="13342"/>
    <n v="3387888"/>
    <s v="ServiceRiser"/>
    <s v="1&quot;"/>
    <n v="27.999999982122315"/>
    <s v="03428028"/>
    <s v="(P)"/>
    <n v="57"/>
    <n v="57"/>
    <s v="DB 138002"/>
    <d v="2015-02-10T00:00:00"/>
    <s v="2&quot;"/>
    <n v="57"/>
    <s v="(P)"/>
    <s v="03428012"/>
    <x v="0"/>
    <x v="0"/>
  </r>
  <r>
    <n v="3843808"/>
    <s v="    26559220000"/>
    <x v="0"/>
    <n v="20191112"/>
    <n v="15879"/>
    <n v="4343173"/>
    <s v="GasSupplyMeter"/>
    <s v="2&quot;"/>
    <n v="39.819434725483326"/>
    <s v="03488668"/>
    <s v="(P)"/>
    <n v="57"/>
    <n v="57"/>
    <s v="DB 61829"/>
    <d v="2015-10-15T00:00:00"/>
    <s v="4&quot;"/>
    <n v="57"/>
    <s v="(P)"/>
    <s v="03421808"/>
    <x v="2"/>
    <x v="0"/>
  </r>
  <r>
    <n v="3865835"/>
    <s v="    26558997000"/>
    <x v="0"/>
    <n v="20191114"/>
    <n v="28134"/>
    <n v="3503903"/>
    <s v="MultiMeterRiser"/>
    <s v="1&quot;"/>
    <n v="54.507180515970767"/>
    <s v="03427835"/>
    <s v="(P)"/>
    <n v="57"/>
    <n v="57"/>
    <s v="DB 294707"/>
    <d v="2015-04-10T00:00:00"/>
    <s v="2&quot;"/>
    <n v="57"/>
    <s v="(P)"/>
    <s v="03427834"/>
    <x v="0"/>
    <x v="0"/>
  </r>
  <r>
    <n v="1681517"/>
    <s v="    26468164000"/>
    <x v="0"/>
    <n v="20191106"/>
    <n v="3640"/>
    <n v="516918"/>
    <s v="ServiceRiser"/>
    <s v="1&quot;"/>
    <n v="18.589571458092152"/>
    <s v="03132424"/>
    <s v="(P)"/>
    <n v="0"/>
    <n v="0"/>
    <s v="DB 7118"/>
    <d v="2010-08-31T00:00:00"/>
    <s v="4&quot;"/>
    <n v="60"/>
    <s v="(P)"/>
    <s v="03332153"/>
    <x v="2"/>
    <x v="0"/>
  </r>
  <r>
    <n v="2771349"/>
    <s v="    15132096000"/>
    <x v="0"/>
    <n v="20191029"/>
    <n v="31623"/>
    <n v="4985265"/>
    <s v="ServiceRiser"/>
    <s v="1&quot;"/>
    <n v="29.999999967604175"/>
    <s v="03548166"/>
    <s v="(P)"/>
    <n v="57"/>
    <n v="57"/>
    <s v="DB 290781"/>
    <d v="2018-08-28T00:00:00"/>
    <s v="2&quot;"/>
    <n v="57"/>
    <s v="(P)"/>
    <s v="03458145"/>
    <x v="0"/>
    <x v="0"/>
  </r>
  <r>
    <n v="3035142"/>
    <s v="    25104224000"/>
    <x v="0"/>
    <n v="20191031"/>
    <n v="32623"/>
    <n v="24377"/>
    <s v="TwoPoundMeter"/>
    <s v="1&quot;"/>
    <n v="168.68808039981155"/>
    <s v="01246109"/>
    <s v="(P)"/>
    <n v="60"/>
    <n v="60"/>
    <s v="DB 65864"/>
    <d v="2010-10-20T00:00:00"/>
    <s v="4-1/2&quot;"/>
    <n v="60"/>
    <s v="(W)"/>
    <s v="03335430"/>
    <x v="10"/>
    <x v="0"/>
  </r>
  <r>
    <n v="3289923"/>
    <s v="    26525863000"/>
    <x v="0"/>
    <n v="20191101"/>
    <n v="11624"/>
    <n v="1237441"/>
    <s v="TwoPoundMeter"/>
    <s v="1&quot;"/>
    <n v="98.867582212559341"/>
    <s v="03335863"/>
    <s v="(P)"/>
    <n v="60"/>
    <n v="60"/>
    <s v="DB 98101"/>
    <d v="2009-01-01T00:00:00"/>
    <s v="2&quot;"/>
    <n v="55"/>
    <s v="(P)"/>
    <s v="03300463"/>
    <x v="0"/>
    <x v="0"/>
  </r>
  <r>
    <n v="3471846"/>
    <s v="    26577360000"/>
    <x v="0"/>
    <n v="20191112"/>
    <n v="21094"/>
    <n v="4003932"/>
    <s v="TwoPoundMeter"/>
    <s v="1&quot;"/>
    <n v="14.999999988355203"/>
    <s v="03468808"/>
    <s v="(P)"/>
    <n v="57"/>
    <n v="57"/>
    <s v="DB 256569"/>
    <d v="2009-01-01T00:00:00"/>
    <s v="6&quot;"/>
    <n v="57"/>
    <s v="(P)"/>
    <s v="03003625"/>
    <x v="6"/>
    <x v="0"/>
  </r>
  <r>
    <n v="280598"/>
    <s v="    12860280000"/>
    <x v="0"/>
    <n v="20191030"/>
    <n v="994"/>
    <n v="4470780"/>
    <s v="ServiceRiser"/>
    <s v="1&quot;"/>
    <n v="92.99999999543401"/>
    <s v="03468150"/>
    <s v="(P)"/>
    <n v="45"/>
    <n v="45"/>
    <s v="DB 26039"/>
    <d v="2017-10-17T00:00:00"/>
    <s v="2&quot;"/>
    <n v="45"/>
    <s v="(P)"/>
    <s v="03468102"/>
    <x v="0"/>
    <x v="0"/>
  </r>
  <r>
    <n v="3754651"/>
    <s v="    17232261000"/>
    <x v="0"/>
    <n v="20191104"/>
    <n v="25252"/>
    <n v="2041891"/>
    <s v="ServiceRiser"/>
    <s v="1/2&quot;"/>
    <n v="90.356708948808318"/>
    <s v="03353646"/>
    <s v="(P)"/>
    <n v="57"/>
    <n v="57"/>
    <s v="DB 294581"/>
    <d v="2012-07-05T00:00:00"/>
    <s v="2&quot;"/>
    <n v="57"/>
    <s v="(P)"/>
    <s v="03359006"/>
    <x v="0"/>
    <x v="0"/>
  </r>
  <r>
    <n v="1100829"/>
    <s v="    09510423000"/>
    <x v="0"/>
    <n v="20191029"/>
    <n v="16245"/>
    <n v="611821"/>
    <s v="TwoPoundMeter"/>
    <s v="1&quot;"/>
    <n v="58.682100158763291"/>
    <s v="03186236"/>
    <s v="(P)"/>
    <n v="0"/>
    <n v="0"/>
    <s v="DB 199354"/>
    <d v="2009-07-07T00:00:00"/>
    <s v="2&quot;"/>
    <n v="57"/>
    <s v="(P)"/>
    <s v="03315490"/>
    <x v="0"/>
    <x v="0"/>
  </r>
  <r>
    <n v="185673"/>
    <s v="    07340924000"/>
    <x v="0"/>
    <n v="20191106"/>
    <n v="9639"/>
    <n v="1209828"/>
    <s v="ServiceRiser"/>
    <s v="1&quot;"/>
    <n v="130.42499685117201"/>
    <s v="03328992"/>
    <s v="(P)"/>
    <m/>
    <m/>
    <s v="DB 92954"/>
    <d v="2010-08-11T00:00:00"/>
    <s v="4&quot;"/>
    <n v="45"/>
    <s v="(P)"/>
    <s v="03328948"/>
    <x v="2"/>
    <x v="0"/>
  </r>
  <r>
    <n v="3629179"/>
    <s v="    26537184000"/>
    <x v="0"/>
    <n v="20191017"/>
    <n v="13438"/>
    <n v="2692451"/>
    <s v="TwoPoundMeter"/>
    <s v="1&quot;"/>
    <n v="14.999999979992738"/>
    <s v="03334785"/>
    <s v="(P)"/>
    <n v="57"/>
    <n v="57"/>
    <s v="DB 217343"/>
    <d v="2010-09-16T00:00:00"/>
    <s v="2&quot;"/>
    <n v="57"/>
    <s v="(P)"/>
    <s v="03334785"/>
    <x v="0"/>
    <x v="0"/>
  </r>
  <r>
    <n v="3270708"/>
    <s v="    26559803000"/>
    <x v="0"/>
    <n v="20191018"/>
    <n v="21516"/>
    <n v="3426291"/>
    <s v="MultiMeterRiser"/>
    <s v="1&quot;"/>
    <n v="240.5866245630985"/>
    <s v="03430858"/>
    <s v="(P)"/>
    <n v="57"/>
    <n v="57"/>
    <s v="DB 137592"/>
    <d v="2012-03-01T00:00:00"/>
    <s v="2&quot;"/>
    <n v="57"/>
    <s v="(P)"/>
    <s v="03353781"/>
    <x v="0"/>
    <x v="0"/>
  </r>
  <r>
    <n v="215988"/>
    <s v="    08421575000"/>
    <x v="0"/>
    <n v="20191108"/>
    <n v="5718"/>
    <n v="397108"/>
    <s v="ServiceRiser"/>
    <s v="1/2&quot;"/>
    <n v="31.999999961305988"/>
    <s v="89018834"/>
    <s v="(P)"/>
    <n v="45"/>
    <n v="45"/>
    <s v="DB 12426"/>
    <d v="2018-03-02T00:00:00"/>
    <s v="1&quot;"/>
    <n v="45"/>
    <s v="(W)"/>
    <s v="03532612"/>
    <x v="4"/>
    <x v="0"/>
  </r>
  <r>
    <n v="2964162"/>
    <s v="    26548208000"/>
    <x v="0"/>
    <n v="20191112"/>
    <n v="17158"/>
    <n v="2741662"/>
    <s v="ServiceRiser"/>
    <s v="1&quot;"/>
    <n v="363.79690009805819"/>
    <s v="03389450"/>
    <s v="(P)"/>
    <n v="57"/>
    <n v="57"/>
    <s v="DB 204068"/>
    <d v="2013-10-30T00:00:00"/>
    <s v="2&quot;"/>
    <n v="57"/>
    <s v="(P)"/>
    <s v="03389982"/>
    <x v="0"/>
    <x v="0"/>
  </r>
  <r>
    <n v="3502869"/>
    <s v="    26577459000"/>
    <x v="0"/>
    <n v="20191107"/>
    <n v="18115"/>
    <n v="4449174"/>
    <s v="TwoPoundMeter"/>
    <s v="2&quot;"/>
    <n v="547.00000002160925"/>
    <s v="03505294"/>
    <s v="(P)"/>
    <n v="60"/>
    <n v="60"/>
    <s v="DB 79247"/>
    <d v="2017-11-03T00:00:00"/>
    <s v="2&quot;"/>
    <n v="60"/>
    <s v="(P)"/>
    <s v="03505295"/>
    <x v="0"/>
    <x v="0"/>
  </r>
  <r>
    <n v="2574062"/>
    <s v="    26537255000"/>
    <x v="0"/>
    <n v="20191106"/>
    <n v="13462"/>
    <n v="2692453"/>
    <s v="ServiceRiser"/>
    <s v="1&quot;"/>
    <n v="13.19289618424478"/>
    <s v="03334785"/>
    <s v="(P)"/>
    <n v="57"/>
    <n v="57"/>
    <s v="DB 217370"/>
    <d v="2010-09-16T00:00:00"/>
    <s v="2&quot;"/>
    <n v="57"/>
    <s v="(P)"/>
    <s v="03334785"/>
    <x v="0"/>
    <x v="0"/>
  </r>
  <r>
    <n v="1162870"/>
    <s v="    26526696000"/>
    <x v="0"/>
    <n v="20191018"/>
    <n v="29538"/>
    <n v="828603"/>
    <s v="ServiceRiser"/>
    <s v="1&quot;"/>
    <n v="16.895199214232115"/>
    <s v="03317939"/>
    <s v="(P)"/>
    <n v="2"/>
    <n v="2"/>
    <s v="DB 273500"/>
    <d v="2009-01-01T00:00:00"/>
    <s v="4&quot;"/>
    <n v="57"/>
    <s v="(P)"/>
    <s v="03313721"/>
    <x v="2"/>
    <x v="0"/>
  </r>
  <r>
    <n v="3639485"/>
    <s v="    26591137000"/>
    <x v="0"/>
    <n v="20191025"/>
    <n v="2090"/>
    <n v="4777264"/>
    <s v="TwoPoundMeter"/>
    <s v="1&quot;"/>
    <n v="15.000000020864077"/>
    <s v="03535977"/>
    <s v="(P)"/>
    <n v="35"/>
    <n v="35"/>
    <s v="DB 33509"/>
    <d v="2018-08-03T00:00:00"/>
    <s v="2&quot;"/>
    <n v="35"/>
    <s v="(P)"/>
    <s v="03535592"/>
    <x v="0"/>
    <x v="0"/>
  </r>
  <r>
    <n v="1169118"/>
    <s v="    25108990000"/>
    <x v="0"/>
    <n v="20191030"/>
    <n v="10355"/>
    <n v="611980"/>
    <s v="ServiceRiser"/>
    <s v="1&quot;"/>
    <n v="51.012340885929603"/>
    <s v="03192257"/>
    <s v="(P)"/>
    <n v="0"/>
    <n v="0"/>
    <s v="DB 298410"/>
    <d v="2013-03-13T00:00:00"/>
    <s v="2&quot;"/>
    <n v="45"/>
    <s v="(P)"/>
    <s v="03365806"/>
    <x v="0"/>
    <x v="0"/>
  </r>
  <r>
    <n v="2195626"/>
    <s v="    26459922000"/>
    <x v="0"/>
    <n v="20191111"/>
    <n v="265"/>
    <n v="649319"/>
    <s v="TwoPoundMeter"/>
    <s v="1&quot;"/>
    <n v="20.558882852794476"/>
    <s v="03310630"/>
    <s v="(P)"/>
    <n v="2"/>
    <n v="2"/>
    <s v="DB 79802"/>
    <d v="2009-07-10T00:00:00"/>
    <s v="2&quot;"/>
    <n v="60"/>
    <s v="(P)"/>
    <s v="03310640"/>
    <x v="0"/>
    <x v="0"/>
  </r>
  <r>
    <n v="406844"/>
    <s v="    15460950090"/>
    <x v="0"/>
    <n v="20191024"/>
    <n v="4484"/>
    <n v="3012580"/>
    <s v="TwoPoundMeter"/>
    <s v="1&quot;"/>
    <n v="109.36802716198473"/>
    <s v="03396190"/>
    <s v="(P)"/>
    <n v="55"/>
    <n v="55"/>
    <s v="DB 43933"/>
    <d v="2011-07-22T00:00:00"/>
    <s v="2&quot;"/>
    <n v="55"/>
    <s v="(P)"/>
    <s v="03347872"/>
    <x v="0"/>
    <x v="0"/>
  </r>
  <r>
    <n v="3342740"/>
    <s v="    26568368000"/>
    <x v="0"/>
    <n v="20191017"/>
    <n v="14114"/>
    <n v="3751533"/>
    <s v="MultiMeterRiser"/>
    <s v="1&quot;"/>
    <n v="20.000000028740196"/>
    <s v="03459774"/>
    <s v="(P)"/>
    <n v="60"/>
    <n v="60"/>
    <s v="DB 108793"/>
    <d v="2009-08-12T00:00:00"/>
    <s v="2&quot;"/>
    <n v="60"/>
    <s v="(P)"/>
    <s v="0"/>
    <x v="0"/>
    <x v="0"/>
  </r>
  <r>
    <n v="559995"/>
    <s v="    21341873000"/>
    <x v="0"/>
    <n v="20191106"/>
    <n v="10228"/>
    <n v="346865"/>
    <s v="TwoPoundMeter"/>
    <s v="1/2&quot;"/>
    <n v="221.68181681305683"/>
    <s v="91029816"/>
    <s v="(P)"/>
    <n v="45"/>
    <n v="45"/>
    <s v="DB 105210"/>
    <d v="2012-10-16T00:00:00"/>
    <s v="4&quot;"/>
    <n v="45"/>
    <s v="(P)"/>
    <s v="03352014"/>
    <x v="2"/>
    <x v="0"/>
  </r>
  <r>
    <n v="1408656"/>
    <s v="    25027765000"/>
    <x v="0"/>
    <n v="20191104"/>
    <n v="1784"/>
    <n v="482597"/>
    <s v="MultiMeterRiser"/>
    <s v="1&quot;"/>
    <n v="45.859161377644732"/>
    <s v="03048729"/>
    <s v="(P)"/>
    <n v="0"/>
    <n v="0"/>
    <s v="DB 26557"/>
    <d v="2013-05-06T00:00:00"/>
    <s v="2&quot;"/>
    <n v="45"/>
    <s v="(P)"/>
    <s v="03374713"/>
    <x v="0"/>
    <x v="0"/>
  </r>
  <r>
    <n v="3489318"/>
    <s v="    26545774000"/>
    <x v="0"/>
    <n v="20191114"/>
    <n v="12857"/>
    <n v="2723673"/>
    <s v="TwoPoundMeter"/>
    <s v="1&quot;"/>
    <n v="85.000000021935577"/>
    <s v="03396083"/>
    <s v="(P)"/>
    <n v="60"/>
    <n v="60"/>
    <s v="DB 137492"/>
    <d v="2011-02-09T00:00:00"/>
    <s v="2&quot;"/>
    <n v="60"/>
    <s v="(P)"/>
    <s v="03341089"/>
    <x v="0"/>
    <x v="0"/>
  </r>
  <r>
    <n v="3171515"/>
    <s v="    26056713000"/>
    <x v="0"/>
    <n v="20191017"/>
    <n v="798"/>
    <n v="3422688"/>
    <s v="ServiceRiser"/>
    <s v="1&quot;"/>
    <n v="145.00000002985513"/>
    <s v="03416304"/>
    <s v="(P)"/>
    <n v="45"/>
    <n v="45"/>
    <s v="DB 11964"/>
    <d v="2015-07-17T00:00:00"/>
    <s v="2&quot;"/>
    <n v="45"/>
    <s v="(P)"/>
    <s v="03416673"/>
    <x v="0"/>
    <x v="0"/>
  </r>
  <r>
    <n v="3774301"/>
    <s v="    26599131000"/>
    <x v="0"/>
    <n v="20191018"/>
    <n v="29608"/>
    <n v="5131293"/>
    <s v="TwoPoundMeter"/>
    <s v="2&quot;"/>
    <n v="140.00000000064603"/>
    <s v="03564494"/>
    <s v="(P)"/>
    <n v="57"/>
    <n v="57"/>
    <s v="DB 301756"/>
    <d v="2019-06-06T00:00:00"/>
    <s v="2&quot;"/>
    <n v="57"/>
    <s v="(P)"/>
    <s v="03564453"/>
    <x v="0"/>
    <x v="0"/>
  </r>
  <r>
    <n v="453966"/>
    <s v="    17352198000"/>
    <x v="0"/>
    <n v="20191101"/>
    <n v="11856"/>
    <n v="3548303"/>
    <s v="ServiceRiser"/>
    <s v="1&quot;"/>
    <n v="61.000000021054753"/>
    <s v="03436596"/>
    <s v="(P)"/>
    <n v="55"/>
    <n v="55"/>
    <s v="DB 71664"/>
    <d v="2015-08-27T00:00:00"/>
    <s v="4&quot;"/>
    <n v="55"/>
    <s v="(P)"/>
    <s v="03436515"/>
    <x v="2"/>
    <x v="0"/>
  </r>
  <r>
    <n v="3596501"/>
    <s v="    26474172000"/>
    <x v="0"/>
    <n v="20191108"/>
    <n v="7454"/>
    <n v="5176904"/>
    <s v="TwoPoundMeter"/>
    <s v="1&quot;"/>
    <n v="17.924011872586867"/>
    <s v="03516308"/>
    <s v="(P)"/>
    <n v="35"/>
    <n v="35"/>
    <s v="DB 297209"/>
    <d v="2018-04-11T00:00:00"/>
    <s v="2&quot;"/>
    <n v="35"/>
    <s v="(P)"/>
    <s v="03516193"/>
    <x v="0"/>
    <x v="0"/>
  </r>
  <r>
    <n v="3895936"/>
    <s v="    26542809000"/>
    <x v="0"/>
    <n v="20191114"/>
    <n v="25053"/>
    <n v="2957740"/>
    <s v="ServiceRiser"/>
    <s v="1&quot;"/>
    <n v="36.000000036378324"/>
    <s v="03369743"/>
    <s v="(P)"/>
    <n v="57"/>
    <n v="57"/>
    <s v="DB 231611"/>
    <d v="2011-09-21T00:00:00"/>
    <s v="6&quot;"/>
    <n v="57"/>
    <s v="(P)"/>
    <s v="03341048"/>
    <x v="6"/>
    <x v="0"/>
  </r>
  <r>
    <n v="3732766"/>
    <s v="    26150699000"/>
    <x v="0"/>
    <n v="20191105"/>
    <n v="9879"/>
    <n v="4876089"/>
    <s v="TwoPoundMeter"/>
    <s v="1&quot;"/>
    <n v="50.999999979667876"/>
    <s v="03557772"/>
    <s v="(P)"/>
    <n v="45"/>
    <n v="45"/>
    <s v="DB 299669"/>
    <d v="2016-12-20T00:00:00"/>
    <s v="2&quot;"/>
    <n v="45"/>
    <s v="(P)"/>
    <s v="03486292"/>
    <x v="0"/>
    <x v="0"/>
  </r>
  <r>
    <n v="3387776"/>
    <s v="    26566269000"/>
    <x v="0"/>
    <n v="20191112"/>
    <n v="21081"/>
    <n v="3967527"/>
    <s v="TwoPoundMeter"/>
    <s v="1&quot;"/>
    <n v="25.000000013111208"/>
    <s v="03468810"/>
    <s v="(P)"/>
    <n v="57"/>
    <n v="57"/>
    <s v="DB 254442"/>
    <d v="2008-01-01T00:00:00"/>
    <s v="6&quot;"/>
    <n v="57"/>
    <s v="(P)"/>
    <s v="03003625"/>
    <x v="6"/>
    <x v="0"/>
  </r>
  <r>
    <n v="2802254"/>
    <s v="    26025711000"/>
    <x v="0"/>
    <n v="20191024"/>
    <n v="11862"/>
    <n v="2535593"/>
    <s v="ServiceRiser"/>
    <s v="1&quot;"/>
    <n v="24.999999967666245"/>
    <s v="03376553"/>
    <s v="(P)"/>
    <n v="35"/>
    <n v="35"/>
    <s v="DB 68306"/>
    <d v="2013-07-18T00:00:00"/>
    <s v="2&quot;"/>
    <n v="35"/>
    <s v="(P)"/>
    <s v="03377572"/>
    <x v="0"/>
    <x v="0"/>
  </r>
  <r>
    <n v="329763"/>
    <s v="    12868308000"/>
    <x v="0"/>
    <n v="20191029"/>
    <n v="1015"/>
    <n v="444592"/>
    <s v="TwoPoundMeter"/>
    <s v="1&quot;"/>
    <n v="54.407078730948221"/>
    <s v="98008904"/>
    <s v="(P)"/>
    <n v="45"/>
    <n v="45"/>
    <s v="DB 22112"/>
    <d v="2017-10-17T00:00:00"/>
    <s v="4-1/2&quot;"/>
    <n v="45"/>
    <s v="(W)"/>
    <s v="03474109"/>
    <x v="10"/>
    <x v="0"/>
  </r>
  <r>
    <n v="1219211"/>
    <s v="    18470008000"/>
    <x v="0"/>
    <n v="20191112"/>
    <n v="4878"/>
    <n v="411595"/>
    <s v="MultiMeterRiser"/>
    <s v="1&quot;"/>
    <n v="164.41178522807888"/>
    <s v="96039331"/>
    <s v="(P)"/>
    <n v="0"/>
    <n v="0"/>
    <s v="DB 43969"/>
    <d v="2014-07-28T00:00:00"/>
    <s v="2&quot;"/>
    <n v="55"/>
    <s v="(W)"/>
    <s v="03414597"/>
    <x v="1"/>
    <x v="0"/>
  </r>
  <r>
    <n v="492637"/>
    <s v="    19041644000"/>
    <x v="0"/>
    <n v="20191018"/>
    <n v="12558"/>
    <n v="309091"/>
    <s v="TwoPoundMeter"/>
    <s v="1/2&quot;"/>
    <n v="94.288674232661009"/>
    <s v="01203373"/>
    <s v="(P)"/>
    <n v="57"/>
    <n v="57"/>
    <s v="DB 114156"/>
    <d v="2016-01-29T00:00:00"/>
    <s v="4&quot;"/>
    <n v="57"/>
    <s v="(P)"/>
    <s v="03438205"/>
    <x v="2"/>
    <x v="0"/>
  </r>
  <r>
    <n v="112986"/>
    <s v="    04861896000"/>
    <x v="0"/>
    <n v="20191105"/>
    <n v="2232"/>
    <n v="648154"/>
    <s v="ServiceRiser"/>
    <s v="1&quot;"/>
    <n v="70.465747156361161"/>
    <s v="03204016"/>
    <s v="(P)"/>
    <n v="45"/>
    <n v="45"/>
    <s v="DB 45007"/>
    <d v="2009-01-01T00:00:00"/>
    <s v="2&quot;"/>
    <n v="45"/>
    <s v="(P)"/>
    <s v="03301689"/>
    <x v="0"/>
    <x v="0"/>
  </r>
  <r>
    <n v="3174859"/>
    <s v="    07411992000"/>
    <x v="0"/>
    <n v="20191017"/>
    <n v="5771"/>
    <n v="3515902"/>
    <s v="ServiceRiser"/>
    <s v="1&quot;"/>
    <n v="121.00254416236913"/>
    <s v="03441114"/>
    <s v="(P)"/>
    <n v="45"/>
    <n v="45"/>
    <s v="DB 49907"/>
    <d v="2015-06-19T00:00:00"/>
    <s v="1&quot;"/>
    <n v="45"/>
    <s v="(W)"/>
    <s v="03439371"/>
    <x v="4"/>
    <x v="0"/>
  </r>
  <r>
    <n v="2176726"/>
    <s v="    19020458000"/>
    <x v="0"/>
    <n v="20191104"/>
    <n v="27626"/>
    <n v="103185"/>
    <s v="TwoPoundMeter"/>
    <s v="3/4&quot;"/>
    <n v="61.492910067540834"/>
    <s v="S1030029-21"/>
    <s v="(W)"/>
    <n v="57"/>
    <n v="0"/>
    <s v="DB 294748"/>
    <d v="2017-04-28T00:00:00"/>
    <s v="2&quot;"/>
    <n v="57"/>
    <s v="(P)"/>
    <s v="03493989"/>
    <x v="0"/>
    <x v="0"/>
  </r>
  <r>
    <n v="2403356"/>
    <s v="    26528934000"/>
    <x v="0"/>
    <n v="20191108"/>
    <n v="7457"/>
    <n v="1002216"/>
    <s v="TwoPoundMeter"/>
    <s v="1&quot;"/>
    <n v="97.798950494226673"/>
    <s v="03334898"/>
    <s v="(P)"/>
    <n v="35"/>
    <n v="35"/>
    <s v="DB 76520"/>
    <d v="2010-02-05T00:00:00"/>
    <s v="2&quot;"/>
    <n v="35"/>
    <s v="(P)"/>
    <s v="03324565"/>
    <x v="0"/>
    <x v="0"/>
  </r>
  <r>
    <n v="54307"/>
    <s v="    03412986000"/>
    <x v="0"/>
    <n v="20191024"/>
    <n v="3990"/>
    <n v="418120"/>
    <s v="ServiceRiser"/>
    <s v="1&quot;"/>
    <n v="142.25153325334873"/>
    <s v="S1166004-52"/>
    <s v="(P)"/>
    <n v="35"/>
    <n v="35"/>
    <s v="DB 61428"/>
    <d v="2018-11-21T00:00:00"/>
    <s v="4&quot;"/>
    <n v="35"/>
    <s v="(P)"/>
    <s v="03547181"/>
    <x v="2"/>
    <x v="0"/>
  </r>
  <r>
    <n v="204383"/>
    <s v="    08132423000"/>
    <x v="0"/>
    <n v="20191114"/>
    <n v="24983"/>
    <n v="1842258"/>
    <s v="ServiceRiser"/>
    <s v="1&quot;"/>
    <n v="27.40501158676944"/>
    <s v="03341398"/>
    <s v="(P)"/>
    <n v="57"/>
    <n v="57"/>
    <s v="DB 233252"/>
    <d v="2014-04-17T00:00:00"/>
    <s v="2&quot;"/>
    <n v="57"/>
    <s v="(P)"/>
    <s v="03407289"/>
    <x v="0"/>
    <x v="0"/>
  </r>
  <r>
    <n v="3771377"/>
    <s v="    26565046000"/>
    <x v="0"/>
    <n v="20191025"/>
    <n v="2048"/>
    <n v="3580303"/>
    <s v="MultiMeterRiser"/>
    <s v="1&quot;"/>
    <n v="13.000000004128898"/>
    <s v="03447426"/>
    <s v="(P)"/>
    <n v="35"/>
    <n v="35"/>
    <s v="DB 33335"/>
    <d v="2015-11-23T00:00:00"/>
    <s v="2&quot;"/>
    <n v="35"/>
    <s v="(P)"/>
    <s v="03448728"/>
    <x v="0"/>
    <x v="0"/>
  </r>
  <r>
    <n v="2643918"/>
    <s v="    18322667000"/>
    <x v="0"/>
    <n v="20191031"/>
    <n v="11357"/>
    <n v="650862"/>
    <s v="ServiceRiser"/>
    <s v="1&quot;"/>
    <n v="57.988036565509042"/>
    <s v="03304712"/>
    <s v="(P)"/>
    <n v="2"/>
    <n v="2"/>
    <s v="DB 94905"/>
    <d v="2009-03-06T00:00:00"/>
    <s v="1&quot;"/>
    <n v="35"/>
    <s v="(W)"/>
    <s v="03301383"/>
    <x v="4"/>
    <x v="0"/>
  </r>
  <r>
    <n v="3668119"/>
    <s v="    15853666000"/>
    <x v="0"/>
    <n v="20191031"/>
    <n v="634"/>
    <n v="451544"/>
    <s v="ServiceRiser"/>
    <s v="1&quot;"/>
    <n v="35.250882876700416"/>
    <s v="95013010"/>
    <s v="(P)"/>
    <n v="45"/>
    <n v="45"/>
    <s v="DB 21781"/>
    <d v="2016-01-25T00:00:00"/>
    <s v="2&quot;"/>
    <n v="45"/>
    <s v="(P)"/>
    <s v="03425304"/>
    <x v="0"/>
    <x v="0"/>
  </r>
  <r>
    <n v="1712542"/>
    <s v="    26459849000"/>
    <x v="0"/>
    <n v="20191105"/>
    <n v="7881"/>
    <n v="505934"/>
    <s v="ServiceRiser"/>
    <s v="1&quot;"/>
    <n v="113.21210833577651"/>
    <s v="03116102"/>
    <s v="(P)"/>
    <n v="60"/>
    <n v="60"/>
    <s v="DB 92935"/>
    <d v="2010-04-14T00:00:00"/>
    <s v="6&quot;"/>
    <n v="60"/>
    <s v="(P)"/>
    <s v="03326290"/>
    <x v="6"/>
    <x v="0"/>
  </r>
  <r>
    <n v="2702867"/>
    <s v="    11320313000"/>
    <x v="0"/>
    <n v="20191104"/>
    <n v="18326"/>
    <n v="5217306"/>
    <s v="ServiceRiser"/>
    <s v="1/2&quot;"/>
    <n v="122.00182074548809"/>
    <s v="03509663"/>
    <s v="(P)"/>
    <n v="60"/>
    <n v="60"/>
    <s v="DB 297634"/>
    <d v="2017-06-21T00:00:00"/>
    <s v="2&quot;"/>
    <n v="60"/>
    <s v="(P)"/>
    <s v="03509660"/>
    <x v="0"/>
    <x v="0"/>
  </r>
  <r>
    <n v="3826003"/>
    <s v="    26520288000"/>
    <x v="0"/>
    <n v="20191018"/>
    <n v="6131"/>
    <n v="5122493"/>
    <s v="TwoPoundMeter"/>
    <s v="1&quot;"/>
    <n v="45.000000014016663"/>
    <s v="03563838"/>
    <s v="(P)"/>
    <n v="60"/>
    <n v="60"/>
    <s v="DB 72340"/>
    <d v="2018-06-28T00:00:00"/>
    <s v="2&quot;"/>
    <n v="60"/>
    <s v="(P)"/>
    <s v="03544562"/>
    <x v="0"/>
    <x v="0"/>
  </r>
  <r>
    <n v="3406411"/>
    <s v="    09012299000"/>
    <x v="0"/>
    <n v="20191114"/>
    <n v="26916"/>
    <n v="103919"/>
    <s v="TwoPoundMeter"/>
    <s v="2&quot;"/>
    <n v="59.473418044996578"/>
    <s v="S1030031-35"/>
    <s v="(W)"/>
    <n v="0"/>
    <n v="0"/>
    <s v="DB 230339"/>
    <d v="2009-01-01T00:00:00"/>
    <s v="2&quot;"/>
    <n v="57"/>
    <s v="(P)"/>
    <s v="03301801"/>
    <x v="0"/>
    <x v="0"/>
  </r>
  <r>
    <n v="2970170"/>
    <s v="    05411758000"/>
    <x v="0"/>
    <n v="20191023"/>
    <n v="4057"/>
    <n v="1676658"/>
    <s v="ServiceRiser"/>
    <s v="1/2&quot;"/>
    <n v="43.000000151268885"/>
    <s v="03352573"/>
    <s v="(P)"/>
    <n v="35"/>
    <n v="35"/>
    <s v="DB 54308"/>
    <d v="2011-11-17T00:00:00"/>
    <s v="2&quot;"/>
    <n v="35"/>
    <s v="(P)"/>
    <s v="03352568"/>
    <x v="0"/>
    <x v="0"/>
  </r>
  <r>
    <n v="3686130"/>
    <s v="    26584904000"/>
    <x v="0"/>
    <n v="20191107"/>
    <n v="7907"/>
    <n v="4594782"/>
    <s v="GasSupplyMeter"/>
    <s v="2&quot;"/>
    <n v="326.61766849087877"/>
    <s v="03523194"/>
    <s v="(P)"/>
    <n v="60"/>
    <n v="60"/>
    <s v="DB 92940"/>
    <d v="2010-04-14T00:00:00"/>
    <s v="4&quot;"/>
    <n v="60"/>
    <s v="(P)"/>
    <s v="03326207"/>
    <x v="2"/>
    <x v="0"/>
  </r>
  <r>
    <n v="3373879"/>
    <s v="    13052206000"/>
    <x v="0"/>
    <n v="20191113"/>
    <n v="25473"/>
    <n v="5140493"/>
    <s v="MultiMeterRiser"/>
    <s v="1&quot;"/>
    <n v="47.41220239893687"/>
    <s v="03575981"/>
    <s v="(P)"/>
    <n v="57"/>
    <n v="57"/>
    <s v="DB 79879"/>
    <d v="2019-06-27T00:00:00"/>
    <s v="2&quot;"/>
    <n v="57"/>
    <s v="(P)"/>
    <s v="03577404"/>
    <x v="0"/>
    <x v="0"/>
  </r>
  <r>
    <n v="3013040"/>
    <s v="    26308895000"/>
    <x v="0"/>
    <n v="20191111"/>
    <n v="198"/>
    <n v="2933325"/>
    <s v="ServiceRiser"/>
    <s v="1&quot;"/>
    <n v="69.162612667869624"/>
    <s v="03408622"/>
    <s v="(P)"/>
    <n v="60"/>
    <n v="60"/>
    <s v="DB 37174"/>
    <d v="2014-08-11T00:00:00"/>
    <s v="2&quot;"/>
    <n v="60"/>
    <s v="(P)"/>
    <s v="03408607"/>
    <x v="0"/>
    <x v="0"/>
  </r>
  <r>
    <n v="1218341"/>
    <s v="    26437160000"/>
    <x v="0"/>
    <n v="20191106"/>
    <n v="29697"/>
    <n v="60788"/>
    <s v="MultiMeterRiser"/>
    <s v="1&quot;"/>
    <n v="78.646073725515208"/>
    <s v="00001067"/>
    <s v="(P)"/>
    <n v="0"/>
    <n v="0"/>
    <s v="DB 223085"/>
    <d v="2018-03-28T00:00:00"/>
    <s v="2&quot;"/>
    <n v="57"/>
    <s v="(P)"/>
    <s v="03525762"/>
    <x v="0"/>
    <x v="0"/>
  </r>
  <r>
    <n v="2398535"/>
    <s v="    21171094000"/>
    <x v="0"/>
    <n v="20191017"/>
    <n v="24228"/>
    <n v="847404"/>
    <s v="TwoPoundMeter"/>
    <s v="1&quot;"/>
    <n v="26.327678038668932"/>
    <s v="03323606"/>
    <s v="(P)"/>
    <n v="2"/>
    <n v="2"/>
    <s v="DB 229885"/>
    <d v="2008-01-01T00:00:00"/>
    <s v="2&quot;"/>
    <n v="57"/>
    <s v="(P)"/>
    <s v="03180293"/>
    <x v="0"/>
    <x v="0"/>
  </r>
  <r>
    <n v="516990"/>
    <s v="    20051999000"/>
    <x v="0"/>
    <n v="20191112"/>
    <n v="20780"/>
    <n v="253058"/>
    <s v="GasSupplyMeter"/>
    <s v="1&quot;"/>
    <n v="104.33045578322088"/>
    <s v="S1044040-52"/>
    <s v="(W)"/>
    <n v="57"/>
    <n v="57"/>
    <s v="DB 297333"/>
    <d v="2011-01-21T00:00:00"/>
    <s v="4&quot;"/>
    <n v="57"/>
    <s v="(P)"/>
    <s v="03338043"/>
    <x v="2"/>
    <x v="0"/>
  </r>
  <r>
    <n v="3612177"/>
    <s v="    05143169000"/>
    <x v="0"/>
    <n v="20191021"/>
    <n v="30112"/>
    <n v="3079049"/>
    <s v="TwoPoundMeter"/>
    <s v="1&quot;"/>
    <n v="12.999999995906478"/>
    <s v="03418967"/>
    <s v="(P)"/>
    <n v="57"/>
    <n v="57"/>
    <s v="DB 294706"/>
    <d v="2014-09-30T00:00:00"/>
    <s v="2&quot;"/>
    <n v="57"/>
    <s v="(P)"/>
    <s v="03418961"/>
    <x v="0"/>
    <x v="0"/>
  </r>
  <r>
    <n v="3335070"/>
    <s v="    25066444000"/>
    <x v="0"/>
    <n v="20191101"/>
    <n v="1572"/>
    <n v="441251"/>
    <s v="TwoPoundMeter"/>
    <s v="1&quot;"/>
    <n v="285.06899922778939"/>
    <s v="00009532"/>
    <s v="(P)"/>
    <n v="45"/>
    <n v="45"/>
    <s v="DB 9220"/>
    <d v="2016-04-20T00:00:00"/>
    <s v="2&quot;"/>
    <n v="45"/>
    <s v="(P)"/>
    <s v="03461192"/>
    <x v="0"/>
    <x v="0"/>
  </r>
  <r>
    <n v="2943262"/>
    <s v="    04868615000"/>
    <x v="0"/>
    <n v="20191101"/>
    <n v="2009"/>
    <n v="2445573"/>
    <s v="TwoPoundMeter"/>
    <s v="1&quot;"/>
    <n v="116.99999999094919"/>
    <s v="03374708"/>
    <s v="(P)"/>
    <n v="45"/>
    <n v="45"/>
    <s v="DB 26582"/>
    <d v="2013-05-06T00:00:00"/>
    <s v="2&quot;"/>
    <n v="45"/>
    <s v="(P)"/>
    <s v="03374713"/>
    <x v="0"/>
    <x v="0"/>
  </r>
  <r>
    <n v="3020278"/>
    <s v="    26555146000"/>
    <x v="0"/>
    <n v="20191112"/>
    <n v="4648"/>
    <n v="2932525"/>
    <s v="TwoPoundMeter"/>
    <s v="1&quot;"/>
    <n v="239.97639055943961"/>
    <s v="03414399"/>
    <s v="(P)"/>
    <n v="55"/>
    <n v="55"/>
    <s v="DB 7305"/>
    <d v="2014-07-22T00:00:00"/>
    <s v="4&quot;"/>
    <n v="55"/>
    <s v="(P)"/>
    <s v="03414499"/>
    <x v="2"/>
    <x v="0"/>
  </r>
  <r>
    <n v="2557329"/>
    <s v="    26164655000"/>
    <x v="0"/>
    <n v="20191030"/>
    <n v="10487"/>
    <n v="1637060"/>
    <s v="TwoPoundMeter"/>
    <s v="1&quot;"/>
    <n v="75.999999171390684"/>
    <s v="03347793"/>
    <s v="(P)"/>
    <n v="45"/>
    <n v="45"/>
    <s v="DB 92972"/>
    <d v="2011-05-06T00:00:00"/>
    <s v="6&quot;"/>
    <n v="45"/>
    <s v="(P)"/>
    <s v="03342474"/>
    <x v="6"/>
    <x v="0"/>
  </r>
  <r>
    <n v="1233631"/>
    <s v="    26565051000"/>
    <x v="0"/>
    <n v="20191025"/>
    <n v="2072"/>
    <n v="3580308"/>
    <s v="ServiceRiser"/>
    <s v="1&quot;"/>
    <n v="13.000143327458698"/>
    <s v="03447433"/>
    <s v="(P)"/>
    <n v="35"/>
    <n v="35"/>
    <s v="DB 33334"/>
    <d v="2015-11-23T00:00:00"/>
    <s v="2&quot;"/>
    <n v="35"/>
    <s v="(P)"/>
    <s v="03448728"/>
    <x v="0"/>
    <x v="0"/>
  </r>
  <r>
    <n v="2193744"/>
    <s v="    26412758000"/>
    <x v="0"/>
    <n v="20191108"/>
    <n v="5748"/>
    <n v="397079"/>
    <s v="ServiceRiser"/>
    <s v="3/4&quot;"/>
    <n v="43.151317890748516"/>
    <s v="0"/>
    <s v="(W)"/>
    <n v="45"/>
    <n v="45"/>
    <s v="DB 12378"/>
    <d v="2018-02-26T00:00:00"/>
    <s v="1&quot;"/>
    <n v="45"/>
    <s v="(W)"/>
    <s v="03532579"/>
    <x v="4"/>
    <x v="0"/>
  </r>
  <r>
    <n v="2810631"/>
    <s v="    26545640000"/>
    <x v="0"/>
    <n v="20191023"/>
    <n v="2688"/>
    <n v="2846486"/>
    <s v="ServiceRiser"/>
    <s v="2&quot;"/>
    <n v="69.193061920591489"/>
    <s v="03379878"/>
    <s v="(P)"/>
    <n v="45"/>
    <n v="45"/>
    <s v="DB 33197"/>
    <d v="2013-03-21T00:00:00"/>
    <s v="2&quot;"/>
    <n v="45"/>
    <s v="(P)"/>
    <s v="03379760"/>
    <x v="0"/>
    <x v="0"/>
  </r>
  <r>
    <n v="2433129"/>
    <s v="    17350780000"/>
    <x v="0"/>
    <n v="20191101"/>
    <n v="18366"/>
    <n v="2928126"/>
    <s v="ServiceRiser"/>
    <s v="1&quot;"/>
    <n v="148.31264144684192"/>
    <s v="03380053"/>
    <s v="(P)"/>
    <n v="55"/>
    <n v="55"/>
    <s v="DB 71599"/>
    <d v="2014-01-21T00:00:00"/>
    <s v="2&quot;"/>
    <n v="55"/>
    <s v="(P)"/>
    <s v="03379146"/>
    <x v="0"/>
    <x v="0"/>
  </r>
  <r>
    <n v="2184946"/>
    <s v="    26525283000"/>
    <x v="0"/>
    <n v="20191018"/>
    <n v="12203"/>
    <n v="645150"/>
    <s v="TwoPoundMeter"/>
    <s v="1&quot;"/>
    <n v="210.97570657059237"/>
    <s v="03313189"/>
    <s v="(P)"/>
    <n v="0"/>
    <n v="0"/>
    <s v="DB 112455"/>
    <d v="2009-01-01T00:00:00"/>
    <s v="2&quot;"/>
    <n v="57"/>
    <s v="(P)"/>
    <s v="03313193"/>
    <x v="0"/>
    <x v="0"/>
  </r>
  <r>
    <n v="1613746"/>
    <s v="    19052543000"/>
    <x v="0"/>
    <n v="20191024"/>
    <n v="22174"/>
    <n v="220245"/>
    <s v="ServiceRiser"/>
    <s v="3/4&quot;"/>
    <n v="15.499110930586147"/>
    <s v="0"/>
    <s v="(W)"/>
    <n v="0"/>
    <n v="0"/>
    <s v="DB 236017"/>
    <d v="2010-01-01T00:00:00"/>
    <s v="1&quot;"/>
    <n v="57"/>
    <s v="(W)"/>
    <s v="0"/>
    <x v="4"/>
    <x v="0"/>
  </r>
  <r>
    <n v="2111275"/>
    <s v="    09511782000"/>
    <x v="0"/>
    <n v="20191030"/>
    <n v="16603"/>
    <n v="647296"/>
    <s v="MultiMeterRiser"/>
    <s v="1&quot;"/>
    <n v="21.22466932194223"/>
    <s v="03186278"/>
    <s v="(P)"/>
    <n v="0"/>
    <n v="0"/>
    <s v="DB 198955"/>
    <d v="2008-01-01T00:00:00"/>
    <s v="2&quot;"/>
    <n v="60"/>
    <s v="(P)"/>
    <s v="03201592"/>
    <x v="0"/>
    <x v="0"/>
  </r>
  <r>
    <n v="696249"/>
    <s v="    26521090000"/>
    <x v="0"/>
    <n v="20191018"/>
    <n v="29836"/>
    <n v="646633"/>
    <s v="TwoPoundMeter"/>
    <s v="1&quot;"/>
    <n v="143.59970527679766"/>
    <s v="03300574"/>
    <s v="(P)"/>
    <n v="0"/>
    <n v="0"/>
    <s v="DB 273480"/>
    <d v="2009-01-01T00:00:00"/>
    <s v="2&quot;"/>
    <n v="57"/>
    <s v="(P)"/>
    <s v="03300425"/>
    <x v="0"/>
    <x v="0"/>
  </r>
  <r>
    <n v="3611201"/>
    <s v="    26586201000"/>
    <x v="0"/>
    <n v="20191101"/>
    <n v="786"/>
    <n v="4654033"/>
    <s v="TwoPoundMeter"/>
    <s v="1&quot;"/>
    <n v="32.006564233150975"/>
    <s v="03529254"/>
    <s v="(P)"/>
    <n v="45"/>
    <n v="45"/>
    <s v="DB 12457"/>
    <d v="2018-03-12T00:00:00"/>
    <s v="2&quot;"/>
    <n v="45"/>
    <s v="(P)"/>
    <s v="03530347"/>
    <x v="0"/>
    <x v="0"/>
  </r>
  <r>
    <n v="355001"/>
    <s v="    13876566000"/>
    <x v="0"/>
    <n v="20191105"/>
    <n v="1319"/>
    <n v="444010"/>
    <s v="TwoPoundMeter"/>
    <s v="1&quot;"/>
    <n v="141.26124842162056"/>
    <s v="97032596"/>
    <s v="(P)"/>
    <n v="0"/>
    <n v="0"/>
    <s v="DB 8973"/>
    <d v="2016-03-17T00:00:00"/>
    <s v="2&quot;"/>
    <n v="45"/>
    <s v="(P)"/>
    <s v="03456866"/>
    <x v="0"/>
    <x v="0"/>
  </r>
  <r>
    <n v="2796936"/>
    <s v="    26544431000"/>
    <x v="0"/>
    <n v="20191017"/>
    <n v="14111"/>
    <n v="2411568"/>
    <s v="ServiceRiser"/>
    <s v="1&quot;"/>
    <n v="64.000000026913455"/>
    <s v="03375353"/>
    <s v="(P)"/>
    <n v="60"/>
    <n v="60"/>
    <s v="DB 108791"/>
    <d v="2011-09-22T00:00:00"/>
    <s v="2&quot;"/>
    <n v="60"/>
    <s v="(P)"/>
    <s v="03349435"/>
    <x v="0"/>
    <x v="0"/>
  </r>
  <r>
    <n v="3533977"/>
    <s v="    26018264000"/>
    <x v="0"/>
    <n v="20191104"/>
    <n v="11070"/>
    <n v="4415575"/>
    <s v="ServiceRiser"/>
    <s v="1&quot;"/>
    <n v="96.000000005119801"/>
    <s v="03513805"/>
    <s v="(P)"/>
    <n v="45"/>
    <n v="45"/>
    <s v="DB 95588"/>
    <d v="2017-12-08T00:00:00"/>
    <s v="2&quot;"/>
    <n v="45"/>
    <s v="(P)"/>
    <s v="03513803"/>
    <x v="0"/>
    <x v="0"/>
  </r>
  <r>
    <n v="1392077"/>
    <s v="    26521751000"/>
    <x v="0"/>
    <n v="20191025"/>
    <n v="17457"/>
    <n v="617891"/>
    <s v="MultiMeterRiser"/>
    <s v="1&quot;"/>
    <n v="58.198036008714084"/>
    <s v="03200593"/>
    <s v="(P)"/>
    <n v="0"/>
    <n v="0"/>
    <s v="DB 190286"/>
    <d v="2008-01-01T00:00:00"/>
    <s v="2&quot;"/>
    <n v="57"/>
    <s v="(P)"/>
    <s v="03201057"/>
    <x v="0"/>
    <x v="0"/>
  </r>
  <r>
    <n v="93097"/>
    <s v="    04030500000"/>
    <x v="0"/>
    <n v="20191113"/>
    <n v="15848"/>
    <n v="645838"/>
    <s v="ServiceRiser"/>
    <s v="1/2&quot;"/>
    <n v="161.17773644092904"/>
    <s v="03199032"/>
    <s v="(P)"/>
    <n v="0"/>
    <n v="0"/>
    <s v="DB 223945"/>
    <d v="2008-02-06T00:00:00"/>
    <s v="6&quot;"/>
    <n v="57"/>
    <s v="(P)"/>
    <s v="03153491"/>
    <x v="6"/>
    <x v="0"/>
  </r>
  <r>
    <n v="298707"/>
    <s v="    12300201000"/>
    <x v="0"/>
    <n v="20191105"/>
    <n v="7726"/>
    <n v="377525"/>
    <s v="ServiceRiser"/>
    <s v="3/4&quot;"/>
    <n v="130.48614137241179"/>
    <s v="92"/>
    <s v="(W)"/>
    <n v="45"/>
    <n v="45"/>
    <s v="DB 98952"/>
    <d v="2011-09-20T00:00:00"/>
    <s v="2&quot;"/>
    <n v="45"/>
    <s v="(W)"/>
    <s v="03343770"/>
    <x v="1"/>
    <x v="0"/>
  </r>
  <r>
    <n v="3282977"/>
    <s v="    26567169000"/>
    <x v="0"/>
    <n v="20191106"/>
    <n v="3359"/>
    <n v="3769505"/>
    <s v="ServiceRiser"/>
    <s v="1&quot;"/>
    <n v="197.00000001624977"/>
    <s v="03454961"/>
    <s v="(P)"/>
    <n v="45"/>
    <n v="45"/>
    <s v="DB 8843"/>
    <d v="2016-02-26T00:00:00"/>
    <s v="2&quot;"/>
    <n v="45"/>
    <s v="(P)"/>
    <s v="03454957"/>
    <x v="0"/>
    <x v="0"/>
  </r>
  <r>
    <n v="1566756"/>
    <s v="    26323272000"/>
    <x v="0"/>
    <n v="20191111"/>
    <n v="164"/>
    <n v="498606"/>
    <s v="TwoPoundMeter"/>
    <s v="1&quot;"/>
    <n v="66.682993266048356"/>
    <s v="03077786"/>
    <s v="(P)"/>
    <n v="60"/>
    <n v="60"/>
    <s v="DB 14214"/>
    <d v="2017-10-16T00:00:00"/>
    <s v="2&quot;"/>
    <n v="60"/>
    <s v="(P)"/>
    <s v="03520169"/>
    <x v="0"/>
    <x v="0"/>
  </r>
  <r>
    <n v="3245844"/>
    <s v="    26552470000"/>
    <x v="0"/>
    <n v="20191111"/>
    <n v="19582"/>
    <n v="3596305"/>
    <s v="TwoPoundMeter"/>
    <s v="1&quot;"/>
    <n v="24.999999971264863"/>
    <s v="03449966"/>
    <s v="(P)"/>
    <n v="57"/>
    <n v="57"/>
    <s v="DB 137859"/>
    <d v="2014-08-07T00:00:00"/>
    <s v="2&quot;"/>
    <n v="57"/>
    <s v="(P)"/>
    <s v="03417790"/>
    <x v="0"/>
    <x v="0"/>
  </r>
  <r>
    <n v="3410933"/>
    <s v="    26576767000"/>
    <x v="0"/>
    <n v="20191112"/>
    <n v="21269"/>
    <n v="4058923"/>
    <s v="ServiceRiser"/>
    <s v="1&quot;"/>
    <n v="326.86689854322253"/>
    <s v="03476196"/>
    <s v="(P)"/>
    <n v="57"/>
    <n v="57"/>
    <s v="DB 257047"/>
    <d v="2014-09-18T00:00:00"/>
    <s v="2&quot;"/>
    <n v="57"/>
    <s v="(P)"/>
    <s v="03413911"/>
    <x v="0"/>
    <x v="0"/>
  </r>
  <r>
    <n v="93292"/>
    <s v="    04031208000"/>
    <x v="0"/>
    <n v="20191113"/>
    <n v="15843"/>
    <n v="132211"/>
    <s v="ServiceRiser"/>
    <s v="1/2&quot;"/>
    <n v="98.37450133181467"/>
    <s v="91014888"/>
    <s v="(P)"/>
    <n v="57"/>
    <n v="57"/>
    <s v="DB 223945"/>
    <d v="2008-02-06T00:00:00"/>
    <s v="6&quot;"/>
    <n v="57"/>
    <s v="(P)"/>
    <s v="03153491"/>
    <x v="6"/>
    <x v="0"/>
  </r>
  <r>
    <n v="3305461"/>
    <s v="    26568856000"/>
    <x v="0"/>
    <n v="20191030"/>
    <n v="10748"/>
    <n v="3805917"/>
    <s v="ServiceRiser"/>
    <s v="1&quot;"/>
    <n v="140.27864610560127"/>
    <s v="03464037"/>
    <s v="(P)"/>
    <n v="45"/>
    <n v="45"/>
    <s v="DB 102137"/>
    <d v="2016-02-25T00:00:00"/>
    <s v="2&quot;"/>
    <n v="45"/>
    <s v="(P)"/>
    <s v="03461738"/>
    <x v="0"/>
    <x v="0"/>
  </r>
  <r>
    <n v="1952903"/>
    <s v="    26514870000"/>
    <x v="0"/>
    <n v="20191031"/>
    <n v="11120"/>
    <n v="610686"/>
    <s v="ServiceRiser"/>
    <s v="1&quot;"/>
    <n v="483.3844115939221"/>
    <s v="03177884"/>
    <s v="(P)"/>
    <n v="0"/>
    <n v="0"/>
    <s v="DB 96573"/>
    <d v="2008-01-01T00:00:00"/>
    <s v="6&quot;"/>
    <n v="45"/>
    <s v="(P)"/>
    <s v="03187452"/>
    <x v="6"/>
    <x v="0"/>
  </r>
  <r>
    <n v="3741432"/>
    <s v="    14061948000"/>
    <x v="0"/>
    <n v="20191030"/>
    <n v="22624"/>
    <n v="208927"/>
    <s v="ServiceRiser"/>
    <s v="1&quot;"/>
    <n v="42.709028966786718"/>
    <s v="97002566"/>
    <s v="(P)"/>
    <n v="0"/>
    <n v="0"/>
    <s v="DB 129524"/>
    <d v="2013-03-11T00:00:00"/>
    <s v="2&quot;"/>
    <n v="57"/>
    <s v="(P)"/>
    <s v="03377141"/>
    <x v="0"/>
    <x v="0"/>
  </r>
  <r>
    <n v="3339944"/>
    <s v="    26569328000"/>
    <x v="0"/>
    <n v="20191022"/>
    <n v="3416"/>
    <n v="4069933"/>
    <s v="ServiceRiser"/>
    <s v="1&quot;"/>
    <n v="41.999999992818971"/>
    <s v="03463320"/>
    <s v="(P)"/>
    <n v="60"/>
    <n v="60"/>
    <s v="DB 9641"/>
    <d v="2016-08-03T00:00:00"/>
    <s v="2&quot;"/>
    <n v="60"/>
    <s v="(P)"/>
    <s v="03463625"/>
    <x v="0"/>
    <x v="0"/>
  </r>
  <r>
    <n v="3723768"/>
    <s v="    17331253000"/>
    <x v="0"/>
    <n v="20191031"/>
    <n v="11476"/>
    <n v="528213"/>
    <s v="ServiceRiser"/>
    <s v="1/2&quot;"/>
    <n v="14.854578238743903"/>
    <s v="92030776"/>
    <s v="(P)"/>
    <n v="35"/>
    <n v="35"/>
    <s v="DB 97880"/>
    <d v="2014-03-28T00:00:00"/>
    <s v="2&quot;"/>
    <n v="35"/>
    <s v="(P)"/>
    <s v="03401118"/>
    <x v="0"/>
    <x v="0"/>
  </r>
  <r>
    <n v="3791921"/>
    <s v="    26588831000"/>
    <x v="0"/>
    <n v="20191112"/>
    <n v="21057"/>
    <n v="4934079"/>
    <s v="TwoPoundMeter"/>
    <s v="1&quot;"/>
    <n v="195.64958248791271"/>
    <s v="03553422"/>
    <s v="(P)"/>
    <n v="57"/>
    <n v="57"/>
    <s v="DB 256904"/>
    <d v="2010-11-09T00:00:00"/>
    <s v="2&quot;"/>
    <n v="57"/>
    <s v="(P)"/>
    <s v="03335603"/>
    <x v="0"/>
    <x v="0"/>
  </r>
  <r>
    <n v="3683899"/>
    <s v="    26454030000"/>
    <x v="0"/>
    <n v="20191113"/>
    <n v="33102"/>
    <n v="505140"/>
    <s v="ServiceRiser"/>
    <s v="1&quot;"/>
    <n v="20.208962772862073"/>
    <s v="03104877"/>
    <s v="(P)"/>
    <n v="0"/>
    <n v="0"/>
    <s v="DB 63161"/>
    <d v="2014-03-09T00:00:00"/>
    <s v="2&quot;"/>
    <n v="60"/>
    <s v="(P)"/>
    <s v="03385911"/>
    <x v="0"/>
    <x v="0"/>
  </r>
  <r>
    <n v="1614775"/>
    <s v="    26427680000"/>
    <x v="0"/>
    <n v="20191113"/>
    <n v="33146"/>
    <n v="485208"/>
    <s v="TwoPoundMeter"/>
    <s v="1/2&quot;"/>
    <n v="211.77823902463152"/>
    <s v="03068434"/>
    <s v="(P)"/>
    <n v="0"/>
    <n v="0"/>
    <s v="DB 64328"/>
    <d v="2008-01-01T00:00:00"/>
    <s v="2&quot;"/>
    <n v="60"/>
    <s v="(P)"/>
    <s v="03183722"/>
    <x v="0"/>
    <x v="0"/>
  </r>
  <r>
    <n v="2496266"/>
    <s v="    26531311000"/>
    <x v="0"/>
    <n v="20191021"/>
    <n v="6982"/>
    <n v="1470636"/>
    <s v="MultiMeterRiser"/>
    <s v="1&quot;"/>
    <n v="69.667524627817556"/>
    <s v="03342036"/>
    <s v="(P)"/>
    <n v="60"/>
    <n v="60"/>
    <s v="DB 228231"/>
    <d v="2011-04-25T00:00:00"/>
    <s v="1&quot;"/>
    <n v="60"/>
    <s v="(P)"/>
    <s v="03342045"/>
    <x v="3"/>
    <x v="0"/>
  </r>
  <r>
    <n v="1840236"/>
    <s v="    01314564000"/>
    <x v="0"/>
    <n v="20191024"/>
    <n v="11207"/>
    <n v="5236120"/>
    <s v="ServiceRiser"/>
    <s v="1&quot;"/>
    <n v="64.999999989714453"/>
    <s v="03584892"/>
    <s v="(P)"/>
    <n v="60"/>
    <n v="60"/>
    <s v="DB 303091"/>
    <d v="2019-08-15T00:00:00"/>
    <s v="2&quot;"/>
    <n v="60"/>
    <s v="(P)"/>
    <s v="03584696"/>
    <x v="0"/>
    <x v="0"/>
  </r>
  <r>
    <n v="3106598"/>
    <s v="    26556798000"/>
    <x v="0"/>
    <n v="20191108"/>
    <n v="7635"/>
    <n v="3067036"/>
    <s v="ServiceRiser"/>
    <s v="1&quot;"/>
    <n v="242.23848144445796"/>
    <s v="03420272"/>
    <s v="(P)"/>
    <n v="60"/>
    <n v="60"/>
    <s v="DB 76573"/>
    <d v="2014-10-23T00:00:00"/>
    <s v="2&quot;"/>
    <n v="60"/>
    <s v="(P)"/>
    <s v="03420627"/>
    <x v="0"/>
    <x v="0"/>
  </r>
  <r>
    <n v="2392904"/>
    <s v="    01442587000"/>
    <x v="0"/>
    <n v="20191028"/>
    <n v="6112"/>
    <n v="1113018"/>
    <s v="ServiceRiser"/>
    <s v="1&quot;"/>
    <n v="126.33549229395928"/>
    <s v="03336053"/>
    <s v="(P)"/>
    <n v="2"/>
    <n v="2"/>
    <s v="DB 50908"/>
    <d v="2010-11-16T00:00:00"/>
    <s v="2&quot;"/>
    <n v="60"/>
    <s v="(P)"/>
    <s v="03336138"/>
    <x v="0"/>
    <x v="0"/>
  </r>
  <r>
    <n v="3769100"/>
    <s v="    26592553000"/>
    <x v="0"/>
    <n v="20191104"/>
    <n v="15897"/>
    <n v="5062494"/>
    <s v="TwoPoundMeter"/>
    <s v="2&quot;"/>
    <n v="940.00000002062814"/>
    <s v="03557496"/>
    <s v="(P)"/>
    <n v="60"/>
    <n v="60"/>
    <s v="DB 184662"/>
    <d v="2016-02-03T00:00:00"/>
    <s v="2&quot;"/>
    <n v="60"/>
    <s v="(P)"/>
    <s v="03457085"/>
    <x v="0"/>
    <x v="0"/>
  </r>
  <r>
    <n v="1487742"/>
    <s v="    13473239000"/>
    <x v="0"/>
    <n v="20191112"/>
    <n v="4474"/>
    <n v="495297"/>
    <s v="ServiceRiser"/>
    <s v="1&quot;"/>
    <n v="12.562131946793507"/>
    <s v="03510281"/>
    <s v="(P)"/>
    <n v="55"/>
    <n v="55"/>
    <s v="DB 43456"/>
    <d v="2017-06-29T00:00:00"/>
    <s v="2&quot;"/>
    <n v="55"/>
    <s v="(P)"/>
    <s v="03506477"/>
    <x v="0"/>
    <x v="0"/>
  </r>
  <r>
    <n v="3283702"/>
    <s v="    07341379000"/>
    <x v="0"/>
    <n v="20191106"/>
    <n v="9485"/>
    <n v="2544393"/>
    <s v="ServiceRiser"/>
    <s v="1&quot;"/>
    <n v="28.000000014855047"/>
    <s v="03365927"/>
    <s v="(P)"/>
    <n v="45"/>
    <n v="45"/>
    <s v="DB 92988"/>
    <d v="2013-07-12T00:00:00"/>
    <s v="2&quot;"/>
    <n v="45"/>
    <s v="(P)"/>
    <s v="03365689"/>
    <x v="0"/>
    <x v="0"/>
  </r>
  <r>
    <n v="13605"/>
    <s v="    19131791000"/>
    <x v="0"/>
    <n v="20191112"/>
    <n v="15911"/>
    <n v="114530"/>
    <s v="MultiMeterRiser"/>
    <s v="3/4&quot;"/>
    <n v="123.90325130890881"/>
    <s v="S1031014-21"/>
    <s v="(W)"/>
    <n v="0"/>
    <n v="0"/>
    <s v="DB 9081"/>
    <d v="2016-03-14T00:00:00"/>
    <s v="2&quot;"/>
    <n v="57"/>
    <s v="(P)"/>
    <s v="03461911"/>
    <x v="0"/>
    <x v="0"/>
  </r>
  <r>
    <n v="1621365"/>
    <s v="    13876478000"/>
    <x v="0"/>
    <n v="20191104"/>
    <n v="1687"/>
    <n v="4457177"/>
    <s v="ServiceRiser"/>
    <s v="1&quot;"/>
    <n v="13.000000003185891"/>
    <s v="94011902"/>
    <s v="(W)"/>
    <n v="45"/>
    <n v="45"/>
    <s v="DB 11620"/>
    <d v="2012-09-14T00:00:00"/>
    <s v="4-1/2&quot;"/>
    <n v="45"/>
    <s v="(W)"/>
    <s v="03361314"/>
    <x v="10"/>
    <x v="0"/>
  </r>
  <r>
    <n v="3545534"/>
    <s v="    26527365000"/>
    <x v="0"/>
    <n v="20191018"/>
    <n v="6733"/>
    <n v="3029409"/>
    <s v="ServiceRiser"/>
    <s v="1&quot;"/>
    <n v="48.999999971272416"/>
    <s v="03403139"/>
    <s v="(P)"/>
    <n v="60"/>
    <n v="60"/>
    <s v="DB 61116"/>
    <d v="2014-04-09T00:00:00"/>
    <s v="2&quot;"/>
    <n v="60"/>
    <s v="(P)"/>
    <s v="03398943"/>
    <x v="0"/>
    <x v="0"/>
  </r>
  <r>
    <n v="3257948"/>
    <s v="    26566256000"/>
    <x v="0"/>
    <n v="20191024"/>
    <n v="11730"/>
    <n v="3675106"/>
    <s v="ServiceRiser"/>
    <s v="1&quot;"/>
    <n v="171.99999999070914"/>
    <s v="03451547"/>
    <s v="(P)"/>
    <n v="60"/>
    <n v="60"/>
    <s v="DB 68336"/>
    <d v="2016-01-18T00:00:00"/>
    <s v="2&quot;"/>
    <n v="60"/>
    <s v="(P)"/>
    <s v="03451545"/>
    <x v="0"/>
    <x v="0"/>
  </r>
  <r>
    <n v="3174492"/>
    <s v="    26500502000"/>
    <x v="0"/>
    <n v="20191017"/>
    <n v="29052"/>
    <n v="3566302"/>
    <s v="ServiceRiser"/>
    <s v="1&quot;"/>
    <n v="50.000000020766038"/>
    <s v="03441282"/>
    <s v="(P)"/>
    <n v="57"/>
    <n v="57"/>
    <s v="DB 275765"/>
    <d v="2015-06-26T00:00:00"/>
    <s v="2&quot;"/>
    <n v="57"/>
    <s v="(P)"/>
    <s v="03441286"/>
    <x v="0"/>
    <x v="0"/>
  </r>
  <r>
    <n v="1439606"/>
    <s v="    26519554000"/>
    <x v="0"/>
    <n v="20191112"/>
    <n v="20502"/>
    <n v="614160"/>
    <s v="TwoPoundMeter"/>
    <s v="1&quot;"/>
    <n v="13.393441877218642"/>
    <s v="03199204"/>
    <s v="(P)"/>
    <n v="0"/>
    <n v="0"/>
    <s v="DB 509"/>
    <d v="2008-01-01T00:00:00"/>
    <s v="2&quot;"/>
    <n v="57"/>
    <s v="(P)"/>
    <s v="03194948"/>
    <x v="0"/>
    <x v="0"/>
  </r>
  <r>
    <n v="2893903"/>
    <s v="    25073765000"/>
    <x v="0"/>
    <n v="20191022"/>
    <n v="3431"/>
    <n v="427012"/>
    <s v="ServiceRiser"/>
    <s v="1&quot;"/>
    <n v="30.217926035402961"/>
    <s v="00020819"/>
    <s v="(P)"/>
    <n v="0"/>
    <n v="0"/>
    <s v="DB 26967"/>
    <d v="2011-11-04T00:00:00"/>
    <s v="2&quot;"/>
    <n v="60"/>
    <s v="(P)"/>
    <s v="03312720"/>
    <x v="0"/>
    <x v="0"/>
  </r>
  <r>
    <n v="3523625"/>
    <s v="    26580555000"/>
    <x v="0"/>
    <n v="20191028"/>
    <n v="16853"/>
    <n v="4425576"/>
    <s v="ServiceRiser"/>
    <s v="1&quot;"/>
    <n v="15.002338249773944"/>
    <s v="03513024"/>
    <s v="(P)"/>
    <n v="57"/>
    <n v="57"/>
    <s v="DB 204378"/>
    <d v="2017-08-22T00:00:00"/>
    <s v="2&quot;"/>
    <n v="57"/>
    <s v="(P)"/>
    <s v="03502868"/>
    <x v="0"/>
    <x v="0"/>
  </r>
  <r>
    <n v="3750966"/>
    <s v="    04856477000"/>
    <x v="0"/>
    <n v="20191101"/>
    <n v="1928"/>
    <n v="3301481"/>
    <s v="ServiceRiser"/>
    <s v="1&quot;"/>
    <n v="59.86180718677889"/>
    <s v="03428845"/>
    <s v="(P)"/>
    <n v="45"/>
    <n v="45"/>
    <s v="DB 26666"/>
    <d v="2015-04-01T00:00:00"/>
    <s v="2&quot;"/>
    <n v="45"/>
    <s v="(P)"/>
    <s v="03428839"/>
    <x v="0"/>
    <x v="0"/>
  </r>
  <r>
    <n v="2051539"/>
    <s v="    26459923000"/>
    <x v="0"/>
    <n v="20191111"/>
    <n v="264"/>
    <n v="614606"/>
    <s v="TwoPoundMeter"/>
    <s v="1&quot;"/>
    <n v="49.83960478725966"/>
    <s v="03189409"/>
    <s v="(P)"/>
    <n v="0"/>
    <n v="0"/>
    <s v="DB 36911"/>
    <d v="2008-01-01T00:00:00"/>
    <s v="2&quot;"/>
    <n v="60"/>
    <s v="(P)"/>
    <s v="03189412"/>
    <x v="0"/>
    <x v="0"/>
  </r>
  <r>
    <n v="1058639"/>
    <s v="    26528483000"/>
    <x v="0"/>
    <n v="20191017"/>
    <n v="14100"/>
    <n v="930224"/>
    <s v="TwoPoundMeter"/>
    <s v="1&quot;"/>
    <n v="338.30029546262921"/>
    <s v="03324362"/>
    <s v="(P)"/>
    <m/>
    <m/>
    <s v="DB 107575"/>
    <d v="2008-01-01T00:00:00"/>
    <s v="2&quot;"/>
    <n v="60"/>
    <s v="(P)"/>
    <s v="03157821"/>
    <x v="0"/>
    <x v="0"/>
  </r>
  <r>
    <n v="2899275"/>
    <s v="    14061954000"/>
    <x v="0"/>
    <n v="20191030"/>
    <n v="22627"/>
    <n v="208928"/>
    <s v="ServiceRiser"/>
    <s v="1&quot;"/>
    <n v="40.970862749768244"/>
    <s v="97002565"/>
    <s v="(P)"/>
    <n v="57"/>
    <n v="57"/>
    <s v="DB 129524"/>
    <d v="2013-03-11T00:00:00"/>
    <s v="2&quot;"/>
    <n v="57"/>
    <s v="(P)"/>
    <s v="03377141"/>
    <x v="0"/>
    <x v="0"/>
  </r>
  <r>
    <n v="2631528"/>
    <s v="    09171624000"/>
    <x v="0"/>
    <n v="20191021"/>
    <n v="28512"/>
    <n v="660178"/>
    <s v="ServiceRiser"/>
    <s v="1&quot;"/>
    <n v="18.005826589892841"/>
    <s v="03320503"/>
    <s v="(P)"/>
    <n v="57"/>
    <n v="57"/>
    <s v="DB 294538"/>
    <d v="2010-02-05T00:00:00"/>
    <s v="2&quot;"/>
    <n v="57"/>
    <s v="(P)"/>
    <s v="03320465"/>
    <x v="0"/>
    <x v="0"/>
  </r>
  <r>
    <n v="3055611"/>
    <s v="    06051533000"/>
    <x v="0"/>
    <n v="20191024"/>
    <n v="27509"/>
    <n v="501422"/>
    <s v="TwoPoundMeter"/>
    <s v="3/4&quot;"/>
    <n v="104.68204970518461"/>
    <s v="S1029041-21"/>
    <s v="(W)"/>
    <n v="0"/>
    <n v="0"/>
    <s v="DB 284221"/>
    <d v="2008-01-01T00:00:00"/>
    <s v="4&quot;"/>
    <n v="57"/>
    <s v="(P)"/>
    <s v="03169451"/>
    <x v="2"/>
    <x v="0"/>
  </r>
  <r>
    <n v="1639176"/>
    <s v="    07301146000"/>
    <x v="0"/>
    <n v="20191108"/>
    <n v="8311"/>
    <n v="3821523"/>
    <s v="ServiceRiser"/>
    <s v="1&quot;"/>
    <n v="126.20362598022921"/>
    <s v="03455045"/>
    <s v="(P)"/>
    <n v="45"/>
    <n v="45"/>
    <s v="DB 271687"/>
    <d v="2018-07-02T00:00:00"/>
    <s v="2&quot;"/>
    <n v="45"/>
    <s v="(P)"/>
    <s v="03530072"/>
    <x v="0"/>
    <x v="0"/>
  </r>
  <r>
    <n v="3718573"/>
    <s v="    15261965000"/>
    <x v="0"/>
    <n v="20191031"/>
    <n v="23364"/>
    <n v="171831"/>
    <s v="ServiceRiser"/>
    <s v="1/2&quot;"/>
    <n v="36.929243566897057"/>
    <s v="S1035025-36"/>
    <s v="(P)"/>
    <n v="57"/>
    <n v="57"/>
    <s v="DB 14800"/>
    <d v="2018-06-04T00:00:00"/>
    <s v="2&quot;"/>
    <n v="57"/>
    <s v="(P)"/>
    <s v="03527066"/>
    <x v="0"/>
    <x v="0"/>
  </r>
  <r>
    <n v="3135078"/>
    <s v="    26375488000"/>
    <x v="0"/>
    <n v="20191018"/>
    <n v="21524"/>
    <n v="2975740"/>
    <s v="ServiceRiser"/>
    <s v="1&quot;"/>
    <n v="15.708349255777957"/>
    <s v="03414690"/>
    <s v="(P)"/>
    <n v="57"/>
    <n v="57"/>
    <s v="DB 7232"/>
    <d v="2014-01-22T00:00:00"/>
    <s v="2&quot;"/>
    <n v="57"/>
    <s v="(P)"/>
    <s v="03392727"/>
    <x v="0"/>
    <x v="0"/>
  </r>
  <r>
    <n v="2809278"/>
    <s v="    26542404000"/>
    <x v="0"/>
    <n v="20191104"/>
    <n v="16943"/>
    <n v="2110724"/>
    <s v="ServiceRiser"/>
    <s v="1&quot;"/>
    <n v="160.49648588086788"/>
    <s v="03368051"/>
    <s v="(P)"/>
    <n v="60"/>
    <n v="60"/>
    <s v="DB 185824"/>
    <d v="2012-09-11T00:00:00"/>
    <s v="2&quot;"/>
    <n v="60"/>
    <s v="(P)"/>
    <s v="03349268"/>
    <x v="0"/>
    <x v="0"/>
  </r>
  <r>
    <n v="3251259"/>
    <s v="    26563827000"/>
    <x v="0"/>
    <n v="20191023"/>
    <n v="16192"/>
    <n v="3589103"/>
    <s v="ServiceRiser"/>
    <s v="2&quot;"/>
    <n v="123.10897844704654"/>
    <s v="03444229"/>
    <s v="(P)"/>
    <n v="57"/>
    <n v="57"/>
    <s v="DB 186783"/>
    <d v="2010-03-08T00:00:00"/>
    <s v="2&quot;"/>
    <n v="57"/>
    <s v="(P)"/>
    <s v="03323708"/>
    <x v="0"/>
    <x v="0"/>
  </r>
  <r>
    <n v="2082210"/>
    <s v="    26348669000"/>
    <x v="0"/>
    <n v="20191023"/>
    <n v="2913"/>
    <n v="613081"/>
    <s v="ServiceRiser"/>
    <s v="1&quot;"/>
    <n v="16.023839204235955"/>
    <s v="03178588"/>
    <s v="(P)"/>
    <n v="45"/>
    <n v="45"/>
    <s v="DB 9534"/>
    <d v="2008-01-01T00:00:00"/>
    <s v="2&quot;"/>
    <n v="45"/>
    <s v="(P)"/>
    <s v="03194541"/>
    <x v="0"/>
    <x v="0"/>
  </r>
  <r>
    <n v="2642438"/>
    <s v="    26532333000"/>
    <x v="0"/>
    <n v="20191111"/>
    <n v="218"/>
    <n v="2129526"/>
    <s v="TwoPoundMeter"/>
    <s v="1&quot;"/>
    <n v="235.92926808894578"/>
    <s v="03349451"/>
    <s v="(P)"/>
    <n v="60"/>
    <n v="60"/>
    <s v="DB 44971"/>
    <d v="2012-02-24T00:00:00"/>
    <s v="2&quot;"/>
    <n v="60"/>
    <s v="(P)"/>
    <s v="03349510"/>
    <x v="0"/>
    <x v="0"/>
  </r>
  <r>
    <n v="193781"/>
    <s v="    08800265000"/>
    <x v="0"/>
    <n v="20191031"/>
    <n v="32509"/>
    <n v="28110"/>
    <s v="ServiceRiser"/>
    <s v="1&quot;"/>
    <n v="20.062735561913325"/>
    <s v="00014253"/>
    <s v="(P)"/>
    <n v="60"/>
    <n v="60"/>
    <s v="DB 65886"/>
    <d v="2015-11-11T00:00:00"/>
    <s v="2&quot;"/>
    <n v="60"/>
    <s v="(P)"/>
    <s v="03443847"/>
    <x v="0"/>
    <x v="0"/>
  </r>
  <r>
    <n v="3863020"/>
    <s v="    26591142000"/>
    <x v="0"/>
    <n v="20191025"/>
    <n v="2114"/>
    <n v="4777259"/>
    <s v="TwoPoundMeter"/>
    <s v="1&quot;"/>
    <n v="14.999999991405211"/>
    <s v="03535983"/>
    <s v="(P)"/>
    <n v="35"/>
    <n v="35"/>
    <s v="DB 33510"/>
    <d v="2018-08-03T00:00:00"/>
    <s v="2&quot;"/>
    <n v="35"/>
    <s v="(P)"/>
    <s v="03535592"/>
    <x v="0"/>
    <x v="0"/>
  </r>
  <r>
    <n v="3201041"/>
    <s v="    26564033000"/>
    <x v="0"/>
    <n v="20191104"/>
    <n v="25239"/>
    <n v="3708706"/>
    <s v="ServiceRiser"/>
    <s v="2&quot;"/>
    <n v="158.38878974946482"/>
    <s v="03443808"/>
    <s v="(P)"/>
    <n v="57"/>
    <n v="57"/>
    <s v="DB 294728"/>
    <d v="2015-12-09T00:00:00"/>
    <s v="4&quot;"/>
    <n v="57"/>
    <s v="(P)"/>
    <s v="03444944"/>
    <x v="2"/>
    <x v="0"/>
  </r>
  <r>
    <n v="3752245"/>
    <s v="    26593839000"/>
    <x v="0"/>
    <n v="20191023"/>
    <n v="13323"/>
    <n v="5227704"/>
    <s v="ServiceRiser"/>
    <s v="2&quot;"/>
    <n v="153.0000000150483"/>
    <s v="03570117"/>
    <s v="(P)"/>
    <n v="57"/>
    <n v="57"/>
    <s v="DB 298256"/>
    <d v="2019-01-10T00:00:00"/>
    <s v="2&quot;"/>
    <n v="57"/>
    <s v="(P)"/>
    <s v="03549960"/>
    <x v="0"/>
    <x v="0"/>
  </r>
  <r>
    <n v="3045408"/>
    <s v="    26541071000"/>
    <x v="0"/>
    <n v="20191113"/>
    <n v="20590"/>
    <n v="3059831"/>
    <s v="ServiceRiser"/>
    <s v="2&quot;"/>
    <n v="236.40199790840703"/>
    <s v="03417427"/>
    <s v="(P)"/>
    <n v="57"/>
    <n v="57"/>
    <s v="DB 7570"/>
    <d v="2014-10-08T00:00:00"/>
    <s v="2&quot;"/>
    <n v="57"/>
    <s v="(P)"/>
    <s v="03417667"/>
    <x v="0"/>
    <x v="0"/>
  </r>
  <r>
    <n v="110720"/>
    <s v="    07602992000"/>
    <x v="0"/>
    <n v="20191018"/>
    <n v="6749"/>
    <n v="346030"/>
    <s v="TwoPoundMeter"/>
    <s v="1&quot;"/>
    <n v="95.976953499622525"/>
    <s v="S2110102-51"/>
    <s v="(P)"/>
    <n v="60"/>
    <n v="60"/>
    <s v="DB 57874"/>
    <d v="2014-04-09T00:00:00"/>
    <s v="2&quot;"/>
    <n v="60"/>
    <s v="(P)"/>
    <s v="03398943"/>
    <x v="0"/>
    <x v="0"/>
  </r>
  <r>
    <n v="185684"/>
    <s v="    07332545000"/>
    <x v="0"/>
    <n v="20191106"/>
    <n v="9506"/>
    <n v="356280"/>
    <s v="ServiceRiser"/>
    <s v="1&quot;"/>
    <n v="55.140038884765097"/>
    <s v="94037149"/>
    <s v="(P)"/>
    <n v="45"/>
    <n v="0"/>
    <s v="DB 298658"/>
    <d v="2013-07-12T00:00:00"/>
    <s v="2&quot;"/>
    <n v="45"/>
    <s v="(P)"/>
    <s v="03365689"/>
    <x v="0"/>
    <x v="0"/>
  </r>
  <r>
    <n v="27004"/>
    <s v="    19131794000"/>
    <x v="0"/>
    <n v="20191112"/>
    <n v="15911"/>
    <n v="114530"/>
    <s v="MultiMeterRiser"/>
    <s v="3/4&quot;"/>
    <n v="123.90325130890881"/>
    <s v="S1031014-21"/>
    <s v="(W)"/>
    <n v="0"/>
    <n v="0"/>
    <s v="DB 9081"/>
    <d v="2016-03-14T00:00:00"/>
    <s v="2&quot;"/>
    <n v="57"/>
    <s v="(P)"/>
    <s v="03461911"/>
    <x v="0"/>
    <x v="0"/>
  </r>
  <r>
    <n v="435681"/>
    <s v="    16524609000"/>
    <x v="0"/>
    <n v="20191114"/>
    <n v="16034"/>
    <n v="106796"/>
    <s v="GasSupplyMeter"/>
    <s v="2&quot;"/>
    <n v="324.78511334647072"/>
    <s v="S1031003-65"/>
    <s v="(W)"/>
    <n v="0"/>
    <n v="0"/>
    <s v="DB 226626"/>
    <d v="2018-01-02T00:00:00"/>
    <s v="2&quot;"/>
    <n v="57"/>
    <s v="(P)"/>
    <s v="03517401"/>
    <x v="0"/>
    <x v="0"/>
  </r>
  <r>
    <n v="2200185"/>
    <s v="    16071829000"/>
    <x v="0"/>
    <n v="20191112"/>
    <n v="32082"/>
    <n v="22214"/>
    <s v="ServiceRiser"/>
    <s v="3/4&quot;"/>
    <n v="30.638520863861494"/>
    <s v="S1021022-11"/>
    <s v="(W)"/>
    <n v="57"/>
    <n v="0"/>
    <s v="DB 277611"/>
    <d v="2009-12-29T00:00:00"/>
    <s v="2&quot;"/>
    <n v="57"/>
    <s v="(P)"/>
    <s v="03316015"/>
    <x v="0"/>
    <x v="0"/>
  </r>
  <r>
    <n v="3727506"/>
    <s v="    26593374000"/>
    <x v="0"/>
    <n v="20191108"/>
    <n v="13401"/>
    <n v="4934863"/>
    <s v="TwoPoundMeter"/>
    <s v="1&quot;"/>
    <n v="31.999999997847354"/>
    <s v="03555834"/>
    <s v="(P)"/>
    <n v="57"/>
    <n v="57"/>
    <s v="DB 138467"/>
    <d v="2019-01-11T00:00:00"/>
    <s v="2&quot;"/>
    <n v="57"/>
    <s v="(P)"/>
    <s v="03555833"/>
    <x v="0"/>
    <x v="0"/>
  </r>
  <r>
    <n v="3118922"/>
    <s v="    26319357000"/>
    <x v="0"/>
    <n v="20191111"/>
    <n v="138"/>
    <n v="3251471"/>
    <s v="ServiceRiser"/>
    <s v="1/2&quot;"/>
    <n v="18.999999984198404"/>
    <s v="03431352"/>
    <s v="(P)"/>
    <n v="60"/>
    <n v="60"/>
    <s v="DB 14602"/>
    <d v="2015-02-18T00:00:00"/>
    <s v="2&quot;"/>
    <n v="60"/>
    <s v="(P)"/>
    <s v="03431350"/>
    <x v="0"/>
    <x v="0"/>
  </r>
  <r>
    <n v="2748013"/>
    <s v="    13473042000"/>
    <x v="0"/>
    <n v="20191112"/>
    <n v="4025"/>
    <n v="616998"/>
    <s v="ServiceRiser"/>
    <s v="1/2&quot;"/>
    <n v="71.456208554965258"/>
    <s v="03180270"/>
    <s v="(P)"/>
    <n v="0"/>
    <n v="0"/>
    <s v="DB 42947"/>
    <d v="2008-01-01T00:00:00"/>
    <s v="6&quot;"/>
    <n v="60"/>
    <s v="(P)"/>
    <s v="03176545"/>
    <x v="6"/>
    <x v="0"/>
  </r>
  <r>
    <n v="812753"/>
    <s v="    01851996000"/>
    <x v="0"/>
    <n v="20191029"/>
    <n v="373"/>
    <n v="872594"/>
    <s v="ServiceRiser"/>
    <s v="1/2&quot;"/>
    <n v="57.292287951362049"/>
    <s v="03314832"/>
    <s v="(P)"/>
    <n v="45"/>
    <n v="45"/>
    <s v="DB 34652"/>
    <d v="2010-04-12T00:00:00"/>
    <s v="4&quot;"/>
    <n v="45"/>
    <s v="(P)"/>
    <s v="03324642"/>
    <x v="2"/>
    <x v="0"/>
  </r>
  <r>
    <n v="3768117"/>
    <s v="    26594395000"/>
    <x v="0"/>
    <n v="20191106"/>
    <n v="3599"/>
    <n v="5015285"/>
    <s v="TwoPoundMeter"/>
    <s v="1&quot;"/>
    <n v="74.721517067528112"/>
    <s v="03555200"/>
    <s v="(P)"/>
    <n v="55"/>
    <n v="55"/>
    <s v="DB 36130"/>
    <d v="2018-10-25T00:00:00"/>
    <s v="2&quot;"/>
    <n v="55"/>
    <s v="(P)"/>
    <s v="03550279"/>
    <x v="0"/>
    <x v="0"/>
  </r>
  <r>
    <n v="2644417"/>
    <s v="    26537718000"/>
    <x v="0"/>
    <n v="20191108"/>
    <n v="7846"/>
    <n v="1961458"/>
    <s v="ServiceRiser"/>
    <s v="1&quot;"/>
    <n v="632.45569328143768"/>
    <s v="03354434"/>
    <s v="(P)"/>
    <n v="60"/>
    <n v="60"/>
    <s v="DB 76088"/>
    <d v="2008-01-01T00:00:00"/>
    <s v="6&quot;"/>
    <n v="60"/>
    <s v="(P)"/>
    <s v="03187833"/>
    <x v="6"/>
    <x v="0"/>
  </r>
  <r>
    <n v="426370"/>
    <s v="    16500430000"/>
    <x v="0"/>
    <n v="20191114"/>
    <n v="12847"/>
    <n v="2707264"/>
    <s v="MultiMeterRiser"/>
    <s v="1&quot;"/>
    <n v="14.000000013268378"/>
    <s v="03382841"/>
    <s v="(P)"/>
    <n v="60"/>
    <n v="60"/>
    <s v="DB 137769"/>
    <d v="2013-06-11T00:00:00"/>
    <s v="2&quot;"/>
    <n v="60"/>
    <s v="(P)"/>
    <s v="03382776"/>
    <x v="0"/>
    <x v="0"/>
  </r>
  <r>
    <n v="3580714"/>
    <s v="    26358237000"/>
    <x v="0"/>
    <n v="20191111"/>
    <n v="232"/>
    <n v="4580382"/>
    <s v="ServiceRiser"/>
    <s v="1&quot;"/>
    <n v="29.000000003123802"/>
    <s v="03520129"/>
    <s v="(P)"/>
    <n v="60"/>
    <n v="60"/>
    <s v="DB 37187"/>
    <d v="2018-01-05T00:00:00"/>
    <s v="2&quot;"/>
    <n v="60"/>
    <s v="(P)"/>
    <s v="03525822"/>
    <x v="0"/>
    <x v="0"/>
  </r>
  <r>
    <n v="3829778"/>
    <s v="    26586728000"/>
    <x v="0"/>
    <n v="20191029"/>
    <n v="9054"/>
    <n v="5235724"/>
    <s v="TwoPoundMeter"/>
    <s v="2&quot;"/>
    <n v="255.03626691412944"/>
    <s v="03579251"/>
    <s v="(P)"/>
    <n v="60"/>
    <n v="60"/>
    <s v="DB 303311"/>
    <d v="2019-01-14T00:00:00"/>
    <s v="2&quot;"/>
    <n v="60"/>
    <s v="(P)"/>
    <s v="03549928"/>
    <x v="0"/>
    <x v="0"/>
  </r>
  <r>
    <n v="1934183"/>
    <s v="    13233678000"/>
    <x v="0"/>
    <n v="20191114"/>
    <n v="25444"/>
    <n v="645038"/>
    <s v="TwoPoundMeter"/>
    <s v="1&quot;"/>
    <n v="77.768847499281804"/>
    <s v="96003772"/>
    <s v="(P)"/>
    <n v="0"/>
    <n v="0"/>
    <s v="DB 230330"/>
    <d v="2009-10-09T00:00:00"/>
    <s v="2&quot;"/>
    <n v="57"/>
    <s v="(P)"/>
    <s v="03318831"/>
    <x v="0"/>
    <x v="0"/>
  </r>
  <r>
    <n v="3193780"/>
    <s v="    11564192000"/>
    <x v="0"/>
    <n v="20191107"/>
    <n v="14537"/>
    <n v="620769"/>
    <s v="ServiceRiser"/>
    <s v="1&quot;"/>
    <n v="67.801916434560127"/>
    <s v="94026762"/>
    <s v="(P)"/>
    <n v="60"/>
    <n v="60"/>
    <s v="DB 110293"/>
    <d v="2011-11-28T00:00:00"/>
    <s v="1&quot;"/>
    <n v="60"/>
    <s v="(P)"/>
    <s v="03351105"/>
    <x v="3"/>
    <x v="0"/>
  </r>
  <r>
    <n v="2766662"/>
    <s v="    02856506000"/>
    <x v="0"/>
    <n v="20191029"/>
    <n v="475"/>
    <n v="1249019"/>
    <s v="ServiceRiser"/>
    <s v="1/2&quot;"/>
    <n v="83.035187685513279"/>
    <s v="03336302"/>
    <s v="(P)"/>
    <n v="45"/>
    <n v="45"/>
    <s v="DB 35096"/>
    <d v="2010-12-03T00:00:00"/>
    <s v="4-1/2&quot;"/>
    <n v="45"/>
    <s v="(W)"/>
    <s v="03336266"/>
    <x v="10"/>
    <x v="0"/>
  </r>
  <r>
    <n v="1988382"/>
    <s v="    26442156000"/>
    <x v="0"/>
    <n v="20191111"/>
    <n v="210"/>
    <n v="654548"/>
    <s v="TwoPoundMeter"/>
    <s v="1&quot;"/>
    <n v="119.19931321938043"/>
    <s v="03203870"/>
    <s v="(P)"/>
    <n v="2"/>
    <n v="2"/>
    <s v="DB 36916"/>
    <d v="2008-01-01T00:00:00"/>
    <s v="2&quot;"/>
    <n v="60"/>
    <s v="(P)"/>
    <s v="03178641"/>
    <x v="0"/>
    <x v="0"/>
  </r>
  <r>
    <n v="1974709"/>
    <s v="    26516153000"/>
    <x v="0"/>
    <n v="20191017"/>
    <n v="24191"/>
    <n v="606590"/>
    <s v="TwoPoundMeter"/>
    <s v="1&quot;"/>
    <n v="22.207972258446272"/>
    <s v="03181364"/>
    <s v="(P)"/>
    <n v="0"/>
    <n v="0"/>
    <s v="DB 232226"/>
    <d v="2008-08-29T00:00:00"/>
    <s v="2&quot;"/>
    <n v="57"/>
    <s v="(P)"/>
    <s v="03197220"/>
    <x v="0"/>
    <x v="0"/>
  </r>
  <r>
    <n v="974615"/>
    <s v="    11871790000"/>
    <x v="0"/>
    <n v="20191031"/>
    <n v="708"/>
    <n v="866587"/>
    <s v="ServiceRiser"/>
    <s v="1&quot;"/>
    <n v="91.918953244406282"/>
    <s v="03326637"/>
    <s v="(P)"/>
    <n v="45"/>
    <n v="2"/>
    <s v="DB 26353"/>
    <d v="2010-04-19T00:00:00"/>
    <s v="2&quot;"/>
    <n v="45"/>
    <s v="(P)"/>
    <s v="03326556"/>
    <x v="0"/>
    <x v="0"/>
  </r>
  <r>
    <n v="2917403"/>
    <s v="    26548135000"/>
    <x v="0"/>
    <n v="20191030"/>
    <n v="10691"/>
    <n v="2942527"/>
    <s v="ServiceRiser"/>
    <s v="1&quot;"/>
    <n v="111.99999997158469"/>
    <s v="03415921"/>
    <s v="(P)"/>
    <n v="45"/>
    <n v="45"/>
    <s v="DB 102232"/>
    <d v="2014-01-21T00:00:00"/>
    <s v="2&quot;"/>
    <n v="45"/>
    <s v="(P)"/>
    <s v="03396521"/>
    <x v="0"/>
    <x v="0"/>
  </r>
  <r>
    <n v="3342312"/>
    <s v="    26392999000"/>
    <x v="0"/>
    <n v="20191111"/>
    <n v="73"/>
    <n v="3923530"/>
    <s v="ServiceRiser"/>
    <s v="1&quot;"/>
    <n v="49.000000008591726"/>
    <s v="03458602"/>
    <s v="(P)"/>
    <n v="60"/>
    <n v="60"/>
    <s v="DB 14581"/>
    <d v="2013-03-25T00:00:00"/>
    <s v="2&quot;"/>
    <n v="60"/>
    <s v="(P)"/>
    <s v="03375820"/>
    <x v="0"/>
    <x v="0"/>
  </r>
  <r>
    <n v="3830642"/>
    <s v="    26588221000"/>
    <x v="0"/>
    <n v="20191024"/>
    <n v="11941"/>
    <n v="4802093"/>
    <s v="MultiMeterRiser"/>
    <s v="1&quot;"/>
    <n v="20.999999980383819"/>
    <s v="03530175"/>
    <s v="(P)"/>
    <n v="35"/>
    <n v="35"/>
    <s v="DB 14939"/>
    <d v="2018-01-16T00:00:00"/>
    <s v="2&quot;"/>
    <n v="35"/>
    <s v="(P)"/>
    <s v="03529815"/>
    <x v="0"/>
    <x v="0"/>
  </r>
  <r>
    <n v="3715286"/>
    <s v="    26582892000"/>
    <x v="0"/>
    <n v="20191105"/>
    <n v="29146"/>
    <n v="4969663"/>
    <s v="TwoPoundMeter"/>
    <s v="2&quot;"/>
    <n v="30.999999999960735"/>
    <s v="03512585"/>
    <s v="(W)"/>
    <n v="57"/>
    <n v="57"/>
    <s v="DB 15882"/>
    <d v="2017-08-24T00:00:00"/>
    <s v="4&quot;"/>
    <n v="57"/>
    <s v="(P)"/>
    <s v="03514775"/>
    <x v="2"/>
    <x v="0"/>
  </r>
  <r>
    <n v="3830390"/>
    <s v="    14233167000"/>
    <x v="0"/>
    <n v="20191018"/>
    <n v="13461"/>
    <n v="241998"/>
    <s v="ServiceRiser"/>
    <s v="3/4&quot;"/>
    <n v="215.19911725385208"/>
    <s v="0"/>
    <s v="(W)"/>
    <n v="0"/>
    <n v="0"/>
    <s v="DB 135718"/>
    <d v="2013-06-20T00:00:00"/>
    <s v="2&quot;"/>
    <n v="57"/>
    <s v="(P)"/>
    <s v="03355743"/>
    <x v="0"/>
    <x v="0"/>
  </r>
  <r>
    <n v="2497388"/>
    <s v="    26489598000"/>
    <x v="0"/>
    <n v="20191108"/>
    <n v="7455"/>
    <n v="597435"/>
    <s v="TwoPoundMeter"/>
    <s v="1&quot;"/>
    <n v="31.706116142768114"/>
    <s v="03165537"/>
    <s v="(P)"/>
    <n v="35"/>
    <n v="35"/>
    <s v="DB 297209"/>
    <d v="2018-04-11T00:00:00"/>
    <s v="2&quot;"/>
    <n v="35"/>
    <s v="(P)"/>
    <s v="03516193"/>
    <x v="0"/>
    <x v="0"/>
  </r>
  <r>
    <n v="3119747"/>
    <s v="    26124801000"/>
    <x v="0"/>
    <n v="20191108"/>
    <n v="8253"/>
    <n v="3092638"/>
    <s v="TwoPoundMeter"/>
    <s v="1&quot;"/>
    <n v="87.999999975825517"/>
    <s v="03410976"/>
    <s v="(P)"/>
    <n v="45"/>
    <n v="45"/>
    <s v="DB 83070"/>
    <d v="2014-06-11T00:00:00"/>
    <s v="4&quot;"/>
    <n v="45"/>
    <s v="(P)"/>
    <s v="03410975"/>
    <x v="2"/>
    <x v="0"/>
  </r>
  <r>
    <n v="3694617"/>
    <s v="    26229102000"/>
    <x v="0"/>
    <n v="20191108"/>
    <n v="13024"/>
    <n v="4817658"/>
    <s v="TwoPoundMeter"/>
    <s v="1&quot;"/>
    <n v="96.999999992008441"/>
    <s v="03547819"/>
    <s v="(P)"/>
    <n v="60"/>
    <n v="60"/>
    <s v="DB 139761"/>
    <d v="2018-09-20T00:00:00"/>
    <s v="4&quot;"/>
    <n v="60"/>
    <s v="(P)"/>
    <s v="03547818"/>
    <x v="2"/>
    <x v="0"/>
  </r>
  <r>
    <n v="3395262"/>
    <s v="    26566266000"/>
    <x v="0"/>
    <n v="20191112"/>
    <n v="21110"/>
    <n v="3969979"/>
    <s v="TwoPoundMeter"/>
    <s v="1&quot;"/>
    <n v="13.000000001835009"/>
    <s v="03468805"/>
    <s v="(P)"/>
    <n v="57"/>
    <n v="57"/>
    <s v="DB 257077"/>
    <d v="2016-03-11T00:00:00"/>
    <s v="1&quot;"/>
    <n v="57"/>
    <s v="(P)"/>
    <s v="03452658"/>
    <x v="3"/>
    <x v="0"/>
  </r>
  <r>
    <n v="3598584"/>
    <s v="    26576725000"/>
    <x v="0"/>
    <n v="20191114"/>
    <n v="31759"/>
    <n v="4498782"/>
    <s v="ServiceRiser"/>
    <s v="1&quot;"/>
    <n v="180.99999996395076"/>
    <s v="03488101"/>
    <s v="(P)"/>
    <n v="57"/>
    <n v="57"/>
    <s v="DB 281252"/>
    <d v="2017-04-25T00:00:00"/>
    <s v="2&quot;"/>
    <n v="57"/>
    <s v="(P)"/>
    <s v="03488100"/>
    <x v="0"/>
    <x v="0"/>
  </r>
  <r>
    <n v="780296"/>
    <s v="    18322227000"/>
    <x v="0"/>
    <n v="20191031"/>
    <n v="11360"/>
    <n v="650864"/>
    <s v="ServiceRiser"/>
    <s v="1&quot;"/>
    <n v="77.880804799693948"/>
    <s v="03304722"/>
    <s v="(P)"/>
    <n v="2"/>
    <n v="2"/>
    <s v="DB 94905"/>
    <d v="2009-03-06T00:00:00"/>
    <s v="1&quot;"/>
    <n v="35"/>
    <s v="(W)"/>
    <s v="03301383"/>
    <x v="4"/>
    <x v="0"/>
  </r>
  <r>
    <n v="295026"/>
    <s v="    11295151000"/>
    <x v="0"/>
    <n v="20191030"/>
    <n v="19385"/>
    <n v="288483"/>
    <s v="TwoPoundMeter"/>
    <s v="1/2&quot;"/>
    <n v="86.378595219362822"/>
    <s v="90022660"/>
    <s v="(P)"/>
    <n v="57"/>
    <n v="57"/>
    <s v="DB 138388"/>
    <d v="2017-10-24T00:00:00"/>
    <s v="1&quot;"/>
    <n v="57"/>
    <s v="(P)"/>
    <s v="03516359"/>
    <x v="3"/>
    <x v="0"/>
  </r>
  <r>
    <n v="3491499"/>
    <s v="    26574809000"/>
    <x v="0"/>
    <n v="20191028"/>
    <n v="12662"/>
    <n v="4071937"/>
    <s v="TwoPoundMeter"/>
    <s v="1&quot;"/>
    <n v="11.000000010322612"/>
    <s v="03483712"/>
    <s v="(P)"/>
    <n v="60"/>
    <n v="60"/>
    <s v="DB 138053"/>
    <d v="2015-03-24T00:00:00"/>
    <s v="2&quot;"/>
    <n v="60"/>
    <s v="(P)"/>
    <s v="03422667"/>
    <x v="0"/>
    <x v="0"/>
  </r>
  <r>
    <n v="3258932"/>
    <s v="    26442205000"/>
    <x v="0"/>
    <n v="20191017"/>
    <n v="5863"/>
    <n v="650496"/>
    <s v="MultiMeterRiser"/>
    <s v="1&quot;"/>
    <n v="202.38430984847088"/>
    <s v="03313794"/>
    <s v="(P)"/>
    <n v="2"/>
    <n v="2"/>
    <s v="DB 50872"/>
    <d v="2010-01-11T00:00:00"/>
    <s v="2&quot;"/>
    <n v="45"/>
    <s v="(P)"/>
    <s v="03313768"/>
    <x v="0"/>
    <x v="0"/>
  </r>
  <r>
    <n v="3773685"/>
    <s v="    26592323000"/>
    <x v="0"/>
    <n v="20191018"/>
    <n v="28279"/>
    <n v="5060493"/>
    <s v="TwoPoundMeter"/>
    <s v="1&quot;"/>
    <n v="26.157636625068086"/>
    <s v="03567330"/>
    <s v="(P)"/>
    <m/>
    <m/>
    <s v="DB 276210"/>
    <d v="2019-04-02T00:00:00"/>
    <s v="2&quot;"/>
    <m/>
    <s v="(P)"/>
    <s v="03567301"/>
    <x v="0"/>
    <x v="0"/>
  </r>
  <r>
    <n v="3451484"/>
    <s v="    19041032000"/>
    <x v="0"/>
    <n v="20191104"/>
    <n v="27586"/>
    <n v="3987128"/>
    <s v="ServiceRiser"/>
    <s v="1&quot;"/>
    <n v="26.887540280825977"/>
    <s v="03478566"/>
    <s v="(P)"/>
    <n v="57"/>
    <n v="57"/>
    <s v="DB 294741"/>
    <d v="2016-09-15T00:00:00"/>
    <s v="2&quot;"/>
    <n v="57"/>
    <s v="(P)"/>
    <s v="03478567"/>
    <x v="0"/>
    <x v="0"/>
  </r>
  <r>
    <n v="2966094"/>
    <s v="    26548084000"/>
    <x v="0"/>
    <n v="20191105"/>
    <n v="7760"/>
    <n v="2590828"/>
    <s v="ServiceRiser"/>
    <s v="1&quot;"/>
    <n v="177.99999997649607"/>
    <s v="03388817"/>
    <s v="(P)"/>
    <n v="45"/>
    <n v="45"/>
    <s v="DB 99016"/>
    <d v="2012-02-11T00:00:00"/>
    <s v="4&quot;"/>
    <n v="45"/>
    <s v="(P)"/>
    <s v="03353442"/>
    <x v="2"/>
    <x v="0"/>
  </r>
  <r>
    <n v="3472056"/>
    <s v="    11294498000"/>
    <x v="0"/>
    <n v="20191111"/>
    <n v="13131"/>
    <n v="283862"/>
    <s v="TwoPoundMeter"/>
    <s v="1&quot;"/>
    <n v="168.41310117669855"/>
    <s v="0"/>
    <s v="(W)"/>
    <n v="0"/>
    <n v="0"/>
    <s v="DB 139000"/>
    <d v="2018-07-03T00:00:00"/>
    <s v="4&quot;"/>
    <n v="60"/>
    <s v="(P)"/>
    <s v="03533797"/>
    <x v="2"/>
    <x v="0"/>
  </r>
  <r>
    <n v="3291165"/>
    <s v="    26123642000"/>
    <x v="0"/>
    <n v="20191108"/>
    <n v="31117"/>
    <n v="3681505"/>
    <s v="MultiMeterRiser"/>
    <s v="1&quot;"/>
    <n v="12.916917179695108"/>
    <s v="03437515"/>
    <s v="(P)"/>
    <n v="57"/>
    <n v="57"/>
    <s v="DB 290707"/>
    <d v="2016-03-25T00:00:00"/>
    <s v="2&quot;"/>
    <n v="57"/>
    <s v="(P)"/>
    <s v="03437514"/>
    <x v="0"/>
    <x v="0"/>
  </r>
  <r>
    <n v="2543964"/>
    <s v="    26535521000"/>
    <x v="0"/>
    <n v="20191017"/>
    <n v="14122"/>
    <n v="1552640"/>
    <s v="ServiceRiser"/>
    <s v="1&quot;"/>
    <n v="26.971847152215439"/>
    <s v="03345348"/>
    <s v="(P)"/>
    <n v="60"/>
    <n v="60"/>
    <s v="DB 227288"/>
    <d v="2010-08-12T00:00:00"/>
    <s v="2&quot;"/>
    <n v="60"/>
    <s v="(P)"/>
    <s v="03332940"/>
    <x v="0"/>
    <x v="0"/>
  </r>
  <r>
    <n v="3140930"/>
    <s v="    26557052000"/>
    <x v="0"/>
    <n v="20191023"/>
    <n v="7021"/>
    <n v="3523917"/>
    <s v="TwoPoundMeter"/>
    <s v="1&quot;"/>
    <n v="27.999999950979358"/>
    <s v="03433957"/>
    <s v="(P)"/>
    <n v="60"/>
    <n v="60"/>
    <s v="DB 15160"/>
    <d v="2014-10-28T00:00:00"/>
    <s v="2&quot;"/>
    <n v="60"/>
    <s v="(P)"/>
    <s v="03417912"/>
    <x v="0"/>
    <x v="0"/>
  </r>
  <r>
    <n v="1980567"/>
    <s v="    26416896000"/>
    <x v="0"/>
    <n v="20191028"/>
    <n v="9006"/>
    <n v="609526"/>
    <s v="TwoPoundMeter"/>
    <s v="1&quot;"/>
    <n v="152.38231688415377"/>
    <s v="03181583"/>
    <s v="(P)"/>
    <n v="0"/>
    <n v="0"/>
    <s v="DB 85536"/>
    <d v="2008-01-01T00:00:00"/>
    <s v="2&quot;"/>
    <n v="60"/>
    <s v="(P)"/>
    <s v="03181585"/>
    <x v="0"/>
    <x v="0"/>
  </r>
  <r>
    <n v="1058254"/>
    <s v="    25086378000"/>
    <x v="0"/>
    <n v="20191028"/>
    <n v="16124"/>
    <n v="94467"/>
    <s v="ServiceRiser"/>
    <s v="1&quot;"/>
    <n v="439.25750142348915"/>
    <s v="01002517"/>
    <s v="(P)"/>
    <n v="57"/>
    <n v="57"/>
    <s v="DB 7812"/>
    <d v="2010-09-29T00:00:00"/>
    <s v="4&quot;"/>
    <n v="57"/>
    <s v="(P)"/>
    <s v="03335282"/>
    <x v="2"/>
    <x v="0"/>
  </r>
  <r>
    <n v="1989631"/>
    <s v="    26514094000"/>
    <x v="0"/>
    <n v="20191023"/>
    <n v="7033"/>
    <n v="614760"/>
    <s v="TwoPoundMeter"/>
    <s v="1&quot;"/>
    <n v="451.92127199733125"/>
    <s v="03181174"/>
    <s v="(P)"/>
    <n v="0"/>
    <n v="0"/>
    <s v="DB 61148"/>
    <d v="2008-01-01T00:00:00"/>
    <s v="4&quot;"/>
    <n v="60"/>
    <s v="(P)"/>
    <s v="03067290"/>
    <x v="2"/>
    <x v="0"/>
  </r>
  <r>
    <n v="3307022"/>
    <s v="    11851739000"/>
    <x v="0"/>
    <n v="20191101"/>
    <n v="936"/>
    <n v="852186"/>
    <s v="ServiceRiser"/>
    <s v="1&quot;"/>
    <n v="25.643009802899428"/>
    <s v="03330342"/>
    <s v="(P)"/>
    <n v="2"/>
    <n v="2"/>
    <s v="DB 5815"/>
    <d v="2010-06-09T00:00:00"/>
    <s v="2&quot;"/>
    <n v="45"/>
    <s v="(P)"/>
    <s v="03329851"/>
    <x v="0"/>
    <x v="0"/>
  </r>
  <r>
    <n v="351236"/>
    <s v="    13473402000"/>
    <x v="0"/>
    <n v="20191112"/>
    <n v="3857"/>
    <n v="1009812"/>
    <s v="ServiceRiser"/>
    <s v="1&quot;"/>
    <n v="111.19289706108353"/>
    <s v="03332964"/>
    <s v="(P)"/>
    <n v="2"/>
    <n v="2"/>
    <s v="DB 44428"/>
    <d v="2010-08-06T00:00:00"/>
    <s v="6&quot;"/>
    <n v="60"/>
    <s v="(P)"/>
    <s v="03332942"/>
    <x v="6"/>
    <x v="0"/>
  </r>
  <r>
    <n v="3237955"/>
    <s v="    09418936000"/>
    <x v="0"/>
    <n v="20191107"/>
    <n v="3783"/>
    <n v="3782705"/>
    <s v="TwoPoundMeter"/>
    <s v="1&quot;"/>
    <n v="30.000000033352755"/>
    <s v="03463362"/>
    <s v="(P)"/>
    <n v="40"/>
    <n v="40"/>
    <s v="DB 8866"/>
    <d v="2016-04-04T00:00:00"/>
    <s v="2&quot;"/>
    <n v="40"/>
    <s v="(P)"/>
    <s v="03463366"/>
    <x v="0"/>
    <x v="0"/>
  </r>
  <r>
    <n v="1737487"/>
    <s v="    20052026000"/>
    <x v="0"/>
    <n v="20191112"/>
    <n v="21177"/>
    <n v="2634431"/>
    <s v="TwoPoundMeter"/>
    <s v="1&quot;"/>
    <n v="146.28150161817419"/>
    <s v="03380446"/>
    <s v="(P)"/>
    <n v="57"/>
    <n v="57"/>
    <s v="DB 256969"/>
    <d v="2013-07-10T00:00:00"/>
    <s v="2&quot;"/>
    <n v="57"/>
    <s v="(P)"/>
    <s v="03380433"/>
    <x v="0"/>
    <x v="0"/>
  </r>
  <r>
    <n v="2865020"/>
    <s v="    26548140000"/>
    <x v="0"/>
    <n v="20191017"/>
    <n v="26148"/>
    <n v="2560007"/>
    <s v="ServiceRiser"/>
    <s v="1&quot;"/>
    <n v="108.0002258386904"/>
    <s v="03388581"/>
    <s v="(P)"/>
    <n v="57"/>
    <n v="57"/>
    <s v="DB 245417"/>
    <d v="2013-07-31T00:00:00"/>
    <s v="2&quot;"/>
    <n v="57"/>
    <s v="(P)"/>
    <s v="03390346"/>
    <x v="0"/>
    <x v="0"/>
  </r>
  <r>
    <n v="51587"/>
    <s v="    06051146000"/>
    <x v="0"/>
    <n v="20191024"/>
    <n v="27591"/>
    <n v="617351"/>
    <s v="ServiceRiser"/>
    <s v="3/4&quot;"/>
    <n v="131.09104035038828"/>
    <s v="S1029040-3"/>
    <s v="(W)"/>
    <n v="0"/>
    <n v="0"/>
    <s v="DB 283598"/>
    <d v="2008-01-01T00:00:00"/>
    <s v="4&quot;"/>
    <n v="57"/>
    <s v="(P)"/>
    <s v="03169451"/>
    <x v="2"/>
    <x v="0"/>
  </r>
  <r>
    <n v="2847664"/>
    <s v="    26547686000"/>
    <x v="0"/>
    <n v="20191112"/>
    <n v="15997"/>
    <n v="2567607"/>
    <s v="ServiceRiser"/>
    <s v="1&quot;"/>
    <n v="312.61404300651952"/>
    <s v="03386477"/>
    <s v="(P)"/>
    <n v="57"/>
    <n v="57"/>
    <s v="DB 204078"/>
    <d v="2013-07-01T00:00:00"/>
    <s v="2&quot;"/>
    <n v="57"/>
    <s v="(P)"/>
    <s v="03387212"/>
    <x v="0"/>
    <x v="0"/>
  </r>
  <r>
    <n v="267084"/>
    <s v="    10261743000"/>
    <x v="0"/>
    <n v="20191022"/>
    <n v="23343"/>
    <n v="172710"/>
    <s v="TwoPoundMeter"/>
    <s v="1&quot;"/>
    <n v="43.951220201765054"/>
    <s v="S1035032-22"/>
    <s v="(W)"/>
    <n v="0"/>
    <n v="0"/>
    <s v="DB 239343"/>
    <d v="2012-07-13T00:00:00"/>
    <s v="1&quot;"/>
    <n v="57"/>
    <s v="(W)"/>
    <s v="03363299"/>
    <x v="4"/>
    <x v="0"/>
  </r>
  <r>
    <n v="2853213"/>
    <s v="    26524633000"/>
    <x v="0"/>
    <n v="20191106"/>
    <n v="9286"/>
    <n v="652899"/>
    <s v="TwoPoundMeter"/>
    <s v="1&quot;"/>
    <n v="50.354526661620163"/>
    <s v="03313428"/>
    <s v="(P)"/>
    <n v="45"/>
    <n v="45"/>
    <s v="DB 93308"/>
    <d v="2009-06-30T00:00:00"/>
    <s v="4&quot;"/>
    <n v="45"/>
    <s v="(P)"/>
    <s v="03310090"/>
    <x v="2"/>
    <x v="0"/>
  </r>
  <r>
    <n v="110681"/>
    <s v="    07602959000"/>
    <x v="0"/>
    <n v="20191018"/>
    <n v="6725"/>
    <n v="3029414"/>
    <s v="ServiceRiser"/>
    <s v="1&quot;"/>
    <n v="44.325652003811001"/>
    <s v="03399631"/>
    <s v="(P)"/>
    <n v="60"/>
    <n v="60"/>
    <s v="DB 61123"/>
    <d v="2014-07-25T00:00:00"/>
    <s v="6&quot;"/>
    <n v="60"/>
    <s v="(P)"/>
    <s v="03398939"/>
    <x v="6"/>
    <x v="0"/>
  </r>
  <r>
    <n v="147659"/>
    <s v="    06151024000"/>
    <x v="0"/>
    <n v="20191017"/>
    <n v="13321"/>
    <n v="261719"/>
    <s v="ServiceRiser"/>
    <s v="1&quot;"/>
    <n v="234.39764869777204"/>
    <s v="00029695"/>
    <s v="(P)"/>
    <n v="57"/>
    <n v="0"/>
    <s v="DB 138401"/>
    <d v="2018-09-30T00:00:00"/>
    <s v="6&quot;"/>
    <n v="57"/>
    <s v="(P)"/>
    <s v="03550216"/>
    <x v="6"/>
    <x v="0"/>
  </r>
  <r>
    <n v="3745312"/>
    <s v="    26571558000"/>
    <x v="0"/>
    <n v="20191112"/>
    <n v="4480"/>
    <n v="4069940"/>
    <s v="ServiceRiser"/>
    <s v="2&quot;"/>
    <n v="18.902262912254038"/>
    <s v="03507269"/>
    <s v="(P)"/>
    <n v="55"/>
    <n v="55"/>
    <s v="DB 43456"/>
    <d v="2017-06-29T00:00:00"/>
    <s v="2&quot;"/>
    <n v="55"/>
    <s v="(P)"/>
    <s v="03506477"/>
    <x v="0"/>
    <x v="0"/>
  </r>
  <r>
    <n v="3763507"/>
    <s v="    26574334000"/>
    <x v="0"/>
    <n v="20191025"/>
    <n v="17477"/>
    <n v="4225154"/>
    <s v="TwoPoundMeter"/>
    <s v="1&quot;"/>
    <n v="11.014606941923605"/>
    <s v="03480023"/>
    <s v="(P)"/>
    <n v="57"/>
    <n v="57"/>
    <s v="DB 226169"/>
    <d v="2013-10-14T00:00:00"/>
    <s v="2&quot;"/>
    <n v="57"/>
    <s v="(P)"/>
    <s v="03351391"/>
    <x v="0"/>
    <x v="0"/>
  </r>
  <r>
    <n v="492517"/>
    <s v="    19041505000"/>
    <x v="0"/>
    <n v="20191021"/>
    <n v="12692"/>
    <n v="306907"/>
    <s v="TwoPoundMeter"/>
    <s v="1/2&quot;"/>
    <n v="127.14284014927837"/>
    <s v="00006484"/>
    <s v="(P)"/>
    <n v="0"/>
    <n v="0"/>
    <s v="DB 73"/>
    <d v="2009-09-24T00:00:00"/>
    <s v="1&quot;"/>
    <n v="57"/>
    <s v="(P)"/>
    <s v="03315379"/>
    <x v="3"/>
    <x v="0"/>
  </r>
  <r>
    <n v="3643372"/>
    <s v="    26574868000"/>
    <x v="0"/>
    <n v="20191112"/>
    <n v="16911"/>
    <n v="4281572"/>
    <s v="ServiceRiser"/>
    <s v="1&quot;"/>
    <n v="48.503557299059992"/>
    <s v="03502442"/>
    <s v="(P)"/>
    <n v="57"/>
    <n v="57"/>
    <s v="DB 204333"/>
    <d v="2016-11-15T00:00:00"/>
    <s v="2&quot;"/>
    <n v="57"/>
    <s v="(P)"/>
    <s v="03481664"/>
    <x v="0"/>
    <x v="0"/>
  </r>
  <r>
    <n v="500464"/>
    <s v="    14064445000"/>
    <x v="0"/>
    <n v="20191106"/>
    <n v="29647"/>
    <n v="484040"/>
    <s v="MultiMeterRiser"/>
    <s v="1&quot;"/>
    <n v="80.462828018448789"/>
    <s v="03076688"/>
    <s v="(P)"/>
    <n v="0"/>
    <n v="0"/>
    <s v="DB 223085"/>
    <d v="2018-03-28T00:00:00"/>
    <s v="2&quot;"/>
    <n v="57"/>
    <s v="(P)"/>
    <s v="03525762"/>
    <x v="0"/>
    <x v="0"/>
  </r>
  <r>
    <n v="1183659"/>
    <s v="    25111643000"/>
    <x v="0"/>
    <n v="20191108"/>
    <n v="13200"/>
    <n v="647388"/>
    <s v="TwoPoundMeter"/>
    <s v="1&quot;"/>
    <n v="216.13303449174887"/>
    <s v="02093196"/>
    <s v="(P)"/>
    <n v="0"/>
    <n v="0"/>
    <s v="DB 127843"/>
    <d v="2009-01-01T00:00:00"/>
    <s v="4&quot;"/>
    <n v="60"/>
    <s v="(P)"/>
    <s v="03301720"/>
    <x v="2"/>
    <x v="0"/>
  </r>
  <r>
    <n v="2196451"/>
    <s v="    26514699000"/>
    <x v="0"/>
    <n v="20191017"/>
    <n v="5569"/>
    <n v="614135"/>
    <s v="TwoPoundMeter"/>
    <s v="2&quot;"/>
    <n v="762.6393704890686"/>
    <s v="03177633"/>
    <s v="(P)"/>
    <n v="0"/>
    <n v="0"/>
    <s v="DB 45147"/>
    <d v="2008-01-01T00:00:00"/>
    <s v="4&quot;"/>
    <n v="60"/>
    <s v="(P)"/>
    <s v="03179248"/>
    <x v="2"/>
    <x v="0"/>
  </r>
  <r>
    <n v="2182446"/>
    <s v="    01452908000"/>
    <x v="0"/>
    <n v="20191018"/>
    <n v="7045"/>
    <n v="1327834"/>
    <s v="TwoPoundMeter"/>
    <s v="1&quot;"/>
    <n v="330.25211876660097"/>
    <s v="03309453"/>
    <s v="(P)"/>
    <n v="45"/>
    <n v="45"/>
    <s v="DB 61449"/>
    <d v="2009-01-01T00:00:00"/>
    <s v="4&quot;"/>
    <n v="45"/>
    <s v="(P)"/>
    <s v="03309457"/>
    <x v="2"/>
    <x v="0"/>
  </r>
  <r>
    <n v="1230899"/>
    <s v="    02421320000"/>
    <x v="0"/>
    <n v="20191021"/>
    <n v="4371"/>
    <n v="1332634"/>
    <s v="ServiceRiser"/>
    <s v="1&quot;"/>
    <n v="134.2366919768553"/>
    <s v="03342276"/>
    <s v="(P)"/>
    <n v="27"/>
    <n v="27"/>
    <s v="DB 54298"/>
    <d v="2011-03-30T00:00:00"/>
    <s v="2&quot;"/>
    <n v="27"/>
    <s v="(P)"/>
    <s v="03342207"/>
    <x v="0"/>
    <x v="0"/>
  </r>
  <r>
    <n v="3797046"/>
    <s v="    26596876000"/>
    <x v="0"/>
    <n v="20191024"/>
    <n v="11904"/>
    <n v="5184099"/>
    <s v="TwoPoundMeter"/>
    <s v="1&quot;"/>
    <n v="52.999999998464673"/>
    <s v="03572410"/>
    <s v="(P)"/>
    <n v="35"/>
    <n v="35"/>
    <s v="DB 271229"/>
    <d v="2019-05-14T00:00:00"/>
    <s v="2&quot;"/>
    <n v="35"/>
    <s v="(P)"/>
    <s v="03573031"/>
    <x v="0"/>
    <x v="0"/>
  </r>
  <r>
    <n v="3321575"/>
    <s v="    26556577000"/>
    <x v="0"/>
    <n v="20191025"/>
    <n v="2028"/>
    <n v="3235475"/>
    <s v="ServiceRiser"/>
    <s v="1&quot;"/>
    <n v="12.000011588578467"/>
    <s v="03419413"/>
    <s v="(P)"/>
    <n v="35"/>
    <n v="35"/>
    <s v="DB 33275"/>
    <d v="2015-01-21T00:00:00"/>
    <s v="2&quot;"/>
    <n v="35"/>
    <s v="(P)"/>
    <s v="03419412"/>
    <x v="0"/>
    <x v="0"/>
  </r>
  <r>
    <n v="2671381"/>
    <s v="    21333142000"/>
    <x v="0"/>
    <n v="20191108"/>
    <n v="7485"/>
    <n v="383851"/>
    <s v="ServiceRiser"/>
    <s v="1/2&quot;"/>
    <n v="130.04392006615026"/>
    <s v="91003612"/>
    <s v="(P)"/>
    <n v="35"/>
    <n v="35"/>
    <s v="DB 228716"/>
    <d v="2010-11-22T00:00:00"/>
    <s v="4&quot;"/>
    <n v="35"/>
    <s v="(P)"/>
    <s v="03335131"/>
    <x v="2"/>
    <x v="0"/>
  </r>
  <r>
    <n v="1047334"/>
    <s v="    11293727000"/>
    <x v="0"/>
    <n v="20191112"/>
    <n v="13145"/>
    <n v="283859"/>
    <s v="GasSupplyMeter"/>
    <s v="2&quot;"/>
    <n v="145.10038846828229"/>
    <s v="S1050019-33"/>
    <s v="(W)"/>
    <n v="0"/>
    <n v="0"/>
    <s v="DB 139000"/>
    <d v="2018-07-03T00:00:00"/>
    <s v="4&quot;"/>
    <n v="60"/>
    <s v="(P)"/>
    <s v="03533797"/>
    <x v="2"/>
    <x v="0"/>
  </r>
  <r>
    <n v="2831175"/>
    <s v="    26327129000"/>
    <x v="0"/>
    <n v="20191111"/>
    <n v="109"/>
    <n v="2385966"/>
    <s v="ServiceRiser"/>
    <s v="1&quot;"/>
    <n v="21.999999992618115"/>
    <s v="03381182"/>
    <s v="(P)"/>
    <n v="60"/>
    <n v="60"/>
    <s v="DB 14584"/>
    <d v="2013-06-18T00:00:00"/>
    <s v="2&quot;"/>
    <n v="60"/>
    <s v="(P)"/>
    <s v="03381183"/>
    <x v="0"/>
    <x v="0"/>
  </r>
  <r>
    <n v="102857"/>
    <s v="    01241622000"/>
    <x v="0"/>
    <n v="20191112"/>
    <n v="20279"/>
    <n v="269038"/>
    <s v="TwoPoundMeter"/>
    <s v="1&quot;"/>
    <n v="56.62332057178125"/>
    <s v="95020280"/>
    <s v="(P)"/>
    <n v="0"/>
    <n v="0"/>
    <s v="DB 256960"/>
    <d v="2013-05-29T00:00:00"/>
    <s v="2&quot;"/>
    <n v="57"/>
    <s v="(P)"/>
    <s v="0"/>
    <x v="0"/>
    <x v="0"/>
  </r>
  <r>
    <n v="3397707"/>
    <s v="    25091436000"/>
    <x v="0"/>
    <n v="20191101"/>
    <n v="2039"/>
    <n v="2400766"/>
    <s v="ServiceRiser"/>
    <s v="1&quot;"/>
    <n v="63.672939237095541"/>
    <s v="03377734"/>
    <s v="(P)"/>
    <n v="45"/>
    <n v="45"/>
    <s v="DB 6576"/>
    <d v="2013-02-04T00:00:00"/>
    <s v="2&quot;"/>
    <n v="45"/>
    <s v="(W)"/>
    <s v="03377731"/>
    <x v="1"/>
    <x v="0"/>
  </r>
  <r>
    <n v="3360198"/>
    <s v="    02016374000"/>
    <x v="0"/>
    <n v="20191021"/>
    <n v="28814"/>
    <n v="76180"/>
    <s v="ServiceRiser"/>
    <s v="1/2&quot;"/>
    <n v="101.79282103035689"/>
    <s v="93034938"/>
    <s v="(P)"/>
    <n v="57"/>
    <n v="57"/>
    <s v="DB 294542"/>
    <d v="2010-02-12T00:00:00"/>
    <s v="2&quot;"/>
    <n v="57"/>
    <s v="(P)"/>
    <s v="03319504"/>
    <x v="0"/>
    <x v="0"/>
  </r>
  <r>
    <n v="3705095"/>
    <s v="    04231038000"/>
    <x v="0"/>
    <n v="20191112"/>
    <n v="20400"/>
    <n v="268996"/>
    <s v="GasSupplyMeter"/>
    <s v="1&quot;"/>
    <n v="123.00833119102953"/>
    <s v="95026700"/>
    <s v="(P)"/>
    <n v="0"/>
    <n v="0"/>
    <s v="DB 257042"/>
    <d v="2014-05-13T00:00:00"/>
    <s v="2&quot;"/>
    <n v="57"/>
    <s v="(P)"/>
    <s v="03410528"/>
    <x v="0"/>
    <x v="0"/>
  </r>
  <r>
    <n v="3081773"/>
    <s v="    16081368000"/>
    <x v="0"/>
    <n v="20191114"/>
    <n v="26283"/>
    <n v="649263"/>
    <s v="MultiMeterRiser"/>
    <s v="1&quot;"/>
    <n v="29.101023205491106"/>
    <s v="03318901"/>
    <s v="(P)"/>
    <n v="2"/>
    <n v="2"/>
    <s v="DB 233200"/>
    <d v="2009-10-26T00:00:00"/>
    <s v="2&quot;"/>
    <n v="57"/>
    <s v="(P)"/>
    <s v="03318894"/>
    <x v="0"/>
    <x v="0"/>
  </r>
  <r>
    <n v="373402"/>
    <s v="    14320503000"/>
    <x v="0"/>
    <n v="20191105"/>
    <n v="8078"/>
    <n v="3367485"/>
    <s v="ServiceRiser"/>
    <s v="1&quot;"/>
    <n v="184.34137925995486"/>
    <s v="03442026"/>
    <s v="(P)"/>
    <n v="45"/>
    <n v="45"/>
    <s v="DB 90808"/>
    <d v="2017-05-30T00:00:00"/>
    <s v="2&quot;"/>
    <n v="45"/>
    <s v="(P)"/>
    <s v="03489842"/>
    <x v="0"/>
    <x v="0"/>
  </r>
  <r>
    <n v="3553028"/>
    <s v="    26088075000"/>
    <x v="0"/>
    <n v="20191105"/>
    <n v="3064"/>
    <n v="4426774"/>
    <s v="ServiceRiser"/>
    <s v="1&quot;"/>
    <n v="45.000000005635073"/>
    <s v="03517904"/>
    <s v="(P)"/>
    <n v="45"/>
    <n v="45"/>
    <s v="DB 21108"/>
    <d v="2017-11-02T00:00:00"/>
    <s v="2&quot;"/>
    <n v="45"/>
    <s v="(P)"/>
    <s v="03518749"/>
    <x v="0"/>
    <x v="0"/>
  </r>
  <r>
    <n v="3582866"/>
    <s v="    26582998000"/>
    <x v="0"/>
    <n v="20191105"/>
    <n v="7896"/>
    <n v="4508380"/>
    <s v="ServiceRiser"/>
    <s v="1&quot;"/>
    <n v="34.999999996741074"/>
    <s v="03511608"/>
    <s v="(P)"/>
    <n v="60"/>
    <n v="60"/>
    <s v="DB 93156"/>
    <d v="2018-01-08T00:00:00"/>
    <s v="2&quot;"/>
    <n v="60"/>
    <s v="(P)"/>
    <s v="03525820"/>
    <x v="0"/>
    <x v="0"/>
  </r>
  <r>
    <n v="3637346"/>
    <s v="    26581859000"/>
    <x v="0"/>
    <n v="20191018"/>
    <n v="30207"/>
    <n v="4583581"/>
    <s v="ServiceRiser"/>
    <s v="2&quot;"/>
    <n v="20.000000000881577"/>
    <s v="03507769"/>
    <s v="(P)"/>
    <n v="57"/>
    <n v="57"/>
    <s v="DB 275782"/>
    <d v="2017-11-14T00:00:00"/>
    <s v="2&quot;"/>
    <n v="57"/>
    <s v="(P)"/>
    <s v="03519091"/>
    <x v="0"/>
    <x v="0"/>
  </r>
  <r>
    <n v="351510"/>
    <s v="    13473629000"/>
    <x v="0"/>
    <n v="20191112"/>
    <n v="4723"/>
    <n v="648498"/>
    <s v="ServiceRiser"/>
    <s v="1/2&quot;"/>
    <n v="116.137288854784"/>
    <s v="03197852"/>
    <s v="(P)"/>
    <n v="0"/>
    <n v="0"/>
    <s v="DB 45188"/>
    <d v="2008-01-01T00:00:00"/>
    <s v="2&quot;"/>
    <n v="55"/>
    <s v="(P)"/>
    <s v="03196874"/>
    <x v="0"/>
    <x v="0"/>
  </r>
  <r>
    <n v="3045328"/>
    <s v="    26520157000"/>
    <x v="0"/>
    <n v="20191113"/>
    <n v="6082"/>
    <n v="3329489"/>
    <s v="ServiceRiser"/>
    <s v="1/2&quot;"/>
    <n v="30.000000009726524"/>
    <m/>
    <s v="(P)"/>
    <n v="45"/>
    <n v="45"/>
    <s v="DB 51477"/>
    <d v="2008-09-15T00:00:00"/>
    <s v="1&quot;"/>
    <n v="45"/>
    <s v="(W)"/>
    <s v="03199449"/>
    <x v="4"/>
    <x v="0"/>
  </r>
  <r>
    <n v="960607"/>
    <s v="    25064853000"/>
    <x v="0"/>
    <n v="20191031"/>
    <n v="11481"/>
    <n v="3141049"/>
    <s v="ServiceRiser"/>
    <s v="1&quot;"/>
    <n v="159.99999996323768"/>
    <s v="03400879"/>
    <s v="(P)"/>
    <n v="35"/>
    <n v="35"/>
    <s v="DB 97919"/>
    <d v="2014-04-02T00:00:00"/>
    <s v="4&quot;"/>
    <n v="35"/>
    <s v="(P)"/>
    <s v="03402758"/>
    <x v="2"/>
    <x v="0"/>
  </r>
  <r>
    <n v="3676594"/>
    <s v="    13252453000"/>
    <x v="0"/>
    <n v="20191018"/>
    <n v="21529"/>
    <n v="241918"/>
    <s v="TwoPoundMeter"/>
    <s v="1&quot;"/>
    <n v="135.02665467264498"/>
    <s v="S1043020-44"/>
    <s v="(W)"/>
    <n v="0"/>
    <n v="0"/>
    <s v="DB 137487"/>
    <d v="2010-08-16T00:00:00"/>
    <s v="4&quot;"/>
    <n v="57"/>
    <s v="(P)"/>
    <s v="03327111"/>
    <x v="2"/>
    <x v="0"/>
  </r>
  <r>
    <n v="3459874"/>
    <s v="    26578591000"/>
    <x v="0"/>
    <n v="20191111"/>
    <n v="211"/>
    <n v="4175176"/>
    <s v="TwoPoundMeter"/>
    <s v="1&quot;"/>
    <n v="68.45660773013617"/>
    <s v="03496445"/>
    <s v="(P)"/>
    <n v="60"/>
    <n v="60"/>
    <s v="DB 36914"/>
    <d v="2008-01-01T00:00:00"/>
    <s v="2&quot;"/>
    <n v="60"/>
    <s v="(P)"/>
    <s v="03178641"/>
    <x v="0"/>
    <x v="0"/>
  </r>
  <r>
    <n v="396655"/>
    <s v="    15262280000"/>
    <x v="0"/>
    <n v="20191031"/>
    <n v="23529"/>
    <n v="171627"/>
    <s v="ServiceRiser"/>
    <s v="1/2&quot;"/>
    <n v="46.285417796162875"/>
    <s v="92010019"/>
    <s v="(P)"/>
    <n v="57"/>
    <n v="57"/>
    <s v="DB 128557"/>
    <d v="2017-11-07T00:00:00"/>
    <s v="8-5/8&quot;"/>
    <n v="57"/>
    <s v="(W)"/>
    <s v="03494643"/>
    <x v="8"/>
    <x v="0"/>
  </r>
  <r>
    <n v="3438315"/>
    <s v="    26565056000"/>
    <x v="0"/>
    <n v="20191025"/>
    <n v="2043"/>
    <n v="3580305"/>
    <s v="MultiMeterRiser"/>
    <s v="1&quot;"/>
    <n v="13.000000006448859"/>
    <s v="03447430"/>
    <s v="(P)"/>
    <n v="35"/>
    <n v="35"/>
    <s v="DB 33335"/>
    <d v="2015-11-23T00:00:00"/>
    <s v="2&quot;"/>
    <n v="35"/>
    <s v="(P)"/>
    <s v="03448728"/>
    <x v="0"/>
    <x v="0"/>
  </r>
  <r>
    <n v="2737126"/>
    <s v="    26536641000"/>
    <x v="0"/>
    <n v="20191022"/>
    <n v="14177"/>
    <n v="2116324"/>
    <s v="TwoPoundMeter"/>
    <s v="1&quot;"/>
    <n v="25.341119326222003"/>
    <s v="03358662"/>
    <s v="(P)"/>
    <n v="60"/>
    <n v="60"/>
    <s v="DB 15283"/>
    <d v="2012-10-18T00:00:00"/>
    <s v="2&quot;"/>
    <n v="60"/>
    <s v="(P)"/>
    <s v="03358663"/>
    <x v="0"/>
    <x v="0"/>
  </r>
  <r>
    <n v="500475"/>
    <s v="    19181862000"/>
    <x v="0"/>
    <n v="20191114"/>
    <n v="26547"/>
    <n v="1541840"/>
    <s v="MultiMeterRiser"/>
    <s v="1&quot;"/>
    <n v="57.99033041633372"/>
    <s v="03346917"/>
    <s v="(P)"/>
    <n v="57"/>
    <n v="57"/>
    <s v="DB 292161"/>
    <d v="2011-08-09T00:00:00"/>
    <s v="4&quot;"/>
    <n v="57"/>
    <s v="(P)"/>
    <s v="03346224"/>
    <x v="2"/>
    <x v="0"/>
  </r>
  <r>
    <n v="160362"/>
    <s v="    06312629000"/>
    <x v="0"/>
    <n v="20191108"/>
    <n v="8429"/>
    <n v="1304637"/>
    <s v="ServiceRiser"/>
    <s v="1&quot;"/>
    <n v="25.13875672489657"/>
    <s v="03338537"/>
    <s v="(P)"/>
    <n v="45"/>
    <n v="45"/>
    <s v="DB 92963"/>
    <d v="2011-02-02T00:00:00"/>
    <s v="2&quot;"/>
    <n v="45"/>
    <s v="(P)"/>
    <s v="03338495"/>
    <x v="0"/>
    <x v="0"/>
  </r>
  <r>
    <n v="3280654"/>
    <s v="    14232744000"/>
    <x v="0"/>
    <n v="20191018"/>
    <n v="13455"/>
    <n v="2587218"/>
    <s v="ServiceRiser"/>
    <s v="1&quot;"/>
    <n v="15.000000005693913"/>
    <s v="03382878"/>
    <s v="(P)"/>
    <n v="57"/>
    <n v="57"/>
    <s v="DB 138990"/>
    <d v="2013-06-20T00:00:00"/>
    <s v="2&quot;"/>
    <n v="57"/>
    <s v="(P)"/>
    <s v="03382844"/>
    <x v="0"/>
    <x v="0"/>
  </r>
  <r>
    <n v="3723133"/>
    <s v="    17310200000"/>
    <x v="0"/>
    <n v="20191031"/>
    <n v="11485"/>
    <n v="3141050"/>
    <s v="ServiceRiser"/>
    <s v="1&quot;"/>
    <n v="171.99999996826898"/>
    <s v="03374766"/>
    <s v="(P)"/>
    <n v="35"/>
    <n v="35"/>
    <s v="DB 97939"/>
    <d v="2014-04-02T00:00:00"/>
    <s v="4&quot;"/>
    <n v="35"/>
    <s v="(P)"/>
    <s v="03402758"/>
    <x v="2"/>
    <x v="0"/>
  </r>
  <r>
    <n v="2517503"/>
    <s v="    25015496000"/>
    <x v="0"/>
    <n v="20191112"/>
    <n v="17306"/>
    <n v="2794490"/>
    <s v="GasSupplyMeter"/>
    <s v="4&quot;"/>
    <n v="14.999999999598584"/>
    <s v="03346583"/>
    <s v="(P)"/>
    <n v="0"/>
    <n v="0"/>
    <s v="DB 204194"/>
    <d v="2015-07-17T00:00:00"/>
    <s v="4&quot;"/>
    <n v="57"/>
    <s v="(P)"/>
    <s v="03440004"/>
    <x v="2"/>
    <x v="0"/>
  </r>
  <r>
    <n v="3766681"/>
    <s v="    08132409000"/>
    <x v="0"/>
    <n v="20191114"/>
    <n v="25091"/>
    <n v="134892"/>
    <s v="ServiceRiser"/>
    <s v="1&quot;"/>
    <n v="66.790603071920827"/>
    <s v="S1032031-93"/>
    <s v="(P)"/>
    <n v="0"/>
    <n v="0"/>
    <s v="DB 297065"/>
    <d v="2011-09-23T00:00:00"/>
    <s v="6&quot;"/>
    <n v="57"/>
    <s v="(P)"/>
    <s v="03337667"/>
    <x v="6"/>
    <x v="0"/>
  </r>
  <r>
    <n v="3575184"/>
    <s v="    21333423000"/>
    <x v="0"/>
    <n v="20191108"/>
    <n v="7473"/>
    <n v="383720"/>
    <s v="ServiceRiser"/>
    <s v="1/2&quot;"/>
    <n v="49.469883641934231"/>
    <s v="01009755"/>
    <s v="(P)"/>
    <n v="35"/>
    <n v="35"/>
    <s v="DB 76090"/>
    <d v="2012-05-25T00:00:00"/>
    <s v="2&quot;"/>
    <n v="35"/>
    <s v="(P)"/>
    <s v="03361341"/>
    <x v="0"/>
    <x v="0"/>
  </r>
  <r>
    <n v="3524154"/>
    <s v="    26575633000"/>
    <x v="0"/>
    <n v="20191101"/>
    <n v="28678"/>
    <n v="4419975"/>
    <s v="ServiceRiser"/>
    <s v="2&quot;"/>
    <n v="79.000000006113268"/>
    <s v="03496248"/>
    <s v="(P)"/>
    <n v="57"/>
    <n v="57"/>
    <s v="DB 285123"/>
    <d v="2017-10-11T00:00:00"/>
    <s v="2&quot;"/>
    <n v="57"/>
    <s v="(P)"/>
    <s v="03513445"/>
    <x v="0"/>
    <x v="0"/>
  </r>
  <r>
    <n v="3499625"/>
    <s v="    26483850000"/>
    <x v="0"/>
    <n v="20191107"/>
    <n v="14354"/>
    <n v="1175022"/>
    <s v="TwoPoundMeter"/>
    <s v="1&quot;"/>
    <n v="53.414912565052539"/>
    <s v="03153218"/>
    <s v="(P)"/>
    <m/>
    <m/>
    <s v="DB 110838"/>
    <d v="2010-10-26T00:00:00"/>
    <s v="2&quot;"/>
    <n v="60"/>
    <s v="(P)"/>
    <s v="03153556"/>
    <x v="0"/>
    <x v="0"/>
  </r>
  <r>
    <n v="3740667"/>
    <s v="    26597141000"/>
    <x v="0"/>
    <n v="20191112"/>
    <n v="15906"/>
    <n v="4900467"/>
    <s v="TwoPoundMeter"/>
    <s v="1&quot;"/>
    <n v="154.0000000026001"/>
    <s v="03557653"/>
    <s v="(P)"/>
    <n v="57"/>
    <n v="57"/>
    <s v="DB 61830"/>
    <d v="2015-05-05T00:00:00"/>
    <s v="4&quot;"/>
    <n v="57"/>
    <s v="(P)"/>
    <s v="03421808"/>
    <x v="2"/>
    <x v="0"/>
  </r>
  <r>
    <n v="3723472"/>
    <s v="    10865406000"/>
    <x v="0"/>
    <n v="20191105"/>
    <n v="2197"/>
    <n v="4187537"/>
    <s v="ServiceRiser"/>
    <s v="1&quot;"/>
    <n v="64.706583750136247"/>
    <s v="03497449"/>
    <s v="(P)"/>
    <n v="45"/>
    <n v="45"/>
    <s v="DB 10107"/>
    <d v="2017-03-17T00:00:00"/>
    <s v="4&quot;"/>
    <n v="45"/>
    <s v="(P)"/>
    <s v="03497444"/>
    <x v="2"/>
    <x v="0"/>
  </r>
  <r>
    <n v="2986563"/>
    <s v="    02013476000"/>
    <x v="0"/>
    <n v="20191101"/>
    <n v="28816"/>
    <n v="76109"/>
    <s v="TwoPoundMeter"/>
    <s v="1&quot;"/>
    <n v="16.917917051730416"/>
    <s v="93000666"/>
    <s v="(P)"/>
    <n v="57"/>
    <n v="57"/>
    <s v="DB 294542"/>
    <d v="2010-02-12T00:00:00"/>
    <s v="2&quot;"/>
    <n v="57"/>
    <s v="(P)"/>
    <s v="03319504"/>
    <x v="0"/>
    <x v="0"/>
  </r>
  <r>
    <n v="225244"/>
    <s v="    09012265000"/>
    <x v="0"/>
    <n v="20191114"/>
    <n v="26916"/>
    <n v="103919"/>
    <s v="TwoPoundMeter"/>
    <s v="2&quot;"/>
    <n v="59.473418044996578"/>
    <s v="S1030031-35"/>
    <s v="(W)"/>
    <n v="0"/>
    <n v="0"/>
    <s v="DB 230339"/>
    <d v="2009-01-01T00:00:00"/>
    <s v="2&quot;"/>
    <n v="57"/>
    <s v="(P)"/>
    <s v="03301801"/>
    <x v="0"/>
    <x v="0"/>
  </r>
  <r>
    <n v="2880946"/>
    <s v="    26545136000"/>
    <x v="0"/>
    <n v="20191029"/>
    <n v="32371"/>
    <n v="2478793"/>
    <s v="ServiceRiser"/>
    <s v="1&quot;"/>
    <n v="40.000000005176723"/>
    <s v="03377956"/>
    <s v="(P)"/>
    <n v="50"/>
    <n v="50"/>
    <s v="DB 6657"/>
    <d v="2013-04-05T00:00:00"/>
    <s v="2&quot;"/>
    <n v="50"/>
    <s v="(P)"/>
    <s v="03377972"/>
    <x v="0"/>
    <x v="0"/>
  </r>
  <r>
    <n v="2758196"/>
    <s v="    26543512000"/>
    <x v="0"/>
    <n v="20191028"/>
    <n v="33253"/>
    <n v="2275156"/>
    <s v="TwoPoundMeter"/>
    <s v="1&quot;"/>
    <n v="30.000000007021924"/>
    <s v="03372241"/>
    <s v="(P)"/>
    <n v="0"/>
    <n v="0"/>
    <s v="DB 125596"/>
    <d v="2008-01-01T00:00:00"/>
    <s v="4&quot;"/>
    <n v="60"/>
    <s v="(P)"/>
    <s v="03177773"/>
    <x v="2"/>
    <x v="0"/>
  </r>
  <r>
    <n v="3237968"/>
    <s v="    26463091000"/>
    <x v="0"/>
    <n v="20191107"/>
    <n v="3779"/>
    <n v="3782708"/>
    <s v="TwoPoundMeter"/>
    <s v="1&quot;"/>
    <n v="29.999999980318407"/>
    <s v="03463365"/>
    <s v="(P)"/>
    <n v="40"/>
    <n v="40"/>
    <s v="DB 8866"/>
    <d v="2016-04-04T00:00:00"/>
    <s v="2&quot;"/>
    <n v="40"/>
    <s v="(P)"/>
    <s v="03463366"/>
    <x v="0"/>
    <x v="0"/>
  </r>
  <r>
    <n v="2995865"/>
    <s v="    26117475000"/>
    <x v="0"/>
    <n v="20191111"/>
    <n v="7753"/>
    <n v="2606831"/>
    <s v="ServiceRiser"/>
    <s v="1&quot;"/>
    <n v="14.000921731579101"/>
    <s v="03389689"/>
    <s v="(P)"/>
    <n v="45"/>
    <n v="45"/>
    <s v="DB 93361"/>
    <d v="2013-08-27T00:00:00"/>
    <s v="2&quot;"/>
    <n v="45"/>
    <s v="(P)"/>
    <s v="03390211"/>
    <x v="0"/>
    <x v="0"/>
  </r>
  <r>
    <n v="3827313"/>
    <s v="    26585556000"/>
    <x v="0"/>
    <n v="20191024"/>
    <n v="11922"/>
    <n v="4541982"/>
    <s v="TwoPoundMeter"/>
    <s v="1&quot;"/>
    <n v="37.999999983010312"/>
    <s v="03522315"/>
    <s v="(P)"/>
    <n v="35"/>
    <n v="35"/>
    <s v="DB 61020"/>
    <d v="2010-04-27T00:00:00"/>
    <s v="4&quot;"/>
    <n v="35"/>
    <s v="(P)"/>
    <s v="03327561"/>
    <x v="2"/>
    <x v="0"/>
  </r>
  <r>
    <n v="2581787"/>
    <s v="    26521758000"/>
    <x v="0"/>
    <n v="20191025"/>
    <n v="17460"/>
    <n v="617893"/>
    <s v="MultiMeterRiser"/>
    <s v="1&quot;"/>
    <n v="28.806413205600581"/>
    <s v="03200595"/>
    <s v="(P)"/>
    <n v="0"/>
    <n v="0"/>
    <s v="DB 190286"/>
    <d v="2008-01-01T00:00:00"/>
    <s v="2&quot;"/>
    <n v="57"/>
    <s v="(P)"/>
    <s v="03201057"/>
    <x v="0"/>
    <x v="0"/>
  </r>
  <r>
    <n v="443356"/>
    <s v="    17061076000"/>
    <x v="0"/>
    <n v="20191028"/>
    <n v="21306"/>
    <n v="627410"/>
    <s v="TwoPoundMeter"/>
    <s v="3/4&quot;"/>
    <n v="490.48167884805156"/>
    <s v="0"/>
    <s v="(W)"/>
    <n v="0"/>
    <n v="0"/>
    <s v="DB 116257"/>
    <d v="2014-08-15T00:00:00"/>
    <s v="6&quot;"/>
    <n v="57"/>
    <s v="(P)"/>
    <s v="03412428"/>
    <x v="6"/>
    <x v="0"/>
  </r>
  <r>
    <n v="3350971"/>
    <s v="    04856621000"/>
    <x v="0"/>
    <n v="20191101"/>
    <n v="2015"/>
    <n v="3414694"/>
    <s v="ServiceRiser"/>
    <s v="1&quot;"/>
    <n v="58.000000005228181"/>
    <s v="03428851"/>
    <s v="(P)"/>
    <n v="45"/>
    <n v="45"/>
    <s v="DB 21720"/>
    <d v="2015-07-07T00:00:00"/>
    <s v="2&quot;"/>
    <n v="45"/>
    <s v="(P)"/>
    <s v="03428840"/>
    <x v="0"/>
    <x v="0"/>
  </r>
  <r>
    <n v="3855022"/>
    <s v="    08857665000"/>
    <x v="0"/>
    <n v="20191031"/>
    <n v="2136"/>
    <n v="441300"/>
    <s v="ServiceRiser"/>
    <s v="3/4&quot;"/>
    <n v="21.218716886247549"/>
    <s v="S2233016-13"/>
    <s v="(W)"/>
    <n v="60"/>
    <n v="60"/>
    <s v="DB 13233"/>
    <d v="2018-01-25T00:00:00"/>
    <s v="2&quot;"/>
    <n v="45"/>
    <s v="(W)"/>
    <s v="03522239"/>
    <x v="1"/>
    <x v="0"/>
  </r>
  <r>
    <n v="3197414"/>
    <s v="    05042599000"/>
    <x v="0"/>
    <n v="20191021"/>
    <n v="30225"/>
    <n v="4862465"/>
    <s v="MultiMeterRiser"/>
    <s v="1/2&quot;"/>
    <n v="15.000000018998431"/>
    <s v="03540881"/>
    <s v="(P)"/>
    <n v="57"/>
    <n v="57"/>
    <s v="DB 290772"/>
    <d v="2018-06-22T00:00:00"/>
    <s v="2&quot;"/>
    <n v="57"/>
    <s v="(P)"/>
    <s v="03540880"/>
    <x v="0"/>
    <x v="0"/>
  </r>
  <r>
    <n v="3842695"/>
    <s v="    19468820000"/>
    <x v="0"/>
    <n v="20191112"/>
    <n v="4942"/>
    <n v="4632820"/>
    <s v="TwoPoundMeter"/>
    <s v="1&quot;"/>
    <n v="20.999999996065974"/>
    <s v="03526444"/>
    <s v="(P)"/>
    <n v="55"/>
    <n v="55"/>
    <s v="DB 12332"/>
    <d v="2018-02-15T00:00:00"/>
    <s v="2&quot;"/>
    <n v="55"/>
    <s v="(P)"/>
    <s v="03509721"/>
    <x v="0"/>
    <x v="0"/>
  </r>
  <r>
    <n v="2401958"/>
    <s v="    26532040000"/>
    <x v="0"/>
    <n v="20191106"/>
    <n v="14352"/>
    <n v="1011010"/>
    <s v="TwoPoundMeter"/>
    <s v="1&quot;"/>
    <n v="39.983950015386725"/>
    <s v="03334553"/>
    <s v="(P)"/>
    <m/>
    <m/>
    <s v="DB 109845"/>
    <d v="2010-09-09T00:00:00"/>
    <s v="2&quot;"/>
    <n v="60"/>
    <s v="(P)"/>
    <s v="03334853"/>
    <x v="0"/>
    <x v="0"/>
  </r>
  <r>
    <n v="3101022"/>
    <s v="    26454433000"/>
    <x v="0"/>
    <n v="20191113"/>
    <n v="6117"/>
    <n v="3235477"/>
    <s v="ServiceRiser"/>
    <s v="1&quot;"/>
    <n v="26.999999981020622"/>
    <s v="03042609"/>
    <s v="(P)"/>
    <n v="45"/>
    <n v="45"/>
    <s v="DB 7635"/>
    <d v="2015-01-29T00:00:00"/>
    <s v="2&quot;"/>
    <n v="45"/>
    <s v="(P)"/>
    <s v="03427257"/>
    <x v="0"/>
    <x v="0"/>
  </r>
  <r>
    <n v="3538858"/>
    <s v="    26536739000"/>
    <x v="0"/>
    <n v="20191017"/>
    <n v="14108"/>
    <n v="1669460"/>
    <s v="TwoPoundMeter"/>
    <s v="1&quot;"/>
    <n v="29.000000069476076"/>
    <s v="03348924"/>
    <s v="(P)"/>
    <n v="60"/>
    <n v="60"/>
    <s v="DB 108786"/>
    <d v="2010-08-25T00:00:00"/>
    <s v="2&quot;"/>
    <n v="60"/>
    <s v="(P)"/>
    <s v="03332556"/>
    <x v="0"/>
    <x v="0"/>
  </r>
  <r>
    <n v="385948"/>
    <s v="    15086129000"/>
    <x v="0"/>
    <n v="20191104"/>
    <n v="25265"/>
    <n v="2056301"/>
    <s v="IdleRiser"/>
    <s v="1&quot;"/>
    <n v="28.023684175321378"/>
    <s v="03353682"/>
    <s v="(P)"/>
    <n v="57"/>
    <n v="57"/>
    <s v="DB 294577"/>
    <d v="2012-02-21T00:00:00"/>
    <s v="2&quot;"/>
    <n v="57"/>
    <s v="(P)"/>
    <s v="03341455"/>
    <x v="0"/>
    <x v="0"/>
  </r>
  <r>
    <n v="3023907"/>
    <s v="    26433189000"/>
    <x v="0"/>
    <n v="20191104"/>
    <n v="18340"/>
    <n v="3012994"/>
    <s v="TwoPoundMeter"/>
    <s v="1&quot;"/>
    <n v="183.00000001950494"/>
    <s v="03407239"/>
    <s v="(P)"/>
    <n v="60"/>
    <n v="60"/>
    <s v="DB 70187"/>
    <d v="2008-01-01T00:00:00"/>
    <s v="4&quot;"/>
    <n v="60"/>
    <s v="(P)"/>
    <s v="03186577"/>
    <x v="2"/>
    <x v="0"/>
  </r>
  <r>
    <n v="3477342"/>
    <s v="    06051838000"/>
    <x v="0"/>
    <n v="20191025"/>
    <n v="27557"/>
    <n v="94504"/>
    <s v="ServiceRiser"/>
    <s v="1/2&quot;"/>
    <n v="117.65632305800607"/>
    <s v="03155250"/>
    <s v="(P)"/>
    <n v="57"/>
    <n v="0"/>
    <s v="DB 285268"/>
    <d v="2008-01-01T00:00:00"/>
    <s v="4&quot;"/>
    <n v="57"/>
    <s v="(P)"/>
    <s v="03169451"/>
    <x v="2"/>
    <x v="0"/>
  </r>
  <r>
    <n v="3612077"/>
    <s v="    26585220000"/>
    <x v="0"/>
    <n v="20191017"/>
    <n v="24024"/>
    <n v="5058074"/>
    <s v="TwoPoundMeter"/>
    <s v="1&quot;"/>
    <n v="46.999999978634023"/>
    <s v="03519322"/>
    <s v="(P)"/>
    <n v="57"/>
    <n v="57"/>
    <s v="DB 61714"/>
    <d v="2018-09-05T00:00:00"/>
    <s v="2&quot;"/>
    <n v="57"/>
    <s v="(P)"/>
    <s v="03519307"/>
    <x v="0"/>
    <x v="0"/>
  </r>
  <r>
    <n v="2913950"/>
    <s v="    26544536000"/>
    <x v="0"/>
    <n v="20191018"/>
    <n v="12516"/>
    <n v="2718471"/>
    <s v="ServiceRiser"/>
    <s v="1&quot;"/>
    <n v="147.17192730757949"/>
    <s v="03393136"/>
    <s v="(P)"/>
    <n v="57"/>
    <n v="57"/>
    <s v="DB 112511"/>
    <d v="2008-01-01T00:00:00"/>
    <s v="2&quot;"/>
    <n v="57"/>
    <s v="(P)"/>
    <s v="03177400"/>
    <x v="0"/>
    <x v="0"/>
  </r>
  <r>
    <n v="3879996"/>
    <s v="    14064444000"/>
    <x v="0"/>
    <n v="0"/>
    <n v="29634"/>
    <n v="4663211"/>
    <s v="ServiceRiser"/>
    <s v="1&quot;"/>
    <n v="45.999999993984986"/>
    <s v="03525887"/>
    <s v="(P)"/>
    <n v="57"/>
    <n v="57"/>
    <s v="DB 223085"/>
    <d v="2018-03-28T00:00:00"/>
    <s v="2&quot;"/>
    <n v="57"/>
    <s v="(P)"/>
    <s v="03525762"/>
    <x v="0"/>
    <x v="0"/>
  </r>
  <r>
    <n v="2917756"/>
    <s v="    26547639000"/>
    <x v="0"/>
    <n v="20191028"/>
    <n v="18846"/>
    <n v="2719264"/>
    <s v="ServiceRiser"/>
    <s v="1&quot;"/>
    <n v="690.96490229360188"/>
    <s v="03386353"/>
    <s v="(P)"/>
    <n v="60"/>
    <n v="60"/>
    <s v="DB 137511"/>
    <d v="2010-12-18T00:00:00"/>
    <s v="4&quot;"/>
    <n v="60"/>
    <s v="(P)"/>
    <s v="03337517"/>
    <x v="2"/>
    <x v="0"/>
  </r>
  <r>
    <n v="1487344"/>
    <s v="    11292493000"/>
    <x v="0"/>
    <n v="20191108"/>
    <n v="20225"/>
    <n v="271306"/>
    <s v="ServiceRiser"/>
    <s v="1&quot;"/>
    <n v="142.18746474256037"/>
    <s v="S1047022-27"/>
    <s v="(W)"/>
    <n v="0"/>
    <n v="0"/>
    <s v="DB 121740"/>
    <d v="2009-01-01T00:00:00"/>
    <s v="2&quot;"/>
    <n v="57"/>
    <s v="(P)"/>
    <s v="03301459"/>
    <x v="0"/>
    <x v="0"/>
  </r>
  <r>
    <n v="3770768"/>
    <s v="    09011377000"/>
    <x v="0"/>
    <n v="20191114"/>
    <n v="27048"/>
    <n v="103905"/>
    <s v="ServiceRiser"/>
    <s v="1/2&quot;"/>
    <n v="90.901301095525426"/>
    <s v="S1030031-12"/>
    <s v="(P)"/>
    <n v="0"/>
    <n v="0"/>
    <s v="DB 233834"/>
    <d v="2009-01-01T00:00:00"/>
    <s v="2&quot;"/>
    <n v="57"/>
    <s v="(P)"/>
    <s v="03301801"/>
    <x v="0"/>
    <x v="0"/>
  </r>
  <r>
    <n v="3349527"/>
    <s v="    26258213000"/>
    <x v="0"/>
    <n v="20191022"/>
    <n v="17355"/>
    <n v="4053552"/>
    <s v="ServiceRiser"/>
    <s v="1&quot;"/>
    <n v="159.42863971637854"/>
    <s v="03454073"/>
    <s v="(P)"/>
    <n v="57"/>
    <n v="57"/>
    <s v="DB 204251"/>
    <d v="2016-02-19T00:00:00"/>
    <s v="2&quot;"/>
    <n v="57"/>
    <s v="(P)"/>
    <s v="03456763"/>
    <x v="0"/>
    <x v="0"/>
  </r>
  <r>
    <n v="3682740"/>
    <s v="    26593904000"/>
    <x v="0"/>
    <n v="20191017"/>
    <n v="24087"/>
    <n v="5079286"/>
    <s v="ServiceRiser"/>
    <s v="1&quot;"/>
    <n v="141.99999998389697"/>
    <s v="03554171"/>
    <s v="(P)"/>
    <n v="57"/>
    <n v="57"/>
    <s v="DB 61714"/>
    <d v="2018-09-05T00:00:00"/>
    <s v="2&quot;"/>
    <n v="57"/>
    <s v="(P)"/>
    <s v="03519307"/>
    <x v="0"/>
    <x v="0"/>
  </r>
  <r>
    <n v="2351249"/>
    <s v="    26530400000"/>
    <x v="0"/>
    <n v="20191022"/>
    <n v="6995"/>
    <n v="877401"/>
    <s v="ServiceRiser"/>
    <s v="1&quot;"/>
    <n v="5.1541357420583767"/>
    <s v="03329414"/>
    <s v="(P)"/>
    <n v="60"/>
    <n v="60"/>
    <s v="DB 57823"/>
    <d v="2010-04-30T00:00:00"/>
    <s v="1&quot;"/>
    <n v="60"/>
    <s v="(P)"/>
    <s v="03329414"/>
    <x v="3"/>
    <x v="0"/>
  </r>
  <r>
    <n v="3724436"/>
    <s v="    26571805000"/>
    <x v="0"/>
    <n v="20191104"/>
    <n v="28526"/>
    <n v="4599183"/>
    <s v="ServiceRiser"/>
    <s v="2&quot;"/>
    <n v="42.000000018970546"/>
    <s v="03473136"/>
    <s v="(P)"/>
    <n v="57"/>
    <n v="57"/>
    <s v="DB 294773"/>
    <d v="2018-01-24T00:00:00"/>
    <s v="2&quot;"/>
    <n v="57"/>
    <s v="(P)"/>
    <s v="03473138"/>
    <x v="0"/>
    <x v="0"/>
  </r>
  <r>
    <n v="560266"/>
    <s v="    21360348000"/>
    <x v="0"/>
    <n v="20191105"/>
    <n v="10130"/>
    <n v="4090334"/>
    <s v="TwoPoundMeter"/>
    <s v="1&quot;"/>
    <n v="231.79760727047886"/>
    <s v="03477104"/>
    <s v="(P)"/>
    <n v="45"/>
    <n v="45"/>
    <s v="DB 106134"/>
    <d v="2011-12-07T00:00:00"/>
    <s v="4&quot;"/>
    <n v="45"/>
    <s v="(P)"/>
    <s v="03350810"/>
    <x v="2"/>
    <x v="0"/>
  </r>
  <r>
    <n v="2598240"/>
    <s v="    14868921000"/>
    <x v="0"/>
    <n v="20191106"/>
    <n v="3486"/>
    <n v="426509"/>
    <s v="ServiceRiser"/>
    <s v="1&quot;"/>
    <n v="105.99999997118069"/>
    <s v="97005365"/>
    <s v="(P)"/>
    <n v="60"/>
    <n v="60"/>
    <s v="DB 44737"/>
    <d v="2018-08-03T00:00:00"/>
    <s v="2&quot;"/>
    <n v="55"/>
    <s v="(P)"/>
    <s v="03511781"/>
    <x v="0"/>
    <x v="0"/>
  </r>
  <r>
    <n v="3455383"/>
    <s v="    26577358000"/>
    <x v="0"/>
    <n v="20191112"/>
    <n v="21110"/>
    <n v="3969979"/>
    <s v="TwoPoundMeter"/>
    <s v="1&quot;"/>
    <n v="13.000000001835009"/>
    <s v="03468805"/>
    <s v="(P)"/>
    <n v="57"/>
    <n v="57"/>
    <s v="DB 257077"/>
    <d v="2016-03-11T00:00:00"/>
    <s v="1&quot;"/>
    <n v="57"/>
    <s v="(P)"/>
    <s v="03452658"/>
    <x v="3"/>
    <x v="0"/>
  </r>
  <r>
    <n v="935042"/>
    <s v="    25042566000"/>
    <x v="0"/>
    <n v="20191021"/>
    <n v="12711"/>
    <n v="306872"/>
    <s v="TwoPoundMeter"/>
    <s v="2&quot;"/>
    <n v="231.90929322090324"/>
    <s v="99014097"/>
    <s v="(P)"/>
    <n v="0"/>
    <n v="0"/>
    <s v="DB 113422"/>
    <d v="2008-01-01T00:00:00"/>
    <s v="2&quot;"/>
    <n v="57"/>
    <s v="(P)"/>
    <s v="03175720"/>
    <x v="0"/>
    <x v="0"/>
  </r>
  <r>
    <n v="2596236"/>
    <s v="    14061946000"/>
    <x v="0"/>
    <n v="20191030"/>
    <n v="22629"/>
    <n v="208939"/>
    <s v="ServiceRiser"/>
    <s v="3/4&quot;"/>
    <n v="47.396709246789669"/>
    <s v="S1038025-52"/>
    <s v="(W)"/>
    <n v="57"/>
    <n v="57"/>
    <s v="DB 129524"/>
    <d v="2013-03-11T00:00:00"/>
    <s v="2&quot;"/>
    <n v="57"/>
    <s v="(P)"/>
    <s v="03377141"/>
    <x v="0"/>
    <x v="0"/>
  </r>
  <r>
    <n v="3138614"/>
    <s v="    08132410000"/>
    <x v="0"/>
    <n v="20191114"/>
    <n v="25091"/>
    <n v="134892"/>
    <s v="ServiceRiser"/>
    <s v="1&quot;"/>
    <n v="66.790603071920827"/>
    <s v="S1032031-93"/>
    <s v="(P)"/>
    <n v="0"/>
    <n v="0"/>
    <s v="DB 297065"/>
    <d v="2011-09-23T00:00:00"/>
    <s v="6&quot;"/>
    <n v="57"/>
    <s v="(P)"/>
    <s v="03337667"/>
    <x v="6"/>
    <x v="0"/>
  </r>
  <r>
    <n v="2925639"/>
    <s v="    26543948000"/>
    <x v="0"/>
    <n v="20191112"/>
    <n v="33241"/>
    <n v="2354362"/>
    <s v="ServiceRiser"/>
    <s v="2&quot;"/>
    <n v="184.65196311551145"/>
    <s v="03373644"/>
    <s v="(P)"/>
    <n v="60"/>
    <n v="60"/>
    <s v="DB 15846"/>
    <d v="2011-12-20T00:00:00"/>
    <s v="4&quot;"/>
    <n v="60"/>
    <s v="(P)"/>
    <s v="03351075"/>
    <x v="2"/>
    <x v="0"/>
  </r>
  <r>
    <n v="2874622"/>
    <s v="    26351387000"/>
    <x v="0"/>
    <n v="20191111"/>
    <n v="312"/>
    <n v="2571608"/>
    <s v="ServiceRiser"/>
    <s v="1&quot;"/>
    <n v="127.99999998690798"/>
    <s v="03378974"/>
    <s v="(P)"/>
    <n v="60"/>
    <n v="60"/>
    <s v="DB 14600"/>
    <d v="2010-08-25T00:00:00"/>
    <s v="2&quot;"/>
    <n v="60"/>
    <s v="(P)"/>
    <s v="03319896"/>
    <x v="0"/>
    <x v="0"/>
  </r>
  <r>
    <n v="154405"/>
    <s v="    06253969000"/>
    <x v="0"/>
    <n v="20191024"/>
    <n v="21946"/>
    <n v="226256"/>
    <s v="ServiceRiser"/>
    <s v="1/2&quot;"/>
    <n v="111.4776549672643"/>
    <s v="91017047"/>
    <s v="(P)"/>
    <n v="57"/>
    <n v="0"/>
    <s v="DB 251952"/>
    <d v="2015-09-18T00:00:00"/>
    <s v="2&quot;"/>
    <n v="57"/>
    <s v="(P)"/>
    <s v="03445661"/>
    <x v="0"/>
    <x v="0"/>
  </r>
  <r>
    <n v="3659492"/>
    <s v="    26592535000"/>
    <x v="0"/>
    <n v="20191112"/>
    <n v="33240"/>
    <n v="4715230"/>
    <s v="ServiceRiser"/>
    <s v="1&quot;"/>
    <n v="113.00000003622708"/>
    <s v="03486926"/>
    <s v="(P)"/>
    <n v="60"/>
    <n v="60"/>
    <s v="DB 12766"/>
    <d v="2018-03-01T00:00:00"/>
    <s v="2&quot;"/>
    <n v="60"/>
    <s v="(P)"/>
    <s v="03487225"/>
    <x v="0"/>
    <x v="0"/>
  </r>
  <r>
    <n v="559514"/>
    <s v="    21333286000"/>
    <x v="0"/>
    <n v="20191108"/>
    <n v="7460"/>
    <n v="383889"/>
    <s v="ServiceRiser"/>
    <s v="1&quot;"/>
    <n v="52.640616069500751"/>
    <s v="95002595"/>
    <s v="(P)"/>
    <n v="35"/>
    <n v="35"/>
    <s v="DB 76548"/>
    <d v="2012-08-17T00:00:00"/>
    <s v="2&quot;"/>
    <n v="35"/>
    <s v="(P)"/>
    <s v="03361940"/>
    <x v="0"/>
    <x v="0"/>
  </r>
  <r>
    <n v="2267388"/>
    <s v="    11213442000"/>
    <x v="0"/>
    <n v="20191021"/>
    <n v="19638"/>
    <n v="279128"/>
    <s v="ServiceRiser"/>
    <s v="1&quot;"/>
    <n v="391.75078233081001"/>
    <s v="97006251"/>
    <s v="(P)"/>
    <n v="0"/>
    <n v="0"/>
    <s v="DB 303322"/>
    <d v="2019-05-24T00:00:00"/>
    <s v="2&quot;"/>
    <n v="57"/>
    <s v="(P)"/>
    <s v="03520676"/>
    <x v="0"/>
    <x v="0"/>
  </r>
  <r>
    <n v="3618370"/>
    <s v="    26579644000"/>
    <x v="0"/>
    <n v="20191111"/>
    <n v="12999"/>
    <n v="4251971"/>
    <s v="TwoPoundMeter"/>
    <s v="1&quot;"/>
    <n v="11.001163549009931"/>
    <s v="03500526"/>
    <s v="(P)"/>
    <n v="60"/>
    <n v="60"/>
    <s v="DB 138337"/>
    <d v="2017-04-25T00:00:00"/>
    <s v="2&quot;"/>
    <n v="60"/>
    <s v="(P)"/>
    <s v="03490667"/>
    <x v="0"/>
    <x v="0"/>
  </r>
  <r>
    <n v="3761074"/>
    <s v="    26538536000"/>
    <x v="0"/>
    <n v="20191028"/>
    <n v="12319"/>
    <n v="1841458"/>
    <s v="ServiceRiser"/>
    <s v="1&quot;"/>
    <n v="39.999999969344877"/>
    <s v="03354407"/>
    <s v="(P)"/>
    <n v="60"/>
    <n v="60"/>
    <s v="DB 137578"/>
    <d v="2012-01-13T00:00:00"/>
    <s v="2&quot;"/>
    <n v="60"/>
    <s v="(P)"/>
    <s v="03349007"/>
    <x v="0"/>
    <x v="0"/>
  </r>
  <r>
    <n v="2660416"/>
    <s v="    20511094000"/>
    <x v="0"/>
    <n v="20191022"/>
    <n v="12194"/>
    <n v="315438"/>
    <s v="TwoPoundMeter"/>
    <s v="1&quot;"/>
    <n v="11.817405895421949"/>
    <s v="96013842"/>
    <s v="(P)"/>
    <n v="0"/>
    <n v="0"/>
    <s v="DB 114123"/>
    <d v="2014-08-07T00:00:00"/>
    <s v="2&quot;"/>
    <n v="57"/>
    <s v="(P)"/>
    <s v="03412168"/>
    <x v="0"/>
    <x v="0"/>
  </r>
  <r>
    <n v="3838521"/>
    <s v="    26605020000"/>
    <x v="0"/>
    <n v="20191105"/>
    <n v="1875"/>
    <n v="5244503"/>
    <s v="GasSupplyMeter"/>
    <s v="4&quot;"/>
    <n v="62.999999989086675"/>
    <s v="03581376"/>
    <s v="(P)"/>
    <m/>
    <m/>
    <s v="DB 300807"/>
    <d v="2019-08-27T00:00:00"/>
    <s v="4&quot;"/>
    <m/>
    <s v="(P)"/>
    <s v="3581479"/>
    <x v="2"/>
    <x v="0"/>
  </r>
  <r>
    <n v="3502541"/>
    <s v="    26566842000"/>
    <x v="0"/>
    <n v="20191030"/>
    <n v="10756"/>
    <n v="4046442"/>
    <s v="TwoPoundMeter"/>
    <s v="2&quot;"/>
    <n v="252.13578863487425"/>
    <s v="03453831"/>
    <s v="(P)"/>
    <n v="45"/>
    <n v="45"/>
    <s v="DB 102136"/>
    <d v="2016-02-25T00:00:00"/>
    <s v="2&quot;"/>
    <n v="45"/>
    <s v="(P)"/>
    <s v="03461738"/>
    <x v="0"/>
    <x v="0"/>
  </r>
  <r>
    <n v="1311947"/>
    <s v="    03243452000"/>
    <x v="0"/>
    <n v="20191113"/>
    <n v="24889"/>
    <n v="150964"/>
    <s v="ServiceRiser"/>
    <s v="1/2&quot;"/>
    <n v="68.026107274165696"/>
    <s v="S1033035-11"/>
    <s v="(P)"/>
    <n v="57"/>
    <n v="57"/>
    <s v="DB 232857"/>
    <d v="2017-12-21T00:00:00"/>
    <s v="2&quot;"/>
    <n v="57"/>
    <s v="(P)"/>
    <s v="03520053"/>
    <x v="0"/>
    <x v="0"/>
  </r>
  <r>
    <n v="2913379"/>
    <s v="    26026447000"/>
    <x v="0"/>
    <n v="20191104"/>
    <n v="10736"/>
    <n v="2714882"/>
    <s v="ServiceRiser"/>
    <s v="1&quot;"/>
    <n v="89.00000000825213"/>
    <s v="03396785"/>
    <s v="(P)"/>
    <n v="60"/>
    <n v="60"/>
    <s v="DB 97606"/>
    <d v="2011-08-16T00:00:00"/>
    <s v="1&quot;"/>
    <n v="60"/>
    <s v="(W)"/>
    <s v="03339003"/>
    <x v="4"/>
    <x v="0"/>
  </r>
  <r>
    <n v="741359"/>
    <s v="    25015768000"/>
    <x v="0"/>
    <n v="20191106"/>
    <n v="9480"/>
    <n v="615211"/>
    <s v="ServiceRiser"/>
    <s v="1&quot;"/>
    <n v="120.99185737286622"/>
    <s v="98013851"/>
    <s v="(P)"/>
    <n v="0"/>
    <n v="0"/>
    <s v="DB 91846"/>
    <d v="2011-06-09T00:00:00"/>
    <s v="4&quot;"/>
    <n v="45"/>
    <s v="(P)"/>
    <s v="03343723"/>
    <x v="2"/>
    <x v="0"/>
  </r>
  <r>
    <n v="1005607"/>
    <s v="    25135664000"/>
    <x v="0"/>
    <n v="20191104"/>
    <n v="1880"/>
    <n v="3492305"/>
    <s v="ServiceRiser"/>
    <s v="1&quot;"/>
    <n v="130.75427218983495"/>
    <s v="03428921"/>
    <s v="(P)"/>
    <n v="45"/>
    <n v="45"/>
    <s v="DB 26698"/>
    <d v="2015-07-06T00:00:00"/>
    <s v="2&quot;"/>
    <n v="45"/>
    <s v="(P)"/>
    <s v="03425165"/>
    <x v="0"/>
    <x v="0"/>
  </r>
  <r>
    <n v="3058034"/>
    <s v="    18470002000"/>
    <x v="0"/>
    <n v="20191112"/>
    <n v="4878"/>
    <n v="411595"/>
    <s v="MultiMeterRiser"/>
    <s v="1&quot;"/>
    <n v="164.41178522807888"/>
    <s v="96039331"/>
    <s v="(P)"/>
    <n v="0"/>
    <n v="0"/>
    <s v="DB 43969"/>
    <d v="2014-07-28T00:00:00"/>
    <s v="2&quot;"/>
    <n v="55"/>
    <s v="(W)"/>
    <s v="03414597"/>
    <x v="1"/>
    <x v="0"/>
  </r>
  <r>
    <n v="2562967"/>
    <s v="    06021364000"/>
    <x v="0"/>
    <n v="20191113"/>
    <n v="26418"/>
    <n v="3994331"/>
    <s v="MultiMeterRiser"/>
    <s v="1/2&quot;"/>
    <n v="36.000000032966021"/>
    <s v="03314575"/>
    <s v="(P)"/>
    <n v="57"/>
    <n v="57"/>
    <s v="DB 230701"/>
    <d v="2011-10-07T00:00:00"/>
    <s v="2&quot;"/>
    <n v="57"/>
    <s v="(P)"/>
    <s v="03314575"/>
    <x v="0"/>
    <x v="0"/>
  </r>
  <r>
    <n v="2043135"/>
    <s v="    26518788000"/>
    <x v="0"/>
    <n v="20191024"/>
    <n v="2510"/>
    <n v="651802"/>
    <s v="TwoPoundMeter"/>
    <s v="1&quot;"/>
    <n v="98.779919081476095"/>
    <s v="03191108"/>
    <s v="(P)"/>
    <n v="35"/>
    <n v="35"/>
    <s v="DB 33133"/>
    <d v="2008-09-19T00:00:00"/>
    <s v="1&quot;"/>
    <n v="35"/>
    <s v="(P)"/>
    <s v="03191108"/>
    <x v="3"/>
    <x v="0"/>
  </r>
  <r>
    <n v="232795"/>
    <s v="    09190581000"/>
    <x v="0"/>
    <n v="20191031"/>
    <n v="17522"/>
    <n v="494633"/>
    <s v="ServiceRiser"/>
    <s v="3/4&quot;"/>
    <n v="317.54729370867307"/>
    <s v="0"/>
    <s v="(W)"/>
    <n v="0"/>
    <n v="0"/>
    <s v="DB 185949"/>
    <d v="2015-11-19T00:00:00"/>
    <s v="2&quot;"/>
    <n v="60"/>
    <s v="(P)"/>
    <s v="03454776"/>
    <x v="0"/>
    <x v="0"/>
  </r>
  <r>
    <n v="972012"/>
    <s v="    08850871000"/>
    <x v="0"/>
    <n v="20191031"/>
    <n v="1948"/>
    <n v="441261"/>
    <s v="TwoPoundMeter"/>
    <s v="2&quot;"/>
    <n v="238.44993866599899"/>
    <s v="0"/>
    <s v="(W)"/>
    <n v="45"/>
    <n v="45"/>
    <s v="DB 295724"/>
    <d v="2018-02-08T00:00:00"/>
    <s v="2&quot;"/>
    <n v="45"/>
    <s v="(W)"/>
    <s v="03531839"/>
    <x v="1"/>
    <x v="0"/>
  </r>
  <r>
    <n v="2594584"/>
    <s v="    26521782000"/>
    <x v="0"/>
    <n v="20191025"/>
    <n v="17455"/>
    <n v="617892"/>
    <s v="MultiMeterRiser"/>
    <s v="1&quot;"/>
    <n v="53.918959122333803"/>
    <s v="03200594"/>
    <s v="(P)"/>
    <n v="0"/>
    <n v="0"/>
    <s v="DB 190286"/>
    <d v="2008-01-01T00:00:00"/>
    <s v="2&quot;"/>
    <n v="57"/>
    <s v="(P)"/>
    <s v="03201057"/>
    <x v="0"/>
    <x v="0"/>
  </r>
  <r>
    <n v="3282982"/>
    <s v="    26566816000"/>
    <x v="0"/>
    <n v="20191104"/>
    <n v="3354"/>
    <n v="3769504"/>
    <s v="ServiceRiser"/>
    <s v="1&quot;"/>
    <n v="107.00000001599562"/>
    <s v="03454959"/>
    <s v="(P)"/>
    <n v="45"/>
    <n v="45"/>
    <s v="DB 8843"/>
    <d v="2016-02-26T00:00:00"/>
    <s v="2&quot;"/>
    <n v="45"/>
    <s v="(P)"/>
    <s v="03454957"/>
    <x v="0"/>
    <x v="0"/>
  </r>
  <r>
    <n v="2840113"/>
    <s v="    26546196000"/>
    <x v="0"/>
    <n v="20191105"/>
    <n v="18044"/>
    <n v="2527993"/>
    <s v="ServiceRiser"/>
    <s v="1&quot;"/>
    <n v="648.73129724993271"/>
    <s v="03381321"/>
    <s v="(P)"/>
    <n v="60"/>
    <n v="60"/>
    <s v="DB 181988"/>
    <d v="2013-06-19T00:00:00"/>
    <s v="2&quot;"/>
    <n v="60"/>
    <s v="(P)"/>
    <s v="03381340"/>
    <x v="0"/>
    <x v="0"/>
  </r>
  <r>
    <n v="3741082"/>
    <s v="    26537113000"/>
    <x v="0"/>
    <n v="20191104"/>
    <n v="1328"/>
    <n v="1785858"/>
    <s v="ServiceRiser"/>
    <s v="1&quot;"/>
    <n v="60.686223203655167"/>
    <s v="03351413"/>
    <s v="(P)"/>
    <n v="45"/>
    <n v="45"/>
    <s v="DB 23074"/>
    <d v="2011-12-15T00:00:00"/>
    <s v="2&quot;"/>
    <n v="45"/>
    <s v="(P)"/>
    <s v="03351681"/>
    <x v="0"/>
    <x v="0"/>
  </r>
  <r>
    <n v="1585625"/>
    <s v="    17310223000"/>
    <x v="0"/>
    <n v="20191031"/>
    <n v="11542"/>
    <n v="2671239"/>
    <s v="ServiceRiser"/>
    <s v="1&quot;"/>
    <n v="18.000000005639187"/>
    <s v="03386397"/>
    <s v="(P)"/>
    <n v="35"/>
    <n v="35"/>
    <s v="DB 97905"/>
    <d v="2013-05-15T00:00:00"/>
    <s v="2&quot;"/>
    <n v="35"/>
    <s v="(P)"/>
    <s v="03367966"/>
    <x v="0"/>
    <x v="0"/>
  </r>
  <r>
    <n v="2462577"/>
    <s v="    26533582000"/>
    <x v="0"/>
    <n v="20191114"/>
    <n v="20044"/>
    <n v="1421036"/>
    <s v="TwoPoundMeter"/>
    <s v="2&quot;"/>
    <n v="653.09590106299856"/>
    <s v="03339540"/>
    <s v="(P)"/>
    <n v="57"/>
    <n v="57"/>
    <s v="DB 242157"/>
    <d v="2011-05-05T00:00:00"/>
    <s v="2&quot;"/>
    <n v="57"/>
    <s v="(P)"/>
    <s v="03339549"/>
    <x v="0"/>
    <x v="0"/>
  </r>
  <r>
    <n v="520457"/>
    <s v="    20112699000"/>
    <x v="0"/>
    <n v="20191104"/>
    <n v="17645"/>
    <n v="3673504"/>
    <s v="ServiceRiser"/>
    <s v="1/2&quot;"/>
    <n v="18.000393004182833"/>
    <s v="03457375"/>
    <s v="(P)"/>
    <n v="60"/>
    <n v="60"/>
    <s v="DB 190105"/>
    <d v="2015-12-31T00:00:00"/>
    <s v="2&quot;"/>
    <n v="60"/>
    <s v="(P)"/>
    <s v="03453395"/>
    <x v="0"/>
    <x v="0"/>
  </r>
  <r>
    <n v="3369202"/>
    <s v="    26574284000"/>
    <x v="0"/>
    <n v="20191114"/>
    <n v="31895"/>
    <n v="3985940"/>
    <s v="ServiceRiser"/>
    <s v="2&quot;"/>
    <n v="55.000000002402935"/>
    <s v="03479814"/>
    <s v="(P)"/>
    <n v="57"/>
    <n v="57"/>
    <s v="DB 9407"/>
    <d v="2016-09-07T00:00:00"/>
    <s v="2&quot;"/>
    <n v="57"/>
    <s v="(P)"/>
    <s v="03480335"/>
    <x v="0"/>
    <x v="0"/>
  </r>
  <r>
    <n v="2972202"/>
    <s v="    26551565000"/>
    <x v="0"/>
    <n v="20191017"/>
    <n v="24521"/>
    <n v="3019810"/>
    <s v="TwoPoundMeter"/>
    <s v="1&quot;"/>
    <n v="98.28063997364562"/>
    <s v="03419215"/>
    <s v="(P)"/>
    <n v="57"/>
    <n v="57"/>
    <s v="DB 245053"/>
    <d v="2014-03-14T00:00:00"/>
    <s v="2&quot;"/>
    <n v="57"/>
    <s v="(P)"/>
    <s v="03404293"/>
    <x v="0"/>
    <x v="0"/>
  </r>
  <r>
    <n v="69335"/>
    <s v="    03152156000"/>
    <x v="0"/>
    <n v="20191028"/>
    <n v="30715"/>
    <n v="44776"/>
    <s v="TwoPoundMeter"/>
    <s v="1&quot;"/>
    <n v="125.54824044316044"/>
    <s v="96015218"/>
    <s v="(P)"/>
    <n v="0"/>
    <n v="0"/>
    <s v="DB 281231"/>
    <d v="2014-06-26T00:00:00"/>
    <s v="2&quot;"/>
    <n v="57"/>
    <s v="(P)"/>
    <s v="03412067"/>
    <x v="0"/>
    <x v="0"/>
  </r>
  <r>
    <n v="3243859"/>
    <s v="    26471516000"/>
    <x v="0"/>
    <n v="20191104"/>
    <n v="1975"/>
    <n v="2632434"/>
    <s v="MultiMeterRiser"/>
    <s v="2&quot;"/>
    <n v="28.735963692677316"/>
    <s v="03345640"/>
    <s v="(P)"/>
    <n v="45"/>
    <n v="45"/>
    <s v="DB 26384"/>
    <d v="2011-04-22T00:00:00"/>
    <s v="2&quot;"/>
    <n v="45"/>
    <s v="(P)"/>
    <s v="03341759"/>
    <x v="0"/>
    <x v="0"/>
  </r>
  <r>
    <n v="3082482"/>
    <s v="    26550386000"/>
    <x v="0"/>
    <n v="20191104"/>
    <n v="28695"/>
    <n v="2688055"/>
    <s v="ServiceRiser"/>
    <s v="1&quot;"/>
    <n v="32.000000003959705"/>
    <s v="03396854"/>
    <s v="(P)"/>
    <n v="57"/>
    <n v="57"/>
    <s v="DB 294602"/>
    <d v="2013-11-25T00:00:00"/>
    <s v="2&quot;"/>
    <n v="57"/>
    <s v="(P)"/>
    <s v="03397350"/>
    <x v="0"/>
    <x v="0"/>
  </r>
  <r>
    <n v="3419677"/>
    <s v="    26518202000"/>
    <x v="0"/>
    <n v="20191022"/>
    <n v="18779"/>
    <n v="618229"/>
    <s v="TwoPoundMeter"/>
    <s v="1&quot;"/>
    <n v="316.74769341247708"/>
    <s v="03188457"/>
    <s v="(P)"/>
    <n v="0"/>
    <n v="0"/>
    <s v="DB 142590"/>
    <d v="2008-01-01T00:00:00"/>
    <s v="2&quot;"/>
    <n v="57"/>
    <s v="(P)"/>
    <s v="03188471"/>
    <x v="0"/>
    <x v="0"/>
  </r>
  <r>
    <n v="3335652"/>
    <s v="    26560166000"/>
    <x v="0"/>
    <n v="20191105"/>
    <n v="7782"/>
    <n v="3381487"/>
    <s v="TwoPoundMeter"/>
    <s v="1&quot;"/>
    <n v="337.11498798111518"/>
    <s v="03432043"/>
    <s v="(P)"/>
    <n v="45"/>
    <n v="45"/>
    <s v="DB 93107"/>
    <d v="2016-01-22T00:00:00"/>
    <s v="4&quot;"/>
    <n v="45"/>
    <s v="(P)"/>
    <s v="03433299"/>
    <x v="2"/>
    <x v="0"/>
  </r>
  <r>
    <n v="2693457"/>
    <s v="    26316879000"/>
    <x v="0"/>
    <n v="20191111"/>
    <n v="93"/>
    <n v="2096321"/>
    <s v="TwoPoundMeter"/>
    <s v="1&quot;"/>
    <n v="19.221109457322928"/>
    <s v="03357660"/>
    <s v="(P)"/>
    <n v="60"/>
    <n v="60"/>
    <s v="DB 13943"/>
    <d v="2008-01-01T00:00:00"/>
    <s v="2&quot;"/>
    <n v="60"/>
    <s v="(P)"/>
    <s v="03185136"/>
    <x v="0"/>
    <x v="0"/>
  </r>
  <r>
    <n v="935700"/>
    <s v="    08858085000"/>
    <x v="0"/>
    <n v="20191101"/>
    <n v="825"/>
    <n v="1040213"/>
    <s v="ServiceRiser"/>
    <s v="1/2&quot;"/>
    <n v="40.774662595682379"/>
    <s v="03310704"/>
    <s v="(P)"/>
    <n v="2"/>
    <n v="2"/>
    <s v="DB 26374"/>
    <d v="2009-09-14T00:00:00"/>
    <s v="2&quot;"/>
    <n v="45"/>
    <s v="(P)"/>
    <s v="03311474"/>
    <x v="0"/>
    <x v="0"/>
  </r>
  <r>
    <n v="2644802"/>
    <s v="    25039604000"/>
    <x v="0"/>
    <n v="20191112"/>
    <n v="20844"/>
    <n v="253059"/>
    <s v="TwoPoundMeter"/>
    <s v="1&quot;"/>
    <n v="85.603752585611588"/>
    <s v="97012337"/>
    <s v="(P)"/>
    <n v="0"/>
    <n v="0"/>
    <s v="DB 297333"/>
    <d v="2011-01-21T00:00:00"/>
    <s v="4&quot;"/>
    <n v="57"/>
    <s v="(P)"/>
    <s v="03338043"/>
    <x v="2"/>
    <x v="0"/>
  </r>
  <r>
    <n v="3110465"/>
    <s v="    26559001000"/>
    <x v="0"/>
    <n v="20191114"/>
    <n v="28134"/>
    <n v="3503903"/>
    <s v="MultiMeterRiser"/>
    <s v="1&quot;"/>
    <n v="54.507180515970767"/>
    <s v="03427835"/>
    <s v="(P)"/>
    <n v="57"/>
    <n v="57"/>
    <s v="DB 294707"/>
    <d v="2015-04-10T00:00:00"/>
    <s v="2&quot;"/>
    <n v="57"/>
    <s v="(P)"/>
    <s v="03427834"/>
    <x v="0"/>
    <x v="0"/>
  </r>
  <r>
    <n v="1882488"/>
    <s v="    18322255000"/>
    <x v="0"/>
    <n v="20191031"/>
    <n v="11388"/>
    <n v="648877"/>
    <s v="ServiceRiser"/>
    <s v="1&quot;"/>
    <n v="82.576600329121675"/>
    <s v="03302094"/>
    <s v="(P)"/>
    <n v="2"/>
    <n v="2"/>
    <s v="DB 97731"/>
    <d v="2009-03-11T00:00:00"/>
    <s v="2&quot;"/>
    <n v="35"/>
    <s v="(P)"/>
    <s v="03301380"/>
    <x v="0"/>
    <x v="0"/>
  </r>
  <r>
    <n v="3582154"/>
    <s v="    09552529000"/>
    <x v="0"/>
    <n v="20191017"/>
    <n v="14132"/>
    <n v="619222"/>
    <s v="ServiceRiser"/>
    <s v="1&quot;"/>
    <n v="122.16372136713566"/>
    <s v="93034670"/>
    <s v="(P)"/>
    <n v="0"/>
    <n v="0"/>
    <s v="DB 6679"/>
    <d v="2010-09-28T00:00:00"/>
    <s v="4-1/2&quot;"/>
    <n v="60"/>
    <s v="(W)"/>
    <s v="03327814"/>
    <x v="10"/>
    <x v="0"/>
  </r>
  <r>
    <n v="3783352"/>
    <s v="    26473018000"/>
    <x v="0"/>
    <n v="20191018"/>
    <n v="12200"/>
    <n v="3094638"/>
    <s v="ServiceRiser"/>
    <s v="1&quot;"/>
    <n v="20.000000015429475"/>
    <s v="03412183"/>
    <s v="(P)"/>
    <n v="57"/>
    <n v="57"/>
    <s v="DB 114118"/>
    <d v="2014-08-07T00:00:00"/>
    <s v="2&quot;"/>
    <n v="57"/>
    <s v="(P)"/>
    <s v="03412168"/>
    <x v="0"/>
    <x v="0"/>
  </r>
  <r>
    <n v="2002343"/>
    <s v="    26517271000"/>
    <x v="0"/>
    <n v="20191108"/>
    <n v="6044"/>
    <n v="642207"/>
    <s v="TwoPoundMeter"/>
    <s v="1/2&quot;"/>
    <n v="26.82797676414555"/>
    <s v="03186158"/>
    <s v="(P)"/>
    <n v="0"/>
    <n v="0"/>
    <s v="DB 271190"/>
    <d v="2008-01-01T00:00:00"/>
    <s v="4&quot;"/>
    <n v="45"/>
    <s v="(P)"/>
    <s v="03176725"/>
    <x v="2"/>
    <x v="0"/>
  </r>
  <r>
    <n v="2794785"/>
    <s v="    26353297000"/>
    <x v="0"/>
    <n v="20191111"/>
    <n v="291"/>
    <n v="2307156"/>
    <s v="TwoPoundMeter"/>
    <s v="1&quot;"/>
    <n v="115.79887574820397"/>
    <s v="03377909"/>
    <s v="(P)"/>
    <n v="60"/>
    <n v="60"/>
    <s v="DB 14568"/>
    <d v="2012-08-14T00:00:00"/>
    <s v="2&quot;"/>
    <n v="60"/>
    <s v="(P)"/>
    <s v="03366797"/>
    <x v="0"/>
    <x v="0"/>
  </r>
  <r>
    <n v="3138300"/>
    <s v="    26560948000"/>
    <x v="0"/>
    <n v="20191114"/>
    <n v="6021"/>
    <n v="3319884"/>
    <s v="TwoPoundMeter"/>
    <s v="1&quot;"/>
    <n v="106.13378994622465"/>
    <s v="03434120"/>
    <s v="(P)"/>
    <n v="60"/>
    <n v="60"/>
    <s v="DB 38521"/>
    <d v="2015-11-13T00:00:00"/>
    <s v="2&quot;"/>
    <n v="60"/>
    <s v="(P)"/>
    <s v="03413483"/>
    <x v="0"/>
    <x v="0"/>
  </r>
  <r>
    <n v="3554497"/>
    <s v="    07602987000"/>
    <x v="0"/>
    <n v="20191018"/>
    <n v="6747"/>
    <n v="346020"/>
    <s v="ServiceRiser"/>
    <s v="3/4&quot;"/>
    <n v="24.457173518357902"/>
    <s v="S2110102-57"/>
    <s v="(W)"/>
    <n v="60"/>
    <n v="60"/>
    <s v="DB 57874"/>
    <d v="2014-04-09T00:00:00"/>
    <s v="2&quot;"/>
    <n v="60"/>
    <s v="(P)"/>
    <s v="03398943"/>
    <x v="0"/>
    <x v="0"/>
  </r>
  <r>
    <n v="248640"/>
    <s v="    09437455000"/>
    <x v="0"/>
    <n v="20191107"/>
    <n v="4397"/>
    <n v="601488"/>
    <s v="ServiceRiser"/>
    <s v="1&quot;"/>
    <n v="100.99468139510964"/>
    <s v="03169596"/>
    <s v="(P)"/>
    <n v="40"/>
    <n v="0"/>
    <s v="DB 48048"/>
    <d v="2017-07-26T00:00:00"/>
    <s v="4&quot;"/>
    <n v="40"/>
    <s v="(P)"/>
    <s v="03511014"/>
    <x v="2"/>
    <x v="0"/>
  </r>
  <r>
    <n v="2699281"/>
    <s v="    26540395000"/>
    <x v="0"/>
    <n v="20191017"/>
    <n v="14113"/>
    <n v="2234329"/>
    <s v="ServiceRiser"/>
    <s v="1&quot;"/>
    <n v="19.467034473813488"/>
    <s v="03363669"/>
    <s v="(P)"/>
    <n v="60"/>
    <n v="60"/>
    <s v="DB 108791"/>
    <d v="2011-09-22T00:00:00"/>
    <s v="2&quot;"/>
    <n v="60"/>
    <s v="(P)"/>
    <s v="03349435"/>
    <x v="0"/>
    <x v="0"/>
  </r>
  <r>
    <n v="1398816"/>
    <s v="    14083099000"/>
    <x v="0"/>
    <n v="20191108"/>
    <n v="21389"/>
    <n v="242006"/>
    <s v="ServiceRiser"/>
    <s v="3/4&quot;"/>
    <n v="81.146101097362973"/>
    <s v="0"/>
    <s v="(W)"/>
    <n v="0"/>
    <n v="0"/>
    <s v="DB 137432"/>
    <d v="2010-06-03T00:00:00"/>
    <s v="2&quot;"/>
    <n v="57"/>
    <s v="(P)"/>
    <s v="03301155"/>
    <x v="0"/>
    <x v="0"/>
  </r>
  <r>
    <n v="3445409"/>
    <s v="    26568370000"/>
    <x v="0"/>
    <n v="20191017"/>
    <n v="14114"/>
    <n v="3751533"/>
    <s v="MultiMeterRiser"/>
    <s v="1&quot;"/>
    <n v="20.000000028740196"/>
    <s v="03459774"/>
    <s v="(P)"/>
    <n v="60"/>
    <n v="60"/>
    <s v="DB 108793"/>
    <d v="2009-08-12T00:00:00"/>
    <s v="2&quot;"/>
    <n v="60"/>
    <s v="(P)"/>
    <s v="0"/>
    <x v="0"/>
    <x v="0"/>
  </r>
  <r>
    <n v="3200871"/>
    <s v="    26228098000"/>
    <x v="0"/>
    <n v="20191112"/>
    <n v="21231"/>
    <n v="3318283"/>
    <s v="ServiceRiser"/>
    <s v="1&quot;"/>
    <n v="113.99999997966097"/>
    <s v="03426781"/>
    <s v="(P)"/>
    <n v="57"/>
    <n v="57"/>
    <s v="DB 257060"/>
    <d v="2015-04-02T00:00:00"/>
    <s v="2&quot;"/>
    <n v="57"/>
    <s v="(P)"/>
    <s v="03432639"/>
    <x v="0"/>
    <x v="0"/>
  </r>
  <r>
    <n v="3524892"/>
    <s v="    26573210000"/>
    <x v="0"/>
    <n v="20191029"/>
    <n v="31626"/>
    <n v="4079617"/>
    <s v="TwoPoundMeter"/>
    <s v="1&quot;"/>
    <n v="82.52646587193054"/>
    <s v="03476269"/>
    <s v="(P)"/>
    <n v="57"/>
    <n v="57"/>
    <s v="DB 290761"/>
    <d v="2018-08-28T00:00:00"/>
    <s v="2&quot;"/>
    <n v="57"/>
    <s v="(P)"/>
    <s v="03458145"/>
    <x v="0"/>
    <x v="0"/>
  </r>
  <r>
    <n v="2964119"/>
    <s v="    26544957000"/>
    <x v="0"/>
    <n v="20191112"/>
    <n v="13018"/>
    <n v="2315568"/>
    <s v="TwoPoundMeter"/>
    <s v="1&quot;"/>
    <n v="234.91166745708796"/>
    <s v="03377383"/>
    <s v="(P)"/>
    <n v="60"/>
    <n v="60"/>
    <s v="DB 137501"/>
    <d v="2011-01-17T00:00:00"/>
    <s v="2&quot;"/>
    <n v="60"/>
    <s v="(P)"/>
    <s v="03341131"/>
    <x v="0"/>
    <x v="0"/>
  </r>
  <r>
    <n v="2063386"/>
    <s v="    26520676000"/>
    <x v="0"/>
    <n v="20191021"/>
    <n v="21675"/>
    <n v="648499"/>
    <s v="TwoPoundMeter"/>
    <s v="1&quot;"/>
    <n v="16.10008295257726"/>
    <s v="03300536"/>
    <s v="(P)"/>
    <n v="0"/>
    <n v="0"/>
    <s v="DB 127823"/>
    <d v="2008-01-01T00:00:00"/>
    <s v="1&quot;"/>
    <n v="57"/>
    <s v="(P)"/>
    <s v="03318806"/>
    <x v="3"/>
    <x v="0"/>
  </r>
  <r>
    <n v="2162345"/>
    <s v="    26522502000"/>
    <x v="0"/>
    <n v="20191113"/>
    <n v="19659"/>
    <n v="618018"/>
    <s v="TwoPoundMeter"/>
    <s v="1&quot;"/>
    <n v="40.47568310106557"/>
    <s v="03202905"/>
    <s v="(P)"/>
    <n v="0"/>
    <n v="0"/>
    <s v="DB 240320"/>
    <d v="2008-01-01T00:00:00"/>
    <s v="2&quot;"/>
    <n v="57"/>
    <s v="(P)"/>
    <s v="03164929"/>
    <x v="0"/>
    <x v="0"/>
  </r>
  <r>
    <n v="3266672"/>
    <s v="    08858863000"/>
    <x v="0"/>
    <n v="20191101"/>
    <n v="1660"/>
    <n v="3839522"/>
    <s v="MultiMeterRiser"/>
    <s v="1&quot;"/>
    <n v="127.99999999802627"/>
    <s v="03447638"/>
    <s v="(P)"/>
    <n v="45"/>
    <n v="45"/>
    <s v="DB 26803"/>
    <d v="2016-04-27T00:00:00"/>
    <s v="2&quot;"/>
    <n v="45"/>
    <s v="(P)"/>
    <s v="03447534"/>
    <x v="0"/>
    <x v="0"/>
  </r>
  <r>
    <n v="2722122"/>
    <s v="    26536229000"/>
    <x v="0"/>
    <n v="20191029"/>
    <n v="9650"/>
    <n v="2623632"/>
    <s v="TwoPoundMeter"/>
    <s v="2&quot;"/>
    <n v="1052.7437211303195"/>
    <s v="03347508"/>
    <s v="(P)"/>
    <n v="60"/>
    <n v="60"/>
    <s v="DB 73635"/>
    <d v="2008-01-01T00:00:00"/>
    <s v="4&quot;"/>
    <n v="60"/>
    <s v="(P)"/>
    <s v="03197817"/>
    <x v="2"/>
    <x v="0"/>
  </r>
  <r>
    <n v="1030387"/>
    <s v="    25080555000"/>
    <x v="0"/>
    <n v="20191106"/>
    <n v="10932"/>
    <n v="329723"/>
    <s v="ServiceRiser"/>
    <s v="1&quot;"/>
    <n v="72.432577645253986"/>
    <s v="00030667"/>
    <s v="(P)"/>
    <n v="60"/>
    <n v="60"/>
    <s v="DB 227766"/>
    <d v="2011-10-28T00:00:00"/>
    <s v="2&quot;"/>
    <n v="60"/>
    <s v="(P)"/>
    <s v="03351462"/>
    <x v="0"/>
    <x v="0"/>
  </r>
  <r>
    <n v="2792815"/>
    <s v="    26542989000"/>
    <x v="0"/>
    <n v="20191031"/>
    <n v="32687"/>
    <n v="2349170"/>
    <s v="ServiceRiser"/>
    <s v="1&quot;"/>
    <n v="7.642185224482489"/>
    <s v="03370374"/>
    <s v="(P)"/>
    <n v="60"/>
    <n v="60"/>
    <s v="DB 66034"/>
    <d v="2009-08-18T00:00:00"/>
    <s v="2&quot;"/>
    <n v="60"/>
    <s v="(P)"/>
    <s v="03314897"/>
    <x v="0"/>
    <x v="0"/>
  </r>
  <r>
    <n v="1872182"/>
    <s v="    26481842000"/>
    <x v="0"/>
    <n v="20191111"/>
    <n v="331"/>
    <n v="619477"/>
    <s v="TwoPoundMeter"/>
    <s v="1&quot;"/>
    <n v="776.67140081212767"/>
    <s v="03149100"/>
    <s v="(P)"/>
    <n v="0"/>
    <n v="0"/>
    <s v="DB 15936"/>
    <d v="2008-01-01T00:00:00"/>
    <s v="2&quot;"/>
    <n v="60"/>
    <s v="(P)"/>
    <s v="99999999"/>
    <x v="0"/>
    <x v="0"/>
  </r>
  <r>
    <n v="2376180"/>
    <s v="    07341578000"/>
    <x v="0"/>
    <n v="20191106"/>
    <n v="9663"/>
    <n v="352815"/>
    <s v="TwoPoundMeter"/>
    <s v="3/4&quot;"/>
    <n v="77.007025697772534"/>
    <s v="S2109006-88"/>
    <s v="(W)"/>
    <n v="0"/>
    <n v="0"/>
    <s v="DB 90885"/>
    <d v="2008-01-01T00:00:00"/>
    <s v="1&quot;"/>
    <n v="45"/>
    <s v="(W)"/>
    <s v="03177990"/>
    <x v="4"/>
    <x v="0"/>
  </r>
  <r>
    <n v="3717100"/>
    <s v="    13600566000"/>
    <x v="0"/>
    <n v="20191114"/>
    <n v="6289"/>
    <n v="696961"/>
    <s v="ServiceRiser"/>
    <s v="1&quot;"/>
    <n v="43.847397574242109"/>
    <s v="03324204"/>
    <s v="(P)"/>
    <n v="2"/>
    <n v="2"/>
    <s v="DB 38439"/>
    <d v="2010-01-13T00:00:00"/>
    <s v="2&quot;"/>
    <n v="60"/>
    <s v="(P)"/>
    <s v="03324033"/>
    <x v="0"/>
    <x v="0"/>
  </r>
  <r>
    <n v="2564273"/>
    <s v="    26576085000"/>
    <x v="0"/>
    <n v="20191112"/>
    <n v="21081"/>
    <n v="3967527"/>
    <s v="TwoPoundMeter"/>
    <s v="1&quot;"/>
    <n v="25.000000013111208"/>
    <s v="03468810"/>
    <s v="(P)"/>
    <n v="57"/>
    <n v="57"/>
    <s v="DB 254442"/>
    <d v="2008-01-01T00:00:00"/>
    <s v="6&quot;"/>
    <n v="57"/>
    <s v="(P)"/>
    <s v="03003625"/>
    <x v="6"/>
    <x v="0"/>
  </r>
  <r>
    <n v="1631331"/>
    <s v="    20302658000"/>
    <x v="0"/>
    <n v="20191107"/>
    <n v="7817"/>
    <n v="3297080"/>
    <s v="ServiceRiser"/>
    <s v="1&quot;"/>
    <n v="31.651689427453505"/>
    <s v="03429911"/>
    <s v="(P)"/>
    <n v="45"/>
    <n v="45"/>
    <s v="DB 83079"/>
    <d v="2015-03-27T00:00:00"/>
    <s v="2&quot;"/>
    <n v="45"/>
    <s v="(P)"/>
    <s v="03425134"/>
    <x v="0"/>
    <x v="0"/>
  </r>
  <r>
    <n v="3230341"/>
    <s v="    26556154000"/>
    <x v="0"/>
    <n v="20191017"/>
    <n v="23463"/>
    <n v="3706708"/>
    <s v="ServiceRiser"/>
    <s v="1&quot;"/>
    <n v="243.81878903918363"/>
    <s v="03451270"/>
    <s v="(P)"/>
    <n v="57"/>
    <n v="57"/>
    <s v="DB 239421"/>
    <d v="2015-11-09T00:00:00"/>
    <s v="2&quot;"/>
    <n v="57"/>
    <s v="(P)"/>
    <s v="03451268"/>
    <x v="0"/>
    <x v="0"/>
  </r>
  <r>
    <n v="3180757"/>
    <s v="    26560566000"/>
    <x v="0"/>
    <n v="20191017"/>
    <n v="5750"/>
    <n v="3459900"/>
    <s v="ServiceRiser"/>
    <s v="2&quot;"/>
    <n v="399.64585106404456"/>
    <s v="03434255"/>
    <s v="(P)"/>
    <n v="45"/>
    <n v="45"/>
    <s v="DB 51023"/>
    <d v="2015-07-24T00:00:00"/>
    <s v="2&quot;"/>
    <n v="45"/>
    <s v="(P)"/>
    <s v="03434254"/>
    <x v="0"/>
    <x v="0"/>
  </r>
  <r>
    <n v="1988646"/>
    <s v="    26516850000"/>
    <x v="0"/>
    <n v="20191113"/>
    <n v="33138"/>
    <n v="613830"/>
    <s v="ServiceRiser"/>
    <s v="1&quot;"/>
    <n v="118.39469367595628"/>
    <s v="03183699"/>
    <s v="(P)"/>
    <n v="0"/>
    <n v="0"/>
    <s v="DB 63223"/>
    <d v="2008-01-01T00:00:00"/>
    <s v="2&quot;"/>
    <n v="60"/>
    <s v="(P)"/>
    <s v="03182142"/>
    <x v="0"/>
    <x v="0"/>
  </r>
  <r>
    <n v="3676348"/>
    <s v="    26591078000"/>
    <x v="0"/>
    <n v="20191112"/>
    <n v="32969"/>
    <n v="4750846"/>
    <s v="IdleRiser"/>
    <s v="1&quot;"/>
    <n v="273.00000001879931"/>
    <s v="03537997"/>
    <s v="(P)"/>
    <n v="60"/>
    <n v="60"/>
    <s v="DB 64282"/>
    <d v="2018-03-21T00:00:00"/>
    <s v="2&quot;"/>
    <n v="60"/>
    <s v="(P)"/>
    <s v="03531111"/>
    <x v="0"/>
    <x v="0"/>
  </r>
  <r>
    <n v="3563249"/>
    <s v="    26577386000"/>
    <x v="0"/>
    <n v="20191106"/>
    <n v="13383"/>
    <n v="4158351"/>
    <s v="TwoPoundMeter"/>
    <s v="1&quot;"/>
    <n v="25.999999981843509"/>
    <s v="03491336"/>
    <s v="(P)"/>
    <m/>
    <m/>
    <s v="DB 138334"/>
    <d v="2016-09-01T00:00:00"/>
    <s v="2&quot;"/>
    <n v="57"/>
    <s v="(P)"/>
    <s v="03459667"/>
    <x v="0"/>
    <x v="0"/>
  </r>
  <r>
    <n v="1579349"/>
    <s v="    21330590000"/>
    <x v="0"/>
    <n v="20191108"/>
    <n v="7562"/>
    <n v="497900"/>
    <s v="ServiceRiser"/>
    <s v="1/2&quot;"/>
    <n v="36.494867761948342"/>
    <s v="03516127"/>
    <s v="(P)"/>
    <n v="35"/>
    <n v="35"/>
    <s v="DB 76235"/>
    <d v="2018-03-06T00:00:00"/>
    <s v="2&quot;"/>
    <n v="35"/>
    <s v="(P)"/>
    <s v="03516123"/>
    <x v="0"/>
    <x v="0"/>
  </r>
  <r>
    <n v="1884306"/>
    <s v="    04414121000"/>
    <x v="0"/>
    <n v="20191021"/>
    <n v="3848"/>
    <n v="1275831"/>
    <s v="TwoPoundMeter"/>
    <s v="1&quot;"/>
    <n v="470.18576356562869"/>
    <s v="03196756"/>
    <s v="(P)"/>
    <n v="35"/>
    <n v="35"/>
    <s v="DB 53248"/>
    <d v="2008-01-01T00:00:00"/>
    <s v="2&quot;"/>
    <n v="35"/>
    <s v="(P)"/>
    <s v="03194957"/>
    <x v="0"/>
    <x v="0"/>
  </r>
  <r>
    <n v="3302192"/>
    <s v="    26542812000"/>
    <x v="0"/>
    <n v="20191114"/>
    <n v="25053"/>
    <n v="2957740"/>
    <s v="ServiceRiser"/>
    <s v="1&quot;"/>
    <n v="36.000000036378324"/>
    <s v="03369743"/>
    <s v="(P)"/>
    <n v="57"/>
    <n v="57"/>
    <s v="DB 231611"/>
    <d v="2011-09-21T00:00:00"/>
    <s v="6&quot;"/>
    <n v="57"/>
    <s v="(P)"/>
    <s v="03341048"/>
    <x v="6"/>
    <x v="0"/>
  </r>
  <r>
    <n v="3159475"/>
    <s v="    08854753000"/>
    <x v="0"/>
    <n v="20191101"/>
    <n v="1623"/>
    <n v="3837927"/>
    <s v="TwoPoundMeter"/>
    <s v="1&quot;"/>
    <n v="116.99976600791049"/>
    <s v="03447633"/>
    <s v="(P)"/>
    <n v="45"/>
    <n v="45"/>
    <s v="DB 26805"/>
    <d v="2016-04-26T00:00:00"/>
    <s v="4&quot;"/>
    <n v="45"/>
    <s v="(P)"/>
    <s v="03447533"/>
    <x v="2"/>
    <x v="0"/>
  </r>
  <r>
    <n v="3176296"/>
    <s v="    26562249000"/>
    <x v="0"/>
    <n v="20191105"/>
    <n v="28925"/>
    <n v="3570304"/>
    <s v="ServiceRiser"/>
    <s v="2&quot;"/>
    <n v="211.5332458505672"/>
    <s v="03437884"/>
    <s v="(P)"/>
    <n v="57"/>
    <n v="57"/>
    <s v="DB 294725"/>
    <d v="2015-08-12T00:00:00"/>
    <s v="2&quot;"/>
    <n v="57"/>
    <s v="(P)"/>
    <s v="03437885"/>
    <x v="0"/>
    <x v="0"/>
  </r>
  <r>
    <n v="3193965"/>
    <s v="    26561369000"/>
    <x v="0"/>
    <n v="20191104"/>
    <n v="2437"/>
    <n v="3683104"/>
    <s v="ServiceRiser"/>
    <s v="1&quot;"/>
    <n v="139.99999996399464"/>
    <s v="03442345"/>
    <s v="(P)"/>
    <n v="60"/>
    <n v="60"/>
    <s v="DB 26776"/>
    <d v="2015-10-23T00:00:00"/>
    <s v="2&quot;"/>
    <n v="60"/>
    <s v="(P)"/>
    <s v="03442346"/>
    <x v="0"/>
    <x v="0"/>
  </r>
  <r>
    <n v="3004283"/>
    <s v="    26554669000"/>
    <x v="0"/>
    <n v="20191114"/>
    <n v="25137"/>
    <n v="2931326"/>
    <s v="TwoPoundMeter"/>
    <s v="1&quot;"/>
    <n v="18.999999998185771"/>
    <s v="03412978"/>
    <s v="(P)"/>
    <n v="57"/>
    <n v="57"/>
    <s v="DB 297065"/>
    <d v="2011-09-23T00:00:00"/>
    <s v="6&quot;"/>
    <n v="57"/>
    <s v="(P)"/>
    <s v="03337667"/>
    <x v="6"/>
    <x v="0"/>
  </r>
  <r>
    <n v="3576775"/>
    <s v="    26571246000"/>
    <x v="0"/>
    <n v="20191028"/>
    <n v="12430"/>
    <n v="4053550"/>
    <s v="ServiceRiser"/>
    <s v="1&quot;"/>
    <n v="83.999999983870367"/>
    <s v="03469828"/>
    <s v="(P)"/>
    <n v="60"/>
    <n v="60"/>
    <s v="DB 138142"/>
    <d v="2016-04-01T00:00:00"/>
    <s v="2&quot;"/>
    <n v="60"/>
    <s v="(P)"/>
    <s v="03465487"/>
    <x v="0"/>
    <x v="0"/>
  </r>
  <r>
    <n v="3170946"/>
    <s v="    26151103000"/>
    <x v="0"/>
    <n v="20191107"/>
    <n v="7937"/>
    <n v="3400688"/>
    <s v="TwoPoundMeter"/>
    <s v="1&quot;"/>
    <n v="5.8027467223816842"/>
    <s v="03440109"/>
    <s v="(P)"/>
    <m/>
    <m/>
    <s v="DB 83101"/>
    <d v="2018-01-15T00:00:00"/>
    <s v="1&quot;"/>
    <n v="45"/>
    <s v="(P)"/>
    <s v="03484009"/>
    <x v="3"/>
    <x v="0"/>
  </r>
  <r>
    <n v="3792514"/>
    <s v="    26586484000"/>
    <x v="0"/>
    <n v="20191024"/>
    <n v="19981"/>
    <n v="4784460"/>
    <s v="ServiceRiser"/>
    <s v="2&quot;"/>
    <n v="25.000000005468397"/>
    <s v="03523868"/>
    <s v="(P)"/>
    <n v="57"/>
    <n v="57"/>
    <s v="DB 13252"/>
    <d v="2018-03-09T00:00:00"/>
    <s v="2&quot;"/>
    <n v="57"/>
    <s v="(P)"/>
    <s v="03523662"/>
    <x v="0"/>
    <x v="0"/>
  </r>
  <r>
    <n v="1217317"/>
    <s v="    25108708000"/>
    <x v="0"/>
    <n v="20191030"/>
    <n v="10356"/>
    <n v="344741"/>
    <s v="ServiceRiser"/>
    <s v="1/2&quot;"/>
    <n v="64.693461809766887"/>
    <s v="02041385"/>
    <s v="(P)"/>
    <n v="45"/>
    <n v="45"/>
    <s v="DB 298410"/>
    <d v="2013-03-13T00:00:00"/>
    <s v="2&quot;"/>
    <n v="45"/>
    <s v="(P)"/>
    <s v="03365806"/>
    <x v="0"/>
    <x v="0"/>
  </r>
  <r>
    <n v="2154830"/>
    <s v="    01216016000"/>
    <x v="0"/>
    <n v="20191114"/>
    <n v="31087"/>
    <n v="700961"/>
    <s v="ServiceRiser"/>
    <s v="1&quot;"/>
    <n v="300.5706315606314"/>
    <s v="03305115"/>
    <s v="(P)"/>
    <n v="2"/>
    <n v="2"/>
    <s v="DB 5676"/>
    <d v="2009-05-20T00:00:00"/>
    <s v="2&quot;"/>
    <n v="57"/>
    <s v="(P)"/>
    <s v="03309382"/>
    <x v="0"/>
    <x v="0"/>
  </r>
  <r>
    <n v="2794435"/>
    <s v="    19181493000"/>
    <x v="0"/>
    <n v="20191114"/>
    <n v="27551"/>
    <n v="648522"/>
    <s v="ServiceRiser"/>
    <s v="1&quot;"/>
    <n v="55.997871956703712"/>
    <s v="03318815"/>
    <s v="(P)"/>
    <n v="2"/>
    <n v="2"/>
    <s v="DB 231472"/>
    <d v="2009-09-09T00:00:00"/>
    <s v="2&quot;"/>
    <n v="57"/>
    <s v="(P)"/>
    <s v="03318812"/>
    <x v="0"/>
    <x v="0"/>
  </r>
  <r>
    <n v="100282"/>
    <s v="    04230715000"/>
    <x v="0"/>
    <n v="20191112"/>
    <n v="20693"/>
    <n v="253057"/>
    <s v="TwoPoundMeter"/>
    <s v="1&quot;"/>
    <n v="14.951913160548983"/>
    <s v="94033594"/>
    <s v="(P)"/>
    <n v="0"/>
    <n v="0"/>
    <s v="DB 270698"/>
    <d v="2011-09-30T00:00:00"/>
    <s v="4&quot;"/>
    <n v="57"/>
    <s v="(P)"/>
    <s v="03342678"/>
    <x v="2"/>
    <x v="0"/>
  </r>
  <r>
    <n v="850789"/>
    <s v="    11180743000"/>
    <x v="0"/>
    <n v="20191022"/>
    <n v="19098"/>
    <n v="1509036"/>
    <s v="ServiceRiser"/>
    <s v="1&quot;"/>
    <n v="25.402054229959298"/>
    <s v="03345898"/>
    <s v="(P)"/>
    <n v="57"/>
    <n v="57"/>
    <s v="DB 144823"/>
    <d v="2009-03-17T00:00:00"/>
    <s v="2&quot;"/>
    <n v="57"/>
    <s v="(P)"/>
    <s v="03309760"/>
    <x v="0"/>
    <x v="0"/>
  </r>
  <r>
    <n v="3755944"/>
    <s v="    25135088000"/>
    <x v="0"/>
    <n v="20191017"/>
    <n v="6159"/>
    <n v="780582"/>
    <s v="TwoPoundMeter"/>
    <s v="1&quot;"/>
    <n v="43.571391632074942"/>
    <s v="03324155"/>
    <s v="(P)"/>
    <n v="2"/>
    <n v="2"/>
    <s v="DB 38439"/>
    <d v="2010-01-13T00:00:00"/>
    <s v="2&quot;"/>
    <n v="60"/>
    <s v="(P)"/>
    <s v="03324033"/>
    <x v="0"/>
    <x v="0"/>
  </r>
  <r>
    <n v="3615490"/>
    <s v="    26580836000"/>
    <x v="0"/>
    <n v="20191030"/>
    <n v="10172"/>
    <n v="4569581"/>
    <s v="TwoPoundMeter"/>
    <s v="1&quot;"/>
    <n v="319.59872622312832"/>
    <s v="03514895"/>
    <s v="(P)"/>
    <m/>
    <m/>
    <s v="DB 93164"/>
    <d v="2018-04-14T00:00:00"/>
    <s v="2&quot;"/>
    <n v="45"/>
    <s v="(P)"/>
    <s v="03514894"/>
    <x v="0"/>
    <x v="0"/>
  </r>
  <r>
    <n v="3429583"/>
    <s v="    21331180000"/>
    <x v="0"/>
    <n v="20191108"/>
    <n v="7477"/>
    <n v="383874"/>
    <s v="ServiceRiser"/>
    <s v="1/2&quot;"/>
    <n v="55.092452075699761"/>
    <s v="92009069"/>
    <s v="(P)"/>
    <n v="35"/>
    <n v="35"/>
    <s v="DB 76546"/>
    <d v="2012-08-17T00:00:00"/>
    <s v="2&quot;"/>
    <n v="35"/>
    <s v="(P)"/>
    <s v="03361940"/>
    <x v="0"/>
    <x v="0"/>
  </r>
  <r>
    <n v="3039871"/>
    <s v="    26230753000"/>
    <x v="0"/>
    <n v="20191108"/>
    <n v="13428"/>
    <n v="2882902"/>
    <s v="ServiceRiser"/>
    <s v="1&quot;"/>
    <n v="16.202156817440695"/>
    <s v="03395722"/>
    <s v="(P)"/>
    <n v="57"/>
    <n v="57"/>
    <s v="DB 137432"/>
    <d v="2010-06-03T00:00:00"/>
    <s v="2&quot;"/>
    <n v="57"/>
    <s v="(P)"/>
    <s v="03301155"/>
    <x v="0"/>
    <x v="0"/>
  </r>
  <r>
    <n v="3706710"/>
    <s v="    26592515000"/>
    <x v="0"/>
    <n v="20191112"/>
    <n v="33239"/>
    <n v="4715229"/>
    <s v="ServiceRiser"/>
    <s v="1&quot;"/>
    <n v="54.000000007689373"/>
    <s v="03486925"/>
    <s v="(P)"/>
    <n v="60"/>
    <n v="60"/>
    <s v="DB 12766"/>
    <d v="2018-03-01T00:00:00"/>
    <s v="2&quot;"/>
    <n v="60"/>
    <s v="(P)"/>
    <s v="03487225"/>
    <x v="0"/>
    <x v="0"/>
  </r>
  <r>
    <n v="1148733"/>
    <s v="    25097633000"/>
    <x v="0"/>
    <n v="20191101"/>
    <n v="1680"/>
    <n v="441146"/>
    <s v="TwoPoundMeter"/>
    <s v="2&quot;"/>
    <n v="84.900522076492123"/>
    <s v="01139320"/>
    <s v="(P)"/>
    <n v="45"/>
    <n v="45"/>
    <s v="DB 9269"/>
    <d v="2016-04-26T00:00:00"/>
    <s v="4&quot;"/>
    <n v="45"/>
    <s v="(P)"/>
    <s v="03447533"/>
    <x v="2"/>
    <x v="0"/>
  </r>
  <r>
    <n v="969413"/>
    <s v="    25067050000"/>
    <x v="0"/>
    <n v="20191029"/>
    <n v="21735"/>
    <n v="651483"/>
    <s v="ServiceRiser"/>
    <s v="1&quot;"/>
    <n v="16.785144756968293"/>
    <s v="03197200"/>
    <s v="(P)"/>
    <n v="2"/>
    <n v="2"/>
    <s v="DB 249486"/>
    <d v="2012-02-24T00:00:00"/>
    <s v="2&quot;"/>
    <n v="57"/>
    <s v="(P)"/>
    <s v="03354417"/>
    <x v="0"/>
    <x v="0"/>
  </r>
  <r>
    <n v="195927"/>
    <s v="    08856967000"/>
    <x v="0"/>
    <n v="20191031"/>
    <n v="1487"/>
    <n v="3611104"/>
    <s v="ServiceRiser"/>
    <s v="1&quot;"/>
    <n v="13.000000026704285"/>
    <s v="03441496"/>
    <s v="(P)"/>
    <n v="45"/>
    <n v="45"/>
    <s v="DB 8580"/>
    <d v="2015-12-04T00:00:00"/>
    <s v="2&quot;"/>
    <n v="45"/>
    <s v="(P)"/>
    <s v="03441858"/>
    <x v="0"/>
    <x v="0"/>
  </r>
  <r>
    <n v="3574326"/>
    <s v="    26581912000"/>
    <x v="0"/>
    <n v="20191017"/>
    <n v="14109"/>
    <n v="4590781"/>
    <s v="MultiMeterRiser"/>
    <s v="1&quot;"/>
    <n v="11.005577473858771"/>
    <s v="03515893"/>
    <s v="(P)"/>
    <n v="60"/>
    <n v="60"/>
    <s v="DB 108791"/>
    <d v="2011-09-22T00:00:00"/>
    <s v="2&quot;"/>
    <n v="60"/>
    <s v="(P)"/>
    <s v="03349435"/>
    <x v="0"/>
    <x v="0"/>
  </r>
  <r>
    <n v="2827775"/>
    <s v="    26255524000"/>
    <x v="0"/>
    <n v="20191111"/>
    <n v="15678"/>
    <n v="2487990"/>
    <s v="ServiceRiser"/>
    <s v="1&quot;"/>
    <n v="210.99999998426495"/>
    <s v="03380303"/>
    <s v="(P)"/>
    <n v="57"/>
    <n v="57"/>
    <s v="DB 204063"/>
    <d v="2013-05-15T00:00:00"/>
    <s v="2&quot;"/>
    <n v="57"/>
    <s v="(P)"/>
    <s v="03380398"/>
    <x v="0"/>
    <x v="0"/>
  </r>
  <r>
    <n v="3196032"/>
    <s v="    26564056000"/>
    <x v="0"/>
    <n v="20191114"/>
    <n v="5591"/>
    <n v="3475105"/>
    <s v="ServiceRiser"/>
    <s v="1&quot;"/>
    <n v="127.99999993680612"/>
    <s v="03443945"/>
    <s v="(P)"/>
    <n v="60"/>
    <n v="60"/>
    <s v="DB 37632"/>
    <d v="2008-01-01T00:00:00"/>
    <s v="2&quot;"/>
    <n v="60"/>
    <s v="(P)"/>
    <s v="03179249"/>
    <x v="0"/>
    <x v="0"/>
  </r>
  <r>
    <n v="3140058"/>
    <s v="    26558350000"/>
    <x v="0"/>
    <n v="20191017"/>
    <n v="5937"/>
    <n v="3325086"/>
    <s v="ServiceRiser"/>
    <s v="1&quot;"/>
    <n v="14.003301272345535"/>
    <s v="03435090"/>
    <s v="(P)"/>
    <n v="45"/>
    <n v="45"/>
    <s v="DB 51016"/>
    <d v="2014-11-17T00:00:00"/>
    <s v="1&quot;"/>
    <n v="45"/>
    <s v="(W)"/>
    <s v="03424198"/>
    <x v="4"/>
    <x v="0"/>
  </r>
  <r>
    <n v="1662419"/>
    <s v="    26062029000"/>
    <x v="0"/>
    <n v="20191031"/>
    <n v="11492"/>
    <n v="515486"/>
    <s v="TwoPoundMeter"/>
    <s v="1&quot;"/>
    <n v="373.56423378396983"/>
    <s v="03127127"/>
    <s v="(P)"/>
    <n v="0"/>
    <n v="0"/>
    <s v="DB 227630"/>
    <d v="2018-06-01T00:00:00"/>
    <s v="2&quot;"/>
    <n v="35"/>
    <s v="(W)"/>
    <s v="03520442"/>
    <x v="1"/>
    <x v="0"/>
  </r>
  <r>
    <n v="1159432"/>
    <s v="    19041604000"/>
    <x v="0"/>
    <n v="20191022"/>
    <n v="12345"/>
    <n v="311248"/>
    <s v="ServiceRiser"/>
    <s v="1/2&quot;"/>
    <n v="120.0705888245443"/>
    <s v="S1061002-10"/>
    <s v="(P)"/>
    <n v="57"/>
    <n v="57"/>
    <s v="DB 114231"/>
    <d v="2015-10-14T00:00:00"/>
    <s v="2&quot;"/>
    <n v="57"/>
    <s v="(P)"/>
    <s v="03438171"/>
    <x v="0"/>
    <x v="0"/>
  </r>
  <r>
    <n v="3606547"/>
    <s v="    08858086000"/>
    <x v="0"/>
    <n v="20191101"/>
    <n v="823"/>
    <n v="1040214"/>
    <s v="ServiceRiser"/>
    <s v="1/2&quot;"/>
    <n v="31.767102800779487"/>
    <s v="03310705"/>
    <s v="(P)"/>
    <n v="2"/>
    <n v="2"/>
    <s v="DB 26374"/>
    <d v="2009-09-14T00:00:00"/>
    <s v="2&quot;"/>
    <n v="45"/>
    <s v="(P)"/>
    <s v="03311474"/>
    <x v="0"/>
    <x v="0"/>
  </r>
  <r>
    <n v="1321343"/>
    <s v="    01442699000"/>
    <x v="0"/>
    <n v="20191018"/>
    <n v="5672"/>
    <n v="2878892"/>
    <s v="MultiMeterRiser"/>
    <s v="1&quot;"/>
    <n v="71.999999986816022"/>
    <s v="03394089"/>
    <s v="(P)"/>
    <n v="45"/>
    <n v="45"/>
    <s v="DB 50975"/>
    <d v="2014-04-15T00:00:00"/>
    <s v="2&quot;"/>
    <n v="45"/>
    <s v="(P)"/>
    <s v="03392997"/>
    <x v="0"/>
    <x v="0"/>
  </r>
  <r>
    <n v="3580244"/>
    <s v="    26583900000"/>
    <x v="0"/>
    <n v="20191108"/>
    <n v="7347"/>
    <n v="4566782"/>
    <s v="TwoPoundMeter"/>
    <s v="2&quot;"/>
    <n v="1120.0803872755364"/>
    <s v="03525390"/>
    <s v="(P)"/>
    <n v="225"/>
    <n v="225"/>
    <s v="HP 4952"/>
    <d v="2018-01-05T00:00:00"/>
    <s v="1&quot;"/>
    <n v="225"/>
    <s v="(W)"/>
    <s v="03524908"/>
    <x v="4"/>
    <x v="0"/>
  </r>
  <r>
    <n v="319959"/>
    <s v="    12301577000"/>
    <x v="0"/>
    <n v="20191107"/>
    <n v="7747"/>
    <n v="376890"/>
    <s v="TwoPoundMeter"/>
    <s v="1/2&quot;"/>
    <n v="61.120183780141055"/>
    <s v="S2118006-31"/>
    <s v="(P)"/>
    <n v="45"/>
    <n v="45"/>
    <s v="DB 82726"/>
    <d v="2010-04-22T00:00:00"/>
    <s v="4&quot;"/>
    <n v="45"/>
    <s v="(P)"/>
    <s v="03327950"/>
    <x v="2"/>
    <x v="0"/>
  </r>
  <r>
    <n v="2169688"/>
    <s v="    26523658000"/>
    <x v="0"/>
    <n v="20191025"/>
    <n v="17460"/>
    <n v="617893"/>
    <s v="MultiMeterRiser"/>
    <s v="1&quot;"/>
    <n v="28.806413205600581"/>
    <s v="03200595"/>
    <s v="(P)"/>
    <n v="0"/>
    <n v="0"/>
    <s v="DB 190286"/>
    <d v="2008-01-01T00:00:00"/>
    <s v="2&quot;"/>
    <n v="57"/>
    <s v="(P)"/>
    <s v="03201057"/>
    <x v="0"/>
    <x v="0"/>
  </r>
  <r>
    <n v="2887781"/>
    <s v="    16203033000"/>
    <x v="0"/>
    <n v="20191018"/>
    <n v="21723"/>
    <n v="236112"/>
    <s v="MultiMeterRiser"/>
    <s v="1/2&quot;"/>
    <n v="137.81892803697284"/>
    <s v="S1042021-20"/>
    <s v="(P)"/>
    <n v="57"/>
    <n v="57"/>
    <s v="DB 137747"/>
    <d v="2013-11-11T00:00:00"/>
    <s v="1&quot;"/>
    <n v="57"/>
    <s v="(P)"/>
    <s v="03392718"/>
    <x v="3"/>
    <x v="0"/>
  </r>
  <r>
    <n v="427647"/>
    <s v="    16341398000"/>
    <x v="0"/>
    <n v="20191107"/>
    <n v="7337"/>
    <n v="526662"/>
    <s v="ServiceRiser"/>
    <s v="1/2&quot;"/>
    <n v="178.27312344552533"/>
    <s v="03144647"/>
    <s v="(P)"/>
    <n v="0"/>
    <n v="0"/>
    <s v="DB 78886"/>
    <d v="2008-04-23T00:00:00"/>
    <s v="6&quot;"/>
    <n v="60"/>
    <s v="(P)"/>
    <s v="03159742"/>
    <x v="6"/>
    <x v="0"/>
  </r>
  <r>
    <n v="218554"/>
    <s v="    26483339000"/>
    <x v="0"/>
    <n v="20191107"/>
    <n v="14370"/>
    <n v="1175023"/>
    <s v="MultiMeterRiser"/>
    <s v="1&quot;"/>
    <n v="61.904960970941801"/>
    <s v="03152076"/>
    <s v="(P)"/>
    <m/>
    <m/>
    <s v="DB 110838"/>
    <d v="2010-10-26T00:00:00"/>
    <s v="2&quot;"/>
    <n v="60"/>
    <s v="(P)"/>
    <s v="03153556"/>
    <x v="0"/>
    <x v="0"/>
  </r>
  <r>
    <n v="3728129"/>
    <s v="    26592522000"/>
    <x v="0"/>
    <n v="20191112"/>
    <n v="33239"/>
    <n v="4715229"/>
    <s v="ServiceRiser"/>
    <s v="1&quot;"/>
    <n v="54.000000007689373"/>
    <s v="03486925"/>
    <s v="(P)"/>
    <n v="60"/>
    <n v="60"/>
    <s v="DB 12766"/>
    <d v="2018-03-01T00:00:00"/>
    <s v="2&quot;"/>
    <n v="60"/>
    <s v="(P)"/>
    <s v="03487225"/>
    <x v="0"/>
    <x v="0"/>
  </r>
  <r>
    <n v="3428154"/>
    <s v="    14083119000"/>
    <x v="0"/>
    <n v="20191108"/>
    <n v="33260"/>
    <n v="242059"/>
    <s v="ServiceRiser"/>
    <s v="1/2&quot;"/>
    <n v="122.23884730236014"/>
    <s v="94022296"/>
    <s v="(P)"/>
    <n v="0"/>
    <n v="0"/>
    <s v="DB 137432"/>
    <d v="2010-06-03T00:00:00"/>
    <s v="2&quot;"/>
    <n v="57"/>
    <s v="(P)"/>
    <s v="03301155"/>
    <x v="0"/>
    <x v="0"/>
  </r>
  <r>
    <n v="47150"/>
    <s v="    02223201000"/>
    <x v="0"/>
    <n v="20191024"/>
    <n v="21833"/>
    <n v="785384"/>
    <s v="ServiceRiser"/>
    <s v="1&quot;"/>
    <n v="34.41151850392356"/>
    <s v="03330494"/>
    <s v="(P)"/>
    <n v="57"/>
    <n v="57"/>
    <s v="DB 249271"/>
    <d v="2010-05-19T00:00:00"/>
    <s v="2&quot;"/>
    <n v="57"/>
    <s v="(P)"/>
    <s v="03330492"/>
    <x v="0"/>
    <x v="0"/>
  </r>
  <r>
    <n v="2681719"/>
    <s v="    01313643000"/>
    <x v="0"/>
    <n v="20191024"/>
    <n v="11882"/>
    <n v="5168500"/>
    <s v="ServiceRiser"/>
    <s v="1&quot;"/>
    <n v="40.000000011768918"/>
    <s v="03506067"/>
    <s v="(P)"/>
    <n v="35"/>
    <n v="35"/>
    <s v="DB 228330"/>
    <d v="2018-05-07T00:00:00"/>
    <s v="2&quot;"/>
    <n v="35"/>
    <s v="(P)"/>
    <s v="03506064"/>
    <x v="0"/>
    <x v="0"/>
  </r>
  <r>
    <n v="3816336"/>
    <s v="    17881020000"/>
    <x v="0"/>
    <n v="20191024"/>
    <n v="2488"/>
    <n v="439627"/>
    <s v="ServiceRiser"/>
    <s v="1&quot;"/>
    <n v="108.53992991797683"/>
    <s v="97035639"/>
    <s v="(P)"/>
    <n v="0"/>
    <n v="0"/>
    <s v="DB 228404"/>
    <d v="2018-10-05T00:00:00"/>
    <s v="2&quot;"/>
    <n v="35"/>
    <s v="(P)"/>
    <s v="03550439"/>
    <x v="0"/>
    <x v="0"/>
  </r>
  <r>
    <n v="2104171"/>
    <s v="    26483868000"/>
    <x v="0"/>
    <n v="20191107"/>
    <n v="14334"/>
    <n v="1175020"/>
    <s v="MultiMeterRiser"/>
    <s v="1&quot;"/>
    <n v="73.243080557631146"/>
    <s v="03153216"/>
    <s v="(P)"/>
    <m/>
    <m/>
    <s v="DB 110838"/>
    <d v="2010-10-26T00:00:00"/>
    <s v="2&quot;"/>
    <n v="60"/>
    <s v="(P)"/>
    <s v="03153556"/>
    <x v="0"/>
    <x v="0"/>
  </r>
  <r>
    <n v="3441797"/>
    <s v="    10852269000"/>
    <x v="0"/>
    <n v="20191104"/>
    <n v="1784"/>
    <n v="482597"/>
    <s v="MultiMeterRiser"/>
    <s v="1&quot;"/>
    <n v="45.859161377644732"/>
    <s v="03048729"/>
    <s v="(P)"/>
    <n v="0"/>
    <n v="0"/>
    <s v="DB 26557"/>
    <d v="2013-05-06T00:00:00"/>
    <s v="2&quot;"/>
    <n v="45"/>
    <s v="(P)"/>
    <s v="03374713"/>
    <x v="0"/>
    <x v="0"/>
  </r>
  <r>
    <n v="2260376"/>
    <s v="    26375263000"/>
    <x v="0"/>
    <n v="20191028"/>
    <n v="1429"/>
    <n v="614708"/>
    <s v="TwoPoundMeter"/>
    <s v="2&quot;"/>
    <n v="773.28739264979492"/>
    <s v="03167848"/>
    <s v="(P)"/>
    <n v="0"/>
    <n v="0"/>
    <s v="DB 28509"/>
    <d v="2008-01-01T00:00:00"/>
    <s v="4&quot;"/>
    <n v="35"/>
    <s v="(P)"/>
    <s v="03167850"/>
    <x v="2"/>
    <x v="0"/>
  </r>
  <r>
    <n v="3635779"/>
    <s v="    26585854000"/>
    <x v="0"/>
    <n v="20191114"/>
    <n v="25099"/>
    <n v="4729643"/>
    <s v="ServiceRiser"/>
    <s v="2&quot;"/>
    <n v="138.05895883255579"/>
    <s v="03518470"/>
    <s v="(P)"/>
    <n v="57"/>
    <n v="57"/>
    <s v="DB 233291"/>
    <d v="2013-03-28T00:00:00"/>
    <s v="6&quot;"/>
    <n v="57"/>
    <s v="(P)"/>
    <s v="03356198"/>
    <x v="6"/>
    <x v="0"/>
  </r>
  <r>
    <n v="2398507"/>
    <s v="    26531444000"/>
    <x v="0"/>
    <n v="20191017"/>
    <n v="14128"/>
    <n v="996607"/>
    <s v="TwoPoundMeter"/>
    <s v="1&quot;"/>
    <n v="391.16398216027721"/>
    <s v="03332851"/>
    <s v="(P)"/>
    <n v="60"/>
    <n v="60"/>
    <s v="DB 227288"/>
    <d v="2010-08-12T00:00:00"/>
    <s v="2&quot;"/>
    <n v="60"/>
    <s v="(P)"/>
    <s v="03332940"/>
    <x v="0"/>
    <x v="0"/>
  </r>
  <r>
    <n v="3639488"/>
    <s v="    26591138000"/>
    <x v="0"/>
    <n v="20191025"/>
    <n v="2089"/>
    <n v="4777262"/>
    <s v="TwoPoundMeter"/>
    <s v="1&quot;"/>
    <n v="14.999999994084472"/>
    <s v="03535978"/>
    <s v="(P)"/>
    <n v="35"/>
    <n v="35"/>
    <s v="DB 33509"/>
    <d v="2018-08-03T00:00:00"/>
    <s v="2&quot;"/>
    <n v="35"/>
    <s v="(P)"/>
    <s v="03535592"/>
    <x v="0"/>
    <x v="0"/>
  </r>
  <r>
    <n v="3138298"/>
    <s v="    26560945000"/>
    <x v="0"/>
    <n v="20191114"/>
    <n v="6023"/>
    <n v="3319886"/>
    <s v="TwoPoundMeter"/>
    <s v="1&quot;"/>
    <n v="163.98718935263236"/>
    <s v="03434118"/>
    <s v="(P)"/>
    <n v="60"/>
    <n v="60"/>
    <s v="DB 8503"/>
    <d v="2015-11-13T00:00:00"/>
    <s v="1&quot;"/>
    <n v="60"/>
    <s v="(P)"/>
    <s v="03455941"/>
    <x v="3"/>
    <x v="0"/>
  </r>
  <r>
    <n v="3752319"/>
    <s v="    26580173000"/>
    <x v="0"/>
    <n v="20191114"/>
    <n v="12911"/>
    <n v="4805262"/>
    <s v="TwoPoundMeter"/>
    <s v="1&quot;"/>
    <n v="13.000886917328561"/>
    <s v="03540344"/>
    <s v="(P)"/>
    <n v="60"/>
    <n v="60"/>
    <s v="DB 15253"/>
    <d v="2018-06-27T00:00:00"/>
    <s v="2&quot;"/>
    <n v="60"/>
    <s v="(P)"/>
    <s v="03503505"/>
    <x v="0"/>
    <x v="0"/>
  </r>
  <r>
    <n v="406830"/>
    <s v="    15460950069"/>
    <x v="0"/>
    <n v="20191024"/>
    <n v="4617"/>
    <n v="457807"/>
    <s v="ServiceRiser"/>
    <s v="1&quot;"/>
    <n v="277.21612584285265"/>
    <s v="03008834"/>
    <s v="(P)"/>
    <n v="55"/>
    <n v="55"/>
    <s v="DB 6207"/>
    <d v="2012-06-07T00:00:00"/>
    <s v="2&quot;"/>
    <n v="55"/>
    <s v="(P)"/>
    <s v="03337725"/>
    <x v="0"/>
    <x v="0"/>
  </r>
  <r>
    <n v="417165"/>
    <s v="    16082031000"/>
    <x v="0"/>
    <n v="20191114"/>
    <n v="26827"/>
    <n v="103929"/>
    <s v="GasSupplyMeter"/>
    <s v="2&quot;"/>
    <n v="50.97362255856472"/>
    <s v="S1030031-13"/>
    <s v="(W)"/>
    <n v="0"/>
    <n v="0"/>
    <s v="DB 231165"/>
    <d v="2009-01-01T00:00:00"/>
    <s v="2&quot;"/>
    <n v="57"/>
    <s v="(P)"/>
    <s v="03301801"/>
    <x v="0"/>
    <x v="0"/>
  </r>
  <r>
    <n v="3865116"/>
    <s v="    26524293000"/>
    <x v="0"/>
    <n v="20191105"/>
    <n v="8009"/>
    <n v="4491225"/>
    <s v="TwoPoundMeter"/>
    <s v="2&quot;"/>
    <n v="543.33412490287037"/>
    <s v="03308124"/>
    <s v="(P)"/>
    <n v="2"/>
    <n v="2"/>
    <s v="DB 102236"/>
    <d v="2009-09-16T00:00:00"/>
    <s v="4&quot;"/>
    <n v="60"/>
    <s v="(P)"/>
    <s v="03309059"/>
    <x v="2"/>
    <x v="0"/>
  </r>
  <r>
    <n v="3079366"/>
    <s v="    11320449000"/>
    <x v="0"/>
    <n v="20191104"/>
    <n v="18338"/>
    <n v="319652"/>
    <s v="ServiceRiser"/>
    <s v="1&quot;"/>
    <n v="55.980004172539331"/>
    <s v="03320655"/>
    <s v="(P)"/>
    <n v="60"/>
    <n v="60"/>
    <s v="DB 70155"/>
    <d v="2010-02-02T00:00:00"/>
    <s v="4&quot;"/>
    <n v="60"/>
    <s v="(P)"/>
    <s v="03320310"/>
    <x v="2"/>
    <x v="0"/>
  </r>
  <r>
    <n v="3635683"/>
    <s v="    26583221000"/>
    <x v="0"/>
    <n v="20191114"/>
    <n v="25099"/>
    <n v="4729643"/>
    <s v="ServiceRiser"/>
    <s v="2&quot;"/>
    <n v="138.05895883255579"/>
    <s v="03518470"/>
    <s v="(P)"/>
    <n v="57"/>
    <n v="57"/>
    <s v="DB 233291"/>
    <d v="2013-03-28T00:00:00"/>
    <s v="6&quot;"/>
    <n v="57"/>
    <s v="(P)"/>
    <s v="03356198"/>
    <x v="6"/>
    <x v="0"/>
  </r>
  <r>
    <n v="296825"/>
    <s v="    11321775000"/>
    <x v="0"/>
    <n v="20191104"/>
    <n v="18343"/>
    <n v="799384"/>
    <s v="ServiceRiser"/>
    <s v="1&quot;"/>
    <n v="134.82921656059273"/>
    <s v="03320350"/>
    <s v="(P)"/>
    <n v="60"/>
    <n v="60"/>
    <s v="DB 71324"/>
    <d v="2010-02-02T00:00:00"/>
    <s v="2&quot;"/>
    <n v="60"/>
    <s v="(P)"/>
    <s v="03320314"/>
    <x v="0"/>
    <x v="0"/>
  </r>
  <r>
    <n v="836658"/>
    <s v="    25036425000"/>
    <x v="0"/>
    <n v="20191031"/>
    <n v="11473"/>
    <n v="1457439"/>
    <s v="ServiceRiser"/>
    <s v="1&quot;"/>
    <n v="80.891004128664875"/>
    <s v="03341630"/>
    <s v="(P)"/>
    <n v="35"/>
    <n v="35"/>
    <s v="DB 97140"/>
    <d v="2011-05-31T00:00:00"/>
    <s v="2&quot;"/>
    <n v="35"/>
    <s v="(P)"/>
    <s v="03341518"/>
    <x v="0"/>
    <x v="0"/>
  </r>
  <r>
    <n v="296373"/>
    <s v="    11321286000"/>
    <x v="0"/>
    <n v="20191111"/>
    <n v="18321"/>
    <n v="490947"/>
    <s v="ServiceRiser"/>
    <s v="1&quot;"/>
    <n v="100.12561669055347"/>
    <s v="03074275"/>
    <s v="(P)"/>
    <n v="60"/>
    <n v="60"/>
    <s v="DB 71606"/>
    <d v="2014-01-16T00:00:00"/>
    <s v="2&quot;"/>
    <n v="60"/>
    <s v="(P)"/>
    <s v="03402061"/>
    <x v="0"/>
    <x v="0"/>
  </r>
  <r>
    <n v="276006"/>
    <s v="    11563309000"/>
    <x v="0"/>
    <n v="20191107"/>
    <n v="14533"/>
    <n v="1768659"/>
    <s v="ServiceRiser"/>
    <s v="1/2&quot;"/>
    <n v="36.999999598719981"/>
    <s v="03351124"/>
    <s v="(P)"/>
    <n v="60"/>
    <n v="60"/>
    <s v="DB 110293"/>
    <d v="2011-11-28T00:00:00"/>
    <s v="1&quot;"/>
    <n v="60"/>
    <s v="(P)"/>
    <s v="03351105"/>
    <x v="3"/>
    <x v="0"/>
  </r>
  <r>
    <n v="2655142"/>
    <s v="    26539895000"/>
    <x v="0"/>
    <n v="20191030"/>
    <n v="10155"/>
    <n v="1907059"/>
    <s v="TwoPoundMeter"/>
    <s v="1&quot;"/>
    <n v="339.01063497992874"/>
    <s v="03358774"/>
    <s v="(P)"/>
    <n v="45"/>
    <n v="45"/>
    <s v="DB 92966"/>
    <d v="2011-02-28T00:00:00"/>
    <s v="2&quot;"/>
    <n v="45"/>
    <s v="(P)"/>
    <s v="03342948"/>
    <x v="0"/>
    <x v="0"/>
  </r>
  <r>
    <n v="2833287"/>
    <s v="    26318598000"/>
    <x v="0"/>
    <n v="20191111"/>
    <n v="56"/>
    <n v="2393967"/>
    <s v="ServiceRiser"/>
    <s v="1&quot;"/>
    <n v="32.308572314066495"/>
    <s v="03382996"/>
    <s v="(P)"/>
    <n v="60"/>
    <n v="60"/>
    <s v="DB 10432"/>
    <d v="2013-06-18T00:00:00"/>
    <s v="2&quot;"/>
    <n v="60"/>
    <s v="(P)"/>
    <s v="03375534"/>
    <x v="0"/>
    <x v="0"/>
  </r>
  <r>
    <n v="3469008"/>
    <s v="    13252459000"/>
    <x v="0"/>
    <n v="20191021"/>
    <n v="21529"/>
    <n v="241918"/>
    <s v="TwoPoundMeter"/>
    <s v="1&quot;"/>
    <n v="135.02665467264498"/>
    <s v="S1043020-44"/>
    <s v="(W)"/>
    <n v="0"/>
    <n v="0"/>
    <s v="DB 137487"/>
    <d v="2010-08-16T00:00:00"/>
    <s v="4&quot;"/>
    <n v="57"/>
    <s v="(P)"/>
    <s v="03327111"/>
    <x v="2"/>
    <x v="0"/>
  </r>
  <r>
    <n v="1616854"/>
    <s v="    02292439000"/>
    <x v="0"/>
    <n v="20191021"/>
    <n v="22783"/>
    <n v="193917"/>
    <s v="ServiceRiser"/>
    <s v="1&quot;"/>
    <n v="59.175829237609321"/>
    <s v="03311765"/>
    <s v="(P)"/>
    <n v="0"/>
    <n v="0"/>
    <s v="DB 302085"/>
    <d v="2009-06-23T00:00:00"/>
    <s v="2&quot;"/>
    <n v="57"/>
    <s v="(P)"/>
    <s v="03301674"/>
    <x v="0"/>
    <x v="0"/>
  </r>
  <r>
    <n v="3534415"/>
    <s v="    26582092000"/>
    <x v="0"/>
    <n v="20191108"/>
    <n v="7659"/>
    <n v="4630799"/>
    <s v="TwoPoundMeter"/>
    <s v="1&quot;"/>
    <n v="294.00000002922064"/>
    <s v="03508921"/>
    <s v="(P)"/>
    <n v="35"/>
    <n v="35"/>
    <s v="DB 76569"/>
    <d v="2017-03-22T00:00:00"/>
    <s v="2&quot;"/>
    <n v="35"/>
    <s v="(P)"/>
    <s v="03491467"/>
    <x v="0"/>
    <x v="0"/>
  </r>
  <r>
    <n v="2809492"/>
    <s v="    26591141000"/>
    <x v="0"/>
    <n v="20191025"/>
    <n v="2115"/>
    <n v="4777257"/>
    <s v="TwoPoundMeter"/>
    <s v="1&quot;"/>
    <n v="15.000000006720279"/>
    <s v="03535982"/>
    <s v="(P)"/>
    <n v="35"/>
    <n v="35"/>
    <s v="DB 33510"/>
    <d v="2018-08-03T00:00:00"/>
    <s v="2&quot;"/>
    <n v="35"/>
    <s v="(P)"/>
    <s v="03535592"/>
    <x v="0"/>
    <x v="0"/>
  </r>
  <r>
    <n v="2159294"/>
    <s v="    26506825000"/>
    <x v="0"/>
    <n v="20191108"/>
    <n v="13243"/>
    <n v="615285"/>
    <s v="TwoPoundMeter"/>
    <s v="1&quot;"/>
    <n v="95.195338359598722"/>
    <s v="03182415"/>
    <s v="(P)"/>
    <n v="0"/>
    <n v="0"/>
    <s v="DB 133974"/>
    <d v="2008-01-01T00:00:00"/>
    <s v="2&quot;"/>
    <n v="60"/>
    <s v="(P)"/>
    <s v="03186024"/>
    <x v="0"/>
    <x v="0"/>
  </r>
  <r>
    <n v="2635751"/>
    <s v="    26538785000"/>
    <x v="0"/>
    <n v="20191031"/>
    <n v="11151"/>
    <n v="1951060"/>
    <s v="ServiceRiser"/>
    <s v="1&quot;"/>
    <n v="28.587603009488255"/>
    <s v="03355119"/>
    <s v="(P)"/>
    <n v="60"/>
    <n v="60"/>
    <s v="DB 96911"/>
    <d v="2012-03-19T00:00:00"/>
    <s v="2&quot;"/>
    <n v="60"/>
    <s v="(P)"/>
    <s v="03355123"/>
    <x v="0"/>
    <x v="0"/>
  </r>
  <r>
    <n v="2219857"/>
    <s v="    26522118000"/>
    <x v="0"/>
    <n v="20191107"/>
    <n v="31695"/>
    <n v="618308"/>
    <s v="TwoPoundMeter"/>
    <s v="1&quot;"/>
    <n v="79.928150844860767"/>
    <s v="03201854"/>
    <s v="(P)"/>
    <n v="57"/>
    <n v="57"/>
    <s v="DB 288824"/>
    <d v="2008-01-01T00:00:00"/>
    <s v="2&quot;"/>
    <n v="57"/>
    <s v="(P)"/>
    <s v="03201855"/>
    <x v="0"/>
    <x v="0"/>
  </r>
  <r>
    <n v="1989423"/>
    <s v="    26512981000"/>
    <x v="0"/>
    <n v="20191113"/>
    <n v="4995"/>
    <n v="603704"/>
    <s v="MultiMeterRiser"/>
    <s v="1/2&quot;"/>
    <n v="41.789902681677546"/>
    <s v="03173659"/>
    <s v="(P)"/>
    <n v="0"/>
    <n v="0"/>
    <s v="DB 43342"/>
    <d v="2008-01-01T00:00:00"/>
    <s v="2&quot;"/>
    <n v="55"/>
    <s v="(P)"/>
    <s v="03168544"/>
    <x v="0"/>
    <x v="0"/>
  </r>
  <r>
    <n v="1363077"/>
    <s v="    26399441000"/>
    <x v="0"/>
    <n v="20191106"/>
    <n v="10293"/>
    <n v="469786"/>
    <s v="TwoPoundMeter"/>
    <s v="1&quot;"/>
    <n v="215.67732491355517"/>
    <s v="03033951"/>
    <s v="(P)"/>
    <n v="45"/>
    <n v="45"/>
    <s v="DB 105210"/>
    <d v="2012-10-16T00:00:00"/>
    <s v="4&quot;"/>
    <n v="45"/>
    <s v="(P)"/>
    <s v="03352014"/>
    <x v="2"/>
    <x v="0"/>
  </r>
  <r>
    <n v="2916786"/>
    <s v="    26174879000"/>
    <x v="0"/>
    <n v="20191017"/>
    <n v="23947"/>
    <n v="611537"/>
    <s v="TwoPoundMeter"/>
    <s v="1&quot;"/>
    <n v="29.963769778391573"/>
    <s v="03186958"/>
    <s v="(P)"/>
    <n v="0"/>
    <n v="0"/>
    <s v="DB 234380"/>
    <d v="2008-01-01T00:00:00"/>
    <s v="2&quot;"/>
    <n v="57"/>
    <s v="(P)"/>
    <s v="03186959"/>
    <x v="0"/>
    <x v="0"/>
  </r>
  <r>
    <n v="560143"/>
    <s v="    21342071000"/>
    <x v="0"/>
    <n v="20191106"/>
    <n v="10228"/>
    <n v="346865"/>
    <s v="TwoPoundMeter"/>
    <s v="1/2&quot;"/>
    <n v="221.68181681305683"/>
    <s v="91029816"/>
    <s v="(P)"/>
    <n v="45"/>
    <n v="45"/>
    <s v="DB 105210"/>
    <d v="2012-10-16T00:00:00"/>
    <s v="4&quot;"/>
    <n v="45"/>
    <s v="(P)"/>
    <s v="03352014"/>
    <x v="2"/>
    <x v="0"/>
  </r>
  <r>
    <n v="3590687"/>
    <s v="    08858652000"/>
    <x v="0"/>
    <n v="20191101"/>
    <n v="820"/>
    <n v="1040215"/>
    <s v="ServiceRiser"/>
    <s v="1/2&quot;"/>
    <n v="36.113403191154454"/>
    <s v="03311474"/>
    <s v="(P)"/>
    <n v="2"/>
    <n v="2"/>
    <s v="DB 26374"/>
    <d v="2009-09-14T00:00:00"/>
    <s v="2&quot;"/>
    <n v="45"/>
    <s v="(P)"/>
    <s v="03311474"/>
    <x v="0"/>
    <x v="0"/>
  </r>
  <r>
    <n v="3433170"/>
    <s v="    26364795000"/>
    <x v="0"/>
    <n v="20191014"/>
    <n v="4473"/>
    <n v="3014196"/>
    <s v="TwoPoundMeter"/>
    <s v="1&quot;"/>
    <n v="23.000000005248459"/>
    <s v="03429015"/>
    <s v="(P)"/>
    <n v="55"/>
    <n v="55"/>
    <s v="DB 43998"/>
    <d v="2014-10-06T00:00:00"/>
    <s v="2&quot;"/>
    <n v="55"/>
    <s v="(P)"/>
    <s v="03421316"/>
    <x v="0"/>
    <x v="0"/>
  </r>
  <r>
    <n v="2899605"/>
    <s v="    26549142000"/>
    <x v="0"/>
    <n v="20191104"/>
    <n v="1371"/>
    <n v="2822483"/>
    <s v="TwoPoundMeter"/>
    <s v="1&quot;"/>
    <n v="38.000000010742738"/>
    <s v="03392256"/>
    <s v="(P)"/>
    <n v="45"/>
    <n v="45"/>
    <s v="DB 13294"/>
    <d v="2012-12-26T00:00:00"/>
    <s v="2&quot;"/>
    <n v="45"/>
    <s v="(P)"/>
    <s v="03368651"/>
    <x v="0"/>
    <x v="0"/>
  </r>
  <r>
    <n v="838990"/>
    <s v="    25009774000"/>
    <x v="0"/>
    <n v="20191107"/>
    <n v="32349"/>
    <n v="506332"/>
    <s v="TwoPoundMeter"/>
    <s v="1&quot;"/>
    <n v="149.30704824914045"/>
    <s v="03357687"/>
    <s v="(P)"/>
    <n v="57"/>
    <n v="57"/>
    <s v="DB 278341"/>
    <d v="2012-10-12T00:00:00"/>
    <s v="6&quot;"/>
    <n v="57"/>
    <s v="(P)"/>
    <s v="03356659"/>
    <x v="6"/>
    <x v="0"/>
  </r>
  <r>
    <n v="2425934"/>
    <s v="    26404485000"/>
    <x v="0"/>
    <n v="20191111"/>
    <n v="92"/>
    <n v="1020211"/>
    <s v="TwoPoundMeter"/>
    <s v="1&quot;"/>
    <n v="104.08267728344092"/>
    <s v="03333496"/>
    <s v="(P)"/>
    <n v="2"/>
    <n v="2"/>
    <s v="DB 14550"/>
    <d v="2010-11-01T00:00:00"/>
    <s v="2&quot;"/>
    <n v="60"/>
    <s v="(P)"/>
    <s v="03333519"/>
    <x v="0"/>
    <x v="0"/>
  </r>
  <r>
    <n v="1602921"/>
    <s v="    09171616000"/>
    <x v="0"/>
    <n v="20191021"/>
    <n v="28359"/>
    <n v="660179"/>
    <s v="ServiceRiser"/>
    <s v="1&quot;"/>
    <n v="23.765466495653236"/>
    <s v="03320504"/>
    <s v="(P)"/>
    <n v="57"/>
    <n v="2"/>
    <s v="DB 294538"/>
    <d v="2010-02-05T00:00:00"/>
    <s v="2&quot;"/>
    <n v="57"/>
    <s v="(P)"/>
    <s v="03320465"/>
    <x v="0"/>
    <x v="0"/>
  </r>
  <r>
    <n v="159970"/>
    <s v="    06310866000"/>
    <x v="0"/>
    <n v="20191108"/>
    <n v="8430"/>
    <n v="1304635"/>
    <s v="ServiceRiser"/>
    <s v="1&quot;"/>
    <n v="85.046725233703611"/>
    <s v="03338502"/>
    <s v="(P)"/>
    <n v="45"/>
    <n v="45"/>
    <s v="DB 92963"/>
    <d v="2011-02-02T00:00:00"/>
    <s v="2&quot;"/>
    <n v="45"/>
    <s v="(P)"/>
    <s v="03338495"/>
    <x v="0"/>
    <x v="0"/>
  </r>
  <r>
    <n v="3611512"/>
    <s v="    26580849000"/>
    <x v="0"/>
    <n v="20191018"/>
    <n v="29572"/>
    <n v="4792456"/>
    <s v="TwoPoundMeter"/>
    <s v="1&quot;"/>
    <n v="11.001617526439414"/>
    <s v="03531653"/>
    <s v="(P)"/>
    <n v="57"/>
    <n v="57"/>
    <s v="DB 275941"/>
    <d v="2018-05-11T00:00:00"/>
    <s v="2&quot;"/>
    <n v="57"/>
    <s v="(P)"/>
    <s v="03531655"/>
    <x v="0"/>
    <x v="0"/>
  </r>
  <r>
    <n v="2482950"/>
    <s v="    26534325000"/>
    <x v="0"/>
    <n v="20191111"/>
    <n v="10947"/>
    <n v="1285032"/>
    <s v="TwoPoundMeter"/>
    <s v="1&quot;"/>
    <n v="168.54222894937561"/>
    <s v="03341771"/>
    <s v="(P)"/>
    <n v="60"/>
    <n v="60"/>
    <s v="DB 99899"/>
    <d v="2011-07-26T00:00:00"/>
    <s v="2&quot;"/>
    <n v="60"/>
    <s v="(P)"/>
    <s v="03345575"/>
    <x v="0"/>
    <x v="0"/>
  </r>
  <r>
    <n v="3158882"/>
    <s v="    26552673000"/>
    <x v="0"/>
    <n v="20191021"/>
    <n v="24862"/>
    <n v="4065137"/>
    <s v="ServiceRiser"/>
    <s v="1&quot;"/>
    <n v="20.000000012891462"/>
    <s v="03437096"/>
    <s v="(P)"/>
    <n v="57"/>
    <n v="57"/>
    <s v="DB 269327"/>
    <d v="2015-06-11T00:00:00"/>
    <s v="1&quot;"/>
    <n v="57"/>
    <s v="(P)"/>
    <s v="03437094"/>
    <x v="3"/>
    <x v="0"/>
  </r>
  <r>
    <n v="2555911"/>
    <s v="    26536476000"/>
    <x v="0"/>
    <n v="20191104"/>
    <n v="17656"/>
    <n v="1658659"/>
    <s v="TwoPoundMeter"/>
    <s v="1&quot;"/>
    <n v="160.00002327094211"/>
    <s v="03348215"/>
    <s v="(P)"/>
    <n v="60"/>
    <n v="60"/>
    <s v="DB 193208"/>
    <d v="2011-08-05T00:00:00"/>
    <s v="1&quot;"/>
    <n v="60"/>
    <s v="(W)"/>
    <s v="03346863"/>
    <x v="4"/>
    <x v="0"/>
  </r>
  <r>
    <n v="2351212"/>
    <s v="    26530375000"/>
    <x v="0"/>
    <n v="20191022"/>
    <n v="6997"/>
    <n v="877402"/>
    <s v="ServiceRiser"/>
    <s v="1&quot;"/>
    <n v="19.194542853988672"/>
    <s v="03329412"/>
    <s v="(P)"/>
    <n v="60"/>
    <m/>
    <s v="DB 57823"/>
    <d v="2010-04-30T00:00:00"/>
    <s v="1&quot;"/>
    <n v="60"/>
    <s v="(P)"/>
    <s v="03329414"/>
    <x v="3"/>
    <x v="0"/>
  </r>
  <r>
    <n v="2996870"/>
    <s v="    26347559000"/>
    <x v="0"/>
    <n v="20191023"/>
    <n v="2725"/>
    <n v="2329561"/>
    <s v="ServiceRiser"/>
    <s v="1&quot;"/>
    <n v="23.00470738007688"/>
    <s v="03372644"/>
    <s v="(P)"/>
    <n v="45"/>
    <n v="45"/>
    <s v="DB 33198"/>
    <d v="2013-05-15T00:00:00"/>
    <s v="2&quot;"/>
    <n v="45"/>
    <s v="(P)"/>
    <s v="03373293"/>
    <x v="0"/>
    <x v="0"/>
  </r>
  <r>
    <n v="3381636"/>
    <s v="    26573744000"/>
    <x v="0"/>
    <n v="20191112"/>
    <n v="21078"/>
    <n v="4098349"/>
    <s v="TwoPoundMeter"/>
    <s v="1&quot;"/>
    <n v="69.999999987903394"/>
    <s v="03468814"/>
    <s v="(P)"/>
    <n v="57"/>
    <n v="57"/>
    <s v="DB 256569"/>
    <d v="2009-01-01T00:00:00"/>
    <s v="6&quot;"/>
    <n v="57"/>
    <s v="(P)"/>
    <s v="03003625"/>
    <x v="6"/>
    <x v="0"/>
  </r>
  <r>
    <n v="2947016"/>
    <s v="    11403663000"/>
    <x v="0"/>
    <n v="20191022"/>
    <n v="5383"/>
    <n v="647689"/>
    <s v="GasSupplyMeter"/>
    <s v="6&quot;"/>
    <n v="28.168901357269142"/>
    <s v="03176155"/>
    <s v="(P)"/>
    <n v="0"/>
    <n v="0"/>
    <s v="DB 49649"/>
    <d v="2008-01-01T00:00:00"/>
    <s v="6&quot;"/>
    <n v="45"/>
    <s v="(P)"/>
    <s v="03176138"/>
    <x v="6"/>
    <x v="0"/>
  </r>
  <r>
    <n v="3859143"/>
    <s v="    26571387000"/>
    <x v="0"/>
    <n v="20191113"/>
    <n v="6088"/>
    <n v="3865937"/>
    <s v="ServiceRiser"/>
    <s v="1&quot;"/>
    <n v="74.999999991169489"/>
    <s v="03470645"/>
    <s v="(P)"/>
    <n v="45"/>
    <n v="45"/>
    <s v="DB 61977"/>
    <d v="2009-09-24T00:00:00"/>
    <s v="2&quot;"/>
    <n v="45"/>
    <s v="(P)"/>
    <s v="03319247"/>
    <x v="0"/>
    <x v="0"/>
  </r>
  <r>
    <n v="864306"/>
    <s v="    13500991000"/>
    <x v="0"/>
    <n v="20191104"/>
    <n v="17065"/>
    <n v="635538"/>
    <s v="ServiceRiser"/>
    <s v="1/2&quot;"/>
    <n v="83.376680273288883"/>
    <s v="93005530"/>
    <s v="(P)"/>
    <n v="60"/>
    <n v="0"/>
    <s v="DB 184652"/>
    <d v="2011-01-06T00:00:00"/>
    <s v="4&quot;"/>
    <n v="60"/>
    <s v="(P)"/>
    <s v="03330259"/>
    <x v="2"/>
    <x v="0"/>
  </r>
  <r>
    <n v="3329007"/>
    <s v="    26571548000"/>
    <x v="0"/>
    <n v="20191022"/>
    <n v="23920"/>
    <n v="3993934"/>
    <s v="ServiceRiser"/>
    <s v="1&quot;"/>
    <n v="46.000000046674579"/>
    <s v="03469494"/>
    <s v="(P)"/>
    <n v="57"/>
    <n v="57"/>
    <s v="DB 239307"/>
    <d v="2012-03-07T00:00:00"/>
    <s v="2&quot;"/>
    <n v="57"/>
    <s v="(P)"/>
    <s v="03350367"/>
    <x v="0"/>
    <x v="0"/>
  </r>
  <r>
    <n v="3760277"/>
    <s v="    26588384000"/>
    <x v="0"/>
    <n v="20191105"/>
    <n v="10521"/>
    <n v="4583981"/>
    <s v="TwoPoundMeter"/>
    <s v="1&quot;"/>
    <n v="57.128450739635738"/>
    <s v="03530862"/>
    <s v="(P)"/>
    <m/>
    <m/>
    <s v="DB 106173"/>
    <d v="2018-03-27T00:00:00"/>
    <s v="2&quot;"/>
    <n v="45"/>
    <s v="(P)"/>
    <s v="03523723"/>
    <x v="0"/>
    <x v="0"/>
  </r>
  <r>
    <n v="3075121"/>
    <s v="    26556961000"/>
    <x v="0"/>
    <n v="20191111"/>
    <n v="18291"/>
    <n v="3216669"/>
    <s v="ServiceRiser"/>
    <s v="2&quot;"/>
    <n v="813.14561631102879"/>
    <s v="03420966"/>
    <s v="(P)"/>
    <n v="60"/>
    <n v="60"/>
    <s v="DB 70142"/>
    <d v="2014-12-18T00:00:00"/>
    <s v="2&quot;"/>
    <n v="60"/>
    <s v="(P)"/>
    <s v="03421118"/>
    <x v="0"/>
    <x v="0"/>
  </r>
  <r>
    <n v="2043442"/>
    <s v="    26339377000"/>
    <x v="0"/>
    <n v="20191111"/>
    <n v="277"/>
    <n v="614722"/>
    <s v="TwoPoundMeter"/>
    <s v="2&quot;"/>
    <n v="53.912893647514949"/>
    <s v="03176121"/>
    <s v="(P)"/>
    <n v="60"/>
    <n v="60"/>
    <s v="DB 13927"/>
    <d v="2008-01-01T00:00:00"/>
    <s v="2&quot;"/>
    <n v="60"/>
    <s v="(P)"/>
    <s v="03176122"/>
    <x v="0"/>
    <x v="0"/>
  </r>
  <r>
    <n v="3648303"/>
    <s v="    26591860000"/>
    <x v="0"/>
    <n v="20191018"/>
    <n v="30130"/>
    <n v="4832065"/>
    <s v="TwoPoundMeter"/>
    <s v="2&quot;"/>
    <n v="186.99999997640327"/>
    <s v="03524684"/>
    <s v="(P)"/>
    <n v="57"/>
    <n v="57"/>
    <s v="DB 13619"/>
    <d v="2018-04-25T00:00:00"/>
    <s v="2&quot;"/>
    <n v="57"/>
    <s v="(P)"/>
    <s v="03524685"/>
    <x v="0"/>
    <x v="0"/>
  </r>
  <r>
    <n v="3528168"/>
    <s v="    26545885000"/>
    <x v="0"/>
    <n v="20191028"/>
    <n v="13958"/>
    <n v="2411579"/>
    <s v="ServiceRiser"/>
    <s v="1&quot;"/>
    <n v="81.99999998278382"/>
    <s v="03380769"/>
    <s v="(P)"/>
    <n v="60"/>
    <n v="60"/>
    <s v="DB 8825"/>
    <d v="2012-09-24T00:00:00"/>
    <s v="2&quot;"/>
    <n v="60"/>
    <s v="(P)"/>
    <s v="03367870"/>
    <x v="0"/>
    <x v="0"/>
  </r>
  <r>
    <n v="3617983"/>
    <s v="    26577359000"/>
    <x v="0"/>
    <n v="20191112"/>
    <n v="21110"/>
    <n v="3969979"/>
    <s v="TwoPoundMeter"/>
    <s v="1&quot;"/>
    <n v="13.000000001835009"/>
    <s v="03468805"/>
    <s v="(P)"/>
    <n v="57"/>
    <n v="57"/>
    <s v="DB 257077"/>
    <d v="2016-03-11T00:00:00"/>
    <s v="1&quot;"/>
    <n v="57"/>
    <s v="(P)"/>
    <s v="03452658"/>
    <x v="3"/>
    <x v="0"/>
  </r>
  <r>
    <n v="3639646"/>
    <s v="    26585853000"/>
    <x v="0"/>
    <n v="20191114"/>
    <n v="25099"/>
    <n v="4729643"/>
    <s v="ServiceRiser"/>
    <s v="2&quot;"/>
    <n v="138.05895883255579"/>
    <s v="03518470"/>
    <s v="(P)"/>
    <n v="57"/>
    <n v="57"/>
    <s v="DB 233291"/>
    <d v="2013-03-28T00:00:00"/>
    <s v="6&quot;"/>
    <n v="57"/>
    <s v="(P)"/>
    <s v="03356198"/>
    <x v="6"/>
    <x v="0"/>
  </r>
  <r>
    <n v="99818"/>
    <s v="    04221219000"/>
    <x v="0"/>
    <n v="20191025"/>
    <n v="21264"/>
    <n v="244714"/>
    <s v="ServiceRiser"/>
    <s v="1/2&quot;"/>
    <n v="238.12917663209893"/>
    <s v="91036307"/>
    <s v="(P)"/>
    <n v="0"/>
    <n v="0"/>
    <s v="DB 245991"/>
    <d v="2012-09-25T00:00:00"/>
    <s v="6&quot;"/>
    <n v="57"/>
    <s v="(P)"/>
    <s v="03340038"/>
    <x v="6"/>
    <x v="0"/>
  </r>
  <r>
    <n v="1357906"/>
    <s v="    11294990000"/>
    <x v="0"/>
    <n v="20191111"/>
    <n v="13172"/>
    <n v="283856"/>
    <s v="ServiceRiser"/>
    <s v="1&quot;"/>
    <n v="114.08285933451241"/>
    <s v="90030286"/>
    <s v="(P)"/>
    <n v="0"/>
    <n v="0"/>
    <s v="DB 139000"/>
    <d v="2018-07-03T00:00:00"/>
    <s v="4&quot;"/>
    <n v="60"/>
    <s v="(P)"/>
    <s v="03533797"/>
    <x v="2"/>
    <x v="0"/>
  </r>
  <r>
    <n v="2482441"/>
    <s v="    26528162000"/>
    <x v="0"/>
    <n v="20191030"/>
    <n v="1162"/>
    <n v="955806"/>
    <s v="GasSupplyMeter"/>
    <s v="2&quot;"/>
    <n v="172.87340704870982"/>
    <s v="03322839"/>
    <s v="(P)"/>
    <m/>
    <m/>
    <s v="DB 5706"/>
    <d v="2009-12-03T00:00:00"/>
    <s v="4&quot;"/>
    <n v="45"/>
    <s v="(P)"/>
    <s v="03323184"/>
    <x v="2"/>
    <x v="0"/>
  </r>
  <r>
    <n v="1886989"/>
    <s v="    26363624000"/>
    <x v="0"/>
    <n v="20191113"/>
    <n v="5794"/>
    <n v="523210"/>
    <s v="TwoPoundMeter"/>
    <s v="1&quot;"/>
    <n v="103.4600588955125"/>
    <s v="03132590"/>
    <s v="(P)"/>
    <n v="0"/>
    <n v="0"/>
    <s v="DB 44644"/>
    <d v="2009-06-29T00:00:00"/>
    <s v="2&quot;"/>
    <n v="60"/>
    <s v="(P)"/>
    <s v="03301761"/>
    <x v="0"/>
    <x v="0"/>
  </r>
  <r>
    <n v="2178484"/>
    <s v="    26327857000"/>
    <x v="0"/>
    <n v="20191111"/>
    <n v="58"/>
    <n v="651445"/>
    <s v="TwoPoundMeter"/>
    <s v="1&quot;"/>
    <n v="103.51721050913619"/>
    <s v="03304724"/>
    <s v="(P)"/>
    <n v="2"/>
    <n v="2"/>
    <s v="DB 14539"/>
    <d v="2009-06-02T00:00:00"/>
    <s v="2&quot;"/>
    <n v="60"/>
    <s v="(P)"/>
    <s v="03304730"/>
    <x v="0"/>
    <x v="0"/>
  </r>
  <r>
    <n v="1032141"/>
    <s v="    26471312000"/>
    <x v="0"/>
    <n v="20191104"/>
    <n v="1975"/>
    <n v="2632434"/>
    <s v="MultiMeterRiser"/>
    <s v="2&quot;"/>
    <n v="28.735963692677316"/>
    <s v="03345640"/>
    <s v="(P)"/>
    <n v="45"/>
    <n v="45"/>
    <s v="DB 26384"/>
    <d v="2011-04-22T00:00:00"/>
    <s v="2&quot;"/>
    <n v="45"/>
    <s v="(P)"/>
    <s v="03341759"/>
    <x v="0"/>
    <x v="0"/>
  </r>
  <r>
    <n v="4646"/>
    <s v="    01444327000"/>
    <x v="0"/>
    <n v="20191108"/>
    <n v="6103"/>
    <n v="394751"/>
    <s v="ServiceRiser"/>
    <s v="1/2&quot;"/>
    <n v="32.865865045481911"/>
    <s v="91005315"/>
    <s v="(P)"/>
    <n v="0"/>
    <n v="0"/>
    <s v="DB 50908"/>
    <d v="2010-11-16T00:00:00"/>
    <s v="2&quot;"/>
    <n v="60"/>
    <s v="(P)"/>
    <s v="03336138"/>
    <x v="0"/>
    <x v="0"/>
  </r>
  <r>
    <n v="2885270"/>
    <s v="    26548632000"/>
    <x v="0"/>
    <n v="20191106"/>
    <n v="9587"/>
    <n v="2663239"/>
    <s v="ServiceRiser"/>
    <s v="1&quot;"/>
    <n v="146.99999999057746"/>
    <s v="03390641"/>
    <s v="(P)"/>
    <n v="45"/>
    <n v="45"/>
    <s v="DB 93041"/>
    <d v="2013-11-08T00:00:00"/>
    <s v="2&quot;"/>
    <n v="45"/>
    <s v="(P)"/>
    <s v="03391445"/>
    <x v="0"/>
    <x v="0"/>
  </r>
  <r>
    <n v="743148"/>
    <s v="    25007459000"/>
    <x v="0"/>
    <n v="20191028"/>
    <n v="9030"/>
    <n v="643271"/>
    <s v="TwoPoundMeter"/>
    <s v="1&quot;"/>
    <n v="264.21002002309905"/>
    <s v="98000615"/>
    <s v="(P)"/>
    <n v="28"/>
    <n v="0"/>
    <s v="DB 74139"/>
    <d v="2009-11-04T00:00:00"/>
    <s v="2&quot;"/>
    <n v="28"/>
    <s v="(P)"/>
    <s v="03314778"/>
    <x v="0"/>
    <x v="0"/>
  </r>
  <r>
    <n v="295555"/>
    <s v="    26569783000"/>
    <x v="0"/>
    <n v="20191111"/>
    <n v="12955"/>
    <n v="3871146"/>
    <s v="TwoPoundMeter"/>
    <s v="1&quot;"/>
    <n v="153.81858392739565"/>
    <s v="03464976"/>
    <s v="(P)"/>
    <n v="60"/>
    <n v="60"/>
    <s v="DB 138330"/>
    <d v="2011-10-21T00:00:00"/>
    <s v="2&quot;"/>
    <n v="60"/>
    <s v="(P)"/>
    <s v="03350658"/>
    <x v="0"/>
    <x v="0"/>
  </r>
  <r>
    <n v="3383829"/>
    <s v="    26566272000"/>
    <x v="0"/>
    <n v="20191112"/>
    <n v="21078"/>
    <n v="4098349"/>
    <s v="TwoPoundMeter"/>
    <s v="1&quot;"/>
    <n v="69.999999987903394"/>
    <s v="03468814"/>
    <s v="(P)"/>
    <n v="57"/>
    <n v="57"/>
    <s v="DB 256569"/>
    <d v="2009-01-01T00:00:00"/>
    <s v="6&quot;"/>
    <n v="57"/>
    <s v="(P)"/>
    <s v="03003625"/>
    <x v="6"/>
    <x v="0"/>
  </r>
  <r>
    <n v="1023927"/>
    <s v="    25079061000"/>
    <x v="0"/>
    <n v="20191018"/>
    <n v="10353"/>
    <n v="344740"/>
    <s v="TwoPoundMeter"/>
    <s v="1&quot;"/>
    <n v="419.64418883920018"/>
    <s v="00028606"/>
    <s v="(P)"/>
    <n v="45"/>
    <n v="45"/>
    <s v="DB 298410"/>
    <d v="2013-03-13T00:00:00"/>
    <s v="2&quot;"/>
    <n v="45"/>
    <s v="(P)"/>
    <s v="03365806"/>
    <x v="0"/>
    <x v="0"/>
  </r>
  <r>
    <n v="2170407"/>
    <s v="    11871840000"/>
    <x v="0"/>
    <n v="20191030"/>
    <n v="728"/>
    <n v="5241703"/>
    <s v="ServiceRiser"/>
    <s v="1&quot;"/>
    <n v="64.999999997218694"/>
    <s v="03561562"/>
    <s v="(P)"/>
    <n v="45"/>
    <n v="45"/>
    <s v="DB 302094"/>
    <d v="2019-08-01T00:00:00"/>
    <s v="2&quot;"/>
    <n v="45"/>
    <s v="(P)"/>
    <s v="03558598"/>
    <x v="0"/>
    <x v="0"/>
  </r>
  <r>
    <n v="3808322"/>
    <s v="    26598035000"/>
    <x v="0"/>
    <n v="20191023"/>
    <n v="2941"/>
    <n v="5096504"/>
    <s v="TwoPoundMeter"/>
    <s v="1&quot;"/>
    <n v="12.002785229813682"/>
    <s v="03575014"/>
    <s v="(P)"/>
    <n v="45"/>
    <n v="45"/>
    <s v="DB 64562"/>
    <d v="2016-10-17T00:00:00"/>
    <s v="2&quot;"/>
    <n v="45"/>
    <s v="(P)"/>
    <s v="03469949"/>
    <x v="0"/>
    <x v="0"/>
  </r>
  <r>
    <n v="3317997"/>
    <s v="    26557898000"/>
    <x v="0"/>
    <n v="20191031"/>
    <n v="11541"/>
    <n v="3273483"/>
    <s v="TwoPoundMeter"/>
    <s v="1&quot;"/>
    <n v="41.999999992711459"/>
    <s v="03424491"/>
    <s v="(P)"/>
    <n v="35"/>
    <n v="35"/>
    <s v="DB 97882"/>
    <d v="2013-09-24T00:00:00"/>
    <s v="4&quot;"/>
    <n v="35"/>
    <s v="(P)"/>
    <s v="03376002"/>
    <x v="2"/>
    <x v="0"/>
  </r>
  <r>
    <n v="161466"/>
    <s v="    07301152000"/>
    <x v="0"/>
    <n v="20191108"/>
    <n v="8301"/>
    <n v="5191299"/>
    <s v="ServiceRiser"/>
    <s v="1&quot;"/>
    <n v="57.000000009817683"/>
    <s v="03530165"/>
    <s v="(P)"/>
    <n v="45"/>
    <n v="45"/>
    <s v="DB 271685"/>
    <d v="2018-07-02T00:00:00"/>
    <s v="2&quot;"/>
    <n v="45"/>
    <s v="(P)"/>
    <s v="03530072"/>
    <x v="0"/>
    <x v="0"/>
  </r>
  <r>
    <n v="1506709"/>
    <s v="    08858024000"/>
    <x v="0"/>
    <n v="20191104"/>
    <n v="1553"/>
    <n v="441274"/>
    <s v="ServiceRiser"/>
    <s v="1/2&quot;"/>
    <n v="90.60004612810728"/>
    <s v="S2233017-78"/>
    <s v="(P)"/>
    <n v="45"/>
    <n v="45"/>
    <s v="DB 61693"/>
    <d v="2019-05-01T00:00:00"/>
    <s v="2&quot;"/>
    <n v="45"/>
    <s v="(P)"/>
    <s v="03575947"/>
    <x v="0"/>
    <x v="0"/>
  </r>
  <r>
    <n v="3672378"/>
    <s v="    26427709000"/>
    <x v="0"/>
    <n v="20191029"/>
    <n v="31666"/>
    <n v="615100"/>
    <s v="TwoPoundMeter"/>
    <s v="1&quot;"/>
    <n v="284.41618116216137"/>
    <s v="03068539"/>
    <s v="(P)"/>
    <n v="0"/>
    <n v="0"/>
    <s v="DB 288817"/>
    <d v="2008-01-01T00:00:00"/>
    <s v="2&quot;"/>
    <n v="57"/>
    <s v="(P)"/>
    <s v="03201155"/>
    <x v="0"/>
    <x v="0"/>
  </r>
  <r>
    <n v="1266453"/>
    <s v="    26521755000"/>
    <x v="0"/>
    <n v="20191025"/>
    <n v="17460"/>
    <n v="617893"/>
    <s v="MultiMeterRiser"/>
    <s v="1&quot;"/>
    <n v="28.806413205600581"/>
    <s v="03200595"/>
    <s v="(P)"/>
    <n v="0"/>
    <n v="0"/>
    <s v="DB 190286"/>
    <d v="2008-01-01T00:00:00"/>
    <s v="2&quot;"/>
    <n v="57"/>
    <s v="(P)"/>
    <s v="03201057"/>
    <x v="0"/>
    <x v="0"/>
  </r>
  <r>
    <n v="3875178"/>
    <s v="    02133618000"/>
    <x v="0"/>
    <n v="20191113"/>
    <n v="24925"/>
    <n v="138850"/>
    <s v="ServiceRiser"/>
    <s v="1&quot;"/>
    <n v="37.535403673558726"/>
    <s v="94019834"/>
    <s v="(P)"/>
    <m/>
    <m/>
    <s v="DB 233375"/>
    <d v="2016-06-21T00:00:00"/>
    <s v="1&quot;"/>
    <n v="57"/>
    <s v="(P)"/>
    <s v="03471315"/>
    <x v="3"/>
    <x v="0"/>
  </r>
  <r>
    <n v="215228"/>
    <s v="    08410964000"/>
    <x v="0"/>
    <n v="20191108"/>
    <n v="5815"/>
    <n v="2342760"/>
    <s v="ServiceRiser"/>
    <s v="1&quot;"/>
    <n v="103.87795483905663"/>
    <s v="03366470"/>
    <s v="(P)"/>
    <n v="45"/>
    <n v="45"/>
    <s v="DB 48149"/>
    <d v="2008-01-01T00:00:00"/>
    <s v="1&quot;"/>
    <n v="45"/>
    <s v="(W)"/>
    <s v="03193013"/>
    <x v="4"/>
    <x v="0"/>
  </r>
  <r>
    <n v="189291"/>
    <s v="    07413933000"/>
    <x v="0"/>
    <n v="20191017"/>
    <n v="5867"/>
    <n v="642958"/>
    <s v="ServiceRiser"/>
    <s v="3/4&quot;"/>
    <n v="338.76715809753944"/>
    <s v="S2153011-48"/>
    <s v="(W)"/>
    <n v="0"/>
    <n v="0"/>
    <s v="DB 54619"/>
    <d v="2009-10-15T00:00:00"/>
    <s v="2&quot;"/>
    <n v="45"/>
    <s v="(P)"/>
    <s v="03313884"/>
    <x v="0"/>
    <x v="0"/>
  </r>
  <r>
    <n v="3720776"/>
    <s v="    26557456000"/>
    <x v="0"/>
    <n v="20191025"/>
    <n v="2022"/>
    <n v="3235473"/>
    <s v="ServiceRiser"/>
    <s v="1&quot;"/>
    <n v="12.001812233444253"/>
    <s v="03422957"/>
    <s v="(P)"/>
    <n v="35"/>
    <n v="35"/>
    <s v="DB 33275"/>
    <d v="2015-01-21T00:00:00"/>
    <s v="2&quot;"/>
    <n v="35"/>
    <s v="(P)"/>
    <s v="03419412"/>
    <x v="0"/>
    <x v="0"/>
  </r>
  <r>
    <n v="3665485"/>
    <s v="    26580057000"/>
    <x v="0"/>
    <n v="20191113"/>
    <n v="15318"/>
    <n v="4740890"/>
    <s v="ServiceRiser"/>
    <s v="2&quot;"/>
    <n v="65.614214499928508"/>
    <s v="03532574"/>
    <s v="(P)"/>
    <n v="57"/>
    <n v="57"/>
    <s v="DB 298235"/>
    <d v="2019-08-01T00:00:00"/>
    <s v="2&quot;"/>
    <n v="57"/>
    <s v="(P)"/>
    <s v="03574507"/>
    <x v="0"/>
    <x v="0"/>
  </r>
  <r>
    <n v="2548372"/>
    <s v="    20858538000"/>
    <x v="0"/>
    <n v="20191024"/>
    <n v="3010"/>
    <n v="486121"/>
    <s v="ServiceRiser"/>
    <s v="1&quot;"/>
    <n v="113.52065104148772"/>
    <s v="95019283"/>
    <s v="(P)"/>
    <n v="0"/>
    <n v="0"/>
    <s v="DB 33141"/>
    <d v="2009-05-07T00:00:00"/>
    <s v="4&quot;"/>
    <n v="60"/>
    <s v="(P)"/>
    <s v="03301748"/>
    <x v="2"/>
    <x v="0"/>
  </r>
  <r>
    <n v="3620265"/>
    <s v="    25064315000"/>
    <x v="0"/>
    <n v="20191105"/>
    <n v="9271"/>
    <n v="652888"/>
    <s v="ServiceRiser"/>
    <s v="1&quot;"/>
    <n v="19.129692243766353"/>
    <s v="03311399"/>
    <s v="(W)"/>
    <n v="2"/>
    <n v="2"/>
    <s v="DB 6701"/>
    <d v="2009-04-28T00:00:00"/>
    <s v="2&quot;"/>
    <n v="45"/>
    <s v="(W)"/>
    <s v="03301790"/>
    <x v="1"/>
    <x v="0"/>
  </r>
  <r>
    <n v="876956"/>
    <s v="    02851930000"/>
    <x v="0"/>
    <n v="20191029"/>
    <n v="483"/>
    <n v="1255826"/>
    <s v="TwoPoundMeter"/>
    <s v="1/2&quot;"/>
    <n v="39.455977942417178"/>
    <s v="03336288"/>
    <s v="(P)"/>
    <n v="45"/>
    <n v="45"/>
    <s v="DB 34329"/>
    <d v="2010-12-17T00:00:00"/>
    <s v="2&quot;"/>
    <n v="45"/>
    <s v="(P)"/>
    <s v="03336070"/>
    <x v="0"/>
    <x v="0"/>
  </r>
  <r>
    <n v="1413019"/>
    <s v="    13473247000"/>
    <x v="0"/>
    <n v="20191112"/>
    <n v="4478"/>
    <n v="606359"/>
    <s v="MultiMeterRiser"/>
    <s v="1&quot;"/>
    <n v="14.167499428929087"/>
    <s v="03039078"/>
    <s v="(P)"/>
    <n v="0"/>
    <n v="0"/>
    <s v="DB 41218"/>
    <d v="2008-01-01T00:00:00"/>
    <s v="2&quot;"/>
    <n v="55"/>
    <s v="(P)"/>
    <s v="03167679"/>
    <x v="0"/>
    <x v="0"/>
  </r>
  <r>
    <n v="3595533"/>
    <s v="    26473311000"/>
    <x v="0"/>
    <n v="20191111"/>
    <n v="165"/>
    <n v="3251475"/>
    <s v="ServiceRiser"/>
    <s v="1&quot;"/>
    <n v="39.026179283483536"/>
    <s v="03422268"/>
    <s v="(P)"/>
    <n v="60"/>
    <n v="60"/>
    <s v="DB 14214"/>
    <d v="2017-10-16T00:00:00"/>
    <s v="2&quot;"/>
    <n v="60"/>
    <s v="(P)"/>
    <s v="03520169"/>
    <x v="0"/>
    <x v="0"/>
  </r>
  <r>
    <n v="3725046"/>
    <s v="    26585925000"/>
    <x v="0"/>
    <n v="20191101"/>
    <n v="1282"/>
    <n v="5016484"/>
    <s v="TwoPoundMeter"/>
    <s v="1&quot;"/>
    <n v="16.002404341618181"/>
    <s v="03552510"/>
    <s v="(P)"/>
    <n v="45"/>
    <n v="45"/>
    <s v="DB 36196"/>
    <d v="2018-11-09T00:00:00"/>
    <s v="2&quot;"/>
    <n v="45"/>
    <s v="(P)"/>
    <s v="03552495"/>
    <x v="0"/>
    <x v="0"/>
  </r>
  <r>
    <n v="3801296"/>
    <s v="    26597931000"/>
    <x v="0"/>
    <n v="20191113"/>
    <n v="6086"/>
    <n v="5086889"/>
    <s v="TwoPoundMeter"/>
    <s v="1&quot;"/>
    <n v="61.000000006941846"/>
    <s v="03562338"/>
    <s v="(P)"/>
    <n v="45"/>
    <n v="45"/>
    <s v="DB 61978"/>
    <d v="2019-04-24T00:00:00"/>
    <s v="2&quot;"/>
    <n v="45"/>
    <s v="(P)"/>
    <s v="03562961"/>
    <x v="0"/>
    <x v="0"/>
  </r>
  <r>
    <n v="377402"/>
    <s v="    14476424000"/>
    <x v="0"/>
    <n v="20191111"/>
    <n v="4277"/>
    <n v="645152"/>
    <s v="ServiceRiser"/>
    <s v="1&quot;"/>
    <n v="24.201398823971395"/>
    <s v="03202601"/>
    <s v="(P)"/>
    <n v="40"/>
    <n v="40"/>
    <s v="DB 41910"/>
    <d v="2008-01-01T00:00:00"/>
    <s v="2&quot;"/>
    <n v="40"/>
    <s v="(P)"/>
    <s v="03202540"/>
    <x v="0"/>
    <x v="0"/>
  </r>
  <r>
    <n v="3676123"/>
    <s v="    04861908000"/>
    <x v="0"/>
    <n v="20191101"/>
    <n v="2241"/>
    <n v="4250368"/>
    <s v="ServiceRiser"/>
    <s v="1&quot;"/>
    <n v="8.0000000022272779"/>
    <s v="03374564"/>
    <s v="(P)"/>
    <n v="45"/>
    <n v="45"/>
    <s v="DB 10451"/>
    <d v="2013-05-06T00:00:00"/>
    <s v="2&quot;"/>
    <n v="45"/>
    <s v="(P)"/>
    <s v="03374608"/>
    <x v="0"/>
    <x v="0"/>
  </r>
  <r>
    <n v="3776765"/>
    <s v="    26590336000"/>
    <x v="0"/>
    <n v="20191025"/>
    <n v="2138"/>
    <n v="4777256"/>
    <s v="TwoPoundMeter"/>
    <s v="1&quot;"/>
    <n v="14.999999989435455"/>
    <s v="03535981"/>
    <s v="(P)"/>
    <n v="35"/>
    <n v="35"/>
    <s v="DB 60233"/>
    <d v="2018-08-03T00:00:00"/>
    <s v="2&quot;"/>
    <n v="35"/>
    <s v="(P)"/>
    <s v="03535592"/>
    <x v="0"/>
    <x v="0"/>
  </r>
  <r>
    <n v="3620878"/>
    <s v="    26575747000"/>
    <x v="0"/>
    <n v="20191017"/>
    <n v="14109"/>
    <n v="4590781"/>
    <s v="MultiMeterRiser"/>
    <s v="1&quot;"/>
    <n v="11.005577473858771"/>
    <s v="03515893"/>
    <s v="(P)"/>
    <n v="60"/>
    <n v="60"/>
    <s v="DB 108791"/>
    <d v="2011-09-22T00:00:00"/>
    <s v="2&quot;"/>
    <n v="60"/>
    <s v="(P)"/>
    <s v="03349435"/>
    <x v="0"/>
    <x v="0"/>
  </r>
  <r>
    <n v="2569042"/>
    <s v="    26536239000"/>
    <x v="0"/>
    <n v="20191024"/>
    <n v="11923"/>
    <n v="2293159"/>
    <s v="TwoPoundMeter"/>
    <s v="1&quot;"/>
    <n v="99.64889890508509"/>
    <s v="03347535"/>
    <s v="(P)"/>
    <n v="35"/>
    <n v="35"/>
    <s v="DB 68304"/>
    <d v="2010-04-27T00:00:00"/>
    <s v="4&quot;"/>
    <n v="35"/>
    <s v="(P)"/>
    <s v="03327561"/>
    <x v="2"/>
    <x v="0"/>
  </r>
  <r>
    <n v="2925679"/>
    <s v="    26548732000"/>
    <x v="0"/>
    <n v="20191107"/>
    <n v="5243"/>
    <n v="2730062"/>
    <s v="ServiceRiser"/>
    <s v="1&quot;"/>
    <n v="370.35101411056945"/>
    <s v="03390870"/>
    <s v="(P)"/>
    <n v="45"/>
    <n v="45"/>
    <s v="DB 50963"/>
    <d v="2013-08-28T00:00:00"/>
    <s v="2&quot;"/>
    <n v="45"/>
    <s v="(P)"/>
    <s v="03390967"/>
    <x v="0"/>
    <x v="0"/>
  </r>
  <r>
    <n v="11346"/>
    <s v="    05800038000"/>
    <x v="0"/>
    <n v="20191031"/>
    <n v="32661"/>
    <n v="24384"/>
    <s v="ServiceRiser"/>
    <s v="1/2&quot;"/>
    <n v="85.669023457656451"/>
    <s v="03339677"/>
    <s v="(P)"/>
    <n v="60"/>
    <n v="60"/>
    <s v="DB 65276"/>
    <d v="2011-01-21T00:00:00"/>
    <s v="4&quot;"/>
    <n v="60"/>
    <s v="(P)"/>
    <s v="03339267"/>
    <x v="2"/>
    <x v="0"/>
  </r>
  <r>
    <n v="2073444"/>
    <s v="    26515407000"/>
    <x v="0"/>
    <n v="20191105"/>
    <n v="7871"/>
    <n v="639357"/>
    <s v="TwoPoundMeter"/>
    <s v="1&quot;"/>
    <n v="347.93596029394166"/>
    <s v="03179353"/>
    <s v="(P)"/>
    <n v="0"/>
    <n v="0"/>
    <s v="DB 90820"/>
    <d v="2008-01-01T00:00:00"/>
    <s v="4&quot;"/>
    <n v="60"/>
    <s v="(P)"/>
    <s v="03191633"/>
    <x v="2"/>
    <x v="0"/>
  </r>
  <r>
    <n v="2970610"/>
    <s v="    26526284000"/>
    <x v="0"/>
    <n v="20191017"/>
    <n v="13440"/>
    <n v="2692449"/>
    <s v="TwoPoundMeter"/>
    <s v="1&quot;"/>
    <n v="15.000000004523825"/>
    <s v="03341178"/>
    <s v="(P)"/>
    <n v="57"/>
    <n v="57"/>
    <s v="DB 217344"/>
    <d v="2010-09-16T00:00:00"/>
    <s v="2&quot;"/>
    <n v="57"/>
    <s v="(P)"/>
    <s v="03334785"/>
    <x v="0"/>
    <x v="0"/>
  </r>
  <r>
    <n v="454119"/>
    <s v="    17352502000"/>
    <x v="0"/>
    <n v="20191101"/>
    <n v="18367"/>
    <n v="318792"/>
    <s v="ServiceRiser"/>
    <s v="1&quot;"/>
    <n v="28.739494704096074"/>
    <s v="95030171"/>
    <s v="(P)"/>
    <n v="55"/>
    <n v="55"/>
    <s v="DB 71599"/>
    <d v="2014-01-21T00:00:00"/>
    <s v="2&quot;"/>
    <n v="55"/>
    <s v="(P)"/>
    <s v="03379146"/>
    <x v="0"/>
    <x v="0"/>
  </r>
  <r>
    <n v="3802059"/>
    <s v="    26572162000"/>
    <x v="0"/>
    <n v="20191030"/>
    <n v="10287"/>
    <n v="5176499"/>
    <s v="MultiMeterRiser"/>
    <s v="1&quot;"/>
    <n v="186.00000000990605"/>
    <s v="03527795"/>
    <s v="(P)"/>
    <n v="45"/>
    <n v="45"/>
    <s v="DB 228696"/>
    <d v="2018-11-30T00:00:00"/>
    <s v="2&quot;"/>
    <n v="45"/>
    <s v="(P)"/>
    <s v="03527740"/>
    <x v="0"/>
    <x v="0"/>
  </r>
  <r>
    <n v="2717046"/>
    <s v="    26539695000"/>
    <x v="0"/>
    <n v="20191030"/>
    <n v="16215"/>
    <n v="2042290"/>
    <s v="ServiceRiser"/>
    <s v="1&quot;"/>
    <n v="58.9999999672564"/>
    <s v="03358380"/>
    <s v="(P)"/>
    <n v="57"/>
    <n v="57"/>
    <s v="DB 196527"/>
    <d v="2012-06-06T00:00:00"/>
    <s v="2&quot;"/>
    <n v="57"/>
    <s v="(P)"/>
    <s v="03360009"/>
    <x v="0"/>
    <x v="0"/>
  </r>
  <r>
    <n v="1435909"/>
    <s v="    26409765000"/>
    <x v="0"/>
    <n v="20191031"/>
    <n v="676"/>
    <n v="4342399"/>
    <s v="ServiceRiser"/>
    <s v="1&quot;"/>
    <n v="32.999999979701585"/>
    <s v="03494578"/>
    <s v="(P)"/>
    <n v="45"/>
    <n v="45"/>
    <s v="DB 26842"/>
    <d v="2017-06-14T00:00:00"/>
    <s v="4&quot;"/>
    <n v="45"/>
    <s v="(P)"/>
    <s v="03494580"/>
    <x v="2"/>
    <x v="0"/>
  </r>
  <r>
    <n v="3558443"/>
    <s v="    21330870000"/>
    <x v="0"/>
    <n v="20191108"/>
    <n v="7488"/>
    <n v="2131528"/>
    <s v="ServiceRiser"/>
    <s v="1&quot;"/>
    <n v="120.67361350442056"/>
    <s v="03361955"/>
    <s v="(P)"/>
    <n v="35"/>
    <n v="35"/>
    <s v="DB 76545"/>
    <d v="2012-08-17T00:00:00"/>
    <s v="4&quot;"/>
    <n v="35"/>
    <s v="(P)"/>
    <s v="03361936"/>
    <x v="2"/>
    <x v="0"/>
  </r>
  <r>
    <n v="1541235"/>
    <s v="    26410630000"/>
    <x v="0"/>
    <n v="20191106"/>
    <n v="9523"/>
    <n v="2544395"/>
    <s v="ServiceRiser"/>
    <s v="1&quot;"/>
    <n v="19.000000022535296"/>
    <s v="03365916"/>
    <s v="(P)"/>
    <n v="45"/>
    <n v="45"/>
    <s v="DB 93015"/>
    <d v="2013-07-06T00:00:00"/>
    <s v="1&quot;"/>
    <n v="45"/>
    <s v="(P)"/>
    <s v="03365697"/>
    <x v="3"/>
    <x v="0"/>
  </r>
  <r>
    <n v="3708144"/>
    <s v="    07340772000"/>
    <x v="0"/>
    <n v="20191106"/>
    <n v="9484"/>
    <n v="2544399"/>
    <s v="ServiceRiser"/>
    <s v="1&quot;"/>
    <n v="14.370121668478051"/>
    <s v="03372080"/>
    <s v="(P)"/>
    <n v="45"/>
    <n v="45"/>
    <s v="DB 92988"/>
    <d v="2013-07-12T00:00:00"/>
    <s v="2&quot;"/>
    <n v="45"/>
    <s v="(P)"/>
    <s v="03365689"/>
    <x v="0"/>
    <x v="0"/>
  </r>
  <r>
    <n v="3265552"/>
    <s v="    26567715000"/>
    <x v="0"/>
    <n v="20191101"/>
    <n v="11860"/>
    <n v="3773131"/>
    <s v="ServiceRiser"/>
    <s v="1&quot;"/>
    <n v="76.000000007507367"/>
    <s v="03457288"/>
    <s v="(P)"/>
    <n v="55"/>
    <n v="55"/>
    <s v="DB 71664"/>
    <d v="2015-08-27T00:00:00"/>
    <s v="4&quot;"/>
    <n v="55"/>
    <s v="(P)"/>
    <s v="03436515"/>
    <x v="2"/>
    <x v="0"/>
  </r>
  <r>
    <n v="1322580"/>
    <s v="    26309305000"/>
    <x v="0"/>
    <n v="20191105"/>
    <n v="884"/>
    <n v="466710"/>
    <s v="TwoPoundMeter"/>
    <s v="1&quot;"/>
    <n v="27.192751336441368"/>
    <s v="03022489"/>
    <s v="(P)"/>
    <n v="45"/>
    <m/>
    <s v="DB 8733"/>
    <d v="2015-09-11T00:00:00"/>
    <s v="2&quot;"/>
    <n v="45"/>
    <s v="(P)"/>
    <s v="03435950"/>
    <x v="0"/>
    <x v="0"/>
  </r>
  <r>
    <n v="2948180"/>
    <s v="    26521780000"/>
    <x v="0"/>
    <n v="20191025"/>
    <n v="17455"/>
    <n v="617892"/>
    <s v="MultiMeterRiser"/>
    <s v="1&quot;"/>
    <n v="53.918959122333803"/>
    <s v="03200594"/>
    <s v="(P)"/>
    <n v="0"/>
    <n v="0"/>
    <s v="DB 190286"/>
    <d v="2008-01-01T00:00:00"/>
    <s v="2&quot;"/>
    <n v="57"/>
    <s v="(P)"/>
    <s v="03201057"/>
    <x v="0"/>
    <x v="0"/>
  </r>
  <r>
    <n v="8168"/>
    <s v="    03633045000"/>
    <x v="0"/>
    <n v="20191018"/>
    <n v="6730"/>
    <n v="3029411"/>
    <s v="ServiceRiser"/>
    <s v="1&quot;"/>
    <n v="33.999999977733715"/>
    <s v="03399598"/>
    <s v="(P)"/>
    <n v="60"/>
    <n v="60"/>
    <s v="DB 61116"/>
    <d v="2014-04-09T00:00:00"/>
    <s v="2&quot;"/>
    <n v="60"/>
    <s v="(P)"/>
    <s v="03398943"/>
    <x v="0"/>
    <x v="0"/>
  </r>
  <r>
    <n v="3639676"/>
    <s v="    26560158000"/>
    <x v="0"/>
    <n v="20191018"/>
    <n v="14103"/>
    <n v="4428775"/>
    <s v="GasSupplyMeter"/>
    <s v="2&quot;"/>
    <n v="697.65516638592135"/>
    <s v="03512528"/>
    <s v="(P)"/>
    <n v="60"/>
    <n v="60"/>
    <s v="DB 108783"/>
    <d v="2009-07-21T00:00:00"/>
    <s v="4&quot;"/>
    <n v="60"/>
    <s v="(P)"/>
    <s v="03304058"/>
    <x v="2"/>
    <x v="0"/>
  </r>
  <r>
    <n v="2775009"/>
    <s v="    11872123000"/>
    <x v="0"/>
    <n v="20191030"/>
    <n v="706"/>
    <n v="448486"/>
    <s v="TwoPoundMeter"/>
    <s v="1&quot;"/>
    <n v="120.29316369673809"/>
    <s v="S2236012-13"/>
    <s v="(P)"/>
    <n v="0"/>
    <n v="0"/>
    <s v="DB 26353"/>
    <d v="2010-04-19T00:00:00"/>
    <s v="2&quot;"/>
    <n v="45"/>
    <s v="(P)"/>
    <s v="03326556"/>
    <x v="0"/>
    <x v="0"/>
  </r>
  <r>
    <n v="2256095"/>
    <s v="    26527730000"/>
    <x v="0"/>
    <n v="20191108"/>
    <n v="6051"/>
    <n v="826601"/>
    <s v="ServiceRiser"/>
    <s v="1&quot;"/>
    <n v="5.9999739466594386"/>
    <s v="03321500"/>
    <s v="(P)"/>
    <n v="2"/>
    <n v="2"/>
    <s v="DB 48086"/>
    <d v="2008-01-01T00:00:00"/>
    <s v="4&quot;"/>
    <n v="45"/>
    <s v="(P)"/>
    <s v="03176725"/>
    <x v="2"/>
    <x v="0"/>
  </r>
  <r>
    <n v="3881213"/>
    <s v="    08420005000"/>
    <x v="0"/>
    <n v="20191108"/>
    <n v="5834"/>
    <n v="651689"/>
    <s v="ServiceRiser"/>
    <s v="1&quot;"/>
    <n v="26.730792015413591"/>
    <s v="03314798"/>
    <s v="(P)"/>
    <n v="2"/>
    <n v="2"/>
    <s v="DB 50886"/>
    <d v="2009-09-21T00:00:00"/>
    <s v="2&quot;"/>
    <n v="45"/>
    <s v="(P)"/>
    <s v="03314472"/>
    <x v="0"/>
    <x v="0"/>
  </r>
  <r>
    <n v="2470251"/>
    <s v="    03311557000"/>
    <x v="0"/>
    <n v="20191028"/>
    <n v="9042"/>
    <n v="1294636"/>
    <s v="ServiceRiser"/>
    <s v="1&quot;"/>
    <n v="135.76776396054484"/>
    <s v="03331931"/>
    <s v="(P)"/>
    <n v="60"/>
    <n v="60"/>
    <s v="DB 271049"/>
    <d v="2011-01-07T00:00:00"/>
    <s v="4&quot;"/>
    <n v="60"/>
    <s v="(P)"/>
    <s v="03328113"/>
    <x v="2"/>
    <x v="0"/>
  </r>
  <r>
    <n v="416559"/>
    <s v="    16072462000"/>
    <x v="0"/>
    <n v="20191106"/>
    <n v="31265"/>
    <n v="4284371"/>
    <s v="ServiceRiser"/>
    <s v="1&quot;"/>
    <n v="54.000805949593612"/>
    <s v="03488707"/>
    <s v="(P)"/>
    <m/>
    <m/>
    <s v="DB 207380"/>
    <d v="2017-03-09T00:00:00"/>
    <s v="2&quot;"/>
    <n v="60"/>
    <s v="(P)"/>
    <s v="03488706"/>
    <x v="0"/>
    <x v="0"/>
  </r>
  <r>
    <n v="3784699"/>
    <s v="    26599031000"/>
    <x v="0"/>
    <n v="20191031"/>
    <n v="32873"/>
    <n v="5107299"/>
    <s v="TwoPoundMeter"/>
    <s v="1&quot;"/>
    <n v="176.00000000286587"/>
    <s v="03562980"/>
    <s v="(P)"/>
    <n v="60"/>
    <n v="60"/>
    <s v="DB 68521"/>
    <d v="2017-06-28T00:00:00"/>
    <s v="4&quot;"/>
    <n v="60"/>
    <s v="(P)"/>
    <s v="03487351"/>
    <x v="2"/>
    <x v="0"/>
  </r>
  <r>
    <n v="494822"/>
    <s v="    19060047000"/>
    <x v="0"/>
    <n v="20191018"/>
    <n v="27293"/>
    <n v="1331040"/>
    <s v="ServiceRiser"/>
    <s v="1/2&quot;"/>
    <n v="91.114628405401206"/>
    <s v="03315100"/>
    <s v="(P)"/>
    <n v="57"/>
    <n v="57"/>
    <s v="DB 272755"/>
    <d v="2011-01-26T00:00:00"/>
    <s v="2&quot;"/>
    <n v="57"/>
    <s v="(P)"/>
    <s v="03315134"/>
    <x v="0"/>
    <x v="0"/>
  </r>
  <r>
    <n v="3717129"/>
    <s v="    26574866000"/>
    <x v="0"/>
    <n v="20191112"/>
    <n v="16881"/>
    <n v="4280780"/>
    <s v="ServiceRiser"/>
    <s v="1&quot;"/>
    <n v="40.210087665468222"/>
    <s v="03502440"/>
    <s v="(P)"/>
    <n v="57"/>
    <n v="57"/>
    <s v="DB 10563"/>
    <d v="2016-11-15T00:00:00"/>
    <s v="2&quot;"/>
    <n v="57"/>
    <s v="(P)"/>
    <s v="03481664"/>
    <x v="0"/>
    <x v="0"/>
  </r>
  <r>
    <n v="3580172"/>
    <s v="    26527101000"/>
    <x v="0"/>
    <n v="20191030"/>
    <n v="10971"/>
    <n v="4464845"/>
    <s v="TwoPoundMeter"/>
    <s v="1&quot;"/>
    <n v="253.03693976855928"/>
    <s v="03457215"/>
    <s v="(P)"/>
    <n v="0"/>
    <n v="0"/>
    <s v="DB 227364"/>
    <d v="2018-07-22T00:00:00"/>
    <s v="2&quot;"/>
    <n v="60"/>
    <s v="(P)"/>
    <s v="03527021"/>
    <x v="0"/>
    <x v="0"/>
  </r>
  <r>
    <n v="297117"/>
    <s v="    11322083000"/>
    <x v="0"/>
    <n v="20191111"/>
    <n v="18310"/>
    <n v="644888"/>
    <s v="ServiceRiser"/>
    <s v="1/2&quot;"/>
    <n v="95.49724958292407"/>
    <s v="03180850"/>
    <s v="(P)"/>
    <n v="0"/>
    <n v="0"/>
    <s v="DB 70169"/>
    <d v="2008-01-01T00:00:00"/>
    <s v="4&quot;"/>
    <n v="60"/>
    <s v="(P)"/>
    <s v="03180599"/>
    <x v="2"/>
    <x v="0"/>
  </r>
  <r>
    <n v="3282252"/>
    <s v="    26557184000"/>
    <x v="0"/>
    <n v="20191025"/>
    <n v="2024"/>
    <n v="3235474"/>
    <s v="ServiceRiser"/>
    <s v="1&quot;"/>
    <n v="12.000083530072899"/>
    <s v="03422954"/>
    <s v="(P)"/>
    <n v="35"/>
    <n v="35"/>
    <s v="DB 33275"/>
    <d v="2015-01-21T00:00:00"/>
    <s v="2&quot;"/>
    <n v="35"/>
    <s v="(P)"/>
    <s v="03419412"/>
    <x v="0"/>
    <x v="0"/>
  </r>
  <r>
    <n v="3357100"/>
    <s v="    26314230000"/>
    <x v="0"/>
    <n v="20191111"/>
    <n v="41"/>
    <n v="653248"/>
    <s v="TwoPoundMeter"/>
    <s v="1&quot;"/>
    <n v="70.459881693683556"/>
    <s v="03300687"/>
    <s v="(P)"/>
    <n v="2"/>
    <n v="2"/>
    <s v="DB 15368"/>
    <d v="2009-05-20T00:00:00"/>
    <s v="2&quot;"/>
    <n v="60"/>
    <s v="(P)"/>
    <s v="03300451"/>
    <x v="0"/>
    <x v="0"/>
  </r>
  <r>
    <n v="3370283"/>
    <s v="    26078726000"/>
    <x v="0"/>
    <n v="20191114"/>
    <n v="27182"/>
    <n v="3547502"/>
    <s v="ServiceRiser"/>
    <s v="1&quot;"/>
    <n v="22.999999997527468"/>
    <s v="03431391"/>
    <s v="(P)"/>
    <n v="57"/>
    <n v="57"/>
    <s v="DB 233364"/>
    <d v="2015-05-07T00:00:00"/>
    <s v="2&quot;"/>
    <n v="57"/>
    <s v="(P)"/>
    <s v="03434682"/>
    <x v="0"/>
    <x v="0"/>
  </r>
  <r>
    <n v="3862790"/>
    <s v="    26590334000"/>
    <x v="0"/>
    <n v="20191025"/>
    <n v="2143"/>
    <n v="4777263"/>
    <s v="TwoPoundMeter"/>
    <s v="1&quot;"/>
    <n v="14.999999986858958"/>
    <s v="03535979"/>
    <s v="(P)"/>
    <n v="35"/>
    <n v="35"/>
    <s v="DB 60233"/>
    <d v="2018-08-03T00:00:00"/>
    <s v="2&quot;"/>
    <n v="35"/>
    <s v="(P)"/>
    <s v="03535592"/>
    <x v="0"/>
    <x v="0"/>
  </r>
  <r>
    <n v="3080072"/>
    <s v="    26546283000"/>
    <x v="0"/>
    <n v="20191018"/>
    <n v="22261"/>
    <n v="3177058"/>
    <s v="TwoPoundMeter"/>
    <s v="1&quot;"/>
    <n v="182.18154922715132"/>
    <s v="03419701"/>
    <s v="(P)"/>
    <n v="57"/>
    <n v="57"/>
    <s v="DB 225016"/>
    <d v="2008-01-01T00:00:00"/>
    <s v="2&quot;"/>
    <n v="57"/>
    <s v="(P)"/>
    <s v="03189031"/>
    <x v="0"/>
    <x v="0"/>
  </r>
  <r>
    <n v="3619276"/>
    <s v="    25087661000"/>
    <x v="0"/>
    <n v="20191108"/>
    <n v="7504"/>
    <n v="4233548"/>
    <s v="ServiceRiser"/>
    <s v="1&quot;"/>
    <n v="83.999999963240953"/>
    <s v="03501829"/>
    <s v="(P)"/>
    <n v="35"/>
    <n v="35"/>
    <s v="DB 76491"/>
    <d v="2017-05-04T00:00:00"/>
    <s v="4&quot;"/>
    <n v="35"/>
    <s v="(P)"/>
    <s v="03501823"/>
    <x v="2"/>
    <x v="0"/>
  </r>
  <r>
    <n v="1288524"/>
    <s v="    13490506000"/>
    <x v="0"/>
    <n v="20191111"/>
    <n v="4546"/>
    <n v="413501"/>
    <s v="ServiceRiser"/>
    <s v="1/2&quot;"/>
    <n v="56.572468053403171"/>
    <s v="0"/>
    <s v="(P)"/>
    <n v="0"/>
    <n v="0"/>
    <s v="DB 43908"/>
    <d v="2011-02-15T00:00:00"/>
    <s v="2&quot;"/>
    <n v="60"/>
    <s v="(P)"/>
    <s v="03339555"/>
    <x v="0"/>
    <x v="0"/>
  </r>
  <r>
    <n v="3681943"/>
    <s v="    26593592000"/>
    <x v="0"/>
    <n v="20191101"/>
    <n v="12190"/>
    <n v="4899667"/>
    <s v="TwoPoundMeter"/>
    <s v="1&quot;"/>
    <n v="127.94668619321365"/>
    <s v="03545409"/>
    <s v="(P)"/>
    <n v="55"/>
    <n v="55"/>
    <s v="DB 61284"/>
    <d v="2018-08-02T00:00:00"/>
    <s v="2&quot;"/>
    <n v="55"/>
    <s v="(P)"/>
    <s v="03545407"/>
    <x v="0"/>
    <x v="0"/>
  </r>
  <r>
    <n v="2790313"/>
    <s v="    08857920000"/>
    <x v="0"/>
    <n v="20191101"/>
    <n v="1660"/>
    <n v="3839522"/>
    <s v="MultiMeterRiser"/>
    <s v="1&quot;"/>
    <n v="127.99999999802627"/>
    <s v="03447638"/>
    <s v="(P)"/>
    <n v="45"/>
    <n v="45"/>
    <s v="DB 26803"/>
    <d v="2016-04-27T00:00:00"/>
    <s v="2&quot;"/>
    <n v="45"/>
    <s v="(P)"/>
    <s v="03447534"/>
    <x v="0"/>
    <x v="0"/>
  </r>
  <r>
    <n v="3296718"/>
    <s v="    26561678000"/>
    <x v="0"/>
    <n v="20191114"/>
    <n v="31930"/>
    <n v="3706707"/>
    <s v="ServiceRiser"/>
    <s v="1&quot;"/>
    <n v="70.000000000601588"/>
    <s v="03449374"/>
    <s v="(P)"/>
    <n v="57"/>
    <n v="57"/>
    <s v="DB 281244"/>
    <d v="2016-03-14T00:00:00"/>
    <s v="2&quot;"/>
    <n v="57"/>
    <s v="(P)"/>
    <s v="03450074"/>
    <x v="0"/>
    <x v="0"/>
  </r>
  <r>
    <n v="3762387"/>
    <s v="    26598039000"/>
    <x v="0"/>
    <n v="20191023"/>
    <n v="2925"/>
    <n v="5033683"/>
    <s v="TwoPoundMeter"/>
    <s v="1&quot;"/>
    <n v="11.000537366665039"/>
    <s v="03563889"/>
    <s v="(P)"/>
    <n v="45"/>
    <n v="45"/>
    <s v="DB 64562"/>
    <d v="2016-10-17T00:00:00"/>
    <s v="2&quot;"/>
    <n v="45"/>
    <s v="(P)"/>
    <s v="03469949"/>
    <x v="0"/>
    <x v="0"/>
  </r>
  <r>
    <n v="3328173"/>
    <s v="    04856502000"/>
    <x v="0"/>
    <n v="20191101"/>
    <n v="1789"/>
    <n v="3417888"/>
    <s v="ServiceRiser"/>
    <s v="1/2&quot;"/>
    <n v="55.999999981814781"/>
    <s v="03434207"/>
    <s v="(P)"/>
    <n v="45"/>
    <n v="45"/>
    <s v="DB 22338"/>
    <d v="2015-07-08T00:00:00"/>
    <s v="2&quot;"/>
    <n v="45"/>
    <s v="(P)"/>
    <s v="03434219"/>
    <x v="0"/>
    <x v="0"/>
  </r>
  <r>
    <n v="3705583"/>
    <s v="    26594980000"/>
    <x v="0"/>
    <n v="20191106"/>
    <n v="3648"/>
    <n v="4810462"/>
    <s v="TwoPoundMeter"/>
    <s v="1/2&quot;"/>
    <n v="39.999999999316643"/>
    <s v="03549607"/>
    <s v="(P)"/>
    <n v="60"/>
    <n v="60"/>
    <s v="DB 7209"/>
    <d v="2012-08-01T00:00:00"/>
    <s v="2&quot;"/>
    <n v="60"/>
    <s v="(P)"/>
    <s v="03357989"/>
    <x v="0"/>
    <x v="0"/>
  </r>
  <r>
    <n v="3813152"/>
    <s v="    26602068000"/>
    <x v="0"/>
    <n v="20191028"/>
    <n v="763"/>
    <n v="5212500"/>
    <s v="TwoPoundMeter"/>
    <s v="1&quot;"/>
    <n v="19.999999987380683"/>
    <s v="03576244"/>
    <s v="(P)"/>
    <n v="60"/>
    <n v="60"/>
    <s v="DB 297255"/>
    <d v="2019-08-06T00:00:00"/>
    <s v="2&quot;"/>
    <n v="60"/>
    <s v="(P)"/>
    <s v="03576195"/>
    <x v="0"/>
    <x v="0"/>
  </r>
  <r>
    <n v="2138127"/>
    <s v="    12301317000"/>
    <x v="0"/>
    <n v="20191105"/>
    <n v="7727"/>
    <n v="380357"/>
    <s v="ServiceRiser"/>
    <s v="1/2&quot;"/>
    <n v="151.48861090053455"/>
    <s v="93025387"/>
    <s v="(P)"/>
    <n v="45"/>
    <n v="45"/>
    <s v="DB 98952"/>
    <d v="2011-09-20T00:00:00"/>
    <s v="2&quot;"/>
    <n v="45"/>
    <s v="(W)"/>
    <s v="03343770"/>
    <x v="1"/>
    <x v="0"/>
  </r>
  <r>
    <n v="3439681"/>
    <s v="    26565048000"/>
    <x v="0"/>
    <n v="20191025"/>
    <n v="2043"/>
    <n v="3580305"/>
    <s v="MultiMeterRiser"/>
    <s v="1&quot;"/>
    <n v="13.000000006448859"/>
    <s v="03447430"/>
    <s v="(P)"/>
    <n v="35"/>
    <n v="35"/>
    <s v="DB 33335"/>
    <d v="2015-11-23T00:00:00"/>
    <s v="2&quot;"/>
    <n v="35"/>
    <s v="(P)"/>
    <s v="03448728"/>
    <x v="0"/>
    <x v="0"/>
  </r>
  <r>
    <n v="3594766"/>
    <s v="    16858381000"/>
    <x v="0"/>
    <n v="20191031"/>
    <n v="681"/>
    <n v="4342397"/>
    <s v="ServiceRiser"/>
    <s v="1&quot;"/>
    <n v="88.000000002205795"/>
    <s v="03494589"/>
    <s v="(P)"/>
    <n v="45"/>
    <n v="45"/>
    <s v="DB 26842"/>
    <d v="2017-06-14T00:00:00"/>
    <s v="4&quot;"/>
    <n v="45"/>
    <s v="(P)"/>
    <s v="03494580"/>
    <x v="2"/>
    <x v="0"/>
  </r>
  <r>
    <n v="3800708"/>
    <s v="    26557710000"/>
    <x v="0"/>
    <n v="20191022"/>
    <n v="24904"/>
    <n v="3109844"/>
    <s v="MultiMeterRiser"/>
    <s v="1&quot;"/>
    <n v="24.000000034967563"/>
    <s v="03423853"/>
    <s v="(P)"/>
    <n v="57"/>
    <n v="57"/>
    <s v="DB 230707"/>
    <d v="2014-11-25T00:00:00"/>
    <s v="2&quot;"/>
    <n v="57"/>
    <s v="(P)"/>
    <s v="03423014"/>
    <x v="0"/>
    <x v="0"/>
  </r>
  <r>
    <n v="3065891"/>
    <s v="    26519723000"/>
    <x v="0"/>
    <n v="20191108"/>
    <n v="8297"/>
    <n v="2802884"/>
    <s v="ServiceRiser"/>
    <s v="1&quot;"/>
    <n v="137.50062820140147"/>
    <s v="03403234"/>
    <s v="(P)"/>
    <n v="45"/>
    <n v="45"/>
    <s v="DB 271687"/>
    <d v="2018-07-02T00:00:00"/>
    <s v="2&quot;"/>
    <n v="45"/>
    <s v="(P)"/>
    <s v="03530072"/>
    <x v="0"/>
    <x v="0"/>
  </r>
  <r>
    <n v="3278460"/>
    <s v="    07340939000"/>
    <x v="0"/>
    <n v="20191106"/>
    <n v="9498"/>
    <n v="2544397"/>
    <s v="ServiceRiser"/>
    <s v="1&quot;"/>
    <n v="25.999999979296373"/>
    <s v="03365923"/>
    <s v="(P)"/>
    <n v="45"/>
    <n v="45"/>
    <s v="DB 298658"/>
    <d v="2013-07-12T00:00:00"/>
    <s v="2&quot;"/>
    <n v="45"/>
    <s v="(P)"/>
    <s v="03365689"/>
    <x v="0"/>
    <x v="0"/>
  </r>
  <r>
    <n v="3736316"/>
    <s v="    26581913000"/>
    <x v="0"/>
    <n v="20191018"/>
    <n v="14109"/>
    <n v="4590781"/>
    <s v="MultiMeterRiser"/>
    <s v="1&quot;"/>
    <n v="11.005577473858771"/>
    <s v="03515893"/>
    <s v="(P)"/>
    <n v="60"/>
    <n v="60"/>
    <s v="DB 108791"/>
    <d v="2011-09-22T00:00:00"/>
    <s v="2&quot;"/>
    <n v="60"/>
    <s v="(P)"/>
    <s v="03349435"/>
    <x v="0"/>
    <x v="0"/>
  </r>
  <r>
    <n v="3369203"/>
    <s v="    26574283000"/>
    <x v="0"/>
    <n v="20191114"/>
    <n v="31902"/>
    <n v="3985938"/>
    <s v="ServiceRiser"/>
    <s v="2&quot;"/>
    <n v="222.00000001163104"/>
    <s v="03479813"/>
    <s v="(P)"/>
    <n v="57"/>
    <n v="57"/>
    <s v="DB 9407"/>
    <d v="2016-09-07T00:00:00"/>
    <s v="2&quot;"/>
    <n v="57"/>
    <s v="(P)"/>
    <s v="03480335"/>
    <x v="0"/>
    <x v="0"/>
  </r>
  <r>
    <n v="1083166"/>
    <s v="    26564371000"/>
    <x v="0"/>
    <n v="20191022"/>
    <n v="3458"/>
    <n v="3600704"/>
    <s v="ServiceRiser"/>
    <s v="1&quot;"/>
    <n v="40.000000016365576"/>
    <s v="03445142"/>
    <s v="(P)"/>
    <n v="60"/>
    <n v="60"/>
    <s v="DB 8560"/>
    <d v="2015-12-17T00:00:00"/>
    <s v="2&quot;"/>
    <n v="60"/>
    <s v="(P)"/>
    <s v="03447140"/>
    <x v="0"/>
    <x v="0"/>
  </r>
  <r>
    <n v="714277"/>
    <s v="    07301149000"/>
    <x v="0"/>
    <n v="20191108"/>
    <n v="8306"/>
    <n v="5191304"/>
    <s v="ServiceRiser"/>
    <s v="1&quot;"/>
    <n v="19.999999988485694"/>
    <s v="03530132"/>
    <s v="(P)"/>
    <n v="45"/>
    <n v="45"/>
    <s v="DB 271687"/>
    <d v="2018-07-02T00:00:00"/>
    <s v="2&quot;"/>
    <n v="45"/>
    <s v="(P)"/>
    <s v="03530072"/>
    <x v="0"/>
    <x v="0"/>
  </r>
  <r>
    <n v="529095"/>
    <s v="    20292921000"/>
    <x v="0"/>
    <n v="20191018"/>
    <n v="29939"/>
    <n v="622149"/>
    <s v="TwoPoundMeter"/>
    <s v="1&quot;"/>
    <n v="129.90524058330499"/>
    <s v="92006935"/>
    <s v="(P)"/>
    <n v="57"/>
    <n v="0"/>
    <s v="DB 276082"/>
    <d v="2015-07-30T00:00:00"/>
    <s v="2&quot;"/>
    <n v="57"/>
    <s v="(P)"/>
    <s v="03439100"/>
    <x v="0"/>
    <x v="0"/>
  </r>
  <r>
    <n v="32775"/>
    <s v="    02422089000"/>
    <x v="0"/>
    <n v="20191022"/>
    <n v="4079"/>
    <n v="1222626"/>
    <s v="ServiceRiser"/>
    <s v="1&quot;"/>
    <n v="159.77037303206663"/>
    <s v="03336228"/>
    <s v="(P)"/>
    <n v="35"/>
    <n v="35"/>
    <s v="DB 54296"/>
    <d v="2011-01-07T00:00:00"/>
    <s v="2&quot;"/>
    <n v="35"/>
    <s v="(P)"/>
    <s v="03335693"/>
    <x v="0"/>
    <x v="0"/>
  </r>
  <r>
    <n v="1628020"/>
    <s v="    21132687000"/>
    <x v="0"/>
    <n v="20191021"/>
    <n v="29279"/>
    <n v="75432"/>
    <s v="ServiceRiser"/>
    <s v="1/2&quot;"/>
    <n v="138.83261929369576"/>
    <s v="S1028030-26"/>
    <s v="(P)"/>
    <n v="57"/>
    <n v="57"/>
    <s v="DB 294767"/>
    <d v="2017-07-28T00:00:00"/>
    <s v="2&quot;"/>
    <n v="57"/>
    <s v="(P)"/>
    <s v="03496773"/>
    <x v="0"/>
    <x v="0"/>
  </r>
  <r>
    <n v="461535"/>
    <s v="    25049056000"/>
    <x v="0"/>
    <n v="20191018"/>
    <n v="6745"/>
    <n v="346041"/>
    <s v="ServiceRiser"/>
    <s v="1&quot;"/>
    <n v="282.13504433698415"/>
    <s v="99024086"/>
    <s v="(P)"/>
    <n v="60"/>
    <n v="60"/>
    <s v="DB 57874"/>
    <d v="2014-04-09T00:00:00"/>
    <s v="2&quot;"/>
    <n v="60"/>
    <s v="(P)"/>
    <s v="03398943"/>
    <x v="0"/>
    <x v="0"/>
  </r>
  <r>
    <n v="471290"/>
    <s v="    18042912000"/>
    <x v="0"/>
    <n v="20191018"/>
    <n v="12295"/>
    <n v="312479"/>
    <s v="TwoPoundMeter"/>
    <s v="1&quot;"/>
    <n v="177.64951912346967"/>
    <s v="93037535"/>
    <s v="(P)"/>
    <m/>
    <m/>
    <s v="DB 114139"/>
    <d v="2015-12-04T00:00:00"/>
    <s v="4&quot;"/>
    <n v="57"/>
    <s v="(P)"/>
    <s v="03438228"/>
    <x v="2"/>
    <x v="0"/>
  </r>
  <r>
    <n v="3111066"/>
    <s v="    26094922000"/>
    <x v="0"/>
    <n v="20191031"/>
    <n v="11454"/>
    <n v="522709"/>
    <s v="MultiMeterRiser"/>
    <s v="1&quot;"/>
    <n v="347.51482096725169"/>
    <s v="03135623"/>
    <s v="(P)"/>
    <n v="35"/>
    <n v="35"/>
    <s v="DB 97881"/>
    <d v="2014-03-28T00:00:00"/>
    <s v="2&quot;"/>
    <n v="35"/>
    <s v="(P)"/>
    <s v="03401118"/>
    <x v="0"/>
    <x v="0"/>
  </r>
  <r>
    <n v="2184759"/>
    <s v="    19182329000"/>
    <x v="0"/>
    <n v="20191114"/>
    <n v="26569"/>
    <n v="1541841"/>
    <s v="MultiMeterRiser"/>
    <s v="1&quot;"/>
    <n v="60.999999959258602"/>
    <s v="03346915"/>
    <s v="(P)"/>
    <n v="57"/>
    <n v="57"/>
    <s v="DB 292161"/>
    <d v="2011-08-09T00:00:00"/>
    <s v="4&quot;"/>
    <n v="57"/>
    <s v="(P)"/>
    <s v="03346224"/>
    <x v="2"/>
    <x v="0"/>
  </r>
  <r>
    <n v="3684133"/>
    <s v="    21104749000"/>
    <x v="0"/>
    <n v="20191023"/>
    <n v="29019"/>
    <n v="2982539"/>
    <s v="ServiceRiser"/>
    <s v="1&quot;"/>
    <n v="51.000000001233389"/>
    <s v="03402027"/>
    <s v="(P)"/>
    <n v="57"/>
    <n v="57"/>
    <s v="DB 7234"/>
    <d v="2014-04-25T00:00:00"/>
    <s v="2&quot;"/>
    <n v="57"/>
    <s v="(P)"/>
    <s v="03402020"/>
    <x v="0"/>
    <x v="0"/>
  </r>
  <r>
    <n v="2014662"/>
    <s v="    19811136000"/>
    <x v="0"/>
    <n v="20191113"/>
    <n v="33186"/>
    <n v="15426"/>
    <s v="ServiceRiser"/>
    <s v="3/4&quot;"/>
    <n v="17.026724370440519"/>
    <s v="S1004139-18"/>
    <s v="(W)"/>
    <n v="60"/>
    <n v="60"/>
    <s v="DB 64180"/>
    <d v="2015-11-03T00:00:00"/>
    <s v="1&quot;"/>
    <n v="60"/>
    <s v="(P)"/>
    <s v="03453949"/>
    <x v="3"/>
    <x v="0"/>
  </r>
  <r>
    <n v="3623284"/>
    <s v="    26565363000"/>
    <x v="0"/>
    <n v="20191112"/>
    <n v="20193"/>
    <n v="3873126"/>
    <s v="ServiceRiser"/>
    <s v="1&quot;"/>
    <n v="61.899218768909904"/>
    <s v="03448592"/>
    <s v="(P)"/>
    <n v="57"/>
    <n v="57"/>
    <s v="DB 257056"/>
    <d v="2015-04-16T00:00:00"/>
    <s v="1&quot;"/>
    <n v="57"/>
    <s v="(P)"/>
    <s v="03435728"/>
    <x v="3"/>
    <x v="0"/>
  </r>
  <r>
    <n v="2947177"/>
    <s v="    26551258000"/>
    <x v="0"/>
    <n v="20191017"/>
    <n v="14175"/>
    <n v="2792086"/>
    <s v="ServiceRiser"/>
    <s v="1&quot;"/>
    <n v="37.999999975686222"/>
    <s v="03399920"/>
    <s v="(P)"/>
    <n v="60"/>
    <n v="60"/>
    <s v="DB 15283"/>
    <d v="2012-10-18T00:00:00"/>
    <s v="2&quot;"/>
    <n v="60"/>
    <s v="(P)"/>
    <s v="03358663"/>
    <x v="0"/>
    <x v="0"/>
  </r>
  <r>
    <n v="3528006"/>
    <s v="    26020849000"/>
    <x v="0"/>
    <n v="20191031"/>
    <n v="11362"/>
    <n v="4380815"/>
    <s v="TwoPoundMeter"/>
    <s v="1&quot;"/>
    <n v="11.007055203893735"/>
    <s v="03514058"/>
    <s v="(P)"/>
    <n v="35"/>
    <n v="35"/>
    <s v="DB 94905"/>
    <d v="2009-03-06T00:00:00"/>
    <s v="1&quot;"/>
    <n v="35"/>
    <s v="(W)"/>
    <s v="03301383"/>
    <x v="4"/>
    <x v="0"/>
  </r>
  <r>
    <n v="3451286"/>
    <s v="    14230372000"/>
    <x v="0"/>
    <n v="20191108"/>
    <n v="13434"/>
    <n v="3441894"/>
    <s v="ServiceRiser"/>
    <s v="1/2&quot;"/>
    <n v="19.000000000838135"/>
    <s v="03409389"/>
    <s v="(P)"/>
    <n v="57"/>
    <n v="57"/>
    <s v="DB 138086"/>
    <d v="2014-05-22T00:00:00"/>
    <s v="1&quot;"/>
    <n v="57"/>
    <s v="(P)"/>
    <s v="03409389"/>
    <x v="3"/>
    <x v="0"/>
  </r>
  <r>
    <n v="3412157"/>
    <s v="    26394047000"/>
    <x v="0"/>
    <n v="20191029"/>
    <n v="644"/>
    <n v="725363"/>
    <s v="TwoPoundMeter"/>
    <s v="1&quot;"/>
    <n v="194.66300438729536"/>
    <s v="03205992"/>
    <s v="(P)"/>
    <n v="2"/>
    <n v="2"/>
    <s v="DB 24981"/>
    <d v="2009-01-01T00:00:00"/>
    <s v="2&quot;"/>
    <n v="60"/>
    <s v="(P)"/>
    <s v="03315894"/>
    <x v="0"/>
    <x v="0"/>
  </r>
  <r>
    <n v="327985"/>
    <s v="    13600656000"/>
    <x v="0"/>
    <n v="20191114"/>
    <n v="6375"/>
    <n v="4214347"/>
    <s v="ServiceRiser"/>
    <s v="1&quot;"/>
    <n v="29.584659433706584"/>
    <s v="03499728"/>
    <s v="(P)"/>
    <n v="60"/>
    <n v="60"/>
    <s v="DB 74962"/>
    <d v="2017-03-10T00:00:00"/>
    <s v="2&quot;"/>
    <n v="60"/>
    <s v="(P)"/>
    <s v="03492829"/>
    <x v="0"/>
    <x v="0"/>
  </r>
  <r>
    <n v="377592"/>
    <s v="    14476604000"/>
    <x v="0"/>
    <n v="20191111"/>
    <n v="4282"/>
    <n v="414673"/>
    <s v="ServiceRiser"/>
    <s v="1&quot;"/>
    <n v="103.37192735968851"/>
    <s v="95028890"/>
    <s v="(P)"/>
    <n v="40"/>
    <n v="40"/>
    <s v="DB 41908"/>
    <d v="2008-01-01T00:00:00"/>
    <s v="2&quot;"/>
    <n v="40"/>
    <s v="(P)"/>
    <s v="03202540"/>
    <x v="0"/>
    <x v="0"/>
  </r>
  <r>
    <n v="2258086"/>
    <s v="    26518494000"/>
    <x v="0"/>
    <n v="20191108"/>
    <n v="8238"/>
    <n v="1243819"/>
    <s v="ServiceRiser"/>
    <s v="1&quot;"/>
    <n v="112.78812125328965"/>
    <s v="03189764"/>
    <s v="(P)"/>
    <n v="45"/>
    <n v="45"/>
    <s v="DB 82459"/>
    <d v="2008-01-01T00:00:00"/>
    <s v="4&quot;"/>
    <n v="45"/>
    <s v="(P)"/>
    <s v="03193326"/>
    <x v="2"/>
    <x v="0"/>
  </r>
  <r>
    <n v="1208020"/>
    <s v="    08401339000"/>
    <x v="0"/>
    <n v="20191108"/>
    <n v="5973"/>
    <n v="395466"/>
    <s v="MultiMeterRiser"/>
    <s v="1&quot;"/>
    <n v="26.055511067728904"/>
    <s v="99028146"/>
    <s v="(P)"/>
    <n v="45"/>
    <n v="0"/>
    <s v="DB 49642"/>
    <d v="2010-09-29T00:00:00"/>
    <s v="2&quot;"/>
    <n v="45"/>
    <s v="(P)"/>
    <s v="03314998"/>
    <x v="0"/>
    <x v="0"/>
  </r>
  <r>
    <n v="2552824"/>
    <s v="    13490493000"/>
    <x v="0"/>
    <n v="20191111"/>
    <n v="4681"/>
    <n v="1737061"/>
    <s v="TwoPoundMeter"/>
    <s v="1&quot;"/>
    <n v="182.99999999135318"/>
    <s v="03348460"/>
    <s v="(P)"/>
    <n v="60"/>
    <n v="60"/>
    <s v="DB 5952"/>
    <d v="2011-09-13T00:00:00"/>
    <s v="6&quot;"/>
    <n v="60"/>
    <s v="(P)"/>
    <s v="03347811"/>
    <x v="6"/>
    <x v="0"/>
  </r>
  <r>
    <n v="1454982"/>
    <s v="    09340360000"/>
    <x v="0"/>
    <n v="20191105"/>
    <n v="9594"/>
    <n v="482030"/>
    <s v="TwoPoundMeter"/>
    <s v="1&quot;"/>
    <n v="174.05794054802035"/>
    <s v="03063880"/>
    <s v="(P)"/>
    <n v="45"/>
    <n v="45"/>
    <s v="DB 106188"/>
    <d v="2012-05-04T00:00:00"/>
    <s v="4&quot;"/>
    <n v="45"/>
    <s v="(P)"/>
    <s v="03354661"/>
    <x v="2"/>
    <x v="0"/>
  </r>
  <r>
    <n v="1948693"/>
    <s v="    26513628000"/>
    <x v="0"/>
    <n v="20191030"/>
    <n v="9532"/>
    <n v="606128"/>
    <s v="ServiceRiser"/>
    <s v="1&quot;"/>
    <n v="30.999925902402126"/>
    <s v="03175116"/>
    <s v="(P)"/>
    <n v="0"/>
    <n v="0"/>
    <s v="DB 84798"/>
    <d v="2008-01-01T00:00:00"/>
    <s v="2&quot;"/>
    <n v="60"/>
    <s v="(P)"/>
    <s v="03175125"/>
    <x v="0"/>
    <x v="0"/>
  </r>
  <r>
    <n v="3603264"/>
    <s v="    26540600000"/>
    <x v="0"/>
    <n v="20191024"/>
    <n v="2195"/>
    <n v="2052700"/>
    <s v="ServiceRiser"/>
    <s v="1&quot;"/>
    <n v="174.30328280725578"/>
    <s v="03361283"/>
    <s v="(P)"/>
    <n v="35"/>
    <n v="35"/>
    <s v="DB 36479"/>
    <d v="2008-01-01T00:00:00"/>
    <s v="2&quot;"/>
    <n v="35"/>
    <s v="(P)"/>
    <s v="03134446"/>
    <x v="0"/>
    <x v="0"/>
  </r>
  <r>
    <n v="1005971"/>
    <s v="    13233389000"/>
    <x v="0"/>
    <n v="20191114"/>
    <n v="25375"/>
    <n v="2075102"/>
    <s v="MultiMeterRiser"/>
    <s v="1&quot;"/>
    <n v="19.903437191774778"/>
    <s v="03310965"/>
    <s v="(P)"/>
    <n v="57"/>
    <n v="57"/>
    <s v="DB 233245"/>
    <d v="2010-12-30T00:00:00"/>
    <s v="2&quot;"/>
    <n v="57"/>
    <s v="(P)"/>
    <s v="03310964"/>
    <x v="0"/>
    <x v="0"/>
  </r>
  <r>
    <n v="2340554"/>
    <s v="    13252455000"/>
    <x v="0"/>
    <n v="20191018"/>
    <n v="21529"/>
    <n v="241918"/>
    <s v="TwoPoundMeter"/>
    <s v="1&quot;"/>
    <n v="135.02665467264498"/>
    <s v="S1043020-44"/>
    <s v="(W)"/>
    <n v="0"/>
    <n v="0"/>
    <s v="DB 137487"/>
    <d v="2010-08-16T00:00:00"/>
    <s v="4&quot;"/>
    <n v="57"/>
    <s v="(P)"/>
    <s v="03327111"/>
    <x v="2"/>
    <x v="0"/>
  </r>
  <r>
    <n v="3563807"/>
    <s v="    26578947000"/>
    <x v="0"/>
    <n v="20191024"/>
    <n v="17485"/>
    <n v="4170349"/>
    <s v="TwoPoundMeter"/>
    <s v="1&quot;"/>
    <n v="11.004442584296751"/>
    <s v="03497659"/>
    <s v="(P)"/>
    <n v="57"/>
    <n v="57"/>
    <s v="DB 207288"/>
    <d v="2015-10-21T00:00:00"/>
    <s v="2&quot;"/>
    <n v="57"/>
    <s v="(P)"/>
    <s v="03448298"/>
    <x v="0"/>
    <x v="0"/>
  </r>
  <r>
    <n v="2670457"/>
    <s v="    13333213000"/>
    <x v="0"/>
    <n v="20191030"/>
    <n v="10281"/>
    <n v="346161"/>
    <s v="TwoPoundMeter"/>
    <s v="1&quot;"/>
    <n v="264.55643144389626"/>
    <s v="01121880"/>
    <s v="(P)"/>
    <n v="0"/>
    <n v="0"/>
    <s v="DB 228696"/>
    <d v="2018-11-30T00:00:00"/>
    <s v="2&quot;"/>
    <n v="45"/>
    <s v="(P)"/>
    <s v="03527740"/>
    <x v="0"/>
    <x v="0"/>
  </r>
  <r>
    <n v="3312337"/>
    <s v="    13472320000"/>
    <x v="0"/>
    <n v="20191112"/>
    <n v="3864"/>
    <n v="1009810"/>
    <s v="ServiceRiser"/>
    <s v="1&quot;"/>
    <n v="83.116228435743636"/>
    <s v="03332956"/>
    <s v="(P)"/>
    <n v="2"/>
    <n v="2"/>
    <s v="DB 44428"/>
    <d v="2010-08-06T00:00:00"/>
    <s v="6&quot;"/>
    <n v="60"/>
    <s v="(P)"/>
    <s v="03332942"/>
    <x v="6"/>
    <x v="0"/>
  </r>
  <r>
    <n v="3371400"/>
    <s v="    26570146000"/>
    <x v="0"/>
    <n v="20191022"/>
    <n v="3964"/>
    <n v="3951927"/>
    <s v="MultiMeterRiser"/>
    <s v="1&quot;"/>
    <n v="239.67831132951889"/>
    <s v="03480298"/>
    <s v="(P)"/>
    <n v="35"/>
    <n v="35"/>
    <s v="DB 9494"/>
    <d v="2016-09-22T00:00:00"/>
    <s v="4&quot;"/>
    <n v="35"/>
    <s v="(P)"/>
    <s v="03480406"/>
    <x v="2"/>
    <x v="0"/>
  </r>
  <r>
    <n v="105611"/>
    <s v="    04311479000"/>
    <x v="0"/>
    <n v="20191029"/>
    <n v="8514"/>
    <n v="1021012"/>
    <s v="ServiceRiser"/>
    <s v="1/2&quot;"/>
    <n v="117.17483707633349"/>
    <s v="03331983"/>
    <s v="(P)"/>
    <m/>
    <m/>
    <s v="DB 74140"/>
    <d v="2010-08-24T00:00:00"/>
    <s v="2&quot;"/>
    <n v="60"/>
    <s v="(P)"/>
    <s v="03313024"/>
    <x v="0"/>
    <x v="0"/>
  </r>
  <r>
    <n v="3432660"/>
    <s v="    26404700000"/>
    <x v="0"/>
    <n v="20191111"/>
    <n v="225"/>
    <n v="3362685"/>
    <s v="ServiceRiser"/>
    <s v="1&quot;"/>
    <n v="73.435397602792349"/>
    <s v="03432904"/>
    <s v="(P)"/>
    <n v="60"/>
    <n v="60"/>
    <s v="DB 36899"/>
    <d v="2008-01-01T00:00:00"/>
    <s v="4&quot;"/>
    <n v="60"/>
    <s v="(P)"/>
    <s v="03198062"/>
    <x v="2"/>
    <x v="0"/>
  </r>
  <r>
    <n v="3292895"/>
    <s v="    25019256000"/>
    <x v="0"/>
    <n v="20191112"/>
    <n v="20844"/>
    <n v="253059"/>
    <s v="TwoPoundMeter"/>
    <s v="1&quot;"/>
    <n v="85.603752585611588"/>
    <s v="97012337"/>
    <s v="(P)"/>
    <n v="0"/>
    <n v="0"/>
    <s v="DB 297333"/>
    <d v="2011-01-21T00:00:00"/>
    <s v="4&quot;"/>
    <n v="57"/>
    <s v="(P)"/>
    <s v="03338043"/>
    <x v="2"/>
    <x v="0"/>
  </r>
  <r>
    <n v="269157"/>
    <s v="    07341140000"/>
    <x v="0"/>
    <n v="20191106"/>
    <n v="9491"/>
    <n v="2544394"/>
    <s v="ServiceRiser"/>
    <s v="1&quot;"/>
    <n v="65.999999988810814"/>
    <s v="03365930"/>
    <s v="(P)"/>
    <n v="45"/>
    <n v="45"/>
    <s v="DB 92988"/>
    <d v="2013-07-12T00:00:00"/>
    <s v="2&quot;"/>
    <n v="45"/>
    <s v="(P)"/>
    <s v="03365689"/>
    <x v="0"/>
    <x v="0"/>
  </r>
  <r>
    <n v="323203"/>
    <s v="    12483372000"/>
    <x v="0"/>
    <n v="20191112"/>
    <n v="4504"/>
    <n v="413193"/>
    <s v="ServiceRiser"/>
    <s v="1&quot;"/>
    <n v="57.227383862381885"/>
    <s v="96003489"/>
    <s v="(P)"/>
    <n v="0"/>
    <n v="0"/>
    <s v="DB 43092"/>
    <d v="2014-05-12T00:00:00"/>
    <s v="2&quot;"/>
    <n v="55"/>
    <s v="(P)"/>
    <s v="03403232"/>
    <x v="0"/>
    <x v="0"/>
  </r>
  <r>
    <n v="444925"/>
    <s v="    17093030000"/>
    <x v="0"/>
    <n v="20191104"/>
    <n v="24638"/>
    <n v="1457436"/>
    <s v="ServiceRiser"/>
    <s v="1&quot;"/>
    <n v="51.920481222338566"/>
    <s v="03342667"/>
    <s v="(P)"/>
    <n v="57"/>
    <n v="57"/>
    <s v="DB 294563"/>
    <d v="2011-05-17T00:00:00"/>
    <s v="2&quot;"/>
    <n v="57"/>
    <s v="(P)"/>
    <s v="03342632"/>
    <x v="0"/>
    <x v="0"/>
  </r>
  <r>
    <n v="1185925"/>
    <s v="    13073687000"/>
    <x v="0"/>
    <n v="20191018"/>
    <n v="13474"/>
    <n v="2740462"/>
    <s v="ServiceRiser"/>
    <s v="3/4&quot;"/>
    <n v="228.54245291527565"/>
    <s v="03395599"/>
    <s v="(W)"/>
    <n v="57"/>
    <n v="57"/>
    <s v="DB 135718"/>
    <d v="2013-06-20T00:00:00"/>
    <s v="2&quot;"/>
    <n v="57"/>
    <s v="(P)"/>
    <s v="03355743"/>
    <x v="0"/>
    <x v="0"/>
  </r>
  <r>
    <n v="3696456"/>
    <s v="    26582400000"/>
    <x v="0"/>
    <n v="20191018"/>
    <n v="30176"/>
    <n v="4576784"/>
    <s v="GasSupplyMeter"/>
    <s v="2&quot;"/>
    <n v="11.771012668083475"/>
    <s v="03513972"/>
    <s v="(P)"/>
    <n v="57"/>
    <n v="57"/>
    <s v="DB 275753"/>
    <d v="2009-01-01T00:00:00"/>
    <s v="6&quot;"/>
    <n v="57"/>
    <s v="(P)"/>
    <s v="03301770"/>
    <x v="6"/>
    <x v="0"/>
  </r>
  <r>
    <n v="2572057"/>
    <s v="    26532506000"/>
    <x v="0"/>
    <n v="20191105"/>
    <n v="7948"/>
    <n v="1717461"/>
    <s v="TwoPoundMeter"/>
    <s v="1&quot;"/>
    <n v="104.99999917083414"/>
    <s v="03349907"/>
    <s v="(P)"/>
    <n v="60"/>
    <n v="60"/>
    <s v="DB 92949"/>
    <d v="2011-10-31T00:00:00"/>
    <s v="2&quot;"/>
    <n v="60"/>
    <s v="(P)"/>
    <s v="03349909"/>
    <x v="0"/>
    <x v="0"/>
  </r>
  <r>
    <n v="3746269"/>
    <s v="    26047770000"/>
    <x v="0"/>
    <n v="20191018"/>
    <n v="29601"/>
    <n v="4929675"/>
    <s v="TwoPoundMeter"/>
    <s v="1&quot;"/>
    <n v="48.999999989997477"/>
    <s v="03554810"/>
    <s v="(P)"/>
    <n v="57"/>
    <n v="57"/>
    <s v="DB 275947"/>
    <d v="2018-12-10T00:00:00"/>
    <s v="2&quot;"/>
    <n v="57"/>
    <s v="(P)"/>
    <s v="03554809"/>
    <x v="0"/>
    <x v="0"/>
  </r>
  <r>
    <n v="3863025"/>
    <s v="    26590333000"/>
    <x v="0"/>
    <n v="20191025"/>
    <n v="2112"/>
    <n v="4777260"/>
    <s v="TwoPoundMeter"/>
    <s v="1&quot;"/>
    <n v="14.999999991411075"/>
    <s v="03535983"/>
    <s v="(P)"/>
    <n v="35"/>
    <n v="35"/>
    <s v="DB 33510"/>
    <d v="2018-08-03T00:00:00"/>
    <s v="2&quot;"/>
    <n v="35"/>
    <s v="(P)"/>
    <s v="03535592"/>
    <x v="0"/>
    <x v="0"/>
  </r>
  <r>
    <n v="87291"/>
    <s v="    04851949000"/>
    <x v="0"/>
    <n v="20191101"/>
    <n v="2013"/>
    <n v="3414693"/>
    <s v="ServiceRiser"/>
    <s v="1&quot;"/>
    <n v="99.999999991086355"/>
    <s v="03431486"/>
    <s v="(P)"/>
    <n v="45"/>
    <n v="45"/>
    <s v="DB 21720"/>
    <d v="2015-07-07T00:00:00"/>
    <s v="2&quot;"/>
    <n v="45"/>
    <s v="(P)"/>
    <s v="03428840"/>
    <x v="0"/>
    <x v="0"/>
  </r>
  <r>
    <n v="1985496"/>
    <s v="    26513541000"/>
    <x v="0"/>
    <n v="20191024"/>
    <n v="11692"/>
    <n v="609476"/>
    <s v="ServiceRiser"/>
    <s v="1&quot;"/>
    <n v="35.406024335482492"/>
    <s v="03176748"/>
    <s v="(P)"/>
    <n v="60"/>
    <n v="60"/>
    <s v="DB 60708"/>
    <d v="2008-01-01T00:00:00"/>
    <s v="2&quot;"/>
    <n v="60"/>
    <s v="(P)"/>
    <s v="03175436"/>
    <x v="0"/>
    <x v="0"/>
  </r>
  <r>
    <n v="3779717"/>
    <s v="    26327035000"/>
    <x v="0"/>
    <n v="20191104"/>
    <n v="2009"/>
    <n v="2445573"/>
    <s v="TwoPoundMeter"/>
    <s v="1&quot;"/>
    <n v="116.99999999094919"/>
    <s v="03374708"/>
    <s v="(P)"/>
    <n v="45"/>
    <n v="45"/>
    <s v="DB 26582"/>
    <d v="2013-05-06T00:00:00"/>
    <s v="2&quot;"/>
    <n v="45"/>
    <s v="(P)"/>
    <s v="03374713"/>
    <x v="0"/>
    <x v="0"/>
  </r>
  <r>
    <n v="225453"/>
    <s v="    09012785000"/>
    <x v="0"/>
    <n v="20191114"/>
    <n v="27168"/>
    <n v="103997"/>
    <s v="ServiceRiser"/>
    <s v="1&quot;"/>
    <n v="32.977233801827971"/>
    <s v="03324460"/>
    <s v="(P)"/>
    <n v="57"/>
    <n v="2"/>
    <s v="DB 231484"/>
    <d v="2009-01-01T00:00:00"/>
    <s v="2&quot;"/>
    <n v="57"/>
    <s v="(P)"/>
    <s v="03301801"/>
    <x v="0"/>
    <x v="0"/>
  </r>
  <r>
    <n v="1053341"/>
    <s v="    13872167000"/>
    <x v="0"/>
    <n v="20191030"/>
    <n v="737"/>
    <n v="5232502"/>
    <s v="ServiceRiser"/>
    <s v="1&quot;"/>
    <n v="19.999999993740794"/>
    <s v="03558608"/>
    <s v="(P)"/>
    <n v="45"/>
    <n v="45"/>
    <s v="DB 301939"/>
    <d v="2019-08-01T00:00:00"/>
    <s v="2&quot;"/>
    <n v="45"/>
    <s v="(P)"/>
    <s v="03558599"/>
    <x v="0"/>
    <x v="0"/>
  </r>
  <r>
    <n v="3717126"/>
    <s v="    26572181000"/>
    <x v="0"/>
    <n v="20191112"/>
    <n v="16867"/>
    <n v="4280781"/>
    <s v="ServiceRiser"/>
    <s v="1&quot;"/>
    <n v="65.633548167319418"/>
    <s v="03502439"/>
    <s v="(P)"/>
    <n v="57"/>
    <n v="57"/>
    <s v="DB 10563"/>
    <d v="2016-11-15T00:00:00"/>
    <s v="2&quot;"/>
    <n v="57"/>
    <s v="(P)"/>
    <s v="03481664"/>
    <x v="0"/>
    <x v="0"/>
  </r>
  <r>
    <n v="2200498"/>
    <s v="    26518496000"/>
    <x v="0"/>
    <n v="20191108"/>
    <n v="8209"/>
    <n v="1243820"/>
    <s v="ServiceRiser"/>
    <s v="1&quot;"/>
    <n v="149.25010610252747"/>
    <s v="03193346"/>
    <s v="(P)"/>
    <n v="45"/>
    <n v="45"/>
    <s v="DB 82459"/>
    <d v="2008-01-01T00:00:00"/>
    <s v="4&quot;"/>
    <n v="45"/>
    <s v="(P)"/>
    <s v="03193326"/>
    <x v="2"/>
    <x v="0"/>
  </r>
  <r>
    <n v="3439917"/>
    <s v="    19321683000"/>
    <x v="0"/>
    <n v="20191104"/>
    <n v="10922"/>
    <n v="599906"/>
    <s v="ServiceRiser"/>
    <s v="1&quot;"/>
    <n v="328.94043046620442"/>
    <s v="95007456"/>
    <s v="(P)"/>
    <n v="0"/>
    <n v="0"/>
    <s v="DB 95624"/>
    <d v="2008-01-01T00:00:00"/>
    <s v="2&quot;"/>
    <n v="60"/>
    <s v="(P)"/>
    <s v="03200183"/>
    <x v="0"/>
    <x v="0"/>
  </r>
  <r>
    <n v="60726"/>
    <s v="    02856586000"/>
    <x v="0"/>
    <n v="20191029"/>
    <n v="460"/>
    <n v="1249021"/>
    <s v="ServiceRiser"/>
    <s v="1/2&quot;"/>
    <n v="45.862221896545201"/>
    <s v="03336277"/>
    <s v="(P)"/>
    <n v="45"/>
    <n v="45"/>
    <s v="DB 35105"/>
    <d v="2010-12-03T00:00:00"/>
    <s v="2&quot;"/>
    <n v="45"/>
    <s v="(P)"/>
    <s v="03336070"/>
    <x v="0"/>
    <x v="0"/>
  </r>
  <r>
    <n v="79146"/>
    <s v="    03311961000"/>
    <x v="0"/>
    <n v="20191028"/>
    <n v="8978"/>
    <n v="643577"/>
    <s v="ServiceRiser"/>
    <s v="2&quot;"/>
    <n v="15.72101771916145"/>
    <s v="S2112023-41"/>
    <s v="(P)"/>
    <n v="60"/>
    <n v="60"/>
    <s v="DB 74139"/>
    <d v="2009-11-04T00:00:00"/>
    <s v="2&quot;"/>
    <n v="28"/>
    <s v="(P)"/>
    <s v="03314778"/>
    <x v="0"/>
    <x v="0"/>
  </r>
  <r>
    <n v="3460698"/>
    <s v="    26343807000"/>
    <x v="0"/>
    <n v="20191018"/>
    <n v="6786"/>
    <n v="4197550"/>
    <s v="TwoPoundMeter"/>
    <s v="1&quot;"/>
    <n v="20.272102891396244"/>
    <s v="03500005"/>
    <s v="(P)"/>
    <n v="60"/>
    <n v="60"/>
    <s v="DB 56033"/>
    <d v="2015-06-26T00:00:00"/>
    <s v="2&quot;"/>
    <n v="60"/>
    <s v="(P)"/>
    <s v="03437465"/>
    <x v="0"/>
    <x v="0"/>
  </r>
  <r>
    <n v="2612661"/>
    <s v="    07897109000"/>
    <x v="0"/>
    <n v="20191104"/>
    <n v="3238"/>
    <n v="1813061"/>
    <s v="TwoPoundMeter"/>
    <s v="1&quot;"/>
    <n v="278.52587873027949"/>
    <s v="03353220"/>
    <s v="(P)"/>
    <n v="45"/>
    <n v="45"/>
    <s v="DB 20808"/>
    <d v="2011-12-15T00:00:00"/>
    <s v="2&quot;"/>
    <n v="45"/>
    <s v="(P)"/>
    <s v="03354230"/>
    <x v="0"/>
    <x v="0"/>
  </r>
  <r>
    <n v="1657666"/>
    <s v="    13861788000"/>
    <x v="0"/>
    <n v="20191101"/>
    <n v="1325"/>
    <n v="1635458"/>
    <s v="MultiMeterRiser"/>
    <s v="1&quot;"/>
    <n v="49.866267862360715"/>
    <s v="03343926"/>
    <s v="(P)"/>
    <n v="45"/>
    <n v="45"/>
    <s v="DB 23443"/>
    <d v="2011-06-29T00:00:00"/>
    <s v="2&quot;"/>
    <n v="45"/>
    <s v="(P)"/>
    <s v="03342631"/>
    <x v="0"/>
    <x v="0"/>
  </r>
  <r>
    <n v="1514061"/>
    <s v="    26410342000"/>
    <x v="0"/>
    <n v="20191112"/>
    <n v="20519"/>
    <n v="647342"/>
    <s v="TwoPoundMeter"/>
    <s v="1&quot;"/>
    <n v="41.095317565007981"/>
    <s v="03059361"/>
    <s v="(P)"/>
    <n v="0"/>
    <n v="0"/>
    <s v="DB 254437"/>
    <d v="2009-01-01T00:00:00"/>
    <s v="2&quot;"/>
    <n v="57"/>
    <s v="(P)"/>
    <s v="03318353"/>
    <x v="0"/>
    <x v="0"/>
  </r>
  <r>
    <n v="1731229"/>
    <s v="    25079497000"/>
    <x v="0"/>
    <n v="20191111"/>
    <n v="10941"/>
    <n v="329695"/>
    <s v="ServiceRiser"/>
    <s v="1&quot;"/>
    <n v="243.77324222959533"/>
    <s v="00029221"/>
    <s v="(P)"/>
    <n v="0"/>
    <n v="0"/>
    <s v="DB 99899"/>
    <d v="2011-07-26T00:00:00"/>
    <s v="2&quot;"/>
    <n v="60"/>
    <s v="(P)"/>
    <s v="03345575"/>
    <x v="0"/>
    <x v="0"/>
  </r>
  <r>
    <n v="3330290"/>
    <s v="    26564377000"/>
    <x v="0"/>
    <n v="20191024"/>
    <n v="17494"/>
    <n v="3875967"/>
    <s v="ServiceRiser"/>
    <s v="1&quot;"/>
    <n v="34.000000000064546"/>
    <s v="03472122"/>
    <s v="(P)"/>
    <n v="57"/>
    <n v="57"/>
    <s v="DB 207308"/>
    <d v="2015-07-01T00:00:00"/>
    <s v="2&quot;"/>
    <n v="57"/>
    <s v="(P)"/>
    <s v="03438685"/>
    <x v="0"/>
    <x v="0"/>
  </r>
  <r>
    <n v="3156917"/>
    <s v="    26559894000"/>
    <x v="0"/>
    <n v="20191108"/>
    <n v="7644"/>
    <n v="3273473"/>
    <s v="TwoPoundMeter"/>
    <s v="1&quot;"/>
    <n v="78.999999941038311"/>
    <s v="03431147"/>
    <s v="(P)"/>
    <n v="60"/>
    <n v="60"/>
    <s v="DB 76573"/>
    <d v="2014-10-23T00:00:00"/>
    <s v="2&quot;"/>
    <n v="60"/>
    <s v="(P)"/>
    <s v="03420627"/>
    <x v="0"/>
    <x v="0"/>
  </r>
  <r>
    <n v="3808321"/>
    <s v="    26597944000"/>
    <x v="0"/>
    <n v="20191023"/>
    <n v="2944"/>
    <n v="5096503"/>
    <s v="TwoPoundMeter"/>
    <s v="1&quot;"/>
    <n v="12.000730388604627"/>
    <s v="03575013"/>
    <s v="(P)"/>
    <n v="45"/>
    <n v="45"/>
    <s v="DB 64562"/>
    <d v="2016-10-17T00:00:00"/>
    <s v="2&quot;"/>
    <n v="45"/>
    <s v="(P)"/>
    <s v="03469949"/>
    <x v="0"/>
    <x v="0"/>
  </r>
  <r>
    <n v="942961"/>
    <s v="    25015718000"/>
    <x v="0"/>
    <n v="20191112"/>
    <n v="21088"/>
    <n v="245575"/>
    <s v="TwoPoundMeter"/>
    <s v="1&quot;"/>
    <n v="19.371135690059209"/>
    <s v="98033730"/>
    <s v="(P)"/>
    <n v="57"/>
    <n v="57"/>
    <s v="DB 256972"/>
    <d v="2013-07-10T00:00:00"/>
    <s v="2&quot;"/>
    <n v="57"/>
    <s v="(P)"/>
    <s v="03380433"/>
    <x v="0"/>
    <x v="0"/>
  </r>
  <r>
    <n v="1492699"/>
    <s v="    04856594000"/>
    <x v="0"/>
    <n v="20191101"/>
    <n v="1887"/>
    <n v="3299080"/>
    <s v="ServiceRiser"/>
    <s v="1&quot;"/>
    <n v="47.999999986560454"/>
    <s v="03425180"/>
    <s v="(P)"/>
    <n v="45"/>
    <n v="45"/>
    <s v="DB 26642"/>
    <d v="2015-03-11T00:00:00"/>
    <s v="2&quot;"/>
    <n v="45"/>
    <s v="(P)"/>
    <s v="03425170"/>
    <x v="0"/>
    <x v="0"/>
  </r>
  <r>
    <n v="3708284"/>
    <s v="    08401332000"/>
    <x v="0"/>
    <n v="20191108"/>
    <n v="5970"/>
    <n v="395458"/>
    <s v="ServiceRiser"/>
    <s v="1/2&quot;"/>
    <n v="11.259170960131915"/>
    <s v="92004298"/>
    <s v="(P)"/>
    <n v="45"/>
    <n v="0"/>
    <s v="DB 49642"/>
    <d v="2010-09-29T00:00:00"/>
    <s v="2&quot;"/>
    <n v="45"/>
    <s v="(P)"/>
    <s v="03314998"/>
    <x v="0"/>
    <x v="0"/>
  </r>
  <r>
    <n v="2364884"/>
    <s v="    26526587000"/>
    <x v="0"/>
    <n v="20191114"/>
    <n v="31409"/>
    <n v="664158"/>
    <s v="TwoPoundMeter"/>
    <s v="2&quot;"/>
    <n v="399.92796354633572"/>
    <s v="03317598"/>
    <s v="(P)"/>
    <n v="2"/>
    <n v="2"/>
    <s v="DB 5672"/>
    <d v="2009-12-30T00:00:00"/>
    <s v="2&quot;"/>
    <n v="57"/>
    <s v="(P)"/>
    <s v="03317711"/>
    <x v="0"/>
    <x v="0"/>
  </r>
  <r>
    <n v="908301"/>
    <s v="    25053271000"/>
    <x v="0"/>
    <n v="20191106"/>
    <n v="10228"/>
    <n v="346865"/>
    <s v="TwoPoundMeter"/>
    <s v="1/2&quot;"/>
    <n v="221.68181681305683"/>
    <s v="91029816"/>
    <s v="(P)"/>
    <n v="45"/>
    <n v="45"/>
    <s v="DB 105210"/>
    <d v="2012-10-16T00:00:00"/>
    <s v="4&quot;"/>
    <n v="45"/>
    <s v="(P)"/>
    <s v="03352014"/>
    <x v="2"/>
    <x v="0"/>
  </r>
  <r>
    <n v="3294752"/>
    <s v="    16500440000"/>
    <x v="0"/>
    <n v="20191114"/>
    <n v="12848"/>
    <n v="2707262"/>
    <s v="ServiceRiser"/>
    <s v="1&quot;"/>
    <n v="56.000000024721821"/>
    <s v="03382839"/>
    <s v="(P)"/>
    <n v="60"/>
    <n v="60"/>
    <s v="DB 137769"/>
    <d v="2013-06-11T00:00:00"/>
    <s v="2&quot;"/>
    <n v="60"/>
    <s v="(P)"/>
    <s v="03382776"/>
    <x v="0"/>
    <x v="0"/>
  </r>
  <r>
    <n v="3620830"/>
    <s v="    07274200000"/>
    <x v="0"/>
    <n v="20191112"/>
    <n v="21193"/>
    <n v="5050073"/>
    <s v="ServiceRiser"/>
    <s v="1&quot;"/>
    <n v="21.999999986065067"/>
    <s v="03520725"/>
    <s v="(P)"/>
    <n v="57"/>
    <n v="57"/>
    <s v="DB 257307"/>
    <d v="2018-01-16T00:00:00"/>
    <s v="2&quot;"/>
    <n v="57"/>
    <s v="(P)"/>
    <s v="03520724"/>
    <x v="0"/>
    <x v="0"/>
  </r>
  <r>
    <n v="2209013"/>
    <s v="    13872477000"/>
    <x v="0"/>
    <n v="20191031"/>
    <n v="733"/>
    <n v="5232504"/>
    <s v="ServiceRiser"/>
    <s v="1&quot;"/>
    <n v="111.00000000306197"/>
    <s v="03558615"/>
    <s v="(P)"/>
    <n v="45"/>
    <n v="45"/>
    <s v="DB 301939"/>
    <d v="2019-08-01T00:00:00"/>
    <s v="2&quot;"/>
    <n v="45"/>
    <s v="(P)"/>
    <s v="03558599"/>
    <x v="0"/>
    <x v="0"/>
  </r>
  <r>
    <n v="102611"/>
    <s v="    04236095000"/>
    <x v="0"/>
    <n v="20191112"/>
    <n v="20488"/>
    <n v="611197"/>
    <s v="TwoPoundMeter"/>
    <s v="1/2&quot;"/>
    <n v="12.182960381247071"/>
    <s v="S1045041-12"/>
    <s v="(P)"/>
    <n v="0"/>
    <n v="0"/>
    <s v="DB 254763"/>
    <d v="2009-10-23T00:00:00"/>
    <s v="2&quot;"/>
    <n v="57"/>
    <s v="(P)"/>
    <s v="03319284"/>
    <x v="0"/>
    <x v="0"/>
  </r>
  <r>
    <n v="2961494"/>
    <s v="    08131971000"/>
    <x v="0"/>
    <n v="20191114"/>
    <n v="24484"/>
    <n v="149130"/>
    <s v="TwoPoundMeter"/>
    <s v="3/4&quot;"/>
    <n v="50.418284932557839"/>
    <s v="S1033032-18"/>
    <s v="(W)"/>
    <n v="57"/>
    <n v="57"/>
    <s v="DB 9665"/>
    <d v="2012-02-03T00:00:00"/>
    <s v="2&quot;"/>
    <n v="57"/>
    <s v="(W)"/>
    <s v="03355779"/>
    <x v="1"/>
    <x v="0"/>
  </r>
  <r>
    <n v="3748304"/>
    <s v="    26341399000"/>
    <x v="0"/>
    <n v="20191104"/>
    <n v="1337"/>
    <n v="5057273"/>
    <s v="TwoPoundMeter"/>
    <s v="1&quot;"/>
    <n v="64.999999998919151"/>
    <s v="03520644"/>
    <s v="(P)"/>
    <n v="45"/>
    <n v="45"/>
    <s v="DB 54682"/>
    <d v="2017-10-24T00:00:00"/>
    <s v="2&quot;"/>
    <n v="45"/>
    <s v="(P)"/>
    <s v="03520645"/>
    <x v="0"/>
    <x v="0"/>
  </r>
  <r>
    <n v="2934363"/>
    <s v="    26550066000"/>
    <x v="0"/>
    <n v="20191021"/>
    <n v="12647"/>
    <n v="2785269"/>
    <s v="ServiceRiser"/>
    <s v="1&quot;"/>
    <n v="129.99999997699462"/>
    <s v="03398091"/>
    <s v="(P)"/>
    <n v="57"/>
    <n v="57"/>
    <s v="DB 114113"/>
    <d v="2014-01-02T00:00:00"/>
    <s v="1&quot;"/>
    <n v="57"/>
    <s v="(P)"/>
    <s v="03398094"/>
    <x v="3"/>
    <x v="0"/>
  </r>
  <r>
    <n v="2919198"/>
    <s v="    09272350000"/>
    <x v="0"/>
    <n v="20191025"/>
    <n v="20736"/>
    <n v="2627252"/>
    <s v="TwoPoundMeter"/>
    <s v="1&quot;"/>
    <n v="27.059998661873848"/>
    <s v="03391592"/>
    <s v="(P)"/>
    <n v="57"/>
    <n v="57"/>
    <s v="DB 7185"/>
    <d v="2013-04-23T00:00:00"/>
    <s v="2&quot;"/>
    <n v="57"/>
    <s v="(P)"/>
    <s v="03380830"/>
    <x v="0"/>
    <x v="0"/>
  </r>
  <r>
    <n v="2099652"/>
    <s v="    11872004000"/>
    <x v="0"/>
    <n v="20191031"/>
    <n v="741"/>
    <n v="5232501"/>
    <s v="ServiceRiser"/>
    <s v="1&quot;"/>
    <n v="66.999999993906215"/>
    <s v="03558572"/>
    <s v="(P)"/>
    <n v="45"/>
    <n v="45"/>
    <s v="DB 298729"/>
    <d v="2019-08-01T00:00:00"/>
    <s v="2&quot;"/>
    <n v="45"/>
    <s v="(P)"/>
    <s v="03558559"/>
    <x v="0"/>
    <x v="0"/>
  </r>
  <r>
    <n v="3575430"/>
    <s v="    26517802000"/>
    <x v="0"/>
    <n v="20191111"/>
    <n v="6"/>
    <n v="4495981"/>
    <s v="ServiceRiser"/>
    <s v="1&quot;"/>
    <n v="30.000000002271506"/>
    <s v="03515900"/>
    <s v="(P)"/>
    <n v="60"/>
    <n v="60"/>
    <s v="DB 11783"/>
    <d v="2017-12-07T00:00:00"/>
    <s v="2&quot;"/>
    <n v="60"/>
    <s v="(P)"/>
    <s v="03524482"/>
    <x v="0"/>
    <x v="0"/>
  </r>
  <r>
    <n v="3846730"/>
    <s v="    26579734000"/>
    <x v="0"/>
    <n v="20191018"/>
    <n v="27245"/>
    <n v="4419577"/>
    <s v="ServiceRiser"/>
    <s v="2&quot;"/>
    <n v="295.97628464750676"/>
    <s v="03508758"/>
    <s v="(P)"/>
    <n v="57"/>
    <n v="57"/>
    <s v="DB 275933"/>
    <d v="2017-10-12T00:00:00"/>
    <s v="4&quot;"/>
    <n v="57"/>
    <s v="(P)"/>
    <s v="03509055"/>
    <x v="2"/>
    <x v="0"/>
  </r>
  <r>
    <n v="3654319"/>
    <s v="    26568809000"/>
    <x v="0"/>
    <n v="20191025"/>
    <n v="21196"/>
    <n v="4735662"/>
    <s v="ServiceRiser"/>
    <s v="2&quot;"/>
    <n v="77.000000040758138"/>
    <s v="03536521"/>
    <s v="(P)"/>
    <n v="57"/>
    <n v="57"/>
    <s v="DB 256907"/>
    <d v="2010-03-16T00:00:00"/>
    <s v="2&quot;"/>
    <n v="57"/>
    <s v="(P)"/>
    <s v="03300222"/>
    <x v="0"/>
    <x v="0"/>
  </r>
  <r>
    <n v="3200417"/>
    <s v="    03311642000"/>
    <x v="0"/>
    <n v="20191028"/>
    <n v="8964"/>
    <n v="3537502"/>
    <s v="TwoPoundMeter"/>
    <s v="1&quot;"/>
    <n v="245.99999997769527"/>
    <s v="03442524"/>
    <s v="(P)"/>
    <n v="60"/>
    <n v="60"/>
    <s v="DB 86792"/>
    <d v="2015-09-01T00:00:00"/>
    <s v="2&quot;"/>
    <n v="60"/>
    <s v="(P)"/>
    <s v="03442525"/>
    <x v="0"/>
    <x v="0"/>
  </r>
  <r>
    <n v="2681713"/>
    <s v="    01313642000"/>
    <x v="0"/>
    <n v="20191024"/>
    <n v="11883"/>
    <n v="5168499"/>
    <s v="ServiceRiser"/>
    <s v="1&quot;"/>
    <n v="15.000000007880159"/>
    <s v="03506066"/>
    <s v="(P)"/>
    <n v="35"/>
    <n v="35"/>
    <s v="DB 228330"/>
    <d v="2018-05-07T00:00:00"/>
    <s v="2&quot;"/>
    <n v="35"/>
    <s v="(P)"/>
    <s v="03506064"/>
    <x v="0"/>
    <x v="0"/>
  </r>
  <r>
    <n v="414648"/>
    <s v="    16858426000"/>
    <x v="0"/>
    <n v="20191017"/>
    <n v="669"/>
    <n v="450644"/>
    <s v="GasSupplyMeter"/>
    <s v="2&quot;"/>
    <n v="142.39730033438761"/>
    <s v="S2238010-12"/>
    <s v="(P)"/>
    <n v="0"/>
    <n v="0"/>
    <s v="DB 26492"/>
    <d v="2011-12-20T00:00:00"/>
    <s v="2&quot;"/>
    <n v="45"/>
    <s v="(P)"/>
    <s v="03353084"/>
    <x v="0"/>
    <x v="0"/>
  </r>
  <r>
    <n v="215635"/>
    <s v="    08421029000"/>
    <x v="0"/>
    <n v="20191108"/>
    <n v="5714"/>
    <n v="397100"/>
    <s v="ServiceRiser"/>
    <s v="3/4&quot;"/>
    <n v="39.075682511115303"/>
    <s v="S2153013-21"/>
    <s v="(W)"/>
    <n v="45"/>
    <n v="45"/>
    <s v="DB 12378"/>
    <d v="2018-02-26T00:00:00"/>
    <s v="1&quot;"/>
    <n v="45"/>
    <s v="(W)"/>
    <s v="03532579"/>
    <x v="4"/>
    <x v="0"/>
  </r>
  <r>
    <n v="3237962"/>
    <s v="    25080140000"/>
    <x v="0"/>
    <n v="20191107"/>
    <n v="3780"/>
    <n v="3782707"/>
    <s v="TwoPoundMeter"/>
    <s v="1&quot;"/>
    <n v="30.000000033352755"/>
    <s v="03463364"/>
    <s v="(P)"/>
    <n v="40"/>
    <n v="40"/>
    <s v="DB 8866"/>
    <d v="2016-04-04T00:00:00"/>
    <s v="2&quot;"/>
    <n v="40"/>
    <s v="(P)"/>
    <s v="03463366"/>
    <x v="0"/>
    <x v="0"/>
  </r>
  <r>
    <n v="3752056"/>
    <s v="    26587515000"/>
    <x v="0"/>
    <n v="20191112"/>
    <n v="4937"/>
    <n v="4632818"/>
    <s v="TwoPoundMeter"/>
    <s v="1&quot;"/>
    <n v="11.001786528380013"/>
    <s v="03522778"/>
    <s v="(P)"/>
    <n v="55"/>
    <n v="55"/>
    <s v="DB 12331"/>
    <d v="2018-02-15T00:00:00"/>
    <s v="2&quot;"/>
    <n v="55"/>
    <s v="(P)"/>
    <s v="03509721"/>
    <x v="0"/>
    <x v="0"/>
  </r>
  <r>
    <n v="3899279"/>
    <s v="    20051719000"/>
    <x v="0"/>
    <n v="0"/>
    <n v="23800"/>
    <n v="5050873"/>
    <s v="ServiceRiser"/>
    <s v="1&quot;"/>
    <n v="30.911004914894868"/>
    <s v="03558688"/>
    <s v="(P)"/>
    <n v="57"/>
    <n v="57"/>
    <s v="DB 239514"/>
    <d v="2019-03-18T00:00:00"/>
    <s v="2&quot;"/>
    <n v="57"/>
    <s v="(P)"/>
    <s v="03560839"/>
    <x v="0"/>
    <x v="0"/>
  </r>
  <r>
    <n v="3817632"/>
    <s v="    26579737000"/>
    <x v="0"/>
    <n v="20191018"/>
    <n v="27145"/>
    <n v="4419578"/>
    <s v="ServiceRiser"/>
    <s v="2&quot;"/>
    <n v="20.006209254566475"/>
    <s v="03508759"/>
    <s v="(P)"/>
    <n v="57"/>
    <n v="57"/>
    <s v="DB 275933"/>
    <d v="2017-10-12T00:00:00"/>
    <s v="4&quot;"/>
    <n v="57"/>
    <s v="(P)"/>
    <s v="03509055"/>
    <x v="2"/>
    <x v="0"/>
  </r>
  <r>
    <n v="3447981"/>
    <s v="    26574667000"/>
    <x v="0"/>
    <n v="20191025"/>
    <n v="19217"/>
    <n v="4341975"/>
    <s v="ServiceRiser"/>
    <s v="2&quot;"/>
    <n v="136.97388075953728"/>
    <s v="03504036"/>
    <s v="(P)"/>
    <n v="57"/>
    <n v="57"/>
    <s v="DB 141077"/>
    <d v="2017-07-24T00:00:00"/>
    <s v="2&quot;"/>
    <n v="57"/>
    <s v="(P)"/>
    <s v="03501197"/>
    <x v="0"/>
    <x v="0"/>
  </r>
  <r>
    <n v="1881159"/>
    <s v="    19131784000"/>
    <x v="0"/>
    <n v="20191112"/>
    <n v="15935"/>
    <n v="114525"/>
    <s v="TwoPoundMeter"/>
    <s v="1&quot;"/>
    <n v="372.54659642365908"/>
    <s v="S1031014-21"/>
    <s v="(W)"/>
    <n v="0"/>
    <n v="0"/>
    <s v="DB 9078"/>
    <d v="2016-03-14T00:00:00"/>
    <s v="2&quot;"/>
    <n v="57"/>
    <s v="(P)"/>
    <s v="03461911"/>
    <x v="0"/>
    <x v="0"/>
  </r>
  <r>
    <n v="3235"/>
    <s v="    01314310000"/>
    <x v="0"/>
    <n v="20191024"/>
    <n v="11870"/>
    <n v="647632"/>
    <s v="ServiceRiser"/>
    <s v="1&quot;"/>
    <n v="43.321166622478003"/>
    <s v="03189365"/>
    <s v="(P)"/>
    <n v="0"/>
    <n v="0"/>
    <s v="DB 66995"/>
    <d v="2008-01-01T00:00:00"/>
    <s v="2&quot;"/>
    <n v="35"/>
    <s v="(P)"/>
    <s v="03187217"/>
    <x v="0"/>
    <x v="0"/>
  </r>
  <r>
    <n v="407991"/>
    <s v="    15473235000"/>
    <x v="0"/>
    <n v="20191113"/>
    <n v="5833"/>
    <n v="818983"/>
    <s v="ServiceRiser"/>
    <s v="1/2&quot;"/>
    <n v="65.774175000282725"/>
    <s v="03312921"/>
    <s v="(P)"/>
    <n v="2"/>
    <n v="2"/>
    <s v="DB 44644"/>
    <d v="2009-06-29T00:00:00"/>
    <s v="2&quot;"/>
    <n v="60"/>
    <s v="(P)"/>
    <s v="03301761"/>
    <x v="0"/>
    <x v="0"/>
  </r>
  <r>
    <n v="3167625"/>
    <s v="    26562384000"/>
    <x v="0"/>
    <n v="20191022"/>
    <n v="3443"/>
    <n v="3363909"/>
    <s v="ServiceRiser"/>
    <s v="1&quot;"/>
    <n v="69.000000014920133"/>
    <s v="03438908"/>
    <s v="(P)"/>
    <n v="60"/>
    <n v="60"/>
    <s v="DB 7945"/>
    <d v="2015-01-06T00:00:00"/>
    <s v="2&quot;"/>
    <n v="60"/>
    <s v="(P)"/>
    <s v="03424199"/>
    <x v="0"/>
    <x v="0"/>
  </r>
  <r>
    <n v="2894673"/>
    <s v="    06313229000"/>
    <x v="0"/>
    <n v="20191030"/>
    <n v="9661"/>
    <n v="352644"/>
    <s v="ServiceRiser"/>
    <s v="1/2&quot;"/>
    <n v="68.692258765646073"/>
    <s v="0"/>
    <s v="(P)"/>
    <n v="60"/>
    <n v="60"/>
    <s v="DB 86768"/>
    <d v="2014-01-02T00:00:00"/>
    <s v="1&quot;"/>
    <n v="60"/>
    <s v="(P)"/>
    <s v="03401569"/>
    <x v="3"/>
    <x v="0"/>
  </r>
  <r>
    <n v="2087836"/>
    <s v="    26519479000"/>
    <x v="0"/>
    <n v="20191112"/>
    <n v="16042"/>
    <n v="694168"/>
    <s v="TwoPoundMeter"/>
    <s v="1&quot;"/>
    <n v="83.29739605670656"/>
    <s v="03300555"/>
    <s v="(P)"/>
    <n v="2"/>
    <n v="2"/>
    <s v="DB 199026"/>
    <d v="2008-01-01T00:00:00"/>
    <s v="2&quot;"/>
    <n v="57"/>
    <s v="(P)"/>
    <s v="03198627"/>
    <x v="0"/>
    <x v="0"/>
  </r>
  <r>
    <n v="3609576"/>
    <s v="    26585907000"/>
    <x v="0"/>
    <n v="20191018"/>
    <n v="14270"/>
    <n v="4438779"/>
    <s v="ServiceRiser"/>
    <s v="1&quot;"/>
    <n v="24.999999972476623"/>
    <s v="03519794"/>
    <s v="(P)"/>
    <n v="60"/>
    <n v="60"/>
    <s v="DB 108947"/>
    <d v="2017-11-13T00:00:00"/>
    <s v="2&quot;"/>
    <n v="60"/>
    <s v="(P)"/>
    <s v="03519794"/>
    <x v="0"/>
    <x v="0"/>
  </r>
  <r>
    <n v="3257943"/>
    <s v="    26566255000"/>
    <x v="0"/>
    <n v="20191024"/>
    <n v="11731"/>
    <n v="3675105"/>
    <s v="ServiceRiser"/>
    <s v="1&quot;"/>
    <n v="141.99999998825322"/>
    <s v="03451546"/>
    <s v="(P)"/>
    <n v="60"/>
    <n v="60"/>
    <s v="DB 68336"/>
    <d v="2016-01-18T00:00:00"/>
    <s v="2&quot;"/>
    <n v="60"/>
    <s v="(P)"/>
    <s v="03451545"/>
    <x v="0"/>
    <x v="0"/>
  </r>
  <r>
    <n v="3897375"/>
    <s v="    14131382000"/>
    <x v="0"/>
    <n v="0"/>
    <n v="31556"/>
    <n v="28236"/>
    <s v="ServiceRiser"/>
    <s v="1&quot;"/>
    <n v="63.190697960615772"/>
    <s v="0"/>
    <s v="(W)"/>
    <n v="50"/>
    <n v="50"/>
    <s v="DB 286329"/>
    <d v="2008-01-01T00:00:00"/>
    <s v="4-1/2&quot;"/>
    <n v="50"/>
    <s v="(W)"/>
    <s v="03191639"/>
    <x v="10"/>
    <x v="0"/>
  </r>
  <r>
    <n v="3682745"/>
    <s v="    26587600000"/>
    <x v="0"/>
    <n v="20191105"/>
    <n v="8011"/>
    <n v="4761644"/>
    <s v="TwoPoundMeter"/>
    <s v="1&quot;"/>
    <n v="115.000000002093"/>
    <s v="03545283"/>
    <s v="(P)"/>
    <n v="60"/>
    <n v="60"/>
    <s v="DB 102745"/>
    <d v="2018-11-02T00:00:00"/>
    <s v="2&quot;"/>
    <n v="60"/>
    <s v="(P)"/>
    <s v="03546604"/>
    <x v="0"/>
    <x v="0"/>
  </r>
  <r>
    <n v="3657337"/>
    <s v="    26528931000"/>
    <x v="0"/>
    <n v="20191023"/>
    <n v="21580"/>
    <n v="4740853"/>
    <s v="ServiceRiser"/>
    <s v="1/2&quot;"/>
    <n v="17.907090940315072"/>
    <s v="03542583"/>
    <s v="(P)"/>
    <n v="57"/>
    <n v="57"/>
    <s v="DB 257192"/>
    <d v="2018-04-17T00:00:00"/>
    <s v="2&quot;"/>
    <n v="57"/>
    <s v="(P)"/>
    <s v="03517444"/>
    <x v="0"/>
    <x v="0"/>
  </r>
  <r>
    <n v="3623015"/>
    <s v="    19321497000"/>
    <x v="0"/>
    <n v="20191104"/>
    <n v="11020"/>
    <n v="2966530"/>
    <s v="TwoPoundMeter"/>
    <s v="1&quot;"/>
    <n v="141.60149638409479"/>
    <s v="03184701"/>
    <s v="(P)"/>
    <n v="45"/>
    <n v="45"/>
    <s v="DB 98160"/>
    <d v="2008-10-20T00:00:00"/>
    <s v="2&quot;"/>
    <n v="45"/>
    <s v="(P)"/>
    <s v="03184697"/>
    <x v="0"/>
    <x v="0"/>
  </r>
  <r>
    <n v="2749273"/>
    <s v="    26516483000"/>
    <x v="0"/>
    <n v="20191111"/>
    <n v="117"/>
    <n v="2110315"/>
    <s v="TwoPoundMeter"/>
    <s v="1&quot;"/>
    <n v="82.679256073303662"/>
    <s v="03369036"/>
    <s v="(P)"/>
    <n v="60"/>
    <n v="60"/>
    <s v="DB 14569"/>
    <d v="2012-11-07T00:00:00"/>
    <s v="2&quot;"/>
    <n v="60"/>
    <s v="(P)"/>
    <s v="03369040"/>
    <x v="0"/>
    <x v="0"/>
  </r>
  <r>
    <n v="498662"/>
    <s v="    19140985000"/>
    <x v="0"/>
    <n v="20191104"/>
    <n v="26852"/>
    <n v="103613"/>
    <s v="ServiceRiser"/>
    <s v="2&quot;"/>
    <n v="86.671605347270315"/>
    <s v="S1030030-65"/>
    <s v="(W)"/>
    <n v="0"/>
    <n v="0"/>
    <s v="DB 293032"/>
    <d v="2008-01-01T00:00:00"/>
    <s v="2&quot;"/>
    <n v="57"/>
    <s v="(W)"/>
    <s v="03182721"/>
    <x v="1"/>
    <x v="0"/>
  </r>
  <r>
    <n v="2544008"/>
    <s v="    26535616000"/>
    <x v="0"/>
    <n v="20191021"/>
    <n v="4205"/>
    <n v="1567044"/>
    <s v="TwoPoundMeter"/>
    <s v="1&quot;"/>
    <n v="483.33551098597877"/>
    <s v="03347827"/>
    <s v="(P)"/>
    <n v="60"/>
    <n v="60"/>
    <s v="DB 53655"/>
    <d v="2009-09-16T00:00:00"/>
    <s v="2&quot;"/>
    <n v="60"/>
    <s v="(P)"/>
    <s v="03317265"/>
    <x v="0"/>
    <x v="0"/>
  </r>
  <r>
    <n v="3521153"/>
    <s v="    25052855000"/>
    <x v="0"/>
    <n v="20191104"/>
    <n v="1975"/>
    <n v="2632434"/>
    <s v="MultiMeterRiser"/>
    <s v="2&quot;"/>
    <n v="28.735963692677316"/>
    <s v="03345640"/>
    <s v="(P)"/>
    <n v="45"/>
    <n v="45"/>
    <s v="DB 26384"/>
    <d v="2011-04-22T00:00:00"/>
    <s v="2&quot;"/>
    <n v="45"/>
    <s v="(P)"/>
    <s v="03341759"/>
    <x v="0"/>
    <x v="0"/>
  </r>
  <r>
    <n v="3823549"/>
    <s v="    26548934000"/>
    <x v="0"/>
    <n v="20191112"/>
    <n v="20448"/>
    <n v="3428695"/>
    <s v="ServiceRiser"/>
    <s v="1&quot;"/>
    <n v="13.791990482704959"/>
    <s v="03396513"/>
    <s v="(P)"/>
    <n v="57"/>
    <n v="57"/>
    <s v="DB 257086"/>
    <d v="2014-04-23T00:00:00"/>
    <s v="2&quot;"/>
    <n v="57"/>
    <s v="(P)"/>
    <s v="03396513"/>
    <x v="0"/>
    <x v="0"/>
  </r>
  <r>
    <n v="3484258"/>
    <s v="    26579774000"/>
    <x v="0"/>
    <n v="20191105"/>
    <n v="3198"/>
    <n v="4442778"/>
    <s v="ServiceRiser"/>
    <s v="1&quot;"/>
    <n v="15.999999978500499"/>
    <s v="03503114"/>
    <s v="(P)"/>
    <n v="45"/>
    <n v="45"/>
    <s v="DB 21058"/>
    <d v="2017-09-22T00:00:00"/>
    <s v="1&quot;"/>
    <n v="45"/>
    <s v="(P)"/>
    <s v="03517287"/>
    <x v="3"/>
    <x v="0"/>
  </r>
  <r>
    <n v="3438120"/>
    <s v="    26116163000"/>
    <x v="0"/>
    <n v="20191105"/>
    <n v="9886"/>
    <n v="4035533"/>
    <s v="TwoPoundMeter"/>
    <s v="1&quot;"/>
    <n v="57.412735459563386"/>
    <s v="03483713"/>
    <s v="(P)"/>
    <n v="45"/>
    <n v="45"/>
    <s v="DB 299669"/>
    <d v="2016-12-20T00:00:00"/>
    <s v="2&quot;"/>
    <n v="45"/>
    <s v="(P)"/>
    <s v="03486292"/>
    <x v="0"/>
    <x v="0"/>
  </r>
  <r>
    <n v="3727180"/>
    <s v="    26587514000"/>
    <x v="0"/>
    <n v="20191112"/>
    <n v="4937"/>
    <n v="4632818"/>
    <s v="TwoPoundMeter"/>
    <s v="1&quot;"/>
    <n v="11.001786528380013"/>
    <s v="03522778"/>
    <s v="(P)"/>
    <n v="55"/>
    <n v="55"/>
    <s v="DB 12331"/>
    <d v="2018-02-15T00:00:00"/>
    <s v="2&quot;"/>
    <n v="55"/>
    <s v="(P)"/>
    <s v="03509721"/>
    <x v="0"/>
    <x v="0"/>
  </r>
  <r>
    <n v="2728615"/>
    <s v="    26430382000"/>
    <x v="0"/>
    <n v="20191018"/>
    <n v="12256"/>
    <n v="3132249"/>
    <s v="GasSupplyMeter"/>
    <s v="6&quot;"/>
    <n v="56.990339823533951"/>
    <s v="03407828"/>
    <s v="(W)"/>
    <n v="270"/>
    <n v="400"/>
    <s v="HP 5941"/>
    <d v="2014-10-30T00:00:00"/>
    <s v="6&quot;"/>
    <n v="300"/>
    <s v="(W)"/>
    <s v="03402812"/>
    <x v="11"/>
    <x v="0"/>
  </r>
  <r>
    <n v="2454600"/>
    <s v="    11072120000"/>
    <x v="0"/>
    <n v="20191024"/>
    <n v="26788"/>
    <n v="109281"/>
    <s v="ServiceRiser"/>
    <s v="1/2&quot;"/>
    <n v="85.257557618656435"/>
    <s v="S1030038-36"/>
    <s v="(P)"/>
    <n v="57"/>
    <n v="57"/>
    <s v="DB 231155"/>
    <d v="2018-06-12T00:00:00"/>
    <s v="2&quot;"/>
    <n v="57"/>
    <s v="(P)"/>
    <s v="03508810"/>
    <x v="0"/>
    <x v="0"/>
  </r>
  <r>
    <n v="3380405"/>
    <s v="    26574777000"/>
    <x v="0"/>
    <n v="20191018"/>
    <n v="29594"/>
    <n v="4065536"/>
    <s v="ServiceRiser"/>
    <s v="1&quot;"/>
    <n v="19.000000006785818"/>
    <s v="03481380"/>
    <s v="(P)"/>
    <n v="57"/>
    <n v="57"/>
    <s v="DB 9626"/>
    <d v="2016-10-21T00:00:00"/>
    <s v="2&quot;"/>
    <n v="57"/>
    <s v="(P)"/>
    <s v="03481379"/>
    <x v="0"/>
    <x v="0"/>
  </r>
  <r>
    <n v="2928313"/>
    <s v="    04016624000"/>
    <x v="0"/>
    <n v="20191029"/>
    <n v="32301"/>
    <n v="652500"/>
    <s v="ServiceRiser"/>
    <s v="2&quot;"/>
    <n v="24.155848831584574"/>
    <s v="03300625"/>
    <s v="(P)"/>
    <n v="2"/>
    <n v="2"/>
    <s v="DB 278274"/>
    <d v="2008-01-01T00:00:00"/>
    <s v="2&quot;"/>
    <n v="57"/>
    <s v="(P)"/>
    <s v="03300254"/>
    <x v="0"/>
    <x v="0"/>
  </r>
  <r>
    <n v="2730426"/>
    <s v="    20511093000"/>
    <x v="0"/>
    <n v="20191018"/>
    <n v="12194"/>
    <n v="315438"/>
    <s v="TwoPoundMeter"/>
    <s v="1&quot;"/>
    <n v="11.817405895421949"/>
    <s v="96013842"/>
    <s v="(P)"/>
    <n v="0"/>
    <n v="0"/>
    <s v="DB 114123"/>
    <d v="2014-08-07T00:00:00"/>
    <s v="2&quot;"/>
    <n v="57"/>
    <s v="(P)"/>
    <s v="03412168"/>
    <x v="0"/>
    <x v="0"/>
  </r>
  <r>
    <n v="2710016"/>
    <s v="    26056914000"/>
    <x v="0"/>
    <n v="20191108"/>
    <n v="7632"/>
    <n v="1221821"/>
    <s v="ServiceRiser"/>
    <s v="1&quot;"/>
    <n v="11.918870735697288"/>
    <s v="03332920"/>
    <s v="(P)"/>
    <m/>
    <m/>
    <s v="DB 76596"/>
    <d v="2010-12-15T00:00:00"/>
    <s v="1&quot;"/>
    <n v="60"/>
    <s v="(P)"/>
    <s v="03332920"/>
    <x v="3"/>
    <x v="0"/>
  </r>
  <r>
    <n v="2912947"/>
    <s v="    09171632000"/>
    <x v="0"/>
    <n v="20191021"/>
    <n v="28336"/>
    <n v="660180"/>
    <s v="TwoPoundMeter"/>
    <s v="1&quot;"/>
    <n v="55.020265977799177"/>
    <s v="03320793"/>
    <s v="(P)"/>
    <n v="2"/>
    <n v="2"/>
    <s v="DB 294537"/>
    <d v="2010-02-05T00:00:00"/>
    <s v="2&quot;"/>
    <n v="57"/>
    <s v="(P)"/>
    <s v="03320465"/>
    <x v="0"/>
    <x v="0"/>
  </r>
  <r>
    <n v="3808324"/>
    <s v="    26598037000"/>
    <x v="0"/>
    <n v="20191023"/>
    <n v="2933"/>
    <n v="5096506"/>
    <s v="TwoPoundMeter"/>
    <s v="1&quot;"/>
    <n v="12.005594291489029"/>
    <s v="03575016"/>
    <s v="(P)"/>
    <n v="45"/>
    <n v="45"/>
    <s v="DB 64562"/>
    <d v="2016-10-17T00:00:00"/>
    <s v="2&quot;"/>
    <n v="45"/>
    <s v="(P)"/>
    <s v="03469949"/>
    <x v="0"/>
    <x v="0"/>
  </r>
  <r>
    <n v="482795"/>
    <s v="    18321894000"/>
    <x v="0"/>
    <n v="20191031"/>
    <n v="11387"/>
    <n v="648879"/>
    <s v="ServiceRiser"/>
    <s v="1&quot;"/>
    <n v="29.030841876636202"/>
    <s v="03302493"/>
    <s v="(P)"/>
    <n v="2"/>
    <n v="2"/>
    <s v="DB 94283"/>
    <d v="2009-03-11T00:00:00"/>
    <s v="2&quot;"/>
    <n v="35"/>
    <s v="(P)"/>
    <s v="03301380"/>
    <x v="0"/>
    <x v="0"/>
  </r>
  <r>
    <n v="2981922"/>
    <s v="    01442708000"/>
    <x v="0"/>
    <n v="20191018"/>
    <n v="5672"/>
    <n v="2878892"/>
    <s v="MultiMeterRiser"/>
    <s v="1&quot;"/>
    <n v="71.999999986816022"/>
    <s v="03394089"/>
    <s v="(P)"/>
    <n v="45"/>
    <n v="45"/>
    <s v="DB 50975"/>
    <d v="2014-04-15T00:00:00"/>
    <s v="2&quot;"/>
    <n v="45"/>
    <s v="(P)"/>
    <s v="03392997"/>
    <x v="0"/>
    <x v="0"/>
  </r>
  <r>
    <n v="1222131"/>
    <s v="    26550129000"/>
    <x v="0"/>
    <n v="20191021"/>
    <n v="23597"/>
    <n v="2889702"/>
    <s v="ServiceRiser"/>
    <s v="1&quot;"/>
    <n v="75.000000028914201"/>
    <s v="03395890"/>
    <s v="(P)"/>
    <n v="57"/>
    <n v="57"/>
    <s v="DB 221586"/>
    <d v="2014-02-03T00:00:00"/>
    <s v="1&quot;"/>
    <n v="57"/>
    <s v="(P)"/>
    <s v="03395885"/>
    <x v="3"/>
    <x v="0"/>
  </r>
  <r>
    <n v="2940553"/>
    <s v="    21252640000"/>
    <x v="0"/>
    <n v="20191024"/>
    <n v="22120"/>
    <n v="220159"/>
    <s v="ServiceRiser"/>
    <s v="1/2&quot;"/>
    <n v="91.550821848678339"/>
    <s v="95019103"/>
    <s v="(P)"/>
    <n v="0"/>
    <n v="0"/>
    <s v="DB 234391"/>
    <d v="2008-01-01T00:00:00"/>
    <s v="2&quot;"/>
    <n v="57"/>
    <s v="(W)"/>
    <s v="03152546"/>
    <x v="1"/>
    <x v="0"/>
  </r>
  <r>
    <n v="2552828"/>
    <s v="    26534317000"/>
    <x v="0"/>
    <n v="20191111"/>
    <n v="317"/>
    <n v="1582251"/>
    <s v="TwoPoundMeter"/>
    <s v="1&quot;"/>
    <n v="168.99966068435856"/>
    <s v="03341745"/>
    <s v="(P)"/>
    <n v="60"/>
    <n v="60"/>
    <s v="DB 15329"/>
    <d v="2011-09-08T00:00:00"/>
    <s v="2&quot;"/>
    <n v="60"/>
    <s v="(P)"/>
    <s v="03341747"/>
    <x v="0"/>
    <x v="0"/>
  </r>
  <r>
    <n v="1400983"/>
    <s v="    18042789000"/>
    <x v="0"/>
    <n v="20191018"/>
    <n v="12298"/>
    <n v="3633102"/>
    <s v="ServiceRiser"/>
    <s v="1&quot;"/>
    <n v="172.0000000222534"/>
    <s v="03438232"/>
    <s v="(P)"/>
    <m/>
    <m/>
    <s v="DB 114139"/>
    <d v="2015-12-04T00:00:00"/>
    <s v="4&quot;"/>
    <n v="57"/>
    <s v="(P)"/>
    <s v="03438228"/>
    <x v="2"/>
    <x v="0"/>
  </r>
  <r>
    <n v="3664232"/>
    <s v="    26592521000"/>
    <x v="0"/>
    <n v="20191112"/>
    <n v="33239"/>
    <n v="4715229"/>
    <s v="ServiceRiser"/>
    <s v="1&quot;"/>
    <n v="54.000000007689373"/>
    <s v="03486925"/>
    <s v="(P)"/>
    <n v="60"/>
    <n v="60"/>
    <s v="DB 12766"/>
    <d v="2018-03-01T00:00:00"/>
    <s v="2&quot;"/>
    <n v="60"/>
    <s v="(P)"/>
    <s v="03487225"/>
    <x v="0"/>
    <x v="0"/>
  </r>
  <r>
    <n v="404771"/>
    <s v="    15353610000"/>
    <x v="0"/>
    <n v="20191030"/>
    <n v="10603"/>
    <n v="2685653"/>
    <s v="ServiceRiser"/>
    <s v="1&quot;"/>
    <n v="48.999999962723365"/>
    <s v="03373107"/>
    <s v="(P)"/>
    <n v="45"/>
    <n v="45"/>
    <s v="DB 102085"/>
    <d v="2013-04-01T00:00:00"/>
    <s v="2&quot;"/>
    <n v="45"/>
    <s v="(P)"/>
    <s v="03373088"/>
    <x v="0"/>
    <x v="0"/>
  </r>
  <r>
    <n v="781097"/>
    <s v="    25021971000"/>
    <x v="0"/>
    <n v="20191028"/>
    <n v="13956"/>
    <n v="6374"/>
    <s v="ServiceRiser"/>
    <s v="1&quot;"/>
    <n v="166.05634336017286"/>
    <s v="98023424"/>
    <s v="(P)"/>
    <n v="60"/>
    <n v="60"/>
    <s v="DB 300136"/>
    <d v="2010-04-30T00:00:00"/>
    <s v="4&quot;"/>
    <n v="60"/>
    <s v="(P)"/>
    <s v="03327295"/>
    <x v="2"/>
    <x v="0"/>
  </r>
  <r>
    <n v="933163"/>
    <s v="    25058739000"/>
    <x v="0"/>
    <n v="20191029"/>
    <n v="451"/>
    <n v="454199"/>
    <s v="ServiceRiser"/>
    <s v="1&quot;"/>
    <n v="213.8713282136861"/>
    <s v="99036596"/>
    <s v="(P)"/>
    <n v="45"/>
    <n v="45"/>
    <s v="DB 35121"/>
    <d v="2013-06-07T00:00:00"/>
    <s v="4-1/2&quot;"/>
    <n v="45"/>
    <s v="(W)"/>
    <s v="03384073"/>
    <x v="10"/>
    <x v="0"/>
  </r>
  <r>
    <n v="3773865"/>
    <s v="    14460039000"/>
    <x v="0"/>
    <n v="20191111"/>
    <n v="4511"/>
    <n v="412803"/>
    <s v="TwoPoundMeter"/>
    <s v="1/2&quot;"/>
    <n v="56.164851674123121"/>
    <s v="97015987"/>
    <s v="(P)"/>
    <n v="0"/>
    <n v="0"/>
    <s v="DB 41204"/>
    <d v="2009-01-01T00:00:00"/>
    <s v="1&quot;"/>
    <n v="55"/>
    <s v="(P)"/>
    <s v="03310485"/>
    <x v="3"/>
    <x v="0"/>
  </r>
  <r>
    <n v="3078863"/>
    <s v="    10342639000"/>
    <x v="0"/>
    <n v="20191104"/>
    <n v="10900"/>
    <n v="618272"/>
    <s v="ServiceRiser"/>
    <s v="1/2&quot;"/>
    <n v="76.177917592296566"/>
    <s v="03092556"/>
    <s v="(P)"/>
    <n v="60"/>
    <n v="60"/>
    <s v="DB 95647"/>
    <d v="2008-01-01T00:00:00"/>
    <s v="2&quot;"/>
    <n v="60"/>
    <s v="(P)"/>
    <s v="03115535"/>
    <x v="0"/>
    <x v="0"/>
  </r>
  <r>
    <n v="2108762"/>
    <s v="    26330000000"/>
    <x v="0"/>
    <n v="20191111"/>
    <n v="247"/>
    <n v="821785"/>
    <s v="TwoPoundMeter"/>
    <s v="1/2&quot;"/>
    <n v="46.631150210129441"/>
    <s v="03200158"/>
    <s v="(P)"/>
    <n v="2"/>
    <n v="2"/>
    <s v="DB 14544"/>
    <d v="2008-12-05T00:00:00"/>
    <s v="2&quot;"/>
    <n v="60"/>
    <s v="(P)"/>
    <s v="03193012"/>
    <x v="0"/>
    <x v="0"/>
  </r>
  <r>
    <n v="3621307"/>
    <s v="    26528568000"/>
    <x v="0"/>
    <n v="20191111"/>
    <n v="18258"/>
    <n v="679758"/>
    <s v="TwoPoundMeter"/>
    <s v="1&quot;"/>
    <n v="50.981994561533355"/>
    <s v="03323992"/>
    <s v="(P)"/>
    <n v="2"/>
    <n v="2"/>
    <s v="DB 71559"/>
    <d v="2009-02-09T00:00:00"/>
    <s v="4&quot;"/>
    <n v="60"/>
    <s v="(P)"/>
    <s v="03324248"/>
    <x v="2"/>
    <x v="0"/>
  </r>
  <r>
    <n v="2420926"/>
    <s v="    26529910000"/>
    <x v="0"/>
    <n v="20191113"/>
    <n v="6085"/>
    <n v="893009"/>
    <s v="MultiMeterRiser"/>
    <s v="1&quot;"/>
    <n v="56.232283554767712"/>
    <s v="03328028"/>
    <s v="(P)"/>
    <n v="45"/>
    <m/>
    <s v="DB 61977"/>
    <d v="2009-09-24T00:00:00"/>
    <s v="2&quot;"/>
    <n v="45"/>
    <s v="(P)"/>
    <s v="03319247"/>
    <x v="0"/>
    <x v="0"/>
  </r>
  <r>
    <n v="3735532"/>
    <s v="    26592454000"/>
    <x v="0"/>
    <n v="20191104"/>
    <n v="27607"/>
    <n v="4970866"/>
    <s v="TwoPoundMeter"/>
    <s v="2&quot;"/>
    <n v="27.999999996460417"/>
    <s v="03541999"/>
    <s v="(P)"/>
    <n v="57"/>
    <n v="57"/>
    <s v="DB 294748"/>
    <d v="2017-04-28T00:00:00"/>
    <s v="2&quot;"/>
    <n v="57"/>
    <s v="(P)"/>
    <s v="03493989"/>
    <x v="0"/>
    <x v="0"/>
  </r>
  <r>
    <n v="499861"/>
    <s v="    19172696000"/>
    <x v="0"/>
    <n v="20191107"/>
    <n v="17628"/>
    <n v="3861127"/>
    <s v="ServiceRiser"/>
    <s v="1&quot;"/>
    <n v="199.78513802446193"/>
    <s v="03454244"/>
    <s v="(P)"/>
    <n v="60"/>
    <n v="60"/>
    <s v="DB 190124"/>
    <d v="2016-03-15T00:00:00"/>
    <s v="2&quot;"/>
    <n v="60"/>
    <s v="(P)"/>
    <s v="3454233"/>
    <x v="0"/>
    <x v="0"/>
  </r>
  <r>
    <n v="3016533"/>
    <s v="    11872002000"/>
    <x v="0"/>
    <n v="20191030"/>
    <n v="726"/>
    <n v="5241702"/>
    <s v="ServiceRiser"/>
    <s v="1&quot;"/>
    <n v="65.000000018039842"/>
    <s v="03560393"/>
    <s v="(P)"/>
    <n v="45"/>
    <n v="45"/>
    <s v="DB 301940"/>
    <d v="2019-02-01T00:00:00"/>
    <s v="2&quot;"/>
    <n v="45"/>
    <s v="(P)"/>
    <s v="03562688"/>
    <x v="0"/>
    <x v="0"/>
  </r>
  <r>
    <n v="3347904"/>
    <s v="    26569572000"/>
    <x v="0"/>
    <n v="20191022"/>
    <n v="6270"/>
    <n v="3849542"/>
    <s v="ServiceRiser"/>
    <s v="1&quot;"/>
    <n v="36.000000012265915"/>
    <s v="03464455"/>
    <s v="(P)"/>
    <n v="30"/>
    <n v="30"/>
    <s v="DB 58600"/>
    <d v="2009-01-01T00:00:00"/>
    <s v="2&quot;"/>
    <n v="60"/>
    <s v="(P)"/>
    <s v="03202514"/>
    <x v="0"/>
    <x v="0"/>
  </r>
  <r>
    <n v="2966587"/>
    <s v="    26591146000"/>
    <x v="0"/>
    <n v="20191025"/>
    <n v="2138"/>
    <n v="4777256"/>
    <s v="TwoPoundMeter"/>
    <s v="1&quot;"/>
    <n v="14.999999989435455"/>
    <s v="03535981"/>
    <s v="(P)"/>
    <n v="35"/>
    <n v="35"/>
    <s v="DB 60233"/>
    <d v="2018-08-03T00:00:00"/>
    <s v="2&quot;"/>
    <n v="35"/>
    <s v="(P)"/>
    <s v="03535592"/>
    <x v="0"/>
    <x v="0"/>
  </r>
  <r>
    <n v="2504106"/>
    <s v="    26515423000"/>
    <x v="0"/>
    <n v="20191114"/>
    <n v="26547"/>
    <n v="1541840"/>
    <s v="MultiMeterRiser"/>
    <s v="1&quot;"/>
    <n v="57.99033041633372"/>
    <s v="03346917"/>
    <s v="(P)"/>
    <n v="57"/>
    <n v="57"/>
    <s v="DB 292161"/>
    <d v="2011-08-09T00:00:00"/>
    <s v="4&quot;"/>
    <n v="57"/>
    <s v="(P)"/>
    <s v="03346224"/>
    <x v="2"/>
    <x v="0"/>
  </r>
  <r>
    <n v="3236622"/>
    <s v="    26560059000"/>
    <x v="0"/>
    <n v="20191107"/>
    <n v="32103"/>
    <n v="3563103"/>
    <s v="ServiceRiser"/>
    <s v="1&quot;"/>
    <n v="9.9999999881982706"/>
    <s v="03432871"/>
    <s v="(P)"/>
    <n v="57"/>
    <n v="57"/>
    <s v="DB 278627"/>
    <d v="2015-05-06T00:00:00"/>
    <s v="2&quot;"/>
    <n v="57"/>
    <s v="(P)"/>
    <s v="03432870"/>
    <x v="0"/>
    <x v="0"/>
  </r>
  <r>
    <n v="2468997"/>
    <s v="    26530170000"/>
    <x v="0"/>
    <n v="20191112"/>
    <n v="5166"/>
    <n v="1006616"/>
    <s v="TwoPoundMeter"/>
    <s v="1&quot;"/>
    <n v="152.59962451153515"/>
    <s v="03332947"/>
    <s v="(P)"/>
    <m/>
    <m/>
    <s v="DB 41942"/>
    <d v="2008-01-01T00:00:00"/>
    <s v="4&quot;"/>
    <n v="55"/>
    <s v="(P)"/>
    <s v="03128199"/>
    <x v="2"/>
    <x v="0"/>
  </r>
  <r>
    <n v="3758813"/>
    <s v="    08132405000"/>
    <x v="0"/>
    <n v="20191114"/>
    <n v="25107"/>
    <n v="134887"/>
    <s v="ServiceRiser"/>
    <s v="1/2&quot;"/>
    <n v="82.535176758356783"/>
    <s v="S1032031-11"/>
    <s v="(P)"/>
    <n v="57"/>
    <n v="57"/>
    <s v="DB 297065"/>
    <d v="2011-09-23T00:00:00"/>
    <s v="6&quot;"/>
    <n v="57"/>
    <s v="(P)"/>
    <s v="03337667"/>
    <x v="6"/>
    <x v="0"/>
  </r>
  <r>
    <n v="195756"/>
    <s v="    08854546000"/>
    <x v="0"/>
    <n v="20191104"/>
    <n v="1946"/>
    <n v="441334"/>
    <s v="ServiceRiser"/>
    <s v="1&quot;"/>
    <n v="437.37906549786118"/>
    <s v="03536166"/>
    <s v="(W)"/>
    <n v="45"/>
    <n v="45"/>
    <s v="DB 13652"/>
    <d v="2018-06-18T00:00:00"/>
    <s v="1&quot;"/>
    <n v="45"/>
    <s v="(W)"/>
    <s v="03536301"/>
    <x v="4"/>
    <x v="0"/>
  </r>
  <r>
    <n v="3729662"/>
    <s v="    04182499000"/>
    <x v="0"/>
    <n v="20191107"/>
    <n v="32369"/>
    <n v="1413435"/>
    <s v="ServiceRiser"/>
    <s v="1&quot;"/>
    <n v="36.42328630865908"/>
    <s v="03325371"/>
    <s v="(P)"/>
    <n v="57"/>
    <n v="57"/>
    <s v="DB 278262"/>
    <d v="2014-10-31T00:00:00"/>
    <s v="6&quot;"/>
    <n v="57"/>
    <s v="(P)"/>
    <s v="03335822"/>
    <x v="6"/>
    <x v="0"/>
  </r>
  <r>
    <n v="324281"/>
    <s v="    13473235000"/>
    <x v="0"/>
    <n v="20191112"/>
    <n v="4476"/>
    <n v="413496"/>
    <s v="MultiMeterRiser"/>
    <s v="1&quot;"/>
    <n v="14.748687890625721"/>
    <s v="03507249"/>
    <s v="(P)"/>
    <n v="55"/>
    <n v="55"/>
    <s v="DB 43456"/>
    <d v="2017-06-29T00:00:00"/>
    <s v="2&quot;"/>
    <n v="55"/>
    <s v="(P)"/>
    <s v="03506477"/>
    <x v="0"/>
    <x v="0"/>
  </r>
  <r>
    <n v="267070"/>
    <s v="    10261731000"/>
    <x v="0"/>
    <n v="20191022"/>
    <n v="23920"/>
    <n v="3993934"/>
    <s v="ServiceRiser"/>
    <s v="1&quot;"/>
    <n v="46.000000046674579"/>
    <s v="03469494"/>
    <s v="(P)"/>
    <n v="57"/>
    <n v="57"/>
    <s v="DB 239307"/>
    <d v="2012-03-07T00:00:00"/>
    <s v="2&quot;"/>
    <n v="57"/>
    <s v="(P)"/>
    <s v="03350367"/>
    <x v="0"/>
    <x v="0"/>
  </r>
  <r>
    <n v="3571155"/>
    <s v="    26581845000"/>
    <x v="0"/>
    <n v="20191113"/>
    <n v="33149"/>
    <n v="4331178"/>
    <s v="MultiMeterRiser"/>
    <s v="1&quot;"/>
    <n v="17.000835016647443"/>
    <s v="03496441"/>
    <s v="(P)"/>
    <n v="60"/>
    <n v="60"/>
    <s v="DB 64260"/>
    <d v="2017-04-12T00:00:00"/>
    <s v="2&quot;"/>
    <n v="60"/>
    <s v="(P)"/>
    <s v="03496440"/>
    <x v="0"/>
    <x v="0"/>
  </r>
  <r>
    <n v="1814140"/>
    <s v="    14064376000"/>
    <x v="0"/>
    <n v="20191106"/>
    <n v="29519"/>
    <n v="74705"/>
    <s v="TwoPoundMeter"/>
    <s v="3/4&quot;"/>
    <n v="95.916684435235553"/>
    <s v="S1028026-60"/>
    <s v="(W)"/>
    <n v="0"/>
    <n v="0"/>
    <s v="DB 224631"/>
    <d v="2015-08-27T00:00:00"/>
    <s v="4&quot;"/>
    <n v="57"/>
    <s v="(P)"/>
    <s v="03440650"/>
    <x v="2"/>
    <x v="0"/>
  </r>
  <r>
    <n v="3103779"/>
    <s v="    26373502000"/>
    <x v="0"/>
    <n v="20191107"/>
    <n v="32214"/>
    <n v="608382"/>
    <s v="ServiceRiser"/>
    <s v="1&quot;"/>
    <n v="36.563224369872174"/>
    <s v="03185371"/>
    <s v="(P)"/>
    <n v="0"/>
    <n v="0"/>
    <s v="DB 277706"/>
    <d v="2008-01-01T00:00:00"/>
    <s v="1&quot;"/>
    <n v="57"/>
    <s v="(W)"/>
    <s v="03188427"/>
    <x v="4"/>
    <x v="0"/>
  </r>
  <r>
    <n v="2024319"/>
    <s v="    07413427000"/>
    <x v="0"/>
    <n v="20191108"/>
    <n v="5826"/>
    <n v="648898"/>
    <s v="ServiceRiser"/>
    <s v="1/2&quot;"/>
    <n v="15.001424086474888"/>
    <s v="03313738"/>
    <s v="(P)"/>
    <n v="45"/>
    <n v="45"/>
    <s v="DB 51572"/>
    <d v="2009-07-21T00:00:00"/>
    <s v="2&quot;"/>
    <n v="45"/>
    <s v="(P)"/>
    <s v="03313726"/>
    <x v="0"/>
    <x v="0"/>
  </r>
  <r>
    <n v="3647287"/>
    <s v="    26443118000"/>
    <x v="0"/>
    <n v="20191113"/>
    <n v="33101"/>
    <n v="2247531"/>
    <s v="TwoPoundMeter"/>
    <s v="1&quot;"/>
    <n v="26.748928797664593"/>
    <s v="03367229"/>
    <s v="(P)"/>
    <n v="60"/>
    <n v="60"/>
    <s v="DB 63161"/>
    <d v="2014-03-09T00:00:00"/>
    <s v="2&quot;"/>
    <n v="60"/>
    <s v="(P)"/>
    <s v="03385911"/>
    <x v="0"/>
    <x v="0"/>
  </r>
  <r>
    <n v="112712"/>
    <s v="    04856586000"/>
    <x v="0"/>
    <n v="20191104"/>
    <n v="1823"/>
    <n v="3297480"/>
    <s v="ServiceRiser"/>
    <s v="1&quot;"/>
    <n v="17.99999996662531"/>
    <s v="03426251"/>
    <s v="(P)"/>
    <n v="45"/>
    <n v="45"/>
    <s v="DB 26696"/>
    <d v="2014-12-16T00:00:00"/>
    <s v="2&quot;"/>
    <n v="45"/>
    <s v="(W)"/>
    <s v="03413735"/>
    <x v="1"/>
    <x v="0"/>
  </r>
  <r>
    <n v="3765402"/>
    <s v="    07301564000"/>
    <x v="0"/>
    <n v="20191108"/>
    <n v="8322"/>
    <n v="5191301"/>
    <s v="MultiMeterRiser"/>
    <s v="1&quot;"/>
    <n v="53.000000011222134"/>
    <s v="03530125"/>
    <s v="(P)"/>
    <n v="45"/>
    <n v="45"/>
    <s v="DB 271686"/>
    <d v="2018-07-02T00:00:00"/>
    <s v="1&quot;"/>
    <n v="45"/>
    <s v="(P)"/>
    <s v="03530141"/>
    <x v="3"/>
    <x v="0"/>
  </r>
  <r>
    <n v="3845617"/>
    <s v="    26599510000"/>
    <x v="0"/>
    <n v="20191028"/>
    <n v="15660"/>
    <n v="5048875"/>
    <s v="TwoPoundMeter"/>
    <s v="1&quot;"/>
    <n v="43.000000015851668"/>
    <s v="03564618"/>
    <s v="(P)"/>
    <n v="57"/>
    <n v="57"/>
    <s v="DB 204409"/>
    <d v="2019-03-08T00:00:00"/>
    <s v="2&quot;"/>
    <n v="57"/>
    <s v="(P)"/>
    <s v="03564627"/>
    <x v="0"/>
    <x v="0"/>
  </r>
  <r>
    <n v="1499007"/>
    <s v="    25109764000"/>
    <x v="0"/>
    <n v="20191030"/>
    <n v="10972"/>
    <n v="329682"/>
    <s v="ServiceRiser"/>
    <s v="1&quot;"/>
    <n v="248.0059889582877"/>
    <s v="02059784"/>
    <s v="(P)"/>
    <n v="0"/>
    <n v="0"/>
    <s v="DB 227364"/>
    <d v="2018-07-22T00:00:00"/>
    <s v="2&quot;"/>
    <n v="60"/>
    <s v="(P)"/>
    <s v="03527021"/>
    <x v="0"/>
    <x v="0"/>
  </r>
  <r>
    <n v="3883084"/>
    <s v="    13851568000"/>
    <x v="0"/>
    <n v="20191104"/>
    <n v="1975"/>
    <n v="2632434"/>
    <s v="MultiMeterRiser"/>
    <s v="2&quot;"/>
    <n v="28.735963692677316"/>
    <s v="03345640"/>
    <s v="(P)"/>
    <n v="45"/>
    <n v="45"/>
    <s v="DB 26384"/>
    <d v="2011-04-22T00:00:00"/>
    <s v="2&quot;"/>
    <n v="45"/>
    <s v="(P)"/>
    <s v="03341759"/>
    <x v="0"/>
    <x v="0"/>
  </r>
  <r>
    <n v="3126714"/>
    <s v="    03633025000"/>
    <x v="0"/>
    <n v="20191018"/>
    <n v="6735"/>
    <n v="3029408"/>
    <s v="ServiceRiser"/>
    <s v="1&quot;"/>
    <n v="51.999999987877246"/>
    <s v="03399353"/>
    <s v="(P)"/>
    <n v="60"/>
    <n v="60"/>
    <s v="DB 61116"/>
    <d v="2014-04-09T00:00:00"/>
    <s v="2&quot;"/>
    <n v="60"/>
    <s v="(P)"/>
    <s v="03398943"/>
    <x v="0"/>
    <x v="0"/>
  </r>
  <r>
    <n v="3878340"/>
    <s v="    26599322000"/>
    <x v="0"/>
    <n v="20191101"/>
    <n v="1294"/>
    <n v="5016483"/>
    <s v="TwoPoundMeter"/>
    <s v="1&quot;"/>
    <n v="10.999999984618032"/>
    <s v="03552509"/>
    <s v="(P)"/>
    <n v="45"/>
    <n v="45"/>
    <s v="DB 36148"/>
    <d v="2018-07-16T00:00:00"/>
    <s v="2&quot;"/>
    <n v="45"/>
    <s v="(P)"/>
    <s v="03534086"/>
    <x v="0"/>
    <x v="0"/>
  </r>
  <r>
    <n v="3792819"/>
    <s v="    26568369000"/>
    <x v="0"/>
    <n v="20191018"/>
    <n v="14114"/>
    <n v="3751533"/>
    <s v="MultiMeterRiser"/>
    <s v="1&quot;"/>
    <n v="20.000000028740196"/>
    <s v="03459774"/>
    <s v="(P)"/>
    <n v="60"/>
    <n v="60"/>
    <s v="DB 108793"/>
    <d v="2009-08-12T00:00:00"/>
    <s v="2&quot;"/>
    <n v="60"/>
    <s v="(P)"/>
    <s v="0"/>
    <x v="0"/>
    <x v="0"/>
  </r>
  <r>
    <n v="1034601"/>
    <s v="    14861640000"/>
    <x v="0"/>
    <n v="20191106"/>
    <n v="3485"/>
    <n v="426496"/>
    <s v="ServiceRiser"/>
    <s v="1&quot;"/>
    <n v="90.83378755444636"/>
    <s v="03513168"/>
    <s v="(P)"/>
    <n v="55"/>
    <n v="55"/>
    <s v="DB 44737"/>
    <d v="2018-08-03T00:00:00"/>
    <s v="2&quot;"/>
    <n v="55"/>
    <s v="(P)"/>
    <s v="03511781"/>
    <x v="0"/>
    <x v="0"/>
  </r>
  <r>
    <n v="1452461"/>
    <s v="    26407559000"/>
    <x v="0"/>
    <n v="20191031"/>
    <n v="32817"/>
    <n v="474375"/>
    <s v="TwoPoundMeter"/>
    <s v="2&quot;"/>
    <n v="64.300221848413059"/>
    <s v="03052873"/>
    <s v="(P)"/>
    <n v="60"/>
    <n v="60"/>
    <s v="DB 65940"/>
    <d v="2014-05-30T00:00:00"/>
    <s v="2&quot;"/>
    <n v="60"/>
    <s v="(P)"/>
    <s v="201047"/>
    <x v="0"/>
    <x v="0"/>
  </r>
  <r>
    <n v="296877"/>
    <s v="    11321827000"/>
    <x v="0"/>
    <n v="20191025"/>
    <n v="18252"/>
    <n v="325108"/>
    <s v="ServiceRiser"/>
    <s v="1&quot;"/>
    <n v="129.24020324077929"/>
    <s v="91035952"/>
    <s v="(P)"/>
    <n v="60"/>
    <n v="0"/>
    <s v="DB 71698"/>
    <d v="2016-01-22T00:00:00"/>
    <s v="2&quot;"/>
    <n v="60"/>
    <s v="(P)"/>
    <s v="03459870"/>
    <x v="0"/>
    <x v="0"/>
  </r>
  <r>
    <n v="3144315"/>
    <s v="    20858355000"/>
    <x v="0"/>
    <n v="20191024"/>
    <n v="3001"/>
    <n v="486115"/>
    <s v="TwoPoundMeter"/>
    <s v="1&quot;"/>
    <n v="50.280689332056625"/>
    <s v="94007846"/>
    <s v="(P)"/>
    <n v="0"/>
    <n v="0"/>
    <s v="DB 32169"/>
    <d v="2010-05-12T00:00:00"/>
    <s v="4&quot;"/>
    <n v="60"/>
    <s v="(P)"/>
    <s v="03325043"/>
    <x v="2"/>
    <x v="0"/>
  </r>
  <r>
    <n v="1703578"/>
    <s v="    26471119000"/>
    <x v="0"/>
    <n v="20191104"/>
    <n v="1975"/>
    <n v="2632434"/>
    <s v="MultiMeterRiser"/>
    <s v="2&quot;"/>
    <n v="28.735963692677316"/>
    <s v="03345640"/>
    <s v="(P)"/>
    <n v="45"/>
    <n v="45"/>
    <s v="DB 26384"/>
    <d v="2011-04-22T00:00:00"/>
    <s v="2&quot;"/>
    <n v="45"/>
    <s v="(P)"/>
    <s v="03341759"/>
    <x v="0"/>
    <x v="0"/>
  </r>
  <r>
    <n v="3457642"/>
    <s v="    26576852000"/>
    <x v="0"/>
    <n v="20191025"/>
    <n v="17433"/>
    <n v="4333975"/>
    <s v="ServiceRiser"/>
    <s v="1&quot;"/>
    <n v="181.52114284068472"/>
    <s v="03488695"/>
    <s v="(P)"/>
    <n v="57"/>
    <n v="57"/>
    <s v="DB 187814"/>
    <d v="2017-07-11T00:00:00"/>
    <s v="2&quot;"/>
    <n v="57"/>
    <s v="(P)"/>
    <s v="03488679"/>
    <x v="0"/>
    <x v="0"/>
  </r>
  <r>
    <n v="475148"/>
    <s v="    18181844000"/>
    <x v="0"/>
    <n v="20191106"/>
    <n v="14617"/>
    <n v="4136736"/>
    <s v="ServiceRiser"/>
    <s v="1&quot;"/>
    <n v="119.67566419167369"/>
    <s v="03474089"/>
    <s v="(P)"/>
    <n v="57"/>
    <n v="57"/>
    <s v="DB 214510"/>
    <d v="2018-04-13T00:00:00"/>
    <s v="4&quot;"/>
    <n v="57"/>
    <s v="(P)"/>
    <s v="03523678"/>
    <x v="2"/>
    <x v="0"/>
  </r>
  <r>
    <n v="2698127"/>
    <s v="    26521777000"/>
    <x v="0"/>
    <n v="20191025"/>
    <n v="17455"/>
    <n v="617892"/>
    <s v="MultiMeterRiser"/>
    <s v="1&quot;"/>
    <n v="53.918959122333803"/>
    <s v="03200594"/>
    <s v="(P)"/>
    <n v="0"/>
    <n v="0"/>
    <s v="DB 190286"/>
    <d v="2008-01-01T00:00:00"/>
    <s v="2&quot;"/>
    <n v="57"/>
    <s v="(P)"/>
    <s v="03201057"/>
    <x v="0"/>
    <x v="0"/>
  </r>
  <r>
    <n v="225414"/>
    <s v="    09012377000"/>
    <x v="0"/>
    <n v="20191114"/>
    <n v="27488"/>
    <n v="648525"/>
    <s v="ServiceRiser"/>
    <s v="1&quot;"/>
    <n v="39.633107866166249"/>
    <s v="03318819"/>
    <s v="(P)"/>
    <n v="2"/>
    <n v="2"/>
    <s v="DB 231472"/>
    <d v="2009-09-09T00:00:00"/>
    <s v="2&quot;"/>
    <n v="57"/>
    <s v="(P)"/>
    <s v="03318812"/>
    <x v="0"/>
    <x v="0"/>
  </r>
  <r>
    <n v="3759902"/>
    <s v="    26542810000"/>
    <x v="0"/>
    <n v="20191114"/>
    <n v="25053"/>
    <n v="2957740"/>
    <s v="ServiceRiser"/>
    <s v="1&quot;"/>
    <n v="36.000000036378324"/>
    <s v="03369743"/>
    <s v="(P)"/>
    <n v="57"/>
    <n v="57"/>
    <s v="DB 231611"/>
    <d v="2011-09-21T00:00:00"/>
    <s v="6&quot;"/>
    <n v="57"/>
    <s v="(P)"/>
    <s v="03341048"/>
    <x v="6"/>
    <x v="0"/>
  </r>
  <r>
    <n v="2415087"/>
    <s v="    26124688000"/>
    <x v="0"/>
    <n v="20191101"/>
    <n v="725"/>
    <n v="1061430"/>
    <s v="ServiceRiser"/>
    <s v="1&quot;"/>
    <n v="94.060307954734398"/>
    <s v="03331436"/>
    <s v="(P)"/>
    <n v="45"/>
    <n v="45"/>
    <s v="DB 26396"/>
    <d v="2010-03-25T00:00:00"/>
    <s v="4&quot;"/>
    <n v="45"/>
    <s v="(P)"/>
    <s v="03323280"/>
    <x v="2"/>
    <x v="0"/>
  </r>
  <r>
    <n v="3571547"/>
    <s v="    14232920000"/>
    <x v="0"/>
    <n v="20191018"/>
    <n v="13460"/>
    <n v="241949"/>
    <s v="ServiceRiser"/>
    <s v="1&quot;"/>
    <n v="216.60762865521755"/>
    <s v="0"/>
    <s v="(W)"/>
    <n v="0"/>
    <n v="0"/>
    <s v="DB 135718"/>
    <d v="2013-06-20T00:00:00"/>
    <s v="2&quot;"/>
    <n v="57"/>
    <s v="(P)"/>
    <s v="03355743"/>
    <x v="0"/>
    <x v="0"/>
  </r>
  <r>
    <n v="3724368"/>
    <s v="    21482825000"/>
    <x v="0"/>
    <n v="20191113"/>
    <n v="6073"/>
    <n v="394693"/>
    <s v="ServiceRiser"/>
    <s v="3/4&quot;"/>
    <n v="23.221381473686272"/>
    <s v="S2151013-12"/>
    <s v="(W)"/>
    <n v="0"/>
    <n v="0"/>
    <s v="DB 51478"/>
    <d v="2008-09-15T00:00:00"/>
    <s v="3/4&quot;"/>
    <n v="45"/>
    <s v="(W)"/>
    <s v="0"/>
    <x v="5"/>
    <x v="0"/>
  </r>
  <r>
    <n v="2998346"/>
    <s v="    26526157000"/>
    <x v="0"/>
    <n v="20191108"/>
    <n v="8227"/>
    <n v="648123"/>
    <s v="TwoPoundMeter"/>
    <s v="1&quot;"/>
    <n v="70.795842767235484"/>
    <s v="03316203"/>
    <s v="(P)"/>
    <n v="45"/>
    <n v="45"/>
    <s v="DB 90811"/>
    <d v="2009-01-01T00:00:00"/>
    <s v="2&quot;"/>
    <n v="45"/>
    <s v="(P)"/>
    <s v="03316921"/>
    <x v="0"/>
    <x v="0"/>
  </r>
  <r>
    <n v="1227345"/>
    <s v="    16202669000"/>
    <x v="0"/>
    <n v="20191018"/>
    <n v="21831"/>
    <n v="3351884"/>
    <s v="ServiceRiser"/>
    <s v="1&quot;"/>
    <n v="142.16709758602411"/>
    <s v="03428415"/>
    <s v="(P)"/>
    <n v="57"/>
    <n v="57"/>
    <s v="DB 138035"/>
    <d v="2015-03-30T00:00:00"/>
    <s v="2&quot;"/>
    <n v="57"/>
    <s v="(P)"/>
    <s v="03428412"/>
    <x v="0"/>
    <x v="0"/>
  </r>
  <r>
    <n v="3572990"/>
    <s v="    26586197000"/>
    <x v="0"/>
    <n v="20191114"/>
    <n v="27490"/>
    <n v="3613904"/>
    <s v="MultiMeterRiser"/>
    <s v="1&quot;"/>
    <n v="149.99999997594037"/>
    <s v="03404093"/>
    <s v="(P)"/>
    <n v="57"/>
    <n v="57"/>
    <s v="DB 233194"/>
    <d v="2009-09-09T00:00:00"/>
    <s v="2&quot;"/>
    <n v="57"/>
    <s v="(P)"/>
    <s v="03318983"/>
    <x v="0"/>
    <x v="0"/>
  </r>
  <r>
    <n v="1901228"/>
    <s v="    25017986000"/>
    <x v="0"/>
    <n v="20191018"/>
    <n v="29406"/>
    <n v="4423975"/>
    <s v="ServiceRiser"/>
    <s v="1/2&quot;"/>
    <n v="67.00000001629401"/>
    <s v="03500496"/>
    <s v="(P)"/>
    <n v="57"/>
    <n v="57"/>
    <s v="DB 275781"/>
    <d v="2017-08-11T00:00:00"/>
    <s v="2&quot;"/>
    <n v="57"/>
    <s v="(P)"/>
    <s v="03501962"/>
    <x v="0"/>
    <x v="0"/>
  </r>
  <r>
    <n v="3816633"/>
    <s v="    26596312000"/>
    <x v="0"/>
    <n v="20191112"/>
    <n v="12899"/>
    <n v="5174515"/>
    <s v="TwoPoundMeter"/>
    <s v="2&quot;"/>
    <n v="365.00000000820751"/>
    <s v="03561465"/>
    <s v="(P)"/>
    <n v="60"/>
    <n v="60"/>
    <s v="DB 296463"/>
    <d v="2008-01-01T00:00:00"/>
    <s v="4&quot;"/>
    <n v="60"/>
    <s v="(P)"/>
    <s v="03191452"/>
    <x v="2"/>
    <x v="0"/>
  </r>
  <r>
    <n v="1499614"/>
    <s v="    21550182000"/>
    <x v="0"/>
    <n v="20191029"/>
    <n v="13712"/>
    <n v="8581"/>
    <s v="ServiceRiser"/>
    <s v="1/2&quot;"/>
    <n v="158.71378019945197"/>
    <s v="89016653"/>
    <s v="(P)"/>
    <n v="60"/>
    <n v="60"/>
    <s v="DB 108833"/>
    <d v="2017-01-03T00:00:00"/>
    <s v="2&quot;"/>
    <n v="60"/>
    <s v="(P)"/>
    <s v="03482555"/>
    <x v="0"/>
    <x v="0"/>
  </r>
  <r>
    <n v="3843544"/>
    <s v="    26556715000"/>
    <x v="0"/>
    <n v="20191108"/>
    <n v="7660"/>
    <n v="4111535"/>
    <s v="ServiceRiser"/>
    <s v="1&quot;"/>
    <n v="13.920771509374333"/>
    <s v="03491468"/>
    <s v="(P)"/>
    <n v="35"/>
    <n v="35"/>
    <s v="DB 76569"/>
    <d v="2017-03-22T00:00:00"/>
    <s v="2&quot;"/>
    <n v="35"/>
    <s v="(P)"/>
    <s v="03491467"/>
    <x v="0"/>
    <x v="0"/>
  </r>
  <r>
    <n v="3764118"/>
    <s v="    19181703000"/>
    <x v="0"/>
    <n v="20191022"/>
    <n v="25455"/>
    <n v="645744"/>
    <s v="TwoPoundMeter"/>
    <s v="3/4&quot;"/>
    <n v="74.65945502989112"/>
    <s v="S1032030-82"/>
    <s v="(W)"/>
    <n v="0"/>
    <n v="0"/>
    <s v="DB 292929"/>
    <d v="2009-01-01T00:00:00"/>
    <s v="1&quot;"/>
    <n v="57"/>
    <s v="(W)"/>
    <s v="03317151"/>
    <x v="4"/>
    <x v="0"/>
  </r>
  <r>
    <n v="923805"/>
    <s v="    25057068000"/>
    <x v="0"/>
    <n v="20191106"/>
    <n v="10228"/>
    <n v="346865"/>
    <s v="TwoPoundMeter"/>
    <s v="1/2&quot;"/>
    <n v="221.68181681305683"/>
    <s v="91029816"/>
    <s v="(P)"/>
    <n v="45"/>
    <n v="45"/>
    <s v="DB 105210"/>
    <d v="2012-10-16T00:00:00"/>
    <s v="4&quot;"/>
    <n v="45"/>
    <s v="(P)"/>
    <s v="03352014"/>
    <x v="2"/>
    <x v="0"/>
  </r>
  <r>
    <n v="3134135"/>
    <s v="    26551610000"/>
    <x v="0"/>
    <n v="20191018"/>
    <n v="21359"/>
    <n v="4053936"/>
    <s v="ServiceRiser"/>
    <s v="1&quot;"/>
    <n v="77.491473086523655"/>
    <s v="03408002"/>
    <s v="(P)"/>
    <n v="57"/>
    <n v="57"/>
    <s v="DB 137884"/>
    <d v="2014-07-07T00:00:00"/>
    <s v="1&quot;"/>
    <n v="57"/>
    <s v="(P)"/>
    <s v="03412577"/>
    <x v="3"/>
    <x v="0"/>
  </r>
  <r>
    <n v="2095063"/>
    <s v="    07340953000"/>
    <x v="0"/>
    <n v="20191106"/>
    <n v="9652"/>
    <n v="2916523"/>
    <s v="ServiceRiser"/>
    <s v="1&quot;"/>
    <n v="6.9999999981142658"/>
    <s v="03373888"/>
    <s v="(P)"/>
    <n v="45"/>
    <n v="45"/>
    <s v="DB 93449"/>
    <d v="2014-04-24T00:00:00"/>
    <s v="4&quot;"/>
    <n v="45"/>
    <s v="(P)"/>
    <s v="03373876"/>
    <x v="2"/>
    <x v="0"/>
  </r>
  <r>
    <n v="2815956"/>
    <s v="    26538534000"/>
    <x v="0"/>
    <n v="20191028"/>
    <n v="12322"/>
    <n v="1841459"/>
    <s v="TwoPoundMeter"/>
    <s v="1&quot;"/>
    <n v="37.999999238747023"/>
    <s v="03354405"/>
    <s v="(P)"/>
    <n v="60"/>
    <n v="60"/>
    <s v="DB 137578"/>
    <d v="2012-01-13T00:00:00"/>
    <s v="2&quot;"/>
    <n v="60"/>
    <s v="(P)"/>
    <s v="03349007"/>
    <x v="0"/>
    <x v="0"/>
  </r>
  <r>
    <n v="1768468"/>
    <s v="    11181074000"/>
    <x v="0"/>
    <n v="20191022"/>
    <n v="19145"/>
    <n v="4008735"/>
    <s v="ServiceRiser"/>
    <s v="1/2&quot;"/>
    <n v="54.999999974468643"/>
    <s v="03405734"/>
    <s v="(P)"/>
    <n v="57"/>
    <n v="57"/>
    <s v="DB 144406"/>
    <d v="2016-09-30T00:00:00"/>
    <s v="4&quot;"/>
    <n v="57"/>
    <s v="(P)"/>
    <s v="03405723"/>
    <x v="2"/>
    <x v="0"/>
  </r>
  <r>
    <n v="3072787"/>
    <s v="    21360345000"/>
    <x v="0"/>
    <n v="20191106"/>
    <n v="10192"/>
    <n v="4090333"/>
    <s v="TwoPoundMeter"/>
    <s v="1&quot;"/>
    <n v="383.00005429685905"/>
    <s v="03477103"/>
    <s v="(P)"/>
    <n v="45"/>
    <n v="45"/>
    <s v="DB 106134"/>
    <d v="2011-12-07T00:00:00"/>
    <s v="4&quot;"/>
    <n v="45"/>
    <s v="(P)"/>
    <s v="03350810"/>
    <x v="2"/>
    <x v="0"/>
  </r>
  <r>
    <n v="215145"/>
    <s v="    08410439000"/>
    <x v="0"/>
    <n v="20191108"/>
    <n v="5934"/>
    <n v="615033"/>
    <s v="MultiMeterRiser"/>
    <s v="1/2&quot;"/>
    <n v="81.28722583468209"/>
    <s v="03011635"/>
    <s v="(P)"/>
    <n v="0"/>
    <n v="0"/>
    <s v="DB 50977"/>
    <d v="2014-03-05T00:00:00"/>
    <s v="2&quot;"/>
    <n v="45"/>
    <s v="(P)"/>
    <s v="03386170"/>
    <x v="0"/>
    <x v="0"/>
  </r>
  <r>
    <n v="3237958"/>
    <s v="    09410198000"/>
    <x v="0"/>
    <n v="20191107"/>
    <n v="3781"/>
    <n v="3782706"/>
    <s v="TwoPoundMeter"/>
    <s v="1&quot;"/>
    <n v="30.000000007999216"/>
    <s v="03463363"/>
    <s v="(P)"/>
    <n v="40"/>
    <n v="40"/>
    <s v="DB 8866"/>
    <d v="2016-04-04T00:00:00"/>
    <s v="2&quot;"/>
    <n v="40"/>
    <s v="(P)"/>
    <s v="03463366"/>
    <x v="0"/>
    <x v="0"/>
  </r>
  <r>
    <n v="3276313"/>
    <s v="    19052539000"/>
    <x v="0"/>
    <n v="20191024"/>
    <n v="22166"/>
    <n v="220261"/>
    <s v="ServiceRiser"/>
    <s v="1&quot;"/>
    <n v="99.173103424410144"/>
    <s v="S1039038-15"/>
    <s v="(W)"/>
    <n v="0"/>
    <n v="0"/>
    <s v="DB 236017"/>
    <d v="2010-01-01T00:00:00"/>
    <s v="1&quot;"/>
    <n v="57"/>
    <s v="(W)"/>
    <s v="0"/>
    <x v="4"/>
    <x v="0"/>
  </r>
  <r>
    <n v="2216754"/>
    <s v="    11321790000"/>
    <x v="0"/>
    <n v="20191111"/>
    <n v="18250"/>
    <n v="325110"/>
    <s v="ServiceRiser"/>
    <s v="1/2&quot;"/>
    <n v="41.78138204839987"/>
    <s v="03460303"/>
    <s v="(P)"/>
    <n v="60"/>
    <n v="60"/>
    <s v="DB 70148"/>
    <d v="2016-01-25T00:00:00"/>
    <s v="2&quot;"/>
    <n v="60"/>
    <s v="(P)"/>
    <s v="03459870"/>
    <x v="0"/>
    <x v="0"/>
  </r>
  <r>
    <n v="2110621"/>
    <s v="    26517394000"/>
    <x v="0"/>
    <n v="20191112"/>
    <n v="20950"/>
    <n v="613566"/>
    <s v="TwoPoundMeter"/>
    <s v="1/2&quot;"/>
    <n v="85.878052736146714"/>
    <s v="03185430"/>
    <s v="(P)"/>
    <n v="57"/>
    <n v="57"/>
    <s v="DB 256692"/>
    <d v="2008-01-01T00:00:00"/>
    <s v="2&quot;"/>
    <n v="57"/>
    <s v="(P)"/>
    <s v="03178273"/>
    <x v="0"/>
    <x v="0"/>
  </r>
  <r>
    <n v="2300712"/>
    <s v="    26528485000"/>
    <x v="0"/>
    <n v="20191112"/>
    <n v="20674"/>
    <n v="841414"/>
    <s v="ServiceRiser"/>
    <s v="1&quot;"/>
    <n v="57.05085466222971"/>
    <s v="03323736"/>
    <s v="(P)"/>
    <n v="2"/>
    <n v="2"/>
    <s v="DB 257333"/>
    <d v="2009-01-01T00:00:00"/>
    <s v="2&quot;"/>
    <n v="57"/>
    <s v="(P)"/>
    <s v="03318933"/>
    <x v="0"/>
    <x v="0"/>
  </r>
  <r>
    <n v="3811237"/>
    <s v="    26595180000"/>
    <x v="0"/>
    <n v="20191108"/>
    <n v="13081"/>
    <n v="4909706"/>
    <s v="TwoPoundMeter"/>
    <s v="1&quot;"/>
    <n v="186.99999999491044"/>
    <s v="03555335"/>
    <s v="(P)"/>
    <n v="60"/>
    <n v="60"/>
    <s v="DB 128118"/>
    <d v="2009-11-10T00:00:00"/>
    <s v="4&quot;"/>
    <n v="60"/>
    <s v="(P)"/>
    <s v="03313663"/>
    <x v="2"/>
    <x v="0"/>
  </r>
  <r>
    <n v="3397733"/>
    <s v="    26575827000"/>
    <x v="0"/>
    <n v="20191112"/>
    <n v="21081"/>
    <n v="3967527"/>
    <s v="TwoPoundMeter"/>
    <s v="1&quot;"/>
    <n v="25.000000013111208"/>
    <s v="03468810"/>
    <s v="(P)"/>
    <n v="57"/>
    <n v="57"/>
    <s v="DB 254442"/>
    <d v="2008-01-01T00:00:00"/>
    <s v="6&quot;"/>
    <n v="57"/>
    <s v="(P)"/>
    <s v="03003625"/>
    <x v="6"/>
    <x v="0"/>
  </r>
  <r>
    <n v="3431803"/>
    <s v="    11321667000"/>
    <x v="0"/>
    <n v="20191104"/>
    <n v="18342"/>
    <n v="1748658"/>
    <s v="MultiMeterRiser"/>
    <s v="3/4&quot;"/>
    <n v="30.466606830912372"/>
    <s v="0"/>
    <s v="(W)"/>
    <m/>
    <m/>
    <s v="DB 71455"/>
    <d v="2010-02-02T00:00:00"/>
    <s v="2&quot;"/>
    <n v="60"/>
    <s v="(W)"/>
    <s v="03320314"/>
    <x v="1"/>
    <x v="0"/>
  </r>
  <r>
    <n v="2452116"/>
    <s v="    03293009000"/>
    <x v="0"/>
    <n v="20191021"/>
    <n v="22538"/>
    <n v="1660659"/>
    <s v="ServiceRiser"/>
    <s v="1&quot;"/>
    <n v="68.044732274327899"/>
    <s v="03339099"/>
    <s v="(P)"/>
    <n v="57"/>
    <n v="57"/>
    <s v="DB 137525"/>
    <d v="2011-06-09T00:00:00"/>
    <s v="2&quot;"/>
    <n v="57"/>
    <s v="(P)"/>
    <s v="03339145"/>
    <x v="0"/>
    <x v="0"/>
  </r>
  <r>
    <n v="3676337"/>
    <s v="    25096458000"/>
    <x v="0"/>
    <n v="20191106"/>
    <n v="10935"/>
    <n v="329727"/>
    <s v="ServiceRiser"/>
    <s v="1&quot;"/>
    <n v="42.91760124321744"/>
    <s v="01136178"/>
    <s v="(P)"/>
    <n v="0"/>
    <n v="0"/>
    <s v="DB 227766"/>
    <d v="2011-10-28T00:00:00"/>
    <s v="2&quot;"/>
    <n v="60"/>
    <s v="(P)"/>
    <s v="03351462"/>
    <x v="0"/>
    <x v="0"/>
  </r>
  <r>
    <n v="1947032"/>
    <s v="    25013638000"/>
    <x v="0"/>
    <n v="20191029"/>
    <n v="9504"/>
    <n v="602689"/>
    <s v="ServiceRiser"/>
    <s v="1&quot;"/>
    <n v="25.806546264979296"/>
    <s v="03177304"/>
    <s v="(P)"/>
    <n v="60"/>
    <n v="60"/>
    <s v="DB 226983"/>
    <d v="2019-01-31T00:00:00"/>
    <s v="4&quot;"/>
    <n v="60"/>
    <s v="(P)"/>
    <s v="03558043"/>
    <x v="2"/>
    <x v="0"/>
  </r>
  <r>
    <n v="3038917"/>
    <s v="    13851849000"/>
    <x v="0"/>
    <n v="20191104"/>
    <n v="1975"/>
    <n v="2632434"/>
    <s v="MultiMeterRiser"/>
    <s v="2&quot;"/>
    <n v="28.735963692677316"/>
    <s v="03345640"/>
    <s v="(P)"/>
    <n v="45"/>
    <n v="45"/>
    <s v="DB 26384"/>
    <d v="2011-04-22T00:00:00"/>
    <s v="2&quot;"/>
    <n v="45"/>
    <s v="(P)"/>
    <s v="03341759"/>
    <x v="0"/>
    <x v="0"/>
  </r>
  <r>
    <n v="3618575"/>
    <s v="    03243431000"/>
    <x v="0"/>
    <n v="20191113"/>
    <n v="24856"/>
    <n v="4611203"/>
    <s v="TwoPoundMeter"/>
    <s v="1&quot;"/>
    <n v="32.999999993326135"/>
    <s v="03532691"/>
    <s v="(P)"/>
    <n v="57"/>
    <n v="57"/>
    <s v="DB 233061"/>
    <d v="2018-04-03T00:00:00"/>
    <s v="2&quot;"/>
    <n v="57"/>
    <s v="(P)"/>
    <s v="03489197"/>
    <x v="0"/>
    <x v="0"/>
  </r>
  <r>
    <n v="794128"/>
    <s v="    15802562000"/>
    <x v="0"/>
    <n v="20191113"/>
    <n v="33139"/>
    <n v="15635"/>
    <s v="ServiceRiser"/>
    <s v="1/2&quot;"/>
    <n v="40.489144232204012"/>
    <s v="98006504"/>
    <s v="(P)"/>
    <n v="0"/>
    <n v="0"/>
    <s v="DB 63548"/>
    <d v="2008-01-01T00:00:00"/>
    <s v="2&quot;"/>
    <n v="60"/>
    <s v="(P)"/>
    <s v="03183722"/>
    <x v="0"/>
    <x v="0"/>
  </r>
  <r>
    <n v="3487709"/>
    <s v="    26285461000"/>
    <x v="0"/>
    <n v="20191105"/>
    <n v="8784"/>
    <n v="4226347"/>
    <s v="ServiceRiser"/>
    <s v="1&quot;"/>
    <n v="93.999999980525246"/>
    <s v="03502826"/>
    <s v="(P)"/>
    <m/>
    <m/>
    <s v="DB 106171"/>
    <d v="2017-07-20T00:00:00"/>
    <s v="2&quot;"/>
    <n v="45"/>
    <s v="(P)"/>
    <s v="03506265"/>
    <x v="0"/>
    <x v="0"/>
  </r>
  <r>
    <n v="434771"/>
    <s v="    16510310000"/>
    <x v="0"/>
    <n v="20191108"/>
    <n v="13346"/>
    <n v="256103"/>
    <s v="ServiceRiser"/>
    <s v="1&quot;"/>
    <n v="177.51746813969922"/>
    <s v="91006442"/>
    <s v="(P)"/>
    <n v="57"/>
    <n v="57"/>
    <s v="DB 138002"/>
    <d v="2015-02-10T00:00:00"/>
    <s v="2&quot;"/>
    <n v="57"/>
    <s v="(P)"/>
    <s v="03428012"/>
    <x v="0"/>
    <x v="0"/>
  </r>
  <r>
    <n v="1146121"/>
    <s v="    25104415000"/>
    <x v="0"/>
    <n v="20191113"/>
    <n v="5093"/>
    <n v="614878"/>
    <s v="ServiceRiser"/>
    <s v="1/2&quot;"/>
    <n v="47.887611549908861"/>
    <s v="01248494"/>
    <s v="(P)"/>
    <n v="0"/>
    <n v="0"/>
    <s v="DB 44609"/>
    <d v="2008-01-01T00:00:00"/>
    <s v="4&quot;"/>
    <n v="60"/>
    <s v="(P)"/>
    <s v="03198736"/>
    <x v="2"/>
    <x v="0"/>
  </r>
  <r>
    <n v="559687"/>
    <s v="    21333427000"/>
    <x v="0"/>
    <n v="20191108"/>
    <n v="7566"/>
    <n v="383899"/>
    <s v="ServiceRiser"/>
    <s v="1&quot;"/>
    <n v="47.223121841896862"/>
    <s v="97028858"/>
    <s v="(P)"/>
    <n v="35"/>
    <n v="35"/>
    <s v="DB 76235"/>
    <d v="2018-03-06T00:00:00"/>
    <s v="2&quot;"/>
    <n v="35"/>
    <s v="(P)"/>
    <s v="03516123"/>
    <x v="0"/>
    <x v="0"/>
  </r>
  <r>
    <n v="161621"/>
    <s v="    07301506000"/>
    <x v="0"/>
    <n v="20191106"/>
    <n v="9477"/>
    <n v="1484236"/>
    <s v="ServiceRiser"/>
    <s v="1&quot;"/>
    <n v="45.809032835496708"/>
    <s v="03343736"/>
    <s v="(P)"/>
    <n v="45"/>
    <n v="45"/>
    <s v="DB 91846"/>
    <d v="2011-06-09T00:00:00"/>
    <s v="4&quot;"/>
    <n v="45"/>
    <s v="(P)"/>
    <s v="03343723"/>
    <x v="2"/>
    <x v="0"/>
  </r>
  <r>
    <n v="2977809"/>
    <s v="    26548207000"/>
    <x v="0"/>
    <n v="20191112"/>
    <n v="17147"/>
    <n v="2741661"/>
    <s v="ServiceRiser"/>
    <s v="1&quot;"/>
    <n v="55.108538015389868"/>
    <s v="03389451"/>
    <s v="(P)"/>
    <n v="57"/>
    <n v="57"/>
    <s v="DB 204068"/>
    <d v="2013-10-30T00:00:00"/>
    <s v="2&quot;"/>
    <n v="57"/>
    <s v="(P)"/>
    <s v="03389982"/>
    <x v="0"/>
    <x v="0"/>
  </r>
  <r>
    <n v="3404018"/>
    <s v="    26576339000"/>
    <x v="0"/>
    <n v="20191112"/>
    <n v="21081"/>
    <n v="3967527"/>
    <s v="TwoPoundMeter"/>
    <s v="1&quot;"/>
    <n v="25.000000013111208"/>
    <s v="03468810"/>
    <s v="(P)"/>
    <n v="57"/>
    <n v="57"/>
    <s v="DB 254442"/>
    <d v="2008-01-01T00:00:00"/>
    <s v="6&quot;"/>
    <n v="57"/>
    <s v="(P)"/>
    <s v="03003625"/>
    <x v="6"/>
    <x v="0"/>
  </r>
  <r>
    <n v="3747282"/>
    <s v="    26594394000"/>
    <x v="0"/>
    <n v="20191106"/>
    <n v="3601"/>
    <n v="5015286"/>
    <s v="TwoPoundMeter"/>
    <s v="1&quot;"/>
    <n v="27.832119742295752"/>
    <s v="03555201"/>
    <s v="(P)"/>
    <n v="55"/>
    <n v="55"/>
    <s v="DB 36131"/>
    <d v="2018-10-25T00:00:00"/>
    <s v="2&quot;"/>
    <n v="55"/>
    <s v="(P)"/>
    <s v="03550279"/>
    <x v="0"/>
    <x v="0"/>
  </r>
  <r>
    <n v="2880850"/>
    <s v="    26324867000"/>
    <x v="0"/>
    <n v="20191111"/>
    <n v="46"/>
    <n v="2672843"/>
    <s v="ServiceRiser"/>
    <s v="1/2&quot;"/>
    <n v="68.493701155749619"/>
    <s v="03391737"/>
    <s v="(P)"/>
    <n v="60"/>
    <n v="60"/>
    <s v="DB 14597"/>
    <d v="2013-09-05T00:00:00"/>
    <s v="2&quot;"/>
    <n v="60"/>
    <s v="(P)"/>
    <s v="03379430"/>
    <x v="0"/>
    <x v="0"/>
  </r>
  <r>
    <n v="1496813"/>
    <s v="    25051949000"/>
    <x v="0"/>
    <n v="20191031"/>
    <n v="11146"/>
    <n v="636650"/>
    <s v="ServiceRiser"/>
    <s v="1&quot;"/>
    <n v="106.57573309126376"/>
    <s v="99028138"/>
    <s v="(P)"/>
    <n v="0"/>
    <n v="0"/>
    <s v="DB 95612"/>
    <d v="2008-01-01T00:00:00"/>
    <s v="6&quot;"/>
    <n v="45"/>
    <s v="(P)"/>
    <s v="03187452"/>
    <x v="6"/>
    <x v="0"/>
  </r>
  <r>
    <n v="187423"/>
    <s v="    08320041000"/>
    <x v="0"/>
    <n v="20191030"/>
    <n v="9826"/>
    <n v="604397"/>
    <s v="ServiceRiser"/>
    <s v="3/4&quot;"/>
    <n v="211.31774807627207"/>
    <s v="S2109005-84"/>
    <s v="(W)"/>
    <n v="0"/>
    <n v="0"/>
    <s v="DB 90892"/>
    <d v="2008-01-01T00:00:00"/>
    <s v="4&quot;"/>
    <n v="45"/>
    <s v="(P)"/>
    <s v="03175071"/>
    <x v="2"/>
    <x v="0"/>
  </r>
  <r>
    <n v="1283621"/>
    <s v="    25132278000"/>
    <x v="0"/>
    <n v="20191028"/>
    <n v="12667"/>
    <n v="307715"/>
    <s v="TwoPoundMeter"/>
    <s v="1&quot;"/>
    <n v="118.79591059395474"/>
    <s v="03010284"/>
    <s v="(P)"/>
    <n v="60"/>
    <n v="60"/>
    <s v="DB 138991"/>
    <d v="2009-08-10T00:00:00"/>
    <s v="2&quot;"/>
    <n v="60"/>
    <s v="(W)"/>
    <s v="0"/>
    <x v="1"/>
    <x v="0"/>
  </r>
  <r>
    <n v="2599022"/>
    <s v="    26516757000"/>
    <x v="0"/>
    <n v="20191025"/>
    <n v="1069"/>
    <n v="613537"/>
    <s v="TwoPoundMeter"/>
    <s v="1&quot;"/>
    <n v="15.204521962203337"/>
    <s v="03183318"/>
    <s v="(P)"/>
    <n v="0"/>
    <n v="0"/>
    <s v="DB 583"/>
    <d v="2008-01-01T00:00:00"/>
    <s v="2&quot;"/>
    <n v="35"/>
    <s v="(P)"/>
    <s v="03183320"/>
    <x v="0"/>
    <x v="0"/>
  </r>
  <r>
    <n v="3544025"/>
    <s v="    26578692000"/>
    <x v="0"/>
    <n v="20191114"/>
    <n v="27160"/>
    <n v="4393228"/>
    <s v="ServiceRiser"/>
    <s v="1&quot;"/>
    <n v="51.000000015924897"/>
    <s v="03496719"/>
    <s v="(P)"/>
    <n v="57"/>
    <n v="57"/>
    <s v="DB 233310"/>
    <d v="2014-06-27T00:00:00"/>
    <s v="2&quot;"/>
    <n v="57"/>
    <s v="(P)"/>
    <s v="03413124"/>
    <x v="0"/>
    <x v="0"/>
  </r>
  <r>
    <n v="2884256"/>
    <s v="    01852483000"/>
    <x v="0"/>
    <n v="20191029"/>
    <n v="368"/>
    <n v="4491218"/>
    <s v="ServiceRiser"/>
    <s v="1&quot;"/>
    <n v="45.12716669341394"/>
    <s v="03194070"/>
    <s v="(P)"/>
    <n v="45"/>
    <n v="45"/>
    <s v="DB 35072"/>
    <d v="2009-03-04T00:00:00"/>
    <s v="2&quot;"/>
    <n v="45"/>
    <s v="(P)"/>
    <s v="03301509"/>
    <x v="0"/>
    <x v="0"/>
  </r>
  <r>
    <n v="3438009"/>
    <s v="    26577010000"/>
    <x v="0"/>
    <n v="20191114"/>
    <n v="21669"/>
    <n v="4173144"/>
    <s v="ServiceRiser"/>
    <s v="1&quot;"/>
    <n v="15.996634449185505"/>
    <s v="03492193"/>
    <s v="(P)"/>
    <n v="57"/>
    <n v="57"/>
    <s v="DB 242234"/>
    <d v="2017-02-15T00:00:00"/>
    <s v="2&quot;"/>
    <n v="57"/>
    <s v="(P)"/>
    <s v="03453079"/>
    <x v="0"/>
    <x v="0"/>
  </r>
  <r>
    <n v="3826248"/>
    <s v="    07301563000"/>
    <x v="0"/>
    <n v="20191108"/>
    <n v="8322"/>
    <n v="5191301"/>
    <s v="MultiMeterRiser"/>
    <s v="1&quot;"/>
    <n v="53.000000011222134"/>
    <s v="03530125"/>
    <s v="(P)"/>
    <n v="45"/>
    <n v="45"/>
    <s v="DB 271686"/>
    <d v="2018-07-02T00:00:00"/>
    <s v="1&quot;"/>
    <n v="45"/>
    <s v="(P)"/>
    <s v="03530141"/>
    <x v="3"/>
    <x v="0"/>
  </r>
  <r>
    <n v="339780"/>
    <s v="    13231423000"/>
    <x v="0"/>
    <n v="20191108"/>
    <n v="31411"/>
    <n v="32339"/>
    <s v="ServiceRiser"/>
    <s v="1&quot;"/>
    <n v="256.76546936704233"/>
    <s v="0"/>
    <s v="(W)"/>
    <m/>
    <m/>
    <s v="DB 290579"/>
    <d v="2011-02-11T00:00:00"/>
    <s v="2&quot;"/>
    <n v="57"/>
    <s v="(W)"/>
    <s v="03338918"/>
    <x v="1"/>
    <x v="0"/>
  </r>
  <r>
    <n v="2190431"/>
    <s v="    04031191000"/>
    <x v="0"/>
    <n v="20191113"/>
    <n v="15841"/>
    <n v="645328"/>
    <s v="ServiceRiser"/>
    <s v="1/2&quot;"/>
    <n v="89.813949999550928"/>
    <s v="03302515"/>
    <s v="(P)"/>
    <n v="57"/>
    <n v="57"/>
    <s v="DB 223945"/>
    <d v="2008-02-06T00:00:00"/>
    <s v="6&quot;"/>
    <n v="57"/>
    <s v="(P)"/>
    <s v="03153491"/>
    <x v="6"/>
    <x v="0"/>
  </r>
  <r>
    <n v="3221595"/>
    <s v="    16500453000"/>
    <x v="0"/>
    <n v="20191114"/>
    <n v="12847"/>
    <n v="2707264"/>
    <s v="MultiMeterRiser"/>
    <s v="1&quot;"/>
    <n v="14.000000013268378"/>
    <s v="03382841"/>
    <s v="(P)"/>
    <n v="60"/>
    <n v="60"/>
    <s v="DB 137769"/>
    <d v="2013-06-11T00:00:00"/>
    <s v="2&quot;"/>
    <n v="60"/>
    <s v="(P)"/>
    <s v="03382776"/>
    <x v="0"/>
    <x v="0"/>
  </r>
  <r>
    <n v="3563940"/>
    <s v="    26255612000"/>
    <x v="0"/>
    <n v="20191101"/>
    <n v="11947"/>
    <n v="4286371"/>
    <s v="ServiceRiser"/>
    <s v="2&quot;"/>
    <n v="46.589036864070351"/>
    <s v="03512165"/>
    <s v="(P)"/>
    <n v="60"/>
    <n v="60"/>
    <s v="DB 71779"/>
    <d v="2017-08-18T00:00:00"/>
    <s v="4&quot;"/>
    <n v="60"/>
    <s v="(P)"/>
    <s v="03507120"/>
    <x v="2"/>
    <x v="0"/>
  </r>
  <r>
    <n v="911075"/>
    <s v="    25053960000"/>
    <x v="0"/>
    <n v="20191029"/>
    <n v="13710"/>
    <n v="8584"/>
    <s v="TwoPoundMeter"/>
    <s v="1&quot;"/>
    <n v="287.37467374165834"/>
    <s v="03482561"/>
    <s v="(P)"/>
    <n v="60"/>
    <n v="60"/>
    <s v="DB 108833"/>
    <d v="2017-01-03T00:00:00"/>
    <s v="2&quot;"/>
    <n v="60"/>
    <s v="(P)"/>
    <s v="03482555"/>
    <x v="0"/>
    <x v="0"/>
  </r>
  <r>
    <n v="3859418"/>
    <s v="    13872508000"/>
    <x v="0"/>
    <n v="20191031"/>
    <n v="739"/>
    <n v="5232503"/>
    <s v="ServiceRiser"/>
    <s v="1&quot;"/>
    <n v="55.128570989650783"/>
    <s v="03558603"/>
    <s v="(P)"/>
    <n v="45"/>
    <n v="45"/>
    <s v="DB 301939"/>
    <d v="2019-08-01T00:00:00"/>
    <s v="2&quot;"/>
    <n v="45"/>
    <s v="(P)"/>
    <s v="03558599"/>
    <x v="0"/>
    <x v="0"/>
  </r>
  <r>
    <n v="3150298"/>
    <s v="    17331241000"/>
    <x v="0"/>
    <n v="20191031"/>
    <n v="11455"/>
    <n v="323873"/>
    <s v="ServiceRiser"/>
    <s v="1&quot;"/>
    <n v="343.32838406094658"/>
    <s v="S1082010-28"/>
    <s v="(P)"/>
    <n v="35"/>
    <n v="35"/>
    <s v="DB 97881"/>
    <d v="2014-03-28T00:00:00"/>
    <s v="2&quot;"/>
    <n v="35"/>
    <s v="(P)"/>
    <s v="03401118"/>
    <x v="0"/>
    <x v="0"/>
  </r>
  <r>
    <n v="3202295"/>
    <s v="    26559229000"/>
    <x v="0"/>
    <n v="20191112"/>
    <n v="21055"/>
    <n v="3528711"/>
    <s v="ServiceRiser"/>
    <s v="1&quot;"/>
    <n v="97.801017228924096"/>
    <s v="03443892"/>
    <s v="(P)"/>
    <n v="57"/>
    <n v="57"/>
    <s v="DB 297354"/>
    <d v="2008-01-01T00:00:00"/>
    <s v="4&quot;"/>
    <n v="57"/>
    <s v="(P)"/>
    <s v="03164978"/>
    <x v="2"/>
    <x v="0"/>
  </r>
  <r>
    <n v="2912439"/>
    <s v="    08132377000"/>
    <x v="0"/>
    <n v="20191022"/>
    <n v="23543"/>
    <n v="2787268"/>
    <s v="ServiceRiser"/>
    <s v="1&quot;"/>
    <n v="56.002607545955684"/>
    <s v="03396519"/>
    <s v="(P)"/>
    <n v="57"/>
    <n v="57"/>
    <s v="DB 239362"/>
    <d v="2013-07-17T00:00:00"/>
    <s v="2&quot;"/>
    <n v="57"/>
    <s v="(P)"/>
    <s v="03386800"/>
    <x v="0"/>
    <x v="0"/>
  </r>
  <r>
    <n v="13492"/>
    <s v="    02851920000"/>
    <x v="0"/>
    <n v="20191029"/>
    <n v="477"/>
    <n v="3810305"/>
    <s v="ServiceRiser"/>
    <s v="1&quot;"/>
    <n v="40.000000016927608"/>
    <s v="03303610"/>
    <s v="(P)"/>
    <n v="45"/>
    <n v="45"/>
    <s v="DB 44584"/>
    <d v="2010-12-17T00:00:00"/>
    <s v="2&quot;"/>
    <n v="45"/>
    <s v="(P)"/>
    <s v="03336070"/>
    <x v="0"/>
    <x v="0"/>
  </r>
  <r>
    <n v="471878"/>
    <s v="    18082433000"/>
    <x v="0"/>
    <n v="20191018"/>
    <n v="25295"/>
    <n v="130071"/>
    <s v="ServiceRiser"/>
    <s v="1/2&quot;"/>
    <n v="118.46026296518359"/>
    <s v="00006185"/>
    <s v="(P)"/>
    <n v="0"/>
    <n v="0"/>
    <s v="DB 266946"/>
    <d v="2009-12-09T00:00:00"/>
    <s v="4&quot;"/>
    <n v="57"/>
    <s v="(P)"/>
    <s v="03301627"/>
    <x v="2"/>
    <x v="0"/>
  </r>
  <r>
    <n v="3652869"/>
    <s v="    26151681000"/>
    <x v="0"/>
    <n v="20191021"/>
    <n v="30225"/>
    <n v="4862465"/>
    <s v="MultiMeterRiser"/>
    <s v="1/2&quot;"/>
    <n v="15.000000018998431"/>
    <s v="03540881"/>
    <s v="(P)"/>
    <n v="57"/>
    <n v="57"/>
    <s v="DB 290772"/>
    <d v="2018-06-22T00:00:00"/>
    <s v="2&quot;"/>
    <n v="57"/>
    <s v="(P)"/>
    <s v="03540880"/>
    <x v="0"/>
    <x v="0"/>
  </r>
  <r>
    <n v="1251806"/>
    <s v="    12868611000"/>
    <x v="0"/>
    <n v="20191030"/>
    <n v="1166"/>
    <n v="656957"/>
    <s v="ServiceRiser"/>
    <s v="1&quot;"/>
    <n v="62.751879542855711"/>
    <s v="03311503"/>
    <s v="(P)"/>
    <n v="2"/>
    <n v="2"/>
    <s v="DB 22170"/>
    <d v="2009-07-08T00:00:00"/>
    <s v="2&quot;"/>
    <n v="45"/>
    <s v="(W)"/>
    <s v="03311499"/>
    <x v="1"/>
    <x v="0"/>
  </r>
  <r>
    <n v="1048351"/>
    <s v="    03151831000"/>
    <x v="0"/>
    <n v="20191028"/>
    <n v="30793"/>
    <n v="44750"/>
    <s v="ServiceRiser"/>
    <s v="1&quot;"/>
    <n v="160.96579104255864"/>
    <s v="S1025041-63"/>
    <s v="(P)"/>
    <n v="57"/>
    <n v="57"/>
    <s v="DB 281231"/>
    <d v="2014-06-26T00:00:00"/>
    <s v="2&quot;"/>
    <n v="57"/>
    <s v="(P)"/>
    <s v="03412067"/>
    <x v="0"/>
    <x v="0"/>
  </r>
  <r>
    <n v="3727117"/>
    <s v="    26586486000"/>
    <x v="0"/>
    <n v="20191024"/>
    <n v="20022"/>
    <n v="4869266"/>
    <s v="TwoPoundMeter"/>
    <s v="1&quot;"/>
    <n v="116.9999999973888"/>
    <s v="03523870"/>
    <s v="(P)"/>
    <n v="57"/>
    <n v="57"/>
    <s v="DB 13893"/>
    <d v="2018-03-09T00:00:00"/>
    <s v="2&quot;"/>
    <n v="57"/>
    <s v="(P)"/>
    <s v="03523662"/>
    <x v="0"/>
    <x v="0"/>
  </r>
  <r>
    <n v="3706199"/>
    <s v="    26572406000"/>
    <x v="0"/>
    <n v="20191112"/>
    <n v="33239"/>
    <n v="4715229"/>
    <s v="ServiceRiser"/>
    <s v="1&quot;"/>
    <n v="54.000000007689373"/>
    <s v="03486925"/>
    <s v="(P)"/>
    <n v="60"/>
    <n v="60"/>
    <s v="DB 12766"/>
    <d v="2018-03-01T00:00:00"/>
    <s v="2&quot;"/>
    <n v="60"/>
    <s v="(P)"/>
    <s v="03487225"/>
    <x v="0"/>
    <x v="0"/>
  </r>
  <r>
    <n v="2436497"/>
    <s v="    26532303000"/>
    <x v="0"/>
    <n v="20191101"/>
    <n v="2003"/>
    <n v="2400367"/>
    <s v="ServiceRiser"/>
    <s v="1&quot;"/>
    <n v="30.999999977669951"/>
    <s v="03377799"/>
    <s v="(P)"/>
    <n v="45"/>
    <n v="45"/>
    <s v="DB 22306"/>
    <d v="2013-04-22T00:00:00"/>
    <s v="2&quot;"/>
    <n v="45"/>
    <s v="(P)"/>
    <s v="03377801"/>
    <x v="0"/>
    <x v="0"/>
  </r>
  <r>
    <n v="471789"/>
    <s v="    18082253000"/>
    <x v="0"/>
    <n v="20191018"/>
    <n v="25295"/>
    <n v="130071"/>
    <s v="ServiceRiser"/>
    <s v="1/2&quot;"/>
    <n v="118.46026296518359"/>
    <s v="00006185"/>
    <s v="(P)"/>
    <n v="0"/>
    <n v="0"/>
    <s v="DB 266946"/>
    <d v="2009-12-09T00:00:00"/>
    <s v="4&quot;"/>
    <n v="57"/>
    <s v="(P)"/>
    <s v="03301627"/>
    <x v="2"/>
    <x v="0"/>
  </r>
  <r>
    <n v="3380387"/>
    <s v="    26572432000"/>
    <x v="0"/>
    <n v="20191018"/>
    <n v="29655"/>
    <n v="4065534"/>
    <s v="ServiceRiser"/>
    <s v="1&quot;"/>
    <n v="33.999999992674773"/>
    <s v="03481381"/>
    <s v="(P)"/>
    <n v="57"/>
    <n v="57"/>
    <s v="DB 285570"/>
    <d v="2016-10-21T00:00:00"/>
    <s v="2&quot;"/>
    <n v="57"/>
    <s v="(P)"/>
    <s v="03481379"/>
    <x v="0"/>
    <x v="0"/>
  </r>
  <r>
    <n v="3599493"/>
    <s v="    26587417000"/>
    <x v="0"/>
    <n v="20191108"/>
    <n v="7178"/>
    <n v="4589617"/>
    <s v="TwoPoundMeter"/>
    <s v="2&quot;"/>
    <n v="175.00000002591941"/>
    <s v="03527669"/>
    <s v="(P)"/>
    <n v="55"/>
    <n v="55"/>
    <s v="DB 76562"/>
    <d v="2013-10-29T00:00:00"/>
    <s v="2&quot;"/>
    <n v="55"/>
    <s v="(P)"/>
    <s v="03382947"/>
    <x v="0"/>
    <x v="0"/>
  </r>
  <r>
    <n v="3866220"/>
    <s v="    26601213000"/>
    <x v="0"/>
    <n v="20191030"/>
    <n v="10372"/>
    <n v="5187303"/>
    <s v="ServiceRiser"/>
    <s v="1/2&quot;"/>
    <n v="29.000000010471638"/>
    <s v="03570350"/>
    <s v="(P)"/>
    <n v="60"/>
    <n v="60"/>
    <s v="DB 297236"/>
    <d v="2018-07-05T00:00:00"/>
    <s v="2&quot;"/>
    <n v="60"/>
    <s v="(P)"/>
    <s v="03518294"/>
    <x v="0"/>
    <x v="0"/>
  </r>
  <r>
    <n v="185277"/>
    <s v="    07330985000"/>
    <x v="0"/>
    <n v="20191106"/>
    <n v="9448"/>
    <n v="2119124"/>
    <s v="TwoPoundMeter"/>
    <s v="1&quot;"/>
    <n v="22.99999999884254"/>
    <s v="03367099"/>
    <s v="(P)"/>
    <n v="45"/>
    <n v="45"/>
    <s v="DB 91849"/>
    <d v="2012-08-20T00:00:00"/>
    <s v="2&quot;"/>
    <n v="45"/>
    <s v="(P)"/>
    <s v="03364344"/>
    <x v="0"/>
    <x v="0"/>
  </r>
  <r>
    <n v="3427384"/>
    <s v="    26577588000"/>
    <x v="0"/>
    <n v="20191111"/>
    <n v="13098"/>
    <n v="4132776"/>
    <s v="ServiceRiser"/>
    <s v="1/2&quot;"/>
    <n v="36.999999998000426"/>
    <s v="03491912"/>
    <s v="(P)"/>
    <n v="57"/>
    <n v="57"/>
    <s v="DB 138004"/>
    <d v="2015-09-15T00:00:00"/>
    <s v="2&quot;"/>
    <n v="57"/>
    <s v="(P)"/>
    <s v="03447278"/>
    <x v="0"/>
    <x v="0"/>
  </r>
  <r>
    <n v="2808744"/>
    <s v="    01850600000"/>
    <x v="0"/>
    <n v="20191029"/>
    <n v="376"/>
    <n v="913806"/>
    <s v="ServiceRiser"/>
    <s v="1/2&quot;"/>
    <n v="42.185003586760075"/>
    <s v="03316902"/>
    <s v="(P)"/>
    <n v="45"/>
    <n v="45"/>
    <s v="DB 35080"/>
    <d v="2010-03-11T00:00:00"/>
    <s v="4-1/2&quot;"/>
    <n v="45"/>
    <s v="(W)"/>
    <s v="03316249"/>
    <x v="10"/>
    <x v="0"/>
  </r>
  <r>
    <n v="3653177"/>
    <s v="    26417280000"/>
    <x v="0"/>
    <n v="20191114"/>
    <n v="31734"/>
    <n v="4303975"/>
    <s v="ServiceRiser"/>
    <s v="1&quot;"/>
    <n v="17.999999986248227"/>
    <s v="03488103"/>
    <s v="(P)"/>
    <n v="57"/>
    <n v="57"/>
    <s v="DB 281252"/>
    <d v="2017-04-25T00:00:00"/>
    <s v="2&quot;"/>
    <n v="57"/>
    <s v="(P)"/>
    <s v="03488100"/>
    <x v="0"/>
    <x v="0"/>
  </r>
  <r>
    <n v="3416534"/>
    <s v="    26575453000"/>
    <x v="0"/>
    <n v="20191108"/>
    <n v="5315"/>
    <n v="4152735"/>
    <s v="ServiceRiser"/>
    <s v="1&quot;"/>
    <n v="265.19094454832566"/>
    <s v="03483925"/>
    <s v="(P)"/>
    <n v="45"/>
    <n v="45"/>
    <s v="DB 9934"/>
    <d v="2017-01-26T00:00:00"/>
    <s v="2&quot;"/>
    <n v="45"/>
    <s v="(P)"/>
    <s v="03489193"/>
    <x v="0"/>
    <x v="0"/>
  </r>
  <r>
    <n v="3208898"/>
    <s v="    26557458000"/>
    <x v="0"/>
    <n v="20191028"/>
    <n v="1991"/>
    <n v="3235471"/>
    <s v="ServiceRiser"/>
    <s v="1&quot;"/>
    <n v="12.000163887189672"/>
    <s v="03422963"/>
    <s v="(P)"/>
    <n v="35"/>
    <n v="35"/>
    <s v="DB 33275"/>
    <d v="2015-01-21T00:00:00"/>
    <s v="2&quot;"/>
    <n v="35"/>
    <s v="(P)"/>
    <s v="03419412"/>
    <x v="0"/>
    <x v="0"/>
  </r>
  <r>
    <n v="443057"/>
    <s v="    17053966000"/>
    <x v="0"/>
    <n v="20191111"/>
    <n v="17765"/>
    <n v="1686659"/>
    <s v="ServiceRiser"/>
    <s v="1/2&quot;"/>
    <n v="60.133621954601331"/>
    <s v="03349401"/>
    <s v="(P)"/>
    <n v="60"/>
    <n v="60"/>
    <s v="DB 181982"/>
    <d v="2011-10-14T00:00:00"/>
    <s v="2&quot;"/>
    <n v="60"/>
    <s v="(P)"/>
    <s v="03349267"/>
    <x v="0"/>
    <x v="0"/>
  </r>
  <r>
    <n v="3108039"/>
    <s v="    26553288000"/>
    <x v="0"/>
    <n v="20191104"/>
    <n v="3338"/>
    <n v="3249070"/>
    <s v="ServiceRiser"/>
    <s v="1&quot;"/>
    <n v="44.999999993789373"/>
    <s v="03427673"/>
    <s v="(P)"/>
    <n v="45"/>
    <n v="45"/>
    <s v="DB 7653"/>
    <d v="2015-03-03T00:00:00"/>
    <s v="2&quot;"/>
    <n v="45"/>
    <s v="(P)"/>
    <s v="03427672"/>
    <x v="0"/>
    <x v="0"/>
  </r>
  <r>
    <n v="2934320"/>
    <s v="    26550065000"/>
    <x v="0"/>
    <n v="20191018"/>
    <n v="12645"/>
    <n v="2785268"/>
    <s v="ServiceRiser"/>
    <s v="1&quot;"/>
    <n v="217.99999999090178"/>
    <s v="03398093"/>
    <s v="(P)"/>
    <n v="57"/>
    <n v="57"/>
    <s v="DB 114113"/>
    <d v="2014-01-02T00:00:00"/>
    <s v="1&quot;"/>
    <n v="57"/>
    <s v="(P)"/>
    <s v="03398094"/>
    <x v="3"/>
    <x v="0"/>
  </r>
  <r>
    <n v="3099432"/>
    <s v="    26558306000"/>
    <x v="0"/>
    <n v="20191114"/>
    <n v="27490"/>
    <n v="3613904"/>
    <s v="MultiMeterRiser"/>
    <s v="1&quot;"/>
    <n v="149.99999997594037"/>
    <s v="03404093"/>
    <s v="(P)"/>
    <n v="57"/>
    <n v="57"/>
    <s v="DB 233194"/>
    <d v="2009-09-09T00:00:00"/>
    <s v="2&quot;"/>
    <n v="57"/>
    <s v="(P)"/>
    <s v="03318983"/>
    <x v="0"/>
    <x v="0"/>
  </r>
  <r>
    <n v="3200128"/>
    <s v="    26532686000"/>
    <x v="0"/>
    <n v="20191017"/>
    <n v="5496"/>
    <n v="1097830"/>
    <s v="ServiceRiser"/>
    <s v="1&quot;"/>
    <n v="94.710911382443982"/>
    <s v="03336466"/>
    <s v="(P)"/>
    <n v="45"/>
    <n v="45"/>
    <s v="DB 50894"/>
    <d v="2010-01-05T00:00:00"/>
    <s v="2&quot;"/>
    <n v="45"/>
    <s v="(P)"/>
    <s v="03322828"/>
    <x v="0"/>
    <x v="0"/>
  </r>
  <r>
    <n v="2538213"/>
    <s v="    26535000000"/>
    <x v="0"/>
    <n v="20191021"/>
    <n v="3841"/>
    <n v="1372637"/>
    <s v="ServiceRiser"/>
    <s v="1&quot;"/>
    <n v="142.74293172377554"/>
    <s v="03344075"/>
    <s v="(P)"/>
    <n v="35"/>
    <n v="35"/>
    <s v="DB 53234"/>
    <d v="2008-01-01T00:00:00"/>
    <s v="2&quot;"/>
    <n v="35"/>
    <s v="(P)"/>
    <s v="03183761"/>
    <x v="0"/>
    <x v="0"/>
  </r>
  <r>
    <n v="3138299"/>
    <s v="    26560946000"/>
    <x v="0"/>
    <n v="20191114"/>
    <n v="6022"/>
    <n v="3319885"/>
    <s v="TwoPoundMeter"/>
    <s v="1&quot;"/>
    <n v="64.165387515437715"/>
    <s v="03434119"/>
    <s v="(P)"/>
    <n v="60"/>
    <n v="60"/>
    <s v="DB 38521"/>
    <d v="2015-11-13T00:00:00"/>
    <s v="2&quot;"/>
    <n v="60"/>
    <s v="(P)"/>
    <s v="03413483"/>
    <x v="0"/>
    <x v="0"/>
  </r>
  <r>
    <n v="2892377"/>
    <s v="    04856642000"/>
    <x v="0"/>
    <n v="20191104"/>
    <n v="1841"/>
    <n v="3414690"/>
    <s v="ServiceRiser"/>
    <s v="1&quot;"/>
    <n v="24.000000017824952"/>
    <s v="03424532"/>
    <s v="(P)"/>
    <n v="45"/>
    <n v="45"/>
    <s v="DB 8102"/>
    <d v="2014-11-17T00:00:00"/>
    <s v="2&quot;"/>
    <n v="45"/>
    <s v="(P)"/>
    <s v="03411774"/>
    <x v="0"/>
    <x v="0"/>
  </r>
  <r>
    <n v="2635311"/>
    <s v="    26537061000"/>
    <x v="0"/>
    <n v="20191111"/>
    <n v="201"/>
    <n v="1768666"/>
    <s v="TwoPoundMeter"/>
    <s v="1&quot;"/>
    <n v="233.71963138746503"/>
    <s v="03350010"/>
    <s v="(P)"/>
    <n v="60"/>
    <n v="60"/>
    <s v="DB 37165"/>
    <d v="2012-02-27T00:00:00"/>
    <s v="2&quot;"/>
    <n v="60"/>
    <s v="(P)"/>
    <s v="03352319"/>
    <x v="0"/>
    <x v="0"/>
  </r>
  <r>
    <n v="3824336"/>
    <s v="    26590882000"/>
    <x v="0"/>
    <n v="20191029"/>
    <n v="9654"/>
    <n v="5150104"/>
    <s v="TwoPoundMeter"/>
    <s v="2&quot;"/>
    <n v="154.73528630808337"/>
    <s v="03550815"/>
    <s v="(P)"/>
    <n v="60"/>
    <n v="60"/>
    <s v="DB 226469"/>
    <d v="2018-11-16T00:00:00"/>
    <s v="6&quot;"/>
    <n v="60"/>
    <s v="(P)"/>
    <s v="03543332"/>
    <x v="6"/>
    <x v="0"/>
  </r>
  <r>
    <n v="295594"/>
    <s v="    11295738000"/>
    <x v="0"/>
    <n v="20191111"/>
    <n v="13196"/>
    <n v="647387"/>
    <s v="TwoPoundMeter"/>
    <s v="1&quot;"/>
    <n v="18.999763307704804"/>
    <s v="03302366"/>
    <s v="(P)"/>
    <n v="0"/>
    <n v="0"/>
    <s v="DB 127843"/>
    <d v="2009-01-01T00:00:00"/>
    <s v="4&quot;"/>
    <n v="60"/>
    <s v="(P)"/>
    <s v="03301720"/>
    <x v="2"/>
    <x v="0"/>
  </r>
  <r>
    <n v="3598245"/>
    <s v="    15802627000"/>
    <x v="0"/>
    <n v="20191113"/>
    <n v="33109"/>
    <n v="15708"/>
    <s v="TwoPoundMeter"/>
    <s v="1&quot;"/>
    <n v="32.264863601088237"/>
    <s v="98006478"/>
    <s v="(P)"/>
    <n v="0"/>
    <n v="0"/>
    <s v="DB 6982"/>
    <d v="2008-01-01T00:00:00"/>
    <s v="2&quot;"/>
    <n v="60"/>
    <s v="(P)"/>
    <s v="03183722"/>
    <x v="0"/>
    <x v="0"/>
  </r>
  <r>
    <n v="3896735"/>
    <s v="    21303336000"/>
    <x v="0"/>
    <n v="0"/>
    <n v="7510"/>
    <n v="2531193"/>
    <s v="ServiceRiser"/>
    <s v="1&quot;"/>
    <n v="24.381979226878887"/>
    <s v="03367334"/>
    <s v="(P)"/>
    <n v="35"/>
    <n v="35"/>
    <s v="DB 76491"/>
    <d v="2017-05-04T00:00:00"/>
    <s v="4&quot;"/>
    <n v="35"/>
    <s v="(P)"/>
    <s v="03501823"/>
    <x v="2"/>
    <x v="0"/>
  </r>
  <r>
    <n v="87475"/>
    <s v="    04856519000"/>
    <x v="0"/>
    <n v="20191101"/>
    <n v="1961"/>
    <n v="4486382"/>
    <s v="ServiceRiser"/>
    <s v="1&quot;"/>
    <n v="30.000000000410665"/>
    <s v="03515461"/>
    <s v="(P)"/>
    <n v="45"/>
    <n v="45"/>
    <s v="DB 26800"/>
    <d v="2015-08-24T00:00:00"/>
    <s v="2&quot;"/>
    <n v="45"/>
    <s v="(P)"/>
    <s v="03427851"/>
    <x v="0"/>
    <x v="0"/>
  </r>
  <r>
    <n v="2748395"/>
    <s v="    26543123000"/>
    <x v="0"/>
    <n v="20191023"/>
    <n v="19319"/>
    <n v="2288756"/>
    <s v="ServiceRiser"/>
    <s v="1&quot;"/>
    <n v="57.00000000840501"/>
    <s v="03370893"/>
    <s v="(P)"/>
    <n v="57"/>
    <n v="57"/>
    <s v="DB 144807"/>
    <d v="2011-05-03T00:00:00"/>
    <s v="4&quot;"/>
    <n v="57"/>
    <s v="(P)"/>
    <s v="03343270"/>
    <x v="2"/>
    <x v="0"/>
  </r>
  <r>
    <n v="374048"/>
    <s v="    14322774000"/>
    <x v="0"/>
    <n v="20191106"/>
    <n v="8105"/>
    <n v="371450"/>
    <s v="ServiceRiser"/>
    <s v="1&quot;"/>
    <n v="221.42721350644331"/>
    <s v="0"/>
    <s v="(P)"/>
    <n v="0"/>
    <n v="0"/>
    <s v="DB 90808"/>
    <d v="2017-05-30T00:00:00"/>
    <s v="2&quot;"/>
    <n v="45"/>
    <s v="(P)"/>
    <s v="03489842"/>
    <x v="0"/>
    <x v="0"/>
  </r>
  <r>
    <n v="3333096"/>
    <s v="    16471254000"/>
    <x v="0"/>
    <n v="20191112"/>
    <n v="4849"/>
    <n v="5089286"/>
    <s v="TwoPoundMeter"/>
    <s v="1&quot;"/>
    <n v="33.999999997577603"/>
    <s v="03533620"/>
    <s v="(P)"/>
    <n v="55"/>
    <n v="55"/>
    <s v="DB 61949"/>
    <d v="2018-06-08T00:00:00"/>
    <s v="2&quot;"/>
    <n v="55"/>
    <s v="(P)"/>
    <s v="03533574"/>
    <x v="0"/>
    <x v="0"/>
  </r>
  <r>
    <n v="2817690"/>
    <s v="    26541723000"/>
    <x v="0"/>
    <n v="20191030"/>
    <n v="10001"/>
    <n v="2491994"/>
    <s v="ServiceRiser"/>
    <s v="1&quot;"/>
    <n v="434.04913104450907"/>
    <s v="03365585"/>
    <s v="(P)"/>
    <n v="60"/>
    <n v="60"/>
    <s v="DB 228529"/>
    <d v="2019-04-16T00:00:00"/>
    <s v="4&quot;"/>
    <n v="60"/>
    <s v="(P)"/>
    <s v="03564889"/>
    <x v="2"/>
    <x v="0"/>
  </r>
  <r>
    <n v="2612810"/>
    <s v="    26352632000"/>
    <x v="0"/>
    <n v="20191111"/>
    <n v="296"/>
    <n v="1923870"/>
    <s v="MultiMeterRiser"/>
    <s v="1&quot;"/>
    <n v="23.458232009453294"/>
    <s v="03350867"/>
    <s v="(P)"/>
    <n v="60"/>
    <n v="60"/>
    <s v="DB 14572"/>
    <d v="2010-08-25T00:00:00"/>
    <s v="2&quot;"/>
    <n v="60"/>
    <s v="(P)"/>
    <s v="03319901"/>
    <x v="0"/>
    <x v="0"/>
  </r>
  <r>
    <n v="2869814"/>
    <s v="    26543132000"/>
    <x v="0"/>
    <n v="20191023"/>
    <n v="16132"/>
    <n v="2485990"/>
    <s v="ServiceRiser"/>
    <s v="1&quot;"/>
    <n v="20.000000014346128"/>
    <s v="03370914"/>
    <s v="(P)"/>
    <n v="57"/>
    <n v="57"/>
    <s v="DB 193219"/>
    <d v="2013-01-21T00:00:00"/>
    <s v="2&quot;"/>
    <n v="57"/>
    <s v="(P)"/>
    <s v="03370915"/>
    <x v="0"/>
    <x v="0"/>
  </r>
  <r>
    <n v="1621120"/>
    <s v="    26313664000"/>
    <x v="0"/>
    <n v="20191029"/>
    <n v="15437"/>
    <n v="634539"/>
    <s v="ServiceRiser"/>
    <s v="1&quot;"/>
    <n v="50.871820878948782"/>
    <s v="03027091"/>
    <s v="(P)"/>
    <n v="0"/>
    <n v="0"/>
    <s v="DB 204509"/>
    <d v="2017-12-27T00:00:00"/>
    <s v="2&quot;"/>
    <n v="57"/>
    <s v="(P)"/>
    <s v="03518427"/>
    <x v="0"/>
    <x v="0"/>
  </r>
  <r>
    <n v="3747251"/>
    <s v="    08400565000"/>
    <x v="0"/>
    <n v="20191108"/>
    <n v="5976"/>
    <n v="904190"/>
    <s v="ServiceRiser"/>
    <s v="1&quot;"/>
    <n v="15.079321622239318"/>
    <s v="03313512"/>
    <s v="(P)"/>
    <n v="45"/>
    <n v="45"/>
    <s v="DB 49642"/>
    <d v="2010-09-29T00:00:00"/>
    <s v="2&quot;"/>
    <n v="45"/>
    <s v="(P)"/>
    <s v="03314998"/>
    <x v="0"/>
    <x v="0"/>
  </r>
  <r>
    <n v="3878343"/>
    <s v="    26599323000"/>
    <x v="0"/>
    <n v="20191101"/>
    <n v="1294"/>
    <n v="5016483"/>
    <s v="TwoPoundMeter"/>
    <s v="1&quot;"/>
    <n v="10.999999984618032"/>
    <s v="03552509"/>
    <s v="(P)"/>
    <n v="45"/>
    <n v="45"/>
    <s v="DB 36148"/>
    <d v="2018-07-16T00:00:00"/>
    <s v="2&quot;"/>
    <n v="45"/>
    <s v="(P)"/>
    <s v="03534086"/>
    <x v="0"/>
    <x v="0"/>
  </r>
  <r>
    <n v="2195622"/>
    <s v="    26459920000"/>
    <x v="0"/>
    <n v="20191111"/>
    <n v="266"/>
    <n v="649318"/>
    <s v="TwoPoundMeter"/>
    <s v="1/2&quot;"/>
    <n v="12.432799584651608"/>
    <s v="03310631"/>
    <s v="(P)"/>
    <n v="2"/>
    <n v="2"/>
    <s v="DB 79802"/>
    <d v="2009-07-10T00:00:00"/>
    <s v="2&quot;"/>
    <n v="60"/>
    <s v="(P)"/>
    <s v="03310640"/>
    <x v="0"/>
    <x v="0"/>
  </r>
  <r>
    <n v="1401058"/>
    <s v="    19181868000"/>
    <x v="0"/>
    <n v="20191114"/>
    <n v="26562"/>
    <n v="1541837"/>
    <s v="ServiceRiser"/>
    <s v="1&quot;"/>
    <n v="22.999999996475438"/>
    <s v="03346911"/>
    <s v="(P)"/>
    <n v="57"/>
    <n v="57"/>
    <s v="DB 292161"/>
    <d v="2011-08-09T00:00:00"/>
    <s v="4&quot;"/>
    <n v="57"/>
    <s v="(P)"/>
    <s v="03346224"/>
    <x v="2"/>
    <x v="0"/>
  </r>
  <r>
    <n v="2247409"/>
    <s v="    26514324000"/>
    <x v="0"/>
    <n v="20191018"/>
    <n v="30209"/>
    <n v="612189"/>
    <s v="TwoPoundMeter"/>
    <s v="1&quot;"/>
    <n v="27.510336322108685"/>
    <s v="03176841"/>
    <s v="(P)"/>
    <n v="0"/>
    <n v="0"/>
    <s v="DB 273553"/>
    <d v="2008-01-01T00:00:00"/>
    <s v="2&quot;"/>
    <n v="57"/>
    <s v="(P)"/>
    <s v="03177061"/>
    <x v="0"/>
    <x v="0"/>
  </r>
  <r>
    <n v="3198666"/>
    <s v="    26557899000"/>
    <x v="0"/>
    <n v="20191031"/>
    <n v="11530"/>
    <n v="3196676"/>
    <s v="TwoPoundMeter"/>
    <s v="1&quot;"/>
    <n v="91.46544790234239"/>
    <s v="03424490"/>
    <s v="(P)"/>
    <n v="35"/>
    <n v="35"/>
    <s v="DB 97882"/>
    <d v="2013-09-24T00:00:00"/>
    <s v="4&quot;"/>
    <n v="35"/>
    <s v="(P)"/>
    <s v="03376002"/>
    <x v="2"/>
    <x v="0"/>
  </r>
  <r>
    <n v="3798490"/>
    <s v="    26509333000"/>
    <x v="0"/>
    <n v="20191024"/>
    <n v="11946"/>
    <n v="4802092"/>
    <s v="MultiMeterRiser"/>
    <s v="1&quot;"/>
    <n v="16.22928288350175"/>
    <s v="03530174"/>
    <s v="(P)"/>
    <n v="35"/>
    <n v="35"/>
    <s v="DB 14939"/>
    <d v="2018-01-16T00:00:00"/>
    <s v="2&quot;"/>
    <n v="35"/>
    <s v="(P)"/>
    <s v="03529815"/>
    <x v="0"/>
    <x v="0"/>
  </r>
  <r>
    <n v="3824846"/>
    <s v="    26577016000"/>
    <x v="0"/>
    <n v="20191114"/>
    <n v="21670"/>
    <n v="4172346"/>
    <s v="ServiceRiser"/>
    <s v="1&quot;"/>
    <n v="15.862636483406355"/>
    <s v="03492195"/>
    <s v="(P)"/>
    <n v="57"/>
    <n v="57"/>
    <s v="DB 242235"/>
    <d v="2017-02-15T00:00:00"/>
    <s v="2&quot;"/>
    <n v="57"/>
    <s v="(P)"/>
    <s v="03453079"/>
    <x v="0"/>
    <x v="0"/>
  </r>
  <r>
    <n v="3621223"/>
    <s v="    26367264000"/>
    <x v="0"/>
    <n v="20191101"/>
    <n v="1668"/>
    <n v="480567"/>
    <s v="TwoPoundMeter"/>
    <s v="1&quot;"/>
    <n v="74.538118322882497"/>
    <s v="03058673"/>
    <s v="(P)"/>
    <n v="45"/>
    <n v="45"/>
    <s v="DB 26805"/>
    <d v="2016-04-26T00:00:00"/>
    <s v="4&quot;"/>
    <n v="45"/>
    <s v="(P)"/>
    <s v="03447533"/>
    <x v="2"/>
    <x v="0"/>
  </r>
  <r>
    <n v="2132303"/>
    <s v="    01442585000"/>
    <x v="0"/>
    <n v="20191114"/>
    <n v="7044"/>
    <n v="610763"/>
    <s v="GasSupplyMeter"/>
    <s v="4&quot;"/>
    <n v="217.8832444618086"/>
    <s v="03192553"/>
    <s v="(P)"/>
    <n v="60"/>
    <n v="60"/>
    <s v="DB 8812"/>
    <d v="2008-07-24T00:00:00"/>
    <s v="4&quot;"/>
    <n v="60"/>
    <s v="(P)"/>
    <s v="03193568"/>
    <x v="2"/>
    <x v="0"/>
  </r>
  <r>
    <n v="3595159"/>
    <s v="    26145134000"/>
    <x v="0"/>
    <n v="20191017"/>
    <n v="24071"/>
    <n v="5058073"/>
    <s v="TwoPoundMeter"/>
    <s v="1&quot;"/>
    <n v="141.62326424519279"/>
    <s v="03519321"/>
    <s v="(P)"/>
    <n v="57"/>
    <n v="57"/>
    <s v="DB 233619"/>
    <d v="2018-09-05T00:00:00"/>
    <s v="2&quot;"/>
    <n v="57"/>
    <s v="(P)"/>
    <s v="03519307"/>
    <x v="0"/>
    <x v="0"/>
  </r>
  <r>
    <n v="3223738"/>
    <s v="    26570144000"/>
    <x v="0"/>
    <n v="20191105"/>
    <n v="7927"/>
    <n v="3733504"/>
    <s v="TwoPoundMeter"/>
    <s v="1&quot;"/>
    <n v="32.112471596780104"/>
    <s v="03466319"/>
    <s v="(P)"/>
    <n v="60"/>
    <n v="60"/>
    <s v="DB 93112"/>
    <d v="2016-04-11T00:00:00"/>
    <s v="2&quot;"/>
    <n v="60"/>
    <s v="(P)"/>
    <s v="03466319"/>
    <x v="0"/>
    <x v="0"/>
  </r>
  <r>
    <n v="204151"/>
    <s v="    08132197000"/>
    <x v="0"/>
    <n v="20191022"/>
    <n v="23606"/>
    <n v="172688"/>
    <s v="ServiceRiser"/>
    <s v="1/2&quot;"/>
    <n v="42.807496626570789"/>
    <s v="91034019"/>
    <s v="(P)"/>
    <n v="57"/>
    <n v="57"/>
    <s v="DB 236866"/>
    <d v="2011-10-19T00:00:00"/>
    <s v="2&quot;"/>
    <n v="57"/>
    <s v="(P)"/>
    <s v="03350087"/>
    <x v="0"/>
    <x v="0"/>
  </r>
  <r>
    <n v="3732804"/>
    <s v="    26150735000"/>
    <x v="0"/>
    <n v="20191105"/>
    <n v="9889"/>
    <n v="4880866"/>
    <s v="TwoPoundMeter"/>
    <s v="1&quot;"/>
    <n v="51.000000001989456"/>
    <s v="03556154"/>
    <s v="(P)"/>
    <n v="45"/>
    <n v="45"/>
    <s v="DB 299669"/>
    <d v="2016-12-20T00:00:00"/>
    <s v="2&quot;"/>
    <n v="45"/>
    <s v="(P)"/>
    <s v="03486292"/>
    <x v="0"/>
    <x v="0"/>
  </r>
  <r>
    <n v="3735283"/>
    <s v="    26580172000"/>
    <x v="0"/>
    <n v="20191114"/>
    <n v="12914"/>
    <n v="4892492"/>
    <s v="TwoPoundMeter"/>
    <s v="1&quot;"/>
    <n v="16.999999975079497"/>
    <s v="03556905"/>
    <s v="(P)"/>
    <n v="60"/>
    <n v="60"/>
    <s v="DB 15253"/>
    <d v="2018-06-27T00:00:00"/>
    <s v="2&quot;"/>
    <n v="60"/>
    <s v="(P)"/>
    <s v="03503505"/>
    <x v="0"/>
    <x v="0"/>
  </r>
  <r>
    <n v="1524161"/>
    <s v="    09333133000"/>
    <x v="0"/>
    <n v="20191106"/>
    <n v="9293"/>
    <n v="650084"/>
    <s v="ServiceRiser"/>
    <s v="1&quot;"/>
    <n v="16.596994037548161"/>
    <s v="03326740"/>
    <s v="(W)"/>
    <n v="2"/>
    <n v="2"/>
    <s v="DB 5666"/>
    <d v="2009-04-28T00:00:00"/>
    <s v="2&quot;"/>
    <n v="45"/>
    <s v="(W)"/>
    <s v="03301790"/>
    <x v="1"/>
    <x v="0"/>
  </r>
  <r>
    <n v="2098200"/>
    <s v="    26522285000"/>
    <x v="0"/>
    <n v="20191108"/>
    <n v="8479"/>
    <n v="652437"/>
    <s v="TwoPoundMeter"/>
    <s v="1&quot;"/>
    <n v="89.846406042603036"/>
    <s v="03202613"/>
    <s v="(P)"/>
    <n v="2"/>
    <n v="2"/>
    <s v="DB 90895"/>
    <d v="2008-01-01T00:00:00"/>
    <s v="2&quot;"/>
    <n v="45"/>
    <s v="(P)"/>
    <s v="03177992"/>
    <x v="0"/>
    <x v="0"/>
  </r>
  <r>
    <n v="3207977"/>
    <s v="    26563729000"/>
    <x v="0"/>
    <n v="20191021"/>
    <n v="4196"/>
    <n v="3499507"/>
    <s v="ServiceRiser"/>
    <s v="1&quot;"/>
    <n v="46.000000017630313"/>
    <s v="03444751"/>
    <s v="(P)"/>
    <n v="60"/>
    <n v="60"/>
    <s v="DB 53748"/>
    <d v="2009-09-16T00:00:00"/>
    <s v="2&quot;"/>
    <n v="60"/>
    <s v="(P)"/>
    <s v="03317265"/>
    <x v="0"/>
    <x v="0"/>
  </r>
  <r>
    <n v="3272657"/>
    <s v="    14861624000"/>
    <x v="0"/>
    <n v="20191106"/>
    <n v="3511"/>
    <n v="1078217"/>
    <s v="TwoPoundMeter"/>
    <s v="2&quot;"/>
    <n v="224.50739599992284"/>
    <s v="03337212"/>
    <s v="(P)"/>
    <n v="2"/>
    <n v="2"/>
    <s v="DB 20796"/>
    <d v="2010-10-22T00:00:00"/>
    <s v="2&quot;"/>
    <n v="55"/>
    <s v="(P)"/>
    <s v="03337215"/>
    <x v="0"/>
    <x v="0"/>
  </r>
  <r>
    <n v="3395273"/>
    <s v="    26596045000"/>
    <x v="0"/>
    <n v="20191101"/>
    <n v="1294"/>
    <n v="5016483"/>
    <s v="TwoPoundMeter"/>
    <s v="1&quot;"/>
    <n v="10.999999984618032"/>
    <s v="03552509"/>
    <s v="(P)"/>
    <n v="45"/>
    <n v="45"/>
    <s v="DB 36148"/>
    <d v="2018-07-16T00:00:00"/>
    <s v="2&quot;"/>
    <n v="45"/>
    <s v="(P)"/>
    <s v="03534086"/>
    <x v="0"/>
    <x v="0"/>
  </r>
  <r>
    <n v="3170814"/>
    <s v="    26562923000"/>
    <x v="0"/>
    <n v="20191111"/>
    <n v="7655"/>
    <n v="3399109"/>
    <s v="TwoPoundMeter"/>
    <s v="1&quot;"/>
    <n v="316.62677302883662"/>
    <s v="03440322"/>
    <s v="(P)"/>
    <n v="45"/>
    <n v="45"/>
    <s v="DB 98965"/>
    <d v="2012-10-09T00:00:00"/>
    <s v="2&quot;"/>
    <n v="45"/>
    <s v="(P)"/>
    <s v="03362848"/>
    <x v="0"/>
    <x v="0"/>
  </r>
  <r>
    <n v="1246527"/>
    <s v="    25125100000"/>
    <x v="0"/>
    <n v="20191018"/>
    <n v="12520"/>
    <n v="311354"/>
    <s v="ServiceRiser"/>
    <s v="1&quot;"/>
    <n v="110.56862650072836"/>
    <s v="02287955"/>
    <s v="(P)"/>
    <m/>
    <m/>
    <s v="DB 114161"/>
    <d v="2016-01-29T00:00:00"/>
    <s v="2&quot;"/>
    <n v="57"/>
    <s v="(P)"/>
    <s v="03438206"/>
    <x v="0"/>
    <x v="0"/>
  </r>
  <r>
    <n v="530972"/>
    <s v="    20310674000"/>
    <x v="0"/>
    <n v="20191106"/>
    <n v="10995"/>
    <n v="1600261"/>
    <s v="ServiceRiser"/>
    <s v="1&quot;"/>
    <n v="200.50410432721745"/>
    <s v="03328187"/>
    <s v="(P)"/>
    <n v="60"/>
    <n v="60"/>
    <s v="DB 102060"/>
    <d v="2011-05-09T00:00:00"/>
    <s v="2&quot;"/>
    <n v="60"/>
    <s v="(P)"/>
    <s v="03329133"/>
    <x v="0"/>
    <x v="0"/>
  </r>
  <r>
    <n v="1539537"/>
    <s v="    09231290000"/>
    <x v="0"/>
    <n v="20191114"/>
    <n v="31204"/>
    <n v="647183"/>
    <s v="TwoPoundMeter"/>
    <s v="1&quot;"/>
    <n v="149.79765266196222"/>
    <s v="S1024039-72"/>
    <s v="(W)"/>
    <n v="57"/>
    <n v="57"/>
    <s v="DB 281394"/>
    <d v="2011-09-22T00:00:00"/>
    <s v="4&quot;"/>
    <n v="57"/>
    <s v="(P)"/>
    <s v="03339698"/>
    <x v="2"/>
    <x v="0"/>
  </r>
  <r>
    <n v="3462464"/>
    <s v="    26563036000"/>
    <x v="0"/>
    <n v="20191112"/>
    <n v="32917"/>
    <n v="4357572"/>
    <s v="TwoPoundMeter"/>
    <s v="1&quot;"/>
    <n v="139.99999996187589"/>
    <s v="03500408"/>
    <s v="(P)"/>
    <m/>
    <m/>
    <s v="DB 64246"/>
    <d v="2017-04-07T00:00:00"/>
    <s v="2&quot;"/>
    <n v="60"/>
    <s v="(P)"/>
    <s v="03440350"/>
    <x v="0"/>
    <x v="0"/>
  </r>
  <r>
    <n v="2956528"/>
    <s v="    26046062000"/>
    <x v="0"/>
    <n v="20191021"/>
    <n v="30041"/>
    <n v="2031085"/>
    <s v="MultiMeterRiser"/>
    <s v="1&quot;"/>
    <n v="43.202497640992888"/>
    <s v="03364625"/>
    <s v="(P)"/>
    <n v="57"/>
    <n v="57"/>
    <s v="DB 294782"/>
    <d v="2018-08-28T00:00:00"/>
    <s v="2&quot;"/>
    <n v="57"/>
    <s v="(P)"/>
    <s v="03496534"/>
    <x v="0"/>
    <x v="0"/>
  </r>
  <r>
    <n v="3699637"/>
    <s v="    26590149000"/>
    <x v="0"/>
    <n v="20191114"/>
    <n v="31297"/>
    <n v="4989269"/>
    <s v="TwoPoundMeter"/>
    <s v="1&quot;"/>
    <n v="13.999999987180679"/>
    <s v="03562918"/>
    <s v="(P)"/>
    <n v="57"/>
    <n v="57"/>
    <s v="DB 281400"/>
    <d v="2018-10-12T00:00:00"/>
    <s v="2&quot;"/>
    <n v="57"/>
    <s v="(P)"/>
    <s v="03550383"/>
    <x v="0"/>
    <x v="0"/>
  </r>
  <r>
    <n v="3696333"/>
    <s v="    26340229000"/>
    <x v="0"/>
    <n v="20191101"/>
    <n v="1407"/>
    <n v="5015270"/>
    <s v="TwoPoundMeter"/>
    <s v="1&quot;"/>
    <n v="26.000000007399379"/>
    <s v="03548518"/>
    <s v="(P)"/>
    <n v="45"/>
    <n v="45"/>
    <s v="DB 36423"/>
    <d v="2018-10-23T00:00:00"/>
    <s v="2&quot;"/>
    <n v="45"/>
    <s v="(P)"/>
    <s v="03548517"/>
    <x v="0"/>
    <x v="0"/>
  </r>
  <r>
    <n v="3636831"/>
    <s v="    03633067000"/>
    <x v="0"/>
    <n v="20191018"/>
    <n v="6741"/>
    <n v="3029416"/>
    <s v="MultiMeterRiser"/>
    <s v="1&quot;"/>
    <n v="40.000000007785502"/>
    <s v="03399185"/>
    <s v="(P)"/>
    <n v="60"/>
    <n v="60"/>
    <s v="DB 57872"/>
    <d v="2014-07-25T00:00:00"/>
    <s v="6&quot;"/>
    <n v="60"/>
    <s v="(P)"/>
    <s v="03398939"/>
    <x v="6"/>
    <x v="0"/>
  </r>
  <r>
    <n v="500513"/>
    <s v="    19182303000"/>
    <x v="0"/>
    <n v="20191114"/>
    <n v="26548"/>
    <n v="1596653"/>
    <s v="TwoPoundMeter"/>
    <s v="1&quot;"/>
    <n v="56.345108032367634"/>
    <s v="03351097"/>
    <s v="(P)"/>
    <n v="57"/>
    <n v="57"/>
    <s v="DB 292161"/>
    <d v="2011-08-09T00:00:00"/>
    <s v="4&quot;"/>
    <n v="57"/>
    <s v="(P)"/>
    <s v="03346224"/>
    <x v="2"/>
    <x v="0"/>
  </r>
  <r>
    <n v="3628659"/>
    <s v="    03800110000"/>
    <x v="0"/>
    <n v="20191101"/>
    <n v="32792"/>
    <n v="19933"/>
    <s v="ServiceRiser"/>
    <s v="1/2&quot;"/>
    <n v="48.970356102651145"/>
    <s v="92001389"/>
    <s v="(P)"/>
    <n v="60"/>
    <n v="60"/>
    <s v="DB 6881"/>
    <d v="2013-11-01T00:00:00"/>
    <s v="2&quot;"/>
    <n v="60"/>
    <s v="(P)"/>
    <s v="03398044"/>
    <x v="0"/>
    <x v="0"/>
  </r>
  <r>
    <n v="3442241"/>
    <s v="    26569597000"/>
    <x v="0"/>
    <n v="20191028"/>
    <n v="12303"/>
    <n v="4083144"/>
    <s v="TwoPoundMeter"/>
    <s v="1&quot;"/>
    <n v="365.95379824790803"/>
    <s v="03474475"/>
    <s v="(P)"/>
    <n v="60"/>
    <n v="60"/>
    <s v="DB 137458"/>
    <d v="2010-11-12T00:00:00"/>
    <s v="2&quot;"/>
    <n v="60"/>
    <s v="(P)"/>
    <s v="03334670"/>
    <x v="0"/>
    <x v="0"/>
  </r>
  <r>
    <n v="2426883"/>
    <s v="    13252445000"/>
    <x v="0"/>
    <n v="20191018"/>
    <n v="21529"/>
    <n v="241918"/>
    <s v="TwoPoundMeter"/>
    <s v="1&quot;"/>
    <n v="135.02665467264498"/>
    <s v="S1043020-44"/>
    <s v="(W)"/>
    <n v="0"/>
    <n v="0"/>
    <s v="DB 137487"/>
    <d v="2010-08-16T00:00:00"/>
    <s v="4&quot;"/>
    <n v="57"/>
    <s v="(P)"/>
    <s v="03327111"/>
    <x v="2"/>
    <x v="0"/>
  </r>
  <r>
    <n v="2370178"/>
    <s v="    09333050000"/>
    <x v="0"/>
    <n v="20191105"/>
    <n v="9329"/>
    <n v="652894"/>
    <s v="ServiceRiser"/>
    <s v="1&quot;"/>
    <n v="15.929884137320617"/>
    <s v="03310900"/>
    <s v="(W)"/>
    <n v="2"/>
    <n v="2"/>
    <s v="DB 136"/>
    <d v="2009-04-28T00:00:00"/>
    <s v="2&quot;"/>
    <n v="45"/>
    <s v="(W)"/>
    <s v="03301790"/>
    <x v="1"/>
    <x v="0"/>
  </r>
  <r>
    <n v="3888764"/>
    <s v="    26589585000"/>
    <x v="0"/>
    <n v="20191113"/>
    <n v="15699"/>
    <n v="5204499"/>
    <s v="TwoPoundMeter"/>
    <s v="2&quot;"/>
    <n v="261.00326982392659"/>
    <s v="03534790"/>
    <s v="(P)"/>
    <n v="57"/>
    <n v="57"/>
    <s v="DB 296844"/>
    <d v="2018-06-13T00:00:00"/>
    <s v="2&quot;"/>
    <n v="57"/>
    <s v="(P)"/>
    <s v="03539032"/>
    <x v="0"/>
    <x v="0"/>
  </r>
  <r>
    <n v="499128"/>
    <s v="    19152720000"/>
    <x v="0"/>
    <n v="20191112"/>
    <n v="21044"/>
    <n v="247471"/>
    <s v="ServiceRiser"/>
    <s v="1&quot;"/>
    <n v="41.883687286645944"/>
    <s v="95035205"/>
    <s v="(P)"/>
    <n v="0"/>
    <n v="0"/>
    <s v="DB 297357"/>
    <d v="2009-01-01T00:00:00"/>
    <s v="6&quot;"/>
    <n v="57"/>
    <s v="(P)"/>
    <s v="03003625"/>
    <x v="6"/>
    <x v="0"/>
  </r>
  <r>
    <n v="3256753"/>
    <s v="    26567514000"/>
    <x v="0"/>
    <n v="20191108"/>
    <n v="8536"/>
    <n v="3693904"/>
    <s v="ServiceRiser"/>
    <s v="1&quot;"/>
    <n v="33.000000051967845"/>
    <s v="03456359"/>
    <s v="(P)"/>
    <n v="45"/>
    <n v="45"/>
    <s v="DB 92119"/>
    <d v="2016-01-26T00:00:00"/>
    <s v="2&quot;"/>
    <n v="45"/>
    <s v="(P)"/>
    <s v="03460680"/>
    <x v="0"/>
    <x v="0"/>
  </r>
  <r>
    <n v="2012398"/>
    <s v="    26516158000"/>
    <x v="0"/>
    <n v="20191030"/>
    <n v="9839"/>
    <n v="610953"/>
    <s v="TwoPoundMeter"/>
    <s v="1&quot;"/>
    <n v="145.38071387942082"/>
    <s v="03181403"/>
    <s v="(P)"/>
    <n v="0"/>
    <n v="0"/>
    <s v="DB 90875"/>
    <d v="2008-01-01T00:00:00"/>
    <s v="4&quot;"/>
    <n v="45"/>
    <s v="(P)"/>
    <s v="03181407"/>
    <x v="2"/>
    <x v="0"/>
  </r>
  <r>
    <n v="1326953"/>
    <s v="    25123597000"/>
    <x v="0"/>
    <n v="20191111"/>
    <n v="18333"/>
    <n v="457990"/>
    <s v="TwoPoundMeter"/>
    <s v="1&quot;"/>
    <n v="26.449751809784367"/>
    <s v="02267064"/>
    <s v="(P)"/>
    <n v="0"/>
    <n v="0"/>
    <s v="DB 71561"/>
    <d v="2010-08-23T00:00:00"/>
    <s v="4&quot;"/>
    <n v="60"/>
    <s v="(P)"/>
    <s v="03331390"/>
    <x v="2"/>
    <x v="0"/>
  </r>
  <r>
    <n v="2496759"/>
    <s v="    26326600000"/>
    <x v="0"/>
    <n v="20191111"/>
    <n v="311"/>
    <n v="1338635"/>
    <s v="TwoPoundMeter"/>
    <s v="1&quot;"/>
    <n v="261.51157997679479"/>
    <s v="03342521"/>
    <s v="(P)"/>
    <n v="60"/>
    <n v="60"/>
    <s v="DB 14551"/>
    <d v="2010-08-25T00:00:00"/>
    <s v="2&quot;"/>
    <n v="60"/>
    <s v="(P)"/>
    <s v="03319896"/>
    <x v="0"/>
    <x v="0"/>
  </r>
  <r>
    <n v="332754"/>
    <s v="    13052714000"/>
    <x v="0"/>
    <n v="20191022"/>
    <n v="18930"/>
    <n v="656237"/>
    <s v="ServiceRiser"/>
    <s v="1/2&quot;"/>
    <n v="70.166018199452679"/>
    <s v="92014321"/>
    <s v="(P)"/>
    <n v="0"/>
    <n v="0"/>
    <s v="DB 144773"/>
    <d v="2010-03-09T00:00:00"/>
    <s v="4-1/2&quot;"/>
    <n v="57"/>
    <s v="(W)"/>
    <s v="03325460"/>
    <x v="10"/>
    <x v="0"/>
  </r>
  <r>
    <n v="3725798"/>
    <s v="    26517623000"/>
    <x v="0"/>
    <n v="20191104"/>
    <n v="1699"/>
    <n v="614512"/>
    <s v="TwoPoundMeter"/>
    <s v="1&quot;"/>
    <n v="20.33762659987265"/>
    <s v="03186392"/>
    <s v="(W)"/>
    <n v="0"/>
    <n v="0"/>
    <s v="DB 492"/>
    <d v="2008-01-01T00:00:00"/>
    <s v="1&quot;"/>
    <n v="45"/>
    <s v="(W)"/>
    <s v="03186393"/>
    <x v="4"/>
    <x v="0"/>
  </r>
  <r>
    <n v="3693462"/>
    <s v="    08857243000"/>
    <x v="0"/>
    <n v="20191101"/>
    <n v="1851"/>
    <n v="441344"/>
    <s v="TwoPoundMeter"/>
    <s v="3/4&quot;"/>
    <n v="78.258973226962354"/>
    <s v="03534525"/>
    <s v="(W)"/>
    <n v="45"/>
    <n v="45"/>
    <s v="DB 13652"/>
    <d v="2018-06-18T00:00:00"/>
    <s v="1&quot;"/>
    <n v="45"/>
    <s v="(W)"/>
    <s v="03536301"/>
    <x v="4"/>
    <x v="0"/>
  </r>
  <r>
    <n v="2796895"/>
    <s v="    26239844000"/>
    <x v="0"/>
    <n v="20191101"/>
    <n v="12102"/>
    <n v="1698662"/>
    <s v="GasSupplyMeter"/>
    <s v="2&quot;"/>
    <n v="110.76747792551147"/>
    <s v="03350194"/>
    <s v="(P)"/>
    <n v="55"/>
    <n v="55"/>
    <s v="DB 71589"/>
    <d v="2011-11-22T00:00:00"/>
    <s v="4&quot;"/>
    <n v="55"/>
    <s v="(P)"/>
    <s v="03350936"/>
    <x v="2"/>
    <x v="0"/>
  </r>
  <r>
    <n v="2352073"/>
    <s v="    26351872000"/>
    <x v="0"/>
    <n v="20191111"/>
    <n v="295"/>
    <n v="955805"/>
    <s v="TwoPoundMeter"/>
    <s v="1&quot;"/>
    <n v="24.463382461985354"/>
    <s v="03325975"/>
    <s v="(P)"/>
    <n v="2"/>
    <n v="2"/>
    <s v="DB 14541"/>
    <d v="2010-05-24T00:00:00"/>
    <s v="2&quot;"/>
    <n v="60"/>
    <s v="(P)"/>
    <s v="03326296"/>
    <x v="0"/>
    <x v="0"/>
  </r>
  <r>
    <n v="2023893"/>
    <s v="    25081467000"/>
    <x v="0"/>
    <n v="20191105"/>
    <n v="9312"/>
    <n v="652892"/>
    <s v="ServiceRiser"/>
    <s v="1&quot;"/>
    <n v="11.812841020585811"/>
    <s v="03311389"/>
    <s v="(W)"/>
    <n v="2"/>
    <n v="2"/>
    <s v="DB 135"/>
    <d v="2009-04-28T00:00:00"/>
    <s v="2&quot;"/>
    <n v="45"/>
    <s v="(W)"/>
    <s v="03301790"/>
    <x v="1"/>
    <x v="0"/>
  </r>
  <r>
    <n v="2116743"/>
    <s v="    19052557000"/>
    <x v="0"/>
    <n v="20191024"/>
    <n v="22093"/>
    <n v="618311"/>
    <s v="MultiMeterRiser"/>
    <s v="1/2&quot;"/>
    <n v="18.350339352392925"/>
    <s v="03203063"/>
    <s v="(P)"/>
    <n v="57"/>
    <n v="57"/>
    <s v="DB 234309"/>
    <d v="2008-01-01T00:00:00"/>
    <s v="1&quot;"/>
    <n v="57"/>
    <s v="(P)"/>
    <s v="03203065"/>
    <x v="3"/>
    <x v="0"/>
  </r>
  <r>
    <n v="3268688"/>
    <s v="    26231111000"/>
    <x v="0"/>
    <n v="20191113"/>
    <n v="15114"/>
    <n v="2117524"/>
    <s v="TwoPoundMeter"/>
    <s v="1&quot;"/>
    <n v="25.000000015110288"/>
    <s v="03366442"/>
    <s v="(P)"/>
    <n v="57"/>
    <n v="57"/>
    <s v="DB 217390"/>
    <d v="2012-10-04T00:00:00"/>
    <s v="2&quot;"/>
    <n v="57"/>
    <s v="(P)"/>
    <s v="03366537"/>
    <x v="0"/>
    <x v="0"/>
  </r>
  <r>
    <n v="2066932"/>
    <s v="    26520674000"/>
    <x v="0"/>
    <n v="20191021"/>
    <n v="21688"/>
    <n v="648500"/>
    <s v="TwoPoundMeter"/>
    <s v="1&quot;"/>
    <n v="23.779149593863991"/>
    <s v="03196922"/>
    <s v="(P)"/>
    <n v="0"/>
    <n v="0"/>
    <s v="DB 127824"/>
    <d v="2008-01-01T00:00:00"/>
    <s v="1&quot;"/>
    <n v="57"/>
    <s v="(P)"/>
    <s v="03318806"/>
    <x v="3"/>
    <x v="0"/>
  </r>
  <r>
    <n v="273851"/>
    <s v="    11412632000"/>
    <x v="0"/>
    <n v="20191017"/>
    <n v="5423"/>
    <n v="5075685"/>
    <s v="ServiceRiser"/>
    <s v="1&quot;"/>
    <n v="175.00000000477013"/>
    <s v="03530310"/>
    <s v="(P)"/>
    <n v="45"/>
    <n v="45"/>
    <s v="DB 61658"/>
    <d v="2018-05-21T00:00:00"/>
    <s v="2&quot;"/>
    <n v="45"/>
    <s v="(P)"/>
    <s v="03530279"/>
    <x v="0"/>
    <x v="0"/>
  </r>
  <r>
    <n v="2071211"/>
    <s v="    13890016000"/>
    <x v="0"/>
    <n v="20191106"/>
    <n v="3467"/>
    <n v="4149935"/>
    <s v="ServiceRiser"/>
    <s v="1&quot;"/>
    <n v="181.99999999578046"/>
    <s v="03480682"/>
    <s v="(P)"/>
    <n v="60"/>
    <n v="60"/>
    <s v="DB 295854"/>
    <d v="2016-12-23T00:00:00"/>
    <s v="4&quot;"/>
    <n v="60"/>
    <s v="(P)"/>
    <s v="03480679"/>
    <x v="2"/>
    <x v="0"/>
  </r>
  <r>
    <n v="2865960"/>
    <s v="    02292512000"/>
    <x v="0"/>
    <n v="20191021"/>
    <n v="22786"/>
    <n v="193920"/>
    <s v="TwoPoundMeter"/>
    <s v="1&quot;"/>
    <n v="315.14803381322798"/>
    <s v="03311767"/>
    <s v="(P)"/>
    <n v="0"/>
    <n v="0"/>
    <s v="DB 302085"/>
    <d v="2009-06-23T00:00:00"/>
    <s v="2&quot;"/>
    <n v="57"/>
    <s v="(P)"/>
    <s v="03301674"/>
    <x v="0"/>
    <x v="0"/>
  </r>
  <r>
    <n v="385949"/>
    <s v="    15086130000"/>
    <x v="0"/>
    <n v="20191104"/>
    <n v="25265"/>
    <n v="2056301"/>
    <s v="IdleRiser"/>
    <s v="1&quot;"/>
    <n v="28.023684175321378"/>
    <s v="03353682"/>
    <s v="(P)"/>
    <n v="57"/>
    <n v="57"/>
    <s v="DB 294577"/>
    <d v="2012-02-21T00:00:00"/>
    <s v="2&quot;"/>
    <n v="57"/>
    <s v="(P)"/>
    <s v="03341455"/>
    <x v="0"/>
    <x v="0"/>
  </r>
  <r>
    <n v="3523575"/>
    <s v="    26579014000"/>
    <x v="0"/>
    <n v="20191028"/>
    <n v="16847"/>
    <n v="4426379"/>
    <s v="ServiceRiser"/>
    <s v="1&quot;"/>
    <n v="39.09989067280241"/>
    <s v="03502448"/>
    <s v="(P)"/>
    <n v="57"/>
    <n v="57"/>
    <s v="DB 11431"/>
    <d v="2017-08-22T00:00:00"/>
    <s v="1&quot;"/>
    <n v="57"/>
    <s v="(P)"/>
    <s v="03503314"/>
    <x v="3"/>
    <x v="0"/>
  </r>
  <r>
    <n v="3835839"/>
    <s v="    26527845000"/>
    <x v="0"/>
    <n v="20191018"/>
    <n v="14105"/>
    <n v="4235155"/>
    <s v="ServiceRiser"/>
    <s v="1&quot;"/>
    <n v="251.99999998042472"/>
    <s v="03501142"/>
    <s v="(P)"/>
    <n v="60"/>
    <n v="60"/>
    <s v="DB 108783"/>
    <d v="2009-07-21T00:00:00"/>
    <s v="4&quot;"/>
    <n v="60"/>
    <s v="(P)"/>
    <s v="03304058"/>
    <x v="2"/>
    <x v="0"/>
  </r>
  <r>
    <n v="2074990"/>
    <s v="    26520971000"/>
    <x v="0"/>
    <n v="20191022"/>
    <n v="3824"/>
    <n v="615953"/>
    <s v="TwoPoundMeter"/>
    <s v="1&quot;"/>
    <n v="43.001071205703212"/>
    <s v="03197839"/>
    <s v="(P)"/>
    <n v="35"/>
    <n v="35"/>
    <s v="DB 53242"/>
    <d v="2008-01-01T00:00:00"/>
    <s v="2&quot;"/>
    <n v="35"/>
    <s v="(P)"/>
    <s v="03197894"/>
    <x v="0"/>
    <x v="0"/>
  </r>
  <r>
    <n v="2940722"/>
    <s v="    26549170000"/>
    <x v="0"/>
    <n v="20191030"/>
    <n v="10690"/>
    <n v="2768462"/>
    <s v="ServiceRiser"/>
    <s v="1&quot;"/>
    <n v="196.28490577777433"/>
    <s v="03397213"/>
    <s v="(P)"/>
    <n v="45"/>
    <n v="45"/>
    <s v="DB 102095"/>
    <d v="2013-12-12T00:00:00"/>
    <s v="2&quot;"/>
    <n v="45"/>
    <s v="(P)"/>
    <s v="03396521"/>
    <x v="0"/>
    <x v="0"/>
  </r>
  <r>
    <n v="3394666"/>
    <s v="    25028016000"/>
    <x v="0"/>
    <n v="20191022"/>
    <n v="3429"/>
    <n v="426988"/>
    <s v="ServiceRiser"/>
    <s v="1&quot;"/>
    <n v="39.866029112235175"/>
    <s v="98030659"/>
    <s v="(P)"/>
    <n v="0"/>
    <n v="0"/>
    <s v="DB 26967"/>
    <d v="2011-11-04T00:00:00"/>
    <s v="2&quot;"/>
    <n v="60"/>
    <s v="(P)"/>
    <s v="03312720"/>
    <x v="0"/>
    <x v="0"/>
  </r>
  <r>
    <n v="3170722"/>
    <s v="    26362693000"/>
    <x v="0"/>
    <n v="20191111"/>
    <n v="229"/>
    <n v="644855"/>
    <s v="ServiceRiser"/>
    <s v="1&quot;"/>
    <n v="187.02527544579061"/>
    <s v="03198061"/>
    <s v="(P)"/>
    <n v="0"/>
    <n v="0"/>
    <s v="DB 36899"/>
    <d v="2008-01-01T00:00:00"/>
    <s v="4&quot;"/>
    <n v="60"/>
    <s v="(P)"/>
    <s v="03198062"/>
    <x v="2"/>
    <x v="0"/>
  </r>
  <r>
    <n v="62250"/>
    <s v="    03860111000"/>
    <x v="0"/>
    <n v="20191030"/>
    <n v="559"/>
    <n v="5060878"/>
    <s v="ServiceRiser"/>
    <s v="1&quot;"/>
    <n v="83.000000008396569"/>
    <s v="03549415"/>
    <s v="(P)"/>
    <n v="35"/>
    <n v="35"/>
    <s v="DB 71853"/>
    <d v="2019-04-12T00:00:00"/>
    <s v="1&quot;"/>
    <n v="35"/>
    <s v="(W)"/>
    <s v="03572477"/>
    <x v="4"/>
    <x v="0"/>
  </r>
  <r>
    <n v="3531948"/>
    <s v="    26575799000"/>
    <x v="0"/>
    <n v="20191030"/>
    <n v="19377"/>
    <n v="4406788"/>
    <s v="ServiceRiser"/>
    <s v="1&quot;"/>
    <n v="258.92575248857543"/>
    <s v="03486360"/>
    <s v="(P)"/>
    <n v="57"/>
    <n v="57"/>
    <s v="DB 138388"/>
    <d v="2017-10-24T00:00:00"/>
    <s v="1&quot;"/>
    <n v="57"/>
    <s v="(P)"/>
    <s v="03516359"/>
    <x v="3"/>
    <x v="0"/>
  </r>
  <r>
    <n v="3892124"/>
    <s v="    26598483000"/>
    <x v="0"/>
    <n v="20191112"/>
    <n v="19923"/>
    <n v="5052494"/>
    <s v="TwoPoundMeter"/>
    <s v="2&quot;"/>
    <n v="108.00000001191877"/>
    <s v="03564312"/>
    <s v="(P)"/>
    <n v="57"/>
    <n v="57"/>
    <s v="DB 257097"/>
    <d v="2019-05-02T00:00:00"/>
    <s v="2&quot;"/>
    <n v="57"/>
    <s v="(P)"/>
    <s v="03564311"/>
    <x v="0"/>
    <x v="0"/>
  </r>
  <r>
    <n v="3044705"/>
    <s v="    26550729000"/>
    <x v="0"/>
    <n v="20191114"/>
    <n v="12929"/>
    <n v="2926157"/>
    <s v="TwoPoundMeter"/>
    <s v="1&quot;"/>
    <n v="18.680138148423229"/>
    <s v="03398007"/>
    <s v="(P)"/>
    <n v="60"/>
    <n v="60"/>
    <s v="DB 186392"/>
    <d v="2011-07-18T00:00:00"/>
    <s v="4&quot;"/>
    <n v="60"/>
    <s v="(P)"/>
    <s v="03333552"/>
    <x v="2"/>
    <x v="0"/>
  </r>
  <r>
    <n v="2264618"/>
    <s v="    26110201000"/>
    <x v="0"/>
    <n v="20191101"/>
    <n v="788"/>
    <n v="648704"/>
    <s v="ServiceRiser"/>
    <s v="1&quot;"/>
    <n v="23.999979417362894"/>
    <s v="03321168"/>
    <s v="(P)"/>
    <n v="45"/>
    <n v="45"/>
    <s v="DB 26517"/>
    <d v="2009-02-16T00:00:00"/>
    <s v="2&quot;"/>
    <n v="45"/>
    <s v="(P)"/>
    <s v="03321173"/>
    <x v="0"/>
    <x v="0"/>
  </r>
  <r>
    <n v="909613"/>
    <s v="    25053634000"/>
    <x v="0"/>
    <n v="20191029"/>
    <n v="9633"/>
    <n v="352710"/>
    <s v="ServiceRiser"/>
    <s v="1/2&quot;"/>
    <n v="94.408046012425459"/>
    <s v="99030699"/>
    <s v="(P)"/>
    <n v="60"/>
    <n v="60"/>
    <s v="DB 86832"/>
    <d v="2018-08-07T00:00:00"/>
    <s v="2&quot;"/>
    <n v="60"/>
    <s v="(P)"/>
    <s v="03543393"/>
    <x v="0"/>
    <x v="0"/>
  </r>
  <r>
    <n v="3449218"/>
    <s v="    26552469000"/>
    <x v="0"/>
    <n v="20191111"/>
    <n v="19569"/>
    <n v="4015142"/>
    <s v="ServiceRiser"/>
    <s v="1&quot;"/>
    <n v="14.999999998283375"/>
    <s v="03479956"/>
    <s v="(P)"/>
    <n v="57"/>
    <n v="57"/>
    <s v="DB 137857"/>
    <d v="2014-08-07T00:00:00"/>
    <s v="2&quot;"/>
    <n v="57"/>
    <s v="(P)"/>
    <s v="03417790"/>
    <x v="0"/>
    <x v="0"/>
  </r>
  <r>
    <n v="1315041"/>
    <s v="    25014709000"/>
    <x v="0"/>
    <n v="20191021"/>
    <n v="3960"/>
    <n v="418711"/>
    <s v="TwoPoundMeter"/>
    <s v="1/2&quot;"/>
    <n v="25.781147526609821"/>
    <s v="98012007"/>
    <s v="(P)"/>
    <n v="0"/>
    <n v="0"/>
    <s v="DB 54307"/>
    <d v="2011-10-18T00:00:00"/>
    <s v="2&quot;"/>
    <n v="35"/>
    <s v="(P)"/>
    <s v="03342827"/>
    <x v="0"/>
    <x v="0"/>
  </r>
  <r>
    <n v="2657769"/>
    <s v="    26539970000"/>
    <x v="0"/>
    <n v="20191104"/>
    <n v="17655"/>
    <n v="2410774"/>
    <s v="ServiceRiser"/>
    <s v="1&quot;"/>
    <n v="348.40897723085232"/>
    <s v="03359039"/>
    <s v="(P)"/>
    <n v="60"/>
    <n v="60"/>
    <s v="DB 186787"/>
    <d v="2011-04-22T00:00:00"/>
    <s v="4&quot;"/>
    <n v="60"/>
    <s v="(P)"/>
    <s v="03340942"/>
    <x v="2"/>
    <x v="0"/>
  </r>
  <r>
    <n v="1371125"/>
    <s v="    19021207000"/>
    <x v="0"/>
    <n v="20191104"/>
    <n v="27645"/>
    <n v="103184"/>
    <s v="TwoPoundMeter"/>
    <s v="3/4&quot;"/>
    <n v="67.258893777481759"/>
    <s v="S1030029-21"/>
    <s v="(W)"/>
    <n v="57"/>
    <n v="0"/>
    <s v="DB 294748"/>
    <d v="2017-04-28T00:00:00"/>
    <s v="2&quot;"/>
    <n v="57"/>
    <s v="(P)"/>
    <s v="03493989"/>
    <x v="0"/>
    <x v="0"/>
  </r>
  <r>
    <n v="2334073"/>
    <s v="    12153027000"/>
    <x v="0"/>
    <n v="20191108"/>
    <n v="13242"/>
    <n v="280385"/>
    <s v="TwoPoundMeter"/>
    <s v="2&quot;"/>
    <n v="66.906873338685358"/>
    <s v="95028093"/>
    <s v="(P)"/>
    <n v="0"/>
    <n v="0"/>
    <s v="DB 296457"/>
    <d v="2018-07-20T00:00:00"/>
    <s v="2&quot;"/>
    <n v="60"/>
    <s v="(P)"/>
    <s v="03542439"/>
    <x v="0"/>
    <x v="0"/>
  </r>
  <r>
    <n v="3459875"/>
    <s v="    26347517000"/>
    <x v="0"/>
    <n v="20191111"/>
    <n v="213"/>
    <n v="4175175"/>
    <s v="TwoPoundMeter"/>
    <s v="1&quot;"/>
    <n v="121.99999998911697"/>
    <s v="03496444"/>
    <s v="(P)"/>
    <n v="60"/>
    <n v="60"/>
    <s v="DB 36914"/>
    <d v="2008-01-01T00:00:00"/>
    <s v="2&quot;"/>
    <n v="60"/>
    <s v="(P)"/>
    <s v="03178641"/>
    <x v="0"/>
    <x v="0"/>
  </r>
  <r>
    <n v="398078"/>
    <s v="    15263652000"/>
    <x v="0"/>
    <n v="20191022"/>
    <n v="22509"/>
    <n v="5233339"/>
    <s v="TwoPoundMeter"/>
    <s v="1&quot;"/>
    <n v="143.26966534577042"/>
    <s v="03575805"/>
    <s v="(P)"/>
    <n v="57"/>
    <n v="57"/>
    <s v="DB 303733"/>
    <d v="2019-08-27T00:00:00"/>
    <s v="2&quot;"/>
    <n v="57"/>
    <s v="(P)"/>
    <s v="03575532"/>
    <x v="0"/>
    <x v="0"/>
  </r>
  <r>
    <n v="351651"/>
    <s v="    13473739000"/>
    <x v="0"/>
    <n v="20191112"/>
    <n v="4487"/>
    <n v="606356"/>
    <s v="ServiceRiser"/>
    <s v="1&quot;"/>
    <n v="17.0611748293055"/>
    <s v="03039080"/>
    <s v="(P)"/>
    <n v="0"/>
    <n v="0"/>
    <s v="DB 41218"/>
    <d v="2008-01-01T00:00:00"/>
    <s v="2&quot;"/>
    <n v="55"/>
    <s v="(P)"/>
    <s v="03167679"/>
    <x v="0"/>
    <x v="0"/>
  </r>
  <r>
    <n v="3071100"/>
    <s v="    26122408000"/>
    <x v="0"/>
    <n v="20191022"/>
    <n v="24868"/>
    <n v="3109843"/>
    <s v="MultiMeterRiser"/>
    <s v="1&quot;"/>
    <n v="20.273058945489204"/>
    <s v="0"/>
    <s v="(P)"/>
    <n v="57"/>
    <n v="57"/>
    <s v="DB 230707"/>
    <d v="2014-11-25T00:00:00"/>
    <s v="2&quot;"/>
    <n v="57"/>
    <s v="(P)"/>
    <s v="03423014"/>
    <x v="0"/>
    <x v="0"/>
  </r>
  <r>
    <n v="236981"/>
    <s v="    09225460000"/>
    <x v="0"/>
    <n v="20191029"/>
    <n v="20656"/>
    <n v="257843"/>
    <s v="ServiceRiser"/>
    <s v="3/4&quot;"/>
    <n v="61.922765830438387"/>
    <s v="0"/>
    <s v="(W)"/>
    <n v="57"/>
    <n v="57"/>
    <s v="DB 137708"/>
    <d v="2013-09-30T00:00:00"/>
    <s v="2&quot;"/>
    <n v="57"/>
    <s v="(P)"/>
    <s v="03390671"/>
    <x v="0"/>
    <x v="0"/>
  </r>
  <r>
    <n v="93293"/>
    <s v="    04031209000"/>
    <x v="0"/>
    <n v="20191113"/>
    <n v="15843"/>
    <n v="132211"/>
    <s v="ServiceRiser"/>
    <s v="1/2&quot;"/>
    <n v="98.37450133181467"/>
    <s v="91014888"/>
    <s v="(P)"/>
    <n v="57"/>
    <n v="57"/>
    <s v="DB 223945"/>
    <d v="2008-02-06T00:00:00"/>
    <s v="6&quot;"/>
    <n v="57"/>
    <s v="(P)"/>
    <s v="03153491"/>
    <x v="6"/>
    <x v="0"/>
  </r>
  <r>
    <n v="3766060"/>
    <s v="    26588963000"/>
    <x v="0"/>
    <n v="20191106"/>
    <n v="13381"/>
    <n v="4780056"/>
    <s v="TwoPoundMeter"/>
    <s v="1&quot;"/>
    <n v="98.005379399580207"/>
    <s v="03534581"/>
    <s v="(P)"/>
    <n v="57"/>
    <n v="57"/>
    <s v="DB 217615"/>
    <d v="2018-07-13T00:00:00"/>
    <s v="2&quot;"/>
    <n v="57"/>
    <s v="(P)"/>
    <s v="03534582"/>
    <x v="0"/>
    <x v="0"/>
  </r>
  <r>
    <n v="3369888"/>
    <s v="    26571101000"/>
    <x v="0"/>
    <n v="20191105"/>
    <n v="29290"/>
    <n v="4157135"/>
    <s v="TwoPoundMeter"/>
    <s v="1&quot;"/>
    <n v="163.60319955893374"/>
    <s v="03471076"/>
    <s v="(P)"/>
    <n v="57"/>
    <n v="57"/>
    <s v="DB 293369"/>
    <d v="2017-02-22T00:00:00"/>
    <s v="4&quot;"/>
    <n v="57"/>
    <s v="(P)"/>
    <s v="03471077"/>
    <x v="2"/>
    <x v="0"/>
  </r>
  <r>
    <n v="2195615"/>
    <s v="    26521760000"/>
    <x v="0"/>
    <n v="20191025"/>
    <n v="17460"/>
    <n v="617893"/>
    <s v="MultiMeterRiser"/>
    <s v="1&quot;"/>
    <n v="28.806413205600581"/>
    <s v="03200595"/>
    <s v="(P)"/>
    <n v="0"/>
    <n v="0"/>
    <s v="DB 190286"/>
    <d v="2008-01-01T00:00:00"/>
    <s v="2&quot;"/>
    <n v="57"/>
    <s v="(P)"/>
    <s v="03201057"/>
    <x v="0"/>
    <x v="0"/>
  </r>
  <r>
    <n v="1635309"/>
    <s v="    26437020000"/>
    <x v="0"/>
    <n v="20191017"/>
    <n v="24128"/>
    <n v="494552"/>
    <s v="TwoPoundMeter"/>
    <s v="1&quot;"/>
    <n v="89.729390913844668"/>
    <s v="03088256"/>
    <s v="(P)"/>
    <n v="0"/>
    <n v="0"/>
    <s v="DB 232233"/>
    <d v="2008-01-01T00:00:00"/>
    <s v="2&quot;"/>
    <n v="57"/>
    <s v="(P)"/>
    <s v="03180293"/>
    <x v="0"/>
    <x v="0"/>
  </r>
  <r>
    <n v="3591850"/>
    <s v="    26580120000"/>
    <x v="0"/>
    <n v="20191112"/>
    <n v="4935"/>
    <n v="4632819"/>
    <s v="TwoPoundMeter"/>
    <s v="1&quot;"/>
    <n v="47.000000019087175"/>
    <s v="03526445"/>
    <s v="(P)"/>
    <n v="55"/>
    <n v="55"/>
    <s v="DB 12331"/>
    <d v="2018-02-15T00:00:00"/>
    <s v="2&quot;"/>
    <n v="55"/>
    <s v="(P)"/>
    <s v="03509721"/>
    <x v="0"/>
    <x v="0"/>
  </r>
  <r>
    <n v="467675"/>
    <s v="    11213390000"/>
    <x v="0"/>
    <n v="20191021"/>
    <n v="19635"/>
    <n v="279096"/>
    <s v="ServiceRiser"/>
    <s v="1&quot;"/>
    <n v="267.93216212545474"/>
    <s v="91034121"/>
    <s v="(P)"/>
    <n v="57"/>
    <n v="57"/>
    <s v="DB 303322"/>
    <d v="2019-05-24T00:00:00"/>
    <s v="2&quot;"/>
    <n v="57"/>
    <s v="(P)"/>
    <s v="03520676"/>
    <x v="0"/>
    <x v="0"/>
  </r>
  <r>
    <n v="1315034"/>
    <s v="    25114077000"/>
    <x v="0"/>
    <n v="20191104"/>
    <n v="2011"/>
    <n v="3414695"/>
    <s v="ServiceRiser"/>
    <s v="1&quot;"/>
    <n v="139.00001427131508"/>
    <s v="03428858"/>
    <s v="(P)"/>
    <n v="45"/>
    <n v="45"/>
    <s v="DB 21720"/>
    <d v="2015-07-07T00:00:00"/>
    <s v="2&quot;"/>
    <n v="45"/>
    <s v="(P)"/>
    <s v="03428840"/>
    <x v="0"/>
    <x v="0"/>
  </r>
  <r>
    <n v="3484253"/>
    <s v="    26579526000"/>
    <x v="0"/>
    <n v="20191105"/>
    <n v="3189"/>
    <n v="4442774"/>
    <s v="ServiceRiser"/>
    <s v="1&quot;"/>
    <n v="32.000000010406062"/>
    <s v="03503110"/>
    <s v="(P)"/>
    <n v="45"/>
    <n v="45"/>
    <s v="DB 20940"/>
    <d v="2017-09-22T00:00:00"/>
    <s v="2&quot;"/>
    <n v="45"/>
    <s v="(P)"/>
    <s v="03503109"/>
    <x v="0"/>
    <x v="0"/>
  </r>
  <r>
    <n v="483197"/>
    <s v="    18322685000"/>
    <x v="0"/>
    <n v="20191031"/>
    <n v="11423"/>
    <n v="2710873"/>
    <s v="ServiceRiser"/>
    <s v="1&quot;"/>
    <n v="88.999999983014831"/>
    <s v="03395234"/>
    <s v="(P)"/>
    <n v="35"/>
    <n v="35"/>
    <s v="DB 97902"/>
    <d v="2013-12-16T00:00:00"/>
    <s v="2&quot;"/>
    <n v="35"/>
    <s v="(P)"/>
    <s v="03398708"/>
    <x v="0"/>
    <x v="0"/>
  </r>
  <r>
    <n v="2307720"/>
    <s v="    15800350000"/>
    <x v="0"/>
    <n v="20191113"/>
    <n v="33113"/>
    <n v="15638"/>
    <s v="ServiceRiser"/>
    <s v="3/4&quot;"/>
    <n v="107.37084561090968"/>
    <s v="S1004141-55"/>
    <s v="(W)"/>
    <n v="60"/>
    <n v="60"/>
    <s v="DB 63161"/>
    <d v="2014-03-09T00:00:00"/>
    <s v="2&quot;"/>
    <n v="60"/>
    <s v="(P)"/>
    <s v="03385911"/>
    <x v="0"/>
    <x v="0"/>
  </r>
  <r>
    <n v="3732014"/>
    <s v="    26115968000"/>
    <x v="0"/>
    <n v="20191105"/>
    <n v="9881"/>
    <n v="4892487"/>
    <s v="TwoPoundMeter"/>
    <s v="1&quot;"/>
    <n v="187.00000002412347"/>
    <s v="03556153"/>
    <s v="(P)"/>
    <n v="45"/>
    <n v="45"/>
    <s v="DB 299669"/>
    <d v="2016-12-20T00:00:00"/>
    <s v="2&quot;"/>
    <n v="45"/>
    <s v="(P)"/>
    <s v="03486292"/>
    <x v="0"/>
    <x v="0"/>
  </r>
  <r>
    <n v="3637776"/>
    <s v="    26590558000"/>
    <x v="0"/>
    <n v="20191104"/>
    <n v="28614"/>
    <n v="4866864"/>
    <s v="TwoPoundMeter"/>
    <s v="1&quot;"/>
    <n v="53.000000004724711"/>
    <s v="03536742"/>
    <s v="(P)"/>
    <n v="57"/>
    <n v="57"/>
    <s v="DB 294776"/>
    <d v="2018-04-10T00:00:00"/>
    <s v="2&quot;"/>
    <n v="57"/>
    <s v="(P)"/>
    <s v="03536743"/>
    <x v="0"/>
    <x v="0"/>
  </r>
  <r>
    <n v="1193779"/>
    <s v="    17230560000"/>
    <x v="0"/>
    <n v="20191104"/>
    <n v="25263"/>
    <n v="2041890"/>
    <s v="ServiceRiser"/>
    <s v="1&quot;"/>
    <n v="128.97941880352735"/>
    <s v="03353782"/>
    <s v="(P)"/>
    <n v="57"/>
    <n v="57"/>
    <s v="DB 294584"/>
    <d v="2012-07-05T00:00:00"/>
    <s v="1&quot;"/>
    <n v="57"/>
    <s v="(P)"/>
    <s v="03353737"/>
    <x v="3"/>
    <x v="0"/>
  </r>
  <r>
    <n v="3475361"/>
    <s v="    26345306000"/>
    <x v="0"/>
    <n v="20191031"/>
    <n v="32740"/>
    <n v="4329575"/>
    <s v="ServiceRiser"/>
    <s v="1&quot;"/>
    <n v="75.723986320867468"/>
    <s v="03492621"/>
    <s v="(P)"/>
    <n v="60"/>
    <n v="60"/>
    <s v="DB 10916"/>
    <d v="2017-06-16T00:00:00"/>
    <s v="2&quot;"/>
    <n v="60"/>
    <s v="(P)"/>
    <s v="03492620"/>
    <x v="0"/>
    <x v="0"/>
  </r>
  <r>
    <n v="3273922"/>
    <s v="    26400860000"/>
    <x v="0"/>
    <n v="20191114"/>
    <n v="27908"/>
    <n v="647300"/>
    <s v="MultiMeterRiser"/>
    <s v="1/2&quot;"/>
    <n v="24.539817662316519"/>
    <s v="03311553"/>
    <s v="(P)"/>
    <n v="0"/>
    <n v="0"/>
    <s v="DB 293023"/>
    <d v="2009-01-01T00:00:00"/>
    <s v="1&quot;"/>
    <n v="57"/>
    <s v="(P)"/>
    <s v="03311553"/>
    <x v="3"/>
    <x v="0"/>
  </r>
  <r>
    <n v="2117818"/>
    <s v="    26512446000"/>
    <x v="0"/>
    <n v="20191106"/>
    <n v="9135"/>
    <n v="639272"/>
    <s v="GasSupplyMeter"/>
    <s v="2&quot;"/>
    <n v="49.000360100502952"/>
    <s v="03172461"/>
    <s v="(P)"/>
    <n v="0"/>
    <n v="0"/>
    <s v="DB 90824"/>
    <d v="2009-01-01T00:00:00"/>
    <s v="2&quot;"/>
    <n v="45"/>
    <s v="(P)"/>
    <s v="03194417"/>
    <x v="0"/>
    <x v="0"/>
  </r>
  <r>
    <n v="3220861"/>
    <s v="    26564609000"/>
    <x v="0"/>
    <n v="20191028"/>
    <n v="9149"/>
    <n v="4065140"/>
    <s v="TwoPoundMeter"/>
    <s v="2&quot;"/>
    <n v="191.81502067348919"/>
    <s v="03445984"/>
    <s v="(P)"/>
    <n v="60"/>
    <n v="60"/>
    <s v="DB 15220"/>
    <d v="2015-11-12T00:00:00"/>
    <s v="2&quot;"/>
    <n v="60"/>
    <s v="(P)"/>
    <s v="03448601"/>
    <x v="0"/>
    <x v="0"/>
  </r>
  <r>
    <n v="2417777"/>
    <s v="    26525461000"/>
    <x v="0"/>
    <n v="20191104"/>
    <n v="3385"/>
    <n v="1480238"/>
    <s v="ServiceRiser"/>
    <s v="1&quot;"/>
    <n v="194.74785089786621"/>
    <s v="03321111"/>
    <s v="(P)"/>
    <n v="45"/>
    <n v="45"/>
    <s v="DB 13809"/>
    <d v="2009-12-17T00:00:00"/>
    <s v="2&quot;"/>
    <n v="45"/>
    <s v="(P)"/>
    <s v="03321042"/>
    <x v="0"/>
    <x v="0"/>
  </r>
  <r>
    <n v="505713"/>
    <s v="    20302659000"/>
    <x v="0"/>
    <n v="20191107"/>
    <n v="7821"/>
    <n v="376078"/>
    <s v="ServiceRiser"/>
    <s v="3/4&quot;"/>
    <n v="103.08000567331611"/>
    <s v="0"/>
    <s v="(W)"/>
    <n v="45"/>
    <n v="45"/>
    <s v="DB 83079"/>
    <d v="2015-03-27T00:00:00"/>
    <s v="2&quot;"/>
    <n v="45"/>
    <s v="(P)"/>
    <s v="03425134"/>
    <x v="0"/>
    <x v="0"/>
  </r>
  <r>
    <n v="2719018"/>
    <s v="    16081470000"/>
    <x v="0"/>
    <n v="20191114"/>
    <n v="25868"/>
    <n v="739368"/>
    <s v="ServiceRiser"/>
    <s v="1&quot;"/>
    <n v="49.789459251599126"/>
    <s v="03310430"/>
    <s v="(P)"/>
    <n v="2"/>
    <n v="2"/>
    <s v="DB 231475"/>
    <d v="2010-04-27T00:00:00"/>
    <s v="2&quot;"/>
    <n v="57"/>
    <s v="(P)"/>
    <s v="03310422"/>
    <x v="0"/>
    <x v="0"/>
  </r>
  <r>
    <n v="1160986"/>
    <s v="    25107061000"/>
    <x v="0"/>
    <n v="20191018"/>
    <n v="5494"/>
    <n v="400181"/>
    <s v="TwoPoundMeter"/>
    <s v="2&quot;"/>
    <n v="156.39214337244152"/>
    <s v="02010257"/>
    <s v="(P)"/>
    <n v="0"/>
    <n v="0"/>
    <s v="DB 50664"/>
    <d v="2011-07-19T00:00:00"/>
    <s v="2&quot;"/>
    <n v="45"/>
    <s v="(P)"/>
    <s v="03347982"/>
    <x v="0"/>
    <x v="0"/>
  </r>
  <r>
    <n v="3643902"/>
    <s v="    06012733000"/>
    <x v="0"/>
    <n v="20191113"/>
    <n v="25551"/>
    <n v="122706"/>
    <s v="ServiceRiser"/>
    <s v="1/2&quot;"/>
    <n v="57.108812625953078"/>
    <s v="0"/>
    <s v="(P)"/>
    <n v="57"/>
    <n v="0"/>
    <s v="DB 233326"/>
    <d v="2015-01-30T00:00:00"/>
    <s v="2&quot;"/>
    <n v="57"/>
    <s v="(P)"/>
    <s v="03412420"/>
    <x v="0"/>
    <x v="0"/>
  </r>
  <r>
    <n v="3740519"/>
    <s v="    26592665000"/>
    <x v="0"/>
    <n v="20191022"/>
    <n v="24211"/>
    <n v="4784458"/>
    <s v="ServiceRiser"/>
    <s v="1&quot;"/>
    <n v="15.000000011388817"/>
    <s v="03525466"/>
    <s v="(P)"/>
    <n v="57"/>
    <n v="57"/>
    <s v="DB 233698"/>
    <d v="2018-03-15T00:00:00"/>
    <s v="1&quot;"/>
    <n v="57"/>
    <s v="(P)"/>
    <s v="03529596"/>
    <x v="3"/>
    <x v="0"/>
  </r>
  <r>
    <n v="3186378"/>
    <s v="    06550743000"/>
    <x v="0"/>
    <n v="20191017"/>
    <n v="14091"/>
    <n v="3162252"/>
    <s v="TwoPoundMeter"/>
    <s v="1&quot;"/>
    <n v="97.999999997130033"/>
    <s v="03422042"/>
    <s v="(P)"/>
    <n v="60"/>
    <n v="60"/>
    <s v="DB 108819"/>
    <d v="2014-11-04T00:00:00"/>
    <s v="2&quot;"/>
    <n v="60"/>
    <s v="(P)"/>
    <s v="03422040"/>
    <x v="0"/>
    <x v="0"/>
  </r>
  <r>
    <n v="2346202"/>
    <s v="    26590332000"/>
    <x v="0"/>
    <n v="20191025"/>
    <n v="2114"/>
    <n v="4777259"/>
    <s v="TwoPoundMeter"/>
    <s v="1&quot;"/>
    <n v="14.999999991405211"/>
    <s v="03535983"/>
    <s v="(P)"/>
    <n v="35"/>
    <n v="35"/>
    <s v="DB 33510"/>
    <d v="2018-08-03T00:00:00"/>
    <s v="2&quot;"/>
    <n v="35"/>
    <s v="(P)"/>
    <s v="03535592"/>
    <x v="0"/>
    <x v="0"/>
  </r>
  <r>
    <n v="2547331"/>
    <s v="    26521756000"/>
    <x v="0"/>
    <n v="20191025"/>
    <n v="17460"/>
    <n v="617893"/>
    <s v="MultiMeterRiser"/>
    <s v="1&quot;"/>
    <n v="28.806413205600581"/>
    <s v="03200595"/>
    <s v="(P)"/>
    <n v="0"/>
    <n v="0"/>
    <s v="DB 190286"/>
    <d v="2008-01-01T00:00:00"/>
    <s v="2&quot;"/>
    <n v="57"/>
    <s v="(P)"/>
    <s v="03201057"/>
    <x v="0"/>
    <x v="0"/>
  </r>
  <r>
    <n v="2084483"/>
    <s v="    08411167000"/>
    <x v="0"/>
    <n v="20191108"/>
    <n v="5948"/>
    <n v="648902"/>
    <s v="ServiceRiser"/>
    <s v="1&quot;"/>
    <n v="35.835745189447003"/>
    <s v="03315092"/>
    <s v="(P)"/>
    <n v="2"/>
    <n v="2"/>
    <s v="DB 48728"/>
    <d v="2009-10-07T00:00:00"/>
    <s v="2&quot;"/>
    <n v="45"/>
    <s v="(P)"/>
    <s v="03315024"/>
    <x v="0"/>
    <x v="0"/>
  </r>
  <r>
    <n v="3732050"/>
    <s v="    06452343000"/>
    <x v="0"/>
    <n v="20191021"/>
    <n v="25301"/>
    <n v="137031"/>
    <s v="TwoPoundMeter"/>
    <s v="1&quot;"/>
    <n v="135.56175421235889"/>
    <s v="00025935"/>
    <s v="(P)"/>
    <n v="57"/>
    <n v="57"/>
    <s v="DB 232560"/>
    <d v="2012-05-16T00:00:00"/>
    <s v="2&quot;"/>
    <n v="57"/>
    <s v="(P)"/>
    <s v="03341146"/>
    <x v="0"/>
    <x v="0"/>
  </r>
  <r>
    <n v="87317"/>
    <s v="    04856104000"/>
    <x v="0"/>
    <n v="20191104"/>
    <n v="1878"/>
    <n v="3492308"/>
    <s v="ServiceRiser"/>
    <s v="1&quot;"/>
    <n v="31.99999999304913"/>
    <s v="03426131"/>
    <s v="(P)"/>
    <n v="45"/>
    <n v="45"/>
    <s v="DB 26698"/>
    <d v="2015-07-06T00:00:00"/>
    <s v="2&quot;"/>
    <n v="45"/>
    <s v="(P)"/>
    <s v="03425165"/>
    <x v="0"/>
    <x v="0"/>
  </r>
  <r>
    <n v="2589506"/>
    <s v="    26392297000"/>
    <x v="0"/>
    <n v="20191111"/>
    <n v="76"/>
    <n v="1912658"/>
    <s v="TwoPoundMeter"/>
    <s v="1&quot;"/>
    <n v="69.181779751162139"/>
    <s v="03351270"/>
    <s v="(P)"/>
    <n v="60"/>
    <n v="60"/>
    <s v="DB 15668"/>
    <d v="2011-01-03T00:00:00"/>
    <s v="2&quot;"/>
    <n v="60"/>
    <s v="(P)"/>
    <s v="03334697"/>
    <x v="0"/>
    <x v="0"/>
  </r>
  <r>
    <n v="2217585"/>
    <s v="    26526186000"/>
    <x v="0"/>
    <n v="20191105"/>
    <n v="2706"/>
    <n v="5121693"/>
    <s v="ServiceRiser"/>
    <s v="1&quot;"/>
    <n v="259.9999999825157"/>
    <s v="03577650"/>
    <s v="(P)"/>
    <n v="45"/>
    <n v="45"/>
    <s v="DB 72364"/>
    <d v="2019-05-20T00:00:00"/>
    <s v="2&quot;"/>
    <n v="45"/>
    <s v="(P)"/>
    <s v="03577651"/>
    <x v="0"/>
    <x v="0"/>
  </r>
  <r>
    <n v="3784151"/>
    <s v="    09511408000"/>
    <x v="0"/>
    <n v="20191030"/>
    <n v="16603"/>
    <n v="647296"/>
    <s v="MultiMeterRiser"/>
    <s v="1&quot;"/>
    <n v="21.22466932194223"/>
    <s v="03186278"/>
    <s v="(P)"/>
    <n v="0"/>
    <n v="0"/>
    <s v="DB 198955"/>
    <d v="2008-01-01T00:00:00"/>
    <s v="2&quot;"/>
    <n v="60"/>
    <s v="(P)"/>
    <s v="03201592"/>
    <x v="0"/>
    <x v="0"/>
  </r>
  <r>
    <n v="1376056"/>
    <s v="    26401157000"/>
    <x v="0"/>
    <n v="20191105"/>
    <n v="11019"/>
    <n v="472266"/>
    <s v="TwoPoundMeter"/>
    <s v="1&quot;"/>
    <n v="312.24766918786122"/>
    <s v="03037906"/>
    <s v="(P)"/>
    <n v="60"/>
    <n v="60"/>
    <s v="DB 102045"/>
    <d v="2010-09-01T00:00:00"/>
    <s v="2&quot;"/>
    <n v="60"/>
    <s v="(P)"/>
    <s v="03326630"/>
    <x v="0"/>
    <x v="0"/>
  </r>
  <r>
    <n v="3366997"/>
    <s v="    26357014000"/>
    <x v="0"/>
    <n v="20191017"/>
    <n v="29221"/>
    <n v="4065538"/>
    <s v="TwoPoundMeter"/>
    <s v="2&quot;"/>
    <n v="882.00148267455324"/>
    <s v="03474668"/>
    <s v="(P)"/>
    <n v="57"/>
    <n v="57"/>
    <s v="DB 273465"/>
    <d v="2016-10-20T00:00:00"/>
    <s v="2&quot;"/>
    <n v="57"/>
    <s v="(P)"/>
    <s v="3474666"/>
    <x v="0"/>
    <x v="0"/>
  </r>
  <r>
    <n v="2947891"/>
    <s v="    26551486000"/>
    <x v="0"/>
    <n v="20191114"/>
    <n v="12808"/>
    <n v="2791724"/>
    <s v="TwoPoundMeter"/>
    <s v="1&quot;"/>
    <n v="238.11055991840635"/>
    <s v="03400968"/>
    <s v="(P)"/>
    <n v="60"/>
    <n v="60"/>
    <s v="DB 139758"/>
    <d v="2012-11-16T00:00:00"/>
    <s v="1&quot;"/>
    <n v="60"/>
    <s v="(P)"/>
    <s v="03368179"/>
    <x v="3"/>
    <x v="0"/>
  </r>
  <r>
    <n v="2859670"/>
    <s v="    10053536000"/>
    <x v="0"/>
    <n v="20191028"/>
    <n v="12668"/>
    <n v="307670"/>
    <s v="GasSupplyMeter"/>
    <s v="3/4&quot;"/>
    <n v="87.311839382797785"/>
    <s v="0"/>
    <s v="(W)"/>
    <n v="0"/>
    <n v="0"/>
    <s v="DB 139763"/>
    <d v="2009-08-10T00:00:00"/>
    <s v="1&quot;"/>
    <n v="60"/>
    <s v="(W)"/>
    <s v="0"/>
    <x v="4"/>
    <x v="0"/>
  </r>
  <r>
    <n v="492516"/>
    <s v="    19041504000"/>
    <x v="0"/>
    <n v="20191021"/>
    <n v="12692"/>
    <n v="306907"/>
    <s v="TwoPoundMeter"/>
    <s v="1/2&quot;"/>
    <n v="127.14284014927837"/>
    <s v="00006484"/>
    <s v="(P)"/>
    <n v="0"/>
    <n v="0"/>
    <s v="DB 73"/>
    <d v="2009-09-24T00:00:00"/>
    <s v="1&quot;"/>
    <n v="57"/>
    <s v="(P)"/>
    <s v="03315379"/>
    <x v="3"/>
    <x v="0"/>
  </r>
  <r>
    <n v="2809826"/>
    <s v="    10850169000"/>
    <x v="0"/>
    <n v="20191104"/>
    <n v="1784"/>
    <n v="482597"/>
    <s v="MultiMeterRiser"/>
    <s v="1&quot;"/>
    <n v="45.859161377644732"/>
    <s v="03048729"/>
    <s v="(P)"/>
    <n v="0"/>
    <n v="0"/>
    <s v="DB 26557"/>
    <d v="2013-05-06T00:00:00"/>
    <s v="2&quot;"/>
    <n v="45"/>
    <s v="(P)"/>
    <s v="03374713"/>
    <x v="0"/>
    <x v="0"/>
  </r>
  <r>
    <n v="8187"/>
    <s v="    03633066000"/>
    <x v="0"/>
    <n v="20191018"/>
    <n v="6742"/>
    <n v="3029417"/>
    <s v="ServiceRiser"/>
    <s v="1&quot;"/>
    <n v="25.000000030975748"/>
    <s v="03399138"/>
    <s v="(P)"/>
    <n v="60"/>
    <n v="60"/>
    <s v="DB 57872"/>
    <d v="2014-07-25T00:00:00"/>
    <s v="6&quot;"/>
    <n v="60"/>
    <s v="(P)"/>
    <s v="03398939"/>
    <x v="6"/>
    <x v="0"/>
  </r>
  <r>
    <n v="516949"/>
    <s v="    20051966000"/>
    <x v="0"/>
    <n v="20191112"/>
    <n v="20979"/>
    <n v="627716"/>
    <s v="ServiceRiser"/>
    <s v="1&quot;"/>
    <n v="24.004876707747812"/>
    <s v="03059376"/>
    <s v="(P)"/>
    <n v="57"/>
    <n v="0"/>
    <s v="DB 254409"/>
    <d v="2013-05-09T00:00:00"/>
    <s v="1&quot;"/>
    <n v="57"/>
    <s v="(P)"/>
    <s v="03383792"/>
    <x v="3"/>
    <x v="0"/>
  </r>
  <r>
    <n v="3651327"/>
    <s v="    26591798000"/>
    <x v="0"/>
    <n v="20191105"/>
    <n v="7814"/>
    <n v="4684442"/>
    <s v="TwoPoundMeter"/>
    <s v="1&quot;"/>
    <n v="124.99999994133154"/>
    <s v="03540369"/>
    <s v="(P)"/>
    <n v="45"/>
    <n v="45"/>
    <s v="DB 227690"/>
    <d v="2018-05-10T00:00:00"/>
    <s v="2&quot;"/>
    <n v="45"/>
    <s v="(P)"/>
    <s v="03525854"/>
    <x v="0"/>
    <x v="0"/>
  </r>
  <r>
    <n v="3015073"/>
    <s v="    26044184000"/>
    <x v="0"/>
    <n v="20191017"/>
    <n v="5399"/>
    <n v="2923325"/>
    <s v="TwoPoundMeter"/>
    <s v="1&quot;"/>
    <n v="167.55497836112158"/>
    <s v="03414748"/>
    <s v="(P)"/>
    <n v="45"/>
    <n v="45"/>
    <s v="DB 47273"/>
    <d v="2014-07-25T00:00:00"/>
    <s v="2&quot;"/>
    <n v="45"/>
    <s v="(P)"/>
    <s v="03414747"/>
    <x v="0"/>
    <x v="0"/>
  </r>
  <r>
    <n v="2723841"/>
    <s v="    26275375000"/>
    <x v="0"/>
    <n v="20191107"/>
    <n v="7749"/>
    <n v="2173545"/>
    <s v="TwoPoundMeter"/>
    <s v="1&quot;"/>
    <n v="113.54483446707903"/>
    <s v="03367410"/>
    <s v="(P)"/>
    <n v="45"/>
    <n v="45"/>
    <s v="DB 82728"/>
    <d v="2010-04-22T00:00:00"/>
    <s v="4&quot;"/>
    <n v="45"/>
    <s v="(P)"/>
    <s v="03327950"/>
    <x v="2"/>
    <x v="0"/>
  </r>
  <r>
    <n v="2635750"/>
    <s v="    26380061000"/>
    <x v="0"/>
    <n v="20191031"/>
    <n v="11158"/>
    <n v="1951061"/>
    <s v="TwoPoundMeter"/>
    <s v="1&quot;"/>
    <n v="148.00000000661393"/>
    <s v="03355122"/>
    <s v="(P)"/>
    <n v="60"/>
    <n v="60"/>
    <s v="DB 96911"/>
    <d v="2012-03-19T00:00:00"/>
    <s v="2&quot;"/>
    <n v="60"/>
    <s v="(P)"/>
    <s v="03355123"/>
    <x v="0"/>
    <x v="0"/>
  </r>
  <r>
    <n v="3426618"/>
    <s v="    26557459000"/>
    <x v="0"/>
    <n v="20191025"/>
    <n v="1993"/>
    <n v="3235470"/>
    <s v="ServiceRiser"/>
    <s v="1&quot;"/>
    <n v="12.000000108273323"/>
    <s v="03422964"/>
    <s v="(P)"/>
    <n v="35"/>
    <n v="35"/>
    <s v="DB 33275"/>
    <d v="2015-01-21T00:00:00"/>
    <s v="2&quot;"/>
    <n v="35"/>
    <s v="(P)"/>
    <s v="03419412"/>
    <x v="0"/>
    <x v="0"/>
  </r>
  <r>
    <n v="527841"/>
    <s v="    14064446000"/>
    <x v="0"/>
    <n v="20191106"/>
    <n v="29698"/>
    <n v="4664012"/>
    <s v="ServiceRiser"/>
    <s v="1/2&quot;"/>
    <n v="45.00000001711328"/>
    <s v="03525790"/>
    <s v="(P)"/>
    <n v="57"/>
    <n v="57"/>
    <s v="DB 223085"/>
    <d v="2018-03-28T00:00:00"/>
    <s v="2&quot;"/>
    <n v="57"/>
    <s v="(P)"/>
    <s v="03525762"/>
    <x v="0"/>
    <x v="0"/>
  </r>
  <r>
    <n v="3272309"/>
    <s v="    25051210000"/>
    <x v="0"/>
    <n v="20191108"/>
    <n v="7458"/>
    <n v="5176901"/>
    <s v="ServiceRiser"/>
    <s v="1&quot;"/>
    <n v="76.000000010068106"/>
    <s v="03516322"/>
    <s v="(P)"/>
    <n v="35"/>
    <n v="35"/>
    <s v="DB 297208"/>
    <d v="2018-04-09T00:00:00"/>
    <s v="2&quot;"/>
    <n v="35"/>
    <s v="(P)"/>
    <s v="03516193"/>
    <x v="0"/>
    <x v="0"/>
  </r>
  <r>
    <n v="2855166"/>
    <s v="    26328006000"/>
    <x v="0"/>
    <n v="20191111"/>
    <n v="107"/>
    <n v="2467981"/>
    <s v="ServiceRiser"/>
    <s v="1&quot;"/>
    <n v="69.182389333981391"/>
    <s v="03386753"/>
    <s v="(P)"/>
    <n v="60"/>
    <n v="60"/>
    <s v="DB 14586"/>
    <d v="2013-07-23T00:00:00"/>
    <s v="2&quot;"/>
    <n v="60"/>
    <s v="(P)"/>
    <s v="03386754"/>
    <x v="0"/>
    <x v="0"/>
  </r>
  <r>
    <n v="3778101"/>
    <s v="    03413321000"/>
    <x v="0"/>
    <n v="20191021"/>
    <n v="3871"/>
    <n v="648900"/>
    <s v="ServiceRiser"/>
    <s v="1&quot;"/>
    <n v="127.1821166880986"/>
    <s v="03313007"/>
    <s v="(P)"/>
    <n v="35"/>
    <n v="35"/>
    <s v="DB 54288"/>
    <d v="2009-07-30T00:00:00"/>
    <s v="2&quot;"/>
    <n v="35"/>
    <s v="(P)"/>
    <s v="03301398"/>
    <x v="0"/>
    <x v="0"/>
  </r>
  <r>
    <n v="482335"/>
    <s v="    18320604000"/>
    <x v="0"/>
    <n v="20191031"/>
    <n v="11361"/>
    <n v="650859"/>
    <s v="ServiceRiser"/>
    <s v="1&quot;"/>
    <n v="20.375124689998362"/>
    <s v="03309093"/>
    <s v="(P)"/>
    <n v="2"/>
    <n v="2"/>
    <s v="DB 94905"/>
    <d v="2009-03-06T00:00:00"/>
    <s v="1&quot;"/>
    <n v="35"/>
    <s v="(W)"/>
    <s v="03301383"/>
    <x v="4"/>
    <x v="0"/>
  </r>
  <r>
    <n v="3823504"/>
    <s v="    26597691000"/>
    <x v="0"/>
    <n v="20191114"/>
    <n v="12889"/>
    <n v="5230904"/>
    <s v="TwoPoundMeter"/>
    <s v="2&quot;"/>
    <n v="104.00000001503568"/>
    <s v="03563965"/>
    <s v="(P)"/>
    <n v="60"/>
    <n v="60"/>
    <s v="DB 298628"/>
    <d v="2011-07-18T00:00:00"/>
    <s v="4&quot;"/>
    <n v="60"/>
    <s v="(P)"/>
    <s v="03333552"/>
    <x v="2"/>
    <x v="0"/>
  </r>
  <r>
    <n v="3523643"/>
    <s v="    26580559000"/>
    <x v="0"/>
    <n v="20191028"/>
    <n v="16857"/>
    <n v="4426375"/>
    <s v="ServiceRiser"/>
    <s v="1&quot;"/>
    <n v="15.001582349858236"/>
    <s v="03513677"/>
    <s v="(P)"/>
    <n v="57"/>
    <n v="57"/>
    <s v="DB 204378"/>
    <d v="2017-08-22T00:00:00"/>
    <s v="2&quot;"/>
    <n v="57"/>
    <s v="(P)"/>
    <s v="03502868"/>
    <x v="0"/>
    <x v="0"/>
  </r>
  <r>
    <n v="3412007"/>
    <s v="    26565506000"/>
    <x v="0"/>
    <n v="20191031"/>
    <n v="11689"/>
    <n v="4055933"/>
    <s v="TwoPoundMeter"/>
    <s v="1&quot;"/>
    <n v="100.00000004373072"/>
    <s v="03449727"/>
    <s v="(P)"/>
    <n v="35"/>
    <n v="35"/>
    <s v="DB 97950"/>
    <d v="2017-01-20T00:00:00"/>
    <s v="2&quot;"/>
    <n v="35"/>
    <s v="(P)"/>
    <s v="03449726"/>
    <x v="0"/>
    <x v="0"/>
  </r>
  <r>
    <n v="3167645"/>
    <s v="    26562565000"/>
    <x v="0"/>
    <n v="20191022"/>
    <n v="3441"/>
    <n v="3363910"/>
    <s v="ServiceRiser"/>
    <s v="1&quot;"/>
    <n v="33.999999996271256"/>
    <s v="03438913"/>
    <s v="(P)"/>
    <n v="60"/>
    <n v="60"/>
    <s v="DB 7942"/>
    <d v="2015-01-06T00:00:00"/>
    <s v="2&quot;"/>
    <n v="60"/>
    <s v="(P)"/>
    <s v="03424199"/>
    <x v="0"/>
    <x v="0"/>
  </r>
  <r>
    <n v="3353360"/>
    <s v="    26572058000"/>
    <x v="0"/>
    <n v="20191023"/>
    <n v="2955"/>
    <n v="4092335"/>
    <s v="ServiceRiser"/>
    <s v="1&quot;"/>
    <n v="30.000000001876064"/>
    <s v="03476477"/>
    <s v="(P)"/>
    <n v="45"/>
    <n v="45"/>
    <s v="DB 33364"/>
    <d v="2016-10-17T00:00:00"/>
    <s v="2&quot;"/>
    <n v="45"/>
    <s v="(P)"/>
    <s v="03469949"/>
    <x v="0"/>
    <x v="0"/>
  </r>
  <r>
    <n v="3260751"/>
    <s v="    26561390000"/>
    <x v="0"/>
    <n v="20191017"/>
    <n v="14117"/>
    <n v="3571105"/>
    <s v="ServiceRiser"/>
    <s v="1&quot;"/>
    <n v="118.00000001787193"/>
    <s v="03445509"/>
    <s v="(P)"/>
    <n v="60"/>
    <n v="60"/>
    <s v="DB 227288"/>
    <d v="2010-08-12T00:00:00"/>
    <s v="2&quot;"/>
    <n v="60"/>
    <s v="(P)"/>
    <s v="03332940"/>
    <x v="0"/>
    <x v="0"/>
  </r>
  <r>
    <n v="3376792"/>
    <s v="    03867007000"/>
    <x v="0"/>
    <n v="20191029"/>
    <n v="619"/>
    <n v="4498380"/>
    <s v="ServiceRiser"/>
    <s v="1&quot;"/>
    <n v="310.00000000227067"/>
    <s v="03511454"/>
    <s v="(P)"/>
    <n v="60"/>
    <n v="60"/>
    <s v="DB 11792"/>
    <d v="2017-11-29T00:00:00"/>
    <s v="2&quot;"/>
    <n v="60"/>
    <s v="(P)"/>
    <s v="03511438"/>
    <x v="0"/>
    <x v="0"/>
  </r>
  <r>
    <n v="3079796"/>
    <s v="    26554199000"/>
    <x v="0"/>
    <n v="20191031"/>
    <n v="11515"/>
    <n v="3061841"/>
    <s v="ServiceRiser"/>
    <s v="1&quot;"/>
    <n v="180.22889583691492"/>
    <s v="03411491"/>
    <s v="(P)"/>
    <n v="35"/>
    <n v="35"/>
    <s v="DB 97907"/>
    <d v="2012-11-19T00:00:00"/>
    <s v="2&quot;"/>
    <n v="35"/>
    <s v="(P)"/>
    <s v="03367966"/>
    <x v="0"/>
    <x v="0"/>
  </r>
  <r>
    <n v="1497525"/>
    <s v="    08854862000"/>
    <x v="0"/>
    <n v="20191101"/>
    <n v="1683"/>
    <n v="441237"/>
    <s v="ServiceRiser"/>
    <s v="1&quot;"/>
    <n v="185.26167272584968"/>
    <s v="0"/>
    <s v="(W)"/>
    <n v="45"/>
    <n v="45"/>
    <s v="DB 13737"/>
    <d v="2015-09-23T00:00:00"/>
    <s v="2&quot;"/>
    <n v="45"/>
    <s v="(P)"/>
    <s v="03435899"/>
    <x v="0"/>
    <x v="0"/>
  </r>
  <r>
    <n v="3577671"/>
    <s v="    26392246000"/>
    <x v="0"/>
    <n v="20191111"/>
    <n v="81"/>
    <n v="2946125"/>
    <s v="ServiceRiser"/>
    <s v="1&quot;"/>
    <n v="59.000000026160045"/>
    <s v="03412365"/>
    <s v="(P)"/>
    <n v="60"/>
    <n v="60"/>
    <s v="DB 15676"/>
    <d v="2014-07-01T00:00:00"/>
    <s v="2&quot;"/>
    <n v="60"/>
    <s v="(P)"/>
    <s v="03412364"/>
    <x v="0"/>
    <x v="0"/>
  </r>
  <r>
    <n v="2669154"/>
    <s v="    19182414000"/>
    <x v="0"/>
    <n v="20191114"/>
    <n v="27765"/>
    <n v="2952530"/>
    <s v="ServiceRiser"/>
    <s v="1&quot;"/>
    <n v="77.478326101284225"/>
    <s v="03370655"/>
    <s v="(P)"/>
    <n v="57"/>
    <n v="57"/>
    <s v="DB 7205"/>
    <d v="2013-11-13T00:00:00"/>
    <s v="1&quot;"/>
    <n v="57"/>
    <s v="(P)"/>
    <s v="03389227"/>
    <x v="3"/>
    <x v="0"/>
  </r>
  <r>
    <n v="3555394"/>
    <s v="    06013325000"/>
    <x v="0"/>
    <n v="20191113"/>
    <n v="25546"/>
    <n v="122707"/>
    <s v="MultiMeterRiser"/>
    <s v="1/2&quot;"/>
    <n v="47.060391772702012"/>
    <s v="S1031035-13"/>
    <s v="(P)"/>
    <n v="57"/>
    <n v="57"/>
    <s v="DB 233326"/>
    <d v="2015-01-30T00:00:00"/>
    <s v="2&quot;"/>
    <n v="57"/>
    <s v="(P)"/>
    <s v="03412420"/>
    <x v="0"/>
    <x v="0"/>
  </r>
  <r>
    <n v="87610"/>
    <s v="    26521692000"/>
    <x v="0"/>
    <n v="20191025"/>
    <n v="17460"/>
    <n v="617893"/>
    <s v="MultiMeterRiser"/>
    <s v="1&quot;"/>
    <n v="28.806413205600581"/>
    <s v="03200595"/>
    <s v="(P)"/>
    <n v="0"/>
    <n v="0"/>
    <s v="DB 190286"/>
    <d v="2008-01-01T00:00:00"/>
    <s v="2&quot;"/>
    <n v="57"/>
    <s v="(P)"/>
    <s v="03201057"/>
    <x v="0"/>
    <x v="0"/>
  </r>
  <r>
    <n v="3824049"/>
    <s v="    09333067000"/>
    <x v="0"/>
    <n v="20191105"/>
    <n v="9329"/>
    <n v="652894"/>
    <s v="ServiceRiser"/>
    <s v="1&quot;"/>
    <n v="15.929884137320617"/>
    <s v="03310900"/>
    <s v="(W)"/>
    <n v="2"/>
    <n v="2"/>
    <s v="DB 136"/>
    <d v="2009-04-28T00:00:00"/>
    <s v="2&quot;"/>
    <n v="45"/>
    <s v="(W)"/>
    <s v="03301790"/>
    <x v="1"/>
    <x v="0"/>
  </r>
  <r>
    <n v="2801985"/>
    <s v="    26545450000"/>
    <x v="0"/>
    <n v="20191104"/>
    <n v="18580"/>
    <n v="2329963"/>
    <s v="ServiceRiser"/>
    <s v="1&quot;"/>
    <n v="358.75258558176887"/>
    <s v="03379035"/>
    <s v="(P)"/>
    <n v="60"/>
    <n v="60"/>
    <s v="DB 71551"/>
    <d v="2010-03-22T00:00:00"/>
    <s v="2&quot;"/>
    <n v="60"/>
    <s v="(P)"/>
    <s v="03323803"/>
    <x v="0"/>
    <x v="0"/>
  </r>
  <r>
    <n v="1086415"/>
    <s v="    26521759000"/>
    <x v="0"/>
    <n v="20191025"/>
    <n v="17460"/>
    <n v="617893"/>
    <s v="MultiMeterRiser"/>
    <s v="1&quot;"/>
    <n v="28.806413205600581"/>
    <s v="03200595"/>
    <s v="(P)"/>
    <n v="0"/>
    <n v="0"/>
    <s v="DB 190286"/>
    <d v="2008-01-01T00:00:00"/>
    <s v="2&quot;"/>
    <n v="57"/>
    <s v="(P)"/>
    <s v="03201057"/>
    <x v="0"/>
    <x v="0"/>
  </r>
  <r>
    <n v="3135080"/>
    <s v="    26541063000"/>
    <x v="0"/>
    <n v="20191018"/>
    <n v="21519"/>
    <n v="2975739"/>
    <s v="ServiceRiser"/>
    <s v="1&quot;"/>
    <n v="16.298971918220605"/>
    <s v="03414689"/>
    <s v="(P)"/>
    <n v="57"/>
    <n v="57"/>
    <s v="DB 138992"/>
    <d v="2014-01-22T00:00:00"/>
    <s v="2&quot;"/>
    <n v="57"/>
    <s v="(P)"/>
    <s v="03392727"/>
    <x v="0"/>
    <x v="0"/>
  </r>
  <r>
    <n v="2613290"/>
    <s v="    09011197000"/>
    <x v="0"/>
    <n v="20191114"/>
    <n v="27251"/>
    <n v="103887"/>
    <s v="MultiMeterRiser"/>
    <s v="1/2&quot;"/>
    <n v="65.312560565995156"/>
    <s v="S1030031-12"/>
    <s v="(P)"/>
    <n v="0"/>
    <n v="0"/>
    <s v="DB 231162"/>
    <d v="2009-01-01T00:00:00"/>
    <s v="2&quot;"/>
    <n v="57"/>
    <s v="(P)"/>
    <s v="03301801"/>
    <x v="0"/>
    <x v="0"/>
  </r>
  <r>
    <n v="1350203"/>
    <s v="    26397971000"/>
    <x v="0"/>
    <n v="20191104"/>
    <n v="1889"/>
    <n v="3492303"/>
    <s v="ServiceRiser"/>
    <s v="1&quot;"/>
    <n v="15.000000012358647"/>
    <s v="03425184"/>
    <s v="(P)"/>
    <n v="45"/>
    <n v="45"/>
    <s v="DB 26698"/>
    <d v="2015-07-06T00:00:00"/>
    <s v="2&quot;"/>
    <n v="45"/>
    <s v="(P)"/>
    <s v="03425165"/>
    <x v="0"/>
    <x v="0"/>
  </r>
  <r>
    <n v="4615"/>
    <s v="    01444289000"/>
    <x v="0"/>
    <n v="20191017"/>
    <n v="5669"/>
    <n v="2878897"/>
    <s v="ServiceRiser"/>
    <s v="1&quot;"/>
    <n v="34.999999986117587"/>
    <s v="03394159"/>
    <s v="(P)"/>
    <n v="45"/>
    <n v="45"/>
    <s v="DB 50975"/>
    <d v="2014-04-15T00:00:00"/>
    <s v="2&quot;"/>
    <n v="45"/>
    <s v="(P)"/>
    <s v="03392997"/>
    <x v="0"/>
    <x v="0"/>
  </r>
  <r>
    <n v="244652"/>
    <s v="    09351051000"/>
    <x v="0"/>
    <n v="20191105"/>
    <n v="9610"/>
    <n v="2128324"/>
    <s v="ServiceRiser"/>
    <s v="1&quot;"/>
    <n v="140.0000000079055"/>
    <s v="03365338"/>
    <s v="(P)"/>
    <n v="45"/>
    <n v="45"/>
    <s v="DB 106138"/>
    <d v="2012-05-04T00:00:00"/>
    <s v="4&quot;"/>
    <n v="45"/>
    <s v="(P)"/>
    <s v="03354661"/>
    <x v="2"/>
    <x v="0"/>
  </r>
  <r>
    <n v="340061"/>
    <s v="    13233058000"/>
    <x v="0"/>
    <n v="20191108"/>
    <n v="31378"/>
    <n v="32341"/>
    <s v="ServiceRiser"/>
    <s v="1&quot;"/>
    <n v="227.81516956685678"/>
    <s v="S1024025-12"/>
    <s v="(W)"/>
    <n v="0"/>
    <n v="0"/>
    <s v="DB 290579"/>
    <d v="2011-02-11T00:00:00"/>
    <s v="2&quot;"/>
    <n v="57"/>
    <s v="(W)"/>
    <s v="03338918"/>
    <x v="1"/>
    <x v="0"/>
  </r>
  <r>
    <n v="2231061"/>
    <s v="    26525393000"/>
    <x v="0"/>
    <n v="20191114"/>
    <n v="7090"/>
    <n v="1487037"/>
    <s v="TwoPoundMeter"/>
    <s v="1&quot;"/>
    <n v="115.63385023639866"/>
    <s v="03313469"/>
    <s v="(P)"/>
    <n v="60"/>
    <n v="60"/>
    <s v="DB 58531"/>
    <d v="2009-11-09T00:00:00"/>
    <s v="2&quot;"/>
    <n v="60"/>
    <s v="(P)"/>
    <s v="03318517"/>
    <x v="0"/>
    <x v="0"/>
  </r>
  <r>
    <n v="2495229"/>
    <s v="    18320593000"/>
    <x v="0"/>
    <n v="20191031"/>
    <n v="11363"/>
    <n v="2877292"/>
    <s v="ServiceRiser"/>
    <s v="1&quot;"/>
    <n v="7.0000000028757796"/>
    <s v="03302090"/>
    <s v="(P)"/>
    <n v="35"/>
    <n v="35"/>
    <s v="DB 95592"/>
    <d v="2009-01-01T00:00:00"/>
    <s v="1&quot;"/>
    <n v="35"/>
    <s v="(W)"/>
    <s v="03182716"/>
    <x v="4"/>
    <x v="0"/>
  </r>
  <r>
    <n v="890582"/>
    <s v="    03413292000"/>
    <x v="0"/>
    <n v="20191021"/>
    <n v="3875"/>
    <n v="802584"/>
    <s v="ServiceRiser"/>
    <s v="1&quot;"/>
    <n v="55.38709476930557"/>
    <s v="03324745"/>
    <s v="(P)"/>
    <n v="35"/>
    <n v="35"/>
    <s v="DB 54384"/>
    <d v="2010-04-09T00:00:00"/>
    <s v="4&quot;"/>
    <n v="35"/>
    <s v="(P)"/>
    <s v="03301400"/>
    <x v="2"/>
    <x v="0"/>
  </r>
  <r>
    <n v="1705235"/>
    <s v="    26565055000"/>
    <x v="0"/>
    <n v="20191025"/>
    <n v="2046"/>
    <n v="3580304"/>
    <s v="MultiMeterRiser"/>
    <s v="1&quot;"/>
    <n v="12.999999985862003"/>
    <s v="03447429"/>
    <s v="(P)"/>
    <n v="35"/>
    <n v="35"/>
    <s v="DB 33335"/>
    <d v="2015-11-23T00:00:00"/>
    <s v="2&quot;"/>
    <n v="35"/>
    <s v="(P)"/>
    <s v="03448728"/>
    <x v="0"/>
    <x v="0"/>
  </r>
  <r>
    <n v="559179"/>
    <s v="    21331170000"/>
    <x v="0"/>
    <n v="20191108"/>
    <n v="7477"/>
    <n v="383874"/>
    <s v="ServiceRiser"/>
    <s v="1/2&quot;"/>
    <n v="55.092452075699761"/>
    <s v="92009069"/>
    <s v="(P)"/>
    <n v="35"/>
    <n v="35"/>
    <s v="DB 76546"/>
    <d v="2012-08-17T00:00:00"/>
    <s v="2&quot;"/>
    <n v="35"/>
    <s v="(P)"/>
    <s v="03361940"/>
    <x v="0"/>
    <x v="0"/>
  </r>
  <r>
    <n v="3077453"/>
    <s v="    16081949000"/>
    <x v="0"/>
    <n v="20191114"/>
    <n v="25877"/>
    <n v="639151"/>
    <s v="MultiMeterRiser"/>
    <s v="1&quot;"/>
    <n v="32.51411338365682"/>
    <s v="02074899"/>
    <s v="(P)"/>
    <n v="0"/>
    <n v="0"/>
    <s v="DB 231475"/>
    <d v="2010-04-27T00:00:00"/>
    <s v="2&quot;"/>
    <n v="57"/>
    <s v="(P)"/>
    <s v="03310422"/>
    <x v="0"/>
    <x v="0"/>
  </r>
  <r>
    <n v="3777474"/>
    <s v="    26555881000"/>
    <x v="0"/>
    <n v="20191018"/>
    <n v="30429"/>
    <n v="3563104"/>
    <s v="ServiceRiser"/>
    <s v="2&quot;"/>
    <n v="71.123500051897892"/>
    <s v="03417318"/>
    <s v="(P)"/>
    <n v="57"/>
    <n v="57"/>
    <s v="DB 275769"/>
    <d v="2015-12-02T00:00:00"/>
    <s v="2&quot;"/>
    <n v="57"/>
    <s v="(P)"/>
    <s v="003417316"/>
    <x v="0"/>
    <x v="0"/>
  </r>
  <r>
    <n v="2441110"/>
    <s v="    26342869000"/>
    <x v="0"/>
    <n v="20191101"/>
    <n v="901"/>
    <n v="1110225"/>
    <s v="ServiceRiser"/>
    <s v="1&quot;"/>
    <n v="17.843868547872511"/>
    <s v="03337351"/>
    <s v="(P)"/>
    <n v="45"/>
    <n v="45"/>
    <s v="DB 6977"/>
    <d v="2013-04-23T00:00:00"/>
    <s v="2&quot;"/>
    <n v="45"/>
    <s v="(P)"/>
    <s v="03370053"/>
    <x v="0"/>
    <x v="0"/>
  </r>
  <r>
    <n v="1807050"/>
    <s v="    19131787000"/>
    <x v="0"/>
    <n v="20191112"/>
    <n v="15935"/>
    <n v="114525"/>
    <s v="TwoPoundMeter"/>
    <s v="1&quot;"/>
    <n v="372.54659642365908"/>
    <s v="S1031014-21"/>
    <s v="(W)"/>
    <n v="0"/>
    <n v="0"/>
    <s v="DB 9078"/>
    <d v="2016-03-14T00:00:00"/>
    <s v="2&quot;"/>
    <n v="57"/>
    <s v="(P)"/>
    <s v="03461911"/>
    <x v="0"/>
    <x v="0"/>
  </r>
  <r>
    <n v="1154785"/>
    <s v="    06312719000"/>
    <x v="0"/>
    <n v="20191108"/>
    <n v="8131"/>
    <n v="2459183"/>
    <s v="ServiceRiser"/>
    <s v="1&quot;"/>
    <n v="39.000000008453739"/>
    <s v="03371227"/>
    <s v="(P)"/>
    <n v="45"/>
    <n v="45"/>
    <s v="DB 93016"/>
    <d v="2013-05-20T00:00:00"/>
    <s v="2&quot;"/>
    <n v="45"/>
    <s v="(P)"/>
    <s v="03370818"/>
    <x v="0"/>
    <x v="0"/>
  </r>
  <r>
    <n v="1971771"/>
    <s v="    18022847000"/>
    <x v="0"/>
    <n v="20191017"/>
    <n v="23775"/>
    <n v="647684"/>
    <s v="ServiceRiser"/>
    <s v="1/2&quot;"/>
    <n v="111.94069915151445"/>
    <s v="03310339"/>
    <s v="(P)"/>
    <n v="0"/>
    <n v="0"/>
    <s v="DB 234928"/>
    <d v="2009-01-01T00:00:00"/>
    <s v="2&quot;"/>
    <n v="57"/>
    <s v="(P)"/>
    <s v="03310259"/>
    <x v="0"/>
    <x v="0"/>
  </r>
  <r>
    <n v="3863802"/>
    <s v="    26558075000"/>
    <x v="0"/>
    <n v="20191105"/>
    <n v="29492"/>
    <n v="3873132"/>
    <s v="ServiceRiser"/>
    <s v="2&quot;"/>
    <n v="63.000000068030133"/>
    <s v="03454744"/>
    <s v="(P)"/>
    <n v="57"/>
    <n v="57"/>
    <s v="DB 294717"/>
    <d v="2015-11-13T00:00:00"/>
    <s v="2&quot;"/>
    <n v="57"/>
    <s v="(P)"/>
    <s v="03433207"/>
    <x v="0"/>
    <x v="0"/>
  </r>
  <r>
    <n v="3256318"/>
    <s v="    26520186000"/>
    <x v="0"/>
    <n v="20191114"/>
    <n v="7059"/>
    <n v="649964"/>
    <s v="TwoPoundMeter"/>
    <s v="1&quot;"/>
    <n v="87.855709425160242"/>
    <s v="03195374"/>
    <s v="(P)"/>
    <n v="60"/>
    <n v="60"/>
    <s v="DB 6493"/>
    <d v="2008-01-01T00:00:00"/>
    <s v="2&quot;"/>
    <n v="60"/>
    <s v="(P)"/>
    <s v="03185324"/>
    <x v="0"/>
    <x v="0"/>
  </r>
  <r>
    <n v="2920901"/>
    <s v="    04182505000"/>
    <x v="0"/>
    <n v="20191107"/>
    <n v="32334"/>
    <n v="506933"/>
    <s v="ServiceRiser"/>
    <s v="3/4&quot;"/>
    <n v="158.83007850607029"/>
    <s v="0"/>
    <s v="(W)"/>
    <n v="0"/>
    <n v="0"/>
    <s v="DB 278491"/>
    <d v="2012-10-10T00:00:00"/>
    <s v="2&quot;"/>
    <n v="57"/>
    <s v="(P)"/>
    <s v="03339703"/>
    <x v="0"/>
    <x v="0"/>
  </r>
  <r>
    <n v="3785541"/>
    <s v="    26586558000"/>
    <x v="0"/>
    <n v="20191107"/>
    <n v="7732"/>
    <n v="5220900"/>
    <s v="TwoPoundMeter"/>
    <s v="2&quot;"/>
    <n v="888.99999997336545"/>
    <s v="03527199"/>
    <s v="(P)"/>
    <n v="45"/>
    <n v="45"/>
    <s v="DB 297736"/>
    <d v="2018-05-14T00:00:00"/>
    <s v="2&quot;"/>
    <n v="45"/>
    <s v="(P)"/>
    <s v="03527637"/>
    <x v="0"/>
    <x v="0"/>
  </r>
  <r>
    <n v="3337287"/>
    <s v="    26564372000"/>
    <x v="0"/>
    <n v="20191022"/>
    <n v="3459"/>
    <n v="3600705"/>
    <s v="ServiceRiser"/>
    <s v="1&quot;"/>
    <n v="39.99999998582301"/>
    <s v="03445141"/>
    <s v="(P)"/>
    <n v="60"/>
    <n v="60"/>
    <s v="DB 8560"/>
    <d v="2015-12-17T00:00:00"/>
    <s v="2&quot;"/>
    <n v="60"/>
    <s v="(P)"/>
    <s v="03447140"/>
    <x v="0"/>
    <x v="0"/>
  </r>
  <r>
    <n v="2239431"/>
    <s v="    26526329000"/>
    <x v="0"/>
    <n v="20191113"/>
    <n v="33228"/>
    <n v="796986"/>
    <s v="ServiceRiser"/>
    <s v="1&quot;"/>
    <n v="68.250463581916776"/>
    <s v="03318610"/>
    <s v="(P)"/>
    <n v="2"/>
    <n v="2"/>
    <s v="DB 64107"/>
    <d v="2009-09-30T00:00:00"/>
    <s v="2&quot;"/>
    <n v="60"/>
    <s v="(P)"/>
    <s v="03319720"/>
    <x v="0"/>
    <x v="0"/>
  </r>
  <r>
    <n v="3569378"/>
    <s v="    13600567000"/>
    <x v="0"/>
    <n v="20191114"/>
    <n v="6278"/>
    <n v="698160"/>
    <s v="TwoPoundMeter"/>
    <s v="1&quot;"/>
    <n v="50.505134675173068"/>
    <s v="03324198"/>
    <s v="(P)"/>
    <n v="2"/>
    <n v="2"/>
    <s v="DB 38439"/>
    <d v="2010-01-13T00:00:00"/>
    <s v="2&quot;"/>
    <n v="60"/>
    <s v="(P)"/>
    <s v="03324033"/>
    <x v="0"/>
    <x v="0"/>
  </r>
  <r>
    <n v="3308476"/>
    <s v="    26568102000"/>
    <x v="0"/>
    <n v="20191024"/>
    <n v="11722"/>
    <n v="3707904"/>
    <s v="ServiceRiser"/>
    <s v="1&quot;"/>
    <n v="102.22633425192997"/>
    <s v="03458925"/>
    <s v="(P)"/>
    <n v="60"/>
    <n v="60"/>
    <s v="DB 68337"/>
    <d v="2016-02-22T00:00:00"/>
    <s v="2&quot;"/>
    <n v="60"/>
    <s v="(P)"/>
    <s v="03459969"/>
    <x v="0"/>
    <x v="0"/>
  </r>
  <r>
    <n v="253412"/>
    <s v="    10860830000"/>
    <x v="0"/>
    <n v="20191101"/>
    <n v="2402"/>
    <n v="1752258"/>
    <s v="TwoPoundMeter"/>
    <s v="1&quot;"/>
    <n v="64.182097005792059"/>
    <s v="03355750"/>
    <s v="(P)"/>
    <n v="45"/>
    <n v="45"/>
    <s v="DB 22305"/>
    <d v="2012-01-23T00:00:00"/>
    <s v="2&quot;"/>
    <n v="45"/>
    <s v="(P)"/>
    <s v="03355875"/>
    <x v="0"/>
    <x v="0"/>
  </r>
  <r>
    <n v="1145167"/>
    <s v="    19810884000"/>
    <x v="0"/>
    <n v="20191113"/>
    <n v="33068"/>
    <n v="15938"/>
    <s v="ServiceRiser"/>
    <s v="1/2&quot;"/>
    <n v="52.998003719520185"/>
    <s v="0"/>
    <s v="(P)"/>
    <n v="60"/>
    <n v="60"/>
    <s v="DB 301759"/>
    <d v="2011-12-30T00:00:00"/>
    <s v="4&quot;"/>
    <n v="60"/>
    <s v="(P)"/>
    <s v="03350394"/>
    <x v="2"/>
    <x v="0"/>
  </r>
  <r>
    <n v="3491736"/>
    <s v="    26577231000"/>
    <x v="0"/>
    <n v="20191104"/>
    <n v="10719"/>
    <n v="4291178"/>
    <s v="ServiceRiser"/>
    <s v="1&quot;"/>
    <n v="520.29591021855003"/>
    <s v="03490216"/>
    <s v="(P)"/>
    <n v="60"/>
    <n v="60"/>
    <s v="DB 97275"/>
    <d v="2008-01-01T00:00:00"/>
    <s v="2&quot;"/>
    <n v="60"/>
    <s v="(P)"/>
    <s v="03158785"/>
    <x v="0"/>
    <x v="0"/>
  </r>
  <r>
    <n v="1416845"/>
    <s v="    18322656000"/>
    <x v="0"/>
    <n v="20191031"/>
    <n v="11497"/>
    <n v="323118"/>
    <s v="ServiceRiser"/>
    <s v="1&quot;"/>
    <n v="96.224411653342642"/>
    <s v="92032675"/>
    <s v="(P)"/>
    <n v="35"/>
    <n v="35"/>
    <s v="DB 97140"/>
    <d v="2011-05-31T00:00:00"/>
    <s v="2&quot;"/>
    <n v="35"/>
    <s v="(P)"/>
    <s v="03341518"/>
    <x v="0"/>
    <x v="0"/>
  </r>
  <r>
    <n v="2273166"/>
    <s v="    26528137000"/>
    <x v="0"/>
    <n v="20191022"/>
    <n v="22885"/>
    <n v="650747"/>
    <s v="ServiceRiser"/>
    <s v="1&quot;"/>
    <n v="39.808639388974321"/>
    <s v="03322720"/>
    <s v="(P)"/>
    <n v="57"/>
    <n v="2"/>
    <s v="DB 263542"/>
    <d v="2009-12-21T00:00:00"/>
    <s v="1&quot;"/>
    <n v="57"/>
    <s v="(P)"/>
    <s v="03322832"/>
    <x v="3"/>
    <x v="0"/>
  </r>
  <r>
    <n v="2900888"/>
    <s v="    26074508000"/>
    <x v="0"/>
    <n v="20191105"/>
    <n v="28680"/>
    <n v="649286"/>
    <s v="TwoPoundMeter"/>
    <s v="1&quot;"/>
    <n v="48.537616931649467"/>
    <s v="03313205"/>
    <s v="(P)"/>
    <n v="2"/>
    <n v="2"/>
    <s v="DB 294532"/>
    <d v="2009-11-02T00:00:00"/>
    <s v="2&quot;"/>
    <n v="57"/>
    <s v="(P)"/>
    <s v="03316615"/>
    <x v="0"/>
    <x v="0"/>
  </r>
  <r>
    <n v="3565123"/>
    <s v="    13233360000"/>
    <x v="0"/>
    <n v="20191114"/>
    <n v="25457"/>
    <n v="652479"/>
    <s v="ServiceRiser"/>
    <s v="1&quot;"/>
    <n v="19.401314853896462"/>
    <s v="03318837"/>
    <s v="(P)"/>
    <n v="2"/>
    <n v="2"/>
    <s v="DB 230330"/>
    <d v="2009-10-09T00:00:00"/>
    <s v="2&quot;"/>
    <n v="57"/>
    <s v="(P)"/>
    <s v="03318831"/>
    <x v="0"/>
    <x v="0"/>
  </r>
  <r>
    <n v="414293"/>
    <s v="    16857097000"/>
    <x v="0"/>
    <n v="20191101"/>
    <n v="762"/>
    <n v="1597453"/>
    <s v="ServiceRiser"/>
    <s v="1&quot;"/>
    <n v="131.9999999979612"/>
    <s v="03343446"/>
    <s v="(P)"/>
    <n v="45"/>
    <n v="45"/>
    <s v="DB 22251"/>
    <d v="2011-08-17T00:00:00"/>
    <s v="6-5/8&quot;"/>
    <n v="45"/>
    <s v="(W)"/>
    <s v="03342303"/>
    <x v="7"/>
    <x v="0"/>
  </r>
  <r>
    <n v="3550658"/>
    <s v="    09511406000"/>
    <x v="0"/>
    <n v="20191030"/>
    <n v="16604"/>
    <n v="647295"/>
    <s v="MultiMeterRiser"/>
    <s v="1&quot;"/>
    <n v="15.784233363759206"/>
    <s v="03186276"/>
    <s v="(P)"/>
    <n v="0"/>
    <n v="0"/>
    <s v="DB 198955"/>
    <d v="2008-01-01T00:00:00"/>
    <s v="2&quot;"/>
    <n v="60"/>
    <s v="(P)"/>
    <s v="03201592"/>
    <x v="0"/>
    <x v="0"/>
  </r>
  <r>
    <n v="3618446"/>
    <s v="    26588389000"/>
    <x v="0"/>
    <n v="20191105"/>
    <n v="10519"/>
    <n v="4583982"/>
    <s v="TwoPoundMeter"/>
    <s v="1&quot;"/>
    <n v="126.95874221616985"/>
    <s v="03530886"/>
    <s v="(P)"/>
    <n v="45"/>
    <n v="45"/>
    <s v="DB 106173"/>
    <d v="2018-03-27T00:00:00"/>
    <s v="2&quot;"/>
    <n v="45"/>
    <s v="(P)"/>
    <s v="03523723"/>
    <x v="0"/>
    <x v="0"/>
  </r>
  <r>
    <n v="3249658"/>
    <s v="    08858650000"/>
    <x v="0"/>
    <n v="20191101"/>
    <n v="1673"/>
    <n v="443122"/>
    <s v="ServiceRiser"/>
    <s v="1&quot;"/>
    <n v="154.52814668829967"/>
    <s v="93022456"/>
    <s v="(P)"/>
    <n v="45"/>
    <n v="45"/>
    <s v="DB 26803"/>
    <d v="2016-04-27T00:00:00"/>
    <s v="2&quot;"/>
    <n v="45"/>
    <s v="(P)"/>
    <s v="03447534"/>
    <x v="0"/>
    <x v="0"/>
  </r>
  <r>
    <n v="482942"/>
    <s v="    26543944000"/>
    <x v="0"/>
    <n v="20191031"/>
    <n v="11270"/>
    <n v="2483190"/>
    <s v="ServiceRiser"/>
    <s v="1&quot;"/>
    <n v="320.0000000333489"/>
    <s v="03373616"/>
    <s v="(P)"/>
    <n v="35"/>
    <n v="35"/>
    <s v="DB 97886"/>
    <d v="2013-04-24T00:00:00"/>
    <s v="2&quot;"/>
    <n v="35"/>
    <s v="(P)"/>
    <s v="03373618"/>
    <x v="0"/>
    <x v="0"/>
  </r>
  <r>
    <n v="3482806"/>
    <s v="    26366707000"/>
    <x v="0"/>
    <n v="20191101"/>
    <n v="1655"/>
    <n v="812216"/>
    <s v="TwoPoundMeter"/>
    <s v="1&quot;"/>
    <n v="50.008773197027445"/>
    <s v="03317291"/>
    <s v="(P)"/>
    <n v="2"/>
    <n v="2"/>
    <s v="DB 26803"/>
    <d v="2016-04-27T00:00:00"/>
    <s v="2&quot;"/>
    <n v="45"/>
    <s v="(P)"/>
    <s v="03447534"/>
    <x v="0"/>
    <x v="0"/>
  </r>
  <r>
    <n v="810664"/>
    <s v="    13851867000"/>
    <x v="0"/>
    <n v="20191104"/>
    <n v="1975"/>
    <n v="2632434"/>
    <s v="MultiMeterRiser"/>
    <s v="2&quot;"/>
    <n v="28.735963692677316"/>
    <s v="03345640"/>
    <s v="(P)"/>
    <n v="45"/>
    <n v="45"/>
    <s v="DB 26384"/>
    <d v="2011-04-22T00:00:00"/>
    <s v="2&quot;"/>
    <n v="45"/>
    <s v="(P)"/>
    <s v="03341759"/>
    <x v="0"/>
    <x v="0"/>
  </r>
  <r>
    <n v="3170141"/>
    <s v="    25116239000"/>
    <x v="0"/>
    <n v="20191114"/>
    <n v="25877"/>
    <n v="639151"/>
    <s v="MultiMeterRiser"/>
    <s v="1&quot;"/>
    <n v="32.51411338365682"/>
    <s v="02074899"/>
    <s v="(P)"/>
    <n v="0"/>
    <n v="0"/>
    <s v="DB 231475"/>
    <d v="2010-04-27T00:00:00"/>
    <s v="2&quot;"/>
    <n v="57"/>
    <s v="(P)"/>
    <s v="03310422"/>
    <x v="0"/>
    <x v="0"/>
  </r>
  <r>
    <n v="12369"/>
    <s v="    01852118000"/>
    <x v="0"/>
    <n v="20191029"/>
    <n v="360"/>
    <n v="650120"/>
    <s v="ServiceRiser"/>
    <s v="1&quot;"/>
    <n v="173.71940215456323"/>
    <s v="03194096"/>
    <s v="(P)"/>
    <n v="45"/>
    <n v="45"/>
    <s v="DB 34323"/>
    <d v="2008-12-24T00:00:00"/>
    <s v="2&quot;"/>
    <n v="45"/>
    <s v="(P)"/>
    <s v="03301509"/>
    <x v="0"/>
    <x v="0"/>
  </r>
  <r>
    <n v="2053540"/>
    <s v="    15800280000"/>
    <x v="0"/>
    <n v="20191113"/>
    <n v="33114"/>
    <n v="15686"/>
    <s v="ServiceRiser"/>
    <s v="1&quot;"/>
    <n v="64.88927831260095"/>
    <s v="95003695"/>
    <s v="(P)"/>
    <n v="0"/>
    <n v="0"/>
    <s v="DB 6982"/>
    <d v="2008-01-01T00:00:00"/>
    <s v="2&quot;"/>
    <n v="60"/>
    <s v="(P)"/>
    <s v="03183722"/>
    <x v="0"/>
    <x v="0"/>
  </r>
  <r>
    <n v="2918241"/>
    <s v="    26550676000"/>
    <x v="0"/>
    <n v="20191106"/>
    <n v="29697"/>
    <n v="60788"/>
    <s v="MultiMeterRiser"/>
    <s v="1&quot;"/>
    <n v="78.646073725515208"/>
    <s v="00001067"/>
    <s v="(P)"/>
    <n v="0"/>
    <n v="0"/>
    <s v="DB 223085"/>
    <d v="2018-03-28T00:00:00"/>
    <s v="2&quot;"/>
    <n v="57"/>
    <s v="(P)"/>
    <s v="03525762"/>
    <x v="0"/>
    <x v="0"/>
  </r>
  <r>
    <n v="3124982"/>
    <s v="    26551612000"/>
    <x v="0"/>
    <n v="20191021"/>
    <n v="21352"/>
    <n v="4053934"/>
    <s v="ServiceRiser"/>
    <s v="1&quot;"/>
    <n v="87.000000015904035"/>
    <s v="03408040"/>
    <s v="(P)"/>
    <n v="57"/>
    <n v="57"/>
    <s v="DB 137884"/>
    <d v="2014-07-07T00:00:00"/>
    <s v="1&quot;"/>
    <n v="57"/>
    <s v="(P)"/>
    <s v="03412577"/>
    <x v="3"/>
    <x v="0"/>
  </r>
  <r>
    <n v="2924428"/>
    <s v="    04011597000"/>
    <x v="0"/>
    <n v="20191113"/>
    <n v="15234"/>
    <n v="4440378"/>
    <s v="ServiceRiser"/>
    <s v="1/2&quot;"/>
    <n v="28.000000016650823"/>
    <s v="03508887"/>
    <s v="(P)"/>
    <n v="57"/>
    <n v="57"/>
    <s v="DB 11566"/>
    <d v="2017-07-14T00:00:00"/>
    <s v="2&quot;"/>
    <n v="57"/>
    <s v="(P)"/>
    <s v="03508839"/>
    <x v="0"/>
    <x v="0"/>
  </r>
  <r>
    <n v="859175"/>
    <s v="    07340425000"/>
    <x v="0"/>
    <n v="20191106"/>
    <n v="9643"/>
    <n v="1209825"/>
    <s v="ServiceRiser"/>
    <s v="1&quot;"/>
    <n v="101.81315399187069"/>
    <s v="03329005"/>
    <s v="(P)"/>
    <m/>
    <m/>
    <s v="DB 92954"/>
    <d v="2010-08-11T00:00:00"/>
    <s v="4&quot;"/>
    <n v="45"/>
    <s v="(P)"/>
    <s v="03328948"/>
    <x v="2"/>
    <x v="0"/>
  </r>
  <r>
    <n v="3722619"/>
    <s v="    26591584000"/>
    <x v="0"/>
    <n v="20191111"/>
    <n v="274"/>
    <n v="5052075"/>
    <s v="TwoPoundMeter"/>
    <s v="1&quot;"/>
    <n v="35.002800029057582"/>
    <s v="03539499"/>
    <s v="(P)"/>
    <n v="60"/>
    <n v="60"/>
    <s v="DB 54537"/>
    <d v="2018-11-12T00:00:00"/>
    <s v="2&quot;"/>
    <n v="60"/>
    <s v="(P)"/>
    <s v="03539494"/>
    <x v="0"/>
    <x v="0"/>
  </r>
  <r>
    <n v="2951621"/>
    <s v="    26548885000"/>
    <x v="0"/>
    <n v="20191114"/>
    <n v="25867"/>
    <n v="2866508"/>
    <s v="TwoPoundMeter"/>
    <s v="1&quot;"/>
    <n v="21.999999988432805"/>
    <s v="03395770"/>
    <s v="(P)"/>
    <n v="57"/>
    <n v="57"/>
    <s v="DB 233304"/>
    <d v="2014-02-25T00:00:00"/>
    <s v="2&quot;"/>
    <n v="57"/>
    <s v="(P)"/>
    <s v="03395771"/>
    <x v="0"/>
    <x v="0"/>
  </r>
  <r>
    <n v="3796545"/>
    <s v="    26600355000"/>
    <x v="0"/>
    <n v="20191028"/>
    <n v="9071"/>
    <n v="5180912"/>
    <s v="TwoPoundMeter"/>
    <s v="1&quot;"/>
    <n v="344.99999999624026"/>
    <s v="03568112"/>
    <s v="(P)"/>
    <n v="60"/>
    <n v="60"/>
    <s v="DB 271049"/>
    <d v="2011-01-07T00:00:00"/>
    <s v="4&quot;"/>
    <n v="60"/>
    <s v="(P)"/>
    <s v="03328113"/>
    <x v="2"/>
    <x v="0"/>
  </r>
  <r>
    <n v="248351"/>
    <s v="    09431166000"/>
    <x v="0"/>
    <n v="20191017"/>
    <n v="7141"/>
    <n v="2449993"/>
    <s v="ServiceRiser"/>
    <s v="1&quot;"/>
    <n v="148.47014193161061"/>
    <s v="03379246"/>
    <s v="(P)"/>
    <n v="60"/>
    <n v="60"/>
    <s v="DB 79648"/>
    <d v="2013-04-26T00:00:00"/>
    <s v="2&quot;"/>
    <n v="35"/>
    <s v="(P)"/>
    <s v="03379242"/>
    <x v="0"/>
    <x v="0"/>
  </r>
  <r>
    <n v="3523645"/>
    <s v="    26580560000"/>
    <x v="0"/>
    <n v="20191028"/>
    <n v="16829"/>
    <n v="4426376"/>
    <s v="ServiceRiser"/>
    <s v="1&quot;"/>
    <n v="15.002583998465724"/>
    <s v="03513678"/>
    <s v="(P)"/>
    <n v="57"/>
    <n v="57"/>
    <s v="DB 204379"/>
    <d v="2017-08-22T00:00:00"/>
    <s v="2&quot;"/>
    <n v="57"/>
    <s v="(P)"/>
    <s v="03502868"/>
    <x v="0"/>
    <x v="0"/>
  </r>
  <r>
    <n v="3722622"/>
    <s v="    26591583000"/>
    <x v="0"/>
    <n v="20191111"/>
    <n v="272"/>
    <n v="5052074"/>
    <s v="TwoPoundMeter"/>
    <s v="1&quot;"/>
    <n v="33.742564984430629"/>
    <s v="03539498"/>
    <s v="(P)"/>
    <n v="60"/>
    <n v="60"/>
    <s v="DB 54537"/>
    <d v="2018-11-12T00:00:00"/>
    <s v="2&quot;"/>
    <n v="60"/>
    <s v="(P)"/>
    <s v="03539494"/>
    <x v="0"/>
    <x v="0"/>
  </r>
  <r>
    <n v="408175"/>
    <s v="    15473494000"/>
    <x v="0"/>
    <n v="20191113"/>
    <n v="7082"/>
    <n v="390861"/>
    <s v="ServiceRiser"/>
    <s v="1/2&quot;"/>
    <n v="86.762598518085824"/>
    <s v="97001158"/>
    <s v="(P)"/>
    <n v="45"/>
    <n v="0"/>
    <s v="DB 51752"/>
    <d v="2014-10-30T00:00:00"/>
    <s v="2&quot;"/>
    <n v="45"/>
    <s v="(P)"/>
    <s v="03402329"/>
    <x v="0"/>
    <x v="0"/>
  </r>
  <r>
    <n v="3334088"/>
    <s v="    13333211000"/>
    <x v="0"/>
    <n v="20191030"/>
    <n v="10287"/>
    <n v="5176499"/>
    <s v="MultiMeterRiser"/>
    <s v="1&quot;"/>
    <n v="186.00000000990605"/>
    <s v="03527795"/>
    <s v="(P)"/>
    <n v="45"/>
    <n v="45"/>
    <s v="DB 228696"/>
    <d v="2018-11-30T00:00:00"/>
    <s v="2&quot;"/>
    <n v="45"/>
    <s v="(P)"/>
    <s v="03527740"/>
    <x v="0"/>
    <x v="0"/>
  </r>
  <r>
    <n v="2850784"/>
    <s v="    26547713000"/>
    <x v="0"/>
    <n v="20191112"/>
    <n v="5158"/>
    <n v="2512402"/>
    <s v="TwoPoundMeter"/>
    <s v="1&quot;"/>
    <n v="45.036279347423807"/>
    <s v="03386587"/>
    <s v="(P)"/>
    <n v="55"/>
    <n v="55"/>
    <s v="DB 41945"/>
    <d v="2008-01-01T00:00:00"/>
    <s v="4&quot;"/>
    <n v="55"/>
    <s v="(P)"/>
    <s v="03175733"/>
    <x v="2"/>
    <x v="0"/>
  </r>
  <r>
    <n v="3666386"/>
    <s v="    06292495000"/>
    <x v="0"/>
    <n v="20191107"/>
    <n v="15326"/>
    <n v="165663"/>
    <s v="ServiceRiser"/>
    <s v="1/2&quot;"/>
    <n v="239.49155116664025"/>
    <s v="92002791"/>
    <s v="(P)"/>
    <n v="57"/>
    <n v="57"/>
    <s v="DB 215000"/>
    <d v="2017-02-05T00:00:00"/>
    <s v="2&quot;"/>
    <n v="57"/>
    <s v="(P)"/>
    <s v="03484047"/>
    <x v="0"/>
    <x v="0"/>
  </r>
  <r>
    <n v="531415"/>
    <s v="    20312459000"/>
    <x v="0"/>
    <n v="20191030"/>
    <n v="10970"/>
    <n v="329679"/>
    <s v="ServiceRiser"/>
    <s v="2&quot;"/>
    <n v="66.823375473295542"/>
    <s v="96019760"/>
    <s v="(P)"/>
    <n v="0"/>
    <n v="0"/>
    <s v="DB 227364"/>
    <d v="2018-07-22T00:00:00"/>
    <s v="2&quot;"/>
    <n v="60"/>
    <s v="(P)"/>
    <s v="03527021"/>
    <x v="0"/>
    <x v="0"/>
  </r>
  <r>
    <n v="3683096"/>
    <s v="    26338773000"/>
    <x v="0"/>
    <n v="20191111"/>
    <n v="294"/>
    <n v="4736045"/>
    <s v="TwoPoundMeter"/>
    <s v="1&quot;"/>
    <n v="114.80222415519904"/>
    <s v="03514796"/>
    <s v="(P)"/>
    <n v="60"/>
    <n v="60"/>
    <s v="DB 14685"/>
    <d v="2018-08-22T00:00:00"/>
    <s v="2&quot;"/>
    <n v="60"/>
    <s v="(P)"/>
    <s v="03547363"/>
    <x v="0"/>
    <x v="0"/>
  </r>
  <r>
    <n v="2160546"/>
    <s v="    26591862000"/>
    <x v="0"/>
    <n v="20191018"/>
    <n v="30130"/>
    <n v="4832065"/>
    <s v="TwoPoundMeter"/>
    <s v="2&quot;"/>
    <n v="186.99999997640327"/>
    <s v="03524684"/>
    <s v="(P)"/>
    <n v="57"/>
    <n v="57"/>
    <s v="DB 13619"/>
    <d v="2018-04-25T00:00:00"/>
    <s v="2&quot;"/>
    <n v="57"/>
    <s v="(P)"/>
    <s v="03524685"/>
    <x v="0"/>
    <x v="0"/>
  </r>
  <r>
    <n v="3154186"/>
    <s v="    03800075000"/>
    <x v="0"/>
    <n v="20191031"/>
    <n v="32779"/>
    <n v="19996"/>
    <s v="ServiceRiser"/>
    <s v="3/4&quot;"/>
    <n v="73.069561454965353"/>
    <s v="S1017171-18"/>
    <s v="(W)"/>
    <n v="60"/>
    <n v="60"/>
    <s v="DB 15422"/>
    <d v="2016-09-12T00:00:00"/>
    <s v="2&quot;"/>
    <n v="60"/>
    <s v="(W)"/>
    <s v="03464572"/>
    <x v="1"/>
    <x v="0"/>
  </r>
  <r>
    <n v="3470174"/>
    <s v="    11564044000"/>
    <x v="0"/>
    <n v="20191107"/>
    <n v="14538"/>
    <n v="1768664"/>
    <s v="ServiceRiser"/>
    <s v="1/2&quot;"/>
    <n v="72.000000950138343"/>
    <s v="03351154"/>
    <s v="(P)"/>
    <n v="60"/>
    <n v="60"/>
    <s v="DB 110293"/>
    <d v="2011-11-28T00:00:00"/>
    <s v="1&quot;"/>
    <n v="60"/>
    <s v="(P)"/>
    <s v="03351105"/>
    <x v="3"/>
    <x v="0"/>
  </r>
  <r>
    <n v="3672863"/>
    <s v="    14061951000"/>
    <x v="0"/>
    <n v="20191030"/>
    <n v="22616"/>
    <n v="208931"/>
    <s v="ServiceRiser"/>
    <s v="1&quot;"/>
    <n v="49.276458775107685"/>
    <s v="97002569"/>
    <s v="(P)"/>
    <n v="57"/>
    <n v="57"/>
    <s v="DB 129524"/>
    <d v="2013-03-11T00:00:00"/>
    <s v="2&quot;"/>
    <n v="57"/>
    <s v="(P)"/>
    <s v="03377141"/>
    <x v="0"/>
    <x v="0"/>
  </r>
  <r>
    <n v="8076"/>
    <s v="    03632885000"/>
    <x v="0"/>
    <n v="20191018"/>
    <n v="6729"/>
    <n v="3029412"/>
    <s v="ServiceRiser"/>
    <s v="1&quot;"/>
    <n v="30.00000001397035"/>
    <s v="03399601"/>
    <s v="(P)"/>
    <n v="60"/>
    <n v="60"/>
    <s v="DB 61116"/>
    <d v="2014-04-09T00:00:00"/>
    <s v="2&quot;"/>
    <n v="60"/>
    <s v="(P)"/>
    <s v="03398943"/>
    <x v="0"/>
    <x v="0"/>
  </r>
  <r>
    <n v="224009"/>
    <s v="    08858845000"/>
    <x v="0"/>
    <n v="20191101"/>
    <n v="1520"/>
    <n v="443230"/>
    <s v="TwoPoundMeter"/>
    <s v="1&quot;"/>
    <n v="36.373913492956099"/>
    <s v="95002892"/>
    <s v="(P)"/>
    <n v="45"/>
    <n v="45"/>
    <s v="DB 26729"/>
    <d v="2016-06-09T00:00:00"/>
    <s v="4&quot;"/>
    <n v="45"/>
    <s v="(P)"/>
    <s v="03450412"/>
    <x v="2"/>
    <x v="0"/>
  </r>
  <r>
    <n v="3381435"/>
    <s v="    26575117000"/>
    <x v="0"/>
    <n v="20191031"/>
    <n v="23359"/>
    <n v="4870863"/>
    <s v="TwoPoundMeter"/>
    <s v="1&quot;"/>
    <n v="144.00333953421361"/>
    <s v="03482291"/>
    <s v="(P)"/>
    <n v="57"/>
    <n v="57"/>
    <s v="DB 14800"/>
    <d v="2018-06-04T00:00:00"/>
    <s v="2&quot;"/>
    <n v="57"/>
    <s v="(P)"/>
    <s v="03527066"/>
    <x v="0"/>
    <x v="0"/>
  </r>
  <r>
    <n v="330583"/>
    <s v="    13860633000"/>
    <x v="0"/>
    <n v="20191104"/>
    <n v="1232"/>
    <n v="860586"/>
    <s v="ServiceRiser"/>
    <s v="1&quot;"/>
    <n v="25.969734978076453"/>
    <s v="03330348"/>
    <s v="(P)"/>
    <n v="2"/>
    <n v="2"/>
    <s v="DB 26343"/>
    <d v="2010-05-19T00:00:00"/>
    <s v="2&quot;"/>
    <n v="45"/>
    <s v="(P)"/>
    <s v="03330346"/>
    <x v="0"/>
    <x v="0"/>
  </r>
  <r>
    <n v="3020973"/>
    <s v="    16503413000"/>
    <x v="0"/>
    <n v="20191114"/>
    <n v="12847"/>
    <n v="2707264"/>
    <s v="MultiMeterRiser"/>
    <s v="1&quot;"/>
    <n v="14.000000013268378"/>
    <s v="03382841"/>
    <s v="(P)"/>
    <n v="60"/>
    <n v="60"/>
    <s v="DB 137769"/>
    <d v="2013-06-11T00:00:00"/>
    <s v="2&quot;"/>
    <n v="60"/>
    <s v="(P)"/>
    <s v="03382776"/>
    <x v="0"/>
    <x v="0"/>
  </r>
  <r>
    <n v="984037"/>
    <s v="    26517530000"/>
    <x v="0"/>
    <n v="20191028"/>
    <n v="18725"/>
    <n v="4170337"/>
    <s v="ServiceRiser"/>
    <s v="1&quot;"/>
    <n v="41.999999998017607"/>
    <s v="03466872"/>
    <s v="(P)"/>
    <n v="60"/>
    <n v="60"/>
    <s v="DB 127200"/>
    <d v="2008-01-01T00:00:00"/>
    <s v="2&quot;"/>
    <n v="60"/>
    <s v="(P)"/>
    <s v="03181754"/>
    <x v="0"/>
    <x v="0"/>
  </r>
  <r>
    <n v="429067"/>
    <s v="    26472319000"/>
    <x v="0"/>
    <n v="20191031"/>
    <n v="11454"/>
    <n v="522709"/>
    <s v="MultiMeterRiser"/>
    <s v="1&quot;"/>
    <n v="347.51482096725169"/>
    <s v="03135623"/>
    <s v="(P)"/>
    <n v="35"/>
    <n v="35"/>
    <s v="DB 97881"/>
    <d v="2014-03-28T00:00:00"/>
    <s v="2&quot;"/>
    <n v="35"/>
    <s v="(P)"/>
    <s v="03401118"/>
    <x v="0"/>
    <x v="0"/>
  </r>
  <r>
    <n v="1194503"/>
    <s v="    25114066000"/>
    <x v="0"/>
    <n v="20191105"/>
    <n v="2093"/>
    <n v="440136"/>
    <s v="TwoPoundMeter"/>
    <s v="1&quot;"/>
    <n v="87.343964843665873"/>
    <s v="02102624"/>
    <s v="(P)"/>
    <n v="0"/>
    <n v="0"/>
    <s v="DB 26584"/>
    <d v="2013-05-06T00:00:00"/>
    <s v="2&quot;"/>
    <n v="45"/>
    <s v="(P)"/>
    <s v="03374608"/>
    <x v="0"/>
    <x v="0"/>
  </r>
  <r>
    <n v="2919627"/>
    <s v="    26361019000"/>
    <x v="0"/>
    <n v="20191029"/>
    <n v="1089"/>
    <n v="2804085"/>
    <s v="ServiceRiser"/>
    <s v="1&quot;"/>
    <n v="46.503855925759019"/>
    <s v="03394749"/>
    <s v="(P)"/>
    <n v="45"/>
    <n v="45"/>
    <s v="DB 26614"/>
    <d v="2014-02-17T00:00:00"/>
    <s v="2&quot;"/>
    <n v="45"/>
    <s v="(P)"/>
    <s v="03394748"/>
    <x v="0"/>
    <x v="0"/>
  </r>
  <r>
    <n v="1406381"/>
    <s v="    17241890000"/>
    <x v="0"/>
    <n v="20191105"/>
    <n v="26668"/>
    <n v="119070"/>
    <s v="ServiceRiser"/>
    <s v="1&quot;"/>
    <n v="68.262664655479369"/>
    <s v="0"/>
    <s v="(P)"/>
    <n v="0"/>
    <n v="0"/>
    <s v="DB 224561"/>
    <d v="2014-08-25T00:00:00"/>
    <s v="2&quot;"/>
    <n v="57"/>
    <s v="(P)"/>
    <s v="03399727"/>
    <x v="0"/>
    <x v="0"/>
  </r>
  <r>
    <n v="2338917"/>
    <s v="    26317271000"/>
    <x v="0"/>
    <n v="20191111"/>
    <n v="40"/>
    <n v="838201"/>
    <s v="TwoPoundMeter"/>
    <s v="1&quot;"/>
    <n v="145.04219663129419"/>
    <s v="03322703"/>
    <s v="(P)"/>
    <n v="2"/>
    <n v="2"/>
    <s v="DB 15368"/>
    <d v="2009-05-20T00:00:00"/>
    <s v="2&quot;"/>
    <n v="60"/>
    <s v="(P)"/>
    <s v="03300451"/>
    <x v="0"/>
    <x v="0"/>
  </r>
  <r>
    <n v="3379144"/>
    <s v="    26574825000"/>
    <x v="0"/>
    <n v="20191025"/>
    <n v="17416"/>
    <n v="4333972"/>
    <s v="ServiceRiser"/>
    <s v="1&quot;"/>
    <n v="54.376764975890715"/>
    <s v="03488696"/>
    <s v="(P)"/>
    <n v="57"/>
    <n v="57"/>
    <s v="DB 187814"/>
    <d v="2017-07-11T00:00:00"/>
    <s v="2&quot;"/>
    <n v="57"/>
    <s v="(P)"/>
    <s v="03488679"/>
    <x v="0"/>
    <x v="0"/>
  </r>
  <r>
    <n v="2325423"/>
    <s v="    14233112000"/>
    <x v="0"/>
    <n v="20191018"/>
    <n v="13463"/>
    <n v="241939"/>
    <s v="ServiceRiser"/>
    <s v="1&quot;"/>
    <n v="81.939279814560791"/>
    <s v="S1043020-50"/>
    <s v="(P)"/>
    <n v="0"/>
    <n v="0"/>
    <s v="DB 135718"/>
    <d v="2013-06-20T00:00:00"/>
    <s v="2&quot;"/>
    <n v="57"/>
    <s v="(P)"/>
    <s v="03355743"/>
    <x v="0"/>
    <x v="0"/>
  </r>
  <r>
    <n v="350986"/>
    <s v="    26452237000"/>
    <x v="0"/>
    <n v="20191030"/>
    <n v="10286"/>
    <n v="497818"/>
    <s v="TwoPoundMeter"/>
    <s v="1&quot;"/>
    <n v="29.453533455889882"/>
    <s v="03101054"/>
    <s v="(P)"/>
    <n v="45"/>
    <n v="45"/>
    <s v="DB 228696"/>
    <d v="2018-11-30T00:00:00"/>
    <s v="2&quot;"/>
    <n v="45"/>
    <s v="(P)"/>
    <s v="03527740"/>
    <x v="0"/>
    <x v="0"/>
  </r>
  <r>
    <n v="2139680"/>
    <s v="    26571056000"/>
    <x v="0"/>
    <n v="20191105"/>
    <n v="2771"/>
    <n v="3845529"/>
    <s v="MultiMeterRiser"/>
    <s v="1&quot;"/>
    <n v="13.00000003149643"/>
    <s v="03468892"/>
    <s v="(P)"/>
    <n v="60"/>
    <n v="60"/>
    <s v="DB 8936"/>
    <d v="2015-05-29T00:00:00"/>
    <s v="2&quot;"/>
    <n v="60"/>
    <s v="(P)"/>
    <s v="03434896"/>
    <x v="0"/>
    <x v="0"/>
  </r>
  <r>
    <n v="1030443"/>
    <s v="    25080565000"/>
    <x v="0"/>
    <n v="20191106"/>
    <n v="10932"/>
    <n v="329723"/>
    <s v="ServiceRiser"/>
    <s v="1&quot;"/>
    <n v="72.432577645253986"/>
    <s v="00030667"/>
    <s v="(P)"/>
    <n v="60"/>
    <n v="60"/>
    <s v="DB 227766"/>
    <d v="2011-10-28T00:00:00"/>
    <s v="2&quot;"/>
    <n v="60"/>
    <s v="(P)"/>
    <s v="03351462"/>
    <x v="0"/>
    <x v="0"/>
  </r>
  <r>
    <n v="3417592"/>
    <s v="    10865882000"/>
    <x v="0"/>
    <n v="20191104"/>
    <n v="2185"/>
    <n v="440305"/>
    <s v="TwoPoundMeter"/>
    <s v="1&quot;"/>
    <n v="68.119420455494648"/>
    <s v="92003772"/>
    <s v="(P)"/>
    <n v="0"/>
    <n v="0"/>
    <s v="DB 10107"/>
    <d v="2017-03-17T00:00:00"/>
    <s v="4&quot;"/>
    <n v="45"/>
    <s v="(P)"/>
    <s v="03497444"/>
    <x v="2"/>
    <x v="0"/>
  </r>
  <r>
    <n v="3199974"/>
    <s v="    26561644000"/>
    <x v="0"/>
    <n v="20191017"/>
    <n v="5497"/>
    <n v="3392701"/>
    <s v="ServiceRiser"/>
    <s v="1&quot;"/>
    <n v="14.000280664623462"/>
    <s v="03437342"/>
    <s v="(P)"/>
    <n v="45"/>
    <n v="45"/>
    <s v="DB 50895"/>
    <d v="2010-01-05T00:00:00"/>
    <s v="2&quot;"/>
    <n v="45"/>
    <s v="(P)"/>
    <s v="03322828"/>
    <x v="0"/>
    <x v="0"/>
  </r>
  <r>
    <n v="1220662"/>
    <s v="    02856174000"/>
    <x v="0"/>
    <n v="20191029"/>
    <n v="520"/>
    <n v="2365160"/>
    <s v="ServiceRiser"/>
    <s v="1&quot;"/>
    <n v="137.99972401089957"/>
    <s v="03367378"/>
    <s v="(P)"/>
    <n v="45"/>
    <n v="45"/>
    <s v="DB 35114"/>
    <d v="2013-01-15T00:00:00"/>
    <s v="2&quot;"/>
    <n v="45"/>
    <s v="(P)"/>
    <s v="03367368"/>
    <x v="0"/>
    <x v="0"/>
  </r>
  <r>
    <n v="2389650"/>
    <s v="    26531665000"/>
    <x v="0"/>
    <n v="20191018"/>
    <n v="10060"/>
    <n v="1319835"/>
    <s v="TwoPoundMeter"/>
    <s v="2&quot;"/>
    <n v="215.38159125891667"/>
    <s v="03333236"/>
    <s v="(P)"/>
    <n v="60"/>
    <n v="60"/>
    <s v="DB 86705"/>
    <d v="2011-01-21T00:00:00"/>
    <s v="2&quot;"/>
    <n v="60"/>
    <s v="(P)"/>
    <s v="03333337"/>
    <x v="0"/>
    <x v="0"/>
  </r>
  <r>
    <n v="490912"/>
    <s v="    19021190000"/>
    <x v="0"/>
    <n v="20191104"/>
    <n v="27645"/>
    <n v="103184"/>
    <s v="TwoPoundMeter"/>
    <s v="3/4&quot;"/>
    <n v="67.258893777481759"/>
    <s v="S1030029-21"/>
    <s v="(W)"/>
    <n v="57"/>
    <n v="0"/>
    <s v="DB 294748"/>
    <d v="2017-04-28T00:00:00"/>
    <s v="2&quot;"/>
    <n v="57"/>
    <s v="(P)"/>
    <s v="03493989"/>
    <x v="0"/>
    <x v="0"/>
  </r>
  <r>
    <n v="2820211"/>
    <s v="    26521781000"/>
    <x v="0"/>
    <n v="20191025"/>
    <n v="17455"/>
    <n v="617892"/>
    <s v="MultiMeterRiser"/>
    <s v="1&quot;"/>
    <n v="53.918959122333803"/>
    <s v="03200594"/>
    <s v="(P)"/>
    <n v="0"/>
    <n v="0"/>
    <s v="DB 190286"/>
    <d v="2008-01-01T00:00:00"/>
    <s v="2&quot;"/>
    <n v="57"/>
    <s v="(P)"/>
    <s v="03201057"/>
    <x v="0"/>
    <x v="0"/>
  </r>
  <r>
    <n v="2017801"/>
    <s v="    08132408000"/>
    <x v="0"/>
    <n v="20191114"/>
    <n v="25123"/>
    <n v="1664664"/>
    <s v="ServiceRiser"/>
    <s v="1/2&quot;"/>
    <n v="66.999999980163466"/>
    <s v="03344527"/>
    <s v="(P)"/>
    <n v="57"/>
    <n v="57"/>
    <s v="DB 297066"/>
    <d v="2011-08-22T00:00:00"/>
    <s v="2&quot;"/>
    <n v="57"/>
    <s v="(P)"/>
    <s v="03337669"/>
    <x v="0"/>
    <x v="0"/>
  </r>
  <r>
    <n v="2710780"/>
    <s v="    26540679000"/>
    <x v="0"/>
    <n v="20191113"/>
    <n v="32988"/>
    <n v="2247534"/>
    <s v="TwoPoundMeter"/>
    <s v="1&quot;"/>
    <n v="233.07928520711232"/>
    <s v="03363631"/>
    <s v="(P)"/>
    <n v="60"/>
    <n v="60"/>
    <s v="DB 6448"/>
    <d v="2010-11-01T00:00:00"/>
    <s v="2&quot;"/>
    <n v="60"/>
    <s v="(P)"/>
    <s v="03332824"/>
    <x v="0"/>
    <x v="0"/>
  </r>
  <r>
    <n v="3884980"/>
    <s v="    26565054000"/>
    <x v="0"/>
    <n v="0"/>
    <n v="2048"/>
    <n v="3580303"/>
    <s v="MultiMeterRiser"/>
    <s v="1&quot;"/>
    <n v="13.000000004128898"/>
    <s v="03447426"/>
    <s v="(P)"/>
    <n v="35"/>
    <n v="35"/>
    <s v="DB 33335"/>
    <d v="2015-11-23T00:00:00"/>
    <s v="2&quot;"/>
    <n v="35"/>
    <s v="(P)"/>
    <s v="03448728"/>
    <x v="0"/>
    <x v="0"/>
  </r>
  <r>
    <n v="2804032"/>
    <s v="    16510304000"/>
    <x v="0"/>
    <n v="20191108"/>
    <n v="13342"/>
    <n v="3387888"/>
    <s v="ServiceRiser"/>
    <s v="1&quot;"/>
    <n v="27.999999982122315"/>
    <s v="03428028"/>
    <s v="(P)"/>
    <n v="57"/>
    <n v="57"/>
    <s v="DB 138002"/>
    <d v="2015-02-10T00:00:00"/>
    <s v="2&quot;"/>
    <n v="57"/>
    <s v="(P)"/>
    <s v="03428012"/>
    <x v="0"/>
    <x v="0"/>
  </r>
  <r>
    <n v="3413683"/>
    <s v="    26574746000"/>
    <x v="0"/>
    <n v="20191017"/>
    <n v="14104"/>
    <n v="4093534"/>
    <s v="ServiceRiser"/>
    <s v="1&quot;"/>
    <n v="43.397888332451664"/>
    <s v="03481258"/>
    <s v="(P)"/>
    <n v="60"/>
    <n v="60"/>
    <s v="DB 108792"/>
    <d v="2009-08-12T00:00:00"/>
    <s v="2&quot;"/>
    <n v="60"/>
    <s v="(P)"/>
    <s v="0"/>
    <x v="0"/>
    <x v="0"/>
  </r>
  <r>
    <n v="482798"/>
    <s v="    18322212000"/>
    <x v="0"/>
    <n v="20191031"/>
    <n v="11448"/>
    <n v="324463"/>
    <s v="ServiceRiser"/>
    <s v="1&quot;"/>
    <n v="183.16237079669099"/>
    <s v="03341635"/>
    <s v="(P)"/>
    <n v="35"/>
    <n v="35"/>
    <s v="DB 94237"/>
    <d v="2011-04-27T00:00:00"/>
    <s v="2&quot;"/>
    <n v="35"/>
    <s v="(P)"/>
    <s v="03341496"/>
    <x v="0"/>
    <x v="0"/>
  </r>
  <r>
    <n v="3603808"/>
    <s v="    25067956000"/>
    <x v="0"/>
    <n v="20191104"/>
    <n v="1497"/>
    <n v="3605113"/>
    <s v="ServiceRiser"/>
    <s v="1&quot;"/>
    <n v="66.000000072967467"/>
    <s v="03446388"/>
    <s v="(P)"/>
    <n v="45"/>
    <n v="45"/>
    <s v="DB 22345"/>
    <d v="2015-12-04T00:00:00"/>
    <s v="2&quot;"/>
    <n v="45"/>
    <s v="(P)"/>
    <s v="03441858"/>
    <x v="0"/>
    <x v="0"/>
  </r>
  <r>
    <n v="1942757"/>
    <s v="    18321754000"/>
    <x v="0"/>
    <n v="20191031"/>
    <n v="11383"/>
    <n v="617656"/>
    <s v="ServiceRiser"/>
    <s v="3/4&quot;"/>
    <n v="37.640415418499806"/>
    <s v="0"/>
    <s v="(W)"/>
    <n v="0"/>
    <n v="0"/>
    <s v="DB 96928"/>
    <d v="2008-01-01T00:00:00"/>
    <s v="1&quot;"/>
    <n v="35"/>
    <s v="(W)"/>
    <s v="03301804"/>
    <x v="4"/>
    <x v="0"/>
  </r>
  <r>
    <n v="530950"/>
    <s v="    20310646000"/>
    <x v="0"/>
    <n v="20191030"/>
    <n v="10990"/>
    <n v="630737"/>
    <s v="TwoPoundMeter"/>
    <s v="2&quot;"/>
    <n v="274.53732151441028"/>
    <s v="03527022"/>
    <s v="(P)"/>
    <n v="60"/>
    <n v="60"/>
    <s v="DB 227364"/>
    <d v="2018-07-22T00:00:00"/>
    <s v="2&quot;"/>
    <n v="60"/>
    <s v="(P)"/>
    <s v="03527021"/>
    <x v="0"/>
    <x v="0"/>
  </r>
  <r>
    <n v="3603213"/>
    <s v="    26588142000"/>
    <x v="0"/>
    <n v="20191112"/>
    <n v="21943"/>
    <n v="4576389"/>
    <s v="ServiceRiser"/>
    <s v="1/2&quot;"/>
    <n v="29.000000004543509"/>
    <s v="03529883"/>
    <s v="(P)"/>
    <n v="57"/>
    <n v="57"/>
    <s v="DB 257165"/>
    <d v="2017-02-17T00:00:00"/>
    <s v="2&quot;"/>
    <n v="57"/>
    <s v="(P)"/>
    <s v="03480475"/>
    <x v="0"/>
    <x v="0"/>
  </r>
  <r>
    <n v="1364067"/>
    <s v="    15800570000"/>
    <x v="0"/>
    <n v="20191113"/>
    <n v="33110"/>
    <n v="2765662"/>
    <s v="MultiMeterRiser"/>
    <s v="1/2&quot;"/>
    <n v="77.460281907926174"/>
    <s v="097016833"/>
    <s v="(P)"/>
    <n v="60"/>
    <n v="60"/>
    <s v="DB 63161"/>
    <d v="2014-03-09T00:00:00"/>
    <s v="2&quot;"/>
    <n v="60"/>
    <s v="(P)"/>
    <s v="03385911"/>
    <x v="0"/>
    <x v="0"/>
  </r>
  <r>
    <n v="2428014"/>
    <s v="    26532264000"/>
    <x v="0"/>
    <n v="20191023"/>
    <n v="11249"/>
    <n v="1191025"/>
    <s v="TwoPoundMeter"/>
    <s v="1&quot;"/>
    <n v="304.57256777514476"/>
    <s v="03335226"/>
    <s v="(P)"/>
    <m/>
    <m/>
    <s v="DB 67821"/>
    <d v="2010-06-14T00:00:00"/>
    <s v="2&quot;"/>
    <n v="26"/>
    <s v="(P)"/>
    <s v="03329950"/>
    <x v="0"/>
    <x v="0"/>
  </r>
  <r>
    <n v="2572723"/>
    <s v="    16081290000"/>
    <x v="0"/>
    <n v="20191114"/>
    <n v="26400"/>
    <n v="645181"/>
    <s v="ServiceRiser"/>
    <s v="3/4&quot;"/>
    <n v="75.526931553664227"/>
    <s v="S1031031-49"/>
    <s v="(W)"/>
    <n v="0"/>
    <n v="0"/>
    <s v="DB 231154"/>
    <d v="2016-09-22T00:00:00"/>
    <s v="2&quot;"/>
    <n v="57"/>
    <s v="(W)"/>
    <s v="03482060"/>
    <x v="1"/>
    <x v="0"/>
  </r>
  <r>
    <n v="3175863"/>
    <s v="    26562269000"/>
    <x v="0"/>
    <n v="20191106"/>
    <n v="7935"/>
    <n v="3359884"/>
    <s v="ServiceRiser"/>
    <s v="1&quot;"/>
    <n v="20.24727921839354"/>
    <s v="03441018"/>
    <s v="(P)"/>
    <n v="60"/>
    <n v="60"/>
    <s v="DB 93002"/>
    <d v="2015-07-15T00:00:00"/>
    <s v="2&quot;"/>
    <n v="60"/>
    <s v="(P)"/>
    <s v="03441423"/>
    <x v="0"/>
    <x v="0"/>
  </r>
  <r>
    <n v="3333583"/>
    <s v="    26570609000"/>
    <x v="0"/>
    <n v="20191024"/>
    <n v="2771"/>
    <n v="3845529"/>
    <s v="MultiMeterRiser"/>
    <s v="1&quot;"/>
    <n v="13.00000003149643"/>
    <s v="03468892"/>
    <s v="(P)"/>
    <n v="60"/>
    <n v="60"/>
    <s v="DB 8936"/>
    <d v="2015-05-29T00:00:00"/>
    <s v="2&quot;"/>
    <n v="60"/>
    <s v="(P)"/>
    <s v="03434896"/>
    <x v="0"/>
    <x v="0"/>
  </r>
  <r>
    <n v="559269"/>
    <s v="    21332741000"/>
    <x v="0"/>
    <n v="20191108"/>
    <n v="7452"/>
    <n v="5167304"/>
    <s v="ServiceRiser"/>
    <s v="1&quot;"/>
    <n v="85.000000001921876"/>
    <s v="03516300"/>
    <s v="(P)"/>
    <n v="35"/>
    <n v="35"/>
    <s v="DB 228720"/>
    <d v="2018-04-11T00:00:00"/>
    <s v="2&quot;"/>
    <n v="35"/>
    <s v="(P)"/>
    <s v="03516193"/>
    <x v="0"/>
    <x v="0"/>
  </r>
  <r>
    <n v="1450834"/>
    <s v="    25118171000"/>
    <x v="0"/>
    <n v="20191108"/>
    <n v="13188"/>
    <n v="283842"/>
    <s v="MultiMeterRiser"/>
    <s v="1&quot;"/>
    <n v="224.84141483865"/>
    <s v="02131003"/>
    <s v="(P)"/>
    <n v="0"/>
    <n v="0"/>
    <s v="DB 134333"/>
    <d v="2009-01-01T00:00:00"/>
    <s v="4&quot;"/>
    <n v="60"/>
    <s v="(P)"/>
    <s v="03301720"/>
    <x v="2"/>
    <x v="0"/>
  </r>
  <r>
    <n v="1235020"/>
    <s v="    25114151000"/>
    <x v="0"/>
    <n v="20191025"/>
    <n v="2135"/>
    <n v="648046"/>
    <s v="TwoPoundMeter"/>
    <s v="1&quot;"/>
    <n v="164.76899754691311"/>
    <s v="02131045"/>
    <s v="(P)"/>
    <n v="0"/>
    <n v="0"/>
    <s v="HP 8"/>
    <d v="2008-01-01T00:00:00"/>
    <s v="8-5/8&quot;"/>
    <n v="150"/>
    <s v="(W)"/>
    <s v="03191704"/>
    <x v="8"/>
    <x v="0"/>
  </r>
  <r>
    <n v="3717134"/>
    <s v="    26574867000"/>
    <x v="0"/>
    <n v="20191112"/>
    <n v="16872"/>
    <n v="4281571"/>
    <s v="ServiceRiser"/>
    <s v="1&quot;"/>
    <n v="58.999999988933894"/>
    <s v="03502441"/>
    <s v="(P)"/>
    <n v="57"/>
    <n v="57"/>
    <s v="DB 10563"/>
    <d v="2016-11-15T00:00:00"/>
    <s v="2&quot;"/>
    <n v="57"/>
    <s v="(P)"/>
    <s v="03481664"/>
    <x v="0"/>
    <x v="0"/>
  </r>
  <r>
    <n v="3575123"/>
    <s v="    26577933000"/>
    <x v="0"/>
    <n v="20191025"/>
    <n v="1548"/>
    <n v="4498382"/>
    <s v="ServiceRiser"/>
    <s v="1&quot;"/>
    <n v="127.0000000369522"/>
    <s v="03498709"/>
    <s v="(P)"/>
    <n v="35"/>
    <n v="35"/>
    <s v="DB 11798"/>
    <d v="2017-10-04T00:00:00"/>
    <s v="2&quot;"/>
    <n v="35"/>
    <s v="(P)"/>
    <s v="03498708"/>
    <x v="0"/>
    <x v="0"/>
  </r>
  <r>
    <n v="99694"/>
    <s v="    04220995000"/>
    <x v="0"/>
    <n v="20191024"/>
    <n v="21477"/>
    <n v="2161929"/>
    <s v="ServiceRiser"/>
    <s v="1/2&quot;"/>
    <n v="102.9862367143178"/>
    <s v="03364976"/>
    <s v="(P)"/>
    <n v="57"/>
    <n v="57"/>
    <s v="DB 249500"/>
    <d v="2012-08-21T00:00:00"/>
    <s v="2&quot;"/>
    <n v="57"/>
    <s v="(P)"/>
    <s v="03364949"/>
    <x v="0"/>
    <x v="0"/>
  </r>
  <r>
    <n v="3881494"/>
    <s v="    26572021000"/>
    <x v="0"/>
    <n v="20191021"/>
    <n v="30130"/>
    <n v="4832065"/>
    <s v="TwoPoundMeter"/>
    <s v="2&quot;"/>
    <n v="186.99999997640327"/>
    <s v="03524684"/>
    <s v="(P)"/>
    <n v="57"/>
    <n v="57"/>
    <s v="DB 13619"/>
    <d v="2018-04-25T00:00:00"/>
    <s v="2&quot;"/>
    <n v="57"/>
    <s v="(P)"/>
    <s v="03524685"/>
    <x v="0"/>
    <x v="0"/>
  </r>
  <r>
    <n v="3167536"/>
    <s v="    26562476000"/>
    <x v="0"/>
    <n v="20191028"/>
    <n v="1626"/>
    <n v="3552302"/>
    <s v="ServiceRiser"/>
    <s v="1&quot;"/>
    <n v="62.00009754316271"/>
    <s v="03438691"/>
    <s v="(P)"/>
    <n v="35"/>
    <n v="35"/>
    <s v="DB 8496"/>
    <d v="2015-10-30T00:00:00"/>
    <s v="2&quot;"/>
    <n v="35"/>
    <s v="(P)"/>
    <s v="03438692"/>
    <x v="0"/>
    <x v="0"/>
  </r>
  <r>
    <n v="3755083"/>
    <s v="    26531373000"/>
    <x v="0"/>
    <n v="20191018"/>
    <n v="12252"/>
    <n v="2044291"/>
    <s v="TwoPoundMeter"/>
    <s v="1&quot;"/>
    <n v="203.92097066876156"/>
    <s v="03359460"/>
    <s v="(P)"/>
    <n v="57"/>
    <n v="57"/>
    <s v="DB 114093"/>
    <d v="2012-05-11T00:00:00"/>
    <s v="2&quot;"/>
    <n v="57"/>
    <s v="(P)"/>
    <s v="03360759"/>
    <x v="0"/>
    <x v="0"/>
  </r>
  <r>
    <n v="3408963"/>
    <s v="    01850370000"/>
    <x v="0"/>
    <n v="20191029"/>
    <n v="398"/>
    <n v="1185019"/>
    <s v="ServiceRiser"/>
    <s v="1&quot;"/>
    <n v="63.082485112300859"/>
    <s v="0"/>
    <s v="(W)"/>
    <n v="45"/>
    <n v="45"/>
    <s v="DB 35091"/>
    <d v="2010-10-08T00:00:00"/>
    <s v="4-1/2&quot;"/>
    <n v="45"/>
    <s v="(W)"/>
    <s v="03331856"/>
    <x v="10"/>
    <x v="0"/>
  </r>
  <r>
    <n v="85946"/>
    <s v="    03860548000"/>
    <x v="0"/>
    <n v="20191029"/>
    <n v="559"/>
    <n v="5060878"/>
    <s v="ServiceRiser"/>
    <s v="1&quot;"/>
    <n v="83.000000008396569"/>
    <s v="03549415"/>
    <s v="(P)"/>
    <n v="35"/>
    <n v="35"/>
    <s v="DB 71853"/>
    <d v="2019-04-12T00:00:00"/>
    <s v="1&quot;"/>
    <n v="35"/>
    <s v="(W)"/>
    <s v="03572477"/>
    <x v="4"/>
    <x v="0"/>
  </r>
  <r>
    <n v="3739154"/>
    <s v="    26554824000"/>
    <x v="0"/>
    <n v="20191101"/>
    <n v="18353"/>
    <n v="2970942"/>
    <s v="ServiceRiser"/>
    <s v="1&quot;"/>
    <n v="129.10604417620411"/>
    <s v="03413501"/>
    <s v="(P)"/>
    <n v="55"/>
    <n v="55"/>
    <s v="DB 71627"/>
    <d v="2014-07-14T00:00:00"/>
    <s v="1&quot;"/>
    <n v="55"/>
    <s v="(P)"/>
    <s v="03413498"/>
    <x v="3"/>
    <x v="0"/>
  </r>
  <r>
    <n v="3660085"/>
    <s v="    26587510000"/>
    <x v="0"/>
    <n v="20191113"/>
    <n v="7081"/>
    <n v="4707221"/>
    <s v="TwoPoundMeter"/>
    <s v="2&quot;"/>
    <n v="186.65427180279087"/>
    <s v="03527666"/>
    <s v="(P)"/>
    <n v="45"/>
    <n v="45"/>
    <s v="DB 13106"/>
    <d v="2018-07-24T00:00:00"/>
    <s v="2&quot;"/>
    <n v="45"/>
    <s v="(P)"/>
    <s v="03527671"/>
    <x v="0"/>
    <x v="0"/>
  </r>
  <r>
    <n v="3522183"/>
    <s v="    26580436000"/>
    <x v="0"/>
    <n v="20191029"/>
    <n v="1066"/>
    <n v="4447175"/>
    <s v="ServiceRiser"/>
    <s v="1&quot;"/>
    <n v="94.999999990821166"/>
    <s v="03502964"/>
    <s v="(P)"/>
    <n v="45"/>
    <n v="45"/>
    <s v="DB 26614"/>
    <d v="2014-02-17T00:00:00"/>
    <s v="2&quot;"/>
    <n v="45"/>
    <s v="(P)"/>
    <s v="03394748"/>
    <x v="0"/>
    <x v="0"/>
  </r>
  <r>
    <n v="87298"/>
    <s v="    04853317000"/>
    <x v="0"/>
    <n v="20191101"/>
    <n v="1840"/>
    <n v="3414688"/>
    <s v="ServiceRiser"/>
    <s v="1&quot;"/>
    <n v="32.999999984494117"/>
    <s v="03424534"/>
    <s v="(P)"/>
    <n v="45"/>
    <n v="45"/>
    <s v="DB 8102"/>
    <d v="2014-11-17T00:00:00"/>
    <s v="2&quot;"/>
    <n v="45"/>
    <s v="(P)"/>
    <s v="03411774"/>
    <x v="0"/>
    <x v="0"/>
  </r>
  <r>
    <n v="3407515"/>
    <s v="    26576590000"/>
    <x v="0"/>
    <n v="20191112"/>
    <n v="21081"/>
    <n v="3967527"/>
    <s v="TwoPoundMeter"/>
    <s v="1&quot;"/>
    <n v="25.000000013111208"/>
    <s v="03468810"/>
    <s v="(P)"/>
    <n v="57"/>
    <n v="57"/>
    <s v="DB 254442"/>
    <d v="2008-01-01T00:00:00"/>
    <s v="6&quot;"/>
    <n v="57"/>
    <s v="(P)"/>
    <s v="03003625"/>
    <x v="6"/>
    <x v="0"/>
  </r>
  <r>
    <n v="2651252"/>
    <s v="    26347653000"/>
    <x v="0"/>
    <n v="20191111"/>
    <n v="320"/>
    <n v="1940658"/>
    <s v="TwoPoundMeter"/>
    <s v="1&quot;"/>
    <n v="69.101988538610058"/>
    <s v="03354794"/>
    <s v="(P)"/>
    <n v="60"/>
    <n v="60"/>
    <s v="DB 14762"/>
    <d v="2012-05-11T00:00:00"/>
    <s v="4&quot;"/>
    <n v="60"/>
    <s v="(P)"/>
    <s v="03358053"/>
    <x v="2"/>
    <x v="0"/>
  </r>
  <r>
    <n v="3874065"/>
    <s v="    26595030000"/>
    <x v="0"/>
    <n v="20191104"/>
    <n v="25204"/>
    <n v="5057274"/>
    <s v="TwoPoundMeter"/>
    <s v="2&quot;"/>
    <n v="39.999999955784908"/>
    <s v="03550991"/>
    <s v="(P)"/>
    <n v="57"/>
    <n v="57"/>
    <s v="DB 294775"/>
    <d v="2018-11-13T00:00:00"/>
    <s v="2&quot;"/>
    <n v="57"/>
    <s v="(P)"/>
    <s v="03535411"/>
    <x v="0"/>
    <x v="0"/>
  </r>
  <r>
    <n v="696313"/>
    <s v="    25006429000"/>
    <x v="0"/>
    <n v="20191108"/>
    <n v="5827"/>
    <n v="639634"/>
    <s v="ServiceRiser"/>
    <s v="1&quot;"/>
    <n v="63.12465864672857"/>
    <s v="97040969"/>
    <s v="(P)"/>
    <n v="45"/>
    <n v="45"/>
    <s v="DB 51572"/>
    <d v="2009-07-21T00:00:00"/>
    <s v="2&quot;"/>
    <n v="45"/>
    <s v="(P)"/>
    <s v="03313726"/>
    <x v="0"/>
    <x v="0"/>
  </r>
  <r>
    <n v="2946588"/>
    <s v="    26551271000"/>
    <x v="0"/>
    <n v="20191108"/>
    <n v="21245"/>
    <n v="2791736"/>
    <s v="TwoPoundMeter"/>
    <s v="1&quot;"/>
    <n v="25.195926110228619"/>
    <s v="03400152"/>
    <s v="(P)"/>
    <n v="57"/>
    <n v="57"/>
    <s v="DB 137888"/>
    <d v="2018-04-04T00:00:00"/>
    <s v="2&quot;"/>
    <n v="57"/>
    <s v="(P)"/>
    <s v="03528946"/>
    <x v="0"/>
    <x v="0"/>
  </r>
  <r>
    <n v="2160512"/>
    <s v="    26521771000"/>
    <x v="0"/>
    <n v="20191025"/>
    <n v="17459"/>
    <n v="617894"/>
    <s v="MultiMeterRiser"/>
    <s v="1&quot;"/>
    <n v="100.25245946338835"/>
    <s v="03200596"/>
    <s v="(P)"/>
    <n v="0"/>
    <n v="0"/>
    <s v="DB 190286"/>
    <d v="2008-01-01T00:00:00"/>
    <s v="2&quot;"/>
    <n v="57"/>
    <s v="(P)"/>
    <s v="03201057"/>
    <x v="0"/>
    <x v="0"/>
  </r>
  <r>
    <n v="2182505"/>
    <s v="    26525089000"/>
    <x v="0"/>
    <n v="20191111"/>
    <n v="17924"/>
    <n v="645148"/>
    <s v="TwoPoundMeter"/>
    <s v="1&quot;"/>
    <n v="101.99897516775242"/>
    <s v="03312741"/>
    <s v="(P)"/>
    <n v="60"/>
    <n v="60"/>
    <s v="DB 180814"/>
    <d v="2009-01-01T00:00:00"/>
    <s v="2&quot;"/>
    <n v="60"/>
    <s v="(P)"/>
    <s v="03312928"/>
    <x v="0"/>
    <x v="0"/>
  </r>
  <r>
    <n v="2398915"/>
    <s v="    06023139000"/>
    <x v="0"/>
    <n v="20191029"/>
    <n v="20685"/>
    <n v="604970"/>
    <s v="ServiceRiser"/>
    <s v="1&quot;"/>
    <n v="38.070103837295335"/>
    <s v="03179654"/>
    <s v="(P)"/>
    <n v="0"/>
    <n v="0"/>
    <s v="DB 127251"/>
    <d v="2008-01-01T00:00:00"/>
    <s v="2&quot;"/>
    <n v="57"/>
    <s v="(W)"/>
    <s v="03179651"/>
    <x v="1"/>
    <x v="0"/>
  </r>
  <r>
    <n v="3731091"/>
    <s v="    26314878000"/>
    <x v="0"/>
    <n v="20191111"/>
    <n v="147"/>
    <n v="1224619"/>
    <s v="ServiceRiser"/>
    <s v="1&quot;"/>
    <n v="153.03594765265808"/>
    <s v="03304995"/>
    <s v="(P)"/>
    <m/>
    <m/>
    <s v="DB 14206"/>
    <d v="2009-10-19T00:00:00"/>
    <s v="1&quot;"/>
    <n v="60"/>
    <s v="(P)"/>
    <s v="03309428"/>
    <x v="3"/>
    <x v="0"/>
  </r>
  <r>
    <n v="3527827"/>
    <s v="    26574192000"/>
    <x v="0"/>
    <n v="20191028"/>
    <n v="18745"/>
    <n v="4331974"/>
    <s v="ServiceRiser"/>
    <s v="2&quot;"/>
    <n v="763.24754285221832"/>
    <s v="03509211"/>
    <s v="(P)"/>
    <n v="60"/>
    <n v="60"/>
    <s v="DB 10162"/>
    <d v="2017-03-29T00:00:00"/>
    <s v="2&quot;"/>
    <n v="60"/>
    <s v="(P)"/>
    <s v="03501938"/>
    <x v="0"/>
    <x v="0"/>
  </r>
  <r>
    <n v="3736244"/>
    <s v="    21333233000"/>
    <x v="0"/>
    <n v="20191108"/>
    <n v="7468"/>
    <n v="2131924"/>
    <s v="ServiceRiser"/>
    <s v="1&quot;"/>
    <n v="101.999999974508"/>
    <s v="03364405"/>
    <s v="(P)"/>
    <n v="35"/>
    <n v="35"/>
    <s v="DB 76545"/>
    <d v="2012-08-17T00:00:00"/>
    <s v="4&quot;"/>
    <n v="35"/>
    <s v="(P)"/>
    <s v="03361936"/>
    <x v="2"/>
    <x v="0"/>
  </r>
  <r>
    <n v="3362799"/>
    <s v="    08401315000"/>
    <x v="0"/>
    <n v="20191108"/>
    <n v="5967"/>
    <n v="1319434"/>
    <s v="ServiceRiser"/>
    <s v="1&quot;"/>
    <n v="30.017086813171879"/>
    <s v="03330381"/>
    <s v="(P)"/>
    <n v="45"/>
    <n v="45"/>
    <s v="DB 49642"/>
    <d v="2010-09-29T00:00:00"/>
    <s v="2&quot;"/>
    <n v="45"/>
    <s v="(P)"/>
    <s v="03314998"/>
    <x v="0"/>
    <x v="0"/>
  </r>
  <r>
    <n v="3117284"/>
    <s v="    26559689000"/>
    <x v="0"/>
    <n v="20191029"/>
    <n v="594"/>
    <n v="3306682"/>
    <s v="TwoPoundMeter"/>
    <s v="1&quot;"/>
    <n v="111.00000003032405"/>
    <s v="03430413"/>
    <s v="(P)"/>
    <n v="35"/>
    <n v="35"/>
    <s v="DB 35996"/>
    <d v="2015-03-17T00:00:00"/>
    <s v="2&quot;"/>
    <n v="35"/>
    <s v="(P)"/>
    <s v="03430412"/>
    <x v="0"/>
    <x v="0"/>
  </r>
  <r>
    <n v="2806420"/>
    <s v="    26542332000"/>
    <x v="0"/>
    <n v="20191113"/>
    <n v="15765"/>
    <n v="2196754"/>
    <s v="TwoPoundMeter"/>
    <s v="1&quot;"/>
    <n v="20.000000020821957"/>
    <s v="03368828"/>
    <s v="(P)"/>
    <n v="57"/>
    <n v="57"/>
    <s v="DB 224500"/>
    <d v="2011-09-16T00:00:00"/>
    <s v="2&quot;"/>
    <n v="57"/>
    <s v="(P)"/>
    <s v="03350571"/>
    <x v="0"/>
    <x v="0"/>
  </r>
  <r>
    <n v="1657432"/>
    <s v="    26456609000"/>
    <x v="0"/>
    <n v="20191030"/>
    <n v="1128"/>
    <n v="511483"/>
    <s v="ServiceRiser"/>
    <s v="1&quot;"/>
    <n v="342.79116629558717"/>
    <s v="03110236"/>
    <s v="(P)"/>
    <n v="45"/>
    <n v="45"/>
    <s v="DB 298485"/>
    <d v="2019-05-23T00:00:00"/>
    <s v="2&quot;"/>
    <n v="45"/>
    <s v="(P)"/>
    <s v="03574820"/>
    <x v="0"/>
    <x v="0"/>
  </r>
  <r>
    <n v="3350699"/>
    <s v="    03868311000"/>
    <x v="0"/>
    <n v="20191029"/>
    <n v="618"/>
    <n v="452057"/>
    <s v="ServiceRiser"/>
    <s v="1&quot;"/>
    <n v="334.94794278988951"/>
    <s v="96002835"/>
    <s v="(P)"/>
    <n v="60"/>
    <n v="60"/>
    <s v="DB 11792"/>
    <d v="2017-11-29T00:00:00"/>
    <s v="2&quot;"/>
    <n v="60"/>
    <s v="(P)"/>
    <s v="03511438"/>
    <x v="0"/>
    <x v="0"/>
  </r>
  <r>
    <n v="3429954"/>
    <s v="    26577689000"/>
    <x v="0"/>
    <n v="20191111"/>
    <n v="13080"/>
    <n v="4158377"/>
    <s v="ServiceRiser"/>
    <s v="1/2&quot;"/>
    <n v="32.999999961306429"/>
    <s v="03492545"/>
    <s v="(P)"/>
    <n v="57"/>
    <n v="57"/>
    <s v="DB 138005"/>
    <d v="2015-09-15T00:00:00"/>
    <s v="2&quot;"/>
    <n v="57"/>
    <s v="(P)"/>
    <s v="03447278"/>
    <x v="0"/>
    <x v="0"/>
  </r>
  <r>
    <n v="1666832"/>
    <s v="    01442733000"/>
    <x v="0"/>
    <n v="20191114"/>
    <n v="7052"/>
    <n v="598590"/>
    <s v="ServiceRiser"/>
    <s v="1/2&quot;"/>
    <n v="111.87196798954061"/>
    <s v="01220286"/>
    <s v="(P)"/>
    <n v="0"/>
    <n v="0"/>
    <s v="DB 50877"/>
    <d v="2009-01-20T00:00:00"/>
    <s v="2&quot;"/>
    <n v="60"/>
    <s v="(P)"/>
    <s v="03204073"/>
    <x v="0"/>
    <x v="0"/>
  </r>
  <r>
    <n v="3190701"/>
    <s v="    20510606000"/>
    <x v="0"/>
    <n v="20191018"/>
    <n v="12191"/>
    <n v="3806304"/>
    <s v="ServiceRiser"/>
    <s v="1&quot;"/>
    <n v="47.000000045689333"/>
    <s v="03444109"/>
    <s v="(P)"/>
    <n v="57"/>
    <n v="57"/>
    <s v="DB 114123"/>
    <d v="2014-08-07T00:00:00"/>
    <s v="2&quot;"/>
    <n v="57"/>
    <s v="(P)"/>
    <s v="03412168"/>
    <x v="0"/>
    <x v="0"/>
  </r>
  <r>
    <n v="3788817"/>
    <s v="    04030497000"/>
    <x v="0"/>
    <n v="20191113"/>
    <n v="15846"/>
    <n v="132051"/>
    <s v="ServiceRiser"/>
    <s v="1/2&quot;"/>
    <n v="55.668146735204409"/>
    <s v="S1032018-51"/>
    <s v="(P)"/>
    <n v="0"/>
    <n v="0"/>
    <s v="DB 223945"/>
    <d v="2008-02-06T00:00:00"/>
    <s v="6&quot;"/>
    <n v="57"/>
    <s v="(P)"/>
    <s v="03153491"/>
    <x v="6"/>
    <x v="0"/>
  </r>
  <r>
    <n v="78878"/>
    <s v="    03311518000"/>
    <x v="0"/>
    <n v="20191028"/>
    <n v="9258"/>
    <n v="3531102"/>
    <s v="ServiceRiser"/>
    <s v="1&quot;"/>
    <n v="155.48275985225399"/>
    <s v="03437698"/>
    <s v="(P)"/>
    <n v="60"/>
    <n v="60"/>
    <s v="DB 74710"/>
    <d v="2015-08-05T00:00:00"/>
    <s v="2&quot;"/>
    <n v="60"/>
    <s v="(P)"/>
    <s v="03437695"/>
    <x v="0"/>
    <x v="0"/>
  </r>
  <r>
    <n v="3148134"/>
    <s v="    26561551000"/>
    <x v="0"/>
    <n v="20191112"/>
    <n v="5171"/>
    <n v="3327111"/>
    <s v="ServiceRiser"/>
    <s v="1&quot;"/>
    <n v="16.001903672233244"/>
    <s v="03436375"/>
    <s v="(P)"/>
    <n v="55"/>
    <n v="55"/>
    <s v="DB 41942"/>
    <d v="2008-01-01T00:00:00"/>
    <s v="4&quot;"/>
    <n v="55"/>
    <s v="(P)"/>
    <s v="03128199"/>
    <x v="2"/>
    <x v="0"/>
  </r>
  <r>
    <n v="3419106"/>
    <s v="    06312729000"/>
    <x v="0"/>
    <n v="20191108"/>
    <n v="8127"/>
    <n v="2459186"/>
    <s v="ServiceRiser"/>
    <s v="1&quot;"/>
    <n v="21.999999965565788"/>
    <s v="03371255"/>
    <s v="(P)"/>
    <n v="45"/>
    <n v="45"/>
    <s v="DB 93016"/>
    <d v="2013-05-20T00:00:00"/>
    <s v="2&quot;"/>
    <n v="45"/>
    <s v="(P)"/>
    <s v="03370818"/>
    <x v="0"/>
    <x v="0"/>
  </r>
  <r>
    <n v="3211882"/>
    <s v="    26319963000"/>
    <x v="0"/>
    <n v="20191101"/>
    <n v="2186"/>
    <n v="3486711"/>
    <s v="ServiceRiser"/>
    <s v="1&quot;"/>
    <n v="90.999999986745109"/>
    <s v="03447415"/>
    <s v="(P)"/>
    <n v="45"/>
    <n v="45"/>
    <s v="DB 26293"/>
    <d v="2015-09-25T00:00:00"/>
    <s v="1&quot;"/>
    <n v="45"/>
    <s v="(W)"/>
    <s v="03447416"/>
    <x v="4"/>
    <x v="0"/>
  </r>
  <r>
    <n v="498982"/>
    <s v="    19152387000"/>
    <x v="0"/>
    <n v="20191112"/>
    <n v="20999"/>
    <n v="247460"/>
    <s v="ServiceRiser"/>
    <s v="1/2&quot;"/>
    <n v="59.881373025506718"/>
    <s v="03316795"/>
    <s v="(P)"/>
    <n v="57"/>
    <n v="57"/>
    <s v="DB 297356"/>
    <d v="2009-09-17T00:00:00"/>
    <s v="4&quot;"/>
    <n v="57"/>
    <s v="(P)"/>
    <s v="03304653"/>
    <x v="2"/>
    <x v="0"/>
  </r>
  <r>
    <n v="909379"/>
    <s v="    21333265000"/>
    <x v="0"/>
    <n v="20191108"/>
    <n v="7476"/>
    <n v="2131527"/>
    <s v="ServiceRiser"/>
    <s v="1&quot;"/>
    <n v="37.999999964985022"/>
    <s v="03361959"/>
    <s v="(P)"/>
    <n v="35"/>
    <n v="35"/>
    <s v="DB 76545"/>
    <d v="2012-08-17T00:00:00"/>
    <s v="4&quot;"/>
    <n v="35"/>
    <s v="(P)"/>
    <s v="03361936"/>
    <x v="2"/>
    <x v="0"/>
  </r>
  <r>
    <n v="2891239"/>
    <s v="    26313506000"/>
    <x v="0"/>
    <n v="20191106"/>
    <n v="10953"/>
    <n v="463840"/>
    <s v="ServiceRiser"/>
    <s v="1&quot;"/>
    <n v="215.14957496800841"/>
    <s v="03026648"/>
    <s v="(P)"/>
    <n v="0"/>
    <n v="0"/>
    <s v="DB 99899"/>
    <d v="2011-07-26T00:00:00"/>
    <s v="2&quot;"/>
    <n v="60"/>
    <s v="(P)"/>
    <s v="03345575"/>
    <x v="0"/>
    <x v="0"/>
  </r>
  <r>
    <n v="958624"/>
    <s v="    25064410000"/>
    <x v="0"/>
    <n v="20191018"/>
    <n v="12692"/>
    <n v="306907"/>
    <s v="TwoPoundMeter"/>
    <s v="1/2&quot;"/>
    <n v="127.14284014927837"/>
    <s v="00006484"/>
    <s v="(P)"/>
    <n v="0"/>
    <n v="0"/>
    <s v="DB 73"/>
    <d v="2009-09-24T00:00:00"/>
    <s v="1&quot;"/>
    <n v="57"/>
    <s v="(P)"/>
    <s v="03315379"/>
    <x v="3"/>
    <x v="0"/>
  </r>
  <r>
    <n v="1084394"/>
    <s v="    07301504000"/>
    <x v="0"/>
    <n v="20191108"/>
    <n v="8320"/>
    <n v="5191302"/>
    <s v="MultiMeterRiser"/>
    <s v="1&quot;"/>
    <n v="11.000000011068812"/>
    <s v="03530129"/>
    <s v="(P)"/>
    <n v="45"/>
    <n v="45"/>
    <s v="DB 271686"/>
    <d v="2018-07-02T00:00:00"/>
    <s v="1&quot;"/>
    <n v="45"/>
    <s v="(P)"/>
    <s v="03530141"/>
    <x v="3"/>
    <x v="0"/>
  </r>
  <r>
    <n v="531499"/>
    <s v="    20312558000"/>
    <x v="0"/>
    <n v="20191105"/>
    <n v="10913"/>
    <n v="330113"/>
    <s v="ServiceRiser"/>
    <s v="1&quot;"/>
    <n v="137.77372812592111"/>
    <s v="93020790"/>
    <s v="(P)"/>
    <n v="60"/>
    <n v="60"/>
    <s v="DB 102081"/>
    <d v="2014-06-10T00:00:00"/>
    <s v="2&quot;"/>
    <n v="60"/>
    <s v="(P)"/>
    <s v="03397740"/>
    <x v="0"/>
    <x v="0"/>
  </r>
  <r>
    <n v="3609364"/>
    <s v="    26574871000"/>
    <x v="0"/>
    <n v="20191017"/>
    <n v="26440"/>
    <n v="4303980"/>
    <s v="ServiceRiser"/>
    <s v="1&quot;"/>
    <n v="32.999999999871491"/>
    <s v="03481603"/>
    <s v="(P)"/>
    <n v="57"/>
    <n v="57"/>
    <s v="DB 269337"/>
    <d v="2017-06-19T00:00:00"/>
    <s v="2&quot;"/>
    <n v="57"/>
    <s v="(P)"/>
    <s v="03481600"/>
    <x v="0"/>
    <x v="0"/>
  </r>
  <r>
    <n v="3733655"/>
    <s v="    26392268000"/>
    <x v="0"/>
    <n v="20191111"/>
    <n v="75"/>
    <n v="4928068"/>
    <s v="TwoPoundMeter"/>
    <s v="1&quot;"/>
    <n v="44.00000002311134"/>
    <s v="03556508"/>
    <s v="(P)"/>
    <n v="60"/>
    <n v="60"/>
    <s v="DB 15668"/>
    <d v="2011-01-03T00:00:00"/>
    <s v="2&quot;"/>
    <n v="60"/>
    <s v="(P)"/>
    <s v="03334697"/>
    <x v="0"/>
    <x v="0"/>
  </r>
  <r>
    <n v="2043717"/>
    <s v="    26492029000"/>
    <x v="0"/>
    <n v="20191113"/>
    <n v="6084"/>
    <n v="3329488"/>
    <s v="ServiceRiser"/>
    <s v="1/2&quot;"/>
    <n v="26.999999974272658"/>
    <m/>
    <s v="(P)"/>
    <n v="45"/>
    <n v="45"/>
    <s v="DB 51477"/>
    <d v="2008-09-15T00:00:00"/>
    <s v="1&quot;"/>
    <n v="45"/>
    <s v="(W)"/>
    <s v="03199449"/>
    <x v="4"/>
    <x v="0"/>
  </r>
  <r>
    <n v="2792186"/>
    <s v="    26535227000"/>
    <x v="0"/>
    <n v="20191108"/>
    <n v="7630"/>
    <n v="1545037"/>
    <s v="ServiceRiser"/>
    <s v="1&quot;"/>
    <n v="255.72979817181351"/>
    <s v="03344740"/>
    <s v="(P)"/>
    <n v="35"/>
    <n v="35"/>
    <s v="DB 75716"/>
    <d v="2011-07-27T00:00:00"/>
    <s v="2&quot;"/>
    <n v="35"/>
    <s v="(P)"/>
    <s v="03344864"/>
    <x v="0"/>
    <x v="0"/>
  </r>
  <r>
    <n v="3782880"/>
    <s v="    26596999000"/>
    <x v="0"/>
    <n v="20191030"/>
    <n v="10287"/>
    <n v="5176499"/>
    <s v="MultiMeterRiser"/>
    <s v="1&quot;"/>
    <n v="186.00000000990605"/>
    <s v="03527795"/>
    <s v="(P)"/>
    <n v="45"/>
    <n v="45"/>
    <s v="DB 228696"/>
    <d v="2018-11-30T00:00:00"/>
    <s v="2&quot;"/>
    <n v="45"/>
    <s v="(P)"/>
    <s v="03527740"/>
    <x v="0"/>
    <x v="0"/>
  </r>
  <r>
    <n v="2389652"/>
    <s v="    26531635000"/>
    <x v="0"/>
    <n v="20191018"/>
    <n v="9996"/>
    <n v="1319834"/>
    <s v="TwoPoundMeter"/>
    <s v="2&quot;"/>
    <n v="293.37544871007361"/>
    <s v="03333249"/>
    <s v="(P)"/>
    <n v="60"/>
    <n v="60"/>
    <s v="DB 86705"/>
    <d v="2011-01-21T00:00:00"/>
    <s v="2&quot;"/>
    <n v="60"/>
    <s v="(P)"/>
    <s v="03333337"/>
    <x v="0"/>
    <x v="0"/>
  </r>
  <r>
    <n v="3084230"/>
    <s v="    18322240000"/>
    <x v="0"/>
    <n v="20191031"/>
    <n v="11359"/>
    <n v="650865"/>
    <s v="ServiceRiser"/>
    <s v="1&quot;"/>
    <n v="29.658971603808688"/>
    <s v="03304727"/>
    <s v="(P)"/>
    <n v="2"/>
    <n v="2"/>
    <s v="DB 94905"/>
    <d v="2009-03-06T00:00:00"/>
    <s v="1&quot;"/>
    <n v="35"/>
    <s v="(W)"/>
    <s v="03301383"/>
    <x v="4"/>
    <x v="0"/>
  </r>
  <r>
    <n v="2735016"/>
    <s v="    26538113000"/>
    <x v="0"/>
    <n v="20191018"/>
    <n v="21515"/>
    <n v="1881058"/>
    <s v="ServiceRiser"/>
    <s v="1&quot;"/>
    <n v="14.999999924739125"/>
    <s v="03353556"/>
    <s v="(P)"/>
    <n v="57"/>
    <n v="57"/>
    <s v="DB 137592"/>
    <d v="2012-03-01T00:00:00"/>
    <s v="2&quot;"/>
    <n v="57"/>
    <s v="(P)"/>
    <s v="03353781"/>
    <x v="0"/>
    <x v="0"/>
  </r>
  <r>
    <n v="476717"/>
    <s v="    18202063000"/>
    <x v="0"/>
    <n v="20191021"/>
    <n v="19862"/>
    <n v="279449"/>
    <s v="ServiceRiser"/>
    <s v="1/2&quot;"/>
    <n v="89.157023096274997"/>
    <s v="94036962"/>
    <s v="(P)"/>
    <n v="0"/>
    <n v="0"/>
    <s v="DB 249517"/>
    <d v="2011-09-29T00:00:00"/>
    <s v="2&quot;"/>
    <n v="57"/>
    <s v="(P)"/>
    <s v="03301438"/>
    <x v="0"/>
    <x v="0"/>
  </r>
  <r>
    <n v="1225991"/>
    <s v="    25120350000"/>
    <x v="0"/>
    <n v="20191108"/>
    <n v="7453"/>
    <n v="384960"/>
    <s v="TwoPoundMeter"/>
    <s v="1&quot;"/>
    <n v="270.32214725428253"/>
    <s v="02225608"/>
    <s v="(P)"/>
    <n v="35"/>
    <n v="35"/>
    <s v="DB 228720"/>
    <d v="2018-04-11T00:00:00"/>
    <s v="2&quot;"/>
    <n v="35"/>
    <s v="(P)"/>
    <s v="03516193"/>
    <x v="0"/>
    <x v="0"/>
  </r>
  <r>
    <n v="1437071"/>
    <s v="    19043283000"/>
    <x v="0"/>
    <n v="20191024"/>
    <n v="21855"/>
    <n v="643988"/>
    <s v="TwoPoundMeter"/>
    <s v="3/4&quot;"/>
    <n v="108.54789403478978"/>
    <s v="0"/>
    <s v="(W)"/>
    <n v="0"/>
    <n v="0"/>
    <s v="DB 247935"/>
    <d v="2009-01-01T00:00:00"/>
    <s v="1&quot;"/>
    <n v="57"/>
    <s v="(W)"/>
    <s v="03303114"/>
    <x v="4"/>
    <x v="0"/>
  </r>
  <r>
    <n v="1232549"/>
    <s v="    09171608000"/>
    <x v="0"/>
    <n v="20191021"/>
    <n v="28234"/>
    <n v="660181"/>
    <s v="ServiceRiser"/>
    <s v="2&quot;"/>
    <n v="20.723296763242438"/>
    <s v="03320506"/>
    <s v="(P)"/>
    <n v="2"/>
    <n v="2"/>
    <s v="DB 294536"/>
    <d v="2010-02-05T00:00:00"/>
    <s v="2&quot;"/>
    <n v="57"/>
    <s v="(P)"/>
    <s v="03320465"/>
    <x v="0"/>
    <x v="0"/>
  </r>
  <r>
    <n v="3369568"/>
    <s v="    26568235000"/>
    <x v="0"/>
    <n v="20191024"/>
    <n v="2985"/>
    <n v="3865132"/>
    <s v="ServiceRiser"/>
    <s v="1&quot;"/>
    <n v="14.999999996907372"/>
    <s v="03463892"/>
    <s v="(P)"/>
    <n v="60"/>
    <n v="60"/>
    <s v="DB 33154"/>
    <d v="2010-05-12T00:00:00"/>
    <s v="4&quot;"/>
    <n v="60"/>
    <s v="(P)"/>
    <s v="03325043"/>
    <x v="2"/>
    <x v="0"/>
  </r>
  <r>
    <n v="3012415"/>
    <s v="    26554607000"/>
    <x v="0"/>
    <n v="20191104"/>
    <n v="1373"/>
    <n v="2960142"/>
    <s v="TwoPoundMeter"/>
    <s v="1&quot;"/>
    <n v="8.9999999997963069"/>
    <s v="03412762"/>
    <s v="(P)"/>
    <n v="45"/>
    <n v="45"/>
    <s v="DB 13294"/>
    <d v="2012-12-26T00:00:00"/>
    <s v="2&quot;"/>
    <n v="45"/>
    <s v="(P)"/>
    <s v="03368651"/>
    <x v="0"/>
    <x v="0"/>
  </r>
  <r>
    <n v="2146118"/>
    <s v="    16858510000"/>
    <x v="0"/>
    <n v="20191031"/>
    <n v="676"/>
    <n v="4342399"/>
    <s v="ServiceRiser"/>
    <s v="1&quot;"/>
    <n v="32.999999979701585"/>
    <s v="03494578"/>
    <s v="(P)"/>
    <n v="45"/>
    <n v="45"/>
    <s v="DB 26842"/>
    <d v="2017-06-14T00:00:00"/>
    <s v="4&quot;"/>
    <n v="45"/>
    <s v="(P)"/>
    <s v="03494580"/>
    <x v="2"/>
    <x v="0"/>
  </r>
  <r>
    <n v="3785898"/>
    <s v="    01241620000"/>
    <x v="0"/>
    <n v="20191112"/>
    <n v="20279"/>
    <n v="269038"/>
    <s v="TwoPoundMeter"/>
    <s v="1&quot;"/>
    <n v="56.62332057178125"/>
    <s v="95020280"/>
    <s v="(P)"/>
    <n v="0"/>
    <n v="0"/>
    <s v="DB 256960"/>
    <d v="2013-05-29T00:00:00"/>
    <s v="2&quot;"/>
    <n v="57"/>
    <s v="(P)"/>
    <s v="0"/>
    <x v="0"/>
    <x v="0"/>
  </r>
  <r>
    <n v="3158884"/>
    <s v="    26552674000"/>
    <x v="0"/>
    <n v="20191021"/>
    <n v="24860"/>
    <n v="3565903"/>
    <s v="ServiceRiser"/>
    <s v="1/2&quot;"/>
    <n v="19.999999987878972"/>
    <s v="03437097"/>
    <s v="(P)"/>
    <n v="57"/>
    <n v="57"/>
    <s v="DB 269327"/>
    <d v="2015-06-11T00:00:00"/>
    <s v="1&quot;"/>
    <n v="57"/>
    <s v="(P)"/>
    <s v="03437094"/>
    <x v="3"/>
    <x v="0"/>
  </r>
  <r>
    <n v="3379735"/>
    <s v="    14083138000"/>
    <x v="0"/>
    <n v="20191108"/>
    <n v="21360"/>
    <n v="242068"/>
    <s v="TwoPoundMeter"/>
    <s v="1&quot;"/>
    <n v="116.95441715257601"/>
    <s v="97011694"/>
    <s v="(P)"/>
    <n v="0"/>
    <n v="0"/>
    <s v="DB 137432"/>
    <d v="2010-06-03T00:00:00"/>
    <s v="2&quot;"/>
    <n v="57"/>
    <s v="(P)"/>
    <s v="03301155"/>
    <x v="0"/>
    <x v="0"/>
  </r>
  <r>
    <n v="2215784"/>
    <s v="    26204335000"/>
    <x v="0"/>
    <n v="20191018"/>
    <n v="22400"/>
    <n v="4892486"/>
    <s v="TwoPoundMeter"/>
    <s v="1&quot;"/>
    <n v="25.129181897738064"/>
    <s v="03556073"/>
    <s v="(P)"/>
    <n v="57"/>
    <n v="57"/>
    <s v="DB 239510"/>
    <d v="2019-01-23T00:00:00"/>
    <s v="2&quot;"/>
    <n v="57"/>
    <s v="(P)"/>
    <s v="03564497"/>
    <x v="0"/>
    <x v="0"/>
  </r>
  <r>
    <n v="3592545"/>
    <s v="    26581714000"/>
    <x v="0"/>
    <n v="20191112"/>
    <n v="32968"/>
    <n v="4461978"/>
    <s v="ServiceRiser"/>
    <s v="1&quot;"/>
    <n v="74.764007431307292"/>
    <s v="03507356"/>
    <s v="(P)"/>
    <n v="60"/>
    <n v="60"/>
    <s v="DB 64299"/>
    <d v="2017-11-18T00:00:00"/>
    <s v="1&quot;"/>
    <n v="60"/>
    <s v="(P)"/>
    <s v="03507356"/>
    <x v="3"/>
    <x v="0"/>
  </r>
  <r>
    <n v="1658920"/>
    <s v="    09333119000"/>
    <x v="0"/>
    <n v="20191105"/>
    <n v="9326"/>
    <n v="639408"/>
    <s v="TwoPoundMeter"/>
    <s v="1&quot;"/>
    <n v="33.46952712518376"/>
    <s v="03126774"/>
    <s v="(W)"/>
    <n v="0"/>
    <n v="0"/>
    <s v="DB 135"/>
    <d v="2009-04-28T00:00:00"/>
    <s v="2&quot;"/>
    <n v="45"/>
    <s v="(W)"/>
    <s v="03301790"/>
    <x v="1"/>
    <x v="0"/>
  </r>
  <r>
    <n v="3373139"/>
    <s v="    26566267000"/>
    <x v="0"/>
    <n v="20191112"/>
    <n v="21086"/>
    <n v="3967529"/>
    <s v="ServiceRiser"/>
    <s v="1&quot;"/>
    <n v="22.000000021108278"/>
    <s v="03468812"/>
    <s v="(P)"/>
    <n v="57"/>
    <n v="57"/>
    <s v="DB 254442"/>
    <d v="2008-01-01T00:00:00"/>
    <s v="6&quot;"/>
    <n v="57"/>
    <s v="(P)"/>
    <s v="03003625"/>
    <x v="6"/>
    <x v="0"/>
  </r>
  <r>
    <n v="244161"/>
    <s v="    09342698000"/>
    <x v="0"/>
    <n v="20191105"/>
    <n v="9593"/>
    <n v="1956661"/>
    <s v="TwoPoundMeter"/>
    <s v="1&quot;"/>
    <n v="251.39226567305016"/>
    <s v="03354728"/>
    <s v="(P)"/>
    <n v="45"/>
    <n v="45"/>
    <s v="DB 106188"/>
    <d v="2012-05-04T00:00:00"/>
    <s v="4&quot;"/>
    <n v="45"/>
    <s v="(P)"/>
    <s v="03354661"/>
    <x v="2"/>
    <x v="0"/>
  </r>
  <r>
    <n v="3504790"/>
    <s v="    26514325000"/>
    <x v="0"/>
    <n v="20191018"/>
    <n v="30196"/>
    <n v="612565"/>
    <s v="MultiMeterRiser"/>
    <s v="1&quot;"/>
    <n v="30.703216568561672"/>
    <s v="03176840"/>
    <s v="(P)"/>
    <n v="0"/>
    <n v="0"/>
    <s v="DB 273552"/>
    <d v="2008-01-01T00:00:00"/>
    <s v="2&quot;"/>
    <n v="57"/>
    <s v="(P)"/>
    <s v="03177081"/>
    <x v="0"/>
    <x v="0"/>
  </r>
  <r>
    <n v="3754640"/>
    <s v="    17232044000"/>
    <x v="0"/>
    <n v="20191106"/>
    <n v="25252"/>
    <n v="2041891"/>
    <s v="ServiceRiser"/>
    <s v="1/2&quot;"/>
    <n v="90.356708948808318"/>
    <s v="03353646"/>
    <s v="(P)"/>
    <n v="57"/>
    <n v="57"/>
    <s v="DB 294581"/>
    <d v="2012-07-05T00:00:00"/>
    <s v="2&quot;"/>
    <n v="57"/>
    <s v="(P)"/>
    <s v="03359006"/>
    <x v="0"/>
    <x v="0"/>
  </r>
  <r>
    <n v="2034494"/>
    <s v="    13473548000"/>
    <x v="0"/>
    <n v="20191112"/>
    <n v="4703"/>
    <n v="616182"/>
    <s v="ServiceRiser"/>
    <s v="1/2&quot;"/>
    <n v="50.514486974519244"/>
    <s v="03186659"/>
    <s v="(P)"/>
    <n v="0"/>
    <n v="0"/>
    <s v="DB 45188"/>
    <d v="2008-01-01T00:00:00"/>
    <s v="2&quot;"/>
    <n v="55"/>
    <s v="(P)"/>
    <s v="03196874"/>
    <x v="0"/>
    <x v="0"/>
  </r>
  <r>
    <n v="1193793"/>
    <s v="    17230570000"/>
    <x v="0"/>
    <n v="20191104"/>
    <n v="25263"/>
    <n v="2041890"/>
    <s v="ServiceRiser"/>
    <s v="1&quot;"/>
    <n v="128.97941880352735"/>
    <s v="03353782"/>
    <s v="(P)"/>
    <n v="57"/>
    <n v="57"/>
    <s v="DB 294584"/>
    <d v="2012-07-05T00:00:00"/>
    <s v="1&quot;"/>
    <n v="57"/>
    <s v="(P)"/>
    <s v="03353737"/>
    <x v="3"/>
    <x v="0"/>
  </r>
  <r>
    <n v="113332"/>
    <s v="    04868595000"/>
    <x v="0"/>
    <n v="20191101"/>
    <n v="2225"/>
    <n v="2827283"/>
    <s v="ServiceRiser"/>
    <s v="1&quot;"/>
    <n v="61.25675911453547"/>
    <s v="03381388"/>
    <s v="(P)"/>
    <n v="45"/>
    <n v="45"/>
    <s v="DB 26573"/>
    <d v="2014-03-03T00:00:00"/>
    <s v="2&quot;"/>
    <n v="45"/>
    <s v="(P)"/>
    <s v="03381389"/>
    <x v="0"/>
    <x v="0"/>
  </r>
  <r>
    <n v="2400093"/>
    <s v="    25064453000"/>
    <x v="0"/>
    <n v="20191104"/>
    <n v="2021"/>
    <n v="441813"/>
    <s v="ServiceRiser"/>
    <s v="1&quot;"/>
    <n v="86.169441586630484"/>
    <s v="00006252"/>
    <s v="(P)"/>
    <n v="0"/>
    <n v="0"/>
    <s v="DB 6576"/>
    <d v="2013-02-04T00:00:00"/>
    <s v="2&quot;"/>
    <n v="45"/>
    <s v="(W)"/>
    <s v="03377731"/>
    <x v="1"/>
    <x v="0"/>
  </r>
  <r>
    <n v="2954466"/>
    <s v="    26342894000"/>
    <x v="0"/>
    <n v="20191111"/>
    <n v="222"/>
    <n v="2754461"/>
    <s v="ServiceRiser"/>
    <s v="1&quot;"/>
    <n v="491.3825962051128"/>
    <s v="03400971"/>
    <s v="(P)"/>
    <n v="60"/>
    <n v="60"/>
    <s v="DB 37177"/>
    <d v="2014-11-14T00:00:00"/>
    <s v="4&quot;"/>
    <n v="60"/>
    <s v="(P)"/>
    <s v="03399591"/>
    <x v="2"/>
    <x v="0"/>
  </r>
  <r>
    <n v="2524495"/>
    <s v="    26518923000"/>
    <x v="0"/>
    <n v="20191104"/>
    <n v="3286"/>
    <n v="2831689"/>
    <s v="ServiceRiser"/>
    <s v="1&quot;"/>
    <n v="84.910848578516209"/>
    <s v="03191580"/>
    <s v="(P)"/>
    <n v="45"/>
    <n v="45"/>
    <s v="DB 6894"/>
    <d v="2008-01-01T00:00:00"/>
    <s v="2&quot;"/>
    <n v="45"/>
    <s v="(P)"/>
    <s v="03191476"/>
    <x v="0"/>
    <x v="0"/>
  </r>
  <r>
    <n v="1573552"/>
    <s v="    04856652000"/>
    <x v="0"/>
    <n v="20191101"/>
    <n v="1838"/>
    <n v="633745"/>
    <s v="TwoPoundMeter"/>
    <s v="3/4&quot;"/>
    <n v="59.581263737758484"/>
    <s v="93008713"/>
    <s v="(W)"/>
    <n v="45"/>
    <n v="45"/>
    <s v="DB 13728"/>
    <d v="2015-07-06T00:00:00"/>
    <s v="2&quot;"/>
    <n v="45"/>
    <s v="(W)"/>
    <s v="03439701"/>
    <x v="1"/>
    <x v="0"/>
  </r>
  <r>
    <n v="296843"/>
    <s v="    11321792000"/>
    <x v="0"/>
    <n v="20191101"/>
    <n v="18304"/>
    <n v="635356"/>
    <s v="ServiceRiser"/>
    <s v="1&quot;"/>
    <n v="97.48642663668879"/>
    <s v="91005550"/>
    <s v="(P)"/>
    <n v="60"/>
    <n v="60"/>
    <s v="DB 9391"/>
    <d v="2008-08-15T00:00:00"/>
    <s v="2&quot;"/>
    <n v="60"/>
    <s v="(P)"/>
    <s v="03301497"/>
    <x v="0"/>
    <x v="0"/>
  </r>
  <r>
    <n v="3289819"/>
    <s v="    14083101000"/>
    <x v="0"/>
    <n v="20191108"/>
    <n v="21336"/>
    <n v="841785"/>
    <s v="ServiceRiser"/>
    <s v="1/2&quot;"/>
    <n v="42.895094181137353"/>
    <s v="03322050"/>
    <s v="(P)"/>
    <n v="2"/>
    <n v="2"/>
    <s v="DB 137432"/>
    <d v="2010-06-03T00:00:00"/>
    <s v="2&quot;"/>
    <n v="57"/>
    <s v="(P)"/>
    <s v="03301155"/>
    <x v="0"/>
    <x v="0"/>
  </r>
  <r>
    <n v="3279942"/>
    <s v="    26588322000"/>
    <x v="0"/>
    <n v="20191112"/>
    <n v="21058"/>
    <n v="4934080"/>
    <s v="TwoPoundMeter"/>
    <s v="1&quot;"/>
    <n v="53.999999986310108"/>
    <s v="03553423"/>
    <s v="(P)"/>
    <n v="57"/>
    <n v="57"/>
    <s v="DB 256904"/>
    <d v="2010-11-09T00:00:00"/>
    <s v="2&quot;"/>
    <n v="57"/>
    <s v="(P)"/>
    <s v="03335603"/>
    <x v="0"/>
    <x v="0"/>
  </r>
  <r>
    <n v="995374"/>
    <s v="    25072808000"/>
    <x v="0"/>
    <n v="20191021"/>
    <n v="30057"/>
    <n v="4980470"/>
    <s v="ServiceRiser"/>
    <s v="1/2&quot;"/>
    <n v="21.372151336713983"/>
    <s v="03565792"/>
    <s v="(P)"/>
    <n v="57"/>
    <n v="57"/>
    <s v="DB 294784"/>
    <d v="2019-01-22T00:00:00"/>
    <s v="2&quot;"/>
    <n v="57"/>
    <s v="(P)"/>
    <s v="03559303"/>
    <x v="0"/>
    <x v="0"/>
  </r>
  <r>
    <n v="11731"/>
    <s v="    06800128000"/>
    <x v="0"/>
    <n v="20191031"/>
    <n v="32533"/>
    <n v="27521"/>
    <s v="ServiceRiser"/>
    <s v="3/4&quot;"/>
    <n v="50.091616959181785"/>
    <s v="S1020172-16"/>
    <s v="(W)"/>
    <n v="60"/>
    <n v="60"/>
    <s v="DB 65842"/>
    <d v="2010-07-28T00:00:00"/>
    <s v="2&quot;"/>
    <n v="60"/>
    <s v="(P)"/>
    <s v="03331839"/>
    <x v="0"/>
    <x v="0"/>
  </r>
  <r>
    <n v="3160672"/>
    <s v="    26557698000"/>
    <x v="0"/>
    <n v="20191101"/>
    <n v="1376"/>
    <n v="3336685"/>
    <s v="ServiceRiser"/>
    <s v="1&quot;"/>
    <n v="342.94255151617426"/>
    <s v="03423830"/>
    <s v="(P)"/>
    <n v="45"/>
    <n v="45"/>
    <s v="DB 9918"/>
    <d v="2013-08-12T00:00:00"/>
    <s v="2&quot;"/>
    <n v="45"/>
    <s v="(P)"/>
    <s v="03390049"/>
    <x v="0"/>
    <x v="0"/>
  </r>
  <r>
    <n v="3774029"/>
    <s v="    26586482000"/>
    <x v="0"/>
    <n v="20191024"/>
    <n v="19984"/>
    <n v="4725643"/>
    <s v="TwoPoundMeter"/>
    <s v="2&quot;"/>
    <n v="74.453166960150938"/>
    <s v="03523869"/>
    <s v="(P)"/>
    <n v="57"/>
    <n v="57"/>
    <s v="DB 12806"/>
    <d v="2018-03-09T00:00:00"/>
    <s v="2&quot;"/>
    <n v="57"/>
    <s v="(P)"/>
    <s v="03523662"/>
    <x v="0"/>
    <x v="0"/>
  </r>
  <r>
    <n v="3451142"/>
    <s v="    26575260000"/>
    <x v="0"/>
    <n v="20191111"/>
    <n v="10246"/>
    <n v="4187939"/>
    <s v="ServiceRiser"/>
    <s v="1&quot;"/>
    <n v="161.07769049921686"/>
    <s v="03484519"/>
    <s v="(P)"/>
    <n v="45"/>
    <n v="45"/>
    <s v="DB 10116"/>
    <d v="2017-03-31T00:00:00"/>
    <s v="2&quot;"/>
    <n v="45"/>
    <s v="(P)"/>
    <s v="03484466"/>
    <x v="0"/>
    <x v="0"/>
  </r>
  <r>
    <n v="300993"/>
    <s v="    11512033000"/>
    <x v="0"/>
    <n v="20191101"/>
    <n v="16558"/>
    <n v="618341"/>
    <s v="TwoPoundMeter"/>
    <s v="1&quot;"/>
    <n v="151.09115499103183"/>
    <s v="03193702"/>
    <s v="(P)"/>
    <n v="0"/>
    <n v="0"/>
    <s v="DB 184258"/>
    <d v="2008-01-01T00:00:00"/>
    <s v="2&quot;"/>
    <n v="60"/>
    <s v="(P)"/>
    <s v="03193691"/>
    <x v="0"/>
    <x v="0"/>
  </r>
  <r>
    <n v="1629602"/>
    <s v="    26526871000"/>
    <x v="0"/>
    <n v="20191017"/>
    <n v="14098"/>
    <n v="820186"/>
    <s v="TwoPoundMeter"/>
    <s v="1&quot;"/>
    <n v="187.16127853272795"/>
    <s v="03318629"/>
    <s v="(P)"/>
    <n v="2"/>
    <n v="2"/>
    <s v="DB 107575"/>
    <d v="2008-01-01T00:00:00"/>
    <s v="2&quot;"/>
    <n v="60"/>
    <s v="(P)"/>
    <s v="03157821"/>
    <x v="0"/>
    <x v="0"/>
  </r>
  <r>
    <n v="3789284"/>
    <s v="    26597284000"/>
    <x v="0"/>
    <n v="20191108"/>
    <n v="7484"/>
    <n v="5180916"/>
    <s v="TwoPoundMeter"/>
    <s v="1&quot;"/>
    <n v="185.70361794252361"/>
    <s v="03569814"/>
    <s v="(P)"/>
    <n v="35"/>
    <n v="35"/>
    <s v="DB 271051"/>
    <d v="2010-11-22T00:00:00"/>
    <s v="4&quot;"/>
    <n v="35"/>
    <s v="(P)"/>
    <s v="03335131"/>
    <x v="2"/>
    <x v="0"/>
  </r>
  <r>
    <n v="3793751"/>
    <s v="    26596694000"/>
    <x v="0"/>
    <n v="20191018"/>
    <n v="29559"/>
    <n v="4929676"/>
    <s v="TwoPoundMeter"/>
    <s v="1&quot;"/>
    <n v="11.000105810798582"/>
    <s v="03554811"/>
    <s v="(P)"/>
    <n v="57"/>
    <n v="57"/>
    <s v="DB 275947"/>
    <d v="2018-12-10T00:00:00"/>
    <s v="2&quot;"/>
    <n v="57"/>
    <s v="(P)"/>
    <s v="03554809"/>
    <x v="0"/>
    <x v="0"/>
  </r>
  <r>
    <n v="1371271"/>
    <s v="    26491180000"/>
    <x v="0"/>
    <n v="20191021"/>
    <n v="6243"/>
    <n v="605367"/>
    <s v="TwoPoundMeter"/>
    <s v="1&quot;"/>
    <n v="324.54352792796487"/>
    <s v="03168441"/>
    <s v="(P)"/>
    <n v="0"/>
    <n v="0"/>
    <s v="DB 756"/>
    <d v="2008-01-01T00:00:00"/>
    <s v="2&quot;"/>
    <n v="60"/>
    <s v="(P)"/>
    <s v="03169050"/>
    <x v="0"/>
    <x v="0"/>
  </r>
  <r>
    <n v="513829"/>
    <s v="    19810894000"/>
    <x v="0"/>
    <n v="20191113"/>
    <n v="33180"/>
    <n v="1299434"/>
    <s v="ServiceRiser"/>
    <s v="1/2&quot;"/>
    <n v="48.000051824517065"/>
    <s v="03200256"/>
    <s v="(P)"/>
    <n v="60"/>
    <n v="60"/>
    <s v="DB 63842"/>
    <d v="2008-12-12T00:00:00"/>
    <s v="2&quot;"/>
    <n v="60"/>
    <s v="(P)"/>
    <s v="03199465"/>
    <x v="0"/>
    <x v="0"/>
  </r>
  <r>
    <n v="2454507"/>
    <s v="    26521689000"/>
    <x v="0"/>
    <n v="20191025"/>
    <n v="17457"/>
    <n v="617891"/>
    <s v="MultiMeterRiser"/>
    <s v="1&quot;"/>
    <n v="58.198036008714084"/>
    <s v="03200593"/>
    <s v="(P)"/>
    <n v="0"/>
    <n v="0"/>
    <s v="DB 190286"/>
    <d v="2008-01-01T00:00:00"/>
    <s v="2&quot;"/>
    <n v="57"/>
    <s v="(P)"/>
    <s v="03201057"/>
    <x v="0"/>
    <x v="0"/>
  </r>
  <r>
    <n v="24072"/>
    <s v="    26531764000"/>
    <x v="0"/>
    <n v="20191018"/>
    <n v="30196"/>
    <n v="612565"/>
    <s v="MultiMeterRiser"/>
    <s v="1&quot;"/>
    <n v="30.703216568561672"/>
    <s v="03176840"/>
    <s v="(P)"/>
    <n v="0"/>
    <n v="0"/>
    <s v="DB 273552"/>
    <d v="2008-01-01T00:00:00"/>
    <s v="2&quot;"/>
    <n v="57"/>
    <s v="(P)"/>
    <s v="03177081"/>
    <x v="0"/>
    <x v="0"/>
  </r>
  <r>
    <n v="3490146"/>
    <s v="    26526302000"/>
    <x v="0"/>
    <n v="20191106"/>
    <n v="13457"/>
    <n v="2692452"/>
    <s v="TwoPoundMeter"/>
    <s v="1&quot;"/>
    <n v="17.157913165750198"/>
    <s v="03334785"/>
    <s v="(P)"/>
    <n v="57"/>
    <n v="57"/>
    <s v="DB 217344"/>
    <d v="2010-09-16T00:00:00"/>
    <s v="2&quot;"/>
    <n v="57"/>
    <s v="(P)"/>
    <s v="03334785"/>
    <x v="0"/>
    <x v="0"/>
  </r>
  <r>
    <n v="112759"/>
    <s v="    04856640000"/>
    <x v="0"/>
    <n v="20191101"/>
    <n v="1894"/>
    <n v="3492302"/>
    <s v="ServiceRiser"/>
    <s v="1&quot;"/>
    <n v="37.999999964960601"/>
    <s v="03425185"/>
    <s v="(P)"/>
    <n v="45"/>
    <n v="45"/>
    <s v="DB 26698"/>
    <d v="2015-07-06T00:00:00"/>
    <s v="2&quot;"/>
    <n v="45"/>
    <s v="(P)"/>
    <s v="03425165"/>
    <x v="0"/>
    <x v="0"/>
  </r>
  <r>
    <n v="1970280"/>
    <s v="    26514550000"/>
    <x v="0"/>
    <n v="20191108"/>
    <n v="8476"/>
    <n v="604432"/>
    <s v="ServiceRiser"/>
    <s v="1&quot;"/>
    <n v="54.999759298093636"/>
    <s v="03178114"/>
    <s v="(P)"/>
    <n v="0"/>
    <n v="0"/>
    <s v="DB 90895"/>
    <d v="2008-01-01T00:00:00"/>
    <s v="2&quot;"/>
    <n v="45"/>
    <s v="(P)"/>
    <s v="03177992"/>
    <x v="0"/>
    <x v="0"/>
  </r>
  <r>
    <n v="527368"/>
    <s v="    20231123000"/>
    <x v="0"/>
    <n v="20191105"/>
    <n v="29345"/>
    <n v="4196747"/>
    <s v="ServiceRiser"/>
    <s v="1&quot;"/>
    <n v="36.534472466772073"/>
    <s v="00018271"/>
    <s v="(P)"/>
    <n v="57"/>
    <n v="57"/>
    <s v="DB 294754"/>
    <d v="2017-03-28T00:00:00"/>
    <s v="2&quot;"/>
    <n v="57"/>
    <s v="(P)"/>
    <s v="03483555"/>
    <x v="0"/>
    <x v="0"/>
  </r>
  <r>
    <n v="2991954"/>
    <s v="    12301653000"/>
    <x v="0"/>
    <n v="20191107"/>
    <n v="7766"/>
    <n v="643874"/>
    <s v="ServiceRiser"/>
    <s v="1&quot;"/>
    <n v="313.9059790042291"/>
    <s v="96007714"/>
    <s v="(P)"/>
    <n v="45"/>
    <n v="45"/>
    <s v="DB 82726"/>
    <d v="2010-04-22T00:00:00"/>
    <s v="4&quot;"/>
    <n v="45"/>
    <s v="(P)"/>
    <s v="03327950"/>
    <x v="2"/>
    <x v="0"/>
  </r>
  <r>
    <n v="330778"/>
    <s v="    13862069000"/>
    <x v="0"/>
    <n v="20191105"/>
    <n v="1448"/>
    <n v="500409"/>
    <s v="TwoPoundMeter"/>
    <s v="1/2&quot;"/>
    <n v="77.437401789973904"/>
    <s v="90025975"/>
    <s v="(P)"/>
    <n v="45"/>
    <n v="45"/>
    <s v="DB 12888"/>
    <d v="2018-03-28T00:00:00"/>
    <s v="2&quot;"/>
    <n v="45"/>
    <s v="(P)"/>
    <s v="03517820"/>
    <x v="0"/>
    <x v="0"/>
  </r>
  <r>
    <n v="2349638"/>
    <s v="    26529907000"/>
    <x v="0"/>
    <n v="20191113"/>
    <n v="6085"/>
    <n v="893009"/>
    <s v="MultiMeterRiser"/>
    <s v="1&quot;"/>
    <n v="56.232283554767712"/>
    <s v="03328028"/>
    <s v="(P)"/>
    <n v="45"/>
    <m/>
    <s v="DB 61977"/>
    <d v="2009-09-24T00:00:00"/>
    <s v="2&quot;"/>
    <n v="45"/>
    <s v="(P)"/>
    <s v="03319247"/>
    <x v="0"/>
    <x v="0"/>
  </r>
  <r>
    <n v="427954"/>
    <s v="    16342001000"/>
    <x v="0"/>
    <n v="20191107"/>
    <n v="7208"/>
    <n v="387677"/>
    <s v="ServiceRiser"/>
    <s v="1/2&quot;"/>
    <n v="102.5033614278632"/>
    <s v="OID367756"/>
    <s v="(P)"/>
    <n v="35"/>
    <n v="35"/>
    <s v="DB 78659"/>
    <d v="2011-11-09T00:00:00"/>
    <s v="4&quot;"/>
    <n v="60"/>
    <s v="(P)"/>
    <s v="03344771"/>
    <x v="2"/>
    <x v="0"/>
  </r>
  <r>
    <n v="3353364"/>
    <s v="    26572062000"/>
    <x v="0"/>
    <n v="20191023"/>
    <n v="2954"/>
    <n v="4092336"/>
    <s v="ServiceRiser"/>
    <s v="1&quot;"/>
    <n v="40.999999988975041"/>
    <s v="03476480"/>
    <s v="(P)"/>
    <n v="45"/>
    <n v="45"/>
    <s v="DB 33364"/>
    <d v="2016-10-17T00:00:00"/>
    <s v="2&quot;"/>
    <n v="45"/>
    <s v="(P)"/>
    <s v="03469949"/>
    <x v="0"/>
    <x v="0"/>
  </r>
  <r>
    <n v="3500274"/>
    <s v="    08081299000"/>
    <x v="0"/>
    <n v="20191108"/>
    <n v="31913"/>
    <n v="524331"/>
    <s v="TwoPoundMeter"/>
    <s v="1&quot;"/>
    <n v="58.324284653315132"/>
    <s v="03107427"/>
    <s v="(P)"/>
    <n v="0"/>
    <n v="0"/>
    <s v="DB 288811"/>
    <d v="2009-04-13T00:00:00"/>
    <s v="2&quot;"/>
    <n v="57"/>
    <s v="(P)"/>
    <s v="03311280"/>
    <x v="0"/>
    <x v="0"/>
  </r>
  <r>
    <n v="3749678"/>
    <s v="    26056556000"/>
    <x v="0"/>
    <n v="20191022"/>
    <n v="18974"/>
    <n v="3667904"/>
    <s v="TwoPoundMeter"/>
    <s v="1&quot;"/>
    <n v="202.16671268043598"/>
    <s v="03446697"/>
    <s v="(P)"/>
    <n v="57"/>
    <n v="57"/>
    <s v="DB 145000"/>
    <d v="2015-11-05T00:00:00"/>
    <s v="2&quot;"/>
    <n v="57"/>
    <s v="(W)"/>
    <s v="03453665"/>
    <x v="1"/>
    <x v="0"/>
  </r>
  <r>
    <n v="3414412"/>
    <s v="    26138170000"/>
    <x v="0"/>
    <n v="20191105"/>
    <n v="7811"/>
    <n v="4367973"/>
    <s v="TwoPoundMeter"/>
    <s v="1&quot;"/>
    <n v="67.248176636518295"/>
    <s v="03479828"/>
    <s v="(P)"/>
    <n v="45"/>
    <n v="45"/>
    <s v="DB 227370"/>
    <d v="2017-06-22T00:00:00"/>
    <s v="2&quot;"/>
    <n v="45"/>
    <s v="(P)"/>
    <s v="03479829"/>
    <x v="0"/>
    <x v="0"/>
  </r>
  <r>
    <n v="3179312"/>
    <s v="    16857549000"/>
    <x v="0"/>
    <n v="20191031"/>
    <n v="684"/>
    <n v="3440699"/>
    <s v="ServiceRiser"/>
    <s v="1&quot;"/>
    <n v="57.394275242852686"/>
    <s v="03441054"/>
    <s v="(P)"/>
    <n v="45"/>
    <n v="45"/>
    <s v="DB 26842"/>
    <d v="2017-06-14T00:00:00"/>
    <s v="4&quot;"/>
    <n v="45"/>
    <s v="(P)"/>
    <s v="03494580"/>
    <x v="2"/>
    <x v="0"/>
  </r>
  <r>
    <n v="3275606"/>
    <s v="    26568365000"/>
    <x v="0"/>
    <n v="20191017"/>
    <n v="14114"/>
    <n v="3751533"/>
    <s v="MultiMeterRiser"/>
    <s v="1&quot;"/>
    <n v="20.000000028740196"/>
    <s v="03459774"/>
    <s v="(P)"/>
    <n v="60"/>
    <n v="60"/>
    <s v="DB 108793"/>
    <d v="2009-08-12T00:00:00"/>
    <s v="2&quot;"/>
    <n v="60"/>
    <s v="(P)"/>
    <s v="0"/>
    <x v="0"/>
    <x v="0"/>
  </r>
  <r>
    <n v="3814639"/>
    <s v="    26599130000"/>
    <x v="0"/>
    <n v="20191018"/>
    <n v="29619"/>
    <n v="5131296"/>
    <s v="TwoPoundMeter"/>
    <s v="2&quot;"/>
    <n v="65.000000018093061"/>
    <s v="03577503"/>
    <s v="(P)"/>
    <n v="57"/>
    <n v="57"/>
    <s v="DB 301756"/>
    <d v="2019-06-06T00:00:00"/>
    <s v="2&quot;"/>
    <n v="57"/>
    <s v="(P)"/>
    <s v="03564453"/>
    <x v="0"/>
    <x v="0"/>
  </r>
  <r>
    <n v="3326655"/>
    <s v="    10331873000"/>
    <x v="0"/>
    <n v="20191030"/>
    <n v="10301"/>
    <n v="5176500"/>
    <s v="ServiceRiser"/>
    <s v="1&quot;"/>
    <n v="69.999999995979081"/>
    <s v="03527790"/>
    <s v="(P)"/>
    <n v="45"/>
    <n v="45"/>
    <s v="DB 228699"/>
    <d v="2018-11-30T00:00:00"/>
    <s v="6&quot;"/>
    <n v="45"/>
    <s v="(P)"/>
    <s v="03527738"/>
    <x v="6"/>
    <x v="0"/>
  </r>
  <r>
    <n v="3070543"/>
    <s v="    26557765000"/>
    <x v="0"/>
    <n v="20191022"/>
    <n v="3446"/>
    <n v="3237073"/>
    <s v="TwoPoundMeter"/>
    <s v="1&quot;"/>
    <n v="112.00000003917681"/>
    <s v="03424016"/>
    <s v="(P)"/>
    <n v="60"/>
    <n v="60"/>
    <s v="DB 7637"/>
    <d v="2015-01-06T00:00:00"/>
    <s v="2&quot;"/>
    <n v="60"/>
    <s v="(P)"/>
    <s v="03424199"/>
    <x v="0"/>
    <x v="0"/>
  </r>
  <r>
    <n v="942863"/>
    <s v="    03275950000"/>
    <x v="0"/>
    <n v="20191113"/>
    <n v="15754"/>
    <n v="1871858"/>
    <s v="ServiceRiser"/>
    <s v="1&quot;"/>
    <n v="312.90713427386254"/>
    <s v="03357476"/>
    <s v="(P)"/>
    <n v="57"/>
    <n v="57"/>
    <s v="DB 224511"/>
    <d v="2011-11-14T00:00:00"/>
    <s v="2&quot;"/>
    <n v="57"/>
    <s v="(P)"/>
    <s v="03352126"/>
    <x v="0"/>
    <x v="0"/>
  </r>
  <r>
    <n v="3270726"/>
    <s v="    26563376000"/>
    <x v="0"/>
    <n v="20191018"/>
    <n v="21516"/>
    <n v="3426291"/>
    <s v="MultiMeterRiser"/>
    <s v="1&quot;"/>
    <n v="240.5866245630985"/>
    <s v="03430858"/>
    <s v="(P)"/>
    <n v="57"/>
    <n v="57"/>
    <s v="DB 137592"/>
    <d v="2012-03-01T00:00:00"/>
    <s v="2&quot;"/>
    <n v="57"/>
    <s v="(P)"/>
    <s v="03353781"/>
    <x v="0"/>
    <x v="0"/>
  </r>
  <r>
    <n v="3775644"/>
    <s v="    20857013000"/>
    <x v="0"/>
    <n v="20191024"/>
    <n v="2993"/>
    <n v="925407"/>
    <s v="ServiceRiser"/>
    <s v="1&quot;"/>
    <n v="230.39688835422808"/>
    <s v="03325266"/>
    <s v="(P)"/>
    <m/>
    <m/>
    <s v="DB 33154"/>
    <d v="2010-05-12T00:00:00"/>
    <s v="4&quot;"/>
    <n v="60"/>
    <s v="(P)"/>
    <s v="03325043"/>
    <x v="2"/>
    <x v="0"/>
  </r>
  <r>
    <n v="426364"/>
    <s v="    16500356000"/>
    <x v="0"/>
    <n v="20191114"/>
    <n v="12867"/>
    <n v="1559843"/>
    <s v="ServiceRiser"/>
    <s v="1/2&quot;"/>
    <n v="49.222623838577867"/>
    <s v="03333581"/>
    <s v="(P)"/>
    <n v="60"/>
    <n v="60"/>
    <s v="DB 228466"/>
    <d v="2011-07-18T00:00:00"/>
    <s v="2&quot;"/>
    <n v="60"/>
    <s v="(P)"/>
    <s v="03333553"/>
    <x v="0"/>
    <x v="0"/>
  </r>
  <r>
    <n v="3706538"/>
    <s v="    26591792000"/>
    <x v="0"/>
    <n v="20191112"/>
    <n v="32918"/>
    <n v="4750849"/>
    <s v="ServiceRiser"/>
    <s v="1&quot;"/>
    <n v="211.6379366288667"/>
    <s v="03540349"/>
    <s v="(P)"/>
    <n v="60"/>
    <n v="60"/>
    <s v="DB 64246"/>
    <d v="2017-04-07T00:00:00"/>
    <s v="2&quot;"/>
    <n v="60"/>
    <s v="(P)"/>
    <s v="03440350"/>
    <x v="0"/>
    <x v="0"/>
  </r>
  <r>
    <n v="2569015"/>
    <s v="    26534918000"/>
    <x v="0"/>
    <n v="20191111"/>
    <n v="12893"/>
    <n v="1659859"/>
    <s v="TwoPoundMeter"/>
    <s v="2&quot;"/>
    <n v="160.16691931265279"/>
    <s v="03343894"/>
    <s v="(P)"/>
    <n v="60"/>
    <n v="60"/>
    <s v="DB 296464"/>
    <d v="2008-01-01T00:00:00"/>
    <s v="4&quot;"/>
    <n v="60"/>
    <s v="(P)"/>
    <s v="03191452"/>
    <x v="2"/>
    <x v="0"/>
  </r>
  <r>
    <n v="1644236"/>
    <s v="    14051680000"/>
    <x v="0"/>
    <n v="20191017"/>
    <n v="23071"/>
    <n v="594727"/>
    <s v="TwoPoundMeter"/>
    <s v="1&quot;"/>
    <n v="24.699872241764698"/>
    <s v="03163296"/>
    <s v="(P)"/>
    <n v="0"/>
    <n v="0"/>
    <s v="DB 261323"/>
    <d v="2013-04-12T00:00:00"/>
    <s v="2&quot;"/>
    <n v="57"/>
    <s v="(P)"/>
    <s v="03379665"/>
    <x v="0"/>
    <x v="0"/>
  </r>
  <r>
    <n v="2353422"/>
    <s v="    13600568000"/>
    <x v="0"/>
    <n v="20191114"/>
    <n v="6275"/>
    <n v="698161"/>
    <s v="ServiceRiser"/>
    <s v="1&quot;"/>
    <n v="16.879009110991937"/>
    <s v="03324166"/>
    <s v="(P)"/>
    <n v="2"/>
    <n v="2"/>
    <s v="DB 38439"/>
    <d v="2010-01-13T00:00:00"/>
    <s v="2&quot;"/>
    <n v="60"/>
    <s v="(P)"/>
    <s v="03324033"/>
    <x v="0"/>
    <x v="0"/>
  </r>
  <r>
    <n v="2742235"/>
    <s v="    26392295000"/>
    <x v="0"/>
    <n v="20191111"/>
    <n v="77"/>
    <n v="2304761"/>
    <s v="ServiceRiser"/>
    <s v="1&quot;"/>
    <n v="133.41600720212591"/>
    <s v="03367716"/>
    <s v="(P)"/>
    <n v="60"/>
    <n v="60"/>
    <s v="DB 15668"/>
    <d v="2011-01-03T00:00:00"/>
    <s v="2&quot;"/>
    <n v="60"/>
    <s v="(P)"/>
    <s v="03334697"/>
    <x v="0"/>
    <x v="0"/>
  </r>
  <r>
    <n v="448382"/>
    <s v="    17232129000"/>
    <x v="0"/>
    <n v="20191104"/>
    <n v="25266"/>
    <n v="2056299"/>
    <s v="ServiceRiser"/>
    <s v="1&quot;"/>
    <n v="23.000002697671004"/>
    <s v="03353665"/>
    <s v="(P)"/>
    <n v="57"/>
    <n v="57"/>
    <s v="DB 294591"/>
    <d v="2012-02-21T00:00:00"/>
    <s v="2&quot;"/>
    <n v="57"/>
    <s v="(P)"/>
    <s v="03341455"/>
    <x v="0"/>
    <x v="0"/>
  </r>
  <r>
    <n v="3144807"/>
    <s v="    26565057000"/>
    <x v="0"/>
    <n v="20191025"/>
    <n v="2074"/>
    <n v="3580306"/>
    <s v="MultiMeterRiser"/>
    <s v="1&quot;"/>
    <n v="12.999999999162373"/>
    <s v="03447431"/>
    <s v="(P)"/>
    <n v="35"/>
    <n v="35"/>
    <s v="DB 33334"/>
    <d v="2015-11-23T00:00:00"/>
    <s v="2&quot;"/>
    <n v="35"/>
    <s v="(P)"/>
    <s v="03448728"/>
    <x v="0"/>
    <x v="0"/>
  </r>
  <r>
    <n v="3459191"/>
    <s v="    26518000000"/>
    <x v="0"/>
    <n v="20191028"/>
    <n v="15697"/>
    <n v="608879"/>
    <s v="MultiMeterRiser"/>
    <s v="1&quot;"/>
    <n v="246.38496055253313"/>
    <s v="03187875"/>
    <s v="(P)"/>
    <n v="0"/>
    <n v="0"/>
    <s v="DB 199118"/>
    <d v="2008-01-01T00:00:00"/>
    <s v="1&quot;"/>
    <n v="57"/>
    <s v="(P)"/>
    <s v="03187875"/>
    <x v="3"/>
    <x v="0"/>
  </r>
  <r>
    <n v="1602407"/>
    <s v="    16858408000"/>
    <x v="0"/>
    <n v="20191031"/>
    <n v="682"/>
    <n v="4342396"/>
    <s v="ServiceRiser"/>
    <s v="1&quot;"/>
    <n v="101.99999999745575"/>
    <s v="03494588"/>
    <s v="(P)"/>
    <n v="45"/>
    <n v="45"/>
    <s v="DB 26842"/>
    <d v="2017-06-14T00:00:00"/>
    <s v="4&quot;"/>
    <n v="45"/>
    <s v="(P)"/>
    <s v="03494580"/>
    <x v="2"/>
    <x v="0"/>
  </r>
  <r>
    <n v="3724388"/>
    <s v="    26596144000"/>
    <x v="0"/>
    <n v="20191022"/>
    <n v="3157"/>
    <n v="5015276"/>
    <s v="TwoPoundMeter"/>
    <s v="1&quot;"/>
    <n v="41.295195392434294"/>
    <s v="03554375"/>
    <s v="(P)"/>
    <m/>
    <m/>
    <s v="DB 61821"/>
    <d v="2018-03-06T00:00:00"/>
    <s v="2&quot;"/>
    <n v="45"/>
    <s v="(P)"/>
    <s v="03435702"/>
    <x v="0"/>
    <x v="0"/>
  </r>
  <r>
    <n v="3699641"/>
    <s v="    26590150000"/>
    <x v="0"/>
    <n v="20191114"/>
    <n v="31342"/>
    <n v="4844063"/>
    <s v="TwoPoundMeter"/>
    <s v="1&quot;"/>
    <n v="20.010825465198501"/>
    <s v="03540415"/>
    <s v="(P)"/>
    <n v="57"/>
    <n v="57"/>
    <s v="DB 281400"/>
    <d v="2018-10-12T00:00:00"/>
    <s v="2&quot;"/>
    <n v="57"/>
    <s v="(P)"/>
    <s v="03550383"/>
    <x v="0"/>
    <x v="0"/>
  </r>
  <r>
    <n v="2670795"/>
    <s v="    26538824000"/>
    <x v="0"/>
    <n v="20191018"/>
    <n v="28345"/>
    <n v="2429167"/>
    <s v="TwoPoundMeter"/>
    <s v="1&quot;"/>
    <n v="256.89070051625896"/>
    <s v="03355200"/>
    <s v="(P)"/>
    <n v="57"/>
    <n v="57"/>
    <s v="DB 285066"/>
    <d v="2012-02-17T00:00:00"/>
    <s v="2&quot;"/>
    <n v="57"/>
    <s v="(P)"/>
    <s v="03355671"/>
    <x v="0"/>
    <x v="0"/>
  </r>
  <r>
    <n v="3589325"/>
    <s v="    19021503000"/>
    <x v="0"/>
    <n v="20191104"/>
    <n v="28601"/>
    <n v="89107"/>
    <s v="TwoPoundMeter"/>
    <s v="1&quot;"/>
    <n v="39.492495064888196"/>
    <s v="00021560"/>
    <s v="(P)"/>
    <n v="57"/>
    <n v="57"/>
    <s v="DB 294615"/>
    <d v="2014-07-24T00:00:00"/>
    <s v="2&quot;"/>
    <n v="57"/>
    <s v="(P)"/>
    <s v="03406208"/>
    <x v="0"/>
    <x v="0"/>
  </r>
  <r>
    <n v="3604717"/>
    <s v="    17232163000"/>
    <x v="0"/>
    <n v="20191104"/>
    <n v="25281"/>
    <n v="2056298"/>
    <s v="ServiceRiser"/>
    <s v="1&quot;"/>
    <n v="86.703443931331179"/>
    <s v="03353662"/>
    <s v="(P)"/>
    <n v="57"/>
    <n v="57"/>
    <s v="DB 294591"/>
    <d v="2012-02-21T00:00:00"/>
    <s v="2&quot;"/>
    <n v="57"/>
    <s v="(P)"/>
    <s v="03341455"/>
    <x v="0"/>
    <x v="0"/>
  </r>
  <r>
    <n v="2961498"/>
    <s v="    26550534000"/>
    <x v="0"/>
    <n v="20191107"/>
    <n v="8061"/>
    <n v="2764462"/>
    <s v="MultiMeterRiser"/>
    <s v="1&quot;"/>
    <n v="24.999999968426106"/>
    <s v="03399953"/>
    <s v="(P)"/>
    <n v="45"/>
    <n v="45"/>
    <s v="DB 93044"/>
    <d v="2014-01-28T00:00:00"/>
    <s v="2&quot;"/>
    <n v="45"/>
    <s v="(P)"/>
    <s v="03399952"/>
    <x v="0"/>
    <x v="0"/>
  </r>
  <r>
    <n v="62081"/>
    <s v="    02858403000"/>
    <x v="0"/>
    <n v="20191029"/>
    <n v="434"/>
    <n v="2049499"/>
    <s v="ServiceRiser"/>
    <s v="1/2&quot;"/>
    <n v="22.545198278514015"/>
    <s v="03363528"/>
    <s v="(P)"/>
    <n v="45"/>
    <n v="45"/>
    <s v="DB 13777"/>
    <d v="2012-06-20T00:00:00"/>
    <s v="4&quot;"/>
    <n v="45"/>
    <s v="(P)"/>
    <s v="03361722"/>
    <x v="2"/>
    <x v="0"/>
  </r>
  <r>
    <n v="2375104"/>
    <s v="    26521778000"/>
    <x v="0"/>
    <n v="20191025"/>
    <n v="17455"/>
    <n v="617892"/>
    <s v="MultiMeterRiser"/>
    <s v="1&quot;"/>
    <n v="53.918959122333803"/>
    <s v="03200594"/>
    <s v="(P)"/>
    <n v="0"/>
    <n v="0"/>
    <s v="DB 190286"/>
    <d v="2008-01-01T00:00:00"/>
    <s v="2&quot;"/>
    <n v="57"/>
    <s v="(P)"/>
    <s v="03201057"/>
    <x v="0"/>
    <x v="0"/>
  </r>
  <r>
    <n v="2403818"/>
    <s v="    26525972000"/>
    <x v="0"/>
    <n v="20191104"/>
    <n v="10559"/>
    <n v="679756"/>
    <s v="TwoPoundMeter"/>
    <s v="1&quot;"/>
    <n v="27.879124305854194"/>
    <s v="03319225"/>
    <s v="(P)"/>
    <n v="60"/>
    <n v="60"/>
    <s v="DB 97818"/>
    <d v="2010-04-01T00:00:00"/>
    <s v="2&quot;"/>
    <n v="60"/>
    <s v="(P)"/>
    <s v="03319226"/>
    <x v="0"/>
    <x v="0"/>
  </r>
  <r>
    <n v="1822408"/>
    <s v="    11321605000"/>
    <x v="0"/>
    <n v="20191101"/>
    <n v="18306"/>
    <n v="612061"/>
    <s v="ServiceRiser"/>
    <s v="1&quot;"/>
    <n v="536.98113153208305"/>
    <s v="99011010"/>
    <s v="(P)"/>
    <n v="0"/>
    <n v="0"/>
    <s v="DB 9391"/>
    <d v="2008-08-15T00:00:00"/>
    <s v="2&quot;"/>
    <n v="60"/>
    <s v="(P)"/>
    <s v="03301497"/>
    <x v="0"/>
    <x v="0"/>
  </r>
  <r>
    <n v="1984803"/>
    <s v="    17310267000"/>
    <x v="0"/>
    <n v="20191031"/>
    <n v="11519"/>
    <n v="496256"/>
    <s v="TwoPoundMeter"/>
    <s v="1&quot;"/>
    <n v="253.49220603937516"/>
    <s v="94031139"/>
    <s v="(P)"/>
    <n v="35"/>
    <n v="35"/>
    <s v="DB 97907"/>
    <d v="2012-11-19T00:00:00"/>
    <s v="2&quot;"/>
    <n v="35"/>
    <s v="(P)"/>
    <s v="03367966"/>
    <x v="0"/>
    <x v="0"/>
  </r>
  <r>
    <n v="3476744"/>
    <s v="    26571047000"/>
    <x v="0"/>
    <n v="20191024"/>
    <n v="2756"/>
    <n v="3816724"/>
    <s v="MultiMeterRiser"/>
    <s v="1&quot;"/>
    <n v="16.444586775350395"/>
    <s v="03468527"/>
    <s v="(P)"/>
    <n v="60"/>
    <n v="60"/>
    <s v="DB 8936"/>
    <d v="2015-05-29T00:00:00"/>
    <s v="2&quot;"/>
    <n v="60"/>
    <s v="(P)"/>
    <s v="03434896"/>
    <x v="0"/>
    <x v="0"/>
  </r>
  <r>
    <n v="3314460"/>
    <s v="    03302613000"/>
    <x v="0"/>
    <n v="20191029"/>
    <n v="9452"/>
    <n v="3988331"/>
    <s v="ServiceRiser"/>
    <s v="1&quot;"/>
    <n v="84.448827591729568"/>
    <s v="03461615"/>
    <s v="(P)"/>
    <n v="60"/>
    <n v="60"/>
    <s v="DB 86803"/>
    <d v="2016-07-15T00:00:00"/>
    <s v="2&quot;"/>
    <n v="60"/>
    <s v="(P)"/>
    <s v="03461616"/>
    <x v="0"/>
    <x v="0"/>
  </r>
  <r>
    <n v="3439377"/>
    <s v="    26520168000"/>
    <x v="0"/>
    <n v="20191101"/>
    <n v="11908"/>
    <n v="617280"/>
    <s v="TwoPoundMeter"/>
    <s v="1&quot;"/>
    <n v="130.53573788327557"/>
    <s v="03195369"/>
    <s v="(P)"/>
    <n v="0"/>
    <n v="0"/>
    <s v="DB 70192"/>
    <d v="2008-01-01T00:00:00"/>
    <s v="2&quot;"/>
    <n v="60"/>
    <s v="(P)"/>
    <s v="0"/>
    <x v="0"/>
    <x v="0"/>
  </r>
  <r>
    <n v="296719"/>
    <s v="    11321669000"/>
    <x v="0"/>
    <n v="20191104"/>
    <n v="18342"/>
    <n v="1748658"/>
    <s v="MultiMeterRiser"/>
    <s v="3/4&quot;"/>
    <n v="30.466606830912372"/>
    <s v="0"/>
    <s v="(W)"/>
    <m/>
    <m/>
    <s v="DB 71455"/>
    <d v="2010-02-02T00:00:00"/>
    <s v="2&quot;"/>
    <n v="60"/>
    <s v="(W)"/>
    <s v="03320314"/>
    <x v="1"/>
    <x v="0"/>
  </r>
  <r>
    <n v="364666"/>
    <s v="    14083096000"/>
    <x v="0"/>
    <n v="20191108"/>
    <n v="13416"/>
    <n v="241988"/>
    <s v="TwoPoundMeter"/>
    <s v="3/4&quot;"/>
    <n v="126.39453790092273"/>
    <s v="S1043020-69"/>
    <s v="(W)"/>
    <n v="0"/>
    <n v="0"/>
    <s v="DB 127795"/>
    <d v="2010-06-03T00:00:00"/>
    <s v="2&quot;"/>
    <n v="57"/>
    <s v="(P)"/>
    <s v="03301155"/>
    <x v="0"/>
    <x v="0"/>
  </r>
  <r>
    <n v="1307861"/>
    <s v="    25123112000"/>
    <x v="0"/>
    <n v="20191101"/>
    <n v="1671"/>
    <n v="441148"/>
    <s v="TwoPoundMeter"/>
    <s v="1&quot;"/>
    <n v="40.857176482806651"/>
    <s v="03005726"/>
    <s v="(P)"/>
    <n v="45"/>
    <n v="45"/>
    <s v="DB 26805"/>
    <d v="2016-04-26T00:00:00"/>
    <s v="4&quot;"/>
    <n v="45"/>
    <s v="(P)"/>
    <s v="03447533"/>
    <x v="2"/>
    <x v="0"/>
  </r>
  <r>
    <n v="2878558"/>
    <s v="    26548764000"/>
    <x v="0"/>
    <n v="20191021"/>
    <n v="4261"/>
    <n v="2541593"/>
    <s v="ServiceRiser"/>
    <s v="1&quot;"/>
    <n v="439.9038720299306"/>
    <s v="03390983"/>
    <s v="(P)"/>
    <n v="60"/>
    <n v="60"/>
    <s v="DB 54387"/>
    <d v="2013-08-22T00:00:00"/>
    <s v="4&quot;"/>
    <n v="60"/>
    <s v="(P)"/>
    <s v="03391422"/>
    <x v="2"/>
    <x v="0"/>
  </r>
  <r>
    <n v="3587220"/>
    <s v="    26583731000"/>
    <x v="0"/>
    <n v="20191028"/>
    <n v="17422"/>
    <n v="4573195"/>
    <s v="TwoPoundMeter"/>
    <s v="2&quot;"/>
    <n v="126.00000002138407"/>
    <s v="03508417"/>
    <s v="(P)"/>
    <n v="57"/>
    <n v="57"/>
    <s v="DB 204268"/>
    <d v="2016-06-02T00:00:00"/>
    <s v="4&quot;"/>
    <n v="57"/>
    <s v="(P)"/>
    <s v="03455534"/>
    <x v="2"/>
    <x v="0"/>
  </r>
  <r>
    <n v="3441885"/>
    <s v="    26545038000"/>
    <x v="0"/>
    <n v="20191024"/>
    <n v="11775"/>
    <n v="2399975"/>
    <s v="TwoPoundMeter"/>
    <s v="1&quot;"/>
    <n v="899.03597654446764"/>
    <s v="03378102"/>
    <s v="(P)"/>
    <n v="60"/>
    <n v="60"/>
    <s v="DB 14870"/>
    <d v="2009-10-02T00:00:00"/>
    <s v="2&quot;"/>
    <n v="60"/>
    <s v="(P)"/>
    <s v="03318597"/>
    <x v="0"/>
    <x v="0"/>
  </r>
  <r>
    <n v="1194864"/>
    <s v="    25114145000"/>
    <x v="0"/>
    <n v="20191108"/>
    <n v="13188"/>
    <n v="283842"/>
    <s v="MultiMeterRiser"/>
    <s v="1&quot;"/>
    <n v="224.84141483865"/>
    <s v="02131003"/>
    <s v="(P)"/>
    <n v="0"/>
    <n v="0"/>
    <s v="DB 134333"/>
    <d v="2009-01-01T00:00:00"/>
    <s v="4&quot;"/>
    <n v="60"/>
    <s v="(P)"/>
    <s v="03301720"/>
    <x v="2"/>
    <x v="0"/>
  </r>
  <r>
    <n v="1419210"/>
    <s v="    04030494000"/>
    <x v="0"/>
    <n v="20191113"/>
    <n v="15845"/>
    <n v="132050"/>
    <s v="ServiceRiser"/>
    <s v="1/2&quot;"/>
    <n v="83.628496248301374"/>
    <s v="03199035"/>
    <s v="(P)"/>
    <n v="57"/>
    <n v="57"/>
    <s v="DB 223945"/>
    <d v="2008-02-06T00:00:00"/>
    <s v="6&quot;"/>
    <n v="57"/>
    <s v="(P)"/>
    <s v="03153491"/>
    <x v="6"/>
    <x v="0"/>
  </r>
  <r>
    <n v="3598678"/>
    <s v="    13233306000"/>
    <x v="0"/>
    <n v="20191114"/>
    <n v="25386"/>
    <n v="664556"/>
    <s v="ServiceRiser"/>
    <s v="1&quot;"/>
    <n v="13.736720117658951"/>
    <s v="03319451"/>
    <s v="(P)"/>
    <n v="2"/>
    <n v="2"/>
    <s v="DB 233208"/>
    <d v="2010-02-10T00:00:00"/>
    <s v="2&quot;"/>
    <n v="57"/>
    <s v="(P)"/>
    <s v="03319430"/>
    <x v="0"/>
    <x v="0"/>
  </r>
  <r>
    <n v="1469852"/>
    <s v="    25036062000"/>
    <x v="0"/>
    <n v="20191101"/>
    <n v="1621"/>
    <n v="443134"/>
    <s v="TwoPoundMeter"/>
    <s v="1&quot;"/>
    <n v="140.82408762698697"/>
    <s v="99003913"/>
    <s v="(P)"/>
    <n v="45"/>
    <n v="45"/>
    <s v="DB 26803"/>
    <d v="2016-04-27T00:00:00"/>
    <s v="2&quot;"/>
    <n v="45"/>
    <s v="(P)"/>
    <s v="03447534"/>
    <x v="0"/>
    <x v="0"/>
  </r>
  <r>
    <n v="3667085"/>
    <s v="    26584364000"/>
    <x v="0"/>
    <n v="20191113"/>
    <n v="33050"/>
    <n v="5109290"/>
    <s v="TwoPoundMeter"/>
    <s v="2&quot;"/>
    <n v="17.936370188415466"/>
    <s v="03516413"/>
    <s v="(P)"/>
    <n v="60"/>
    <n v="60"/>
    <s v="DB 68544"/>
    <d v="2018-07-26T00:00:00"/>
    <s v="2&quot;"/>
    <n v="60"/>
    <s v="(P)"/>
    <s v="03518331"/>
    <x v="0"/>
    <x v="0"/>
  </r>
  <r>
    <n v="2833937"/>
    <s v="    26547168000"/>
    <x v="0"/>
    <n v="20191107"/>
    <n v="32253"/>
    <n v="2505594"/>
    <s v="ServiceRiser"/>
    <s v="1&quot;"/>
    <n v="219.86193802943336"/>
    <s v="03384804"/>
    <s v="(P)"/>
    <n v="57"/>
    <n v="57"/>
    <s v="DB 79927"/>
    <d v="2017-12-18T00:00:00"/>
    <s v="4-1/2&quot;"/>
    <n v="57"/>
    <s v="(W)"/>
    <s v="03512993"/>
    <x v="10"/>
    <x v="0"/>
  </r>
  <r>
    <n v="3344784"/>
    <s v="    26572546000"/>
    <x v="0"/>
    <n v="20191029"/>
    <n v="31459"/>
    <n v="3953132"/>
    <s v="TwoPoundMeter"/>
    <s v="1&quot;"/>
    <n v="48.124001860962281"/>
    <s v="03475171"/>
    <s v="(P)"/>
    <n v="57"/>
    <n v="57"/>
    <s v="DB 288022"/>
    <d v="2016-08-03T00:00:00"/>
    <s v="2&quot;"/>
    <n v="57"/>
    <s v="(P)"/>
    <s v="03475252"/>
    <x v="0"/>
    <x v="0"/>
  </r>
  <r>
    <n v="87304"/>
    <s v="    04856074000"/>
    <x v="0"/>
    <n v="20191101"/>
    <n v="1888"/>
    <n v="3414288"/>
    <s v="ServiceRiser"/>
    <s v="1&quot;"/>
    <n v="159.00000002665524"/>
    <s v="03413730"/>
    <s v="(P)"/>
    <n v="45"/>
    <n v="45"/>
    <s v="DB 13726"/>
    <d v="2014-12-22T00:00:00"/>
    <s v="2&quot;"/>
    <n v="45"/>
    <s v="(P)"/>
    <s v="03411807"/>
    <x v="0"/>
    <x v="0"/>
  </r>
  <r>
    <n v="3264068"/>
    <s v="    25062148000"/>
    <x v="0"/>
    <n v="20191029"/>
    <n v="21854"/>
    <n v="230013"/>
    <s v="TwoPoundMeter"/>
    <s v="1&quot;"/>
    <n v="45.452507458482685"/>
    <s v="00003138"/>
    <s v="(P)"/>
    <n v="0"/>
    <n v="0"/>
    <s v="DB 128234"/>
    <d v="2013-11-03T00:00:00"/>
    <s v="2&quot;"/>
    <n v="57"/>
    <s v="(P)"/>
    <s v="03392984"/>
    <x v="0"/>
    <x v="0"/>
  </r>
  <r>
    <n v="1552943"/>
    <s v="    20303259000"/>
    <x v="0"/>
    <n v="20191105"/>
    <n v="10225"/>
    <n v="346413"/>
    <s v="ServiceRiser"/>
    <s v="3/4&quot;"/>
    <n v="59.360131697289148"/>
    <s v="S1106000-24"/>
    <s v="(W)"/>
    <n v="0"/>
    <n v="0"/>
    <s v="DB 271429"/>
    <d v="2019-07-18T00:00:00"/>
    <s v="2&quot;"/>
    <n v="45"/>
    <s v="(P)"/>
    <s v="03565879"/>
    <x v="0"/>
    <x v="0"/>
  </r>
  <r>
    <n v="2953657"/>
    <s v="    26548478000"/>
    <x v="0"/>
    <n v="20191029"/>
    <n v="32153"/>
    <n v="2846898"/>
    <s v="TwoPoundMeter"/>
    <s v="1&quot;"/>
    <n v="106.00000002452299"/>
    <s v="03389979"/>
    <s v="(P)"/>
    <n v="57"/>
    <n v="57"/>
    <s v="DB 295591"/>
    <d v="2013-07-08T00:00:00"/>
    <s v="4&quot;"/>
    <n v="57"/>
    <s v="(P)"/>
    <s v="03383485"/>
    <x v="2"/>
    <x v="0"/>
  </r>
  <r>
    <n v="494293"/>
    <s v="    19043828000"/>
    <x v="0"/>
    <n v="20191018"/>
    <n v="12692"/>
    <n v="306907"/>
    <s v="TwoPoundMeter"/>
    <s v="1/2&quot;"/>
    <n v="127.14284014927837"/>
    <s v="00006484"/>
    <s v="(P)"/>
    <n v="0"/>
    <n v="0"/>
    <s v="DB 73"/>
    <d v="2009-09-24T00:00:00"/>
    <s v="1&quot;"/>
    <n v="57"/>
    <s v="(P)"/>
    <s v="03315379"/>
    <x v="3"/>
    <x v="0"/>
  </r>
  <r>
    <n v="3429953"/>
    <s v="    26577688000"/>
    <x v="0"/>
    <n v="20191111"/>
    <n v="13083"/>
    <n v="4132775"/>
    <s v="ServiceRiser"/>
    <s v="1/2&quot;"/>
    <n v="30.999999989168312"/>
    <s v="03492547"/>
    <s v="(P)"/>
    <n v="57"/>
    <n v="57"/>
    <s v="DB 138005"/>
    <d v="2015-09-15T00:00:00"/>
    <s v="2&quot;"/>
    <n v="57"/>
    <s v="(P)"/>
    <s v="03447278"/>
    <x v="0"/>
    <x v="0"/>
  </r>
  <r>
    <n v="372511"/>
    <s v="    14232805000"/>
    <x v="0"/>
    <n v="20191018"/>
    <n v="13450"/>
    <n v="2587221"/>
    <s v="ServiceRiser"/>
    <s v="1&quot;"/>
    <n v="15.000000018316115"/>
    <s v="03382881"/>
    <s v="(P)"/>
    <n v="57"/>
    <n v="57"/>
    <s v="DB 138990"/>
    <d v="2013-06-20T00:00:00"/>
    <s v="2&quot;"/>
    <n v="57"/>
    <s v="(P)"/>
    <s v="03382844"/>
    <x v="0"/>
    <x v="0"/>
  </r>
  <r>
    <n v="3385485"/>
    <s v="    26567096000"/>
    <x v="0"/>
    <n v="20191112"/>
    <n v="21134"/>
    <n v="4046576"/>
    <s v="TwoPoundMeter"/>
    <s v="1&quot;"/>
    <n v="332.97428787788164"/>
    <s v="03472363"/>
    <s v="(P)"/>
    <n v="57"/>
    <n v="57"/>
    <s v="DB 257129"/>
    <d v="2016-03-11T00:00:00"/>
    <s v="2&quot;"/>
    <n v="57"/>
    <s v="(P)"/>
    <s v="03452655"/>
    <x v="0"/>
    <x v="0"/>
  </r>
  <r>
    <n v="2970969"/>
    <s v="    11321322000"/>
    <x v="0"/>
    <n v="20191111"/>
    <n v="18253"/>
    <n v="4094733"/>
    <s v="ServiceRiser"/>
    <s v="1&quot;"/>
    <n v="66.000000039455458"/>
    <s v="03461288"/>
    <s v="(P)"/>
    <n v="60"/>
    <n v="60"/>
    <s v="DB 70148"/>
    <d v="2016-01-25T00:00:00"/>
    <s v="2&quot;"/>
    <n v="60"/>
    <s v="(P)"/>
    <s v="03459870"/>
    <x v="0"/>
    <x v="0"/>
  </r>
  <r>
    <n v="1596619"/>
    <s v="    11293722000"/>
    <x v="0"/>
    <n v="20191111"/>
    <n v="13145"/>
    <n v="283859"/>
    <s v="GasSupplyMeter"/>
    <s v="2&quot;"/>
    <n v="145.10038846828229"/>
    <s v="S1050019-33"/>
    <s v="(W)"/>
    <n v="0"/>
    <n v="0"/>
    <s v="DB 139000"/>
    <d v="2018-07-03T00:00:00"/>
    <s v="4&quot;"/>
    <n v="60"/>
    <s v="(P)"/>
    <s v="03533797"/>
    <x v="2"/>
    <x v="0"/>
  </r>
  <r>
    <n v="1798730"/>
    <s v="    19281076000"/>
    <x v="0"/>
    <n v="20191025"/>
    <n v="29985"/>
    <n v="55452"/>
    <s v="ServiceRiser"/>
    <s v="1&quot;"/>
    <n v="263.68614254461517"/>
    <s v="89031966"/>
    <s v="(P)"/>
    <n v="57"/>
    <n v="57"/>
    <s v="DB 281194"/>
    <d v="2009-01-01T00:00:00"/>
    <s v="2&quot;"/>
    <n v="57"/>
    <s v="(P)"/>
    <s v="03300975"/>
    <x v="0"/>
    <x v="0"/>
  </r>
  <r>
    <n v="2957795"/>
    <s v="    26547451000"/>
    <x v="0"/>
    <n v="20191111"/>
    <n v="330"/>
    <n v="2767262"/>
    <s v="ServiceRiser"/>
    <s v="1&quot;"/>
    <n v="70.101742006526507"/>
    <s v="03403916"/>
    <s v="(P)"/>
    <n v="60"/>
    <n v="60"/>
    <s v="DB 9288"/>
    <d v="2014-06-04T00:00:00"/>
    <s v="2&quot;"/>
    <n v="60"/>
    <s v="(P)"/>
    <s v="03395866"/>
    <x v="0"/>
    <x v="0"/>
  </r>
  <r>
    <n v="3678266"/>
    <s v="    26589743000"/>
    <x v="0"/>
    <n v="20191112"/>
    <n v="4918"/>
    <n v="5158949"/>
    <s v="TwoPoundMeter"/>
    <s v="1&quot;"/>
    <n v="75.999999994964639"/>
    <s v="03535117"/>
    <s v="(P)"/>
    <n v="55"/>
    <n v="55"/>
    <s v="DB 61366"/>
    <d v="2018-10-31T00:00:00"/>
    <s v="2&quot;"/>
    <n v="55"/>
    <s v="(P)"/>
    <s v="03545348"/>
    <x v="0"/>
    <x v="0"/>
  </r>
  <r>
    <n v="1234364"/>
    <s v="    08440558000"/>
    <x v="0"/>
    <n v="20191107"/>
    <n v="3777"/>
    <n v="421997"/>
    <s v="ServiceRiser"/>
    <s v="1/2&quot;"/>
    <n v="27.432541427420052"/>
    <s v="93007624"/>
    <s v="(P)"/>
    <n v="60"/>
    <n v="60"/>
    <s v="DB 6839"/>
    <d v="2013-09-27T00:00:00"/>
    <s v="4&quot;"/>
    <n v="60"/>
    <s v="(P)"/>
    <s v="03390581"/>
    <x v="2"/>
    <x v="0"/>
  </r>
  <r>
    <n v="2539963"/>
    <s v="    26523809000"/>
    <x v="0"/>
    <n v="20191030"/>
    <n v="17968"/>
    <n v="644858"/>
    <s v="ServiceRiser"/>
    <s v="1/2&quot;"/>
    <n v="33.722117273134188"/>
    <s v="03300842"/>
    <s v="(P)"/>
    <n v="0"/>
    <n v="0"/>
    <s v="DB 179349"/>
    <d v="2009-01-01T00:00:00"/>
    <s v="2&quot;"/>
    <n v="60"/>
    <s v="(P)"/>
    <s v="03303790"/>
    <x v="0"/>
    <x v="0"/>
  </r>
  <r>
    <n v="113393"/>
    <s v="    04868651000"/>
    <x v="0"/>
    <n v="20191104"/>
    <n v="2057"/>
    <n v="441841"/>
    <s v="TwoPoundMeter"/>
    <s v="1&quot;"/>
    <n v="192.66490528653443"/>
    <s v="S2233012-43"/>
    <s v="(P)"/>
    <n v="0"/>
    <n v="0"/>
    <s v="DB 22306"/>
    <d v="2013-04-22T00:00:00"/>
    <s v="2&quot;"/>
    <n v="45"/>
    <s v="(P)"/>
    <s v="03377801"/>
    <x v="0"/>
    <x v="0"/>
  </r>
  <r>
    <n v="559339"/>
    <s v="    21333008000"/>
    <x v="0"/>
    <n v="20191108"/>
    <n v="7470"/>
    <n v="1328634"/>
    <s v="TwoPoundMeter"/>
    <s v="1&quot;"/>
    <n v="62.242718427854101"/>
    <s v="03335369"/>
    <s v="(P)"/>
    <n v="35"/>
    <n v="35"/>
    <s v="DB 271051"/>
    <d v="2010-11-22T00:00:00"/>
    <s v="4&quot;"/>
    <n v="35"/>
    <s v="(P)"/>
    <s v="03335131"/>
    <x v="2"/>
    <x v="0"/>
  </r>
  <r>
    <n v="3103415"/>
    <s v="    26539524000"/>
    <x v="0"/>
    <n v="20191114"/>
    <n v="7078"/>
    <n v="3234712"/>
    <s v="TwoPoundMeter"/>
    <s v="1&quot;"/>
    <n v="100.99999999568828"/>
    <s v="03426718"/>
    <s v="(P)"/>
    <n v="60"/>
    <n v="60"/>
    <s v="DB 61594"/>
    <d v="2008-01-01T00:00:00"/>
    <s v="2&quot;"/>
    <n v="60"/>
    <s v="(P)"/>
    <s v="03167598"/>
    <x v="0"/>
    <x v="0"/>
  </r>
  <r>
    <n v="429446"/>
    <s v="    17310629000"/>
    <x v="0"/>
    <n v="20191031"/>
    <n v="11487"/>
    <n v="323843"/>
    <s v="TwoPoundMeter"/>
    <s v="1&quot;"/>
    <n v="300.19055525432793"/>
    <s v="96023302"/>
    <s v="(P)"/>
    <n v="35"/>
    <n v="35"/>
    <s v="DB 97894"/>
    <d v="2013-05-23T00:00:00"/>
    <s v="4&quot;"/>
    <n v="35"/>
    <s v="(P)"/>
    <s v="03375980"/>
    <x v="2"/>
    <x v="0"/>
  </r>
  <r>
    <n v="1076509"/>
    <s v="    03800053000"/>
    <x v="0"/>
    <n v="20191031"/>
    <n v="32753"/>
    <n v="21952"/>
    <s v="ServiceRiser"/>
    <s v="1&quot;"/>
    <n v="104.28215737976723"/>
    <s v="03377210"/>
    <s v="(P)"/>
    <n v="60"/>
    <n v="60"/>
    <s v="DB 6530"/>
    <d v="2013-02-25T00:00:00"/>
    <s v="4&quot;"/>
    <n v="60"/>
    <s v="(P)"/>
    <s v="03375629"/>
    <x v="2"/>
    <x v="0"/>
  </r>
  <r>
    <n v="3000185"/>
    <s v="    26554009000"/>
    <x v="0"/>
    <n v="20191021"/>
    <n v="25578"/>
    <n v="3059829"/>
    <s v="ServiceRiser"/>
    <s v="1&quot;"/>
    <n v="46.808467933815024"/>
    <s v="03412127"/>
    <s v="(P)"/>
    <n v="57"/>
    <n v="57"/>
    <s v="DB 7768"/>
    <d v="2015-04-23T00:00:00"/>
    <s v="2&quot;"/>
    <n v="57"/>
    <s v="(P)"/>
    <s v="003412126"/>
    <x v="0"/>
    <x v="0"/>
  </r>
  <r>
    <n v="917680"/>
    <s v="    15856896000"/>
    <x v="0"/>
    <n v="20191031"/>
    <n v="732"/>
    <n v="5232505"/>
    <s v="ServiceRiser"/>
    <s v="1&quot;"/>
    <n v="107.00000003888279"/>
    <s v="03584395"/>
    <s v="(P)"/>
    <n v="45"/>
    <n v="45"/>
    <s v="DB 301939"/>
    <d v="2019-08-01T00:00:00"/>
    <s v="2&quot;"/>
    <n v="45"/>
    <s v="(P)"/>
    <s v="03558599"/>
    <x v="0"/>
    <x v="0"/>
  </r>
  <r>
    <n v="74816"/>
    <s v="    13173022000"/>
    <x v="0"/>
    <n v="20191113"/>
    <n v="24932"/>
    <n v="137598"/>
    <s v="ServiceRiser"/>
    <s v="1/2&quot;"/>
    <n v="29.179907155401278"/>
    <s v="92005144"/>
    <s v="(P)"/>
    <n v="57"/>
    <n v="57"/>
    <s v="DB 233301"/>
    <d v="2013-12-21T00:00:00"/>
    <s v="1&quot;"/>
    <n v="57"/>
    <s v="(P)"/>
    <s v="03399385"/>
    <x v="3"/>
    <x v="0"/>
  </r>
  <r>
    <n v="3672875"/>
    <s v="    14061952000"/>
    <x v="0"/>
    <n v="20191030"/>
    <n v="22616"/>
    <n v="208931"/>
    <s v="ServiceRiser"/>
    <s v="1&quot;"/>
    <n v="49.276458775107685"/>
    <s v="97002569"/>
    <s v="(P)"/>
    <n v="57"/>
    <n v="57"/>
    <s v="DB 129524"/>
    <d v="2013-03-11T00:00:00"/>
    <s v="2&quot;"/>
    <n v="57"/>
    <s v="(P)"/>
    <s v="03377141"/>
    <x v="0"/>
    <x v="0"/>
  </r>
  <r>
    <n v="3559357"/>
    <s v="    26544370000"/>
    <x v="0"/>
    <n v="20191028"/>
    <n v="13959"/>
    <n v="2347174"/>
    <s v="TwoPoundMeter"/>
    <s v="1&quot;"/>
    <n v="156.43308433985345"/>
    <s v="03375284"/>
    <s v="(P)"/>
    <n v="60"/>
    <n v="60"/>
    <s v="DB 8825"/>
    <d v="2012-09-24T00:00:00"/>
    <s v="2&quot;"/>
    <n v="60"/>
    <s v="(P)"/>
    <s v="03367870"/>
    <x v="0"/>
    <x v="0"/>
  </r>
  <r>
    <n v="3398848"/>
    <s v="    26575985000"/>
    <x v="0"/>
    <n v="20191112"/>
    <n v="21094"/>
    <n v="4003932"/>
    <s v="TwoPoundMeter"/>
    <s v="1&quot;"/>
    <n v="14.999999988355203"/>
    <s v="03468808"/>
    <s v="(P)"/>
    <n v="57"/>
    <n v="57"/>
    <s v="DB 256569"/>
    <d v="2009-01-01T00:00:00"/>
    <s v="6&quot;"/>
    <n v="57"/>
    <s v="(P)"/>
    <s v="03003625"/>
    <x v="6"/>
    <x v="0"/>
  </r>
  <r>
    <n v="223723"/>
    <s v="    08858505000"/>
    <x v="0"/>
    <n v="20191101"/>
    <n v="1667"/>
    <n v="443123"/>
    <s v="ServiceRiser"/>
    <s v="1&quot;"/>
    <n v="142.93449306006013"/>
    <s v="92012322"/>
    <s v="(P)"/>
    <n v="45"/>
    <n v="45"/>
    <s v="DB 26805"/>
    <d v="2016-04-26T00:00:00"/>
    <s v="4&quot;"/>
    <n v="45"/>
    <s v="(P)"/>
    <s v="03447533"/>
    <x v="2"/>
    <x v="0"/>
  </r>
  <r>
    <n v="2911638"/>
    <s v="    13252443000"/>
    <x v="0"/>
    <n v="20191108"/>
    <n v="21541"/>
    <n v="1240219"/>
    <s v="ServiceRiser"/>
    <s v="1&quot;"/>
    <n v="108.75750538187137"/>
    <s v="03328196"/>
    <s v="(P)"/>
    <n v="57"/>
    <n v="57"/>
    <s v="DB 137486"/>
    <d v="2010-08-16T00:00:00"/>
    <s v="4&quot;"/>
    <n v="57"/>
    <s v="(P)"/>
    <s v="03327111"/>
    <x v="2"/>
    <x v="0"/>
  </r>
  <r>
    <n v="3632464"/>
    <s v="    16500818000"/>
    <x v="0"/>
    <n v="20191114"/>
    <n v="12880"/>
    <n v="4644795"/>
    <s v="TwoPoundMeter"/>
    <s v="1&quot;"/>
    <n v="168.99999999851678"/>
    <s v="03527670"/>
    <s v="(P)"/>
    <n v="60"/>
    <n v="60"/>
    <s v="DB 132323"/>
    <d v="2011-05-15T00:00:00"/>
    <s v="6&quot;"/>
    <n v="60"/>
    <s v="(P)"/>
    <s v="03343076"/>
    <x v="6"/>
    <x v="0"/>
  </r>
  <r>
    <n v="3595211"/>
    <s v="    14233110000"/>
    <x v="0"/>
    <n v="20191108"/>
    <n v="13463"/>
    <n v="241939"/>
    <s v="ServiceRiser"/>
    <s v="1&quot;"/>
    <n v="81.939279814560791"/>
    <s v="S1043020-50"/>
    <s v="(P)"/>
    <n v="0"/>
    <n v="0"/>
    <s v="DB 135718"/>
    <d v="2013-06-20T00:00:00"/>
    <s v="2&quot;"/>
    <n v="57"/>
    <s v="(P)"/>
    <s v="03355743"/>
    <x v="0"/>
    <x v="0"/>
  </r>
  <r>
    <n v="3343503"/>
    <s v="    26554235000"/>
    <x v="0"/>
    <n v="20191104"/>
    <n v="28551"/>
    <n v="3124249"/>
    <s v="GasSupplyMeter"/>
    <s v="2&quot;"/>
    <n v="33.148918948477238"/>
    <s v="03412888"/>
    <s v="(P)"/>
    <n v="57"/>
    <n v="57"/>
    <s v="DB 294705"/>
    <d v="2014-11-20T00:00:00"/>
    <s v="2&quot;"/>
    <n v="57"/>
    <s v="(P)"/>
    <s v="03418053"/>
    <x v="0"/>
    <x v="0"/>
  </r>
  <r>
    <n v="3032017"/>
    <s v="    26552477000"/>
    <x v="0"/>
    <n v="20191111"/>
    <n v="19604"/>
    <n v="2898115"/>
    <s v="ServiceRiser"/>
    <s v="2&quot;"/>
    <n v="38.000000018313315"/>
    <s v="03405216"/>
    <s v="(P)"/>
    <n v="57"/>
    <n v="57"/>
    <s v="DB 139769"/>
    <d v="2014-04-24T00:00:00"/>
    <s v="2&quot;"/>
    <n v="57"/>
    <s v="(P)"/>
    <s v="03410582"/>
    <x v="0"/>
    <x v="0"/>
  </r>
  <r>
    <n v="479096"/>
    <s v="    18255314000"/>
    <x v="0"/>
    <n v="20191018"/>
    <n v="25272"/>
    <n v="2500792"/>
    <s v="TwoPoundMeter"/>
    <s v="1&quot;"/>
    <n v="46.99999997002152"/>
    <s v="03378504"/>
    <s v="(P)"/>
    <n v="57"/>
    <n v="57"/>
    <s v="DB 264757"/>
    <d v="2013-05-13T00:00:00"/>
    <s v="2&quot;"/>
    <n v="57"/>
    <s v="(P)"/>
    <s v="03378495"/>
    <x v="0"/>
    <x v="0"/>
  </r>
  <r>
    <n v="257206"/>
    <s v="    10053992000"/>
    <x v="0"/>
    <n v="20191111"/>
    <n v="12823"/>
    <n v="4271172"/>
    <s v="ServiceRiser"/>
    <s v="1&quot;"/>
    <n v="716.34212306476797"/>
    <s v="03478365"/>
    <s v="(P)"/>
    <n v="60"/>
    <n v="60"/>
    <s v="DB 138359"/>
    <d v="2017-06-05T00:00:00"/>
    <s v="4&quot;"/>
    <n v="60"/>
    <s v="(P)"/>
    <s v="03478359"/>
    <x v="2"/>
    <x v="0"/>
  </r>
  <r>
    <n v="1977163"/>
    <s v="    13333495000"/>
    <x v="0"/>
    <n v="20191108"/>
    <n v="8724"/>
    <n v="828983"/>
    <s v="ServiceRiser"/>
    <s v="1/2&quot;"/>
    <n v="53.161487778734923"/>
    <s v="03328774"/>
    <s v="(P)"/>
    <n v="45"/>
    <n v="45"/>
    <s v="DB 90160"/>
    <d v="2010-05-05T00:00:00"/>
    <s v="2&quot;"/>
    <n v="45"/>
    <s v="(P)"/>
    <s v="03316920"/>
    <x v="0"/>
    <x v="0"/>
  </r>
  <r>
    <n v="2108523"/>
    <s v="    26317871000"/>
    <x v="0"/>
    <n v="20191111"/>
    <n v="234"/>
    <n v="821786"/>
    <s v="TwoPoundMeter"/>
    <s v="1&quot;"/>
    <n v="96.856668741641258"/>
    <s v="03193011"/>
    <s v="(P)"/>
    <n v="2"/>
    <n v="2"/>
    <s v="DB 14544"/>
    <d v="2008-12-05T00:00:00"/>
    <s v="2&quot;"/>
    <n v="60"/>
    <s v="(P)"/>
    <s v="03193012"/>
    <x v="0"/>
    <x v="0"/>
  </r>
  <r>
    <n v="2093106"/>
    <s v="    13473185000"/>
    <x v="0"/>
    <n v="20191112"/>
    <n v="4593"/>
    <n v="412459"/>
    <s v="MultiMeterRiser"/>
    <s v="3/4&quot;"/>
    <n v="16.459227553370283"/>
    <s v="0"/>
    <s v="(W)"/>
    <n v="55"/>
    <n v="55"/>
    <s v="DB 71927"/>
    <d v="2019-02-14T00:00:00"/>
    <s v="4-1/2&quot;"/>
    <n v="55"/>
    <s v="(W)"/>
    <s v="03524079"/>
    <x v="10"/>
    <x v="0"/>
  </r>
  <r>
    <n v="2106472"/>
    <s v="    26522111000"/>
    <x v="0"/>
    <n v="20191029"/>
    <n v="32307"/>
    <n v="652499"/>
    <s v="TwoPoundMeter"/>
    <s v="2&quot;"/>
    <n v="31.52449158194031"/>
    <s v="03300624"/>
    <s v="(P)"/>
    <n v="2"/>
    <n v="2"/>
    <s v="DB 278274"/>
    <d v="2008-01-01T00:00:00"/>
    <s v="2&quot;"/>
    <n v="57"/>
    <s v="(P)"/>
    <s v="03300254"/>
    <x v="0"/>
    <x v="0"/>
  </r>
  <r>
    <n v="3429851"/>
    <s v="    11294651000"/>
    <x v="0"/>
    <n v="20191111"/>
    <n v="13149"/>
    <n v="283858"/>
    <s v="ServiceRiser"/>
    <s v="1&quot;"/>
    <n v="95.680316602824377"/>
    <s v="OID477770"/>
    <s v="(W)"/>
    <n v="0"/>
    <n v="0"/>
    <s v="DB 139000"/>
    <d v="2018-07-03T00:00:00"/>
    <s v="4&quot;"/>
    <n v="60"/>
    <s v="(P)"/>
    <s v="03533797"/>
    <x v="2"/>
    <x v="0"/>
  </r>
  <r>
    <n v="3440342"/>
    <s v="    26575726000"/>
    <x v="0"/>
    <n v="20191104"/>
    <n v="10973"/>
    <n v="4118735"/>
    <s v="TwoPoundMeter"/>
    <s v="1&quot;"/>
    <n v="270.91552076098492"/>
    <s v="03488725"/>
    <s v="(P)"/>
    <n v="60"/>
    <n v="60"/>
    <s v="DB 97954"/>
    <d v="2017-03-09T00:00:00"/>
    <s v="4&quot;"/>
    <n v="60"/>
    <s v="(P)"/>
    <s v="03488724"/>
    <x v="2"/>
    <x v="0"/>
  </r>
  <r>
    <n v="3410226"/>
    <s v="    26552471000"/>
    <x v="0"/>
    <n v="20191111"/>
    <n v="19594"/>
    <n v="4478380"/>
    <s v="ServiceRiser"/>
    <s v="1&quot;"/>
    <n v="20.082200950915002"/>
    <s v="03496542"/>
    <s v="(P)"/>
    <n v="57"/>
    <n v="57"/>
    <s v="DB 7250"/>
    <d v="2014-04-24T00:00:00"/>
    <s v="2&quot;"/>
    <n v="57"/>
    <s v="(P)"/>
    <s v="03410582"/>
    <x v="0"/>
    <x v="0"/>
  </r>
  <r>
    <n v="3151502"/>
    <s v="    26558901000"/>
    <x v="0"/>
    <n v="20191114"/>
    <n v="22738"/>
    <n v="3547505"/>
    <s v="ServiceRiser"/>
    <s v="1&quot;"/>
    <n v="80.14020058414053"/>
    <s v="03427774"/>
    <s v="(P)"/>
    <n v="57"/>
    <n v="57"/>
    <s v="DB 244330"/>
    <d v="2015-05-27T00:00:00"/>
    <s v="2&quot;"/>
    <n v="57"/>
    <s v="(P)"/>
    <s v="03427774"/>
    <x v="0"/>
    <x v="0"/>
  </r>
  <r>
    <n v="1809080"/>
    <s v="    14476613000"/>
    <x v="0"/>
    <n v="20191111"/>
    <n v="4281"/>
    <n v="414672"/>
    <s v="ServiceRiser"/>
    <s v="1/2&quot;"/>
    <n v="70.881180442880165"/>
    <s v="95035935"/>
    <s v="(P)"/>
    <n v="40"/>
    <n v="40"/>
    <s v="DB 41908"/>
    <d v="2008-01-01T00:00:00"/>
    <s v="2&quot;"/>
    <n v="40"/>
    <s v="(P)"/>
    <s v="03202540"/>
    <x v="0"/>
    <x v="0"/>
  </r>
  <r>
    <n v="2649767"/>
    <s v="    14061945000"/>
    <x v="0"/>
    <n v="20191030"/>
    <n v="22629"/>
    <n v="208939"/>
    <s v="ServiceRiser"/>
    <s v="3/4&quot;"/>
    <n v="47.396709246789669"/>
    <s v="S1038025-52"/>
    <s v="(W)"/>
    <n v="57"/>
    <n v="57"/>
    <s v="DB 129524"/>
    <d v="2013-03-11T00:00:00"/>
    <s v="2&quot;"/>
    <n v="57"/>
    <s v="(P)"/>
    <s v="03377141"/>
    <x v="0"/>
    <x v="0"/>
  </r>
  <r>
    <n v="3757070"/>
    <s v="    14061950000"/>
    <x v="0"/>
    <n v="20191030"/>
    <n v="22619"/>
    <n v="208728"/>
    <s v="TwoPoundMeter"/>
    <s v="1&quot;"/>
    <n v="41.77708356156711"/>
    <s v="97002567"/>
    <s v="(P)"/>
    <n v="57"/>
    <n v="57"/>
    <s v="DB 129524"/>
    <d v="2013-03-11T00:00:00"/>
    <s v="2&quot;"/>
    <n v="57"/>
    <s v="(P)"/>
    <s v="03377141"/>
    <x v="0"/>
    <x v="0"/>
  </r>
  <r>
    <n v="3740087"/>
    <s v="    26077284000"/>
    <x v="0"/>
    <n v="20191114"/>
    <n v="26232"/>
    <n v="879386"/>
    <s v="TwoPoundMeter"/>
    <s v="1&quot;"/>
    <n v="42.89085119597032"/>
    <s v="03329874"/>
    <s v="(P)"/>
    <m/>
    <m/>
    <s v="DB 233215"/>
    <d v="2010-07-13T00:00:00"/>
    <s v="2&quot;"/>
    <n v="57"/>
    <s v="(P)"/>
    <s v="03330223"/>
    <x v="0"/>
    <x v="0"/>
  </r>
  <r>
    <n v="3783903"/>
    <s v="    26544020000"/>
    <x v="0"/>
    <n v="20191114"/>
    <n v="25053"/>
    <n v="2957740"/>
    <s v="ServiceRiser"/>
    <s v="1&quot;"/>
    <n v="36.000000036378324"/>
    <s v="03369743"/>
    <s v="(P)"/>
    <n v="57"/>
    <n v="57"/>
    <s v="DB 231611"/>
    <d v="2011-09-21T00:00:00"/>
    <s v="6&quot;"/>
    <n v="57"/>
    <s v="(P)"/>
    <s v="03341048"/>
    <x v="6"/>
    <x v="0"/>
  </r>
  <r>
    <n v="3121499"/>
    <s v="    26552671000"/>
    <x v="0"/>
    <n v="20191108"/>
    <n v="7651"/>
    <n v="3032208"/>
    <s v="ServiceRiser"/>
    <s v="1&quot;"/>
    <n v="80.999999971645479"/>
    <s v="03405897"/>
    <s v="(P)"/>
    <n v="60"/>
    <n v="60"/>
    <s v="DB 76565"/>
    <d v="2014-08-18T00:00:00"/>
    <s v="2&quot;"/>
    <n v="60"/>
    <s v="(P)"/>
    <s v="03406453"/>
    <x v="0"/>
    <x v="0"/>
  </r>
  <r>
    <n v="3007918"/>
    <s v="    26109369000"/>
    <x v="0"/>
    <n v="20191105"/>
    <n v="29151"/>
    <n v="3234697"/>
    <s v="TwoPoundMeter"/>
    <s v="1&quot;"/>
    <n v="72.061996026851631"/>
    <s v="03408940"/>
    <s v="(P)"/>
    <n v="57"/>
    <n v="57"/>
    <s v="DB 225320"/>
    <d v="2014-03-18T00:00:00"/>
    <s v="2&quot;"/>
    <n v="57"/>
    <s v="(W)"/>
    <s v="03403040"/>
    <x v="1"/>
    <x v="0"/>
  </r>
  <r>
    <n v="3259468"/>
    <s v="    26360374000"/>
    <x v="0"/>
    <n v="20191024"/>
    <n v="11742"/>
    <n v="3288669"/>
    <s v="TwoPoundMeter"/>
    <s v="1&quot;"/>
    <n v="30.193321596767213"/>
    <s v="03431670"/>
    <s v="(P)"/>
    <n v="60"/>
    <n v="60"/>
    <s v="DB 68332"/>
    <d v="2015-05-15T00:00:00"/>
    <s v="2&quot;"/>
    <n v="60"/>
    <s v="(P)"/>
    <s v="03431827"/>
    <x v="0"/>
    <x v="0"/>
  </r>
  <r>
    <n v="2520122"/>
    <s v="    26332977000"/>
    <x v="0"/>
    <n v="20191017"/>
    <n v="6165"/>
    <n v="698162"/>
    <s v="TwoPoundMeter"/>
    <s v="2&quot;"/>
    <n v="44.930208693241532"/>
    <s v="03312609"/>
    <s v="(P)"/>
    <n v="2"/>
    <n v="2"/>
    <s v="DB 38439"/>
    <d v="2010-01-13T00:00:00"/>
    <s v="2&quot;"/>
    <n v="60"/>
    <s v="(P)"/>
    <s v="03324033"/>
    <x v="0"/>
    <x v="0"/>
  </r>
  <r>
    <n v="2984581"/>
    <s v="    20520384000"/>
    <x v="0"/>
    <n v="20191018"/>
    <n v="12349"/>
    <n v="648808"/>
    <s v="MultiMeterRiser"/>
    <s v="1&quot;"/>
    <n v="15.136307873296118"/>
    <s v="03189664"/>
    <s v="(P)"/>
    <n v="57"/>
    <n v="57"/>
    <s v="DB 114055"/>
    <d v="2008-08-27T00:00:00"/>
    <s v="1&quot;"/>
    <n v="57"/>
    <s v="(P)"/>
    <s v="03189664"/>
    <x v="3"/>
    <x v="0"/>
  </r>
  <r>
    <n v="357950"/>
    <s v="    14052426000"/>
    <x v="0"/>
    <n v="20191017"/>
    <n v="25900"/>
    <n v="623637"/>
    <s v="ServiceRiser"/>
    <s v="1&quot;"/>
    <n v="59.035693991056256"/>
    <s v="91035162"/>
    <s v="(P)"/>
    <n v="0"/>
    <n v="0"/>
    <s v="DB 245429"/>
    <d v="2019-04-25T00:00:00"/>
    <s v="4&quot;"/>
    <n v="57"/>
    <s v="(P)"/>
    <s v="03561520"/>
    <x v="2"/>
    <x v="0"/>
  </r>
  <r>
    <n v="1718267"/>
    <s v="    08858063000"/>
    <x v="0"/>
    <n v="20191101"/>
    <n v="1660"/>
    <n v="3839522"/>
    <s v="MultiMeterRiser"/>
    <s v="1&quot;"/>
    <n v="127.99999999802627"/>
    <s v="03447638"/>
    <s v="(P)"/>
    <n v="45"/>
    <n v="45"/>
    <s v="DB 26803"/>
    <d v="2016-04-27T00:00:00"/>
    <s v="2&quot;"/>
    <n v="45"/>
    <s v="(P)"/>
    <s v="03447534"/>
    <x v="0"/>
    <x v="0"/>
  </r>
  <r>
    <n v="1136797"/>
    <s v="    14323101000"/>
    <x v="0"/>
    <n v="20191010"/>
    <n v="8048"/>
    <n v="371250"/>
    <s v="ServiceRiser"/>
    <s v="1&quot;"/>
    <n v="80.05893724553259"/>
    <s v="96020434"/>
    <s v="(P)"/>
    <n v="60"/>
    <n v="60"/>
    <s v="DB 93110"/>
    <d v="2016-09-02T00:00:00"/>
    <s v="4&quot;"/>
    <n v="45"/>
    <s v="(P)"/>
    <s v="03442015"/>
    <x v="2"/>
    <x v="0"/>
  </r>
  <r>
    <n v="2962801"/>
    <s v="    26523954000"/>
    <x v="0"/>
    <n v="20191108"/>
    <n v="7606"/>
    <n v="792985"/>
    <s v="ServiceRiser"/>
    <s v="1&quot;"/>
    <n v="355.82686529053694"/>
    <s v="03303921"/>
    <s v="(P)"/>
    <n v="35"/>
    <n v="35"/>
    <s v="DB 227215"/>
    <d v="2008-01-01T00:00:00"/>
    <s v="2&quot;"/>
    <n v="35"/>
    <s v="(P)"/>
    <s v="03301663"/>
    <x v="0"/>
    <x v="0"/>
  </r>
  <r>
    <n v="2241588"/>
    <s v="    16082024000"/>
    <x v="0"/>
    <n v="20191114"/>
    <n v="26328"/>
    <n v="649264"/>
    <s v="ServiceRiser"/>
    <s v="1&quot;"/>
    <n v="65.235425654495714"/>
    <s v="03318899"/>
    <s v="(P)"/>
    <n v="2"/>
    <n v="2"/>
    <s v="DB 233200"/>
    <d v="2009-10-26T00:00:00"/>
    <s v="2&quot;"/>
    <n v="57"/>
    <s v="(P)"/>
    <s v="03318894"/>
    <x v="0"/>
    <x v="0"/>
  </r>
  <r>
    <n v="3820552"/>
    <s v="    26586483000"/>
    <x v="0"/>
    <n v="20191024"/>
    <n v="20041"/>
    <n v="4633195"/>
    <s v="TwoPoundMeter"/>
    <s v="2&quot;"/>
    <n v="19.441185153638997"/>
    <s v="03523867"/>
    <s v="(P)"/>
    <n v="57"/>
    <n v="57"/>
    <s v="DB 12805"/>
    <d v="2018-03-09T00:00:00"/>
    <s v="2&quot;"/>
    <n v="57"/>
    <s v="(P)"/>
    <s v="03523662"/>
    <x v="0"/>
    <x v="0"/>
  </r>
  <r>
    <n v="3699771"/>
    <s v="    26590152000"/>
    <x v="0"/>
    <n v="20191114"/>
    <n v="31380"/>
    <n v="4916492"/>
    <s v="TwoPoundMeter"/>
    <s v="1&quot;"/>
    <n v="80.000000007894045"/>
    <s v="03540414"/>
    <s v="(P)"/>
    <n v="57"/>
    <n v="57"/>
    <s v="DB 281400"/>
    <d v="2018-10-12T00:00:00"/>
    <s v="2&quot;"/>
    <n v="57"/>
    <s v="(P)"/>
    <s v="03550383"/>
    <x v="0"/>
    <x v="0"/>
  </r>
  <r>
    <n v="3773126"/>
    <s v="    08132401000"/>
    <x v="0"/>
    <n v="20191114"/>
    <n v="25141"/>
    <n v="134880"/>
    <s v="ServiceRiser"/>
    <s v="1/2&quot;"/>
    <n v="80.156672401386871"/>
    <s v="S1032031-81"/>
    <s v="(P)"/>
    <n v="57"/>
    <n v="57"/>
    <s v="DB 297065"/>
    <d v="2011-09-23T00:00:00"/>
    <s v="6&quot;"/>
    <n v="57"/>
    <s v="(P)"/>
    <s v="03337667"/>
    <x v="6"/>
    <x v="0"/>
  </r>
  <r>
    <n v="2051540"/>
    <s v="    26459919000"/>
    <x v="0"/>
    <n v="20191111"/>
    <n v="263"/>
    <n v="614481"/>
    <s v="TwoPoundMeter"/>
    <s v="1&quot;"/>
    <n v="69.282167791760912"/>
    <s v="03189408"/>
    <s v="(P)"/>
    <n v="0"/>
    <n v="0"/>
    <s v="DB 36906"/>
    <d v="2008-01-01T00:00:00"/>
    <s v="2&quot;"/>
    <n v="60"/>
    <s v="(P)"/>
    <s v="03196376"/>
    <x v="0"/>
    <x v="0"/>
  </r>
  <r>
    <n v="296710"/>
    <s v="    11321659000"/>
    <x v="0"/>
    <n v="20191111"/>
    <n v="18229"/>
    <n v="325239"/>
    <s v="ServiceRiser"/>
    <s v="1&quot;"/>
    <n v="69.778721305988498"/>
    <s v="0"/>
    <s v="(P)"/>
    <n v="60"/>
    <n v="60"/>
    <s v="DB 70149"/>
    <d v="2016-03-08T00:00:00"/>
    <s v="2&quot;"/>
    <n v="60"/>
    <s v="(P)"/>
    <s v="03463520"/>
    <x v="0"/>
    <x v="0"/>
  </r>
  <r>
    <n v="243172"/>
    <s v="    09511740000"/>
    <x v="0"/>
    <n v="20191030"/>
    <n v="16604"/>
    <n v="647295"/>
    <s v="MultiMeterRiser"/>
    <s v="1&quot;"/>
    <n v="15.784233363759206"/>
    <s v="03186276"/>
    <s v="(P)"/>
    <n v="0"/>
    <n v="0"/>
    <s v="DB 198955"/>
    <d v="2008-01-01T00:00:00"/>
    <s v="2&quot;"/>
    <n v="60"/>
    <s v="(P)"/>
    <s v="03201592"/>
    <x v="0"/>
    <x v="0"/>
  </r>
  <r>
    <n v="944780"/>
    <s v="    25061204000"/>
    <x v="0"/>
    <n v="20191111"/>
    <n v="18243"/>
    <n v="325304"/>
    <s v="ServiceRiser"/>
    <s v="1/2&quot;"/>
    <n v="44.603239526328146"/>
    <s v="00001853"/>
    <s v="(P)"/>
    <n v="0"/>
    <n v="0"/>
    <s v="DB 71698"/>
    <d v="2016-01-22T00:00:00"/>
    <s v="2&quot;"/>
    <n v="60"/>
    <s v="(P)"/>
    <s v="03459870"/>
    <x v="0"/>
    <x v="0"/>
  </r>
  <r>
    <n v="3304580"/>
    <s v="    26563916000"/>
    <x v="0"/>
    <n v="20191112"/>
    <n v="21065"/>
    <n v="3537524"/>
    <s v="TwoPoundMeter"/>
    <s v="1&quot;"/>
    <n v="65.0000000207678"/>
    <s v="03443378"/>
    <s v="(P)"/>
    <n v="57"/>
    <n v="57"/>
    <s v="DB 256978"/>
    <d v="2010-11-09T00:00:00"/>
    <s v="2&quot;"/>
    <n v="57"/>
    <s v="(P)"/>
    <s v="03335603"/>
    <x v="0"/>
    <x v="0"/>
  </r>
  <r>
    <n v="2733637"/>
    <s v="    26521776000"/>
    <x v="0"/>
    <n v="20191025"/>
    <n v="17455"/>
    <n v="617892"/>
    <s v="MultiMeterRiser"/>
    <s v="1&quot;"/>
    <n v="53.918959122333803"/>
    <s v="03200594"/>
    <s v="(P)"/>
    <n v="0"/>
    <n v="0"/>
    <s v="DB 190286"/>
    <d v="2008-01-01T00:00:00"/>
    <s v="2&quot;"/>
    <n v="57"/>
    <s v="(P)"/>
    <s v="03201057"/>
    <x v="0"/>
    <x v="0"/>
  </r>
  <r>
    <n v="3457635"/>
    <s v="    26570194000"/>
    <x v="0"/>
    <n v="20191025"/>
    <n v="17430"/>
    <n v="4333976"/>
    <s v="GasSupplyMeter"/>
    <s v="2&quot;"/>
    <n v="22.999011158744068"/>
    <s v="03488681"/>
    <s v="(P)"/>
    <n v="57"/>
    <n v="57"/>
    <s v="DB 187814"/>
    <d v="2017-07-11T00:00:00"/>
    <s v="2&quot;"/>
    <n v="57"/>
    <s v="(P)"/>
    <s v="03488679"/>
    <x v="0"/>
    <x v="0"/>
  </r>
  <r>
    <n v="257204"/>
    <s v="    10053990000"/>
    <x v="0"/>
    <n v="20191111"/>
    <n v="12823"/>
    <n v="4271172"/>
    <s v="ServiceRiser"/>
    <s v="1&quot;"/>
    <n v="716.34212306476797"/>
    <s v="03478365"/>
    <s v="(P)"/>
    <n v="60"/>
    <n v="60"/>
    <s v="DB 138359"/>
    <d v="2017-06-05T00:00:00"/>
    <s v="4&quot;"/>
    <n v="60"/>
    <s v="(P)"/>
    <s v="03478359"/>
    <x v="2"/>
    <x v="0"/>
  </r>
  <r>
    <n v="2996075"/>
    <s v="    26363936000"/>
    <x v="0"/>
    <n v="20191018"/>
    <n v="6723"/>
    <n v="3029413"/>
    <s v="ServiceRiser"/>
    <s v="1&quot;"/>
    <n v="62.179575651755364"/>
    <s v="03406983"/>
    <s v="(P)"/>
    <n v="60"/>
    <n v="60"/>
    <s v="DB 61123"/>
    <d v="2014-07-25T00:00:00"/>
    <s v="6&quot;"/>
    <n v="60"/>
    <s v="(P)"/>
    <s v="03398939"/>
    <x v="6"/>
    <x v="0"/>
  </r>
  <r>
    <n v="1992027"/>
    <s v="    26512978000"/>
    <x v="0"/>
    <n v="20191112"/>
    <n v="4988"/>
    <n v="603706"/>
    <s v="TwoPoundMeter"/>
    <s v="1&quot;"/>
    <n v="36.727117088015255"/>
    <s v="03173660"/>
    <s v="(P)"/>
    <n v="0"/>
    <n v="0"/>
    <s v="DB 43342"/>
    <d v="2008-01-01T00:00:00"/>
    <s v="2&quot;"/>
    <n v="55"/>
    <s v="(P)"/>
    <s v="03168544"/>
    <x v="0"/>
    <x v="0"/>
  </r>
  <r>
    <n v="3776557"/>
    <s v="    26543867000"/>
    <x v="0"/>
    <n v="20191108"/>
    <n v="13026"/>
    <n v="2271957"/>
    <s v="TwoPoundMeter"/>
    <s v="2&quot;"/>
    <n v="466.6749615185858"/>
    <s v="03373462"/>
    <s v="(P)"/>
    <n v="60"/>
    <n v="60"/>
    <s v="DB 137660"/>
    <d v="2013-01-10T00:00:00"/>
    <s v="4&quot;"/>
    <n v="60"/>
    <s v="(P)"/>
    <s v="03373806"/>
    <x v="2"/>
    <x v="0"/>
  </r>
  <r>
    <n v="3711791"/>
    <s v="    26585829000"/>
    <x v="0"/>
    <n v="20191105"/>
    <n v="7876"/>
    <n v="4551213"/>
    <s v="TwoPoundMeter"/>
    <s v="1&quot;"/>
    <n v="661.16302600295728"/>
    <s v="03522121"/>
    <s v="(P)"/>
    <n v="60"/>
    <n v="60"/>
    <s v="DB 91395"/>
    <d v="2008-01-01T00:00:00"/>
    <s v="4&quot;"/>
    <n v="60"/>
    <s v="(P)"/>
    <s v="03191633"/>
    <x v="2"/>
    <x v="0"/>
  </r>
  <r>
    <n v="137193"/>
    <s v="    07556668000"/>
    <x v="0"/>
    <n v="20191028"/>
    <n v="13944"/>
    <n v="1975459"/>
    <s v="ServiceRiser"/>
    <s v="1/2&quot;"/>
    <n v="42.264683645145631"/>
    <s v="03327554"/>
    <s v="(P)"/>
    <n v="60"/>
    <n v="60"/>
    <s v="DB 300053"/>
    <d v="2010-04-30T00:00:00"/>
    <s v="4-1/2&quot;"/>
    <n v="60"/>
    <s v="(W)"/>
    <s v="03352566"/>
    <x v="10"/>
    <x v="0"/>
  </r>
  <r>
    <n v="2782682"/>
    <s v="    01213645000"/>
    <x v="0"/>
    <n v="20191017"/>
    <n v="23327"/>
    <n v="647685"/>
    <s v="ServiceRiser"/>
    <s v="1&quot;"/>
    <n v="231.30457424848365"/>
    <s v="03317456"/>
    <s v="(P)"/>
    <n v="0"/>
    <n v="0"/>
    <s v="DB 234927"/>
    <d v="2009-01-01T00:00:00"/>
    <s v="2&quot;"/>
    <n v="57"/>
    <s v="(P)"/>
    <s v="03310096"/>
    <x v="0"/>
    <x v="0"/>
  </r>
  <r>
    <n v="2197477"/>
    <s v="    26088924000"/>
    <x v="0"/>
    <n v="20191114"/>
    <n v="25417"/>
    <n v="646567"/>
    <s v="TwoPoundMeter"/>
    <s v="1&quot;"/>
    <n v="14.451827960381999"/>
    <s v="03019812"/>
    <s v="(P)"/>
    <n v="0"/>
    <n v="0"/>
    <s v="DB 233207"/>
    <d v="2010-02-10T00:00:00"/>
    <s v="2&quot;"/>
    <n v="57"/>
    <s v="(P)"/>
    <s v="03319430"/>
    <x v="0"/>
    <x v="0"/>
  </r>
  <r>
    <n v="2846397"/>
    <s v="    13473814000"/>
    <x v="0"/>
    <n v="20191112"/>
    <n v="4486"/>
    <n v="606358"/>
    <s v="ServiceRiser"/>
    <s v="1&quot;"/>
    <n v="15.719988018584996"/>
    <s v="03039077"/>
    <s v="(P)"/>
    <n v="0"/>
    <n v="0"/>
    <s v="DB 41218"/>
    <d v="2008-01-01T00:00:00"/>
    <s v="2&quot;"/>
    <n v="55"/>
    <s v="(P)"/>
    <s v="03167679"/>
    <x v="0"/>
    <x v="0"/>
  </r>
  <r>
    <n v="3722213"/>
    <s v="    26596692000"/>
    <x v="0"/>
    <n v="20191018"/>
    <n v="29601"/>
    <n v="4929675"/>
    <s v="TwoPoundMeter"/>
    <s v="1&quot;"/>
    <n v="48.999999989997477"/>
    <s v="03554810"/>
    <s v="(P)"/>
    <n v="57"/>
    <n v="57"/>
    <s v="DB 275947"/>
    <d v="2018-12-10T00:00:00"/>
    <s v="2&quot;"/>
    <n v="57"/>
    <s v="(P)"/>
    <s v="03554809"/>
    <x v="0"/>
    <x v="0"/>
  </r>
  <r>
    <n v="1708330"/>
    <s v="    11321390000"/>
    <x v="0"/>
    <n v="20191111"/>
    <n v="18180"/>
    <n v="4097535"/>
    <s v="ServiceRiser"/>
    <s v="1&quot;"/>
    <n v="50.000000028946978"/>
    <s v="03460026"/>
    <s v="(P)"/>
    <n v="60"/>
    <n v="60"/>
    <s v="DB 295819"/>
    <d v="2016-01-25T00:00:00"/>
    <s v="2&quot;"/>
    <n v="60"/>
    <s v="(P)"/>
    <s v="03459870"/>
    <x v="0"/>
    <x v="0"/>
  </r>
  <r>
    <n v="1636255"/>
    <s v="    15802747000"/>
    <x v="0"/>
    <n v="20191113"/>
    <n v="33114"/>
    <n v="15686"/>
    <s v="ServiceRiser"/>
    <s v="1&quot;"/>
    <n v="64.88927831260095"/>
    <s v="95003695"/>
    <s v="(P)"/>
    <n v="0"/>
    <n v="0"/>
    <s v="DB 6982"/>
    <d v="2008-01-01T00:00:00"/>
    <s v="2&quot;"/>
    <n v="60"/>
    <s v="(P)"/>
    <s v="03183722"/>
    <x v="0"/>
    <x v="0"/>
  </r>
  <r>
    <n v="3337865"/>
    <s v="    26572146000"/>
    <x v="0"/>
    <n v="20191111"/>
    <n v="327"/>
    <n v="3923528"/>
    <s v="ServiceRiser"/>
    <s v="1&quot;"/>
    <n v="15.000739532729977"/>
    <s v="03472471"/>
    <s v="(P)"/>
    <n v="60"/>
    <n v="60"/>
    <s v="DB 9288"/>
    <d v="2014-06-04T00:00:00"/>
    <s v="2&quot;"/>
    <n v="60"/>
    <s v="(P)"/>
    <s v="03395866"/>
    <x v="0"/>
    <x v="0"/>
  </r>
  <r>
    <n v="1807051"/>
    <s v="    19131786000"/>
    <x v="0"/>
    <n v="20191112"/>
    <n v="15935"/>
    <n v="114525"/>
    <s v="TwoPoundMeter"/>
    <s v="1&quot;"/>
    <n v="372.54659642365908"/>
    <s v="S1031014-21"/>
    <s v="(W)"/>
    <n v="0"/>
    <n v="0"/>
    <s v="DB 9078"/>
    <d v="2016-03-14T00:00:00"/>
    <s v="2&quot;"/>
    <n v="57"/>
    <s v="(P)"/>
    <s v="03461911"/>
    <x v="0"/>
    <x v="0"/>
  </r>
  <r>
    <n v="3610289"/>
    <s v="    13233307000"/>
    <x v="0"/>
    <n v="20191114"/>
    <n v="25379"/>
    <n v="664557"/>
    <s v="ServiceRiser"/>
    <s v="1&quot;"/>
    <n v="63.310796751503936"/>
    <s v="03319449"/>
    <s v="(P)"/>
    <n v="57"/>
    <n v="57"/>
    <s v="DB 233208"/>
    <d v="2010-02-10T00:00:00"/>
    <s v="2&quot;"/>
    <n v="57"/>
    <s v="(P)"/>
    <s v="03319430"/>
    <x v="0"/>
    <x v="0"/>
  </r>
  <r>
    <n v="955458"/>
    <s v="    19321518000"/>
    <x v="0"/>
    <n v="20191031"/>
    <n v="11117"/>
    <n v="636668"/>
    <s v="ServiceRiser"/>
    <s v="1&quot;"/>
    <n v="154.42525506151378"/>
    <s v="03190452"/>
    <s v="(P)"/>
    <n v="0"/>
    <n v="0"/>
    <s v="DB 96824"/>
    <d v="2008-01-01T00:00:00"/>
    <s v="6&quot;"/>
    <n v="45"/>
    <s v="(P)"/>
    <s v="03187452"/>
    <x v="6"/>
    <x v="0"/>
  </r>
  <r>
    <n v="3203585"/>
    <s v="    26560990000"/>
    <x v="0"/>
    <n v="20191111"/>
    <n v="262"/>
    <n v="3516704"/>
    <s v="ServiceRiser"/>
    <s v="1&quot;"/>
    <n v="93.999999991148016"/>
    <s v="03434250"/>
    <s v="(P)"/>
    <n v="60"/>
    <n v="60"/>
    <s v="DB 14665"/>
    <d v="2015-09-21T00:00:00"/>
    <s v="2&quot;"/>
    <n v="60"/>
    <s v="(P)"/>
    <s v="03434680"/>
    <x v="0"/>
    <x v="0"/>
  </r>
  <r>
    <n v="2481920"/>
    <s v="    26531434000"/>
    <x v="0"/>
    <n v="20191017"/>
    <n v="14112"/>
    <n v="1079418"/>
    <s v="TwoPoundMeter"/>
    <s v="2&quot;"/>
    <n v="19.408628345846182"/>
    <s v="03332555"/>
    <s v="(P)"/>
    <n v="60"/>
    <n v="60"/>
    <s v="DB 108787"/>
    <d v="2010-08-25T00:00:00"/>
    <s v="2&quot;"/>
    <n v="60"/>
    <s v="(P)"/>
    <s v="03332556"/>
    <x v="0"/>
    <x v="0"/>
  </r>
  <r>
    <n v="3455447"/>
    <s v="    10342531000"/>
    <x v="0"/>
    <n v="20191104"/>
    <n v="10867"/>
    <n v="617657"/>
    <s v="ServiceRiser"/>
    <s v="1&quot;"/>
    <n v="70.155032852904128"/>
    <s v="03199530"/>
    <s v="(P)"/>
    <n v="60"/>
    <n v="60"/>
    <s v="DB 95651"/>
    <d v="2008-01-01T00:00:00"/>
    <s v="2&quot;"/>
    <n v="60"/>
    <s v="(P)"/>
    <s v="03195899"/>
    <x v="0"/>
    <x v="0"/>
  </r>
  <r>
    <n v="354718"/>
    <s v="    13876285000"/>
    <x v="0"/>
    <n v="20191104"/>
    <n v="1265"/>
    <n v="443672"/>
    <s v="TwoPoundMeter"/>
    <s v="1&quot;"/>
    <n v="154.03324895299571"/>
    <s v="03399537"/>
    <s v="(P)"/>
    <n v="45"/>
    <n v="45"/>
    <s v="DB 7272"/>
    <d v="2014-02-27T00:00:00"/>
    <s v="2&quot;"/>
    <n v="45"/>
    <s v="(P)"/>
    <s v="03399535"/>
    <x v="0"/>
    <x v="0"/>
  </r>
  <r>
    <n v="435054"/>
    <s v="    16511162000"/>
    <x v="0"/>
    <n v="20191108"/>
    <n v="13346"/>
    <n v="256103"/>
    <s v="ServiceRiser"/>
    <s v="1&quot;"/>
    <n v="177.51746813969922"/>
    <s v="91006442"/>
    <s v="(P)"/>
    <n v="57"/>
    <n v="57"/>
    <s v="DB 138002"/>
    <d v="2015-02-10T00:00:00"/>
    <s v="2&quot;"/>
    <n v="57"/>
    <s v="(P)"/>
    <s v="03428012"/>
    <x v="0"/>
    <x v="0"/>
  </r>
  <r>
    <n v="2424167"/>
    <s v="    26514999000"/>
    <x v="0"/>
    <n v="20191017"/>
    <n v="27249"/>
    <n v="618141"/>
    <s v="TwoPoundMeter"/>
    <s v="1&quot;"/>
    <n v="20.530464582643592"/>
    <s v="03178243"/>
    <s v="(P)"/>
    <n v="0"/>
    <n v="0"/>
    <s v="DB 273512"/>
    <d v="2008-01-01T00:00:00"/>
    <s v="2&quot;"/>
    <n v="57"/>
    <s v="(P)"/>
    <s v="03205190"/>
    <x v="0"/>
    <x v="0"/>
  </r>
  <r>
    <n v="3615984"/>
    <s v="    14041928000"/>
    <x v="0"/>
    <n v="20191114"/>
    <n v="30671"/>
    <n v="1105019"/>
    <s v="ServiceRiser"/>
    <s v="1&quot;"/>
    <n v="42.743856555970694"/>
    <s v="03335646"/>
    <s v="(P)"/>
    <m/>
    <m/>
    <s v="DB 296379"/>
    <d v="2010-10-11T00:00:00"/>
    <s v="2&quot;"/>
    <n v="57"/>
    <s v="(P)"/>
    <s v="03335642"/>
    <x v="0"/>
    <x v="0"/>
  </r>
  <r>
    <n v="3317998"/>
    <s v="    26562701000"/>
    <x v="0"/>
    <n v="20191024"/>
    <n v="2744"/>
    <n v="3440701"/>
    <s v="ServiceRiser"/>
    <s v="1&quot;"/>
    <n v="37.999999980848777"/>
    <s v="03439248"/>
    <s v="(P)"/>
    <n v="60"/>
    <n v="60"/>
    <s v="DB 8936"/>
    <d v="2015-05-29T00:00:00"/>
    <s v="2&quot;"/>
    <n v="60"/>
    <s v="(P)"/>
    <s v="03434896"/>
    <x v="0"/>
    <x v="0"/>
  </r>
  <r>
    <n v="3692576"/>
    <s v="    26593666000"/>
    <x v="0"/>
    <n v="20191114"/>
    <n v="25878"/>
    <n v="4846465"/>
    <s v="ServiceRiser"/>
    <s v="1&quot;"/>
    <n v="26.300454463624064"/>
    <s v="03547288"/>
    <s v="(P)"/>
    <n v="57"/>
    <n v="57"/>
    <s v="DB 231475"/>
    <d v="2010-04-27T00:00:00"/>
    <s v="2&quot;"/>
    <n v="57"/>
    <s v="(P)"/>
    <s v="03310422"/>
    <x v="0"/>
    <x v="0"/>
  </r>
  <r>
    <n v="20627"/>
    <s v="    01192158000"/>
    <x v="0"/>
    <n v="20191021"/>
    <n v="24046"/>
    <n v="154568"/>
    <s v="ServiceRiser"/>
    <s v="1/2&quot;"/>
    <n v="28.863647661331697"/>
    <s v="99034453"/>
    <s v="(P)"/>
    <n v="57"/>
    <n v="57"/>
    <s v="DB 302084"/>
    <d v="2019-05-26T00:00:00"/>
    <s v="2&quot;"/>
    <n v="57"/>
    <s v="(P)"/>
    <s v="03559913"/>
    <x v="0"/>
    <x v="0"/>
  </r>
  <r>
    <n v="3465056"/>
    <s v="    14051650000"/>
    <x v="0"/>
    <n v="20191017"/>
    <n v="23064"/>
    <n v="188720"/>
    <s v="MultiMeterRiser"/>
    <s v="3/4&quot;"/>
    <n v="5.6624490631789728"/>
    <s v="0"/>
    <s v="(W)"/>
    <n v="0"/>
    <n v="0"/>
    <s v="DB 261323"/>
    <d v="2013-04-12T00:00:00"/>
    <s v="2&quot;"/>
    <n v="57"/>
    <s v="(P)"/>
    <s v="03379665"/>
    <x v="0"/>
    <x v="0"/>
  </r>
  <r>
    <n v="877826"/>
    <s v="    26581083000"/>
    <x v="0"/>
    <n v="20191028"/>
    <n v="17422"/>
    <n v="4573195"/>
    <s v="TwoPoundMeter"/>
    <s v="2&quot;"/>
    <n v="126.00000002138407"/>
    <s v="03508417"/>
    <s v="(P)"/>
    <n v="57"/>
    <n v="57"/>
    <s v="DB 204268"/>
    <d v="2016-06-02T00:00:00"/>
    <s v="4&quot;"/>
    <n v="57"/>
    <s v="(P)"/>
    <s v="03455534"/>
    <x v="2"/>
    <x v="0"/>
  </r>
  <r>
    <n v="2349880"/>
    <s v="    26515533000"/>
    <x v="0"/>
    <n v="20191030"/>
    <n v="10391"/>
    <n v="606070"/>
    <s v="TwoPoundMeter"/>
    <s v="1&quot;"/>
    <n v="84.092218124480695"/>
    <s v="03179730"/>
    <s v="(P)"/>
    <n v="0"/>
    <n v="0"/>
    <s v="DB 90887"/>
    <d v="2008-01-01T00:00:00"/>
    <s v="2&quot;"/>
    <n v="45"/>
    <s v="(P)"/>
    <s v="03179731"/>
    <x v="0"/>
    <x v="0"/>
  </r>
  <r>
    <n v="1731227"/>
    <s v="    25078562000"/>
    <x v="0"/>
    <n v="20191111"/>
    <n v="10952"/>
    <n v="329696"/>
    <s v="ServiceRiser"/>
    <s v="1&quot;"/>
    <n v="193.45574591349634"/>
    <s v="00027820"/>
    <s v="(P)"/>
    <n v="60"/>
    <n v="60"/>
    <s v="DB 99899"/>
    <d v="2011-07-26T00:00:00"/>
    <s v="2&quot;"/>
    <n v="60"/>
    <s v="(P)"/>
    <s v="03345575"/>
    <x v="0"/>
    <x v="0"/>
  </r>
  <r>
    <n v="295171"/>
    <s v="    11295305000"/>
    <x v="0"/>
    <n v="20191030"/>
    <n v="19385"/>
    <n v="288483"/>
    <s v="TwoPoundMeter"/>
    <s v="1/2&quot;"/>
    <n v="86.378595219362822"/>
    <s v="90022660"/>
    <s v="(P)"/>
    <n v="57"/>
    <n v="57"/>
    <s v="DB 138388"/>
    <d v="2017-10-24T00:00:00"/>
    <s v="1&quot;"/>
    <n v="57"/>
    <s v="(P)"/>
    <s v="03516359"/>
    <x v="3"/>
    <x v="0"/>
  </r>
  <r>
    <n v="3270724"/>
    <s v="    26563373000"/>
    <x v="0"/>
    <n v="20191018"/>
    <n v="21516"/>
    <n v="3426291"/>
    <s v="MultiMeterRiser"/>
    <s v="1&quot;"/>
    <n v="240.5866245630985"/>
    <s v="03430858"/>
    <s v="(P)"/>
    <n v="57"/>
    <n v="57"/>
    <s v="DB 137592"/>
    <d v="2012-03-01T00:00:00"/>
    <s v="2&quot;"/>
    <n v="57"/>
    <s v="(P)"/>
    <s v="03353781"/>
    <x v="0"/>
    <x v="0"/>
  </r>
  <r>
    <n v="381572"/>
    <s v="    14803793000"/>
    <x v="0"/>
    <n v="20191113"/>
    <n v="33021"/>
    <n v="16870"/>
    <s v="ServiceRiser"/>
    <s v="1&quot;"/>
    <n v="48.982369784726799"/>
    <s v="96008904"/>
    <s v="(P)"/>
    <n v="60"/>
    <n v="60"/>
    <s v="DB 71905"/>
    <d v="2018-07-02T00:00:00"/>
    <s v="2&quot;"/>
    <n v="60"/>
    <s v="(P)"/>
    <s v="03543474"/>
    <x v="0"/>
    <x v="0"/>
  </r>
  <r>
    <n v="3757940"/>
    <s v="    26591861000"/>
    <x v="0"/>
    <n v="20191018"/>
    <n v="30130"/>
    <n v="4832065"/>
    <s v="TwoPoundMeter"/>
    <s v="2&quot;"/>
    <n v="186.99999997640327"/>
    <s v="03524684"/>
    <s v="(P)"/>
    <n v="57"/>
    <n v="57"/>
    <s v="DB 13619"/>
    <d v="2018-04-25T00:00:00"/>
    <s v="2&quot;"/>
    <n v="57"/>
    <s v="(P)"/>
    <s v="03524685"/>
    <x v="0"/>
    <x v="0"/>
  </r>
  <r>
    <n v="3776082"/>
    <s v="    26590724000"/>
    <x v="0"/>
    <n v="20191023"/>
    <n v="19311"/>
    <n v="4814058"/>
    <s v="ServiceRiser"/>
    <s v="1&quot;"/>
    <n v="198.28122914057843"/>
    <s v="03541580"/>
    <s v="(P)"/>
    <n v="57"/>
    <n v="57"/>
    <s v="DB 297546"/>
    <d v="2011-05-03T00:00:00"/>
    <s v="4&quot;"/>
    <n v="57"/>
    <s v="(P)"/>
    <s v="03343270"/>
    <x v="2"/>
    <x v="0"/>
  </r>
  <r>
    <n v="3484255"/>
    <s v="    26579772000"/>
    <x v="0"/>
    <n v="20191105"/>
    <n v="3201"/>
    <n v="4442776"/>
    <s v="ServiceRiser"/>
    <s v="1&quot;"/>
    <n v="31.999999982218107"/>
    <s v="03503112"/>
    <s v="(P)"/>
    <n v="45"/>
    <n v="45"/>
    <s v="DB 21058"/>
    <d v="2017-09-22T00:00:00"/>
    <s v="1&quot;"/>
    <n v="45"/>
    <s v="(P)"/>
    <s v="03517287"/>
    <x v="3"/>
    <x v="0"/>
  </r>
  <r>
    <n v="3187295"/>
    <s v="    26561477000"/>
    <x v="0"/>
    <n v="20191022"/>
    <n v="4288"/>
    <n v="3444703"/>
    <s v="ServiceRiser"/>
    <s v="1&quot;"/>
    <n v="101.99999999083308"/>
    <s v="03437083"/>
    <s v="(P)"/>
    <n v="60"/>
    <n v="60"/>
    <s v="DB 8159"/>
    <d v="2012-07-27T00:00:00"/>
    <s v="2&quot;"/>
    <n v="60"/>
    <s v="(P)"/>
    <s v="03365219"/>
    <x v="0"/>
    <x v="0"/>
  </r>
  <r>
    <n v="1695555"/>
    <s v="    14232825000"/>
    <x v="0"/>
    <n v="20191018"/>
    <n v="13451"/>
    <n v="2587220"/>
    <s v="ServiceRiser"/>
    <s v="1&quot;"/>
    <n v="14.99999998602553"/>
    <s v="03382880"/>
    <s v="(P)"/>
    <n v="57"/>
    <n v="57"/>
    <s v="DB 138990"/>
    <d v="2013-06-20T00:00:00"/>
    <s v="2&quot;"/>
    <n v="57"/>
    <s v="(P)"/>
    <s v="03382844"/>
    <x v="0"/>
    <x v="0"/>
  </r>
  <r>
    <n v="3350270"/>
    <s v="    26491870000"/>
    <x v="0"/>
    <n v="20191113"/>
    <n v="6111"/>
    <n v="4054733"/>
    <s v="ServiceRiser"/>
    <s v="1&quot;"/>
    <n v="60.00000000409586"/>
    <s v="03475848"/>
    <s v="(P)"/>
    <m/>
    <m/>
    <s v="DB 51542"/>
    <d v="2016-08-17T00:00:00"/>
    <s v="2&quot;"/>
    <n v="45"/>
    <s v="(P)"/>
    <s v="03475849"/>
    <x v="0"/>
    <x v="0"/>
  </r>
  <r>
    <n v="3102097"/>
    <s v="    26353222000"/>
    <x v="0"/>
    <n v="20191030"/>
    <n v="10011"/>
    <n v="3134249"/>
    <s v="TwoPoundMeter"/>
    <s v="1&quot;"/>
    <n v="313.14003265994273"/>
    <s v="03415187"/>
    <s v="(P)"/>
    <n v="60"/>
    <n v="60"/>
    <s v="DB 86777"/>
    <d v="2015-01-21T00:00:00"/>
    <s v="2&quot;"/>
    <n v="60"/>
    <s v="(P)"/>
    <s v="03415447"/>
    <x v="0"/>
    <x v="0"/>
  </r>
  <r>
    <n v="2270385"/>
    <s v="    25114172000"/>
    <x v="0"/>
    <n v="20191021"/>
    <n v="19639"/>
    <n v="279158"/>
    <s v="ServiceRiser"/>
    <s v="1&quot;"/>
    <n v="170.47367698958678"/>
    <s v="02131326"/>
    <s v="(P)"/>
    <n v="57"/>
    <n v="57"/>
    <s v="DB 303322"/>
    <d v="2019-05-24T00:00:00"/>
    <s v="2&quot;"/>
    <n v="57"/>
    <s v="(P)"/>
    <s v="03520676"/>
    <x v="0"/>
    <x v="0"/>
  </r>
  <r>
    <n v="364670"/>
    <s v="    14083100000"/>
    <x v="0"/>
    <n v="20191108"/>
    <n v="13413"/>
    <n v="841786"/>
    <s v="ServiceRiser"/>
    <s v="1/2&quot;"/>
    <n v="86.566459239214709"/>
    <s v="03322046"/>
    <s v="(P)"/>
    <n v="2"/>
    <n v="2"/>
    <s v="DB 127795"/>
    <d v="2010-06-03T00:00:00"/>
    <s v="2&quot;"/>
    <n v="57"/>
    <s v="(P)"/>
    <s v="03301155"/>
    <x v="0"/>
    <x v="0"/>
  </r>
  <r>
    <n v="1027583"/>
    <s v="    11321421000"/>
    <x v="0"/>
    <n v="20191111"/>
    <n v="18202"/>
    <n v="3988329"/>
    <s v="ServiceRiser"/>
    <s v="1&quot;"/>
    <n v="51.925151393227125"/>
    <s v="03460069"/>
    <s v="(P)"/>
    <n v="60"/>
    <n v="60"/>
    <s v="DB 70147"/>
    <d v="2016-04-19T00:00:00"/>
    <s v="2&quot;"/>
    <n v="60"/>
    <s v="(P)"/>
    <s v="03459870"/>
    <x v="0"/>
    <x v="0"/>
  </r>
  <r>
    <n v="3775267"/>
    <s v="    25009389000"/>
    <x v="0"/>
    <n v="20191112"/>
    <n v="20844"/>
    <n v="253059"/>
    <s v="TwoPoundMeter"/>
    <s v="1&quot;"/>
    <n v="85.603752585611588"/>
    <s v="97012337"/>
    <s v="(P)"/>
    <n v="0"/>
    <n v="0"/>
    <s v="DB 297333"/>
    <d v="2011-01-21T00:00:00"/>
    <s v="4&quot;"/>
    <n v="57"/>
    <s v="(P)"/>
    <s v="03338043"/>
    <x v="2"/>
    <x v="0"/>
  </r>
  <r>
    <n v="3539922"/>
    <s v="    10850172000"/>
    <x v="0"/>
    <n v="20191104"/>
    <n v="1784"/>
    <n v="482597"/>
    <s v="MultiMeterRiser"/>
    <s v="1&quot;"/>
    <n v="45.859161377644732"/>
    <s v="03048729"/>
    <s v="(P)"/>
    <n v="0"/>
    <n v="0"/>
    <s v="DB 26557"/>
    <d v="2013-05-06T00:00:00"/>
    <s v="2&quot;"/>
    <n v="45"/>
    <s v="(P)"/>
    <s v="03374713"/>
    <x v="0"/>
    <x v="0"/>
  </r>
  <r>
    <n v="3497685"/>
    <s v="    26320135000"/>
    <x v="0"/>
    <n v="20191111"/>
    <n v="106"/>
    <n v="719362"/>
    <s v="TwoPoundMeter"/>
    <s v="1&quot;"/>
    <n v="93.778040257687437"/>
    <s v="03330021"/>
    <s v="(P)"/>
    <n v="2"/>
    <n v="2"/>
    <s v="DB 14542"/>
    <d v="2010-06-02T00:00:00"/>
    <s v="2&quot;"/>
    <n v="60"/>
    <s v="(P)"/>
    <s v="03330022"/>
    <x v="0"/>
    <x v="0"/>
  </r>
  <r>
    <n v="3775606"/>
    <s v="    26590165000"/>
    <x v="0"/>
    <n v="20191025"/>
    <n v="2091"/>
    <n v="4777258"/>
    <s v="TwoPoundMeter"/>
    <s v="1&quot;"/>
    <n v="15.000000003244816"/>
    <s v="03535985"/>
    <s v="(P)"/>
    <n v="35"/>
    <n v="35"/>
    <s v="DB 33509"/>
    <d v="2018-08-03T00:00:00"/>
    <s v="2&quot;"/>
    <n v="35"/>
    <s v="(P)"/>
    <s v="03535592"/>
    <x v="0"/>
    <x v="0"/>
  </r>
  <r>
    <n v="1193799"/>
    <s v="    17230580000"/>
    <x v="0"/>
    <n v="20191104"/>
    <n v="25263"/>
    <n v="2041890"/>
    <s v="ServiceRiser"/>
    <s v="1&quot;"/>
    <n v="128.97941880352735"/>
    <s v="03353782"/>
    <s v="(P)"/>
    <n v="57"/>
    <n v="57"/>
    <s v="DB 294584"/>
    <d v="2012-07-05T00:00:00"/>
    <s v="1&quot;"/>
    <n v="57"/>
    <s v="(P)"/>
    <s v="03353737"/>
    <x v="3"/>
    <x v="0"/>
  </r>
  <r>
    <n v="3278453"/>
    <s v="    26037627000"/>
    <x v="0"/>
    <n v="20191106"/>
    <n v="9486"/>
    <n v="469323"/>
    <s v="ServiceRiser"/>
    <s v="1&quot;"/>
    <n v="102.75762747497564"/>
    <s v="03044167"/>
    <s v="(P)"/>
    <n v="45"/>
    <n v="45"/>
    <s v="DB 298658"/>
    <d v="2013-07-12T00:00:00"/>
    <s v="2&quot;"/>
    <n v="45"/>
    <s v="(P)"/>
    <s v="03365689"/>
    <x v="0"/>
    <x v="0"/>
  </r>
  <r>
    <n v="296450"/>
    <s v="    11321402000"/>
    <x v="0"/>
    <n v="20191104"/>
    <n v="18339"/>
    <n v="810185"/>
    <s v="ServiceRiser"/>
    <s v="1&quot;"/>
    <n v="132.08059118131712"/>
    <s v="03320346"/>
    <s v="(P)"/>
    <n v="2"/>
    <n v="2"/>
    <s v="DB 70155"/>
    <d v="2010-02-02T00:00:00"/>
    <s v="4&quot;"/>
    <n v="60"/>
    <s v="(P)"/>
    <s v="03320310"/>
    <x v="2"/>
    <x v="0"/>
  </r>
  <r>
    <n v="3237954"/>
    <s v="    09418921000"/>
    <x v="0"/>
    <n v="20191107"/>
    <n v="3782"/>
    <n v="3782704"/>
    <s v="TwoPoundMeter"/>
    <s v="1&quot;"/>
    <n v="23.999999973403501"/>
    <s v="03459643"/>
    <s v="(P)"/>
    <n v="40"/>
    <n v="40"/>
    <s v="DB 8866"/>
    <d v="2016-04-04T00:00:00"/>
    <s v="2&quot;"/>
    <n v="40"/>
    <s v="(P)"/>
    <s v="03463366"/>
    <x v="0"/>
    <x v="0"/>
  </r>
  <r>
    <n v="154108"/>
    <s v="    06253554000"/>
    <x v="0"/>
    <n v="20191024"/>
    <n v="21812"/>
    <n v="3643504"/>
    <s v="GasSupplyMeter"/>
    <s v="2&quot;"/>
    <n v="154.91994418124614"/>
    <s v="03438115"/>
    <s v="(P)"/>
    <n v="57"/>
    <n v="57"/>
    <s v="DB 251996"/>
    <d v="2015-05-14T00:00:00"/>
    <s v="2&quot;"/>
    <n v="57"/>
    <s v="(P)"/>
    <s v="03438106"/>
    <x v="0"/>
    <x v="0"/>
  </r>
  <r>
    <n v="3120352"/>
    <s v="    26548921000"/>
    <x v="0"/>
    <n v="20191112"/>
    <n v="20447"/>
    <n v="3428694"/>
    <s v="ServiceRiser"/>
    <s v="1&quot;"/>
    <n v="14.000000021028995"/>
    <s v="03396513"/>
    <s v="(P)"/>
    <n v="57"/>
    <n v="57"/>
    <s v="DB 257086"/>
    <d v="2014-04-23T00:00:00"/>
    <s v="2&quot;"/>
    <n v="57"/>
    <s v="(P)"/>
    <s v="03396513"/>
    <x v="0"/>
    <x v="0"/>
  </r>
  <r>
    <n v="3392410"/>
    <s v="    26566278000"/>
    <x v="0"/>
    <n v="20191112"/>
    <n v="21124"/>
    <n v="3967528"/>
    <s v="TwoPoundMeter"/>
    <s v="1&quot;"/>
    <n v="63.000000017763711"/>
    <s v="03468809"/>
    <s v="(P)"/>
    <n v="57"/>
    <n v="57"/>
    <s v="DB 257335"/>
    <d v="2009-01-01T00:00:00"/>
    <s v="6&quot;"/>
    <n v="57"/>
    <s v="(P)"/>
    <s v="03003625"/>
    <x v="6"/>
    <x v="0"/>
  </r>
  <r>
    <n v="2583554"/>
    <s v="    09011062000"/>
    <x v="0"/>
    <n v="20191114"/>
    <n v="27506"/>
    <n v="648526"/>
    <s v="ServiceRiser"/>
    <s v="1&quot;"/>
    <n v="33.111964655701165"/>
    <s v="03318818"/>
    <s v="(P)"/>
    <n v="2"/>
    <n v="2"/>
    <s v="DB 231472"/>
    <d v="2009-09-09T00:00:00"/>
    <s v="2&quot;"/>
    <n v="57"/>
    <s v="(P)"/>
    <s v="03318812"/>
    <x v="0"/>
    <x v="0"/>
  </r>
  <r>
    <n v="3361083"/>
    <s v="    11322165000"/>
    <x v="0"/>
    <n v="20191111"/>
    <n v="18230"/>
    <n v="325236"/>
    <s v="ServiceRiser"/>
    <s v="1&quot;"/>
    <n v="66.296077442063762"/>
    <s v="96011486"/>
    <s v="(P)"/>
    <n v="60"/>
    <n v="60"/>
    <s v="DB 71698"/>
    <d v="2016-01-22T00:00:00"/>
    <s v="2&quot;"/>
    <n v="60"/>
    <s v="(P)"/>
    <s v="03459870"/>
    <x v="0"/>
    <x v="0"/>
  </r>
  <r>
    <n v="908315"/>
    <s v="    25053277000"/>
    <x v="0"/>
    <n v="20191106"/>
    <n v="10228"/>
    <n v="346865"/>
    <s v="TwoPoundMeter"/>
    <s v="1/2&quot;"/>
    <n v="221.68181681305683"/>
    <s v="91029816"/>
    <s v="(P)"/>
    <n v="45"/>
    <n v="45"/>
    <s v="DB 105210"/>
    <d v="2012-10-16T00:00:00"/>
    <s v="4&quot;"/>
    <n v="45"/>
    <s v="(P)"/>
    <s v="03352014"/>
    <x v="2"/>
    <x v="0"/>
  </r>
  <r>
    <n v="3600729"/>
    <s v="    26586879000"/>
    <x v="0"/>
    <n v="20191028"/>
    <n v="12740"/>
    <n v="4589997"/>
    <s v="TwoPoundMeter"/>
    <s v="2&quot;"/>
    <n v="621.05853961265916"/>
    <s v="03526728"/>
    <s v="(P)"/>
    <n v="60"/>
    <n v="60"/>
    <s v="DB 125596"/>
    <d v="2008-01-01T00:00:00"/>
    <s v="4&quot;"/>
    <n v="60"/>
    <s v="(P)"/>
    <s v="03177773"/>
    <x v="2"/>
    <x v="0"/>
  </r>
  <r>
    <n v="3665591"/>
    <s v="    26577021000"/>
    <x v="0"/>
    <n v="20191114"/>
    <n v="21668"/>
    <n v="4173145"/>
    <s v="ServiceRiser"/>
    <s v="1&quot;"/>
    <n v="15.645605445326867"/>
    <s v="03492196"/>
    <s v="(P)"/>
    <n v="57"/>
    <n v="57"/>
    <s v="DB 242234"/>
    <d v="2017-02-15T00:00:00"/>
    <s v="2&quot;"/>
    <n v="57"/>
    <s v="(P)"/>
    <s v="03453079"/>
    <x v="0"/>
    <x v="0"/>
  </r>
  <r>
    <n v="2236279"/>
    <s v="    26519803000"/>
    <x v="0"/>
    <n v="20191018"/>
    <n v="6118"/>
    <n v="644944"/>
    <s v="TwoPoundMeter"/>
    <s v="2&quot;"/>
    <n v="333.08563394388472"/>
    <s v="03194308"/>
    <s v="(P)"/>
    <n v="0"/>
    <n v="0"/>
    <s v="DB 50667"/>
    <d v="2009-01-01T00:00:00"/>
    <s v="4&quot;"/>
    <n v="45"/>
    <s v="(P)"/>
    <s v="03194361"/>
    <x v="2"/>
    <x v="0"/>
  </r>
  <r>
    <n v="1768001"/>
    <s v="    21332794000"/>
    <x v="0"/>
    <n v="20191108"/>
    <n v="7492"/>
    <n v="2131524"/>
    <s v="ServiceRiser"/>
    <s v="1&quot;"/>
    <n v="191.35211313716482"/>
    <s v="03361964"/>
    <s v="(P)"/>
    <n v="35"/>
    <n v="35"/>
    <s v="DB 76545"/>
    <d v="2012-08-17T00:00:00"/>
    <s v="4&quot;"/>
    <n v="35"/>
    <s v="(P)"/>
    <s v="03361936"/>
    <x v="2"/>
    <x v="0"/>
  </r>
  <r>
    <n v="3261871"/>
    <s v="    19041643000"/>
    <x v="0"/>
    <n v="20191018"/>
    <n v="12580"/>
    <n v="3631102"/>
    <s v="ServiceRiser"/>
    <s v="1&quot;"/>
    <n v="156.3097070666069"/>
    <s v="03460334"/>
    <s v="(P)"/>
    <n v="57"/>
    <n v="57"/>
    <s v="DB 114140"/>
    <d v="2015-08-07T00:00:00"/>
    <s v="2&quot;"/>
    <n v="57"/>
    <s v="(P)"/>
    <s v="03438253"/>
    <x v="0"/>
    <x v="0"/>
  </r>
  <r>
    <n v="2136234"/>
    <s v="    26437780000"/>
    <x v="0"/>
    <n v="20191024"/>
    <n v="22112"/>
    <n v="501991"/>
    <s v="TwoPoundMeter"/>
    <s v="1&quot;"/>
    <n v="129.99098894976683"/>
    <s v="03089622"/>
    <s v="(P)"/>
    <n v="0"/>
    <n v="0"/>
    <s v="DB 234975"/>
    <d v="2009-01-01T00:00:00"/>
    <s v="2&quot;"/>
    <n v="57"/>
    <s v="(P)"/>
    <s v="03301597"/>
    <x v="0"/>
    <x v="0"/>
  </r>
  <r>
    <n v="21255"/>
    <s v="    01193013000"/>
    <x v="0"/>
    <n v="20191112"/>
    <n v="20258"/>
    <n v="269021"/>
    <s v="ServiceRiser"/>
    <s v="3/4&quot;"/>
    <n v="7.7596844883770117"/>
    <s v="S1046043-37"/>
    <s v="(W)"/>
    <n v="57"/>
    <n v="57"/>
    <s v="DB 256960"/>
    <d v="2013-05-29T00:00:00"/>
    <s v="2&quot;"/>
    <n v="57"/>
    <s v="(P)"/>
    <s v="0"/>
    <x v="0"/>
    <x v="0"/>
  </r>
  <r>
    <n v="816904"/>
    <s v="    20312306000"/>
    <x v="0"/>
    <n v="20191105"/>
    <n v="10931"/>
    <n v="1648659"/>
    <s v="ServiceRiser"/>
    <s v="1&quot;"/>
    <n v="158.70977850405379"/>
    <s v="03351484"/>
    <s v="(P)"/>
    <n v="60"/>
    <n v="60"/>
    <s v="DB 227766"/>
    <d v="2011-10-28T00:00:00"/>
    <s v="2&quot;"/>
    <n v="60"/>
    <s v="(P)"/>
    <s v="03351462"/>
    <x v="0"/>
    <x v="0"/>
  </r>
  <r>
    <n v="364667"/>
    <s v="    14083097000"/>
    <x v="0"/>
    <n v="20191108"/>
    <n v="13424"/>
    <n v="834584"/>
    <s v="ServiceRiser"/>
    <s v="1/2&quot;"/>
    <n v="108.07724521468472"/>
    <s v="03322034"/>
    <s v="(P)"/>
    <n v="57"/>
    <n v="57"/>
    <s v="DB 137432"/>
    <d v="2010-06-03T00:00:00"/>
    <s v="2&quot;"/>
    <n v="57"/>
    <s v="(P)"/>
    <s v="03301155"/>
    <x v="0"/>
    <x v="0"/>
  </r>
  <r>
    <n v="3762386"/>
    <s v="    26598038000"/>
    <x v="0"/>
    <n v="20191023"/>
    <n v="2929"/>
    <n v="5033682"/>
    <s v="TwoPoundMeter"/>
    <s v="1&quot;"/>
    <n v="11.000309913621521"/>
    <s v="03563888"/>
    <s v="(P)"/>
    <n v="45"/>
    <n v="45"/>
    <s v="DB 64562"/>
    <d v="2016-10-17T00:00:00"/>
    <s v="2&quot;"/>
    <n v="45"/>
    <s v="(P)"/>
    <s v="03469949"/>
    <x v="0"/>
    <x v="0"/>
  </r>
  <r>
    <n v="3480593"/>
    <s v="    20233307000"/>
    <x v="0"/>
    <n v="20191105"/>
    <n v="29357"/>
    <n v="75276"/>
    <s v="TwoPoundMeter"/>
    <s v="1&quot;"/>
    <n v="138.95695885732974"/>
    <s v="96017544"/>
    <s v="(P)"/>
    <n v="0"/>
    <n v="0"/>
    <s v="DB 294754"/>
    <d v="2017-03-28T00:00:00"/>
    <s v="2&quot;"/>
    <n v="57"/>
    <s v="(P)"/>
    <s v="03483555"/>
    <x v="0"/>
    <x v="0"/>
  </r>
  <r>
    <n v="340346"/>
    <s v="    13233345000"/>
    <x v="0"/>
    <n v="20191114"/>
    <n v="25324"/>
    <n v="662956"/>
    <s v="ServiceRiser"/>
    <s v="1&quot;"/>
    <n v="27.635564045864413"/>
    <s v="03319448"/>
    <s v="(P)"/>
    <n v="57"/>
    <n v="57"/>
    <s v="DB 233204"/>
    <d v="2010-02-10T00:00:00"/>
    <s v="2&quot;"/>
    <n v="57"/>
    <s v="(P)"/>
    <s v="03319430"/>
    <x v="0"/>
    <x v="0"/>
  </r>
  <r>
    <n v="2961893"/>
    <s v="    26545810000"/>
    <x v="0"/>
    <n v="20191024"/>
    <n v="27616"/>
    <n v="2660039"/>
    <s v="ServiceRiser"/>
    <s v="1&quot;"/>
    <n v="30.000000030615276"/>
    <s v="03380477"/>
    <s v="(P)"/>
    <n v="57"/>
    <n v="57"/>
    <s v="DB 285073"/>
    <d v="2013-10-11T00:00:00"/>
    <s v="2&quot;"/>
    <n v="57"/>
    <s v="(P)"/>
    <s v="03380476"/>
    <x v="0"/>
    <x v="0"/>
  </r>
  <r>
    <n v="284485"/>
    <s v="    11063960000"/>
    <x v="0"/>
    <n v="20191111"/>
    <n v="15643"/>
    <n v="609369"/>
    <s v="TwoPoundMeter"/>
    <s v="1&quot;"/>
    <n v="34.193039579241358"/>
    <s v="96020403"/>
    <s v="(P)"/>
    <n v="0"/>
    <n v="0"/>
    <s v="DB 202172"/>
    <d v="2008-01-01T00:00:00"/>
    <s v="1&quot;"/>
    <n v="57"/>
    <s v="(P)"/>
    <s v="03182752"/>
    <x v="3"/>
    <x v="0"/>
  </r>
  <r>
    <n v="2147572"/>
    <s v="    04856685000"/>
    <x v="0"/>
    <n v="20191104"/>
    <n v="2029"/>
    <n v="441918"/>
    <s v="ServiceRiser"/>
    <s v="1&quot;"/>
    <n v="59.366822174350261"/>
    <s v="96033629"/>
    <s v="(P)"/>
    <n v="45"/>
    <n v="45"/>
    <s v="DB 26570"/>
    <d v="2013-04-22T00:00:00"/>
    <s v="2&quot;"/>
    <n v="45"/>
    <s v="(P)"/>
    <s v="03377792"/>
    <x v="0"/>
    <x v="0"/>
  </r>
  <r>
    <n v="3774747"/>
    <s v="    26596697000"/>
    <x v="0"/>
    <n v="20191018"/>
    <n v="29602"/>
    <n v="4929677"/>
    <s v="TwoPoundMeter"/>
    <s v="1&quot;"/>
    <n v="25.999999996871654"/>
    <s v="03554812"/>
    <s v="(P)"/>
    <n v="57"/>
    <n v="57"/>
    <s v="DB 275947"/>
    <d v="2018-12-10T00:00:00"/>
    <s v="2&quot;"/>
    <n v="57"/>
    <s v="(P)"/>
    <s v="03554809"/>
    <x v="0"/>
    <x v="0"/>
  </r>
  <r>
    <n v="2266234"/>
    <s v="    20233306000"/>
    <x v="0"/>
    <n v="20191105"/>
    <n v="29357"/>
    <n v="75276"/>
    <s v="TwoPoundMeter"/>
    <s v="1&quot;"/>
    <n v="138.95695885732974"/>
    <s v="96017544"/>
    <s v="(P)"/>
    <n v="0"/>
    <n v="0"/>
    <s v="DB 294754"/>
    <d v="2017-03-28T00:00:00"/>
    <s v="2&quot;"/>
    <n v="57"/>
    <s v="(P)"/>
    <s v="03483555"/>
    <x v="0"/>
    <x v="0"/>
  </r>
  <r>
    <n v="547845"/>
    <s v="    11293593000"/>
    <x v="0"/>
    <n v="20191111"/>
    <n v="19600"/>
    <n v="2898113"/>
    <s v="TwoPoundMeter"/>
    <s v="1&quot;"/>
    <n v="120.99999997184813"/>
    <s v="03410530"/>
    <s v="(P)"/>
    <n v="57"/>
    <n v="57"/>
    <s v="DB 139769"/>
    <d v="2014-04-24T00:00:00"/>
    <s v="2&quot;"/>
    <n v="57"/>
    <s v="(P)"/>
    <s v="03410582"/>
    <x v="0"/>
    <x v="0"/>
  </r>
  <r>
    <n v="1577358"/>
    <s v="    06012838000"/>
    <x v="0"/>
    <n v="20191113"/>
    <n v="25546"/>
    <n v="122707"/>
    <s v="MultiMeterRiser"/>
    <s v="1/2&quot;"/>
    <n v="47.060391772702012"/>
    <s v="S1031035-13"/>
    <s v="(P)"/>
    <n v="57"/>
    <n v="57"/>
    <s v="DB 233326"/>
    <d v="2015-01-30T00:00:00"/>
    <s v="2&quot;"/>
    <n v="57"/>
    <s v="(P)"/>
    <s v="03412420"/>
    <x v="0"/>
    <x v="0"/>
  </r>
  <r>
    <n v="2591046"/>
    <s v="    02141298000"/>
    <x v="0"/>
    <n v="20191114"/>
    <n v="28068"/>
    <n v="647450"/>
    <s v="ServiceRiser"/>
    <s v="1&quot;"/>
    <n v="48.537443685680543"/>
    <s v="03311565"/>
    <s v="(P)"/>
    <n v="0"/>
    <n v="0"/>
    <s v="DB 294199"/>
    <d v="2009-01-01T00:00:00"/>
    <s v="2&quot;"/>
    <n v="57"/>
    <s v="(P)"/>
    <s v="03311548"/>
    <x v="0"/>
    <x v="0"/>
  </r>
  <r>
    <n v="3179818"/>
    <s v="    08410800000"/>
    <x v="0"/>
    <n v="20191108"/>
    <n v="5828"/>
    <n v="651688"/>
    <s v="ServiceRiser"/>
    <s v="1&quot;"/>
    <n v="21.532011130065886"/>
    <s v="03314474"/>
    <s v="(P)"/>
    <n v="2"/>
    <n v="2"/>
    <s v="DB 50886"/>
    <d v="2009-09-21T00:00:00"/>
    <s v="2&quot;"/>
    <n v="45"/>
    <s v="(P)"/>
    <s v="03314472"/>
    <x v="0"/>
    <x v="0"/>
  </r>
  <r>
    <n v="763611"/>
    <s v="    25020532000"/>
    <x v="0"/>
    <n v="20191104"/>
    <n v="1975"/>
    <n v="2632434"/>
    <s v="MultiMeterRiser"/>
    <s v="2&quot;"/>
    <n v="28.735963692677316"/>
    <s v="03345640"/>
    <s v="(P)"/>
    <n v="45"/>
    <n v="45"/>
    <s v="DB 26384"/>
    <d v="2011-04-22T00:00:00"/>
    <s v="2&quot;"/>
    <n v="45"/>
    <s v="(P)"/>
    <s v="03341759"/>
    <x v="0"/>
    <x v="0"/>
  </r>
  <r>
    <n v="517212"/>
    <s v="    20052361000"/>
    <x v="0"/>
    <n v="20191112"/>
    <n v="20976"/>
    <n v="253025"/>
    <s v="ServiceRiser"/>
    <s v="1/2&quot;"/>
    <n v="106.09419320538515"/>
    <s v="S1044039-18"/>
    <s v="(P)"/>
    <n v="57"/>
    <n v="0"/>
    <s v="DB 254409"/>
    <d v="2013-05-09T00:00:00"/>
    <s v="1&quot;"/>
    <n v="57"/>
    <s v="(P)"/>
    <s v="03383792"/>
    <x v="3"/>
    <x v="0"/>
  </r>
  <r>
    <n v="3620165"/>
    <s v="    26583324000"/>
    <x v="0"/>
    <n v="20191105"/>
    <n v="7942"/>
    <n v="4626036"/>
    <s v="TwoPoundMeter"/>
    <s v="1&quot;"/>
    <n v="37.999999985061372"/>
    <s v="03512862"/>
    <s v="(P)"/>
    <n v="45"/>
    <n v="45"/>
    <s v="DB 12288"/>
    <d v="2017-10-13T00:00:00"/>
    <s v="2&quot;"/>
    <n v="45"/>
    <s v="(P)"/>
    <s v="03512863"/>
    <x v="0"/>
    <x v="0"/>
  </r>
  <r>
    <n v="1844"/>
    <s v="    01312874000"/>
    <x v="0"/>
    <n v="20191023"/>
    <n v="11247"/>
    <n v="909804"/>
    <s v="ServiceRiser"/>
    <s v="1/2&quot;"/>
    <n v="62.67994001508486"/>
    <s v="03329956"/>
    <s v="(P)"/>
    <m/>
    <m/>
    <s v="DB 67821"/>
    <d v="2010-06-14T00:00:00"/>
    <s v="2&quot;"/>
    <n v="26"/>
    <s v="(P)"/>
    <s v="03329950"/>
    <x v="0"/>
    <x v="0"/>
  </r>
  <r>
    <n v="1635282"/>
    <s v="    26515253000"/>
    <x v="0"/>
    <n v="20191104"/>
    <n v="3293"/>
    <n v="619478"/>
    <s v="TwoPoundMeter"/>
    <s v="1&quot;"/>
    <n v="50.443706132761271"/>
    <s v="03179060"/>
    <s v="(P)"/>
    <n v="0"/>
    <n v="0"/>
    <s v="DB 18294"/>
    <d v="2008-01-01T00:00:00"/>
    <s v="2&quot;"/>
    <n v="45"/>
    <s v="(P)"/>
    <s v="03183025"/>
    <x v="0"/>
    <x v="0"/>
  </r>
  <r>
    <n v="2847338"/>
    <s v="    26539454000"/>
    <x v="0"/>
    <n v="20191021"/>
    <n v="4287"/>
    <n v="2013083"/>
    <s v="TwoPoundMeter"/>
    <s v="1&quot;"/>
    <n v="81.686105364883588"/>
    <s v="03357202"/>
    <s v="(P)"/>
    <n v="60"/>
    <n v="60"/>
    <s v="DB 8159"/>
    <d v="2012-07-27T00:00:00"/>
    <s v="2&quot;"/>
    <n v="60"/>
    <s v="(P)"/>
    <s v="03365219"/>
    <x v="0"/>
    <x v="0"/>
  </r>
  <r>
    <n v="3645755"/>
    <s v="    13600571000"/>
    <x v="0"/>
    <n v="20191114"/>
    <n v="6162"/>
    <n v="698164"/>
    <s v="ServiceRiser"/>
    <s v="1&quot;"/>
    <n v="41.373968363512866"/>
    <s v="03312615"/>
    <s v="(P)"/>
    <n v="2"/>
    <n v="2"/>
    <s v="DB 38439"/>
    <d v="2010-01-13T00:00:00"/>
    <s v="2&quot;"/>
    <n v="60"/>
    <s v="(P)"/>
    <s v="03324033"/>
    <x v="0"/>
    <x v="0"/>
  </r>
  <r>
    <n v="3718485"/>
    <s v="    08471078000"/>
    <x v="0"/>
    <n v="20191018"/>
    <n v="5352"/>
    <n v="5076491"/>
    <s v="TwoPoundMeter"/>
    <s v="1&quot;"/>
    <n v="191.0000000059199"/>
    <s v="03530329"/>
    <s v="(P)"/>
    <n v="45"/>
    <n v="45"/>
    <s v="DB 61658"/>
    <d v="2018-05-21T00:00:00"/>
    <s v="2&quot;"/>
    <n v="45"/>
    <s v="(P)"/>
    <s v="03530279"/>
    <x v="0"/>
    <x v="0"/>
  </r>
  <r>
    <n v="3325309"/>
    <s v="    26570478000"/>
    <x v="0"/>
    <n v="20191111"/>
    <n v="4533"/>
    <n v="3913139"/>
    <s v="ServiceRiser"/>
    <s v="1&quot;"/>
    <n v="125.99999998482353"/>
    <s v="03470385"/>
    <s v="(P)"/>
    <n v="225"/>
    <n v="225"/>
    <s v="DB 43908"/>
    <d v="2011-02-15T00:00:00"/>
    <s v="2&quot;"/>
    <n v="60"/>
    <s v="(P)"/>
    <s v="03339555"/>
    <x v="0"/>
    <x v="0"/>
  </r>
  <r>
    <n v="3736756"/>
    <s v="    26011117000"/>
    <x v="0"/>
    <n v="20191022"/>
    <n v="19093"/>
    <n v="296355"/>
    <s v="ServiceRiser"/>
    <s v="1/2&quot;"/>
    <n v="73.434962855234858"/>
    <s v="03539935"/>
    <s v="(P)"/>
    <n v="57"/>
    <n v="57"/>
    <s v="DB 269966"/>
    <d v="2018-08-20T00:00:00"/>
    <s v="2&quot;"/>
    <n v="57"/>
    <s v="(P)"/>
    <s v="03539904"/>
    <x v="0"/>
    <x v="0"/>
  </r>
  <r>
    <n v="372658"/>
    <s v="    14233109000"/>
    <x v="0"/>
    <n v="20191018"/>
    <n v="13463"/>
    <n v="241939"/>
    <s v="ServiceRiser"/>
    <s v="1&quot;"/>
    <n v="81.939279814560791"/>
    <s v="S1043020-50"/>
    <s v="(P)"/>
    <n v="0"/>
    <n v="0"/>
    <s v="DB 135718"/>
    <d v="2013-06-20T00:00:00"/>
    <s v="2&quot;"/>
    <n v="57"/>
    <s v="(P)"/>
    <s v="03355743"/>
    <x v="0"/>
    <x v="0"/>
  </r>
  <r>
    <n v="699867"/>
    <s v="    25007133000"/>
    <x v="0"/>
    <n v="20191018"/>
    <n v="25335"/>
    <n v="130153"/>
    <s v="ServiceRiser"/>
    <s v="1&quot;"/>
    <n v="234.81027938316618"/>
    <s v="98000108"/>
    <s v="(P)"/>
    <n v="57"/>
    <n v="57"/>
    <s v="DB 264757"/>
    <d v="2013-05-13T00:00:00"/>
    <s v="2&quot;"/>
    <n v="57"/>
    <s v="(P)"/>
    <s v="03378495"/>
    <x v="0"/>
    <x v="0"/>
  </r>
  <r>
    <n v="3724003"/>
    <s v="    26594073000"/>
    <x v="0"/>
    <n v="20191031"/>
    <n v="32700"/>
    <n v="5109688"/>
    <s v="TwoPoundMeter"/>
    <s v="1&quot;"/>
    <n v="153.01370121423415"/>
    <s v="03547110"/>
    <s v="(P)"/>
    <n v="60"/>
    <n v="60"/>
    <s v="DB 79774"/>
    <d v="2018-10-26T00:00:00"/>
    <s v="2&quot;"/>
    <n v="60"/>
    <s v="(W)"/>
    <s v="03557482"/>
    <x v="1"/>
    <x v="0"/>
  </r>
  <r>
    <n v="2460641"/>
    <s v="    04016055000"/>
    <x v="0"/>
    <n v="20191111"/>
    <n v="13007"/>
    <n v="2189129"/>
    <s v="ServiceRiser"/>
    <s v="1&quot;"/>
    <n v="108.60445882042865"/>
    <s v="03360790"/>
    <s v="(P)"/>
    <n v="0"/>
    <n v="0"/>
    <s v="DB 15650"/>
    <d v="2013-05-02T00:00:00"/>
    <s v="1/2&quot;"/>
    <n v="60"/>
    <s v="(P)"/>
    <s v="03381790"/>
    <x v="9"/>
    <x v="0"/>
  </r>
  <r>
    <n v="253702"/>
    <s v="    02857555000"/>
    <x v="0"/>
    <n v="20191029"/>
    <n v="516"/>
    <n v="453380"/>
    <s v="TwoPoundMeter"/>
    <s v="1&quot;"/>
    <n v="41.34589549441931"/>
    <s v="93021503"/>
    <s v="(W)"/>
    <n v="45"/>
    <n v="45"/>
    <s v="DB 36283"/>
    <d v="2018-03-21T00:00:00"/>
    <s v="2&quot;"/>
    <n v="45"/>
    <s v="(P)"/>
    <s v="03532269"/>
    <x v="0"/>
    <x v="0"/>
  </r>
  <r>
    <n v="2715040"/>
    <s v="    09011065000"/>
    <x v="0"/>
    <n v="20191114"/>
    <n v="27486"/>
    <n v="2150733"/>
    <s v="TwoPoundMeter"/>
    <s v="1&quot;"/>
    <n v="149.94209146183286"/>
    <s v="03366640"/>
    <s v="(P)"/>
    <n v="57"/>
    <n v="57"/>
    <s v="DB 231472"/>
    <d v="2009-09-09T00:00:00"/>
    <s v="2&quot;"/>
    <n v="57"/>
    <s v="(P)"/>
    <s v="03318812"/>
    <x v="0"/>
    <x v="0"/>
  </r>
  <r>
    <n v="3742613"/>
    <s v="    26548933000"/>
    <x v="0"/>
    <n v="20191112"/>
    <n v="20448"/>
    <n v="3428695"/>
    <s v="ServiceRiser"/>
    <s v="1&quot;"/>
    <n v="13.791990482704959"/>
    <s v="03396513"/>
    <s v="(P)"/>
    <n v="57"/>
    <n v="57"/>
    <s v="DB 257086"/>
    <d v="2014-04-23T00:00:00"/>
    <s v="2&quot;"/>
    <n v="57"/>
    <s v="(P)"/>
    <s v="03396513"/>
    <x v="0"/>
    <x v="0"/>
  </r>
  <r>
    <n v="1621332"/>
    <s v="    18043151000"/>
    <x v="0"/>
    <n v="20191018"/>
    <n v="12300"/>
    <n v="605326"/>
    <s v="TwoPoundMeter"/>
    <s v="1/2&quot;"/>
    <n v="17.103990810751835"/>
    <s v="95022701"/>
    <s v="(P)"/>
    <n v="57"/>
    <n v="57"/>
    <s v="DB 112508"/>
    <d v="2008-01-01T00:00:00"/>
    <s v="2&quot;"/>
    <n v="57"/>
    <s v="(P)"/>
    <s v="03175183"/>
    <x v="0"/>
    <x v="0"/>
  </r>
  <r>
    <n v="2760850"/>
    <s v="    13472724000"/>
    <x v="0"/>
    <n v="20191112"/>
    <n v="3849"/>
    <n v="1009813"/>
    <s v="ServiceRiser"/>
    <s v="1&quot;"/>
    <n v="96.165184910707893"/>
    <s v="03332968"/>
    <s v="(P)"/>
    <n v="2"/>
    <n v="2"/>
    <s v="DB 44428"/>
    <d v="2010-08-06T00:00:00"/>
    <s v="6&quot;"/>
    <n v="60"/>
    <s v="(P)"/>
    <s v="03332942"/>
    <x v="6"/>
    <x v="0"/>
  </r>
  <r>
    <n v="1367615"/>
    <s v="    25038264000"/>
    <x v="0"/>
    <n v="20191114"/>
    <n v="25375"/>
    <n v="2075102"/>
    <s v="MultiMeterRiser"/>
    <s v="1&quot;"/>
    <n v="19.903437191774778"/>
    <s v="03310965"/>
    <s v="(P)"/>
    <n v="57"/>
    <n v="57"/>
    <s v="DB 233245"/>
    <d v="2010-12-30T00:00:00"/>
    <s v="2&quot;"/>
    <n v="57"/>
    <s v="(P)"/>
    <s v="03310964"/>
    <x v="0"/>
    <x v="0"/>
  </r>
  <r>
    <n v="3383570"/>
    <s v="    08132696000"/>
    <x v="0"/>
    <n v="20191022"/>
    <n v="24269"/>
    <n v="149224"/>
    <s v="ServiceRiser"/>
    <s v="1/2&quot;"/>
    <n v="54.287378496065614"/>
    <s v="0"/>
    <s v="(P)"/>
    <n v="57"/>
    <n v="57"/>
    <s v="DB 231869"/>
    <d v="2012-07-24T00:00:00"/>
    <s v="1&quot;"/>
    <n v="57"/>
    <s v="(P)"/>
    <s v="03364892"/>
    <x v="3"/>
    <x v="0"/>
  </r>
  <r>
    <n v="2895271"/>
    <s v="    06012835000"/>
    <x v="0"/>
    <n v="20191113"/>
    <n v="25546"/>
    <n v="122707"/>
    <s v="MultiMeterRiser"/>
    <s v="1/2&quot;"/>
    <n v="47.060391772702012"/>
    <s v="S1031035-13"/>
    <s v="(P)"/>
    <n v="57"/>
    <n v="57"/>
    <s v="DB 233326"/>
    <d v="2015-01-30T00:00:00"/>
    <s v="2&quot;"/>
    <n v="57"/>
    <s v="(P)"/>
    <s v="03412420"/>
    <x v="0"/>
    <x v="0"/>
  </r>
  <r>
    <n v="3215466"/>
    <s v="    26559136000"/>
    <x v="0"/>
    <n v="20191107"/>
    <n v="7820"/>
    <n v="3313083"/>
    <s v="ServiceRiser"/>
    <s v="1&quot;"/>
    <n v="14.898644085916052"/>
    <s v="03428503"/>
    <s v="(P)"/>
    <n v="45"/>
    <n v="45"/>
    <s v="DB 8132"/>
    <d v="2015-06-08T00:00:00"/>
    <s v="2&quot;"/>
    <n v="45"/>
    <s v="(P)"/>
    <s v="03429289"/>
    <x v="0"/>
    <x v="0"/>
  </r>
  <r>
    <n v="3610172"/>
    <s v="    26587522000"/>
    <x v="0"/>
    <n v="20191112"/>
    <n v="4943"/>
    <n v="4632821"/>
    <s v="TwoPoundMeter"/>
    <s v="1&quot;"/>
    <n v="25.99999999791283"/>
    <s v="03526443"/>
    <s v="(P)"/>
    <n v="55"/>
    <n v="55"/>
    <s v="DB 12332"/>
    <d v="2018-02-15T00:00:00"/>
    <s v="2&quot;"/>
    <n v="55"/>
    <s v="(P)"/>
    <s v="03509721"/>
    <x v="0"/>
    <x v="0"/>
  </r>
  <r>
    <n v="3222293"/>
    <s v="    26514156000"/>
    <x v="0"/>
    <n v="20191111"/>
    <n v="17974"/>
    <n v="611034"/>
    <s v="TwoPoundMeter"/>
    <s v="1&quot;"/>
    <n v="187.98696220105677"/>
    <s v="03176352"/>
    <s v="(P)"/>
    <n v="60"/>
    <n v="60"/>
    <s v="DB 180832"/>
    <d v="2008-01-01T00:00:00"/>
    <s v="2&quot;"/>
    <n v="60"/>
    <s v="(P)"/>
    <s v="03160263"/>
    <x v="0"/>
    <x v="0"/>
  </r>
  <r>
    <n v="2233734"/>
    <s v="    26021220000"/>
    <x v="0"/>
    <n v="20191024"/>
    <n v="2973"/>
    <n v="653247"/>
    <s v="ServiceRiser"/>
    <s v="1&quot;"/>
    <n v="169.16908225409574"/>
    <s v="03317037"/>
    <s v="(P)"/>
    <n v="2"/>
    <n v="2"/>
    <s v="DB 33131"/>
    <d v="2009-09-29T00:00:00"/>
    <s v="2&quot;"/>
    <n v="60"/>
    <s v="(P)"/>
    <s v="03317040"/>
    <x v="0"/>
    <x v="0"/>
  </r>
  <r>
    <n v="164329"/>
    <s v="    07411006000"/>
    <x v="0"/>
    <n v="20191017"/>
    <n v="5675"/>
    <n v="2311957"/>
    <s v="ServiceRiser"/>
    <s v="1/2&quot;"/>
    <n v="24.424824494724433"/>
    <s v="03380594"/>
    <s v="(P)"/>
    <n v="45"/>
    <n v="45"/>
    <s v="DB 50957"/>
    <d v="2013-10-23T00:00:00"/>
    <s v="2&quot;"/>
    <n v="45"/>
    <s v="(P)"/>
    <s v="03380465"/>
    <x v="0"/>
    <x v="0"/>
  </r>
  <r>
    <n v="3563134"/>
    <s v="    26568764000"/>
    <x v="0"/>
    <n v="20191028"/>
    <n v="13957"/>
    <n v="3751535"/>
    <s v="MultiMeterRiser"/>
    <s v="1&quot;"/>
    <n v="46.999999996896946"/>
    <s v="03458371"/>
    <s v="(P)"/>
    <n v="60"/>
    <n v="60"/>
    <s v="DB 8825"/>
    <d v="2012-09-24T00:00:00"/>
    <s v="2&quot;"/>
    <n v="60"/>
    <s v="(P)"/>
    <s v="03367870"/>
    <x v="0"/>
    <x v="0"/>
  </r>
  <r>
    <n v="3481334"/>
    <s v="    26580761000"/>
    <x v="0"/>
    <n v="20191112"/>
    <n v="21110"/>
    <n v="3969979"/>
    <s v="TwoPoundMeter"/>
    <s v="1&quot;"/>
    <n v="13.000000001835009"/>
    <s v="03468805"/>
    <s v="(P)"/>
    <n v="57"/>
    <n v="57"/>
    <s v="DB 257077"/>
    <d v="2016-03-11T00:00:00"/>
    <s v="1&quot;"/>
    <n v="57"/>
    <s v="(P)"/>
    <s v="03452658"/>
    <x v="3"/>
    <x v="0"/>
  </r>
  <r>
    <n v="3166052"/>
    <s v="    09360580000"/>
    <x v="0"/>
    <n v="20191107"/>
    <n v="8096"/>
    <n v="3693905"/>
    <s v="ServiceRiser"/>
    <s v="1&quot;"/>
    <n v="39.862059077832498"/>
    <s v="03461916"/>
    <s v="(P)"/>
    <n v="45"/>
    <n v="45"/>
    <s v="DB 82768"/>
    <d v="2015-11-12T00:00:00"/>
    <s v="2&quot;"/>
    <n v="45"/>
    <s v="(P)"/>
    <s v="03454431"/>
    <x v="0"/>
    <x v="0"/>
  </r>
  <r>
    <n v="2430286"/>
    <s v="    26334602000"/>
    <x v="0"/>
    <n v="20191104"/>
    <n v="1663"/>
    <n v="1040216"/>
    <s v="ServiceRiser"/>
    <s v="1&quot;"/>
    <n v="21.313564522122174"/>
    <s v="03336566"/>
    <s v="(W)"/>
    <n v="2"/>
    <n v="2"/>
    <s v="DB 21693"/>
    <d v="2010-12-06T00:00:00"/>
    <s v="1&quot;"/>
    <n v="45"/>
    <s v="(W)"/>
    <s v="03336569"/>
    <x v="4"/>
    <x v="0"/>
  </r>
  <r>
    <n v="3352062"/>
    <s v="    26568103000"/>
    <x v="0"/>
    <n v="20191024"/>
    <n v="11734"/>
    <n v="3707905"/>
    <s v="ServiceRiser"/>
    <s v="1&quot;"/>
    <n v="33.000000008257565"/>
    <s v="03458926"/>
    <s v="(P)"/>
    <n v="60"/>
    <n v="60"/>
    <s v="DB 68337"/>
    <d v="2016-02-22T00:00:00"/>
    <s v="2&quot;"/>
    <n v="60"/>
    <s v="(P)"/>
    <s v="03459969"/>
    <x v="0"/>
    <x v="0"/>
  </r>
  <r>
    <n v="2461301"/>
    <s v="    03311455000"/>
    <x v="0"/>
    <n v="20191028"/>
    <n v="9045"/>
    <n v="1294637"/>
    <s v="ServiceRiser"/>
    <s v="1&quot;"/>
    <n v="195.51237319401466"/>
    <s v="03331933"/>
    <s v="(P)"/>
    <n v="60"/>
    <n v="60"/>
    <s v="DB 271049"/>
    <d v="2011-01-07T00:00:00"/>
    <s v="4&quot;"/>
    <n v="60"/>
    <s v="(P)"/>
    <s v="03328113"/>
    <x v="2"/>
    <x v="0"/>
  </r>
  <r>
    <n v="3448414"/>
    <s v="    26518680000"/>
    <x v="0"/>
    <n v="20191024"/>
    <n v="19630"/>
    <n v="650598"/>
    <s v="ServiceRiser"/>
    <s v="1&quot;"/>
    <n v="33.206826626195621"/>
    <s v="03190695"/>
    <s v="(P)"/>
    <n v="2"/>
    <n v="2"/>
    <s v="DB 128115"/>
    <d v="2008-01-01T00:00:00"/>
    <s v="1&quot;"/>
    <n v="57"/>
    <s v="(P)"/>
    <s v="03200543"/>
    <x v="3"/>
    <x v="0"/>
  </r>
  <r>
    <n v="2464492"/>
    <s v="    26563067000"/>
    <x v="0"/>
    <n v="20191108"/>
    <n v="13075"/>
    <n v="3606308"/>
    <s v="ServiceRiser"/>
    <s v="1&quot;"/>
    <n v="31.999999993854029"/>
    <s v="03442883"/>
    <s v="(P)"/>
    <n v="60"/>
    <n v="60"/>
    <s v="DB 128118"/>
    <d v="2009-11-10T00:00:00"/>
    <s v="4&quot;"/>
    <n v="60"/>
    <s v="(P)"/>
    <s v="03313663"/>
    <x v="2"/>
    <x v="0"/>
  </r>
  <r>
    <n v="2077758"/>
    <s v="    26518613000"/>
    <x v="0"/>
    <n v="20191017"/>
    <n v="5832"/>
    <n v="650597"/>
    <s v="TwoPoundMeter"/>
    <s v="1&quot;"/>
    <n v="25.840332016549294"/>
    <s v="03190691"/>
    <s v="(P)"/>
    <n v="60"/>
    <n v="2"/>
    <s v="DB 37623"/>
    <d v="2008-01-01T00:00:00"/>
    <s v="2&quot;"/>
    <n v="60"/>
    <s v="(P)"/>
    <s v="03179249"/>
    <x v="0"/>
    <x v="0"/>
  </r>
  <r>
    <n v="2259046"/>
    <s v="    25053251000"/>
    <x v="0"/>
    <n v="20191105"/>
    <n v="9250"/>
    <n v="652887"/>
    <s v="TwoPoundMeter"/>
    <s v="1&quot;"/>
    <n v="19.232161802026642"/>
    <s v="03311403"/>
    <s v="(W)"/>
    <n v="2"/>
    <n v="2"/>
    <s v="DB 5666"/>
    <d v="2009-04-28T00:00:00"/>
    <s v="2&quot;"/>
    <n v="45"/>
    <s v="(W)"/>
    <s v="03301790"/>
    <x v="1"/>
    <x v="0"/>
  </r>
  <r>
    <n v="3769772"/>
    <s v="    26590197000"/>
    <x v="0"/>
    <n v="20191104"/>
    <n v="18613"/>
    <n v="4617595"/>
    <s v="TwoPoundMeter"/>
    <s v="1&quot;"/>
    <n v="35.41224443312791"/>
    <s v="03536237"/>
    <s v="(P)"/>
    <n v="60"/>
    <n v="60"/>
    <s v="DB 12210"/>
    <d v="2018-04-10T00:00:00"/>
    <s v="2&quot;"/>
    <n v="60"/>
    <s v="(P)"/>
    <s v="03536888"/>
    <x v="0"/>
    <x v="0"/>
  </r>
  <r>
    <n v="364685"/>
    <s v="    14083115000"/>
    <x v="0"/>
    <n v="20191108"/>
    <n v="21281"/>
    <n v="242056"/>
    <s v="TwoPoundMeter"/>
    <s v="1&quot;"/>
    <n v="62.368088584171268"/>
    <s v="93016974"/>
    <s v="(P)"/>
    <n v="2"/>
    <n v="2"/>
    <s v="DB 137431"/>
    <d v="2010-06-03T00:00:00"/>
    <s v="2&quot;"/>
    <n v="57"/>
    <s v="(P)"/>
    <s v="03301155"/>
    <x v="0"/>
    <x v="0"/>
  </r>
  <r>
    <n v="12710"/>
    <s v="    01852449000"/>
    <x v="0"/>
    <n v="20191029"/>
    <n v="378"/>
    <n v="913807"/>
    <s v="ServiceRiser"/>
    <s v="1/2&quot;"/>
    <n v="20.88034407045328"/>
    <s v="03317410"/>
    <s v="(P)"/>
    <n v="45"/>
    <n v="45"/>
    <s v="DB 34327"/>
    <d v="2010-03-02T00:00:00"/>
    <s v="2&quot;"/>
    <n v="45"/>
    <s v="(P)"/>
    <s v="03316893"/>
    <x v="0"/>
    <x v="0"/>
  </r>
  <r>
    <n v="3283380"/>
    <s v="    26566393000"/>
    <x v="0"/>
    <n v="20191113"/>
    <n v="15752"/>
    <n v="3767917"/>
    <s v="ServiceRiser"/>
    <s v="1&quot;"/>
    <n v="600.3482615661128"/>
    <s v="03458538"/>
    <s v="(P)"/>
    <n v="57"/>
    <n v="57"/>
    <s v="DB 224511"/>
    <d v="2011-11-14T00:00:00"/>
    <s v="2&quot;"/>
    <n v="57"/>
    <s v="(P)"/>
    <s v="03352126"/>
    <x v="0"/>
    <x v="0"/>
  </r>
  <r>
    <n v="3369201"/>
    <s v="    26574285000"/>
    <x v="0"/>
    <n v="20191114"/>
    <n v="31892"/>
    <n v="3985939"/>
    <s v="ServiceRiser"/>
    <s v="2&quot;"/>
    <n v="72.000000005522978"/>
    <s v="03479815"/>
    <s v="(P)"/>
    <n v="57"/>
    <n v="57"/>
    <s v="DB 9407"/>
    <d v="2016-09-07T00:00:00"/>
    <s v="2&quot;"/>
    <n v="57"/>
    <s v="(P)"/>
    <s v="03480335"/>
    <x v="0"/>
    <x v="0"/>
  </r>
  <r>
    <n v="3268281"/>
    <s v="    11321639000"/>
    <x v="0"/>
    <n v="20191111"/>
    <n v="18182"/>
    <n v="4097534"/>
    <s v="ServiceRiser"/>
    <s v="1&quot;"/>
    <n v="17.801647301269"/>
    <s v="03460074"/>
    <s v="(P)"/>
    <n v="60"/>
    <n v="60"/>
    <s v="DB 295819"/>
    <d v="2016-01-25T00:00:00"/>
    <s v="2&quot;"/>
    <n v="60"/>
    <s v="(P)"/>
    <s v="03459870"/>
    <x v="0"/>
    <x v="0"/>
  </r>
  <r>
    <n v="3604316"/>
    <s v="    26577017000"/>
    <x v="0"/>
    <n v="20191114"/>
    <n v="21656"/>
    <n v="4173146"/>
    <s v="ServiceRiser"/>
    <s v="1&quot;"/>
    <n v="13.333063772739894"/>
    <s v="03492194"/>
    <s v="(P)"/>
    <n v="57"/>
    <n v="57"/>
    <s v="DB 242234"/>
    <d v="2017-02-15T00:00:00"/>
    <s v="2&quot;"/>
    <n v="57"/>
    <s v="(P)"/>
    <s v="03453079"/>
    <x v="0"/>
    <x v="0"/>
  </r>
  <r>
    <n v="3353363"/>
    <s v="    26572061000"/>
    <x v="0"/>
    <n v="20191023"/>
    <n v="2953"/>
    <n v="4092337"/>
    <s v="ServiceRiser"/>
    <s v="1&quot;"/>
    <n v="50.000000011474256"/>
    <s v="03476479"/>
    <s v="(P)"/>
    <n v="45"/>
    <n v="45"/>
    <s v="DB 33364"/>
    <d v="2016-10-17T00:00:00"/>
    <s v="2&quot;"/>
    <n v="45"/>
    <s v="(P)"/>
    <s v="03469949"/>
    <x v="0"/>
    <x v="0"/>
  </r>
  <r>
    <n v="3540534"/>
    <s v="    20233302000"/>
    <x v="0"/>
    <n v="20191104"/>
    <n v="28834"/>
    <n v="4866862"/>
    <s v="TwoPoundMeter"/>
    <s v="2&quot;"/>
    <n v="12.00000001167866"/>
    <s v="03516932"/>
    <s v="(W)"/>
    <n v="57"/>
    <n v="57"/>
    <s v="DB 13871"/>
    <d v="2017-09-19T00:00:00"/>
    <s v="2&quot;"/>
    <n v="57"/>
    <s v="(P)"/>
    <s v="03517173"/>
    <x v="0"/>
    <x v="0"/>
  </r>
  <r>
    <n v="323470"/>
    <s v="    12484137000"/>
    <x v="0"/>
    <n v="20191112"/>
    <n v="4975"/>
    <n v="3037807"/>
    <s v="ServiceRiser"/>
    <s v="2&quot;"/>
    <n v="43.855921550908796"/>
    <s v="03416011"/>
    <s v="(P)"/>
    <n v="55"/>
    <n v="55"/>
    <s v="DB 40564"/>
    <d v="2014-10-24T00:00:00"/>
    <s v="2&quot;"/>
    <n v="55"/>
    <s v="(P)"/>
    <s v="03416009"/>
    <x v="0"/>
    <x v="0"/>
  </r>
  <r>
    <n v="3659491"/>
    <s v="    26592536000"/>
    <x v="0"/>
    <n v="20191112"/>
    <n v="33240"/>
    <n v="4715230"/>
    <s v="ServiceRiser"/>
    <s v="1&quot;"/>
    <n v="113.00000003622708"/>
    <s v="03486926"/>
    <s v="(P)"/>
    <n v="60"/>
    <n v="60"/>
    <s v="DB 12766"/>
    <d v="2018-03-01T00:00:00"/>
    <s v="2&quot;"/>
    <n v="60"/>
    <s v="(P)"/>
    <s v="03487225"/>
    <x v="0"/>
    <x v="0"/>
  </r>
  <r>
    <n v="892510"/>
    <s v="    25049485000"/>
    <x v="0"/>
    <n v="20191028"/>
    <n v="17359"/>
    <n v="44333"/>
    <s v="TwoPoundMeter"/>
    <s v="1&quot;"/>
    <n v="293.54415404601315"/>
    <s v="99024722"/>
    <s v="(P)"/>
    <n v="57"/>
    <n v="57"/>
    <s v="DB 202352"/>
    <d v="2015-08-12T00:00:00"/>
    <s v="6&quot;"/>
    <n v="57"/>
    <s v="(P)"/>
    <s v="03442954"/>
    <x v="6"/>
    <x v="0"/>
  </r>
  <r>
    <n v="54499"/>
    <s v="    03413293000"/>
    <x v="0"/>
    <n v="20191021"/>
    <n v="3874"/>
    <n v="802585"/>
    <s v="ServiceRiser"/>
    <s v="1/2&quot;"/>
    <n v="97.17069338213814"/>
    <s v="03324749"/>
    <s v="(P)"/>
    <n v="35"/>
    <n v="35"/>
    <s v="DB 54384"/>
    <d v="2010-04-09T00:00:00"/>
    <s v="4&quot;"/>
    <n v="35"/>
    <s v="(P)"/>
    <s v="03301400"/>
    <x v="2"/>
    <x v="0"/>
  </r>
  <r>
    <n v="3742612"/>
    <s v="    26548932000"/>
    <x v="0"/>
    <n v="20191112"/>
    <n v="20448"/>
    <n v="3428695"/>
    <s v="ServiceRiser"/>
    <s v="1&quot;"/>
    <n v="13.791990482704959"/>
    <s v="03396513"/>
    <s v="(P)"/>
    <n v="57"/>
    <n v="57"/>
    <s v="DB 257086"/>
    <d v="2014-04-23T00:00:00"/>
    <s v="2&quot;"/>
    <n v="57"/>
    <s v="(P)"/>
    <s v="03396513"/>
    <x v="0"/>
    <x v="0"/>
  </r>
  <r>
    <n v="2703344"/>
    <s v="    26537108000"/>
    <x v="0"/>
    <n v="20191112"/>
    <n v="21043"/>
    <n v="1943460"/>
    <s v="ServiceRiser"/>
    <s v="1&quot;"/>
    <n v="170.00000003913652"/>
    <s v="03350263"/>
    <s v="(P)"/>
    <n v="57"/>
    <n v="57"/>
    <s v="DB 256904"/>
    <d v="2010-11-09T00:00:00"/>
    <s v="2&quot;"/>
    <n v="57"/>
    <s v="(P)"/>
    <s v="03335603"/>
    <x v="0"/>
    <x v="0"/>
  </r>
  <r>
    <n v="3580751"/>
    <s v="    13851873000"/>
    <x v="0"/>
    <n v="20191104"/>
    <n v="1975"/>
    <n v="2632434"/>
    <s v="MultiMeterRiser"/>
    <s v="2&quot;"/>
    <n v="28.735963692677316"/>
    <s v="03345640"/>
    <s v="(P)"/>
    <n v="45"/>
    <n v="45"/>
    <s v="DB 26384"/>
    <d v="2011-04-22T00:00:00"/>
    <s v="2&quot;"/>
    <n v="45"/>
    <s v="(P)"/>
    <s v="03341759"/>
    <x v="0"/>
    <x v="0"/>
  </r>
  <r>
    <n v="2106471"/>
    <s v="    26522108000"/>
    <x v="0"/>
    <n v="20191029"/>
    <n v="32306"/>
    <n v="652502"/>
    <s v="TwoPoundMeter"/>
    <s v="2&quot;"/>
    <n v="31.972784240437978"/>
    <s v="03300623"/>
    <s v="(P)"/>
    <n v="2"/>
    <n v="2"/>
    <s v="DB 278274"/>
    <d v="2008-01-01T00:00:00"/>
    <s v="2&quot;"/>
    <n v="57"/>
    <s v="(P)"/>
    <s v="03300254"/>
    <x v="0"/>
    <x v="0"/>
  </r>
  <r>
    <n v="1804728"/>
    <s v="    26468093000"/>
    <x v="0"/>
    <n v="20191018"/>
    <n v="12593"/>
    <n v="3628703"/>
    <s v="ServiceRiser"/>
    <s v="1&quot;"/>
    <n v="25.699077909774402"/>
    <s v="03438254"/>
    <s v="(P)"/>
    <n v="57"/>
    <n v="57"/>
    <s v="DB 114140"/>
    <d v="2015-08-07T00:00:00"/>
    <s v="2&quot;"/>
    <n v="57"/>
    <s v="(P)"/>
    <s v="03438253"/>
    <x v="0"/>
    <x v="0"/>
  </r>
  <r>
    <n v="2564670"/>
    <s v="    26524305000"/>
    <x v="0"/>
    <n v="20191104"/>
    <n v="28313"/>
    <n v="648882"/>
    <s v="TwoPoundMeter"/>
    <s v="2&quot;"/>
    <n v="34.792679261987722"/>
    <s v="03321084"/>
    <s v="(P)"/>
    <n v="2"/>
    <n v="2"/>
    <s v="DB 294529"/>
    <d v="2009-10-21T00:00:00"/>
    <s v="2&quot;"/>
    <n v="57"/>
    <s v="(P)"/>
    <s v="03318557"/>
    <x v="0"/>
    <x v="0"/>
  </r>
  <r>
    <n v="3090440"/>
    <s v="    26558604000"/>
    <x v="0"/>
    <n v="20191028"/>
    <n v="9079"/>
    <n v="3231092"/>
    <s v="TwoPoundMeter"/>
    <s v="1&quot;"/>
    <n v="458.55361391710898"/>
    <s v="03426802"/>
    <s v="(P)"/>
    <n v="60"/>
    <n v="60"/>
    <s v="DB 271049"/>
    <d v="2011-01-07T00:00:00"/>
    <s v="4&quot;"/>
    <n v="60"/>
    <s v="(P)"/>
    <s v="03328113"/>
    <x v="2"/>
    <x v="0"/>
  </r>
  <r>
    <n v="3718991"/>
    <s v="    26588579000"/>
    <x v="0"/>
    <n v="20191018"/>
    <n v="29573"/>
    <n v="4792457"/>
    <s v="MultiMeterRiser"/>
    <s v="1&quot;"/>
    <n v="11.007549422591284"/>
    <s v="03531657"/>
    <s v="(P)"/>
    <n v="57"/>
    <n v="57"/>
    <s v="DB 275941"/>
    <d v="2018-05-11T00:00:00"/>
    <s v="2&quot;"/>
    <n v="57"/>
    <s v="(P)"/>
    <s v="03531655"/>
    <x v="0"/>
    <x v="0"/>
  </r>
  <r>
    <n v="3728144"/>
    <s v="    26592523000"/>
    <x v="0"/>
    <n v="20191112"/>
    <n v="33239"/>
    <n v="4715229"/>
    <s v="ServiceRiser"/>
    <s v="1&quot;"/>
    <n v="54.000000007689373"/>
    <s v="03486925"/>
    <s v="(P)"/>
    <n v="60"/>
    <n v="60"/>
    <s v="DB 12766"/>
    <d v="2018-03-01T00:00:00"/>
    <s v="2&quot;"/>
    <n v="60"/>
    <s v="(P)"/>
    <s v="03487225"/>
    <x v="0"/>
    <x v="0"/>
  </r>
  <r>
    <n v="3158881"/>
    <s v="    26552672000"/>
    <x v="0"/>
    <n v="20191021"/>
    <n v="24864"/>
    <n v="3565902"/>
    <s v="ServiceRiser"/>
    <s v="1/2&quot;"/>
    <n v="20.000000062948683"/>
    <s v="03437095"/>
    <s v="(P)"/>
    <n v="57"/>
    <n v="57"/>
    <s v="DB 269327"/>
    <d v="2015-06-11T00:00:00"/>
    <s v="1&quot;"/>
    <n v="57"/>
    <s v="(P)"/>
    <s v="03437094"/>
    <x v="3"/>
    <x v="0"/>
  </r>
  <r>
    <n v="32371"/>
    <s v="    02412637000"/>
    <x v="0"/>
    <n v="20191017"/>
    <n v="5544"/>
    <n v="647756"/>
    <s v="ServiceRiser"/>
    <s v="1/2&quot;"/>
    <n v="134.27917842120564"/>
    <s v="03318890"/>
    <s v="(P)"/>
    <n v="0"/>
    <n v="0"/>
    <s v="HP 12"/>
    <d v="2009-01-01T00:00:00"/>
    <s v="6-5/8&quot;"/>
    <n v="225"/>
    <s v="(W)"/>
    <s v="03314354"/>
    <x v="7"/>
    <x v="0"/>
  </r>
  <r>
    <n v="1500545"/>
    <s v="    07556626000"/>
    <x v="0"/>
    <n v="20191028"/>
    <n v="13952"/>
    <n v="6350"/>
    <s v="ServiceRiser"/>
    <s v="1&quot;"/>
    <n v="184.60285833589424"/>
    <s v="93038462"/>
    <s v="(P)"/>
    <n v="0"/>
    <n v="0"/>
    <s v="DB 300136"/>
    <d v="2010-04-30T00:00:00"/>
    <s v="4&quot;"/>
    <n v="60"/>
    <s v="(P)"/>
    <s v="03327295"/>
    <x v="2"/>
    <x v="0"/>
  </r>
  <r>
    <n v="355312"/>
    <s v="    13890979000"/>
    <x v="0"/>
    <n v="20191106"/>
    <n v="3645"/>
    <n v="425021"/>
    <s v="ServiceRiser"/>
    <s v="1/2&quot;"/>
    <n v="124.51396203234309"/>
    <s v="98020608"/>
    <s v="(P)"/>
    <n v="60"/>
    <n v="60"/>
    <s v="DB 20870"/>
    <d v="2014-07-10T00:00:00"/>
    <s v="2&quot;"/>
    <n v="60"/>
    <s v="(P)"/>
    <s v="03408555"/>
    <x v="0"/>
    <x v="0"/>
  </r>
  <r>
    <n v="3419195"/>
    <s v="    26577203000"/>
    <x v="0"/>
    <n v="20191112"/>
    <n v="21124"/>
    <n v="3967528"/>
    <s v="TwoPoundMeter"/>
    <s v="1&quot;"/>
    <n v="63.000000017763711"/>
    <s v="03468809"/>
    <s v="(P)"/>
    <n v="57"/>
    <n v="57"/>
    <s v="DB 257335"/>
    <d v="2009-01-01T00:00:00"/>
    <s v="6&quot;"/>
    <n v="57"/>
    <s v="(P)"/>
    <s v="03003625"/>
    <x v="6"/>
    <x v="0"/>
  </r>
  <r>
    <n v="373258"/>
    <s v="    14320067000"/>
    <x v="0"/>
    <n v="20191106"/>
    <n v="8134"/>
    <n v="371476"/>
    <s v="TwoPoundMeter"/>
    <s v="1&quot;"/>
    <n v="223.60799097441932"/>
    <s v="92018809"/>
    <s v="(P)"/>
    <n v="45"/>
    <n v="45"/>
    <s v="DB 93047"/>
    <d v="2014-07-25T00:00:00"/>
    <s v="2&quot;"/>
    <n v="60"/>
    <s v="(P)"/>
    <s v="03403096"/>
    <x v="0"/>
    <x v="0"/>
  </r>
  <r>
    <n v="2964909"/>
    <s v="    06312469000"/>
    <x v="0"/>
    <n v="20191108"/>
    <n v="8130"/>
    <n v="2459184"/>
    <s v="ServiceRiser"/>
    <s v="1&quot;"/>
    <n v="41.000000009421584"/>
    <s v="03371236"/>
    <s v="(P)"/>
    <n v="45"/>
    <n v="45"/>
    <s v="DB 93016"/>
    <d v="2013-05-20T00:00:00"/>
    <s v="2&quot;"/>
    <n v="45"/>
    <s v="(P)"/>
    <s v="03370818"/>
    <x v="0"/>
    <x v="0"/>
  </r>
  <r>
    <n v="3085672"/>
    <s v="    26557262000"/>
    <x v="0"/>
    <n v="20191024"/>
    <n v="11902"/>
    <n v="3193876"/>
    <s v="ServiceRiser"/>
    <s v="1&quot;"/>
    <n v="31.385398353774661"/>
    <s v="03424384"/>
    <s v="(P)"/>
    <n v="35"/>
    <n v="35"/>
    <s v="DB 271228"/>
    <d v="2017-03-09T00:00:00"/>
    <s v="2&quot;"/>
    <n v="35"/>
    <s v="(P)"/>
    <s v="03488230"/>
    <x v="0"/>
    <x v="0"/>
  </r>
  <r>
    <n v="3639702"/>
    <s v="    16858544000"/>
    <x v="0"/>
    <n v="20191101"/>
    <n v="765"/>
    <n v="1597058"/>
    <s v="ServiceRiser"/>
    <s v="1/2&quot;"/>
    <n v="36.000000006835094"/>
    <s v="03343418"/>
    <s v="(P)"/>
    <n v="45"/>
    <n v="45"/>
    <s v="DB 10938"/>
    <d v="2011-08-17T00:00:00"/>
    <s v="2&quot;"/>
    <n v="45"/>
    <s v="(P)"/>
    <s v="03348522"/>
    <x v="0"/>
    <x v="0"/>
  </r>
  <r>
    <n v="3380400"/>
    <s v="    26574778000"/>
    <x v="0"/>
    <n v="20191018"/>
    <n v="29591"/>
    <n v="4065537"/>
    <s v="ServiceRiser"/>
    <s v="1&quot;"/>
    <n v="40.000000021100249"/>
    <s v="03481383"/>
    <s v="(P)"/>
    <n v="57"/>
    <n v="57"/>
    <s v="DB 9626"/>
    <d v="2016-10-21T00:00:00"/>
    <s v="2&quot;"/>
    <n v="57"/>
    <s v="(P)"/>
    <s v="03481379"/>
    <x v="0"/>
    <x v="0"/>
  </r>
  <r>
    <n v="3326897"/>
    <s v="    26361383000"/>
    <x v="0"/>
    <n v="20191111"/>
    <n v="259"/>
    <n v="965404"/>
    <s v="ServiceRiser"/>
    <s v="1&quot;"/>
    <n v="89.832235162945892"/>
    <s v="03326524"/>
    <s v="(P)"/>
    <n v="2"/>
    <n v="2"/>
    <s v="DB 37158"/>
    <d v="2010-05-17T00:00:00"/>
    <s v="4&quot;"/>
    <n v="60"/>
    <s v="(P)"/>
    <s v="03326526"/>
    <x v="2"/>
    <x v="0"/>
  </r>
  <r>
    <n v="2834217"/>
    <s v="    26546301000"/>
    <x v="0"/>
    <n v="20191104"/>
    <n v="2371"/>
    <n v="439882"/>
    <s v="ServiceRiser"/>
    <s v="3/4&quot;"/>
    <n v="93.193636780857645"/>
    <s v="S2232019-17"/>
    <s v="(W)"/>
    <n v="60"/>
    <n v="60"/>
    <s v="DB 300026"/>
    <d v="2008-01-01T00:00:00"/>
    <s v="2&quot;"/>
    <n v="60"/>
    <s v="(P)"/>
    <s v="03198185"/>
    <x v="0"/>
    <x v="0"/>
  </r>
  <r>
    <n v="1755966"/>
    <s v="    08858254000"/>
    <x v="0"/>
    <n v="20191104"/>
    <n v="2373"/>
    <n v="439881"/>
    <s v="ServiceRiser"/>
    <s v="1&quot;"/>
    <n v="21.778638219881067"/>
    <s v="90000764"/>
    <s v="(P)"/>
    <n v="60"/>
    <n v="60"/>
    <s v="DB 299924"/>
    <d v="2008-01-01T00:00:00"/>
    <s v="2&quot;"/>
    <n v="60"/>
    <s v="(P)"/>
    <s v="03198140"/>
    <x v="0"/>
    <x v="0"/>
  </r>
  <r>
    <n v="3495307"/>
    <s v="    26561446000"/>
    <x v="0"/>
    <n v="20191024"/>
    <n v="19624"/>
    <n v="3426293"/>
    <s v="ServiceRiser"/>
    <s v="1&quot;"/>
    <n v="102.18851607323234"/>
    <s v="03435504"/>
    <s v="(P)"/>
    <n v="57"/>
    <n v="57"/>
    <s v="DB 133003"/>
    <d v="2008-01-01T00:00:00"/>
    <s v="1&quot;"/>
    <n v="57"/>
    <s v="(P)"/>
    <s v="03200543"/>
    <x v="3"/>
    <x v="0"/>
  </r>
  <r>
    <n v="1737477"/>
    <s v="    20052025000"/>
    <x v="0"/>
    <n v="20191112"/>
    <n v="21146"/>
    <n v="2634432"/>
    <s v="TwoPoundMeter"/>
    <s v="1&quot;"/>
    <n v="154.76468242241916"/>
    <s v="03380443"/>
    <s v="(P)"/>
    <n v="57"/>
    <n v="57"/>
    <s v="DB 256969"/>
    <d v="2013-07-10T00:00:00"/>
    <s v="2&quot;"/>
    <n v="57"/>
    <s v="(P)"/>
    <s v="03380433"/>
    <x v="0"/>
    <x v="0"/>
  </r>
  <r>
    <n v="2564113"/>
    <s v="    26534710000"/>
    <x v="0"/>
    <n v="20191108"/>
    <n v="7599"/>
    <n v="1575052"/>
    <s v="MultiMeterRiser"/>
    <s v="1&quot;"/>
    <n v="105.6464956867096"/>
    <s v="03343196"/>
    <s v="(P)"/>
    <n v="35"/>
    <n v="35"/>
    <s v="DB 76084"/>
    <d v="2011-04-28T00:00:00"/>
    <s v="2&quot;"/>
    <n v="35"/>
    <s v="(P)"/>
    <s v="03342821"/>
    <x v="0"/>
    <x v="0"/>
  </r>
  <r>
    <n v="3407626"/>
    <s v="    26568553000"/>
    <x v="0"/>
    <n v="20191024"/>
    <n v="17502"/>
    <n v="4172352"/>
    <s v="TwoPoundMeter"/>
    <s v="2&quot;"/>
    <n v="139.69230074521093"/>
    <s v="03460518"/>
    <s v="(P)"/>
    <n v="57"/>
    <n v="57"/>
    <s v="DB 13684"/>
    <d v="2017-02-14T00:00:00"/>
    <s v="6&quot;"/>
    <n v="57"/>
    <s v="(P)"/>
    <s v="03460517"/>
    <x v="6"/>
    <x v="0"/>
  </r>
  <r>
    <n v="195955"/>
    <s v="    08857022000"/>
    <x v="0"/>
    <n v="20191101"/>
    <n v="1846"/>
    <n v="441343"/>
    <s v="TwoPoundMeter"/>
    <s v="1&quot;"/>
    <n v="22.649636442212607"/>
    <s v="S2233016-15"/>
    <s v="(W)"/>
    <n v="45"/>
    <n v="45"/>
    <s v="DB 26724"/>
    <d v="2018-06-18T00:00:00"/>
    <s v="2&quot;"/>
    <n v="45"/>
    <s v="(W)"/>
    <s v="03534520"/>
    <x v="1"/>
    <x v="0"/>
  </r>
  <r>
    <n v="1634472"/>
    <s v="    10521338000"/>
    <x v="0"/>
    <n v="20191031"/>
    <n v="23510"/>
    <n v="171518"/>
    <s v="ServiceRiser"/>
    <s v="1/2&quot;"/>
    <n v="58.541217408017253"/>
    <s v="S1035024-70"/>
    <s v="(P)"/>
    <n v="0"/>
    <n v="0"/>
    <s v="DB 128557"/>
    <d v="2017-11-07T00:00:00"/>
    <s v="8-5/8&quot;"/>
    <n v="57"/>
    <s v="(W)"/>
    <s v="03494643"/>
    <x v="8"/>
    <x v="0"/>
  </r>
  <r>
    <n v="355222"/>
    <s v="    13890891000"/>
    <x v="0"/>
    <n v="20191106"/>
    <n v="3600"/>
    <n v="632713"/>
    <s v="ServiceRiser"/>
    <s v="1&quot;"/>
    <n v="175.82990340143903"/>
    <s v="S2209024-15"/>
    <s v="(P)"/>
    <n v="60"/>
    <n v="60"/>
    <s v="DB 7343"/>
    <d v="2014-07-03T00:00:00"/>
    <s v="3/4&quot;"/>
    <n v="60"/>
    <s v="(W)"/>
    <s v="03394042"/>
    <x v="5"/>
    <x v="0"/>
  </r>
  <r>
    <n v="2138412"/>
    <s v="    26521342000"/>
    <x v="0"/>
    <n v="20191025"/>
    <n v="2205"/>
    <n v="644939"/>
    <s v="TwoPoundMeter"/>
    <s v="1&quot;"/>
    <n v="51.631096786149868"/>
    <s v="03200445"/>
    <s v="(P)"/>
    <n v="0"/>
    <n v="0"/>
    <s v="DB 30047"/>
    <d v="2008-01-01T00:00:00"/>
    <s v="2&quot;"/>
    <n v="35"/>
    <s v="(P)"/>
    <s v="03200446"/>
    <x v="0"/>
    <x v="0"/>
  </r>
  <r>
    <n v="514009"/>
    <s v="    19811139000"/>
    <x v="0"/>
    <n v="20191113"/>
    <n v="33071"/>
    <n v="15972"/>
    <s v="TwoPoundMeter"/>
    <s v="1&quot;"/>
    <n v="53.563715506981787"/>
    <s v="95017752"/>
    <s v="(P)"/>
    <n v="0"/>
    <n v="0"/>
    <s v="DB 301759"/>
    <d v="2011-12-30T00:00:00"/>
    <s v="4&quot;"/>
    <n v="60"/>
    <s v="(P)"/>
    <s v="03350394"/>
    <x v="2"/>
    <x v="0"/>
  </r>
  <r>
    <n v="3248141"/>
    <s v="    26518682000"/>
    <x v="0"/>
    <n v="20191024"/>
    <n v="19628"/>
    <n v="1371441"/>
    <s v="MultiMeterRiser"/>
    <s v="1&quot;"/>
    <n v="22.728315173574043"/>
    <s v="03190697"/>
    <s v="(P)"/>
    <n v="57"/>
    <n v="57"/>
    <s v="DB 137514"/>
    <d v="2008-01-01T00:00:00"/>
    <s v="1&quot;"/>
    <n v="57"/>
    <s v="(P)"/>
    <s v="03200543"/>
    <x v="3"/>
    <x v="0"/>
  </r>
  <r>
    <n v="2855965"/>
    <s v="    26548120000"/>
    <x v="0"/>
    <n v="20191114"/>
    <n v="31068"/>
    <n v="2533997"/>
    <s v="TwoPoundMeter"/>
    <s v="1&quot;"/>
    <n v="26.000000016530354"/>
    <s v="03388430"/>
    <s v="(P)"/>
    <n v="0"/>
    <n v="0"/>
    <s v="DB 280028"/>
    <d v="2009-01-01T00:00:00"/>
    <s v="2&quot;"/>
    <n v="57"/>
    <s v="(P)"/>
    <s v="03300430"/>
    <x v="0"/>
    <x v="0"/>
  </r>
  <r>
    <n v="3086867"/>
    <s v="    26549726000"/>
    <x v="0"/>
    <n v="20191021"/>
    <n v="4275"/>
    <n v="2759273"/>
    <s v="TwoPoundMeter"/>
    <s v="1&quot;"/>
    <n v="210.99999999868712"/>
    <s v="03394566"/>
    <s v="(P)"/>
    <n v="35"/>
    <n v="35"/>
    <s v="DB 54322"/>
    <d v="2013-10-15T00:00:00"/>
    <s v="2&quot;"/>
    <n v="35"/>
    <s v="(P)"/>
    <s v="03371631"/>
    <x v="0"/>
    <x v="0"/>
  </r>
  <r>
    <n v="3167632"/>
    <s v="    26562385000"/>
    <x v="0"/>
    <n v="20191022"/>
    <n v="3442"/>
    <n v="3363911"/>
    <s v="ServiceRiser"/>
    <s v="1&quot;"/>
    <n v="25.999999995969972"/>
    <s v="03438910"/>
    <s v="(P)"/>
    <n v="60"/>
    <n v="60"/>
    <s v="DB 7945"/>
    <d v="2015-01-06T00:00:00"/>
    <s v="2&quot;"/>
    <n v="60"/>
    <s v="(P)"/>
    <s v="03424199"/>
    <x v="0"/>
    <x v="0"/>
  </r>
  <r>
    <n v="3678515"/>
    <s v="    26500439000"/>
    <x v="0"/>
    <n v="20191018"/>
    <n v="30205"/>
    <n v="4571981"/>
    <s v="TwoPoundMeter"/>
    <s v="2&quot;"/>
    <n v="132.11805546323228"/>
    <s v="03520471"/>
    <s v="(P)"/>
    <n v="57"/>
    <n v="57"/>
    <s v="DB 275782"/>
    <d v="2017-11-14T00:00:00"/>
    <s v="2&quot;"/>
    <n v="57"/>
    <s v="(P)"/>
    <s v="03519091"/>
    <x v="0"/>
    <x v="0"/>
  </r>
  <r>
    <n v="1579008"/>
    <s v="    13490700000"/>
    <x v="0"/>
    <n v="20191111"/>
    <n v="4536"/>
    <n v="1302234"/>
    <s v="ServiceRiser"/>
    <s v="1&quot;"/>
    <n v="250.06311056057837"/>
    <s v="96039099"/>
    <s v="(P)"/>
    <n v="60"/>
    <n v="60"/>
    <s v="DB 43908"/>
    <d v="2011-02-15T00:00:00"/>
    <s v="2&quot;"/>
    <n v="60"/>
    <s v="(P)"/>
    <s v="03339555"/>
    <x v="0"/>
    <x v="0"/>
  </r>
  <r>
    <n v="270046"/>
    <s v="    10332931000"/>
    <x v="0"/>
    <n v="20191104"/>
    <n v="10565"/>
    <n v="2531996"/>
    <s v="ServiceRiser"/>
    <s v="1&quot;"/>
    <n v="18.00000000904803"/>
    <s v="03364635"/>
    <s v="(W)"/>
    <n v="60"/>
    <n v="60"/>
    <s v="DB 97374"/>
    <d v="2011-07-12T00:00:00"/>
    <s v="2&quot;"/>
    <n v="60"/>
    <s v="(W)"/>
    <s v="03345727"/>
    <x v="1"/>
    <x v="0"/>
  </r>
  <r>
    <n v="2651296"/>
    <s v="    25010833000"/>
    <x v="0"/>
    <n v="20191105"/>
    <n v="29357"/>
    <n v="75276"/>
    <s v="TwoPoundMeter"/>
    <s v="1&quot;"/>
    <n v="138.95695885732974"/>
    <s v="96017544"/>
    <s v="(P)"/>
    <n v="0"/>
    <n v="0"/>
    <s v="DB 294754"/>
    <d v="2017-03-28T00:00:00"/>
    <s v="2&quot;"/>
    <n v="57"/>
    <s v="(P)"/>
    <s v="03483555"/>
    <x v="0"/>
    <x v="0"/>
  </r>
  <r>
    <n v="2890026"/>
    <s v="    04851815000"/>
    <x v="0"/>
    <n v="20191104"/>
    <n v="1913"/>
    <n v="653362"/>
    <s v="TwoPoundMeter"/>
    <s v="1&quot;"/>
    <n v="23.649096213028923"/>
    <s v="03310317"/>
    <s v="(P)"/>
    <n v="45"/>
    <n v="45"/>
    <s v="DB 26665"/>
    <d v="2010-01-15T00:00:00"/>
    <s v="2&quot;"/>
    <n v="45"/>
    <s v="(P)"/>
    <s v="03321132"/>
    <x v="0"/>
    <x v="0"/>
  </r>
  <r>
    <n v="1109552"/>
    <s v="    25096762000"/>
    <x v="0"/>
    <n v="20191108"/>
    <n v="31237"/>
    <n v="32715"/>
    <s v="ServiceRiser"/>
    <s v="1&quot;"/>
    <n v="34.927483389443395"/>
    <s v="01140723"/>
    <s v="(P)"/>
    <n v="0"/>
    <n v="0"/>
    <s v="DB 290626"/>
    <d v="2013-03-20T00:00:00"/>
    <s v="1&quot;"/>
    <n v="57"/>
    <s v="(W)"/>
    <s v="03376565"/>
    <x v="4"/>
    <x v="0"/>
  </r>
  <r>
    <n v="3799382"/>
    <s v="    26596693000"/>
    <x v="0"/>
    <n v="20191018"/>
    <n v="29559"/>
    <n v="4929676"/>
    <s v="TwoPoundMeter"/>
    <s v="1&quot;"/>
    <n v="11.000105810798582"/>
    <s v="03554811"/>
    <s v="(P)"/>
    <n v="57"/>
    <n v="57"/>
    <s v="DB 275947"/>
    <d v="2018-12-10T00:00:00"/>
    <s v="2&quot;"/>
    <n v="57"/>
    <s v="(P)"/>
    <s v="03554809"/>
    <x v="0"/>
    <x v="0"/>
  </r>
  <r>
    <n v="2763779"/>
    <s v="    14232924000"/>
    <x v="0"/>
    <n v="20191018"/>
    <n v="13453"/>
    <n v="2587219"/>
    <s v="ServiceRiser"/>
    <s v="1&quot;"/>
    <n v="15.000000012531361"/>
    <s v="03382879"/>
    <s v="(P)"/>
    <n v="57"/>
    <n v="57"/>
    <s v="DB 138990"/>
    <d v="2013-06-20T00:00:00"/>
    <s v="2&quot;"/>
    <n v="57"/>
    <s v="(P)"/>
    <s v="03382844"/>
    <x v="0"/>
    <x v="0"/>
  </r>
  <r>
    <n v="3438008"/>
    <s v="    26576324000"/>
    <x v="0"/>
    <n v="20191114"/>
    <n v="21655"/>
    <n v="4206751"/>
    <s v="ServiceRiser"/>
    <s v="1&quot;"/>
    <n v="15.000000004529147"/>
    <s v="03492191"/>
    <s v="(P)"/>
    <n v="57"/>
    <n v="57"/>
    <s v="DB 242235"/>
    <d v="2017-02-15T00:00:00"/>
    <s v="2&quot;"/>
    <n v="57"/>
    <s v="(P)"/>
    <s v="03453079"/>
    <x v="0"/>
    <x v="0"/>
  </r>
  <r>
    <n v="3126462"/>
    <s v="    07340119000"/>
    <x v="0"/>
    <n v="20191106"/>
    <n v="9628"/>
    <n v="1209827"/>
    <s v="TwoPoundMeter"/>
    <s v="1&quot;"/>
    <n v="159.16396849935265"/>
    <s v="03329007"/>
    <s v="(P)"/>
    <m/>
    <m/>
    <s v="DB 92954"/>
    <d v="2010-08-11T00:00:00"/>
    <s v="4&quot;"/>
    <n v="45"/>
    <s v="(P)"/>
    <s v="03328948"/>
    <x v="2"/>
    <x v="0"/>
  </r>
  <r>
    <n v="771869"/>
    <s v="    20220905000"/>
    <x v="0"/>
    <n v="20191021"/>
    <n v="22652"/>
    <n v="207726"/>
    <s v="ServiceRiser"/>
    <s v="1/2&quot;"/>
    <n v="72.162228759073372"/>
    <s v="S1038022-46"/>
    <s v="(P)"/>
    <n v="0"/>
    <n v="0"/>
    <s v="DB 302798"/>
    <d v="2010-05-04T00:00:00"/>
    <s v="2&quot;"/>
    <n v="57"/>
    <s v="(P)"/>
    <s v="03329163"/>
    <x v="0"/>
    <x v="0"/>
  </r>
  <r>
    <n v="2333178"/>
    <s v="    26529227000"/>
    <x v="0"/>
    <n v="20191111"/>
    <n v="326"/>
    <n v="859399"/>
    <s v="TwoPoundMeter"/>
    <s v="1&quot;"/>
    <n v="149.58180824490282"/>
    <s v="03325946"/>
    <s v="(P)"/>
    <n v="2"/>
    <n v="2"/>
    <s v="DB 15936"/>
    <d v="2008-01-01T00:00:00"/>
    <s v="2&quot;"/>
    <n v="60"/>
    <s v="(P)"/>
    <s v="99999999"/>
    <x v="0"/>
    <x v="0"/>
  </r>
  <r>
    <n v="3651695"/>
    <s v="    26585861000"/>
    <x v="0"/>
    <n v="20191108"/>
    <n v="7677"/>
    <n v="5190522"/>
    <s v="TwoPoundMeter"/>
    <s v="2&quot;"/>
    <n v="54.00000000762585"/>
    <s v="03563715"/>
    <s v="(P)"/>
    <n v="35"/>
    <n v="35"/>
    <s v="DB 271631"/>
    <d v="2019-01-31T00:00:00"/>
    <s v="2&quot;"/>
    <n v="35"/>
    <s v="(P)"/>
    <s v="03562960"/>
    <x v="0"/>
    <x v="0"/>
  </r>
  <r>
    <n v="2776834"/>
    <s v="    08132421000"/>
    <x v="0"/>
    <n v="20191114"/>
    <n v="25052"/>
    <n v="2957741"/>
    <s v="ServiceRiser"/>
    <s v="1&quot;"/>
    <n v="37.999999977383077"/>
    <s v="03371563"/>
    <s v="(P)"/>
    <n v="57"/>
    <n v="57"/>
    <s v="DB 231611"/>
    <d v="2011-09-21T00:00:00"/>
    <s v="6&quot;"/>
    <n v="57"/>
    <s v="(P)"/>
    <s v="03341048"/>
    <x v="6"/>
    <x v="0"/>
  </r>
  <r>
    <n v="3419847"/>
    <s v="    26576916000"/>
    <x v="0"/>
    <n v="20191101"/>
    <n v="11250"/>
    <n v="4155535"/>
    <s v="TwoPoundMeter"/>
    <s v="1&quot;"/>
    <n v="421.45977261597744"/>
    <s v="03489047"/>
    <s v="(P)"/>
    <n v="45"/>
    <n v="45"/>
    <s v="DB 98125"/>
    <d v="2017-02-07T00:00:00"/>
    <s v="2&quot;"/>
    <n v="45"/>
    <s v="(P)"/>
    <s v="03489479"/>
    <x v="0"/>
    <x v="0"/>
  </r>
  <r>
    <n v="3380238"/>
    <s v="    05857693000"/>
    <x v="0"/>
    <n v="20191105"/>
    <n v="3259"/>
    <n v="3992330"/>
    <s v="ServiceRiser"/>
    <s v="1&quot;"/>
    <n v="152.21393860814655"/>
    <s v="87022075"/>
    <s v="(P)"/>
    <n v="45"/>
    <n v="45"/>
    <s v="DB 298779"/>
    <d v="2016-12-02T00:00:00"/>
    <s v="2&quot;"/>
    <n v="45"/>
    <s v="(P)"/>
    <s v="03483716"/>
    <x v="0"/>
    <x v="0"/>
  </r>
  <r>
    <n v="297011"/>
    <s v="    11321986000"/>
    <x v="0"/>
    <n v="20191111"/>
    <n v="18334"/>
    <n v="319657"/>
    <s v="TwoPoundMeter"/>
    <s v="1&quot;"/>
    <n v="384.74179489191522"/>
    <s v="94030186"/>
    <s v="(P)"/>
    <n v="0"/>
    <n v="0"/>
    <s v="DB 71561"/>
    <d v="2010-08-23T00:00:00"/>
    <s v="4&quot;"/>
    <n v="60"/>
    <s v="(P)"/>
    <s v="03331390"/>
    <x v="2"/>
    <x v="0"/>
  </r>
  <r>
    <n v="2739632"/>
    <s v="    26340165000"/>
    <x v="0"/>
    <n v="20191101"/>
    <n v="1542"/>
    <n v="2060704"/>
    <s v="TwoPoundMeter"/>
    <s v="1&quot;"/>
    <n v="84.299496510488737"/>
    <s v="03362742"/>
    <s v="(P)"/>
    <n v="45"/>
    <n v="45"/>
    <s v="DB 10327"/>
    <d v="2016-07-05T00:00:00"/>
    <s v="2&quot;"/>
    <n v="45"/>
    <s v="(P)"/>
    <s v="03453501"/>
    <x v="0"/>
    <x v="0"/>
  </r>
  <r>
    <n v="2206397"/>
    <s v="    02141299000"/>
    <x v="0"/>
    <n v="20191114"/>
    <n v="28093"/>
    <n v="647449"/>
    <s v="ServiceRiser"/>
    <s v="1/2&quot;"/>
    <n v="60.642338217347742"/>
    <s v="03311562"/>
    <s v="(P)"/>
    <n v="0"/>
    <n v="0"/>
    <s v="DB 294199"/>
    <d v="2009-01-01T00:00:00"/>
    <s v="2&quot;"/>
    <n v="57"/>
    <s v="(P)"/>
    <s v="03311548"/>
    <x v="0"/>
    <x v="0"/>
  </r>
  <r>
    <n v="256615"/>
    <s v="    10053363000"/>
    <x v="0"/>
    <n v="20191111"/>
    <n v="17894"/>
    <n v="11555"/>
    <s v="ServiceRiser"/>
    <s v="3/4&quot;"/>
    <n v="70.641635746543756"/>
    <s v="0"/>
    <s v="(W)"/>
    <n v="0"/>
    <n v="0"/>
    <s v="DB 181672"/>
    <d v="2010-06-22T00:00:00"/>
    <s v="1&quot;"/>
    <n v="60"/>
    <s v="(W)"/>
    <s v="03332129"/>
    <x v="4"/>
    <x v="0"/>
  </r>
  <r>
    <n v="558524"/>
    <s v="    21303393000"/>
    <x v="0"/>
    <n v="20191108"/>
    <n v="7184"/>
    <n v="388547"/>
    <s v="TwoPoundMeter"/>
    <s v="1&quot;"/>
    <n v="116.40106667806991"/>
    <s v="97006130"/>
    <s v="(P)"/>
    <n v="60"/>
    <n v="60"/>
    <s v="DB 76559"/>
    <d v="2013-10-29T00:00:00"/>
    <s v="2&quot;"/>
    <n v="60"/>
    <s v="(P)"/>
    <s v="03382947"/>
    <x v="0"/>
    <x v="0"/>
  </r>
  <r>
    <n v="3688661"/>
    <s v="    16202781000"/>
    <x v="0"/>
    <n v="20191021"/>
    <n v="21718"/>
    <n v="236121"/>
    <s v="TwoPoundMeter"/>
    <s v="1&quot;"/>
    <n v="181.55801989253786"/>
    <s v="S1042021-19"/>
    <s v="(W)"/>
    <n v="57"/>
    <n v="57"/>
    <s v="DB 137747"/>
    <d v="2013-11-11T00:00:00"/>
    <s v="1&quot;"/>
    <n v="57"/>
    <s v="(P)"/>
    <s v="03392718"/>
    <x v="3"/>
    <x v="0"/>
  </r>
  <r>
    <n v="3859729"/>
    <s v="    26576342000"/>
    <x v="0"/>
    <n v="20191022"/>
    <n v="19298"/>
    <n v="4938063"/>
    <s v="ServiceRiser"/>
    <s v="1&quot;"/>
    <n v="179.71712542823673"/>
    <s v="03489474"/>
    <s v="(P)"/>
    <n v="57"/>
    <n v="57"/>
    <s v="DB 15719"/>
    <d v="2018-08-13T00:00:00"/>
    <s v="1&quot;"/>
    <n v="57"/>
    <s v="(P)"/>
    <s v="03544630"/>
    <x v="3"/>
    <x v="0"/>
  </r>
  <r>
    <n v="3674645"/>
    <s v="    26588841000"/>
    <x v="0"/>
    <n v="20191024"/>
    <n v="11733"/>
    <n v="4808458"/>
    <s v="ServiceRiser"/>
    <s v="1&quot;"/>
    <n v="165.00000000197372"/>
    <s v="03544952"/>
    <s v="(P)"/>
    <n v="60"/>
    <n v="60"/>
    <s v="DB 68336"/>
    <d v="2016-01-18T00:00:00"/>
    <s v="2&quot;"/>
    <n v="60"/>
    <s v="(P)"/>
    <s v="03451545"/>
    <x v="0"/>
    <x v="0"/>
  </r>
  <r>
    <n v="2902574"/>
    <s v="    26545960000"/>
    <x v="0"/>
    <n v="20191025"/>
    <n v="17475"/>
    <n v="2678847"/>
    <s v="TwoPoundMeter"/>
    <s v="1&quot;"/>
    <n v="271.99999996065765"/>
    <s v="03381029"/>
    <s v="(P)"/>
    <n v="57"/>
    <n v="57"/>
    <s v="DB 226169"/>
    <d v="2013-10-14T00:00:00"/>
    <s v="2&quot;"/>
    <n v="57"/>
    <s v="(P)"/>
    <s v="03351391"/>
    <x v="0"/>
    <x v="0"/>
  </r>
  <r>
    <n v="3250135"/>
    <s v="    26540369000"/>
    <x v="0"/>
    <n v="20191112"/>
    <n v="21050"/>
    <n v="2027887"/>
    <s v="ServiceRiser"/>
    <s v="1&quot;"/>
    <n v="86.071206809129194"/>
    <s v="03360537"/>
    <s v="(P)"/>
    <n v="57"/>
    <n v="57"/>
    <s v="DB 256905"/>
    <d v="2010-11-09T00:00:00"/>
    <s v="2&quot;"/>
    <n v="57"/>
    <s v="(P)"/>
    <s v="03335603"/>
    <x v="0"/>
    <x v="0"/>
  </r>
  <r>
    <n v="10920"/>
    <s v="    03800052000"/>
    <x v="0"/>
    <n v="20191031"/>
    <n v="32758"/>
    <n v="21953"/>
    <s v="TwoPoundMeter"/>
    <s v="1&quot;"/>
    <n v="149.84895908141709"/>
    <s v="90021990"/>
    <s v="(P)"/>
    <n v="60"/>
    <n v="60"/>
    <s v="DB 6530"/>
    <d v="2013-02-25T00:00:00"/>
    <s v="4&quot;"/>
    <n v="60"/>
    <s v="(P)"/>
    <s v="03375629"/>
    <x v="2"/>
    <x v="0"/>
  </r>
  <r>
    <n v="3161605"/>
    <s v="    26555796000"/>
    <x v="0"/>
    <n v="20191111"/>
    <n v="12984"/>
    <n v="3439089"/>
    <s v="TwoPoundMeter"/>
    <s v="1&quot;"/>
    <n v="104.06158219112407"/>
    <s v="03416623"/>
    <s v="(P)"/>
    <n v="60"/>
    <n v="60"/>
    <s v="DB 186396"/>
    <d v="2014-02-19T00:00:00"/>
    <s v="2&quot;"/>
    <n v="60"/>
    <s v="(P)"/>
    <s v="03397320"/>
    <x v="0"/>
    <x v="0"/>
  </r>
  <r>
    <n v="3412188"/>
    <s v="    14083093000"/>
    <x v="0"/>
    <n v="20191108"/>
    <n v="13423"/>
    <n v="834583"/>
    <s v="ServiceRiser"/>
    <s v="1/2&quot;"/>
    <n v="35.09316813661119"/>
    <s v="03322032"/>
    <s v="(P)"/>
    <n v="2"/>
    <n v="2"/>
    <s v="DB 127795"/>
    <d v="2010-06-03T00:00:00"/>
    <s v="2&quot;"/>
    <n v="57"/>
    <s v="(P)"/>
    <s v="03301155"/>
    <x v="0"/>
    <x v="0"/>
  </r>
  <r>
    <n v="1054866"/>
    <s v="    01850470000"/>
    <x v="0"/>
    <n v="20191029"/>
    <n v="383"/>
    <n v="1302236"/>
    <s v="ServiceRiser"/>
    <s v="1/2&quot;"/>
    <n v="62.839836692542335"/>
    <s v="03337648"/>
    <s v="(P)"/>
    <n v="45"/>
    <n v="45"/>
    <s v="DB 35098"/>
    <d v="2010-12-21T00:00:00"/>
    <s v="2&quot;"/>
    <n v="45"/>
    <s v="(P)"/>
    <s v="03337180"/>
    <x v="0"/>
    <x v="0"/>
  </r>
  <r>
    <n v="3730093"/>
    <s v="    25089298000"/>
    <x v="0"/>
    <n v="20191028"/>
    <n v="17454"/>
    <n v="4957663"/>
    <s v="GasSupplyMeter"/>
    <s v="2&quot;"/>
    <n v="209.64545101285472"/>
    <s v="03563586"/>
    <s v="(P)"/>
    <n v="57"/>
    <n v="57"/>
    <s v="DB 192888"/>
    <d v="2019-04-04T00:00:00"/>
    <s v="2&quot;"/>
    <n v="57"/>
    <s v="(P)"/>
    <s v="03564596"/>
    <x v="0"/>
    <x v="0"/>
  </r>
  <r>
    <n v="1612952"/>
    <s v="    15261969000"/>
    <x v="0"/>
    <n v="20191031"/>
    <n v="23365"/>
    <n v="171830"/>
    <s v="ServiceRiser"/>
    <s v="1/2&quot;"/>
    <n v="43.555434989943024"/>
    <s v="S1035025-30"/>
    <s v="(P)"/>
    <n v="57"/>
    <n v="57"/>
    <s v="DB 14800"/>
    <d v="2018-06-04T00:00:00"/>
    <s v="2&quot;"/>
    <n v="57"/>
    <s v="(P)"/>
    <s v="03527066"/>
    <x v="0"/>
    <x v="0"/>
  </r>
  <r>
    <n v="2387244"/>
    <s v="    26319487000"/>
    <x v="0"/>
    <n v="20191111"/>
    <n v="52"/>
    <n v="829783"/>
    <s v="ServiceRiser"/>
    <s v="1&quot;"/>
    <n v="186.84201034729705"/>
    <s v="03331733"/>
    <s v="(P)"/>
    <n v="60"/>
    <n v="60"/>
    <s v="DB 10428"/>
    <d v="2010-08-09T00:00:00"/>
    <s v="2&quot;"/>
    <n v="60"/>
    <s v="(P)"/>
    <s v="03332318"/>
    <x v="0"/>
    <x v="0"/>
  </r>
  <r>
    <n v="3806772"/>
    <s v="    10143026000"/>
    <x v="0"/>
    <n v="20191111"/>
    <n v="15513"/>
    <n v="613548"/>
    <s v="ServiceRiser"/>
    <s v="1/2&quot;"/>
    <n v="129.56596182530998"/>
    <s v="03192283"/>
    <s v="(P)"/>
    <n v="0"/>
    <n v="0"/>
    <s v="DB 199047"/>
    <d v="2008-01-01T00:00:00"/>
    <s v="2&quot;"/>
    <n v="57"/>
    <s v="(P)"/>
    <s v="03191352"/>
    <x v="0"/>
    <x v="0"/>
  </r>
  <r>
    <n v="751823"/>
    <s v="    25018001000"/>
    <x v="0"/>
    <n v="20191030"/>
    <n v="19385"/>
    <n v="288483"/>
    <s v="TwoPoundMeter"/>
    <s v="1/2&quot;"/>
    <n v="86.378595219362822"/>
    <s v="90022660"/>
    <s v="(P)"/>
    <n v="57"/>
    <n v="57"/>
    <s v="DB 138388"/>
    <d v="2017-10-24T00:00:00"/>
    <s v="1&quot;"/>
    <n v="57"/>
    <s v="(P)"/>
    <s v="03516359"/>
    <x v="3"/>
    <x v="0"/>
  </r>
  <r>
    <n v="3741754"/>
    <s v="    26597342000"/>
    <x v="0"/>
    <n v="20191023"/>
    <n v="11128"/>
    <n v="5150498"/>
    <s v="TwoPoundMeter"/>
    <s v="1&quot;"/>
    <n v="12.006185518080279"/>
    <s v="03558964"/>
    <s v="(P)"/>
    <n v="60"/>
    <n v="60"/>
    <s v="DB 226472"/>
    <d v="2019-01-21T00:00:00"/>
    <s v="2&quot;"/>
    <n v="60"/>
    <s v="(P)"/>
    <s v="03558963"/>
    <x v="0"/>
    <x v="0"/>
  </r>
  <r>
    <n v="3853833"/>
    <s v="    26590167000"/>
    <x v="0"/>
    <n v="20191025"/>
    <n v="2091"/>
    <n v="4777258"/>
    <s v="TwoPoundMeter"/>
    <s v="1&quot;"/>
    <n v="15.000000003244816"/>
    <s v="03535985"/>
    <s v="(P)"/>
    <n v="35"/>
    <n v="35"/>
    <s v="DB 33509"/>
    <d v="2018-08-03T00:00:00"/>
    <s v="2&quot;"/>
    <n v="35"/>
    <s v="(P)"/>
    <s v="03535592"/>
    <x v="0"/>
    <x v="0"/>
  </r>
  <r>
    <n v="3438019"/>
    <s v="    26577512000"/>
    <x v="0"/>
    <n v="20191114"/>
    <n v="21685"/>
    <n v="4172344"/>
    <s v="ServiceRiser"/>
    <s v="1&quot;"/>
    <n v="15.442988908041428"/>
    <s v="03492197"/>
    <s v="(P)"/>
    <n v="57"/>
    <n v="57"/>
    <s v="DB 242234"/>
    <d v="2017-02-15T00:00:00"/>
    <s v="2&quot;"/>
    <n v="57"/>
    <s v="(P)"/>
    <s v="03453079"/>
    <x v="0"/>
    <x v="0"/>
  </r>
  <r>
    <n v="1284213"/>
    <s v="    25132411000"/>
    <x v="0"/>
    <n v="20191104"/>
    <n v="1880"/>
    <n v="3492305"/>
    <s v="ServiceRiser"/>
    <s v="1&quot;"/>
    <n v="130.75427218983495"/>
    <s v="03428921"/>
    <s v="(P)"/>
    <n v="45"/>
    <n v="45"/>
    <s v="DB 26698"/>
    <d v="2015-07-06T00:00:00"/>
    <s v="2&quot;"/>
    <n v="45"/>
    <s v="(P)"/>
    <s v="03425165"/>
    <x v="0"/>
    <x v="0"/>
  </r>
  <r>
    <n v="3241245"/>
    <s v="    26566455000"/>
    <x v="0"/>
    <n v="20191022"/>
    <n v="6994"/>
    <n v="3585105"/>
    <s v="ServiceRiser"/>
    <s v="1&quot;"/>
    <n v="12.999999971459063"/>
    <s v="03452436"/>
    <s v="(P)"/>
    <n v="60"/>
    <n v="60"/>
    <s v="DB 57823"/>
    <d v="2010-04-30T00:00:00"/>
    <s v="1&quot;"/>
    <n v="60"/>
    <s v="(P)"/>
    <s v="03329414"/>
    <x v="3"/>
    <x v="0"/>
  </r>
  <r>
    <n v="2849243"/>
    <s v="    26463490000"/>
    <x v="0"/>
    <n v="20191114"/>
    <n v="27908"/>
    <n v="647300"/>
    <s v="MultiMeterRiser"/>
    <s v="1/2&quot;"/>
    <n v="24.539817662316519"/>
    <s v="03311553"/>
    <s v="(P)"/>
    <n v="0"/>
    <n v="0"/>
    <s v="DB 293023"/>
    <d v="2009-01-01T00:00:00"/>
    <s v="1&quot;"/>
    <n v="57"/>
    <s v="(P)"/>
    <s v="03311553"/>
    <x v="3"/>
    <x v="0"/>
  </r>
  <r>
    <n v="2944731"/>
    <s v="    13252457000"/>
    <x v="0"/>
    <n v="20191018"/>
    <n v="21529"/>
    <n v="241918"/>
    <s v="TwoPoundMeter"/>
    <s v="1&quot;"/>
    <n v="135.02665467264498"/>
    <s v="S1043020-44"/>
    <s v="(W)"/>
    <n v="0"/>
    <n v="0"/>
    <s v="DB 137487"/>
    <d v="2010-08-16T00:00:00"/>
    <s v="4&quot;"/>
    <n v="57"/>
    <s v="(P)"/>
    <s v="03327111"/>
    <x v="2"/>
    <x v="0"/>
  </r>
  <r>
    <n v="3480941"/>
    <s v="    26132483000"/>
    <x v="0"/>
    <n v="20191017"/>
    <n v="6006"/>
    <n v="4247168"/>
    <s v="ServiceRiser"/>
    <s v="1&quot;"/>
    <n v="146.99999999105665"/>
    <s v="03488300"/>
    <s v="(P)"/>
    <n v="45"/>
    <n v="45"/>
    <s v="DB 10440"/>
    <d v="2017-04-21T00:00:00"/>
    <s v="2&quot;"/>
    <n v="45"/>
    <s v="(P)"/>
    <s v="03488299"/>
    <x v="0"/>
    <x v="0"/>
  </r>
  <r>
    <n v="47103"/>
    <s v="    02223154000"/>
    <x v="0"/>
    <n v="20191024"/>
    <n v="21970"/>
    <n v="2254754"/>
    <s v="ServiceRiser"/>
    <s v="1&quot;"/>
    <n v="105.49332310681679"/>
    <s v="S1040033-19"/>
    <s v="(P)"/>
    <n v="57"/>
    <n v="57"/>
    <s v="DB 249533"/>
    <d v="2013-02-08T00:00:00"/>
    <s v="2&quot;"/>
    <n v="57"/>
    <s v="(P)"/>
    <s v="03377980"/>
    <x v="0"/>
    <x v="0"/>
  </r>
  <r>
    <n v="2621352"/>
    <s v="    06013252000"/>
    <x v="0"/>
    <n v="20191113"/>
    <n v="25546"/>
    <n v="122707"/>
    <s v="MultiMeterRiser"/>
    <s v="1/2&quot;"/>
    <n v="47.060391772702012"/>
    <s v="S1031035-13"/>
    <s v="(P)"/>
    <n v="57"/>
    <n v="57"/>
    <s v="DB 233326"/>
    <d v="2015-01-30T00:00:00"/>
    <s v="2&quot;"/>
    <n v="57"/>
    <s v="(P)"/>
    <s v="03412420"/>
    <x v="0"/>
    <x v="0"/>
  </r>
  <r>
    <n v="3628169"/>
    <s v="    26574519000"/>
    <x v="0"/>
    <n v="20191113"/>
    <n v="33149"/>
    <n v="4331178"/>
    <s v="MultiMeterRiser"/>
    <s v="1&quot;"/>
    <n v="17.000835016647443"/>
    <s v="03496441"/>
    <s v="(P)"/>
    <n v="60"/>
    <n v="60"/>
    <s v="DB 64260"/>
    <d v="2017-04-12T00:00:00"/>
    <s v="2&quot;"/>
    <n v="60"/>
    <s v="(P)"/>
    <s v="03496440"/>
    <x v="0"/>
    <x v="0"/>
  </r>
  <r>
    <n v="3681942"/>
    <s v="    26593591000"/>
    <x v="0"/>
    <n v="20191101"/>
    <n v="12192"/>
    <n v="4802096"/>
    <s v="TwoPoundMeter"/>
    <s v="1&quot;"/>
    <n v="162.0000000273827"/>
    <s v="03545408"/>
    <s v="(P)"/>
    <n v="55"/>
    <n v="55"/>
    <s v="DB 61284"/>
    <d v="2018-08-02T00:00:00"/>
    <s v="2&quot;"/>
    <n v="55"/>
    <s v="(P)"/>
    <s v="03545407"/>
    <x v="0"/>
    <x v="0"/>
  </r>
  <r>
    <n v="531554"/>
    <s v="    20312618000"/>
    <x v="0"/>
    <n v="20191106"/>
    <n v="10929"/>
    <n v="329718"/>
    <s v="TwoPoundMeter"/>
    <s v="1&quot;"/>
    <n v="155.56973911662769"/>
    <s v="96008473"/>
    <s v="(P)"/>
    <n v="0"/>
    <n v="0"/>
    <s v="DB 227766"/>
    <d v="2011-10-28T00:00:00"/>
    <s v="2&quot;"/>
    <n v="60"/>
    <s v="(P)"/>
    <s v="03351462"/>
    <x v="0"/>
    <x v="0"/>
  </r>
  <r>
    <n v="112882"/>
    <s v="    04860721000"/>
    <x v="0"/>
    <n v="20191105"/>
    <n v="2274"/>
    <n v="4133135"/>
    <s v="ServiceRiser"/>
    <s v="1&quot;"/>
    <n v="12.845840131261191"/>
    <s v="03321600"/>
    <s v="(P)"/>
    <n v="45"/>
    <n v="45"/>
    <s v="DB 21733"/>
    <d v="2017-05-02T00:00:00"/>
    <s v="2&quot;"/>
    <n v="45"/>
    <s v="(W)"/>
    <s v="03494178"/>
    <x v="1"/>
    <x v="0"/>
  </r>
  <r>
    <n v="3808323"/>
    <s v="    26598036000"/>
    <x v="0"/>
    <n v="20191023"/>
    <n v="2937"/>
    <n v="5096505"/>
    <s v="TwoPoundMeter"/>
    <s v="1&quot;"/>
    <n v="12.228412385715007"/>
    <s v="03575015"/>
    <s v="(P)"/>
    <n v="45"/>
    <n v="45"/>
    <s v="DB 64562"/>
    <d v="2016-10-17T00:00:00"/>
    <s v="2&quot;"/>
    <n v="45"/>
    <s v="(P)"/>
    <s v="03469949"/>
    <x v="0"/>
    <x v="0"/>
  </r>
  <r>
    <n v="3883930"/>
    <s v="    04856250000"/>
    <x v="0"/>
    <n v="20191104"/>
    <n v="1884"/>
    <n v="3492306"/>
    <s v="ServiceRiser"/>
    <s v="1&quot;"/>
    <n v="13.999999984802592"/>
    <s v="03426130"/>
    <s v="(P)"/>
    <n v="45"/>
    <n v="45"/>
    <s v="DB 26698"/>
    <d v="2015-07-06T00:00:00"/>
    <s v="2&quot;"/>
    <n v="45"/>
    <s v="(P)"/>
    <s v="03425165"/>
    <x v="0"/>
    <x v="0"/>
  </r>
  <r>
    <n v="2493880"/>
    <s v="    26105252000"/>
    <x v="0"/>
    <n v="20191018"/>
    <n v="25267"/>
    <n v="1333439"/>
    <s v="ServiceRiser"/>
    <s v="1/2&quot;"/>
    <n v="20.270140727394899"/>
    <s v="03342828"/>
    <s v="(P)"/>
    <n v="57"/>
    <n v="57"/>
    <s v="DB 269266"/>
    <d v="2009-12-02T00:00:00"/>
    <s v="1/2&quot;"/>
    <n v="57"/>
    <s v="(P)"/>
    <s v="03303212"/>
    <x v="9"/>
    <x v="0"/>
  </r>
  <r>
    <n v="482910"/>
    <s v="    18322325000"/>
    <x v="0"/>
    <n v="20191031"/>
    <n v="11480"/>
    <n v="1457438"/>
    <s v="MultiMeterRiser"/>
    <s v="1/2&quot;"/>
    <n v="23.999981662265451"/>
    <s v="03341623"/>
    <s v="(P)"/>
    <n v="35"/>
    <n v="35"/>
    <s v="DB 97140"/>
    <d v="2011-05-31T00:00:00"/>
    <s v="2&quot;"/>
    <n v="35"/>
    <s v="(P)"/>
    <s v="03341518"/>
    <x v="0"/>
    <x v="0"/>
  </r>
  <r>
    <n v="2985610"/>
    <s v="    14064365000"/>
    <x v="0"/>
    <n v="20191106"/>
    <n v="29435"/>
    <n v="646654"/>
    <s v="ServiceRiser"/>
    <s v="1/2&quot;"/>
    <n v="36.71646688586879"/>
    <s v="03317390"/>
    <s v="(P)"/>
    <n v="0"/>
    <n v="0"/>
    <s v="DB 221598"/>
    <d v="2009-01-01T00:00:00"/>
    <s v="2&quot;"/>
    <n v="57"/>
    <s v="(P)"/>
    <s v="03317387"/>
    <x v="0"/>
    <x v="0"/>
  </r>
  <r>
    <n v="52741"/>
    <s v="    03300051000"/>
    <x v="0"/>
    <n v="20191029"/>
    <n v="9629"/>
    <n v="4832859"/>
    <s v="ServiceRiser"/>
    <s v="1&quot;"/>
    <n v="30.000000014345481"/>
    <s v="03543403"/>
    <s v="(P)"/>
    <n v="60"/>
    <n v="60"/>
    <s v="DB 86832"/>
    <d v="2018-08-07T00:00:00"/>
    <s v="2&quot;"/>
    <n v="60"/>
    <s v="(P)"/>
    <s v="03543393"/>
    <x v="0"/>
    <x v="0"/>
  </r>
  <r>
    <n v="2693998"/>
    <s v="    26491533000"/>
    <x v="0"/>
    <n v="20191017"/>
    <n v="13415"/>
    <n v="605889"/>
    <s v="TwoPoundMeter"/>
    <s v="1&quot;"/>
    <n v="25.141515707663519"/>
    <s v="03180303"/>
    <s v="(P)"/>
    <n v="0"/>
    <n v="0"/>
    <s v="DB 212547"/>
    <d v="2008-01-01T00:00:00"/>
    <s v="1&quot;"/>
    <n v="57"/>
    <s v="(P)"/>
    <s v="03184213"/>
    <x v="3"/>
    <x v="0"/>
  </r>
  <r>
    <n v="2770374"/>
    <s v="    26315308000"/>
    <x v="0"/>
    <n v="20191111"/>
    <n v="53"/>
    <n v="2168728"/>
    <s v="TwoPoundMeter"/>
    <s v="1&quot;"/>
    <n v="17.21896013707909"/>
    <s v="03363608"/>
    <s v="(P)"/>
    <n v="60"/>
    <n v="60"/>
    <s v="DB 14573"/>
    <d v="2013-01-07T00:00:00"/>
    <s v="2&quot;"/>
    <n v="60"/>
    <s v="(P)"/>
    <s v="03363619"/>
    <x v="0"/>
    <x v="0"/>
  </r>
  <r>
    <n v="3452197"/>
    <s v="    14232873000"/>
    <x v="0"/>
    <n v="20191018"/>
    <n v="13449"/>
    <n v="241957"/>
    <s v="ServiceRiser"/>
    <s v="3/4&quot;"/>
    <n v="53.828158316838213"/>
    <s v="S1043020-37"/>
    <s v="(W)"/>
    <n v="57"/>
    <n v="57"/>
    <s v="DB 138990"/>
    <d v="2013-06-20T00:00:00"/>
    <s v="2&quot;"/>
    <n v="57"/>
    <s v="(P)"/>
    <s v="03382844"/>
    <x v="0"/>
    <x v="0"/>
  </r>
  <r>
    <n v="3270185"/>
    <s v="    26565861000"/>
    <x v="0"/>
    <n v="20191112"/>
    <n v="21229"/>
    <n v="3869131"/>
    <s v="TwoPoundMeter"/>
    <s v="1&quot;"/>
    <n v="139.5892040782542"/>
    <s v="03450302"/>
    <s v="(P)"/>
    <n v="57"/>
    <n v="57"/>
    <s v="DB 9134"/>
    <d v="2015-05-22T00:00:00"/>
    <s v="2&quot;"/>
    <n v="57"/>
    <s v="(P)"/>
    <s v="03438948"/>
    <x v="0"/>
    <x v="0"/>
  </r>
  <r>
    <n v="3438523"/>
    <s v="    08401266000"/>
    <x v="0"/>
    <n v="20191108"/>
    <n v="5972"/>
    <n v="648904"/>
    <s v="ServiceRiser"/>
    <s v="1/2&quot;"/>
    <n v="34.998915443372447"/>
    <s v="03315032"/>
    <s v="(P)"/>
    <n v="2"/>
    <n v="2"/>
    <s v="DB 48728"/>
    <d v="2009-10-07T00:00:00"/>
    <s v="2&quot;"/>
    <n v="45"/>
    <s v="(P)"/>
    <s v="03315024"/>
    <x v="0"/>
    <x v="0"/>
  </r>
  <r>
    <n v="3226359"/>
    <s v="    26563994000"/>
    <x v="0"/>
    <n v="20191018"/>
    <n v="29818"/>
    <n v="3581518"/>
    <s v="ServiceRiser"/>
    <s v="1&quot;"/>
    <n v="81.308928440734846"/>
    <s v="03443635"/>
    <s v="(P)"/>
    <n v="57"/>
    <n v="57"/>
    <s v="DB 273480"/>
    <d v="2009-01-01T00:00:00"/>
    <s v="2&quot;"/>
    <n v="57"/>
    <s v="(P)"/>
    <s v="03300425"/>
    <x v="0"/>
    <x v="0"/>
  </r>
  <r>
    <n v="3027705"/>
    <s v="    26550706000"/>
    <x v="0"/>
    <n v="20191023"/>
    <n v="16084"/>
    <n v="3097451"/>
    <s v="TwoPoundMeter"/>
    <s v="1&quot;"/>
    <n v="127.99999999555584"/>
    <s v="03416913"/>
    <s v="(P)"/>
    <n v="57"/>
    <n v="57"/>
    <s v="DB 193250"/>
    <d v="2013-12-10T00:00:00"/>
    <s v="2&quot;"/>
    <n v="57"/>
    <s v="(P)"/>
    <s v="03397022"/>
    <x v="0"/>
    <x v="0"/>
  </r>
  <r>
    <n v="1325003"/>
    <s v="    03800060000"/>
    <x v="0"/>
    <n v="20191031"/>
    <n v="32739"/>
    <n v="648120"/>
    <s v="TwoPoundMeter"/>
    <s v="1&quot;"/>
    <n v="118.05117341130921"/>
    <s v="03193975"/>
    <s v="(P)"/>
    <n v="60"/>
    <n v="60"/>
    <s v="DB 6444"/>
    <d v="2008-01-01T00:00:00"/>
    <s v="2&quot;"/>
    <n v="60"/>
    <s v="(P)"/>
    <s v="03193407"/>
    <x v="0"/>
    <x v="0"/>
  </r>
  <r>
    <n v="161627"/>
    <s v="    07301512000"/>
    <x v="0"/>
    <n v="20191108"/>
    <n v="8312"/>
    <n v="4070347"/>
    <s v="ServiceRiser"/>
    <s v="1&quot;"/>
    <n v="57.979306938402289"/>
    <s v="03465301"/>
    <s v="(P)"/>
    <n v="45"/>
    <n v="45"/>
    <s v="DB 271685"/>
    <d v="2018-07-02T00:00:00"/>
    <s v="2&quot;"/>
    <n v="45"/>
    <s v="(P)"/>
    <s v="03530072"/>
    <x v="0"/>
    <x v="0"/>
  </r>
  <r>
    <n v="467427"/>
    <s v="    18022243000"/>
    <x v="0"/>
    <n v="20191023"/>
    <n v="19328"/>
    <n v="1607060"/>
    <s v="ServiceRiser"/>
    <s v="1&quot;"/>
    <n v="100.46476313045156"/>
    <s v="03343336"/>
    <s v="(P)"/>
    <n v="57"/>
    <n v="57"/>
    <s v="DB 297546"/>
    <d v="2011-05-03T00:00:00"/>
    <s v="4&quot;"/>
    <n v="57"/>
    <s v="(P)"/>
    <s v="03343270"/>
    <x v="2"/>
    <x v="0"/>
  </r>
  <r>
    <n v="3384587"/>
    <s v="    26557457000"/>
    <x v="0"/>
    <n v="20191025"/>
    <n v="1990"/>
    <n v="3235472"/>
    <s v="ServiceRiser"/>
    <s v="1&quot;"/>
    <n v="12.000375981036573"/>
    <s v="03422959"/>
    <s v="(P)"/>
    <n v="35"/>
    <n v="35"/>
    <s v="DB 33275"/>
    <d v="2015-01-21T00:00:00"/>
    <s v="2&quot;"/>
    <n v="35"/>
    <s v="(P)"/>
    <s v="03419412"/>
    <x v="0"/>
    <x v="0"/>
  </r>
  <r>
    <n v="1807053"/>
    <s v="    19131785000"/>
    <x v="0"/>
    <n v="20191112"/>
    <n v="15935"/>
    <n v="114525"/>
    <s v="TwoPoundMeter"/>
    <s v="1&quot;"/>
    <n v="372.54659642365908"/>
    <s v="S1031014-21"/>
    <s v="(W)"/>
    <n v="0"/>
    <n v="0"/>
    <s v="DB 9078"/>
    <d v="2016-03-14T00:00:00"/>
    <s v="2&quot;"/>
    <n v="57"/>
    <s v="(P)"/>
    <s v="03461911"/>
    <x v="0"/>
    <x v="0"/>
  </r>
  <r>
    <n v="3425521"/>
    <s v="    26577349000"/>
    <x v="0"/>
    <n v="20191022"/>
    <n v="22844"/>
    <n v="4159967"/>
    <s v="TwoPoundMeter"/>
    <s v="1&quot;"/>
    <n v="310.39709330016768"/>
    <s v="03490744"/>
    <s v="(P)"/>
    <n v="57"/>
    <n v="57"/>
    <s v="DB 261919"/>
    <d v="2016-07-14T00:00:00"/>
    <s v="4&quot;"/>
    <n v="57"/>
    <s v="(P)"/>
    <s v="03472027"/>
    <x v="2"/>
    <x v="0"/>
  </r>
  <r>
    <n v="1964447"/>
    <s v="    26515086000"/>
    <x v="0"/>
    <n v="20191105"/>
    <n v="1531"/>
    <n v="604624"/>
    <s v="ServiceRiser"/>
    <s v="1&quot;"/>
    <n v="242.35025975388135"/>
    <s v="03178628"/>
    <s v="(P)"/>
    <n v="0"/>
    <n v="0"/>
    <s v="DB 301251"/>
    <d v="2018-03-28T00:00:00"/>
    <s v="2&quot;"/>
    <n v="45"/>
    <s v="(P)"/>
    <s v="03517820"/>
    <x v="0"/>
    <x v="0"/>
  </r>
  <r>
    <n v="3562406"/>
    <s v="    26585760000"/>
    <x v="0"/>
    <n v="20191104"/>
    <n v="1337"/>
    <n v="5057273"/>
    <s v="TwoPoundMeter"/>
    <s v="1&quot;"/>
    <n v="64.999999998919151"/>
    <s v="03520644"/>
    <s v="(P)"/>
    <n v="45"/>
    <n v="45"/>
    <s v="DB 54682"/>
    <d v="2017-10-24T00:00:00"/>
    <s v="2&quot;"/>
    <n v="45"/>
    <s v="(P)"/>
    <s v="03520645"/>
    <x v="0"/>
    <x v="0"/>
  </r>
  <r>
    <n v="494147"/>
    <s v="    19043692000"/>
    <x v="0"/>
    <n v="20191018"/>
    <n v="12503"/>
    <n v="311347"/>
    <s v="TwoPoundMeter"/>
    <s v="2&quot;"/>
    <n v="395.27041449372217"/>
    <s v="95029322"/>
    <s v="(P)"/>
    <n v="57"/>
    <m/>
    <s v="DB 114161"/>
    <d v="2016-01-29T00:00:00"/>
    <s v="2&quot;"/>
    <n v="57"/>
    <s v="(P)"/>
    <s v="03438206"/>
    <x v="0"/>
    <x v="0"/>
  </r>
  <r>
    <n v="2551198"/>
    <s v="    26526282000"/>
    <x v="0"/>
    <n v="20191018"/>
    <n v="13443"/>
    <n v="2692448"/>
    <s v="TwoPoundMeter"/>
    <s v="1&quot;"/>
    <n v="15.000000006403976"/>
    <s v="03341202"/>
    <s v="(P)"/>
    <n v="57"/>
    <n v="57"/>
    <s v="DB 217343"/>
    <d v="2010-09-16T00:00:00"/>
    <s v="2&quot;"/>
    <n v="57"/>
    <s v="(P)"/>
    <s v="03334785"/>
    <x v="0"/>
    <x v="0"/>
  </r>
  <r>
    <n v="2636052"/>
    <s v="    13890893000"/>
    <x v="0"/>
    <n v="20191106"/>
    <n v="3466"/>
    <n v="4149938"/>
    <s v="ServiceRiser"/>
    <s v="1&quot;"/>
    <n v="197.00000002097215"/>
    <s v="03489989"/>
    <s v="(P)"/>
    <n v="60"/>
    <n v="60"/>
    <s v="DB 295854"/>
    <d v="2016-12-23T00:00:00"/>
    <s v="4&quot;"/>
    <n v="60"/>
    <s v="(P)"/>
    <s v="03480679"/>
    <x v="2"/>
    <x v="0"/>
  </r>
  <r>
    <n v="3358584"/>
    <s v="    08350760000"/>
    <x v="0"/>
    <n v="20191030"/>
    <n v="9704"/>
    <n v="608167"/>
    <s v="ServiceRiser"/>
    <s v="1/2&quot;"/>
    <n v="46.693866372867355"/>
    <s v="03072085"/>
    <s v="(P)"/>
    <n v="0"/>
    <n v="0"/>
    <s v="DB 90878"/>
    <d v="2008-01-01T00:00:00"/>
    <s v="1&quot;"/>
    <n v="45"/>
    <s v="(W)"/>
    <s v="03182905"/>
    <x v="4"/>
    <x v="0"/>
  </r>
  <r>
    <n v="354624"/>
    <s v="    13872615000"/>
    <x v="0"/>
    <n v="20191031"/>
    <n v="769"/>
    <n v="5216500"/>
    <s v="ServiceRiser"/>
    <s v="1&quot;"/>
    <n v="37.000000015137907"/>
    <s v="03558476"/>
    <s v="(P)"/>
    <n v="45"/>
    <n v="45"/>
    <s v="DB 298066"/>
    <d v="2018-06-19T00:00:00"/>
    <s v="2&quot;"/>
    <n v="45"/>
    <s v="(P)"/>
    <s v="03558474"/>
    <x v="0"/>
    <x v="0"/>
  </r>
  <r>
    <n v="2636163"/>
    <s v="    26491535000"/>
    <x v="0"/>
    <n v="20191017"/>
    <n v="13421"/>
    <n v="605888"/>
    <s v="TwoPoundMeter"/>
    <s v="1&quot;"/>
    <n v="39.001564081162186"/>
    <s v="03180302"/>
    <s v="(P)"/>
    <n v="0"/>
    <n v="0"/>
    <s v="DB 212547"/>
    <d v="2008-01-01T00:00:00"/>
    <s v="1&quot;"/>
    <n v="57"/>
    <s v="(P)"/>
    <s v="03184213"/>
    <x v="3"/>
    <x v="0"/>
  </r>
  <r>
    <n v="4286"/>
    <s v="    01441366000"/>
    <x v="0"/>
    <n v="20191017"/>
    <n v="5670"/>
    <n v="2878900"/>
    <s v="ServiceRiser"/>
    <s v="1&quot;"/>
    <n v="51.999999984449644"/>
    <s v="03394235"/>
    <s v="(P)"/>
    <n v="45"/>
    <n v="45"/>
    <s v="DB 50975"/>
    <d v="2014-04-15T00:00:00"/>
    <s v="2&quot;"/>
    <n v="45"/>
    <s v="(P)"/>
    <s v="03392997"/>
    <x v="0"/>
    <x v="0"/>
  </r>
  <r>
    <n v="334456"/>
    <s v="    13073686000"/>
    <x v="0"/>
    <n v="20191018"/>
    <n v="13473"/>
    <n v="241686"/>
    <s v="ServiceRiser"/>
    <s v="1&quot;"/>
    <n v="209.58134786284967"/>
    <s v="88016177"/>
    <s v="(P)"/>
    <n v="57"/>
    <n v="0"/>
    <s v="DB 135718"/>
    <d v="2013-06-20T00:00:00"/>
    <s v="2&quot;"/>
    <n v="57"/>
    <s v="(P)"/>
    <s v="03355743"/>
    <x v="0"/>
    <x v="0"/>
  </r>
  <r>
    <n v="2731340"/>
    <s v="    26254566000"/>
    <x v="0"/>
    <n v="20191108"/>
    <n v="15275"/>
    <n v="2191575"/>
    <s v="TwoPoundMeter"/>
    <s v="1&quot;"/>
    <n v="210.49709463024905"/>
    <s v="03367866"/>
    <s v="(P)"/>
    <n v="57"/>
    <n v="57"/>
    <s v="DB 217389"/>
    <d v="2012-04-04T00:00:00"/>
    <s v="2&quot;"/>
    <n v="57"/>
    <s v="(P)"/>
    <s v="03354814"/>
    <x v="0"/>
    <x v="0"/>
  </r>
  <r>
    <n v="500345"/>
    <s v="    19173208000"/>
    <x v="0"/>
    <n v="20191025"/>
    <n v="26510"/>
    <n v="110384"/>
    <s v="ServiceRiser"/>
    <s v="1&quot;"/>
    <n v="63.189072353803354"/>
    <s v="97021575"/>
    <s v="(P)"/>
    <n v="0"/>
    <n v="0"/>
    <s v="DB 269265"/>
    <d v="2010-10-08T00:00:00"/>
    <s v="2&quot;"/>
    <n v="57"/>
    <s v="(P)"/>
    <s v="03335252"/>
    <x v="0"/>
    <x v="0"/>
  </r>
  <r>
    <n v="2743156"/>
    <s v="    26541166000"/>
    <x v="0"/>
    <n v="20191112"/>
    <n v="20047"/>
    <n v="2279559"/>
    <s v="TwoPoundMeter"/>
    <s v="1&quot;"/>
    <n v="284.99999998990194"/>
    <s v="03363518"/>
    <s v="(P)"/>
    <n v="57"/>
    <n v="57"/>
    <s v="DB 6486"/>
    <d v="2011-07-19T00:00:00"/>
    <s v="2&quot;"/>
    <n v="57"/>
    <s v="(P)"/>
    <s v="03347108"/>
    <x v="0"/>
    <x v="0"/>
  </r>
  <r>
    <n v="3220251"/>
    <s v="    26563650000"/>
    <x v="0"/>
    <n v="20191017"/>
    <n v="14090"/>
    <n v="3569103"/>
    <s v="TwoPoundMeter"/>
    <s v="1&quot;"/>
    <n v="166.99999998241756"/>
    <s v="03442832"/>
    <s v="(P)"/>
    <n v="175"/>
    <n v="175"/>
    <s v="DB 108820"/>
    <d v="2014-11-18T00:00:00"/>
    <s v="2&quot;"/>
    <n v="60"/>
    <s v="(W)"/>
    <s v="03421712"/>
    <x v="1"/>
    <x v="0"/>
  </r>
  <r>
    <n v="3271292"/>
    <s v="    26563261000"/>
    <x v="0"/>
    <n v="20191114"/>
    <n v="12941"/>
    <n v="3749517"/>
    <s v="TwoPoundMeter"/>
    <s v="1&quot;"/>
    <n v="235.68058424205375"/>
    <s v="03449047"/>
    <s v="(P)"/>
    <n v="60"/>
    <n v="60"/>
    <s v="DB 186392"/>
    <d v="2011-07-18T00:00:00"/>
    <s v="4&quot;"/>
    <n v="60"/>
    <s v="(P)"/>
    <s v="03333552"/>
    <x v="2"/>
    <x v="0"/>
  </r>
  <r>
    <n v="3415872"/>
    <s v="    10865513000"/>
    <x v="0"/>
    <n v="20191105"/>
    <n v="2291"/>
    <n v="5096884"/>
    <s v="ServiceRiser"/>
    <s v="1&quot;"/>
    <n v="23.442422108196578"/>
    <s v="03553299"/>
    <s v="(P)"/>
    <n v="45"/>
    <n v="45"/>
    <s v="DB 64606"/>
    <d v="2019-02-08T00:00:00"/>
    <s v="1&quot;"/>
    <n v="45"/>
    <s v="(P)"/>
    <s v="03553405"/>
    <x v="3"/>
    <x v="0"/>
  </r>
  <r>
    <n v="3576631"/>
    <s v="    08856903000"/>
    <x v="0"/>
    <n v="20191104"/>
    <n v="2372"/>
    <n v="2452383"/>
    <s v="ServiceRiser"/>
    <s v="1&quot;"/>
    <n v="390.37817821374563"/>
    <s v="03381811"/>
    <s v="(P)"/>
    <n v="60"/>
    <n v="60"/>
    <s v="DB 300026"/>
    <d v="2008-01-01T00:00:00"/>
    <s v="2&quot;"/>
    <n v="60"/>
    <s v="(P)"/>
    <s v="03198185"/>
    <x v="0"/>
    <x v="0"/>
  </r>
  <r>
    <n v="3645767"/>
    <s v="    26589197000"/>
    <x v="0"/>
    <n v="20191023"/>
    <n v="2970"/>
    <n v="4804858"/>
    <s v="TwoPoundMeter"/>
    <s v="1&quot;"/>
    <n v="107.99999998746881"/>
    <s v="03538809"/>
    <s v="(P)"/>
    <n v="45"/>
    <n v="45"/>
    <s v="DB 33385"/>
    <d v="2018-06-05T00:00:00"/>
    <s v="2&quot;"/>
    <n v="45"/>
    <s v="(P)"/>
    <s v="03538808"/>
    <x v="0"/>
    <x v="0"/>
  </r>
  <r>
    <n v="2542220"/>
    <s v="    26532184000"/>
    <x v="0"/>
    <n v="20191028"/>
    <n v="12335"/>
    <n v="1309037"/>
    <s v="TwoPoundMeter"/>
    <s v="1&quot;"/>
    <n v="134.83738643887628"/>
    <s v="03335114"/>
    <s v="(P)"/>
    <n v="60"/>
    <n v="60"/>
    <s v="DB 137458"/>
    <d v="2010-11-12T00:00:00"/>
    <s v="2&quot;"/>
    <n v="60"/>
    <s v="(P)"/>
    <s v="03334670"/>
    <x v="0"/>
    <x v="0"/>
  </r>
  <r>
    <n v="232125"/>
    <s v="    09172153000"/>
    <x v="0"/>
    <n v="20191021"/>
    <n v="28898"/>
    <n v="652509"/>
    <s v="ServiceRiser"/>
    <s v="1&quot;"/>
    <n v="52.718062075289602"/>
    <s v="03320461"/>
    <s v="(P)"/>
    <n v="2"/>
    <n v="2"/>
    <s v="DB 294443"/>
    <d v="2010-02-10T00:00:00"/>
    <s v="2&quot;"/>
    <n v="57"/>
    <s v="(P)"/>
    <s v="03320445"/>
    <x v="0"/>
    <x v="0"/>
  </r>
  <r>
    <n v="3440581"/>
    <s v="    26572163000"/>
    <x v="0"/>
    <n v="20191112"/>
    <n v="21269"/>
    <n v="4058923"/>
    <s v="ServiceRiser"/>
    <s v="1&quot;"/>
    <n v="326.86689854322253"/>
    <s v="03476196"/>
    <s v="(P)"/>
    <n v="57"/>
    <n v="57"/>
    <s v="DB 257047"/>
    <d v="2014-09-18T00:00:00"/>
    <s v="2&quot;"/>
    <n v="57"/>
    <s v="(P)"/>
    <s v="03413911"/>
    <x v="0"/>
    <x v="0"/>
  </r>
  <r>
    <n v="3071902"/>
    <s v="    26557766000"/>
    <x v="0"/>
    <n v="20191022"/>
    <n v="3445"/>
    <n v="3054612"/>
    <s v="TwoPoundMeter"/>
    <s v="1&quot;"/>
    <n v="43.145880764917798"/>
    <s v="03424016"/>
    <s v="(P)"/>
    <n v="60"/>
    <n v="60"/>
    <s v="DB 7620"/>
    <d v="2015-01-06T00:00:00"/>
    <s v="2&quot;"/>
    <n v="60"/>
    <s v="(P)"/>
    <s v="03420328"/>
    <x v="0"/>
    <x v="0"/>
  </r>
  <r>
    <n v="407678"/>
    <s v="    15471666000"/>
    <x v="0"/>
    <n v="20191113"/>
    <n v="7136"/>
    <n v="390273"/>
    <s v="TwoPoundMeter"/>
    <s v="3/4&quot;"/>
    <n v="255.62934777293191"/>
    <s v="OID364895"/>
    <s v="(W)"/>
    <n v="55"/>
    <n v="55"/>
    <s v="DB 51549"/>
    <d v="2014-12-16T00:00:00"/>
    <s v="2&quot;"/>
    <n v="55"/>
    <s v="(W)"/>
    <s v="03402328"/>
    <x v="1"/>
    <x v="0"/>
  </r>
  <r>
    <n v="1401685"/>
    <s v="    26334507000"/>
    <x v="0"/>
    <n v="20191111"/>
    <n v="95"/>
    <n v="612462"/>
    <s v="ServiceRiser"/>
    <s v="1&quot;"/>
    <n v="214.18754707588369"/>
    <s v="03189673"/>
    <s v="(P)"/>
    <n v="0"/>
    <n v="0"/>
    <s v="DB 13943"/>
    <d v="2008-01-01T00:00:00"/>
    <s v="2&quot;"/>
    <n v="60"/>
    <s v="(P)"/>
    <s v="03185136"/>
    <x v="0"/>
    <x v="0"/>
  </r>
  <r>
    <n v="3065775"/>
    <s v="    26556584000"/>
    <x v="0"/>
    <n v="20191025"/>
    <n v="2017"/>
    <n v="3235476"/>
    <s v="MultiMeterRiser"/>
    <s v="1&quot;"/>
    <n v="117.00000000703324"/>
    <s v="03419414"/>
    <s v="(P)"/>
    <n v="35"/>
    <n v="35"/>
    <s v="DB 33275"/>
    <d v="2015-01-21T00:00:00"/>
    <s v="2&quot;"/>
    <n v="35"/>
    <s v="(P)"/>
    <s v="03419412"/>
    <x v="0"/>
    <x v="0"/>
  </r>
  <r>
    <n v="3546648"/>
    <s v="    26355862000"/>
    <x v="0"/>
    <n v="20191025"/>
    <n v="2486"/>
    <n v="3229469"/>
    <s v="ServiceRiser"/>
    <s v="1&quot;"/>
    <n v="52.999999978005604"/>
    <s v="03422849"/>
    <s v="(P)"/>
    <n v="35"/>
    <n v="35"/>
    <s v="DB 28494"/>
    <d v="2015-01-16T00:00:00"/>
    <s v="2&quot;"/>
    <n v="35"/>
    <s v="(P)"/>
    <s v="03425963"/>
    <x v="0"/>
    <x v="0"/>
  </r>
  <r>
    <n v="2799032"/>
    <s v="    26545137000"/>
    <x v="0"/>
    <n v="20191029"/>
    <n v="32372"/>
    <n v="2478792"/>
    <s v="ServiceRiser"/>
    <s v="1&quot;"/>
    <n v="36.38568540914946"/>
    <s v="03377955"/>
    <s v="(P)"/>
    <n v="50"/>
    <n v="50"/>
    <s v="DB 6657"/>
    <d v="2013-04-05T00:00:00"/>
    <s v="2&quot;"/>
    <n v="50"/>
    <s v="(P)"/>
    <s v="03377972"/>
    <x v="0"/>
    <x v="0"/>
  </r>
  <r>
    <n v="2398918"/>
    <s v="    20858569000"/>
    <x v="0"/>
    <n v="20191024"/>
    <n v="2971"/>
    <n v="486119"/>
    <s v="ServiceRiser"/>
    <s v="1&quot;"/>
    <n v="188.81867607336372"/>
    <s v="95029164"/>
    <s v="(P)"/>
    <n v="0"/>
    <n v="0"/>
    <s v="DB 32164"/>
    <d v="2009-04-21T00:00:00"/>
    <s v="2&quot;"/>
    <n v="60"/>
    <s v="(P)"/>
    <s v="03302302"/>
    <x v="0"/>
    <x v="0"/>
  </r>
  <r>
    <n v="2564125"/>
    <s v="    26534712000"/>
    <x v="0"/>
    <n v="20191108"/>
    <n v="7597"/>
    <n v="1575049"/>
    <s v="MultiMeterRiser"/>
    <s v="1&quot;"/>
    <n v="53.319598925416862"/>
    <s v="03343192"/>
    <s v="(P)"/>
    <n v="35"/>
    <n v="35"/>
    <s v="DB 76084"/>
    <d v="2011-04-28T00:00:00"/>
    <s v="2&quot;"/>
    <n v="35"/>
    <s v="(P)"/>
    <s v="03342821"/>
    <x v="0"/>
    <x v="0"/>
  </r>
  <r>
    <n v="985658"/>
    <s v="    25070903000"/>
    <x v="0"/>
    <n v="20191018"/>
    <n v="12682"/>
    <n v="650891"/>
    <s v="ServiceRiser"/>
    <s v="1&quot;"/>
    <n v="36.392164967916379"/>
    <s v="03315394"/>
    <s v="(P)"/>
    <n v="2"/>
    <n v="2"/>
    <s v="DB 113409"/>
    <d v="2009-09-24T00:00:00"/>
    <s v="1&quot;"/>
    <n v="57"/>
    <s v="(P)"/>
    <s v="03315379"/>
    <x v="3"/>
    <x v="0"/>
  </r>
  <r>
    <n v="185249"/>
    <s v="    07330203000"/>
    <x v="0"/>
    <n v="20191030"/>
    <n v="9842"/>
    <n v="349635"/>
    <s v="ServiceRiser"/>
    <s v="1/2&quot;"/>
    <n v="15.610308375340129"/>
    <s v="S2108006-28"/>
    <s v="(P)"/>
    <n v="45"/>
    <n v="45"/>
    <s v="DB 88361"/>
    <d v="2015-12-10T00:00:00"/>
    <s v="2&quot;"/>
    <n v="45"/>
    <s v="(P)"/>
    <s v="03451261"/>
    <x v="0"/>
    <x v="0"/>
  </r>
  <r>
    <n v="2462014"/>
    <s v="    06013322000"/>
    <x v="0"/>
    <n v="20191113"/>
    <n v="25583"/>
    <n v="122786"/>
    <s v="ServiceRiser"/>
    <s v="1/2&quot;"/>
    <n v="26.076115229886994"/>
    <s v="96003438"/>
    <s v="(P)"/>
    <n v="57"/>
    <n v="57"/>
    <s v="DB 233326"/>
    <d v="2015-01-30T00:00:00"/>
    <s v="2&quot;"/>
    <n v="57"/>
    <s v="(P)"/>
    <s v="03412420"/>
    <x v="0"/>
    <x v="0"/>
  </r>
  <r>
    <n v="1155222"/>
    <s v="    25106022000"/>
    <x v="0"/>
    <n v="20191108"/>
    <n v="14830"/>
    <n v="189163"/>
    <s v="TwoPoundMeter"/>
    <s v="1&quot;"/>
    <n v="130.12141102581793"/>
    <s v="01273243"/>
    <s v="(P)"/>
    <n v="57"/>
    <n v="57"/>
    <s v="DB 303599"/>
    <d v="2019-04-04T00:00:00"/>
    <s v="4&quot;"/>
    <n v="57"/>
    <s v="(P)"/>
    <s v="03564456"/>
    <x v="2"/>
    <x v="0"/>
  </r>
  <r>
    <n v="916764"/>
    <s v="    13074281000"/>
    <x v="0"/>
    <n v="20191018"/>
    <n v="13473"/>
    <n v="241686"/>
    <s v="ServiceRiser"/>
    <s v="1&quot;"/>
    <n v="209.58134786284967"/>
    <s v="88016177"/>
    <s v="(P)"/>
    <n v="57"/>
    <n v="0"/>
    <s v="DB 135718"/>
    <d v="2013-06-20T00:00:00"/>
    <s v="2&quot;"/>
    <n v="57"/>
    <s v="(P)"/>
    <s v="03355743"/>
    <x v="0"/>
    <x v="0"/>
  </r>
  <r>
    <n v="112935"/>
    <s v="    04861776000"/>
    <x v="0"/>
    <n v="20191101"/>
    <n v="2282"/>
    <n v="4303177"/>
    <s v="TwoPoundMeter"/>
    <s v="1&quot;"/>
    <n v="70.999999989490263"/>
    <s v="03494157"/>
    <s v="(P)"/>
    <n v="45"/>
    <n v="45"/>
    <s v="DB 10675"/>
    <d v="2017-05-15T00:00:00"/>
    <s v="2&quot;"/>
    <n v="45"/>
    <s v="(P)"/>
    <s v="03499137"/>
    <x v="0"/>
    <x v="0"/>
  </r>
  <r>
    <n v="3270727"/>
    <s v="    26563377000"/>
    <x v="0"/>
    <n v="20191018"/>
    <n v="21516"/>
    <n v="3426291"/>
    <s v="MultiMeterRiser"/>
    <s v="1&quot;"/>
    <n v="240.5866245630985"/>
    <s v="03430858"/>
    <s v="(P)"/>
    <n v="57"/>
    <n v="57"/>
    <s v="DB 137592"/>
    <d v="2012-03-01T00:00:00"/>
    <s v="2&quot;"/>
    <n v="57"/>
    <s v="(P)"/>
    <s v="03353781"/>
    <x v="0"/>
    <x v="0"/>
  </r>
  <r>
    <n v="3597652"/>
    <s v="    18321557000"/>
    <x v="0"/>
    <n v="20191031"/>
    <n v="11386"/>
    <n v="648880"/>
    <s v="ServiceRiser"/>
    <s v="1&quot;"/>
    <n v="55.232074840750755"/>
    <s v="033004636"/>
    <s v="(P)"/>
    <n v="2"/>
    <n v="2"/>
    <s v="DB 94283"/>
    <d v="2009-03-11T00:00:00"/>
    <s v="2&quot;"/>
    <n v="35"/>
    <s v="(P)"/>
    <s v="03301380"/>
    <x v="0"/>
    <x v="0"/>
  </r>
  <r>
    <n v="3816499"/>
    <s v="    07340066000"/>
    <x v="0"/>
    <n v="20191106"/>
    <n v="9465"/>
    <n v="1484237"/>
    <s v="ServiceRiser"/>
    <s v="1&quot;"/>
    <n v="65.787847037394499"/>
    <s v="03343744"/>
    <s v="(P)"/>
    <n v="45"/>
    <n v="45"/>
    <s v="DB 91846"/>
    <d v="2011-06-09T00:00:00"/>
    <s v="4&quot;"/>
    <n v="45"/>
    <s v="(P)"/>
    <s v="03343723"/>
    <x v="2"/>
    <x v="0"/>
  </r>
  <r>
    <n v="372574"/>
    <s v="    14232961000"/>
    <x v="0"/>
    <n v="20191018"/>
    <n v="13464"/>
    <n v="241690"/>
    <s v="ServiceRiser"/>
    <s v="3/4&quot;"/>
    <n v="19.334808534237151"/>
    <s v="0"/>
    <s v="(W)"/>
    <n v="0"/>
    <n v="0"/>
    <s v="DB 135718"/>
    <d v="2013-06-20T00:00:00"/>
    <s v="2&quot;"/>
    <n v="57"/>
    <s v="(P)"/>
    <s v="03355743"/>
    <x v="0"/>
    <x v="0"/>
  </r>
  <r>
    <n v="3274029"/>
    <s v="    26553754000"/>
    <x v="0"/>
    <n v="20191113"/>
    <n v="6071"/>
    <n v="3301480"/>
    <s v="ServiceRiser"/>
    <s v="2&quot;"/>
    <n v="68.000000001103487"/>
    <s v="03409891"/>
    <s v="(P)"/>
    <n v="45"/>
    <n v="45"/>
    <s v="DB 51000"/>
    <d v="2015-03-24T00:00:00"/>
    <s v="2&quot;"/>
    <n v="45"/>
    <s v="(P)"/>
    <s v="03421975"/>
    <x v="0"/>
    <x v="0"/>
  </r>
  <r>
    <n v="1807055"/>
    <s v="    19131782000"/>
    <x v="0"/>
    <n v="20191112"/>
    <n v="15935"/>
    <n v="114525"/>
    <s v="TwoPoundMeter"/>
    <s v="1&quot;"/>
    <n v="372.54659642365908"/>
    <s v="S1031014-21"/>
    <s v="(W)"/>
    <n v="0"/>
    <n v="0"/>
    <s v="DB 9078"/>
    <d v="2016-03-14T00:00:00"/>
    <s v="2&quot;"/>
    <n v="57"/>
    <s v="(P)"/>
    <s v="03461911"/>
    <x v="0"/>
    <x v="0"/>
  </r>
  <r>
    <n v="3085937"/>
    <s v="    21331280000"/>
    <x v="0"/>
    <n v="20191108"/>
    <n v="7469"/>
    <n v="1962258"/>
    <s v="ServiceRiser"/>
    <s v="1&quot;"/>
    <n v="16.546947284615978"/>
    <s v="03361343"/>
    <s v="(P)"/>
    <n v="35"/>
    <n v="35"/>
    <s v="DB 76090"/>
    <d v="2012-05-25T00:00:00"/>
    <s v="2&quot;"/>
    <n v="35"/>
    <s v="(P)"/>
    <s v="03361341"/>
    <x v="0"/>
    <x v="0"/>
  </r>
  <r>
    <n v="3252426"/>
    <s v="    14083110000"/>
    <x v="0"/>
    <n v="20191108"/>
    <n v="21297"/>
    <n v="4323972"/>
    <s v="ServiceRiser"/>
    <s v="1&quot;"/>
    <n v="18.738428843023954"/>
    <s v="03491016"/>
    <s v="(P)"/>
    <n v="57"/>
    <n v="57"/>
    <s v="DB 127795"/>
    <d v="2010-06-03T00:00:00"/>
    <s v="2&quot;"/>
    <n v="57"/>
    <s v="(P)"/>
    <s v="03301155"/>
    <x v="0"/>
    <x v="0"/>
  </r>
  <r>
    <n v="3573289"/>
    <s v="    13471897000"/>
    <x v="0"/>
    <n v="20191112"/>
    <n v="3858"/>
    <n v="1086619"/>
    <s v="ServiceRiser"/>
    <s v="1&quot;"/>
    <n v="118.07169085533488"/>
    <s v="03332962"/>
    <s v="(P)"/>
    <m/>
    <m/>
    <s v="DB 44428"/>
    <d v="2010-08-06T00:00:00"/>
    <s v="6&quot;"/>
    <n v="60"/>
    <s v="(P)"/>
    <s v="03332942"/>
    <x v="6"/>
    <x v="0"/>
  </r>
  <r>
    <n v="3158455"/>
    <s v="    26491532000"/>
    <x v="0"/>
    <n v="20191106"/>
    <n v="13414"/>
    <n v="605890"/>
    <s v="ServiceRiser"/>
    <s v="1&quot;"/>
    <n v="214.25710137099207"/>
    <s v="03179702"/>
    <s v="(P)"/>
    <n v="0"/>
    <n v="0"/>
    <s v="DB 212547"/>
    <d v="2008-01-01T00:00:00"/>
    <s v="1&quot;"/>
    <n v="57"/>
    <s v="(P)"/>
    <s v="03184213"/>
    <x v="3"/>
    <x v="0"/>
  </r>
  <r>
    <n v="2095384"/>
    <s v="    26519832000"/>
    <x v="0"/>
    <n v="20191104"/>
    <n v="2411"/>
    <n v="740567"/>
    <s v="ServiceRiser"/>
    <s v="1&quot;"/>
    <n v="189.00000005123363"/>
    <s v="03194399"/>
    <s v="(P)"/>
    <n v="60"/>
    <n v="60"/>
    <s v="DB 299926"/>
    <d v="2008-01-01T00:00:00"/>
    <s v="2&quot;"/>
    <n v="60"/>
    <s v="(P)"/>
    <s v="03198140"/>
    <x v="0"/>
    <x v="0"/>
  </r>
  <r>
    <n v="3564778"/>
    <s v="    26585337000"/>
    <x v="0"/>
    <n v="20191017"/>
    <n v="14270"/>
    <n v="4438779"/>
    <s v="ServiceRiser"/>
    <s v="1&quot;"/>
    <n v="24.999999972476623"/>
    <s v="03519794"/>
    <s v="(P)"/>
    <n v="60"/>
    <n v="60"/>
    <s v="DB 108947"/>
    <d v="2017-11-13T00:00:00"/>
    <s v="2&quot;"/>
    <n v="60"/>
    <s v="(P)"/>
    <s v="03519794"/>
    <x v="0"/>
    <x v="0"/>
  </r>
  <r>
    <n v="3250059"/>
    <s v="    25062179000"/>
    <x v="0"/>
    <n v="20191030"/>
    <n v="10358"/>
    <n v="344738"/>
    <s v="ServiceRiser"/>
    <s v="1&quot;"/>
    <n v="63.92906136645928"/>
    <s v="00003176"/>
    <s v="(P)"/>
    <n v="45"/>
    <n v="45"/>
    <s v="DB 228680"/>
    <d v="2013-03-13T00:00:00"/>
    <s v="2&quot;"/>
    <n v="45"/>
    <s v="(P)"/>
    <s v="03365806"/>
    <x v="0"/>
    <x v="0"/>
  </r>
  <r>
    <n v="3361314"/>
    <s v="    26571413000"/>
    <x v="0"/>
    <n v="20191022"/>
    <n v="3447"/>
    <n v="3863128"/>
    <s v="TwoPoundMeter"/>
    <s v="1&quot;"/>
    <n v="15.000345264974859"/>
    <s v="03470312"/>
    <s v="(P)"/>
    <n v="60"/>
    <n v="60"/>
    <s v="DB 7637"/>
    <d v="2015-01-06T00:00:00"/>
    <s v="2&quot;"/>
    <n v="60"/>
    <s v="(P)"/>
    <s v="03424199"/>
    <x v="0"/>
    <x v="0"/>
  </r>
  <r>
    <n v="3624977"/>
    <s v="    26588850000"/>
    <x v="0"/>
    <n v="20191024"/>
    <n v="19983"/>
    <n v="4784461"/>
    <s v="ServiceRiser"/>
    <s v="1&quot;"/>
    <n v="78.000000032530124"/>
    <s v="03532676"/>
    <s v="(P)"/>
    <n v="57"/>
    <n v="57"/>
    <s v="DB 13252"/>
    <d v="2018-03-09T00:00:00"/>
    <s v="2&quot;"/>
    <n v="57"/>
    <s v="(P)"/>
    <s v="03523662"/>
    <x v="0"/>
    <x v="0"/>
  </r>
  <r>
    <n v="2442215"/>
    <s v="    26533191000"/>
    <x v="0"/>
    <n v="20191113"/>
    <n v="5797"/>
    <n v="1189821"/>
    <s v="ServiceRiser"/>
    <s v="1&quot;"/>
    <n v="70.9418897766908"/>
    <s v="03338204"/>
    <s v="(P)"/>
    <m/>
    <m/>
    <s v="DB 44644"/>
    <d v="2009-06-29T00:00:00"/>
    <s v="2&quot;"/>
    <n v="60"/>
    <s v="(P)"/>
    <s v="03301761"/>
    <x v="0"/>
    <x v="0"/>
  </r>
  <r>
    <n v="1978636"/>
    <s v="    26356924000"/>
    <x v="0"/>
    <n v="20191111"/>
    <n v="273"/>
    <n v="612332"/>
    <s v="TwoPoundMeter"/>
    <s v="1&quot;"/>
    <n v="80.741072898398514"/>
    <s v="03181189"/>
    <s v="(P)"/>
    <n v="0"/>
    <n v="0"/>
    <s v="DB 13951"/>
    <d v="2008-01-01T00:00:00"/>
    <s v="2&quot;"/>
    <n v="60"/>
    <s v="(P)"/>
    <s v="03181190"/>
    <x v="0"/>
    <x v="0"/>
  </r>
  <r>
    <n v="2891808"/>
    <s v="    21333314000"/>
    <x v="0"/>
    <n v="20191108"/>
    <n v="7487"/>
    <n v="383892"/>
    <s v="ServiceRiser"/>
    <s v="1&quot;"/>
    <n v="87.210243719026167"/>
    <s v="95028794"/>
    <s v="(P)"/>
    <n v="35"/>
    <n v="35"/>
    <s v="DB 76546"/>
    <d v="2012-08-17T00:00:00"/>
    <s v="2&quot;"/>
    <n v="35"/>
    <s v="(P)"/>
    <s v="03361940"/>
    <x v="0"/>
    <x v="0"/>
  </r>
  <r>
    <n v="3776773"/>
    <s v="    26591145000"/>
    <x v="0"/>
    <n v="20191025"/>
    <n v="2141"/>
    <n v="4777261"/>
    <s v="TwoPoundMeter"/>
    <s v="1&quot;"/>
    <n v="14.999999995431217"/>
    <s v="03535980"/>
    <s v="(P)"/>
    <n v="35"/>
    <n v="35"/>
    <s v="DB 60233"/>
    <d v="2018-08-03T00:00:00"/>
    <s v="2&quot;"/>
    <n v="35"/>
    <s v="(P)"/>
    <s v="03535592"/>
    <x v="0"/>
    <x v="0"/>
  </r>
  <r>
    <n v="3378846"/>
    <s v="    16081287000"/>
    <x v="0"/>
    <n v="20191114"/>
    <n v="26400"/>
    <n v="645181"/>
    <s v="ServiceRiser"/>
    <s v="3/4&quot;"/>
    <n v="75.526931553664227"/>
    <s v="S1031031-49"/>
    <s v="(W)"/>
    <n v="0"/>
    <n v="0"/>
    <s v="DB 231154"/>
    <d v="2016-09-22T00:00:00"/>
    <s v="2&quot;"/>
    <n v="57"/>
    <s v="(W)"/>
    <s v="03482060"/>
    <x v="1"/>
    <x v="0"/>
  </r>
  <r>
    <n v="86971"/>
    <s v="    03868142000"/>
    <x v="0"/>
    <n v="20191023"/>
    <n v="2826"/>
    <n v="618453"/>
    <s v="TwoPoundMeter"/>
    <s v="1&quot;"/>
    <n v="77.831670208743276"/>
    <s v="93022912"/>
    <s v="(P)"/>
    <n v="45"/>
    <n v="45"/>
    <s v="DB 33373"/>
    <d v="2017-07-14T00:00:00"/>
    <s v="2&quot;"/>
    <n v="45"/>
    <s v="(W)"/>
    <s v="03510793"/>
    <x v="1"/>
    <x v="0"/>
  </r>
  <r>
    <n v="3038127"/>
    <s v="    26520884000"/>
    <x v="0"/>
    <n v="20191101"/>
    <n v="12115"/>
    <n v="617597"/>
    <s v="MultiMeterRiser"/>
    <s v="1&quot;"/>
    <n v="21.680702951772396"/>
    <s v="03197601"/>
    <s v="(P)"/>
    <n v="55"/>
    <n v="55"/>
    <s v="DB 70190"/>
    <d v="2008-01-01T00:00:00"/>
    <s v="2&quot;"/>
    <n v="55"/>
    <s v="(P)"/>
    <s v="03200923"/>
    <x v="0"/>
    <x v="0"/>
  </r>
  <r>
    <n v="1537909"/>
    <s v="    01444363000"/>
    <x v="0"/>
    <n v="20191114"/>
    <n v="6145"/>
    <n v="393939"/>
    <s v="TwoPoundMeter"/>
    <s v="1/2&quot;"/>
    <n v="122.8225536820426"/>
    <s v="99001648"/>
    <s v="(P)"/>
    <n v="0"/>
    <n v="0"/>
    <s v="DB 302223"/>
    <d v="2009-12-11T00:00:00"/>
    <s v="2&quot;"/>
    <n v="60"/>
    <s v="(P)"/>
    <s v="03310616"/>
    <x v="0"/>
    <x v="0"/>
  </r>
  <r>
    <n v="2408749"/>
    <s v="    26528496000"/>
    <x v="0"/>
    <n v="20191024"/>
    <n v="11690"/>
    <n v="949412"/>
    <s v="TwoPoundMeter"/>
    <s v="1&quot;"/>
    <n v="267.21236353766062"/>
    <s v="03323788"/>
    <s v="(P)"/>
    <n v="60"/>
    <n v="60"/>
    <s v="DB 60708"/>
    <d v="2008-01-01T00:00:00"/>
    <s v="2&quot;"/>
    <n v="60"/>
    <s v="(P)"/>
    <s v="03175436"/>
    <x v="0"/>
    <x v="0"/>
  </r>
  <r>
    <n v="1134052"/>
    <s v="    18034067000"/>
    <x v="0"/>
    <n v="20191028"/>
    <n v="21466"/>
    <n v="4263979"/>
    <s v="ServiceRiser"/>
    <s v="1&quot;"/>
    <n v="178.65969155105708"/>
    <s v="03503479"/>
    <s v="(P)"/>
    <n v="57"/>
    <n v="57"/>
    <s v="DB 137423"/>
    <d v="2010-03-09T00:00:00"/>
    <s v="2&quot;"/>
    <n v="57"/>
    <s v="(P)"/>
    <s v="03325656"/>
    <x v="0"/>
    <x v="0"/>
  </r>
  <r>
    <n v="1401982"/>
    <s v="    02315784000"/>
    <x v="0"/>
    <n v="20191105"/>
    <n v="8770"/>
    <n v="363969"/>
    <s v="ServiceRiser"/>
    <s v="1/2&quot;"/>
    <n v="25.378709660319945"/>
    <s v="96015185"/>
    <s v="(P)"/>
    <n v="0"/>
    <n v="0"/>
    <s v="DB 106171"/>
    <d v="2017-07-20T00:00:00"/>
    <s v="2&quot;"/>
    <n v="45"/>
    <s v="(P)"/>
    <s v="03506265"/>
    <x v="0"/>
    <x v="0"/>
  </r>
  <r>
    <n v="3883186"/>
    <s v="    18321500000"/>
    <x v="0"/>
    <n v="20191031"/>
    <n v="11368"/>
    <n v="614910"/>
    <s v="ServiceRiser"/>
    <s v="1&quot;"/>
    <n v="21.272732100262296"/>
    <s v="03182692"/>
    <s v="(P)"/>
    <n v="35"/>
    <n v="35"/>
    <s v="DB 296770"/>
    <d v="2019-03-21T00:00:00"/>
    <s v="2&quot;"/>
    <n v="35"/>
    <s v="(P)"/>
    <s v="03564928"/>
    <x v="0"/>
    <x v="0"/>
  </r>
  <r>
    <n v="454721"/>
    <s v="    17364465000"/>
    <x v="0"/>
    <n v="20191031"/>
    <n v="11452"/>
    <n v="5226505"/>
    <s v="ServiceRiser"/>
    <s v="1&quot;"/>
    <n v="24.158554406004839"/>
    <s v="03550134"/>
    <s v="(P)"/>
    <n v="35"/>
    <n v="35"/>
    <s v="DB 97881"/>
    <d v="2014-03-28T00:00:00"/>
    <s v="2&quot;"/>
    <n v="35"/>
    <s v="(P)"/>
    <s v="03401118"/>
    <x v="0"/>
    <x v="0"/>
  </r>
  <r>
    <n v="246507"/>
    <s v="    10321985000"/>
    <x v="0"/>
    <n v="20191030"/>
    <n v="10326"/>
    <n v="346308"/>
    <s v="ServiceRiser"/>
    <s v="1&quot;"/>
    <n v="263.71522349925692"/>
    <s v="96006719"/>
    <s v="(P)"/>
    <n v="0"/>
    <n v="0"/>
    <s v="DB 228705"/>
    <d v="2018-11-30T00:00:00"/>
    <s v="6&quot;"/>
    <n v="45"/>
    <s v="(P)"/>
    <s v="03527738"/>
    <x v="6"/>
    <x v="0"/>
  </r>
  <r>
    <n v="3517424"/>
    <s v="    26514127000"/>
    <x v="0"/>
    <n v="20191105"/>
    <n v="7947"/>
    <n v="4558782"/>
    <s v="ServiceRiser"/>
    <s v="1&quot;"/>
    <n v="115.0000000239073"/>
    <s v="03512541"/>
    <s v="(P)"/>
    <n v="45"/>
    <n v="45"/>
    <s v="DB 12288"/>
    <d v="2017-10-13T00:00:00"/>
    <s v="2&quot;"/>
    <n v="45"/>
    <s v="(P)"/>
    <s v="03512863"/>
    <x v="0"/>
    <x v="0"/>
  </r>
  <r>
    <n v="3734672"/>
    <s v="    26579643000"/>
    <x v="0"/>
    <n v="20191111"/>
    <n v="13006"/>
    <n v="4251973"/>
    <s v="TwoPoundMeter"/>
    <s v="1&quot;"/>
    <n v="324.04649548281043"/>
    <s v="03500527"/>
    <s v="(P)"/>
    <n v="60"/>
    <n v="60"/>
    <s v="DB 138337"/>
    <d v="2017-04-25T00:00:00"/>
    <s v="2&quot;"/>
    <n v="60"/>
    <s v="(P)"/>
    <s v="03490667"/>
    <x v="0"/>
    <x v="0"/>
  </r>
  <r>
    <n v="3783833"/>
    <s v="    13473285000"/>
    <x v="0"/>
    <n v="20191112"/>
    <n v="4468"/>
    <n v="658555"/>
    <s v="MultiMeterRiser"/>
    <s v="1&quot;"/>
    <n v="110.55444251669898"/>
    <s v="03302123"/>
    <s v="(P)"/>
    <n v="2"/>
    <n v="2"/>
    <s v="DB 43894"/>
    <d v="2009-01-21T00:00:00"/>
    <s v="2&quot;"/>
    <n v="55"/>
    <s v="(P)"/>
    <s v="03300994"/>
    <x v="0"/>
    <x v="0"/>
  </r>
  <r>
    <n v="3616715"/>
    <s v="    26586098000"/>
    <x v="0"/>
    <n v="20191112"/>
    <n v="21193"/>
    <n v="5050073"/>
    <s v="ServiceRiser"/>
    <s v="1&quot;"/>
    <n v="21.999999986065067"/>
    <s v="03520725"/>
    <s v="(P)"/>
    <n v="57"/>
    <n v="57"/>
    <s v="DB 257307"/>
    <d v="2018-01-16T00:00:00"/>
    <s v="2&quot;"/>
    <n v="57"/>
    <s v="(P)"/>
    <s v="03520724"/>
    <x v="0"/>
    <x v="0"/>
  </r>
  <r>
    <n v="3612079"/>
    <s v="    26585221000"/>
    <x v="0"/>
    <n v="20191017"/>
    <n v="24030"/>
    <n v="5058075"/>
    <s v="TwoPoundMeter"/>
    <s v="1&quot;"/>
    <n v="82.000000014800165"/>
    <s v="03554170"/>
    <s v="(P)"/>
    <n v="57"/>
    <n v="57"/>
    <s v="DB 61714"/>
    <d v="2018-09-05T00:00:00"/>
    <s v="2&quot;"/>
    <n v="57"/>
    <s v="(P)"/>
    <s v="03519307"/>
    <x v="0"/>
    <x v="0"/>
  </r>
  <r>
    <n v="3389744"/>
    <s v="    26574981000"/>
    <x v="0"/>
    <n v="20191030"/>
    <n v="887"/>
    <n v="4069942"/>
    <s v="ServiceRiser"/>
    <s v="1&quot;"/>
    <n v="193.00000002676521"/>
    <s v="03481928"/>
    <s v="(P)"/>
    <n v="45"/>
    <n v="45"/>
    <s v="DB 8731"/>
    <d v="2015-09-11T00:00:00"/>
    <s v="2&quot;"/>
    <n v="45"/>
    <s v="(P)"/>
    <s v="03435950"/>
    <x v="0"/>
    <x v="0"/>
  </r>
  <r>
    <n v="414512"/>
    <s v="    16857540000"/>
    <x v="0"/>
    <n v="20191031"/>
    <n v="680"/>
    <n v="4342398"/>
    <s v="ServiceRiser"/>
    <s v="1&quot;"/>
    <n v="40.000000029164276"/>
    <s v="03494591"/>
    <s v="(P)"/>
    <n v="45"/>
    <n v="45"/>
    <s v="DB 26842"/>
    <d v="2017-06-14T00:00:00"/>
    <s v="4&quot;"/>
    <n v="45"/>
    <s v="(P)"/>
    <s v="03494580"/>
    <x v="2"/>
    <x v="0"/>
  </r>
  <r>
    <n v="1208623"/>
    <s v="    25002447000"/>
    <x v="0"/>
    <n v="20191101"/>
    <n v="2190"/>
    <n v="4187535"/>
    <s v="ServiceRiser"/>
    <s v="1&quot;"/>
    <n v="42.999999959158146"/>
    <s v="03497447"/>
    <s v="(P)"/>
    <n v="45"/>
    <n v="45"/>
    <s v="DB 10107"/>
    <d v="2017-03-17T00:00:00"/>
    <s v="4&quot;"/>
    <n v="45"/>
    <s v="(P)"/>
    <s v="03497444"/>
    <x v="2"/>
    <x v="0"/>
  </r>
  <r>
    <n v="231099"/>
    <s v="    26361771000"/>
    <x v="0"/>
    <n v="20191111"/>
    <n v="253"/>
    <n v="965405"/>
    <s v="TwoPoundMeter"/>
    <s v="1&quot;"/>
    <n v="31.979340131200729"/>
    <s v="03327472"/>
    <s v="(P)"/>
    <m/>
    <m/>
    <s v="DB 37158"/>
    <d v="2010-05-17T00:00:00"/>
    <s v="4&quot;"/>
    <n v="60"/>
    <s v="(P)"/>
    <s v="03326526"/>
    <x v="2"/>
    <x v="0"/>
  </r>
  <r>
    <n v="3495318"/>
    <s v="    25058804000"/>
    <x v="0"/>
    <n v="20191017"/>
    <n v="5932"/>
    <n v="642122"/>
    <s v="TwoPoundMeter"/>
    <s v="1&quot;"/>
    <n v="40.16205715875185"/>
    <s v="99037617"/>
    <s v="(P)"/>
    <n v="45"/>
    <n v="45"/>
    <s v="DB 51016"/>
    <d v="2014-11-17T00:00:00"/>
    <s v="1&quot;"/>
    <n v="45"/>
    <s v="(W)"/>
    <s v="03424198"/>
    <x v="4"/>
    <x v="0"/>
  </r>
  <r>
    <n v="3468586"/>
    <s v="    21866053000"/>
    <x v="0"/>
    <n v="20191022"/>
    <n v="3433"/>
    <n v="1698260"/>
    <s v="ServiceRiser"/>
    <s v="1&quot;"/>
    <n v="60.329433882559314"/>
    <s v="03314086"/>
    <s v="(P)"/>
    <n v="60"/>
    <n v="60"/>
    <s v="DB 26967"/>
    <d v="2011-11-04T00:00:00"/>
    <s v="2&quot;"/>
    <n v="60"/>
    <s v="(P)"/>
    <s v="03312720"/>
    <x v="0"/>
    <x v="0"/>
  </r>
  <r>
    <n v="3148965"/>
    <s v="    26519532000"/>
    <x v="0"/>
    <n v="20191031"/>
    <n v="640"/>
    <n v="647755"/>
    <s v="TwoPoundMeter"/>
    <s v="1/2&quot;"/>
    <n v="10.800897260710707"/>
    <s v="03193404"/>
    <s v="(P)"/>
    <n v="0"/>
    <n v="0"/>
    <s v="DB 22403"/>
    <d v="2008-01-01T00:00:00"/>
    <s v="2&quot;"/>
    <n v="45"/>
    <s v="(P)"/>
    <s v="03318814"/>
    <x v="0"/>
    <x v="0"/>
  </r>
  <r>
    <n v="1564436"/>
    <s v="    20052015000"/>
    <x v="0"/>
    <n v="20191112"/>
    <n v="20838"/>
    <n v="253043"/>
    <s v="TwoPoundMeter"/>
    <s v="1&quot;"/>
    <n v="29.820931706819344"/>
    <s v="0"/>
    <s v="(P)"/>
    <n v="0"/>
    <n v="0"/>
    <s v="DB 297333"/>
    <d v="2011-01-21T00:00:00"/>
    <s v="4&quot;"/>
    <n v="57"/>
    <s v="(P)"/>
    <s v="03338043"/>
    <x v="2"/>
    <x v="0"/>
  </r>
  <r>
    <n v="3778626"/>
    <s v="    25024558000"/>
    <x v="0"/>
    <n v="20191108"/>
    <n v="5683"/>
    <n v="396728"/>
    <s v="ServiceRiser"/>
    <s v="1&quot;"/>
    <n v="113.38602799446679"/>
    <s v="90020378"/>
    <s v="(P)"/>
    <n v="0"/>
    <n v="0"/>
    <s v="DB 50956"/>
    <d v="2012-11-20T00:00:00"/>
    <s v="2&quot;"/>
    <n v="45"/>
    <s v="(P)"/>
    <s v="03357725"/>
    <x v="0"/>
    <x v="0"/>
  </r>
  <r>
    <n v="2966473"/>
    <s v="    26550902000"/>
    <x v="0"/>
    <n v="20191031"/>
    <n v="32702"/>
    <n v="2789288"/>
    <s v="TwoPoundMeter"/>
    <s v="1&quot;"/>
    <n v="8.0000000139827812"/>
    <s v="03398642"/>
    <s v="(P)"/>
    <n v="60"/>
    <n v="60"/>
    <s v="DB 65924"/>
    <d v="2013-08-21T00:00:00"/>
    <s v="2&quot;"/>
    <n v="60"/>
    <s v="(P)"/>
    <s v="03389315"/>
    <x v="0"/>
    <x v="0"/>
  </r>
  <r>
    <n v="3892123"/>
    <s v="    26598484000"/>
    <x v="0"/>
    <n v="20191112"/>
    <n v="19898"/>
    <n v="5120497"/>
    <s v="TwoPoundMeter"/>
    <s v="2&quot;"/>
    <n v="135.00000001508783"/>
    <s v="03564313"/>
    <s v="(P)"/>
    <n v="57"/>
    <n v="57"/>
    <s v="DB 257097"/>
    <d v="2019-05-02T00:00:00"/>
    <s v="2&quot;"/>
    <n v="57"/>
    <s v="(P)"/>
    <s v="03564311"/>
    <x v="0"/>
    <x v="0"/>
  </r>
  <r>
    <n v="2419814"/>
    <s v="    26532593000"/>
    <x v="0"/>
    <n v="20191108"/>
    <n v="21451"/>
    <n v="1240222"/>
    <s v="ServiceRiser"/>
    <s v="1&quot;"/>
    <n v="49.688442195559844"/>
    <s v="03336139"/>
    <s v="(P)"/>
    <n v="57"/>
    <n v="57"/>
    <s v="DB 137487"/>
    <d v="2010-08-16T00:00:00"/>
    <s v="4&quot;"/>
    <n v="57"/>
    <s v="(P)"/>
    <s v="03327111"/>
    <x v="2"/>
    <x v="0"/>
  </r>
  <r>
    <n v="880592"/>
    <s v="    18171200000"/>
    <x v="0"/>
    <n v="20191105"/>
    <n v="28993"/>
    <n v="75191"/>
    <s v="ServiceRiser"/>
    <s v="1&quot;"/>
    <n v="89.695461238051081"/>
    <s v="S1028027-41"/>
    <s v="(W)"/>
    <n v="0"/>
    <n v="0"/>
    <s v="DB 6986"/>
    <d v="2012-07-25T00:00:00"/>
    <s v="2&quot;"/>
    <n v="57"/>
    <s v="(W)"/>
    <s v="03361241"/>
    <x v="1"/>
    <x v="0"/>
  </r>
  <r>
    <n v="3660571"/>
    <s v="    26580177000"/>
    <x v="0"/>
    <n v="20191114"/>
    <n v="12909"/>
    <n v="4805261"/>
    <s v="MultiMeterRiser"/>
    <s v="1&quot;"/>
    <n v="13.003049806676568"/>
    <s v="03540345"/>
    <s v="(P)"/>
    <n v="60"/>
    <n v="60"/>
    <s v="DB 15253"/>
    <d v="2018-06-27T00:00:00"/>
    <s v="2&quot;"/>
    <n v="60"/>
    <s v="(P)"/>
    <s v="03503505"/>
    <x v="0"/>
    <x v="0"/>
  </r>
  <r>
    <n v="3620545"/>
    <s v="    14061955000"/>
    <x v="0"/>
    <n v="20191030"/>
    <n v="22627"/>
    <n v="208928"/>
    <s v="ServiceRiser"/>
    <s v="1&quot;"/>
    <n v="40.970862749768244"/>
    <s v="97002565"/>
    <s v="(P)"/>
    <n v="57"/>
    <n v="57"/>
    <s v="DB 129524"/>
    <d v="2013-03-11T00:00:00"/>
    <s v="2&quot;"/>
    <n v="57"/>
    <s v="(P)"/>
    <s v="03377141"/>
    <x v="0"/>
    <x v="0"/>
  </r>
  <r>
    <n v="3819122"/>
    <s v="    10321986000"/>
    <x v="0"/>
    <n v="20191030"/>
    <n v="10331"/>
    <n v="5176503"/>
    <s v="ServiceRiser"/>
    <s v="1&quot;"/>
    <n v="39.999999978335602"/>
    <s v="03527786"/>
    <s v="(P)"/>
    <n v="45"/>
    <n v="45"/>
    <s v="DB 228705"/>
    <d v="2018-11-30T00:00:00"/>
    <s v="6&quot;"/>
    <n v="45"/>
    <s v="(P)"/>
    <s v="03527738"/>
    <x v="6"/>
    <x v="0"/>
  </r>
  <r>
    <n v="2641694"/>
    <s v="    26557923000"/>
    <x v="0"/>
    <n v="20191025"/>
    <n v="2017"/>
    <n v="3235476"/>
    <s v="MultiMeterRiser"/>
    <s v="1&quot;"/>
    <n v="117.00000000703324"/>
    <s v="03419414"/>
    <s v="(P)"/>
    <n v="35"/>
    <n v="35"/>
    <s v="DB 33275"/>
    <d v="2015-01-21T00:00:00"/>
    <s v="2&quot;"/>
    <n v="35"/>
    <s v="(P)"/>
    <s v="03419412"/>
    <x v="0"/>
    <x v="0"/>
  </r>
  <r>
    <n v="110716"/>
    <s v="    07602988000"/>
    <x v="0"/>
    <n v="20191018"/>
    <n v="6747"/>
    <n v="346020"/>
    <s v="ServiceRiser"/>
    <s v="3/4&quot;"/>
    <n v="24.457173518357902"/>
    <s v="S2110102-57"/>
    <s v="(W)"/>
    <n v="60"/>
    <n v="60"/>
    <s v="DB 57874"/>
    <d v="2014-04-09T00:00:00"/>
    <s v="2&quot;"/>
    <n v="60"/>
    <s v="(P)"/>
    <s v="03398943"/>
    <x v="0"/>
    <x v="0"/>
  </r>
  <r>
    <n v="2749684"/>
    <s v="    26542682000"/>
    <x v="0"/>
    <n v="20191111"/>
    <n v="18224"/>
    <n v="2175528"/>
    <s v="ServiceRiser"/>
    <s v="1&quot;"/>
    <n v="104.00000000885248"/>
    <s v="03369253"/>
    <s v="(P)"/>
    <n v="60"/>
    <n v="60"/>
    <s v="DB 6368"/>
    <d v="2012-12-11T00:00:00"/>
    <s v="2&quot;"/>
    <n v="60"/>
    <s v="(P)"/>
    <s v="03369908"/>
    <x v="0"/>
    <x v="0"/>
  </r>
  <r>
    <n v="3777763"/>
    <s v="    26552670000"/>
    <x v="0"/>
    <n v="20191108"/>
    <n v="7653"/>
    <n v="3032209"/>
    <s v="ServiceRiser"/>
    <s v="1&quot;"/>
    <n v="58.972312938029461"/>
    <s v="03405895"/>
    <s v="(P)"/>
    <n v="60"/>
    <n v="60"/>
    <s v="DB 76565"/>
    <d v="2014-08-18T00:00:00"/>
    <s v="2&quot;"/>
    <n v="60"/>
    <s v="(P)"/>
    <s v="03406453"/>
    <x v="0"/>
    <x v="0"/>
  </r>
  <r>
    <n v="3727886"/>
    <s v="    26331350000"/>
    <x v="0"/>
    <n v="20191112"/>
    <n v="174"/>
    <n v="4616395"/>
    <s v="TwoPoundMeter"/>
    <s v="1&quot;"/>
    <n v="21.25841144215368"/>
    <s v="03528737"/>
    <s v="(P)"/>
    <n v="60"/>
    <n v="60"/>
    <s v="DB 12201"/>
    <d v="2018-02-22T00:00:00"/>
    <s v="2&quot;"/>
    <n v="60"/>
    <s v="(P)"/>
    <s v="03528737"/>
    <x v="0"/>
    <x v="0"/>
  </r>
  <r>
    <n v="3647578"/>
    <s v="    26588858000"/>
    <x v="0"/>
    <n v="20191029"/>
    <n v="21023"/>
    <n v="4776857"/>
    <s v="TwoPoundMeter"/>
    <s v="1&quot;"/>
    <n v="140.00000000624533"/>
    <s v="03532764"/>
    <s v="(P)"/>
    <n v="57"/>
    <n v="57"/>
    <s v="DB 138433"/>
    <d v="2018-07-12T00:00:00"/>
    <s v="2&quot;"/>
    <n v="57"/>
    <s v="(P)"/>
    <s v="03532763"/>
    <x v="0"/>
    <x v="0"/>
  </r>
  <r>
    <n v="3793568"/>
    <s v="    26598905000"/>
    <x v="0"/>
    <n v="20191104"/>
    <n v="18305"/>
    <n v="5244504"/>
    <s v="GasSupplyMeter"/>
    <s v="2&quot;"/>
    <n v="373.50011123274351"/>
    <s v="03567851"/>
    <s v="(P)"/>
    <n v="60"/>
    <n v="60"/>
    <s v="DB 302927"/>
    <d v="2019-05-24T00:00:00"/>
    <s v="2&quot;"/>
    <n v="60"/>
    <s v="(P)"/>
    <s v="03567851"/>
    <x v="0"/>
    <x v="0"/>
  </r>
  <r>
    <n v="3484254"/>
    <s v="    26579771000"/>
    <x v="0"/>
    <n v="20191105"/>
    <n v="3197"/>
    <n v="4442775"/>
    <s v="ServiceRiser"/>
    <s v="1&quot;"/>
    <n v="8.0000000199798524"/>
    <s v="03503111"/>
    <s v="(P)"/>
    <n v="45"/>
    <n v="45"/>
    <s v="DB 21058"/>
    <d v="2017-09-22T00:00:00"/>
    <s v="1&quot;"/>
    <n v="45"/>
    <s v="(P)"/>
    <s v="03517287"/>
    <x v="3"/>
    <x v="0"/>
  </r>
  <r>
    <n v="1453703"/>
    <s v="    09171152000"/>
    <x v="0"/>
    <n v="20191021"/>
    <n v="28778"/>
    <n v="1119818"/>
    <s v="ServiceRiser"/>
    <s v="1&quot;"/>
    <n v="19.678948459718143"/>
    <s v="03330648"/>
    <s v="(P)"/>
    <m/>
    <m/>
    <s v="DB 294555"/>
    <d v="2010-06-15T00:00:00"/>
    <s v="2&quot;"/>
    <n v="57"/>
    <s v="(P)"/>
    <s v="03330188"/>
    <x v="0"/>
    <x v="0"/>
  </r>
  <r>
    <n v="3097409"/>
    <s v="    26318247000"/>
    <x v="0"/>
    <n v="20191111"/>
    <n v="172"/>
    <n v="3192660"/>
    <s v="ServiceRiser"/>
    <s v="1&quot;"/>
    <n v="59.985932492304713"/>
    <s v="03414552"/>
    <s v="(P)"/>
    <n v="60"/>
    <n v="60"/>
    <s v="DB 14653"/>
    <d v="2015-01-26T00:00:00"/>
    <s v="2&quot;"/>
    <n v="60"/>
    <s v="(P)"/>
    <s v="03414525"/>
    <x v="0"/>
    <x v="0"/>
  </r>
  <r>
    <n v="2721608"/>
    <s v="    15086132000"/>
    <x v="0"/>
    <n v="20191104"/>
    <n v="25265"/>
    <n v="2056301"/>
    <s v="IdleRiser"/>
    <s v="1&quot;"/>
    <n v="28.023684175321378"/>
    <s v="03353682"/>
    <s v="(P)"/>
    <n v="57"/>
    <n v="57"/>
    <s v="DB 294577"/>
    <d v="2012-02-21T00:00:00"/>
    <s v="2&quot;"/>
    <n v="57"/>
    <s v="(P)"/>
    <s v="03341455"/>
    <x v="0"/>
    <x v="0"/>
  </r>
  <r>
    <n v="3430379"/>
    <s v="    26300099000"/>
    <x v="0"/>
    <n v="20191024"/>
    <n v="17443"/>
    <n v="467475"/>
    <s v="TwoPoundMeter"/>
    <s v="1&quot;"/>
    <n v="117.16551154197791"/>
    <s v="03030505"/>
    <s v="(P)"/>
    <n v="57"/>
    <n v="57"/>
    <s v="DB 225601"/>
    <d v="2017-03-31T00:00:00"/>
    <s v="6&quot;"/>
    <n v="57"/>
    <s v="(P)"/>
    <s v="03473378"/>
    <x v="6"/>
    <x v="0"/>
  </r>
  <r>
    <n v="3167650"/>
    <s v="    26562568000"/>
    <x v="0"/>
    <n v="20191022"/>
    <n v="3437"/>
    <n v="3363913"/>
    <s v="ServiceRiser"/>
    <s v="1&quot;"/>
    <n v="64.999999978153184"/>
    <s v="03438909"/>
    <s v="(P)"/>
    <n v="60"/>
    <n v="60"/>
    <s v="DB 7943"/>
    <d v="2015-01-06T00:00:00"/>
    <s v="2&quot;"/>
    <n v="60"/>
    <s v="(P)"/>
    <s v="03420328"/>
    <x v="0"/>
    <x v="0"/>
  </r>
  <r>
    <n v="476716"/>
    <s v="    18202062000"/>
    <x v="0"/>
    <n v="20191021"/>
    <n v="19862"/>
    <n v="279449"/>
    <s v="ServiceRiser"/>
    <s v="1/2&quot;"/>
    <n v="89.157023096274997"/>
    <s v="94036962"/>
    <s v="(P)"/>
    <n v="0"/>
    <n v="0"/>
    <s v="DB 249517"/>
    <d v="2011-09-29T00:00:00"/>
    <s v="2&quot;"/>
    <n v="57"/>
    <s v="(P)"/>
    <s v="03301438"/>
    <x v="0"/>
    <x v="0"/>
  </r>
  <r>
    <n v="2486096"/>
    <s v="    16201003000"/>
    <x v="0"/>
    <n v="20191108"/>
    <n v="21271"/>
    <n v="4737646"/>
    <s v="ServiceRiser"/>
    <s v="1&quot;"/>
    <n v="132.27224269683825"/>
    <s v="03528959"/>
    <s v="(P)"/>
    <n v="57"/>
    <n v="57"/>
    <s v="DB 138470"/>
    <d v="2018-10-18T00:00:00"/>
    <s v="2&quot;"/>
    <n v="57"/>
    <s v="(P)"/>
    <s v="03552607"/>
    <x v="0"/>
    <x v="0"/>
  </r>
  <r>
    <n v="2468826"/>
    <s v="    26524230000"/>
    <x v="0"/>
    <n v="20191025"/>
    <n v="5224"/>
    <n v="652292"/>
    <s v="TwoPoundMeter"/>
    <s v="1&quot;"/>
    <n v="76.229680230278362"/>
    <s v="03304812"/>
    <s v="(P)"/>
    <n v="2"/>
    <n v="2"/>
    <s v="DB 171"/>
    <d v="2009-06-25T00:00:00"/>
    <s v="2&quot;"/>
    <n v="55"/>
    <s v="(P)"/>
    <s v="03305096"/>
    <x v="0"/>
    <x v="0"/>
  </r>
  <r>
    <n v="3728798"/>
    <s v="    26017523000"/>
    <x v="0"/>
    <n v="20191024"/>
    <n v="11817"/>
    <n v="4878076"/>
    <s v="TwoPoundMeter"/>
    <s v="1&quot;"/>
    <n v="16.049976488780366"/>
    <s v="03555305"/>
    <s v="(P)"/>
    <n v="35"/>
    <n v="35"/>
    <s v="DB 15482"/>
    <d v="2018-11-08T00:00:00"/>
    <s v="2&quot;"/>
    <n v="35"/>
    <s v="(P)"/>
    <s v="03555306"/>
    <x v="0"/>
    <x v="0"/>
  </r>
  <r>
    <n v="3662850"/>
    <s v="    05113669000"/>
    <x v="0"/>
    <n v="20191022"/>
    <n v="22772"/>
    <n v="4328773"/>
    <s v="ServiceRiser"/>
    <s v="1&quot;"/>
    <n v="52.179192804946823"/>
    <s v="03512524"/>
    <s v="(P)"/>
    <n v="57"/>
    <n v="57"/>
    <s v="DB 239481"/>
    <d v="2017-05-16T00:00:00"/>
    <s v="2&quot;"/>
    <n v="57"/>
    <s v="(P)"/>
    <s v="03504054"/>
    <x v="0"/>
    <x v="0"/>
  </r>
  <r>
    <n v="3293686"/>
    <s v="    26558382000"/>
    <x v="0"/>
    <n v="20191024"/>
    <n v="11693"/>
    <n v="3257094"/>
    <s v="TwoPoundMeter"/>
    <s v="1&quot;"/>
    <n v="34.0000000217739"/>
    <s v="03426094"/>
    <s v="(P)"/>
    <n v="60"/>
    <n v="60"/>
    <s v="DB 60708"/>
    <d v="2008-01-01T00:00:00"/>
    <s v="2&quot;"/>
    <n v="60"/>
    <s v="(P)"/>
    <s v="03175436"/>
    <x v="0"/>
    <x v="0"/>
  </r>
  <r>
    <n v="2942547"/>
    <s v="    10451375000"/>
    <x v="0"/>
    <n v="20191107"/>
    <n v="5241"/>
    <n v="402746"/>
    <s v="TwoPoundMeter"/>
    <s v="3/4&quot;"/>
    <n v="177.86433333859659"/>
    <s v="S2156011-43"/>
    <s v="(W)"/>
    <n v="0"/>
    <n v="0"/>
    <s v="DB 50024"/>
    <d v="2017-09-13T00:00:00"/>
    <s v="2&quot;"/>
    <n v="45"/>
    <s v="(W)"/>
    <s v="03499855"/>
    <x v="1"/>
    <x v="0"/>
  </r>
  <r>
    <n v="3738287"/>
    <s v="    26579539000"/>
    <x v="0"/>
    <n v="20191114"/>
    <n v="12917"/>
    <n v="4807658"/>
    <s v="TwoPoundMeter"/>
    <s v="1&quot;"/>
    <n v="14.999999997725096"/>
    <s v="03540346"/>
    <s v="(P)"/>
    <n v="60"/>
    <n v="60"/>
    <s v="DB 139793"/>
    <d v="2018-06-27T00:00:00"/>
    <s v="2&quot;"/>
    <n v="60"/>
    <s v="(P)"/>
    <s v="03503505"/>
    <x v="0"/>
    <x v="0"/>
  </r>
  <r>
    <n v="2631452"/>
    <s v="    26533365000"/>
    <x v="0"/>
    <n v="20191108"/>
    <n v="31108"/>
    <n v="1425036"/>
    <s v="TwoPoundMeter"/>
    <s v="1&quot;"/>
    <n v="55.088773706484808"/>
    <s v="03338763"/>
    <s v="(P)"/>
    <n v="57"/>
    <n v="57"/>
    <s v="DB 289692"/>
    <d v="2016-04-18T00:00:00"/>
    <s v="2&quot;"/>
    <n v="57"/>
    <s v="(P)"/>
    <s v="03436644"/>
    <x v="0"/>
    <x v="0"/>
  </r>
  <r>
    <n v="1907410"/>
    <s v="    07413671000"/>
    <x v="0"/>
    <n v="20191017"/>
    <n v="5848"/>
    <n v="653249"/>
    <s v="ServiceRiser"/>
    <s v="1&quot;"/>
    <n v="94.188475154014682"/>
    <s v="03313962"/>
    <s v="(P)"/>
    <n v="2"/>
    <n v="2"/>
    <s v="DB 54619"/>
    <d v="2009-10-15T00:00:00"/>
    <s v="2&quot;"/>
    <n v="45"/>
    <s v="(P)"/>
    <s v="03313884"/>
    <x v="0"/>
    <x v="0"/>
  </r>
  <r>
    <n v="533832"/>
    <s v="    02857635000"/>
    <x v="0"/>
    <n v="20191029"/>
    <n v="466"/>
    <n v="1249022"/>
    <s v="TwoPoundMeter"/>
    <s v="1&quot;"/>
    <n v="57.450208320846336"/>
    <s v="03336274"/>
    <s v="(P)"/>
    <n v="45"/>
    <n v="45"/>
    <s v="DB 35106"/>
    <d v="2010-12-03T00:00:00"/>
    <s v="2&quot;"/>
    <n v="45"/>
    <s v="(P)"/>
    <s v="03336070"/>
    <x v="0"/>
    <x v="0"/>
  </r>
  <r>
    <n v="2105183"/>
    <s v="    26514855000"/>
    <x v="0"/>
    <n v="20191028"/>
    <n v="11846"/>
    <n v="618301"/>
    <s v="TwoPoundMeter"/>
    <s v="1&quot;"/>
    <n v="45.653573448788194"/>
    <s v="03179821"/>
    <s v="(P)"/>
    <n v="0"/>
    <n v="0"/>
    <s v="DB 14809"/>
    <d v="2008-01-01T00:00:00"/>
    <s v="2&quot;"/>
    <n v="35"/>
    <s v="(P)"/>
    <s v="03179822"/>
    <x v="0"/>
    <x v="0"/>
  </r>
  <r>
    <n v="3278465"/>
    <s v="    07340940000"/>
    <x v="0"/>
    <n v="20191106"/>
    <n v="9498"/>
    <n v="2544397"/>
    <s v="ServiceRiser"/>
    <s v="1&quot;"/>
    <n v="25.999999979296373"/>
    <s v="03365923"/>
    <s v="(P)"/>
    <n v="45"/>
    <n v="45"/>
    <s v="DB 298658"/>
    <d v="2013-07-12T00:00:00"/>
    <s v="2&quot;"/>
    <n v="45"/>
    <s v="(P)"/>
    <s v="03365689"/>
    <x v="0"/>
    <x v="0"/>
  </r>
  <r>
    <n v="3041331"/>
    <s v="    26357246000"/>
    <x v="0"/>
    <n v="20191114"/>
    <n v="25095"/>
    <n v="1664665"/>
    <s v="ServiceRiser"/>
    <s v="1&quot;"/>
    <n v="76.000000000774548"/>
    <s v="03344521"/>
    <s v="(P)"/>
    <n v="57"/>
    <n v="57"/>
    <s v="DB 297065"/>
    <d v="2011-09-23T00:00:00"/>
    <s v="6&quot;"/>
    <n v="57"/>
    <s v="(P)"/>
    <s v="03337667"/>
    <x v="6"/>
    <x v="0"/>
  </r>
  <r>
    <n v="3711255"/>
    <s v="    26563132000"/>
    <x v="0"/>
    <n v="20191022"/>
    <n v="26149"/>
    <n v="4264377"/>
    <s v="TwoPoundMeter"/>
    <s v="2&quot;"/>
    <n v="50.000000029306847"/>
    <s v="03468275"/>
    <s v="(P)"/>
    <n v="57"/>
    <n v="57"/>
    <s v="DB 186883"/>
    <d v="2016-11-17T00:00:00"/>
    <s v="2&quot;"/>
    <n v="57"/>
    <s v="(P)"/>
    <s v="03454413"/>
    <x v="0"/>
    <x v="0"/>
  </r>
  <r>
    <n v="2044418"/>
    <s v="    26511518000"/>
    <x v="0"/>
    <n v="20191017"/>
    <n v="27324"/>
    <n v="618140"/>
    <s v="TwoPoundMeter"/>
    <s v="1&quot;"/>
    <n v="406.78661007315901"/>
    <s v="03170304"/>
    <s v="(P)"/>
    <n v="0"/>
    <n v="0"/>
    <s v="DB 273512"/>
    <d v="2008-01-01T00:00:00"/>
    <s v="2&quot;"/>
    <n v="57"/>
    <s v="(P)"/>
    <s v="03205190"/>
    <x v="0"/>
    <x v="0"/>
  </r>
  <r>
    <n v="849492"/>
    <s v="    25025901000"/>
    <x v="0"/>
    <n v="20191017"/>
    <n v="25879"/>
    <n v="117877"/>
    <s v="TwoPoundMeter"/>
    <s v="1&quot;"/>
    <n v="56.285415984365955"/>
    <s v="98029768"/>
    <s v="(P)"/>
    <n v="57"/>
    <n v="0"/>
    <s v="DB 245429"/>
    <d v="2019-04-25T00:00:00"/>
    <s v="4&quot;"/>
    <n v="57"/>
    <s v="(P)"/>
    <s v="03561520"/>
    <x v="2"/>
    <x v="0"/>
  </r>
  <r>
    <n v="3895918"/>
    <s v="    26551396000"/>
    <x v="0"/>
    <n v="20191114"/>
    <n v="25053"/>
    <n v="2957740"/>
    <s v="ServiceRiser"/>
    <s v="1&quot;"/>
    <n v="36.000000036378324"/>
    <s v="03369743"/>
    <s v="(P)"/>
    <n v="57"/>
    <n v="57"/>
    <s v="DB 231611"/>
    <d v="2011-09-21T00:00:00"/>
    <s v="6&quot;"/>
    <n v="57"/>
    <s v="(P)"/>
    <s v="03341048"/>
    <x v="6"/>
    <x v="0"/>
  </r>
  <r>
    <n v="1316845"/>
    <s v="    08800145000"/>
    <x v="0"/>
    <n v="20191031"/>
    <n v="32505"/>
    <n v="2578406"/>
    <s v="ServiceRiser"/>
    <s v="1/2&quot;"/>
    <n v="23.47315350111991"/>
    <s v="03388833"/>
    <s v="(P)"/>
    <n v="60"/>
    <n v="60"/>
    <s v="DB 65932"/>
    <d v="2013-08-04T00:00:00"/>
    <s v="2&quot;"/>
    <n v="60"/>
    <s v="(P)"/>
    <s v="03387583"/>
    <x v="0"/>
    <x v="0"/>
  </r>
  <r>
    <n v="3416560"/>
    <s v="    26572534000"/>
    <x v="0"/>
    <n v="20191029"/>
    <n v="491"/>
    <n v="4190736"/>
    <s v="TwoPoundMeter"/>
    <s v="1&quot;"/>
    <n v="137.2717349150827"/>
    <s v="03473974"/>
    <s v="(P)"/>
    <n v="45"/>
    <n v="45"/>
    <s v="DB 10134"/>
    <d v="2017-02-02T00:00:00"/>
    <s v="2&quot;"/>
    <n v="45"/>
    <s v="(P)"/>
    <s v="03489553"/>
    <x v="0"/>
    <x v="0"/>
  </r>
  <r>
    <n v="123890"/>
    <s v="    05223657000"/>
    <x v="0"/>
    <n v="20191029"/>
    <n v="21371"/>
    <n v="245322"/>
    <s v="TwoPoundMeter"/>
    <s v="1&quot;"/>
    <n v="142.08337270731784"/>
    <s v="S1043035-26"/>
    <s v="(W)"/>
    <n v="0"/>
    <n v="0"/>
    <s v="DB 247933"/>
    <d v="2011-07-08T00:00:00"/>
    <s v="4&quot;"/>
    <n v="57"/>
    <s v="(P)"/>
    <s v="03340043"/>
    <x v="2"/>
    <x v="0"/>
  </r>
  <r>
    <n v="3770680"/>
    <s v="    07897048000"/>
    <x v="0"/>
    <n v="20191105"/>
    <n v="3269"/>
    <n v="5243307"/>
    <s v="ServiceRiser"/>
    <s v="1&quot;"/>
    <n v="89.0000000096978"/>
    <s v="03557412"/>
    <s v="(P)"/>
    <n v="45"/>
    <n v="45"/>
    <s v="DB 302381"/>
    <d v="2019-05-23T00:00:00"/>
    <s v="2&quot;"/>
    <n v="45"/>
    <s v="(P)"/>
    <s v="03556572"/>
    <x v="0"/>
    <x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195">
  <r>
    <s v="3398100"/>
    <x v="0"/>
    <s v="The Historic La Center Tavern(RCB) #107"/>
    <s v="107 E 4th St"/>
    <s v="La Center"/>
    <s v="WA"/>
    <s v="720"/>
    <x v="0"/>
    <x v="0"/>
    <x v="0"/>
    <m/>
    <x v="0"/>
    <n v="925.45"/>
    <n v="17"/>
    <n v="1"/>
    <x v="0"/>
    <x v="0"/>
    <x v="0"/>
  </r>
  <r>
    <s v="3399075"/>
    <x v="0"/>
    <s v="Leonard, Angie(SAS)"/>
    <s v="412 W 12th St #AB"/>
    <s v="Vancouver"/>
    <s v="WA"/>
    <s v="720"/>
    <x v="0"/>
    <x v="0"/>
    <x v="0"/>
    <m/>
    <x v="0"/>
    <n v="924.45"/>
    <n v="12"/>
    <n v="1"/>
    <x v="0"/>
    <x v="0"/>
    <x v="0"/>
  </r>
  <r>
    <s v="3407860"/>
    <x v="0"/>
    <s v="Kadow, Scott(SAS)"/>
    <s v="12808 NE 109th Ave #Shop"/>
    <s v="Vancouver"/>
    <s v="WA"/>
    <s v="720"/>
    <x v="0"/>
    <x v="0"/>
    <x v="0"/>
    <m/>
    <x v="0"/>
    <n v="1338.01"/>
    <n v="86"/>
    <n v="1"/>
    <x v="0"/>
    <x v="0"/>
    <x v="0"/>
  </r>
  <r>
    <s v="3409819"/>
    <x v="0"/>
    <s v="Vanc Bible Fellowship Church(RCB)"/>
    <s v="13400 NE 28th St"/>
    <s v="Vancouver"/>
    <s v="WA"/>
    <s v="720"/>
    <x v="0"/>
    <x v="0"/>
    <x v="0"/>
    <m/>
    <x v="0"/>
    <n v="7092.66"/>
    <n v="105"/>
    <n v="1"/>
    <x v="0"/>
    <x v="0"/>
    <x v="0"/>
  </r>
  <r>
    <s v="3417852"/>
    <x v="0"/>
    <s v="Fuel Medical Group LLC(RCB)"/>
    <s v="314 NE Birch St"/>
    <s v="Camas"/>
    <s v="WA"/>
    <s v="720"/>
    <x v="0"/>
    <x v="0"/>
    <x v="0"/>
    <m/>
    <x v="0"/>
    <n v="1952.66"/>
    <n v="6"/>
    <n v="1"/>
    <x v="0"/>
    <x v="0"/>
    <x v="0"/>
  </r>
  <r>
    <s v="3392315"/>
    <x v="0"/>
    <s v="Clark County Facilities Mgmt(SAS)"/>
    <s v="4700 NE 78th St #C"/>
    <s v="Vancouver"/>
    <s v="WA"/>
    <s v="720"/>
    <x v="0"/>
    <x v="0"/>
    <x v="0"/>
    <m/>
    <x v="0"/>
    <n v="23802.89"/>
    <n v="485"/>
    <n v="1"/>
    <x v="0"/>
    <x v="0"/>
    <x v="1"/>
  </r>
  <r>
    <s v="3412107"/>
    <x v="0"/>
    <s v="Felida Equities LLC(RCB)"/>
    <s v="12604 NW 36th Ave"/>
    <s v="Vancouver"/>
    <s v="WA"/>
    <s v="720"/>
    <x v="0"/>
    <x v="0"/>
    <x v="0"/>
    <m/>
    <x v="0"/>
    <n v="3610.08"/>
    <n v="139"/>
    <n v="1"/>
    <x v="0"/>
    <x v="0"/>
    <x v="0"/>
  </r>
  <r>
    <s v="3420960"/>
    <x v="0"/>
    <s v="Slama, Thomas J(SAS)"/>
    <s v="12309 NE Fourth Plain Rd"/>
    <s v="Vancouver"/>
    <s v="WA"/>
    <s v="720"/>
    <x v="0"/>
    <x v="0"/>
    <x v="0"/>
    <m/>
    <x v="0"/>
    <n v="2674.4"/>
    <n v="19"/>
    <n v="1"/>
    <x v="0"/>
    <x v="0"/>
    <x v="0"/>
  </r>
  <r>
    <s v="3422953"/>
    <x v="0"/>
    <s v="Angelo Property Co LP(SAS)"/>
    <s v="301 E McLoughlin Blvd #B"/>
    <s v="Vancouver"/>
    <s v="WA"/>
    <s v="720"/>
    <x v="0"/>
    <x v="0"/>
    <x v="0"/>
    <m/>
    <x v="0"/>
    <n v="3025.04"/>
    <n v="21"/>
    <n v="1"/>
    <x v="0"/>
    <x v="0"/>
    <x v="0"/>
  </r>
  <r>
    <s v="3425212"/>
    <x v="0"/>
    <s v="Verizon Wireless(SAS)"/>
    <s v="9915 NE Hazel Dell Ave #GenVZW"/>
    <s v="Vancouver"/>
    <s v="WA"/>
    <s v="720"/>
    <x v="0"/>
    <x v="0"/>
    <x v="0"/>
    <m/>
    <x v="0"/>
    <n v="7721.5"/>
    <n v="90"/>
    <n v="1"/>
    <x v="0"/>
    <x v="0"/>
    <x v="0"/>
  </r>
  <r>
    <s v="3427010"/>
    <x v="0"/>
    <s v="102019tors House of Imports(RC"/>
    <s v="17 SE 4th Ave"/>
    <s v="Battle Ground"/>
    <s v="WA"/>
    <s v="720"/>
    <x v="0"/>
    <x v="0"/>
    <x v="0"/>
    <m/>
    <x v="0"/>
    <n v="7068.68"/>
    <n v="48"/>
    <n v="1"/>
    <x v="0"/>
    <x v="0"/>
    <x v="0"/>
  </r>
  <r>
    <s v="3392843"/>
    <x v="0"/>
    <s v="Key Development Corporation(TLB)"/>
    <s v="310 S Larch St"/>
    <s v="Bingen"/>
    <s v="WA"/>
    <s v="720"/>
    <x v="0"/>
    <x v="1"/>
    <x v="0"/>
    <m/>
    <x v="0"/>
    <n v="2263.62"/>
    <n v="135"/>
    <n v="1"/>
    <x v="0"/>
    <x v="0"/>
    <x v="0"/>
  </r>
  <r>
    <s v="3401972"/>
    <x v="0"/>
    <s v="ALERT! Note: NWN crew to dig 30' feet of"/>
    <s v="901 E Bingen Point Way"/>
    <s v="Bingen"/>
    <s v="WA"/>
    <s v="720"/>
    <x v="0"/>
    <x v="1"/>
    <x v="1"/>
    <m/>
    <x v="0"/>
    <n v="3197.53"/>
    <n v="26"/>
    <n v="1"/>
    <x v="0"/>
    <x v="0"/>
    <x v="0"/>
  </r>
  <r>
    <s v="3389795"/>
    <x v="0"/>
    <s v="Install 1&quot; (P) Svc -Port-Camas-Wash(JNH)"/>
    <s v="4125 S Lincoln St"/>
    <s v="Washougal"/>
    <s v="WA"/>
    <s v="720"/>
    <x v="0"/>
    <x v="1"/>
    <x v="0"/>
    <m/>
    <x v="0"/>
    <n v="1037.73"/>
    <n v="128"/>
    <n v="1"/>
    <x v="0"/>
    <x v="0"/>
    <x v="0"/>
  </r>
  <r>
    <s v="3395349"/>
    <x v="0"/>
    <s v="Evergreen School District #114(RCB)"/>
    <s v="12200 NE 28th St #Bdg500"/>
    <s v="Vancouver"/>
    <s v="WA"/>
    <s v="720"/>
    <x v="0"/>
    <x v="1"/>
    <x v="1"/>
    <m/>
    <x v="0"/>
    <n v="4879.3999999999996"/>
    <n v="239"/>
    <n v="1"/>
    <x v="0"/>
    <x v="0"/>
    <x v="0"/>
  </r>
  <r>
    <s v="3400237"/>
    <x v="0"/>
    <s v="Genteel Investments LLC(RCB)"/>
    <s v="4200 NE 68th Dr"/>
    <s v="Vancouver"/>
    <s v="WA"/>
    <s v="720"/>
    <x v="0"/>
    <x v="1"/>
    <x v="0"/>
    <m/>
    <x v="0"/>
    <n v="1170.26"/>
    <n v="137"/>
    <n v="1"/>
    <x v="0"/>
    <x v="0"/>
    <x v="0"/>
  </r>
  <r>
    <s v="3405339"/>
    <x v="0"/>
    <s v="Zoya Restaurants LLC(RCB)"/>
    <s v="8210 NE Vancouver Mall Dr"/>
    <s v="Vancouver"/>
    <s v="WA"/>
    <s v="720"/>
    <x v="0"/>
    <x v="1"/>
    <x v="0"/>
    <m/>
    <x v="0"/>
    <n v="1668.55"/>
    <n v="284"/>
    <n v="1"/>
    <x v="0"/>
    <x v="0"/>
    <x v="0"/>
  </r>
  <r>
    <s v="3409633"/>
    <x v="0"/>
    <s v="Gaither &amp; Sons Construction(RCB)"/>
    <s v="301 SE 177th Ave"/>
    <s v="Vancouver"/>
    <s v="WA"/>
    <s v="720"/>
    <x v="0"/>
    <x v="1"/>
    <x v="0"/>
    <m/>
    <x v="0"/>
    <n v="1014.79"/>
    <n v="27"/>
    <n v="1"/>
    <x v="0"/>
    <x v="0"/>
    <x v="0"/>
  </r>
  <r>
    <s v="3411184"/>
    <x v="0"/>
    <s v="Panda Express Inc(RCB)"/>
    <s v="1102 SW Scotton Way"/>
    <s v="Battle Ground"/>
    <s v="WA"/>
    <s v="720"/>
    <x v="0"/>
    <x v="1"/>
    <x v="0"/>
    <m/>
    <x v="0"/>
    <n v="1024.22"/>
    <n v="65"/>
    <n v="1"/>
    <x v="0"/>
    <x v="0"/>
    <x v="0"/>
  </r>
  <r>
    <s v="3412770"/>
    <x v="0"/>
    <s v="Delta Management Co LLC(RCB)"/>
    <s v="5305 NE 121st Ave #F126"/>
    <s v="Vancouver"/>
    <s v="WA"/>
    <s v="720"/>
    <x v="0"/>
    <x v="1"/>
    <x v="0"/>
    <m/>
    <x v="0"/>
    <n v="790.21"/>
    <n v="17"/>
    <n v="1"/>
    <x v="0"/>
    <x v="0"/>
    <x v="0"/>
  </r>
  <r>
    <s v="3415572"/>
    <x v="0"/>
    <s v="Industrial Control &amp; Dev Inc(SAS)"/>
    <s v="7350 S Union Ridge PW"/>
    <s v="Ridgefield"/>
    <s v="WA"/>
    <s v="720"/>
    <x v="0"/>
    <x v="1"/>
    <x v="0"/>
    <m/>
    <x v="0"/>
    <n v="1026.42"/>
    <n v="76"/>
    <n v="1"/>
    <x v="0"/>
    <x v="0"/>
    <x v="0"/>
  </r>
  <r>
    <s v="3416061"/>
    <x v="0"/>
    <s v="install 1&quot; (p) service"/>
    <s v="7120 NE Highway 99 #Bldg3"/>
    <s v="Vancouver"/>
    <s v="WA"/>
    <s v="720"/>
    <x v="0"/>
    <x v="1"/>
    <x v="0"/>
    <m/>
    <x v="0"/>
    <n v="1243.93"/>
    <n v="75"/>
    <n v="1"/>
    <x v="0"/>
    <x v="0"/>
    <x v="0"/>
  </r>
  <r>
    <s v="3417024"/>
    <x v="0"/>
    <s v="Mountain West Community Co LLC(SAS)"/>
    <s v="13700 NE Salmon Creek Ave"/>
    <s v="Vancouver"/>
    <s v="WA"/>
    <s v="720"/>
    <x v="0"/>
    <x v="1"/>
    <x v="1"/>
    <m/>
    <x v="0"/>
    <n v="3446.22"/>
    <n v="546"/>
    <n v="1"/>
    <x v="0"/>
    <x v="0"/>
    <x v="0"/>
  </r>
  <r>
    <s v="3417495"/>
    <x v="0"/>
    <s v="Alliance Industrial Group Inc(RCB)"/>
    <s v="5823 S 6th Way"/>
    <s v="Ridgefield"/>
    <s v="WA"/>
    <s v="720"/>
    <x v="0"/>
    <x v="1"/>
    <x v="0"/>
    <m/>
    <x v="0"/>
    <n v="2922.2"/>
    <n v="243"/>
    <n v="1"/>
    <x v="0"/>
    <x v="0"/>
    <x v="0"/>
  </r>
  <r>
    <s v="3419060"/>
    <x v="0"/>
    <s v="Delta Management Co LLC(RCB)"/>
    <s v="5305 NE 121st Ave #H305"/>
    <s v="Vancouver"/>
    <s v="WA"/>
    <s v="720"/>
    <x v="0"/>
    <x v="1"/>
    <x v="0"/>
    <m/>
    <x v="0"/>
    <n v="581.29"/>
    <n v="50"/>
    <n v="1"/>
    <x v="0"/>
    <x v="0"/>
    <x v="0"/>
  </r>
  <r>
    <s v="3419125"/>
    <x v="0"/>
    <s v="Delta Management Co LLC(RCB)"/>
    <s v="5305 NE 121st Ave #J313"/>
    <s v="Vancouver"/>
    <s v="WA"/>
    <s v="720"/>
    <x v="0"/>
    <x v="1"/>
    <x v="0"/>
    <m/>
    <x v="0"/>
    <n v="579.58000000000004"/>
    <n v="43"/>
    <n v="1"/>
    <x v="0"/>
    <x v="0"/>
    <x v="0"/>
  </r>
  <r>
    <s v="3419589"/>
    <x v="0"/>
    <s v="Columbia Tech Center LLC(RCB)"/>
    <s v="17717 SE Mill Plain Blvd"/>
    <s v="Vancouver"/>
    <s v="WA"/>
    <s v="720"/>
    <x v="0"/>
    <x v="1"/>
    <x v="1"/>
    <m/>
    <x v="0"/>
    <n v="3882.66"/>
    <n v="651"/>
    <n v="1"/>
    <x v="0"/>
    <x v="0"/>
    <x v="0"/>
  </r>
  <r>
    <s v="3420814"/>
    <x v="0"/>
    <s v="THG SC LLC(SAS)"/>
    <s v="502 NE 139th ST #A"/>
    <s v="Vancouver"/>
    <s v="WA"/>
    <s v="720"/>
    <x v="0"/>
    <x v="1"/>
    <x v="0"/>
    <m/>
    <x v="0"/>
    <n v="1065.48"/>
    <n v="93"/>
    <n v="1"/>
    <x v="0"/>
    <x v="0"/>
    <x v="0"/>
  </r>
  <r>
    <s v="3392539"/>
    <x v="0"/>
    <s v="Prestige Plaza LLC(D1H)"/>
    <s v="307 E Mill Plain Blvd"/>
    <s v="Vancouver"/>
    <s v="WA"/>
    <s v="720"/>
    <x v="0"/>
    <x v="1"/>
    <x v="2"/>
    <m/>
    <x v="0"/>
    <n v="2947.34"/>
    <n v="0"/>
    <n v="1"/>
    <x v="0"/>
    <x v="1"/>
    <x v="0"/>
  </r>
  <r>
    <s v="3401518"/>
    <x v="0"/>
    <s v="Skanska USA Building(RCB)"/>
    <s v="13003 SE 7th St"/>
    <s v="Vancouver"/>
    <s v="WA"/>
    <s v="720"/>
    <x v="0"/>
    <x v="1"/>
    <x v="1"/>
    <m/>
    <x v="0"/>
    <n v="12775.98"/>
    <n v="292"/>
    <n v="1"/>
    <x v="0"/>
    <x v="0"/>
    <x v="0"/>
  </r>
  <r>
    <s v="3402501"/>
    <x v="0"/>
    <s v="Ridgefield School District 122(RCB)"/>
    <s v="330 N 5th Ave"/>
    <s v="Ridgefield"/>
    <s v="WA"/>
    <s v="720"/>
    <x v="0"/>
    <x v="1"/>
    <x v="0"/>
    <m/>
    <x v="0"/>
    <n v="2284.7800000000002"/>
    <n v="10"/>
    <n v="1"/>
    <x v="0"/>
    <x v="0"/>
    <x v="1"/>
  </r>
  <r>
    <s v="3404899"/>
    <x v="0"/>
    <s v="Union Ridge 5 LLC(RCB)"/>
    <s v="766 S 74th Pl"/>
    <s v="Ridgefield"/>
    <s v="WA"/>
    <s v="720"/>
    <x v="0"/>
    <x v="1"/>
    <x v="0"/>
    <m/>
    <x v="0"/>
    <n v="1198.1500000000001"/>
    <n v="30"/>
    <n v="1"/>
    <x v="0"/>
    <x v="0"/>
    <x v="0"/>
  </r>
  <r>
    <s v="3406553"/>
    <x v="0"/>
    <s v="MAJ Development Corp(RCB)"/>
    <s v="1808 W Main St"/>
    <s v="Battle Ground"/>
    <s v="WA"/>
    <s v="720"/>
    <x v="0"/>
    <x v="1"/>
    <x v="0"/>
    <m/>
    <x v="0"/>
    <n v="5146.3999999999996"/>
    <n v="18"/>
    <n v="1"/>
    <x v="0"/>
    <x v="0"/>
    <x v="0"/>
  </r>
  <r>
    <s v="3406692"/>
    <x v="0"/>
    <s v="Gaither &amp; Sons Construction(RCB)"/>
    <s v="17701 SE Mill Plain Blvd"/>
    <s v="Vancouver"/>
    <s v="WA"/>
    <s v="720"/>
    <x v="0"/>
    <x v="1"/>
    <x v="0"/>
    <m/>
    <x v="0"/>
    <n v="1945.11"/>
    <n v="0"/>
    <n v="1"/>
    <x v="0"/>
    <x v="1"/>
    <x v="0"/>
  </r>
  <r>
    <s v="3409851"/>
    <x v="0"/>
    <s v="Burlington Northern Santa Fe(RCB)"/>
    <s v="1515 W 39th St #Shop"/>
    <s v="Vancouver"/>
    <s v="WA"/>
    <s v="720"/>
    <x v="0"/>
    <x v="1"/>
    <x v="0"/>
    <m/>
    <x v="0"/>
    <n v="3610.21"/>
    <n v="243"/>
    <n v="1"/>
    <x v="0"/>
    <x v="0"/>
    <x v="0"/>
  </r>
  <r>
    <s v="3411793"/>
    <x v="0"/>
    <s v="Community Home Health &amp; Hspc(RCB)"/>
    <s v="3100 NE 136th Cir"/>
    <s v="Vancouver"/>
    <s v="WA"/>
    <s v="720"/>
    <x v="0"/>
    <x v="1"/>
    <x v="0"/>
    <m/>
    <x v="0"/>
    <n v="14698.52"/>
    <n v="323"/>
    <n v="1"/>
    <x v="0"/>
    <x v="0"/>
    <x v="0"/>
  </r>
  <r>
    <s v="3411887"/>
    <x v="0"/>
    <s v="Fisher Investments Inc(RCB)"/>
    <s v="5425 NW Fisher Creek Dr"/>
    <s v="Camas"/>
    <s v="WA"/>
    <s v="720"/>
    <x v="0"/>
    <x v="1"/>
    <x v="1"/>
    <m/>
    <x v="0"/>
    <n v="5776.58"/>
    <n v="0"/>
    <n v="1"/>
    <x v="0"/>
    <x v="1"/>
    <x v="0"/>
  </r>
  <r>
    <s v="3412411"/>
    <x v="0"/>
    <s v="MAJ Development Corp(RCB)"/>
    <s v="918 SE 164th Ave #D"/>
    <s v="Vancouver"/>
    <s v="WA"/>
    <s v="720"/>
    <x v="0"/>
    <x v="1"/>
    <x v="0"/>
    <m/>
    <x v="0"/>
    <n v="1865.26"/>
    <n v="23"/>
    <n v="1"/>
    <x v="0"/>
    <x v="0"/>
    <x v="2"/>
  </r>
  <r>
    <s v="3412546"/>
    <x v="0"/>
    <s v="Greenbridge Properties LLC(RCB)"/>
    <s v="1605 W Main St"/>
    <s v="Battle Ground"/>
    <s v="WA"/>
    <s v="720"/>
    <x v="0"/>
    <x v="1"/>
    <x v="0"/>
    <m/>
    <x v="0"/>
    <n v="2397.61"/>
    <n v="323"/>
    <n v="1"/>
    <x v="0"/>
    <x v="0"/>
    <x v="0"/>
  </r>
  <r>
    <s v="3412769"/>
    <x v="0"/>
    <s v="Delta Management Co LLC(RCB)"/>
    <s v="5305 NE 121st Ave #E120"/>
    <s v="Vancouver"/>
    <s v="WA"/>
    <s v="720"/>
    <x v="0"/>
    <x v="1"/>
    <x v="0"/>
    <m/>
    <x v="0"/>
    <n v="1865.83"/>
    <n v="7"/>
    <n v="1"/>
    <x v="0"/>
    <x v="0"/>
    <x v="0"/>
  </r>
  <r>
    <s v="3412773"/>
    <x v="0"/>
    <s v="Delta Management Co LLC(RCB)"/>
    <s v="5305 NE 121st Ave #D119"/>
    <s v="Vancouver"/>
    <s v="WA"/>
    <s v="720"/>
    <x v="0"/>
    <x v="1"/>
    <x v="0"/>
    <m/>
    <x v="0"/>
    <n v="1205.68"/>
    <n v="3"/>
    <n v="1"/>
    <x v="0"/>
    <x v="0"/>
    <x v="0"/>
  </r>
  <r>
    <s v="3412782"/>
    <x v="0"/>
    <s v="Autozone Inc(RCB)"/>
    <s v="720 6th St"/>
    <s v="Washougal"/>
    <s v="WA"/>
    <s v="720"/>
    <x v="0"/>
    <x v="1"/>
    <x v="0"/>
    <m/>
    <x v="0"/>
    <n v="4599.8"/>
    <n v="78"/>
    <n v="1"/>
    <x v="0"/>
    <x v="0"/>
    <x v="0"/>
  </r>
  <r>
    <s v="3418065"/>
    <x v="0"/>
    <s v="Minnehaha Corp Ctr II LLC(RCB)"/>
    <s v="4214 NE Minnehaha St"/>
    <s v="Vancouver"/>
    <s v="WA"/>
    <s v="720"/>
    <x v="0"/>
    <x v="1"/>
    <x v="0"/>
    <m/>
    <x v="0"/>
    <n v="1051.71"/>
    <n v="29"/>
    <n v="1"/>
    <x v="0"/>
    <x v="0"/>
    <x v="1"/>
  </r>
  <r>
    <s v="3418066"/>
    <x v="0"/>
    <s v="Minnehaha Corp Ctr II LLC(RCB)"/>
    <s v="4212 NE Minnehaha St"/>
    <s v="Vancouver"/>
    <s v="WA"/>
    <s v="720"/>
    <x v="0"/>
    <x v="1"/>
    <x v="0"/>
    <m/>
    <x v="0"/>
    <n v="792.84"/>
    <n v="29"/>
    <n v="1"/>
    <x v="0"/>
    <x v="0"/>
    <x v="0"/>
  </r>
  <r>
    <s v="3419124"/>
    <x v="0"/>
    <s v="Delta Management Co LLC(RCB)"/>
    <s v="5305 NE 121st Ave #G215"/>
    <s v="Vancouver"/>
    <s v="WA"/>
    <s v="720"/>
    <x v="0"/>
    <x v="1"/>
    <x v="0"/>
    <m/>
    <x v="0"/>
    <n v="4539.01"/>
    <n v="403"/>
    <n v="1"/>
    <x v="0"/>
    <x v="0"/>
    <x v="0"/>
  </r>
  <r>
    <s v="3419126"/>
    <x v="0"/>
    <s v="Delta Management Co LLC(RCB)"/>
    <s v="5305 NE 121st Ave #K314"/>
    <s v="Vancouver"/>
    <s v="WA"/>
    <s v="720"/>
    <x v="0"/>
    <x v="1"/>
    <x v="0"/>
    <m/>
    <x v="0"/>
    <n v="4182.46"/>
    <n v="8"/>
    <n v="1"/>
    <x v="0"/>
    <x v="0"/>
    <x v="0"/>
  </r>
  <r>
    <s v="3419828"/>
    <x v="0"/>
    <s v="Evergreen Plastic Continer(RCB)"/>
    <s v="6501 NE 47th Ave"/>
    <s v="Vancouver"/>
    <s v="WA"/>
    <s v="720"/>
    <x v="0"/>
    <x v="1"/>
    <x v="0"/>
    <m/>
    <x v="0"/>
    <n v="1547.04"/>
    <n v="108"/>
    <n v="1"/>
    <x v="0"/>
    <x v="0"/>
    <x v="0"/>
  </r>
  <r>
    <s v="3420844"/>
    <x v="0"/>
    <s v="SK Development LLC(SAS)"/>
    <s v="500 SE 192nd Ave"/>
    <s v="Vancouver"/>
    <s v="WA"/>
    <s v="720"/>
    <x v="0"/>
    <x v="1"/>
    <x v="0"/>
    <m/>
    <x v="0"/>
    <n v="2049.6799999999998"/>
    <n v="107"/>
    <n v="1"/>
    <x v="0"/>
    <x v="0"/>
    <x v="0"/>
  </r>
  <r>
    <s v="3421230"/>
    <x v="0"/>
    <s v="Gaither &amp; Sons Construction(SAS)"/>
    <s v="17701 SE Mill Plain Blvd"/>
    <s v="Vancouver"/>
    <s v="WA"/>
    <s v="720"/>
    <x v="0"/>
    <x v="1"/>
    <x v="0"/>
    <m/>
    <x v="0"/>
    <n v="1232.08"/>
    <n v="132"/>
    <n v="1"/>
    <x v="0"/>
    <x v="0"/>
    <x v="0"/>
  </r>
  <r>
    <s v="3423018"/>
    <x v="0"/>
    <s v="Salmon Creek North LLC(SAS)"/>
    <s v="14411 NE 13th Ave"/>
    <s v="Vancouver"/>
    <s v="WA"/>
    <s v="720"/>
    <x v="0"/>
    <x v="1"/>
    <x v="0"/>
    <m/>
    <x v="0"/>
    <n v="1132.76"/>
    <n v="86"/>
    <n v="1"/>
    <x v="0"/>
    <x v="0"/>
    <x v="0"/>
  </r>
  <r>
    <s v="3425719"/>
    <x v="0"/>
    <s v="MAJ Development Corp(SAS)"/>
    <s v="504 NE 139th St"/>
    <s v="Vancouver"/>
    <s v="WA"/>
    <s v="720"/>
    <x v="0"/>
    <x v="1"/>
    <x v="0"/>
    <m/>
    <x v="0"/>
    <n v="1815.95"/>
    <n v="41"/>
    <n v="1"/>
    <x v="0"/>
    <x v="0"/>
    <x v="0"/>
  </r>
  <r>
    <s v="3407150"/>
    <x v="0"/>
    <s v="Roth, Timothy D(DKD)"/>
    <s v="37140 Tennessee Schoo Dr"/>
    <s v="Lebanon"/>
    <s v=""/>
    <s v="720"/>
    <x v="1"/>
    <x v="0"/>
    <x v="0"/>
    <m/>
    <x v="0"/>
    <n v="8312.57"/>
    <n v="1444"/>
    <n v="1"/>
    <x v="0"/>
    <x v="0"/>
    <x v="3"/>
  </r>
  <r>
    <s v="3418648"/>
    <x v="1"/>
    <s v="Tiller, Melvin(STS)"/>
    <s v="85388 Jasper Park Rd"/>
    <s v="Pleasant Hill"/>
    <s v=""/>
    <s v="720"/>
    <x v="1"/>
    <x v="0"/>
    <x v="3"/>
    <m/>
    <x v="0"/>
    <n v="2023.55"/>
    <n v="102"/>
    <n v="1"/>
    <x v="0"/>
    <x v="0"/>
    <x v="3"/>
  </r>
  <r>
    <s v="3420586"/>
    <x v="1"/>
    <s v="Hargrove, Barbara(D1H)"/>
    <s v="85341 Jasper Park Rd"/>
    <s v="Pleasant Hill"/>
    <s v=""/>
    <s v="720"/>
    <x v="1"/>
    <x v="0"/>
    <x v="3"/>
    <m/>
    <x v="0"/>
    <n v="1433.91"/>
    <n v="93"/>
    <n v="1"/>
    <x v="0"/>
    <x v="0"/>
    <x v="3"/>
  </r>
  <r>
    <s v="3426653"/>
    <x v="1"/>
    <s v="Lemley, Steve(D1H)"/>
    <s v="80065 Horn Ln"/>
    <s v="Cottage Grove"/>
    <s v=""/>
    <s v="720"/>
    <x v="1"/>
    <x v="0"/>
    <x v="0"/>
    <m/>
    <x v="0"/>
    <n v="2223.84"/>
    <n v="262"/>
    <n v="1"/>
    <x v="0"/>
    <x v="0"/>
    <x v="3"/>
  </r>
  <r>
    <s v="3403600"/>
    <x v="1"/>
    <s v="Miller, Janis J(TLB)"/>
    <s v="820 NE Vine"/>
    <s v="White Salmon"/>
    <s v="WA"/>
    <s v="720"/>
    <x v="1"/>
    <x v="0"/>
    <x v="3"/>
    <m/>
    <x v="0"/>
    <n v="5552.44"/>
    <n v="99"/>
    <n v="1"/>
    <x v="0"/>
    <x v="0"/>
    <x v="4"/>
  </r>
  <r>
    <s v="3411334"/>
    <x v="1"/>
    <s v="McKenzie, Brian P(TLB)"/>
    <s v="409 Columbia"/>
    <s v="North Bonneville"/>
    <s v="WA"/>
    <s v="720"/>
    <x v="1"/>
    <x v="0"/>
    <x v="3"/>
    <m/>
    <x v="0"/>
    <n v="1800.05"/>
    <n v="113"/>
    <n v="1"/>
    <x v="0"/>
    <x v="0"/>
    <x v="4"/>
  </r>
  <r>
    <s v="3413935"/>
    <x v="1"/>
    <s v="AB &amp; JB Enterprises(TLB)"/>
    <s v="81 Dalen St"/>
    <s v="Carson"/>
    <s v="WA"/>
    <s v="720"/>
    <x v="1"/>
    <x v="0"/>
    <x v="3"/>
    <m/>
    <x v="0"/>
    <n v="4450.29"/>
    <n v="87"/>
    <n v="1"/>
    <x v="0"/>
    <x v="0"/>
    <x v="4"/>
  </r>
  <r>
    <s v="3423646"/>
    <x v="1"/>
    <s v="Garwood, Mary l(TLB)"/>
    <s v="62 NE Okeefe Ave"/>
    <s v="White Salmon"/>
    <s v="WA"/>
    <s v="720"/>
    <x v="1"/>
    <x v="0"/>
    <x v="3"/>
    <m/>
    <x v="0"/>
    <n v="3091.89"/>
    <n v="54"/>
    <n v="1"/>
    <x v="0"/>
    <x v="0"/>
    <x v="5"/>
  </r>
  <r>
    <s v="3426681"/>
    <x v="1"/>
    <s v="&quot;Ponce, Rosita(TLB)&quot;"/>
    <s v="509 Shambo Dr"/>
    <s v="White Salmon"/>
    <s v="WA"/>
    <s v="720"/>
    <x v="1"/>
    <x v="0"/>
    <x v="3"/>
    <m/>
    <x v="0"/>
    <n v="1796.33"/>
    <n v="46"/>
    <n v="1"/>
    <x v="0"/>
    <x v="0"/>
    <x v="4"/>
  </r>
  <r>
    <s v="3413472"/>
    <x v="1"/>
    <s v="Wolman, Abel G(TLB)"/>
    <s v="855 NW Lincoln St"/>
    <s v="White Salmon"/>
    <s v="WA"/>
    <s v="720"/>
    <x v="1"/>
    <x v="0"/>
    <x v="0"/>
    <m/>
    <x v="0"/>
    <n v="6135.22"/>
    <n v="141"/>
    <n v="1"/>
    <x v="0"/>
    <x v="0"/>
    <x v="4"/>
  </r>
  <r>
    <s v="3420172"/>
    <x v="1"/>
    <s v="Burke, Scott G(STS)"/>
    <s v="11012 NE 119th St"/>
    <s v="Vancouver"/>
    <s v="WA"/>
    <s v="720"/>
    <x v="1"/>
    <x v="0"/>
    <x v="3"/>
    <m/>
    <x v="0"/>
    <n v="3465.53"/>
    <n v="132"/>
    <n v="1"/>
    <x v="0"/>
    <x v="0"/>
    <x v="4"/>
  </r>
  <r>
    <s v="3420284"/>
    <x v="1"/>
    <s v="Joye, Chet R(STS)"/>
    <s v="4012 NW Columbia St"/>
    <s v="Vancouver"/>
    <s v="WA"/>
    <s v="720"/>
    <x v="1"/>
    <x v="0"/>
    <x v="3"/>
    <m/>
    <x v="0"/>
    <n v="1061.33"/>
    <n v="35"/>
    <n v="1"/>
    <x v="0"/>
    <x v="0"/>
    <x v="4"/>
  </r>
  <r>
    <s v="3399708"/>
    <x v="1"/>
    <s v="Hard copy asbuilt attached to work order"/>
    <s v="9710 NE 142nd Ave"/>
    <s v="Vancouver"/>
    <s v="WA"/>
    <s v="720"/>
    <x v="1"/>
    <x v="0"/>
    <x v="0"/>
    <m/>
    <x v="0"/>
    <n v="1037.77"/>
    <n v="66"/>
    <n v="1"/>
    <x v="0"/>
    <x v="0"/>
    <x v="4"/>
  </r>
  <r>
    <s v="3401447"/>
    <x v="1"/>
    <s v="Lopez, Martha(D1H)"/>
    <s v="2815 NW 113th St"/>
    <s v="Vancouver"/>
    <s v="WA"/>
    <s v="720"/>
    <x v="1"/>
    <x v="0"/>
    <x v="3"/>
    <m/>
    <x v="0"/>
    <n v="2093.5"/>
    <n v="54"/>
    <n v="1"/>
    <x v="0"/>
    <x v="0"/>
    <x v="4"/>
  </r>
  <r>
    <s v="3401449"/>
    <x v="1"/>
    <s v="Bauman, John C(DKD)"/>
    <s v="6306 Buena Vista Dr"/>
    <s v="Vancouver"/>
    <s v="WA"/>
    <s v="720"/>
    <x v="1"/>
    <x v="0"/>
    <x v="0"/>
    <m/>
    <x v="0"/>
    <n v="3050.96"/>
    <n v="147"/>
    <n v="1"/>
    <x v="0"/>
    <x v="0"/>
    <x v="4"/>
  </r>
  <r>
    <s v="3402208"/>
    <x v="1"/>
    <s v="Lawrence, Justin(SAS)"/>
    <s v="19311 NE 101st Ave"/>
    <s v="Battle Ground"/>
    <s v="WA"/>
    <s v="720"/>
    <x v="1"/>
    <x v="0"/>
    <x v="0"/>
    <m/>
    <x v="0"/>
    <n v="1810.46"/>
    <n v="153"/>
    <n v="1"/>
    <x v="0"/>
    <x v="0"/>
    <x v="4"/>
  </r>
  <r>
    <s v="3402239"/>
    <x v="1"/>
    <s v="Meade, Ernest(D1H)"/>
    <s v="2902 NW 151st St"/>
    <s v="Vancouver"/>
    <s v="WA"/>
    <s v="720"/>
    <x v="1"/>
    <x v="0"/>
    <x v="3"/>
    <m/>
    <x v="0"/>
    <n v="1062.1400000000001"/>
    <n v="43"/>
    <n v="1"/>
    <x v="0"/>
    <x v="0"/>
    <x v="4"/>
  </r>
  <r>
    <s v="3402597"/>
    <x v="1"/>
    <s v="Germann, Larry F(DKD)"/>
    <s v="10209 NE 157th Ave"/>
    <s v="Vancouver"/>
    <s v="WA"/>
    <s v="720"/>
    <x v="1"/>
    <x v="0"/>
    <x v="0"/>
    <m/>
    <x v="0"/>
    <n v="2137.7600000000002"/>
    <n v="217"/>
    <n v="1"/>
    <x v="0"/>
    <x v="0"/>
    <x v="4"/>
  </r>
  <r>
    <s v="3403251"/>
    <x v="1"/>
    <s v="Savage, Bert(D1H)"/>
    <s v="3610 NE 109th St"/>
    <s v="Vancouver"/>
    <s v="WA"/>
    <s v="720"/>
    <x v="1"/>
    <x v="0"/>
    <x v="3"/>
    <m/>
    <x v="0"/>
    <n v="1626"/>
    <m/>
    <n v="1"/>
    <x v="0"/>
    <x v="1"/>
    <x v="4"/>
  </r>
  <r>
    <s v="3403614"/>
    <x v="1"/>
    <s v="Allen, Paula(DKD)"/>
    <s v="2615 NE 157th St"/>
    <s v="Vancouver"/>
    <s v="WA"/>
    <s v="720"/>
    <x v="1"/>
    <x v="0"/>
    <x v="3"/>
    <m/>
    <x v="0"/>
    <n v="2090.84"/>
    <n v="36"/>
    <n v="1"/>
    <x v="0"/>
    <x v="0"/>
    <x v="4"/>
  </r>
  <r>
    <s v="3403830"/>
    <x v="1"/>
    <s v="Harris, Troysean M(SAS)"/>
    <s v="2012 Franklin St"/>
    <s v="Vancouver"/>
    <s v="WA"/>
    <s v="720"/>
    <x v="1"/>
    <x v="0"/>
    <x v="3"/>
    <m/>
    <x v="0"/>
    <n v="1061.8399999999999"/>
    <n v="43"/>
    <n v="1"/>
    <x v="0"/>
    <x v="0"/>
    <x v="4"/>
  </r>
  <r>
    <s v="3403866"/>
    <x v="1"/>
    <s v="Ward, Jennifer S(DKD)"/>
    <s v="403 NW 45th St"/>
    <s v="Vancouver"/>
    <s v="WA"/>
    <s v="720"/>
    <x v="1"/>
    <x v="0"/>
    <x v="3"/>
    <m/>
    <x v="0"/>
    <n v="11911.25"/>
    <n v="75"/>
    <n v="1"/>
    <x v="0"/>
    <x v="0"/>
    <x v="4"/>
  </r>
  <r>
    <s v="3404029"/>
    <x v="1"/>
    <s v="Shanahan, Robert J(DKD)"/>
    <s v="934 NE 3rd Ave"/>
    <s v="Camas"/>
    <s v="WA"/>
    <s v="720"/>
    <x v="1"/>
    <x v="0"/>
    <x v="3"/>
    <m/>
    <x v="0"/>
    <n v="2090.84"/>
    <n v="36"/>
    <n v="1"/>
    <x v="0"/>
    <x v="0"/>
    <x v="4"/>
  </r>
  <r>
    <s v="3404103"/>
    <x v="1"/>
    <s v="Svejcar, Thomas S(SAS)"/>
    <s v="9312 NE 80th Ave"/>
    <s v="Vancouver"/>
    <s v="WA"/>
    <s v="720"/>
    <x v="1"/>
    <x v="0"/>
    <x v="3"/>
    <m/>
    <x v="0"/>
    <n v="1061.49"/>
    <n v="40"/>
    <n v="1"/>
    <x v="0"/>
    <x v="0"/>
    <x v="4"/>
  </r>
  <r>
    <s v="3404383"/>
    <x v="1"/>
    <s v="Misner, Brian(DKD)"/>
    <s v="16205 NE 101st St"/>
    <s v="Vancouver"/>
    <s v="WA"/>
    <s v="720"/>
    <x v="1"/>
    <x v="0"/>
    <x v="3"/>
    <m/>
    <x v="0"/>
    <n v="1265.8"/>
    <n v="117"/>
    <n v="1"/>
    <x v="0"/>
    <x v="0"/>
    <x v="4"/>
  </r>
  <r>
    <s v="3404539"/>
    <x v="1"/>
    <s v="Bautista, Alex(DKD)"/>
    <s v="8503 NE 20th St"/>
    <s v="Vancouver"/>
    <s v="WA"/>
    <s v="720"/>
    <x v="1"/>
    <x v="0"/>
    <x v="3"/>
    <m/>
    <x v="0"/>
    <n v="1065.28"/>
    <n v="73"/>
    <n v="1"/>
    <x v="0"/>
    <x v="0"/>
    <x v="4"/>
  </r>
  <r>
    <s v="3404996"/>
    <x v="1"/>
    <s v="Pitts, Vera S(SAS)"/>
    <s v="1801 NW 101st St"/>
    <s v="Vancouver"/>
    <s v="WA"/>
    <s v="720"/>
    <x v="1"/>
    <x v="0"/>
    <x v="3"/>
    <m/>
    <x v="0"/>
    <n v="1064.02"/>
    <n v="62"/>
    <n v="1"/>
    <x v="0"/>
    <x v="0"/>
    <x v="4"/>
  </r>
  <r>
    <s v="3406260"/>
    <x v="1"/>
    <s v="Braswell, Randy K(DKD)"/>
    <s v="11303 NE 32nd Ct"/>
    <s v="Vancouver"/>
    <s v="WA"/>
    <s v="720"/>
    <x v="1"/>
    <x v="0"/>
    <x v="3"/>
    <m/>
    <x v="0"/>
    <n v="2666.64"/>
    <n v="88"/>
    <n v="1"/>
    <x v="0"/>
    <x v="0"/>
    <x v="4"/>
  </r>
  <r>
    <s v="3406669"/>
    <x v="1"/>
    <s v="Stidd, Jack(DKD)"/>
    <s v="514 NW Fargo St"/>
    <s v="Camas"/>
    <s v="WA"/>
    <s v="720"/>
    <x v="1"/>
    <x v="0"/>
    <x v="3"/>
    <m/>
    <x v="0"/>
    <n v="3974.72"/>
    <n v="60"/>
    <n v="1"/>
    <x v="0"/>
    <x v="0"/>
    <x v="4"/>
  </r>
  <r>
    <s v="3407028"/>
    <x v="1"/>
    <s v="Pitner, Mike(D1H)"/>
    <s v="11605 NE 29th Ave"/>
    <s v="Vancouver"/>
    <s v="WA"/>
    <s v="720"/>
    <x v="1"/>
    <x v="0"/>
    <x v="3"/>
    <m/>
    <x v="0"/>
    <n v="2092.84"/>
    <n v="49"/>
    <n v="1"/>
    <x v="0"/>
    <x v="0"/>
    <x v="4"/>
  </r>
  <r>
    <s v="3407396"/>
    <x v="1"/>
    <s v="Antonina, Dobretsova(D1H)"/>
    <s v="3000 E 33rd St"/>
    <s v="Vancouver"/>
    <s v="WA"/>
    <s v="720"/>
    <x v="1"/>
    <x v="0"/>
    <x v="3"/>
    <m/>
    <x v="0"/>
    <n v="2637.35"/>
    <n v="69"/>
    <n v="1"/>
    <x v="0"/>
    <x v="0"/>
    <x v="4"/>
  </r>
  <r>
    <s v="3407436"/>
    <x v="1"/>
    <s v="Andrews, John R(DKD)"/>
    <s v="6408 Buena Vista Dr"/>
    <s v="Vancouver"/>
    <s v="WA"/>
    <s v="720"/>
    <x v="1"/>
    <x v="0"/>
    <x v="0"/>
    <m/>
    <x v="0"/>
    <n v="2835.49"/>
    <n v="152"/>
    <n v="1"/>
    <x v="0"/>
    <x v="0"/>
    <x v="4"/>
  </r>
  <r>
    <s v="3407451"/>
    <x v="1"/>
    <s v="Morris, Julie(D1H)"/>
    <s v="7008 NE Meadows Dr"/>
    <s v="Vancouver"/>
    <s v="WA"/>
    <s v="720"/>
    <x v="1"/>
    <x v="0"/>
    <x v="0"/>
    <m/>
    <x v="0"/>
    <n v="3285.09"/>
    <n v="313"/>
    <n v="1"/>
    <x v="0"/>
    <x v="0"/>
    <x v="4"/>
  </r>
  <r>
    <s v="3407543"/>
    <x v="1"/>
    <s v="Stuckman, Larry(DKD)"/>
    <s v="10507 NE 157th Ave"/>
    <s v="Vancouver"/>
    <s v="WA"/>
    <s v="720"/>
    <x v="1"/>
    <x v="0"/>
    <x v="0"/>
    <m/>
    <x v="0"/>
    <n v="1887.06"/>
    <n v="166"/>
    <n v="1"/>
    <x v="0"/>
    <x v="0"/>
    <x v="4"/>
  </r>
  <r>
    <s v="3408022"/>
    <x v="1"/>
    <s v="Kann, Joseph M(DKD)"/>
    <s v="15512 NE 26th Ave"/>
    <s v="Vancouver"/>
    <s v="WA"/>
    <s v="720"/>
    <x v="1"/>
    <x v="0"/>
    <x v="3"/>
    <m/>
    <x v="0"/>
    <n v="2668.64"/>
    <n v="97"/>
    <n v="1"/>
    <x v="0"/>
    <x v="0"/>
    <x v="5"/>
  </r>
  <r>
    <s v="3408140"/>
    <x v="1"/>
    <s v="Buell, Robert I(SAS)"/>
    <s v="12215 NE Sliderberg Rd"/>
    <s v="Brush Prairie"/>
    <s v="WA"/>
    <s v="720"/>
    <x v="1"/>
    <x v="0"/>
    <x v="0"/>
    <m/>
    <x v="0"/>
    <n v="38.200000000000003"/>
    <n v="161"/>
    <n v="1"/>
    <x v="1"/>
    <x v="0"/>
    <x v="4"/>
  </r>
  <r>
    <s v="3408168"/>
    <x v="1"/>
    <s v="Timperley, Grant A(SAS)"/>
    <s v="8115 SE Lorry Ave"/>
    <s v="Vancouver"/>
    <s v="WA"/>
    <s v="720"/>
    <x v="1"/>
    <x v="0"/>
    <x v="3"/>
    <m/>
    <x v="0"/>
    <n v="1062.56"/>
    <n v="43"/>
    <n v="1"/>
    <x v="0"/>
    <x v="0"/>
    <x v="4"/>
  </r>
  <r>
    <s v="3408249"/>
    <x v="1"/>
    <s v="Skenandore, Todd(D1H)"/>
    <s v="6414 Jordan Way"/>
    <s v="Vancouver"/>
    <s v="WA"/>
    <s v="720"/>
    <x v="1"/>
    <x v="0"/>
    <x v="3"/>
    <m/>
    <x v="0"/>
    <n v="1063.06"/>
    <n v="47"/>
    <n v="1"/>
    <x v="0"/>
    <x v="0"/>
    <x v="4"/>
  </r>
  <r>
    <s v="3408599"/>
    <x v="1"/>
    <s v="Nielsen, Pia S(SAS)"/>
    <s v="12215 SE 13th St"/>
    <s v="Vancouver"/>
    <s v="WA"/>
    <s v="720"/>
    <x v="1"/>
    <x v="0"/>
    <x v="3"/>
    <m/>
    <x v="0"/>
    <n v="2928.27"/>
    <n v="80"/>
    <n v="1"/>
    <x v="0"/>
    <x v="0"/>
    <x v="4"/>
  </r>
  <r>
    <s v="3408645"/>
    <x v="1"/>
    <s v="Kafrouni, John(D1H)"/>
    <s v="13709 SE 37th St"/>
    <s v="Vancouver"/>
    <s v="WA"/>
    <s v="720"/>
    <x v="1"/>
    <x v="0"/>
    <x v="3"/>
    <m/>
    <x v="0"/>
    <n v="5590.49"/>
    <n v="35"/>
    <n v="1"/>
    <x v="0"/>
    <x v="0"/>
    <x v="4"/>
  </r>
  <r>
    <s v="3409552"/>
    <x v="1"/>
    <s v="Moore, Sandra(D1H)"/>
    <s v="3424 NE 83rd Ave"/>
    <s v="Vancouver"/>
    <s v="WA"/>
    <s v="720"/>
    <x v="1"/>
    <x v="0"/>
    <x v="3"/>
    <m/>
    <x v="0"/>
    <n v="2694.75"/>
    <n v="122"/>
    <n v="1"/>
    <x v="0"/>
    <x v="0"/>
    <x v="4"/>
  </r>
  <r>
    <s v="3409742"/>
    <x v="1"/>
    <s v="Roberts, Neal A(D1H)"/>
    <s v="2007 Harney St"/>
    <s v="Vancouver"/>
    <s v="WA"/>
    <s v="720"/>
    <x v="1"/>
    <x v="0"/>
    <x v="3"/>
    <m/>
    <x v="0"/>
    <n v="2103.12"/>
    <n v="67"/>
    <n v="1"/>
    <x v="0"/>
    <x v="0"/>
    <x v="4"/>
  </r>
  <r>
    <s v="3409859"/>
    <x v="1"/>
    <s v="Kies, Phil L(DKD)"/>
    <s v="410 W 31st St"/>
    <s v="Vancouver"/>
    <s v="WA"/>
    <s v="720"/>
    <x v="1"/>
    <x v="0"/>
    <x v="3"/>
    <m/>
    <x v="0"/>
    <n v="1066.42"/>
    <n v="76"/>
    <n v="1"/>
    <x v="0"/>
    <x v="0"/>
    <x v="4"/>
  </r>
  <r>
    <s v="3409916"/>
    <x v="1"/>
    <s v="Rothgeb, Barbara L(DKD)"/>
    <s v="705 NW 46th St"/>
    <s v="Vancouver"/>
    <s v="WA"/>
    <s v="720"/>
    <x v="1"/>
    <x v="0"/>
    <x v="3"/>
    <m/>
    <x v="0"/>
    <n v="2093.7199999999998"/>
    <n v="56"/>
    <n v="1"/>
    <x v="0"/>
    <x v="0"/>
    <x v="4"/>
  </r>
  <r>
    <s v="3410079"/>
    <x v="1"/>
    <s v="Jankowski, Christen(DKD)"/>
    <s v="14003 SE 19th St"/>
    <s v="Vancouver"/>
    <s v="WA"/>
    <s v="720"/>
    <x v="1"/>
    <x v="0"/>
    <x v="3"/>
    <m/>
    <x v="0"/>
    <n v="2681.18"/>
    <n v="119"/>
    <n v="1"/>
    <x v="0"/>
    <x v="0"/>
    <x v="4"/>
  </r>
  <r>
    <s v="3410865"/>
    <x v="1"/>
    <s v="Brown, Joanne(D1H)"/>
    <s v="5320 NW 8th Ave"/>
    <s v="Vancouver"/>
    <s v="WA"/>
    <s v="720"/>
    <x v="1"/>
    <x v="0"/>
    <x v="3"/>
    <m/>
    <x v="0"/>
    <n v="2094.2199999999998"/>
    <n v="60"/>
    <n v="1"/>
    <x v="0"/>
    <x v="0"/>
    <x v="4"/>
  </r>
  <r>
    <s v="3411351"/>
    <x v="1"/>
    <s v="Murray, Alan W(D1H)"/>
    <s v="3627 NW Sierra Dr"/>
    <s v="Camas"/>
    <s v="WA"/>
    <s v="720"/>
    <x v="1"/>
    <x v="0"/>
    <x v="0"/>
    <m/>
    <x v="0"/>
    <n v="2273.4899999999998"/>
    <n v="41"/>
    <n v="1"/>
    <x v="0"/>
    <x v="0"/>
    <x v="6"/>
  </r>
  <r>
    <s v="3411352"/>
    <x v="1"/>
    <s v="Daniel, Jonathan(DKD)"/>
    <s v="500 W 27th St"/>
    <s v="Vancouver"/>
    <s v="WA"/>
    <s v="720"/>
    <x v="1"/>
    <x v="0"/>
    <x v="3"/>
    <m/>
    <x v="0"/>
    <n v="1061.04"/>
    <n v="33"/>
    <n v="1"/>
    <x v="0"/>
    <x v="0"/>
    <x v="4"/>
  </r>
  <r>
    <s v="3412515"/>
    <x v="1"/>
    <s v="Lewis, Teresa K(D1H)"/>
    <s v="1812 NW 85th St"/>
    <s v="Vancouver"/>
    <s v="WA"/>
    <s v="720"/>
    <x v="1"/>
    <x v="0"/>
    <x v="0"/>
    <m/>
    <x v="0"/>
    <n v="1673.21"/>
    <n v="126"/>
    <n v="1"/>
    <x v="0"/>
    <x v="0"/>
    <x v="4"/>
  </r>
  <r>
    <s v="3412625"/>
    <x v="1"/>
    <s v="Tewinkel, Evan G(SAS)"/>
    <s v="12423 NW 31st Ave"/>
    <s v="Vancouver"/>
    <s v="WA"/>
    <s v="720"/>
    <x v="1"/>
    <x v="0"/>
    <x v="0"/>
    <m/>
    <x v="0"/>
    <n v="2890.86"/>
    <m/>
    <n v="1"/>
    <x v="0"/>
    <x v="1"/>
    <x v="4"/>
  </r>
  <r>
    <s v="3413055"/>
    <x v="1"/>
    <s v="Look, Paul(STS)"/>
    <s v="6009 Buena Vista Dr"/>
    <s v="Vancouver"/>
    <s v="WA"/>
    <s v="720"/>
    <x v="1"/>
    <x v="0"/>
    <x v="3"/>
    <m/>
    <x v="0"/>
    <n v="2096.7199999999998"/>
    <n v="76"/>
    <n v="1"/>
    <x v="0"/>
    <x v="0"/>
    <x v="4"/>
  </r>
  <r>
    <s v="3413317"/>
    <x v="1"/>
    <s v="Jones, Kevin T(STS)"/>
    <s v="3611 SE 139th Ave"/>
    <s v="Vancouver"/>
    <s v="WA"/>
    <s v="720"/>
    <x v="1"/>
    <x v="0"/>
    <x v="3"/>
    <m/>
    <x v="0"/>
    <n v="2911.19"/>
    <n v="35"/>
    <n v="1"/>
    <x v="0"/>
    <x v="0"/>
    <x v="4"/>
  </r>
  <r>
    <s v="3413396"/>
    <x v="1"/>
    <s v="Dunford, Malcolm D(SAS)"/>
    <s v="10406 NE 90th Ave"/>
    <s v="Vancouver"/>
    <s v="WA"/>
    <s v="720"/>
    <x v="1"/>
    <x v="0"/>
    <x v="3"/>
    <m/>
    <x v="0"/>
    <n v="2664.76"/>
    <n v="66"/>
    <n v="1"/>
    <x v="0"/>
    <x v="0"/>
    <x v="4"/>
  </r>
  <r>
    <s v="3413828"/>
    <x v="1"/>
    <s v="Lam, Peter C(DKD)"/>
    <s v="501 SE 96th Ave"/>
    <s v="Vancouver"/>
    <s v="WA"/>
    <s v="720"/>
    <x v="1"/>
    <x v="0"/>
    <x v="3"/>
    <m/>
    <x v="0"/>
    <n v="2655.8"/>
    <m/>
    <n v="1"/>
    <x v="0"/>
    <x v="1"/>
    <x v="4"/>
  </r>
  <r>
    <s v="3414332"/>
    <x v="1"/>
    <s v="Nielson, Shanna M(DKD)"/>
    <s v="203 NW 22nd Ave"/>
    <s v="Camas"/>
    <s v="WA"/>
    <s v="720"/>
    <x v="1"/>
    <x v="0"/>
    <x v="3"/>
    <m/>
    <x v="0"/>
    <n v="1269.25"/>
    <n v="36"/>
    <n v="1"/>
    <x v="0"/>
    <x v="0"/>
    <x v="4"/>
  </r>
  <r>
    <s v="3414652"/>
    <x v="1"/>
    <s v="20reland, Mark(D1H)"/>
    <s v="1002 SE Grace Ave"/>
    <s v="Battle Ground"/>
    <s v="WA"/>
    <s v="720"/>
    <x v="1"/>
    <x v="0"/>
    <x v="3"/>
    <m/>
    <x v="0"/>
    <n v="2091.29"/>
    <n v="34"/>
    <n v="1"/>
    <x v="0"/>
    <x v="0"/>
    <x v="4"/>
  </r>
  <r>
    <s v="3414724"/>
    <x v="1"/>
    <s v="Shanahan, Robert J(STS)"/>
    <s v="805 NE 5th Ave"/>
    <s v="Camas"/>
    <s v="WA"/>
    <s v="720"/>
    <x v="1"/>
    <x v="0"/>
    <x v="3"/>
    <m/>
    <x v="0"/>
    <n v="2137.46"/>
    <n v="85"/>
    <n v="1"/>
    <x v="0"/>
    <x v="0"/>
    <x v="4"/>
  </r>
  <r>
    <s v="3414736"/>
    <x v="1"/>
    <s v="Chambers, Richard(D1H)"/>
    <s v="4503 NW Grant St"/>
    <s v="Vancouver"/>
    <s v="WA"/>
    <s v="720"/>
    <x v="1"/>
    <x v="0"/>
    <x v="3"/>
    <m/>
    <x v="0"/>
    <n v="1062.68"/>
    <n v="46"/>
    <n v="1"/>
    <x v="0"/>
    <x v="0"/>
    <x v="4"/>
  </r>
  <r>
    <s v="3414745"/>
    <x v="1"/>
    <s v="Ewert, Esther A(SAS)"/>
    <s v="501 W 34th St"/>
    <s v="Vancouver"/>
    <s v="WA"/>
    <s v="720"/>
    <x v="1"/>
    <x v="0"/>
    <x v="3"/>
    <m/>
    <x v="0"/>
    <n v="1092.08"/>
    <n v="82"/>
    <n v="1"/>
    <x v="0"/>
    <x v="0"/>
    <x v="4"/>
  </r>
  <r>
    <s v="3415074"/>
    <x v="1"/>
    <s v="Smith, Michael D(D1H)"/>
    <s v="9512 SE 14th St"/>
    <s v="Vancouver"/>
    <s v="WA"/>
    <s v="720"/>
    <x v="1"/>
    <x v="0"/>
    <x v="3"/>
    <m/>
    <x v="0"/>
    <n v="3007.74"/>
    <n v="72"/>
    <n v="1"/>
    <x v="0"/>
    <x v="0"/>
    <x v="5"/>
  </r>
  <r>
    <s v="3415451"/>
    <x v="1"/>
    <s v="    Weishaar, James L(SAS)"/>
    <s v="266 NW 21st Ave"/>
    <s v="Camas"/>
    <s v="WA"/>
    <s v="720"/>
    <x v="1"/>
    <x v="0"/>
    <x v="3"/>
    <m/>
    <x v="0"/>
    <n v="2271.4899999999998"/>
    <n v="112"/>
    <n v="1"/>
    <x v="0"/>
    <x v="0"/>
    <x v="4"/>
  </r>
  <r>
    <s v="3415619"/>
    <x v="1"/>
    <s v="Teeter, Betty(SAS)"/>
    <s v="17613 NE 110th Ave"/>
    <s v="Battle Ground"/>
    <s v="WA"/>
    <s v="720"/>
    <x v="1"/>
    <x v="0"/>
    <x v="0"/>
    <m/>
    <x v="0"/>
    <n v="2088.42"/>
    <n v="207"/>
    <n v="1"/>
    <x v="0"/>
    <x v="0"/>
    <x v="4"/>
  </r>
  <r>
    <s v="3415789"/>
    <x v="1"/>
    <s v="Flynn, Kurt(D1H)"/>
    <s v="12305 NE 184th St"/>
    <s v="Battle Ground"/>
    <s v="WA"/>
    <s v="720"/>
    <x v="1"/>
    <x v="0"/>
    <x v="0"/>
    <m/>
    <x v="0"/>
    <n v="2999.68"/>
    <n v="257"/>
    <n v="1"/>
    <x v="0"/>
    <x v="0"/>
    <x v="4"/>
  </r>
  <r>
    <s v="3415824"/>
    <x v="1"/>
    <s v="Benzel, Michael A(D1H)"/>
    <s v="3303 NE Royal Oaks Dr"/>
    <s v="Vancouver"/>
    <s v="WA"/>
    <s v="720"/>
    <x v="1"/>
    <x v="0"/>
    <x v="3"/>
    <m/>
    <x v="0"/>
    <n v="2665.29"/>
    <n v="75"/>
    <n v="1"/>
    <x v="0"/>
    <x v="0"/>
    <x v="4"/>
  </r>
  <r>
    <s v="3415829"/>
    <x v="1"/>
    <s v="Asai, Jan K(SAS)"/>
    <s v="12725 NW 19th Loop"/>
    <s v="Vancouver"/>
    <s v="WA"/>
    <s v="720"/>
    <x v="1"/>
    <x v="0"/>
    <x v="3"/>
    <m/>
    <x v="0"/>
    <n v="2669.35"/>
    <n v="107"/>
    <n v="1"/>
    <x v="0"/>
    <x v="0"/>
    <x v="4"/>
  </r>
  <r>
    <s v="3416566"/>
    <x v="1"/>
    <s v="Gray, Susan R(DKD)"/>
    <s v="217 NW 84th Ct"/>
    <s v="Vancouver"/>
    <s v="WA"/>
    <s v="720"/>
    <x v="1"/>
    <x v="0"/>
    <x v="3"/>
    <m/>
    <x v="0"/>
    <n v="2273.6999999999998"/>
    <n v="49"/>
    <n v="1"/>
    <x v="0"/>
    <x v="0"/>
    <x v="4"/>
  </r>
  <r>
    <s v="3417117"/>
    <x v="1"/>
    <s v="Amorin, William(DKD)"/>
    <s v="3509 E 13th St"/>
    <s v="Vancouver"/>
    <s v="WA"/>
    <s v="720"/>
    <x v="1"/>
    <x v="0"/>
    <x v="3"/>
    <m/>
    <x v="0"/>
    <n v="9368.15"/>
    <n v="91"/>
    <n v="1"/>
    <x v="0"/>
    <x v="0"/>
    <x v="4"/>
  </r>
  <r>
    <s v="3417181"/>
    <x v="1"/>
    <s v="Chernofsly, Diana(D1H)"/>
    <s v="13629 NW 43rd Ave"/>
    <s v="Vancouver"/>
    <s v="WA"/>
    <s v="720"/>
    <x v="1"/>
    <x v="0"/>
    <x v="0"/>
    <m/>
    <x v="0"/>
    <n v="2062.81"/>
    <n v="202"/>
    <n v="1"/>
    <x v="0"/>
    <x v="0"/>
    <x v="4"/>
  </r>
  <r>
    <s v="3417319"/>
    <x v="1"/>
    <s v="Winters, Russell S(D1H)"/>
    <s v="2910 M St"/>
    <s v="Vancouver"/>
    <s v="WA"/>
    <s v="720"/>
    <x v="1"/>
    <x v="0"/>
    <x v="3"/>
    <m/>
    <x v="0"/>
    <n v="2665.73"/>
    <n v="73"/>
    <n v="1"/>
    <x v="0"/>
    <x v="0"/>
    <x v="4"/>
  </r>
  <r>
    <s v="3417534"/>
    <x v="1"/>
    <s v="Hill, Terry R(DKD)"/>
    <s v="1314 NE 45th St"/>
    <s v="Vancouver"/>
    <s v="WA"/>
    <s v="720"/>
    <x v="1"/>
    <x v="0"/>
    <x v="0"/>
    <m/>
    <x v="0"/>
    <n v="3128.46"/>
    <n v="282"/>
    <n v="1"/>
    <x v="0"/>
    <x v="0"/>
    <x v="4"/>
  </r>
  <r>
    <s v="3417883"/>
    <x v="1"/>
    <s v="Drame, Abdou A(DKD)"/>
    <s v="3905 NE 141st Ave"/>
    <s v="Vancouver"/>
    <s v="WA"/>
    <s v="720"/>
    <x v="1"/>
    <x v="0"/>
    <x v="3"/>
    <m/>
    <x v="0"/>
    <n v="1064.24"/>
    <n v="58"/>
    <n v="1"/>
    <x v="0"/>
    <x v="0"/>
    <x v="4"/>
  </r>
  <r>
    <s v="3418382"/>
    <x v="1"/>
    <s v="Luster, Trina(D1H)"/>
    <s v="3208 Xavier Ave"/>
    <s v="Vancouver"/>
    <s v="WA"/>
    <s v="720"/>
    <x v="1"/>
    <x v="0"/>
    <x v="3"/>
    <m/>
    <x v="0"/>
    <n v="1062.5999999999999"/>
    <n v="45"/>
    <n v="1"/>
    <x v="0"/>
    <x v="0"/>
    <x v="4"/>
  </r>
  <r>
    <s v="3418409"/>
    <x v="1"/>
    <s v="Gaudry, Rene L(STS)"/>
    <s v="6815 NW Dogwood Dr"/>
    <s v="Vancouver"/>
    <s v="WA"/>
    <s v="720"/>
    <x v="1"/>
    <x v="0"/>
    <x v="3"/>
    <m/>
    <x v="0"/>
    <n v="1635.64"/>
    <n v="73"/>
    <n v="1"/>
    <x v="0"/>
    <x v="0"/>
    <x v="4"/>
  </r>
  <r>
    <s v="3419152"/>
    <x v="1"/>
    <s v="Dingle, Arthur L(STS)"/>
    <s v="111 E 32nd St"/>
    <s v="Vancouver"/>
    <s v="WA"/>
    <s v="720"/>
    <x v="1"/>
    <x v="0"/>
    <x v="3"/>
    <m/>
    <x v="0"/>
    <n v="2876.07"/>
    <n v="92"/>
    <n v="1"/>
    <x v="0"/>
    <x v="0"/>
    <x v="4"/>
  </r>
  <r>
    <s v="3419253"/>
    <x v="1"/>
    <s v="Quatier, Bill(D1H)"/>
    <s v="15709 NE 31st Ave"/>
    <s v="Vancouver"/>
    <s v="WA"/>
    <s v="720"/>
    <x v="1"/>
    <x v="0"/>
    <x v="3"/>
    <m/>
    <x v="0"/>
    <n v="2300.5"/>
    <n v="42"/>
    <n v="1"/>
    <x v="0"/>
    <x v="0"/>
    <x v="4"/>
  </r>
  <r>
    <s v="3419564"/>
    <x v="1"/>
    <s v="Taylor, James A(STS)"/>
    <s v="12209 NE 42nd Ave"/>
    <s v="Vancouver"/>
    <s v="WA"/>
    <s v="720"/>
    <x v="1"/>
    <x v="0"/>
    <x v="0"/>
    <m/>
    <x v="0"/>
    <n v="1671.32"/>
    <n v="158"/>
    <n v="1"/>
    <x v="0"/>
    <x v="0"/>
    <x v="4"/>
  </r>
  <r>
    <s v="3419817"/>
    <x v="1"/>
    <s v="Sehl, Amy L(DKD)"/>
    <s v="11216 NE 30th Ave"/>
    <s v="Vancouver"/>
    <s v="WA"/>
    <s v="720"/>
    <x v="1"/>
    <x v="0"/>
    <x v="3"/>
    <m/>
    <x v="0"/>
    <n v="952.43"/>
    <n v="31"/>
    <n v="1"/>
    <x v="0"/>
    <x v="0"/>
    <x v="4"/>
  </r>
  <r>
    <s v="3419818"/>
    <x v="1"/>
    <s v="Dunn, Francis S(DKD)"/>
    <s v="450 I St"/>
    <s v="Washougal"/>
    <s v="WA"/>
    <s v="720"/>
    <x v="1"/>
    <x v="0"/>
    <x v="3"/>
    <m/>
    <x v="0"/>
    <n v="1061.71"/>
    <n v="38"/>
    <n v="1"/>
    <x v="0"/>
    <x v="0"/>
    <x v="4"/>
  </r>
  <r>
    <s v="3420492"/>
    <x v="1"/>
    <s v="Mattila, Mark R(DKD)"/>
    <s v="2011 SE 158th Ave"/>
    <s v="Vancouver"/>
    <s v="WA"/>
    <s v="720"/>
    <x v="1"/>
    <x v="0"/>
    <x v="3"/>
    <m/>
    <x v="0"/>
    <n v="1165.02"/>
    <n v="33"/>
    <n v="1"/>
    <x v="0"/>
    <x v="0"/>
    <x v="4"/>
  </r>
  <r>
    <s v="3420654"/>
    <x v="1"/>
    <s v="Oneal, Timothy W(D1H)"/>
    <s v="500 Tampa Way"/>
    <s v="Vancouver"/>
    <s v="WA"/>
    <s v="720"/>
    <x v="1"/>
    <x v="0"/>
    <x v="3"/>
    <m/>
    <x v="0"/>
    <n v="1449.15"/>
    <n v="36"/>
    <n v="1"/>
    <x v="0"/>
    <x v="0"/>
    <x v="4"/>
  </r>
  <r>
    <s v="3420694"/>
    <x v="1"/>
    <s v="Fischer, Chris A(D1H)"/>
    <s v="430 K St"/>
    <s v="Washougal"/>
    <s v="WA"/>
    <s v="720"/>
    <x v="1"/>
    <x v="0"/>
    <x v="3"/>
    <m/>
    <x v="0"/>
    <n v="2871.03"/>
    <n v="58"/>
    <n v="1"/>
    <x v="0"/>
    <x v="0"/>
    <x v="4"/>
  </r>
  <r>
    <s v="3420705"/>
    <x v="1"/>
    <s v="Tang, Ruby Y(D1H)"/>
    <s v="807 NW 77th St"/>
    <s v="Vancouver"/>
    <s v="WA"/>
    <s v="720"/>
    <x v="1"/>
    <x v="0"/>
    <x v="3"/>
    <m/>
    <x v="0"/>
    <n v="1270.07"/>
    <n v="39"/>
    <n v="1"/>
    <x v="0"/>
    <x v="0"/>
    <x v="4"/>
  </r>
  <r>
    <s v="3421128"/>
    <x v="1"/>
    <s v="Cottrell, James P(SAS)"/>
    <s v="8617 NE St Johns Rd"/>
    <s v="Vancouver"/>
    <s v="WA"/>
    <s v="720"/>
    <x v="1"/>
    <x v="0"/>
    <x v="0"/>
    <m/>
    <x v="0"/>
    <n v="2370.0100000000002"/>
    <n v="335"/>
    <n v="1"/>
    <x v="0"/>
    <x v="0"/>
    <x v="4"/>
  </r>
  <r>
    <s v="3421225"/>
    <x v="1"/>
    <s v="Schmid, Judy L(STS)"/>
    <s v="609 20th St"/>
    <s v="Washougal"/>
    <s v="WA"/>
    <s v="720"/>
    <x v="1"/>
    <x v="0"/>
    <x v="3"/>
    <m/>
    <x v="0"/>
    <n v="2091.64"/>
    <n v="39"/>
    <n v="1"/>
    <x v="0"/>
    <x v="0"/>
    <x v="4"/>
  </r>
  <r>
    <s v="3421511"/>
    <x v="1"/>
    <s v="Danh, Linh B(STS)"/>
    <s v="3432 NW 2nd Ave"/>
    <s v="Camas"/>
    <s v="WA"/>
    <s v="720"/>
    <x v="1"/>
    <x v="0"/>
    <x v="3"/>
    <m/>
    <x v="0"/>
    <n v="1065.26"/>
    <n v="66"/>
    <n v="1"/>
    <x v="0"/>
    <x v="0"/>
    <x v="4"/>
  </r>
  <r>
    <s v="3421530"/>
    <x v="1"/>
    <s v="Freeman, Richard J(DKD)"/>
    <s v="5111 Berkeley Way"/>
    <s v="Vancouver"/>
    <s v="WA"/>
    <s v="720"/>
    <x v="1"/>
    <x v="0"/>
    <x v="3"/>
    <m/>
    <x v="0"/>
    <n v="1636.29"/>
    <n v="78"/>
    <n v="1"/>
    <x v="0"/>
    <x v="0"/>
    <x v="4"/>
  </r>
  <r>
    <s v="3421547"/>
    <x v="1"/>
    <s v="Logan, Doyle(D1H)"/>
    <s v="3200 H St"/>
    <s v="Vancouver"/>
    <s v="WA"/>
    <s v="720"/>
    <x v="1"/>
    <x v="0"/>
    <x v="3"/>
    <m/>
    <x v="0"/>
    <n v="1131.99"/>
    <n v="90"/>
    <n v="1"/>
    <x v="0"/>
    <x v="0"/>
    <x v="4"/>
  </r>
  <r>
    <s v="3421733"/>
    <x v="1"/>
    <s v="Lawrence, Justin(STS)"/>
    <s v="1914 NW 112th Cir"/>
    <s v="Vancouver"/>
    <s v="WA"/>
    <s v="720"/>
    <x v="1"/>
    <x v="0"/>
    <x v="3"/>
    <m/>
    <x v="0"/>
    <n v="2671.16"/>
    <n v="116"/>
    <n v="1"/>
    <x v="0"/>
    <x v="0"/>
    <x v="4"/>
  </r>
  <r>
    <s v="3421758"/>
    <x v="1"/>
    <s v="Kraushaar, Russell(STS)"/>
    <s v="18600 NE August Ave"/>
    <s v="Battle Ground"/>
    <s v="WA"/>
    <s v="720"/>
    <x v="1"/>
    <x v="0"/>
    <x v="3"/>
    <m/>
    <x v="0"/>
    <n v="1274.3699999999999"/>
    <n v="73"/>
    <n v="1"/>
    <x v="0"/>
    <x v="0"/>
    <x v="4"/>
  </r>
  <r>
    <s v="3421759"/>
    <x v="1"/>
    <s v="Rybak, Alex(D1H)"/>
    <s v="709 W 24th St"/>
    <s v="Vancouver"/>
    <s v="WA"/>
    <s v="720"/>
    <x v="1"/>
    <x v="0"/>
    <x v="3"/>
    <m/>
    <x v="0"/>
    <n v="2339.8000000000002"/>
    <n v="68"/>
    <n v="1"/>
    <x v="0"/>
    <x v="0"/>
    <x v="4"/>
  </r>
  <r>
    <s v="3421849"/>
    <x v="1"/>
    <s v="Agnor, David(D1H)"/>
    <s v="6503 NE 45th Way"/>
    <s v="Vancouver"/>
    <s v="WA"/>
    <s v="720"/>
    <x v="1"/>
    <x v="0"/>
    <x v="3"/>
    <m/>
    <x v="0"/>
    <n v="1304.92"/>
    <n v="83"/>
    <n v="1"/>
    <x v="0"/>
    <x v="0"/>
    <x v="5"/>
  </r>
  <r>
    <s v="3421857"/>
    <x v="1"/>
    <s v="Ojala, James(STS)"/>
    <s v="1724 NW Trillium Ln"/>
    <s v="Vancouver"/>
    <s v="WA"/>
    <s v="720"/>
    <x v="1"/>
    <x v="0"/>
    <x v="3"/>
    <m/>
    <x v="0"/>
    <n v="2639.87"/>
    <n v="83"/>
    <n v="1"/>
    <x v="0"/>
    <x v="0"/>
    <x v="4"/>
  </r>
  <r>
    <s v="3421949"/>
    <x v="1"/>
    <s v="Hudson, Mark A(DKD)"/>
    <s v="800 SE 94th Ave"/>
    <s v="Vancouver"/>
    <s v="WA"/>
    <s v="720"/>
    <x v="1"/>
    <x v="0"/>
    <x v="3"/>
    <m/>
    <x v="0"/>
    <n v="1271.08"/>
    <n v="47"/>
    <n v="1"/>
    <x v="0"/>
    <x v="0"/>
    <x v="4"/>
  </r>
  <r>
    <s v="3422008"/>
    <x v="1"/>
    <s v="Shanahan, Betty J(DKD)"/>
    <s v="10101 SE 5th St"/>
    <s v="Vancouver"/>
    <s v="WA"/>
    <s v="720"/>
    <x v="1"/>
    <x v="0"/>
    <x v="3"/>
    <m/>
    <x v="0"/>
    <n v="3162.93"/>
    <n v="58"/>
    <n v="1"/>
    <x v="0"/>
    <x v="0"/>
    <x v="4"/>
  </r>
  <r>
    <s v="3422597"/>
    <x v="1"/>
    <s v="Phoenix Redevelopment Inc(DKD)"/>
    <s v="3001 Washington St"/>
    <s v="Vancouver"/>
    <s v="WA"/>
    <s v="720"/>
    <x v="1"/>
    <x v="0"/>
    <x v="3"/>
    <m/>
    <x v="0"/>
    <n v="1271.8900000000001"/>
    <n v="54"/>
    <n v="1"/>
    <x v="0"/>
    <x v="0"/>
    <x v="6"/>
  </r>
  <r>
    <s v="3422758"/>
    <x v="1"/>
    <s v="Clough, Jeff(DKD)"/>
    <s v="2114 NE 154th Cir"/>
    <s v="Vancouver"/>
    <s v="WA"/>
    <s v="720"/>
    <x v="1"/>
    <x v="0"/>
    <x v="3"/>
    <m/>
    <x v="0"/>
    <n v="2094.71"/>
    <n v="59"/>
    <n v="1"/>
    <x v="0"/>
    <x v="0"/>
    <x v="4"/>
  </r>
  <r>
    <s v="3422845"/>
    <x v="1"/>
    <s v="Reinhart, Charles E(D1H)"/>
    <s v="3215 F St"/>
    <s v="Vancouver"/>
    <s v="WA"/>
    <s v="720"/>
    <x v="1"/>
    <x v="0"/>
    <x v="3"/>
    <m/>
    <x v="0"/>
    <n v="1635.66"/>
    <n v="73"/>
    <n v="1"/>
    <x v="0"/>
    <x v="0"/>
    <x v="4"/>
  </r>
  <r>
    <s v="3422847"/>
    <x v="1"/>
    <s v="Whitlow, William R(DKD)"/>
    <s v="18814 NE 92nd Ave"/>
    <s v="Battle Ground"/>
    <s v="WA"/>
    <s v="720"/>
    <x v="1"/>
    <x v="0"/>
    <x v="0"/>
    <m/>
    <x v="0"/>
    <n v="1940.98"/>
    <n v="178"/>
    <n v="1"/>
    <x v="0"/>
    <x v="0"/>
    <x v="4"/>
  </r>
  <r>
    <s v="3423121"/>
    <x v="1"/>
    <s v="Brown, Kevin M(D1H)"/>
    <s v="11516 NE Summit Ridge Dr"/>
    <s v="Vancouver"/>
    <s v="WA"/>
    <s v="720"/>
    <x v="1"/>
    <x v="0"/>
    <x v="0"/>
    <m/>
    <x v="0"/>
    <n v="2643.54"/>
    <n v="60"/>
    <n v="1"/>
    <x v="0"/>
    <x v="0"/>
    <x v="4"/>
  </r>
  <r>
    <s v="3423230"/>
    <x v="1"/>
    <s v="LaPointe, Brandee A(D1H)"/>
    <s v="9811 SE 12th St"/>
    <s v="Vancouver"/>
    <s v="WA"/>
    <s v="720"/>
    <x v="1"/>
    <x v="0"/>
    <x v="3"/>
    <m/>
    <x v="0"/>
    <n v="1388.79"/>
    <n v="79"/>
    <n v="1"/>
    <x v="0"/>
    <x v="0"/>
    <x v="4"/>
  </r>
  <r>
    <s v="3423232"/>
    <x v="1"/>
    <s v="Colemansmith, Gary L(D1H)"/>
    <s v="6604 NW Dogwood Dr"/>
    <s v="Vancouver"/>
    <s v="WA"/>
    <s v="720"/>
    <x v="1"/>
    <x v="0"/>
    <x v="3"/>
    <m/>
    <x v="0"/>
    <n v="2156.5300000000002"/>
    <n v="89"/>
    <n v="1"/>
    <x v="0"/>
    <x v="0"/>
    <x v="4"/>
  </r>
  <r>
    <s v="3423259"/>
    <x v="1"/>
    <s v="Lowe, Sovann J(STS)"/>
    <s v="3309 NE 163rd St"/>
    <s v="Ridgefield"/>
    <s v="WA"/>
    <s v="720"/>
    <x v="1"/>
    <x v="0"/>
    <x v="3"/>
    <m/>
    <x v="0"/>
    <n v="1065.3900000000001"/>
    <n v="67"/>
    <n v="1"/>
    <x v="0"/>
    <x v="0"/>
    <x v="4"/>
  </r>
  <r>
    <s v="3423331"/>
    <x v="1"/>
    <s v="Carson, Dorothy(STS)"/>
    <s v="7566 Carolina Ln"/>
    <s v="Vancouver"/>
    <s v="WA"/>
    <s v="720"/>
    <x v="1"/>
    <x v="0"/>
    <x v="3"/>
    <m/>
    <x v="0"/>
    <n v="1844.29"/>
    <n v="82"/>
    <n v="1"/>
    <x v="0"/>
    <x v="0"/>
    <x v="4"/>
  </r>
  <r>
    <s v="3423598"/>
    <x v="1"/>
    <s v="Hendrix, Adam C(D1H)"/>
    <s v="4608 Willamette Dr"/>
    <s v="Vancouver"/>
    <s v="WA"/>
    <s v="720"/>
    <x v="1"/>
    <x v="0"/>
    <x v="3"/>
    <m/>
    <x v="0"/>
    <n v="1610.31"/>
    <n v="90"/>
    <n v="1"/>
    <x v="0"/>
    <x v="0"/>
    <x v="4"/>
  </r>
  <r>
    <s v="3423737"/>
    <x v="1"/>
    <s v="Wilkerson, Jennifer A(STS)"/>
    <s v="11111 NW 16th Ave"/>
    <s v="Vancouver"/>
    <s v="WA"/>
    <s v="720"/>
    <x v="1"/>
    <x v="0"/>
    <x v="0"/>
    <m/>
    <x v="0"/>
    <n v="2852.81"/>
    <n v="356"/>
    <n v="1"/>
    <x v="0"/>
    <x v="0"/>
    <x v="4"/>
  </r>
  <r>
    <s v="3423888"/>
    <x v="1"/>
    <s v="Vela, Arturo P(D1H)"/>
    <s v="6411 Montana Ln"/>
    <s v="Vancouver"/>
    <s v="WA"/>
    <s v="720"/>
    <x v="1"/>
    <x v="0"/>
    <x v="3"/>
    <m/>
    <x v="0"/>
    <n v="2344.37"/>
    <n v="85"/>
    <n v="1"/>
    <x v="0"/>
    <x v="0"/>
    <x v="4"/>
  </r>
  <r>
    <s v="3424138"/>
    <x v="1"/>
    <s v="Huynh, Ly N(DKD)"/>
    <s v="7501 SE Evergreen Hwy"/>
    <s v="Vancouver"/>
    <s v="WA"/>
    <s v="720"/>
    <x v="1"/>
    <x v="0"/>
    <x v="3"/>
    <m/>
    <x v="0"/>
    <n v="2040.98"/>
    <n v="53"/>
    <n v="1"/>
    <x v="0"/>
    <x v="0"/>
    <x v="4"/>
  </r>
  <r>
    <s v="3424316"/>
    <x v="1"/>
    <s v="McKenzie, Nicolette R(DKD)"/>
    <s v="8917 Boulder Ave"/>
    <s v="Vancouver"/>
    <s v="WA"/>
    <s v="720"/>
    <x v="1"/>
    <x v="0"/>
    <x v="3"/>
    <m/>
    <x v="0"/>
    <n v="2663.99"/>
    <n v="60"/>
    <n v="1"/>
    <x v="0"/>
    <x v="0"/>
    <x v="4"/>
  </r>
  <r>
    <s v="3425065"/>
    <x v="1"/>
    <s v="Lupo, Ramona J(DKD)"/>
    <s v="6911 NW Anderson Ave"/>
    <s v="Vancouver"/>
    <s v="WA"/>
    <s v="720"/>
    <x v="1"/>
    <x v="0"/>
    <x v="3"/>
    <m/>
    <x v="0"/>
    <n v="2095.52"/>
    <n v="69"/>
    <n v="1"/>
    <x v="0"/>
    <x v="0"/>
    <x v="4"/>
  </r>
  <r>
    <s v="3425107"/>
    <x v="1"/>
    <s v="Coffing, Michelle L(DKD)"/>
    <s v="141 NE 21st Ave"/>
    <s v="Camas"/>
    <s v="WA"/>
    <s v="720"/>
    <x v="1"/>
    <x v="0"/>
    <x v="3"/>
    <m/>
    <x v="0"/>
    <n v="2093.77"/>
    <n v="52"/>
    <n v="1"/>
    <x v="0"/>
    <x v="0"/>
    <x v="4"/>
  </r>
  <r>
    <s v="3425533"/>
    <x v="1"/>
    <s v="Chandler, Brianna(DKD)"/>
    <s v="10507 SE 3rd St"/>
    <s v="Vancouver"/>
    <s v="WA"/>
    <s v="720"/>
    <x v="1"/>
    <x v="0"/>
    <x v="3"/>
    <m/>
    <x v="0"/>
    <n v="1632.65"/>
    <n v="52"/>
    <n v="1"/>
    <x v="0"/>
    <x v="0"/>
    <x v="4"/>
  </r>
  <r>
    <s v="3425554"/>
    <x v="1"/>
    <s v="Pryor, Bob(DKD)"/>
    <s v="4704 NE 131st St"/>
    <s v="Vancouver"/>
    <s v="WA"/>
    <s v="720"/>
    <x v="1"/>
    <x v="0"/>
    <x v="0"/>
    <m/>
    <x v="0"/>
    <n v="2330.09"/>
    <n v="126"/>
    <n v="1"/>
    <x v="0"/>
    <x v="0"/>
    <x v="4"/>
  </r>
  <r>
    <s v="3426006"/>
    <x v="1"/>
    <s v="Chitwood, Calvin D(DKD)"/>
    <s v="13107 SE Angus St"/>
    <s v="Vancouver"/>
    <s v="WA"/>
    <s v="720"/>
    <x v="1"/>
    <x v="0"/>
    <x v="3"/>
    <m/>
    <x v="0"/>
    <n v="1064.68"/>
    <n v="59"/>
    <n v="1"/>
    <x v="0"/>
    <x v="0"/>
    <x v="4"/>
  </r>
  <r>
    <s v="3426148"/>
    <x v="1"/>
    <s v="Treece, Jeff G(DKD)"/>
    <s v="1502 NW 10th Ave"/>
    <s v="Camas"/>
    <s v="WA"/>
    <s v="720"/>
    <x v="1"/>
    <x v="0"/>
    <x v="3"/>
    <m/>
    <x v="0"/>
    <n v="2303.5300000000002"/>
    <n v="70"/>
    <n v="1"/>
    <x v="0"/>
    <x v="0"/>
    <x v="4"/>
  </r>
  <r>
    <s v="3426502"/>
    <x v="1"/>
    <s v="Wood, Matthew M(DKD)"/>
    <s v="5509 NE 46th St"/>
    <s v="Vancouver"/>
    <s v="WA"/>
    <s v="720"/>
    <x v="1"/>
    <x v="0"/>
    <x v="3"/>
    <m/>
    <x v="0"/>
    <n v="1168.23"/>
    <n v="56"/>
    <n v="1"/>
    <x v="0"/>
    <x v="0"/>
    <x v="4"/>
  </r>
  <r>
    <s v="3426662"/>
    <x v="1"/>
    <s v="&quot;Burck, Levi(DKD)&quot;"/>
    <s v="9216 NE 5th St"/>
    <s v="Vancouver"/>
    <s v="WA"/>
    <s v="720"/>
    <x v="1"/>
    <x v="0"/>
    <x v="3"/>
    <m/>
    <x v="0"/>
    <n v="2094.08"/>
    <n v="54"/>
    <n v="1"/>
    <x v="0"/>
    <x v="0"/>
    <x v="4"/>
  </r>
  <r>
    <s v="3426727"/>
    <x v="1"/>
    <s v="&quot;Leone, Sam(DKD)&quot;"/>
    <s v="404 E 25th St"/>
    <s v="Vancouver"/>
    <s v="WA"/>
    <s v="720"/>
    <x v="1"/>
    <x v="0"/>
    <x v="3"/>
    <m/>
    <x v="0"/>
    <n v="1064.68"/>
    <n v="59"/>
    <n v="1"/>
    <x v="0"/>
    <x v="0"/>
    <x v="4"/>
  </r>
  <r>
    <s v="3426864"/>
    <x v="1"/>
    <s v="&quot;Lawrence, Brett T(SAS)&quot;"/>
    <s v="2806 Harney St"/>
    <s v="Vancouver"/>
    <s v="WA"/>
    <s v="720"/>
    <x v="1"/>
    <x v="0"/>
    <x v="3"/>
    <m/>
    <x v="0"/>
    <n v="2093.6999999999998"/>
    <n v="51"/>
    <n v="1"/>
    <x v="0"/>
    <x v="0"/>
    <x v="4"/>
  </r>
  <r>
    <s v="3427194"/>
    <x v="1"/>
    <s v="&quot;Patterson, Bruce(STS)&quot;"/>
    <s v="1329 NW Benton St"/>
    <s v="Camas"/>
    <s v="WA"/>
    <s v="720"/>
    <x v="1"/>
    <x v="0"/>
    <x v="3"/>
    <m/>
    <x v="0"/>
    <n v="2095.9"/>
    <n v="72"/>
    <n v="1"/>
    <x v="0"/>
    <x v="0"/>
    <x v="4"/>
  </r>
  <r>
    <s v="3427207"/>
    <x v="1"/>
    <s v="&quot;Johnson, Todd(D1H)&quot;"/>
    <s v="1417 NW 102nd St"/>
    <s v="Vancouver"/>
    <s v="WA"/>
    <s v="720"/>
    <x v="1"/>
    <x v="0"/>
    <x v="3"/>
    <m/>
    <x v="0"/>
    <n v="1063.67"/>
    <n v="53"/>
    <n v="1"/>
    <x v="0"/>
    <x v="0"/>
    <x v="4"/>
  </r>
  <r>
    <s v="3427432"/>
    <x v="1"/>
    <s v="&quot;Brown, Joanne L(D1H)&quot;"/>
    <s v="9310 St Helens Ave"/>
    <s v="Vancouver"/>
    <s v="WA"/>
    <s v="720"/>
    <x v="1"/>
    <x v="0"/>
    <x v="3"/>
    <m/>
    <x v="0"/>
    <n v="2095.36"/>
    <n v="64"/>
    <n v="1"/>
    <x v="0"/>
    <x v="0"/>
    <x v="4"/>
  </r>
  <r>
    <s v="3427497"/>
    <x v="1"/>
    <s v="&quot;Beoka, Marcia(DKD)&quot;"/>
    <s v="402 SE 7th St"/>
    <s v="Battle Ground"/>
    <s v="WA"/>
    <s v="720"/>
    <x v="1"/>
    <x v="0"/>
    <x v="3"/>
    <m/>
    <x v="0"/>
    <n v="1063.79"/>
    <n v="52"/>
    <n v="1"/>
    <x v="0"/>
    <x v="0"/>
    <x v="4"/>
  </r>
  <r>
    <s v="3427604"/>
    <x v="1"/>
    <s v="&quot;Pieroni, Rose M(STS)&quot;"/>
    <s v="14711 NE 26th St"/>
    <s v="Vancouver"/>
    <s v="WA"/>
    <s v="720"/>
    <x v="1"/>
    <x v="0"/>
    <x v="3"/>
    <m/>
    <x v="0"/>
    <n v="2091.0500000000002"/>
    <n v="34"/>
    <n v="1"/>
    <x v="0"/>
    <x v="0"/>
    <x v="4"/>
  </r>
  <r>
    <s v="3427656"/>
    <x v="1"/>
    <s v="&quot;LaPointe, Brandee A(D1H)&quot;"/>
    <s v="112 W 38th St"/>
    <s v="Vancouver"/>
    <s v="WA"/>
    <s v="720"/>
    <x v="1"/>
    <x v="0"/>
    <x v="3"/>
    <m/>
    <x v="0"/>
    <n v="2662.45"/>
    <n v="52"/>
    <n v="1"/>
    <x v="0"/>
    <x v="0"/>
    <x v="4"/>
  </r>
  <r>
    <s v="3427768"/>
    <x v="1"/>
    <s v="&quot;Keller, Mikki R(D1H)&quot;"/>
    <s v="733 NE 22nd Ave"/>
    <s v="Camas"/>
    <s v="WA"/>
    <s v="720"/>
    <x v="1"/>
    <x v="0"/>
    <x v="3"/>
    <m/>
    <x v="0"/>
    <n v="2092.58"/>
    <n v="46"/>
    <n v="1"/>
    <x v="0"/>
    <x v="0"/>
    <x v="4"/>
  </r>
  <r>
    <s v="3403638"/>
    <x v="1"/>
    <s v="Burnovas, Ellen(D1H)"/>
    <s v="4704 NE 15th Ave"/>
    <s v="Vancouver"/>
    <s v="WA"/>
    <s v="720"/>
    <x v="1"/>
    <x v="0"/>
    <x v="3"/>
    <m/>
    <x v="0"/>
    <n v="2095.2399999999998"/>
    <n v="70"/>
    <n v="1"/>
    <x v="0"/>
    <x v="0"/>
    <x v="4"/>
  </r>
  <r>
    <s v="3403785"/>
    <x v="1"/>
    <s v="Kinch, Mary(DKD)"/>
    <s v="2615 NE 143rd St"/>
    <s v="Vancouver"/>
    <s v="WA"/>
    <s v="720"/>
    <x v="1"/>
    <x v="0"/>
    <x v="3"/>
    <m/>
    <x v="0"/>
    <n v="1638.86"/>
    <n v="112"/>
    <n v="1"/>
    <x v="0"/>
    <x v="0"/>
    <x v="5"/>
  </r>
  <r>
    <s v="3406107"/>
    <x v="1"/>
    <s v="Kuzmenko, Nikolay M(DKD)"/>
    <s v="913 NE 3rd Ave"/>
    <s v="Camas"/>
    <s v="WA"/>
    <s v="720"/>
    <x v="1"/>
    <x v="0"/>
    <x v="3"/>
    <m/>
    <x v="0"/>
    <n v="2093.81"/>
    <n v="57"/>
    <n v="1"/>
    <x v="0"/>
    <x v="0"/>
    <x v="4"/>
  </r>
  <r>
    <s v="3409659"/>
    <x v="1"/>
    <s v="Grigoryan, Yacheslav R(SAS)"/>
    <s v="1112 49th St"/>
    <s v="Washougal"/>
    <s v="WA"/>
    <s v="720"/>
    <x v="1"/>
    <x v="0"/>
    <x v="3"/>
    <m/>
    <x v="0"/>
    <n v="1819.74"/>
    <n v="96"/>
    <n v="1"/>
    <x v="0"/>
    <x v="0"/>
    <x v="4"/>
  </r>
  <r>
    <s v="3411471"/>
    <x v="1"/>
    <s v="Blair, Joseph S(SAS)"/>
    <s v="3615 E Evergreen Blvd"/>
    <s v="Vancouver"/>
    <s v="WA"/>
    <s v="720"/>
    <x v="1"/>
    <x v="0"/>
    <x v="3"/>
    <m/>
    <x v="0"/>
    <n v="4359.16"/>
    <n v="168"/>
    <n v="1"/>
    <x v="0"/>
    <x v="0"/>
    <x v="4"/>
  </r>
  <r>
    <s v="3421894"/>
    <x v="1"/>
    <s v="Bishoprick Properties(DKD)"/>
    <s v="10507 SE Evergreen Hwy"/>
    <s v="Vancouver"/>
    <s v="WA"/>
    <s v="720"/>
    <x v="1"/>
    <x v="0"/>
    <x v="3"/>
    <m/>
    <x v="0"/>
    <n v="1065.6500000000001"/>
    <n v="67"/>
    <n v="1"/>
    <x v="0"/>
    <x v="0"/>
    <x v="4"/>
  </r>
  <r>
    <s v="3426919"/>
    <x v="1"/>
    <s v="&quot;Souders, Jim(D1H)&quot;"/>
    <s v="405 NW 114th St"/>
    <s v="Vancouver"/>
    <s v="WA"/>
    <s v="720"/>
    <x v="1"/>
    <x v="0"/>
    <x v="3"/>
    <m/>
    <x v="0"/>
    <n v="2302.85"/>
    <n v="61"/>
    <n v="1"/>
    <x v="0"/>
    <x v="0"/>
    <x v="4"/>
  </r>
  <r>
    <s v="3404276"/>
    <x v="1"/>
    <s v="Nouveau, Emilie V(SAS)"/>
    <s v="4116 NE 54th St"/>
    <s v="Vancouver"/>
    <s v="WA"/>
    <s v="720"/>
    <x v="1"/>
    <x v="0"/>
    <x v="3"/>
    <m/>
    <x v="0"/>
    <n v="2817.74"/>
    <n v="104"/>
    <n v="1"/>
    <x v="0"/>
    <x v="0"/>
    <x v="4"/>
  </r>
  <r>
    <s v="3426090"/>
    <x v="1"/>
    <s v="Seybold, Jason E(STS)"/>
    <s v="4710 NW Lincoln Ave"/>
    <s v="Vancouver"/>
    <s v="WA"/>
    <s v="720"/>
    <x v="1"/>
    <x v="0"/>
    <x v="3"/>
    <m/>
    <x v="0"/>
    <n v="4631.2"/>
    <n v="51"/>
    <n v="1"/>
    <x v="0"/>
    <x v="0"/>
    <x v="4"/>
  </r>
  <r>
    <s v="3383275"/>
    <x v="1"/>
    <s v="McCluer, Marjorie E(D1H)"/>
    <s v="9115 NE 107th Ave"/>
    <s v="Vancouver"/>
    <s v="WA"/>
    <s v="720"/>
    <x v="1"/>
    <x v="0"/>
    <x v="3"/>
    <m/>
    <x v="0"/>
    <n v="911.51"/>
    <m/>
    <n v="1"/>
    <x v="0"/>
    <x v="1"/>
    <x v="4"/>
  </r>
  <r>
    <s v="3403252"/>
    <x v="0"/>
    <s v="Amore, Leda R(DKD)"/>
    <s v="204 W 31st St"/>
    <s v="Vancouver"/>
    <s v="WA"/>
    <s v="720"/>
    <x v="1"/>
    <x v="0"/>
    <x v="3"/>
    <m/>
    <x v="0"/>
    <n v="1060.92"/>
    <n v="35"/>
    <n v="1"/>
    <x v="0"/>
    <x v="0"/>
    <x v="4"/>
  </r>
  <r>
    <s v="3404072"/>
    <x v="0"/>
    <s v="Moran, Katharine(SAS)"/>
    <s v="3505 NE 38th Ave"/>
    <s v="Vancouver"/>
    <s v="WA"/>
    <s v="720"/>
    <x v="1"/>
    <x v="0"/>
    <x v="3"/>
    <m/>
    <x v="0"/>
    <n v="1636.33"/>
    <n v="90"/>
    <n v="1"/>
    <x v="0"/>
    <x v="0"/>
    <x v="4"/>
  </r>
  <r>
    <s v="3404250"/>
    <x v="0"/>
    <s v="Terri, Elioff(DKD)"/>
    <s v="809 U St"/>
    <s v="Vancouver"/>
    <s v="WA"/>
    <s v="720"/>
    <x v="1"/>
    <x v="0"/>
    <x v="3"/>
    <m/>
    <x v="0"/>
    <n v="2090.61"/>
    <n v="34"/>
    <n v="1"/>
    <x v="0"/>
    <x v="0"/>
    <x v="4"/>
  </r>
  <r>
    <s v="3406264"/>
    <x v="0"/>
    <s v="Kirtley, Chet(SAS)"/>
    <s v="4220 F Cir"/>
    <s v="Washougal"/>
    <s v="WA"/>
    <s v="720"/>
    <x v="1"/>
    <x v="0"/>
    <x v="3"/>
    <m/>
    <x v="0"/>
    <n v="2096.89"/>
    <n v="77"/>
    <n v="1"/>
    <x v="0"/>
    <x v="0"/>
    <x v="4"/>
  </r>
  <r>
    <s v="3402710"/>
    <x v="0"/>
    <s v="Torres, Ellen(D1H)"/>
    <s v="9815 SE Evergreen Hwy"/>
    <s v="Vancouver"/>
    <s v="WA"/>
    <s v="720"/>
    <x v="1"/>
    <x v="0"/>
    <x v="0"/>
    <m/>
    <x v="0"/>
    <n v="1561.9"/>
    <n v="52"/>
    <n v="1"/>
    <x v="0"/>
    <x v="0"/>
    <x v="4"/>
  </r>
  <r>
    <s v="3406307"/>
    <x v="0"/>
    <s v="Brunsdon, Jeffrey D(SAS)***FOR ALL EC UP"/>
    <s v="1618 NW 31st Ct"/>
    <s v="Camas"/>
    <s v="WA"/>
    <s v="720"/>
    <x v="1"/>
    <x v="0"/>
    <x v="3"/>
    <m/>
    <x v="0"/>
    <n v="1740.22"/>
    <n v="86"/>
    <n v="1"/>
    <x v="0"/>
    <x v="0"/>
    <x v="4"/>
  </r>
  <r>
    <s v="3416671"/>
    <x v="0"/>
    <s v="Hatfield, Jon(DKD)"/>
    <s v="503 NW 40th St"/>
    <s v="Vancouver"/>
    <s v="WA"/>
    <s v="720"/>
    <x v="1"/>
    <x v="0"/>
    <x v="3"/>
    <m/>
    <x v="0"/>
    <n v="2410.13"/>
    <n v="91"/>
    <n v="1"/>
    <x v="0"/>
    <x v="0"/>
    <x v="4"/>
  </r>
  <r>
    <s v="3420548"/>
    <x v="0"/>
    <s v="Turkon, Thomas(DKD)"/>
    <s v="2711 F St"/>
    <s v="Vancouver"/>
    <s v="WA"/>
    <s v="720"/>
    <x v="1"/>
    <x v="0"/>
    <x v="3"/>
    <m/>
    <x v="0"/>
    <n v="1150.28"/>
    <n v="36"/>
    <n v="1"/>
    <x v="0"/>
    <x v="0"/>
    <x v="4"/>
  </r>
  <r>
    <s v="3425161"/>
    <x v="0"/>
    <s v="Fitzgerald, Edith L(STS)"/>
    <s v="9109 NW 12th Ave #HSE"/>
    <s v="Vancouver"/>
    <s v="WA"/>
    <s v="720"/>
    <x v="1"/>
    <x v="0"/>
    <x v="3"/>
    <m/>
    <x v="0"/>
    <n v="1418.97"/>
    <n v="3"/>
    <n v="1"/>
    <x v="0"/>
    <x v="0"/>
    <x v="4"/>
  </r>
  <r>
    <s v="3409824"/>
    <x v="2"/>
    <s v="Install 10,400' 6&quot;(P) main in utility co"/>
    <s v="SR 502/NE 219th St"/>
    <s v="Vancouver"/>
    <s v="WA"/>
    <s v="710"/>
    <x v="0"/>
    <x v="1"/>
    <x v="4"/>
    <m/>
    <x v="0"/>
    <n v="508705.41"/>
    <n v="9829.65"/>
    <n v="1"/>
    <x v="0"/>
    <x v="0"/>
    <x v="1"/>
  </r>
  <r>
    <s v="3417022"/>
    <x v="2"/>
    <s v="NE Salmon Creek Ave-13700. Van(SAS)"/>
    <s v="13700 NE Salmon Creek Ave"/>
    <s v="Vancouver WA"/>
    <s v="WA"/>
    <s v="710"/>
    <x v="0"/>
    <x v="1"/>
    <x v="5"/>
    <m/>
    <x v="0"/>
    <n v="14294.89"/>
    <n v="166"/>
    <n v="1"/>
    <x v="0"/>
    <x v="0"/>
    <x v="1"/>
  </r>
  <r>
    <s v="3403253"/>
    <x v="2"/>
    <s v="W 31st St- 204(DKD)"/>
    <s v="204 W 31st St"/>
    <s v="Vancouver"/>
    <s v="WA"/>
    <s v="710"/>
    <x v="1"/>
    <x v="0"/>
    <x v="1"/>
    <m/>
    <x v="0"/>
    <n v="1501.3"/>
    <n v="69"/>
    <n v="1"/>
    <x v="0"/>
    <x v="0"/>
    <x v="1"/>
  </r>
  <r>
    <s v="3404057"/>
    <x v="2"/>
    <s v="NE 38th Ave-3505. Vancouver(SAS)"/>
    <s v="3505 NE 38th Ave"/>
    <s v="Vancouver WA"/>
    <s v="WA"/>
    <s v="710"/>
    <x v="1"/>
    <x v="0"/>
    <x v="1"/>
    <m/>
    <x v="0"/>
    <n v="1548.82"/>
    <n v="35"/>
    <n v="1"/>
    <x v="0"/>
    <x v="0"/>
    <x v="1"/>
  </r>
  <r>
    <s v="3404251"/>
    <x v="2"/>
    <s v="U St- 809(DKD)"/>
    <s v="809 U St"/>
    <s v="Vancouver"/>
    <s v="WA"/>
    <s v="710"/>
    <x v="1"/>
    <x v="0"/>
    <x v="1"/>
    <m/>
    <x v="0"/>
    <n v="3762.2"/>
    <n v="37"/>
    <n v="1"/>
    <x v="0"/>
    <x v="0"/>
    <x v="1"/>
  </r>
  <r>
    <s v="3402591"/>
    <x v="2"/>
    <s v="Evergreen Hwy MX for #9815(D1H)"/>
    <s v="9815 SE Evergreen Hwy"/>
    <s v="Vancouver"/>
    <s v="WA"/>
    <s v="710"/>
    <x v="1"/>
    <x v="0"/>
    <x v="1"/>
    <m/>
    <x v="0"/>
    <n v="36115.19"/>
    <n v="290"/>
    <n v="1"/>
    <x v="0"/>
    <x v="0"/>
    <x v="1"/>
  </r>
  <r>
    <s v="3416669"/>
    <x v="2"/>
    <s v="NW 40th St- 503(DKD)"/>
    <s v="503 NW 40th St"/>
    <s v="Vancouver"/>
    <s v="WA"/>
    <s v="710"/>
    <x v="1"/>
    <x v="0"/>
    <x v="1"/>
    <m/>
    <x v="0"/>
    <n v="2845.3"/>
    <n v="46"/>
    <n v="1"/>
    <x v="0"/>
    <x v="0"/>
    <x v="1"/>
  </r>
  <r>
    <s v="3420547"/>
    <x v="2"/>
    <s v="F St- 2711(DKD)"/>
    <s v="2711 F St"/>
    <s v="Vancouver"/>
    <s v="WA"/>
    <s v="710"/>
    <x v="1"/>
    <x v="0"/>
    <x v="1"/>
    <m/>
    <x v="0"/>
    <n v="2608.92"/>
    <n v="75"/>
    <n v="1"/>
    <x v="0"/>
    <x v="0"/>
    <x v="1"/>
  </r>
  <r>
    <s v="3394684"/>
    <x v="2"/>
    <s v="NE Tohomish 756(TLB)"/>
    <s v="756 NE Tohomish"/>
    <s v="White Salmon"/>
    <s v="WA"/>
    <s v="710"/>
    <x v="1"/>
    <x v="1"/>
    <x v="1"/>
    <m/>
    <x v="0"/>
    <n v="4542.51"/>
    <n v="120"/>
    <n v="1"/>
    <x v="0"/>
    <x v="0"/>
    <x v="1"/>
  </r>
  <r>
    <s v="3417111"/>
    <x v="2"/>
    <s v="1330 NW 7th Ave MX(SEP)"/>
    <s v="1330 NW 7th Ave"/>
    <s v="Camas"/>
    <s v="WA"/>
    <s v="710"/>
    <x v="1"/>
    <x v="1"/>
    <x v="1"/>
    <m/>
    <x v="0"/>
    <n v="9422.06"/>
    <n v="426"/>
    <n v="1"/>
    <x v="0"/>
    <x v="0"/>
    <x v="1"/>
  </r>
  <r>
    <s v="3417137"/>
    <x v="2"/>
    <s v="02-install 2&quot; (p) main"/>
    <s v="NE 45th St"/>
    <s v="Vancouver"/>
    <s v="WA"/>
    <s v="710"/>
    <x v="1"/>
    <x v="1"/>
    <x v="1"/>
    <m/>
    <x v="0"/>
    <n v="12770.54"/>
    <n v="1015"/>
    <n v="1"/>
    <x v="0"/>
    <x v="0"/>
    <x v="1"/>
  </r>
  <r>
    <s v="3402966"/>
    <x v="2"/>
    <s v="MX-Install 4&quot;(P) main extension &amp; tie in"/>
    <s v="11204 NE 152nd Ave"/>
    <s v="Vancouver"/>
    <s v="WA"/>
    <s v="710"/>
    <x v="1"/>
    <x v="1"/>
    <x v="5"/>
    <m/>
    <x v="0"/>
    <n v="79703.63"/>
    <n v="1562"/>
    <n v="1"/>
    <x v="0"/>
    <x v="0"/>
    <x v="1"/>
  </r>
  <r>
    <s v="3424762"/>
    <x v="2"/>
    <s v="MX for - 3014 Ne 96th Ave(SEP)"/>
    <s v="3014 NE 96th Ave"/>
    <s v="Vancouver"/>
    <s v="WA"/>
    <s v="710"/>
    <x v="1"/>
    <x v="1"/>
    <x v="1"/>
    <m/>
    <x v="0"/>
    <n v="8360.56"/>
    <n v="136"/>
    <n v="1"/>
    <x v="0"/>
    <x v="0"/>
    <x v="1"/>
  </r>
  <r>
    <s v="3400090"/>
    <x v="2"/>
    <s v="estimate to instll 2&quot; (p) main"/>
    <s v="Dallesport Rd @ Riley Loop"/>
    <s v="Dallesport"/>
    <s v="WA"/>
    <s v="710"/>
    <x v="1"/>
    <x v="1"/>
    <x v="1"/>
    <m/>
    <x v="0"/>
    <n v="8682.0400000000009"/>
    <n v="2261"/>
    <n v="1"/>
    <x v="0"/>
    <x v="0"/>
    <x v="1"/>
  </r>
  <r>
    <s v="3415326"/>
    <x v="2"/>
    <s v="Install 35&quot; of 2&quot;(P) main tie in."/>
    <s v="7120 NE Hwy 99"/>
    <s v="Vancouver"/>
    <s v="WA"/>
    <s v="710"/>
    <x v="0"/>
    <x v="1"/>
    <x v="1"/>
    <m/>
    <x v="0"/>
    <n v="5631.96"/>
    <n v="37"/>
    <n v="1"/>
    <x v="0"/>
    <x v="0"/>
    <x v="1"/>
  </r>
  <r>
    <s v="3415328"/>
    <x v="2"/>
    <s v="Install 736' of 2&quot;(P) main inside subdiv"/>
    <s v="7120 NE Hwy 99"/>
    <s v="Vancouver"/>
    <s v="WA"/>
    <s v="710"/>
    <x v="0"/>
    <x v="1"/>
    <x v="1"/>
    <m/>
    <x v="0"/>
    <n v="4518.75"/>
    <n v="624"/>
    <n v="1"/>
    <x v="0"/>
    <x v="0"/>
    <x v="1"/>
  </r>
  <r>
    <s v="3418771"/>
    <x v="2"/>
    <s v="Install 2&quot; (p) main"/>
    <s v="NE 139th St"/>
    <s v="Vancouver"/>
    <s v="WA"/>
    <s v="710"/>
    <x v="0"/>
    <x v="1"/>
    <x v="1"/>
    <m/>
    <x v="0"/>
    <n v="4233.46"/>
    <n v="533"/>
    <n v="1"/>
    <x v="0"/>
    <x v="0"/>
    <x v="1"/>
  </r>
  <r>
    <s v="3418772"/>
    <x v="2"/>
    <s v="2&quot; (p) main tie-in"/>
    <s v="NE 139th St"/>
    <s v="Vancouver"/>
    <s v="WA"/>
    <s v="710"/>
    <x v="0"/>
    <x v="1"/>
    <x v="1"/>
    <m/>
    <x v="0"/>
    <n v="3964.24"/>
    <n v="60"/>
    <n v="1"/>
    <x v="0"/>
    <x v="0"/>
    <x v="1"/>
  </r>
  <r>
    <s v="3425945"/>
    <x v="2"/>
    <s v="02-Install 2&quot; (p) main"/>
    <s v="14505 NE Fourth Plain Blvd"/>
    <s v="Vancouver"/>
    <s v="WA"/>
    <s v="710"/>
    <x v="0"/>
    <x v="1"/>
    <x v="1"/>
    <m/>
    <x v="0"/>
    <n v="7772.71"/>
    <n v="1281"/>
    <n v="1"/>
    <x v="0"/>
    <x v="0"/>
    <x v="1"/>
  </r>
  <r>
    <s v="3425943"/>
    <x v="2"/>
    <s v="01-Install 2&quot; (p) main"/>
    <s v="14505 NE Fourth Plain Blvd"/>
    <s v="Vancouver"/>
    <s v="WA"/>
    <s v="710"/>
    <x v="0"/>
    <x v="1"/>
    <x v="1"/>
    <m/>
    <x v="0"/>
    <n v="13019.28"/>
    <n v="2162"/>
    <n v="1"/>
    <x v="0"/>
    <x v="0"/>
    <x v="1"/>
  </r>
  <r>
    <s v="3412575"/>
    <x v="2"/>
    <s v="install 2&quot; (p) main"/>
    <s v="SE 177th Ln"/>
    <s v="Vancouver"/>
    <s v="WA"/>
    <s v="710"/>
    <x v="2"/>
    <x v="1"/>
    <x v="1"/>
    <m/>
    <x v="0"/>
    <n v="772.68"/>
    <m/>
    <n v="1"/>
    <x v="0"/>
    <x v="1"/>
    <x v="1"/>
  </r>
  <r>
    <s v="3414830"/>
    <x v="2"/>
    <s v="install 2&quot; (p) main"/>
    <s v="SE 177th Ln"/>
    <s v="Vancouver"/>
    <s v="WA"/>
    <s v="710"/>
    <x v="2"/>
    <x v="1"/>
    <x v="1"/>
    <m/>
    <x v="0"/>
    <n v="891.96"/>
    <n v="145"/>
    <n v="1"/>
    <x v="0"/>
    <x v="0"/>
    <x v="1"/>
  </r>
  <r>
    <s v="3416223"/>
    <x v="2"/>
    <s v="Install 2&quot; (p) main stub for new multifa"/>
    <s v="12101 NE 28th St"/>
    <s v="Vancouver"/>
    <s v="WA"/>
    <s v="710"/>
    <x v="2"/>
    <x v="1"/>
    <x v="1"/>
    <m/>
    <x v="0"/>
    <n v="2516.77"/>
    <n v="45"/>
    <n v="1"/>
    <x v="0"/>
    <x v="0"/>
    <x v="1"/>
  </r>
  <r>
    <s v="3419691"/>
    <x v="2"/>
    <s v="Install 2&quot; (p) main tie-in"/>
    <s v="NW 7th Ave"/>
    <s v="Camas"/>
    <s v="WA"/>
    <s v="710"/>
    <x v="2"/>
    <x v="1"/>
    <x v="1"/>
    <m/>
    <x v="0"/>
    <n v="951.41"/>
    <n v="10"/>
    <n v="1"/>
    <x v="0"/>
    <x v="0"/>
    <x v="1"/>
  </r>
  <r>
    <s v="3419690"/>
    <x v="2"/>
    <s v="Install 2&quot; (p) main"/>
    <s v="NW 7th Ave"/>
    <s v="Camas"/>
    <s v="WA"/>
    <s v="710"/>
    <x v="2"/>
    <x v="1"/>
    <x v="1"/>
    <m/>
    <x v="0"/>
    <n v="5312.3"/>
    <n v="732"/>
    <n v="1"/>
    <x v="0"/>
    <x v="0"/>
    <x v="1"/>
  </r>
  <r>
    <s v="3380838"/>
    <x v="2"/>
    <s v="Tie-In 2&quot; (p) main"/>
    <s v="SE 177th Ave"/>
    <s v="Vancouver"/>
    <s v="WA"/>
    <s v="710"/>
    <x v="2"/>
    <x v="1"/>
    <x v="1"/>
    <m/>
    <x v="0"/>
    <n v="1042.55"/>
    <n v="480"/>
    <n v="1"/>
    <x v="0"/>
    <x v="0"/>
    <x v="1"/>
  </r>
  <r>
    <s v="3352880"/>
    <x v="2"/>
    <s v="install 378' of 2”(P) main inside subdiv"/>
    <s v="NE 22nd Ave @ 159th St"/>
    <s v="Ridgefield"/>
    <s v="WA"/>
    <s v="710"/>
    <x v="1"/>
    <x v="1"/>
    <x v="1"/>
    <m/>
    <x v="0"/>
    <n v="5812.73"/>
    <n v="383"/>
    <n v="1"/>
    <x v="0"/>
    <x v="0"/>
    <x v="1"/>
  </r>
  <r>
    <s v="3390159"/>
    <x v="2"/>
    <s v="Install 3675' 2&quot; (p) main"/>
    <s v="NE 128th Pl"/>
    <s v="Vancouver"/>
    <s v="WA"/>
    <s v="710"/>
    <x v="1"/>
    <x v="1"/>
    <x v="1"/>
    <m/>
    <x v="0"/>
    <n v="22997.66"/>
    <n v="3874"/>
    <n v="1"/>
    <x v="0"/>
    <x v="0"/>
    <x v="1"/>
  </r>
  <r>
    <s v="3392271"/>
    <x v="2"/>
    <s v="install 2&quot; (p) main"/>
    <s v="NE 131st St"/>
    <s v="Vancouver"/>
    <s v="WA"/>
    <s v="710"/>
    <x v="1"/>
    <x v="1"/>
    <x v="1"/>
    <m/>
    <x v="0"/>
    <n v="18188.47"/>
    <n v="3147"/>
    <n v="1"/>
    <x v="0"/>
    <x v="0"/>
    <x v="1"/>
  </r>
  <r>
    <s v="3392272"/>
    <x v="2"/>
    <s v="Install 2&quot; (p) main tie-in"/>
    <s v="NE 131st St"/>
    <s v="Vancouver"/>
    <s v="WA"/>
    <s v="710"/>
    <x v="1"/>
    <x v="1"/>
    <x v="1"/>
    <m/>
    <x v="0"/>
    <n v="976.65"/>
    <n v="39"/>
    <n v="1"/>
    <x v="0"/>
    <x v="0"/>
    <x v="1"/>
  </r>
  <r>
    <s v="3395364"/>
    <x v="2"/>
    <s v="install 2&quot; (p) main"/>
    <s v="NW 122nd St"/>
    <s v="Vancouver"/>
    <s v="WA"/>
    <s v="710"/>
    <x v="1"/>
    <x v="1"/>
    <x v="1"/>
    <m/>
    <x v="0"/>
    <n v="3016.46"/>
    <n v="417"/>
    <n v="1"/>
    <x v="0"/>
    <x v="0"/>
    <x v="1"/>
  </r>
  <r>
    <s v="3395367"/>
    <x v="2"/>
    <s v="install 2&quot; (p) main tie in"/>
    <s v="NW 122nd St"/>
    <s v="Vancouver"/>
    <s v="WA"/>
    <s v="710"/>
    <x v="1"/>
    <x v="1"/>
    <x v="1"/>
    <m/>
    <x v="0"/>
    <n v="1749.16"/>
    <n v="5"/>
    <n v="1"/>
    <x v="0"/>
    <x v="0"/>
    <x v="1"/>
  </r>
  <r>
    <s v="3396535"/>
    <x v="2"/>
    <s v="install 2&quot; (p) main"/>
    <s v="12512 NE 28th St"/>
    <s v="Vancouver"/>
    <s v="WA"/>
    <s v="710"/>
    <x v="1"/>
    <x v="1"/>
    <x v="1"/>
    <m/>
    <x v="0"/>
    <n v="3731.67"/>
    <n v="517"/>
    <n v="1"/>
    <x v="0"/>
    <x v="0"/>
    <x v="1"/>
  </r>
  <r>
    <s v="3396749"/>
    <x v="2"/>
    <s v="install 2&quot; (p) main **call Jayson Johnso"/>
    <s v="NE 109th Ave"/>
    <s v="Vancouver"/>
    <s v="WA"/>
    <s v="710"/>
    <x v="1"/>
    <x v="1"/>
    <x v="1"/>
    <m/>
    <x v="0"/>
    <n v="9882.66"/>
    <n v="1678"/>
    <n v="1"/>
    <x v="0"/>
    <x v="0"/>
    <x v="1"/>
  </r>
  <r>
    <s v="3397608"/>
    <x v="2"/>
    <s v="install 2&quot; (p) main"/>
    <s v="SE 202nd Ave"/>
    <s v="Camas"/>
    <s v="WA"/>
    <s v="710"/>
    <x v="1"/>
    <x v="1"/>
    <x v="1"/>
    <m/>
    <x v="0"/>
    <n v="17904.810000000001"/>
    <n v="3027"/>
    <n v="1"/>
    <x v="0"/>
    <x v="0"/>
    <x v="1"/>
  </r>
  <r>
    <s v="3399412"/>
    <x v="2"/>
    <s v="install approx 420' 2&quot; (p) main"/>
    <s v="NW 118th Circle"/>
    <s v="Vancouver"/>
    <s v="WA"/>
    <s v="710"/>
    <x v="1"/>
    <x v="1"/>
    <x v="1"/>
    <m/>
    <x v="0"/>
    <n v="2713.96"/>
    <n v="375"/>
    <n v="1"/>
    <x v="0"/>
    <x v="0"/>
    <x v="1"/>
  </r>
  <r>
    <s v="3399434"/>
    <x v="2"/>
    <s v="install 2&quot; (p) main tie-in"/>
    <s v="NW 118th Circle"/>
    <s v="Vancouver"/>
    <s v="WA"/>
    <s v="710"/>
    <x v="1"/>
    <x v="1"/>
    <x v="1"/>
    <m/>
    <x v="0"/>
    <n v="955.06"/>
    <n v="15"/>
    <n v="1"/>
    <x v="0"/>
    <x v="0"/>
    <x v="1"/>
  </r>
  <r>
    <s v="3403599"/>
    <x v="2"/>
    <s v="Install Approx 2100' 2&quot; (p) main"/>
    <s v="NE 26th Ave"/>
    <s v="Ridgefield"/>
    <s v="WA"/>
    <s v="710"/>
    <x v="1"/>
    <x v="1"/>
    <x v="1"/>
    <m/>
    <x v="0"/>
    <n v="11480.48"/>
    <n v="2245"/>
    <n v="1"/>
    <x v="0"/>
    <x v="0"/>
    <x v="1"/>
  </r>
  <r>
    <s v="3403702"/>
    <x v="2"/>
    <s v="install 2&quot; (p) main tie-in"/>
    <s v="NE Slamon Creek Ave/NE 125th St"/>
    <s v="Vancouver"/>
    <s v="WA"/>
    <s v="710"/>
    <x v="1"/>
    <x v="1"/>
    <x v="1"/>
    <m/>
    <x v="0"/>
    <n v="3958.65"/>
    <n v="54"/>
    <n v="1"/>
    <x v="0"/>
    <x v="0"/>
    <x v="1"/>
  </r>
  <r>
    <s v="3403703"/>
    <x v="2"/>
    <s v="install 2&quot; (p) main"/>
    <s v="NE Slamon Creek Ave/NE 125th St"/>
    <s v="Vancouver"/>
    <s v="WA"/>
    <s v="710"/>
    <x v="1"/>
    <x v="1"/>
    <x v="1"/>
    <m/>
    <x v="0"/>
    <n v="1202.27"/>
    <n v="169"/>
    <n v="1"/>
    <x v="0"/>
    <x v="0"/>
    <x v="1"/>
  </r>
  <r>
    <s v="3403764"/>
    <x v="2"/>
    <s v="install 2&quot; (p) main tie-in **must call N"/>
    <s v="17003 E Union Rd"/>
    <s v="Ridgefield"/>
    <s v="WA"/>
    <s v="710"/>
    <x v="1"/>
    <x v="1"/>
    <x v="1"/>
    <m/>
    <x v="0"/>
    <n v="9207.15"/>
    <n v="75"/>
    <n v="1"/>
    <x v="0"/>
    <x v="0"/>
    <x v="1"/>
  </r>
  <r>
    <s v="3403766"/>
    <x v="2"/>
    <s v="install 2&quot; (p) main"/>
    <s v="17003 E Union Rd"/>
    <s v="Ridgefield"/>
    <s v="WA"/>
    <s v="710"/>
    <x v="1"/>
    <x v="1"/>
    <x v="1"/>
    <m/>
    <x v="0"/>
    <n v="4219.28"/>
    <n v="563"/>
    <n v="1"/>
    <x v="0"/>
    <x v="0"/>
    <x v="1"/>
  </r>
  <r>
    <s v="3403977"/>
    <x v="2"/>
    <s v="install 1&quot; (p) main"/>
    <s v="17003 E Union Rd"/>
    <s v="Ridgefield"/>
    <s v="WA"/>
    <s v="710"/>
    <x v="1"/>
    <x v="1"/>
    <x v="0"/>
    <m/>
    <x v="0"/>
    <n v="722.42"/>
    <n v="108"/>
    <n v="1"/>
    <x v="0"/>
    <x v="0"/>
    <x v="1"/>
  </r>
  <r>
    <s v="3406784"/>
    <x v="2"/>
    <s v="install 2&quot; (p) main tie in"/>
    <s v="NE 42nd St"/>
    <s v="Vancouver"/>
    <s v="WA"/>
    <s v="710"/>
    <x v="1"/>
    <x v="1"/>
    <x v="1"/>
    <m/>
    <x v="0"/>
    <n v="3132.76"/>
    <m/>
    <n v="1"/>
    <x v="0"/>
    <x v="1"/>
    <x v="1"/>
  </r>
  <r>
    <s v="3406785"/>
    <x v="2"/>
    <s v="install 2&quot; (p) main"/>
    <s v="NE 42nd St"/>
    <s v="Vancouver"/>
    <s v="WA"/>
    <s v="710"/>
    <x v="1"/>
    <x v="1"/>
    <x v="1"/>
    <m/>
    <x v="0"/>
    <n v="2463.83"/>
    <m/>
    <n v="1"/>
    <x v="0"/>
    <x v="1"/>
    <x v="1"/>
  </r>
  <r>
    <s v="3409129"/>
    <x v="2"/>
    <s v="install 2&quot; (p) main"/>
    <s v="NW 49th Ct"/>
    <s v="Vancouver"/>
    <s v="WA"/>
    <s v="710"/>
    <x v="1"/>
    <x v="1"/>
    <x v="1"/>
    <m/>
    <x v="0"/>
    <n v="3362.17"/>
    <n v="511"/>
    <n v="1"/>
    <x v="0"/>
    <x v="0"/>
    <x v="1"/>
  </r>
  <r>
    <s v="3409241"/>
    <x v="2"/>
    <s v="install 2&quot; (p) main"/>
    <s v="NE 39th Ave"/>
    <s v="Vancouver"/>
    <s v="WA"/>
    <s v="710"/>
    <x v="1"/>
    <x v="1"/>
    <x v="1"/>
    <m/>
    <x v="0"/>
    <n v="5175.99"/>
    <n v="1011"/>
    <n v="1"/>
    <x v="0"/>
    <x v="0"/>
    <x v="1"/>
  </r>
  <r>
    <s v="3409580"/>
    <x v="2"/>
    <s v="install 2&quot; (p) main"/>
    <s v="NE 129th Ave/NE 53rd St"/>
    <s v="Vancouver"/>
    <s v="WA"/>
    <s v="710"/>
    <x v="1"/>
    <x v="1"/>
    <x v="1"/>
    <m/>
    <x v="0"/>
    <n v="22469.47"/>
    <n v="3781"/>
    <n v="1"/>
    <x v="0"/>
    <x v="0"/>
    <x v="1"/>
  </r>
  <r>
    <s v="3409959"/>
    <x v="2"/>
    <s v="SUB-Install 4&quot;(P) main inside subdivisio"/>
    <s v="11204 NE 152nd Ave"/>
    <s v="Vancouver"/>
    <s v="WA"/>
    <s v="710"/>
    <x v="1"/>
    <x v="1"/>
    <x v="5"/>
    <m/>
    <x v="0"/>
    <n v="10536.13"/>
    <n v="1085"/>
    <n v="1"/>
    <x v="0"/>
    <x v="0"/>
    <x v="1"/>
  </r>
  <r>
    <s v="3409960"/>
    <x v="2"/>
    <s v="SUB-Install 2&quot;(P) main inside subdivisio"/>
    <s v="11204 NE 152nd Ave"/>
    <s v="Vancouver"/>
    <s v="WA"/>
    <s v="710"/>
    <x v="1"/>
    <x v="1"/>
    <x v="1"/>
    <m/>
    <x v="0"/>
    <n v="28431.64"/>
    <n v="4806"/>
    <n v="1"/>
    <x v="0"/>
    <x v="0"/>
    <x v="1"/>
  </r>
  <r>
    <s v="3410000"/>
    <x v="2"/>
    <s v="install 1&quot; (p) main"/>
    <s v="NE 129th Ave/NE 53rd St"/>
    <s v="Vancouver"/>
    <s v="WA"/>
    <s v="710"/>
    <x v="1"/>
    <x v="1"/>
    <x v="0"/>
    <m/>
    <x v="0"/>
    <n v="481.95"/>
    <n v="72"/>
    <n v="1"/>
    <x v="0"/>
    <x v="0"/>
    <x v="1"/>
  </r>
  <r>
    <s v="3410481"/>
    <x v="2"/>
    <s v="02-Instlal 419' of 2&quot;(P) main inside sub"/>
    <s v="NE 136th Ave"/>
    <s v="Vancouver"/>
    <s v="WA"/>
    <s v="710"/>
    <x v="1"/>
    <x v="1"/>
    <x v="1"/>
    <m/>
    <x v="0"/>
    <n v="3483.81"/>
    <m/>
    <n v="1"/>
    <x v="0"/>
    <x v="1"/>
    <x v="1"/>
  </r>
  <r>
    <s v="3411137"/>
    <x v="2"/>
    <s v="install 2&quot; (p) main tie in"/>
    <s v="NE 50th Ave"/>
    <s v="Vancouver"/>
    <s v="WA"/>
    <s v="710"/>
    <x v="1"/>
    <x v="1"/>
    <x v="1"/>
    <m/>
    <x v="0"/>
    <n v="955.16"/>
    <n v="15"/>
    <n v="1"/>
    <x v="0"/>
    <x v="0"/>
    <x v="1"/>
  </r>
  <r>
    <s v="3411138"/>
    <x v="2"/>
    <s v="install 2&quot; (p) main"/>
    <s v="NE 50th Ave"/>
    <s v="Vancouver"/>
    <s v="WA"/>
    <s v="710"/>
    <x v="1"/>
    <x v="1"/>
    <x v="1"/>
    <m/>
    <x v="0"/>
    <n v="2648.08"/>
    <n v="365"/>
    <n v="1"/>
    <x v="0"/>
    <x v="0"/>
    <x v="1"/>
  </r>
  <r>
    <s v="3412205"/>
    <x v="2"/>
    <s v="install 2&quot; (p) main tie in"/>
    <s v="NE 124th Ave"/>
    <s v="Vancouver"/>
    <s v="WA"/>
    <s v="710"/>
    <x v="1"/>
    <x v="1"/>
    <x v="1"/>
    <m/>
    <x v="0"/>
    <n v="3960.8"/>
    <n v="54"/>
    <n v="1"/>
    <x v="0"/>
    <x v="0"/>
    <x v="1"/>
  </r>
  <r>
    <s v="3412207"/>
    <x v="2"/>
    <s v="install 2&quot; (p) main"/>
    <s v="NE 124th Ave"/>
    <s v="Vancouver"/>
    <s v="WA"/>
    <s v="710"/>
    <x v="1"/>
    <x v="1"/>
    <x v="1"/>
    <m/>
    <x v="0"/>
    <n v="8066.08"/>
    <n v="1360"/>
    <n v="1"/>
    <x v="0"/>
    <x v="0"/>
    <x v="1"/>
  </r>
  <r>
    <s v="3412208"/>
    <x v="2"/>
    <s v="install 1&quot; (p) main"/>
    <s v="NE 124th Ave"/>
    <s v="Vancouver"/>
    <s v="WA"/>
    <s v="710"/>
    <x v="1"/>
    <x v="1"/>
    <x v="0"/>
    <m/>
    <x v="0"/>
    <n v="622.46"/>
    <n v="93"/>
    <n v="1"/>
    <x v="0"/>
    <x v="0"/>
    <x v="1"/>
  </r>
  <r>
    <s v="3412993"/>
    <x v="2"/>
    <s v="install 2&quot; (p) main"/>
    <s v="SW 25th Cir"/>
    <s v="Battle Ground"/>
    <s v="WA"/>
    <s v="710"/>
    <x v="1"/>
    <x v="1"/>
    <x v="1"/>
    <m/>
    <x v="0"/>
    <n v="5876.55"/>
    <n v="1147"/>
    <n v="1"/>
    <x v="0"/>
    <x v="0"/>
    <x v="1"/>
  </r>
  <r>
    <s v="3413021"/>
    <x v="2"/>
    <s v="install 2&quot; (p) main tie in"/>
    <s v="Anderson Rd"/>
    <s v="Vancouver"/>
    <s v="WA"/>
    <s v="710"/>
    <x v="1"/>
    <x v="1"/>
    <x v="1"/>
    <m/>
    <x v="0"/>
    <n v="4916.1899999999996"/>
    <n v="48"/>
    <n v="1"/>
    <x v="0"/>
    <x v="0"/>
    <x v="1"/>
  </r>
  <r>
    <s v="3413022"/>
    <x v="2"/>
    <s v="install 2&quot; (p) main"/>
    <s v="Anderson Rd"/>
    <s v="Vancouver"/>
    <s v="WA"/>
    <s v="710"/>
    <x v="1"/>
    <x v="1"/>
    <x v="1"/>
    <m/>
    <x v="0"/>
    <n v="1424.33"/>
    <n v="231"/>
    <n v="1"/>
    <x v="0"/>
    <x v="0"/>
    <x v="1"/>
  </r>
  <r>
    <s v="3413854"/>
    <x v="2"/>
    <s v="install 2&quot; (p) main"/>
    <s v="NW 109th St"/>
    <s v="Vancouver"/>
    <s v="WA"/>
    <s v="710"/>
    <x v="1"/>
    <x v="1"/>
    <x v="1"/>
    <m/>
    <x v="0"/>
    <n v="4825.03"/>
    <n v="694"/>
    <n v="1"/>
    <x v="0"/>
    <x v="0"/>
    <x v="1"/>
  </r>
  <r>
    <s v="3415418"/>
    <x v="2"/>
    <s v="install 2&quot; (p) main tie in"/>
    <s v="2106 NW 43rd Ave"/>
    <s v="Camas"/>
    <s v="WA"/>
    <s v="710"/>
    <x v="1"/>
    <x v="1"/>
    <x v="1"/>
    <m/>
    <x v="0"/>
    <n v="4431.08"/>
    <n v="41"/>
    <n v="1"/>
    <x v="0"/>
    <x v="0"/>
    <x v="1"/>
  </r>
  <r>
    <s v="3415419"/>
    <x v="2"/>
    <s v="install 2&quot; (p) main"/>
    <s v="2106 NW 43rd Ave"/>
    <s v="Camas"/>
    <s v="WA"/>
    <s v="710"/>
    <x v="1"/>
    <x v="1"/>
    <x v="1"/>
    <m/>
    <x v="0"/>
    <n v="26938.45"/>
    <n v="4411"/>
    <n v="1"/>
    <x v="0"/>
    <x v="0"/>
    <x v="1"/>
  </r>
  <r>
    <s v="3415588"/>
    <x v="2"/>
    <s v="Install 2&quot;(P) main inside subdivision."/>
    <s v="NE 52nd St / 131 Ave - 135th Ave"/>
    <s v="Vancouver"/>
    <s v="WA"/>
    <s v="710"/>
    <x v="1"/>
    <x v="1"/>
    <x v="1"/>
    <m/>
    <x v="0"/>
    <n v="6111.03"/>
    <n v="1029"/>
    <n v="1"/>
    <x v="0"/>
    <x v="0"/>
    <x v="1"/>
  </r>
  <r>
    <s v="3415866"/>
    <x v="2"/>
    <s v="install 2&quot; (p) main tie in"/>
    <s v="NW Lake Rd"/>
    <s v="Camas"/>
    <s v="WA"/>
    <s v="710"/>
    <x v="1"/>
    <x v="1"/>
    <x v="1"/>
    <m/>
    <x v="0"/>
    <n v="4707.34"/>
    <n v="69"/>
    <n v="1"/>
    <x v="0"/>
    <x v="0"/>
    <x v="1"/>
  </r>
  <r>
    <s v="3415867"/>
    <x v="2"/>
    <s v="install 2&quot; (p) main"/>
    <s v="NW Lake Rd"/>
    <s v="Camas"/>
    <s v="WA"/>
    <s v="710"/>
    <x v="1"/>
    <x v="1"/>
    <x v="1"/>
    <m/>
    <x v="0"/>
    <n v="30358.06"/>
    <n v="5097"/>
    <n v="1"/>
    <x v="0"/>
    <x v="0"/>
    <x v="1"/>
  </r>
  <r>
    <s v="3417130"/>
    <x v="2"/>
    <s v="01-install 2&quot; (p) main tie-in"/>
    <s v="NE 45th St"/>
    <s v="Vancouver"/>
    <s v="WA"/>
    <s v="710"/>
    <x v="1"/>
    <x v="1"/>
    <x v="1"/>
    <m/>
    <x v="0"/>
    <n v="1563.77"/>
    <n v="12"/>
    <n v="1"/>
    <x v="0"/>
    <x v="0"/>
    <x v="1"/>
  </r>
  <r>
    <s v="3417804"/>
    <x v="2"/>
    <s v="Install 2&quot; (P) main for tie-in"/>
    <s v="NE 52nd St / 131 Ave - 135th Ave"/>
    <s v="Vancouver"/>
    <s v="WA"/>
    <s v="710"/>
    <x v="1"/>
    <x v="1"/>
    <x v="1"/>
    <m/>
    <x v="0"/>
    <n v="1890.69"/>
    <n v="5"/>
    <n v="1"/>
    <x v="0"/>
    <x v="0"/>
    <x v="1"/>
  </r>
  <r>
    <s v="3418002"/>
    <x v="2"/>
    <s v="Install 5667' 2&quot; (p) main"/>
    <s v="NE 162nd Ave"/>
    <s v="Vancouver"/>
    <s v="WA"/>
    <s v="710"/>
    <x v="1"/>
    <x v="1"/>
    <x v="1"/>
    <m/>
    <x v="0"/>
    <n v="37130.660000000003"/>
    <n v="6244"/>
    <n v="1"/>
    <x v="0"/>
    <x v="0"/>
    <x v="1"/>
  </r>
  <r>
    <s v="3418530"/>
    <x v="2"/>
    <s v="install 2&quot; (p) main"/>
    <s v="NE 178th Ct"/>
    <s v="Brush Prairie"/>
    <s v="WA"/>
    <s v="710"/>
    <x v="1"/>
    <x v="1"/>
    <x v="1"/>
    <m/>
    <x v="0"/>
    <n v="8430.24"/>
    <n v="1642"/>
    <n v="1"/>
    <x v="0"/>
    <x v="0"/>
    <x v="1"/>
  </r>
  <r>
    <s v="3418553"/>
    <x v="2"/>
    <s v="Install 2&quot; (p) main"/>
    <s v="NE 150th Ave"/>
    <s v="Vancouver"/>
    <s v="WA"/>
    <s v="710"/>
    <x v="1"/>
    <x v="1"/>
    <x v="1"/>
    <m/>
    <x v="0"/>
    <n v="3429.85"/>
    <n v="473"/>
    <n v="1"/>
    <x v="0"/>
    <x v="0"/>
    <x v="1"/>
  </r>
  <r>
    <s v="3418554"/>
    <x v="2"/>
    <s v="2&quot; (p) main tie-in"/>
    <s v="NE 150th Ave"/>
    <s v="Vancouver"/>
    <s v="WA"/>
    <s v="710"/>
    <x v="1"/>
    <x v="1"/>
    <x v="1"/>
    <m/>
    <x v="0"/>
    <n v="991.56"/>
    <n v="60"/>
    <n v="1"/>
    <x v="0"/>
    <x v="0"/>
    <x v="1"/>
  </r>
  <r>
    <s v="3418565"/>
    <x v="2"/>
    <s v="Install 2&quot; (p) main"/>
    <s v="NW Ashley Ridge Lp"/>
    <s v="Vancouver"/>
    <s v="WA"/>
    <s v="710"/>
    <x v="1"/>
    <x v="1"/>
    <x v="1"/>
    <m/>
    <x v="0"/>
    <n v="23009.599999999999"/>
    <n v="4406"/>
    <n v="1"/>
    <x v="0"/>
    <x v="0"/>
    <x v="1"/>
  </r>
  <r>
    <s v="3418566"/>
    <x v="2"/>
    <s v="2&quot; (p) main tie-in"/>
    <s v="NW Ashley Ridge Lp"/>
    <s v="Vancouver"/>
    <s v="WA"/>
    <s v="710"/>
    <x v="1"/>
    <x v="1"/>
    <x v="1"/>
    <m/>
    <x v="0"/>
    <n v="5170.32"/>
    <n v="38"/>
    <n v="1"/>
    <x v="0"/>
    <x v="0"/>
    <x v="1"/>
  </r>
  <r>
    <s v="3418575"/>
    <x v="2"/>
    <s v="Install 2&quot; (p) main"/>
    <s v="NE 28th Ct"/>
    <s v="Vancouver"/>
    <s v="WA"/>
    <s v="710"/>
    <x v="1"/>
    <x v="1"/>
    <x v="1"/>
    <m/>
    <x v="0"/>
    <n v="5963.88"/>
    <n v="1161"/>
    <n v="1"/>
    <x v="0"/>
    <x v="0"/>
    <x v="1"/>
  </r>
  <r>
    <s v="3418581"/>
    <x v="2"/>
    <s v="Install 2&quot; (p) main"/>
    <s v="NE 109th St"/>
    <s v="Vancouver"/>
    <s v="WA"/>
    <s v="710"/>
    <x v="1"/>
    <x v="1"/>
    <x v="1"/>
    <m/>
    <x v="0"/>
    <n v="14284.95"/>
    <n v="2402"/>
    <n v="1"/>
    <x v="0"/>
    <x v="0"/>
    <x v="1"/>
  </r>
  <r>
    <s v="3418582"/>
    <x v="2"/>
    <s v="Install 1&quot; (p) main"/>
    <s v="NE 109th St"/>
    <s v="Vancouver"/>
    <s v="WA"/>
    <s v="710"/>
    <x v="1"/>
    <x v="1"/>
    <x v="1"/>
    <m/>
    <x v="0"/>
    <n v="0"/>
    <m/>
    <n v="1"/>
    <x v="1"/>
    <x v="1"/>
    <x v="1"/>
  </r>
  <r>
    <s v="3418611"/>
    <x v="2"/>
    <s v="Install 2&quot; (p) main"/>
    <s v="SW 17th Circle"/>
    <s v="Battle Ground"/>
    <s v="WA"/>
    <s v="710"/>
    <x v="1"/>
    <x v="1"/>
    <x v="1"/>
    <m/>
    <x v="0"/>
    <n v="4520.42"/>
    <n v="879"/>
    <n v="1"/>
    <x v="0"/>
    <x v="0"/>
    <x v="1"/>
  </r>
  <r>
    <s v="3418906"/>
    <x v="2"/>
    <s v="Install 2&quot; (p) main"/>
    <s v="NE 132nd Ave"/>
    <s v="Vancouver"/>
    <s v="WA"/>
    <s v="710"/>
    <x v="1"/>
    <x v="1"/>
    <x v="1"/>
    <m/>
    <x v="0"/>
    <n v="24734.69"/>
    <n v="4154"/>
    <n v="1"/>
    <x v="0"/>
    <x v="0"/>
    <x v="1"/>
  </r>
  <r>
    <s v="3418948"/>
    <x v="2"/>
    <s v="Install 2&quot; (p) main"/>
    <s v="10914 NE 124th Ave"/>
    <s v="Vancouver"/>
    <s v="WA"/>
    <s v="710"/>
    <x v="1"/>
    <x v="1"/>
    <x v="1"/>
    <m/>
    <x v="0"/>
    <n v="10787.4"/>
    <n v="1811"/>
    <n v="1"/>
    <x v="0"/>
    <x v="0"/>
    <x v="1"/>
  </r>
  <r>
    <s v="3418949"/>
    <x v="2"/>
    <s v="Install 2&quot; (p) main tie-in"/>
    <s v="10914 NE 124th Ave"/>
    <s v="Vancouver"/>
    <s v="WA"/>
    <s v="710"/>
    <x v="1"/>
    <x v="1"/>
    <x v="1"/>
    <m/>
    <x v="0"/>
    <n v="1917.29"/>
    <n v="38"/>
    <n v="1"/>
    <x v="0"/>
    <x v="0"/>
    <x v="1"/>
  </r>
  <r>
    <s v="3419830"/>
    <x v="2"/>
    <s v="Install 2&quot; (p) main"/>
    <s v="NW Ilwaco St"/>
    <s v="Camas"/>
    <s v="WA"/>
    <s v="710"/>
    <x v="1"/>
    <x v="1"/>
    <x v="1"/>
    <m/>
    <x v="0"/>
    <n v="2101.9"/>
    <n v="574"/>
    <n v="1"/>
    <x v="0"/>
    <x v="0"/>
    <x v="1"/>
  </r>
  <r>
    <s v="3419831"/>
    <x v="2"/>
    <s v="Install 2&quot; (p) main tie-in"/>
    <s v="NW Ilwaco St"/>
    <s v="Camas"/>
    <s v="WA"/>
    <s v="710"/>
    <x v="1"/>
    <x v="1"/>
    <x v="1"/>
    <m/>
    <x v="0"/>
    <n v="4074.05"/>
    <n v="35"/>
    <n v="1"/>
    <x v="0"/>
    <x v="0"/>
    <x v="1"/>
  </r>
  <r>
    <s v="3419897"/>
    <x v="2"/>
    <s v="Install 2&quot; (p) main"/>
    <s v="NE 90th St"/>
    <s v="Vancouver"/>
    <s v="WA"/>
    <s v="710"/>
    <x v="1"/>
    <x v="1"/>
    <x v="1"/>
    <m/>
    <x v="0"/>
    <n v="6561.53"/>
    <n v="1102"/>
    <n v="1"/>
    <x v="0"/>
    <x v="0"/>
    <x v="1"/>
  </r>
  <r>
    <s v="3419898"/>
    <x v="2"/>
    <s v="install 2&quot; (p) main tie-in"/>
    <s v="NE 90th St"/>
    <s v="Vancouver"/>
    <s v="WA"/>
    <s v="710"/>
    <x v="1"/>
    <x v="1"/>
    <x v="1"/>
    <m/>
    <x v="0"/>
    <n v="946.3"/>
    <n v="4"/>
    <n v="1"/>
    <x v="0"/>
    <x v="0"/>
    <x v="1"/>
  </r>
  <r>
    <s v="3420203"/>
    <x v="2"/>
    <s v="Install 4&quot; (p) main"/>
    <s v="NE 27th Ave"/>
    <s v="Ridgefield"/>
    <s v="WA"/>
    <s v="710"/>
    <x v="1"/>
    <x v="1"/>
    <x v="5"/>
    <m/>
    <x v="0"/>
    <n v="3128.28"/>
    <n v="358"/>
    <n v="1"/>
    <x v="0"/>
    <x v="0"/>
    <x v="1"/>
  </r>
  <r>
    <s v="3420204"/>
    <x v="2"/>
    <s v="Install 2&quot; (p) main"/>
    <s v="NE 27th Ave"/>
    <s v="Ridgefield"/>
    <s v="WA"/>
    <s v="710"/>
    <x v="1"/>
    <x v="1"/>
    <x v="1"/>
    <m/>
    <x v="0"/>
    <n v="8966.26"/>
    <n v="1744"/>
    <n v="1"/>
    <x v="0"/>
    <x v="0"/>
    <x v="1"/>
  </r>
  <r>
    <s v="3420691"/>
    <x v="2"/>
    <s v="Install 2&quot; (p) main"/>
    <s v="8300 NE 152nd Ave"/>
    <s v="Vancouver"/>
    <s v="WA"/>
    <s v="710"/>
    <x v="1"/>
    <x v="1"/>
    <x v="1"/>
    <m/>
    <x v="0"/>
    <n v="4897.42"/>
    <n v="675"/>
    <n v="1"/>
    <x v="0"/>
    <x v="0"/>
    <x v="1"/>
  </r>
  <r>
    <s v="3420751"/>
    <x v="2"/>
    <s v="Install 2&quot; (p) main"/>
    <s v="NE Tillicum Cir"/>
    <s v="Camas"/>
    <s v="WA"/>
    <s v="710"/>
    <x v="1"/>
    <x v="1"/>
    <x v="1"/>
    <m/>
    <x v="0"/>
    <n v="15255.35"/>
    <n v="2562"/>
    <n v="1"/>
    <x v="0"/>
    <x v="0"/>
    <x v="1"/>
  </r>
  <r>
    <s v="3425698"/>
    <x v="2"/>
    <s v="Install tie in."/>
    <s v="NE 144th Ave n/of 104th St"/>
    <s v="Vancouver"/>
    <s v="WA"/>
    <s v="710"/>
    <x v="1"/>
    <x v="1"/>
    <x v="1"/>
    <m/>
    <x v="0"/>
    <n v="3173.04"/>
    <n v="50"/>
    <n v="1"/>
    <x v="0"/>
    <x v="0"/>
    <x v="1"/>
  </r>
  <r>
    <s v="3420692"/>
    <x v="2"/>
    <s v="Install 2&quot; (p) main tie-in"/>
    <s v="8300 NE 152nd Ave"/>
    <s v="Vancouver"/>
    <s v="WA"/>
    <s v="710"/>
    <x v="1"/>
    <x v="1"/>
    <x v="1"/>
    <m/>
    <x v="0"/>
    <n v="2505.36"/>
    <n v="31"/>
    <n v="1"/>
    <x v="0"/>
    <x v="0"/>
    <x v="1"/>
  </r>
  <r>
    <s v="3421813"/>
    <x v="2"/>
    <s v="Install 2&quot; (p) main"/>
    <s v="N 45th St"/>
    <s v="Ridgefield"/>
    <s v="WA"/>
    <s v="710"/>
    <x v="1"/>
    <x v="1"/>
    <x v="1"/>
    <m/>
    <x v="0"/>
    <n v="29802.77"/>
    <n v="5253"/>
    <n v="1"/>
    <x v="0"/>
    <x v="0"/>
    <x v="1"/>
  </r>
  <r>
    <s v="3422044"/>
    <x v="2"/>
    <s v="Install 4&quot; (p) main"/>
    <s v="NE 187th Ave"/>
    <s v="Vancouver"/>
    <s v="WA"/>
    <s v="710"/>
    <x v="1"/>
    <x v="1"/>
    <x v="5"/>
    <m/>
    <x v="0"/>
    <n v="12605.53"/>
    <n v="1287"/>
    <n v="1"/>
    <x v="0"/>
    <x v="0"/>
    <x v="1"/>
  </r>
  <r>
    <s v="3422045"/>
    <x v="2"/>
    <s v="Install 4&quot; (p) main tie-in"/>
    <s v="NE 187th Ave"/>
    <s v="Vancouver"/>
    <s v="WA"/>
    <s v="710"/>
    <x v="1"/>
    <x v="1"/>
    <x v="5"/>
    <m/>
    <x v="0"/>
    <n v="5222.8100000000004"/>
    <n v="3"/>
    <n v="1"/>
    <x v="0"/>
    <x v="0"/>
    <x v="1"/>
  </r>
  <r>
    <s v="3422046"/>
    <x v="2"/>
    <s v="Install 2&quot; (p) main"/>
    <s v="NE 187th Ave"/>
    <s v="Vancouver"/>
    <s v="WA"/>
    <s v="710"/>
    <x v="1"/>
    <x v="1"/>
    <x v="1"/>
    <m/>
    <x v="0"/>
    <n v="12798.77"/>
    <n v="2149"/>
    <n v="1"/>
    <x v="0"/>
    <x v="0"/>
    <x v="1"/>
  </r>
  <r>
    <s v="3422224"/>
    <x v="2"/>
    <s v="Install 2&quot; (p) main"/>
    <s v="NE 144th Ave"/>
    <s v="Vancouver"/>
    <s v="WA"/>
    <s v="710"/>
    <x v="1"/>
    <x v="1"/>
    <x v="1"/>
    <m/>
    <x v="0"/>
    <n v="36133.129999999997"/>
    <n v="6068"/>
    <n v="1"/>
    <x v="0"/>
    <x v="0"/>
    <x v="1"/>
  </r>
  <r>
    <s v="3423631"/>
    <x v="2"/>
    <s v="Install 2&quot; (p) main"/>
    <s v="NW 32nd Ave"/>
    <s v="Vancouver"/>
    <s v="WA"/>
    <s v="710"/>
    <x v="1"/>
    <x v="1"/>
    <x v="1"/>
    <m/>
    <x v="0"/>
    <n v="9108.98"/>
    <n v="1653"/>
    <n v="1"/>
    <x v="0"/>
    <x v="0"/>
    <x v="1"/>
  </r>
  <r>
    <s v="3428205"/>
    <x v="2"/>
    <s v="&quot;Install 2&quot;&quot; (p) main tie-in&quot;"/>
    <s v="SW 17th Circle"/>
    <s v="Battle Ground"/>
    <s v="WA"/>
    <s v="710"/>
    <x v="1"/>
    <x v="1"/>
    <x v="1"/>
    <m/>
    <x v="0"/>
    <n v="1566.13"/>
    <n v="40"/>
    <n v="1"/>
    <x v="0"/>
    <x v="0"/>
    <x v="1"/>
  </r>
  <r>
    <s v="3402263"/>
    <x v="2"/>
    <s v="Install 171' of 2&quot;(P) MX."/>
    <s v="NE 71st St"/>
    <s v="Vancouver"/>
    <s v="WA"/>
    <s v="710"/>
    <x v="1"/>
    <x v="1"/>
    <x v="1"/>
    <m/>
    <x v="0"/>
    <n v="25204.42"/>
    <n v="143"/>
    <n v="1"/>
    <x v="0"/>
    <x v="0"/>
    <x v="1"/>
  </r>
  <r>
    <s v="3417381"/>
    <x v="2"/>
    <s v="install 2&quot; (p) main tie-in"/>
    <s v="NE 162nd Ave"/>
    <s v="Vancouver"/>
    <s v="WA"/>
    <s v="710"/>
    <x v="1"/>
    <x v="1"/>
    <x v="1"/>
    <m/>
    <x v="0"/>
    <n v="1641.13"/>
    <n v="25"/>
    <n v="1"/>
    <x v="0"/>
    <x v="0"/>
    <x v="1"/>
  </r>
  <r>
    <s v="3421405"/>
    <x v="2"/>
    <s v="Install 4&quot; (p) main MX"/>
    <s v="N 45th St"/>
    <s v="Ridgefield"/>
    <s v="WA"/>
    <s v="710"/>
    <x v="1"/>
    <x v="1"/>
    <x v="5"/>
    <m/>
    <x v="0"/>
    <n v="5447.94"/>
    <n v="60"/>
    <n v="1"/>
    <x v="0"/>
    <x v="0"/>
    <x v="1"/>
  </r>
  <r>
    <s v="3421628"/>
    <x v="2"/>
    <s v="Install 2&quot; (p) main-tie in"/>
    <s v="N 45th St"/>
    <s v="Ridgefield"/>
    <s v="WA"/>
    <s v="710"/>
    <x v="1"/>
    <x v="1"/>
    <x v="1"/>
    <m/>
    <x v="0"/>
    <n v="5014.93"/>
    <n v="77"/>
    <n v="1"/>
    <x v="0"/>
    <x v="0"/>
    <x v="1"/>
  </r>
  <r>
    <s v="3352879"/>
    <x v="2"/>
    <s v="install 2&quot; (p) main tie-in"/>
    <s v="NE 22nd Ave @ 159th St"/>
    <s v="Ridgefield"/>
    <s v="WA"/>
    <s v="710"/>
    <x v="1"/>
    <x v="1"/>
    <x v="1"/>
    <m/>
    <x v="0"/>
    <n v="146.57"/>
    <n v="6"/>
    <n v="1"/>
    <x v="0"/>
    <x v="0"/>
    <x v="1"/>
  </r>
  <r>
    <s v="3424809"/>
    <x v="0"/>
    <s v="Install Approx 13 curb svc"/>
    <s v="NE 132nd Ave"/>
    <s v="Vancouver"/>
    <s v="WA"/>
    <s v="720"/>
    <x v="1"/>
    <x v="1"/>
    <x v="3"/>
    <m/>
    <x v="0"/>
    <n v="907.06"/>
    <n v="100"/>
    <n v="1"/>
    <x v="0"/>
    <x v="0"/>
    <x v="1"/>
  </r>
  <r>
    <s v="3425156"/>
    <x v="0"/>
    <s v="Install 1/2&quot; (p) curb svc"/>
    <s v="NE 90th St"/>
    <s v="Vancouver"/>
    <s v="WA"/>
    <s v="720"/>
    <x v="1"/>
    <x v="1"/>
    <x v="3"/>
    <m/>
    <x v="0"/>
    <n v="182.68"/>
    <n v="30"/>
    <n v="1"/>
    <x v="0"/>
    <x v="0"/>
    <x v="1"/>
  </r>
  <r>
    <s v="3422396"/>
    <x v="0"/>
    <s v="Install curb svc"/>
    <s v="NW Lake Rd"/>
    <s v="Camas"/>
    <s v="WA"/>
    <s v="720"/>
    <x v="1"/>
    <x v="1"/>
    <x v="3"/>
    <m/>
    <x v="0"/>
    <n v="239.04"/>
    <n v="4"/>
    <n v="1"/>
    <x v="0"/>
    <x v="0"/>
    <x v="1"/>
  </r>
  <r>
    <s v="3423593"/>
    <x v="0"/>
    <s v="Estimate for Curb Install"/>
    <s v="X St"/>
    <s v="Vancouver"/>
    <s v="WA"/>
    <s v="720"/>
    <x v="1"/>
    <x v="1"/>
    <x v="0"/>
    <m/>
    <x v="0"/>
    <n v="1144.8399999999999"/>
    <n v="20"/>
    <n v="1"/>
    <x v="0"/>
    <x v="0"/>
    <x v="1"/>
  </r>
  <r>
    <s v="3419813"/>
    <x v="1"/>
    <s v="Eagle Creek Homes LLC(TLB)"/>
    <s v="521 Upper Wyers St"/>
    <s v="White Salmon"/>
    <s v="WA"/>
    <s v="720"/>
    <x v="2"/>
    <x v="1"/>
    <x v="3"/>
    <m/>
    <x v="0"/>
    <n v="1072.76"/>
    <n v="18"/>
    <n v="1"/>
    <x v="0"/>
    <x v="0"/>
    <x v="6"/>
  </r>
  <r>
    <s v="3419814"/>
    <x v="1"/>
    <s v="Eagle Creek Homes LLC(TLB)"/>
    <s v="523 Upper Wyers St"/>
    <s v="White Salmon"/>
    <s v="WA"/>
    <s v="720"/>
    <x v="2"/>
    <x v="1"/>
    <x v="3"/>
    <m/>
    <x v="0"/>
    <n v="366.72"/>
    <n v="4"/>
    <n v="1"/>
    <x v="0"/>
    <x v="0"/>
    <x v="6"/>
  </r>
  <r>
    <s v="3421121"/>
    <x v="1"/>
    <s v="JT Builders(TLB)"/>
    <s v="127 Ingram Pl"/>
    <s v="White Salmon"/>
    <s v="WA"/>
    <s v="720"/>
    <x v="2"/>
    <x v="1"/>
    <x v="0"/>
    <m/>
    <x v="0"/>
    <n v="1346.77"/>
    <n v="12"/>
    <n v="1"/>
    <x v="0"/>
    <x v="0"/>
    <x v="4"/>
  </r>
  <r>
    <s v="3394229"/>
    <x v="1"/>
    <s v="Matson, Joanne E(TLB)"/>
    <s v="706 BalsigerOrchard"/>
    <s v="White Salmon"/>
    <s v="WA"/>
    <s v="720"/>
    <x v="1"/>
    <x v="1"/>
    <x v="0"/>
    <m/>
    <x v="0"/>
    <n v="3602.43"/>
    <n v="178"/>
    <n v="1"/>
    <x v="0"/>
    <x v="0"/>
    <x v="4"/>
  </r>
  <r>
    <s v="3401393"/>
    <x v="1"/>
    <s v="Salcido, Julie L(TLB)"/>
    <s v="254 Sterling Blvd"/>
    <s v="White Salmon"/>
    <s v="WA"/>
    <s v="720"/>
    <x v="1"/>
    <x v="1"/>
    <x v="0"/>
    <m/>
    <x v="0"/>
    <n v="2122.81"/>
    <n v="139"/>
    <n v="1"/>
    <x v="0"/>
    <x v="0"/>
    <x v="4"/>
  </r>
  <r>
    <s v="3402250"/>
    <x v="1"/>
    <s v="Lujan, Mary A(TLB)"/>
    <s v="120 Amour Ct"/>
    <s v="White Salmon"/>
    <s v="WA"/>
    <s v="720"/>
    <x v="1"/>
    <x v="1"/>
    <x v="3"/>
    <m/>
    <x v="0"/>
    <n v="704.82"/>
    <n v="34"/>
    <n v="1"/>
    <x v="0"/>
    <x v="0"/>
    <x v="4"/>
  </r>
  <r>
    <s v="3407861"/>
    <x v="1"/>
    <s v="Anderson, Denise A(TLB)"/>
    <s v="274 Sterling Blvd"/>
    <s v="White Salmon"/>
    <s v="WA"/>
    <s v="720"/>
    <x v="1"/>
    <x v="1"/>
    <x v="0"/>
    <m/>
    <x v="0"/>
    <n v="6723.96"/>
    <n v="271"/>
    <n v="1"/>
    <x v="0"/>
    <x v="0"/>
    <x v="4"/>
  </r>
  <r>
    <s v="3410982"/>
    <x v="1"/>
    <s v="Olson, Jennifer L(TLB)"/>
    <s v="1440 Catalina Ln"/>
    <s v="White Salmon"/>
    <s v="WA"/>
    <s v="720"/>
    <x v="1"/>
    <x v="1"/>
    <x v="3"/>
    <m/>
    <x v="0"/>
    <n v="984.98"/>
    <n v="72"/>
    <n v="1"/>
    <x v="0"/>
    <x v="0"/>
    <x v="4"/>
  </r>
  <r>
    <s v="3422361"/>
    <x v="1"/>
    <s v="Integrity Building Const LLC(TLB)"/>
    <s v="1425 Catalina Ln"/>
    <s v="White Salmon"/>
    <s v="WA"/>
    <s v="720"/>
    <x v="1"/>
    <x v="1"/>
    <x v="0"/>
    <m/>
    <x v="0"/>
    <n v="943.41"/>
    <n v="172"/>
    <n v="1"/>
    <x v="0"/>
    <x v="0"/>
    <x v="6"/>
  </r>
  <r>
    <s v="3426468"/>
    <x v="1"/>
    <s v="Valtchev, Valtcho(TLB)"/>
    <s v="107 Alta Vista Rd"/>
    <s v="White Salmon"/>
    <s v="WA"/>
    <s v="720"/>
    <x v="1"/>
    <x v="1"/>
    <x v="0"/>
    <m/>
    <x v="0"/>
    <n v="2064.2199999999998"/>
    <n v="111"/>
    <n v="1"/>
    <x v="0"/>
    <x v="0"/>
    <x v="4"/>
  </r>
  <r>
    <s v="3426764"/>
    <x v="1"/>
    <s v="&quot;Welvaert, Christopher M(TLB)&quot;"/>
    <s v="510 Shambo Dr"/>
    <s v="White Salmon"/>
    <s v="WA"/>
    <s v="720"/>
    <x v="1"/>
    <x v="1"/>
    <x v="3"/>
    <m/>
    <x v="0"/>
    <n v="1794.46"/>
    <n v="32"/>
    <n v="1"/>
    <x v="0"/>
    <x v="0"/>
    <x v="4"/>
  </r>
  <r>
    <s v="3427001"/>
    <x v="1"/>
    <s v="&quot;Allen, Robin E(TLB)&quot;"/>
    <s v="331 Sterling Ct"/>
    <s v="White Salmon"/>
    <s v="WA"/>
    <s v="720"/>
    <x v="1"/>
    <x v="1"/>
    <x v="3"/>
    <m/>
    <x v="0"/>
    <n v="2054.4699999999998"/>
    <n v="89"/>
    <n v="1"/>
    <x v="0"/>
    <x v="0"/>
    <x v="4"/>
  </r>
  <r>
    <s v="3423030"/>
    <x v="1"/>
    <s v="Coyner, Ashleigh A(TLB)"/>
    <s v="570 NW Spring St"/>
    <s v="White Salmon"/>
    <s v="WA"/>
    <s v="720"/>
    <x v="1"/>
    <x v="1"/>
    <x v="3"/>
    <m/>
    <x v="0"/>
    <n v="2038.99"/>
    <n v="76"/>
    <n v="1"/>
    <x v="0"/>
    <x v="0"/>
    <x v="4"/>
  </r>
  <r>
    <s v="3413676"/>
    <x v="1"/>
    <s v="Orchard Hills Estates LLC(LRR)"/>
    <s v="4962 G St"/>
    <s v="Washougal"/>
    <s v="WA"/>
    <s v="720"/>
    <x v="2"/>
    <x v="1"/>
    <x v="3"/>
    <m/>
    <x v="0"/>
    <n v="573.26"/>
    <n v="32"/>
    <n v="1"/>
    <x v="0"/>
    <x v="0"/>
    <x v="6"/>
  </r>
  <r>
    <s v="3416479"/>
    <x v="1"/>
    <s v="Osprey Homes LLC(LRR)"/>
    <s v="7602 NE 61st Way"/>
    <s v="Vancouver"/>
    <s v="WA"/>
    <s v="720"/>
    <x v="2"/>
    <x v="1"/>
    <x v="3"/>
    <m/>
    <x v="0"/>
    <n v="596.20000000000005"/>
    <m/>
    <n v="1"/>
    <x v="0"/>
    <x v="1"/>
    <x v="6"/>
  </r>
  <r>
    <s v="3391576"/>
    <x v="1"/>
    <s v="New Tradition Homes(VJS)"/>
    <s v="520 SE 14th Ave"/>
    <s v="Battle Ground"/>
    <s v="WA"/>
    <s v="720"/>
    <x v="1"/>
    <x v="1"/>
    <x v="3"/>
    <m/>
    <x v="0"/>
    <n v="570.45000000000005"/>
    <n v="12"/>
    <n v="1"/>
    <x v="0"/>
    <x v="0"/>
    <x v="6"/>
  </r>
  <r>
    <s v="3398356"/>
    <x v="1"/>
    <s v="Westar Quality Homes Inc(VJS)"/>
    <s v="3520 NW 24th Cir"/>
    <s v="Camas"/>
    <s v="WA"/>
    <s v="720"/>
    <x v="1"/>
    <x v="1"/>
    <x v="3"/>
    <m/>
    <x v="0"/>
    <n v="600.45000000000005"/>
    <n v="37"/>
    <n v="1"/>
    <x v="0"/>
    <x v="0"/>
    <x v="6"/>
  </r>
  <r>
    <s v="3401176"/>
    <x v="1"/>
    <s v="K H R Homes(VJS)"/>
    <s v="405 NE 102nd Ave"/>
    <s v="Vancouver"/>
    <s v="WA"/>
    <s v="720"/>
    <x v="1"/>
    <x v="1"/>
    <x v="3"/>
    <m/>
    <x v="0"/>
    <n v="598.73"/>
    <n v="22"/>
    <n v="1"/>
    <x v="0"/>
    <x v="0"/>
    <x v="6"/>
  </r>
  <r>
    <s v="3401177"/>
    <x v="1"/>
    <s v="K H R Homes(VJS)"/>
    <s v="403 NE 102nd Ave"/>
    <s v="Vancouver"/>
    <s v="WA"/>
    <s v="720"/>
    <x v="1"/>
    <x v="1"/>
    <x v="3"/>
    <m/>
    <x v="0"/>
    <n v="597.23"/>
    <n v="9"/>
    <n v="1"/>
    <x v="0"/>
    <x v="0"/>
    <x v="6"/>
  </r>
  <r>
    <s v="3401178"/>
    <x v="1"/>
    <s v="K H R Homes(VJS)"/>
    <s v="401 NE 102nd Ave"/>
    <s v="Vancouver"/>
    <s v="WA"/>
    <s v="720"/>
    <x v="1"/>
    <x v="1"/>
    <x v="3"/>
    <m/>
    <x v="0"/>
    <n v="598.27"/>
    <n v="18"/>
    <n v="1"/>
    <x v="0"/>
    <x v="0"/>
    <x v="6"/>
  </r>
  <r>
    <s v="3401241"/>
    <x v="1"/>
    <s v="Manor Homes Washington Inc(MRE)"/>
    <s v="15009 NW 25th Ave"/>
    <s v="Vancouver"/>
    <s v="WA"/>
    <s v="720"/>
    <x v="1"/>
    <x v="1"/>
    <x v="3"/>
    <m/>
    <x v="0"/>
    <n v="572.92999999999995"/>
    <n v="32"/>
    <n v="1"/>
    <x v="0"/>
    <x v="0"/>
    <x v="6"/>
  </r>
  <r>
    <s v="3401395"/>
    <x v="1"/>
    <s v="GR Investment Properties LLC(VJS)"/>
    <s v="7005 NW 23rd Ct"/>
    <s v="Vancouver"/>
    <s v="WA"/>
    <s v="720"/>
    <x v="1"/>
    <x v="1"/>
    <x v="3"/>
    <m/>
    <x v="0"/>
    <n v="572.70000000000005"/>
    <n v="30"/>
    <n v="1"/>
    <x v="0"/>
    <x v="0"/>
    <x v="6"/>
  </r>
  <r>
    <s v="3401524"/>
    <x v="1"/>
    <s v="Boulevard Homes(MRE)"/>
    <s v="5905 NE 75th Ave"/>
    <s v="Vancouver"/>
    <s v="WA"/>
    <s v="720"/>
    <x v="1"/>
    <x v="1"/>
    <x v="3"/>
    <m/>
    <x v="0"/>
    <n v="539.84"/>
    <n v="27"/>
    <n v="1"/>
    <x v="0"/>
    <x v="0"/>
    <x v="6"/>
  </r>
  <r>
    <s v="3401525"/>
    <x v="1"/>
    <s v="Boulevard Homes(MRE)"/>
    <s v="5901 NE 75th Ave"/>
    <s v="Vancouver"/>
    <s v="WA"/>
    <s v="720"/>
    <x v="1"/>
    <x v="1"/>
    <x v="3"/>
    <m/>
    <x v="0"/>
    <n v="539.84"/>
    <n v="27"/>
    <n v="1"/>
    <x v="0"/>
    <x v="0"/>
    <x v="6"/>
  </r>
  <r>
    <s v="3401541"/>
    <x v="1"/>
    <s v="Krippner Homes LLC(MRE)"/>
    <s v="3617 NW 122nd St"/>
    <s v="Vancouver"/>
    <s v="WA"/>
    <s v="720"/>
    <x v="1"/>
    <x v="1"/>
    <x v="3"/>
    <m/>
    <x v="0"/>
    <n v="572.13"/>
    <n v="25"/>
    <n v="1"/>
    <x v="0"/>
    <x v="0"/>
    <x v="6"/>
  </r>
  <r>
    <s v="3401543"/>
    <x v="1"/>
    <s v="Krippner Homes LLC(MRE)"/>
    <s v="3707 NW 122nd St"/>
    <s v="Vancouver"/>
    <s v="WA"/>
    <s v="720"/>
    <x v="1"/>
    <x v="1"/>
    <x v="3"/>
    <m/>
    <x v="0"/>
    <n v="571.97"/>
    <n v="25"/>
    <n v="1"/>
    <x v="0"/>
    <x v="0"/>
    <x v="6"/>
  </r>
  <r>
    <s v="3401721"/>
    <x v="1"/>
    <s v="Bucerzan, Adrian S(VJS)"/>
    <s v="2800 NE 144th St"/>
    <s v="Vancouver"/>
    <s v="WA"/>
    <s v="720"/>
    <x v="1"/>
    <x v="1"/>
    <x v="3"/>
    <m/>
    <x v="0"/>
    <n v="572.53"/>
    <n v="34"/>
    <n v="1"/>
    <x v="0"/>
    <x v="0"/>
    <x v="4"/>
  </r>
  <r>
    <s v="3401733"/>
    <x v="1"/>
    <s v="Cascade West Development(MRE)"/>
    <s v="2423 NW Larkspur Ct"/>
    <s v="Camas"/>
    <s v="WA"/>
    <s v="720"/>
    <x v="1"/>
    <x v="1"/>
    <x v="3"/>
    <m/>
    <x v="0"/>
    <n v="1.95"/>
    <n v="17"/>
    <n v="1"/>
    <x v="1"/>
    <x v="0"/>
    <x v="6"/>
  </r>
  <r>
    <s v="3401749"/>
    <x v="1"/>
    <s v="Boulevard Homes(VJS)"/>
    <s v="5823 NE 75th Ave"/>
    <s v="Vancouver"/>
    <s v="WA"/>
    <s v="720"/>
    <x v="1"/>
    <x v="1"/>
    <x v="3"/>
    <m/>
    <x v="0"/>
    <n v="571.72"/>
    <n v="27"/>
    <n v="1"/>
    <x v="0"/>
    <x v="0"/>
    <x v="6"/>
  </r>
  <r>
    <s v="3401751"/>
    <x v="1"/>
    <s v="D R Horton Inc Portland(KMM)"/>
    <s v="1806 NE 77th Ct"/>
    <s v="Vancouver"/>
    <s v="WA"/>
    <s v="720"/>
    <x v="1"/>
    <x v="1"/>
    <x v="3"/>
    <m/>
    <x v="0"/>
    <n v="571.6"/>
    <n v="26"/>
    <n v="1"/>
    <x v="0"/>
    <x v="0"/>
    <x v="6"/>
  </r>
  <r>
    <s v="3401753"/>
    <x v="1"/>
    <s v="Boulevard Homes(VJS)"/>
    <s v="5831 NE 75th Ave"/>
    <s v="Vancouver"/>
    <s v="WA"/>
    <s v="720"/>
    <x v="1"/>
    <x v="1"/>
    <x v="3"/>
    <m/>
    <x v="0"/>
    <n v="1141.6300000000001"/>
    <n v="27"/>
    <n v="1"/>
    <x v="0"/>
    <x v="0"/>
    <x v="6"/>
  </r>
  <r>
    <s v="3401755"/>
    <x v="1"/>
    <s v="D R Horton Inc Portland(KMM)"/>
    <s v="1810 NE 77th Ct"/>
    <s v="Vancouver"/>
    <s v="WA"/>
    <s v="720"/>
    <x v="1"/>
    <x v="1"/>
    <x v="3"/>
    <m/>
    <x v="0"/>
    <n v="571.83000000000004"/>
    <n v="28"/>
    <n v="1"/>
    <x v="0"/>
    <x v="0"/>
    <x v="6"/>
  </r>
  <r>
    <s v="3401756"/>
    <x v="1"/>
    <s v="Boulevard Homes(VJS)"/>
    <s v="5827 NE 75th Ave"/>
    <s v="Vancouver"/>
    <s v="WA"/>
    <s v="720"/>
    <x v="1"/>
    <x v="1"/>
    <x v="3"/>
    <m/>
    <x v="0"/>
    <n v="539.84"/>
    <n v="27"/>
    <n v="1"/>
    <x v="0"/>
    <x v="0"/>
    <x v="6"/>
  </r>
  <r>
    <s v="3401772"/>
    <x v="1"/>
    <s v="Cascade West Development(VJS)"/>
    <s v="17707 NE 84th Cir"/>
    <s v="Vancouver"/>
    <s v="WA"/>
    <s v="720"/>
    <x v="1"/>
    <x v="1"/>
    <x v="3"/>
    <m/>
    <x v="0"/>
    <n v="604.19000000000005"/>
    <n v="74"/>
    <n v="1"/>
    <x v="0"/>
    <x v="0"/>
    <x v="6"/>
  </r>
  <r>
    <s v="3401870"/>
    <x v="1"/>
    <s v="J Buhman Construction(MRE)"/>
    <s v="3615 SW 11th Ct"/>
    <s v="Battle Ground"/>
    <s v="WA"/>
    <s v="720"/>
    <x v="1"/>
    <x v="1"/>
    <x v="0"/>
    <m/>
    <x v="0"/>
    <n v="767.12"/>
    <n v="152"/>
    <n v="1"/>
    <x v="0"/>
    <x v="0"/>
    <x v="6"/>
  </r>
  <r>
    <s v="3401871"/>
    <x v="1"/>
    <s v="Summerplace Homes(VJS)"/>
    <s v="1208 Great Blue Rd"/>
    <s v="Ridgefield"/>
    <s v="WA"/>
    <s v="720"/>
    <x v="1"/>
    <x v="1"/>
    <x v="3"/>
    <m/>
    <x v="0"/>
    <n v="572.74"/>
    <n v="32"/>
    <n v="1"/>
    <x v="0"/>
    <x v="0"/>
    <x v="6"/>
  </r>
  <r>
    <s v="3401913"/>
    <x v="1"/>
    <s v="Kingston Homes LLC(KMM)"/>
    <s v="1920 NE 89th Cir"/>
    <s v="Vancouver"/>
    <s v="WA"/>
    <s v="720"/>
    <x v="1"/>
    <x v="1"/>
    <x v="3"/>
    <m/>
    <x v="0"/>
    <n v="570.67999999999995"/>
    <n v="14"/>
    <n v="1"/>
    <x v="0"/>
    <x v="0"/>
    <x v="6"/>
  </r>
  <r>
    <s v="3401951"/>
    <x v="1"/>
    <s v="New Tradition Homes(MRE)"/>
    <s v="722 SW 3rd Ave"/>
    <s v="Battle Ground"/>
    <s v="WA"/>
    <s v="720"/>
    <x v="1"/>
    <x v="1"/>
    <x v="3"/>
    <m/>
    <x v="0"/>
    <n v="572.30999999999995"/>
    <n v="32"/>
    <n v="1"/>
    <x v="0"/>
    <x v="0"/>
    <x v="6"/>
  </r>
  <r>
    <s v="3401963"/>
    <x v="1"/>
    <s v="Cascade West Development(VJS)"/>
    <s v="17906 NE 87th Cir"/>
    <s v="Vancouver"/>
    <s v="WA"/>
    <s v="720"/>
    <x v="1"/>
    <x v="1"/>
    <x v="3"/>
    <m/>
    <x v="0"/>
    <n v="602.14"/>
    <n v="52"/>
    <n v="1"/>
    <x v="0"/>
    <x v="0"/>
    <x v="6"/>
  </r>
  <r>
    <s v="3402002"/>
    <x v="1"/>
    <s v="Pacific Lifestyle Homes(KMM)"/>
    <s v="1201 NW 107th Cir"/>
    <s v="Vancouver"/>
    <s v="WA"/>
    <s v="720"/>
    <x v="1"/>
    <x v="1"/>
    <x v="3"/>
    <m/>
    <x v="0"/>
    <n v="600.99"/>
    <n v="42"/>
    <n v="1"/>
    <x v="0"/>
    <x v="0"/>
    <x v="6"/>
  </r>
  <r>
    <s v="3402117"/>
    <x v="1"/>
    <s v="Boulevard Homes(KMM)"/>
    <s v="4317 SE 177th Ln"/>
    <s v="Vancouver"/>
    <s v="WA"/>
    <s v="720"/>
    <x v="1"/>
    <x v="1"/>
    <x v="3"/>
    <m/>
    <x v="0"/>
    <n v="572.16999999999996"/>
    <n v="27"/>
    <n v="1"/>
    <x v="0"/>
    <x v="0"/>
    <x v="6"/>
  </r>
  <r>
    <s v="3402118"/>
    <x v="1"/>
    <s v="Boulevard Homes(KMM)"/>
    <s v="4321 SE 177th Ln"/>
    <s v="Vancouver"/>
    <s v="WA"/>
    <s v="720"/>
    <x v="1"/>
    <x v="1"/>
    <x v="3"/>
    <m/>
    <x v="0"/>
    <n v="571.37"/>
    <n v="20"/>
    <n v="1"/>
    <x v="0"/>
    <x v="0"/>
    <x v="6"/>
  </r>
  <r>
    <s v="3402119"/>
    <x v="1"/>
    <s v="Boulevard Homes(KMM)"/>
    <s v="4325 SE 177th Ln"/>
    <s v="Vancouver"/>
    <s v="WA"/>
    <s v="720"/>
    <x v="1"/>
    <x v="1"/>
    <x v="3"/>
    <m/>
    <x v="0"/>
    <n v="571.37"/>
    <n v="20"/>
    <n v="1"/>
    <x v="0"/>
    <x v="0"/>
    <x v="6"/>
  </r>
  <r>
    <s v="3402121"/>
    <x v="1"/>
    <s v="Boulevard Homes(KMM)"/>
    <s v="4329 SE 177th Ln"/>
    <s v="Vancouver"/>
    <s v="WA"/>
    <s v="720"/>
    <x v="1"/>
    <x v="1"/>
    <x v="3"/>
    <m/>
    <x v="0"/>
    <n v="572.22"/>
    <n v="27"/>
    <n v="1"/>
    <x v="0"/>
    <x v="0"/>
    <x v="6"/>
  </r>
  <r>
    <s v="3402134"/>
    <x v="1"/>
    <s v="Boyer Custom Homes(KMM)"/>
    <s v="4012 NE 130th Way"/>
    <s v="Vancouver"/>
    <s v="WA"/>
    <s v="720"/>
    <x v="1"/>
    <x v="1"/>
    <x v="0"/>
    <m/>
    <x v="0"/>
    <n v="719.12"/>
    <n v="132"/>
    <n v="1"/>
    <x v="0"/>
    <x v="0"/>
    <x v="6"/>
  </r>
  <r>
    <s v="3402149"/>
    <x v="1"/>
    <s v="Schrubbe, Sarah C(KMM)"/>
    <s v="417 NE 18th St"/>
    <s v="Battle Ground"/>
    <s v="WA"/>
    <s v="720"/>
    <x v="1"/>
    <x v="1"/>
    <x v="3"/>
    <m/>
    <x v="0"/>
    <n v="572.36"/>
    <n v="27"/>
    <n v="1"/>
    <x v="0"/>
    <x v="0"/>
    <x v="4"/>
  </r>
  <r>
    <s v="3402170"/>
    <x v="1"/>
    <s v="New Tradition Homes(KMM)"/>
    <s v="3509 NE 52nd St"/>
    <s v="Vancouver"/>
    <s v="WA"/>
    <s v="720"/>
    <x v="1"/>
    <x v="1"/>
    <x v="3"/>
    <m/>
    <x v="0"/>
    <n v="574.12"/>
    <n v="44"/>
    <n v="1"/>
    <x v="0"/>
    <x v="0"/>
    <x v="4"/>
  </r>
  <r>
    <s v="3402197"/>
    <x v="1"/>
    <s v="Lennar Northwest Inc(VJS)"/>
    <s v="3561 P St"/>
    <s v="Washougal"/>
    <s v="WA"/>
    <s v="720"/>
    <x v="1"/>
    <x v="1"/>
    <x v="3"/>
    <m/>
    <x v="0"/>
    <n v="599.47"/>
    <n v="27"/>
    <n v="1"/>
    <x v="0"/>
    <x v="0"/>
    <x v="6"/>
  </r>
  <r>
    <s v="3402206"/>
    <x v="1"/>
    <s v="West Water Homes LLC(VJS)"/>
    <s v="2517 39th St"/>
    <s v="Washougal"/>
    <s v="WA"/>
    <s v="720"/>
    <x v="1"/>
    <x v="1"/>
    <x v="3"/>
    <m/>
    <x v="0"/>
    <n v="574.66999999999996"/>
    <n v="47"/>
    <n v="1"/>
    <x v="0"/>
    <x v="0"/>
    <x v="6"/>
  </r>
  <r>
    <s v="3402234"/>
    <x v="1"/>
    <s v="Manor Homes Washington Inc(KMM)"/>
    <s v="17409 NE 30th Ct"/>
    <s v="Ridgefield"/>
    <s v="WA"/>
    <s v="720"/>
    <x v="1"/>
    <x v="1"/>
    <x v="3"/>
    <m/>
    <x v="0"/>
    <n v="1524.24"/>
    <n v="32"/>
    <n v="1"/>
    <x v="0"/>
    <x v="0"/>
    <x v="6"/>
  </r>
  <r>
    <s v="3402235"/>
    <x v="1"/>
    <s v="Quail Construction LLC(MRE)"/>
    <s v="828 W X St"/>
    <s v="Washougal"/>
    <s v="WA"/>
    <s v="720"/>
    <x v="1"/>
    <x v="1"/>
    <x v="0"/>
    <m/>
    <x v="0"/>
    <n v="575.52"/>
    <n v="27"/>
    <n v="1"/>
    <x v="0"/>
    <x v="0"/>
    <x v="6"/>
  </r>
  <r>
    <s v="3402238"/>
    <x v="1"/>
    <s v="Glavin Development LLC(MRE)"/>
    <s v="10607 NW 38th Ave"/>
    <s v="Vancouver"/>
    <s v="WA"/>
    <s v="720"/>
    <x v="1"/>
    <x v="1"/>
    <x v="3"/>
    <m/>
    <x v="0"/>
    <n v="572.36"/>
    <n v="27"/>
    <n v="1"/>
    <x v="0"/>
    <x v="0"/>
    <x v="6"/>
  </r>
  <r>
    <s v="3402249"/>
    <x v="1"/>
    <s v="Killen, Randy(VJS)"/>
    <s v="2510 NW Magnolia St"/>
    <s v="Camas"/>
    <s v="WA"/>
    <s v="720"/>
    <x v="1"/>
    <x v="1"/>
    <x v="3"/>
    <m/>
    <x v="0"/>
    <n v="572.36"/>
    <n v="27"/>
    <n v="1"/>
    <x v="0"/>
    <x v="0"/>
    <x v="6"/>
  </r>
  <r>
    <s v="3402251"/>
    <x v="1"/>
    <s v="Killen, Randy(VJS)"/>
    <s v="2516 NW Magnolia St"/>
    <s v="Camas"/>
    <s v="WA"/>
    <s v="720"/>
    <x v="1"/>
    <x v="1"/>
    <x v="3"/>
    <m/>
    <x v="0"/>
    <n v="571.79"/>
    <n v="22"/>
    <n v="1"/>
    <x v="0"/>
    <x v="0"/>
    <x v="6"/>
  </r>
  <r>
    <s v="3402252"/>
    <x v="1"/>
    <s v="Killen, Randy(VJS)"/>
    <s v="2520 NW Magnolia St"/>
    <s v="Camas"/>
    <s v="WA"/>
    <s v="720"/>
    <x v="1"/>
    <x v="1"/>
    <x v="3"/>
    <m/>
    <x v="0"/>
    <n v="572.36"/>
    <n v="27"/>
    <n v="1"/>
    <x v="0"/>
    <x v="0"/>
    <x v="6"/>
  </r>
  <r>
    <s v="3402262"/>
    <x v="1"/>
    <s v="Manor Homes Washington Inc(KMM)"/>
    <s v="15011 NW 25th Ave"/>
    <s v="Vancouver"/>
    <s v="WA"/>
    <s v="720"/>
    <x v="1"/>
    <x v="1"/>
    <x v="3"/>
    <m/>
    <x v="0"/>
    <n v="572.13"/>
    <n v="25"/>
    <n v="1"/>
    <x v="0"/>
    <x v="0"/>
    <x v="6"/>
  </r>
  <r>
    <s v="3402268"/>
    <x v="1"/>
    <s v="Marnella Homes LLC(VJS)"/>
    <s v="4313 SE 179th Ct"/>
    <s v="Vancouver"/>
    <s v="WA"/>
    <s v="720"/>
    <x v="1"/>
    <x v="1"/>
    <x v="3"/>
    <m/>
    <x v="0"/>
    <n v="573.51"/>
    <n v="37"/>
    <n v="1"/>
    <x v="0"/>
    <x v="0"/>
    <x v="6"/>
  </r>
  <r>
    <s v="3402274"/>
    <x v="1"/>
    <s v="Marnella Homes LLC(CJH)"/>
    <s v="4309 SE 179th Ct"/>
    <s v="Vancouver"/>
    <s v="WA"/>
    <s v="720"/>
    <x v="1"/>
    <x v="1"/>
    <x v="3"/>
    <m/>
    <x v="0"/>
    <n v="574.66999999999996"/>
    <n v="47"/>
    <n v="1"/>
    <x v="0"/>
    <x v="0"/>
    <x v="6"/>
  </r>
  <r>
    <s v="3402287"/>
    <x v="1"/>
    <s v="Gurnik, Anatoliy S(MRE)"/>
    <s v="4313 NW 140th Way"/>
    <s v="Vancouver"/>
    <s v="WA"/>
    <s v="720"/>
    <x v="1"/>
    <x v="1"/>
    <x v="3"/>
    <m/>
    <x v="0"/>
    <n v="597.75"/>
    <n v="12"/>
    <n v="1"/>
    <x v="0"/>
    <x v="0"/>
    <x v="4"/>
  </r>
  <r>
    <s v="3402306"/>
    <x v="1"/>
    <s v="Tuscany Homes LLC(KMM)"/>
    <s v="11927 NE 30th Cir"/>
    <s v="Vancouver"/>
    <s v="WA"/>
    <s v="720"/>
    <x v="1"/>
    <x v="1"/>
    <x v="3"/>
    <m/>
    <x v="0"/>
    <n v="572.92999999999995"/>
    <n v="32"/>
    <n v="1"/>
    <x v="0"/>
    <x v="0"/>
    <x v="6"/>
  </r>
  <r>
    <s v="3402388"/>
    <x v="1"/>
    <s v="New Tradition Homes(CJH)"/>
    <s v="800 SW 4th Ave"/>
    <s v="Battle Ground"/>
    <s v="WA"/>
    <s v="720"/>
    <x v="1"/>
    <x v="1"/>
    <x v="3"/>
    <m/>
    <x v="0"/>
    <n v="571.79"/>
    <n v="22"/>
    <n v="1"/>
    <x v="0"/>
    <x v="0"/>
    <x v="6"/>
  </r>
  <r>
    <s v="3402406"/>
    <x v="1"/>
    <s v="Manor Homes Washington Inc(CJH)"/>
    <s v="2509 NW 150th Way"/>
    <s v="Vancouver"/>
    <s v="WA"/>
    <s v="720"/>
    <x v="1"/>
    <x v="1"/>
    <x v="3"/>
    <m/>
    <x v="0"/>
    <n v="572.92999999999995"/>
    <n v="32"/>
    <n v="1"/>
    <x v="0"/>
    <x v="0"/>
    <x v="6"/>
  </r>
  <r>
    <s v="3402414"/>
    <x v="1"/>
    <s v="Manor Homes Washington Inc(VJS)"/>
    <s v="7500 NE 123rd Ct"/>
    <s v="Vancouver"/>
    <s v="WA"/>
    <s v="720"/>
    <x v="1"/>
    <x v="1"/>
    <x v="3"/>
    <m/>
    <x v="0"/>
    <n v="572.70000000000005"/>
    <n v="30"/>
    <n v="1"/>
    <x v="0"/>
    <x v="0"/>
    <x v="6"/>
  </r>
  <r>
    <s v="3402485"/>
    <x v="1"/>
    <s v="Axiom Luxury Homes LLC(KMM)"/>
    <s v="1801 SE Lieser Point Rd"/>
    <s v="Vancouver"/>
    <s v="WA"/>
    <s v="720"/>
    <x v="1"/>
    <x v="1"/>
    <x v="0"/>
    <m/>
    <x v="0"/>
    <n v="578.98"/>
    <n v="42"/>
    <n v="1"/>
    <x v="0"/>
    <x v="0"/>
    <x v="6"/>
  </r>
  <r>
    <s v="3402487"/>
    <x v="1"/>
    <s v="Axiom Luxury Homes LLC(KMM)"/>
    <s v="1205 S Great Blue Rd"/>
    <s v="Ridgefield"/>
    <s v="WA"/>
    <s v="720"/>
    <x v="1"/>
    <x v="1"/>
    <x v="3"/>
    <m/>
    <x v="0"/>
    <n v="574.66999999999996"/>
    <n v="47"/>
    <n v="1"/>
    <x v="0"/>
    <x v="0"/>
    <x v="6"/>
  </r>
  <r>
    <s v="3402543"/>
    <x v="1"/>
    <s v="Waverly Homes Inc(MRE)"/>
    <s v="16900 NE 30th Ave"/>
    <s v="Ridgefield"/>
    <s v="WA"/>
    <s v="720"/>
    <x v="1"/>
    <x v="1"/>
    <x v="3"/>
    <m/>
    <x v="0"/>
    <n v="572.38"/>
    <n v="26"/>
    <n v="1"/>
    <x v="0"/>
    <x v="0"/>
    <x v="6"/>
  </r>
  <r>
    <s v="3402555"/>
    <x v="1"/>
    <s v="K &amp; B Construction(VJS)"/>
    <s v="820 E Lucas St"/>
    <s v="La Center"/>
    <s v="WA"/>
    <s v="720"/>
    <x v="1"/>
    <x v="1"/>
    <x v="3"/>
    <m/>
    <x v="0"/>
    <n v="575.23"/>
    <n v="52"/>
    <n v="1"/>
    <x v="0"/>
    <x v="0"/>
    <x v="6"/>
  </r>
  <r>
    <s v="3402566"/>
    <x v="1"/>
    <s v="GR Investment Properties LLC(VJS)"/>
    <s v="1115 NW 54th Cir"/>
    <s v="Vancouver"/>
    <s v="WA"/>
    <s v="720"/>
    <x v="1"/>
    <x v="1"/>
    <x v="3"/>
    <m/>
    <x v="0"/>
    <n v="572.70000000000005"/>
    <n v="30"/>
    <n v="1"/>
    <x v="0"/>
    <x v="0"/>
    <x v="6"/>
  </r>
  <r>
    <s v="3402595"/>
    <x v="1"/>
    <s v="Zoller, Mark(VJS)"/>
    <s v="1911 SE 113th Ct"/>
    <s v="Vancouver"/>
    <s v="WA"/>
    <s v="720"/>
    <x v="1"/>
    <x v="1"/>
    <x v="3"/>
    <m/>
    <x v="0"/>
    <n v="573.35"/>
    <n v="37"/>
    <n v="1"/>
    <x v="0"/>
    <x v="0"/>
    <x v="4"/>
  </r>
  <r>
    <s v="3402596"/>
    <x v="1"/>
    <s v="Zoller, Mark(VJS)"/>
    <s v="1913 SE 113th Ct"/>
    <s v="Vancouver"/>
    <s v="WA"/>
    <s v="720"/>
    <x v="1"/>
    <x v="1"/>
    <x v="3"/>
    <m/>
    <x v="0"/>
    <n v="573.35"/>
    <n v="37"/>
    <n v="1"/>
    <x v="0"/>
    <x v="0"/>
    <x v="4"/>
  </r>
  <r>
    <s v="3402603"/>
    <x v="1"/>
    <s v="Bella Villa Homes Corporation(KMM)"/>
    <s v="4404 NE 131st Way"/>
    <s v="Vancouver"/>
    <s v="WA"/>
    <s v="720"/>
    <x v="1"/>
    <x v="1"/>
    <x v="3"/>
    <m/>
    <x v="0"/>
    <n v="572.36"/>
    <n v="27"/>
    <n v="1"/>
    <x v="0"/>
    <x v="0"/>
    <x v="6"/>
  </r>
  <r>
    <s v="3402605"/>
    <x v="1"/>
    <s v="Bella Villa Homes Corporation(KMM)"/>
    <s v="13106 NE 46th Ave"/>
    <s v="Vancouver"/>
    <s v="WA"/>
    <s v="720"/>
    <x v="1"/>
    <x v="1"/>
    <x v="3"/>
    <m/>
    <x v="0"/>
    <n v="572.36"/>
    <n v="27"/>
    <n v="1"/>
    <x v="0"/>
    <x v="0"/>
    <x v="6"/>
  </r>
  <r>
    <s v="3402713"/>
    <x v="1"/>
    <s v="M Construction Inc(VJS)"/>
    <s v="3644 S St"/>
    <s v="Washougal"/>
    <s v="WA"/>
    <s v="720"/>
    <x v="1"/>
    <x v="1"/>
    <x v="3"/>
    <m/>
    <x v="0"/>
    <n v="573.51"/>
    <n v="37"/>
    <n v="1"/>
    <x v="0"/>
    <x v="0"/>
    <x v="6"/>
  </r>
  <r>
    <s v="3402767"/>
    <x v="1"/>
    <s v="Brighten Homes Inc(VJS)"/>
    <s v="2615 NW 147th Way"/>
    <s v="Vancouver"/>
    <s v="WA"/>
    <s v="720"/>
    <x v="1"/>
    <x v="1"/>
    <x v="3"/>
    <m/>
    <x v="0"/>
    <n v="572.36"/>
    <n v="27"/>
    <n v="1"/>
    <x v="0"/>
    <x v="0"/>
    <x v="6"/>
  </r>
  <r>
    <s v="3402771"/>
    <x v="1"/>
    <s v="Brighten Homes Inc(VJS)"/>
    <s v="2618 NW 147th Way"/>
    <s v="Vancouver"/>
    <s v="WA"/>
    <s v="720"/>
    <x v="1"/>
    <x v="1"/>
    <x v="3"/>
    <m/>
    <x v="0"/>
    <n v="572.36"/>
    <n v="27"/>
    <n v="1"/>
    <x v="0"/>
    <x v="0"/>
    <x v="6"/>
  </r>
  <r>
    <s v="3402795"/>
    <x v="1"/>
    <s v="Lennar Northwest Inc(KMM)"/>
    <s v="12503 NW 26th Ave"/>
    <s v="Vancouver"/>
    <s v="WA"/>
    <s v="720"/>
    <x v="1"/>
    <x v="1"/>
    <x v="3"/>
    <m/>
    <x v="0"/>
    <n v="572.92999999999995"/>
    <n v="32"/>
    <n v="1"/>
    <x v="0"/>
    <x v="0"/>
    <x v="6"/>
  </r>
  <r>
    <s v="3402800"/>
    <x v="1"/>
    <s v="Jeffries, Bonnie R(KMM)"/>
    <s v="11909 NW 17th Ave"/>
    <s v="Vancouver"/>
    <s v="WA"/>
    <s v="720"/>
    <x v="1"/>
    <x v="1"/>
    <x v="3"/>
    <m/>
    <x v="0"/>
    <n v="572.36"/>
    <n v="27"/>
    <n v="1"/>
    <x v="0"/>
    <x v="0"/>
    <x v="6"/>
  </r>
  <r>
    <s v="3402827"/>
    <x v="1"/>
    <s v="Manor Homes Washington Inc(KMM)"/>
    <s v="8620 NE 65th Cir"/>
    <s v="Vancouver"/>
    <s v="WA"/>
    <s v="720"/>
    <x v="1"/>
    <x v="1"/>
    <x v="3"/>
    <m/>
    <x v="0"/>
    <n v="623.78"/>
    <n v="97"/>
    <n v="1"/>
    <x v="0"/>
    <x v="0"/>
    <x v="6"/>
  </r>
  <r>
    <s v="3402832"/>
    <x v="1"/>
    <s v="Lennar Northwest Inc(KMM)"/>
    <s v="3435 P Cir"/>
    <s v="Washougal"/>
    <s v="WA"/>
    <s v="720"/>
    <x v="1"/>
    <x v="1"/>
    <x v="3"/>
    <m/>
    <x v="0"/>
    <n v="599.47"/>
    <n v="27"/>
    <n v="1"/>
    <x v="0"/>
    <x v="0"/>
    <x v="6"/>
  </r>
  <r>
    <s v="3402875"/>
    <x v="1"/>
    <s v="Summerplace Homes(LRR)"/>
    <s v="212 NW 24th St"/>
    <s v="Battle Ground"/>
    <s v="WA"/>
    <s v="720"/>
    <x v="1"/>
    <x v="1"/>
    <x v="3"/>
    <m/>
    <x v="0"/>
    <n v="540.25"/>
    <n v="32"/>
    <n v="1"/>
    <x v="0"/>
    <x v="0"/>
    <x v="6"/>
  </r>
  <r>
    <s v="3402876"/>
    <x v="1"/>
    <s v="Summerplace Homes(KMM)"/>
    <s v="114 NW 24th St"/>
    <s v="Battle Ground"/>
    <s v="WA"/>
    <s v="720"/>
    <x v="1"/>
    <x v="1"/>
    <x v="3"/>
    <m/>
    <x v="0"/>
    <n v="540.25"/>
    <n v="32"/>
    <n v="1"/>
    <x v="0"/>
    <x v="0"/>
    <x v="6"/>
  </r>
  <r>
    <s v="3402911"/>
    <x v="1"/>
    <s v="New Tradition Homes(KMM)"/>
    <s v="303 SW 9th St"/>
    <s v="Battle Ground"/>
    <s v="WA"/>
    <s v="720"/>
    <x v="1"/>
    <x v="1"/>
    <x v="3"/>
    <m/>
    <x v="0"/>
    <n v="572.92999999999995"/>
    <n v="32"/>
    <n v="1"/>
    <x v="0"/>
    <x v="0"/>
    <x v="6"/>
  </r>
  <r>
    <s v="3402983"/>
    <x v="1"/>
    <s v="Cascade West Development(VJS)"/>
    <s v="2011 NW Larkspur St"/>
    <s v="Camas"/>
    <s v="WA"/>
    <s v="720"/>
    <x v="1"/>
    <x v="1"/>
    <x v="3"/>
    <m/>
    <x v="0"/>
    <n v="572.77"/>
    <n v="32"/>
    <n v="1"/>
    <x v="0"/>
    <x v="0"/>
    <x v="6"/>
  </r>
  <r>
    <s v="3403026"/>
    <x v="1"/>
    <s v="Tuscany Homes LLC(KMM)"/>
    <s v="4606 NE 93rd St"/>
    <s v="Vancouver"/>
    <s v="WA"/>
    <s v="720"/>
    <x v="1"/>
    <x v="1"/>
    <x v="3"/>
    <m/>
    <x v="0"/>
    <n v="573.35"/>
    <n v="37"/>
    <n v="1"/>
    <x v="0"/>
    <x v="0"/>
    <x v="6"/>
  </r>
  <r>
    <s v="3403027"/>
    <x v="1"/>
    <s v="Tuscany Homes LLC(KMM)"/>
    <s v="4602 NE 93rd St"/>
    <s v="Vancouver"/>
    <s v="WA"/>
    <s v="720"/>
    <x v="1"/>
    <x v="1"/>
    <x v="3"/>
    <m/>
    <x v="0"/>
    <n v="573.35"/>
    <n v="37"/>
    <n v="1"/>
    <x v="0"/>
    <x v="0"/>
    <x v="6"/>
  </r>
  <r>
    <s v="3403061"/>
    <x v="1"/>
    <s v="Revin Construction Inc(KMM)"/>
    <s v="5310 NE 77th Cir"/>
    <s v="Vancouver"/>
    <s v="WA"/>
    <s v="720"/>
    <x v="1"/>
    <x v="1"/>
    <x v="3"/>
    <m/>
    <x v="0"/>
    <n v="573.91999999999996"/>
    <n v="42"/>
    <n v="1"/>
    <x v="0"/>
    <x v="0"/>
    <x v="6"/>
  </r>
  <r>
    <s v="3403068"/>
    <x v="1"/>
    <s v="Manor Homes Washington Inc(VJS)"/>
    <s v="17404 NE 31st Ave"/>
    <s v="Vancouver"/>
    <s v="WA"/>
    <s v="720"/>
    <x v="1"/>
    <x v="1"/>
    <x v="3"/>
    <m/>
    <x v="0"/>
    <n v="572.77"/>
    <n v="32"/>
    <n v="1"/>
    <x v="0"/>
    <x v="0"/>
    <x v="6"/>
  </r>
  <r>
    <s v="3403102"/>
    <x v="1"/>
    <s v="Covington Manor InvestmentsLLC(KMM)"/>
    <s v="9805 NE 75th Cir"/>
    <s v="Vancouver"/>
    <s v="WA"/>
    <s v="720"/>
    <x v="1"/>
    <x v="1"/>
    <x v="3"/>
    <m/>
    <x v="0"/>
    <n v="572.77"/>
    <n v="32"/>
    <n v="1"/>
    <x v="0"/>
    <x v="0"/>
    <x v="6"/>
  </r>
  <r>
    <s v="3403103"/>
    <x v="1"/>
    <s v="Covington Manor InvestmentsLLC(KMM)"/>
    <s v="9807 NE 75th Cir"/>
    <s v="Vancouver"/>
    <s v="WA"/>
    <s v="720"/>
    <x v="1"/>
    <x v="1"/>
    <x v="3"/>
    <m/>
    <x v="0"/>
    <n v="572.77"/>
    <n v="32"/>
    <n v="1"/>
    <x v="0"/>
    <x v="0"/>
    <x v="6"/>
  </r>
  <r>
    <s v="3403106"/>
    <x v="1"/>
    <s v="Covington Manor InvestmentsLLC(KMM)"/>
    <s v="9809 NE 75th Cir"/>
    <s v="Vancouver"/>
    <s v="WA"/>
    <s v="720"/>
    <x v="1"/>
    <x v="1"/>
    <x v="3"/>
    <m/>
    <x v="0"/>
    <n v="572.77"/>
    <n v="32"/>
    <n v="1"/>
    <x v="0"/>
    <x v="0"/>
    <x v="6"/>
  </r>
  <r>
    <s v="3403116"/>
    <x v="1"/>
    <s v="Universal Construction Inc(VJS)"/>
    <s v="2619 NW 147th Way"/>
    <s v="Vancouver"/>
    <s v="WA"/>
    <s v="720"/>
    <x v="1"/>
    <x v="1"/>
    <x v="3"/>
    <m/>
    <x v="0"/>
    <n v="572.20000000000005"/>
    <n v="27"/>
    <n v="1"/>
    <x v="0"/>
    <x v="0"/>
    <x v="6"/>
  </r>
  <r>
    <s v="3403117"/>
    <x v="1"/>
    <s v="Universal Construction Inc(VJS)"/>
    <s v="2614 NW 147th Way"/>
    <s v="Vancouver"/>
    <s v="WA"/>
    <s v="720"/>
    <x v="1"/>
    <x v="1"/>
    <x v="3"/>
    <m/>
    <x v="0"/>
    <n v="572.20000000000005"/>
    <n v="27"/>
    <n v="1"/>
    <x v="0"/>
    <x v="0"/>
    <x v="6"/>
  </r>
  <r>
    <s v="3403118"/>
    <x v="1"/>
    <s v="Universal Construction Inc(VJS)"/>
    <s v="2611 NW 147th Way"/>
    <s v="Vancouver"/>
    <s v="WA"/>
    <s v="720"/>
    <x v="1"/>
    <x v="1"/>
    <x v="3"/>
    <m/>
    <x v="0"/>
    <n v="572.20000000000005"/>
    <n v="27"/>
    <n v="1"/>
    <x v="0"/>
    <x v="0"/>
    <x v="6"/>
  </r>
  <r>
    <s v="3403130"/>
    <x v="1"/>
    <s v="Quail Construction LLC(KMM)"/>
    <s v="4104 SE 159th Ct"/>
    <s v="Vancouver"/>
    <s v="WA"/>
    <s v="720"/>
    <x v="1"/>
    <x v="1"/>
    <x v="3"/>
    <m/>
    <x v="0"/>
    <n v="572.52"/>
    <n v="77"/>
    <n v="1"/>
    <x v="0"/>
    <x v="0"/>
    <x v="6"/>
  </r>
  <r>
    <s v="3403143"/>
    <x v="1"/>
    <s v="Cascade West Development(VJS)"/>
    <s v="1727 NW Larkspur St"/>
    <s v="Camas"/>
    <s v="WA"/>
    <s v="720"/>
    <x v="1"/>
    <x v="1"/>
    <x v="3"/>
    <m/>
    <x v="0"/>
    <n v="572.77"/>
    <n v="32"/>
    <n v="1"/>
    <x v="0"/>
    <x v="0"/>
    <x v="6"/>
  </r>
  <r>
    <s v="3403188"/>
    <x v="1"/>
    <s v="New Tradition Homes(KMM)"/>
    <s v="16610 NE 27th Ave"/>
    <s v="Ridgefield"/>
    <s v="WA"/>
    <s v="720"/>
    <x v="1"/>
    <x v="1"/>
    <x v="3"/>
    <m/>
    <x v="0"/>
    <n v="572.77"/>
    <n v="32"/>
    <n v="1"/>
    <x v="0"/>
    <x v="0"/>
    <x v="6"/>
  </r>
  <r>
    <s v="3403189"/>
    <x v="1"/>
    <s v="Pacific Lifestyle Homes(MRE)"/>
    <s v="14202 NW 55th Way"/>
    <s v="Vancouver"/>
    <s v="WA"/>
    <s v="720"/>
    <x v="1"/>
    <x v="1"/>
    <x v="3"/>
    <m/>
    <x v="0"/>
    <n v="600.45000000000005"/>
    <n v="37"/>
    <n v="1"/>
    <x v="0"/>
    <x v="0"/>
    <x v="6"/>
  </r>
  <r>
    <s v="3403201"/>
    <x v="1"/>
    <s v="Pacific Lifestyle Homes(VJS)"/>
    <s v="14101 NW 56th Ave"/>
    <s v="Vancouver"/>
    <s v="WA"/>
    <s v="720"/>
    <x v="1"/>
    <x v="1"/>
    <x v="3"/>
    <m/>
    <x v="0"/>
    <n v="598.95000000000005"/>
    <n v="24"/>
    <n v="1"/>
    <x v="0"/>
    <x v="0"/>
    <x v="6"/>
  </r>
  <r>
    <s v="3403310"/>
    <x v="1"/>
    <s v="Holt Homes(VJS)"/>
    <s v="1906 S Sevier Rd"/>
    <s v="Ridgefield"/>
    <s v="WA"/>
    <s v="720"/>
    <x v="1"/>
    <x v="1"/>
    <x v="3"/>
    <m/>
    <x v="0"/>
    <n v="572.89"/>
    <n v="33"/>
    <n v="1"/>
    <x v="0"/>
    <x v="0"/>
    <x v="6"/>
  </r>
  <r>
    <s v="3403393"/>
    <x v="1"/>
    <s v="New Tradition Homes(KMM)"/>
    <s v="14804 NE 97th Cir"/>
    <s v="Vancouver"/>
    <s v="WA"/>
    <s v="720"/>
    <x v="1"/>
    <x v="1"/>
    <x v="3"/>
    <m/>
    <x v="0"/>
    <n v="572.77"/>
    <n v="32"/>
    <n v="1"/>
    <x v="0"/>
    <x v="0"/>
    <x v="6"/>
  </r>
  <r>
    <s v="3403435"/>
    <x v="1"/>
    <s v="Manor Homes Washington Inc(VJS)"/>
    <s v="13027 NE 26th St"/>
    <s v="Vancouver"/>
    <s v="WA"/>
    <s v="720"/>
    <x v="1"/>
    <x v="1"/>
    <x v="3"/>
    <m/>
    <x v="0"/>
    <n v="574.5"/>
    <n v="47"/>
    <n v="1"/>
    <x v="0"/>
    <x v="0"/>
    <x v="6"/>
  </r>
  <r>
    <s v="3403436"/>
    <x v="1"/>
    <s v="Manor Homes Washington Inc(VJS)"/>
    <s v="13023 NE 26th St"/>
    <s v="Vancouver"/>
    <s v="WA"/>
    <s v="720"/>
    <x v="1"/>
    <x v="1"/>
    <x v="3"/>
    <m/>
    <x v="0"/>
    <n v="574.5"/>
    <n v="47"/>
    <n v="1"/>
    <x v="0"/>
    <x v="0"/>
    <x v="6"/>
  </r>
  <r>
    <s v="3403489"/>
    <x v="1"/>
    <s v="D R Horton Inc Portland(KMM)"/>
    <s v="7705 NE 19th Way"/>
    <s v="Vancouver"/>
    <s v="WA"/>
    <s v="720"/>
    <x v="1"/>
    <x v="1"/>
    <x v="3"/>
    <m/>
    <x v="0"/>
    <n v="572.08000000000004"/>
    <n v="26"/>
    <n v="1"/>
    <x v="0"/>
    <x v="0"/>
    <x v="6"/>
  </r>
  <r>
    <s v="3403490"/>
    <x v="1"/>
    <s v="D R Horton Inc Portland(KMM)"/>
    <s v="7711 NE 19th Way"/>
    <s v="Vancouver"/>
    <s v="WA"/>
    <s v="720"/>
    <x v="1"/>
    <x v="1"/>
    <x v="3"/>
    <m/>
    <x v="0"/>
    <n v="599.64"/>
    <n v="30"/>
    <n v="1"/>
    <x v="0"/>
    <x v="0"/>
    <x v="6"/>
  </r>
  <r>
    <s v="3403491"/>
    <x v="1"/>
    <s v="D R Horton Inc Portland(KMM)"/>
    <s v="7715 NE 19th Way"/>
    <s v="Vancouver"/>
    <s v="WA"/>
    <s v="720"/>
    <x v="1"/>
    <x v="1"/>
    <x v="3"/>
    <m/>
    <x v="0"/>
    <n v="599.87"/>
    <n v="32"/>
    <n v="1"/>
    <x v="0"/>
    <x v="0"/>
    <x v="6"/>
  </r>
  <r>
    <s v="3403518"/>
    <x v="1"/>
    <s v="D R Horton Inc Portland(KMM)"/>
    <s v="1814 NE 77th Ct"/>
    <s v="Vancouver"/>
    <s v="WA"/>
    <s v="720"/>
    <x v="1"/>
    <x v="1"/>
    <x v="3"/>
    <m/>
    <x v="0"/>
    <n v="599.64"/>
    <n v="30"/>
    <n v="1"/>
    <x v="0"/>
    <x v="0"/>
    <x v="6"/>
  </r>
  <r>
    <s v="3403549"/>
    <x v="1"/>
    <s v="Lennar Northwest Inc(VJS)"/>
    <s v="3650 Q St"/>
    <s v="Washougal"/>
    <s v="WA"/>
    <s v="720"/>
    <x v="1"/>
    <x v="1"/>
    <x v="3"/>
    <m/>
    <x v="0"/>
    <n v="572.20000000000005"/>
    <n v="27"/>
    <n v="1"/>
    <x v="0"/>
    <x v="0"/>
    <x v="6"/>
  </r>
  <r>
    <s v="3403551"/>
    <x v="1"/>
    <s v="Lennar Northwest Inc(VJS)"/>
    <s v="3532 P St"/>
    <s v="Washougal"/>
    <s v="WA"/>
    <s v="720"/>
    <x v="1"/>
    <x v="1"/>
    <x v="3"/>
    <m/>
    <x v="0"/>
    <n v="599.29999999999995"/>
    <n v="27"/>
    <n v="1"/>
    <x v="0"/>
    <x v="0"/>
    <x v="6"/>
  </r>
  <r>
    <s v="3403560"/>
    <x v="1"/>
    <s v="Cascade West Development(VJS)"/>
    <s v="2206 NW Maryland St"/>
    <s v="Camas"/>
    <s v="WA"/>
    <s v="720"/>
    <x v="1"/>
    <x v="1"/>
    <x v="3"/>
    <m/>
    <x v="0"/>
    <n v="572.91"/>
    <n v="32"/>
    <n v="1"/>
    <x v="0"/>
    <x v="0"/>
    <x v="6"/>
  </r>
  <r>
    <s v="3403662"/>
    <x v="1"/>
    <s v="New Tradition Homes(VJS)"/>
    <s v="10412 NE 153rd Ave"/>
    <s v="Vancouver"/>
    <s v="WA"/>
    <s v="720"/>
    <x v="1"/>
    <x v="1"/>
    <x v="3"/>
    <m/>
    <x v="0"/>
    <n v="572.77"/>
    <n v="32"/>
    <n v="1"/>
    <x v="0"/>
    <x v="0"/>
    <x v="6"/>
  </r>
  <r>
    <s v="3403714"/>
    <x v="1"/>
    <s v="Bella Villa Homes Corporation(KMM)"/>
    <s v="13004 NE 44th Ave"/>
    <s v="Vancouver"/>
    <s v="WA"/>
    <s v="720"/>
    <x v="1"/>
    <x v="1"/>
    <x v="3"/>
    <m/>
    <x v="0"/>
    <n v="569.1"/>
    <m/>
    <n v="1"/>
    <x v="0"/>
    <x v="1"/>
    <x v="6"/>
  </r>
  <r>
    <s v="3403715"/>
    <x v="1"/>
    <s v="PRK Construction(VJS)"/>
    <s v="4117 NE 107th St"/>
    <s v="Vancouver"/>
    <s v="WA"/>
    <s v="720"/>
    <x v="1"/>
    <x v="1"/>
    <x v="3"/>
    <m/>
    <x v="0"/>
    <n v="600.6"/>
    <n v="37"/>
    <n v="1"/>
    <x v="0"/>
    <x v="0"/>
    <x v="6"/>
  </r>
  <r>
    <s v="3403716"/>
    <x v="1"/>
    <s v="Bella Villa Homes Corporation(KMM)"/>
    <s v="13000 NE 44th Ave"/>
    <s v="Vancouver"/>
    <s v="WA"/>
    <s v="720"/>
    <x v="1"/>
    <x v="1"/>
    <x v="3"/>
    <m/>
    <x v="0"/>
    <n v="596.20000000000005"/>
    <m/>
    <n v="1"/>
    <x v="0"/>
    <x v="1"/>
    <x v="6"/>
  </r>
  <r>
    <s v="3403744"/>
    <x v="1"/>
    <s v="Manor Homes Washington Inc(KMM)"/>
    <s v="17408 NE 30th Ct"/>
    <s v="Ridgefield"/>
    <s v="WA"/>
    <s v="720"/>
    <x v="1"/>
    <x v="1"/>
    <x v="3"/>
    <m/>
    <x v="0"/>
    <n v="572.77"/>
    <n v="32"/>
    <n v="1"/>
    <x v="0"/>
    <x v="0"/>
    <x v="6"/>
  </r>
  <r>
    <s v="3403745"/>
    <x v="1"/>
    <s v="Manor Homes Washington Inc(KMM)"/>
    <s v="17404 NE 30th Ct"/>
    <s v="Ridgefield"/>
    <s v="WA"/>
    <s v="720"/>
    <x v="1"/>
    <x v="1"/>
    <x v="3"/>
    <m/>
    <x v="0"/>
    <n v="572.77"/>
    <n v="32"/>
    <n v="1"/>
    <x v="0"/>
    <x v="0"/>
    <x v="6"/>
  </r>
  <r>
    <s v="3403747"/>
    <x v="1"/>
    <s v="Manor Homes Washington Inc(VJS)"/>
    <s v="2625 NE 87th Ave"/>
    <s v="Vancouver"/>
    <s v="WA"/>
    <s v="720"/>
    <x v="1"/>
    <x v="1"/>
    <x v="3"/>
    <m/>
    <x v="0"/>
    <n v="599.45000000000005"/>
    <n v="27"/>
    <n v="1"/>
    <x v="0"/>
    <x v="0"/>
    <x v="6"/>
  </r>
  <r>
    <s v="3403768"/>
    <x v="1"/>
    <s v="Universal Construction Inc(VJS)"/>
    <s v="14606 NW 27th Ave"/>
    <s v="Vancouver"/>
    <s v="WA"/>
    <s v="720"/>
    <x v="1"/>
    <x v="1"/>
    <x v="3"/>
    <m/>
    <x v="0"/>
    <n v="572.77"/>
    <n v="32"/>
    <n v="1"/>
    <x v="0"/>
    <x v="0"/>
    <x v="6"/>
  </r>
  <r>
    <s v="3403829"/>
    <x v="1"/>
    <s v="Lennar Northwest Inc(MRE)"/>
    <s v="1322 NW 43rd Ave"/>
    <s v="Camas"/>
    <s v="WA"/>
    <s v="720"/>
    <x v="1"/>
    <x v="1"/>
    <x v="3"/>
    <m/>
    <x v="0"/>
    <n v="599.33000000000004"/>
    <n v="26"/>
    <n v="1"/>
    <x v="0"/>
    <x v="0"/>
    <x v="6"/>
  </r>
  <r>
    <s v="3403831"/>
    <x v="1"/>
    <s v="Lennar Northwest Inc(MRE)"/>
    <s v="1120 NW 43rd Ave"/>
    <s v="Camas"/>
    <s v="WA"/>
    <s v="720"/>
    <x v="1"/>
    <x v="1"/>
    <x v="3"/>
    <m/>
    <x v="0"/>
    <n v="599.33000000000004"/>
    <n v="26"/>
    <n v="1"/>
    <x v="0"/>
    <x v="0"/>
    <x v="6"/>
  </r>
  <r>
    <s v="3403832"/>
    <x v="1"/>
    <s v="Lennar Northwest Inc(MRE)"/>
    <s v="1100 NW 43rd Ave"/>
    <s v="Camas"/>
    <s v="WA"/>
    <s v="720"/>
    <x v="1"/>
    <x v="1"/>
    <x v="3"/>
    <m/>
    <x v="0"/>
    <n v="599.33000000000004"/>
    <n v="26"/>
    <n v="1"/>
    <x v="0"/>
    <x v="0"/>
    <x v="6"/>
  </r>
  <r>
    <s v="3403844"/>
    <x v="1"/>
    <s v="Revin Construction Inc(VJS)"/>
    <s v="5320 NE 77th Cir"/>
    <s v="Vancouver"/>
    <s v="WA"/>
    <s v="720"/>
    <x v="1"/>
    <x v="1"/>
    <x v="3"/>
    <m/>
    <x v="0"/>
    <n v="572.34"/>
    <n v="27"/>
    <n v="1"/>
    <x v="0"/>
    <x v="0"/>
    <x v="6"/>
  </r>
  <r>
    <s v="3403860"/>
    <x v="1"/>
    <s v="Urban NW Custom Homes Inc.(VJS)"/>
    <s v="3612 NW 122nd St"/>
    <s v="Vancouver"/>
    <s v="WA"/>
    <s v="720"/>
    <x v="1"/>
    <x v="1"/>
    <x v="3"/>
    <m/>
    <x v="0"/>
    <n v="571.77"/>
    <n v="22"/>
    <n v="1"/>
    <x v="0"/>
    <x v="0"/>
    <x v="6"/>
  </r>
  <r>
    <s v="3403864"/>
    <x v="1"/>
    <s v="Urban NW Custom Homes Inc.(VJS)"/>
    <s v="3616 NW 122nd St"/>
    <s v="Vancouver"/>
    <s v="WA"/>
    <s v="720"/>
    <x v="1"/>
    <x v="1"/>
    <x v="3"/>
    <m/>
    <x v="0"/>
    <n v="571.77"/>
    <n v="22"/>
    <n v="1"/>
    <x v="0"/>
    <x v="0"/>
    <x v="6"/>
  </r>
  <r>
    <s v="3403886"/>
    <x v="1"/>
    <s v="Stone Bridge Homes NW LLC(KMM)"/>
    <s v="3110 NE 174th St"/>
    <s v="Ridgefield"/>
    <s v="WA"/>
    <s v="720"/>
    <x v="1"/>
    <x v="1"/>
    <x v="3"/>
    <m/>
    <x v="0"/>
    <n v="601.02"/>
    <n v="42"/>
    <n v="1"/>
    <x v="0"/>
    <x v="0"/>
    <x v="6"/>
  </r>
  <r>
    <s v="3403925"/>
    <x v="1"/>
    <s v="Modern NW Inc(KMM)"/>
    <s v="722 NW Valley St"/>
    <s v="Camas"/>
    <s v="WA"/>
    <s v="720"/>
    <x v="1"/>
    <x v="1"/>
    <x v="3"/>
    <m/>
    <x v="0"/>
    <n v="574.64"/>
    <n v="47"/>
    <n v="1"/>
    <x v="0"/>
    <x v="0"/>
    <x v="6"/>
  </r>
  <r>
    <s v="3403927"/>
    <x v="1"/>
    <s v="Drokin, Andrey I(VJS)"/>
    <s v="6410 NE 86th Ave"/>
    <s v="Vancouver"/>
    <s v="WA"/>
    <s v="720"/>
    <x v="1"/>
    <x v="1"/>
    <x v="3"/>
    <m/>
    <x v="0"/>
    <n v="572.57000000000005"/>
    <n v="29"/>
    <n v="1"/>
    <x v="0"/>
    <x v="0"/>
    <x v="4"/>
  </r>
  <r>
    <s v="3403929"/>
    <x v="1"/>
    <s v="Drokin, Andrey I(VJS)"/>
    <s v="6408 NE 86th Ave"/>
    <s v="Vancouver"/>
    <s v="WA"/>
    <s v="720"/>
    <x v="1"/>
    <x v="1"/>
    <x v="3"/>
    <m/>
    <x v="0"/>
    <n v="572.57000000000005"/>
    <n v="29"/>
    <n v="1"/>
    <x v="0"/>
    <x v="0"/>
    <x v="4"/>
  </r>
  <r>
    <s v="3403944"/>
    <x v="1"/>
    <s v="Bella Villa Homes Corporation(KMM)"/>
    <s v="8403 SE 17th Cir"/>
    <s v="Vancouver"/>
    <s v="WA"/>
    <s v="720"/>
    <x v="1"/>
    <x v="1"/>
    <x v="3"/>
    <m/>
    <x v="0"/>
    <n v="574.64"/>
    <n v="47"/>
    <n v="1"/>
    <x v="0"/>
    <x v="0"/>
    <x v="6"/>
  </r>
  <r>
    <s v="3403953"/>
    <x v="1"/>
    <s v="Kingston Homes LLC(KMM)"/>
    <s v="10500 NE 153rd Ave"/>
    <s v="Vancouver"/>
    <s v="WA"/>
    <s v="720"/>
    <x v="1"/>
    <x v="1"/>
    <x v="3"/>
    <m/>
    <x v="0"/>
    <n v="572.91"/>
    <n v="32"/>
    <n v="1"/>
    <x v="0"/>
    <x v="0"/>
    <x v="6"/>
  </r>
  <r>
    <s v="3403967"/>
    <x v="1"/>
    <s v="New Tradition Homes(KMM)"/>
    <s v="9706 NE 149th Ave"/>
    <s v="Vancouver"/>
    <s v="WA"/>
    <s v="720"/>
    <x v="1"/>
    <x v="1"/>
    <x v="3"/>
    <m/>
    <x v="0"/>
    <n v="572.91"/>
    <n v="32"/>
    <n v="1"/>
    <x v="0"/>
    <x v="0"/>
    <x v="6"/>
  </r>
  <r>
    <s v="3404066"/>
    <x v="1"/>
    <s v="Cascade West Development(CJH)"/>
    <s v="3616 SE 142nd Ct"/>
    <s v="Vancouver"/>
    <s v="WA"/>
    <s v="720"/>
    <x v="1"/>
    <x v="1"/>
    <x v="3"/>
    <m/>
    <x v="0"/>
    <n v="572.91"/>
    <n v="32"/>
    <n v="1"/>
    <x v="0"/>
    <x v="0"/>
    <x v="6"/>
  </r>
  <r>
    <s v="3404106"/>
    <x v="1"/>
    <s v="Bella Villa Homes Corporation(KMM)"/>
    <s v="13012 NW 49th Ave"/>
    <s v="Vancouver"/>
    <s v="WA"/>
    <s v="720"/>
    <x v="1"/>
    <x v="1"/>
    <x v="3"/>
    <m/>
    <x v="0"/>
    <n v="572.34"/>
    <n v="27"/>
    <n v="1"/>
    <x v="0"/>
    <x v="0"/>
    <x v="6"/>
  </r>
  <r>
    <s v="3404107"/>
    <x v="1"/>
    <s v="Bella Villa Homes Corporation(KMM)"/>
    <s v="12816 NW 50th Ave"/>
    <s v="Vancouver"/>
    <s v="WA"/>
    <s v="720"/>
    <x v="1"/>
    <x v="1"/>
    <x v="3"/>
    <m/>
    <x v="0"/>
    <n v="572.34"/>
    <n v="27"/>
    <n v="1"/>
    <x v="0"/>
    <x v="0"/>
    <x v="6"/>
  </r>
  <r>
    <s v="3404257"/>
    <x v="1"/>
    <s v="Aho Construction(CJH)"/>
    <s v="6604 NE 56th Ave"/>
    <s v="Vancouver"/>
    <s v="WA"/>
    <s v="720"/>
    <x v="1"/>
    <x v="1"/>
    <x v="3"/>
    <m/>
    <x v="0"/>
    <n v="571.97"/>
    <n v="25"/>
    <n v="1"/>
    <x v="0"/>
    <x v="0"/>
    <x v="6"/>
  </r>
  <r>
    <s v="3404268"/>
    <x v="1"/>
    <s v="Manor Homes Washington Inc(CJH)"/>
    <s v="17415 NE 31st Ave"/>
    <s v="Vancouver"/>
    <s v="WA"/>
    <s v="720"/>
    <x v="1"/>
    <x v="1"/>
    <x v="3"/>
    <m/>
    <x v="0"/>
    <n v="573.91999999999996"/>
    <n v="42"/>
    <n v="1"/>
    <x v="0"/>
    <x v="0"/>
    <x v="6"/>
  </r>
  <r>
    <s v="3404303"/>
    <x v="1"/>
    <s v="Jeffries, Bonnie R(MRE)"/>
    <s v="4102 N 5th Way"/>
    <s v="Ridgefield"/>
    <s v="WA"/>
    <s v="720"/>
    <x v="1"/>
    <x v="1"/>
    <x v="3"/>
    <m/>
    <x v="0"/>
    <n v="571.63"/>
    <n v="22"/>
    <n v="1"/>
    <x v="0"/>
    <x v="0"/>
    <x v="6"/>
  </r>
  <r>
    <s v="3404305"/>
    <x v="1"/>
    <s v="Hiller, Terry A(KMM)"/>
    <s v="12506 NW 31st Ave"/>
    <s v="Vancouver"/>
    <s v="WA"/>
    <s v="720"/>
    <x v="1"/>
    <x v="1"/>
    <x v="3"/>
    <m/>
    <x v="0"/>
    <n v="572.20000000000005"/>
    <n v="27"/>
    <n v="1"/>
    <x v="0"/>
    <x v="0"/>
    <x v="4"/>
  </r>
  <r>
    <s v="3404314"/>
    <x v="1"/>
    <s v="J Buhman Construction(MRE)"/>
    <s v="681 W U St"/>
    <s v="Washougal"/>
    <s v="WA"/>
    <s v="720"/>
    <x v="1"/>
    <x v="1"/>
    <x v="3"/>
    <m/>
    <x v="0"/>
    <n v="571.63"/>
    <n v="22"/>
    <n v="1"/>
    <x v="0"/>
    <x v="0"/>
    <x v="6"/>
  </r>
  <r>
    <s v="3404316"/>
    <x v="1"/>
    <s v="J Buhman Construction(MRE)"/>
    <s v="671 W U St"/>
    <s v="Washougal"/>
    <s v="WA"/>
    <s v="720"/>
    <x v="1"/>
    <x v="1"/>
    <x v="3"/>
    <m/>
    <x v="0"/>
    <n v="571.63"/>
    <n v="22"/>
    <n v="1"/>
    <x v="0"/>
    <x v="0"/>
    <x v="6"/>
  </r>
  <r>
    <s v="3404397"/>
    <x v="1"/>
    <s v="Schrubbe, Sarah C(KMM)"/>
    <s v="105 NE 17th St"/>
    <s v="Battle Ground"/>
    <s v="WA"/>
    <s v="720"/>
    <x v="1"/>
    <x v="1"/>
    <x v="3"/>
    <m/>
    <x v="0"/>
    <n v="572.20000000000005"/>
    <n v="27"/>
    <n v="1"/>
    <x v="0"/>
    <x v="0"/>
    <x v="4"/>
  </r>
  <r>
    <s v="3404402"/>
    <x v="1"/>
    <s v="Westar Quality Homes Inc(KMM)"/>
    <s v="2004 NW 7th Ave"/>
    <s v="Camas"/>
    <s v="WA"/>
    <s v="720"/>
    <x v="1"/>
    <x v="1"/>
    <x v="3"/>
    <m/>
    <x v="0"/>
    <n v="599.29999999999995"/>
    <n v="27"/>
    <n v="1"/>
    <x v="0"/>
    <x v="0"/>
    <x v="6"/>
  </r>
  <r>
    <s v="3404403"/>
    <x v="1"/>
    <s v="Westar Quality Homes Inc(KMM)"/>
    <s v="2016 NW 7th Ave"/>
    <s v="Camas"/>
    <s v="WA"/>
    <s v="720"/>
    <x v="1"/>
    <x v="1"/>
    <x v="3"/>
    <m/>
    <x v="0"/>
    <n v="572.42999999999995"/>
    <n v="29"/>
    <n v="1"/>
    <x v="0"/>
    <x v="0"/>
    <x v="6"/>
  </r>
  <r>
    <s v="3404454"/>
    <x v="1"/>
    <s v="Lennar Northwest Inc(VJS)"/>
    <s v="3547 NE Verbena Ct"/>
    <s v="Camas"/>
    <s v="WA"/>
    <s v="720"/>
    <x v="1"/>
    <x v="1"/>
    <x v="3"/>
    <m/>
    <x v="0"/>
    <n v="599.87"/>
    <n v="32"/>
    <n v="1"/>
    <x v="0"/>
    <x v="0"/>
    <x v="6"/>
  </r>
  <r>
    <s v="3404455"/>
    <x v="1"/>
    <s v="Lennar Northwest Inc(VJS)"/>
    <s v="3546 NE Verbena Ct"/>
    <s v="Camas"/>
    <s v="WA"/>
    <s v="720"/>
    <x v="1"/>
    <x v="1"/>
    <x v="3"/>
    <m/>
    <x v="0"/>
    <n v="601.6"/>
    <n v="47"/>
    <n v="1"/>
    <x v="0"/>
    <x v="0"/>
    <x v="6"/>
  </r>
  <r>
    <s v="3404493"/>
    <x v="1"/>
    <s v="Lennar Northwest Inc(VJS)"/>
    <s v="2508 NW 125th St"/>
    <s v="Vancouver"/>
    <s v="WA"/>
    <s v="720"/>
    <x v="1"/>
    <x v="1"/>
    <x v="3"/>
    <m/>
    <x v="0"/>
    <n v="575.07000000000005"/>
    <n v="52"/>
    <n v="1"/>
    <x v="0"/>
    <x v="0"/>
    <x v="6"/>
  </r>
  <r>
    <s v="3404494"/>
    <x v="1"/>
    <s v="Lennar Northwest Inc(VJS)"/>
    <s v="2504 NW 125th St"/>
    <s v="Vancouver"/>
    <s v="WA"/>
    <s v="720"/>
    <x v="1"/>
    <x v="1"/>
    <x v="3"/>
    <m/>
    <x v="0"/>
    <n v="571.63"/>
    <n v="22"/>
    <n v="1"/>
    <x v="0"/>
    <x v="0"/>
    <x v="6"/>
  </r>
  <r>
    <s v="3404933"/>
    <x v="1"/>
    <s v="Lennar Northwest Inc(C5C)"/>
    <s v="2116 NE 38th Cir"/>
    <s v="Camas"/>
    <s v="WA"/>
    <s v="720"/>
    <x v="1"/>
    <x v="1"/>
    <x v="3"/>
    <m/>
    <x v="0"/>
    <n v="572.20000000000005"/>
    <n v="27"/>
    <n v="1"/>
    <x v="0"/>
    <x v="0"/>
    <x v="6"/>
  </r>
  <r>
    <s v="3404934"/>
    <x v="1"/>
    <s v="Lennar Northwest Inc(C5C)"/>
    <s v="2124 NE 38th Cir"/>
    <s v="Camas"/>
    <s v="WA"/>
    <s v="720"/>
    <x v="1"/>
    <x v="1"/>
    <x v="3"/>
    <m/>
    <x v="0"/>
    <n v="572.77"/>
    <n v="32"/>
    <n v="1"/>
    <x v="0"/>
    <x v="0"/>
    <x v="6"/>
  </r>
  <r>
    <s v="3405031"/>
    <x v="1"/>
    <s v="Hendrickson, Scott(KMM)"/>
    <s v="11326 NE 187th Cir"/>
    <s v="Battle Ground"/>
    <s v="WA"/>
    <s v="720"/>
    <x v="1"/>
    <x v="1"/>
    <x v="3"/>
    <m/>
    <x v="0"/>
    <n v="600.45000000000005"/>
    <n v="37"/>
    <n v="1"/>
    <x v="0"/>
    <x v="0"/>
    <x v="6"/>
  </r>
  <r>
    <s v="3405033"/>
    <x v="1"/>
    <s v="Wise, Ben T(MRE)"/>
    <s v="10100 NE 178th St"/>
    <s v="Battle Ground"/>
    <s v="WA"/>
    <s v="720"/>
    <x v="1"/>
    <x v="1"/>
    <x v="3"/>
    <m/>
    <x v="0"/>
    <n v="577.36"/>
    <n v="72"/>
    <n v="1"/>
    <x v="0"/>
    <x v="0"/>
    <x v="4"/>
  </r>
  <r>
    <s v="3405048"/>
    <x v="1"/>
    <s v="Waverly Homes Inc(C5C)"/>
    <s v="3005 NE 169th Way"/>
    <s v="Ridgefield"/>
    <s v="WA"/>
    <s v="720"/>
    <x v="1"/>
    <x v="1"/>
    <x v="3"/>
    <m/>
    <x v="0"/>
    <n v="572.20000000000005"/>
    <n v="27"/>
    <n v="1"/>
    <x v="0"/>
    <x v="0"/>
    <x v="6"/>
  </r>
  <r>
    <s v="3405082"/>
    <x v="1"/>
    <s v="Lennar Northwest Inc(KMM)"/>
    <s v="264 N Green Gables Lp"/>
    <s v="Ridgefield"/>
    <s v="WA"/>
    <s v="720"/>
    <x v="1"/>
    <x v="1"/>
    <x v="3"/>
    <m/>
    <x v="0"/>
    <n v="572.77"/>
    <n v="32"/>
    <n v="1"/>
    <x v="0"/>
    <x v="0"/>
    <x v="6"/>
  </r>
  <r>
    <s v="3405084"/>
    <x v="1"/>
    <s v="New Tradition Homes(MRE)"/>
    <s v="2714 NE 167th Ct"/>
    <s v="Ridgefield"/>
    <s v="WA"/>
    <s v="720"/>
    <x v="1"/>
    <x v="1"/>
    <x v="3"/>
    <m/>
    <x v="0"/>
    <n v="572.77"/>
    <n v="32"/>
    <n v="1"/>
    <x v="0"/>
    <x v="0"/>
    <x v="6"/>
  </r>
  <r>
    <s v="3405090"/>
    <x v="1"/>
    <s v="Lennar Northwest Inc(KMM)"/>
    <s v="3551 N 1st St"/>
    <s v="Ridgefield"/>
    <s v="WA"/>
    <s v="720"/>
    <x v="1"/>
    <x v="1"/>
    <x v="3"/>
    <m/>
    <x v="0"/>
    <n v="1172.2"/>
    <n v="27"/>
    <n v="1"/>
    <x v="0"/>
    <x v="0"/>
    <x v="6"/>
  </r>
  <r>
    <s v="3405127"/>
    <x v="1"/>
    <s v="Aho Construction(KMM)"/>
    <s v="5206 NE 66th Dr"/>
    <s v="Vancouver"/>
    <s v="WA"/>
    <s v="720"/>
    <x v="1"/>
    <x v="1"/>
    <x v="3"/>
    <m/>
    <x v="0"/>
    <n v="571.85"/>
    <n v="24"/>
    <n v="1"/>
    <x v="0"/>
    <x v="0"/>
    <x v="6"/>
  </r>
  <r>
    <s v="3405134"/>
    <x v="1"/>
    <s v="Hendrickson, Scott(C5C)"/>
    <s v="1602 NW 21st Pl"/>
    <s v="Battle Ground"/>
    <s v="WA"/>
    <s v="720"/>
    <x v="1"/>
    <x v="1"/>
    <x v="3"/>
    <m/>
    <x v="0"/>
    <n v="572.20000000000005"/>
    <n v="27"/>
    <n v="1"/>
    <x v="0"/>
    <x v="0"/>
    <x v="6"/>
  </r>
  <r>
    <s v="3405195"/>
    <x v="1"/>
    <s v="D R Horton Inc Portland(KMM)"/>
    <s v="318 NE 52nd St"/>
    <s v="Vancouver"/>
    <s v="WA"/>
    <s v="720"/>
    <x v="1"/>
    <x v="1"/>
    <x v="3"/>
    <m/>
    <x v="0"/>
    <n v="572.66"/>
    <n v="31"/>
    <n v="1"/>
    <x v="0"/>
    <x v="0"/>
    <x v="6"/>
  </r>
  <r>
    <s v="3405258"/>
    <x v="1"/>
    <s v="Aho Construction(LRR)"/>
    <s v="5221 NE 66th Dr"/>
    <s v="Vancouver"/>
    <s v="WA"/>
    <s v="720"/>
    <x v="1"/>
    <x v="1"/>
    <x v="3"/>
    <m/>
    <x v="0"/>
    <n v="572.77"/>
    <n v="32"/>
    <n v="1"/>
    <x v="0"/>
    <x v="0"/>
    <x v="6"/>
  </r>
  <r>
    <s v="3405280"/>
    <x v="1"/>
    <s v="New Tradition Homes(CAG)"/>
    <s v="15329 NE 106th St"/>
    <s v="Vancouver"/>
    <s v="WA"/>
    <s v="720"/>
    <x v="1"/>
    <x v="1"/>
    <x v="3"/>
    <m/>
    <x v="0"/>
    <n v="572.77"/>
    <n v="32"/>
    <n v="1"/>
    <x v="0"/>
    <x v="0"/>
    <x v="6"/>
  </r>
  <r>
    <s v="3405281"/>
    <x v="1"/>
    <s v="Kingston Homes LLC(CAG)"/>
    <s v="10404 NE 153rd Ave"/>
    <s v="Vancouver"/>
    <s v="WA"/>
    <s v="720"/>
    <x v="1"/>
    <x v="1"/>
    <x v="3"/>
    <m/>
    <x v="0"/>
    <n v="572.77"/>
    <n v="32"/>
    <n v="1"/>
    <x v="0"/>
    <x v="0"/>
    <x v="6"/>
  </r>
  <r>
    <s v="3405445"/>
    <x v="1"/>
    <s v="New Tradition Homes(MRE)"/>
    <s v="24905 NE 117th Ct"/>
    <s v="Battle Ground"/>
    <s v="WA"/>
    <s v="720"/>
    <x v="1"/>
    <x v="1"/>
    <x v="3"/>
    <m/>
    <x v="0"/>
    <n v="584.79"/>
    <n v="80"/>
    <n v="1"/>
    <x v="0"/>
    <x v="0"/>
    <x v="6"/>
  </r>
  <r>
    <s v="3405548"/>
    <x v="1"/>
    <s v="Cascade West Development(MRE)"/>
    <s v="20107 SE 46th Way"/>
    <s v="Camas"/>
    <s v="WA"/>
    <s v="720"/>
    <x v="1"/>
    <x v="1"/>
    <x v="3"/>
    <m/>
    <x v="0"/>
    <n v="572.77"/>
    <n v="32"/>
    <n v="1"/>
    <x v="0"/>
    <x v="0"/>
    <x v="6"/>
  </r>
  <r>
    <s v="3405552"/>
    <x v="1"/>
    <s v="Cascade West Development(C5C)"/>
    <s v="10606 NW 38th Ave"/>
    <s v="Vancouver"/>
    <s v="WA"/>
    <s v="720"/>
    <x v="1"/>
    <x v="1"/>
    <x v="3"/>
    <m/>
    <x v="0"/>
    <n v="571.28"/>
    <n v="19"/>
    <n v="1"/>
    <x v="0"/>
    <x v="0"/>
    <x v="6"/>
  </r>
  <r>
    <s v="3405556"/>
    <x v="1"/>
    <s v="Cascade West Development(KMM)"/>
    <s v="10108 NE 84th Cir"/>
    <s v="Vancouver"/>
    <s v="WA"/>
    <s v="720"/>
    <x v="1"/>
    <x v="1"/>
    <x v="3"/>
    <m/>
    <x v="0"/>
    <n v="637"/>
    <n v="91"/>
    <n v="1"/>
    <x v="0"/>
    <x v="0"/>
    <x v="6"/>
  </r>
  <r>
    <s v="3405570"/>
    <x v="1"/>
    <s v="Bella Villa Homes Corporation(C5C)"/>
    <s v="4912 NW 129th St"/>
    <s v="Vancouver"/>
    <s v="WA"/>
    <s v="720"/>
    <x v="1"/>
    <x v="1"/>
    <x v="3"/>
    <m/>
    <x v="0"/>
    <n v="599.87"/>
    <n v="32"/>
    <n v="1"/>
    <x v="0"/>
    <x v="0"/>
    <x v="6"/>
  </r>
  <r>
    <s v="3405584"/>
    <x v="1"/>
    <s v="Lennar Northwest Inc(VJS)"/>
    <s v="3530 Q St"/>
    <s v="Washougal"/>
    <s v="WA"/>
    <s v="720"/>
    <x v="1"/>
    <x v="1"/>
    <x v="3"/>
    <m/>
    <x v="0"/>
    <n v="1718.46"/>
    <n v="23"/>
    <n v="1"/>
    <x v="0"/>
    <x v="0"/>
    <x v="6"/>
  </r>
  <r>
    <s v="3405603"/>
    <x v="1"/>
    <s v="Lennar Northwest Inc(VJS)"/>
    <s v="360 N Green Gables Lp"/>
    <s v="Ridgefield"/>
    <s v="WA"/>
    <s v="720"/>
    <x v="1"/>
    <x v="1"/>
    <x v="3"/>
    <m/>
    <x v="0"/>
    <n v="576.67999999999995"/>
    <n v="66"/>
    <n v="1"/>
    <x v="0"/>
    <x v="0"/>
    <x v="6"/>
  </r>
  <r>
    <s v="3405605"/>
    <x v="1"/>
    <s v="Lennar Northwest Inc(VJS)"/>
    <s v="362 N Green Gables Lp"/>
    <s v="Ridgefield"/>
    <s v="WA"/>
    <s v="720"/>
    <x v="1"/>
    <x v="1"/>
    <x v="3"/>
    <m/>
    <x v="0"/>
    <n v="573.35"/>
    <n v="37"/>
    <n v="1"/>
    <x v="0"/>
    <x v="0"/>
    <x v="6"/>
  </r>
  <r>
    <s v="3405607"/>
    <x v="1"/>
    <s v="Lennar Northwest Inc(VJS)"/>
    <s v="364 N Green Gables Lp"/>
    <s v="Ridgefield"/>
    <s v="WA"/>
    <s v="720"/>
    <x v="1"/>
    <x v="1"/>
    <x v="3"/>
    <m/>
    <x v="0"/>
    <n v="573.35"/>
    <n v="37"/>
    <n v="1"/>
    <x v="0"/>
    <x v="0"/>
    <x v="6"/>
  </r>
  <r>
    <s v="3405609"/>
    <x v="1"/>
    <s v="Lennar Northwest Inc(VJS)"/>
    <s v="365 N Green Gables Lp"/>
    <s v="Ridgefield"/>
    <s v="WA"/>
    <s v="720"/>
    <x v="1"/>
    <x v="1"/>
    <x v="3"/>
    <m/>
    <x v="0"/>
    <n v="540.25"/>
    <n v="32"/>
    <n v="1"/>
    <x v="0"/>
    <x v="0"/>
    <x v="6"/>
  </r>
  <r>
    <s v="3405610"/>
    <x v="1"/>
    <s v="Lennar Northwest Inc(VJS)"/>
    <s v="366 N Green Gables Lp"/>
    <s v="Ridgefield"/>
    <s v="WA"/>
    <s v="720"/>
    <x v="1"/>
    <x v="1"/>
    <x v="3"/>
    <m/>
    <x v="0"/>
    <n v="572.77"/>
    <n v="32"/>
    <n v="1"/>
    <x v="0"/>
    <x v="0"/>
    <x v="6"/>
  </r>
  <r>
    <s v="3405611"/>
    <x v="1"/>
    <s v="Lennar Northwest Inc(VJS)"/>
    <s v="367 N Green Gables Lp"/>
    <s v="Ridgefield"/>
    <s v="WA"/>
    <s v="720"/>
    <x v="1"/>
    <x v="1"/>
    <x v="3"/>
    <m/>
    <x v="0"/>
    <n v="572.77"/>
    <n v="32"/>
    <n v="1"/>
    <x v="0"/>
    <x v="0"/>
    <x v="6"/>
  </r>
  <r>
    <s v="3405615"/>
    <x v="1"/>
    <s v="Lennar Northwest Inc(VJS)"/>
    <s v="368 N Green Gables Lp"/>
    <s v="Ridgefield"/>
    <s v="WA"/>
    <s v="720"/>
    <x v="1"/>
    <x v="1"/>
    <x v="3"/>
    <m/>
    <x v="0"/>
    <n v="573.35"/>
    <n v="37"/>
    <n v="1"/>
    <x v="0"/>
    <x v="0"/>
    <x v="6"/>
  </r>
  <r>
    <s v="3405616"/>
    <x v="1"/>
    <s v="Lennar Northwest Inc(VJS)"/>
    <s v="369 N Green Gables Lp"/>
    <s v="Ridgefield"/>
    <s v="WA"/>
    <s v="720"/>
    <x v="1"/>
    <x v="1"/>
    <x v="3"/>
    <m/>
    <x v="0"/>
    <n v="572.77"/>
    <n v="32"/>
    <n v="1"/>
    <x v="0"/>
    <x v="0"/>
    <x v="6"/>
  </r>
  <r>
    <s v="3405631"/>
    <x v="1"/>
    <s v="Krippner Homes LLC(KMM)"/>
    <s v="124 NE 76th St"/>
    <s v="Vancouver"/>
    <s v="WA"/>
    <s v="720"/>
    <x v="1"/>
    <x v="1"/>
    <x v="3"/>
    <m/>
    <x v="0"/>
    <n v="573.35"/>
    <n v="37"/>
    <n v="1"/>
    <x v="0"/>
    <x v="0"/>
    <x v="6"/>
  </r>
  <r>
    <s v="3405632"/>
    <x v="1"/>
    <s v="Krippner Homes LLC(KMM)"/>
    <s v="120 NE 76th St"/>
    <s v="Vancouver"/>
    <s v="WA"/>
    <s v="720"/>
    <x v="1"/>
    <x v="1"/>
    <x v="3"/>
    <m/>
    <x v="0"/>
    <n v="573.91999999999996"/>
    <n v="42"/>
    <n v="1"/>
    <x v="0"/>
    <x v="0"/>
    <x v="6"/>
  </r>
  <r>
    <s v="3405642"/>
    <x v="1"/>
    <s v="REO Partner LLC(KMM)"/>
    <s v="3684 S St"/>
    <s v="Washougal"/>
    <s v="WA"/>
    <s v="720"/>
    <x v="1"/>
    <x v="1"/>
    <x v="3"/>
    <m/>
    <x v="0"/>
    <n v="572.75"/>
    <n v="32"/>
    <n v="1"/>
    <x v="0"/>
    <x v="0"/>
    <x v="6"/>
  </r>
  <r>
    <s v="3405657"/>
    <x v="1"/>
    <s v="Talbitzer Const LLC(KMM)"/>
    <s v="3228 NW 47th Dr"/>
    <s v="Camas"/>
    <s v="WA"/>
    <s v="720"/>
    <x v="1"/>
    <x v="1"/>
    <x v="3"/>
    <m/>
    <x v="0"/>
    <n v="571.04999999999995"/>
    <n v="17"/>
    <n v="1"/>
    <x v="0"/>
    <x v="0"/>
    <x v="6"/>
  </r>
  <r>
    <s v="3405662"/>
    <x v="1"/>
    <s v="JT Smith Companies(KMM)"/>
    <s v="804 NE 115th Cir"/>
    <s v="Vancouver"/>
    <s v="WA"/>
    <s v="720"/>
    <x v="1"/>
    <x v="1"/>
    <x v="3"/>
    <m/>
    <x v="0"/>
    <n v="601.02"/>
    <n v="42"/>
    <n v="1"/>
    <x v="0"/>
    <x v="0"/>
    <x v="6"/>
  </r>
  <r>
    <s v="3405710"/>
    <x v="1"/>
    <s v="Lennar Northwest Inc(VJS)"/>
    <s v="2504 NW 126th CIR"/>
    <s v="Vancouver"/>
    <s v="WA"/>
    <s v="720"/>
    <x v="1"/>
    <x v="1"/>
    <x v="3"/>
    <m/>
    <x v="0"/>
    <n v="572.77"/>
    <n v="32"/>
    <n v="1"/>
    <x v="0"/>
    <x v="0"/>
    <x v="6"/>
  </r>
  <r>
    <s v="3405712"/>
    <x v="1"/>
    <s v="Lennar Northwest Inc(C5C)"/>
    <s v="10108 NE 139th Ave"/>
    <s v="Vancouver"/>
    <s v="WA"/>
    <s v="720"/>
    <x v="1"/>
    <x v="1"/>
    <x v="3"/>
    <m/>
    <x v="0"/>
    <n v="598.85"/>
    <n v="23"/>
    <n v="1"/>
    <x v="0"/>
    <x v="0"/>
    <x v="6"/>
  </r>
  <r>
    <s v="3405715"/>
    <x v="1"/>
    <s v="Lennar Northwest Inc(VJS)"/>
    <s v="2506 NW 126th CIR"/>
    <s v="Vancouver"/>
    <s v="WA"/>
    <s v="720"/>
    <x v="1"/>
    <x v="1"/>
    <x v="3"/>
    <m/>
    <x v="0"/>
    <n v="572.77"/>
    <n v="32"/>
    <n v="1"/>
    <x v="0"/>
    <x v="0"/>
    <x v="6"/>
  </r>
  <r>
    <s v="3405716"/>
    <x v="1"/>
    <s v="Lennar Northwest Inc(C5C)"/>
    <s v="13902 NE 101st  Ave"/>
    <s v="Vancouver"/>
    <s v="WA"/>
    <s v="720"/>
    <x v="1"/>
    <x v="1"/>
    <x v="3"/>
    <m/>
    <x v="0"/>
    <n v="599.17999999999995"/>
    <n v="26"/>
    <n v="1"/>
    <x v="0"/>
    <x v="0"/>
    <x v="6"/>
  </r>
  <r>
    <s v="3405724"/>
    <x v="1"/>
    <s v="D R Horton Inc Portland(VJS)"/>
    <s v="319 NE 52nd St"/>
    <s v="Vancouver"/>
    <s v="WA"/>
    <s v="720"/>
    <x v="1"/>
    <x v="1"/>
    <x v="3"/>
    <m/>
    <x v="0"/>
    <n v="576.33000000000004"/>
    <n v="63"/>
    <n v="1"/>
    <x v="0"/>
    <x v="0"/>
    <x v="6"/>
  </r>
  <r>
    <s v="3405725"/>
    <x v="1"/>
    <s v="D R Horton Inc Portland(VJS)"/>
    <s v="309 NE 52nd St"/>
    <s v="Vancouver"/>
    <s v="WA"/>
    <s v="720"/>
    <x v="1"/>
    <x v="1"/>
    <x v="3"/>
    <m/>
    <x v="0"/>
    <n v="576.22"/>
    <n v="62"/>
    <n v="1"/>
    <x v="0"/>
    <x v="0"/>
    <x v="6"/>
  </r>
  <r>
    <s v="3405743"/>
    <x v="1"/>
    <s v="New Tradition Homes(KMM)"/>
    <s v="2510 NE 167th Cir"/>
    <s v="Ridgefield"/>
    <s v="WA"/>
    <s v="720"/>
    <x v="1"/>
    <x v="1"/>
    <x v="3"/>
    <m/>
    <x v="0"/>
    <n v="572.20000000000005"/>
    <n v="27"/>
    <n v="1"/>
    <x v="0"/>
    <x v="0"/>
    <x v="6"/>
  </r>
  <r>
    <s v="3405754"/>
    <x v="1"/>
    <s v="REO Partner LLC(KMM)"/>
    <s v="3563 U St"/>
    <s v="Washougal"/>
    <s v="WA"/>
    <s v="720"/>
    <x v="1"/>
    <x v="1"/>
    <x v="3"/>
    <m/>
    <x v="0"/>
    <n v="573.35"/>
    <n v="37"/>
    <n v="1"/>
    <x v="0"/>
    <x v="0"/>
    <x v="6"/>
  </r>
  <r>
    <s v="3405755"/>
    <x v="1"/>
    <s v="REO Partner LLC(KMM)"/>
    <s v="3553 U St"/>
    <s v="Washougal"/>
    <s v="WA"/>
    <s v="720"/>
    <x v="1"/>
    <x v="1"/>
    <x v="3"/>
    <m/>
    <x v="0"/>
    <n v="573.35"/>
    <n v="37"/>
    <n v="1"/>
    <x v="0"/>
    <x v="0"/>
    <x v="6"/>
  </r>
  <r>
    <s v="3405821"/>
    <x v="1"/>
    <s v="Boulevard Homes(VJS)"/>
    <s v="4015 SE 177th Ln"/>
    <s v="Vancouver"/>
    <s v="WA"/>
    <s v="720"/>
    <x v="1"/>
    <x v="1"/>
    <x v="3"/>
    <m/>
    <x v="0"/>
    <n v="573.69000000000005"/>
    <n v="40"/>
    <n v="1"/>
    <x v="0"/>
    <x v="0"/>
    <x v="6"/>
  </r>
  <r>
    <s v="3405822"/>
    <x v="1"/>
    <s v="Boulevard Homes(VJS)"/>
    <s v="4011 SE 177th Ln"/>
    <s v="Vancouver"/>
    <s v="WA"/>
    <s v="720"/>
    <x v="1"/>
    <x v="1"/>
    <x v="3"/>
    <m/>
    <x v="0"/>
    <n v="570.71"/>
    <n v="14"/>
    <n v="1"/>
    <x v="0"/>
    <x v="0"/>
    <x v="6"/>
  </r>
  <r>
    <s v="3405823"/>
    <x v="1"/>
    <s v="Boulevard Homes(VJS)"/>
    <s v="4007 SE 177th Ln"/>
    <s v="Vancouver"/>
    <s v="WA"/>
    <s v="720"/>
    <x v="1"/>
    <x v="1"/>
    <x v="3"/>
    <m/>
    <x v="0"/>
    <n v="570.71"/>
    <n v="14"/>
    <n v="1"/>
    <x v="0"/>
    <x v="0"/>
    <x v="6"/>
  </r>
  <r>
    <s v="3405824"/>
    <x v="1"/>
    <s v="Boulevard Homes(VJS)"/>
    <s v="4003 SE 177th Ln"/>
    <s v="Vancouver"/>
    <s v="WA"/>
    <s v="720"/>
    <x v="1"/>
    <x v="1"/>
    <x v="3"/>
    <m/>
    <x v="0"/>
    <n v="574.5"/>
    <n v="47"/>
    <n v="1"/>
    <x v="0"/>
    <x v="0"/>
    <x v="6"/>
  </r>
  <r>
    <s v="3405826"/>
    <x v="1"/>
    <s v="Lennar Northwest Inc(VJS)"/>
    <s v="2508 NW 126th CIR"/>
    <s v="Vancouver"/>
    <s v="WA"/>
    <s v="720"/>
    <x v="1"/>
    <x v="1"/>
    <x v="3"/>
    <m/>
    <x v="0"/>
    <n v="573.91999999999996"/>
    <n v="42"/>
    <n v="1"/>
    <x v="0"/>
    <x v="0"/>
    <x v="6"/>
  </r>
  <r>
    <s v="3405842"/>
    <x v="1"/>
    <s v="Stone Bridge Homes NW LLC(VJS)"/>
    <s v="3114 NE 174th St"/>
    <s v="Ridgefield"/>
    <s v="WA"/>
    <s v="720"/>
    <x v="1"/>
    <x v="1"/>
    <x v="3"/>
    <m/>
    <x v="0"/>
    <n v="600.45000000000005"/>
    <n v="37"/>
    <n v="1"/>
    <x v="0"/>
    <x v="0"/>
    <x v="6"/>
  </r>
  <r>
    <s v="3405881"/>
    <x v="1"/>
    <s v="New Tradition Homes(VJS)"/>
    <s v="1013 NW 3rd Ct"/>
    <s v="Battle Ground"/>
    <s v="WA"/>
    <s v="720"/>
    <x v="1"/>
    <x v="1"/>
    <x v="3"/>
    <m/>
    <x v="0"/>
    <n v="572.20000000000005"/>
    <n v="27"/>
    <n v="1"/>
    <x v="0"/>
    <x v="0"/>
    <x v="6"/>
  </r>
  <r>
    <s v="3405882"/>
    <x v="1"/>
    <s v="Krippner Homes LLC(KMM)"/>
    <s v="135 NW 76th St"/>
    <s v="Vancouver"/>
    <s v="WA"/>
    <s v="720"/>
    <x v="1"/>
    <x v="1"/>
    <x v="3"/>
    <m/>
    <x v="0"/>
    <n v="573.01"/>
    <n v="34"/>
    <n v="1"/>
    <x v="0"/>
    <x v="0"/>
    <x v="6"/>
  </r>
  <r>
    <s v="3405883"/>
    <x v="1"/>
    <s v="Krippner Homes LLC(KMM)"/>
    <s v="137 NW 76th St"/>
    <s v="Vancouver"/>
    <s v="WA"/>
    <s v="720"/>
    <x v="1"/>
    <x v="1"/>
    <x v="3"/>
    <m/>
    <x v="0"/>
    <n v="573.01"/>
    <n v="34"/>
    <n v="1"/>
    <x v="0"/>
    <x v="0"/>
    <x v="6"/>
  </r>
  <r>
    <s v="3405896"/>
    <x v="1"/>
    <s v="Cascade West Development(VJS)"/>
    <s v="2145 NW Larkspur St"/>
    <s v="Camas"/>
    <s v="WA"/>
    <s v="720"/>
    <x v="1"/>
    <x v="1"/>
    <x v="3"/>
    <m/>
    <x v="0"/>
    <n v="571.75"/>
    <n v="23"/>
    <n v="1"/>
    <x v="0"/>
    <x v="0"/>
    <x v="6"/>
  </r>
  <r>
    <s v="3405986"/>
    <x v="1"/>
    <s v="Manor Homes Washington Inc(VJS)"/>
    <s v="17405 NE 30th Ct"/>
    <s v="Ridgefield"/>
    <s v="WA"/>
    <s v="720"/>
    <x v="1"/>
    <x v="1"/>
    <x v="3"/>
    <m/>
    <x v="0"/>
    <n v="572.77"/>
    <n v="32"/>
    <n v="1"/>
    <x v="0"/>
    <x v="0"/>
    <x v="6"/>
  </r>
  <r>
    <s v="3406066"/>
    <x v="1"/>
    <s v="GR Investment Properties LLC(LRR)"/>
    <s v="1206 Great Blue Rd"/>
    <s v="Ridgefield"/>
    <s v="WA"/>
    <s v="720"/>
    <x v="1"/>
    <x v="1"/>
    <x v="3"/>
    <m/>
    <x v="0"/>
    <n v="599.64"/>
    <n v="30"/>
    <n v="1"/>
    <x v="0"/>
    <x v="0"/>
    <x v="6"/>
  </r>
  <r>
    <s v="3406095"/>
    <x v="1"/>
    <s v="Jeffries, Bonnie R(KMM)"/>
    <s v="10611 NW 38th Ave"/>
    <s v="Vancouver"/>
    <s v="WA"/>
    <s v="720"/>
    <x v="1"/>
    <x v="1"/>
    <x v="3"/>
    <m/>
    <x v="0"/>
    <n v="572.78"/>
    <n v="32"/>
    <n v="1"/>
    <x v="0"/>
    <x v="0"/>
    <x v="6"/>
  </r>
  <r>
    <s v="3406096"/>
    <x v="1"/>
    <s v="Jeffries, Bonnie R(KMM)"/>
    <s v="10604 NW 37th Ave"/>
    <s v="Vancouver"/>
    <s v="WA"/>
    <s v="720"/>
    <x v="1"/>
    <x v="1"/>
    <x v="3"/>
    <m/>
    <x v="0"/>
    <n v="574.5"/>
    <n v="47"/>
    <n v="1"/>
    <x v="0"/>
    <x v="0"/>
    <x v="6"/>
  </r>
  <r>
    <s v="3406097"/>
    <x v="1"/>
    <s v="Jeffries, Bonnie R(KMM)"/>
    <s v="3602 NW 106th St"/>
    <s v="Vancouver"/>
    <s v="WA"/>
    <s v="720"/>
    <x v="1"/>
    <x v="1"/>
    <x v="3"/>
    <m/>
    <x v="0"/>
    <n v="572.20000000000005"/>
    <n v="27"/>
    <n v="1"/>
    <x v="0"/>
    <x v="0"/>
    <x v="6"/>
  </r>
  <r>
    <s v="3406110"/>
    <x v="1"/>
    <s v="Cascade West Development(CJH)"/>
    <s v="10506 NW 33rd Ave"/>
    <s v="Vancouver"/>
    <s v="WA"/>
    <s v="720"/>
    <x v="1"/>
    <x v="1"/>
    <x v="3"/>
    <m/>
    <x v="0"/>
    <n v="572.77"/>
    <n v="32"/>
    <n v="1"/>
    <x v="0"/>
    <x v="0"/>
    <x v="6"/>
  </r>
  <r>
    <s v="3406114"/>
    <x v="1"/>
    <s v="Lennar Northwest Inc(CJH)"/>
    <s v="13903 NE 102nd St"/>
    <s v="Vancouver"/>
    <s v="WA"/>
    <s v="720"/>
    <x v="1"/>
    <x v="1"/>
    <x v="3"/>
    <m/>
    <x v="0"/>
    <n v="599.34"/>
    <n v="26"/>
    <n v="1"/>
    <x v="0"/>
    <x v="0"/>
    <x v="6"/>
  </r>
  <r>
    <s v="3406115"/>
    <x v="1"/>
    <s v="Lennar Northwest Inc(KMM)"/>
    <s v="13904 NE 101st St"/>
    <s v="Vancouver"/>
    <s v="WA"/>
    <s v="720"/>
    <x v="1"/>
    <x v="1"/>
    <x v="3"/>
    <m/>
    <x v="0"/>
    <n v="599.17999999999995"/>
    <n v="26"/>
    <n v="1"/>
    <x v="0"/>
    <x v="0"/>
    <x v="6"/>
  </r>
  <r>
    <s v="3406116"/>
    <x v="1"/>
    <s v="Lennar Northwest Inc(KMM)"/>
    <s v="13908 NE 101st St"/>
    <s v="Vancouver"/>
    <s v="WA"/>
    <s v="720"/>
    <x v="1"/>
    <x v="1"/>
    <x v="3"/>
    <m/>
    <x v="0"/>
    <n v="599.17999999999995"/>
    <n v="26"/>
    <n v="1"/>
    <x v="0"/>
    <x v="0"/>
    <x v="6"/>
  </r>
  <r>
    <s v="3406129"/>
    <x v="1"/>
    <s v="Bella Villa Homes Corporation(KMM)"/>
    <s v="13001 NW 49th Ave"/>
    <s v="Vancouver"/>
    <s v="WA"/>
    <s v="720"/>
    <x v="1"/>
    <x v="1"/>
    <x v="3"/>
    <m/>
    <x v="0"/>
    <n v="572.20000000000005"/>
    <n v="27"/>
    <n v="1"/>
    <x v="0"/>
    <x v="0"/>
    <x v="6"/>
  </r>
  <r>
    <s v="3406152"/>
    <x v="1"/>
    <s v="Shkurov, Aleksey(KMM)"/>
    <s v="1311 NW 115th St"/>
    <s v="Vancouver"/>
    <s v="WA"/>
    <s v="720"/>
    <x v="1"/>
    <x v="1"/>
    <x v="3"/>
    <m/>
    <x v="0"/>
    <n v="573.91999999999996"/>
    <n v="42"/>
    <n v="1"/>
    <x v="0"/>
    <x v="0"/>
    <x v="4"/>
  </r>
  <r>
    <s v="3406216"/>
    <x v="1"/>
    <s v="M Construction Inc(VJS)"/>
    <s v="3636 S St"/>
    <s v="Washougal"/>
    <s v="WA"/>
    <s v="720"/>
    <x v="1"/>
    <x v="1"/>
    <x v="3"/>
    <m/>
    <x v="0"/>
    <n v="573.89"/>
    <n v="42"/>
    <n v="1"/>
    <x v="0"/>
    <x v="0"/>
    <x v="6"/>
  </r>
  <r>
    <s v="3406218"/>
    <x v="1"/>
    <s v="M Construction Inc(VJS)"/>
    <s v="3654 S St"/>
    <s v="Washougal"/>
    <s v="WA"/>
    <s v="720"/>
    <x v="1"/>
    <x v="1"/>
    <x v="3"/>
    <m/>
    <x v="0"/>
    <n v="572.4"/>
    <n v="29"/>
    <n v="1"/>
    <x v="0"/>
    <x v="0"/>
    <x v="6"/>
  </r>
  <r>
    <s v="3406225"/>
    <x v="1"/>
    <s v="BDS Construction LLC(C5C)"/>
    <s v="3649 S St"/>
    <s v="Washougal"/>
    <s v="WA"/>
    <s v="720"/>
    <x v="1"/>
    <x v="1"/>
    <x v="3"/>
    <m/>
    <x v="0"/>
    <n v="572.74"/>
    <n v="32"/>
    <n v="1"/>
    <x v="0"/>
    <x v="0"/>
    <x v="6"/>
  </r>
  <r>
    <s v="3406226"/>
    <x v="1"/>
    <s v="BDS Construction LLC(C5C)"/>
    <s v="3639 S St"/>
    <s v="Washougal"/>
    <s v="WA"/>
    <s v="720"/>
    <x v="1"/>
    <x v="1"/>
    <x v="3"/>
    <m/>
    <x v="0"/>
    <n v="572.75"/>
    <n v="32"/>
    <n v="1"/>
    <x v="0"/>
    <x v="0"/>
    <x v="6"/>
  </r>
  <r>
    <s v="3406286"/>
    <x v="1"/>
    <s v="Krippner Homes LLC(VJS)"/>
    <s v="16401 NE 171ST Cir"/>
    <s v="Brush Prairie"/>
    <s v="WA"/>
    <s v="720"/>
    <x v="1"/>
    <x v="1"/>
    <x v="3"/>
    <m/>
    <x v="0"/>
    <n v="572.75"/>
    <n v="32"/>
    <n v="1"/>
    <x v="0"/>
    <x v="0"/>
    <x v="6"/>
  </r>
  <r>
    <s v="3406318"/>
    <x v="1"/>
    <s v="A J &amp; R Construction(VJS)"/>
    <s v="10602 NW 34th Ave"/>
    <s v="Vancouver"/>
    <s v="WA"/>
    <s v="720"/>
    <x v="1"/>
    <x v="1"/>
    <x v="3"/>
    <m/>
    <x v="0"/>
    <n v="572.20000000000005"/>
    <n v="27"/>
    <n v="1"/>
    <x v="0"/>
    <x v="0"/>
    <x v="6"/>
  </r>
  <r>
    <s v="3406346"/>
    <x v="1"/>
    <s v="Kingston Homes LLC(CJH)"/>
    <s v="4315 NW 121st Cir"/>
    <s v="Vancouver"/>
    <s v="WA"/>
    <s v="720"/>
    <x v="1"/>
    <x v="1"/>
    <x v="3"/>
    <m/>
    <x v="0"/>
    <n v="572.75"/>
    <n v="32"/>
    <n v="1"/>
    <x v="0"/>
    <x v="0"/>
    <x v="6"/>
  </r>
  <r>
    <s v="3406392"/>
    <x v="1"/>
    <s v="New Tradition Homes(KMM)"/>
    <s v="720 SW 1st Ct"/>
    <s v="Battle Ground"/>
    <s v="WA"/>
    <s v="720"/>
    <x v="1"/>
    <x v="1"/>
    <x v="3"/>
    <m/>
    <x v="0"/>
    <n v="572.74"/>
    <n v="32"/>
    <n v="1"/>
    <x v="0"/>
    <x v="0"/>
    <x v="6"/>
  </r>
  <r>
    <s v="3406412"/>
    <x v="1"/>
    <s v="Holt Homes(KMM)"/>
    <s v="1923 S Sevier Rd"/>
    <s v="Ridgefield"/>
    <s v="WA"/>
    <s v="720"/>
    <x v="1"/>
    <x v="1"/>
    <x v="3"/>
    <m/>
    <x v="0"/>
    <n v="2623.86"/>
    <n v="27"/>
    <n v="1"/>
    <x v="0"/>
    <x v="0"/>
    <x v="6"/>
  </r>
  <r>
    <s v="3406465"/>
    <x v="1"/>
    <s v="Thomas Avgerakis Custom Homes(KMM)"/>
    <s v="9615 NW 31st Ave"/>
    <s v="Vancouver"/>
    <s v="WA"/>
    <s v="720"/>
    <x v="1"/>
    <x v="1"/>
    <x v="3"/>
    <m/>
    <x v="0"/>
    <n v="561.29999999999995"/>
    <n v="80"/>
    <n v="1"/>
    <x v="0"/>
    <x v="0"/>
    <x v="4"/>
  </r>
  <r>
    <s v="3406775"/>
    <x v="1"/>
    <s v="Lennar Northwest Inc(VJS)"/>
    <s v="13911 NE 102nd St"/>
    <s v="Vancouver"/>
    <s v="WA"/>
    <s v="720"/>
    <x v="1"/>
    <x v="1"/>
    <x v="3"/>
    <m/>
    <x v="0"/>
    <n v="599.14"/>
    <n v="26"/>
    <n v="1"/>
    <x v="0"/>
    <x v="0"/>
    <x v="6"/>
  </r>
  <r>
    <s v="3406776"/>
    <x v="1"/>
    <s v="Lennar Northwest Inc(VJS)"/>
    <s v="13912 NE 102nd St"/>
    <s v="Vancouver"/>
    <s v="WA"/>
    <s v="720"/>
    <x v="1"/>
    <x v="1"/>
    <x v="3"/>
    <m/>
    <x v="0"/>
    <n v="599.14"/>
    <n v="26"/>
    <n v="1"/>
    <x v="0"/>
    <x v="0"/>
    <x v="6"/>
  </r>
  <r>
    <s v="3406778"/>
    <x v="1"/>
    <s v="Lennar Northwest Inc(VJS)"/>
    <s v="13904 NE 102nd St"/>
    <s v="Vancouver"/>
    <s v="WA"/>
    <s v="720"/>
    <x v="1"/>
    <x v="1"/>
    <x v="3"/>
    <m/>
    <x v="0"/>
    <n v="599.14"/>
    <n v="26"/>
    <n v="1"/>
    <x v="0"/>
    <x v="0"/>
    <x v="6"/>
  </r>
  <r>
    <s v="3406782"/>
    <x v="1"/>
    <s v="Waverly Homes Inc(KMM)"/>
    <s v="17006 NE 33rd Ave"/>
    <s v="Ridgefield"/>
    <s v="WA"/>
    <s v="720"/>
    <x v="1"/>
    <x v="1"/>
    <x v="3"/>
    <m/>
    <x v="0"/>
    <n v="571.6"/>
    <n v="22"/>
    <n v="1"/>
    <x v="0"/>
    <x v="0"/>
    <x v="6"/>
  </r>
  <r>
    <s v="3406795"/>
    <x v="1"/>
    <s v="Manor Homes Washington Inc(VJS)"/>
    <s v="14206 NE 26th Ave"/>
    <s v="Vancouver"/>
    <s v="WA"/>
    <s v="720"/>
    <x v="1"/>
    <x v="1"/>
    <x v="3"/>
    <m/>
    <x v="0"/>
    <n v="577.19000000000005"/>
    <n v="69"/>
    <n v="1"/>
    <x v="0"/>
    <x v="0"/>
    <x v="6"/>
  </r>
  <r>
    <s v="3406796"/>
    <x v="1"/>
    <s v="Manor Homes Washington Inc(VJS)"/>
    <s v="14209 NE 26th Ave"/>
    <s v="Vancouver"/>
    <s v="WA"/>
    <s v="720"/>
    <x v="1"/>
    <x v="1"/>
    <x v="3"/>
    <m/>
    <x v="0"/>
    <n v="577.75"/>
    <n v="74"/>
    <n v="1"/>
    <x v="0"/>
    <x v="0"/>
    <x v="6"/>
  </r>
  <r>
    <s v="3406830"/>
    <x v="1"/>
    <s v="McCluer Construction LLC(VJS)"/>
    <s v="14108 NE 37th Cir"/>
    <s v="Vancouver"/>
    <s v="WA"/>
    <s v="720"/>
    <x v="1"/>
    <x v="1"/>
    <x v="3"/>
    <m/>
    <x v="0"/>
    <n v="599.12"/>
    <n v="24"/>
    <n v="1"/>
    <x v="0"/>
    <x v="0"/>
    <x v="4"/>
  </r>
  <r>
    <s v="3406845"/>
    <x v="1"/>
    <s v="Evergreen Homes NW LLC(C5C)"/>
    <s v="2315 NE 94th Ct"/>
    <s v="Vancouver"/>
    <s v="WA"/>
    <s v="720"/>
    <x v="1"/>
    <x v="1"/>
    <x v="3"/>
    <m/>
    <x v="0"/>
    <n v="572.36"/>
    <n v="27"/>
    <n v="1"/>
    <x v="0"/>
    <x v="0"/>
    <x v="6"/>
  </r>
  <r>
    <s v="3406848"/>
    <x v="1"/>
    <s v="Procopoi, Margareta(VJS)"/>
    <s v="2315 SE 112th Ct"/>
    <s v="Vancouver"/>
    <s v="WA"/>
    <s v="720"/>
    <x v="1"/>
    <x v="1"/>
    <x v="3"/>
    <m/>
    <x v="0"/>
    <n v="602.47"/>
    <n v="50"/>
    <n v="1"/>
    <x v="0"/>
    <x v="0"/>
    <x v="4"/>
  </r>
  <r>
    <s v="3406850"/>
    <x v="1"/>
    <s v="New Tradition Homes(C5C)"/>
    <s v="15305 NE 106th St"/>
    <s v="Vancouver"/>
    <s v="WA"/>
    <s v="720"/>
    <x v="1"/>
    <x v="1"/>
    <x v="3"/>
    <m/>
    <x v="0"/>
    <n v="572.94000000000005"/>
    <n v="32"/>
    <n v="1"/>
    <x v="0"/>
    <x v="0"/>
    <x v="6"/>
  </r>
  <r>
    <s v="3406928"/>
    <x v="1"/>
    <s v="Aho Construction(VJS)"/>
    <s v="10913 NE 88th St"/>
    <s v="Vancouver"/>
    <s v="WA"/>
    <s v="720"/>
    <x v="1"/>
    <x v="1"/>
    <x v="3"/>
    <m/>
    <x v="0"/>
    <n v="572.94000000000005"/>
    <n v="32"/>
    <n v="1"/>
    <x v="0"/>
    <x v="0"/>
    <x v="6"/>
  </r>
  <r>
    <s v="3407055"/>
    <x v="1"/>
    <s v="JT Smith Companies(VJS)"/>
    <s v="818 NE 115th Cir"/>
    <s v="Vancouver"/>
    <s v="WA"/>
    <s v="720"/>
    <x v="1"/>
    <x v="1"/>
    <x v="3"/>
    <m/>
    <x v="0"/>
    <n v="599.91999999999996"/>
    <n v="31"/>
    <n v="1"/>
    <x v="0"/>
    <x v="0"/>
    <x v="6"/>
  </r>
  <r>
    <s v="3407064"/>
    <x v="1"/>
    <s v="Canyon Crest Homes LLC(KMM)"/>
    <s v="3302 NW 105th Cir"/>
    <s v="Vancouver"/>
    <s v="WA"/>
    <s v="720"/>
    <x v="1"/>
    <x v="1"/>
    <x v="3"/>
    <m/>
    <x v="0"/>
    <n v="572.92999999999995"/>
    <n v="32"/>
    <n v="1"/>
    <x v="0"/>
    <x v="0"/>
    <x v="6"/>
  </r>
  <r>
    <s v="3407067"/>
    <x v="1"/>
    <s v="Canyon Crest Homes LLC(KMM)"/>
    <s v="306 N 23rd Pl"/>
    <s v="Ridgefield"/>
    <s v="WA"/>
    <s v="720"/>
    <x v="1"/>
    <x v="1"/>
    <x v="3"/>
    <m/>
    <x v="0"/>
    <n v="572.24"/>
    <n v="26"/>
    <n v="1"/>
    <x v="0"/>
    <x v="0"/>
    <x v="6"/>
  </r>
  <r>
    <s v="3407080"/>
    <x v="1"/>
    <s v="Pacific Shores JL CC WA  LLC(KMM)"/>
    <s v="10801 NE 105th St"/>
    <s v="Vancouver"/>
    <s v="WA"/>
    <s v="720"/>
    <x v="1"/>
    <x v="1"/>
    <x v="3"/>
    <m/>
    <x v="0"/>
    <n v="599.69000000000005"/>
    <n v="29"/>
    <n v="1"/>
    <x v="0"/>
    <x v="0"/>
    <x v="6"/>
  </r>
  <r>
    <s v="3407081"/>
    <x v="1"/>
    <s v="Pacific Shores JL CC WA  LLC(KMM)"/>
    <s v="10803 NE 105th St"/>
    <s v="Vancouver"/>
    <s v="WA"/>
    <s v="720"/>
    <x v="1"/>
    <x v="1"/>
    <x v="3"/>
    <m/>
    <x v="0"/>
    <n v="599.69000000000005"/>
    <n v="29"/>
    <n v="1"/>
    <x v="0"/>
    <x v="0"/>
    <x v="6"/>
  </r>
  <r>
    <s v="3407082"/>
    <x v="1"/>
    <s v="Pacific Shores JL CC WA  LLC(KMM)"/>
    <s v="10807 NE 105th St"/>
    <s v="Vancouver"/>
    <s v="WA"/>
    <s v="720"/>
    <x v="1"/>
    <x v="1"/>
    <x v="3"/>
    <m/>
    <x v="0"/>
    <n v="572.59"/>
    <n v="29"/>
    <n v="1"/>
    <x v="0"/>
    <x v="0"/>
    <x v="6"/>
  </r>
  <r>
    <s v="3407084"/>
    <x v="1"/>
    <s v="Pacific Shores JL CC WA  LLC(KMM)"/>
    <s v="10809 NE 105th St"/>
    <s v="Vancouver"/>
    <s v="WA"/>
    <s v="720"/>
    <x v="1"/>
    <x v="1"/>
    <x v="3"/>
    <m/>
    <x v="0"/>
    <n v="572.59"/>
    <n v="29"/>
    <n v="1"/>
    <x v="0"/>
    <x v="0"/>
    <x v="6"/>
  </r>
  <r>
    <s v="3407165"/>
    <x v="1"/>
    <s v="Sun Country Homes(C5C)"/>
    <s v="3108 NE 120th Ct"/>
    <s v="Vancouver"/>
    <s v="WA"/>
    <s v="720"/>
    <x v="1"/>
    <x v="1"/>
    <x v="3"/>
    <m/>
    <x v="0"/>
    <n v="572.02"/>
    <n v="24"/>
    <n v="1"/>
    <x v="0"/>
    <x v="0"/>
    <x v="6"/>
  </r>
  <r>
    <s v="3407184"/>
    <x v="1"/>
    <s v="Schaller, Jeff J(VJS)"/>
    <s v="10610 NW 38th Ave"/>
    <s v="Vancouver"/>
    <s v="WA"/>
    <s v="720"/>
    <x v="1"/>
    <x v="1"/>
    <x v="3"/>
    <m/>
    <x v="0"/>
    <n v="573.51"/>
    <n v="37"/>
    <n v="1"/>
    <x v="0"/>
    <x v="0"/>
    <x v="4"/>
  </r>
  <r>
    <s v="3407195"/>
    <x v="1"/>
    <s v="Jeffries, Bonnie R(VJS)"/>
    <s v="10612 NW 37th Ave"/>
    <s v="Vancouver"/>
    <s v="WA"/>
    <s v="720"/>
    <x v="1"/>
    <x v="1"/>
    <x v="3"/>
    <m/>
    <x v="0"/>
    <n v="576.38"/>
    <n v="62"/>
    <n v="1"/>
    <x v="0"/>
    <x v="0"/>
    <x v="6"/>
  </r>
  <r>
    <s v="3407204"/>
    <x v="1"/>
    <s v="Kingston Homes LLC(VJS)"/>
    <s v="12108 NW 42nd Ave"/>
    <s v="Vancouver"/>
    <s v="WA"/>
    <s v="720"/>
    <x v="1"/>
    <x v="1"/>
    <x v="3"/>
    <m/>
    <x v="0"/>
    <n v="600.04"/>
    <n v="32"/>
    <n v="1"/>
    <x v="0"/>
    <x v="0"/>
    <x v="6"/>
  </r>
  <r>
    <s v="3407215"/>
    <x v="1"/>
    <s v="Glavin Development LLC(KMM)"/>
    <s v="5708 NW 25th Cir"/>
    <s v="Camas"/>
    <s v="WA"/>
    <s v="720"/>
    <x v="1"/>
    <x v="1"/>
    <x v="3"/>
    <m/>
    <x v="0"/>
    <n v="572.02"/>
    <n v="24"/>
    <n v="1"/>
    <x v="0"/>
    <x v="0"/>
    <x v="6"/>
  </r>
  <r>
    <s v="3407282"/>
    <x v="1"/>
    <s v="Gurnik, Anatoliy S(VJS)"/>
    <s v="1207 Great Blue Rd"/>
    <s v="Ridgefield"/>
    <s v="WA"/>
    <s v="720"/>
    <x v="1"/>
    <x v="1"/>
    <x v="3"/>
    <m/>
    <x v="0"/>
    <n v="600.61"/>
    <n v="37"/>
    <n v="1"/>
    <x v="0"/>
    <x v="0"/>
    <x v="6"/>
  </r>
  <r>
    <s v="3407295"/>
    <x v="1"/>
    <s v="Pacific Lifestyle Homes(VJS)"/>
    <s v="10605 NW 11th Ave"/>
    <s v="Vancouver"/>
    <s v="WA"/>
    <s v="720"/>
    <x v="1"/>
    <x v="1"/>
    <x v="3"/>
    <m/>
    <x v="0"/>
    <n v="604.80999999999995"/>
    <n v="75"/>
    <n v="1"/>
    <x v="0"/>
    <x v="0"/>
    <x v="6"/>
  </r>
  <r>
    <s v="3407305"/>
    <x v="1"/>
    <s v="Lennar Northwest Inc(C5C)"/>
    <s v="3553 N 1st St"/>
    <s v="Ridgefield"/>
    <s v="WA"/>
    <s v="720"/>
    <x v="1"/>
    <x v="1"/>
    <x v="3"/>
    <m/>
    <x v="0"/>
    <n v="575.58000000000004"/>
    <n v="55"/>
    <n v="1"/>
    <x v="0"/>
    <x v="0"/>
    <x v="6"/>
  </r>
  <r>
    <s v="3407306"/>
    <x v="1"/>
    <s v="Lennar Northwest Inc(C5C)"/>
    <s v="3555 N 1st St"/>
    <s v="Ridgefield"/>
    <s v="WA"/>
    <s v="720"/>
    <x v="1"/>
    <x v="1"/>
    <x v="3"/>
    <m/>
    <x v="0"/>
    <n v="572.92999999999995"/>
    <n v="32"/>
    <n v="1"/>
    <x v="0"/>
    <x v="0"/>
    <x v="6"/>
  </r>
  <r>
    <s v="3407307"/>
    <x v="1"/>
    <s v="Glavin Development LLC(VJS)"/>
    <s v="4266 NW Sacajawea Ct"/>
    <s v="Camas"/>
    <s v="WA"/>
    <s v="720"/>
    <x v="1"/>
    <x v="1"/>
    <x v="3"/>
    <m/>
    <x v="0"/>
    <n v="573.91999999999996"/>
    <n v="42"/>
    <n v="1"/>
    <x v="0"/>
    <x v="0"/>
    <x v="6"/>
  </r>
  <r>
    <s v="3407324"/>
    <x v="1"/>
    <s v="Cascade West Development(VJS)"/>
    <s v="6221 NW Klickitat Cir"/>
    <s v="Camas"/>
    <s v="WA"/>
    <s v="720"/>
    <x v="1"/>
    <x v="1"/>
    <x v="3"/>
    <m/>
    <x v="0"/>
    <n v="572.78"/>
    <n v="32"/>
    <n v="1"/>
    <x v="0"/>
    <x v="0"/>
    <x v="6"/>
  </r>
  <r>
    <s v="3407335"/>
    <x v="1"/>
    <s v="Paliyev, Pavel V(KMM)"/>
    <s v="5215 NW 16th Cir"/>
    <s v="Camas"/>
    <s v="WA"/>
    <s v="720"/>
    <x v="1"/>
    <x v="1"/>
    <x v="0"/>
    <m/>
    <x v="0"/>
    <n v="1134.03"/>
    <n v="124"/>
    <n v="1"/>
    <x v="0"/>
    <x v="0"/>
    <x v="4"/>
  </r>
  <r>
    <s v="3407336"/>
    <x v="1"/>
    <s v="Paliyev, Pavel V(KMM)"/>
    <s v="801 NW 44th Ave"/>
    <s v="Camas"/>
    <s v="WA"/>
    <s v="720"/>
    <x v="1"/>
    <x v="1"/>
    <x v="0"/>
    <m/>
    <x v="0"/>
    <n v="928.41"/>
    <n v="25"/>
    <n v="1"/>
    <x v="0"/>
    <x v="0"/>
    <x v="4"/>
  </r>
  <r>
    <s v="3407342"/>
    <x v="1"/>
    <s v="Pahlisch Homes Inc(KMM)"/>
    <s v="13105 NE 102nd St"/>
    <s v="Vancouver"/>
    <s v="WA"/>
    <s v="720"/>
    <x v="1"/>
    <x v="1"/>
    <x v="3"/>
    <m/>
    <x v="0"/>
    <n v="599.29999999999995"/>
    <n v="27"/>
    <n v="1"/>
    <x v="0"/>
    <x v="0"/>
    <x v="6"/>
  </r>
  <r>
    <s v="3407343"/>
    <x v="1"/>
    <s v="Pahlisch Homes Inc(KMM)"/>
    <s v="13010 NE 102nd St"/>
    <s v="Vancouver"/>
    <s v="WA"/>
    <s v="720"/>
    <x v="1"/>
    <x v="1"/>
    <x v="3"/>
    <m/>
    <x v="0"/>
    <n v="600.1"/>
    <n v="34"/>
    <n v="1"/>
    <x v="0"/>
    <x v="0"/>
    <x v="6"/>
  </r>
  <r>
    <s v="3407344"/>
    <x v="1"/>
    <s v="Badolato, Ernest E(C5C)"/>
    <s v="1508 SE Hawk's View Ct"/>
    <s v="Vancouver"/>
    <s v="WA"/>
    <s v="720"/>
    <x v="1"/>
    <x v="1"/>
    <x v="3"/>
    <m/>
    <x v="0"/>
    <n v="571.63"/>
    <n v="22"/>
    <n v="1"/>
    <x v="0"/>
    <x v="0"/>
    <x v="4"/>
  </r>
  <r>
    <s v="3407364"/>
    <x v="1"/>
    <s v="McCluer Construction LLC(VJS)"/>
    <s v="3801 NE 141st Ave"/>
    <s v="Vancouver"/>
    <s v="WA"/>
    <s v="720"/>
    <x v="1"/>
    <x v="1"/>
    <x v="3"/>
    <m/>
    <x v="0"/>
    <n v="598.96"/>
    <n v="24"/>
    <n v="1"/>
    <x v="0"/>
    <x v="0"/>
    <x v="6"/>
  </r>
  <r>
    <s v="3407386"/>
    <x v="1"/>
    <s v="New Tradition Homes(VJS)"/>
    <s v="220 SW 8th St"/>
    <s v="Battle Ground"/>
    <s v="WA"/>
    <s v="720"/>
    <x v="1"/>
    <x v="1"/>
    <x v="3"/>
    <m/>
    <x v="0"/>
    <n v="572.20000000000005"/>
    <n v="27"/>
    <n v="1"/>
    <x v="0"/>
    <x v="0"/>
    <x v="6"/>
  </r>
  <r>
    <s v="3407411"/>
    <x v="1"/>
    <s v="Manor Homes Washington Inc(LRR)"/>
    <s v="17417 NE 31st Ave"/>
    <s v="Ridgefield"/>
    <s v="WA"/>
    <s v="720"/>
    <x v="1"/>
    <x v="1"/>
    <x v="3"/>
    <m/>
    <x v="0"/>
    <n v="572.20000000000005"/>
    <n v="27"/>
    <n v="1"/>
    <x v="0"/>
    <x v="0"/>
    <x v="6"/>
  </r>
  <r>
    <s v="3407422"/>
    <x v="1"/>
    <s v="M H Zoller LLC(LRR)"/>
    <s v="1919 SE 113 Ct"/>
    <s v="Vancouver"/>
    <s v="WA"/>
    <s v="720"/>
    <x v="1"/>
    <x v="1"/>
    <x v="3"/>
    <m/>
    <x v="0"/>
    <n v="573.11"/>
    <n v="32"/>
    <n v="1"/>
    <x v="0"/>
    <x v="0"/>
    <x v="6"/>
  </r>
  <r>
    <s v="3407423"/>
    <x v="1"/>
    <s v="M H Zoller LLC(LRR)"/>
    <s v="1921 SE 113 Ct"/>
    <s v="Vancouver"/>
    <s v="WA"/>
    <s v="720"/>
    <x v="1"/>
    <x v="1"/>
    <x v="3"/>
    <m/>
    <x v="0"/>
    <n v="572.20000000000005"/>
    <n v="27"/>
    <n v="1"/>
    <x v="0"/>
    <x v="0"/>
    <x v="6"/>
  </r>
  <r>
    <s v="3407440"/>
    <x v="1"/>
    <s v="Cascade West Development(KMM)"/>
    <s v="2125 NW Larkspur St"/>
    <s v="Camas"/>
    <s v="WA"/>
    <s v="720"/>
    <x v="1"/>
    <x v="1"/>
    <x v="3"/>
    <m/>
    <x v="0"/>
    <n v="572.27"/>
    <n v="29"/>
    <n v="1"/>
    <x v="0"/>
    <x v="0"/>
    <x v="6"/>
  </r>
  <r>
    <s v="3407472"/>
    <x v="1"/>
    <s v="Jeffries, Bonnie R(VJS)"/>
    <s v="522 N Horns Corner Dr"/>
    <s v="Ridgefield"/>
    <s v="WA"/>
    <s v="720"/>
    <x v="1"/>
    <x v="1"/>
    <x v="3"/>
    <m/>
    <x v="0"/>
    <n v="571.97"/>
    <n v="25"/>
    <n v="1"/>
    <x v="0"/>
    <x v="0"/>
    <x v="6"/>
  </r>
  <r>
    <s v="3407518"/>
    <x v="1"/>
    <s v="Copper Creek Homes Inc.(KMM)"/>
    <s v="752 W T St"/>
    <s v="Washougal"/>
    <s v="WA"/>
    <s v="720"/>
    <x v="1"/>
    <x v="1"/>
    <x v="3"/>
    <m/>
    <x v="0"/>
    <n v="601.02"/>
    <n v="42"/>
    <n v="1"/>
    <x v="0"/>
    <x v="0"/>
    <x v="6"/>
  </r>
  <r>
    <s v="3407519"/>
    <x v="1"/>
    <s v="Copper Creek Homes Inc.(KMM)"/>
    <s v="2969 W 8th St"/>
    <s v="Washougal"/>
    <s v="WA"/>
    <s v="720"/>
    <x v="1"/>
    <x v="1"/>
    <x v="3"/>
    <m/>
    <x v="0"/>
    <n v="572.20000000000005"/>
    <n v="27"/>
    <n v="1"/>
    <x v="0"/>
    <x v="0"/>
    <x v="6"/>
  </r>
  <r>
    <s v="3407628"/>
    <x v="1"/>
    <s v="West Water Homes LLC(VJS)"/>
    <s v="4404 SE 169th Ct"/>
    <s v="Vancouver"/>
    <s v="WA"/>
    <s v="720"/>
    <x v="1"/>
    <x v="1"/>
    <x v="3"/>
    <m/>
    <x v="0"/>
    <n v="600.59"/>
    <n v="35"/>
    <n v="1"/>
    <x v="0"/>
    <x v="0"/>
    <x v="5"/>
  </r>
  <r>
    <s v="3407634"/>
    <x v="1"/>
    <s v="Benton, Darrell W(VJS)"/>
    <s v="2521 39th St"/>
    <s v="Washougal"/>
    <s v="WA"/>
    <s v="720"/>
    <x v="1"/>
    <x v="1"/>
    <x v="3"/>
    <m/>
    <x v="0"/>
    <n v="574.95000000000005"/>
    <n v="49"/>
    <n v="1"/>
    <x v="0"/>
    <x v="0"/>
    <x v="4"/>
  </r>
  <r>
    <s v="3407642"/>
    <x v="1"/>
    <s v="Krippner Homes LLC(MRE)"/>
    <s v="103 NE 76th St"/>
    <s v="Vancouver"/>
    <s v="WA"/>
    <s v="720"/>
    <x v="1"/>
    <x v="1"/>
    <x v="3"/>
    <m/>
    <x v="0"/>
    <n v="573.59"/>
    <n v="41"/>
    <n v="1"/>
    <x v="0"/>
    <x v="0"/>
    <x v="6"/>
  </r>
  <r>
    <s v="3407644"/>
    <x v="1"/>
    <s v="Krippner Homes LLC(MRE)"/>
    <s v="107 NE 76th St"/>
    <s v="Vancouver"/>
    <s v="WA"/>
    <s v="720"/>
    <x v="1"/>
    <x v="1"/>
    <x v="3"/>
    <m/>
    <x v="0"/>
    <n v="573.59"/>
    <n v="41"/>
    <n v="1"/>
    <x v="0"/>
    <x v="0"/>
    <x v="6"/>
  </r>
  <r>
    <s v="3407657"/>
    <x v="1"/>
    <s v="Pacific Lifestyle Homes(KMM)"/>
    <s v="1200 NW 107th Cir"/>
    <s v="Vancouver"/>
    <s v="WA"/>
    <s v="720"/>
    <x v="1"/>
    <x v="1"/>
    <x v="3"/>
    <m/>
    <x v="0"/>
    <n v="599.71"/>
    <n v="28"/>
    <n v="1"/>
    <x v="0"/>
    <x v="0"/>
    <x v="6"/>
  </r>
  <r>
    <s v="3407750"/>
    <x v="1"/>
    <s v="Lennar Northwest Inc(KMM)"/>
    <s v="2132 NE 38th Cir"/>
    <s v="Camas"/>
    <s v="WA"/>
    <s v="720"/>
    <x v="1"/>
    <x v="1"/>
    <x v="3"/>
    <m/>
    <x v="0"/>
    <n v="598.85"/>
    <n v="23"/>
    <n v="1"/>
    <x v="0"/>
    <x v="0"/>
    <x v="6"/>
  </r>
  <r>
    <s v="3407788"/>
    <x v="1"/>
    <s v="Tuscany Homes LLC(VJS)"/>
    <s v="6007 NE 57th Ave"/>
    <s v="Vancouver"/>
    <s v="WA"/>
    <s v="720"/>
    <x v="1"/>
    <x v="1"/>
    <x v="3"/>
    <m/>
    <x v="0"/>
    <n v="572.08000000000004"/>
    <n v="26"/>
    <n v="1"/>
    <x v="0"/>
    <x v="0"/>
    <x v="6"/>
  </r>
  <r>
    <s v="3407791"/>
    <x v="1"/>
    <s v="Tuscany Homes LLC(VJS)"/>
    <s v="4505 NE 91st Way"/>
    <s v="Vancouver"/>
    <s v="WA"/>
    <s v="720"/>
    <x v="1"/>
    <x v="1"/>
    <x v="3"/>
    <m/>
    <x v="0"/>
    <n v="571.83000000000004"/>
    <n v="25"/>
    <n v="1"/>
    <x v="0"/>
    <x v="0"/>
    <x v="6"/>
  </r>
  <r>
    <s v="3407794"/>
    <x v="1"/>
    <s v="Tuscany Homes LLC(VJS)"/>
    <s v="4300 NE 47th Rd"/>
    <s v="Vancouver"/>
    <s v="WA"/>
    <s v="720"/>
    <x v="1"/>
    <x v="1"/>
    <x v="3"/>
    <m/>
    <x v="0"/>
    <n v="571.83000000000004"/>
    <n v="25"/>
    <n v="1"/>
    <x v="0"/>
    <x v="0"/>
    <x v="6"/>
  </r>
  <r>
    <s v="3407802"/>
    <x v="1"/>
    <s v="Pahlisch Homes Inc(LRR)"/>
    <s v="13109 NE 102nd St"/>
    <s v="Vancouver"/>
    <s v="WA"/>
    <s v="720"/>
    <x v="1"/>
    <x v="1"/>
    <x v="3"/>
    <m/>
    <x v="0"/>
    <n v="599.37"/>
    <n v="29"/>
    <n v="1"/>
    <x v="0"/>
    <x v="0"/>
    <x v="6"/>
  </r>
  <r>
    <s v="3407810"/>
    <x v="1"/>
    <s v="Lennar Northwest Inc(LRR)"/>
    <s v="2144 NE 38th Cir"/>
    <s v="Camas"/>
    <s v="WA"/>
    <s v="720"/>
    <x v="1"/>
    <x v="1"/>
    <x v="3"/>
    <m/>
    <x v="0"/>
    <n v="598.84"/>
    <n v="23"/>
    <n v="1"/>
    <x v="0"/>
    <x v="0"/>
    <x v="6"/>
  </r>
  <r>
    <s v="3407826"/>
    <x v="1"/>
    <s v="Stone Bridge Homes NW LLC(VJS)"/>
    <s v="10509 NW 31st Ave"/>
    <s v="Vancouver"/>
    <s v="WA"/>
    <s v="720"/>
    <x v="1"/>
    <x v="1"/>
    <x v="3"/>
    <m/>
    <x v="0"/>
    <n v="599.70000000000005"/>
    <n v="32"/>
    <n v="1"/>
    <x v="0"/>
    <x v="0"/>
    <x v="6"/>
  </r>
  <r>
    <s v="3407827"/>
    <x v="1"/>
    <s v="Stone Bridge Homes NW LLC(VJS)"/>
    <s v="10501 NW 31st Ave"/>
    <s v="Vancouver"/>
    <s v="WA"/>
    <s v="720"/>
    <x v="1"/>
    <x v="1"/>
    <x v="3"/>
    <m/>
    <x v="0"/>
    <n v="599.96"/>
    <n v="30"/>
    <n v="1"/>
    <x v="0"/>
    <x v="0"/>
    <x v="6"/>
  </r>
  <r>
    <s v="3407966"/>
    <x v="1"/>
    <s v="Karlsen Homes LLC(VJS)"/>
    <s v="3212 NW 105th St"/>
    <s v="Vancouver"/>
    <s v="WA"/>
    <s v="720"/>
    <x v="1"/>
    <x v="1"/>
    <x v="3"/>
    <m/>
    <x v="0"/>
    <n v="573.15"/>
    <n v="37"/>
    <n v="1"/>
    <x v="0"/>
    <x v="0"/>
    <x v="6"/>
  </r>
  <r>
    <s v="3407968"/>
    <x v="1"/>
    <s v="Law, Robert M(KMM)"/>
    <s v="14218 NE 95th Cir"/>
    <s v="Vancouver"/>
    <s v="WA"/>
    <s v="720"/>
    <x v="1"/>
    <x v="1"/>
    <x v="3"/>
    <m/>
    <x v="0"/>
    <n v="599.59"/>
    <n v="27"/>
    <n v="1"/>
    <x v="0"/>
    <x v="0"/>
    <x v="4"/>
  </r>
  <r>
    <s v="3407971"/>
    <x v="1"/>
    <s v="Manor Homes Washington Inc(VJS)"/>
    <s v="2424 NE 131st Ct"/>
    <s v="Vancouver"/>
    <s v="WA"/>
    <s v="720"/>
    <x v="1"/>
    <x v="1"/>
    <x v="3"/>
    <m/>
    <x v="0"/>
    <n v="570.35"/>
    <n v="10"/>
    <n v="1"/>
    <x v="0"/>
    <x v="0"/>
    <x v="6"/>
  </r>
  <r>
    <s v="3407973"/>
    <x v="1"/>
    <s v="Manor Homes Washington Inc(VJS)"/>
    <s v="2513 NE 131st Ct"/>
    <s v="Vancouver"/>
    <s v="WA"/>
    <s v="720"/>
    <x v="1"/>
    <x v="1"/>
    <x v="3"/>
    <m/>
    <x v="0"/>
    <n v="570.85"/>
    <n v="14"/>
    <n v="1"/>
    <x v="0"/>
    <x v="0"/>
    <x v="6"/>
  </r>
  <r>
    <s v="3407994"/>
    <x v="1"/>
    <s v="Killen, Randy(VJS)"/>
    <s v="1360 NW 25th Ave"/>
    <s v="Camas"/>
    <s v="WA"/>
    <s v="720"/>
    <x v="1"/>
    <x v="1"/>
    <x v="3"/>
    <m/>
    <x v="0"/>
    <n v="598.21"/>
    <n v="16"/>
    <n v="1"/>
    <x v="0"/>
    <x v="0"/>
    <x v="6"/>
  </r>
  <r>
    <s v="3407995"/>
    <x v="1"/>
    <s v="Killen, Randy(VJS)"/>
    <s v="1352 NW 25th Ave"/>
    <s v="Camas"/>
    <s v="WA"/>
    <s v="720"/>
    <x v="1"/>
    <x v="1"/>
    <x v="3"/>
    <m/>
    <x v="0"/>
    <n v="598.21"/>
    <n v="16"/>
    <n v="1"/>
    <x v="0"/>
    <x v="0"/>
    <x v="6"/>
  </r>
  <r>
    <s v="3407996"/>
    <x v="1"/>
    <s v="Killen, Randy(VJS)"/>
    <s v="1346 NW 25th Ave"/>
    <s v="Camas"/>
    <s v="WA"/>
    <s v="720"/>
    <x v="1"/>
    <x v="1"/>
    <x v="3"/>
    <m/>
    <x v="0"/>
    <n v="598.21"/>
    <n v="16"/>
    <n v="1"/>
    <x v="0"/>
    <x v="0"/>
    <x v="6"/>
  </r>
  <r>
    <s v="3407997"/>
    <x v="1"/>
    <s v="Killen, Randy(VJS)"/>
    <s v="1340 NW 25th Ave"/>
    <s v="Camas"/>
    <s v="WA"/>
    <s v="720"/>
    <x v="1"/>
    <x v="1"/>
    <x v="3"/>
    <m/>
    <x v="0"/>
    <n v="598.21"/>
    <n v="16"/>
    <n v="1"/>
    <x v="0"/>
    <x v="0"/>
    <x v="6"/>
  </r>
  <r>
    <s v="3408024"/>
    <x v="1"/>
    <s v="Krippner Homes LLC(VJS)"/>
    <s v="101 NE 76th St"/>
    <s v="Vancouver"/>
    <s v="WA"/>
    <s v="720"/>
    <x v="1"/>
    <x v="1"/>
    <x v="3"/>
    <m/>
    <x v="0"/>
    <n v="574.12"/>
    <n v="42"/>
    <n v="1"/>
    <x v="0"/>
    <x v="0"/>
    <x v="4"/>
  </r>
  <r>
    <s v="3408025"/>
    <x v="1"/>
    <s v="Krippner Homes LLC(VJS)"/>
    <s v="109 NE 76th St"/>
    <s v="Vancouver"/>
    <s v="WA"/>
    <s v="720"/>
    <x v="1"/>
    <x v="1"/>
    <x v="3"/>
    <m/>
    <x v="0"/>
    <n v="574.24"/>
    <n v="43"/>
    <n v="1"/>
    <x v="0"/>
    <x v="0"/>
    <x v="4"/>
  </r>
  <r>
    <s v="3408026"/>
    <x v="1"/>
    <s v="Krippner Homes LLC(VJS)"/>
    <s v="105 NE 76th St"/>
    <s v="Vancouver"/>
    <s v="WA"/>
    <s v="720"/>
    <x v="1"/>
    <x v="1"/>
    <x v="3"/>
    <m/>
    <x v="0"/>
    <n v="574.24"/>
    <n v="43"/>
    <n v="1"/>
    <x v="0"/>
    <x v="0"/>
    <x v="6"/>
  </r>
  <r>
    <s v="3408027"/>
    <x v="1"/>
    <s v="Krippner Homes LLC(VJS)"/>
    <s v="7421 NW 1st Pl"/>
    <s v="Vancouver"/>
    <s v="WA"/>
    <s v="720"/>
    <x v="1"/>
    <x v="1"/>
    <x v="3"/>
    <m/>
    <x v="0"/>
    <n v="571.62"/>
    <n v="23"/>
    <n v="1"/>
    <x v="0"/>
    <x v="0"/>
    <x v="6"/>
  </r>
  <r>
    <s v="3408051"/>
    <x v="1"/>
    <s v="Talbitzer Const LLC(VJS)"/>
    <s v="3328 NW 46th Dr"/>
    <s v="Camas"/>
    <s v="WA"/>
    <s v="720"/>
    <x v="1"/>
    <x v="1"/>
    <x v="3"/>
    <m/>
    <x v="0"/>
    <n v="571.61"/>
    <n v="20"/>
    <n v="1"/>
    <x v="0"/>
    <x v="0"/>
    <x v="6"/>
  </r>
  <r>
    <s v="3408054"/>
    <x v="1"/>
    <s v="Talbitzer Const LLC(VJS)"/>
    <s v="3419 NW 47th Dr"/>
    <s v="Camas"/>
    <s v="WA"/>
    <s v="720"/>
    <x v="1"/>
    <x v="1"/>
    <x v="3"/>
    <m/>
    <x v="0"/>
    <n v="573.36"/>
    <n v="34"/>
    <n v="1"/>
    <x v="0"/>
    <x v="0"/>
    <x v="6"/>
  </r>
  <r>
    <s v="3408060"/>
    <x v="1"/>
    <s v="Manor Homes Washington Inc(VJS)"/>
    <s v="13021 NE 26th St"/>
    <s v="Vancouver"/>
    <s v="WA"/>
    <s v="720"/>
    <x v="1"/>
    <x v="1"/>
    <x v="3"/>
    <m/>
    <x v="0"/>
    <n v="819.11"/>
    <n v="47"/>
    <n v="1"/>
    <x v="0"/>
    <x v="0"/>
    <x v="6"/>
  </r>
  <r>
    <s v="3408076"/>
    <x v="1"/>
    <s v="Lennar Northwest Inc(VJS)"/>
    <s v="13905 NE 102nd St"/>
    <s v="Vancouver"/>
    <s v="WA"/>
    <s v="720"/>
    <x v="1"/>
    <x v="1"/>
    <x v="3"/>
    <m/>
    <x v="0"/>
    <n v="599.09"/>
    <n v="23"/>
    <n v="1"/>
    <x v="0"/>
    <x v="0"/>
    <x v="6"/>
  </r>
  <r>
    <s v="3408077"/>
    <x v="1"/>
    <s v="Manor Homes Washington Inc(KMM)"/>
    <s v="7509 NE 123rd Ct"/>
    <s v="Vancouver"/>
    <s v="WA"/>
    <s v="720"/>
    <x v="1"/>
    <x v="1"/>
    <x v="3"/>
    <m/>
    <x v="0"/>
    <n v="571.36"/>
    <n v="18"/>
    <n v="1"/>
    <x v="0"/>
    <x v="0"/>
    <x v="6"/>
  </r>
  <r>
    <s v="3408081"/>
    <x v="1"/>
    <s v="Lennar Northwest Inc(VJS)"/>
    <s v="13909 NE 102nd St"/>
    <s v="Vancouver"/>
    <s v="WA"/>
    <s v="720"/>
    <x v="1"/>
    <x v="1"/>
    <x v="3"/>
    <m/>
    <x v="0"/>
    <n v="599.21"/>
    <n v="24"/>
    <n v="1"/>
    <x v="0"/>
    <x v="0"/>
    <x v="6"/>
  </r>
  <r>
    <s v="3408085"/>
    <x v="1"/>
    <s v="Aho Construction(KMM)"/>
    <s v="10811 NE 88th St"/>
    <s v="Vancouver"/>
    <s v="WA"/>
    <s v="720"/>
    <x v="1"/>
    <x v="1"/>
    <x v="3"/>
    <m/>
    <x v="0"/>
    <n v="572.99"/>
    <n v="31"/>
    <n v="1"/>
    <x v="0"/>
    <x v="0"/>
    <x v="6"/>
  </r>
  <r>
    <s v="3408126"/>
    <x v="1"/>
    <s v="Manor Homes Washington Inc(VJS)"/>
    <s v="13023 NE 26th St"/>
    <s v="Vancouver"/>
    <s v="WA"/>
    <s v="720"/>
    <x v="1"/>
    <x v="1"/>
    <x v="3"/>
    <m/>
    <x v="0"/>
    <n v="818.61"/>
    <n v="47"/>
    <n v="1"/>
    <x v="0"/>
    <x v="0"/>
    <x v="6"/>
  </r>
  <r>
    <s v="3408259"/>
    <x v="1"/>
    <s v="Gecho Construction(KMM)"/>
    <s v="1402 NW 5th Ave"/>
    <s v="Camas"/>
    <s v="WA"/>
    <s v="720"/>
    <x v="1"/>
    <x v="1"/>
    <x v="3"/>
    <m/>
    <x v="0"/>
    <n v="571.48"/>
    <n v="19"/>
    <n v="1"/>
    <x v="0"/>
    <x v="0"/>
    <x v="6"/>
  </r>
  <r>
    <s v="3408275"/>
    <x v="1"/>
    <s v="Cascade West Development(CJH)"/>
    <s v="11305 NE 179th Cir"/>
    <s v="Battle Ground"/>
    <s v="WA"/>
    <s v="720"/>
    <x v="1"/>
    <x v="1"/>
    <x v="3"/>
    <m/>
    <x v="0"/>
    <n v="649.84"/>
    <n v="108"/>
    <n v="1"/>
    <x v="0"/>
    <x v="0"/>
    <x v="6"/>
  </r>
  <r>
    <s v="3408391"/>
    <x v="1"/>
    <s v="T K Karlsen Const(KMM)"/>
    <s v="4009 N 5th Way"/>
    <s v="Ridgefield"/>
    <s v="WA"/>
    <s v="720"/>
    <x v="1"/>
    <x v="1"/>
    <x v="3"/>
    <m/>
    <x v="0"/>
    <n v="571.86"/>
    <n v="22"/>
    <n v="1"/>
    <x v="0"/>
    <x v="0"/>
    <x v="6"/>
  </r>
  <r>
    <s v="3408395"/>
    <x v="1"/>
    <s v="T K Karlsen Const(KMM)"/>
    <s v="4114 N 5th Way"/>
    <s v="Ridgefield"/>
    <s v="WA"/>
    <s v="720"/>
    <x v="1"/>
    <x v="1"/>
    <x v="3"/>
    <m/>
    <x v="0"/>
    <n v="571.99"/>
    <n v="23"/>
    <n v="1"/>
    <x v="0"/>
    <x v="0"/>
    <x v="6"/>
  </r>
  <r>
    <s v="3408427"/>
    <x v="1"/>
    <s v="Clark, Gary L(KMM)"/>
    <s v="110 NE 18th Ave"/>
    <s v="Battle Ground"/>
    <s v="WA"/>
    <s v="720"/>
    <x v="1"/>
    <x v="1"/>
    <x v="3"/>
    <m/>
    <x v="0"/>
    <n v="571.48"/>
    <n v="19"/>
    <n v="1"/>
    <x v="0"/>
    <x v="0"/>
    <x v="4"/>
  </r>
  <r>
    <s v="3408448"/>
    <x v="1"/>
    <s v="Hendrickson, Scott(VJS)"/>
    <s v="1818 SW 25th Cir"/>
    <s v="Battle Ground"/>
    <s v="WA"/>
    <s v="720"/>
    <x v="1"/>
    <x v="1"/>
    <x v="3"/>
    <m/>
    <x v="0"/>
    <n v="599.59"/>
    <n v="27"/>
    <n v="1"/>
    <x v="0"/>
    <x v="0"/>
    <x v="6"/>
  </r>
  <r>
    <s v="3408451"/>
    <x v="1"/>
    <s v="Aho Construction(KMM)"/>
    <s v="6709 NE 53rd Pl"/>
    <s v="Vancouver"/>
    <s v="WA"/>
    <s v="720"/>
    <x v="1"/>
    <x v="1"/>
    <x v="3"/>
    <m/>
    <x v="0"/>
    <n v="751.15"/>
    <n v="27"/>
    <n v="1"/>
    <x v="0"/>
    <x v="0"/>
    <x v="6"/>
  </r>
  <r>
    <s v="3408452"/>
    <x v="1"/>
    <s v="Krippner Homes LLC(VJS)"/>
    <s v="7418 NW 1st Pl"/>
    <s v="Vancouver"/>
    <s v="WA"/>
    <s v="720"/>
    <x v="1"/>
    <x v="1"/>
    <x v="3"/>
    <m/>
    <x v="0"/>
    <n v="572.48"/>
    <n v="27"/>
    <n v="1"/>
    <x v="0"/>
    <x v="0"/>
    <x v="6"/>
  </r>
  <r>
    <s v="3408454"/>
    <x v="1"/>
    <s v="Krippner Homes LLC(VJS)"/>
    <s v="158 NW 76th St"/>
    <s v="Vancouver"/>
    <s v="WA"/>
    <s v="720"/>
    <x v="1"/>
    <x v="1"/>
    <x v="3"/>
    <m/>
    <x v="0"/>
    <n v="574.99"/>
    <n v="47"/>
    <n v="1"/>
    <x v="0"/>
    <x v="0"/>
    <x v="6"/>
  </r>
  <r>
    <s v="3408466"/>
    <x v="1"/>
    <s v="Manor Homes Washington Inc(KMM)"/>
    <s v="3519 NE Franklin Lp"/>
    <s v="Camas"/>
    <s v="WA"/>
    <s v="720"/>
    <x v="1"/>
    <x v="1"/>
    <x v="3"/>
    <m/>
    <x v="0"/>
    <n v="571.36"/>
    <n v="18"/>
    <n v="1"/>
    <x v="0"/>
    <x v="0"/>
    <x v="6"/>
  </r>
  <r>
    <s v="3408468"/>
    <x v="1"/>
    <s v="Jeffries, Bonnie R(KMM)"/>
    <s v="529 N Horns Corner Dr"/>
    <s v="Ridgefield"/>
    <s v="WA"/>
    <s v="720"/>
    <x v="1"/>
    <x v="1"/>
    <x v="3"/>
    <m/>
    <x v="0"/>
    <n v="571.99"/>
    <n v="23"/>
    <n v="1"/>
    <x v="0"/>
    <x v="0"/>
    <x v="6"/>
  </r>
  <r>
    <s v="3408471"/>
    <x v="1"/>
    <s v="Kingston Homes LLC(VJS)"/>
    <s v="10409 NE 153rd Ave"/>
    <s v="Vancouver"/>
    <s v="WA"/>
    <s v="720"/>
    <x v="1"/>
    <x v="1"/>
    <x v="3"/>
    <m/>
    <x v="0"/>
    <n v="572.37"/>
    <n v="26"/>
    <n v="1"/>
    <x v="0"/>
    <x v="0"/>
    <x v="6"/>
  </r>
  <r>
    <s v="3408485"/>
    <x v="1"/>
    <s v="Lennar Northwest Inc(KMM)"/>
    <s v="2217 NE 38th Ave"/>
    <s v="Camas"/>
    <s v="WA"/>
    <s v="720"/>
    <x v="1"/>
    <x v="1"/>
    <x v="3"/>
    <m/>
    <x v="0"/>
    <n v="571.48"/>
    <n v="19"/>
    <n v="1"/>
    <x v="0"/>
    <x v="0"/>
    <x v="6"/>
  </r>
  <r>
    <s v="3408486"/>
    <x v="1"/>
    <s v="Lennar Northwest Inc(KMM)"/>
    <s v="2227 NE 38th Ave"/>
    <s v="Camas"/>
    <s v="WA"/>
    <s v="720"/>
    <x v="1"/>
    <x v="1"/>
    <x v="3"/>
    <m/>
    <x v="0"/>
    <n v="571.74"/>
    <n v="21"/>
    <n v="1"/>
    <x v="0"/>
    <x v="0"/>
    <x v="6"/>
  </r>
  <r>
    <s v="3408487"/>
    <x v="1"/>
    <s v="Lennar Northwest Inc(KMM)"/>
    <s v="2211 NE 38th Ave"/>
    <s v="Camas"/>
    <s v="WA"/>
    <s v="720"/>
    <x v="1"/>
    <x v="1"/>
    <x v="3"/>
    <m/>
    <x v="0"/>
    <n v="571.74"/>
    <n v="21"/>
    <n v="1"/>
    <x v="0"/>
    <x v="0"/>
    <x v="6"/>
  </r>
  <r>
    <s v="3408488"/>
    <x v="1"/>
    <s v="Lennar Northwest Inc(KMM)"/>
    <s v="2157 NE 38th Ave"/>
    <s v="Camas"/>
    <s v="WA"/>
    <s v="720"/>
    <x v="1"/>
    <x v="1"/>
    <x v="3"/>
    <m/>
    <x v="0"/>
    <n v="572.61"/>
    <n v="28"/>
    <n v="1"/>
    <x v="0"/>
    <x v="0"/>
    <x v="6"/>
  </r>
  <r>
    <s v="3408580"/>
    <x v="1"/>
    <s v="Cascade West Development(KMM)"/>
    <s v="15326 NE 106th St"/>
    <s v="Vancouver"/>
    <s v="WA"/>
    <s v="720"/>
    <x v="1"/>
    <x v="1"/>
    <x v="3"/>
    <m/>
    <x v="0"/>
    <n v="572.26"/>
    <n v="24"/>
    <n v="1"/>
    <x v="0"/>
    <x v="0"/>
    <x v="6"/>
  </r>
  <r>
    <s v="3408612"/>
    <x v="1"/>
    <s v="Manor Homes Washington Inc(KMM)"/>
    <s v="4227 NE 157th Ct"/>
    <s v="Vancouver"/>
    <s v="WA"/>
    <s v="720"/>
    <x v="1"/>
    <x v="1"/>
    <x v="3"/>
    <m/>
    <x v="0"/>
    <n v="573.01"/>
    <n v="30"/>
    <n v="1"/>
    <x v="0"/>
    <x v="0"/>
    <x v="6"/>
  </r>
  <r>
    <s v="3408634"/>
    <x v="1"/>
    <s v="Jeffries, Bonnie R(VJS)"/>
    <s v="10202 NE 130th Ave"/>
    <s v="Vancouver"/>
    <s v="WA"/>
    <s v="720"/>
    <x v="1"/>
    <x v="1"/>
    <x v="3"/>
    <m/>
    <x v="0"/>
    <n v="571.76"/>
    <n v="20"/>
    <n v="1"/>
    <x v="0"/>
    <x v="0"/>
    <x v="6"/>
  </r>
  <r>
    <s v="3408657"/>
    <x v="1"/>
    <s v="Pyramid Homes(VJS)"/>
    <s v="15321 NE 106th St"/>
    <s v="Vancouver"/>
    <s v="WA"/>
    <s v="720"/>
    <x v="1"/>
    <x v="1"/>
    <x v="3"/>
    <m/>
    <x v="0"/>
    <n v="571.86"/>
    <n v="22"/>
    <n v="1"/>
    <x v="0"/>
    <x v="0"/>
    <x v="6"/>
  </r>
  <r>
    <s v="3408659"/>
    <x v="1"/>
    <s v="Pyramid Homes(VJS)"/>
    <s v="15327 NE 106th St"/>
    <s v="Vancouver"/>
    <s v="WA"/>
    <s v="720"/>
    <x v="1"/>
    <x v="1"/>
    <x v="3"/>
    <m/>
    <x v="0"/>
    <n v="572.01"/>
    <n v="22"/>
    <n v="1"/>
    <x v="0"/>
    <x v="0"/>
    <x v="6"/>
  </r>
  <r>
    <s v="3408709"/>
    <x v="1"/>
    <s v="Cascade West Development(KMM)"/>
    <s v="6140 NW Klickitat Ct"/>
    <s v="Camas"/>
    <s v="WA"/>
    <s v="720"/>
    <x v="1"/>
    <x v="1"/>
    <x v="0"/>
    <m/>
    <x v="0"/>
    <n v="574.47"/>
    <n v="22"/>
    <n v="1"/>
    <x v="0"/>
    <x v="0"/>
    <x v="6"/>
  </r>
  <r>
    <s v="3408782"/>
    <x v="1"/>
    <s v="Lennar Northwest Inc(KMM)"/>
    <s v="2501 NW 126th Cir"/>
    <s v="Vancouver"/>
    <s v="WA"/>
    <s v="720"/>
    <x v="1"/>
    <x v="1"/>
    <x v="3"/>
    <m/>
    <x v="0"/>
    <n v="572.63"/>
    <n v="27"/>
    <n v="1"/>
    <x v="0"/>
    <x v="0"/>
    <x v="6"/>
  </r>
  <r>
    <s v="3408783"/>
    <x v="1"/>
    <s v="Lennar Northwest Inc(KMM)"/>
    <s v="2510 NW 126th Cir"/>
    <s v="Vancouver"/>
    <s v="WA"/>
    <s v="720"/>
    <x v="1"/>
    <x v="1"/>
    <x v="3"/>
    <m/>
    <x v="0"/>
    <n v="572.63"/>
    <n v="27"/>
    <n v="1"/>
    <x v="0"/>
    <x v="0"/>
    <x v="6"/>
  </r>
  <r>
    <s v="3408816"/>
    <x v="1"/>
    <s v="Cascade West Development(VJS)"/>
    <s v="18111 NE 85th Way"/>
    <s v="Vancouver"/>
    <s v="WA"/>
    <s v="720"/>
    <x v="1"/>
    <x v="1"/>
    <x v="0"/>
    <m/>
    <x v="0"/>
    <n v="743.89"/>
    <n v="142"/>
    <n v="1"/>
    <x v="0"/>
    <x v="0"/>
    <x v="6"/>
  </r>
  <r>
    <s v="3408818"/>
    <x v="1"/>
    <s v="Manor Homes Washington Inc(VJS)"/>
    <s v="1405 NE 71st Dr"/>
    <s v="Vancouver"/>
    <s v="WA"/>
    <s v="720"/>
    <x v="1"/>
    <x v="1"/>
    <x v="3"/>
    <m/>
    <x v="0"/>
    <n v="539.23"/>
    <n v="20"/>
    <n v="1"/>
    <x v="0"/>
    <x v="0"/>
    <x v="6"/>
  </r>
  <r>
    <s v="3408827"/>
    <x v="1"/>
    <s v="Pacific Lifestyle Homes(VJS)"/>
    <s v="3614 NW 107th St"/>
    <s v="Vancouver"/>
    <s v="WA"/>
    <s v="720"/>
    <x v="1"/>
    <x v="1"/>
    <x v="3"/>
    <m/>
    <x v="0"/>
    <n v="600.74"/>
    <n v="35"/>
    <n v="1"/>
    <x v="0"/>
    <x v="0"/>
    <x v="6"/>
  </r>
  <r>
    <s v="3408879"/>
    <x v="1"/>
    <s v="Pacific Lifestyle Homes(VJS)"/>
    <s v="14201 NW 55th Way"/>
    <s v="Vancouver"/>
    <s v="WA"/>
    <s v="720"/>
    <x v="1"/>
    <x v="1"/>
    <x v="3"/>
    <m/>
    <x v="0"/>
    <n v="599.24"/>
    <n v="23"/>
    <n v="1"/>
    <x v="0"/>
    <x v="0"/>
    <x v="6"/>
  </r>
  <r>
    <s v="3408932"/>
    <x v="1"/>
    <s v="Waverly Homes Inc(KMM)"/>
    <s v="3116 NE 171st St"/>
    <s v="Ridgefield"/>
    <s v="WA"/>
    <s v="720"/>
    <x v="1"/>
    <x v="1"/>
    <x v="3"/>
    <m/>
    <x v="0"/>
    <n v="573.26"/>
    <n v="32"/>
    <n v="1"/>
    <x v="0"/>
    <x v="0"/>
    <x v="6"/>
  </r>
  <r>
    <s v="3409090"/>
    <x v="1"/>
    <s v="BTS Homes Inc(KMM)"/>
    <s v="15309 NE 106th St"/>
    <s v="Vancouver"/>
    <s v="WA"/>
    <s v="720"/>
    <x v="1"/>
    <x v="1"/>
    <x v="3"/>
    <m/>
    <x v="0"/>
    <n v="572.01"/>
    <n v="22"/>
    <n v="1"/>
    <x v="0"/>
    <x v="0"/>
    <x v="6"/>
  </r>
  <r>
    <s v="3409091"/>
    <x v="1"/>
    <s v="BTS Homes Inc(KMM)"/>
    <s v="15302 NE 105th St"/>
    <s v="Vancouver"/>
    <s v="WA"/>
    <s v="720"/>
    <x v="1"/>
    <x v="1"/>
    <x v="3"/>
    <m/>
    <x v="0"/>
    <n v="571.76"/>
    <n v="20"/>
    <n v="1"/>
    <x v="0"/>
    <x v="0"/>
    <x v="6"/>
  </r>
  <r>
    <s v="3409269"/>
    <x v="1"/>
    <s v="Cascade West Development(C5C)"/>
    <s v="919 N Heron Dr"/>
    <s v="Ridgefield"/>
    <s v="WA"/>
    <s v="720"/>
    <x v="1"/>
    <x v="1"/>
    <x v="3"/>
    <m/>
    <x v="0"/>
    <n v="680.43"/>
    <n v="22"/>
    <n v="1"/>
    <x v="0"/>
    <x v="0"/>
    <x v="6"/>
  </r>
  <r>
    <s v="3409277"/>
    <x v="1"/>
    <s v="Conex Materials Inc(CJH)"/>
    <s v="4611 SE 202nd Ave"/>
    <s v="Camas"/>
    <s v="WA"/>
    <s v="720"/>
    <x v="1"/>
    <x v="1"/>
    <x v="3"/>
    <m/>
    <x v="0"/>
    <n v="584.95000000000005"/>
    <n v="82"/>
    <n v="1"/>
    <x v="0"/>
    <x v="0"/>
    <x v="6"/>
  </r>
  <r>
    <s v="3409279"/>
    <x v="1"/>
    <s v="Martin, Jerud A(LRR)"/>
    <s v="11206 NE 44th Ct"/>
    <s v="Vancouver"/>
    <s v="WA"/>
    <s v="720"/>
    <x v="1"/>
    <x v="1"/>
    <x v="3"/>
    <m/>
    <x v="0"/>
    <n v="576.02"/>
    <n v="54"/>
    <n v="1"/>
    <x v="0"/>
    <x v="0"/>
    <x v="4"/>
  </r>
  <r>
    <s v="3409357"/>
    <x v="1"/>
    <s v="Pacific Shores JL CC WA  LLC(LRR)"/>
    <s v="10805 NE 105th St"/>
    <s v="Vancouver"/>
    <s v="WA"/>
    <s v="720"/>
    <x v="1"/>
    <x v="1"/>
    <x v="3"/>
    <m/>
    <x v="0"/>
    <n v="571.63"/>
    <n v="19"/>
    <n v="1"/>
    <x v="0"/>
    <x v="0"/>
    <x v="6"/>
  </r>
  <r>
    <s v="3409435"/>
    <x v="1"/>
    <s v="Pahlisch Homes Inc(CJH)"/>
    <s v="10700 NW 38th Ave"/>
    <s v="Vancouver"/>
    <s v="WA"/>
    <s v="720"/>
    <x v="1"/>
    <x v="1"/>
    <x v="0"/>
    <m/>
    <x v="0"/>
    <n v="576.84"/>
    <n v="32"/>
    <n v="1"/>
    <x v="0"/>
    <x v="0"/>
    <x v="6"/>
  </r>
  <r>
    <s v="3409447"/>
    <x v="1"/>
    <s v="GR Investment Properties LLC(C5C)"/>
    <s v="9410 NE 52nd Ave"/>
    <s v="Vancouver"/>
    <s v="WA"/>
    <s v="720"/>
    <x v="1"/>
    <x v="1"/>
    <x v="3"/>
    <m/>
    <x v="0"/>
    <n v="571.76"/>
    <n v="20"/>
    <n v="1"/>
    <x v="0"/>
    <x v="0"/>
    <x v="6"/>
  </r>
  <r>
    <s v="3409476"/>
    <x v="1"/>
    <s v="Cascade West Development(C5C)"/>
    <s v="2032 NW Larkspur St"/>
    <s v="Camas"/>
    <s v="WA"/>
    <s v="720"/>
    <x v="1"/>
    <x v="1"/>
    <x v="0"/>
    <m/>
    <x v="0"/>
    <n v="577.55999999999995"/>
    <n v="35"/>
    <n v="1"/>
    <x v="0"/>
    <x v="0"/>
    <x v="6"/>
  </r>
  <r>
    <s v="3409496"/>
    <x v="1"/>
    <s v="Conex Materials Inc(C5C)"/>
    <s v="2340 N 6th St"/>
    <s v="Washougal"/>
    <s v="WA"/>
    <s v="720"/>
    <x v="1"/>
    <x v="1"/>
    <x v="3"/>
    <m/>
    <x v="0"/>
    <n v="575.77"/>
    <n v="52"/>
    <n v="1"/>
    <x v="0"/>
    <x v="0"/>
    <x v="6"/>
  </r>
  <r>
    <s v="3409598"/>
    <x v="1"/>
    <s v="Martin, Jerud A(LRR)"/>
    <s v="11202 NE 44th Ct"/>
    <s v="Vancouver"/>
    <s v="WA"/>
    <s v="720"/>
    <x v="1"/>
    <x v="1"/>
    <x v="3"/>
    <m/>
    <x v="0"/>
    <n v="572.63"/>
    <n v="27"/>
    <n v="1"/>
    <x v="0"/>
    <x v="0"/>
    <x v="4"/>
  </r>
  <r>
    <s v="3409640"/>
    <x v="1"/>
    <s v="Jefferies, Bonnie R(CJH)"/>
    <s v="600 N Horns Corner Dr"/>
    <s v="Ridgefield"/>
    <s v="WA"/>
    <s v="720"/>
    <x v="1"/>
    <x v="1"/>
    <x v="3"/>
    <m/>
    <x v="0"/>
    <n v="571.26"/>
    <n v="16"/>
    <n v="1"/>
    <x v="0"/>
    <x v="0"/>
    <x v="4"/>
  </r>
  <r>
    <s v="3409673"/>
    <x v="1"/>
    <s v="Webb, Russell(CJH)"/>
    <s v="12600 NW 45th Ct"/>
    <s v="Vancouver"/>
    <s v="WA"/>
    <s v="720"/>
    <x v="1"/>
    <x v="1"/>
    <x v="3"/>
    <m/>
    <x v="0"/>
    <n v="575.39"/>
    <n v="49"/>
    <n v="1"/>
    <x v="0"/>
    <x v="0"/>
    <x v="6"/>
  </r>
  <r>
    <s v="3409739"/>
    <x v="1"/>
    <s v="Lennar Northwest Inc(CJH)"/>
    <s v="13915 NE 101st St"/>
    <s v="Vancouver"/>
    <s v="WA"/>
    <s v="720"/>
    <x v="1"/>
    <x v="1"/>
    <x v="3"/>
    <m/>
    <x v="0"/>
    <n v="599.24"/>
    <n v="23"/>
    <n v="1"/>
    <x v="0"/>
    <x v="0"/>
    <x v="6"/>
  </r>
  <r>
    <s v="3409745"/>
    <x v="1"/>
    <s v="Lennar Northwest Inc(CJH)"/>
    <s v="14000 NE 101st St"/>
    <s v="Vancouver"/>
    <s v="WA"/>
    <s v="720"/>
    <x v="1"/>
    <x v="1"/>
    <x v="3"/>
    <m/>
    <x v="0"/>
    <n v="598.86"/>
    <n v="20"/>
    <n v="1"/>
    <x v="0"/>
    <x v="0"/>
    <x v="6"/>
  </r>
  <r>
    <s v="3409752"/>
    <x v="1"/>
    <s v="Tuscany Homes LLC(LRR)"/>
    <s v="9412 NE 52nd Ave"/>
    <s v="Vancouver"/>
    <s v="WA"/>
    <s v="720"/>
    <x v="1"/>
    <x v="1"/>
    <x v="3"/>
    <m/>
    <x v="0"/>
    <n v="572.51"/>
    <n v="26"/>
    <n v="1"/>
    <x v="0"/>
    <x v="0"/>
    <x v="6"/>
  </r>
  <r>
    <s v="3409753"/>
    <x v="1"/>
    <s v="Tuscany Homes LLC(LRR)"/>
    <s v="6003 NE 57th Ave"/>
    <s v="Vancouver"/>
    <s v="WA"/>
    <s v="720"/>
    <x v="1"/>
    <x v="1"/>
    <x v="3"/>
    <m/>
    <x v="0"/>
    <n v="572.63"/>
    <n v="27"/>
    <n v="1"/>
    <x v="0"/>
    <x v="0"/>
    <x v="6"/>
  </r>
  <r>
    <s v="3409755"/>
    <x v="1"/>
    <s v="Tuscany Homes LLC(LRR)"/>
    <s v="6011 NE 57th Ave"/>
    <s v="Vancouver"/>
    <s v="WA"/>
    <s v="720"/>
    <x v="1"/>
    <x v="1"/>
    <x v="3"/>
    <m/>
    <x v="0"/>
    <n v="572.51"/>
    <n v="26"/>
    <n v="1"/>
    <x v="0"/>
    <x v="0"/>
    <x v="6"/>
  </r>
  <r>
    <s v="3409770"/>
    <x v="1"/>
    <s v="Lennar Northwest Inc(CJH)"/>
    <s v="13910 NE 101st St"/>
    <s v="Vancouver"/>
    <s v="WA"/>
    <s v="720"/>
    <x v="1"/>
    <x v="1"/>
    <x v="3"/>
    <m/>
    <x v="0"/>
    <n v="598.73"/>
    <n v="19"/>
    <n v="1"/>
    <x v="0"/>
    <x v="0"/>
    <x v="6"/>
  </r>
  <r>
    <s v="3409813"/>
    <x v="1"/>
    <s v="Cascade West Development(LRR)"/>
    <s v="10505 NW 35th Ct"/>
    <s v="Vancouver"/>
    <s v="WA"/>
    <s v="720"/>
    <x v="1"/>
    <x v="1"/>
    <x v="3"/>
    <m/>
    <x v="0"/>
    <n v="574.61"/>
    <n v="44"/>
    <n v="1"/>
    <x v="0"/>
    <x v="0"/>
    <x v="6"/>
  </r>
  <r>
    <s v="3409843"/>
    <x v="1"/>
    <s v="Quail Construction LLC(C5C)"/>
    <s v="616 N V ST"/>
    <s v="Washougal"/>
    <s v="WA"/>
    <s v="720"/>
    <x v="1"/>
    <x v="1"/>
    <x v="3"/>
    <m/>
    <x v="0"/>
    <n v="572.48"/>
    <n v="27"/>
    <n v="1"/>
    <x v="0"/>
    <x v="0"/>
    <x v="6"/>
  </r>
  <r>
    <s v="3409856"/>
    <x v="1"/>
    <s v="Manor Homes Washington Inc(VJS)"/>
    <s v="1407 NE 72nd Way"/>
    <s v="Vancouver"/>
    <s v="WA"/>
    <s v="720"/>
    <x v="1"/>
    <x v="1"/>
    <x v="3"/>
    <m/>
    <x v="0"/>
    <n v="571.51"/>
    <n v="18"/>
    <n v="1"/>
    <x v="0"/>
    <x v="0"/>
    <x v="6"/>
  </r>
  <r>
    <s v="3409857"/>
    <x v="1"/>
    <s v="Manor Homes Washington Inc(VJS)"/>
    <s v="1405 NE 72nd Way"/>
    <s v="Vancouver"/>
    <s v="WA"/>
    <s v="720"/>
    <x v="1"/>
    <x v="1"/>
    <x v="3"/>
    <m/>
    <x v="0"/>
    <n v="717.13"/>
    <n v="15"/>
    <n v="1"/>
    <x v="0"/>
    <x v="0"/>
    <x v="6"/>
  </r>
  <r>
    <s v="3409858"/>
    <x v="1"/>
    <s v="Manor Homes Washington Inc(VJS)"/>
    <s v="1401 NE 72nd Way"/>
    <s v="Vancouver"/>
    <s v="WA"/>
    <s v="720"/>
    <x v="1"/>
    <x v="1"/>
    <x v="3"/>
    <m/>
    <x v="0"/>
    <n v="571.63"/>
    <n v="19"/>
    <n v="1"/>
    <x v="0"/>
    <x v="0"/>
    <x v="6"/>
  </r>
  <r>
    <s v="3409880"/>
    <x v="1"/>
    <s v="Quail Construction LLC(LRR)"/>
    <s v="607 N U St"/>
    <s v="Washougal"/>
    <s v="WA"/>
    <s v="720"/>
    <x v="1"/>
    <x v="1"/>
    <x v="3"/>
    <m/>
    <x v="0"/>
    <n v="572.48"/>
    <n v="27"/>
    <n v="1"/>
    <x v="0"/>
    <x v="0"/>
    <x v="6"/>
  </r>
  <r>
    <s v="3410030"/>
    <x v="1"/>
    <s v="New Tradition Homes(CJH)"/>
    <s v="722 SW 2nd Ave"/>
    <s v="Battle Ground"/>
    <s v="WA"/>
    <s v="720"/>
    <x v="1"/>
    <x v="1"/>
    <x v="3"/>
    <m/>
    <x v="0"/>
    <n v="572.48"/>
    <n v="27"/>
    <n v="1"/>
    <x v="0"/>
    <x v="0"/>
    <x v="6"/>
  </r>
  <r>
    <s v="3410045"/>
    <x v="1"/>
    <s v="Pacific Lifestyle Homes(C5C)"/>
    <s v="10600 NW 37th Ave"/>
    <s v="Vancouver"/>
    <s v="WA"/>
    <s v="720"/>
    <x v="1"/>
    <x v="1"/>
    <x v="3"/>
    <m/>
    <x v="0"/>
    <n v="599.71"/>
    <n v="28"/>
    <n v="1"/>
    <x v="0"/>
    <x v="0"/>
    <x v="6"/>
  </r>
  <r>
    <s v="3410046"/>
    <x v="1"/>
    <s v="Lennar Northwest Inc(CJH)"/>
    <s v="2160 NE 38th Cir"/>
    <s v="Camas"/>
    <s v="WA"/>
    <s v="720"/>
    <x v="1"/>
    <x v="1"/>
    <x v="3"/>
    <m/>
    <x v="0"/>
    <n v="572.48"/>
    <n v="27"/>
    <n v="1"/>
    <x v="0"/>
    <x v="0"/>
    <x v="6"/>
  </r>
  <r>
    <s v="3410047"/>
    <x v="1"/>
    <s v="Lennar Northwest Inc(CJH)"/>
    <s v="2152 NE 38th Cir"/>
    <s v="Camas"/>
    <s v="WA"/>
    <s v="720"/>
    <x v="1"/>
    <x v="1"/>
    <x v="3"/>
    <m/>
    <x v="0"/>
    <n v="572.48"/>
    <n v="27"/>
    <n v="1"/>
    <x v="0"/>
    <x v="0"/>
    <x v="6"/>
  </r>
  <r>
    <s v="3410054"/>
    <x v="1"/>
    <s v="Lennar Northwest Inc(CJH)"/>
    <s v="2218 NE 38th Ave"/>
    <s v="Camas"/>
    <s v="WA"/>
    <s v="720"/>
    <x v="1"/>
    <x v="1"/>
    <x v="3"/>
    <m/>
    <x v="0"/>
    <n v="599.33000000000004"/>
    <n v="25"/>
    <n v="1"/>
    <x v="0"/>
    <x v="0"/>
    <x v="6"/>
  </r>
  <r>
    <s v="3410055"/>
    <x v="1"/>
    <s v="Lennar Northwest Inc(CJH)"/>
    <s v="2226 NE 38th Ave"/>
    <s v="Camas"/>
    <s v="WA"/>
    <s v="720"/>
    <x v="1"/>
    <x v="1"/>
    <x v="3"/>
    <m/>
    <x v="0"/>
    <n v="599.58000000000004"/>
    <n v="27"/>
    <n v="1"/>
    <x v="0"/>
    <x v="0"/>
    <x v="6"/>
  </r>
  <r>
    <s v="3410057"/>
    <x v="1"/>
    <s v="Pacific Lifestyle Homes(C5C)"/>
    <s v="1208 NW 107th Cir"/>
    <s v="Vancouver"/>
    <s v="WA"/>
    <s v="720"/>
    <x v="1"/>
    <x v="1"/>
    <x v="3"/>
    <m/>
    <x v="0"/>
    <n v="572.61"/>
    <n v="28"/>
    <n v="1"/>
    <x v="0"/>
    <x v="0"/>
    <x v="6"/>
  </r>
  <r>
    <s v="3410083"/>
    <x v="1"/>
    <s v="Holt Homes(C5C)"/>
    <s v="1911 S Sevier Rd"/>
    <s v="Ridgefield"/>
    <s v="WA"/>
    <s v="720"/>
    <x v="1"/>
    <x v="1"/>
    <x v="3"/>
    <m/>
    <x v="0"/>
    <n v="572.48"/>
    <n v="27"/>
    <n v="1"/>
    <x v="0"/>
    <x v="0"/>
    <x v="6"/>
  </r>
  <r>
    <s v="3410178"/>
    <x v="1"/>
    <s v="Lennar Northwest Inc(C5C)"/>
    <s v="2110 NE Verbena Ln"/>
    <s v="Camas"/>
    <s v="WA"/>
    <s v="720"/>
    <x v="1"/>
    <x v="1"/>
    <x v="3"/>
    <m/>
    <x v="0"/>
    <n v="572.23"/>
    <n v="25"/>
    <n v="1"/>
    <x v="0"/>
    <x v="0"/>
    <x v="6"/>
  </r>
  <r>
    <s v="3410179"/>
    <x v="1"/>
    <s v="Lennar Northwest Inc(C5C)"/>
    <s v="2120 NE Verbena Ln"/>
    <s v="Camas"/>
    <s v="WA"/>
    <s v="720"/>
    <x v="1"/>
    <x v="1"/>
    <x v="3"/>
    <m/>
    <x v="0"/>
    <n v="572.48"/>
    <n v="27"/>
    <n v="1"/>
    <x v="0"/>
    <x v="0"/>
    <x v="6"/>
  </r>
  <r>
    <s v="3410180"/>
    <x v="1"/>
    <s v="Lennar Northwest Inc(C5C)"/>
    <s v="2128 NE Verbena Ln"/>
    <s v="Camas"/>
    <s v="WA"/>
    <s v="720"/>
    <x v="1"/>
    <x v="1"/>
    <x v="3"/>
    <m/>
    <x v="0"/>
    <n v="572.48"/>
    <n v="27"/>
    <n v="1"/>
    <x v="0"/>
    <x v="0"/>
    <x v="6"/>
  </r>
  <r>
    <s v="3410181"/>
    <x v="1"/>
    <s v="Lennar Northwest Inc(C5C)"/>
    <s v="2136 NE Verbena Ln"/>
    <s v="Camas"/>
    <s v="WA"/>
    <s v="720"/>
    <x v="1"/>
    <x v="1"/>
    <x v="3"/>
    <m/>
    <x v="0"/>
    <n v="600.84"/>
    <n v="37"/>
    <n v="1"/>
    <x v="0"/>
    <x v="0"/>
    <x v="6"/>
  </r>
  <r>
    <s v="3410194"/>
    <x v="1"/>
    <s v="Jeffries, Bonnie R(C5C)"/>
    <s v="10704 NW 35th Ave"/>
    <s v="Vancouver"/>
    <s v="WA"/>
    <s v="720"/>
    <x v="1"/>
    <x v="1"/>
    <x v="3"/>
    <m/>
    <x v="0"/>
    <n v="575.37"/>
    <n v="50"/>
    <n v="1"/>
    <x v="0"/>
    <x v="0"/>
    <x v="6"/>
  </r>
  <r>
    <s v="3410195"/>
    <x v="1"/>
    <s v="Jeffries, Bonnie R(C5C)"/>
    <s v="10506 NW 32nd Dr"/>
    <s v="Vancouver"/>
    <s v="WA"/>
    <s v="720"/>
    <x v="1"/>
    <x v="1"/>
    <x v="3"/>
    <m/>
    <x v="0"/>
    <n v="571.86"/>
    <n v="22"/>
    <n v="1"/>
    <x v="0"/>
    <x v="0"/>
    <x v="6"/>
  </r>
  <r>
    <s v="3410229"/>
    <x v="1"/>
    <s v="Jeffries, Bonnie R(C5C)"/>
    <s v="4106 N 5th Way"/>
    <s v="Ridgefield"/>
    <s v="WA"/>
    <s v="720"/>
    <x v="1"/>
    <x v="1"/>
    <x v="3"/>
    <m/>
    <x v="0"/>
    <n v="571.61"/>
    <n v="20"/>
    <n v="1"/>
    <x v="0"/>
    <x v="0"/>
    <x v="6"/>
  </r>
  <r>
    <s v="3410242"/>
    <x v="1"/>
    <s v="Jeffries, Bonnie R(C5C)"/>
    <s v="4110 N 5th Way"/>
    <s v="Ridgefield"/>
    <s v="WA"/>
    <s v="720"/>
    <x v="1"/>
    <x v="1"/>
    <x v="3"/>
    <m/>
    <x v="0"/>
    <n v="571.36"/>
    <n v="18"/>
    <n v="1"/>
    <x v="0"/>
    <x v="0"/>
    <x v="6"/>
  </r>
  <r>
    <s v="3410278"/>
    <x v="1"/>
    <s v="Lennar Northwest Inc(C5C)"/>
    <s v="358 N Green Gables Lp"/>
    <s v="Ridgefield"/>
    <s v="WA"/>
    <s v="720"/>
    <x v="1"/>
    <x v="1"/>
    <x v="3"/>
    <m/>
    <x v="0"/>
    <n v="572.48"/>
    <n v="27"/>
    <n v="1"/>
    <x v="0"/>
    <x v="0"/>
    <x v="6"/>
  </r>
  <r>
    <s v="3410279"/>
    <x v="1"/>
    <s v="Lennar Northwest Inc(C5C)"/>
    <s v="356 N Green Gables Lp"/>
    <s v="Ridgefield"/>
    <s v="WA"/>
    <s v="720"/>
    <x v="1"/>
    <x v="1"/>
    <x v="3"/>
    <m/>
    <x v="0"/>
    <n v="572.48"/>
    <n v="27"/>
    <n v="1"/>
    <x v="0"/>
    <x v="0"/>
    <x v="6"/>
  </r>
  <r>
    <s v="3410280"/>
    <x v="1"/>
    <s v="Lennar Northwest Inc(C5C)"/>
    <s v="354 N Green Gables Lp"/>
    <s v="Ridgefield"/>
    <s v="WA"/>
    <s v="720"/>
    <x v="1"/>
    <x v="1"/>
    <x v="3"/>
    <m/>
    <x v="0"/>
    <n v="572.48"/>
    <n v="27"/>
    <n v="1"/>
    <x v="0"/>
    <x v="0"/>
    <x v="6"/>
  </r>
  <r>
    <s v="3410281"/>
    <x v="1"/>
    <s v="Lennar Northwest Inc(C5C)"/>
    <s v="352 N Green Gables Lp"/>
    <s v="Ridgefield"/>
    <s v="WA"/>
    <s v="720"/>
    <x v="1"/>
    <x v="1"/>
    <x v="3"/>
    <m/>
    <x v="0"/>
    <n v="572.48"/>
    <n v="27"/>
    <n v="1"/>
    <x v="0"/>
    <x v="0"/>
    <x v="6"/>
  </r>
  <r>
    <s v="3410310"/>
    <x v="1"/>
    <s v="Kingston Homes LLC(LRR)"/>
    <s v="15510 NE 106th St"/>
    <s v="Vancouver"/>
    <s v="WA"/>
    <s v="720"/>
    <x v="1"/>
    <x v="1"/>
    <x v="3"/>
    <m/>
    <x v="0"/>
    <n v="1515.31"/>
    <n v="25"/>
    <n v="1"/>
    <x v="0"/>
    <x v="0"/>
    <x v="6"/>
  </r>
  <r>
    <s v="3410410"/>
    <x v="1"/>
    <s v="Pacific Shores JL CC WA  LLC(C5C)"/>
    <s v="10800 NE 105th St"/>
    <s v="Vancouver"/>
    <s v="WA"/>
    <s v="720"/>
    <x v="1"/>
    <x v="1"/>
    <x v="3"/>
    <m/>
    <x v="0"/>
    <n v="572.73"/>
    <n v="29"/>
    <n v="1"/>
    <x v="0"/>
    <x v="0"/>
    <x v="6"/>
  </r>
  <r>
    <s v="3410411"/>
    <x v="1"/>
    <s v="Pacific Shores JL CC WA  LLC(C5C)"/>
    <s v="10802 NE 105th St"/>
    <s v="Vancouver"/>
    <s v="WA"/>
    <s v="720"/>
    <x v="1"/>
    <x v="1"/>
    <x v="3"/>
    <m/>
    <x v="0"/>
    <n v="571.48"/>
    <n v="19"/>
    <n v="1"/>
    <x v="0"/>
    <x v="0"/>
    <x v="6"/>
  </r>
  <r>
    <s v="3410412"/>
    <x v="1"/>
    <s v="Pacific Shores JL CC WA  LLC(C5C)"/>
    <s v="10811 NE 105th St"/>
    <s v="Vancouver"/>
    <s v="WA"/>
    <s v="720"/>
    <x v="1"/>
    <x v="1"/>
    <x v="3"/>
    <m/>
    <x v="0"/>
    <n v="598.84"/>
    <n v="21"/>
    <n v="1"/>
    <x v="0"/>
    <x v="0"/>
    <x v="6"/>
  </r>
  <r>
    <s v="3410445"/>
    <x v="1"/>
    <s v="New Tradition Homes(CJH)"/>
    <s v="720 SW 3rd Ave"/>
    <s v="Battle Ground"/>
    <s v="WA"/>
    <s v="720"/>
    <x v="1"/>
    <x v="1"/>
    <x v="3"/>
    <m/>
    <x v="0"/>
    <n v="572.48"/>
    <n v="27"/>
    <n v="1"/>
    <x v="0"/>
    <x v="0"/>
    <x v="6"/>
  </r>
  <r>
    <s v="3410449"/>
    <x v="1"/>
    <s v="Tuscany Homes LLC(CJH)"/>
    <s v="2601 NE 50th Cir"/>
    <s v="Vancouver"/>
    <s v="WA"/>
    <s v="720"/>
    <x v="1"/>
    <x v="1"/>
    <x v="3"/>
    <m/>
    <x v="0"/>
    <n v="602.22"/>
    <n v="48"/>
    <n v="1"/>
    <x v="0"/>
    <x v="0"/>
    <x v="6"/>
  </r>
  <r>
    <s v="3410461"/>
    <x v="1"/>
    <s v="Pacific Lifestyle Homes(MRE)"/>
    <s v="3607 NW 106th St"/>
    <s v="Vancouver"/>
    <s v="WA"/>
    <s v="720"/>
    <x v="1"/>
    <x v="1"/>
    <x v="3"/>
    <m/>
    <x v="0"/>
    <n v="600.09"/>
    <n v="31"/>
    <n v="1"/>
    <x v="0"/>
    <x v="0"/>
    <x v="6"/>
  </r>
  <r>
    <s v="3410465"/>
    <x v="1"/>
    <s v="Manor Homes Washington Inc(C5C)"/>
    <s v="2617 NE 87th Ave"/>
    <s v="Vancouver"/>
    <s v="WA"/>
    <s v="720"/>
    <x v="1"/>
    <x v="1"/>
    <x v="3"/>
    <m/>
    <x v="0"/>
    <n v="571.86"/>
    <n v="22"/>
    <n v="1"/>
    <x v="0"/>
    <x v="0"/>
    <x v="6"/>
  </r>
  <r>
    <s v="3410469"/>
    <x v="1"/>
    <s v="Manor Homes Washington Inc(C5C)"/>
    <s v="2418 NE 131st Ct"/>
    <s v="Vancouver"/>
    <s v="WA"/>
    <s v="720"/>
    <x v="1"/>
    <x v="1"/>
    <x v="3"/>
    <m/>
    <x v="0"/>
    <n v="577.25"/>
    <n v="65"/>
    <n v="1"/>
    <x v="0"/>
    <x v="0"/>
    <x v="6"/>
  </r>
  <r>
    <s v="3410470"/>
    <x v="1"/>
    <s v="Manor Homes Washington Inc(C5C)"/>
    <s v="2420 NE 131st Ct"/>
    <s v="Vancouver"/>
    <s v="WA"/>
    <s v="720"/>
    <x v="1"/>
    <x v="1"/>
    <x v="3"/>
    <m/>
    <x v="0"/>
    <n v="1367.19"/>
    <n v="47"/>
    <n v="1"/>
    <x v="0"/>
    <x v="0"/>
    <x v="6"/>
  </r>
  <r>
    <s v="3410471"/>
    <x v="1"/>
    <s v="Manor Homes Washington Inc(C5C)"/>
    <s v="2422 NE 131st Ct"/>
    <s v="Vancouver"/>
    <s v="WA"/>
    <s v="720"/>
    <x v="1"/>
    <x v="1"/>
    <x v="3"/>
    <m/>
    <x v="0"/>
    <n v="574.99"/>
    <n v="47"/>
    <n v="1"/>
    <x v="0"/>
    <x v="0"/>
    <x v="6"/>
  </r>
  <r>
    <s v="3410504"/>
    <x v="1"/>
    <s v="Cascade West Development(LRR)"/>
    <s v="1212 N 9th Way"/>
    <s v="Ridgefield"/>
    <s v="WA"/>
    <s v="720"/>
    <x v="1"/>
    <x v="1"/>
    <x v="3"/>
    <m/>
    <x v="0"/>
    <n v="571.86"/>
    <n v="22"/>
    <n v="1"/>
    <x v="0"/>
    <x v="0"/>
    <x v="6"/>
  </r>
  <r>
    <s v="3410506"/>
    <x v="1"/>
    <s v="Cascade West Development(LRR)"/>
    <s v="1611 NW Klickitat St"/>
    <s v="Camas"/>
    <s v="WA"/>
    <s v="720"/>
    <x v="1"/>
    <x v="1"/>
    <x v="3"/>
    <m/>
    <x v="0"/>
    <n v="573.11"/>
    <n v="32"/>
    <n v="1"/>
    <x v="0"/>
    <x v="0"/>
    <x v="6"/>
  </r>
  <r>
    <s v="3410590"/>
    <x v="1"/>
    <s v="Lennar Northwest Inc(LRR)"/>
    <s v="349 N Green Gables Lp"/>
    <s v="Ridgefield"/>
    <s v="WA"/>
    <s v="720"/>
    <x v="1"/>
    <x v="1"/>
    <x v="3"/>
    <m/>
    <x v="0"/>
    <n v="596.37"/>
    <n v="10"/>
    <n v="1"/>
    <x v="0"/>
    <x v="0"/>
    <x v="6"/>
  </r>
  <r>
    <s v="3410593"/>
    <x v="1"/>
    <s v="Lennar Northwest Inc(LRR)"/>
    <s v="353 N Green Gables Lp"/>
    <s v="Ridgefield"/>
    <s v="WA"/>
    <s v="720"/>
    <x v="1"/>
    <x v="1"/>
    <x v="3"/>
    <m/>
    <x v="0"/>
    <n v="576.49"/>
    <n v="59"/>
    <n v="1"/>
    <x v="0"/>
    <x v="0"/>
    <x v="6"/>
  </r>
  <r>
    <s v="3410594"/>
    <x v="1"/>
    <s v="Lennar Northwest Inc(LRR)"/>
    <s v="351 N Green Gables Lp"/>
    <s v="Ridgefield"/>
    <s v="WA"/>
    <s v="720"/>
    <x v="1"/>
    <x v="1"/>
    <x v="3"/>
    <m/>
    <x v="0"/>
    <n v="572.86"/>
    <n v="30"/>
    <n v="1"/>
    <x v="0"/>
    <x v="0"/>
    <x v="6"/>
  </r>
  <r>
    <s v="3410632"/>
    <x v="1"/>
    <s v="Northwest Classic Homes LLC(C5C)"/>
    <s v="139 W 16th St"/>
    <s v="La Center"/>
    <s v="WA"/>
    <s v="720"/>
    <x v="1"/>
    <x v="1"/>
    <x v="3"/>
    <m/>
    <x v="0"/>
    <n v="599.96"/>
    <n v="30"/>
    <n v="1"/>
    <x v="0"/>
    <x v="0"/>
    <x v="6"/>
  </r>
  <r>
    <s v="3410717"/>
    <x v="1"/>
    <s v="Stone Bridge Homes NW LLC(CJH)"/>
    <s v="10608 NW 37th Ave"/>
    <s v="Vancouver"/>
    <s v="WA"/>
    <s v="720"/>
    <x v="1"/>
    <x v="1"/>
    <x v="3"/>
    <m/>
    <x v="0"/>
    <n v="603.24"/>
    <n v="59"/>
    <n v="1"/>
    <x v="0"/>
    <x v="0"/>
    <x v="6"/>
  </r>
  <r>
    <s v="3410725"/>
    <x v="1"/>
    <s v="Everest Construction Inc(LRR)"/>
    <s v="10515 NW 32nd Dr"/>
    <s v="Vancouver"/>
    <s v="WA"/>
    <s v="720"/>
    <x v="1"/>
    <x v="1"/>
    <x v="3"/>
    <m/>
    <x v="0"/>
    <n v="573.11"/>
    <n v="32"/>
    <n v="1"/>
    <x v="0"/>
    <x v="0"/>
    <x v="6"/>
  </r>
  <r>
    <s v="3410726"/>
    <x v="1"/>
    <s v="Bella Villa Homes Corporation(LRR)"/>
    <s v="13004 NW 49th Ave"/>
    <s v="Vancouver"/>
    <s v="WA"/>
    <s v="720"/>
    <x v="1"/>
    <x v="1"/>
    <x v="3"/>
    <m/>
    <x v="0"/>
    <n v="578.75"/>
    <n v="77"/>
    <n v="1"/>
    <x v="0"/>
    <x v="0"/>
    <x v="6"/>
  </r>
  <r>
    <s v="3410761"/>
    <x v="1"/>
    <s v="Dar Mar Homes(CJH)"/>
    <s v="12105 NW 42nd Ave"/>
    <s v="Vancouver"/>
    <s v="WA"/>
    <s v="720"/>
    <x v="1"/>
    <x v="1"/>
    <x v="3"/>
    <m/>
    <x v="0"/>
    <n v="573.99"/>
    <n v="39"/>
    <n v="1"/>
    <x v="0"/>
    <x v="0"/>
    <x v="6"/>
  </r>
  <r>
    <s v="3410822"/>
    <x v="1"/>
    <s v="Jeffries, Bonnie R(C5C)"/>
    <s v="524 N Horns Corner Dr"/>
    <s v="Ridgefield"/>
    <s v="WA"/>
    <s v="720"/>
    <x v="1"/>
    <x v="1"/>
    <x v="3"/>
    <m/>
    <x v="0"/>
    <n v="571.86"/>
    <n v="22"/>
    <n v="1"/>
    <x v="0"/>
    <x v="0"/>
    <x v="6"/>
  </r>
  <r>
    <s v="3410852"/>
    <x v="1"/>
    <s v="Jeffries, Bonnie R(CJH)"/>
    <s v="10211 NE 131ST Ave"/>
    <s v="Vancouver"/>
    <s v="WA"/>
    <s v="720"/>
    <x v="1"/>
    <x v="1"/>
    <x v="3"/>
    <m/>
    <x v="0"/>
    <n v="572.48"/>
    <n v="27"/>
    <n v="1"/>
    <x v="0"/>
    <x v="0"/>
    <x v="6"/>
  </r>
  <r>
    <s v="3410867"/>
    <x v="1"/>
    <s v="Pahlisch Homes Inc(CJH)"/>
    <s v="13101 NE 102nd St"/>
    <s v="Vancouver"/>
    <s v="WA"/>
    <s v="720"/>
    <x v="1"/>
    <x v="1"/>
    <x v="3"/>
    <m/>
    <x v="0"/>
    <n v="599.25"/>
    <n v="23"/>
    <n v="1"/>
    <x v="0"/>
    <x v="0"/>
    <x v="6"/>
  </r>
  <r>
    <s v="3410902"/>
    <x v="1"/>
    <s v="Sun Country Homes(C5C)"/>
    <s v="12 NE 16th Ave"/>
    <s v="Battle Ground"/>
    <s v="WA"/>
    <s v="720"/>
    <x v="1"/>
    <x v="1"/>
    <x v="3"/>
    <m/>
    <x v="0"/>
    <n v="572.48"/>
    <n v="27"/>
    <n v="1"/>
    <x v="0"/>
    <x v="0"/>
    <x v="6"/>
  </r>
  <r>
    <s v="3410989"/>
    <x v="1"/>
    <s v="Quail Construction LLC(C5C)"/>
    <s v="450 Stonegate Dr"/>
    <s v="Washougal"/>
    <s v="WA"/>
    <s v="720"/>
    <x v="1"/>
    <x v="1"/>
    <x v="3"/>
    <m/>
    <x v="0"/>
    <n v="572.63"/>
    <n v="27"/>
    <n v="1"/>
    <x v="0"/>
    <x v="0"/>
    <x v="6"/>
  </r>
  <r>
    <s v="3411022"/>
    <x v="1"/>
    <s v="M2 &amp; Co(LRR)"/>
    <s v="1208 NW 114th St"/>
    <s v="Vancouver"/>
    <s v="WA"/>
    <s v="720"/>
    <x v="1"/>
    <x v="1"/>
    <x v="3"/>
    <m/>
    <x v="0"/>
    <n v="1309.1300000000001"/>
    <n v="22"/>
    <n v="1"/>
    <x v="0"/>
    <x v="0"/>
    <x v="6"/>
  </r>
  <r>
    <s v="3411028"/>
    <x v="1"/>
    <s v="Summerplace Homes(LRR)"/>
    <s v="1733 S 14th Ct"/>
    <s v="Ridgefield"/>
    <s v="WA"/>
    <s v="720"/>
    <x v="1"/>
    <x v="1"/>
    <x v="3"/>
    <m/>
    <x v="0"/>
    <n v="573.11"/>
    <n v="32"/>
    <n v="1"/>
    <x v="0"/>
    <x v="0"/>
    <x v="6"/>
  </r>
  <r>
    <s v="3411029"/>
    <x v="1"/>
    <s v="Summerplace Homes(LRR)"/>
    <s v="1365 S 15th Way"/>
    <s v="Ridgefield"/>
    <s v="WA"/>
    <s v="720"/>
    <x v="1"/>
    <x v="1"/>
    <x v="3"/>
    <m/>
    <x v="0"/>
    <n v="573.11"/>
    <n v="32"/>
    <n v="1"/>
    <x v="0"/>
    <x v="0"/>
    <x v="6"/>
  </r>
  <r>
    <s v="3411055"/>
    <x v="1"/>
    <s v="Palladian Group LLC(C5C)"/>
    <s v="10403 NW 31st Ave"/>
    <s v="Vancouver"/>
    <s v="WA"/>
    <s v="720"/>
    <x v="1"/>
    <x v="1"/>
    <x v="3"/>
    <m/>
    <x v="0"/>
    <n v="599.74"/>
    <n v="27"/>
    <n v="1"/>
    <x v="0"/>
    <x v="0"/>
    <x v="6"/>
  </r>
  <r>
    <s v="3411143"/>
    <x v="1"/>
    <s v="Jeffries, Bonnie R(MRE)"/>
    <s v="511 N 41st Ave"/>
    <s v="Ridgefield"/>
    <s v="WA"/>
    <s v="720"/>
    <x v="1"/>
    <x v="1"/>
    <x v="3"/>
    <m/>
    <x v="0"/>
    <n v="571.86"/>
    <n v="22"/>
    <n v="1"/>
    <x v="0"/>
    <x v="0"/>
    <x v="6"/>
  </r>
  <r>
    <s v="3411202"/>
    <x v="1"/>
    <s v="Holt Homes(C5C)"/>
    <s v="9717 NE 100th Way"/>
    <s v="Vancouver"/>
    <s v="WA"/>
    <s v="720"/>
    <x v="1"/>
    <x v="1"/>
    <x v="3"/>
    <m/>
    <x v="0"/>
    <n v="817.35"/>
    <n v="33"/>
    <n v="1"/>
    <x v="0"/>
    <x v="0"/>
    <x v="6"/>
  </r>
  <r>
    <s v="3411219"/>
    <x v="1"/>
    <s v="New Tradition Homes(C5C)"/>
    <s v="808 SW 4th Ave"/>
    <s v="Battle Ground"/>
    <s v="WA"/>
    <s v="720"/>
    <x v="1"/>
    <x v="1"/>
    <x v="3"/>
    <m/>
    <x v="0"/>
    <n v="572.48"/>
    <n v="27"/>
    <n v="1"/>
    <x v="0"/>
    <x v="0"/>
    <x v="6"/>
  </r>
  <r>
    <s v="3411232"/>
    <x v="1"/>
    <s v="Cascade West Development(LRR)"/>
    <s v="10605 NW 37th Ave"/>
    <s v="Vancouver"/>
    <s v="WA"/>
    <s v="720"/>
    <x v="1"/>
    <x v="1"/>
    <x v="3"/>
    <m/>
    <x v="0"/>
    <n v="572.01"/>
    <n v="22"/>
    <n v="1"/>
    <x v="0"/>
    <x v="0"/>
    <x v="6"/>
  </r>
  <r>
    <s v="3411267"/>
    <x v="1"/>
    <s v="Bella Villa Homes Corporation(C5C)"/>
    <s v="13008 NW 49th Ave"/>
    <s v="Vancouver"/>
    <s v="WA"/>
    <s v="720"/>
    <x v="1"/>
    <x v="1"/>
    <x v="3"/>
    <m/>
    <x v="0"/>
    <n v="8194.66"/>
    <n v="27"/>
    <n v="1"/>
    <x v="0"/>
    <x v="0"/>
    <x v="6"/>
  </r>
  <r>
    <s v="3411275"/>
    <x v="1"/>
    <s v="Tuscany Homes LLC(C5C)"/>
    <s v="9122 NE 47th Rd"/>
    <s v="Vancouver"/>
    <s v="WA"/>
    <s v="720"/>
    <x v="1"/>
    <x v="1"/>
    <x v="3"/>
    <m/>
    <x v="0"/>
    <n v="741.97"/>
    <n v="89"/>
    <n v="1"/>
    <x v="0"/>
    <x v="0"/>
    <x v="6"/>
  </r>
  <r>
    <s v="3411283"/>
    <x v="1"/>
    <s v="New Tradition Homes(CJH)"/>
    <s v="722 SW 4th Ave"/>
    <s v="Battle Ground"/>
    <s v="WA"/>
    <s v="720"/>
    <x v="1"/>
    <x v="1"/>
    <x v="3"/>
    <m/>
    <x v="0"/>
    <n v="572.1"/>
    <n v="24"/>
    <n v="1"/>
    <x v="0"/>
    <x v="0"/>
    <x v="6"/>
  </r>
  <r>
    <s v="3411298"/>
    <x v="1"/>
    <s v="Cascade West Development(CJH)"/>
    <s v="8710 NE 179th Pl"/>
    <s v="Vancouver"/>
    <s v="WA"/>
    <s v="720"/>
    <x v="1"/>
    <x v="1"/>
    <x v="3"/>
    <m/>
    <x v="0"/>
    <n v="574.51"/>
    <n v="42"/>
    <n v="1"/>
    <x v="0"/>
    <x v="0"/>
    <x v="6"/>
  </r>
  <r>
    <s v="3411314"/>
    <x v="1"/>
    <s v="Pacific Shores JL CC WA  LLC(LRR)"/>
    <s v="10808 NE 105th St"/>
    <s v="Vancouver"/>
    <s v="WA"/>
    <s v="720"/>
    <x v="1"/>
    <x v="1"/>
    <x v="3"/>
    <m/>
    <x v="0"/>
    <n v="572.1"/>
    <n v="24"/>
    <n v="1"/>
    <x v="0"/>
    <x v="0"/>
    <x v="6"/>
  </r>
  <r>
    <s v="3411316"/>
    <x v="1"/>
    <s v="Pacific Shores JL CC WA  LLC(LRR)"/>
    <s v="10810 NE 105th St"/>
    <s v="Vancouver"/>
    <s v="WA"/>
    <s v="720"/>
    <x v="1"/>
    <x v="1"/>
    <x v="3"/>
    <m/>
    <x v="0"/>
    <n v="571.99"/>
    <n v="23"/>
    <n v="1"/>
    <x v="0"/>
    <x v="0"/>
    <x v="6"/>
  </r>
  <r>
    <s v="3411337"/>
    <x v="1"/>
    <s v="Westar Quality Homes Inc(CJH)"/>
    <s v="1954 NW Willow Dr"/>
    <s v="Camas"/>
    <s v="WA"/>
    <s v="720"/>
    <x v="1"/>
    <x v="1"/>
    <x v="3"/>
    <m/>
    <x v="0"/>
    <n v="574.26"/>
    <n v="40"/>
    <n v="1"/>
    <x v="0"/>
    <x v="0"/>
    <x v="6"/>
  </r>
  <r>
    <s v="3411389"/>
    <x v="1"/>
    <s v="Kingston Homes LLC(C5C)"/>
    <s v="15404 NE 106th St"/>
    <s v="Vancouver"/>
    <s v="WA"/>
    <s v="720"/>
    <x v="1"/>
    <x v="1"/>
    <x v="3"/>
    <m/>
    <x v="0"/>
    <n v="572.63"/>
    <n v="27"/>
    <n v="1"/>
    <x v="0"/>
    <x v="0"/>
    <x v="6"/>
  </r>
  <r>
    <s v="3411396"/>
    <x v="1"/>
    <s v="Jeffries, Bonnie R(C5C)"/>
    <s v="12911 NE 102nd St"/>
    <s v="Vancouver"/>
    <s v="WA"/>
    <s v="720"/>
    <x v="1"/>
    <x v="1"/>
    <x v="3"/>
    <m/>
    <x v="0"/>
    <n v="572.01"/>
    <n v="22"/>
    <n v="1"/>
    <x v="0"/>
    <x v="0"/>
    <x v="6"/>
  </r>
  <r>
    <s v="3411397"/>
    <x v="1"/>
    <s v="Jeffries, Bonnie R(C5C)"/>
    <s v="12915 NE 102nd St"/>
    <s v="Vancouver"/>
    <s v="WA"/>
    <s v="720"/>
    <x v="1"/>
    <x v="1"/>
    <x v="3"/>
    <m/>
    <x v="0"/>
    <n v="572.01"/>
    <n v="22"/>
    <n v="1"/>
    <x v="0"/>
    <x v="0"/>
    <x v="6"/>
  </r>
  <r>
    <s v="3411420"/>
    <x v="1"/>
    <s v="Lennar Northwest Inc(C5C)"/>
    <s v="2403 NW 126th Cir"/>
    <s v="Vancouver"/>
    <s v="WA"/>
    <s v="720"/>
    <x v="1"/>
    <x v="1"/>
    <x v="3"/>
    <m/>
    <x v="0"/>
    <n v="572.51"/>
    <n v="26"/>
    <n v="1"/>
    <x v="0"/>
    <x v="0"/>
    <x v="6"/>
  </r>
  <r>
    <s v="3411421"/>
    <x v="1"/>
    <s v="Lennar Northwest Inc(C5C)"/>
    <s v="2405 NW 126th Cir"/>
    <s v="Vancouver"/>
    <s v="WA"/>
    <s v="720"/>
    <x v="1"/>
    <x v="1"/>
    <x v="3"/>
    <m/>
    <x v="0"/>
    <n v="572.51"/>
    <n v="26"/>
    <n v="1"/>
    <x v="0"/>
    <x v="0"/>
    <x v="6"/>
  </r>
  <r>
    <s v="3411449"/>
    <x v="1"/>
    <s v="Stone Bridge Homes NW LLC(C5C)"/>
    <s v="3211 NE 174th St"/>
    <s v="Ridgefield"/>
    <s v="WA"/>
    <s v="720"/>
    <x v="1"/>
    <x v="1"/>
    <x v="3"/>
    <m/>
    <x v="0"/>
    <n v="600.62"/>
    <n v="34"/>
    <n v="1"/>
    <x v="0"/>
    <x v="0"/>
    <x v="6"/>
  </r>
  <r>
    <s v="3411469"/>
    <x v="1"/>
    <s v="Manor Homes Washington Inc(C5C)"/>
    <s v="8204 NE 37th Ave"/>
    <s v="Vancouver"/>
    <s v="WA"/>
    <s v="720"/>
    <x v="1"/>
    <x v="1"/>
    <x v="3"/>
    <m/>
    <x v="0"/>
    <n v="572.01"/>
    <n v="22"/>
    <n v="1"/>
    <x v="0"/>
    <x v="0"/>
    <x v="6"/>
  </r>
  <r>
    <s v="3411473"/>
    <x v="1"/>
    <s v="Aho Construction(C5C)"/>
    <s v="6608 NE 56th Ave"/>
    <s v="Vancouver"/>
    <s v="WA"/>
    <s v="720"/>
    <x v="1"/>
    <x v="1"/>
    <x v="3"/>
    <m/>
    <x v="0"/>
    <n v="572.01"/>
    <n v="22"/>
    <n v="1"/>
    <x v="0"/>
    <x v="0"/>
    <x v="6"/>
  </r>
  <r>
    <s v="3411508"/>
    <x v="1"/>
    <s v="Evergreen Homes NW LLC(C5C)"/>
    <s v="4033 NE Everett Ct"/>
    <s v="Camas"/>
    <s v="WA"/>
    <s v="720"/>
    <x v="1"/>
    <x v="1"/>
    <x v="3"/>
    <m/>
    <x v="0"/>
    <n v="572.63"/>
    <n v="27"/>
    <n v="1"/>
    <x v="0"/>
    <x v="0"/>
    <x v="6"/>
  </r>
  <r>
    <s v="3411510"/>
    <x v="1"/>
    <s v="Everest Construction Inc(CJH)"/>
    <s v="10511 NW 32nd Drive"/>
    <s v="Vancouver"/>
    <s v="WA"/>
    <s v="720"/>
    <x v="1"/>
    <x v="1"/>
    <x v="3"/>
    <m/>
    <x v="0"/>
    <n v="572.14"/>
    <n v="23"/>
    <n v="1"/>
    <x v="0"/>
    <x v="0"/>
    <x v="6"/>
  </r>
  <r>
    <s v="3411538"/>
    <x v="1"/>
    <s v="Summerplace Homes(C5C)"/>
    <s v="1361 S 15th Way"/>
    <s v="Ridgefield"/>
    <s v="WA"/>
    <s v="720"/>
    <x v="1"/>
    <x v="1"/>
    <x v="3"/>
    <m/>
    <x v="0"/>
    <n v="572.01"/>
    <n v="22"/>
    <n v="1"/>
    <x v="0"/>
    <x v="0"/>
    <x v="6"/>
  </r>
  <r>
    <s v="3411540"/>
    <x v="1"/>
    <s v="Summerplace Homes(C5C)"/>
    <s v="1279 S 15th Way"/>
    <s v="Ridgefield"/>
    <s v="WA"/>
    <s v="720"/>
    <x v="1"/>
    <x v="1"/>
    <x v="3"/>
    <m/>
    <x v="0"/>
    <n v="571.02"/>
    <n v="22"/>
    <n v="1"/>
    <x v="0"/>
    <x v="0"/>
    <x v="6"/>
  </r>
  <r>
    <s v="3411605"/>
    <x v="1"/>
    <s v="Manor Homes Washington Inc(VJS)"/>
    <s v="7512 NE 123rd Ct"/>
    <s v="Vancouver"/>
    <s v="WA"/>
    <s v="720"/>
    <x v="1"/>
    <x v="1"/>
    <x v="3"/>
    <m/>
    <x v="0"/>
    <n v="574.17999999999995"/>
    <n v="25"/>
    <n v="1"/>
    <x v="0"/>
    <x v="0"/>
    <x v="6"/>
  </r>
  <r>
    <s v="3411635"/>
    <x v="1"/>
    <s v="Tuscany Homes LLC(C5C)"/>
    <s v="11518 NE 130th Av"/>
    <s v="Vancouver"/>
    <s v="WA"/>
    <s v="720"/>
    <x v="1"/>
    <x v="1"/>
    <x v="3"/>
    <m/>
    <x v="0"/>
    <n v="572.63"/>
    <n v="27"/>
    <n v="1"/>
    <x v="0"/>
    <x v="0"/>
    <x v="4"/>
  </r>
  <r>
    <s v="3411636"/>
    <x v="1"/>
    <s v="Hendrickson, Scott(C5C)"/>
    <s v="18611 NE 113th Ave"/>
    <s v="Battle Ground"/>
    <s v="WA"/>
    <s v="720"/>
    <x v="1"/>
    <x v="1"/>
    <x v="3"/>
    <m/>
    <x v="0"/>
    <n v="599.33000000000004"/>
    <n v="32"/>
    <n v="1"/>
    <x v="0"/>
    <x v="0"/>
    <x v="6"/>
  </r>
  <r>
    <s v="3411678"/>
    <x v="1"/>
    <s v="New Tradition Homes(C5C)"/>
    <s v="15312 NE 106th St"/>
    <s v="Vancouver"/>
    <s v="WA"/>
    <s v="720"/>
    <x v="1"/>
    <x v="1"/>
    <x v="3"/>
    <m/>
    <x v="0"/>
    <n v="571.02"/>
    <n v="22"/>
    <n v="1"/>
    <x v="0"/>
    <x v="0"/>
    <x v="6"/>
  </r>
  <r>
    <s v="3411682"/>
    <x v="1"/>
    <s v="Krippner Homes LLC(MRE)"/>
    <s v="10108 NE 122nd Ave"/>
    <s v="Vancouver"/>
    <s v="WA"/>
    <s v="720"/>
    <x v="1"/>
    <x v="1"/>
    <x v="3"/>
    <m/>
    <x v="0"/>
    <n v="571.64"/>
    <n v="27"/>
    <n v="1"/>
    <x v="0"/>
    <x v="0"/>
    <x v="6"/>
  </r>
  <r>
    <s v="3411693"/>
    <x v="1"/>
    <s v="Pacific Lifestyle Homes(LRR)"/>
    <s v="3603 NW 106th St"/>
    <s v="Vancouver"/>
    <s v="WA"/>
    <s v="720"/>
    <x v="1"/>
    <x v="1"/>
    <x v="3"/>
    <m/>
    <x v="0"/>
    <n v="816.38"/>
    <n v="27"/>
    <n v="1"/>
    <x v="0"/>
    <x v="0"/>
    <x v="6"/>
  </r>
  <r>
    <s v="3411694"/>
    <x v="1"/>
    <s v="Pacific Lifestyle Homes(KMM)"/>
    <s v="14105 NW 56th Ave"/>
    <s v="Vancouver"/>
    <s v="WA"/>
    <s v="720"/>
    <x v="1"/>
    <x v="1"/>
    <x v="3"/>
    <m/>
    <x v="0"/>
    <n v="598.70000000000005"/>
    <n v="27"/>
    <n v="1"/>
    <x v="0"/>
    <x v="0"/>
    <x v="6"/>
  </r>
  <r>
    <s v="3411729"/>
    <x v="1"/>
    <s v="New Tradition Homes(C5C)"/>
    <s v="9708 NE 149th Ave"/>
    <s v="Vancouver"/>
    <s v="WA"/>
    <s v="720"/>
    <x v="1"/>
    <x v="1"/>
    <x v="3"/>
    <m/>
    <x v="0"/>
    <n v="573.51"/>
    <n v="42"/>
    <n v="1"/>
    <x v="0"/>
    <x v="0"/>
    <x v="6"/>
  </r>
  <r>
    <s v="3411733"/>
    <x v="1"/>
    <s v="Aho Construction(C5C)"/>
    <s v="6705 NE 53rd Pl"/>
    <s v="Vancouver"/>
    <s v="WA"/>
    <s v="720"/>
    <x v="1"/>
    <x v="1"/>
    <x v="3"/>
    <m/>
    <x v="0"/>
    <n v="573.11"/>
    <n v="32"/>
    <n v="1"/>
    <x v="0"/>
    <x v="0"/>
    <x v="6"/>
  </r>
  <r>
    <s v="3411791"/>
    <x v="1"/>
    <s v="Tuscany Homes LLC(C5C)"/>
    <s v="9409 NE 52nd Ave"/>
    <s v="Vancouver"/>
    <s v="WA"/>
    <s v="720"/>
    <x v="1"/>
    <x v="1"/>
    <x v="3"/>
    <m/>
    <x v="0"/>
    <n v="572.48"/>
    <n v="27"/>
    <n v="1"/>
    <x v="0"/>
    <x v="0"/>
    <x v="6"/>
  </r>
  <r>
    <s v="3411843"/>
    <x v="1"/>
    <s v="Yanyk, Ivan M(CJH)"/>
    <s v="3573 U St"/>
    <s v="Washougal"/>
    <s v="WA"/>
    <s v="720"/>
    <x v="1"/>
    <x v="1"/>
    <x v="3"/>
    <m/>
    <x v="0"/>
    <n v="708.78"/>
    <n v="37"/>
    <n v="1"/>
    <x v="0"/>
    <x v="0"/>
    <x v="4"/>
  </r>
  <r>
    <s v="3411844"/>
    <x v="1"/>
    <s v="Yanyk, Ivan M(CJH)"/>
    <s v="3583 U St"/>
    <s v="Washougal"/>
    <s v="WA"/>
    <s v="720"/>
    <x v="1"/>
    <x v="1"/>
    <x v="3"/>
    <m/>
    <x v="0"/>
    <n v="578.12"/>
    <n v="72"/>
    <n v="1"/>
    <x v="0"/>
    <x v="0"/>
    <x v="4"/>
  </r>
  <r>
    <s v="3411895"/>
    <x v="1"/>
    <s v="Romano Properties LLC(CJH)"/>
    <s v="2621 NE 87th Ave"/>
    <s v="Vancouver"/>
    <s v="WA"/>
    <s v="720"/>
    <x v="1"/>
    <x v="1"/>
    <x v="3"/>
    <m/>
    <x v="0"/>
    <n v="571.61"/>
    <n v="20"/>
    <n v="1"/>
    <x v="0"/>
    <x v="0"/>
    <x v="4"/>
  </r>
  <r>
    <s v="3411947"/>
    <x v="1"/>
    <s v="Persa, Augustin D(C5C)"/>
    <s v="11705 NW 23rd Ave"/>
    <s v="Vancouver"/>
    <s v="WA"/>
    <s v="720"/>
    <x v="1"/>
    <x v="1"/>
    <x v="3"/>
    <m/>
    <x v="0"/>
    <n v="600.21"/>
    <n v="32"/>
    <n v="1"/>
    <x v="0"/>
    <x v="0"/>
    <x v="4"/>
  </r>
  <r>
    <s v="3411948"/>
    <x v="1"/>
    <s v="Persa, Augustin D(C5C)"/>
    <s v="11708 NW 23rd Ave"/>
    <s v="Vancouver"/>
    <s v="WA"/>
    <s v="720"/>
    <x v="1"/>
    <x v="1"/>
    <x v="3"/>
    <m/>
    <x v="0"/>
    <n v="604.22"/>
    <n v="64"/>
    <n v="1"/>
    <x v="0"/>
    <x v="0"/>
    <x v="4"/>
  </r>
  <r>
    <s v="3411981"/>
    <x v="1"/>
    <s v="Canyon Crest Homes LLC(CJH)"/>
    <s v="3316 NW 104th Cir"/>
    <s v="Vancouver"/>
    <s v="WA"/>
    <s v="720"/>
    <x v="1"/>
    <x v="1"/>
    <x v="3"/>
    <m/>
    <x v="0"/>
    <n v="572.61"/>
    <n v="28"/>
    <n v="1"/>
    <x v="0"/>
    <x v="0"/>
    <x v="6"/>
  </r>
  <r>
    <s v="3411990"/>
    <x v="1"/>
    <s v="New Tradition Homes(LRR)"/>
    <s v="10410 NE 153rd Pl"/>
    <s v="Vancouver"/>
    <s v="WA"/>
    <s v="720"/>
    <x v="1"/>
    <x v="1"/>
    <x v="3"/>
    <m/>
    <x v="0"/>
    <n v="574.36"/>
    <n v="42"/>
    <n v="1"/>
    <x v="0"/>
    <x v="0"/>
    <x v="6"/>
  </r>
  <r>
    <s v="3412063"/>
    <x v="1"/>
    <s v="Manor Homes Washington Inc(LRR)"/>
    <s v="8206 NE 37th Ave"/>
    <s v="Vancouver"/>
    <s v="WA"/>
    <s v="720"/>
    <x v="1"/>
    <x v="1"/>
    <x v="3"/>
    <m/>
    <x v="0"/>
    <n v="571.61"/>
    <n v="20"/>
    <n v="1"/>
    <x v="0"/>
    <x v="0"/>
    <x v="6"/>
  </r>
  <r>
    <s v="3412090"/>
    <x v="1"/>
    <s v="Helmes Inc(C5C)"/>
    <s v="4115 NE 133rd St"/>
    <s v="Vancouver"/>
    <s v="WA"/>
    <s v="720"/>
    <x v="1"/>
    <x v="1"/>
    <x v="3"/>
    <m/>
    <x v="0"/>
    <n v="571.86"/>
    <n v="22"/>
    <n v="1"/>
    <x v="0"/>
    <x v="0"/>
    <x v="6"/>
  </r>
  <r>
    <s v="3412108"/>
    <x v="1"/>
    <s v="Revin Construction Inc(CJH)"/>
    <s v="5309 NE 77th Cir"/>
    <s v="Vancouver"/>
    <s v="WA"/>
    <s v="720"/>
    <x v="1"/>
    <x v="1"/>
    <x v="3"/>
    <m/>
    <x v="0"/>
    <n v="572.48"/>
    <n v="27"/>
    <n v="1"/>
    <x v="0"/>
    <x v="0"/>
    <x v="6"/>
  </r>
  <r>
    <s v="3412113"/>
    <x v="1"/>
    <s v="Cascade West Development(C5C)"/>
    <s v="15309 NE 104th St"/>
    <s v="Vancouver"/>
    <s v="WA"/>
    <s v="720"/>
    <x v="1"/>
    <x v="1"/>
    <x v="3"/>
    <m/>
    <x v="0"/>
    <n v="573.23"/>
    <n v="33"/>
    <n v="1"/>
    <x v="0"/>
    <x v="0"/>
    <x v="6"/>
  </r>
  <r>
    <s v="3412122"/>
    <x v="1"/>
    <s v="Manor Homes Washington Inc(C5C)"/>
    <s v="1400 NE 72nd Way"/>
    <s v="Vancouver"/>
    <s v="WA"/>
    <s v="720"/>
    <x v="1"/>
    <x v="1"/>
    <x v="3"/>
    <m/>
    <x v="0"/>
    <n v="572.48"/>
    <n v="27"/>
    <n v="1"/>
    <x v="0"/>
    <x v="0"/>
    <x v="6"/>
  </r>
  <r>
    <s v="3412184"/>
    <x v="1"/>
    <s v="Helmes Inc(C5C)"/>
    <s v="1124 SE 7th St"/>
    <s v="Battle Ground"/>
    <s v="WA"/>
    <s v="720"/>
    <x v="1"/>
    <x v="1"/>
    <x v="3"/>
    <m/>
    <x v="0"/>
    <n v="576.87"/>
    <n v="62"/>
    <n v="1"/>
    <x v="0"/>
    <x v="0"/>
    <x v="6"/>
  </r>
  <r>
    <s v="3412306"/>
    <x v="1"/>
    <s v="Pacific Lifestyle Homes(VJS)"/>
    <s v="10601 NW 11th Ave"/>
    <s v="Vancouver"/>
    <s v="WA"/>
    <s v="720"/>
    <x v="1"/>
    <x v="1"/>
    <x v="3"/>
    <m/>
    <x v="0"/>
    <n v="600.21"/>
    <n v="32"/>
    <n v="1"/>
    <x v="0"/>
    <x v="0"/>
    <x v="6"/>
  </r>
  <r>
    <s v="3412307"/>
    <x v="1"/>
    <s v="Waverly Homes Inc(LRR)"/>
    <s v="17017 NE 33rd Ave"/>
    <s v="Ridgefield"/>
    <s v="WA"/>
    <s v="720"/>
    <x v="1"/>
    <x v="1"/>
    <x v="3"/>
    <m/>
    <x v="0"/>
    <n v="573.74"/>
    <n v="37"/>
    <n v="1"/>
    <x v="0"/>
    <x v="0"/>
    <x v="6"/>
  </r>
  <r>
    <s v="3412317"/>
    <x v="1"/>
    <s v="Jeffries, Bonnie R(VJS)"/>
    <s v="3211 NW 104 Cir"/>
    <s v="Vancouver"/>
    <s v="WA"/>
    <s v="720"/>
    <x v="1"/>
    <x v="1"/>
    <x v="3"/>
    <m/>
    <x v="0"/>
    <n v="572.48"/>
    <n v="27"/>
    <n v="1"/>
    <x v="0"/>
    <x v="0"/>
    <x v="6"/>
  </r>
  <r>
    <s v="3412318"/>
    <x v="1"/>
    <s v="Forest View Inc(LRR)"/>
    <s v="696 W Alder Ct"/>
    <s v="Washougal"/>
    <s v="WA"/>
    <s v="720"/>
    <x v="1"/>
    <x v="1"/>
    <x v="0"/>
    <m/>
    <x v="0"/>
    <n v="576.83000000000004"/>
    <n v="32"/>
    <n v="1"/>
    <x v="0"/>
    <x v="0"/>
    <x v="6"/>
  </r>
  <r>
    <s v="3412350"/>
    <x v="1"/>
    <s v="Sun Country Homes(C5C)"/>
    <s v="3991 N 1st Way"/>
    <s v="Ridgefield"/>
    <s v="WA"/>
    <s v="720"/>
    <x v="1"/>
    <x v="1"/>
    <x v="3"/>
    <m/>
    <x v="0"/>
    <n v="572.48"/>
    <n v="27"/>
    <n v="1"/>
    <x v="0"/>
    <x v="0"/>
    <x v="6"/>
  </r>
  <r>
    <s v="3412374"/>
    <x v="1"/>
    <s v="Manor Homes Wa INC(C5C)"/>
    <s v="2423 NE 131st Ct"/>
    <s v="Vancouver"/>
    <s v="WA"/>
    <s v="720"/>
    <x v="1"/>
    <x v="1"/>
    <x v="3"/>
    <m/>
    <x v="0"/>
    <n v="596.20000000000005"/>
    <m/>
    <n v="1"/>
    <x v="0"/>
    <x v="1"/>
    <x v="6"/>
  </r>
  <r>
    <s v="3412375"/>
    <x v="1"/>
    <s v="Manor Homes Wa Inc(C5C)"/>
    <s v="13108 NE 26th St"/>
    <s v="Vancouver"/>
    <s v="WA"/>
    <s v="720"/>
    <x v="1"/>
    <x v="1"/>
    <x v="3"/>
    <m/>
    <x v="0"/>
    <n v="574.99"/>
    <n v="47"/>
    <n v="1"/>
    <x v="0"/>
    <x v="0"/>
    <x v="6"/>
  </r>
  <r>
    <s v="3412382"/>
    <x v="1"/>
    <s v="Krippner Homes LLC(C5C)"/>
    <s v="112 NE 76th St"/>
    <s v="Vancouver"/>
    <s v="WA"/>
    <s v="720"/>
    <x v="1"/>
    <x v="1"/>
    <x v="3"/>
    <m/>
    <x v="0"/>
    <n v="569.1"/>
    <m/>
    <n v="1"/>
    <x v="0"/>
    <x v="1"/>
    <x v="6"/>
  </r>
  <r>
    <s v="3412383"/>
    <x v="1"/>
    <s v="Krippner Homes LLC(C5C)"/>
    <s v="116 NE 76th St"/>
    <s v="Vancouver"/>
    <s v="WA"/>
    <s v="720"/>
    <x v="1"/>
    <x v="1"/>
    <x v="3"/>
    <m/>
    <x v="0"/>
    <n v="569.1"/>
    <m/>
    <n v="1"/>
    <x v="0"/>
    <x v="1"/>
    <x v="6"/>
  </r>
  <r>
    <s v="3412419"/>
    <x v="1"/>
    <s v="Holt Homes(LRR)"/>
    <s v="1925 S Sevier Rd"/>
    <s v="Ridgefield"/>
    <s v="WA"/>
    <s v="720"/>
    <x v="1"/>
    <x v="1"/>
    <x v="3"/>
    <m/>
    <x v="0"/>
    <n v="573.74"/>
    <n v="37"/>
    <n v="1"/>
    <x v="0"/>
    <x v="0"/>
    <x v="6"/>
  </r>
  <r>
    <s v="3412524"/>
    <x v="1"/>
    <s v="Matsuk, Andre(C5C)"/>
    <s v="3664 S St"/>
    <s v="Washougal"/>
    <s v="WA"/>
    <s v="720"/>
    <x v="1"/>
    <x v="1"/>
    <x v="3"/>
    <m/>
    <x v="0"/>
    <n v="569.1"/>
    <m/>
    <n v="1"/>
    <x v="0"/>
    <x v="1"/>
    <x v="4"/>
  </r>
  <r>
    <s v="3412527"/>
    <x v="1"/>
    <s v="Lennar Northwest Inc(CJH)"/>
    <s v="1205 NW Goodwin St"/>
    <s v="Camas"/>
    <s v="WA"/>
    <s v="720"/>
    <x v="1"/>
    <x v="1"/>
    <x v="3"/>
    <m/>
    <x v="0"/>
    <n v="840.98"/>
    <m/>
    <n v="1"/>
    <x v="0"/>
    <x v="1"/>
    <x v="6"/>
  </r>
  <r>
    <s v="3412529"/>
    <x v="1"/>
    <s v="Lennar Northwest Inc(CJH)"/>
    <s v="1424 NW Goodwin St"/>
    <s v="Camas"/>
    <s v="WA"/>
    <s v="720"/>
    <x v="1"/>
    <x v="1"/>
    <x v="3"/>
    <m/>
    <x v="0"/>
    <n v="656.12"/>
    <m/>
    <n v="1"/>
    <x v="0"/>
    <x v="1"/>
    <x v="6"/>
  </r>
  <r>
    <s v="3412530"/>
    <x v="1"/>
    <s v="Lennar Northwest Inc(CJH)"/>
    <s v="1430 NW Goodwin St"/>
    <s v="Camas"/>
    <s v="WA"/>
    <s v="720"/>
    <x v="1"/>
    <x v="1"/>
    <x v="3"/>
    <m/>
    <x v="0"/>
    <n v="569.1"/>
    <m/>
    <n v="1"/>
    <x v="0"/>
    <x v="1"/>
    <x v="6"/>
  </r>
  <r>
    <s v="3412532"/>
    <x v="1"/>
    <s v="Lennar Northwest Inc(CJH)"/>
    <s v="1425 NW Goodwin St"/>
    <s v="Camas"/>
    <s v="WA"/>
    <s v="720"/>
    <x v="1"/>
    <x v="1"/>
    <x v="3"/>
    <m/>
    <x v="0"/>
    <n v="569.1"/>
    <m/>
    <n v="1"/>
    <x v="0"/>
    <x v="1"/>
    <x v="6"/>
  </r>
  <r>
    <s v="3412537"/>
    <x v="1"/>
    <s v="Summerplace Homes(C5C)"/>
    <s v="205 NW 25th St"/>
    <s v="Battle Ground"/>
    <s v="WA"/>
    <s v="720"/>
    <x v="1"/>
    <x v="1"/>
    <x v="3"/>
    <m/>
    <x v="0"/>
    <n v="536.58000000000004"/>
    <m/>
    <n v="1"/>
    <x v="0"/>
    <x v="1"/>
    <x v="6"/>
  </r>
  <r>
    <s v="3412538"/>
    <x v="1"/>
    <s v="Summerplace Homes(C5C)"/>
    <s v="215 NW 25th St"/>
    <s v="Battle Ground"/>
    <s v="WA"/>
    <s v="720"/>
    <x v="1"/>
    <x v="1"/>
    <x v="3"/>
    <m/>
    <x v="0"/>
    <n v="536.58000000000004"/>
    <m/>
    <n v="1"/>
    <x v="0"/>
    <x v="1"/>
    <x v="6"/>
  </r>
  <r>
    <s v="3412599"/>
    <x v="1"/>
    <s v="Jeffries, Bonnie R(C5C)"/>
    <s v="12817 NE 102nd St"/>
    <s v="Vancouver"/>
    <s v="WA"/>
    <s v="720"/>
    <x v="1"/>
    <x v="1"/>
    <x v="3"/>
    <m/>
    <x v="0"/>
    <n v="572.63"/>
    <n v="27"/>
    <n v="1"/>
    <x v="0"/>
    <x v="0"/>
    <x v="6"/>
  </r>
  <r>
    <s v="3412621"/>
    <x v="1"/>
    <s v="Manor Homes Washington Inc(LRR)"/>
    <s v="17402 NE 31st Ave"/>
    <s v="Ridgefield"/>
    <s v="WA"/>
    <s v="720"/>
    <x v="1"/>
    <x v="1"/>
    <x v="3"/>
    <m/>
    <x v="0"/>
    <n v="569.1"/>
    <m/>
    <n v="1"/>
    <x v="0"/>
    <x v="1"/>
    <x v="6"/>
  </r>
  <r>
    <s v="3412634"/>
    <x v="1"/>
    <s v="Aho Construction(LRR)"/>
    <s v="10907 NE 88th St"/>
    <s v="Vancouver"/>
    <s v="WA"/>
    <s v="720"/>
    <x v="1"/>
    <x v="1"/>
    <x v="3"/>
    <m/>
    <x v="0"/>
    <n v="569.1"/>
    <m/>
    <n v="1"/>
    <x v="0"/>
    <x v="1"/>
    <x v="6"/>
  </r>
  <r>
    <s v="3412646"/>
    <x v="1"/>
    <s v="Krippner Homes LLC(LRR)"/>
    <s v="108 NE 76th St"/>
    <s v="Vancouver"/>
    <s v="WA"/>
    <s v="720"/>
    <x v="1"/>
    <x v="1"/>
    <x v="3"/>
    <m/>
    <x v="0"/>
    <n v="569.1"/>
    <m/>
    <n v="1"/>
    <x v="0"/>
    <x v="1"/>
    <x v="6"/>
  </r>
  <r>
    <s v="3412647"/>
    <x v="1"/>
    <s v="Krippner Homes LLC(LRR)"/>
    <s v="145 NW 76th St"/>
    <s v="Vancouver"/>
    <s v="WA"/>
    <s v="720"/>
    <x v="1"/>
    <x v="1"/>
    <x v="3"/>
    <m/>
    <x v="0"/>
    <n v="569.1"/>
    <m/>
    <n v="1"/>
    <x v="0"/>
    <x v="1"/>
    <x v="6"/>
  </r>
  <r>
    <s v="3412648"/>
    <x v="1"/>
    <s v="Krippner Homes LLC(LRR)"/>
    <s v="141 NW 76th St"/>
    <s v="Vancouver"/>
    <s v="WA"/>
    <s v="720"/>
    <x v="1"/>
    <x v="1"/>
    <x v="3"/>
    <m/>
    <x v="0"/>
    <n v="569.1"/>
    <m/>
    <n v="1"/>
    <x v="0"/>
    <x v="1"/>
    <x v="6"/>
  </r>
  <r>
    <s v="3412657"/>
    <x v="1"/>
    <s v="Krippner Homes LLC(VJS)"/>
    <s v="7404 NW 1st Pl"/>
    <s v="Vancouver"/>
    <s v="WA"/>
    <s v="720"/>
    <x v="1"/>
    <x v="1"/>
    <x v="3"/>
    <m/>
    <x v="0"/>
    <n v="569.1"/>
    <m/>
    <n v="1"/>
    <x v="0"/>
    <x v="1"/>
    <x v="6"/>
  </r>
  <r>
    <s v="3412667"/>
    <x v="1"/>
    <s v="Krippner Homes LLC(VJS)"/>
    <s v="7416 NW 1st Pl"/>
    <s v="Vancouver"/>
    <s v="WA"/>
    <s v="720"/>
    <x v="1"/>
    <x v="1"/>
    <x v="3"/>
    <m/>
    <x v="0"/>
    <n v="569.1"/>
    <m/>
    <n v="1"/>
    <x v="0"/>
    <x v="1"/>
    <x v="6"/>
  </r>
  <r>
    <s v="3412689"/>
    <x v="1"/>
    <s v="Cascade West Development(LRR)"/>
    <s v="3604 SE 142nd Ct"/>
    <s v="Vancouver"/>
    <s v="WA"/>
    <s v="720"/>
    <x v="1"/>
    <x v="1"/>
    <x v="3"/>
    <m/>
    <x v="0"/>
    <n v="571.74"/>
    <n v="21"/>
    <n v="1"/>
    <x v="0"/>
    <x v="0"/>
    <x v="6"/>
  </r>
  <r>
    <s v="3412712"/>
    <x v="1"/>
    <s v="Holt Homes(LRR)"/>
    <s v="2001 S Sevier Rd"/>
    <s v="Ridgefield"/>
    <s v="WA"/>
    <s v="720"/>
    <x v="1"/>
    <x v="1"/>
    <x v="3"/>
    <m/>
    <x v="0"/>
    <n v="569.1"/>
    <m/>
    <n v="1"/>
    <x v="0"/>
    <x v="1"/>
    <x v="6"/>
  </r>
  <r>
    <s v="3412723"/>
    <x v="1"/>
    <s v="Killen, Randy(C5C)"/>
    <s v="2511 NW Logan St"/>
    <s v="Camas"/>
    <s v="WA"/>
    <s v="720"/>
    <x v="1"/>
    <x v="1"/>
    <x v="3"/>
    <m/>
    <x v="0"/>
    <n v="596.20000000000005"/>
    <m/>
    <n v="1"/>
    <x v="0"/>
    <x v="1"/>
    <x v="6"/>
  </r>
  <r>
    <s v="3412724"/>
    <x v="1"/>
    <s v="Killen, Randy(C5C)"/>
    <s v="2513 NW Logan St"/>
    <s v="Camas"/>
    <s v="WA"/>
    <s v="720"/>
    <x v="1"/>
    <x v="1"/>
    <x v="3"/>
    <m/>
    <x v="0"/>
    <n v="596.20000000000005"/>
    <m/>
    <n v="1"/>
    <x v="0"/>
    <x v="1"/>
    <x v="6"/>
  </r>
  <r>
    <s v="3412725"/>
    <x v="1"/>
    <s v="Killen, Randy(C5C)"/>
    <s v="2515 NW Logan St"/>
    <s v="Camas"/>
    <s v="WA"/>
    <s v="720"/>
    <x v="1"/>
    <x v="1"/>
    <x v="3"/>
    <m/>
    <x v="0"/>
    <n v="596.20000000000005"/>
    <m/>
    <n v="1"/>
    <x v="0"/>
    <x v="1"/>
    <x v="6"/>
  </r>
  <r>
    <s v="3412726"/>
    <x v="1"/>
    <s v="Killen, Randy(C5C)"/>
    <s v="2519 NW Logan St"/>
    <s v="Camas"/>
    <s v="WA"/>
    <s v="720"/>
    <x v="1"/>
    <x v="1"/>
    <x v="3"/>
    <m/>
    <x v="0"/>
    <n v="596.20000000000005"/>
    <m/>
    <n v="1"/>
    <x v="0"/>
    <x v="1"/>
    <x v="6"/>
  </r>
  <r>
    <s v="3412727"/>
    <x v="1"/>
    <s v="Killen, Randy(C5C)"/>
    <s v="2525 NW Logan St"/>
    <s v="Camas"/>
    <s v="WA"/>
    <s v="720"/>
    <x v="1"/>
    <x v="1"/>
    <x v="3"/>
    <m/>
    <x v="0"/>
    <n v="596.20000000000005"/>
    <m/>
    <n v="1"/>
    <x v="0"/>
    <x v="1"/>
    <x v="6"/>
  </r>
  <r>
    <s v="3412728"/>
    <x v="1"/>
    <s v="Killen, Randy(C5C)"/>
    <s v="2529 NW Logan St"/>
    <s v="Camas"/>
    <s v="WA"/>
    <s v="720"/>
    <x v="1"/>
    <x v="1"/>
    <x v="3"/>
    <m/>
    <x v="0"/>
    <n v="596.20000000000005"/>
    <m/>
    <n v="1"/>
    <x v="0"/>
    <x v="1"/>
    <x v="6"/>
  </r>
  <r>
    <s v="3412729"/>
    <x v="1"/>
    <s v="Killen, Randy(C5C)"/>
    <s v="2533 NW Logan St"/>
    <s v="Camas"/>
    <s v="WA"/>
    <s v="720"/>
    <x v="1"/>
    <x v="1"/>
    <x v="3"/>
    <m/>
    <x v="0"/>
    <n v="569.1"/>
    <m/>
    <n v="1"/>
    <x v="0"/>
    <x v="1"/>
    <x v="6"/>
  </r>
  <r>
    <s v="3412743"/>
    <x v="1"/>
    <s v="Jeffries, Bonnie R(C5C)"/>
    <s v="10212 NE 132nd Ave"/>
    <s v="Vancouver"/>
    <s v="WA"/>
    <s v="720"/>
    <x v="1"/>
    <x v="1"/>
    <x v="3"/>
    <m/>
    <x v="0"/>
    <n v="569.1"/>
    <m/>
    <n v="1"/>
    <x v="0"/>
    <x v="1"/>
    <x v="6"/>
  </r>
  <r>
    <s v="3412744"/>
    <x v="1"/>
    <s v="Jeffries, Bonnie R(C5C)"/>
    <s v="10204 NE 128th Ave"/>
    <s v="Vancouver"/>
    <s v="WA"/>
    <s v="720"/>
    <x v="1"/>
    <x v="1"/>
    <x v="3"/>
    <m/>
    <x v="0"/>
    <n v="569.1"/>
    <m/>
    <n v="1"/>
    <x v="0"/>
    <x v="1"/>
    <x v="6"/>
  </r>
  <r>
    <s v="3412751"/>
    <x v="1"/>
    <s v="Copper, Tim J(C5C)"/>
    <s v="694 51st St"/>
    <s v="Washougal"/>
    <s v="WA"/>
    <s v="720"/>
    <x v="1"/>
    <x v="1"/>
    <x v="3"/>
    <m/>
    <x v="0"/>
    <n v="569.1"/>
    <m/>
    <n v="1"/>
    <x v="0"/>
    <x v="1"/>
    <x v="4"/>
  </r>
  <r>
    <s v="3412753"/>
    <x v="1"/>
    <s v="Hiller, Terry A(LRR)"/>
    <s v="4005 NW 120th St"/>
    <s v="Vancouver"/>
    <s v="WA"/>
    <s v="720"/>
    <x v="1"/>
    <x v="1"/>
    <x v="3"/>
    <m/>
    <x v="0"/>
    <n v="569.1"/>
    <m/>
    <n v="1"/>
    <x v="0"/>
    <x v="1"/>
    <x v="6"/>
  </r>
  <r>
    <s v="3412757"/>
    <x v="1"/>
    <s v="Lennar Northwest Inc(C5C)"/>
    <s v="14003 NE 101st St"/>
    <s v="Vancouver"/>
    <s v="WA"/>
    <s v="720"/>
    <x v="1"/>
    <x v="1"/>
    <x v="3"/>
    <m/>
    <x v="0"/>
    <n v="596.20000000000005"/>
    <m/>
    <n v="1"/>
    <x v="0"/>
    <x v="1"/>
    <x v="6"/>
  </r>
  <r>
    <s v="3412758"/>
    <x v="1"/>
    <s v="Lennar Northwest Inc(C5C)"/>
    <s v="14001 NE 101st St"/>
    <s v="Vancouver"/>
    <s v="WA"/>
    <s v="720"/>
    <x v="1"/>
    <x v="1"/>
    <x v="3"/>
    <m/>
    <x v="0"/>
    <n v="596.20000000000005"/>
    <m/>
    <n v="1"/>
    <x v="0"/>
    <x v="1"/>
    <x v="6"/>
  </r>
  <r>
    <s v="3412771"/>
    <x v="1"/>
    <s v="Manor Homes Washington Inc(C5C)"/>
    <s v="13120 NE 26th St"/>
    <s v="Vancouver"/>
    <s v="WA"/>
    <s v="720"/>
    <x v="1"/>
    <x v="1"/>
    <x v="3"/>
    <m/>
    <x v="0"/>
    <n v="602.72"/>
    <n v="52"/>
    <n v="1"/>
    <x v="0"/>
    <x v="0"/>
    <x v="6"/>
  </r>
  <r>
    <s v="3412772"/>
    <x v="1"/>
    <s v="Manor Homes Washington Inc(C5C)"/>
    <s v="13122 NE 26th St"/>
    <s v="Vancouver"/>
    <s v="WA"/>
    <s v="720"/>
    <x v="1"/>
    <x v="1"/>
    <x v="3"/>
    <m/>
    <x v="0"/>
    <n v="596.20000000000005"/>
    <m/>
    <n v="1"/>
    <x v="0"/>
    <x v="1"/>
    <x v="6"/>
  </r>
  <r>
    <s v="3412777"/>
    <x v="1"/>
    <s v="Helmes Inc(C5C)"/>
    <s v="724 SW 2nd Ave"/>
    <s v="Battle Ground"/>
    <s v="WA"/>
    <s v="720"/>
    <x v="1"/>
    <x v="1"/>
    <x v="3"/>
    <m/>
    <x v="0"/>
    <n v="539.96"/>
    <n v="27"/>
    <n v="1"/>
    <x v="0"/>
    <x v="0"/>
    <x v="6"/>
  </r>
  <r>
    <s v="3412781"/>
    <x v="1"/>
    <s v="A &amp; V Homes Construction Inc(C5C)"/>
    <s v="1323 SE Columbia Crest Ct"/>
    <s v="Vancouver"/>
    <s v="WA"/>
    <s v="720"/>
    <x v="1"/>
    <x v="1"/>
    <x v="0"/>
    <m/>
    <x v="0"/>
    <n v="578.27"/>
    <n v="38"/>
    <n v="1"/>
    <x v="0"/>
    <x v="0"/>
    <x v="6"/>
  </r>
  <r>
    <s v="3412807"/>
    <x v="1"/>
    <s v="Pacific Lifestyle Homes(C5C)"/>
    <s v="1509 NW 339th St"/>
    <s v="La Center"/>
    <s v="WA"/>
    <s v="720"/>
    <x v="1"/>
    <x v="1"/>
    <x v="3"/>
    <m/>
    <x v="0"/>
    <n v="601.54"/>
    <n v="42"/>
    <n v="1"/>
    <x v="0"/>
    <x v="0"/>
    <x v="6"/>
  </r>
  <r>
    <s v="3412876"/>
    <x v="1"/>
    <s v="Olin Homes LLC(CJH)"/>
    <s v="2311 N 4th Way"/>
    <s v="Ridgefield"/>
    <s v="WA"/>
    <s v="720"/>
    <x v="1"/>
    <x v="1"/>
    <x v="3"/>
    <m/>
    <x v="0"/>
    <n v="572.86"/>
    <n v="30"/>
    <n v="1"/>
    <x v="0"/>
    <x v="0"/>
    <x v="6"/>
  </r>
  <r>
    <s v="3412915"/>
    <x v="1"/>
    <s v="Aho Construction(LRR)"/>
    <s v="10807 NE 88th St"/>
    <s v="Vancouver"/>
    <s v="WA"/>
    <s v="720"/>
    <x v="1"/>
    <x v="1"/>
    <x v="3"/>
    <m/>
    <x v="0"/>
    <n v="573.11"/>
    <n v="32"/>
    <n v="1"/>
    <x v="0"/>
    <x v="0"/>
    <x v="6"/>
  </r>
  <r>
    <s v="3412954"/>
    <x v="1"/>
    <s v="LELennar Northwest Inc(CJH)"/>
    <s v="2408 NW 126th Cir"/>
    <s v="Vancouver"/>
    <s v="WA"/>
    <s v="720"/>
    <x v="1"/>
    <x v="1"/>
    <x v="3"/>
    <m/>
    <x v="0"/>
    <n v="572.1"/>
    <n v="24"/>
    <n v="1"/>
    <x v="0"/>
    <x v="0"/>
    <x v="6"/>
  </r>
  <r>
    <s v="3412955"/>
    <x v="1"/>
    <s v="Lennar Northwest Inc(CJH)"/>
    <s v="2412 NW 126th Cir"/>
    <s v="Vancouver"/>
    <s v="WA"/>
    <s v="720"/>
    <x v="1"/>
    <x v="1"/>
    <x v="3"/>
    <m/>
    <x v="0"/>
    <n v="572.1"/>
    <n v="24"/>
    <n v="1"/>
    <x v="0"/>
    <x v="0"/>
    <x v="6"/>
  </r>
  <r>
    <s v="3412968"/>
    <x v="1"/>
    <s v="Pahlisch Homes Inc(C5C)"/>
    <s v="9619 NE 7th St"/>
    <s v="Vancouver"/>
    <s v="WA"/>
    <s v="720"/>
    <x v="1"/>
    <x v="1"/>
    <x v="3"/>
    <m/>
    <x v="0"/>
    <n v="601.36"/>
    <n v="40"/>
    <n v="1"/>
    <x v="0"/>
    <x v="0"/>
    <x v="6"/>
  </r>
  <r>
    <s v="3412975"/>
    <x v="1"/>
    <s v="Pahlisch Homes Inc(LRR)"/>
    <s v="13205 NE 102nd St"/>
    <s v="Vancouver"/>
    <s v="WA"/>
    <s v="720"/>
    <x v="1"/>
    <x v="1"/>
    <x v="3"/>
    <m/>
    <x v="0"/>
    <n v="599.86"/>
    <n v="28"/>
    <n v="1"/>
    <x v="0"/>
    <x v="0"/>
    <x v="6"/>
  </r>
  <r>
    <s v="3412985"/>
    <x v="1"/>
    <s v="Pahlisch Homes Inc(C5C)"/>
    <s v="9615 NE 7th St"/>
    <s v="Vancouver"/>
    <s v="WA"/>
    <s v="720"/>
    <x v="1"/>
    <x v="1"/>
    <x v="3"/>
    <m/>
    <x v="0"/>
    <n v="601.36"/>
    <n v="40"/>
    <n v="1"/>
    <x v="0"/>
    <x v="0"/>
    <x v="6"/>
  </r>
  <r>
    <s v="3412997"/>
    <x v="1"/>
    <s v="Five Star Construction(C5C)"/>
    <s v="15304 NE 106th St"/>
    <s v="Vancouver"/>
    <s v="WA"/>
    <s v="720"/>
    <x v="1"/>
    <x v="1"/>
    <x v="3"/>
    <m/>
    <x v="0"/>
    <n v="573.11"/>
    <n v="32"/>
    <n v="1"/>
    <x v="0"/>
    <x v="0"/>
    <x v="6"/>
  </r>
  <r>
    <s v="3412998"/>
    <x v="1"/>
    <s v="Five Star Construction(C5C)"/>
    <s v="15401 NE 106th St"/>
    <s v="Vancouver"/>
    <s v="WA"/>
    <s v="720"/>
    <x v="1"/>
    <x v="1"/>
    <x v="3"/>
    <m/>
    <x v="0"/>
    <n v="572.36"/>
    <n v="26"/>
    <n v="1"/>
    <x v="0"/>
    <x v="0"/>
    <x v="6"/>
  </r>
  <r>
    <s v="3413003"/>
    <x v="1"/>
    <s v="Hendrickson, Scott(C5C)"/>
    <s v="2518 SW 11th Ave"/>
    <s v="Battle Ground"/>
    <s v="WA"/>
    <s v="720"/>
    <x v="1"/>
    <x v="1"/>
    <x v="3"/>
    <m/>
    <x v="0"/>
    <n v="599.73"/>
    <n v="27"/>
    <n v="1"/>
    <x v="0"/>
    <x v="0"/>
    <x v="6"/>
  </r>
  <r>
    <s v="3413052"/>
    <x v="1"/>
    <s v="Aho Construction(CJH)"/>
    <s v="6602 NE 52nd Ave"/>
    <s v="Vancouver"/>
    <s v="WA"/>
    <s v="720"/>
    <x v="1"/>
    <x v="1"/>
    <x v="3"/>
    <m/>
    <x v="0"/>
    <n v="572.38"/>
    <n v="25"/>
    <n v="1"/>
    <x v="0"/>
    <x v="0"/>
    <x v="6"/>
  </r>
  <r>
    <s v="3413136"/>
    <x v="1"/>
    <s v="Talbitzer Const LLC(C5C)"/>
    <s v="4618 NW Fremont St"/>
    <s v="Camas"/>
    <s v="WA"/>
    <s v="720"/>
    <x v="1"/>
    <x v="1"/>
    <x v="3"/>
    <m/>
    <x v="0"/>
    <n v="572.01"/>
    <n v="22"/>
    <n v="1"/>
    <x v="0"/>
    <x v="0"/>
    <x v="6"/>
  </r>
  <r>
    <s v="3413152"/>
    <x v="1"/>
    <s v="Lennar Northwest Inc(C5C)"/>
    <s v="253 N Green Gables Lp"/>
    <s v="Ridgefield"/>
    <s v="WA"/>
    <s v="720"/>
    <x v="1"/>
    <x v="1"/>
    <x v="3"/>
    <m/>
    <x v="0"/>
    <n v="569.25"/>
    <m/>
    <n v="1"/>
    <x v="0"/>
    <x v="1"/>
    <x v="6"/>
  </r>
  <r>
    <s v="3413153"/>
    <x v="1"/>
    <s v="Lennar Northwest Inc(C5C)"/>
    <s v="255 N Green Gables Lp"/>
    <s v="Ridgefield"/>
    <s v="WA"/>
    <s v="720"/>
    <x v="1"/>
    <x v="1"/>
    <x v="3"/>
    <m/>
    <x v="0"/>
    <n v="569.25"/>
    <m/>
    <n v="1"/>
    <x v="0"/>
    <x v="1"/>
    <x v="6"/>
  </r>
  <r>
    <s v="3413170"/>
    <x v="1"/>
    <s v="New Pacific Homes Inc(C5C)"/>
    <s v="2659 NE 87th Ave"/>
    <s v="Vancouver"/>
    <s v="WA"/>
    <s v="720"/>
    <x v="1"/>
    <x v="1"/>
    <x v="3"/>
    <m/>
    <x v="0"/>
    <n v="571.76"/>
    <n v="20"/>
    <n v="1"/>
    <x v="0"/>
    <x v="0"/>
    <x v="6"/>
  </r>
  <r>
    <s v="3413172"/>
    <x v="1"/>
    <s v="New Pacific Homes Inc(C5C)"/>
    <s v="2653 NE 87th Ave"/>
    <s v="Vancouver"/>
    <s v="WA"/>
    <s v="720"/>
    <x v="1"/>
    <x v="1"/>
    <x v="3"/>
    <m/>
    <x v="0"/>
    <n v="571.76"/>
    <n v="20"/>
    <n v="1"/>
    <x v="0"/>
    <x v="0"/>
    <x v="6"/>
  </r>
  <r>
    <s v="3413173"/>
    <x v="1"/>
    <s v="New Pacific Homes Inc(C5C)"/>
    <s v="2649 NE 87th Ave"/>
    <s v="Vancouver"/>
    <s v="WA"/>
    <s v="720"/>
    <x v="1"/>
    <x v="1"/>
    <x v="3"/>
    <m/>
    <x v="0"/>
    <n v="571.76"/>
    <n v="20"/>
    <n v="1"/>
    <x v="0"/>
    <x v="0"/>
    <x v="6"/>
  </r>
  <r>
    <s v="3413241"/>
    <x v="1"/>
    <s v="Quality Homes CCCP Inc(C5C)"/>
    <s v="3527 NE Garfield St"/>
    <s v="Camas"/>
    <s v="WA"/>
    <s v="720"/>
    <x v="1"/>
    <x v="1"/>
    <x v="3"/>
    <m/>
    <x v="0"/>
    <n v="572.25"/>
    <n v="24"/>
    <n v="1"/>
    <x v="0"/>
    <x v="0"/>
    <x v="6"/>
  </r>
  <r>
    <s v="3413270"/>
    <x v="1"/>
    <s v="Pacific Lifestyle Homes(C5C)"/>
    <s v="1106 NW 107th Cir"/>
    <s v="Vancouver"/>
    <s v="WA"/>
    <s v="720"/>
    <x v="1"/>
    <x v="1"/>
    <x v="3"/>
    <m/>
    <x v="0"/>
    <n v="599.07000000000005"/>
    <n v="24"/>
    <n v="1"/>
    <x v="0"/>
    <x v="0"/>
    <x v="6"/>
  </r>
  <r>
    <s v="3413280"/>
    <x v="1"/>
    <s v="Manor Homes Washington Inc(CJH)"/>
    <s v="2506 NE 142nd St"/>
    <s v="Vancouver"/>
    <s v="WA"/>
    <s v="720"/>
    <x v="1"/>
    <x v="1"/>
    <x v="3"/>
    <m/>
    <x v="0"/>
    <n v="572.76"/>
    <n v="28"/>
    <n v="1"/>
    <x v="0"/>
    <x v="0"/>
    <x v="6"/>
  </r>
  <r>
    <s v="3413281"/>
    <x v="1"/>
    <s v="Manor Homes Washington Inc(CJH)"/>
    <s v="2600 NE 142nd St"/>
    <s v="Vancouver"/>
    <s v="WA"/>
    <s v="720"/>
    <x v="1"/>
    <x v="1"/>
    <x v="3"/>
    <m/>
    <x v="0"/>
    <n v="572.63"/>
    <n v="27"/>
    <n v="1"/>
    <x v="0"/>
    <x v="0"/>
    <x v="6"/>
  </r>
  <r>
    <s v="3413287"/>
    <x v="1"/>
    <s v="Kingston Homes LLC(CJH)"/>
    <s v="15305 NE 104th St"/>
    <s v="Vancouver"/>
    <s v="WA"/>
    <s v="720"/>
    <x v="1"/>
    <x v="1"/>
    <x v="3"/>
    <m/>
    <x v="0"/>
    <n v="573.26"/>
    <n v="32"/>
    <n v="1"/>
    <x v="0"/>
    <x v="0"/>
    <x v="6"/>
  </r>
  <r>
    <s v="3413304"/>
    <x v="1"/>
    <s v="Lennar Northwest Inc(LRR)"/>
    <s v="14002 NE 101st St"/>
    <s v="Vancouver"/>
    <s v="WA"/>
    <s v="720"/>
    <x v="1"/>
    <x v="1"/>
    <x v="3"/>
    <m/>
    <x v="0"/>
    <n v="599.35"/>
    <n v="24"/>
    <n v="1"/>
    <x v="0"/>
    <x v="0"/>
    <x v="6"/>
  </r>
  <r>
    <s v="3413305"/>
    <x v="1"/>
    <s v="Forest View Inc(CJH)"/>
    <s v="850 N P St"/>
    <s v="Washougal"/>
    <s v="WA"/>
    <s v="720"/>
    <x v="1"/>
    <x v="1"/>
    <x v="3"/>
    <m/>
    <x v="0"/>
    <n v="572.63"/>
    <n v="27"/>
    <n v="1"/>
    <x v="0"/>
    <x v="0"/>
    <x v="6"/>
  </r>
  <r>
    <s v="3413311"/>
    <x v="1"/>
    <s v="Cascade West Development(C5C)"/>
    <s v="15316 NE 106th St"/>
    <s v="Vancouver"/>
    <s v="WA"/>
    <s v="720"/>
    <x v="1"/>
    <x v="1"/>
    <x v="3"/>
    <m/>
    <x v="0"/>
    <n v="596.35"/>
    <m/>
    <n v="1"/>
    <x v="0"/>
    <x v="1"/>
    <x v="6"/>
  </r>
  <r>
    <s v="3413338"/>
    <x v="1"/>
    <s v="Cascade West Development(C5C)"/>
    <s v="1208 N 9th Way"/>
    <s v="Ridgefield"/>
    <s v="WA"/>
    <s v="720"/>
    <x v="1"/>
    <x v="1"/>
    <x v="3"/>
    <m/>
    <x v="0"/>
    <n v="574.02"/>
    <n v="38"/>
    <n v="1"/>
    <x v="0"/>
    <x v="0"/>
    <x v="6"/>
  </r>
  <r>
    <s v="3413361"/>
    <x v="1"/>
    <s v="NW Classic Construction LLC(C5C)"/>
    <s v="1494 N 28th St"/>
    <s v="Washougal"/>
    <s v="WA"/>
    <s v="720"/>
    <x v="1"/>
    <x v="1"/>
    <x v="3"/>
    <m/>
    <x v="0"/>
    <n v="576.39"/>
    <n v="57"/>
    <n v="1"/>
    <x v="0"/>
    <x v="0"/>
    <x v="6"/>
  </r>
  <r>
    <s v="3413383"/>
    <x v="1"/>
    <s v="Jeffries, Bonnie R(C5C)"/>
    <s v="105 NE 18th St"/>
    <s v="Battle Ground"/>
    <s v="WA"/>
    <s v="720"/>
    <x v="1"/>
    <x v="1"/>
    <x v="3"/>
    <m/>
    <x v="0"/>
    <n v="572.01"/>
    <n v="22"/>
    <n v="1"/>
    <x v="0"/>
    <x v="0"/>
    <x v="6"/>
  </r>
  <r>
    <s v="3413386"/>
    <x v="1"/>
    <s v="Lennar Northwest Inc(CJH)"/>
    <s v="3610 NE Verbena Ln"/>
    <s v="Camas"/>
    <s v="WA"/>
    <s v="720"/>
    <x v="1"/>
    <x v="1"/>
    <x v="3"/>
    <m/>
    <x v="0"/>
    <n v="600.36"/>
    <n v="32"/>
    <n v="1"/>
    <x v="0"/>
    <x v="0"/>
    <x v="6"/>
  </r>
  <r>
    <s v="3413387"/>
    <x v="1"/>
    <s v="Lennar Northwest Inc(CJH)"/>
    <s v="3620 NE Verbena Ln"/>
    <s v="Camas"/>
    <s v="WA"/>
    <s v="720"/>
    <x v="1"/>
    <x v="1"/>
    <x v="3"/>
    <m/>
    <x v="0"/>
    <n v="600.36"/>
    <n v="32"/>
    <n v="1"/>
    <x v="0"/>
    <x v="0"/>
    <x v="6"/>
  </r>
  <r>
    <s v="3413388"/>
    <x v="1"/>
    <s v="Lennar Northwest Inc(CJH)"/>
    <s v="3630 NE Verbena Ln"/>
    <s v="Camas"/>
    <s v="WA"/>
    <s v="720"/>
    <x v="1"/>
    <x v="1"/>
    <x v="3"/>
    <m/>
    <x v="0"/>
    <n v="600.36"/>
    <n v="32"/>
    <n v="1"/>
    <x v="0"/>
    <x v="0"/>
    <x v="6"/>
  </r>
  <r>
    <s v="3413389"/>
    <x v="1"/>
    <s v="Lennar Northwest Inc(CJH)"/>
    <s v="3640 NE Verbena Ln"/>
    <s v="Camas"/>
    <s v="WA"/>
    <s v="720"/>
    <x v="1"/>
    <x v="1"/>
    <x v="3"/>
    <m/>
    <x v="0"/>
    <n v="573.26"/>
    <n v="32"/>
    <n v="1"/>
    <x v="0"/>
    <x v="0"/>
    <x v="6"/>
  </r>
  <r>
    <s v="3413399"/>
    <x v="1"/>
    <s v="Lennar Northwest Inc(MRE)"/>
    <s v="2208 NE Verbena Ln"/>
    <s v="Camas"/>
    <s v="WA"/>
    <s v="720"/>
    <x v="1"/>
    <x v="1"/>
    <x v="3"/>
    <m/>
    <x v="0"/>
    <n v="572.63"/>
    <n v="27"/>
    <n v="1"/>
    <x v="0"/>
    <x v="0"/>
    <x v="6"/>
  </r>
  <r>
    <s v="3413400"/>
    <x v="1"/>
    <s v="Lennar Northwest Inc(MRE)"/>
    <s v="2216 NE Verbena Ln"/>
    <s v="Camas"/>
    <s v="WA"/>
    <s v="720"/>
    <x v="1"/>
    <x v="1"/>
    <x v="3"/>
    <m/>
    <x v="0"/>
    <n v="572.63"/>
    <n v="27"/>
    <n v="1"/>
    <x v="0"/>
    <x v="0"/>
    <x v="6"/>
  </r>
  <r>
    <s v="3413401"/>
    <x v="1"/>
    <s v="Lennar Northwest Inc(MRE)"/>
    <s v="2234 NE 38th Ave"/>
    <s v="Camas"/>
    <s v="WA"/>
    <s v="720"/>
    <x v="1"/>
    <x v="1"/>
    <x v="3"/>
    <m/>
    <x v="0"/>
    <n v="569.25"/>
    <m/>
    <n v="1"/>
    <x v="0"/>
    <x v="1"/>
    <x v="6"/>
  </r>
  <r>
    <s v="3413402"/>
    <x v="1"/>
    <s v="Lennar Northwest Inc(MRE)"/>
    <s v="2235 NE 38th Ave"/>
    <s v="Camas"/>
    <s v="WA"/>
    <s v="720"/>
    <x v="1"/>
    <x v="1"/>
    <x v="3"/>
    <m/>
    <x v="0"/>
    <n v="572.63"/>
    <n v="27"/>
    <n v="1"/>
    <x v="0"/>
    <x v="0"/>
    <x v="6"/>
  </r>
  <r>
    <s v="3413449"/>
    <x v="1"/>
    <s v="Lennar Northwest Inc(C5C)"/>
    <s v="13914 NE 102nd St"/>
    <s v="Vancouver"/>
    <s v="WA"/>
    <s v="720"/>
    <x v="1"/>
    <x v="1"/>
    <x v="3"/>
    <m/>
    <x v="0"/>
    <n v="599.73"/>
    <n v="27"/>
    <n v="1"/>
    <x v="0"/>
    <x v="0"/>
    <x v="6"/>
  </r>
  <r>
    <s v="3413513"/>
    <x v="1"/>
    <s v="Helmes Inc(CJH)"/>
    <s v="112 SW 8th St"/>
    <s v="Battle Ground"/>
    <s v="WA"/>
    <s v="720"/>
    <x v="1"/>
    <x v="1"/>
    <x v="3"/>
    <m/>
    <x v="0"/>
    <n v="573.26"/>
    <n v="32"/>
    <n v="1"/>
    <x v="0"/>
    <x v="0"/>
    <x v="6"/>
  </r>
  <r>
    <s v="3413514"/>
    <x v="1"/>
    <s v="Pacific Lifestyle Homes(CJH)"/>
    <s v="1207 NW 107th Cir"/>
    <s v="Vancouver"/>
    <s v="WA"/>
    <s v="720"/>
    <x v="1"/>
    <x v="1"/>
    <x v="3"/>
    <m/>
    <x v="0"/>
    <n v="596.35"/>
    <m/>
    <n v="1"/>
    <x v="0"/>
    <x v="1"/>
    <x v="6"/>
  </r>
  <r>
    <s v="3413517"/>
    <x v="1"/>
    <s v="Cascade West Development(CJH)"/>
    <s v="18116 NE 87th Cir"/>
    <s v="Vancouver"/>
    <s v="WA"/>
    <s v="720"/>
    <x v="1"/>
    <x v="1"/>
    <x v="0"/>
    <m/>
    <x v="0"/>
    <n v="580.59"/>
    <n v="47"/>
    <n v="1"/>
    <x v="0"/>
    <x v="0"/>
    <x v="6"/>
  </r>
  <r>
    <s v="3413559"/>
    <x v="1"/>
    <s v="Pyramid Homes(C5C)"/>
    <s v="10507 NE 156th Ave"/>
    <s v="Vancouver"/>
    <s v="WA"/>
    <s v="720"/>
    <x v="1"/>
    <x v="1"/>
    <x v="3"/>
    <m/>
    <x v="0"/>
    <n v="573.26"/>
    <n v="32"/>
    <n v="1"/>
    <x v="0"/>
    <x v="0"/>
    <x v="6"/>
  </r>
  <r>
    <s v="3413609"/>
    <x v="1"/>
    <s v="Aho Construction(CJH)"/>
    <s v="5309 NE 68th St"/>
    <s v="Vancouver"/>
    <s v="WA"/>
    <s v="720"/>
    <x v="1"/>
    <x v="1"/>
    <x v="3"/>
    <m/>
    <x v="0"/>
    <n v="572.01"/>
    <n v="22"/>
    <n v="1"/>
    <x v="0"/>
    <x v="0"/>
    <x v="6"/>
  </r>
  <r>
    <s v="3413677"/>
    <x v="1"/>
    <s v="Orchard Hills Estates LLC(LRR)"/>
    <s v="4972 G St"/>
    <s v="Washougal"/>
    <s v="WA"/>
    <s v="720"/>
    <x v="1"/>
    <x v="1"/>
    <x v="3"/>
    <m/>
    <x v="0"/>
    <n v="573.26"/>
    <n v="32"/>
    <n v="1"/>
    <x v="0"/>
    <x v="0"/>
    <x v="6"/>
  </r>
  <r>
    <s v="3413710"/>
    <x v="1"/>
    <s v="Jeffries, Bonnie R(C5C)"/>
    <s v="1607 NW 120th Cir"/>
    <s v="Vancouver"/>
    <s v="WA"/>
    <s v="720"/>
    <x v="1"/>
    <x v="1"/>
    <x v="3"/>
    <m/>
    <x v="0"/>
    <n v="574.76"/>
    <n v="44"/>
    <n v="1"/>
    <x v="0"/>
    <x v="0"/>
    <x v="6"/>
  </r>
  <r>
    <s v="3413780"/>
    <x v="1"/>
    <s v="Manor Homes Washington Inc(LRR)"/>
    <s v="12208 NE 102nd St"/>
    <s v="Vancouver"/>
    <s v="WA"/>
    <s v="720"/>
    <x v="1"/>
    <x v="1"/>
    <x v="3"/>
    <m/>
    <x v="0"/>
    <n v="572.63"/>
    <n v="27"/>
    <n v="1"/>
    <x v="0"/>
    <x v="0"/>
    <x v="6"/>
  </r>
  <r>
    <s v="3413804"/>
    <x v="1"/>
    <s v="Lennar Northwest Inc(CJH)"/>
    <s v="14007 NE 101st St"/>
    <s v="Vancouver"/>
    <s v="WA"/>
    <s v="720"/>
    <x v="1"/>
    <x v="1"/>
    <x v="3"/>
    <m/>
    <x v="0"/>
    <n v="572.38"/>
    <n v="25"/>
    <n v="1"/>
    <x v="0"/>
    <x v="0"/>
    <x v="6"/>
  </r>
  <r>
    <s v="3413805"/>
    <x v="1"/>
    <s v="Lennar Northwest Inc(CJH)"/>
    <s v="14005 NE 101st St"/>
    <s v="Vancouver"/>
    <s v="WA"/>
    <s v="720"/>
    <x v="1"/>
    <x v="1"/>
    <x v="3"/>
    <m/>
    <x v="0"/>
    <n v="572.38"/>
    <n v="25"/>
    <n v="1"/>
    <x v="0"/>
    <x v="0"/>
    <x v="6"/>
  </r>
  <r>
    <s v="3413806"/>
    <x v="1"/>
    <s v="Lennar Northwest Inc(CJH)"/>
    <s v="14004 NE 101st St"/>
    <s v="Vancouver"/>
    <s v="WA"/>
    <s v="720"/>
    <x v="1"/>
    <x v="1"/>
    <x v="3"/>
    <m/>
    <x v="0"/>
    <n v="572.01"/>
    <n v="22"/>
    <n v="1"/>
    <x v="0"/>
    <x v="0"/>
    <x v="6"/>
  </r>
  <r>
    <s v="3413807"/>
    <x v="1"/>
    <s v="Lennar Northwest Inc(CJH)"/>
    <s v="14006 NE 101st St"/>
    <s v="Vancouver"/>
    <s v="WA"/>
    <s v="720"/>
    <x v="1"/>
    <x v="1"/>
    <x v="3"/>
    <m/>
    <x v="0"/>
    <n v="572.38"/>
    <n v="25"/>
    <n v="1"/>
    <x v="0"/>
    <x v="0"/>
    <x v="6"/>
  </r>
  <r>
    <s v="3413808"/>
    <x v="1"/>
    <s v="Lennar Northwest Inc(CJH)"/>
    <s v="14003 NE 102nd St"/>
    <s v="Vancouver"/>
    <s v="WA"/>
    <s v="720"/>
    <x v="1"/>
    <x v="1"/>
    <x v="3"/>
    <m/>
    <x v="0"/>
    <n v="572.01"/>
    <n v="22"/>
    <n v="1"/>
    <x v="0"/>
    <x v="0"/>
    <x v="6"/>
  </r>
  <r>
    <s v="3413809"/>
    <x v="1"/>
    <s v="Lennar Northwest Inc(CJH)"/>
    <s v="14001 NE 102nd St"/>
    <s v="Vancouver"/>
    <s v="WA"/>
    <s v="720"/>
    <x v="1"/>
    <x v="1"/>
    <x v="3"/>
    <m/>
    <x v="0"/>
    <n v="571.89"/>
    <n v="21"/>
    <n v="1"/>
    <x v="0"/>
    <x v="0"/>
    <x v="6"/>
  </r>
  <r>
    <s v="3413810"/>
    <x v="1"/>
    <s v="Lennar Northwest Inc(CJH)"/>
    <s v="13913 NE 102nd St"/>
    <s v="Vancouver"/>
    <s v="WA"/>
    <s v="720"/>
    <x v="1"/>
    <x v="1"/>
    <x v="3"/>
    <m/>
    <x v="0"/>
    <n v="572.38"/>
    <n v="25"/>
    <n v="1"/>
    <x v="0"/>
    <x v="0"/>
    <x v="6"/>
  </r>
  <r>
    <s v="3413811"/>
    <x v="1"/>
    <s v="Lennar Northwest Inc(CJH)"/>
    <s v="13810 NE 102nd St"/>
    <s v="Vancouver"/>
    <s v="WA"/>
    <s v="720"/>
    <x v="1"/>
    <x v="1"/>
    <x v="3"/>
    <m/>
    <x v="0"/>
    <n v="572.26"/>
    <n v="24"/>
    <n v="1"/>
    <x v="0"/>
    <x v="0"/>
    <x v="6"/>
  </r>
  <r>
    <s v="3413812"/>
    <x v="1"/>
    <s v="Lennar Northwest Inc(CJH)"/>
    <s v="13812 NE 102nd St"/>
    <s v="Vancouver"/>
    <s v="WA"/>
    <s v="720"/>
    <x v="1"/>
    <x v="1"/>
    <x v="3"/>
    <m/>
    <x v="0"/>
    <n v="572.38"/>
    <n v="25"/>
    <n v="1"/>
    <x v="0"/>
    <x v="0"/>
    <x v="6"/>
  </r>
  <r>
    <s v="3413813"/>
    <x v="1"/>
    <s v="Lennar Northwest Inc(CJH)"/>
    <s v="13814 NE 102nd St"/>
    <s v="Vancouver"/>
    <s v="WA"/>
    <s v="720"/>
    <x v="1"/>
    <x v="1"/>
    <x v="3"/>
    <m/>
    <x v="0"/>
    <n v="573.26"/>
    <n v="32"/>
    <n v="1"/>
    <x v="0"/>
    <x v="0"/>
    <x v="6"/>
  </r>
  <r>
    <s v="3413814"/>
    <x v="1"/>
    <s v="Lennar Northwest Inc(CJH)"/>
    <s v="14000 NE 102nd St"/>
    <s v="Vancouver"/>
    <s v="WA"/>
    <s v="720"/>
    <x v="1"/>
    <x v="1"/>
    <x v="3"/>
    <m/>
    <x v="0"/>
    <n v="599.11"/>
    <n v="22"/>
    <n v="1"/>
    <x v="0"/>
    <x v="0"/>
    <x v="6"/>
  </r>
  <r>
    <s v="3413839"/>
    <x v="1"/>
    <s v="Boulevard Homes(C5C)"/>
    <s v="4333 SE 177th Ln"/>
    <s v="Vancouver"/>
    <s v="WA"/>
    <s v="720"/>
    <x v="1"/>
    <x v="1"/>
    <x v="3"/>
    <m/>
    <x v="0"/>
    <n v="600.36"/>
    <n v="32"/>
    <n v="1"/>
    <x v="0"/>
    <x v="0"/>
    <x v="6"/>
  </r>
  <r>
    <s v="3413840"/>
    <x v="1"/>
    <s v="Boulevard Homes(C5C)"/>
    <s v="4337 SE 177th Ln"/>
    <s v="Vancouver"/>
    <s v="WA"/>
    <s v="720"/>
    <x v="1"/>
    <x v="1"/>
    <x v="3"/>
    <m/>
    <x v="0"/>
    <n v="571.38"/>
    <n v="17"/>
    <n v="1"/>
    <x v="0"/>
    <x v="0"/>
    <x v="6"/>
  </r>
  <r>
    <s v="3413841"/>
    <x v="1"/>
    <s v="Boulevard Homes(C5C)"/>
    <s v="4341 SE 177th Ln"/>
    <s v="Vancouver"/>
    <s v="WA"/>
    <s v="720"/>
    <x v="1"/>
    <x v="1"/>
    <x v="3"/>
    <m/>
    <x v="0"/>
    <n v="571.38"/>
    <n v="17"/>
    <n v="1"/>
    <x v="0"/>
    <x v="0"/>
    <x v="6"/>
  </r>
  <r>
    <s v="3413842"/>
    <x v="1"/>
    <s v="Boulevard Homes(C5C)"/>
    <s v="4345 SE 177th Ln"/>
    <s v="Vancouver"/>
    <s v="WA"/>
    <s v="720"/>
    <x v="1"/>
    <x v="1"/>
    <x v="3"/>
    <m/>
    <x v="0"/>
    <n v="573.26"/>
    <n v="32"/>
    <n v="1"/>
    <x v="0"/>
    <x v="0"/>
    <x v="6"/>
  </r>
  <r>
    <s v="3413851"/>
    <x v="1"/>
    <s v="Covington Manor InvestmentsLLC(C5C)"/>
    <s v="9709 NE 75th Way"/>
    <s v="Vancouver"/>
    <s v="WA"/>
    <s v="720"/>
    <x v="1"/>
    <x v="1"/>
    <x v="3"/>
    <m/>
    <x v="0"/>
    <n v="573.26"/>
    <n v="32"/>
    <n v="1"/>
    <x v="0"/>
    <x v="0"/>
    <x v="1"/>
  </r>
  <r>
    <s v="3413852"/>
    <x v="1"/>
    <s v="Covington Manor InvestmentsLLC(C5C)"/>
    <s v="9713 NE 75th Way"/>
    <s v="Vancouver"/>
    <s v="WA"/>
    <s v="720"/>
    <x v="1"/>
    <x v="1"/>
    <x v="3"/>
    <m/>
    <x v="0"/>
    <n v="572.63"/>
    <n v="27"/>
    <n v="1"/>
    <x v="0"/>
    <x v="0"/>
    <x v="1"/>
  </r>
  <r>
    <s v="3413853"/>
    <x v="1"/>
    <s v="Covington Manor InvestmentsLLC(C5C)"/>
    <s v="9721 NE 75th Way"/>
    <s v="Vancouver"/>
    <s v="WA"/>
    <s v="720"/>
    <x v="1"/>
    <x v="1"/>
    <x v="3"/>
    <m/>
    <x v="0"/>
    <n v="572.63"/>
    <n v="27"/>
    <n v="1"/>
    <x v="0"/>
    <x v="0"/>
    <x v="1"/>
  </r>
  <r>
    <s v="3413866"/>
    <x v="1"/>
    <s v="Lennar Northwest Inc(LRR)"/>
    <s v="251 N Green Gables Lp"/>
    <s v="Ridgefield"/>
    <s v="WA"/>
    <s v="720"/>
    <x v="1"/>
    <x v="1"/>
    <x v="3"/>
    <m/>
    <x v="0"/>
    <n v="572.01"/>
    <n v="22"/>
    <n v="1"/>
    <x v="0"/>
    <x v="0"/>
    <x v="6"/>
  </r>
  <r>
    <s v="3413916"/>
    <x v="1"/>
    <s v="Helmes Inc(LRR)"/>
    <s v="15328 NE 106th St"/>
    <s v="Vancouver"/>
    <s v="WA"/>
    <s v="720"/>
    <x v="1"/>
    <x v="1"/>
    <x v="3"/>
    <m/>
    <x v="0"/>
    <n v="572.63"/>
    <n v="27"/>
    <n v="1"/>
    <x v="0"/>
    <x v="0"/>
    <x v="6"/>
  </r>
  <r>
    <s v="3413917"/>
    <x v="1"/>
    <s v="Lewis, Michael H(CJH)"/>
    <s v="1842 N 8th St"/>
    <s v="Washougal"/>
    <s v="WA"/>
    <s v="720"/>
    <x v="1"/>
    <x v="1"/>
    <x v="3"/>
    <m/>
    <x v="0"/>
    <n v="572.26"/>
    <n v="24"/>
    <n v="1"/>
    <x v="0"/>
    <x v="0"/>
    <x v="4"/>
  </r>
  <r>
    <s v="3413970"/>
    <x v="1"/>
    <s v="Waverly Homes Inc(CJH)"/>
    <s v="3000 NE 171st St"/>
    <s v="Ridgefield"/>
    <s v="WA"/>
    <s v="720"/>
    <x v="1"/>
    <x v="1"/>
    <x v="3"/>
    <m/>
    <x v="0"/>
    <n v="577.15"/>
    <n v="63"/>
    <n v="1"/>
    <x v="0"/>
    <x v="0"/>
    <x v="6"/>
  </r>
  <r>
    <s v="3413986"/>
    <x v="1"/>
    <s v="Pacific Shores JL CC WA  LLC(MRE)"/>
    <s v="10804 NE 105th St"/>
    <s v="Vancouver"/>
    <s v="WA"/>
    <s v="720"/>
    <x v="1"/>
    <x v="1"/>
    <x v="3"/>
    <m/>
    <x v="0"/>
    <n v="599.58000000000004"/>
    <n v="27"/>
    <n v="1"/>
    <x v="0"/>
    <x v="0"/>
    <x v="6"/>
  </r>
  <r>
    <s v="3413987"/>
    <x v="1"/>
    <s v="Pacific Shores JL CC WA  LLC(MRE)"/>
    <s v="10806 NE 105th St"/>
    <s v="Vancouver"/>
    <s v="WA"/>
    <s v="720"/>
    <x v="1"/>
    <x v="1"/>
    <x v="3"/>
    <m/>
    <x v="0"/>
    <n v="599.73"/>
    <n v="27"/>
    <n v="1"/>
    <x v="0"/>
    <x v="0"/>
    <x v="6"/>
  </r>
  <r>
    <s v="3413989"/>
    <x v="1"/>
    <s v="Pacific Lifestyle Homes(VJS)"/>
    <s v="14200 NW 55th Way"/>
    <s v="Vancouver"/>
    <s v="WA"/>
    <s v="720"/>
    <x v="1"/>
    <x v="1"/>
    <x v="3"/>
    <m/>
    <x v="0"/>
    <n v="839.73"/>
    <n v="27"/>
    <n v="1"/>
    <x v="0"/>
    <x v="0"/>
    <x v="6"/>
  </r>
  <r>
    <s v="3414005"/>
    <x v="1"/>
    <s v="Cascade West Development(C5C)"/>
    <s v="3625 NW 24th Ave"/>
    <s v="Camas"/>
    <s v="WA"/>
    <s v="720"/>
    <x v="1"/>
    <x v="1"/>
    <x v="3"/>
    <m/>
    <x v="0"/>
    <n v="572.63"/>
    <n v="27"/>
    <n v="1"/>
    <x v="0"/>
    <x v="0"/>
    <x v="6"/>
  </r>
  <r>
    <s v="3414022"/>
    <x v="1"/>
    <s v="Pahlisch Homes Inc(LRR)"/>
    <s v="13016 NE 102nd St"/>
    <s v="Vancouver"/>
    <s v="WA"/>
    <s v="720"/>
    <x v="1"/>
    <x v="1"/>
    <x v="3"/>
    <m/>
    <x v="0"/>
    <n v="605.51"/>
    <n v="73"/>
    <n v="1"/>
    <x v="0"/>
    <x v="0"/>
    <x v="6"/>
  </r>
  <r>
    <s v="3414024"/>
    <x v="1"/>
    <s v="Pahlisch Homes Inc(LRR)"/>
    <s v="13018 NE 102nd St"/>
    <s v="Vancouver"/>
    <s v="WA"/>
    <s v="720"/>
    <x v="1"/>
    <x v="1"/>
    <x v="3"/>
    <m/>
    <x v="0"/>
    <n v="605.39"/>
    <n v="72"/>
    <n v="1"/>
    <x v="0"/>
    <x v="0"/>
    <x v="6"/>
  </r>
  <r>
    <s v="3414052"/>
    <x v="1"/>
    <s v="Manor Homes Washington Inc(CJH)"/>
    <s v="2502 NE 142nd St"/>
    <s v="Vancouver"/>
    <s v="WA"/>
    <s v="720"/>
    <x v="1"/>
    <x v="1"/>
    <x v="3"/>
    <m/>
    <x v="0"/>
    <n v="571.86"/>
    <n v="22"/>
    <n v="1"/>
    <x v="0"/>
    <x v="0"/>
    <x v="6"/>
  </r>
  <r>
    <s v="3414056"/>
    <x v="1"/>
    <s v="Stone Bridge Homes NW LLC(LRR)"/>
    <s v="3206 NW 104th Cir"/>
    <s v="Vancouver"/>
    <s v="WA"/>
    <s v="720"/>
    <x v="1"/>
    <x v="1"/>
    <x v="0"/>
    <m/>
    <x v="0"/>
    <n v="852.66"/>
    <n v="97"/>
    <n v="1"/>
    <x v="0"/>
    <x v="0"/>
    <x v="6"/>
  </r>
  <r>
    <s v="3414080"/>
    <x v="1"/>
    <s v="Boulevard Homes(VJS)"/>
    <s v="524 W 12th Way"/>
    <s v="La Center"/>
    <s v="WA"/>
    <s v="720"/>
    <x v="1"/>
    <x v="1"/>
    <x v="3"/>
    <m/>
    <x v="0"/>
    <n v="573.32000000000005"/>
    <n v="32"/>
    <n v="1"/>
    <x v="0"/>
    <x v="0"/>
    <x v="6"/>
  </r>
  <r>
    <s v="3414082"/>
    <x v="1"/>
    <s v="Miller, Brad J(C5C)"/>
    <s v="1740 NW Klickitat St"/>
    <s v="Camas"/>
    <s v="WA"/>
    <s v="720"/>
    <x v="1"/>
    <x v="1"/>
    <x v="3"/>
    <m/>
    <x v="0"/>
    <n v="596.20000000000005"/>
    <m/>
    <n v="1"/>
    <x v="0"/>
    <x v="1"/>
    <x v="4"/>
  </r>
  <r>
    <s v="3414086"/>
    <x v="1"/>
    <s v="Helmes Inc(CJH)"/>
    <s v="725 SW 1st Ct"/>
    <s v="Battle Ground"/>
    <s v="WA"/>
    <s v="720"/>
    <x v="1"/>
    <x v="1"/>
    <x v="3"/>
    <m/>
    <x v="0"/>
    <n v="572.26"/>
    <n v="24"/>
    <n v="1"/>
    <x v="0"/>
    <x v="0"/>
    <x v="6"/>
  </r>
  <r>
    <s v="3414087"/>
    <x v="1"/>
    <s v="Evergreen Homes NW LLC(LRR)"/>
    <s v="4014 X St"/>
    <s v="Washougal"/>
    <s v="WA"/>
    <s v="720"/>
    <x v="1"/>
    <x v="1"/>
    <x v="3"/>
    <m/>
    <x v="0"/>
    <n v="571.86"/>
    <n v="22"/>
    <n v="1"/>
    <x v="0"/>
    <x v="0"/>
    <x v="6"/>
  </r>
  <r>
    <s v="3414093"/>
    <x v="1"/>
    <s v="Manor Homes Washington Inc(VJS)"/>
    <s v="14210 NE 26th Ave"/>
    <s v="Vancouver"/>
    <s v="WA"/>
    <s v="720"/>
    <x v="1"/>
    <x v="1"/>
    <x v="3"/>
    <m/>
    <x v="0"/>
    <n v="574.36"/>
    <n v="42"/>
    <n v="1"/>
    <x v="0"/>
    <x v="0"/>
    <x v="6"/>
  </r>
  <r>
    <s v="3414123"/>
    <x v="1"/>
    <s v="Manor Homes Washington Inc(CJH)"/>
    <s v="8300 NE 37th Ave"/>
    <s v="Vancouver"/>
    <s v="WA"/>
    <s v="720"/>
    <x v="1"/>
    <x v="1"/>
    <x v="3"/>
    <m/>
    <x v="0"/>
    <n v="896.95"/>
    <m/>
    <n v="1"/>
    <x v="0"/>
    <x v="1"/>
    <x v="6"/>
  </r>
  <r>
    <s v="3414124"/>
    <x v="1"/>
    <s v="Manor Homes Washington Inc(CJH)"/>
    <s v="8308 NE 37th Ave"/>
    <s v="Vancouver"/>
    <s v="WA"/>
    <s v="720"/>
    <x v="1"/>
    <x v="1"/>
    <x v="3"/>
    <m/>
    <x v="0"/>
    <n v="569.1"/>
    <m/>
    <n v="1"/>
    <x v="0"/>
    <x v="1"/>
    <x v="6"/>
  </r>
  <r>
    <s v="3414129"/>
    <x v="1"/>
    <s v="Holt Homes(LRR)"/>
    <s v="2606 S 18th Ct"/>
    <s v="Ridgefield"/>
    <s v="WA"/>
    <s v="720"/>
    <x v="1"/>
    <x v="1"/>
    <x v="3"/>
    <m/>
    <x v="0"/>
    <n v="572.61"/>
    <n v="28"/>
    <n v="1"/>
    <x v="0"/>
    <x v="0"/>
    <x v="6"/>
  </r>
  <r>
    <s v="3414142"/>
    <x v="1"/>
    <s v="Cascade West Development(CJH)"/>
    <s v="2134 NW Larkspur St"/>
    <s v="Camas"/>
    <s v="WA"/>
    <s v="720"/>
    <x v="1"/>
    <x v="1"/>
    <x v="3"/>
    <m/>
    <x v="0"/>
    <n v="599.21"/>
    <n v="24"/>
    <n v="1"/>
    <x v="0"/>
    <x v="0"/>
    <x v="6"/>
  </r>
  <r>
    <s v="3414146"/>
    <x v="1"/>
    <s v="Helmes Inc(KMM)"/>
    <s v="1100 NW 3rd Ct"/>
    <s v="Battle Ground"/>
    <s v="WA"/>
    <s v="720"/>
    <x v="1"/>
    <x v="1"/>
    <x v="3"/>
    <m/>
    <x v="0"/>
    <n v="573.11"/>
    <n v="32"/>
    <n v="1"/>
    <x v="0"/>
    <x v="0"/>
    <x v="6"/>
  </r>
  <r>
    <s v="3414158"/>
    <x v="1"/>
    <s v="Bella Villa Homes Corporation(LRR)"/>
    <s v="4401 NE 130th St"/>
    <s v="Vancouver"/>
    <s v="WA"/>
    <s v="720"/>
    <x v="1"/>
    <x v="1"/>
    <x v="3"/>
    <m/>
    <x v="0"/>
    <n v="731.7"/>
    <m/>
    <n v="1"/>
    <x v="0"/>
    <x v="1"/>
    <x v="6"/>
  </r>
  <r>
    <s v="3414159"/>
    <x v="1"/>
    <s v="Bella Villa Homes Corporation(LRR)"/>
    <s v="13100 NE 44th Ave"/>
    <s v="Vancouver"/>
    <s v="WA"/>
    <s v="720"/>
    <x v="1"/>
    <x v="1"/>
    <x v="3"/>
    <m/>
    <x v="0"/>
    <n v="572.52"/>
    <n v="27"/>
    <n v="1"/>
    <x v="0"/>
    <x v="0"/>
    <x v="6"/>
  </r>
  <r>
    <s v="3414164"/>
    <x v="1"/>
    <s v="Krippner Homes LLC(LRR)"/>
    <s v="149 NW 76th St"/>
    <s v="Vancouver"/>
    <s v="WA"/>
    <s v="720"/>
    <x v="1"/>
    <x v="1"/>
    <x v="3"/>
    <m/>
    <x v="0"/>
    <n v="569.1"/>
    <m/>
    <n v="1"/>
    <x v="0"/>
    <x v="1"/>
    <x v="6"/>
  </r>
  <r>
    <s v="3414178"/>
    <x v="1"/>
    <s v="Lennar Northwest Inc(VJS)"/>
    <s v="1421 NW Goodwin St"/>
    <s v="Camas"/>
    <s v="WA"/>
    <s v="720"/>
    <x v="1"/>
    <x v="1"/>
    <x v="3"/>
    <m/>
    <x v="0"/>
    <n v="569.1"/>
    <m/>
    <n v="1"/>
    <x v="0"/>
    <x v="1"/>
    <x v="6"/>
  </r>
  <r>
    <s v="3414179"/>
    <x v="1"/>
    <s v="Lennar Northwest Inc(VJS)"/>
    <s v="1319 NW Goodwin St"/>
    <s v="Camas"/>
    <s v="WA"/>
    <s v="720"/>
    <x v="1"/>
    <x v="1"/>
    <x v="3"/>
    <m/>
    <x v="0"/>
    <n v="569.1"/>
    <m/>
    <n v="1"/>
    <x v="0"/>
    <x v="1"/>
    <x v="6"/>
  </r>
  <r>
    <s v="3414199"/>
    <x v="1"/>
    <s v="Lennar Northwest Inc(C5C)"/>
    <s v="266 N Green Gables Lp"/>
    <s v="Ridgefield"/>
    <s v="WA"/>
    <s v="720"/>
    <x v="1"/>
    <x v="1"/>
    <x v="3"/>
    <m/>
    <x v="0"/>
    <n v="572.48"/>
    <n v="27"/>
    <n v="1"/>
    <x v="0"/>
    <x v="0"/>
    <x v="6"/>
  </r>
  <r>
    <s v="3414200"/>
    <x v="1"/>
    <s v="Lennar Northwest Inc(C5C)"/>
    <s v="350 N Green Gables Lp"/>
    <s v="Ridgefield"/>
    <s v="WA"/>
    <s v="720"/>
    <x v="1"/>
    <x v="1"/>
    <x v="3"/>
    <m/>
    <x v="0"/>
    <n v="572.48"/>
    <n v="27"/>
    <n v="1"/>
    <x v="0"/>
    <x v="0"/>
    <x v="6"/>
  </r>
  <r>
    <s v="3414206"/>
    <x v="1"/>
    <s v="Lennar Northwest Inc(C5C)"/>
    <s v="262 N Green Gables Lp"/>
    <s v="Ridgefield"/>
    <s v="WA"/>
    <s v="720"/>
    <x v="1"/>
    <x v="1"/>
    <x v="3"/>
    <m/>
    <x v="0"/>
    <n v="572.48"/>
    <n v="27"/>
    <n v="1"/>
    <x v="0"/>
    <x v="0"/>
    <x v="6"/>
  </r>
  <r>
    <s v="3414207"/>
    <x v="1"/>
    <s v="Hendrickson, Scott(VJS)"/>
    <s v="1606 NW 21st Pl"/>
    <s v="Battle Ground"/>
    <s v="WA"/>
    <s v="720"/>
    <x v="1"/>
    <x v="1"/>
    <x v="3"/>
    <m/>
    <x v="0"/>
    <n v="817.01"/>
    <n v="32"/>
    <n v="1"/>
    <x v="0"/>
    <x v="0"/>
    <x v="6"/>
  </r>
  <r>
    <s v="3414242"/>
    <x v="1"/>
    <s v="Cascade West Development(CJH)"/>
    <s v="10510 NW 35th Ct"/>
    <s v="Vancouver"/>
    <s v="WA"/>
    <s v="720"/>
    <x v="1"/>
    <x v="1"/>
    <x v="3"/>
    <m/>
    <x v="0"/>
    <n v="601.72"/>
    <n v="44"/>
    <n v="1"/>
    <x v="0"/>
    <x v="0"/>
    <x v="6"/>
  </r>
  <r>
    <s v="3414267"/>
    <x v="1"/>
    <s v="Northwest Classic Homes LLC(CJH)"/>
    <s v="126 W 16th St"/>
    <s v="La Center"/>
    <s v="WA"/>
    <s v="720"/>
    <x v="1"/>
    <x v="1"/>
    <x v="3"/>
    <m/>
    <x v="0"/>
    <n v="600.27"/>
    <n v="32"/>
    <n v="1"/>
    <x v="0"/>
    <x v="0"/>
    <x v="6"/>
  </r>
  <r>
    <s v="3414269"/>
    <x v="1"/>
    <s v="Northwest Classic Homes LLC(CJH)"/>
    <s v="1406 W Alder Pl"/>
    <s v="La Center"/>
    <s v="WA"/>
    <s v="720"/>
    <x v="1"/>
    <x v="1"/>
    <x v="3"/>
    <m/>
    <x v="0"/>
    <n v="601.54"/>
    <n v="42"/>
    <n v="1"/>
    <x v="0"/>
    <x v="0"/>
    <x v="6"/>
  </r>
  <r>
    <s v="3414284"/>
    <x v="1"/>
    <s v="Jeffries, Bonnie R(VJS)"/>
    <s v="10221 NE 132nd Ave"/>
    <s v="Vancouver"/>
    <s v="WA"/>
    <s v="720"/>
    <x v="1"/>
    <x v="1"/>
    <x v="3"/>
    <m/>
    <x v="0"/>
    <n v="571.86"/>
    <n v="22"/>
    <n v="1"/>
    <x v="0"/>
    <x v="0"/>
    <x v="6"/>
  </r>
  <r>
    <s v="3414285"/>
    <x v="1"/>
    <s v="Helmes Inc(C5C)"/>
    <s v="314 SW 8th St"/>
    <s v="Battle Ground"/>
    <s v="WA"/>
    <s v="720"/>
    <x v="1"/>
    <x v="1"/>
    <x v="3"/>
    <m/>
    <x v="0"/>
    <n v="569.1"/>
    <m/>
    <n v="1"/>
    <x v="0"/>
    <x v="1"/>
    <x v="6"/>
  </r>
  <r>
    <s v="3414335"/>
    <x v="1"/>
    <s v="Kingston Homes LLC(CJH)"/>
    <s v="10506 NE 155th Ave"/>
    <s v="Vancouver"/>
    <s v="WA"/>
    <s v="720"/>
    <x v="1"/>
    <x v="1"/>
    <x v="3"/>
    <m/>
    <x v="0"/>
    <n v="569.1"/>
    <m/>
    <n v="1"/>
    <x v="0"/>
    <x v="1"/>
    <x v="6"/>
  </r>
  <r>
    <s v="3414395"/>
    <x v="1"/>
    <s v="Quality Homes CCCP Inc(VJS)"/>
    <s v="2903 NE 125th Ct"/>
    <s v="Vancouver"/>
    <s v="WA"/>
    <s v="720"/>
    <x v="1"/>
    <x v="1"/>
    <x v="3"/>
    <m/>
    <x v="0"/>
    <n v="569.1"/>
    <m/>
    <n v="1"/>
    <x v="0"/>
    <x v="1"/>
    <x v="6"/>
  </r>
  <r>
    <s v="3414489"/>
    <x v="1"/>
    <s v="Pacific Lifestyle Homes(C5C)"/>
    <s v="5501 NW 142nd St"/>
    <s v="Vancouver"/>
    <s v="WA"/>
    <s v="720"/>
    <x v="1"/>
    <x v="1"/>
    <x v="3"/>
    <m/>
    <x v="0"/>
    <n v="30.48"/>
    <n v="27"/>
    <n v="1"/>
    <x v="1"/>
    <x v="0"/>
    <x v="6"/>
  </r>
  <r>
    <s v="3414510"/>
    <x v="1"/>
    <s v="Jeffries, Bonnie R(VJS)"/>
    <s v="12903 NE 102nd St"/>
    <s v="Vancouver"/>
    <s v="WA"/>
    <s v="720"/>
    <x v="1"/>
    <x v="1"/>
    <x v="3"/>
    <m/>
    <x v="0"/>
    <n v="1138.2"/>
    <m/>
    <n v="1"/>
    <x v="0"/>
    <x v="1"/>
    <x v="6"/>
  </r>
  <r>
    <s v="3414521"/>
    <x v="1"/>
    <s v="Stone Bridge Homes NW LLC(C5C)"/>
    <s v="3108 NW 105th St"/>
    <s v="Vancouver"/>
    <s v="WA"/>
    <s v="720"/>
    <x v="1"/>
    <x v="1"/>
    <x v="3"/>
    <m/>
    <x v="0"/>
    <n v="600.21"/>
    <n v="32"/>
    <n v="1"/>
    <x v="0"/>
    <x v="0"/>
    <x v="6"/>
  </r>
  <r>
    <s v="3414527"/>
    <x v="1"/>
    <s v="Connelly, Mark J(CJH)"/>
    <s v="1922 N 18th Ct"/>
    <s v="Washougal"/>
    <s v="WA"/>
    <s v="720"/>
    <x v="1"/>
    <x v="1"/>
    <x v="3"/>
    <m/>
    <x v="0"/>
    <n v="572.48"/>
    <n v="27"/>
    <n v="1"/>
    <x v="0"/>
    <x v="0"/>
    <x v="4"/>
  </r>
  <r>
    <s v="3414626"/>
    <x v="1"/>
    <s v="Bella Villa Homes Corporation(VJS)"/>
    <s v="3302 NW 103 St"/>
    <s v="Vancouver"/>
    <s v="WA"/>
    <s v="720"/>
    <x v="1"/>
    <x v="1"/>
    <x v="3"/>
    <m/>
    <x v="0"/>
    <n v="602.97"/>
    <n v="54"/>
    <n v="1"/>
    <x v="0"/>
    <x v="0"/>
    <x v="6"/>
  </r>
  <r>
    <s v="3414627"/>
    <x v="1"/>
    <s v="Bella Villa Homes Corporation(VJS)"/>
    <s v="3208 NW 103 St"/>
    <s v="Vancouver"/>
    <s v="WA"/>
    <s v="720"/>
    <x v="1"/>
    <x v="1"/>
    <x v="3"/>
    <m/>
    <x v="0"/>
    <n v="600.21"/>
    <n v="32"/>
    <n v="1"/>
    <x v="0"/>
    <x v="0"/>
    <x v="6"/>
  </r>
  <r>
    <s v="3414629"/>
    <x v="1"/>
    <s v="Bella Villa Homes Corporation(VJS)"/>
    <s v="3306 NW 103 St"/>
    <s v="Vancouver"/>
    <s v="WA"/>
    <s v="720"/>
    <x v="1"/>
    <x v="1"/>
    <x v="0"/>
    <m/>
    <x v="0"/>
    <n v="36.46"/>
    <n v="151"/>
    <n v="1"/>
    <x v="1"/>
    <x v="0"/>
    <x v="6"/>
  </r>
  <r>
    <s v="3414655"/>
    <x v="1"/>
    <s v="Rain Creek Construction(CJH)"/>
    <s v="754 W Y St"/>
    <s v="Washougal"/>
    <s v="WA"/>
    <s v="720"/>
    <x v="1"/>
    <x v="1"/>
    <x v="3"/>
    <m/>
    <x v="0"/>
    <n v="1329.11"/>
    <n v="27"/>
    <n v="1"/>
    <x v="0"/>
    <x v="0"/>
    <x v="6"/>
  </r>
  <r>
    <s v="3414669"/>
    <x v="1"/>
    <s v="Holt Homes(C5C)"/>
    <s v="2111 S Sevier Rd"/>
    <s v="Ridgefield"/>
    <s v="WA"/>
    <s v="720"/>
    <x v="1"/>
    <x v="1"/>
    <x v="3"/>
    <m/>
    <x v="0"/>
    <n v="573.36"/>
    <n v="34"/>
    <n v="1"/>
    <x v="0"/>
    <x v="0"/>
    <x v="6"/>
  </r>
  <r>
    <s v="3414671"/>
    <x v="1"/>
    <s v="Aho Construction(C5C)"/>
    <s v="5300 NE 66th Dr"/>
    <s v="Vancouver"/>
    <s v="WA"/>
    <s v="720"/>
    <x v="1"/>
    <x v="1"/>
    <x v="3"/>
    <m/>
    <x v="0"/>
    <n v="572.48"/>
    <n v="27"/>
    <n v="1"/>
    <x v="0"/>
    <x v="0"/>
    <x v="6"/>
  </r>
  <r>
    <s v="3414672"/>
    <x v="1"/>
    <s v="Helmes Inc(VJS)"/>
    <s v="720 SW 4th Ave"/>
    <s v="Battle Ground"/>
    <s v="WA"/>
    <s v="720"/>
    <x v="1"/>
    <x v="1"/>
    <x v="3"/>
    <m/>
    <x v="0"/>
    <n v="572.64"/>
    <n v="27"/>
    <n v="1"/>
    <x v="0"/>
    <x v="0"/>
    <x v="6"/>
  </r>
  <r>
    <s v="3414676"/>
    <x v="1"/>
    <s v="Manor Homes Washington Inc(VJS)"/>
    <s v="7517 NE 123rd Ct"/>
    <s v="Vancouver"/>
    <s v="WA"/>
    <s v="720"/>
    <x v="1"/>
    <x v="1"/>
    <x v="3"/>
    <m/>
    <x v="0"/>
    <n v="571.23"/>
    <n v="17"/>
    <n v="1"/>
    <x v="0"/>
    <x v="0"/>
    <x v="6"/>
  </r>
  <r>
    <s v="3414706"/>
    <x v="1"/>
    <s v="Wark Development(C5C)"/>
    <s v="2503 NE 119th St"/>
    <s v="Vancouver"/>
    <s v="WA"/>
    <s v="720"/>
    <x v="1"/>
    <x v="1"/>
    <x v="3"/>
    <m/>
    <x v="0"/>
    <n v="599.96"/>
    <n v="30"/>
    <n v="1"/>
    <x v="0"/>
    <x v="0"/>
    <x v="6"/>
  </r>
  <r>
    <s v="3414720"/>
    <x v="1"/>
    <s v="AAA Properties Inc(C5C)"/>
    <s v="6402 NE 86th Ct"/>
    <s v="Vancouver"/>
    <s v="WA"/>
    <s v="720"/>
    <x v="1"/>
    <x v="1"/>
    <x v="3"/>
    <m/>
    <x v="0"/>
    <n v="573.36"/>
    <n v="34"/>
    <n v="1"/>
    <x v="0"/>
    <x v="0"/>
    <x v="6"/>
  </r>
  <r>
    <s v="3414790"/>
    <x v="1"/>
    <s v="Jeffries, Bonnie R(VJS)"/>
    <s v="10217 NE 132nd Ave"/>
    <s v="Vancouver"/>
    <s v="WA"/>
    <s v="720"/>
    <x v="1"/>
    <x v="1"/>
    <x v="3"/>
    <m/>
    <x v="0"/>
    <n v="571.86"/>
    <n v="22"/>
    <n v="1"/>
    <x v="0"/>
    <x v="0"/>
    <x v="6"/>
  </r>
  <r>
    <s v="3414793"/>
    <x v="1"/>
    <s v="Roberts, Nathan L(VJS)"/>
    <s v="12204 NE 104th St"/>
    <s v="Vancouver"/>
    <s v="WA"/>
    <s v="720"/>
    <x v="1"/>
    <x v="1"/>
    <x v="3"/>
    <m/>
    <x v="0"/>
    <n v="573.11"/>
    <n v="32"/>
    <n v="1"/>
    <x v="0"/>
    <x v="0"/>
    <x v="4"/>
  </r>
  <r>
    <s v="3414799"/>
    <x v="1"/>
    <s v="Lennar Northwest Inc(C5C)"/>
    <s v="12507 NW 24th Ave"/>
    <s v="Vancouver"/>
    <s v="WA"/>
    <s v="720"/>
    <x v="1"/>
    <x v="1"/>
    <x v="3"/>
    <m/>
    <x v="0"/>
    <n v="573.01"/>
    <n v="30"/>
    <n v="1"/>
    <x v="0"/>
    <x v="0"/>
    <x v="6"/>
  </r>
  <r>
    <s v="3414800"/>
    <x v="1"/>
    <s v="Lennar Northwest Inc(C5C)"/>
    <s v="12509 NW 24th Ave"/>
    <s v="Vancouver"/>
    <s v="WA"/>
    <s v="720"/>
    <x v="1"/>
    <x v="1"/>
    <x v="3"/>
    <m/>
    <x v="0"/>
    <n v="573.26"/>
    <n v="32"/>
    <n v="1"/>
    <x v="0"/>
    <x v="0"/>
    <x v="6"/>
  </r>
  <r>
    <s v="3414808"/>
    <x v="1"/>
    <s v="Cascade West Development(CJH)"/>
    <s v="6013 NW Klickitat Ct"/>
    <s v="Camas"/>
    <s v="WA"/>
    <s v="720"/>
    <x v="1"/>
    <x v="1"/>
    <x v="3"/>
    <m/>
    <x v="0"/>
    <n v="573.11"/>
    <n v="32"/>
    <n v="1"/>
    <x v="0"/>
    <x v="0"/>
    <x v="6"/>
  </r>
  <r>
    <s v="3414839"/>
    <x v="1"/>
    <s v="Cascade West Development(C5C)"/>
    <s v="1305 N 8th Way"/>
    <s v="Ridgefield"/>
    <s v="WA"/>
    <s v="720"/>
    <x v="1"/>
    <x v="1"/>
    <x v="3"/>
    <m/>
    <x v="0"/>
    <n v="573.11"/>
    <n v="32"/>
    <n v="1"/>
    <x v="0"/>
    <x v="0"/>
    <x v="6"/>
  </r>
  <r>
    <s v="3414895"/>
    <x v="1"/>
    <s v="Cascade West Development(LRR)"/>
    <s v="1810 NW Larkspur St"/>
    <s v="Camas"/>
    <s v="WA"/>
    <s v="720"/>
    <x v="1"/>
    <x v="1"/>
    <x v="3"/>
    <m/>
    <x v="0"/>
    <n v="571.23"/>
    <n v="17"/>
    <n v="1"/>
    <x v="0"/>
    <x v="0"/>
    <x v="6"/>
  </r>
  <r>
    <s v="3414899"/>
    <x v="1"/>
    <s v="Aho Construction(VJS)"/>
    <s v="6708 NE 53rd PL"/>
    <s v="Vancouver"/>
    <s v="WA"/>
    <s v="720"/>
    <x v="1"/>
    <x v="1"/>
    <x v="3"/>
    <m/>
    <x v="0"/>
    <n v="571.86"/>
    <n v="22"/>
    <n v="1"/>
    <x v="0"/>
    <x v="0"/>
    <x v="6"/>
  </r>
  <r>
    <s v="3414904"/>
    <x v="1"/>
    <s v="Bella Villa Homes Corporation(LRR)"/>
    <s v="13107 NE 46th Ave"/>
    <s v="Vancouver"/>
    <s v="WA"/>
    <s v="720"/>
    <x v="1"/>
    <x v="1"/>
    <x v="3"/>
    <m/>
    <x v="0"/>
    <n v="571.99"/>
    <n v="23"/>
    <n v="1"/>
    <x v="0"/>
    <x v="0"/>
    <x v="6"/>
  </r>
  <r>
    <s v="3414931"/>
    <x v="1"/>
    <s v="Pacific Lifestyle Homes(LRR)"/>
    <s v="14205 NW 55th Ct"/>
    <s v="Vancouver"/>
    <s v="WA"/>
    <s v="720"/>
    <x v="1"/>
    <x v="1"/>
    <x v="3"/>
    <m/>
    <x v="0"/>
    <n v="599.21"/>
    <n v="24"/>
    <n v="1"/>
    <x v="0"/>
    <x v="0"/>
    <x v="6"/>
  </r>
  <r>
    <s v="3414932"/>
    <x v="1"/>
    <s v="Hendrickson, Scott(VJS)"/>
    <s v="1610 NW 21st Pl"/>
    <s v="Battle Ground"/>
    <s v="WA"/>
    <s v="720"/>
    <x v="1"/>
    <x v="1"/>
    <x v="3"/>
    <m/>
    <x v="0"/>
    <n v="599.58000000000004"/>
    <n v="27"/>
    <n v="1"/>
    <x v="0"/>
    <x v="0"/>
    <x v="6"/>
  </r>
  <r>
    <s v="3415001"/>
    <x v="1"/>
    <s v="Holt Homes(VJS)"/>
    <s v="2600 S 21st Ct"/>
    <s v="Ridgefield"/>
    <s v="WA"/>
    <s v="720"/>
    <x v="1"/>
    <x v="1"/>
    <x v="3"/>
    <m/>
    <x v="0"/>
    <n v="572.23"/>
    <n v="25"/>
    <n v="1"/>
    <x v="0"/>
    <x v="0"/>
    <x v="6"/>
  </r>
  <r>
    <s v="3415042"/>
    <x v="1"/>
    <s v="Omega NW Inc(VJS)"/>
    <s v="3634 NW Norwood St"/>
    <s v="Camas"/>
    <s v="WA"/>
    <s v="720"/>
    <x v="1"/>
    <x v="1"/>
    <x v="3"/>
    <m/>
    <x v="0"/>
    <n v="572.48"/>
    <n v="27"/>
    <n v="1"/>
    <x v="0"/>
    <x v="0"/>
    <x v="6"/>
  </r>
  <r>
    <s v="3415061"/>
    <x v="1"/>
    <s v="Axiom Luxury Homes LLC(C5C)"/>
    <s v="8404 SE 17th Cir"/>
    <s v="Vancouver"/>
    <s v="WA"/>
    <s v="720"/>
    <x v="1"/>
    <x v="1"/>
    <x v="3"/>
    <m/>
    <x v="0"/>
    <n v="587.91999999999996"/>
    <n v="81"/>
    <n v="1"/>
    <x v="0"/>
    <x v="0"/>
    <x v="6"/>
  </r>
  <r>
    <s v="3415075"/>
    <x v="1"/>
    <s v="Kingston Homes LLC(C5C)"/>
    <s v="15309 NE 105th St"/>
    <s v="Vancouver"/>
    <s v="WA"/>
    <s v="720"/>
    <x v="1"/>
    <x v="1"/>
    <x v="3"/>
    <m/>
    <x v="0"/>
    <n v="573.11"/>
    <n v="32"/>
    <n v="1"/>
    <x v="0"/>
    <x v="0"/>
    <x v="6"/>
  </r>
  <r>
    <s v="3415097"/>
    <x v="1"/>
    <s v="Krippner Homes LLC(CJH)"/>
    <s v="7402 NW 1st Pl"/>
    <s v="Vancouver"/>
    <s v="WA"/>
    <s v="720"/>
    <x v="1"/>
    <x v="1"/>
    <x v="3"/>
    <m/>
    <x v="0"/>
    <n v="572.38"/>
    <n v="25"/>
    <n v="1"/>
    <x v="0"/>
    <x v="0"/>
    <x v="6"/>
  </r>
  <r>
    <s v="3415099"/>
    <x v="1"/>
    <s v="Krippner Homes LLC(CJH)"/>
    <s v="7406 NW 1st Pl"/>
    <s v="Vancouver"/>
    <s v="WA"/>
    <s v="720"/>
    <x v="1"/>
    <x v="1"/>
    <x v="3"/>
    <m/>
    <x v="0"/>
    <n v="572.38"/>
    <n v="25"/>
    <n v="1"/>
    <x v="0"/>
    <x v="0"/>
    <x v="6"/>
  </r>
  <r>
    <s v="3415102"/>
    <x v="1"/>
    <s v="Brighten Homes Inc(C5C)"/>
    <s v="3404 NW 108th St"/>
    <s v="Vancouver"/>
    <s v="WA"/>
    <s v="720"/>
    <x v="1"/>
    <x v="1"/>
    <x v="3"/>
    <m/>
    <x v="0"/>
    <n v="573.51"/>
    <n v="34"/>
    <n v="1"/>
    <x v="0"/>
    <x v="0"/>
    <x v="6"/>
  </r>
  <r>
    <s v="3415142"/>
    <x v="1"/>
    <s v="Stone Bridge Homes NW LLC(C5C)"/>
    <s v="7004 NW 23rd Ct"/>
    <s v="Vancouver"/>
    <s v="WA"/>
    <s v="720"/>
    <x v="1"/>
    <x v="1"/>
    <x v="3"/>
    <m/>
    <x v="0"/>
    <n v="573.14"/>
    <n v="31"/>
    <n v="1"/>
    <x v="0"/>
    <x v="0"/>
    <x v="6"/>
  </r>
  <r>
    <s v="3415155"/>
    <x v="1"/>
    <s v="GR Investment Properties(C5C)"/>
    <s v="1100 NW 54th Cir"/>
    <s v="Vancouver"/>
    <s v="WA"/>
    <s v="720"/>
    <x v="1"/>
    <x v="1"/>
    <x v="3"/>
    <m/>
    <x v="0"/>
    <n v="604.80999999999995"/>
    <n v="68"/>
    <n v="1"/>
    <x v="0"/>
    <x v="0"/>
    <x v="6"/>
  </r>
  <r>
    <s v="3415157"/>
    <x v="1"/>
    <s v="GR Investment Properties LLC(VJS)"/>
    <s v="694 W Y St"/>
    <s v="Washougal"/>
    <s v="WA"/>
    <s v="720"/>
    <x v="1"/>
    <x v="1"/>
    <x v="3"/>
    <m/>
    <x v="0"/>
    <n v="596.20000000000005"/>
    <m/>
    <n v="1"/>
    <x v="0"/>
    <x v="1"/>
    <x v="6"/>
  </r>
  <r>
    <s v="3415167"/>
    <x v="1"/>
    <s v="Stone Bridge Homes NW LLC(C5C)"/>
    <s v="7000 NW 23rd Ct"/>
    <s v="Vancouver"/>
    <s v="WA"/>
    <s v="720"/>
    <x v="1"/>
    <x v="1"/>
    <x v="3"/>
    <m/>
    <x v="0"/>
    <n v="572.88"/>
    <n v="29"/>
    <n v="1"/>
    <x v="0"/>
    <x v="0"/>
    <x v="6"/>
  </r>
  <r>
    <s v="3415168"/>
    <x v="1"/>
    <s v="GR Investment Properties LLC(LRR)"/>
    <s v="5204 NE 95th St"/>
    <s v="Vancouver"/>
    <s v="WA"/>
    <s v="720"/>
    <x v="1"/>
    <x v="1"/>
    <x v="3"/>
    <m/>
    <x v="0"/>
    <n v="602.64"/>
    <n v="27"/>
    <n v="1"/>
    <x v="0"/>
    <x v="0"/>
    <x v="6"/>
  </r>
  <r>
    <s v="3415193"/>
    <x v="1"/>
    <s v="Summerplace Homes(CJH)"/>
    <s v="1364 S 15th Way"/>
    <s v="Ridgefield"/>
    <s v="WA"/>
    <s v="720"/>
    <x v="1"/>
    <x v="1"/>
    <x v="3"/>
    <m/>
    <x v="0"/>
    <n v="573.26"/>
    <n v="32"/>
    <n v="1"/>
    <x v="0"/>
    <x v="0"/>
    <x v="6"/>
  </r>
  <r>
    <s v="3415194"/>
    <x v="1"/>
    <s v="Summerplace Homes(CJH)"/>
    <s v="1368 S 15th Way"/>
    <s v="Ridgefield"/>
    <s v="WA"/>
    <s v="720"/>
    <x v="1"/>
    <x v="1"/>
    <x v="3"/>
    <m/>
    <x v="0"/>
    <n v="573.26"/>
    <n v="32"/>
    <n v="1"/>
    <x v="0"/>
    <x v="0"/>
    <x v="6"/>
  </r>
  <r>
    <s v="3415231"/>
    <x v="1"/>
    <s v="Dewitz Construction(LRR)"/>
    <s v="2415 NE 182nd Ct"/>
    <s v="Vancouver"/>
    <s v="WA"/>
    <s v="720"/>
    <x v="1"/>
    <x v="1"/>
    <x v="3"/>
    <m/>
    <x v="0"/>
    <n v="571.26"/>
    <n v="16"/>
    <n v="1"/>
    <x v="0"/>
    <x v="0"/>
    <x v="6"/>
  </r>
  <r>
    <s v="3415255"/>
    <x v="1"/>
    <s v="Jeffries, Bonnie R(C5C)"/>
    <s v="526 N Horns Corner Dr"/>
    <s v="Ridgefield"/>
    <s v="WA"/>
    <s v="720"/>
    <x v="1"/>
    <x v="1"/>
    <x v="3"/>
    <m/>
    <x v="0"/>
    <n v="572.01"/>
    <n v="22"/>
    <n v="1"/>
    <x v="0"/>
    <x v="0"/>
    <x v="6"/>
  </r>
  <r>
    <s v="3415256"/>
    <x v="1"/>
    <s v="Jeffries, Bonnie R(C5C)"/>
    <s v="612 N Horns Corner Dr"/>
    <s v="Ridgefield"/>
    <s v="WA"/>
    <s v="720"/>
    <x v="1"/>
    <x v="1"/>
    <x v="3"/>
    <m/>
    <x v="0"/>
    <n v="572.01"/>
    <n v="22"/>
    <n v="1"/>
    <x v="0"/>
    <x v="0"/>
    <x v="6"/>
  </r>
  <r>
    <s v="3415263"/>
    <x v="1"/>
    <s v="Manor Homes Washington Inc(LRR)"/>
    <s v="7513 NE 123rd Ct"/>
    <s v="Vancouver"/>
    <s v="WA"/>
    <s v="720"/>
    <x v="1"/>
    <x v="1"/>
    <x v="3"/>
    <m/>
    <x v="0"/>
    <n v="572.63"/>
    <n v="27"/>
    <n v="1"/>
    <x v="0"/>
    <x v="0"/>
    <x v="6"/>
  </r>
  <r>
    <s v="3415300"/>
    <x v="1"/>
    <s v="Manor Homes Washington Inc(VJS)"/>
    <s v="7502 NE 124th Ave"/>
    <s v="Vancouver"/>
    <s v="WA"/>
    <s v="720"/>
    <x v="1"/>
    <x v="1"/>
    <x v="3"/>
    <m/>
    <x v="0"/>
    <n v="3022.72"/>
    <n v="25"/>
    <n v="1"/>
    <x v="0"/>
    <x v="0"/>
    <x v="6"/>
  </r>
  <r>
    <s v="3415335"/>
    <x v="1"/>
    <s v="Aho Construction(CJH)"/>
    <s v="6620 NE 56th Ave"/>
    <s v="Vancouver"/>
    <s v="WA"/>
    <s v="720"/>
    <x v="1"/>
    <x v="1"/>
    <x v="3"/>
    <m/>
    <x v="0"/>
    <n v="572.38"/>
    <n v="25"/>
    <n v="1"/>
    <x v="0"/>
    <x v="0"/>
    <x v="6"/>
  </r>
  <r>
    <s v="3415352"/>
    <x v="1"/>
    <s v="Pahlisch Homes Inc(C5C)"/>
    <s v="4617 NE 118th St"/>
    <s v="Vancouver"/>
    <s v="WA"/>
    <s v="720"/>
    <x v="1"/>
    <x v="1"/>
    <x v="3"/>
    <m/>
    <x v="0"/>
    <n v="600.75"/>
    <n v="35"/>
    <n v="1"/>
    <x v="0"/>
    <x v="0"/>
    <x v="6"/>
  </r>
  <r>
    <s v="3415355"/>
    <x v="1"/>
    <s v="Pahlisch Homes Inc(C5C)"/>
    <s v="13104 NE 102nd St"/>
    <s v="Vancouver"/>
    <s v="WA"/>
    <s v="720"/>
    <x v="1"/>
    <x v="1"/>
    <x v="3"/>
    <m/>
    <x v="0"/>
    <n v="596.20000000000005"/>
    <m/>
    <n v="1"/>
    <x v="0"/>
    <x v="1"/>
    <x v="6"/>
  </r>
  <r>
    <s v="3415377"/>
    <x v="1"/>
    <s v="Lennar Northwest Inc(C5C)"/>
    <s v="1313 NW Goodwin St"/>
    <s v="Camas"/>
    <s v="WA"/>
    <s v="720"/>
    <x v="1"/>
    <x v="1"/>
    <x v="3"/>
    <m/>
    <x v="0"/>
    <n v="572.63"/>
    <n v="27"/>
    <n v="1"/>
    <x v="0"/>
    <x v="0"/>
    <x v="6"/>
  </r>
  <r>
    <s v="3415378"/>
    <x v="1"/>
    <s v="Lennar Northwest Inc(C5C)"/>
    <s v="1315 NW Goodwin St"/>
    <s v="Camas"/>
    <s v="WA"/>
    <s v="720"/>
    <x v="1"/>
    <x v="1"/>
    <x v="3"/>
    <m/>
    <x v="0"/>
    <n v="575.84"/>
    <n v="37"/>
    <n v="1"/>
    <x v="0"/>
    <x v="0"/>
    <x v="6"/>
  </r>
  <r>
    <s v="3415380"/>
    <x v="1"/>
    <s v="Lennar Northwest Inc(C5C)"/>
    <s v="1416 NW Goodwin St"/>
    <s v="Camas"/>
    <s v="WA"/>
    <s v="720"/>
    <x v="1"/>
    <x v="1"/>
    <x v="3"/>
    <m/>
    <x v="0"/>
    <n v="574.27"/>
    <n v="40"/>
    <n v="1"/>
    <x v="0"/>
    <x v="0"/>
    <x v="6"/>
  </r>
  <r>
    <s v="3415385"/>
    <x v="1"/>
    <s v="Lennar Northwest Inc(C5C)"/>
    <s v="1420 NW Goodwin St"/>
    <s v="Camas"/>
    <s v="WA"/>
    <s v="720"/>
    <x v="1"/>
    <x v="1"/>
    <x v="0"/>
    <m/>
    <x v="0"/>
    <n v="882.85"/>
    <n v="133"/>
    <n v="1"/>
    <x v="0"/>
    <x v="0"/>
    <x v="6"/>
  </r>
  <r>
    <s v="3415502"/>
    <x v="1"/>
    <s v="Helmes Inc(C5C)"/>
    <s v="2502 NE 167th Cir"/>
    <s v="Ridgefield"/>
    <s v="WA"/>
    <s v="720"/>
    <x v="1"/>
    <x v="1"/>
    <x v="3"/>
    <m/>
    <x v="0"/>
    <n v="573.26"/>
    <n v="32"/>
    <n v="1"/>
    <x v="0"/>
    <x v="0"/>
    <x v="6"/>
  </r>
  <r>
    <s v="3415519"/>
    <x v="1"/>
    <s v="Manor Homes Washington Inc(MRE)"/>
    <s v="2514 NE 130th Ave"/>
    <s v="Vancouver"/>
    <s v="WA"/>
    <s v="720"/>
    <x v="1"/>
    <x v="1"/>
    <x v="3"/>
    <m/>
    <x v="0"/>
    <n v="576.52"/>
    <n v="58"/>
    <n v="1"/>
    <x v="0"/>
    <x v="0"/>
    <x v="6"/>
  </r>
  <r>
    <s v="3415520"/>
    <x v="1"/>
    <s v="Manor Homes Washington Inc(MRE)"/>
    <s v="2509 NE 131st Ct"/>
    <s v="Vancouver"/>
    <s v="WA"/>
    <s v="720"/>
    <x v="1"/>
    <x v="1"/>
    <x v="3"/>
    <m/>
    <x v="0"/>
    <n v="575.77"/>
    <n v="52"/>
    <n v="1"/>
    <x v="0"/>
    <x v="0"/>
    <x v="6"/>
  </r>
  <r>
    <s v="3415542"/>
    <x v="1"/>
    <s v="Center, Monty L(MRE)"/>
    <s v="8004 NE 156th Pl"/>
    <s v="Vancouver"/>
    <s v="WA"/>
    <s v="720"/>
    <x v="1"/>
    <x v="1"/>
    <x v="3"/>
    <m/>
    <x v="0"/>
    <n v="599.74"/>
    <n v="27"/>
    <n v="1"/>
    <x v="0"/>
    <x v="0"/>
    <x v="4"/>
  </r>
  <r>
    <s v="3415577"/>
    <x v="1"/>
    <s v="Domanskiy, Stanislav L(C5C)"/>
    <s v="4604 SE 201st Ave"/>
    <s v="Camas"/>
    <s v="WA"/>
    <s v="720"/>
    <x v="1"/>
    <x v="1"/>
    <x v="3"/>
    <m/>
    <x v="0"/>
    <n v="573.12"/>
    <n v="32"/>
    <n v="1"/>
    <x v="0"/>
    <x v="0"/>
    <x v="6"/>
  </r>
  <r>
    <s v="3415609"/>
    <x v="1"/>
    <s v="Canyon Crest Homes LLC(CJH)"/>
    <s v="3610 NW 107th St"/>
    <s v="Vancouver"/>
    <s v="WA"/>
    <s v="720"/>
    <x v="1"/>
    <x v="1"/>
    <x v="3"/>
    <m/>
    <x v="0"/>
    <n v="571.23"/>
    <n v="17"/>
    <n v="1"/>
    <x v="0"/>
    <x v="0"/>
    <x v="6"/>
  </r>
  <r>
    <s v="3415646"/>
    <x v="1"/>
    <s v="Tuscany Homes LLC(LRR)"/>
    <s v="6109 NE 57th Ave"/>
    <s v="Vancouver"/>
    <s v="WA"/>
    <s v="720"/>
    <x v="1"/>
    <x v="1"/>
    <x v="3"/>
    <m/>
    <x v="0"/>
    <n v="572.49"/>
    <n v="27"/>
    <n v="1"/>
    <x v="0"/>
    <x v="0"/>
    <x v="6"/>
  </r>
  <r>
    <s v="3415647"/>
    <x v="1"/>
    <s v="Krippner Homes LLC(C5C)"/>
    <s v="7414 NW 1st Pl"/>
    <s v="Vancouver"/>
    <s v="WA"/>
    <s v="720"/>
    <x v="1"/>
    <x v="1"/>
    <x v="3"/>
    <m/>
    <x v="0"/>
    <n v="571.86"/>
    <n v="22"/>
    <n v="1"/>
    <x v="0"/>
    <x v="0"/>
    <x v="6"/>
  </r>
  <r>
    <s v="3415648"/>
    <x v="1"/>
    <s v="Krippner Homes LLC(C5C)"/>
    <s v="150 NW 76th St"/>
    <s v="Vancouver"/>
    <s v="WA"/>
    <s v="720"/>
    <x v="1"/>
    <x v="1"/>
    <x v="3"/>
    <m/>
    <x v="0"/>
    <n v="574.12"/>
    <n v="40"/>
    <n v="1"/>
    <x v="0"/>
    <x v="0"/>
    <x v="6"/>
  </r>
  <r>
    <s v="3415649"/>
    <x v="1"/>
    <s v="Krippner Homes LLC(C5C)"/>
    <s v="106 NW 76th St"/>
    <s v="Vancouver"/>
    <s v="WA"/>
    <s v="720"/>
    <x v="1"/>
    <x v="1"/>
    <x v="3"/>
    <m/>
    <x v="0"/>
    <n v="574.12"/>
    <n v="40"/>
    <n v="1"/>
    <x v="0"/>
    <x v="0"/>
    <x v="6"/>
  </r>
  <r>
    <s v="3415650"/>
    <x v="1"/>
    <s v="Krippner Homes LLC(C5C)"/>
    <s v="102 NW 76th St"/>
    <s v="Vancouver"/>
    <s v="WA"/>
    <s v="720"/>
    <x v="1"/>
    <x v="1"/>
    <x v="3"/>
    <m/>
    <x v="0"/>
    <n v="574.12"/>
    <n v="40"/>
    <n v="1"/>
    <x v="0"/>
    <x v="0"/>
    <x v="6"/>
  </r>
  <r>
    <s v="3415655"/>
    <x v="1"/>
    <s v="Manor Homes Washington Inc(C5C)"/>
    <s v="12304 NE 102nd St"/>
    <s v="Vancouver"/>
    <s v="WA"/>
    <s v="720"/>
    <x v="1"/>
    <x v="1"/>
    <x v="3"/>
    <m/>
    <x v="0"/>
    <n v="572.01"/>
    <n v="22"/>
    <n v="1"/>
    <x v="0"/>
    <x v="0"/>
    <x v="6"/>
  </r>
  <r>
    <s v="3415656"/>
    <x v="1"/>
    <s v="Manor Homes Washington Inc(C5C)"/>
    <s v="12200 NE 102nd St"/>
    <s v="Vancouver"/>
    <s v="WA"/>
    <s v="720"/>
    <x v="1"/>
    <x v="1"/>
    <x v="3"/>
    <m/>
    <x v="0"/>
    <n v="573.51"/>
    <n v="34"/>
    <n v="1"/>
    <x v="0"/>
    <x v="0"/>
    <x v="6"/>
  </r>
  <r>
    <s v="3415665"/>
    <x v="1"/>
    <s v="Helmes Inc(VJS)"/>
    <s v="13200 NE 43rd Ct"/>
    <s v="Vancouver"/>
    <s v="WA"/>
    <s v="720"/>
    <x v="1"/>
    <x v="1"/>
    <x v="3"/>
    <m/>
    <x v="0"/>
    <n v="572.49"/>
    <n v="27"/>
    <n v="1"/>
    <x v="0"/>
    <x v="0"/>
    <x v="6"/>
  </r>
  <r>
    <s v="3415690"/>
    <x v="1"/>
    <s v="Tuscany Homes LLC(LRR)"/>
    <s v="6105 NE 57th Ave"/>
    <s v="Vancouver"/>
    <s v="WA"/>
    <s v="720"/>
    <x v="1"/>
    <x v="1"/>
    <x v="3"/>
    <m/>
    <x v="0"/>
    <n v="572.49"/>
    <n v="27"/>
    <n v="1"/>
    <x v="0"/>
    <x v="0"/>
    <x v="6"/>
  </r>
  <r>
    <s v="3415717"/>
    <x v="1"/>
    <s v="Aho Construction(C5C)"/>
    <s v="6616 NE 56th Ave"/>
    <s v="Vancouver"/>
    <s v="WA"/>
    <s v="720"/>
    <x v="1"/>
    <x v="1"/>
    <x v="3"/>
    <m/>
    <x v="0"/>
    <n v="716.43"/>
    <n v="27"/>
    <n v="1"/>
    <x v="0"/>
    <x v="0"/>
    <x v="6"/>
  </r>
  <r>
    <s v="3415833"/>
    <x v="1"/>
    <s v="Aho Construction(C5C)"/>
    <s v="5217 NE 68th St"/>
    <s v="Vancouver"/>
    <s v="WA"/>
    <s v="720"/>
    <x v="1"/>
    <x v="1"/>
    <x v="3"/>
    <m/>
    <x v="0"/>
    <n v="571.86"/>
    <n v="22"/>
    <n v="1"/>
    <x v="0"/>
    <x v="0"/>
    <x v="6"/>
  </r>
  <r>
    <s v="3415877"/>
    <x v="1"/>
    <s v="Lennar Northwest Inc(KMM)"/>
    <s v="254 N Green Gables Lp"/>
    <s v="Ridgefield"/>
    <s v="WA"/>
    <s v="720"/>
    <x v="1"/>
    <x v="1"/>
    <x v="3"/>
    <m/>
    <x v="0"/>
    <n v="572.24"/>
    <n v="25"/>
    <n v="1"/>
    <x v="0"/>
    <x v="0"/>
    <x v="6"/>
  </r>
  <r>
    <s v="3415879"/>
    <x v="1"/>
    <s v="Lennar Northwest Inc(KMM)"/>
    <s v="256 N Green Gables Lp"/>
    <s v="Ridgefield"/>
    <s v="WA"/>
    <s v="720"/>
    <x v="1"/>
    <x v="1"/>
    <x v="3"/>
    <m/>
    <x v="0"/>
    <n v="572.24"/>
    <n v="25"/>
    <n v="1"/>
    <x v="0"/>
    <x v="0"/>
    <x v="6"/>
  </r>
  <r>
    <s v="3415889"/>
    <x v="1"/>
    <s v="Manor Homes Washington Inc(KMM)"/>
    <s v="1407 NE 71st Dr"/>
    <s v="Vancouver"/>
    <s v="WA"/>
    <s v="720"/>
    <x v="1"/>
    <x v="1"/>
    <x v="3"/>
    <m/>
    <x v="0"/>
    <n v="571.86"/>
    <n v="22"/>
    <n v="1"/>
    <x v="0"/>
    <x v="0"/>
    <x v="6"/>
  </r>
  <r>
    <s v="3415925"/>
    <x v="1"/>
    <s v="Lennar Northwest Inc(LRR)"/>
    <s v="2207 NE Verbena Ln"/>
    <s v="Camas"/>
    <s v="WA"/>
    <s v="720"/>
    <x v="1"/>
    <x v="1"/>
    <x v="3"/>
    <m/>
    <x v="0"/>
    <n v="572.49"/>
    <n v="27"/>
    <n v="1"/>
    <x v="0"/>
    <x v="0"/>
    <x v="6"/>
  </r>
  <r>
    <s v="3415926"/>
    <x v="1"/>
    <s v="Lennar Northwest Inc(LRR)"/>
    <s v="2217 NE Verbena Ln"/>
    <s v="Camas"/>
    <s v="WA"/>
    <s v="720"/>
    <x v="1"/>
    <x v="1"/>
    <x v="3"/>
    <m/>
    <x v="0"/>
    <n v="843.81"/>
    <n v="24"/>
    <n v="1"/>
    <x v="0"/>
    <x v="0"/>
    <x v="6"/>
  </r>
  <r>
    <s v="3415956"/>
    <x v="1"/>
    <s v="Cascade West Development(KMM)"/>
    <s v="2031 NW Larkspur St"/>
    <s v="Camas"/>
    <s v="WA"/>
    <s v="720"/>
    <x v="1"/>
    <x v="1"/>
    <x v="3"/>
    <m/>
    <x v="0"/>
    <n v="572.49"/>
    <n v="27"/>
    <n v="1"/>
    <x v="0"/>
    <x v="0"/>
    <x v="6"/>
  </r>
  <r>
    <s v="3415961"/>
    <x v="1"/>
    <s v="Jeffries, Bonnie R(LRR)"/>
    <s v="13104 NE 103nd St"/>
    <s v="Vancouver"/>
    <s v="WA"/>
    <s v="720"/>
    <x v="1"/>
    <x v="1"/>
    <x v="3"/>
    <m/>
    <x v="0"/>
    <n v="572.37"/>
    <n v="26"/>
    <n v="1"/>
    <x v="0"/>
    <x v="0"/>
    <x v="6"/>
  </r>
  <r>
    <s v="3415962"/>
    <x v="1"/>
    <s v="Jeffries, Bonnie R(LRR)"/>
    <s v="13108 NE 103nd St"/>
    <s v="Vancouver"/>
    <s v="WA"/>
    <s v="720"/>
    <x v="1"/>
    <x v="1"/>
    <x v="3"/>
    <m/>
    <x v="0"/>
    <n v="571.86"/>
    <n v="22"/>
    <n v="1"/>
    <x v="0"/>
    <x v="0"/>
    <x v="6"/>
  </r>
  <r>
    <s v="3415963"/>
    <x v="1"/>
    <s v="Jeffries, Bonnie R(LRR)"/>
    <s v="13112 NE 103nd St"/>
    <s v="Vancouver"/>
    <s v="WA"/>
    <s v="720"/>
    <x v="1"/>
    <x v="1"/>
    <x v="3"/>
    <m/>
    <x v="0"/>
    <n v="572.37"/>
    <n v="26"/>
    <n v="1"/>
    <x v="0"/>
    <x v="0"/>
    <x v="6"/>
  </r>
  <r>
    <s v="3415964"/>
    <x v="1"/>
    <s v="Jeffries, Bonnie R(LRR)"/>
    <s v="13100 NE 103nd St"/>
    <s v="Vancouver"/>
    <s v="WA"/>
    <s v="720"/>
    <x v="1"/>
    <x v="1"/>
    <x v="3"/>
    <m/>
    <x v="0"/>
    <n v="571.86"/>
    <n v="22"/>
    <n v="1"/>
    <x v="0"/>
    <x v="0"/>
    <x v="6"/>
  </r>
  <r>
    <s v="3416001"/>
    <x v="1"/>
    <s v="Connelly, Mark J(LRR)"/>
    <s v="1932 N 18th Ct"/>
    <s v="Washougal"/>
    <s v="WA"/>
    <s v="720"/>
    <x v="1"/>
    <x v="1"/>
    <x v="3"/>
    <m/>
    <x v="0"/>
    <n v="600.97"/>
    <n v="38"/>
    <n v="1"/>
    <x v="0"/>
    <x v="0"/>
    <x v="4"/>
  </r>
  <r>
    <s v="3416045"/>
    <x v="1"/>
    <s v="Summerplace Homes(CAG)"/>
    <s v="2404 NW 4th Ave"/>
    <s v="Battle Ground"/>
    <s v="WA"/>
    <s v="720"/>
    <x v="1"/>
    <x v="1"/>
    <x v="3"/>
    <m/>
    <x v="0"/>
    <n v="571.86"/>
    <n v="22"/>
    <n v="1"/>
    <x v="0"/>
    <x v="0"/>
    <x v="6"/>
  </r>
  <r>
    <s v="3416054"/>
    <x v="1"/>
    <s v="Summerplace Homes(CAG)"/>
    <s v="2421 NW 4th Ave"/>
    <s v="Battle Ground"/>
    <s v="WA"/>
    <s v="720"/>
    <x v="1"/>
    <x v="1"/>
    <x v="3"/>
    <m/>
    <x v="0"/>
    <n v="572.49"/>
    <n v="27"/>
    <n v="1"/>
    <x v="0"/>
    <x v="0"/>
    <x v="6"/>
  </r>
  <r>
    <s v="3416126"/>
    <x v="1"/>
    <s v="Lennar Northwest Inc(CAG)"/>
    <s v="250 N Green Gables Lp"/>
    <s v="Ridgefield"/>
    <s v="WA"/>
    <s v="720"/>
    <x v="1"/>
    <x v="1"/>
    <x v="3"/>
    <m/>
    <x v="0"/>
    <n v="572.52"/>
    <n v="27"/>
    <n v="1"/>
    <x v="0"/>
    <x v="0"/>
    <x v="6"/>
  </r>
  <r>
    <s v="3416128"/>
    <x v="1"/>
    <s v="Lennar Northwest Inc(CAG)"/>
    <s v="252 N Green Gables Lp"/>
    <s v="Ridgefield"/>
    <s v="WA"/>
    <s v="720"/>
    <x v="1"/>
    <x v="1"/>
    <x v="3"/>
    <m/>
    <x v="0"/>
    <n v="572.52"/>
    <n v="27"/>
    <n v="1"/>
    <x v="0"/>
    <x v="0"/>
    <x v="6"/>
  </r>
  <r>
    <s v="3416138"/>
    <x v="1"/>
    <s v="Holt Homes(LRR)"/>
    <s v="2017 S Sevier Rd"/>
    <s v="Ridgefield"/>
    <s v="WA"/>
    <s v="720"/>
    <x v="1"/>
    <x v="1"/>
    <x v="3"/>
    <m/>
    <x v="0"/>
    <n v="572.9"/>
    <n v="30"/>
    <n v="1"/>
    <x v="0"/>
    <x v="0"/>
    <x v="6"/>
  </r>
  <r>
    <s v="3416161"/>
    <x v="1"/>
    <s v="Jeffries, Bonnie R(LRR)"/>
    <s v="13014 NE 103rd St"/>
    <s v="Vancouver"/>
    <s v="WA"/>
    <s v="720"/>
    <x v="1"/>
    <x v="1"/>
    <x v="3"/>
    <m/>
    <x v="0"/>
    <n v="572.11"/>
    <n v="24"/>
    <n v="1"/>
    <x v="0"/>
    <x v="0"/>
    <x v="6"/>
  </r>
  <r>
    <s v="3416162"/>
    <x v="1"/>
    <s v="Jeffries, Bonnie R(LRR)"/>
    <s v="13010 NE 103rd St"/>
    <s v="Vancouver"/>
    <s v="WA"/>
    <s v="720"/>
    <x v="1"/>
    <x v="1"/>
    <x v="3"/>
    <m/>
    <x v="0"/>
    <n v="572.37"/>
    <n v="26"/>
    <n v="1"/>
    <x v="0"/>
    <x v="0"/>
    <x v="6"/>
  </r>
  <r>
    <s v="3416275"/>
    <x v="1"/>
    <s v="Gecho Construction(LRR)"/>
    <s v="1402 NW 5th Ave"/>
    <s v="Camas"/>
    <s v="WA"/>
    <s v="720"/>
    <x v="1"/>
    <x v="1"/>
    <x v="0"/>
    <m/>
    <x v="0"/>
    <n v="579.96"/>
    <n v="45"/>
    <n v="1"/>
    <x v="0"/>
    <x v="0"/>
    <x v="6"/>
  </r>
  <r>
    <s v="3416381"/>
    <x v="1"/>
    <s v="Helmes Inc(LRR)"/>
    <s v="2612 NE 167th Cir"/>
    <s v="Ridgefield"/>
    <s v="WA"/>
    <s v="720"/>
    <x v="1"/>
    <x v="1"/>
    <x v="3"/>
    <m/>
    <x v="0"/>
    <n v="572.26"/>
    <n v="25"/>
    <n v="1"/>
    <x v="0"/>
    <x v="0"/>
    <x v="6"/>
  </r>
  <r>
    <s v="3416394"/>
    <x v="1"/>
    <s v="Williams, Ronald D(KMM)"/>
    <s v="102 N Depot St"/>
    <s v="Ridgefield"/>
    <s v="WA"/>
    <s v="720"/>
    <x v="1"/>
    <x v="1"/>
    <x v="3"/>
    <m/>
    <x v="0"/>
    <n v="619.9"/>
    <n v="93"/>
    <n v="1"/>
    <x v="0"/>
    <x v="0"/>
    <x v="4"/>
  </r>
  <r>
    <s v="3416408"/>
    <x v="1"/>
    <s v="Lennar Northwest Inc(LRR)"/>
    <s v="2233 NE Verbena Ln"/>
    <s v="Camas"/>
    <s v="WA"/>
    <s v="720"/>
    <x v="1"/>
    <x v="1"/>
    <x v="3"/>
    <m/>
    <x v="0"/>
    <n v="569.1"/>
    <m/>
    <n v="1"/>
    <x v="0"/>
    <x v="1"/>
    <x v="6"/>
  </r>
  <r>
    <s v="3416426"/>
    <x v="1"/>
    <s v="M2 &amp; Co(KMM)"/>
    <s v="2204 NW 109th St"/>
    <s v="Vancouver"/>
    <s v="WA"/>
    <s v="720"/>
    <x v="1"/>
    <x v="1"/>
    <x v="3"/>
    <m/>
    <x v="0"/>
    <n v="573.78"/>
    <n v="37"/>
    <n v="1"/>
    <x v="0"/>
    <x v="0"/>
    <x v="6"/>
  </r>
  <r>
    <s v="3416443"/>
    <x v="1"/>
    <s v="Cascade West Development(KMM)"/>
    <s v="1203 N Heron Dr"/>
    <s v="Ridgefield"/>
    <s v="WA"/>
    <s v="720"/>
    <x v="1"/>
    <x v="1"/>
    <x v="3"/>
    <m/>
    <x v="0"/>
    <n v="2.78"/>
    <n v="22"/>
    <n v="1"/>
    <x v="1"/>
    <x v="0"/>
    <x v="6"/>
  </r>
  <r>
    <s v="3416446"/>
    <x v="1"/>
    <s v="Cascade West Development(KMM)"/>
    <s v="6229 NW Klickitat Cir"/>
    <s v="Camas"/>
    <s v="WA"/>
    <s v="720"/>
    <x v="1"/>
    <x v="1"/>
    <x v="3"/>
    <m/>
    <x v="0"/>
    <n v="605.96"/>
    <m/>
    <n v="1"/>
    <x v="0"/>
    <x v="1"/>
    <x v="6"/>
  </r>
  <r>
    <s v="3416448"/>
    <x v="1"/>
    <s v="Krenzler Homes Inc(KMM)"/>
    <s v="1414 SE 78th Ave"/>
    <s v="Vancouver"/>
    <s v="WA"/>
    <s v="720"/>
    <x v="1"/>
    <x v="1"/>
    <x v="3"/>
    <m/>
    <x v="0"/>
    <n v="569.1"/>
    <m/>
    <n v="1"/>
    <x v="0"/>
    <x v="1"/>
    <x v="6"/>
  </r>
  <r>
    <s v="3416466"/>
    <x v="1"/>
    <s v="Jeffries, Bonnie R(KMM)"/>
    <s v="13006 NE 103rd St"/>
    <s v="Vancouver"/>
    <s v="WA"/>
    <s v="720"/>
    <x v="1"/>
    <x v="1"/>
    <x v="3"/>
    <m/>
    <x v="0"/>
    <n v="598.98"/>
    <n v="22"/>
    <n v="1"/>
    <x v="0"/>
    <x v="0"/>
    <x v="6"/>
  </r>
  <r>
    <s v="3416468"/>
    <x v="1"/>
    <s v="Jeffries, Bonnie R(KMM)"/>
    <s v="13002 NE 103rd St"/>
    <s v="Vancouver"/>
    <s v="WA"/>
    <s v="720"/>
    <x v="1"/>
    <x v="1"/>
    <x v="3"/>
    <m/>
    <x v="0"/>
    <n v="1140.98"/>
    <n v="22"/>
    <n v="1"/>
    <x v="0"/>
    <x v="0"/>
    <x v="6"/>
  </r>
  <r>
    <s v="3416470"/>
    <x v="1"/>
    <s v="Tuscany Homes LLC(LRR)"/>
    <s v="9404 NE 52nd Ave"/>
    <s v="Vancouver"/>
    <s v="WA"/>
    <s v="720"/>
    <x v="1"/>
    <x v="1"/>
    <x v="3"/>
    <m/>
    <x v="0"/>
    <n v="572.52"/>
    <n v="27"/>
    <n v="1"/>
    <x v="0"/>
    <x v="0"/>
    <x v="6"/>
  </r>
  <r>
    <s v="3416480"/>
    <x v="1"/>
    <s v="Holt Homes(C5C)"/>
    <s v="2508 S 19th Ct"/>
    <s v="Ridgefield"/>
    <s v="WA"/>
    <s v="720"/>
    <x v="1"/>
    <x v="1"/>
    <x v="3"/>
    <m/>
    <x v="0"/>
    <n v="572.26"/>
    <n v="25"/>
    <n v="1"/>
    <x v="0"/>
    <x v="0"/>
    <x v="6"/>
  </r>
  <r>
    <s v="3416523"/>
    <x v="1"/>
    <s v="Perkins, Cassandra L(LRR)"/>
    <s v="3480 Q St"/>
    <s v="Washougal"/>
    <s v="WA"/>
    <s v="720"/>
    <x v="1"/>
    <x v="1"/>
    <x v="3"/>
    <m/>
    <x v="0"/>
    <n v="599.62"/>
    <n v="27"/>
    <n v="1"/>
    <x v="0"/>
    <x v="0"/>
    <x v="5"/>
  </r>
  <r>
    <s v="3416579"/>
    <x v="1"/>
    <s v="Kingston Homes LLC(KMM)"/>
    <s v="12306 NW 48th Ct"/>
    <s v="Vancouver"/>
    <s v="WA"/>
    <s v="720"/>
    <x v="1"/>
    <x v="1"/>
    <x v="3"/>
    <m/>
    <x v="0"/>
    <n v="573.15"/>
    <n v="32"/>
    <n v="1"/>
    <x v="0"/>
    <x v="0"/>
    <x v="4"/>
  </r>
  <r>
    <s v="3416580"/>
    <x v="1"/>
    <s v="Kingston Homes LLC(KMM)"/>
    <s v="12411 NW 49th Ave"/>
    <s v="Vancouver"/>
    <s v="WA"/>
    <s v="720"/>
    <x v="1"/>
    <x v="1"/>
    <x v="3"/>
    <m/>
    <x v="0"/>
    <n v="572.52"/>
    <n v="27"/>
    <n v="1"/>
    <x v="0"/>
    <x v="0"/>
    <x v="4"/>
  </r>
  <r>
    <s v="3416588"/>
    <x v="1"/>
    <s v="Krippner Homes LLC(CAG)"/>
    <s v="104 NE 76th St"/>
    <s v="Vancouver"/>
    <s v="WA"/>
    <s v="720"/>
    <x v="1"/>
    <x v="1"/>
    <x v="3"/>
    <m/>
    <x v="0"/>
    <n v="576.44000000000005"/>
    <n v="58"/>
    <n v="1"/>
    <x v="0"/>
    <x v="0"/>
    <x v="6"/>
  </r>
  <r>
    <s v="3416592"/>
    <x v="1"/>
    <s v="Krippner Homes LLC(CAG)"/>
    <s v="201 NE 76th St"/>
    <s v="Vancouver"/>
    <s v="WA"/>
    <s v="720"/>
    <x v="1"/>
    <x v="1"/>
    <x v="3"/>
    <m/>
    <x v="0"/>
    <n v="572.52"/>
    <n v="27"/>
    <n v="1"/>
    <x v="0"/>
    <x v="0"/>
    <x v="4"/>
  </r>
  <r>
    <s v="3416600"/>
    <x v="1"/>
    <s v="Pahlisch Homes Inc(CAG)"/>
    <s v="4701 NE 118th St"/>
    <s v="Vancouver"/>
    <s v="WA"/>
    <s v="720"/>
    <x v="1"/>
    <x v="1"/>
    <x v="3"/>
    <m/>
    <x v="0"/>
    <n v="596.20000000000005"/>
    <m/>
    <n v="1"/>
    <x v="0"/>
    <x v="1"/>
    <x v="6"/>
  </r>
  <r>
    <s v="3416601"/>
    <x v="1"/>
    <s v="Pahlisch Homes Inc(CAG)"/>
    <s v="4703 NE 118th St"/>
    <s v="Vancouver"/>
    <s v="WA"/>
    <s v="720"/>
    <x v="1"/>
    <x v="1"/>
    <x v="3"/>
    <m/>
    <x v="0"/>
    <n v="1016.2"/>
    <m/>
    <n v="1"/>
    <x v="0"/>
    <x v="1"/>
    <x v="6"/>
  </r>
  <r>
    <s v="3416604"/>
    <x v="1"/>
    <s v="Pahlisch Homes Inc(KMM)"/>
    <s v="9509 NE 7th St"/>
    <s v="Vancouver"/>
    <s v="WA"/>
    <s v="720"/>
    <x v="1"/>
    <x v="1"/>
    <x v="0"/>
    <m/>
    <x v="0"/>
    <n v="575.62"/>
    <n v="27"/>
    <n v="1"/>
    <x v="0"/>
    <x v="0"/>
    <x v="6"/>
  </r>
  <r>
    <s v="3416636"/>
    <x v="1"/>
    <s v="Pacific Lifestyle Homes(VJS)"/>
    <s v="5401 NW 142nd St"/>
    <s v="Vancouver"/>
    <s v="WA"/>
    <s v="720"/>
    <x v="1"/>
    <x v="1"/>
    <x v="3"/>
    <m/>
    <x v="0"/>
    <n v="599.62"/>
    <n v="27"/>
    <n v="1"/>
    <x v="0"/>
    <x v="0"/>
    <x v="6"/>
  </r>
  <r>
    <s v="3416642"/>
    <x v="1"/>
    <s v="Pacific Lifestyle Homes(VJS)"/>
    <s v="5405 NW 142nd St"/>
    <s v="Vancouver"/>
    <s v="WA"/>
    <s v="720"/>
    <x v="1"/>
    <x v="1"/>
    <x v="0"/>
    <m/>
    <x v="0"/>
    <n v="574.65"/>
    <n v="23"/>
    <n v="1"/>
    <x v="0"/>
    <x v="0"/>
    <x v="6"/>
  </r>
  <r>
    <s v="3416643"/>
    <x v="1"/>
    <s v="Lennar Northwest Inc(CAG)"/>
    <s v="12505 NW 24th Ave"/>
    <s v="Vancouver"/>
    <s v="WA"/>
    <s v="720"/>
    <x v="1"/>
    <x v="1"/>
    <x v="3"/>
    <m/>
    <x v="0"/>
    <n v="572.4"/>
    <n v="26"/>
    <n v="1"/>
    <x v="0"/>
    <x v="0"/>
    <x v="6"/>
  </r>
  <r>
    <s v="3416644"/>
    <x v="1"/>
    <s v="Pacific Lifestyle Homes(VJS)"/>
    <s v="14204 NW 55th Way"/>
    <s v="Vancouver"/>
    <s v="WA"/>
    <s v="720"/>
    <x v="1"/>
    <x v="1"/>
    <x v="0"/>
    <m/>
    <x v="0"/>
    <n v="575.38"/>
    <n v="26"/>
    <n v="1"/>
    <x v="0"/>
    <x v="0"/>
    <x v="6"/>
  </r>
  <r>
    <s v="3416670"/>
    <x v="1"/>
    <s v="New Pacific Homes Inc(LRR)"/>
    <s v="2701 NE 87th Ave"/>
    <s v="Vancouver"/>
    <s v="WA"/>
    <s v="720"/>
    <x v="1"/>
    <x v="1"/>
    <x v="3"/>
    <m/>
    <x v="0"/>
    <n v="815.99"/>
    <n v="22"/>
    <n v="1"/>
    <x v="0"/>
    <x v="0"/>
    <x v="6"/>
  </r>
  <r>
    <s v="3416697"/>
    <x v="1"/>
    <s v="Sun Country Homes(KMM)"/>
    <s v="143 N 40th Ave"/>
    <s v="Ridgefield"/>
    <s v="WA"/>
    <s v="720"/>
    <x v="1"/>
    <x v="1"/>
    <x v="3"/>
    <m/>
    <x v="0"/>
    <n v="569.1"/>
    <m/>
    <n v="1"/>
    <x v="0"/>
    <x v="1"/>
    <x v="6"/>
  </r>
  <r>
    <s v="3416700"/>
    <x v="1"/>
    <s v="Sun Country Homes(KMM)"/>
    <s v="141 N 40th Ave"/>
    <s v="Ridgefield"/>
    <s v="WA"/>
    <s v="720"/>
    <x v="1"/>
    <x v="1"/>
    <x v="3"/>
    <m/>
    <x v="0"/>
    <n v="569.1"/>
    <m/>
    <n v="1"/>
    <x v="0"/>
    <x v="1"/>
    <x v="6"/>
  </r>
  <r>
    <s v="3416714"/>
    <x v="1"/>
    <s v="Helmes Inc(CAG)"/>
    <s v="723 SW 3rd Ave"/>
    <s v="Battle Ground"/>
    <s v="WA"/>
    <s v="720"/>
    <x v="1"/>
    <x v="1"/>
    <x v="3"/>
    <m/>
    <x v="0"/>
    <n v="55.33"/>
    <n v="26"/>
    <n v="1"/>
    <x v="1"/>
    <x v="0"/>
    <x v="6"/>
  </r>
  <r>
    <s v="3416752"/>
    <x v="1"/>
    <s v="Kingston Homes LLC(LRR)"/>
    <s v="10406 NE 153rd Pl"/>
    <s v="Vancouver"/>
    <s v="WA"/>
    <s v="720"/>
    <x v="1"/>
    <x v="1"/>
    <x v="3"/>
    <m/>
    <x v="0"/>
    <n v="572.52"/>
    <n v="27"/>
    <n v="1"/>
    <x v="0"/>
    <x v="0"/>
    <x v="6"/>
  </r>
  <r>
    <s v="3416756"/>
    <x v="1"/>
    <s v="Chaney, Skye(LRR)"/>
    <s v="1905 N 10th St"/>
    <s v="Washougal"/>
    <s v="WA"/>
    <s v="720"/>
    <x v="1"/>
    <x v="1"/>
    <x v="0"/>
    <m/>
    <x v="0"/>
    <n v="584.21"/>
    <n v="62"/>
    <n v="1"/>
    <x v="0"/>
    <x v="0"/>
    <x v="4"/>
  </r>
  <r>
    <s v="3416818"/>
    <x v="1"/>
    <s v="Bella Villa Homes Corporation(KMM)"/>
    <s v="4506 NE 132nd St"/>
    <s v="Vancouver"/>
    <s v="WA"/>
    <s v="720"/>
    <x v="1"/>
    <x v="1"/>
    <x v="3"/>
    <m/>
    <x v="0"/>
    <n v="599.62"/>
    <n v="27"/>
    <n v="1"/>
    <x v="0"/>
    <x v="0"/>
    <x v="6"/>
  </r>
  <r>
    <s v="3416860"/>
    <x v="1"/>
    <s v="Glavin Development LLC(VJS)"/>
    <s v="4270 NW Sacajawea Ct"/>
    <s v="Camas"/>
    <s v="WA"/>
    <s v="720"/>
    <x v="1"/>
    <x v="1"/>
    <x v="3"/>
    <m/>
    <x v="0"/>
    <n v="569.1"/>
    <m/>
    <n v="1"/>
    <x v="0"/>
    <x v="1"/>
    <x v="6"/>
  </r>
  <r>
    <s v="3416872"/>
    <x v="1"/>
    <s v="Lennar Northwest Inc(KMM)"/>
    <s v="309 N 40th Ave"/>
    <s v="Ridgefield"/>
    <s v="WA"/>
    <s v="720"/>
    <x v="1"/>
    <x v="1"/>
    <x v="3"/>
    <m/>
    <x v="0"/>
    <n v="572.52"/>
    <n v="27"/>
    <n v="1"/>
    <x v="0"/>
    <x v="0"/>
    <x v="6"/>
  </r>
  <r>
    <s v="3416946"/>
    <x v="1"/>
    <s v="Copper, Tim J(VJS)"/>
    <s v="5172 I St"/>
    <s v="Washougal"/>
    <s v="WA"/>
    <s v="720"/>
    <x v="1"/>
    <x v="1"/>
    <x v="3"/>
    <m/>
    <x v="0"/>
    <n v="569.1"/>
    <m/>
    <n v="1"/>
    <x v="0"/>
    <x v="1"/>
    <x v="4"/>
  </r>
  <r>
    <s v="3417084"/>
    <x v="1"/>
    <s v="Cascade West Development(CAG)"/>
    <s v="2135 NW Larkspur St"/>
    <s v="Camas"/>
    <s v="WA"/>
    <s v="720"/>
    <x v="1"/>
    <x v="1"/>
    <x v="3"/>
    <m/>
    <x v="0"/>
    <n v="599.62"/>
    <n v="27"/>
    <n v="1"/>
    <x v="0"/>
    <x v="0"/>
    <x v="6"/>
  </r>
  <r>
    <s v="3417143"/>
    <x v="1"/>
    <s v="Jeffries, Bonnie R(KMM)"/>
    <s v="516 N Horns Corner Dr"/>
    <s v="Ridgefield"/>
    <s v="WA"/>
    <s v="720"/>
    <x v="1"/>
    <x v="1"/>
    <x v="3"/>
    <m/>
    <x v="0"/>
    <n v="571.63"/>
    <n v="20"/>
    <n v="1"/>
    <x v="0"/>
    <x v="0"/>
    <x v="6"/>
  </r>
  <r>
    <s v="3417150"/>
    <x v="1"/>
    <s v="M2 &amp; Co(CAG)"/>
    <s v="3205 NE 171st St"/>
    <s v="Ridgefield"/>
    <s v="WA"/>
    <s v="720"/>
    <x v="1"/>
    <x v="1"/>
    <x v="3"/>
    <m/>
    <x v="0"/>
    <n v="571.88"/>
    <n v="22"/>
    <n v="1"/>
    <x v="0"/>
    <x v="0"/>
    <x v="6"/>
  </r>
  <r>
    <s v="3417158"/>
    <x v="1"/>
    <s v="Pacific Lifestyle Homes(CAG)"/>
    <s v="10609 NW 11th Ave"/>
    <s v="Vancouver"/>
    <s v="WA"/>
    <s v="720"/>
    <x v="1"/>
    <x v="1"/>
    <x v="3"/>
    <m/>
    <x v="0"/>
    <n v="600.79"/>
    <n v="35"/>
    <n v="1"/>
    <x v="0"/>
    <x v="0"/>
    <x v="6"/>
  </r>
  <r>
    <s v="3417180"/>
    <x v="1"/>
    <s v="Pyramid Homes(CAG)"/>
    <s v="15324 NE 106th St"/>
    <s v="Vancouver"/>
    <s v="WA"/>
    <s v="720"/>
    <x v="1"/>
    <x v="1"/>
    <x v="3"/>
    <m/>
    <x v="0"/>
    <n v="569.1"/>
    <m/>
    <n v="1"/>
    <x v="0"/>
    <x v="1"/>
    <x v="6"/>
  </r>
  <r>
    <s v="3417236"/>
    <x v="1"/>
    <s v="Cascade West Development(LRR)"/>
    <s v="3606 NW 106th St"/>
    <s v="Vancouver"/>
    <s v="WA"/>
    <s v="720"/>
    <x v="1"/>
    <x v="1"/>
    <x v="3"/>
    <m/>
    <x v="0"/>
    <n v="569.25"/>
    <m/>
    <n v="1"/>
    <x v="0"/>
    <x v="1"/>
    <x v="6"/>
  </r>
  <r>
    <s v="3417238"/>
    <x v="1"/>
    <s v="Cascade West Development(VJS)"/>
    <s v="6012 NW Klickitat Ct"/>
    <s v="Camas"/>
    <s v="WA"/>
    <s v="720"/>
    <x v="1"/>
    <x v="1"/>
    <x v="3"/>
    <m/>
    <x v="0"/>
    <n v="573.15"/>
    <n v="32"/>
    <n v="1"/>
    <x v="0"/>
    <x v="0"/>
    <x v="6"/>
  </r>
  <r>
    <s v="3417266"/>
    <x v="1"/>
    <s v="Evergreen Homes NW LLC(CAG)"/>
    <s v="10204 NE 44th Ct"/>
    <s v="Vancouver"/>
    <s v="WA"/>
    <s v="720"/>
    <x v="1"/>
    <x v="1"/>
    <x v="3"/>
    <m/>
    <x v="0"/>
    <n v="569.25"/>
    <m/>
    <n v="1"/>
    <x v="0"/>
    <x v="1"/>
    <x v="6"/>
  </r>
  <r>
    <s v="3417267"/>
    <x v="1"/>
    <s v="Krippner Homes LLC(LRR)"/>
    <s v="13805 NE 33rd Cir"/>
    <s v="Vancouver"/>
    <s v="WA"/>
    <s v="720"/>
    <x v="1"/>
    <x v="1"/>
    <x v="3"/>
    <m/>
    <x v="0"/>
    <n v="569.25"/>
    <m/>
    <n v="1"/>
    <x v="0"/>
    <x v="1"/>
    <x v="6"/>
  </r>
  <r>
    <s v="3417300"/>
    <x v="1"/>
    <s v="Lennar Northwest Inc(LRR)"/>
    <s v="14101 NE 102nd St"/>
    <s v="Vancouver"/>
    <s v="WA"/>
    <s v="720"/>
    <x v="1"/>
    <x v="1"/>
    <x v="3"/>
    <m/>
    <x v="0"/>
    <n v="572.52"/>
    <n v="27"/>
    <n v="1"/>
    <x v="0"/>
    <x v="0"/>
    <x v="6"/>
  </r>
  <r>
    <s v="3417301"/>
    <x v="1"/>
    <s v="Lennar Northwest Inc(LRR)"/>
    <s v="14009 NE 102nd St"/>
    <s v="Vancouver"/>
    <s v="WA"/>
    <s v="720"/>
    <x v="1"/>
    <x v="1"/>
    <x v="3"/>
    <m/>
    <x v="0"/>
    <n v="572.52"/>
    <n v="27"/>
    <n v="1"/>
    <x v="0"/>
    <x v="0"/>
    <x v="6"/>
  </r>
  <r>
    <s v="3417302"/>
    <x v="1"/>
    <s v="Lennar Northwest Inc(LRR)"/>
    <s v="14007 NE 102nd St"/>
    <s v="Vancouver"/>
    <s v="WA"/>
    <s v="720"/>
    <x v="1"/>
    <x v="1"/>
    <x v="3"/>
    <m/>
    <x v="0"/>
    <n v="572.52"/>
    <n v="27"/>
    <n v="1"/>
    <x v="0"/>
    <x v="0"/>
    <x v="6"/>
  </r>
  <r>
    <s v="3417303"/>
    <x v="1"/>
    <s v="Lennar Northwest Inc(LRR)"/>
    <s v="14009 NE 101st St"/>
    <s v="Vancouver"/>
    <s v="WA"/>
    <s v="720"/>
    <x v="1"/>
    <x v="1"/>
    <x v="3"/>
    <m/>
    <x v="0"/>
    <n v="572.52"/>
    <n v="27"/>
    <n v="1"/>
    <x v="0"/>
    <x v="0"/>
    <x v="6"/>
  </r>
  <r>
    <s v="3417304"/>
    <x v="1"/>
    <s v="Lennar Northwest Inc(LRR)"/>
    <s v="14008 NE 101st St"/>
    <s v="Vancouver"/>
    <s v="WA"/>
    <s v="720"/>
    <x v="1"/>
    <x v="1"/>
    <x v="3"/>
    <m/>
    <x v="0"/>
    <n v="572.52"/>
    <n v="27"/>
    <n v="1"/>
    <x v="0"/>
    <x v="0"/>
    <x v="6"/>
  </r>
  <r>
    <s v="3417311"/>
    <x v="1"/>
    <s v="Stone Bridge Homes NW LLC(KMM)"/>
    <s v="3109 NE 174th St"/>
    <s v="Ridgefield"/>
    <s v="WA"/>
    <s v="720"/>
    <x v="1"/>
    <x v="1"/>
    <x v="3"/>
    <m/>
    <x v="0"/>
    <n v="600.25"/>
    <n v="32"/>
    <n v="1"/>
    <x v="0"/>
    <x v="0"/>
    <x v="6"/>
  </r>
  <r>
    <s v="3417325"/>
    <x v="1"/>
    <s v="Helmes Inc(KMM)"/>
    <s v="10406 NE 154th Pl"/>
    <s v="Vancouver"/>
    <s v="WA"/>
    <s v="720"/>
    <x v="1"/>
    <x v="1"/>
    <x v="3"/>
    <m/>
    <x v="0"/>
    <n v="571.88"/>
    <n v="22"/>
    <n v="1"/>
    <x v="0"/>
    <x v="0"/>
    <x v="6"/>
  </r>
  <r>
    <s v="3417338"/>
    <x v="1"/>
    <s v="Holt Homes(LRR)"/>
    <s v="9716 NE 100th Way"/>
    <s v="Vancouver"/>
    <s v="WA"/>
    <s v="720"/>
    <x v="1"/>
    <x v="1"/>
    <x v="3"/>
    <m/>
    <x v="0"/>
    <n v="569.25"/>
    <m/>
    <n v="1"/>
    <x v="0"/>
    <x v="1"/>
    <x v="6"/>
  </r>
  <r>
    <s v="3417375"/>
    <x v="1"/>
    <s v="Jeffries, Bonnie R(KMM)"/>
    <s v="3320 NW 104th Cir"/>
    <s v="Vancouver"/>
    <s v="WA"/>
    <s v="720"/>
    <x v="1"/>
    <x v="1"/>
    <x v="3"/>
    <m/>
    <x v="0"/>
    <n v="569.25"/>
    <m/>
    <n v="1"/>
    <x v="0"/>
    <x v="1"/>
    <x v="6"/>
  </r>
  <r>
    <s v="3417376"/>
    <x v="1"/>
    <s v="Jeffries, Bonnie R(KMM)"/>
    <s v="10600 NW 35th Ave"/>
    <s v="Vancouver"/>
    <s v="WA"/>
    <s v="720"/>
    <x v="1"/>
    <x v="1"/>
    <x v="3"/>
    <m/>
    <x v="0"/>
    <n v="569.25"/>
    <m/>
    <n v="1"/>
    <x v="0"/>
    <x v="1"/>
    <x v="6"/>
  </r>
  <r>
    <s v="3417393"/>
    <x v="1"/>
    <s v="Columbia Homes NW(LRR)"/>
    <s v="2125 N M Ct"/>
    <s v="Washougal"/>
    <s v="WA"/>
    <s v="720"/>
    <x v="1"/>
    <x v="1"/>
    <x v="3"/>
    <m/>
    <x v="0"/>
    <n v="569.25"/>
    <m/>
    <n v="1"/>
    <x v="0"/>
    <x v="1"/>
    <x v="6"/>
  </r>
  <r>
    <s v="3417411"/>
    <x v="1"/>
    <s v="Universal Construction Inc(LRR)"/>
    <s v="14609 NW 27th Ave"/>
    <s v="Vancouver"/>
    <s v="WA"/>
    <s v="720"/>
    <x v="1"/>
    <x v="1"/>
    <x v="3"/>
    <m/>
    <x v="0"/>
    <n v="569.25"/>
    <m/>
    <n v="1"/>
    <x v="0"/>
    <x v="1"/>
    <x v="6"/>
  </r>
  <r>
    <s v="3417412"/>
    <x v="1"/>
    <s v="Universal Construction Inc(LRR)"/>
    <s v="2610 NW 147th Way"/>
    <s v="Vancouver"/>
    <s v="WA"/>
    <s v="720"/>
    <x v="1"/>
    <x v="1"/>
    <x v="3"/>
    <m/>
    <x v="0"/>
    <n v="569.25"/>
    <m/>
    <n v="1"/>
    <x v="0"/>
    <x v="1"/>
    <x v="6"/>
  </r>
  <r>
    <s v="3417413"/>
    <x v="1"/>
    <s v="Universal Construction Inc(LRR)"/>
    <s v="2606 NW 146th St"/>
    <s v="Vancouver"/>
    <s v="WA"/>
    <s v="720"/>
    <x v="1"/>
    <x v="1"/>
    <x v="3"/>
    <m/>
    <x v="0"/>
    <n v="569.25"/>
    <m/>
    <n v="1"/>
    <x v="0"/>
    <x v="1"/>
    <x v="6"/>
  </r>
  <r>
    <s v="3417506"/>
    <x v="1"/>
    <s v="Jeffries, Bonnie R(KMM)"/>
    <s v="110 NE 17th St"/>
    <s v="Battle Ground"/>
    <s v="WA"/>
    <s v="720"/>
    <x v="1"/>
    <x v="1"/>
    <x v="3"/>
    <m/>
    <x v="0"/>
    <n v="569.25"/>
    <m/>
    <n v="1"/>
    <x v="0"/>
    <x v="1"/>
    <x v="6"/>
  </r>
  <r>
    <s v="3417528"/>
    <x v="1"/>
    <s v="Manor Homes Washington Inc(CAG)"/>
    <s v="790 W Chestnut St"/>
    <s v="Washougal"/>
    <s v="WA"/>
    <s v="720"/>
    <x v="1"/>
    <x v="1"/>
    <x v="3"/>
    <m/>
    <x v="0"/>
    <n v="573.04999999999995"/>
    <n v="30"/>
    <n v="1"/>
    <x v="0"/>
    <x v="0"/>
    <x v="6"/>
  </r>
  <r>
    <s v="3417535"/>
    <x v="1"/>
    <s v="Manor Homes Washington Inc(KMM)"/>
    <s v="7506 NE 124th Ave"/>
    <s v="Vancouver"/>
    <s v="WA"/>
    <s v="720"/>
    <x v="1"/>
    <x v="1"/>
    <x v="3"/>
    <m/>
    <x v="0"/>
    <n v="569.25"/>
    <m/>
    <n v="1"/>
    <x v="0"/>
    <x v="1"/>
    <x v="6"/>
  </r>
  <r>
    <s v="3417537"/>
    <x v="1"/>
    <s v="Forest View Inc(VJS)"/>
    <s v="6139 NW Klickitat Ct"/>
    <s v="Camas"/>
    <s v="WA"/>
    <s v="720"/>
    <x v="1"/>
    <x v="1"/>
    <x v="0"/>
    <m/>
    <x v="0"/>
    <n v="569.25"/>
    <m/>
    <n v="1"/>
    <x v="0"/>
    <x v="1"/>
    <x v="6"/>
  </r>
  <r>
    <s v="3417571"/>
    <x v="1"/>
    <s v="Revin Construction Inc(KMM)"/>
    <s v="6312 NE 86th Ct"/>
    <s v="Vancouver"/>
    <s v="WA"/>
    <s v="720"/>
    <x v="1"/>
    <x v="1"/>
    <x v="3"/>
    <m/>
    <x v="0"/>
    <n v="705.95"/>
    <n v="52"/>
    <n v="1"/>
    <x v="0"/>
    <x v="0"/>
    <x v="6"/>
  </r>
  <r>
    <s v="3417599"/>
    <x v="1"/>
    <s v="Boulevard Homes(LRR)"/>
    <s v="7413 NE 58th Way"/>
    <s v="Vancouver"/>
    <s v="WA"/>
    <s v="720"/>
    <x v="1"/>
    <x v="1"/>
    <x v="3"/>
    <m/>
    <x v="0"/>
    <n v="539.75"/>
    <n v="24"/>
    <n v="1"/>
    <x v="0"/>
    <x v="0"/>
    <x v="6"/>
  </r>
  <r>
    <s v="3417600"/>
    <x v="1"/>
    <s v="Boulevard Homes(LRR)"/>
    <s v="7417 NE 58th Way"/>
    <s v="Vancouver"/>
    <s v="WA"/>
    <s v="720"/>
    <x v="1"/>
    <x v="1"/>
    <x v="3"/>
    <m/>
    <x v="0"/>
    <n v="572.28"/>
    <n v="24"/>
    <n v="1"/>
    <x v="0"/>
    <x v="0"/>
    <x v="6"/>
  </r>
  <r>
    <s v="3417601"/>
    <x v="1"/>
    <s v="Boulevard Homes(LRR)"/>
    <s v="7421 NE 58th Way"/>
    <s v="Vancouver"/>
    <s v="WA"/>
    <s v="720"/>
    <x v="1"/>
    <x v="1"/>
    <x v="3"/>
    <m/>
    <x v="0"/>
    <n v="539.75"/>
    <n v="24"/>
    <n v="1"/>
    <x v="0"/>
    <x v="0"/>
    <x v="6"/>
  </r>
  <r>
    <s v="3417617"/>
    <x v="1"/>
    <s v="Boulevard Homes(KMM)"/>
    <s v="7425 NE 58th Way"/>
    <s v="Vancouver"/>
    <s v="WA"/>
    <s v="720"/>
    <x v="1"/>
    <x v="1"/>
    <x v="3"/>
    <m/>
    <x v="0"/>
    <n v="539.75"/>
    <n v="24"/>
    <n v="1"/>
    <x v="0"/>
    <x v="0"/>
    <x v="6"/>
  </r>
  <r>
    <s v="3417619"/>
    <x v="1"/>
    <s v="Boulevard Homes(KMM)"/>
    <s v="7429 NE 58th Way"/>
    <s v="Vancouver"/>
    <s v="WA"/>
    <s v="720"/>
    <x v="1"/>
    <x v="1"/>
    <x v="3"/>
    <m/>
    <x v="0"/>
    <n v="539.75"/>
    <n v="24"/>
    <n v="1"/>
    <x v="0"/>
    <x v="0"/>
    <x v="6"/>
  </r>
  <r>
    <s v="3417622"/>
    <x v="1"/>
    <s v="Helmes Inc(KMM)"/>
    <s v="15307 NE 104th St"/>
    <s v="Vancouver"/>
    <s v="WA"/>
    <s v="720"/>
    <x v="1"/>
    <x v="1"/>
    <x v="3"/>
    <m/>
    <x v="0"/>
    <n v="571.78"/>
    <n v="20"/>
    <n v="1"/>
    <x v="0"/>
    <x v="0"/>
    <x v="6"/>
  </r>
  <r>
    <s v="3417623"/>
    <x v="1"/>
    <s v="Waverly Homes Inc(VJS)"/>
    <s v="764 W Y St"/>
    <s v="Washougal"/>
    <s v="WA"/>
    <s v="720"/>
    <x v="1"/>
    <x v="1"/>
    <x v="3"/>
    <m/>
    <x v="0"/>
    <n v="572.54999999999995"/>
    <n v="26"/>
    <n v="1"/>
    <x v="0"/>
    <x v="0"/>
    <x v="6"/>
  </r>
  <r>
    <s v="3417634"/>
    <x v="1"/>
    <s v="Lennar Northwest Inc(CAG)"/>
    <s v="2400 NW 126th Cir"/>
    <s v="Vancouver"/>
    <s v="WA"/>
    <s v="720"/>
    <x v="1"/>
    <x v="1"/>
    <x v="3"/>
    <m/>
    <x v="0"/>
    <n v="572.41"/>
    <n v="25"/>
    <n v="1"/>
    <x v="0"/>
    <x v="0"/>
    <x v="6"/>
  </r>
  <r>
    <s v="3417636"/>
    <x v="1"/>
    <s v="Lennar Northwest Inc(CAG)"/>
    <s v="2404 NW 126th Cir"/>
    <s v="Vancouver"/>
    <s v="WA"/>
    <s v="720"/>
    <x v="1"/>
    <x v="1"/>
    <x v="3"/>
    <m/>
    <x v="0"/>
    <n v="572.41"/>
    <n v="25"/>
    <n v="1"/>
    <x v="0"/>
    <x v="0"/>
    <x v="6"/>
  </r>
  <r>
    <s v="3417643"/>
    <x v="1"/>
    <s v="Lennar Northwest Inc(CAG)"/>
    <s v="14103 NE 102nd St"/>
    <s v="Vancouver"/>
    <s v="WA"/>
    <s v="720"/>
    <x v="1"/>
    <x v="1"/>
    <x v="3"/>
    <m/>
    <x v="0"/>
    <n v="572.66999999999996"/>
    <n v="27"/>
    <n v="1"/>
    <x v="0"/>
    <x v="0"/>
    <x v="6"/>
  </r>
  <r>
    <s v="3417647"/>
    <x v="1"/>
    <s v="Lennar Northwest Inc(CAG)"/>
    <s v="14105 NE 102nd St"/>
    <s v="Vancouver"/>
    <s v="WA"/>
    <s v="720"/>
    <x v="1"/>
    <x v="1"/>
    <x v="3"/>
    <m/>
    <x v="0"/>
    <n v="572.66999999999996"/>
    <n v="27"/>
    <n v="1"/>
    <x v="0"/>
    <x v="0"/>
    <x v="6"/>
  </r>
  <r>
    <s v="3417672"/>
    <x v="1"/>
    <s v="GR Investment Properties LLC(KMM)"/>
    <s v="2616 NE 50th Cir"/>
    <s v="Vancouver"/>
    <s v="WA"/>
    <s v="720"/>
    <x v="1"/>
    <x v="1"/>
    <x v="3"/>
    <m/>
    <x v="0"/>
    <n v="573.29999999999995"/>
    <n v="32"/>
    <n v="1"/>
    <x v="0"/>
    <x v="0"/>
    <x v="6"/>
  </r>
  <r>
    <s v="3417674"/>
    <x v="1"/>
    <s v="Killen, Randy(CAG)"/>
    <s v="1332 NW 25th Ave"/>
    <s v="Camas"/>
    <s v="WA"/>
    <s v="720"/>
    <x v="1"/>
    <x v="1"/>
    <x v="3"/>
    <m/>
    <x v="0"/>
    <n v="571.15"/>
    <n v="15"/>
    <n v="1"/>
    <x v="0"/>
    <x v="0"/>
    <x v="6"/>
  </r>
  <r>
    <s v="3417676"/>
    <x v="1"/>
    <s v="Killen, Randy(CAG)"/>
    <s v="1336 NW 25th Ave"/>
    <s v="Camas"/>
    <s v="WA"/>
    <s v="720"/>
    <x v="1"/>
    <x v="1"/>
    <x v="3"/>
    <m/>
    <x v="0"/>
    <n v="571.4"/>
    <n v="17"/>
    <n v="1"/>
    <x v="0"/>
    <x v="0"/>
    <x v="6"/>
  </r>
  <r>
    <s v="3417685"/>
    <x v="1"/>
    <s v="Lennar Northwest Inc(CAG)"/>
    <s v="5420 NW 15th Cir"/>
    <s v="Camas"/>
    <s v="WA"/>
    <s v="720"/>
    <x v="1"/>
    <x v="1"/>
    <x v="3"/>
    <m/>
    <x v="0"/>
    <n v="572.66999999999996"/>
    <n v="27"/>
    <n v="1"/>
    <x v="0"/>
    <x v="0"/>
    <x v="6"/>
  </r>
  <r>
    <s v="3417686"/>
    <x v="1"/>
    <s v="Lennar Northwest Inc(CAG)"/>
    <s v="5430 NW 15th Cir"/>
    <s v="Camas"/>
    <s v="WA"/>
    <s v="720"/>
    <x v="1"/>
    <x v="1"/>
    <x v="3"/>
    <m/>
    <x v="0"/>
    <n v="573.42999999999995"/>
    <n v="33"/>
    <n v="1"/>
    <x v="0"/>
    <x v="0"/>
    <x v="6"/>
  </r>
  <r>
    <s v="3417688"/>
    <x v="1"/>
    <s v="Lennar Northwest Inc(CAG)"/>
    <s v="1321 NW Goodwin St"/>
    <s v="Camas"/>
    <s v="WA"/>
    <s v="720"/>
    <x v="1"/>
    <x v="1"/>
    <x v="3"/>
    <m/>
    <x v="0"/>
    <n v="572.16"/>
    <n v="23"/>
    <n v="1"/>
    <x v="0"/>
    <x v="0"/>
    <x v="6"/>
  </r>
  <r>
    <s v="3417689"/>
    <x v="1"/>
    <s v="Lennar Northwest Inc(CAG)"/>
    <s v="1324 NW Goodwin St"/>
    <s v="Camas"/>
    <s v="WA"/>
    <s v="720"/>
    <x v="1"/>
    <x v="1"/>
    <x v="3"/>
    <m/>
    <x v="0"/>
    <n v="4.18"/>
    <n v="33"/>
    <n v="1"/>
    <x v="1"/>
    <x v="0"/>
    <x v="6"/>
  </r>
  <r>
    <s v="3417690"/>
    <x v="1"/>
    <s v="Lennar Northwest Inc(CAG)"/>
    <s v="1325 NW Goodwin St"/>
    <s v="Camas"/>
    <s v="WA"/>
    <s v="720"/>
    <x v="1"/>
    <x v="1"/>
    <x v="3"/>
    <m/>
    <x v="0"/>
    <n v="572.41"/>
    <n v="25"/>
    <n v="1"/>
    <x v="0"/>
    <x v="0"/>
    <x v="6"/>
  </r>
  <r>
    <s v="3417692"/>
    <x v="1"/>
    <s v="Lennar Northwest Inc(CAG)"/>
    <s v="1415 NW Goodwin St"/>
    <s v="Camas"/>
    <s v="WA"/>
    <s v="720"/>
    <x v="1"/>
    <x v="1"/>
    <x v="3"/>
    <m/>
    <x v="0"/>
    <n v="574.57000000000005"/>
    <n v="42"/>
    <n v="1"/>
    <x v="0"/>
    <x v="0"/>
    <x v="6"/>
  </r>
  <r>
    <s v="3417693"/>
    <x v="1"/>
    <s v="Lennar Northwest Inc(CAG)"/>
    <s v="1320 NW Goodwin St"/>
    <s v="Camas"/>
    <s v="WA"/>
    <s v="720"/>
    <x v="1"/>
    <x v="1"/>
    <x v="3"/>
    <m/>
    <x v="0"/>
    <n v="572.03"/>
    <n v="22"/>
    <n v="1"/>
    <x v="0"/>
    <x v="0"/>
    <x v="6"/>
  </r>
  <r>
    <s v="3417744"/>
    <x v="1"/>
    <s v="Helmes Inc(LRR)"/>
    <s v="16614 NE 27th Ave"/>
    <s v="Ridgefield"/>
    <s v="WA"/>
    <s v="720"/>
    <x v="1"/>
    <x v="1"/>
    <x v="3"/>
    <m/>
    <x v="0"/>
    <n v="1344.48"/>
    <n v="22"/>
    <n v="1"/>
    <x v="0"/>
    <x v="0"/>
    <x v="6"/>
  </r>
  <r>
    <s v="3417770"/>
    <x v="1"/>
    <s v="Tuscany Homes LLC(CAG)"/>
    <s v="9401 NE 52nd Ave"/>
    <s v="Vancouver"/>
    <s v="WA"/>
    <s v="720"/>
    <x v="1"/>
    <x v="1"/>
    <x v="3"/>
    <m/>
    <x v="0"/>
    <n v="572.41"/>
    <n v="25"/>
    <n v="1"/>
    <x v="0"/>
    <x v="0"/>
    <x v="6"/>
  </r>
  <r>
    <s v="3417772"/>
    <x v="1"/>
    <s v="Tuscany Homes LLC(LRR)"/>
    <s v="11519 NE 130th Av"/>
    <s v="Vancouver"/>
    <s v="WA"/>
    <s v="720"/>
    <x v="1"/>
    <x v="1"/>
    <x v="3"/>
    <m/>
    <x v="0"/>
    <n v="571.78"/>
    <n v="20"/>
    <n v="1"/>
    <x v="0"/>
    <x v="0"/>
    <x v="6"/>
  </r>
  <r>
    <s v="3417773"/>
    <x v="1"/>
    <s v="Tuscany Homes LLC(LRR)"/>
    <s v="12904 NE 115th St"/>
    <s v="Vancouver"/>
    <s v="WA"/>
    <s v="720"/>
    <x v="1"/>
    <x v="1"/>
    <x v="3"/>
    <m/>
    <x v="0"/>
    <n v="571.91"/>
    <n v="21"/>
    <n v="1"/>
    <x v="0"/>
    <x v="0"/>
    <x v="6"/>
  </r>
  <r>
    <s v="3417778"/>
    <x v="1"/>
    <s v="Cascade West Development(LRR)"/>
    <s v="3308 NW 104th Cir"/>
    <s v="Vancouver"/>
    <s v="WA"/>
    <s v="720"/>
    <x v="1"/>
    <x v="1"/>
    <x v="3"/>
    <m/>
    <x v="0"/>
    <n v="572.28"/>
    <n v="24"/>
    <n v="1"/>
    <x v="0"/>
    <x v="0"/>
    <x v="6"/>
  </r>
  <r>
    <s v="3417801"/>
    <x v="1"/>
    <s v="Omega NW Inc(KMM)"/>
    <s v="2838 NW Lacamas Dr"/>
    <s v="Camas"/>
    <s v="WA"/>
    <s v="720"/>
    <x v="1"/>
    <x v="1"/>
    <x v="3"/>
    <m/>
    <x v="0"/>
    <n v="572.79999999999995"/>
    <n v="28"/>
    <n v="1"/>
    <x v="0"/>
    <x v="0"/>
    <x v="6"/>
  </r>
  <r>
    <s v="3417803"/>
    <x v="1"/>
    <s v="York, Dale A(CAG)"/>
    <s v="14507 NE 10th St"/>
    <s v="Vancouver"/>
    <s v="WA"/>
    <s v="720"/>
    <x v="1"/>
    <x v="1"/>
    <x v="3"/>
    <m/>
    <x v="0"/>
    <n v="574.05999999999995"/>
    <n v="38"/>
    <n v="1"/>
    <x v="0"/>
    <x v="0"/>
    <x v="4"/>
  </r>
  <r>
    <s v="3417807"/>
    <x v="1"/>
    <s v="Canyon Crest Homes LLC(LRR)"/>
    <s v="10606 NW 36th Ave"/>
    <s v="Vancouver"/>
    <s v="WA"/>
    <s v="720"/>
    <x v="1"/>
    <x v="1"/>
    <x v="3"/>
    <m/>
    <x v="0"/>
    <n v="571.91"/>
    <n v="21"/>
    <n v="1"/>
    <x v="0"/>
    <x v="0"/>
    <x v="6"/>
  </r>
  <r>
    <s v="3417848"/>
    <x v="1"/>
    <s v="Manor Homes Washington Inc(CAG)"/>
    <s v="10411 NW 31st Ave"/>
    <s v="Vancouver"/>
    <s v="WA"/>
    <s v="720"/>
    <x v="1"/>
    <x v="1"/>
    <x v="3"/>
    <m/>
    <x v="0"/>
    <n v="572.41"/>
    <n v="25"/>
    <n v="1"/>
    <x v="0"/>
    <x v="0"/>
    <x v="6"/>
  </r>
  <r>
    <s v="3417879"/>
    <x v="1"/>
    <s v="Helmes Inc(KMM)"/>
    <s v="4102 NE 133rd St"/>
    <s v="Vancouver"/>
    <s v="WA"/>
    <s v="720"/>
    <x v="1"/>
    <x v="1"/>
    <x v="3"/>
    <m/>
    <x v="0"/>
    <n v="574.44000000000005"/>
    <n v="41"/>
    <n v="1"/>
    <x v="0"/>
    <x v="0"/>
    <x v="6"/>
  </r>
  <r>
    <s v="3417930"/>
    <x v="1"/>
    <s v="Osprey Homes LLC(MRE)"/>
    <s v="6013 NE 99th St"/>
    <s v="Vancouver"/>
    <s v="WA"/>
    <s v="720"/>
    <x v="1"/>
    <x v="1"/>
    <x v="3"/>
    <m/>
    <x v="0"/>
    <n v="596.87"/>
    <n v="4"/>
    <n v="1"/>
    <x v="0"/>
    <x v="0"/>
    <x v="6"/>
  </r>
  <r>
    <s v="3417955"/>
    <x v="1"/>
    <s v="JB Custom Homes LLC(CAG)"/>
    <s v="10504 NW 32nd Drive"/>
    <s v="Vancouver"/>
    <s v="WA"/>
    <s v="720"/>
    <x v="1"/>
    <x v="1"/>
    <x v="3"/>
    <m/>
    <x v="0"/>
    <n v="572.03"/>
    <n v="22"/>
    <n v="1"/>
    <x v="0"/>
    <x v="0"/>
    <x v="6"/>
  </r>
  <r>
    <s v="3417957"/>
    <x v="1"/>
    <s v="JB Custom Homes LLC(CAG)"/>
    <s v="3410 NW 108th St"/>
    <s v="Vancouver"/>
    <s v="WA"/>
    <s v="720"/>
    <x v="1"/>
    <x v="1"/>
    <x v="3"/>
    <m/>
    <x v="0"/>
    <n v="572.54999999999995"/>
    <n v="26"/>
    <n v="1"/>
    <x v="0"/>
    <x v="0"/>
    <x v="6"/>
  </r>
  <r>
    <s v="3417984"/>
    <x v="1"/>
    <s v="Krippner Homes LLC(KMM)"/>
    <s v="7400 NW 1st Pl"/>
    <s v="Vancouver"/>
    <s v="WA"/>
    <s v="720"/>
    <x v="1"/>
    <x v="1"/>
    <x v="3"/>
    <m/>
    <x v="0"/>
    <n v="572.03"/>
    <n v="22"/>
    <n v="1"/>
    <x v="0"/>
    <x v="0"/>
    <x v="6"/>
  </r>
  <r>
    <s v="3417985"/>
    <x v="1"/>
    <s v="Krippner Homes LLC(KMM)"/>
    <s v="7412 NW 1st Pl"/>
    <s v="Vancouver"/>
    <s v="WA"/>
    <s v="720"/>
    <x v="1"/>
    <x v="1"/>
    <x v="3"/>
    <m/>
    <x v="0"/>
    <n v="572.03"/>
    <n v="22"/>
    <n v="1"/>
    <x v="0"/>
    <x v="0"/>
    <x v="6"/>
  </r>
  <r>
    <s v="3418020"/>
    <x v="1"/>
    <s v="Hiller, Terry A(KMM)"/>
    <s v="4412 NW 122nd St"/>
    <s v="Vancouver"/>
    <s v="WA"/>
    <s v="720"/>
    <x v="1"/>
    <x v="1"/>
    <x v="3"/>
    <m/>
    <x v="0"/>
    <n v="600.41"/>
    <n v="32"/>
    <n v="1"/>
    <x v="0"/>
    <x v="0"/>
    <x v="4"/>
  </r>
  <r>
    <s v="3418021"/>
    <x v="1"/>
    <s v="Hiller, Terry A(KMM)"/>
    <s v="4414 NW 122nd St"/>
    <s v="Vancouver"/>
    <s v="WA"/>
    <s v="720"/>
    <x v="1"/>
    <x v="1"/>
    <x v="3"/>
    <m/>
    <x v="0"/>
    <n v="600.16"/>
    <n v="30"/>
    <n v="1"/>
    <x v="0"/>
    <x v="0"/>
    <x v="4"/>
  </r>
  <r>
    <s v="3418107"/>
    <x v="1"/>
    <s v="Kingston Homes LLC(LRR)"/>
    <s v="12501 NW 49th Ave"/>
    <s v="Vancouver"/>
    <s v="WA"/>
    <s v="720"/>
    <x v="1"/>
    <x v="1"/>
    <x v="3"/>
    <m/>
    <x v="0"/>
    <n v="572.66999999999996"/>
    <n v="27"/>
    <n v="1"/>
    <x v="0"/>
    <x v="0"/>
    <x v="6"/>
  </r>
  <r>
    <s v="3418110"/>
    <x v="1"/>
    <s v="Stone Bridge Homes NW LLC(CAG)"/>
    <s v="10511 NW 31st Ave"/>
    <s v="Vancouver"/>
    <s v="WA"/>
    <s v="720"/>
    <x v="1"/>
    <x v="1"/>
    <x v="3"/>
    <m/>
    <x v="0"/>
    <n v="601.04"/>
    <n v="37"/>
    <n v="1"/>
    <x v="0"/>
    <x v="0"/>
    <x v="6"/>
  </r>
  <r>
    <s v="3418119"/>
    <x v="1"/>
    <s v="Dewitz Construction LLC(KMM)"/>
    <s v="1437 S 8th Way"/>
    <s v="Ridgefield"/>
    <s v="WA"/>
    <s v="720"/>
    <x v="1"/>
    <x v="1"/>
    <x v="3"/>
    <m/>
    <x v="0"/>
    <n v="820.57"/>
    <n v="22"/>
    <n v="1"/>
    <x v="0"/>
    <x v="0"/>
    <x v="6"/>
  </r>
  <r>
    <s v="3418135"/>
    <x v="1"/>
    <s v="Summerplace Homes(CAG)"/>
    <s v="216 NW 24th St"/>
    <s v="Battle Ground"/>
    <s v="WA"/>
    <s v="720"/>
    <x v="1"/>
    <x v="1"/>
    <x v="3"/>
    <m/>
    <x v="0"/>
    <n v="542.29999999999995"/>
    <n v="44"/>
    <n v="1"/>
    <x v="0"/>
    <x v="0"/>
    <x v="6"/>
  </r>
  <r>
    <s v="3418232"/>
    <x v="1"/>
    <s v="Boulevard Homes(CAG)"/>
    <s v="7420 NE 58th Way"/>
    <s v="Vancouver"/>
    <s v="WA"/>
    <s v="720"/>
    <x v="1"/>
    <x v="1"/>
    <x v="3"/>
    <m/>
    <x v="0"/>
    <n v="572.16"/>
    <n v="23"/>
    <n v="1"/>
    <x v="0"/>
    <x v="0"/>
    <x v="6"/>
  </r>
  <r>
    <s v="3418235"/>
    <x v="1"/>
    <s v="Boulevard Homes(CAG)"/>
    <s v="7416 NE 58th Way"/>
    <s v="Vancouver"/>
    <s v="WA"/>
    <s v="720"/>
    <x v="1"/>
    <x v="1"/>
    <x v="3"/>
    <m/>
    <x v="0"/>
    <n v="572.16"/>
    <n v="23"/>
    <n v="1"/>
    <x v="0"/>
    <x v="0"/>
    <x v="6"/>
  </r>
  <r>
    <s v="3418239"/>
    <x v="1"/>
    <s v="Manor Homes Washington Inc(CAG)"/>
    <s v="12204 NE 102nd St"/>
    <s v="Vancouver"/>
    <s v="WA"/>
    <s v="720"/>
    <x v="1"/>
    <x v="1"/>
    <x v="3"/>
    <m/>
    <x v="0"/>
    <n v="573.29999999999995"/>
    <n v="32"/>
    <n v="1"/>
    <x v="0"/>
    <x v="0"/>
    <x v="6"/>
  </r>
  <r>
    <s v="3418247"/>
    <x v="1"/>
    <s v="Manor Homes Washington Inc(CAG)"/>
    <s v="4805 NE 60th Ave"/>
    <s v="Vancouver"/>
    <s v="WA"/>
    <s v="720"/>
    <x v="1"/>
    <x v="1"/>
    <x v="3"/>
    <m/>
    <x v="0"/>
    <n v="571.78"/>
    <n v="20"/>
    <n v="1"/>
    <x v="0"/>
    <x v="0"/>
    <x v="6"/>
  </r>
  <r>
    <s v="3418248"/>
    <x v="1"/>
    <s v="Manor Homes Washington Inc(CAG)"/>
    <s v="4809 NE 60th Ave"/>
    <s v="Vancouver"/>
    <s v="WA"/>
    <s v="720"/>
    <x v="1"/>
    <x v="1"/>
    <x v="3"/>
    <m/>
    <x v="0"/>
    <n v="572.03"/>
    <n v="22"/>
    <n v="1"/>
    <x v="0"/>
    <x v="0"/>
    <x v="6"/>
  </r>
  <r>
    <s v="3418249"/>
    <x v="1"/>
    <s v="Manor Homes Washington Inc(CAG)"/>
    <s v="4719 NE 60th Ave"/>
    <s v="Vancouver"/>
    <s v="WA"/>
    <s v="720"/>
    <x v="1"/>
    <x v="1"/>
    <x v="3"/>
    <m/>
    <x v="0"/>
    <n v="572.03"/>
    <n v="22"/>
    <n v="1"/>
    <x v="0"/>
    <x v="0"/>
    <x v="6"/>
  </r>
  <r>
    <s v="3418279"/>
    <x v="1"/>
    <s v="JB Custom Homes LLC(CAG)"/>
    <s v="3708 NW 107th St"/>
    <s v="Vancouver"/>
    <s v="WA"/>
    <s v="720"/>
    <x v="1"/>
    <x v="1"/>
    <x v="3"/>
    <m/>
    <x v="0"/>
    <n v="571.70000000000005"/>
    <n v="22"/>
    <n v="1"/>
    <x v="0"/>
    <x v="0"/>
    <x v="6"/>
  </r>
  <r>
    <s v="3418287"/>
    <x v="1"/>
    <s v="SKS Development(CAG)"/>
    <s v="14501 NE 10th St"/>
    <s v="Vancouver"/>
    <s v="WA"/>
    <s v="720"/>
    <x v="1"/>
    <x v="1"/>
    <x v="3"/>
    <m/>
    <x v="0"/>
    <n v="790.21"/>
    <n v="34"/>
    <n v="1"/>
    <x v="0"/>
    <x v="0"/>
    <x v="6"/>
  </r>
  <r>
    <s v="3418293"/>
    <x v="1"/>
    <s v="Helmes Inc(CJH)"/>
    <s v="14805 NE 97th Cir"/>
    <s v="Vancouver"/>
    <s v="WA"/>
    <s v="720"/>
    <x v="1"/>
    <x v="1"/>
    <x v="3"/>
    <m/>
    <x v="0"/>
    <n v="572.34"/>
    <n v="27"/>
    <n v="1"/>
    <x v="0"/>
    <x v="0"/>
    <x v="6"/>
  </r>
  <r>
    <s v="3418316"/>
    <x v="1"/>
    <s v="Covington Manor InvestmentsLLC(CAG)"/>
    <s v="9717 NE 75th Way"/>
    <s v="Vancouver"/>
    <s v="WA"/>
    <s v="720"/>
    <x v="1"/>
    <x v="1"/>
    <x v="3"/>
    <m/>
    <x v="0"/>
    <n v="572.34"/>
    <n v="27"/>
    <n v="1"/>
    <x v="0"/>
    <x v="0"/>
    <x v="1"/>
  </r>
  <r>
    <s v="3418383"/>
    <x v="1"/>
    <s v="Bella Villa Homes Corporation(CAG)"/>
    <s v="12909 NW 49th Ave"/>
    <s v="Vancouver"/>
    <s v="WA"/>
    <s v="720"/>
    <x v="1"/>
    <x v="1"/>
    <x v="3"/>
    <m/>
    <x v="0"/>
    <n v="572.66999999999996"/>
    <n v="27"/>
    <n v="1"/>
    <x v="0"/>
    <x v="0"/>
    <x v="6"/>
  </r>
  <r>
    <s v="3418417"/>
    <x v="1"/>
    <s v="Hendrickson, Scott(LRR)"/>
    <s v="2004 NW 16th Cir"/>
    <s v="Battle Ground"/>
    <s v="WA"/>
    <s v="720"/>
    <x v="1"/>
    <x v="1"/>
    <x v="3"/>
    <m/>
    <x v="0"/>
    <n v="599.53"/>
    <n v="25"/>
    <n v="1"/>
    <x v="0"/>
    <x v="0"/>
    <x v="6"/>
  </r>
  <r>
    <s v="3418435"/>
    <x v="1"/>
    <s v="Pacific Lifestyle Homes(CAG)"/>
    <s v="5502 NW 141 Cir"/>
    <s v="Vancouver"/>
    <s v="WA"/>
    <s v="720"/>
    <x v="1"/>
    <x v="1"/>
    <x v="3"/>
    <m/>
    <x v="0"/>
    <n v="605.41"/>
    <n v="74"/>
    <n v="1"/>
    <x v="0"/>
    <x v="0"/>
    <x v="6"/>
  </r>
  <r>
    <s v="3418452"/>
    <x v="1"/>
    <s v="Holt Homes(LRR)"/>
    <s v="1807 S Sevier Rd"/>
    <s v="Ridgefield"/>
    <s v="WA"/>
    <s v="720"/>
    <x v="1"/>
    <x v="1"/>
    <x v="0"/>
    <m/>
    <x v="0"/>
    <n v="574.23"/>
    <n v="22"/>
    <n v="1"/>
    <x v="0"/>
    <x v="0"/>
    <x v="6"/>
  </r>
  <r>
    <s v="3418463"/>
    <x v="1"/>
    <s v="Tuscany Homes LLC(LRR)"/>
    <s v="4121 NE 54th St"/>
    <s v="Vancouver"/>
    <s v="WA"/>
    <s v="720"/>
    <x v="1"/>
    <x v="1"/>
    <x v="3"/>
    <m/>
    <x v="0"/>
    <n v="605.85"/>
    <n v="75"/>
    <n v="1"/>
    <x v="0"/>
    <x v="0"/>
    <x v="6"/>
  </r>
  <r>
    <s v="3418464"/>
    <x v="1"/>
    <s v="Tuscany Homes LLC(LRR)"/>
    <s v="4123 NE 54th St"/>
    <s v="Vancouver"/>
    <s v="WA"/>
    <s v="720"/>
    <x v="1"/>
    <x v="1"/>
    <x v="3"/>
    <m/>
    <x v="0"/>
    <n v="604.71"/>
    <n v="66"/>
    <n v="1"/>
    <x v="0"/>
    <x v="0"/>
    <x v="6"/>
  </r>
  <r>
    <s v="3418467"/>
    <x v="1"/>
    <s v="Holt Homes(CAG)"/>
    <s v="1811 S Sevier Rd"/>
    <s v="Ridgefield"/>
    <s v="WA"/>
    <s v="720"/>
    <x v="1"/>
    <x v="1"/>
    <x v="0"/>
    <m/>
    <x v="0"/>
    <n v="935.81"/>
    <n v="164"/>
    <n v="1"/>
    <x v="0"/>
    <x v="0"/>
    <x v="6"/>
  </r>
  <r>
    <s v="3418487"/>
    <x v="1"/>
    <s v="Sun Country Homes(CAG)"/>
    <s v="3109 NE 120th Ct"/>
    <s v="Vancouver"/>
    <s v="WA"/>
    <s v="720"/>
    <x v="1"/>
    <x v="1"/>
    <x v="3"/>
    <m/>
    <x v="0"/>
    <n v="571.88"/>
    <n v="22"/>
    <n v="1"/>
    <x v="0"/>
    <x v="0"/>
    <x v="6"/>
  </r>
  <r>
    <s v="3418489"/>
    <x v="1"/>
    <s v="Sun Country Homes(CAG)"/>
    <s v="3111 NE 120th Ct"/>
    <s v="Vancouver"/>
    <s v="WA"/>
    <s v="720"/>
    <x v="1"/>
    <x v="1"/>
    <x v="3"/>
    <m/>
    <x v="0"/>
    <n v="571.88"/>
    <n v="22"/>
    <n v="1"/>
    <x v="0"/>
    <x v="0"/>
    <x v="6"/>
  </r>
  <r>
    <s v="3418520"/>
    <x v="1"/>
    <s v="Aho Construction(CAG)"/>
    <s v="5402 NE 66th Dr"/>
    <s v="Vancouver"/>
    <s v="WA"/>
    <s v="720"/>
    <x v="1"/>
    <x v="1"/>
    <x v="3"/>
    <m/>
    <x v="0"/>
    <n v="572.66999999999996"/>
    <n v="27"/>
    <n v="1"/>
    <x v="0"/>
    <x v="0"/>
    <x v="6"/>
  </r>
  <r>
    <s v="3418525"/>
    <x v="1"/>
    <s v="Aho Construction(CAG)"/>
    <s v="5320 NE 66th Dr"/>
    <s v="Vancouver"/>
    <s v="WA"/>
    <s v="720"/>
    <x v="1"/>
    <x v="1"/>
    <x v="3"/>
    <m/>
    <x v="0"/>
    <n v="572.66999999999996"/>
    <n v="27"/>
    <n v="1"/>
    <x v="0"/>
    <x v="0"/>
    <x v="6"/>
  </r>
  <r>
    <s v="3418537"/>
    <x v="1"/>
    <s v="Krippner Homes LLC(CAG)"/>
    <s v="110 NW 76th St"/>
    <s v="Vancouver"/>
    <s v="WA"/>
    <s v="720"/>
    <x v="1"/>
    <x v="1"/>
    <x v="3"/>
    <m/>
    <x v="0"/>
    <n v="574.54999999999995"/>
    <n v="43"/>
    <n v="1"/>
    <x v="0"/>
    <x v="0"/>
    <x v="6"/>
  </r>
  <r>
    <s v="3418538"/>
    <x v="1"/>
    <s v="Krippner Homes LLC(CAG)"/>
    <s v="146 NW 76th St"/>
    <s v="Vancouver"/>
    <s v="WA"/>
    <s v="720"/>
    <x v="1"/>
    <x v="1"/>
    <x v="3"/>
    <m/>
    <x v="0"/>
    <n v="574.41999999999996"/>
    <n v="42"/>
    <n v="1"/>
    <x v="0"/>
    <x v="0"/>
    <x v="6"/>
  </r>
  <r>
    <s v="3418556"/>
    <x v="1"/>
    <s v="Kingston Homes LLC(CAG)"/>
    <s v="15313 NE 106th St"/>
    <s v="Vancouver"/>
    <s v="WA"/>
    <s v="720"/>
    <x v="1"/>
    <x v="1"/>
    <x v="3"/>
    <m/>
    <x v="0"/>
    <n v="572.66999999999996"/>
    <n v="27"/>
    <n v="1"/>
    <x v="0"/>
    <x v="0"/>
    <x v="6"/>
  </r>
  <r>
    <s v="3418594"/>
    <x v="1"/>
    <s v="Talbitzer Const LLC(LRR)"/>
    <s v="3437 NW 47th Dr"/>
    <s v="Camas"/>
    <s v="WA"/>
    <s v="720"/>
    <x v="1"/>
    <x v="1"/>
    <x v="3"/>
    <m/>
    <x v="0"/>
    <n v="598.98"/>
    <n v="22"/>
    <n v="1"/>
    <x v="0"/>
    <x v="0"/>
    <x v="6"/>
  </r>
  <r>
    <s v="3418595"/>
    <x v="1"/>
    <s v="Talbitzer Const LLC(LRR)"/>
    <s v="3132 NW 47th Dr"/>
    <s v="Camas"/>
    <s v="WA"/>
    <s v="720"/>
    <x v="1"/>
    <x v="1"/>
    <x v="3"/>
    <m/>
    <x v="0"/>
    <n v="598.86"/>
    <n v="21"/>
    <n v="1"/>
    <x v="0"/>
    <x v="0"/>
    <x v="6"/>
  </r>
  <r>
    <s v="3418681"/>
    <x v="1"/>
    <s v="Forest View Inc(VJS)"/>
    <s v="6231 NW Klickitat Ct"/>
    <s v="Camas"/>
    <s v="WA"/>
    <s v="720"/>
    <x v="1"/>
    <x v="1"/>
    <x v="0"/>
    <m/>
    <x v="0"/>
    <n v="575.19000000000005"/>
    <n v="25"/>
    <n v="1"/>
    <x v="0"/>
    <x v="0"/>
    <x v="6"/>
  </r>
  <r>
    <s v="3418686"/>
    <x v="1"/>
    <s v="Bella Villa Homes Corporation(LRR)"/>
    <s v="5206 NW 131st Cir"/>
    <s v="Vancouver"/>
    <s v="WA"/>
    <s v="720"/>
    <x v="1"/>
    <x v="1"/>
    <x v="3"/>
    <m/>
    <x v="0"/>
    <n v="575.04999999999995"/>
    <n v="47"/>
    <n v="1"/>
    <x v="0"/>
    <x v="0"/>
    <x v="6"/>
  </r>
  <r>
    <s v="3418768"/>
    <x v="1"/>
    <s v="Evergreen Homes NW LLC(C5C)"/>
    <s v="4001 NE Everett Ct"/>
    <s v="Camas"/>
    <s v="WA"/>
    <s v="720"/>
    <x v="1"/>
    <x v="1"/>
    <x v="3"/>
    <m/>
    <x v="0"/>
    <n v="572.52"/>
    <n v="27"/>
    <n v="1"/>
    <x v="0"/>
    <x v="0"/>
    <x v="6"/>
  </r>
  <r>
    <s v="3418811"/>
    <x v="1"/>
    <s v="Lennar Northwest Inc(VJS)"/>
    <s v="2235 NE Verbena Ln"/>
    <s v="Camas"/>
    <s v="WA"/>
    <s v="720"/>
    <x v="1"/>
    <x v="1"/>
    <x v="3"/>
    <m/>
    <x v="0"/>
    <n v="572.27"/>
    <n v="25"/>
    <n v="1"/>
    <x v="0"/>
    <x v="0"/>
    <x v="6"/>
  </r>
  <r>
    <s v="3418812"/>
    <x v="1"/>
    <s v="Lennar Northwest Inc(VJS)"/>
    <s v="2241 NE Verbena Ln"/>
    <s v="Camas"/>
    <s v="WA"/>
    <s v="720"/>
    <x v="1"/>
    <x v="1"/>
    <x v="3"/>
    <m/>
    <x v="0"/>
    <n v="571.88"/>
    <n v="22"/>
    <n v="1"/>
    <x v="0"/>
    <x v="0"/>
    <x v="6"/>
  </r>
  <r>
    <s v="3418813"/>
    <x v="1"/>
    <s v="Lennar Northwest Inc(VJS)"/>
    <s v="2245 NE Verbena Ln"/>
    <s v="Camas"/>
    <s v="WA"/>
    <s v="720"/>
    <x v="1"/>
    <x v="1"/>
    <x v="3"/>
    <m/>
    <x v="0"/>
    <n v="571.88"/>
    <n v="22"/>
    <n v="1"/>
    <x v="0"/>
    <x v="0"/>
    <x v="6"/>
  </r>
  <r>
    <s v="3418866"/>
    <x v="1"/>
    <s v="Pahlisch Homes Inc(VJS)"/>
    <s v="9504 NE 7th St"/>
    <s v="Vancouver"/>
    <s v="WA"/>
    <s v="720"/>
    <x v="1"/>
    <x v="1"/>
    <x v="3"/>
    <m/>
    <x v="0"/>
    <n v="601.14"/>
    <n v="40"/>
    <n v="1"/>
    <x v="0"/>
    <x v="0"/>
    <x v="6"/>
  </r>
  <r>
    <s v="3418869"/>
    <x v="1"/>
    <s v="Pahlisch Homes Inc(VJS)"/>
    <s v="9510 NE 7th St"/>
    <s v="Vancouver"/>
    <s v="WA"/>
    <s v="720"/>
    <x v="1"/>
    <x v="1"/>
    <x v="3"/>
    <m/>
    <x v="0"/>
    <n v="599.77"/>
    <n v="27"/>
    <n v="1"/>
    <x v="0"/>
    <x v="0"/>
    <x v="6"/>
  </r>
  <r>
    <s v="3418879"/>
    <x v="1"/>
    <s v="Evergreen Homes NW LLC(CAG)"/>
    <s v="3567 Cedar Ct"/>
    <s v="Washougal"/>
    <s v="WA"/>
    <s v="720"/>
    <x v="1"/>
    <x v="1"/>
    <x v="3"/>
    <m/>
    <x v="0"/>
    <n v="576.70000000000005"/>
    <n v="60"/>
    <n v="1"/>
    <x v="0"/>
    <x v="0"/>
    <x v="6"/>
  </r>
  <r>
    <s v="3418880"/>
    <x v="1"/>
    <s v="Pahlisch Homes Inc(VJS)"/>
    <s v="4705 NE 118th St"/>
    <s v="Vancouver"/>
    <s v="WA"/>
    <s v="720"/>
    <x v="1"/>
    <x v="1"/>
    <x v="3"/>
    <m/>
    <x v="0"/>
    <n v="599.88"/>
    <n v="30"/>
    <n v="1"/>
    <x v="0"/>
    <x v="0"/>
    <x v="6"/>
  </r>
  <r>
    <s v="3418885"/>
    <x v="1"/>
    <s v="Pahlisch Homes Inc(VJS)"/>
    <s v="13020 NE 102nd St"/>
    <s v="Vancouver"/>
    <s v="WA"/>
    <s v="720"/>
    <x v="1"/>
    <x v="1"/>
    <x v="3"/>
    <m/>
    <x v="0"/>
    <n v="600.17999999999995"/>
    <n v="32"/>
    <n v="1"/>
    <x v="0"/>
    <x v="0"/>
    <x v="6"/>
  </r>
  <r>
    <s v="3418902"/>
    <x v="1"/>
    <s v="Cascade West Development(VJS)"/>
    <s v="2009 NW Klickitat St"/>
    <s v="Camas"/>
    <s v="WA"/>
    <s v="720"/>
    <x v="1"/>
    <x v="1"/>
    <x v="3"/>
    <m/>
    <x v="0"/>
    <n v="575.67999999999995"/>
    <n v="52"/>
    <n v="1"/>
    <x v="0"/>
    <x v="0"/>
    <x v="6"/>
  </r>
  <r>
    <s v="3418905"/>
    <x v="1"/>
    <s v="Cascade West Development(VJS)"/>
    <s v="2209 NW Klickitat St"/>
    <s v="Camas"/>
    <s v="WA"/>
    <s v="720"/>
    <x v="1"/>
    <x v="1"/>
    <x v="0"/>
    <m/>
    <x v="0"/>
    <n v="575.19000000000005"/>
    <n v="25"/>
    <n v="1"/>
    <x v="0"/>
    <x v="0"/>
    <x v="6"/>
  </r>
  <r>
    <s v="3418923"/>
    <x v="1"/>
    <s v="Jeffries, Bonnie R(VJS)"/>
    <s v="518 N Horns Corner Dr"/>
    <s v="Ridgefield"/>
    <s v="WA"/>
    <s v="720"/>
    <x v="1"/>
    <x v="1"/>
    <x v="3"/>
    <m/>
    <x v="0"/>
    <n v="571.88"/>
    <n v="22"/>
    <n v="1"/>
    <x v="0"/>
    <x v="0"/>
    <x v="6"/>
  </r>
  <r>
    <s v="3418931"/>
    <x v="1"/>
    <s v="Anderson, Todd D(CAG)"/>
    <s v="15310 NE 76th Cir"/>
    <s v="Vancouver"/>
    <s v="WA"/>
    <s v="720"/>
    <x v="1"/>
    <x v="1"/>
    <x v="3"/>
    <m/>
    <x v="0"/>
    <n v="1027.22"/>
    <n v="42"/>
    <n v="1"/>
    <x v="0"/>
    <x v="0"/>
    <x v="4"/>
  </r>
  <r>
    <s v="3418940"/>
    <x v="1"/>
    <s v="Hendrickson, Scott(CAG)"/>
    <s v="2012 NW 16th Cir"/>
    <s v="Battle Ground"/>
    <s v="WA"/>
    <s v="720"/>
    <x v="1"/>
    <x v="1"/>
    <x v="3"/>
    <m/>
    <x v="0"/>
    <n v="599.38"/>
    <n v="24"/>
    <n v="1"/>
    <x v="0"/>
    <x v="0"/>
    <x v="6"/>
  </r>
  <r>
    <s v="3418964"/>
    <x v="1"/>
    <s v="Omega NW Inc(CAG)"/>
    <s v="14719 NE 10th St"/>
    <s v="Vancouver"/>
    <s v="WA"/>
    <s v="720"/>
    <x v="1"/>
    <x v="1"/>
    <x v="3"/>
    <m/>
    <x v="0"/>
    <n v="571.88"/>
    <n v="22"/>
    <n v="1"/>
    <x v="0"/>
    <x v="0"/>
    <x v="6"/>
  </r>
  <r>
    <s v="3418974"/>
    <x v="1"/>
    <s v="Manor Homes Washington Inc(VJS)"/>
    <s v="13013 NE 26th St"/>
    <s v="Vancouver"/>
    <s v="WA"/>
    <s v="720"/>
    <x v="1"/>
    <x v="1"/>
    <x v="3"/>
    <m/>
    <x v="0"/>
    <n v="575.04999999999995"/>
    <n v="47"/>
    <n v="1"/>
    <x v="0"/>
    <x v="0"/>
    <x v="6"/>
  </r>
  <r>
    <s v="3418978"/>
    <x v="1"/>
    <s v="Manor Homes Washington Inc(VJS)"/>
    <s v="13114 NE 25th St"/>
    <s v="Vancouver"/>
    <s v="WA"/>
    <s v="720"/>
    <x v="1"/>
    <x v="1"/>
    <x v="3"/>
    <m/>
    <x v="0"/>
    <n v="602.53"/>
    <n v="50"/>
    <n v="1"/>
    <x v="0"/>
    <x v="0"/>
    <x v="6"/>
  </r>
  <r>
    <s v="3418979"/>
    <x v="1"/>
    <s v="Manor Homes Washington Inc(VJS)"/>
    <s v="2501 NE 131st Ct"/>
    <s v="Vancouver"/>
    <s v="WA"/>
    <s v="720"/>
    <x v="1"/>
    <x v="1"/>
    <x v="3"/>
    <m/>
    <x v="0"/>
    <n v="575.04999999999995"/>
    <n v="47"/>
    <n v="1"/>
    <x v="0"/>
    <x v="0"/>
    <x v="6"/>
  </r>
  <r>
    <s v="3418981"/>
    <x v="1"/>
    <s v="Helmes Inc(CAG)"/>
    <s v="1255 NW 30th Ave"/>
    <s v="Camas"/>
    <s v="WA"/>
    <s v="720"/>
    <x v="1"/>
    <x v="1"/>
    <x v="3"/>
    <m/>
    <x v="0"/>
    <n v="2554.2600000000002"/>
    <n v="97"/>
    <n v="1"/>
    <x v="0"/>
    <x v="0"/>
    <x v="6"/>
  </r>
  <r>
    <s v="3418990"/>
    <x v="1"/>
    <s v="Manor Homes Washington Inc(VJS)"/>
    <s v="7100 NE 136th Ave"/>
    <s v="Vancouver"/>
    <s v="WA"/>
    <s v="720"/>
    <x v="1"/>
    <x v="1"/>
    <x v="3"/>
    <m/>
    <x v="0"/>
    <n v="570.87"/>
    <n v="14"/>
    <n v="1"/>
    <x v="0"/>
    <x v="0"/>
    <x v="6"/>
  </r>
  <r>
    <s v="3418992"/>
    <x v="1"/>
    <s v="Manor Homes Washington Inc(VJS)"/>
    <s v="7101 NE 136th Ave"/>
    <s v="Vancouver"/>
    <s v="WA"/>
    <s v="720"/>
    <x v="1"/>
    <x v="1"/>
    <x v="3"/>
    <m/>
    <x v="0"/>
    <n v="571.25"/>
    <n v="17"/>
    <n v="1"/>
    <x v="0"/>
    <x v="0"/>
    <x v="6"/>
  </r>
  <r>
    <s v="3418996"/>
    <x v="1"/>
    <s v="Urban NW Custom Homes Inc(CAG)"/>
    <s v="11209 NE 44th Ct"/>
    <s v="Vancouver"/>
    <s v="WA"/>
    <s v="720"/>
    <x v="1"/>
    <x v="1"/>
    <x v="3"/>
    <m/>
    <x v="0"/>
    <n v="572.27"/>
    <n v="27"/>
    <n v="1"/>
    <x v="0"/>
    <x v="0"/>
    <x v="6"/>
  </r>
  <r>
    <s v="3419007"/>
    <x v="1"/>
    <s v="Omega NW Inc(VJS)"/>
    <s v="14803 NE 10th St"/>
    <s v="Vancouver"/>
    <s v="WA"/>
    <s v="720"/>
    <x v="1"/>
    <x v="1"/>
    <x v="3"/>
    <m/>
    <x v="0"/>
    <n v="571.76"/>
    <n v="21"/>
    <n v="1"/>
    <x v="0"/>
    <x v="0"/>
    <x v="6"/>
  </r>
  <r>
    <s v="3419041"/>
    <x v="1"/>
    <s v="Pacific Lifestyle Homes(C5C)"/>
    <s v="14109 NW 56th Ave"/>
    <s v="Vancouver"/>
    <s v="WA"/>
    <s v="720"/>
    <x v="1"/>
    <x v="1"/>
    <x v="3"/>
    <m/>
    <x v="0"/>
    <n v="599.49"/>
    <n v="28"/>
    <n v="1"/>
    <x v="0"/>
    <x v="0"/>
    <x v="6"/>
  </r>
  <r>
    <s v="3419042"/>
    <x v="1"/>
    <s v="Pacific Lifestyle Homes(C5C)"/>
    <s v="14205 NW 56th Ave"/>
    <s v="Vancouver"/>
    <s v="WA"/>
    <s v="720"/>
    <x v="1"/>
    <x v="1"/>
    <x v="3"/>
    <m/>
    <x v="0"/>
    <n v="576.33000000000004"/>
    <n v="58"/>
    <n v="1"/>
    <x v="0"/>
    <x v="0"/>
    <x v="6"/>
  </r>
  <r>
    <s v="3419052"/>
    <x v="1"/>
    <s v="Lennar Northwest Inc(LRR)"/>
    <s v="12501 NW 24th Ave"/>
    <s v="Vancouver"/>
    <s v="WA"/>
    <s v="720"/>
    <x v="1"/>
    <x v="1"/>
    <x v="3"/>
    <m/>
    <x v="0"/>
    <n v="572.27"/>
    <n v="27"/>
    <n v="1"/>
    <x v="0"/>
    <x v="0"/>
    <x v="4"/>
  </r>
  <r>
    <s v="3419091"/>
    <x v="1"/>
    <s v="Urban NW Custom Homes Inc(CAG)"/>
    <s v="11211 NE 44th Ct"/>
    <s v="Vancouver"/>
    <s v="WA"/>
    <s v="720"/>
    <x v="1"/>
    <x v="1"/>
    <x v="3"/>
    <m/>
    <x v="0"/>
    <n v="572.4"/>
    <n v="28"/>
    <n v="1"/>
    <x v="0"/>
    <x v="0"/>
    <x v="6"/>
  </r>
  <r>
    <s v="3419092"/>
    <x v="1"/>
    <s v="Krippner Homes LLC(LRR)"/>
    <s v="118 NW 76th St"/>
    <s v="Vancouver"/>
    <s v="WA"/>
    <s v="720"/>
    <x v="1"/>
    <x v="1"/>
    <x v="3"/>
    <m/>
    <x v="0"/>
    <n v="574.16999999999996"/>
    <n v="42"/>
    <n v="1"/>
    <x v="0"/>
    <x v="0"/>
    <x v="6"/>
  </r>
  <r>
    <s v="3419093"/>
    <x v="1"/>
    <s v="Krippner Homes LLC(LRR)"/>
    <s v="120 NW 76th St"/>
    <s v="Vancouver"/>
    <s v="WA"/>
    <s v="720"/>
    <x v="1"/>
    <x v="1"/>
    <x v="3"/>
    <m/>
    <x v="0"/>
    <n v="574.16999999999996"/>
    <n v="42"/>
    <n v="1"/>
    <x v="0"/>
    <x v="0"/>
    <x v="6"/>
  </r>
  <r>
    <s v="3419109"/>
    <x v="1"/>
    <s v="M2 &amp; Co(CAG)"/>
    <s v="2216 NW 110th Cir"/>
    <s v="Vancouver"/>
    <s v="WA"/>
    <s v="720"/>
    <x v="1"/>
    <x v="1"/>
    <x v="3"/>
    <m/>
    <x v="0"/>
    <n v="572.41"/>
    <n v="25"/>
    <n v="1"/>
    <x v="0"/>
    <x v="0"/>
    <x v="6"/>
  </r>
  <r>
    <s v="3419110"/>
    <x v="1"/>
    <s v="Brighten Homes Inc(LRR)"/>
    <s v="10607 NW 36th Ave"/>
    <s v="Vancouver"/>
    <s v="WA"/>
    <s v="720"/>
    <x v="1"/>
    <x v="1"/>
    <x v="3"/>
    <m/>
    <x v="0"/>
    <n v="573.91999999999996"/>
    <n v="37"/>
    <n v="1"/>
    <x v="0"/>
    <x v="0"/>
    <x v="6"/>
  </r>
  <r>
    <s v="3419228"/>
    <x v="1"/>
    <s v="Lennar Northwest Inc(LRR)"/>
    <s v="12515 NW 26th Ave"/>
    <s v="Vancouver"/>
    <s v="WA"/>
    <s v="720"/>
    <x v="1"/>
    <x v="1"/>
    <x v="3"/>
    <m/>
    <x v="0"/>
    <n v="572.66"/>
    <n v="27"/>
    <n v="1"/>
    <x v="0"/>
    <x v="0"/>
    <x v="6"/>
  </r>
  <r>
    <s v="3419229"/>
    <x v="1"/>
    <s v="Lennar Northwest Inc(LRR)"/>
    <s v="12513 NW 26th Ave"/>
    <s v="Vancouver"/>
    <s v="WA"/>
    <s v="720"/>
    <x v="1"/>
    <x v="1"/>
    <x v="3"/>
    <m/>
    <x v="0"/>
    <n v="572.79"/>
    <n v="28"/>
    <n v="1"/>
    <x v="0"/>
    <x v="0"/>
    <x v="6"/>
  </r>
  <r>
    <s v="3419268"/>
    <x v="1"/>
    <s v="Erickson, Donald L(KMM)"/>
    <s v="460 N Stonegate Dr"/>
    <s v="Washougal"/>
    <s v="WA"/>
    <s v="720"/>
    <x v="1"/>
    <x v="1"/>
    <x v="3"/>
    <m/>
    <x v="0"/>
    <n v="572.54"/>
    <n v="26"/>
    <n v="1"/>
    <x v="0"/>
    <x v="0"/>
    <x v="6"/>
  </r>
  <r>
    <s v="3419271"/>
    <x v="1"/>
    <s v="Boulevard Homes(KMM)"/>
    <s v="7419 NE 59th St"/>
    <s v="Vancouver"/>
    <s v="WA"/>
    <s v="720"/>
    <x v="1"/>
    <x v="1"/>
    <x v="3"/>
    <m/>
    <x v="0"/>
    <n v="538.37"/>
    <n v="16"/>
    <n v="1"/>
    <x v="0"/>
    <x v="0"/>
    <x v="6"/>
  </r>
  <r>
    <s v="3419272"/>
    <x v="1"/>
    <s v="Boulevard Homes(KMM)"/>
    <s v="7423 NE 59th St"/>
    <s v="Vancouver"/>
    <s v="WA"/>
    <s v="720"/>
    <x v="1"/>
    <x v="1"/>
    <x v="3"/>
    <m/>
    <x v="0"/>
    <n v="43847.17"/>
    <n v="16"/>
    <n v="1"/>
    <x v="0"/>
    <x v="0"/>
    <x v="6"/>
  </r>
  <r>
    <s v="3419273"/>
    <x v="1"/>
    <s v="Boulevard Homes(KMM)"/>
    <s v="7427 NE 59th St"/>
    <s v="Vancouver"/>
    <s v="WA"/>
    <s v="720"/>
    <x v="1"/>
    <x v="1"/>
    <x v="3"/>
    <m/>
    <x v="0"/>
    <n v="538.4"/>
    <n v="16"/>
    <n v="1"/>
    <x v="0"/>
    <x v="0"/>
    <x v="6"/>
  </r>
  <r>
    <s v="3419279"/>
    <x v="1"/>
    <s v="Marnella Homes LLC(KMM)"/>
    <s v="4316 SE 179th Ct"/>
    <s v="Vancouver"/>
    <s v="WA"/>
    <s v="720"/>
    <x v="1"/>
    <x v="1"/>
    <x v="3"/>
    <m/>
    <x v="0"/>
    <n v="600.66"/>
    <n v="34"/>
    <n v="1"/>
    <x v="0"/>
    <x v="0"/>
    <x v="6"/>
  </r>
  <r>
    <s v="3419281"/>
    <x v="1"/>
    <s v="Marnella Homes LLC(KMM)"/>
    <s v="4320 SE 179th Ct"/>
    <s v="Vancouver"/>
    <s v="WA"/>
    <s v="720"/>
    <x v="1"/>
    <x v="1"/>
    <x v="3"/>
    <m/>
    <x v="0"/>
    <n v="600.66"/>
    <n v="34"/>
    <n v="1"/>
    <x v="0"/>
    <x v="0"/>
    <x v="6"/>
  </r>
  <r>
    <s v="3419489"/>
    <x v="1"/>
    <s v="Lennar Northwest Inc(LRR)"/>
    <s v="14100 NE 102nd St"/>
    <s v="Vancouver"/>
    <s v="WA"/>
    <s v="720"/>
    <x v="1"/>
    <x v="1"/>
    <x v="3"/>
    <m/>
    <x v="0"/>
    <n v="572.13"/>
    <n v="24"/>
    <n v="1"/>
    <x v="0"/>
    <x v="0"/>
    <x v="6"/>
  </r>
  <r>
    <s v="3419490"/>
    <x v="1"/>
    <s v="Lennar Northwest Inc(LRR)"/>
    <s v="14102 NE 102nd St"/>
    <s v="Vancouver"/>
    <s v="WA"/>
    <s v="720"/>
    <x v="1"/>
    <x v="1"/>
    <x v="3"/>
    <m/>
    <x v="0"/>
    <n v="571.63"/>
    <n v="20"/>
    <n v="1"/>
    <x v="0"/>
    <x v="0"/>
    <x v="6"/>
  </r>
  <r>
    <s v="3419529"/>
    <x v="1"/>
    <s v="Krippner Homes LLC(KMM)"/>
    <s v="130 NW 76th St"/>
    <s v="Vancouver"/>
    <s v="WA"/>
    <s v="720"/>
    <x v="1"/>
    <x v="1"/>
    <x v="3"/>
    <m/>
    <x v="0"/>
    <n v="574.55999999999995"/>
    <n v="42"/>
    <n v="1"/>
    <x v="0"/>
    <x v="0"/>
    <x v="6"/>
  </r>
  <r>
    <s v="3419530"/>
    <x v="1"/>
    <s v="Krippner Homes LLC(KMM)"/>
    <s v="134 NW 76th St"/>
    <s v="Vancouver"/>
    <s v="WA"/>
    <s v="720"/>
    <x v="1"/>
    <x v="1"/>
    <x v="3"/>
    <m/>
    <x v="0"/>
    <n v="574.41999999999996"/>
    <n v="42"/>
    <n v="1"/>
    <x v="0"/>
    <x v="0"/>
    <x v="6"/>
  </r>
  <r>
    <s v="3419531"/>
    <x v="1"/>
    <s v="Krippner Homes LLC(KMM)"/>
    <s v="138 NW 76th St"/>
    <s v="Vancouver"/>
    <s v="WA"/>
    <s v="720"/>
    <x v="1"/>
    <x v="1"/>
    <x v="3"/>
    <m/>
    <x v="0"/>
    <n v="574.16"/>
    <n v="40"/>
    <n v="1"/>
    <x v="0"/>
    <x v="0"/>
    <x v="6"/>
  </r>
  <r>
    <s v="3419532"/>
    <x v="1"/>
    <s v="Krippner Homes LLC(KMM)"/>
    <s v="142 NW 76th St"/>
    <s v="Vancouver"/>
    <s v="WA"/>
    <s v="720"/>
    <x v="1"/>
    <x v="1"/>
    <x v="3"/>
    <m/>
    <x v="0"/>
    <n v="574.55999999999995"/>
    <n v="42"/>
    <n v="1"/>
    <x v="0"/>
    <x v="0"/>
    <x v="6"/>
  </r>
  <r>
    <s v="3419533"/>
    <x v="1"/>
    <s v="Krippner Homes LLC(KMM)"/>
    <s v="205 NE 75th St"/>
    <s v="Vancouver"/>
    <s v="WA"/>
    <s v="720"/>
    <x v="1"/>
    <x v="1"/>
    <x v="3"/>
    <m/>
    <x v="0"/>
    <n v="572.02"/>
    <n v="22"/>
    <n v="1"/>
    <x v="0"/>
    <x v="0"/>
    <x v="6"/>
  </r>
  <r>
    <s v="3419535"/>
    <x v="1"/>
    <s v="Manor Homes Washington Inc(CAG)"/>
    <s v="7104 NE 136th Ave"/>
    <s v="Vancouver"/>
    <s v="WA"/>
    <s v="720"/>
    <x v="1"/>
    <x v="1"/>
    <x v="3"/>
    <m/>
    <x v="0"/>
    <n v="571.14"/>
    <n v="15"/>
    <n v="1"/>
    <x v="0"/>
    <x v="0"/>
    <x v="6"/>
  </r>
  <r>
    <s v="3419540"/>
    <x v="1"/>
    <s v="Manor Homes Washington Inc(CAG)"/>
    <s v="3553 NE Franklin Lp"/>
    <s v="Camas"/>
    <s v="WA"/>
    <s v="720"/>
    <x v="1"/>
    <x v="1"/>
    <x v="3"/>
    <m/>
    <x v="0"/>
    <n v="572.02"/>
    <n v="22"/>
    <n v="1"/>
    <x v="0"/>
    <x v="0"/>
    <x v="6"/>
  </r>
  <r>
    <s v="3419551"/>
    <x v="1"/>
    <s v="Helmes Inc(LRR)"/>
    <s v="1213 SE 5th St"/>
    <s v="Battle Ground"/>
    <s v="WA"/>
    <s v="720"/>
    <x v="1"/>
    <x v="1"/>
    <x v="3"/>
    <m/>
    <x v="0"/>
    <n v="583.16"/>
    <n v="110"/>
    <n v="1"/>
    <x v="0"/>
    <x v="0"/>
    <x v="6"/>
  </r>
  <r>
    <s v="3419553"/>
    <x v="1"/>
    <s v="Helmes Inc(LRR)"/>
    <s v="1112 SE Rasmussen Blvd"/>
    <s v="Battle Ground"/>
    <s v="WA"/>
    <s v="720"/>
    <x v="1"/>
    <x v="1"/>
    <x v="3"/>
    <m/>
    <x v="0"/>
    <n v="572.41"/>
    <n v="25"/>
    <n v="1"/>
    <x v="0"/>
    <x v="0"/>
    <x v="6"/>
  </r>
  <r>
    <s v="3419557"/>
    <x v="1"/>
    <s v="Soaring Eagle Inc(LRR)"/>
    <s v="3534 NE Franklin St"/>
    <s v="Camas"/>
    <s v="WA"/>
    <s v="720"/>
    <x v="1"/>
    <x v="1"/>
    <x v="3"/>
    <m/>
    <x v="0"/>
    <n v="599.13"/>
    <n v="22"/>
    <n v="1"/>
    <x v="0"/>
    <x v="0"/>
    <x v="6"/>
  </r>
  <r>
    <s v="3419582"/>
    <x v="1"/>
    <s v="Cascade West Development(LRR)"/>
    <s v="2144 NW Larkspur St"/>
    <s v="Camas"/>
    <s v="WA"/>
    <s v="720"/>
    <x v="1"/>
    <x v="1"/>
    <x v="3"/>
    <m/>
    <x v="0"/>
    <n v="573.91999999999996"/>
    <n v="37"/>
    <n v="1"/>
    <x v="0"/>
    <x v="0"/>
    <x v="6"/>
  </r>
  <r>
    <s v="3419616"/>
    <x v="1"/>
    <s v="Holt Homes(LRR)"/>
    <s v="2604 S 21st Ct"/>
    <s v="Ridgefield"/>
    <s v="WA"/>
    <s v="720"/>
    <x v="1"/>
    <x v="1"/>
    <x v="3"/>
    <m/>
    <x v="0"/>
    <n v="571.77"/>
    <n v="22"/>
    <n v="1"/>
    <x v="0"/>
    <x v="0"/>
    <x v="6"/>
  </r>
  <r>
    <s v="3419630"/>
    <x v="1"/>
    <s v="Evergreen Homes NW LLC(KMM)"/>
    <s v="4014 NE Everett Ct"/>
    <s v="Camas"/>
    <s v="WA"/>
    <s v="720"/>
    <x v="1"/>
    <x v="1"/>
    <x v="3"/>
    <m/>
    <x v="0"/>
    <n v="572.16"/>
    <n v="25"/>
    <n v="1"/>
    <x v="0"/>
    <x v="0"/>
    <x v="6"/>
  </r>
  <r>
    <s v="3419673"/>
    <x v="1"/>
    <s v="Jeffries, Bonnie R(KMM)"/>
    <s v="3709 NW 107th St"/>
    <s v="Vancouver"/>
    <s v="WA"/>
    <s v="720"/>
    <x v="1"/>
    <x v="1"/>
    <x v="3"/>
    <m/>
    <x v="0"/>
    <n v="571.77"/>
    <n v="22"/>
    <n v="1"/>
    <x v="0"/>
    <x v="0"/>
    <x v="6"/>
  </r>
  <r>
    <s v="3419674"/>
    <x v="1"/>
    <s v="Jeffries, Bonnie R(KMM)"/>
    <s v="10603 NW 36th Ave"/>
    <s v="Vancouver"/>
    <s v="WA"/>
    <s v="720"/>
    <x v="1"/>
    <x v="1"/>
    <x v="3"/>
    <m/>
    <x v="0"/>
    <n v="588.16999999999996"/>
    <n v="81"/>
    <n v="1"/>
    <x v="0"/>
    <x v="0"/>
    <x v="6"/>
  </r>
  <r>
    <s v="3419743"/>
    <x v="1"/>
    <s v="Evergreen Homes NW LLC(KMM)"/>
    <s v="4127 NE Dallas Ct"/>
    <s v="Camas"/>
    <s v="WA"/>
    <s v="720"/>
    <x v="1"/>
    <x v="1"/>
    <x v="3"/>
    <m/>
    <x v="0"/>
    <n v="569.62"/>
    <n v="5"/>
    <n v="1"/>
    <x v="0"/>
    <x v="0"/>
    <x v="6"/>
  </r>
  <r>
    <s v="3419792"/>
    <x v="1"/>
    <s v="Helmes Inc(KMM)"/>
    <s v="726 SW 3rd Ave"/>
    <s v="Battle Ground"/>
    <s v="WA"/>
    <s v="720"/>
    <x v="1"/>
    <x v="1"/>
    <x v="3"/>
    <m/>
    <x v="0"/>
    <n v="572.29"/>
    <n v="26"/>
    <n v="1"/>
    <x v="0"/>
    <x v="0"/>
    <x v="6"/>
  </r>
  <r>
    <s v="3419916"/>
    <x v="1"/>
    <s v="Shaffer Inc(LRR)"/>
    <s v="725 S 15th Ct"/>
    <s v="Ridgefield"/>
    <s v="WA"/>
    <s v="720"/>
    <x v="1"/>
    <x v="1"/>
    <x v="3"/>
    <m/>
    <x v="0"/>
    <n v="574.94000000000005"/>
    <n v="45"/>
    <n v="1"/>
    <x v="0"/>
    <x v="0"/>
    <x v="6"/>
  </r>
  <r>
    <s v="3419986"/>
    <x v="1"/>
    <s v="Aho Construction(KMM)"/>
    <s v="10706 NE 88th St"/>
    <s v="Vancouver"/>
    <s v="WA"/>
    <s v="720"/>
    <x v="1"/>
    <x v="1"/>
    <x v="3"/>
    <m/>
    <x v="0"/>
    <n v="571.64"/>
    <n v="19"/>
    <n v="1"/>
    <x v="0"/>
    <x v="0"/>
    <x v="6"/>
  </r>
  <r>
    <s v="3420010"/>
    <x v="1"/>
    <s v="Cascade West Development(MRE)"/>
    <s v="1914 NW Maryland St"/>
    <s v="Camas"/>
    <s v="WA"/>
    <s v="720"/>
    <x v="1"/>
    <x v="1"/>
    <x v="3"/>
    <m/>
    <x v="0"/>
    <n v="572.66"/>
    <n v="27"/>
    <n v="1"/>
    <x v="0"/>
    <x v="0"/>
    <x v="6"/>
  </r>
  <r>
    <s v="3420053"/>
    <x v="1"/>
    <s v="Pyramid Homes(KMM)"/>
    <s v="10410 NE 155th Ave"/>
    <s v="Vancouver"/>
    <s v="WA"/>
    <s v="720"/>
    <x v="1"/>
    <x v="1"/>
    <x v="3"/>
    <m/>
    <x v="0"/>
    <n v="572.41"/>
    <n v="25"/>
    <n v="1"/>
    <x v="0"/>
    <x v="0"/>
    <x v="6"/>
  </r>
  <r>
    <s v="3420056"/>
    <x v="1"/>
    <s v="Bella Villa Homes Corporation(KMM)"/>
    <s v="4502 NE 132nd St"/>
    <s v="Vancouver"/>
    <s v="WA"/>
    <s v="720"/>
    <x v="1"/>
    <x v="1"/>
    <x v="3"/>
    <m/>
    <x v="0"/>
    <n v="571.88"/>
    <n v="22"/>
    <n v="1"/>
    <x v="0"/>
    <x v="0"/>
    <x v="6"/>
  </r>
  <r>
    <s v="3420099"/>
    <x v="1"/>
    <s v="Manor Homes Washington Inc(CAG)"/>
    <s v="2512 NE 130th Ave"/>
    <s v="Vancouver"/>
    <s v="WA"/>
    <s v="720"/>
    <x v="1"/>
    <x v="1"/>
    <x v="3"/>
    <m/>
    <x v="0"/>
    <n v="597.08000000000004"/>
    <n v="7"/>
    <n v="1"/>
    <x v="0"/>
    <x v="0"/>
    <x v="6"/>
  </r>
  <r>
    <s v="3420101"/>
    <x v="1"/>
    <s v="Manor Homes Washington Inc(CAG)"/>
    <s v="2510 NE 130th AVE"/>
    <s v="Vancouver"/>
    <s v="WA"/>
    <s v="720"/>
    <x v="1"/>
    <x v="1"/>
    <x v="3"/>
    <m/>
    <x v="0"/>
    <n v="576.34"/>
    <n v="56"/>
    <n v="1"/>
    <x v="0"/>
    <x v="0"/>
    <x v="6"/>
  </r>
  <r>
    <s v="3420102"/>
    <x v="1"/>
    <s v="Covington Manor InvestmentsLLC(KMM)"/>
    <s v="9702 NE 75th Way"/>
    <s v="Vancouver"/>
    <s v="WA"/>
    <s v="720"/>
    <x v="1"/>
    <x v="1"/>
    <x v="3"/>
    <m/>
    <x v="0"/>
    <n v="570.75"/>
    <n v="13"/>
    <n v="1"/>
    <x v="0"/>
    <x v="0"/>
    <x v="6"/>
  </r>
  <r>
    <s v="3420107"/>
    <x v="1"/>
    <s v="Kingston Homes LLC(KMM)"/>
    <s v="15311 NE 105th St"/>
    <s v="Vancouver"/>
    <s v="WA"/>
    <s v="720"/>
    <x v="1"/>
    <x v="1"/>
    <x v="3"/>
    <m/>
    <x v="0"/>
    <n v="572.27"/>
    <n v="24"/>
    <n v="1"/>
    <x v="0"/>
    <x v="0"/>
    <x v="6"/>
  </r>
  <r>
    <s v="3420108"/>
    <x v="1"/>
    <s v="Urban NW Custom Homes Inc(CAG)"/>
    <s v="7620 NE 60th Way"/>
    <s v="Vancouver"/>
    <s v="WA"/>
    <s v="720"/>
    <x v="1"/>
    <x v="1"/>
    <x v="3"/>
    <m/>
    <x v="0"/>
    <n v="571.63"/>
    <n v="20"/>
    <n v="1"/>
    <x v="0"/>
    <x v="0"/>
    <x v="6"/>
  </r>
  <r>
    <s v="3420147"/>
    <x v="1"/>
    <s v="Covington Manor InvestmentsLLC(LRR)"/>
    <s v="9706 NE 75th Way"/>
    <s v="Vancouver"/>
    <s v="WA"/>
    <s v="720"/>
    <x v="1"/>
    <x v="1"/>
    <x v="3"/>
    <m/>
    <x v="0"/>
    <n v="571.88"/>
    <n v="22"/>
    <n v="1"/>
    <x v="0"/>
    <x v="0"/>
    <x v="6"/>
  </r>
  <r>
    <s v="3420167"/>
    <x v="1"/>
    <s v="Holt Homes(KMM)"/>
    <s v="1909 S Sevier Rd"/>
    <s v="Ridgefield"/>
    <s v="WA"/>
    <s v="720"/>
    <x v="1"/>
    <x v="1"/>
    <x v="3"/>
    <m/>
    <x v="0"/>
    <n v="576.44000000000005"/>
    <n v="58"/>
    <n v="1"/>
    <x v="0"/>
    <x v="0"/>
    <x v="6"/>
  </r>
  <r>
    <s v="3420241"/>
    <x v="1"/>
    <s v="Lennar Northwest Inc(LRR)"/>
    <s v="1653 35th St"/>
    <s v="Washougal"/>
    <s v="WA"/>
    <s v="720"/>
    <x v="1"/>
    <x v="1"/>
    <x v="3"/>
    <m/>
    <x v="0"/>
    <n v="599.11"/>
    <n v="23"/>
    <n v="1"/>
    <x v="0"/>
    <x v="0"/>
    <x v="6"/>
  </r>
  <r>
    <s v="3420274"/>
    <x v="1"/>
    <s v="Pacific Shores JL CC WA  LLC(KMM)"/>
    <s v="10512 NE 111th Ct"/>
    <s v="Vancouver"/>
    <s v="WA"/>
    <s v="720"/>
    <x v="1"/>
    <x v="1"/>
    <x v="3"/>
    <m/>
    <x v="0"/>
    <n v="1420.71"/>
    <n v="25"/>
    <n v="1"/>
    <x v="0"/>
    <x v="0"/>
    <x v="6"/>
  </r>
  <r>
    <s v="3420276"/>
    <x v="1"/>
    <s v="Pacific Shores JL CC WA  LLC(KMM)"/>
    <s v="10508 NE 111th Ct"/>
    <s v="Vancouver"/>
    <s v="WA"/>
    <s v="720"/>
    <x v="1"/>
    <x v="1"/>
    <x v="3"/>
    <m/>
    <x v="0"/>
    <n v="571.38"/>
    <n v="18"/>
    <n v="1"/>
    <x v="0"/>
    <x v="0"/>
    <x v="6"/>
  </r>
  <r>
    <s v="3420277"/>
    <x v="1"/>
    <s v="Pacific Shores JL CC WA  LLC(KMM)"/>
    <s v="10504 NE 111th Ct"/>
    <s v="Vancouver"/>
    <s v="WA"/>
    <s v="720"/>
    <x v="1"/>
    <x v="1"/>
    <x v="3"/>
    <m/>
    <x v="0"/>
    <n v="571.25"/>
    <n v="17"/>
    <n v="1"/>
    <x v="0"/>
    <x v="0"/>
    <x v="6"/>
  </r>
  <r>
    <s v="3420278"/>
    <x v="1"/>
    <s v="Pacific Shores JL CC WA  LLC(KMM)"/>
    <s v="11016 NE 106th St"/>
    <s v="Vancouver"/>
    <s v="WA"/>
    <s v="720"/>
    <x v="1"/>
    <x v="1"/>
    <x v="3"/>
    <m/>
    <x v="0"/>
    <n v="572.52"/>
    <n v="27"/>
    <n v="1"/>
    <x v="0"/>
    <x v="0"/>
    <x v="6"/>
  </r>
  <r>
    <s v="3420280"/>
    <x v="1"/>
    <s v="Sun Country Homes(CAG)"/>
    <s v="3112 NE 120th Ct"/>
    <s v="Vancouver"/>
    <s v="WA"/>
    <s v="720"/>
    <x v="1"/>
    <x v="1"/>
    <x v="3"/>
    <m/>
    <x v="0"/>
    <n v="833.5"/>
    <n v="21"/>
    <n v="1"/>
    <x v="0"/>
    <x v="0"/>
    <x v="6"/>
  </r>
  <r>
    <s v="3420281"/>
    <x v="1"/>
    <s v="Pacific Shores JL CC WA  LLC(KMM)"/>
    <s v="10902 NE 106th St"/>
    <s v="Vancouver"/>
    <s v="WA"/>
    <s v="720"/>
    <x v="1"/>
    <x v="1"/>
    <x v="3"/>
    <m/>
    <x v="0"/>
    <n v="571.92999999999995"/>
    <n v="19"/>
    <n v="1"/>
    <x v="0"/>
    <x v="0"/>
    <x v="6"/>
  </r>
  <r>
    <s v="3420283"/>
    <x v="1"/>
    <s v="Manor Homes Washington Inc(LRR)"/>
    <s v="5929 NE 48th St"/>
    <s v="Vancouver"/>
    <s v="WA"/>
    <s v="720"/>
    <x v="1"/>
    <x v="1"/>
    <x v="3"/>
    <m/>
    <x v="0"/>
    <n v="571.63"/>
    <n v="20"/>
    <n v="1"/>
    <x v="0"/>
    <x v="0"/>
    <x v="6"/>
  </r>
  <r>
    <s v="3420317"/>
    <x v="1"/>
    <s v="Kostetskiy, Nikolay M(CAG)"/>
    <s v="3586 U St"/>
    <s v="Washougal"/>
    <s v="WA"/>
    <s v="720"/>
    <x v="1"/>
    <x v="1"/>
    <x v="3"/>
    <m/>
    <x v="0"/>
    <n v="705.06"/>
    <n v="132"/>
    <n v="1"/>
    <x v="0"/>
    <x v="0"/>
    <x v="4"/>
  </r>
  <r>
    <s v="3420329"/>
    <x v="1"/>
    <s v="Everest Construction Inc(CAG)"/>
    <s v="10406 NW 31st Ave"/>
    <s v="Vancouver"/>
    <s v="WA"/>
    <s v="720"/>
    <x v="1"/>
    <x v="1"/>
    <x v="3"/>
    <m/>
    <x v="0"/>
    <n v="570.37"/>
    <n v="10"/>
    <n v="1"/>
    <x v="0"/>
    <x v="0"/>
    <x v="6"/>
  </r>
  <r>
    <s v="3420331"/>
    <x v="1"/>
    <s v="Helmes Inc(LRR)"/>
    <s v="2503 NE 167th Cir"/>
    <s v="Ridgefield"/>
    <s v="WA"/>
    <s v="720"/>
    <x v="1"/>
    <x v="1"/>
    <x v="3"/>
    <m/>
    <x v="0"/>
    <n v="615.58000000000004"/>
    <n v="93"/>
    <n v="1"/>
    <x v="0"/>
    <x v="0"/>
    <x v="6"/>
  </r>
  <r>
    <s v="3420332"/>
    <x v="1"/>
    <s v="Helmes Inc(LRR)"/>
    <s v="2718 NE 167th Cir"/>
    <s v="Ridgefield"/>
    <s v="WA"/>
    <s v="720"/>
    <x v="1"/>
    <x v="1"/>
    <x v="3"/>
    <m/>
    <x v="0"/>
    <n v="539.36"/>
    <n v="22"/>
    <n v="1"/>
    <x v="0"/>
    <x v="0"/>
    <x v="6"/>
  </r>
  <r>
    <s v="3420357"/>
    <x v="1"/>
    <s v="Conex Materials Inc(CAG)"/>
    <s v="4609 SE 202nd Ave"/>
    <s v="Camas"/>
    <s v="WA"/>
    <s v="720"/>
    <x v="1"/>
    <x v="1"/>
    <x v="3"/>
    <m/>
    <x v="0"/>
    <n v="573.53"/>
    <n v="35"/>
    <n v="1"/>
    <x v="0"/>
    <x v="0"/>
    <x v="6"/>
  </r>
  <r>
    <s v="3420361"/>
    <x v="1"/>
    <s v="Conex Materials Inc(CAG)"/>
    <s v="4605 SE 202nd Ave"/>
    <s v="Camas"/>
    <s v="WA"/>
    <s v="720"/>
    <x v="1"/>
    <x v="1"/>
    <x v="3"/>
    <m/>
    <x v="0"/>
    <n v="600.51"/>
    <n v="34"/>
    <n v="1"/>
    <x v="0"/>
    <x v="0"/>
    <x v="6"/>
  </r>
  <r>
    <s v="3420371"/>
    <x v="1"/>
    <s v="Cascade West Development(LRR)"/>
    <s v="10406 NW 33rd Ave"/>
    <s v="Vancouver"/>
    <s v="WA"/>
    <s v="720"/>
    <x v="1"/>
    <x v="1"/>
    <x v="3"/>
    <m/>
    <x v="0"/>
    <n v="571.63"/>
    <n v="20"/>
    <n v="1"/>
    <x v="0"/>
    <x v="0"/>
    <x v="6"/>
  </r>
  <r>
    <s v="3420389"/>
    <x v="1"/>
    <s v="Cascade West Development(KMM)"/>
    <s v="12204 NW 48th Ct"/>
    <s v="Vancouver"/>
    <s v="WA"/>
    <s v="720"/>
    <x v="1"/>
    <x v="1"/>
    <x v="3"/>
    <m/>
    <x v="0"/>
    <n v="571.88"/>
    <n v="22"/>
    <n v="1"/>
    <x v="0"/>
    <x v="0"/>
    <x v="6"/>
  </r>
  <r>
    <s v="3420491"/>
    <x v="1"/>
    <s v="Columbia Homes NW(LRR)"/>
    <s v="2135 N M Ct"/>
    <s v="Washougal"/>
    <s v="WA"/>
    <s v="720"/>
    <x v="1"/>
    <x v="1"/>
    <x v="3"/>
    <m/>
    <x v="0"/>
    <n v="572.77"/>
    <n v="29"/>
    <n v="1"/>
    <x v="0"/>
    <x v="0"/>
    <x v="6"/>
  </r>
  <r>
    <s v="3420499"/>
    <x v="1"/>
    <s v="Hwong, Ray(LRR)"/>
    <s v="7710 SE 16th Cir"/>
    <s v="Vancouver"/>
    <s v="WA"/>
    <s v="720"/>
    <x v="1"/>
    <x v="1"/>
    <x v="3"/>
    <m/>
    <x v="0"/>
    <n v="577.84"/>
    <n v="69"/>
    <n v="1"/>
    <x v="0"/>
    <x v="0"/>
    <x v="4"/>
  </r>
  <r>
    <s v="3420530"/>
    <x v="1"/>
    <s v="Pacific Shores JL CC WA  LLC(KMM)"/>
    <s v="10513 NE 111th Ct"/>
    <s v="Vancouver"/>
    <s v="WA"/>
    <s v="720"/>
    <x v="1"/>
    <x v="1"/>
    <x v="3"/>
    <m/>
    <x v="0"/>
    <n v="571.25"/>
    <n v="17"/>
    <n v="1"/>
    <x v="0"/>
    <x v="0"/>
    <x v="6"/>
  </r>
  <r>
    <s v="3420531"/>
    <x v="1"/>
    <s v="Pacific Shores JL CC WA  LLC(KMM)"/>
    <s v="10516 NE 111th Ct"/>
    <s v="Vancouver"/>
    <s v="WA"/>
    <s v="720"/>
    <x v="1"/>
    <x v="1"/>
    <x v="3"/>
    <m/>
    <x v="0"/>
    <n v="571.5"/>
    <n v="19"/>
    <n v="1"/>
    <x v="0"/>
    <x v="0"/>
    <x v="6"/>
  </r>
  <r>
    <s v="3420553"/>
    <x v="1"/>
    <s v="M2 &amp; Co(KMM)"/>
    <s v="3001 NE 169th Way"/>
    <s v="Ridgefield"/>
    <s v="WA"/>
    <s v="720"/>
    <x v="1"/>
    <x v="1"/>
    <x v="3"/>
    <m/>
    <x v="0"/>
    <n v="572.52"/>
    <n v="27"/>
    <n v="1"/>
    <x v="0"/>
    <x v="0"/>
    <x v="6"/>
  </r>
  <r>
    <s v="3420596"/>
    <x v="1"/>
    <s v="Jeffries, Bonnie R(LRR)"/>
    <s v="410 N Horns Corner Dr"/>
    <s v="Ridgefield"/>
    <s v="WA"/>
    <s v="720"/>
    <x v="1"/>
    <x v="1"/>
    <x v="3"/>
    <m/>
    <x v="0"/>
    <n v="572.01"/>
    <n v="23"/>
    <n v="1"/>
    <x v="0"/>
    <x v="0"/>
    <x v="6"/>
  </r>
  <r>
    <s v="3420597"/>
    <x v="1"/>
    <s v="Jeffries, Bonnie R(LRR)"/>
    <s v="406 N Horns Corner Dr"/>
    <s v="Ridgefield"/>
    <s v="WA"/>
    <s v="720"/>
    <x v="1"/>
    <x v="1"/>
    <x v="3"/>
    <m/>
    <x v="0"/>
    <n v="571.5"/>
    <n v="19"/>
    <n v="1"/>
    <x v="0"/>
    <x v="0"/>
    <x v="6"/>
  </r>
  <r>
    <s v="3420703"/>
    <x v="1"/>
    <s v="Jeffries, Bonnie R(LRR)"/>
    <s v="109 NE 18th St"/>
    <s v="Battle Ground"/>
    <s v="WA"/>
    <s v="720"/>
    <x v="1"/>
    <x v="1"/>
    <x v="3"/>
    <m/>
    <x v="0"/>
    <n v="571.88"/>
    <n v="22"/>
    <n v="1"/>
    <x v="0"/>
    <x v="0"/>
    <x v="6"/>
  </r>
  <r>
    <s v="3420704"/>
    <x v="1"/>
    <s v="Pacific Lifestyle Homes(LRR)"/>
    <s v="14213 NW 56th Ave"/>
    <s v="Vancouver"/>
    <s v="WA"/>
    <s v="720"/>
    <x v="1"/>
    <x v="1"/>
    <x v="3"/>
    <m/>
    <x v="0"/>
    <n v="677.51"/>
    <n v="120"/>
    <n v="1"/>
    <x v="0"/>
    <x v="0"/>
    <x v="6"/>
  </r>
  <r>
    <s v="3420728"/>
    <x v="1"/>
    <s v="Helmes Inc(LRR)"/>
    <s v="4105 NE 132nd Cir"/>
    <s v="Vancouver"/>
    <s v="WA"/>
    <s v="720"/>
    <x v="1"/>
    <x v="1"/>
    <x v="3"/>
    <m/>
    <x v="0"/>
    <n v="572.13"/>
    <n v="24"/>
    <n v="1"/>
    <x v="0"/>
    <x v="0"/>
    <x v="6"/>
  </r>
  <r>
    <s v="3420749"/>
    <x v="1"/>
    <s v="AAA Properties Inc(LRR)"/>
    <s v="3912 Nicholson Rd"/>
    <s v="Vancouver"/>
    <s v="WA"/>
    <s v="720"/>
    <x v="1"/>
    <x v="1"/>
    <x v="3"/>
    <m/>
    <x v="0"/>
    <n v="572.9"/>
    <n v="30"/>
    <n v="1"/>
    <x v="0"/>
    <x v="0"/>
    <x v="6"/>
  </r>
  <r>
    <s v="3420750"/>
    <x v="1"/>
    <s v="AAA Properties Inc(LRR)"/>
    <s v="3908 Nicholson Rd"/>
    <s v="Vancouver"/>
    <s v="WA"/>
    <s v="720"/>
    <x v="1"/>
    <x v="1"/>
    <x v="3"/>
    <m/>
    <x v="0"/>
    <n v="572.01"/>
    <n v="23"/>
    <n v="1"/>
    <x v="0"/>
    <x v="0"/>
    <x v="6"/>
  </r>
  <r>
    <s v="3420753"/>
    <x v="1"/>
    <s v="Stoneleaf Construction LLC(KMM)"/>
    <s v="2465 NW Lorenz St"/>
    <s v="Camas"/>
    <s v="WA"/>
    <s v="720"/>
    <x v="1"/>
    <x v="1"/>
    <x v="3"/>
    <m/>
    <x v="0"/>
    <n v="606.39"/>
    <n v="89"/>
    <n v="1"/>
    <x v="0"/>
    <x v="0"/>
    <x v="6"/>
  </r>
  <r>
    <s v="3420754"/>
    <x v="1"/>
    <s v="Stoneleaf Construction LLC(KMM)"/>
    <s v="2461 NW Lorenz St"/>
    <s v="Camas"/>
    <s v="WA"/>
    <s v="720"/>
    <x v="1"/>
    <x v="1"/>
    <x v="3"/>
    <m/>
    <x v="0"/>
    <n v="570.37"/>
    <n v="10"/>
    <n v="1"/>
    <x v="0"/>
    <x v="0"/>
    <x v="6"/>
  </r>
  <r>
    <s v="3420792"/>
    <x v="1"/>
    <s v="Lennar Northwest Inc(KMM)"/>
    <s v="3752 P St"/>
    <s v="Washougal"/>
    <s v="WA"/>
    <s v="720"/>
    <x v="1"/>
    <x v="1"/>
    <x v="3"/>
    <m/>
    <x v="0"/>
    <n v="653.70000000000005"/>
    <n v="26"/>
    <n v="1"/>
    <x v="0"/>
    <x v="0"/>
    <x v="6"/>
  </r>
  <r>
    <s v="3420830"/>
    <x v="1"/>
    <s v="GR Investment Properties LLC(LRR)"/>
    <s v="2211 NW 5th St"/>
    <s v="Battle Ground"/>
    <s v="WA"/>
    <s v="720"/>
    <x v="1"/>
    <x v="1"/>
    <x v="3"/>
    <m/>
    <x v="0"/>
    <n v="539.61"/>
    <n v="24"/>
    <n v="1"/>
    <x v="0"/>
    <x v="0"/>
    <x v="6"/>
  </r>
  <r>
    <s v="3420867"/>
    <x v="1"/>
    <s v="GR Investment Properties LLC(KMM)"/>
    <s v="9413 NE 52nd Ave"/>
    <s v="Vancouver"/>
    <s v="WA"/>
    <s v="720"/>
    <x v="1"/>
    <x v="1"/>
    <x v="3"/>
    <m/>
    <x v="0"/>
    <n v="571.88"/>
    <n v="22"/>
    <n v="1"/>
    <x v="0"/>
    <x v="0"/>
    <x v="6"/>
  </r>
  <r>
    <s v="3420869"/>
    <x v="1"/>
    <s v="GR Investment Properties LLC(KMM)"/>
    <s v="9414 NE 52nd Ave"/>
    <s v="Vancouver"/>
    <s v="WA"/>
    <s v="720"/>
    <x v="1"/>
    <x v="1"/>
    <x v="3"/>
    <m/>
    <x v="0"/>
    <n v="574.41999999999996"/>
    <n v="42"/>
    <n v="1"/>
    <x v="0"/>
    <x v="0"/>
    <x v="6"/>
  </r>
  <r>
    <s v="3420938"/>
    <x v="1"/>
    <s v="Aho Construction(LRR)"/>
    <s v="6622 N E 52nd Ave"/>
    <s v="Vancouver"/>
    <s v="WA"/>
    <s v="720"/>
    <x v="1"/>
    <x v="1"/>
    <x v="3"/>
    <m/>
    <x v="0"/>
    <n v="572.27"/>
    <n v="25"/>
    <n v="1"/>
    <x v="0"/>
    <x v="0"/>
    <x v="6"/>
  </r>
  <r>
    <s v="3421089"/>
    <x v="1"/>
    <s v="Hendrickson, Scott(LRR)"/>
    <s v="2502 SW 11th Ave"/>
    <s v="Battle Ground"/>
    <s v="WA"/>
    <s v="720"/>
    <x v="1"/>
    <x v="1"/>
    <x v="3"/>
    <m/>
    <x v="0"/>
    <n v="540"/>
    <n v="27"/>
    <n v="1"/>
    <x v="0"/>
    <x v="0"/>
    <x v="4"/>
  </r>
  <r>
    <s v="3421154"/>
    <x v="1"/>
    <s v="Pahlisch Homes Inc(KMM)"/>
    <s v="13024 NE 102nd St"/>
    <s v="Vancouver"/>
    <s v="WA"/>
    <s v="720"/>
    <x v="1"/>
    <x v="1"/>
    <x v="3"/>
    <m/>
    <x v="0"/>
    <n v="572.9"/>
    <n v="30"/>
    <n v="1"/>
    <x v="0"/>
    <x v="0"/>
    <x v="6"/>
  </r>
  <r>
    <s v="3421155"/>
    <x v="1"/>
    <s v="Pahlisch Homes Inc(KMM)"/>
    <s v="13001 NE 102nd St"/>
    <s v="Vancouver"/>
    <s v="WA"/>
    <s v="720"/>
    <x v="1"/>
    <x v="1"/>
    <x v="3"/>
    <m/>
    <x v="0"/>
    <n v="573.03"/>
    <n v="31"/>
    <n v="1"/>
    <x v="0"/>
    <x v="0"/>
    <x v="6"/>
  </r>
  <r>
    <s v="3421159"/>
    <x v="1"/>
    <s v="Gecho Construction(KMM)"/>
    <s v="1415 NW 5th Ave"/>
    <s v="Camas"/>
    <s v="WA"/>
    <s v="720"/>
    <x v="1"/>
    <x v="1"/>
    <x v="0"/>
    <m/>
    <x v="0"/>
    <n v="577.64"/>
    <n v="35"/>
    <n v="1"/>
    <x v="0"/>
    <x v="0"/>
    <x v="6"/>
  </r>
  <r>
    <s v="3421222"/>
    <x v="1"/>
    <s v="Osprey Homes LLC(LRR)"/>
    <s v="7606 NE 61st Way"/>
    <s v="Vancouver"/>
    <s v="WA"/>
    <s v="720"/>
    <x v="1"/>
    <x v="1"/>
    <x v="3"/>
    <m/>
    <x v="0"/>
    <n v="572.4"/>
    <n v="26"/>
    <n v="1"/>
    <x v="0"/>
    <x v="0"/>
    <x v="6"/>
  </r>
  <r>
    <s v="3421279"/>
    <x v="1"/>
    <s v="Bella Villa Homes Corporation(CAG)"/>
    <s v="4904 NW 131st Cir"/>
    <s v="Vancouver"/>
    <s v="WA"/>
    <s v="720"/>
    <x v="1"/>
    <x v="1"/>
    <x v="3"/>
    <m/>
    <x v="0"/>
    <n v="576.95000000000005"/>
    <n v="62"/>
    <n v="1"/>
    <x v="0"/>
    <x v="0"/>
    <x v="6"/>
  </r>
  <r>
    <s v="3421393"/>
    <x v="1"/>
    <s v="Mckie Enterprises(C5C)"/>
    <s v="3537 NW 18th Cir"/>
    <s v="Camas"/>
    <s v="WA"/>
    <s v="720"/>
    <x v="1"/>
    <x v="1"/>
    <x v="3"/>
    <m/>
    <x v="0"/>
    <n v="577.21"/>
    <n v="64"/>
    <n v="1"/>
    <x v="0"/>
    <x v="0"/>
    <x v="6"/>
  </r>
  <r>
    <s v="3421395"/>
    <x v="1"/>
    <s v="Jeffries, Bonnie R(KMM)"/>
    <s v="414 N Horns Corner Dr"/>
    <s v="Ridgefield"/>
    <s v="WA"/>
    <s v="720"/>
    <x v="1"/>
    <x v="1"/>
    <x v="3"/>
    <m/>
    <x v="0"/>
    <n v="572.01"/>
    <n v="23"/>
    <n v="1"/>
    <x v="0"/>
    <x v="0"/>
    <x v="6"/>
  </r>
  <r>
    <s v="3421414"/>
    <x v="1"/>
    <s v="Pacific Lifestyle Homes(VJS)"/>
    <s v="5509 NW 141 Cir"/>
    <s v="Vancouver"/>
    <s v="WA"/>
    <s v="720"/>
    <x v="1"/>
    <x v="1"/>
    <x v="3"/>
    <m/>
    <x v="0"/>
    <n v="576.19000000000005"/>
    <n v="56"/>
    <n v="1"/>
    <x v="0"/>
    <x v="0"/>
    <x v="6"/>
  </r>
  <r>
    <s v="3421442"/>
    <x v="1"/>
    <s v="Summerplace Homes(LRR)"/>
    <s v="1843 S 14th Ct"/>
    <s v="Ridgefield"/>
    <s v="WA"/>
    <s v="720"/>
    <x v="1"/>
    <x v="1"/>
    <x v="3"/>
    <m/>
    <x v="0"/>
    <n v="572.52"/>
    <n v="27"/>
    <n v="1"/>
    <x v="0"/>
    <x v="0"/>
    <x v="6"/>
  </r>
  <r>
    <s v="3421443"/>
    <x v="1"/>
    <s v="Summerplace Homes(LRR)"/>
    <s v="1845 S 14th Ct"/>
    <s v="Ridgefield"/>
    <s v="WA"/>
    <s v="720"/>
    <x v="1"/>
    <x v="1"/>
    <x v="3"/>
    <m/>
    <x v="0"/>
    <n v="4800.76"/>
    <n v="26"/>
    <n v="1"/>
    <x v="0"/>
    <x v="0"/>
    <x v="6"/>
  </r>
  <r>
    <s v="3421467"/>
    <x v="1"/>
    <s v="Helmes Inc(KMM)"/>
    <s v="210 SW 8th St"/>
    <s v="Battle Ground"/>
    <s v="WA"/>
    <s v="720"/>
    <x v="1"/>
    <x v="1"/>
    <x v="3"/>
    <m/>
    <x v="0"/>
    <n v="571.88"/>
    <n v="22"/>
    <n v="1"/>
    <x v="0"/>
    <x v="0"/>
    <x v="4"/>
  </r>
  <r>
    <s v="3421519"/>
    <x v="1"/>
    <s v="Manor Homes Washington Inc(LRR)"/>
    <s v="3543 NE Franklin Loop"/>
    <s v="Camas"/>
    <s v="WA"/>
    <s v="720"/>
    <x v="1"/>
    <x v="1"/>
    <x v="3"/>
    <m/>
    <x v="0"/>
    <n v="763.48"/>
    <n v="20"/>
    <n v="1"/>
    <x v="0"/>
    <x v="0"/>
    <x v="6"/>
  </r>
  <r>
    <s v="3421521"/>
    <x v="1"/>
    <s v="Manor Homes Washington Inc(LRR)"/>
    <s v="12309 NE 102nd St"/>
    <s v="Vancouver"/>
    <s v="WA"/>
    <s v="720"/>
    <x v="1"/>
    <x v="1"/>
    <x v="3"/>
    <m/>
    <x v="0"/>
    <n v="571.88"/>
    <n v="22"/>
    <n v="1"/>
    <x v="0"/>
    <x v="0"/>
    <x v="6"/>
  </r>
  <r>
    <s v="3421539"/>
    <x v="1"/>
    <s v="T K Karlsen Const(KMM)"/>
    <s v="716 W Dogwood St"/>
    <s v="Washougal"/>
    <s v="WA"/>
    <s v="720"/>
    <x v="1"/>
    <x v="1"/>
    <x v="3"/>
    <m/>
    <x v="0"/>
    <n v="573.41999999999996"/>
    <n v="33"/>
    <n v="1"/>
    <x v="0"/>
    <x v="0"/>
    <x v="6"/>
  </r>
  <r>
    <s v="3421615"/>
    <x v="1"/>
    <s v="Pacific Lifestyle Homes(LRR)"/>
    <s v="1206 NW 107th Cir"/>
    <s v="Vancouver"/>
    <s v="WA"/>
    <s v="720"/>
    <x v="1"/>
    <x v="1"/>
    <x v="3"/>
    <m/>
    <x v="0"/>
    <n v="572.65"/>
    <n v="28"/>
    <n v="1"/>
    <x v="0"/>
    <x v="0"/>
    <x v="6"/>
  </r>
  <r>
    <s v="3421629"/>
    <x v="1"/>
    <s v="Tuscany Homes LLC(CAG)"/>
    <s v="9406 NE 52nd Ave"/>
    <s v="Vancouver"/>
    <s v="WA"/>
    <s v="720"/>
    <x v="1"/>
    <x v="1"/>
    <x v="3"/>
    <m/>
    <x v="0"/>
    <n v="572.52"/>
    <n v="27"/>
    <n v="1"/>
    <x v="0"/>
    <x v="0"/>
    <x v="6"/>
  </r>
  <r>
    <s v="3421634"/>
    <x v="1"/>
    <s v="Tuscany Homes LLC(LRR)"/>
    <s v="4520 NE 93rd St"/>
    <s v="Vancouver"/>
    <s v="WA"/>
    <s v="720"/>
    <x v="1"/>
    <x v="1"/>
    <x v="3"/>
    <m/>
    <x v="0"/>
    <n v="571.88"/>
    <n v="22"/>
    <n v="1"/>
    <x v="0"/>
    <x v="0"/>
    <x v="6"/>
  </r>
  <r>
    <s v="3421635"/>
    <x v="1"/>
    <s v="Tuscany Homes LLC(LRR)"/>
    <s v="4516 NE 93rd St"/>
    <s v="Vancouver"/>
    <s v="WA"/>
    <s v="720"/>
    <x v="1"/>
    <x v="1"/>
    <x v="3"/>
    <m/>
    <x v="0"/>
    <n v="571.88"/>
    <n v="22"/>
    <n v="1"/>
    <x v="0"/>
    <x v="0"/>
    <x v="6"/>
  </r>
  <r>
    <s v="3421659"/>
    <x v="1"/>
    <s v="Helmes Inc(LRR)"/>
    <s v="316 SW 8th St"/>
    <s v="Battle Ground"/>
    <s v="WA"/>
    <s v="720"/>
    <x v="1"/>
    <x v="1"/>
    <x v="3"/>
    <m/>
    <x v="0"/>
    <n v="575.04999999999995"/>
    <n v="47"/>
    <n v="1"/>
    <x v="0"/>
    <x v="0"/>
    <x v="6"/>
  </r>
  <r>
    <s v="3421670"/>
    <x v="1"/>
    <s v="Lennar Northwest Inc(KMM)"/>
    <s v="5303 NW 13th Cir"/>
    <s v="Camas"/>
    <s v="WA"/>
    <s v="720"/>
    <x v="1"/>
    <x v="1"/>
    <x v="3"/>
    <m/>
    <x v="0"/>
    <n v="574.29999999999995"/>
    <n v="41"/>
    <n v="1"/>
    <x v="0"/>
    <x v="0"/>
    <x v="6"/>
  </r>
  <r>
    <s v="3421671"/>
    <x v="1"/>
    <s v="Lennar Northwest Inc(KMM)"/>
    <s v="5309 NW 13th Cir"/>
    <s v="Camas"/>
    <s v="WA"/>
    <s v="720"/>
    <x v="1"/>
    <x v="1"/>
    <x v="3"/>
    <m/>
    <x v="0"/>
    <n v="574.41999999999996"/>
    <n v="42"/>
    <n v="1"/>
    <x v="0"/>
    <x v="0"/>
    <x v="6"/>
  </r>
  <r>
    <s v="3421672"/>
    <x v="1"/>
    <s v="Lennar Northwest Inc(KMM)"/>
    <s v="5440 NW 15th Cir"/>
    <s v="Camas"/>
    <s v="WA"/>
    <s v="720"/>
    <x v="1"/>
    <x v="1"/>
    <x v="3"/>
    <m/>
    <x v="0"/>
    <n v="572.9"/>
    <n v="30"/>
    <n v="1"/>
    <x v="0"/>
    <x v="0"/>
    <x v="6"/>
  </r>
  <r>
    <s v="3421673"/>
    <x v="1"/>
    <s v="Lennar Northwest Inc(KMM)"/>
    <s v="5450 NW 15th Cir"/>
    <s v="Camas"/>
    <s v="WA"/>
    <s v="720"/>
    <x v="1"/>
    <x v="1"/>
    <x v="3"/>
    <m/>
    <x v="0"/>
    <n v="572.9"/>
    <n v="30"/>
    <n v="1"/>
    <x v="0"/>
    <x v="0"/>
    <x v="6"/>
  </r>
  <r>
    <s v="3421677"/>
    <x v="1"/>
    <s v="Tuscany Homes LLC(CAG)"/>
    <s v="9418 NE 52nd Ave"/>
    <s v="Vancouver"/>
    <s v="WA"/>
    <s v="720"/>
    <x v="1"/>
    <x v="1"/>
    <x v="3"/>
    <m/>
    <x v="0"/>
    <n v="571.88"/>
    <n v="22"/>
    <n v="1"/>
    <x v="0"/>
    <x v="0"/>
    <x v="6"/>
  </r>
  <r>
    <s v="3421720"/>
    <x v="1"/>
    <s v="Krippner Homes LLC(KMM)"/>
    <s v="7415 NW 1st Pl"/>
    <s v="Vancouver"/>
    <s v="WA"/>
    <s v="720"/>
    <x v="1"/>
    <x v="1"/>
    <x v="3"/>
    <m/>
    <x v="0"/>
    <n v="571.88"/>
    <n v="22"/>
    <n v="1"/>
    <x v="0"/>
    <x v="0"/>
    <x v="6"/>
  </r>
  <r>
    <s v="3421721"/>
    <x v="1"/>
    <s v="Krippner Homes LLC(KMM)"/>
    <s v="7417 NW 1st Pl"/>
    <s v="Vancouver"/>
    <s v="WA"/>
    <s v="720"/>
    <x v="1"/>
    <x v="1"/>
    <x v="3"/>
    <m/>
    <x v="0"/>
    <n v="572.27"/>
    <n v="25"/>
    <n v="1"/>
    <x v="0"/>
    <x v="0"/>
    <x v="6"/>
  </r>
  <r>
    <s v="3421722"/>
    <x v="1"/>
    <s v="Krippner Homes LLC(KMM)"/>
    <s v="7419 NW 1st Pl"/>
    <s v="Vancouver"/>
    <s v="WA"/>
    <s v="720"/>
    <x v="1"/>
    <x v="1"/>
    <x v="3"/>
    <m/>
    <x v="0"/>
    <n v="572.01"/>
    <n v="23"/>
    <n v="1"/>
    <x v="0"/>
    <x v="0"/>
    <x v="6"/>
  </r>
  <r>
    <s v="3421730"/>
    <x v="1"/>
    <s v="Orlovskiy, Viktor M(LRR)"/>
    <s v="3556 U St"/>
    <s v="Washougal"/>
    <s v="WA"/>
    <s v="720"/>
    <x v="1"/>
    <x v="1"/>
    <x v="3"/>
    <m/>
    <x v="0"/>
    <n v="571.38"/>
    <n v="18"/>
    <n v="1"/>
    <x v="0"/>
    <x v="0"/>
    <x v="4"/>
  </r>
  <r>
    <s v="3421734"/>
    <x v="1"/>
    <s v="Orlovskiy, Svetlana I(LRR)"/>
    <s v="3566 U St"/>
    <s v="Washougal"/>
    <s v="WA"/>
    <s v="720"/>
    <x v="1"/>
    <x v="1"/>
    <x v="3"/>
    <m/>
    <x v="0"/>
    <n v="647.70000000000005"/>
    <n v="107"/>
    <n v="1"/>
    <x v="0"/>
    <x v="0"/>
    <x v="4"/>
  </r>
  <r>
    <s v="3421757"/>
    <x v="1"/>
    <s v="Pahlisch Homes Inc(LRR)"/>
    <s v="2023 NW Klickitat St"/>
    <s v="Camas"/>
    <s v="WA"/>
    <s v="720"/>
    <x v="1"/>
    <x v="1"/>
    <x v="3"/>
    <m/>
    <x v="0"/>
    <n v="572.9"/>
    <n v="30"/>
    <n v="1"/>
    <x v="0"/>
    <x v="0"/>
    <x v="6"/>
  </r>
  <r>
    <s v="3421823"/>
    <x v="1"/>
    <s v="Evergreen Homes NW LLC(KMM)"/>
    <s v="4015 NE Everett Ct"/>
    <s v="Camas"/>
    <s v="WA"/>
    <s v="720"/>
    <x v="1"/>
    <x v="1"/>
    <x v="3"/>
    <m/>
    <x v="0"/>
    <n v="572.4"/>
    <n v="26"/>
    <n v="1"/>
    <x v="0"/>
    <x v="0"/>
    <x v="6"/>
  </r>
  <r>
    <s v="3421825"/>
    <x v="1"/>
    <s v="Evergreen Homes NW LLC(KMM)"/>
    <s v="4003 NE Everett Ct"/>
    <s v="Camas"/>
    <s v="WA"/>
    <s v="720"/>
    <x v="1"/>
    <x v="1"/>
    <x v="3"/>
    <m/>
    <x v="0"/>
    <n v="572.65"/>
    <n v="28"/>
    <n v="1"/>
    <x v="0"/>
    <x v="0"/>
    <x v="6"/>
  </r>
  <r>
    <s v="3421876"/>
    <x v="1"/>
    <s v="Revin Construction Inc(LRR)"/>
    <s v="4428 NE 12th Ave"/>
    <s v="Vancouver"/>
    <s v="WA"/>
    <s v="720"/>
    <x v="1"/>
    <x v="1"/>
    <x v="3"/>
    <m/>
    <x v="0"/>
    <n v="572.9"/>
    <n v="30"/>
    <n v="1"/>
    <x v="0"/>
    <x v="0"/>
    <x v="6"/>
  </r>
  <r>
    <s v="3421978"/>
    <x v="1"/>
    <s v="Jeffries, Bonnie R(LRR)"/>
    <s v="3406 NW 108th St"/>
    <s v="Vancouver"/>
    <s v="WA"/>
    <s v="720"/>
    <x v="1"/>
    <x v="1"/>
    <x v="3"/>
    <m/>
    <x v="0"/>
    <n v="572.4"/>
    <n v="26"/>
    <n v="1"/>
    <x v="0"/>
    <x v="0"/>
    <x v="6"/>
  </r>
  <r>
    <s v="3421979"/>
    <x v="1"/>
    <s v="Jeffries, Bonnie R(LRR)"/>
    <s v="3402 NW 108th St"/>
    <s v="Vancouver"/>
    <s v="WA"/>
    <s v="720"/>
    <x v="1"/>
    <x v="1"/>
    <x v="3"/>
    <m/>
    <x v="0"/>
    <n v="572.54"/>
    <n v="26"/>
    <n v="1"/>
    <x v="0"/>
    <x v="0"/>
    <x v="6"/>
  </r>
  <r>
    <s v="3421980"/>
    <x v="1"/>
    <s v="Pacific Lifestyle Homes(LRR)"/>
    <s v="5504 NW 141 Cir"/>
    <s v="Vancouver"/>
    <s v="WA"/>
    <s v="720"/>
    <x v="1"/>
    <x v="1"/>
    <x v="3"/>
    <m/>
    <x v="0"/>
    <n v="572.66"/>
    <n v="27"/>
    <n v="1"/>
    <x v="0"/>
    <x v="0"/>
    <x v="6"/>
  </r>
  <r>
    <s v="3421994"/>
    <x v="1"/>
    <s v="Gilliland, Scott W(KMM)"/>
    <s v="3510 SW 14th Ct"/>
    <s v="Battle Ground"/>
    <s v="WA"/>
    <s v="720"/>
    <x v="1"/>
    <x v="1"/>
    <x v="3"/>
    <m/>
    <x v="0"/>
    <n v="580.5"/>
    <n v="46"/>
    <n v="1"/>
    <x v="0"/>
    <x v="0"/>
    <x v="4"/>
  </r>
  <r>
    <s v="3422017"/>
    <x v="1"/>
    <s v="M H Zoller LLC(VJS)"/>
    <s v="1925 SE 113th Ct"/>
    <s v="Vancouver"/>
    <s v="WA"/>
    <s v="720"/>
    <x v="1"/>
    <x v="1"/>
    <x v="3"/>
    <m/>
    <x v="0"/>
    <n v="600.63"/>
    <n v="35"/>
    <n v="1"/>
    <x v="0"/>
    <x v="0"/>
    <x v="6"/>
  </r>
  <r>
    <s v="3422018"/>
    <x v="1"/>
    <s v="M H Zoller LLC(VJS)"/>
    <s v="1923 SE 113th Ct"/>
    <s v="Vancouver"/>
    <s v="WA"/>
    <s v="720"/>
    <x v="1"/>
    <x v="1"/>
    <x v="3"/>
    <m/>
    <x v="0"/>
    <n v="572.15"/>
    <n v="23"/>
    <n v="1"/>
    <x v="0"/>
    <x v="0"/>
    <x v="6"/>
  </r>
  <r>
    <s v="3422049"/>
    <x v="1"/>
    <s v="Kingston Homes LLC(LRR)"/>
    <s v="10519 NE 156th Ave"/>
    <s v="Vancouver"/>
    <s v="WA"/>
    <s v="720"/>
    <x v="1"/>
    <x v="1"/>
    <x v="3"/>
    <m/>
    <x v="0"/>
    <n v="573.29"/>
    <n v="32"/>
    <n v="1"/>
    <x v="0"/>
    <x v="0"/>
    <x v="6"/>
  </r>
  <r>
    <s v="3422064"/>
    <x v="1"/>
    <s v="Manor Homes Washington Inc(KMM)"/>
    <s v="915 NW 24th Ave"/>
    <s v="Camas"/>
    <s v="WA"/>
    <s v="720"/>
    <x v="1"/>
    <x v="1"/>
    <x v="3"/>
    <m/>
    <x v="0"/>
    <n v="574.69000000000005"/>
    <n v="43"/>
    <n v="1"/>
    <x v="0"/>
    <x v="0"/>
    <x v="6"/>
  </r>
  <r>
    <s v="3422070"/>
    <x v="1"/>
    <s v="Cascade West Development(LRR)"/>
    <s v="18109 NE 84th Cir"/>
    <s v="Vancouver"/>
    <s v="WA"/>
    <s v="720"/>
    <x v="1"/>
    <x v="1"/>
    <x v="0"/>
    <m/>
    <x v="0"/>
    <n v="580.46"/>
    <n v="46"/>
    <n v="1"/>
    <x v="0"/>
    <x v="0"/>
    <x v="6"/>
  </r>
  <r>
    <s v="3422276"/>
    <x v="1"/>
    <s v="Krippner Homes LLC(KMM)"/>
    <s v="13807 NE 33rd Cir"/>
    <s v="Vancouver"/>
    <s v="WA"/>
    <s v="720"/>
    <x v="1"/>
    <x v="1"/>
    <x v="3"/>
    <m/>
    <x v="0"/>
    <n v="572.79"/>
    <n v="28"/>
    <n v="1"/>
    <x v="0"/>
    <x v="0"/>
    <x v="6"/>
  </r>
  <r>
    <s v="3422356"/>
    <x v="1"/>
    <s v="Lennar Northwest Inc(LRR)"/>
    <s v="2304 NE Verbena Ln"/>
    <s v="Camas"/>
    <s v="WA"/>
    <s v="720"/>
    <x v="1"/>
    <x v="1"/>
    <x v="3"/>
    <m/>
    <x v="0"/>
    <n v="572.41"/>
    <n v="25"/>
    <n v="1"/>
    <x v="0"/>
    <x v="0"/>
    <x v="6"/>
  </r>
  <r>
    <s v="3422357"/>
    <x v="1"/>
    <s v="Lennar Northwest Inc(LRR)"/>
    <s v="2236 NE Verbena Ln"/>
    <s v="Camas"/>
    <s v="WA"/>
    <s v="720"/>
    <x v="1"/>
    <x v="1"/>
    <x v="3"/>
    <m/>
    <x v="0"/>
    <n v="572.15"/>
    <n v="23"/>
    <n v="1"/>
    <x v="0"/>
    <x v="0"/>
    <x v="6"/>
  </r>
  <r>
    <s v="3422358"/>
    <x v="1"/>
    <s v="Lennar Northwest Inc(LRR)"/>
    <s v="2228 NE Verbena Ln"/>
    <s v="Camas"/>
    <s v="WA"/>
    <s v="720"/>
    <x v="1"/>
    <x v="1"/>
    <x v="3"/>
    <m/>
    <x v="0"/>
    <n v="702.39"/>
    <n v="24"/>
    <n v="1"/>
    <x v="0"/>
    <x v="0"/>
    <x v="6"/>
  </r>
  <r>
    <s v="3422359"/>
    <x v="1"/>
    <s v="Hendrickson, Scott(KMM)"/>
    <s v="2008 NW 16th Cir"/>
    <s v="Battle Ground"/>
    <s v="WA"/>
    <s v="720"/>
    <x v="1"/>
    <x v="1"/>
    <x v="3"/>
    <m/>
    <x v="0"/>
    <n v="573.54999999999995"/>
    <n v="34"/>
    <n v="1"/>
    <x v="0"/>
    <x v="0"/>
    <x v="4"/>
  </r>
  <r>
    <s v="3422366"/>
    <x v="1"/>
    <s v="Helmes Inc(KMM)"/>
    <s v="16606 NE 27th Ave"/>
    <s v="Ridgefield"/>
    <s v="WA"/>
    <s v="720"/>
    <x v="1"/>
    <x v="1"/>
    <x v="3"/>
    <m/>
    <x v="0"/>
    <n v="572.27"/>
    <n v="24"/>
    <n v="1"/>
    <x v="0"/>
    <x v="0"/>
    <x v="6"/>
  </r>
  <r>
    <s v="3422377"/>
    <x v="1"/>
    <s v="Sun Country Homes(KMM)"/>
    <s v="3135 NE 120th Ct"/>
    <s v="Vancouver"/>
    <s v="WA"/>
    <s v="720"/>
    <x v="1"/>
    <x v="1"/>
    <x v="3"/>
    <m/>
    <x v="0"/>
    <n v="573.29"/>
    <n v="32"/>
    <n v="1"/>
    <x v="0"/>
    <x v="0"/>
    <x v="6"/>
  </r>
  <r>
    <s v="3422378"/>
    <x v="1"/>
    <s v="Sun Country Homes(KMM)"/>
    <s v="3116 NE 120th Ct"/>
    <s v="Vancouver"/>
    <s v="WA"/>
    <s v="720"/>
    <x v="1"/>
    <x v="1"/>
    <x v="3"/>
    <m/>
    <x v="0"/>
    <n v="572.27"/>
    <n v="24"/>
    <n v="1"/>
    <x v="0"/>
    <x v="0"/>
    <x v="6"/>
  </r>
  <r>
    <s v="3422416"/>
    <x v="1"/>
    <s v="Lennar Northwest Inc(LRR)"/>
    <s v="3612 P St"/>
    <s v="Washougal"/>
    <s v="WA"/>
    <s v="720"/>
    <x v="1"/>
    <x v="1"/>
    <x v="3"/>
    <m/>
    <x v="0"/>
    <n v="571.9"/>
    <n v="21"/>
    <n v="1"/>
    <x v="0"/>
    <x v="0"/>
    <x v="6"/>
  </r>
  <r>
    <s v="3422506"/>
    <x v="1"/>
    <s v="Urban NW Custom Homes Inc(CAG)"/>
    <s v="11212 NE 44th Ct"/>
    <s v="Vancouver"/>
    <s v="WA"/>
    <s v="720"/>
    <x v="1"/>
    <x v="1"/>
    <x v="3"/>
    <m/>
    <x v="0"/>
    <n v="572.41"/>
    <n v="25"/>
    <n v="1"/>
    <x v="0"/>
    <x v="0"/>
    <x v="6"/>
  </r>
  <r>
    <s v="3422508"/>
    <x v="1"/>
    <s v="Urban NW Custom Homes Inc(CAG)"/>
    <s v="11210 NE 44th Ct"/>
    <s v="Vancouver"/>
    <s v="WA"/>
    <s v="720"/>
    <x v="1"/>
    <x v="1"/>
    <x v="3"/>
    <m/>
    <x v="0"/>
    <n v="572.02"/>
    <n v="22"/>
    <n v="1"/>
    <x v="0"/>
    <x v="0"/>
    <x v="6"/>
  </r>
  <r>
    <s v="3422565"/>
    <x v="1"/>
    <s v="Palladian Group LLC(LRR)"/>
    <s v="1205 I St"/>
    <s v="Washougal"/>
    <s v="WA"/>
    <s v="720"/>
    <x v="1"/>
    <x v="1"/>
    <x v="3"/>
    <m/>
    <x v="0"/>
    <n v="572.79"/>
    <n v="28"/>
    <n v="1"/>
    <x v="0"/>
    <x v="0"/>
    <x v="6"/>
  </r>
  <r>
    <s v="3422566"/>
    <x v="1"/>
    <s v="Palladian Group LLC(LRR)"/>
    <s v="1215 I St"/>
    <s v="Washougal"/>
    <s v="WA"/>
    <s v="720"/>
    <x v="1"/>
    <x v="1"/>
    <x v="3"/>
    <m/>
    <x v="0"/>
    <n v="572.66"/>
    <n v="27"/>
    <n v="1"/>
    <x v="0"/>
    <x v="0"/>
    <x v="6"/>
  </r>
  <r>
    <s v="3422680"/>
    <x v="1"/>
    <s v="Kiselev, Pavel I(VJS)"/>
    <s v="3507 SW 11th Ct"/>
    <s v="Battle Ground"/>
    <s v="WA"/>
    <s v="720"/>
    <x v="1"/>
    <x v="1"/>
    <x v="0"/>
    <m/>
    <x v="0"/>
    <n v="817.2"/>
    <n v="172"/>
    <n v="1"/>
    <x v="0"/>
    <x v="0"/>
    <x v="4"/>
  </r>
  <r>
    <s v="3422693"/>
    <x v="1"/>
    <s v="Lennar Northwest Inc(KMM)"/>
    <s v="10214 NE 130th Ave"/>
    <s v="Vancouver"/>
    <s v="WA"/>
    <s v="720"/>
    <x v="1"/>
    <x v="1"/>
    <x v="3"/>
    <m/>
    <x v="0"/>
    <n v="572.27"/>
    <n v="24"/>
    <n v="1"/>
    <x v="0"/>
    <x v="0"/>
    <x v="6"/>
  </r>
  <r>
    <s v="3422694"/>
    <x v="1"/>
    <s v="Lennar Northwest Inc(KMM)"/>
    <s v="10210 NE 130th Ave"/>
    <s v="Vancouver"/>
    <s v="WA"/>
    <s v="720"/>
    <x v="1"/>
    <x v="1"/>
    <x v="3"/>
    <m/>
    <x v="0"/>
    <n v="572.15"/>
    <n v="23"/>
    <n v="1"/>
    <x v="0"/>
    <x v="0"/>
    <x v="6"/>
  </r>
  <r>
    <s v="3422700"/>
    <x v="1"/>
    <s v="Conex Materials Inc(CAG)"/>
    <s v="20100 SE 46th St"/>
    <s v="Camas"/>
    <s v="WA"/>
    <s v="720"/>
    <x v="1"/>
    <x v="1"/>
    <x v="3"/>
    <m/>
    <x v="0"/>
    <n v="573.41999999999996"/>
    <n v="33"/>
    <n v="1"/>
    <x v="0"/>
    <x v="0"/>
    <x v="6"/>
  </r>
  <r>
    <s v="3422882"/>
    <x v="1"/>
    <s v="Manor Homes Washington Inc(LRR)"/>
    <s v="8304 NE 37th Ave"/>
    <s v="Vancouver"/>
    <s v="WA"/>
    <s v="720"/>
    <x v="1"/>
    <x v="1"/>
    <x v="3"/>
    <m/>
    <x v="0"/>
    <n v="571.77"/>
    <n v="20"/>
    <n v="1"/>
    <x v="0"/>
    <x v="0"/>
    <x v="6"/>
  </r>
  <r>
    <s v="3422890"/>
    <x v="1"/>
    <s v="Helmes Inc(LRR)"/>
    <s v="727 SW 3rd Ave"/>
    <s v="Battle Ground"/>
    <s v="WA"/>
    <s v="720"/>
    <x v="1"/>
    <x v="1"/>
    <x v="3"/>
    <m/>
    <x v="0"/>
    <n v="572.54"/>
    <n v="26"/>
    <n v="1"/>
    <x v="0"/>
    <x v="0"/>
    <x v="6"/>
  </r>
  <r>
    <s v="3422928"/>
    <x v="1"/>
    <s v="Universal Construction Inc(LRR)"/>
    <s v="2605 NW 146th St"/>
    <s v="Vancouver"/>
    <s v="WA"/>
    <s v="720"/>
    <x v="1"/>
    <x v="1"/>
    <x v="3"/>
    <m/>
    <x v="0"/>
    <n v="571.9"/>
    <n v="21"/>
    <n v="1"/>
    <x v="0"/>
    <x v="0"/>
    <x v="6"/>
  </r>
  <r>
    <s v="3422929"/>
    <x v="1"/>
    <s v="Universal Construction Inc(LRR)"/>
    <s v="2602 NW 146th St"/>
    <s v="Vancouver"/>
    <s v="WA"/>
    <s v="720"/>
    <x v="1"/>
    <x v="1"/>
    <x v="3"/>
    <m/>
    <x v="0"/>
    <n v="573.41999999999996"/>
    <n v="33"/>
    <n v="1"/>
    <x v="0"/>
    <x v="0"/>
    <x v="6"/>
  </r>
  <r>
    <s v="3422930"/>
    <x v="1"/>
    <s v="Universal Construction Inc(LRR)"/>
    <s v="2621 NW 147th Way"/>
    <s v="Vancouver"/>
    <s v="WA"/>
    <s v="720"/>
    <x v="1"/>
    <x v="1"/>
    <x v="3"/>
    <m/>
    <x v="0"/>
    <n v="572.15"/>
    <n v="23"/>
    <n v="1"/>
    <x v="0"/>
    <x v="0"/>
    <x v="6"/>
  </r>
  <r>
    <s v="3422935"/>
    <x v="1"/>
    <s v="Kingston Homes LLC(LRR)"/>
    <s v="12310 NW 48th Ct"/>
    <s v="Vancouver"/>
    <s v="WA"/>
    <s v="720"/>
    <x v="1"/>
    <x v="1"/>
    <x v="3"/>
    <m/>
    <x v="0"/>
    <n v="573.16999999999996"/>
    <n v="31"/>
    <n v="1"/>
    <x v="0"/>
    <x v="0"/>
    <x v="6"/>
  </r>
  <r>
    <s v="3422968"/>
    <x v="1"/>
    <s v="Shelter Solutions LLC(KMM)"/>
    <s v="2616 NE 144th Ct"/>
    <s v="Vancouver"/>
    <s v="WA"/>
    <s v="720"/>
    <x v="1"/>
    <x v="1"/>
    <x v="3"/>
    <m/>
    <x v="0"/>
    <n v="670.88"/>
    <n v="32"/>
    <n v="1"/>
    <x v="0"/>
    <x v="0"/>
    <x v="6"/>
  </r>
  <r>
    <s v="3422969"/>
    <x v="1"/>
    <s v="Pacific Lifestyle Homes(C5C)"/>
    <s v="5509 NW 142nd St"/>
    <s v="Vancouver"/>
    <s v="WA"/>
    <s v="720"/>
    <x v="1"/>
    <x v="1"/>
    <x v="3"/>
    <m/>
    <x v="0"/>
    <n v="572.66"/>
    <n v="27"/>
    <n v="1"/>
    <x v="0"/>
    <x v="0"/>
    <x v="6"/>
  </r>
  <r>
    <s v="3423212"/>
    <x v="1"/>
    <s v="M2 &amp; Co(KMM)"/>
    <s v="3119 NE 171st St"/>
    <s v="Ridgefield"/>
    <s v="WA"/>
    <s v="720"/>
    <x v="1"/>
    <x v="1"/>
    <x v="3"/>
    <m/>
    <x v="0"/>
    <n v="571.1"/>
    <n v="18"/>
    <n v="1"/>
    <x v="0"/>
    <x v="0"/>
    <x v="6"/>
  </r>
  <r>
    <s v="3423219"/>
    <x v="1"/>
    <s v="Manor Homes Washington Inc(KMM)"/>
    <s v="13006 NE 26th St"/>
    <s v="Vancouver"/>
    <s v="WA"/>
    <s v="720"/>
    <x v="1"/>
    <x v="1"/>
    <x v="3"/>
    <m/>
    <x v="0"/>
    <n v="577.30999999999995"/>
    <n v="67"/>
    <n v="1"/>
    <x v="0"/>
    <x v="0"/>
    <x v="6"/>
  </r>
  <r>
    <s v="3423281"/>
    <x v="1"/>
    <s v="Helmes Inc(LRR)"/>
    <s v="721 SW 3rd Ave"/>
    <s v="Battle Ground"/>
    <s v="WA"/>
    <s v="720"/>
    <x v="1"/>
    <x v="1"/>
    <x v="3"/>
    <m/>
    <x v="0"/>
    <n v="572.02"/>
    <n v="22"/>
    <n v="1"/>
    <x v="0"/>
    <x v="0"/>
    <x v="6"/>
  </r>
  <r>
    <s v="3423328"/>
    <x v="1"/>
    <s v="Hendrickson, Scott(KMM)"/>
    <s v="2101 NW 16th Cir"/>
    <s v="Battle Ground"/>
    <s v="WA"/>
    <s v="720"/>
    <x v="1"/>
    <x v="1"/>
    <x v="3"/>
    <m/>
    <x v="0"/>
    <n v="572.75"/>
    <n v="31"/>
    <n v="1"/>
    <x v="0"/>
    <x v="0"/>
    <x v="4"/>
  </r>
  <r>
    <s v="3423337"/>
    <x v="1"/>
    <s v="Holt Homes(LRR)"/>
    <s v="1803 S Sevier Rd"/>
    <s v="Ridgefield"/>
    <s v="WA"/>
    <s v="720"/>
    <x v="1"/>
    <x v="1"/>
    <x v="3"/>
    <m/>
    <x v="0"/>
    <n v="572.24"/>
    <n v="27"/>
    <n v="1"/>
    <x v="0"/>
    <x v="0"/>
    <x v="6"/>
  </r>
  <r>
    <s v="3423429"/>
    <x v="1"/>
    <s v="Dewitz Construction LLC(KMM)"/>
    <s v="17502 NE 25th Ave"/>
    <s v="Ridgefield"/>
    <s v="WA"/>
    <s v="720"/>
    <x v="1"/>
    <x v="1"/>
    <x v="3"/>
    <m/>
    <x v="0"/>
    <n v="576.65"/>
    <n v="32"/>
    <n v="1"/>
    <x v="0"/>
    <x v="0"/>
    <x v="6"/>
  </r>
  <r>
    <s v="3423432"/>
    <x v="1"/>
    <s v="Dewitz Construction LLC(KMM)"/>
    <s v="17506 NE 25th Ave"/>
    <s v="Ridgefield"/>
    <s v="WA"/>
    <s v="720"/>
    <x v="1"/>
    <x v="1"/>
    <x v="3"/>
    <m/>
    <x v="0"/>
    <n v="576.65"/>
    <n v="32"/>
    <n v="1"/>
    <x v="0"/>
    <x v="0"/>
    <x v="6"/>
  </r>
  <r>
    <s v="3423442"/>
    <x v="1"/>
    <s v="Cascade West Development(KMM)"/>
    <s v="1125 N 9th Way"/>
    <s v="Ridgefield"/>
    <s v="WA"/>
    <s v="720"/>
    <x v="1"/>
    <x v="1"/>
    <x v="3"/>
    <m/>
    <x v="0"/>
    <n v="573.16999999999996"/>
    <n v="31"/>
    <n v="1"/>
    <x v="0"/>
    <x v="0"/>
    <x v="6"/>
  </r>
  <r>
    <s v="3423446"/>
    <x v="1"/>
    <s v="Cascade West Development(KMM)"/>
    <s v="1209 N 9th Way"/>
    <s v="Ridgefield"/>
    <s v="WA"/>
    <s v="720"/>
    <x v="1"/>
    <x v="1"/>
    <x v="3"/>
    <m/>
    <x v="0"/>
    <n v="598.05999999999995"/>
    <n v="17"/>
    <n v="1"/>
    <x v="0"/>
    <x v="0"/>
    <x v="6"/>
  </r>
  <r>
    <s v="3423454"/>
    <x v="1"/>
    <s v="Cascade West Development(KMM)"/>
    <s v="796 W Alder Ct"/>
    <s v="Washougal"/>
    <s v="WA"/>
    <s v="720"/>
    <x v="1"/>
    <x v="1"/>
    <x v="3"/>
    <m/>
    <x v="0"/>
    <n v="581.29999999999995"/>
    <n v="78"/>
    <n v="1"/>
    <x v="0"/>
    <x v="0"/>
    <x v="6"/>
  </r>
  <r>
    <s v="3423458"/>
    <x v="1"/>
    <s v="Everest Construction Inc(KMM)"/>
    <s v="10507 NW 32nd Dr"/>
    <s v="Vancouver"/>
    <s v="WA"/>
    <s v="720"/>
    <x v="1"/>
    <x v="1"/>
    <x v="3"/>
    <m/>
    <x v="0"/>
    <n v="572.15"/>
    <n v="23"/>
    <n v="1"/>
    <x v="0"/>
    <x v="0"/>
    <x v="6"/>
  </r>
  <r>
    <s v="3423473"/>
    <x v="1"/>
    <s v="Helmes Inc(WEB)"/>
    <s v="724 SW 4th Ave"/>
    <s v="Battle Ground"/>
    <s v="WA"/>
    <s v="720"/>
    <x v="1"/>
    <x v="1"/>
    <x v="3"/>
    <m/>
    <x v="0"/>
    <n v="571.63"/>
    <n v="22"/>
    <n v="1"/>
    <x v="0"/>
    <x v="0"/>
    <x v="6"/>
  </r>
  <r>
    <s v="3423477"/>
    <x v="1"/>
    <s v="Manor Homes Washington Inc(LRR)"/>
    <s v="12212 NE 102nd St"/>
    <s v="Vancouver"/>
    <s v="WA"/>
    <s v="720"/>
    <x v="1"/>
    <x v="1"/>
    <x v="3"/>
    <m/>
    <x v="0"/>
    <n v="571.9"/>
    <n v="21"/>
    <n v="1"/>
    <x v="0"/>
    <x v="0"/>
    <x v="6"/>
  </r>
  <r>
    <s v="3423478"/>
    <x v="1"/>
    <s v="Manor Homes Washington Inc(LRR)"/>
    <s v="12213 NE 102nd St"/>
    <s v="Vancouver"/>
    <s v="WA"/>
    <s v="720"/>
    <x v="1"/>
    <x v="1"/>
    <x v="3"/>
    <m/>
    <x v="0"/>
    <n v="572.02"/>
    <n v="22"/>
    <n v="1"/>
    <x v="0"/>
    <x v="0"/>
    <x v="6"/>
  </r>
  <r>
    <s v="3423479"/>
    <x v="1"/>
    <s v="Manor Homes Washington Inc(LRR)"/>
    <s v="12301 NE 102nd St"/>
    <s v="Vancouver"/>
    <s v="WA"/>
    <s v="720"/>
    <x v="1"/>
    <x v="1"/>
    <x v="3"/>
    <m/>
    <x v="0"/>
    <n v="571.52"/>
    <n v="18"/>
    <n v="1"/>
    <x v="0"/>
    <x v="0"/>
    <x v="6"/>
  </r>
  <r>
    <s v="3423480"/>
    <x v="1"/>
    <s v="Manor Homes Washington Inc(LRR)"/>
    <s v="12300 NE 102nd St"/>
    <s v="Vancouver"/>
    <s v="WA"/>
    <s v="720"/>
    <x v="1"/>
    <x v="1"/>
    <x v="3"/>
    <m/>
    <x v="0"/>
    <n v="571.78"/>
    <n v="20"/>
    <n v="1"/>
    <x v="0"/>
    <x v="0"/>
    <x v="6"/>
  </r>
  <r>
    <s v="3423495"/>
    <x v="1"/>
    <s v="Aho Construction(LRR)"/>
    <s v="12401 NE 112th St"/>
    <s v="Vancouver"/>
    <s v="WA"/>
    <s v="720"/>
    <x v="1"/>
    <x v="1"/>
    <x v="3"/>
    <m/>
    <x v="0"/>
    <n v="573.29999999999995"/>
    <n v="32"/>
    <n v="1"/>
    <x v="0"/>
    <x v="0"/>
    <x v="6"/>
  </r>
  <r>
    <s v="3423543"/>
    <x v="1"/>
    <s v="Kingston Homes LLC(CAG)"/>
    <s v="10408 NE 153rd Ave"/>
    <s v="Vancouver"/>
    <s v="WA"/>
    <s v="720"/>
    <x v="1"/>
    <x v="1"/>
    <x v="3"/>
    <m/>
    <x v="0"/>
    <n v="572.66"/>
    <n v="27"/>
    <n v="1"/>
    <x v="0"/>
    <x v="0"/>
    <x v="6"/>
  </r>
  <r>
    <s v="3423574"/>
    <x v="1"/>
    <s v="Summerplace Homes(KMM)"/>
    <s v="313 NW 24th Way"/>
    <s v="Battle Ground"/>
    <s v="WA"/>
    <s v="720"/>
    <x v="1"/>
    <x v="1"/>
    <x v="3"/>
    <m/>
    <x v="0"/>
    <n v="571.64"/>
    <n v="19"/>
    <n v="1"/>
    <x v="0"/>
    <x v="0"/>
    <x v="6"/>
  </r>
  <r>
    <s v="3423576"/>
    <x v="1"/>
    <s v="Summerplace Homes(KMM)"/>
    <s v="206 NW 24th St"/>
    <s v="Battle Ground"/>
    <s v="WA"/>
    <s v="720"/>
    <x v="1"/>
    <x v="1"/>
    <x v="3"/>
    <m/>
    <x v="0"/>
    <n v="577.11"/>
    <n v="62"/>
    <n v="1"/>
    <x v="0"/>
    <x v="0"/>
    <x v="6"/>
  </r>
  <r>
    <s v="3423582"/>
    <x v="1"/>
    <s v="Tuscany Homes LLC(KMM)"/>
    <s v="4614 NE 93rd St"/>
    <s v="Vancouver"/>
    <s v="WA"/>
    <s v="720"/>
    <x v="1"/>
    <x v="1"/>
    <x v="3"/>
    <m/>
    <x v="0"/>
    <n v="571.91"/>
    <n v="21"/>
    <n v="1"/>
    <x v="0"/>
    <x v="0"/>
    <x v="6"/>
  </r>
  <r>
    <s v="3423675"/>
    <x v="1"/>
    <s v="Alexander-Miller, Tamra L(LRR)"/>
    <s v="1203 S Great Blue Rd"/>
    <s v="Ridgefield"/>
    <s v="WA"/>
    <s v="720"/>
    <x v="1"/>
    <x v="1"/>
    <x v="3"/>
    <m/>
    <x v="0"/>
    <n v="573.04"/>
    <n v="30"/>
    <n v="1"/>
    <x v="0"/>
    <x v="0"/>
    <x v="4"/>
  </r>
  <r>
    <s v="3423816"/>
    <x v="1"/>
    <s v="Cascade West Development(LRR)"/>
    <s v="2115 NW Klickitat St"/>
    <s v="Camas"/>
    <s v="WA"/>
    <s v="720"/>
    <x v="1"/>
    <x v="1"/>
    <x v="3"/>
    <m/>
    <x v="0"/>
    <n v="572.65"/>
    <n v="28"/>
    <n v="1"/>
    <x v="0"/>
    <x v="0"/>
    <x v="6"/>
  </r>
  <r>
    <s v="3423896"/>
    <x v="1"/>
    <s v="Manor Homes Washington Inc(C5C)"/>
    <s v="11206 NE 127th Ave"/>
    <s v="Vancouver"/>
    <s v="WA"/>
    <s v="720"/>
    <x v="1"/>
    <x v="1"/>
    <x v="3"/>
    <m/>
    <x v="0"/>
    <n v="577.97"/>
    <n v="70"/>
    <n v="1"/>
    <x v="0"/>
    <x v="0"/>
    <x v="6"/>
  </r>
  <r>
    <s v="3423970"/>
    <x v="1"/>
    <s v="Jeffries, Bonnie R(KMM)"/>
    <s v="504 N Horns Corner Dr"/>
    <s v="Ridgefield"/>
    <s v="WA"/>
    <s v="720"/>
    <x v="1"/>
    <x v="1"/>
    <x v="3"/>
    <m/>
    <x v="0"/>
    <n v="571.77"/>
    <n v="21"/>
    <n v="1"/>
    <x v="0"/>
    <x v="0"/>
    <x v="6"/>
  </r>
  <r>
    <s v="3423971"/>
    <x v="1"/>
    <s v="Jeffries, Bonnie R(KMM)"/>
    <s v="618 N Horns Corner Dr"/>
    <s v="Ridgefield"/>
    <s v="WA"/>
    <s v="720"/>
    <x v="1"/>
    <x v="1"/>
    <x v="3"/>
    <m/>
    <x v="0"/>
    <n v="571.77"/>
    <n v="21"/>
    <n v="1"/>
    <x v="0"/>
    <x v="0"/>
    <x v="6"/>
  </r>
  <r>
    <s v="3423975"/>
    <x v="1"/>
    <s v="Bella Villa Homes Corporation(KMM)"/>
    <s v="13103 NE 46th Ave"/>
    <s v="Vancouver"/>
    <s v="WA"/>
    <s v="720"/>
    <x v="1"/>
    <x v="1"/>
    <x v="3"/>
    <m/>
    <x v="0"/>
    <n v="571.89"/>
    <n v="22"/>
    <n v="1"/>
    <x v="0"/>
    <x v="0"/>
    <x v="6"/>
  </r>
  <r>
    <s v="3424034"/>
    <x v="1"/>
    <s v="Manor Homes Washington Inc(KMM)"/>
    <s v="13112 NE 26th St"/>
    <s v="Vancouver"/>
    <s v="WA"/>
    <s v="720"/>
    <x v="1"/>
    <x v="1"/>
    <x v="3"/>
    <m/>
    <x v="0"/>
    <n v="575.19000000000005"/>
    <n v="48"/>
    <n v="1"/>
    <x v="0"/>
    <x v="0"/>
    <x v="6"/>
  </r>
  <r>
    <s v="3424038"/>
    <x v="1"/>
    <s v="Cascade West Development(KMM)"/>
    <s v="10402 NW 32nd Dr"/>
    <s v="Vancouver"/>
    <s v="WA"/>
    <s v="720"/>
    <x v="1"/>
    <x v="1"/>
    <x v="3"/>
    <m/>
    <x v="0"/>
    <n v="571.38"/>
    <n v="18"/>
    <n v="1"/>
    <x v="0"/>
    <x v="0"/>
    <x v="6"/>
  </r>
  <r>
    <s v="3424136"/>
    <x v="1"/>
    <s v="Aho Construction(LRR)"/>
    <s v="12400 NE 112th St"/>
    <s v="Vancouver"/>
    <s v="WA"/>
    <s v="720"/>
    <x v="1"/>
    <x v="1"/>
    <x v="3"/>
    <m/>
    <x v="0"/>
    <n v="573.29"/>
    <n v="33"/>
    <n v="1"/>
    <x v="0"/>
    <x v="0"/>
    <x v="6"/>
  </r>
  <r>
    <s v="3424149"/>
    <x v="1"/>
    <s v="Pacific Lifestyle Homes(LRR)"/>
    <s v="5500 NW 141st Cir"/>
    <s v="Vancouver"/>
    <s v="WA"/>
    <s v="720"/>
    <x v="1"/>
    <x v="1"/>
    <x v="3"/>
    <m/>
    <x v="0"/>
    <n v="2.92"/>
    <n v="23"/>
    <n v="1"/>
    <x v="1"/>
    <x v="0"/>
    <x v="6"/>
  </r>
  <r>
    <s v="3424184"/>
    <x v="1"/>
    <s v="Helmes Inc(LRR)"/>
    <s v="4113 NE 132nd Cir"/>
    <s v="Vancouver"/>
    <s v="WA"/>
    <s v="720"/>
    <x v="1"/>
    <x v="1"/>
    <x v="3"/>
    <m/>
    <x v="0"/>
    <n v="572.02"/>
    <n v="23"/>
    <n v="1"/>
    <x v="0"/>
    <x v="0"/>
    <x v="6"/>
  </r>
  <r>
    <s v="3424187"/>
    <x v="1"/>
    <s v="Helmes Inc(KMM)"/>
    <s v="4201 NE 132nd St"/>
    <s v="Vancouver"/>
    <s v="WA"/>
    <s v="720"/>
    <x v="1"/>
    <x v="1"/>
    <x v="3"/>
    <m/>
    <x v="0"/>
    <n v="571.78"/>
    <n v="20"/>
    <n v="1"/>
    <x v="0"/>
    <x v="0"/>
    <x v="6"/>
  </r>
  <r>
    <s v="3424242"/>
    <x v="1"/>
    <s v="Aho Construction(LRR)"/>
    <s v="6612 NE 56th Ave"/>
    <s v="Vancouver"/>
    <s v="WA"/>
    <s v="720"/>
    <x v="1"/>
    <x v="1"/>
    <x v="3"/>
    <m/>
    <x v="0"/>
    <n v="2.92"/>
    <n v="23"/>
    <n v="1"/>
    <x v="1"/>
    <x v="0"/>
    <x v="6"/>
  </r>
  <r>
    <s v="3424266"/>
    <x v="1"/>
    <s v="Westar Quality Homes Inc(KMM)"/>
    <s v="3530 NW 24th Cir"/>
    <s v="Camas"/>
    <s v="WA"/>
    <s v="720"/>
    <x v="1"/>
    <x v="1"/>
    <x v="3"/>
    <m/>
    <x v="0"/>
    <n v="1141.3699999999999"/>
    <n v="25"/>
    <n v="1"/>
    <x v="0"/>
    <x v="0"/>
    <x v="6"/>
  </r>
  <r>
    <s v="3424268"/>
    <x v="1"/>
    <s v="Jeffries, Bonnie R(MRE)"/>
    <s v="10706 NW 34th Ave"/>
    <s v="Vancouver"/>
    <s v="WA"/>
    <s v="720"/>
    <x v="1"/>
    <x v="1"/>
    <x v="3"/>
    <m/>
    <x v="0"/>
    <n v="571.78"/>
    <n v="20"/>
    <n v="1"/>
    <x v="0"/>
    <x v="0"/>
    <x v="6"/>
  </r>
  <r>
    <s v="3424269"/>
    <x v="1"/>
    <s v="Jeffries, Bonnie R(MRE)"/>
    <s v="3700 NW 107th St"/>
    <s v="Vancouver"/>
    <s v="WA"/>
    <s v="720"/>
    <x v="1"/>
    <x v="1"/>
    <x v="3"/>
    <m/>
    <x v="0"/>
    <n v="571.91"/>
    <n v="21"/>
    <n v="1"/>
    <x v="0"/>
    <x v="0"/>
    <x v="6"/>
  </r>
  <r>
    <s v="3424321"/>
    <x v="1"/>
    <s v="Manor Homes Washington Inc(LRR)"/>
    <s v="17407 NE 31st Ave"/>
    <s v="Ridgefield"/>
    <s v="WA"/>
    <s v="720"/>
    <x v="1"/>
    <x v="1"/>
    <x v="3"/>
    <m/>
    <x v="0"/>
    <n v="572.29999999999995"/>
    <n v="24"/>
    <n v="1"/>
    <x v="0"/>
    <x v="0"/>
    <x v="6"/>
  </r>
  <r>
    <s v="3424351"/>
    <x v="1"/>
    <s v="Pacific Lifestyle Homes(LRR)"/>
    <s v="5505 NW 141st Cir"/>
    <s v="Vancouver"/>
    <s v="WA"/>
    <s v="720"/>
    <x v="1"/>
    <x v="1"/>
    <x v="3"/>
    <m/>
    <x v="0"/>
    <n v="572.16"/>
    <n v="23"/>
    <n v="1"/>
    <x v="0"/>
    <x v="0"/>
    <x v="6"/>
  </r>
  <r>
    <s v="3424510"/>
    <x v="1"/>
    <s v="Pacific Lifestyle Homes(LRR)"/>
    <s v="12001 NE 45th Ave"/>
    <s v="Vancouver"/>
    <s v="WA"/>
    <s v="720"/>
    <x v="1"/>
    <x v="1"/>
    <x v="3"/>
    <m/>
    <x v="0"/>
    <n v="572.79999999999995"/>
    <n v="28"/>
    <n v="1"/>
    <x v="0"/>
    <x v="0"/>
    <x v="6"/>
  </r>
  <r>
    <s v="3424544"/>
    <x v="1"/>
    <s v="Krippner Homes LLC(KMM)"/>
    <s v="13811 NE 33rd Cir"/>
    <s v="Vancouver"/>
    <s v="WA"/>
    <s v="720"/>
    <x v="1"/>
    <x v="1"/>
    <x v="3"/>
    <m/>
    <x v="0"/>
    <n v="578.66999999999996"/>
    <n v="74"/>
    <n v="1"/>
    <x v="0"/>
    <x v="0"/>
    <x v="6"/>
  </r>
  <r>
    <s v="3424545"/>
    <x v="1"/>
    <s v="Krippner Homes LLC(KMM)"/>
    <s v="13815 NE 33rd Cir"/>
    <s v="Vancouver"/>
    <s v="WA"/>
    <s v="720"/>
    <x v="1"/>
    <x v="1"/>
    <x v="3"/>
    <m/>
    <x v="0"/>
    <n v="571.66"/>
    <n v="19"/>
    <n v="1"/>
    <x v="0"/>
    <x v="0"/>
    <x v="6"/>
  </r>
  <r>
    <s v="3424596"/>
    <x v="1"/>
    <s v="Law, Robert M(LRR)"/>
    <s v="14300 NE 95th Cir"/>
    <s v="Vancouver"/>
    <s v="WA"/>
    <s v="720"/>
    <x v="1"/>
    <x v="1"/>
    <x v="3"/>
    <m/>
    <x v="0"/>
    <n v="572.16"/>
    <n v="23"/>
    <n v="1"/>
    <x v="0"/>
    <x v="0"/>
    <x v="4"/>
  </r>
  <r>
    <s v="3424632"/>
    <x v="1"/>
    <s v="Cascade West Development(LRR)"/>
    <s v="1915 NW Larkspur St"/>
    <s v="Camas"/>
    <s v="WA"/>
    <s v="720"/>
    <x v="1"/>
    <x v="1"/>
    <x v="3"/>
    <m/>
    <x v="0"/>
    <n v="572.54999999999995"/>
    <n v="26"/>
    <n v="1"/>
    <x v="0"/>
    <x v="0"/>
    <x v="6"/>
  </r>
  <r>
    <s v="3424700"/>
    <x v="1"/>
    <s v="Lennar Northwest Inc(LRR)"/>
    <s v="3611 NE Wurdemann Pl"/>
    <s v="Camas"/>
    <s v="WA"/>
    <s v="720"/>
    <x v="1"/>
    <x v="1"/>
    <x v="3"/>
    <m/>
    <x v="0"/>
    <n v="572.03"/>
    <n v="22"/>
    <n v="1"/>
    <x v="0"/>
    <x v="0"/>
    <x v="6"/>
  </r>
  <r>
    <s v="3424702"/>
    <x v="1"/>
    <s v="Lennar Northwest Inc(LRR)"/>
    <s v="3619 NE Wurdemann Pl"/>
    <s v="Camas"/>
    <s v="WA"/>
    <s v="720"/>
    <x v="1"/>
    <x v="1"/>
    <x v="3"/>
    <m/>
    <x v="0"/>
    <n v="572.03"/>
    <n v="22"/>
    <n v="1"/>
    <x v="0"/>
    <x v="0"/>
    <x v="6"/>
  </r>
  <r>
    <s v="3424807"/>
    <x v="1"/>
    <s v="Lennar Northwest Inc(LRR)"/>
    <s v="3560 Q St"/>
    <s v="Washougal"/>
    <s v="WA"/>
    <s v="720"/>
    <x v="1"/>
    <x v="1"/>
    <x v="3"/>
    <m/>
    <x v="0"/>
    <n v="572.29"/>
    <n v="25"/>
    <n v="1"/>
    <x v="0"/>
    <x v="0"/>
    <x v="6"/>
  </r>
  <r>
    <s v="3424808"/>
    <x v="1"/>
    <s v="Lennar Northwest Inc(LRR)"/>
    <s v="3570 Q St"/>
    <s v="Washougal"/>
    <s v="WA"/>
    <s v="720"/>
    <x v="1"/>
    <x v="1"/>
    <x v="3"/>
    <m/>
    <x v="0"/>
    <n v="572.41999999999996"/>
    <n v="26"/>
    <n v="1"/>
    <x v="0"/>
    <x v="0"/>
    <x v="6"/>
  </r>
  <r>
    <s v="3424810"/>
    <x v="1"/>
    <s v="Lennar Northwest Inc(LRR)"/>
    <s v="14103 NE 101st St"/>
    <s v="Vancouver"/>
    <s v="WA"/>
    <s v="720"/>
    <x v="1"/>
    <x v="1"/>
    <x v="3"/>
    <m/>
    <x v="0"/>
    <n v="572.16"/>
    <n v="23"/>
    <n v="1"/>
    <x v="0"/>
    <x v="0"/>
    <x v="6"/>
  </r>
  <r>
    <s v="3424811"/>
    <x v="1"/>
    <s v="Lennar Northwest Inc(LRR)"/>
    <s v="14105 NE 101st St"/>
    <s v="Vancouver"/>
    <s v="WA"/>
    <s v="720"/>
    <x v="1"/>
    <x v="1"/>
    <x v="3"/>
    <m/>
    <x v="0"/>
    <n v="572.91999999999996"/>
    <n v="29"/>
    <n v="1"/>
    <x v="0"/>
    <x v="0"/>
    <x v="6"/>
  </r>
  <r>
    <s v="3424812"/>
    <x v="1"/>
    <s v="Lennar Northwest Inc(LRR)"/>
    <s v="14101 NE 101st St"/>
    <s v="Vancouver"/>
    <s v="WA"/>
    <s v="720"/>
    <x v="1"/>
    <x v="1"/>
    <x v="3"/>
    <m/>
    <x v="0"/>
    <n v="571.91"/>
    <n v="21"/>
    <n v="1"/>
    <x v="0"/>
    <x v="0"/>
    <x v="6"/>
  </r>
  <r>
    <s v="3424813"/>
    <x v="1"/>
    <s v="Lennar Northwest Inc(LRR)"/>
    <s v="14011 NE 101st St"/>
    <s v="Vancouver"/>
    <s v="WA"/>
    <s v="720"/>
    <x v="1"/>
    <x v="1"/>
    <x v="3"/>
    <m/>
    <x v="0"/>
    <n v="572.03"/>
    <n v="22"/>
    <n v="1"/>
    <x v="0"/>
    <x v="0"/>
    <x v="6"/>
  </r>
  <r>
    <s v="3424819"/>
    <x v="1"/>
    <s v="Sun Country Homes(KMM)"/>
    <s v="3117 NE 120th Ct"/>
    <s v="Vancouver"/>
    <s v="WA"/>
    <s v="720"/>
    <x v="1"/>
    <x v="1"/>
    <x v="3"/>
    <m/>
    <x v="0"/>
    <n v="573.42999999999995"/>
    <n v="33"/>
    <n v="1"/>
    <x v="0"/>
    <x v="0"/>
    <x v="6"/>
  </r>
  <r>
    <s v="3424831"/>
    <x v="1"/>
    <s v="Orlovskiy, Viktor M(KMM)"/>
    <s v="3596 U St"/>
    <s v="Washougal"/>
    <s v="WA"/>
    <s v="720"/>
    <x v="1"/>
    <x v="1"/>
    <x v="3"/>
    <m/>
    <x v="0"/>
    <n v="575.54999999999995"/>
    <n v="50"/>
    <n v="1"/>
    <x v="0"/>
    <x v="0"/>
    <x v="6"/>
  </r>
  <r>
    <s v="3424894"/>
    <x v="1"/>
    <s v="Cascade West Development(LRR)"/>
    <s v="6110 Klickitat Ct"/>
    <s v="Camas"/>
    <s v="WA"/>
    <s v="720"/>
    <x v="1"/>
    <x v="1"/>
    <x v="3"/>
    <m/>
    <x v="0"/>
    <n v="572.15"/>
    <n v="23"/>
    <n v="1"/>
    <x v="0"/>
    <x v="0"/>
    <x v="6"/>
  </r>
  <r>
    <s v="3424899"/>
    <x v="1"/>
    <s v="Cascade West Development(KMM)"/>
    <s v="810 N P St"/>
    <s v="Washougal"/>
    <s v="WA"/>
    <s v="720"/>
    <x v="1"/>
    <x v="1"/>
    <x v="3"/>
    <m/>
    <x v="0"/>
    <n v="572.26"/>
    <n v="24"/>
    <n v="1"/>
    <x v="0"/>
    <x v="0"/>
    <x v="6"/>
  </r>
  <r>
    <s v="3424964"/>
    <x v="1"/>
    <s v="Jeffries, Bonnie R(CAG)"/>
    <s v="110 NW 118th Cir"/>
    <s v="Vancouver"/>
    <s v="WA"/>
    <s v="720"/>
    <x v="1"/>
    <x v="1"/>
    <x v="3"/>
    <m/>
    <x v="0"/>
    <n v="571.9"/>
    <n v="21"/>
    <n v="1"/>
    <x v="0"/>
    <x v="0"/>
    <x v="6"/>
  </r>
  <r>
    <s v="3424968"/>
    <x v="1"/>
    <s v="Jeffries, Bonnie R(LRR)"/>
    <s v="12006 NW 17th Ave"/>
    <s v="Vancouver"/>
    <s v="WA"/>
    <s v="720"/>
    <x v="1"/>
    <x v="1"/>
    <x v="3"/>
    <m/>
    <x v="0"/>
    <n v="577.13"/>
    <n v="62"/>
    <n v="1"/>
    <x v="0"/>
    <x v="0"/>
    <x v="6"/>
  </r>
  <r>
    <s v="3424973"/>
    <x v="1"/>
    <s v="Lennar Northwest Inc(LRR)"/>
    <s v="3627 NE Wurdemann Pl"/>
    <s v="Camas"/>
    <s v="WA"/>
    <s v="720"/>
    <x v="1"/>
    <x v="1"/>
    <x v="3"/>
    <m/>
    <x v="0"/>
    <n v="571.9"/>
    <n v="21"/>
    <n v="1"/>
    <x v="0"/>
    <x v="0"/>
    <x v="6"/>
  </r>
  <r>
    <s v="3424977"/>
    <x v="1"/>
    <s v="Lennar Northwest Inc(LRR)"/>
    <s v="2316 NE 38th Ave"/>
    <s v="Camas"/>
    <s v="WA"/>
    <s v="720"/>
    <x v="1"/>
    <x v="1"/>
    <x v="3"/>
    <m/>
    <x v="0"/>
    <n v="572.54"/>
    <n v="26"/>
    <n v="1"/>
    <x v="0"/>
    <x v="0"/>
    <x v="6"/>
  </r>
  <r>
    <s v="3424997"/>
    <x v="1"/>
    <s v="Helmes Inc(LRR)"/>
    <s v="725 SW 3rd Ave"/>
    <s v="Battle Ground"/>
    <s v="WA"/>
    <s v="720"/>
    <x v="1"/>
    <x v="1"/>
    <x v="3"/>
    <m/>
    <x v="0"/>
    <n v="572.54"/>
    <n v="26"/>
    <n v="1"/>
    <x v="0"/>
    <x v="0"/>
    <x v="6"/>
  </r>
  <r>
    <s v="3425018"/>
    <x v="1"/>
    <s v="Pacific Shores JL CC WA  LLC(LRR)"/>
    <s v="10507 NE 110th Ct"/>
    <s v="Vancouver"/>
    <s v="WA"/>
    <s v="720"/>
    <x v="1"/>
    <x v="1"/>
    <x v="3"/>
    <m/>
    <x v="0"/>
    <n v="572.02"/>
    <n v="22"/>
    <n v="1"/>
    <x v="0"/>
    <x v="0"/>
    <x v="6"/>
  </r>
  <r>
    <s v="3425019"/>
    <x v="1"/>
    <s v="Pacific Shores JL CC WA  LLC(LRR)"/>
    <s v="10504 NE 110th Ct"/>
    <s v="Vancouver"/>
    <s v="WA"/>
    <s v="720"/>
    <x v="1"/>
    <x v="1"/>
    <x v="3"/>
    <m/>
    <x v="0"/>
    <n v="571.39"/>
    <n v="17"/>
    <n v="1"/>
    <x v="0"/>
    <x v="0"/>
    <x v="6"/>
  </r>
  <r>
    <s v="3425020"/>
    <x v="1"/>
    <s v="Pacific Shores JL CC WA  LLC(LRR)"/>
    <s v="10508 NE 110th Ct"/>
    <s v="Vancouver"/>
    <s v="WA"/>
    <s v="720"/>
    <x v="1"/>
    <x v="1"/>
    <x v="3"/>
    <m/>
    <x v="0"/>
    <n v="572.54"/>
    <n v="26"/>
    <n v="1"/>
    <x v="0"/>
    <x v="0"/>
    <x v="6"/>
  </r>
  <r>
    <s v="3425021"/>
    <x v="1"/>
    <s v="Pacific Shores JL CC WA  LLC(LRR)"/>
    <s v="10503 NE 110th Ct"/>
    <s v="Vancouver"/>
    <s v="WA"/>
    <s v="720"/>
    <x v="1"/>
    <x v="1"/>
    <x v="3"/>
    <m/>
    <x v="0"/>
    <n v="571.77"/>
    <n v="20"/>
    <n v="1"/>
    <x v="0"/>
    <x v="0"/>
    <x v="6"/>
  </r>
  <r>
    <s v="3425112"/>
    <x v="1"/>
    <s v="Pahlisch Homes Inc(LRR)"/>
    <s v="13005 NE 102nd St"/>
    <s v="Vancouver"/>
    <s v="WA"/>
    <s v="720"/>
    <x v="1"/>
    <x v="1"/>
    <x v="3"/>
    <m/>
    <x v="0"/>
    <n v="573.17999999999995"/>
    <n v="31"/>
    <n v="1"/>
    <x v="0"/>
    <x v="0"/>
    <x v="6"/>
  </r>
  <r>
    <s v="3425224"/>
    <x v="1"/>
    <s v="Jeffries, Bonnie R(LRR)"/>
    <s v="412 NE 17th St"/>
    <s v="Battle Ground"/>
    <s v="WA"/>
    <s v="720"/>
    <x v="1"/>
    <x v="1"/>
    <x v="3"/>
    <m/>
    <x v="0"/>
    <n v="669.46"/>
    <n v="22"/>
    <n v="1"/>
    <x v="0"/>
    <x v="0"/>
    <x v="6"/>
  </r>
  <r>
    <s v="3425230"/>
    <x v="1"/>
    <s v="Holt Homes(LRR)"/>
    <s v="1720 S Sevier Rd"/>
    <s v="Ridgefield"/>
    <s v="WA"/>
    <s v="720"/>
    <x v="1"/>
    <x v="1"/>
    <x v="3"/>
    <m/>
    <x v="0"/>
    <n v="572.02"/>
    <n v="22"/>
    <n v="1"/>
    <x v="0"/>
    <x v="0"/>
    <x v="6"/>
  </r>
  <r>
    <s v="3425265"/>
    <x v="1"/>
    <s v="Law, Robert M(KMM)"/>
    <s v="9600 NE 144th Ct"/>
    <s v="Vancouver"/>
    <s v="WA"/>
    <s v="720"/>
    <x v="1"/>
    <x v="1"/>
    <x v="3"/>
    <m/>
    <x v="0"/>
    <n v="654.89"/>
    <n v="57"/>
    <n v="1"/>
    <x v="0"/>
    <x v="0"/>
    <x v="4"/>
  </r>
  <r>
    <s v="3425275"/>
    <x v="1"/>
    <s v="Pahlisch Homes Inc(KMM)"/>
    <s v="2030 NW Klickitat St"/>
    <s v="Camas"/>
    <s v="WA"/>
    <s v="720"/>
    <x v="1"/>
    <x v="1"/>
    <x v="0"/>
    <m/>
    <x v="0"/>
    <n v="570.42999999999995"/>
    <n v="83"/>
    <n v="1"/>
    <x v="0"/>
    <x v="0"/>
    <x v="6"/>
  </r>
  <r>
    <s v="3425281"/>
    <x v="1"/>
    <s v="Talbitzer Const LLC(KMM)"/>
    <s v="3206 NW 47th Dr"/>
    <s v="Camas"/>
    <s v="WA"/>
    <s v="720"/>
    <x v="1"/>
    <x v="1"/>
    <x v="3"/>
    <m/>
    <x v="0"/>
    <n v="571.65"/>
    <n v="19"/>
    <n v="1"/>
    <x v="0"/>
    <x v="0"/>
    <x v="6"/>
  </r>
  <r>
    <s v="3425284"/>
    <x v="1"/>
    <s v="Talbitzer Const LLC(KMM)"/>
    <s v="3210 NW 47th Dr"/>
    <s v="Camas"/>
    <s v="WA"/>
    <s v="720"/>
    <x v="1"/>
    <x v="1"/>
    <x v="3"/>
    <m/>
    <x v="0"/>
    <n v="571.77"/>
    <n v="20"/>
    <n v="1"/>
    <x v="0"/>
    <x v="0"/>
    <x v="6"/>
  </r>
  <r>
    <s v="3425306"/>
    <x v="1"/>
    <s v="Helmes Inc(LRR)"/>
    <s v="10510 NE 155th Ave"/>
    <s v="Vancouver"/>
    <s v="WA"/>
    <s v="720"/>
    <x v="1"/>
    <x v="1"/>
    <x v="3"/>
    <m/>
    <x v="0"/>
    <n v="572.66"/>
    <n v="27"/>
    <n v="1"/>
    <x v="0"/>
    <x v="0"/>
    <x v="6"/>
  </r>
  <r>
    <s v="3425457"/>
    <x v="1"/>
    <s v="Aho Construction(WEB)"/>
    <s v="10903 NE 88th St"/>
    <s v="Vancouver"/>
    <s v="WA"/>
    <s v="720"/>
    <x v="1"/>
    <x v="1"/>
    <x v="3"/>
    <m/>
    <x v="0"/>
    <n v="571.65"/>
    <n v="20"/>
    <n v="1"/>
    <x v="0"/>
    <x v="0"/>
    <x v="6"/>
  </r>
  <r>
    <s v="3425473"/>
    <x v="1"/>
    <s v="Jeffries, Bonnie R(KMM)"/>
    <s v="413 NE 18th St"/>
    <s v="Battle Ground"/>
    <s v="WA"/>
    <s v="720"/>
    <x v="1"/>
    <x v="1"/>
    <x v="3"/>
    <m/>
    <x v="0"/>
    <n v="571.91"/>
    <n v="22"/>
    <n v="1"/>
    <x v="0"/>
    <x v="0"/>
    <x v="6"/>
  </r>
  <r>
    <s v="3425486"/>
    <x v="1"/>
    <s v="Pacific Lifestyle Homes(LRR)"/>
    <s v="10500 NW 32nd Dr"/>
    <s v="Vancouver"/>
    <s v="WA"/>
    <s v="720"/>
    <x v="1"/>
    <x v="1"/>
    <x v="3"/>
    <m/>
    <x v="0"/>
    <n v="571.65"/>
    <n v="20"/>
    <n v="1"/>
    <x v="0"/>
    <x v="0"/>
    <x v="6"/>
  </r>
  <r>
    <s v="3425524"/>
    <x v="1"/>
    <s v="Manor Homes Washington Inc(KMM)"/>
    <s v="12111 NE 102nd St"/>
    <s v="Vancouver"/>
    <s v="WA"/>
    <s v="720"/>
    <x v="1"/>
    <x v="1"/>
    <x v="3"/>
    <m/>
    <x v="0"/>
    <n v="572.04"/>
    <n v="23"/>
    <n v="1"/>
    <x v="0"/>
    <x v="0"/>
    <x v="6"/>
  </r>
  <r>
    <s v="3425563"/>
    <x v="1"/>
    <s v="Waverly Homes Inc(LRR)"/>
    <s v="3004 NE 75th St"/>
    <s v="Vancouver"/>
    <s v="WA"/>
    <s v="720"/>
    <x v="1"/>
    <x v="1"/>
    <x v="3"/>
    <m/>
    <x v="0"/>
    <n v="571.79"/>
    <n v="21"/>
    <n v="1"/>
    <x v="0"/>
    <x v="0"/>
    <x v="6"/>
  </r>
  <r>
    <s v="3425637"/>
    <x v="1"/>
    <s v="Helmes Inc(KMM)"/>
    <s v="1205 SE 6th St"/>
    <s v="Battle Ground"/>
    <s v="WA"/>
    <s v="720"/>
    <x v="1"/>
    <x v="1"/>
    <x v="3"/>
    <m/>
    <x v="0"/>
    <n v="576.12"/>
    <n v="55"/>
    <n v="1"/>
    <x v="0"/>
    <x v="0"/>
    <x v="6"/>
  </r>
  <r>
    <s v="3425638"/>
    <x v="1"/>
    <s v="Helmes Inc(KMM)"/>
    <s v="1123 SE 6th St"/>
    <s v="Battle Ground"/>
    <s v="WA"/>
    <s v="720"/>
    <x v="1"/>
    <x v="1"/>
    <x v="3"/>
    <m/>
    <x v="0"/>
    <n v="576.64"/>
    <n v="59"/>
    <n v="1"/>
    <x v="0"/>
    <x v="0"/>
    <x v="6"/>
  </r>
  <r>
    <s v="3425676"/>
    <x v="1"/>
    <s v="Manor Homes Washington Inc(LRR)"/>
    <s v="7514 NE 124th Ave"/>
    <s v="Vancouver"/>
    <s v="WA"/>
    <s v="720"/>
    <x v="1"/>
    <x v="1"/>
    <x v="3"/>
    <m/>
    <x v="0"/>
    <n v="571.65"/>
    <n v="20"/>
    <n v="1"/>
    <x v="0"/>
    <x v="0"/>
    <x v="6"/>
  </r>
  <r>
    <s v="3425685"/>
    <x v="1"/>
    <s v="Lennar Northwest Inc(LRR)"/>
    <s v="14107 NE 101st St"/>
    <s v="Vancouver"/>
    <s v="WA"/>
    <s v="720"/>
    <x v="1"/>
    <x v="1"/>
    <x v="3"/>
    <m/>
    <x v="0"/>
    <n v="572.67999999999995"/>
    <n v="28"/>
    <n v="1"/>
    <x v="0"/>
    <x v="0"/>
    <x v="6"/>
  </r>
  <r>
    <s v="3425686"/>
    <x v="1"/>
    <s v="Lennar Northwest Inc(LRR)"/>
    <s v="14010 NE 101st St"/>
    <s v="Vancouver"/>
    <s v="WA"/>
    <s v="720"/>
    <x v="1"/>
    <x v="1"/>
    <x v="3"/>
    <m/>
    <x v="0"/>
    <n v="571.79"/>
    <n v="21"/>
    <n v="1"/>
    <x v="0"/>
    <x v="0"/>
    <x v="6"/>
  </r>
  <r>
    <s v="3425696"/>
    <x v="1"/>
    <s v="Sun Country Homes(LRR)"/>
    <s v="3115 NE 120th Ct"/>
    <s v="Vancouver"/>
    <s v="WA"/>
    <s v="720"/>
    <x v="1"/>
    <x v="1"/>
    <x v="3"/>
    <m/>
    <x v="0"/>
    <n v="572.41999999999996"/>
    <n v="26"/>
    <n v="1"/>
    <x v="0"/>
    <x v="0"/>
    <x v="6"/>
  </r>
  <r>
    <s v="3425701"/>
    <x v="1"/>
    <s v="DWP General Contracting Inc(KMM)"/>
    <s v="4316 SE 166th Ct"/>
    <s v="Vancouver"/>
    <s v="WA"/>
    <s v="720"/>
    <x v="1"/>
    <x v="1"/>
    <x v="3"/>
    <m/>
    <x v="0"/>
    <n v="663.88"/>
    <n v="114"/>
    <n v="1"/>
    <x v="0"/>
    <x v="0"/>
    <x v="6"/>
  </r>
  <r>
    <s v="3425790"/>
    <x v="1"/>
    <s v="Manor Homes Washington Inc(WEB)"/>
    <s v="3012 W 8th St"/>
    <s v="Washougal"/>
    <s v="WA"/>
    <s v="720"/>
    <x v="1"/>
    <x v="1"/>
    <x v="3"/>
    <m/>
    <x v="0"/>
    <n v="572.04"/>
    <n v="23"/>
    <n v="1"/>
    <x v="0"/>
    <x v="0"/>
    <x v="6"/>
  </r>
  <r>
    <s v="3425821"/>
    <x v="1"/>
    <s v="Bella Villa Homes Corporation(KMM)"/>
    <s v="13102 NE 46th Ave"/>
    <s v="Vancouver"/>
    <s v="WA"/>
    <s v="720"/>
    <x v="1"/>
    <x v="1"/>
    <x v="3"/>
    <m/>
    <x v="0"/>
    <n v="572.41999999999996"/>
    <n v="26"/>
    <n v="1"/>
    <x v="0"/>
    <x v="0"/>
    <x v="6"/>
  </r>
  <r>
    <s v="3425869"/>
    <x v="1"/>
    <s v="Manor Homes Washington Inc(KMM)"/>
    <s v="2425 NE 131st Ct"/>
    <s v="Vancouver"/>
    <s v="WA"/>
    <s v="720"/>
    <x v="1"/>
    <x v="1"/>
    <x v="3"/>
    <m/>
    <x v="0"/>
    <n v="575.62"/>
    <n v="51"/>
    <n v="1"/>
    <x v="0"/>
    <x v="0"/>
    <x v="6"/>
  </r>
  <r>
    <s v="3425922"/>
    <x v="1"/>
    <s v="Kingston Homes LLC(MRE)"/>
    <s v="10401 NE 153rd Pl"/>
    <s v="Vancouver"/>
    <s v="WA"/>
    <s v="720"/>
    <x v="1"/>
    <x v="1"/>
    <x v="3"/>
    <m/>
    <x v="0"/>
    <n v="574.85"/>
    <n v="45"/>
    <n v="1"/>
    <x v="0"/>
    <x v="0"/>
    <x v="6"/>
  </r>
  <r>
    <s v="3425984"/>
    <x v="1"/>
    <s v="Hendrickson, Scott(MRE)"/>
    <s v="1817 SW 27th Cir"/>
    <s v="Battle Ground"/>
    <s v="WA"/>
    <s v="720"/>
    <x v="1"/>
    <x v="1"/>
    <x v="3"/>
    <m/>
    <x v="0"/>
    <n v="575.23"/>
    <n v="48"/>
    <n v="1"/>
    <x v="0"/>
    <x v="0"/>
    <x v="6"/>
  </r>
  <r>
    <s v="3425985"/>
    <x v="1"/>
    <s v="Cascade West Development(LRR)"/>
    <s v="1945 NW Klickitat St"/>
    <s v="Camas"/>
    <s v="WA"/>
    <s v="720"/>
    <x v="1"/>
    <x v="1"/>
    <x v="3"/>
    <m/>
    <x v="0"/>
    <n v="574.85"/>
    <n v="45"/>
    <n v="1"/>
    <x v="0"/>
    <x v="0"/>
    <x v="6"/>
  </r>
  <r>
    <s v="3426002"/>
    <x v="1"/>
    <s v="Pacific Lifestyle Homes(LRR)"/>
    <s v="5512 NW 141st Cir"/>
    <s v="Vancouver"/>
    <s v="WA"/>
    <s v="720"/>
    <x v="1"/>
    <x v="1"/>
    <x v="3"/>
    <m/>
    <x v="0"/>
    <n v="572.04"/>
    <n v="23"/>
    <n v="1"/>
    <x v="0"/>
    <x v="0"/>
    <x v="6"/>
  </r>
  <r>
    <s v="3426058"/>
    <x v="1"/>
    <s v="Panfilov, Dennis V(LRR)"/>
    <s v="8703 NE 26th Way"/>
    <s v="Vancouver"/>
    <s v="WA"/>
    <s v="720"/>
    <x v="1"/>
    <x v="1"/>
    <x v="3"/>
    <m/>
    <x v="0"/>
    <n v="572.54999999999995"/>
    <n v="27"/>
    <n v="1"/>
    <x v="0"/>
    <x v="0"/>
    <x v="4"/>
  </r>
  <r>
    <s v="3426059"/>
    <x v="1"/>
    <s v="Panfilov, Dennis V(LRR)"/>
    <s v="8707 NE 26th Way"/>
    <s v="Vancouver"/>
    <s v="WA"/>
    <s v="720"/>
    <x v="1"/>
    <x v="1"/>
    <x v="3"/>
    <m/>
    <x v="0"/>
    <n v="572.80999999999995"/>
    <n v="29"/>
    <n v="1"/>
    <x v="0"/>
    <x v="0"/>
    <x v="4"/>
  </r>
  <r>
    <s v="3426060"/>
    <x v="1"/>
    <s v="Panfilov, Dennis V(LRR)"/>
    <s v="2510 NE 87th Ave"/>
    <s v="Vancouver"/>
    <s v="WA"/>
    <s v="720"/>
    <x v="1"/>
    <x v="1"/>
    <x v="3"/>
    <m/>
    <x v="0"/>
    <n v="574.85"/>
    <n v="45"/>
    <n v="1"/>
    <x v="0"/>
    <x v="0"/>
    <x v="4"/>
  </r>
  <r>
    <s v="3426061"/>
    <x v="1"/>
    <s v="Panfilov, Dennis V(LRR)"/>
    <s v="2511 NE 87th Ave"/>
    <s v="Vancouver"/>
    <s v="WA"/>
    <s v="720"/>
    <x v="1"/>
    <x v="1"/>
    <x v="3"/>
    <m/>
    <x v="0"/>
    <n v="573.70000000000005"/>
    <n v="36"/>
    <n v="1"/>
    <x v="0"/>
    <x v="0"/>
    <x v="4"/>
  </r>
  <r>
    <s v="3426137"/>
    <x v="1"/>
    <s v="Helmes Inc(LRR)"/>
    <s v="15323 NE 106th St"/>
    <s v="Vancouver"/>
    <s v="WA"/>
    <s v="720"/>
    <x v="1"/>
    <x v="1"/>
    <x v="3"/>
    <m/>
    <x v="0"/>
    <n v="572.29"/>
    <n v="25"/>
    <n v="1"/>
    <x v="0"/>
    <x v="0"/>
    <x v="6"/>
  </r>
  <r>
    <s v="3426140"/>
    <x v="1"/>
    <s v="Maddox, Kari R(CAG)"/>
    <s v="2330 N 6th St"/>
    <s v="Washougal"/>
    <s v="WA"/>
    <s v="720"/>
    <x v="1"/>
    <x v="1"/>
    <x v="3"/>
    <m/>
    <x v="0"/>
    <n v="572.04"/>
    <n v="23"/>
    <n v="1"/>
    <x v="0"/>
    <x v="0"/>
    <x v="5"/>
  </r>
  <r>
    <s v="3426274"/>
    <x v="1"/>
    <s v="Jeffries, Bonnie R(VJS)"/>
    <s v="10603 NW 38th Ave"/>
    <s v="Vancouver"/>
    <s v="WA"/>
    <s v="720"/>
    <x v="1"/>
    <x v="1"/>
    <x v="3"/>
    <m/>
    <x v="0"/>
    <n v="573.57000000000005"/>
    <n v="35"/>
    <n v="1"/>
    <x v="0"/>
    <x v="0"/>
    <x v="6"/>
  </r>
  <r>
    <s v="3426288"/>
    <x v="1"/>
    <s v="Aho Construction(LRR)"/>
    <s v="5204 NE 67th St"/>
    <s v="Vancouver"/>
    <s v="WA"/>
    <s v="720"/>
    <x v="1"/>
    <x v="1"/>
    <x v="3"/>
    <m/>
    <x v="0"/>
    <n v="571.79"/>
    <n v="21"/>
    <n v="1"/>
    <x v="0"/>
    <x v="0"/>
    <x v="6"/>
  </r>
  <r>
    <s v="3426289"/>
    <x v="1"/>
    <s v="Aho Construction(LRR)"/>
    <s v="5200 NE 67th St"/>
    <s v="Vancouver"/>
    <s v="WA"/>
    <s v="720"/>
    <x v="1"/>
    <x v="1"/>
    <x v="3"/>
    <m/>
    <x v="0"/>
    <n v="571.65"/>
    <n v="20"/>
    <n v="1"/>
    <x v="0"/>
    <x v="0"/>
    <x v="6"/>
  </r>
  <r>
    <s v="3426301"/>
    <x v="1"/>
    <s v="Holt Homes(LRR)"/>
    <s v="2608 S 21st Ct"/>
    <s v="Ridgefield"/>
    <s v="WA"/>
    <s v="720"/>
    <x v="1"/>
    <x v="1"/>
    <x v="3"/>
    <m/>
    <x v="0"/>
    <n v="572.16999999999996"/>
    <n v="24"/>
    <n v="1"/>
    <x v="0"/>
    <x v="0"/>
    <x v="6"/>
  </r>
  <r>
    <s v="3426314"/>
    <x v="1"/>
    <s v="Larson, Don A(LRR)"/>
    <s v="11728 NE 42nd Ct"/>
    <s v="Vancouver"/>
    <s v="WA"/>
    <s v="720"/>
    <x v="1"/>
    <x v="1"/>
    <x v="3"/>
    <m/>
    <x v="0"/>
    <n v="572.54999999999995"/>
    <n v="27"/>
    <n v="1"/>
    <x v="0"/>
    <x v="0"/>
    <x v="4"/>
  </r>
  <r>
    <s v="3426359"/>
    <x v="1"/>
    <s v="Jeffries, Bonnie R(LRR)"/>
    <s v="1706 S 24th Pl"/>
    <s v="Ridgefield"/>
    <s v="WA"/>
    <s v="720"/>
    <x v="1"/>
    <x v="1"/>
    <x v="3"/>
    <m/>
    <x v="0"/>
    <n v="571.53"/>
    <n v="19"/>
    <n v="1"/>
    <x v="0"/>
    <x v="0"/>
    <x v="6"/>
  </r>
  <r>
    <s v="3426381"/>
    <x v="1"/>
    <s v="Manor Homes Washington Inc(LRR)"/>
    <s v="3105 NE 174th St"/>
    <s v="Ridgefield"/>
    <s v="WA"/>
    <s v="720"/>
    <x v="1"/>
    <x v="1"/>
    <x v="3"/>
    <m/>
    <x v="0"/>
    <n v="572.29"/>
    <n v="25"/>
    <n v="1"/>
    <x v="0"/>
    <x v="0"/>
    <x v="6"/>
  </r>
  <r>
    <s v="3426386"/>
    <x v="1"/>
    <s v="Pyramid Homes(KMM)"/>
    <s v="15314 NE 105th St"/>
    <s v="Vancouver"/>
    <s v="WA"/>
    <s v="720"/>
    <x v="1"/>
    <x v="1"/>
    <x v="3"/>
    <m/>
    <x v="0"/>
    <n v="572.04"/>
    <n v="23"/>
    <n v="1"/>
    <x v="0"/>
    <x v="0"/>
    <x v="6"/>
  </r>
  <r>
    <s v="3426388"/>
    <x v="1"/>
    <s v="Pyramid Homes(KMM)"/>
    <s v="15506 NE 106th St"/>
    <s v="Vancouver"/>
    <s v="WA"/>
    <s v="720"/>
    <x v="1"/>
    <x v="1"/>
    <x v="3"/>
    <m/>
    <x v="0"/>
    <n v="572.04"/>
    <n v="22"/>
    <n v="1"/>
    <x v="0"/>
    <x v="0"/>
    <x v="6"/>
  </r>
  <r>
    <s v="3426437"/>
    <x v="1"/>
    <s v="Southard, Larry E(KMM)"/>
    <s v="600 NE 115th Cir"/>
    <s v="Vancouver"/>
    <s v="WA"/>
    <s v="720"/>
    <x v="1"/>
    <x v="1"/>
    <x v="3"/>
    <m/>
    <x v="0"/>
    <n v="573.45000000000005"/>
    <n v="33"/>
    <n v="1"/>
    <x v="0"/>
    <x v="0"/>
    <x v="4"/>
  </r>
  <r>
    <s v="3426467"/>
    <x v="1"/>
    <s v="Pacific Lifestyle Homes(LRR)"/>
    <s v="5508 NW 141st Cir"/>
    <s v="Vancouver"/>
    <s v="WA"/>
    <s v="720"/>
    <x v="1"/>
    <x v="1"/>
    <x v="3"/>
    <m/>
    <x v="0"/>
    <n v="572.54999999999995"/>
    <n v="26"/>
    <n v="1"/>
    <x v="0"/>
    <x v="0"/>
    <x v="6"/>
  </r>
  <r>
    <s v="3426471"/>
    <x v="1"/>
    <s v="Helmes Inc(LRR)"/>
    <s v="15417 NE 104th St"/>
    <s v="Vancouver"/>
    <s v="WA"/>
    <s v="720"/>
    <x v="1"/>
    <x v="1"/>
    <x v="3"/>
    <m/>
    <x v="0"/>
    <n v="572.54999999999995"/>
    <n v="27"/>
    <n v="1"/>
    <x v="0"/>
    <x v="0"/>
    <x v="6"/>
  </r>
  <r>
    <s v="3426478"/>
    <x v="1"/>
    <s v="Helmes Inc(LRR)"/>
    <s v="16300 NE 96th St"/>
    <s v="Vancouver"/>
    <s v="WA"/>
    <s v="720"/>
    <x v="1"/>
    <x v="1"/>
    <x v="3"/>
    <m/>
    <x v="0"/>
    <n v="572.04"/>
    <n v="23"/>
    <n v="1"/>
    <x v="0"/>
    <x v="0"/>
    <x v="6"/>
  </r>
  <r>
    <s v="3426566"/>
    <x v="1"/>
    <s v="Lennar Northwest Inc(LRR)"/>
    <s v="12813 NE 102nd St"/>
    <s v="Vancouver"/>
    <s v="WA"/>
    <s v="720"/>
    <x v="1"/>
    <x v="1"/>
    <x v="3"/>
    <m/>
    <x v="0"/>
    <n v="571.79"/>
    <n v="21"/>
    <n v="1"/>
    <x v="0"/>
    <x v="0"/>
    <x v="6"/>
  </r>
  <r>
    <s v="3426570"/>
    <x v="1"/>
    <s v="Lennar Northwest Inc(LRR)"/>
    <s v="14106 NE 101st St"/>
    <s v="Vancouver"/>
    <s v="WA"/>
    <s v="720"/>
    <x v="1"/>
    <x v="1"/>
    <x v="3"/>
    <m/>
    <x v="0"/>
    <n v="572.67999999999995"/>
    <n v="27"/>
    <n v="1"/>
    <x v="0"/>
    <x v="0"/>
    <x v="6"/>
  </r>
  <r>
    <s v="3426580"/>
    <x v="1"/>
    <s v="DWP General Contracting Inc(KMM)"/>
    <s v="4320 SE 166th Ct"/>
    <s v="Vancouver"/>
    <s v="WA"/>
    <s v="720"/>
    <x v="1"/>
    <x v="1"/>
    <x v="3"/>
    <m/>
    <x v="0"/>
    <n v="572.80999999999995"/>
    <n v="28"/>
    <n v="1"/>
    <x v="0"/>
    <x v="0"/>
    <x v="6"/>
  </r>
  <r>
    <s v="3426684"/>
    <x v="1"/>
    <s v="Pacific Lifestyle Homes(LRR)"/>
    <s v="11204 NE 150th Ave"/>
    <s v="Vancouver"/>
    <s v="WA"/>
    <s v="720"/>
    <x v="1"/>
    <x v="1"/>
    <x v="3"/>
    <m/>
    <x v="0"/>
    <n v="572.29999999999995"/>
    <n v="24"/>
    <n v="1"/>
    <x v="0"/>
    <x v="0"/>
    <x v="6"/>
  </r>
  <r>
    <s v="3426697"/>
    <x v="1"/>
    <s v="Waverly Homes Inc(WEB)"/>
    <s v="3001 NE 75th St"/>
    <s v="Vancouver"/>
    <s v="WA"/>
    <s v="720"/>
    <x v="1"/>
    <x v="1"/>
    <x v="3"/>
    <m/>
    <x v="0"/>
    <n v="574.47"/>
    <n v="41"/>
    <n v="1"/>
    <x v="0"/>
    <x v="0"/>
    <x v="6"/>
  </r>
  <r>
    <s v="3426720"/>
    <x v="1"/>
    <s v="Pacific Shores JL CC WA  LLC(L"/>
    <s v="11012 NE 106th St"/>
    <s v="Vancouver"/>
    <s v="WA"/>
    <s v="720"/>
    <x v="1"/>
    <x v="1"/>
    <x v="3"/>
    <m/>
    <x v="0"/>
    <n v="572.29999999999995"/>
    <n v="24"/>
    <n v="1"/>
    <x v="0"/>
    <x v="0"/>
    <x v="6"/>
  </r>
  <r>
    <s v="3426722"/>
    <x v="1"/>
    <s v="Pacific Shores JL CC WA  LLC(L"/>
    <s v="10900 NE 109th Ave"/>
    <s v="Vancouver"/>
    <s v="WA"/>
    <s v="720"/>
    <x v="1"/>
    <x v="1"/>
    <x v="3"/>
    <m/>
    <x v="0"/>
    <n v="572.54999999999995"/>
    <n v="26"/>
    <n v="1"/>
    <x v="0"/>
    <x v="0"/>
    <x v="6"/>
  </r>
  <r>
    <s v="3426723"/>
    <x v="1"/>
    <s v="Pacific Shores JL CC WA  LLC(L"/>
    <s v="10509 NE 111th Ct"/>
    <s v="Vancouver"/>
    <s v="WA"/>
    <s v="720"/>
    <x v="1"/>
    <x v="1"/>
    <x v="3"/>
    <m/>
    <x v="0"/>
    <n v="572.80999999999995"/>
    <n v="28"/>
    <n v="1"/>
    <x v="0"/>
    <x v="0"/>
    <x v="6"/>
  </r>
  <r>
    <s v="3426724"/>
    <x v="1"/>
    <s v="Pacific Shores JL CC WA  LLC(L"/>
    <s v="10517 NE 111th Ct"/>
    <s v="Vancouver"/>
    <s v="WA"/>
    <s v="720"/>
    <x v="1"/>
    <x v="1"/>
    <x v="3"/>
    <m/>
    <x v="0"/>
    <n v="571.91999999999996"/>
    <n v="21"/>
    <n v="1"/>
    <x v="0"/>
    <x v="0"/>
    <x v="6"/>
  </r>
  <r>
    <s v="3426725"/>
    <x v="1"/>
    <s v="Pacific Shores JL CC WA  LLC(L"/>
    <s v="10521 NE 111th Ct"/>
    <s v="Vancouver"/>
    <s v="WA"/>
    <s v="720"/>
    <x v="1"/>
    <x v="1"/>
    <x v="3"/>
    <m/>
    <x v="0"/>
    <n v="571.53"/>
    <n v="18"/>
    <n v="1"/>
    <x v="0"/>
    <x v="0"/>
    <x v="6"/>
  </r>
  <r>
    <s v="3426732"/>
    <x v="1"/>
    <s v="Tuscany Homes LLC(KMM)"/>
    <s v="6009 NE 57th Pl"/>
    <s v="Vancouver"/>
    <s v="WA"/>
    <s v="720"/>
    <x v="1"/>
    <x v="1"/>
    <x v="3"/>
    <m/>
    <x v="0"/>
    <n v="572.80999999999995"/>
    <n v="28"/>
    <n v="1"/>
    <x v="0"/>
    <x v="0"/>
    <x v="6"/>
  </r>
  <r>
    <s v="3426747"/>
    <x v="1"/>
    <s v="AAA Properties Inc(LRR)"/>
    <s v="3906 Nicholson Rd"/>
    <s v="Vancouver"/>
    <s v="WA"/>
    <s v="720"/>
    <x v="1"/>
    <x v="1"/>
    <x v="3"/>
    <m/>
    <x v="0"/>
    <n v="571.78"/>
    <n v="20"/>
    <n v="1"/>
    <x v="0"/>
    <x v="0"/>
    <x v="6"/>
  </r>
  <r>
    <s v="3426748"/>
    <x v="1"/>
    <s v="AAA Properties Inc(LRR)"/>
    <s v="3900 Nicholson Rd"/>
    <s v="Vancouver"/>
    <s v="WA"/>
    <s v="720"/>
    <x v="1"/>
    <x v="1"/>
    <x v="3"/>
    <m/>
    <x v="0"/>
    <n v="573.30999999999995"/>
    <n v="32"/>
    <n v="1"/>
    <x v="0"/>
    <x v="0"/>
    <x v="6"/>
  </r>
  <r>
    <s v="3426750"/>
    <x v="1"/>
    <s v="GR Investment Properties LLC(L"/>
    <s v="7008 NW 23rd Ct"/>
    <s v="Vancouver"/>
    <s v="WA"/>
    <s v="720"/>
    <x v="1"/>
    <x v="1"/>
    <x v="3"/>
    <m/>
    <x v="0"/>
    <n v="572.80999999999995"/>
    <n v="28"/>
    <n v="1"/>
    <x v="0"/>
    <x v="0"/>
    <x v="6"/>
  </r>
  <r>
    <s v="3426754"/>
    <x v="1"/>
    <s v="Aho Construction(LRR)"/>
    <s v="12601 NE 112th St"/>
    <s v="Vancouver"/>
    <s v="WA"/>
    <s v="720"/>
    <x v="1"/>
    <x v="1"/>
    <x v="3"/>
    <m/>
    <x v="0"/>
    <n v="572.54999999999995"/>
    <n v="26"/>
    <n v="1"/>
    <x v="0"/>
    <x v="0"/>
    <x v="6"/>
  </r>
  <r>
    <s v="3426755"/>
    <x v="1"/>
    <s v="Aho Construction(LRR)"/>
    <s v="12605 NE 112th St"/>
    <s v="Vancouver"/>
    <s v="WA"/>
    <s v="720"/>
    <x v="1"/>
    <x v="1"/>
    <x v="3"/>
    <m/>
    <x v="0"/>
    <n v="572.41999999999996"/>
    <n v="25"/>
    <n v="1"/>
    <x v="0"/>
    <x v="0"/>
    <x v="6"/>
  </r>
  <r>
    <s v="3426789"/>
    <x v="1"/>
    <s v="Urban NW Custom Homes Inc(LRR)"/>
    <s v="4015 SE 168th Ave"/>
    <s v="Vancouver"/>
    <s v="WA"/>
    <s v="720"/>
    <x v="1"/>
    <x v="1"/>
    <x v="3"/>
    <m/>
    <x v="0"/>
    <n v="571.78"/>
    <n v="20"/>
    <n v="1"/>
    <x v="0"/>
    <x v="0"/>
    <x v="6"/>
  </r>
  <r>
    <s v="3426790"/>
    <x v="1"/>
    <s v="Hometown Const(KMM)"/>
    <s v="11323 NE 187th Cir"/>
    <s v="Battle Ground"/>
    <s v="WA"/>
    <s v="720"/>
    <x v="1"/>
    <x v="1"/>
    <x v="0"/>
    <m/>
    <x v="0"/>
    <n v="605.4"/>
    <n v="84"/>
    <n v="1"/>
    <x v="0"/>
    <x v="0"/>
    <x v="6"/>
  </r>
  <r>
    <s v="3426792"/>
    <x v="1"/>
    <s v="Manor Homes Washington Inc(KMM"/>
    <s v="13110 NE 26th St"/>
    <s v="Vancouver"/>
    <s v="WA"/>
    <s v="720"/>
    <x v="1"/>
    <x v="1"/>
    <x v="3"/>
    <m/>
    <x v="0"/>
    <n v="575.75"/>
    <n v="51"/>
    <n v="1"/>
    <x v="0"/>
    <x v="0"/>
    <x v="6"/>
  </r>
  <r>
    <s v="3426793"/>
    <x v="1"/>
    <s v="Manor Homes Washington Inc(KMM"/>
    <s v="13118 NE 26th St"/>
    <s v="Vancouver"/>
    <s v="WA"/>
    <s v="720"/>
    <x v="1"/>
    <x v="1"/>
    <x v="3"/>
    <m/>
    <x v="0"/>
    <n v="575.49"/>
    <n v="49"/>
    <n v="1"/>
    <x v="0"/>
    <x v="0"/>
    <x v="6"/>
  </r>
  <r>
    <s v="3426797"/>
    <x v="1"/>
    <s v="Manor Homes Washington Inc(KMM"/>
    <s v="5613 NE 48th St"/>
    <s v="Vancouver"/>
    <s v="WA"/>
    <s v="720"/>
    <x v="1"/>
    <x v="1"/>
    <x v="3"/>
    <m/>
    <x v="0"/>
    <n v="572.41999999999996"/>
    <n v="25"/>
    <n v="1"/>
    <x v="0"/>
    <x v="0"/>
    <x v="6"/>
  </r>
  <r>
    <s v="3426798"/>
    <x v="1"/>
    <s v="Manor Homes Washington Inc(KMM"/>
    <s v="4804 NE 56th Pl"/>
    <s v="Vancouver"/>
    <s v="WA"/>
    <s v="720"/>
    <x v="1"/>
    <x v="1"/>
    <x v="3"/>
    <m/>
    <x v="0"/>
    <n v="572.94000000000005"/>
    <n v="29"/>
    <n v="1"/>
    <x v="0"/>
    <x v="0"/>
    <x v="6"/>
  </r>
  <r>
    <s v="3426828"/>
    <x v="1"/>
    <s v="Manor Homes Washington Inc(LRR"/>
    <s v="17409 NE 31st Ave"/>
    <s v="Ridgefield"/>
    <s v="WA"/>
    <s v="720"/>
    <x v="1"/>
    <x v="1"/>
    <x v="3"/>
    <m/>
    <x v="0"/>
    <n v="575.36"/>
    <n v="25"/>
    <n v="1"/>
    <x v="0"/>
    <x v="0"/>
    <x v="6"/>
  </r>
  <r>
    <s v="3426863"/>
    <x v="1"/>
    <s v="Helmes Inc(LRR)"/>
    <s v="15412 NE 106th St"/>
    <s v="Vancouver"/>
    <s v="WA"/>
    <s v="720"/>
    <x v="1"/>
    <x v="1"/>
    <x v="3"/>
    <m/>
    <x v="0"/>
    <n v="572.54999999999995"/>
    <n v="26"/>
    <n v="1"/>
    <x v="0"/>
    <x v="0"/>
    <x v="6"/>
  </r>
  <r>
    <s v="3426962"/>
    <x v="1"/>
    <s v="Aho Construction(LRR)"/>
    <s v="10901 NE 88th St"/>
    <s v="Vancouver"/>
    <s v="WA"/>
    <s v="720"/>
    <x v="1"/>
    <x v="1"/>
    <x v="3"/>
    <m/>
    <x v="0"/>
    <n v="572.04"/>
    <n v="22"/>
    <n v="1"/>
    <x v="0"/>
    <x v="0"/>
    <x v="6"/>
  </r>
  <r>
    <s v="3426963"/>
    <x v="1"/>
    <s v="Cascade West Development(KMM)"/>
    <s v="2014 NW Maryland St"/>
    <s v="Camas"/>
    <s v="WA"/>
    <s v="720"/>
    <x v="1"/>
    <x v="1"/>
    <x v="3"/>
    <m/>
    <x v="0"/>
    <n v="572.80999999999995"/>
    <n v="28"/>
    <n v="1"/>
    <x v="0"/>
    <x v="0"/>
    <x v="6"/>
  </r>
  <r>
    <s v="3426996"/>
    <x v="1"/>
    <s v="&quot;Dumont, James A(LRR)&quot;"/>
    <s v="3104 NW 105th St"/>
    <s v="Vancouver"/>
    <s v="WA"/>
    <s v="720"/>
    <x v="1"/>
    <x v="1"/>
    <x v="3"/>
    <m/>
    <x v="0"/>
    <n v="574.6"/>
    <n v="42"/>
    <n v="1"/>
    <x v="0"/>
    <x v="0"/>
    <x v="6"/>
  </r>
  <r>
    <s v="3427031"/>
    <x v="1"/>
    <s v="Bartley Construction Inc(LRR)"/>
    <s v="2542 N P Cir"/>
    <s v="Washougal"/>
    <s v="WA"/>
    <s v="720"/>
    <x v="1"/>
    <x v="1"/>
    <x v="3"/>
    <m/>
    <x v="0"/>
    <n v="573.58000000000004"/>
    <n v="34"/>
    <n v="1"/>
    <x v="0"/>
    <x v="0"/>
    <x v="6"/>
  </r>
  <r>
    <s v="3427064"/>
    <x v="1"/>
    <s v="GR Investment Properties LLC(K"/>
    <s v="7009 NW 23rd Ct"/>
    <s v="Vancouver"/>
    <s v="WA"/>
    <s v="720"/>
    <x v="1"/>
    <x v="1"/>
    <x v="3"/>
    <m/>
    <x v="0"/>
    <n v="572.54999999999995"/>
    <n v="26"/>
    <n v="1"/>
    <x v="0"/>
    <x v="0"/>
    <x v="6"/>
  </r>
  <r>
    <s v="3427066"/>
    <x v="1"/>
    <s v="Pahlisch Homes Inc(LRR)"/>
    <s v="9616 NE 7th St"/>
    <s v="Vancouver"/>
    <s v="WA"/>
    <s v="720"/>
    <x v="1"/>
    <x v="1"/>
    <x v="3"/>
    <m/>
    <x v="0"/>
    <n v="573.96"/>
    <n v="37"/>
    <n v="1"/>
    <x v="0"/>
    <x v="0"/>
    <x v="6"/>
  </r>
  <r>
    <s v="3427067"/>
    <x v="1"/>
    <s v="Pahlisch Homes Inc(KMM)"/>
    <s v="9505 NE 7th St"/>
    <s v="Vancouver"/>
    <s v="WA"/>
    <s v="720"/>
    <x v="1"/>
    <x v="1"/>
    <x v="3"/>
    <m/>
    <x v="0"/>
    <n v="574.6"/>
    <n v="42"/>
    <n v="1"/>
    <x v="0"/>
    <x v="0"/>
    <x v="6"/>
  </r>
  <r>
    <s v="3427122"/>
    <x v="1"/>
    <s v="&quot;Gurnik, Anatoliy S(LRR)&quot;"/>
    <s v="3878 Y St"/>
    <s v="Washougal"/>
    <s v="WA"/>
    <s v="720"/>
    <x v="1"/>
    <x v="1"/>
    <x v="3"/>
    <m/>
    <x v="0"/>
    <n v="574.47"/>
    <n v="41"/>
    <n v="1"/>
    <x v="0"/>
    <x v="0"/>
    <x v="6"/>
  </r>
  <r>
    <s v="3427133"/>
    <x v="1"/>
    <s v="Lennar Northwest Inc(LRR)"/>
    <s v="1227 NW Goodwin St"/>
    <s v="Camas"/>
    <s v="WA"/>
    <s v="720"/>
    <x v="1"/>
    <x v="1"/>
    <x v="3"/>
    <m/>
    <x v="0"/>
    <n v="572.80999999999995"/>
    <n v="28"/>
    <n v="1"/>
    <x v="0"/>
    <x v="0"/>
    <x v="6"/>
  </r>
  <r>
    <s v="3427178"/>
    <x v="1"/>
    <s v="Waverly Homes Inc(KMM)"/>
    <s v="3002 NE 75th St"/>
    <s v="Vancouver"/>
    <s v="WA"/>
    <s v="720"/>
    <x v="1"/>
    <x v="1"/>
    <x v="3"/>
    <m/>
    <x v="0"/>
    <n v="571.78"/>
    <n v="20"/>
    <n v="1"/>
    <x v="0"/>
    <x v="0"/>
    <x v="6"/>
  </r>
  <r>
    <s v="3427196"/>
    <x v="1"/>
    <s v="Byron Ryder Homes Inc(KMM)"/>
    <s v="631 S 19th Pl"/>
    <s v="Ridgefield"/>
    <s v="WA"/>
    <s v="720"/>
    <x v="1"/>
    <x v="1"/>
    <x v="3"/>
    <m/>
    <x v="0"/>
    <n v="539.51"/>
    <n v="22"/>
    <n v="1"/>
    <x v="0"/>
    <x v="0"/>
    <x v="6"/>
  </r>
  <r>
    <s v="3427236"/>
    <x v="1"/>
    <s v="Helmes Inc(LRR)"/>
    <s v="4108 NE 132nd Cir"/>
    <s v="Vancouver"/>
    <s v="WA"/>
    <s v="720"/>
    <x v="1"/>
    <x v="1"/>
    <x v="3"/>
    <m/>
    <x v="0"/>
    <n v="572.16999999999996"/>
    <n v="23"/>
    <n v="1"/>
    <x v="0"/>
    <x v="0"/>
    <x v="6"/>
  </r>
  <r>
    <s v="3427252"/>
    <x v="1"/>
    <s v="Manor Homes Washington Inc(KMM"/>
    <s v="5909 NE 48th St"/>
    <s v="Vancouver"/>
    <s v="WA"/>
    <s v="720"/>
    <x v="1"/>
    <x v="1"/>
    <x v="3"/>
    <m/>
    <x v="0"/>
    <n v="571.78"/>
    <n v="20"/>
    <n v="1"/>
    <x v="0"/>
    <x v="0"/>
    <x v="6"/>
  </r>
  <r>
    <s v="3427260"/>
    <x v="1"/>
    <s v="Krippner Homes LLC(KMM)"/>
    <s v="1905 NE 179th Pl"/>
    <s v="Vancouver"/>
    <s v="WA"/>
    <s v="720"/>
    <x v="1"/>
    <x v="1"/>
    <x v="3"/>
    <m/>
    <x v="0"/>
    <n v="1604"/>
    <n v="37"/>
    <n v="1"/>
    <x v="0"/>
    <x v="0"/>
    <x v="6"/>
  </r>
  <r>
    <s v="3427261"/>
    <x v="1"/>
    <s v="Krippner Homes LLC(KMM)"/>
    <s v="1909 NE 179th Pl"/>
    <s v="Vancouver"/>
    <s v="WA"/>
    <s v="720"/>
    <x v="1"/>
    <x v="1"/>
    <x v="3"/>
    <m/>
    <x v="0"/>
    <n v="1610.26"/>
    <n v="36"/>
    <n v="1"/>
    <x v="0"/>
    <x v="0"/>
    <x v="6"/>
  </r>
  <r>
    <s v="3427287"/>
    <x v="1"/>
    <s v="Marnella Homes LLC(KMM)"/>
    <s v="4328 SE 179th Ct"/>
    <s v="Vancouver"/>
    <s v="WA"/>
    <s v="720"/>
    <x v="1"/>
    <x v="1"/>
    <x v="3"/>
    <m/>
    <x v="0"/>
    <n v="573.83000000000004"/>
    <n v="36"/>
    <n v="1"/>
    <x v="0"/>
    <x v="0"/>
    <x v="6"/>
  </r>
  <r>
    <s v="3427290"/>
    <x v="1"/>
    <s v="Marnella Homes LLC(KMM)"/>
    <s v="4324 SE 179th Ct"/>
    <s v="Vancouver"/>
    <s v="WA"/>
    <s v="720"/>
    <x v="1"/>
    <x v="1"/>
    <x v="3"/>
    <m/>
    <x v="0"/>
    <n v="573.30999999999995"/>
    <n v="32"/>
    <n v="1"/>
    <x v="0"/>
    <x v="0"/>
    <x v="6"/>
  </r>
  <r>
    <s v="3427348"/>
    <x v="1"/>
    <s v="Manor Homes Washington Inc(LRR"/>
    <s v="3220 NW 47th Dr"/>
    <s v="Camas"/>
    <s v="WA"/>
    <s v="720"/>
    <x v="1"/>
    <x v="1"/>
    <x v="3"/>
    <m/>
    <x v="0"/>
    <n v="571.4"/>
    <n v="17"/>
    <n v="1"/>
    <x v="0"/>
    <x v="0"/>
    <x v="6"/>
  </r>
  <r>
    <s v="3427382"/>
    <x v="1"/>
    <s v="Aho Construction(LRR)"/>
    <s v="12405 NE 112th St"/>
    <s v="Vancouver"/>
    <s v="WA"/>
    <s v="720"/>
    <x v="1"/>
    <x v="1"/>
    <x v="3"/>
    <m/>
    <x v="0"/>
    <n v="4.8600000000000003"/>
    <n v="37"/>
    <n v="1"/>
    <x v="1"/>
    <x v="0"/>
    <x v="6"/>
  </r>
  <r>
    <s v="3427386"/>
    <x v="1"/>
    <s v="Aho Construction(KMM)"/>
    <s v="11202 NE 127th Ave"/>
    <s v="Vancouver"/>
    <s v="WA"/>
    <s v="720"/>
    <x v="1"/>
    <x v="1"/>
    <x v="3"/>
    <m/>
    <x v="0"/>
    <n v="988.14"/>
    <n v="22"/>
    <n v="1"/>
    <x v="0"/>
    <x v="0"/>
    <x v="6"/>
  </r>
  <r>
    <s v="3427440"/>
    <x v="1"/>
    <s v="Helmes Inc(LRR)"/>
    <s v="4109 NE 132nd Cir"/>
    <s v="Vancouver"/>
    <s v="WA"/>
    <s v="720"/>
    <x v="1"/>
    <x v="1"/>
    <x v="3"/>
    <m/>
    <x v="0"/>
    <n v="572.54999999999995"/>
    <n v="26"/>
    <n v="1"/>
    <x v="0"/>
    <x v="0"/>
    <x v="6"/>
  </r>
  <r>
    <s v="3427472"/>
    <x v="1"/>
    <s v="Cascade West Development(KMM)"/>
    <s v="1935 NW Klickitat St"/>
    <s v="Camas"/>
    <s v="WA"/>
    <s v="720"/>
    <x v="1"/>
    <x v="1"/>
    <x v="3"/>
    <m/>
    <x v="0"/>
    <n v="1123.06"/>
    <n v="30"/>
    <n v="1"/>
    <x v="0"/>
    <x v="0"/>
    <x v="6"/>
  </r>
  <r>
    <s v="3427504"/>
    <x v="1"/>
    <s v="Evergreen Homes NW LLC(LRR)"/>
    <s v="3816 NE 94th St"/>
    <s v="Vancouver"/>
    <s v="WA"/>
    <s v="720"/>
    <x v="1"/>
    <x v="1"/>
    <x v="3"/>
    <m/>
    <x v="0"/>
    <n v="572.54999999999995"/>
    <n v="26"/>
    <n v="1"/>
    <x v="0"/>
    <x v="0"/>
    <x v="6"/>
  </r>
  <r>
    <s v="3427506"/>
    <x v="1"/>
    <s v="Sun Country Homes(KMM)"/>
    <s v="3132 NE 120th Ct"/>
    <s v="Vancouver"/>
    <s v="WA"/>
    <s v="720"/>
    <x v="1"/>
    <x v="1"/>
    <x v="3"/>
    <m/>
    <x v="0"/>
    <n v="572.54999999999995"/>
    <n v="26"/>
    <n v="1"/>
    <x v="0"/>
    <x v="0"/>
    <x v="6"/>
  </r>
  <r>
    <s v="3427513"/>
    <x v="1"/>
    <s v="Aho Construction(KMM)"/>
    <s v="11203 NE 127th Ave"/>
    <s v="Vancouver"/>
    <s v="WA"/>
    <s v="720"/>
    <x v="1"/>
    <x v="1"/>
    <x v="3"/>
    <m/>
    <x v="0"/>
    <n v="572.04"/>
    <n v="22"/>
    <n v="1"/>
    <x v="0"/>
    <x v="0"/>
    <x v="6"/>
  </r>
  <r>
    <s v="3427514"/>
    <x v="1"/>
    <s v="Cascade West Development(LRR)"/>
    <s v="2016 NW Maryland St"/>
    <s v="Camas"/>
    <s v="WA"/>
    <s v="720"/>
    <x v="1"/>
    <x v="1"/>
    <x v="3"/>
    <m/>
    <x v="0"/>
    <n v="572.54999999999995"/>
    <n v="26"/>
    <n v="1"/>
    <x v="0"/>
    <x v="0"/>
    <x v="6"/>
  </r>
  <r>
    <s v="3427542"/>
    <x v="1"/>
    <s v="Verde Homes Inc(LRR)"/>
    <s v="4325 NE 136th Ave"/>
    <s v="Vancouver"/>
    <s v="WA"/>
    <s v="720"/>
    <x v="1"/>
    <x v="1"/>
    <x v="3"/>
    <m/>
    <x v="0"/>
    <n v="572.41999999999996"/>
    <n v="26"/>
    <n v="1"/>
    <x v="0"/>
    <x v="0"/>
    <x v="6"/>
  </r>
  <r>
    <s v="3427547"/>
    <x v="1"/>
    <s v="Lennar Northwest Inc(LRR)"/>
    <s v="12809 NE 102nd St NE"/>
    <s v="Vancouver"/>
    <s v="WA"/>
    <s v="720"/>
    <x v="1"/>
    <x v="1"/>
    <x v="3"/>
    <m/>
    <x v="0"/>
    <n v="572.16999999999996"/>
    <n v="23"/>
    <n v="1"/>
    <x v="0"/>
    <x v="0"/>
    <x v="6"/>
  </r>
  <r>
    <s v="3427642"/>
    <x v="1"/>
    <s v="Pacific Lifestyle Homes(LRR)"/>
    <s v="5501 NW 141st Cir"/>
    <s v="Vancouver"/>
    <s v="WA"/>
    <s v="720"/>
    <x v="1"/>
    <x v="1"/>
    <x v="3"/>
    <m/>
    <x v="0"/>
    <n v="4.22"/>
    <n v="33"/>
    <n v="1"/>
    <x v="1"/>
    <x v="0"/>
    <x v="6"/>
  </r>
  <r>
    <s v="3427668"/>
    <x v="1"/>
    <s v="Helmes Inc(LRR)"/>
    <s v="9804 NE 149th Ave"/>
    <s v="Vancouver"/>
    <s v="WA"/>
    <s v="720"/>
    <x v="1"/>
    <x v="1"/>
    <x v="3"/>
    <m/>
    <x v="0"/>
    <n v="573.05999999999995"/>
    <n v="30"/>
    <n v="1"/>
    <x v="0"/>
    <x v="0"/>
    <x v="6"/>
  </r>
  <r>
    <s v="3427675"/>
    <x v="1"/>
    <s v="Helmes Inc(LRR)"/>
    <s v="16312 NE 94th St"/>
    <s v="Vancouver"/>
    <s v="WA"/>
    <s v="720"/>
    <x v="1"/>
    <x v="1"/>
    <x v="3"/>
    <m/>
    <x v="0"/>
    <n v="572.54999999999995"/>
    <n v="26"/>
    <n v="1"/>
    <x v="0"/>
    <x v="0"/>
    <x v="6"/>
  </r>
  <r>
    <s v="3427854"/>
    <x v="1"/>
    <s v="Ambry Inc(LRR)"/>
    <s v="13417 NW 48th Ave"/>
    <s v="Vancouver"/>
    <s v="WA"/>
    <s v="720"/>
    <x v="1"/>
    <x v="1"/>
    <x v="3"/>
    <m/>
    <x v="0"/>
    <n v="1140.6300000000001"/>
    <n v="19"/>
    <n v="1"/>
    <x v="0"/>
    <x v="0"/>
    <x v="6"/>
  </r>
  <r>
    <s v="3427944"/>
    <x v="1"/>
    <s v="&quot;Jeffries, Bonnie R(LRR)&quot;"/>
    <s v="10216 NE 132nd Ave"/>
    <s v="Vancouver"/>
    <s v="WA"/>
    <s v="720"/>
    <x v="1"/>
    <x v="1"/>
    <x v="3"/>
    <m/>
    <x v="0"/>
    <n v="1140.75"/>
    <n v="20"/>
    <n v="1"/>
    <x v="0"/>
    <x v="0"/>
    <x v="6"/>
  </r>
  <r>
    <s v="3427947"/>
    <x v="1"/>
    <s v="Helmes Inc(LRR)"/>
    <s v="16313 NE 96th St"/>
    <s v="Vancouver"/>
    <s v="WA"/>
    <s v="720"/>
    <x v="1"/>
    <x v="1"/>
    <x v="3"/>
    <m/>
    <x v="0"/>
    <n v="3.32"/>
    <n v="26"/>
    <n v="1"/>
    <x v="1"/>
    <x v="0"/>
    <x v="6"/>
  </r>
  <r>
    <s v="3427956"/>
    <x v="1"/>
    <s v="New Pacific Homes Inc(LRR)"/>
    <s v="4108 NE 35th Ave"/>
    <s v="Vancouver"/>
    <s v="WA"/>
    <s v="720"/>
    <x v="1"/>
    <x v="1"/>
    <x v="3"/>
    <m/>
    <x v="0"/>
    <n v="571.79"/>
    <n v="21"/>
    <n v="1"/>
    <x v="0"/>
    <x v="0"/>
    <x v="6"/>
  </r>
  <r>
    <s v="3427957"/>
    <x v="1"/>
    <s v="New Pacific Homes Inc(LRR)"/>
    <s v="4106 NE 35th Ave"/>
    <s v="Vancouver"/>
    <s v="WA"/>
    <s v="720"/>
    <x v="1"/>
    <x v="1"/>
    <x v="3"/>
    <m/>
    <x v="0"/>
    <n v="1689.97"/>
    <n v="18"/>
    <n v="1"/>
    <x v="0"/>
    <x v="0"/>
    <x v="6"/>
  </r>
  <r>
    <s v="3427959"/>
    <x v="1"/>
    <s v="Helmes Inc(LRR)"/>
    <s v="16314 NE 95th St"/>
    <s v="Vancouver"/>
    <s v="WA"/>
    <s v="720"/>
    <x v="1"/>
    <x v="1"/>
    <x v="3"/>
    <m/>
    <x v="0"/>
    <n v="572.41999999999996"/>
    <n v="26"/>
    <n v="1"/>
    <x v="0"/>
    <x v="0"/>
    <x v="6"/>
  </r>
  <r>
    <s v="3427960"/>
    <x v="1"/>
    <s v="M H Zoller LLC(LRR)"/>
    <s v="1926 SE 113th Ct"/>
    <s v="Vancouver"/>
    <s v="WA"/>
    <s v="720"/>
    <x v="1"/>
    <x v="1"/>
    <x v="3"/>
    <m/>
    <x v="0"/>
    <n v="1144.5899999999999"/>
    <n v="50"/>
    <n v="1"/>
    <x v="0"/>
    <x v="0"/>
    <x v="6"/>
  </r>
  <r>
    <s v="3427973"/>
    <x v="1"/>
    <s v="Gaither &amp; Sons Construction(LR"/>
    <s v="7000 NE 104th Way"/>
    <s v="Vancouver"/>
    <s v="WA"/>
    <s v="720"/>
    <x v="1"/>
    <x v="1"/>
    <x v="3"/>
    <m/>
    <x v="0"/>
    <n v="2.2999999999999998"/>
    <n v="18"/>
    <n v="1"/>
    <x v="1"/>
    <x v="0"/>
    <x v="6"/>
  </r>
  <r>
    <s v="3428004"/>
    <x v="1"/>
    <s v="Copper Creek Homes Inc.(KMM)"/>
    <s v="742 W T St"/>
    <s v="Washougal"/>
    <s v="WA"/>
    <s v="720"/>
    <x v="1"/>
    <x v="1"/>
    <x v="3"/>
    <m/>
    <x v="0"/>
    <n v="572.92999999999995"/>
    <n v="30"/>
    <n v="1"/>
    <x v="0"/>
    <x v="0"/>
    <x v="6"/>
  </r>
  <r>
    <s v="3428014"/>
    <x v="1"/>
    <s v="Verde Homes Inc(KMM)"/>
    <s v="4321 NE 136th Ave"/>
    <s v="Vancouver"/>
    <s v="WA"/>
    <s v="720"/>
    <x v="1"/>
    <x v="1"/>
    <x v="3"/>
    <m/>
    <x v="0"/>
    <n v="599.65"/>
    <n v="27"/>
    <n v="1"/>
    <x v="0"/>
    <x v="0"/>
    <x v="6"/>
  </r>
  <r>
    <s v="3428015"/>
    <x v="1"/>
    <s v="Verde Homes Inc(KMM)"/>
    <s v="4317 NE 136th Ave"/>
    <s v="Vancouver"/>
    <s v="WA"/>
    <s v="720"/>
    <x v="1"/>
    <x v="1"/>
    <x v="3"/>
    <m/>
    <x v="0"/>
    <n v="599.65"/>
    <n v="27"/>
    <n v="1"/>
    <x v="0"/>
    <x v="0"/>
    <x v="6"/>
  </r>
  <r>
    <s v="3428017"/>
    <x v="1"/>
    <s v="Aho Construction(KMM)"/>
    <s v="6621 NE 54th Ct"/>
    <s v="Vancouver"/>
    <s v="WA"/>
    <s v="720"/>
    <x v="1"/>
    <x v="1"/>
    <x v="3"/>
    <m/>
    <x v="0"/>
    <n v="783.06"/>
    <n v="31"/>
    <n v="1"/>
    <x v="0"/>
    <x v="0"/>
    <x v="6"/>
  </r>
  <r>
    <s v="3428051"/>
    <x v="1"/>
    <s v="Kingston Homes LLC(LRR)"/>
    <s v="15315 NE 105th St"/>
    <s v="Vancouver"/>
    <s v="WA"/>
    <s v="720"/>
    <x v="1"/>
    <x v="1"/>
    <x v="3"/>
    <m/>
    <x v="0"/>
    <n v="572.04"/>
    <n v="23"/>
    <n v="1"/>
    <x v="0"/>
    <x v="0"/>
    <x v="6"/>
  </r>
  <r>
    <s v="3428052"/>
    <x v="1"/>
    <s v="Kingston Homes LLC(LRR)"/>
    <s v="15319 NE 105th St"/>
    <s v="Vancouver"/>
    <s v="WA"/>
    <s v="720"/>
    <x v="1"/>
    <x v="1"/>
    <x v="3"/>
    <m/>
    <x v="0"/>
    <n v="572.16999999999996"/>
    <n v="24"/>
    <n v="1"/>
    <x v="0"/>
    <x v="0"/>
    <x v="6"/>
  </r>
  <r>
    <s v="3428104"/>
    <x v="1"/>
    <s v="&quot;Persa, Augustin D(LRR)&quot;"/>
    <s v="11701 NW 23rd Ave"/>
    <s v="Vancouver"/>
    <s v="WA"/>
    <s v="720"/>
    <x v="1"/>
    <x v="1"/>
    <x v="3"/>
    <m/>
    <x v="0"/>
    <n v="575.87"/>
    <n v="53"/>
    <n v="1"/>
    <x v="0"/>
    <x v="0"/>
    <x v="6"/>
  </r>
  <r>
    <s v="3428128"/>
    <x v="1"/>
    <s v="&quot;Hendrickson, Scott(VJS)&quot;"/>
    <s v="2018 NW 16th Cir"/>
    <s v="Battle Ground"/>
    <s v="WA"/>
    <s v="720"/>
    <x v="1"/>
    <x v="1"/>
    <x v="3"/>
    <m/>
    <x v="0"/>
    <n v="599.65"/>
    <n v="27"/>
    <n v="1"/>
    <x v="0"/>
    <x v="0"/>
    <x v="6"/>
  </r>
  <r>
    <s v="3428130"/>
    <x v="1"/>
    <s v="&quot;Hiller, Terry A(LRR)&quot;"/>
    <s v="4412 NW 122nd St"/>
    <s v="Vancouver"/>
    <s v="WA"/>
    <s v="720"/>
    <x v="1"/>
    <x v="1"/>
    <x v="3"/>
    <m/>
    <x v="0"/>
    <n v="1143.95"/>
    <n v="45"/>
    <n v="1"/>
    <x v="0"/>
    <x v="0"/>
    <x v="4"/>
  </r>
  <r>
    <s v="3428150"/>
    <x v="1"/>
    <s v="Lennar Northwest Inc(LRR)"/>
    <s v="12805 NE 102nd St"/>
    <s v="Vancouver"/>
    <s v="WA"/>
    <s v="720"/>
    <x v="1"/>
    <x v="1"/>
    <x v="3"/>
    <m/>
    <x v="0"/>
    <n v="572.41999999999996"/>
    <n v="26"/>
    <n v="1"/>
    <x v="0"/>
    <x v="0"/>
    <x v="6"/>
  </r>
  <r>
    <s v="3428167"/>
    <x v="1"/>
    <s v="Aho Construction(KMM)"/>
    <s v="5410 NE 66th Dr"/>
    <s v="Vancouver"/>
    <s v="WA"/>
    <s v="720"/>
    <x v="1"/>
    <x v="1"/>
    <x v="3"/>
    <m/>
    <x v="0"/>
    <n v="3.71"/>
    <n v="29"/>
    <n v="1"/>
    <x v="1"/>
    <x v="0"/>
    <x v="6"/>
  </r>
  <r>
    <s v="3428177"/>
    <x v="1"/>
    <s v="Urban NW Homes LLC(LRR)"/>
    <s v="4208 NW 121st Cir"/>
    <s v="Vancouver"/>
    <s v="WA"/>
    <s v="720"/>
    <x v="1"/>
    <x v="1"/>
    <x v="3"/>
    <m/>
    <x v="0"/>
    <n v="572.54999999999995"/>
    <n v="27"/>
    <n v="1"/>
    <x v="0"/>
    <x v="0"/>
    <x v="6"/>
  </r>
  <r>
    <s v="3428290"/>
    <x v="1"/>
    <s v="Manor Homes Washington Inc(KMM"/>
    <s v="12201 NE 102nd St"/>
    <s v="Vancouver"/>
    <s v="WA"/>
    <s v="720"/>
    <x v="1"/>
    <x v="1"/>
    <x v="3"/>
    <m/>
    <x v="0"/>
    <n v="572.16999999999996"/>
    <n v="24"/>
    <n v="1"/>
    <x v="0"/>
    <x v="0"/>
    <x v="6"/>
  </r>
  <r>
    <s v="3428291"/>
    <x v="1"/>
    <s v="Manor Homes Washington Inc(KMM"/>
    <s v="12313 NE 102nd St"/>
    <s v="Vancouver"/>
    <s v="WA"/>
    <s v="720"/>
    <x v="1"/>
    <x v="1"/>
    <x v="3"/>
    <m/>
    <x v="0"/>
    <n v="571.27"/>
    <n v="17"/>
    <n v="1"/>
    <x v="0"/>
    <x v="0"/>
    <x v="6"/>
  </r>
  <r>
    <s v="3428292"/>
    <x v="1"/>
    <s v="Manor Homes Washington Inc(KMM"/>
    <s v="2507 NE 131st Ct"/>
    <s v="Vancouver"/>
    <s v="WA"/>
    <s v="720"/>
    <x v="1"/>
    <x v="1"/>
    <x v="3"/>
    <m/>
    <x v="0"/>
    <n v="575.36"/>
    <n v="49"/>
    <n v="1"/>
    <x v="0"/>
    <x v="0"/>
    <x v="6"/>
  </r>
  <r>
    <s v="3428293"/>
    <x v="1"/>
    <s v="Manor Homes Washington Inc(KMM"/>
    <s v="2503 NE 131st Ct"/>
    <s v="Vancouver"/>
    <s v="WA"/>
    <s v="720"/>
    <x v="1"/>
    <x v="1"/>
    <x v="3"/>
    <m/>
    <x v="0"/>
    <n v="575.11"/>
    <n v="47"/>
    <n v="1"/>
    <x v="0"/>
    <x v="0"/>
    <x v="6"/>
  </r>
  <r>
    <s v="3428297"/>
    <x v="1"/>
    <s v="&quot;Panfilov, Dennis V(KMM)&quot;"/>
    <s v="1414 NE 170th Cir"/>
    <s v="Ridgefield"/>
    <s v="WA"/>
    <s v="720"/>
    <x v="1"/>
    <x v="1"/>
    <x v="3"/>
    <m/>
    <x v="0"/>
    <n v="572.67999999999995"/>
    <n v="28"/>
    <n v="1"/>
    <x v="0"/>
    <x v="0"/>
    <x v="4"/>
  </r>
  <r>
    <s v="3428299"/>
    <x v="1"/>
    <s v="&quot;Panfilov, Dennis V(KMM)&quot;"/>
    <s v="1416 NE 170th Cir"/>
    <s v="Ridgefield"/>
    <s v="WA"/>
    <s v="720"/>
    <x v="1"/>
    <x v="1"/>
    <x v="3"/>
    <m/>
    <x v="0"/>
    <n v="572.41999999999996"/>
    <n v="26"/>
    <n v="1"/>
    <x v="0"/>
    <x v="0"/>
    <x v="4"/>
  </r>
  <r>
    <s v="3428301"/>
    <x v="1"/>
    <s v="&quot;Panfilov, Dennis V(KMM)&quot;"/>
    <s v="1418 NE 170th Cir"/>
    <s v="Ridgefield"/>
    <s v="WA"/>
    <s v="720"/>
    <x v="1"/>
    <x v="1"/>
    <x v="3"/>
    <m/>
    <x v="0"/>
    <n v="572.41999999999996"/>
    <n v="26"/>
    <n v="1"/>
    <x v="0"/>
    <x v="0"/>
    <x v="4"/>
  </r>
  <r>
    <s v="3428302"/>
    <x v="1"/>
    <s v="&quot;Panfilov, Dennis V(KMM)&quot;"/>
    <s v="1400 NE 170th Cir"/>
    <s v="Ridgefield"/>
    <s v="WA"/>
    <s v="720"/>
    <x v="1"/>
    <x v="1"/>
    <x v="3"/>
    <m/>
    <x v="0"/>
    <n v="575.36"/>
    <n v="49"/>
    <n v="1"/>
    <x v="0"/>
    <x v="0"/>
    <x v="4"/>
  </r>
  <r>
    <s v="3428303"/>
    <x v="1"/>
    <s v="&quot;Panfilov, Dennis V(KMM)&quot;"/>
    <s v="1417 NE 170th Cir"/>
    <s v="Ridgefield"/>
    <s v="WA"/>
    <s v="720"/>
    <x v="1"/>
    <x v="1"/>
    <x v="3"/>
    <m/>
    <x v="0"/>
    <n v="572.41999999999996"/>
    <n v="26"/>
    <n v="1"/>
    <x v="0"/>
    <x v="0"/>
    <x v="4"/>
  </r>
  <r>
    <s v="3428304"/>
    <x v="1"/>
    <s v="&quot;Panfilov, Dennis V(KMM)&quot;"/>
    <s v="1412 NE 170th Cir"/>
    <s v="Ridgefield"/>
    <s v="WA"/>
    <s v="720"/>
    <x v="1"/>
    <x v="1"/>
    <x v="3"/>
    <m/>
    <x v="0"/>
    <n v="574.09"/>
    <n v="39"/>
    <n v="1"/>
    <x v="0"/>
    <x v="0"/>
    <x v="4"/>
  </r>
  <r>
    <s v="3428305"/>
    <x v="1"/>
    <s v="&quot;Panfilov, Dennis V(KMM)&quot;"/>
    <s v="1406 NE 170th Cir"/>
    <s v="Ridgefield"/>
    <s v="WA"/>
    <s v="720"/>
    <x v="1"/>
    <x v="1"/>
    <x v="3"/>
    <m/>
    <x v="0"/>
    <n v="573.17999999999995"/>
    <n v="32"/>
    <n v="1"/>
    <x v="0"/>
    <x v="0"/>
    <x v="4"/>
  </r>
  <r>
    <s v="3428329"/>
    <x v="1"/>
    <s v="Helmes Inc(LRR)"/>
    <s v="9507 NE 165th Ave"/>
    <s v="Vancouver"/>
    <s v="WA"/>
    <s v="720"/>
    <x v="1"/>
    <x v="1"/>
    <x v="3"/>
    <m/>
    <x v="0"/>
    <n v="572.16999999999996"/>
    <n v="24"/>
    <n v="1"/>
    <x v="0"/>
    <x v="0"/>
    <x v="6"/>
  </r>
  <r>
    <s v="3427677"/>
    <x v="1"/>
    <s v="Cascade West Development(STS)"/>
    <s v="17811 NE 88th St"/>
    <s v="Vancouver"/>
    <s v="WA"/>
    <s v="720"/>
    <x v="1"/>
    <x v="1"/>
    <x v="3"/>
    <m/>
    <x v="0"/>
    <n v="681.8"/>
    <n v="110"/>
    <n v="1"/>
    <x v="0"/>
    <x v="0"/>
    <x v="6"/>
  </r>
  <r>
    <s v="3401750"/>
    <x v="1"/>
    <s v="Manor Homes Washington Inc(MRE)"/>
    <s v="2629 NE 87th Ave"/>
    <s v="Vancouver"/>
    <s v="WA"/>
    <s v="720"/>
    <x v="1"/>
    <x v="1"/>
    <x v="3"/>
    <m/>
    <x v="0"/>
    <n v="478.49"/>
    <n v="15"/>
    <n v="1"/>
    <x v="0"/>
    <x v="0"/>
    <x v="6"/>
  </r>
  <r>
    <s v="3401752"/>
    <x v="1"/>
    <s v="Manor Homes Washington Inc(MRE)"/>
    <s v="2633 NE 87th Ave"/>
    <s v="Vancouver"/>
    <s v="WA"/>
    <s v="720"/>
    <x v="1"/>
    <x v="1"/>
    <x v="3"/>
    <m/>
    <x v="0"/>
    <n v="394.22"/>
    <n v="15"/>
    <n v="1"/>
    <x v="0"/>
    <x v="0"/>
    <x v="6"/>
  </r>
  <r>
    <s v="3401754"/>
    <x v="1"/>
    <s v="Manor Homes Washington Inc(MRE)"/>
    <s v="2637 NE 87th Ave"/>
    <s v="Vancouver"/>
    <s v="WA"/>
    <s v="720"/>
    <x v="1"/>
    <x v="1"/>
    <x v="3"/>
    <m/>
    <x v="0"/>
    <n v="263.38"/>
    <n v="15"/>
    <n v="1"/>
    <x v="0"/>
    <x v="0"/>
    <x v="6"/>
  </r>
  <r>
    <s v="3401757"/>
    <x v="1"/>
    <s v="Manor Homes Washington Inc(MRE)"/>
    <s v="2641 NE 87th Ave"/>
    <s v="Vancouver"/>
    <s v="WA"/>
    <s v="720"/>
    <x v="1"/>
    <x v="1"/>
    <x v="3"/>
    <m/>
    <x v="0"/>
    <n v="394.22"/>
    <n v="15"/>
    <n v="1"/>
    <x v="0"/>
    <x v="0"/>
    <x v="6"/>
  </r>
  <r>
    <s v="3410413"/>
    <x v="1"/>
    <s v="Pacific Shores JL CC WA  LLC(C5C)"/>
    <s v="10812 NE 105th St"/>
    <s v="Vancouver"/>
    <s v="WA"/>
    <s v="720"/>
    <x v="1"/>
    <x v="1"/>
    <x v="3"/>
    <m/>
    <x v="0"/>
    <n v="1833.04"/>
    <n v="31"/>
    <n v="1"/>
    <x v="0"/>
    <x v="0"/>
    <x v="6"/>
  </r>
  <r>
    <s v="3411808"/>
    <x v="1"/>
    <s v="Hartwell Homes(C5C)"/>
    <s v="1626 42nd Ct"/>
    <s v="Washougal"/>
    <s v="WA"/>
    <s v="720"/>
    <x v="1"/>
    <x v="1"/>
    <x v="3"/>
    <m/>
    <x v="0"/>
    <n v="1220.6300000000001"/>
    <m/>
    <n v="1"/>
    <x v="0"/>
    <x v="1"/>
    <x v="6"/>
  </r>
  <r>
    <s v="3415566"/>
    <x v="1"/>
    <s v="Manor Homes Washington Inc(LRR)"/>
    <s v="10407 NW 31st Ave"/>
    <s v="Vancouver"/>
    <s v="WA"/>
    <s v="720"/>
    <x v="1"/>
    <x v="1"/>
    <x v="3"/>
    <m/>
    <x v="0"/>
    <n v="504.14"/>
    <n v="58"/>
    <n v="1"/>
    <x v="0"/>
    <x v="0"/>
    <x v="1"/>
  </r>
  <r>
    <s v="3415567"/>
    <x v="1"/>
    <s v="Manor Homes Washington Inc(LRR)"/>
    <s v="10405 NW 31st Ave"/>
    <s v="Vancouver"/>
    <s v="WA"/>
    <s v="720"/>
    <x v="1"/>
    <x v="1"/>
    <x v="3"/>
    <m/>
    <x v="0"/>
    <n v="501.37"/>
    <n v="36"/>
    <n v="1"/>
    <x v="0"/>
    <x v="0"/>
    <x v="6"/>
  </r>
  <r>
    <s v="3415574"/>
    <x v="1"/>
    <s v="Lennar Northwest Inc(LRR)"/>
    <s v="3692 P St"/>
    <s v="Washougal"/>
    <s v="WA"/>
    <s v="720"/>
    <x v="1"/>
    <x v="1"/>
    <x v="3"/>
    <m/>
    <x v="0"/>
    <n v="944.53"/>
    <n v="22"/>
    <n v="1"/>
    <x v="0"/>
    <x v="0"/>
    <x v="6"/>
  </r>
  <r>
    <s v="3415610"/>
    <x v="1"/>
    <s v="Lennar Northwest Inc(C5C)"/>
    <s v="14005 NE 102nd St"/>
    <s v="Vancouver"/>
    <s v="WA"/>
    <s v="720"/>
    <x v="1"/>
    <x v="1"/>
    <x v="3"/>
    <m/>
    <x v="0"/>
    <n v="499.5"/>
    <n v="21"/>
    <n v="1"/>
    <x v="0"/>
    <x v="0"/>
    <x v="6"/>
  </r>
  <r>
    <s v="3415612"/>
    <x v="1"/>
    <s v="Lennar Northwest Inc(C5C)"/>
    <s v="14006 NE 102nd St"/>
    <s v="Vancouver"/>
    <s v="WA"/>
    <s v="720"/>
    <x v="1"/>
    <x v="1"/>
    <x v="3"/>
    <m/>
    <x v="0"/>
    <n v="484.21"/>
    <n v="21"/>
    <n v="1"/>
    <x v="0"/>
    <x v="0"/>
    <x v="6"/>
  </r>
  <r>
    <s v="3415613"/>
    <x v="1"/>
    <s v="Lennar Northwest Inc(C5C)"/>
    <s v="14008 NE 102nd St"/>
    <s v="Vancouver"/>
    <s v="WA"/>
    <s v="720"/>
    <x v="1"/>
    <x v="1"/>
    <x v="3"/>
    <m/>
    <x v="0"/>
    <n v="499.62"/>
    <n v="22"/>
    <n v="1"/>
    <x v="0"/>
    <x v="0"/>
    <x v="6"/>
  </r>
  <r>
    <s v="3415721"/>
    <x v="1"/>
    <s v="Manor Homes Washington Inc(C5C)"/>
    <s v="721 W Dogwood St"/>
    <s v="Washougal"/>
    <s v="WA"/>
    <s v="720"/>
    <x v="1"/>
    <x v="1"/>
    <x v="3"/>
    <m/>
    <x v="0"/>
    <n v="548.85"/>
    <m/>
    <n v="1"/>
    <x v="0"/>
    <x v="1"/>
    <x v="6"/>
  </r>
  <r>
    <s v="3415746"/>
    <x v="1"/>
    <s v="Lennar Northwest Inc(CJH)"/>
    <s v="3512 P St"/>
    <s v="Washougal"/>
    <s v="WA"/>
    <s v="720"/>
    <x v="1"/>
    <x v="1"/>
    <x v="3"/>
    <m/>
    <x v="0"/>
    <n v="1251.1199999999999"/>
    <n v="30"/>
    <n v="1"/>
    <x v="0"/>
    <x v="0"/>
    <x v="6"/>
  </r>
  <r>
    <s v="3415754"/>
    <x v="1"/>
    <s v="Lennar Northwest Inc(LRR)"/>
    <s v="1603 35th St"/>
    <s v="Washougal"/>
    <s v="WA"/>
    <s v="720"/>
    <x v="1"/>
    <x v="1"/>
    <x v="3"/>
    <m/>
    <x v="0"/>
    <n v="1458.25"/>
    <n v="24"/>
    <n v="1"/>
    <x v="0"/>
    <x v="0"/>
    <x v="6"/>
  </r>
  <r>
    <s v="3415757"/>
    <x v="1"/>
    <s v="Lennar Northwest Inc(C5C)"/>
    <s v="258 N Green Gables Lp"/>
    <s v="Ridgefield"/>
    <s v="WA"/>
    <s v="720"/>
    <x v="1"/>
    <x v="1"/>
    <x v="3"/>
    <m/>
    <x v="0"/>
    <n v="592.51"/>
    <n v="25"/>
    <n v="1"/>
    <x v="0"/>
    <x v="0"/>
    <x v="6"/>
  </r>
  <r>
    <s v="3415758"/>
    <x v="1"/>
    <s v="Lennar Northwest Inc(C5C)"/>
    <s v="260 N Green Gables Lp"/>
    <s v="Ridgefield"/>
    <s v="WA"/>
    <s v="720"/>
    <x v="1"/>
    <x v="1"/>
    <x v="3"/>
    <m/>
    <x v="0"/>
    <n v="696.22"/>
    <n v="23"/>
    <n v="1"/>
    <x v="0"/>
    <x v="0"/>
    <x v="6"/>
  </r>
  <r>
    <s v="3416041"/>
    <x v="1"/>
    <s v="Jeffries, Bonnie R(KMM)"/>
    <s v="11905 NW 17th Ave"/>
    <s v="Vancouver"/>
    <s v="WA"/>
    <s v="720"/>
    <x v="1"/>
    <x v="1"/>
    <x v="3"/>
    <m/>
    <x v="0"/>
    <n v="1125.4100000000001"/>
    <n v="26"/>
    <n v="1"/>
    <x v="0"/>
    <x v="0"/>
    <x v="6"/>
  </r>
  <r>
    <s v="3416042"/>
    <x v="1"/>
    <s v="Jeffries, Bonnie R(KMM)"/>
    <s v="3301 NW 104th Cir"/>
    <s v="Vancouver"/>
    <s v="WA"/>
    <s v="720"/>
    <x v="1"/>
    <x v="1"/>
    <x v="3"/>
    <m/>
    <x v="0"/>
    <n v="685.29"/>
    <n v="27"/>
    <n v="1"/>
    <x v="0"/>
    <x v="0"/>
    <x v="6"/>
  </r>
  <r>
    <s v="3416069"/>
    <x v="1"/>
    <s v="Helmes Inc(KMM)"/>
    <s v="15518 NE 106th St"/>
    <s v="Vancouver"/>
    <s v="WA"/>
    <s v="720"/>
    <x v="1"/>
    <x v="1"/>
    <x v="3"/>
    <m/>
    <x v="0"/>
    <n v="985.06"/>
    <n v="113"/>
    <n v="1"/>
    <x v="0"/>
    <x v="0"/>
    <x v="6"/>
  </r>
  <r>
    <s v="3425924"/>
    <x v="1"/>
    <s v="Pyramid Homes(MRE)"/>
    <s v="10504 NE 156th Ave"/>
    <s v="Vancouver"/>
    <s v="WA"/>
    <s v="720"/>
    <x v="1"/>
    <x v="1"/>
    <x v="3"/>
    <m/>
    <x v="0"/>
    <n v="592.79999999999995"/>
    <n v="27"/>
    <n v="1"/>
    <x v="0"/>
    <x v="0"/>
    <x v="6"/>
  </r>
  <r>
    <s v="3425971"/>
    <x v="1"/>
    <s v="Lennar Northwest Inc(LRR)"/>
    <s v="2242 NE 38th Ave"/>
    <s v="Camas"/>
    <s v="WA"/>
    <s v="720"/>
    <x v="1"/>
    <x v="1"/>
    <x v="3"/>
    <m/>
    <x v="0"/>
    <n v="395.72"/>
    <n v="22"/>
    <n v="1"/>
    <x v="0"/>
    <x v="0"/>
    <x v="6"/>
  </r>
  <r>
    <s v="3425973"/>
    <x v="1"/>
    <s v="Lennar Northwest Inc(LRR)"/>
    <s v="2308 NE 38th Ave"/>
    <s v="Camas"/>
    <s v="WA"/>
    <s v="720"/>
    <x v="1"/>
    <x v="1"/>
    <x v="3"/>
    <m/>
    <x v="0"/>
    <n v="592.66999999999996"/>
    <n v="26"/>
    <n v="1"/>
    <x v="0"/>
    <x v="0"/>
    <x v="6"/>
  </r>
  <r>
    <s v="3428237"/>
    <x v="1"/>
    <s v="Northwest Classic Homes LLC(LR"/>
    <s v="12915 NW 32nd Ct"/>
    <s v="Vancouver"/>
    <s v="WA"/>
    <s v="720"/>
    <x v="1"/>
    <x v="1"/>
    <x v="0"/>
    <m/>
    <x v="0"/>
    <n v="1393.5"/>
    <n v="96"/>
    <n v="1"/>
    <x v="0"/>
    <x v="0"/>
    <x v="6"/>
  </r>
  <r>
    <s v="3428242"/>
    <x v="1"/>
    <s v="Helmes Inc(LRR)"/>
    <s v="16411 NE 96th St"/>
    <s v="Vancouver"/>
    <s v="WA"/>
    <s v="720"/>
    <x v="1"/>
    <x v="1"/>
    <x v="3"/>
    <m/>
    <x v="0"/>
    <n v="592.16999999999996"/>
    <n v="22"/>
    <n v="1"/>
    <x v="0"/>
    <x v="0"/>
    <x v="6"/>
  </r>
  <r>
    <s v="3428249"/>
    <x v="1"/>
    <s v="&quot;Gurnik, Anatoliy S(KMM)&quot;"/>
    <s v="3587 Cedar Ct"/>
    <s v="Washougal"/>
    <s v="WA"/>
    <s v="720"/>
    <x v="1"/>
    <x v="1"/>
    <x v="3"/>
    <m/>
    <x v="0"/>
    <n v="986.22"/>
    <n v="31"/>
    <n v="1"/>
    <x v="0"/>
    <x v="0"/>
    <x v="4"/>
  </r>
  <r>
    <s v="3411060"/>
    <x v="1"/>
    <s v="Barendse, Matt A(TMA)"/>
    <s v="40741 Galloway Ln"/>
    <s v="Astoria"/>
    <s v=""/>
    <s v="720"/>
    <x v="1"/>
    <x v="1"/>
    <x v="0"/>
    <m/>
    <x v="0"/>
    <n v="5072.49"/>
    <n v="262"/>
    <n v="1"/>
    <x v="0"/>
    <x v="0"/>
    <x v="3"/>
  </r>
  <r>
    <s v="3426913"/>
    <x v="1"/>
    <s v="&quot;Matta, Kevin M(TLB)&quot;"/>
    <s v="182 Smith Beckon Rd #SHOP"/>
    <s v="Carson"/>
    <s v="WA"/>
    <s v="720"/>
    <x v="1"/>
    <x v="1"/>
    <x v="0"/>
    <m/>
    <x v="0"/>
    <n v="2580.3000000000002"/>
    <n v="45"/>
    <n v="1"/>
    <x v="0"/>
    <x v="0"/>
    <x v="5"/>
  </r>
  <r>
    <s v="3401049"/>
    <x v="1"/>
    <s v="Sachs, Robert E(TLB)"/>
    <s v="625 NW Country View Rd"/>
    <s v="White Salmon"/>
    <s v="WA"/>
    <s v="720"/>
    <x v="1"/>
    <x v="1"/>
    <x v="3"/>
    <m/>
    <x v="0"/>
    <n v="2087.09"/>
    <n v="49"/>
    <n v="1"/>
    <x v="0"/>
    <x v="0"/>
    <x v="4"/>
  </r>
  <r>
    <s v="3411412"/>
    <x v="1"/>
    <s v="Sauter, Gage R(TLB)"/>
    <s v="930 SW Winebarger Rd"/>
    <s v="White Salmon"/>
    <s v="WA"/>
    <s v="720"/>
    <x v="1"/>
    <x v="1"/>
    <x v="3"/>
    <m/>
    <x v="0"/>
    <n v="1967.77"/>
    <n v="72"/>
    <n v="1"/>
    <x v="0"/>
    <x v="0"/>
    <x v="4"/>
  </r>
  <r>
    <s v="3415820"/>
    <x v="1"/>
    <s v="Ward, Anne M(TLB)"/>
    <s v="440 NE Cherry"/>
    <s v="White Salmon"/>
    <s v="WA"/>
    <s v="720"/>
    <x v="1"/>
    <x v="1"/>
    <x v="3"/>
    <m/>
    <x v="0"/>
    <n v="2377.33"/>
    <n v="93"/>
    <n v="1"/>
    <x v="0"/>
    <x v="0"/>
    <x v="4"/>
  </r>
  <r>
    <s v="3417004"/>
    <x v="1"/>
    <s v="Somogyi, Lehel(TLB)"/>
    <s v="725 Waubish"/>
    <s v="White Salmon"/>
    <s v="WA"/>
    <s v="720"/>
    <x v="1"/>
    <x v="1"/>
    <x v="0"/>
    <m/>
    <x v="0"/>
    <n v="1474.48"/>
    <n v="175"/>
    <n v="1"/>
    <x v="0"/>
    <x v="0"/>
    <x v="4"/>
  </r>
  <r>
    <s v="3418466"/>
    <x v="1"/>
    <s v="Daggett, Douglas C(TLB)"/>
    <s v="205 Sunridge Loop"/>
    <s v="White Salmon"/>
    <s v="WA"/>
    <s v="720"/>
    <x v="1"/>
    <x v="1"/>
    <x v="0"/>
    <m/>
    <x v="0"/>
    <n v="1520.94"/>
    <n v="264"/>
    <n v="1"/>
    <x v="0"/>
    <x v="0"/>
    <x v="4"/>
  </r>
  <r>
    <s v="3418678"/>
    <x v="1"/>
    <s v="Gower, Francis(L2K)"/>
    <s v="503 Shambo Dr"/>
    <s v="White Salmon"/>
    <s v="WA"/>
    <s v="720"/>
    <x v="1"/>
    <x v="1"/>
    <x v="3"/>
    <m/>
    <x v="0"/>
    <n v="839.93"/>
    <n v="75"/>
    <n v="1"/>
    <x v="0"/>
    <x v="0"/>
    <x v="4"/>
  </r>
  <r>
    <s v="3418936"/>
    <x v="1"/>
    <s v="Fisch, Guillermo(TLB)"/>
    <s v="306 W Humboldt St"/>
    <s v="Bingen"/>
    <s v="WA"/>
    <s v="720"/>
    <x v="1"/>
    <x v="1"/>
    <x v="3"/>
    <m/>
    <x v="0"/>
    <n v="4912.67"/>
    <n v="64"/>
    <n v="1"/>
    <x v="0"/>
    <x v="0"/>
    <x v="4"/>
  </r>
  <r>
    <s v="3422619"/>
    <x v="1"/>
    <s v="Gulstine, Leland H(TLB)"/>
    <s v="203 Sunridge Loop"/>
    <s v="White Salmon"/>
    <s v="WA"/>
    <s v="720"/>
    <x v="1"/>
    <x v="1"/>
    <x v="0"/>
    <m/>
    <x v="0"/>
    <n v="1645.4"/>
    <n v="214"/>
    <n v="1"/>
    <x v="0"/>
    <x v="0"/>
    <x v="4"/>
  </r>
  <r>
    <s v="3424773"/>
    <x v="1"/>
    <s v="Larsell Construction Inc(TLB)"/>
    <s v="209 E Franklin"/>
    <s v="Bingen"/>
    <s v="WA"/>
    <s v="720"/>
    <x v="1"/>
    <x v="1"/>
    <x v="3"/>
    <m/>
    <x v="0"/>
    <n v="1374.66"/>
    <n v="70"/>
    <n v="1"/>
    <x v="0"/>
    <x v="0"/>
    <x v="6"/>
  </r>
  <r>
    <s v="3425564"/>
    <x v="1"/>
    <s v="Danielson, Bruce W(TLB)"/>
    <s v="295 Riverwatch Dr #Shop"/>
    <s v="White Salmon"/>
    <s v="WA"/>
    <s v="720"/>
    <x v="1"/>
    <x v="1"/>
    <x v="0"/>
    <m/>
    <x v="0"/>
    <n v="1962.91"/>
    <n v="7"/>
    <n v="1"/>
    <x v="0"/>
    <x v="0"/>
    <x v="5"/>
  </r>
  <r>
    <s v="3425794"/>
    <x v="1"/>
    <s v="Gilchrist Jr, Robert T(TLB)"/>
    <s v="199 NW Cherry"/>
    <s v="White Salmon"/>
    <s v="WA"/>
    <s v="720"/>
    <x v="1"/>
    <x v="1"/>
    <x v="0"/>
    <m/>
    <x v="0"/>
    <n v="2660.44"/>
    <n v="193"/>
    <n v="1"/>
    <x v="0"/>
    <x v="0"/>
    <x v="4"/>
  </r>
  <r>
    <s v="3389179"/>
    <x v="0"/>
    <s v="JT Builders(TLB)"/>
    <s v="737 NE Tohomish St"/>
    <s v="White Salmon"/>
    <s v="WA"/>
    <s v="720"/>
    <x v="1"/>
    <x v="1"/>
    <x v="0"/>
    <m/>
    <x v="0"/>
    <n v="2296.88"/>
    <n v="139"/>
    <n v="1"/>
    <x v="0"/>
    <x v="0"/>
    <x v="4"/>
  </r>
  <r>
    <s v="3394683"/>
    <x v="0"/>
    <s v="Sce, Steve(TLB)"/>
    <s v="756 NE Tohomish"/>
    <s v="White Salmon"/>
    <s v="WA"/>
    <s v="720"/>
    <x v="1"/>
    <x v="1"/>
    <x v="3"/>
    <m/>
    <x v="0"/>
    <n v="984.1"/>
    <n v="40"/>
    <n v="1"/>
    <x v="0"/>
    <x v="0"/>
    <x v="4"/>
  </r>
  <r>
    <s v="3411467"/>
    <x v="1"/>
    <s v="Revin Construction Inc(SEP)"/>
    <s v="7910 NE 104th Ave"/>
    <s v="Vancouver"/>
    <s v="WA"/>
    <s v="720"/>
    <x v="1"/>
    <x v="1"/>
    <x v="3"/>
    <m/>
    <x v="0"/>
    <n v="574.51"/>
    <n v="42"/>
    <n v="1"/>
    <x v="0"/>
    <x v="0"/>
    <x v="6"/>
  </r>
  <r>
    <s v="3424215"/>
    <x v="1"/>
    <s v="Meriwether, Kathleen B(SEP)"/>
    <s v="1007 SE 202nd Ct #B"/>
    <s v="Camas"/>
    <s v="WA"/>
    <s v="720"/>
    <x v="1"/>
    <x v="1"/>
    <x v="0"/>
    <m/>
    <x v="0"/>
    <n v="1157"/>
    <n v="76"/>
    <n v="1"/>
    <x v="0"/>
    <x v="0"/>
    <x v="4"/>
  </r>
  <r>
    <s v="3401652"/>
    <x v="1"/>
    <s v="Manor Homes Washington Inc(DKD)"/>
    <s v="15004 NW 25th Ave"/>
    <s v="Vancouver"/>
    <s v="WA"/>
    <s v="720"/>
    <x v="1"/>
    <x v="1"/>
    <x v="3"/>
    <m/>
    <x v="0"/>
    <n v="580.4"/>
    <n v="78"/>
    <n v="1"/>
    <x v="0"/>
    <x v="0"/>
    <x v="6"/>
  </r>
  <r>
    <s v="3401674"/>
    <x v="1"/>
    <s v="Byron Ryder Homes Inc(D1H)"/>
    <s v="6502 Buena Vista Dr"/>
    <s v="Vancouver"/>
    <s v="WA"/>
    <s v="720"/>
    <x v="1"/>
    <x v="1"/>
    <x v="0"/>
    <m/>
    <x v="0"/>
    <n v="584.13"/>
    <n v="65"/>
    <n v="1"/>
    <x v="0"/>
    <x v="0"/>
    <x v="6"/>
  </r>
  <r>
    <s v="3402195"/>
    <x v="1"/>
    <s v="Lennar Northwest Inc(SAS)"/>
    <s v="3510 Q St"/>
    <s v="Washougal"/>
    <s v="WA"/>
    <s v="720"/>
    <x v="1"/>
    <x v="1"/>
    <x v="3"/>
    <m/>
    <x v="0"/>
    <n v="599.01"/>
    <n v="23"/>
    <n v="1"/>
    <x v="0"/>
    <x v="0"/>
    <x v="6"/>
  </r>
  <r>
    <s v="3402302"/>
    <x v="1"/>
    <s v="Haylett, Frank W(SAS)"/>
    <s v="435 J St"/>
    <s v="Washougal"/>
    <s v="WA"/>
    <s v="720"/>
    <x v="1"/>
    <x v="1"/>
    <x v="3"/>
    <m/>
    <x v="0"/>
    <n v="573.51"/>
    <n v="37"/>
    <n v="1"/>
    <x v="0"/>
    <x v="0"/>
    <x v="4"/>
  </r>
  <r>
    <s v="3402606"/>
    <x v="1"/>
    <s v="Shipley, George E(SAS)"/>
    <s v="9912 NE 83rd St"/>
    <s v="Vancouver"/>
    <s v="WA"/>
    <s v="720"/>
    <x v="1"/>
    <x v="1"/>
    <x v="3"/>
    <m/>
    <x v="0"/>
    <n v="600.39"/>
    <n v="35"/>
    <n v="1"/>
    <x v="0"/>
    <x v="0"/>
    <x v="4"/>
  </r>
  <r>
    <s v="3402740"/>
    <x v="1"/>
    <s v="Muntiu-Pipa, Raul S(SAS)"/>
    <s v="20306 NE 96th Ave"/>
    <s v="Battle Ground"/>
    <s v="WA"/>
    <s v="720"/>
    <x v="1"/>
    <x v="1"/>
    <x v="0"/>
    <m/>
    <x v="0"/>
    <n v="2823.85"/>
    <n v="651"/>
    <n v="1"/>
    <x v="0"/>
    <x v="0"/>
    <x v="4"/>
  </r>
  <r>
    <s v="3402752"/>
    <x v="1"/>
    <s v="Evergreen Homes NW LLC(D1H)"/>
    <s v="3097 W 2nd St"/>
    <s v="Washougal"/>
    <s v="WA"/>
    <s v="720"/>
    <x v="1"/>
    <x v="1"/>
    <x v="3"/>
    <m/>
    <x v="0"/>
    <n v="1522.86"/>
    <n v="93"/>
    <n v="1"/>
    <x v="0"/>
    <x v="0"/>
    <x v="4"/>
  </r>
  <r>
    <s v="3402864"/>
    <x v="1"/>
    <s v="Aho Construction(SAS)"/>
    <s v="521 Beech St"/>
    <s v="Vancouver"/>
    <s v="WA"/>
    <s v="720"/>
    <x v="1"/>
    <x v="1"/>
    <x v="3"/>
    <m/>
    <x v="0"/>
    <n v="2551.2800000000002"/>
    <n v="81"/>
    <n v="1"/>
    <x v="0"/>
    <x v="0"/>
    <x v="6"/>
  </r>
  <r>
    <s v="3402986"/>
    <x v="1"/>
    <s v="Kunz, John D(SAS)"/>
    <s v="3814 NW 106th St"/>
    <s v="Vancouver"/>
    <s v="WA"/>
    <s v="720"/>
    <x v="1"/>
    <x v="1"/>
    <x v="0"/>
    <m/>
    <x v="0"/>
    <n v="582.65"/>
    <n v="57"/>
    <n v="1"/>
    <x v="0"/>
    <x v="0"/>
    <x v="4"/>
  </r>
  <r>
    <s v="3404464"/>
    <x v="1"/>
    <s v="It's a ViewPoint Construction(D1H)"/>
    <s v="636 SW Sierra St"/>
    <s v="Camas"/>
    <s v="WA"/>
    <s v="720"/>
    <x v="1"/>
    <x v="1"/>
    <x v="3"/>
    <m/>
    <x v="0"/>
    <n v="1524.23"/>
    <n v="105"/>
    <n v="1"/>
    <x v="0"/>
    <x v="0"/>
    <x v="6"/>
  </r>
  <r>
    <s v="3405493"/>
    <x v="1"/>
    <s v="Evergreen Homes NW LLC(D1H)"/>
    <s v="20210 NE 167th Ave"/>
    <s v="Battle Ground"/>
    <s v="WA"/>
    <s v="720"/>
    <x v="1"/>
    <x v="1"/>
    <x v="0"/>
    <m/>
    <x v="0"/>
    <n v="2250.4499999999998"/>
    <n v="155"/>
    <n v="1"/>
    <x v="0"/>
    <x v="0"/>
    <x v="6"/>
  </r>
  <r>
    <s v="3405618"/>
    <x v="1"/>
    <s v="Pacific Lifestyle Homes(SAS)"/>
    <s v="4510 NE Franklin St"/>
    <s v="Camas"/>
    <s v="WA"/>
    <s v="720"/>
    <x v="1"/>
    <x v="1"/>
    <x v="3"/>
    <m/>
    <x v="0"/>
    <n v="599.99"/>
    <n v="33"/>
    <n v="1"/>
    <x v="0"/>
    <x v="0"/>
    <x v="6"/>
  </r>
  <r>
    <s v="3405921"/>
    <x v="1"/>
    <s v="Nitta, Kenneth M(DKD)"/>
    <s v="412 E 22nd St"/>
    <s v="Vancouver"/>
    <s v="WA"/>
    <s v="720"/>
    <x v="1"/>
    <x v="1"/>
    <x v="3"/>
    <m/>
    <x v="0"/>
    <n v="1629"/>
    <n v="27"/>
    <n v="1"/>
    <x v="0"/>
    <x v="0"/>
    <x v="4"/>
  </r>
  <r>
    <s v="3405938"/>
    <x v="1"/>
    <s v="Portland Development Group LLC(D1H)"/>
    <s v="1314 NW 34th Ave"/>
    <s v="Camas"/>
    <s v="WA"/>
    <s v="720"/>
    <x v="1"/>
    <x v="1"/>
    <x v="3"/>
    <m/>
    <x v="0"/>
    <n v="572.74"/>
    <n v="32"/>
    <n v="1"/>
    <x v="0"/>
    <x v="0"/>
    <x v="6"/>
  </r>
  <r>
    <s v="3406415"/>
    <x v="1"/>
    <s v="Bush, Michael S(DKD)"/>
    <s v="3204 P St"/>
    <s v="Washougal"/>
    <s v="WA"/>
    <s v="720"/>
    <x v="1"/>
    <x v="1"/>
    <x v="3"/>
    <m/>
    <x v="0"/>
    <n v="573.63"/>
    <n v="38"/>
    <n v="1"/>
    <x v="0"/>
    <x v="0"/>
    <x v="4"/>
  </r>
  <r>
    <s v="3406651"/>
    <x v="1"/>
    <s v="Wood, Mardi(DKD)"/>
    <s v="3433 SE Riverwood Ln"/>
    <s v="Vancouver"/>
    <s v="WA"/>
    <s v="720"/>
    <x v="1"/>
    <x v="1"/>
    <x v="0"/>
    <m/>
    <x v="0"/>
    <n v="2007.09"/>
    <n v="311"/>
    <n v="1"/>
    <x v="0"/>
    <x v="0"/>
    <x v="4"/>
  </r>
  <r>
    <s v="3408083"/>
    <x v="1"/>
    <s v="Cascade West Development(SAS)"/>
    <s v="18406 NE 25th St"/>
    <s v="Vancouver"/>
    <s v="WA"/>
    <s v="720"/>
    <x v="1"/>
    <x v="1"/>
    <x v="0"/>
    <m/>
    <x v="0"/>
    <n v="1539.14"/>
    <n v="112"/>
    <n v="1"/>
    <x v="0"/>
    <x v="0"/>
    <x v="6"/>
  </r>
  <r>
    <s v="3409224"/>
    <x v="1"/>
    <s v="Center, Monty L(SAS)"/>
    <s v="8005 NE 156th Pl"/>
    <s v="Vancouver"/>
    <s v="WA"/>
    <s v="720"/>
    <x v="1"/>
    <x v="1"/>
    <x v="3"/>
    <m/>
    <x v="0"/>
    <n v="1547.2"/>
    <n v="60"/>
    <n v="1"/>
    <x v="0"/>
    <x v="0"/>
    <x v="4"/>
  </r>
  <r>
    <s v="3409590"/>
    <x v="1"/>
    <s v="Riggio Construction(SEP)"/>
    <s v="2212 C St"/>
    <s v="Vancouver"/>
    <s v="WA"/>
    <s v="720"/>
    <x v="1"/>
    <x v="1"/>
    <x v="3"/>
    <m/>
    <x v="0"/>
    <n v="696.28"/>
    <n v="52"/>
    <n v="1"/>
    <x v="0"/>
    <x v="0"/>
    <x v="6"/>
  </r>
  <r>
    <s v="3409670"/>
    <x v="1"/>
    <s v="Quail Construction LLC(SEP)"/>
    <s v="7717 SE Evergreen Hwy"/>
    <s v="Vancouver"/>
    <s v="WA"/>
    <s v="720"/>
    <x v="1"/>
    <x v="1"/>
    <x v="3"/>
    <m/>
    <x v="0"/>
    <n v="1608.76"/>
    <n v="40"/>
    <n v="1"/>
    <x v="0"/>
    <x v="0"/>
    <x v="6"/>
  </r>
  <r>
    <s v="3411144"/>
    <x v="1"/>
    <s v="Copper, Tim J(SEP)"/>
    <s v="5222 I St"/>
    <s v="Washougal"/>
    <s v="WA"/>
    <s v="720"/>
    <x v="1"/>
    <x v="1"/>
    <x v="3"/>
    <m/>
    <x v="0"/>
    <n v="571.38"/>
    <n v="17"/>
    <n v="1"/>
    <x v="0"/>
    <x v="0"/>
    <x v="4"/>
  </r>
  <r>
    <s v="3411547"/>
    <x v="1"/>
    <s v="Shockley Homes Inc(SAS)"/>
    <s v="3132 44th St"/>
    <s v="Washougal"/>
    <s v="WA"/>
    <s v="720"/>
    <x v="1"/>
    <x v="1"/>
    <x v="3"/>
    <m/>
    <x v="0"/>
    <n v="1547.66"/>
    <n v="85"/>
    <n v="1"/>
    <x v="0"/>
    <x v="0"/>
    <x v="6"/>
  </r>
  <r>
    <s v="3411632"/>
    <x v="1"/>
    <s v="S &amp; R Wood Products(SAS)"/>
    <s v="11700 NE 188th Ct"/>
    <s v="Brush Prairie"/>
    <s v="WA"/>
    <s v="720"/>
    <x v="1"/>
    <x v="1"/>
    <x v="0"/>
    <m/>
    <x v="0"/>
    <n v="1918.37"/>
    <n v="275"/>
    <n v="1"/>
    <x v="0"/>
    <x v="0"/>
    <x v="6"/>
  </r>
  <r>
    <s v="3412342"/>
    <x v="1"/>
    <s v="GR Investment Properties LLC(SEP)"/>
    <s v="2700 NE 116th St"/>
    <s v="Vancouver"/>
    <s v="WA"/>
    <s v="720"/>
    <x v="1"/>
    <x v="1"/>
    <x v="3"/>
    <m/>
    <x v="0"/>
    <n v="1631.76"/>
    <n v="46"/>
    <n v="1"/>
    <x v="0"/>
    <x v="0"/>
    <x v="6"/>
  </r>
  <r>
    <s v="3412734"/>
    <x v="1"/>
    <s v="Stone Age Structures(SEP)"/>
    <s v="8108 NE 32nd St"/>
    <s v="Vancouver"/>
    <s v="WA"/>
    <s v="720"/>
    <x v="1"/>
    <x v="1"/>
    <x v="3"/>
    <m/>
    <x v="0"/>
    <n v="644.84"/>
    <n v="94"/>
    <n v="1"/>
    <x v="0"/>
    <x v="0"/>
    <x v="6"/>
  </r>
  <r>
    <s v="3412936"/>
    <x v="1"/>
    <s v="Major, Donna M(SEP)"/>
    <s v="2111 SE 96th Ct"/>
    <s v="Vancouver"/>
    <s v="WA"/>
    <s v="720"/>
    <x v="1"/>
    <x v="1"/>
    <x v="0"/>
    <m/>
    <x v="0"/>
    <n v="2552.6"/>
    <n v="44"/>
    <n v="1"/>
    <x v="0"/>
    <x v="0"/>
    <x v="4"/>
  </r>
  <r>
    <s v="3414502"/>
    <x v="1"/>
    <s v="Wark Development(SEP)"/>
    <s v="1401 NE 128th Cir"/>
    <s v="Vancouver"/>
    <s v="WA"/>
    <s v="720"/>
    <x v="1"/>
    <x v="1"/>
    <x v="3"/>
    <m/>
    <x v="0"/>
    <n v="600.21"/>
    <n v="32"/>
    <n v="1"/>
    <x v="0"/>
    <x v="0"/>
    <x v="6"/>
  </r>
  <r>
    <s v="3414829"/>
    <x v="1"/>
    <s v="Wark Development(SEP)"/>
    <s v="2501 NE 119th St"/>
    <s v="Vancouver"/>
    <s v="WA"/>
    <s v="720"/>
    <x v="1"/>
    <x v="1"/>
    <x v="3"/>
    <m/>
    <x v="0"/>
    <n v="604.47"/>
    <n v="66"/>
    <n v="1"/>
    <x v="0"/>
    <x v="0"/>
    <x v="4"/>
  </r>
  <r>
    <s v="3415332"/>
    <x v="1"/>
    <s v="Stein, Tami I(DKD)"/>
    <s v="7576 Carolina Ln #ADU"/>
    <s v="Vancouver"/>
    <s v="WA"/>
    <s v="720"/>
    <x v="1"/>
    <x v="1"/>
    <x v="3"/>
    <m/>
    <x v="0"/>
    <n v="2787.76"/>
    <n v="86"/>
    <n v="1"/>
    <x v="0"/>
    <x v="0"/>
    <x v="4"/>
  </r>
  <r>
    <s v="3415638"/>
    <x v="1"/>
    <s v="Moore, William J(SEP)"/>
    <s v="10101 SE Evergreen Hwy #A"/>
    <s v="Vancouver"/>
    <s v="WA"/>
    <s v="720"/>
    <x v="1"/>
    <x v="1"/>
    <x v="3"/>
    <m/>
    <x v="0"/>
    <n v="571.62"/>
    <n v="88"/>
    <n v="1"/>
    <x v="0"/>
    <x v="0"/>
    <x v="4"/>
  </r>
  <r>
    <s v="3415791"/>
    <x v="1"/>
    <s v="Harroun, Jack A(SEP)"/>
    <s v="1101 W 16th st"/>
    <s v="Vancouver"/>
    <s v="WA"/>
    <s v="720"/>
    <x v="1"/>
    <x v="1"/>
    <x v="3"/>
    <m/>
    <x v="0"/>
    <n v="1632.46"/>
    <n v="51"/>
    <n v="1"/>
    <x v="0"/>
    <x v="0"/>
    <x v="4"/>
  </r>
  <r>
    <s v="3415792"/>
    <x v="1"/>
    <s v="Harroun, Jack A(SEP)"/>
    <s v="1103 W 16th St"/>
    <s v="Vancouver"/>
    <s v="WA"/>
    <s v="720"/>
    <x v="1"/>
    <x v="1"/>
    <x v="3"/>
    <m/>
    <x v="0"/>
    <n v="1632.96"/>
    <n v="55"/>
    <n v="1"/>
    <x v="0"/>
    <x v="0"/>
    <x v="4"/>
  </r>
  <r>
    <s v="3415794"/>
    <x v="1"/>
    <s v="Harroun, Jack A(SEP)"/>
    <s v="1105 W 16th St"/>
    <s v="Vancouver"/>
    <s v="WA"/>
    <s v="720"/>
    <x v="1"/>
    <x v="1"/>
    <x v="3"/>
    <m/>
    <x v="0"/>
    <n v="1632.33"/>
    <n v="50"/>
    <n v="1"/>
    <x v="0"/>
    <x v="0"/>
    <x v="4"/>
  </r>
  <r>
    <s v="3415972"/>
    <x v="1"/>
    <s v="Delgado, Mario(SEP)"/>
    <s v="20400 NE 167th Ave"/>
    <s v="Battle Ground"/>
    <s v="WA"/>
    <s v="720"/>
    <x v="1"/>
    <x v="1"/>
    <x v="0"/>
    <m/>
    <x v="0"/>
    <n v="831.04"/>
    <n v="178"/>
    <n v="1"/>
    <x v="0"/>
    <x v="0"/>
    <x v="4"/>
  </r>
  <r>
    <s v="3416070"/>
    <x v="1"/>
    <s v="Cascade West Development(DKD)"/>
    <s v="29618 NW 56th Ave"/>
    <s v="Ridgefield"/>
    <s v="WA"/>
    <s v="720"/>
    <x v="1"/>
    <x v="1"/>
    <x v="0"/>
    <m/>
    <x v="0"/>
    <n v="756.35"/>
    <n v="147"/>
    <n v="1"/>
    <x v="0"/>
    <x v="0"/>
    <x v="6"/>
  </r>
  <r>
    <s v="3416129"/>
    <x v="1"/>
    <s v="Kutsar, Dmitry(SEP)"/>
    <s v="621 SE Polk St"/>
    <s v="Camas"/>
    <s v="WA"/>
    <s v="720"/>
    <x v="1"/>
    <x v="1"/>
    <x v="3"/>
    <m/>
    <x v="0"/>
    <n v="2569.08"/>
    <m/>
    <n v="1"/>
    <x v="0"/>
    <x v="1"/>
    <x v="4"/>
  </r>
  <r>
    <s v="3416130"/>
    <x v="1"/>
    <s v="Kutsar, Dmitry(SEP)"/>
    <s v="633 SE Polk St"/>
    <s v="Camas"/>
    <s v="WA"/>
    <s v="720"/>
    <x v="1"/>
    <x v="1"/>
    <x v="0"/>
    <m/>
    <x v="0"/>
    <n v="2601.54"/>
    <n v="130"/>
    <n v="1"/>
    <x v="0"/>
    <x v="0"/>
    <x v="4"/>
  </r>
  <r>
    <s v="3416241"/>
    <x v="1"/>
    <s v="Urban NW Custom Homes Inc(SEP)"/>
    <s v="3606 NW 122nd St"/>
    <s v="Vancouver"/>
    <s v="WA"/>
    <s v="720"/>
    <x v="1"/>
    <x v="1"/>
    <x v="3"/>
    <m/>
    <x v="0"/>
    <n v="574.04"/>
    <n v="39"/>
    <n v="1"/>
    <x v="0"/>
    <x v="0"/>
    <x v="6"/>
  </r>
  <r>
    <s v="3416242"/>
    <x v="1"/>
    <s v="Urban NW Custom Homes Inc(SEP)"/>
    <s v="3608 NW 122nd St"/>
    <s v="Vancouver"/>
    <s v="WA"/>
    <s v="720"/>
    <x v="1"/>
    <x v="1"/>
    <x v="3"/>
    <m/>
    <x v="0"/>
    <n v="573.91"/>
    <n v="38"/>
    <n v="1"/>
    <x v="0"/>
    <x v="0"/>
    <x v="6"/>
  </r>
  <r>
    <s v="3416885"/>
    <x v="1"/>
    <s v="Pacific Lifestyle Homes(SEP)"/>
    <s v="1116 NW 88th St"/>
    <s v="Vancouver"/>
    <s v="WA"/>
    <s v="720"/>
    <x v="1"/>
    <x v="1"/>
    <x v="0"/>
    <m/>
    <x v="0"/>
    <n v="1512.18"/>
    <m/>
    <n v="1"/>
    <x v="0"/>
    <x v="1"/>
    <x v="6"/>
  </r>
  <r>
    <s v="3416992"/>
    <x v="1"/>
    <s v="Pyramid Homes"/>
    <s v="692 34th St"/>
    <s v="Washougal"/>
    <s v="WA"/>
    <s v="720"/>
    <x v="1"/>
    <x v="1"/>
    <x v="0"/>
    <m/>
    <x v="0"/>
    <n v="796.95"/>
    <m/>
    <n v="1"/>
    <x v="0"/>
    <x v="1"/>
    <x v="6"/>
  </r>
  <r>
    <s v="3417082"/>
    <x v="1"/>
    <s v="Evergreen Habitat for Humanity(SEP)"/>
    <s v="7001 NE 98th Ave"/>
    <s v="Vancouver"/>
    <s v="WA"/>
    <s v="720"/>
    <x v="1"/>
    <x v="1"/>
    <x v="3"/>
    <m/>
    <x v="0"/>
    <n v="1631.1"/>
    <n v="37"/>
    <n v="1"/>
    <x v="0"/>
    <x v="0"/>
    <x v="6"/>
  </r>
  <r>
    <s v="3417327"/>
    <x v="1"/>
    <s v="New Pacific Homes Inc(SEP)"/>
    <s v="440 K St"/>
    <s v="Washougal"/>
    <s v="WA"/>
    <s v="720"/>
    <x v="1"/>
    <x v="1"/>
    <x v="3"/>
    <m/>
    <x v="0"/>
    <n v="571.67999999999995"/>
    <n v="62"/>
    <n v="1"/>
    <x v="0"/>
    <x v="0"/>
    <x v="6"/>
  </r>
  <r>
    <s v="3417328"/>
    <x v="1"/>
    <s v="New Pacific Homes Inc(SEP)"/>
    <s v="445 J St"/>
    <s v="Washougal"/>
    <s v="WA"/>
    <s v="720"/>
    <x v="1"/>
    <x v="1"/>
    <x v="3"/>
    <m/>
    <x v="0"/>
    <n v="807.88"/>
    <n v="28"/>
    <n v="1"/>
    <x v="0"/>
    <x v="0"/>
    <x v="6"/>
  </r>
  <r>
    <s v="3417965"/>
    <x v="1"/>
    <s v="Aho Construction(DKD)"/>
    <s v="2307 NE 144th St"/>
    <s v="Vancouver"/>
    <s v="WA"/>
    <s v="720"/>
    <x v="1"/>
    <x v="1"/>
    <x v="3"/>
    <m/>
    <x v="0"/>
    <n v="1767.78"/>
    <n v="89"/>
    <n v="1"/>
    <x v="0"/>
    <x v="0"/>
    <x v="6"/>
  </r>
  <r>
    <s v="3418617"/>
    <x v="1"/>
    <s v="Bolter, Robert H(D1H)"/>
    <s v="414 W 21st St"/>
    <s v="Vancouver"/>
    <s v="WA"/>
    <s v="720"/>
    <x v="1"/>
    <x v="1"/>
    <x v="3"/>
    <m/>
    <x v="0"/>
    <n v="574.41999999999996"/>
    <n v="42"/>
    <n v="1"/>
    <x v="0"/>
    <x v="0"/>
    <x v="4"/>
  </r>
  <r>
    <s v="3420006"/>
    <x v="1"/>
    <s v="Ziegler, Ladd(SEP)"/>
    <s v="3708 SE 139th Ave"/>
    <s v="Vancouver"/>
    <s v="WA"/>
    <s v="720"/>
    <x v="1"/>
    <x v="1"/>
    <x v="0"/>
    <m/>
    <x v="0"/>
    <n v="1089.07"/>
    <n v="36"/>
    <n v="1"/>
    <x v="0"/>
    <x v="0"/>
    <x v="4"/>
  </r>
  <r>
    <s v="3420338"/>
    <x v="1"/>
    <s v="Taylor, John J(SEP)"/>
    <s v="3506 Harney St"/>
    <s v="Vancouver"/>
    <s v="WA"/>
    <s v="720"/>
    <x v="1"/>
    <x v="1"/>
    <x v="3"/>
    <m/>
    <x v="0"/>
    <n v="1707.52"/>
    <n v="37"/>
    <n v="1"/>
    <x v="0"/>
    <x v="0"/>
    <x v="4"/>
  </r>
  <r>
    <s v="3420958"/>
    <x v="1"/>
    <s v="Soaring Eagle Inc(SEP)"/>
    <s v="3250 NW 20th Cir"/>
    <s v="Camas"/>
    <s v="WA"/>
    <s v="720"/>
    <x v="1"/>
    <x v="1"/>
    <x v="0"/>
    <m/>
    <x v="0"/>
    <n v="666.17"/>
    <n v="64"/>
    <n v="1"/>
    <x v="0"/>
    <x v="0"/>
    <x v="6"/>
  </r>
  <r>
    <s v="3421188"/>
    <x v="1"/>
    <s v="Sunlight Construction(SEP)"/>
    <s v="8124 SE River View Ln"/>
    <s v="Vancouver"/>
    <s v="WA"/>
    <s v="720"/>
    <x v="1"/>
    <x v="1"/>
    <x v="3"/>
    <m/>
    <x v="0"/>
    <n v="2259.6799999999998"/>
    <n v="286"/>
    <n v="1"/>
    <x v="0"/>
    <x v="0"/>
    <x v="1"/>
  </r>
  <r>
    <s v="3422753"/>
    <x v="1"/>
    <s v="Shockley, Roland E(DKD)"/>
    <s v="3136 44th St"/>
    <s v="Washougal"/>
    <s v="WA"/>
    <s v="720"/>
    <x v="1"/>
    <x v="1"/>
    <x v="3"/>
    <m/>
    <x v="0"/>
    <n v="1861.15"/>
    <n v="85"/>
    <n v="1"/>
    <x v="0"/>
    <x v="0"/>
    <x v="4"/>
  </r>
  <r>
    <s v="3423525"/>
    <x v="1"/>
    <s v="Cascade West Development(SEP)"/>
    <s v="16307 NE 22nd Ave"/>
    <s v="Ridgefield"/>
    <s v="WA"/>
    <s v="720"/>
    <x v="1"/>
    <x v="1"/>
    <x v="3"/>
    <m/>
    <x v="0"/>
    <n v="1687.65"/>
    <n v="187"/>
    <n v="1"/>
    <x v="0"/>
    <x v="0"/>
    <x v="6"/>
  </r>
  <r>
    <s v="3423629"/>
    <x v="1"/>
    <s v="Rosu, Mircea(SEP)"/>
    <s v="9709 NE 3rd St"/>
    <s v="Vancouver"/>
    <s v="WA"/>
    <s v="720"/>
    <x v="1"/>
    <x v="1"/>
    <x v="3"/>
    <m/>
    <x v="0"/>
    <n v="573.79"/>
    <n v="37"/>
    <n v="1"/>
    <x v="0"/>
    <x v="0"/>
    <x v="4"/>
  </r>
  <r>
    <s v="3423823"/>
    <x v="1"/>
    <s v="Beglets, Alex S(SEP)"/>
    <s v="1125 NE Birch St"/>
    <s v="Camas"/>
    <s v="WA"/>
    <s v="720"/>
    <x v="1"/>
    <x v="1"/>
    <x v="0"/>
    <m/>
    <x v="0"/>
    <n v="2050.44"/>
    <n v="170"/>
    <n v="1"/>
    <x v="0"/>
    <x v="0"/>
    <x v="4"/>
  </r>
  <r>
    <s v="3424142"/>
    <x v="1"/>
    <s v="Helmes Inc(STS)"/>
    <s v="16307 NE 175th Way"/>
    <s v="Brush Prairie"/>
    <s v="WA"/>
    <s v="720"/>
    <x v="1"/>
    <x v="1"/>
    <x v="0"/>
    <m/>
    <x v="0"/>
    <n v="5833.75"/>
    <n v="594"/>
    <n v="1"/>
    <x v="0"/>
    <x v="0"/>
    <x v="6"/>
  </r>
  <r>
    <s v="3424822"/>
    <x v="1"/>
    <s v="Cascade West Dev(WEB)"/>
    <s v="420 S 15th Ct"/>
    <s v="Ridgefield"/>
    <s v="WA"/>
    <s v="720"/>
    <x v="1"/>
    <x v="1"/>
    <x v="3"/>
    <m/>
    <x v="0"/>
    <n v="781.44"/>
    <n v="34"/>
    <n v="1"/>
    <x v="0"/>
    <x v="0"/>
    <x v="6"/>
  </r>
  <r>
    <s v="3425408"/>
    <x v="1"/>
    <s v="Urban NW Custom Homes Inc(SEP)"/>
    <s v="304 Riverview Dr"/>
    <s v="Ridgefield"/>
    <s v="WA"/>
    <s v="720"/>
    <x v="1"/>
    <x v="1"/>
    <x v="3"/>
    <m/>
    <x v="0"/>
    <n v="577.14"/>
    <n v="60"/>
    <n v="1"/>
    <x v="0"/>
    <x v="0"/>
    <x v="6"/>
  </r>
  <r>
    <s v="3425786"/>
    <x v="1"/>
    <s v="Jeffries, Bonnie R(SEP)"/>
    <s v="12501 NE 36th Ave"/>
    <s v="Vancouver"/>
    <s v="WA"/>
    <s v="720"/>
    <x v="1"/>
    <x v="1"/>
    <x v="3"/>
    <m/>
    <x v="0"/>
    <n v="571.02"/>
    <n v="15"/>
    <n v="1"/>
    <x v="0"/>
    <x v="0"/>
    <x v="6"/>
  </r>
  <r>
    <s v="3426487"/>
    <x v="1"/>
    <s v="Evergreen Habitat For Humanity(SEP)"/>
    <s v="3603 O St"/>
    <s v="Vancouver"/>
    <s v="WA"/>
    <s v="720"/>
    <x v="1"/>
    <x v="1"/>
    <x v="3"/>
    <m/>
    <x v="0"/>
    <n v="1615.99"/>
    <n v="80"/>
    <n v="1"/>
    <x v="0"/>
    <x v="0"/>
    <x v="6"/>
  </r>
  <r>
    <s v="3427272"/>
    <x v="1"/>
    <s v="Pahlisch Homes Inc(SEP)"/>
    <s v="2510 NW Walden Dr"/>
    <s v="Camas"/>
    <s v="WA"/>
    <s v="720"/>
    <x v="1"/>
    <x v="1"/>
    <x v="3"/>
    <m/>
    <x v="0"/>
    <n v="603.36"/>
    <n v="56"/>
    <n v="1"/>
    <x v="0"/>
    <x v="0"/>
    <x v="6"/>
  </r>
  <r>
    <s v="3427435"/>
    <x v="1"/>
    <s v="&quot;Kazakov, Erik P(SEP)&quot;"/>
    <s v="1327 NW 5th Ave"/>
    <s v="Camas"/>
    <s v="WA"/>
    <s v="720"/>
    <x v="1"/>
    <x v="1"/>
    <x v="3"/>
    <m/>
    <x v="0"/>
    <n v="603.11"/>
    <n v="53"/>
    <n v="1"/>
    <x v="0"/>
    <x v="0"/>
    <x v="4"/>
  </r>
  <r>
    <s v="3427538"/>
    <x v="1"/>
    <s v="Pacific Lifestyle Homes(STS)"/>
    <s v="4554 NW Fremont St"/>
    <s v="Camas"/>
    <s v="WA"/>
    <s v="720"/>
    <x v="1"/>
    <x v="1"/>
    <x v="3"/>
    <m/>
    <x v="0"/>
    <n v="572.04"/>
    <n v="23"/>
    <n v="1"/>
    <x v="0"/>
    <x v="0"/>
    <x v="4"/>
  </r>
  <r>
    <s v="3406623"/>
    <x v="1"/>
    <s v="Stanton, Richard G(DKD)"/>
    <s v="8511 NE St Johns Rd"/>
    <s v="Vancouver"/>
    <s v="WA"/>
    <s v="720"/>
    <x v="1"/>
    <x v="1"/>
    <x v="0"/>
    <m/>
    <x v="0"/>
    <n v="1496.49"/>
    <n v="455"/>
    <n v="1"/>
    <x v="0"/>
    <x v="0"/>
    <x v="4"/>
  </r>
  <r>
    <s v="3408109"/>
    <x v="1"/>
    <s v="Bever Homes(D1H)"/>
    <s v="16821 SE Evergreen Hwy"/>
    <s v="Vancouver"/>
    <s v="WA"/>
    <s v="720"/>
    <x v="1"/>
    <x v="1"/>
    <x v="3"/>
    <m/>
    <x v="0"/>
    <n v="628.95000000000005"/>
    <n v="87"/>
    <n v="1"/>
    <x v="0"/>
    <x v="0"/>
    <x v="6"/>
  </r>
  <r>
    <s v="3410285"/>
    <x v="1"/>
    <s v="D&lt;(&gt;&amp;&lt;)&gt;R Homes Inc(SEP)"/>
    <s v="5360 NW 18th Ave"/>
    <s v="Camas"/>
    <s v="WA"/>
    <s v="720"/>
    <x v="1"/>
    <x v="1"/>
    <x v="0"/>
    <m/>
    <x v="0"/>
    <n v="1151.48"/>
    <n v="311"/>
    <n v="1"/>
    <x v="0"/>
    <x v="0"/>
    <x v="6"/>
  </r>
  <r>
    <s v="3420269"/>
    <x v="1"/>
    <s v="Andy Johnston Construction LLC(SEP)"/>
    <s v="14705 NE 99th St"/>
    <s v="Vancouver"/>
    <s v="WA"/>
    <s v="720"/>
    <x v="1"/>
    <x v="1"/>
    <x v="3"/>
    <m/>
    <x v="0"/>
    <n v="576.19000000000005"/>
    <n v="56"/>
    <n v="1"/>
    <x v="0"/>
    <x v="0"/>
    <x v="6"/>
  </r>
  <r>
    <s v="3422093"/>
    <x v="1"/>
    <s v="Gerke, Orin K(SEP)"/>
    <s v="14913 NW Seward Rd"/>
    <s v="Vancouver"/>
    <s v="WA"/>
    <s v="720"/>
    <x v="1"/>
    <x v="1"/>
    <x v="3"/>
    <m/>
    <x v="0"/>
    <n v="801.07"/>
    <n v="174"/>
    <n v="1"/>
    <x v="0"/>
    <x v="0"/>
    <x v="4"/>
  </r>
  <r>
    <s v="3422937"/>
    <x v="1"/>
    <s v="Panfilov, Dennis V(DKD)"/>
    <s v="3028 SW 6th Ave"/>
    <s v="Camas"/>
    <s v="WA"/>
    <s v="720"/>
    <x v="1"/>
    <x v="1"/>
    <x v="0"/>
    <m/>
    <x v="0"/>
    <n v="745.15"/>
    <n v="142"/>
    <n v="1"/>
    <x v="0"/>
    <x v="0"/>
    <x v="4"/>
  </r>
  <r>
    <s v="3423718"/>
    <x v="1"/>
    <s v="GR Investment Properties LLC(SEP)"/>
    <s v="18610 NE August Ave"/>
    <s v="Battle Ground"/>
    <s v="WA"/>
    <s v="720"/>
    <x v="1"/>
    <x v="1"/>
    <x v="3"/>
    <m/>
    <x v="0"/>
    <n v="813.09"/>
    <n v="71"/>
    <n v="1"/>
    <x v="0"/>
    <x v="0"/>
    <x v="6"/>
  </r>
  <r>
    <s v="3424411"/>
    <x v="1"/>
    <s v="Chan, Jean M(SEP)"/>
    <s v="3718 NE Everett St"/>
    <s v="Camas"/>
    <s v="WA"/>
    <s v="720"/>
    <x v="1"/>
    <x v="1"/>
    <x v="0"/>
    <m/>
    <x v="0"/>
    <n v="4235.38"/>
    <n v="216"/>
    <n v="1"/>
    <x v="0"/>
    <x v="0"/>
    <x v="4"/>
  </r>
  <r>
    <s v="3405557"/>
    <x v="1"/>
    <s v="Shaffer Inc(SAS)"/>
    <s v="7611 NE 14th St"/>
    <s v="Vancouver"/>
    <s v="WA"/>
    <s v="720"/>
    <x v="1"/>
    <x v="1"/>
    <x v="3"/>
    <m/>
    <x v="0"/>
    <n v="801.77"/>
    <n v="53"/>
    <n v="1"/>
    <x v="0"/>
    <x v="0"/>
    <x v="6"/>
  </r>
  <r>
    <s v="3426958"/>
    <x v="1"/>
    <s v="Northwest Classic Homes LLC(SE"/>
    <s v="13015 NW 46th Ave"/>
    <s v="Vancouver"/>
    <s v="WA"/>
    <s v="720"/>
    <x v="1"/>
    <x v="1"/>
    <x v="0"/>
    <m/>
    <x v="0"/>
    <n v="1756.2"/>
    <n v="33"/>
    <n v="1"/>
    <x v="0"/>
    <x v="0"/>
    <x v="4"/>
  </r>
  <r>
    <s v="3414533"/>
    <x v="1"/>
    <s v="Axiom Luxury Homes LLC(SEP)"/>
    <s v="10705 SE Evergreen Hwy"/>
    <s v="Vancouver"/>
    <s v="WA"/>
    <s v="720"/>
    <x v="1"/>
    <x v="1"/>
    <x v="0"/>
    <m/>
    <x v="0"/>
    <n v="1637.52"/>
    <n v="51"/>
    <n v="1"/>
    <x v="0"/>
    <x v="0"/>
    <x v="6"/>
  </r>
  <r>
    <s v="3423312"/>
    <x v="1"/>
    <s v="Pacific Lifestyle Homes(DKD)"/>
    <s v="9908 NE 199th St"/>
    <s v="Battle Ground"/>
    <s v="WA"/>
    <s v="720"/>
    <x v="1"/>
    <x v="1"/>
    <x v="0"/>
    <m/>
    <x v="0"/>
    <n v="8284.91"/>
    <n v="215"/>
    <n v="1"/>
    <x v="0"/>
    <x v="0"/>
    <x v="6"/>
  </r>
  <r>
    <s v="3426092"/>
    <x v="1"/>
    <s v="Portland Development Group LLC(DKD)"/>
    <s v="2515 NW 23rd Ave"/>
    <s v="Camas"/>
    <s v="WA"/>
    <s v="720"/>
    <x v="1"/>
    <x v="1"/>
    <x v="3"/>
    <m/>
    <x v="0"/>
    <n v="1735.82"/>
    <n v="48"/>
    <n v="1"/>
    <x v="0"/>
    <x v="0"/>
    <x v="6"/>
  </r>
  <r>
    <s v="3408515"/>
    <x v="0"/>
    <s v="201 NE 52ND ST"/>
    <s v="201 NE 52nd St"/>
    <s v="Vancouver"/>
    <s v="WA"/>
    <s v="720"/>
    <x v="2"/>
    <x v="1"/>
    <x v="0"/>
    <m/>
    <x v="0"/>
    <n v="800.37"/>
    <n v="61"/>
    <n v="1"/>
    <x v="0"/>
    <x v="0"/>
    <x v="6"/>
  </r>
  <r>
    <s v="3408597"/>
    <x v="0"/>
    <s v="D R Horton Inc Portland(SEP)"/>
    <s v="211 NE 52nd St"/>
    <s v="Vancouver"/>
    <s v="WA"/>
    <s v="720"/>
    <x v="2"/>
    <x v="1"/>
    <x v="0"/>
    <m/>
    <x v="0"/>
    <n v="582.53"/>
    <n v="56"/>
    <n v="1"/>
    <x v="0"/>
    <x v="0"/>
    <x v="6"/>
  </r>
  <r>
    <s v="3408593"/>
    <x v="0"/>
    <s v="D R Horton Inc Portland(SEP)"/>
    <s v="200 NE Newhouse Rd"/>
    <s v="Vancouver"/>
    <s v="WA"/>
    <s v="720"/>
    <x v="2"/>
    <x v="1"/>
    <x v="0"/>
    <m/>
    <x v="0"/>
    <n v="1270.28"/>
    <n v="28"/>
    <n v="1"/>
    <x v="0"/>
    <x v="0"/>
    <x v="6"/>
  </r>
  <r>
    <s v="3408596"/>
    <x v="0"/>
    <s v="D R Horton Inc Portland(SEP)"/>
    <s v="210 NE Newhouse Rd"/>
    <s v="Vancouver"/>
    <s v="WA"/>
    <s v="720"/>
    <x v="2"/>
    <x v="1"/>
    <x v="0"/>
    <m/>
    <x v="0"/>
    <n v="1235.8399999999999"/>
    <n v="18"/>
    <n v="1"/>
    <x v="0"/>
    <x v="0"/>
    <x v="6"/>
  </r>
  <r>
    <s v="3389927"/>
    <x v="0"/>
    <s v="Swindell, Chris R(SAS)"/>
    <s v="2 Depot St"/>
    <s v="Ridgefield"/>
    <s v="WA"/>
    <s v="720"/>
    <x v="1"/>
    <x v="1"/>
    <x v="3"/>
    <m/>
    <x v="0"/>
    <n v="1717.75"/>
    <n v="50"/>
    <n v="1"/>
    <x v="0"/>
    <x v="0"/>
    <x v="4"/>
  </r>
  <r>
    <s v="3412755"/>
    <x v="0"/>
    <s v="Boulevard Homes(SEP)"/>
    <s v="4102 SE 177th Ln"/>
    <s v="Vancouver"/>
    <s v="WA"/>
    <s v="720"/>
    <x v="1"/>
    <x v="1"/>
    <x v="0"/>
    <m/>
    <x v="0"/>
    <n v="496.48"/>
    <n v="36"/>
    <n v="1"/>
    <x v="0"/>
    <x v="0"/>
    <x v="6"/>
  </r>
  <r>
    <s v="3412756"/>
    <x v="0"/>
    <s v="Boulevard Homes(SEP)"/>
    <s v="4118 SE 177th Ln"/>
    <s v="Vancouver"/>
    <s v="WA"/>
    <s v="720"/>
    <x v="1"/>
    <x v="1"/>
    <x v="0"/>
    <m/>
    <x v="0"/>
    <n v="487.8"/>
    <m/>
    <n v="1"/>
    <x v="0"/>
    <x v="1"/>
    <x v="6"/>
  </r>
  <r>
    <s v="3414901"/>
    <x v="0"/>
    <s v="Boulevard Homes(DKD)"/>
    <s v="4022 SE 177th Ln"/>
    <s v="Vancouver"/>
    <s v="WA"/>
    <s v="720"/>
    <x v="1"/>
    <x v="1"/>
    <x v="0"/>
    <m/>
    <x v="0"/>
    <n v="575.77"/>
    <n v="27"/>
    <n v="1"/>
    <x v="0"/>
    <x v="0"/>
    <x v="6"/>
  </r>
  <r>
    <s v="3414903"/>
    <x v="0"/>
    <s v="Boulevard Homes(DKD)"/>
    <s v="4038 SE 177th Ln"/>
    <s v="Vancouver"/>
    <s v="WA"/>
    <s v="720"/>
    <x v="1"/>
    <x v="1"/>
    <x v="0"/>
    <m/>
    <x v="0"/>
    <n v="576.98"/>
    <n v="32"/>
    <n v="1"/>
    <x v="0"/>
    <x v="0"/>
    <x v="6"/>
  </r>
  <r>
    <s v="3417110"/>
    <x v="0"/>
    <s v="Prime Contractors Inc(SEP)"/>
    <s v="1330 NW 7th Ave"/>
    <s v="Camas"/>
    <s v="WA"/>
    <s v="720"/>
    <x v="1"/>
    <x v="1"/>
    <x v="3"/>
    <m/>
    <x v="0"/>
    <n v="603.70000000000005"/>
    <n v="58"/>
    <n v="1"/>
    <x v="0"/>
    <x v="0"/>
    <x v="6"/>
  </r>
  <r>
    <s v="3393048"/>
    <x v="0"/>
    <s v="Merritt Custom Homes Inc(SAS)"/>
    <s v="1303 NW Ostenson Canyon Rd"/>
    <s v="Camas"/>
    <s v="WA"/>
    <s v="720"/>
    <x v="1"/>
    <x v="1"/>
    <x v="0"/>
    <m/>
    <x v="0"/>
    <n v="2414.98"/>
    <n v="110"/>
    <n v="1"/>
    <x v="0"/>
    <x v="0"/>
    <x v="6"/>
  </r>
  <r>
    <s v="3423776"/>
    <x v="0"/>
    <s v="6605 Building LLC(SEP)"/>
    <s v="7405 SE 17th St"/>
    <s v="Vancouver"/>
    <s v="WA"/>
    <s v="720"/>
    <x v="1"/>
    <x v="1"/>
    <x v="0"/>
    <m/>
    <x v="0"/>
    <n v="7191.08"/>
    <n v="227"/>
    <n v="1"/>
    <x v="0"/>
    <x v="0"/>
    <x v="4"/>
  </r>
  <r>
    <s v="3424761"/>
    <x v="0"/>
    <s v="Buell, Harold(SEP)"/>
    <s v="3014 NE 96th Ave"/>
    <s v="Vancouver"/>
    <s v="WA"/>
    <s v="720"/>
    <x v="1"/>
    <x v="1"/>
    <x v="3"/>
    <m/>
    <x v="0"/>
    <n v="2777.01"/>
    <n v="65"/>
    <n v="1"/>
    <x v="0"/>
    <x v="0"/>
    <x v="4"/>
  </r>
  <r>
    <s v="3423120"/>
    <x v="2"/>
    <s v="Install 4&quot; (p) main"/>
    <s v="S 11th ST"/>
    <s v="Ridgefield"/>
    <s v="WA"/>
    <s v="710"/>
    <x v="3"/>
    <x v="1"/>
    <x v="5"/>
    <m/>
    <x v="0"/>
    <n v="6328.95"/>
    <n v="626"/>
    <n v="1"/>
    <x v="0"/>
    <x v="0"/>
    <x v="1"/>
  </r>
  <r>
    <s v="3423122"/>
    <x v="2"/>
    <s v="Install 2&quot; (p) main"/>
    <s v="S 11th ST"/>
    <s v="Ridgefield"/>
    <s v="WA"/>
    <s v="710"/>
    <x v="3"/>
    <x v="1"/>
    <x v="1"/>
    <m/>
    <x v="0"/>
    <n v="1349.48"/>
    <n v="186"/>
    <n v="1"/>
    <x v="0"/>
    <x v="0"/>
    <x v="1"/>
  </r>
  <r>
    <s v="3423740"/>
    <x v="2"/>
    <s v="Install 2&quot; (p) main tie-in"/>
    <s v="SE Eaton Blvd"/>
    <s v="Battle Ground"/>
    <s v="WA"/>
    <s v="710"/>
    <x v="3"/>
    <x v="1"/>
    <x v="1"/>
    <m/>
    <x v="0"/>
    <n v="9091.6200000000008"/>
    <n v="25"/>
    <n v="1"/>
    <x v="0"/>
    <x v="0"/>
    <x v="1"/>
  </r>
  <r>
    <s v="3412583"/>
    <x v="0"/>
    <s v="Lenoir, Jean Marc(TLB)"/>
    <s v="452 NE Green St"/>
    <s v="White Salmon"/>
    <s v="WA"/>
    <s v="720"/>
    <x v="2"/>
    <x v="1"/>
    <x v="0"/>
    <m/>
    <x v="0"/>
    <n v="3436.26"/>
    <n v="200"/>
    <n v="1"/>
    <x v="0"/>
    <x v="0"/>
    <x v="4"/>
  </r>
  <r>
    <s v="3425755"/>
    <x v="0"/>
    <s v="Pacific Lifestyle Homes(SAS)"/>
    <s v="1118 NW 88th St"/>
    <s v="Vancouver"/>
    <s v="WA"/>
    <s v="720"/>
    <x v="1"/>
    <x v="1"/>
    <x v="3"/>
    <m/>
    <x v="0"/>
    <n v="2113.17"/>
    <n v="27"/>
    <n v="1"/>
    <x v="0"/>
    <x v="0"/>
    <x v="6"/>
  </r>
  <r>
    <s v="3410777"/>
    <x v="0"/>
    <s v="install 1/2&quot; (p) curb svc"/>
    <s v="NE 42nd St"/>
    <s v="Vancouver"/>
    <s v="WA"/>
    <s v="720"/>
    <x v="1"/>
    <x v="1"/>
    <x v="3"/>
    <m/>
    <x v="0"/>
    <n v="59.62"/>
    <m/>
    <n v="1"/>
    <x v="1"/>
    <x v="1"/>
    <x v="1"/>
  </r>
  <r>
    <s v="3412999"/>
    <x v="0"/>
    <s v="install 1&quot; (p) curb svc"/>
    <s v="SW 25th Cir"/>
    <s v="Battle Ground"/>
    <s v="WA"/>
    <s v="720"/>
    <x v="1"/>
    <x v="1"/>
    <x v="0"/>
    <m/>
    <x v="0"/>
    <n v="62.6"/>
    <n v="12"/>
    <n v="1"/>
    <x v="1"/>
    <x v="0"/>
    <x v="1"/>
  </r>
  <r>
    <s v="3414215"/>
    <x v="0"/>
    <s v="install 1&quot; (p) stub to lot 29"/>
    <s v="N 10th St in utility easement"/>
    <s v="Washougal"/>
    <s v="WA"/>
    <s v="720"/>
    <x v="1"/>
    <x v="1"/>
    <x v="0"/>
    <m/>
    <x v="0"/>
    <n v="395.33"/>
    <n v="10"/>
    <n v="1"/>
    <x v="0"/>
    <x v="0"/>
    <x v="1"/>
  </r>
  <r>
    <s v="3414218"/>
    <x v="0"/>
    <s v="install 1&quot; (p) stub to lot 28"/>
    <s v="N 10th St in utility easement"/>
    <s v="Washougal"/>
    <s v="WA"/>
    <s v="720"/>
    <x v="1"/>
    <x v="1"/>
    <x v="0"/>
    <m/>
    <x v="0"/>
    <n v="836.77"/>
    <n v="13"/>
    <n v="1"/>
    <x v="0"/>
    <x v="0"/>
    <x v="1"/>
  </r>
  <r>
    <s v="3430451"/>
    <x v="0"/>
    <s v="Klickitat School District #402"/>
    <s v="92 Main"/>
    <s v="Klickitat"/>
    <s v="WA"/>
    <s v="720"/>
    <x v="0"/>
    <x v="0"/>
    <x v="0"/>
    <m/>
    <x v="1"/>
    <n v="2176.3200000000002"/>
    <n v="95"/>
    <n v="1"/>
    <x v="0"/>
    <x v="0"/>
    <x v="0"/>
  </r>
  <r>
    <s v="3432873"/>
    <x v="0"/>
    <s v="Sharp Microelectronics(SAS)"/>
    <s v="5750 NW Pacific Rim Blvd"/>
    <s v="Camas"/>
    <s v="WA"/>
    <s v="720"/>
    <x v="0"/>
    <x v="0"/>
    <x v="1"/>
    <m/>
    <x v="1"/>
    <n v="6983.23"/>
    <n v="690"/>
    <n v="1"/>
    <x v="0"/>
    <x v="0"/>
    <x v="0"/>
  </r>
  <r>
    <s v="3421425"/>
    <x v="0"/>
    <s v="Battle Ground School District(D1H)"/>
    <s v="612 NW 9th St"/>
    <s v="Battle Ground"/>
    <s v="WA"/>
    <s v="720"/>
    <x v="0"/>
    <x v="0"/>
    <x v="0"/>
    <m/>
    <x v="1"/>
    <n v="5288.53"/>
    <n v="77"/>
    <n v="1"/>
    <x v="0"/>
    <x v="0"/>
    <x v="0"/>
  </r>
  <r>
    <s v="3426743"/>
    <x v="0"/>
    <s v="North Parkway LLC(RCB)"/>
    <s v="11 N Parkway Ave"/>
    <s v="Battle Ground"/>
    <s v="WA"/>
    <s v="720"/>
    <x v="0"/>
    <x v="0"/>
    <x v="0"/>
    <m/>
    <x v="1"/>
    <n v="6036.41"/>
    <n v="25"/>
    <n v="1"/>
    <x v="0"/>
    <x v="0"/>
    <x v="2"/>
  </r>
  <r>
    <s v="3427116"/>
    <x v="0"/>
    <s v="&quot;Ross, Richard(SAS)&quot;"/>
    <s v="2730 NW Bliss Rd #Shop2"/>
    <s v="Vancouver"/>
    <s v="WA"/>
    <s v="720"/>
    <x v="0"/>
    <x v="0"/>
    <x v="0"/>
    <m/>
    <x v="1"/>
    <n v="1870.47"/>
    <n v="113"/>
    <n v="1"/>
    <x v="0"/>
    <x v="0"/>
    <x v="0"/>
  </r>
  <r>
    <s v="3428443"/>
    <x v="0"/>
    <s v="Clark Public Utilities(SAS)"/>
    <s v="2705 NE 159th St"/>
    <s v="Ridgefield"/>
    <s v="WA"/>
    <s v="720"/>
    <x v="0"/>
    <x v="0"/>
    <x v="0"/>
    <m/>
    <x v="1"/>
    <n v="7837.93"/>
    <n v="68"/>
    <n v="1"/>
    <x v="0"/>
    <x v="0"/>
    <x v="0"/>
  </r>
  <r>
    <s v="3428523"/>
    <x v="0"/>
    <s v="Orchards Highlands Inc(SAS)"/>
    <s v="9608 NE 117th Ave"/>
    <s v="Vancouver"/>
    <s v="WA"/>
    <s v="720"/>
    <x v="0"/>
    <x v="0"/>
    <x v="0"/>
    <m/>
    <x v="1"/>
    <n v="4883.09"/>
    <n v="71"/>
    <n v="1"/>
    <x v="0"/>
    <x v="0"/>
    <x v="0"/>
  </r>
  <r>
    <s v="3428970"/>
    <x v="0"/>
    <s v="1300 WASHINGTON ST"/>
    <s v="1300 Washington St"/>
    <s v="Vancouver"/>
    <s v="WA"/>
    <s v="720"/>
    <x v="0"/>
    <x v="0"/>
    <x v="0"/>
    <m/>
    <x v="1"/>
    <n v="9869.11"/>
    <n v="110"/>
    <n v="1"/>
    <x v="0"/>
    <x v="0"/>
    <x v="0"/>
  </r>
  <r>
    <s v="3429040"/>
    <x v="0"/>
    <s v="ADCO Printing &amp; Graphics Inc(R"/>
    <s v="353 Grand Blvd"/>
    <s v="Vancouver"/>
    <s v="WA"/>
    <s v="720"/>
    <x v="0"/>
    <x v="0"/>
    <x v="0"/>
    <m/>
    <x v="1"/>
    <n v="2094.5500000000002"/>
    <n v="35"/>
    <n v="1"/>
    <x v="0"/>
    <x v="0"/>
    <x v="0"/>
  </r>
  <r>
    <s v="3441243"/>
    <x v="0"/>
    <s v="Prestige Assisted Living(SAS)"/>
    <s v="7514 NE 13th Ave"/>
    <s v="Vancouver"/>
    <s v="WA"/>
    <s v="720"/>
    <x v="0"/>
    <x v="0"/>
    <x v="0"/>
    <m/>
    <x v="1"/>
    <n v="5739.71"/>
    <n v="156"/>
    <n v="1"/>
    <x v="0"/>
    <x v="0"/>
    <x v="1"/>
  </r>
  <r>
    <s v="3443749"/>
    <x v="0"/>
    <s v="All About Air Inc(SAS)"/>
    <s v="5706 NE 112th Ave"/>
    <s v="Vancouver"/>
    <s v="WA"/>
    <s v="720"/>
    <x v="0"/>
    <x v="0"/>
    <x v="0"/>
    <m/>
    <x v="1"/>
    <n v="6296.19"/>
    <n v="79"/>
    <n v="1"/>
    <x v="0"/>
    <x v="0"/>
    <x v="0"/>
  </r>
  <r>
    <s v="3447565"/>
    <x v="0"/>
    <s v="Bucky's Pizza Inc(SAS)"/>
    <s v="220 Pioneer"/>
    <s v="Ridgefield"/>
    <s v="WA"/>
    <s v="720"/>
    <x v="0"/>
    <x v="0"/>
    <x v="0"/>
    <m/>
    <x v="1"/>
    <n v="3361.3"/>
    <n v="33"/>
    <n v="1"/>
    <x v="0"/>
    <x v="0"/>
    <x v="0"/>
  </r>
  <r>
    <s v="3447594"/>
    <x v="0"/>
    <s v="Orchards Highlands Inc(SAS)"/>
    <s v="9712 NE 117th Ave"/>
    <s v="Vancouver"/>
    <s v="WA"/>
    <s v="720"/>
    <x v="0"/>
    <x v="0"/>
    <x v="0"/>
    <m/>
    <x v="1"/>
    <n v="15502.84"/>
    <n v="326"/>
    <n v="1"/>
    <x v="0"/>
    <x v="0"/>
    <x v="0"/>
  </r>
  <r>
    <s v="3451643"/>
    <x v="0"/>
    <s v="Walker Holding Co(D1H)"/>
    <s v="2614 Carlson Rd"/>
    <s v="Vancouver"/>
    <s v="WA"/>
    <s v="720"/>
    <x v="0"/>
    <x v="0"/>
    <x v="0"/>
    <m/>
    <x v="1"/>
    <n v="3704.92"/>
    <n v="98"/>
    <n v="1"/>
    <x v="0"/>
    <x v="0"/>
    <x v="1"/>
  </r>
  <r>
    <s v="3452138"/>
    <x v="0"/>
    <s v="McDowell Pile King LLC(SAS)"/>
    <s v="7414 NE 47th Ave"/>
    <s v="Vancouver"/>
    <s v="WA"/>
    <s v="720"/>
    <x v="0"/>
    <x v="0"/>
    <x v="0"/>
    <m/>
    <x v="1"/>
    <n v="6022.34"/>
    <n v="181"/>
    <n v="1"/>
    <x v="0"/>
    <x v="0"/>
    <x v="0"/>
  </r>
  <r>
    <s v="3450650"/>
    <x v="0"/>
    <s v="&quot;Install 1&quot;&quot; (p) 80' with no E"/>
    <s v="7219 NE 47th Ave #CURB"/>
    <s v="Vancouver"/>
    <s v="WA"/>
    <s v="720"/>
    <x v="0"/>
    <x v="1"/>
    <x v="0"/>
    <m/>
    <x v="1"/>
    <n v="1603.07"/>
    <n v="47"/>
    <n v="1"/>
    <x v="0"/>
    <x v="0"/>
    <x v="1"/>
  </r>
  <r>
    <s v="3437987"/>
    <x v="0"/>
    <s v="&quot;Riley, Connie(TLB)&quot;"/>
    <s v="1320 N Main Ave"/>
    <s v="White Salmon"/>
    <s v="WA"/>
    <s v="720"/>
    <x v="0"/>
    <x v="1"/>
    <x v="0"/>
    <m/>
    <x v="1"/>
    <n v="57.47"/>
    <n v="227"/>
    <n v="1"/>
    <x v="1"/>
    <x v="0"/>
    <x v="1"/>
  </r>
  <r>
    <s v="3439539"/>
    <x v="0"/>
    <s v="US Autocare LLC(TLB)"/>
    <s v="417 W Steuben St"/>
    <s v="Bingen"/>
    <s v="WA"/>
    <s v="720"/>
    <x v="0"/>
    <x v="1"/>
    <x v="0"/>
    <m/>
    <x v="1"/>
    <n v="2901.86"/>
    <n v="38"/>
    <n v="1"/>
    <x v="0"/>
    <x v="0"/>
    <x v="0"/>
  </r>
  <r>
    <s v="3365572"/>
    <x v="0"/>
    <s v="Elite Care Sylvan Park llc(WTC)"/>
    <s v="2310 NE 112th Ave #GRN"/>
    <s v="Vancouver"/>
    <s v="WA"/>
    <s v="720"/>
    <x v="0"/>
    <x v="1"/>
    <x v="0"/>
    <m/>
    <x v="1"/>
    <n v="0"/>
    <n v="0"/>
    <n v="1"/>
    <x v="1"/>
    <x v="1"/>
    <x v="1"/>
  </r>
  <r>
    <s v="3422363"/>
    <x v="0"/>
    <s v="Barrel Mountain Brewing(SAS)"/>
    <s v="608 SE 1st St"/>
    <s v="Battle Ground"/>
    <s v="WA"/>
    <s v="720"/>
    <x v="0"/>
    <x v="1"/>
    <x v="0"/>
    <m/>
    <x v="1"/>
    <n v="578.25"/>
    <n v="58"/>
    <n v="1"/>
    <x v="0"/>
    <x v="0"/>
    <x v="0"/>
  </r>
  <r>
    <s v="3433721"/>
    <x v="0"/>
    <s v="Copper Lane Apartments LLC(SAS"/>
    <s v="2401 NE Four Seasons Ln"/>
    <s v="Vancouver"/>
    <s v="WA"/>
    <s v="720"/>
    <x v="0"/>
    <x v="1"/>
    <x v="0"/>
    <m/>
    <x v="1"/>
    <n v="5463.36"/>
    <n v="295"/>
    <n v="1"/>
    <x v="0"/>
    <x v="0"/>
    <x v="0"/>
  </r>
  <r>
    <s v="3438925"/>
    <x v="0"/>
    <s v="Sharpcor Inc(SEP)"/>
    <s v="4801 E 5th St"/>
    <s v="Vancouver"/>
    <s v="WA"/>
    <s v="720"/>
    <x v="0"/>
    <x v="1"/>
    <x v="0"/>
    <m/>
    <x v="1"/>
    <n v="2349.52"/>
    <n v="0"/>
    <n v="1"/>
    <x v="0"/>
    <x v="1"/>
    <x v="0"/>
  </r>
  <r>
    <s v="3420081"/>
    <x v="0"/>
    <s v="Meyer, Thomas F, DVM(RCB)"/>
    <s v="13914 NE 16th Ave #B"/>
    <s v="Vancouver"/>
    <s v="WA"/>
    <s v="720"/>
    <x v="0"/>
    <x v="1"/>
    <x v="0"/>
    <m/>
    <x v="1"/>
    <n v="2377.48"/>
    <n v="255"/>
    <n v="1"/>
    <x v="0"/>
    <x v="0"/>
    <x v="0"/>
  </r>
  <r>
    <s v="3426292"/>
    <x v="0"/>
    <s v="Columbia Tech Center LLC(RCB)"/>
    <s v="17711 SE 6th Way"/>
    <s v="Vancouver"/>
    <s v="WA"/>
    <s v="720"/>
    <x v="0"/>
    <x v="1"/>
    <x v="0"/>
    <m/>
    <x v="1"/>
    <n v="2972.94"/>
    <n v="178"/>
    <n v="1"/>
    <x v="0"/>
    <x v="0"/>
    <x v="0"/>
  </r>
  <r>
    <s v="3427883"/>
    <x v="0"/>
    <s v="Jacksons Food Stores Inc #107("/>
    <s v="404 NE 78th St #New"/>
    <s v="Vancouver"/>
    <s v="WA"/>
    <s v="720"/>
    <x v="0"/>
    <x v="1"/>
    <x v="0"/>
    <m/>
    <x v="1"/>
    <n v="11935.99"/>
    <n v="270"/>
    <n v="1"/>
    <x v="0"/>
    <x v="0"/>
    <x v="0"/>
  </r>
  <r>
    <s v="3429470"/>
    <x v="0"/>
    <s v="DP Vancouver I LLC(RCB)"/>
    <s v="12225 NE 60th Way #101"/>
    <s v="Vancouver"/>
    <s v="WA"/>
    <s v="720"/>
    <x v="0"/>
    <x v="1"/>
    <x v="0"/>
    <m/>
    <x v="1"/>
    <n v="4589.8900000000003"/>
    <n v="366"/>
    <n v="1"/>
    <x v="0"/>
    <x v="0"/>
    <x v="0"/>
  </r>
  <r>
    <s v="3430502"/>
    <x v="0"/>
    <s v="DA Bently Construction LLC(SAS"/>
    <s v="7206 NE Highway 99"/>
    <s v="Vancouver"/>
    <s v="WA"/>
    <s v="720"/>
    <x v="0"/>
    <x v="1"/>
    <x v="0"/>
    <m/>
    <x v="1"/>
    <n v="1616.89"/>
    <n v="17"/>
    <n v="1"/>
    <x v="0"/>
    <x v="0"/>
    <x v="0"/>
  </r>
  <r>
    <s v="3432469"/>
    <x v="0"/>
    <s v="Columbia Tech Center LLC(SAS)"/>
    <s v="18919 SE Mill Plain Blvd"/>
    <s v="Vancouver"/>
    <s v="WA"/>
    <s v="720"/>
    <x v="0"/>
    <x v="1"/>
    <x v="0"/>
    <m/>
    <x v="1"/>
    <n v="1645.16"/>
    <n v="1"/>
    <n v="1"/>
    <x v="0"/>
    <x v="0"/>
    <x v="0"/>
  </r>
  <r>
    <s v="3432523"/>
    <x v="0"/>
    <s v="Dwyercreek Business Park LLC(S"/>
    <s v="4857 NW Lake Rd ##Bldg1"/>
    <s v="Camas"/>
    <s v="WA"/>
    <s v="720"/>
    <x v="0"/>
    <x v="1"/>
    <x v="1"/>
    <m/>
    <x v="1"/>
    <n v="530.34"/>
    <n v="0"/>
    <n v="1"/>
    <x v="0"/>
    <x v="1"/>
    <x v="0"/>
  </r>
  <r>
    <s v="3432752"/>
    <x v="0"/>
    <s v="US Veterans Admin Hospital(SAS"/>
    <s v="1601 E Fourth Plain Blvd #Bldg25"/>
    <s v="Vancouver"/>
    <s v="WA"/>
    <s v="720"/>
    <x v="0"/>
    <x v="1"/>
    <x v="0"/>
    <m/>
    <x v="1"/>
    <n v="3907.81"/>
    <n v="103"/>
    <n v="1"/>
    <x v="0"/>
    <x v="0"/>
    <x v="0"/>
  </r>
  <r>
    <s v="3433487"/>
    <x v="0"/>
    <s v="Wal-Mart Stores Inc(RCB)"/>
    <s v="14505 NE Fourth Plain Rd"/>
    <s v="Vancouver"/>
    <s v="WA"/>
    <s v="720"/>
    <x v="0"/>
    <x v="1"/>
    <x v="1"/>
    <m/>
    <x v="1"/>
    <n v="3235.22"/>
    <n v="169"/>
    <n v="1"/>
    <x v="0"/>
    <x v="0"/>
    <x v="2"/>
  </r>
  <r>
    <s v="3433693"/>
    <x v="0"/>
    <s v="VWA - Salmon Creek LLC(SAS)"/>
    <s v="2100 NE 139th St"/>
    <s v="Vancouver"/>
    <s v="WA"/>
    <s v="720"/>
    <x v="0"/>
    <x v="1"/>
    <x v="0"/>
    <m/>
    <x v="1"/>
    <n v="3177.62"/>
    <n v="265"/>
    <n v="1"/>
    <x v="0"/>
    <x v="0"/>
    <x v="0"/>
  </r>
  <r>
    <s v="3433994"/>
    <x v="0"/>
    <s v="Double J&amp;R Washington LLC(SAS)"/>
    <s v="11609 NE 76th St"/>
    <s v="Vancouver"/>
    <s v="WA"/>
    <s v="720"/>
    <x v="0"/>
    <x v="1"/>
    <x v="0"/>
    <m/>
    <x v="1"/>
    <n v="9995.43"/>
    <n v="108"/>
    <n v="1"/>
    <x v="0"/>
    <x v="0"/>
    <x v="0"/>
  </r>
  <r>
    <s v="3434679"/>
    <x v="0"/>
    <s v="CSI Construction Co(RCB)"/>
    <s v="1210 SW Scotton Way"/>
    <s v="Battle Ground"/>
    <s v="WA"/>
    <s v="720"/>
    <x v="0"/>
    <x v="1"/>
    <x v="0"/>
    <m/>
    <x v="1"/>
    <n v="1456.11"/>
    <n v="32"/>
    <n v="1"/>
    <x v="0"/>
    <x v="0"/>
    <x v="0"/>
  </r>
  <r>
    <s v="3436180"/>
    <x v="0"/>
    <s v="Broadway Investors II LLC(SAS)"/>
    <s v="101 E 6th St"/>
    <s v="Vancouver"/>
    <s v="WA"/>
    <s v="720"/>
    <x v="0"/>
    <x v="1"/>
    <x v="0"/>
    <m/>
    <x v="1"/>
    <n v="6823.41"/>
    <n v="39"/>
    <n v="1"/>
    <x v="0"/>
    <x v="0"/>
    <x v="0"/>
  </r>
  <r>
    <s v="3438029"/>
    <x v="0"/>
    <s v="H&lt;(&gt;&amp;&lt;)&gt;W WL 7 LLC(SAS)"/>
    <s v="11909 SE Mill Plain Blvd"/>
    <s v="Vancouver"/>
    <s v="WA"/>
    <s v="720"/>
    <x v="0"/>
    <x v="1"/>
    <x v="0"/>
    <m/>
    <x v="1"/>
    <n v="1554.76"/>
    <n v="47"/>
    <n v="1"/>
    <x v="0"/>
    <x v="0"/>
    <x v="0"/>
  </r>
  <r>
    <s v="3439041"/>
    <x v="0"/>
    <s v="Highway 503 Properties LLC(SAS"/>
    <s v="11825 NE 113th St"/>
    <s v="Vancouver"/>
    <s v="WA"/>
    <s v="720"/>
    <x v="0"/>
    <x v="1"/>
    <x v="0"/>
    <m/>
    <x v="1"/>
    <n v="3119.46"/>
    <n v="201"/>
    <n v="1"/>
    <x v="0"/>
    <x v="0"/>
    <x v="0"/>
  </r>
  <r>
    <s v="3439067"/>
    <x v="0"/>
    <s v="James E John Const Co Inc(SAS)"/>
    <s v="7909 NE 6th Ave"/>
    <s v="Vancouver"/>
    <s v="WA"/>
    <s v="720"/>
    <x v="0"/>
    <x v="1"/>
    <x v="0"/>
    <m/>
    <x v="1"/>
    <n v="1504.3"/>
    <n v="2"/>
    <n v="1"/>
    <x v="0"/>
    <x v="0"/>
    <x v="0"/>
  </r>
  <r>
    <s v="3441603"/>
    <x v="0"/>
    <s v="New Heights Church(SAS)"/>
    <s v="1510 NW 16th Ave"/>
    <s v="Battle Ground"/>
    <s v="WA"/>
    <s v="720"/>
    <x v="0"/>
    <x v="1"/>
    <x v="0"/>
    <m/>
    <x v="1"/>
    <n v="1976.99"/>
    <n v="182"/>
    <n v="1"/>
    <x v="0"/>
    <x v="0"/>
    <x v="0"/>
  </r>
  <r>
    <s v="3441652"/>
    <x v="0"/>
    <s v="Prime Cut Construction LLC(RCB"/>
    <s v="1818 SE 9th Ave"/>
    <s v="Battle Ground"/>
    <s v="WA"/>
    <s v="720"/>
    <x v="0"/>
    <x v="1"/>
    <x v="0"/>
    <m/>
    <x v="1"/>
    <n v="2494.1"/>
    <n v="171"/>
    <n v="1"/>
    <x v="0"/>
    <x v="0"/>
    <x v="1"/>
  </r>
  <r>
    <s v="3441690"/>
    <x v="0"/>
    <s v="Summit Construction(RCB)"/>
    <s v="300 Grand Blvd #A"/>
    <s v="Vancouver"/>
    <s v="WA"/>
    <s v="720"/>
    <x v="0"/>
    <x v="1"/>
    <x v="0"/>
    <m/>
    <x v="1"/>
    <n v="4248.87"/>
    <n v="435"/>
    <n v="1"/>
    <x v="0"/>
    <x v="0"/>
    <x v="0"/>
  </r>
  <r>
    <s v="3441692"/>
    <x v="0"/>
    <s v="Summit Construction(RCB)"/>
    <s v="300 Grand Blvd #B"/>
    <s v="Vancouver"/>
    <s v="WA"/>
    <s v="720"/>
    <x v="0"/>
    <x v="1"/>
    <x v="0"/>
    <m/>
    <x v="1"/>
    <n v="6063.83"/>
    <n v="9"/>
    <n v="1"/>
    <x v="0"/>
    <x v="0"/>
    <x v="0"/>
  </r>
  <r>
    <s v="3442219"/>
    <x v="0"/>
    <s v="Kilada LLC(SAS)"/>
    <s v="4200 NW Fruit Valley Rd #Bldg2"/>
    <s v="Vancouver"/>
    <s v="WA"/>
    <s v="720"/>
    <x v="0"/>
    <x v="1"/>
    <x v="0"/>
    <m/>
    <x v="1"/>
    <n v="2677.87"/>
    <n v="198"/>
    <n v="1"/>
    <x v="0"/>
    <x v="0"/>
    <x v="0"/>
  </r>
  <r>
    <s v="3443421"/>
    <x v="0"/>
    <s v="Group W Partners LLC(SAS)"/>
    <s v="1010 SW Scotton Way"/>
    <s v="Battle Ground"/>
    <s v="WA"/>
    <s v="720"/>
    <x v="0"/>
    <x v="1"/>
    <x v="0"/>
    <m/>
    <x v="1"/>
    <n v="2341.77"/>
    <n v="37"/>
    <n v="1"/>
    <x v="0"/>
    <x v="0"/>
    <x v="0"/>
  </r>
  <r>
    <s v="3444033"/>
    <x v="0"/>
    <s v="McDonalds USA LLC(SAS)"/>
    <s v="7010 NE Highway 99"/>
    <s v="Vancouver"/>
    <s v="WA"/>
    <s v="720"/>
    <x v="0"/>
    <x v="1"/>
    <x v="2"/>
    <m/>
    <x v="1"/>
    <n v="8776.06"/>
    <n v="201"/>
    <n v="1"/>
    <x v="0"/>
    <x v="0"/>
    <x v="0"/>
  </r>
  <r>
    <s v="3445262"/>
    <x v="0"/>
    <s v="Fountain Village Apartment LLC"/>
    <s v="11900 NE 103rd St"/>
    <s v="Vancouver"/>
    <s v="WA"/>
    <s v="720"/>
    <x v="0"/>
    <x v="1"/>
    <x v="0"/>
    <m/>
    <x v="1"/>
    <n v="1314.1"/>
    <n v="51"/>
    <n v="1"/>
    <x v="0"/>
    <x v="0"/>
    <x v="0"/>
  </r>
  <r>
    <s v="3445311"/>
    <x v="0"/>
    <s v="Skord LLC(SAS)"/>
    <s v="1919 SE 23rd Ave"/>
    <s v="Battle Ground"/>
    <s v="WA"/>
    <s v="720"/>
    <x v="0"/>
    <x v="1"/>
    <x v="0"/>
    <m/>
    <x v="1"/>
    <n v="13527.92"/>
    <n v="82"/>
    <n v="1"/>
    <x v="0"/>
    <x v="0"/>
    <x v="0"/>
  </r>
  <r>
    <s v="3445930"/>
    <x v="0"/>
    <s v="Port of Camas Washougal(SAS)"/>
    <s v="4225 S Lincoln St"/>
    <s v="Washougal"/>
    <s v="WA"/>
    <s v="720"/>
    <x v="0"/>
    <x v="1"/>
    <x v="0"/>
    <m/>
    <x v="1"/>
    <n v="2079.5500000000002"/>
    <n v="106"/>
    <n v="1"/>
    <x v="0"/>
    <x v="0"/>
    <x v="0"/>
  </r>
  <r>
    <s v="3446754"/>
    <x v="0"/>
    <s v="MAJ Development Corp(SAS)"/>
    <s v="7202 NE Highway 99"/>
    <s v="Vancouver"/>
    <s v="WA"/>
    <s v="720"/>
    <x v="0"/>
    <x v="1"/>
    <x v="0"/>
    <m/>
    <x v="1"/>
    <n v="2384.88"/>
    <n v="119"/>
    <n v="1"/>
    <x v="0"/>
    <x v="0"/>
    <x v="0"/>
  </r>
  <r>
    <s v="3447302"/>
    <x v="0"/>
    <s v="Medical Management Intl(D1H)"/>
    <s v="18101 SE 6th Way"/>
    <s v="Vancouver"/>
    <s v="WA"/>
    <s v="720"/>
    <x v="0"/>
    <x v="1"/>
    <x v="0"/>
    <m/>
    <x v="1"/>
    <n v="1789.29"/>
    <n v="174"/>
    <n v="1"/>
    <x v="0"/>
    <x v="0"/>
    <x v="0"/>
  </r>
  <r>
    <s v="3450777"/>
    <x v="0"/>
    <s v="Vancouver Housing Auth(SAS)"/>
    <s v="1351 NW Lincoln Ave"/>
    <s v="Vancouver"/>
    <s v="WA"/>
    <s v="720"/>
    <x v="0"/>
    <x v="1"/>
    <x v="0"/>
    <m/>
    <x v="1"/>
    <n v="3599.89"/>
    <n v="91"/>
    <n v="1"/>
    <x v="0"/>
    <x v="0"/>
    <x v="0"/>
  </r>
  <r>
    <s v="3451347"/>
    <x v="0"/>
    <s v="DJ2 Construction Inc(SAS)"/>
    <s v="16501 NE 15th Ave #Club"/>
    <s v="Ridgefield"/>
    <s v="WA"/>
    <s v="720"/>
    <x v="0"/>
    <x v="1"/>
    <x v="0"/>
    <m/>
    <x v="1"/>
    <n v="4391.09"/>
    <n v="28"/>
    <n v="1"/>
    <x v="0"/>
    <x v="0"/>
    <x v="0"/>
  </r>
  <r>
    <s v="3452673"/>
    <x v="0"/>
    <s v="Greenbridge Properties LLC(SAS"/>
    <s v="1505 W Main St"/>
    <s v="Battle Ground"/>
    <s v="WA"/>
    <s v="720"/>
    <x v="0"/>
    <x v="1"/>
    <x v="0"/>
    <m/>
    <x v="1"/>
    <n v="2358.1999999999998"/>
    <n v="133"/>
    <n v="1"/>
    <x v="0"/>
    <x v="0"/>
    <x v="0"/>
  </r>
  <r>
    <s v="3455658"/>
    <x v="0"/>
    <s v="Clark College(RCB)"/>
    <s v="1933 Fort Vancouver Way #STEM"/>
    <s v="Vancouver"/>
    <s v="WA"/>
    <s v="720"/>
    <x v="0"/>
    <x v="1"/>
    <x v="1"/>
    <m/>
    <x v="1"/>
    <n v="10597.26"/>
    <n v="132"/>
    <n v="1"/>
    <x v="0"/>
    <x v="0"/>
    <x v="0"/>
  </r>
  <r>
    <s v="3447725"/>
    <x v="1"/>
    <s v="Bucaneg, Vincent R(TMA)"/>
    <s v="40 W McClure Ave"/>
    <s v="Astoria"/>
    <s v=""/>
    <s v="720"/>
    <x v="1"/>
    <x v="0"/>
    <x v="3"/>
    <m/>
    <x v="1"/>
    <n v="1453.33"/>
    <n v="32"/>
    <n v="1"/>
    <x v="0"/>
    <x v="0"/>
    <x v="3"/>
  </r>
  <r>
    <s v="3434246"/>
    <x v="1"/>
    <s v="Cunningham, Ella(LMN)"/>
    <s v="60 Raven Ln"/>
    <s v="Depoe Bay"/>
    <s v=""/>
    <s v="720"/>
    <x v="1"/>
    <x v="0"/>
    <x v="3"/>
    <m/>
    <x v="1"/>
    <n v="2076.54"/>
    <n v="39"/>
    <n v="1"/>
    <x v="0"/>
    <x v="0"/>
    <x v="3"/>
  </r>
  <r>
    <s v="3449150"/>
    <x v="1"/>
    <s v="Crutsinger, Cynthia(LMN)"/>
    <s v="6620 Neptune Ave"/>
    <s v="Gleneden Beach"/>
    <s v=""/>
    <s v="720"/>
    <x v="1"/>
    <x v="0"/>
    <x v="3"/>
    <m/>
    <x v="1"/>
    <n v="2802.19"/>
    <n v="99"/>
    <n v="1"/>
    <x v="0"/>
    <x v="0"/>
    <x v="3"/>
  </r>
  <r>
    <s v="3445359"/>
    <x v="1"/>
    <s v="McCarthy, Maureen D(STS)"/>
    <s v="29300 SW Heater Rd"/>
    <s v="Sherwood"/>
    <s v=""/>
    <s v="720"/>
    <x v="1"/>
    <x v="0"/>
    <x v="0"/>
    <m/>
    <x v="1"/>
    <n v="1835.57"/>
    <n v="237"/>
    <n v="1"/>
    <x v="0"/>
    <x v="0"/>
    <x v="3"/>
  </r>
  <r>
    <s v="3427286"/>
    <x v="0"/>
    <s v="Armstrong, William(D1H)"/>
    <s v="68625 Nehalem Hwy N"/>
    <s v="Vernonia"/>
    <s v=""/>
    <s v="720"/>
    <x v="1"/>
    <x v="0"/>
    <x v="0"/>
    <m/>
    <x v="1"/>
    <n v="3812.02"/>
    <n v="223"/>
    <n v="1"/>
    <x v="0"/>
    <x v="0"/>
    <x v="3"/>
  </r>
  <r>
    <s v="3428960"/>
    <x v="1"/>
    <s v="&quot;Witherrite, Troy R(TLB)&quot;"/>
    <s v="721 Norby Ln"/>
    <s v="White Salmon"/>
    <s v="WA"/>
    <s v="720"/>
    <x v="1"/>
    <x v="0"/>
    <x v="3"/>
    <m/>
    <x v="1"/>
    <n v="1431.21"/>
    <n v="39"/>
    <n v="1"/>
    <x v="0"/>
    <x v="0"/>
    <x v="4"/>
  </r>
  <r>
    <s v="3434113"/>
    <x v="1"/>
    <s v="&quot;Albrecht, Peter J(TLB)&quot;"/>
    <s v="103 1st St"/>
    <s v="Klickitat"/>
    <s v="WA"/>
    <s v="720"/>
    <x v="1"/>
    <x v="0"/>
    <x v="3"/>
    <m/>
    <x v="1"/>
    <n v="3932.19"/>
    <n v="35"/>
    <n v="1"/>
    <x v="0"/>
    <x v="0"/>
    <x v="4"/>
  </r>
  <r>
    <s v="3436160"/>
    <x v="1"/>
    <s v="&quot;&quot;&quot;Smith, Gayle R(TLB)&quot;&quot;&quot;"/>
    <s v="3 Snowden Rd"/>
    <s v="White Salmon"/>
    <s v="WA"/>
    <s v="720"/>
    <x v="1"/>
    <x v="0"/>
    <x v="3"/>
    <m/>
    <x v="1"/>
    <n v="1936.41"/>
    <n v="34"/>
    <n v="1"/>
    <x v="0"/>
    <x v="0"/>
    <x v="4"/>
  </r>
  <r>
    <s v="3437275"/>
    <x v="1"/>
    <s v="&quot;Smith, Tommy L(TLB)&quot;"/>
    <s v="212 SW Robbins Rd"/>
    <s v="White Salmon"/>
    <s v="WA"/>
    <s v="720"/>
    <x v="1"/>
    <x v="0"/>
    <x v="3"/>
    <m/>
    <x v="1"/>
    <n v="3528.75"/>
    <n v="29"/>
    <n v="1"/>
    <x v="0"/>
    <x v="0"/>
    <x v="4"/>
  </r>
  <r>
    <s v="3452815"/>
    <x v="1"/>
    <s v="&quot;Glur, Ray R(TLB)&quot;"/>
    <s v="72 4th St"/>
    <s v="Carson"/>
    <s v="WA"/>
    <s v="720"/>
    <x v="1"/>
    <x v="0"/>
    <x v="3"/>
    <m/>
    <x v="1"/>
    <n v="4775.1499999999996"/>
    <n v="59"/>
    <n v="1"/>
    <x v="0"/>
    <x v="0"/>
    <x v="4"/>
  </r>
  <r>
    <s v="3453099"/>
    <x v="1"/>
    <s v="&quot;Ford, George J(TLB)&quot;"/>
    <s v="129 Garrett Ave"/>
    <s v="Klickitat"/>
    <s v="WA"/>
    <s v="720"/>
    <x v="1"/>
    <x v="0"/>
    <x v="3"/>
    <m/>
    <x v="1"/>
    <n v="5632.97"/>
    <n v="58"/>
    <n v="1"/>
    <x v="0"/>
    <x v="0"/>
    <x v="4"/>
  </r>
  <r>
    <s v="3456919"/>
    <x v="1"/>
    <s v="&quot;James, Barbara J(TLB)&quot;"/>
    <s v="415 NE Estes"/>
    <s v="White Salmon"/>
    <s v="WA"/>
    <s v="720"/>
    <x v="1"/>
    <x v="0"/>
    <x v="3"/>
    <m/>
    <x v="1"/>
    <n v="6302.77"/>
    <n v="88"/>
    <n v="1"/>
    <x v="0"/>
    <x v="0"/>
    <x v="4"/>
  </r>
  <r>
    <s v="3441253"/>
    <x v="1"/>
    <s v="&quot;Shacklett-Lethco, Sherry L(TL"/>
    <s v="1742 Wind River Rd"/>
    <s v="Carson"/>
    <s v="WA"/>
    <s v="720"/>
    <x v="1"/>
    <x v="0"/>
    <x v="0"/>
    <m/>
    <x v="1"/>
    <n v="5619.3"/>
    <n v="149"/>
    <n v="1"/>
    <x v="0"/>
    <x v="0"/>
    <x v="4"/>
  </r>
  <r>
    <s v="3436381"/>
    <x v="0"/>
    <s v="&quot;Jablonski, Jeri L(TLB)&quot;"/>
    <s v="951 SE Oak St"/>
    <s v="White Salmon"/>
    <s v="WA"/>
    <s v="720"/>
    <x v="1"/>
    <x v="0"/>
    <x v="3"/>
    <m/>
    <x v="1"/>
    <n v="4357.99"/>
    <n v="64"/>
    <n v="1"/>
    <x v="0"/>
    <x v="0"/>
    <x v="4"/>
  </r>
  <r>
    <s v="3452776"/>
    <x v="1"/>
    <s v="&quot;Larson, Martin W(D1H)&quot;"/>
    <s v="304 W 29th St #A"/>
    <s v="Vancouver"/>
    <s v="WA"/>
    <s v="720"/>
    <x v="2"/>
    <x v="0"/>
    <x v="0"/>
    <m/>
    <x v="1"/>
    <n v="2743.79"/>
    <n v="77"/>
    <n v="1"/>
    <x v="0"/>
    <x v="0"/>
    <x v="4"/>
  </r>
  <r>
    <s v="3456425"/>
    <x v="1"/>
    <s v="&quot;Farrell, Glenn B(R3E)&quot;"/>
    <s v="2701 E 19th St"/>
    <s v="Vancouver"/>
    <s v="WA"/>
    <s v="720"/>
    <x v="2"/>
    <x v="0"/>
    <x v="0"/>
    <m/>
    <x v="1"/>
    <n v="2198.9499999999998"/>
    <n v="62"/>
    <n v="1"/>
    <x v="0"/>
    <x v="0"/>
    <x v="4"/>
  </r>
  <r>
    <s v="3423767"/>
    <x v="1"/>
    <s v="Rady, Dorian(DKD)"/>
    <s v="1312 NW Goodwin St"/>
    <s v="Camas"/>
    <s v="WA"/>
    <s v="720"/>
    <x v="1"/>
    <x v="0"/>
    <x v="3"/>
    <m/>
    <x v="1"/>
    <n v="1945.27"/>
    <n v="90"/>
    <n v="1"/>
    <x v="0"/>
    <x v="0"/>
    <x v="4"/>
  </r>
  <r>
    <s v="3425442"/>
    <x v="1"/>
    <s v="nderson, Laura M(STS)"/>
    <s v="709 34th St"/>
    <s v="Washougal"/>
    <s v="WA"/>
    <s v="720"/>
    <x v="1"/>
    <x v="0"/>
    <x v="3"/>
    <m/>
    <x v="1"/>
    <n v="1067.06"/>
    <n v="77"/>
    <n v="1"/>
    <x v="0"/>
    <x v="0"/>
    <x v="4"/>
  </r>
  <r>
    <s v="3427669"/>
    <x v="1"/>
    <s v="&quot;Bass, Mark(D1H)&quot;"/>
    <s v="2607 SE Blairmont Dr"/>
    <s v="Vancouver"/>
    <s v="WA"/>
    <s v="720"/>
    <x v="1"/>
    <x v="0"/>
    <x v="3"/>
    <m/>
    <x v="1"/>
    <n v="2092.66"/>
    <n v="42"/>
    <n v="1"/>
    <x v="0"/>
    <x v="0"/>
    <x v="4"/>
  </r>
  <r>
    <s v="3427702"/>
    <x v="1"/>
    <s v="&quot;Moore, Raymond M(STS)&quot;"/>
    <s v="13319 NE 42nd Ave"/>
    <s v="Vancouver"/>
    <s v="WA"/>
    <s v="720"/>
    <x v="1"/>
    <x v="0"/>
    <x v="3"/>
    <m/>
    <x v="1"/>
    <n v="1064.58"/>
    <n v="55"/>
    <n v="1"/>
    <x v="0"/>
    <x v="0"/>
    <x v="4"/>
  </r>
  <r>
    <s v="3427942"/>
    <x v="1"/>
    <s v="&quot;Westerlund, Fred(STS)&quot;"/>
    <s v="1213 NW Lakeview Rd"/>
    <s v="Vancouver"/>
    <s v="WA"/>
    <s v="720"/>
    <x v="1"/>
    <x v="0"/>
    <x v="3"/>
    <m/>
    <x v="1"/>
    <n v="2875.05"/>
    <n v="89"/>
    <n v="1"/>
    <x v="0"/>
    <x v="0"/>
    <x v="4"/>
  </r>
  <r>
    <s v="3428666"/>
    <x v="1"/>
    <s v="&quot;Willts, Lisa(STS)&quot;"/>
    <s v="316 Shreveport Way"/>
    <s v="Vancouver"/>
    <s v="WA"/>
    <s v="720"/>
    <x v="1"/>
    <x v="0"/>
    <x v="3"/>
    <m/>
    <x v="1"/>
    <n v="2095.48"/>
    <n v="64"/>
    <n v="1"/>
    <x v="0"/>
    <x v="0"/>
    <x v="4"/>
  </r>
  <r>
    <s v="3428859"/>
    <x v="1"/>
    <s v="iverstone Holdings NW LLC(D1H)"/>
    <s v="2219 NW Couch St"/>
    <s v="Camas"/>
    <s v="WA"/>
    <s v="720"/>
    <x v="1"/>
    <x v="0"/>
    <x v="0"/>
    <m/>
    <x v="1"/>
    <n v="1916.39"/>
    <n v="246"/>
    <n v="1"/>
    <x v="0"/>
    <x v="0"/>
    <x v="4"/>
  </r>
  <r>
    <s v="3428975"/>
    <x v="1"/>
    <s v="&quot;Loncar, Pete(D1H)&quot;"/>
    <s v="4109 NW Spruce St"/>
    <s v="Vancouver"/>
    <s v="WA"/>
    <s v="720"/>
    <x v="1"/>
    <x v="0"/>
    <x v="3"/>
    <m/>
    <x v="1"/>
    <n v="2882.69"/>
    <n v="82"/>
    <n v="1"/>
    <x v="0"/>
    <x v="0"/>
    <x v="4"/>
  </r>
  <r>
    <s v="3429530"/>
    <x v="1"/>
    <s v="&quot;Divine, Roscoe(STS)&quot;"/>
    <s v="12019 NW 21st Ave"/>
    <s v="Vancouver"/>
    <s v="WA"/>
    <s v="720"/>
    <x v="1"/>
    <x v="0"/>
    <x v="0"/>
    <m/>
    <x v="1"/>
    <n v="1679.53"/>
    <n v="127"/>
    <n v="1"/>
    <x v="0"/>
    <x v="0"/>
    <x v="4"/>
  </r>
  <r>
    <s v="3429644"/>
    <x v="1"/>
    <s v="&quot;&quot;&quot;Ward, Tara(STS)&quot;&quot;&quot;"/>
    <s v="800 NW 46th St"/>
    <s v="Vancouver"/>
    <s v="WA"/>
    <s v="720"/>
    <x v="1"/>
    <x v="0"/>
    <x v="3"/>
    <m/>
    <x v="1"/>
    <n v="1636.91"/>
    <n v="85"/>
    <n v="1"/>
    <x v="0"/>
    <x v="0"/>
    <x v="4"/>
  </r>
  <r>
    <s v="3430022"/>
    <x v="1"/>
    <s v="&quot;Lewallen, Michael(STS)&quot;"/>
    <s v="641 NW 18th Ave"/>
    <s v="Camas"/>
    <s v="WA"/>
    <s v="720"/>
    <x v="1"/>
    <x v="0"/>
    <x v="3"/>
    <m/>
    <x v="1"/>
    <n v="2092.85"/>
    <n v="48"/>
    <n v="1"/>
    <x v="0"/>
    <x v="0"/>
    <x v="4"/>
  </r>
  <r>
    <s v="3430189"/>
    <x v="1"/>
    <s v="&quot;&quot;&quot;Hidden, Oliver M(STS)&quot;&quot;&quot;"/>
    <s v="7503 NE Meadows Dr"/>
    <s v="Vancouver"/>
    <s v="WA"/>
    <s v="720"/>
    <x v="1"/>
    <x v="0"/>
    <x v="3"/>
    <m/>
    <x v="1"/>
    <n v="2668.38"/>
    <n v="98"/>
    <n v="1"/>
    <x v="0"/>
    <x v="0"/>
    <x v="4"/>
  </r>
  <r>
    <s v="3430573"/>
    <x v="1"/>
    <s v="&quot;&quot;&quot;Houpis, Harry(STS)&quot;&quot;&quot;"/>
    <s v="14408 NE 52nd St"/>
    <s v="Vancouver"/>
    <s v="WA"/>
    <s v="720"/>
    <x v="1"/>
    <x v="0"/>
    <x v="3"/>
    <m/>
    <x v="1"/>
    <n v="951.96"/>
    <n v="27"/>
    <n v="1"/>
    <x v="0"/>
    <x v="0"/>
    <x v="4"/>
  </r>
  <r>
    <s v="3430871"/>
    <x v="1"/>
    <s v="&quot;&quot;&quot;Eyster, Ron(D1H)&quot;&quot;&quot;"/>
    <s v="10624 NE 94th Ave"/>
    <s v="Vancouver"/>
    <s v="WA"/>
    <s v="720"/>
    <x v="1"/>
    <x v="0"/>
    <x v="3"/>
    <m/>
    <x v="1"/>
    <n v="1037.24"/>
    <n v="58"/>
    <n v="1"/>
    <x v="0"/>
    <x v="0"/>
    <x v="4"/>
  </r>
  <r>
    <s v="3431140"/>
    <x v="1"/>
    <s v="&quot;&quot;&quot;Griffin, Louise(D1H)&quot;&quot;&quot;"/>
    <s v="4710 NW Grant St"/>
    <s v="Vancouver"/>
    <s v="WA"/>
    <s v="720"/>
    <x v="1"/>
    <x v="0"/>
    <x v="3"/>
    <m/>
    <x v="1"/>
    <n v="1635.75"/>
    <n v="76"/>
    <n v="1"/>
    <x v="0"/>
    <x v="0"/>
    <x v="4"/>
  </r>
  <r>
    <s v="3431225"/>
    <x v="1"/>
    <s v="&quot;&quot;&quot;Malmstadt, Linda M(STS)&quot;&quot;&quot;"/>
    <s v="1407 NW 80th St"/>
    <s v="Vancouver"/>
    <s v="WA"/>
    <s v="720"/>
    <x v="1"/>
    <x v="0"/>
    <x v="3"/>
    <m/>
    <x v="1"/>
    <n v="2095.04"/>
    <n v="65"/>
    <n v="1"/>
    <x v="0"/>
    <x v="0"/>
    <x v="4"/>
  </r>
  <r>
    <s v="3431399"/>
    <x v="1"/>
    <s v="Nylund Homes(STS)"/>
    <s v="709 W 27th St"/>
    <s v="Vancouver"/>
    <s v="WA"/>
    <s v="720"/>
    <x v="1"/>
    <x v="0"/>
    <x v="3"/>
    <m/>
    <x v="1"/>
    <n v="951.96"/>
    <n v="27"/>
    <n v="1"/>
    <x v="0"/>
    <x v="0"/>
    <x v="6"/>
  </r>
  <r>
    <s v="3431897"/>
    <x v="1"/>
    <s v="&quot;&quot;&quot;Ylonen, Gabriela(D1H)&quot;&quot;&quot;"/>
    <s v="808 NW 53rd St"/>
    <s v="Vancouver"/>
    <s v="WA"/>
    <s v="720"/>
    <x v="1"/>
    <x v="0"/>
    <x v="3"/>
    <m/>
    <x v="1"/>
    <n v="2664.29"/>
    <n v="66"/>
    <n v="1"/>
    <x v="0"/>
    <x v="0"/>
    <x v="4"/>
  </r>
  <r>
    <s v="3431970"/>
    <x v="1"/>
    <s v="&quot;&quot;&quot;Brar, Manjit(D1H)&quot;&quot;&quot;"/>
    <s v="13107 NW 33rd Ave"/>
    <s v="Vancouver"/>
    <s v="WA"/>
    <s v="720"/>
    <x v="1"/>
    <x v="0"/>
    <x v="0"/>
    <m/>
    <x v="1"/>
    <n v="1957.2"/>
    <n v="181"/>
    <n v="1"/>
    <x v="0"/>
    <x v="0"/>
    <x v="4"/>
  </r>
  <r>
    <s v="3432256"/>
    <x v="1"/>
    <s v="&quot;&quot;&quot;Dieringer, Steven(D1H)&quot;&quot;&quot;"/>
    <s v="12716 NW 31st Ave"/>
    <s v="Vancouver"/>
    <s v="WA"/>
    <s v="720"/>
    <x v="1"/>
    <x v="0"/>
    <x v="3"/>
    <m/>
    <x v="1"/>
    <n v="1057.18"/>
    <m/>
    <n v="1"/>
    <x v="0"/>
    <x v="1"/>
    <x v="4"/>
  </r>
  <r>
    <s v="3432269"/>
    <x v="1"/>
    <s v="&quot;&quot;&quot;Jackson, Teresa(D1H)&quot;&quot;&quot;"/>
    <s v="4100 NE 42nd St"/>
    <s v="Vancouver"/>
    <s v="WA"/>
    <s v="720"/>
    <x v="1"/>
    <x v="0"/>
    <x v="3"/>
    <m/>
    <x v="1"/>
    <n v="576.47"/>
    <n v="56"/>
    <n v="1"/>
    <x v="0"/>
    <x v="0"/>
    <x v="4"/>
  </r>
  <r>
    <s v="3432530"/>
    <x v="1"/>
    <s v="&quot;&quot;&quot;Conklin, Delores(STS)&quot;&quot;&quot;"/>
    <s v="3316 NE 162nd St"/>
    <s v="Ridgefield"/>
    <s v="WA"/>
    <s v="720"/>
    <x v="1"/>
    <x v="0"/>
    <x v="3"/>
    <m/>
    <x v="1"/>
    <n v="2641.68"/>
    <n v="95"/>
    <n v="1"/>
    <x v="0"/>
    <x v="0"/>
    <x v="4"/>
  </r>
  <r>
    <s v="3433576"/>
    <x v="1"/>
    <s v="&quot;&quot;&quot;Pavlov, Viktor(D1H)&quot;&quot;&quot;"/>
    <s v="6402 NE 58th St"/>
    <s v="Vancouver"/>
    <s v="WA"/>
    <s v="720"/>
    <x v="1"/>
    <x v="0"/>
    <x v="3"/>
    <m/>
    <x v="1"/>
    <n v="2198.65"/>
    <n v="32"/>
    <n v="1"/>
    <x v="0"/>
    <x v="0"/>
    <x v="4"/>
  </r>
  <r>
    <s v="3433588"/>
    <x v="1"/>
    <s v="&quot;&quot;&quot;Wright, Andy L(STS)&quot;&quot;&quot;"/>
    <s v="4510 Dubois Dr"/>
    <s v="Vancouver"/>
    <s v="WA"/>
    <s v="720"/>
    <x v="1"/>
    <x v="0"/>
    <x v="3"/>
    <m/>
    <x v="1"/>
    <n v="2067.71"/>
    <n v="63"/>
    <n v="1"/>
    <x v="0"/>
    <x v="0"/>
    <x v="4"/>
  </r>
  <r>
    <s v="3433598"/>
    <x v="1"/>
    <s v="&quot;&quot;&quot;Jimenez, Andres E(SAS)&quot;&quot;&quot;"/>
    <s v="317 W 33rd St"/>
    <s v="Vancouver"/>
    <s v="WA"/>
    <s v="720"/>
    <x v="1"/>
    <x v="0"/>
    <x v="3"/>
    <m/>
    <x v="1"/>
    <n v="2637.97"/>
    <n v="72"/>
    <n v="1"/>
    <x v="0"/>
    <x v="0"/>
    <x v="4"/>
  </r>
  <r>
    <s v="3433922"/>
    <x v="1"/>
    <s v="&quot;&quot;&quot;Cox, Steven R(DKD)&quot;&quot;&quot;"/>
    <s v="14508 NE 49th Cir"/>
    <s v="Vancouver"/>
    <s v="WA"/>
    <s v="720"/>
    <x v="1"/>
    <x v="0"/>
    <x v="3"/>
    <m/>
    <x v="1"/>
    <n v="1065.1500000000001"/>
    <n v="64"/>
    <n v="1"/>
    <x v="0"/>
    <x v="0"/>
    <x v="4"/>
  </r>
  <r>
    <s v="3434038"/>
    <x v="1"/>
    <s v="&quot;Berg, Michael W(DKD)&quot;"/>
    <s v="18311 NE 28th St"/>
    <s v="Vancouver"/>
    <s v="WA"/>
    <s v="720"/>
    <x v="1"/>
    <x v="0"/>
    <x v="0"/>
    <m/>
    <x v="1"/>
    <n v="3162.16"/>
    <n v="135"/>
    <n v="1"/>
    <x v="0"/>
    <x v="0"/>
    <x v="4"/>
  </r>
  <r>
    <s v="3434058"/>
    <x v="1"/>
    <s v="&quot;&quot;&quot;Hokenson, Julie L(DKD)&quot;&quot;&quot;"/>
    <s v="2808 Weigel Ave"/>
    <s v="Vancouver"/>
    <s v="WA"/>
    <s v="720"/>
    <x v="1"/>
    <x v="0"/>
    <x v="3"/>
    <m/>
    <x v="1"/>
    <n v="2890.33"/>
    <n v="82"/>
    <n v="1"/>
    <x v="0"/>
    <x v="0"/>
    <x v="4"/>
  </r>
  <r>
    <s v="3434066"/>
    <x v="1"/>
    <s v="&quot;&quot;&quot;Drake, Thomas(STS)&quot;&quot;&quot;"/>
    <s v="16220 NE 36th Ave"/>
    <s v="Ridgefield"/>
    <s v="WA"/>
    <s v="720"/>
    <x v="1"/>
    <x v="0"/>
    <x v="3"/>
    <m/>
    <x v="1"/>
    <n v="2648.41"/>
    <n v="40"/>
    <n v="1"/>
    <x v="0"/>
    <x v="0"/>
    <x v="4"/>
  </r>
  <r>
    <s v="3434375"/>
    <x v="1"/>
    <s v="&quot;&quot;&quot;Usiak, Ken(STS)&quot;&quot;&quot;"/>
    <s v="5420 NE 64th Ave"/>
    <s v="Vancouver"/>
    <s v="WA"/>
    <s v="720"/>
    <x v="1"/>
    <x v="0"/>
    <x v="3"/>
    <m/>
    <x v="1"/>
    <n v="1278.0999999999999"/>
    <n v="40"/>
    <n v="1"/>
    <x v="0"/>
    <x v="0"/>
    <x v="4"/>
  </r>
  <r>
    <s v="3434527"/>
    <x v="1"/>
    <s v="&quot;&quot;&quot;Ball, Thomas C(STS)&quot;&quot;&quot;"/>
    <s v="7408 NE 126th Ct"/>
    <s v="Vancouver"/>
    <s v="WA"/>
    <s v="720"/>
    <x v="1"/>
    <x v="0"/>
    <x v="3"/>
    <m/>
    <x v="1"/>
    <n v="1624.31"/>
    <n v="62"/>
    <n v="1"/>
    <x v="0"/>
    <x v="0"/>
    <x v="4"/>
  </r>
  <r>
    <s v="3435074"/>
    <x v="1"/>
    <s v="&quot;&quot;&quot;Mowry, Patricia(D1H)&quot;&quot;&quot;"/>
    <s v="12806 NE 13th Ave"/>
    <s v="Vancouver"/>
    <s v="WA"/>
    <s v="720"/>
    <x v="1"/>
    <x v="0"/>
    <x v="3"/>
    <m/>
    <x v="1"/>
    <n v="1170.1500000000001"/>
    <n v="42"/>
    <n v="1"/>
    <x v="0"/>
    <x v="0"/>
    <x v="4"/>
  </r>
  <r>
    <s v="3435296"/>
    <x v="1"/>
    <s v="&quot;&quot;&quot;Clark, Benjamin M(D1H)&quot;&quot;&quot;"/>
    <s v="12606 NE 12th St"/>
    <s v="Vancouver"/>
    <s v="WA"/>
    <s v="720"/>
    <x v="1"/>
    <x v="0"/>
    <x v="3"/>
    <m/>
    <x v="1"/>
    <n v="2096.13"/>
    <n v="73"/>
    <n v="1"/>
    <x v="0"/>
    <x v="0"/>
    <x v="4"/>
  </r>
  <r>
    <s v="3435621"/>
    <x v="1"/>
    <s v="&quot;Belford, Kristine(DKD)&quot;"/>
    <s v="13115 NW 39th Ave"/>
    <s v="Vancouver"/>
    <s v="WA"/>
    <s v="720"/>
    <x v="1"/>
    <x v="0"/>
    <x v="0"/>
    <m/>
    <x v="1"/>
    <n v="2146.73"/>
    <n v="218"/>
    <n v="1"/>
    <x v="0"/>
    <x v="0"/>
    <x v="4"/>
  </r>
  <r>
    <s v="3435867"/>
    <x v="1"/>
    <s v="&quot;&quot;&quot;Davis, Tim L(D1H)&quot;&quot;&quot;"/>
    <s v="211 S 5th Ave"/>
    <s v="Ridgefield"/>
    <s v="WA"/>
    <s v="720"/>
    <x v="1"/>
    <x v="0"/>
    <x v="3"/>
    <m/>
    <x v="1"/>
    <n v="1635.9"/>
    <n v="73"/>
    <n v="1"/>
    <x v="0"/>
    <x v="0"/>
    <x v="4"/>
  </r>
  <r>
    <s v="3435891"/>
    <x v="1"/>
    <s v="&quot;&quot;&quot;Venger, Vladimir A(DKD)&quot;&quot;&quot;"/>
    <s v="4618 NE 40th Ave"/>
    <s v="Vancouver"/>
    <s v="WA"/>
    <s v="720"/>
    <x v="1"/>
    <x v="0"/>
    <x v="3"/>
    <m/>
    <x v="1"/>
    <n v="2200.6"/>
    <n v="47"/>
    <n v="1"/>
    <x v="0"/>
    <x v="0"/>
    <x v="4"/>
  </r>
  <r>
    <s v="3436082"/>
    <x v="1"/>
    <s v="&quot;LaPointe, Brandee A(D1H)&quot;"/>
    <s v="609 Rhododendron Dr"/>
    <s v="Vancouver"/>
    <s v="WA"/>
    <s v="720"/>
    <x v="1"/>
    <x v="0"/>
    <x v="3"/>
    <m/>
    <x v="1"/>
    <n v="3587.11"/>
    <n v="52"/>
    <n v="1"/>
    <x v="0"/>
    <x v="0"/>
    <x v="4"/>
  </r>
  <r>
    <s v="3436152"/>
    <x v="1"/>
    <s v="&quot;Grubba, Camille(D1H)&quot;"/>
    <s v="4215 NW Daniels St"/>
    <s v="Vancouver"/>
    <s v="WA"/>
    <s v="720"/>
    <x v="1"/>
    <x v="0"/>
    <x v="3"/>
    <m/>
    <x v="1"/>
    <n v="1062.45"/>
    <n v="43"/>
    <n v="1"/>
    <x v="0"/>
    <x v="0"/>
    <x v="4"/>
  </r>
  <r>
    <s v="3436197"/>
    <x v="1"/>
    <s v="&quot;Kornuta, Aureliya(STS)&quot;"/>
    <s v="15710 NE 28th St"/>
    <s v="Vancouver"/>
    <s v="WA"/>
    <s v="720"/>
    <x v="1"/>
    <x v="0"/>
    <x v="3"/>
    <m/>
    <x v="1"/>
    <n v="949.79"/>
    <n v="10"/>
    <n v="1"/>
    <x v="0"/>
    <x v="0"/>
    <x v="4"/>
  </r>
  <r>
    <s v="3436333"/>
    <x v="1"/>
    <s v="&quot;Kelly, Janet L(STS)&quot;"/>
    <s v="9309 NE 83rd Ave"/>
    <s v="Vancouver"/>
    <s v="WA"/>
    <s v="720"/>
    <x v="1"/>
    <x v="0"/>
    <x v="3"/>
    <m/>
    <x v="1"/>
    <n v="1064.6500000000001"/>
    <n v="60"/>
    <n v="1"/>
    <x v="0"/>
    <x v="0"/>
    <x v="4"/>
  </r>
  <r>
    <s v="3436585"/>
    <x v="1"/>
    <s v="&quot;Adams, Lori L(STS)&quot;"/>
    <s v="3792 Z St"/>
    <s v="Washougal"/>
    <s v="WA"/>
    <s v="720"/>
    <x v="1"/>
    <x v="0"/>
    <x v="3"/>
    <m/>
    <x v="1"/>
    <n v="1061.42"/>
    <n v="35"/>
    <n v="1"/>
    <x v="0"/>
    <x v="0"/>
    <x v="4"/>
  </r>
  <r>
    <s v="3437108"/>
    <x v="1"/>
    <s v="&quot;&quot;&quot;Roberts, R. Jason(STS)&quot;&quot;&quot;"/>
    <s v="2913 NE 43rd St"/>
    <s v="Vancouver"/>
    <s v="WA"/>
    <s v="720"/>
    <x v="1"/>
    <x v="0"/>
    <x v="3"/>
    <m/>
    <x v="1"/>
    <n v="2219.02"/>
    <n v="46"/>
    <n v="1"/>
    <x v="0"/>
    <x v="0"/>
    <x v="4"/>
  </r>
  <r>
    <s v="3437193"/>
    <x v="1"/>
    <s v="&quot;Frisbie, Kathy H(DKD)&quot;"/>
    <s v="503 NW 82nd St"/>
    <s v="Vancouver"/>
    <s v="WA"/>
    <s v="720"/>
    <x v="1"/>
    <x v="0"/>
    <x v="3"/>
    <m/>
    <x v="1"/>
    <n v="1126.0899999999999"/>
    <n v="38"/>
    <n v="1"/>
    <x v="0"/>
    <x v="0"/>
    <x v="4"/>
  </r>
  <r>
    <s v="3437442"/>
    <x v="1"/>
    <s v="&quot;Peralta, Robert E(STS)&quot;"/>
    <s v="1619 NE Franklin St"/>
    <s v="Camas"/>
    <s v="WA"/>
    <s v="720"/>
    <x v="1"/>
    <x v="0"/>
    <x v="3"/>
    <m/>
    <x v="1"/>
    <n v="1738.06"/>
    <n v="100"/>
    <n v="1"/>
    <x v="0"/>
    <x v="0"/>
    <x v="4"/>
  </r>
  <r>
    <s v="3438620"/>
    <x v="1"/>
    <s v="&quot;Juul, Robert A(STS)&quot;"/>
    <s v="1917 NE 60th St"/>
    <s v="Vancouver"/>
    <s v="WA"/>
    <s v="720"/>
    <x v="1"/>
    <x v="0"/>
    <x v="3"/>
    <m/>
    <x v="1"/>
    <n v="1141.48"/>
    <n v="79"/>
    <n v="1"/>
    <x v="0"/>
    <x v="0"/>
    <x v="5"/>
  </r>
  <r>
    <s v="3438864"/>
    <x v="1"/>
    <s v="&quot;Keicher, Christopher J(DKD)&quot;"/>
    <s v="601 Ash St"/>
    <s v="Vancouver"/>
    <s v="WA"/>
    <s v="720"/>
    <x v="1"/>
    <x v="0"/>
    <x v="3"/>
    <m/>
    <x v="1"/>
    <n v="1126.28"/>
    <n v="42"/>
    <n v="1"/>
    <x v="0"/>
    <x v="0"/>
    <x v="4"/>
  </r>
  <r>
    <s v="3439483"/>
    <x v="1"/>
    <s v="&quot;Grafton, Sandra(STS)&quot;"/>
    <s v="401 NW 85th St"/>
    <s v="Vancouver"/>
    <s v="WA"/>
    <s v="720"/>
    <x v="1"/>
    <x v="0"/>
    <x v="3"/>
    <m/>
    <x v="1"/>
    <n v="2217.31"/>
    <n v="33"/>
    <n v="1"/>
    <x v="0"/>
    <x v="0"/>
    <x v="4"/>
  </r>
  <r>
    <s v="3439577"/>
    <x v="1"/>
    <s v="&quot;Hazelton, Elizabeth F(D1H)&quot;"/>
    <s v="3403 Harney St"/>
    <s v="Vancouver"/>
    <s v="WA"/>
    <s v="720"/>
    <x v="1"/>
    <x v="0"/>
    <x v="3"/>
    <m/>
    <x v="1"/>
    <n v="2829.39"/>
    <n v="96"/>
    <n v="1"/>
    <x v="0"/>
    <x v="0"/>
    <x v="4"/>
  </r>
  <r>
    <s v="3439877"/>
    <x v="1"/>
    <s v="&quot;Kleweno, Gilbert(STS)&quot;"/>
    <s v="904 SE 96th Ave"/>
    <s v="Vancouver"/>
    <s v="WA"/>
    <s v="720"/>
    <x v="1"/>
    <x v="0"/>
    <x v="3"/>
    <m/>
    <x v="1"/>
    <n v="2218.14"/>
    <n v="42"/>
    <n v="1"/>
    <x v="0"/>
    <x v="0"/>
    <x v="4"/>
  </r>
  <r>
    <s v="3440052"/>
    <x v="1"/>
    <s v="&quot;Wakeman, Miranda(TAS)&quot;"/>
    <s v="406 NE 14th Ave"/>
    <s v="Camas"/>
    <s v="WA"/>
    <s v="720"/>
    <x v="1"/>
    <x v="0"/>
    <x v="3"/>
    <m/>
    <x v="1"/>
    <n v="1733.3"/>
    <n v="67"/>
    <n v="1"/>
    <x v="0"/>
    <x v="0"/>
    <x v="4"/>
  </r>
  <r>
    <s v="3440317"/>
    <x v="1"/>
    <s v="&quot;Anderson, Mark A(STS)&quot;"/>
    <s v="15205 NE 96th St"/>
    <s v="Vancouver"/>
    <s v="WA"/>
    <s v="720"/>
    <x v="1"/>
    <x v="0"/>
    <x v="3"/>
    <m/>
    <x v="1"/>
    <n v="3096.47"/>
    <n v="102"/>
    <n v="1"/>
    <x v="0"/>
    <x v="0"/>
    <x v="5"/>
  </r>
  <r>
    <s v="3440339"/>
    <x v="1"/>
    <s v="&quot;Howell, Steven E(D1H)&quot;"/>
    <s v="1663 35th St"/>
    <s v="Washougal"/>
    <s v="WA"/>
    <s v="720"/>
    <x v="1"/>
    <x v="0"/>
    <x v="3"/>
    <m/>
    <x v="1"/>
    <n v="1124.79"/>
    <n v="32"/>
    <n v="1"/>
    <x v="0"/>
    <x v="0"/>
    <x v="4"/>
  </r>
  <r>
    <s v="3440353"/>
    <x v="1"/>
    <s v="&quot;Cruise, Tom R(STS)&quot;"/>
    <s v="603 NW 79th St"/>
    <s v="Vancouver"/>
    <s v="WA"/>
    <s v="720"/>
    <x v="1"/>
    <x v="0"/>
    <x v="0"/>
    <m/>
    <x v="1"/>
    <n v="1695.37"/>
    <m/>
    <n v="1"/>
    <x v="0"/>
    <x v="1"/>
    <x v="4"/>
  </r>
  <r>
    <s v="3440579"/>
    <x v="1"/>
    <s v="&quot;Waltz, Tom(STS)&quot;"/>
    <s v="301 Date St"/>
    <s v="Vancouver"/>
    <s v="WA"/>
    <s v="720"/>
    <x v="1"/>
    <x v="0"/>
    <x v="3"/>
    <m/>
    <x v="1"/>
    <n v="2830.43"/>
    <n v="104"/>
    <n v="1"/>
    <x v="0"/>
    <x v="0"/>
    <x v="4"/>
  </r>
  <r>
    <s v="3441258"/>
    <x v="1"/>
    <s v="&quot;Copp, Kevin D(STS)&quot;"/>
    <s v="6304 Louisiana Dr"/>
    <s v="Vancouver"/>
    <s v="WA"/>
    <s v="720"/>
    <x v="1"/>
    <x v="0"/>
    <x v="3"/>
    <m/>
    <x v="1"/>
    <n v="1737.57"/>
    <n v="100"/>
    <n v="1"/>
    <x v="0"/>
    <x v="0"/>
    <x v="4"/>
  </r>
  <r>
    <s v="3441619"/>
    <x v="1"/>
    <s v="&quot;Lombardi, Michael R(D1H)&quot;"/>
    <s v="6712 Montana Ln"/>
    <s v="Vancouver"/>
    <s v="WA"/>
    <s v="720"/>
    <x v="1"/>
    <x v="0"/>
    <x v="0"/>
    <m/>
    <x v="1"/>
    <n v="3015.76"/>
    <n v="126"/>
    <n v="1"/>
    <x v="0"/>
    <x v="0"/>
    <x v="4"/>
  </r>
  <r>
    <s v="3442189"/>
    <x v="1"/>
    <s v="&quot;Lehman, Eric(D1H)&quot;"/>
    <s v="4203 NW Fir St"/>
    <s v="Vancouver"/>
    <s v="WA"/>
    <s v="720"/>
    <x v="1"/>
    <x v="0"/>
    <x v="3"/>
    <m/>
    <x v="1"/>
    <n v="2976.86"/>
    <n v="75"/>
    <n v="1"/>
    <x v="0"/>
    <x v="0"/>
    <x v="4"/>
  </r>
  <r>
    <s v="3442898"/>
    <x v="1"/>
    <s v="&quot;Geschwind, Jeremy E(STS)&quot;"/>
    <s v="1901 Larsen Way"/>
    <s v="Vancouver"/>
    <s v="WA"/>
    <s v="720"/>
    <x v="1"/>
    <x v="0"/>
    <x v="3"/>
    <m/>
    <x v="1"/>
    <n v="2997.72"/>
    <n v="85"/>
    <n v="1"/>
    <x v="0"/>
    <x v="0"/>
    <x v="4"/>
  </r>
  <r>
    <s v="3443166"/>
    <x v="1"/>
    <s v="&quot;Cox, Dennis(D1H)&quot;"/>
    <s v="10805 NE Sherwood Dr"/>
    <s v="Vancouver"/>
    <s v="WA"/>
    <s v="720"/>
    <x v="1"/>
    <x v="0"/>
    <x v="3"/>
    <m/>
    <x v="1"/>
    <n v="2781.46"/>
    <n v="81"/>
    <n v="1"/>
    <x v="0"/>
    <x v="0"/>
    <x v="4"/>
  </r>
  <r>
    <s v="3443304"/>
    <x v="1"/>
    <s v="&quot;Sierra, Ubaldo C(STS)&quot;"/>
    <s v="10700 SE 5th St"/>
    <s v="Vancouver"/>
    <s v="WA"/>
    <s v="720"/>
    <x v="1"/>
    <x v="0"/>
    <x v="3"/>
    <m/>
    <x v="1"/>
    <n v="2781.97"/>
    <n v="85"/>
    <n v="1"/>
    <x v="0"/>
    <x v="0"/>
    <x v="4"/>
  </r>
  <r>
    <s v="3443417"/>
    <x v="1"/>
    <s v="&quot;Meggs, Eva(STS)&quot;"/>
    <s v="801 NW 75th St"/>
    <s v="Vancouver"/>
    <s v="WA"/>
    <s v="720"/>
    <x v="1"/>
    <x v="0"/>
    <x v="3"/>
    <m/>
    <x v="1"/>
    <n v="1104.9100000000001"/>
    <n v="16"/>
    <n v="1"/>
    <x v="0"/>
    <x v="0"/>
    <x v="4"/>
  </r>
  <r>
    <s v="3444278"/>
    <x v="1"/>
    <s v="&quot;Hammer, Brian E(D1H)&quot;"/>
    <s v="10705 NE 38th Ave"/>
    <s v="Vancouver"/>
    <s v="WA"/>
    <s v="720"/>
    <x v="1"/>
    <x v="0"/>
    <x v="3"/>
    <m/>
    <x v="1"/>
    <n v="1173.46"/>
    <n v="85"/>
    <n v="1"/>
    <x v="0"/>
    <x v="0"/>
    <x v="5"/>
  </r>
  <r>
    <s v="3444410"/>
    <x v="1"/>
    <s v="&quot;Call, Andrew(D1H)&quot;"/>
    <s v="3701 NW 135th Cir"/>
    <s v="Vancouver"/>
    <s v="WA"/>
    <s v="720"/>
    <x v="1"/>
    <x v="0"/>
    <x v="3"/>
    <m/>
    <x v="1"/>
    <n v="1336.51"/>
    <m/>
    <n v="1"/>
    <x v="0"/>
    <x v="1"/>
    <x v="4"/>
  </r>
  <r>
    <s v="3445320"/>
    <x v="1"/>
    <s v="&quot;Allais, Kevin(STS)&quot;"/>
    <s v="2012 D St"/>
    <s v="Vancouver"/>
    <s v="WA"/>
    <s v="720"/>
    <x v="1"/>
    <x v="0"/>
    <x v="3"/>
    <m/>
    <x v="1"/>
    <n v="1131.01"/>
    <n v="76"/>
    <n v="1"/>
    <x v="0"/>
    <x v="0"/>
    <x v="4"/>
  </r>
  <r>
    <s v="3445360"/>
    <x v="1"/>
    <s v="&quot;Lanahan, Samuel J(D1H)&quot;"/>
    <s v="5219 NW Walnut St"/>
    <s v="Vancouver"/>
    <s v="WA"/>
    <s v="720"/>
    <x v="1"/>
    <x v="0"/>
    <x v="0"/>
    <m/>
    <x v="1"/>
    <n v="2843.93"/>
    <n v="122"/>
    <n v="1"/>
    <x v="0"/>
    <x v="0"/>
    <x v="4"/>
  </r>
  <r>
    <s v="3446132"/>
    <x v="1"/>
    <s v="&quot;Badenoch, Bonnie(D1H)&quot;"/>
    <s v="13108 SE Forest St"/>
    <s v="Vancouver"/>
    <s v="WA"/>
    <s v="720"/>
    <x v="1"/>
    <x v="0"/>
    <x v="3"/>
    <m/>
    <x v="1"/>
    <n v="3259.65"/>
    <n v="92"/>
    <n v="1"/>
    <x v="0"/>
    <x v="0"/>
    <x v="4"/>
  </r>
  <r>
    <s v="3446189"/>
    <x v="1"/>
    <s v="&quot;Mandel, Bruce A(D1H)&quot;"/>
    <s v="3320 NE 113th St"/>
    <s v="Vancouver"/>
    <s v="WA"/>
    <s v="720"/>
    <x v="1"/>
    <x v="0"/>
    <x v="3"/>
    <m/>
    <x v="1"/>
    <n v="1557.8"/>
    <n v="38"/>
    <n v="1"/>
    <x v="0"/>
    <x v="0"/>
    <x v="4"/>
  </r>
  <r>
    <s v="3446324"/>
    <x v="1"/>
    <s v="&quot;Turner, Jill K(STS)&quot;"/>
    <s v="513 NW 45th St"/>
    <s v="Vancouver"/>
    <s v="WA"/>
    <s v="720"/>
    <x v="1"/>
    <x v="0"/>
    <x v="3"/>
    <m/>
    <x v="1"/>
    <n v="2977.65"/>
    <n v="82"/>
    <n v="1"/>
    <x v="0"/>
    <x v="0"/>
    <x v="4"/>
  </r>
  <r>
    <s v="3446843"/>
    <x v="1"/>
    <s v="&quot;Baciarelli, Renato V(D1H)&quot;"/>
    <s v="1306 NW 80th St"/>
    <s v="Vancouver"/>
    <s v="WA"/>
    <s v="720"/>
    <x v="1"/>
    <x v="0"/>
    <x v="0"/>
    <m/>
    <x v="1"/>
    <n v="3307.76"/>
    <n v="207"/>
    <n v="1"/>
    <x v="0"/>
    <x v="0"/>
    <x v="4"/>
  </r>
  <r>
    <s v="3446871"/>
    <x v="1"/>
    <s v="&quot;Kluka, James R(STS)&quot;"/>
    <s v="1249 NE 5th Ave"/>
    <s v="Camas"/>
    <s v="WA"/>
    <s v="720"/>
    <x v="1"/>
    <x v="0"/>
    <x v="3"/>
    <m/>
    <x v="1"/>
    <n v="1344.26"/>
    <n v="60"/>
    <n v="1"/>
    <x v="0"/>
    <x v="0"/>
    <x v="4"/>
  </r>
  <r>
    <s v="3446960"/>
    <x v="1"/>
    <s v="&quot;Decker, Kathryn E(STS)&quot;"/>
    <s v="13005 SE Forest St"/>
    <s v="Vancouver"/>
    <s v="WA"/>
    <s v="720"/>
    <x v="1"/>
    <x v="0"/>
    <x v="3"/>
    <m/>
    <x v="1"/>
    <n v="2219.39"/>
    <n v="49"/>
    <n v="1"/>
    <x v="0"/>
    <x v="0"/>
    <x v="4"/>
  </r>
  <r>
    <s v="3447171"/>
    <x v="1"/>
    <s v="&quot;Leatherman, Mary(D1H)&quot;"/>
    <s v="8212 SE Lorry Ave"/>
    <s v="Vancouver"/>
    <s v="WA"/>
    <s v="720"/>
    <x v="1"/>
    <x v="0"/>
    <x v="3"/>
    <m/>
    <x v="1"/>
    <n v="2218.34"/>
    <n v="41"/>
    <n v="1"/>
    <x v="0"/>
    <x v="0"/>
    <x v="4"/>
  </r>
  <r>
    <s v="3447983"/>
    <x v="1"/>
    <s v="&quot;Edwards, Ryan J(STS)&quot;"/>
    <s v="1166 S Oak Rd"/>
    <s v="Ridgefield"/>
    <s v="WA"/>
    <s v="720"/>
    <x v="1"/>
    <x v="0"/>
    <x v="3"/>
    <m/>
    <x v="1"/>
    <n v="1733.18"/>
    <n v="66"/>
    <n v="1"/>
    <x v="0"/>
    <x v="0"/>
    <x v="4"/>
  </r>
  <r>
    <s v="3448118"/>
    <x v="1"/>
    <s v="&quot;Kolshinski, Timothy A(STS)&quot;"/>
    <s v="2615 NW Astor St"/>
    <s v="Camas"/>
    <s v="WA"/>
    <s v="720"/>
    <x v="1"/>
    <x v="0"/>
    <x v="0"/>
    <m/>
    <x v="1"/>
    <n v="2754.04"/>
    <n v="193"/>
    <n v="1"/>
    <x v="0"/>
    <x v="0"/>
    <x v="4"/>
  </r>
  <r>
    <s v="3449052"/>
    <x v="1"/>
    <s v="&quot;Gaither, Ronald(D1H)&quot;"/>
    <s v="2315 SE Park Crest Ave"/>
    <s v="Vancouver"/>
    <s v="WA"/>
    <s v="720"/>
    <x v="1"/>
    <x v="0"/>
    <x v="3"/>
    <m/>
    <x v="1"/>
    <n v="2801.72"/>
    <n v="77"/>
    <n v="1"/>
    <x v="0"/>
    <x v="0"/>
    <x v="4"/>
  </r>
  <r>
    <s v="3449503"/>
    <x v="1"/>
    <s v="&quot;West, Michael A(R3E)&quot;"/>
    <s v="518 Phoenix Way"/>
    <s v="Vancouver"/>
    <s v="WA"/>
    <s v="720"/>
    <x v="1"/>
    <x v="0"/>
    <x v="3"/>
    <m/>
    <x v="1"/>
    <n v="5487.16"/>
    <n v="53"/>
    <n v="1"/>
    <x v="0"/>
    <x v="0"/>
    <x v="4"/>
  </r>
  <r>
    <s v="3449955"/>
    <x v="1"/>
    <s v="&quot;de la Cadena, Patricia(D1H)&quot;"/>
    <s v="9804 NE 16th St"/>
    <s v="Vancouver"/>
    <s v="WA"/>
    <s v="720"/>
    <x v="1"/>
    <x v="0"/>
    <x v="3"/>
    <m/>
    <x v="1"/>
    <n v="1104.6199999999999"/>
    <n v="72"/>
    <n v="1"/>
    <x v="0"/>
    <x v="0"/>
    <x v="4"/>
  </r>
  <r>
    <s v="3449960"/>
    <x v="1"/>
    <s v="&quot;Collura, Carol M(STS)&quot;"/>
    <s v="16109 NW 31st Ct"/>
    <s v="Vancouver"/>
    <s v="WA"/>
    <s v="720"/>
    <x v="1"/>
    <x v="0"/>
    <x v="0"/>
    <m/>
    <x v="1"/>
    <n v="2002.59"/>
    <n v="171"/>
    <n v="1"/>
    <x v="0"/>
    <x v="0"/>
    <x v="4"/>
  </r>
  <r>
    <s v="3450108"/>
    <x v="1"/>
    <s v="&quot;Tidland, Tom(STS)&quot;"/>
    <s v="1253 NW Ostenson Canyon Rd"/>
    <s v="Camas"/>
    <s v="WA"/>
    <s v="720"/>
    <x v="1"/>
    <x v="0"/>
    <x v="0"/>
    <m/>
    <x v="1"/>
    <n v="1666.51"/>
    <n v="82"/>
    <n v="1"/>
    <x v="0"/>
    <x v="0"/>
    <x v="4"/>
  </r>
  <r>
    <s v="3450389"/>
    <x v="1"/>
    <s v="&quot;Pfeifer, Darcy L(D1H)&quot;"/>
    <s v="2702 NW 127th St"/>
    <s v="Vancouver"/>
    <s v="WA"/>
    <s v="720"/>
    <x v="1"/>
    <x v="0"/>
    <x v="0"/>
    <m/>
    <x v="1"/>
    <n v="1995.53"/>
    <n v="175"/>
    <n v="1"/>
    <x v="0"/>
    <x v="0"/>
    <x v="4"/>
  </r>
  <r>
    <s v="3450764"/>
    <x v="1"/>
    <s v="&quot;Bangs, Daryl(D1H)&quot;"/>
    <s v="10301 NE 130th Ave"/>
    <s v="Vancouver"/>
    <s v="WA"/>
    <s v="720"/>
    <x v="1"/>
    <x v="0"/>
    <x v="3"/>
    <m/>
    <x v="1"/>
    <n v="1120.43"/>
    <n v="72"/>
    <n v="1"/>
    <x v="0"/>
    <x v="0"/>
    <x v="4"/>
  </r>
  <r>
    <s v="3450830"/>
    <x v="1"/>
    <s v="BC Retirement PSP(SAS)"/>
    <s v="1515 Esther St"/>
    <s v="Vancouver"/>
    <s v="WA"/>
    <s v="720"/>
    <x v="1"/>
    <x v="0"/>
    <x v="3"/>
    <m/>
    <x v="1"/>
    <n v="1734.15"/>
    <n v="70"/>
    <n v="1"/>
    <x v="0"/>
    <x v="0"/>
    <x v="4"/>
  </r>
  <r>
    <s v="3451090"/>
    <x v="1"/>
    <s v="&quot;Campbell, J Scott(STS)&quot;"/>
    <s v="2811 NE 53rd St"/>
    <s v="Vancouver"/>
    <s v="WA"/>
    <s v="720"/>
    <x v="1"/>
    <x v="0"/>
    <x v="3"/>
    <m/>
    <x v="1"/>
    <n v="1127.3599999999999"/>
    <n v="48"/>
    <n v="1"/>
    <x v="0"/>
    <x v="0"/>
    <x v="4"/>
  </r>
  <r>
    <s v="3451287"/>
    <x v="1"/>
    <s v="&quot;Gassaway, David A(STS)&quot;"/>
    <s v="16006 NE 25th St"/>
    <s v="Vancouver"/>
    <s v="WA"/>
    <s v="720"/>
    <x v="1"/>
    <x v="0"/>
    <x v="3"/>
    <m/>
    <x v="1"/>
    <n v="2827.21"/>
    <n v="79"/>
    <n v="1"/>
    <x v="0"/>
    <x v="0"/>
    <x v="4"/>
  </r>
  <r>
    <s v="3451295"/>
    <x v="1"/>
    <s v="&quot;O'Shea, Mark A(D1H)&quot;"/>
    <s v="1613 NW 125th St"/>
    <s v="Vancouver"/>
    <s v="WA"/>
    <s v="720"/>
    <x v="1"/>
    <x v="0"/>
    <x v="3"/>
    <m/>
    <x v="1"/>
    <n v="2219.25"/>
    <n v="48"/>
    <n v="1"/>
    <x v="0"/>
    <x v="0"/>
    <x v="4"/>
  </r>
  <r>
    <s v="3451443"/>
    <x v="1"/>
    <s v="&quot;Bell, Bryan(D1H)&quot;"/>
    <s v="2010 SE 158th Loop"/>
    <s v="Vancouver"/>
    <s v="WA"/>
    <s v="720"/>
    <x v="1"/>
    <x v="0"/>
    <x v="3"/>
    <m/>
    <x v="1"/>
    <n v="1127.22"/>
    <n v="47"/>
    <n v="1"/>
    <x v="0"/>
    <x v="0"/>
    <x v="4"/>
  </r>
  <r>
    <s v="3451586"/>
    <x v="1"/>
    <s v="&quot;Fouad, Hussein(D1H)&quot;"/>
    <s v="3507 NE 163rd St"/>
    <s v="Ridgefield"/>
    <s v="WA"/>
    <s v="720"/>
    <x v="1"/>
    <x v="0"/>
    <x v="3"/>
    <m/>
    <x v="1"/>
    <n v="1131.67"/>
    <n v="82"/>
    <n v="1"/>
    <x v="0"/>
    <x v="0"/>
    <x v="4"/>
  </r>
  <r>
    <s v="3451783"/>
    <x v="1"/>
    <s v="&quot;Rouzee, Julie R(R3E)&quot;"/>
    <s v="808 NW 82nd St"/>
    <s v="Vancouver"/>
    <s v="WA"/>
    <s v="720"/>
    <x v="1"/>
    <x v="0"/>
    <x v="3"/>
    <m/>
    <x v="1"/>
    <n v="1887.55"/>
    <n v="96"/>
    <n v="1"/>
    <x v="0"/>
    <x v="0"/>
    <x v="4"/>
  </r>
  <r>
    <s v="3452049"/>
    <x v="1"/>
    <s v="&quot;Williams, Maya M(STS)&quot;"/>
    <s v="2307 SE Park Crest Ave"/>
    <s v="Vancouver"/>
    <s v="WA"/>
    <s v="720"/>
    <x v="1"/>
    <x v="0"/>
    <x v="3"/>
    <m/>
    <x v="1"/>
    <n v="2765.65"/>
    <n v="99"/>
    <n v="1"/>
    <x v="0"/>
    <x v="0"/>
    <x v="4"/>
  </r>
  <r>
    <s v="3452117"/>
    <x v="1"/>
    <s v="&quot;Lamew, James(D1H)&quot;"/>
    <s v="1101 S Sunset Ln"/>
    <s v="Ridgefield"/>
    <s v="WA"/>
    <s v="720"/>
    <x v="1"/>
    <x v="0"/>
    <x v="3"/>
    <m/>
    <x v="1"/>
    <n v="2822.96"/>
    <n v="52"/>
    <n v="1"/>
    <x v="0"/>
    <x v="0"/>
    <x v="4"/>
  </r>
  <r>
    <s v="3452280"/>
    <x v="1"/>
    <s v="&quot;Heslop, Bob(D1H)&quot;"/>
    <s v="4714 Dubois Dr"/>
    <s v="Vancouver"/>
    <s v="WA"/>
    <s v="720"/>
    <x v="1"/>
    <x v="0"/>
    <x v="3"/>
    <m/>
    <x v="1"/>
    <n v="4964.99"/>
    <n v="92"/>
    <n v="1"/>
    <x v="0"/>
    <x v="0"/>
    <x v="5"/>
  </r>
  <r>
    <s v="3452667"/>
    <x v="1"/>
    <s v="&quot;Meland, Jack(D1H)&quot;"/>
    <s v="5204 Utah St"/>
    <s v="Vancouver"/>
    <s v="WA"/>
    <s v="720"/>
    <x v="1"/>
    <x v="0"/>
    <x v="3"/>
    <m/>
    <x v="1"/>
    <n v="1735.9"/>
    <n v="87"/>
    <n v="1"/>
    <x v="0"/>
    <x v="0"/>
    <x v="4"/>
  </r>
  <r>
    <s v="3452687"/>
    <x v="1"/>
    <s v="&quot;Suenkel, Kevin J(R3E)&quot;"/>
    <s v="205 E 38th St"/>
    <s v="Vancouver"/>
    <s v="WA"/>
    <s v="720"/>
    <x v="1"/>
    <x v="0"/>
    <x v="3"/>
    <m/>
    <x v="1"/>
    <n v="2138.66"/>
    <n v="50"/>
    <n v="1"/>
    <x v="0"/>
    <x v="0"/>
    <x v="4"/>
  </r>
  <r>
    <s v="3453195"/>
    <x v="1"/>
    <s v="&quot;Buix, Linda M(STS)&quot;"/>
    <s v="8505 NE 87th Cir"/>
    <s v="Vancouver"/>
    <s v="WA"/>
    <s v="720"/>
    <x v="1"/>
    <x v="0"/>
    <x v="3"/>
    <m/>
    <x v="1"/>
    <n v="1102.3499999999999"/>
    <n v="52"/>
    <n v="1"/>
    <x v="0"/>
    <x v="0"/>
    <x v="4"/>
  </r>
  <r>
    <s v="3453206"/>
    <x v="1"/>
    <s v="&quot;Valdez, Samuel(D1H)&quot;"/>
    <s v="12010 NE Suncrest Ct"/>
    <s v="Vancouver"/>
    <s v="WA"/>
    <s v="720"/>
    <x v="1"/>
    <x v="0"/>
    <x v="3"/>
    <m/>
    <x v="1"/>
    <n v="6098.36"/>
    <n v="115"/>
    <n v="1"/>
    <x v="0"/>
    <x v="0"/>
    <x v="4"/>
  </r>
  <r>
    <s v="3453225"/>
    <x v="1"/>
    <s v="&quot;Ward, MaryJane(R3E)&quot;"/>
    <s v="3618 NE 44th St"/>
    <s v="Vancouver"/>
    <s v="WA"/>
    <s v="720"/>
    <x v="1"/>
    <x v="0"/>
    <x v="3"/>
    <m/>
    <x v="1"/>
    <n v="1126.29"/>
    <n v="42"/>
    <n v="1"/>
    <x v="0"/>
    <x v="0"/>
    <x v="4"/>
  </r>
  <r>
    <s v="3453591"/>
    <x v="1"/>
    <s v="&quot;    Brunsch, Matthew W(STS)&quot;"/>
    <s v="2409 W 31st St"/>
    <s v="Vancouver"/>
    <s v="WA"/>
    <s v="720"/>
    <x v="1"/>
    <x v="0"/>
    <x v="3"/>
    <m/>
    <x v="1"/>
    <n v="1733.84"/>
    <n v="71"/>
    <n v="1"/>
    <x v="0"/>
    <x v="0"/>
    <x v="4"/>
  </r>
  <r>
    <s v="3453660"/>
    <x v="1"/>
    <s v="&quot;Sadewasser, Dawn L(STS)&quot;"/>
    <s v="3519 NE 83rd Ave"/>
    <s v="Vancouver"/>
    <s v="WA"/>
    <s v="720"/>
    <x v="1"/>
    <x v="0"/>
    <x v="3"/>
    <m/>
    <x v="1"/>
    <n v="1738.22"/>
    <n v="105"/>
    <n v="1"/>
    <x v="0"/>
    <x v="0"/>
    <x v="4"/>
  </r>
  <r>
    <s v="3453776"/>
    <x v="1"/>
    <s v="&quot;Jones, Gene L(STS)&quot;"/>
    <s v="13308 NW 40th Ave"/>
    <s v="Vancouver"/>
    <s v="WA"/>
    <s v="720"/>
    <x v="1"/>
    <x v="0"/>
    <x v="3"/>
    <m/>
    <x v="1"/>
    <n v="1124.31"/>
    <n v="39"/>
    <n v="1"/>
    <x v="0"/>
    <x v="0"/>
    <x v="4"/>
  </r>
  <r>
    <s v="3454459"/>
    <x v="1"/>
    <s v="&quot;Land, Shane J(STS)&quot;"/>
    <s v="9425 NE 30th Cir"/>
    <s v="Vancouver"/>
    <s v="WA"/>
    <s v="720"/>
    <x v="1"/>
    <x v="0"/>
    <x v="3"/>
    <m/>
    <x v="1"/>
    <n v="1125.6500000000001"/>
    <n v="37"/>
    <n v="1"/>
    <x v="0"/>
    <x v="0"/>
    <x v="4"/>
  </r>
  <r>
    <s v="3454472"/>
    <x v="1"/>
    <s v="&quot;Ortiz, Belen(STS)&quot;"/>
    <s v="919 SE 119th Ave"/>
    <s v="Vancouver"/>
    <s v="WA"/>
    <s v="720"/>
    <x v="1"/>
    <x v="0"/>
    <x v="3"/>
    <m/>
    <x v="1"/>
    <n v="9654.98"/>
    <n v="87"/>
    <n v="1"/>
    <x v="0"/>
    <x v="0"/>
    <x v="4"/>
  </r>
  <r>
    <s v="3454564"/>
    <x v="1"/>
    <s v="B &amp; I Enterprises LLC(D1H)"/>
    <s v="2626 E 6th St"/>
    <s v="Vancouver"/>
    <s v="WA"/>
    <s v="720"/>
    <x v="1"/>
    <x v="0"/>
    <x v="3"/>
    <m/>
    <x v="1"/>
    <n v="2440.6999999999998"/>
    <n v="42"/>
    <n v="1"/>
    <x v="0"/>
    <x v="0"/>
    <x v="4"/>
  </r>
  <r>
    <s v="3454579"/>
    <x v="1"/>
    <s v="&quot;Jercinovic, John(D1H)&quot;"/>
    <s v="7108 NE Meadows Dr"/>
    <s v="Vancouver"/>
    <s v="WA"/>
    <s v="720"/>
    <x v="1"/>
    <x v="0"/>
    <x v="3"/>
    <m/>
    <x v="1"/>
    <n v="2218.0100000000002"/>
    <n v="43"/>
    <n v="1"/>
    <x v="0"/>
    <x v="0"/>
    <x v="4"/>
  </r>
  <r>
    <s v="3454831"/>
    <x v="1"/>
    <s v="&quot;Tonder, Kimberly J(R3E)&quot;"/>
    <s v="716 SE 102nd Ave"/>
    <s v="Vancouver"/>
    <s v="WA"/>
    <s v="720"/>
    <x v="1"/>
    <x v="0"/>
    <x v="3"/>
    <m/>
    <x v="1"/>
    <n v="2218.6"/>
    <n v="42"/>
    <n v="1"/>
    <x v="0"/>
    <x v="0"/>
    <x v="4"/>
  </r>
  <r>
    <s v="3455112"/>
    <x v="1"/>
    <s v="&quot;Snow, Deanne M(R3E)&quot;"/>
    <s v="16305 NE 32nd St"/>
    <s v="Vancouver"/>
    <s v="WA"/>
    <s v="720"/>
    <x v="1"/>
    <x v="0"/>
    <x v="3"/>
    <m/>
    <x v="1"/>
    <n v="1124.1300000000001"/>
    <n v="35"/>
    <n v="1"/>
    <x v="0"/>
    <x v="0"/>
    <x v="4"/>
  </r>
  <r>
    <s v="3455180"/>
    <x v="1"/>
    <s v="&quot;Boothby, Karen(R3E)&quot;"/>
    <s v="2108 NE 136th Ave"/>
    <s v="Vancouver"/>
    <s v="WA"/>
    <s v="720"/>
    <x v="1"/>
    <x v="0"/>
    <x v="3"/>
    <m/>
    <x v="1"/>
    <n v="2212.89"/>
    <n v="22"/>
    <n v="1"/>
    <x v="0"/>
    <x v="0"/>
    <x v="4"/>
  </r>
  <r>
    <s v="3455536"/>
    <x v="1"/>
    <s v="&quot;Grant, Kevin W(STS)&quot;"/>
    <s v="723 NW 96th St"/>
    <s v="Vancouver"/>
    <s v="WA"/>
    <s v="720"/>
    <x v="1"/>
    <x v="0"/>
    <x v="3"/>
    <m/>
    <x v="1"/>
    <n v="1127.95"/>
    <n v="52"/>
    <n v="1"/>
    <x v="0"/>
    <x v="0"/>
    <x v="4"/>
  </r>
  <r>
    <s v="3455683"/>
    <x v="1"/>
    <s v="&quot;Collins, Elizabeth A(D1H)&quot;"/>
    <s v="3101 NW 97th Cir"/>
    <s v="Vancouver"/>
    <s v="WA"/>
    <s v="720"/>
    <x v="1"/>
    <x v="0"/>
    <x v="3"/>
    <m/>
    <x v="1"/>
    <n v="2823.49"/>
    <n v="56"/>
    <n v="1"/>
    <x v="0"/>
    <x v="0"/>
    <x v="4"/>
  </r>
  <r>
    <s v="3455726"/>
    <x v="1"/>
    <s v="&quot;Goodwin, Richard P(R3E)&quot;"/>
    <s v="209 NW 49th St"/>
    <s v="Vancouver"/>
    <s v="WA"/>
    <s v="720"/>
    <x v="1"/>
    <x v="0"/>
    <x v="3"/>
    <m/>
    <x v="1"/>
    <n v="1960.48"/>
    <n v="102"/>
    <n v="1"/>
    <x v="0"/>
    <x v="0"/>
    <x v="4"/>
  </r>
  <r>
    <s v="3456341"/>
    <x v="1"/>
    <s v="&quot;Scheidt, Fred(STS)&quot;"/>
    <s v="312 NW Old Orchard Dr"/>
    <s v="Vancouver"/>
    <s v="WA"/>
    <s v="720"/>
    <x v="1"/>
    <x v="0"/>
    <x v="3"/>
    <m/>
    <x v="1"/>
    <n v="2826.59"/>
    <n v="80"/>
    <n v="1"/>
    <x v="0"/>
    <x v="0"/>
    <x v="4"/>
  </r>
  <r>
    <s v="3456556"/>
    <x v="1"/>
    <s v="&quot;Thompson, Mike(D1H)&quot;"/>
    <s v="2009 SE 132nd Ct"/>
    <s v="Vancouver"/>
    <s v="WA"/>
    <s v="720"/>
    <x v="1"/>
    <x v="0"/>
    <x v="0"/>
    <m/>
    <x v="1"/>
    <n v="2804.51"/>
    <n v="85"/>
    <n v="1"/>
    <x v="0"/>
    <x v="0"/>
    <x v="4"/>
  </r>
  <r>
    <s v="3456844"/>
    <x v="1"/>
    <s v="&quot;Metzger, Arthur(R3E)&quot;"/>
    <s v="5714 NE 40th St"/>
    <s v="Vancouver"/>
    <s v="WA"/>
    <s v="720"/>
    <x v="1"/>
    <x v="0"/>
    <x v="3"/>
    <m/>
    <x v="1"/>
    <n v="2826.97"/>
    <n v="112"/>
    <n v="1"/>
    <x v="0"/>
    <x v="0"/>
    <x v="4"/>
  </r>
  <r>
    <s v="3429869"/>
    <x v="1"/>
    <s v="&quot;Weimer, Warren A(STS)&quot;"/>
    <s v="9408 NW 9th Ave"/>
    <s v="Vancouver"/>
    <s v="WA"/>
    <s v="720"/>
    <x v="1"/>
    <x v="0"/>
    <x v="3"/>
    <m/>
    <x v="1"/>
    <n v="2817.88"/>
    <n v="94"/>
    <n v="1"/>
    <x v="0"/>
    <x v="0"/>
    <x v="4"/>
  </r>
  <r>
    <s v="3439385"/>
    <x v="1"/>
    <s v="&quot;McAleer, Erin B(DKD)&quot;"/>
    <s v="3709 E Fourth Plain Blvd"/>
    <s v="Vancouver"/>
    <s v="WA"/>
    <s v="720"/>
    <x v="1"/>
    <x v="0"/>
    <x v="0"/>
    <m/>
    <x v="1"/>
    <n v="9703.2999999999993"/>
    <n v="139"/>
    <n v="1"/>
    <x v="0"/>
    <x v="0"/>
    <x v="4"/>
  </r>
  <r>
    <s v="3442805"/>
    <x v="1"/>
    <s v="&quot;Roll, Michael C(STS)&quot;"/>
    <s v="513 N Santa Fe Dr"/>
    <s v="Vancouver"/>
    <s v="WA"/>
    <s v="720"/>
    <x v="1"/>
    <x v="0"/>
    <x v="0"/>
    <m/>
    <x v="1"/>
    <n v="9537.5300000000007"/>
    <n v="125"/>
    <n v="1"/>
    <x v="0"/>
    <x v="0"/>
    <x v="1"/>
  </r>
  <r>
    <s v="3446168"/>
    <x v="1"/>
    <s v="&quot;Schmidt, Diane(D1H)&quot;"/>
    <s v="9328 NE 96th St"/>
    <s v="Vancouver"/>
    <s v="WA"/>
    <s v="720"/>
    <x v="1"/>
    <x v="0"/>
    <x v="3"/>
    <m/>
    <x v="1"/>
    <n v="1401.17"/>
    <n v="35"/>
    <n v="1"/>
    <x v="0"/>
    <x v="0"/>
    <x v="4"/>
  </r>
  <r>
    <s v="3448121"/>
    <x v="1"/>
    <s v="&quot;Podhora, Tim R(STS)&quot;"/>
    <s v="8510 NE 76th St"/>
    <s v="Vancouver"/>
    <s v="WA"/>
    <s v="720"/>
    <x v="1"/>
    <x v="0"/>
    <x v="0"/>
    <m/>
    <x v="1"/>
    <n v="3766.34"/>
    <n v="404"/>
    <n v="1"/>
    <x v="0"/>
    <x v="0"/>
    <x v="4"/>
  </r>
  <r>
    <s v="3448721"/>
    <x v="1"/>
    <s v="&quot;Quimby, Paul D(D1H)&quot;"/>
    <s v="1717 NW 62nd St"/>
    <s v="Vancouver"/>
    <s v="WA"/>
    <s v="720"/>
    <x v="1"/>
    <x v="0"/>
    <x v="0"/>
    <m/>
    <x v="1"/>
    <n v="4245.1000000000004"/>
    <n v="330"/>
    <n v="1"/>
    <x v="0"/>
    <x v="0"/>
    <x v="4"/>
  </r>
  <r>
    <s v="3428475"/>
    <x v="1"/>
    <s v="&quot;Stansbury, Jill E(SAS)&quot;"/>
    <s v="408 E Main St"/>
    <s v="Battle Ground"/>
    <s v="WA"/>
    <s v="720"/>
    <x v="1"/>
    <x v="0"/>
    <x v="0"/>
    <m/>
    <x v="1"/>
    <n v="2557.17"/>
    <n v="159"/>
    <n v="1"/>
    <x v="0"/>
    <x v="0"/>
    <x v="4"/>
  </r>
  <r>
    <s v="3430009"/>
    <x v="1"/>
    <s v="&quot;Ramerez, Josue(D1H)&quot;"/>
    <s v="1209 NE 117th St"/>
    <s v="Vancouver"/>
    <s v="WA"/>
    <s v="720"/>
    <x v="1"/>
    <x v="0"/>
    <x v="3"/>
    <m/>
    <x v="1"/>
    <n v="7657.88"/>
    <n v="36"/>
    <n v="1"/>
    <x v="0"/>
    <x v="0"/>
    <x v="4"/>
  </r>
  <r>
    <s v="3430035"/>
    <x v="1"/>
    <s v="&quot;Homola, Kaarle L(DKD)&quot;"/>
    <s v="31020 NW 51st Ave"/>
    <s v="Ridgefield"/>
    <s v="WA"/>
    <s v="720"/>
    <x v="1"/>
    <x v="0"/>
    <x v="0"/>
    <m/>
    <x v="1"/>
    <n v="4164.1400000000003"/>
    <n v="515"/>
    <n v="1"/>
    <x v="0"/>
    <x v="0"/>
    <x v="4"/>
  </r>
  <r>
    <s v="3436368"/>
    <x v="1"/>
    <s v="&quot;Bowers, Maryanne(D1H)&quot;"/>
    <s v="4507 NW Lincoln Ave"/>
    <s v="Vancouver"/>
    <s v="WA"/>
    <s v="720"/>
    <x v="1"/>
    <x v="0"/>
    <x v="3"/>
    <m/>
    <x v="1"/>
    <n v="986.96"/>
    <n v="71"/>
    <n v="1"/>
    <x v="0"/>
    <x v="0"/>
    <x v="4"/>
  </r>
  <r>
    <s v="3439647"/>
    <x v="1"/>
    <s v="&quot;DeAntonis, Victor(D1H)&quot;"/>
    <s v="6200 NW Lincoln Ave"/>
    <s v="Vancouver"/>
    <s v="WA"/>
    <s v="720"/>
    <x v="1"/>
    <x v="0"/>
    <x v="3"/>
    <m/>
    <x v="1"/>
    <n v="1389.52"/>
    <n v="55"/>
    <n v="1"/>
    <x v="0"/>
    <x v="0"/>
    <x v="5"/>
  </r>
  <r>
    <s v="3449561"/>
    <x v="1"/>
    <s v="&quot;Frost, William B(D1H)&quot;"/>
    <s v="713 NW 44th St"/>
    <s v="Vancouver"/>
    <s v="WA"/>
    <s v="720"/>
    <x v="1"/>
    <x v="0"/>
    <x v="6"/>
    <m/>
    <x v="1"/>
    <n v="653.14"/>
    <n v="2"/>
    <n v="1"/>
    <x v="0"/>
    <x v="0"/>
    <x v="4"/>
  </r>
  <r>
    <s v="3430011"/>
    <x v="1"/>
    <s v="&quot;Ramerez, Josue(D1H)&quot;"/>
    <s v="1201 NE 117th St"/>
    <s v="Vancouver"/>
    <s v="WA"/>
    <s v="720"/>
    <x v="1"/>
    <x v="0"/>
    <x v="0"/>
    <m/>
    <x v="1"/>
    <n v="5743.9"/>
    <n v="91"/>
    <n v="1"/>
    <x v="0"/>
    <x v="0"/>
    <x v="4"/>
  </r>
  <r>
    <s v="3436168"/>
    <x v="1"/>
    <s v="&quot;Hudson, Mark A(D1H)&quot;"/>
    <s v="5004 NW Lincoln Ave"/>
    <s v="Vancouver"/>
    <s v="WA"/>
    <s v="720"/>
    <x v="1"/>
    <x v="0"/>
    <x v="3"/>
    <m/>
    <x v="1"/>
    <n v="2767.98"/>
    <n v="57"/>
    <n v="1"/>
    <x v="0"/>
    <x v="0"/>
    <x v="4"/>
  </r>
  <r>
    <s v="3437897"/>
    <x v="1"/>
    <s v="&quot;Kuhn, Ian J(DKD)&quot;"/>
    <s v="5207 NW Lincoln Ave"/>
    <s v="Vancouver"/>
    <s v="WA"/>
    <s v="720"/>
    <x v="1"/>
    <x v="0"/>
    <x v="3"/>
    <m/>
    <x v="1"/>
    <n v="2498.39"/>
    <n v="91"/>
    <n v="1"/>
    <x v="0"/>
    <x v="0"/>
    <x v="4"/>
  </r>
  <r>
    <s v="3436621"/>
    <x v="1"/>
    <s v="&quot;DeAntonis, Victor(D1H)&quot;"/>
    <s v="6200 NW Lincoln Ave"/>
    <s v="Vancouver"/>
    <s v="WA"/>
    <s v="720"/>
    <x v="1"/>
    <x v="0"/>
    <x v="3"/>
    <m/>
    <x v="1"/>
    <n v="0"/>
    <m/>
    <n v="1"/>
    <x v="1"/>
    <x v="1"/>
    <x v="1"/>
  </r>
  <r>
    <s v="3437578"/>
    <x v="0"/>
    <s v="Nobl Park Apts(DEG)"/>
    <s v="6101 NE 102nd Ave #1"/>
    <s v="Vancouver"/>
    <s v="WA"/>
    <s v="720"/>
    <x v="2"/>
    <x v="0"/>
    <x v="0"/>
    <m/>
    <x v="1"/>
    <n v="2663.19"/>
    <n v="17"/>
    <n v="1"/>
    <x v="0"/>
    <x v="0"/>
    <x v="4"/>
  </r>
  <r>
    <s v="3437580"/>
    <x v="0"/>
    <s v="Nobl Park Apts(DEG)"/>
    <s v="6101 NE 102nd Ave #14"/>
    <s v="Vancouver"/>
    <s v="WA"/>
    <s v="720"/>
    <x v="2"/>
    <x v="0"/>
    <x v="0"/>
    <m/>
    <x v="1"/>
    <n v="571.24"/>
    <n v="18"/>
    <n v="1"/>
    <x v="0"/>
    <x v="0"/>
    <x v="4"/>
  </r>
  <r>
    <s v="3437581"/>
    <x v="0"/>
    <s v="Nobl Park Apts(DEG)"/>
    <s v="6009 NE 102nd Ave #1"/>
    <s v="Vancouver"/>
    <s v="WA"/>
    <s v="720"/>
    <x v="2"/>
    <x v="0"/>
    <x v="0"/>
    <m/>
    <x v="1"/>
    <n v="1110.8699999999999"/>
    <n v="10"/>
    <n v="1"/>
    <x v="0"/>
    <x v="0"/>
    <x v="4"/>
  </r>
  <r>
    <s v="3437582"/>
    <x v="0"/>
    <s v="Nobl Park Apts(DEG)"/>
    <s v="6009 NE 102nd Ave #12"/>
    <s v="Vancouver"/>
    <s v="WA"/>
    <s v="720"/>
    <x v="2"/>
    <x v="0"/>
    <x v="0"/>
    <m/>
    <x v="1"/>
    <n v="796.23"/>
    <n v="14"/>
    <n v="1"/>
    <x v="0"/>
    <x v="0"/>
    <x v="4"/>
  </r>
  <r>
    <s v="3437583"/>
    <x v="0"/>
    <s v="Nobl Park Apts(DEG)"/>
    <s v="6007 NE 102nd Ave #1"/>
    <s v="Vancouver"/>
    <s v="WA"/>
    <s v="720"/>
    <x v="2"/>
    <x v="0"/>
    <x v="0"/>
    <m/>
    <x v="1"/>
    <n v="462.64"/>
    <n v="14"/>
    <n v="1"/>
    <x v="0"/>
    <x v="0"/>
    <x v="4"/>
  </r>
  <r>
    <s v="3437584"/>
    <x v="0"/>
    <s v="Nobl Park Apts(DEG)"/>
    <s v="6007 NE 102nd Ave #12"/>
    <s v="Vancouver"/>
    <s v="WA"/>
    <s v="720"/>
    <x v="2"/>
    <x v="0"/>
    <x v="0"/>
    <m/>
    <x v="1"/>
    <n v="678.29"/>
    <n v="14"/>
    <n v="1"/>
    <x v="0"/>
    <x v="0"/>
    <x v="4"/>
  </r>
  <r>
    <s v="3437585"/>
    <x v="0"/>
    <s v="Nobl Park Apts(DEG)"/>
    <s v="6003 NE 102nd Ave #1"/>
    <s v="Vancouver"/>
    <s v="WA"/>
    <s v="720"/>
    <x v="2"/>
    <x v="0"/>
    <x v="0"/>
    <m/>
    <x v="1"/>
    <n v="326.86"/>
    <n v="14"/>
    <n v="1"/>
    <x v="0"/>
    <x v="0"/>
    <x v="4"/>
  </r>
  <r>
    <s v="3437586"/>
    <x v="0"/>
    <s v="Nobl Park Apts(DEG)"/>
    <s v="6003 NE 102nd Ave #14"/>
    <s v="Vancouver"/>
    <s v="WA"/>
    <s v="720"/>
    <x v="2"/>
    <x v="0"/>
    <x v="0"/>
    <m/>
    <x v="1"/>
    <n v="1389.84"/>
    <n v="10"/>
    <n v="1"/>
    <x v="0"/>
    <x v="0"/>
    <x v="4"/>
  </r>
  <r>
    <s v="3437587"/>
    <x v="0"/>
    <s v="Nobl Park Apts(DEG)"/>
    <s v="6005 NE 102nd Ave #1"/>
    <s v="Vancouver"/>
    <s v="WA"/>
    <s v="720"/>
    <x v="2"/>
    <x v="0"/>
    <x v="0"/>
    <m/>
    <x v="1"/>
    <n v="926.85"/>
    <n v="12"/>
    <n v="1"/>
    <x v="0"/>
    <x v="0"/>
    <x v="4"/>
  </r>
  <r>
    <s v="3437589"/>
    <x v="0"/>
    <s v="Nobl Park Apts(DEG)"/>
    <s v="6005 NE 102nd Ave #12"/>
    <s v="Vancouver"/>
    <s v="WA"/>
    <s v="720"/>
    <x v="2"/>
    <x v="0"/>
    <x v="0"/>
    <m/>
    <x v="1"/>
    <n v="447.31"/>
    <n v="12"/>
    <n v="1"/>
    <x v="0"/>
    <x v="0"/>
    <x v="4"/>
  </r>
  <r>
    <s v="3437590"/>
    <x v="0"/>
    <s v="Nobl Park Apts(DEG)"/>
    <s v="6001 NE 102nd Ave #4"/>
    <s v="Vancouver"/>
    <s v="WA"/>
    <s v="720"/>
    <x v="2"/>
    <x v="0"/>
    <x v="0"/>
    <m/>
    <x v="1"/>
    <n v="513.92999999999995"/>
    <n v="14"/>
    <n v="1"/>
    <x v="0"/>
    <x v="0"/>
    <x v="4"/>
  </r>
  <r>
    <s v="3437592"/>
    <x v="0"/>
    <s v="Nobl Park Apts(DEG)"/>
    <s v="5909 NE 102nd Ave #1"/>
    <s v="Vancouver"/>
    <s v="WA"/>
    <s v="720"/>
    <x v="2"/>
    <x v="0"/>
    <x v="0"/>
    <m/>
    <x v="1"/>
    <n v="3.14"/>
    <n v="13"/>
    <n v="1"/>
    <x v="1"/>
    <x v="0"/>
    <x v="4"/>
  </r>
  <r>
    <s v="3437594"/>
    <x v="0"/>
    <s v="Nobl Park Apts(DEG)"/>
    <s v="5909 NE 102nd Ave #10"/>
    <s v="Vancouver"/>
    <s v="WA"/>
    <s v="720"/>
    <x v="2"/>
    <x v="0"/>
    <x v="2"/>
    <m/>
    <x v="1"/>
    <n v="577.33000000000004"/>
    <m/>
    <n v="1"/>
    <x v="0"/>
    <x v="1"/>
    <x v="4"/>
  </r>
  <r>
    <s v="3437595"/>
    <x v="0"/>
    <s v="Nobl Park Apts(DEG)"/>
    <s v="5911 NE 102nd Ave #1"/>
    <s v="Vancouver"/>
    <s v="WA"/>
    <s v="720"/>
    <x v="2"/>
    <x v="0"/>
    <x v="0"/>
    <m/>
    <x v="1"/>
    <n v="927.25"/>
    <n v="28"/>
    <n v="1"/>
    <x v="0"/>
    <x v="0"/>
    <x v="4"/>
  </r>
  <r>
    <s v="3437597"/>
    <x v="0"/>
    <s v="Nobl Park Apts(DEG)"/>
    <s v="5911 NE 102nd Ave #10"/>
    <s v="Vancouver"/>
    <s v="WA"/>
    <s v="720"/>
    <x v="2"/>
    <x v="0"/>
    <x v="0"/>
    <m/>
    <x v="1"/>
    <n v="676.99"/>
    <n v="13"/>
    <n v="1"/>
    <x v="0"/>
    <x v="0"/>
    <x v="4"/>
  </r>
  <r>
    <s v="3437598"/>
    <x v="0"/>
    <s v="Nobl Park Apts(DEG)"/>
    <s v="5913 NE 102nd Ave #1"/>
    <s v="Vancouver"/>
    <s v="WA"/>
    <s v="720"/>
    <x v="2"/>
    <x v="0"/>
    <x v="0"/>
    <m/>
    <x v="1"/>
    <n v="648.64"/>
    <n v="7"/>
    <n v="1"/>
    <x v="0"/>
    <x v="0"/>
    <x v="4"/>
  </r>
  <r>
    <s v="3437600"/>
    <x v="0"/>
    <s v="Nobl Park Apts(DEG)"/>
    <s v="5913 NE 102nd Ave #10"/>
    <s v="Vancouver"/>
    <s v="WA"/>
    <s v="720"/>
    <x v="2"/>
    <x v="0"/>
    <x v="0"/>
    <m/>
    <x v="1"/>
    <n v="562.89"/>
    <n v="7"/>
    <n v="1"/>
    <x v="0"/>
    <x v="0"/>
    <x v="4"/>
  </r>
  <r>
    <s v="3437602"/>
    <x v="0"/>
    <s v="Nobl Park Apts(DEG)"/>
    <s v="6003 NE 102nd Ave #5"/>
    <s v="Vancouver"/>
    <s v="WA"/>
    <s v="720"/>
    <x v="2"/>
    <x v="0"/>
    <x v="0"/>
    <m/>
    <x v="1"/>
    <n v="434.68"/>
    <n v="14"/>
    <n v="1"/>
    <x v="0"/>
    <x v="0"/>
    <x v="4"/>
  </r>
  <r>
    <s v="3437603"/>
    <x v="0"/>
    <s v="Nobl Park Apts(DEG)"/>
    <s v="5905 NE 102nd Ave #1"/>
    <s v="Vancouver"/>
    <s v="WA"/>
    <s v="720"/>
    <x v="2"/>
    <x v="0"/>
    <x v="0"/>
    <m/>
    <x v="1"/>
    <n v="318.01"/>
    <n v="26"/>
    <n v="1"/>
    <x v="0"/>
    <x v="0"/>
    <x v="4"/>
  </r>
  <r>
    <s v="3437604"/>
    <x v="0"/>
    <s v="Nobl Park Apts(DEG)"/>
    <s v="5907 NE 102nd Ave #1"/>
    <s v="Vancouver"/>
    <s v="WA"/>
    <s v="720"/>
    <x v="2"/>
    <x v="0"/>
    <x v="0"/>
    <m/>
    <x v="1"/>
    <n v="1001.19"/>
    <n v="9"/>
    <n v="1"/>
    <x v="0"/>
    <x v="0"/>
    <x v="4"/>
  </r>
  <r>
    <s v="3437605"/>
    <x v="0"/>
    <s v="Nobl Park Apts(DEG)"/>
    <s v="5907 NE 102nd Ave #12"/>
    <s v="Vancouver"/>
    <s v="WA"/>
    <s v="720"/>
    <x v="2"/>
    <x v="0"/>
    <x v="0"/>
    <m/>
    <x v="1"/>
    <n v="922.66"/>
    <n v="9"/>
    <n v="1"/>
    <x v="0"/>
    <x v="0"/>
    <x v="4"/>
  </r>
  <r>
    <s v="3437607"/>
    <x v="0"/>
    <s v="Nobl Park Apts(DEG)"/>
    <s v="5901 NE 102nd Ave #1"/>
    <s v="Vancouver"/>
    <s v="WA"/>
    <s v="720"/>
    <x v="2"/>
    <x v="0"/>
    <x v="0"/>
    <m/>
    <x v="1"/>
    <n v="649.36"/>
    <n v="10"/>
    <n v="1"/>
    <x v="0"/>
    <x v="0"/>
    <x v="4"/>
  </r>
  <r>
    <s v="3437608"/>
    <x v="0"/>
    <s v="Nobl Park Apts(DEG)"/>
    <s v="5901 NE 102nd Ave #12"/>
    <s v="Vancouver"/>
    <s v="WA"/>
    <s v="720"/>
    <x v="2"/>
    <x v="0"/>
    <x v="0"/>
    <m/>
    <x v="1"/>
    <n v="2.41"/>
    <n v="10"/>
    <n v="1"/>
    <x v="1"/>
    <x v="0"/>
    <x v="4"/>
  </r>
  <r>
    <s v="3437609"/>
    <x v="0"/>
    <s v="Nobl Park Apts(DEG)"/>
    <s v="5903 NE 102nd Ave #1"/>
    <s v="Vancouver"/>
    <s v="WA"/>
    <s v="720"/>
    <x v="2"/>
    <x v="0"/>
    <x v="0"/>
    <m/>
    <x v="1"/>
    <n v="649.36"/>
    <n v="10"/>
    <n v="1"/>
    <x v="0"/>
    <x v="0"/>
    <x v="4"/>
  </r>
  <r>
    <s v="3437610"/>
    <x v="0"/>
    <s v="Nobl Park Apts(DEG)"/>
    <s v="5903 NE 102nd Ave #10"/>
    <s v="Vancouver"/>
    <s v="WA"/>
    <s v="720"/>
    <x v="2"/>
    <x v="0"/>
    <x v="0"/>
    <m/>
    <x v="1"/>
    <n v="563.61"/>
    <n v="10"/>
    <n v="1"/>
    <x v="0"/>
    <x v="0"/>
    <x v="4"/>
  </r>
  <r>
    <s v="3437611"/>
    <x v="0"/>
    <s v="Nobl Park Apts(DEG)"/>
    <s v="5905 NE 102nd Ave #12"/>
    <s v="Vancouver"/>
    <s v="WA"/>
    <s v="720"/>
    <x v="2"/>
    <x v="0"/>
    <x v="0"/>
    <m/>
    <x v="1"/>
    <n v="650.83000000000004"/>
    <n v="10"/>
    <n v="1"/>
    <x v="0"/>
    <x v="0"/>
    <x v="4"/>
  </r>
  <r>
    <s v="3437613"/>
    <x v="0"/>
    <s v="Nobl Park Apts(DEG)"/>
    <s v="6101 NE 102nd Ave #3"/>
    <s v="Vancouver"/>
    <s v="WA"/>
    <s v="720"/>
    <x v="2"/>
    <x v="0"/>
    <x v="0"/>
    <m/>
    <x v="1"/>
    <n v="757.16"/>
    <n v="17"/>
    <n v="1"/>
    <x v="0"/>
    <x v="0"/>
    <x v="4"/>
  </r>
  <r>
    <s v="3437614"/>
    <x v="0"/>
    <s v="Nobl Park Apts(DEG)"/>
    <s v="6101 NE 102nd Ave #5"/>
    <s v="Vancouver"/>
    <s v="WA"/>
    <s v="720"/>
    <x v="2"/>
    <x v="0"/>
    <x v="0"/>
    <m/>
    <x v="1"/>
    <n v="927.33"/>
    <n v="17"/>
    <n v="1"/>
    <x v="0"/>
    <x v="0"/>
    <x v="4"/>
  </r>
  <r>
    <s v="3437624"/>
    <x v="0"/>
    <s v="Nobl Park Apts(DEG)"/>
    <s v="6101 NE 102nd Ave #7"/>
    <s v="Vancouver"/>
    <s v="WA"/>
    <s v="720"/>
    <x v="2"/>
    <x v="0"/>
    <x v="0"/>
    <m/>
    <x v="1"/>
    <n v="757.16"/>
    <n v="17"/>
    <n v="1"/>
    <x v="0"/>
    <x v="0"/>
    <x v="4"/>
  </r>
  <r>
    <s v="3437625"/>
    <x v="0"/>
    <s v="Nobl Park Apts(DEG)"/>
    <s v="6101 NE 102nd Ave #9"/>
    <s v="Vancouver"/>
    <s v="WA"/>
    <s v="720"/>
    <x v="2"/>
    <x v="0"/>
    <x v="0"/>
    <m/>
    <x v="1"/>
    <n v="904.54"/>
    <n v="18"/>
    <n v="1"/>
    <x v="0"/>
    <x v="0"/>
    <x v="4"/>
  </r>
  <r>
    <s v="3437629"/>
    <x v="0"/>
    <s v="Nobl Park Apts(DEG)"/>
    <s v="6101 NE 102nd Ave #11"/>
    <s v="Vancouver"/>
    <s v="WA"/>
    <s v="720"/>
    <x v="2"/>
    <x v="0"/>
    <x v="0"/>
    <m/>
    <x v="1"/>
    <n v="571.24"/>
    <n v="18"/>
    <n v="1"/>
    <x v="0"/>
    <x v="0"/>
    <x v="4"/>
  </r>
  <r>
    <s v="3437631"/>
    <x v="0"/>
    <s v="Nobl Park Apts(DEG)"/>
    <s v="6009 NE 102nd Ave #3"/>
    <s v="Vancouver"/>
    <s v="WA"/>
    <s v="720"/>
    <x v="2"/>
    <x v="0"/>
    <x v="0"/>
    <m/>
    <x v="1"/>
    <n v="773.76"/>
    <n v="12"/>
    <n v="1"/>
    <x v="0"/>
    <x v="0"/>
    <x v="4"/>
  </r>
  <r>
    <s v="3437632"/>
    <x v="0"/>
    <s v="Nobl Park Apts(DEG)"/>
    <s v="6009 NE 102nd Ave #5"/>
    <s v="Vancouver"/>
    <s v="WA"/>
    <s v="720"/>
    <x v="2"/>
    <x v="0"/>
    <x v="0"/>
    <m/>
    <x v="1"/>
    <n v="753.9"/>
    <n v="14"/>
    <n v="1"/>
    <x v="0"/>
    <x v="0"/>
    <x v="4"/>
  </r>
  <r>
    <s v="3437633"/>
    <x v="0"/>
    <s v="Nobl Park Apts(DEG)"/>
    <s v="6009 NE 102nd Ave #7"/>
    <s v="Vancouver"/>
    <s v="WA"/>
    <s v="720"/>
    <x v="2"/>
    <x v="0"/>
    <x v="0"/>
    <m/>
    <x v="1"/>
    <n v="524.23"/>
    <n v="10"/>
    <n v="1"/>
    <x v="0"/>
    <x v="0"/>
    <x v="4"/>
  </r>
  <r>
    <s v="3437634"/>
    <x v="0"/>
    <s v="Nobl Park Apts(DEG)"/>
    <s v="6009 NE 102nd Ave #9"/>
    <s v="Vancouver"/>
    <s v="WA"/>
    <s v="720"/>
    <x v="2"/>
    <x v="0"/>
    <x v="0"/>
    <m/>
    <x v="1"/>
    <n v="483.66"/>
    <n v="10"/>
    <n v="1"/>
    <x v="0"/>
    <x v="0"/>
    <x v="4"/>
  </r>
  <r>
    <s v="3437635"/>
    <x v="0"/>
    <s v="Nobl Park Apts(DEG)"/>
    <s v="6007 NE 102nd Ave #3"/>
    <s v="Vancouver"/>
    <s v="WA"/>
    <s v="720"/>
    <x v="2"/>
    <x v="0"/>
    <x v="0"/>
    <m/>
    <x v="1"/>
    <n v="462.64"/>
    <n v="14"/>
    <n v="1"/>
    <x v="0"/>
    <x v="0"/>
    <x v="4"/>
  </r>
  <r>
    <s v="3437645"/>
    <x v="0"/>
    <s v="Nobl Park Apts(DEG)"/>
    <s v="6007 NE 102nd Ave #5"/>
    <s v="Vancouver"/>
    <s v="WA"/>
    <s v="720"/>
    <x v="2"/>
    <x v="0"/>
    <x v="0"/>
    <m/>
    <x v="1"/>
    <n v="677.32"/>
    <n v="10"/>
    <n v="1"/>
    <x v="0"/>
    <x v="0"/>
    <x v="4"/>
  </r>
  <r>
    <s v="3437646"/>
    <x v="0"/>
    <s v="Nobl Park Apts(DEG)"/>
    <s v="6007 NE 102nd Ave #7"/>
    <s v="Vancouver"/>
    <s v="WA"/>
    <s v="720"/>
    <x v="2"/>
    <x v="0"/>
    <x v="0"/>
    <m/>
    <x v="1"/>
    <n v="677.32"/>
    <n v="10"/>
    <n v="1"/>
    <x v="0"/>
    <x v="0"/>
    <x v="4"/>
  </r>
  <r>
    <s v="3437648"/>
    <x v="0"/>
    <s v="Nobl Park Apts(DEG)"/>
    <s v="6007 NE 102nd Ave #9"/>
    <s v="Vancouver"/>
    <s v="WA"/>
    <s v="720"/>
    <x v="2"/>
    <x v="0"/>
    <x v="0"/>
    <m/>
    <x v="1"/>
    <n v="677.32"/>
    <n v="10"/>
    <n v="1"/>
    <x v="0"/>
    <x v="0"/>
    <x v="4"/>
  </r>
  <r>
    <s v="3437650"/>
    <x v="0"/>
    <s v="Nobl Park Apts(DEG)"/>
    <s v="6003 NE 102nd Ave #3"/>
    <s v="Vancouver"/>
    <s v="WA"/>
    <s v="720"/>
    <x v="2"/>
    <x v="0"/>
    <x v="0"/>
    <m/>
    <x v="1"/>
    <n v="326.86"/>
    <n v="14"/>
    <n v="1"/>
    <x v="0"/>
    <x v="0"/>
    <x v="4"/>
  </r>
  <r>
    <s v="3437652"/>
    <x v="0"/>
    <s v="Nobl Park Apts(DEG)"/>
    <s v="6003 NE 102nd Ave #7"/>
    <s v="Vancouver"/>
    <s v="WA"/>
    <s v="720"/>
    <x v="2"/>
    <x v="0"/>
    <x v="0"/>
    <m/>
    <x v="1"/>
    <n v="526.36"/>
    <n v="10"/>
    <n v="1"/>
    <x v="0"/>
    <x v="0"/>
    <x v="4"/>
  </r>
  <r>
    <s v="3437654"/>
    <x v="0"/>
    <s v="Nobl Park Apts(DEG)"/>
    <s v="6003 NE 102nd Ave #9"/>
    <s v="Vancouver"/>
    <s v="WA"/>
    <s v="720"/>
    <x v="2"/>
    <x v="0"/>
    <x v="0"/>
    <m/>
    <x v="1"/>
    <n v="757.19"/>
    <n v="10"/>
    <n v="1"/>
    <x v="0"/>
    <x v="0"/>
    <x v="4"/>
  </r>
  <r>
    <s v="3437655"/>
    <x v="0"/>
    <s v="Nobl Park Apts(DEG)"/>
    <s v="6003 NE 102nd Ave #11"/>
    <s v="Vancouver"/>
    <s v="WA"/>
    <s v="720"/>
    <x v="2"/>
    <x v="0"/>
    <x v="0"/>
    <m/>
    <x v="1"/>
    <n v="1296.31"/>
    <n v="10"/>
    <n v="1"/>
    <x v="0"/>
    <x v="0"/>
    <x v="4"/>
  </r>
  <r>
    <s v="3437657"/>
    <x v="0"/>
    <s v="Nobl Park Apts(DEG)"/>
    <s v="6005 NE 102nd Ave #3"/>
    <s v="Vancouver"/>
    <s v="WA"/>
    <s v="720"/>
    <x v="2"/>
    <x v="0"/>
    <x v="0"/>
    <m/>
    <x v="1"/>
    <n v="926.85"/>
    <n v="12"/>
    <n v="1"/>
    <x v="0"/>
    <x v="0"/>
    <x v="4"/>
  </r>
  <r>
    <s v="3437658"/>
    <x v="0"/>
    <s v="Nobl Park Apts(DEG)"/>
    <s v="6005 NE 102nd Ave #7"/>
    <s v="Vancouver"/>
    <s v="WA"/>
    <s v="720"/>
    <x v="2"/>
    <x v="0"/>
    <x v="0"/>
    <m/>
    <x v="1"/>
    <n v="926.85"/>
    <n v="12"/>
    <n v="1"/>
    <x v="0"/>
    <x v="0"/>
    <x v="4"/>
  </r>
  <r>
    <s v="3437659"/>
    <x v="0"/>
    <s v="Nobl Park Apts(DEG)"/>
    <s v="6005 NE 102nd Ave #9"/>
    <s v="Vancouver"/>
    <s v="WA"/>
    <s v="720"/>
    <x v="2"/>
    <x v="0"/>
    <x v="0"/>
    <m/>
    <x v="1"/>
    <n v="580.09"/>
    <n v="12"/>
    <n v="1"/>
    <x v="0"/>
    <x v="0"/>
    <x v="4"/>
  </r>
  <r>
    <s v="3437660"/>
    <x v="0"/>
    <s v="Nobl Park Apts(DEG)"/>
    <s v="6001 NE 102nd Ave #1"/>
    <s v="Vancouver"/>
    <s v="WA"/>
    <s v="720"/>
    <x v="2"/>
    <x v="0"/>
    <x v="0"/>
    <m/>
    <x v="1"/>
    <n v="542.5"/>
    <n v="14"/>
    <n v="1"/>
    <x v="0"/>
    <x v="0"/>
    <x v="4"/>
  </r>
  <r>
    <s v="3437661"/>
    <x v="0"/>
    <s v="Nobl Park Apts(DEG)"/>
    <s v="5909 NE 102nd Ave #3"/>
    <s v="Vancouver"/>
    <s v="WA"/>
    <s v="720"/>
    <x v="2"/>
    <x v="0"/>
    <x v="0"/>
    <m/>
    <x v="1"/>
    <n v="518.03"/>
    <n v="10"/>
    <n v="1"/>
    <x v="0"/>
    <x v="0"/>
    <x v="4"/>
  </r>
  <r>
    <s v="3437662"/>
    <x v="0"/>
    <s v="Nobl Park Apts(DEG)"/>
    <s v="5909 NE 102nd Ave #5"/>
    <s v="Vancouver"/>
    <s v="WA"/>
    <s v="720"/>
    <x v="2"/>
    <x v="0"/>
    <x v="0"/>
    <m/>
    <x v="1"/>
    <n v="854.79"/>
    <n v="9"/>
    <n v="1"/>
    <x v="0"/>
    <x v="0"/>
    <x v="4"/>
  </r>
  <r>
    <s v="3437663"/>
    <x v="0"/>
    <s v="Nobl Park Apts(DEG)"/>
    <s v="5909 NE 102nd Ave #7"/>
    <s v="Vancouver"/>
    <s v="WA"/>
    <s v="720"/>
    <x v="2"/>
    <x v="0"/>
    <x v="0"/>
    <m/>
    <x v="1"/>
    <n v="593.09"/>
    <n v="9"/>
    <n v="1"/>
    <x v="0"/>
    <x v="0"/>
    <x v="4"/>
  </r>
  <r>
    <s v="3437664"/>
    <x v="0"/>
    <s v="Nobl Park Apts(DEG)"/>
    <s v="5911 NE 102nd Ave #3"/>
    <s v="Vancouver"/>
    <s v="WA"/>
    <s v="720"/>
    <x v="2"/>
    <x v="0"/>
    <x v="0"/>
    <m/>
    <x v="1"/>
    <n v="542.26"/>
    <n v="13"/>
    <n v="1"/>
    <x v="0"/>
    <x v="0"/>
    <x v="4"/>
  </r>
  <r>
    <s v="3437665"/>
    <x v="0"/>
    <s v="Nobl Park Apts(DEG)"/>
    <s v="5911 NE 102nd Ave #5"/>
    <s v="Vancouver"/>
    <s v="WA"/>
    <s v="720"/>
    <x v="2"/>
    <x v="0"/>
    <x v="0"/>
    <m/>
    <x v="1"/>
    <n v="947.41"/>
    <n v="13"/>
    <n v="1"/>
    <x v="0"/>
    <x v="0"/>
    <x v="4"/>
  </r>
  <r>
    <s v="3437673"/>
    <x v="0"/>
    <s v="Nobl Park Apts(DEG)"/>
    <s v="5911 NE 102nd Ave #7"/>
    <s v="Vancouver"/>
    <s v="WA"/>
    <s v="720"/>
    <x v="2"/>
    <x v="0"/>
    <x v="0"/>
    <m/>
    <x v="1"/>
    <n v="583.45000000000005"/>
    <n v="13"/>
    <n v="1"/>
    <x v="0"/>
    <x v="0"/>
    <x v="4"/>
  </r>
  <r>
    <s v="3437676"/>
    <x v="0"/>
    <s v="Nobl Park Apts(DEG)"/>
    <s v="5913 NE 102nd Ave #3"/>
    <s v="Vancouver"/>
    <s v="WA"/>
    <s v="720"/>
    <x v="2"/>
    <x v="0"/>
    <x v="0"/>
    <m/>
    <x v="1"/>
    <n v="648.64"/>
    <n v="7"/>
    <n v="1"/>
    <x v="0"/>
    <x v="0"/>
    <x v="4"/>
  </r>
  <r>
    <s v="3437690"/>
    <x v="0"/>
    <s v="Nobl Park Apts(DEG)"/>
    <s v="5913 NE 102nd Ave #5"/>
    <s v="Vancouver"/>
    <s v="WA"/>
    <s v="720"/>
    <x v="2"/>
    <x v="0"/>
    <x v="0"/>
    <m/>
    <x v="1"/>
    <n v="648.64"/>
    <n v="7"/>
    <n v="1"/>
    <x v="0"/>
    <x v="0"/>
    <x v="4"/>
  </r>
  <r>
    <s v="3437691"/>
    <x v="0"/>
    <s v="Nobl Park Apts(DEG)"/>
    <s v="5913 NE 102nd Ave #7"/>
    <s v="Vancouver"/>
    <s v="WA"/>
    <s v="720"/>
    <x v="2"/>
    <x v="0"/>
    <x v="0"/>
    <m/>
    <x v="1"/>
    <n v="648.64"/>
    <n v="7"/>
    <n v="1"/>
    <x v="0"/>
    <x v="0"/>
    <x v="4"/>
  </r>
  <r>
    <s v="3437692"/>
    <x v="0"/>
    <s v="Nobl Park Apts(DEG)"/>
    <s v="5905 NE 102nd Ave #3"/>
    <s v="Vancouver"/>
    <s v="WA"/>
    <s v="720"/>
    <x v="2"/>
    <x v="0"/>
    <x v="0"/>
    <m/>
    <x v="1"/>
    <n v="318.01"/>
    <n v="26"/>
    <n v="1"/>
    <x v="0"/>
    <x v="0"/>
    <x v="4"/>
  </r>
  <r>
    <s v="3437693"/>
    <x v="0"/>
    <s v="Nobl Park Apts(DEG)"/>
    <s v="5905 NE 102nd Ave #5"/>
    <s v="Vancouver"/>
    <s v="WA"/>
    <s v="720"/>
    <x v="2"/>
    <x v="0"/>
    <x v="0"/>
    <m/>
    <x v="1"/>
    <n v="315.12"/>
    <n v="14"/>
    <n v="1"/>
    <x v="0"/>
    <x v="0"/>
    <x v="4"/>
  </r>
  <r>
    <s v="3437694"/>
    <x v="0"/>
    <s v="Nobl Park Apts(DEG)"/>
    <s v="5905 NE 102nd Ave #7"/>
    <s v="Vancouver"/>
    <s v="WA"/>
    <s v="720"/>
    <x v="2"/>
    <x v="0"/>
    <x v="0"/>
    <m/>
    <x v="1"/>
    <n v="519"/>
    <n v="14"/>
    <n v="1"/>
    <x v="0"/>
    <x v="0"/>
    <x v="4"/>
  </r>
  <r>
    <s v="3437699"/>
    <x v="0"/>
    <s v="Nobl Park Apts(DEG)"/>
    <s v="5905 NE 102nd Ave #9"/>
    <s v="Vancouver"/>
    <s v="WA"/>
    <s v="720"/>
    <x v="2"/>
    <x v="0"/>
    <x v="0"/>
    <m/>
    <x v="1"/>
    <n v="950.95"/>
    <n v="10"/>
    <n v="1"/>
    <x v="0"/>
    <x v="0"/>
    <x v="4"/>
  </r>
  <r>
    <s v="3437701"/>
    <x v="0"/>
    <s v="Nobl Park Apts(DEG)"/>
    <s v="5907 NE 102nd Ave #3"/>
    <s v="Vancouver"/>
    <s v="WA"/>
    <s v="720"/>
    <x v="2"/>
    <x v="0"/>
    <x v="0"/>
    <m/>
    <x v="1"/>
    <n v="1001.19"/>
    <n v="9"/>
    <n v="1"/>
    <x v="0"/>
    <x v="0"/>
    <x v="4"/>
  </r>
  <r>
    <s v="3437702"/>
    <x v="0"/>
    <s v="Nobl Park Apts(DEG)"/>
    <s v="5907 NE 102nd Ave #5"/>
    <s v="Vancouver"/>
    <s v="WA"/>
    <s v="720"/>
    <x v="2"/>
    <x v="0"/>
    <x v="0"/>
    <m/>
    <x v="1"/>
    <n v="922.66"/>
    <n v="9"/>
    <n v="1"/>
    <x v="0"/>
    <x v="0"/>
    <x v="4"/>
  </r>
  <r>
    <s v="3437703"/>
    <x v="0"/>
    <s v="Nobl Park Apts(DEG)"/>
    <s v="5907 NE 102nd Ave #7"/>
    <s v="Vancouver"/>
    <s v="WA"/>
    <s v="720"/>
    <x v="2"/>
    <x v="0"/>
    <x v="0"/>
    <m/>
    <x v="1"/>
    <n v="922.66"/>
    <n v="9"/>
    <n v="1"/>
    <x v="0"/>
    <x v="0"/>
    <x v="4"/>
  </r>
  <r>
    <s v="3437704"/>
    <x v="0"/>
    <s v="Nobl Park Apts(DEG)"/>
    <s v="5907 NE 102nd Ave #9"/>
    <s v="Vancouver"/>
    <s v="WA"/>
    <s v="720"/>
    <x v="2"/>
    <x v="0"/>
    <x v="0"/>
    <m/>
    <x v="1"/>
    <n v="922.66"/>
    <n v="9"/>
    <n v="1"/>
    <x v="0"/>
    <x v="0"/>
    <x v="4"/>
  </r>
  <r>
    <s v="3437706"/>
    <x v="0"/>
    <s v="Nobl Park Apts(DEG)"/>
    <s v="5901 NE 102nd Ave #3"/>
    <s v="Vancouver"/>
    <s v="WA"/>
    <s v="720"/>
    <x v="2"/>
    <x v="0"/>
    <x v="0"/>
    <m/>
    <x v="1"/>
    <n v="649.36"/>
    <n v="10"/>
    <n v="1"/>
    <x v="0"/>
    <x v="0"/>
    <x v="4"/>
  </r>
  <r>
    <s v="3437707"/>
    <x v="0"/>
    <s v="Nobl Park Apts(DEG)"/>
    <s v="5901 NE 102nd Ave #5"/>
    <s v="Vancouver"/>
    <s v="WA"/>
    <s v="720"/>
    <x v="2"/>
    <x v="0"/>
    <x v="0"/>
    <m/>
    <x v="1"/>
    <n v="649.36"/>
    <n v="10"/>
    <n v="1"/>
    <x v="0"/>
    <x v="0"/>
    <x v="4"/>
  </r>
  <r>
    <s v="3437709"/>
    <x v="0"/>
    <s v="Nobl Park Apts(DEG)"/>
    <s v="5901 NE 102nd Ave #9"/>
    <s v="Vancouver"/>
    <s v="WA"/>
    <s v="720"/>
    <x v="2"/>
    <x v="0"/>
    <x v="0"/>
    <m/>
    <x v="1"/>
    <n v="516.85"/>
    <n v="10"/>
    <n v="1"/>
    <x v="0"/>
    <x v="0"/>
    <x v="4"/>
  </r>
  <r>
    <s v="3437710"/>
    <x v="0"/>
    <s v="Nobl Park Apts(DEG)"/>
    <s v="5903 NE 102nd Ave #3"/>
    <s v="Vancouver"/>
    <s v="WA"/>
    <s v="720"/>
    <x v="2"/>
    <x v="0"/>
    <x v="0"/>
    <m/>
    <x v="1"/>
    <n v="649.36"/>
    <n v="10"/>
    <n v="1"/>
    <x v="0"/>
    <x v="0"/>
    <x v="4"/>
  </r>
  <r>
    <s v="3437720"/>
    <x v="0"/>
    <s v="Nobl Park Apts(DEG)"/>
    <s v="5903 NE 102nd Ave #5"/>
    <s v="Vancouver"/>
    <s v="WA"/>
    <s v="720"/>
    <x v="2"/>
    <x v="0"/>
    <x v="0"/>
    <m/>
    <x v="1"/>
    <n v="649.36"/>
    <n v="10"/>
    <n v="1"/>
    <x v="0"/>
    <x v="0"/>
    <x v="4"/>
  </r>
  <r>
    <s v="3437722"/>
    <x v="0"/>
    <s v="Nobl Park Apts(DEG)"/>
    <s v="5903 NE 102nd Ave #7"/>
    <s v="Vancouver"/>
    <s v="WA"/>
    <s v="720"/>
    <x v="2"/>
    <x v="0"/>
    <x v="0"/>
    <m/>
    <x v="1"/>
    <n v="649.36"/>
    <n v="10"/>
    <n v="1"/>
    <x v="0"/>
    <x v="0"/>
    <x v="4"/>
  </r>
  <r>
    <s v="3437723"/>
    <x v="0"/>
    <s v="Nobl Park Apts(DEG)"/>
    <s v="6005 NE 102nd Ave #5"/>
    <s v="Vancouver"/>
    <s v="WA"/>
    <s v="720"/>
    <x v="2"/>
    <x v="0"/>
    <x v="0"/>
    <m/>
    <x v="1"/>
    <n v="926.85"/>
    <n v="12"/>
    <n v="1"/>
    <x v="0"/>
    <x v="0"/>
    <x v="4"/>
  </r>
  <r>
    <s v="3437724"/>
    <x v="0"/>
    <s v="Nobl Park Apts(DEG)"/>
    <s v="5909 NE 102nd Ave #9"/>
    <s v="Vancouver"/>
    <s v="WA"/>
    <s v="720"/>
    <x v="2"/>
    <x v="0"/>
    <x v="0"/>
    <m/>
    <x v="1"/>
    <n v="620.08000000000004"/>
    <n v="9"/>
    <n v="1"/>
    <x v="0"/>
    <x v="0"/>
    <x v="4"/>
  </r>
  <r>
    <s v="3437726"/>
    <x v="0"/>
    <s v="Nobl Park Apts(DEG)"/>
    <s v="5901 NE 102nd Ave #7"/>
    <s v="Vancouver"/>
    <s v="WA"/>
    <s v="720"/>
    <x v="2"/>
    <x v="0"/>
    <x v="0"/>
    <m/>
    <x v="1"/>
    <n v="649.36"/>
    <n v="10"/>
    <n v="1"/>
    <x v="0"/>
    <x v="0"/>
    <x v="4"/>
  </r>
  <r>
    <s v="3444122"/>
    <x v="0"/>
    <s v="&quot;Hoxworth, Arwin(D1H)&quot;"/>
    <s v="7921 NE Loowit Loop #39"/>
    <s v="Vancouver"/>
    <s v="WA"/>
    <s v="720"/>
    <x v="2"/>
    <x v="0"/>
    <x v="3"/>
    <m/>
    <x v="1"/>
    <n v="2939.46"/>
    <n v="1"/>
    <n v="1"/>
    <x v="0"/>
    <x v="0"/>
    <x v="5"/>
  </r>
  <r>
    <s v="3425666"/>
    <x v="0"/>
    <s v="Ding, Xiang J(DKD)"/>
    <s v="304 NW 132nd St"/>
    <s v="Vancouver"/>
    <s v="WA"/>
    <s v="720"/>
    <x v="1"/>
    <x v="0"/>
    <x v="3"/>
    <m/>
    <x v="1"/>
    <n v="1168.6300000000001"/>
    <n v="0"/>
    <n v="1"/>
    <x v="0"/>
    <x v="1"/>
    <x v="4"/>
  </r>
  <r>
    <s v="3426703"/>
    <x v="0"/>
    <s v="&quot;Hegewald, Doug(DKD)&quot;"/>
    <s v="3916 NE 42nd St"/>
    <s v="Vancouver"/>
    <s v="WA"/>
    <s v="720"/>
    <x v="1"/>
    <x v="0"/>
    <x v="3"/>
    <m/>
    <x v="1"/>
    <n v="3863.75"/>
    <n v="41"/>
    <n v="1"/>
    <x v="0"/>
    <x v="0"/>
    <x v="4"/>
  </r>
  <r>
    <s v="3426945"/>
    <x v="0"/>
    <s v="&quot;Foster, Amy(DKD)&quot;"/>
    <s v="11231 NE 192nd Ave"/>
    <s v="Brush Prairie"/>
    <s v="WA"/>
    <s v="720"/>
    <x v="1"/>
    <x v="0"/>
    <x v="0"/>
    <m/>
    <x v="1"/>
    <n v="9170.31"/>
    <n v="1248"/>
    <n v="1"/>
    <x v="0"/>
    <x v="0"/>
    <x v="4"/>
  </r>
  <r>
    <s v="3428641"/>
    <x v="0"/>
    <s v="&quot;Lavvorn, Diane(DKD)&quot;"/>
    <s v="6009 Oklahoma Dr"/>
    <s v="Vancouver"/>
    <s v="WA"/>
    <s v="720"/>
    <x v="1"/>
    <x v="0"/>
    <x v="3"/>
    <m/>
    <x v="1"/>
    <n v="610.35"/>
    <n v="85"/>
    <n v="1"/>
    <x v="0"/>
    <x v="0"/>
    <x v="4"/>
  </r>
  <r>
    <s v="3429531"/>
    <x v="0"/>
    <s v="&quot;&quot;&quot;Albright, James P(STS)&quot;&quot;&quot;"/>
    <s v="7912 NW 1st Ave"/>
    <s v="Vancouver"/>
    <s v="WA"/>
    <s v="720"/>
    <x v="1"/>
    <x v="0"/>
    <x v="0"/>
    <m/>
    <x v="1"/>
    <n v="4334.3999999999996"/>
    <n v="86"/>
    <n v="1"/>
    <x v="0"/>
    <x v="0"/>
    <x v="4"/>
  </r>
  <r>
    <s v="3432125"/>
    <x v="0"/>
    <s v="&quot;Harding, Ken(D1H)&quot;"/>
    <s v="9006 NW Lakecrest Ave"/>
    <s v="Vancouver"/>
    <s v="WA"/>
    <s v="720"/>
    <x v="1"/>
    <x v="0"/>
    <x v="2"/>
    <m/>
    <x v="1"/>
    <n v="1467.48"/>
    <n v="103"/>
    <n v="1"/>
    <x v="0"/>
    <x v="0"/>
    <x v="4"/>
  </r>
  <r>
    <s v="3438362"/>
    <x v="0"/>
    <s v="PLEASE SEE NEW SKETCH FOR INST"/>
    <s v="14321 NE Salmon Creek Ave"/>
    <s v="Vancouver"/>
    <s v="WA"/>
    <s v="720"/>
    <x v="1"/>
    <x v="0"/>
    <x v="0"/>
    <m/>
    <x v="1"/>
    <n v="22873.759999999998"/>
    <n v="1245"/>
    <n v="1"/>
    <x v="0"/>
    <x v="0"/>
    <x v="4"/>
  </r>
  <r>
    <s v="3300056"/>
    <x v="2"/>
    <s v="MASON SHORT PLAT"/>
    <s v="NW 1ST WY &amp; NW 18TH AVE"/>
    <s v="Battle Ground"/>
    <s v="WA"/>
    <s v="710"/>
    <x v="0"/>
    <x v="2"/>
    <x v="1"/>
    <m/>
    <x v="1"/>
    <n v="0"/>
    <m/>
    <n v="1"/>
    <x v="1"/>
    <x v="1"/>
    <x v="1"/>
  </r>
  <r>
    <s v="3300076"/>
    <x v="2"/>
    <s v="LACAMAS SQUARE"/>
    <s v="SE 1ST ST &amp; 192ND AVE"/>
    <s v="Vancouver"/>
    <s v="WA"/>
    <s v="710"/>
    <x v="0"/>
    <x v="2"/>
    <x v="1"/>
    <m/>
    <x v="1"/>
    <n v="0"/>
    <m/>
    <n v="1"/>
    <x v="1"/>
    <x v="1"/>
    <x v="1"/>
  </r>
  <r>
    <s v="3300134"/>
    <x v="2"/>
    <s v="Install 184' of 2&quot;(P) MAIN"/>
    <s v="SE 18TH ST &amp; SE 164TH AVE"/>
    <s v="Vancouver"/>
    <s v="WA"/>
    <s v="710"/>
    <x v="0"/>
    <x v="2"/>
    <x v="1"/>
    <m/>
    <x v="1"/>
    <n v="0"/>
    <m/>
    <n v="1"/>
    <x v="1"/>
    <x v="1"/>
    <x v="1"/>
  </r>
  <r>
    <s v="3300136"/>
    <x v="2"/>
    <s v="RSV CONSTRUCTION"/>
    <s v="8801  HIGHWAY 99  NE"/>
    <s v="Vancouver"/>
    <s v="WA"/>
    <s v="710"/>
    <x v="0"/>
    <x v="2"/>
    <x v="1"/>
    <m/>
    <x v="1"/>
    <n v="0"/>
    <m/>
    <n v="1"/>
    <x v="1"/>
    <x v="1"/>
    <x v="1"/>
  </r>
  <r>
    <s v="3432521"/>
    <x v="2"/>
    <s v="**NW Lake Rd-4857. Camas(SAS)"/>
    <s v="4857 NW Lake Rd"/>
    <s v="Camas"/>
    <s v="WA"/>
    <s v="710"/>
    <x v="0"/>
    <x v="1"/>
    <x v="1"/>
    <m/>
    <x v="1"/>
    <n v="4896.54"/>
    <n v="0"/>
    <n v="1"/>
    <x v="0"/>
    <x v="1"/>
    <x v="1"/>
  </r>
  <r>
    <s v="3433189"/>
    <x v="2"/>
    <s v="NW Lake Rd-4857. Camas(SAS)"/>
    <s v="4857 NW Lake Rd #RegOut"/>
    <s v="Camas"/>
    <s v="WA"/>
    <s v="710"/>
    <x v="0"/>
    <x v="1"/>
    <x v="7"/>
    <m/>
    <x v="1"/>
    <n v="985.21"/>
    <n v="39"/>
    <n v="1"/>
    <x v="0"/>
    <x v="0"/>
    <x v="1"/>
  </r>
  <r>
    <s v="3433190"/>
    <x v="2"/>
    <s v="NW Lake Rd-4857. Camas(SAS)"/>
    <s v="4857 NW Lake Rd #RegIn"/>
    <s v="Camas"/>
    <s v="WA"/>
    <s v="710"/>
    <x v="0"/>
    <x v="1"/>
    <x v="7"/>
    <m/>
    <x v="1"/>
    <n v="31379.35"/>
    <n v="69"/>
    <n v="1"/>
    <x v="0"/>
    <x v="0"/>
    <x v="1"/>
  </r>
  <r>
    <s v="3445931"/>
    <x v="2"/>
    <s v="S Lincoln St-4225. Washougal(S"/>
    <s v="4225 S Lincoln St"/>
    <s v="Washougal"/>
    <s v="WA"/>
    <s v="710"/>
    <x v="0"/>
    <x v="1"/>
    <x v="5"/>
    <m/>
    <x v="1"/>
    <n v="4081.54"/>
    <n v="327"/>
    <n v="1"/>
    <x v="0"/>
    <x v="0"/>
    <x v="1"/>
  </r>
  <r>
    <s v="3438608"/>
    <x v="2"/>
    <s v="&quot;Install 3/4&quot;&quot;(W) HP test rise"/>
    <s v="4857 NW Lake Rd"/>
    <s v="Camas"/>
    <s v="WA"/>
    <s v="710"/>
    <x v="0"/>
    <x v="1"/>
    <x v="6"/>
    <m/>
    <x v="1"/>
    <n v="700.24"/>
    <n v="6"/>
    <n v="1"/>
    <x v="0"/>
    <x v="0"/>
    <x v="1"/>
  </r>
  <r>
    <s v="3300103"/>
    <x v="2"/>
    <s v="BATTLE GROUND VILLAGE"/>
    <s v="SE RASMUSSEN BLVD &amp; SE COMMERCE AVE"/>
    <s v="Battle Ground"/>
    <s v="WA"/>
    <s v="710"/>
    <x v="0"/>
    <x v="1"/>
    <x v="4"/>
    <m/>
    <x v="1"/>
    <n v="0"/>
    <m/>
    <n v="1"/>
    <x v="1"/>
    <x v="1"/>
    <x v="1"/>
  </r>
  <r>
    <s v="3300107"/>
    <x v="2"/>
    <s v="ZIEGLER COMMERCIAL CENTER"/>
    <s v="9208  HIGHWAY 99  NE"/>
    <s v="Vancouver"/>
    <s v="WA"/>
    <s v="710"/>
    <x v="0"/>
    <x v="1"/>
    <x v="1"/>
    <m/>
    <x v="1"/>
    <n v="0"/>
    <m/>
    <n v="1"/>
    <x v="1"/>
    <x v="1"/>
    <x v="1"/>
  </r>
  <r>
    <s v="3300108"/>
    <x v="2"/>
    <s v="99TH STREET DEVELOPMENT"/>
    <s v="NE 99TH ST &amp; NE 13TH AVE"/>
    <s v="Vancouver"/>
    <s v="WA"/>
    <s v="710"/>
    <x v="0"/>
    <x v="1"/>
    <x v="1"/>
    <m/>
    <x v="1"/>
    <n v="0"/>
    <m/>
    <n v="1"/>
    <x v="1"/>
    <x v="1"/>
    <x v="1"/>
  </r>
  <r>
    <s v="3300115"/>
    <x v="2"/>
    <s v="Install 400' of 2&quot;(P) MAIN"/>
    <s v="NE FOURTH PLAIN BLVD &amp; NE 112TH AVE"/>
    <s v="Vancouver"/>
    <s v="WA"/>
    <s v="710"/>
    <x v="0"/>
    <x v="1"/>
    <x v="1"/>
    <m/>
    <x v="1"/>
    <n v="0"/>
    <m/>
    <n v="1"/>
    <x v="1"/>
    <x v="1"/>
    <x v="1"/>
  </r>
  <r>
    <s v="3300125"/>
    <x v="2"/>
    <s v="KRUSE RETAIL CENTER"/>
    <s v="0  65TH ST NE"/>
    <s v="Vancouver"/>
    <s v="WA"/>
    <s v="710"/>
    <x v="0"/>
    <x v="1"/>
    <x v="1"/>
    <m/>
    <x v="1"/>
    <n v="0"/>
    <m/>
    <n v="1"/>
    <x v="1"/>
    <x v="1"/>
    <x v="1"/>
  </r>
  <r>
    <s v="3425664"/>
    <x v="2"/>
    <s v="NW 132nd St- 304(DKD)"/>
    <s v="304 NW 132nd St"/>
    <s v="Vancouver"/>
    <s v="WA"/>
    <s v="710"/>
    <x v="1"/>
    <x v="0"/>
    <x v="1"/>
    <m/>
    <x v="1"/>
    <n v="7652.24"/>
    <n v="0"/>
    <n v="1"/>
    <x v="0"/>
    <x v="1"/>
    <x v="1"/>
  </r>
  <r>
    <s v="3426700"/>
    <x v="2"/>
    <s v="NE 42nd St- 3916(DKD)"/>
    <s v="3916 NE 42nd St"/>
    <s v="Vancouver"/>
    <s v="WA"/>
    <s v="710"/>
    <x v="1"/>
    <x v="0"/>
    <x v="1"/>
    <m/>
    <x v="1"/>
    <n v="16757.03"/>
    <n v="377"/>
    <n v="1"/>
    <x v="0"/>
    <x v="0"/>
    <x v="1"/>
  </r>
  <r>
    <s v="3428640"/>
    <x v="2"/>
    <s v="6009 oklahoma"/>
    <s v="6009 Oklahoma Dr"/>
    <s v="Vancouver"/>
    <s v="WA"/>
    <s v="710"/>
    <x v="1"/>
    <x v="0"/>
    <x v="1"/>
    <m/>
    <x v="1"/>
    <n v="7502.9"/>
    <n v="20"/>
    <n v="1"/>
    <x v="0"/>
    <x v="0"/>
    <x v="1"/>
  </r>
  <r>
    <s v="3429529"/>
    <x v="2"/>
    <s v="7912 NW 1st Ave MX(STS)"/>
    <s v="7912 NW 1st Ave"/>
    <s v="Vancouver"/>
    <s v="WA"/>
    <s v="710"/>
    <x v="1"/>
    <x v="0"/>
    <x v="1"/>
    <m/>
    <x v="1"/>
    <n v="13861.91"/>
    <n v="95"/>
    <n v="1"/>
    <x v="0"/>
    <x v="0"/>
    <x v="1"/>
  </r>
  <r>
    <s v="3432124"/>
    <x v="2"/>
    <s v="NW Lakecrest Ave MX for 9006(D"/>
    <s v="9006 NW Lakecrest Ave"/>
    <s v="Vancouver"/>
    <s v="WA"/>
    <s v="710"/>
    <x v="1"/>
    <x v="0"/>
    <x v="2"/>
    <m/>
    <x v="1"/>
    <n v="8698.5300000000007"/>
    <n v="168"/>
    <n v="1"/>
    <x v="0"/>
    <x v="0"/>
    <x v="1"/>
  </r>
  <r>
    <s v="3300095"/>
    <x v="2"/>
    <s v="IVY STREET TOWNHOMES"/>
    <s v="903  IVY ST NW"/>
    <s v="Camas"/>
    <s v="WA"/>
    <s v="710"/>
    <x v="1"/>
    <x v="2"/>
    <x v="0"/>
    <m/>
    <x v="1"/>
    <n v="0"/>
    <m/>
    <n v="1"/>
    <x v="1"/>
    <x v="1"/>
    <x v="1"/>
  </r>
  <r>
    <s v="3437045"/>
    <x v="2"/>
    <s v="&quot;Atascadero Dr, 101(TLB)&quot;"/>
    <s v="101 Atascadero Dr"/>
    <s v="Carson"/>
    <s v="WA"/>
    <s v="710"/>
    <x v="1"/>
    <x v="1"/>
    <x v="1"/>
    <m/>
    <x v="1"/>
    <n v="5302.57"/>
    <n v="540"/>
    <n v="1"/>
    <x v="0"/>
    <x v="0"/>
    <x v="1"/>
  </r>
  <r>
    <s v="3449568"/>
    <x v="2"/>
    <s v="&quot;Sterling Blvd, 294(TLB)&quot;"/>
    <s v="294 Sterling Blvd"/>
    <s v="White Salmon"/>
    <s v="WA"/>
    <s v="710"/>
    <x v="1"/>
    <x v="1"/>
    <x v="1"/>
    <m/>
    <x v="1"/>
    <n v="5895.35"/>
    <n v="497"/>
    <n v="1"/>
    <x v="0"/>
    <x v="0"/>
    <x v="1"/>
  </r>
  <r>
    <s v="3434443"/>
    <x v="2"/>
    <s v="&quot;&quot;&quot;Install 2&quot;&quot;&quot;&quot; (p) MX&quot;&quot;&quot;"/>
    <s v="2421 NE 279th St"/>
    <s v="Ridgefield"/>
    <s v="WA"/>
    <s v="710"/>
    <x v="1"/>
    <x v="1"/>
    <x v="1"/>
    <m/>
    <x v="1"/>
    <n v="3067.34"/>
    <n v="70"/>
    <n v="1"/>
    <x v="0"/>
    <x v="0"/>
    <x v="1"/>
  </r>
  <r>
    <s v="3416881"/>
    <x v="2"/>
    <s v="Install 6&quot; (p) MX"/>
    <s v="NE 119th St"/>
    <s v="Vancouver"/>
    <s v="WA"/>
    <s v="710"/>
    <x v="1"/>
    <x v="1"/>
    <x v="4"/>
    <m/>
    <x v="1"/>
    <n v="141955.38"/>
    <n v="1267"/>
    <n v="1"/>
    <x v="0"/>
    <x v="0"/>
    <x v="1"/>
  </r>
  <r>
    <s v="3428091"/>
    <x v="2"/>
    <s v="6th Ave MX(SEP)"/>
    <s v="3130 SW 6th Ave"/>
    <s v="Camas"/>
    <s v="WA"/>
    <s v="710"/>
    <x v="1"/>
    <x v="1"/>
    <x v="1"/>
    <m/>
    <x v="1"/>
    <n v="7830.84"/>
    <n v="818"/>
    <n v="1"/>
    <x v="0"/>
    <x v="0"/>
    <x v="1"/>
  </r>
  <r>
    <s v="3430702"/>
    <x v="2"/>
    <s v="4932 G Streeet(SEP)"/>
    <s v="4932 G Street"/>
    <s v="Washougal"/>
    <s v="WA"/>
    <s v="710"/>
    <x v="1"/>
    <x v="1"/>
    <x v="1"/>
    <m/>
    <x v="1"/>
    <n v="2907.67"/>
    <n v="74"/>
    <n v="1"/>
    <x v="0"/>
    <x v="0"/>
    <x v="1"/>
  </r>
  <r>
    <s v="3443411"/>
    <x v="2"/>
    <s v="Vora Dollar MX(SEP)"/>
    <s v="7107 NW Mountlake Way"/>
    <s v="Vancouver"/>
    <s v="WA"/>
    <s v="710"/>
    <x v="1"/>
    <x v="1"/>
    <x v="1"/>
    <m/>
    <x v="1"/>
    <n v="2587.96"/>
    <n v="179"/>
    <n v="1"/>
    <x v="0"/>
    <x v="0"/>
    <x v="1"/>
  </r>
  <r>
    <s v="3451282"/>
    <x v="2"/>
    <s v="NE 25th / MX Cascade West(SEP)"/>
    <s v="18418 NE 25th"/>
    <s v="Vancouver"/>
    <s v="WA"/>
    <s v="710"/>
    <x v="1"/>
    <x v="1"/>
    <x v="1"/>
    <m/>
    <x v="1"/>
    <n v="4409.25"/>
    <n v="103"/>
    <n v="1"/>
    <x v="0"/>
    <x v="0"/>
    <x v="1"/>
  </r>
  <r>
    <s v="3437627"/>
    <x v="2"/>
    <s v="**Nobl Park Apts(DEG)"/>
    <s v="6001 NE 102nd Ave"/>
    <s v="Vancouver"/>
    <s v="WA"/>
    <s v="710"/>
    <x v="2"/>
    <x v="0"/>
    <x v="1"/>
    <m/>
    <x v="1"/>
    <n v="103099.93"/>
    <n v="3323"/>
    <n v="1"/>
    <x v="0"/>
    <x v="0"/>
    <x v="1"/>
  </r>
  <r>
    <s v="3300118"/>
    <x v="2"/>
    <s v="BELLA NOCHE"/>
    <s v="N 1ST ST &amp; N 35TH AVE"/>
    <s v="Ridgefield"/>
    <s v="WA"/>
    <s v="710"/>
    <x v="2"/>
    <x v="2"/>
    <x v="1"/>
    <m/>
    <x v="1"/>
    <n v="0"/>
    <m/>
    <n v="1"/>
    <x v="1"/>
    <x v="1"/>
    <x v="1"/>
  </r>
  <r>
    <s v="3300124"/>
    <x v="2"/>
    <s v="CANALE CONDOS"/>
    <s v="NE 37TH ST &amp; NE ROYAL VIEW AVE"/>
    <s v="Vancouver"/>
    <s v="WA"/>
    <s v="710"/>
    <x v="2"/>
    <x v="2"/>
    <x v="1"/>
    <m/>
    <x v="1"/>
    <n v="0"/>
    <m/>
    <n v="1"/>
    <x v="1"/>
    <x v="1"/>
    <x v="1"/>
  </r>
  <r>
    <s v="3300100"/>
    <x v="2"/>
    <s v="COLUMBIA RIDGE PUD"/>
    <s v="SE 40TH ST &amp; NW COLUMBIA WAY"/>
    <s v="Washougal"/>
    <s v="WA"/>
    <s v="710"/>
    <x v="1"/>
    <x v="2"/>
    <x v="1"/>
    <m/>
    <x v="1"/>
    <n v="0"/>
    <m/>
    <n v="1"/>
    <x v="1"/>
    <x v="1"/>
    <x v="1"/>
  </r>
  <r>
    <s v="3420077"/>
    <x v="2"/>
    <s v="Install 2&quot; (p) main 09/03/2014 Project s"/>
    <s v="NW Country View Rd"/>
    <s v="White Salmon"/>
    <s v="WA"/>
    <s v="710"/>
    <x v="1"/>
    <x v="1"/>
    <x v="1"/>
    <m/>
    <x v="1"/>
    <n v="4532.3100000000004"/>
    <n v="40"/>
    <n v="1"/>
    <x v="0"/>
    <x v="0"/>
    <x v="1"/>
  </r>
  <r>
    <s v="3451454"/>
    <x v="2"/>
    <s v="&quot;Install 1&quot;&quot; (p) main Project"/>
    <s v="NW Cherry St"/>
    <s v="White Salmon"/>
    <s v="WA"/>
    <s v="710"/>
    <x v="1"/>
    <x v="1"/>
    <x v="0"/>
    <m/>
    <x v="1"/>
    <n v="775.23"/>
    <n v="112"/>
    <n v="1"/>
    <x v="0"/>
    <x v="0"/>
    <x v="1"/>
  </r>
  <r>
    <s v="3444731"/>
    <x v="2"/>
    <s v="&quot;06-Install 4&quot;&quot; (p) main tie-i"/>
    <s v="NE 59th ST"/>
    <s v="Vancouver"/>
    <s v="WA"/>
    <s v="710"/>
    <x v="0"/>
    <x v="1"/>
    <x v="5"/>
    <m/>
    <x v="1"/>
    <n v="12390.94"/>
    <n v="54"/>
    <n v="1"/>
    <x v="0"/>
    <x v="0"/>
    <x v="1"/>
  </r>
  <r>
    <s v="3444738"/>
    <x v="2"/>
    <s v="&quot;06-Install 4&quot;&quot; (p) main&quot;"/>
    <s v="NE 59th ST"/>
    <s v="Vancouver"/>
    <s v="WA"/>
    <s v="710"/>
    <x v="0"/>
    <x v="1"/>
    <x v="5"/>
    <m/>
    <x v="1"/>
    <n v="7792.24"/>
    <n v="766"/>
    <n v="1"/>
    <x v="0"/>
    <x v="0"/>
    <x v="1"/>
  </r>
  <r>
    <s v="3425946"/>
    <x v="2"/>
    <s v="03-Install 4&quot; (p) main Phase 3 of 3 Phas"/>
    <s v="14505 NE Fourth Plain Blvd"/>
    <s v="Vancouver"/>
    <s v="WA"/>
    <s v="710"/>
    <x v="0"/>
    <x v="1"/>
    <x v="5"/>
    <m/>
    <x v="1"/>
    <n v="12211.39"/>
    <n v="1201"/>
    <n v="1"/>
    <x v="0"/>
    <x v="0"/>
    <x v="1"/>
  </r>
  <r>
    <s v="3427871"/>
    <x v="2"/>
    <s v="&quot;01-Install 2&quot;&quot; (p) main tie-i"/>
    <s v="1405 NE Fourth Plain Blvd"/>
    <s v="Vancouver"/>
    <s v="WA"/>
    <s v="710"/>
    <x v="0"/>
    <x v="1"/>
    <x v="1"/>
    <m/>
    <x v="1"/>
    <n v="3973.59"/>
    <n v="65"/>
    <n v="1"/>
    <x v="0"/>
    <x v="0"/>
    <x v="1"/>
  </r>
  <r>
    <s v="3439113"/>
    <x v="2"/>
    <s v="&quot;03-install 4&quot;&quot; (p) main tie i"/>
    <s v="14505 NE Fourth Plain Blvd"/>
    <s v="Vancouver"/>
    <s v="WA"/>
    <s v="710"/>
    <x v="0"/>
    <x v="1"/>
    <x v="5"/>
    <m/>
    <x v="1"/>
    <n v="5541.29"/>
    <n v="5"/>
    <n v="1"/>
    <x v="0"/>
    <x v="0"/>
    <x v="1"/>
  </r>
  <r>
    <s v="3442944"/>
    <x v="2"/>
    <s v="&quot;04-Install 4&quot;&quot; (p) main&quot;"/>
    <s v="14505 NE Fourth Plain Blvd"/>
    <s v="Vancouver"/>
    <s v="WA"/>
    <s v="710"/>
    <x v="0"/>
    <x v="1"/>
    <x v="5"/>
    <m/>
    <x v="1"/>
    <n v="1169.58"/>
    <n v="115"/>
    <n v="1"/>
    <x v="0"/>
    <x v="0"/>
    <x v="1"/>
  </r>
  <r>
    <s v="3444729"/>
    <x v="2"/>
    <s v="&quot;05-Install 4&quot;&quot; (p) main&quot;"/>
    <s v="NE 59th St"/>
    <s v="Vancouver"/>
    <s v="WA"/>
    <s v="710"/>
    <x v="0"/>
    <x v="1"/>
    <x v="5"/>
    <m/>
    <x v="1"/>
    <n v="12671.96"/>
    <m/>
    <n v="1"/>
    <x v="0"/>
    <x v="1"/>
    <x v="1"/>
  </r>
  <r>
    <s v="3451469"/>
    <x v="2"/>
    <s v="&quot;Install 2&quot;&quot; (p) main&quot;"/>
    <s v="NE 121st Ave"/>
    <s v="Vancouver"/>
    <s v="WA"/>
    <s v="710"/>
    <x v="0"/>
    <x v="1"/>
    <x v="1"/>
    <m/>
    <x v="1"/>
    <n v="3273.41"/>
    <n v="429"/>
    <n v="1"/>
    <x v="0"/>
    <x v="0"/>
    <x v="1"/>
  </r>
  <r>
    <s v="3429809"/>
    <x v="2"/>
    <s v="&quot;Install 4&quot;&quot; (p) main&quot;"/>
    <s v="Columbia St"/>
    <s v="Vancouver"/>
    <s v="WA"/>
    <s v="710"/>
    <x v="2"/>
    <x v="1"/>
    <x v="5"/>
    <m/>
    <x v="1"/>
    <n v="22034.92"/>
    <n v="2073"/>
    <n v="1"/>
    <x v="0"/>
    <x v="0"/>
    <x v="1"/>
  </r>
  <r>
    <s v="3429813"/>
    <x v="2"/>
    <s v="&quot;Install 2&quot;&quot; (p) main&quot;"/>
    <s v="Columbia St"/>
    <s v="Vancouver"/>
    <s v="WA"/>
    <s v="710"/>
    <x v="2"/>
    <x v="1"/>
    <x v="1"/>
    <m/>
    <x v="1"/>
    <n v="8800.84"/>
    <n v="1206"/>
    <n v="1"/>
    <x v="0"/>
    <x v="0"/>
    <x v="1"/>
  </r>
  <r>
    <s v="3443168"/>
    <x v="2"/>
    <s v="&quot;02-Install 4&quot;&quot; (p) main&quot;"/>
    <s v="NW Brady Rd"/>
    <s v="Camas"/>
    <s v="WA"/>
    <s v="710"/>
    <x v="2"/>
    <x v="1"/>
    <x v="5"/>
    <m/>
    <x v="1"/>
    <n v="6351.34"/>
    <n v="625"/>
    <n v="1"/>
    <x v="0"/>
    <x v="0"/>
    <x v="1"/>
  </r>
  <r>
    <s v="3446507"/>
    <x v="2"/>
    <s v="&quot;Install 2&quot;&quot;(P) main inside su"/>
    <s v="NE 17th St"/>
    <s v="Vancouver"/>
    <s v="WA"/>
    <s v="710"/>
    <x v="2"/>
    <x v="1"/>
    <x v="1"/>
    <m/>
    <x v="1"/>
    <n v="11904.59"/>
    <n v="1912"/>
    <n v="1"/>
    <x v="0"/>
    <x v="0"/>
    <x v="1"/>
  </r>
  <r>
    <s v="3426619"/>
    <x v="2"/>
    <s v="&quot;Install 2&quot;&quot; (p) main&quot;"/>
    <s v="753 N Shepherd Rd"/>
    <s v="Washougal"/>
    <s v="WA"/>
    <s v="710"/>
    <x v="2"/>
    <x v="1"/>
    <x v="1"/>
    <m/>
    <x v="1"/>
    <n v="4078.41"/>
    <n v="561"/>
    <n v="1"/>
    <x v="0"/>
    <x v="0"/>
    <x v="1"/>
  </r>
  <r>
    <s v="3426621"/>
    <x v="2"/>
    <s v="&quot;Install 2&quot;&quot; (p) main tie-in&quot;"/>
    <s v="753 N Shepherd Rd"/>
    <s v="Washougal"/>
    <s v="WA"/>
    <s v="710"/>
    <x v="2"/>
    <x v="1"/>
    <x v="1"/>
    <m/>
    <x v="1"/>
    <n v="3974.42"/>
    <n v="68"/>
    <n v="1"/>
    <x v="0"/>
    <x v="0"/>
    <x v="1"/>
  </r>
  <r>
    <s v="3429812"/>
    <x v="2"/>
    <s v="&quot;Install 4&quot;&quot; (p) main tie-in&quot;"/>
    <s v="Columbia St"/>
    <s v="Vancouver"/>
    <s v="WA"/>
    <s v="710"/>
    <x v="2"/>
    <x v="1"/>
    <x v="5"/>
    <m/>
    <x v="1"/>
    <n v="18777.47"/>
    <n v="5"/>
    <n v="1"/>
    <x v="0"/>
    <x v="0"/>
    <x v="1"/>
  </r>
  <r>
    <s v="3440338"/>
    <x v="2"/>
    <s v="&quot;Install 4&quot;&quot; (p) main&quot;"/>
    <s v="NE 114th St"/>
    <s v="Vancouver"/>
    <s v="WA"/>
    <s v="710"/>
    <x v="2"/>
    <x v="1"/>
    <x v="5"/>
    <m/>
    <x v="1"/>
    <n v="549.19000000000005"/>
    <n v="54"/>
    <n v="1"/>
    <x v="0"/>
    <x v="0"/>
    <x v="1"/>
  </r>
  <r>
    <s v="3440340"/>
    <x v="2"/>
    <s v="&quot;Install 2&quot;&quot; (p) main&quot;"/>
    <s v="NE 114th St"/>
    <s v="Vancouver"/>
    <s v="WA"/>
    <s v="710"/>
    <x v="2"/>
    <x v="1"/>
    <x v="1"/>
    <m/>
    <x v="1"/>
    <n v="28029.16"/>
    <n v="4498"/>
    <n v="1"/>
    <x v="0"/>
    <x v="0"/>
    <x v="1"/>
  </r>
  <r>
    <s v="3440341"/>
    <x v="2"/>
    <s v="&quot;Install 2&quot;&quot; (p) main tie in&quot;"/>
    <s v="NE 114th St"/>
    <s v="Vancouver"/>
    <s v="WA"/>
    <s v="710"/>
    <x v="2"/>
    <x v="1"/>
    <x v="1"/>
    <m/>
    <x v="1"/>
    <n v="3384.66"/>
    <n v="81"/>
    <n v="1"/>
    <x v="0"/>
    <x v="0"/>
    <x v="1"/>
  </r>
  <r>
    <s v="3443169"/>
    <x v="2"/>
    <s v="&quot;02-Install 2&quot;&quot; (p) main tie-i"/>
    <s v="NW Brady Rd"/>
    <s v="Camas"/>
    <s v="WA"/>
    <s v="710"/>
    <x v="2"/>
    <x v="1"/>
    <x v="1"/>
    <m/>
    <x v="1"/>
    <n v="8470.18"/>
    <n v="77"/>
    <n v="1"/>
    <x v="0"/>
    <x v="0"/>
    <x v="1"/>
  </r>
  <r>
    <s v="3444620"/>
    <x v="2"/>
    <s v="&quot;Install 2&quot;&quot; (p) main&quot;"/>
    <s v="NE 58th St"/>
    <s v="Vancouver"/>
    <s v="WA"/>
    <s v="710"/>
    <x v="2"/>
    <x v="1"/>
    <x v="1"/>
    <m/>
    <x v="1"/>
    <n v="7031.67"/>
    <n v="1279"/>
    <n v="1"/>
    <x v="0"/>
    <x v="0"/>
    <x v="1"/>
  </r>
  <r>
    <s v="3300057"/>
    <x v="2"/>
    <s v="INSTALL 723' OF 2&quot;(P) MAIN"/>
    <s v="NE 146TH WY &amp; 29TH CIR"/>
    <s v="Vancouver"/>
    <s v="WA"/>
    <s v="710"/>
    <x v="2"/>
    <x v="1"/>
    <x v="1"/>
    <m/>
    <x v="1"/>
    <n v="0"/>
    <m/>
    <n v="1"/>
    <x v="1"/>
    <x v="1"/>
    <x v="1"/>
  </r>
  <r>
    <s v="3300123"/>
    <x v="2"/>
    <s v="CANALE CONDOS  TIE-IN"/>
    <s v="NE 37TH ST &amp; NE ROYAL VIEW AVE"/>
    <s v="Vancouver"/>
    <s v="WA"/>
    <s v="710"/>
    <x v="2"/>
    <x v="1"/>
    <x v="1"/>
    <m/>
    <x v="1"/>
    <n v="0"/>
    <m/>
    <n v="1"/>
    <x v="1"/>
    <x v="1"/>
    <x v="1"/>
  </r>
  <r>
    <s v="3379201"/>
    <x v="2"/>
    <s v="install 1380' 2&quot; (p) main"/>
    <s v="SE 177th Ave"/>
    <s v="Vancouver"/>
    <s v="WA"/>
    <s v="710"/>
    <x v="2"/>
    <x v="1"/>
    <x v="1"/>
    <m/>
    <x v="1"/>
    <n v="0"/>
    <m/>
    <n v="1"/>
    <x v="1"/>
    <x v="1"/>
    <x v="1"/>
  </r>
  <r>
    <s v="3419291"/>
    <x v="2"/>
    <s v="Install 2&quot; (p) main"/>
    <s v="5215 NE 58th St"/>
    <s v="Vancouver"/>
    <s v="WA"/>
    <s v="710"/>
    <x v="1"/>
    <x v="1"/>
    <x v="1"/>
    <m/>
    <x v="1"/>
    <n v="4692.26"/>
    <n v="866"/>
    <n v="1"/>
    <x v="0"/>
    <x v="0"/>
    <x v="1"/>
  </r>
  <r>
    <s v="3419292"/>
    <x v="2"/>
    <s v="Install 2&quot; (p) main tie-in"/>
    <s v="5215 NE 58th St"/>
    <s v="Vancouver"/>
    <s v="WA"/>
    <s v="710"/>
    <x v="1"/>
    <x v="1"/>
    <x v="1"/>
    <m/>
    <x v="1"/>
    <n v="5769.27"/>
    <n v="80"/>
    <n v="1"/>
    <x v="0"/>
    <x v="0"/>
    <x v="1"/>
  </r>
  <r>
    <s v="3420458"/>
    <x v="2"/>
    <s v="Install 2&quot; (p) main"/>
    <s v="NE 152nd Ave"/>
    <s v="Vancouver"/>
    <s v="WA"/>
    <s v="710"/>
    <x v="1"/>
    <x v="1"/>
    <x v="1"/>
    <m/>
    <x v="1"/>
    <n v="24216.45"/>
    <n v="3316"/>
    <n v="1"/>
    <x v="0"/>
    <x v="0"/>
    <x v="1"/>
  </r>
  <r>
    <s v="3421948"/>
    <x v="2"/>
    <s v="Install 2&quot; (p) main"/>
    <s v="NE 119th ST"/>
    <s v="Vancouver"/>
    <s v="WA"/>
    <s v="710"/>
    <x v="1"/>
    <x v="1"/>
    <x v="1"/>
    <m/>
    <x v="1"/>
    <n v="25983.53"/>
    <n v="4806"/>
    <n v="1"/>
    <x v="0"/>
    <x v="0"/>
    <x v="1"/>
  </r>
  <r>
    <s v="3422556"/>
    <x v="2"/>
    <s v="Install 6&quot; (p) main 10/02/2014 This to b"/>
    <s v="NE 119th St"/>
    <s v="Vancouver"/>
    <s v="WA"/>
    <s v="710"/>
    <x v="1"/>
    <x v="1"/>
    <x v="4"/>
    <m/>
    <x v="1"/>
    <n v="7200.89"/>
    <n v="377"/>
    <n v="1"/>
    <x v="0"/>
    <x v="0"/>
    <x v="1"/>
  </r>
  <r>
    <s v="3422706"/>
    <x v="2"/>
    <s v="Install 2&quot; (p) main"/>
    <s v="SW 9th St"/>
    <s v="Battle Ground"/>
    <s v="WA"/>
    <s v="710"/>
    <x v="1"/>
    <x v="1"/>
    <x v="1"/>
    <m/>
    <x v="1"/>
    <n v="14192.72"/>
    <n v="2383"/>
    <n v="1"/>
    <x v="0"/>
    <x v="0"/>
    <x v="1"/>
  </r>
  <r>
    <s v="3423727"/>
    <x v="2"/>
    <s v="Install 3530' of 2&quot;(P) main"/>
    <s v="8309 NE 13th Ave"/>
    <s v="Vancouver"/>
    <s v="WA"/>
    <s v="710"/>
    <x v="1"/>
    <x v="1"/>
    <x v="1"/>
    <m/>
    <x v="1"/>
    <n v="17535.12"/>
    <n v="2941"/>
    <n v="1"/>
    <x v="0"/>
    <x v="0"/>
    <x v="1"/>
  </r>
  <r>
    <s v="3423729"/>
    <x v="2"/>
    <s v="Install 181' of 2&quot;(P) main tie-in."/>
    <s v="8309 NE 13th Ave"/>
    <s v="Vancouver"/>
    <s v="WA"/>
    <s v="710"/>
    <x v="1"/>
    <x v="1"/>
    <x v="1"/>
    <m/>
    <x v="1"/>
    <n v="5849.42"/>
    <n v="236"/>
    <n v="1"/>
    <x v="0"/>
    <x v="0"/>
    <x v="1"/>
  </r>
  <r>
    <s v="3424803"/>
    <x v="2"/>
    <s v="Install 2&quot; (p) main"/>
    <s v="8503 NE 25th Ave"/>
    <s v="Vancouver"/>
    <s v="WA"/>
    <s v="710"/>
    <x v="1"/>
    <x v="1"/>
    <x v="1"/>
    <m/>
    <x v="1"/>
    <n v="2958.58"/>
    <n v="407"/>
    <n v="1"/>
    <x v="0"/>
    <x v="0"/>
    <x v="1"/>
  </r>
  <r>
    <s v="3425480"/>
    <x v="2"/>
    <s v="Install 2&quot; (p) main 11/07/2014 Sent to d"/>
    <s v="NW Onsdorff Blvd"/>
    <s v="Battle Ground"/>
    <s v="WA"/>
    <s v="710"/>
    <x v="1"/>
    <x v="1"/>
    <x v="1"/>
    <m/>
    <x v="1"/>
    <n v="21314.52"/>
    <n v="3422"/>
    <n v="1"/>
    <x v="0"/>
    <x v="0"/>
    <x v="1"/>
  </r>
  <r>
    <s v="3434019"/>
    <x v="2"/>
    <s v="&quot;Install 2&quot;&quot; (p) main&quot;"/>
    <s v="11115 NE 107th St"/>
    <s v="Vancouver"/>
    <s v="WA"/>
    <s v="710"/>
    <x v="1"/>
    <x v="1"/>
    <x v="1"/>
    <m/>
    <x v="1"/>
    <n v="26373.77"/>
    <n v="3510"/>
    <n v="1"/>
    <x v="0"/>
    <x v="0"/>
    <x v="1"/>
  </r>
  <r>
    <s v="3434573"/>
    <x v="2"/>
    <s v="&quot;Install 2&quot;&quot; (p) main&quot;"/>
    <s v="NW Tideland St"/>
    <s v="Camas"/>
    <s v="WA"/>
    <s v="710"/>
    <x v="1"/>
    <x v="1"/>
    <x v="1"/>
    <m/>
    <x v="1"/>
    <n v="1123.31"/>
    <n v="147"/>
    <n v="1"/>
    <x v="0"/>
    <x v="0"/>
    <x v="1"/>
  </r>
  <r>
    <s v="3436575"/>
    <x v="2"/>
    <s v="&quot;Install 2&quot;&quot; (p) main&quot;"/>
    <s v="NE 78th St"/>
    <s v="Vancouver"/>
    <s v="WA"/>
    <s v="710"/>
    <x v="1"/>
    <x v="1"/>
    <x v="1"/>
    <m/>
    <x v="1"/>
    <n v="5084.74"/>
    <n v="665"/>
    <n v="1"/>
    <x v="0"/>
    <x v="0"/>
    <x v="1"/>
  </r>
  <r>
    <s v="3443146"/>
    <x v="2"/>
    <s v="&quot;Install 2&quot;&quot; (p) main&quot;"/>
    <s v="NE 22nd Ave"/>
    <s v="Vancouver"/>
    <s v="WA"/>
    <s v="710"/>
    <x v="1"/>
    <x v="1"/>
    <x v="1"/>
    <m/>
    <x v="1"/>
    <n v="5323.85"/>
    <n v="855"/>
    <n v="1"/>
    <x v="0"/>
    <x v="0"/>
    <x v="1"/>
  </r>
  <r>
    <s v="3443147"/>
    <x v="2"/>
    <s v="&quot;Install 2&quot;&quot; (p) main tie in&quot;"/>
    <s v="NE 22nd Ave"/>
    <s v="Vancouver"/>
    <s v="WA"/>
    <s v="710"/>
    <x v="1"/>
    <x v="1"/>
    <x v="1"/>
    <m/>
    <x v="1"/>
    <n v="4189.38"/>
    <n v="44"/>
    <n v="1"/>
    <x v="0"/>
    <x v="0"/>
    <x v="1"/>
  </r>
  <r>
    <s v="3444069"/>
    <x v="2"/>
    <s v="&quot;Install 2&quot;&quot; (p) main&quot;"/>
    <s v="NE 12th Ave"/>
    <s v="Battle Ground"/>
    <s v="WA"/>
    <s v="710"/>
    <x v="1"/>
    <x v="1"/>
    <x v="1"/>
    <m/>
    <x v="1"/>
    <n v="7117.32"/>
    <n v="1143"/>
    <n v="1"/>
    <x v="0"/>
    <x v="0"/>
    <x v="1"/>
  </r>
  <r>
    <s v="3445434"/>
    <x v="2"/>
    <s v="&quot;Install 2&quot;&quot; (p) main&quot;"/>
    <s v="NE 70th St/NE 69th Circle"/>
    <s v="Vancouver"/>
    <s v="WA"/>
    <s v="710"/>
    <x v="1"/>
    <x v="1"/>
    <x v="1"/>
    <m/>
    <x v="1"/>
    <n v="6001.42"/>
    <n v="964"/>
    <n v="1"/>
    <x v="0"/>
    <x v="0"/>
    <x v="1"/>
  </r>
  <r>
    <s v="3420459"/>
    <x v="2"/>
    <s v="Install 2&quot; (p) main tie-in"/>
    <s v="NE 152nd Ave"/>
    <s v="Vancouver"/>
    <s v="WA"/>
    <s v="710"/>
    <x v="1"/>
    <x v="1"/>
    <x v="1"/>
    <m/>
    <x v="1"/>
    <n v="5864.02"/>
    <n v="16"/>
    <n v="1"/>
    <x v="0"/>
    <x v="0"/>
    <x v="1"/>
  </r>
  <r>
    <s v="3423315"/>
    <x v="2"/>
    <s v="Install 2&quot; (p) main"/>
    <s v="10707 NE 152nd Ave"/>
    <s v="Vancouver"/>
    <s v="WA"/>
    <s v="710"/>
    <x v="1"/>
    <x v="1"/>
    <x v="1"/>
    <m/>
    <x v="1"/>
    <n v="14034.03"/>
    <n v="2383"/>
    <n v="1"/>
    <x v="0"/>
    <x v="0"/>
    <x v="1"/>
  </r>
  <r>
    <s v="3424276"/>
    <x v="2"/>
    <s v="Install 4&quot; (p) main"/>
    <s v="N 44th Dr"/>
    <s v="Ridgefield"/>
    <s v="WA"/>
    <s v="710"/>
    <x v="1"/>
    <x v="1"/>
    <x v="5"/>
    <m/>
    <x v="1"/>
    <n v="5841.12"/>
    <n v="563"/>
    <n v="1"/>
    <x v="0"/>
    <x v="0"/>
    <x v="1"/>
  </r>
  <r>
    <s v="3424278"/>
    <x v="2"/>
    <s v="Install 2&quot; (p) main"/>
    <s v="N 44th Dr"/>
    <s v="Ridgefield"/>
    <s v="WA"/>
    <s v="710"/>
    <x v="1"/>
    <x v="1"/>
    <x v="1"/>
    <m/>
    <x v="1"/>
    <n v="13786.26"/>
    <n v="2311"/>
    <n v="1"/>
    <x v="0"/>
    <x v="0"/>
    <x v="1"/>
  </r>
  <r>
    <s v="3424337"/>
    <x v="2"/>
    <s v="01-Install 2&quot; (p) main"/>
    <s v="10133 NE 117th Ave"/>
    <s v="Vancouver"/>
    <s v="WA"/>
    <s v="710"/>
    <x v="1"/>
    <x v="1"/>
    <x v="1"/>
    <m/>
    <x v="1"/>
    <n v="29364.02"/>
    <n v="4920"/>
    <n v="1"/>
    <x v="0"/>
    <x v="0"/>
    <x v="1"/>
  </r>
  <r>
    <s v="3424339"/>
    <x v="2"/>
    <s v="01-Install 2&quot; (p) main tie-in"/>
    <s v="10133 NE 117th Ave"/>
    <s v="Vancouver"/>
    <s v="WA"/>
    <s v="710"/>
    <x v="1"/>
    <x v="1"/>
    <x v="1"/>
    <m/>
    <x v="1"/>
    <n v="947.18"/>
    <n v="5"/>
    <n v="1"/>
    <x v="0"/>
    <x v="0"/>
    <x v="1"/>
  </r>
  <r>
    <s v="3424348"/>
    <x v="2"/>
    <s v="Install 2&quot; (p) main"/>
    <s v="NE Woodburn Dr"/>
    <s v="Camas"/>
    <s v="WA"/>
    <s v="710"/>
    <x v="1"/>
    <x v="1"/>
    <x v="1"/>
    <m/>
    <x v="1"/>
    <n v="27193.29"/>
    <n v="4557"/>
    <n v="1"/>
    <x v="0"/>
    <x v="0"/>
    <x v="1"/>
  </r>
  <r>
    <s v="3424804"/>
    <x v="2"/>
    <s v="Install 2&quot; (p) main tie-in"/>
    <s v="8503 NE 25th Ave"/>
    <s v="Vancouver"/>
    <s v="WA"/>
    <s v="710"/>
    <x v="1"/>
    <x v="1"/>
    <x v="1"/>
    <m/>
    <x v="1"/>
    <n v="11748.86"/>
    <n v="67"/>
    <n v="1"/>
    <x v="0"/>
    <x v="0"/>
    <x v="1"/>
  </r>
  <r>
    <s v="3427167"/>
    <x v="2"/>
    <s v="&quot;Install 2&quot;&quot; (p) main&quot;"/>
    <s v="NE 52nd St"/>
    <s v="Vancouver"/>
    <s v="WA"/>
    <s v="710"/>
    <x v="1"/>
    <x v="1"/>
    <x v="1"/>
    <m/>
    <x v="1"/>
    <n v="5597.39"/>
    <n v="938"/>
    <n v="1"/>
    <x v="0"/>
    <x v="0"/>
    <x v="1"/>
  </r>
  <r>
    <s v="3427168"/>
    <x v="2"/>
    <s v="&quot;Install 2&quot;&quot; (p) main tie-in&quot;"/>
    <s v="NE 52nd St"/>
    <s v="Vancouver"/>
    <s v="WA"/>
    <s v="710"/>
    <x v="1"/>
    <x v="1"/>
    <x v="1"/>
    <m/>
    <x v="1"/>
    <n v="4098.37"/>
    <n v="107"/>
    <n v="1"/>
    <x v="0"/>
    <x v="0"/>
    <x v="1"/>
  </r>
  <r>
    <s v="3429765"/>
    <x v="2"/>
    <s v="&quot;&quot;&quot;02-Install 2&quot;&quot;&quot;&quot; (p) main&quot;&quot;"/>
    <s v="NE 110th St"/>
    <s v="Vancouver"/>
    <s v="WA"/>
    <s v="710"/>
    <x v="1"/>
    <x v="1"/>
    <x v="1"/>
    <m/>
    <x v="1"/>
    <n v="10527.54"/>
    <n v="1764"/>
    <n v="1"/>
    <x v="0"/>
    <x v="0"/>
    <x v="1"/>
  </r>
  <r>
    <s v="3430335"/>
    <x v="2"/>
    <s v="&quot;Install 2&quot;&quot; (p) main&quot;"/>
    <s v="SE 49th St"/>
    <s v="Washougal"/>
    <s v="WA"/>
    <s v="710"/>
    <x v="1"/>
    <x v="1"/>
    <x v="1"/>
    <m/>
    <x v="1"/>
    <n v="4388.74"/>
    <n v="810"/>
    <n v="1"/>
    <x v="0"/>
    <x v="0"/>
    <x v="1"/>
  </r>
  <r>
    <s v="3430337"/>
    <x v="2"/>
    <s v="&quot;Install 2&quot;&quot; (p) main tie-in&quot;"/>
    <s v="SE 49th St"/>
    <s v="Washougal"/>
    <s v="WA"/>
    <s v="710"/>
    <x v="1"/>
    <x v="1"/>
    <x v="1"/>
    <m/>
    <x v="1"/>
    <n v="4358.67"/>
    <n v="48"/>
    <n v="1"/>
    <x v="0"/>
    <x v="0"/>
    <x v="1"/>
  </r>
  <r>
    <s v="3431275"/>
    <x v="2"/>
    <s v="&quot;&quot;&quot;Install 4&quot;&quot;&quot;&quot; (p)  main&quot;&quot;&quot;"/>
    <s v="11204 NE 152nd Ave"/>
    <s v="Vancouver"/>
    <s v="WA"/>
    <s v="710"/>
    <x v="1"/>
    <x v="1"/>
    <x v="5"/>
    <m/>
    <x v="1"/>
    <n v="14639.98"/>
    <n v="1505"/>
    <n v="1"/>
    <x v="0"/>
    <x v="0"/>
    <x v="1"/>
  </r>
  <r>
    <s v="3431277"/>
    <x v="2"/>
    <s v="&quot;&quot;&quot;Install 2&quot;&quot;&quot;&quot; (p) main&quot;&quot;&quot;"/>
    <s v="11204 NE 152nd Ave"/>
    <s v="Vancouver"/>
    <s v="WA"/>
    <s v="710"/>
    <x v="1"/>
    <x v="1"/>
    <x v="1"/>
    <m/>
    <x v="1"/>
    <n v="203.55"/>
    <n v="28"/>
    <n v="1"/>
    <x v="0"/>
    <x v="0"/>
    <x v="1"/>
  </r>
  <r>
    <s v="3433093"/>
    <x v="2"/>
    <s v="&quot;&quot;&quot;Install 250' 2&quot;&quot;&quot;&quot; (p) main"/>
    <s v="14915 NE 90th St"/>
    <s v="Vancouver"/>
    <s v="WA"/>
    <s v="710"/>
    <x v="1"/>
    <x v="1"/>
    <x v="1"/>
    <m/>
    <x v="1"/>
    <n v="1926.53"/>
    <n v="265"/>
    <n v="1"/>
    <x v="0"/>
    <x v="0"/>
    <x v="1"/>
  </r>
  <r>
    <s v="3434020"/>
    <x v="2"/>
    <s v="&quot;Install 2&quot;&quot; (p) main tie-in&quot;"/>
    <s v="11115 NE 107th St"/>
    <s v="Vancouver"/>
    <s v="WA"/>
    <s v="710"/>
    <x v="1"/>
    <x v="1"/>
    <x v="1"/>
    <m/>
    <x v="1"/>
    <n v="1393.74"/>
    <n v="5"/>
    <n v="1"/>
    <x v="0"/>
    <x v="0"/>
    <x v="1"/>
  </r>
  <r>
    <s v="3434575"/>
    <x v="2"/>
    <s v="&quot;Install 2&quot;&quot; (p) main tie in&quot;"/>
    <s v="NW Tideland St"/>
    <s v="Camas"/>
    <s v="WA"/>
    <s v="710"/>
    <x v="1"/>
    <x v="1"/>
    <x v="1"/>
    <m/>
    <x v="1"/>
    <n v="1015.7"/>
    <n v="20"/>
    <n v="1"/>
    <x v="0"/>
    <x v="0"/>
    <x v="1"/>
  </r>
  <r>
    <s v="3434616"/>
    <x v="2"/>
    <s v="&quot;Install 2&quot;&quot; (p) main&quot;"/>
    <s v="2110 N O St"/>
    <s v="Washougal"/>
    <s v="WA"/>
    <s v="710"/>
    <x v="1"/>
    <x v="1"/>
    <x v="1"/>
    <m/>
    <x v="1"/>
    <n v="1490.38"/>
    <n v="195"/>
    <n v="1"/>
    <x v="0"/>
    <x v="0"/>
    <x v="1"/>
  </r>
  <r>
    <s v="3434617"/>
    <x v="2"/>
    <s v="&quot;Install 2&quot;&quot; (p) main tie-in&quot;"/>
    <s v="2110 N O St"/>
    <s v="Washougal"/>
    <s v="WA"/>
    <s v="710"/>
    <x v="1"/>
    <x v="1"/>
    <x v="1"/>
    <m/>
    <x v="1"/>
    <n v="1002.24"/>
    <n v="3"/>
    <n v="1"/>
    <x v="0"/>
    <x v="0"/>
    <x v="1"/>
  </r>
  <r>
    <s v="3435322"/>
    <x v="2"/>
    <s v="&quot;Install 2&quot;&quot; (p) main&quot;"/>
    <s v="NW 117th Cir"/>
    <s v="Vancouver"/>
    <s v="WA"/>
    <s v="710"/>
    <x v="1"/>
    <x v="1"/>
    <x v="1"/>
    <m/>
    <x v="1"/>
    <n v="5134.7299999999996"/>
    <n v="824"/>
    <n v="1"/>
    <x v="0"/>
    <x v="0"/>
    <x v="1"/>
  </r>
  <r>
    <s v="3435323"/>
    <x v="2"/>
    <s v="&quot;Install 2&quot;&quot; (p) main tie-in&quot;"/>
    <s v="NW 117th Cir"/>
    <s v="Vancouver"/>
    <s v="WA"/>
    <s v="710"/>
    <x v="1"/>
    <x v="1"/>
    <x v="1"/>
    <m/>
    <x v="1"/>
    <n v="1001.08"/>
    <n v="2"/>
    <n v="1"/>
    <x v="0"/>
    <x v="0"/>
    <x v="1"/>
  </r>
  <r>
    <s v="3435878"/>
    <x v="2"/>
    <s v="&quot;Install 2&quot;&quot; (p) main&quot;"/>
    <s v="NE Everett Rd"/>
    <s v="Camas"/>
    <s v="WA"/>
    <s v="710"/>
    <x v="1"/>
    <x v="1"/>
    <x v="1"/>
    <m/>
    <x v="1"/>
    <n v="5125.03"/>
    <n v="670"/>
    <n v="1"/>
    <x v="0"/>
    <x v="0"/>
    <x v="1"/>
  </r>
  <r>
    <s v="3435879"/>
    <x v="2"/>
    <s v="&quot;Install 1&quot;&quot; (p) main&quot;"/>
    <s v="NE Everett Rd"/>
    <s v="Camas"/>
    <s v="WA"/>
    <s v="710"/>
    <x v="1"/>
    <x v="1"/>
    <x v="0"/>
    <m/>
    <x v="1"/>
    <n v="665.92"/>
    <n v="94"/>
    <n v="1"/>
    <x v="0"/>
    <x v="0"/>
    <x v="1"/>
  </r>
  <r>
    <s v="3436589"/>
    <x v="2"/>
    <s v="&quot;Install 2&quot;&quot; (p) main&quot;"/>
    <s v="11204 NE 152nd Ave"/>
    <s v="Vancouver"/>
    <s v="WA"/>
    <s v="710"/>
    <x v="1"/>
    <x v="1"/>
    <x v="1"/>
    <m/>
    <x v="1"/>
    <n v="23847.24"/>
    <n v="3827"/>
    <n v="1"/>
    <x v="0"/>
    <x v="0"/>
    <x v="1"/>
  </r>
  <r>
    <s v="3437641"/>
    <x v="2"/>
    <s v="&quot;Install 2&quot;&quot; (p) main Project"/>
    <s v="4105 NW 119th St"/>
    <s v="Vancouver"/>
    <s v="WA"/>
    <s v="710"/>
    <x v="1"/>
    <x v="1"/>
    <x v="1"/>
    <m/>
    <x v="1"/>
    <n v="15061.58"/>
    <n v="878"/>
    <n v="1"/>
    <x v="0"/>
    <x v="0"/>
    <x v="1"/>
  </r>
  <r>
    <s v="3437642"/>
    <x v="2"/>
    <s v="&quot;Install 2&quot;&quot; (p) main tie in&quot;"/>
    <s v="4105 NW 119th St"/>
    <s v="Vancouver"/>
    <s v="WA"/>
    <s v="710"/>
    <x v="1"/>
    <x v="1"/>
    <x v="1"/>
    <m/>
    <x v="1"/>
    <n v="5640.65"/>
    <n v="77"/>
    <n v="1"/>
    <x v="0"/>
    <x v="0"/>
    <x v="1"/>
  </r>
  <r>
    <s v="3438358"/>
    <x v="2"/>
    <s v="&quot;Install 2&quot;&quot; (p) main&quot;"/>
    <s v="Fir St"/>
    <s v="Washougal"/>
    <s v="WA"/>
    <s v="710"/>
    <x v="1"/>
    <x v="1"/>
    <x v="1"/>
    <m/>
    <x v="1"/>
    <n v="5692.3"/>
    <n v="745"/>
    <n v="1"/>
    <x v="0"/>
    <x v="0"/>
    <x v="1"/>
  </r>
  <r>
    <s v="3439337"/>
    <x v="2"/>
    <s v="&quot;Install 2&quot;&quot; (p) main tie-in&quot;"/>
    <s v="NE 78th Ave"/>
    <s v="Vancouver"/>
    <s v="WA"/>
    <s v="710"/>
    <x v="1"/>
    <x v="1"/>
    <x v="1"/>
    <m/>
    <x v="1"/>
    <n v="1007.93"/>
    <n v="10"/>
    <n v="1"/>
    <x v="0"/>
    <x v="0"/>
    <x v="1"/>
  </r>
  <r>
    <s v="3440298"/>
    <x v="2"/>
    <s v="&quot;Install 2&quot;&quot; (p) main&quot;"/>
    <s v="NE 26th St"/>
    <s v="Vancouver"/>
    <s v="WA"/>
    <s v="710"/>
    <x v="1"/>
    <x v="1"/>
    <x v="1"/>
    <m/>
    <x v="1"/>
    <n v="19755.900000000001"/>
    <m/>
    <n v="1"/>
    <x v="0"/>
    <x v="1"/>
    <x v="1"/>
  </r>
  <r>
    <s v="3440314"/>
    <x v="2"/>
    <s v="&quot;Install 2&quot;&quot; (p) main&quot;"/>
    <s v="NE 99th St"/>
    <s v="Vancouver"/>
    <s v="WA"/>
    <s v="710"/>
    <x v="1"/>
    <x v="1"/>
    <x v="1"/>
    <m/>
    <x v="1"/>
    <n v="20327.060000000001"/>
    <n v="3262"/>
    <n v="1"/>
    <x v="0"/>
    <x v="0"/>
    <x v="1"/>
  </r>
  <r>
    <s v="3442004"/>
    <x v="2"/>
    <s v="&quot;Install 2&quot;&quot; (p) main&quot;"/>
    <s v="NW Seward Rd"/>
    <s v="Vancouver"/>
    <s v="WA"/>
    <s v="710"/>
    <x v="1"/>
    <x v="1"/>
    <x v="3"/>
    <m/>
    <x v="1"/>
    <n v="2140.9899999999998"/>
    <n v="314"/>
    <n v="1"/>
    <x v="0"/>
    <x v="0"/>
    <x v="1"/>
  </r>
  <r>
    <s v="3442005"/>
    <x v="2"/>
    <s v="&quot;Install 2&quot;&quot; (p) main tie in&quot;"/>
    <s v="NW Seward Rd"/>
    <s v="Vancouver"/>
    <s v="WA"/>
    <s v="710"/>
    <x v="1"/>
    <x v="1"/>
    <x v="1"/>
    <m/>
    <x v="1"/>
    <n v="1016.28"/>
    <n v="22"/>
    <n v="1"/>
    <x v="0"/>
    <x v="0"/>
    <x v="1"/>
  </r>
  <r>
    <s v="3442018"/>
    <x v="2"/>
    <s v="&quot;Install 2&quot;&quot; (p) main&quot;"/>
    <s v="NW 127th St"/>
    <s v="Vancouver"/>
    <s v="WA"/>
    <s v="710"/>
    <x v="1"/>
    <x v="1"/>
    <x v="1"/>
    <m/>
    <x v="1"/>
    <n v="3000.99"/>
    <n v="393"/>
    <n v="1"/>
    <x v="0"/>
    <x v="0"/>
    <x v="1"/>
  </r>
  <r>
    <s v="3442020"/>
    <x v="2"/>
    <s v="&quot;Install 1&quot;&quot; (p) main&quot;"/>
    <s v="NW 127th St"/>
    <s v="Vancouver"/>
    <s v="WA"/>
    <s v="710"/>
    <x v="1"/>
    <x v="1"/>
    <x v="0"/>
    <m/>
    <x v="1"/>
    <n v="956.19"/>
    <n v="135"/>
    <n v="1"/>
    <x v="0"/>
    <x v="0"/>
    <x v="1"/>
  </r>
  <r>
    <s v="3443495"/>
    <x v="2"/>
    <s v="&quot;02-Install 2&quot;&quot; (p) main&quot;"/>
    <s v="NW Brady Rd"/>
    <s v="Camas"/>
    <s v="WA"/>
    <s v="710"/>
    <x v="1"/>
    <x v="1"/>
    <x v="1"/>
    <m/>
    <x v="1"/>
    <n v="17783.419999999998"/>
    <n v="2863"/>
    <n v="1"/>
    <x v="0"/>
    <x v="0"/>
    <x v="1"/>
  </r>
  <r>
    <s v="3443990"/>
    <x v="2"/>
    <s v="&quot;Install 2&quot;&quot; (p) main&quot;"/>
    <s v="NE 99th St"/>
    <s v="Vancouver"/>
    <s v="WA"/>
    <s v="710"/>
    <x v="1"/>
    <x v="1"/>
    <x v="1"/>
    <m/>
    <x v="1"/>
    <n v="13080.4"/>
    <n v="2101"/>
    <n v="1"/>
    <x v="0"/>
    <x v="0"/>
    <x v="1"/>
  </r>
  <r>
    <s v="3443992"/>
    <x v="2"/>
    <s v="&quot;Install 2&quot;&quot; (p) main tie in&quot;"/>
    <s v="NE 99th St"/>
    <s v="Vancouver"/>
    <s v="WA"/>
    <s v="710"/>
    <x v="1"/>
    <x v="1"/>
    <x v="1"/>
    <m/>
    <x v="1"/>
    <n v="4203.8500000000004"/>
    <n v="62"/>
    <n v="1"/>
    <x v="0"/>
    <x v="0"/>
    <x v="1"/>
  </r>
  <r>
    <s v="3444016"/>
    <x v="2"/>
    <s v="&quot;Install 2&quot;&quot; (p) main&quot;"/>
    <s v="NE 99th St"/>
    <s v="Vancouver"/>
    <s v="WA"/>
    <s v="710"/>
    <x v="1"/>
    <x v="1"/>
    <x v="1"/>
    <m/>
    <x v="1"/>
    <n v="7743.18"/>
    <n v="1431"/>
    <n v="1"/>
    <x v="0"/>
    <x v="0"/>
    <x v="1"/>
  </r>
  <r>
    <s v="3444017"/>
    <x v="2"/>
    <s v="&quot;Install 1&quot;&quot; (p) main&quot;"/>
    <s v="NE 99th St"/>
    <s v="Vancouver"/>
    <s v="WA"/>
    <s v="710"/>
    <x v="1"/>
    <x v="1"/>
    <x v="0"/>
    <m/>
    <x v="1"/>
    <n v="126.24"/>
    <n v="2"/>
    <n v="1"/>
    <x v="0"/>
    <x v="0"/>
    <x v="1"/>
  </r>
  <r>
    <s v="3444070"/>
    <x v="2"/>
    <s v="&quot;Install 1&quot;&quot; (p) main&quot;"/>
    <s v="NE Grace Ave"/>
    <s v="Battle Ground"/>
    <s v="WA"/>
    <s v="710"/>
    <x v="1"/>
    <x v="1"/>
    <x v="0"/>
    <m/>
    <x v="1"/>
    <n v="184.15"/>
    <n v="26"/>
    <n v="1"/>
    <x v="0"/>
    <x v="0"/>
    <x v="1"/>
  </r>
  <r>
    <s v="3444689"/>
    <x v="2"/>
    <s v="&quot;Install 2&quot;&quot; (p) main&quot;"/>
    <s v="NW 148th St"/>
    <s v="Vancouver"/>
    <s v="WA"/>
    <s v="710"/>
    <x v="1"/>
    <x v="1"/>
    <x v="1"/>
    <m/>
    <x v="1"/>
    <n v="15052.04"/>
    <n v="2781"/>
    <n v="1"/>
    <x v="0"/>
    <x v="0"/>
    <x v="1"/>
  </r>
  <r>
    <s v="3444988"/>
    <x v="2"/>
    <s v="&quot;Install 2&quot;&quot; (p) main&quot;"/>
    <s v="NE 114th St"/>
    <s v="Vancouver"/>
    <s v="WA"/>
    <s v="710"/>
    <x v="1"/>
    <x v="1"/>
    <x v="1"/>
    <m/>
    <x v="1"/>
    <n v="17526.12"/>
    <n v="2592"/>
    <n v="1"/>
    <x v="0"/>
    <x v="0"/>
    <x v="1"/>
  </r>
  <r>
    <s v="3444989"/>
    <x v="2"/>
    <s v="&quot;Install 2&quot;&quot; (p) main tie in&quot;"/>
    <s v="NE 114th St"/>
    <s v="Vancouver"/>
    <s v="WA"/>
    <s v="710"/>
    <x v="1"/>
    <x v="1"/>
    <x v="1"/>
    <m/>
    <x v="1"/>
    <n v="2020.47"/>
    <n v="26"/>
    <n v="1"/>
    <x v="0"/>
    <x v="0"/>
    <x v="1"/>
  </r>
  <r>
    <s v="3445440"/>
    <x v="2"/>
    <s v="&quot;Install 2&quot;&quot; (p) main tie in&quot;"/>
    <s v="NE 70th St/NE 69th Circle"/>
    <s v="Vancouver"/>
    <s v="WA"/>
    <s v="710"/>
    <x v="1"/>
    <x v="1"/>
    <x v="1"/>
    <m/>
    <x v="1"/>
    <n v="2858.7"/>
    <n v="11"/>
    <n v="1"/>
    <x v="0"/>
    <x v="0"/>
    <x v="1"/>
  </r>
  <r>
    <s v="3445441"/>
    <x v="2"/>
    <s v="&quot;Install 1&quot;&quot; (p) man&quot;"/>
    <s v="NE 70th St/NE 69th Circle"/>
    <s v="Vancouver"/>
    <s v="WA"/>
    <s v="710"/>
    <x v="1"/>
    <x v="1"/>
    <x v="0"/>
    <m/>
    <x v="1"/>
    <n v="0"/>
    <m/>
    <n v="1"/>
    <x v="1"/>
    <x v="1"/>
    <x v="1"/>
  </r>
  <r>
    <s v="3445694"/>
    <x v="2"/>
    <s v="&quot;Install 2&quot;&quot; (p) main&quot;"/>
    <s v="NE 75th St"/>
    <s v="Vancouver"/>
    <s v="WA"/>
    <s v="710"/>
    <x v="1"/>
    <x v="1"/>
    <x v="1"/>
    <m/>
    <x v="1"/>
    <n v="13100.03"/>
    <n v="2104"/>
    <n v="1"/>
    <x v="0"/>
    <x v="0"/>
    <x v="1"/>
  </r>
  <r>
    <s v="3446006"/>
    <x v="2"/>
    <s v="&quot;Install 4&quot;&quot; (p) main&quot;"/>
    <s v="S Hillhurst Rd"/>
    <s v="Ridgefield"/>
    <s v="WA"/>
    <s v="710"/>
    <x v="1"/>
    <x v="1"/>
    <x v="5"/>
    <m/>
    <x v="1"/>
    <n v="9535.15"/>
    <n v="937"/>
    <n v="1"/>
    <x v="0"/>
    <x v="0"/>
    <x v="1"/>
  </r>
  <r>
    <s v="3446007"/>
    <x v="2"/>
    <s v="&quot;Install 2&quot;&quot; (p) main&quot;"/>
    <s v="S Hillhurst Rd"/>
    <s v="Ridgefield"/>
    <s v="WA"/>
    <s v="710"/>
    <x v="1"/>
    <x v="1"/>
    <x v="1"/>
    <m/>
    <x v="1"/>
    <n v="30037.82"/>
    <n v="4828"/>
    <n v="1"/>
    <x v="0"/>
    <x v="0"/>
    <x v="1"/>
  </r>
  <r>
    <s v="3446009"/>
    <x v="2"/>
    <s v="&quot;Install 4&quot;&quot; (p) main tie in&quot;"/>
    <s v="S Hillhurst Rd"/>
    <s v="Ridgefield"/>
    <s v="WA"/>
    <s v="710"/>
    <x v="1"/>
    <x v="1"/>
    <x v="5"/>
    <m/>
    <x v="1"/>
    <n v="12454.39"/>
    <n v="80"/>
    <n v="1"/>
    <x v="0"/>
    <x v="0"/>
    <x v="1"/>
  </r>
  <r>
    <s v="3447238"/>
    <x v="2"/>
    <s v="&quot;Install 2&quot;&quot;(P) main tie in.&quot;"/>
    <s v="NE 17th St"/>
    <s v="Vancouver"/>
    <s v="WA"/>
    <s v="710"/>
    <x v="1"/>
    <x v="1"/>
    <x v="1"/>
    <m/>
    <x v="1"/>
    <n v="4343.2700000000004"/>
    <n v="24"/>
    <n v="1"/>
    <x v="0"/>
    <x v="0"/>
    <x v="1"/>
  </r>
  <r>
    <s v="3447748"/>
    <x v="2"/>
    <s v="&quot;Install 2&quot;&quot; (p) main tie-in&quot;"/>
    <s v="NW 127th St"/>
    <s v="Vancouver"/>
    <s v="WA"/>
    <s v="710"/>
    <x v="1"/>
    <x v="1"/>
    <x v="1"/>
    <m/>
    <x v="1"/>
    <n v="1003.48"/>
    <n v="5"/>
    <n v="1"/>
    <x v="0"/>
    <x v="0"/>
    <x v="1"/>
  </r>
  <r>
    <s v="3447794"/>
    <x v="2"/>
    <s v="&quot;Install 2&quot;&quot; (p) main&quot;"/>
    <s v="NW 56th Ave"/>
    <s v="Vancouver"/>
    <s v="WA"/>
    <s v="710"/>
    <x v="1"/>
    <x v="1"/>
    <x v="1"/>
    <m/>
    <x v="1"/>
    <n v="10403.870000000001"/>
    <n v="1671"/>
    <n v="1"/>
    <x v="0"/>
    <x v="0"/>
    <x v="1"/>
  </r>
  <r>
    <s v="3447796"/>
    <x v="2"/>
    <s v="&quot;Install 2&quot;&quot; (p) main tie in&quot;"/>
    <s v="NW 56th Ave"/>
    <s v="Vancouver"/>
    <s v="WA"/>
    <s v="710"/>
    <x v="1"/>
    <x v="1"/>
    <x v="1"/>
    <m/>
    <x v="1"/>
    <n v="3365.62"/>
    <n v="55"/>
    <n v="1"/>
    <x v="0"/>
    <x v="0"/>
    <x v="1"/>
  </r>
  <r>
    <s v="3448475"/>
    <x v="2"/>
    <s v="&quot;Install 4&quot;&quot; (p) main&quot;"/>
    <s v="N 45th Ave"/>
    <s v="Ridgefield"/>
    <s v="WA"/>
    <s v="710"/>
    <x v="1"/>
    <x v="1"/>
    <x v="5"/>
    <m/>
    <x v="1"/>
    <n v="14724.01"/>
    <n v="1448"/>
    <n v="1"/>
    <x v="0"/>
    <x v="0"/>
    <x v="1"/>
  </r>
  <r>
    <s v="3448476"/>
    <x v="2"/>
    <s v="&quot;Install 4&quot;&quot; (p) main tie in&quot;"/>
    <s v="N 45th Ave"/>
    <s v="Ridgefield"/>
    <s v="WA"/>
    <s v="710"/>
    <x v="1"/>
    <x v="1"/>
    <x v="5"/>
    <m/>
    <x v="1"/>
    <n v="17391.77"/>
    <n v="136"/>
    <n v="1"/>
    <x v="0"/>
    <x v="0"/>
    <x v="1"/>
  </r>
  <r>
    <s v="3448477"/>
    <x v="2"/>
    <s v="&quot;Install 2&quot;&quot; (p) main&quot;"/>
    <s v="N 45th Ave"/>
    <s v="Ridgefield"/>
    <s v="WA"/>
    <s v="710"/>
    <x v="1"/>
    <x v="1"/>
    <x v="1"/>
    <m/>
    <x v="1"/>
    <n v="32474.35"/>
    <n v="5218"/>
    <n v="1"/>
    <x v="0"/>
    <x v="0"/>
    <x v="1"/>
  </r>
  <r>
    <s v="3448844"/>
    <x v="2"/>
    <s v="&quot;Install 2&quot;&quot; (p) main&quot;"/>
    <s v="NE 88th St"/>
    <s v="Vancouver"/>
    <s v="WA"/>
    <s v="710"/>
    <x v="1"/>
    <x v="1"/>
    <x v="1"/>
    <m/>
    <x v="1"/>
    <n v="7486.88"/>
    <n v="1203"/>
    <n v="1"/>
    <x v="0"/>
    <x v="0"/>
    <x v="1"/>
  </r>
  <r>
    <s v="3448845"/>
    <x v="2"/>
    <s v="&quot;Install 2&quot;&quot; (p) main tie in&quot;"/>
    <s v="NE 88th St"/>
    <s v="Vancouver"/>
    <s v="WA"/>
    <s v="710"/>
    <x v="1"/>
    <x v="1"/>
    <x v="1"/>
    <m/>
    <x v="1"/>
    <n v="1002.66"/>
    <n v="4"/>
    <n v="1"/>
    <x v="0"/>
    <x v="0"/>
    <x v="1"/>
  </r>
  <r>
    <s v="3449069"/>
    <x v="2"/>
    <s v="&quot;Install 2&quot;&quot; (p) main&quot;"/>
    <s v="3415 NW 16th Ave"/>
    <s v="Camas"/>
    <s v="WA"/>
    <s v="710"/>
    <x v="1"/>
    <x v="1"/>
    <x v="1"/>
    <m/>
    <x v="1"/>
    <n v="3330.3"/>
    <n v="439"/>
    <n v="1"/>
    <x v="0"/>
    <x v="0"/>
    <x v="1"/>
  </r>
  <r>
    <s v="3449079"/>
    <x v="2"/>
    <s v="&quot;Install 2&quot;&quot; (p) main&quot;"/>
    <s v="21133 NE 72nd Ave"/>
    <s v="Battle Ground"/>
    <s v="WA"/>
    <s v="710"/>
    <x v="1"/>
    <x v="1"/>
    <x v="1"/>
    <m/>
    <x v="1"/>
    <n v="8861.2999999999993"/>
    <n v="1421"/>
    <n v="1"/>
    <x v="0"/>
    <x v="0"/>
    <x v="1"/>
  </r>
  <r>
    <s v="3449080"/>
    <x v="2"/>
    <s v="&quot;Install 2&quot;&quot; (p) main tie in&quot;"/>
    <s v="21133 NE 72nd Ave"/>
    <s v="Battle Ground"/>
    <s v="WA"/>
    <s v="710"/>
    <x v="1"/>
    <x v="1"/>
    <x v="1"/>
    <m/>
    <x v="1"/>
    <n v="5009.8599999999997"/>
    <n v="69"/>
    <n v="1"/>
    <x v="0"/>
    <x v="0"/>
    <x v="1"/>
  </r>
  <r>
    <s v="3450708"/>
    <x v="2"/>
    <s v="&quot;Install 2&quot;&quot; (p) main&quot;"/>
    <s v="S Taverner Dr &amp; S Red Tail Rd"/>
    <s v="Ridgefield"/>
    <s v="WA"/>
    <s v="710"/>
    <x v="1"/>
    <x v="1"/>
    <x v="1"/>
    <m/>
    <x v="1"/>
    <n v="19323.87"/>
    <n v="3111"/>
    <n v="1"/>
    <x v="0"/>
    <x v="0"/>
    <x v="1"/>
  </r>
  <r>
    <s v="3451340"/>
    <x v="2"/>
    <s v="&quot;Install 2&quot;&quot; (p) main&quot;"/>
    <s v="NE 99th St"/>
    <s v="Vancouver"/>
    <s v="WA"/>
    <s v="710"/>
    <x v="1"/>
    <x v="1"/>
    <x v="1"/>
    <m/>
    <x v="1"/>
    <n v="15390.83"/>
    <n v="2491"/>
    <n v="1"/>
    <x v="0"/>
    <x v="0"/>
    <x v="1"/>
  </r>
  <r>
    <s v="3451341"/>
    <x v="2"/>
    <s v="&quot;Install 2&quot;&quot; (p) main tie in&quot;"/>
    <s v="NE 99th St"/>
    <s v="Vancouver"/>
    <s v="WA"/>
    <s v="710"/>
    <x v="1"/>
    <x v="1"/>
    <x v="1"/>
    <m/>
    <x v="1"/>
    <n v="2329.89"/>
    <n v="21"/>
    <n v="1"/>
    <x v="0"/>
    <x v="0"/>
    <x v="1"/>
  </r>
  <r>
    <s v="3452998"/>
    <x v="2"/>
    <s v="&quot;Install 2&quot;&quot; (p) main&quot;"/>
    <s v="NE 29th Ave"/>
    <s v="Vancouver"/>
    <s v="WA"/>
    <s v="710"/>
    <x v="1"/>
    <x v="1"/>
    <x v="1"/>
    <m/>
    <x v="1"/>
    <n v="5408.6"/>
    <n v="714"/>
    <n v="1"/>
    <x v="0"/>
    <x v="0"/>
    <x v="1"/>
  </r>
  <r>
    <s v="3453645"/>
    <x v="2"/>
    <s v="&quot;Install 2&quot;&quot; (p) main tie in&quot;"/>
    <s v="NE 29th Ave"/>
    <s v="Vancouver"/>
    <s v="WA"/>
    <s v="710"/>
    <x v="1"/>
    <x v="1"/>
    <x v="1"/>
    <m/>
    <x v="1"/>
    <n v="3359.31"/>
    <n v="51"/>
    <n v="1"/>
    <x v="0"/>
    <x v="0"/>
    <x v="1"/>
  </r>
  <r>
    <s v="3455078"/>
    <x v="2"/>
    <s v="&quot;Install 2&quot;&quot; (p) main&quot;"/>
    <s v="NE 102nd Ave"/>
    <s v="Battle Ground"/>
    <s v="WA"/>
    <s v="710"/>
    <x v="1"/>
    <x v="1"/>
    <x v="1"/>
    <m/>
    <x v="1"/>
    <n v="7293.97"/>
    <n v="1172"/>
    <n v="1"/>
    <x v="0"/>
    <x v="0"/>
    <x v="1"/>
  </r>
  <r>
    <s v="3435435"/>
    <x v="2"/>
    <s v="&quot;Install 2&quot;&quot;(P) MX.&quot;"/>
    <s v="NE Everett St"/>
    <s v="Camas"/>
    <s v="WA"/>
    <s v="710"/>
    <x v="1"/>
    <x v="1"/>
    <x v="1"/>
    <m/>
    <x v="1"/>
    <n v="21185.31"/>
    <n v="1028"/>
    <n v="1"/>
    <x v="0"/>
    <x v="0"/>
    <x v="1"/>
  </r>
  <r>
    <s v="3445682"/>
    <x v="2"/>
    <s v="&quot;Install 2&quot;&quot; (p) main stub&quot;"/>
    <s v="NW Onsdorff Blvd"/>
    <s v="Battle Ground"/>
    <s v="WA"/>
    <s v="710"/>
    <x v="1"/>
    <x v="1"/>
    <x v="1"/>
    <m/>
    <x v="1"/>
    <n v="3170.16"/>
    <n v="25"/>
    <n v="1"/>
    <x v="0"/>
    <x v="0"/>
    <x v="1"/>
  </r>
  <r>
    <s v="3452213"/>
    <x v="2"/>
    <s v="&quot;Install 397' of 2&quot;&quot;(P) main M"/>
    <s v="NE 102nd Ave"/>
    <s v="Battle Ground"/>
    <s v="WA"/>
    <s v="710"/>
    <x v="1"/>
    <x v="1"/>
    <x v="1"/>
    <m/>
    <x v="1"/>
    <n v="5295.92"/>
    <n v="411"/>
    <n v="1"/>
    <x v="0"/>
    <x v="0"/>
    <x v="1"/>
  </r>
  <r>
    <s v="3300046"/>
    <x v="2"/>
    <s v="Install 305' of 2&quot;(P) MAIN"/>
    <s v="18018  110TH AVE NE"/>
    <s v="Battle Ground"/>
    <s v="WA"/>
    <s v="710"/>
    <x v="1"/>
    <x v="1"/>
    <x v="1"/>
    <m/>
    <x v="1"/>
    <n v="0"/>
    <m/>
    <n v="1"/>
    <x v="1"/>
    <x v="1"/>
    <x v="1"/>
  </r>
  <r>
    <s v="3451455"/>
    <x v="0"/>
    <s v="&quot;Install 1/2&quot;&quot; curb svcs&quot;"/>
    <s v="NW Cherry St"/>
    <s v="White Salmon"/>
    <s v="WA"/>
    <s v="720"/>
    <x v="1"/>
    <x v="1"/>
    <x v="3"/>
    <m/>
    <x v="1"/>
    <n v="1221.69"/>
    <n v="15"/>
    <n v="1"/>
    <x v="0"/>
    <x v="0"/>
    <x v="1"/>
  </r>
  <r>
    <s v="3433437"/>
    <x v="0"/>
    <s v="&quot;install 1&quot;&quot; (p) curb service&quot;"/>
    <s v="2421 NE 279th St #B Curb serv"/>
    <s v="Ridgefield"/>
    <s v="WA"/>
    <s v="720"/>
    <x v="1"/>
    <x v="1"/>
    <x v="0"/>
    <m/>
    <x v="1"/>
    <n v="2044.6"/>
    <n v="5"/>
    <n v="1"/>
    <x v="0"/>
    <x v="0"/>
    <x v="1"/>
  </r>
  <r>
    <s v="3455081"/>
    <x v="0"/>
    <s v="&quot;Install 1&quot;&quot; (p) curb svc w/11"/>
    <s v="NE 102nd Ave"/>
    <s v="Battle Ground"/>
    <s v="WA"/>
    <s v="720"/>
    <x v="1"/>
    <x v="1"/>
    <x v="0"/>
    <m/>
    <x v="1"/>
    <n v="146"/>
    <n v="327"/>
    <n v="1"/>
    <x v="0"/>
    <x v="0"/>
    <x v="1"/>
  </r>
  <r>
    <s v="3435067"/>
    <x v="0"/>
    <s v="&quot;&quot;&quot;01-install 1&quot;&quot;&quot;&quot; (p) curb s"/>
    <s v="10133 NE 117th Ave"/>
    <s v="Vancouver"/>
    <s v="WA"/>
    <s v="720"/>
    <x v="1"/>
    <x v="1"/>
    <x v="0"/>
    <m/>
    <x v="1"/>
    <n v="82.33"/>
    <n v="90"/>
    <n v="1"/>
    <x v="1"/>
    <x v="0"/>
    <x v="1"/>
  </r>
  <r>
    <s v="3436781"/>
    <x v="0"/>
    <s v="&quot;install 1/2&quot;&quot; (p) curb svc&quot;"/>
    <s v="NW 117th Cdir"/>
    <s v="Vancouver"/>
    <s v="WA"/>
    <s v="720"/>
    <x v="1"/>
    <x v="1"/>
    <x v="3"/>
    <m/>
    <x v="1"/>
    <n v="1131.83"/>
    <n v="1"/>
    <n v="1"/>
    <x v="0"/>
    <x v="0"/>
    <x v="1"/>
  </r>
  <r>
    <s v="3438194"/>
    <x v="0"/>
    <s v="&quot;Install 1/2&quot;&quot;(P) curb service"/>
    <s v="NW 118th Cir @ 40th Ave"/>
    <s v="Vancouver"/>
    <s v="WA"/>
    <s v="720"/>
    <x v="1"/>
    <x v="1"/>
    <x v="3"/>
    <m/>
    <x v="1"/>
    <n v="189.06"/>
    <n v="3"/>
    <n v="1"/>
    <x v="0"/>
    <x v="0"/>
    <x v="1"/>
  </r>
  <r>
    <s v="3441143"/>
    <x v="0"/>
    <s v="&quot;Install 1/2&quot;&quot; (p) curb #48 &amp;"/>
    <s v="NED 114th St"/>
    <s v="Vancouver"/>
    <s v="WA"/>
    <s v="720"/>
    <x v="1"/>
    <x v="1"/>
    <x v="3"/>
    <m/>
    <x v="1"/>
    <n v="251.49"/>
    <m/>
    <n v="1"/>
    <x v="0"/>
    <x v="1"/>
    <x v="1"/>
  </r>
  <r>
    <s v="3441674"/>
    <x v="0"/>
    <s v="&quot;install 1/2&quot;&quot; (p) curb svc #9"/>
    <s v="11204 NE 152nd Ave"/>
    <s v="Vancouver"/>
    <s v="WA"/>
    <s v="720"/>
    <x v="1"/>
    <x v="1"/>
    <x v="3"/>
    <m/>
    <x v="1"/>
    <n v="125.87"/>
    <n v="1"/>
    <n v="1"/>
    <x v="0"/>
    <x v="0"/>
    <x v="1"/>
  </r>
  <r>
    <s v="3446010"/>
    <x v="0"/>
    <s v="&quot;Install 1/2&quot;&quot; (P) curb svcs&quot;"/>
    <s v="S Hillhurst Rd"/>
    <s v="Ridgefield"/>
    <s v="WA"/>
    <s v="720"/>
    <x v="1"/>
    <x v="1"/>
    <x v="3"/>
    <m/>
    <x v="1"/>
    <n v="251.91"/>
    <n v="4"/>
    <n v="1"/>
    <x v="0"/>
    <x v="0"/>
    <x v="1"/>
  </r>
  <r>
    <s v="3446855"/>
    <x v="0"/>
    <s v="&quot;Install 1/2&quot;&quot;(P) curb service"/>
    <s v="NE 50th Cir lot 11"/>
    <s v="Vancouver"/>
    <s v="WA"/>
    <s v="720"/>
    <x v="1"/>
    <x v="1"/>
    <x v="3"/>
    <m/>
    <x v="1"/>
    <n v="0.13"/>
    <n v="1"/>
    <n v="1"/>
    <x v="1"/>
    <x v="0"/>
    <x v="1"/>
  </r>
  <r>
    <s v="3454182"/>
    <x v="0"/>
    <s v="install curb svc"/>
    <s v="NE 75th St"/>
    <s v="Vancouver"/>
    <s v="WA"/>
    <s v="720"/>
    <x v="1"/>
    <x v="1"/>
    <x v="0"/>
    <m/>
    <x v="1"/>
    <n v="701.82"/>
    <n v="288"/>
    <n v="1"/>
    <x v="0"/>
    <x v="0"/>
    <x v="1"/>
  </r>
  <r>
    <s v="3444550"/>
    <x v="0"/>
    <s v="&quot;Install 1&quot;&quot; (p) Curb Svc 775"/>
    <s v="10611 SE Evergreen Hwy #CURB"/>
    <s v="Vancouver"/>
    <s v="WA"/>
    <s v="720"/>
    <x v="1"/>
    <x v="1"/>
    <x v="0"/>
    <m/>
    <x v="1"/>
    <n v="2392.25"/>
    <n v="22"/>
    <n v="1"/>
    <x v="0"/>
    <x v="0"/>
    <x v="1"/>
  </r>
  <r>
    <s v="3430119"/>
    <x v="1"/>
    <s v="&quot;Boland, Sarah P(TLB)&quot;"/>
    <s v="1155 Rodeo Dr"/>
    <s v="White Salmon"/>
    <s v="WA"/>
    <s v="720"/>
    <x v="1"/>
    <x v="1"/>
    <x v="3"/>
    <m/>
    <x v="1"/>
    <n v="1410.32"/>
    <n v="87"/>
    <n v="1"/>
    <x v="0"/>
    <x v="0"/>
    <x v="4"/>
  </r>
  <r>
    <s v="3432872"/>
    <x v="1"/>
    <s v="Curtis Homes(TLB)"/>
    <s v="506 Sol Vista Dr"/>
    <s v="White Salmon"/>
    <s v="WA"/>
    <s v="720"/>
    <x v="1"/>
    <x v="1"/>
    <x v="0"/>
    <m/>
    <x v="1"/>
    <n v="1673.59"/>
    <n v="223"/>
    <n v="1"/>
    <x v="0"/>
    <x v="0"/>
    <x v="6"/>
  </r>
  <r>
    <s v="3433103"/>
    <x v="1"/>
    <s v="&quot;&quot;&quot;Pojtinger, Anna M(TLB)&quot;&quot;&quot;"/>
    <s v="655 Sundown Ln"/>
    <s v="White Salmon"/>
    <s v="WA"/>
    <s v="720"/>
    <x v="1"/>
    <x v="1"/>
    <x v="0"/>
    <m/>
    <x v="1"/>
    <n v="1815.85"/>
    <n v="145"/>
    <n v="1"/>
    <x v="0"/>
    <x v="0"/>
    <x v="4"/>
  </r>
  <r>
    <s v="3440759"/>
    <x v="1"/>
    <s v="Integrity Building Const LLC(L"/>
    <s v="515 Shambo Dr"/>
    <s v="White Salmon"/>
    <s v="WA"/>
    <s v="720"/>
    <x v="1"/>
    <x v="1"/>
    <x v="3"/>
    <m/>
    <x v="1"/>
    <n v="1092.81"/>
    <n v="102"/>
    <n v="1"/>
    <x v="0"/>
    <x v="0"/>
    <x v="4"/>
  </r>
  <r>
    <s v="3444699"/>
    <x v="1"/>
    <s v="&quot;McKee, James F(TLB)&quot;"/>
    <s v="1021 Panorama Point Rd"/>
    <s v="White Salmon"/>
    <s v="WA"/>
    <s v="720"/>
    <x v="1"/>
    <x v="1"/>
    <x v="0"/>
    <m/>
    <x v="1"/>
    <n v="894.36"/>
    <n v="100"/>
    <n v="1"/>
    <x v="0"/>
    <x v="0"/>
    <x v="4"/>
  </r>
  <r>
    <s v="3445470"/>
    <x v="1"/>
    <s v="&quot;Mclean, Cathy L(TLB)&quot;"/>
    <s v="550 Kiowa Ln"/>
    <s v="White Salmon"/>
    <s v="WA"/>
    <s v="720"/>
    <x v="1"/>
    <x v="1"/>
    <x v="3"/>
    <m/>
    <x v="1"/>
    <n v="1077.98"/>
    <n v="40"/>
    <n v="1"/>
    <x v="0"/>
    <x v="0"/>
    <x v="4"/>
  </r>
  <r>
    <s v="3448382"/>
    <x v="1"/>
    <s v="Andrew Harmon Construction(TLB"/>
    <s v="538 Cochran Lane"/>
    <s v="White Salmon"/>
    <s v="WA"/>
    <s v="720"/>
    <x v="1"/>
    <x v="1"/>
    <x v="3"/>
    <m/>
    <x v="1"/>
    <n v="1447.46"/>
    <n v="122"/>
    <n v="1"/>
    <x v="0"/>
    <x v="0"/>
    <x v="6"/>
  </r>
  <r>
    <s v="3451927"/>
    <x v="1"/>
    <s v="Curtis Homes(TLB)"/>
    <s v="650 Sundown Ln"/>
    <s v="White Salmon"/>
    <s v="WA"/>
    <s v="720"/>
    <x v="1"/>
    <x v="1"/>
    <x v="3"/>
    <m/>
    <x v="1"/>
    <n v="853.16"/>
    <n v="74"/>
    <n v="1"/>
    <x v="0"/>
    <x v="0"/>
    <x v="6"/>
  </r>
  <r>
    <s v="3452792"/>
    <x v="1"/>
    <s v="Integrity Building Const LLC(L"/>
    <s v="519 Shambo Dr"/>
    <s v="White Salmon"/>
    <s v="WA"/>
    <s v="720"/>
    <x v="1"/>
    <x v="1"/>
    <x v="3"/>
    <m/>
    <x v="1"/>
    <n v="1106.3800000000001"/>
    <n v="33"/>
    <n v="1"/>
    <x v="0"/>
    <x v="0"/>
    <x v="6"/>
  </r>
  <r>
    <s v="3452926"/>
    <x v="1"/>
    <s v="&quot;Suarez, Rafael E(TLB)&quot;"/>
    <s v="1455 Catalina Ln"/>
    <s v="White Salmon"/>
    <s v="WA"/>
    <s v="720"/>
    <x v="1"/>
    <x v="1"/>
    <x v="0"/>
    <m/>
    <x v="1"/>
    <n v="1084.57"/>
    <n v="157"/>
    <n v="1"/>
    <x v="0"/>
    <x v="0"/>
    <x v="4"/>
  </r>
  <r>
    <s v="3457682"/>
    <x v="1"/>
    <s v="&quot;Daley, Christine M(TLB)&quot;"/>
    <s v="235 SW Martin Rd"/>
    <s v="White Salmon"/>
    <s v="WA"/>
    <s v="720"/>
    <x v="1"/>
    <x v="1"/>
    <x v="0"/>
    <m/>
    <x v="1"/>
    <n v="1509.56"/>
    <n v="143"/>
    <n v="1"/>
    <x v="0"/>
    <x v="0"/>
    <x v="4"/>
  </r>
  <r>
    <s v="3450365"/>
    <x v="1"/>
    <s v="Creekwood LLC(LRR)"/>
    <s v="1324 NE 83rd Dr"/>
    <s v="Vancouver"/>
    <s v="WA"/>
    <s v="720"/>
    <x v="2"/>
    <x v="1"/>
    <x v="3"/>
    <m/>
    <x v="1"/>
    <n v="636.11"/>
    <n v="32"/>
    <n v="1"/>
    <x v="0"/>
    <x v="0"/>
    <x v="6"/>
  </r>
  <r>
    <s v="3450369"/>
    <x v="1"/>
    <s v="Creekwood LLC(LRR)"/>
    <s v="1328 NE 83rd Dr"/>
    <s v="Vancouver"/>
    <s v="WA"/>
    <s v="720"/>
    <x v="2"/>
    <x v="1"/>
    <x v="0"/>
    <m/>
    <x v="1"/>
    <n v="613.86"/>
    <n v="44"/>
    <n v="1"/>
    <x v="0"/>
    <x v="0"/>
    <x v="6"/>
  </r>
  <r>
    <s v="3450373"/>
    <x v="1"/>
    <s v="Creekwood LLC(LRR)"/>
    <s v="1422 NE 83rd Dr"/>
    <s v="Vancouver"/>
    <s v="WA"/>
    <s v="720"/>
    <x v="2"/>
    <x v="1"/>
    <x v="0"/>
    <m/>
    <x v="1"/>
    <n v="610.82000000000005"/>
    <n v="32"/>
    <n v="1"/>
    <x v="0"/>
    <x v="0"/>
    <x v="6"/>
  </r>
  <r>
    <s v="3450374"/>
    <x v="1"/>
    <s v="Creekwood LLC(LRR)"/>
    <s v="1428 NE 83rd Dr"/>
    <s v="Vancouver"/>
    <s v="WA"/>
    <s v="720"/>
    <x v="2"/>
    <x v="1"/>
    <x v="0"/>
    <m/>
    <x v="1"/>
    <n v="610.55999999999995"/>
    <n v="31"/>
    <n v="1"/>
    <x v="0"/>
    <x v="0"/>
    <x v="6"/>
  </r>
  <r>
    <s v="3450447"/>
    <x v="1"/>
    <s v="AAA Properties Inc(VJS)"/>
    <s v="3812 Nicholson Rd"/>
    <s v="Vancouver"/>
    <s v="WA"/>
    <s v="720"/>
    <x v="2"/>
    <x v="1"/>
    <x v="3"/>
    <m/>
    <x v="1"/>
    <n v="595.99"/>
    <n v="23"/>
    <n v="1"/>
    <x v="0"/>
    <x v="0"/>
    <x v="6"/>
  </r>
  <r>
    <s v="3450448"/>
    <x v="1"/>
    <s v="AAA Properties Inc(VJS)"/>
    <s v="3816 Nicholson Rd"/>
    <s v="Vancouver"/>
    <s v="WA"/>
    <s v="720"/>
    <x v="2"/>
    <x v="1"/>
    <x v="3"/>
    <m/>
    <x v="1"/>
    <n v="595.87"/>
    <n v="22"/>
    <n v="1"/>
    <x v="0"/>
    <x v="0"/>
    <x v="6"/>
  </r>
  <r>
    <s v="3451409"/>
    <x v="1"/>
    <s v="Creekwood LLC(VJS)"/>
    <s v="1306 NE 83rd Dr"/>
    <s v="Vancouver"/>
    <s v="WA"/>
    <s v="720"/>
    <x v="2"/>
    <x v="1"/>
    <x v="0"/>
    <m/>
    <x v="1"/>
    <n v="731.97"/>
    <n v="120"/>
    <n v="1"/>
    <x v="0"/>
    <x v="0"/>
    <x v="6"/>
  </r>
  <r>
    <s v="3451411"/>
    <x v="1"/>
    <s v="Creekwood LLC(VJS)"/>
    <s v="1310 NE 83rd Dr"/>
    <s v="Vancouver"/>
    <s v="WA"/>
    <s v="720"/>
    <x v="2"/>
    <x v="1"/>
    <x v="3"/>
    <m/>
    <x v="1"/>
    <n v="605.66999999999996"/>
    <n v="23"/>
    <n v="1"/>
    <x v="0"/>
    <x v="0"/>
    <x v="6"/>
  </r>
  <r>
    <s v="3451416"/>
    <x v="1"/>
    <s v="Creekwood LLC(VJS)"/>
    <s v="1312 NE 83rd Dr"/>
    <s v="Vancouver"/>
    <s v="WA"/>
    <s v="720"/>
    <x v="2"/>
    <x v="1"/>
    <x v="0"/>
    <m/>
    <x v="1"/>
    <n v="617.41999999999996"/>
    <n v="58"/>
    <n v="1"/>
    <x v="0"/>
    <x v="0"/>
    <x v="6"/>
  </r>
  <r>
    <s v="3451419"/>
    <x v="1"/>
    <s v="Creekwood LLC(VJS)"/>
    <s v="1318 NE 83rd Dr"/>
    <s v="Vancouver"/>
    <s v="WA"/>
    <s v="720"/>
    <x v="2"/>
    <x v="1"/>
    <x v="0"/>
    <m/>
    <x v="1"/>
    <n v="617.66999999999996"/>
    <n v="59"/>
    <n v="1"/>
    <x v="0"/>
    <x v="0"/>
    <x v="6"/>
  </r>
  <r>
    <s v="3451425"/>
    <x v="1"/>
    <s v="Creekwood LLC(VJS)"/>
    <s v="1311 NE 83rd Dr"/>
    <s v="Vancouver"/>
    <s v="WA"/>
    <s v="720"/>
    <x v="2"/>
    <x v="1"/>
    <x v="0"/>
    <m/>
    <x v="1"/>
    <n v="616.91"/>
    <n v="56"/>
    <n v="1"/>
    <x v="0"/>
    <x v="0"/>
    <x v="6"/>
  </r>
  <r>
    <s v="3451426"/>
    <x v="1"/>
    <s v="Creekwood LLC(VJS)"/>
    <s v="1317 NE 83rd Dr"/>
    <s v="Vancouver"/>
    <s v="WA"/>
    <s v="720"/>
    <x v="2"/>
    <x v="1"/>
    <x v="0"/>
    <m/>
    <x v="1"/>
    <n v="617.41999999999996"/>
    <n v="58"/>
    <n v="1"/>
    <x v="0"/>
    <x v="0"/>
    <x v="6"/>
  </r>
  <r>
    <s v="3451428"/>
    <x v="1"/>
    <s v="Creekwood LLC(VJS)"/>
    <s v="1323 NE 83rd Dr"/>
    <s v="Vancouver"/>
    <s v="WA"/>
    <s v="720"/>
    <x v="2"/>
    <x v="1"/>
    <x v="3"/>
    <m/>
    <x v="1"/>
    <n v="605.41999999999996"/>
    <n v="21"/>
    <n v="1"/>
    <x v="0"/>
    <x v="0"/>
    <x v="6"/>
  </r>
  <r>
    <s v="3451429"/>
    <x v="1"/>
    <s v="Creekwood LLC(VJS)"/>
    <s v="1321 NE 83rd Dr"/>
    <s v="Vancouver"/>
    <s v="WA"/>
    <s v="720"/>
    <x v="2"/>
    <x v="1"/>
    <x v="0"/>
    <m/>
    <x v="1"/>
    <n v="617.92999999999995"/>
    <n v="60"/>
    <n v="1"/>
    <x v="0"/>
    <x v="0"/>
    <x v="6"/>
  </r>
  <r>
    <s v="3453053"/>
    <x v="1"/>
    <s v="&quot;Hiller, Terry A(VJS)&quot;"/>
    <s v="2300 NE 130th Ct"/>
    <s v="Vancouver"/>
    <s v="WA"/>
    <s v="720"/>
    <x v="2"/>
    <x v="1"/>
    <x v="3"/>
    <m/>
    <x v="1"/>
    <n v="637.41"/>
    <n v="42"/>
    <n v="1"/>
    <x v="0"/>
    <x v="0"/>
    <x v="6"/>
  </r>
  <r>
    <s v="3453054"/>
    <x v="1"/>
    <s v="&quot;Hiller, Terry A(VJS)&quot;"/>
    <s v="2302 NE 130th Ave"/>
    <s v="Vancouver"/>
    <s v="WA"/>
    <s v="720"/>
    <x v="2"/>
    <x v="1"/>
    <x v="3"/>
    <m/>
    <x v="1"/>
    <n v="635.85"/>
    <n v="30"/>
    <n v="1"/>
    <x v="0"/>
    <x v="0"/>
    <x v="6"/>
  </r>
  <r>
    <s v="3453055"/>
    <x v="1"/>
    <s v="&quot;Hiller, Terry A(VJS)&quot;"/>
    <s v="2304 NE 130th Ave"/>
    <s v="Vancouver"/>
    <s v="WA"/>
    <s v="720"/>
    <x v="2"/>
    <x v="1"/>
    <x v="3"/>
    <m/>
    <x v="1"/>
    <n v="635.98"/>
    <n v="31"/>
    <n v="1"/>
    <x v="0"/>
    <x v="0"/>
    <x v="6"/>
  </r>
  <r>
    <s v="3453056"/>
    <x v="1"/>
    <s v="&quot;Hiller, Terry A(VJS)&quot;"/>
    <s v="2306 NE 130th Ave"/>
    <s v="Vancouver"/>
    <s v="WA"/>
    <s v="720"/>
    <x v="2"/>
    <x v="1"/>
    <x v="3"/>
    <m/>
    <x v="1"/>
    <n v="635.20000000000005"/>
    <n v="25"/>
    <n v="1"/>
    <x v="0"/>
    <x v="0"/>
    <x v="6"/>
  </r>
  <r>
    <s v="3453720"/>
    <x v="1"/>
    <s v="Manor Homes Washington Inc(LRR"/>
    <s v="704 NW 7th Ave"/>
    <s v="Camas"/>
    <s v="WA"/>
    <s v="720"/>
    <x v="2"/>
    <x v="1"/>
    <x v="3"/>
    <m/>
    <x v="1"/>
    <n v="634.54999999999995"/>
    <n v="20"/>
    <n v="1"/>
    <x v="0"/>
    <x v="0"/>
    <x v="6"/>
  </r>
  <r>
    <s v="3453721"/>
    <x v="1"/>
    <s v="Manor Homes Washington Inc(LRR"/>
    <s v="706 NW 7th Ave"/>
    <s v="Camas"/>
    <s v="WA"/>
    <s v="720"/>
    <x v="2"/>
    <x v="1"/>
    <x v="3"/>
    <m/>
    <x v="1"/>
    <n v="634.69000000000005"/>
    <n v="21"/>
    <n v="1"/>
    <x v="0"/>
    <x v="0"/>
    <x v="6"/>
  </r>
  <r>
    <s v="3453722"/>
    <x v="1"/>
    <s v="Manor Homes Washington Inc(LRR"/>
    <s v="708 NW 7th Ave"/>
    <s v="Camas"/>
    <s v="WA"/>
    <s v="720"/>
    <x v="2"/>
    <x v="1"/>
    <x v="3"/>
    <m/>
    <x v="1"/>
    <n v="634.69000000000005"/>
    <n v="21"/>
    <n v="1"/>
    <x v="0"/>
    <x v="0"/>
    <x v="6"/>
  </r>
  <r>
    <s v="3453723"/>
    <x v="1"/>
    <s v="Manor Homes Washington Inc(LRR"/>
    <s v="710 NW 7th Ave"/>
    <s v="Camas"/>
    <s v="WA"/>
    <s v="720"/>
    <x v="2"/>
    <x v="1"/>
    <x v="3"/>
    <m/>
    <x v="1"/>
    <n v="634.54999999999995"/>
    <n v="20"/>
    <n v="1"/>
    <x v="0"/>
    <x v="0"/>
    <x v="6"/>
  </r>
  <r>
    <s v="3450368"/>
    <x v="1"/>
    <s v="Creekwood LLC(LRR)"/>
    <s v="1326 NE 83rd Dr"/>
    <s v="Vancouver"/>
    <s v="WA"/>
    <s v="720"/>
    <x v="2"/>
    <x v="1"/>
    <x v="3"/>
    <m/>
    <x v="1"/>
    <n v="0"/>
    <m/>
    <n v="1"/>
    <x v="1"/>
    <x v="1"/>
    <x v="1"/>
  </r>
  <r>
    <s v="3450370"/>
    <x v="1"/>
    <s v="Creekwood LLC(LRR)"/>
    <s v="1426 NE 83rd Dr"/>
    <s v="Vancouver"/>
    <s v="WA"/>
    <s v="720"/>
    <x v="2"/>
    <x v="1"/>
    <x v="3"/>
    <m/>
    <x v="1"/>
    <n v="0"/>
    <m/>
    <n v="1"/>
    <x v="1"/>
    <x v="1"/>
    <x v="1"/>
  </r>
  <r>
    <s v="3450372"/>
    <x v="1"/>
    <s v="Creekwood LLC(LRR)"/>
    <s v="1424 NE 83rd Dr"/>
    <s v="Vancouver"/>
    <s v="WA"/>
    <s v="720"/>
    <x v="2"/>
    <x v="1"/>
    <x v="3"/>
    <m/>
    <x v="1"/>
    <n v="0"/>
    <m/>
    <n v="1"/>
    <x v="1"/>
    <x v="1"/>
    <x v="1"/>
  </r>
  <r>
    <s v="3402136"/>
    <x v="1"/>
    <s v="Boyer Custom Homes(KMM)"/>
    <s v="4008 NE 130th Way"/>
    <s v="Vancouver"/>
    <s v="WA"/>
    <s v="720"/>
    <x v="1"/>
    <x v="1"/>
    <x v="3"/>
    <m/>
    <x v="1"/>
    <n v="570.79"/>
    <n v="54"/>
    <n v="1"/>
    <x v="0"/>
    <x v="0"/>
    <x v="6"/>
  </r>
  <r>
    <s v="3426745"/>
    <x v="1"/>
    <s v="AAA Properties Inc(LRR)"/>
    <s v="3800 Nicholson Rd"/>
    <s v="Vancouver"/>
    <s v="WA"/>
    <s v="720"/>
    <x v="1"/>
    <x v="1"/>
    <x v="3"/>
    <m/>
    <x v="1"/>
    <n v="599.78"/>
    <n v="28"/>
    <n v="1"/>
    <x v="0"/>
    <x v="0"/>
    <x v="6"/>
  </r>
  <r>
    <s v="3426746"/>
    <x v="1"/>
    <s v="AAA Properties Inc(LRR)"/>
    <s v="3804 Nicholson Rd"/>
    <s v="Vancouver"/>
    <s v="WA"/>
    <s v="720"/>
    <x v="1"/>
    <x v="1"/>
    <x v="3"/>
    <m/>
    <x v="1"/>
    <n v="599.52"/>
    <n v="26"/>
    <n v="1"/>
    <x v="0"/>
    <x v="0"/>
    <x v="6"/>
  </r>
  <r>
    <s v="3427134"/>
    <x v="1"/>
    <s v="Lennar Northwest Inc(LRR)"/>
    <s v="5415 NW 15th Cir"/>
    <s v="Camas"/>
    <s v="WA"/>
    <s v="720"/>
    <x v="1"/>
    <x v="1"/>
    <x v="0"/>
    <m/>
    <x v="1"/>
    <n v="969.94"/>
    <n v="145"/>
    <n v="1"/>
    <x v="0"/>
    <x v="0"/>
    <x v="6"/>
  </r>
  <r>
    <s v="3427135"/>
    <x v="1"/>
    <s v="Lennar Northwest Inc(LRR)"/>
    <s v="5411 NW 15th Cir"/>
    <s v="Camas"/>
    <s v="WA"/>
    <s v="720"/>
    <x v="1"/>
    <x v="1"/>
    <x v="3"/>
    <m/>
    <x v="1"/>
    <n v="880.97"/>
    <n v="114"/>
    <n v="1"/>
    <x v="0"/>
    <x v="0"/>
    <x v="6"/>
  </r>
  <r>
    <s v="3428423"/>
    <x v="1"/>
    <s v="Waverly Homes Inc(MRE)"/>
    <s v="3006 NE 75th St"/>
    <s v="Vancouver"/>
    <s v="WA"/>
    <s v="720"/>
    <x v="1"/>
    <x v="1"/>
    <x v="3"/>
    <m/>
    <x v="1"/>
    <n v="571.79"/>
    <n v="21"/>
    <n v="1"/>
    <x v="0"/>
    <x v="0"/>
    <x v="6"/>
  </r>
  <r>
    <s v="3428424"/>
    <x v="1"/>
    <s v="Waverly Homes Inc(MRE)"/>
    <s v="3007 NE 75th St"/>
    <s v="Vancouver"/>
    <s v="WA"/>
    <s v="720"/>
    <x v="1"/>
    <x v="1"/>
    <x v="3"/>
    <m/>
    <x v="1"/>
    <n v="571.65"/>
    <n v="20"/>
    <n v="1"/>
    <x v="0"/>
    <x v="0"/>
    <x v="6"/>
  </r>
  <r>
    <s v="3428439"/>
    <x v="1"/>
    <s v="Aho Construction(KMM)"/>
    <s v="12709 NE 54th Way"/>
    <s v="Vancouver"/>
    <s v="WA"/>
    <s v="720"/>
    <x v="1"/>
    <x v="1"/>
    <x v="3"/>
    <m/>
    <x v="1"/>
    <n v="572.04"/>
    <n v="23"/>
    <n v="1"/>
    <x v="0"/>
    <x v="0"/>
    <x v="6"/>
  </r>
  <r>
    <s v="3428459"/>
    <x v="1"/>
    <s v="M H Zoller LLC(MRE)"/>
    <s v="1927 SE 113th Ct"/>
    <s v="Vancouver"/>
    <s v="WA"/>
    <s v="720"/>
    <x v="1"/>
    <x v="1"/>
    <x v="3"/>
    <m/>
    <x v="1"/>
    <n v="572.41999999999996"/>
    <n v="26"/>
    <n v="1"/>
    <x v="0"/>
    <x v="0"/>
    <x v="6"/>
  </r>
  <r>
    <s v="3428494"/>
    <x v="1"/>
    <s v="&quot;Lewis, Michael H(MRE)&quot;"/>
    <s v="1832 N 8th St"/>
    <s v="Washougal"/>
    <s v="WA"/>
    <s v="720"/>
    <x v="1"/>
    <x v="1"/>
    <x v="3"/>
    <m/>
    <x v="1"/>
    <n v="572.04"/>
    <n v="23"/>
    <n v="1"/>
    <x v="0"/>
    <x v="0"/>
    <x v="6"/>
  </r>
  <r>
    <s v="3428502"/>
    <x v="1"/>
    <s v="Hartwood Homes Inc(KMM)"/>
    <s v="3594 P Loop"/>
    <s v="Washougal"/>
    <s v="WA"/>
    <s v="720"/>
    <x v="1"/>
    <x v="1"/>
    <x v="3"/>
    <m/>
    <x v="1"/>
    <n v="572.67999999999995"/>
    <n v="28"/>
    <n v="1"/>
    <x v="0"/>
    <x v="0"/>
    <x v="6"/>
  </r>
  <r>
    <s v="3428528"/>
    <x v="1"/>
    <s v="Stone Bridge Homes NW LLC(MRE)"/>
    <s v="3204 NE 174th St"/>
    <s v="Ridgefield"/>
    <s v="WA"/>
    <s v="720"/>
    <x v="1"/>
    <x v="1"/>
    <x v="3"/>
    <m/>
    <x v="1"/>
    <n v="572.84"/>
    <n v="28"/>
    <n v="1"/>
    <x v="0"/>
    <x v="0"/>
    <x v="6"/>
  </r>
  <r>
    <s v="3428578"/>
    <x v="1"/>
    <s v="Cascade West Development(KMM)"/>
    <s v="2512 NE 176th St"/>
    <s v="Ridgefield"/>
    <s v="WA"/>
    <s v="720"/>
    <x v="1"/>
    <x v="1"/>
    <x v="3"/>
    <m/>
    <x v="1"/>
    <n v="573.95000000000005"/>
    <n v="38"/>
    <n v="1"/>
    <x v="0"/>
    <x v="0"/>
    <x v="6"/>
  </r>
  <r>
    <s v="3428579"/>
    <x v="1"/>
    <s v="Canyon Crest Homes LLC(KMM)"/>
    <s v="17510 NE 25th Ave"/>
    <s v="Ridgefield"/>
    <s v="WA"/>
    <s v="720"/>
    <x v="1"/>
    <x v="1"/>
    <x v="3"/>
    <m/>
    <x v="1"/>
    <n v="572.92999999999995"/>
    <n v="30"/>
    <n v="1"/>
    <x v="0"/>
    <x v="0"/>
    <x v="6"/>
  </r>
  <r>
    <s v="3428638"/>
    <x v="1"/>
    <s v="Krippner Homes LLC(MRE)"/>
    <s v="7408 NW 1st Pl"/>
    <s v="Vancouver"/>
    <s v="WA"/>
    <s v="720"/>
    <x v="1"/>
    <x v="1"/>
    <x v="3"/>
    <m/>
    <x v="1"/>
    <n v="572.45000000000005"/>
    <n v="25"/>
    <n v="1"/>
    <x v="0"/>
    <x v="0"/>
    <x v="6"/>
  </r>
  <r>
    <s v="3428639"/>
    <x v="1"/>
    <s v="Krippner Homes LLC(MRE)"/>
    <s v="7410 NW 1st Pl"/>
    <s v="Vancouver"/>
    <s v="WA"/>
    <s v="720"/>
    <x v="1"/>
    <x v="1"/>
    <x v="3"/>
    <m/>
    <x v="1"/>
    <n v="572.71"/>
    <n v="27"/>
    <n v="1"/>
    <x v="0"/>
    <x v="0"/>
    <x v="6"/>
  </r>
  <r>
    <s v="3428747"/>
    <x v="1"/>
    <s v="&quot;Karsakov, Sergey(MRE)&quot;"/>
    <s v="4309 NW 140th Way"/>
    <s v="Vancouver"/>
    <s v="WA"/>
    <s v="720"/>
    <x v="1"/>
    <x v="1"/>
    <x v="3"/>
    <m/>
    <x v="1"/>
    <n v="572.16999999999996"/>
    <n v="24"/>
    <n v="1"/>
    <x v="0"/>
    <x v="0"/>
    <x v="4"/>
  </r>
  <r>
    <s v="3428763"/>
    <x v="1"/>
    <s v="Helmes Inc(MRE)"/>
    <s v="15301 NE 104th St"/>
    <s v="Vancouver"/>
    <s v="WA"/>
    <s v="720"/>
    <x v="1"/>
    <x v="1"/>
    <x v="3"/>
    <m/>
    <x v="1"/>
    <n v="666.17"/>
    <n v="115"/>
    <n v="1"/>
    <x v="0"/>
    <x v="0"/>
    <x v="6"/>
  </r>
  <r>
    <s v="3428768"/>
    <x v="1"/>
    <s v="Aho Construction(KMM)"/>
    <s v="12701 NE 53rd St"/>
    <s v="Vancouver"/>
    <s v="WA"/>
    <s v="720"/>
    <x v="1"/>
    <x v="1"/>
    <x v="3"/>
    <m/>
    <x v="1"/>
    <n v="572.67999999999995"/>
    <n v="28"/>
    <n v="1"/>
    <x v="0"/>
    <x v="0"/>
    <x v="6"/>
  </r>
  <r>
    <s v="3428773"/>
    <x v="1"/>
    <s v="Lennar Northwest Inc(KMM)"/>
    <s v="12801 NE 102nd St"/>
    <s v="Vancouver"/>
    <s v="WA"/>
    <s v="720"/>
    <x v="1"/>
    <x v="1"/>
    <x v="3"/>
    <m/>
    <x v="1"/>
    <n v="600.19000000000005"/>
    <n v="30"/>
    <n v="1"/>
    <x v="0"/>
    <x v="0"/>
    <x v="6"/>
  </r>
  <r>
    <s v="3428783"/>
    <x v="1"/>
    <s v="AAA Properties Inc(MRE)"/>
    <s v="3716 Nicholson Rd"/>
    <s v="Vancouver"/>
    <s v="WA"/>
    <s v="720"/>
    <x v="1"/>
    <x v="1"/>
    <x v="3"/>
    <m/>
    <x v="1"/>
    <n v="571.79"/>
    <n v="21"/>
    <n v="1"/>
    <x v="0"/>
    <x v="0"/>
    <x v="6"/>
  </r>
  <r>
    <s v="3428787"/>
    <x v="1"/>
    <s v="AAA Properties Inc(KMM)"/>
    <s v="3708 Nicholson Rd"/>
    <s v="Vancouver"/>
    <s v="WA"/>
    <s v="720"/>
    <x v="1"/>
    <x v="1"/>
    <x v="3"/>
    <m/>
    <x v="1"/>
    <n v="572.45000000000005"/>
    <n v="25"/>
    <n v="1"/>
    <x v="0"/>
    <x v="0"/>
    <x v="6"/>
  </r>
  <r>
    <s v="3428788"/>
    <x v="1"/>
    <s v="AAA Properties Inc(KMM)"/>
    <s v="3712 Nicholson Rd"/>
    <s v="Vancouver"/>
    <s v="WA"/>
    <s v="720"/>
    <x v="1"/>
    <x v="1"/>
    <x v="3"/>
    <m/>
    <x v="1"/>
    <n v="572.97"/>
    <n v="29"/>
    <n v="1"/>
    <x v="0"/>
    <x v="0"/>
    <x v="6"/>
  </r>
  <r>
    <s v="3428816"/>
    <x v="1"/>
    <s v="Stone Bridge Homes NW LLC(KMM)"/>
    <s v="17208 NE 33rd Ct"/>
    <s v="Ridgefield"/>
    <s v="WA"/>
    <s v="720"/>
    <x v="1"/>
    <x v="1"/>
    <x v="3"/>
    <m/>
    <x v="1"/>
    <n v="573.61"/>
    <n v="34"/>
    <n v="1"/>
    <x v="0"/>
    <x v="0"/>
    <x v="6"/>
  </r>
  <r>
    <s v="3428819"/>
    <x v="1"/>
    <s v="Five Star Construction(KMM)"/>
    <s v="15306 NE 105th St"/>
    <s v="Vancouver"/>
    <s v="WA"/>
    <s v="720"/>
    <x v="1"/>
    <x v="1"/>
    <x v="3"/>
    <m/>
    <x v="1"/>
    <n v="572.20000000000005"/>
    <n v="23"/>
    <n v="1"/>
    <x v="0"/>
    <x v="0"/>
    <x v="6"/>
  </r>
  <r>
    <s v="3428829"/>
    <x v="1"/>
    <s v="Aho Construction(MRE)"/>
    <s v="6624 NE 52nd avenue Ave"/>
    <s v="Vancouver"/>
    <s v="WA"/>
    <s v="720"/>
    <x v="1"/>
    <x v="1"/>
    <x v="3"/>
    <m/>
    <x v="1"/>
    <n v="572.45000000000005"/>
    <n v="25"/>
    <n v="1"/>
    <x v="0"/>
    <x v="0"/>
    <x v="6"/>
  </r>
  <r>
    <s v="3428899"/>
    <x v="1"/>
    <s v="Tuscany Homes LLC(KMM)"/>
    <s v="9316 NE 47th Cir"/>
    <s v="Vancouver"/>
    <s v="WA"/>
    <s v="720"/>
    <x v="1"/>
    <x v="1"/>
    <x v="3"/>
    <m/>
    <x v="1"/>
    <n v="571.95000000000005"/>
    <n v="21"/>
    <n v="1"/>
    <x v="0"/>
    <x v="0"/>
    <x v="6"/>
  </r>
  <r>
    <s v="3428915"/>
    <x v="1"/>
    <s v="K H R Homes(MRE)"/>
    <s v="17513 NE 25th St"/>
    <s v="Vancouver"/>
    <s v="WA"/>
    <s v="720"/>
    <x v="1"/>
    <x v="1"/>
    <x v="0"/>
    <m/>
    <x v="1"/>
    <n v="840.16"/>
    <n v="181"/>
    <n v="1"/>
    <x v="0"/>
    <x v="0"/>
    <x v="6"/>
  </r>
  <r>
    <s v="3428925"/>
    <x v="1"/>
    <s v="Superior Construction &amp; Design"/>
    <s v="614 NW 20th Ave"/>
    <s v="Battle Ground"/>
    <s v="WA"/>
    <s v="720"/>
    <x v="1"/>
    <x v="1"/>
    <x v="3"/>
    <m/>
    <x v="1"/>
    <n v="578.85"/>
    <n v="75"/>
    <n v="1"/>
    <x v="0"/>
    <x v="0"/>
    <x v="6"/>
  </r>
  <r>
    <s v="3429009"/>
    <x v="1"/>
    <s v="Pacific Lifestyle Homes(MRE)"/>
    <s v="14109 NW 53rd Ct"/>
    <s v="Vancouver"/>
    <s v="WA"/>
    <s v="720"/>
    <x v="1"/>
    <x v="1"/>
    <x v="3"/>
    <m/>
    <x v="1"/>
    <n v="573.23"/>
    <n v="31"/>
    <n v="1"/>
    <x v="0"/>
    <x v="0"/>
    <x v="6"/>
  </r>
  <r>
    <s v="3429014"/>
    <x v="1"/>
    <s v="Pacific Lifestyle Homes(MRE)"/>
    <s v="5606 NW 147th Way"/>
    <s v="Vancouver"/>
    <s v="WA"/>
    <s v="720"/>
    <x v="1"/>
    <x v="1"/>
    <x v="3"/>
    <m/>
    <x v="1"/>
    <n v="572.85"/>
    <n v="28"/>
    <n v="1"/>
    <x v="0"/>
    <x v="0"/>
    <x v="6"/>
  </r>
  <r>
    <s v="3429127"/>
    <x v="1"/>
    <s v="Hartwood Homes Inc(KMM)"/>
    <s v="3774 P Loop"/>
    <s v="Washougal"/>
    <s v="WA"/>
    <s v="720"/>
    <x v="1"/>
    <x v="1"/>
    <x v="3"/>
    <m/>
    <x v="1"/>
    <n v="657.21"/>
    <n v="111"/>
    <n v="1"/>
    <x v="0"/>
    <x v="0"/>
    <x v="6"/>
  </r>
  <r>
    <s v="3429165"/>
    <x v="1"/>
    <s v="Helmes Inc(KMM)"/>
    <s v="16310 NE 95th St"/>
    <s v="Vancouver"/>
    <s v="WA"/>
    <s v="720"/>
    <x v="1"/>
    <x v="1"/>
    <x v="3"/>
    <m/>
    <x v="1"/>
    <n v="572.71"/>
    <n v="27"/>
    <n v="1"/>
    <x v="0"/>
    <x v="0"/>
    <x v="6"/>
  </r>
  <r>
    <s v="3429182"/>
    <x v="1"/>
    <s v="GR Investment Properties LLC(K"/>
    <s v="1104 NE 145th Ave"/>
    <s v="Vancouver"/>
    <s v="WA"/>
    <s v="720"/>
    <x v="1"/>
    <x v="1"/>
    <x v="3"/>
    <m/>
    <x v="1"/>
    <n v="572.71"/>
    <n v="27"/>
    <n v="1"/>
    <x v="0"/>
    <x v="0"/>
    <x v="6"/>
  </r>
  <r>
    <s v="3429187"/>
    <x v="1"/>
    <s v="Manor Homes Washington Inc(KMM"/>
    <s v="12308 NE 102nd St"/>
    <s v="Vancouver"/>
    <s v="WA"/>
    <s v="720"/>
    <x v="1"/>
    <x v="1"/>
    <x v="3"/>
    <m/>
    <x v="1"/>
    <n v="572.71"/>
    <n v="27"/>
    <n v="1"/>
    <x v="0"/>
    <x v="0"/>
    <x v="6"/>
  </r>
  <r>
    <s v="3429190"/>
    <x v="1"/>
    <s v="Manor Homes Washington Inc(KMM"/>
    <s v="12317 NE 102nd St"/>
    <s v="Vancouver"/>
    <s v="WA"/>
    <s v="720"/>
    <x v="1"/>
    <x v="1"/>
    <x v="3"/>
    <m/>
    <x v="1"/>
    <n v="572.21"/>
    <n v="23"/>
    <n v="1"/>
    <x v="0"/>
    <x v="0"/>
    <x v="6"/>
  </r>
  <r>
    <s v="3429191"/>
    <x v="1"/>
    <s v="Manor Homes Washington Inc(KMM"/>
    <s v="10112 NE 102nd St"/>
    <s v="Vancouver"/>
    <s v="WA"/>
    <s v="720"/>
    <x v="1"/>
    <x v="1"/>
    <x v="3"/>
    <m/>
    <x v="1"/>
    <n v="572.34"/>
    <n v="24"/>
    <n v="1"/>
    <x v="0"/>
    <x v="0"/>
    <x v="6"/>
  </r>
  <r>
    <s v="3429196"/>
    <x v="1"/>
    <s v="Manor Homes Washington Inc(KMM"/>
    <s v="12305 NE 102nd St"/>
    <s v="Vancouver"/>
    <s v="WA"/>
    <s v="720"/>
    <x v="1"/>
    <x v="1"/>
    <x v="3"/>
    <m/>
    <x v="1"/>
    <n v="572.21"/>
    <n v="23"/>
    <n v="1"/>
    <x v="0"/>
    <x v="0"/>
    <x v="6"/>
  </r>
  <r>
    <s v="3429238"/>
    <x v="1"/>
    <s v="Pahlisch Homes Inc(LRR)"/>
    <s v="4613 NE 118th St"/>
    <s v="Vancouver"/>
    <s v="WA"/>
    <s v="720"/>
    <x v="1"/>
    <x v="1"/>
    <x v="3"/>
    <m/>
    <x v="1"/>
    <n v="573.1"/>
    <n v="30"/>
    <n v="1"/>
    <x v="0"/>
    <x v="0"/>
    <x v="6"/>
  </r>
  <r>
    <s v="3429239"/>
    <x v="1"/>
    <s v="Pahlisch Homes Inc(LRR)"/>
    <s v="4615 NE 118th St"/>
    <s v="Vancouver"/>
    <s v="WA"/>
    <s v="720"/>
    <x v="1"/>
    <x v="1"/>
    <x v="3"/>
    <m/>
    <x v="1"/>
    <n v="572.85"/>
    <n v="28"/>
    <n v="1"/>
    <x v="0"/>
    <x v="0"/>
    <x v="6"/>
  </r>
  <r>
    <s v="3429343"/>
    <x v="1"/>
    <s v="BTS Homes Inc(LRR)"/>
    <s v="10413 NE 153rd Ave"/>
    <s v="Vancouver"/>
    <s v="WA"/>
    <s v="720"/>
    <x v="1"/>
    <x v="1"/>
    <x v="3"/>
    <m/>
    <x v="1"/>
    <n v="571.82000000000005"/>
    <n v="20"/>
    <n v="1"/>
    <x v="0"/>
    <x v="0"/>
    <x v="6"/>
  </r>
  <r>
    <s v="3429388"/>
    <x v="1"/>
    <s v="&quot;Arabadzhi, Oleg N(CAG)&quot;"/>
    <s v="2815 NE 125th Ct"/>
    <s v="Vancouver"/>
    <s v="WA"/>
    <s v="720"/>
    <x v="1"/>
    <x v="1"/>
    <x v="3"/>
    <m/>
    <x v="1"/>
    <n v="572.59"/>
    <n v="26"/>
    <n v="1"/>
    <x v="0"/>
    <x v="0"/>
    <x v="4"/>
  </r>
  <r>
    <s v="3429423"/>
    <x v="1"/>
    <s v="&quot;Panfilov, Dennis V(MRE)&quot;"/>
    <s v="1407 NE 170th Cir"/>
    <s v="Ridgefield"/>
    <s v="WA"/>
    <s v="720"/>
    <x v="1"/>
    <x v="1"/>
    <x v="3"/>
    <m/>
    <x v="1"/>
    <n v="572.07000000000005"/>
    <n v="22"/>
    <n v="1"/>
    <x v="0"/>
    <x v="0"/>
    <x v="4"/>
  </r>
  <r>
    <s v="3429424"/>
    <x v="1"/>
    <s v="&quot;Panfilov, Dennis V(MRE)&quot;"/>
    <s v="1409 NE 170th Cir"/>
    <s v="Ridgefield"/>
    <s v="WA"/>
    <s v="720"/>
    <x v="1"/>
    <x v="1"/>
    <x v="3"/>
    <m/>
    <x v="1"/>
    <n v="572.46"/>
    <n v="25"/>
    <n v="1"/>
    <x v="0"/>
    <x v="0"/>
    <x v="4"/>
  </r>
  <r>
    <s v="3429450"/>
    <x v="1"/>
    <s v="&quot;Jeffries, Bonnie R(LRR)&quot;"/>
    <s v="10501 NW 35th Ct"/>
    <s v="Vancouver"/>
    <s v="WA"/>
    <s v="720"/>
    <x v="1"/>
    <x v="1"/>
    <x v="3"/>
    <m/>
    <x v="1"/>
    <n v="574.01"/>
    <n v="37"/>
    <n v="1"/>
    <x v="0"/>
    <x v="0"/>
    <x v="6"/>
  </r>
  <r>
    <s v="3429451"/>
    <x v="1"/>
    <s v="&quot;Jeffries, Bonnie R(LRR)&quot;"/>
    <s v="10503 NW 33rd Ave"/>
    <s v="Vancouver"/>
    <s v="WA"/>
    <s v="720"/>
    <x v="1"/>
    <x v="1"/>
    <x v="3"/>
    <m/>
    <x v="1"/>
    <n v="572.59"/>
    <n v="26"/>
    <n v="1"/>
    <x v="0"/>
    <x v="0"/>
    <x v="6"/>
  </r>
  <r>
    <s v="3429504"/>
    <x v="1"/>
    <s v="Universal Construction Inc(KMM"/>
    <s v="2604 NW 146th St"/>
    <s v="Vancouver"/>
    <s v="WA"/>
    <s v="720"/>
    <x v="1"/>
    <x v="1"/>
    <x v="3"/>
    <m/>
    <x v="1"/>
    <n v="573.36"/>
    <n v="32"/>
    <n v="1"/>
    <x v="0"/>
    <x v="0"/>
    <x v="6"/>
  </r>
  <r>
    <s v="3429505"/>
    <x v="1"/>
    <s v="Universal Construction Inc(KMM"/>
    <s v="2620 NW 147th Way"/>
    <s v="Vancouver"/>
    <s v="WA"/>
    <s v="720"/>
    <x v="1"/>
    <x v="1"/>
    <x v="3"/>
    <m/>
    <x v="1"/>
    <n v="572.85"/>
    <n v="28"/>
    <n v="1"/>
    <x v="0"/>
    <x v="0"/>
    <x v="6"/>
  </r>
  <r>
    <s v="3429544"/>
    <x v="1"/>
    <s v="Shaffer Inc(KMM)"/>
    <s v="1447 S 8th Way"/>
    <s v="Ridgefield"/>
    <s v="WA"/>
    <s v="720"/>
    <x v="1"/>
    <x v="1"/>
    <x v="3"/>
    <m/>
    <x v="1"/>
    <n v="539.92999999999995"/>
    <n v="25"/>
    <n v="1"/>
    <x v="0"/>
    <x v="0"/>
    <x v="6"/>
  </r>
  <r>
    <s v="3429568"/>
    <x v="1"/>
    <s v="Sun Country Homes(LRR)"/>
    <s v="3886 N 1st Way"/>
    <s v="Ridgefield"/>
    <s v="WA"/>
    <s v="720"/>
    <x v="1"/>
    <x v="1"/>
    <x v="3"/>
    <m/>
    <x v="1"/>
    <n v="572.72"/>
    <n v="27"/>
    <n v="1"/>
    <x v="0"/>
    <x v="0"/>
    <x v="6"/>
  </r>
  <r>
    <s v="3429571"/>
    <x v="1"/>
    <s v="&quot;Jeffries, Bonnie R(KMM)&quot;"/>
    <s v="10219 NE 130th Ave"/>
    <s v="Vancouver"/>
    <s v="WA"/>
    <s v="720"/>
    <x v="1"/>
    <x v="1"/>
    <x v="3"/>
    <m/>
    <x v="1"/>
    <n v="573.49"/>
    <n v="33"/>
    <n v="1"/>
    <x v="0"/>
    <x v="0"/>
    <x v="6"/>
  </r>
  <r>
    <s v="3429575"/>
    <x v="1"/>
    <s v="Lennar Northwest Inc(KMM)"/>
    <s v="10200 NE 128th Ave"/>
    <s v="Vancouver"/>
    <s v="WA"/>
    <s v="720"/>
    <x v="1"/>
    <x v="1"/>
    <x v="3"/>
    <m/>
    <x v="1"/>
    <n v="659.51"/>
    <n v="112"/>
    <n v="1"/>
    <x v="0"/>
    <x v="0"/>
    <x v="6"/>
  </r>
  <r>
    <s v="3429576"/>
    <x v="1"/>
    <s v="Lennar Northwest Inc(KMM)"/>
    <s v="10202 NE 128th Ave"/>
    <s v="Vancouver"/>
    <s v="WA"/>
    <s v="720"/>
    <x v="1"/>
    <x v="1"/>
    <x v="3"/>
    <m/>
    <x v="1"/>
    <n v="573.74"/>
    <n v="35"/>
    <n v="1"/>
    <x v="0"/>
    <x v="0"/>
    <x v="6"/>
  </r>
  <r>
    <s v="3429577"/>
    <x v="1"/>
    <s v="Keel Construction Inc(LRR)"/>
    <s v="3022 NE 42nd St"/>
    <s v="Vancouver"/>
    <s v="WA"/>
    <s v="720"/>
    <x v="1"/>
    <x v="1"/>
    <x v="3"/>
    <m/>
    <x v="1"/>
    <n v="572.72"/>
    <n v="27"/>
    <n v="1"/>
    <x v="0"/>
    <x v="0"/>
    <x v="6"/>
  </r>
  <r>
    <s v="3429578"/>
    <x v="1"/>
    <s v="Keel Construction Inc(LRR)"/>
    <s v="3010 NE 42nd St"/>
    <s v="Vancouver"/>
    <s v="WA"/>
    <s v="720"/>
    <x v="1"/>
    <x v="1"/>
    <x v="3"/>
    <m/>
    <x v="1"/>
    <n v="573.62"/>
    <n v="34"/>
    <n v="1"/>
    <x v="0"/>
    <x v="0"/>
    <x v="6"/>
  </r>
  <r>
    <s v="3429580"/>
    <x v="1"/>
    <s v="Keel Construction Inc(LRR)"/>
    <s v="3000 NE 42nd St"/>
    <s v="Vancouver"/>
    <s v="WA"/>
    <s v="720"/>
    <x v="1"/>
    <x v="1"/>
    <x v="3"/>
    <m/>
    <x v="1"/>
    <n v="572.46"/>
    <n v="25"/>
    <n v="1"/>
    <x v="0"/>
    <x v="0"/>
    <x v="6"/>
  </r>
  <r>
    <s v="3429674"/>
    <x v="1"/>
    <s v="Pacific Lifestyle Homes(CAG)"/>
    <s v="14109 NW 53rd Ct"/>
    <s v="Vancouver"/>
    <s v="WA"/>
    <s v="720"/>
    <x v="1"/>
    <x v="1"/>
    <x v="3"/>
    <m/>
    <x v="1"/>
    <n v="573.1"/>
    <n v="30"/>
    <n v="1"/>
    <x v="0"/>
    <x v="0"/>
    <x v="6"/>
  </r>
  <r>
    <s v="3429684"/>
    <x v="1"/>
    <s v="&quot;Hendrickson, Scott(KMM)&quot;"/>
    <s v="2011 NW 16th Cir"/>
    <s v="Battle Ground"/>
    <s v="WA"/>
    <s v="720"/>
    <x v="1"/>
    <x v="1"/>
    <x v="3"/>
    <m/>
    <x v="1"/>
    <n v="571.95000000000005"/>
    <n v="21"/>
    <n v="1"/>
    <x v="0"/>
    <x v="0"/>
    <x v="6"/>
  </r>
  <r>
    <s v="3429780"/>
    <x v="1"/>
    <s v="Kingston Homes LLC(LRR)"/>
    <s v="10501 NE 155th Ave"/>
    <s v="Vancouver"/>
    <s v="WA"/>
    <s v="720"/>
    <x v="1"/>
    <x v="1"/>
    <x v="3"/>
    <m/>
    <x v="1"/>
    <n v="572.85"/>
    <n v="28"/>
    <n v="1"/>
    <x v="0"/>
    <x v="0"/>
    <x v="6"/>
  </r>
  <r>
    <s v="3429782"/>
    <x v="1"/>
    <s v="Kingston Homes LLC(LRR)"/>
    <s v="15413 NE 104th St"/>
    <s v="Vancouver"/>
    <s v="WA"/>
    <s v="720"/>
    <x v="1"/>
    <x v="1"/>
    <x v="3"/>
    <m/>
    <x v="1"/>
    <n v="572.85"/>
    <n v="28"/>
    <n v="1"/>
    <x v="0"/>
    <x v="0"/>
    <x v="6"/>
  </r>
  <r>
    <s v="3429817"/>
    <x v="1"/>
    <s v="Krippner Homes LLC(LRR)"/>
    <s v="7413 NW 1st Pl"/>
    <s v="Vancouver"/>
    <s v="WA"/>
    <s v="720"/>
    <x v="1"/>
    <x v="1"/>
    <x v="3"/>
    <m/>
    <x v="1"/>
    <n v="572.94000000000005"/>
    <n v="30"/>
    <n v="1"/>
    <x v="0"/>
    <x v="0"/>
    <x v="6"/>
  </r>
  <r>
    <s v="3429820"/>
    <x v="1"/>
    <s v="Krippner Homes LLC(LRR)"/>
    <s v="7411 NW 1st Pl"/>
    <s v="Vancouver"/>
    <s v="WA"/>
    <s v="720"/>
    <x v="1"/>
    <x v="1"/>
    <x v="3"/>
    <m/>
    <x v="1"/>
    <n v="573.21"/>
    <n v="32"/>
    <n v="1"/>
    <x v="0"/>
    <x v="0"/>
    <x v="6"/>
  </r>
  <r>
    <s v="3429883"/>
    <x v="1"/>
    <s v="Helmes Inc(KMM)"/>
    <s v="4720 N 6th St"/>
    <s v="Ridgefield"/>
    <s v="WA"/>
    <s v="720"/>
    <x v="1"/>
    <x v="1"/>
    <x v="3"/>
    <m/>
    <x v="1"/>
    <n v="572.42999999999995"/>
    <n v="26"/>
    <n v="1"/>
    <x v="0"/>
    <x v="0"/>
    <x v="6"/>
  </r>
  <r>
    <s v="3429884"/>
    <x v="1"/>
    <s v="Helmes Inc(KMM)"/>
    <s v="4106 NE 133rd St"/>
    <s v="Vancouver"/>
    <s v="WA"/>
    <s v="720"/>
    <x v="1"/>
    <x v="1"/>
    <x v="3"/>
    <m/>
    <x v="1"/>
    <n v="573.33000000000004"/>
    <n v="33"/>
    <n v="1"/>
    <x v="0"/>
    <x v="0"/>
    <x v="6"/>
  </r>
  <r>
    <s v="3429886"/>
    <x v="1"/>
    <s v="Aho Construction(KMM)"/>
    <s v="5215 NE 126th Ave"/>
    <s v="Vancouver"/>
    <s v="WA"/>
    <s v="720"/>
    <x v="1"/>
    <x v="1"/>
    <x v="3"/>
    <m/>
    <x v="1"/>
    <n v="572.17999999999995"/>
    <n v="24"/>
    <n v="1"/>
    <x v="0"/>
    <x v="0"/>
    <x v="6"/>
  </r>
  <r>
    <s v="3429888"/>
    <x v="1"/>
    <s v="Aho Construction(KMM)"/>
    <s v="5222 NE 129th Ave"/>
    <s v="Vancouver"/>
    <s v="WA"/>
    <s v="720"/>
    <x v="1"/>
    <x v="1"/>
    <x v="3"/>
    <m/>
    <x v="1"/>
    <n v="571.91"/>
    <n v="22"/>
    <n v="1"/>
    <x v="0"/>
    <x v="0"/>
    <x v="6"/>
  </r>
  <r>
    <s v="3429943"/>
    <x v="1"/>
    <s v="Holt Homes(LRR)"/>
    <s v="1904 S Sevier Rd"/>
    <s v="Ridgefield"/>
    <s v="WA"/>
    <s v="720"/>
    <x v="1"/>
    <x v="1"/>
    <x v="3"/>
    <m/>
    <x v="1"/>
    <n v="1026.29"/>
    <n v="28"/>
    <n v="1"/>
    <x v="0"/>
    <x v="0"/>
    <x v="6"/>
  </r>
  <r>
    <s v="3430004"/>
    <x v="1"/>
    <s v="Sun Country Homes(LRR)"/>
    <s v="3128 NE 120th Ct"/>
    <s v="Vancouver"/>
    <s v="WA"/>
    <s v="720"/>
    <x v="1"/>
    <x v="1"/>
    <x v="3"/>
    <m/>
    <x v="1"/>
    <n v="572.29999999999995"/>
    <n v="25"/>
    <n v="1"/>
    <x v="0"/>
    <x v="0"/>
    <x v="6"/>
  </r>
  <r>
    <s v="3430108"/>
    <x v="1"/>
    <s v="Evergreen Homes NW LLC(CAG)"/>
    <s v="1230 NE 125th Ave"/>
    <s v="Vancouver"/>
    <s v="WA"/>
    <s v="720"/>
    <x v="1"/>
    <x v="1"/>
    <x v="3"/>
    <m/>
    <x v="1"/>
    <n v="571.02"/>
    <n v="15"/>
    <n v="1"/>
    <x v="0"/>
    <x v="0"/>
    <x v="6"/>
  </r>
  <r>
    <s v="3430235"/>
    <x v="1"/>
    <s v="Pyramid Homes(LRR)"/>
    <s v="15507 NE 104th St"/>
    <s v="Vancouver"/>
    <s v="WA"/>
    <s v="720"/>
    <x v="1"/>
    <x v="1"/>
    <x v="3"/>
    <m/>
    <x v="1"/>
    <n v="572.42999999999995"/>
    <n v="26"/>
    <n v="1"/>
    <x v="0"/>
    <x v="0"/>
    <x v="6"/>
  </r>
  <r>
    <s v="3430283"/>
    <x v="1"/>
    <s v="&quot;Schrubbe, Sarah C(KMM)&quot;"/>
    <s v="15708 NE 80th St"/>
    <s v="Vancouver"/>
    <s v="WA"/>
    <s v="720"/>
    <x v="1"/>
    <x v="1"/>
    <x v="3"/>
    <m/>
    <x v="1"/>
    <n v="572.82000000000005"/>
    <n v="29"/>
    <n v="1"/>
    <x v="0"/>
    <x v="0"/>
    <x v="4"/>
  </r>
  <r>
    <s v="3430293"/>
    <x v="1"/>
    <s v="Helmes Inc(LRR)"/>
    <s v="16400 NE 95th St"/>
    <s v="Vancouver"/>
    <s v="WA"/>
    <s v="720"/>
    <x v="1"/>
    <x v="1"/>
    <x v="3"/>
    <m/>
    <x v="1"/>
    <n v="573.07000000000005"/>
    <n v="31"/>
    <n v="1"/>
    <x v="0"/>
    <x v="0"/>
    <x v="6"/>
  </r>
  <r>
    <s v="3430389"/>
    <x v="1"/>
    <s v="WEH Family LLC(KMM)"/>
    <s v="4942 G St"/>
    <s v="Washougal"/>
    <s v="WA"/>
    <s v="720"/>
    <x v="1"/>
    <x v="1"/>
    <x v="3"/>
    <m/>
    <x v="1"/>
    <n v="573.21"/>
    <n v="32"/>
    <n v="1"/>
    <x v="0"/>
    <x v="0"/>
    <x v="4"/>
  </r>
  <r>
    <s v="3430396"/>
    <x v="1"/>
    <s v="BTS Homes Inc(LRR)"/>
    <s v="10514 NE 155th Ave"/>
    <s v="Vancouver"/>
    <s v="WA"/>
    <s v="720"/>
    <x v="1"/>
    <x v="1"/>
    <x v="3"/>
    <m/>
    <x v="1"/>
    <n v="572.69000000000005"/>
    <n v="28"/>
    <n v="1"/>
    <x v="0"/>
    <x v="0"/>
    <x v="6"/>
  </r>
  <r>
    <s v="3430402"/>
    <x v="1"/>
    <s v="Helmes Inc(LRR)"/>
    <s v="4206 NE 133rd St"/>
    <s v="Vancouver"/>
    <s v="WA"/>
    <s v="720"/>
    <x v="1"/>
    <x v="1"/>
    <x v="3"/>
    <m/>
    <x v="1"/>
    <n v="572.69000000000005"/>
    <n v="28"/>
    <n v="1"/>
    <x v="0"/>
    <x v="0"/>
    <x v="6"/>
  </r>
  <r>
    <s v="3430488"/>
    <x v="1"/>
    <s v="Waverly Homes Inc(LRR)"/>
    <s v="3008 NE 75th St"/>
    <s v="Vancouver"/>
    <s v="WA"/>
    <s v="720"/>
    <x v="1"/>
    <x v="1"/>
    <x v="3"/>
    <m/>
    <x v="1"/>
    <n v="572.42999999999995"/>
    <n v="26"/>
    <n v="1"/>
    <x v="0"/>
    <x v="0"/>
    <x v="6"/>
  </r>
  <r>
    <s v="3430578"/>
    <x v="1"/>
    <s v="Karlsen Development(LRR)"/>
    <s v="4305 Y St"/>
    <s v="Washougal"/>
    <s v="WA"/>
    <s v="720"/>
    <x v="1"/>
    <x v="1"/>
    <x v="3"/>
    <m/>
    <x v="1"/>
    <n v="572.82000000000005"/>
    <n v="29"/>
    <n v="1"/>
    <x v="0"/>
    <x v="0"/>
    <x v="6"/>
  </r>
  <r>
    <s v="3430594"/>
    <x v="1"/>
    <s v="Silver Buckle Homes LLC(KMM)"/>
    <s v="5102 NE 28th Ct"/>
    <s v="Vancouver"/>
    <s v="WA"/>
    <s v="720"/>
    <x v="1"/>
    <x v="1"/>
    <x v="3"/>
    <m/>
    <x v="1"/>
    <n v="572.69000000000005"/>
    <n v="28"/>
    <n v="1"/>
    <x v="0"/>
    <x v="0"/>
    <x v="6"/>
  </r>
  <r>
    <s v="3430616"/>
    <x v="1"/>
    <s v="&quot;Lungu, Alena(LRR)&quot;"/>
    <s v="3659 S St"/>
    <s v="Washougal"/>
    <s v="WA"/>
    <s v="720"/>
    <x v="1"/>
    <x v="1"/>
    <x v="3"/>
    <m/>
    <x v="1"/>
    <n v="572.82000000000005"/>
    <n v="29"/>
    <n v="1"/>
    <x v="0"/>
    <x v="0"/>
    <x v="6"/>
  </r>
  <r>
    <s v="3430629"/>
    <x v="1"/>
    <s v="Lennar Northwest Inc(LRR)"/>
    <s v="2326 NE 38th Ave"/>
    <s v="Camas"/>
    <s v="WA"/>
    <s v="720"/>
    <x v="1"/>
    <x v="1"/>
    <x v="3"/>
    <m/>
    <x v="1"/>
    <n v="572.44000000000005"/>
    <n v="26"/>
    <n v="1"/>
    <x v="0"/>
    <x v="0"/>
    <x v="6"/>
  </r>
  <r>
    <s v="3430636"/>
    <x v="1"/>
    <s v="Helmes Inc(KMM)"/>
    <s v="212 SW 8th St"/>
    <s v="Battle Ground"/>
    <s v="WA"/>
    <s v="720"/>
    <x v="1"/>
    <x v="1"/>
    <x v="3"/>
    <m/>
    <x v="1"/>
    <n v="572.69000000000005"/>
    <n v="28"/>
    <n v="1"/>
    <x v="0"/>
    <x v="0"/>
    <x v="6"/>
  </r>
  <r>
    <s v="3430637"/>
    <x v="1"/>
    <s v="Helmes Inc(KMM)"/>
    <s v="214 SW 8th St"/>
    <s v="Battle Ground"/>
    <s v="WA"/>
    <s v="720"/>
    <x v="1"/>
    <x v="1"/>
    <x v="3"/>
    <m/>
    <x v="1"/>
    <n v="570.29"/>
    <n v="8"/>
    <n v="1"/>
    <x v="0"/>
    <x v="0"/>
    <x v="6"/>
  </r>
  <r>
    <s v="3430638"/>
    <x v="1"/>
    <s v="Lennar Northwest Inc(LRR)"/>
    <s v="2331 NE 38th Ave"/>
    <s v="Camas"/>
    <s v="WA"/>
    <s v="720"/>
    <x v="1"/>
    <x v="1"/>
    <x v="3"/>
    <m/>
    <x v="1"/>
    <n v="572.17999999999995"/>
    <n v="24"/>
    <n v="1"/>
    <x v="0"/>
    <x v="0"/>
    <x v="6"/>
  </r>
  <r>
    <s v="3430639"/>
    <x v="1"/>
    <s v="Lennar Northwest Inc(LRR)"/>
    <s v="2243 NE 38th Ave"/>
    <s v="Camas"/>
    <s v="WA"/>
    <s v="720"/>
    <x v="1"/>
    <x v="1"/>
    <x v="3"/>
    <m/>
    <x v="1"/>
    <n v="572.55999999999995"/>
    <n v="27"/>
    <n v="1"/>
    <x v="0"/>
    <x v="0"/>
    <x v="6"/>
  </r>
  <r>
    <s v="3430640"/>
    <x v="1"/>
    <s v="Lennar Northwest Inc(LRR)"/>
    <s v="2325 NE 38th Ave"/>
    <s v="Camas"/>
    <s v="WA"/>
    <s v="720"/>
    <x v="1"/>
    <x v="1"/>
    <x v="3"/>
    <m/>
    <x v="1"/>
    <n v="680.11"/>
    <n v="25"/>
    <n v="1"/>
    <x v="0"/>
    <x v="0"/>
    <x v="6"/>
  </r>
  <r>
    <s v="3430641"/>
    <x v="1"/>
    <s v="Lennar Northwest Inc(LRR)"/>
    <s v="2307 NE 38th Ave"/>
    <s v="Camas"/>
    <s v="WA"/>
    <s v="720"/>
    <x v="1"/>
    <x v="1"/>
    <x v="3"/>
    <m/>
    <x v="1"/>
    <n v="572.30999999999995"/>
    <n v="25"/>
    <n v="1"/>
    <x v="0"/>
    <x v="0"/>
    <x v="6"/>
  </r>
  <r>
    <s v="3430642"/>
    <x v="1"/>
    <s v="Lennar Northwest Inc(LRR)"/>
    <s v="2315 NE 38th Ave"/>
    <s v="Camas"/>
    <s v="WA"/>
    <s v="720"/>
    <x v="1"/>
    <x v="1"/>
    <x v="3"/>
    <m/>
    <x v="1"/>
    <n v="572.04999999999995"/>
    <n v="23"/>
    <n v="1"/>
    <x v="0"/>
    <x v="0"/>
    <x v="6"/>
  </r>
  <r>
    <s v="3430643"/>
    <x v="1"/>
    <s v="Helmes Inc(KMM)"/>
    <s v="14900 NE 113th St"/>
    <s v="Vancouver"/>
    <s v="WA"/>
    <s v="720"/>
    <x v="1"/>
    <x v="1"/>
    <x v="3"/>
    <m/>
    <x v="1"/>
    <n v="572.04999999999995"/>
    <n v="23"/>
    <n v="1"/>
    <x v="0"/>
    <x v="0"/>
    <x v="6"/>
  </r>
  <r>
    <s v="3430644"/>
    <x v="1"/>
    <s v="Helmes Inc(KMM)"/>
    <s v="16306 NE 95th St"/>
    <s v="Vancouver"/>
    <s v="WA"/>
    <s v="720"/>
    <x v="1"/>
    <x v="1"/>
    <x v="3"/>
    <m/>
    <x v="1"/>
    <n v="1147.69"/>
    <n v="28"/>
    <n v="1"/>
    <x v="0"/>
    <x v="0"/>
    <x v="6"/>
  </r>
  <r>
    <s v="3430772"/>
    <x v="1"/>
    <s v="Manor Homes Washington Inc(LRR"/>
    <s v="13116 NE 26th St"/>
    <s v="Vancouver"/>
    <s v="WA"/>
    <s v="720"/>
    <x v="1"/>
    <x v="1"/>
    <x v="3"/>
    <m/>
    <x v="1"/>
    <n v="575.13"/>
    <n v="47"/>
    <n v="1"/>
    <x v="0"/>
    <x v="0"/>
    <x v="6"/>
  </r>
  <r>
    <s v="3430773"/>
    <x v="1"/>
    <s v="Manor Homes Washington Inc(LRR"/>
    <s v="13114 NE 26th St"/>
    <s v="Vancouver"/>
    <s v="WA"/>
    <s v="720"/>
    <x v="1"/>
    <x v="1"/>
    <x v="3"/>
    <m/>
    <x v="1"/>
    <n v="575.26"/>
    <n v="48"/>
    <n v="1"/>
    <x v="0"/>
    <x v="0"/>
    <x v="6"/>
  </r>
  <r>
    <s v="3430896"/>
    <x v="1"/>
    <s v="&quot;&quot;&quot;Hiller, Terry A(KMM)&quot;&quot;&quot;"/>
    <s v="12114 NW 41st Ave"/>
    <s v="Vancouver"/>
    <s v="WA"/>
    <s v="720"/>
    <x v="1"/>
    <x v="1"/>
    <x v="3"/>
    <m/>
    <x v="1"/>
    <n v="572.44000000000005"/>
    <n v="26"/>
    <n v="1"/>
    <x v="0"/>
    <x v="0"/>
    <x v="6"/>
  </r>
  <r>
    <s v="3430904"/>
    <x v="1"/>
    <s v="Manor Homes Washington Inc(LRR"/>
    <s v="5913 NE 48th St"/>
    <s v="Vancouver"/>
    <s v="WA"/>
    <s v="720"/>
    <x v="1"/>
    <x v="1"/>
    <x v="3"/>
    <m/>
    <x v="1"/>
    <n v="571.79999999999995"/>
    <n v="21"/>
    <n v="1"/>
    <x v="0"/>
    <x v="0"/>
    <x v="6"/>
  </r>
  <r>
    <s v="3430910"/>
    <x v="1"/>
    <s v="Sun Country Homes(KMM)"/>
    <s v="15300 NE 80th St"/>
    <s v="Vancouver"/>
    <s v="WA"/>
    <s v="720"/>
    <x v="1"/>
    <x v="1"/>
    <x v="3"/>
    <m/>
    <x v="1"/>
    <n v="570.64"/>
    <n v="12"/>
    <n v="1"/>
    <x v="0"/>
    <x v="0"/>
    <x v="6"/>
  </r>
  <r>
    <s v="3430912"/>
    <x v="1"/>
    <s v="North Columbia Homes(KMM)"/>
    <s v="15316 NE 80th St"/>
    <s v="Vancouver"/>
    <s v="WA"/>
    <s v="720"/>
    <x v="1"/>
    <x v="1"/>
    <x v="3"/>
    <m/>
    <x v="1"/>
    <n v="573.72"/>
    <n v="36"/>
    <n v="1"/>
    <x v="0"/>
    <x v="0"/>
    <x v="6"/>
  </r>
  <r>
    <s v="3430914"/>
    <x v="1"/>
    <s v="Sun Country Homes(KMM)"/>
    <s v="15308 NE 80th St"/>
    <s v="Vancouver"/>
    <s v="WA"/>
    <s v="720"/>
    <x v="1"/>
    <x v="1"/>
    <x v="3"/>
    <m/>
    <x v="1"/>
    <n v="570.64"/>
    <n v="12"/>
    <n v="1"/>
    <x v="0"/>
    <x v="0"/>
    <x v="6"/>
  </r>
  <r>
    <s v="3430946"/>
    <x v="1"/>
    <s v="Aho Construction(KMM)"/>
    <s v="5406 NE 66th Dr"/>
    <s v="Vancouver"/>
    <s v="WA"/>
    <s v="720"/>
    <x v="1"/>
    <x v="1"/>
    <x v="3"/>
    <m/>
    <x v="1"/>
    <n v="572.44000000000005"/>
    <n v="26"/>
    <n v="1"/>
    <x v="0"/>
    <x v="0"/>
    <x v="6"/>
  </r>
  <r>
    <s v="3430951"/>
    <x v="1"/>
    <s v="D R Horton Inc Portland(KMM)"/>
    <s v="11615 NE 128th Pl"/>
    <s v="Vancouver"/>
    <s v="WA"/>
    <s v="720"/>
    <x v="1"/>
    <x v="1"/>
    <x v="3"/>
    <m/>
    <x v="1"/>
    <n v="572.17999999999995"/>
    <n v="24"/>
    <n v="1"/>
    <x v="0"/>
    <x v="0"/>
    <x v="6"/>
  </r>
  <r>
    <s v="3430952"/>
    <x v="1"/>
    <s v="D R Horton Inc Portland(KMM)"/>
    <s v="11617 NE 128th Pl"/>
    <s v="Vancouver"/>
    <s v="WA"/>
    <s v="720"/>
    <x v="1"/>
    <x v="1"/>
    <x v="3"/>
    <m/>
    <x v="1"/>
    <n v="572.44000000000005"/>
    <n v="26"/>
    <n v="1"/>
    <x v="0"/>
    <x v="0"/>
    <x v="6"/>
  </r>
  <r>
    <s v="3430980"/>
    <x v="1"/>
    <s v="D R Horton Inc Portland(LRR)"/>
    <s v="11508 NE 128th Pl"/>
    <s v="Vancouver"/>
    <s v="WA"/>
    <s v="720"/>
    <x v="1"/>
    <x v="1"/>
    <x v="3"/>
    <m/>
    <x v="1"/>
    <n v="572.30999999999995"/>
    <n v="25"/>
    <n v="1"/>
    <x v="0"/>
    <x v="0"/>
    <x v="6"/>
  </r>
  <r>
    <s v="3430981"/>
    <x v="1"/>
    <s v="D R Horton Inc Portland(LRR)"/>
    <s v="11512 NE 128th Pl"/>
    <s v="Vancouver"/>
    <s v="WA"/>
    <s v="720"/>
    <x v="1"/>
    <x v="1"/>
    <x v="3"/>
    <m/>
    <x v="1"/>
    <n v="572.55999999999995"/>
    <n v="27"/>
    <n v="1"/>
    <x v="0"/>
    <x v="0"/>
    <x v="6"/>
  </r>
  <r>
    <s v="3431102"/>
    <x v="1"/>
    <s v="Helmes Inc(KMM)"/>
    <s v="4112 NE 132nd Cir"/>
    <s v="Vancouver"/>
    <s v="WA"/>
    <s v="720"/>
    <x v="1"/>
    <x v="1"/>
    <x v="3"/>
    <m/>
    <x v="1"/>
    <n v="572.04999999999995"/>
    <n v="23"/>
    <n v="1"/>
    <x v="0"/>
    <x v="0"/>
    <x v="6"/>
  </r>
  <r>
    <s v="3431110"/>
    <x v="1"/>
    <s v="Pahlisch Homes Inc(MRE)"/>
    <s v="10205 NE 132nd Ave"/>
    <s v="Vancouver"/>
    <s v="WA"/>
    <s v="720"/>
    <x v="1"/>
    <x v="1"/>
    <x v="3"/>
    <m/>
    <x v="1"/>
    <n v="573.59"/>
    <n v="35"/>
    <n v="1"/>
    <x v="0"/>
    <x v="0"/>
    <x v="6"/>
  </r>
  <r>
    <s v="3431111"/>
    <x v="1"/>
    <s v="Pahlisch Homes Inc(MRE)"/>
    <s v="10209 NE 132nd Ave"/>
    <s v="Vancouver"/>
    <s v="WA"/>
    <s v="720"/>
    <x v="1"/>
    <x v="1"/>
    <x v="3"/>
    <m/>
    <x v="1"/>
    <n v="573.08000000000004"/>
    <n v="31"/>
    <n v="1"/>
    <x v="0"/>
    <x v="0"/>
    <x v="6"/>
  </r>
  <r>
    <s v="3431113"/>
    <x v="1"/>
    <s v="Urban NW Homes LLC(KMM)"/>
    <s v="627 N 47th Ave"/>
    <s v="Ridgefield"/>
    <s v="WA"/>
    <s v="720"/>
    <x v="1"/>
    <x v="1"/>
    <x v="3"/>
    <m/>
    <x v="1"/>
    <n v="572.69000000000005"/>
    <n v="28"/>
    <n v="1"/>
    <x v="0"/>
    <x v="0"/>
    <x v="6"/>
  </r>
  <r>
    <s v="3431115"/>
    <x v="1"/>
    <s v="Urban NW Homes LLC(KMM)"/>
    <s v="4728 N 6th St"/>
    <s v="Ridgefield"/>
    <s v="WA"/>
    <s v="720"/>
    <x v="1"/>
    <x v="1"/>
    <x v="3"/>
    <m/>
    <x v="1"/>
    <n v="572.17999999999995"/>
    <n v="24"/>
    <n v="1"/>
    <x v="0"/>
    <x v="0"/>
    <x v="6"/>
  </r>
  <r>
    <s v="3431117"/>
    <x v="1"/>
    <s v="Pahlisch Homes Inc(LRR)"/>
    <s v="9514 NE 7th St"/>
    <s v="Vancouver"/>
    <s v="WA"/>
    <s v="720"/>
    <x v="1"/>
    <x v="1"/>
    <x v="3"/>
    <m/>
    <x v="1"/>
    <n v="573.59"/>
    <n v="35"/>
    <n v="1"/>
    <x v="0"/>
    <x v="0"/>
    <x v="6"/>
  </r>
  <r>
    <s v="3431118"/>
    <x v="1"/>
    <s v="Pahlisch Homes Inc(LRR)"/>
    <s v="9525 NE 7th St"/>
    <s v="Vancouver"/>
    <s v="WA"/>
    <s v="720"/>
    <x v="1"/>
    <x v="1"/>
    <x v="3"/>
    <m/>
    <x v="1"/>
    <n v="573.21"/>
    <n v="32"/>
    <n v="1"/>
    <x v="0"/>
    <x v="0"/>
    <x v="6"/>
  </r>
  <r>
    <s v="3431119"/>
    <x v="1"/>
    <s v="Pahlisch Homes Inc(LRR)"/>
    <s v="9518 NE 7th St"/>
    <s v="Vancouver"/>
    <s v="WA"/>
    <s v="720"/>
    <x v="1"/>
    <x v="1"/>
    <x v="3"/>
    <m/>
    <x v="1"/>
    <n v="573.59"/>
    <n v="35"/>
    <n v="1"/>
    <x v="0"/>
    <x v="0"/>
    <x v="6"/>
  </r>
  <r>
    <s v="3431121"/>
    <x v="1"/>
    <s v="Krippner Homes LLC(KMM)"/>
    <s v="7401 NW 1st Pl"/>
    <s v="Vancouver"/>
    <s v="WA"/>
    <s v="720"/>
    <x v="1"/>
    <x v="1"/>
    <x v="3"/>
    <m/>
    <x v="1"/>
    <n v="572.82000000000005"/>
    <n v="29"/>
    <n v="1"/>
    <x v="0"/>
    <x v="0"/>
    <x v="6"/>
  </r>
  <r>
    <s v="3431122"/>
    <x v="1"/>
    <s v="Krippner Homes LLC(KMM)"/>
    <s v="7403 NW 1st Pl"/>
    <s v="Vancouver"/>
    <s v="WA"/>
    <s v="720"/>
    <x v="1"/>
    <x v="1"/>
    <x v="3"/>
    <m/>
    <x v="1"/>
    <n v="572.44000000000005"/>
    <n v="26"/>
    <n v="1"/>
    <x v="0"/>
    <x v="0"/>
    <x v="6"/>
  </r>
  <r>
    <s v="3431123"/>
    <x v="1"/>
    <s v="Krippner Homes LLC(KMM)"/>
    <s v="7405 NW 1st Pl"/>
    <s v="Vancouver"/>
    <s v="WA"/>
    <s v="720"/>
    <x v="1"/>
    <x v="1"/>
    <x v="3"/>
    <m/>
    <x v="1"/>
    <n v="572.69000000000005"/>
    <n v="28"/>
    <n v="1"/>
    <x v="0"/>
    <x v="0"/>
    <x v="6"/>
  </r>
  <r>
    <s v="3431129"/>
    <x v="1"/>
    <s v="JB Homes LLC(LRR)"/>
    <s v="10502 NW 35th Ct"/>
    <s v="Vancouver"/>
    <s v="WA"/>
    <s v="720"/>
    <x v="1"/>
    <x v="1"/>
    <x v="3"/>
    <m/>
    <x v="1"/>
    <n v="571.66"/>
    <n v="20"/>
    <n v="1"/>
    <x v="0"/>
    <x v="0"/>
    <x v="6"/>
  </r>
  <r>
    <s v="3431130"/>
    <x v="1"/>
    <s v="JB Homes LLC(LRR)"/>
    <s v="10517 NW 35th Ct"/>
    <s v="Vancouver"/>
    <s v="WA"/>
    <s v="720"/>
    <x v="1"/>
    <x v="1"/>
    <x v="3"/>
    <m/>
    <x v="1"/>
    <n v="572.44000000000005"/>
    <n v="26"/>
    <n v="1"/>
    <x v="0"/>
    <x v="0"/>
    <x v="6"/>
  </r>
  <r>
    <s v="3431132"/>
    <x v="1"/>
    <s v="JB Homes LLC(LRR)"/>
    <s v="3705 NW 107th St"/>
    <s v="Vancouver"/>
    <s v="WA"/>
    <s v="720"/>
    <x v="1"/>
    <x v="1"/>
    <x v="3"/>
    <m/>
    <x v="1"/>
    <n v="572.69000000000005"/>
    <n v="28"/>
    <n v="1"/>
    <x v="0"/>
    <x v="0"/>
    <x v="6"/>
  </r>
  <r>
    <s v="3431176"/>
    <x v="1"/>
    <s v="Cascade West Development(LRR)"/>
    <s v="2422 NW Larkspur St"/>
    <s v="Camas"/>
    <s v="WA"/>
    <s v="720"/>
    <x v="1"/>
    <x v="1"/>
    <x v="3"/>
    <m/>
    <x v="1"/>
    <n v="572.82000000000005"/>
    <n v="29"/>
    <n v="1"/>
    <x v="0"/>
    <x v="0"/>
    <x v="6"/>
  </r>
  <r>
    <s v="3431229"/>
    <x v="1"/>
    <s v="Cascade West Development(LRR)"/>
    <s v="1211 N 9th Way"/>
    <s v="Ridgefield"/>
    <s v="WA"/>
    <s v="720"/>
    <x v="1"/>
    <x v="1"/>
    <x v="3"/>
    <m/>
    <x v="1"/>
    <n v="572.69000000000005"/>
    <n v="28"/>
    <n v="1"/>
    <x v="0"/>
    <x v="0"/>
    <x v="6"/>
  </r>
  <r>
    <s v="3431262"/>
    <x v="1"/>
    <s v="Pacific Lifestyle Homes(LRR)"/>
    <s v="15007 NE 112th St"/>
    <s v="Vancouver"/>
    <s v="WA"/>
    <s v="720"/>
    <x v="1"/>
    <x v="1"/>
    <x v="3"/>
    <m/>
    <x v="1"/>
    <n v="571.91999999999996"/>
    <n v="22"/>
    <n v="1"/>
    <x v="0"/>
    <x v="0"/>
    <x v="6"/>
  </r>
  <r>
    <s v="3431264"/>
    <x v="1"/>
    <s v="Pacific Lifestyle Homes(LRR)"/>
    <s v="15004 NE 112th St"/>
    <s v="Vancouver"/>
    <s v="WA"/>
    <s v="720"/>
    <x v="1"/>
    <x v="1"/>
    <x v="3"/>
    <m/>
    <x v="1"/>
    <n v="1141.54"/>
    <n v="26"/>
    <n v="1"/>
    <x v="0"/>
    <x v="0"/>
    <x v="6"/>
  </r>
  <r>
    <s v="3431272"/>
    <x v="1"/>
    <s v="&quot;&quot;&quot;Copper, Tim J(KMM)&quot;&quot;&quot;"/>
    <s v="5242 I St"/>
    <s v="Washougal"/>
    <s v="WA"/>
    <s v="720"/>
    <x v="1"/>
    <x v="1"/>
    <x v="3"/>
    <m/>
    <x v="1"/>
    <n v="2.44"/>
    <n v="19"/>
    <n v="1"/>
    <x v="1"/>
    <x v="0"/>
    <x v="4"/>
  </r>
  <r>
    <s v="3431341"/>
    <x v="1"/>
    <s v="Pyramid Homes(KMM)"/>
    <s v="10505 NE 155th Ave"/>
    <s v="Vancouver"/>
    <s v="WA"/>
    <s v="720"/>
    <x v="1"/>
    <x v="1"/>
    <x v="3"/>
    <m/>
    <x v="1"/>
    <n v="571.91999999999996"/>
    <n v="22"/>
    <n v="1"/>
    <x v="0"/>
    <x v="0"/>
    <x v="6"/>
  </r>
  <r>
    <s v="3431366"/>
    <x v="1"/>
    <s v="Generation Home Const LLC(KMM)"/>
    <s v="782 N 49th Ave"/>
    <s v="Ridgefield"/>
    <s v="WA"/>
    <s v="720"/>
    <x v="1"/>
    <x v="1"/>
    <x v="3"/>
    <m/>
    <x v="1"/>
    <n v="571.91999999999996"/>
    <n v="22"/>
    <n v="1"/>
    <x v="0"/>
    <x v="0"/>
    <x v="6"/>
  </r>
  <r>
    <s v="3431458"/>
    <x v="1"/>
    <s v="&quot;&quot;&quot;Webb, Russell(KMM)&quot;&quot;&quot;"/>
    <s v="5003 NE 42nd St"/>
    <s v="Vancouver"/>
    <s v="WA"/>
    <s v="720"/>
    <x v="1"/>
    <x v="1"/>
    <x v="3"/>
    <m/>
    <x v="1"/>
    <n v="787.57"/>
    <n v="13"/>
    <n v="1"/>
    <x v="0"/>
    <x v="0"/>
    <x v="6"/>
  </r>
  <r>
    <s v="3431522"/>
    <x v="1"/>
    <s v="D R Horton Inc Portland(CAG)"/>
    <s v="11516 NE 128th Pl"/>
    <s v="Vancouver"/>
    <s v="WA"/>
    <s v="720"/>
    <x v="1"/>
    <x v="1"/>
    <x v="3"/>
    <m/>
    <x v="1"/>
    <n v="572.44000000000005"/>
    <n v="26"/>
    <n v="1"/>
    <x v="0"/>
    <x v="0"/>
    <x v="6"/>
  </r>
  <r>
    <s v="3431523"/>
    <x v="1"/>
    <s v="D R Horton Inc Portland(CAG)"/>
    <s v="11600 NE 128th Pl"/>
    <s v="Vancouver"/>
    <s v="WA"/>
    <s v="720"/>
    <x v="1"/>
    <x v="1"/>
    <x v="3"/>
    <m/>
    <x v="1"/>
    <n v="572.44000000000005"/>
    <n v="26"/>
    <n v="1"/>
    <x v="0"/>
    <x v="0"/>
    <x v="6"/>
  </r>
  <r>
    <s v="3431580"/>
    <x v="1"/>
    <s v="Manor Homes Washington Inc(LRR"/>
    <s v="12113 NE 102nd St"/>
    <s v="Vancouver"/>
    <s v="WA"/>
    <s v="720"/>
    <x v="1"/>
    <x v="1"/>
    <x v="3"/>
    <m/>
    <x v="1"/>
    <n v="571.79999999999995"/>
    <n v="21"/>
    <n v="1"/>
    <x v="0"/>
    <x v="0"/>
    <x v="6"/>
  </r>
  <r>
    <s v="3431793"/>
    <x v="1"/>
    <s v="Cascade West Development(LRR)"/>
    <s v="15504 NE 104th St"/>
    <s v="Vancouver"/>
    <s v="WA"/>
    <s v="720"/>
    <x v="1"/>
    <x v="1"/>
    <x v="3"/>
    <m/>
    <x v="1"/>
    <n v="572.69000000000005"/>
    <n v="28"/>
    <n v="1"/>
    <x v="0"/>
    <x v="0"/>
    <x v="6"/>
  </r>
  <r>
    <s v="3431813"/>
    <x v="1"/>
    <s v="Boulevard Homes(KMM)"/>
    <s v="5849 NW 26th Ave"/>
    <s v="Camas"/>
    <s v="WA"/>
    <s v="720"/>
    <x v="1"/>
    <x v="1"/>
    <x v="3"/>
    <m/>
    <x v="1"/>
    <n v="570.51"/>
    <n v="11"/>
    <n v="1"/>
    <x v="0"/>
    <x v="0"/>
    <x v="6"/>
  </r>
  <r>
    <s v="3431816"/>
    <x v="1"/>
    <s v="Boulevard Homes(KMM)"/>
    <s v="5843 NW 26th Ave"/>
    <s v="Camas"/>
    <s v="WA"/>
    <s v="720"/>
    <x v="1"/>
    <x v="1"/>
    <x v="3"/>
    <m/>
    <x v="1"/>
    <n v="576.16"/>
    <n v="55"/>
    <n v="1"/>
    <x v="0"/>
    <x v="0"/>
    <x v="6"/>
  </r>
  <r>
    <s v="3431819"/>
    <x v="1"/>
    <s v="Boulevard Homes(KMM)"/>
    <s v="5835 NW 26th Ave"/>
    <s v="Camas"/>
    <s v="WA"/>
    <s v="720"/>
    <x v="1"/>
    <x v="1"/>
    <x v="3"/>
    <m/>
    <x v="1"/>
    <n v="577.17999999999995"/>
    <n v="63"/>
    <n v="1"/>
    <x v="0"/>
    <x v="0"/>
    <x v="6"/>
  </r>
  <r>
    <s v="3431820"/>
    <x v="1"/>
    <s v="Boulevard Homes(KMM)"/>
    <s v="5829 NW 26th Ave"/>
    <s v="Camas"/>
    <s v="WA"/>
    <s v="720"/>
    <x v="1"/>
    <x v="1"/>
    <x v="3"/>
    <m/>
    <x v="1"/>
    <n v="572.82000000000005"/>
    <n v="29"/>
    <n v="1"/>
    <x v="0"/>
    <x v="0"/>
    <x v="6"/>
  </r>
  <r>
    <s v="3431839"/>
    <x v="1"/>
    <s v="Helmes Inc(KMM)"/>
    <s v="2701 NE 167th Cir"/>
    <s v="Ridgefield"/>
    <s v="WA"/>
    <s v="720"/>
    <x v="1"/>
    <x v="1"/>
    <x v="3"/>
    <m/>
    <x v="1"/>
    <n v="572.69000000000005"/>
    <n v="28"/>
    <n v="1"/>
    <x v="0"/>
    <x v="0"/>
    <x v="6"/>
  </r>
  <r>
    <s v="3431848"/>
    <x v="1"/>
    <s v="BV Luxury Homes LLC(KMM)"/>
    <s v="653 NW Ilwaco St"/>
    <s v="Camas"/>
    <s v="WA"/>
    <s v="720"/>
    <x v="1"/>
    <x v="1"/>
    <x v="3"/>
    <m/>
    <x v="1"/>
    <n v="575.26"/>
    <n v="48"/>
    <n v="1"/>
    <x v="0"/>
    <x v="0"/>
    <x v="6"/>
  </r>
  <r>
    <s v="3432020"/>
    <x v="1"/>
    <s v="Aho Construction(LRR)"/>
    <s v="12701 NE 54th Way"/>
    <s v="Vancouver"/>
    <s v="WA"/>
    <s v="720"/>
    <x v="1"/>
    <x v="1"/>
    <x v="3"/>
    <m/>
    <x v="1"/>
    <n v="572.44000000000005"/>
    <n v="26"/>
    <n v="1"/>
    <x v="0"/>
    <x v="0"/>
    <x v="6"/>
  </r>
  <r>
    <s v="3432021"/>
    <x v="1"/>
    <s v="Aho Construction(LRR)"/>
    <s v="12705 NE 54th Way"/>
    <s v="Vancouver"/>
    <s v="WA"/>
    <s v="720"/>
    <x v="1"/>
    <x v="1"/>
    <x v="3"/>
    <m/>
    <x v="1"/>
    <n v="1141.6600000000001"/>
    <n v="27"/>
    <n v="1"/>
    <x v="0"/>
    <x v="0"/>
    <x v="6"/>
  </r>
  <r>
    <s v="3432023"/>
    <x v="1"/>
    <s v="Lennar Northwest Inc(KMM)"/>
    <s v="10208 NE 128th Ave"/>
    <s v="Vancouver"/>
    <s v="WA"/>
    <s v="720"/>
    <x v="1"/>
    <x v="1"/>
    <x v="3"/>
    <m/>
    <x v="1"/>
    <n v="3.86"/>
    <n v="30"/>
    <n v="1"/>
    <x v="1"/>
    <x v="0"/>
    <x v="6"/>
  </r>
  <r>
    <s v="3432024"/>
    <x v="1"/>
    <s v="Lennar Northwest Inc(KMM)"/>
    <s v="10205 NE 128th Ave"/>
    <s v="Vancouver"/>
    <s v="WA"/>
    <s v="720"/>
    <x v="1"/>
    <x v="1"/>
    <x v="3"/>
    <m/>
    <x v="1"/>
    <n v="572.70000000000005"/>
    <n v="28"/>
    <n v="1"/>
    <x v="0"/>
    <x v="0"/>
    <x v="6"/>
  </r>
  <r>
    <s v="3432025"/>
    <x v="1"/>
    <s v="Lennar Northwest Inc(KMM)"/>
    <s v="10207 NE 128th Ave"/>
    <s v="Vancouver"/>
    <s v="WA"/>
    <s v="720"/>
    <x v="1"/>
    <x v="1"/>
    <x v="3"/>
    <m/>
    <x v="1"/>
    <n v="572.58000000000004"/>
    <n v="27"/>
    <n v="1"/>
    <x v="0"/>
    <x v="0"/>
    <x v="6"/>
  </r>
  <r>
    <s v="3432027"/>
    <x v="1"/>
    <s v="Helmes Inc(LRR)"/>
    <s v="2616 NE 167th Cir"/>
    <s v="Ridgefield"/>
    <s v="WA"/>
    <s v="720"/>
    <x v="1"/>
    <x v="1"/>
    <x v="3"/>
    <m/>
    <x v="1"/>
    <n v="571.92999999999995"/>
    <n v="22"/>
    <n v="1"/>
    <x v="0"/>
    <x v="0"/>
    <x v="6"/>
  </r>
  <r>
    <s v="3432042"/>
    <x v="1"/>
    <s v="Shelter Solutions LLC(LRR)"/>
    <s v="2711 NE 144th Ct"/>
    <s v="Vancouver"/>
    <s v="WA"/>
    <s v="720"/>
    <x v="1"/>
    <x v="1"/>
    <x v="3"/>
    <m/>
    <x v="1"/>
    <n v="572.19000000000005"/>
    <n v="24"/>
    <n v="1"/>
    <x v="0"/>
    <x v="0"/>
    <x v="6"/>
  </r>
  <r>
    <s v="3432167"/>
    <x v="1"/>
    <s v="A &amp; V Homes Construction Inc(M"/>
    <s v="4404 NE 125th Ct"/>
    <s v="Vancouver"/>
    <s v="WA"/>
    <s v="720"/>
    <x v="1"/>
    <x v="1"/>
    <x v="3"/>
    <m/>
    <x v="1"/>
    <n v="574.38"/>
    <n v="41"/>
    <n v="1"/>
    <x v="0"/>
    <x v="0"/>
    <x v="6"/>
  </r>
  <r>
    <s v="3432168"/>
    <x v="1"/>
    <s v="A &amp; V Homes Construction Inc(M"/>
    <s v="4408 NE 125th Ct"/>
    <s v="Vancouver"/>
    <s v="WA"/>
    <s v="720"/>
    <x v="1"/>
    <x v="1"/>
    <x v="3"/>
    <m/>
    <x v="1"/>
    <n v="575.41"/>
    <n v="49"/>
    <n v="1"/>
    <x v="0"/>
    <x v="0"/>
    <x v="6"/>
  </r>
  <r>
    <s v="3432169"/>
    <x v="1"/>
    <s v="A &amp; V Homes Construction Inc(M"/>
    <s v="4409 NE 125th Ct"/>
    <s v="Vancouver"/>
    <s v="WA"/>
    <s v="720"/>
    <x v="1"/>
    <x v="1"/>
    <x v="3"/>
    <m/>
    <x v="1"/>
    <n v="574.63"/>
    <n v="43"/>
    <n v="1"/>
    <x v="0"/>
    <x v="0"/>
    <x v="6"/>
  </r>
  <r>
    <s v="3432174"/>
    <x v="1"/>
    <s v="A &amp; V Homes Construction Inc(M"/>
    <s v="4403 NE 125th Ct"/>
    <s v="Vancouver"/>
    <s v="WA"/>
    <s v="720"/>
    <x v="1"/>
    <x v="1"/>
    <x v="3"/>
    <m/>
    <x v="1"/>
    <n v="575.15"/>
    <n v="47"/>
    <n v="1"/>
    <x v="0"/>
    <x v="0"/>
    <x v="6"/>
  </r>
  <r>
    <s v="3432196"/>
    <x v="1"/>
    <s v="Modern NW Inc(C5C)"/>
    <s v="753 W Dogwood Ct"/>
    <s v="Washougal"/>
    <s v="WA"/>
    <s v="720"/>
    <x v="1"/>
    <x v="1"/>
    <x v="3"/>
    <m/>
    <x v="1"/>
    <n v="571.54999999999995"/>
    <n v="19"/>
    <n v="1"/>
    <x v="0"/>
    <x v="0"/>
    <x v="6"/>
  </r>
  <r>
    <s v="3432217"/>
    <x v="1"/>
    <s v="GR Investment Properties LLC(M"/>
    <s v="9400 NE 52nd Ave"/>
    <s v="Vancouver"/>
    <s v="WA"/>
    <s v="720"/>
    <x v="1"/>
    <x v="1"/>
    <x v="3"/>
    <m/>
    <x v="1"/>
    <n v="599.11"/>
    <n v="20"/>
    <n v="1"/>
    <x v="0"/>
    <x v="0"/>
    <x v="6"/>
  </r>
  <r>
    <s v="3432243"/>
    <x v="1"/>
    <s v="BDS Construction LLC(MRE)"/>
    <s v="3679 S St"/>
    <s v="Washougal"/>
    <s v="WA"/>
    <s v="720"/>
    <x v="1"/>
    <x v="1"/>
    <x v="3"/>
    <m/>
    <x v="1"/>
    <n v="572.05999999999995"/>
    <n v="23"/>
    <n v="1"/>
    <x v="0"/>
    <x v="0"/>
    <x v="6"/>
  </r>
  <r>
    <s v="3432249"/>
    <x v="1"/>
    <s v="Pacific Lifestyle Homes(MRE)"/>
    <s v="14208 NW 55th Ct"/>
    <s v="Vancouver"/>
    <s v="WA"/>
    <s v="720"/>
    <x v="1"/>
    <x v="1"/>
    <x v="3"/>
    <m/>
    <x v="1"/>
    <n v="0"/>
    <m/>
    <n v="1"/>
    <x v="1"/>
    <x v="1"/>
    <x v="6"/>
  </r>
  <r>
    <s v="3432297"/>
    <x v="1"/>
    <s v="Pahlisch Homes Inc(C5C)"/>
    <s v="9501 NE 7th St"/>
    <s v="Vancouver"/>
    <s v="WA"/>
    <s v="720"/>
    <x v="1"/>
    <x v="1"/>
    <x v="3"/>
    <m/>
    <x v="1"/>
    <n v="572.70000000000005"/>
    <n v="28"/>
    <n v="1"/>
    <x v="0"/>
    <x v="0"/>
    <x v="6"/>
  </r>
  <r>
    <s v="3432300"/>
    <x v="1"/>
    <s v="Sun Country Homes(MRE)"/>
    <s v="115 N 38th Pl"/>
    <s v="Ridgefield"/>
    <s v="WA"/>
    <s v="720"/>
    <x v="1"/>
    <x v="1"/>
    <x v="3"/>
    <m/>
    <x v="1"/>
    <n v="571.66999999999996"/>
    <n v="20"/>
    <n v="1"/>
    <x v="0"/>
    <x v="0"/>
    <x v="6"/>
  </r>
  <r>
    <s v="3432334"/>
    <x v="1"/>
    <s v="Manor Homes Washington Inc(WEB"/>
    <s v="3138 NW 47th Ave"/>
    <s v="Camas"/>
    <s v="WA"/>
    <s v="720"/>
    <x v="1"/>
    <x v="1"/>
    <x v="3"/>
    <m/>
    <x v="1"/>
    <n v="572.05999999999995"/>
    <n v="23"/>
    <n v="1"/>
    <x v="0"/>
    <x v="0"/>
    <x v="4"/>
  </r>
  <r>
    <s v="3432338"/>
    <x v="1"/>
    <s v="Manor Homes Washington Inc(C5C"/>
    <s v="7108 NE 136th Ave"/>
    <s v="Vancouver"/>
    <s v="WA"/>
    <s v="720"/>
    <x v="1"/>
    <x v="1"/>
    <x v="3"/>
    <m/>
    <x v="1"/>
    <n v="572.19000000000005"/>
    <n v="24"/>
    <n v="1"/>
    <x v="0"/>
    <x v="0"/>
    <x v="4"/>
  </r>
  <r>
    <s v="3432407"/>
    <x v="1"/>
    <s v="Modern NW Inc(MRE)"/>
    <s v="733 W Dogwood Ct"/>
    <s v="Washougal"/>
    <s v="WA"/>
    <s v="720"/>
    <x v="1"/>
    <x v="1"/>
    <x v="3"/>
    <m/>
    <x v="1"/>
    <n v="545.98"/>
    <n v="73"/>
    <n v="1"/>
    <x v="0"/>
    <x v="0"/>
    <x v="6"/>
  </r>
  <r>
    <s v="3432465"/>
    <x v="1"/>
    <s v="D R Horton Inc Portland(C5C)"/>
    <s v="11604 NE 128th Pl"/>
    <s v="Vancouver"/>
    <s v="WA"/>
    <s v="720"/>
    <x v="1"/>
    <x v="1"/>
    <x v="3"/>
    <m/>
    <x v="1"/>
    <n v="572.70000000000005"/>
    <n v="28"/>
    <n v="1"/>
    <x v="0"/>
    <x v="0"/>
    <x v="6"/>
  </r>
  <r>
    <s v="3432466"/>
    <x v="1"/>
    <s v="D R Horton Inc Portland(C5C)"/>
    <s v="11608 NE 128th Pl"/>
    <s v="Vancouver"/>
    <s v="WA"/>
    <s v="720"/>
    <x v="1"/>
    <x v="1"/>
    <x v="3"/>
    <m/>
    <x v="1"/>
    <n v="572.58000000000004"/>
    <n v="27"/>
    <n v="1"/>
    <x v="0"/>
    <x v="0"/>
    <x v="6"/>
  </r>
  <r>
    <s v="3432467"/>
    <x v="1"/>
    <s v="D R Horton Inc Portland(C5C)"/>
    <s v="11609 NE 128th Pl"/>
    <s v="Vancouver"/>
    <s v="WA"/>
    <s v="720"/>
    <x v="1"/>
    <x v="1"/>
    <x v="3"/>
    <m/>
    <x v="1"/>
    <n v="572.84"/>
    <n v="29"/>
    <n v="1"/>
    <x v="0"/>
    <x v="0"/>
    <x v="6"/>
  </r>
  <r>
    <s v="3432468"/>
    <x v="1"/>
    <s v="D R Horton Inc Portland(C5C)"/>
    <s v="11611 NE 128th Pl"/>
    <s v="Vancouver"/>
    <s v="WA"/>
    <s v="720"/>
    <x v="1"/>
    <x v="1"/>
    <x v="3"/>
    <m/>
    <x v="1"/>
    <n v="572.45000000000005"/>
    <n v="26"/>
    <n v="1"/>
    <x v="0"/>
    <x v="0"/>
    <x v="6"/>
  </r>
  <r>
    <s v="3432499"/>
    <x v="1"/>
    <s v="Cascade West Development(MRE)"/>
    <s v="10609 NW 37th Ave"/>
    <s v="Vancouver"/>
    <s v="WA"/>
    <s v="720"/>
    <x v="1"/>
    <x v="1"/>
    <x v="3"/>
    <m/>
    <x v="1"/>
    <n v="572.70000000000005"/>
    <n v="28"/>
    <n v="1"/>
    <x v="0"/>
    <x v="0"/>
    <x v="6"/>
  </r>
  <r>
    <s v="3432574"/>
    <x v="1"/>
    <s v="Pacific Lifestyle Homes(MRE)"/>
    <s v="15006 NE 112th St NE"/>
    <s v="Vancouver"/>
    <s v="WA"/>
    <s v="720"/>
    <x v="1"/>
    <x v="1"/>
    <x v="3"/>
    <m/>
    <x v="1"/>
    <n v="569.25"/>
    <m/>
    <n v="1"/>
    <x v="0"/>
    <x v="1"/>
    <x v="6"/>
  </r>
  <r>
    <s v="3432589"/>
    <x v="1"/>
    <s v="Waverly Homes Inc(MRE)"/>
    <s v="3009 NE 75th St"/>
    <s v="Vancouver"/>
    <s v="WA"/>
    <s v="720"/>
    <x v="1"/>
    <x v="1"/>
    <x v="3"/>
    <m/>
    <x v="1"/>
    <n v="571.79999999999995"/>
    <n v="21"/>
    <n v="1"/>
    <x v="0"/>
    <x v="0"/>
    <x v="6"/>
  </r>
  <r>
    <s v="3432638"/>
    <x v="1"/>
    <s v="&quot;&quot;&quot;Dumont, James A(C5C)&quot;&quot;&quot;"/>
    <s v="10308 SE French Rd"/>
    <s v="Vancouver"/>
    <s v="WA"/>
    <s v="720"/>
    <x v="1"/>
    <x v="1"/>
    <x v="3"/>
    <m/>
    <x v="1"/>
    <n v="572.45000000000005"/>
    <n v="26"/>
    <n v="1"/>
    <x v="0"/>
    <x v="0"/>
    <x v="6"/>
  </r>
  <r>
    <s v="3432682"/>
    <x v="1"/>
    <s v="Helmes Inc(LRR)"/>
    <s v="4822 N 6th St"/>
    <s v="Ridgefield"/>
    <s v="WA"/>
    <s v="720"/>
    <x v="1"/>
    <x v="1"/>
    <x v="3"/>
    <m/>
    <x v="1"/>
    <n v="571.79999999999995"/>
    <n v="21"/>
    <n v="1"/>
    <x v="0"/>
    <x v="0"/>
    <x v="6"/>
  </r>
  <r>
    <s v="3432686"/>
    <x v="1"/>
    <s v="Helmes Inc(LRR)"/>
    <s v="2721 NE 167th Cir"/>
    <s v="Ridgefield"/>
    <s v="WA"/>
    <s v="720"/>
    <x v="1"/>
    <x v="1"/>
    <x v="3"/>
    <m/>
    <x v="1"/>
    <n v="572.45000000000005"/>
    <n v="26"/>
    <n v="1"/>
    <x v="0"/>
    <x v="0"/>
    <x v="6"/>
  </r>
  <r>
    <s v="3432693"/>
    <x v="1"/>
    <s v="Urban NW Homes LLC(C5C)"/>
    <s v="11205 NE 44th Ct"/>
    <s v="Vancouver"/>
    <s v="WA"/>
    <s v="720"/>
    <x v="1"/>
    <x v="1"/>
    <x v="3"/>
    <m/>
    <x v="1"/>
    <n v="572.45000000000005"/>
    <n v="26"/>
    <n v="1"/>
    <x v="0"/>
    <x v="0"/>
    <x v="6"/>
  </r>
  <r>
    <s v="3432694"/>
    <x v="1"/>
    <s v="Urban NW Homes LLC(C5C)"/>
    <s v="11207 NE 44th Ct"/>
    <s v="Vancouver"/>
    <s v="WA"/>
    <s v="720"/>
    <x v="1"/>
    <x v="1"/>
    <x v="3"/>
    <m/>
    <x v="1"/>
    <n v="572.70000000000005"/>
    <n v="28"/>
    <n v="1"/>
    <x v="0"/>
    <x v="0"/>
    <x v="6"/>
  </r>
  <r>
    <s v="3432698"/>
    <x v="1"/>
    <s v="Cascade West Development(WEB)"/>
    <s v="2010 NW Maryland St"/>
    <s v="Camas"/>
    <s v="WA"/>
    <s v="720"/>
    <x v="1"/>
    <x v="1"/>
    <x v="3"/>
    <m/>
    <x v="1"/>
    <n v="573.09"/>
    <n v="31"/>
    <n v="1"/>
    <x v="0"/>
    <x v="0"/>
    <x v="6"/>
  </r>
  <r>
    <s v="3432726"/>
    <x v="1"/>
    <s v="Stone Bridge Homes NW LLC(C5C)"/>
    <s v="17212 NE 33rd Ct"/>
    <s v="Ridgefield"/>
    <s v="WA"/>
    <s v="720"/>
    <x v="1"/>
    <x v="1"/>
    <x v="3"/>
    <m/>
    <x v="1"/>
    <n v="573.89"/>
    <n v="36"/>
    <n v="1"/>
    <x v="0"/>
    <x v="0"/>
    <x v="6"/>
  </r>
  <r>
    <s v="3432742"/>
    <x v="1"/>
    <s v="Pacific Lifestyle Homes(MRE)"/>
    <s v="14201 NW 56th Ave"/>
    <s v="Vancouver"/>
    <s v="WA"/>
    <s v="720"/>
    <x v="1"/>
    <x v="1"/>
    <x v="3"/>
    <m/>
    <x v="1"/>
    <n v="571.96"/>
    <n v="21"/>
    <n v="1"/>
    <x v="0"/>
    <x v="0"/>
    <x v="6"/>
  </r>
  <r>
    <s v="3432760"/>
    <x v="1"/>
    <s v="Glavin Development LLC(C5C)"/>
    <s v="13117 NE 52nd St"/>
    <s v="Vancouver"/>
    <s v="WA"/>
    <s v="720"/>
    <x v="1"/>
    <x v="1"/>
    <x v="3"/>
    <m/>
    <x v="1"/>
    <n v="572.61"/>
    <n v="26"/>
    <n v="1"/>
    <x v="0"/>
    <x v="0"/>
    <x v="6"/>
  </r>
  <r>
    <s v="3432821"/>
    <x v="1"/>
    <s v="Krippner Homes LLC(C5C)Lot 53"/>
    <s v="7407 NW 1st Pl"/>
    <s v="Vancouver"/>
    <s v="WA"/>
    <s v="720"/>
    <x v="1"/>
    <x v="1"/>
    <x v="3"/>
    <m/>
    <x v="1"/>
    <n v="571.83000000000004"/>
    <n v="20"/>
    <n v="1"/>
    <x v="0"/>
    <x v="0"/>
    <x v="6"/>
  </r>
  <r>
    <s v="3432826"/>
    <x v="1"/>
    <s v="Krippner Homes LLC(C5C)"/>
    <s v="7409 NW 1st Pl"/>
    <s v="Vancouver"/>
    <s v="WA"/>
    <s v="720"/>
    <x v="1"/>
    <x v="1"/>
    <x v="3"/>
    <m/>
    <x v="1"/>
    <n v="571.96"/>
    <n v="21"/>
    <n v="1"/>
    <x v="0"/>
    <x v="0"/>
    <x v="6"/>
  </r>
  <r>
    <s v="3432848"/>
    <x v="1"/>
    <s v="Pacific Lifestyle Homes(MRE)"/>
    <s v="14201 NW 53rd Ct"/>
    <s v="Vancouver"/>
    <s v="WA"/>
    <s v="720"/>
    <x v="1"/>
    <x v="1"/>
    <x v="3"/>
    <m/>
    <x v="1"/>
    <n v="598.26"/>
    <n v="31"/>
    <n v="1"/>
    <x v="0"/>
    <x v="0"/>
    <x v="6"/>
  </r>
  <r>
    <s v="3432857"/>
    <x v="1"/>
    <s v="Pacific Shores JL CC WA  LLC(C"/>
    <s v="11004 NE 106th St"/>
    <s v="Vancouver"/>
    <s v="WA"/>
    <s v="720"/>
    <x v="1"/>
    <x v="1"/>
    <x v="3"/>
    <m/>
    <x v="1"/>
    <n v="571.83000000000004"/>
    <n v="20"/>
    <n v="1"/>
    <x v="0"/>
    <x v="0"/>
    <x v="6"/>
  </r>
  <r>
    <s v="3432858"/>
    <x v="1"/>
    <s v="Pacific Shores JL CC WA  LLC(C"/>
    <s v="11000 NE 106th St"/>
    <s v="Vancouver"/>
    <s v="WA"/>
    <s v="720"/>
    <x v="1"/>
    <x v="1"/>
    <x v="3"/>
    <m/>
    <x v="1"/>
    <n v="571.96"/>
    <n v="21"/>
    <n v="1"/>
    <x v="0"/>
    <x v="0"/>
    <x v="6"/>
  </r>
  <r>
    <s v="3432891"/>
    <x v="1"/>
    <s v="Aho Construction(MRE)"/>
    <s v="12702 NE 54th Way"/>
    <s v="Vancouver"/>
    <s v="WA"/>
    <s v="720"/>
    <x v="1"/>
    <x v="1"/>
    <x v="3"/>
    <m/>
    <x v="1"/>
    <n v="572.22"/>
    <n v="23"/>
    <n v="1"/>
    <x v="0"/>
    <x v="0"/>
    <x v="6"/>
  </r>
  <r>
    <s v="3432892"/>
    <x v="1"/>
    <s v="Aho Construction(MRE)"/>
    <s v="12708 NE 53rd St"/>
    <s v="Vancouver"/>
    <s v="WA"/>
    <s v="720"/>
    <x v="1"/>
    <x v="1"/>
    <x v="3"/>
    <m/>
    <x v="1"/>
    <n v="572.09"/>
    <n v="22"/>
    <n v="1"/>
    <x v="0"/>
    <x v="0"/>
    <x v="6"/>
  </r>
  <r>
    <s v="3432893"/>
    <x v="1"/>
    <s v="Cascade West Development(LRR)"/>
    <s v="2601 NE 176th St"/>
    <s v="Ridgefield"/>
    <s v="WA"/>
    <s v="720"/>
    <x v="1"/>
    <x v="1"/>
    <x v="3"/>
    <m/>
    <x v="1"/>
    <n v="572.61"/>
    <n v="26"/>
    <n v="1"/>
    <x v="0"/>
    <x v="0"/>
    <x v="6"/>
  </r>
  <r>
    <s v="3432938"/>
    <x v="1"/>
    <s v="Manor Homes Washington Inc(MRE"/>
    <s v="13017 NE 26th St"/>
    <s v="Vancouver"/>
    <s v="WA"/>
    <s v="720"/>
    <x v="1"/>
    <x v="1"/>
    <x v="3"/>
    <m/>
    <x v="1"/>
    <n v="575.29999999999995"/>
    <n v="47"/>
    <n v="1"/>
    <x v="0"/>
    <x v="0"/>
    <x v="6"/>
  </r>
  <r>
    <s v="3433051"/>
    <x v="1"/>
    <s v="Lennar Northwest Inc(MRE)"/>
    <s v="2406 NW 41 Ave"/>
    <s v="Camas"/>
    <s v="WA"/>
    <s v="720"/>
    <x v="1"/>
    <x v="1"/>
    <x v="3"/>
    <m/>
    <x v="1"/>
    <n v="573.24"/>
    <n v="31"/>
    <n v="1"/>
    <x v="0"/>
    <x v="0"/>
    <x v="6"/>
  </r>
  <r>
    <s v="3433052"/>
    <x v="1"/>
    <s v="Lennar Northwest Inc(MRE)"/>
    <s v="2412 NW 41 Ave"/>
    <s v="Camas"/>
    <s v="WA"/>
    <s v="720"/>
    <x v="1"/>
    <x v="1"/>
    <x v="3"/>
    <m/>
    <x v="1"/>
    <n v="573.11"/>
    <n v="30"/>
    <n v="1"/>
    <x v="0"/>
    <x v="0"/>
    <x v="6"/>
  </r>
  <r>
    <s v="3433062"/>
    <x v="1"/>
    <s v="Lennar Northwest Inc(MRE)"/>
    <s v="10210 NE 128th Ave"/>
    <s v="Vancouver"/>
    <s v="WA"/>
    <s v="720"/>
    <x v="1"/>
    <x v="1"/>
    <x v="3"/>
    <m/>
    <x v="1"/>
    <n v="599.46"/>
    <n v="24"/>
    <n v="1"/>
    <x v="0"/>
    <x v="0"/>
    <x v="6"/>
  </r>
  <r>
    <s v="3433064"/>
    <x v="1"/>
    <s v="Manor Homes Washington Inc(MRE"/>
    <s v="7105 NE 136th Ave"/>
    <s v="Vancouver"/>
    <s v="WA"/>
    <s v="720"/>
    <x v="1"/>
    <x v="1"/>
    <x v="3"/>
    <m/>
    <x v="1"/>
    <n v="571.66999999999996"/>
    <n v="20"/>
    <n v="1"/>
    <x v="0"/>
    <x v="0"/>
    <x v="6"/>
  </r>
  <r>
    <s v="3433066"/>
    <x v="1"/>
    <s v="Lennar Northwest Inc(MRE)"/>
    <s v="2309 NE Verbena Ln"/>
    <s v="Camas"/>
    <s v="WA"/>
    <s v="720"/>
    <x v="1"/>
    <x v="1"/>
    <x v="3"/>
    <m/>
    <x v="1"/>
    <n v="572.22"/>
    <n v="23"/>
    <n v="1"/>
    <x v="0"/>
    <x v="0"/>
    <x v="6"/>
  </r>
  <r>
    <s v="3433067"/>
    <x v="1"/>
    <s v="Lennar Northwest Inc(MRE)"/>
    <s v="2312 NE Verbena Ln"/>
    <s v="Camas"/>
    <s v="WA"/>
    <s v="720"/>
    <x v="1"/>
    <x v="1"/>
    <x v="3"/>
    <m/>
    <x v="1"/>
    <n v="571.96"/>
    <n v="21"/>
    <n v="1"/>
    <x v="0"/>
    <x v="0"/>
    <x v="6"/>
  </r>
  <r>
    <s v="3433068"/>
    <x v="1"/>
    <s v="Lennar Northwest Inc(WEB)"/>
    <s v="2321 NE Verbena Ln"/>
    <s v="Camas"/>
    <s v="WA"/>
    <s v="720"/>
    <x v="1"/>
    <x v="1"/>
    <x v="3"/>
    <m/>
    <x v="1"/>
    <n v="572.09"/>
    <n v="22"/>
    <n v="1"/>
    <x v="0"/>
    <x v="0"/>
    <x v="6"/>
  </r>
  <r>
    <s v="3433097"/>
    <x v="1"/>
    <s v="BTS Homes Inc(MRE)"/>
    <s v="10405 NE 153rd Pl"/>
    <s v="Vancouver"/>
    <s v="WA"/>
    <s v="720"/>
    <x v="1"/>
    <x v="1"/>
    <x v="3"/>
    <m/>
    <x v="1"/>
    <n v="572.73"/>
    <n v="27"/>
    <n v="1"/>
    <x v="0"/>
    <x v="0"/>
    <x v="6"/>
  </r>
  <r>
    <s v="3433101"/>
    <x v="1"/>
    <s v="Brighten Homes Inc(C5C)"/>
    <s v="10601 NW 35th Ave"/>
    <s v="Vancouver"/>
    <s v="WA"/>
    <s v="720"/>
    <x v="1"/>
    <x v="1"/>
    <x v="3"/>
    <m/>
    <x v="1"/>
    <n v="573.5"/>
    <n v="33"/>
    <n v="1"/>
    <x v="0"/>
    <x v="0"/>
    <x v="6"/>
  </r>
  <r>
    <s v="3433201"/>
    <x v="1"/>
    <s v="Helmes Inc(RCB)"/>
    <s v="9405 NE 165th Ave"/>
    <s v="Vancouver"/>
    <s v="WA"/>
    <s v="720"/>
    <x v="1"/>
    <x v="1"/>
    <x v="3"/>
    <m/>
    <x v="1"/>
    <n v="572.21"/>
    <n v="23"/>
    <n v="1"/>
    <x v="0"/>
    <x v="0"/>
    <x v="6"/>
  </r>
  <r>
    <s v="3433246"/>
    <x v="1"/>
    <s v="Tuscany Homes LLC(WEB)"/>
    <s v="4515 NE 93rd St"/>
    <s v="Vancouver"/>
    <s v="WA"/>
    <s v="720"/>
    <x v="1"/>
    <x v="1"/>
    <x v="3"/>
    <m/>
    <x v="1"/>
    <n v="569.25"/>
    <m/>
    <n v="1"/>
    <x v="0"/>
    <x v="1"/>
    <x v="6"/>
  </r>
  <r>
    <s v="3433247"/>
    <x v="1"/>
    <s v="Tuscany Homes LLC(C5C)"/>
    <s v="4618 NE 93rd St"/>
    <s v="Vancouver"/>
    <s v="WA"/>
    <s v="720"/>
    <x v="1"/>
    <x v="1"/>
    <x v="3"/>
    <m/>
    <x v="1"/>
    <n v="569.25"/>
    <m/>
    <n v="1"/>
    <x v="0"/>
    <x v="1"/>
    <x v="6"/>
  </r>
  <r>
    <s v="3433249"/>
    <x v="1"/>
    <s v="Tuscany Homes LLC(C5C)"/>
    <s v="9320 NE 47th Cir"/>
    <s v="Vancouver"/>
    <s v="WA"/>
    <s v="720"/>
    <x v="1"/>
    <x v="1"/>
    <x v="3"/>
    <m/>
    <x v="1"/>
    <n v="1572.21"/>
    <m/>
    <n v="1"/>
    <x v="0"/>
    <x v="1"/>
    <x v="6"/>
  </r>
  <r>
    <s v="3433259"/>
    <x v="1"/>
    <s v="Helmes Inc(LRR)"/>
    <s v="9711 NE 149th Ave"/>
    <s v="Vancouver"/>
    <s v="WA"/>
    <s v="720"/>
    <x v="1"/>
    <x v="1"/>
    <x v="0"/>
    <m/>
    <x v="1"/>
    <n v="816.46"/>
    <m/>
    <n v="1"/>
    <x v="0"/>
    <x v="1"/>
    <x v="6"/>
  </r>
  <r>
    <s v="3433260"/>
    <x v="1"/>
    <s v="Manor Homes Washington Inc(MRE"/>
    <s v="5605 NE 48th St"/>
    <s v="Vancouver"/>
    <s v="WA"/>
    <s v="720"/>
    <x v="1"/>
    <x v="1"/>
    <x v="3"/>
    <m/>
    <x v="1"/>
    <n v="572.08000000000004"/>
    <n v="21"/>
    <n v="1"/>
    <x v="0"/>
    <x v="0"/>
    <x v="6"/>
  </r>
  <r>
    <s v="3433267"/>
    <x v="1"/>
    <s v="Pahlisch Homes Inc(MRE)"/>
    <s v="4605 NE 118th St"/>
    <s v="Vancouver"/>
    <s v="WA"/>
    <s v="720"/>
    <x v="1"/>
    <x v="1"/>
    <x v="3"/>
    <m/>
    <x v="1"/>
    <n v="569.25"/>
    <m/>
    <n v="1"/>
    <x v="0"/>
    <x v="1"/>
    <x v="6"/>
  </r>
  <r>
    <s v="3433268"/>
    <x v="1"/>
    <s v="Aho Construction(C5C)"/>
    <s v="12814 NE 53rd St"/>
    <s v="Vancouver"/>
    <s v="WA"/>
    <s v="720"/>
    <x v="1"/>
    <x v="1"/>
    <x v="3"/>
    <m/>
    <x v="1"/>
    <n v="572.08000000000004"/>
    <n v="22"/>
    <n v="1"/>
    <x v="0"/>
    <x v="0"/>
    <x v="6"/>
  </r>
  <r>
    <s v="3433269"/>
    <x v="1"/>
    <s v="Modern NW Inc(C5C)"/>
    <s v="3002 W 8th St"/>
    <s v="Washougal"/>
    <s v="WA"/>
    <s v="720"/>
    <x v="1"/>
    <x v="1"/>
    <x v="3"/>
    <m/>
    <x v="1"/>
    <n v="602.73"/>
    <n v="27"/>
    <n v="1"/>
    <x v="0"/>
    <x v="0"/>
    <x v="6"/>
  </r>
  <r>
    <s v="3433284"/>
    <x v="1"/>
    <s v="Glavin Development LLC(MRE)"/>
    <s v="13121 NE 52nd St"/>
    <s v="Vancouver"/>
    <s v="WA"/>
    <s v="720"/>
    <x v="1"/>
    <x v="1"/>
    <x v="3"/>
    <m/>
    <x v="1"/>
    <n v="572.6"/>
    <n v="26"/>
    <n v="1"/>
    <x v="0"/>
    <x v="0"/>
    <x v="6"/>
  </r>
  <r>
    <s v="3433286"/>
    <x v="1"/>
    <s v="Glavin Development LLC(MRE)"/>
    <s v="13118 NE 51st St"/>
    <s v="Vancouver"/>
    <s v="WA"/>
    <s v="720"/>
    <x v="1"/>
    <x v="1"/>
    <x v="3"/>
    <m/>
    <x v="1"/>
    <n v="729.1"/>
    <n v="22"/>
    <n v="1"/>
    <x v="0"/>
    <x v="0"/>
    <x v="6"/>
  </r>
  <r>
    <s v="3433322"/>
    <x v="1"/>
    <s v="Urban NW Homes LLC(C5C)"/>
    <s v="7618 NE 60th Way"/>
    <s v="Vancouver"/>
    <s v="WA"/>
    <s v="720"/>
    <x v="1"/>
    <x v="1"/>
    <x v="3"/>
    <m/>
    <x v="1"/>
    <n v="569.25"/>
    <m/>
    <n v="1"/>
    <x v="0"/>
    <x v="1"/>
    <x v="6"/>
  </r>
  <r>
    <s v="3433358"/>
    <x v="1"/>
    <s v="Pacific Lifestyle Homes(C5C)"/>
    <s v="15000 NE 112th St"/>
    <s v="Vancouver"/>
    <s v="WA"/>
    <s v="720"/>
    <x v="1"/>
    <x v="1"/>
    <x v="3"/>
    <m/>
    <x v="1"/>
    <n v="569.25"/>
    <m/>
    <n v="1"/>
    <x v="0"/>
    <x v="1"/>
    <x v="6"/>
  </r>
  <r>
    <s v="3433361"/>
    <x v="1"/>
    <s v="Aho Construction(WEB)"/>
    <s v="6623 NE 54th Ct"/>
    <s v="Vancouver"/>
    <s v="WA"/>
    <s v="720"/>
    <x v="1"/>
    <x v="1"/>
    <x v="3"/>
    <m/>
    <x v="1"/>
    <n v="578.52"/>
    <n v="72"/>
    <n v="1"/>
    <x v="0"/>
    <x v="0"/>
    <x v="6"/>
  </r>
  <r>
    <s v="3433375"/>
    <x v="1"/>
    <s v="T K Karlsen Const(C5C)"/>
    <s v="608 N Horns Corner Dr"/>
    <s v="Ridgefield"/>
    <s v="WA"/>
    <s v="720"/>
    <x v="1"/>
    <x v="1"/>
    <x v="3"/>
    <m/>
    <x v="1"/>
    <n v="577.24"/>
    <n v="62"/>
    <n v="1"/>
    <x v="0"/>
    <x v="0"/>
    <x v="6"/>
  </r>
  <r>
    <s v="3433376"/>
    <x v="1"/>
    <s v="T K Karlsen Const(C5C)"/>
    <s v="512 N Horns Corner Dr"/>
    <s v="Ridgefield"/>
    <s v="WA"/>
    <s v="720"/>
    <x v="1"/>
    <x v="1"/>
    <x v="3"/>
    <m/>
    <x v="1"/>
    <n v="572.09"/>
    <n v="22"/>
    <n v="1"/>
    <x v="0"/>
    <x v="0"/>
    <x v="6"/>
  </r>
  <r>
    <s v="3433392"/>
    <x v="1"/>
    <s v="Sun Country Homes(MRE)"/>
    <s v="105 N 38th Pl"/>
    <s v="Ridgefield"/>
    <s v="WA"/>
    <s v="720"/>
    <x v="1"/>
    <x v="1"/>
    <x v="3"/>
    <m/>
    <x v="1"/>
    <n v="572.74"/>
    <n v="27"/>
    <n v="1"/>
    <x v="0"/>
    <x v="0"/>
    <x v="6"/>
  </r>
  <r>
    <s v="3433409"/>
    <x v="1"/>
    <s v="JB Homes LLC(MRE)"/>
    <s v="4105 NW Walden St"/>
    <s v="Camas"/>
    <s v="WA"/>
    <s v="720"/>
    <x v="1"/>
    <x v="1"/>
    <x v="3"/>
    <m/>
    <x v="1"/>
    <n v="573.37"/>
    <n v="32"/>
    <n v="1"/>
    <x v="0"/>
    <x v="0"/>
    <x v="6"/>
  </r>
  <r>
    <s v="3433513"/>
    <x v="1"/>
    <s v="Helmes Inc(C5C)"/>
    <s v="778 N 49th Ave"/>
    <s v="Ridgefield"/>
    <s v="WA"/>
    <s v="720"/>
    <x v="1"/>
    <x v="1"/>
    <x v="3"/>
    <m/>
    <x v="1"/>
    <n v="572.34"/>
    <n v="24"/>
    <n v="1"/>
    <x v="0"/>
    <x v="0"/>
    <x v="6"/>
  </r>
  <r>
    <s v="3433536"/>
    <x v="1"/>
    <s v="Waverly Homes Inc(MRE)"/>
    <s v="3010 NE 75th St"/>
    <s v="Vancouver"/>
    <s v="WA"/>
    <s v="720"/>
    <x v="1"/>
    <x v="1"/>
    <x v="3"/>
    <m/>
    <x v="1"/>
    <n v="572.34"/>
    <n v="24"/>
    <n v="1"/>
    <x v="0"/>
    <x v="0"/>
    <x v="6"/>
  </r>
  <r>
    <s v="3433620"/>
    <x v="1"/>
    <s v="Aho Construction(MRE)"/>
    <s v="12723 NE 53rd St"/>
    <s v="Vancouver"/>
    <s v="WA"/>
    <s v="720"/>
    <x v="1"/>
    <x v="1"/>
    <x v="3"/>
    <m/>
    <x v="1"/>
    <n v="572.08000000000004"/>
    <n v="22"/>
    <n v="1"/>
    <x v="0"/>
    <x v="0"/>
    <x v="6"/>
  </r>
  <r>
    <s v="3433661"/>
    <x v="1"/>
    <s v="Pacific Lifestyle Homes(MRE)"/>
    <s v="14205 NW 53rd Ct"/>
    <s v="Vancouver"/>
    <s v="WA"/>
    <s v="720"/>
    <x v="1"/>
    <x v="1"/>
    <x v="3"/>
    <m/>
    <x v="1"/>
    <n v="654.52"/>
    <n v="98"/>
    <n v="1"/>
    <x v="0"/>
    <x v="0"/>
    <x v="6"/>
  </r>
  <r>
    <s v="3433668"/>
    <x v="1"/>
    <s v="JB Homes LLC(LRR)"/>
    <s v="10604 NW 35th Ave"/>
    <s v="Vancouver"/>
    <s v="WA"/>
    <s v="720"/>
    <x v="1"/>
    <x v="1"/>
    <x v="3"/>
    <m/>
    <x v="1"/>
    <n v="571.82000000000005"/>
    <n v="20"/>
    <n v="1"/>
    <x v="0"/>
    <x v="0"/>
    <x v="6"/>
  </r>
  <r>
    <s v="3433670"/>
    <x v="1"/>
    <s v="JB Homes LLC(LRR)"/>
    <s v="10700 NW 35th Ave"/>
    <s v="Vancouver"/>
    <s v="WA"/>
    <s v="720"/>
    <x v="1"/>
    <x v="1"/>
    <x v="3"/>
    <m/>
    <x v="1"/>
    <n v="571.95000000000005"/>
    <n v="21"/>
    <n v="1"/>
    <x v="0"/>
    <x v="0"/>
    <x v="6"/>
  </r>
  <r>
    <s v="3433671"/>
    <x v="1"/>
    <s v="JB Homes LLC(LRR)"/>
    <s v="3713 NW 107th St"/>
    <s v="Vancouver"/>
    <s v="WA"/>
    <s v="720"/>
    <x v="1"/>
    <x v="1"/>
    <x v="3"/>
    <m/>
    <x v="1"/>
    <n v="571.82000000000005"/>
    <n v="20"/>
    <n v="1"/>
    <x v="0"/>
    <x v="0"/>
    <x v="6"/>
  </r>
  <r>
    <s v="3433672"/>
    <x v="1"/>
    <s v="JB Homes LLC(LRR)"/>
    <s v="3712 NW 107th St"/>
    <s v="Vancouver"/>
    <s v="WA"/>
    <s v="720"/>
    <x v="1"/>
    <x v="1"/>
    <x v="3"/>
    <m/>
    <x v="1"/>
    <n v="572.08000000000004"/>
    <n v="22"/>
    <n v="1"/>
    <x v="0"/>
    <x v="0"/>
    <x v="6"/>
  </r>
  <r>
    <s v="3433705"/>
    <x v="1"/>
    <s v="&quot;&quot;&quot;Meshalkin, Dimitriy(C5C)&quot;&quot;&quot;"/>
    <s v="10414 NW 31st Ave"/>
    <s v="Vancouver"/>
    <s v="WA"/>
    <s v="720"/>
    <x v="1"/>
    <x v="1"/>
    <x v="3"/>
    <m/>
    <x v="1"/>
    <n v="599.84"/>
    <n v="27"/>
    <n v="1"/>
    <x v="0"/>
    <x v="0"/>
    <x v="4"/>
  </r>
  <r>
    <s v="3433769"/>
    <x v="1"/>
    <s v="&quot;&quot;&quot;Lewis, Michael H(LRR)&quot;&quot;&quot;"/>
    <s v="1806 N 6 St"/>
    <s v="Washougal"/>
    <s v="WA"/>
    <s v="720"/>
    <x v="1"/>
    <x v="1"/>
    <x v="3"/>
    <m/>
    <x v="1"/>
    <n v="572.70000000000005"/>
    <n v="28"/>
    <n v="1"/>
    <x v="0"/>
    <x v="0"/>
    <x v="4"/>
  </r>
  <r>
    <s v="3433792"/>
    <x v="1"/>
    <s v="D R Horton Inc Portland(C5C)"/>
    <s v="12815 NE 115th St"/>
    <s v="Vancouver"/>
    <s v="WA"/>
    <s v="720"/>
    <x v="1"/>
    <x v="1"/>
    <x v="3"/>
    <m/>
    <x v="1"/>
    <n v="571.79999999999995"/>
    <n v="21"/>
    <n v="1"/>
    <x v="0"/>
    <x v="0"/>
    <x v="6"/>
  </r>
  <r>
    <s v="3433793"/>
    <x v="1"/>
    <s v="D R Horton Inc Portland(C5C)"/>
    <s v="11515 NE 130th Av"/>
    <s v="Vancouver"/>
    <s v="WA"/>
    <s v="720"/>
    <x v="1"/>
    <x v="1"/>
    <x v="3"/>
    <m/>
    <x v="1"/>
    <n v="573.24"/>
    <n v="31"/>
    <n v="1"/>
    <x v="0"/>
    <x v="0"/>
    <x v="6"/>
  </r>
  <r>
    <s v="3433794"/>
    <x v="1"/>
    <s v="D R Horton Inc Portland(C5C)"/>
    <s v="11514 NE 130th Av"/>
    <s v="Vancouver"/>
    <s v="WA"/>
    <s v="720"/>
    <x v="1"/>
    <x v="1"/>
    <x v="3"/>
    <m/>
    <x v="1"/>
    <n v="573.11"/>
    <n v="30"/>
    <n v="1"/>
    <x v="0"/>
    <x v="0"/>
    <x v="6"/>
  </r>
  <r>
    <s v="3433795"/>
    <x v="1"/>
    <s v="D R Horton Inc Portland(C5C)"/>
    <s v="11610 NE 128th Pl"/>
    <s v="Vancouver"/>
    <s v="WA"/>
    <s v="720"/>
    <x v="1"/>
    <x v="1"/>
    <x v="3"/>
    <m/>
    <x v="1"/>
    <n v="572.32000000000005"/>
    <n v="25"/>
    <n v="1"/>
    <x v="0"/>
    <x v="0"/>
    <x v="6"/>
  </r>
  <r>
    <s v="3433796"/>
    <x v="1"/>
    <s v="D R Horton Inc Portland(C5C)"/>
    <s v="13000 NE 115th St"/>
    <s v="Vancouver"/>
    <s v="WA"/>
    <s v="720"/>
    <x v="1"/>
    <x v="1"/>
    <x v="3"/>
    <m/>
    <x v="1"/>
    <n v="571.79999999999995"/>
    <n v="21"/>
    <n v="1"/>
    <x v="0"/>
    <x v="0"/>
    <x v="6"/>
  </r>
  <r>
    <s v="3433802"/>
    <x v="1"/>
    <s v="D R Horton Inc Portland(C5C)"/>
    <s v="12802 NE 115th St"/>
    <s v="Vancouver"/>
    <s v="WA"/>
    <s v="720"/>
    <x v="1"/>
    <x v="1"/>
    <x v="3"/>
    <m/>
    <x v="1"/>
    <n v="572.58000000000004"/>
    <n v="27"/>
    <n v="1"/>
    <x v="0"/>
    <x v="0"/>
    <x v="6"/>
  </r>
  <r>
    <s v="3433822"/>
    <x v="1"/>
    <s v="Cascade West Development(LRR)"/>
    <s v="2431 NW Larkspur Ct"/>
    <s v="Camas"/>
    <s v="WA"/>
    <s v="720"/>
    <x v="1"/>
    <x v="1"/>
    <x v="3"/>
    <m/>
    <x v="1"/>
    <n v="577.36"/>
    <n v="64"/>
    <n v="1"/>
    <x v="0"/>
    <x v="0"/>
    <x v="6"/>
  </r>
  <r>
    <s v="3433826"/>
    <x v="1"/>
    <s v="Cascade West Development(LRR)"/>
    <s v="4615 SE 202nd Ave"/>
    <s v="Camas"/>
    <s v="WA"/>
    <s v="720"/>
    <x v="1"/>
    <x v="1"/>
    <x v="3"/>
    <m/>
    <x v="1"/>
    <n v="578.89"/>
    <n v="76"/>
    <n v="1"/>
    <x v="0"/>
    <x v="0"/>
    <x v="6"/>
  </r>
  <r>
    <s v="3433845"/>
    <x v="1"/>
    <s v="Pahlisch Homes Inc(VJS)"/>
    <s v="2112 NW Klickitat St"/>
    <s v="Camas"/>
    <s v="WA"/>
    <s v="720"/>
    <x v="1"/>
    <x v="1"/>
    <x v="3"/>
    <m/>
    <x v="1"/>
    <n v="573.99"/>
    <n v="38"/>
    <n v="1"/>
    <x v="0"/>
    <x v="0"/>
    <x v="6"/>
  </r>
  <r>
    <s v="3433880"/>
    <x v="1"/>
    <s v="Lennar Northwest Inc(RCB)"/>
    <s v="2220 NW 42nd Ave"/>
    <s v="Camas"/>
    <s v="WA"/>
    <s v="720"/>
    <x v="1"/>
    <x v="1"/>
    <x v="3"/>
    <m/>
    <x v="1"/>
    <n v="573.37"/>
    <n v="32"/>
    <n v="1"/>
    <x v="0"/>
    <x v="0"/>
    <x v="6"/>
  </r>
  <r>
    <s v="3433881"/>
    <x v="1"/>
    <s v="Lennar Northwest Inc(MRE)"/>
    <s v="2320 NW 42nd Ave"/>
    <s v="Camas"/>
    <s v="WA"/>
    <s v="720"/>
    <x v="1"/>
    <x v="1"/>
    <x v="3"/>
    <m/>
    <x v="1"/>
    <n v="575.29999999999995"/>
    <n v="47"/>
    <n v="1"/>
    <x v="0"/>
    <x v="0"/>
    <x v="6"/>
  </r>
  <r>
    <s v="3433882"/>
    <x v="1"/>
    <s v="Lennar Northwest Inc(MRE)"/>
    <s v="2306 NW 42nd Ave"/>
    <s v="Camas"/>
    <s v="WA"/>
    <s v="720"/>
    <x v="1"/>
    <x v="1"/>
    <x v="3"/>
    <m/>
    <x v="1"/>
    <n v="573.88"/>
    <n v="36"/>
    <n v="1"/>
    <x v="0"/>
    <x v="0"/>
    <x v="6"/>
  </r>
  <r>
    <s v="3433903"/>
    <x v="1"/>
    <s v="Lennar Northwest Inc(C5C)"/>
    <s v="12507 NW 26th Ave"/>
    <s v="Vancouver"/>
    <s v="WA"/>
    <s v="720"/>
    <x v="1"/>
    <x v="1"/>
    <x v="3"/>
    <m/>
    <x v="1"/>
    <n v="572.19000000000005"/>
    <n v="24"/>
    <n v="1"/>
    <x v="0"/>
    <x v="0"/>
    <x v="6"/>
  </r>
  <r>
    <s v="3433939"/>
    <x v="1"/>
    <s v="JB Homes LLC(C5C)"/>
    <s v="502 N Horns Corner Dr"/>
    <s v="Ridgefield"/>
    <s v="WA"/>
    <s v="720"/>
    <x v="1"/>
    <x v="1"/>
    <x v="3"/>
    <m/>
    <x v="1"/>
    <n v="598.9"/>
    <n v="21"/>
    <n v="1"/>
    <x v="0"/>
    <x v="0"/>
    <x v="6"/>
  </r>
  <r>
    <s v="3433940"/>
    <x v="1"/>
    <s v="JB Homes LLC(C5C)"/>
    <s v="514 N Horns Corner Dr"/>
    <s v="Ridgefield"/>
    <s v="WA"/>
    <s v="720"/>
    <x v="1"/>
    <x v="1"/>
    <x v="3"/>
    <m/>
    <x v="1"/>
    <n v="571.92999999999995"/>
    <n v="22"/>
    <n v="1"/>
    <x v="0"/>
    <x v="0"/>
    <x v="6"/>
  </r>
  <r>
    <s v="3433941"/>
    <x v="1"/>
    <s v="JB Homes LLC(C5C)"/>
    <s v="616 N Horns Corner Dr"/>
    <s v="Ridgefield"/>
    <s v="WA"/>
    <s v="720"/>
    <x v="1"/>
    <x v="1"/>
    <x v="3"/>
    <m/>
    <x v="1"/>
    <n v="600.05999999999995"/>
    <n v="30"/>
    <n v="1"/>
    <x v="0"/>
    <x v="0"/>
    <x v="6"/>
  </r>
  <r>
    <s v="3433963"/>
    <x v="1"/>
    <s v="Krippner Homes LLC(C5C)"/>
    <s v="114 NW 76th St"/>
    <s v="Vancouver"/>
    <s v="WA"/>
    <s v="720"/>
    <x v="1"/>
    <x v="1"/>
    <x v="3"/>
    <m/>
    <x v="1"/>
    <n v="601.48"/>
    <n v="41"/>
    <n v="1"/>
    <x v="0"/>
    <x v="0"/>
    <x v="6"/>
  </r>
  <r>
    <s v="3433964"/>
    <x v="1"/>
    <s v="Krippner Homes LLC(C5C)"/>
    <s v="126 NW 76th St"/>
    <s v="Vancouver"/>
    <s v="WA"/>
    <s v="720"/>
    <x v="1"/>
    <x v="1"/>
    <x v="3"/>
    <m/>
    <x v="1"/>
    <n v="607.79999999999995"/>
    <n v="90"/>
    <n v="1"/>
    <x v="0"/>
    <x v="0"/>
    <x v="6"/>
  </r>
  <r>
    <s v="3434045"/>
    <x v="1"/>
    <s v="Quality Homes CCCP Inc(MRE)"/>
    <s v="7003 NE 64th Ct"/>
    <s v="Vancouver"/>
    <s v="WA"/>
    <s v="720"/>
    <x v="1"/>
    <x v="1"/>
    <x v="3"/>
    <m/>
    <x v="1"/>
    <n v="571.92999999999995"/>
    <n v="22"/>
    <n v="1"/>
    <x v="0"/>
    <x v="0"/>
    <x v="6"/>
  </r>
  <r>
    <s v="3434046"/>
    <x v="1"/>
    <s v="Quality Homes CCCP Inc(MRE)"/>
    <s v="7005 NE 64th Ct"/>
    <s v="Vancouver"/>
    <s v="WA"/>
    <s v="720"/>
    <x v="1"/>
    <x v="1"/>
    <x v="3"/>
    <m/>
    <x v="1"/>
    <n v="571.92999999999995"/>
    <n v="22"/>
    <n v="1"/>
    <x v="0"/>
    <x v="0"/>
    <x v="6"/>
  </r>
  <r>
    <s v="3434054"/>
    <x v="1"/>
    <s v="Waverly Homes Inc(WEB)"/>
    <s v="3012 NE 75th St"/>
    <s v="Vancouver"/>
    <s v="WA"/>
    <s v="720"/>
    <x v="1"/>
    <x v="1"/>
    <x v="3"/>
    <m/>
    <x v="1"/>
    <n v="788.75"/>
    <n v="22"/>
    <n v="1"/>
    <x v="0"/>
    <x v="0"/>
    <x v="6"/>
  </r>
  <r>
    <s v="3434055"/>
    <x v="1"/>
    <s v="Waverly Homes Inc(C5C)"/>
    <s v="3014 NE 75th St"/>
    <s v="Vancouver"/>
    <s v="WA"/>
    <s v="720"/>
    <x v="1"/>
    <x v="1"/>
    <x v="3"/>
    <m/>
    <x v="1"/>
    <n v="599.38"/>
    <n v="22"/>
    <n v="1"/>
    <x v="0"/>
    <x v="0"/>
    <x v="6"/>
  </r>
  <r>
    <s v="3434094"/>
    <x v="1"/>
    <s v="Spectra Homes Inc(MRE)"/>
    <s v="3554 V St"/>
    <s v="Washougal"/>
    <s v="WA"/>
    <s v="720"/>
    <x v="1"/>
    <x v="1"/>
    <x v="3"/>
    <m/>
    <x v="1"/>
    <n v="573.22"/>
    <n v="32"/>
    <n v="1"/>
    <x v="0"/>
    <x v="0"/>
    <x v="6"/>
  </r>
  <r>
    <s v="3434103"/>
    <x v="1"/>
    <s v="Helmes Inc(MRE)"/>
    <s v="16313 NE 94th St"/>
    <s v="Vancouver"/>
    <s v="WA"/>
    <s v="720"/>
    <x v="1"/>
    <x v="1"/>
    <x v="3"/>
    <m/>
    <x v="1"/>
    <n v="572.19000000000005"/>
    <n v="24"/>
    <n v="1"/>
    <x v="0"/>
    <x v="0"/>
    <x v="6"/>
  </r>
  <r>
    <s v="3434144"/>
    <x v="1"/>
    <s v="Manor Homes Washington Inc(MRE"/>
    <s v="15011 NE 83rd Cir"/>
    <s v="Vancouver"/>
    <s v="WA"/>
    <s v="720"/>
    <x v="1"/>
    <x v="1"/>
    <x v="3"/>
    <m/>
    <x v="1"/>
    <n v="572.70000000000005"/>
    <n v="28"/>
    <n v="1"/>
    <x v="0"/>
    <x v="0"/>
    <x v="6"/>
  </r>
  <r>
    <s v="3434146"/>
    <x v="1"/>
    <s v="Manor Homes Washington Inc(MRE"/>
    <s v="15015 NE 83rd Cir"/>
    <s v="Vancouver"/>
    <s v="WA"/>
    <s v="720"/>
    <x v="1"/>
    <x v="1"/>
    <x v="3"/>
    <m/>
    <x v="1"/>
    <n v="572.84"/>
    <n v="29"/>
    <n v="1"/>
    <x v="0"/>
    <x v="0"/>
    <x v="6"/>
  </r>
  <r>
    <s v="3434149"/>
    <x v="1"/>
    <s v="Manor Homes Washington Inc(MRE"/>
    <s v="15019 NE 83rd Cir"/>
    <s v="Vancouver"/>
    <s v="WA"/>
    <s v="720"/>
    <x v="1"/>
    <x v="1"/>
    <x v="3"/>
    <m/>
    <x v="1"/>
    <n v="572.32000000000005"/>
    <n v="25"/>
    <n v="1"/>
    <x v="0"/>
    <x v="0"/>
    <x v="6"/>
  </r>
  <r>
    <s v="3434150"/>
    <x v="1"/>
    <s v="Manor Homes Washington Inc(MRE"/>
    <s v="15101 NE 83rd Cir"/>
    <s v="Vancouver"/>
    <s v="WA"/>
    <s v="720"/>
    <x v="1"/>
    <x v="1"/>
    <x v="3"/>
    <m/>
    <x v="1"/>
    <n v="572.70000000000005"/>
    <n v="28"/>
    <n v="1"/>
    <x v="0"/>
    <x v="0"/>
    <x v="6"/>
  </r>
  <r>
    <s v="3434151"/>
    <x v="1"/>
    <s v="JB Homes LLC(MRE)"/>
    <s v="113 NE 17th St"/>
    <s v="Battle Ground"/>
    <s v="WA"/>
    <s v="720"/>
    <x v="1"/>
    <x v="1"/>
    <x v="3"/>
    <m/>
    <x v="1"/>
    <n v="572.45000000000005"/>
    <n v="26"/>
    <n v="1"/>
    <x v="0"/>
    <x v="0"/>
    <x v="6"/>
  </r>
  <r>
    <s v="3434165"/>
    <x v="1"/>
    <s v="Helmes Inc(MRE)"/>
    <s v="14712 NE 113th St"/>
    <s v="Vancouver"/>
    <s v="WA"/>
    <s v="720"/>
    <x v="1"/>
    <x v="1"/>
    <x v="3"/>
    <m/>
    <x v="1"/>
    <n v="572.45000000000005"/>
    <n v="26"/>
    <n v="1"/>
    <x v="0"/>
    <x v="0"/>
    <x v="6"/>
  </r>
  <r>
    <s v="3434203"/>
    <x v="1"/>
    <s v="Lennar Northwest Inc(C5C)"/>
    <s v="2540 NE Verbena Cir"/>
    <s v="Camas"/>
    <s v="WA"/>
    <s v="720"/>
    <x v="1"/>
    <x v="1"/>
    <x v="3"/>
    <m/>
    <x v="1"/>
    <n v="571.79999999999995"/>
    <n v="21"/>
    <n v="1"/>
    <x v="0"/>
    <x v="0"/>
    <x v="6"/>
  </r>
  <r>
    <s v="3434204"/>
    <x v="1"/>
    <s v="Lennar Northwest Inc(C5C)"/>
    <s v="2548 NE Verbena Cir"/>
    <s v="Camas"/>
    <s v="WA"/>
    <s v="720"/>
    <x v="1"/>
    <x v="1"/>
    <x v="3"/>
    <m/>
    <x v="1"/>
    <n v="573.6"/>
    <n v="35"/>
    <n v="1"/>
    <x v="0"/>
    <x v="0"/>
    <x v="6"/>
  </r>
  <r>
    <s v="3434205"/>
    <x v="1"/>
    <s v="Lennar Northwest Inc(C5C)"/>
    <s v="2552 NE Verbena Cir"/>
    <s v="Camas"/>
    <s v="WA"/>
    <s v="720"/>
    <x v="1"/>
    <x v="1"/>
    <x v="3"/>
    <m/>
    <x v="1"/>
    <n v="572.05999999999995"/>
    <n v="23"/>
    <n v="1"/>
    <x v="0"/>
    <x v="0"/>
    <x v="6"/>
  </r>
  <r>
    <s v="3434293"/>
    <x v="1"/>
    <s v="Sun Country Homes(VJS)"/>
    <s v="130 N 39th Ct"/>
    <s v="Ridgefield"/>
    <s v="WA"/>
    <s v="720"/>
    <x v="1"/>
    <x v="1"/>
    <x v="3"/>
    <m/>
    <x v="1"/>
    <n v="571.92999999999995"/>
    <n v="22"/>
    <n v="1"/>
    <x v="0"/>
    <x v="0"/>
    <x v="6"/>
  </r>
  <r>
    <s v="3434297"/>
    <x v="1"/>
    <s v="Helmes Inc(LRR)"/>
    <s v="13205 NE 43rd Ct"/>
    <s v="Vancouver"/>
    <s v="WA"/>
    <s v="720"/>
    <x v="1"/>
    <x v="1"/>
    <x v="3"/>
    <m/>
    <x v="1"/>
    <n v="573.87"/>
    <n v="37"/>
    <n v="1"/>
    <x v="0"/>
    <x v="0"/>
    <x v="6"/>
  </r>
  <r>
    <s v="3434320"/>
    <x v="1"/>
    <s v="Lennar Northwest Inc(KMM)"/>
    <s v="10212 NE 128th Ave"/>
    <s v="Vancouver"/>
    <s v="WA"/>
    <s v="720"/>
    <x v="1"/>
    <x v="1"/>
    <x v="3"/>
    <m/>
    <x v="1"/>
    <n v="572.19000000000005"/>
    <n v="24"/>
    <n v="1"/>
    <x v="0"/>
    <x v="0"/>
    <x v="6"/>
  </r>
  <r>
    <s v="3434335"/>
    <x v="1"/>
    <s v="&quot;&quot;&quot;Demyanik, Paul(C5C)&quot;&quot;&quot;"/>
    <s v="9210 NE 80th Cir"/>
    <s v="Vancouver"/>
    <s v="WA"/>
    <s v="720"/>
    <x v="1"/>
    <x v="1"/>
    <x v="3"/>
    <m/>
    <x v="1"/>
    <n v="572.19000000000005"/>
    <n v="24"/>
    <n v="1"/>
    <x v="0"/>
    <x v="0"/>
    <x v="4"/>
  </r>
  <r>
    <s v="3434339"/>
    <x v="1"/>
    <s v="Lennar Northwest Inc(LRR)"/>
    <s v="10216 NE 128th Ave"/>
    <s v="Vancouver"/>
    <s v="WA"/>
    <s v="720"/>
    <x v="1"/>
    <x v="1"/>
    <x v="3"/>
    <m/>
    <x v="1"/>
    <n v="572.32000000000005"/>
    <n v="25"/>
    <n v="1"/>
    <x v="0"/>
    <x v="0"/>
    <x v="6"/>
  </r>
  <r>
    <s v="3434340"/>
    <x v="1"/>
    <s v="Lennar Northwest Inc(LRR)"/>
    <s v="10202 NE 129th Ave"/>
    <s v="Vancouver"/>
    <s v="WA"/>
    <s v="720"/>
    <x v="1"/>
    <x v="1"/>
    <x v="3"/>
    <m/>
    <x v="1"/>
    <n v="599.41999999999996"/>
    <n v="25"/>
    <n v="1"/>
    <x v="0"/>
    <x v="0"/>
    <x v="6"/>
  </r>
  <r>
    <s v="3434342"/>
    <x v="1"/>
    <s v="Lennar Northwest Inc(KMM)"/>
    <s v="10209 NE 128th Ave"/>
    <s v="Vancouver"/>
    <s v="WA"/>
    <s v="720"/>
    <x v="1"/>
    <x v="1"/>
    <x v="3"/>
    <m/>
    <x v="1"/>
    <n v="599.03"/>
    <n v="22"/>
    <n v="1"/>
    <x v="0"/>
    <x v="0"/>
    <x v="6"/>
  </r>
  <r>
    <s v="3434377"/>
    <x v="1"/>
    <s v="Cascade West Development(KMM)"/>
    <s v="3620 SE 142nd Ct"/>
    <s v="Vancouver"/>
    <s v="WA"/>
    <s v="720"/>
    <x v="1"/>
    <x v="1"/>
    <x v="3"/>
    <m/>
    <x v="1"/>
    <n v="572.45000000000005"/>
    <n v="26"/>
    <n v="1"/>
    <x v="0"/>
    <x v="0"/>
    <x v="6"/>
  </r>
  <r>
    <s v="3434381"/>
    <x v="1"/>
    <s v="Cascade West Development(KMM)"/>
    <s v="2006 NW Maryland St"/>
    <s v="Camas"/>
    <s v="WA"/>
    <s v="720"/>
    <x v="1"/>
    <x v="1"/>
    <x v="3"/>
    <m/>
    <x v="1"/>
    <n v="573.1"/>
    <n v="31"/>
    <n v="1"/>
    <x v="0"/>
    <x v="0"/>
    <x v="6"/>
  </r>
  <r>
    <s v="3434457"/>
    <x v="1"/>
    <s v="Boulevard Homes(LRR)"/>
    <s v="2605 NW Lorenz St"/>
    <s v="Camas"/>
    <s v="WA"/>
    <s v="720"/>
    <x v="1"/>
    <x v="1"/>
    <x v="3"/>
    <m/>
    <x v="1"/>
    <n v="571.67999999999995"/>
    <n v="20"/>
    <n v="1"/>
    <x v="0"/>
    <x v="0"/>
    <x v="6"/>
  </r>
  <r>
    <s v="3434458"/>
    <x v="1"/>
    <s v="Boulevard Homes(LRR)"/>
    <s v="2611 NW Lorenz St"/>
    <s v="Camas"/>
    <s v="WA"/>
    <s v="720"/>
    <x v="1"/>
    <x v="1"/>
    <x v="3"/>
    <m/>
    <x v="1"/>
    <n v="571.80999999999995"/>
    <n v="21"/>
    <n v="1"/>
    <x v="0"/>
    <x v="0"/>
    <x v="6"/>
  </r>
  <r>
    <s v="3434466"/>
    <x v="1"/>
    <s v="Boulevard Homes(LRR)"/>
    <s v="2539 NW Lorenz St"/>
    <s v="Camas"/>
    <s v="WA"/>
    <s v="720"/>
    <x v="1"/>
    <x v="1"/>
    <x v="3"/>
    <m/>
    <x v="1"/>
    <n v="571.80999999999995"/>
    <n v="21"/>
    <n v="1"/>
    <x v="0"/>
    <x v="0"/>
    <x v="6"/>
  </r>
  <r>
    <s v="3434475"/>
    <x v="1"/>
    <s v="Boulevard Homes(VJS)"/>
    <s v="2535 NW Lorenz St"/>
    <s v="Camas"/>
    <s v="WA"/>
    <s v="720"/>
    <x v="1"/>
    <x v="1"/>
    <x v="3"/>
    <m/>
    <x v="1"/>
    <n v="571.67999999999995"/>
    <n v="20"/>
    <n v="1"/>
    <x v="0"/>
    <x v="0"/>
    <x v="6"/>
  </r>
  <r>
    <s v="3434540"/>
    <x v="1"/>
    <s v="Forest View Inc(KMM)"/>
    <s v="715 W X St"/>
    <s v="Washougal"/>
    <s v="WA"/>
    <s v="720"/>
    <x v="1"/>
    <x v="1"/>
    <x v="3"/>
    <m/>
    <x v="1"/>
    <n v="571.92999999999995"/>
    <n v="22"/>
    <n v="1"/>
    <x v="0"/>
    <x v="0"/>
    <x v="6"/>
  </r>
  <r>
    <s v="3434541"/>
    <x v="1"/>
    <s v="Forest View Inc(KMM)"/>
    <s v="6127 NW Klickitat Ct"/>
    <s v="Camas"/>
    <s v="WA"/>
    <s v="720"/>
    <x v="1"/>
    <x v="1"/>
    <x v="3"/>
    <m/>
    <x v="1"/>
    <n v="574.14"/>
    <n v="38"/>
    <n v="1"/>
    <x v="0"/>
    <x v="0"/>
    <x v="6"/>
  </r>
  <r>
    <s v="3434542"/>
    <x v="1"/>
    <s v="Lennar Northwest Inc(C5C)"/>
    <s v="2543 NE Verbena Cir"/>
    <s v="Camas"/>
    <s v="WA"/>
    <s v="720"/>
    <x v="1"/>
    <x v="1"/>
    <x v="3"/>
    <m/>
    <x v="1"/>
    <n v="571.54999999999995"/>
    <n v="19"/>
    <n v="1"/>
    <x v="0"/>
    <x v="0"/>
    <x v="6"/>
  </r>
  <r>
    <s v="3434543"/>
    <x v="1"/>
    <s v="Lennar Northwest Inc(C5C)"/>
    <s v="2549 NE Verbena Cir"/>
    <s v="Camas"/>
    <s v="WA"/>
    <s v="720"/>
    <x v="1"/>
    <x v="1"/>
    <x v="3"/>
    <m/>
    <x v="1"/>
    <n v="571.67999999999995"/>
    <n v="20"/>
    <n v="1"/>
    <x v="0"/>
    <x v="0"/>
    <x v="6"/>
  </r>
  <r>
    <s v="3434545"/>
    <x v="1"/>
    <s v="Lennar Northwest Inc(C5C)"/>
    <s v="2555 NE Verbena Cir"/>
    <s v="Camas"/>
    <s v="WA"/>
    <s v="720"/>
    <x v="1"/>
    <x v="1"/>
    <x v="3"/>
    <m/>
    <x v="1"/>
    <n v="571.94000000000005"/>
    <n v="22"/>
    <n v="1"/>
    <x v="0"/>
    <x v="0"/>
    <x v="6"/>
  </r>
  <r>
    <s v="3434546"/>
    <x v="1"/>
    <s v="Creamer Construction LLC(C5C)"/>
    <s v="17610 NE 161st Ct"/>
    <s v="Brush Prairie"/>
    <s v="WA"/>
    <s v="720"/>
    <x v="1"/>
    <x v="1"/>
    <x v="3"/>
    <m/>
    <x v="1"/>
    <n v="665.54"/>
    <n v="115"/>
    <n v="1"/>
    <x v="0"/>
    <x v="0"/>
    <x v="6"/>
  </r>
  <r>
    <s v="3434608"/>
    <x v="1"/>
    <s v="Olin Homes LLC(C5C)"/>
    <s v="2308 NW 5th St"/>
    <s v="Battle Ground"/>
    <s v="WA"/>
    <s v="720"/>
    <x v="1"/>
    <x v="1"/>
    <x v="3"/>
    <m/>
    <x v="1"/>
    <n v="598.77"/>
    <n v="20"/>
    <n v="1"/>
    <x v="0"/>
    <x v="0"/>
    <x v="6"/>
  </r>
  <r>
    <s v="3434611"/>
    <x v="1"/>
    <s v="Helmes Inc(C5C)"/>
    <s v="9410 NE 163rd Ave"/>
    <s v="Vancouver"/>
    <s v="WA"/>
    <s v="720"/>
    <x v="1"/>
    <x v="1"/>
    <x v="3"/>
    <m/>
    <x v="1"/>
    <n v="572.19000000000005"/>
    <n v="24"/>
    <n v="1"/>
    <x v="0"/>
    <x v="0"/>
    <x v="6"/>
  </r>
  <r>
    <s v="3434635"/>
    <x v="1"/>
    <s v="Manor Homes Washington Inc(C5C"/>
    <s v="3706 NE 83rd Circle"/>
    <s v="Vancouver"/>
    <s v="WA"/>
    <s v="720"/>
    <x v="1"/>
    <x v="1"/>
    <x v="3"/>
    <m/>
    <x v="1"/>
    <n v="598.65"/>
    <n v="19"/>
    <n v="1"/>
    <x v="0"/>
    <x v="0"/>
    <x v="6"/>
  </r>
  <r>
    <s v="3434639"/>
    <x v="1"/>
    <s v="Cascade West Development(C5C)"/>
    <s v="2105 NW Klickitat St"/>
    <s v="Camas"/>
    <s v="WA"/>
    <s v="720"/>
    <x v="1"/>
    <x v="1"/>
    <x v="3"/>
    <m/>
    <x v="1"/>
    <n v="753.8"/>
    <n v="24"/>
    <n v="1"/>
    <x v="0"/>
    <x v="0"/>
    <x v="6"/>
  </r>
  <r>
    <s v="3434653"/>
    <x v="1"/>
    <s v="JB Homes LLC(C5C)"/>
    <s v="10213 NE 132nd Ave"/>
    <s v="Vancouver"/>
    <s v="WA"/>
    <s v="720"/>
    <x v="1"/>
    <x v="1"/>
    <x v="3"/>
    <m/>
    <x v="1"/>
    <n v="571.66999999999996"/>
    <n v="20"/>
    <n v="1"/>
    <x v="0"/>
    <x v="0"/>
    <x v="6"/>
  </r>
  <r>
    <s v="3434657"/>
    <x v="1"/>
    <s v="Stone Bridge Homes NW LLC(C5C)"/>
    <s v="3207 NE 174th St"/>
    <s v="Ridgefield"/>
    <s v="WA"/>
    <s v="720"/>
    <x v="1"/>
    <x v="1"/>
    <x v="3"/>
    <m/>
    <x v="1"/>
    <n v="600.58000000000004"/>
    <n v="34"/>
    <n v="1"/>
    <x v="0"/>
    <x v="0"/>
    <x v="6"/>
  </r>
  <r>
    <s v="3434669"/>
    <x v="1"/>
    <s v="Marnella Homes LLC(C5C)"/>
    <s v="4336 SE 179th Ct"/>
    <s v="Vancouver"/>
    <s v="WA"/>
    <s v="720"/>
    <x v="1"/>
    <x v="1"/>
    <x v="3"/>
    <m/>
    <x v="1"/>
    <n v="572.46"/>
    <n v="26"/>
    <n v="1"/>
    <x v="0"/>
    <x v="0"/>
    <x v="6"/>
  </r>
  <r>
    <s v="3434670"/>
    <x v="1"/>
    <s v="Marnella Homes LLC(C5C)"/>
    <s v="4332 SE 179th Ct"/>
    <s v="Vancouver"/>
    <s v="WA"/>
    <s v="720"/>
    <x v="1"/>
    <x v="1"/>
    <x v="3"/>
    <m/>
    <x v="1"/>
    <n v="573.49"/>
    <n v="34"/>
    <n v="1"/>
    <x v="0"/>
    <x v="0"/>
    <x v="6"/>
  </r>
  <r>
    <s v="3434741"/>
    <x v="1"/>
    <s v="Pacific Lifestyle Homes(MRE)"/>
    <s v="4500 NW Fremont St"/>
    <s v="Camas"/>
    <s v="WA"/>
    <s v="720"/>
    <x v="1"/>
    <x v="1"/>
    <x v="3"/>
    <m/>
    <x v="1"/>
    <n v="601.22"/>
    <n v="39"/>
    <n v="1"/>
    <x v="0"/>
    <x v="0"/>
    <x v="6"/>
  </r>
  <r>
    <s v="3434798"/>
    <x v="1"/>
    <s v="Helmes Inc(C5C)"/>
    <s v="15502 NE 106th St"/>
    <s v="Vancouver"/>
    <s v="WA"/>
    <s v="720"/>
    <x v="1"/>
    <x v="1"/>
    <x v="3"/>
    <m/>
    <x v="1"/>
    <n v="571.52"/>
    <n v="24"/>
    <n v="1"/>
    <x v="0"/>
    <x v="0"/>
    <x v="6"/>
  </r>
  <r>
    <s v="3434821"/>
    <x v="1"/>
    <s v="D&amp;R Homes Inc(MRE)"/>
    <s v="2210 NW Iris Ct"/>
    <s v="Camas"/>
    <s v="WA"/>
    <s v="720"/>
    <x v="1"/>
    <x v="1"/>
    <x v="0"/>
    <m/>
    <x v="1"/>
    <n v="578.42999999999995"/>
    <n v="37"/>
    <n v="1"/>
    <x v="0"/>
    <x v="0"/>
    <x v="6"/>
  </r>
  <r>
    <s v="3434833"/>
    <x v="1"/>
    <s v="Pacific Lifestyle Homes(MRE)"/>
    <s v="14104 NW 53rd Ct"/>
    <s v="Vancouver"/>
    <s v="WA"/>
    <s v="720"/>
    <x v="1"/>
    <x v="1"/>
    <x v="3"/>
    <m/>
    <x v="1"/>
    <n v="572.94000000000005"/>
    <n v="35"/>
    <n v="1"/>
    <x v="0"/>
    <x v="0"/>
    <x v="6"/>
  </r>
  <r>
    <s v="3434836"/>
    <x v="1"/>
    <s v="Aho Construction(MRE)"/>
    <s v="12730 NE 54th Way"/>
    <s v="Vancouver"/>
    <s v="WA"/>
    <s v="720"/>
    <x v="1"/>
    <x v="1"/>
    <x v="3"/>
    <m/>
    <x v="1"/>
    <n v="571.80999999999995"/>
    <n v="21"/>
    <n v="1"/>
    <x v="0"/>
    <x v="0"/>
    <x v="6"/>
  </r>
  <r>
    <s v="3434892"/>
    <x v="1"/>
    <s v="Helmes Inc(LRR)"/>
    <s v="723 SW 2nd Ave"/>
    <s v="Battle Ground"/>
    <s v="WA"/>
    <s v="720"/>
    <x v="1"/>
    <x v="1"/>
    <x v="3"/>
    <m/>
    <x v="1"/>
    <n v="571.52"/>
    <n v="24"/>
    <n v="1"/>
    <x v="0"/>
    <x v="0"/>
    <x v="6"/>
  </r>
  <r>
    <s v="3434893"/>
    <x v="1"/>
    <s v="Helmes Inc(LRR)"/>
    <s v="720 SW 2nd Ave"/>
    <s v="Battle Ground"/>
    <s v="WA"/>
    <s v="720"/>
    <x v="1"/>
    <x v="1"/>
    <x v="3"/>
    <m/>
    <x v="1"/>
    <n v="571.78"/>
    <n v="26"/>
    <n v="1"/>
    <x v="0"/>
    <x v="0"/>
    <x v="6"/>
  </r>
  <r>
    <s v="3434904"/>
    <x v="1"/>
    <s v="Aho Construction(MRE)"/>
    <s v="12734 NE 54th Way"/>
    <s v="Vancouver"/>
    <s v="WA"/>
    <s v="720"/>
    <x v="1"/>
    <x v="1"/>
    <x v="3"/>
    <m/>
    <x v="1"/>
    <n v="571.67999999999995"/>
    <n v="20"/>
    <n v="1"/>
    <x v="0"/>
    <x v="0"/>
    <x v="6"/>
  </r>
  <r>
    <s v="3434916"/>
    <x v="1"/>
    <s v="Urban NW Homes LLC(C5C)"/>
    <s v="4327 NE 114th St"/>
    <s v="Vancouver"/>
    <s v="WA"/>
    <s v="720"/>
    <x v="1"/>
    <x v="1"/>
    <x v="3"/>
    <m/>
    <x v="1"/>
    <n v="572.32000000000005"/>
    <n v="25"/>
    <n v="1"/>
    <x v="0"/>
    <x v="0"/>
    <x v="6"/>
  </r>
  <r>
    <s v="3434918"/>
    <x v="1"/>
    <s v="Urban NW Homes LLC(C5C)"/>
    <s v="11201 NE 44th Ct"/>
    <s v="Vancouver"/>
    <s v="WA"/>
    <s v="720"/>
    <x v="1"/>
    <x v="1"/>
    <x v="3"/>
    <m/>
    <x v="1"/>
    <n v="574.27"/>
    <n v="40"/>
    <n v="1"/>
    <x v="0"/>
    <x v="0"/>
    <x v="6"/>
  </r>
  <r>
    <s v="3434920"/>
    <x v="1"/>
    <s v="Cascade West Development(MRE)"/>
    <s v="3635 NW 24th Ave"/>
    <s v="Camas"/>
    <s v="WA"/>
    <s v="720"/>
    <x v="1"/>
    <x v="1"/>
    <x v="3"/>
    <m/>
    <x v="1"/>
    <n v="599.16999999999996"/>
    <n v="23"/>
    <n v="1"/>
    <x v="0"/>
    <x v="0"/>
    <x v="6"/>
  </r>
  <r>
    <s v="3434922"/>
    <x v="1"/>
    <s v="Kingston Homes LLC(C5C)"/>
    <s v="10412 NE 154th Pl"/>
    <s v="Vancouver"/>
    <s v="WA"/>
    <s v="720"/>
    <x v="1"/>
    <x v="1"/>
    <x v="3"/>
    <m/>
    <x v="1"/>
    <n v="573.04"/>
    <n v="36"/>
    <n v="1"/>
    <x v="0"/>
    <x v="0"/>
    <x v="6"/>
  </r>
  <r>
    <s v="3434930"/>
    <x v="1"/>
    <s v="Lennar Northwest Inc(MRE)"/>
    <s v="2309 NW 41st Ave"/>
    <s v="Camas"/>
    <s v="WA"/>
    <s v="720"/>
    <x v="1"/>
    <x v="1"/>
    <x v="3"/>
    <m/>
    <x v="1"/>
    <n v="573.74"/>
    <n v="36"/>
    <n v="1"/>
    <x v="0"/>
    <x v="0"/>
    <x v="6"/>
  </r>
  <r>
    <s v="3434931"/>
    <x v="1"/>
    <s v="Lennar Northwest Inc(MRE)"/>
    <s v="2317 NW 41st Ave"/>
    <s v="Camas"/>
    <s v="WA"/>
    <s v="720"/>
    <x v="1"/>
    <x v="1"/>
    <x v="3"/>
    <m/>
    <x v="1"/>
    <n v="654.05999999999995"/>
    <n v="27"/>
    <n v="1"/>
    <x v="0"/>
    <x v="0"/>
    <x v="6"/>
  </r>
  <r>
    <s v="3434932"/>
    <x v="1"/>
    <s v="Lennar Northwest Inc(MRE)"/>
    <s v="2320 NW 41st Ave"/>
    <s v="Camas"/>
    <s v="WA"/>
    <s v="720"/>
    <x v="1"/>
    <x v="1"/>
    <x v="3"/>
    <m/>
    <x v="1"/>
    <n v="572.71"/>
    <n v="28"/>
    <n v="1"/>
    <x v="0"/>
    <x v="0"/>
    <x v="6"/>
  </r>
  <r>
    <s v="3434940"/>
    <x v="1"/>
    <s v="Lennar Northwest Inc(MRE)"/>
    <s v="1215 NW Goodwin St"/>
    <s v="Camas"/>
    <s v="WA"/>
    <s v="720"/>
    <x v="1"/>
    <x v="1"/>
    <x v="3"/>
    <m/>
    <x v="1"/>
    <n v="572.46"/>
    <n v="26"/>
    <n v="1"/>
    <x v="0"/>
    <x v="0"/>
    <x v="6"/>
  </r>
  <r>
    <s v="3434977"/>
    <x v="1"/>
    <s v="Helmes Inc(C5C)"/>
    <s v="16305 NE 96th St"/>
    <s v="Vancouver"/>
    <s v="WA"/>
    <s v="720"/>
    <x v="1"/>
    <x v="1"/>
    <x v="3"/>
    <m/>
    <x v="1"/>
    <n v="572.46"/>
    <n v="26"/>
    <n v="1"/>
    <x v="0"/>
    <x v="0"/>
    <x v="6"/>
  </r>
  <r>
    <s v="3435025"/>
    <x v="1"/>
    <s v="Helmes Inc(MRE)"/>
    <s v="9503 NE 165th Ave"/>
    <s v="Vancouver"/>
    <s v="WA"/>
    <s v="720"/>
    <x v="1"/>
    <x v="1"/>
    <x v="3"/>
    <m/>
    <x v="1"/>
    <n v="599.55999999999995"/>
    <n v="26"/>
    <n v="1"/>
    <x v="0"/>
    <x v="0"/>
    <x v="6"/>
  </r>
  <r>
    <s v="3435054"/>
    <x v="1"/>
    <s v="Lennar Northwest Inc(MRE)"/>
    <s v="2558 NE Verbena Cir"/>
    <s v="Camas"/>
    <s v="WA"/>
    <s v="720"/>
    <x v="1"/>
    <x v="1"/>
    <x v="3"/>
    <m/>
    <x v="1"/>
    <n v="572.46"/>
    <n v="26"/>
    <n v="1"/>
    <x v="0"/>
    <x v="0"/>
    <x v="6"/>
  </r>
  <r>
    <s v="3435056"/>
    <x v="1"/>
    <s v="Lennar Northwest Inc(MRE)"/>
    <s v="2563 NE Verbena Cir"/>
    <s v="Camas"/>
    <s v="WA"/>
    <s v="720"/>
    <x v="1"/>
    <x v="1"/>
    <x v="3"/>
    <m/>
    <x v="1"/>
    <n v="572.59"/>
    <n v="27"/>
    <n v="1"/>
    <x v="0"/>
    <x v="0"/>
    <x v="6"/>
  </r>
  <r>
    <s v="3435102"/>
    <x v="1"/>
    <s v="Lennar Northwest Inc(MRE)"/>
    <s v="10214 NE 128th Ave"/>
    <s v="Vancouver"/>
    <s v="WA"/>
    <s v="720"/>
    <x v="1"/>
    <x v="1"/>
    <x v="3"/>
    <m/>
    <x v="1"/>
    <n v="599.41999999999996"/>
    <n v="25"/>
    <n v="1"/>
    <x v="0"/>
    <x v="0"/>
    <x v="6"/>
  </r>
  <r>
    <s v="3435121"/>
    <x v="1"/>
    <s v="Pacific Lifestyle Homes(MRE)"/>
    <s v="14109 NW 53rd Ct"/>
    <s v="Vancouver"/>
    <s v="WA"/>
    <s v="720"/>
    <x v="1"/>
    <x v="1"/>
    <x v="3"/>
    <m/>
    <x v="1"/>
    <n v="593.41999999999996"/>
    <n v="23"/>
    <n v="1"/>
    <x v="0"/>
    <x v="0"/>
    <x v="6"/>
  </r>
  <r>
    <s v="3435129"/>
    <x v="1"/>
    <s v="Manor Homes Washington Inc(MRE"/>
    <s v="5912 NE 47th St"/>
    <s v="Vancouver"/>
    <s v="WA"/>
    <s v="720"/>
    <x v="1"/>
    <x v="1"/>
    <x v="3"/>
    <m/>
    <x v="1"/>
    <n v="566.45000000000005"/>
    <n v="22"/>
    <n v="1"/>
    <x v="0"/>
    <x v="0"/>
    <x v="6"/>
  </r>
  <r>
    <s v="3435130"/>
    <x v="1"/>
    <s v="Manor Homes Washington Inc(MRE"/>
    <s v="5924 NE 47th St"/>
    <s v="Vancouver"/>
    <s v="WA"/>
    <s v="720"/>
    <x v="1"/>
    <x v="1"/>
    <x v="3"/>
    <m/>
    <x v="1"/>
    <n v="566.58000000000004"/>
    <n v="23"/>
    <n v="1"/>
    <x v="0"/>
    <x v="0"/>
    <x v="6"/>
  </r>
  <r>
    <s v="3435158"/>
    <x v="1"/>
    <s v="Pahlisch Homes Inc(MRE)"/>
    <s v="4500 NE 118th St"/>
    <s v="Vancouver"/>
    <s v="WA"/>
    <s v="720"/>
    <x v="1"/>
    <x v="1"/>
    <x v="3"/>
    <m/>
    <x v="1"/>
    <n v="570.32000000000005"/>
    <n v="52"/>
    <n v="1"/>
    <x v="0"/>
    <x v="0"/>
    <x v="6"/>
  </r>
  <r>
    <s v="3435159"/>
    <x v="1"/>
    <s v="Pahlisch Homes Inc(MRE)"/>
    <s v="4502 NE 118th St"/>
    <s v="Vancouver"/>
    <s v="WA"/>
    <s v="720"/>
    <x v="1"/>
    <x v="1"/>
    <x v="3"/>
    <m/>
    <x v="1"/>
    <n v="596.64"/>
    <n v="48"/>
    <n v="1"/>
    <x v="0"/>
    <x v="0"/>
    <x v="6"/>
  </r>
  <r>
    <s v="3435160"/>
    <x v="1"/>
    <s v="Pahlisch Homes Inc(MRE)"/>
    <s v="4504 NE 118th St"/>
    <s v="Vancouver"/>
    <s v="WA"/>
    <s v="720"/>
    <x v="1"/>
    <x v="1"/>
    <x v="3"/>
    <m/>
    <x v="1"/>
    <n v="595.48"/>
    <n v="39"/>
    <n v="1"/>
    <x v="0"/>
    <x v="0"/>
    <x v="6"/>
  </r>
  <r>
    <s v="3435161"/>
    <x v="1"/>
    <s v="Pahlisch Homes Inc(MRE)"/>
    <s v="4505 NE 118th St"/>
    <s v="Vancouver"/>
    <s v="WA"/>
    <s v="720"/>
    <x v="1"/>
    <x v="1"/>
    <x v="3"/>
    <m/>
    <x v="1"/>
    <n v="594.58000000000004"/>
    <n v="32"/>
    <n v="1"/>
    <x v="0"/>
    <x v="0"/>
    <x v="6"/>
  </r>
  <r>
    <s v="3435163"/>
    <x v="1"/>
    <s v="Pahlisch Homes Inc(MRE)"/>
    <s v="9521 NE 7th St"/>
    <s v="Vancouver"/>
    <s v="WA"/>
    <s v="720"/>
    <x v="1"/>
    <x v="1"/>
    <x v="3"/>
    <m/>
    <x v="1"/>
    <n v="572.46"/>
    <n v="26"/>
    <n v="1"/>
    <x v="0"/>
    <x v="0"/>
    <x v="6"/>
  </r>
  <r>
    <s v="3435164"/>
    <x v="1"/>
    <s v="Pahlisch Homes Inc(VJS)"/>
    <s v="13013 NE 102nd St"/>
    <s v="Vancouver"/>
    <s v="WA"/>
    <s v="720"/>
    <x v="1"/>
    <x v="1"/>
    <x v="3"/>
    <m/>
    <x v="1"/>
    <n v="572.07000000000005"/>
    <n v="23"/>
    <n v="1"/>
    <x v="0"/>
    <x v="0"/>
    <x v="6"/>
  </r>
  <r>
    <s v="3435165"/>
    <x v="1"/>
    <s v="Pahlisch Homes Inc(VJS)"/>
    <s v="13017 NE 102nd St"/>
    <s v="Vancouver"/>
    <s v="WA"/>
    <s v="720"/>
    <x v="1"/>
    <x v="1"/>
    <x v="3"/>
    <m/>
    <x v="1"/>
    <n v="572.32000000000005"/>
    <n v="25"/>
    <n v="1"/>
    <x v="0"/>
    <x v="0"/>
    <x v="6"/>
  </r>
  <r>
    <s v="3435166"/>
    <x v="1"/>
    <s v="Pahlisch Homes Inc(VJS)"/>
    <s v="13009 NE 102nd St"/>
    <s v="Vancouver"/>
    <s v="WA"/>
    <s v="720"/>
    <x v="1"/>
    <x v="1"/>
    <x v="3"/>
    <m/>
    <x v="1"/>
    <n v="572.32000000000005"/>
    <n v="25"/>
    <n v="1"/>
    <x v="0"/>
    <x v="0"/>
    <x v="6"/>
  </r>
  <r>
    <s v="3435167"/>
    <x v="1"/>
    <s v="Pahlisch Homes Inc(VJS)"/>
    <s v="10204 NE 132nd Ave"/>
    <s v="Vancouver"/>
    <s v="WA"/>
    <s v="720"/>
    <x v="1"/>
    <x v="1"/>
    <x v="3"/>
    <m/>
    <x v="1"/>
    <n v="572.46"/>
    <n v="26"/>
    <n v="1"/>
    <x v="0"/>
    <x v="0"/>
    <x v="6"/>
  </r>
  <r>
    <s v="3435168"/>
    <x v="1"/>
    <s v="Pahlisch Homes Inc(VJS)"/>
    <s v="10208 NE 132nd Ave"/>
    <s v="Vancouver"/>
    <s v="WA"/>
    <s v="720"/>
    <x v="1"/>
    <x v="1"/>
    <x v="3"/>
    <m/>
    <x v="1"/>
    <n v="572.74"/>
    <n v="27"/>
    <n v="1"/>
    <x v="0"/>
    <x v="0"/>
    <x v="6"/>
  </r>
  <r>
    <s v="3435268"/>
    <x v="1"/>
    <s v="Pacific Lifestyle Homes(MRE)"/>
    <s v="8500 NW 17th Ave"/>
    <s v="Vancouver"/>
    <s v="WA"/>
    <s v="720"/>
    <x v="1"/>
    <x v="1"/>
    <x v="3"/>
    <m/>
    <x v="1"/>
    <n v="602.39"/>
    <n v="48"/>
    <n v="1"/>
    <x v="0"/>
    <x v="0"/>
    <x v="6"/>
  </r>
  <r>
    <s v="3435292"/>
    <x v="1"/>
    <s v="Waverly Homes Inc(MRE)"/>
    <s v="3013 NE 75th St"/>
    <s v="Vancouver"/>
    <s v="WA"/>
    <s v="720"/>
    <x v="1"/>
    <x v="1"/>
    <x v="3"/>
    <m/>
    <x v="1"/>
    <n v="571.94000000000005"/>
    <n v="22"/>
    <n v="1"/>
    <x v="0"/>
    <x v="0"/>
    <x v="6"/>
  </r>
  <r>
    <s v="3435297"/>
    <x v="1"/>
    <s v="Waverly Homes Inc(C5C)"/>
    <s v="3011 NE 75th St"/>
    <s v="Vancouver"/>
    <s v="WA"/>
    <s v="720"/>
    <x v="1"/>
    <x v="1"/>
    <x v="3"/>
    <m/>
    <x v="1"/>
    <n v="571.80999999999995"/>
    <n v="21"/>
    <n v="1"/>
    <x v="0"/>
    <x v="0"/>
    <x v="6"/>
  </r>
  <r>
    <s v="3435333"/>
    <x v="1"/>
    <s v="Summerplace Homes(MRE)"/>
    <s v="1274 S 15th Way"/>
    <s v="Ridgefield"/>
    <s v="WA"/>
    <s v="720"/>
    <x v="1"/>
    <x v="1"/>
    <x v="3"/>
    <m/>
    <x v="1"/>
    <n v="599.80999999999995"/>
    <n v="28"/>
    <n v="1"/>
    <x v="0"/>
    <x v="0"/>
    <x v="6"/>
  </r>
  <r>
    <s v="3435334"/>
    <x v="1"/>
    <s v="Summerplace Homes(MRE)"/>
    <s v="1277 S 15th Way"/>
    <s v="Ridgefield"/>
    <s v="WA"/>
    <s v="720"/>
    <x v="1"/>
    <x v="1"/>
    <x v="3"/>
    <m/>
    <x v="1"/>
    <n v="600.33000000000004"/>
    <n v="32"/>
    <n v="1"/>
    <x v="0"/>
    <x v="0"/>
    <x v="6"/>
  </r>
  <r>
    <s v="3435335"/>
    <x v="1"/>
    <s v="Summerplace Homes(MRE)"/>
    <s v="1306 Great Blue Rd"/>
    <s v="Ridgefield"/>
    <s v="WA"/>
    <s v="720"/>
    <x v="1"/>
    <x v="1"/>
    <x v="3"/>
    <m/>
    <x v="1"/>
    <n v="600.98"/>
    <n v="37"/>
    <n v="1"/>
    <x v="0"/>
    <x v="0"/>
    <x v="6"/>
  </r>
  <r>
    <s v="3435403"/>
    <x v="1"/>
    <s v="&quot;&quot;&quot;Hendrickson, Scott(MRE)&quot;&quot;&quot;"/>
    <s v="1714 SW 25th Cir"/>
    <s v="Battle Ground"/>
    <s v="WA"/>
    <s v="720"/>
    <x v="1"/>
    <x v="1"/>
    <x v="3"/>
    <m/>
    <x v="1"/>
    <n v="608.44000000000005"/>
    <n v="78"/>
    <n v="1"/>
    <x v="0"/>
    <x v="0"/>
    <x v="6"/>
  </r>
  <r>
    <s v="3435407"/>
    <x v="1"/>
    <s v="Wark Development(MRE)"/>
    <s v="2505 NE 119th St"/>
    <s v="Vancouver"/>
    <s v="WA"/>
    <s v="720"/>
    <x v="1"/>
    <x v="1"/>
    <x v="3"/>
    <m/>
    <x v="1"/>
    <n v="602.13"/>
    <n v="46"/>
    <n v="1"/>
    <x v="0"/>
    <x v="0"/>
    <x v="6"/>
  </r>
  <r>
    <s v="3435416"/>
    <x v="1"/>
    <s v="Aho Construction(MRE)"/>
    <s v="2915 NE 125th Ct"/>
    <s v="Vancouver"/>
    <s v="WA"/>
    <s v="720"/>
    <x v="1"/>
    <x v="1"/>
    <x v="3"/>
    <m/>
    <x v="1"/>
    <n v="572.59"/>
    <n v="27"/>
    <n v="1"/>
    <x v="0"/>
    <x v="0"/>
    <x v="6"/>
  </r>
  <r>
    <s v="3435468"/>
    <x v="1"/>
    <s v="D R Horton Inc Portland(C5C)"/>
    <s v="11613 NE 129th Ave"/>
    <s v="Vancouver"/>
    <s v="WA"/>
    <s v="720"/>
    <x v="1"/>
    <x v="1"/>
    <x v="3"/>
    <m/>
    <x v="1"/>
    <n v="572.59"/>
    <n v="27"/>
    <n v="1"/>
    <x v="0"/>
    <x v="0"/>
    <x v="1"/>
  </r>
  <r>
    <s v="3435479"/>
    <x v="1"/>
    <s v="D R Horton Inc Portland(C5C)"/>
    <s v="11700 NE 128th Pl"/>
    <s v="Vancouver"/>
    <s v="WA"/>
    <s v="720"/>
    <x v="1"/>
    <x v="1"/>
    <x v="3"/>
    <m/>
    <x v="1"/>
    <n v="572.59"/>
    <n v="27"/>
    <n v="1"/>
    <x v="0"/>
    <x v="0"/>
    <x v="6"/>
  </r>
  <r>
    <s v="3435487"/>
    <x v="1"/>
    <s v="Universal Construction Inc(MRE"/>
    <s v="14601 NW 27th Ave"/>
    <s v="Vancouver"/>
    <s v="WA"/>
    <s v="720"/>
    <x v="1"/>
    <x v="1"/>
    <x v="3"/>
    <m/>
    <x v="1"/>
    <n v="571.80999999999995"/>
    <n v="21"/>
    <n v="1"/>
    <x v="0"/>
    <x v="0"/>
    <x v="6"/>
  </r>
  <r>
    <s v="3435488"/>
    <x v="1"/>
    <s v="Universal Construction Inc(MRE"/>
    <s v="2609 NW 146th St"/>
    <s v="Vancouver"/>
    <s v="WA"/>
    <s v="720"/>
    <x v="1"/>
    <x v="1"/>
    <x v="3"/>
    <m/>
    <x v="1"/>
    <n v="571.67999999999995"/>
    <n v="20"/>
    <n v="1"/>
    <x v="0"/>
    <x v="0"/>
    <x v="6"/>
  </r>
  <r>
    <s v="3435518"/>
    <x v="1"/>
    <s v="Manor Homes Washington Inc(MRE"/>
    <s v="17308 NE 31st Ave"/>
    <s v="Ridgefield"/>
    <s v="WA"/>
    <s v="720"/>
    <x v="1"/>
    <x v="1"/>
    <x v="3"/>
    <m/>
    <x v="1"/>
    <n v="600.59"/>
    <n v="34"/>
    <n v="1"/>
    <x v="0"/>
    <x v="0"/>
    <x v="6"/>
  </r>
  <r>
    <s v="3435568"/>
    <x v="1"/>
    <s v="Manor Homes Washington Inc(C5C"/>
    <s v="4601 NE 12th Ct"/>
    <s v="Vancouver"/>
    <s v="WA"/>
    <s v="720"/>
    <x v="1"/>
    <x v="1"/>
    <x v="3"/>
    <m/>
    <x v="1"/>
    <n v="572.07000000000005"/>
    <n v="23"/>
    <n v="1"/>
    <x v="0"/>
    <x v="0"/>
    <x v="6"/>
  </r>
  <r>
    <s v="3435572"/>
    <x v="1"/>
    <s v="Manor Homes Washington Inc(C5C"/>
    <s v="10200 NE 123rd Ct"/>
    <s v="Vancouver"/>
    <s v="WA"/>
    <s v="720"/>
    <x v="1"/>
    <x v="1"/>
    <x v="3"/>
    <m/>
    <x v="1"/>
    <n v="626.01"/>
    <n v="21"/>
    <n v="1"/>
    <x v="0"/>
    <x v="0"/>
    <x v="6"/>
  </r>
  <r>
    <s v="3435638"/>
    <x v="1"/>
    <s v="Kingston Homes LLC(C5C)"/>
    <s v="15501 NE 104th St"/>
    <s v="Vancouver"/>
    <s v="WA"/>
    <s v="720"/>
    <x v="1"/>
    <x v="1"/>
    <x v="3"/>
    <m/>
    <x v="1"/>
    <n v="572.59"/>
    <n v="27"/>
    <n v="1"/>
    <x v="0"/>
    <x v="0"/>
    <x v="6"/>
  </r>
  <r>
    <s v="3435639"/>
    <x v="1"/>
    <s v="Kingston Homes LLC(C5C)"/>
    <s v="15401 NE 104th St"/>
    <s v="Vancouver"/>
    <s v="WA"/>
    <s v="720"/>
    <x v="1"/>
    <x v="1"/>
    <x v="3"/>
    <m/>
    <x v="1"/>
    <n v="598.66"/>
    <n v="19"/>
    <n v="1"/>
    <x v="0"/>
    <x v="0"/>
    <x v="6"/>
  </r>
  <r>
    <s v="3435672"/>
    <x v="1"/>
    <s v="GG One Inc(C5C)"/>
    <s v="6702 NE 107th St"/>
    <s v="Vancouver"/>
    <s v="WA"/>
    <s v="720"/>
    <x v="1"/>
    <x v="1"/>
    <x v="3"/>
    <m/>
    <x v="1"/>
    <n v="572.07000000000005"/>
    <n v="23"/>
    <n v="1"/>
    <x v="0"/>
    <x v="0"/>
    <x v="6"/>
  </r>
  <r>
    <s v="3435673"/>
    <x v="1"/>
    <s v="GG One Inc(C5C)"/>
    <s v="6907 NE 105th Cir"/>
    <s v="Vancouver"/>
    <s v="WA"/>
    <s v="720"/>
    <x v="1"/>
    <x v="1"/>
    <x v="3"/>
    <m/>
    <x v="1"/>
    <n v="572.71"/>
    <n v="28"/>
    <n v="1"/>
    <x v="0"/>
    <x v="0"/>
    <x v="6"/>
  </r>
  <r>
    <s v="3435696"/>
    <x v="1"/>
    <s v="&quot;&quot;&quot;Gourlie, Bruce W(MRE)&quot;&quot;&quot;"/>
    <s v="18103 NE 113th Ave"/>
    <s v="Battle Ground"/>
    <s v="WA"/>
    <s v="720"/>
    <x v="1"/>
    <x v="1"/>
    <x v="3"/>
    <m/>
    <x v="1"/>
    <n v="602.27"/>
    <n v="47"/>
    <n v="1"/>
    <x v="0"/>
    <x v="0"/>
    <x v="4"/>
  </r>
  <r>
    <s v="3435725"/>
    <x v="1"/>
    <s v="Urban NW Homes LLC(MRE)"/>
    <s v="11203 NE 44th Ct"/>
    <s v="Vancouver"/>
    <s v="WA"/>
    <s v="720"/>
    <x v="1"/>
    <x v="1"/>
    <x v="3"/>
    <m/>
    <x v="1"/>
    <n v="572.59"/>
    <n v="27"/>
    <n v="1"/>
    <x v="0"/>
    <x v="0"/>
    <x v="6"/>
  </r>
  <r>
    <s v="3435764"/>
    <x v="1"/>
    <s v="Waverly Homes Inc(C5C)"/>
    <s v="3016 NE 75th St"/>
    <s v="Vancouver"/>
    <s v="WA"/>
    <s v="720"/>
    <x v="1"/>
    <x v="1"/>
    <x v="3"/>
    <m/>
    <x v="1"/>
    <n v="572.07000000000005"/>
    <n v="23"/>
    <n v="1"/>
    <x v="0"/>
    <x v="0"/>
    <x v="6"/>
  </r>
  <r>
    <s v="3435765"/>
    <x v="1"/>
    <s v="Waverly Homes Inc(C5C)"/>
    <s v="3015 NE 75th St"/>
    <s v="Vancouver"/>
    <s v="WA"/>
    <s v="720"/>
    <x v="1"/>
    <x v="1"/>
    <x v="3"/>
    <m/>
    <x v="1"/>
    <n v="572.32000000000005"/>
    <n v="25"/>
    <n v="1"/>
    <x v="0"/>
    <x v="0"/>
    <x v="6"/>
  </r>
  <r>
    <s v="3435802"/>
    <x v="1"/>
    <s v="Sun Country Homes(C5C)"/>
    <s v="139 N 39th Ct"/>
    <s v="Ridgefield"/>
    <s v="WA"/>
    <s v="720"/>
    <x v="1"/>
    <x v="1"/>
    <x v="3"/>
    <m/>
    <x v="1"/>
    <n v="571.55999999999995"/>
    <n v="19"/>
    <n v="1"/>
    <x v="0"/>
    <x v="0"/>
    <x v="6"/>
  </r>
  <r>
    <s v="3435821"/>
    <x v="1"/>
    <s v="Boulevard Homes(VJS)"/>
    <s v="2503 NW Lorenz St"/>
    <s v="Camas"/>
    <s v="WA"/>
    <s v="720"/>
    <x v="1"/>
    <x v="1"/>
    <x v="3"/>
    <m/>
    <x v="1"/>
    <n v="571.95000000000005"/>
    <n v="22"/>
    <n v="1"/>
    <x v="0"/>
    <x v="0"/>
    <x v="6"/>
  </r>
  <r>
    <s v="3435822"/>
    <x v="1"/>
    <s v="Boulevard Homes(VJS)"/>
    <s v="2507 NW Lorenz St"/>
    <s v="Camas"/>
    <s v="WA"/>
    <s v="720"/>
    <x v="1"/>
    <x v="1"/>
    <x v="3"/>
    <m/>
    <x v="1"/>
    <n v="572.07000000000005"/>
    <n v="23"/>
    <n v="1"/>
    <x v="0"/>
    <x v="0"/>
    <x v="6"/>
  </r>
  <r>
    <s v="3435862"/>
    <x v="1"/>
    <s v="AAA Properties Inc(CAG)"/>
    <s v="503 NW 21st Ave"/>
    <s v="Battle Ground"/>
    <s v="WA"/>
    <s v="720"/>
    <x v="1"/>
    <x v="1"/>
    <x v="3"/>
    <m/>
    <x v="1"/>
    <n v="604.85"/>
    <n v="67"/>
    <n v="1"/>
    <x v="0"/>
    <x v="0"/>
    <x v="6"/>
  </r>
  <r>
    <s v="3435863"/>
    <x v="1"/>
    <s v="Kingston Homes LLC(C5C)"/>
    <s v="12500 NW 48th Ct"/>
    <s v="Vancouver"/>
    <s v="WA"/>
    <s v="720"/>
    <x v="1"/>
    <x v="1"/>
    <x v="3"/>
    <m/>
    <x v="1"/>
    <n v="613.5"/>
    <n v="92"/>
    <n v="1"/>
    <x v="0"/>
    <x v="0"/>
    <x v="6"/>
  </r>
  <r>
    <s v="3435910"/>
    <x v="1"/>
    <s v="Helmes Inc(C5C)"/>
    <s v="14716 NE 113th St"/>
    <s v="Vancouver"/>
    <s v="WA"/>
    <s v="720"/>
    <x v="1"/>
    <x v="1"/>
    <x v="3"/>
    <m/>
    <x v="1"/>
    <n v="572.07000000000005"/>
    <n v="23"/>
    <n v="1"/>
    <x v="0"/>
    <x v="0"/>
    <x v="6"/>
  </r>
  <r>
    <s v="3435916"/>
    <x v="1"/>
    <s v="Helmes Inc(C5C)"/>
    <s v="10400 NE 153rd Ave"/>
    <s v="Vancouver"/>
    <s v="WA"/>
    <s v="720"/>
    <x v="1"/>
    <x v="1"/>
    <x v="3"/>
    <m/>
    <x v="1"/>
    <n v="572.46"/>
    <n v="26"/>
    <n v="1"/>
    <x v="0"/>
    <x v="0"/>
    <x v="6"/>
  </r>
  <r>
    <s v="3435919"/>
    <x v="1"/>
    <s v="Helmes Inc(C5C)"/>
    <s v="9311 NE 165th Ave"/>
    <s v="Vancouver"/>
    <s v="WA"/>
    <s v="720"/>
    <x v="1"/>
    <x v="1"/>
    <x v="3"/>
    <m/>
    <x v="1"/>
    <n v="574.39"/>
    <n v="41"/>
    <n v="1"/>
    <x v="0"/>
    <x v="0"/>
    <x v="6"/>
  </r>
  <r>
    <s v="3435928"/>
    <x v="1"/>
    <s v="Pacific Lifestyle Homes(LRR)"/>
    <s v="14100 NW 53rd Ct"/>
    <s v="Vancouver"/>
    <s v="WA"/>
    <s v="720"/>
    <x v="1"/>
    <x v="1"/>
    <x v="3"/>
    <m/>
    <x v="1"/>
    <n v="602.14"/>
    <n v="46"/>
    <n v="1"/>
    <x v="0"/>
    <x v="0"/>
    <x v="6"/>
  </r>
  <r>
    <s v="3435931"/>
    <x v="1"/>
    <s v="Helmes Inc(C5C)"/>
    <s v="2715 NE 167th Cir"/>
    <s v="Ridgefield"/>
    <s v="WA"/>
    <s v="720"/>
    <x v="1"/>
    <x v="1"/>
    <x v="3"/>
    <m/>
    <x v="1"/>
    <n v="572.07000000000005"/>
    <n v="23"/>
    <n v="1"/>
    <x v="0"/>
    <x v="0"/>
    <x v="6"/>
  </r>
  <r>
    <s v="3435942"/>
    <x v="1"/>
    <s v="3acific Shores JL CC WA  LLC(M"/>
    <s v="10505 NE 111th Ct"/>
    <s v="Vancouver"/>
    <s v="WA"/>
    <s v="720"/>
    <x v="1"/>
    <x v="1"/>
    <x v="3"/>
    <m/>
    <x v="1"/>
    <n v="572.20000000000005"/>
    <n v="24"/>
    <n v="1"/>
    <x v="0"/>
    <x v="0"/>
    <x v="6"/>
  </r>
  <r>
    <s v="3435943"/>
    <x v="1"/>
    <s v="Pacific Shores JL CC WA  LLC(M"/>
    <s v="10501 NE 111th Ct"/>
    <s v="Vancouver"/>
    <s v="WA"/>
    <s v="720"/>
    <x v="1"/>
    <x v="1"/>
    <x v="3"/>
    <m/>
    <x v="1"/>
    <n v="572.46"/>
    <n v="26"/>
    <n v="1"/>
    <x v="0"/>
    <x v="0"/>
    <x v="6"/>
  </r>
  <r>
    <s v="3435944"/>
    <x v="1"/>
    <s v="Pacific Shores JL CC WA  LLC(M"/>
    <s v="10500 NE 111th Ct"/>
    <s v="Vancouver"/>
    <s v="WA"/>
    <s v="720"/>
    <x v="1"/>
    <x v="1"/>
    <x v="3"/>
    <m/>
    <x v="1"/>
    <n v="599.55999999999995"/>
    <n v="26"/>
    <n v="1"/>
    <x v="0"/>
    <x v="0"/>
    <x v="6"/>
  </r>
  <r>
    <s v="3435945"/>
    <x v="1"/>
    <s v="Pacific Shores JL CC WA  LLC(M"/>
    <s v="11008 NE 106th St"/>
    <s v="Vancouver"/>
    <s v="WA"/>
    <s v="720"/>
    <x v="1"/>
    <x v="1"/>
    <x v="3"/>
    <m/>
    <x v="1"/>
    <n v="599.04999999999995"/>
    <n v="22"/>
    <n v="1"/>
    <x v="0"/>
    <x v="0"/>
    <x v="6"/>
  </r>
  <r>
    <s v="3435955"/>
    <x v="1"/>
    <s v="Manor Homes Washington Inc(MRE"/>
    <s v="13004 NE 26th St"/>
    <s v="Vancouver"/>
    <s v="WA"/>
    <s v="720"/>
    <x v="1"/>
    <x v="1"/>
    <x v="3"/>
    <m/>
    <x v="1"/>
    <n v="525.98"/>
    <n v="56"/>
    <n v="1"/>
    <x v="0"/>
    <x v="0"/>
    <x v="6"/>
  </r>
  <r>
    <s v="3435956"/>
    <x v="1"/>
    <s v="Manor Homes Washington Inc(MRE"/>
    <s v="13015 NE 26th St"/>
    <s v="Vancouver"/>
    <s v="WA"/>
    <s v="720"/>
    <x v="1"/>
    <x v="1"/>
    <x v="3"/>
    <m/>
    <x v="1"/>
    <n v="603.16999999999996"/>
    <n v="54"/>
    <n v="1"/>
    <x v="0"/>
    <x v="0"/>
    <x v="6"/>
  </r>
  <r>
    <s v="3435957"/>
    <x v="1"/>
    <s v="Manor Homes Washington Inc(MRE"/>
    <s v="2516 NE 130th Ave"/>
    <s v="Vancouver"/>
    <s v="WA"/>
    <s v="720"/>
    <x v="1"/>
    <x v="1"/>
    <x v="3"/>
    <m/>
    <x v="1"/>
    <n v="575.55999999999995"/>
    <n v="50"/>
    <n v="1"/>
    <x v="0"/>
    <x v="0"/>
    <x v="6"/>
  </r>
  <r>
    <s v="3436065"/>
    <x v="1"/>
    <s v="Helmes Inc(MRE)"/>
    <s v="4825 N 6th St"/>
    <s v="Ridgefield"/>
    <s v="WA"/>
    <s v="720"/>
    <x v="1"/>
    <x v="1"/>
    <x v="3"/>
    <m/>
    <x v="1"/>
    <n v="567.91"/>
    <n v="25"/>
    <n v="1"/>
    <x v="0"/>
    <x v="0"/>
    <x v="6"/>
  </r>
  <r>
    <s v="3436098"/>
    <x v="1"/>
    <s v="Forest View Inc(C5C)"/>
    <s v="1401 SW 39th Cir"/>
    <s v="Battle Ground"/>
    <s v="WA"/>
    <s v="720"/>
    <x v="1"/>
    <x v="1"/>
    <x v="3"/>
    <m/>
    <x v="1"/>
    <n v="568.34"/>
    <n v="27"/>
    <n v="1"/>
    <x v="0"/>
    <x v="0"/>
    <x v="6"/>
  </r>
  <r>
    <s v="3436101"/>
    <x v="1"/>
    <s v="Forest View Inc(C5C)"/>
    <s v="6207 NW Klickitat Cir"/>
    <s v="Camas"/>
    <s v="WA"/>
    <s v="720"/>
    <x v="1"/>
    <x v="1"/>
    <x v="3"/>
    <m/>
    <x v="1"/>
    <n v="567.91"/>
    <n v="25"/>
    <n v="1"/>
    <x v="0"/>
    <x v="0"/>
    <x v="6"/>
  </r>
  <r>
    <s v="3436121"/>
    <x v="1"/>
    <s v="Evergreen Homes NW LLC(C5C)"/>
    <s v="2420 41st St"/>
    <s v="Washougal"/>
    <s v="WA"/>
    <s v="720"/>
    <x v="1"/>
    <x v="1"/>
    <x v="3"/>
    <m/>
    <x v="1"/>
    <n v="567.91"/>
    <n v="25"/>
    <n v="1"/>
    <x v="0"/>
    <x v="0"/>
    <x v="6"/>
  </r>
  <r>
    <s v="3436130"/>
    <x v="1"/>
    <s v="Tuscany Homes LLC(MRE)"/>
    <s v="9119 NE 47th Rd"/>
    <s v="Vancouver"/>
    <s v="WA"/>
    <s v="720"/>
    <x v="1"/>
    <x v="1"/>
    <x v="3"/>
    <m/>
    <x v="1"/>
    <n v="567.66"/>
    <n v="23"/>
    <n v="1"/>
    <x v="0"/>
    <x v="0"/>
    <x v="6"/>
  </r>
  <r>
    <s v="3436131"/>
    <x v="1"/>
    <s v="Tuscany Homes LLC(MRE)"/>
    <s v="5200 NE 95th St"/>
    <s v="Vancouver"/>
    <s v="WA"/>
    <s v="720"/>
    <x v="1"/>
    <x v="1"/>
    <x v="3"/>
    <m/>
    <x v="1"/>
    <n v="567.91"/>
    <n v="25"/>
    <n v="1"/>
    <x v="0"/>
    <x v="0"/>
    <x v="6"/>
  </r>
  <r>
    <s v="3436150"/>
    <x v="1"/>
    <s v="Karlsen Development(MRE)"/>
    <s v="4322 Y St"/>
    <s v="Washougal"/>
    <s v="WA"/>
    <s v="720"/>
    <x v="1"/>
    <x v="1"/>
    <x v="3"/>
    <m/>
    <x v="1"/>
    <n v="568.82000000000005"/>
    <n v="32"/>
    <n v="1"/>
    <x v="0"/>
    <x v="0"/>
    <x v="6"/>
  </r>
  <r>
    <s v="3436207"/>
    <x v="1"/>
    <s v="Cascade West Development(C5C)"/>
    <s v="2424 NW Larkspur Ct"/>
    <s v="Camas"/>
    <s v="WA"/>
    <s v="720"/>
    <x v="1"/>
    <x v="1"/>
    <x v="3"/>
    <m/>
    <x v="1"/>
    <n v="568.17999999999995"/>
    <n v="27"/>
    <n v="1"/>
    <x v="0"/>
    <x v="0"/>
    <x v="6"/>
  </r>
  <r>
    <s v="3436210"/>
    <x v="1"/>
    <s v="Boulevard Homes(C5C)"/>
    <s v="5841 NW 25th Ave"/>
    <s v="Camas"/>
    <s v="WA"/>
    <s v="720"/>
    <x v="1"/>
    <x v="1"/>
    <x v="3"/>
    <m/>
    <x v="1"/>
    <n v="569.08000000000004"/>
    <n v="34"/>
    <n v="1"/>
    <x v="0"/>
    <x v="0"/>
    <x v="6"/>
  </r>
  <r>
    <s v="3436211"/>
    <x v="1"/>
    <s v="Boulevard Homes(C5C)"/>
    <s v="5847 NW 25th Ave"/>
    <s v="Camas"/>
    <s v="WA"/>
    <s v="720"/>
    <x v="1"/>
    <x v="1"/>
    <x v="3"/>
    <m/>
    <x v="1"/>
    <n v="566.88"/>
    <n v="17"/>
    <n v="1"/>
    <x v="0"/>
    <x v="0"/>
    <x v="6"/>
  </r>
  <r>
    <s v="3436228"/>
    <x v="1"/>
    <s v="D R Horton Inc Portland(MRE)"/>
    <s v="11618 NE 128th Pl"/>
    <s v="Vancouver"/>
    <s v="WA"/>
    <s v="720"/>
    <x v="1"/>
    <x v="1"/>
    <x v="3"/>
    <m/>
    <x v="1"/>
    <n v="572.64"/>
    <n v="25"/>
    <n v="1"/>
    <x v="0"/>
    <x v="0"/>
    <x v="6"/>
  </r>
  <r>
    <s v="3436322"/>
    <x v="1"/>
    <s v="&quot;Hendrickson, Scott(MRE)&quot;"/>
    <s v="1515 NW 21st Pl"/>
    <s v="Battle Ground"/>
    <s v="WA"/>
    <s v="720"/>
    <x v="1"/>
    <x v="1"/>
    <x v="3"/>
    <m/>
    <x v="1"/>
    <n v="3.14"/>
    <n v="23"/>
    <n v="1"/>
    <x v="1"/>
    <x v="0"/>
    <x v="6"/>
  </r>
  <r>
    <s v="3436356"/>
    <x v="1"/>
    <s v="Manor Homes Washington Inc(WEB"/>
    <s v="3702 NE 83rd Cir"/>
    <s v="Vancouver"/>
    <s v="WA"/>
    <s v="720"/>
    <x v="1"/>
    <x v="1"/>
    <x v="3"/>
    <m/>
    <x v="1"/>
    <n v="599.5"/>
    <n v="23"/>
    <n v="1"/>
    <x v="0"/>
    <x v="0"/>
    <x v="6"/>
  </r>
  <r>
    <s v="3436357"/>
    <x v="1"/>
    <s v="Manor Homes Washington Inc(WEB"/>
    <s v="7109 NE 136th Ave"/>
    <s v="Vancouver"/>
    <s v="WA"/>
    <s v="720"/>
    <x v="1"/>
    <x v="1"/>
    <x v="3"/>
    <m/>
    <x v="1"/>
    <n v="599.29999999999995"/>
    <n v="24"/>
    <n v="1"/>
    <x v="0"/>
    <x v="0"/>
    <x v="6"/>
  </r>
  <r>
    <s v="3436369"/>
    <x v="1"/>
    <s v="Pacific Lifestyle Homes(C5C)"/>
    <s v="8508 NW 17th Ave"/>
    <s v="Vancouver"/>
    <s v="WA"/>
    <s v="720"/>
    <x v="1"/>
    <x v="1"/>
    <x v="3"/>
    <m/>
    <x v="1"/>
    <n v="599.75"/>
    <n v="25"/>
    <n v="1"/>
    <x v="0"/>
    <x v="0"/>
    <x v="6"/>
  </r>
  <r>
    <s v="3436378"/>
    <x v="1"/>
    <s v="Helmes Inc(C5C)"/>
    <s v="668 N 49th Ave"/>
    <s v="Ridgefield"/>
    <s v="WA"/>
    <s v="720"/>
    <x v="1"/>
    <x v="1"/>
    <x v="3"/>
    <m/>
    <x v="1"/>
    <n v="600.66"/>
    <n v="32"/>
    <n v="1"/>
    <x v="0"/>
    <x v="0"/>
    <x v="6"/>
  </r>
  <r>
    <s v="3436404"/>
    <x v="1"/>
    <s v="Lennar Northwest Inc(MRE)"/>
    <s v="2404 NE 187th Ave"/>
    <s v="Vancouver"/>
    <s v="WA"/>
    <s v="720"/>
    <x v="1"/>
    <x v="1"/>
    <x v="3"/>
    <m/>
    <x v="1"/>
    <n v="635.64"/>
    <n v="27"/>
    <n v="1"/>
    <x v="0"/>
    <x v="0"/>
    <x v="6"/>
  </r>
  <r>
    <s v="3436405"/>
    <x v="1"/>
    <s v="Helmes Inc(LRR)"/>
    <s v="867 N 48th Ave"/>
    <s v="Ridgefield"/>
    <s v="WA"/>
    <s v="720"/>
    <x v="1"/>
    <x v="1"/>
    <x v="3"/>
    <m/>
    <x v="1"/>
    <n v="572.64"/>
    <n v="25"/>
    <n v="1"/>
    <x v="0"/>
    <x v="0"/>
    <x v="6"/>
  </r>
  <r>
    <s v="3436410"/>
    <x v="1"/>
    <s v="Soaring Eagle Inc(MRE)"/>
    <s v="3542 NE Franklin St"/>
    <s v="Camas"/>
    <s v="WA"/>
    <s v="720"/>
    <x v="1"/>
    <x v="1"/>
    <x v="3"/>
    <m/>
    <x v="1"/>
    <n v="572.52"/>
    <n v="24"/>
    <n v="1"/>
    <x v="0"/>
    <x v="0"/>
    <x v="6"/>
  </r>
  <r>
    <s v="3436425"/>
    <x v="1"/>
    <s v="Manor Homes Washington Inc(LMN"/>
    <s v="17410 NE 31st Ave"/>
    <s v="Ridgefield"/>
    <s v="WA"/>
    <s v="720"/>
    <x v="1"/>
    <x v="1"/>
    <x v="3"/>
    <m/>
    <x v="1"/>
    <n v="572.28"/>
    <n v="22"/>
    <n v="1"/>
    <x v="0"/>
    <x v="0"/>
    <x v="6"/>
  </r>
  <r>
    <s v="3436453"/>
    <x v="1"/>
    <s v="North Columbia Homes(C5C)"/>
    <s v="15312 NE 80th St"/>
    <s v="Vancouver"/>
    <s v="WA"/>
    <s v="720"/>
    <x v="1"/>
    <x v="1"/>
    <x v="3"/>
    <m/>
    <x v="1"/>
    <n v="599.38"/>
    <n v="22"/>
    <n v="1"/>
    <x v="0"/>
    <x v="0"/>
    <x v="6"/>
  </r>
  <r>
    <s v="3436454"/>
    <x v="1"/>
    <s v="North Columbia Homes(C5C)"/>
    <s v="15305 NE 80th St"/>
    <s v="Vancouver"/>
    <s v="WA"/>
    <s v="720"/>
    <x v="1"/>
    <x v="1"/>
    <x v="3"/>
    <m/>
    <x v="1"/>
    <n v="1144.3499999999999"/>
    <n v="44"/>
    <n v="1"/>
    <x v="0"/>
    <x v="0"/>
    <x v="6"/>
  </r>
  <r>
    <s v="3436491"/>
    <x v="1"/>
    <s v="Urban NW Homes LLC(MRE)"/>
    <s v="10905 NE 44th St"/>
    <s v="Vancouver"/>
    <s v="WA"/>
    <s v="720"/>
    <x v="1"/>
    <x v="1"/>
    <x v="3"/>
    <m/>
    <x v="1"/>
    <n v="572.52"/>
    <n v="24"/>
    <n v="1"/>
    <x v="0"/>
    <x v="0"/>
    <x v="6"/>
  </r>
  <r>
    <s v="3436492"/>
    <x v="1"/>
    <s v="Urban NW Homes LLC(MRE)"/>
    <s v="10907 NE 44th St"/>
    <s v="Vancouver"/>
    <s v="WA"/>
    <s v="720"/>
    <x v="1"/>
    <x v="1"/>
    <x v="3"/>
    <m/>
    <x v="1"/>
    <n v="572.39"/>
    <n v="23"/>
    <n v="1"/>
    <x v="0"/>
    <x v="0"/>
    <x v="6"/>
  </r>
  <r>
    <s v="3436493"/>
    <x v="1"/>
    <s v="Urban NW Homes LLC(MRE)"/>
    <s v="10917 NE 44th St"/>
    <s v="Vancouver"/>
    <s v="WA"/>
    <s v="720"/>
    <x v="1"/>
    <x v="1"/>
    <x v="3"/>
    <m/>
    <x v="1"/>
    <n v="572.13"/>
    <n v="21"/>
    <n v="1"/>
    <x v="0"/>
    <x v="0"/>
    <x v="6"/>
  </r>
  <r>
    <s v="3436494"/>
    <x v="1"/>
    <s v="Urban NW Homes LLC(MRE)"/>
    <s v="10919 NE 44th St"/>
    <s v="Vancouver"/>
    <s v="WA"/>
    <s v="720"/>
    <x v="1"/>
    <x v="1"/>
    <x v="3"/>
    <m/>
    <x v="1"/>
    <n v="572.27"/>
    <n v="22"/>
    <n v="1"/>
    <x v="0"/>
    <x v="0"/>
    <x v="6"/>
  </r>
  <r>
    <s v="3436601"/>
    <x v="1"/>
    <s v="GR Investment Properties LLC(L"/>
    <s v="9420 NE 52nd Ave"/>
    <s v="Vancouver"/>
    <s v="WA"/>
    <s v="720"/>
    <x v="1"/>
    <x v="1"/>
    <x v="3"/>
    <m/>
    <x v="1"/>
    <n v="637.52"/>
    <n v="43"/>
    <n v="1"/>
    <x v="0"/>
    <x v="0"/>
    <x v="6"/>
  </r>
  <r>
    <s v="3436622"/>
    <x v="1"/>
    <s v="Waverly Homes Inc(MRE)"/>
    <s v="3005 NE 75th St"/>
    <s v="Vancouver"/>
    <s v="WA"/>
    <s v="720"/>
    <x v="1"/>
    <x v="1"/>
    <x v="3"/>
    <m/>
    <x v="1"/>
    <n v="572.52"/>
    <n v="24"/>
    <n v="1"/>
    <x v="0"/>
    <x v="0"/>
    <x v="6"/>
  </r>
  <r>
    <s v="3436626"/>
    <x v="1"/>
    <s v="Waverly Homes Inc(MRE)"/>
    <s v="3003 NE 75th St"/>
    <s v="Vancouver"/>
    <s v="WA"/>
    <s v="720"/>
    <x v="1"/>
    <x v="1"/>
    <x v="3"/>
    <m/>
    <x v="1"/>
    <n v="572.52"/>
    <n v="24"/>
    <n v="1"/>
    <x v="0"/>
    <x v="0"/>
    <x v="6"/>
  </r>
  <r>
    <s v="3436627"/>
    <x v="1"/>
    <s v="&quot;&quot;&quot;Legkun, Pavel S(MRE)&quot;&quot;&quot;"/>
    <s v="3551 V St"/>
    <s v="Washougal"/>
    <s v="WA"/>
    <s v="720"/>
    <x v="1"/>
    <x v="1"/>
    <x v="3"/>
    <m/>
    <x v="1"/>
    <n v="584.76"/>
    <n v="27"/>
    <n v="1"/>
    <x v="0"/>
    <x v="0"/>
    <x v="4"/>
  </r>
  <r>
    <s v="3436630"/>
    <x v="1"/>
    <s v="Manor Homes Washington Inc(MRE"/>
    <s v="7112 NE 136th Ave"/>
    <s v="Vancouver"/>
    <s v="WA"/>
    <s v="720"/>
    <x v="1"/>
    <x v="1"/>
    <x v="3"/>
    <m/>
    <x v="1"/>
    <n v="605.59"/>
    <n v="21"/>
    <n v="1"/>
    <x v="0"/>
    <x v="0"/>
    <x v="6"/>
  </r>
  <r>
    <s v="3436650"/>
    <x v="1"/>
    <s v="Cascade West Development(C5C)"/>
    <s v="1915 NW Klickitat St"/>
    <s v="Camas"/>
    <s v="WA"/>
    <s v="720"/>
    <x v="1"/>
    <x v="1"/>
    <x v="3"/>
    <m/>
    <x v="1"/>
    <n v="585.4"/>
    <n v="32"/>
    <n v="1"/>
    <x v="0"/>
    <x v="0"/>
    <x v="6"/>
  </r>
  <r>
    <s v="3436675"/>
    <x v="1"/>
    <s v="Revin Construction Inc(MRE)"/>
    <s v="4414 NE 12th Ave"/>
    <s v="Vancouver"/>
    <s v="WA"/>
    <s v="720"/>
    <x v="1"/>
    <x v="1"/>
    <x v="3"/>
    <m/>
    <x v="1"/>
    <n v="585.53"/>
    <n v="33"/>
    <n v="1"/>
    <x v="0"/>
    <x v="0"/>
    <x v="4"/>
  </r>
  <r>
    <s v="3436711"/>
    <x v="1"/>
    <s v="Evergreen Homes NW LLC(MRE)"/>
    <s v="9404 NE 39th Ave"/>
    <s v="Vancouver"/>
    <s v="WA"/>
    <s v="720"/>
    <x v="1"/>
    <x v="1"/>
    <x v="3"/>
    <m/>
    <x v="1"/>
    <n v="558.21"/>
    <n v="26"/>
    <n v="1"/>
    <x v="0"/>
    <x v="0"/>
    <x v="6"/>
  </r>
  <r>
    <s v="3436712"/>
    <x v="1"/>
    <s v="Evergreen Homes NW LLC(MRE)"/>
    <s v="9405 NE 38th Ave"/>
    <s v="Vancouver"/>
    <s v="WA"/>
    <s v="720"/>
    <x v="1"/>
    <x v="1"/>
    <x v="3"/>
    <m/>
    <x v="1"/>
    <n v="559"/>
    <n v="32"/>
    <n v="1"/>
    <x v="0"/>
    <x v="0"/>
    <x v="6"/>
  </r>
  <r>
    <s v="3436726"/>
    <x v="1"/>
    <s v="Sun Country Homes(C5C)"/>
    <s v="3127 NE 120th Ct"/>
    <s v="Vancouver"/>
    <s v="WA"/>
    <s v="720"/>
    <x v="1"/>
    <x v="1"/>
    <x v="3"/>
    <m/>
    <x v="1"/>
    <n v="599.16999999999996"/>
    <n v="23"/>
    <n v="1"/>
    <x v="0"/>
    <x v="0"/>
    <x v="6"/>
  </r>
  <r>
    <s v="3436856"/>
    <x v="1"/>
    <s v="Aho Construction(C5C)"/>
    <s v="12716 NE 53rd St"/>
    <s v="Vancouver"/>
    <s v="WA"/>
    <s v="720"/>
    <x v="1"/>
    <x v="1"/>
    <x v="3"/>
    <m/>
    <x v="1"/>
    <n v="1168.27"/>
    <n v="23"/>
    <n v="1"/>
    <x v="0"/>
    <x v="0"/>
    <x v="6"/>
  </r>
  <r>
    <s v="3436970"/>
    <x v="1"/>
    <s v="Pacific Lifestyle Homes(C5C)"/>
    <s v="4536 NW Fremont St"/>
    <s v="Camas"/>
    <s v="WA"/>
    <s v="720"/>
    <x v="1"/>
    <x v="1"/>
    <x v="3"/>
    <m/>
    <x v="1"/>
    <n v="591.04999999999995"/>
    <n v="22"/>
    <n v="1"/>
    <x v="0"/>
    <x v="0"/>
    <x v="6"/>
  </r>
  <r>
    <s v="3436986"/>
    <x v="1"/>
    <s v="Krippner Homes LLC(MRE)"/>
    <s v="109 NW 118th Cir"/>
    <s v="Vancouver"/>
    <s v="WA"/>
    <s v="720"/>
    <x v="1"/>
    <x v="1"/>
    <x v="3"/>
    <m/>
    <x v="1"/>
    <n v="2.58"/>
    <n v="20"/>
    <n v="1"/>
    <x v="1"/>
    <x v="0"/>
    <x v="6"/>
  </r>
  <r>
    <s v="3437002"/>
    <x v="1"/>
    <s v="Helmes Inc(C5C)"/>
    <s v="16307 NE 95th St"/>
    <s v="Vancouver"/>
    <s v="WA"/>
    <s v="720"/>
    <x v="1"/>
    <x v="1"/>
    <x v="3"/>
    <m/>
    <x v="1"/>
    <n v="3.1"/>
    <n v="24"/>
    <n v="1"/>
    <x v="1"/>
    <x v="0"/>
    <x v="6"/>
  </r>
  <r>
    <s v="3437026"/>
    <x v="1"/>
    <s v="Lennar Northwest Inc(C5C)"/>
    <s v="2420 NE Verbena Ln"/>
    <s v="Camas"/>
    <s v="WA"/>
    <s v="720"/>
    <x v="1"/>
    <x v="1"/>
    <x v="3"/>
    <m/>
    <x v="1"/>
    <n v="572.07000000000005"/>
    <n v="23"/>
    <n v="1"/>
    <x v="0"/>
    <x v="0"/>
    <x v="6"/>
  </r>
  <r>
    <s v="3437027"/>
    <x v="1"/>
    <s v="Lennar Northwest Inc(C5C)"/>
    <s v="2330 NE Verbena Ln"/>
    <s v="Camas"/>
    <s v="WA"/>
    <s v="720"/>
    <x v="1"/>
    <x v="1"/>
    <x v="3"/>
    <m/>
    <x v="1"/>
    <n v="572.07000000000005"/>
    <n v="23"/>
    <n v="1"/>
    <x v="0"/>
    <x v="0"/>
    <x v="6"/>
  </r>
  <r>
    <s v="3437028"/>
    <x v="1"/>
    <s v="Lennar Northwest Inc(C5C)"/>
    <s v="2322 NE Verbena Ln"/>
    <s v="Camas"/>
    <s v="WA"/>
    <s v="720"/>
    <x v="1"/>
    <x v="1"/>
    <x v="3"/>
    <m/>
    <x v="1"/>
    <n v="1141.17"/>
    <n v="23"/>
    <n v="1"/>
    <x v="0"/>
    <x v="0"/>
    <x v="6"/>
  </r>
  <r>
    <s v="3437066"/>
    <x v="1"/>
    <s v="D R Horton Inc Portland(MRE)"/>
    <s v="12807 NE 117th Cir"/>
    <s v="Vancouver"/>
    <s v="WA"/>
    <s v="720"/>
    <x v="1"/>
    <x v="1"/>
    <x v="3"/>
    <m/>
    <x v="1"/>
    <n v="599.41999999999996"/>
    <n v="25"/>
    <n v="1"/>
    <x v="0"/>
    <x v="0"/>
    <x v="6"/>
  </r>
  <r>
    <s v="3437098"/>
    <x v="1"/>
    <s v="Ten Talents Homes LLC(C5C)"/>
    <s v="1420 NE 170th Cir"/>
    <s v="Ridgefield"/>
    <s v="WA"/>
    <s v="720"/>
    <x v="1"/>
    <x v="1"/>
    <x v="3"/>
    <m/>
    <x v="1"/>
    <n v="565.46"/>
    <n v="31"/>
    <n v="1"/>
    <x v="0"/>
    <x v="0"/>
    <x v="6"/>
  </r>
  <r>
    <s v="3437099"/>
    <x v="1"/>
    <s v="Ten Talents Homes LLC(C5C)"/>
    <s v="1410 NE 170th Cir"/>
    <s v="Ridgefield"/>
    <s v="WA"/>
    <s v="720"/>
    <x v="1"/>
    <x v="1"/>
    <x v="3"/>
    <m/>
    <x v="1"/>
    <n v="607.01"/>
    <n v="32"/>
    <n v="1"/>
    <x v="0"/>
    <x v="0"/>
    <x v="6"/>
  </r>
  <r>
    <s v="3437100"/>
    <x v="1"/>
    <s v="Ten Talents Homes LLC(C5C)"/>
    <s v="1408 NE 170th Cir"/>
    <s v="Ridgefield"/>
    <s v="WA"/>
    <s v="720"/>
    <x v="1"/>
    <x v="1"/>
    <x v="3"/>
    <m/>
    <x v="1"/>
    <n v="3.22"/>
    <n v="25"/>
    <n v="1"/>
    <x v="1"/>
    <x v="0"/>
    <x v="6"/>
  </r>
  <r>
    <s v="3437101"/>
    <x v="1"/>
    <s v="Ten Talents Homes LLC(C5C)"/>
    <s v="1404 NE 170th Cir"/>
    <s v="Ridgefield"/>
    <s v="WA"/>
    <s v="720"/>
    <x v="1"/>
    <x v="1"/>
    <x v="3"/>
    <m/>
    <x v="1"/>
    <n v="600.5"/>
    <n v="32"/>
    <n v="1"/>
    <x v="0"/>
    <x v="0"/>
    <x v="6"/>
  </r>
  <r>
    <s v="3437102"/>
    <x v="1"/>
    <s v="Ten Talents Homes LLC(C5C)"/>
    <s v="1402 NE 170th Cir"/>
    <s v="Ridgefield"/>
    <s v="WA"/>
    <s v="720"/>
    <x v="1"/>
    <x v="1"/>
    <x v="3"/>
    <m/>
    <x v="1"/>
    <n v="573.02"/>
    <n v="29"/>
    <n v="1"/>
    <x v="0"/>
    <x v="0"/>
    <x v="6"/>
  </r>
  <r>
    <s v="3437103"/>
    <x v="1"/>
    <s v="Ten Talents Homes LLC(C5C)"/>
    <s v="1401 NE 170th Cir"/>
    <s v="Ridgefield"/>
    <s v="WA"/>
    <s v="720"/>
    <x v="1"/>
    <x v="1"/>
    <x v="3"/>
    <m/>
    <x v="1"/>
    <n v="4.9000000000000004"/>
    <n v="38"/>
    <n v="1"/>
    <x v="1"/>
    <x v="0"/>
    <x v="6"/>
  </r>
  <r>
    <s v="3437104"/>
    <x v="1"/>
    <s v="Ten Talents Homes LLC(C5C)"/>
    <s v="1405 NE 170th Cir"/>
    <s v="Ridgefield"/>
    <s v="WA"/>
    <s v="720"/>
    <x v="1"/>
    <x v="1"/>
    <x v="3"/>
    <m/>
    <x v="1"/>
    <n v="3.49"/>
    <n v="27"/>
    <n v="1"/>
    <x v="1"/>
    <x v="0"/>
    <x v="6"/>
  </r>
  <r>
    <s v="3437105"/>
    <x v="1"/>
    <s v="Ten Talents Homes LLC(C5C)"/>
    <s v="1411 NE 170th Cir"/>
    <s v="Ridgefield"/>
    <s v="WA"/>
    <s v="720"/>
    <x v="1"/>
    <x v="1"/>
    <x v="3"/>
    <m/>
    <x v="1"/>
    <n v="640.53"/>
    <n v="65"/>
    <n v="1"/>
    <x v="0"/>
    <x v="0"/>
    <x v="6"/>
  </r>
  <r>
    <s v="3437106"/>
    <x v="1"/>
    <s v="Ten Talents Homes LLC(C5C)"/>
    <s v="1415 NE 170th Cir"/>
    <s v="Ridgefield"/>
    <s v="WA"/>
    <s v="720"/>
    <x v="1"/>
    <x v="1"/>
    <x v="3"/>
    <m/>
    <x v="1"/>
    <n v="573.27"/>
    <n v="31"/>
    <n v="1"/>
    <x v="0"/>
    <x v="0"/>
    <x v="6"/>
  </r>
  <r>
    <s v="3437107"/>
    <x v="1"/>
    <s v="Ten Talents Homes LLC(C5C)"/>
    <s v="1419 NE 170th Cir"/>
    <s v="Ridgefield"/>
    <s v="WA"/>
    <s v="720"/>
    <x v="1"/>
    <x v="1"/>
    <x v="3"/>
    <m/>
    <x v="1"/>
    <n v="600.5"/>
    <n v="32"/>
    <n v="1"/>
    <x v="0"/>
    <x v="0"/>
    <x v="6"/>
  </r>
  <r>
    <s v="3437136"/>
    <x v="1"/>
    <s v="Cascade West Development(C5C)"/>
    <s v="1925 NW Klickitat St"/>
    <s v="Camas"/>
    <s v="WA"/>
    <s v="720"/>
    <x v="1"/>
    <x v="1"/>
    <x v="3"/>
    <m/>
    <x v="1"/>
    <n v="564.95000000000005"/>
    <n v="27"/>
    <n v="1"/>
    <x v="0"/>
    <x v="0"/>
    <x v="6"/>
  </r>
  <r>
    <s v="3437158"/>
    <x v="1"/>
    <s v="Helmes Inc(MRE)"/>
    <s v="15408 NE 106th St"/>
    <s v="Vancouver"/>
    <s v="WA"/>
    <s v="720"/>
    <x v="1"/>
    <x v="1"/>
    <x v="3"/>
    <m/>
    <x v="1"/>
    <n v="565.59"/>
    <n v="32"/>
    <n v="1"/>
    <x v="0"/>
    <x v="0"/>
    <x v="6"/>
  </r>
  <r>
    <s v="3437161"/>
    <x v="1"/>
    <s v="Helmes Inc(MRE)"/>
    <s v="16308 NE 96th St"/>
    <s v="Vancouver"/>
    <s v="WA"/>
    <s v="720"/>
    <x v="1"/>
    <x v="1"/>
    <x v="3"/>
    <m/>
    <x v="1"/>
    <n v="564.30999999999995"/>
    <n v="22"/>
    <n v="1"/>
    <x v="0"/>
    <x v="0"/>
    <x v="6"/>
  </r>
  <r>
    <s v="3437165"/>
    <x v="1"/>
    <s v="Glavin Development LLC(MRE)"/>
    <s v="1909 NW 40th Ave"/>
    <s v="Camas"/>
    <s v="WA"/>
    <s v="720"/>
    <x v="1"/>
    <x v="1"/>
    <x v="3"/>
    <m/>
    <x v="1"/>
    <n v="564.30999999999995"/>
    <n v="22"/>
    <n v="1"/>
    <x v="0"/>
    <x v="0"/>
    <x v="6"/>
  </r>
  <r>
    <s v="3437183"/>
    <x v="1"/>
    <s v="Cascade West Development(C5C)"/>
    <s v="728 N 12th Ct"/>
    <s v="Ridgefield"/>
    <s v="WA"/>
    <s v="720"/>
    <x v="1"/>
    <x v="1"/>
    <x v="0"/>
    <m/>
    <x v="1"/>
    <n v="607.78"/>
    <n v="18"/>
    <n v="1"/>
    <x v="0"/>
    <x v="0"/>
    <x v="6"/>
  </r>
  <r>
    <s v="3437243"/>
    <x v="1"/>
    <s v="Shelter Solutions LLC(C5C)"/>
    <s v="2617 NE 144th Ct"/>
    <s v="Vancouver"/>
    <s v="WA"/>
    <s v="720"/>
    <x v="1"/>
    <x v="1"/>
    <x v="3"/>
    <m/>
    <x v="1"/>
    <n v="637.19000000000005"/>
    <n v="39"/>
    <n v="1"/>
    <x v="0"/>
    <x v="0"/>
    <x v="6"/>
  </r>
  <r>
    <s v="3437280"/>
    <x v="1"/>
    <s v="Lennar Northwest Inc(C5C)"/>
    <s v="10215 NE 128th Ave"/>
    <s v="Vancouver"/>
    <s v="WA"/>
    <s v="720"/>
    <x v="1"/>
    <x v="1"/>
    <x v="3"/>
    <m/>
    <x v="1"/>
    <n v="3.49"/>
    <n v="27"/>
    <n v="1"/>
    <x v="1"/>
    <x v="0"/>
    <x v="6"/>
  </r>
  <r>
    <s v="3437281"/>
    <x v="1"/>
    <s v="Lennar Northwest Inc(C5C)"/>
    <s v="10211 NE 128th Ave"/>
    <s v="Vancouver"/>
    <s v="WA"/>
    <s v="720"/>
    <x v="1"/>
    <x v="1"/>
    <x v="3"/>
    <m/>
    <x v="1"/>
    <n v="1267.8"/>
    <n v="27"/>
    <n v="1"/>
    <x v="0"/>
    <x v="0"/>
    <x v="6"/>
  </r>
  <r>
    <s v="3437373"/>
    <x v="1"/>
    <s v="&quot;&quot;&quot;Hiller, Terry A(MRE)&quot;&quot;&quot;"/>
    <s v="12012 NW 40th Ave"/>
    <s v="Vancouver"/>
    <s v="WA"/>
    <s v="720"/>
    <x v="1"/>
    <x v="1"/>
    <x v="3"/>
    <m/>
    <x v="1"/>
    <n v="636.92999999999995"/>
    <n v="37"/>
    <n v="1"/>
    <x v="0"/>
    <x v="0"/>
    <x v="6"/>
  </r>
  <r>
    <s v="3437379"/>
    <x v="1"/>
    <s v="&quot;&quot;&quot;Hiller, Terry A(MRE)&quot;&quot;&quot;"/>
    <s v="2310 NE 130th Ave"/>
    <s v="Vancouver"/>
    <s v="WA"/>
    <s v="720"/>
    <x v="1"/>
    <x v="1"/>
    <x v="3"/>
    <m/>
    <x v="1"/>
    <n v="641.96"/>
    <n v="89"/>
    <n v="1"/>
    <x v="0"/>
    <x v="0"/>
    <x v="4"/>
  </r>
  <r>
    <s v="3437380"/>
    <x v="1"/>
    <s v="&quot;&quot;&quot;Hiller, Terry A(MRE)&quot;&quot;&quot;"/>
    <s v="2312 NE 130th Ave"/>
    <s v="Vancouver"/>
    <s v="WA"/>
    <s v="720"/>
    <x v="1"/>
    <x v="1"/>
    <x v="3"/>
    <m/>
    <x v="1"/>
    <n v="611.66"/>
    <n v="68"/>
    <n v="1"/>
    <x v="0"/>
    <x v="0"/>
    <x v="4"/>
  </r>
  <r>
    <s v="3437381"/>
    <x v="1"/>
    <s v="&quot;&quot;&quot;Hiller, Terry A(MRE)&quot;&quot;&quot;"/>
    <s v="2400 NE 130th Ave"/>
    <s v="Vancouver"/>
    <s v="WA"/>
    <s v="720"/>
    <x v="1"/>
    <x v="1"/>
    <x v="3"/>
    <m/>
    <x v="1"/>
    <n v="639.52"/>
    <n v="57"/>
    <n v="1"/>
    <x v="0"/>
    <x v="0"/>
    <x v="6"/>
  </r>
  <r>
    <s v="3437382"/>
    <x v="1"/>
    <s v="&quot;&quot;&quot;Hiller, Terry A(MRE)&quot;&quot;&quot;"/>
    <s v="2402 NE 130th Ave"/>
    <s v="Vancouver"/>
    <s v="WA"/>
    <s v="720"/>
    <x v="1"/>
    <x v="1"/>
    <x v="3"/>
    <m/>
    <x v="1"/>
    <n v="639.52"/>
    <n v="57"/>
    <n v="1"/>
    <x v="0"/>
    <x v="0"/>
    <x v="6"/>
  </r>
  <r>
    <s v="3437383"/>
    <x v="1"/>
    <s v="&quot;Hiller, Terry A(MRE)&quot;"/>
    <s v="2404 NE 130th Ave"/>
    <s v="Vancouver"/>
    <s v="WA"/>
    <s v="720"/>
    <x v="1"/>
    <x v="1"/>
    <x v="3"/>
    <m/>
    <x v="1"/>
    <n v="633.44000000000005"/>
    <n v="50"/>
    <n v="1"/>
    <x v="0"/>
    <x v="0"/>
    <x v="6"/>
  </r>
  <r>
    <s v="3437384"/>
    <x v="1"/>
    <s v="&quot;&quot;&quot;Hiller, Terry A(MRE)&quot;&quot;&quot;"/>
    <s v="2406 NE 130th Ave"/>
    <s v="Vancouver"/>
    <s v="WA"/>
    <s v="720"/>
    <x v="1"/>
    <x v="1"/>
    <x v="3"/>
    <m/>
    <x v="1"/>
    <n v="609.46"/>
    <n v="51"/>
    <n v="1"/>
    <x v="0"/>
    <x v="0"/>
    <x v="6"/>
  </r>
  <r>
    <s v="3437402"/>
    <x v="1"/>
    <s v="Aho Construction(MRE)"/>
    <s v="10713 NE 88th St"/>
    <s v="Vancouver"/>
    <s v="WA"/>
    <s v="720"/>
    <x v="1"/>
    <x v="1"/>
    <x v="3"/>
    <m/>
    <x v="1"/>
    <n v="606.1"/>
    <n v="25"/>
    <n v="1"/>
    <x v="0"/>
    <x v="0"/>
    <x v="6"/>
  </r>
  <r>
    <s v="3437411"/>
    <x v="1"/>
    <s v="Holt Homes(MRE)"/>
    <s v="2511 S 19th Ct"/>
    <s v="Ridgefield"/>
    <s v="WA"/>
    <s v="720"/>
    <x v="1"/>
    <x v="1"/>
    <x v="3"/>
    <m/>
    <x v="1"/>
    <n v="607.53"/>
    <n v="36"/>
    <n v="1"/>
    <x v="0"/>
    <x v="0"/>
    <x v="6"/>
  </r>
  <r>
    <s v="3437417"/>
    <x v="1"/>
    <s v="Pyramid Homes(MRE)"/>
    <s v="10401 NE 154th Pl"/>
    <s v="Vancouver"/>
    <s v="WA"/>
    <s v="720"/>
    <x v="1"/>
    <x v="1"/>
    <x v="3"/>
    <m/>
    <x v="1"/>
    <n v="605.85"/>
    <n v="23"/>
    <n v="1"/>
    <x v="0"/>
    <x v="0"/>
    <x v="6"/>
  </r>
  <r>
    <s v="3437418"/>
    <x v="1"/>
    <s v="Pyramid Homes(MRE)"/>
    <s v="10405 NE 154th Pl"/>
    <s v="Vancouver"/>
    <s v="WA"/>
    <s v="720"/>
    <x v="1"/>
    <x v="1"/>
    <x v="3"/>
    <m/>
    <x v="1"/>
    <n v="607.14"/>
    <n v="33"/>
    <n v="1"/>
    <x v="0"/>
    <x v="0"/>
    <x v="6"/>
  </r>
  <r>
    <s v="3437429"/>
    <x v="1"/>
    <s v="Tuscany Homes LLC(C5C)"/>
    <s v="6103 NE 57th Pl"/>
    <s v="Vancouver"/>
    <s v="WA"/>
    <s v="720"/>
    <x v="1"/>
    <x v="1"/>
    <x v="3"/>
    <m/>
    <x v="1"/>
    <n v="605.46"/>
    <n v="20"/>
    <n v="1"/>
    <x v="0"/>
    <x v="0"/>
    <x v="6"/>
  </r>
  <r>
    <s v="3437430"/>
    <x v="1"/>
    <s v="Tuscany Homes LLC(C5C)"/>
    <s v="6107 NE 57th Pl"/>
    <s v="Vancouver"/>
    <s v="WA"/>
    <s v="720"/>
    <x v="1"/>
    <x v="1"/>
    <x v="3"/>
    <m/>
    <x v="1"/>
    <n v="605.46"/>
    <n v="20"/>
    <n v="1"/>
    <x v="0"/>
    <x v="0"/>
    <x v="6"/>
  </r>
  <r>
    <s v="3437477"/>
    <x v="1"/>
    <s v="Lennar Northwest Inc(C5C)"/>
    <s v="2430 NE Verbena Ln"/>
    <s v="Camas"/>
    <s v="WA"/>
    <s v="720"/>
    <x v="1"/>
    <x v="1"/>
    <x v="3"/>
    <m/>
    <x v="1"/>
    <n v="605.73"/>
    <n v="22"/>
    <n v="1"/>
    <x v="0"/>
    <x v="0"/>
    <x v="6"/>
  </r>
  <r>
    <s v="3437478"/>
    <x v="1"/>
    <s v="Lennar Northwest Inc(C5C)"/>
    <s v="2448 NE Verbena Ln"/>
    <s v="Camas"/>
    <s v="WA"/>
    <s v="720"/>
    <x v="1"/>
    <x v="1"/>
    <x v="3"/>
    <m/>
    <x v="1"/>
    <n v="605.73"/>
    <n v="22"/>
    <n v="1"/>
    <x v="0"/>
    <x v="0"/>
    <x v="6"/>
  </r>
  <r>
    <s v="3437479"/>
    <x v="1"/>
    <s v="Lennar Northwest Inc(C5C)"/>
    <s v="2431 NE Verbena Ln"/>
    <s v="Camas"/>
    <s v="WA"/>
    <s v="720"/>
    <x v="1"/>
    <x v="1"/>
    <x v="3"/>
    <m/>
    <x v="1"/>
    <n v="605.73"/>
    <n v="22"/>
    <n v="1"/>
    <x v="0"/>
    <x v="0"/>
    <x v="6"/>
  </r>
  <r>
    <s v="3437536"/>
    <x v="1"/>
    <s v="Urban NW Homes LLC(MRE)"/>
    <s v="16832 SE 41st Cir"/>
    <s v="Vancouver"/>
    <s v="WA"/>
    <s v="720"/>
    <x v="1"/>
    <x v="1"/>
    <x v="3"/>
    <m/>
    <x v="1"/>
    <n v="607.01"/>
    <n v="32"/>
    <n v="1"/>
    <x v="0"/>
    <x v="0"/>
    <x v="6"/>
  </r>
  <r>
    <s v="3437540"/>
    <x v="1"/>
    <s v="Helmes Inc(MRE)"/>
    <s v="15313 NE 104th St"/>
    <s v="Vancouver"/>
    <s v="WA"/>
    <s v="720"/>
    <x v="1"/>
    <x v="1"/>
    <x v="3"/>
    <m/>
    <x v="1"/>
    <n v="605.59"/>
    <n v="21"/>
    <n v="1"/>
    <x v="0"/>
    <x v="0"/>
    <x v="6"/>
  </r>
  <r>
    <s v="3437541"/>
    <x v="1"/>
    <s v="Helmes Inc(MRE)"/>
    <s v="16311 NE 95th St"/>
    <s v="Vancouver"/>
    <s v="WA"/>
    <s v="720"/>
    <x v="1"/>
    <x v="1"/>
    <x v="3"/>
    <m/>
    <x v="1"/>
    <n v="605.85"/>
    <n v="23"/>
    <n v="1"/>
    <x v="0"/>
    <x v="0"/>
    <x v="6"/>
  </r>
  <r>
    <s v="3437558"/>
    <x v="1"/>
    <s v="GR Investment Properties LLC(M"/>
    <s v="139 NE 45th Cir"/>
    <s v="Camas"/>
    <s v="WA"/>
    <s v="720"/>
    <x v="1"/>
    <x v="1"/>
    <x v="3"/>
    <m/>
    <x v="1"/>
    <n v="605.85"/>
    <n v="23"/>
    <n v="1"/>
    <x v="0"/>
    <x v="0"/>
    <x v="6"/>
  </r>
  <r>
    <s v="3437561"/>
    <x v="1"/>
    <s v="GR Investment Properties LLC(M"/>
    <s v="7012 NW 23rd Ct"/>
    <s v="Vancouver"/>
    <s v="WA"/>
    <s v="720"/>
    <x v="1"/>
    <x v="1"/>
    <x v="3"/>
    <m/>
    <x v="1"/>
    <n v="635.38"/>
    <n v="25"/>
    <n v="1"/>
    <x v="0"/>
    <x v="0"/>
    <x v="6"/>
  </r>
  <r>
    <s v="3437568"/>
    <x v="1"/>
    <s v="New Tradition Homes(C5C)"/>
    <s v="14812 NE 113th St"/>
    <s v="Vancouver"/>
    <s v="WA"/>
    <s v="720"/>
    <x v="1"/>
    <x v="1"/>
    <x v="3"/>
    <m/>
    <x v="1"/>
    <n v="605.73"/>
    <n v="22"/>
    <n v="1"/>
    <x v="0"/>
    <x v="0"/>
    <x v="6"/>
  </r>
  <r>
    <s v="3437571"/>
    <x v="1"/>
    <s v="Helmes Inc(C5C)"/>
    <s v="774 N 49th Ave"/>
    <s v="Ridgefield"/>
    <s v="WA"/>
    <s v="720"/>
    <x v="1"/>
    <x v="1"/>
    <x v="3"/>
    <m/>
    <x v="1"/>
    <n v="605.73"/>
    <n v="22"/>
    <n v="1"/>
    <x v="0"/>
    <x v="0"/>
    <x v="6"/>
  </r>
  <r>
    <s v="3437573"/>
    <x v="1"/>
    <s v="Helmes Inc(MRE)"/>
    <s v="4847 N 8th St"/>
    <s v="Ridgefield"/>
    <s v="WA"/>
    <s v="720"/>
    <x v="1"/>
    <x v="1"/>
    <x v="3"/>
    <m/>
    <x v="1"/>
    <n v="607.01"/>
    <n v="32"/>
    <n v="1"/>
    <x v="0"/>
    <x v="0"/>
    <x v="6"/>
  </r>
  <r>
    <s v="3437668"/>
    <x v="1"/>
    <s v="Lennar Northwest Inc(MRE)"/>
    <s v="1221 NW Goodwin St"/>
    <s v="Camas"/>
    <s v="WA"/>
    <s v="720"/>
    <x v="1"/>
    <x v="1"/>
    <x v="3"/>
    <m/>
    <x v="1"/>
    <n v="606.24"/>
    <n v="26"/>
    <n v="1"/>
    <x v="0"/>
    <x v="0"/>
    <x v="6"/>
  </r>
  <r>
    <s v="3437669"/>
    <x v="1"/>
    <s v="Lennar Northwest Inc(MRE)"/>
    <s v="1225 NW Goodwin St"/>
    <s v="Camas"/>
    <s v="WA"/>
    <s v="720"/>
    <x v="1"/>
    <x v="1"/>
    <x v="3"/>
    <m/>
    <x v="1"/>
    <n v="573.4"/>
    <n v="32"/>
    <n v="1"/>
    <x v="0"/>
    <x v="0"/>
    <x v="6"/>
  </r>
  <r>
    <s v="3437670"/>
    <x v="1"/>
    <s v="Lennar Northwest Inc(MRE)"/>
    <s v="1223 NW Goodwin St"/>
    <s v="Camas"/>
    <s v="WA"/>
    <s v="720"/>
    <x v="1"/>
    <x v="1"/>
    <x v="3"/>
    <m/>
    <x v="1"/>
    <n v="609.46"/>
    <n v="51"/>
    <n v="1"/>
    <x v="0"/>
    <x v="0"/>
    <x v="6"/>
  </r>
  <r>
    <s v="3437674"/>
    <x v="1"/>
    <s v="Lennar Northwest Inc(C5C)"/>
    <s v="5306 NW 13th Cir"/>
    <s v="Camas"/>
    <s v="WA"/>
    <s v="720"/>
    <x v="1"/>
    <x v="1"/>
    <x v="3"/>
    <m/>
    <x v="1"/>
    <n v="606.1"/>
    <n v="25"/>
    <n v="1"/>
    <x v="0"/>
    <x v="0"/>
    <x v="6"/>
  </r>
  <r>
    <s v="3437675"/>
    <x v="1"/>
    <s v="Lennar Northwest Inc(C5C)"/>
    <s v="5314 NW 13th Cir"/>
    <s v="Camas"/>
    <s v="WA"/>
    <s v="720"/>
    <x v="1"/>
    <x v="1"/>
    <x v="3"/>
    <m/>
    <x v="1"/>
    <n v="605.66999999999996"/>
    <n v="23"/>
    <n v="1"/>
    <x v="0"/>
    <x v="0"/>
    <x v="6"/>
  </r>
  <r>
    <s v="3437685"/>
    <x v="1"/>
    <s v="Aho Construction(C5C)"/>
    <s v="12810 NE 53rd St"/>
    <s v="Vancouver"/>
    <s v="WA"/>
    <s v="720"/>
    <x v="1"/>
    <x v="1"/>
    <x v="3"/>
    <m/>
    <x v="1"/>
    <n v="606.11"/>
    <n v="25"/>
    <n v="1"/>
    <x v="0"/>
    <x v="0"/>
    <x v="6"/>
  </r>
  <r>
    <s v="3437686"/>
    <x v="1"/>
    <s v="&quot;&quot;&quot;Hendrickson, Scott(C5C)&quot;&quot;&quot;"/>
    <s v="2106 NW 16th Cir"/>
    <s v="Battle Ground"/>
    <s v="WA"/>
    <s v="720"/>
    <x v="1"/>
    <x v="1"/>
    <x v="3"/>
    <m/>
    <x v="1"/>
    <n v="635.76"/>
    <n v="28"/>
    <n v="1"/>
    <x v="0"/>
    <x v="0"/>
    <x v="6"/>
  </r>
  <r>
    <s v="3437793"/>
    <x v="1"/>
    <s v="Forest View Inc(KMM)"/>
    <s v="1877 N Columbia Ridge Way"/>
    <s v="Washougal"/>
    <s v="WA"/>
    <s v="720"/>
    <x v="1"/>
    <x v="1"/>
    <x v="3"/>
    <m/>
    <x v="1"/>
    <n v="605.98"/>
    <n v="24"/>
    <n v="1"/>
    <x v="0"/>
    <x v="0"/>
    <x v="6"/>
  </r>
  <r>
    <s v="3437815"/>
    <x v="1"/>
    <s v="&quot;&quot;&quot;York, Dale A(KMM)&quot;&quot;&quot;"/>
    <s v="15704 NE 80th St"/>
    <s v="Vancouver"/>
    <s v="WA"/>
    <s v="720"/>
    <x v="1"/>
    <x v="1"/>
    <x v="3"/>
    <m/>
    <x v="1"/>
    <n v="635.12"/>
    <n v="23"/>
    <n v="1"/>
    <x v="0"/>
    <x v="0"/>
    <x v="4"/>
  </r>
  <r>
    <s v="3437838"/>
    <x v="1"/>
    <s v="Brabec Homes(KMM)"/>
    <s v="103 W 15th Cir"/>
    <s v="La Center"/>
    <s v="WA"/>
    <s v="720"/>
    <x v="1"/>
    <x v="1"/>
    <x v="3"/>
    <m/>
    <x v="1"/>
    <n v="642.46"/>
    <n v="77"/>
    <n v="1"/>
    <x v="0"/>
    <x v="0"/>
    <x v="6"/>
  </r>
  <r>
    <s v="3437865"/>
    <x v="1"/>
    <s v="Sun Country Homes(KMM)"/>
    <s v="9010 NE 150th Ave"/>
    <s v="Vancouver"/>
    <s v="WA"/>
    <s v="720"/>
    <x v="1"/>
    <x v="1"/>
    <x v="3"/>
    <m/>
    <x v="1"/>
    <n v="606.11"/>
    <n v="25"/>
    <n v="1"/>
    <x v="0"/>
    <x v="0"/>
    <x v="6"/>
  </r>
  <r>
    <s v="3437938"/>
    <x v="1"/>
    <s v="Helmes Inc(KMM)"/>
    <s v="16411 NE 94th St"/>
    <s v="Vancouver"/>
    <s v="WA"/>
    <s v="720"/>
    <x v="1"/>
    <x v="1"/>
    <x v="3"/>
    <m/>
    <x v="1"/>
    <n v="605.73"/>
    <n v="22"/>
    <n v="1"/>
    <x v="0"/>
    <x v="0"/>
    <x v="6"/>
  </r>
  <r>
    <s v="3437945"/>
    <x v="1"/>
    <s v="Manor Homes Washington Inc(CAG"/>
    <s v="12209 NE 102nd St"/>
    <s v="Vancouver"/>
    <s v="WA"/>
    <s v="720"/>
    <x v="1"/>
    <x v="1"/>
    <x v="3"/>
    <m/>
    <x v="1"/>
    <n v="634.82000000000005"/>
    <n v="22"/>
    <n v="1"/>
    <x v="0"/>
    <x v="0"/>
    <x v="6"/>
  </r>
  <r>
    <s v="3437968"/>
    <x v="1"/>
    <s v="Aho Construction(CAG)"/>
    <s v="10705 NE 88th St"/>
    <s v="Vancouver"/>
    <s v="WA"/>
    <s v="720"/>
    <x v="1"/>
    <x v="1"/>
    <x v="3"/>
    <m/>
    <x v="1"/>
    <n v="606.19000000000005"/>
    <n v="27"/>
    <n v="1"/>
    <x v="0"/>
    <x v="0"/>
    <x v="6"/>
  </r>
  <r>
    <s v="3437977"/>
    <x v="1"/>
    <s v="Cascade West Development(C5C)"/>
    <s v="10506 NW 35th Ct"/>
    <s v="Vancouver"/>
    <s v="WA"/>
    <s v="720"/>
    <x v="1"/>
    <x v="1"/>
    <x v="3"/>
    <m/>
    <x v="1"/>
    <n v="637.97"/>
    <n v="45"/>
    <n v="1"/>
    <x v="0"/>
    <x v="0"/>
    <x v="6"/>
  </r>
  <r>
    <s v="3437978"/>
    <x v="1"/>
    <s v="Cascade West Development(C5C)"/>
    <s v="10605 NW 35th Ave"/>
    <s v="Vancouver"/>
    <s v="WA"/>
    <s v="720"/>
    <x v="1"/>
    <x v="1"/>
    <x v="3"/>
    <m/>
    <x v="1"/>
    <n v="635.51"/>
    <n v="26"/>
    <n v="1"/>
    <x v="0"/>
    <x v="0"/>
    <x v="6"/>
  </r>
  <r>
    <s v="3437988"/>
    <x v="1"/>
    <s v="D R Horton Inc Portland(LRR)"/>
    <s v="12811 NE 115th St"/>
    <s v="Vancouver"/>
    <s v="WA"/>
    <s v="720"/>
    <x v="1"/>
    <x v="1"/>
    <x v="3"/>
    <m/>
    <x v="1"/>
    <n v="605.85"/>
    <n v="23"/>
    <n v="1"/>
    <x v="0"/>
    <x v="0"/>
    <x v="6"/>
  </r>
  <r>
    <s v="3437989"/>
    <x v="1"/>
    <s v="D R Horton Inc Portland(LRR)"/>
    <s v="11704 NE 128th Pl"/>
    <s v="Vancouver"/>
    <s v="WA"/>
    <s v="720"/>
    <x v="1"/>
    <x v="1"/>
    <x v="3"/>
    <m/>
    <x v="1"/>
    <n v="605.98"/>
    <n v="24"/>
    <n v="1"/>
    <x v="0"/>
    <x v="0"/>
    <x v="6"/>
  </r>
  <r>
    <s v="3437990"/>
    <x v="1"/>
    <s v="D R Horton Inc Portland(LRR)"/>
    <s v="11614 NE 128th Pl"/>
    <s v="Vancouver"/>
    <s v="WA"/>
    <s v="720"/>
    <x v="1"/>
    <x v="1"/>
    <x v="3"/>
    <m/>
    <x v="1"/>
    <n v="605.98"/>
    <n v="24"/>
    <n v="1"/>
    <x v="0"/>
    <x v="0"/>
    <x v="6"/>
  </r>
  <r>
    <s v="3437991"/>
    <x v="1"/>
    <s v="D R Horton Inc Portland(LRR)"/>
    <s v="11405 NE 129th Pl"/>
    <s v="Vancouver"/>
    <s v="WA"/>
    <s v="720"/>
    <x v="1"/>
    <x v="1"/>
    <x v="3"/>
    <m/>
    <x v="1"/>
    <n v="664.52"/>
    <n v="24"/>
    <n v="1"/>
    <x v="0"/>
    <x v="0"/>
    <x v="6"/>
  </r>
  <r>
    <s v="3437992"/>
    <x v="1"/>
    <s v="D R Horton Inc Portland(LRR)"/>
    <s v="11401 NE 129th Pl"/>
    <s v="Vancouver"/>
    <s v="WA"/>
    <s v="720"/>
    <x v="1"/>
    <x v="1"/>
    <x v="3"/>
    <m/>
    <x v="1"/>
    <n v="635.25"/>
    <n v="24"/>
    <n v="1"/>
    <x v="0"/>
    <x v="0"/>
    <x v="6"/>
  </r>
  <r>
    <s v="3438011"/>
    <x v="1"/>
    <s v="Tuscany Homes LLC(C5C)"/>
    <s v="6111 NE 57th Pl"/>
    <s v="Vancouver"/>
    <s v="WA"/>
    <s v="720"/>
    <x v="1"/>
    <x v="1"/>
    <x v="3"/>
    <m/>
    <x v="1"/>
    <n v="634.54999999999995"/>
    <n v="20"/>
    <n v="1"/>
    <x v="0"/>
    <x v="0"/>
    <x v="6"/>
  </r>
  <r>
    <s v="3438023"/>
    <x v="1"/>
    <s v="Aho Construction(CAG)"/>
    <s v="12724 NE 53rd St"/>
    <s v="Vancouver"/>
    <s v="WA"/>
    <s v="720"/>
    <x v="1"/>
    <x v="1"/>
    <x v="3"/>
    <m/>
    <x v="1"/>
    <n v="606.04999999999995"/>
    <n v="22"/>
    <n v="1"/>
    <x v="0"/>
    <x v="0"/>
    <x v="6"/>
  </r>
  <r>
    <s v="3438047"/>
    <x v="1"/>
    <s v="Pahlisch Homes Inc(MRE)"/>
    <s v="13021 NE 102nd St"/>
    <s v="Vancouver"/>
    <s v="WA"/>
    <s v="720"/>
    <x v="1"/>
    <x v="1"/>
    <x v="3"/>
    <m/>
    <x v="1"/>
    <n v="635.25"/>
    <n v="24"/>
    <n v="1"/>
    <x v="0"/>
    <x v="0"/>
    <x v="6"/>
  </r>
  <r>
    <s v="3438048"/>
    <x v="1"/>
    <s v="Pahlisch Homes Inc(MRE)"/>
    <s v="13025 NE 102nd St"/>
    <s v="Vancouver"/>
    <s v="WA"/>
    <s v="720"/>
    <x v="1"/>
    <x v="1"/>
    <x v="3"/>
    <m/>
    <x v="1"/>
    <n v="606.5"/>
    <n v="28"/>
    <n v="1"/>
    <x v="0"/>
    <x v="0"/>
    <x v="6"/>
  </r>
  <r>
    <s v="3438052"/>
    <x v="1"/>
    <s v="JB Homes LLC(C5C)"/>
    <s v="10215 NE 131ST Ave"/>
    <s v="Vancouver"/>
    <s v="WA"/>
    <s v="720"/>
    <x v="1"/>
    <x v="1"/>
    <x v="3"/>
    <m/>
    <x v="1"/>
    <n v="605.73"/>
    <n v="22"/>
    <n v="1"/>
    <x v="0"/>
    <x v="0"/>
    <x v="6"/>
  </r>
  <r>
    <s v="3438058"/>
    <x v="1"/>
    <s v="JB Homes LLC(LRR)"/>
    <s v="509 N Horns Corner Dr"/>
    <s v="Ridgefield"/>
    <s v="WA"/>
    <s v="720"/>
    <x v="1"/>
    <x v="1"/>
    <x v="3"/>
    <m/>
    <x v="1"/>
    <n v="606.75"/>
    <n v="30"/>
    <n v="1"/>
    <x v="0"/>
    <x v="0"/>
    <x v="6"/>
  </r>
  <r>
    <s v="3438059"/>
    <x v="1"/>
    <s v="JB Homes LLC(LRR)"/>
    <s v="604 N Horns Corner Dr"/>
    <s v="Ridgefield"/>
    <s v="WA"/>
    <s v="720"/>
    <x v="1"/>
    <x v="1"/>
    <x v="3"/>
    <m/>
    <x v="1"/>
    <n v="605.34"/>
    <n v="19"/>
    <n v="1"/>
    <x v="0"/>
    <x v="0"/>
    <x v="6"/>
  </r>
  <r>
    <s v="3438060"/>
    <x v="1"/>
    <s v="JB Homes LLC(LRR)"/>
    <s v="520 N Horns Corner Dr"/>
    <s v="Ridgefield"/>
    <s v="WA"/>
    <s v="720"/>
    <x v="1"/>
    <x v="1"/>
    <x v="3"/>
    <m/>
    <x v="1"/>
    <n v="605.98"/>
    <n v="24"/>
    <n v="1"/>
    <x v="0"/>
    <x v="0"/>
    <x v="6"/>
  </r>
  <r>
    <s v="3438061"/>
    <x v="1"/>
    <s v="JB Homes LLC(LRR)"/>
    <s v="510 N Horns Corner Dr"/>
    <s v="Ridgefield"/>
    <s v="WA"/>
    <s v="720"/>
    <x v="1"/>
    <x v="1"/>
    <x v="3"/>
    <m/>
    <x v="1"/>
    <n v="605.98"/>
    <n v="24"/>
    <n v="1"/>
    <x v="0"/>
    <x v="0"/>
    <x v="6"/>
  </r>
  <r>
    <s v="3438084"/>
    <x v="1"/>
    <s v="Helmes Inc(LRR)"/>
    <s v="4202 NE 133rd St"/>
    <s v="Vancouver"/>
    <s v="WA"/>
    <s v="720"/>
    <x v="1"/>
    <x v="1"/>
    <x v="3"/>
    <m/>
    <x v="1"/>
    <n v="605.92999999999995"/>
    <n v="25"/>
    <n v="1"/>
    <x v="0"/>
    <x v="0"/>
    <x v="6"/>
  </r>
  <r>
    <s v="3438088"/>
    <x v="1"/>
    <s v="Urban NW Custom Homes Inc(CAG)"/>
    <s v="10707 NE 152nd Ave"/>
    <s v="Vancouver"/>
    <s v="WA"/>
    <s v="720"/>
    <x v="1"/>
    <x v="1"/>
    <x v="3"/>
    <m/>
    <x v="1"/>
    <n v="606.05999999999995"/>
    <n v="26"/>
    <n v="1"/>
    <x v="0"/>
    <x v="0"/>
    <x v="6"/>
  </r>
  <r>
    <s v="3438119"/>
    <x v="1"/>
    <s v="North Columbia Homes(CAG)"/>
    <s v="15313 NE 80th St"/>
    <s v="Vancouver"/>
    <s v="WA"/>
    <s v="720"/>
    <x v="1"/>
    <x v="1"/>
    <x v="3"/>
    <m/>
    <x v="1"/>
    <n v="637.4"/>
    <n v="42"/>
    <n v="1"/>
    <x v="0"/>
    <x v="0"/>
    <x v="6"/>
  </r>
  <r>
    <s v="3438134"/>
    <x v="1"/>
    <s v="Cascade West Development(LRR)"/>
    <s v="10515 NE 156th Ave"/>
    <s v="Vancouver"/>
    <s v="WA"/>
    <s v="720"/>
    <x v="1"/>
    <x v="1"/>
    <x v="3"/>
    <m/>
    <x v="1"/>
    <n v="635.07000000000005"/>
    <n v="24"/>
    <n v="1"/>
    <x v="0"/>
    <x v="0"/>
    <x v="6"/>
  </r>
  <r>
    <s v="3438168"/>
    <x v="1"/>
    <s v="T K Karlsen Const(C5C)"/>
    <s v="3216 NW 105th St"/>
    <s v="Vancouver"/>
    <s v="WA"/>
    <s v="720"/>
    <x v="1"/>
    <x v="1"/>
    <x v="3"/>
    <m/>
    <x v="1"/>
    <n v="634.54999999999995"/>
    <n v="20"/>
    <n v="1"/>
    <x v="0"/>
    <x v="0"/>
    <x v="6"/>
  </r>
  <r>
    <s v="3438177"/>
    <x v="1"/>
    <s v="Marnella Homes LLC(LRR)"/>
    <s v="4319 SE 179th Ct"/>
    <s v="Vancouver"/>
    <s v="WA"/>
    <s v="720"/>
    <x v="1"/>
    <x v="1"/>
    <x v="3"/>
    <m/>
    <x v="1"/>
    <n v="635.72"/>
    <n v="29"/>
    <n v="1"/>
    <x v="0"/>
    <x v="0"/>
    <x v="6"/>
  </r>
  <r>
    <s v="3438178"/>
    <x v="1"/>
    <s v="Marnella Homes LLC(LRR)"/>
    <s v="4323 SE 179th Ct"/>
    <s v="Vancouver"/>
    <s v="WA"/>
    <s v="720"/>
    <x v="1"/>
    <x v="1"/>
    <x v="3"/>
    <m/>
    <x v="1"/>
    <n v="635.84"/>
    <n v="30"/>
    <n v="1"/>
    <x v="0"/>
    <x v="0"/>
    <x v="6"/>
  </r>
  <r>
    <s v="3438182"/>
    <x v="1"/>
    <s v="Silver Buckle Homes LLC(C5C)"/>
    <s v="5004 NE 28th Ct"/>
    <s v="Vancouver"/>
    <s v="WA"/>
    <s v="720"/>
    <x v="1"/>
    <x v="1"/>
    <x v="3"/>
    <m/>
    <x v="1"/>
    <n v="634.82000000000005"/>
    <n v="22"/>
    <n v="1"/>
    <x v="0"/>
    <x v="0"/>
    <x v="6"/>
  </r>
  <r>
    <s v="3438219"/>
    <x v="1"/>
    <s v="Helmes Inc(CAG)"/>
    <s v="10403 NE 156th Ave"/>
    <s v="Vancouver"/>
    <s v="WA"/>
    <s v="720"/>
    <x v="1"/>
    <x v="1"/>
    <x v="3"/>
    <m/>
    <x v="1"/>
    <n v="636.92999999999995"/>
    <n v="87"/>
    <n v="1"/>
    <x v="0"/>
    <x v="0"/>
    <x v="6"/>
  </r>
  <r>
    <s v="3438235"/>
    <x v="1"/>
    <s v="&quot;&quot;&quot;Gurnik, Anatoliy S(MRE)&quot;&quot;&quot;"/>
    <s v="2112 S 13th Cir"/>
    <s v="Ridgefield"/>
    <s v="WA"/>
    <s v="720"/>
    <x v="1"/>
    <x v="1"/>
    <x v="3"/>
    <m/>
    <x v="1"/>
    <n v="637.70000000000005"/>
    <n v="43"/>
    <n v="1"/>
    <x v="0"/>
    <x v="0"/>
    <x v="6"/>
  </r>
  <r>
    <s v="3438336"/>
    <x v="1"/>
    <s v="Sun Country Homes(CAG)"/>
    <s v="149 N 40th Ave"/>
    <s v="Ridgefield"/>
    <s v="WA"/>
    <s v="720"/>
    <x v="1"/>
    <x v="1"/>
    <x v="3"/>
    <m/>
    <x v="1"/>
    <n v="605.73"/>
    <n v="22"/>
    <n v="1"/>
    <x v="0"/>
    <x v="0"/>
    <x v="6"/>
  </r>
  <r>
    <s v="3438383"/>
    <x v="1"/>
    <s v="Wark Development(C5C)"/>
    <s v="2507 NE 119th St"/>
    <s v="Vancouver"/>
    <s v="WA"/>
    <s v="720"/>
    <x v="1"/>
    <x v="1"/>
    <x v="3"/>
    <m/>
    <x v="1"/>
    <n v="638.69000000000005"/>
    <n v="52"/>
    <n v="1"/>
    <x v="0"/>
    <x v="0"/>
    <x v="6"/>
  </r>
  <r>
    <s v="3438416"/>
    <x v="1"/>
    <s v="Empire Building Co LLC(LRR)"/>
    <s v="4941 NE 26th Ave"/>
    <s v="Vancouver"/>
    <s v="WA"/>
    <s v="720"/>
    <x v="1"/>
    <x v="1"/>
    <x v="3"/>
    <m/>
    <x v="1"/>
    <n v="637.52"/>
    <n v="43"/>
    <n v="1"/>
    <x v="0"/>
    <x v="0"/>
    <x v="6"/>
  </r>
  <r>
    <s v="3438417"/>
    <x v="1"/>
    <s v="Empire Building Co LLC(LRR)"/>
    <s v="4953 NE 26th Ave"/>
    <s v="Vancouver"/>
    <s v="WA"/>
    <s v="720"/>
    <x v="1"/>
    <x v="1"/>
    <x v="3"/>
    <m/>
    <x v="1"/>
    <n v="635.47"/>
    <n v="27"/>
    <n v="1"/>
    <x v="0"/>
    <x v="0"/>
    <x v="6"/>
  </r>
  <r>
    <s v="3438430"/>
    <x v="1"/>
    <s v="GG One Inc(CRG)"/>
    <s v="10615 NE 68th Ave"/>
    <s v="Vancouver"/>
    <s v="WA"/>
    <s v="720"/>
    <x v="1"/>
    <x v="1"/>
    <x v="3"/>
    <m/>
    <x v="1"/>
    <n v="634.82000000000005"/>
    <n v="22"/>
    <n v="1"/>
    <x v="0"/>
    <x v="0"/>
    <x v="6"/>
  </r>
  <r>
    <s v="3438431"/>
    <x v="1"/>
    <s v="Pyramid Homes(CAG)"/>
    <s v="15514 NE 106th St"/>
    <s v="Vancouver"/>
    <s v="WA"/>
    <s v="720"/>
    <x v="1"/>
    <x v="1"/>
    <x v="3"/>
    <m/>
    <x v="1"/>
    <n v="606.84"/>
    <n v="32"/>
    <n v="1"/>
    <x v="0"/>
    <x v="0"/>
    <x v="6"/>
  </r>
  <r>
    <s v="3438434"/>
    <x v="1"/>
    <s v="Tuscany Homes LLC(CAG)"/>
    <s v="17609 NE 26th Ave"/>
    <s v="Ridgefield"/>
    <s v="WA"/>
    <s v="720"/>
    <x v="1"/>
    <x v="1"/>
    <x v="3"/>
    <m/>
    <x v="1"/>
    <n v="606.20000000000005"/>
    <n v="27"/>
    <n v="1"/>
    <x v="0"/>
    <x v="0"/>
    <x v="6"/>
  </r>
  <r>
    <s v="3438441"/>
    <x v="1"/>
    <s v="Helmes Inc(CAG)"/>
    <s v="4848 N 8th St"/>
    <s v="Ridgefield"/>
    <s v="WA"/>
    <s v="720"/>
    <x v="1"/>
    <x v="1"/>
    <x v="3"/>
    <m/>
    <x v="1"/>
    <n v="605.54999999999995"/>
    <n v="22"/>
    <n v="1"/>
    <x v="0"/>
    <x v="0"/>
    <x v="6"/>
  </r>
  <r>
    <s v="3438466"/>
    <x v="1"/>
    <s v="Aho Construction(CAG)"/>
    <s v="12722 NE 54th Way"/>
    <s v="Vancouver"/>
    <s v="WA"/>
    <s v="720"/>
    <x v="1"/>
    <x v="1"/>
    <x v="3"/>
    <m/>
    <x v="1"/>
    <n v="606.19000000000005"/>
    <n v="27"/>
    <n v="1"/>
    <x v="0"/>
    <x v="0"/>
    <x v="6"/>
  </r>
  <r>
    <s v="3438467"/>
    <x v="1"/>
    <s v="Aho Construction(CAG)"/>
    <s v="12726 NE 54th Way"/>
    <s v="Vancouver"/>
    <s v="WA"/>
    <s v="720"/>
    <x v="1"/>
    <x v="1"/>
    <x v="3"/>
    <m/>
    <x v="1"/>
    <n v="606.05999999999995"/>
    <n v="26"/>
    <n v="1"/>
    <x v="0"/>
    <x v="0"/>
    <x v="6"/>
  </r>
  <r>
    <s v="3438493"/>
    <x v="1"/>
    <s v="Lennar Northwest Inc(CAG)"/>
    <s v="10217 NE 128th Ave"/>
    <s v="Vancouver"/>
    <s v="WA"/>
    <s v="720"/>
    <x v="1"/>
    <x v="1"/>
    <x v="3"/>
    <m/>
    <x v="1"/>
    <n v="634.94000000000005"/>
    <n v="23"/>
    <n v="1"/>
    <x v="0"/>
    <x v="0"/>
    <x v="6"/>
  </r>
  <r>
    <s v="3438537"/>
    <x v="1"/>
    <s v="&quot;Hendrickson, Scott(CAG)&quot;"/>
    <s v="2007 NW 17th St"/>
    <s v="Battle Ground"/>
    <s v="WA"/>
    <s v="720"/>
    <x v="1"/>
    <x v="1"/>
    <x v="3"/>
    <m/>
    <x v="1"/>
    <n v="634.67999999999995"/>
    <n v="21"/>
    <n v="1"/>
    <x v="0"/>
    <x v="0"/>
    <x v="6"/>
  </r>
  <r>
    <s v="3438551"/>
    <x v="1"/>
    <s v="Lennar Northwest Inc(CAG)"/>
    <s v="2214 NW 42rd Ave"/>
    <s v="Camas"/>
    <s v="WA"/>
    <s v="720"/>
    <x v="1"/>
    <x v="1"/>
    <x v="3"/>
    <m/>
    <x v="1"/>
    <n v="607.48"/>
    <n v="37"/>
    <n v="1"/>
    <x v="0"/>
    <x v="0"/>
    <x v="6"/>
  </r>
  <r>
    <s v="3438560"/>
    <x v="1"/>
    <s v="Lennar Northwest Inc(CAG)"/>
    <s v="2323 NW 41 Ave"/>
    <s v="Camas"/>
    <s v="WA"/>
    <s v="720"/>
    <x v="1"/>
    <x v="1"/>
    <x v="3"/>
    <m/>
    <x v="1"/>
    <n v="607.23"/>
    <n v="35"/>
    <n v="1"/>
    <x v="0"/>
    <x v="0"/>
    <x v="6"/>
  </r>
  <r>
    <s v="3438564"/>
    <x v="1"/>
    <s v="Pacific Lifestyle Homes(LRR)"/>
    <s v="14202 NW 53rd Ct"/>
    <s v="Vancouver"/>
    <s v="WA"/>
    <s v="720"/>
    <x v="1"/>
    <x v="1"/>
    <x v="3"/>
    <m/>
    <x v="1"/>
    <n v="1646.19"/>
    <n v="106"/>
    <n v="1"/>
    <x v="0"/>
    <x v="0"/>
    <x v="6"/>
  </r>
  <r>
    <s v="3438612"/>
    <x v="1"/>
    <s v="Ash Street Building Co LLC(KMM"/>
    <s v="3002 NE 171st St"/>
    <s v="Ridgefield"/>
    <s v="WA"/>
    <s v="720"/>
    <x v="1"/>
    <x v="1"/>
    <x v="3"/>
    <m/>
    <x v="1"/>
    <n v="796.69"/>
    <n v="29"/>
    <n v="1"/>
    <x v="0"/>
    <x v="0"/>
    <x v="6"/>
  </r>
  <r>
    <s v="3438613"/>
    <x v="1"/>
    <s v="Ash Street Building Co LLC(KMM"/>
    <s v="17014 NE 30th Ave"/>
    <s v="Ridgefield"/>
    <s v="WA"/>
    <s v="720"/>
    <x v="1"/>
    <x v="1"/>
    <x v="3"/>
    <m/>
    <x v="1"/>
    <n v="635.97"/>
    <n v="31"/>
    <n v="1"/>
    <x v="0"/>
    <x v="0"/>
    <x v="6"/>
  </r>
  <r>
    <s v="3438638"/>
    <x v="1"/>
    <s v="Waverly Homes Inc(WEB)"/>
    <s v="3017 NE 75th St"/>
    <s v="Vancouver"/>
    <s v="WA"/>
    <s v="720"/>
    <x v="1"/>
    <x v="1"/>
    <x v="3"/>
    <m/>
    <x v="1"/>
    <n v="605.41"/>
    <n v="21"/>
    <n v="1"/>
    <x v="0"/>
    <x v="0"/>
    <x v="6"/>
  </r>
  <r>
    <s v="3438712"/>
    <x v="1"/>
    <s v="Helmes Inc(C5C)"/>
    <s v="2709 NE 167th Cir"/>
    <s v="Ridgefield"/>
    <s v="WA"/>
    <s v="720"/>
    <x v="1"/>
    <x v="1"/>
    <x v="3"/>
    <m/>
    <x v="1"/>
    <n v="2.85"/>
    <n v="22"/>
    <n v="1"/>
    <x v="1"/>
    <x v="0"/>
    <x v="6"/>
  </r>
  <r>
    <s v="3438713"/>
    <x v="1"/>
    <s v="Helmes Inc(C5C)"/>
    <s v="2711 NE 167th Cir"/>
    <s v="Ridgefield"/>
    <s v="WA"/>
    <s v="720"/>
    <x v="1"/>
    <x v="1"/>
    <x v="3"/>
    <m/>
    <x v="1"/>
    <n v="2.85"/>
    <n v="22"/>
    <n v="1"/>
    <x v="1"/>
    <x v="0"/>
    <x v="6"/>
  </r>
  <r>
    <s v="3438721"/>
    <x v="1"/>
    <s v="Pacific Lifestyle Homes(WEB)"/>
    <s v="11201 NE 151st Ave"/>
    <s v="Vancouver"/>
    <s v="WA"/>
    <s v="720"/>
    <x v="1"/>
    <x v="1"/>
    <x v="3"/>
    <m/>
    <x v="1"/>
    <n v="2.71"/>
    <n v="21"/>
    <n v="1"/>
    <x v="1"/>
    <x v="0"/>
    <x v="6"/>
  </r>
  <r>
    <s v="3438772"/>
    <x v="1"/>
    <s v="Lennar Northwest Inc(WEB)"/>
    <s v="2537 NE Verbena Cir"/>
    <s v="Camas"/>
    <s v="WA"/>
    <s v="720"/>
    <x v="1"/>
    <x v="1"/>
    <x v="3"/>
    <m/>
    <x v="1"/>
    <n v="605.66999999999996"/>
    <n v="23"/>
    <n v="1"/>
    <x v="0"/>
    <x v="0"/>
    <x v="6"/>
  </r>
  <r>
    <s v="3438773"/>
    <x v="1"/>
    <s v="Lennar Northwest Inc(CAG)"/>
    <s v="3544 NE Verbena Ct"/>
    <s v="Camas"/>
    <s v="WA"/>
    <s v="720"/>
    <x v="1"/>
    <x v="1"/>
    <x v="3"/>
    <m/>
    <x v="1"/>
    <n v="606.84"/>
    <n v="32"/>
    <n v="1"/>
    <x v="0"/>
    <x v="0"/>
    <x v="6"/>
  </r>
  <r>
    <s v="3438776"/>
    <x v="1"/>
    <s v="Aho Construction(CAG)"/>
    <s v="12714 NE 54th Way"/>
    <s v="Vancouver"/>
    <s v="WA"/>
    <s v="720"/>
    <x v="1"/>
    <x v="1"/>
    <x v="3"/>
    <m/>
    <x v="1"/>
    <n v="605.41"/>
    <n v="21"/>
    <n v="1"/>
    <x v="0"/>
    <x v="0"/>
    <x v="6"/>
  </r>
  <r>
    <s v="3438875"/>
    <x v="1"/>
    <s v="Olin Homes LLC(KMM)"/>
    <s v="2304 NW 5th St"/>
    <s v="Battle Ground"/>
    <s v="WA"/>
    <s v="720"/>
    <x v="1"/>
    <x v="1"/>
    <x v="3"/>
    <m/>
    <x v="1"/>
    <n v="606.19000000000005"/>
    <n v="27"/>
    <n v="1"/>
    <x v="0"/>
    <x v="0"/>
    <x v="6"/>
  </r>
  <r>
    <s v="3438890"/>
    <x v="1"/>
    <s v="Omega NW Inc(CAG)"/>
    <s v="14709 NE 10th St"/>
    <s v="Vancouver"/>
    <s v="WA"/>
    <s v="720"/>
    <x v="1"/>
    <x v="1"/>
    <x v="3"/>
    <m/>
    <x v="1"/>
    <n v="605.66999999999996"/>
    <n v="23"/>
    <n v="1"/>
    <x v="0"/>
    <x v="0"/>
    <x v="6"/>
  </r>
  <r>
    <s v="3438891"/>
    <x v="1"/>
    <s v="Omega NW Inc(CRG)"/>
    <s v="14715 NE 10th St"/>
    <s v="Vancouver"/>
    <s v="WA"/>
    <s v="720"/>
    <x v="1"/>
    <x v="1"/>
    <x v="3"/>
    <m/>
    <x v="1"/>
    <n v="605.54999999999995"/>
    <n v="22"/>
    <n v="1"/>
    <x v="0"/>
    <x v="0"/>
    <x v="6"/>
  </r>
  <r>
    <s v="3438915"/>
    <x v="1"/>
    <s v="Cascade West Development(CAG)"/>
    <s v="10509 NW 35th Ct"/>
    <s v="Vancouver"/>
    <s v="WA"/>
    <s v="720"/>
    <x v="1"/>
    <x v="1"/>
    <x v="3"/>
    <m/>
    <x v="1"/>
    <n v="607.61"/>
    <n v="38"/>
    <n v="1"/>
    <x v="0"/>
    <x v="0"/>
    <x v="6"/>
  </r>
  <r>
    <s v="3438916"/>
    <x v="1"/>
    <s v="Cascade West Development(WEB)"/>
    <s v="3602 NW 106th St"/>
    <s v="Vancouver"/>
    <s v="WA"/>
    <s v="720"/>
    <x v="1"/>
    <x v="1"/>
    <x v="3"/>
    <m/>
    <x v="1"/>
    <n v="606.84"/>
    <n v="32"/>
    <n v="1"/>
    <x v="0"/>
    <x v="0"/>
    <x v="6"/>
  </r>
  <r>
    <s v="3438917"/>
    <x v="1"/>
    <s v="Cascade West Development(CAG)"/>
    <s v="1213 N 4th Way"/>
    <s v="Ridgefield"/>
    <s v="WA"/>
    <s v="720"/>
    <x v="1"/>
    <x v="1"/>
    <x v="3"/>
    <m/>
    <x v="1"/>
    <n v="601.04"/>
    <n v="24"/>
    <n v="1"/>
    <x v="0"/>
    <x v="0"/>
    <x v="6"/>
  </r>
  <r>
    <s v="3438949"/>
    <x v="1"/>
    <s v="Summerplace Homes(KMM)"/>
    <s v="1366 S 15th Way"/>
    <s v="Ridgefield"/>
    <s v="WA"/>
    <s v="720"/>
    <x v="1"/>
    <x v="1"/>
    <x v="3"/>
    <m/>
    <x v="1"/>
    <n v="631.12"/>
    <n v="32"/>
    <n v="1"/>
    <x v="0"/>
    <x v="0"/>
    <x v="6"/>
  </r>
  <r>
    <s v="3438976"/>
    <x v="1"/>
    <s v="Manor Homes Washington Inc(CRG"/>
    <s v="11416 NE 48th Ave"/>
    <s v="Vancouver"/>
    <s v="WA"/>
    <s v="720"/>
    <x v="1"/>
    <x v="1"/>
    <x v="3"/>
    <m/>
    <x v="1"/>
    <n v="635.46"/>
    <n v="27"/>
    <n v="1"/>
    <x v="0"/>
    <x v="0"/>
    <x v="6"/>
  </r>
  <r>
    <s v="3438980"/>
    <x v="1"/>
    <s v="Manor Homes Washington Inc(CAG"/>
    <s v="703 NW 6th Ave"/>
    <s v="Camas"/>
    <s v="WA"/>
    <s v="720"/>
    <x v="1"/>
    <x v="1"/>
    <x v="3"/>
    <m/>
    <x v="1"/>
    <n v="605.16"/>
    <n v="19"/>
    <n v="1"/>
    <x v="0"/>
    <x v="0"/>
    <x v="6"/>
  </r>
  <r>
    <s v="3438981"/>
    <x v="1"/>
    <s v="Manor Homes Washington Inc(CAG"/>
    <s v="705 NW 6th Ave"/>
    <s v="Camas"/>
    <s v="WA"/>
    <s v="720"/>
    <x v="1"/>
    <x v="1"/>
    <x v="3"/>
    <m/>
    <x v="1"/>
    <n v="605.28"/>
    <n v="20"/>
    <n v="1"/>
    <x v="0"/>
    <x v="0"/>
    <x v="6"/>
  </r>
  <r>
    <s v="3438982"/>
    <x v="1"/>
    <s v="Manor Homes Washington Inc(CAG"/>
    <s v="707 NW 6th Ave"/>
    <s v="Camas"/>
    <s v="WA"/>
    <s v="720"/>
    <x v="1"/>
    <x v="1"/>
    <x v="3"/>
    <m/>
    <x v="1"/>
    <n v="605.02"/>
    <n v="18"/>
    <n v="1"/>
    <x v="0"/>
    <x v="0"/>
    <x v="6"/>
  </r>
  <r>
    <s v="3438983"/>
    <x v="1"/>
    <s v="Manor Homes Washington Inc(MRE"/>
    <s v="2506 NE 131st Ct"/>
    <s v="Vancouver"/>
    <s v="WA"/>
    <s v="720"/>
    <x v="1"/>
    <x v="1"/>
    <x v="3"/>
    <m/>
    <x v="1"/>
    <n v="608.91"/>
    <n v="48"/>
    <n v="1"/>
    <x v="0"/>
    <x v="0"/>
    <x v="6"/>
  </r>
  <r>
    <s v="3438984"/>
    <x v="1"/>
    <s v="Manor Homes Washington Inc(CAG"/>
    <s v="709 NW 6th Ave"/>
    <s v="Camas"/>
    <s v="WA"/>
    <s v="720"/>
    <x v="1"/>
    <x v="1"/>
    <x v="3"/>
    <m/>
    <x v="1"/>
    <n v="603.73"/>
    <n v="8"/>
    <n v="1"/>
    <x v="0"/>
    <x v="0"/>
    <x v="6"/>
  </r>
  <r>
    <s v="3438985"/>
    <x v="1"/>
    <s v="Manor Homes Washington Inc(MRE"/>
    <s v="2429 NE 131st Ct"/>
    <s v="Vancouver"/>
    <s v="WA"/>
    <s v="720"/>
    <x v="1"/>
    <x v="1"/>
    <x v="3"/>
    <m/>
    <x v="1"/>
    <n v="638.17999999999995"/>
    <n v="48"/>
    <n v="1"/>
    <x v="0"/>
    <x v="0"/>
    <x v="6"/>
  </r>
  <r>
    <s v="3438986"/>
    <x v="1"/>
    <s v="Manor Homes Washington Inc(LRR"/>
    <s v="13019 NE 26th St"/>
    <s v="Vancouver"/>
    <s v="WA"/>
    <s v="720"/>
    <x v="1"/>
    <x v="1"/>
    <x v="3"/>
    <m/>
    <x v="1"/>
    <n v="632.66"/>
    <n v="44"/>
    <n v="1"/>
    <x v="0"/>
    <x v="0"/>
    <x v="6"/>
  </r>
  <r>
    <s v="3438987"/>
    <x v="1"/>
    <s v="Manor Homes Washington Inc(MRE"/>
    <s v="2427 NE 131st Ct"/>
    <s v="Vancouver"/>
    <s v="WA"/>
    <s v="720"/>
    <x v="1"/>
    <x v="1"/>
    <x v="3"/>
    <m/>
    <x v="1"/>
    <n v="608.91999999999996"/>
    <n v="46"/>
    <n v="1"/>
    <x v="0"/>
    <x v="0"/>
    <x v="6"/>
  </r>
  <r>
    <s v="3438988"/>
    <x v="1"/>
    <s v="Manor Homes Washington Inc(MRE"/>
    <s v="2421 NE 131st Ct"/>
    <s v="Vancouver"/>
    <s v="WA"/>
    <s v="720"/>
    <x v="1"/>
    <x v="1"/>
    <x v="3"/>
    <m/>
    <x v="1"/>
    <n v="608.91"/>
    <n v="48"/>
    <n v="1"/>
    <x v="0"/>
    <x v="0"/>
    <x v="6"/>
  </r>
  <r>
    <s v="3438989"/>
    <x v="1"/>
    <s v="Manor Homes Washington Inc(LRR"/>
    <s v="13110 NE 25th St"/>
    <s v="Vancouver"/>
    <s v="WA"/>
    <s v="720"/>
    <x v="1"/>
    <x v="1"/>
    <x v="3"/>
    <m/>
    <x v="1"/>
    <n v="608.64"/>
    <n v="46"/>
    <n v="1"/>
    <x v="0"/>
    <x v="0"/>
    <x v="6"/>
  </r>
  <r>
    <s v="3438993"/>
    <x v="1"/>
    <s v="Evergreen Homes NW LLC(C5C)"/>
    <s v="4308 NE 101st St"/>
    <s v="Vancouver"/>
    <s v="WA"/>
    <s v="720"/>
    <x v="1"/>
    <x v="1"/>
    <x v="3"/>
    <m/>
    <x v="1"/>
    <n v="606.45000000000005"/>
    <n v="29"/>
    <n v="1"/>
    <x v="0"/>
    <x v="0"/>
    <x v="6"/>
  </r>
  <r>
    <s v="3439049"/>
    <x v="1"/>
    <s v="Urban Northwest Homes LLC(CAG)"/>
    <s v="4852 N 8th St"/>
    <s v="Ridgefield"/>
    <s v="WA"/>
    <s v="720"/>
    <x v="1"/>
    <x v="1"/>
    <x v="3"/>
    <m/>
    <x v="1"/>
    <n v="601.69000000000005"/>
    <n v="29"/>
    <n v="1"/>
    <x v="0"/>
    <x v="0"/>
    <x v="6"/>
  </r>
  <r>
    <s v="3439066"/>
    <x v="1"/>
    <s v="Lennar Northwest Inc(KMM)"/>
    <s v="2318 NW 41st Ave"/>
    <s v="Camas"/>
    <s v="WA"/>
    <s v="720"/>
    <x v="1"/>
    <x v="1"/>
    <x v="3"/>
    <m/>
    <x v="1"/>
    <n v="602.08000000000004"/>
    <n v="32"/>
    <n v="1"/>
    <x v="0"/>
    <x v="0"/>
    <x v="6"/>
  </r>
  <r>
    <s v="3439073"/>
    <x v="1"/>
    <s v="&quot;Hendrickson, Scott(CAG)&quot;"/>
    <s v="2103 NW 17th St"/>
    <s v="Battle Ground"/>
    <s v="WA"/>
    <s v="720"/>
    <x v="1"/>
    <x v="1"/>
    <x v="3"/>
    <m/>
    <x v="1"/>
    <n v="634.16"/>
    <n v="17"/>
    <n v="1"/>
    <x v="0"/>
    <x v="0"/>
    <x v="6"/>
  </r>
  <r>
    <s v="3439080"/>
    <x v="1"/>
    <s v="Lennar Northwest Inc(KMM)"/>
    <s v="2305 NW 41st Ave"/>
    <s v="Camas"/>
    <s v="WA"/>
    <s v="720"/>
    <x v="1"/>
    <x v="1"/>
    <x v="3"/>
    <m/>
    <x v="1"/>
    <n v="606.70000000000005"/>
    <n v="31"/>
    <n v="1"/>
    <x v="0"/>
    <x v="0"/>
    <x v="6"/>
  </r>
  <r>
    <s v="3439082"/>
    <x v="1"/>
    <s v="Helmes Inc(KMM)"/>
    <s v="16305 NE 94th St"/>
    <s v="Vancouver"/>
    <s v="WA"/>
    <s v="720"/>
    <x v="1"/>
    <x v="1"/>
    <x v="3"/>
    <m/>
    <x v="1"/>
    <n v="606.19000000000005"/>
    <n v="27"/>
    <n v="1"/>
    <x v="0"/>
    <x v="0"/>
    <x v="6"/>
  </r>
  <r>
    <s v="3439083"/>
    <x v="1"/>
    <s v="Helmes Inc(KMM)"/>
    <s v="16410 NE 94th St"/>
    <s v="Vancouver"/>
    <s v="WA"/>
    <s v="720"/>
    <x v="1"/>
    <x v="1"/>
    <x v="3"/>
    <m/>
    <x v="1"/>
    <n v="606.05999999999995"/>
    <n v="26"/>
    <n v="1"/>
    <x v="0"/>
    <x v="0"/>
    <x v="6"/>
  </r>
  <r>
    <s v="3439144"/>
    <x v="1"/>
    <s v="Krippner Homes LLC(CAG)"/>
    <s v="114 NW 118th circle"/>
    <s v="Vancouver"/>
    <s v="WA"/>
    <s v="720"/>
    <x v="1"/>
    <x v="1"/>
    <x v="3"/>
    <m/>
    <x v="1"/>
    <n v="632.53"/>
    <n v="43"/>
    <n v="1"/>
    <x v="0"/>
    <x v="0"/>
    <x v="6"/>
  </r>
  <r>
    <s v="3439152"/>
    <x v="1"/>
    <s v="Krippner Homes LLC(CAG)"/>
    <s v="11705 NW 1st Ave"/>
    <s v="Vancouver"/>
    <s v="WA"/>
    <s v="720"/>
    <x v="1"/>
    <x v="1"/>
    <x v="3"/>
    <m/>
    <x v="1"/>
    <n v="629.57000000000005"/>
    <n v="20"/>
    <n v="1"/>
    <x v="0"/>
    <x v="0"/>
    <x v="6"/>
  </r>
  <r>
    <s v="3439168"/>
    <x v="1"/>
    <s v="Lennar Northwest Inc(CAG)"/>
    <s v="12712 NE 103rd St"/>
    <s v="Vancouver"/>
    <s v="WA"/>
    <s v="720"/>
    <x v="1"/>
    <x v="1"/>
    <x v="3"/>
    <m/>
    <x v="1"/>
    <n v="635.37"/>
    <n v="25"/>
    <n v="1"/>
    <x v="0"/>
    <x v="0"/>
    <x v="6"/>
  </r>
  <r>
    <s v="3439169"/>
    <x v="1"/>
    <s v="Lennar Northwest Inc(CAG)"/>
    <s v="12708 NE 103rd St"/>
    <s v="Vancouver"/>
    <s v="WA"/>
    <s v="720"/>
    <x v="1"/>
    <x v="1"/>
    <x v="3"/>
    <m/>
    <x v="1"/>
    <n v="635.37"/>
    <n v="25"/>
    <n v="1"/>
    <x v="0"/>
    <x v="0"/>
    <x v="6"/>
  </r>
  <r>
    <s v="3439176"/>
    <x v="1"/>
    <s v="Manor Homes Washington Inc(CAG"/>
    <s v="17307 NE 30th Ct"/>
    <s v="Ridgefield"/>
    <s v="WA"/>
    <s v="720"/>
    <x v="1"/>
    <x v="1"/>
    <x v="3"/>
    <m/>
    <x v="1"/>
    <n v="635.63"/>
    <n v="27"/>
    <n v="1"/>
    <x v="0"/>
    <x v="0"/>
    <x v="6"/>
  </r>
  <r>
    <s v="3439179"/>
    <x v="1"/>
    <s v="Sun Country Homes(CAG)"/>
    <s v="108 N 38th Pl"/>
    <s v="Ridgefield"/>
    <s v="WA"/>
    <s v="720"/>
    <x v="1"/>
    <x v="1"/>
    <x v="3"/>
    <m/>
    <x v="1"/>
    <n v="606.09"/>
    <n v="25"/>
    <n v="1"/>
    <x v="0"/>
    <x v="0"/>
    <x v="6"/>
  </r>
  <r>
    <s v="3439181"/>
    <x v="1"/>
    <s v="Sun Country Homes(CRG)"/>
    <s v="14903 NE 90th St"/>
    <s v="Vancouver"/>
    <s v="WA"/>
    <s v="720"/>
    <x v="1"/>
    <x v="1"/>
    <x v="3"/>
    <m/>
    <x v="1"/>
    <n v="605.71"/>
    <n v="22"/>
    <n v="1"/>
    <x v="0"/>
    <x v="0"/>
    <x v="6"/>
  </r>
  <r>
    <s v="3439194"/>
    <x v="1"/>
    <s v="Pacific Shores JL CC WA  LLC(K"/>
    <s v="10512 NE 110th Ct"/>
    <s v="Vancouver"/>
    <s v="WA"/>
    <s v="720"/>
    <x v="1"/>
    <x v="1"/>
    <x v="3"/>
    <m/>
    <x v="1"/>
    <n v="723.98"/>
    <n v="20"/>
    <n v="1"/>
    <x v="0"/>
    <x v="0"/>
    <x v="6"/>
  </r>
  <r>
    <s v="3439195"/>
    <x v="1"/>
    <s v="Pacific Shores JL CC WA  LLC(K"/>
    <s v="10515 NE 110th Ct"/>
    <s v="Vancouver"/>
    <s v="WA"/>
    <s v="720"/>
    <x v="1"/>
    <x v="1"/>
    <x v="3"/>
    <m/>
    <x v="1"/>
    <n v="605.66999999999996"/>
    <n v="23"/>
    <n v="1"/>
    <x v="0"/>
    <x v="0"/>
    <x v="6"/>
  </r>
  <r>
    <s v="3439196"/>
    <x v="1"/>
    <s v="Pacific Shores JL CC WA  LLC(K"/>
    <s v="10516 NE 110th Ct"/>
    <s v="Vancouver"/>
    <s v="WA"/>
    <s v="720"/>
    <x v="1"/>
    <x v="1"/>
    <x v="3"/>
    <m/>
    <x v="1"/>
    <n v="634.54999999999995"/>
    <n v="20"/>
    <n v="1"/>
    <x v="0"/>
    <x v="0"/>
    <x v="6"/>
  </r>
  <r>
    <s v="3439197"/>
    <x v="1"/>
    <s v="Pacific Shores JL CC WA  LLC(K"/>
    <s v="10509 NE 110th Ct"/>
    <s v="Vancouver"/>
    <s v="WA"/>
    <s v="720"/>
    <x v="1"/>
    <x v="1"/>
    <x v="3"/>
    <m/>
    <x v="1"/>
    <n v="634.54999999999995"/>
    <n v="20"/>
    <n v="1"/>
    <x v="0"/>
    <x v="0"/>
    <x v="6"/>
  </r>
  <r>
    <s v="3439198"/>
    <x v="1"/>
    <s v="Pacific Shores JL CC WA  LLC(K"/>
    <s v="10511 NE 110th Ct"/>
    <s v="Vancouver"/>
    <s v="WA"/>
    <s v="720"/>
    <x v="1"/>
    <x v="1"/>
    <x v="3"/>
    <m/>
    <x v="1"/>
    <n v="605.54999999999995"/>
    <n v="22"/>
    <n v="1"/>
    <x v="0"/>
    <x v="0"/>
    <x v="6"/>
  </r>
  <r>
    <s v="3439236"/>
    <x v="1"/>
    <s v="Urban NW Custom Homes Inc(CAG)"/>
    <s v="16905 SE 41st Cir"/>
    <s v="Vancouver"/>
    <s v="WA"/>
    <s v="720"/>
    <x v="1"/>
    <x v="1"/>
    <x v="3"/>
    <m/>
    <x v="1"/>
    <n v="605.44000000000005"/>
    <n v="20"/>
    <n v="1"/>
    <x v="0"/>
    <x v="0"/>
    <x v="6"/>
  </r>
  <r>
    <s v="3439237"/>
    <x v="1"/>
    <s v="Urban NW Custom Homes Inc(CAG)"/>
    <s v="16907 SE 41st Cir"/>
    <s v="Vancouver"/>
    <s v="WA"/>
    <s v="720"/>
    <x v="1"/>
    <x v="1"/>
    <x v="3"/>
    <m/>
    <x v="1"/>
    <n v="605.44000000000005"/>
    <n v="20"/>
    <n v="1"/>
    <x v="0"/>
    <x v="0"/>
    <x v="6"/>
  </r>
  <r>
    <s v="3439238"/>
    <x v="1"/>
    <s v="Urban NW Custom Homes Inc(CAG)"/>
    <s v="16909 SE 41st Cir"/>
    <s v="Vancouver"/>
    <s v="WA"/>
    <s v="720"/>
    <x v="1"/>
    <x v="1"/>
    <x v="3"/>
    <m/>
    <x v="1"/>
    <n v="605.44000000000005"/>
    <n v="20"/>
    <n v="1"/>
    <x v="0"/>
    <x v="0"/>
    <x v="6"/>
  </r>
  <r>
    <s v="3439241"/>
    <x v="1"/>
    <s v="Urban NW Custom Homes Inc(VJS)"/>
    <s v="16901 SE 41st Cir"/>
    <s v="Vancouver"/>
    <s v="WA"/>
    <s v="720"/>
    <x v="1"/>
    <x v="1"/>
    <x v="3"/>
    <m/>
    <x v="1"/>
    <n v="4.79"/>
    <n v="37"/>
    <n v="1"/>
    <x v="1"/>
    <x v="0"/>
    <x v="6"/>
  </r>
  <r>
    <s v="3439242"/>
    <x v="1"/>
    <s v="Urban Northwest Homes LLC(KMM)"/>
    <s v="16806 SE 41st Cir"/>
    <s v="Vancouver"/>
    <s v="WA"/>
    <s v="720"/>
    <x v="1"/>
    <x v="1"/>
    <x v="3"/>
    <m/>
    <x v="1"/>
    <n v="605.57000000000005"/>
    <n v="21"/>
    <n v="1"/>
    <x v="0"/>
    <x v="0"/>
    <x v="6"/>
  </r>
  <r>
    <s v="3439263"/>
    <x v="1"/>
    <s v="Lennar Northwest Inc(CAG)"/>
    <s v="3545 NE Verbena Ct"/>
    <s v="Camas"/>
    <s v="WA"/>
    <s v="720"/>
    <x v="1"/>
    <x v="1"/>
    <x v="3"/>
    <m/>
    <x v="1"/>
    <n v="605.79999999999995"/>
    <n v="24"/>
    <n v="1"/>
    <x v="0"/>
    <x v="0"/>
    <x v="6"/>
  </r>
  <r>
    <s v="3439264"/>
    <x v="1"/>
    <s v="Lennar Northwest Inc(CAG)"/>
    <s v="2455 NE Verbena Ln"/>
    <s v="Camas"/>
    <s v="WA"/>
    <s v="720"/>
    <x v="1"/>
    <x v="1"/>
    <x v="3"/>
    <m/>
    <x v="1"/>
    <n v="605.92999999999995"/>
    <n v="25"/>
    <n v="1"/>
    <x v="0"/>
    <x v="0"/>
    <x v="6"/>
  </r>
  <r>
    <s v="3439266"/>
    <x v="1"/>
    <s v="Lennar Northwest Inc(CAG)"/>
    <s v="2443 NE Verbena Ln"/>
    <s v="Camas"/>
    <s v="WA"/>
    <s v="720"/>
    <x v="1"/>
    <x v="1"/>
    <x v="3"/>
    <m/>
    <x v="1"/>
    <n v="606.70000000000005"/>
    <n v="31"/>
    <n v="1"/>
    <x v="0"/>
    <x v="0"/>
    <x v="6"/>
  </r>
  <r>
    <s v="3439336"/>
    <x v="1"/>
    <s v="SVN Construction Inc(CRG)"/>
    <s v="686 W U St"/>
    <s v="Washougal"/>
    <s v="WA"/>
    <s v="720"/>
    <x v="1"/>
    <x v="1"/>
    <x v="3"/>
    <m/>
    <x v="1"/>
    <n v="606.35"/>
    <n v="27"/>
    <n v="1"/>
    <x v="0"/>
    <x v="0"/>
    <x v="6"/>
  </r>
  <r>
    <s v="3439377"/>
    <x v="1"/>
    <s v="Boulevard Homes(KMM)"/>
    <s v="5730 NW 26th Ave"/>
    <s v="Camas"/>
    <s v="WA"/>
    <s v="720"/>
    <x v="1"/>
    <x v="1"/>
    <x v="3"/>
    <m/>
    <x v="1"/>
    <n v="605.71"/>
    <n v="22"/>
    <n v="1"/>
    <x v="0"/>
    <x v="0"/>
    <x v="6"/>
  </r>
  <r>
    <s v="3439379"/>
    <x v="1"/>
    <s v="Boulevard Homes(KMM)"/>
    <s v="5734 NW 26th Ave"/>
    <s v="Camas"/>
    <s v="WA"/>
    <s v="720"/>
    <x v="1"/>
    <x v="1"/>
    <x v="3"/>
    <m/>
    <x v="1"/>
    <n v="605.71"/>
    <n v="22"/>
    <n v="1"/>
    <x v="0"/>
    <x v="0"/>
    <x v="6"/>
  </r>
  <r>
    <s v="3439396"/>
    <x v="1"/>
    <s v="Aho Construction(CAG)"/>
    <s v="12729 NE 54th Way"/>
    <s v="Vancouver"/>
    <s v="WA"/>
    <s v="720"/>
    <x v="1"/>
    <x v="1"/>
    <x v="3"/>
    <m/>
    <x v="1"/>
    <n v="605.26"/>
    <n v="18"/>
    <n v="1"/>
    <x v="0"/>
    <x v="0"/>
    <x v="6"/>
  </r>
  <r>
    <s v="3439429"/>
    <x v="1"/>
    <s v="Helmes Inc(CAG)"/>
    <s v="4104 NE 132nd Ave"/>
    <s v="Vancouver"/>
    <s v="WA"/>
    <s v="720"/>
    <x v="1"/>
    <x v="1"/>
    <x v="3"/>
    <m/>
    <x v="1"/>
    <n v="607.4"/>
    <n v="35"/>
    <n v="1"/>
    <x v="0"/>
    <x v="0"/>
    <x v="6"/>
  </r>
  <r>
    <s v="3439474"/>
    <x v="1"/>
    <s v="&quot;Hendrickson, Scott(KMM)&quot;"/>
    <s v="1005 SW 24th Way"/>
    <s v="Battle Ground"/>
    <s v="WA"/>
    <s v="720"/>
    <x v="1"/>
    <x v="1"/>
    <x v="3"/>
    <m/>
    <x v="1"/>
    <n v="635.11"/>
    <n v="23"/>
    <n v="1"/>
    <x v="0"/>
    <x v="0"/>
    <x v="4"/>
  </r>
  <r>
    <s v="3439497"/>
    <x v="1"/>
    <s v="Holt Homes(KMM)"/>
    <s v="1913 S Sevier Rd"/>
    <s v="Ridgefield"/>
    <s v="WA"/>
    <s v="720"/>
    <x v="1"/>
    <x v="1"/>
    <x v="3"/>
    <m/>
    <x v="1"/>
    <n v="605.71"/>
    <n v="22"/>
    <n v="1"/>
    <x v="0"/>
    <x v="0"/>
    <x v="6"/>
  </r>
  <r>
    <s v="3439540"/>
    <x v="1"/>
    <s v="AAA Properties Inc(CAG)"/>
    <s v="3704 Nicholson Rd"/>
    <s v="Vancouver"/>
    <s v="WA"/>
    <s v="720"/>
    <x v="1"/>
    <x v="1"/>
    <x v="3"/>
    <m/>
    <x v="1"/>
    <n v="606.09"/>
    <n v="25"/>
    <n v="1"/>
    <x v="0"/>
    <x v="0"/>
    <x v="6"/>
  </r>
  <r>
    <s v="3439576"/>
    <x v="1"/>
    <s v="Evergreen Homes NW LLC(KMM)"/>
    <s v="406 N 47th Cir"/>
    <s v="Camas"/>
    <s v="WA"/>
    <s v="720"/>
    <x v="1"/>
    <x v="1"/>
    <x v="3"/>
    <m/>
    <x v="1"/>
    <n v="606.09"/>
    <n v="25"/>
    <n v="1"/>
    <x v="0"/>
    <x v="0"/>
    <x v="6"/>
  </r>
  <r>
    <s v="3439586"/>
    <x v="1"/>
    <s v="Silver Buckle Homes LLC(KMM)"/>
    <s v="5018 NE 28th Ct"/>
    <s v="Vancouver"/>
    <s v="WA"/>
    <s v="720"/>
    <x v="1"/>
    <x v="1"/>
    <x v="3"/>
    <m/>
    <x v="1"/>
    <n v="634.99"/>
    <n v="22"/>
    <n v="1"/>
    <x v="0"/>
    <x v="0"/>
    <x v="6"/>
  </r>
  <r>
    <s v="3439599"/>
    <x v="1"/>
    <s v="Manor Homes Washington Inc(KMM"/>
    <s v="10513 NE 144th Ave"/>
    <s v="Vancouver"/>
    <s v="WA"/>
    <s v="720"/>
    <x v="1"/>
    <x v="1"/>
    <x v="3"/>
    <m/>
    <x v="1"/>
    <n v="632.14"/>
    <m/>
    <n v="1"/>
    <x v="0"/>
    <x v="1"/>
    <x v="6"/>
  </r>
  <r>
    <s v="3439651"/>
    <x v="1"/>
    <s v="Waverly Homes Inc(CAG)"/>
    <s v="3023 NE 75th St"/>
    <s v="Vancouver"/>
    <s v="WA"/>
    <s v="720"/>
    <x v="1"/>
    <x v="1"/>
    <x v="3"/>
    <m/>
    <x v="1"/>
    <n v="605.71"/>
    <n v="22"/>
    <n v="1"/>
    <x v="0"/>
    <x v="0"/>
    <x v="6"/>
  </r>
  <r>
    <s v="3439692"/>
    <x v="1"/>
    <s v="Tuscany Homes LLC(CAG)"/>
    <s v="9402 NE 52nd Ave"/>
    <s v="Vancouver"/>
    <s v="WA"/>
    <s v="720"/>
    <x v="1"/>
    <x v="1"/>
    <x v="3"/>
    <m/>
    <x v="1"/>
    <n v="605.71"/>
    <n v="22"/>
    <n v="1"/>
    <x v="0"/>
    <x v="0"/>
    <x v="6"/>
  </r>
  <r>
    <s v="3439716"/>
    <x v="1"/>
    <s v="Everest Construction Inc(KMM)"/>
    <s v="2108 NW Trout Ct"/>
    <s v="Camas"/>
    <s v="WA"/>
    <s v="720"/>
    <x v="1"/>
    <x v="1"/>
    <x v="0"/>
    <m/>
    <x v="1"/>
    <n v="609.70000000000005"/>
    <n v="27"/>
    <n v="1"/>
    <x v="0"/>
    <x v="0"/>
    <x v="6"/>
  </r>
  <r>
    <s v="3439735"/>
    <x v="1"/>
    <s v="Pahlisch Homes Inc(KMM)"/>
    <s v="9526 NE 7th St"/>
    <s v="Vancouver"/>
    <s v="WA"/>
    <s v="720"/>
    <x v="1"/>
    <x v="1"/>
    <x v="3"/>
    <m/>
    <x v="1"/>
    <n v="608.04"/>
    <n v="40"/>
    <n v="1"/>
    <x v="0"/>
    <x v="0"/>
    <x v="6"/>
  </r>
  <r>
    <s v="3439736"/>
    <x v="1"/>
    <s v="Pahlisch Homes Inc(KMM)"/>
    <s v="9522 NE 7th St"/>
    <s v="Vancouver"/>
    <s v="WA"/>
    <s v="720"/>
    <x v="1"/>
    <x v="1"/>
    <x v="3"/>
    <m/>
    <x v="1"/>
    <n v="606.48"/>
    <n v="28"/>
    <n v="1"/>
    <x v="0"/>
    <x v="0"/>
    <x v="6"/>
  </r>
  <r>
    <s v="3439738"/>
    <x v="1"/>
    <s v="Pahlisch Homes Inc(KMM)"/>
    <s v="9513 NE 7th St"/>
    <s v="Vancouver"/>
    <s v="WA"/>
    <s v="720"/>
    <x v="1"/>
    <x v="1"/>
    <x v="3"/>
    <m/>
    <x v="1"/>
    <n v="607.78"/>
    <n v="38"/>
    <n v="1"/>
    <x v="0"/>
    <x v="0"/>
    <x v="6"/>
  </r>
  <r>
    <s v="3439739"/>
    <x v="1"/>
    <s v="Pahlisch Homes Inc(KMM)"/>
    <s v="4501 NE 118th St"/>
    <s v="Vancouver"/>
    <s v="WA"/>
    <s v="720"/>
    <x v="1"/>
    <x v="1"/>
    <x v="3"/>
    <m/>
    <x v="1"/>
    <n v="605.57000000000005"/>
    <n v="21"/>
    <n v="1"/>
    <x v="0"/>
    <x v="0"/>
    <x v="6"/>
  </r>
  <r>
    <s v="3439755"/>
    <x v="1"/>
    <s v="Aho Construction(CAG)"/>
    <s v="12705 NE 112th St"/>
    <s v="Vancouver"/>
    <s v="WA"/>
    <s v="720"/>
    <x v="1"/>
    <x v="1"/>
    <x v="3"/>
    <m/>
    <x v="1"/>
    <n v="609.84"/>
    <n v="54"/>
    <n v="1"/>
    <x v="0"/>
    <x v="0"/>
    <x v="6"/>
  </r>
  <r>
    <s v="3439775"/>
    <x v="1"/>
    <s v="Aho Construction(CAG)"/>
    <s v="12404 NE 112th St"/>
    <s v="Vancouver"/>
    <s v="WA"/>
    <s v="720"/>
    <x v="1"/>
    <x v="1"/>
    <x v="3"/>
    <m/>
    <x v="1"/>
    <n v="606.61"/>
    <n v="29"/>
    <n v="1"/>
    <x v="0"/>
    <x v="0"/>
    <x v="6"/>
  </r>
  <r>
    <s v="3439839"/>
    <x v="1"/>
    <s v="Pacific Lifestyle Homes(KMM)"/>
    <s v="14101 NW 53rd Ct"/>
    <s v="Vancouver"/>
    <s v="WA"/>
    <s v="720"/>
    <x v="1"/>
    <x v="1"/>
    <x v="3"/>
    <m/>
    <x v="1"/>
    <n v="637.04"/>
    <n v="38"/>
    <n v="1"/>
    <x v="0"/>
    <x v="0"/>
    <x v="6"/>
  </r>
  <r>
    <s v="3439844"/>
    <x v="1"/>
    <s v="Boulevard Homes(KMM)"/>
    <s v="5846 NW 26th Ave"/>
    <s v="Camas"/>
    <s v="WA"/>
    <s v="720"/>
    <x v="1"/>
    <x v="1"/>
    <x v="3"/>
    <m/>
    <x v="1"/>
    <n v="604.28"/>
    <n v="11"/>
    <n v="1"/>
    <x v="0"/>
    <x v="0"/>
    <x v="6"/>
  </r>
  <r>
    <s v="3439917"/>
    <x v="1"/>
    <s v="Kingston Homes LLC(CAG)"/>
    <s v="10509 NE 155th Ave"/>
    <s v="Vancouver"/>
    <s v="WA"/>
    <s v="720"/>
    <x v="1"/>
    <x v="1"/>
    <x v="3"/>
    <m/>
    <x v="1"/>
    <n v="606.35"/>
    <n v="27"/>
    <n v="1"/>
    <x v="0"/>
    <x v="0"/>
    <x v="6"/>
  </r>
  <r>
    <s v="3439923"/>
    <x v="1"/>
    <s v="&quot;Cascade West Development, Inc"/>
    <s v="2002 NW Maryland St"/>
    <s v="Camas"/>
    <s v="WA"/>
    <s v="720"/>
    <x v="1"/>
    <x v="1"/>
    <x v="0"/>
    <m/>
    <x v="1"/>
    <n v="609.94000000000005"/>
    <n v="28"/>
    <n v="1"/>
    <x v="0"/>
    <x v="0"/>
    <x v="6"/>
  </r>
  <r>
    <s v="3439953"/>
    <x v="1"/>
    <s v="Helmes Inc(KMM)"/>
    <s v="16409 NE 95th St"/>
    <s v="Vancouver"/>
    <s v="WA"/>
    <s v="720"/>
    <x v="1"/>
    <x v="1"/>
    <x v="3"/>
    <m/>
    <x v="1"/>
    <n v="605.92999999999995"/>
    <n v="25"/>
    <n v="1"/>
    <x v="0"/>
    <x v="0"/>
    <x v="6"/>
  </r>
  <r>
    <s v="3439965"/>
    <x v="1"/>
    <s v="Manor Homes Washington Inc(KMM"/>
    <s v="4201 NE 136th Ave"/>
    <s v="Vancouver"/>
    <s v="WA"/>
    <s v="720"/>
    <x v="1"/>
    <x v="1"/>
    <x v="3"/>
    <m/>
    <x v="1"/>
    <n v="605.30999999999995"/>
    <n v="19"/>
    <n v="1"/>
    <x v="0"/>
    <x v="0"/>
    <x v="6"/>
  </r>
  <r>
    <s v="3439967"/>
    <x v="1"/>
    <s v="Sun Country Homes(KMM)"/>
    <s v="145 N 40th Ave"/>
    <s v="Ridgefield"/>
    <s v="WA"/>
    <s v="720"/>
    <x v="1"/>
    <x v="1"/>
    <x v="3"/>
    <m/>
    <x v="1"/>
    <n v="605.44000000000005"/>
    <n v="20"/>
    <n v="1"/>
    <x v="0"/>
    <x v="0"/>
    <x v="6"/>
  </r>
  <r>
    <s v="3439968"/>
    <x v="1"/>
    <s v="Sun Country Homes(KMM)"/>
    <s v="134 N 39th Ct"/>
    <s v="Ridgefield"/>
    <s v="WA"/>
    <s v="720"/>
    <x v="1"/>
    <x v="1"/>
    <x v="3"/>
    <m/>
    <x v="1"/>
    <n v="605.32000000000005"/>
    <n v="19"/>
    <n v="1"/>
    <x v="0"/>
    <x v="0"/>
    <x v="6"/>
  </r>
  <r>
    <s v="3439970"/>
    <x v="1"/>
    <s v="Its All Good Const(CAG)"/>
    <s v="2609 NE 50th Cir"/>
    <s v="Vancouver"/>
    <s v="WA"/>
    <s v="720"/>
    <x v="1"/>
    <x v="1"/>
    <x v="3"/>
    <m/>
    <x v="1"/>
    <n v="607.11"/>
    <n v="33"/>
    <n v="1"/>
    <x v="0"/>
    <x v="0"/>
    <x v="6"/>
  </r>
  <r>
    <s v="3439971"/>
    <x v="1"/>
    <s v="Its All Good Const(CAG)"/>
    <s v="2611 NE 50th Cir"/>
    <s v="Vancouver"/>
    <s v="WA"/>
    <s v="720"/>
    <x v="1"/>
    <x v="1"/>
    <x v="3"/>
    <m/>
    <x v="1"/>
    <n v="607"/>
    <n v="32"/>
    <n v="1"/>
    <x v="0"/>
    <x v="0"/>
    <x v="6"/>
  </r>
  <r>
    <s v="3439973"/>
    <x v="1"/>
    <s v="Bella Villa Homes Corporation("/>
    <s v="4514 NE 132nd St"/>
    <s v="Vancouver"/>
    <s v="WA"/>
    <s v="720"/>
    <x v="1"/>
    <x v="1"/>
    <x v="3"/>
    <m/>
    <x v="1"/>
    <n v="636.27"/>
    <n v="32"/>
    <n v="1"/>
    <x v="0"/>
    <x v="0"/>
    <x v="6"/>
  </r>
  <r>
    <s v="3440032"/>
    <x v="1"/>
    <s v="T K Karlsen Const(KMM)"/>
    <s v="10227 NE 132nd Ave"/>
    <s v="Vancouver"/>
    <s v="WA"/>
    <s v="720"/>
    <x v="1"/>
    <x v="1"/>
    <x v="3"/>
    <m/>
    <x v="1"/>
    <n v="600.09"/>
    <n v="32"/>
    <n v="1"/>
    <x v="0"/>
    <x v="0"/>
    <x v="6"/>
  </r>
  <r>
    <s v="3440059"/>
    <x v="1"/>
    <s v="Manor Homes Washington Inc(CRG"/>
    <s v="15109 NE 83rd Cir"/>
    <s v="Vancouver"/>
    <s v="WA"/>
    <s v="720"/>
    <x v="1"/>
    <x v="1"/>
    <x v="3"/>
    <m/>
    <x v="1"/>
    <n v="635.23"/>
    <n v="24"/>
    <n v="1"/>
    <x v="0"/>
    <x v="0"/>
    <x v="6"/>
  </r>
  <r>
    <s v="3440091"/>
    <x v="1"/>
    <s v="&quot;Yanyk, Ivan I(CAG)&quot;"/>
    <s v="3697 S St"/>
    <s v="Washougal"/>
    <s v="WA"/>
    <s v="720"/>
    <x v="1"/>
    <x v="1"/>
    <x v="3"/>
    <m/>
    <x v="1"/>
    <n v="598.66"/>
    <n v="21"/>
    <n v="1"/>
    <x v="0"/>
    <x v="0"/>
    <x v="4"/>
  </r>
  <r>
    <s v="3440099"/>
    <x v="1"/>
    <s v="Aho Construction(LRR)"/>
    <s v="12802 NE 53rd St"/>
    <s v="Vancouver"/>
    <s v="WA"/>
    <s v="720"/>
    <x v="1"/>
    <x v="1"/>
    <x v="3"/>
    <m/>
    <x v="1"/>
    <n v="605.42999999999995"/>
    <n v="20"/>
    <n v="1"/>
    <x v="0"/>
    <x v="0"/>
    <x v="6"/>
  </r>
  <r>
    <s v="3440101"/>
    <x v="1"/>
    <s v="Aho Construction(LRR)"/>
    <s v="12706 NE 54th Way"/>
    <s v="Vancouver"/>
    <s v="WA"/>
    <s v="720"/>
    <x v="1"/>
    <x v="1"/>
    <x v="3"/>
    <m/>
    <x v="1"/>
    <n v="605.42999999999995"/>
    <n v="20"/>
    <n v="1"/>
    <x v="0"/>
    <x v="0"/>
    <x v="6"/>
  </r>
  <r>
    <s v="3440151"/>
    <x v="1"/>
    <s v="North Columbia Homes(KMM)"/>
    <s v="14907 NE 90th St"/>
    <s v="Vancouver"/>
    <s v="WA"/>
    <s v="720"/>
    <x v="1"/>
    <x v="1"/>
    <x v="3"/>
    <m/>
    <x v="1"/>
    <n v="627.47"/>
    <n v="20"/>
    <n v="1"/>
    <x v="0"/>
    <x v="0"/>
    <x v="6"/>
  </r>
  <r>
    <s v="3440173"/>
    <x v="1"/>
    <s v="Pacific Lifestyle Homes(CAG)"/>
    <s v="14905 NE 113th St"/>
    <s v="Vancouver"/>
    <s v="WA"/>
    <s v="720"/>
    <x v="1"/>
    <x v="1"/>
    <x v="3"/>
    <m/>
    <x v="1"/>
    <n v="635.1"/>
    <n v="23"/>
    <n v="1"/>
    <x v="0"/>
    <x v="0"/>
    <x v="6"/>
  </r>
  <r>
    <s v="3440179"/>
    <x v="1"/>
    <s v="Helmes Inc(CAG)"/>
    <s v="9511 NE 165th Ave"/>
    <s v="Vancouver"/>
    <s v="WA"/>
    <s v="720"/>
    <x v="1"/>
    <x v="1"/>
    <x v="3"/>
    <m/>
    <x v="1"/>
    <n v="605.92999999999995"/>
    <n v="25"/>
    <n v="1"/>
    <x v="0"/>
    <x v="0"/>
    <x v="6"/>
  </r>
  <r>
    <s v="3440187"/>
    <x v="1"/>
    <s v="Manor Homes Washington Inc(CAG"/>
    <s v="4513 NE 12th Ct"/>
    <s v="Vancouver"/>
    <s v="WA"/>
    <s v="720"/>
    <x v="1"/>
    <x v="1"/>
    <x v="3"/>
    <m/>
    <x v="1"/>
    <n v="598.53"/>
    <n v="20"/>
    <n v="1"/>
    <x v="0"/>
    <x v="0"/>
    <x v="6"/>
  </r>
  <r>
    <s v="3440189"/>
    <x v="1"/>
    <s v="Manor Homes Washington Inc(CAG"/>
    <s v="4517 NE 12th Ct"/>
    <s v="Vancouver"/>
    <s v="WA"/>
    <s v="720"/>
    <x v="1"/>
    <x v="1"/>
    <x v="3"/>
    <m/>
    <x v="1"/>
    <n v="627.6"/>
    <n v="21"/>
    <n v="1"/>
    <x v="0"/>
    <x v="0"/>
    <x v="6"/>
  </r>
  <r>
    <s v="3440215"/>
    <x v="1"/>
    <s v="LVH LLC(KMM)"/>
    <s v="200 NW 48th Cir"/>
    <s v="Vancouver"/>
    <s v="WA"/>
    <s v="720"/>
    <x v="1"/>
    <x v="1"/>
    <x v="3"/>
    <m/>
    <x v="1"/>
    <n v="600.09"/>
    <n v="32"/>
    <n v="1"/>
    <x v="0"/>
    <x v="0"/>
    <x v="6"/>
  </r>
  <r>
    <s v="3440228"/>
    <x v="1"/>
    <s v="&quot;Cascade West Development, Inc"/>
    <s v="6210 NW Klickitat Ct"/>
    <s v="Camas"/>
    <s v="WA"/>
    <s v="720"/>
    <x v="1"/>
    <x v="1"/>
    <x v="3"/>
    <m/>
    <x v="1"/>
    <n v="635.59"/>
    <n v="28"/>
    <n v="1"/>
    <x v="0"/>
    <x v="0"/>
    <x v="6"/>
  </r>
  <r>
    <s v="3440277"/>
    <x v="1"/>
    <s v="Five Star Construction(KMM)"/>
    <s v="10508 NE 156th Ave"/>
    <s v="Vancouver"/>
    <s v="WA"/>
    <s v="720"/>
    <x v="1"/>
    <x v="1"/>
    <x v="3"/>
    <m/>
    <x v="1"/>
    <n v="599.33000000000004"/>
    <n v="23"/>
    <n v="1"/>
    <x v="0"/>
    <x v="0"/>
    <x v="6"/>
  </r>
  <r>
    <s v="3440305"/>
    <x v="1"/>
    <s v="Helmes Inc(KMM)"/>
    <s v="16315 NE 95th St"/>
    <s v="Vancouver"/>
    <s v="WA"/>
    <s v="720"/>
    <x v="1"/>
    <x v="1"/>
    <x v="3"/>
    <m/>
    <x v="1"/>
    <n v="599.05999999999995"/>
    <n v="24"/>
    <n v="1"/>
    <x v="0"/>
    <x v="0"/>
    <x v="6"/>
  </r>
  <r>
    <s v="3440332"/>
    <x v="1"/>
    <s v="Pyramid Homes(CAG)"/>
    <s v="10406 NE 155th Ave"/>
    <s v="Vancouver"/>
    <s v="WA"/>
    <s v="720"/>
    <x v="1"/>
    <x v="1"/>
    <x v="3"/>
    <m/>
    <x v="1"/>
    <n v="599.07000000000005"/>
    <n v="21"/>
    <n v="1"/>
    <x v="0"/>
    <x v="0"/>
    <x v="6"/>
  </r>
  <r>
    <s v="3440356"/>
    <x v="1"/>
    <s v="Pahlisch Homes Inc(CAG)"/>
    <s v="5758 NW Hood St"/>
    <s v="Camas"/>
    <s v="WA"/>
    <s v="720"/>
    <x v="1"/>
    <x v="1"/>
    <x v="3"/>
    <m/>
    <x v="1"/>
    <n v="625.32000000000005"/>
    <m/>
    <n v="1"/>
    <x v="0"/>
    <x v="1"/>
    <x v="6"/>
  </r>
  <r>
    <s v="3440357"/>
    <x v="1"/>
    <s v="Pahlisch Homes Inc(CAG)"/>
    <s v="5765 NW Hood St"/>
    <s v="Camas"/>
    <s v="WA"/>
    <s v="720"/>
    <x v="1"/>
    <x v="1"/>
    <x v="3"/>
    <m/>
    <x v="1"/>
    <n v="625.32000000000005"/>
    <m/>
    <n v="1"/>
    <x v="0"/>
    <x v="1"/>
    <x v="6"/>
  </r>
  <r>
    <s v="3440358"/>
    <x v="1"/>
    <s v="Pahlisch Homes Inc(CAG)"/>
    <s v="5788 NW Hood St"/>
    <s v="Camas"/>
    <s v="WA"/>
    <s v="720"/>
    <x v="1"/>
    <x v="1"/>
    <x v="3"/>
    <m/>
    <x v="1"/>
    <n v="625.32000000000005"/>
    <m/>
    <n v="1"/>
    <x v="0"/>
    <x v="1"/>
    <x v="6"/>
  </r>
  <r>
    <s v="3440415"/>
    <x v="1"/>
    <s v="&quot;Kostenko, Elleonora G(KMM)&quot;"/>
    <s v="2805 NE 100th St"/>
    <s v="Vancouver"/>
    <s v="WA"/>
    <s v="720"/>
    <x v="1"/>
    <x v="1"/>
    <x v="3"/>
    <m/>
    <x v="1"/>
    <n v="596.36"/>
    <m/>
    <n v="1"/>
    <x v="0"/>
    <x v="1"/>
    <x v="4"/>
  </r>
  <r>
    <s v="3440468"/>
    <x v="1"/>
    <s v="Manor Homes Washington Inc(CAG"/>
    <s v="4613 NE 126th Cir"/>
    <s v="Vancouver"/>
    <s v="WA"/>
    <s v="720"/>
    <x v="1"/>
    <x v="1"/>
    <x v="0"/>
    <m/>
    <x v="1"/>
    <n v="611.53"/>
    <n v="56"/>
    <n v="1"/>
    <x v="0"/>
    <x v="0"/>
    <x v="6"/>
  </r>
  <r>
    <s v="3440471"/>
    <x v="1"/>
    <s v="Manor Homes Washington Inc(CAG"/>
    <s v="15003 NE 83rd Cir"/>
    <s v="Vancouver"/>
    <s v="WA"/>
    <s v="720"/>
    <x v="1"/>
    <x v="1"/>
    <x v="3"/>
    <m/>
    <x v="1"/>
    <n v="626.36"/>
    <m/>
    <n v="1"/>
    <x v="0"/>
    <x v="1"/>
    <x v="6"/>
  </r>
  <r>
    <s v="3440485"/>
    <x v="1"/>
    <s v="Helmes Inc(CAG)"/>
    <s v="2608 NE 167th Cir"/>
    <s v="Ridgefield"/>
    <s v="WA"/>
    <s v="720"/>
    <x v="1"/>
    <x v="1"/>
    <x v="3"/>
    <m/>
    <x v="1"/>
    <n v="600.32000000000005"/>
    <n v="23"/>
    <n v="1"/>
    <x v="0"/>
    <x v="0"/>
    <x v="6"/>
  </r>
  <r>
    <s v="3440521"/>
    <x v="1"/>
    <s v="&quot;Zhurbytsky, Pavlo(CAG)&quot;"/>
    <s v="1581 N 4th Ct"/>
    <s v="Washougal"/>
    <s v="WA"/>
    <s v="720"/>
    <x v="1"/>
    <x v="1"/>
    <x v="3"/>
    <m/>
    <x v="1"/>
    <n v="727.66"/>
    <m/>
    <n v="1"/>
    <x v="0"/>
    <x v="1"/>
    <x v="6"/>
  </r>
  <r>
    <s v="3440576"/>
    <x v="1"/>
    <s v="Manor Homes Washington Inc(WEB"/>
    <s v="16413 NE 171st Ct"/>
    <s v="Brush Prairie"/>
    <s v="WA"/>
    <s v="720"/>
    <x v="1"/>
    <x v="1"/>
    <x v="3"/>
    <m/>
    <x v="1"/>
    <n v="626.36"/>
    <m/>
    <n v="1"/>
    <x v="0"/>
    <x v="1"/>
    <x v="6"/>
  </r>
  <r>
    <s v="3440657"/>
    <x v="1"/>
    <s v="Helmes Inc(KMM)"/>
    <s v="16301 NE 94th St"/>
    <s v="Vancouver"/>
    <s v="WA"/>
    <s v="720"/>
    <x v="1"/>
    <x v="1"/>
    <x v="3"/>
    <m/>
    <x v="1"/>
    <n v="600.32000000000005"/>
    <n v="23"/>
    <n v="1"/>
    <x v="0"/>
    <x v="0"/>
    <x v="6"/>
  </r>
  <r>
    <s v="3440663"/>
    <x v="1"/>
    <s v="Helmes Inc(KMM)"/>
    <s v="16302 NE 95th St"/>
    <s v="Vancouver"/>
    <s v="WA"/>
    <s v="720"/>
    <x v="1"/>
    <x v="1"/>
    <x v="3"/>
    <m/>
    <x v="1"/>
    <n v="605.79999999999995"/>
    <n v="24"/>
    <n v="1"/>
    <x v="0"/>
    <x v="0"/>
    <x v="6"/>
  </r>
  <r>
    <s v="3440666"/>
    <x v="1"/>
    <s v="Manor Homes Washington Inc(KMM"/>
    <s v="4215 NE 136th Ave"/>
    <s v="Vancouver"/>
    <s v="WA"/>
    <s v="720"/>
    <x v="1"/>
    <x v="1"/>
    <x v="3"/>
    <m/>
    <x v="1"/>
    <n v="597.35"/>
    <m/>
    <n v="1"/>
    <x v="0"/>
    <x v="1"/>
    <x v="6"/>
  </r>
  <r>
    <s v="3440678"/>
    <x v="1"/>
    <s v="D R Horton Inc Portland(KMM)"/>
    <s v="12807 NE 115th St"/>
    <s v="Vancouver"/>
    <s v="WA"/>
    <s v="720"/>
    <x v="1"/>
    <x v="1"/>
    <x v="3"/>
    <m/>
    <x v="1"/>
    <n v="631.97"/>
    <m/>
    <n v="1"/>
    <x v="0"/>
    <x v="1"/>
    <x v="6"/>
  </r>
  <r>
    <s v="3440679"/>
    <x v="1"/>
    <s v="D R Horton Inc Portland(KMM)"/>
    <s v="12803 NE 115th St"/>
    <s v="Vancouver"/>
    <s v="WA"/>
    <s v="720"/>
    <x v="1"/>
    <x v="1"/>
    <x v="3"/>
    <m/>
    <x v="1"/>
    <n v="631.97"/>
    <m/>
    <n v="1"/>
    <x v="0"/>
    <x v="1"/>
    <x v="6"/>
  </r>
  <r>
    <s v="3440680"/>
    <x v="1"/>
    <s v="D R Horton Inc Portland(KMM)"/>
    <s v="11408 NE 130th Pl"/>
    <s v="Vancouver"/>
    <s v="WA"/>
    <s v="720"/>
    <x v="1"/>
    <x v="1"/>
    <x v="3"/>
    <m/>
    <x v="1"/>
    <n v="602.70000000000005"/>
    <m/>
    <n v="1"/>
    <x v="0"/>
    <x v="1"/>
    <x v="6"/>
  </r>
  <r>
    <s v="3440681"/>
    <x v="1"/>
    <s v="D R Horton Inc Portland(KMM)"/>
    <s v="11412 NE 130th Pl"/>
    <s v="Vancouver"/>
    <s v="WA"/>
    <s v="720"/>
    <x v="1"/>
    <x v="1"/>
    <x v="3"/>
    <m/>
    <x v="1"/>
    <n v="602.70000000000005"/>
    <m/>
    <n v="1"/>
    <x v="0"/>
    <x v="1"/>
    <x v="6"/>
  </r>
  <r>
    <s v="3440682"/>
    <x v="1"/>
    <s v="D R Horton Inc Portland(KMM)"/>
    <s v="11708 NE 128th Pl"/>
    <s v="Vancouver"/>
    <s v="WA"/>
    <s v="720"/>
    <x v="1"/>
    <x v="1"/>
    <x v="3"/>
    <m/>
    <x v="1"/>
    <n v="602.79"/>
    <n v="22"/>
    <n v="1"/>
    <x v="0"/>
    <x v="0"/>
    <x v="6"/>
  </r>
  <r>
    <s v="3440683"/>
    <x v="1"/>
    <s v="D R Horton Inc Portland(KMM)"/>
    <s v="11712 NE 128th Pl"/>
    <s v="Vancouver"/>
    <s v="WA"/>
    <s v="720"/>
    <x v="1"/>
    <x v="1"/>
    <x v="3"/>
    <m/>
    <x v="1"/>
    <n v="602.79"/>
    <n v="22"/>
    <n v="1"/>
    <x v="0"/>
    <x v="0"/>
    <x v="6"/>
  </r>
  <r>
    <s v="3440684"/>
    <x v="1"/>
    <s v="D R Horton Inc Portland(KMM)"/>
    <s v="11716 NE 128th Pl"/>
    <s v="Vancouver"/>
    <s v="WA"/>
    <s v="720"/>
    <x v="1"/>
    <x v="1"/>
    <x v="3"/>
    <m/>
    <x v="1"/>
    <n v="602.91"/>
    <n v="23"/>
    <n v="1"/>
    <x v="0"/>
    <x v="0"/>
    <x v="6"/>
  </r>
  <r>
    <s v="3440685"/>
    <x v="1"/>
    <s v="D R Horton Inc Portland(KMM)"/>
    <s v="11509 NE 128th Pl"/>
    <s v="Vancouver"/>
    <s v="WA"/>
    <s v="720"/>
    <x v="1"/>
    <x v="1"/>
    <x v="3"/>
    <m/>
    <x v="1"/>
    <n v="602.79"/>
    <n v="22"/>
    <n v="1"/>
    <x v="0"/>
    <x v="0"/>
    <x v="6"/>
  </r>
  <r>
    <s v="3440686"/>
    <x v="1"/>
    <s v="D R Horton Inc Portland(KMM)"/>
    <s v="11605 NE 128th Pl"/>
    <s v="Vancouver"/>
    <s v="WA"/>
    <s v="720"/>
    <x v="1"/>
    <x v="1"/>
    <x v="3"/>
    <m/>
    <x v="1"/>
    <n v="602.70000000000005"/>
    <m/>
    <n v="1"/>
    <x v="0"/>
    <x v="1"/>
    <x v="6"/>
  </r>
  <r>
    <s v="3440687"/>
    <x v="1"/>
    <s v="D R Horton Inc Portland(KMM)"/>
    <s v="11517 NE 128th Pl"/>
    <s v="Vancouver"/>
    <s v="WA"/>
    <s v="720"/>
    <x v="1"/>
    <x v="1"/>
    <x v="3"/>
    <m/>
    <x v="1"/>
    <n v="602.79"/>
    <n v="22"/>
    <n v="1"/>
    <x v="0"/>
    <x v="0"/>
    <x v="6"/>
  </r>
  <r>
    <s v="3440688"/>
    <x v="1"/>
    <s v="D R Horton Inc Portland(KMM)"/>
    <s v="12804 NE 118th St"/>
    <s v="Vancouver"/>
    <s v="WA"/>
    <s v="720"/>
    <x v="1"/>
    <x v="1"/>
    <x v="3"/>
    <m/>
    <x v="1"/>
    <n v="605.54999999999995"/>
    <n v="22"/>
    <n v="1"/>
    <x v="0"/>
    <x v="0"/>
    <x v="6"/>
  </r>
  <r>
    <s v="3440689"/>
    <x v="1"/>
    <s v="D R Horton Inc Portland(KMM)"/>
    <s v="12808 NE 118th St"/>
    <s v="Vancouver"/>
    <s v="WA"/>
    <s v="720"/>
    <x v="1"/>
    <x v="1"/>
    <x v="3"/>
    <m/>
    <x v="1"/>
    <n v="762.83"/>
    <n v="22"/>
    <n v="1"/>
    <x v="0"/>
    <x v="0"/>
    <x v="6"/>
  </r>
  <r>
    <s v="3440690"/>
    <x v="1"/>
    <s v="D R Horton Inc Portland(KMM)"/>
    <s v="12900 NE 118th St"/>
    <s v="Vancouver"/>
    <s v="WA"/>
    <s v="720"/>
    <x v="1"/>
    <x v="1"/>
    <x v="3"/>
    <m/>
    <x v="1"/>
    <n v="602.70000000000005"/>
    <m/>
    <n v="1"/>
    <x v="0"/>
    <x v="1"/>
    <x v="6"/>
  </r>
  <r>
    <s v="3440691"/>
    <x v="1"/>
    <s v="D R Horton Inc Portland(KMM)"/>
    <s v="12909 NE 118th St"/>
    <s v="Vancouver"/>
    <s v="WA"/>
    <s v="720"/>
    <x v="1"/>
    <x v="1"/>
    <x v="3"/>
    <m/>
    <x v="1"/>
    <n v="599.94000000000005"/>
    <m/>
    <n v="1"/>
    <x v="0"/>
    <x v="1"/>
    <x v="6"/>
  </r>
  <r>
    <s v="3440705"/>
    <x v="1"/>
    <s v="Summerplace Homes(CAG)"/>
    <s v="209 NW 25th St"/>
    <s v="Battle Ground"/>
    <s v="WA"/>
    <s v="720"/>
    <x v="1"/>
    <x v="1"/>
    <x v="3"/>
    <m/>
    <x v="1"/>
    <n v="630.29999999999995"/>
    <n v="32"/>
    <n v="1"/>
    <x v="0"/>
    <x v="0"/>
    <x v="6"/>
  </r>
  <r>
    <s v="3440739"/>
    <x v="1"/>
    <s v="Lennar Northwest Inc(KMM)"/>
    <s v="12804 NE 103rd St"/>
    <s v="Vancouver"/>
    <s v="WA"/>
    <s v="720"/>
    <x v="1"/>
    <x v="1"/>
    <x v="3"/>
    <m/>
    <x v="1"/>
    <n v="624.69000000000005"/>
    <n v="22"/>
    <n v="1"/>
    <x v="0"/>
    <x v="0"/>
    <x v="6"/>
  </r>
  <r>
    <s v="3440746"/>
    <x v="1"/>
    <s v="Lennar Northwest Inc(KMM)"/>
    <s v="12800 NE 103rd St"/>
    <s v="Vancouver"/>
    <s v="WA"/>
    <s v="720"/>
    <x v="1"/>
    <x v="1"/>
    <x v="3"/>
    <m/>
    <x v="1"/>
    <n v="624.69000000000005"/>
    <n v="22"/>
    <n v="1"/>
    <x v="0"/>
    <x v="0"/>
    <x v="6"/>
  </r>
  <r>
    <s v="3440747"/>
    <x v="1"/>
    <s v="Lennar Northwest Inc(KMM)"/>
    <s v="12716 NE 103rd St"/>
    <s v="Vancouver"/>
    <s v="WA"/>
    <s v="720"/>
    <x v="1"/>
    <x v="1"/>
    <x v="3"/>
    <m/>
    <x v="1"/>
    <n v="625.05999999999995"/>
    <n v="25"/>
    <n v="1"/>
    <x v="0"/>
    <x v="0"/>
    <x v="6"/>
  </r>
  <r>
    <s v="3440782"/>
    <x v="1"/>
    <s v="Kingston Homes LLC(CAG)"/>
    <s v="4223 N Ridgefield Wds Dr"/>
    <s v="Ridgefield"/>
    <s v="WA"/>
    <s v="720"/>
    <x v="1"/>
    <x v="1"/>
    <x v="3"/>
    <m/>
    <x v="1"/>
    <n v="599.92999999999995"/>
    <n v="21"/>
    <n v="1"/>
    <x v="0"/>
    <x v="0"/>
    <x v="6"/>
  </r>
  <r>
    <s v="3440783"/>
    <x v="1"/>
    <s v="Kingston Homes LLC(CAG)"/>
    <s v="4236 N Ridgefield Wds Dr"/>
    <s v="Ridgefield"/>
    <s v="WA"/>
    <s v="720"/>
    <x v="1"/>
    <x v="1"/>
    <x v="3"/>
    <m/>
    <x v="1"/>
    <n v="600.14"/>
    <n v="23"/>
    <n v="1"/>
    <x v="0"/>
    <x v="0"/>
    <x v="6"/>
  </r>
  <r>
    <s v="3440900"/>
    <x v="1"/>
    <s v="&quot;Lawson, Jeffrey D(KMM)&quot;"/>
    <s v="24903 NE 117th Ct"/>
    <s v="Battle Ground"/>
    <s v="WA"/>
    <s v="720"/>
    <x v="1"/>
    <x v="1"/>
    <x v="0"/>
    <m/>
    <x v="1"/>
    <n v="2004.13"/>
    <m/>
    <n v="1"/>
    <x v="0"/>
    <x v="1"/>
    <x v="4"/>
  </r>
  <r>
    <s v="3440929"/>
    <x v="1"/>
    <s v="&quot;Meador, Vicki J(CAG)&quot;"/>
    <s v="2987 W 2nd St"/>
    <s v="Washougal"/>
    <s v="WA"/>
    <s v="720"/>
    <x v="1"/>
    <x v="1"/>
    <x v="0"/>
    <m/>
    <x v="1"/>
    <n v="811.07"/>
    <n v="151"/>
    <n v="1"/>
    <x v="0"/>
    <x v="0"/>
    <x v="4"/>
  </r>
  <r>
    <s v="3440999"/>
    <x v="1"/>
    <s v="Helmes Inc(WEB)"/>
    <s v="16401 NE 95th St"/>
    <s v="Vancouver"/>
    <s v="WA"/>
    <s v="720"/>
    <x v="1"/>
    <x v="1"/>
    <x v="3"/>
    <m/>
    <x v="1"/>
    <n v="597.44000000000005"/>
    <m/>
    <n v="1"/>
    <x v="0"/>
    <x v="1"/>
    <x v="6"/>
  </r>
  <r>
    <s v="3441003"/>
    <x v="1"/>
    <s v="Precision Construction(CAG)"/>
    <s v="799 W Chestnut St"/>
    <s v="Washougal"/>
    <s v="WA"/>
    <s v="720"/>
    <x v="1"/>
    <x v="1"/>
    <x v="3"/>
    <m/>
    <x v="1"/>
    <n v="635.72"/>
    <n v="29"/>
    <n v="1"/>
    <x v="0"/>
    <x v="0"/>
    <x v="6"/>
  </r>
  <r>
    <s v="3441029"/>
    <x v="1"/>
    <s v="Helmes Inc(KMM)"/>
    <s v="4829 N 6th St"/>
    <s v="Ridgefield"/>
    <s v="WA"/>
    <s v="720"/>
    <x v="1"/>
    <x v="1"/>
    <x v="3"/>
    <m/>
    <x v="1"/>
    <n v="597.48"/>
    <m/>
    <n v="1"/>
    <x v="0"/>
    <x v="1"/>
    <x v="6"/>
  </r>
  <r>
    <s v="3441097"/>
    <x v="1"/>
    <s v="JB Homes LLC(KMM)"/>
    <s v="10218 NE 131st Ave"/>
    <s v="Vancouver"/>
    <s v="WA"/>
    <s v="720"/>
    <x v="1"/>
    <x v="1"/>
    <x v="3"/>
    <m/>
    <x v="1"/>
    <n v="628.91"/>
    <n v="19"/>
    <n v="1"/>
    <x v="0"/>
    <x v="0"/>
    <x v="6"/>
  </r>
  <r>
    <s v="3441098"/>
    <x v="1"/>
    <s v="JB Homes LLC(KMM)"/>
    <s v="10219 NE 131st Ave"/>
    <s v="Vancouver"/>
    <s v="WA"/>
    <s v="720"/>
    <x v="1"/>
    <x v="1"/>
    <x v="3"/>
    <m/>
    <x v="1"/>
    <n v="629.03"/>
    <n v="20"/>
    <n v="1"/>
    <x v="0"/>
    <x v="0"/>
    <x v="6"/>
  </r>
  <r>
    <s v="3441099"/>
    <x v="1"/>
    <s v="JB Homes LLC(KMM)"/>
    <s v="10220 NE 132nd Ave"/>
    <s v="Vancouver"/>
    <s v="WA"/>
    <s v="720"/>
    <x v="1"/>
    <x v="1"/>
    <x v="3"/>
    <m/>
    <x v="1"/>
    <n v="630.01"/>
    <n v="22"/>
    <n v="1"/>
    <x v="0"/>
    <x v="0"/>
    <x v="6"/>
  </r>
  <r>
    <s v="3441100"/>
    <x v="1"/>
    <s v="JB Homes LLC(KMM)"/>
    <s v="12901 NE 102nd St"/>
    <s v="Vancouver"/>
    <s v="WA"/>
    <s v="720"/>
    <x v="1"/>
    <x v="1"/>
    <x v="3"/>
    <m/>
    <x v="1"/>
    <n v="597.44000000000005"/>
    <m/>
    <n v="1"/>
    <x v="0"/>
    <x v="1"/>
    <x v="6"/>
  </r>
  <r>
    <s v="3441102"/>
    <x v="1"/>
    <s v="Stone Bridge Homes NW LLC(WEB)"/>
    <s v="3113 NE 174th St"/>
    <s v="Ridgefield"/>
    <s v="WA"/>
    <s v="720"/>
    <x v="1"/>
    <x v="1"/>
    <x v="3"/>
    <m/>
    <x v="1"/>
    <n v="630.71"/>
    <n v="33"/>
    <n v="1"/>
    <x v="0"/>
    <x v="0"/>
    <x v="6"/>
  </r>
  <r>
    <s v="3441134"/>
    <x v="1"/>
    <s v="Aho Construction(CAG)"/>
    <s v="11210 NE 127th Ave"/>
    <s v="Vancouver"/>
    <s v="WA"/>
    <s v="720"/>
    <x v="1"/>
    <x v="1"/>
    <x v="3"/>
    <m/>
    <x v="1"/>
    <n v="597.44000000000005"/>
    <m/>
    <n v="1"/>
    <x v="0"/>
    <x v="1"/>
    <x v="6"/>
  </r>
  <r>
    <s v="3441176"/>
    <x v="1"/>
    <s v="Cascade West Development(WEB)"/>
    <s v="10606 NW 34th Ave"/>
    <s v="Vancouver"/>
    <s v="WA"/>
    <s v="720"/>
    <x v="1"/>
    <x v="1"/>
    <x v="3"/>
    <m/>
    <x v="1"/>
    <n v="670.94"/>
    <n v="20"/>
    <n v="1"/>
    <x v="0"/>
    <x v="0"/>
    <x v="6"/>
  </r>
  <r>
    <s v="3441179"/>
    <x v="1"/>
    <s v="Cascade West Development(CAG)"/>
    <s v="2214 NW Larkspur St"/>
    <s v="Camas"/>
    <s v="WA"/>
    <s v="720"/>
    <x v="1"/>
    <x v="1"/>
    <x v="0"/>
    <m/>
    <x v="1"/>
    <n v="610.80999999999995"/>
    <n v="32"/>
    <n v="1"/>
    <x v="0"/>
    <x v="0"/>
    <x v="6"/>
  </r>
  <r>
    <s v="3441211"/>
    <x v="1"/>
    <s v="M2 &amp; Co(KMM)"/>
    <s v="17007 NE 30th Ave"/>
    <s v="Ridgefield"/>
    <s v="WA"/>
    <s v="720"/>
    <x v="1"/>
    <x v="1"/>
    <x v="3"/>
    <m/>
    <x v="1"/>
    <n v="629.41999999999996"/>
    <n v="23"/>
    <n v="1"/>
    <x v="0"/>
    <x v="0"/>
    <x v="6"/>
  </r>
  <r>
    <s v="3441221"/>
    <x v="1"/>
    <s v="Pahlisch Homes Inc(KMM)"/>
    <s v="4603 NE 118th St"/>
    <s v="Vancouver"/>
    <s v="WA"/>
    <s v="720"/>
    <x v="1"/>
    <x v="1"/>
    <x v="3"/>
    <m/>
    <x v="1"/>
    <n v="606.19000000000005"/>
    <n v="27"/>
    <n v="1"/>
    <x v="0"/>
    <x v="0"/>
    <x v="6"/>
  </r>
  <r>
    <s v="3441225"/>
    <x v="1"/>
    <s v="Pahlisch Homes Inc(KMM)"/>
    <s v="4601 NE 118th St"/>
    <s v="Vancouver"/>
    <s v="WA"/>
    <s v="720"/>
    <x v="1"/>
    <x v="1"/>
    <x v="3"/>
    <m/>
    <x v="1"/>
    <n v="606.19000000000005"/>
    <n v="27"/>
    <n v="1"/>
    <x v="0"/>
    <x v="0"/>
    <x v="6"/>
  </r>
  <r>
    <s v="3441227"/>
    <x v="1"/>
    <s v="Pahlisch Homes Inc(KMM)"/>
    <s v="9517 NE 7th St"/>
    <s v="Vancouver"/>
    <s v="WA"/>
    <s v="720"/>
    <x v="1"/>
    <x v="1"/>
    <x v="3"/>
    <m/>
    <x v="1"/>
    <n v="635.98"/>
    <n v="31"/>
    <n v="1"/>
    <x v="0"/>
    <x v="0"/>
    <x v="6"/>
  </r>
  <r>
    <s v="3441228"/>
    <x v="1"/>
    <s v="Aho Construction(LRR)"/>
    <s v="12728 NE 53rd St"/>
    <s v="Vancouver"/>
    <s v="WA"/>
    <s v="720"/>
    <x v="1"/>
    <x v="1"/>
    <x v="3"/>
    <m/>
    <x v="1"/>
    <n v="605.92999999999995"/>
    <n v="25"/>
    <n v="1"/>
    <x v="0"/>
    <x v="0"/>
    <x v="6"/>
  </r>
  <r>
    <s v="3441268"/>
    <x v="1"/>
    <s v="Lennar Northwest Inc(KMM)"/>
    <s v="18909 NE 24th St"/>
    <s v="Vancouver"/>
    <s v="WA"/>
    <s v="720"/>
    <x v="1"/>
    <x v="1"/>
    <x v="3"/>
    <m/>
    <x v="1"/>
    <n v="632.36"/>
    <n v="40"/>
    <n v="1"/>
    <x v="0"/>
    <x v="0"/>
    <x v="6"/>
  </r>
  <r>
    <s v="3441269"/>
    <x v="1"/>
    <s v="Lennar Northwest Inc(KMM)"/>
    <s v="18809 NE 24th St"/>
    <s v="Vancouver"/>
    <s v="WA"/>
    <s v="720"/>
    <x v="1"/>
    <x v="1"/>
    <x v="3"/>
    <m/>
    <x v="1"/>
    <n v="634.54999999999995"/>
    <n v="20"/>
    <n v="1"/>
    <x v="0"/>
    <x v="0"/>
    <x v="6"/>
  </r>
  <r>
    <s v="3441270"/>
    <x v="1"/>
    <s v="Lennar Northwest Inc(KMM)"/>
    <s v="18904 NE 25th St"/>
    <s v="Vancouver"/>
    <s v="WA"/>
    <s v="720"/>
    <x v="1"/>
    <x v="1"/>
    <x v="3"/>
    <m/>
    <x v="1"/>
    <n v="605.16"/>
    <n v="19"/>
    <n v="1"/>
    <x v="0"/>
    <x v="0"/>
    <x v="6"/>
  </r>
  <r>
    <s v="3441271"/>
    <x v="1"/>
    <s v="Lennar Northwest Inc(KMM)"/>
    <s v="18810 NE 25th St"/>
    <s v="Vancouver"/>
    <s v="WA"/>
    <s v="720"/>
    <x v="1"/>
    <x v="1"/>
    <x v="3"/>
    <m/>
    <x v="1"/>
    <n v="634.42999999999995"/>
    <n v="19"/>
    <n v="1"/>
    <x v="0"/>
    <x v="0"/>
    <x v="6"/>
  </r>
  <r>
    <s v="3441272"/>
    <x v="1"/>
    <s v="Lennar Northwest Inc(KMM)"/>
    <s v="18908 NE 25th St"/>
    <s v="Vancouver"/>
    <s v="WA"/>
    <s v="720"/>
    <x v="1"/>
    <x v="1"/>
    <x v="3"/>
    <m/>
    <x v="1"/>
    <n v="605.28"/>
    <n v="20"/>
    <n v="1"/>
    <x v="0"/>
    <x v="0"/>
    <x v="6"/>
  </r>
  <r>
    <s v="3441327"/>
    <x v="1"/>
    <s v="&quot;Cowley, R Allan(KMM)&quot;"/>
    <s v="7000 NE 28th Ave"/>
    <s v="Vancouver"/>
    <s v="WA"/>
    <s v="720"/>
    <x v="1"/>
    <x v="1"/>
    <x v="3"/>
    <m/>
    <x v="1"/>
    <n v="605.02"/>
    <n v="18"/>
    <n v="1"/>
    <x v="0"/>
    <x v="0"/>
    <x v="4"/>
  </r>
  <r>
    <s v="3441343"/>
    <x v="1"/>
    <s v="SVN Construction Inc(CAG)"/>
    <s v="656 W U St"/>
    <s v="Washougal"/>
    <s v="WA"/>
    <s v="720"/>
    <x v="1"/>
    <x v="1"/>
    <x v="3"/>
    <m/>
    <x v="1"/>
    <n v="602.70000000000005"/>
    <m/>
    <n v="1"/>
    <x v="0"/>
    <x v="1"/>
    <x v="6"/>
  </r>
  <r>
    <s v="3441346"/>
    <x v="1"/>
    <s v="Boulevard Homes(LRR)"/>
    <s v="5840 NW 26th Ave"/>
    <s v="Camas"/>
    <s v="WA"/>
    <s v="720"/>
    <x v="1"/>
    <x v="1"/>
    <x v="3"/>
    <m/>
    <x v="1"/>
    <n v="605.54999999999995"/>
    <n v="22"/>
    <n v="1"/>
    <x v="0"/>
    <x v="0"/>
    <x v="6"/>
  </r>
  <r>
    <s v="3441384"/>
    <x v="1"/>
    <s v="&quot;Hendrickson, Scott(VJS)&quot;"/>
    <s v="2009 NW 17th St"/>
    <s v="Battle Ground"/>
    <s v="WA"/>
    <s v="720"/>
    <x v="1"/>
    <x v="1"/>
    <x v="3"/>
    <m/>
    <x v="1"/>
    <n v="634.67999999999995"/>
    <n v="21"/>
    <n v="1"/>
    <x v="0"/>
    <x v="0"/>
    <x v="6"/>
  </r>
  <r>
    <s v="3441390"/>
    <x v="1"/>
    <s v="&quot;Hendrickson, Scott(VJS)&quot;"/>
    <s v="1110 SW 25th Cir"/>
    <s v="Battle Ground"/>
    <s v="WA"/>
    <s v="720"/>
    <x v="1"/>
    <x v="1"/>
    <x v="3"/>
    <m/>
    <x v="1"/>
    <n v="606.32000000000005"/>
    <n v="28"/>
    <n v="1"/>
    <x v="0"/>
    <x v="0"/>
    <x v="6"/>
  </r>
  <r>
    <s v="3441391"/>
    <x v="1"/>
    <s v="Lennar Northwest Inc(WEB)"/>
    <s v="2310 NW 41 Ave"/>
    <s v="Camas"/>
    <s v="WA"/>
    <s v="720"/>
    <x v="1"/>
    <x v="1"/>
    <x v="3"/>
    <m/>
    <x v="1"/>
    <n v="606.57000000000005"/>
    <n v="30"/>
    <n v="1"/>
    <x v="0"/>
    <x v="0"/>
    <x v="6"/>
  </r>
  <r>
    <s v="3441392"/>
    <x v="1"/>
    <s v="Lennar Northwest Inc(CAG)"/>
    <s v="2304 NW 41st Ave"/>
    <s v="Camas"/>
    <s v="WA"/>
    <s v="720"/>
    <x v="1"/>
    <x v="1"/>
    <x v="3"/>
    <m/>
    <x v="1"/>
    <n v="606.58000000000004"/>
    <n v="30"/>
    <n v="1"/>
    <x v="0"/>
    <x v="0"/>
    <x v="6"/>
  </r>
  <r>
    <s v="3441393"/>
    <x v="1"/>
    <s v="Lennar Northwest Inc(WEB)"/>
    <s v="2116 NW 42 Ave"/>
    <s v="Camas"/>
    <s v="WA"/>
    <s v="720"/>
    <x v="1"/>
    <x v="1"/>
    <x v="3"/>
    <m/>
    <x v="1"/>
    <n v="607.09"/>
    <n v="34"/>
    <n v="1"/>
    <x v="0"/>
    <x v="0"/>
    <x v="6"/>
  </r>
  <r>
    <s v="3441395"/>
    <x v="1"/>
    <s v="Lennar Northwest Inc(CAG)"/>
    <s v="2214 NW 42 Ave"/>
    <s v="Camas"/>
    <s v="WA"/>
    <s v="720"/>
    <x v="1"/>
    <x v="1"/>
    <x v="3"/>
    <m/>
    <x v="1"/>
    <n v="636.36"/>
    <n v="34"/>
    <n v="1"/>
    <x v="0"/>
    <x v="0"/>
    <x v="6"/>
  </r>
  <r>
    <s v="3441478"/>
    <x v="1"/>
    <s v="Cascade West Development(CAG)"/>
    <s v="2120 NW Maryland St"/>
    <s v="Camas"/>
    <s v="WA"/>
    <s v="720"/>
    <x v="1"/>
    <x v="1"/>
    <x v="3"/>
    <m/>
    <x v="1"/>
    <n v="1599.83"/>
    <n v="29"/>
    <n v="1"/>
    <x v="0"/>
    <x v="0"/>
    <x v="6"/>
  </r>
  <r>
    <s v="3441484"/>
    <x v="1"/>
    <s v="&quot;Cascade West Development, Inc"/>
    <s v="17608 NE 26th Ave"/>
    <s v="Ridgefield"/>
    <s v="WA"/>
    <s v="720"/>
    <x v="1"/>
    <x v="1"/>
    <x v="3"/>
    <m/>
    <x v="1"/>
    <n v="636.11"/>
    <n v="32"/>
    <n v="1"/>
    <x v="0"/>
    <x v="0"/>
    <x v="6"/>
  </r>
  <r>
    <s v="3441586"/>
    <x v="1"/>
    <s v="&quot;Krenzler, Jason D(CAG)&quot;"/>
    <s v="2502 SW 17th Cir"/>
    <s v="Battle Ground"/>
    <s v="WA"/>
    <s v="720"/>
    <x v="1"/>
    <x v="1"/>
    <x v="3"/>
    <m/>
    <x v="1"/>
    <n v="636.29"/>
    <n v="32"/>
    <n v="1"/>
    <x v="0"/>
    <x v="0"/>
    <x v="6"/>
  </r>
  <r>
    <s v="3441590"/>
    <x v="1"/>
    <s v="Cascade West Development(CAG)"/>
    <s v="1904 NW Maryland St"/>
    <s v="Camas"/>
    <s v="WA"/>
    <s v="720"/>
    <x v="1"/>
    <x v="1"/>
    <x v="3"/>
    <m/>
    <x v="1"/>
    <n v="606.84"/>
    <n v="32"/>
    <n v="1"/>
    <x v="0"/>
    <x v="0"/>
    <x v="6"/>
  </r>
  <r>
    <s v="3441636"/>
    <x v="1"/>
    <s v="North Columbia Homes(CAG)"/>
    <s v="14810 NE 90th St"/>
    <s v="Vancouver"/>
    <s v="WA"/>
    <s v="720"/>
    <x v="1"/>
    <x v="1"/>
    <x v="3"/>
    <m/>
    <x v="1"/>
    <n v="620.11"/>
    <n v="82"/>
    <n v="1"/>
    <x v="0"/>
    <x v="0"/>
    <x v="6"/>
  </r>
  <r>
    <s v="3441653"/>
    <x v="1"/>
    <s v="Helmes Inc(KMM)"/>
    <s v="16402 NE 96th St"/>
    <s v="Vancouver"/>
    <s v="WA"/>
    <s v="720"/>
    <x v="1"/>
    <x v="1"/>
    <x v="3"/>
    <m/>
    <x v="1"/>
    <n v="605.66999999999996"/>
    <n v="23"/>
    <n v="1"/>
    <x v="0"/>
    <x v="0"/>
    <x v="6"/>
  </r>
  <r>
    <s v="3441682"/>
    <x v="1"/>
    <s v="Waverly Homes Inc(CAG)"/>
    <s v="7414 NE 30th Ave"/>
    <s v="Vancouver"/>
    <s v="WA"/>
    <s v="720"/>
    <x v="1"/>
    <x v="1"/>
    <x v="3"/>
    <m/>
    <x v="1"/>
    <n v="605.32000000000005"/>
    <n v="19"/>
    <n v="1"/>
    <x v="0"/>
    <x v="0"/>
    <x v="6"/>
  </r>
  <r>
    <s v="3441684"/>
    <x v="1"/>
    <s v="Waverly Homes Inc(CAG)"/>
    <s v="3022 NE 74th St"/>
    <s v="Vancouver"/>
    <s v="WA"/>
    <s v="720"/>
    <x v="1"/>
    <x v="1"/>
    <x v="3"/>
    <m/>
    <x v="1"/>
    <n v="822.3"/>
    <n v="20"/>
    <n v="1"/>
    <x v="0"/>
    <x v="0"/>
    <x v="6"/>
  </r>
  <r>
    <s v="3441752"/>
    <x v="1"/>
    <s v="Boulevard Homes(KMM)"/>
    <s v="5803 NW 26th Ave"/>
    <s v="Camas"/>
    <s v="WA"/>
    <s v="720"/>
    <x v="1"/>
    <x v="1"/>
    <x v="3"/>
    <m/>
    <x v="1"/>
    <n v="608.92999999999995"/>
    <n v="47"/>
    <n v="1"/>
    <x v="0"/>
    <x v="0"/>
    <x v="6"/>
  </r>
  <r>
    <s v="3441753"/>
    <x v="1"/>
    <s v="Boulevard Homes(KMM)"/>
    <s v="5809 NW 26th Ave"/>
    <s v="Camas"/>
    <s v="WA"/>
    <s v="720"/>
    <x v="1"/>
    <x v="1"/>
    <x v="3"/>
    <m/>
    <x v="1"/>
    <n v="605.71"/>
    <n v="22"/>
    <n v="1"/>
    <x v="0"/>
    <x v="0"/>
    <x v="6"/>
  </r>
  <r>
    <s v="3441758"/>
    <x v="1"/>
    <s v="Helmes Inc(KMM)"/>
    <s v="9409 NE 165th Ave"/>
    <s v="Vancouver"/>
    <s v="WA"/>
    <s v="720"/>
    <x v="1"/>
    <x v="1"/>
    <x v="3"/>
    <m/>
    <x v="1"/>
    <n v="605.92999999999995"/>
    <n v="25"/>
    <n v="1"/>
    <x v="0"/>
    <x v="0"/>
    <x v="6"/>
  </r>
  <r>
    <s v="3441761"/>
    <x v="1"/>
    <s v="Krippner Homes LLC(KMM)"/>
    <s v="104 118th Cir"/>
    <s v="Vancouver"/>
    <s v="WA"/>
    <s v="720"/>
    <x v="1"/>
    <x v="1"/>
    <x v="3"/>
    <m/>
    <x v="1"/>
    <n v="630.13"/>
    <n v="23"/>
    <n v="1"/>
    <x v="0"/>
    <x v="0"/>
    <x v="6"/>
  </r>
  <r>
    <s v="3441781"/>
    <x v="1"/>
    <s v="Stone Age Structures(CAG)"/>
    <s v="9405 NE 52nd Ave"/>
    <s v="Vancouver"/>
    <s v="WA"/>
    <s v="720"/>
    <x v="1"/>
    <x v="1"/>
    <x v="3"/>
    <m/>
    <x v="1"/>
    <n v="631.16999999999996"/>
    <n v="31"/>
    <n v="1"/>
    <x v="0"/>
    <x v="0"/>
    <x v="4"/>
  </r>
  <r>
    <s v="3441788"/>
    <x v="1"/>
    <s v="Urban Northwest Homes LLC(KMM)"/>
    <s v="4319 NE 114th St"/>
    <s v="Vancouver"/>
    <s v="WA"/>
    <s v="720"/>
    <x v="1"/>
    <x v="1"/>
    <x v="3"/>
    <m/>
    <x v="1"/>
    <n v="606.70000000000005"/>
    <n v="31"/>
    <n v="1"/>
    <x v="0"/>
    <x v="0"/>
    <x v="6"/>
  </r>
  <r>
    <s v="3441789"/>
    <x v="1"/>
    <s v="Urban Northwest Homes LLC(KMM)"/>
    <s v="4321 NE 114th St"/>
    <s v="Vancouver"/>
    <s v="WA"/>
    <s v="720"/>
    <x v="1"/>
    <x v="1"/>
    <x v="3"/>
    <m/>
    <x v="1"/>
    <n v="634.94000000000005"/>
    <n v="23"/>
    <n v="1"/>
    <x v="0"/>
    <x v="0"/>
    <x v="6"/>
  </r>
  <r>
    <s v="3441790"/>
    <x v="1"/>
    <s v="Urban Northwest Homes LLC(KMM)"/>
    <s v="4325 NE 114th St"/>
    <s v="Vancouver"/>
    <s v="WA"/>
    <s v="720"/>
    <x v="1"/>
    <x v="1"/>
    <x v="3"/>
    <m/>
    <x v="1"/>
    <n v="606.05999999999995"/>
    <n v="26"/>
    <n v="1"/>
    <x v="0"/>
    <x v="0"/>
    <x v="6"/>
  </r>
  <r>
    <s v="3441792"/>
    <x v="1"/>
    <s v="Urban Northwest Homes LLC(CRG)"/>
    <s v="743 N 48th Ave"/>
    <s v="Ridgefield"/>
    <s v="WA"/>
    <s v="720"/>
    <x v="1"/>
    <x v="1"/>
    <x v="3"/>
    <m/>
    <x v="1"/>
    <n v="601.08000000000004"/>
    <n v="23"/>
    <n v="1"/>
    <x v="0"/>
    <x v="0"/>
    <x v="6"/>
  </r>
  <r>
    <s v="3441793"/>
    <x v="1"/>
    <s v="Urban Northwest Homes LLC(VJS)"/>
    <s v="794 N 49th Ave"/>
    <s v="Ridgefield"/>
    <s v="WA"/>
    <s v="720"/>
    <x v="1"/>
    <x v="1"/>
    <x v="3"/>
    <m/>
    <x v="1"/>
    <n v="604.96"/>
    <n v="53"/>
    <n v="1"/>
    <x v="0"/>
    <x v="0"/>
    <x v="6"/>
  </r>
  <r>
    <s v="3441794"/>
    <x v="1"/>
    <s v="Urban Northwest Homes LLC(CRG)"/>
    <s v="4833 N 6th St"/>
    <s v="Ridgefield"/>
    <s v="WA"/>
    <s v="720"/>
    <x v="1"/>
    <x v="1"/>
    <x v="3"/>
    <m/>
    <x v="1"/>
    <n v="670.86"/>
    <n v="24"/>
    <n v="1"/>
    <x v="0"/>
    <x v="0"/>
    <x v="6"/>
  </r>
  <r>
    <s v="3441859"/>
    <x v="1"/>
    <s v="Pahlisch Homes Inc(MRE)"/>
    <s v="5787 NW Hood Lp"/>
    <s v="Camas"/>
    <s v="WA"/>
    <s v="720"/>
    <x v="1"/>
    <x v="1"/>
    <x v="3"/>
    <m/>
    <x v="1"/>
    <n v="636.66999999999996"/>
    <n v="35"/>
    <n v="1"/>
    <x v="0"/>
    <x v="0"/>
    <x v="6"/>
  </r>
  <r>
    <s v="3441862"/>
    <x v="1"/>
    <s v="Pacific Lifestyle Homes(KMM)"/>
    <s v="11106 NE 149th Ave"/>
    <s v="Vancouver"/>
    <s v="WA"/>
    <s v="720"/>
    <x v="1"/>
    <x v="1"/>
    <x v="3"/>
    <m/>
    <x v="1"/>
    <n v="632.07000000000005"/>
    <n v="38"/>
    <n v="1"/>
    <x v="0"/>
    <x v="0"/>
    <x v="6"/>
  </r>
  <r>
    <s v="3441863"/>
    <x v="1"/>
    <s v="Pacific Lifestyle Homes(KMM)"/>
    <s v="11104 NE 150th Ave"/>
    <s v="Vancouver"/>
    <s v="WA"/>
    <s v="720"/>
    <x v="1"/>
    <x v="1"/>
    <x v="3"/>
    <m/>
    <x v="1"/>
    <n v="630.26"/>
    <n v="24"/>
    <n v="1"/>
    <x v="0"/>
    <x v="0"/>
    <x v="6"/>
  </r>
  <r>
    <s v="3441892"/>
    <x v="1"/>
    <s v="Ekin Group LLC(KMM)"/>
    <s v="4957 NE 26th Ave"/>
    <s v="Vancouver"/>
    <s v="WA"/>
    <s v="720"/>
    <x v="1"/>
    <x v="1"/>
    <x v="3"/>
    <m/>
    <x v="1"/>
    <n v="632.15"/>
    <m/>
    <n v="1"/>
    <x v="0"/>
    <x v="1"/>
    <x v="6"/>
  </r>
  <r>
    <s v="3441893"/>
    <x v="1"/>
    <s v="Ekin Group LLC(KMM)"/>
    <s v="2601 NE 51st St"/>
    <s v="Vancouver"/>
    <s v="WA"/>
    <s v="720"/>
    <x v="1"/>
    <x v="1"/>
    <x v="3"/>
    <m/>
    <x v="1"/>
    <n v="635.25"/>
    <n v="24"/>
    <n v="1"/>
    <x v="0"/>
    <x v="0"/>
    <x v="6"/>
  </r>
  <r>
    <s v="3441926"/>
    <x v="1"/>
    <s v="Evergreen Homes NW LLC(CRG)"/>
    <s v="4128 NE Dallas Ct"/>
    <s v="Camas"/>
    <s v="WA"/>
    <s v="720"/>
    <x v="1"/>
    <x v="1"/>
    <x v="3"/>
    <m/>
    <x v="1"/>
    <n v="605.57000000000005"/>
    <n v="21"/>
    <n v="1"/>
    <x v="0"/>
    <x v="0"/>
    <x v="6"/>
  </r>
  <r>
    <s v="3441947"/>
    <x v="1"/>
    <s v="&quot;Kozarez, Lyudmila N(KMM)&quot;"/>
    <s v="1872 N Columbia Ridge Way"/>
    <s v="Washougal"/>
    <s v="WA"/>
    <s v="720"/>
    <x v="1"/>
    <x v="1"/>
    <x v="3"/>
    <m/>
    <x v="1"/>
    <n v="607"/>
    <n v="32"/>
    <n v="1"/>
    <x v="0"/>
    <x v="0"/>
    <x v="4"/>
  </r>
  <r>
    <s v="3442001"/>
    <x v="1"/>
    <s v="Helmes Inc(CAG)"/>
    <s v="4210 NE 133rd St"/>
    <s v="Vancouver"/>
    <s v="WA"/>
    <s v="720"/>
    <x v="1"/>
    <x v="1"/>
    <x v="3"/>
    <m/>
    <x v="1"/>
    <n v="606.35"/>
    <n v="27"/>
    <n v="1"/>
    <x v="0"/>
    <x v="0"/>
    <x v="6"/>
  </r>
  <r>
    <s v="3442002"/>
    <x v="1"/>
    <s v="Helmes Inc(CAG)"/>
    <s v="13208 NE 43rd Ct"/>
    <s v="Vancouver"/>
    <s v="WA"/>
    <s v="720"/>
    <x v="1"/>
    <x v="1"/>
    <x v="3"/>
    <m/>
    <x v="1"/>
    <n v="607.51"/>
    <n v="36"/>
    <n v="1"/>
    <x v="0"/>
    <x v="0"/>
    <x v="6"/>
  </r>
  <r>
    <s v="3442008"/>
    <x v="1"/>
    <s v="Helmes Inc(CAG)"/>
    <s v="4111 NE 133rd St"/>
    <s v="Vancouver"/>
    <s v="WA"/>
    <s v="720"/>
    <x v="1"/>
    <x v="1"/>
    <x v="3"/>
    <m/>
    <x v="1"/>
    <n v="606.22"/>
    <n v="26"/>
    <n v="1"/>
    <x v="0"/>
    <x v="0"/>
    <x v="6"/>
  </r>
  <r>
    <s v="3442023"/>
    <x v="1"/>
    <s v="Cascade West Development(CAG)"/>
    <s v="12022 NE 58th Ave"/>
    <s v="Vancouver"/>
    <s v="WA"/>
    <s v="720"/>
    <x v="1"/>
    <x v="1"/>
    <x v="3"/>
    <m/>
    <x v="1"/>
    <n v="596.71"/>
    <n v="24"/>
    <n v="1"/>
    <x v="0"/>
    <x v="0"/>
    <x v="6"/>
  </r>
  <r>
    <s v="3442031"/>
    <x v="1"/>
    <s v="Cascade West Development(CAG)"/>
    <s v="12104 NE 58th Ave"/>
    <s v="Vancouver"/>
    <s v="WA"/>
    <s v="720"/>
    <x v="1"/>
    <x v="1"/>
    <x v="3"/>
    <m/>
    <x v="1"/>
    <n v="596.32000000000005"/>
    <n v="21"/>
    <n v="1"/>
    <x v="0"/>
    <x v="0"/>
    <x v="6"/>
  </r>
  <r>
    <s v="3442042"/>
    <x v="1"/>
    <s v="Cascade West Development(CAG)"/>
    <s v="10701 NW 35th Ave"/>
    <s v="Vancouver"/>
    <s v="WA"/>
    <s v="720"/>
    <x v="1"/>
    <x v="1"/>
    <x v="3"/>
    <m/>
    <x v="1"/>
    <n v="605.57000000000005"/>
    <n v="21"/>
    <n v="1"/>
    <x v="0"/>
    <x v="0"/>
    <x v="6"/>
  </r>
  <r>
    <s v="3442045"/>
    <x v="1"/>
    <s v="Pahlisch Homes Inc(CAG)"/>
    <s v="5786 NW Hood Lp"/>
    <s v="Camas"/>
    <s v="WA"/>
    <s v="720"/>
    <x v="1"/>
    <x v="1"/>
    <x v="3"/>
    <m/>
    <x v="1"/>
    <n v="626.30999999999995"/>
    <n v="30"/>
    <n v="1"/>
    <x v="0"/>
    <x v="0"/>
    <x v="6"/>
  </r>
  <r>
    <s v="3442147"/>
    <x v="1"/>
    <s v="&quot;Hendrickson, Scott(KMM)&quot;"/>
    <s v="1807 SW 26th Cir"/>
    <s v="Battle Ground"/>
    <s v="WA"/>
    <s v="720"/>
    <x v="1"/>
    <x v="1"/>
    <x v="3"/>
    <m/>
    <x v="1"/>
    <n v="632.07000000000005"/>
    <n v="38"/>
    <n v="1"/>
    <x v="0"/>
    <x v="0"/>
    <x v="4"/>
  </r>
  <r>
    <s v="3442160"/>
    <x v="1"/>
    <s v="Sun Country Homes(VJS)"/>
    <s v="138 N 39th Ct"/>
    <s v="Ridgefield"/>
    <s v="WA"/>
    <s v="720"/>
    <x v="1"/>
    <x v="1"/>
    <x v="3"/>
    <m/>
    <x v="1"/>
    <n v="596.84"/>
    <n v="25"/>
    <n v="1"/>
    <x v="0"/>
    <x v="0"/>
    <x v="6"/>
  </r>
  <r>
    <s v="3442204"/>
    <x v="1"/>
    <s v="Helmes Inc(MRE)"/>
    <s v="4851 N 8th St"/>
    <s v="Ridgefield"/>
    <s v="WA"/>
    <s v="720"/>
    <x v="1"/>
    <x v="1"/>
    <x v="3"/>
    <m/>
    <x v="1"/>
    <n v="625.54"/>
    <n v="24"/>
    <n v="1"/>
    <x v="0"/>
    <x v="0"/>
    <x v="6"/>
  </r>
  <r>
    <s v="3442240"/>
    <x v="1"/>
    <s v="&quot;Mishchuk, Sergey A(CAG)&quot;"/>
    <s v="2030 NW Lacamas Dr"/>
    <s v="Camas"/>
    <s v="WA"/>
    <s v="720"/>
    <x v="1"/>
    <x v="1"/>
    <x v="3"/>
    <m/>
    <x v="1"/>
    <n v="609.80999999999995"/>
    <n v="55"/>
    <n v="1"/>
    <x v="0"/>
    <x v="0"/>
    <x v="4"/>
  </r>
  <r>
    <s v="3442251"/>
    <x v="1"/>
    <s v="Waverly Homes Inc(WEB)"/>
    <s v="7412 NE 30th Ave"/>
    <s v="Vancouver"/>
    <s v="WA"/>
    <s v="720"/>
    <x v="1"/>
    <x v="1"/>
    <x v="3"/>
    <m/>
    <x v="1"/>
    <n v="812.52"/>
    <n v="21"/>
    <n v="1"/>
    <x v="0"/>
    <x v="0"/>
    <x v="6"/>
  </r>
  <r>
    <s v="3442282"/>
    <x v="1"/>
    <s v="North Columbia Homes(KMM)"/>
    <s v="9006 NE 150th Ave"/>
    <s v="Vancouver"/>
    <s v="WA"/>
    <s v="720"/>
    <x v="1"/>
    <x v="1"/>
    <x v="3"/>
    <m/>
    <x v="1"/>
    <n v="596.84"/>
    <n v="25"/>
    <n v="1"/>
    <x v="0"/>
    <x v="0"/>
    <x v="6"/>
  </r>
  <r>
    <s v="3442286"/>
    <x v="1"/>
    <s v="&quot;Lesieur, Daniel J(MRE)&quot;"/>
    <s v="3175 45th St"/>
    <s v="Washougal"/>
    <s v="WA"/>
    <s v="720"/>
    <x v="1"/>
    <x v="1"/>
    <x v="3"/>
    <m/>
    <x v="1"/>
    <n v="635.01"/>
    <n v="22"/>
    <n v="1"/>
    <x v="0"/>
    <x v="0"/>
    <x v="4"/>
  </r>
  <r>
    <s v="3442316"/>
    <x v="1"/>
    <s v="Holt Homes(KMM)"/>
    <s v="2621 S 21st Ct"/>
    <s v="Ridgefield"/>
    <s v="WA"/>
    <s v="720"/>
    <x v="1"/>
    <x v="1"/>
    <x v="3"/>
    <m/>
    <x v="1"/>
    <n v="627.85"/>
    <n v="26"/>
    <n v="1"/>
    <x v="0"/>
    <x v="0"/>
    <x v="6"/>
  </r>
  <r>
    <s v="3442365"/>
    <x v="1"/>
    <s v="Pyramid Homes(CRG)"/>
    <s v="10415 NE 154th Pl"/>
    <s v="Vancouver"/>
    <s v="WA"/>
    <s v="720"/>
    <x v="1"/>
    <x v="1"/>
    <x v="3"/>
    <m/>
    <x v="1"/>
    <n v="598.78"/>
    <n v="40"/>
    <n v="1"/>
    <x v="0"/>
    <x v="0"/>
    <x v="6"/>
  </r>
  <r>
    <s v="3442382"/>
    <x v="1"/>
    <s v="Pahlisch Homes Inc(CRG)"/>
    <s v="12019 NE 58th Ave"/>
    <s v="Vancouver"/>
    <s v="WA"/>
    <s v="720"/>
    <x v="1"/>
    <x v="1"/>
    <x v="3"/>
    <m/>
    <x v="1"/>
    <n v="597.67999999999995"/>
    <n v="29"/>
    <n v="1"/>
    <x v="0"/>
    <x v="0"/>
    <x v="4"/>
  </r>
  <r>
    <s v="3442400"/>
    <x v="1"/>
    <s v="Helmes Inc(WEB)"/>
    <s v="2803 NE 167th Cir"/>
    <s v="Ridgefield"/>
    <s v="WA"/>
    <s v="720"/>
    <x v="1"/>
    <x v="1"/>
    <x v="3"/>
    <m/>
    <x v="1"/>
    <n v="596.71"/>
    <n v="24"/>
    <n v="1"/>
    <x v="0"/>
    <x v="0"/>
    <x v="6"/>
  </r>
  <r>
    <s v="3442406"/>
    <x v="1"/>
    <s v="Helmes Inc(CAG)"/>
    <s v="2722 NE 167th Cir"/>
    <s v="Ridgefield"/>
    <s v="WA"/>
    <s v="720"/>
    <x v="1"/>
    <x v="1"/>
    <x v="3"/>
    <m/>
    <x v="1"/>
    <n v="596.71"/>
    <n v="24"/>
    <n v="1"/>
    <x v="0"/>
    <x v="0"/>
    <x v="6"/>
  </r>
  <r>
    <s v="3442602"/>
    <x v="1"/>
    <s v="Holt Homes(WEB)"/>
    <s v="1724 S Sevier Rd"/>
    <s v="Ridgefield"/>
    <s v="WA"/>
    <s v="720"/>
    <x v="1"/>
    <x v="1"/>
    <x v="3"/>
    <m/>
    <x v="1"/>
    <n v="598.92999999999995"/>
    <n v="26"/>
    <n v="1"/>
    <x v="0"/>
    <x v="0"/>
    <x v="6"/>
  </r>
  <r>
    <s v="3442604"/>
    <x v="1"/>
    <s v="North Columbia Homes(KMM)"/>
    <s v="9002 NE 150th Ave"/>
    <s v="Vancouver"/>
    <s v="WA"/>
    <s v="720"/>
    <x v="1"/>
    <x v="1"/>
    <x v="3"/>
    <m/>
    <x v="1"/>
    <n v="599.44000000000005"/>
    <n v="30"/>
    <n v="1"/>
    <x v="0"/>
    <x v="0"/>
    <x v="6"/>
  </r>
  <r>
    <s v="3442683"/>
    <x v="1"/>
    <s v="Waldal Construction Co(KMM)"/>
    <s v="1413 NW 28th Ct"/>
    <s v="Battle Ground"/>
    <s v="WA"/>
    <s v="720"/>
    <x v="1"/>
    <x v="1"/>
    <x v="3"/>
    <m/>
    <x v="1"/>
    <n v="598.15"/>
    <n v="20"/>
    <n v="1"/>
    <x v="0"/>
    <x v="0"/>
    <x v="5"/>
  </r>
  <r>
    <s v="3442784"/>
    <x v="1"/>
    <s v="&quot;Ivanov, Elijah V(KMM)&quot;"/>
    <s v="1911 N Columbia Ridge Way"/>
    <s v="Washougal"/>
    <s v="WA"/>
    <s v="720"/>
    <x v="1"/>
    <x v="1"/>
    <x v="3"/>
    <m/>
    <x v="1"/>
    <n v="605.92999999999995"/>
    <n v="25"/>
    <n v="1"/>
    <x v="0"/>
    <x v="0"/>
    <x v="4"/>
  </r>
  <r>
    <s v="3442816"/>
    <x v="1"/>
    <s v="Helmes Inc(KMM)"/>
    <s v="731 N 47th Ave"/>
    <s v="Ridgefield"/>
    <s v="WA"/>
    <s v="720"/>
    <x v="1"/>
    <x v="1"/>
    <x v="3"/>
    <m/>
    <x v="1"/>
    <n v="607.48"/>
    <n v="37"/>
    <n v="1"/>
    <x v="0"/>
    <x v="0"/>
    <x v="6"/>
  </r>
  <r>
    <s v="3442857"/>
    <x v="1"/>
    <s v="Manor Homes Washington Inc(KMM"/>
    <s v="10702 NE 144th Ave"/>
    <s v="Vancouver"/>
    <s v="WA"/>
    <s v="720"/>
    <x v="1"/>
    <x v="1"/>
    <x v="3"/>
    <m/>
    <x v="1"/>
    <n v="634.54999999999995"/>
    <n v="20"/>
    <n v="1"/>
    <x v="0"/>
    <x v="0"/>
    <x v="6"/>
  </r>
  <r>
    <s v="3442860"/>
    <x v="1"/>
    <s v="Manor Homes Washington Inc(KMM"/>
    <s v="426 N 47th Cir"/>
    <s v="Camas"/>
    <s v="WA"/>
    <s v="720"/>
    <x v="1"/>
    <x v="1"/>
    <x v="3"/>
    <m/>
    <x v="1"/>
    <n v="636.11"/>
    <n v="32"/>
    <n v="1"/>
    <x v="0"/>
    <x v="0"/>
    <x v="6"/>
  </r>
  <r>
    <s v="3442863"/>
    <x v="1"/>
    <s v="Kingston Homes LLC(KMM)"/>
    <s v="15405 NE 104th St"/>
    <s v="Vancouver"/>
    <s v="WA"/>
    <s v="720"/>
    <x v="1"/>
    <x v="1"/>
    <x v="3"/>
    <m/>
    <x v="1"/>
    <n v="635.20000000000005"/>
    <n v="25"/>
    <n v="1"/>
    <x v="0"/>
    <x v="0"/>
    <x v="6"/>
  </r>
  <r>
    <s v="3442877"/>
    <x v="1"/>
    <s v="Pacific Lifestyle Homes(CAG)"/>
    <s v="5806 NW 147th Way"/>
    <s v="Vancouver"/>
    <s v="WA"/>
    <s v="720"/>
    <x v="1"/>
    <x v="1"/>
    <x v="3"/>
    <m/>
    <x v="1"/>
    <n v="635.33000000000004"/>
    <n v="26"/>
    <n v="1"/>
    <x v="0"/>
    <x v="0"/>
    <x v="6"/>
  </r>
  <r>
    <s v="3442903"/>
    <x v="1"/>
    <s v="Kingston Homes LLC(CAG)"/>
    <s v="15508 NE 104th St"/>
    <s v="Vancouver"/>
    <s v="WA"/>
    <s v="720"/>
    <x v="1"/>
    <x v="1"/>
    <x v="3"/>
    <m/>
    <x v="1"/>
    <n v="606.05999999999995"/>
    <n v="26"/>
    <n v="1"/>
    <x v="0"/>
    <x v="0"/>
    <x v="6"/>
  </r>
  <r>
    <s v="3442942"/>
    <x v="1"/>
    <s v="Boulevard Homes(CAG)"/>
    <s v="5749 NW 26th Ave"/>
    <s v="Camas"/>
    <s v="WA"/>
    <s v="720"/>
    <x v="1"/>
    <x v="1"/>
    <x v="3"/>
    <m/>
    <x v="1"/>
    <n v="609.41999999999996"/>
    <n v="52"/>
    <n v="1"/>
    <x v="0"/>
    <x v="0"/>
    <x v="6"/>
  </r>
  <r>
    <s v="3442943"/>
    <x v="1"/>
    <s v="Boulevard Homes(KMM)"/>
    <s v="5743 NW 26th Ave"/>
    <s v="Camas"/>
    <s v="WA"/>
    <s v="720"/>
    <x v="1"/>
    <x v="1"/>
    <x v="3"/>
    <m/>
    <x v="1"/>
    <n v="609.16"/>
    <n v="50"/>
    <n v="1"/>
    <x v="0"/>
    <x v="0"/>
    <x v="6"/>
  </r>
  <r>
    <s v="3442966"/>
    <x v="1"/>
    <s v="Aho Construction(KMM)"/>
    <s v="12815 NE 54th Way"/>
    <s v="Vancouver"/>
    <s v="WA"/>
    <s v="720"/>
    <x v="1"/>
    <x v="1"/>
    <x v="3"/>
    <m/>
    <x v="1"/>
    <n v="605.92999999999995"/>
    <n v="25"/>
    <n v="1"/>
    <x v="0"/>
    <x v="0"/>
    <x v="6"/>
  </r>
  <r>
    <s v="3442968"/>
    <x v="1"/>
    <s v="Helmes Inc(KMM)"/>
    <s v="15301 NE 105th St"/>
    <s v="Vancouver"/>
    <s v="WA"/>
    <s v="720"/>
    <x v="1"/>
    <x v="1"/>
    <x v="3"/>
    <m/>
    <x v="1"/>
    <n v="606.22"/>
    <n v="26"/>
    <n v="1"/>
    <x v="0"/>
    <x v="0"/>
    <x v="6"/>
  </r>
  <r>
    <s v="3442969"/>
    <x v="1"/>
    <s v="Helmes Inc(KMM)"/>
    <s v="10409 NE 156th Ave"/>
    <s v="Vancouver"/>
    <s v="WA"/>
    <s v="720"/>
    <x v="1"/>
    <x v="1"/>
    <x v="3"/>
    <m/>
    <x v="1"/>
    <n v="787.7"/>
    <n v="25"/>
    <n v="1"/>
    <x v="0"/>
    <x v="0"/>
    <x v="6"/>
  </r>
  <r>
    <s v="3442972"/>
    <x v="1"/>
    <s v="Helmes Inc(KMM)"/>
    <s v="9508 NE 163rd Ave"/>
    <s v="Vancouver"/>
    <s v="WA"/>
    <s v="720"/>
    <x v="1"/>
    <x v="1"/>
    <x v="3"/>
    <m/>
    <x v="1"/>
    <n v="605.54999999999995"/>
    <n v="22"/>
    <n v="1"/>
    <x v="0"/>
    <x v="0"/>
    <x v="6"/>
  </r>
  <r>
    <s v="3442973"/>
    <x v="1"/>
    <s v="Helmes Inc(KMM)"/>
    <s v="9500 NE 163rd Ave"/>
    <s v="Vancouver"/>
    <s v="WA"/>
    <s v="720"/>
    <x v="1"/>
    <x v="1"/>
    <x v="3"/>
    <m/>
    <x v="1"/>
    <n v="605.41"/>
    <n v="21"/>
    <n v="1"/>
    <x v="0"/>
    <x v="0"/>
    <x v="6"/>
  </r>
  <r>
    <s v="3442974"/>
    <x v="1"/>
    <s v="Helmes Inc(KMM)"/>
    <s v="16406 NE 96th St"/>
    <s v="Vancouver"/>
    <s v="WA"/>
    <s v="720"/>
    <x v="1"/>
    <x v="1"/>
    <x v="3"/>
    <m/>
    <x v="1"/>
    <n v="605.92999999999995"/>
    <n v="25"/>
    <n v="1"/>
    <x v="0"/>
    <x v="0"/>
    <x v="6"/>
  </r>
  <r>
    <s v="3442975"/>
    <x v="1"/>
    <s v="Helmes Inc(KMM)"/>
    <s v="16304 NE 96th St"/>
    <s v="Vancouver"/>
    <s v="WA"/>
    <s v="720"/>
    <x v="1"/>
    <x v="1"/>
    <x v="3"/>
    <m/>
    <x v="1"/>
    <n v="605.79999999999995"/>
    <n v="24"/>
    <n v="1"/>
    <x v="0"/>
    <x v="0"/>
    <x v="6"/>
  </r>
  <r>
    <s v="3443023"/>
    <x v="1"/>
    <s v="Keel Construction Inc(KMM)"/>
    <s v="11520 NW 7th Ave"/>
    <s v="Vancouver"/>
    <s v="WA"/>
    <s v="720"/>
    <x v="1"/>
    <x v="1"/>
    <x v="3"/>
    <m/>
    <x v="1"/>
    <n v="635.59"/>
    <n v="28"/>
    <n v="1"/>
    <x v="0"/>
    <x v="0"/>
    <x v="6"/>
  </r>
  <r>
    <s v="3443027"/>
    <x v="1"/>
    <s v="Cascade West Development(KMM)"/>
    <s v="10702 NW 34th Ave"/>
    <s v="Vancouver"/>
    <s v="WA"/>
    <s v="720"/>
    <x v="1"/>
    <x v="1"/>
    <x v="0"/>
    <m/>
    <x v="1"/>
    <n v="609.79999999999995"/>
    <n v="28"/>
    <n v="1"/>
    <x v="0"/>
    <x v="0"/>
    <x v="6"/>
  </r>
  <r>
    <s v="3443072"/>
    <x v="1"/>
    <s v="Aho Construction(KMM)"/>
    <s v="12719 NE 53rd St"/>
    <s v="Vancouver"/>
    <s v="WA"/>
    <s v="720"/>
    <x v="1"/>
    <x v="1"/>
    <x v="3"/>
    <m/>
    <x v="1"/>
    <n v="606.05999999999995"/>
    <n v="26"/>
    <n v="1"/>
    <x v="0"/>
    <x v="0"/>
    <x v="6"/>
  </r>
  <r>
    <s v="3443155"/>
    <x v="1"/>
    <s v="Helmes Inc(KMM)"/>
    <s v="2710 NE 167th Cir"/>
    <s v="Ridgefield"/>
    <s v="WA"/>
    <s v="720"/>
    <x v="1"/>
    <x v="1"/>
    <x v="3"/>
    <m/>
    <x v="1"/>
    <n v="605.54999999999995"/>
    <n v="22"/>
    <n v="1"/>
    <x v="0"/>
    <x v="0"/>
    <x v="6"/>
  </r>
  <r>
    <s v="3443196"/>
    <x v="1"/>
    <s v="&quot;Gurnik, Anatoliy S(KMM)&quot;"/>
    <s v="3858 Y St"/>
    <s v="Washougal"/>
    <s v="WA"/>
    <s v="720"/>
    <x v="1"/>
    <x v="1"/>
    <x v="3"/>
    <m/>
    <x v="1"/>
    <n v="635.46"/>
    <n v="27"/>
    <n v="1"/>
    <x v="0"/>
    <x v="0"/>
    <x v="6"/>
  </r>
  <r>
    <s v="3443244"/>
    <x v="1"/>
    <s v="Sun Country Homes(CAG)"/>
    <s v="14911 NE 90th St"/>
    <s v="Vancouver"/>
    <s v="WA"/>
    <s v="720"/>
    <x v="1"/>
    <x v="1"/>
    <x v="3"/>
    <m/>
    <x v="1"/>
    <n v="604.51"/>
    <n v="14"/>
    <n v="1"/>
    <x v="0"/>
    <x v="0"/>
    <x v="6"/>
  </r>
  <r>
    <s v="3443279"/>
    <x v="1"/>
    <s v="Manor Homes Washington Inc(CAG"/>
    <s v="14901 NE 83rd Cir"/>
    <s v="Vancouver"/>
    <s v="WA"/>
    <s v="720"/>
    <x v="1"/>
    <x v="1"/>
    <x v="3"/>
    <m/>
    <x v="1"/>
    <n v="635.6"/>
    <n v="28"/>
    <n v="1"/>
    <x v="0"/>
    <x v="0"/>
    <x v="6"/>
  </r>
  <r>
    <s v="3443341"/>
    <x v="1"/>
    <s v="Cascade West Development(MRE)"/>
    <s v="2212 NW Maryland St"/>
    <s v="Camas"/>
    <s v="WA"/>
    <s v="720"/>
    <x v="1"/>
    <x v="1"/>
    <x v="3"/>
    <m/>
    <x v="1"/>
    <n v="635.91"/>
    <n v="32"/>
    <n v="1"/>
    <x v="0"/>
    <x v="0"/>
    <x v="6"/>
  </r>
  <r>
    <s v="3443342"/>
    <x v="1"/>
    <s v="D R Horton Inc Portland(CAG)"/>
    <s v="12809 NE 116 Cir"/>
    <s v="Vancouver"/>
    <s v="WA"/>
    <s v="720"/>
    <x v="1"/>
    <x v="1"/>
    <x v="3"/>
    <m/>
    <x v="1"/>
    <n v="635.20000000000005"/>
    <n v="25"/>
    <n v="1"/>
    <x v="0"/>
    <x v="0"/>
    <x v="6"/>
  </r>
  <r>
    <s v="3443343"/>
    <x v="1"/>
    <s v="D R Horton Inc Portland(CAG)"/>
    <s v="12811 NE 116 Cir"/>
    <s v="Vancouver"/>
    <s v="WA"/>
    <s v="720"/>
    <x v="1"/>
    <x v="1"/>
    <x v="3"/>
    <m/>
    <x v="1"/>
    <n v="609.41999999999996"/>
    <n v="52"/>
    <n v="1"/>
    <x v="0"/>
    <x v="0"/>
    <x v="6"/>
  </r>
  <r>
    <s v="3443344"/>
    <x v="1"/>
    <s v="Cascade West Development(MRE)"/>
    <s v="1944 NW Klickitat St"/>
    <s v="Camas"/>
    <s v="WA"/>
    <s v="720"/>
    <x v="1"/>
    <x v="1"/>
    <x v="0"/>
    <m/>
    <x v="1"/>
    <n v="610.29999999999995"/>
    <n v="30"/>
    <n v="1"/>
    <x v="0"/>
    <x v="0"/>
    <x v="6"/>
  </r>
  <r>
    <s v="3443345"/>
    <x v="1"/>
    <s v="D R Horton Inc Portland(CAG)"/>
    <s v="12815 NE 116 Cir"/>
    <s v="Vancouver"/>
    <s v="WA"/>
    <s v="720"/>
    <x v="1"/>
    <x v="1"/>
    <x v="3"/>
    <m/>
    <x v="1"/>
    <n v="605.28"/>
    <n v="20"/>
    <n v="1"/>
    <x v="0"/>
    <x v="0"/>
    <x v="6"/>
  </r>
  <r>
    <s v="3443346"/>
    <x v="1"/>
    <s v="D R Horton Inc Portland(CAG)"/>
    <s v="12904 NE 118th Pl"/>
    <s v="Vancouver"/>
    <s v="WA"/>
    <s v="720"/>
    <x v="1"/>
    <x v="1"/>
    <x v="3"/>
    <m/>
    <x v="1"/>
    <n v="606.32000000000005"/>
    <n v="28"/>
    <n v="1"/>
    <x v="0"/>
    <x v="0"/>
    <x v="6"/>
  </r>
  <r>
    <s v="3443348"/>
    <x v="1"/>
    <s v="Cascade West Development(MRE)"/>
    <s v="16303 NE 171st Circle"/>
    <s v="Brush Prairie"/>
    <s v="WA"/>
    <s v="720"/>
    <x v="1"/>
    <x v="1"/>
    <x v="3"/>
    <m/>
    <x v="1"/>
    <n v="606.96"/>
    <n v="33"/>
    <n v="1"/>
    <x v="0"/>
    <x v="0"/>
    <x v="6"/>
  </r>
  <r>
    <s v="3443381"/>
    <x v="1"/>
    <s v="&quot;Hiller, Terry A(VJS)&quot;"/>
    <s v="6701 NE 2nd Ct"/>
    <s v="Vancouver"/>
    <s v="WA"/>
    <s v="720"/>
    <x v="1"/>
    <x v="1"/>
    <x v="3"/>
    <m/>
    <x v="1"/>
    <n v="634.82000000000005"/>
    <n v="22"/>
    <n v="1"/>
    <x v="0"/>
    <x v="0"/>
    <x v="6"/>
  </r>
  <r>
    <s v="3443382"/>
    <x v="1"/>
    <s v="&quot;Hiller, Terry A(VJS)&quot;"/>
    <s v="6705 NE 2nd Ct"/>
    <s v="Vancouver"/>
    <s v="WA"/>
    <s v="720"/>
    <x v="1"/>
    <x v="1"/>
    <x v="3"/>
    <m/>
    <x v="1"/>
    <n v="636.36"/>
    <n v="34"/>
    <n v="1"/>
    <x v="0"/>
    <x v="0"/>
    <x v="6"/>
  </r>
  <r>
    <s v="3443383"/>
    <x v="1"/>
    <s v="&quot;Hiller, Terry A(VJS)&quot;"/>
    <s v="6703 NE 2nd Ct"/>
    <s v="Vancouver"/>
    <s v="WA"/>
    <s v="720"/>
    <x v="1"/>
    <x v="1"/>
    <x v="3"/>
    <m/>
    <x v="1"/>
    <n v="634.94000000000005"/>
    <n v="23"/>
    <n v="1"/>
    <x v="0"/>
    <x v="0"/>
    <x v="6"/>
  </r>
  <r>
    <s v="3443384"/>
    <x v="1"/>
    <s v="Helmes Inc(WEB)"/>
    <s v="11200 NE 148th Ave"/>
    <s v="Vancouver"/>
    <s v="WA"/>
    <s v="720"/>
    <x v="1"/>
    <x v="1"/>
    <x v="3"/>
    <m/>
    <x v="1"/>
    <n v="605.54999999999995"/>
    <n v="22"/>
    <n v="1"/>
    <x v="0"/>
    <x v="0"/>
    <x v="6"/>
  </r>
  <r>
    <s v="3443385"/>
    <x v="1"/>
    <s v="&quot;Hiller, Terry A(VJS)&quot;"/>
    <s v="6707 NE 2nd Ct"/>
    <s v="Vancouver"/>
    <s v="WA"/>
    <s v="720"/>
    <x v="1"/>
    <x v="1"/>
    <x v="3"/>
    <m/>
    <x v="1"/>
    <n v="634.82000000000005"/>
    <n v="22"/>
    <n v="1"/>
    <x v="0"/>
    <x v="0"/>
    <x v="6"/>
  </r>
  <r>
    <s v="3443418"/>
    <x v="1"/>
    <s v="Helmes Inc(CAG)"/>
    <s v="16300 NE 94th St"/>
    <s v="Vancouver"/>
    <s v="WA"/>
    <s v="720"/>
    <x v="1"/>
    <x v="1"/>
    <x v="3"/>
    <m/>
    <x v="1"/>
    <n v="605.54999999999995"/>
    <n v="22"/>
    <n v="1"/>
    <x v="0"/>
    <x v="0"/>
    <x v="6"/>
  </r>
  <r>
    <s v="3443433"/>
    <x v="1"/>
    <s v="Helmes Inc(CAG)"/>
    <s v="4203 NE 133rd St"/>
    <s v="Vancouver"/>
    <s v="WA"/>
    <s v="720"/>
    <x v="1"/>
    <x v="1"/>
    <x v="3"/>
    <m/>
    <x v="1"/>
    <n v="606.84"/>
    <n v="32"/>
    <n v="1"/>
    <x v="0"/>
    <x v="0"/>
    <x v="6"/>
  </r>
  <r>
    <s v="3443482"/>
    <x v="1"/>
    <s v="Urban NW Custom Homes Inc(CAG)"/>
    <s v="4840 N 8th St"/>
    <s v="Ridgefield"/>
    <s v="WA"/>
    <s v="720"/>
    <x v="1"/>
    <x v="1"/>
    <x v="3"/>
    <m/>
    <x v="1"/>
    <n v="593.79"/>
    <n v="41"/>
    <n v="1"/>
    <x v="0"/>
    <x v="0"/>
    <x v="6"/>
  </r>
  <r>
    <s v="3443488"/>
    <x v="1"/>
    <s v="Urban Northwest Homes LLC(VJS)"/>
    <s v="786 N 49th Ave"/>
    <s v="Ridgefield"/>
    <s v="WA"/>
    <s v="720"/>
    <x v="1"/>
    <x v="1"/>
    <x v="3"/>
    <m/>
    <x v="1"/>
    <n v="594.04"/>
    <n v="43"/>
    <n v="1"/>
    <x v="0"/>
    <x v="0"/>
    <x v="6"/>
  </r>
  <r>
    <s v="3443496"/>
    <x v="1"/>
    <s v="Keel Construction Inc(KMM)"/>
    <s v="722 NW 116th Cir"/>
    <s v="Vancouver"/>
    <s v="WA"/>
    <s v="720"/>
    <x v="1"/>
    <x v="1"/>
    <x v="3"/>
    <m/>
    <x v="1"/>
    <n v="610.45000000000005"/>
    <n v="60"/>
    <n v="1"/>
    <x v="0"/>
    <x v="0"/>
    <x v="6"/>
  </r>
  <r>
    <s v="3443516"/>
    <x v="1"/>
    <s v="Helmes Inc(CAG)"/>
    <s v="529 N 47th Ave"/>
    <s v="Ridgefield"/>
    <s v="WA"/>
    <s v="720"/>
    <x v="1"/>
    <x v="1"/>
    <x v="3"/>
    <m/>
    <x v="1"/>
    <n v="638.74"/>
    <n v="27"/>
    <n v="1"/>
    <x v="0"/>
    <x v="0"/>
    <x v="6"/>
  </r>
  <r>
    <s v="3443518"/>
    <x v="1"/>
    <s v="Helmes Inc(CAG)"/>
    <s v="771 N 49th Ave"/>
    <s v="Ridgefield"/>
    <s v="WA"/>
    <s v="720"/>
    <x v="1"/>
    <x v="1"/>
    <x v="3"/>
    <m/>
    <x v="1"/>
    <n v="591.72"/>
    <n v="25"/>
    <n v="1"/>
    <x v="0"/>
    <x v="0"/>
    <x v="6"/>
  </r>
  <r>
    <s v="3443562"/>
    <x v="1"/>
    <s v="Ash Street Building Co LLC(CAG"/>
    <s v="17003 NE 30th Ave"/>
    <s v="Ridgefield"/>
    <s v="WA"/>
    <s v="720"/>
    <x v="1"/>
    <x v="1"/>
    <x v="3"/>
    <m/>
    <x v="1"/>
    <n v="634.54999999999995"/>
    <n v="20"/>
    <n v="1"/>
    <x v="0"/>
    <x v="0"/>
    <x v="6"/>
  </r>
  <r>
    <s v="3443564"/>
    <x v="1"/>
    <s v="Ash Street Building Co LLC(CAG"/>
    <s v="3201 NE 171st St"/>
    <s v="Ridgefield"/>
    <s v="WA"/>
    <s v="720"/>
    <x v="1"/>
    <x v="1"/>
    <x v="3"/>
    <m/>
    <x v="1"/>
    <n v="634.67999999999995"/>
    <n v="21"/>
    <n v="1"/>
    <x v="0"/>
    <x v="0"/>
    <x v="6"/>
  </r>
  <r>
    <s v="3443590"/>
    <x v="1"/>
    <s v="Stone Age Structures LLC(KMM)"/>
    <s v="13904 NW 43rd Ave"/>
    <s v="Vancouver"/>
    <s v="WA"/>
    <s v="720"/>
    <x v="1"/>
    <x v="1"/>
    <x v="3"/>
    <m/>
    <x v="1"/>
    <n v="606.32000000000005"/>
    <n v="28"/>
    <n v="1"/>
    <x v="0"/>
    <x v="0"/>
    <x v="6"/>
  </r>
  <r>
    <s v="3443592"/>
    <x v="1"/>
    <s v="&quot;Alward, Alina L(CRG)&quot;"/>
    <s v="1310 N S St"/>
    <s v="Washougal"/>
    <s v="WA"/>
    <s v="720"/>
    <x v="1"/>
    <x v="1"/>
    <x v="3"/>
    <m/>
    <x v="1"/>
    <n v="608.39"/>
    <n v="44"/>
    <n v="1"/>
    <x v="0"/>
    <x v="0"/>
    <x v="4"/>
  </r>
  <r>
    <s v="3443613"/>
    <x v="1"/>
    <s v="&quot;Hendrickson, Scott(KMM)&quot;"/>
    <s v="2015 NW 17th St"/>
    <s v="Battle Ground"/>
    <s v="WA"/>
    <s v="720"/>
    <x v="1"/>
    <x v="1"/>
    <x v="3"/>
    <m/>
    <x v="1"/>
    <n v="634.94000000000005"/>
    <n v="23"/>
    <n v="1"/>
    <x v="0"/>
    <x v="0"/>
    <x v="6"/>
  </r>
  <r>
    <s v="3443614"/>
    <x v="1"/>
    <s v="&quot;Hendrickson, Scott(KMM)&quot;"/>
    <s v="2501 SW 11th Ave"/>
    <s v="Battle Ground"/>
    <s v="WA"/>
    <s v="720"/>
    <x v="1"/>
    <x v="1"/>
    <x v="3"/>
    <m/>
    <x v="1"/>
    <n v="879.67"/>
    <n v="187"/>
    <n v="1"/>
    <x v="0"/>
    <x v="0"/>
    <x v="6"/>
  </r>
  <r>
    <s v="3443625"/>
    <x v="1"/>
    <s v="Pahlisch Homes Inc(CAG)"/>
    <s v="12203 NE 58th St"/>
    <s v="Vancouver"/>
    <s v="WA"/>
    <s v="720"/>
    <x v="1"/>
    <x v="1"/>
    <x v="3"/>
    <m/>
    <x v="1"/>
    <n v="612.54"/>
    <n v="34"/>
    <n v="1"/>
    <x v="0"/>
    <x v="0"/>
    <x v="6"/>
  </r>
  <r>
    <s v="3443633"/>
    <x v="1"/>
    <s v="JB Homes LLC(MRE)"/>
    <s v="10609 NW 33rd Ave"/>
    <s v="Vancouver"/>
    <s v="WA"/>
    <s v="720"/>
    <x v="1"/>
    <x v="1"/>
    <x v="3"/>
    <m/>
    <x v="1"/>
    <n v="634.48"/>
    <n v="18"/>
    <n v="1"/>
    <x v="0"/>
    <x v="0"/>
    <x v="6"/>
  </r>
  <r>
    <s v="3443634"/>
    <x v="1"/>
    <s v="JB Homes LLC(MRE)"/>
    <s v="10605 NW 33rd Ave"/>
    <s v="Vancouver"/>
    <s v="WA"/>
    <s v="720"/>
    <x v="1"/>
    <x v="1"/>
    <x v="3"/>
    <m/>
    <x v="1"/>
    <n v="633.17999999999995"/>
    <n v="8"/>
    <n v="1"/>
    <x v="0"/>
    <x v="0"/>
    <x v="6"/>
  </r>
  <r>
    <s v="3443645"/>
    <x v="1"/>
    <s v="Pahlisch Homes Inc(KMM)"/>
    <s v="12304 NE 58th Ave"/>
    <s v="Vancouver"/>
    <s v="WA"/>
    <s v="720"/>
    <x v="1"/>
    <x v="1"/>
    <x v="3"/>
    <m/>
    <x v="1"/>
    <n v="584.20000000000005"/>
    <n v="34"/>
    <n v="1"/>
    <x v="0"/>
    <x v="0"/>
    <x v="6"/>
  </r>
  <r>
    <s v="3443646"/>
    <x v="1"/>
    <s v="Pahlisch Homes Inc(KMM)"/>
    <s v="12301 NE 58th Ave"/>
    <s v="Vancouver"/>
    <s v="WA"/>
    <s v="720"/>
    <x v="1"/>
    <x v="1"/>
    <x v="3"/>
    <m/>
    <x v="1"/>
    <n v="584.34"/>
    <n v="35"/>
    <n v="1"/>
    <x v="0"/>
    <x v="0"/>
    <x v="6"/>
  </r>
  <r>
    <s v="3443648"/>
    <x v="1"/>
    <s v="Pahlisch Homes Inc(KMM)"/>
    <s v="12101 NE 58th Ave"/>
    <s v="Vancouver"/>
    <s v="WA"/>
    <s v="720"/>
    <x v="1"/>
    <x v="1"/>
    <x v="3"/>
    <m/>
    <x v="1"/>
    <n v="584.34"/>
    <n v="35"/>
    <n v="1"/>
    <x v="0"/>
    <x v="0"/>
    <x v="6"/>
  </r>
  <r>
    <s v="3443649"/>
    <x v="1"/>
    <s v="Pahlisch Homes Inc(KMM)"/>
    <s v="12313 NE 58th Ave"/>
    <s v="Vancouver"/>
    <s v="WA"/>
    <s v="720"/>
    <x v="1"/>
    <x v="1"/>
    <x v="3"/>
    <m/>
    <x v="1"/>
    <n v="584.34"/>
    <n v="35"/>
    <n v="1"/>
    <x v="0"/>
    <x v="0"/>
    <x v="6"/>
  </r>
  <r>
    <s v="3443650"/>
    <x v="1"/>
    <s v="Pahlisch Homes Inc(KMM)"/>
    <s v="5809 NE 121st Way"/>
    <s v="Vancouver"/>
    <s v="WA"/>
    <s v="720"/>
    <x v="1"/>
    <x v="1"/>
    <x v="3"/>
    <m/>
    <x v="1"/>
    <n v="584.34"/>
    <n v="35"/>
    <n v="1"/>
    <x v="0"/>
    <x v="0"/>
    <x v="6"/>
  </r>
  <r>
    <s v="3443651"/>
    <x v="1"/>
    <s v="Pahlisch Homes Inc(KMM)"/>
    <s v="5804 NE 121st Way"/>
    <s v="Vancouver"/>
    <s v="WA"/>
    <s v="720"/>
    <x v="1"/>
    <x v="1"/>
    <x v="3"/>
    <m/>
    <x v="1"/>
    <n v="584.34"/>
    <n v="35"/>
    <n v="1"/>
    <x v="0"/>
    <x v="0"/>
    <x v="6"/>
  </r>
  <r>
    <s v="3443729"/>
    <x v="1"/>
    <s v="&quot;Boring, Chris A(CAG)&quot;"/>
    <s v="2349 N 6th St"/>
    <s v="Washougal"/>
    <s v="WA"/>
    <s v="720"/>
    <x v="1"/>
    <x v="1"/>
    <x v="3"/>
    <m/>
    <x v="1"/>
    <n v="635.76"/>
    <n v="28"/>
    <n v="1"/>
    <x v="0"/>
    <x v="0"/>
    <x v="4"/>
  </r>
  <r>
    <s v="3443786"/>
    <x v="1"/>
    <s v="Pacific Lifestyle Homes(CAG)"/>
    <s v="5804 NW 149th St"/>
    <s v="Vancouver"/>
    <s v="WA"/>
    <s v="720"/>
    <x v="1"/>
    <x v="1"/>
    <x v="3"/>
    <m/>
    <x v="1"/>
    <n v="635"/>
    <n v="22"/>
    <n v="1"/>
    <x v="0"/>
    <x v="0"/>
    <x v="6"/>
  </r>
  <r>
    <s v="3443787"/>
    <x v="1"/>
    <s v="Pacific Lifestyle Homes(CAG)"/>
    <s v="5600 NW 147th St"/>
    <s v="Vancouver"/>
    <s v="WA"/>
    <s v="720"/>
    <x v="1"/>
    <x v="1"/>
    <x v="3"/>
    <m/>
    <x v="1"/>
    <n v="635.64"/>
    <n v="27"/>
    <n v="1"/>
    <x v="0"/>
    <x v="0"/>
    <x v="6"/>
  </r>
  <r>
    <s v="3443815"/>
    <x v="1"/>
    <s v="Helmes Inc(KMM)"/>
    <s v="1109 NW 3rd Ct"/>
    <s v="Battle Ground"/>
    <s v="WA"/>
    <s v="720"/>
    <x v="1"/>
    <x v="1"/>
    <x v="3"/>
    <m/>
    <x v="1"/>
    <n v="605.79999999999995"/>
    <n v="24"/>
    <n v="1"/>
    <x v="0"/>
    <x v="0"/>
    <x v="6"/>
  </r>
  <r>
    <s v="3443817"/>
    <x v="1"/>
    <s v="Aho Construction(KMM)"/>
    <s v="1523 W E Pl"/>
    <s v="La Center"/>
    <s v="WA"/>
    <s v="720"/>
    <x v="1"/>
    <x v="1"/>
    <x v="3"/>
    <m/>
    <x v="1"/>
    <n v="606.85"/>
    <n v="32"/>
    <n v="1"/>
    <x v="0"/>
    <x v="0"/>
    <x v="6"/>
  </r>
  <r>
    <s v="3443826"/>
    <x v="1"/>
    <s v="Helmes Inc(CAG)"/>
    <s v="16303 NE 95th St"/>
    <s v="Vancouver"/>
    <s v="WA"/>
    <s v="720"/>
    <x v="1"/>
    <x v="1"/>
    <x v="3"/>
    <m/>
    <x v="1"/>
    <n v="1062.7"/>
    <n v="23"/>
    <n v="1"/>
    <x v="0"/>
    <x v="0"/>
    <x v="6"/>
  </r>
  <r>
    <s v="3443849"/>
    <x v="1"/>
    <s v="Universal Construction Inc(CAG"/>
    <s v="2603 NW 146th St"/>
    <s v="Vancouver"/>
    <s v="WA"/>
    <s v="720"/>
    <x v="1"/>
    <x v="1"/>
    <x v="3"/>
    <m/>
    <x v="1"/>
    <n v="605.98"/>
    <n v="24"/>
    <n v="1"/>
    <x v="0"/>
    <x v="0"/>
    <x v="6"/>
  </r>
  <r>
    <s v="3443851"/>
    <x v="1"/>
    <s v="Universal Construction Inc(CAG"/>
    <s v="2600 NW 146th St"/>
    <s v="Vancouver"/>
    <s v="WA"/>
    <s v="720"/>
    <x v="1"/>
    <x v="1"/>
    <x v="3"/>
    <m/>
    <x v="1"/>
    <n v="607.14"/>
    <n v="33"/>
    <n v="1"/>
    <x v="0"/>
    <x v="0"/>
    <x v="6"/>
  </r>
  <r>
    <s v="3443858"/>
    <x v="1"/>
    <s v="Helmes Inc(CAG)"/>
    <s v="16605 NE 27th Ave"/>
    <s v="Ridgefield"/>
    <s v="WA"/>
    <s v="720"/>
    <x v="1"/>
    <x v="1"/>
    <x v="3"/>
    <m/>
    <x v="1"/>
    <n v="612.79999999999995"/>
    <n v="36"/>
    <n v="1"/>
    <x v="0"/>
    <x v="0"/>
    <x v="6"/>
  </r>
  <r>
    <s v="3443873"/>
    <x v="1"/>
    <s v="Silver Buckle Homes LLC(CAG)"/>
    <s v="5019 NE 28th Ct"/>
    <s v="Vancouver"/>
    <s v="WA"/>
    <s v="720"/>
    <x v="1"/>
    <x v="1"/>
    <x v="3"/>
    <m/>
    <x v="1"/>
    <n v="635.25"/>
    <n v="24"/>
    <n v="1"/>
    <x v="0"/>
    <x v="0"/>
    <x v="6"/>
  </r>
  <r>
    <s v="3443899"/>
    <x v="1"/>
    <s v="Pacific Shores JL CC WA  LLC(K"/>
    <s v="11104 NE 106th St"/>
    <s v="Vancouver"/>
    <s v="WA"/>
    <s v="720"/>
    <x v="1"/>
    <x v="1"/>
    <x v="3"/>
    <m/>
    <x v="1"/>
    <n v="634.73"/>
    <n v="20"/>
    <n v="1"/>
    <x v="0"/>
    <x v="0"/>
    <x v="6"/>
  </r>
  <r>
    <s v="3443900"/>
    <x v="1"/>
    <s v="Pacific Shores JL CC WA  LLC(K"/>
    <s v="11102 NE 106th St"/>
    <s v="Vancouver"/>
    <s v="WA"/>
    <s v="720"/>
    <x v="1"/>
    <x v="1"/>
    <x v="3"/>
    <m/>
    <x v="1"/>
    <n v="634.73"/>
    <n v="20"/>
    <n v="1"/>
    <x v="0"/>
    <x v="0"/>
    <x v="6"/>
  </r>
  <r>
    <s v="3443902"/>
    <x v="1"/>
    <s v="Pacific Shores JL CC WA  LLC(K"/>
    <s v="11108 NE 106th St"/>
    <s v="Vancouver"/>
    <s v="WA"/>
    <s v="720"/>
    <x v="1"/>
    <x v="1"/>
    <x v="3"/>
    <m/>
    <x v="1"/>
    <n v="634.48"/>
    <n v="18"/>
    <n v="1"/>
    <x v="0"/>
    <x v="0"/>
    <x v="6"/>
  </r>
  <r>
    <s v="3443903"/>
    <x v="1"/>
    <s v="Pacific Shores JL CC WA  LLC(K"/>
    <s v="10502 NE 110th Ct"/>
    <s v="Vancouver"/>
    <s v="WA"/>
    <s v="720"/>
    <x v="1"/>
    <x v="1"/>
    <x v="3"/>
    <m/>
    <x v="1"/>
    <n v="635.51"/>
    <n v="26"/>
    <n v="1"/>
    <x v="0"/>
    <x v="0"/>
    <x v="6"/>
  </r>
  <r>
    <s v="3443904"/>
    <x v="1"/>
    <s v="Pacific Shores JL CC WA  LLC(K"/>
    <s v="10501 NE 110th Ct"/>
    <s v="Vancouver"/>
    <s v="WA"/>
    <s v="720"/>
    <x v="1"/>
    <x v="1"/>
    <x v="3"/>
    <m/>
    <x v="1"/>
    <n v="635.51"/>
    <n v="26"/>
    <n v="1"/>
    <x v="0"/>
    <x v="0"/>
    <x v="6"/>
  </r>
  <r>
    <s v="3443906"/>
    <x v="1"/>
    <s v="Pacific Lifestyle Homes(KMM)"/>
    <s v="11203 NE 147th Ave"/>
    <s v="Vancouver"/>
    <s v="WA"/>
    <s v="720"/>
    <x v="1"/>
    <x v="1"/>
    <x v="3"/>
    <m/>
    <x v="1"/>
    <n v="636.02"/>
    <n v="30"/>
    <n v="1"/>
    <x v="0"/>
    <x v="0"/>
    <x v="6"/>
  </r>
  <r>
    <s v="3443907"/>
    <x v="1"/>
    <s v="Pacific Lifestyle Homes(KMM)"/>
    <s v="11202 NE 149th Ave"/>
    <s v="Vancouver"/>
    <s v="WA"/>
    <s v="720"/>
    <x v="1"/>
    <x v="1"/>
    <x v="3"/>
    <m/>
    <x v="1"/>
    <n v="636.29"/>
    <n v="32"/>
    <n v="1"/>
    <x v="0"/>
    <x v="0"/>
    <x v="6"/>
  </r>
  <r>
    <s v="3443938"/>
    <x v="1"/>
    <s v="Helmes Inc(CAG)"/>
    <s v="747 N 48th Ave"/>
    <s v="Ridgefield"/>
    <s v="WA"/>
    <s v="720"/>
    <x v="1"/>
    <x v="1"/>
    <x v="3"/>
    <m/>
    <x v="1"/>
    <n v="636.41"/>
    <n v="33"/>
    <n v="1"/>
    <x v="0"/>
    <x v="0"/>
    <x v="6"/>
  </r>
  <r>
    <s v="3443939"/>
    <x v="1"/>
    <s v="Helmes Inc(CAG)"/>
    <s v="863 N 48th Ave"/>
    <s v="Ridgefield"/>
    <s v="WA"/>
    <s v="720"/>
    <x v="1"/>
    <x v="1"/>
    <x v="3"/>
    <m/>
    <x v="1"/>
    <n v="606.96"/>
    <n v="33"/>
    <n v="1"/>
    <x v="0"/>
    <x v="0"/>
    <x v="6"/>
  </r>
  <r>
    <s v="3443940"/>
    <x v="1"/>
    <s v="Helmes Inc(CAG)"/>
    <s v="4837 N 6th St"/>
    <s v="Ridgefield"/>
    <s v="WA"/>
    <s v="720"/>
    <x v="1"/>
    <x v="1"/>
    <x v="3"/>
    <m/>
    <x v="1"/>
    <n v="605.92999999999995"/>
    <n v="25"/>
    <n v="1"/>
    <x v="0"/>
    <x v="0"/>
    <x v="6"/>
  </r>
  <r>
    <s v="3443976"/>
    <x v="1"/>
    <s v="Manor Homes Washington Inc(KMM"/>
    <s v="12108 NE 102nd St"/>
    <s v="Vancouver"/>
    <s v="WA"/>
    <s v="720"/>
    <x v="1"/>
    <x v="1"/>
    <x v="3"/>
    <m/>
    <x v="1"/>
    <n v="634.73"/>
    <n v="20"/>
    <n v="1"/>
    <x v="0"/>
    <x v="0"/>
    <x v="6"/>
  </r>
  <r>
    <s v="3443985"/>
    <x v="1"/>
    <s v="Sun Country Homes(CAG)"/>
    <s v="3888 N 1st Way"/>
    <s v="Ridgefield"/>
    <s v="WA"/>
    <s v="720"/>
    <x v="1"/>
    <x v="1"/>
    <x v="3"/>
    <m/>
    <x v="1"/>
    <n v="605.41"/>
    <n v="21"/>
    <n v="1"/>
    <x v="0"/>
    <x v="0"/>
    <x v="6"/>
  </r>
  <r>
    <s v="3443993"/>
    <x v="1"/>
    <s v="Sun Country Homes(CRG)"/>
    <s v="111 N 38th Pl"/>
    <s v="Ridgefield"/>
    <s v="WA"/>
    <s v="720"/>
    <x v="1"/>
    <x v="1"/>
    <x v="3"/>
    <m/>
    <x v="1"/>
    <n v="605.41"/>
    <n v="21"/>
    <n v="1"/>
    <x v="0"/>
    <x v="0"/>
    <x v="6"/>
  </r>
  <r>
    <s v="3444012"/>
    <x v="1"/>
    <s v="Pahlisch Homes Inc(KMM)"/>
    <s v="5776 NW Hood Lp"/>
    <s v="Camas"/>
    <s v="WA"/>
    <s v="720"/>
    <x v="1"/>
    <x v="1"/>
    <x v="3"/>
    <m/>
    <x v="1"/>
    <n v="637.05999999999995"/>
    <n v="38"/>
    <n v="1"/>
    <x v="0"/>
    <x v="0"/>
    <x v="6"/>
  </r>
  <r>
    <s v="3444015"/>
    <x v="1"/>
    <s v="Pahlisch Homes Inc(KMM)"/>
    <s v="5784 NW Hood Lp"/>
    <s v="Camas"/>
    <s v="WA"/>
    <s v="720"/>
    <x v="1"/>
    <x v="1"/>
    <x v="3"/>
    <m/>
    <x v="1"/>
    <n v="636.29"/>
    <n v="32"/>
    <n v="1"/>
    <x v="0"/>
    <x v="0"/>
    <x v="6"/>
  </r>
  <r>
    <s v="3444026"/>
    <x v="1"/>
    <s v="Helmes Inc(KMM)"/>
    <s v="16407 NE 96th St"/>
    <s v="Vancouver"/>
    <s v="WA"/>
    <s v="720"/>
    <x v="1"/>
    <x v="1"/>
    <x v="3"/>
    <m/>
    <x v="1"/>
    <n v="605.54999999999995"/>
    <n v="22"/>
    <n v="1"/>
    <x v="0"/>
    <x v="0"/>
    <x v="6"/>
  </r>
  <r>
    <s v="3444028"/>
    <x v="1"/>
    <s v="Pahlisch Homes Inc(KMM)"/>
    <s v="5744 NW Hood Lp"/>
    <s v="Camas"/>
    <s v="WA"/>
    <s v="720"/>
    <x v="1"/>
    <x v="1"/>
    <x v="3"/>
    <m/>
    <x v="1"/>
    <n v="636.92999999999995"/>
    <n v="37"/>
    <n v="1"/>
    <x v="0"/>
    <x v="0"/>
    <x v="6"/>
  </r>
  <r>
    <s v="3444195"/>
    <x v="1"/>
    <s v="Lennar Northwest Inc(KMM)"/>
    <s v="10209 NE 129th Ave"/>
    <s v="Vancouver"/>
    <s v="WA"/>
    <s v="720"/>
    <x v="1"/>
    <x v="1"/>
    <x v="3"/>
    <m/>
    <x v="1"/>
    <n v="635.12"/>
    <n v="23"/>
    <n v="1"/>
    <x v="0"/>
    <x v="0"/>
    <x v="6"/>
  </r>
  <r>
    <s v="3444196"/>
    <x v="1"/>
    <s v="Lennar Northwest Inc(KMM)"/>
    <s v="10205 NE 129th Ave"/>
    <s v="Vancouver"/>
    <s v="WA"/>
    <s v="720"/>
    <x v="1"/>
    <x v="1"/>
    <x v="3"/>
    <m/>
    <x v="1"/>
    <n v="635.38"/>
    <n v="25"/>
    <n v="1"/>
    <x v="0"/>
    <x v="0"/>
    <x v="6"/>
  </r>
  <r>
    <s v="3444198"/>
    <x v="1"/>
    <s v="Lennar Northwest Inc(KMM)"/>
    <s v="10201 NE 129th Ave"/>
    <s v="Vancouver"/>
    <s v="WA"/>
    <s v="720"/>
    <x v="1"/>
    <x v="1"/>
    <x v="3"/>
    <m/>
    <x v="1"/>
    <n v="635.12"/>
    <n v="23"/>
    <n v="1"/>
    <x v="0"/>
    <x v="0"/>
    <x v="6"/>
  </r>
  <r>
    <s v="3444201"/>
    <x v="1"/>
    <s v="GG One Inc(CAG)"/>
    <s v="6617 NE 107th St"/>
    <s v="Vancouver"/>
    <s v="WA"/>
    <s v="720"/>
    <x v="1"/>
    <x v="1"/>
    <x v="3"/>
    <m/>
    <x v="1"/>
    <n v="602.87"/>
    <m/>
    <n v="1"/>
    <x v="0"/>
    <x v="1"/>
    <x v="6"/>
  </r>
  <r>
    <s v="3444202"/>
    <x v="1"/>
    <s v="GG One Inc(CAG)"/>
    <s v="6700 NE 108th Way"/>
    <s v="Vancouver"/>
    <s v="WA"/>
    <s v="720"/>
    <x v="1"/>
    <x v="1"/>
    <x v="3"/>
    <m/>
    <x v="1"/>
    <n v="606.19000000000005"/>
    <n v="27"/>
    <n v="1"/>
    <x v="0"/>
    <x v="0"/>
    <x v="6"/>
  </r>
  <r>
    <s v="3444203"/>
    <x v="1"/>
    <s v="GG One Inc(CAG)"/>
    <s v="10704 NE 68th Ave"/>
    <s v="Vancouver"/>
    <s v="WA"/>
    <s v="720"/>
    <x v="1"/>
    <x v="1"/>
    <x v="3"/>
    <m/>
    <x v="1"/>
    <n v="602.87"/>
    <m/>
    <n v="1"/>
    <x v="0"/>
    <x v="1"/>
    <x v="6"/>
  </r>
  <r>
    <s v="3444204"/>
    <x v="1"/>
    <s v="GG One Inc(CAG)"/>
    <s v="10822 NE 68th Ave"/>
    <s v="Vancouver"/>
    <s v="WA"/>
    <s v="720"/>
    <x v="1"/>
    <x v="1"/>
    <x v="3"/>
    <m/>
    <x v="1"/>
    <n v="602.87"/>
    <m/>
    <n v="1"/>
    <x v="0"/>
    <x v="1"/>
    <x v="6"/>
  </r>
  <r>
    <s v="3444241"/>
    <x v="1"/>
    <s v="Cascade West Development(CAG)"/>
    <s v="17612 NE 26th Ave"/>
    <s v="Ridgefield"/>
    <s v="WA"/>
    <s v="720"/>
    <x v="1"/>
    <x v="1"/>
    <x v="3"/>
    <m/>
    <x v="1"/>
    <n v="635.64"/>
    <n v="27"/>
    <n v="1"/>
    <x v="0"/>
    <x v="0"/>
    <x v="6"/>
  </r>
  <r>
    <s v="3444242"/>
    <x v="1"/>
    <s v="Cascade West Development(CAG)"/>
    <s v="2022 NW Larkspur St"/>
    <s v="Camas"/>
    <s v="WA"/>
    <s v="720"/>
    <x v="1"/>
    <x v="1"/>
    <x v="3"/>
    <m/>
    <x v="1"/>
    <n v="632.15"/>
    <m/>
    <n v="1"/>
    <x v="0"/>
    <x v="1"/>
    <x v="6"/>
  </r>
  <r>
    <s v="3444249"/>
    <x v="1"/>
    <s v="Kingston Homes LLC(KMM)"/>
    <s v="15317 NE 106th St"/>
    <s v="Vancouver"/>
    <s v="WA"/>
    <s v="720"/>
    <x v="1"/>
    <x v="1"/>
    <x v="3"/>
    <m/>
    <x v="1"/>
    <n v="605.59"/>
    <n v="21"/>
    <n v="1"/>
    <x v="0"/>
    <x v="0"/>
    <x v="6"/>
  </r>
  <r>
    <s v="3444250"/>
    <x v="1"/>
    <s v="Kingston Homes LLC(KMM)"/>
    <s v="10401 NE 156th Ave"/>
    <s v="Vancouver"/>
    <s v="WA"/>
    <s v="720"/>
    <x v="1"/>
    <x v="1"/>
    <x v="3"/>
    <m/>
    <x v="1"/>
    <n v="605.98"/>
    <n v="24"/>
    <n v="1"/>
    <x v="0"/>
    <x v="0"/>
    <x v="6"/>
  </r>
  <r>
    <s v="3444257"/>
    <x v="1"/>
    <s v="Kingston Homes LLC(KMM)"/>
    <s v="4350 N 7th Way"/>
    <s v="Ridgefield"/>
    <s v="WA"/>
    <s v="720"/>
    <x v="1"/>
    <x v="1"/>
    <x v="3"/>
    <m/>
    <x v="1"/>
    <n v="605.92999999999995"/>
    <n v="25"/>
    <n v="1"/>
    <x v="0"/>
    <x v="0"/>
    <x v="6"/>
  </r>
  <r>
    <s v="3444264"/>
    <x v="1"/>
    <s v="Lennar Northwest Inc(KMM)"/>
    <s v="18901 NE 24th St"/>
    <s v="Vancouver"/>
    <s v="WA"/>
    <s v="720"/>
    <x v="1"/>
    <x v="1"/>
    <x v="3"/>
    <m/>
    <x v="1"/>
    <n v="632.15"/>
    <m/>
    <n v="1"/>
    <x v="0"/>
    <x v="1"/>
    <x v="6"/>
  </r>
  <r>
    <s v="3444272"/>
    <x v="1"/>
    <s v="Aho Construction(CAG)"/>
    <s v="10710 NE 88th St"/>
    <s v="Vancouver"/>
    <s v="WA"/>
    <s v="720"/>
    <x v="1"/>
    <x v="1"/>
    <x v="3"/>
    <m/>
    <x v="1"/>
    <n v="606.24"/>
    <n v="26"/>
    <n v="1"/>
    <x v="0"/>
    <x v="0"/>
    <x v="6"/>
  </r>
  <r>
    <s v="3444277"/>
    <x v="1"/>
    <s v="Cascade West Development(CAG)"/>
    <s v="2508 NE 176th street"/>
    <s v="Ridgefield"/>
    <s v="WA"/>
    <s v="720"/>
    <x v="1"/>
    <x v="1"/>
    <x v="3"/>
    <m/>
    <x v="1"/>
    <n v="605.79999999999995"/>
    <n v="24"/>
    <n v="1"/>
    <x v="0"/>
    <x v="0"/>
    <x v="6"/>
  </r>
  <r>
    <s v="3444329"/>
    <x v="1"/>
    <s v="Aho Construction(CAG)"/>
    <s v="12700 NE 53rd St"/>
    <s v="Vancouver"/>
    <s v="WA"/>
    <s v="720"/>
    <x v="1"/>
    <x v="1"/>
    <x v="3"/>
    <m/>
    <x v="1"/>
    <n v="605.73"/>
    <n v="22"/>
    <n v="1"/>
    <x v="0"/>
    <x v="0"/>
    <x v="6"/>
  </r>
  <r>
    <s v="3444343"/>
    <x v="1"/>
    <s v="T K Karlsen Const(KMM)"/>
    <s v="10225 NE 132nd Ave"/>
    <s v="Vancouver"/>
    <s v="WA"/>
    <s v="720"/>
    <x v="1"/>
    <x v="1"/>
    <x v="3"/>
    <m/>
    <x v="1"/>
    <n v="668.68"/>
    <n v="100"/>
    <n v="1"/>
    <x v="0"/>
    <x v="0"/>
    <x v="6"/>
  </r>
  <r>
    <s v="3444365"/>
    <x v="1"/>
    <s v="GR Investment Properties LLC(V"/>
    <s v="7015 NW 23rd Ct"/>
    <s v="Vancouver"/>
    <s v="WA"/>
    <s v="720"/>
    <x v="1"/>
    <x v="1"/>
    <x v="3"/>
    <m/>
    <x v="1"/>
    <n v="604.95000000000005"/>
    <n v="16"/>
    <n v="1"/>
    <x v="0"/>
    <x v="0"/>
    <x v="6"/>
  </r>
  <r>
    <s v="3444368"/>
    <x v="1"/>
    <s v="GR Investment Properties LLC(C"/>
    <s v="7102 NW 23rd Ct"/>
    <s v="Vancouver"/>
    <s v="WA"/>
    <s v="720"/>
    <x v="1"/>
    <x v="1"/>
    <x v="3"/>
    <m/>
    <x v="1"/>
    <n v="608.30999999999995"/>
    <n v="42"/>
    <n v="1"/>
    <x v="0"/>
    <x v="0"/>
    <x v="6"/>
  </r>
  <r>
    <s v="3444382"/>
    <x v="1"/>
    <s v="Waverly Homes Inc(CAG)"/>
    <s v="3018 NE 75th St"/>
    <s v="Vancouver"/>
    <s v="WA"/>
    <s v="720"/>
    <x v="1"/>
    <x v="1"/>
    <x v="3"/>
    <m/>
    <x v="1"/>
    <n v="605.46"/>
    <n v="20"/>
    <n v="1"/>
    <x v="0"/>
    <x v="0"/>
    <x v="6"/>
  </r>
  <r>
    <s v="3444383"/>
    <x v="1"/>
    <s v="Waverly Homes Inc(CAG)"/>
    <s v="3020 NE 75th St"/>
    <s v="Vancouver"/>
    <s v="WA"/>
    <s v="720"/>
    <x v="1"/>
    <x v="1"/>
    <x v="3"/>
    <m/>
    <x v="1"/>
    <n v="605.46"/>
    <n v="20"/>
    <n v="1"/>
    <x v="0"/>
    <x v="0"/>
    <x v="6"/>
  </r>
  <r>
    <s v="3444399"/>
    <x v="1"/>
    <s v="&quot;Law, Robert M(KMM)&quot;"/>
    <s v="14202 NE 95th Cir"/>
    <s v="Vancouver"/>
    <s v="WA"/>
    <s v="720"/>
    <x v="1"/>
    <x v="1"/>
    <x v="3"/>
    <m/>
    <x v="1"/>
    <n v="637.05999999999995"/>
    <n v="38"/>
    <n v="1"/>
    <x v="0"/>
    <x v="0"/>
    <x v="4"/>
  </r>
  <r>
    <s v="3444405"/>
    <x v="1"/>
    <s v="Manor Homes Washington Inc(KMM"/>
    <s v="13000 NE 26th St"/>
    <s v="Vancouver"/>
    <s v="WA"/>
    <s v="720"/>
    <x v="1"/>
    <x v="1"/>
    <x v="3"/>
    <m/>
    <x v="1"/>
    <n v="627.65"/>
    <n v="52"/>
    <n v="1"/>
    <x v="0"/>
    <x v="0"/>
    <x v="6"/>
  </r>
  <r>
    <s v="3444406"/>
    <x v="1"/>
    <s v="Manor Homes Washington Inc(KMM"/>
    <s v="13002 NE 26th St"/>
    <s v="Vancouver"/>
    <s v="WA"/>
    <s v="720"/>
    <x v="1"/>
    <x v="1"/>
    <x v="3"/>
    <m/>
    <x v="1"/>
    <n v="846.74"/>
    <n v="50"/>
    <n v="1"/>
    <x v="0"/>
    <x v="0"/>
    <x v="6"/>
  </r>
  <r>
    <s v="3444407"/>
    <x v="1"/>
    <s v="Manor Homes Washington Inc(KMM"/>
    <s v="13008 NE 25th St"/>
    <s v="Vancouver"/>
    <s v="WA"/>
    <s v="720"/>
    <x v="1"/>
    <x v="1"/>
    <x v="3"/>
    <m/>
    <x v="1"/>
    <n v="632.15"/>
    <m/>
    <n v="1"/>
    <x v="0"/>
    <x v="1"/>
    <x v="6"/>
  </r>
  <r>
    <s v="3444408"/>
    <x v="1"/>
    <s v="Manor Homes Washington Inc(KMM"/>
    <s v="13112 NE 25th St"/>
    <s v="Vancouver"/>
    <s v="WA"/>
    <s v="720"/>
    <x v="1"/>
    <x v="1"/>
    <x v="3"/>
    <m/>
    <x v="1"/>
    <n v="632.15"/>
    <m/>
    <n v="1"/>
    <x v="0"/>
    <x v="1"/>
    <x v="6"/>
  </r>
  <r>
    <s v="3444412"/>
    <x v="1"/>
    <s v="Tuscany Homes LLC(KMM)"/>
    <s v="9303 NE 47th Rd"/>
    <s v="Vancouver"/>
    <s v="WA"/>
    <s v="720"/>
    <x v="1"/>
    <x v="1"/>
    <x v="3"/>
    <m/>
    <x v="1"/>
    <n v="606.11"/>
    <n v="25"/>
    <n v="1"/>
    <x v="0"/>
    <x v="0"/>
    <x v="6"/>
  </r>
  <r>
    <s v="3444420"/>
    <x v="1"/>
    <s v="Tuscany Homes LLC(KMM)"/>
    <s v="6113 NE 57th Ave"/>
    <s v="Vancouver"/>
    <s v="WA"/>
    <s v="720"/>
    <x v="1"/>
    <x v="1"/>
    <x v="3"/>
    <m/>
    <x v="1"/>
    <n v="606.63"/>
    <n v="29"/>
    <n v="1"/>
    <x v="0"/>
    <x v="0"/>
    <x v="6"/>
  </r>
  <r>
    <s v="3444462"/>
    <x v="1"/>
    <s v="Helmes Inc(CAG)"/>
    <s v="14909 NE 113th St"/>
    <s v="Vancouver"/>
    <s v="WA"/>
    <s v="720"/>
    <x v="1"/>
    <x v="1"/>
    <x v="3"/>
    <m/>
    <x v="1"/>
    <n v="602.87"/>
    <m/>
    <n v="1"/>
    <x v="0"/>
    <x v="1"/>
    <x v="6"/>
  </r>
  <r>
    <s v="3444490"/>
    <x v="1"/>
    <s v="Stone Bridge Homes NW LLC(CAG)"/>
    <s v="3204 NW 105th St"/>
    <s v="Vancouver"/>
    <s v="WA"/>
    <s v="720"/>
    <x v="1"/>
    <x v="1"/>
    <x v="3"/>
    <m/>
    <x v="1"/>
    <n v="632.15"/>
    <m/>
    <n v="1"/>
    <x v="0"/>
    <x v="1"/>
    <x v="6"/>
  </r>
  <r>
    <s v="3444492"/>
    <x v="1"/>
    <s v="Helmes Inc(CAG)"/>
    <s v="732 N 47th Ave"/>
    <s v="Ridgefield"/>
    <s v="WA"/>
    <s v="720"/>
    <x v="1"/>
    <x v="1"/>
    <x v="3"/>
    <m/>
    <x v="1"/>
    <n v="606.11"/>
    <n v="25"/>
    <n v="1"/>
    <x v="0"/>
    <x v="0"/>
    <x v="6"/>
  </r>
  <r>
    <s v="3444496"/>
    <x v="1"/>
    <s v="Helmes Inc(CAG)"/>
    <s v="751 N 48th Ave"/>
    <s v="Ridgefield"/>
    <s v="WA"/>
    <s v="720"/>
    <x v="1"/>
    <x v="1"/>
    <x v="3"/>
    <m/>
    <x v="1"/>
    <n v="606.37"/>
    <n v="27"/>
    <n v="1"/>
    <x v="0"/>
    <x v="0"/>
    <x v="6"/>
  </r>
  <r>
    <s v="3444497"/>
    <x v="1"/>
    <s v="Helmes Inc(CAG)"/>
    <s v="783 N 49th Ave"/>
    <s v="Ridgefield"/>
    <s v="WA"/>
    <s v="720"/>
    <x v="1"/>
    <x v="1"/>
    <x v="3"/>
    <m/>
    <x v="1"/>
    <n v="605.85"/>
    <n v="23"/>
    <n v="1"/>
    <x v="0"/>
    <x v="0"/>
    <x v="6"/>
  </r>
  <r>
    <s v="3444516"/>
    <x v="1"/>
    <s v="Boulevard Homes(KMM)"/>
    <s v="5716 NW 26th Ave"/>
    <s v="Camas"/>
    <s v="WA"/>
    <s v="720"/>
    <x v="1"/>
    <x v="1"/>
    <x v="3"/>
    <m/>
    <x v="1"/>
    <n v="602.87"/>
    <m/>
    <n v="1"/>
    <x v="0"/>
    <x v="1"/>
    <x v="6"/>
  </r>
  <r>
    <s v="3444518"/>
    <x v="1"/>
    <s v="Boulevard Homes(KMM)"/>
    <s v="5722 NW 26th Ave"/>
    <s v="Camas"/>
    <s v="WA"/>
    <s v="720"/>
    <x v="1"/>
    <x v="1"/>
    <x v="3"/>
    <m/>
    <x v="1"/>
    <n v="602.87"/>
    <m/>
    <n v="1"/>
    <x v="0"/>
    <x v="1"/>
    <x v="6"/>
  </r>
  <r>
    <s v="3444652"/>
    <x v="1"/>
    <s v="Urban Northwest Homes LLC(KMM)"/>
    <s v="779 N 49th Ave"/>
    <s v="Ridgefield"/>
    <s v="WA"/>
    <s v="720"/>
    <x v="1"/>
    <x v="1"/>
    <x v="3"/>
    <m/>
    <x v="1"/>
    <n v="606.11"/>
    <n v="25"/>
    <n v="1"/>
    <x v="0"/>
    <x v="0"/>
    <x v="6"/>
  </r>
  <r>
    <s v="3444653"/>
    <x v="1"/>
    <s v="Urban Northwest Homes LLC(KMM)"/>
    <s v="4836 N 6th St"/>
    <s v="Ridgefield"/>
    <s v="WA"/>
    <s v="720"/>
    <x v="1"/>
    <x v="1"/>
    <x v="3"/>
    <m/>
    <x v="1"/>
    <n v="605.59"/>
    <n v="21"/>
    <n v="1"/>
    <x v="0"/>
    <x v="0"/>
    <x v="6"/>
  </r>
  <r>
    <s v="3444683"/>
    <x v="1"/>
    <s v="New Pacific Homes Inc(CAG)"/>
    <s v="3211 44th St"/>
    <s v="Washougal"/>
    <s v="WA"/>
    <s v="720"/>
    <x v="1"/>
    <x v="1"/>
    <x v="3"/>
    <m/>
    <x v="1"/>
    <n v="635.77"/>
    <n v="28"/>
    <n v="1"/>
    <x v="0"/>
    <x v="0"/>
    <x v="6"/>
  </r>
  <r>
    <s v="3444723"/>
    <x v="1"/>
    <s v="Dewitz Construction LLC(KMM)"/>
    <s v="834 N 13th Pl"/>
    <s v="Ridgefield"/>
    <s v="WA"/>
    <s v="720"/>
    <x v="1"/>
    <x v="1"/>
    <x v="3"/>
    <m/>
    <x v="1"/>
    <n v="602.87"/>
    <m/>
    <n v="1"/>
    <x v="0"/>
    <x v="1"/>
    <x v="6"/>
  </r>
  <r>
    <s v="3444746"/>
    <x v="1"/>
    <s v="Manor Homes Washington Inc(KMM"/>
    <s v="17406 NE 31st Ave"/>
    <s v="Ridgefield"/>
    <s v="WA"/>
    <s v="720"/>
    <x v="1"/>
    <x v="1"/>
    <x v="3"/>
    <m/>
    <x v="1"/>
    <n v="635.20000000000005"/>
    <n v="25"/>
    <n v="1"/>
    <x v="0"/>
    <x v="0"/>
    <x v="6"/>
  </r>
  <r>
    <s v="3444813"/>
    <x v="1"/>
    <s v="Helmes Inc(CAG)"/>
    <s v="9707 NE 149th Ave"/>
    <s v="Vancouver"/>
    <s v="WA"/>
    <s v="720"/>
    <x v="1"/>
    <x v="1"/>
    <x v="3"/>
    <m/>
    <x v="1"/>
    <n v="632.20000000000005"/>
    <n v="87"/>
    <n v="1"/>
    <x v="0"/>
    <x v="0"/>
    <x v="6"/>
  </r>
  <r>
    <s v="3444814"/>
    <x v="1"/>
    <s v="Helmes Inc(CAG)"/>
    <s v="15413 NE 106th St"/>
    <s v="Vancouver"/>
    <s v="WA"/>
    <s v="720"/>
    <x v="1"/>
    <x v="1"/>
    <x v="3"/>
    <m/>
    <x v="1"/>
    <n v="602.87"/>
    <m/>
    <n v="1"/>
    <x v="0"/>
    <x v="1"/>
    <x v="6"/>
  </r>
  <r>
    <s v="3444833"/>
    <x v="1"/>
    <s v="Kingston Homes LLC(KMM)"/>
    <s v="12407 NW 49th Ave"/>
    <s v="Vancouver"/>
    <s v="WA"/>
    <s v="720"/>
    <x v="1"/>
    <x v="1"/>
    <x v="3"/>
    <m/>
    <x v="1"/>
    <n v="606.19000000000005"/>
    <n v="27"/>
    <n v="1"/>
    <x v="0"/>
    <x v="0"/>
    <x v="6"/>
  </r>
  <r>
    <s v="3444845"/>
    <x v="1"/>
    <s v="Kingston Homes LLC(CAG)"/>
    <s v="15503 NE 104th St"/>
    <s v="Vancouver"/>
    <s v="WA"/>
    <s v="720"/>
    <x v="1"/>
    <x v="1"/>
    <x v="3"/>
    <m/>
    <x v="1"/>
    <n v="602.87"/>
    <m/>
    <n v="1"/>
    <x v="0"/>
    <x v="1"/>
    <x v="6"/>
  </r>
  <r>
    <s v="3444855"/>
    <x v="1"/>
    <s v="Kingston Homes LLC(KMM)"/>
    <s v="15500 NE 104th St"/>
    <s v="Vancouver"/>
    <s v="WA"/>
    <s v="720"/>
    <x v="1"/>
    <x v="1"/>
    <x v="3"/>
    <m/>
    <x v="1"/>
    <n v="605.28"/>
    <n v="20"/>
    <n v="1"/>
    <x v="0"/>
    <x v="0"/>
    <x v="6"/>
  </r>
  <r>
    <s v="3444881"/>
    <x v="1"/>
    <s v="Cascade West Development(KMM)"/>
    <s v="17505 NE 26th Ave"/>
    <s v="Ridgefield"/>
    <s v="WA"/>
    <s v="720"/>
    <x v="1"/>
    <x v="1"/>
    <x v="3"/>
    <m/>
    <x v="1"/>
    <n v="601.24"/>
    <n v="24"/>
    <n v="1"/>
    <x v="0"/>
    <x v="0"/>
    <x v="6"/>
  </r>
  <r>
    <s v="3444882"/>
    <x v="1"/>
    <s v="Cascade West Development(KMM)"/>
    <s v="2500 NE 176th St"/>
    <s v="Ridgefield"/>
    <s v="WA"/>
    <s v="720"/>
    <x v="1"/>
    <x v="1"/>
    <x v="3"/>
    <m/>
    <x v="1"/>
    <n v="601.5"/>
    <n v="26"/>
    <n v="1"/>
    <x v="0"/>
    <x v="0"/>
    <x v="6"/>
  </r>
  <r>
    <s v="3444888"/>
    <x v="1"/>
    <s v="Cascade West Development(KMM)"/>
    <s v="16223 NE 171st Ct"/>
    <s v="Brush Prairie"/>
    <s v="WA"/>
    <s v="720"/>
    <x v="1"/>
    <x v="1"/>
    <x v="3"/>
    <m/>
    <x v="1"/>
    <n v="631.72"/>
    <n v="35"/>
    <n v="1"/>
    <x v="0"/>
    <x v="0"/>
    <x v="6"/>
  </r>
  <r>
    <s v="3444951"/>
    <x v="1"/>
    <s v="&quot;Kovtun, Vlad(CAG)&quot;"/>
    <s v="3520 SE 142nd Ct"/>
    <s v="Vancouver"/>
    <s v="WA"/>
    <s v="720"/>
    <x v="1"/>
    <x v="1"/>
    <x v="3"/>
    <m/>
    <x v="1"/>
    <n v="631.33000000000004"/>
    <n v="32"/>
    <n v="1"/>
    <x v="0"/>
    <x v="0"/>
    <x v="6"/>
  </r>
  <r>
    <s v="3445022"/>
    <x v="1"/>
    <s v="Helmes Inc(CAG)"/>
    <s v="9600 NE 163rd Ct"/>
    <s v="Vancouver"/>
    <s v="WA"/>
    <s v="720"/>
    <x v="1"/>
    <x v="1"/>
    <x v="3"/>
    <m/>
    <x v="1"/>
    <n v="601.63"/>
    <n v="27"/>
    <n v="1"/>
    <x v="0"/>
    <x v="0"/>
    <x v="6"/>
  </r>
  <r>
    <s v="3445040"/>
    <x v="1"/>
    <s v="Pahlisch Homes Inc(E2G)"/>
    <s v="5762 NW Hood St"/>
    <s v="Camas"/>
    <s v="WA"/>
    <s v="720"/>
    <x v="1"/>
    <x v="1"/>
    <x v="3"/>
    <m/>
    <x v="1"/>
    <n v="635.59"/>
    <n v="28"/>
    <n v="1"/>
    <x v="0"/>
    <x v="0"/>
    <x v="6"/>
  </r>
  <r>
    <s v="3445081"/>
    <x v="1"/>
    <s v="Helmes Inc(CAG)"/>
    <s v="9504 NE 163rd Ave"/>
    <s v="Vancouver"/>
    <s v="WA"/>
    <s v="720"/>
    <x v="1"/>
    <x v="1"/>
    <x v="3"/>
    <m/>
    <x v="1"/>
    <n v="600.99"/>
    <n v="22"/>
    <n v="1"/>
    <x v="0"/>
    <x v="0"/>
    <x v="6"/>
  </r>
  <r>
    <s v="3445082"/>
    <x v="1"/>
    <s v="Helmes Inc(CAG)"/>
    <s v="9604 NE 163rd Ct"/>
    <s v="Vancouver"/>
    <s v="WA"/>
    <s v="720"/>
    <x v="1"/>
    <x v="1"/>
    <x v="3"/>
    <m/>
    <x v="1"/>
    <n v="601.5"/>
    <n v="26"/>
    <n v="1"/>
    <x v="0"/>
    <x v="0"/>
    <x v="6"/>
  </r>
  <r>
    <s v="3445087"/>
    <x v="1"/>
    <s v="Bella Villa Homes Corporation("/>
    <s v="17701 NE 26th Ave"/>
    <s v="Ridgefield"/>
    <s v="WA"/>
    <s v="720"/>
    <x v="1"/>
    <x v="1"/>
    <x v="3"/>
    <m/>
    <x v="1"/>
    <n v="632.30999999999995"/>
    <n v="40"/>
    <n v="1"/>
    <x v="0"/>
    <x v="0"/>
    <x v="6"/>
  </r>
  <r>
    <s v="3445108"/>
    <x v="1"/>
    <s v="Pacific Lifestyle Homes(CAG)"/>
    <s v="5707 NW 149th St"/>
    <s v="Vancouver"/>
    <s v="WA"/>
    <s v="720"/>
    <x v="1"/>
    <x v="1"/>
    <x v="3"/>
    <m/>
    <x v="1"/>
    <n v="635.33000000000004"/>
    <n v="26"/>
    <n v="1"/>
    <x v="0"/>
    <x v="0"/>
    <x v="6"/>
  </r>
  <r>
    <s v="3445110"/>
    <x v="1"/>
    <s v="&quot;Baranets, Paul(CAG)&quot;"/>
    <s v="2809 W 8th Ct"/>
    <s v="Washougal"/>
    <s v="WA"/>
    <s v="720"/>
    <x v="1"/>
    <x v="1"/>
    <x v="3"/>
    <m/>
    <x v="1"/>
    <n v="633.91"/>
    <n v="15"/>
    <n v="1"/>
    <x v="0"/>
    <x v="0"/>
    <x v="4"/>
  </r>
  <r>
    <s v="3445178"/>
    <x v="1"/>
    <s v="Evergreen Homes NW LLC(CAG)"/>
    <s v="320 N 47th Cir"/>
    <s v="Camas"/>
    <s v="WA"/>
    <s v="720"/>
    <x v="1"/>
    <x v="1"/>
    <x v="0"/>
    <m/>
    <x v="1"/>
    <n v="609.79999999999995"/>
    <n v="28"/>
    <n v="1"/>
    <x v="0"/>
    <x v="0"/>
    <x v="6"/>
  </r>
  <r>
    <s v="3445193"/>
    <x v="1"/>
    <s v="&quot;Hendrickson, Scott(CAG)&quot;"/>
    <s v="2017 NW 16th Cir"/>
    <s v="Battle Ground"/>
    <s v="WA"/>
    <s v="720"/>
    <x v="1"/>
    <x v="1"/>
    <x v="3"/>
    <m/>
    <x v="1"/>
    <n v="635.07000000000005"/>
    <n v="24"/>
    <n v="1"/>
    <x v="0"/>
    <x v="0"/>
    <x v="6"/>
  </r>
  <r>
    <s v="3445214"/>
    <x v="1"/>
    <s v="Waverly Homes Inc(KMM)"/>
    <s v="3022 NE 75th St"/>
    <s v="Vancouver"/>
    <s v="WA"/>
    <s v="720"/>
    <x v="1"/>
    <x v="1"/>
    <x v="3"/>
    <m/>
    <x v="1"/>
    <n v="606.05999999999995"/>
    <n v="26"/>
    <n v="1"/>
    <x v="0"/>
    <x v="0"/>
    <x v="6"/>
  </r>
  <r>
    <s v="3445215"/>
    <x v="1"/>
    <s v="Waverly Homes Inc(KMM)"/>
    <s v="3024 NE 75th St"/>
    <s v="Vancouver"/>
    <s v="WA"/>
    <s v="720"/>
    <x v="1"/>
    <x v="1"/>
    <x v="3"/>
    <m/>
    <x v="1"/>
    <n v="605.92999999999995"/>
    <n v="25"/>
    <n v="1"/>
    <x v="0"/>
    <x v="0"/>
    <x v="6"/>
  </r>
  <r>
    <s v="3445304"/>
    <x v="1"/>
    <s v="Holt Homes(CAG)"/>
    <s v="1915 S Sevier Rd"/>
    <s v="Ridgefield"/>
    <s v="WA"/>
    <s v="720"/>
    <x v="1"/>
    <x v="1"/>
    <x v="3"/>
    <m/>
    <x v="1"/>
    <n v="605.66999999999996"/>
    <n v="23"/>
    <n v="1"/>
    <x v="0"/>
    <x v="0"/>
    <x v="6"/>
  </r>
  <r>
    <s v="3445361"/>
    <x v="1"/>
    <s v="Helmes Inc(WEB)"/>
    <s v="16403 NE 96th St"/>
    <s v="Vancouver"/>
    <s v="WA"/>
    <s v="720"/>
    <x v="1"/>
    <x v="1"/>
    <x v="3"/>
    <m/>
    <x v="1"/>
    <n v="605.79999999999995"/>
    <n v="24"/>
    <n v="1"/>
    <x v="0"/>
    <x v="0"/>
    <x v="6"/>
  </r>
  <r>
    <s v="3445407"/>
    <x v="1"/>
    <s v="Helmes Inc(KMM)"/>
    <s v="790 N 49th Ave"/>
    <s v="Ridgefield"/>
    <s v="WA"/>
    <s v="720"/>
    <x v="1"/>
    <x v="1"/>
    <x v="3"/>
    <m/>
    <x v="1"/>
    <n v="635.07000000000005"/>
    <n v="24"/>
    <n v="1"/>
    <x v="0"/>
    <x v="0"/>
    <x v="6"/>
  </r>
  <r>
    <s v="3445424"/>
    <x v="1"/>
    <s v="Summerplace Homes(CAG)"/>
    <s v="1732 S 14th Ct"/>
    <s v="Ridgefield"/>
    <s v="WA"/>
    <s v="720"/>
    <x v="1"/>
    <x v="1"/>
    <x v="3"/>
    <m/>
    <x v="1"/>
    <n v="636.23"/>
    <n v="33"/>
    <n v="1"/>
    <x v="0"/>
    <x v="0"/>
    <x v="6"/>
  </r>
  <r>
    <s v="3445425"/>
    <x v="1"/>
    <s v="Summerplace Homes(CAG)"/>
    <s v="1993 S 14th Ct"/>
    <s v="Ridgefield"/>
    <s v="WA"/>
    <s v="720"/>
    <x v="1"/>
    <x v="1"/>
    <x v="3"/>
    <m/>
    <x v="1"/>
    <n v="634.67999999999995"/>
    <n v="21"/>
    <n v="1"/>
    <x v="0"/>
    <x v="0"/>
    <x v="6"/>
  </r>
  <r>
    <s v="3445426"/>
    <x v="1"/>
    <s v="Summerplace Homes(CAG)"/>
    <s v="1278 S 15th Way"/>
    <s v="Ridgefield"/>
    <s v="WA"/>
    <s v="720"/>
    <x v="1"/>
    <x v="1"/>
    <x v="3"/>
    <m/>
    <x v="1"/>
    <n v="637.91"/>
    <n v="46"/>
    <n v="1"/>
    <x v="0"/>
    <x v="0"/>
    <x v="6"/>
  </r>
  <r>
    <s v="3445427"/>
    <x v="1"/>
    <s v="Summerplace Homes(CAG)"/>
    <s v="1280 S 15th Way"/>
    <s v="Ridgefield"/>
    <s v="WA"/>
    <s v="720"/>
    <x v="1"/>
    <x v="1"/>
    <x v="3"/>
    <m/>
    <x v="1"/>
    <n v="635.07000000000005"/>
    <n v="24"/>
    <n v="1"/>
    <x v="0"/>
    <x v="0"/>
    <x v="6"/>
  </r>
  <r>
    <s v="3445428"/>
    <x v="1"/>
    <s v="Summerplace Homes(CAG)"/>
    <s v="1362 S 15th Way"/>
    <s v="Ridgefield"/>
    <s v="WA"/>
    <s v="720"/>
    <x v="1"/>
    <x v="1"/>
    <x v="3"/>
    <m/>
    <x v="1"/>
    <n v="634.82000000000005"/>
    <n v="22"/>
    <n v="1"/>
    <x v="0"/>
    <x v="0"/>
    <x v="6"/>
  </r>
  <r>
    <s v="3445429"/>
    <x v="1"/>
    <s v="Summerplace Homes(CAG)"/>
    <s v="1273 S 15th Way"/>
    <s v="Ridgefield"/>
    <s v="WA"/>
    <s v="720"/>
    <x v="1"/>
    <x v="1"/>
    <x v="3"/>
    <m/>
    <x v="1"/>
    <n v="637.52"/>
    <n v="43"/>
    <n v="1"/>
    <x v="0"/>
    <x v="0"/>
    <x v="6"/>
  </r>
  <r>
    <s v="3445437"/>
    <x v="1"/>
    <s v="Hartwood Homes Inc(CAG)"/>
    <s v="1862 N Columbia Ridge Way"/>
    <s v="Washougal"/>
    <s v="WA"/>
    <s v="720"/>
    <x v="1"/>
    <x v="1"/>
    <x v="3"/>
    <m/>
    <x v="1"/>
    <n v="605.92999999999995"/>
    <n v="25"/>
    <n v="1"/>
    <x v="0"/>
    <x v="0"/>
    <x v="6"/>
  </r>
  <r>
    <s v="3445486"/>
    <x v="1"/>
    <s v="Helmes Inc(KMM)"/>
    <s v="14808 NE 113th St"/>
    <s v="Vancouver"/>
    <s v="WA"/>
    <s v="720"/>
    <x v="1"/>
    <x v="1"/>
    <x v="3"/>
    <m/>
    <x v="1"/>
    <n v="635.33000000000004"/>
    <n v="26"/>
    <n v="1"/>
    <x v="0"/>
    <x v="0"/>
    <x v="6"/>
  </r>
  <r>
    <s v="3445487"/>
    <x v="1"/>
    <s v="Helmes Inc(KMM)"/>
    <s v="11209 NE 151st Ave"/>
    <s v="Vancouver"/>
    <s v="WA"/>
    <s v="720"/>
    <x v="1"/>
    <x v="1"/>
    <x v="3"/>
    <m/>
    <x v="1"/>
    <n v="605.41"/>
    <n v="21"/>
    <n v="1"/>
    <x v="0"/>
    <x v="0"/>
    <x v="6"/>
  </r>
  <r>
    <s v="3445513"/>
    <x v="1"/>
    <s v="Sun Country Homes(CAG)"/>
    <s v="11923 NE 30th Cir"/>
    <s v="Vancouver"/>
    <s v="WA"/>
    <s v="720"/>
    <x v="1"/>
    <x v="1"/>
    <x v="3"/>
    <m/>
    <x v="1"/>
    <n v="632.03"/>
    <n v="23"/>
    <n v="1"/>
    <x v="0"/>
    <x v="0"/>
    <x v="6"/>
  </r>
  <r>
    <s v="3445543"/>
    <x v="1"/>
    <s v="JB Homes LLC(KMM)"/>
    <s v="10604 NW 33rd Ave"/>
    <s v="Vancouver"/>
    <s v="WA"/>
    <s v="720"/>
    <x v="1"/>
    <x v="1"/>
    <x v="3"/>
    <m/>
    <x v="1"/>
    <n v="639.59"/>
    <n v="59"/>
    <n v="1"/>
    <x v="0"/>
    <x v="0"/>
    <x v="6"/>
  </r>
  <r>
    <s v="3445544"/>
    <x v="1"/>
    <s v="JB Homes LLC(KMM)"/>
    <s v="10600 NW 33rd Ave"/>
    <s v="Vancouver"/>
    <s v="WA"/>
    <s v="720"/>
    <x v="1"/>
    <x v="1"/>
    <x v="3"/>
    <m/>
    <x v="1"/>
    <n v="639.72"/>
    <n v="60"/>
    <n v="1"/>
    <x v="0"/>
    <x v="0"/>
    <x v="6"/>
  </r>
  <r>
    <s v="3445689"/>
    <x v="1"/>
    <s v="&quot;Gurnik, Anatoliy S(CAG)&quot;"/>
    <s v="2607 Unander Ave"/>
    <s v="Vancouver"/>
    <s v="WA"/>
    <s v="720"/>
    <x v="1"/>
    <x v="1"/>
    <x v="3"/>
    <m/>
    <x v="1"/>
    <n v="638.29999999999995"/>
    <n v="49"/>
    <n v="1"/>
    <x v="0"/>
    <x v="0"/>
    <x v="6"/>
  </r>
  <r>
    <s v="3445707"/>
    <x v="1"/>
    <s v="Kingston Homes LLC(CAG)"/>
    <s v="15409 NE 104th St"/>
    <s v="Vancouver"/>
    <s v="WA"/>
    <s v="720"/>
    <x v="1"/>
    <x v="1"/>
    <x v="3"/>
    <m/>
    <x v="1"/>
    <n v="605.41999999999996"/>
    <n v="21"/>
    <n v="1"/>
    <x v="0"/>
    <x v="0"/>
    <x v="6"/>
  </r>
  <r>
    <s v="3445722"/>
    <x v="1"/>
    <s v="JB Homes LLC(CAG)"/>
    <s v="3301 NW 105th Cir"/>
    <s v="Vancouver"/>
    <s v="WA"/>
    <s v="720"/>
    <x v="1"/>
    <x v="1"/>
    <x v="3"/>
    <m/>
    <x v="1"/>
    <n v="636.23"/>
    <n v="33"/>
    <n v="1"/>
    <x v="0"/>
    <x v="0"/>
    <x v="6"/>
  </r>
  <r>
    <s v="3445725"/>
    <x v="1"/>
    <s v="JB Custom Homes LLC(CRG)"/>
    <s v="3306 NW 108th St"/>
    <s v="Vancouver"/>
    <s v="WA"/>
    <s v="720"/>
    <x v="1"/>
    <x v="1"/>
    <x v="3"/>
    <m/>
    <x v="1"/>
    <n v="635.46"/>
    <n v="27"/>
    <n v="1"/>
    <x v="0"/>
    <x v="0"/>
    <x v="6"/>
  </r>
  <r>
    <s v="3445727"/>
    <x v="1"/>
    <s v="JB Homes LLC(CAG)"/>
    <s v="3505 NW 106th St"/>
    <s v="Vancouver"/>
    <s v="WA"/>
    <s v="720"/>
    <x v="1"/>
    <x v="1"/>
    <x v="3"/>
    <m/>
    <x v="1"/>
    <n v="637.66"/>
    <n v="44"/>
    <n v="1"/>
    <x v="0"/>
    <x v="0"/>
    <x v="6"/>
  </r>
  <r>
    <s v="3445728"/>
    <x v="1"/>
    <s v="JB Custom Homes LLC(CAG)"/>
    <s v="10504 NW 35th Ct"/>
    <s v="Vancouver"/>
    <s v="WA"/>
    <s v="720"/>
    <x v="1"/>
    <x v="1"/>
    <x v="3"/>
    <m/>
    <x v="1"/>
    <n v="598.91999999999996"/>
    <m/>
    <n v="1"/>
    <x v="0"/>
    <x v="1"/>
    <x v="6"/>
  </r>
  <r>
    <s v="3445837"/>
    <x v="1"/>
    <s v="Manor Homes Washington Inc(VJS"/>
    <s v="4205 NE 136th Ave"/>
    <s v="Vancouver"/>
    <s v="WA"/>
    <s v="720"/>
    <x v="1"/>
    <x v="1"/>
    <x v="3"/>
    <m/>
    <x v="1"/>
    <n v="635.07000000000005"/>
    <n v="24"/>
    <n v="1"/>
    <x v="0"/>
    <x v="0"/>
    <x v="6"/>
  </r>
  <r>
    <s v="3445838"/>
    <x v="1"/>
    <s v="Aho Construction(CAG)"/>
    <s v="12720 NE 53rd St"/>
    <s v="Vancouver"/>
    <s v="WA"/>
    <s v="720"/>
    <x v="1"/>
    <x v="1"/>
    <x v="3"/>
    <m/>
    <x v="1"/>
    <n v="754.06"/>
    <n v="22"/>
    <n v="1"/>
    <x v="0"/>
    <x v="0"/>
    <x v="6"/>
  </r>
  <r>
    <s v="3445839"/>
    <x v="1"/>
    <s v="Manor Homes Washington Inc(VJS"/>
    <s v="15007 NE 83rd Cir"/>
    <s v="Vancouver"/>
    <s v="WA"/>
    <s v="720"/>
    <x v="1"/>
    <x v="1"/>
    <x v="3"/>
    <m/>
    <x v="1"/>
    <n v="635.98"/>
    <n v="31"/>
    <n v="1"/>
    <x v="0"/>
    <x v="0"/>
    <x v="6"/>
  </r>
  <r>
    <s v="3445850"/>
    <x v="1"/>
    <s v="Helmes Inc(KMM)"/>
    <s v="775 N 49th Ave"/>
    <s v="Ridgefield"/>
    <s v="WA"/>
    <s v="720"/>
    <x v="1"/>
    <x v="1"/>
    <x v="3"/>
    <m/>
    <x v="1"/>
    <n v="605.79999999999995"/>
    <n v="24"/>
    <n v="1"/>
    <x v="0"/>
    <x v="0"/>
    <x v="6"/>
  </r>
  <r>
    <s v="3445851"/>
    <x v="1"/>
    <s v="Helmes Inc(KMM)"/>
    <s v="4719 N 6th St"/>
    <s v="Ridgefield"/>
    <s v="WA"/>
    <s v="720"/>
    <x v="1"/>
    <x v="1"/>
    <x v="3"/>
    <m/>
    <x v="1"/>
    <n v="605.54999999999995"/>
    <n v="22"/>
    <n v="1"/>
    <x v="0"/>
    <x v="0"/>
    <x v="6"/>
  </r>
  <r>
    <s v="3445863"/>
    <x v="1"/>
    <s v="Urban NW Custom Homes Inc(CAG)"/>
    <s v="755 N 48th Ave"/>
    <s v="Ridgefield"/>
    <s v="WA"/>
    <s v="720"/>
    <x v="1"/>
    <x v="1"/>
    <x v="3"/>
    <m/>
    <x v="1"/>
    <n v="605.92999999999995"/>
    <n v="25"/>
    <n v="1"/>
    <x v="0"/>
    <x v="0"/>
    <x v="6"/>
  </r>
  <r>
    <s v="3445870"/>
    <x v="1"/>
    <s v="Urban Northwest Homes LLC(KMM)"/>
    <s v="662 N 49th Ave"/>
    <s v="Ridgefield"/>
    <s v="WA"/>
    <s v="720"/>
    <x v="1"/>
    <x v="1"/>
    <x v="3"/>
    <m/>
    <x v="1"/>
    <n v="607.49"/>
    <n v="37"/>
    <n v="1"/>
    <x v="0"/>
    <x v="0"/>
    <x v="6"/>
  </r>
  <r>
    <s v="3445886"/>
    <x v="1"/>
    <s v="Manor Homes Washington Inc(KMM"/>
    <s v="14313 NE 106th St"/>
    <s v="Vancouver"/>
    <s v="WA"/>
    <s v="720"/>
    <x v="1"/>
    <x v="1"/>
    <x v="3"/>
    <m/>
    <x v="1"/>
    <n v="631.97"/>
    <m/>
    <n v="1"/>
    <x v="0"/>
    <x v="1"/>
    <x v="6"/>
  </r>
  <r>
    <s v="3445895"/>
    <x v="1"/>
    <s v="Cascade West Development(KMM)"/>
    <s v="5810 NE 120th Cir"/>
    <s v="Vancouver"/>
    <s v="WA"/>
    <s v="720"/>
    <x v="1"/>
    <x v="1"/>
    <x v="3"/>
    <m/>
    <x v="1"/>
    <n v="608.64"/>
    <n v="46"/>
    <n v="1"/>
    <x v="0"/>
    <x v="0"/>
    <x v="6"/>
  </r>
  <r>
    <s v="3445943"/>
    <x v="1"/>
    <s v="D R Horton Inc Portland(CAG)"/>
    <s v="11703 NE 128th Pl"/>
    <s v="Vancouver"/>
    <s v="WA"/>
    <s v="720"/>
    <x v="1"/>
    <x v="1"/>
    <x v="3"/>
    <m/>
    <x v="1"/>
    <n v="635.33000000000004"/>
    <n v="26"/>
    <n v="1"/>
    <x v="0"/>
    <x v="0"/>
    <x v="6"/>
  </r>
  <r>
    <s v="3445944"/>
    <x v="1"/>
    <s v="D R Horton Inc Portland(CAG)"/>
    <s v="11711 NE 128th Pl"/>
    <s v="Vancouver"/>
    <s v="WA"/>
    <s v="720"/>
    <x v="1"/>
    <x v="1"/>
    <x v="3"/>
    <m/>
    <x v="1"/>
    <n v="605.92999999999995"/>
    <n v="25"/>
    <n v="1"/>
    <x v="0"/>
    <x v="0"/>
    <x v="6"/>
  </r>
  <r>
    <s v="3445945"/>
    <x v="1"/>
    <s v="D R Horton Inc Portland(CAG)"/>
    <s v="11715 NE 128th Pl"/>
    <s v="Vancouver"/>
    <s v="WA"/>
    <s v="720"/>
    <x v="1"/>
    <x v="1"/>
    <x v="3"/>
    <m/>
    <x v="1"/>
    <n v="605.92999999999995"/>
    <n v="25"/>
    <n v="1"/>
    <x v="0"/>
    <x v="0"/>
    <x v="6"/>
  </r>
  <r>
    <s v="3445949"/>
    <x v="1"/>
    <s v="D R Horton Inc Portland(CAG)"/>
    <s v="12817 NE 116th Cir"/>
    <s v="Vancouver"/>
    <s v="WA"/>
    <s v="720"/>
    <x v="1"/>
    <x v="1"/>
    <x v="3"/>
    <m/>
    <x v="1"/>
    <n v="635.59"/>
    <n v="28"/>
    <n v="1"/>
    <x v="0"/>
    <x v="0"/>
    <x v="6"/>
  </r>
  <r>
    <s v="3446040"/>
    <x v="1"/>
    <s v="Aho Construction(KMM)"/>
    <s v="11204 NE 126th Ave"/>
    <s v="Vancouver"/>
    <s v="WA"/>
    <s v="720"/>
    <x v="1"/>
    <x v="1"/>
    <x v="3"/>
    <m/>
    <x v="1"/>
    <n v="602.70000000000005"/>
    <m/>
    <n v="1"/>
    <x v="0"/>
    <x v="1"/>
    <x v="6"/>
  </r>
  <r>
    <s v="3446046"/>
    <x v="1"/>
    <s v="Pacific Lifestyle Homes(KMM)"/>
    <s v="11209 NE 148th Ave"/>
    <s v="Vancouver"/>
    <s v="WA"/>
    <s v="720"/>
    <x v="1"/>
    <x v="1"/>
    <x v="3"/>
    <m/>
    <x v="1"/>
    <n v="635.20000000000005"/>
    <n v="25"/>
    <n v="1"/>
    <x v="0"/>
    <x v="0"/>
    <x v="6"/>
  </r>
  <r>
    <s v="3446047"/>
    <x v="1"/>
    <s v="Pacific Lifestyle Homes(KMM)"/>
    <s v="11216 NE 148th Ave"/>
    <s v="Vancouver"/>
    <s v="WA"/>
    <s v="720"/>
    <x v="1"/>
    <x v="1"/>
    <x v="3"/>
    <m/>
    <x v="1"/>
    <n v="635.07000000000005"/>
    <n v="24"/>
    <n v="1"/>
    <x v="0"/>
    <x v="0"/>
    <x v="6"/>
  </r>
  <r>
    <s v="3446096"/>
    <x v="1"/>
    <s v="Helmes Inc(KMM)"/>
    <s v="16308 NE 94th St"/>
    <s v="Vancouver"/>
    <s v="WA"/>
    <s v="720"/>
    <x v="1"/>
    <x v="1"/>
    <x v="3"/>
    <m/>
    <x v="1"/>
    <n v="602.70000000000005"/>
    <m/>
    <n v="1"/>
    <x v="0"/>
    <x v="1"/>
    <x v="6"/>
  </r>
  <r>
    <s v="3446157"/>
    <x v="1"/>
    <s v="Boulevard Homes(E2G)"/>
    <s v="5735 NW 26th Ave"/>
    <s v="Camas"/>
    <s v="WA"/>
    <s v="720"/>
    <x v="1"/>
    <x v="1"/>
    <x v="3"/>
    <m/>
    <x v="1"/>
    <n v="598.75"/>
    <m/>
    <n v="1"/>
    <x v="0"/>
    <x v="1"/>
    <x v="6"/>
  </r>
  <r>
    <s v="3446158"/>
    <x v="1"/>
    <s v="Boulevard Homes(E2G)"/>
    <s v="5731 NW 26th Ave"/>
    <s v="Camas"/>
    <s v="WA"/>
    <s v="720"/>
    <x v="1"/>
    <x v="1"/>
    <x v="3"/>
    <m/>
    <x v="1"/>
    <n v="598.91999999999996"/>
    <m/>
    <n v="1"/>
    <x v="0"/>
    <x v="1"/>
    <x v="6"/>
  </r>
  <r>
    <s v="3446160"/>
    <x v="1"/>
    <s v="Urban Northwest Homes LLC(KMM)"/>
    <s v="4828 N 6th St"/>
    <s v="Ridgefield"/>
    <s v="WA"/>
    <s v="720"/>
    <x v="1"/>
    <x v="1"/>
    <x v="0"/>
    <m/>
    <x v="1"/>
    <n v="809.1"/>
    <m/>
    <n v="1"/>
    <x v="0"/>
    <x v="1"/>
    <x v="6"/>
  </r>
  <r>
    <s v="3446175"/>
    <x v="1"/>
    <s v="Cascade West Development(KMM)"/>
    <s v="5805 NE 121st Way"/>
    <s v="Vancouver"/>
    <s v="WA"/>
    <s v="720"/>
    <x v="1"/>
    <x v="1"/>
    <x v="3"/>
    <m/>
    <x v="1"/>
    <n v="602.70000000000005"/>
    <m/>
    <n v="1"/>
    <x v="0"/>
    <x v="1"/>
    <x v="6"/>
  </r>
  <r>
    <s v="3446179"/>
    <x v="1"/>
    <s v="Holt Homes(KMM)"/>
    <s v="2005 S Sevier Rd"/>
    <s v="Ridgefield"/>
    <s v="WA"/>
    <s v="720"/>
    <x v="1"/>
    <x v="1"/>
    <x v="3"/>
    <m/>
    <x v="1"/>
    <n v="605.54999999999995"/>
    <n v="22"/>
    <n v="1"/>
    <x v="0"/>
    <x v="0"/>
    <x v="6"/>
  </r>
  <r>
    <s v="3446198"/>
    <x v="1"/>
    <s v="Keel Construction Inc(KMM)"/>
    <s v="718 NW 116th Cir"/>
    <s v="Vancouver"/>
    <s v="WA"/>
    <s v="720"/>
    <x v="1"/>
    <x v="1"/>
    <x v="3"/>
    <m/>
    <x v="1"/>
    <n v="883.27"/>
    <n v="87"/>
    <n v="1"/>
    <x v="0"/>
    <x v="0"/>
    <x v="6"/>
  </r>
  <r>
    <s v="3446232"/>
    <x v="1"/>
    <s v="Aho Construction(CAG)"/>
    <s v="12715 NE 53rd St"/>
    <s v="Vancouver"/>
    <s v="WA"/>
    <s v="720"/>
    <x v="1"/>
    <x v="1"/>
    <x v="3"/>
    <m/>
    <x v="1"/>
    <n v="598.91"/>
    <m/>
    <n v="1"/>
    <x v="0"/>
    <x v="1"/>
    <x v="6"/>
  </r>
  <r>
    <s v="3446234"/>
    <x v="1"/>
    <s v="Aho Construction(CAG)"/>
    <s v="12732 NE 53rd St"/>
    <s v="Vancouver"/>
    <s v="WA"/>
    <s v="720"/>
    <x v="1"/>
    <x v="1"/>
    <x v="3"/>
    <m/>
    <x v="1"/>
    <n v="598.91999999999996"/>
    <m/>
    <n v="1"/>
    <x v="0"/>
    <x v="1"/>
    <x v="6"/>
  </r>
  <r>
    <s v="3446243"/>
    <x v="1"/>
    <s v="Pacific Lifestyle Homes(VJS)"/>
    <s v="5708 NW 147th Way"/>
    <s v="Vancouver"/>
    <s v="WA"/>
    <s v="720"/>
    <x v="1"/>
    <x v="1"/>
    <x v="3"/>
    <m/>
    <x v="1"/>
    <n v="635.89"/>
    <n v="29"/>
    <n v="1"/>
    <x v="0"/>
    <x v="0"/>
    <x v="6"/>
  </r>
  <r>
    <s v="3446279"/>
    <x v="1"/>
    <s v="&quot;Hendrickson, Scott(KMM)&quot;"/>
    <s v="1517 NW 21st Pl"/>
    <s v="Battle Ground"/>
    <s v="WA"/>
    <s v="720"/>
    <x v="1"/>
    <x v="1"/>
    <x v="0"/>
    <m/>
    <x v="1"/>
    <n v="601.21"/>
    <n v="18"/>
    <n v="1"/>
    <x v="0"/>
    <x v="0"/>
    <x v="4"/>
  </r>
  <r>
    <s v="3446311"/>
    <x v="1"/>
    <s v="Manor Homes Washington Inc(KMM"/>
    <s v="4211 NE 136th Ave"/>
    <s v="Vancouver"/>
    <s v="WA"/>
    <s v="720"/>
    <x v="1"/>
    <x v="1"/>
    <x v="3"/>
    <m/>
    <x v="1"/>
    <n v="598.91999999999996"/>
    <m/>
    <n v="1"/>
    <x v="0"/>
    <x v="1"/>
    <x v="6"/>
  </r>
  <r>
    <s v="3446312"/>
    <x v="1"/>
    <s v="Manor Homes Washington Inc(KMM"/>
    <s v="4223 NE 136th Ave"/>
    <s v="Vancouver"/>
    <s v="WA"/>
    <s v="720"/>
    <x v="1"/>
    <x v="1"/>
    <x v="3"/>
    <m/>
    <x v="1"/>
    <n v="630.59"/>
    <n v="20"/>
    <n v="1"/>
    <x v="0"/>
    <x v="0"/>
    <x v="6"/>
  </r>
  <r>
    <s v="3446314"/>
    <x v="1"/>
    <s v="Manor Homes Washington Inc(KMM"/>
    <s v="7116 NE 136th Ave"/>
    <s v="Vancouver"/>
    <s v="WA"/>
    <s v="720"/>
    <x v="1"/>
    <x v="1"/>
    <x v="3"/>
    <m/>
    <x v="1"/>
    <n v="632.66"/>
    <n v="36"/>
    <n v="1"/>
    <x v="0"/>
    <x v="0"/>
    <x v="6"/>
  </r>
  <r>
    <s v="3446315"/>
    <x v="1"/>
    <s v="&quot;Taylor, John J(CAG)&quot;"/>
    <s v="17613 NE 26th Ave"/>
    <s v="Ridgefield"/>
    <s v="WA"/>
    <s v="720"/>
    <x v="1"/>
    <x v="1"/>
    <x v="3"/>
    <m/>
    <x v="1"/>
    <n v="631.97"/>
    <m/>
    <n v="1"/>
    <x v="0"/>
    <x v="1"/>
    <x v="4"/>
  </r>
  <r>
    <s v="3446358"/>
    <x v="1"/>
    <s v="&quot;Kozlov, Vladimir I(CAG)&quot;"/>
    <s v="3660 NW Jasmine St"/>
    <s v="Camas"/>
    <s v="WA"/>
    <s v="720"/>
    <x v="1"/>
    <x v="1"/>
    <x v="3"/>
    <m/>
    <x v="1"/>
    <n v="605.54999999999995"/>
    <n v="22"/>
    <n v="1"/>
    <x v="0"/>
    <x v="0"/>
    <x v="4"/>
  </r>
  <r>
    <s v="3446415"/>
    <x v="1"/>
    <s v="Pyramid Homes(CAG)"/>
    <s v="10401 NE 153rd Ave"/>
    <s v="Vancouver"/>
    <s v="WA"/>
    <s v="720"/>
    <x v="1"/>
    <x v="1"/>
    <x v="3"/>
    <m/>
    <x v="1"/>
    <n v="602.87"/>
    <m/>
    <n v="1"/>
    <x v="0"/>
    <x v="1"/>
    <x v="6"/>
  </r>
  <r>
    <s v="3446492"/>
    <x v="1"/>
    <s v="JB Homes LLC(LRR)"/>
    <s v="3309 NE 125th St"/>
    <s v="Vancouver"/>
    <s v="WA"/>
    <s v="720"/>
    <x v="1"/>
    <x v="1"/>
    <x v="3"/>
    <m/>
    <x v="1"/>
    <n v="612.16999999999996"/>
    <n v="72"/>
    <n v="1"/>
    <x v="0"/>
    <x v="0"/>
    <x v="6"/>
  </r>
  <r>
    <s v="3446499"/>
    <x v="1"/>
    <s v="JB Homes LLC(KMM)"/>
    <s v="12907 NE 102nd St"/>
    <s v="Vancouver"/>
    <s v="WA"/>
    <s v="720"/>
    <x v="1"/>
    <x v="1"/>
    <x v="3"/>
    <m/>
    <x v="1"/>
    <n v="635"/>
    <n v="22"/>
    <n v="1"/>
    <x v="0"/>
    <x v="0"/>
    <x v="6"/>
  </r>
  <r>
    <s v="3446500"/>
    <x v="1"/>
    <s v="JB Homes LLC(KMM)"/>
    <s v="13000 NE 103rd St"/>
    <s v="Vancouver"/>
    <s v="WA"/>
    <s v="720"/>
    <x v="1"/>
    <x v="1"/>
    <x v="3"/>
    <m/>
    <x v="1"/>
    <n v="635.9"/>
    <n v="29"/>
    <n v="1"/>
    <x v="0"/>
    <x v="0"/>
    <x v="6"/>
  </r>
  <r>
    <s v="3446501"/>
    <x v="1"/>
    <s v="JB Homes LLC(KMM)"/>
    <s v="2107 NW 42nd Ave"/>
    <s v="Camas"/>
    <s v="WA"/>
    <s v="720"/>
    <x v="1"/>
    <x v="1"/>
    <x v="3"/>
    <m/>
    <x v="1"/>
    <n v="635.9"/>
    <n v="29"/>
    <n v="1"/>
    <x v="0"/>
    <x v="0"/>
    <x v="6"/>
  </r>
  <r>
    <s v="3446502"/>
    <x v="1"/>
    <s v="JB Homes LLC(KMM)"/>
    <s v="2115 NW 42nd Ave"/>
    <s v="Camas"/>
    <s v="WA"/>
    <s v="720"/>
    <x v="1"/>
    <x v="1"/>
    <x v="3"/>
    <m/>
    <x v="1"/>
    <n v="605.16"/>
    <n v="19"/>
    <n v="1"/>
    <x v="0"/>
    <x v="0"/>
    <x v="6"/>
  </r>
  <r>
    <s v="3446503"/>
    <x v="1"/>
    <s v="JB Homes LLC(KMM)"/>
    <s v="2311 NW 42nd Ave"/>
    <s v="Camas"/>
    <s v="WA"/>
    <s v="720"/>
    <x v="1"/>
    <x v="1"/>
    <x v="3"/>
    <m/>
    <x v="1"/>
    <n v="635"/>
    <n v="22"/>
    <n v="1"/>
    <x v="0"/>
    <x v="0"/>
    <x v="6"/>
  </r>
  <r>
    <s v="3446508"/>
    <x v="1"/>
    <s v="Helmes Inc(CAG)"/>
    <s v="10 SW 9th St"/>
    <s v="Battle Ground"/>
    <s v="WA"/>
    <s v="720"/>
    <x v="1"/>
    <x v="1"/>
    <x v="3"/>
    <m/>
    <x v="1"/>
    <n v="606.45000000000005"/>
    <n v="29"/>
    <n v="1"/>
    <x v="0"/>
    <x v="0"/>
    <x v="6"/>
  </r>
  <r>
    <s v="3446526"/>
    <x v="1"/>
    <s v="Sun Country Homes(CAG)"/>
    <s v="15304 NE 80th St"/>
    <s v="Vancouver"/>
    <s v="WA"/>
    <s v="720"/>
    <x v="1"/>
    <x v="1"/>
    <x v="3"/>
    <m/>
    <x v="1"/>
    <n v="605.72"/>
    <n v="22"/>
    <n v="1"/>
    <x v="0"/>
    <x v="0"/>
    <x v="6"/>
  </r>
  <r>
    <s v="3446527"/>
    <x v="1"/>
    <s v="Sun Country Homes(CAG)"/>
    <s v="15309 NE 80th St"/>
    <s v="Vancouver"/>
    <s v="WA"/>
    <s v="720"/>
    <x v="1"/>
    <x v="1"/>
    <x v="3"/>
    <m/>
    <x v="1"/>
    <n v="602.87"/>
    <m/>
    <n v="1"/>
    <x v="0"/>
    <x v="1"/>
    <x v="6"/>
  </r>
  <r>
    <s v="3446544"/>
    <x v="1"/>
    <s v="Aho Construction(KMM)"/>
    <s v="12718 NE 54th Way"/>
    <s v="Vancouver"/>
    <s v="WA"/>
    <s v="720"/>
    <x v="1"/>
    <x v="1"/>
    <x v="3"/>
    <m/>
    <x v="1"/>
    <n v="605.71"/>
    <n v="22"/>
    <n v="1"/>
    <x v="0"/>
    <x v="0"/>
    <x v="6"/>
  </r>
  <r>
    <s v="3446549"/>
    <x v="1"/>
    <s v="Helmes Inc(CAG)"/>
    <s v="15515 NE 104th St"/>
    <s v="Vancouver"/>
    <s v="WA"/>
    <s v="720"/>
    <x v="1"/>
    <x v="1"/>
    <x v="3"/>
    <m/>
    <x v="1"/>
    <n v="602.86"/>
    <m/>
    <n v="1"/>
    <x v="0"/>
    <x v="1"/>
    <x v="6"/>
  </r>
  <r>
    <s v="3446553"/>
    <x v="1"/>
    <s v="Helmes Inc(CAG)"/>
    <s v="10503 NE 156th Ave"/>
    <s v="Vancouver"/>
    <s v="WA"/>
    <s v="720"/>
    <x v="1"/>
    <x v="1"/>
    <x v="3"/>
    <m/>
    <x v="1"/>
    <n v="602.86"/>
    <m/>
    <n v="1"/>
    <x v="0"/>
    <x v="1"/>
    <x v="6"/>
  </r>
  <r>
    <s v="3446554"/>
    <x v="1"/>
    <s v="Aho Construction(CAG)"/>
    <s v="10702 NE 88th St"/>
    <s v="Vancouver"/>
    <s v="WA"/>
    <s v="720"/>
    <x v="1"/>
    <x v="1"/>
    <x v="3"/>
    <m/>
    <x v="1"/>
    <n v="606.48"/>
    <n v="28"/>
    <n v="1"/>
    <x v="0"/>
    <x v="0"/>
    <x v="6"/>
  </r>
  <r>
    <s v="3446603"/>
    <x v="1"/>
    <s v="Manor Homes Washington Inc(CAG"/>
    <s v="1408 NE 69th St"/>
    <s v="Vancouver"/>
    <s v="WA"/>
    <s v="720"/>
    <x v="1"/>
    <x v="1"/>
    <x v="3"/>
    <m/>
    <x v="1"/>
    <n v="1728.78"/>
    <n v="37"/>
    <n v="1"/>
    <x v="0"/>
    <x v="0"/>
    <x v="6"/>
  </r>
  <r>
    <s v="3446605"/>
    <x v="1"/>
    <s v="Manor Homes Washington Inc(CAG"/>
    <s v="14324 NE 106th St"/>
    <s v="Vancouver"/>
    <s v="WA"/>
    <s v="720"/>
    <x v="1"/>
    <x v="1"/>
    <x v="3"/>
    <m/>
    <x v="1"/>
    <n v="633.94000000000005"/>
    <n v="14"/>
    <n v="1"/>
    <x v="0"/>
    <x v="0"/>
    <x v="6"/>
  </r>
  <r>
    <s v="3446607"/>
    <x v="1"/>
    <s v="Manor Homes Washington Inc(CAG"/>
    <s v="10715 NE 142nd Ave"/>
    <s v="Vancouver"/>
    <s v="WA"/>
    <s v="720"/>
    <x v="1"/>
    <x v="1"/>
    <x v="3"/>
    <m/>
    <x v="1"/>
    <n v="636.53"/>
    <n v="34"/>
    <n v="1"/>
    <x v="0"/>
    <x v="0"/>
    <x v="6"/>
  </r>
  <r>
    <s v="3446608"/>
    <x v="1"/>
    <s v="Manor Homes Washington Inc(CAG"/>
    <s v="10706 NE 144th Ave"/>
    <s v="Vancouver"/>
    <s v="WA"/>
    <s v="720"/>
    <x v="1"/>
    <x v="1"/>
    <x v="3"/>
    <m/>
    <x v="1"/>
    <n v="634.98"/>
    <n v="22"/>
    <n v="1"/>
    <x v="0"/>
    <x v="0"/>
    <x v="6"/>
  </r>
  <r>
    <s v="3446619"/>
    <x v="1"/>
    <s v="Axiom Luxury Homes LLC(CAG)"/>
    <s v="1520 NW Lacamas Dr"/>
    <s v="Camas"/>
    <s v="WA"/>
    <s v="720"/>
    <x v="1"/>
    <x v="1"/>
    <x v="3"/>
    <m/>
    <x v="1"/>
    <n v="635.20000000000005"/>
    <n v="25"/>
    <n v="1"/>
    <x v="0"/>
    <x v="0"/>
    <x v="6"/>
  </r>
  <r>
    <s v="3446621"/>
    <x v="1"/>
    <s v="Lennar Northwest Inc(CAG)"/>
    <s v="10206 NE 129th Ave"/>
    <s v="Vancouver"/>
    <s v="WA"/>
    <s v="720"/>
    <x v="1"/>
    <x v="1"/>
    <x v="3"/>
    <m/>
    <x v="1"/>
    <n v="635.25"/>
    <n v="24"/>
    <n v="1"/>
    <x v="0"/>
    <x v="0"/>
    <x v="6"/>
  </r>
  <r>
    <s v="3446623"/>
    <x v="1"/>
    <s v="Lennar Northwest Inc(CAG)"/>
    <s v="10210 NE 129th Ave"/>
    <s v="Vancouver"/>
    <s v="WA"/>
    <s v="720"/>
    <x v="1"/>
    <x v="1"/>
    <x v="3"/>
    <m/>
    <x v="1"/>
    <n v="635"/>
    <n v="22"/>
    <n v="1"/>
    <x v="0"/>
    <x v="0"/>
    <x v="6"/>
  </r>
  <r>
    <s v="3446698"/>
    <x v="1"/>
    <s v="Revin Construction Inc(CRG)"/>
    <s v="5517 NE 61st Ct"/>
    <s v="Vancouver"/>
    <s v="WA"/>
    <s v="720"/>
    <x v="1"/>
    <x v="1"/>
    <x v="3"/>
    <m/>
    <x v="1"/>
    <n v="627.58000000000004"/>
    <n v="28"/>
    <n v="1"/>
    <x v="0"/>
    <x v="0"/>
    <x v="4"/>
  </r>
  <r>
    <s v="3446702"/>
    <x v="1"/>
    <s v="Sun Country Homes(CAG)"/>
    <s v="117 N 38th Pl"/>
    <s v="Ridgefield"/>
    <s v="WA"/>
    <s v="720"/>
    <x v="1"/>
    <x v="1"/>
    <x v="3"/>
    <m/>
    <x v="1"/>
    <n v="602.87"/>
    <m/>
    <n v="1"/>
    <x v="0"/>
    <x v="1"/>
    <x v="6"/>
  </r>
  <r>
    <s v="3446742"/>
    <x v="1"/>
    <s v="Copper Creek Homes Inc.(KMM)"/>
    <s v="2972 W 8th St"/>
    <s v="Washougal"/>
    <s v="WA"/>
    <s v="720"/>
    <x v="1"/>
    <x v="1"/>
    <x v="0"/>
    <m/>
    <x v="1"/>
    <n v="602.70000000000005"/>
    <m/>
    <n v="1"/>
    <x v="0"/>
    <x v="1"/>
    <x v="6"/>
  </r>
  <r>
    <s v="3446744"/>
    <x v="1"/>
    <s v="Copper Creek Homes Inc.(KMM)"/>
    <s v="1390 N Blodgett Ct"/>
    <s v="Washougal"/>
    <s v="WA"/>
    <s v="720"/>
    <x v="1"/>
    <x v="1"/>
    <x v="3"/>
    <m/>
    <x v="1"/>
    <n v="955.36"/>
    <n v="32"/>
    <n v="1"/>
    <x v="0"/>
    <x v="0"/>
    <x v="6"/>
  </r>
  <r>
    <s v="3446750"/>
    <x v="1"/>
    <s v="Waverly Homes Inc(CAG)"/>
    <s v="7402 NE 30th Ct"/>
    <s v="Vancouver"/>
    <s v="WA"/>
    <s v="720"/>
    <x v="1"/>
    <x v="1"/>
    <x v="3"/>
    <m/>
    <x v="1"/>
    <n v="597.78"/>
    <n v="21"/>
    <n v="1"/>
    <x v="0"/>
    <x v="0"/>
    <x v="6"/>
  </r>
  <r>
    <s v="3446870"/>
    <x v="1"/>
    <s v="MCM Northwest LLC(WEB)"/>
    <s v="2605 S 18th Ct"/>
    <s v="Ridgefield"/>
    <s v="WA"/>
    <s v="720"/>
    <x v="1"/>
    <x v="1"/>
    <x v="3"/>
    <m/>
    <x v="1"/>
    <n v="602.87"/>
    <m/>
    <n v="1"/>
    <x v="0"/>
    <x v="1"/>
    <x v="6"/>
  </r>
  <r>
    <s v="3446906"/>
    <x v="1"/>
    <s v="GG One Inc(KMM)"/>
    <s v="6703 NE 107th St"/>
    <s v="Vancouver"/>
    <s v="WA"/>
    <s v="720"/>
    <x v="1"/>
    <x v="1"/>
    <x v="3"/>
    <m/>
    <x v="1"/>
    <n v="0.17"/>
    <m/>
    <n v="1"/>
    <x v="1"/>
    <x v="1"/>
    <x v="6"/>
  </r>
  <r>
    <s v="3446907"/>
    <x v="1"/>
    <s v="GG One Inc(KMM)"/>
    <s v="10709 NE 68th Ave"/>
    <s v="Vancouver"/>
    <s v="WA"/>
    <s v="720"/>
    <x v="1"/>
    <x v="1"/>
    <x v="3"/>
    <m/>
    <x v="1"/>
    <n v="602.87"/>
    <m/>
    <n v="1"/>
    <x v="0"/>
    <x v="1"/>
    <x v="6"/>
  </r>
  <r>
    <s v="3446908"/>
    <x v="1"/>
    <s v="GG One Inc(KMM)"/>
    <s v="10718 NE 68th Ave"/>
    <s v="Vancouver"/>
    <s v="WA"/>
    <s v="720"/>
    <x v="1"/>
    <x v="1"/>
    <x v="3"/>
    <m/>
    <x v="1"/>
    <n v="602.87"/>
    <m/>
    <n v="1"/>
    <x v="0"/>
    <x v="1"/>
    <x v="6"/>
  </r>
  <r>
    <s v="3446911"/>
    <x v="1"/>
    <s v="GG One Inc(KMM)"/>
    <s v="10716 NE 68th Ave"/>
    <s v="Vancouver"/>
    <s v="WA"/>
    <s v="720"/>
    <x v="1"/>
    <x v="1"/>
    <x v="3"/>
    <m/>
    <x v="1"/>
    <n v="602.87"/>
    <m/>
    <n v="1"/>
    <x v="0"/>
    <x v="1"/>
    <x v="6"/>
  </r>
  <r>
    <s v="3446912"/>
    <x v="1"/>
    <s v="GG One Inc(KMM)"/>
    <s v="10712 NE 68th Ave"/>
    <s v="Vancouver"/>
    <s v="WA"/>
    <s v="720"/>
    <x v="1"/>
    <x v="1"/>
    <x v="3"/>
    <m/>
    <x v="1"/>
    <n v="602.87"/>
    <m/>
    <n v="1"/>
    <x v="0"/>
    <x v="1"/>
    <x v="6"/>
  </r>
  <r>
    <s v="3446918"/>
    <x v="1"/>
    <s v="&quot;Hendrickson, Scott(KMM)&quot;"/>
    <s v="1516 NW 21st Pl"/>
    <s v="Battle Ground"/>
    <s v="WA"/>
    <s v="720"/>
    <x v="1"/>
    <x v="1"/>
    <x v="0"/>
    <m/>
    <x v="1"/>
    <n v="598.36"/>
    <n v="13"/>
    <n v="1"/>
    <x v="0"/>
    <x v="0"/>
    <x v="6"/>
  </r>
  <r>
    <s v="3446943"/>
    <x v="1"/>
    <s v="&quot;Slaughter, John G(CAG)&quot;"/>
    <s v="755 Fairway Dr"/>
    <s v="Washougal"/>
    <s v="WA"/>
    <s v="720"/>
    <x v="1"/>
    <x v="1"/>
    <x v="3"/>
    <m/>
    <x v="1"/>
    <n v="635.98"/>
    <n v="31"/>
    <n v="1"/>
    <x v="0"/>
    <x v="0"/>
    <x v="4"/>
  </r>
  <r>
    <s v="3446982"/>
    <x v="1"/>
    <s v="&quot;Benton, Darrell W(VJS)&quot;"/>
    <s v="2339 N 6th St"/>
    <s v="Washougal"/>
    <s v="WA"/>
    <s v="720"/>
    <x v="1"/>
    <x v="1"/>
    <x v="0"/>
    <m/>
    <x v="1"/>
    <n v="609.07000000000005"/>
    <n v="27"/>
    <n v="1"/>
    <x v="0"/>
    <x v="0"/>
    <x v="4"/>
  </r>
  <r>
    <s v="3446997"/>
    <x v="1"/>
    <s v="Hartwood Homes Inc(CAG)"/>
    <s v="1837 N Columbia Ridge Way"/>
    <s v="Washougal"/>
    <s v="WA"/>
    <s v="720"/>
    <x v="1"/>
    <x v="1"/>
    <x v="3"/>
    <m/>
    <x v="1"/>
    <n v="602.70000000000005"/>
    <m/>
    <n v="1"/>
    <x v="0"/>
    <x v="1"/>
    <x v="6"/>
  </r>
  <r>
    <s v="3446999"/>
    <x v="1"/>
    <s v="Hartwood Homes Inc(CAG)"/>
    <s v="1902 N 18th Ct"/>
    <s v="Washougal"/>
    <s v="WA"/>
    <s v="720"/>
    <x v="1"/>
    <x v="1"/>
    <x v="3"/>
    <m/>
    <x v="1"/>
    <n v="605.03"/>
    <n v="18"/>
    <n v="1"/>
    <x v="0"/>
    <x v="0"/>
    <x v="6"/>
  </r>
  <r>
    <s v="3447023"/>
    <x v="1"/>
    <s v="Pacific Lifestyle Homes(CAG)"/>
    <s v="5801 NW 149th St"/>
    <s v="Vancouver"/>
    <s v="WA"/>
    <s v="720"/>
    <x v="1"/>
    <x v="1"/>
    <x v="3"/>
    <m/>
    <x v="1"/>
    <n v="634.82000000000005"/>
    <n v="22"/>
    <n v="1"/>
    <x v="0"/>
    <x v="0"/>
    <x v="6"/>
  </r>
  <r>
    <s v="3447026"/>
    <x v="1"/>
    <s v="Pacific Lifestyle Homes(CAG)"/>
    <s v="5706 NW 149th St"/>
    <s v="Vancouver"/>
    <s v="WA"/>
    <s v="720"/>
    <x v="1"/>
    <x v="1"/>
    <x v="3"/>
    <m/>
    <x v="1"/>
    <n v="635.20000000000005"/>
    <n v="25"/>
    <n v="1"/>
    <x v="0"/>
    <x v="0"/>
    <x v="6"/>
  </r>
  <r>
    <s v="3447072"/>
    <x v="1"/>
    <s v="&quot;Eshghi, Mahsa(KMM)&quot;"/>
    <s v="4924 SE Grand Ridge Dr"/>
    <s v="Camas"/>
    <s v="WA"/>
    <s v="720"/>
    <x v="1"/>
    <x v="1"/>
    <x v="0"/>
    <m/>
    <x v="1"/>
    <n v="602.70000000000005"/>
    <m/>
    <n v="1"/>
    <x v="0"/>
    <x v="1"/>
    <x v="4"/>
  </r>
  <r>
    <s v="3447097"/>
    <x v="1"/>
    <s v="Manor Homes Washington Inc(CAG"/>
    <s v="3430 U St"/>
    <s v="Washougal"/>
    <s v="WA"/>
    <s v="720"/>
    <x v="1"/>
    <x v="1"/>
    <x v="3"/>
    <m/>
    <x v="1"/>
    <n v="634.54999999999995"/>
    <n v="20"/>
    <n v="1"/>
    <x v="0"/>
    <x v="0"/>
    <x v="6"/>
  </r>
  <r>
    <s v="3447099"/>
    <x v="1"/>
    <s v="Manor Homes Washington Inc(CAG"/>
    <s v="17403 NE 31st Ave"/>
    <s v="Ridgefield"/>
    <s v="WA"/>
    <s v="720"/>
    <x v="1"/>
    <x v="1"/>
    <x v="3"/>
    <m/>
    <x v="1"/>
    <n v="635.07000000000005"/>
    <n v="24"/>
    <n v="1"/>
    <x v="0"/>
    <x v="0"/>
    <x v="6"/>
  </r>
  <r>
    <s v="3447100"/>
    <x v="1"/>
    <s v="Manor Homes Washington Inc(CAG"/>
    <s v="17311 NE 30th Ct"/>
    <s v="Ridgefield"/>
    <s v="WA"/>
    <s v="720"/>
    <x v="1"/>
    <x v="1"/>
    <x v="0"/>
    <m/>
    <x v="1"/>
    <n v="601.4"/>
    <n v="25"/>
    <n v="1"/>
    <x v="0"/>
    <x v="0"/>
    <x v="6"/>
  </r>
  <r>
    <s v="3447101"/>
    <x v="1"/>
    <s v="Aho Construction(CAG)"/>
    <s v="1321 W E Pl"/>
    <s v="La Center"/>
    <s v="WA"/>
    <s v="720"/>
    <x v="1"/>
    <x v="1"/>
    <x v="3"/>
    <m/>
    <x v="1"/>
    <n v="635.6"/>
    <n v="28"/>
    <n v="1"/>
    <x v="0"/>
    <x v="0"/>
    <x v="6"/>
  </r>
  <r>
    <s v="3447102"/>
    <x v="1"/>
    <s v="Aho Construction(CAG)"/>
    <s v="1527 W F Pl"/>
    <s v="La Center"/>
    <s v="WA"/>
    <s v="720"/>
    <x v="1"/>
    <x v="1"/>
    <x v="3"/>
    <m/>
    <x v="1"/>
    <n v="602.70000000000005"/>
    <m/>
    <n v="1"/>
    <x v="0"/>
    <x v="1"/>
    <x v="6"/>
  </r>
  <r>
    <s v="3447104"/>
    <x v="1"/>
    <s v="Manor Homes Washington Inc(VJS"/>
    <s v="4219 NE 136th Ave"/>
    <s v="Vancouver"/>
    <s v="WA"/>
    <s v="720"/>
    <x v="1"/>
    <x v="1"/>
    <x v="3"/>
    <m/>
    <x v="1"/>
    <n v="634.82000000000005"/>
    <n v="22"/>
    <n v="1"/>
    <x v="0"/>
    <x v="0"/>
    <x v="6"/>
  </r>
  <r>
    <s v="3447106"/>
    <x v="1"/>
    <s v="Manor Homes Washington Inc(VJS"/>
    <s v="10210 NE 123rd Ct"/>
    <s v="Vancouver"/>
    <s v="WA"/>
    <s v="720"/>
    <x v="1"/>
    <x v="1"/>
    <x v="3"/>
    <m/>
    <x v="1"/>
    <n v="634.42999999999995"/>
    <n v="19"/>
    <n v="1"/>
    <x v="0"/>
    <x v="0"/>
    <x v="6"/>
  </r>
  <r>
    <s v="3447107"/>
    <x v="1"/>
    <s v="Manor Homes Washington Inc(VJS"/>
    <s v="10212 NE 123rd Ct"/>
    <s v="Vancouver"/>
    <s v="WA"/>
    <s v="720"/>
    <x v="1"/>
    <x v="1"/>
    <x v="3"/>
    <m/>
    <x v="1"/>
    <n v="634.16"/>
    <n v="17"/>
    <n v="1"/>
    <x v="0"/>
    <x v="0"/>
    <x v="6"/>
  </r>
  <r>
    <s v="3447108"/>
    <x v="1"/>
    <s v="Manor Homes Washington Inc(VJS"/>
    <s v="10208 NE 123rd Ct"/>
    <s v="Vancouver"/>
    <s v="WA"/>
    <s v="720"/>
    <x v="1"/>
    <x v="1"/>
    <x v="3"/>
    <m/>
    <x v="1"/>
    <n v="634.42999999999995"/>
    <n v="19"/>
    <n v="1"/>
    <x v="0"/>
    <x v="0"/>
    <x v="6"/>
  </r>
  <r>
    <s v="3447141"/>
    <x v="1"/>
    <s v="Aho Construction(CAG)"/>
    <s v="11201 NE 126th Ave"/>
    <s v="Vancouver"/>
    <s v="WA"/>
    <s v="720"/>
    <x v="1"/>
    <x v="1"/>
    <x v="3"/>
    <m/>
    <x v="1"/>
    <n v="606.19000000000005"/>
    <n v="27"/>
    <n v="1"/>
    <x v="0"/>
    <x v="0"/>
    <x v="6"/>
  </r>
  <r>
    <s v="3447153"/>
    <x v="1"/>
    <s v="Manor Homes Washington Inc(CAG"/>
    <s v="2506 NE 130th Ave"/>
    <s v="Vancouver"/>
    <s v="WA"/>
    <s v="720"/>
    <x v="1"/>
    <x v="1"/>
    <x v="3"/>
    <m/>
    <x v="1"/>
    <n v="602.70000000000005"/>
    <m/>
    <n v="1"/>
    <x v="0"/>
    <x v="1"/>
    <x v="6"/>
  </r>
  <r>
    <s v="3447154"/>
    <x v="1"/>
    <s v="Manor Homes Washington Inc(CAG"/>
    <s v="2508 NE 130th Ave"/>
    <s v="Vancouver"/>
    <s v="WA"/>
    <s v="720"/>
    <x v="1"/>
    <x v="1"/>
    <x v="3"/>
    <m/>
    <x v="1"/>
    <n v="602.70000000000005"/>
    <m/>
    <n v="1"/>
    <x v="0"/>
    <x v="1"/>
    <x v="6"/>
  </r>
  <r>
    <s v="3447172"/>
    <x v="1"/>
    <s v="Helmes Inc(KMM)"/>
    <s v="623 N 47th Ave"/>
    <s v="Ridgefield"/>
    <s v="WA"/>
    <s v="720"/>
    <x v="1"/>
    <x v="1"/>
    <x v="3"/>
    <m/>
    <x v="1"/>
    <n v="597.91"/>
    <n v="22"/>
    <n v="1"/>
    <x v="0"/>
    <x v="0"/>
    <x v="6"/>
  </r>
  <r>
    <s v="3447173"/>
    <x v="1"/>
    <s v="Helmes Inc(KMM)"/>
    <s v="4227 N Ridgefield Wds Dr"/>
    <s v="Ridgefield"/>
    <s v="WA"/>
    <s v="720"/>
    <x v="1"/>
    <x v="1"/>
    <x v="3"/>
    <m/>
    <x v="1"/>
    <n v="602.70000000000005"/>
    <m/>
    <n v="1"/>
    <x v="0"/>
    <x v="1"/>
    <x v="6"/>
  </r>
  <r>
    <s v="3447189"/>
    <x v="1"/>
    <s v="Boulevard Homes(KMM)"/>
    <s v="5819 NW 25th Ave"/>
    <s v="Camas"/>
    <s v="WA"/>
    <s v="720"/>
    <x v="1"/>
    <x v="1"/>
    <x v="3"/>
    <m/>
    <x v="1"/>
    <n v="605.66999999999996"/>
    <n v="23"/>
    <n v="1"/>
    <x v="0"/>
    <x v="0"/>
    <x v="6"/>
  </r>
  <r>
    <s v="3447193"/>
    <x v="1"/>
    <s v="Boulevard Homes(KMM)"/>
    <s v="5813 NW 25th Ave"/>
    <s v="Camas"/>
    <s v="WA"/>
    <s v="720"/>
    <x v="1"/>
    <x v="1"/>
    <x v="3"/>
    <m/>
    <x v="1"/>
    <n v="608.91"/>
    <n v="48"/>
    <n v="1"/>
    <x v="0"/>
    <x v="0"/>
    <x v="6"/>
  </r>
  <r>
    <s v="3447195"/>
    <x v="1"/>
    <s v="Sun Country Homes(KMM)"/>
    <s v="14814 NE 90th St"/>
    <s v="Vancouver"/>
    <s v="WA"/>
    <s v="720"/>
    <x v="1"/>
    <x v="1"/>
    <x v="3"/>
    <m/>
    <x v="1"/>
    <n v="602.71"/>
    <m/>
    <n v="1"/>
    <x v="0"/>
    <x v="1"/>
    <x v="6"/>
  </r>
  <r>
    <s v="3447196"/>
    <x v="1"/>
    <s v="Sun Country Homes(KMM)"/>
    <s v="14900 NE 90th St"/>
    <s v="Vancouver"/>
    <s v="WA"/>
    <s v="720"/>
    <x v="1"/>
    <x v="1"/>
    <x v="3"/>
    <m/>
    <x v="1"/>
    <n v="602.70000000000005"/>
    <m/>
    <n v="1"/>
    <x v="0"/>
    <x v="1"/>
    <x v="6"/>
  </r>
  <r>
    <s v="3447212"/>
    <x v="1"/>
    <s v="Aho Construction(CAG)"/>
    <s v="12703 NE 112th St"/>
    <s v="Vancouver"/>
    <s v="WA"/>
    <s v="720"/>
    <x v="1"/>
    <x v="1"/>
    <x v="3"/>
    <m/>
    <x v="1"/>
    <n v="602.70000000000005"/>
    <m/>
    <n v="1"/>
    <x v="0"/>
    <x v="1"/>
    <x v="6"/>
  </r>
  <r>
    <s v="3447259"/>
    <x v="1"/>
    <s v="Helmes Inc(KMM)"/>
    <s v="9406 NE 163rd Ave"/>
    <s v="Vancouver"/>
    <s v="WA"/>
    <s v="720"/>
    <x v="1"/>
    <x v="1"/>
    <x v="3"/>
    <m/>
    <x v="1"/>
    <n v="602.70000000000005"/>
    <m/>
    <n v="1"/>
    <x v="0"/>
    <x v="1"/>
    <x v="6"/>
  </r>
  <r>
    <s v="3447352"/>
    <x v="1"/>
    <s v="Krenzler Homes Inc(MRE)"/>
    <s v="10313 NE 176th Cir"/>
    <s v="Battle Ground"/>
    <s v="WA"/>
    <s v="720"/>
    <x v="1"/>
    <x v="1"/>
    <x v="3"/>
    <m/>
    <x v="1"/>
    <n v="649.20000000000005"/>
    <n v="80"/>
    <n v="1"/>
    <x v="0"/>
    <x v="0"/>
    <x v="6"/>
  </r>
  <r>
    <s v="3447354"/>
    <x v="1"/>
    <s v="Urban Northwest Homes LLC(KMM)"/>
    <s v="4019 SE 168th Ave"/>
    <s v="Vancouver"/>
    <s v="WA"/>
    <s v="720"/>
    <x v="1"/>
    <x v="1"/>
    <x v="3"/>
    <m/>
    <x v="1"/>
    <n v="636.76"/>
    <n v="37"/>
    <n v="1"/>
    <x v="0"/>
    <x v="0"/>
    <x v="6"/>
  </r>
  <r>
    <s v="3447355"/>
    <x v="1"/>
    <s v="Urban Northwest Homes LLC(KMM)"/>
    <s v="4017 SE 168th Ave"/>
    <s v="Vancouver"/>
    <s v="WA"/>
    <s v="720"/>
    <x v="1"/>
    <x v="1"/>
    <x v="3"/>
    <m/>
    <x v="1"/>
    <n v="1285.4100000000001"/>
    <n v="22"/>
    <n v="1"/>
    <x v="0"/>
    <x v="0"/>
    <x v="6"/>
  </r>
  <r>
    <s v="3447358"/>
    <x v="1"/>
    <s v="Urban Northwest Homes LLC(KMM)"/>
    <s v="4014 SE 168th Ave"/>
    <s v="Vancouver"/>
    <s v="WA"/>
    <s v="720"/>
    <x v="1"/>
    <x v="1"/>
    <x v="3"/>
    <m/>
    <x v="1"/>
    <n v="605.92999999999995"/>
    <n v="25"/>
    <n v="1"/>
    <x v="0"/>
    <x v="0"/>
    <x v="6"/>
  </r>
  <r>
    <s v="3447359"/>
    <x v="1"/>
    <s v="Urban Northwest Homes LLC(KMM)"/>
    <s v="4000 SE 168th Ave"/>
    <s v="Vancouver"/>
    <s v="WA"/>
    <s v="720"/>
    <x v="1"/>
    <x v="1"/>
    <x v="3"/>
    <m/>
    <x v="1"/>
    <n v="606.13"/>
    <n v="24"/>
    <n v="1"/>
    <x v="0"/>
    <x v="0"/>
    <x v="6"/>
  </r>
  <r>
    <s v="3447360"/>
    <x v="1"/>
    <s v="Urban Northwest Homes LLC(KMM)"/>
    <s v="16820 SE 41st Cir"/>
    <s v="Vancouver"/>
    <s v="WA"/>
    <s v="720"/>
    <x v="1"/>
    <x v="1"/>
    <x v="3"/>
    <m/>
    <x v="1"/>
    <n v="719.58"/>
    <n v="32"/>
    <n v="1"/>
    <x v="0"/>
    <x v="0"/>
    <x v="6"/>
  </r>
  <r>
    <s v="3447361"/>
    <x v="1"/>
    <s v="Urban Northwest Homes LLC(KMM)"/>
    <s v="16808 SE 41st Cir"/>
    <s v="Vancouver"/>
    <s v="WA"/>
    <s v="720"/>
    <x v="1"/>
    <x v="1"/>
    <x v="3"/>
    <m/>
    <x v="1"/>
    <n v="605.79999999999995"/>
    <n v="24"/>
    <n v="1"/>
    <x v="0"/>
    <x v="0"/>
    <x v="6"/>
  </r>
  <r>
    <s v="3447362"/>
    <x v="1"/>
    <s v="Urban Northwest Homes LLC(KMM)"/>
    <s v="16802 SE 41st Cir"/>
    <s v="Vancouver"/>
    <s v="WA"/>
    <s v="720"/>
    <x v="1"/>
    <x v="1"/>
    <x v="3"/>
    <m/>
    <x v="1"/>
    <n v="635.20000000000005"/>
    <n v="25"/>
    <n v="1"/>
    <x v="0"/>
    <x v="0"/>
    <x v="6"/>
  </r>
  <r>
    <s v="3447395"/>
    <x v="1"/>
    <s v="JB Homes LLC(LRR)"/>
    <s v="3224 NW 107th Way"/>
    <s v="Vancouver"/>
    <s v="WA"/>
    <s v="720"/>
    <x v="1"/>
    <x v="1"/>
    <x v="0"/>
    <m/>
    <x v="1"/>
    <n v="608.02"/>
    <n v="21"/>
    <n v="1"/>
    <x v="0"/>
    <x v="0"/>
    <x v="6"/>
  </r>
  <r>
    <s v="3447396"/>
    <x v="1"/>
    <s v="JB Homes LLC(LRR)"/>
    <s v="3228 NW 107th Way"/>
    <s v="Vancouver"/>
    <s v="WA"/>
    <s v="720"/>
    <x v="1"/>
    <x v="1"/>
    <x v="0"/>
    <m/>
    <x v="1"/>
    <n v="612.34"/>
    <n v="38"/>
    <n v="1"/>
    <x v="0"/>
    <x v="0"/>
    <x v="6"/>
  </r>
  <r>
    <s v="3447397"/>
    <x v="1"/>
    <s v="Pacific Lifestyle Homes(VJS)"/>
    <s v="5702 NW 149th St"/>
    <s v="Vancouver"/>
    <s v="WA"/>
    <s v="720"/>
    <x v="1"/>
    <x v="1"/>
    <x v="3"/>
    <m/>
    <x v="1"/>
    <n v="634.83000000000004"/>
    <n v="22"/>
    <n v="1"/>
    <x v="0"/>
    <x v="0"/>
    <x v="6"/>
  </r>
  <r>
    <s v="3447440"/>
    <x v="1"/>
    <s v="D R Horton Inc Portland(KMM)"/>
    <s v="12901 NE 118th St"/>
    <s v="Vancouver"/>
    <s v="WA"/>
    <s v="720"/>
    <x v="1"/>
    <x v="1"/>
    <x v="3"/>
    <m/>
    <x v="1"/>
    <n v="605.92999999999995"/>
    <n v="25"/>
    <n v="1"/>
    <x v="0"/>
    <x v="0"/>
    <x v="6"/>
  </r>
  <r>
    <s v="3447441"/>
    <x v="1"/>
    <s v="D R Horton Inc Portland(KMM)"/>
    <s v="12905 NE 118th St"/>
    <s v="Vancouver"/>
    <s v="WA"/>
    <s v="720"/>
    <x v="1"/>
    <x v="1"/>
    <x v="3"/>
    <m/>
    <x v="1"/>
    <n v="605.79999999999995"/>
    <n v="24"/>
    <n v="1"/>
    <x v="0"/>
    <x v="0"/>
    <x v="6"/>
  </r>
  <r>
    <s v="3447575"/>
    <x v="1"/>
    <s v="Pahlisch Homes Inc(KMM)"/>
    <s v="4509 NE 118th St"/>
    <s v="Vancouver"/>
    <s v="WA"/>
    <s v="720"/>
    <x v="1"/>
    <x v="1"/>
    <x v="3"/>
    <m/>
    <x v="1"/>
    <n v="636.11"/>
    <n v="32"/>
    <n v="1"/>
    <x v="0"/>
    <x v="0"/>
    <x v="6"/>
  </r>
  <r>
    <s v="3447577"/>
    <x v="1"/>
    <s v="Pahlisch Homes Inc(KMM)"/>
    <s v="4611 NE 118th St"/>
    <s v="Vancouver"/>
    <s v="WA"/>
    <s v="720"/>
    <x v="1"/>
    <x v="1"/>
    <x v="3"/>
    <m/>
    <x v="1"/>
    <n v="636.37"/>
    <n v="34"/>
    <n v="1"/>
    <x v="0"/>
    <x v="0"/>
    <x v="6"/>
  </r>
  <r>
    <s v="3447598"/>
    <x v="1"/>
    <s v="Pahlisch Homes Inc(KMM)"/>
    <s v="3233 NW Hood Ct"/>
    <s v="Camas"/>
    <s v="WA"/>
    <s v="720"/>
    <x v="1"/>
    <x v="1"/>
    <x v="3"/>
    <m/>
    <x v="1"/>
    <n v="638.82000000000005"/>
    <n v="53"/>
    <n v="1"/>
    <x v="0"/>
    <x v="0"/>
    <x v="6"/>
  </r>
  <r>
    <s v="3447647"/>
    <x v="1"/>
    <s v="Wark Development(CAG)"/>
    <s v="15006 NE 93rd St"/>
    <s v="Vancouver"/>
    <s v="WA"/>
    <s v="720"/>
    <x v="1"/>
    <x v="1"/>
    <x v="3"/>
    <m/>
    <x v="1"/>
    <n v="636.5"/>
    <n v="35"/>
    <n v="1"/>
    <x v="0"/>
    <x v="0"/>
    <x v="6"/>
  </r>
  <r>
    <s v="3447706"/>
    <x v="1"/>
    <s v="&quot;Hendrickson, Scott(VJS)&quot;"/>
    <s v="1708 SW 25th Cir"/>
    <s v="Battle Ground"/>
    <s v="WA"/>
    <s v="720"/>
    <x v="1"/>
    <x v="1"/>
    <x v="0"/>
    <m/>
    <x v="1"/>
    <n v="615.64"/>
    <n v="51"/>
    <n v="1"/>
    <x v="0"/>
    <x v="0"/>
    <x v="6"/>
  </r>
  <r>
    <s v="3447708"/>
    <x v="1"/>
    <s v="&quot;Simas, David R(KMM)&quot;"/>
    <s v="3544 Cedar Ct"/>
    <s v="Washougal"/>
    <s v="WA"/>
    <s v="720"/>
    <x v="1"/>
    <x v="1"/>
    <x v="3"/>
    <m/>
    <x v="1"/>
    <n v="649.21"/>
    <n v="80"/>
    <n v="1"/>
    <x v="0"/>
    <x v="0"/>
    <x v="4"/>
  </r>
  <r>
    <s v="3447721"/>
    <x v="1"/>
    <s v="JB Homes LLC(CAG)"/>
    <s v="3606 NW 107th St"/>
    <s v="Vancouver"/>
    <s v="WA"/>
    <s v="720"/>
    <x v="1"/>
    <x v="1"/>
    <x v="3"/>
    <m/>
    <x v="1"/>
    <n v="605.41999999999996"/>
    <n v="21"/>
    <n v="1"/>
    <x v="0"/>
    <x v="0"/>
    <x v="6"/>
  </r>
  <r>
    <s v="3447722"/>
    <x v="1"/>
    <s v="JB Homes LLC(CAG)"/>
    <s v="10705 NW 35th Ave"/>
    <s v="Vancouver"/>
    <s v="WA"/>
    <s v="720"/>
    <x v="1"/>
    <x v="1"/>
    <x v="3"/>
    <m/>
    <x v="1"/>
    <n v="606.05999999999995"/>
    <n v="26"/>
    <n v="1"/>
    <x v="0"/>
    <x v="0"/>
    <x v="6"/>
  </r>
  <r>
    <s v="3447732"/>
    <x v="1"/>
    <s v="Pacific Lifestyle Homes(LRR)"/>
    <s v="14904 NE 113th St"/>
    <s v="Vancouver"/>
    <s v="WA"/>
    <s v="720"/>
    <x v="1"/>
    <x v="1"/>
    <x v="3"/>
    <m/>
    <x v="1"/>
    <n v="635.84"/>
    <n v="30"/>
    <n v="1"/>
    <x v="0"/>
    <x v="0"/>
    <x v="6"/>
  </r>
  <r>
    <s v="3447734"/>
    <x v="1"/>
    <s v="Pacific Lifestyle Homes(LRR)"/>
    <s v="18306 NE 25th Cir"/>
    <s v="Vancouver"/>
    <s v="WA"/>
    <s v="720"/>
    <x v="1"/>
    <x v="1"/>
    <x v="3"/>
    <m/>
    <x v="1"/>
    <n v="635.59"/>
    <n v="28"/>
    <n v="1"/>
    <x v="0"/>
    <x v="0"/>
    <x v="6"/>
  </r>
  <r>
    <s v="3447750"/>
    <x v="1"/>
    <s v="Manor Homes Washington Inc(VJS"/>
    <s v="3410 U St"/>
    <s v="Washougal"/>
    <s v="WA"/>
    <s v="720"/>
    <x v="1"/>
    <x v="1"/>
    <x v="0"/>
    <m/>
    <x v="1"/>
    <n v="607.77"/>
    <n v="20"/>
    <n v="1"/>
    <x v="0"/>
    <x v="0"/>
    <x v="6"/>
  </r>
  <r>
    <s v="3447828"/>
    <x v="1"/>
    <s v="Helmes Inc(E2G)"/>
    <s v="15405 NE 106th St"/>
    <s v="Vancouver"/>
    <s v="WA"/>
    <s v="720"/>
    <x v="1"/>
    <x v="1"/>
    <x v="3"/>
    <m/>
    <x v="1"/>
    <n v="605.92999999999995"/>
    <n v="25"/>
    <n v="1"/>
    <x v="0"/>
    <x v="0"/>
    <x v="6"/>
  </r>
  <r>
    <s v="3447858"/>
    <x v="1"/>
    <s v="Evergreen Homes NW LLC(LRR)"/>
    <s v="10114 NE 44th Ct"/>
    <s v="Vancouver"/>
    <s v="WA"/>
    <s v="720"/>
    <x v="1"/>
    <x v="1"/>
    <x v="3"/>
    <m/>
    <x v="1"/>
    <n v="604.89"/>
    <n v="17"/>
    <n v="1"/>
    <x v="0"/>
    <x v="0"/>
    <x v="6"/>
  </r>
  <r>
    <s v="3447864"/>
    <x v="1"/>
    <s v="Helmes Inc(E2G)"/>
    <s v="10405 NE 156th Ave"/>
    <s v="Vancouver"/>
    <s v="WA"/>
    <s v="720"/>
    <x v="1"/>
    <x v="1"/>
    <x v="3"/>
    <m/>
    <x v="1"/>
    <n v="605.54999999999995"/>
    <n v="22"/>
    <n v="1"/>
    <x v="0"/>
    <x v="0"/>
    <x v="6"/>
  </r>
  <r>
    <s v="3447913"/>
    <x v="1"/>
    <s v="&quot;Hendrickson, Scott(VJS)&quot;"/>
    <s v="1518 NW 21st Pl"/>
    <s v="Battle Ground"/>
    <s v="WA"/>
    <s v="720"/>
    <x v="1"/>
    <x v="1"/>
    <x v="0"/>
    <m/>
    <x v="1"/>
    <n v="609.29"/>
    <n v="26"/>
    <n v="1"/>
    <x v="0"/>
    <x v="0"/>
    <x v="6"/>
  </r>
  <r>
    <s v="3447914"/>
    <x v="1"/>
    <s v="&quot;Hendrickson, Scott(VJS)&quot;"/>
    <s v="2003 NW 17th St"/>
    <s v="Battle Ground"/>
    <s v="WA"/>
    <s v="720"/>
    <x v="1"/>
    <x v="1"/>
    <x v="0"/>
    <m/>
    <x v="1"/>
    <n v="609.04"/>
    <n v="25"/>
    <n v="1"/>
    <x v="0"/>
    <x v="0"/>
    <x v="6"/>
  </r>
  <r>
    <s v="3447916"/>
    <x v="1"/>
    <s v="Revin Construction Inc(VJS)"/>
    <s v="4418 NE 12th Ave"/>
    <s v="Vancouver"/>
    <s v="WA"/>
    <s v="720"/>
    <x v="1"/>
    <x v="1"/>
    <x v="3"/>
    <m/>
    <x v="1"/>
    <n v="609.41999999999996"/>
    <n v="52"/>
    <n v="1"/>
    <x v="0"/>
    <x v="0"/>
    <x v="6"/>
  </r>
  <r>
    <s v="3447917"/>
    <x v="1"/>
    <s v="Revin Construction Inc(VJS)"/>
    <s v="1111 NE 45th St"/>
    <s v="Vancouver"/>
    <s v="WA"/>
    <s v="720"/>
    <x v="1"/>
    <x v="1"/>
    <x v="3"/>
    <m/>
    <x v="1"/>
    <n v="636.80999999999995"/>
    <n v="36"/>
    <n v="1"/>
    <x v="0"/>
    <x v="0"/>
    <x v="6"/>
  </r>
  <r>
    <s v="3447966"/>
    <x v="1"/>
    <s v="&quot;Copper, Tim J(CAG)&quot;"/>
    <s v="1203 48th St"/>
    <s v="Washougal"/>
    <s v="WA"/>
    <s v="720"/>
    <x v="1"/>
    <x v="1"/>
    <x v="3"/>
    <m/>
    <x v="1"/>
    <n v="605.57000000000005"/>
    <n v="20"/>
    <n v="1"/>
    <x v="0"/>
    <x v="0"/>
    <x v="4"/>
  </r>
  <r>
    <s v="3448029"/>
    <x v="1"/>
    <s v="Aho Construction(E2G)"/>
    <s v="12731 NE 53rd St"/>
    <s v="Vancouver"/>
    <s v="WA"/>
    <s v="720"/>
    <x v="1"/>
    <x v="1"/>
    <x v="3"/>
    <m/>
    <x v="1"/>
    <n v="605.54999999999995"/>
    <n v="22"/>
    <n v="1"/>
    <x v="0"/>
    <x v="0"/>
    <x v="6"/>
  </r>
  <r>
    <s v="3448042"/>
    <x v="1"/>
    <s v="Marnella Homes LLC(LRR)"/>
    <s v="4331 SE 179th Ct"/>
    <s v="Vancouver"/>
    <s v="WA"/>
    <s v="720"/>
    <x v="1"/>
    <x v="1"/>
    <x v="3"/>
    <m/>
    <x v="1"/>
    <n v="635.07000000000005"/>
    <n v="24"/>
    <n v="1"/>
    <x v="0"/>
    <x v="0"/>
    <x v="6"/>
  </r>
  <r>
    <s v="3448106"/>
    <x v="1"/>
    <s v="Marnella Homes LLC(VJS)"/>
    <s v="4327 SE 179th Ct"/>
    <s v="Vancouver"/>
    <s v="WA"/>
    <s v="720"/>
    <x v="1"/>
    <x v="1"/>
    <x v="3"/>
    <m/>
    <x v="1"/>
    <n v="636.11"/>
    <n v="32"/>
    <n v="1"/>
    <x v="0"/>
    <x v="0"/>
    <x v="6"/>
  </r>
  <r>
    <s v="3448170"/>
    <x v="1"/>
    <s v="Aho Construction(VJS)"/>
    <s v="12804 NE 54th Way"/>
    <s v="Vancouver"/>
    <s v="WA"/>
    <s v="720"/>
    <x v="1"/>
    <x v="1"/>
    <x v="3"/>
    <m/>
    <x v="1"/>
    <n v="634.54999999999995"/>
    <n v="20"/>
    <n v="1"/>
    <x v="0"/>
    <x v="0"/>
    <x v="6"/>
  </r>
  <r>
    <s v="3448271"/>
    <x v="1"/>
    <s v="Stone Bridge Homes NW LLC(WEB)"/>
    <s v="17202 NE 33rd Ave"/>
    <s v="Ridgefield"/>
    <s v="WA"/>
    <s v="720"/>
    <x v="1"/>
    <x v="1"/>
    <x v="0"/>
    <m/>
    <x v="1"/>
    <n v="618.42999999999995"/>
    <n v="62"/>
    <n v="1"/>
    <x v="0"/>
    <x v="0"/>
    <x v="6"/>
  </r>
  <r>
    <s v="3448272"/>
    <x v="1"/>
    <s v="Stone Bridge Homes NW LLC(VJS)"/>
    <s v="17206 NE 33rd Ave"/>
    <s v="Ridgefield"/>
    <s v="WA"/>
    <s v="720"/>
    <x v="1"/>
    <x v="1"/>
    <x v="0"/>
    <m/>
    <x v="1"/>
    <n v="614.62"/>
    <n v="47"/>
    <n v="1"/>
    <x v="0"/>
    <x v="0"/>
    <x v="6"/>
  </r>
  <r>
    <s v="3448276"/>
    <x v="1"/>
    <s v="Pacific Lifestyle Homes(MRE)"/>
    <s v="5800 NW 149th St"/>
    <s v="Vancouver"/>
    <s v="WA"/>
    <s v="720"/>
    <x v="1"/>
    <x v="1"/>
    <x v="3"/>
    <m/>
    <x v="1"/>
    <n v="635.07000000000005"/>
    <n v="24"/>
    <n v="1"/>
    <x v="0"/>
    <x v="0"/>
    <x v="6"/>
  </r>
  <r>
    <s v="3448284"/>
    <x v="1"/>
    <s v="Stone Bridge Homes NW LLC(VJS)"/>
    <s v="3200 NE 174th St"/>
    <s v="Ridgefield"/>
    <s v="WA"/>
    <s v="720"/>
    <x v="1"/>
    <x v="1"/>
    <x v="0"/>
    <m/>
    <x v="1"/>
    <n v="610.82000000000005"/>
    <n v="32"/>
    <n v="1"/>
    <x v="0"/>
    <x v="0"/>
    <x v="6"/>
  </r>
  <r>
    <s v="3448293"/>
    <x v="1"/>
    <s v="Stone Bridge Homes NW LLC(VJS)"/>
    <s v="3203 NE 174th St"/>
    <s v="Ridgefield"/>
    <s v="WA"/>
    <s v="720"/>
    <x v="1"/>
    <x v="1"/>
    <x v="3"/>
    <m/>
    <x v="1"/>
    <n v="635.84"/>
    <n v="30"/>
    <n v="1"/>
    <x v="0"/>
    <x v="0"/>
    <x v="6"/>
  </r>
  <r>
    <s v="3448314"/>
    <x v="1"/>
    <s v="Evergreen Homes NW LLC(VJS)"/>
    <s v="550 N Stonegate Dr"/>
    <s v="Washougal"/>
    <s v="WA"/>
    <s v="720"/>
    <x v="1"/>
    <x v="1"/>
    <x v="3"/>
    <m/>
    <x v="1"/>
    <n v="605.28"/>
    <n v="20"/>
    <n v="1"/>
    <x v="0"/>
    <x v="0"/>
    <x v="6"/>
  </r>
  <r>
    <s v="3448317"/>
    <x v="1"/>
    <s v="Summerplace Homes(VJS)"/>
    <s v="1275 S 15th Way"/>
    <s v="Ridgefield"/>
    <s v="WA"/>
    <s v="720"/>
    <x v="1"/>
    <x v="1"/>
    <x v="3"/>
    <m/>
    <x v="1"/>
    <n v="1505.46"/>
    <n v="24"/>
    <n v="1"/>
    <x v="0"/>
    <x v="0"/>
    <x v="6"/>
  </r>
  <r>
    <s v="3448318"/>
    <x v="1"/>
    <s v="Summerplace Homes(VJS)"/>
    <s v="1276 S 15th Way"/>
    <s v="Ridgefield"/>
    <s v="WA"/>
    <s v="720"/>
    <x v="1"/>
    <x v="1"/>
    <x v="0"/>
    <m/>
    <x v="1"/>
    <n v="608.79"/>
    <n v="24"/>
    <n v="1"/>
    <x v="0"/>
    <x v="0"/>
    <x v="6"/>
  </r>
  <r>
    <s v="3448319"/>
    <x v="1"/>
    <s v="Summerplace Homes(VJS)"/>
    <s v="1846 S Lake River Dr"/>
    <s v="Ridgefield"/>
    <s v="WA"/>
    <s v="720"/>
    <x v="1"/>
    <x v="1"/>
    <x v="3"/>
    <m/>
    <x v="1"/>
    <n v="638.24"/>
    <n v="47"/>
    <n v="1"/>
    <x v="0"/>
    <x v="0"/>
    <x v="6"/>
  </r>
  <r>
    <s v="3448369"/>
    <x v="1"/>
    <s v="Manor Homes Washington Inc(VJS"/>
    <s v="10710 NE 144th Ave"/>
    <s v="Vancouver"/>
    <s v="WA"/>
    <s v="720"/>
    <x v="1"/>
    <x v="1"/>
    <x v="0"/>
    <m/>
    <x v="1"/>
    <n v="608.28"/>
    <n v="22"/>
    <n v="1"/>
    <x v="0"/>
    <x v="0"/>
    <x v="6"/>
  </r>
  <r>
    <s v="3448458"/>
    <x v="1"/>
    <s v="Silver Buckle Homes LLC(LRR)"/>
    <s v="5000 NE 28th Ct"/>
    <s v="Vancouver"/>
    <s v="WA"/>
    <s v="720"/>
    <x v="1"/>
    <x v="1"/>
    <x v="3"/>
    <m/>
    <x v="1"/>
    <n v="634.86"/>
    <n v="21"/>
    <n v="1"/>
    <x v="0"/>
    <x v="0"/>
    <x v="6"/>
  </r>
  <r>
    <s v="3448466"/>
    <x v="1"/>
    <s v="Glavin Development LLC(VJS)"/>
    <s v="5022 NE 132nd Ave"/>
    <s v="Vancouver"/>
    <s v="WA"/>
    <s v="720"/>
    <x v="1"/>
    <x v="1"/>
    <x v="3"/>
    <m/>
    <x v="1"/>
    <n v="635.24"/>
    <n v="24"/>
    <n v="1"/>
    <x v="0"/>
    <x v="0"/>
    <x v="6"/>
  </r>
  <r>
    <s v="3448467"/>
    <x v="1"/>
    <s v="Glavin Development LLC(VJS)"/>
    <s v="5100 NE 132nd Ave"/>
    <s v="Vancouver"/>
    <s v="WA"/>
    <s v="720"/>
    <x v="1"/>
    <x v="1"/>
    <x v="3"/>
    <m/>
    <x v="1"/>
    <n v="635.24"/>
    <n v="24"/>
    <n v="1"/>
    <x v="0"/>
    <x v="0"/>
    <x v="6"/>
  </r>
  <r>
    <s v="3448468"/>
    <x v="1"/>
    <s v="Glavin Development LLC(VJS)"/>
    <s v="13122 NE 51st St"/>
    <s v="Vancouver"/>
    <s v="WA"/>
    <s v="720"/>
    <x v="1"/>
    <x v="1"/>
    <x v="3"/>
    <m/>
    <x v="1"/>
    <n v="635.47"/>
    <n v="27"/>
    <n v="1"/>
    <x v="0"/>
    <x v="0"/>
    <x v="6"/>
  </r>
  <r>
    <s v="3448471"/>
    <x v="1"/>
    <s v="Glavin Development LLC(VJS)"/>
    <s v="13237 NE 51st St"/>
    <s v="Vancouver"/>
    <s v="WA"/>
    <s v="720"/>
    <x v="1"/>
    <x v="1"/>
    <x v="3"/>
    <m/>
    <x v="1"/>
    <n v="636.54"/>
    <n v="34"/>
    <n v="1"/>
    <x v="0"/>
    <x v="0"/>
    <x v="6"/>
  </r>
  <r>
    <s v="3448473"/>
    <x v="1"/>
    <s v="Glavin Development LLC(VJS)"/>
    <s v="13217 NE 52nd St"/>
    <s v="Vancouver"/>
    <s v="WA"/>
    <s v="720"/>
    <x v="1"/>
    <x v="1"/>
    <x v="3"/>
    <m/>
    <x v="1"/>
    <n v="635.47"/>
    <n v="27"/>
    <n v="1"/>
    <x v="0"/>
    <x v="0"/>
    <x v="6"/>
  </r>
  <r>
    <s v="3448474"/>
    <x v="1"/>
    <s v="Glavin Development LLC(VJS)"/>
    <s v="13223 NE 52nd St"/>
    <s v="Vancouver"/>
    <s v="WA"/>
    <s v="720"/>
    <x v="1"/>
    <x v="1"/>
    <x v="3"/>
    <m/>
    <x v="1"/>
    <n v="634.99"/>
    <n v="22"/>
    <n v="1"/>
    <x v="0"/>
    <x v="0"/>
    <x v="6"/>
  </r>
  <r>
    <s v="3448484"/>
    <x v="1"/>
    <s v="Aho Construction(VJS)"/>
    <s v="12812 NE 54th Way"/>
    <s v="Vancouver"/>
    <s v="WA"/>
    <s v="720"/>
    <x v="1"/>
    <x v="1"/>
    <x v="3"/>
    <m/>
    <x v="1"/>
    <n v="605.54999999999995"/>
    <n v="22"/>
    <n v="1"/>
    <x v="0"/>
    <x v="0"/>
    <x v="6"/>
  </r>
  <r>
    <s v="3448487"/>
    <x v="1"/>
    <s v="Aho Construction(VJS)"/>
    <s v="12808 NE 54th Way"/>
    <s v="Vancouver"/>
    <s v="WA"/>
    <s v="720"/>
    <x v="1"/>
    <x v="1"/>
    <x v="3"/>
    <m/>
    <x v="1"/>
    <n v="605.72"/>
    <n v="22"/>
    <n v="1"/>
    <x v="0"/>
    <x v="0"/>
    <x v="6"/>
  </r>
  <r>
    <s v="3448488"/>
    <x v="1"/>
    <s v="Dewitz Construction LLC(LRR)"/>
    <s v="2511 NE 176th St"/>
    <s v="Ridgefield"/>
    <s v="WA"/>
    <s v="720"/>
    <x v="1"/>
    <x v="1"/>
    <x v="3"/>
    <m/>
    <x v="1"/>
    <n v="607.01"/>
    <n v="32"/>
    <n v="1"/>
    <x v="0"/>
    <x v="0"/>
    <x v="6"/>
  </r>
  <r>
    <s v="3448520"/>
    <x v="1"/>
    <s v="Lennar Northwest Inc(LRR)"/>
    <s v="10212 NE 129th Ave"/>
    <s v="Vancouver"/>
    <s v="WA"/>
    <s v="720"/>
    <x v="1"/>
    <x v="1"/>
    <x v="3"/>
    <m/>
    <x v="1"/>
    <n v="634.99"/>
    <n v="22"/>
    <n v="1"/>
    <x v="0"/>
    <x v="0"/>
    <x v="6"/>
  </r>
  <r>
    <s v="3448521"/>
    <x v="1"/>
    <s v="Lennar Northwest Inc(LRR)"/>
    <s v="10211 NE 129th Ave"/>
    <s v="Vancouver"/>
    <s v="WA"/>
    <s v="720"/>
    <x v="1"/>
    <x v="1"/>
    <x v="3"/>
    <m/>
    <x v="1"/>
    <n v="634.99"/>
    <n v="22"/>
    <n v="1"/>
    <x v="0"/>
    <x v="0"/>
    <x v="6"/>
  </r>
  <r>
    <s v="3448522"/>
    <x v="1"/>
    <s v="Lennar Northwest Inc(LRR)"/>
    <s v="12808 NE 103rd St"/>
    <s v="Vancouver"/>
    <s v="WA"/>
    <s v="720"/>
    <x v="1"/>
    <x v="1"/>
    <x v="3"/>
    <m/>
    <x v="1"/>
    <n v="635.76"/>
    <n v="28"/>
    <n v="1"/>
    <x v="0"/>
    <x v="0"/>
    <x v="6"/>
  </r>
  <r>
    <s v="3448523"/>
    <x v="1"/>
    <s v="Lennar Northwest Inc(LRR)"/>
    <s v="12812 NE 103rd St"/>
    <s v="Vancouver"/>
    <s v="WA"/>
    <s v="720"/>
    <x v="1"/>
    <x v="1"/>
    <x v="3"/>
    <m/>
    <x v="1"/>
    <n v="635.5"/>
    <n v="26"/>
    <n v="1"/>
    <x v="0"/>
    <x v="0"/>
    <x v="6"/>
  </r>
  <r>
    <s v="3448524"/>
    <x v="1"/>
    <s v="Lennar Northwest Inc(LRR)"/>
    <s v="12816 NE 103rd St"/>
    <s v="Vancouver"/>
    <s v="WA"/>
    <s v="720"/>
    <x v="1"/>
    <x v="1"/>
    <x v="3"/>
    <m/>
    <x v="1"/>
    <n v="635.59"/>
    <n v="28"/>
    <n v="1"/>
    <x v="0"/>
    <x v="0"/>
    <x v="6"/>
  </r>
  <r>
    <s v="3448526"/>
    <x v="1"/>
    <s v="Aho Construction(LRR)"/>
    <s v="12806 NE 53rd St"/>
    <s v="Vancouver"/>
    <s v="WA"/>
    <s v="720"/>
    <x v="1"/>
    <x v="1"/>
    <x v="3"/>
    <m/>
    <x v="1"/>
    <n v="605.66999999999996"/>
    <n v="23"/>
    <n v="1"/>
    <x v="0"/>
    <x v="0"/>
    <x v="6"/>
  </r>
  <r>
    <s v="3448530"/>
    <x v="1"/>
    <s v="Empire Building Co LLC(VJS)"/>
    <s v="4949 NE 26th Ave"/>
    <s v="Vancouver"/>
    <s v="WA"/>
    <s v="720"/>
    <x v="1"/>
    <x v="1"/>
    <x v="3"/>
    <m/>
    <x v="1"/>
    <n v="636.15"/>
    <n v="31"/>
    <n v="1"/>
    <x v="0"/>
    <x v="0"/>
    <x v="6"/>
  </r>
  <r>
    <s v="3448571"/>
    <x v="1"/>
    <s v="Manor Homes Washington Inc(MRE"/>
    <s v="14202 NE 108th St"/>
    <s v="Vancouver"/>
    <s v="WA"/>
    <s v="720"/>
    <x v="1"/>
    <x v="1"/>
    <x v="0"/>
    <m/>
    <x v="1"/>
    <n v="605.74"/>
    <n v="12"/>
    <n v="1"/>
    <x v="0"/>
    <x v="0"/>
    <x v="6"/>
  </r>
  <r>
    <s v="3448572"/>
    <x v="1"/>
    <s v="Manor Homes Washington Inc(MRE"/>
    <s v="14324 NE 108th St"/>
    <s v="Vancouver"/>
    <s v="WA"/>
    <s v="720"/>
    <x v="1"/>
    <x v="1"/>
    <x v="0"/>
    <m/>
    <x v="1"/>
    <n v="607.52"/>
    <n v="19"/>
    <n v="1"/>
    <x v="0"/>
    <x v="0"/>
    <x v="6"/>
  </r>
  <r>
    <s v="3448573"/>
    <x v="1"/>
    <s v="Manor Homes Washington Inc(MRE"/>
    <s v="10714 NE 144th Ave"/>
    <s v="Vancouver"/>
    <s v="WA"/>
    <s v="720"/>
    <x v="1"/>
    <x v="1"/>
    <x v="0"/>
    <m/>
    <x v="1"/>
    <n v="608.02"/>
    <n v="21"/>
    <n v="1"/>
    <x v="0"/>
    <x v="0"/>
    <x v="6"/>
  </r>
  <r>
    <s v="3448574"/>
    <x v="1"/>
    <s v="Manor Homes Washington Inc(MRE"/>
    <s v="10517 NE 144th Ave"/>
    <s v="Vancouver"/>
    <s v="WA"/>
    <s v="720"/>
    <x v="1"/>
    <x v="1"/>
    <x v="0"/>
    <m/>
    <x v="1"/>
    <n v="608.20000000000005"/>
    <n v="21"/>
    <n v="1"/>
    <x v="0"/>
    <x v="0"/>
    <x v="6"/>
  </r>
  <r>
    <s v="3448575"/>
    <x v="1"/>
    <s v="&quot;Adamko, Hana M(CAG)&quot;"/>
    <s v="5005 NE 42nd St"/>
    <s v="Vancouver"/>
    <s v="WA"/>
    <s v="720"/>
    <x v="1"/>
    <x v="1"/>
    <x v="3"/>
    <m/>
    <x v="1"/>
    <n v="606.1"/>
    <n v="25"/>
    <n v="1"/>
    <x v="0"/>
    <x v="0"/>
    <x v="4"/>
  </r>
  <r>
    <s v="3448585"/>
    <x v="1"/>
    <s v="Waverly Homes Inc(VJS)"/>
    <s v="3021 NE 75th St"/>
    <s v="Vancouver"/>
    <s v="WA"/>
    <s v="720"/>
    <x v="1"/>
    <x v="1"/>
    <x v="3"/>
    <m/>
    <x v="1"/>
    <n v="605.41999999999996"/>
    <n v="21"/>
    <n v="1"/>
    <x v="0"/>
    <x v="0"/>
    <x v="6"/>
  </r>
  <r>
    <s v="3448594"/>
    <x v="1"/>
    <s v="Waverly Homes Inc(VJS)"/>
    <s v="3019 NE 75th St"/>
    <s v="Vancouver"/>
    <s v="WA"/>
    <s v="720"/>
    <x v="1"/>
    <x v="1"/>
    <x v="3"/>
    <m/>
    <x v="1"/>
    <n v="605.41999999999996"/>
    <n v="21"/>
    <n v="1"/>
    <x v="0"/>
    <x v="0"/>
    <x v="6"/>
  </r>
  <r>
    <s v="3448628"/>
    <x v="1"/>
    <s v="Helmes Inc(LRR)"/>
    <s v="9402 NE 163rd Ave"/>
    <s v="Vancouver"/>
    <s v="WA"/>
    <s v="720"/>
    <x v="1"/>
    <x v="1"/>
    <x v="3"/>
    <m/>
    <x v="1"/>
    <n v="605.84"/>
    <n v="23"/>
    <n v="1"/>
    <x v="0"/>
    <x v="0"/>
    <x v="6"/>
  </r>
  <r>
    <s v="3448666"/>
    <x v="1"/>
    <s v="&quot;Baranets, Paul(MRE)&quot;"/>
    <s v="1892 N 8th St"/>
    <s v="Washougal"/>
    <s v="WA"/>
    <s v="720"/>
    <x v="1"/>
    <x v="1"/>
    <x v="0"/>
    <m/>
    <x v="1"/>
    <n v="1143.1400000000001"/>
    <n v="281"/>
    <n v="1"/>
    <x v="0"/>
    <x v="0"/>
    <x v="4"/>
  </r>
  <r>
    <s v="3448677"/>
    <x v="1"/>
    <s v="&quot;Andersen, Scott D(VJS)&quot;"/>
    <s v="102 NW 118th Cir"/>
    <s v="Vancouver"/>
    <s v="WA"/>
    <s v="720"/>
    <x v="1"/>
    <x v="1"/>
    <x v="0"/>
    <m/>
    <x v="1"/>
    <n v="619.62"/>
    <n v="66"/>
    <n v="1"/>
    <x v="0"/>
    <x v="0"/>
    <x v="4"/>
  </r>
  <r>
    <s v="3448689"/>
    <x v="1"/>
    <s v="Aho Construction(VJS)"/>
    <s v="12720 NE 52nd Cir"/>
    <s v="Vancouver"/>
    <s v="WA"/>
    <s v="720"/>
    <x v="1"/>
    <x v="1"/>
    <x v="3"/>
    <m/>
    <x v="1"/>
    <n v="570.42999999999995"/>
    <n v="9"/>
    <n v="1"/>
    <x v="0"/>
    <x v="0"/>
    <x v="6"/>
  </r>
  <r>
    <s v="3448696"/>
    <x v="1"/>
    <s v="&quot;Stowe, Randy D(VJS)&quot;"/>
    <s v="728 W Dogwood St"/>
    <s v="Washougal"/>
    <s v="WA"/>
    <s v="720"/>
    <x v="1"/>
    <x v="1"/>
    <x v="0"/>
    <m/>
    <x v="1"/>
    <n v="609.73"/>
    <n v="27"/>
    <n v="1"/>
    <x v="0"/>
    <x v="0"/>
    <x v="4"/>
  </r>
  <r>
    <s v="3448726"/>
    <x v="1"/>
    <s v="Merritt Custom Homes Inc(VJS)"/>
    <s v="760 NW Valley St"/>
    <s v="Camas"/>
    <s v="WA"/>
    <s v="720"/>
    <x v="1"/>
    <x v="1"/>
    <x v="3"/>
    <m/>
    <x v="1"/>
    <n v="606.36"/>
    <n v="27"/>
    <n v="1"/>
    <x v="0"/>
    <x v="0"/>
    <x v="6"/>
  </r>
  <r>
    <s v="3448731"/>
    <x v="1"/>
    <s v="Cascade West Development(LRR)"/>
    <s v="11904 NE 58th Ave"/>
    <s v="Vancouver"/>
    <s v="WA"/>
    <s v="720"/>
    <x v="1"/>
    <x v="1"/>
    <x v="3"/>
    <m/>
    <x v="1"/>
    <n v="636.28"/>
    <n v="32"/>
    <n v="1"/>
    <x v="0"/>
    <x v="0"/>
    <x v="6"/>
  </r>
  <r>
    <s v="3448864"/>
    <x v="1"/>
    <s v="&quot;Hendrickson, Scott(CAG)&quot;"/>
    <s v="2109 NW 17th St"/>
    <s v="Battle Ground"/>
    <s v="WA"/>
    <s v="720"/>
    <x v="1"/>
    <x v="1"/>
    <x v="3"/>
    <m/>
    <x v="1"/>
    <n v="607.84"/>
    <n v="20"/>
    <n v="1"/>
    <x v="0"/>
    <x v="0"/>
    <x v="6"/>
  </r>
  <r>
    <s v="3448874"/>
    <x v="1"/>
    <s v="Karlsen Development(LRR)"/>
    <s v="4315 Y St"/>
    <s v="Washougal"/>
    <s v="WA"/>
    <s v="720"/>
    <x v="1"/>
    <x v="1"/>
    <x v="3"/>
    <m/>
    <x v="1"/>
    <n v="606.23"/>
    <n v="26"/>
    <n v="1"/>
    <x v="0"/>
    <x v="0"/>
    <x v="6"/>
  </r>
  <r>
    <s v="3448921"/>
    <x v="1"/>
    <s v="Boulevard Homes(LRR)"/>
    <s v="5810 NW 26th Ave"/>
    <s v="Camas"/>
    <s v="WA"/>
    <s v="720"/>
    <x v="1"/>
    <x v="1"/>
    <x v="3"/>
    <m/>
    <x v="1"/>
    <n v="606.36"/>
    <n v="27"/>
    <n v="1"/>
    <x v="0"/>
    <x v="0"/>
    <x v="6"/>
  </r>
  <r>
    <s v="3448922"/>
    <x v="1"/>
    <s v="Boulevard Homes(LRR)"/>
    <s v="5800 NW 26th Ave"/>
    <s v="Camas"/>
    <s v="WA"/>
    <s v="720"/>
    <x v="1"/>
    <x v="1"/>
    <x v="3"/>
    <m/>
    <x v="1"/>
    <n v="608.95000000000005"/>
    <n v="47"/>
    <n v="1"/>
    <x v="0"/>
    <x v="0"/>
    <x v="6"/>
  </r>
  <r>
    <s v="3448923"/>
    <x v="1"/>
    <s v="Manor Homes Washington Inc(C5C"/>
    <s v="7113 NE 136th Ave"/>
    <s v="Vancouver"/>
    <s v="WA"/>
    <s v="720"/>
    <x v="1"/>
    <x v="1"/>
    <x v="3"/>
    <m/>
    <x v="1"/>
    <n v="634.72"/>
    <n v="20"/>
    <n v="1"/>
    <x v="0"/>
    <x v="0"/>
    <x v="6"/>
  </r>
  <r>
    <s v="3448924"/>
    <x v="1"/>
    <s v="Manor Homes Washington Inc(C5C"/>
    <s v="7117 NE 136th Ave"/>
    <s v="Vancouver"/>
    <s v="WA"/>
    <s v="720"/>
    <x v="1"/>
    <x v="1"/>
    <x v="3"/>
    <m/>
    <x v="1"/>
    <n v="636.66999999999996"/>
    <n v="35"/>
    <n v="1"/>
    <x v="0"/>
    <x v="0"/>
    <x v="6"/>
  </r>
  <r>
    <s v="3448946"/>
    <x v="1"/>
    <s v="Bella Villa Homes Corporation("/>
    <s v="12903 NW 49th Ave"/>
    <s v="Vancouver"/>
    <s v="WA"/>
    <s v="720"/>
    <x v="1"/>
    <x v="1"/>
    <x v="3"/>
    <m/>
    <x v="1"/>
    <n v="635.37"/>
    <n v="25"/>
    <n v="1"/>
    <x v="0"/>
    <x v="0"/>
    <x v="6"/>
  </r>
  <r>
    <s v="3449023"/>
    <x v="1"/>
    <s v="D R Horton Inc Portland(VJS)"/>
    <s v="12908 NE 118th St"/>
    <s v="Vancouver"/>
    <s v="WA"/>
    <s v="720"/>
    <x v="1"/>
    <x v="1"/>
    <x v="3"/>
    <m/>
    <x v="1"/>
    <n v="605.84"/>
    <n v="23"/>
    <n v="1"/>
    <x v="0"/>
    <x v="0"/>
    <x v="6"/>
  </r>
  <r>
    <s v="3449024"/>
    <x v="1"/>
    <s v="Sun Country Homes(LRR)"/>
    <s v="103 N 38th Pl"/>
    <s v="Ridgefield"/>
    <s v="WA"/>
    <s v="720"/>
    <x v="1"/>
    <x v="1"/>
    <x v="3"/>
    <m/>
    <x v="1"/>
    <n v="606.1"/>
    <n v="25"/>
    <n v="1"/>
    <x v="0"/>
    <x v="0"/>
    <x v="6"/>
  </r>
  <r>
    <s v="3449026"/>
    <x v="1"/>
    <s v="D R Horton Inc Portland(VJS)"/>
    <s v="12912 NE 118th St"/>
    <s v="Vancouver"/>
    <s v="WA"/>
    <s v="720"/>
    <x v="1"/>
    <x v="1"/>
    <x v="3"/>
    <m/>
    <x v="1"/>
    <n v="605.84"/>
    <n v="23"/>
    <n v="1"/>
    <x v="0"/>
    <x v="0"/>
    <x v="6"/>
  </r>
  <r>
    <s v="3449029"/>
    <x v="1"/>
    <s v="New Pacific Homes Inc(LRR)"/>
    <s v="1892 N Columbia Ridge Way"/>
    <s v="Washougal"/>
    <s v="WA"/>
    <s v="720"/>
    <x v="1"/>
    <x v="1"/>
    <x v="3"/>
    <m/>
    <x v="1"/>
    <n v="634.29999999999995"/>
    <n v="22"/>
    <n v="1"/>
    <x v="0"/>
    <x v="0"/>
    <x v="6"/>
  </r>
  <r>
    <s v="3449030"/>
    <x v="1"/>
    <s v="New Pacific Homes Inc(LRR)"/>
    <s v="1912 N Columbia Ridge Way"/>
    <s v="Washougal"/>
    <s v="WA"/>
    <s v="720"/>
    <x v="1"/>
    <x v="1"/>
    <x v="3"/>
    <m/>
    <x v="1"/>
    <n v="635"/>
    <n v="22"/>
    <n v="1"/>
    <x v="0"/>
    <x v="0"/>
    <x v="6"/>
  </r>
  <r>
    <s v="3449031"/>
    <x v="1"/>
    <s v="Sun Country Homes(LRR)"/>
    <s v="3887 N 1st Way"/>
    <s v="Ridgefield"/>
    <s v="WA"/>
    <s v="720"/>
    <x v="1"/>
    <x v="1"/>
    <x v="3"/>
    <m/>
    <x v="1"/>
    <n v="605.98"/>
    <n v="24"/>
    <n v="1"/>
    <x v="0"/>
    <x v="0"/>
    <x v="6"/>
  </r>
  <r>
    <s v="3449033"/>
    <x v="1"/>
    <s v="Aho Construction(VJS)"/>
    <s v="12713 NE 54th Way"/>
    <s v="Vancouver"/>
    <s v="WA"/>
    <s v="720"/>
    <x v="1"/>
    <x v="1"/>
    <x v="3"/>
    <m/>
    <x v="1"/>
    <n v="634.74"/>
    <n v="20"/>
    <n v="1"/>
    <x v="0"/>
    <x v="0"/>
    <x v="6"/>
  </r>
  <r>
    <s v="3449078"/>
    <x v="1"/>
    <s v="Bella Villa Homes Corporation("/>
    <s v="5104 NW 131st Cir"/>
    <s v="Vancouver"/>
    <s v="WA"/>
    <s v="720"/>
    <x v="1"/>
    <x v="1"/>
    <x v="3"/>
    <m/>
    <x v="1"/>
    <n v="635.25"/>
    <n v="24"/>
    <n v="1"/>
    <x v="0"/>
    <x v="0"/>
    <x v="6"/>
  </r>
  <r>
    <s v="3449132"/>
    <x v="1"/>
    <s v="Aho Construction(VJS)"/>
    <s v="12721 NE 54th Way"/>
    <s v="Vancouver"/>
    <s v="WA"/>
    <s v="720"/>
    <x v="1"/>
    <x v="1"/>
    <x v="3"/>
    <m/>
    <x v="1"/>
    <n v="605.59"/>
    <n v="21"/>
    <n v="1"/>
    <x v="0"/>
    <x v="0"/>
    <x v="6"/>
  </r>
  <r>
    <s v="3449134"/>
    <x v="1"/>
    <s v="Aho Construction(VJS)"/>
    <s v="5215 NE 128th Ave"/>
    <s v="Vancouver"/>
    <s v="WA"/>
    <s v="720"/>
    <x v="1"/>
    <x v="1"/>
    <x v="3"/>
    <m/>
    <x v="1"/>
    <n v="604.92999999999995"/>
    <n v="21"/>
    <n v="1"/>
    <x v="0"/>
    <x v="0"/>
    <x v="6"/>
  </r>
  <r>
    <s v="3449172"/>
    <x v="1"/>
    <s v="Manor Homes Washington Inc(E2G"/>
    <s v="15105 NE 83rd Cir"/>
    <s v="Vancouver"/>
    <s v="WA"/>
    <s v="720"/>
    <x v="1"/>
    <x v="1"/>
    <x v="3"/>
    <m/>
    <x v="1"/>
    <n v="634.29999999999995"/>
    <n v="22"/>
    <n v="1"/>
    <x v="0"/>
    <x v="0"/>
    <x v="6"/>
  </r>
  <r>
    <s v="3449206"/>
    <x v="1"/>
    <s v="Dewitz Construction LLC(E2G)"/>
    <s v="17512 NE 25th Ave"/>
    <s v="Ridgefield"/>
    <s v="WA"/>
    <s v="720"/>
    <x v="1"/>
    <x v="1"/>
    <x v="3"/>
    <m/>
    <x v="1"/>
    <n v="673.53"/>
    <n v="102"/>
    <n v="1"/>
    <x v="0"/>
    <x v="0"/>
    <x v="6"/>
  </r>
  <r>
    <s v="3449235"/>
    <x v="1"/>
    <s v="&quot;Piper, Ken J(LRR)&quot;"/>
    <s v="311 NE 18th St"/>
    <s v="Battle Ground"/>
    <s v="WA"/>
    <s v="720"/>
    <x v="1"/>
    <x v="1"/>
    <x v="3"/>
    <m/>
    <x v="1"/>
    <n v="635.11"/>
    <n v="23"/>
    <n v="1"/>
    <x v="0"/>
    <x v="0"/>
    <x v="6"/>
  </r>
  <r>
    <s v="3449248"/>
    <x v="1"/>
    <s v="Quail Construction(CAG)"/>
    <s v="491 N Stonegate Dr"/>
    <s v="Washougal"/>
    <s v="WA"/>
    <s v="720"/>
    <x v="1"/>
    <x v="1"/>
    <x v="0"/>
    <m/>
    <x v="1"/>
    <n v="847.02"/>
    <n v="165"/>
    <n v="1"/>
    <x v="0"/>
    <x v="0"/>
    <x v="6"/>
  </r>
  <r>
    <s v="3449260"/>
    <x v="1"/>
    <s v="&quot;Piper, Ken J(LRR)&quot;"/>
    <s v="301 NE 18th St"/>
    <s v="Battle Ground"/>
    <s v="WA"/>
    <s v="720"/>
    <x v="1"/>
    <x v="1"/>
    <x v="3"/>
    <m/>
    <x v="1"/>
    <n v="635.37"/>
    <n v="25"/>
    <n v="1"/>
    <x v="0"/>
    <x v="0"/>
    <x v="4"/>
  </r>
  <r>
    <s v="3449303"/>
    <x v="1"/>
    <s v="Evergreen Homes NW LLC(VJS)"/>
    <s v="9409 NE 38th Ave"/>
    <s v="Vancouver"/>
    <s v="WA"/>
    <s v="720"/>
    <x v="1"/>
    <x v="1"/>
    <x v="3"/>
    <m/>
    <x v="1"/>
    <n v="606.63"/>
    <n v="29"/>
    <n v="1"/>
    <x v="0"/>
    <x v="0"/>
    <x v="6"/>
  </r>
  <r>
    <s v="3449307"/>
    <x v="1"/>
    <s v="Evergreen Homes NW LLC(VJS)"/>
    <s v="9400 NE 39th Ave"/>
    <s v="Vancouver"/>
    <s v="WA"/>
    <s v="720"/>
    <x v="1"/>
    <x v="1"/>
    <x v="3"/>
    <m/>
    <x v="1"/>
    <n v="605.99"/>
    <n v="24"/>
    <n v="1"/>
    <x v="0"/>
    <x v="0"/>
    <x v="6"/>
  </r>
  <r>
    <s v="3449308"/>
    <x v="1"/>
    <s v="Evergreen Homes NW LLC(VJS)"/>
    <s v="9408 NE 39th Ave"/>
    <s v="Vancouver"/>
    <s v="WA"/>
    <s v="720"/>
    <x v="1"/>
    <x v="1"/>
    <x v="3"/>
    <m/>
    <x v="1"/>
    <n v="605.85"/>
    <n v="23"/>
    <n v="1"/>
    <x v="0"/>
    <x v="0"/>
    <x v="6"/>
  </r>
  <r>
    <s v="3449322"/>
    <x v="1"/>
    <s v="Helmes Inc(VJS)"/>
    <s v="16408 NE 95th St"/>
    <s v="Vancouver"/>
    <s v="WA"/>
    <s v="720"/>
    <x v="1"/>
    <x v="1"/>
    <x v="3"/>
    <m/>
    <x v="1"/>
    <n v="605.99"/>
    <n v="24"/>
    <n v="1"/>
    <x v="0"/>
    <x v="0"/>
    <x v="6"/>
  </r>
  <r>
    <s v="3449375"/>
    <x v="1"/>
    <s v="Aho Construction(LRR)"/>
    <s v="12712 NE 53rd St"/>
    <s v="Vancouver"/>
    <s v="WA"/>
    <s v="720"/>
    <x v="1"/>
    <x v="1"/>
    <x v="3"/>
    <m/>
    <x v="1"/>
    <n v="605.05999999999995"/>
    <n v="22"/>
    <n v="1"/>
    <x v="0"/>
    <x v="0"/>
    <x v="6"/>
  </r>
  <r>
    <s v="3449376"/>
    <x v="1"/>
    <s v="Aho Construction(LRR)"/>
    <s v="12710 NE 54th Way"/>
    <s v="Vancouver"/>
    <s v="WA"/>
    <s v="720"/>
    <x v="1"/>
    <x v="1"/>
    <x v="3"/>
    <m/>
    <x v="1"/>
    <n v="605.46"/>
    <n v="20"/>
    <n v="1"/>
    <x v="0"/>
    <x v="0"/>
    <x v="6"/>
  </r>
  <r>
    <s v="3449377"/>
    <x v="1"/>
    <s v="Aho Construction(LRR)"/>
    <s v="5223 NE 128th Ave"/>
    <s v="Vancouver"/>
    <s v="WA"/>
    <s v="720"/>
    <x v="1"/>
    <x v="1"/>
    <x v="3"/>
    <m/>
    <x v="1"/>
    <n v="605.73"/>
    <n v="22"/>
    <n v="1"/>
    <x v="0"/>
    <x v="0"/>
    <x v="6"/>
  </r>
  <r>
    <s v="3449469"/>
    <x v="1"/>
    <s v="Pacific Lifestyle Homes(LRR)"/>
    <s v="5703 NW 149th St"/>
    <s v="Vancouver"/>
    <s v="WA"/>
    <s v="720"/>
    <x v="1"/>
    <x v="1"/>
    <x v="3"/>
    <m/>
    <x v="1"/>
    <n v="636.16999999999996"/>
    <n v="31"/>
    <n v="1"/>
    <x v="0"/>
    <x v="0"/>
    <x v="6"/>
  </r>
  <r>
    <s v="3449486"/>
    <x v="1"/>
    <s v="Lennar Northwest Inc(LRR)"/>
    <s v="3553 NE Sitka Dr"/>
    <s v="Camas"/>
    <s v="WA"/>
    <s v="720"/>
    <x v="1"/>
    <x v="1"/>
    <x v="3"/>
    <m/>
    <x v="1"/>
    <n v="596.42999999999995"/>
    <n v="26"/>
    <n v="1"/>
    <x v="0"/>
    <x v="0"/>
    <x v="6"/>
  </r>
  <r>
    <s v="3449488"/>
    <x v="1"/>
    <s v="Lennar Northwest Inc(LRR)"/>
    <s v="3551 NE Sitka Dr"/>
    <s v="Camas"/>
    <s v="WA"/>
    <s v="720"/>
    <x v="1"/>
    <x v="1"/>
    <x v="3"/>
    <m/>
    <x v="1"/>
    <n v="596.17999999999995"/>
    <n v="24"/>
    <n v="1"/>
    <x v="0"/>
    <x v="0"/>
    <x v="6"/>
  </r>
  <r>
    <s v="3449519"/>
    <x v="1"/>
    <s v="Lennar Northwest Inc(VJS)"/>
    <s v="18900 NE 25th Dr"/>
    <s v="Vancouver"/>
    <s v="WA"/>
    <s v="720"/>
    <x v="1"/>
    <x v="1"/>
    <x v="3"/>
    <m/>
    <x v="1"/>
    <n v="634.39"/>
    <n v="23"/>
    <n v="1"/>
    <x v="0"/>
    <x v="0"/>
    <x v="6"/>
  </r>
  <r>
    <s v="3449521"/>
    <x v="1"/>
    <s v="Lennar Northwest Inc(VJS)"/>
    <s v="18800 NE 24th St"/>
    <s v="Vancouver"/>
    <s v="WA"/>
    <s v="720"/>
    <x v="1"/>
    <x v="1"/>
    <x v="3"/>
    <m/>
    <x v="1"/>
    <n v="631.16999999999996"/>
    <n v="24"/>
    <n v="1"/>
    <x v="0"/>
    <x v="0"/>
    <x v="6"/>
  </r>
  <r>
    <s v="3449522"/>
    <x v="1"/>
    <s v="Lennar Northwest Inc(VJS)"/>
    <s v="18804 NE 24th St"/>
    <s v="Vancouver"/>
    <s v="WA"/>
    <s v="720"/>
    <x v="1"/>
    <x v="1"/>
    <x v="3"/>
    <m/>
    <x v="1"/>
    <n v="630.91"/>
    <n v="22"/>
    <n v="1"/>
    <x v="0"/>
    <x v="0"/>
    <x v="6"/>
  </r>
  <r>
    <s v="3449524"/>
    <x v="1"/>
    <s v="Lennar Northwest Inc(VJS)"/>
    <s v="18805 NE 24th St"/>
    <s v="Vancouver"/>
    <s v="WA"/>
    <s v="720"/>
    <x v="1"/>
    <x v="1"/>
    <x v="3"/>
    <m/>
    <x v="1"/>
    <n v="631.29"/>
    <n v="25"/>
    <n v="1"/>
    <x v="0"/>
    <x v="0"/>
    <x v="6"/>
  </r>
  <r>
    <s v="3449525"/>
    <x v="1"/>
    <s v="Lennar Northwest Inc(VJS)"/>
    <s v="18801 NE 24th St"/>
    <s v="Vancouver"/>
    <s v="WA"/>
    <s v="720"/>
    <x v="1"/>
    <x v="1"/>
    <x v="3"/>
    <m/>
    <x v="1"/>
    <n v="630.91"/>
    <n v="22"/>
    <n v="1"/>
    <x v="0"/>
    <x v="0"/>
    <x v="6"/>
  </r>
  <r>
    <s v="3449527"/>
    <x v="1"/>
    <s v="Lennar Northwest Inc(VJS)"/>
    <s v="18715 NE 24th St"/>
    <s v="Vancouver"/>
    <s v="WA"/>
    <s v="720"/>
    <x v="1"/>
    <x v="1"/>
    <x v="3"/>
    <m/>
    <x v="1"/>
    <n v="630.64"/>
    <n v="20"/>
    <n v="1"/>
    <x v="0"/>
    <x v="0"/>
    <x v="6"/>
  </r>
  <r>
    <s v="3449528"/>
    <x v="1"/>
    <s v="Lennar Northwest Inc(VJS)"/>
    <s v="18711 NE 24th St"/>
    <s v="Vancouver"/>
    <s v="WA"/>
    <s v="720"/>
    <x v="1"/>
    <x v="1"/>
    <x v="3"/>
    <m/>
    <x v="1"/>
    <n v="631.16999999999996"/>
    <n v="24"/>
    <n v="1"/>
    <x v="0"/>
    <x v="0"/>
    <x v="6"/>
  </r>
  <r>
    <s v="3449531"/>
    <x v="1"/>
    <s v="Helmes Inc(KMM)"/>
    <s v="4844 N 8th St"/>
    <s v="Ridgefield"/>
    <s v="WA"/>
    <s v="720"/>
    <x v="1"/>
    <x v="1"/>
    <x v="3"/>
    <m/>
    <x v="1"/>
    <n v="605.99"/>
    <n v="24"/>
    <n v="1"/>
    <x v="0"/>
    <x v="0"/>
    <x v="6"/>
  </r>
  <r>
    <s v="3449532"/>
    <x v="1"/>
    <s v="Helmes Inc(KMM)"/>
    <s v="4219 N Ridgefield Wood Dr"/>
    <s v="Ridgefield"/>
    <s v="WA"/>
    <s v="720"/>
    <x v="1"/>
    <x v="1"/>
    <x v="3"/>
    <m/>
    <x v="1"/>
    <n v="606.24"/>
    <n v="26"/>
    <n v="1"/>
    <x v="0"/>
    <x v="0"/>
    <x v="6"/>
  </r>
  <r>
    <s v="3449580"/>
    <x v="1"/>
    <s v="Aho Construction(LRR)"/>
    <s v="11201 NE 127th Ave"/>
    <s v="Vancouver"/>
    <s v="WA"/>
    <s v="720"/>
    <x v="1"/>
    <x v="1"/>
    <x v="3"/>
    <m/>
    <x v="1"/>
    <n v="605.6"/>
    <n v="21"/>
    <n v="1"/>
    <x v="0"/>
    <x v="0"/>
    <x v="6"/>
  </r>
  <r>
    <s v="3449581"/>
    <x v="1"/>
    <s v="Aho Construction(LRR)"/>
    <s v="11207 NE 127th Ave"/>
    <s v="Vancouver"/>
    <s v="WA"/>
    <s v="720"/>
    <x v="1"/>
    <x v="1"/>
    <x v="3"/>
    <m/>
    <x v="1"/>
    <n v="606.5"/>
    <n v="28"/>
    <n v="1"/>
    <x v="0"/>
    <x v="0"/>
    <x v="6"/>
  </r>
  <r>
    <s v="3449639"/>
    <x v="1"/>
    <s v="Pacific Lifestyle Homes(C5C)"/>
    <s v="11219 NE 147th Ave"/>
    <s v="Vancouver"/>
    <s v="WA"/>
    <s v="720"/>
    <x v="1"/>
    <x v="1"/>
    <x v="3"/>
    <m/>
    <x v="1"/>
    <n v="635.78"/>
    <n v="28"/>
    <n v="1"/>
    <x v="0"/>
    <x v="0"/>
    <x v="6"/>
  </r>
  <r>
    <s v="3449640"/>
    <x v="1"/>
    <s v="Pacific Lifestyle Homes(VJS)"/>
    <s v="11217 NE 148th Ave"/>
    <s v="Vancouver"/>
    <s v="WA"/>
    <s v="720"/>
    <x v="1"/>
    <x v="1"/>
    <x v="3"/>
    <m/>
    <x v="1"/>
    <n v="635.66"/>
    <n v="27"/>
    <n v="1"/>
    <x v="0"/>
    <x v="0"/>
    <x v="6"/>
  </r>
  <r>
    <s v="3449641"/>
    <x v="1"/>
    <s v="Pacific Lifestyle Homes(C5C)"/>
    <s v="14804 NE 113th Ave"/>
    <s v="Vancouver"/>
    <s v="WA"/>
    <s v="720"/>
    <x v="1"/>
    <x v="1"/>
    <x v="3"/>
    <m/>
    <x v="1"/>
    <n v="635.01"/>
    <n v="22"/>
    <n v="1"/>
    <x v="0"/>
    <x v="0"/>
    <x v="6"/>
  </r>
  <r>
    <s v="3449642"/>
    <x v="1"/>
    <s v="Pacific Lifestyle Homes(VJS)"/>
    <s v="11206 NE 149th Ave"/>
    <s v="Vancouver"/>
    <s v="WA"/>
    <s v="720"/>
    <x v="1"/>
    <x v="1"/>
    <x v="3"/>
    <m/>
    <x v="1"/>
    <n v="635.39"/>
    <n v="25"/>
    <n v="1"/>
    <x v="0"/>
    <x v="0"/>
    <x v="6"/>
  </r>
  <r>
    <s v="3449705"/>
    <x v="1"/>
    <s v="Cascade West Development(LRR)"/>
    <s v="2129 NW Klickitat St"/>
    <s v="Camas"/>
    <s v="WA"/>
    <s v="720"/>
    <x v="1"/>
    <x v="1"/>
    <x v="0"/>
    <m/>
    <x v="1"/>
    <n v="611"/>
    <n v="32"/>
    <n v="1"/>
    <x v="0"/>
    <x v="0"/>
    <x v="6"/>
  </r>
  <r>
    <s v="3449787"/>
    <x v="1"/>
    <s v="Kingston Homes LLC(A1L)"/>
    <s v="4342 N 7th Way"/>
    <s v="Ridgefield"/>
    <s v="WA"/>
    <s v="720"/>
    <x v="1"/>
    <x v="1"/>
    <x v="3"/>
    <m/>
    <x v="1"/>
    <n v="605.6"/>
    <n v="21"/>
    <n v="1"/>
    <x v="0"/>
    <x v="0"/>
    <x v="6"/>
  </r>
  <r>
    <s v="3449792"/>
    <x v="1"/>
    <s v="Kingston Homes LLC(LRR)"/>
    <s v="10513 NE 155th Ave"/>
    <s v="Vancouver"/>
    <s v="WA"/>
    <s v="720"/>
    <x v="1"/>
    <x v="1"/>
    <x v="3"/>
    <m/>
    <x v="1"/>
    <n v="635.13"/>
    <n v="23"/>
    <n v="1"/>
    <x v="0"/>
    <x v="0"/>
    <x v="6"/>
  </r>
  <r>
    <s v="3449793"/>
    <x v="1"/>
    <s v="Kingston Homes LLC(LRR)"/>
    <s v="15320 NE 106th St"/>
    <s v="Vancouver"/>
    <s v="WA"/>
    <s v="720"/>
    <x v="1"/>
    <x v="1"/>
    <x v="3"/>
    <m/>
    <x v="1"/>
    <n v="605.73"/>
    <n v="22"/>
    <n v="1"/>
    <x v="0"/>
    <x v="0"/>
    <x v="6"/>
  </r>
  <r>
    <s v="3449794"/>
    <x v="1"/>
    <s v="Kingston Homes LLC(LRR)"/>
    <s v="10403 NE 153rd Pl"/>
    <s v="Vancouver"/>
    <s v="WA"/>
    <s v="720"/>
    <x v="1"/>
    <x v="1"/>
    <x v="3"/>
    <m/>
    <x v="1"/>
    <n v="607.02"/>
    <n v="32"/>
    <n v="1"/>
    <x v="0"/>
    <x v="0"/>
    <x v="6"/>
  </r>
  <r>
    <s v="3449830"/>
    <x v="1"/>
    <s v="Kingston Homes LLC(A1L)"/>
    <s v="4231 N Ridgefield Wds Dr"/>
    <s v="Ridgefield"/>
    <s v="WA"/>
    <s v="720"/>
    <x v="1"/>
    <x v="1"/>
    <x v="3"/>
    <m/>
    <x v="1"/>
    <n v="607.41"/>
    <n v="35"/>
    <n v="1"/>
    <x v="0"/>
    <x v="0"/>
    <x v="6"/>
  </r>
  <r>
    <s v="3449831"/>
    <x v="1"/>
    <s v="Kingston Homes LLC(VJS)"/>
    <s v="12408 NW 48th Ct"/>
    <s v="Vancouver"/>
    <s v="WA"/>
    <s v="720"/>
    <x v="1"/>
    <x v="1"/>
    <x v="0"/>
    <m/>
    <x v="1"/>
    <n v="608.97"/>
    <n v="24"/>
    <n v="1"/>
    <x v="0"/>
    <x v="0"/>
    <x v="6"/>
  </r>
  <r>
    <s v="3449842"/>
    <x v="1"/>
    <s v="Kingston Homes LLC(A1L)"/>
    <s v="10408 NE 153rd Pl"/>
    <s v="Vancouver"/>
    <s v="WA"/>
    <s v="720"/>
    <x v="1"/>
    <x v="1"/>
    <x v="3"/>
    <m/>
    <x v="1"/>
    <n v="606.24"/>
    <n v="26"/>
    <n v="1"/>
    <x v="0"/>
    <x v="0"/>
    <x v="6"/>
  </r>
  <r>
    <s v="3449845"/>
    <x v="1"/>
    <s v="Kingston Homes LLC(A1L)"/>
    <s v="15305 NE 105th St"/>
    <s v="Vancouver"/>
    <s v="WA"/>
    <s v="720"/>
    <x v="1"/>
    <x v="1"/>
    <x v="3"/>
    <m/>
    <x v="1"/>
    <n v="606.38"/>
    <n v="27"/>
    <n v="1"/>
    <x v="0"/>
    <x v="0"/>
    <x v="6"/>
  </r>
  <r>
    <s v="3449858"/>
    <x v="1"/>
    <s v="Romano Properties LLC(VJS)"/>
    <s v="3016 SW 6th Ave"/>
    <s v="Camas"/>
    <s v="WA"/>
    <s v="720"/>
    <x v="1"/>
    <x v="1"/>
    <x v="0"/>
    <m/>
    <x v="1"/>
    <n v="582.47"/>
    <n v="52"/>
    <n v="1"/>
    <x v="0"/>
    <x v="0"/>
    <x v="4"/>
  </r>
  <r>
    <s v="3449957"/>
    <x v="1"/>
    <s v="Urban Northwest Homes LLC(VJS)"/>
    <s v="752 N 48th Ave"/>
    <s v="Ridgefield"/>
    <s v="WA"/>
    <s v="720"/>
    <x v="1"/>
    <x v="1"/>
    <x v="0"/>
    <m/>
    <x v="1"/>
    <n v="608.72"/>
    <n v="23"/>
    <n v="1"/>
    <x v="0"/>
    <x v="0"/>
    <x v="6"/>
  </r>
  <r>
    <s v="3449968"/>
    <x v="1"/>
    <s v="Holt Homes(VJS)"/>
    <s v="2617 S 21st Ct"/>
    <s v="Ridgefield"/>
    <s v="WA"/>
    <s v="720"/>
    <x v="1"/>
    <x v="1"/>
    <x v="3"/>
    <m/>
    <x v="1"/>
    <n v="706.23"/>
    <n v="23"/>
    <n v="1"/>
    <x v="0"/>
    <x v="0"/>
    <x v="6"/>
  </r>
  <r>
    <s v="3450002"/>
    <x v="1"/>
    <s v="Tuscany Homes LLC(VJS)"/>
    <s v="9416 NE 52nd Ave"/>
    <s v="Vancouver"/>
    <s v="WA"/>
    <s v="720"/>
    <x v="1"/>
    <x v="1"/>
    <x v="3"/>
    <m/>
    <x v="1"/>
    <n v="605.6"/>
    <n v="21"/>
    <n v="1"/>
    <x v="0"/>
    <x v="0"/>
    <x v="6"/>
  </r>
  <r>
    <s v="3450004"/>
    <x v="1"/>
    <s v="Tuscany Homes LLC(LRR)"/>
    <s v="9304 NE 47th Rd"/>
    <s v="Vancouver"/>
    <s v="WA"/>
    <s v="720"/>
    <x v="1"/>
    <x v="1"/>
    <x v="3"/>
    <m/>
    <x v="1"/>
    <n v="634.94000000000005"/>
    <n v="23"/>
    <n v="1"/>
    <x v="0"/>
    <x v="0"/>
    <x v="6"/>
  </r>
  <r>
    <s v="3450005"/>
    <x v="1"/>
    <s v="Tuscany Homes LLC(LRR)"/>
    <s v="9307 NE 47th Rd"/>
    <s v="Vancouver"/>
    <s v="WA"/>
    <s v="720"/>
    <x v="1"/>
    <x v="1"/>
    <x v="3"/>
    <m/>
    <x v="1"/>
    <n v="634.94000000000005"/>
    <n v="23"/>
    <n v="1"/>
    <x v="0"/>
    <x v="0"/>
    <x v="6"/>
  </r>
  <r>
    <s v="3450022"/>
    <x v="1"/>
    <s v="Tuscany Homes LLC(LRR)"/>
    <s v="6115 NE 57th Pl"/>
    <s v="Vancouver"/>
    <s v="WA"/>
    <s v="720"/>
    <x v="1"/>
    <x v="1"/>
    <x v="3"/>
    <m/>
    <x v="1"/>
    <n v="605.66999999999996"/>
    <n v="23"/>
    <n v="1"/>
    <x v="0"/>
    <x v="0"/>
    <x v="6"/>
  </r>
  <r>
    <s v="3450025"/>
    <x v="1"/>
    <s v="Tuscany Homes LLC(LRR)"/>
    <s v="11402 NE 130th Pl"/>
    <s v="Vancouver"/>
    <s v="WA"/>
    <s v="720"/>
    <x v="1"/>
    <x v="1"/>
    <x v="3"/>
    <m/>
    <x v="1"/>
    <n v="604.89"/>
    <n v="17"/>
    <n v="1"/>
    <x v="0"/>
    <x v="0"/>
    <x v="6"/>
  </r>
  <r>
    <s v="3450076"/>
    <x v="1"/>
    <s v="Pacific Lifestyle Homes(VJS)"/>
    <s v="14108 NW 53rd Ct"/>
    <s v="Vancouver"/>
    <s v="WA"/>
    <s v="720"/>
    <x v="1"/>
    <x v="1"/>
    <x v="3"/>
    <m/>
    <x v="1"/>
    <n v="635.08000000000004"/>
    <n v="24"/>
    <n v="1"/>
    <x v="0"/>
    <x v="0"/>
    <x v="6"/>
  </r>
  <r>
    <s v="3450090"/>
    <x v="1"/>
    <s v="Manor Homes Washington Inc(VJS"/>
    <s v="14303 NE 107th St"/>
    <s v="Vancouver"/>
    <s v="WA"/>
    <s v="720"/>
    <x v="1"/>
    <x v="1"/>
    <x v="3"/>
    <m/>
    <x v="1"/>
    <n v="597.72"/>
    <n v="17"/>
    <n v="1"/>
    <x v="0"/>
    <x v="0"/>
    <x v="6"/>
  </r>
  <r>
    <s v="3450091"/>
    <x v="1"/>
    <s v="Manor Construction(LRR)"/>
    <s v="10703 NE 144th Ave"/>
    <s v="Vancouver"/>
    <s v="WA"/>
    <s v="720"/>
    <x v="1"/>
    <x v="1"/>
    <x v="3"/>
    <m/>
    <x v="1"/>
    <n v="634.94000000000005"/>
    <n v="23"/>
    <n v="1"/>
    <x v="0"/>
    <x v="0"/>
    <x v="6"/>
  </r>
  <r>
    <s v="3450092"/>
    <x v="1"/>
    <s v="Manor Construction(LRR)"/>
    <s v="10707 NE 144th Ave"/>
    <s v="Vancouver"/>
    <s v="WA"/>
    <s v="720"/>
    <x v="1"/>
    <x v="1"/>
    <x v="0"/>
    <m/>
    <x v="1"/>
    <n v="601.72"/>
    <n v="20"/>
    <n v="1"/>
    <x v="0"/>
    <x v="0"/>
    <x v="6"/>
  </r>
  <r>
    <s v="3450096"/>
    <x v="1"/>
    <s v="Pacific Shores JL CC WA  LLC(V"/>
    <s v="10513 NE 109th Ct"/>
    <s v="Vancouver"/>
    <s v="WA"/>
    <s v="720"/>
    <x v="1"/>
    <x v="1"/>
    <x v="3"/>
    <m/>
    <x v="1"/>
    <n v="635.33000000000004"/>
    <n v="26"/>
    <n v="1"/>
    <x v="0"/>
    <x v="0"/>
    <x v="6"/>
  </r>
  <r>
    <s v="3450097"/>
    <x v="1"/>
    <s v="Pacific Shores JL CC WA  LLC(V"/>
    <s v="10914 NE 106th St"/>
    <s v="Vancouver"/>
    <s v="WA"/>
    <s v="720"/>
    <x v="1"/>
    <x v="1"/>
    <x v="3"/>
    <m/>
    <x v="1"/>
    <n v="627.98"/>
    <n v="24"/>
    <n v="1"/>
    <x v="0"/>
    <x v="0"/>
    <x v="6"/>
  </r>
  <r>
    <s v="3450100"/>
    <x v="1"/>
    <s v="&quot;Hendrickson, Scott(LRR)&quot;"/>
    <s v="2110 NW 16th Cir"/>
    <s v="Battle Ground"/>
    <s v="WA"/>
    <s v="720"/>
    <x v="1"/>
    <x v="1"/>
    <x v="3"/>
    <m/>
    <x v="1"/>
    <n v="635.52"/>
    <n v="26"/>
    <n v="1"/>
    <x v="0"/>
    <x v="0"/>
    <x v="6"/>
  </r>
  <r>
    <s v="3450115"/>
    <x v="1"/>
    <s v="&quot;Hendrickson, Scott(A1L)&quot;"/>
    <s v="1519 NW 21st Pl"/>
    <s v="Battle Ground"/>
    <s v="WA"/>
    <s v="720"/>
    <x v="1"/>
    <x v="1"/>
    <x v="3"/>
    <m/>
    <x v="1"/>
    <n v="635.39"/>
    <n v="25"/>
    <n v="1"/>
    <x v="0"/>
    <x v="0"/>
    <x v="6"/>
  </r>
  <r>
    <s v="3450226"/>
    <x v="1"/>
    <s v="Hartwood Homes Inc(LRR)"/>
    <s v="1622 N Columbia Ridge Way"/>
    <s v="Washougal"/>
    <s v="WA"/>
    <s v="720"/>
    <x v="1"/>
    <x v="1"/>
    <x v="3"/>
    <m/>
    <x v="1"/>
    <n v="823"/>
    <n v="27"/>
    <n v="1"/>
    <x v="0"/>
    <x v="0"/>
    <x v="6"/>
  </r>
  <r>
    <s v="3450252"/>
    <x v="1"/>
    <s v="Helmes Inc(VJS)"/>
    <s v="4821 N 6th St"/>
    <s v="Ridgefield"/>
    <s v="WA"/>
    <s v="720"/>
    <x v="1"/>
    <x v="1"/>
    <x v="3"/>
    <m/>
    <x v="1"/>
    <n v="605.85"/>
    <n v="23"/>
    <n v="1"/>
    <x v="0"/>
    <x v="0"/>
    <x v="6"/>
  </r>
  <r>
    <s v="3450296"/>
    <x v="1"/>
    <s v="&quot;Lesieur, Daniel J(LRR)&quot;"/>
    <s v="3185 45th St"/>
    <s v="Washougal"/>
    <s v="WA"/>
    <s v="720"/>
    <x v="1"/>
    <x v="1"/>
    <x v="3"/>
    <m/>
    <x v="1"/>
    <n v="634.82000000000005"/>
    <n v="22"/>
    <n v="1"/>
    <x v="0"/>
    <x v="0"/>
    <x v="4"/>
  </r>
  <r>
    <s v="3450297"/>
    <x v="1"/>
    <s v="&quot;Lesieur, Daniel J(LRR)&quot;"/>
    <s v="3195 45th St"/>
    <s v="Washougal"/>
    <s v="WA"/>
    <s v="720"/>
    <x v="1"/>
    <x v="1"/>
    <x v="3"/>
    <m/>
    <x v="1"/>
    <n v="634.04"/>
    <n v="16"/>
    <n v="1"/>
    <x v="0"/>
    <x v="0"/>
    <x v="4"/>
  </r>
  <r>
    <s v="3450320"/>
    <x v="1"/>
    <s v="Lennar Northwest Inc(LRR)"/>
    <s v="18714 NE 24th St"/>
    <s v="Vancouver"/>
    <s v="WA"/>
    <s v="720"/>
    <x v="1"/>
    <x v="1"/>
    <x v="3"/>
    <m/>
    <x v="1"/>
    <n v="633.55999999999995"/>
    <n v="24"/>
    <n v="1"/>
    <x v="0"/>
    <x v="0"/>
    <x v="6"/>
  </r>
  <r>
    <s v="3450321"/>
    <x v="1"/>
    <s v="Lennar Northwest Inc(LRR)"/>
    <s v="18710 NE 24th St"/>
    <s v="Vancouver"/>
    <s v="WA"/>
    <s v="720"/>
    <x v="1"/>
    <x v="1"/>
    <x v="3"/>
    <m/>
    <x v="1"/>
    <n v="606.16"/>
    <n v="38"/>
    <n v="1"/>
    <x v="0"/>
    <x v="0"/>
    <x v="6"/>
  </r>
  <r>
    <s v="3450322"/>
    <x v="1"/>
    <s v="Lennar Northwest Inc(LRR)"/>
    <s v="18717 NE 25th St"/>
    <s v="Vancouver"/>
    <s v="WA"/>
    <s v="720"/>
    <x v="1"/>
    <x v="1"/>
    <x v="3"/>
    <m/>
    <x v="1"/>
    <n v="633.29999999999995"/>
    <n v="22"/>
    <n v="1"/>
    <x v="0"/>
    <x v="0"/>
    <x v="6"/>
  </r>
  <r>
    <s v="3450323"/>
    <x v="1"/>
    <s v="Lennar Northwest Inc(LRR)"/>
    <s v="18814 NE 25th St"/>
    <s v="Vancouver"/>
    <s v="WA"/>
    <s v="720"/>
    <x v="1"/>
    <x v="1"/>
    <x v="3"/>
    <m/>
    <x v="1"/>
    <n v="633.16999999999996"/>
    <n v="21"/>
    <n v="1"/>
    <x v="0"/>
    <x v="0"/>
    <x v="6"/>
  </r>
  <r>
    <s v="3450324"/>
    <x v="1"/>
    <s v="Lennar Northwest Inc(LRR)"/>
    <s v="18713 NE 25th St"/>
    <s v="Vancouver"/>
    <s v="WA"/>
    <s v="720"/>
    <x v="1"/>
    <x v="1"/>
    <x v="3"/>
    <m/>
    <x v="1"/>
    <n v="604.1"/>
    <n v="22"/>
    <n v="1"/>
    <x v="0"/>
    <x v="0"/>
    <x v="6"/>
  </r>
  <r>
    <s v="3450357"/>
    <x v="1"/>
    <s v="Gecho Construction(VJS)"/>
    <s v="624 W S St"/>
    <s v="Washougal"/>
    <s v="WA"/>
    <s v="720"/>
    <x v="1"/>
    <x v="1"/>
    <x v="0"/>
    <m/>
    <x v="1"/>
    <n v="608.03"/>
    <n v="21"/>
    <n v="1"/>
    <x v="0"/>
    <x v="0"/>
    <x v="6"/>
  </r>
  <r>
    <s v="3450423"/>
    <x v="1"/>
    <s v="Helmes Inc(LRR)"/>
    <s v="11205 NE 148th Ave"/>
    <s v="Vancouver"/>
    <s v="WA"/>
    <s v="720"/>
    <x v="1"/>
    <x v="1"/>
    <x v="3"/>
    <m/>
    <x v="1"/>
    <n v="604.48"/>
    <n v="25"/>
    <n v="1"/>
    <x v="0"/>
    <x v="0"/>
    <x v="6"/>
  </r>
  <r>
    <s v="3450436"/>
    <x v="1"/>
    <s v="Helmes Inc(LRR)"/>
    <s v="11201 NE 148th Ave"/>
    <s v="Vancouver"/>
    <s v="WA"/>
    <s v="720"/>
    <x v="1"/>
    <x v="1"/>
    <x v="3"/>
    <m/>
    <x v="1"/>
    <n v="604.61"/>
    <n v="26"/>
    <n v="1"/>
    <x v="0"/>
    <x v="0"/>
    <x v="6"/>
  </r>
  <r>
    <s v="3450445"/>
    <x v="1"/>
    <s v="AAA Properties Inc(VJS)"/>
    <s v="3700 Nicholson Rd"/>
    <s v="Vancouver"/>
    <s v="WA"/>
    <s v="720"/>
    <x v="1"/>
    <x v="1"/>
    <x v="3"/>
    <m/>
    <x v="1"/>
    <n v="624.15"/>
    <n v="18"/>
    <n v="1"/>
    <x v="0"/>
    <x v="0"/>
    <x v="6"/>
  </r>
  <r>
    <s v="3450468"/>
    <x v="1"/>
    <s v="Helmes Inc(LRR)"/>
    <s v="9603 NE 165th Ave"/>
    <s v="Vancouver"/>
    <s v="WA"/>
    <s v="720"/>
    <x v="1"/>
    <x v="1"/>
    <x v="3"/>
    <m/>
    <x v="1"/>
    <n v="607.07000000000005"/>
    <n v="45"/>
    <n v="1"/>
    <x v="0"/>
    <x v="0"/>
    <x v="6"/>
  </r>
  <r>
    <s v="3450493"/>
    <x v="1"/>
    <s v="Helmes Inc(LRR)"/>
    <s v="10508 NE 153rd Ave"/>
    <s v="Vancouver"/>
    <s v="WA"/>
    <s v="720"/>
    <x v="1"/>
    <x v="1"/>
    <x v="3"/>
    <m/>
    <x v="1"/>
    <n v="604.19000000000005"/>
    <n v="33"/>
    <n v="1"/>
    <x v="0"/>
    <x v="0"/>
    <x v="6"/>
  </r>
  <r>
    <s v="3450536"/>
    <x v="1"/>
    <s v="Pacific Lifestyle Homes(KMM)"/>
    <s v="11208 NE 148th Ave"/>
    <s v="Vancouver"/>
    <s v="WA"/>
    <s v="720"/>
    <x v="1"/>
    <x v="1"/>
    <x v="3"/>
    <m/>
    <x v="1"/>
    <n v="633.58000000000004"/>
    <n v="24"/>
    <n v="1"/>
    <x v="0"/>
    <x v="0"/>
    <x v="6"/>
  </r>
  <r>
    <s v="3450543"/>
    <x v="1"/>
    <s v="JB Homes LLC(VJS)"/>
    <s v="3220 NW 107th Way"/>
    <s v="Vancouver"/>
    <s v="WA"/>
    <s v="720"/>
    <x v="1"/>
    <x v="1"/>
    <x v="3"/>
    <m/>
    <x v="1"/>
    <n v="935.42"/>
    <n v="26"/>
    <n v="1"/>
    <x v="0"/>
    <x v="0"/>
    <x v="6"/>
  </r>
  <r>
    <s v="3450553"/>
    <x v="1"/>
    <s v="GR Investment Properties LLC(M"/>
    <s v="493 W 12th Way"/>
    <s v="La Center"/>
    <s v="WA"/>
    <s v="720"/>
    <x v="1"/>
    <x v="1"/>
    <x v="3"/>
    <m/>
    <x v="1"/>
    <n v="640.25"/>
    <n v="67"/>
    <n v="1"/>
    <x v="0"/>
    <x v="0"/>
    <x v="6"/>
  </r>
  <r>
    <s v="3450564"/>
    <x v="1"/>
    <s v="JB Homes LLC(VJS)"/>
    <s v="3216 NW 107th Way"/>
    <s v="Vancouver"/>
    <s v="WA"/>
    <s v="720"/>
    <x v="1"/>
    <x v="1"/>
    <x v="3"/>
    <m/>
    <x v="1"/>
    <n v="635.33000000000004"/>
    <n v="26"/>
    <n v="1"/>
    <x v="0"/>
    <x v="0"/>
    <x v="6"/>
  </r>
  <r>
    <s v="3450565"/>
    <x v="1"/>
    <s v="JB Homes LLC(VJS)"/>
    <s v="10617 NW 33rd Ave"/>
    <s v="Vancouver"/>
    <s v="WA"/>
    <s v="720"/>
    <x v="1"/>
    <x v="1"/>
    <x v="3"/>
    <m/>
    <x v="1"/>
    <n v="633.91"/>
    <n v="15"/>
    <n v="1"/>
    <x v="0"/>
    <x v="0"/>
    <x v="6"/>
  </r>
  <r>
    <s v="3450566"/>
    <x v="1"/>
    <s v="JB Homes LLC(VJS)"/>
    <s v="10613 NW 33rd Ave"/>
    <s v="Vancouver"/>
    <s v="WA"/>
    <s v="720"/>
    <x v="1"/>
    <x v="1"/>
    <x v="3"/>
    <m/>
    <x v="1"/>
    <n v="6481.22"/>
    <n v="27"/>
    <n v="1"/>
    <x v="0"/>
    <x v="0"/>
    <x v="6"/>
  </r>
  <r>
    <s v="3450620"/>
    <x v="1"/>
    <s v="Copper Creek Homes Inc.(LRR)"/>
    <s v="1591 N 4th Ct"/>
    <s v="Washougal"/>
    <s v="WA"/>
    <s v="720"/>
    <x v="1"/>
    <x v="1"/>
    <x v="3"/>
    <m/>
    <x v="1"/>
    <n v="610.51"/>
    <n v="74"/>
    <n v="1"/>
    <x v="0"/>
    <x v="0"/>
    <x v="6"/>
  </r>
  <r>
    <s v="3450631"/>
    <x v="1"/>
    <s v="Lennar Northwest Inc(VJS)"/>
    <s v="10214 NE 129th Ave"/>
    <s v="Vancouver"/>
    <s v="WA"/>
    <s v="720"/>
    <x v="1"/>
    <x v="1"/>
    <x v="3"/>
    <m/>
    <x v="1"/>
    <n v="631.78"/>
    <n v="21"/>
    <n v="1"/>
    <x v="0"/>
    <x v="0"/>
    <x v="6"/>
  </r>
  <r>
    <s v="3450632"/>
    <x v="1"/>
    <s v="Lennar Northwest Inc(VJS)"/>
    <s v="10215 NE 129th Ave"/>
    <s v="Vancouver"/>
    <s v="WA"/>
    <s v="720"/>
    <x v="1"/>
    <x v="1"/>
    <x v="3"/>
    <m/>
    <x v="1"/>
    <n v="632.41999999999996"/>
    <n v="26"/>
    <n v="1"/>
    <x v="0"/>
    <x v="0"/>
    <x v="6"/>
  </r>
  <r>
    <s v="3450658"/>
    <x v="1"/>
    <s v="Helmes Inc(LRR)"/>
    <s v="16309 NE 94th St"/>
    <s v="Vancouver"/>
    <s v="WA"/>
    <s v="720"/>
    <x v="1"/>
    <x v="1"/>
    <x v="3"/>
    <m/>
    <x v="1"/>
    <n v="603.16"/>
    <n v="25"/>
    <n v="1"/>
    <x v="0"/>
    <x v="0"/>
    <x v="6"/>
  </r>
  <r>
    <s v="3450659"/>
    <x v="1"/>
    <s v="Waverly Homes Inc(LRR)"/>
    <s v="3100 NE 75th St"/>
    <s v="Vancouver"/>
    <s v="WA"/>
    <s v="720"/>
    <x v="1"/>
    <x v="1"/>
    <x v="3"/>
    <m/>
    <x v="1"/>
    <n v="606.05999999999995"/>
    <n v="26"/>
    <n v="1"/>
    <x v="0"/>
    <x v="0"/>
    <x v="6"/>
  </r>
  <r>
    <s v="3450660"/>
    <x v="1"/>
    <s v="Waverly Homes Inc(LRR)"/>
    <s v="7410 NE 30th Ave"/>
    <s v="Vancouver"/>
    <s v="WA"/>
    <s v="720"/>
    <x v="1"/>
    <x v="1"/>
    <x v="3"/>
    <m/>
    <x v="1"/>
    <n v="584.82000000000005"/>
    <n v="28"/>
    <n v="1"/>
    <x v="0"/>
    <x v="0"/>
    <x v="6"/>
  </r>
  <r>
    <s v="3450677"/>
    <x v="1"/>
    <s v="Aho Construction(VJS)"/>
    <s v="12707 NE 53rd St"/>
    <s v="Vancouver"/>
    <s v="WA"/>
    <s v="720"/>
    <x v="1"/>
    <x v="1"/>
    <x v="3"/>
    <m/>
    <x v="1"/>
    <n v="602.78"/>
    <n v="22"/>
    <n v="1"/>
    <x v="0"/>
    <x v="0"/>
    <x v="6"/>
  </r>
  <r>
    <s v="3450679"/>
    <x v="1"/>
    <s v="Aho Construction(VJS)"/>
    <s v="12725 NE 54th Way"/>
    <s v="Vancouver"/>
    <s v="WA"/>
    <s v="720"/>
    <x v="1"/>
    <x v="1"/>
    <x v="3"/>
    <m/>
    <x v="1"/>
    <n v="602.63"/>
    <n v="21"/>
    <n v="1"/>
    <x v="0"/>
    <x v="0"/>
    <x v="6"/>
  </r>
  <r>
    <s v="3450681"/>
    <x v="1"/>
    <s v="Lennar Northwest Inc(VJS)"/>
    <s v="1905 NW 42rd Ave"/>
    <s v="Camas"/>
    <s v="WA"/>
    <s v="720"/>
    <x v="1"/>
    <x v="1"/>
    <x v="3"/>
    <m/>
    <x v="1"/>
    <n v="609.80999999999995"/>
    <n v="55"/>
    <n v="1"/>
    <x v="0"/>
    <x v="0"/>
    <x v="6"/>
  </r>
  <r>
    <s v="3450682"/>
    <x v="1"/>
    <s v="Lennar Northwest Inc(VJS)"/>
    <s v="1906 NW 42nd Ave"/>
    <s v="Camas"/>
    <s v="WA"/>
    <s v="720"/>
    <x v="1"/>
    <x v="1"/>
    <x v="3"/>
    <m/>
    <x v="1"/>
    <n v="607.61"/>
    <n v="38"/>
    <n v="1"/>
    <x v="0"/>
    <x v="0"/>
    <x v="6"/>
  </r>
  <r>
    <s v="3450683"/>
    <x v="1"/>
    <s v="Lennar Northwest Inc(VJS)"/>
    <s v="1901 NW 42nd Ave"/>
    <s v="Camas"/>
    <s v="WA"/>
    <s v="720"/>
    <x v="1"/>
    <x v="1"/>
    <x v="3"/>
    <m/>
    <x v="1"/>
    <n v="697.77"/>
    <n v="100"/>
    <n v="1"/>
    <x v="0"/>
    <x v="0"/>
    <x v="6"/>
  </r>
  <r>
    <s v="3450684"/>
    <x v="1"/>
    <s v="Lennar Northwest Inc(VJS)"/>
    <s v="1904 NW 42nd Ave"/>
    <s v="Camas"/>
    <s v="WA"/>
    <s v="720"/>
    <x v="1"/>
    <x v="1"/>
    <x v="3"/>
    <m/>
    <x v="1"/>
    <n v="638.17999999999995"/>
    <n v="48"/>
    <n v="1"/>
    <x v="0"/>
    <x v="0"/>
    <x v="6"/>
  </r>
  <r>
    <s v="3450686"/>
    <x v="1"/>
    <s v="Webb General Contracting(CAG)"/>
    <s v="12602 NW 45th Ct"/>
    <s v="Vancouver"/>
    <s v="WA"/>
    <s v="720"/>
    <x v="1"/>
    <x v="1"/>
    <x v="3"/>
    <m/>
    <x v="1"/>
    <n v="613.82000000000005"/>
    <n v="34"/>
    <n v="1"/>
    <x v="0"/>
    <x v="0"/>
    <x v="4"/>
  </r>
  <r>
    <s v="3450687"/>
    <x v="1"/>
    <s v="Lennar Northwest Inc(VJS)"/>
    <s v="2106 NW 42nd Ave"/>
    <s v="Camas"/>
    <s v="WA"/>
    <s v="720"/>
    <x v="1"/>
    <x v="1"/>
    <x v="3"/>
    <m/>
    <x v="1"/>
    <n v="606.20000000000005"/>
    <n v="27"/>
    <n v="1"/>
    <x v="0"/>
    <x v="0"/>
    <x v="6"/>
  </r>
  <r>
    <s v="3450758"/>
    <x v="1"/>
    <s v="Helmes Inc(VJS)"/>
    <s v="759 N 48th Ave"/>
    <s v="Ridgefield"/>
    <s v="WA"/>
    <s v="720"/>
    <x v="1"/>
    <x v="1"/>
    <x v="3"/>
    <m/>
    <x v="1"/>
    <n v="585.08000000000004"/>
    <n v="30"/>
    <n v="1"/>
    <x v="0"/>
    <x v="0"/>
    <x v="6"/>
  </r>
  <r>
    <s v="3450803"/>
    <x v="1"/>
    <s v="Glavin Development LLC(KMM)"/>
    <s v="1919 NW 40th Ave"/>
    <s v="Camas"/>
    <s v="WA"/>
    <s v="720"/>
    <x v="1"/>
    <x v="1"/>
    <x v="0"/>
    <m/>
    <x v="1"/>
    <n v="594.23"/>
    <n v="29"/>
    <n v="1"/>
    <x v="0"/>
    <x v="0"/>
    <x v="6"/>
  </r>
  <r>
    <s v="3450814"/>
    <x v="1"/>
    <s v="Glavin Development LLC(KMM)"/>
    <s v="807 SE 202nd Ct"/>
    <s v="Camas"/>
    <s v="WA"/>
    <s v="720"/>
    <x v="1"/>
    <x v="1"/>
    <x v="0"/>
    <m/>
    <x v="1"/>
    <n v="594.23"/>
    <n v="29"/>
    <n v="1"/>
    <x v="0"/>
    <x v="0"/>
    <x v="6"/>
  </r>
  <r>
    <s v="3450820"/>
    <x v="1"/>
    <s v="Glavin Development LLC(LRR)"/>
    <s v="5018 NE 132nd Ave"/>
    <s v="Vancouver"/>
    <s v="WA"/>
    <s v="720"/>
    <x v="1"/>
    <x v="1"/>
    <x v="3"/>
    <m/>
    <x v="1"/>
    <n v="624.54"/>
    <n v="28"/>
    <n v="1"/>
    <x v="0"/>
    <x v="0"/>
    <x v="6"/>
  </r>
  <r>
    <s v="3450822"/>
    <x v="1"/>
    <s v="Glavin Development LLC(LRR)"/>
    <s v="13234 NE 51st St"/>
    <s v="Vancouver"/>
    <s v="WA"/>
    <s v="720"/>
    <x v="1"/>
    <x v="1"/>
    <x v="3"/>
    <m/>
    <x v="1"/>
    <n v="624.15"/>
    <n v="25"/>
    <n v="1"/>
    <x v="0"/>
    <x v="0"/>
    <x v="6"/>
  </r>
  <r>
    <s v="3450920"/>
    <x v="1"/>
    <s v="Lennar Northwest Inc(LRR)"/>
    <s v="3714 NE Sitka Dr"/>
    <s v="Camas"/>
    <s v="WA"/>
    <s v="720"/>
    <x v="1"/>
    <x v="1"/>
    <x v="3"/>
    <m/>
    <x v="1"/>
    <n v="583.91999999999996"/>
    <n v="21"/>
    <n v="1"/>
    <x v="0"/>
    <x v="0"/>
    <x v="6"/>
  </r>
  <r>
    <s v="3450921"/>
    <x v="1"/>
    <s v="Lennar Northwest Inc(LRR)"/>
    <s v="3713 NE Sitka Dr"/>
    <s v="Camas"/>
    <s v="WA"/>
    <s v="720"/>
    <x v="1"/>
    <x v="1"/>
    <x v="3"/>
    <m/>
    <x v="1"/>
    <n v="583.91999999999996"/>
    <n v="21"/>
    <n v="1"/>
    <x v="0"/>
    <x v="0"/>
    <x v="6"/>
  </r>
  <r>
    <s v="3450922"/>
    <x v="1"/>
    <s v="Lennar Northwest Inc(LRR)"/>
    <s v="3716 NE Sitka Dr"/>
    <s v="Camas"/>
    <s v="WA"/>
    <s v="720"/>
    <x v="1"/>
    <x v="1"/>
    <x v="3"/>
    <m/>
    <x v="1"/>
    <n v="583.78"/>
    <n v="20"/>
    <n v="1"/>
    <x v="0"/>
    <x v="0"/>
    <x v="6"/>
  </r>
  <r>
    <s v="3450923"/>
    <x v="1"/>
    <s v="Lennar Northwest Inc(LRR)"/>
    <s v="3711 NE Sitka Dr"/>
    <s v="Camas"/>
    <s v="WA"/>
    <s v="720"/>
    <x v="1"/>
    <x v="1"/>
    <x v="3"/>
    <m/>
    <x v="1"/>
    <n v="583.75"/>
    <n v="20"/>
    <n v="1"/>
    <x v="0"/>
    <x v="0"/>
    <x v="6"/>
  </r>
  <r>
    <s v="3451016"/>
    <x v="1"/>
    <s v="Holt Homes(WEB)"/>
    <s v="2612 S 21st Ct"/>
    <s v="Ridgefield"/>
    <s v="WA"/>
    <s v="720"/>
    <x v="1"/>
    <x v="1"/>
    <x v="3"/>
    <m/>
    <x v="1"/>
    <n v="590.1"/>
    <n v="25"/>
    <n v="1"/>
    <x v="0"/>
    <x v="0"/>
    <x v="6"/>
  </r>
  <r>
    <s v="3451030"/>
    <x v="1"/>
    <s v="Kingston Homes LLC(VJS)"/>
    <s v="15409 NE 106th St"/>
    <s v="Vancouver"/>
    <s v="WA"/>
    <s v="720"/>
    <x v="1"/>
    <x v="1"/>
    <x v="3"/>
    <m/>
    <x v="1"/>
    <n v="589.84"/>
    <n v="23"/>
    <n v="1"/>
    <x v="0"/>
    <x v="0"/>
    <x v="6"/>
  </r>
  <r>
    <s v="3451071"/>
    <x v="1"/>
    <s v="GR Investment Properties LLC(V"/>
    <s v="1819 50th St"/>
    <s v="Washougal"/>
    <s v="WA"/>
    <s v="720"/>
    <x v="1"/>
    <x v="1"/>
    <x v="3"/>
    <m/>
    <x v="1"/>
    <n v="619.77"/>
    <n v="34"/>
    <n v="1"/>
    <x v="0"/>
    <x v="0"/>
    <x v="6"/>
  </r>
  <r>
    <s v="3451116"/>
    <x v="1"/>
    <s v="Aho Construction(LRR)"/>
    <s v="11200 NE 126th Ave"/>
    <s v="Vancouver"/>
    <s v="WA"/>
    <s v="720"/>
    <x v="1"/>
    <x v="1"/>
    <x v="3"/>
    <m/>
    <x v="1"/>
    <n v="584.42999999999995"/>
    <n v="25"/>
    <n v="1"/>
    <x v="0"/>
    <x v="0"/>
    <x v="6"/>
  </r>
  <r>
    <s v="3451117"/>
    <x v="1"/>
    <s v="Aho Construction(LRR)"/>
    <s v="11202 NE 126th Ave"/>
    <s v="Vancouver"/>
    <s v="WA"/>
    <s v="720"/>
    <x v="1"/>
    <x v="1"/>
    <x v="3"/>
    <m/>
    <x v="1"/>
    <n v="585.08000000000004"/>
    <n v="30"/>
    <n v="1"/>
    <x v="0"/>
    <x v="0"/>
    <x v="6"/>
  </r>
  <r>
    <s v="3451146"/>
    <x v="1"/>
    <s v="Lennar Northwest Inc(VJS)"/>
    <s v="2217 NW 41st Ave"/>
    <s v="Camas"/>
    <s v="WA"/>
    <s v="720"/>
    <x v="1"/>
    <x v="1"/>
    <x v="3"/>
    <m/>
    <x v="1"/>
    <n v="620.02"/>
    <n v="36"/>
    <n v="1"/>
    <x v="0"/>
    <x v="0"/>
    <x v="6"/>
  </r>
  <r>
    <s v="3451147"/>
    <x v="1"/>
    <s v="Lennar Northwest Inc(VJS)"/>
    <s v="2201 NW 41st Ave"/>
    <s v="Camas"/>
    <s v="WA"/>
    <s v="720"/>
    <x v="1"/>
    <x v="1"/>
    <x v="3"/>
    <m/>
    <x v="1"/>
    <n v="606.84"/>
    <n v="32"/>
    <n v="1"/>
    <x v="0"/>
    <x v="0"/>
    <x v="6"/>
  </r>
  <r>
    <s v="3451149"/>
    <x v="1"/>
    <s v="Lennar Northwest Inc(VJS)"/>
    <s v="2205 NW 41st Ave"/>
    <s v="Camas"/>
    <s v="WA"/>
    <s v="720"/>
    <x v="1"/>
    <x v="1"/>
    <x v="3"/>
    <m/>
    <x v="1"/>
    <n v="606.84"/>
    <n v="32"/>
    <n v="1"/>
    <x v="0"/>
    <x v="0"/>
    <x v="6"/>
  </r>
  <r>
    <s v="3451150"/>
    <x v="1"/>
    <s v="Lennar Northwest Inc(VJS)"/>
    <s v="2209 NW 41st Ave"/>
    <s v="Camas"/>
    <s v="WA"/>
    <s v="720"/>
    <x v="1"/>
    <x v="1"/>
    <x v="3"/>
    <m/>
    <x v="1"/>
    <n v="591.66"/>
    <n v="37"/>
    <n v="1"/>
    <x v="0"/>
    <x v="0"/>
    <x v="6"/>
  </r>
  <r>
    <s v="3451175"/>
    <x v="1"/>
    <s v="Helmes Inc(VJS)"/>
    <s v="4841 N 8th St"/>
    <s v="Ridgefield"/>
    <s v="WA"/>
    <s v="720"/>
    <x v="1"/>
    <x v="1"/>
    <x v="3"/>
    <m/>
    <x v="1"/>
    <n v="589.72"/>
    <n v="22"/>
    <n v="1"/>
    <x v="0"/>
    <x v="0"/>
    <x v="6"/>
  </r>
  <r>
    <s v="3451239"/>
    <x v="1"/>
    <s v="Sun Country Homes(A1L)"/>
    <s v="3885 N 1st Way"/>
    <s v="Ridgefield"/>
    <s v="WA"/>
    <s v="720"/>
    <x v="1"/>
    <x v="1"/>
    <x v="3"/>
    <m/>
    <x v="1"/>
    <n v="590.12"/>
    <n v="25"/>
    <n v="1"/>
    <x v="0"/>
    <x v="0"/>
    <x v="6"/>
  </r>
  <r>
    <s v="3451291"/>
    <x v="1"/>
    <s v="Manor Homes Washington Inc(VJS"/>
    <s v="13010 NE 25th St"/>
    <s v="Vancouver"/>
    <s v="WA"/>
    <s v="720"/>
    <x v="1"/>
    <x v="1"/>
    <x v="3"/>
    <m/>
    <x v="1"/>
    <n v="603.63"/>
    <n v="54"/>
    <n v="1"/>
    <x v="0"/>
    <x v="0"/>
    <x v="6"/>
  </r>
  <r>
    <s v="3451292"/>
    <x v="1"/>
    <s v="Manor Homes Washington Inc(VJS"/>
    <s v="13100 NE 25th St"/>
    <s v="Vancouver"/>
    <s v="WA"/>
    <s v="720"/>
    <x v="1"/>
    <x v="1"/>
    <x v="3"/>
    <m/>
    <x v="1"/>
    <n v="603.12"/>
    <n v="50"/>
    <n v="1"/>
    <x v="0"/>
    <x v="0"/>
    <x v="6"/>
  </r>
  <r>
    <s v="3451293"/>
    <x v="1"/>
    <s v="Manor Homes Washington Inc(VJS"/>
    <s v="13104 NE 25th St"/>
    <s v="Vancouver"/>
    <s v="WA"/>
    <s v="720"/>
    <x v="1"/>
    <x v="1"/>
    <x v="3"/>
    <m/>
    <x v="1"/>
    <n v="603.38"/>
    <n v="52"/>
    <n v="1"/>
    <x v="0"/>
    <x v="0"/>
    <x v="6"/>
  </r>
  <r>
    <s v="3451294"/>
    <x v="1"/>
    <s v="GR Investment Properties LLC(M"/>
    <s v="4548 N Adams St"/>
    <s v="Camas"/>
    <s v="WA"/>
    <s v="720"/>
    <x v="1"/>
    <x v="1"/>
    <x v="0"/>
    <m/>
    <x v="1"/>
    <n v="604.77"/>
    <n v="32"/>
    <n v="1"/>
    <x v="0"/>
    <x v="0"/>
    <x v="6"/>
  </r>
  <r>
    <s v="3451297"/>
    <x v="1"/>
    <s v="Helmes Inc(VJS)"/>
    <s v="15011 NE 112th St"/>
    <s v="Vancouver"/>
    <s v="WA"/>
    <s v="720"/>
    <x v="1"/>
    <x v="1"/>
    <x v="3"/>
    <m/>
    <x v="1"/>
    <n v="599.62"/>
    <n v="23"/>
    <n v="1"/>
    <x v="0"/>
    <x v="0"/>
    <x v="6"/>
  </r>
  <r>
    <s v="3451301"/>
    <x v="1"/>
    <s v="Helmes Inc(VJS)"/>
    <s v="16404 NE 95th St"/>
    <s v="Vancouver"/>
    <s v="WA"/>
    <s v="720"/>
    <x v="1"/>
    <x v="1"/>
    <x v="3"/>
    <m/>
    <x v="1"/>
    <n v="599.62"/>
    <n v="23"/>
    <n v="1"/>
    <x v="0"/>
    <x v="0"/>
    <x v="6"/>
  </r>
  <r>
    <s v="3451353"/>
    <x v="1"/>
    <s v="&quot;Matsuk, Andre(LRR)&quot;"/>
    <s v="3516 SE 142nd Ct"/>
    <s v="Vancouver"/>
    <s v="WA"/>
    <s v="720"/>
    <x v="1"/>
    <x v="1"/>
    <x v="3"/>
    <m/>
    <x v="1"/>
    <n v="598.45000000000005"/>
    <n v="42"/>
    <n v="1"/>
    <x v="0"/>
    <x v="0"/>
    <x v="4"/>
  </r>
  <r>
    <s v="3451357"/>
    <x v="1"/>
    <s v="Waverly Homes Inc(LRR)"/>
    <s v="7406 NE 30th Ave"/>
    <s v="Vancouver"/>
    <s v="WA"/>
    <s v="720"/>
    <x v="1"/>
    <x v="1"/>
    <x v="3"/>
    <m/>
    <x v="1"/>
    <n v="599.62"/>
    <n v="23"/>
    <n v="1"/>
    <x v="0"/>
    <x v="0"/>
    <x v="6"/>
  </r>
  <r>
    <s v="3451358"/>
    <x v="1"/>
    <s v="Waverly Homes Inc(LRR)"/>
    <s v="7408 NE 30th Ave"/>
    <s v="Vancouver"/>
    <s v="WA"/>
    <s v="720"/>
    <x v="1"/>
    <x v="1"/>
    <x v="3"/>
    <m/>
    <x v="1"/>
    <n v="599.85"/>
    <n v="25"/>
    <n v="1"/>
    <x v="0"/>
    <x v="0"/>
    <x v="6"/>
  </r>
  <r>
    <s v="3451418"/>
    <x v="1"/>
    <s v="J B H Construction(CAG)"/>
    <s v="10200 NE 130th Ave"/>
    <s v="Vancouver"/>
    <s v="WA"/>
    <s v="720"/>
    <x v="1"/>
    <x v="1"/>
    <x v="3"/>
    <m/>
    <x v="1"/>
    <n v="625.04999999999995"/>
    <n v="25"/>
    <n v="1"/>
    <x v="0"/>
    <x v="0"/>
    <x v="6"/>
  </r>
  <r>
    <s v="3451422"/>
    <x v="1"/>
    <s v="JB Homes LLC(CAG)"/>
    <s v="10223 NE 132nd Ave"/>
    <s v="Vancouver"/>
    <s v="WA"/>
    <s v="720"/>
    <x v="1"/>
    <x v="1"/>
    <x v="3"/>
    <m/>
    <x v="1"/>
    <n v="596.64"/>
    <n v="28"/>
    <n v="1"/>
    <x v="0"/>
    <x v="0"/>
    <x v="6"/>
  </r>
  <r>
    <s v="3451487"/>
    <x v="1"/>
    <s v="GR Investment Properties LLC(M"/>
    <s v="7016 NW 23rd Ct"/>
    <s v="Vancouver"/>
    <s v="WA"/>
    <s v="720"/>
    <x v="1"/>
    <x v="1"/>
    <x v="0"/>
    <m/>
    <x v="1"/>
    <n v="599.61"/>
    <n v="26"/>
    <n v="1"/>
    <x v="0"/>
    <x v="0"/>
    <x v="6"/>
  </r>
  <r>
    <s v="3451537"/>
    <x v="1"/>
    <s v="Gecho Construction(VJS)"/>
    <s v="1414 NE 267th Ave"/>
    <s v="Camas"/>
    <s v="WA"/>
    <s v="720"/>
    <x v="1"/>
    <x v="1"/>
    <x v="0"/>
    <m/>
    <x v="1"/>
    <n v="826.57"/>
    <n v="162"/>
    <n v="1"/>
    <x v="0"/>
    <x v="0"/>
    <x v="6"/>
  </r>
  <r>
    <s v="3451581"/>
    <x v="1"/>
    <s v="Beacon Rock Construction LLC(V"/>
    <s v="300 SW 9th St"/>
    <s v="Battle Ground"/>
    <s v="WA"/>
    <s v="720"/>
    <x v="1"/>
    <x v="1"/>
    <x v="3"/>
    <m/>
    <x v="1"/>
    <n v="624.79"/>
    <n v="23"/>
    <n v="1"/>
    <x v="0"/>
    <x v="0"/>
    <x v="6"/>
  </r>
  <r>
    <s v="3451593"/>
    <x v="1"/>
    <s v="&quot;Moore, Troy G(VJS)&quot;"/>
    <s v="1608 NW 120th CT"/>
    <s v="Vancouver"/>
    <s v="WA"/>
    <s v="720"/>
    <x v="1"/>
    <x v="1"/>
    <x v="0"/>
    <m/>
    <x v="1"/>
    <n v="610.77"/>
    <n v="70"/>
    <n v="1"/>
    <x v="0"/>
    <x v="0"/>
    <x v="4"/>
  </r>
  <r>
    <s v="3451600"/>
    <x v="1"/>
    <s v="Greenbrook Construction(LRR)"/>
    <s v="14907 NE 83rd Cir"/>
    <s v="Vancouver"/>
    <s v="WA"/>
    <s v="720"/>
    <x v="1"/>
    <x v="1"/>
    <x v="3"/>
    <m/>
    <x v="1"/>
    <n v="629.48"/>
    <n v="27"/>
    <n v="1"/>
    <x v="0"/>
    <x v="0"/>
    <x v="6"/>
  </r>
  <r>
    <s v="3451602"/>
    <x v="1"/>
    <s v="Greenbrook Construction(LRR)"/>
    <s v="14913 NE 83rd Cir"/>
    <s v="Vancouver"/>
    <s v="WA"/>
    <s v="720"/>
    <x v="1"/>
    <x v="1"/>
    <x v="3"/>
    <m/>
    <x v="1"/>
    <n v="629.6"/>
    <n v="28"/>
    <n v="1"/>
    <x v="0"/>
    <x v="0"/>
    <x v="6"/>
  </r>
  <r>
    <s v="3451617"/>
    <x v="1"/>
    <s v="Manor Homes Washington Inc(VJS"/>
    <s v="3701 NE 83rd Ct"/>
    <s v="Vancouver"/>
    <s v="WA"/>
    <s v="720"/>
    <x v="1"/>
    <x v="1"/>
    <x v="3"/>
    <m/>
    <x v="1"/>
    <n v="628.30999999999995"/>
    <n v="18"/>
    <n v="1"/>
    <x v="0"/>
    <x v="0"/>
    <x v="6"/>
  </r>
  <r>
    <s v="3451721"/>
    <x v="1"/>
    <s v="Summerplace Homes(LRR)"/>
    <s v="1842 S Lake River Ter"/>
    <s v="Ridgefield"/>
    <s v="WA"/>
    <s v="720"/>
    <x v="1"/>
    <x v="1"/>
    <x v="0"/>
    <m/>
    <x v="1"/>
    <n v="607.65"/>
    <n v="42"/>
    <n v="1"/>
    <x v="0"/>
    <x v="0"/>
    <x v="6"/>
  </r>
  <r>
    <s v="3451722"/>
    <x v="1"/>
    <s v="Summerplace Homes(LRR)"/>
    <s v="1992 S 14th Ct"/>
    <s v="Ridgefield"/>
    <s v="WA"/>
    <s v="720"/>
    <x v="1"/>
    <x v="1"/>
    <x v="3"/>
    <m/>
    <x v="1"/>
    <n v="629.6"/>
    <n v="28"/>
    <n v="1"/>
    <x v="0"/>
    <x v="0"/>
    <x v="6"/>
  </r>
  <r>
    <s v="3451843"/>
    <x v="1"/>
    <s v="Soaring Eagle Inc(VJS)"/>
    <s v="855 Fairway Dr"/>
    <s v="Washougal"/>
    <s v="WA"/>
    <s v="720"/>
    <x v="1"/>
    <x v="1"/>
    <x v="3"/>
    <m/>
    <x v="1"/>
    <n v="526.44000000000005"/>
    <n v="38"/>
    <n v="1"/>
    <x v="0"/>
    <x v="0"/>
    <x v="6"/>
  </r>
  <r>
    <s v="3451865"/>
    <x v="1"/>
    <s v="Pacific Lifestyle Homes(MRE)"/>
    <s v="5508 NW 147th St"/>
    <s v="Vancouver"/>
    <s v="WA"/>
    <s v="720"/>
    <x v="1"/>
    <x v="1"/>
    <x v="3"/>
    <m/>
    <x v="1"/>
    <n v="630.12"/>
    <n v="32"/>
    <n v="1"/>
    <x v="0"/>
    <x v="0"/>
    <x v="6"/>
  </r>
  <r>
    <s v="3451866"/>
    <x v="1"/>
    <s v="Pacific Lifestyle Homes(MRE)"/>
    <s v="5504 NW 147th St"/>
    <s v="Vancouver"/>
    <s v="WA"/>
    <s v="720"/>
    <x v="1"/>
    <x v="1"/>
    <x v="3"/>
    <m/>
    <x v="1"/>
    <n v="629.48"/>
    <n v="27"/>
    <n v="1"/>
    <x v="0"/>
    <x v="0"/>
    <x v="6"/>
  </r>
  <r>
    <s v="3451900"/>
    <x v="1"/>
    <s v="Holt Homes(VJS)"/>
    <s v="1719 S Sevier Rd"/>
    <s v="Ridgefield"/>
    <s v="WA"/>
    <s v="720"/>
    <x v="1"/>
    <x v="1"/>
    <x v="3"/>
    <m/>
    <x v="1"/>
    <n v="600.1"/>
    <n v="24"/>
    <n v="1"/>
    <x v="0"/>
    <x v="0"/>
    <x v="6"/>
  </r>
  <r>
    <s v="3451908"/>
    <x v="1"/>
    <s v="Urban NW Custom Homes Inc(VJS)"/>
    <s v="4020 SE 168th Ave"/>
    <s v="Vancouver"/>
    <s v="WA"/>
    <s v="720"/>
    <x v="1"/>
    <x v="1"/>
    <x v="0"/>
    <m/>
    <x v="1"/>
    <n v="603.6"/>
    <n v="26"/>
    <n v="1"/>
    <x v="0"/>
    <x v="0"/>
    <x v="6"/>
  </r>
  <r>
    <s v="3451957"/>
    <x v="1"/>
    <s v="Urban Northwest Homes LLC(LRR)"/>
    <s v="4018 SE 168th Ave"/>
    <s v="Vancouver"/>
    <s v="WA"/>
    <s v="720"/>
    <x v="1"/>
    <x v="1"/>
    <x v="3"/>
    <m/>
    <x v="1"/>
    <n v="604.54999999999995"/>
    <n v="28"/>
    <n v="1"/>
    <x v="0"/>
    <x v="0"/>
    <x v="6"/>
  </r>
  <r>
    <s v="3451987"/>
    <x v="1"/>
    <s v="Helmes Inc(LRR)"/>
    <s v="16407 NE 94th St"/>
    <s v="Vancouver"/>
    <s v="WA"/>
    <s v="720"/>
    <x v="1"/>
    <x v="1"/>
    <x v="3"/>
    <m/>
    <x v="1"/>
    <n v="603.9"/>
    <n v="23"/>
    <n v="1"/>
    <x v="0"/>
    <x v="0"/>
    <x v="6"/>
  </r>
  <r>
    <s v="3451988"/>
    <x v="1"/>
    <s v="Helmes Inc(LRR)"/>
    <s v="16403 NE 94th St"/>
    <s v="Vancouver"/>
    <s v="WA"/>
    <s v="720"/>
    <x v="1"/>
    <x v="1"/>
    <x v="3"/>
    <m/>
    <x v="1"/>
    <n v="604.16"/>
    <n v="25"/>
    <n v="1"/>
    <x v="0"/>
    <x v="0"/>
    <x v="6"/>
  </r>
  <r>
    <s v="3452116"/>
    <x v="1"/>
    <s v="Helmes Inc(E2G)"/>
    <s v="16410 NE 96th St"/>
    <s v="Vancouver"/>
    <s v="WA"/>
    <s v="720"/>
    <x v="1"/>
    <x v="1"/>
    <x v="3"/>
    <m/>
    <x v="1"/>
    <n v="603.78"/>
    <n v="22"/>
    <n v="1"/>
    <x v="0"/>
    <x v="0"/>
    <x v="6"/>
  </r>
  <r>
    <s v="3452127"/>
    <x v="1"/>
    <s v="Pyramid Homes(LRR)"/>
    <s v="15300 NE 106th St"/>
    <s v="Vancouver"/>
    <s v="WA"/>
    <s v="720"/>
    <x v="1"/>
    <x v="1"/>
    <x v="3"/>
    <m/>
    <x v="1"/>
    <n v="633.99"/>
    <n v="38"/>
    <n v="1"/>
    <x v="0"/>
    <x v="0"/>
    <x v="6"/>
  </r>
  <r>
    <s v="3452140"/>
    <x v="1"/>
    <s v="North Columbia Homes(E2G)"/>
    <s v="8912 NE 150th Ave"/>
    <s v="Vancouver"/>
    <s v="WA"/>
    <s v="720"/>
    <x v="1"/>
    <x v="1"/>
    <x v="3"/>
    <m/>
    <x v="1"/>
    <n v="604.67999999999995"/>
    <n v="29"/>
    <n v="1"/>
    <x v="0"/>
    <x v="0"/>
    <x v="6"/>
  </r>
  <r>
    <s v="3452141"/>
    <x v="1"/>
    <s v="North Columbia Homes(E2G)"/>
    <s v="14806 NE 90th St"/>
    <s v="Vancouver"/>
    <s v="WA"/>
    <s v="720"/>
    <x v="1"/>
    <x v="1"/>
    <x v="3"/>
    <m/>
    <x v="1"/>
    <n v="625.41"/>
    <n v="83"/>
    <n v="1"/>
    <x v="0"/>
    <x v="0"/>
    <x v="6"/>
  </r>
  <r>
    <s v="3452166"/>
    <x v="1"/>
    <s v="Waverly Homes Inc(LRR)"/>
    <s v="7411 NE 31st Ave"/>
    <s v="Vancouver"/>
    <s v="WA"/>
    <s v="720"/>
    <x v="1"/>
    <x v="1"/>
    <x v="3"/>
    <m/>
    <x v="1"/>
    <n v="604.16"/>
    <n v="25"/>
    <n v="1"/>
    <x v="0"/>
    <x v="0"/>
    <x v="6"/>
  </r>
  <r>
    <s v="3452167"/>
    <x v="1"/>
    <s v="Waverly Homes Inc(LRR)"/>
    <s v="3020 NE 74th St"/>
    <s v="Vancouver"/>
    <s v="WA"/>
    <s v="720"/>
    <x v="1"/>
    <x v="1"/>
    <x v="3"/>
    <m/>
    <x v="1"/>
    <n v="604.04999999999995"/>
    <n v="24"/>
    <n v="1"/>
    <x v="0"/>
    <x v="0"/>
    <x v="6"/>
  </r>
  <r>
    <s v="3452193"/>
    <x v="1"/>
    <s v="Palladian Group LLC(VJS)"/>
    <s v="1525 N 8th St"/>
    <s v="Washougal"/>
    <s v="WA"/>
    <s v="720"/>
    <x v="1"/>
    <x v="1"/>
    <x v="0"/>
    <m/>
    <x v="1"/>
    <n v="720.94"/>
    <n v="28"/>
    <n v="1"/>
    <x v="0"/>
    <x v="0"/>
    <x v="6"/>
  </r>
  <r>
    <s v="3452194"/>
    <x v="1"/>
    <s v="Palladian Group LLC(VJS)"/>
    <s v="1545 N 8th St"/>
    <s v="Washougal"/>
    <s v="WA"/>
    <s v="720"/>
    <x v="1"/>
    <x v="1"/>
    <x v="0"/>
    <m/>
    <x v="1"/>
    <n v="9.39"/>
    <n v="37"/>
    <n v="1"/>
    <x v="1"/>
    <x v="0"/>
    <x v="6"/>
  </r>
  <r>
    <s v="3452195"/>
    <x v="1"/>
    <s v="Palladian Group LLC(VJS)"/>
    <s v="1565 N 8th St"/>
    <s v="Washougal"/>
    <s v="WA"/>
    <s v="720"/>
    <x v="1"/>
    <x v="1"/>
    <x v="0"/>
    <m/>
    <x v="1"/>
    <n v="1437.56"/>
    <n v="39"/>
    <n v="1"/>
    <x v="0"/>
    <x v="0"/>
    <x v="6"/>
  </r>
  <r>
    <s v="3452197"/>
    <x v="1"/>
    <s v="Palladian Group LLC(VJS)"/>
    <s v="1585 N 8th St"/>
    <s v="Washougal"/>
    <s v="WA"/>
    <s v="720"/>
    <x v="1"/>
    <x v="1"/>
    <x v="0"/>
    <m/>
    <x v="1"/>
    <n v="724.47"/>
    <n v="40"/>
    <n v="1"/>
    <x v="0"/>
    <x v="0"/>
    <x v="6"/>
  </r>
  <r>
    <s v="3452246"/>
    <x v="1"/>
    <s v="Manor Homes Washington Inc(VJS"/>
    <s v="10206 NE 123rd cr"/>
    <s v="Vancouver"/>
    <s v="WA"/>
    <s v="720"/>
    <x v="1"/>
    <x v="1"/>
    <x v="3"/>
    <m/>
    <x v="1"/>
    <n v="605.44000000000005"/>
    <n v="20"/>
    <n v="1"/>
    <x v="0"/>
    <x v="0"/>
    <x v="6"/>
  </r>
  <r>
    <s v="3452248"/>
    <x v="1"/>
    <s v="Manor Homes Washington Inc(VJS"/>
    <s v="10202 NE 123rd cr"/>
    <s v="Vancouver"/>
    <s v="WA"/>
    <s v="720"/>
    <x v="1"/>
    <x v="1"/>
    <x v="3"/>
    <m/>
    <x v="1"/>
    <n v="605.44000000000005"/>
    <n v="20"/>
    <n v="1"/>
    <x v="0"/>
    <x v="0"/>
    <x v="6"/>
  </r>
  <r>
    <s v="3452272"/>
    <x v="1"/>
    <s v="Sun Country Homes(LRR)"/>
    <s v="151 N 40th Ave"/>
    <s v="Ridgefield"/>
    <s v="WA"/>
    <s v="720"/>
    <x v="1"/>
    <x v="1"/>
    <x v="3"/>
    <m/>
    <x v="1"/>
    <n v="605.58000000000004"/>
    <n v="21"/>
    <n v="1"/>
    <x v="0"/>
    <x v="0"/>
    <x v="6"/>
  </r>
  <r>
    <s v="3452273"/>
    <x v="1"/>
    <s v="Sun Country Homes(LRR)"/>
    <s v="3883 N 1st Way"/>
    <s v="Ridgefield"/>
    <s v="WA"/>
    <s v="720"/>
    <x v="1"/>
    <x v="1"/>
    <x v="3"/>
    <m/>
    <x v="1"/>
    <n v="605.97"/>
    <n v="24"/>
    <n v="1"/>
    <x v="0"/>
    <x v="0"/>
    <x v="6"/>
  </r>
  <r>
    <s v="3452282"/>
    <x v="1"/>
    <s v="Lennar Northwest Inc(LRR)"/>
    <s v="18707 NE 24th St"/>
    <s v="Vancouver"/>
    <s v="WA"/>
    <s v="720"/>
    <x v="1"/>
    <x v="1"/>
    <x v="3"/>
    <m/>
    <x v="1"/>
    <n v="637.83000000000004"/>
    <n v="44"/>
    <n v="1"/>
    <x v="0"/>
    <x v="0"/>
    <x v="6"/>
  </r>
  <r>
    <s v="3452283"/>
    <x v="1"/>
    <s v="Lennar Northwest Inc(LRR)"/>
    <s v="18806 NE 25th Dr"/>
    <s v="Vancouver"/>
    <s v="WA"/>
    <s v="720"/>
    <x v="1"/>
    <x v="1"/>
    <x v="3"/>
    <m/>
    <x v="1"/>
    <n v="635.37"/>
    <n v="25"/>
    <n v="1"/>
    <x v="0"/>
    <x v="0"/>
    <x v="6"/>
  </r>
  <r>
    <s v="3452284"/>
    <x v="1"/>
    <s v="Lennar Northwest Inc(LRR)"/>
    <s v="18802 NE 25th Dr"/>
    <s v="Vancouver"/>
    <s v="WA"/>
    <s v="720"/>
    <x v="1"/>
    <x v="1"/>
    <x v="3"/>
    <m/>
    <x v="1"/>
    <n v="605.58000000000004"/>
    <n v="21"/>
    <n v="1"/>
    <x v="0"/>
    <x v="0"/>
    <x v="6"/>
  </r>
  <r>
    <s v="3452285"/>
    <x v="1"/>
    <s v="Lennar Northwest Inc(LRR)"/>
    <s v="18712 NE 25th St"/>
    <s v="Vancouver"/>
    <s v="WA"/>
    <s v="720"/>
    <x v="1"/>
    <x v="1"/>
    <x v="3"/>
    <m/>
    <x v="1"/>
    <n v="605.83000000000004"/>
    <n v="23"/>
    <n v="1"/>
    <x v="0"/>
    <x v="0"/>
    <x v="6"/>
  </r>
  <r>
    <s v="3452286"/>
    <x v="1"/>
    <s v="Lennar Northwest Inc(LRR)"/>
    <s v="18716 NE 25th St"/>
    <s v="Vancouver"/>
    <s v="WA"/>
    <s v="720"/>
    <x v="1"/>
    <x v="1"/>
    <x v="3"/>
    <m/>
    <x v="1"/>
    <n v="635.11"/>
    <n v="23"/>
    <n v="1"/>
    <x v="0"/>
    <x v="0"/>
    <x v="6"/>
  </r>
  <r>
    <s v="3452379"/>
    <x v="1"/>
    <s v="Portland Development Group LLC"/>
    <s v="2841 NW 11th Ave"/>
    <s v="Camas"/>
    <s v="WA"/>
    <s v="720"/>
    <x v="1"/>
    <x v="1"/>
    <x v="0"/>
    <m/>
    <x v="1"/>
    <n v="833.98"/>
    <n v="60"/>
    <n v="1"/>
    <x v="0"/>
    <x v="0"/>
    <x v="6"/>
  </r>
  <r>
    <s v="3452418"/>
    <x v="1"/>
    <s v="Sun Country Homes(LRR)"/>
    <s v="14902 NE 90th St"/>
    <s v="Vancouver"/>
    <s v="WA"/>
    <s v="720"/>
    <x v="1"/>
    <x v="1"/>
    <x v="3"/>
    <m/>
    <x v="1"/>
    <n v="569.07000000000005"/>
    <n v="27"/>
    <n v="1"/>
    <x v="0"/>
    <x v="0"/>
    <x v="6"/>
  </r>
  <r>
    <s v="3452444"/>
    <x v="1"/>
    <s v="Helmes Inc(VJS)"/>
    <s v="748 N 48th Ave"/>
    <s v="Ridgefield"/>
    <s v="WA"/>
    <s v="720"/>
    <x v="1"/>
    <x v="1"/>
    <x v="3"/>
    <m/>
    <x v="1"/>
    <n v="589.78"/>
    <n v="24"/>
    <n v="1"/>
    <x v="0"/>
    <x v="0"/>
    <x v="6"/>
  </r>
  <r>
    <s v="3452520"/>
    <x v="1"/>
    <s v="GR Investment Properties LLC(M"/>
    <s v="7013 NW 23rd Ct"/>
    <s v="Vancouver"/>
    <s v="WA"/>
    <s v="720"/>
    <x v="1"/>
    <x v="1"/>
    <x v="3"/>
    <m/>
    <x v="1"/>
    <n v="591.32000000000005"/>
    <n v="36"/>
    <n v="1"/>
    <x v="0"/>
    <x v="0"/>
    <x v="6"/>
  </r>
  <r>
    <s v="3452528"/>
    <x v="1"/>
    <s v="&quot;Hendrickson, Scott(CAG)&quot;"/>
    <s v="1816 SW 27th Cir"/>
    <s v="Battle Ground"/>
    <s v="WA"/>
    <s v="720"/>
    <x v="1"/>
    <x v="1"/>
    <x v="0"/>
    <m/>
    <x v="1"/>
    <n v="673.46"/>
    <n v="104"/>
    <n v="1"/>
    <x v="0"/>
    <x v="0"/>
    <x v="6"/>
  </r>
  <r>
    <s v="3452546"/>
    <x v="1"/>
    <s v="D R Horton Inc Portland(VJS)"/>
    <s v="12914 NE 118th St"/>
    <s v="Vancouver"/>
    <s v="WA"/>
    <s v="720"/>
    <x v="1"/>
    <x v="1"/>
    <x v="3"/>
    <m/>
    <x v="1"/>
    <n v="635.19000000000005"/>
    <n v="28"/>
    <n v="1"/>
    <x v="0"/>
    <x v="0"/>
    <x v="6"/>
  </r>
  <r>
    <s v="3452547"/>
    <x v="1"/>
    <s v="D R Horton Inc Portland(VJS)"/>
    <s v="12810 NE 116th Cir"/>
    <s v="Vancouver"/>
    <s v="WA"/>
    <s v="720"/>
    <x v="1"/>
    <x v="1"/>
    <x v="3"/>
    <m/>
    <x v="1"/>
    <n v="590.54999999999995"/>
    <n v="30"/>
    <n v="1"/>
    <x v="0"/>
    <x v="0"/>
    <x v="6"/>
  </r>
  <r>
    <s v="3452729"/>
    <x v="1"/>
    <s v="Evergreen Homes NW LLC(LRR)"/>
    <s v="3944 X St"/>
    <s v="Washougal"/>
    <s v="WA"/>
    <s v="720"/>
    <x v="1"/>
    <x v="1"/>
    <x v="3"/>
    <m/>
    <x v="1"/>
    <n v="589.25"/>
    <n v="20"/>
    <n v="1"/>
    <x v="0"/>
    <x v="0"/>
    <x v="6"/>
  </r>
  <r>
    <s v="3452739"/>
    <x v="1"/>
    <s v="Evergreen Homes NW LLC(LRR)"/>
    <s v="410 N 47th Cir"/>
    <s v="Camas"/>
    <s v="WA"/>
    <s v="720"/>
    <x v="1"/>
    <x v="1"/>
    <x v="0"/>
    <m/>
    <x v="1"/>
    <n v="592.51"/>
    <n v="23"/>
    <n v="1"/>
    <x v="0"/>
    <x v="0"/>
    <x v="6"/>
  </r>
  <r>
    <s v="3452783"/>
    <x v="1"/>
    <s v="Silver Buckle Homes LLC(MRE)"/>
    <s v="5103 NE 28th Ct"/>
    <s v="Vancouver"/>
    <s v="WA"/>
    <s v="720"/>
    <x v="1"/>
    <x v="1"/>
    <x v="3"/>
    <m/>
    <x v="1"/>
    <n v="617.74"/>
    <n v="20"/>
    <n v="1"/>
    <x v="0"/>
    <x v="0"/>
    <x v="6"/>
  </r>
  <r>
    <s v="3452784"/>
    <x v="1"/>
    <s v="Silver Buckle Homes LLC(MRE)"/>
    <s v="5015 NE 28th Ct"/>
    <s v="Vancouver"/>
    <s v="WA"/>
    <s v="720"/>
    <x v="1"/>
    <x v="1"/>
    <x v="3"/>
    <m/>
    <x v="1"/>
    <n v="618.52"/>
    <n v="26"/>
    <n v="1"/>
    <x v="0"/>
    <x v="0"/>
    <x v="6"/>
  </r>
  <r>
    <s v="3453018"/>
    <x v="1"/>
    <s v="&quot;Shkurinsky, Valeriy(MRE)&quot;"/>
    <s v="509 NW Ilwaco St"/>
    <s v="Camas"/>
    <s v="WA"/>
    <s v="720"/>
    <x v="1"/>
    <x v="1"/>
    <x v="0"/>
    <m/>
    <x v="1"/>
    <n v="608.66"/>
    <n v="25"/>
    <n v="1"/>
    <x v="0"/>
    <x v="0"/>
    <x v="4"/>
  </r>
  <r>
    <s v="3453036"/>
    <x v="1"/>
    <s v="Pacific Lifestyle Homes(MRE)"/>
    <s v="14204 NW 53rd Ct"/>
    <s v="Vancouver"/>
    <s v="WA"/>
    <s v="720"/>
    <x v="1"/>
    <x v="1"/>
    <x v="3"/>
    <m/>
    <x v="1"/>
    <n v="635.85"/>
    <n v="30"/>
    <n v="1"/>
    <x v="0"/>
    <x v="0"/>
    <x v="6"/>
  </r>
  <r>
    <s v="3453040"/>
    <x v="1"/>
    <s v="&quot;Hiller, Terry A(VJS)&quot;"/>
    <s v="4006 NW 118th Cir"/>
    <s v="Vancouver"/>
    <s v="WA"/>
    <s v="720"/>
    <x v="1"/>
    <x v="1"/>
    <x v="3"/>
    <m/>
    <x v="1"/>
    <n v="599.29"/>
    <n v="26"/>
    <n v="1"/>
    <x v="0"/>
    <x v="0"/>
    <x v="6"/>
  </r>
  <r>
    <s v="3453041"/>
    <x v="1"/>
    <s v="&quot;Hiller, Terry A(VJS)&quot;"/>
    <s v="4108 NW 118th Cir"/>
    <s v="Vancouver"/>
    <s v="WA"/>
    <s v="720"/>
    <x v="1"/>
    <x v="1"/>
    <x v="3"/>
    <m/>
    <x v="1"/>
    <n v="606.48"/>
    <n v="28"/>
    <n v="1"/>
    <x v="0"/>
    <x v="0"/>
    <x v="6"/>
  </r>
  <r>
    <s v="3453071"/>
    <x v="1"/>
    <s v="Palladian Group LLC(CAG)"/>
    <s v="940 Fairway Dr"/>
    <s v="Washougal"/>
    <s v="WA"/>
    <s v="720"/>
    <x v="1"/>
    <x v="1"/>
    <x v="0"/>
    <m/>
    <x v="1"/>
    <n v="821.66"/>
    <n v="42"/>
    <n v="1"/>
    <x v="0"/>
    <x v="0"/>
    <x v="6"/>
  </r>
  <r>
    <s v="3453092"/>
    <x v="1"/>
    <s v="Helmes Inc(VJS)"/>
    <s v="9401 NE 165th Ave"/>
    <s v="Vancouver"/>
    <s v="WA"/>
    <s v="720"/>
    <x v="1"/>
    <x v="1"/>
    <x v="3"/>
    <m/>
    <x v="1"/>
    <n v="598.79999999999995"/>
    <n v="22"/>
    <n v="1"/>
    <x v="0"/>
    <x v="0"/>
    <x v="6"/>
  </r>
  <r>
    <s v="3453102"/>
    <x v="1"/>
    <s v="Quail Construction LLC(MRE)"/>
    <s v="521 N Stonegate Dr"/>
    <s v="Washougal"/>
    <s v="WA"/>
    <s v="720"/>
    <x v="1"/>
    <x v="1"/>
    <x v="3"/>
    <m/>
    <x v="1"/>
    <n v="635.26"/>
    <n v="24"/>
    <n v="1"/>
    <x v="0"/>
    <x v="0"/>
    <x v="6"/>
  </r>
  <r>
    <s v="3453199"/>
    <x v="1"/>
    <s v="Beacon Rock Construction LLC(V"/>
    <s v="200 SW 9th St"/>
    <s v="Battle Ground"/>
    <s v="WA"/>
    <s v="720"/>
    <x v="1"/>
    <x v="1"/>
    <x v="3"/>
    <m/>
    <x v="1"/>
    <n v="625.23"/>
    <n v="26"/>
    <n v="1"/>
    <x v="0"/>
    <x v="0"/>
    <x v="6"/>
  </r>
  <r>
    <s v="3453201"/>
    <x v="1"/>
    <s v="Beacon Rock Construction LLC(V"/>
    <s v="116 SW 9th St"/>
    <s v="Battle Ground"/>
    <s v="WA"/>
    <s v="720"/>
    <x v="1"/>
    <x v="1"/>
    <x v="3"/>
    <m/>
    <x v="1"/>
    <n v="625.23"/>
    <n v="26"/>
    <n v="1"/>
    <x v="0"/>
    <x v="0"/>
    <x v="6"/>
  </r>
  <r>
    <s v="3453277"/>
    <x v="1"/>
    <s v="Helmes Inc(VJS)"/>
    <s v="16406 NE 94th St"/>
    <s v="Vancouver"/>
    <s v="WA"/>
    <s v="720"/>
    <x v="1"/>
    <x v="1"/>
    <x v="3"/>
    <m/>
    <x v="1"/>
    <n v="596.17999999999995"/>
    <n v="24"/>
    <n v="1"/>
    <x v="0"/>
    <x v="0"/>
    <x v="6"/>
  </r>
  <r>
    <s v="3453280"/>
    <x v="1"/>
    <s v="Helmes Inc(VJS)"/>
    <s v="16309 NE 96th St"/>
    <s v="Vancouver"/>
    <s v="WA"/>
    <s v="720"/>
    <x v="1"/>
    <x v="1"/>
    <x v="3"/>
    <m/>
    <x v="1"/>
    <n v="596.4"/>
    <n v="26"/>
    <n v="1"/>
    <x v="0"/>
    <x v="0"/>
    <x v="6"/>
  </r>
  <r>
    <s v="3453305"/>
    <x v="1"/>
    <s v="Aho Construction(VJS)"/>
    <s v="12711 NE 53rd St"/>
    <s v="Vancouver"/>
    <s v="WA"/>
    <s v="720"/>
    <x v="1"/>
    <x v="1"/>
    <x v="3"/>
    <m/>
    <x v="1"/>
    <n v="604.45000000000005"/>
    <n v="21"/>
    <n v="1"/>
    <x v="0"/>
    <x v="0"/>
    <x v="6"/>
  </r>
  <r>
    <s v="3453306"/>
    <x v="1"/>
    <s v="Aho Construction(VJS)"/>
    <s v="12727 NE 53rd St"/>
    <s v="Vancouver"/>
    <s v="WA"/>
    <s v="720"/>
    <x v="1"/>
    <x v="1"/>
    <x v="3"/>
    <m/>
    <x v="1"/>
    <n v="604.30999999999995"/>
    <n v="20"/>
    <n v="1"/>
    <x v="0"/>
    <x v="0"/>
    <x v="6"/>
  </r>
  <r>
    <s v="3453314"/>
    <x v="1"/>
    <s v="Bella Villa Homes Corporation("/>
    <s v="673 NW Ilwaco St"/>
    <s v="Camas"/>
    <s v="WA"/>
    <s v="720"/>
    <x v="1"/>
    <x v="1"/>
    <x v="3"/>
    <m/>
    <x v="1"/>
    <n v="637.27"/>
    <n v="41"/>
    <n v="1"/>
    <x v="0"/>
    <x v="0"/>
    <x v="6"/>
  </r>
  <r>
    <s v="3453316"/>
    <x v="1"/>
    <s v="GG One Inc(CAG)"/>
    <s v="6613 NE 107th St"/>
    <s v="Vancouver"/>
    <s v="WA"/>
    <s v="720"/>
    <x v="1"/>
    <x v="1"/>
    <x v="3"/>
    <m/>
    <x v="1"/>
    <n v="813.17"/>
    <n v="26"/>
    <n v="1"/>
    <x v="0"/>
    <x v="0"/>
    <x v="6"/>
  </r>
  <r>
    <s v="3453318"/>
    <x v="1"/>
    <s v="GG One Inc(CAG)"/>
    <s v="10711 NE 68th Ave"/>
    <s v="Vancouver"/>
    <s v="WA"/>
    <s v="720"/>
    <x v="1"/>
    <x v="1"/>
    <x v="3"/>
    <m/>
    <x v="1"/>
    <n v="635.89"/>
    <n v="42"/>
    <n v="1"/>
    <x v="0"/>
    <x v="0"/>
    <x v="6"/>
  </r>
  <r>
    <s v="3453361"/>
    <x v="1"/>
    <s v="Manor Homes Washington Inc(VJS"/>
    <s v="7709 NE 91st Ave"/>
    <s v="Vancouver"/>
    <s v="WA"/>
    <s v="720"/>
    <x v="1"/>
    <x v="1"/>
    <x v="3"/>
    <m/>
    <x v="1"/>
    <n v="605.66999999999996"/>
    <n v="23"/>
    <n v="1"/>
    <x v="0"/>
    <x v="0"/>
    <x v="6"/>
  </r>
  <r>
    <s v="3453552"/>
    <x v="1"/>
    <s v="Cascade West Development(VJS)"/>
    <s v="17704 NE 26th Ave"/>
    <s v="Ridgefield"/>
    <s v="WA"/>
    <s v="720"/>
    <x v="1"/>
    <x v="1"/>
    <x v="3"/>
    <m/>
    <x v="1"/>
    <n v="637.15"/>
    <n v="40"/>
    <n v="1"/>
    <x v="0"/>
    <x v="0"/>
    <x v="6"/>
  </r>
  <r>
    <s v="3453607"/>
    <x v="1"/>
    <s v="Waverly Homes Inc(VJS)"/>
    <s v="3018 NE 74th St"/>
    <s v="Vancouver"/>
    <s v="WA"/>
    <s v="720"/>
    <x v="1"/>
    <x v="1"/>
    <x v="3"/>
    <m/>
    <x v="1"/>
    <n v="605.92999999999995"/>
    <n v="25"/>
    <n v="1"/>
    <x v="0"/>
    <x v="0"/>
    <x v="6"/>
  </r>
  <r>
    <s v="3453609"/>
    <x v="1"/>
    <s v="Waverly Homes Inc(VJS)"/>
    <s v="3102 NE 75th St"/>
    <s v="Vancouver"/>
    <s v="WA"/>
    <s v="720"/>
    <x v="1"/>
    <x v="1"/>
    <x v="3"/>
    <m/>
    <x v="1"/>
    <n v="606.32000000000005"/>
    <n v="28"/>
    <n v="1"/>
    <x v="0"/>
    <x v="0"/>
    <x v="6"/>
  </r>
  <r>
    <s v="3453626"/>
    <x v="1"/>
    <s v="Helmes Inc(E2G)"/>
    <s v="4724 N 6th St"/>
    <s v="Ridgefield"/>
    <s v="WA"/>
    <s v="720"/>
    <x v="1"/>
    <x v="1"/>
    <x v="3"/>
    <m/>
    <x v="1"/>
    <n v="2638.09"/>
    <n v="26"/>
    <n v="1"/>
    <x v="0"/>
    <x v="0"/>
    <x v="6"/>
  </r>
  <r>
    <s v="3453649"/>
    <x v="1"/>
    <s v="&quot;Hendrickson, Scott(E2G)&quot;"/>
    <s v="1216 SW 25th Cir"/>
    <s v="Battle Ground"/>
    <s v="WA"/>
    <s v="720"/>
    <x v="1"/>
    <x v="1"/>
    <x v="0"/>
    <m/>
    <x v="1"/>
    <n v="608.91"/>
    <n v="26"/>
    <n v="1"/>
    <x v="0"/>
    <x v="0"/>
    <x v="6"/>
  </r>
  <r>
    <s v="3453757"/>
    <x v="1"/>
    <s v="Manor Homes Washington Inc(LRR"/>
    <s v="13102 NE 25th St"/>
    <s v="Vancouver"/>
    <s v="WA"/>
    <s v="720"/>
    <x v="1"/>
    <x v="1"/>
    <x v="3"/>
    <m/>
    <x v="1"/>
    <n v="609.04999999999995"/>
    <n v="52"/>
    <n v="1"/>
    <x v="0"/>
    <x v="0"/>
    <x v="6"/>
  </r>
  <r>
    <s v="3453759"/>
    <x v="1"/>
    <s v="&quot;Dobson, Brett(KMM)&quot;"/>
    <s v="1879 N 8th St"/>
    <s v="Washougal"/>
    <s v="WA"/>
    <s v="720"/>
    <x v="1"/>
    <x v="1"/>
    <x v="0"/>
    <m/>
    <x v="1"/>
    <n v="668.19"/>
    <n v="95"/>
    <n v="1"/>
    <x v="0"/>
    <x v="0"/>
    <x v="4"/>
  </r>
  <r>
    <s v="3453775"/>
    <x v="1"/>
    <s v="T K Karlsen Const(LRR)"/>
    <s v="13116 NE 103rd St"/>
    <s v="Vancouver"/>
    <s v="WA"/>
    <s v="720"/>
    <x v="1"/>
    <x v="1"/>
    <x v="3"/>
    <m/>
    <x v="1"/>
    <n v="633"/>
    <n v="24"/>
    <n v="1"/>
    <x v="0"/>
    <x v="0"/>
    <x v="6"/>
  </r>
  <r>
    <s v="3453801"/>
    <x v="1"/>
    <s v="Manor Homes Washington Inc(VJS"/>
    <s v="10715 NE 144th Ave"/>
    <s v="Vancouver"/>
    <s v="WA"/>
    <s v="720"/>
    <x v="1"/>
    <x v="1"/>
    <x v="3"/>
    <m/>
    <x v="1"/>
    <n v="603.91999999999996"/>
    <n v="17"/>
    <n v="1"/>
    <x v="0"/>
    <x v="0"/>
    <x v="6"/>
  </r>
  <r>
    <s v="3453813"/>
    <x v="1"/>
    <s v="Cascade West Development(VJS)"/>
    <s v="12207 NE 58th Ave"/>
    <s v="Vancouver"/>
    <s v="WA"/>
    <s v="720"/>
    <x v="1"/>
    <x v="1"/>
    <x v="3"/>
    <m/>
    <x v="1"/>
    <n v="729.69"/>
    <n v="18"/>
    <n v="1"/>
    <x v="0"/>
    <x v="0"/>
    <x v="6"/>
  </r>
  <r>
    <s v="3453814"/>
    <x v="1"/>
    <s v="Cascade West Development(VJS)"/>
    <s v="2125 NW Klickitat St"/>
    <s v="Camas"/>
    <s v="WA"/>
    <s v="720"/>
    <x v="1"/>
    <x v="1"/>
    <x v="3"/>
    <m/>
    <x v="1"/>
    <n v="607.5"/>
    <n v="40"/>
    <n v="1"/>
    <x v="0"/>
    <x v="0"/>
    <x v="6"/>
  </r>
  <r>
    <s v="3453817"/>
    <x v="1"/>
    <s v="Cascade West Development(VJS)"/>
    <s v="3611 SE 142nd Ct"/>
    <s v="Vancouver"/>
    <s v="WA"/>
    <s v="720"/>
    <x v="1"/>
    <x v="1"/>
    <x v="3"/>
    <m/>
    <x v="1"/>
    <n v="608.79"/>
    <n v="50"/>
    <n v="1"/>
    <x v="0"/>
    <x v="0"/>
    <x v="6"/>
  </r>
  <r>
    <s v="3453818"/>
    <x v="1"/>
    <s v="Lennar Northwest Inc(LRR)"/>
    <s v="12826 NE 103rd St"/>
    <s v="Vancouver"/>
    <s v="WA"/>
    <s v="720"/>
    <x v="1"/>
    <x v="1"/>
    <x v="3"/>
    <m/>
    <x v="1"/>
    <n v="633"/>
    <n v="24"/>
    <n v="1"/>
    <x v="0"/>
    <x v="0"/>
    <x v="6"/>
  </r>
  <r>
    <s v="3453820"/>
    <x v="1"/>
    <s v="Lennar Northwest Inc(LRR)"/>
    <s v="12824 NE 103rd St"/>
    <s v="Vancouver"/>
    <s v="WA"/>
    <s v="720"/>
    <x v="1"/>
    <x v="1"/>
    <x v="3"/>
    <m/>
    <x v="1"/>
    <n v="633"/>
    <n v="24"/>
    <n v="1"/>
    <x v="0"/>
    <x v="0"/>
    <x v="6"/>
  </r>
  <r>
    <s v="3453821"/>
    <x v="1"/>
    <s v="Lennar Northwest Inc(LRR)"/>
    <s v="12822 NE 103rd St"/>
    <s v="Vancouver"/>
    <s v="WA"/>
    <s v="720"/>
    <x v="1"/>
    <x v="1"/>
    <x v="3"/>
    <m/>
    <x v="1"/>
    <n v="633"/>
    <n v="24"/>
    <n v="1"/>
    <x v="0"/>
    <x v="0"/>
    <x v="6"/>
  </r>
  <r>
    <s v="3453822"/>
    <x v="1"/>
    <s v="Lennar Northwest Inc(LRR)"/>
    <s v="12820 NE 103rd St"/>
    <s v="Vancouver"/>
    <s v="WA"/>
    <s v="720"/>
    <x v="1"/>
    <x v="1"/>
    <x v="3"/>
    <m/>
    <x v="1"/>
    <n v="633.03"/>
    <n v="24"/>
    <n v="1"/>
    <x v="0"/>
    <x v="0"/>
    <x v="6"/>
  </r>
  <r>
    <s v="3453824"/>
    <x v="1"/>
    <s v="Cascade West Development(VJS)"/>
    <s v="2220 NW Larkspur St"/>
    <s v="Camas"/>
    <s v="WA"/>
    <s v="720"/>
    <x v="1"/>
    <x v="1"/>
    <x v="3"/>
    <m/>
    <x v="1"/>
    <n v="605.87"/>
    <n v="32"/>
    <n v="1"/>
    <x v="0"/>
    <x v="0"/>
    <x v="6"/>
  </r>
  <r>
    <s v="3453825"/>
    <x v="1"/>
    <s v="Lennar Northwest Inc(LRR)"/>
    <s v="10216 NE 129th Ave"/>
    <s v="Vancouver"/>
    <s v="WA"/>
    <s v="720"/>
    <x v="1"/>
    <x v="1"/>
    <x v="3"/>
    <m/>
    <x v="1"/>
    <n v="634.05999999999995"/>
    <n v="24"/>
    <n v="1"/>
    <x v="0"/>
    <x v="0"/>
    <x v="6"/>
  </r>
  <r>
    <s v="3453828"/>
    <x v="1"/>
    <s v="Cascade West Development(VJS)"/>
    <s v="1928 NW Klickitat St"/>
    <s v="Camas"/>
    <s v="WA"/>
    <s v="720"/>
    <x v="1"/>
    <x v="1"/>
    <x v="3"/>
    <m/>
    <x v="1"/>
    <n v="605.92999999999995"/>
    <n v="28"/>
    <n v="1"/>
    <x v="0"/>
    <x v="0"/>
    <x v="6"/>
  </r>
  <r>
    <s v="3453835"/>
    <x v="1"/>
    <s v="Cascade West Development(VJS)"/>
    <s v="12209 NE 59th Ct"/>
    <s v="Vancouver"/>
    <s v="WA"/>
    <s v="720"/>
    <x v="1"/>
    <x v="1"/>
    <x v="3"/>
    <m/>
    <x v="1"/>
    <n v="635.85"/>
    <n v="30"/>
    <n v="1"/>
    <x v="0"/>
    <x v="0"/>
    <x v="6"/>
  </r>
  <r>
    <s v="3453892"/>
    <x v="1"/>
    <s v="Ambry Inc(VJS)"/>
    <s v="111 NW 118th Cir"/>
    <s v="Vancouver"/>
    <s v="WA"/>
    <s v="720"/>
    <x v="1"/>
    <x v="1"/>
    <x v="3"/>
    <m/>
    <x v="1"/>
    <n v="604.70000000000005"/>
    <n v="23"/>
    <n v="1"/>
    <x v="0"/>
    <x v="0"/>
    <x v="6"/>
  </r>
  <r>
    <s v="3453895"/>
    <x v="1"/>
    <s v="Aho Construction(LRR)"/>
    <s v="12611 NE 112th St"/>
    <s v="Vancouver"/>
    <s v="WA"/>
    <s v="720"/>
    <x v="1"/>
    <x v="1"/>
    <x v="3"/>
    <m/>
    <x v="1"/>
    <n v="598.11"/>
    <n v="20"/>
    <n v="1"/>
    <x v="0"/>
    <x v="0"/>
    <x v="6"/>
  </r>
  <r>
    <s v="3453917"/>
    <x v="1"/>
    <s v="Marnella Homes LLC(LRR)"/>
    <s v="4335 SE 179th Ct"/>
    <s v="Vancouver"/>
    <s v="WA"/>
    <s v="720"/>
    <x v="1"/>
    <x v="1"/>
    <x v="3"/>
    <m/>
    <x v="1"/>
    <n v="1270.9000000000001"/>
    <n v="60"/>
    <n v="1"/>
    <x v="0"/>
    <x v="0"/>
    <x v="6"/>
  </r>
  <r>
    <s v="3453918"/>
    <x v="1"/>
    <s v="Marnella Homes LLC(LRR)"/>
    <s v="4339 SE 179th Ct"/>
    <s v="Vancouver"/>
    <s v="WA"/>
    <s v="720"/>
    <x v="1"/>
    <x v="1"/>
    <x v="3"/>
    <m/>
    <x v="1"/>
    <n v="7.5"/>
    <n v="58"/>
    <n v="1"/>
    <x v="1"/>
    <x v="0"/>
    <x v="6"/>
  </r>
  <r>
    <s v="3453943"/>
    <x v="1"/>
    <s v="Aho Construction(VJS)"/>
    <s v="12803 NE 54th Way"/>
    <s v="Vancouver"/>
    <s v="WA"/>
    <s v="720"/>
    <x v="1"/>
    <x v="1"/>
    <x v="3"/>
    <m/>
    <x v="1"/>
    <n v="604.45000000000005"/>
    <n v="21"/>
    <n v="1"/>
    <x v="0"/>
    <x v="0"/>
    <x v="6"/>
  </r>
  <r>
    <s v="3454096"/>
    <x v="1"/>
    <s v="Summerplace Homes(VJS)"/>
    <s v="1736 S Lake River Dr"/>
    <s v="Ridgefield"/>
    <s v="WA"/>
    <s v="720"/>
    <x v="1"/>
    <x v="1"/>
    <x v="3"/>
    <m/>
    <x v="1"/>
    <n v="633.91"/>
    <n v="24"/>
    <n v="1"/>
    <x v="0"/>
    <x v="0"/>
    <x v="6"/>
  </r>
  <r>
    <s v="3454097"/>
    <x v="1"/>
    <s v="Summerplace Homes(VJS)"/>
    <s v="1734 S Lake River Dr"/>
    <s v="Ridgefield"/>
    <s v="WA"/>
    <s v="720"/>
    <x v="1"/>
    <x v="1"/>
    <x v="0"/>
    <m/>
    <x v="1"/>
    <n v="607.17999999999995"/>
    <n v="22"/>
    <n v="1"/>
    <x v="0"/>
    <x v="0"/>
    <x v="6"/>
  </r>
  <r>
    <s v="3454098"/>
    <x v="1"/>
    <s v="Summerplace Homes(VJS)"/>
    <s v="1272 S 15th Way (1370 lot 14)"/>
    <s v="Ridgefield"/>
    <s v="WA"/>
    <s v="720"/>
    <x v="1"/>
    <x v="1"/>
    <x v="3"/>
    <m/>
    <x v="1"/>
    <n v="633.77"/>
    <n v="23"/>
    <n v="1"/>
    <x v="0"/>
    <x v="0"/>
    <x v="6"/>
  </r>
  <r>
    <s v="3454129"/>
    <x v="1"/>
    <s v="Pyramid Homes(LRR)"/>
    <s v="10504 NE 153rd Ave"/>
    <s v="Vancouver"/>
    <s v="WA"/>
    <s v="720"/>
    <x v="1"/>
    <x v="1"/>
    <x v="3"/>
    <m/>
    <x v="1"/>
    <n v="605.09"/>
    <n v="26"/>
    <n v="1"/>
    <x v="0"/>
    <x v="0"/>
    <x v="6"/>
  </r>
  <r>
    <s v="3454130"/>
    <x v="1"/>
    <s v="Pyramid Homes(LRR)"/>
    <s v="10500 NE 156th Ave"/>
    <s v="Vancouver"/>
    <s v="WA"/>
    <s v="720"/>
    <x v="1"/>
    <x v="1"/>
    <x v="3"/>
    <m/>
    <x v="1"/>
    <n v="604.94000000000005"/>
    <n v="25"/>
    <n v="1"/>
    <x v="0"/>
    <x v="0"/>
    <x v="6"/>
  </r>
  <r>
    <s v="3454146"/>
    <x v="1"/>
    <s v="Olin Homes LLC(VJS)"/>
    <s v="514 NW 20th Ave"/>
    <s v="Battle Ground"/>
    <s v="WA"/>
    <s v="720"/>
    <x v="1"/>
    <x v="1"/>
    <x v="3"/>
    <m/>
    <x v="1"/>
    <n v="611.16"/>
    <n v="74"/>
    <n v="1"/>
    <x v="0"/>
    <x v="0"/>
    <x v="6"/>
  </r>
  <r>
    <s v="3454265"/>
    <x v="1"/>
    <s v="Aho Construction(LRR)"/>
    <s v="1540 W E Pl"/>
    <s v="La Center"/>
    <s v="WA"/>
    <s v="720"/>
    <x v="1"/>
    <x v="1"/>
    <x v="3"/>
    <m/>
    <x v="1"/>
    <n v="604.70000000000005"/>
    <n v="24"/>
    <n v="1"/>
    <x v="0"/>
    <x v="0"/>
    <x v="6"/>
  </r>
  <r>
    <s v="3454266"/>
    <x v="1"/>
    <s v="Aho Construction(LRR)"/>
    <s v="1553 W E Pl"/>
    <s v="La Center"/>
    <s v="WA"/>
    <s v="720"/>
    <x v="1"/>
    <x v="1"/>
    <x v="3"/>
    <m/>
    <x v="1"/>
    <n v="604.98"/>
    <n v="25"/>
    <n v="1"/>
    <x v="0"/>
    <x v="0"/>
    <x v="6"/>
  </r>
  <r>
    <s v="3454290"/>
    <x v="1"/>
    <s v="Silver Buckle Homes LLC(VJS)"/>
    <s v="5105 NE 28th Ct"/>
    <s v="Vancouver"/>
    <s v="WA"/>
    <s v="720"/>
    <x v="1"/>
    <x v="1"/>
    <x v="3"/>
    <m/>
    <x v="1"/>
    <n v="598.38"/>
    <n v="22"/>
    <n v="1"/>
    <x v="0"/>
    <x v="0"/>
    <x v="6"/>
  </r>
  <r>
    <s v="3454302"/>
    <x v="1"/>
    <s v="&quot;Lesieur, Daniel J(VJS)&quot;"/>
    <s v="3172 44th St"/>
    <s v="Washougal"/>
    <s v="WA"/>
    <s v="720"/>
    <x v="1"/>
    <x v="1"/>
    <x v="3"/>
    <m/>
    <x v="1"/>
    <n v="801.76"/>
    <n v="32"/>
    <n v="1"/>
    <x v="0"/>
    <x v="0"/>
    <x v="4"/>
  </r>
  <r>
    <s v="3454303"/>
    <x v="1"/>
    <s v="&quot;Lesieur, Daniel J(VJS)&quot;"/>
    <s v="3182 44th St"/>
    <s v="Washougal"/>
    <s v="WA"/>
    <s v="720"/>
    <x v="1"/>
    <x v="1"/>
    <x v="3"/>
    <m/>
    <x v="1"/>
    <n v="634.83000000000004"/>
    <n v="30"/>
    <n v="1"/>
    <x v="0"/>
    <x v="0"/>
    <x v="4"/>
  </r>
  <r>
    <s v="3454304"/>
    <x v="1"/>
    <s v="&quot;Lesieur, Daniel J(VJS)&quot;"/>
    <s v="3192 44th St"/>
    <s v="Washougal"/>
    <s v="WA"/>
    <s v="720"/>
    <x v="1"/>
    <x v="1"/>
    <x v="3"/>
    <m/>
    <x v="1"/>
    <n v="634.16999999999996"/>
    <n v="25"/>
    <n v="1"/>
    <x v="0"/>
    <x v="0"/>
    <x v="4"/>
  </r>
  <r>
    <s v="3454322"/>
    <x v="1"/>
    <s v="Manor Homes Washington Inc(A1L"/>
    <s v="5814 NE 47th St"/>
    <s v="Vancouver"/>
    <s v="WA"/>
    <s v="720"/>
    <x v="1"/>
    <x v="1"/>
    <x v="3"/>
    <m/>
    <x v="1"/>
    <n v="615.25"/>
    <n v="27"/>
    <n v="1"/>
    <x v="0"/>
    <x v="0"/>
    <x v="6"/>
  </r>
  <r>
    <s v="3454350"/>
    <x v="1"/>
    <s v="Pacific Shores JL CC WA  LLC(V"/>
    <s v="10822 NE 106th St"/>
    <s v="Vancouver"/>
    <s v="WA"/>
    <s v="720"/>
    <x v="1"/>
    <x v="1"/>
    <x v="3"/>
    <m/>
    <x v="1"/>
    <n v="634.82000000000005"/>
    <n v="22"/>
    <n v="1"/>
    <x v="0"/>
    <x v="0"/>
    <x v="6"/>
  </r>
  <r>
    <s v="3454353"/>
    <x v="1"/>
    <s v="Pacific Shores JL CC WA  LLC(V"/>
    <s v="10906 NE 106th St"/>
    <s v="Vancouver"/>
    <s v="WA"/>
    <s v="720"/>
    <x v="1"/>
    <x v="1"/>
    <x v="3"/>
    <m/>
    <x v="1"/>
    <n v="634.82000000000005"/>
    <n v="22"/>
    <n v="1"/>
    <x v="0"/>
    <x v="0"/>
    <x v="6"/>
  </r>
  <r>
    <s v="3454354"/>
    <x v="1"/>
    <s v="Pacific Shores JL CC WA  LLC(V"/>
    <s v="10910 NE 106th St"/>
    <s v="Vancouver"/>
    <s v="WA"/>
    <s v="720"/>
    <x v="1"/>
    <x v="1"/>
    <x v="3"/>
    <m/>
    <x v="1"/>
    <n v="634.82000000000005"/>
    <n v="22"/>
    <n v="1"/>
    <x v="0"/>
    <x v="0"/>
    <x v="6"/>
  </r>
  <r>
    <s v="3454410"/>
    <x v="1"/>
    <s v="&quot;Frost, Jack L(LRR)&quot;"/>
    <s v="4119 SE 159th Ct"/>
    <s v="Vancouver"/>
    <s v="WA"/>
    <s v="720"/>
    <x v="1"/>
    <x v="1"/>
    <x v="3"/>
    <m/>
    <x v="1"/>
    <n v="627"/>
    <n v="47"/>
    <n v="1"/>
    <x v="0"/>
    <x v="0"/>
    <x v="4"/>
  </r>
  <r>
    <s v="3454425"/>
    <x v="1"/>
    <s v="Bella Villa Homes Corporation("/>
    <s v="4510 NE 132nd St"/>
    <s v="Vancouver"/>
    <s v="WA"/>
    <s v="720"/>
    <x v="1"/>
    <x v="1"/>
    <x v="3"/>
    <m/>
    <x v="1"/>
    <n v="624.41999999999996"/>
    <n v="27"/>
    <n v="1"/>
    <x v="0"/>
    <x v="0"/>
    <x v="6"/>
  </r>
  <r>
    <s v="3454487"/>
    <x v="1"/>
    <s v="&quot;Hendrickson, Scott(A1L)&quot;"/>
    <s v="1614 NW 21st Pl"/>
    <s v="Battle Ground"/>
    <s v="WA"/>
    <s v="720"/>
    <x v="1"/>
    <x v="1"/>
    <x v="3"/>
    <m/>
    <x v="1"/>
    <n v="633.75"/>
    <n v="23"/>
    <n v="1"/>
    <x v="0"/>
    <x v="0"/>
    <x v="6"/>
  </r>
  <r>
    <s v="3454602"/>
    <x v="1"/>
    <s v="Waverly Homes Inc(LRR)"/>
    <s v="7407 NE 31st Ave"/>
    <s v="Vancouver"/>
    <s v="WA"/>
    <s v="720"/>
    <x v="1"/>
    <x v="1"/>
    <x v="3"/>
    <m/>
    <x v="1"/>
    <n v="595.66"/>
    <n v="27"/>
    <n v="1"/>
    <x v="0"/>
    <x v="0"/>
    <x v="6"/>
  </r>
  <r>
    <s v="3454603"/>
    <x v="1"/>
    <s v="Waverly Homes Inc(LRR)"/>
    <s v="7409 NE 31st Ave"/>
    <s v="Vancouver"/>
    <s v="WA"/>
    <s v="720"/>
    <x v="1"/>
    <x v="1"/>
    <x v="3"/>
    <m/>
    <x v="1"/>
    <n v="595.52"/>
    <n v="26"/>
    <n v="1"/>
    <x v="0"/>
    <x v="0"/>
    <x v="6"/>
  </r>
  <r>
    <s v="3454607"/>
    <x v="1"/>
    <s v="JB Homes LLC(LRR)"/>
    <s v="3704 NW 107th St"/>
    <s v="Vancouver"/>
    <s v="WA"/>
    <s v="720"/>
    <x v="1"/>
    <x v="1"/>
    <x v="3"/>
    <m/>
    <x v="1"/>
    <n v="624.54"/>
    <n v="28"/>
    <n v="1"/>
    <x v="0"/>
    <x v="0"/>
    <x v="6"/>
  </r>
  <r>
    <s v="3454608"/>
    <x v="1"/>
    <s v="JB Homes LLC(LRR)"/>
    <s v="3602 NW 107th St"/>
    <s v="Vancouver"/>
    <s v="WA"/>
    <s v="720"/>
    <x v="1"/>
    <x v="1"/>
    <x v="3"/>
    <m/>
    <x v="1"/>
    <n v="701.85"/>
    <n v="102"/>
    <n v="1"/>
    <x v="0"/>
    <x v="0"/>
    <x v="6"/>
  </r>
  <r>
    <s v="3454609"/>
    <x v="1"/>
    <s v="JB Homes LLC(LRR)"/>
    <s v="3600 NW 107th St"/>
    <s v="Vancouver"/>
    <s v="WA"/>
    <s v="720"/>
    <x v="1"/>
    <x v="1"/>
    <x v="3"/>
    <m/>
    <x v="1"/>
    <n v="595.11"/>
    <n v="23"/>
    <n v="1"/>
    <x v="0"/>
    <x v="0"/>
    <x v="6"/>
  </r>
  <r>
    <s v="3454659"/>
    <x v="1"/>
    <s v="Helmes Inc(E2G)"/>
    <s v="740 N 48th Ave"/>
    <s v="Ridgefield"/>
    <s v="WA"/>
    <s v="720"/>
    <x v="1"/>
    <x v="1"/>
    <x v="3"/>
    <m/>
    <x v="1"/>
    <n v="599.66999999999996"/>
    <n v="25"/>
    <n v="1"/>
    <x v="0"/>
    <x v="0"/>
    <x v="6"/>
  </r>
  <r>
    <s v="3454665"/>
    <x v="1"/>
    <s v="Helmes Inc(E2G)"/>
    <s v="4322 N Ridgefield Wood Dr"/>
    <s v="Ridgefield"/>
    <s v="WA"/>
    <s v="720"/>
    <x v="1"/>
    <x v="1"/>
    <x v="3"/>
    <m/>
    <x v="1"/>
    <n v="599.66999999999996"/>
    <n v="25"/>
    <n v="1"/>
    <x v="0"/>
    <x v="0"/>
    <x v="6"/>
  </r>
  <r>
    <s v="3454692"/>
    <x v="1"/>
    <s v="Glavin Development LLC(LRR)"/>
    <s v="13224 NE 51st St"/>
    <s v="Vancouver"/>
    <s v="WA"/>
    <s v="720"/>
    <x v="1"/>
    <x v="1"/>
    <x v="3"/>
    <m/>
    <x v="1"/>
    <n v="847.27"/>
    <n v="11"/>
    <n v="1"/>
    <x v="0"/>
    <x v="0"/>
    <x v="6"/>
  </r>
  <r>
    <s v="3454693"/>
    <x v="1"/>
    <s v="Glavin Development LLC(LRR)"/>
    <s v="13230 NE 51st St"/>
    <s v="Vancouver"/>
    <s v="WA"/>
    <s v="720"/>
    <x v="1"/>
    <x v="1"/>
    <x v="3"/>
    <m/>
    <x v="1"/>
    <n v="630.03"/>
    <n v="15"/>
    <n v="1"/>
    <x v="0"/>
    <x v="0"/>
    <x v="6"/>
  </r>
  <r>
    <s v="3454748"/>
    <x v="1"/>
    <s v="Manor Construction(VJS)"/>
    <s v="10718 NE 144th Ave"/>
    <s v="Vancouver"/>
    <s v="WA"/>
    <s v="720"/>
    <x v="1"/>
    <x v="1"/>
    <x v="3"/>
    <m/>
    <x v="1"/>
    <n v="597.86"/>
    <n v="18"/>
    <n v="1"/>
    <x v="0"/>
    <x v="0"/>
    <x v="6"/>
  </r>
  <r>
    <s v="3454750"/>
    <x v="1"/>
    <s v="Manor Homes Washington Inc(VJS"/>
    <s v="8200 NE 37th Ave"/>
    <s v="Vancouver"/>
    <s v="WA"/>
    <s v="720"/>
    <x v="1"/>
    <x v="1"/>
    <x v="3"/>
    <m/>
    <x v="1"/>
    <n v="629.02"/>
    <n v="28"/>
    <n v="1"/>
    <x v="0"/>
    <x v="0"/>
    <x v="6"/>
  </r>
  <r>
    <s v="3454753"/>
    <x v="1"/>
    <s v="Manor Homes Washington Inc(LRR"/>
    <s v="10719 NE 144th Ave"/>
    <s v="Vancouver"/>
    <s v="WA"/>
    <s v="720"/>
    <x v="1"/>
    <x v="1"/>
    <x v="3"/>
    <m/>
    <x v="1"/>
    <n v="597.85"/>
    <n v="18"/>
    <n v="1"/>
    <x v="0"/>
    <x v="0"/>
    <x v="6"/>
  </r>
  <r>
    <s v="3454754"/>
    <x v="1"/>
    <s v="Manor Homes Washington Inc(LRR"/>
    <s v="10704 NE 142nd Ave"/>
    <s v="Vancouver"/>
    <s v="WA"/>
    <s v="720"/>
    <x v="1"/>
    <x v="1"/>
    <x v="3"/>
    <m/>
    <x v="1"/>
    <n v="627.29999999999995"/>
    <n v="22"/>
    <n v="1"/>
    <x v="0"/>
    <x v="0"/>
    <x v="6"/>
  </r>
  <r>
    <s v="3454755"/>
    <x v="1"/>
    <s v="Manor Homes Washington Inc(LRR"/>
    <s v="14222 NE 108th St"/>
    <s v="Vancouver"/>
    <s v="WA"/>
    <s v="720"/>
    <x v="1"/>
    <x v="1"/>
    <x v="3"/>
    <m/>
    <x v="1"/>
    <n v="597.86"/>
    <n v="18"/>
    <n v="1"/>
    <x v="0"/>
    <x v="0"/>
    <x v="6"/>
  </r>
  <r>
    <s v="3454756"/>
    <x v="1"/>
    <s v="Manor Homes Washington Inc(LRR"/>
    <s v="14201 NE 107th St"/>
    <s v="Vancouver"/>
    <s v="WA"/>
    <s v="720"/>
    <x v="1"/>
    <x v="1"/>
    <x v="3"/>
    <m/>
    <x v="1"/>
    <n v="627.29999999999995"/>
    <n v="22"/>
    <n v="1"/>
    <x v="0"/>
    <x v="0"/>
    <x v="6"/>
  </r>
  <r>
    <s v="3454757"/>
    <x v="1"/>
    <s v="Manor Homes Washington Inc(LRR"/>
    <s v="14312 NE 108th St"/>
    <s v="Vancouver"/>
    <s v="WA"/>
    <s v="720"/>
    <x v="1"/>
    <x v="1"/>
    <x v="3"/>
    <m/>
    <x v="1"/>
    <n v="597.86"/>
    <n v="18"/>
    <n v="1"/>
    <x v="0"/>
    <x v="0"/>
    <x v="6"/>
  </r>
  <r>
    <s v="3454759"/>
    <x v="1"/>
    <s v="Manor Homes Washington Inc(LRR"/>
    <s v="14304 NE 108th St"/>
    <s v="Vancouver"/>
    <s v="WA"/>
    <s v="720"/>
    <x v="1"/>
    <x v="1"/>
    <x v="3"/>
    <m/>
    <x v="1"/>
    <n v="597.87"/>
    <n v="18"/>
    <n v="1"/>
    <x v="0"/>
    <x v="0"/>
    <x v="6"/>
  </r>
  <r>
    <s v="3454760"/>
    <x v="1"/>
    <s v="Manor Homes Washington Inc(LRR"/>
    <s v="14300 NE 108th St"/>
    <s v="Vancouver"/>
    <s v="WA"/>
    <s v="720"/>
    <x v="1"/>
    <x v="1"/>
    <x v="3"/>
    <m/>
    <x v="1"/>
    <n v="585.76"/>
    <n v="18"/>
    <n v="1"/>
    <x v="0"/>
    <x v="0"/>
    <x v="6"/>
  </r>
  <r>
    <s v="3454892"/>
    <x v="1"/>
    <s v="Pacific Lifestyle Homes(LRR)"/>
    <s v="1606 NE 155th Ave"/>
    <s v="Vancouver"/>
    <s v="WA"/>
    <s v="720"/>
    <x v="1"/>
    <x v="1"/>
    <x v="3"/>
    <m/>
    <x v="1"/>
    <n v="628.51"/>
    <n v="24"/>
    <n v="1"/>
    <x v="0"/>
    <x v="0"/>
    <x v="6"/>
  </r>
  <r>
    <s v="3454909"/>
    <x v="1"/>
    <s v="Cascade West Development(VJS)"/>
    <s v="12309 NE 58th Ave"/>
    <s v="Vancouver"/>
    <s v="WA"/>
    <s v="720"/>
    <x v="1"/>
    <x v="1"/>
    <x v="3"/>
    <m/>
    <x v="1"/>
    <n v="599.01"/>
    <n v="20"/>
    <n v="1"/>
    <x v="0"/>
    <x v="0"/>
    <x v="6"/>
  </r>
  <r>
    <s v="3454911"/>
    <x v="1"/>
    <s v="Cascade West Development(VJS)"/>
    <s v="17501 NE 26th Ave"/>
    <s v="Ridgefield"/>
    <s v="WA"/>
    <s v="720"/>
    <x v="1"/>
    <x v="1"/>
    <x v="3"/>
    <m/>
    <x v="1"/>
    <n v="638.88"/>
    <n v="58"/>
    <n v="1"/>
    <x v="0"/>
    <x v="0"/>
    <x v="6"/>
  </r>
  <r>
    <s v="3455089"/>
    <x v="1"/>
    <s v="Cascade West Development(VJS)"/>
    <s v="3229 NW Lake Pl"/>
    <s v="Camas"/>
    <s v="WA"/>
    <s v="720"/>
    <x v="1"/>
    <x v="1"/>
    <x v="3"/>
    <m/>
    <x v="1"/>
    <n v="633.14"/>
    <n v="16"/>
    <n v="1"/>
    <x v="0"/>
    <x v="0"/>
    <x v="6"/>
  </r>
  <r>
    <s v="3455168"/>
    <x v="1"/>
    <s v="Quality Homes CCCP Inc(CAG)"/>
    <s v="7103 NE 64th Ct"/>
    <s v="Vancouver"/>
    <s v="WA"/>
    <s v="720"/>
    <x v="1"/>
    <x v="1"/>
    <x v="3"/>
    <m/>
    <x v="1"/>
    <n v="610.38"/>
    <n v="66"/>
    <n v="1"/>
    <x v="0"/>
    <x v="0"/>
    <x v="6"/>
  </r>
  <r>
    <s v="3455196"/>
    <x v="1"/>
    <s v="Stone Bridge Homes NW LLC(LRR)"/>
    <s v="3200 NW 105th St"/>
    <s v="Vancouver"/>
    <s v="WA"/>
    <s v="720"/>
    <x v="1"/>
    <x v="1"/>
    <x v="0"/>
    <m/>
    <x v="1"/>
    <n v="608.70000000000005"/>
    <n v="27"/>
    <n v="1"/>
    <x v="0"/>
    <x v="0"/>
    <x v="6"/>
  </r>
  <r>
    <s v="3455208"/>
    <x v="1"/>
    <s v="Manor Homes Washington Inc(MRE"/>
    <s v="17306 NE 30th Ct"/>
    <s v="Ridgefield"/>
    <s v="WA"/>
    <s v="720"/>
    <x v="1"/>
    <x v="1"/>
    <x v="0"/>
    <m/>
    <x v="1"/>
    <n v="634.14"/>
    <n v="82"/>
    <n v="1"/>
    <x v="0"/>
    <x v="0"/>
    <x v="6"/>
  </r>
  <r>
    <s v="3455210"/>
    <x v="1"/>
    <s v="Manor Homes Washington Inc(MRE"/>
    <s v="17401 NE 30th Ct"/>
    <s v="Ridgefield"/>
    <s v="WA"/>
    <s v="720"/>
    <x v="1"/>
    <x v="1"/>
    <x v="0"/>
    <m/>
    <x v="1"/>
    <n v="613.78"/>
    <n v="47"/>
    <n v="1"/>
    <x v="0"/>
    <x v="0"/>
    <x v="6"/>
  </r>
  <r>
    <s v="3455326"/>
    <x v="1"/>
    <s v="&quot;Baranets, Tatyana I(C5C)&quot;"/>
    <s v="98 W Dogwood St"/>
    <s v="Washougal"/>
    <s v="WA"/>
    <s v="720"/>
    <x v="1"/>
    <x v="1"/>
    <x v="3"/>
    <m/>
    <x v="1"/>
    <n v="603.66"/>
    <n v="14"/>
    <n v="1"/>
    <x v="0"/>
    <x v="0"/>
    <x v="4"/>
  </r>
  <r>
    <s v="3455380"/>
    <x v="1"/>
    <s v="Aho Construction(VJS)"/>
    <s v="11203 NE 126th Ave"/>
    <s v="Vancouver"/>
    <s v="WA"/>
    <s v="720"/>
    <x v="1"/>
    <x v="1"/>
    <x v="3"/>
    <m/>
    <x v="1"/>
    <n v="605.05999999999995"/>
    <n v="25"/>
    <n v="1"/>
    <x v="0"/>
    <x v="0"/>
    <x v="6"/>
  </r>
  <r>
    <s v="3455415"/>
    <x v="1"/>
    <s v="Bella Villa Homes Corporation("/>
    <s v="5200 NW 131st Cir"/>
    <s v="Vancouver"/>
    <s v="WA"/>
    <s v="720"/>
    <x v="1"/>
    <x v="1"/>
    <x v="3"/>
    <m/>
    <x v="1"/>
    <n v="632.19000000000005"/>
    <n v="24"/>
    <n v="1"/>
    <x v="0"/>
    <x v="0"/>
    <x v="6"/>
  </r>
  <r>
    <s v="3455511"/>
    <x v="1"/>
    <s v="Helmes Inc(LRR)"/>
    <s v="4403 N Ridgefield Wood Dr"/>
    <s v="Ridgefield"/>
    <s v="WA"/>
    <s v="720"/>
    <x v="1"/>
    <x v="1"/>
    <x v="3"/>
    <m/>
    <x v="1"/>
    <n v="603.44000000000005"/>
    <n v="27"/>
    <n v="1"/>
    <x v="0"/>
    <x v="0"/>
    <x v="6"/>
  </r>
  <r>
    <s v="3455513"/>
    <x v="1"/>
    <s v="Helmes Inc(LRR)"/>
    <s v="744 N 48th Ave"/>
    <s v="Ridgefield"/>
    <s v="WA"/>
    <s v="720"/>
    <x v="1"/>
    <x v="1"/>
    <x v="3"/>
    <m/>
    <x v="1"/>
    <n v="603.16999999999996"/>
    <n v="25"/>
    <n v="1"/>
    <x v="0"/>
    <x v="0"/>
    <x v="6"/>
  </r>
  <r>
    <s v="3455515"/>
    <x v="1"/>
    <s v="Aho Construction(LRR)"/>
    <s v="12811 NE 54th Way"/>
    <s v="Vancouver"/>
    <s v="WA"/>
    <s v="720"/>
    <x v="1"/>
    <x v="1"/>
    <x v="3"/>
    <m/>
    <x v="1"/>
    <n v="603.16999999999996"/>
    <n v="25"/>
    <n v="1"/>
    <x v="0"/>
    <x v="0"/>
    <x v="6"/>
  </r>
  <r>
    <s v="3455516"/>
    <x v="1"/>
    <s v="Aho Construction(LRR)"/>
    <s v="5210 NE 128th Ave"/>
    <s v="Vancouver"/>
    <s v="WA"/>
    <s v="720"/>
    <x v="1"/>
    <x v="1"/>
    <x v="3"/>
    <m/>
    <x v="1"/>
    <n v="602.13"/>
    <n v="17"/>
    <n v="1"/>
    <x v="0"/>
    <x v="0"/>
    <x v="6"/>
  </r>
  <r>
    <s v="3455540"/>
    <x v="1"/>
    <s v="A &amp; V Homes Construction Inc(C"/>
    <s v="4121 NE 136th Ave"/>
    <s v="Vancouver"/>
    <s v="WA"/>
    <s v="720"/>
    <x v="1"/>
    <x v="1"/>
    <x v="3"/>
    <m/>
    <x v="1"/>
    <n v="632.19000000000005"/>
    <n v="24"/>
    <n v="1"/>
    <x v="0"/>
    <x v="0"/>
    <x v="6"/>
  </r>
  <r>
    <s v="3455541"/>
    <x v="1"/>
    <s v="A &amp; V Homes Construction Inc(C"/>
    <s v="4119 NE 136th Ave"/>
    <s v="Vancouver"/>
    <s v="WA"/>
    <s v="720"/>
    <x v="1"/>
    <x v="1"/>
    <x v="3"/>
    <m/>
    <x v="1"/>
    <n v="632.29"/>
    <n v="25"/>
    <n v="1"/>
    <x v="0"/>
    <x v="0"/>
    <x v="6"/>
  </r>
  <r>
    <s v="3455785"/>
    <x v="1"/>
    <s v="Evergreen Homes NW LLC(A1L)"/>
    <s v="3808 NE 94th St"/>
    <s v="Vancouver"/>
    <s v="WA"/>
    <s v="720"/>
    <x v="1"/>
    <x v="1"/>
    <x v="3"/>
    <m/>
    <x v="1"/>
    <n v="598.94000000000005"/>
    <n v="26"/>
    <n v="1"/>
    <x v="0"/>
    <x v="0"/>
    <x v="6"/>
  </r>
  <r>
    <s v="3455798"/>
    <x v="1"/>
    <s v="Pahlisch Homes Inc(A1L)"/>
    <s v="4609 NE 118th St"/>
    <s v="Vancouver"/>
    <s v="WA"/>
    <s v="720"/>
    <x v="1"/>
    <x v="1"/>
    <x v="3"/>
    <m/>
    <x v="1"/>
    <n v="628"/>
    <n v="27"/>
    <n v="1"/>
    <x v="0"/>
    <x v="0"/>
    <x v="6"/>
  </r>
  <r>
    <s v="3455854"/>
    <x v="1"/>
    <s v="Waverly Homes Inc(E2G)"/>
    <s v="7405 NE 31st Ave"/>
    <s v="Vancouver"/>
    <s v="WA"/>
    <s v="720"/>
    <x v="1"/>
    <x v="1"/>
    <x v="3"/>
    <m/>
    <x v="1"/>
    <n v="599.98"/>
    <n v="34"/>
    <n v="1"/>
    <x v="0"/>
    <x v="0"/>
    <x v="6"/>
  </r>
  <r>
    <s v="3455855"/>
    <x v="1"/>
    <s v="Waverly Homes Inc(E2G)"/>
    <s v="7403 NE 31st Ave"/>
    <s v="Vancouver"/>
    <s v="WA"/>
    <s v="720"/>
    <x v="1"/>
    <x v="1"/>
    <x v="3"/>
    <m/>
    <x v="1"/>
    <n v="600.88"/>
    <n v="41"/>
    <n v="1"/>
    <x v="0"/>
    <x v="0"/>
    <x v="6"/>
  </r>
  <r>
    <s v="3455923"/>
    <x v="1"/>
    <s v="Pacific Lifestyle Homes(E2G)"/>
    <s v="14209 NW 55th Ct"/>
    <s v="Vancouver"/>
    <s v="WA"/>
    <s v="720"/>
    <x v="1"/>
    <x v="1"/>
    <x v="3"/>
    <m/>
    <x v="1"/>
    <n v="637.58000000000004"/>
    <n v="48"/>
    <n v="1"/>
    <x v="0"/>
    <x v="0"/>
    <x v="6"/>
  </r>
  <r>
    <s v="3455924"/>
    <x v="1"/>
    <s v="Pacific Lifestyle Homes(E2G)"/>
    <s v="5805 NW 149th St"/>
    <s v="Vancouver"/>
    <s v="WA"/>
    <s v="720"/>
    <x v="1"/>
    <x v="1"/>
    <x v="3"/>
    <m/>
    <x v="1"/>
    <n v="634.34"/>
    <n v="23"/>
    <n v="1"/>
    <x v="0"/>
    <x v="0"/>
    <x v="6"/>
  </r>
  <r>
    <s v="3456156"/>
    <x v="1"/>
    <s v="Silver Buckle Homes LLC(KMM)"/>
    <s v="5106 NE 28th Ct"/>
    <s v="Vancouver"/>
    <s v="WA"/>
    <s v="720"/>
    <x v="1"/>
    <x v="1"/>
    <x v="3"/>
    <m/>
    <x v="1"/>
    <n v="495.82"/>
    <n v="23"/>
    <n v="1"/>
    <x v="0"/>
    <x v="0"/>
    <x v="6"/>
  </r>
  <r>
    <s v="3456157"/>
    <x v="1"/>
    <s v="Lennar Northwest Inc(E2G)"/>
    <s v="18700 NE 25th St"/>
    <s v="Vancouver"/>
    <s v="WA"/>
    <s v="720"/>
    <x v="1"/>
    <x v="1"/>
    <x v="3"/>
    <m/>
    <x v="1"/>
    <n v="605.24"/>
    <n v="24"/>
    <n v="1"/>
    <x v="0"/>
    <x v="0"/>
    <x v="6"/>
  </r>
  <r>
    <s v="3456158"/>
    <x v="1"/>
    <s v="Lennar Northwest Inc(E2G)"/>
    <s v="18704 NE 25th St"/>
    <s v="Vancouver"/>
    <s v="WA"/>
    <s v="720"/>
    <x v="1"/>
    <x v="1"/>
    <x v="3"/>
    <m/>
    <x v="1"/>
    <n v="605.1"/>
    <n v="23"/>
    <n v="1"/>
    <x v="0"/>
    <x v="0"/>
    <x v="6"/>
  </r>
  <r>
    <s v="3456163"/>
    <x v="1"/>
    <s v="Lennar Northwest Inc(E2G)"/>
    <s v="2400 NE 187th Ave"/>
    <s v="Vancouver"/>
    <s v="WA"/>
    <s v="720"/>
    <x v="1"/>
    <x v="1"/>
    <x v="3"/>
    <m/>
    <x v="1"/>
    <n v="634.87"/>
    <n v="27"/>
    <n v="1"/>
    <x v="0"/>
    <x v="0"/>
    <x v="6"/>
  </r>
  <r>
    <s v="3456165"/>
    <x v="1"/>
    <s v="Lennar Northwest Inc(E2G)"/>
    <s v="2700 NE 187th Ave"/>
    <s v="Vancouver"/>
    <s v="WA"/>
    <s v="720"/>
    <x v="1"/>
    <x v="1"/>
    <x v="3"/>
    <m/>
    <x v="1"/>
    <n v="605.49"/>
    <n v="26"/>
    <n v="1"/>
    <x v="0"/>
    <x v="0"/>
    <x v="6"/>
  </r>
  <r>
    <s v="3456166"/>
    <x v="1"/>
    <s v="Wark Development(MRE)"/>
    <s v="2600 NE 176th St"/>
    <s v="Ridgefield"/>
    <s v="WA"/>
    <s v="720"/>
    <x v="1"/>
    <x v="1"/>
    <x v="3"/>
    <m/>
    <x v="1"/>
    <n v="700.98"/>
    <n v="102"/>
    <n v="1"/>
    <x v="0"/>
    <x v="0"/>
    <x v="6"/>
  </r>
  <r>
    <s v="3456170"/>
    <x v="1"/>
    <s v="D R Horton Inc Portland(KMM)"/>
    <s v="12810 NE 117th Cir"/>
    <s v="Vancouver"/>
    <s v="WA"/>
    <s v="720"/>
    <x v="1"/>
    <x v="1"/>
    <x v="3"/>
    <m/>
    <x v="1"/>
    <n v="627.86"/>
    <n v="26"/>
    <n v="1"/>
    <x v="0"/>
    <x v="0"/>
    <x v="6"/>
  </r>
  <r>
    <s v="3456172"/>
    <x v="1"/>
    <s v="&quot;Piper, Ken J(KMM)&quot;"/>
    <s v="317 NE 18th St"/>
    <s v="Battle Ground"/>
    <s v="WA"/>
    <s v="720"/>
    <x v="1"/>
    <x v="1"/>
    <x v="3"/>
    <m/>
    <x v="1"/>
    <n v="633.16999999999996"/>
    <n v="21"/>
    <n v="1"/>
    <x v="0"/>
    <x v="0"/>
    <x v="4"/>
  </r>
  <r>
    <s v="3456175"/>
    <x v="1"/>
    <s v="D R Horton Inc Portland (MRE)"/>
    <s v="12811 NE 117th Cir"/>
    <s v="Vancouver"/>
    <s v="WA"/>
    <s v="720"/>
    <x v="1"/>
    <x v="1"/>
    <x v="3"/>
    <m/>
    <x v="1"/>
    <n v="634.44000000000005"/>
    <n v="24"/>
    <n v="1"/>
    <x v="0"/>
    <x v="0"/>
    <x v="6"/>
  </r>
  <r>
    <s v="3456176"/>
    <x v="1"/>
    <s v="D R Horton Inc Portland(MRE)"/>
    <s v="12806 NE 117th Cir"/>
    <s v="Vancouver"/>
    <s v="WA"/>
    <s v="720"/>
    <x v="1"/>
    <x v="1"/>
    <x v="3"/>
    <m/>
    <x v="1"/>
    <n v="634.6"/>
    <n v="25"/>
    <n v="1"/>
    <x v="0"/>
    <x v="0"/>
    <x v="6"/>
  </r>
  <r>
    <s v="3456177"/>
    <x v="1"/>
    <s v="D R Horton Inc Portland(MRE)"/>
    <s v="12808 NE 117th Cir"/>
    <s v="Vancouver"/>
    <s v="WA"/>
    <s v="720"/>
    <x v="1"/>
    <x v="1"/>
    <x v="3"/>
    <m/>
    <x v="1"/>
    <n v="627.78"/>
    <n v="25"/>
    <n v="1"/>
    <x v="0"/>
    <x v="0"/>
    <x v="6"/>
  </r>
  <r>
    <s v="3456214"/>
    <x v="1"/>
    <s v="Shelter Solutions LLC(VJS)"/>
    <s v="2706 NE 144th Ct"/>
    <s v="Vancouver"/>
    <s v="WA"/>
    <s v="720"/>
    <x v="1"/>
    <x v="1"/>
    <x v="3"/>
    <m/>
    <x v="1"/>
    <n v="633.03"/>
    <n v="20"/>
    <n v="1"/>
    <x v="0"/>
    <x v="0"/>
    <x v="6"/>
  </r>
  <r>
    <s v="3456243"/>
    <x v="1"/>
    <s v="&quot;Crown Equities, Inc(A1L)&quot;"/>
    <s v="811 50th St"/>
    <s v="Washougal"/>
    <s v="WA"/>
    <s v="720"/>
    <x v="1"/>
    <x v="1"/>
    <x v="3"/>
    <m/>
    <x v="1"/>
    <n v="588.87"/>
    <n v="42"/>
    <n v="1"/>
    <x v="0"/>
    <x v="0"/>
    <x v="6"/>
  </r>
  <r>
    <s v="3456297"/>
    <x v="1"/>
    <s v="&quot;Badea, Ion(MRE)&quot;"/>
    <s v="1500 SE Hawks View Ct"/>
    <s v="Vancouver"/>
    <s v="WA"/>
    <s v="720"/>
    <x v="1"/>
    <x v="1"/>
    <x v="0"/>
    <m/>
    <x v="1"/>
    <n v="592.82000000000005"/>
    <n v="37"/>
    <n v="1"/>
    <x v="0"/>
    <x v="0"/>
    <x v="4"/>
  </r>
  <r>
    <s v="3456312"/>
    <x v="1"/>
    <s v="Summerplace Homes(VJS)"/>
    <s v="1370 S 15th Way"/>
    <s v="Ridgefield"/>
    <s v="WA"/>
    <s v="720"/>
    <x v="1"/>
    <x v="1"/>
    <x v="3"/>
    <m/>
    <x v="1"/>
    <n v="634.17999999999995"/>
    <n v="29"/>
    <n v="1"/>
    <x v="0"/>
    <x v="0"/>
    <x v="1"/>
  </r>
  <r>
    <s v="3456338"/>
    <x v="1"/>
    <s v="Urban Northwest Homes LLC(VJS)"/>
    <s v="4026 SE 168th Ave"/>
    <s v="Vancouver"/>
    <s v="WA"/>
    <s v="720"/>
    <x v="1"/>
    <x v="1"/>
    <x v="3"/>
    <m/>
    <x v="1"/>
    <n v="634.36"/>
    <n v="17"/>
    <n v="1"/>
    <x v="0"/>
    <x v="0"/>
    <x v="6"/>
  </r>
  <r>
    <s v="3456339"/>
    <x v="1"/>
    <s v="Urban Northwest Homes LLC(VJS)"/>
    <s v="4022 SE 168th Ave"/>
    <s v="Vancouver"/>
    <s v="WA"/>
    <s v="720"/>
    <x v="1"/>
    <x v="1"/>
    <x v="3"/>
    <m/>
    <x v="1"/>
    <n v="635.66999999999996"/>
    <n v="27"/>
    <n v="1"/>
    <x v="0"/>
    <x v="0"/>
    <x v="6"/>
  </r>
  <r>
    <s v="3456340"/>
    <x v="1"/>
    <s v="Urban Northwest Homes LLC(VJS)"/>
    <s v="7632 NE 61st Way"/>
    <s v="Vancouver"/>
    <s v="WA"/>
    <s v="720"/>
    <x v="1"/>
    <x v="1"/>
    <x v="3"/>
    <m/>
    <x v="1"/>
    <n v="605.77"/>
    <n v="22"/>
    <n v="1"/>
    <x v="0"/>
    <x v="0"/>
    <x v="6"/>
  </r>
  <r>
    <s v="3456346"/>
    <x v="1"/>
    <s v="Manor Homes Washington Inc(VJS"/>
    <s v="15113 NE 83rd Cir"/>
    <s v="Vancouver"/>
    <s v="WA"/>
    <s v="720"/>
    <x v="1"/>
    <x v="1"/>
    <x v="3"/>
    <m/>
    <x v="1"/>
    <n v="725.74"/>
    <n v="32"/>
    <n v="1"/>
    <x v="0"/>
    <x v="0"/>
    <x v="6"/>
  </r>
  <r>
    <s v="3456405"/>
    <x v="1"/>
    <s v="Helmes Inc(VJS)"/>
    <s v="10411 NE 154th Pl"/>
    <s v="Vancouver"/>
    <s v="WA"/>
    <s v="720"/>
    <x v="1"/>
    <x v="1"/>
    <x v="3"/>
    <m/>
    <x v="1"/>
    <n v="1386.07"/>
    <n v="102"/>
    <n v="1"/>
    <x v="0"/>
    <x v="0"/>
    <x v="6"/>
  </r>
  <r>
    <s v="3456406"/>
    <x v="1"/>
    <s v="Helmes Inc(VJS)"/>
    <s v="10403 NE 154th Pl"/>
    <s v="Vancouver"/>
    <s v="WA"/>
    <s v="720"/>
    <x v="1"/>
    <x v="1"/>
    <x v="3"/>
    <m/>
    <x v="1"/>
    <n v="606"/>
    <n v="24"/>
    <n v="1"/>
    <x v="0"/>
    <x v="0"/>
    <x v="6"/>
  </r>
  <r>
    <s v="3456433"/>
    <x v="1"/>
    <s v="Waverly Homes Inc(VJS)"/>
    <s v="3016 NE 74th St"/>
    <s v="Vancouver"/>
    <s v="WA"/>
    <s v="720"/>
    <x v="1"/>
    <x v="1"/>
    <x v="3"/>
    <m/>
    <x v="1"/>
    <n v="605.74"/>
    <n v="22"/>
    <n v="1"/>
    <x v="0"/>
    <x v="0"/>
    <x v="6"/>
  </r>
  <r>
    <s v="3456441"/>
    <x v="1"/>
    <s v="Pahlisch Homes Inc(VJS)"/>
    <s v="4607 NE 118th St"/>
    <s v="Vancouver"/>
    <s v="WA"/>
    <s v="720"/>
    <x v="1"/>
    <x v="1"/>
    <x v="3"/>
    <m/>
    <x v="1"/>
    <n v="636.04999999999995"/>
    <n v="30"/>
    <n v="1"/>
    <x v="0"/>
    <x v="0"/>
    <x v="6"/>
  </r>
  <r>
    <s v="3456467"/>
    <x v="1"/>
    <s v="Manor Homes Washington Inc(LRR"/>
    <s v="17411 NE 31st Ave"/>
    <s v="Ridgefield"/>
    <s v="WA"/>
    <s v="720"/>
    <x v="1"/>
    <x v="1"/>
    <x v="3"/>
    <m/>
    <x v="1"/>
    <n v="634.89"/>
    <n v="21"/>
    <n v="1"/>
    <x v="0"/>
    <x v="0"/>
    <x v="6"/>
  </r>
  <r>
    <s v="3456469"/>
    <x v="1"/>
    <s v="Manor Homes Washington Inc(CAG"/>
    <s v="5925 NE 48th St"/>
    <s v="Vancouver"/>
    <s v="WA"/>
    <s v="720"/>
    <x v="1"/>
    <x v="1"/>
    <x v="3"/>
    <m/>
    <x v="1"/>
    <n v="605.74"/>
    <n v="22"/>
    <n v="1"/>
    <x v="0"/>
    <x v="0"/>
    <x v="6"/>
  </r>
  <r>
    <s v="3456498"/>
    <x v="1"/>
    <s v="Wark Development(KMM)"/>
    <s v="1403 NE 48th Cir"/>
    <s v="Vancouver"/>
    <s v="WA"/>
    <s v="720"/>
    <x v="1"/>
    <x v="1"/>
    <x v="0"/>
    <m/>
    <x v="1"/>
    <n v="650.55999999999995"/>
    <n v="88"/>
    <n v="1"/>
    <x v="0"/>
    <x v="0"/>
    <x v="6"/>
  </r>
  <r>
    <s v="3456512"/>
    <x v="1"/>
    <s v="Manor Homes Washington Inc(MRE"/>
    <s v="5941 NE 48th St"/>
    <s v="Vancouver"/>
    <s v="WA"/>
    <s v="720"/>
    <x v="1"/>
    <x v="1"/>
    <x v="3"/>
    <m/>
    <x v="1"/>
    <n v="605.74"/>
    <n v="22"/>
    <n v="1"/>
    <x v="0"/>
    <x v="0"/>
    <x v="6"/>
  </r>
  <r>
    <s v="3456573"/>
    <x v="1"/>
    <s v="&quot;Baranets, Paul(VJS)&quot;"/>
    <s v="1572 N 4th Ct"/>
    <s v="Washougal"/>
    <s v="WA"/>
    <s v="720"/>
    <x v="1"/>
    <x v="1"/>
    <x v="3"/>
    <m/>
    <x v="1"/>
    <n v="606.20000000000005"/>
    <n v="27"/>
    <n v="1"/>
    <x v="0"/>
    <x v="0"/>
    <x v="4"/>
  </r>
  <r>
    <s v="3456694"/>
    <x v="1"/>
    <s v="Evergreen Homes NW LLC(A1L)"/>
    <s v="3975 X St"/>
    <s v="Washougal"/>
    <s v="WA"/>
    <s v="720"/>
    <x v="1"/>
    <x v="1"/>
    <x v="3"/>
    <m/>
    <x v="1"/>
    <n v="606.20000000000005"/>
    <n v="27"/>
    <n v="1"/>
    <x v="0"/>
    <x v="0"/>
    <x v="6"/>
  </r>
  <r>
    <s v="3456743"/>
    <x v="1"/>
    <s v="Krenzler Homes Inc(A1L)"/>
    <s v="1718 SW 25th Ave"/>
    <s v="Battle Ground"/>
    <s v="WA"/>
    <s v="720"/>
    <x v="1"/>
    <x v="1"/>
    <x v="3"/>
    <m/>
    <x v="1"/>
    <n v="618.9"/>
    <n v="34"/>
    <n v="1"/>
    <x v="0"/>
    <x v="0"/>
    <x v="6"/>
  </r>
  <r>
    <s v="3456751"/>
    <x v="1"/>
    <s v="Lennar Northwest Inc(E2G)"/>
    <s v="18708 NE 25th St"/>
    <s v="Vancouver"/>
    <s v="WA"/>
    <s v="720"/>
    <x v="1"/>
    <x v="1"/>
    <x v="3"/>
    <m/>
    <x v="1"/>
    <n v="635.47"/>
    <n v="27"/>
    <n v="1"/>
    <x v="0"/>
    <x v="0"/>
    <x v="6"/>
  </r>
  <r>
    <s v="3456787"/>
    <x v="1"/>
    <s v="Cascade West Development(VJS)"/>
    <s v="1126 N 9th Way"/>
    <s v="Ridgefield"/>
    <s v="WA"/>
    <s v="720"/>
    <x v="1"/>
    <x v="1"/>
    <x v="3"/>
    <m/>
    <x v="1"/>
    <n v="588.62"/>
    <n v="20"/>
    <n v="1"/>
    <x v="0"/>
    <x v="0"/>
    <x v="6"/>
  </r>
  <r>
    <s v="3456788"/>
    <x v="1"/>
    <s v="Cascade West Development(VJS)"/>
    <s v="1124 N 9th Way"/>
    <s v="Ridgefield"/>
    <s v="WA"/>
    <s v="720"/>
    <x v="1"/>
    <x v="1"/>
    <x v="3"/>
    <m/>
    <x v="1"/>
    <n v="589.41"/>
    <n v="26"/>
    <n v="1"/>
    <x v="0"/>
    <x v="0"/>
    <x v="6"/>
  </r>
  <r>
    <s v="3456928"/>
    <x v="1"/>
    <s v="Pacific Lifestyle Homes(VJS)"/>
    <s v="14209 NW 56th Ave"/>
    <s v="Vancouver"/>
    <s v="WA"/>
    <s v="720"/>
    <x v="1"/>
    <x v="1"/>
    <x v="3"/>
    <m/>
    <x v="1"/>
    <n v="618.44000000000005"/>
    <n v="25"/>
    <n v="1"/>
    <x v="0"/>
    <x v="0"/>
    <x v="6"/>
  </r>
  <r>
    <s v="3457027"/>
    <x v="1"/>
    <s v="&quot;Vasilyuk, Svetlana L(VJS)&quot;"/>
    <s v="10400 SE French Rd"/>
    <s v="Vancouver"/>
    <s v="WA"/>
    <s v="720"/>
    <x v="1"/>
    <x v="1"/>
    <x v="0"/>
    <m/>
    <x v="1"/>
    <n v="592.29"/>
    <n v="23"/>
    <n v="1"/>
    <x v="0"/>
    <x v="0"/>
    <x v="4"/>
  </r>
  <r>
    <s v="3457032"/>
    <x v="1"/>
    <s v="Helmes Inc(VJS)"/>
    <s v="9413 NE 165th Ave"/>
    <s v="Vancouver"/>
    <s v="WA"/>
    <s v="720"/>
    <x v="1"/>
    <x v="1"/>
    <x v="3"/>
    <m/>
    <x v="1"/>
    <n v="618.44000000000005"/>
    <n v="25"/>
    <n v="1"/>
    <x v="0"/>
    <x v="0"/>
    <x v="6"/>
  </r>
  <r>
    <s v="3457101"/>
    <x v="1"/>
    <s v="JB Homes LLC(VJS)"/>
    <s v="10513 NW 35th Ct"/>
    <s v="Vancouver"/>
    <s v="WA"/>
    <s v="720"/>
    <x v="1"/>
    <x v="1"/>
    <x v="3"/>
    <m/>
    <x v="1"/>
    <n v="618.32000000000005"/>
    <n v="24"/>
    <n v="1"/>
    <x v="0"/>
    <x v="0"/>
    <x v="6"/>
  </r>
  <r>
    <s v="3457123"/>
    <x v="1"/>
    <s v="Pacific Lifestyle Homes(E2G)"/>
    <s v="15311 NE 17th St"/>
    <s v="Vancouver"/>
    <s v="WA"/>
    <s v="720"/>
    <x v="1"/>
    <x v="1"/>
    <x v="3"/>
    <m/>
    <x v="1"/>
    <n v="618.54"/>
    <n v="27"/>
    <n v="1"/>
    <x v="0"/>
    <x v="0"/>
    <x v="6"/>
  </r>
  <r>
    <s v="3457124"/>
    <x v="1"/>
    <s v="Pacific Lifestyle Homes(E2G)"/>
    <s v="15120 NE 17th St"/>
    <s v="Vancouver"/>
    <s v="WA"/>
    <s v="720"/>
    <x v="1"/>
    <x v="1"/>
    <x v="3"/>
    <m/>
    <x v="1"/>
    <n v="617.83000000000004"/>
    <n v="21"/>
    <n v="1"/>
    <x v="0"/>
    <x v="0"/>
    <x v="6"/>
  </r>
  <r>
    <s v="3457145"/>
    <x v="1"/>
    <s v="D R Horton Inc Portland(CAG)"/>
    <s v="12805 NE 117th Cir"/>
    <s v="Vancouver"/>
    <s v="WA"/>
    <s v="720"/>
    <x v="1"/>
    <x v="1"/>
    <x v="3"/>
    <m/>
    <x v="1"/>
    <n v="606.02"/>
    <n v="30"/>
    <n v="1"/>
    <x v="0"/>
    <x v="0"/>
    <x v="6"/>
  </r>
  <r>
    <s v="3457146"/>
    <x v="1"/>
    <s v="D R Horton Inc Portland(CAG)"/>
    <s v="12804 NE 117th Cir"/>
    <s v="Vancouver"/>
    <s v="WA"/>
    <s v="720"/>
    <x v="1"/>
    <x v="1"/>
    <x v="3"/>
    <m/>
    <x v="1"/>
    <n v="605.53"/>
    <n v="26"/>
    <n v="1"/>
    <x v="0"/>
    <x v="0"/>
    <x v="6"/>
  </r>
  <r>
    <s v="3457149"/>
    <x v="1"/>
    <s v="JB Homes LLC(VJS)"/>
    <s v="10607 NW 32nd Pl"/>
    <s v="Vancouver"/>
    <s v="WA"/>
    <s v="720"/>
    <x v="1"/>
    <x v="1"/>
    <x v="3"/>
    <m/>
    <x v="1"/>
    <n v="634.19000000000005"/>
    <n v="18"/>
    <n v="1"/>
    <x v="0"/>
    <x v="0"/>
    <x v="6"/>
  </r>
  <r>
    <s v="3457336"/>
    <x v="1"/>
    <s v="Sun Country Homes(VJS)"/>
    <s v="113 N 38th Pl"/>
    <s v="Ridgefield"/>
    <s v="WA"/>
    <s v="720"/>
    <x v="1"/>
    <x v="1"/>
    <x v="3"/>
    <m/>
    <x v="1"/>
    <n v="599.36"/>
    <n v="27"/>
    <n v="1"/>
    <x v="0"/>
    <x v="0"/>
    <x v="6"/>
  </r>
  <r>
    <s v="3457337"/>
    <x v="1"/>
    <s v="Sun Country Homes(VJS)"/>
    <s v="107 N 38th Pl"/>
    <s v="Ridgefield"/>
    <s v="WA"/>
    <s v="720"/>
    <x v="1"/>
    <x v="1"/>
    <x v="3"/>
    <m/>
    <x v="1"/>
    <n v="599.36"/>
    <n v="27"/>
    <n v="1"/>
    <x v="0"/>
    <x v="0"/>
    <x v="6"/>
  </r>
  <r>
    <s v="3457338"/>
    <x v="1"/>
    <s v="Sun Country Homes(VJS)"/>
    <s v="3884 N 1st Way"/>
    <s v="Ridgefield"/>
    <s v="WA"/>
    <s v="720"/>
    <x v="1"/>
    <x v="1"/>
    <x v="3"/>
    <m/>
    <x v="1"/>
    <n v="599.6"/>
    <n v="29"/>
    <n v="1"/>
    <x v="0"/>
    <x v="0"/>
    <x v="6"/>
  </r>
  <r>
    <s v="3457340"/>
    <x v="1"/>
    <s v="Sun Country Homes(VJS)"/>
    <s v="3889 N 1st Way"/>
    <s v="Ridgefield"/>
    <s v="WA"/>
    <s v="720"/>
    <x v="1"/>
    <x v="1"/>
    <x v="3"/>
    <m/>
    <x v="1"/>
    <n v="600.1"/>
    <n v="33"/>
    <n v="1"/>
    <x v="0"/>
    <x v="0"/>
    <x v="6"/>
  </r>
  <r>
    <s v="3457346"/>
    <x v="1"/>
    <s v="Helmes Inc(VJS)"/>
    <s v="4346 N 7th Way"/>
    <s v="Ridgefield"/>
    <s v="WA"/>
    <s v="720"/>
    <x v="1"/>
    <x v="1"/>
    <x v="3"/>
    <m/>
    <x v="1"/>
    <n v="599.41"/>
    <n v="25"/>
    <n v="1"/>
    <x v="0"/>
    <x v="0"/>
    <x v="6"/>
  </r>
  <r>
    <s v="3457348"/>
    <x v="1"/>
    <s v="Helmes Inc(VJS)"/>
    <s v="4462 N 7th Way"/>
    <s v="Ridgefield"/>
    <s v="WA"/>
    <s v="720"/>
    <x v="1"/>
    <x v="1"/>
    <x v="3"/>
    <m/>
    <x v="1"/>
    <n v="600.09"/>
    <n v="33"/>
    <n v="1"/>
    <x v="0"/>
    <x v="0"/>
    <x v="6"/>
  </r>
  <r>
    <s v="3457418"/>
    <x v="1"/>
    <s v="Boulevard Homes(CAG)"/>
    <s v="5812 NW 25th Ave"/>
    <s v="Camas"/>
    <s v="WA"/>
    <s v="720"/>
    <x v="1"/>
    <x v="1"/>
    <x v="3"/>
    <m/>
    <x v="1"/>
    <n v="606.45000000000005"/>
    <n v="29"/>
    <n v="1"/>
    <x v="0"/>
    <x v="0"/>
    <x v="6"/>
  </r>
  <r>
    <s v="3457420"/>
    <x v="1"/>
    <s v="Boulevard Homes(CAG)"/>
    <s v="5816 NW 25th Ave"/>
    <s v="Camas"/>
    <s v="WA"/>
    <s v="720"/>
    <x v="1"/>
    <x v="1"/>
    <x v="3"/>
    <m/>
    <x v="1"/>
    <n v="605.41999999999996"/>
    <n v="21"/>
    <n v="1"/>
    <x v="0"/>
    <x v="0"/>
    <x v="6"/>
  </r>
  <r>
    <s v="3457421"/>
    <x v="1"/>
    <s v="Boulevard Homes(CAG)"/>
    <s v="5820 NW 25th Ave"/>
    <s v="Camas"/>
    <s v="WA"/>
    <s v="720"/>
    <x v="1"/>
    <x v="1"/>
    <x v="3"/>
    <m/>
    <x v="1"/>
    <n v="606.97"/>
    <n v="33"/>
    <n v="1"/>
    <x v="0"/>
    <x v="0"/>
    <x v="6"/>
  </r>
  <r>
    <s v="3457431"/>
    <x v="1"/>
    <s v="Lennar Northwest Inc(VJS)"/>
    <s v="2009 NW 42nd Ave"/>
    <s v="Camas"/>
    <s v="WA"/>
    <s v="720"/>
    <x v="1"/>
    <x v="1"/>
    <x v="3"/>
    <m/>
    <x v="1"/>
    <n v="605.91999999999996"/>
    <n v="30"/>
    <n v="1"/>
    <x v="0"/>
    <x v="0"/>
    <x v="6"/>
  </r>
  <r>
    <s v="3457432"/>
    <x v="1"/>
    <s v="Lennar Northwest Inc(VJS)"/>
    <s v="2003 NW 42nd Ave"/>
    <s v="Camas"/>
    <s v="WA"/>
    <s v="720"/>
    <x v="1"/>
    <x v="1"/>
    <x v="3"/>
    <m/>
    <x v="1"/>
    <n v="606.41"/>
    <n v="34"/>
    <n v="1"/>
    <x v="0"/>
    <x v="0"/>
    <x v="6"/>
  </r>
  <r>
    <s v="3457468"/>
    <x v="1"/>
    <s v="Cascade West Development(E2G)"/>
    <s v="17605 NE 26th Ave"/>
    <s v="Ridgefield"/>
    <s v="WA"/>
    <s v="720"/>
    <x v="1"/>
    <x v="1"/>
    <x v="3"/>
    <m/>
    <x v="1"/>
    <n v="606.29"/>
    <n v="33"/>
    <n v="1"/>
    <x v="0"/>
    <x v="0"/>
    <x v="6"/>
  </r>
  <r>
    <s v="3457476"/>
    <x v="1"/>
    <s v="&quot;Hendrickson, Scott(VJS)&quot;"/>
    <s v="2519 SW 11th Ave"/>
    <s v="Battle Ground"/>
    <s v="WA"/>
    <s v="720"/>
    <x v="1"/>
    <x v="1"/>
    <x v="0"/>
    <m/>
    <x v="1"/>
    <n v="608.28"/>
    <n v="25"/>
    <n v="1"/>
    <x v="0"/>
    <x v="0"/>
    <x v="6"/>
  </r>
  <r>
    <s v="3457564"/>
    <x v="1"/>
    <s v="Pahlisch Homes Inc(E2G)"/>
    <s v="3025 NW Lake Rd"/>
    <s v="Camas"/>
    <s v="WA"/>
    <s v="720"/>
    <x v="1"/>
    <x v="1"/>
    <x v="3"/>
    <m/>
    <x v="1"/>
    <n v="604.32000000000005"/>
    <n v="17"/>
    <n v="1"/>
    <x v="0"/>
    <x v="0"/>
    <x v="6"/>
  </r>
  <r>
    <s v="3457565"/>
    <x v="1"/>
    <s v="Pahlisch Homes Inc(E2G)"/>
    <s v="3038 NW Lake Rd"/>
    <s v="Camas"/>
    <s v="WA"/>
    <s v="720"/>
    <x v="1"/>
    <x v="1"/>
    <x v="3"/>
    <m/>
    <x v="1"/>
    <n v="632.94000000000005"/>
    <n v="12"/>
    <n v="1"/>
    <x v="0"/>
    <x v="0"/>
    <x v="6"/>
  </r>
  <r>
    <s v="3457578"/>
    <x v="1"/>
    <s v="Lennar Northwest Inc(VJS)"/>
    <s v="2112 NW 42nd Ave"/>
    <s v="Camas"/>
    <s v="WA"/>
    <s v="720"/>
    <x v="1"/>
    <x v="1"/>
    <x v="3"/>
    <m/>
    <x v="1"/>
    <n v="606.9"/>
    <n v="38"/>
    <n v="1"/>
    <x v="0"/>
    <x v="0"/>
    <x v="6"/>
  </r>
  <r>
    <s v="3457586"/>
    <x v="1"/>
    <s v="&quot;Lewis, Michael H(E2G)&quot;"/>
    <s v="1953 N 6th St"/>
    <s v="Washougal"/>
    <s v="WA"/>
    <s v="720"/>
    <x v="1"/>
    <x v="1"/>
    <x v="3"/>
    <m/>
    <x v="1"/>
    <n v="605.28"/>
    <n v="25"/>
    <n v="1"/>
    <x v="0"/>
    <x v="0"/>
    <x v="4"/>
  </r>
  <r>
    <s v="3450052"/>
    <x v="1"/>
    <s v="Aho Construction(VJS)"/>
    <s v="13410 NE 52nd St"/>
    <s v="Vancouver"/>
    <s v="WA"/>
    <s v="720"/>
    <x v="1"/>
    <x v="1"/>
    <x v="3"/>
    <m/>
    <x v="1"/>
    <n v="661.57"/>
    <n v="23"/>
    <n v="1"/>
    <x v="0"/>
    <x v="0"/>
    <x v="6"/>
  </r>
  <r>
    <s v="3450059"/>
    <x v="1"/>
    <s v="Aho Construction(VJS)"/>
    <s v="13616 NE 52nd St"/>
    <s v="Vancouver"/>
    <s v="WA"/>
    <s v="720"/>
    <x v="1"/>
    <x v="1"/>
    <x v="3"/>
    <m/>
    <x v="1"/>
    <n v="513.72"/>
    <n v="34"/>
    <n v="1"/>
    <x v="0"/>
    <x v="0"/>
    <x v="6"/>
  </r>
  <r>
    <s v="3450083"/>
    <x v="1"/>
    <s v="Manor Homes Washington Inc(VJS"/>
    <s v="3218 NE Tillicum Cir"/>
    <s v="Camas"/>
    <s v="WA"/>
    <s v="720"/>
    <x v="1"/>
    <x v="1"/>
    <x v="3"/>
    <m/>
    <x v="1"/>
    <n v="410.27"/>
    <n v="21"/>
    <n v="1"/>
    <x v="0"/>
    <x v="0"/>
    <x v="6"/>
  </r>
  <r>
    <s v="3450084"/>
    <x v="1"/>
    <s v="Manor Homes Washington Inc(VJS"/>
    <s v="3210 NE Tillicum Cir"/>
    <s v="Camas"/>
    <s v="WA"/>
    <s v="720"/>
    <x v="1"/>
    <x v="1"/>
    <x v="3"/>
    <m/>
    <x v="1"/>
    <n v="4797.05"/>
    <n v="17"/>
    <n v="1"/>
    <x v="0"/>
    <x v="0"/>
    <x v="6"/>
  </r>
  <r>
    <s v="3450085"/>
    <x v="1"/>
    <s v="Manor Homes Washington Inc(VJS"/>
    <s v="3212 NE Tillicum Cir"/>
    <s v="Camas"/>
    <s v="WA"/>
    <s v="720"/>
    <x v="1"/>
    <x v="1"/>
    <x v="3"/>
    <m/>
    <x v="1"/>
    <n v="511.91"/>
    <n v="19"/>
    <n v="1"/>
    <x v="0"/>
    <x v="0"/>
    <x v="6"/>
  </r>
  <r>
    <s v="3450248"/>
    <x v="1"/>
    <s v="Helmes Inc(VJS)"/>
    <s v="16301 NE 96th St"/>
    <s v="Vancouver"/>
    <s v="WA"/>
    <s v="720"/>
    <x v="1"/>
    <x v="1"/>
    <x v="3"/>
    <m/>
    <x v="1"/>
    <n v="410.52"/>
    <n v="23"/>
    <n v="1"/>
    <x v="0"/>
    <x v="0"/>
    <x v="6"/>
  </r>
  <r>
    <s v="3450250"/>
    <x v="1"/>
    <s v="Helmes Inc(VJS)"/>
    <s v="16405 NE 95th St"/>
    <s v="Vancouver"/>
    <s v="WA"/>
    <s v="720"/>
    <x v="1"/>
    <x v="1"/>
    <x v="3"/>
    <m/>
    <x v="1"/>
    <n v="464.24"/>
    <n v="25"/>
    <n v="1"/>
    <x v="0"/>
    <x v="0"/>
    <x v="6"/>
  </r>
  <r>
    <s v="3451556"/>
    <x v="1"/>
    <s v="Manor Homes Washington Inc(VJS"/>
    <s v="10204 NE 123rd Ct"/>
    <s v="Vancouver"/>
    <s v="WA"/>
    <s v="720"/>
    <x v="1"/>
    <x v="1"/>
    <x v="3"/>
    <m/>
    <x v="1"/>
    <n v="613.53"/>
    <n v="17"/>
    <n v="1"/>
    <x v="0"/>
    <x v="0"/>
    <x v="6"/>
  </r>
  <r>
    <s v="3451612"/>
    <x v="1"/>
    <s v="Manor Homes Washington Inc(LRR"/>
    <s v="424 N 47th Cir"/>
    <s v="Camas"/>
    <s v="WA"/>
    <s v="720"/>
    <x v="1"/>
    <x v="1"/>
    <x v="3"/>
    <m/>
    <x v="1"/>
    <n v="619.36"/>
    <n v="62"/>
    <n v="1"/>
    <x v="0"/>
    <x v="0"/>
    <x v="6"/>
  </r>
  <r>
    <s v="3451628"/>
    <x v="1"/>
    <s v="Lennar Northwest Inc(LRR)"/>
    <s v="10219 NE 129th Ave"/>
    <s v="Vancouver"/>
    <s v="WA"/>
    <s v="720"/>
    <x v="1"/>
    <x v="1"/>
    <x v="3"/>
    <m/>
    <x v="1"/>
    <n v="614.57000000000005"/>
    <n v="25"/>
    <n v="1"/>
    <x v="0"/>
    <x v="0"/>
    <x v="6"/>
  </r>
  <r>
    <s v="3451709"/>
    <x v="1"/>
    <s v="Bella Villa Homes Corporation("/>
    <s v="645 NW Ilwaco St"/>
    <s v="Camas"/>
    <s v="WA"/>
    <s v="720"/>
    <x v="1"/>
    <x v="1"/>
    <x v="3"/>
    <m/>
    <x v="1"/>
    <n v="654.59"/>
    <n v="22"/>
    <n v="1"/>
    <x v="0"/>
    <x v="0"/>
    <x v="6"/>
  </r>
  <r>
    <s v="3451800"/>
    <x v="1"/>
    <s v="&quot;Singh, Tony(CAG)&quot;"/>
    <s v="2219 NW Klickitat St"/>
    <s v="Camas"/>
    <s v="WA"/>
    <s v="720"/>
    <x v="1"/>
    <x v="1"/>
    <x v="3"/>
    <m/>
    <x v="1"/>
    <n v="614.30999999999995"/>
    <n v="23"/>
    <n v="1"/>
    <x v="0"/>
    <x v="0"/>
    <x v="4"/>
  </r>
  <r>
    <s v="3452080"/>
    <x v="1"/>
    <s v="Manor Homes Washington Inc(KMM"/>
    <s v="646 N V St"/>
    <s v="Washougal"/>
    <s v="WA"/>
    <s v="720"/>
    <x v="1"/>
    <x v="1"/>
    <x v="3"/>
    <m/>
    <x v="1"/>
    <n v="846.98"/>
    <n v="19"/>
    <n v="1"/>
    <x v="0"/>
    <x v="0"/>
    <x v="6"/>
  </r>
  <r>
    <s v="3452082"/>
    <x v="1"/>
    <s v="Manor Homes Washington Inc(KMM"/>
    <s v="630 N V St"/>
    <s v="Washougal"/>
    <s v="WA"/>
    <s v="720"/>
    <x v="1"/>
    <x v="1"/>
    <x v="3"/>
    <m/>
    <x v="1"/>
    <n v="1585.43"/>
    <n v="20"/>
    <n v="1"/>
    <x v="0"/>
    <x v="0"/>
    <x v="6"/>
  </r>
  <r>
    <s v="3452083"/>
    <x v="1"/>
    <s v="Manor Homes Washington Inc(KMM"/>
    <s v="686 N V St"/>
    <s v="Washougal"/>
    <s v="WA"/>
    <s v="720"/>
    <x v="1"/>
    <x v="1"/>
    <x v="3"/>
    <m/>
    <x v="1"/>
    <n v="606.49"/>
    <n v="21"/>
    <n v="1"/>
    <x v="0"/>
    <x v="0"/>
    <x v="6"/>
  </r>
  <r>
    <s v="3447105"/>
    <x v="1"/>
    <s v="Manor Homes Washington Inc(VJS"/>
    <s v="4223 NE 136th Ave"/>
    <s v="Vancouver"/>
    <s v="WA"/>
    <s v="720"/>
    <x v="1"/>
    <x v="1"/>
    <x v="3"/>
    <m/>
    <x v="1"/>
    <n v="0"/>
    <m/>
    <n v="1"/>
    <x v="1"/>
    <x v="1"/>
    <x v="1"/>
  </r>
  <r>
    <s v="3443040"/>
    <x v="0"/>
    <s v="Unplatted service. DTS to asbu"/>
    <s v="3613 SE 167th Ct"/>
    <s v="Vancouver"/>
    <s v="WA"/>
    <s v="720"/>
    <x v="1"/>
    <x v="1"/>
    <x v="2"/>
    <m/>
    <x v="1"/>
    <n v="239.89"/>
    <m/>
    <n v="1"/>
    <x v="0"/>
    <x v="1"/>
    <x v="1"/>
  </r>
  <r>
    <s v="3443494"/>
    <x v="0"/>
    <s v="Unplatted service.  DTS to asb"/>
    <s v="1111 NW 11th St"/>
    <s v="Battle Ground"/>
    <s v="WA"/>
    <s v="720"/>
    <x v="1"/>
    <x v="1"/>
    <x v="2"/>
    <m/>
    <x v="1"/>
    <n v="239.89"/>
    <m/>
    <n v="1"/>
    <x v="0"/>
    <x v="1"/>
    <x v="1"/>
  </r>
  <r>
    <s v="3430031"/>
    <x v="1"/>
    <s v="&quot;Knowles, Ricky J(TLB)&quot;"/>
    <s v="615 NW Country View Rd"/>
    <s v="White Salmon"/>
    <s v="WA"/>
    <s v="720"/>
    <x v="1"/>
    <x v="1"/>
    <x v="3"/>
    <m/>
    <x v="1"/>
    <n v="2864.66"/>
    <n v="75"/>
    <n v="1"/>
    <x v="0"/>
    <x v="0"/>
    <x v="4"/>
  </r>
  <r>
    <s v="3435327"/>
    <x v="1"/>
    <s v="&quot;&quot;&quot;Gruart, Jose(TLB)&quot;&quot;&quot;"/>
    <s v="424 NE Green"/>
    <s v="White Salmon"/>
    <s v="WA"/>
    <s v="720"/>
    <x v="1"/>
    <x v="1"/>
    <x v="3"/>
    <m/>
    <x v="1"/>
    <n v="1393.06"/>
    <n v="37"/>
    <n v="1"/>
    <x v="0"/>
    <x v="0"/>
    <x v="4"/>
  </r>
  <r>
    <s v="3435576"/>
    <x v="1"/>
    <s v="&quot;&quot;&quot;Lepke, Mark(TLB)&quot;&quot;&quot;"/>
    <s v="702 NE Snohomish"/>
    <s v="White Salmon"/>
    <s v="WA"/>
    <s v="720"/>
    <x v="1"/>
    <x v="1"/>
    <x v="3"/>
    <m/>
    <x v="1"/>
    <n v="1171.25"/>
    <n v="124"/>
    <n v="1"/>
    <x v="0"/>
    <x v="0"/>
    <x v="4"/>
  </r>
  <r>
    <s v="3439869"/>
    <x v="1"/>
    <s v="&quot;Harvey, Judith N(TLB)&quot;"/>
    <s v="775 NW Loop Rd"/>
    <s v="White Salmon"/>
    <s v="WA"/>
    <s v="720"/>
    <x v="1"/>
    <x v="1"/>
    <x v="0"/>
    <m/>
    <x v="1"/>
    <n v="2130.31"/>
    <n v="237"/>
    <n v="1"/>
    <x v="0"/>
    <x v="0"/>
    <x v="4"/>
  </r>
  <r>
    <s v="3442824"/>
    <x v="1"/>
    <s v="&quot;Bitikofer, David F(TLB)&quot;"/>
    <s v="6 Lookin Ln"/>
    <s v="North Bonneville"/>
    <s v="WA"/>
    <s v="720"/>
    <x v="1"/>
    <x v="1"/>
    <x v="0"/>
    <m/>
    <x v="1"/>
    <n v="8289.4"/>
    <n v="152"/>
    <n v="1"/>
    <x v="0"/>
    <x v="0"/>
    <x v="4"/>
  </r>
  <r>
    <s v="3448140"/>
    <x v="1"/>
    <s v="&quot;Berman, Tao(TLB)&quot;"/>
    <s v="445 NW Strawberry Moun Ln"/>
    <s v="White Salmon"/>
    <s v="WA"/>
    <s v="720"/>
    <x v="1"/>
    <x v="1"/>
    <x v="0"/>
    <m/>
    <x v="1"/>
    <n v="5930.61"/>
    <n v="248"/>
    <n v="1"/>
    <x v="0"/>
    <x v="0"/>
    <x v="4"/>
  </r>
  <r>
    <s v="3450267"/>
    <x v="1"/>
    <s v="&quot;Heindel, Helen M(TLB)&quot;"/>
    <s v="1261 SW Thornton Rd"/>
    <s v="White Salmon"/>
    <s v="WA"/>
    <s v="720"/>
    <x v="1"/>
    <x v="1"/>
    <x v="0"/>
    <m/>
    <x v="1"/>
    <n v="6222.26"/>
    <n v="282"/>
    <n v="1"/>
    <x v="0"/>
    <x v="0"/>
    <x v="6"/>
  </r>
  <r>
    <s v="3455530"/>
    <x v="1"/>
    <s v="11/30/15   Attached Sketch and"/>
    <s v="1189 Panorama Pt"/>
    <s v="White Salmon"/>
    <s v="WA"/>
    <s v="720"/>
    <x v="1"/>
    <x v="1"/>
    <x v="0"/>
    <m/>
    <x v="1"/>
    <n v="3270.47"/>
    <n v="144"/>
    <n v="1"/>
    <x v="0"/>
    <x v="0"/>
    <x v="4"/>
  </r>
  <r>
    <s v="3439094"/>
    <x v="0"/>
    <s v="&quot;Wilkins, William T(TLB)&quot;"/>
    <s v="101 Atascadero Dr"/>
    <s v="Carson"/>
    <s v="WA"/>
    <s v="720"/>
    <x v="1"/>
    <x v="1"/>
    <x v="0"/>
    <m/>
    <x v="1"/>
    <n v="579.59"/>
    <n v="58"/>
    <n v="1"/>
    <x v="0"/>
    <x v="0"/>
    <x v="4"/>
  </r>
  <r>
    <s v="3449569"/>
    <x v="0"/>
    <s v="&quot;Andrews, Thomas H(TLB)&quot;"/>
    <s v="294 Sterling Blvd"/>
    <s v="White Salmon"/>
    <s v="WA"/>
    <s v="720"/>
    <x v="1"/>
    <x v="1"/>
    <x v="3"/>
    <m/>
    <x v="1"/>
    <n v="920.14"/>
    <n v="49"/>
    <n v="1"/>
    <x v="0"/>
    <x v="0"/>
    <x v="4"/>
  </r>
  <r>
    <s v="3430449"/>
    <x v="1"/>
    <s v="Conex Materials Inc(SEP)"/>
    <s v="2217 E 6th St #B"/>
    <s v="Vancouver"/>
    <s v="WA"/>
    <s v="720"/>
    <x v="2"/>
    <x v="1"/>
    <x v="3"/>
    <m/>
    <x v="1"/>
    <n v="2600.1799999999998"/>
    <n v="124"/>
    <n v="1"/>
    <x v="0"/>
    <x v="0"/>
    <x v="6"/>
  </r>
  <r>
    <s v="3430450"/>
    <x v="1"/>
    <s v="Conex Materials Inc(SEP)"/>
    <s v="2217 E 6th St #A"/>
    <s v="Vancouver"/>
    <s v="WA"/>
    <s v="720"/>
    <x v="2"/>
    <x v="1"/>
    <x v="3"/>
    <m/>
    <x v="1"/>
    <n v="2582.5500000000002"/>
    <n v="105"/>
    <n v="1"/>
    <x v="0"/>
    <x v="0"/>
    <x v="6"/>
  </r>
  <r>
    <s v="3426050"/>
    <x v="1"/>
    <s v="Cascade West Development(STS)"/>
    <s v="3613 NW 107th St"/>
    <s v="Vancouver"/>
    <s v="WA"/>
    <s v="720"/>
    <x v="1"/>
    <x v="1"/>
    <x v="0"/>
    <m/>
    <x v="1"/>
    <n v="1786.29"/>
    <n v="132"/>
    <n v="1"/>
    <x v="0"/>
    <x v="0"/>
    <x v="6"/>
  </r>
  <r>
    <s v="3432443"/>
    <x v="1"/>
    <s v="Urban NW Homes LLC(SEP)"/>
    <s v="3714 NW 122nd St"/>
    <s v="Vancouver"/>
    <s v="WA"/>
    <s v="720"/>
    <x v="1"/>
    <x v="1"/>
    <x v="0"/>
    <m/>
    <x v="1"/>
    <n v="577.30999999999995"/>
    <n v="32"/>
    <n v="1"/>
    <x v="0"/>
    <x v="0"/>
    <x v="6"/>
  </r>
  <r>
    <s v="3432731"/>
    <x v="1"/>
    <s v="Aho Construction(C5C)"/>
    <s v="12717 NE 54th Way"/>
    <s v="Vancouver"/>
    <s v="WA"/>
    <s v="720"/>
    <x v="1"/>
    <x v="1"/>
    <x v="3"/>
    <m/>
    <x v="1"/>
    <n v="572.09"/>
    <n v="22"/>
    <n v="1"/>
    <x v="0"/>
    <x v="0"/>
    <x v="6"/>
  </r>
  <r>
    <s v="3440704"/>
    <x v="1"/>
    <s v="Summerplace Homes(CAG)"/>
    <s v="315 NW 24th St"/>
    <s v="Battle Ground"/>
    <s v="WA"/>
    <s v="720"/>
    <x v="1"/>
    <x v="1"/>
    <x v="3"/>
    <m/>
    <x v="1"/>
    <n v="591.49"/>
    <n v="21"/>
    <n v="1"/>
    <x v="0"/>
    <x v="0"/>
    <x v="6"/>
  </r>
  <r>
    <s v="3453045"/>
    <x v="1"/>
    <s v="&quot;Hiller, Terry A(VJS)&quot;"/>
    <s v="11824 NW 40th Ave"/>
    <s v="Vancouver"/>
    <s v="WA"/>
    <s v="720"/>
    <x v="1"/>
    <x v="1"/>
    <x v="3"/>
    <m/>
    <x v="1"/>
    <n v="599.54999999999995"/>
    <n v="28"/>
    <n v="1"/>
    <x v="0"/>
    <x v="0"/>
    <x v="6"/>
  </r>
  <r>
    <s v="3454064"/>
    <x v="1"/>
    <s v="Aho Construction(LRR)"/>
    <s v="1515 W E Pl"/>
    <s v="La Center"/>
    <s v="WA"/>
    <s v="720"/>
    <x v="1"/>
    <x v="1"/>
    <x v="3"/>
    <m/>
    <x v="1"/>
    <n v="605.49"/>
    <n v="29"/>
    <n v="1"/>
    <x v="0"/>
    <x v="0"/>
    <x v="6"/>
  </r>
  <r>
    <s v="3455150"/>
    <x v="1"/>
    <s v="Cascade West Development(LRR)"/>
    <s v="11202 NE 182nd St"/>
    <s v="Battle Ground"/>
    <s v="WA"/>
    <s v="720"/>
    <x v="1"/>
    <x v="1"/>
    <x v="3"/>
    <m/>
    <x v="1"/>
    <n v="637.92999999999995"/>
    <n v="53"/>
    <n v="1"/>
    <x v="0"/>
    <x v="0"/>
    <x v="6"/>
  </r>
  <r>
    <s v="3427901"/>
    <x v="1"/>
    <s v="Cascade West Development(STS)"/>
    <s v="505 S 9th St"/>
    <s v="Ridgefield"/>
    <s v="WA"/>
    <s v="720"/>
    <x v="1"/>
    <x v="1"/>
    <x v="0"/>
    <m/>
    <x v="1"/>
    <n v="2463.13"/>
    <n v="193"/>
    <n v="1"/>
    <x v="0"/>
    <x v="0"/>
    <x v="4"/>
  </r>
  <r>
    <s v="3428148"/>
    <x v="1"/>
    <s v="&quot;Lay, Jeannie M(SEP)&quot;"/>
    <s v="7510 NE 14th St"/>
    <s v="Vancouver"/>
    <s v="WA"/>
    <s v="720"/>
    <x v="1"/>
    <x v="1"/>
    <x v="3"/>
    <m/>
    <x v="1"/>
    <n v="921.06"/>
    <n v="107"/>
    <n v="1"/>
    <x v="0"/>
    <x v="0"/>
    <x v="4"/>
  </r>
  <r>
    <s v="3428863"/>
    <x v="1"/>
    <s v="Revin Construction Inc(SEP)"/>
    <s v="4426 NE 12th Ave"/>
    <s v="Vancouver"/>
    <s v="WA"/>
    <s v="720"/>
    <x v="1"/>
    <x v="1"/>
    <x v="3"/>
    <m/>
    <x v="1"/>
    <n v="573.46"/>
    <n v="34"/>
    <n v="1"/>
    <x v="0"/>
    <x v="0"/>
    <x v="6"/>
  </r>
  <r>
    <s v="3428982"/>
    <x v="1"/>
    <s v="Morris Homes(SEP)"/>
    <s v="3594 Cedar Ct"/>
    <s v="Washougal"/>
    <s v="WA"/>
    <s v="720"/>
    <x v="1"/>
    <x v="1"/>
    <x v="3"/>
    <m/>
    <x v="1"/>
    <n v="573.62"/>
    <n v="34"/>
    <n v="1"/>
    <x v="0"/>
    <x v="0"/>
    <x v="6"/>
  </r>
  <r>
    <s v="3429469"/>
    <x v="1"/>
    <s v="Pacific Lifestyle Homes(SEP)"/>
    <s v="4632 NW Fremont St"/>
    <s v="Camas"/>
    <s v="WA"/>
    <s v="720"/>
    <x v="1"/>
    <x v="1"/>
    <x v="3"/>
    <m/>
    <x v="1"/>
    <n v="572.85"/>
    <n v="28"/>
    <n v="1"/>
    <x v="0"/>
    <x v="0"/>
    <x v="6"/>
  </r>
  <r>
    <s v="3429528"/>
    <x v="1"/>
    <s v="Kingston Homes LLC(SEP)"/>
    <s v="2728 NW 127th St"/>
    <s v="Vancouver"/>
    <s v="WA"/>
    <s v="720"/>
    <x v="1"/>
    <x v="1"/>
    <x v="3"/>
    <m/>
    <x v="1"/>
    <n v="666.39"/>
    <n v="115"/>
    <n v="1"/>
    <x v="0"/>
    <x v="0"/>
    <x v="6"/>
  </r>
  <r>
    <s v="3429622"/>
    <x v="1"/>
    <s v="&quot;Dougherty, Mike and Pam(SEP)&quot;"/>
    <s v="227 N 5th St"/>
    <s v="Ridgefield"/>
    <s v="WA"/>
    <s v="720"/>
    <x v="1"/>
    <x v="1"/>
    <x v="3"/>
    <m/>
    <x v="1"/>
    <n v="668.52"/>
    <n v="116"/>
    <n v="1"/>
    <x v="0"/>
    <x v="0"/>
    <x v="4"/>
  </r>
  <r>
    <s v="3429894"/>
    <x v="1"/>
    <s v="Quality Homes CCCP Inc(SEP)"/>
    <s v="928 NW Fremont St"/>
    <s v="Camas"/>
    <s v="WA"/>
    <s v="720"/>
    <x v="1"/>
    <x v="1"/>
    <x v="3"/>
    <m/>
    <x v="1"/>
    <n v="595.04"/>
    <n v="84"/>
    <n v="1"/>
    <x v="0"/>
    <x v="0"/>
    <x v="6"/>
  </r>
  <r>
    <s v="3430445"/>
    <x v="1"/>
    <s v="Conex Materials Inc(SEP)"/>
    <s v="4600 SE 201st Ave"/>
    <s v="Camas"/>
    <s v="WA"/>
    <s v="720"/>
    <x v="1"/>
    <x v="1"/>
    <x v="3"/>
    <m/>
    <x v="1"/>
    <n v="572.69000000000005"/>
    <n v="28"/>
    <n v="1"/>
    <x v="0"/>
    <x v="0"/>
    <x v="6"/>
  </r>
  <r>
    <s v="3430891"/>
    <x v="1"/>
    <s v="6echo Construction(SEP)"/>
    <s v="32900 SE Eagle Woods Dr"/>
    <s v="Washougal"/>
    <s v="WA"/>
    <s v="720"/>
    <x v="1"/>
    <x v="1"/>
    <x v="3"/>
    <m/>
    <x v="1"/>
    <n v="2653.44"/>
    <n v="108"/>
    <n v="1"/>
    <x v="0"/>
    <x v="0"/>
    <x v="6"/>
  </r>
  <r>
    <s v="3430962"/>
    <x v="1"/>
    <s v="&quot;&quot;&quot;Hiller, Terry A(SEP)&quot;&quot;&quot;"/>
    <s v="4414 NE 122nd St"/>
    <s v="Vancouver"/>
    <s v="WA"/>
    <s v="720"/>
    <x v="1"/>
    <x v="1"/>
    <x v="3"/>
    <m/>
    <x v="1"/>
    <n v="573.47"/>
    <n v="34"/>
    <n v="1"/>
    <x v="0"/>
    <x v="0"/>
    <x v="4"/>
  </r>
  <r>
    <s v="3431432"/>
    <x v="1"/>
    <s v="&quot;&quot;&quot;Serov, Victoria V(SEP)&quot;&quot;&quot;"/>
    <s v="5310 NE 109th St"/>
    <s v="Vancouver"/>
    <s v="WA"/>
    <s v="720"/>
    <x v="1"/>
    <x v="1"/>
    <x v="3"/>
    <m/>
    <x v="1"/>
    <n v="4033.54"/>
    <n v="108"/>
    <n v="1"/>
    <x v="0"/>
    <x v="0"/>
    <x v="4"/>
  </r>
  <r>
    <s v="3432317"/>
    <x v="1"/>
    <s v="&quot;&quot;&quot;Glafka-Andre, Kristin R(SEP"/>
    <s v="15902 NW 11th Ave #B"/>
    <s v="Ridgefield"/>
    <s v="WA"/>
    <s v="720"/>
    <x v="1"/>
    <x v="1"/>
    <x v="3"/>
    <m/>
    <x v="1"/>
    <n v="572.45000000000005"/>
    <n v="26"/>
    <n v="1"/>
    <x v="0"/>
    <x v="0"/>
    <x v="4"/>
  </r>
  <r>
    <s v="3432441"/>
    <x v="1"/>
    <s v="Urban NW Homes LLC(SEP)"/>
    <s v="3708 NW 122nd St"/>
    <s v="Vancouver"/>
    <s v="WA"/>
    <s v="720"/>
    <x v="1"/>
    <x v="1"/>
    <x v="3"/>
    <m/>
    <x v="1"/>
    <n v="573.22"/>
    <n v="32"/>
    <n v="1"/>
    <x v="0"/>
    <x v="0"/>
    <x v="6"/>
  </r>
  <r>
    <s v="3433577"/>
    <x v="1"/>
    <s v="&quot;&quot;&quot;Buell, Harold(SEP)&quot;&quot;&quot;"/>
    <s v="3100 NE 96th Ave"/>
    <s v="Vancouver"/>
    <s v="WA"/>
    <s v="720"/>
    <x v="1"/>
    <x v="1"/>
    <x v="3"/>
    <m/>
    <x v="1"/>
    <n v="636.44000000000005"/>
    <n v="102"/>
    <n v="1"/>
    <x v="0"/>
    <x v="0"/>
    <x v="4"/>
  </r>
  <r>
    <s v="3433767"/>
    <x v="1"/>
    <s v="Evergreen Homes NW LLC(SEP)"/>
    <s v="2020 SE 283rd Ave"/>
    <s v="Camas"/>
    <s v="WA"/>
    <s v="720"/>
    <x v="1"/>
    <x v="1"/>
    <x v="0"/>
    <m/>
    <x v="1"/>
    <n v="2876.47"/>
    <n v="243"/>
    <n v="1"/>
    <x v="0"/>
    <x v="0"/>
    <x v="6"/>
  </r>
  <r>
    <s v="3434265"/>
    <x v="1"/>
    <s v="&quot;&quot;&quot;Harsh, Alan R(DKD)&quot;&quot;&quot;"/>
    <s v="717 SW 30th St #Office"/>
    <s v="Battle Ground"/>
    <s v="WA"/>
    <s v="720"/>
    <x v="1"/>
    <x v="1"/>
    <x v="0"/>
    <m/>
    <x v="1"/>
    <n v="1951.28"/>
    <n v="219"/>
    <n v="1"/>
    <x v="0"/>
    <x v="0"/>
    <x v="4"/>
  </r>
  <r>
    <s v="3434645"/>
    <x v="1"/>
    <s v="Silver Buckle Homes LLC(SEP)"/>
    <s v="4916 NE 28th Ave"/>
    <s v="Vancouver"/>
    <s v="WA"/>
    <s v="720"/>
    <x v="1"/>
    <x v="1"/>
    <x v="3"/>
    <m/>
    <x v="1"/>
    <n v="599.03"/>
    <n v="22"/>
    <n v="1"/>
    <x v="0"/>
    <x v="0"/>
    <x v="6"/>
  </r>
  <r>
    <s v="3435492"/>
    <x v="1"/>
    <s v="&quot;&quot;&quot;Helland, Mary K(SEP)&quot;&quot;&quot;"/>
    <s v="2832 R St"/>
    <s v="Washougal"/>
    <s v="WA"/>
    <s v="720"/>
    <x v="1"/>
    <x v="1"/>
    <x v="3"/>
    <m/>
    <x v="1"/>
    <n v="1551.16"/>
    <n v="92"/>
    <n v="1"/>
    <x v="0"/>
    <x v="0"/>
    <x v="4"/>
  </r>
  <r>
    <s v="3436312"/>
    <x v="1"/>
    <s v="Krippner Homes LLC(STS)"/>
    <s v="1901 NE 179th Pl"/>
    <s v="Vancouver"/>
    <s v="WA"/>
    <s v="720"/>
    <x v="1"/>
    <x v="1"/>
    <x v="3"/>
    <m/>
    <x v="1"/>
    <n v="585.91999999999996"/>
    <n v="36"/>
    <n v="1"/>
    <x v="0"/>
    <x v="0"/>
    <x v="6"/>
  </r>
  <r>
    <s v="3436511"/>
    <x v="1"/>
    <s v="Troffer Contracting(SEP)"/>
    <s v="984 W S Cir"/>
    <s v="Washougal"/>
    <s v="WA"/>
    <s v="720"/>
    <x v="1"/>
    <x v="1"/>
    <x v="0"/>
    <m/>
    <x v="1"/>
    <n v="721.73"/>
    <n v="132"/>
    <n v="1"/>
    <x v="0"/>
    <x v="0"/>
    <x v="4"/>
  </r>
  <r>
    <s v="3437090"/>
    <x v="1"/>
    <s v="&quot;L H V LLC, Luis A(SEP)&quot;"/>
    <s v="3019 F St"/>
    <s v="Washougal"/>
    <s v="WA"/>
    <s v="720"/>
    <x v="1"/>
    <x v="1"/>
    <x v="3"/>
    <m/>
    <x v="1"/>
    <n v="1729.86"/>
    <n v="45"/>
    <n v="1"/>
    <x v="0"/>
    <x v="0"/>
    <x v="6"/>
  </r>
  <r>
    <s v="3437091"/>
    <x v="1"/>
    <s v="&quot;L H V LLC, Luis A(SEP)&quot;"/>
    <s v="3009 F St"/>
    <s v="Washougal"/>
    <s v="WA"/>
    <s v="720"/>
    <x v="1"/>
    <x v="1"/>
    <x v="3"/>
    <m/>
    <x v="1"/>
    <n v="1729.49"/>
    <n v="42"/>
    <n v="1"/>
    <x v="0"/>
    <x v="0"/>
    <x v="6"/>
  </r>
  <r>
    <s v="3437546"/>
    <x v="1"/>
    <s v="Krippner Homes LLC(SEP)"/>
    <s v="4107 SE 170th Ct"/>
    <s v="Vancouver"/>
    <s v="WA"/>
    <s v="720"/>
    <x v="1"/>
    <x v="1"/>
    <x v="0"/>
    <m/>
    <x v="1"/>
    <n v="1750.67"/>
    <n v="163"/>
    <n v="1"/>
    <x v="0"/>
    <x v="0"/>
    <x v="6"/>
  </r>
  <r>
    <s v="3437920"/>
    <x v="1"/>
    <s v="&quot;Taylor, Eli(SEP)&quot;"/>
    <s v="16005 NE 22nd Ave"/>
    <s v="Ridgefield"/>
    <s v="WA"/>
    <s v="720"/>
    <x v="1"/>
    <x v="1"/>
    <x v="0"/>
    <m/>
    <x v="1"/>
    <n v="627.29"/>
    <n v="79"/>
    <n v="1"/>
    <x v="0"/>
    <x v="0"/>
    <x v="4"/>
  </r>
  <r>
    <s v="3438221"/>
    <x v="1"/>
    <s v="Krippner Homes LLC(SEP)"/>
    <s v="4106 SE 170th Ct"/>
    <s v="Vancouver"/>
    <s v="WA"/>
    <s v="720"/>
    <x v="1"/>
    <x v="1"/>
    <x v="0"/>
    <m/>
    <x v="1"/>
    <n v="775.24"/>
    <n v="137"/>
    <n v="1"/>
    <x v="0"/>
    <x v="0"/>
    <x v="6"/>
  </r>
  <r>
    <s v="3438901"/>
    <x v="1"/>
    <s v="&quot;Monroe, Dolores(SEP)&quot;"/>
    <s v="1815 SE Lieser Point Rd"/>
    <s v="Vancouver"/>
    <s v="WA"/>
    <s v="720"/>
    <x v="1"/>
    <x v="1"/>
    <x v="3"/>
    <m/>
    <x v="1"/>
    <n v="600.29"/>
    <n v="17"/>
    <n v="1"/>
    <x v="0"/>
    <x v="0"/>
    <x v="4"/>
  </r>
  <r>
    <s v="3440390"/>
    <x v="1"/>
    <s v="K H R Homes(SEP)"/>
    <s v="17208 NE 25th St"/>
    <s v="Vancouver"/>
    <s v="WA"/>
    <s v="720"/>
    <x v="1"/>
    <x v="1"/>
    <x v="0"/>
    <m/>
    <x v="1"/>
    <n v="5056.05"/>
    <n v="172"/>
    <n v="1"/>
    <x v="0"/>
    <x v="0"/>
    <x v="6"/>
  </r>
  <r>
    <s v="3440768"/>
    <x v="1"/>
    <s v="&quot;Hutton, Mark A(SEP)&quot;"/>
    <s v="701 W U St"/>
    <s v="Washougal"/>
    <s v="WA"/>
    <s v="720"/>
    <x v="1"/>
    <x v="1"/>
    <x v="3"/>
    <m/>
    <x v="1"/>
    <n v="593.16"/>
    <m/>
    <n v="1"/>
    <x v="0"/>
    <x v="1"/>
    <x v="4"/>
  </r>
  <r>
    <s v="3441031"/>
    <x v="1"/>
    <s v="Evergreen Homes NW LLC(SEP)"/>
    <s v="4508 NW Ashley Heights Dr"/>
    <s v="Vancouver"/>
    <s v="WA"/>
    <s v="720"/>
    <x v="1"/>
    <x v="1"/>
    <x v="3"/>
    <m/>
    <x v="1"/>
    <n v="610.23"/>
    <n v="57"/>
    <n v="1"/>
    <x v="0"/>
    <x v="0"/>
    <x v="6"/>
  </r>
  <r>
    <s v="3441400"/>
    <x v="1"/>
    <s v="&quot;Arredondo, Ismael(STS)&quot;"/>
    <s v="2210 E 29th St"/>
    <s v="Vancouver"/>
    <s v="WA"/>
    <s v="720"/>
    <x v="1"/>
    <x v="1"/>
    <x v="0"/>
    <m/>
    <x v="1"/>
    <n v="2799.8"/>
    <n v="73"/>
    <n v="1"/>
    <x v="0"/>
    <x v="0"/>
    <x v="4"/>
  </r>
  <r>
    <s v="3442146"/>
    <x v="1"/>
    <s v="&quot;Stewart, Robbie D(SEP)&quot;"/>
    <s v="18621 NE 119th St"/>
    <s v="Brush Prairie"/>
    <s v="WA"/>
    <s v="720"/>
    <x v="1"/>
    <x v="1"/>
    <x v="0"/>
    <m/>
    <x v="1"/>
    <n v="3094.41"/>
    <n v="559"/>
    <n v="1"/>
    <x v="0"/>
    <x v="0"/>
    <x v="4"/>
  </r>
  <r>
    <s v="3442794"/>
    <x v="1"/>
    <s v="Aho Construction(STS)"/>
    <s v="6308 NE 86th Ct"/>
    <s v="Vancouver"/>
    <s v="WA"/>
    <s v="720"/>
    <x v="1"/>
    <x v="1"/>
    <x v="3"/>
    <m/>
    <x v="1"/>
    <n v="598.82000000000005"/>
    <n v="25"/>
    <n v="1"/>
    <x v="0"/>
    <x v="0"/>
    <x v="6"/>
  </r>
  <r>
    <s v="3442826"/>
    <x v="1"/>
    <s v="&quot;Duncan, Paul E(SEP)&quot;"/>
    <s v="15710 NW 21st Ave"/>
    <s v="Vancouver"/>
    <s v="WA"/>
    <s v="720"/>
    <x v="1"/>
    <x v="1"/>
    <x v="0"/>
    <m/>
    <x v="1"/>
    <n v="3058.71"/>
    <n v="248"/>
    <n v="1"/>
    <x v="0"/>
    <x v="0"/>
    <x v="4"/>
  </r>
  <r>
    <s v="3443036"/>
    <x v="1"/>
    <s v="&quot;Laughlin, Pam L(SEP)&quot;"/>
    <s v="5517 NE 109th St"/>
    <s v="Vancouver"/>
    <s v="WA"/>
    <s v="720"/>
    <x v="1"/>
    <x v="1"/>
    <x v="3"/>
    <m/>
    <x v="1"/>
    <n v="1866.65"/>
    <n v="87"/>
    <n v="1"/>
    <x v="0"/>
    <x v="0"/>
    <x v="4"/>
  </r>
  <r>
    <s v="3443064"/>
    <x v="1"/>
    <s v="&quot;Bartholomaus, Steve P(SEP)&quot;"/>
    <s v="410 W 17th St"/>
    <s v="Vancouver"/>
    <s v="WA"/>
    <s v="720"/>
    <x v="1"/>
    <x v="1"/>
    <x v="3"/>
    <m/>
    <x v="1"/>
    <n v="717.12"/>
    <n v="51"/>
    <n v="1"/>
    <x v="0"/>
    <x v="0"/>
    <x v="4"/>
  </r>
  <r>
    <s v="3443353"/>
    <x v="1"/>
    <s v="&quot;Bennett, Pat W(SEP)&quot;"/>
    <s v="909 N Highland St"/>
    <s v="Ridgefield"/>
    <s v="WA"/>
    <s v="720"/>
    <x v="1"/>
    <x v="1"/>
    <x v="3"/>
    <m/>
    <x v="1"/>
    <n v="3384.63"/>
    <n v="97"/>
    <n v="1"/>
    <x v="0"/>
    <x v="0"/>
    <x v="4"/>
  </r>
  <r>
    <s v="3443388"/>
    <x v="1"/>
    <s v="Osprey Homes LLC(SEP)"/>
    <s v="3411 NE 41st St"/>
    <s v="Vancouver"/>
    <s v="WA"/>
    <s v="720"/>
    <x v="1"/>
    <x v="1"/>
    <x v="3"/>
    <m/>
    <x v="1"/>
    <n v="2895.75"/>
    <n v="70"/>
    <n v="1"/>
    <x v="0"/>
    <x v="0"/>
    <x v="6"/>
  </r>
  <r>
    <s v="3443389"/>
    <x v="1"/>
    <s v="Osprey Homes LLC(SEP)"/>
    <s v="3413 NE 41st St"/>
    <s v="Vancouver"/>
    <s v="WA"/>
    <s v="720"/>
    <x v="1"/>
    <x v="1"/>
    <x v="3"/>
    <m/>
    <x v="1"/>
    <n v="2895.1"/>
    <n v="65"/>
    <n v="1"/>
    <x v="0"/>
    <x v="0"/>
    <x v="6"/>
  </r>
  <r>
    <s v="3443891"/>
    <x v="1"/>
    <s v="Universal Const(STS)"/>
    <s v="450 S Sargent"/>
    <s v="Ridgefield"/>
    <s v="WA"/>
    <s v="720"/>
    <x v="1"/>
    <x v="1"/>
    <x v="3"/>
    <m/>
    <x v="1"/>
    <n v="610.59"/>
    <n v="61"/>
    <n v="1"/>
    <x v="0"/>
    <x v="0"/>
    <x v="6"/>
  </r>
  <r>
    <s v="3444113"/>
    <x v="1"/>
    <s v="LVH LLC(STS)"/>
    <s v="6024 NE 58th St"/>
    <s v="Vancouver"/>
    <s v="WA"/>
    <s v="720"/>
    <x v="1"/>
    <x v="1"/>
    <x v="0"/>
    <m/>
    <x v="1"/>
    <n v="618.84"/>
    <n v="63"/>
    <n v="1"/>
    <x v="0"/>
    <x v="0"/>
    <x v="6"/>
  </r>
  <r>
    <s v="3445048"/>
    <x v="1"/>
    <s v="&quot;McClure, Cindy M(SEP)&quot;"/>
    <s v="2018 SE 283rd Ave"/>
    <s v="Camas"/>
    <s v="WA"/>
    <s v="720"/>
    <x v="1"/>
    <x v="1"/>
    <x v="0"/>
    <m/>
    <x v="1"/>
    <n v="1660.41"/>
    <n v="132"/>
    <n v="1"/>
    <x v="0"/>
    <x v="0"/>
    <x v="4"/>
  </r>
  <r>
    <s v="3446319"/>
    <x v="1"/>
    <s v="&quot;Ivanov, Igor V(SEP)&quot;"/>
    <s v="1897 N Columbia Ridge Way"/>
    <s v="Washougal"/>
    <s v="WA"/>
    <s v="720"/>
    <x v="1"/>
    <x v="1"/>
    <x v="3"/>
    <m/>
    <x v="1"/>
    <n v="606.45000000000005"/>
    <n v="29"/>
    <n v="1"/>
    <x v="0"/>
    <x v="0"/>
    <x v="4"/>
  </r>
  <r>
    <s v="3446379"/>
    <x v="1"/>
    <s v="AAA Properties Inc(SEP)"/>
    <s v="15606 NE 172nd Ave"/>
    <s v="Brush Prairie"/>
    <s v="WA"/>
    <s v="720"/>
    <x v="1"/>
    <x v="1"/>
    <x v="0"/>
    <m/>
    <x v="1"/>
    <n v="2463.86"/>
    <n v="164"/>
    <n v="1"/>
    <x v="0"/>
    <x v="0"/>
    <x v="6"/>
  </r>
  <r>
    <s v="3446414"/>
    <x v="1"/>
    <s v="Unique Property Solutions LLC("/>
    <s v="2207 E 27th St"/>
    <s v="Vancouver"/>
    <s v="WA"/>
    <s v="720"/>
    <x v="1"/>
    <x v="1"/>
    <x v="3"/>
    <m/>
    <x v="1"/>
    <n v="602.51"/>
    <n v="32"/>
    <n v="1"/>
    <x v="0"/>
    <x v="0"/>
    <x v="4"/>
  </r>
  <r>
    <s v="3446848"/>
    <x v="1"/>
    <s v="Bradley S. Thomas Construction"/>
    <s v="7925 SE Evergreen Hwy"/>
    <s v="Vancouver"/>
    <s v="WA"/>
    <s v="720"/>
    <x v="1"/>
    <x v="1"/>
    <x v="0"/>
    <m/>
    <x v="1"/>
    <n v="938.91"/>
    <n v="131"/>
    <n v="1"/>
    <x v="0"/>
    <x v="0"/>
    <x v="6"/>
  </r>
  <r>
    <s v="3448649"/>
    <x v="1"/>
    <s v="&quot;Harroun, Jack(SEP)&quot;"/>
    <s v="607 W 19th St"/>
    <s v="Vancouver"/>
    <s v="WA"/>
    <s v="720"/>
    <x v="1"/>
    <x v="1"/>
    <x v="0"/>
    <m/>
    <x v="1"/>
    <n v="1839.22"/>
    <n v="78"/>
    <n v="1"/>
    <x v="0"/>
    <x v="0"/>
    <x v="4"/>
  </r>
  <r>
    <s v="3449827"/>
    <x v="1"/>
    <s v="&quot;McGreevey, Laura C(STS)&quot;"/>
    <s v="5207 NW 129th Cir"/>
    <s v="Vancouver"/>
    <s v="WA"/>
    <s v="720"/>
    <x v="1"/>
    <x v="1"/>
    <x v="0"/>
    <m/>
    <x v="1"/>
    <n v="615.55999999999995"/>
    <n v="50"/>
    <n v="1"/>
    <x v="0"/>
    <x v="0"/>
    <x v="4"/>
  </r>
  <r>
    <s v="3450017"/>
    <x v="1"/>
    <s v="&quot;Ken Winkleman,gen Contr(SEP)&quot;"/>
    <s v="3744 NW McIntosh Rd"/>
    <s v="Camas"/>
    <s v="WA"/>
    <s v="720"/>
    <x v="1"/>
    <x v="1"/>
    <x v="0"/>
    <m/>
    <x v="1"/>
    <n v="1031.49"/>
    <n v="214"/>
    <n v="1"/>
    <x v="0"/>
    <x v="0"/>
    <x v="6"/>
  </r>
  <r>
    <s v="3450763"/>
    <x v="1"/>
    <s v="BTS Homes Inc(SEP)"/>
    <s v="9509 NE 5th St"/>
    <s v="Vancouver"/>
    <s v="WA"/>
    <s v="720"/>
    <x v="1"/>
    <x v="1"/>
    <x v="3"/>
    <m/>
    <x v="1"/>
    <n v="2625.78"/>
    <n v="72"/>
    <n v="1"/>
    <x v="0"/>
    <x v="0"/>
    <x v="6"/>
  </r>
  <r>
    <s v="3452656"/>
    <x v="1"/>
    <s v="&quot;Fogg, Ed L(SEP)&quot;"/>
    <s v="4301 C St"/>
    <s v="Washougal"/>
    <s v="WA"/>
    <s v="720"/>
    <x v="1"/>
    <x v="1"/>
    <x v="3"/>
    <m/>
    <x v="1"/>
    <n v="1813.43"/>
    <n v="62"/>
    <n v="1"/>
    <x v="0"/>
    <x v="0"/>
    <x v="6"/>
  </r>
  <r>
    <s v="3453910"/>
    <x v="1"/>
    <s v="McCluer Construction LLC(SEP)"/>
    <s v="1312 NW 58th St"/>
    <s v="Vancouver"/>
    <s v="WA"/>
    <s v="720"/>
    <x v="1"/>
    <x v="1"/>
    <x v="0"/>
    <m/>
    <x v="1"/>
    <n v="2841.57"/>
    <n v="172"/>
    <n v="1"/>
    <x v="0"/>
    <x v="0"/>
    <x v="6"/>
  </r>
  <r>
    <s v="3453912"/>
    <x v="1"/>
    <s v="McCluer Construction LLC(SEP)"/>
    <s v="1316 NW 58th St"/>
    <s v="Vancouver"/>
    <s v="WA"/>
    <s v="720"/>
    <x v="1"/>
    <x v="1"/>
    <x v="0"/>
    <m/>
    <x v="1"/>
    <n v="2993.53"/>
    <n v="232"/>
    <n v="1"/>
    <x v="0"/>
    <x v="0"/>
    <x v="6"/>
  </r>
  <r>
    <s v="3453981"/>
    <x v="1"/>
    <s v="&quot;Watts, Thomas(SEP)&quot;"/>
    <s v="678 34th St"/>
    <s v="Washougal"/>
    <s v="WA"/>
    <s v="720"/>
    <x v="1"/>
    <x v="1"/>
    <x v="3"/>
    <m/>
    <x v="1"/>
    <n v="1635.29"/>
    <n v="42"/>
    <n v="1"/>
    <x v="0"/>
    <x v="0"/>
    <x v="4"/>
  </r>
  <r>
    <s v="3454625"/>
    <x v="1"/>
    <s v="Keith Pfiefer(SEP)"/>
    <s v="102 NW 164th St"/>
    <s v="Ridgefield"/>
    <s v="WA"/>
    <s v="720"/>
    <x v="1"/>
    <x v="1"/>
    <x v="0"/>
    <m/>
    <x v="1"/>
    <n v="1036.74"/>
    <n v="252"/>
    <n v="1"/>
    <x v="0"/>
    <x v="0"/>
    <x v="4"/>
  </r>
  <r>
    <s v="3454751"/>
    <x v="1"/>
    <s v="Aho Construction(STS)"/>
    <s v="6304 NE 86th Ct"/>
    <s v="Vancouver"/>
    <s v="WA"/>
    <s v="720"/>
    <x v="1"/>
    <x v="1"/>
    <x v="3"/>
    <m/>
    <x v="1"/>
    <n v="598.9"/>
    <n v="19"/>
    <n v="1"/>
    <x v="0"/>
    <x v="0"/>
    <x v="6"/>
  </r>
  <r>
    <s v="3454843"/>
    <x v="1"/>
    <s v="&quot;Burback, Nina A(SEP)&quot;"/>
    <s v="14810 NW Seward Rd"/>
    <s v="Vancouver"/>
    <s v="WA"/>
    <s v="720"/>
    <x v="1"/>
    <x v="1"/>
    <x v="0"/>
    <m/>
    <x v="1"/>
    <n v="908.11"/>
    <n v="189"/>
    <n v="1"/>
    <x v="0"/>
    <x v="0"/>
    <x v="1"/>
  </r>
  <r>
    <s v="3455148"/>
    <x v="1"/>
    <s v="&quot;Nodirov, Denis F(SEP)&quot;"/>
    <s v="4200 SE 159th Ct"/>
    <s v="Vancouver"/>
    <s v="WA"/>
    <s v="720"/>
    <x v="1"/>
    <x v="1"/>
    <x v="3"/>
    <m/>
    <x v="1"/>
    <n v="728.02"/>
    <n v="115"/>
    <n v="1"/>
    <x v="0"/>
    <x v="0"/>
    <x v="4"/>
  </r>
  <r>
    <s v="3455200"/>
    <x v="1"/>
    <s v="New Pacific Homes Inc(SEP)"/>
    <s v="1947 N 15th Ct"/>
    <s v="Washougal"/>
    <s v="WA"/>
    <s v="720"/>
    <x v="1"/>
    <x v="1"/>
    <x v="3"/>
    <m/>
    <x v="1"/>
    <n v="590.16999999999996"/>
    <n v="52"/>
    <n v="1"/>
    <x v="0"/>
    <x v="0"/>
    <x v="6"/>
  </r>
  <r>
    <s v="3455876"/>
    <x v="1"/>
    <s v="GR Investment Properties LLC(S"/>
    <s v="410 NW 68th St"/>
    <s v="Vancouver"/>
    <s v="WA"/>
    <s v="720"/>
    <x v="1"/>
    <x v="1"/>
    <x v="0"/>
    <m/>
    <x v="1"/>
    <n v="838.21"/>
    <n v="52"/>
    <n v="1"/>
    <x v="0"/>
    <x v="0"/>
    <x v="6"/>
  </r>
  <r>
    <s v="3428108"/>
    <x v="1"/>
    <s v="&quot;Sanders, Josh R(SEP)&quot;"/>
    <s v="9107 NE 107th Ave"/>
    <s v="Vancouver"/>
    <s v="WA"/>
    <s v="720"/>
    <x v="1"/>
    <x v="1"/>
    <x v="0"/>
    <m/>
    <x v="1"/>
    <n v="2854.16"/>
    <n v="148"/>
    <n v="1"/>
    <x v="0"/>
    <x v="0"/>
    <x v="4"/>
  </r>
  <r>
    <s v="3428864"/>
    <x v="1"/>
    <s v="&quot;Cheptea, Alexandru I(SEP)&quot;"/>
    <s v="1126 SE Ellsworth Rd"/>
    <s v="Vancouver"/>
    <s v="WA"/>
    <s v="720"/>
    <x v="1"/>
    <x v="1"/>
    <x v="0"/>
    <m/>
    <x v="1"/>
    <n v="1161.96"/>
    <n v="314"/>
    <n v="1"/>
    <x v="0"/>
    <x v="0"/>
    <x v="4"/>
  </r>
  <r>
    <s v="3432505"/>
    <x v="1"/>
    <s v="New Pacific Homes Inc(SEP)"/>
    <s v="2711 NE 54th St"/>
    <s v="Vancouver"/>
    <s v="WA"/>
    <s v="720"/>
    <x v="1"/>
    <x v="1"/>
    <x v="3"/>
    <m/>
    <x v="1"/>
    <n v="569.25"/>
    <m/>
    <n v="1"/>
    <x v="0"/>
    <x v="1"/>
    <x v="6"/>
  </r>
  <r>
    <s v="3432862"/>
    <x v="1"/>
    <s v="&quot;&quot;&quot;Stroup, Jeff S(SEP)&quot;&quot;&quot;"/>
    <s v="6807 NE 31st Ave"/>
    <s v="Vancouver"/>
    <s v="WA"/>
    <s v="720"/>
    <x v="1"/>
    <x v="1"/>
    <x v="3"/>
    <m/>
    <x v="1"/>
    <n v="1512.57"/>
    <m/>
    <n v="1"/>
    <x v="0"/>
    <x v="1"/>
    <x v="4"/>
  </r>
  <r>
    <s v="3437003"/>
    <x v="1"/>
    <s v="Axiom Luxury Homes LLC(SEP)"/>
    <s v="6216 SE Riverside Dr"/>
    <s v="Vancouver"/>
    <s v="WA"/>
    <s v="720"/>
    <x v="1"/>
    <x v="1"/>
    <x v="0"/>
    <m/>
    <x v="1"/>
    <n v="2356.33"/>
    <n v="68"/>
    <n v="1"/>
    <x v="0"/>
    <x v="0"/>
    <x v="6"/>
  </r>
  <r>
    <s v="3439090"/>
    <x v="1"/>
    <s v="Pacific Lifestyle Homes(SEP)"/>
    <s v="9710 NE 199th St"/>
    <s v="Battle Ground"/>
    <s v="WA"/>
    <s v="720"/>
    <x v="1"/>
    <x v="1"/>
    <x v="0"/>
    <m/>
    <x v="1"/>
    <n v="2735.59"/>
    <n v="301"/>
    <n v="1"/>
    <x v="0"/>
    <x v="0"/>
    <x v="6"/>
  </r>
  <r>
    <s v="3441207"/>
    <x v="1"/>
    <s v="12504 NE SALMON CRK AVE"/>
    <s v="12504 NE Salmon Creek Ave"/>
    <s v="Vancouver"/>
    <s v="WA"/>
    <s v="720"/>
    <x v="1"/>
    <x v="1"/>
    <x v="3"/>
    <m/>
    <x v="1"/>
    <n v="3076.72"/>
    <n v="104"/>
    <n v="1"/>
    <x v="0"/>
    <x v="0"/>
    <x v="6"/>
  </r>
  <r>
    <s v="3446147"/>
    <x v="1"/>
    <s v="Paul Karlsen Bldg(D1H)"/>
    <s v="5110 NE 58th St"/>
    <s v="Vancouver"/>
    <s v="WA"/>
    <s v="720"/>
    <x v="1"/>
    <x v="1"/>
    <x v="0"/>
    <m/>
    <x v="1"/>
    <n v="3759.38"/>
    <n v="299"/>
    <n v="1"/>
    <x v="0"/>
    <x v="0"/>
    <x v="4"/>
  </r>
  <r>
    <s v="3449255"/>
    <x v="1"/>
    <s v="&quot;Calhoun, Heather R(SEP)&quot;"/>
    <s v="1604 NW 114th St"/>
    <s v="Vancouver"/>
    <s v="WA"/>
    <s v="720"/>
    <x v="1"/>
    <x v="1"/>
    <x v="0"/>
    <m/>
    <x v="1"/>
    <n v="6439.91"/>
    <n v="156"/>
    <n v="1"/>
    <x v="0"/>
    <x v="0"/>
    <x v="4"/>
  </r>
  <r>
    <s v="3452377"/>
    <x v="1"/>
    <s v="&quot;Lock, Anita C(SEP)&quot;"/>
    <s v="3700 NE 39th St"/>
    <s v="Vancouver"/>
    <s v="WA"/>
    <s v="720"/>
    <x v="1"/>
    <x v="1"/>
    <x v="3"/>
    <m/>
    <x v="1"/>
    <n v="2736.64"/>
    <n v="97"/>
    <n v="1"/>
    <x v="0"/>
    <x v="0"/>
    <x v="4"/>
  </r>
  <r>
    <s v="3452383"/>
    <x v="1"/>
    <s v="Quality Homes CCCP Inc(SEP)"/>
    <s v="8300 SE Evergreen Hwy"/>
    <s v="Vancouver"/>
    <s v="WA"/>
    <s v="720"/>
    <x v="1"/>
    <x v="1"/>
    <x v="0"/>
    <m/>
    <x v="1"/>
    <n v="1713.84"/>
    <n v="77"/>
    <n v="1"/>
    <x v="0"/>
    <x v="0"/>
    <x v="6"/>
  </r>
  <r>
    <s v="3451554"/>
    <x v="1"/>
    <s v="Manor Homes Washington Inc(VJS"/>
    <s v="12112 NE 102nd St"/>
    <s v="Vancouver"/>
    <s v="WA"/>
    <s v="720"/>
    <x v="1"/>
    <x v="1"/>
    <x v="3"/>
    <m/>
    <x v="1"/>
    <n v="817.57"/>
    <n v="19"/>
    <n v="1"/>
    <x v="0"/>
    <x v="0"/>
    <x v="6"/>
  </r>
  <r>
    <s v="3428559"/>
    <x v="1"/>
    <s v="Evergreen Homes NW LLC(SEP)"/>
    <s v="2706 SW 6th Ave"/>
    <s v="Camas"/>
    <s v="WA"/>
    <s v="720"/>
    <x v="1"/>
    <x v="1"/>
    <x v="3"/>
    <m/>
    <x v="1"/>
    <n v="2408.04"/>
    <n v="116"/>
    <n v="1"/>
    <x v="0"/>
    <x v="0"/>
    <x v="6"/>
  </r>
  <r>
    <s v="3433366"/>
    <x v="1"/>
    <s v="Krippner Homes LLC(STS)"/>
    <s v="2421 NE 279th St"/>
    <s v="Ridgefield"/>
    <s v="WA"/>
    <s v="720"/>
    <x v="1"/>
    <x v="1"/>
    <x v="0"/>
    <m/>
    <x v="1"/>
    <n v="0"/>
    <m/>
    <n v="1"/>
    <x v="1"/>
    <x v="1"/>
    <x v="1"/>
  </r>
  <r>
    <s v="3443887"/>
    <x v="1"/>
    <s v="Universal Const(STS)"/>
    <s v="450 S Sargent"/>
    <s v="Ridgefield"/>
    <s v="WA"/>
    <s v="720"/>
    <x v="1"/>
    <x v="1"/>
    <x v="3"/>
    <m/>
    <x v="1"/>
    <n v="0"/>
    <m/>
    <n v="1"/>
    <x v="1"/>
    <x v="1"/>
    <x v="1"/>
  </r>
  <r>
    <s v="3428123"/>
    <x v="0"/>
    <s v="Western Properties II LLC(SAS)"/>
    <s v="3600 NW 119th St #200"/>
    <s v="Vancouver"/>
    <s v="WA"/>
    <s v="720"/>
    <x v="2"/>
    <x v="1"/>
    <x v="0"/>
    <m/>
    <x v="1"/>
    <n v="1081.5"/>
    <n v="49"/>
    <n v="1"/>
    <x v="0"/>
    <x v="0"/>
    <x v="0"/>
  </r>
  <r>
    <s v="3427217"/>
    <x v="0"/>
    <s v="Western Properties II LLC(SAS)"/>
    <s v="3604 NW 119th St"/>
    <s v="Vancouver"/>
    <s v="WA"/>
    <s v="720"/>
    <x v="2"/>
    <x v="1"/>
    <x v="0"/>
    <m/>
    <x v="1"/>
    <n v="3334.3"/>
    <n v="47"/>
    <n v="1"/>
    <x v="0"/>
    <x v="0"/>
    <x v="4"/>
  </r>
  <r>
    <s v="3428122"/>
    <x v="0"/>
    <s v="Western Properties II LLC(SAS)"/>
    <s v="3602 NW 119th St #202"/>
    <s v="Vancouver"/>
    <s v="WA"/>
    <s v="720"/>
    <x v="2"/>
    <x v="1"/>
    <x v="0"/>
    <m/>
    <x v="1"/>
    <n v="1183.0899999999999"/>
    <n v="56"/>
    <n v="1"/>
    <x v="0"/>
    <x v="0"/>
    <x v="4"/>
  </r>
  <r>
    <s v="3449544"/>
    <x v="0"/>
    <s v="Palladian Group LLC(SEP)"/>
    <s v="750 N P St"/>
    <s v="Washougal"/>
    <s v="WA"/>
    <s v="720"/>
    <x v="2"/>
    <x v="1"/>
    <x v="0"/>
    <m/>
    <x v="1"/>
    <n v="2207.38"/>
    <n v="22"/>
    <n v="1"/>
    <x v="0"/>
    <x v="0"/>
    <x v="6"/>
  </r>
  <r>
    <s v="3434444"/>
    <x v="0"/>
    <s v="Krippner Homes LLC(STS)"/>
    <s v="2421 NE 279th St"/>
    <s v="Ridgefield"/>
    <s v="WA"/>
    <s v="720"/>
    <x v="1"/>
    <x v="1"/>
    <x v="0"/>
    <m/>
    <x v="1"/>
    <n v="1062.18"/>
    <n v="272"/>
    <n v="1"/>
    <x v="0"/>
    <x v="0"/>
    <x v="6"/>
  </r>
  <r>
    <s v="3428069"/>
    <x v="0"/>
    <s v="&quot;Comfort Restoration, Inc, Vic"/>
    <s v="3130 SW 6th Ave"/>
    <s v="Camas"/>
    <s v="WA"/>
    <s v="720"/>
    <x v="1"/>
    <x v="1"/>
    <x v="0"/>
    <m/>
    <x v="1"/>
    <n v="914.97"/>
    <n v="84"/>
    <n v="1"/>
    <x v="0"/>
    <x v="0"/>
    <x v="6"/>
  </r>
  <r>
    <s v="3430701"/>
    <x v="0"/>
    <s v="WEH Family LLC(SEP)"/>
    <s v="4932 G St"/>
    <s v="Washougal"/>
    <s v="WA"/>
    <s v="720"/>
    <x v="1"/>
    <x v="1"/>
    <x v="3"/>
    <m/>
    <x v="1"/>
    <n v="603.92999999999995"/>
    <n v="35"/>
    <n v="1"/>
    <x v="0"/>
    <x v="0"/>
    <x v="4"/>
  </r>
  <r>
    <s v="3443410"/>
    <x v="0"/>
    <s v="&quot;Dollar, Vora(SEP)&quot;"/>
    <s v="7107 NW Mountlake Way"/>
    <s v="Vancouver"/>
    <s v="WA"/>
    <s v="720"/>
    <x v="1"/>
    <x v="1"/>
    <x v="3"/>
    <m/>
    <x v="1"/>
    <n v="2363.35"/>
    <n v="62"/>
    <n v="1"/>
    <x v="0"/>
    <x v="0"/>
    <x v="4"/>
  </r>
  <r>
    <s v="3451281"/>
    <x v="0"/>
    <s v="Cascade West Development(SEP)"/>
    <s v="18418 NE 25th St"/>
    <s v="Vancouver"/>
    <s v="WA"/>
    <s v="720"/>
    <x v="1"/>
    <x v="1"/>
    <x v="0"/>
    <m/>
    <x v="1"/>
    <n v="1732.18"/>
    <n v="151"/>
    <n v="1"/>
    <x v="0"/>
    <x v="0"/>
    <x v="6"/>
  </r>
  <r>
    <s v="3455421"/>
    <x v="0"/>
    <s v="New Pacific Homes Inc(SEP)"/>
    <s v="1501 NW 339th St"/>
    <s v="La Center"/>
    <s v="WA"/>
    <s v="720"/>
    <x v="1"/>
    <x v="1"/>
    <x v="0"/>
    <m/>
    <x v="1"/>
    <n v="3068.2"/>
    <n v="137"/>
    <n v="1"/>
    <x v="0"/>
    <x v="0"/>
    <x v="6"/>
  </r>
  <r>
    <s v="3423739"/>
    <x v="2"/>
    <s v="Install 2&quot; (p) main"/>
    <s v="SE Eaton Blvd"/>
    <s v="Battle Ground"/>
    <s v="WA"/>
    <s v="710"/>
    <x v="3"/>
    <x v="1"/>
    <x v="1"/>
    <m/>
    <x v="1"/>
    <n v="7767.38"/>
    <n v="1302"/>
    <n v="1"/>
    <x v="0"/>
    <x v="0"/>
    <x v="1"/>
  </r>
  <r>
    <s v="3429520"/>
    <x v="1"/>
    <s v="Lennar Northwest Inc(KMM)"/>
    <s v="5310 NW 13th Cir"/>
    <s v="Camas"/>
    <s v="WA"/>
    <s v="720"/>
    <x v="1"/>
    <x v="1"/>
    <x v="3"/>
    <m/>
    <x v="1"/>
    <n v="572.98"/>
    <n v="29"/>
    <n v="1"/>
    <x v="0"/>
    <x v="0"/>
    <x v="6"/>
  </r>
  <r>
    <s v="3431700"/>
    <x v="1"/>
    <s v="GG One Inc(KMM)"/>
    <s v="6707 NE 107th St"/>
    <s v="Vancouver"/>
    <s v="WA"/>
    <s v="720"/>
    <x v="1"/>
    <x v="1"/>
    <x v="3"/>
    <m/>
    <x v="1"/>
    <n v="572.30999999999995"/>
    <n v="25"/>
    <n v="1"/>
    <x v="0"/>
    <x v="0"/>
    <x v="6"/>
  </r>
  <r>
    <s v="3431701"/>
    <x v="1"/>
    <s v="GG One Inc(KMM)"/>
    <s v="6706 NE 107th St"/>
    <s v="Vancouver"/>
    <s v="WA"/>
    <s v="720"/>
    <x v="1"/>
    <x v="1"/>
    <x v="3"/>
    <m/>
    <x v="1"/>
    <n v="572.30999999999995"/>
    <n v="25"/>
    <n v="1"/>
    <x v="0"/>
    <x v="0"/>
    <x v="6"/>
  </r>
  <r>
    <s v="3433936"/>
    <x v="1"/>
    <s v="JB Homes LLC(MRE)"/>
    <s v="307 NE 18th St"/>
    <s v="Battle Ground"/>
    <s v="WA"/>
    <s v="720"/>
    <x v="1"/>
    <x v="1"/>
    <x v="3"/>
    <m/>
    <x v="1"/>
    <n v="573.88"/>
    <n v="36"/>
    <n v="1"/>
    <x v="0"/>
    <x v="0"/>
    <x v="6"/>
  </r>
  <r>
    <s v="3433938"/>
    <x v="1"/>
    <s v="JB Homes LLC(MRE)"/>
    <s v="209 NE 18th St"/>
    <s v="Battle Ground"/>
    <s v="WA"/>
    <s v="720"/>
    <x v="1"/>
    <x v="1"/>
    <x v="3"/>
    <m/>
    <x v="1"/>
    <n v="573.37"/>
    <n v="32"/>
    <n v="1"/>
    <x v="0"/>
    <x v="0"/>
    <x v="6"/>
  </r>
  <r>
    <s v="3452790"/>
    <x v="1"/>
    <s v="JB Homes LLC(MRE)"/>
    <s v="2207 NW 42nd Ave"/>
    <s v="Camas"/>
    <s v="WA"/>
    <s v="720"/>
    <x v="1"/>
    <x v="1"/>
    <x v="3"/>
    <m/>
    <x v="1"/>
    <n v="589.80999999999995"/>
    <n v="24"/>
    <n v="1"/>
    <x v="0"/>
    <x v="0"/>
    <x v="6"/>
  </r>
  <r>
    <s v="3476692"/>
    <x v="0"/>
    <s v="Feast Market &amp; Deli(TLB)"/>
    <s v="320 E Jewett Blvd"/>
    <s v="White Salmon"/>
    <s v="WA"/>
    <s v="720"/>
    <x v="0"/>
    <x v="0"/>
    <x v="0"/>
    <m/>
    <x v="2"/>
    <n v="15423.34"/>
    <n v="86"/>
    <n v="1"/>
    <x v="0"/>
    <x v="0"/>
    <x v="0"/>
  </r>
  <r>
    <s v="3488790"/>
    <x v="0"/>
    <s v="Exterior Wood Inc(RCB)"/>
    <s v="2685 Index St #TRT2"/>
    <s v="Washougal"/>
    <s v="WA"/>
    <s v="720"/>
    <x v="0"/>
    <x v="0"/>
    <x v="0"/>
    <m/>
    <x v="2"/>
    <n v="1120.9100000000001"/>
    <n v="30"/>
    <n v="1"/>
    <x v="0"/>
    <x v="0"/>
    <x v="0"/>
  </r>
  <r>
    <s v="3456717"/>
    <x v="0"/>
    <s v="My Local Co(RCB)"/>
    <s v="17212 NE 88th St"/>
    <s v="Vancouver"/>
    <s v="WA"/>
    <s v="720"/>
    <x v="0"/>
    <x v="0"/>
    <x v="0"/>
    <m/>
    <x v="2"/>
    <n v="10020.280000000001"/>
    <n v="180"/>
    <n v="1"/>
    <x v="0"/>
    <x v="0"/>
    <x v="0"/>
  </r>
  <r>
    <s v="3457956"/>
    <x v="0"/>
    <s v="&quot;Baran, Lou(SAS)&quot;"/>
    <s v="613 E McLoughlin Blvd"/>
    <s v="Vancouver"/>
    <s v="WA"/>
    <s v="720"/>
    <x v="0"/>
    <x v="0"/>
    <x v="0"/>
    <m/>
    <x v="2"/>
    <n v="3063.97"/>
    <n v="26"/>
    <n v="1"/>
    <x v="0"/>
    <x v="0"/>
    <x v="0"/>
  </r>
  <r>
    <s v="3459060"/>
    <x v="0"/>
    <s v="Andresen Plaza SPE LLC(RCB)"/>
    <s v="2700 NE Andresen Rd #F5"/>
    <s v="Vancouver"/>
    <s v="WA"/>
    <s v="720"/>
    <x v="0"/>
    <x v="0"/>
    <x v="0"/>
    <m/>
    <x v="2"/>
    <n v="6022.19"/>
    <n v="63"/>
    <n v="1"/>
    <x v="0"/>
    <x v="0"/>
    <x v="0"/>
  </r>
  <r>
    <s v="3459062"/>
    <x v="0"/>
    <s v="Andresen Plaza SPE LLC(RCB)"/>
    <s v="2700 NE Andresen Rd #G4A"/>
    <s v="Vancouver"/>
    <s v="WA"/>
    <s v="720"/>
    <x v="0"/>
    <x v="0"/>
    <x v="0"/>
    <m/>
    <x v="2"/>
    <n v="1950.02"/>
    <n v="35"/>
    <n v="1"/>
    <x v="0"/>
    <x v="0"/>
    <x v="0"/>
  </r>
  <r>
    <s v="3471550"/>
    <x v="0"/>
    <s v="Orchards United Methodi Church(SAS)"/>
    <s v="11000 NE Fourth Plain Rd"/>
    <s v="Vancouver"/>
    <s v="WA"/>
    <s v="720"/>
    <x v="0"/>
    <x v="0"/>
    <x v="0"/>
    <m/>
    <x v="2"/>
    <n v="2863.32"/>
    <n v="34"/>
    <n v="1"/>
    <x v="0"/>
    <x v="0"/>
    <x v="0"/>
  </r>
  <r>
    <s v="3478317"/>
    <x v="0"/>
    <s v="Knock Out Inc(WTC)"/>
    <s v="2517 NE Andresen Rd"/>
    <s v="Vancouver"/>
    <s v="WA"/>
    <s v="720"/>
    <x v="0"/>
    <x v="0"/>
    <x v="0"/>
    <m/>
    <x v="2"/>
    <n v="6527.19"/>
    <n v="34"/>
    <n v="1"/>
    <x v="0"/>
    <x v="0"/>
    <x v="0"/>
  </r>
  <r>
    <s v="3482361"/>
    <x v="0"/>
    <s v="Pacific Precast, Inc(SAS)"/>
    <s v="300 Y St #Shop"/>
    <s v="Vancouver"/>
    <s v="WA"/>
    <s v="720"/>
    <x v="0"/>
    <x v="0"/>
    <x v="0"/>
    <m/>
    <x v="2"/>
    <n v="2961.41"/>
    <n v="30"/>
    <n v="1"/>
    <x v="0"/>
    <x v="0"/>
    <x v="1"/>
  </r>
  <r>
    <s v="3485785"/>
    <x v="0"/>
    <s v="Monolith Development Inc(RCB)"/>
    <s v="2700 NE Andresen Rd #F1"/>
    <s v="Vancouver"/>
    <s v="WA"/>
    <s v="720"/>
    <x v="0"/>
    <x v="0"/>
    <x v="0"/>
    <m/>
    <x v="2"/>
    <n v="9686.42"/>
    <n v="322"/>
    <n v="1"/>
    <x v="0"/>
    <x v="0"/>
    <x v="0"/>
  </r>
  <r>
    <s v="3475950"/>
    <x v="0"/>
    <s v="Install 1&quot; (p) curb svc"/>
    <s v="380#Curb Evergreen Dr"/>
    <s v="North Bonnevill"/>
    <s v="WA"/>
    <s v="720"/>
    <x v="0"/>
    <x v="1"/>
    <x v="0"/>
    <m/>
    <x v="2"/>
    <n v="8747.58"/>
    <n v="47"/>
    <n v="1"/>
    <x v="0"/>
    <x v="0"/>
    <x v="1"/>
  </r>
  <r>
    <s v="3481100"/>
    <x v="0"/>
    <s v="Install 4&quot;(P) service stub PH1 per S6C &amp;"/>
    <s v="3710 NW 319th St"/>
    <s v="Ridgefield"/>
    <s v="WA"/>
    <s v="720"/>
    <x v="0"/>
    <x v="1"/>
    <x v="5"/>
    <m/>
    <x v="2"/>
    <n v="5677.05"/>
    <n v="15"/>
    <n v="1"/>
    <x v="0"/>
    <x v="0"/>
    <x v="0"/>
  </r>
  <r>
    <s v="3481115"/>
    <x v="0"/>
    <s v="Install 1&quot;(P) curb service with no EFV p"/>
    <s v="7901 NE 6th Ave Curb"/>
    <s v="Vancouver"/>
    <s v="WA"/>
    <s v="720"/>
    <x v="0"/>
    <x v="1"/>
    <x v="0"/>
    <m/>
    <x v="2"/>
    <n v="2529.4499999999998"/>
    <n v="20"/>
    <n v="1"/>
    <x v="0"/>
    <x v="0"/>
    <x v="1"/>
  </r>
  <r>
    <s v="3473677"/>
    <x v="0"/>
    <s v="Hazel Dell Marketplace LLC(SAS)"/>
    <s v="7912 NE 6th Ave"/>
    <s v="Vancouver"/>
    <s v="WA"/>
    <s v="720"/>
    <x v="0"/>
    <x v="1"/>
    <x v="0"/>
    <m/>
    <x v="2"/>
    <n v="1094.07"/>
    <n v="14"/>
    <n v="1"/>
    <x v="0"/>
    <x v="0"/>
    <x v="0"/>
  </r>
  <r>
    <s v="3473679"/>
    <x v="0"/>
    <s v="Hazel Dell Marketplace LLC(SAS)"/>
    <s v="7916 NE 6th Ave"/>
    <s v="Vancouver"/>
    <s v="WA"/>
    <s v="720"/>
    <x v="0"/>
    <x v="1"/>
    <x v="0"/>
    <m/>
    <x v="2"/>
    <n v="1103.27"/>
    <n v="50"/>
    <n v="1"/>
    <x v="0"/>
    <x v="0"/>
    <x v="0"/>
  </r>
  <r>
    <s v="3474695"/>
    <x v="0"/>
    <s v="Todd Construction Inc(SAS)"/>
    <s v="35300 SE Evergreen Hwy"/>
    <s v="Washougal"/>
    <s v="WA"/>
    <s v="720"/>
    <x v="0"/>
    <x v="1"/>
    <x v="1"/>
    <m/>
    <x v="2"/>
    <n v="8675.7800000000007"/>
    <n v="1286"/>
    <n v="1"/>
    <x v="0"/>
    <x v="0"/>
    <x v="0"/>
  </r>
  <r>
    <s v="3478765"/>
    <x v="0"/>
    <s v="PH2A- Cowlitz Casino(ALS)"/>
    <s v="NW 31st Ave / 31st St - 309th St"/>
    <s v="Ridgefield"/>
    <s v="WA"/>
    <s v="720"/>
    <x v="0"/>
    <x v="1"/>
    <x v="4"/>
    <m/>
    <x v="2"/>
    <n v="19850.27"/>
    <n v="1002"/>
    <n v="1"/>
    <x v="0"/>
    <x v="0"/>
    <x v="0"/>
  </r>
  <r>
    <s v="3481447"/>
    <x v="0"/>
    <s v="H&lt;(&gt;&amp;&lt;)&gt;H Andresen LLC(SAS)"/>
    <s v="7001 E Fourth Plain Blvd"/>
    <s v="Vancouver"/>
    <s v="WA"/>
    <s v="720"/>
    <x v="0"/>
    <x v="1"/>
    <x v="0"/>
    <m/>
    <x v="2"/>
    <n v="1123.76"/>
    <n v="82"/>
    <n v="1"/>
    <x v="0"/>
    <x v="0"/>
    <x v="0"/>
  </r>
  <r>
    <s v="3482023"/>
    <x v="0"/>
    <s v="PH2B- Cowlitz Casino(ALS)"/>
    <s v="NW 31st St (proposed)"/>
    <s v="La Center"/>
    <s v="WA"/>
    <s v="720"/>
    <x v="0"/>
    <x v="1"/>
    <x v="4"/>
    <m/>
    <x v="2"/>
    <n v="31048.13"/>
    <n v="1660"/>
    <n v="1"/>
    <x v="0"/>
    <x v="0"/>
    <x v="0"/>
  </r>
  <r>
    <s v="3483481"/>
    <x v="0"/>
    <s v="H&lt;(&gt;&amp;&lt;)&gt;H Andresen LLC(SAS)"/>
    <s v="3100 NE Andresen Rd"/>
    <s v="Vancouver"/>
    <s v="WA"/>
    <s v="720"/>
    <x v="0"/>
    <x v="1"/>
    <x v="0"/>
    <m/>
    <x v="2"/>
    <n v="1175.72"/>
    <n v="102"/>
    <n v="1"/>
    <x v="0"/>
    <x v="0"/>
    <x v="0"/>
  </r>
  <r>
    <s v="3486219"/>
    <x v="0"/>
    <s v="P H I Constrction Inc(WTC)"/>
    <s v="4855 Evergreen Way #Bus"/>
    <s v="Washougal"/>
    <s v="WA"/>
    <s v="720"/>
    <x v="0"/>
    <x v="1"/>
    <x v="0"/>
    <m/>
    <x v="2"/>
    <n v="3858.4"/>
    <n v="74"/>
    <n v="1"/>
    <x v="0"/>
    <x v="0"/>
    <x v="0"/>
  </r>
  <r>
    <s v="3437979"/>
    <x v="0"/>
    <s v="boys Girls Club of SW WA(SAS)"/>
    <s v="500 Council Bluffs Way #BldgA"/>
    <s v="Vancouver"/>
    <s v="WA"/>
    <s v="720"/>
    <x v="0"/>
    <x v="1"/>
    <x v="0"/>
    <m/>
    <x v="2"/>
    <n v="216.46"/>
    <n v="13"/>
    <n v="1"/>
    <x v="0"/>
    <x v="0"/>
    <x v="0"/>
  </r>
  <r>
    <s v="3446764"/>
    <x v="0"/>
    <s v="Pennon Construction Co Inc(SAS"/>
    <s v="4315 NE Thurston Way #BldgA"/>
    <s v="Vancouver"/>
    <s v="WA"/>
    <s v="720"/>
    <x v="0"/>
    <x v="1"/>
    <x v="0"/>
    <m/>
    <x v="2"/>
    <n v="3618.88"/>
    <n v="202"/>
    <n v="1"/>
    <x v="0"/>
    <x v="0"/>
    <x v="0"/>
  </r>
  <r>
    <s v="3446765"/>
    <x v="0"/>
    <s v="Pennon Construction Co Inc(SAS"/>
    <s v="4315 NE Thurston Way #BldgB"/>
    <s v="Vancouver"/>
    <s v="WA"/>
    <s v="720"/>
    <x v="0"/>
    <x v="1"/>
    <x v="0"/>
    <m/>
    <x v="2"/>
    <n v="17191.02"/>
    <n v="130"/>
    <n v="1"/>
    <x v="0"/>
    <x v="0"/>
    <x v="0"/>
  </r>
  <r>
    <s v="3447207"/>
    <x v="0"/>
    <s v="Beneficial Communities(SAS)"/>
    <s v="1601 E Fourth Plain Blvd ##Bldg26"/>
    <s v="Vancouver"/>
    <s v="WA"/>
    <s v="720"/>
    <x v="0"/>
    <x v="1"/>
    <x v="0"/>
    <m/>
    <x v="2"/>
    <n v="2570.58"/>
    <n v="10"/>
    <n v="1"/>
    <x v="0"/>
    <x v="0"/>
    <x v="0"/>
  </r>
  <r>
    <s v="3447424"/>
    <x v="0"/>
    <s v="Glenwood Lofts LLC(SAS)"/>
    <s v="5300 NE 82nd Ave"/>
    <s v="Vancouver"/>
    <s v="WA"/>
    <s v="720"/>
    <x v="0"/>
    <x v="1"/>
    <x v="0"/>
    <m/>
    <x v="2"/>
    <n v="10410.540000000001"/>
    <n v="168"/>
    <n v="1"/>
    <x v="0"/>
    <x v="0"/>
    <x v="0"/>
  </r>
  <r>
    <s v="3450053"/>
    <x v="0"/>
    <s v="Delta Management Co LLC(SAS)"/>
    <s v="5305 NE 121st Ave #L"/>
    <s v="Vancouver"/>
    <s v="WA"/>
    <s v="720"/>
    <x v="0"/>
    <x v="1"/>
    <x v="0"/>
    <m/>
    <x v="2"/>
    <n v="1481.26"/>
    <n v="4"/>
    <n v="1"/>
    <x v="0"/>
    <x v="0"/>
    <x v="1"/>
  </r>
  <r>
    <s v="3450056"/>
    <x v="0"/>
    <s v="Delta Management Co LLC(SAS)"/>
    <s v="5305 NE 121st Ave #M"/>
    <s v="Vancouver"/>
    <s v="WA"/>
    <s v="720"/>
    <x v="0"/>
    <x v="1"/>
    <x v="0"/>
    <m/>
    <x v="2"/>
    <n v="1192.08"/>
    <n v="5"/>
    <n v="1"/>
    <x v="0"/>
    <x v="0"/>
    <x v="0"/>
  </r>
  <r>
    <s v="3455916"/>
    <x v="0"/>
    <s v="Scotton Landing II LLC(RCB)"/>
    <s v="1511 SW 13th Ave"/>
    <s v="Battle Ground"/>
    <s v="WA"/>
    <s v="720"/>
    <x v="0"/>
    <x v="1"/>
    <x v="0"/>
    <m/>
    <x v="2"/>
    <n v="2760.94"/>
    <n v="260"/>
    <n v="1"/>
    <x v="0"/>
    <x v="0"/>
    <x v="0"/>
  </r>
  <r>
    <s v="3459829"/>
    <x v="0"/>
    <s v="The Crossings Apt LLC(SAS)"/>
    <s v="901 SE 11th Pl"/>
    <s v="Battle Ground"/>
    <s v="WA"/>
    <s v="720"/>
    <x v="0"/>
    <x v="1"/>
    <x v="0"/>
    <m/>
    <x v="2"/>
    <n v="2813.06"/>
    <n v="83"/>
    <n v="1"/>
    <x v="0"/>
    <x v="0"/>
    <x v="0"/>
  </r>
  <r>
    <s v="3461492"/>
    <x v="0"/>
    <s v="Conboy &amp; Mannion Contracti Inc(SAS)"/>
    <s v="1112 SW Scotton Way"/>
    <s v="Battle Ground"/>
    <s v="WA"/>
    <s v="720"/>
    <x v="0"/>
    <x v="1"/>
    <x v="0"/>
    <m/>
    <x v="2"/>
    <n v="2877.55"/>
    <n v="41"/>
    <n v="1"/>
    <x v="0"/>
    <x v="0"/>
    <x v="0"/>
  </r>
  <r>
    <s v="3462502"/>
    <x v="0"/>
    <s v="Reach Isabella Court LLC(SAS)"/>
    <s v="3112 NE 62nd Ave"/>
    <s v="Vancouver"/>
    <s v="WA"/>
    <s v="720"/>
    <x v="0"/>
    <x v="1"/>
    <x v="0"/>
    <m/>
    <x v="2"/>
    <n v="8020.45"/>
    <n v="339"/>
    <n v="1"/>
    <x v="0"/>
    <x v="0"/>
    <x v="0"/>
  </r>
  <r>
    <s v="3463057"/>
    <x v="0"/>
    <s v="Craciun, Daniel(SAS)"/>
    <s v="17000 SE 1st St #101"/>
    <s v="Vancouver"/>
    <s v="WA"/>
    <s v="720"/>
    <x v="0"/>
    <x v="1"/>
    <x v="0"/>
    <m/>
    <x v="2"/>
    <n v="1365.54"/>
    <n v="11"/>
    <n v="1"/>
    <x v="0"/>
    <x v="0"/>
    <x v="0"/>
  </r>
  <r>
    <s v="3463270"/>
    <x v="0"/>
    <s v="CDK Holdings LLC(SAS)"/>
    <s v="1318 SE Commerce Ave"/>
    <s v="Battle Ground"/>
    <s v="WA"/>
    <s v="720"/>
    <x v="0"/>
    <x v="1"/>
    <x v="0"/>
    <m/>
    <x v="2"/>
    <n v="3123.42"/>
    <n v="93"/>
    <n v="1"/>
    <x v="0"/>
    <x v="0"/>
    <x v="0"/>
  </r>
  <r>
    <s v="3463304"/>
    <x v="0"/>
    <s v="Samson Sports LLC(SAS)"/>
    <s v="4325 NW Lake Rd #North"/>
    <s v="Camas"/>
    <s v="WA"/>
    <s v="720"/>
    <x v="0"/>
    <x v="1"/>
    <x v="0"/>
    <m/>
    <x v="2"/>
    <n v="2523.6999999999998"/>
    <n v="219"/>
    <n v="1"/>
    <x v="0"/>
    <x v="0"/>
    <x v="0"/>
  </r>
  <r>
    <s v="3463847"/>
    <x v="0"/>
    <s v="Chick-fil-A Inc A Georgia Corp(SAS)"/>
    <s v="16400 SE Mill Plain Rd"/>
    <s v="Vancouver"/>
    <s v="WA"/>
    <s v="720"/>
    <x v="0"/>
    <x v="1"/>
    <x v="0"/>
    <m/>
    <x v="2"/>
    <n v="5126.57"/>
    <n v="42"/>
    <n v="1"/>
    <x v="0"/>
    <x v="0"/>
    <x v="0"/>
  </r>
  <r>
    <s v="3465475"/>
    <x v="0"/>
    <s v="Rotschy Inc(SAS)"/>
    <s v="5950 NE 152nd Ave #A101"/>
    <s v="Vancouver"/>
    <s v="WA"/>
    <s v="720"/>
    <x v="0"/>
    <x v="1"/>
    <x v="0"/>
    <m/>
    <x v="2"/>
    <n v="572.54999999999995"/>
    <n v="34"/>
    <n v="1"/>
    <x v="0"/>
    <x v="0"/>
    <x v="0"/>
  </r>
  <r>
    <s v="3465478"/>
    <x v="0"/>
    <s v="Rotschy Inc(SAS)"/>
    <s v="5950 NE 152nd Ave #B101"/>
    <s v="Vancouver"/>
    <s v="WA"/>
    <s v="720"/>
    <x v="0"/>
    <x v="1"/>
    <x v="0"/>
    <m/>
    <x v="2"/>
    <n v="790.85"/>
    <n v="134"/>
    <n v="1"/>
    <x v="0"/>
    <x v="0"/>
    <x v="0"/>
  </r>
  <r>
    <s v="3465479"/>
    <x v="0"/>
    <s v="Rotschy Inc(SAS)"/>
    <s v="5950 NE 152nd Ave #C101"/>
    <s v="Vancouver"/>
    <s v="WA"/>
    <s v="720"/>
    <x v="0"/>
    <x v="1"/>
    <x v="0"/>
    <m/>
    <x v="2"/>
    <n v="808.74"/>
    <n v="35"/>
    <n v="1"/>
    <x v="0"/>
    <x v="0"/>
    <x v="0"/>
  </r>
  <r>
    <s v="3465480"/>
    <x v="0"/>
    <s v="Rotschy Inc(SAS)"/>
    <s v="5950 NE 152nd Ave #D17"/>
    <s v="Vancouver"/>
    <s v="WA"/>
    <s v="720"/>
    <x v="0"/>
    <x v="1"/>
    <x v="0"/>
    <m/>
    <x v="2"/>
    <n v="32.19"/>
    <n v="126"/>
    <n v="1"/>
    <x v="1"/>
    <x v="0"/>
    <x v="0"/>
  </r>
  <r>
    <s v="3466194"/>
    <x v="0"/>
    <s v="Yu Investments(SAS)"/>
    <s v="8515 NE Highway 99 #Bldg1"/>
    <s v="Vancouver"/>
    <s v="WA"/>
    <s v="720"/>
    <x v="0"/>
    <x v="1"/>
    <x v="0"/>
    <m/>
    <x v="2"/>
    <n v="2032.2"/>
    <n v="119"/>
    <n v="1"/>
    <x v="0"/>
    <x v="0"/>
    <x v="0"/>
  </r>
  <r>
    <s v="3466195"/>
    <x v="0"/>
    <s v="Yu Investments(SAS)"/>
    <s v="8709 NE Highway 99 #Bldg2"/>
    <s v="Vancouver"/>
    <s v="WA"/>
    <s v="720"/>
    <x v="0"/>
    <x v="1"/>
    <x v="1"/>
    <m/>
    <x v="2"/>
    <n v="3984.38"/>
    <n v="21"/>
    <n v="1"/>
    <x v="0"/>
    <x v="0"/>
    <x v="0"/>
  </r>
  <r>
    <s v="3466703"/>
    <x v="0"/>
    <s v="MWIC Vancouver LLC(SAS)"/>
    <s v="4801 E 5th St #Fitnes"/>
    <s v="Vancouver"/>
    <s v="WA"/>
    <s v="720"/>
    <x v="0"/>
    <x v="1"/>
    <x v="0"/>
    <m/>
    <x v="2"/>
    <n v="1733.69"/>
    <n v="21"/>
    <n v="1"/>
    <x v="0"/>
    <x v="0"/>
    <x v="0"/>
  </r>
  <r>
    <s v="3469775"/>
    <x v="0"/>
    <s v="Hazel Dell Marketplace LLC(SAS)"/>
    <s v="7905 NE 6th Ave"/>
    <s v="Vancouver"/>
    <s v="WA"/>
    <s v="720"/>
    <x v="0"/>
    <x v="1"/>
    <x v="0"/>
    <m/>
    <x v="2"/>
    <n v="2000.09"/>
    <n v="33"/>
    <n v="1"/>
    <x v="0"/>
    <x v="0"/>
    <x v="0"/>
  </r>
  <r>
    <s v="3469827"/>
    <x v="0"/>
    <s v="Pacific Realty Associates LP(SAS)"/>
    <s v="17707 SE Mill Plain Blvd"/>
    <s v="Vancouver"/>
    <s v="WA"/>
    <s v="720"/>
    <x v="0"/>
    <x v="1"/>
    <x v="0"/>
    <m/>
    <x v="2"/>
    <n v="2081.08"/>
    <n v="91"/>
    <n v="1"/>
    <x v="0"/>
    <x v="0"/>
    <x v="0"/>
  </r>
  <r>
    <s v="3470609"/>
    <x v="0"/>
    <s v="Millcreek of Battle Grou I LLC(SAS)"/>
    <s v="1214 SW Scotton Way"/>
    <s v="Battle Ground"/>
    <s v="WA"/>
    <s v="720"/>
    <x v="0"/>
    <x v="1"/>
    <x v="0"/>
    <m/>
    <x v="2"/>
    <n v="1679.25"/>
    <n v="10"/>
    <n v="1"/>
    <x v="0"/>
    <x v="0"/>
    <x v="0"/>
  </r>
  <r>
    <s v="3471068"/>
    <x v="0"/>
    <s v="Perlo Construction LLC(SAS)"/>
    <s v="3443 NW 32nd Ave BldgB"/>
    <s v="Vancouver"/>
    <s v="WA"/>
    <s v="720"/>
    <x v="0"/>
    <x v="1"/>
    <x v="1"/>
    <m/>
    <x v="2"/>
    <n v="7442.28"/>
    <n v="584"/>
    <n v="1"/>
    <x v="0"/>
    <x v="0"/>
    <x v="0"/>
  </r>
  <r>
    <s v="3471072"/>
    <x v="0"/>
    <s v="Perlo Construction LLC(SAS)"/>
    <s v="3665 NW 32nd Ave #A-South"/>
    <s v="Vancouver"/>
    <s v="WA"/>
    <s v="720"/>
    <x v="0"/>
    <x v="1"/>
    <x v="1"/>
    <m/>
    <x v="2"/>
    <n v="7319.44"/>
    <n v="21"/>
    <n v="1"/>
    <x v="0"/>
    <x v="0"/>
    <x v="0"/>
  </r>
  <r>
    <s v="3471073"/>
    <x v="0"/>
    <s v="Perlo Construction LLC(SAS)"/>
    <s v="3665 NW 32nd Ave #A-North"/>
    <s v="Vancouver"/>
    <s v="WA"/>
    <s v="720"/>
    <x v="0"/>
    <x v="1"/>
    <x v="1"/>
    <m/>
    <x v="2"/>
    <n v="10188.48"/>
    <n v="431"/>
    <n v="1"/>
    <x v="0"/>
    <x v="0"/>
    <x v="0"/>
  </r>
  <r>
    <s v="3471868"/>
    <x v="0"/>
    <s v="Kyocera Industrial Ceramics(SAS)"/>
    <s v="5713 E Fourth Plain Blvd #New"/>
    <s v="Vancouver"/>
    <s v="WA"/>
    <s v="720"/>
    <x v="0"/>
    <x v="1"/>
    <x v="0"/>
    <m/>
    <x v="2"/>
    <n v="2923.39"/>
    <n v="90"/>
    <n v="1"/>
    <x v="0"/>
    <x v="0"/>
    <x v="0"/>
  </r>
  <r>
    <s v="3473079"/>
    <x v="0"/>
    <s v="Hazel Dell Marketplace LLC(SAS)"/>
    <s v="8013 NE 6th Ave"/>
    <s v="Vancouver"/>
    <s v="WA"/>
    <s v="720"/>
    <x v="0"/>
    <x v="1"/>
    <x v="0"/>
    <m/>
    <x v="2"/>
    <n v="2270.9"/>
    <n v="10"/>
    <n v="1"/>
    <x v="0"/>
    <x v="0"/>
    <x v="0"/>
  </r>
  <r>
    <s v="3473551"/>
    <x v="0"/>
    <s v="Summit Industries Inc(SAS)"/>
    <s v="300 Grand Blvd #C100"/>
    <s v="Vancouver"/>
    <s v="WA"/>
    <s v="720"/>
    <x v="0"/>
    <x v="1"/>
    <x v="0"/>
    <m/>
    <x v="2"/>
    <n v="1563.76"/>
    <n v="172"/>
    <n v="1"/>
    <x v="0"/>
    <x v="0"/>
    <x v="0"/>
  </r>
  <r>
    <s v="3473676"/>
    <x v="0"/>
    <s v="Summit Industries Inc(SAS)"/>
    <s v="300 Grand Blvd #D"/>
    <s v="Vancouver"/>
    <s v="WA"/>
    <s v="720"/>
    <x v="0"/>
    <x v="1"/>
    <x v="0"/>
    <m/>
    <x v="2"/>
    <n v="2325.9699999999998"/>
    <n v="49"/>
    <n v="1"/>
    <x v="0"/>
    <x v="0"/>
    <x v="0"/>
  </r>
  <r>
    <s v="3475266"/>
    <x v="0"/>
    <s v="Tricon Capital LLC(SAS)"/>
    <s v="14800 NE 65th St"/>
    <s v="Vancouver"/>
    <s v="WA"/>
    <s v="720"/>
    <x v="0"/>
    <x v="1"/>
    <x v="0"/>
    <m/>
    <x v="2"/>
    <n v="1881.23"/>
    <n v="59"/>
    <n v="1"/>
    <x v="0"/>
    <x v="0"/>
    <x v="0"/>
  </r>
  <r>
    <s v="3476238"/>
    <x v="0"/>
    <s v="Camas Montessori School(RCB)"/>
    <s v="2227 NE Everett St #School"/>
    <s v="Camas"/>
    <s v="WA"/>
    <s v="720"/>
    <x v="0"/>
    <x v="1"/>
    <x v="0"/>
    <m/>
    <x v="2"/>
    <n v="5382.59"/>
    <n v="94"/>
    <n v="1"/>
    <x v="0"/>
    <x v="0"/>
    <x v="0"/>
  </r>
  <r>
    <s v="3476453"/>
    <x v="0"/>
    <s v="Thrift Cascade Investments LLC(RCB)"/>
    <s v="305 SE Chkalov Dr #C"/>
    <s v="Vancouver"/>
    <s v="WA"/>
    <s v="720"/>
    <x v="0"/>
    <x v="1"/>
    <x v="0"/>
    <m/>
    <x v="2"/>
    <n v="1952.55"/>
    <n v="70"/>
    <n v="1"/>
    <x v="0"/>
    <x v="0"/>
    <x v="1"/>
  </r>
  <r>
    <s v="3476619"/>
    <x v="0"/>
    <s v="Vancouver &amp; 139th LLC(SAS)"/>
    <s v="106 NW 139th St"/>
    <s v="Vancouver"/>
    <s v="WA"/>
    <s v="720"/>
    <x v="0"/>
    <x v="1"/>
    <x v="0"/>
    <m/>
    <x v="2"/>
    <n v="6942.1"/>
    <n v="235"/>
    <n v="1"/>
    <x v="0"/>
    <x v="0"/>
    <x v="0"/>
  </r>
  <r>
    <s v="3476773"/>
    <x v="0"/>
    <s v="Almar Tool Cutter Inc(SAS)"/>
    <s v="4859 NW Lake Rd"/>
    <s v="Camas"/>
    <s v="WA"/>
    <s v="720"/>
    <x v="0"/>
    <x v="1"/>
    <x v="0"/>
    <m/>
    <x v="2"/>
    <n v="1104.94"/>
    <n v="12"/>
    <n v="1"/>
    <x v="0"/>
    <x v="0"/>
    <x v="0"/>
  </r>
  <r>
    <s v="3476864"/>
    <x v="0"/>
    <s v="MAJ Mill Plain at 164th LLC(SAS)"/>
    <s v="906 SE 164th Ave"/>
    <s v="Vancouver"/>
    <s v="WA"/>
    <s v="720"/>
    <x v="0"/>
    <x v="1"/>
    <x v="0"/>
    <m/>
    <x v="2"/>
    <n v="1844.09"/>
    <n v="43"/>
    <n v="1"/>
    <x v="0"/>
    <x v="0"/>
    <x v="0"/>
  </r>
  <r>
    <s v="3478438"/>
    <x v="0"/>
    <s v="Amazing Grace Baptist Church(SAS)"/>
    <s v="6902 NE Hazel Dell Ave"/>
    <s v="Vancouver"/>
    <s v="WA"/>
    <s v="720"/>
    <x v="0"/>
    <x v="1"/>
    <x v="2"/>
    <m/>
    <x v="2"/>
    <n v="4702.07"/>
    <n v="218"/>
    <n v="1"/>
    <x v="0"/>
    <x v="0"/>
    <x v="0"/>
  </r>
  <r>
    <s v="3481632"/>
    <x v="0"/>
    <s v="James E John Const Co Inc(SAS)"/>
    <s v="3311 SE 192nd Ave"/>
    <s v="Vancouver"/>
    <s v="WA"/>
    <s v="720"/>
    <x v="0"/>
    <x v="1"/>
    <x v="0"/>
    <m/>
    <x v="2"/>
    <n v="1516.22"/>
    <n v="42"/>
    <n v="1"/>
    <x v="0"/>
    <x v="0"/>
    <x v="0"/>
  </r>
  <r>
    <s v="3482581"/>
    <x v="0"/>
    <s v="Washougal School District 112(SAS)"/>
    <s v="1401 39th St"/>
    <s v="Washougal"/>
    <s v="WA"/>
    <s v="720"/>
    <x v="0"/>
    <x v="1"/>
    <x v="0"/>
    <m/>
    <x v="2"/>
    <n v="3060.67"/>
    <n v="322"/>
    <n v="1"/>
    <x v="0"/>
    <x v="0"/>
    <x v="0"/>
  </r>
  <r>
    <s v="3482762"/>
    <x v="0"/>
    <s v="PHI Commercial Builders(WTC)"/>
    <s v="19600 NE 3rd St #1"/>
    <s v="Vancouver"/>
    <s v="WA"/>
    <s v="720"/>
    <x v="0"/>
    <x v="1"/>
    <x v="0"/>
    <m/>
    <x v="2"/>
    <n v="3827.76"/>
    <n v="665"/>
    <n v="1"/>
    <x v="0"/>
    <x v="0"/>
    <x v="0"/>
  </r>
  <r>
    <s v="3485848"/>
    <x v="0"/>
    <s v="Sunlight Supply Inc(SAS)"/>
    <s v="3204 NW 38th Cir"/>
    <s v="Vancouver"/>
    <s v="WA"/>
    <s v="720"/>
    <x v="0"/>
    <x v="1"/>
    <x v="1"/>
    <m/>
    <x v="2"/>
    <n v="9073.1"/>
    <n v="466"/>
    <n v="1"/>
    <x v="0"/>
    <x v="0"/>
    <x v="7"/>
  </r>
  <r>
    <s v="3486365"/>
    <x v="0"/>
    <s v="Dan Tapani Excavating LLC(SAS)"/>
    <s v="2213 SE 11th Pl"/>
    <s v="Battle Ground"/>
    <s v="WA"/>
    <s v="720"/>
    <x v="0"/>
    <x v="1"/>
    <x v="0"/>
    <m/>
    <x v="2"/>
    <n v="3234.65"/>
    <n v="68"/>
    <n v="1"/>
    <x v="0"/>
    <x v="0"/>
    <x v="0"/>
  </r>
  <r>
    <s v="3488239"/>
    <x v="0"/>
    <s v="PNWP #5 LLC(SAS)"/>
    <s v="6700 NE 152nd Ave"/>
    <s v="Vancouver"/>
    <s v="WA"/>
    <s v="720"/>
    <x v="0"/>
    <x v="1"/>
    <x v="0"/>
    <m/>
    <x v="2"/>
    <n v="2300.86"/>
    <n v="188"/>
    <n v="1"/>
    <x v="0"/>
    <x v="0"/>
    <x v="0"/>
  </r>
  <r>
    <s v="3445882"/>
    <x v="0"/>
    <s v="5420 NW FRUIT VALLEY RD (TRILL"/>
    <s v="5420 NW Fruit Valley Rd #NGV"/>
    <s v="Vancouver"/>
    <s v="WA"/>
    <s v="720"/>
    <x v="3"/>
    <x v="1"/>
    <x v="5"/>
    <m/>
    <x v="2"/>
    <n v="37120.589999999997"/>
    <n v="374"/>
    <n v="1"/>
    <x v="0"/>
    <x v="0"/>
    <x v="0"/>
  </r>
  <r>
    <s v="3457370"/>
    <x v="1"/>
    <s v="Choate, Margaret M(L2K)"/>
    <s v="120 Escondito Ave"/>
    <s v="Lincoln City"/>
    <s v=""/>
    <s v="720"/>
    <x v="1"/>
    <x v="0"/>
    <x v="3"/>
    <m/>
    <x v="2"/>
    <n v="2313.02"/>
    <n v="82"/>
    <n v="1"/>
    <x v="0"/>
    <x v="0"/>
    <x v="3"/>
  </r>
  <r>
    <s v="3481354"/>
    <x v="1"/>
    <s v="Huiskamp, Stephanie F(EJA)"/>
    <s v="4213 SE Raymond St"/>
    <s v="Portland"/>
    <s v=""/>
    <s v="720"/>
    <x v="1"/>
    <x v="0"/>
    <x v="3"/>
    <m/>
    <x v="2"/>
    <n v="1060.98"/>
    <n v="51"/>
    <n v="1"/>
    <x v="0"/>
    <x v="0"/>
    <x v="3"/>
  </r>
  <r>
    <s v="3459382"/>
    <x v="1"/>
    <s v="Kelly, Mark(D1H)"/>
    <s v="1083 Rafael St N"/>
    <s v="Salem"/>
    <s v=""/>
    <s v="720"/>
    <x v="1"/>
    <x v="0"/>
    <x v="3"/>
    <m/>
    <x v="2"/>
    <n v="1601.25"/>
    <n v="79"/>
    <n v="1"/>
    <x v="0"/>
    <x v="0"/>
    <x v="3"/>
  </r>
  <r>
    <s v="3459394"/>
    <x v="1"/>
    <s v="Arinello, Carrie(D1H)"/>
    <s v="29455 SW Heater Rd"/>
    <s v="Sherwood"/>
    <s v=""/>
    <s v="720"/>
    <x v="1"/>
    <x v="0"/>
    <x v="0"/>
    <m/>
    <x v="2"/>
    <n v="3160.04"/>
    <n v="281"/>
    <n v="1"/>
    <x v="0"/>
    <x v="0"/>
    <x v="3"/>
  </r>
  <r>
    <s v="3460849"/>
    <x v="1"/>
    <s v="Toor, Djohariah(TLB)"/>
    <s v="542 Smith Beckon Rd"/>
    <s v="Carson"/>
    <s v="WA"/>
    <s v="720"/>
    <x v="1"/>
    <x v="0"/>
    <x v="3"/>
    <m/>
    <x v="2"/>
    <n v="1632.01"/>
    <n v="36"/>
    <n v="1"/>
    <x v="0"/>
    <x v="0"/>
    <x v="4"/>
  </r>
  <r>
    <s v="3481848"/>
    <x v="1"/>
    <s v="Nicholson, Robin W(TLB)"/>
    <s v="1449 NW Phillips Dr"/>
    <s v="White Salmon"/>
    <s v="WA"/>
    <s v="720"/>
    <x v="1"/>
    <x v="0"/>
    <x v="3"/>
    <m/>
    <x v="2"/>
    <n v="4042.56"/>
    <n v="91"/>
    <n v="1"/>
    <x v="0"/>
    <x v="0"/>
    <x v="4"/>
  </r>
  <r>
    <s v="3460864"/>
    <x v="1"/>
    <s v="Shull, Jeffrey W(STS)"/>
    <s v="2311 Columbia St"/>
    <s v="Vancouver"/>
    <s v="WA"/>
    <s v="720"/>
    <x v="2"/>
    <x v="0"/>
    <x v="3"/>
    <m/>
    <x v="2"/>
    <n v="403.23"/>
    <n v="74"/>
    <n v="1"/>
    <x v="0"/>
    <x v="0"/>
    <x v="4"/>
  </r>
  <r>
    <s v="3453792"/>
    <x v="1"/>
    <s v="&quot;Buelt, Diane M(R3E)&quot;"/>
    <s v="16509 SE 34th Way"/>
    <s v="Vancouver"/>
    <s v="WA"/>
    <s v="720"/>
    <x v="1"/>
    <x v="0"/>
    <x v="3"/>
    <m/>
    <x v="2"/>
    <n v="1128.8800000000001"/>
    <n v="62"/>
    <n v="1"/>
    <x v="0"/>
    <x v="0"/>
    <x v="4"/>
  </r>
  <r>
    <s v="3456270"/>
    <x v="1"/>
    <s v="&quot;Stringer, Paul H(STS)&quot;"/>
    <s v="4014 NW Franklin St"/>
    <s v="Vancouver"/>
    <s v="WA"/>
    <s v="720"/>
    <x v="1"/>
    <x v="0"/>
    <x v="3"/>
    <m/>
    <x v="2"/>
    <n v="2824.22"/>
    <n v="62"/>
    <n v="1"/>
    <x v="0"/>
    <x v="0"/>
    <x v="4"/>
  </r>
  <r>
    <s v="3456534"/>
    <x v="1"/>
    <s v="&quot;Gwartney, Jennifer E(STS)&quot;"/>
    <s v="700 W 39th St"/>
    <s v="Vancouver"/>
    <s v="WA"/>
    <s v="720"/>
    <x v="1"/>
    <x v="0"/>
    <x v="3"/>
    <m/>
    <x v="2"/>
    <n v="2826.37"/>
    <n v="77"/>
    <n v="1"/>
    <x v="0"/>
    <x v="0"/>
    <x v="4"/>
  </r>
  <r>
    <s v="3457292"/>
    <x v="1"/>
    <s v="&quot;1/20Hammac, Penny(D1H)&quot;"/>
    <s v="4707 NW Lavina St"/>
    <s v="Vancouver"/>
    <s v="WA"/>
    <s v="720"/>
    <x v="1"/>
    <x v="0"/>
    <x v="3"/>
    <m/>
    <x v="2"/>
    <n v="1738.49"/>
    <n v="100"/>
    <n v="1"/>
    <x v="0"/>
    <x v="0"/>
    <x v="4"/>
  </r>
  <r>
    <s v="3457557"/>
    <x v="1"/>
    <s v="&quot;01/06/2016English, Aaron P(D1"/>
    <s v="7200 NW Mountlake Way"/>
    <s v="Vancouver"/>
    <s v="WA"/>
    <s v="720"/>
    <x v="1"/>
    <x v="0"/>
    <x v="3"/>
    <m/>
    <x v="2"/>
    <n v="1734.33"/>
    <n v="68"/>
    <n v="1"/>
    <x v="0"/>
    <x v="0"/>
    <x v="4"/>
  </r>
  <r>
    <s v="3457561"/>
    <x v="1"/>
    <s v="&quot;Jett, Denette A(D1H)&quot;"/>
    <s v="419 NE Clark Ave"/>
    <s v="Battle Ground"/>
    <s v="WA"/>
    <s v="720"/>
    <x v="1"/>
    <x v="0"/>
    <x v="3"/>
    <m/>
    <x v="2"/>
    <n v="2303.56"/>
    <n v="92"/>
    <n v="1"/>
    <x v="0"/>
    <x v="0"/>
    <x v="4"/>
  </r>
  <r>
    <s v="3457601"/>
    <x v="1"/>
    <s v="&quot;19/2015Mahon, Jake(R3E)&quot;"/>
    <s v="16208 NE 9th St"/>
    <s v="Vancouver"/>
    <s v="WA"/>
    <s v="720"/>
    <x v="1"/>
    <x v="0"/>
    <x v="0"/>
    <m/>
    <x v="2"/>
    <n v="1713.11"/>
    <n v="98"/>
    <n v="1"/>
    <x v="0"/>
    <x v="0"/>
    <x v="4"/>
  </r>
  <r>
    <s v="3457801"/>
    <x v="1"/>
    <s v="&quot;Mitchell, Teresa(STS)&quot;"/>
    <s v="12914 NE 37th St"/>
    <s v="Vancouver"/>
    <s v="WA"/>
    <s v="720"/>
    <x v="1"/>
    <x v="0"/>
    <x v="3"/>
    <m/>
    <x v="2"/>
    <n v="2211.2800000000002"/>
    <n v="64"/>
    <n v="1"/>
    <x v="0"/>
    <x v="0"/>
    <x v="4"/>
  </r>
  <r>
    <s v="3458034"/>
    <x v="1"/>
    <s v="&quot;Paynter, Merrie L(R3E)&quot;"/>
    <s v="4107 Chestnut St"/>
    <s v="Vancouver"/>
    <s v="WA"/>
    <s v="720"/>
    <x v="1"/>
    <x v="0"/>
    <x v="3"/>
    <m/>
    <x v="2"/>
    <n v="2219.19"/>
    <n v="52"/>
    <n v="1"/>
    <x v="0"/>
    <x v="0"/>
    <x v="4"/>
  </r>
  <r>
    <s v="3458321"/>
    <x v="1"/>
    <s v="&quot;Marchuk, Alexander D(STS)&quot;"/>
    <s v="14807 NE 87th St"/>
    <s v="Vancouver"/>
    <s v="WA"/>
    <s v="720"/>
    <x v="1"/>
    <x v="0"/>
    <x v="3"/>
    <m/>
    <x v="2"/>
    <n v="1120.8599999999999"/>
    <n v="37"/>
    <n v="1"/>
    <x v="0"/>
    <x v="0"/>
    <x v="4"/>
  </r>
  <r>
    <s v="3459228"/>
    <x v="1"/>
    <s v="&quot;Langdon, Jennifer(RCB)&quot;"/>
    <s v="12708 NE 13th Ave"/>
    <s v="Vancouver"/>
    <s v="WA"/>
    <s v="720"/>
    <x v="1"/>
    <x v="0"/>
    <x v="3"/>
    <m/>
    <x v="2"/>
    <n v="1450.64"/>
    <n v="97"/>
    <n v="1"/>
    <x v="0"/>
    <x v="0"/>
    <x v="4"/>
  </r>
  <r>
    <s v="3459229"/>
    <x v="1"/>
    <s v="&quot;Holmstrand, Phillip K(D1H)&quot;"/>
    <s v="10409 SE 5th St"/>
    <s v="Vancouver"/>
    <s v="WA"/>
    <s v="720"/>
    <x v="1"/>
    <x v="0"/>
    <x v="3"/>
    <m/>
    <x v="2"/>
    <n v="2219.04"/>
    <n v="51"/>
    <n v="1"/>
    <x v="0"/>
    <x v="0"/>
    <x v="4"/>
  </r>
  <r>
    <s v="3459617"/>
    <x v="1"/>
    <s v="&quot;Samuels, Scott W(R3E)&quot;"/>
    <s v="18210 NE 159th Ave"/>
    <s v="Brush Prairie"/>
    <s v="WA"/>
    <s v="720"/>
    <x v="1"/>
    <x v="0"/>
    <x v="3"/>
    <m/>
    <x v="2"/>
    <n v="1349.56"/>
    <n v="118"/>
    <n v="1"/>
    <x v="0"/>
    <x v="0"/>
    <x v="4"/>
  </r>
  <r>
    <s v="3459825"/>
    <x v="1"/>
    <s v="&quot;Bettis, Jeanie(R3E)&quot;"/>
    <s v="902 W 43rd St"/>
    <s v="Vancouver"/>
    <s v="WA"/>
    <s v="720"/>
    <x v="1"/>
    <x v="0"/>
    <x v="3"/>
    <m/>
    <x v="2"/>
    <n v="2214.61"/>
    <n v="37"/>
    <n v="1"/>
    <x v="0"/>
    <x v="0"/>
    <x v="4"/>
  </r>
  <r>
    <s v="3459832"/>
    <x v="1"/>
    <s v="&quot;Rodocker, Megan E(STS)&quot;"/>
    <s v="4014 NW Lavina St"/>
    <s v="Vancouver"/>
    <s v="WA"/>
    <s v="720"/>
    <x v="1"/>
    <x v="0"/>
    <x v="3"/>
    <m/>
    <x v="2"/>
    <n v="2822.51"/>
    <n v="74"/>
    <n v="1"/>
    <x v="0"/>
    <x v="0"/>
    <x v="4"/>
  </r>
  <r>
    <s v="3459973"/>
    <x v="1"/>
    <s v="MICROVICH,ROBERT)"/>
    <s v="3701 NE 83rd Ave"/>
    <s v="Vancouver"/>
    <s v="WA"/>
    <s v="720"/>
    <x v="1"/>
    <x v="0"/>
    <x v="3"/>
    <m/>
    <x v="2"/>
    <n v="1732.08"/>
    <n v="57"/>
    <n v="1"/>
    <x v="0"/>
    <x v="0"/>
    <x v="4"/>
  </r>
  <r>
    <s v="3460565"/>
    <x v="1"/>
    <s v="Valdovinos, Gustavo(D1H)"/>
    <s v="16207 NE 77th Cir"/>
    <s v="Vancouver"/>
    <s v="WA"/>
    <s v="720"/>
    <x v="1"/>
    <x v="0"/>
    <x v="3"/>
    <m/>
    <x v="2"/>
    <n v="1397.19"/>
    <n v="62"/>
    <n v="1"/>
    <x v="0"/>
    <x v="0"/>
    <x v="4"/>
  </r>
  <r>
    <s v="3460843"/>
    <x v="1"/>
    <s v="Mcellrath, Robert M(R3E)"/>
    <s v="4313 SE 164th Ave"/>
    <s v="Vancouver"/>
    <s v="WA"/>
    <s v="720"/>
    <x v="1"/>
    <x v="0"/>
    <x v="3"/>
    <m/>
    <x v="2"/>
    <n v="3607.79"/>
    <n v="111"/>
    <n v="1"/>
    <x v="0"/>
    <x v="0"/>
    <x v="4"/>
  </r>
  <r>
    <s v="3461115"/>
    <x v="1"/>
    <s v="Johnson, Barry K(STS)"/>
    <s v="308 W 35th St"/>
    <s v="Vancouver"/>
    <s v="WA"/>
    <s v="720"/>
    <x v="1"/>
    <x v="0"/>
    <x v="3"/>
    <m/>
    <x v="2"/>
    <n v="2832.7"/>
    <n v="92"/>
    <n v="1"/>
    <x v="0"/>
    <x v="0"/>
    <x v="4"/>
  </r>
  <r>
    <s v="3461501"/>
    <x v="1"/>
    <s v="Jackson, Leah M(STS)"/>
    <s v="3200 Columbia St"/>
    <s v="Vancouver"/>
    <s v="WA"/>
    <s v="720"/>
    <x v="1"/>
    <x v="0"/>
    <x v="3"/>
    <m/>
    <x v="2"/>
    <n v="2220.5500000000002"/>
    <n v="35"/>
    <n v="1"/>
    <x v="0"/>
    <x v="0"/>
    <x v="4"/>
  </r>
  <r>
    <s v="3462449"/>
    <x v="1"/>
    <s v="Hurt, Amy C(STS)"/>
    <s v="10908 NE 122nd Pl"/>
    <s v="Vancouver"/>
    <s v="WA"/>
    <s v="720"/>
    <x v="1"/>
    <x v="0"/>
    <x v="3"/>
    <m/>
    <x v="2"/>
    <n v="1091.27"/>
    <n v="52"/>
    <n v="1"/>
    <x v="0"/>
    <x v="0"/>
    <x v="4"/>
  </r>
  <r>
    <s v="3462744"/>
    <x v="1"/>
    <s v="Lovell, Alison M(STS)"/>
    <s v="2444 SE 11th Ave"/>
    <s v="Camas"/>
    <s v="WA"/>
    <s v="720"/>
    <x v="1"/>
    <x v="0"/>
    <x v="0"/>
    <m/>
    <x v="2"/>
    <n v="1752.93"/>
    <n v="82"/>
    <n v="1"/>
    <x v="0"/>
    <x v="0"/>
    <x v="4"/>
  </r>
  <r>
    <s v="3463225"/>
    <x v="1"/>
    <s v="Kuhn, Chelise(STS)"/>
    <s v="13800 NE 49th St"/>
    <s v="Vancouver"/>
    <s v="WA"/>
    <s v="720"/>
    <x v="1"/>
    <x v="0"/>
    <x v="3"/>
    <m/>
    <x v="2"/>
    <n v="2961.51"/>
    <n v="139"/>
    <n v="1"/>
    <x v="0"/>
    <x v="0"/>
    <x v="4"/>
  </r>
  <r>
    <s v="3463469"/>
    <x v="1"/>
    <s v="Dansby, Jonathan(STS)"/>
    <s v="12208 NE 2nd St"/>
    <s v="Vancouver"/>
    <s v="WA"/>
    <s v="720"/>
    <x v="1"/>
    <x v="0"/>
    <x v="3"/>
    <m/>
    <x v="2"/>
    <n v="2825.69"/>
    <n v="84"/>
    <n v="1"/>
    <x v="0"/>
    <x v="0"/>
    <x v="4"/>
  </r>
  <r>
    <s v="3463771"/>
    <x v="1"/>
    <s v="Gilder, Rhonda(STS)"/>
    <s v="9712 NW 15th Ave"/>
    <s v="Vancouver"/>
    <s v="WA"/>
    <s v="720"/>
    <x v="1"/>
    <x v="0"/>
    <x v="3"/>
    <m/>
    <x v="2"/>
    <n v="2827.87"/>
    <n v="90"/>
    <n v="1"/>
    <x v="0"/>
    <x v="0"/>
    <x v="4"/>
  </r>
  <r>
    <s v="3463773"/>
    <x v="1"/>
    <s v="Delgadillo, Esteban M(STS)"/>
    <s v="4503 Franklin St"/>
    <s v="Vancouver"/>
    <s v="WA"/>
    <s v="720"/>
    <x v="1"/>
    <x v="0"/>
    <x v="3"/>
    <m/>
    <x v="2"/>
    <n v="2824.28"/>
    <n v="73"/>
    <n v="1"/>
    <x v="0"/>
    <x v="0"/>
    <x v="4"/>
  </r>
  <r>
    <s v="3463784"/>
    <x v="1"/>
    <s v="Horner, Roger(R3E)"/>
    <s v="1304 NW 60th St"/>
    <s v="Vancouver"/>
    <s v="WA"/>
    <s v="720"/>
    <x v="1"/>
    <x v="0"/>
    <x v="3"/>
    <m/>
    <x v="2"/>
    <n v="2825.71"/>
    <n v="84"/>
    <n v="1"/>
    <x v="0"/>
    <x v="0"/>
    <x v="4"/>
  </r>
  <r>
    <s v="3464528"/>
    <x v="1"/>
    <s v="Siler Jr., Mickel(D1H)"/>
    <s v="16319 NE 71st St"/>
    <s v="Vancouver"/>
    <s v="WA"/>
    <s v="720"/>
    <x v="1"/>
    <x v="0"/>
    <x v="3"/>
    <m/>
    <x v="2"/>
    <n v="1120.3"/>
    <m/>
    <n v="1"/>
    <x v="0"/>
    <x v="1"/>
    <x v="4"/>
  </r>
  <r>
    <s v="3464856"/>
    <x v="1"/>
    <s v="Christman, Joyce M(STS)"/>
    <s v="15316 NE 22nd Ave"/>
    <s v="Vancouver"/>
    <s v="WA"/>
    <s v="720"/>
    <x v="1"/>
    <x v="0"/>
    <x v="3"/>
    <m/>
    <x v="2"/>
    <n v="1128.1199999999999"/>
    <n v="44"/>
    <n v="1"/>
    <x v="0"/>
    <x v="0"/>
    <x v="4"/>
  </r>
  <r>
    <s v="3465008"/>
    <x v="1"/>
    <s v="McIntire, Stephen(STS)"/>
    <s v="4019 NE 60th St"/>
    <s v="Vancouver"/>
    <s v="WA"/>
    <s v="720"/>
    <x v="1"/>
    <x v="0"/>
    <x v="3"/>
    <m/>
    <x v="2"/>
    <n v="1734.97"/>
    <n v="80"/>
    <n v="1"/>
    <x v="0"/>
    <x v="0"/>
    <x v="4"/>
  </r>
  <r>
    <s v="3465236"/>
    <x v="1"/>
    <s v="Pattison, Carrie G(STS)"/>
    <s v="1518 NE 3rd Pl"/>
    <s v="Camas"/>
    <s v="WA"/>
    <s v="720"/>
    <x v="1"/>
    <x v="0"/>
    <x v="3"/>
    <m/>
    <x v="2"/>
    <n v="2217.87"/>
    <n v="42"/>
    <n v="1"/>
    <x v="0"/>
    <x v="0"/>
    <x v="4"/>
  </r>
  <r>
    <s v="3465264"/>
    <x v="1"/>
    <s v="Snyder, Scott W(STS)"/>
    <s v="2609 SE Talton Ave"/>
    <s v="Vancouver"/>
    <s v="WA"/>
    <s v="720"/>
    <x v="1"/>
    <x v="0"/>
    <x v="3"/>
    <m/>
    <x v="2"/>
    <n v="5425.35"/>
    <n v="119"/>
    <n v="1"/>
    <x v="0"/>
    <x v="0"/>
    <x v="4"/>
  </r>
  <r>
    <s v="3465342"/>
    <x v="1"/>
    <s v="Graham, Robin(R3E)"/>
    <s v="6408 McKinley Dr"/>
    <s v="Vancouver"/>
    <s v="WA"/>
    <s v="720"/>
    <x v="1"/>
    <x v="0"/>
    <x v="3"/>
    <m/>
    <x v="2"/>
    <n v="1733.91"/>
    <n v="90"/>
    <n v="1"/>
    <x v="0"/>
    <x v="0"/>
    <x v="4"/>
  </r>
  <r>
    <s v="3465565"/>
    <x v="1"/>
    <s v="Papworth, Owen S(D1H)"/>
    <s v="4400 NW Daniels St"/>
    <s v="Vancouver"/>
    <s v="WA"/>
    <s v="720"/>
    <x v="1"/>
    <x v="0"/>
    <x v="0"/>
    <m/>
    <x v="2"/>
    <n v="2210.75"/>
    <n v="79"/>
    <n v="1"/>
    <x v="0"/>
    <x v="0"/>
    <x v="4"/>
  </r>
  <r>
    <s v="3465913"/>
    <x v="1"/>
    <s v="Finley, Joseph(STS)"/>
    <s v="18312 NE Cedar Dr"/>
    <s v="Battle Ground"/>
    <s v="WA"/>
    <s v="720"/>
    <x v="1"/>
    <x v="0"/>
    <x v="3"/>
    <m/>
    <x v="2"/>
    <n v="1125.1300000000001"/>
    <n v="45"/>
    <n v="1"/>
    <x v="0"/>
    <x v="0"/>
    <x v="4"/>
  </r>
  <r>
    <s v="3466005"/>
    <x v="1"/>
    <s v="Low, Robert(R3E)"/>
    <s v="14013 SE Bella Vista Cir"/>
    <s v="Vancouver"/>
    <s v="WA"/>
    <s v="720"/>
    <x v="1"/>
    <x v="0"/>
    <x v="3"/>
    <m/>
    <x v="2"/>
    <n v="2823.33"/>
    <n v="55"/>
    <n v="1"/>
    <x v="0"/>
    <x v="0"/>
    <x v="4"/>
  </r>
  <r>
    <s v="3466339"/>
    <x v="1"/>
    <s v="Ouellette, Jason A(R3E)"/>
    <s v="5316 NE Issler St"/>
    <s v="Vancouver"/>
    <s v="WA"/>
    <s v="720"/>
    <x v="1"/>
    <x v="0"/>
    <x v="3"/>
    <m/>
    <x v="2"/>
    <n v="2822.85"/>
    <n v="81"/>
    <n v="1"/>
    <x v="0"/>
    <x v="0"/>
    <x v="4"/>
  </r>
  <r>
    <s v="3466344"/>
    <x v="1"/>
    <s v="Dropchinski, Tom(STS)"/>
    <s v="7100 NE 73rd St"/>
    <s v="Vancouver"/>
    <s v="WA"/>
    <s v="720"/>
    <x v="1"/>
    <x v="0"/>
    <x v="0"/>
    <m/>
    <x v="2"/>
    <n v="2965.66"/>
    <n v="145"/>
    <n v="1"/>
    <x v="0"/>
    <x v="0"/>
    <x v="4"/>
  </r>
  <r>
    <s v="3467097"/>
    <x v="1"/>
    <s v="Blackmon, Jon W(STS)"/>
    <s v="858 NW 22nd Ave"/>
    <s v="Camas"/>
    <s v="WA"/>
    <s v="720"/>
    <x v="1"/>
    <x v="0"/>
    <x v="3"/>
    <m/>
    <x v="2"/>
    <n v="1126.93"/>
    <n v="47"/>
    <n v="1"/>
    <x v="0"/>
    <x v="0"/>
    <x v="4"/>
  </r>
  <r>
    <s v="3467308"/>
    <x v="1"/>
    <s v="Zieman, Larry(R3E)"/>
    <s v="13206 NE 5th Ave"/>
    <s v="Vancouver"/>
    <s v="WA"/>
    <s v="720"/>
    <x v="1"/>
    <x v="0"/>
    <x v="3"/>
    <m/>
    <x v="2"/>
    <n v="6.46"/>
    <n v="50"/>
    <n v="1"/>
    <x v="1"/>
    <x v="0"/>
    <x v="4"/>
  </r>
  <r>
    <s v="3467343"/>
    <x v="1"/>
    <s v="Nasca, Don(R3E)"/>
    <s v="11112 NE 30th Ave"/>
    <s v="Vancouver"/>
    <s v="WA"/>
    <s v="720"/>
    <x v="1"/>
    <x v="0"/>
    <x v="3"/>
    <m/>
    <x v="2"/>
    <n v="2218.5100000000002"/>
    <n v="47"/>
    <n v="1"/>
    <x v="0"/>
    <x v="0"/>
    <x v="4"/>
  </r>
  <r>
    <s v="3468618"/>
    <x v="1"/>
    <s v="Day, Patricia(D1H)"/>
    <s v="4612 NE 50th Ave"/>
    <s v="Vancouver"/>
    <s v="WA"/>
    <s v="720"/>
    <x v="1"/>
    <x v="0"/>
    <x v="3"/>
    <m/>
    <x v="2"/>
    <n v="1149.05"/>
    <n v="42"/>
    <n v="1"/>
    <x v="0"/>
    <x v="0"/>
    <x v="4"/>
  </r>
  <r>
    <s v="3468890"/>
    <x v="1"/>
    <s v="Powell, Mark(D1H)"/>
    <s v="4507 NE Franklin St"/>
    <s v="Camas"/>
    <s v="WA"/>
    <s v="720"/>
    <x v="1"/>
    <x v="0"/>
    <x v="3"/>
    <m/>
    <x v="2"/>
    <n v="1152.92"/>
    <n v="72"/>
    <n v="1"/>
    <x v="0"/>
    <x v="0"/>
    <x v="4"/>
  </r>
  <r>
    <s v="3469040"/>
    <x v="1"/>
    <s v="Snow, Charles F(STS)"/>
    <s v="11523 SE Evergreen Hwy #shop"/>
    <s v="Vancouver"/>
    <s v="WA"/>
    <s v="720"/>
    <x v="1"/>
    <x v="0"/>
    <x v="3"/>
    <m/>
    <x v="2"/>
    <n v="1121.27"/>
    <n v="62"/>
    <n v="1"/>
    <x v="0"/>
    <x v="0"/>
    <x v="5"/>
  </r>
  <r>
    <s v="3469287"/>
    <x v="1"/>
    <s v="Olivares, Juan V(STS)"/>
    <s v="3115 Bridge St"/>
    <s v="Vancouver"/>
    <s v="WA"/>
    <s v="720"/>
    <x v="1"/>
    <x v="0"/>
    <x v="3"/>
    <m/>
    <x v="2"/>
    <n v="1145.5899999999999"/>
    <n v="16"/>
    <n v="1"/>
    <x v="0"/>
    <x v="0"/>
    <x v="4"/>
  </r>
  <r>
    <s v="3469467"/>
    <x v="1"/>
    <s v="Randall-White, Marilyn J(R3E)"/>
    <s v="7900 SE Middle Way"/>
    <s v="Vancouver"/>
    <s v="WA"/>
    <s v="720"/>
    <x v="1"/>
    <x v="0"/>
    <x v="3"/>
    <m/>
    <x v="2"/>
    <n v="1801.65"/>
    <n v="122"/>
    <n v="1"/>
    <x v="0"/>
    <x v="0"/>
    <x v="4"/>
  </r>
  <r>
    <s v="3469605"/>
    <x v="1"/>
    <s v="Ulrich, Joseph A(STS)"/>
    <s v="4401 Lavina St"/>
    <s v="Vancouver"/>
    <s v="WA"/>
    <s v="720"/>
    <x v="1"/>
    <x v="0"/>
    <x v="3"/>
    <m/>
    <x v="2"/>
    <n v="1361.92"/>
    <n v="40"/>
    <n v="1"/>
    <x v="0"/>
    <x v="0"/>
    <x v="5"/>
  </r>
  <r>
    <s v="3469720"/>
    <x v="1"/>
    <s v="Edwins, Peter(R3E)"/>
    <s v="7103 NE 103rd Ave"/>
    <s v="Vancouver"/>
    <s v="WA"/>
    <s v="720"/>
    <x v="1"/>
    <x v="0"/>
    <x v="3"/>
    <m/>
    <x v="2"/>
    <n v="1147.75"/>
    <n v="32"/>
    <n v="1"/>
    <x v="0"/>
    <x v="0"/>
    <x v="4"/>
  </r>
  <r>
    <s v="3469759"/>
    <x v="1"/>
    <s v="Schoorl, Barbara(STS)"/>
    <s v="1901 SE 97th Ave"/>
    <s v="Vancouver"/>
    <s v="WA"/>
    <s v="720"/>
    <x v="1"/>
    <x v="0"/>
    <x v="3"/>
    <m/>
    <x v="2"/>
    <n v="1149.69"/>
    <n v="47"/>
    <n v="1"/>
    <x v="0"/>
    <x v="0"/>
    <x v="4"/>
  </r>
  <r>
    <s v="3469791"/>
    <x v="1"/>
    <s v="Cleeland, Cameron(D1H)"/>
    <s v="7572 Carolina Ln"/>
    <s v="Vancouver"/>
    <s v="WA"/>
    <s v="720"/>
    <x v="1"/>
    <x v="0"/>
    <x v="3"/>
    <m/>
    <x v="2"/>
    <n v="2882.29"/>
    <n v="75"/>
    <n v="1"/>
    <x v="0"/>
    <x v="0"/>
    <x v="4"/>
  </r>
  <r>
    <s v="3470276"/>
    <x v="1"/>
    <s v="Lapatskaya, Olga(STS)"/>
    <s v="1909 NW 4th Ave"/>
    <s v="Battle Ground"/>
    <s v="WA"/>
    <s v="720"/>
    <x v="1"/>
    <x v="0"/>
    <x v="3"/>
    <m/>
    <x v="2"/>
    <n v="1146.46"/>
    <n v="22"/>
    <n v="1"/>
    <x v="0"/>
    <x v="0"/>
    <x v="4"/>
  </r>
  <r>
    <s v="3470495"/>
    <x v="1"/>
    <s v="McConathy, Thomas J(D1H)"/>
    <s v="1017 NE 107th St"/>
    <s v="Vancouver"/>
    <s v="WA"/>
    <s v="720"/>
    <x v="1"/>
    <x v="0"/>
    <x v="3"/>
    <m/>
    <x v="2"/>
    <n v="1529.09"/>
    <n v="40"/>
    <n v="1"/>
    <x v="0"/>
    <x v="0"/>
    <x v="4"/>
  </r>
  <r>
    <s v="3470500"/>
    <x v="1"/>
    <s v="Burleson, Jennifer(R3E)"/>
    <s v="7564 Carolina Ln"/>
    <s v="Vancouver"/>
    <s v="WA"/>
    <s v="720"/>
    <x v="1"/>
    <x v="0"/>
    <x v="3"/>
    <m/>
    <x v="2"/>
    <n v="2884.47"/>
    <n v="92"/>
    <n v="1"/>
    <x v="0"/>
    <x v="0"/>
    <x v="4"/>
  </r>
  <r>
    <s v="3470854"/>
    <x v="1"/>
    <s v="Graham, Jennifer M(R3E)"/>
    <s v="2504 Main St"/>
    <s v="Washougal"/>
    <s v="WA"/>
    <s v="720"/>
    <x v="1"/>
    <x v="0"/>
    <x v="3"/>
    <m/>
    <x v="2"/>
    <n v="2871.43"/>
    <n v="83"/>
    <n v="1"/>
    <x v="0"/>
    <x v="0"/>
    <x v="4"/>
  </r>
  <r>
    <s v="3471328"/>
    <x v="1"/>
    <s v="Phoenix Redevelopment Inc(EJA)"/>
    <s v="1736 NW Trillium Ln"/>
    <s v="Vancouver"/>
    <s v="WA"/>
    <s v="720"/>
    <x v="1"/>
    <x v="0"/>
    <x v="3"/>
    <m/>
    <x v="2"/>
    <n v="1151.0999999999999"/>
    <n v="77"/>
    <n v="1"/>
    <x v="0"/>
    <x v="0"/>
    <x v="4"/>
  </r>
  <r>
    <s v="3471501"/>
    <x v="1"/>
    <s v="Phillips, Becky A(STS)"/>
    <s v="7705 SE Maple Ave #House"/>
    <s v="Vancouver"/>
    <s v="WA"/>
    <s v="720"/>
    <x v="1"/>
    <x v="0"/>
    <x v="3"/>
    <m/>
    <x v="2"/>
    <n v="1989.93"/>
    <n v="19"/>
    <n v="1"/>
    <x v="0"/>
    <x v="0"/>
    <x v="4"/>
  </r>
  <r>
    <s v="3471851"/>
    <x v="1"/>
    <s v="Castro, Arnulso(STS)"/>
    <s v="13010 NE 46th St"/>
    <s v="Vancouver"/>
    <s v="WA"/>
    <s v="720"/>
    <x v="1"/>
    <x v="0"/>
    <x v="3"/>
    <m/>
    <x v="2"/>
    <n v="1142.8399999999999"/>
    <n v="13"/>
    <n v="1"/>
    <x v="0"/>
    <x v="0"/>
    <x v="4"/>
  </r>
  <r>
    <s v="3471979"/>
    <x v="1"/>
    <s v="Wollam, Sue(STS)"/>
    <s v="14309 NE 91st St"/>
    <s v="Vancouver"/>
    <s v="WA"/>
    <s v="720"/>
    <x v="1"/>
    <x v="0"/>
    <x v="3"/>
    <m/>
    <x v="2"/>
    <n v="3320.82"/>
    <n v="46"/>
    <n v="1"/>
    <x v="0"/>
    <x v="0"/>
    <x v="4"/>
  </r>
  <r>
    <s v="3472076"/>
    <x v="1"/>
    <s v="Alexander, Allen(STS)"/>
    <s v="5101 NE 46th St"/>
    <s v="Vancouver"/>
    <s v="WA"/>
    <s v="720"/>
    <x v="1"/>
    <x v="0"/>
    <x v="3"/>
    <m/>
    <x v="2"/>
    <n v="1770.56"/>
    <n v="87"/>
    <n v="1"/>
    <x v="0"/>
    <x v="0"/>
    <x v="4"/>
  </r>
  <r>
    <s v="3472869"/>
    <x v="1"/>
    <s v="Vallembois, Steve(EJA)"/>
    <s v="10005 NE 65th Ct"/>
    <s v="Vancouver"/>
    <s v="WA"/>
    <s v="720"/>
    <x v="1"/>
    <x v="0"/>
    <x v="3"/>
    <m/>
    <x v="2"/>
    <n v="1145.67"/>
    <n v="16"/>
    <n v="1"/>
    <x v="0"/>
    <x v="0"/>
    <x v="4"/>
  </r>
  <r>
    <s v="3473096"/>
    <x v="1"/>
    <s v="Baca, Rosalind J(R3E)"/>
    <s v="9205 NE 97th Cir"/>
    <s v="Vancouver"/>
    <s v="WA"/>
    <s v="720"/>
    <x v="1"/>
    <x v="0"/>
    <x v="3"/>
    <m/>
    <x v="2"/>
    <n v="1770.69"/>
    <n v="88"/>
    <n v="1"/>
    <x v="0"/>
    <x v="0"/>
    <x v="4"/>
  </r>
  <r>
    <s v="3473328"/>
    <x v="1"/>
    <s v="First United Methodist Church(EJA)"/>
    <s v="521 E 33rd St"/>
    <s v="Vancouver"/>
    <s v="WA"/>
    <s v="720"/>
    <x v="1"/>
    <x v="0"/>
    <x v="0"/>
    <m/>
    <x v="2"/>
    <n v="1735.47"/>
    <n v="156"/>
    <n v="1"/>
    <x v="0"/>
    <x v="0"/>
    <x v="4"/>
  </r>
  <r>
    <s v="3474515"/>
    <x v="1"/>
    <s v="Bieniewicz, Tana M(STS)"/>
    <s v="15506 NW Fair Acres Dr"/>
    <s v="Vancouver"/>
    <s v="WA"/>
    <s v="720"/>
    <x v="1"/>
    <x v="0"/>
    <x v="0"/>
    <m/>
    <x v="2"/>
    <n v="3748.31"/>
    <n v="271"/>
    <n v="1"/>
    <x v="0"/>
    <x v="0"/>
    <x v="4"/>
  </r>
  <r>
    <s v="3474614"/>
    <x v="1"/>
    <s v="Fisher, Michael(R3E)"/>
    <s v="16217 NE 36th Ave"/>
    <s v="Ridgefield"/>
    <s v="WA"/>
    <s v="720"/>
    <x v="1"/>
    <x v="0"/>
    <x v="3"/>
    <m/>
    <x v="2"/>
    <n v="1774.22"/>
    <n v="92"/>
    <n v="1"/>
    <x v="0"/>
    <x v="0"/>
    <x v="4"/>
  </r>
  <r>
    <s v="3476101"/>
    <x v="1"/>
    <s v="Leavitt, Tim D(R3E)"/>
    <s v="3009 E McLoughlin Blvd"/>
    <s v="Vancouver"/>
    <s v="WA"/>
    <s v="720"/>
    <x v="1"/>
    <x v="0"/>
    <x v="3"/>
    <m/>
    <x v="2"/>
    <n v="1309.56"/>
    <n v="69"/>
    <n v="1"/>
    <x v="0"/>
    <x v="0"/>
    <x v="4"/>
  </r>
  <r>
    <s v="3476144"/>
    <x v="1"/>
    <s v="Gill, Douglas(R3E)"/>
    <s v="2324 NE 152nd Cir"/>
    <s v="Vancouver"/>
    <s v="WA"/>
    <s v="720"/>
    <x v="1"/>
    <x v="0"/>
    <x v="3"/>
    <m/>
    <x v="2"/>
    <n v="2326.61"/>
    <n v="88"/>
    <n v="1"/>
    <x v="0"/>
    <x v="0"/>
    <x v="4"/>
  </r>
  <r>
    <s v="3476159"/>
    <x v="1"/>
    <s v="Elabdeia, Geis A(EJA)"/>
    <s v="3460 NW 2nd Ave"/>
    <s v="Camas"/>
    <s v="WA"/>
    <s v="720"/>
    <x v="1"/>
    <x v="0"/>
    <x v="3"/>
    <m/>
    <x v="2"/>
    <n v="2379.35"/>
    <n v="97"/>
    <n v="1"/>
    <x v="0"/>
    <x v="0"/>
    <x v="4"/>
  </r>
  <r>
    <s v="3476798"/>
    <x v="1"/>
    <s v="Hogg, Jeromy(EJA)"/>
    <s v="1715 E 29th St"/>
    <s v="Vancouver"/>
    <s v="WA"/>
    <s v="720"/>
    <x v="1"/>
    <x v="0"/>
    <x v="3"/>
    <m/>
    <x v="2"/>
    <n v="2264.87"/>
    <n v="34"/>
    <n v="1"/>
    <x v="0"/>
    <x v="0"/>
    <x v="4"/>
  </r>
  <r>
    <s v="3476949"/>
    <x v="1"/>
    <s v="VanDyke, Theresa(R3E)"/>
    <s v="3002 NE 86th St"/>
    <s v="Vancouver"/>
    <s v="WA"/>
    <s v="720"/>
    <x v="1"/>
    <x v="0"/>
    <x v="3"/>
    <m/>
    <x v="2"/>
    <n v="2883.01"/>
    <n v="81"/>
    <n v="1"/>
    <x v="0"/>
    <x v="0"/>
    <x v="4"/>
  </r>
  <r>
    <s v="3477448"/>
    <x v="1"/>
    <s v="Galvis, Carlos(R3E)"/>
    <s v="9211 NW 29th Ave"/>
    <s v="Vancouver"/>
    <s v="WA"/>
    <s v="720"/>
    <x v="1"/>
    <x v="0"/>
    <x v="3"/>
    <m/>
    <x v="2"/>
    <n v="2889.64"/>
    <n v="97"/>
    <n v="1"/>
    <x v="0"/>
    <x v="0"/>
    <x v="4"/>
  </r>
  <r>
    <s v="3478085"/>
    <x v="1"/>
    <s v="Ponce, Samuel M(R3E)"/>
    <s v="1214 W 25th St"/>
    <s v="Vancouver"/>
    <s v="WA"/>
    <s v="720"/>
    <x v="1"/>
    <x v="0"/>
    <x v="3"/>
    <m/>
    <x v="2"/>
    <n v="2887.13"/>
    <n v="113"/>
    <n v="1"/>
    <x v="0"/>
    <x v="0"/>
    <x v="4"/>
  </r>
  <r>
    <s v="3478229"/>
    <x v="1"/>
    <s v="Sutton, Roxanne(R3E)"/>
    <s v="10707 NE 38th Ave"/>
    <s v="Vancouver"/>
    <s v="WA"/>
    <s v="720"/>
    <x v="1"/>
    <x v="0"/>
    <x v="3"/>
    <m/>
    <x v="2"/>
    <n v="1226.2"/>
    <n v="90"/>
    <n v="1"/>
    <x v="0"/>
    <x v="0"/>
    <x v="4"/>
  </r>
  <r>
    <s v="3478430"/>
    <x v="1"/>
    <s v="Gammell, Tim(STS)"/>
    <s v="4014 NW Washington St"/>
    <s v="Vancouver"/>
    <s v="WA"/>
    <s v="720"/>
    <x v="1"/>
    <x v="0"/>
    <x v="3"/>
    <m/>
    <x v="2"/>
    <n v="1774.24"/>
    <n v="94"/>
    <n v="1"/>
    <x v="0"/>
    <x v="0"/>
    <x v="4"/>
  </r>
  <r>
    <s v="3479178"/>
    <x v="1"/>
    <s v="Kysar, Nathan A(EJA)"/>
    <s v="3817 NE 54th Ave"/>
    <s v="Vancouver"/>
    <s v="WA"/>
    <s v="720"/>
    <x v="1"/>
    <x v="0"/>
    <x v="3"/>
    <m/>
    <x v="2"/>
    <n v="2887.13"/>
    <n v="113"/>
    <n v="1"/>
    <x v="0"/>
    <x v="0"/>
    <x v="4"/>
  </r>
  <r>
    <s v="3479240"/>
    <x v="1"/>
    <s v="Montei, David(STS)"/>
    <s v="3608 Falk Rd"/>
    <s v="Vancouver"/>
    <s v="WA"/>
    <s v="720"/>
    <x v="1"/>
    <x v="0"/>
    <x v="3"/>
    <m/>
    <x v="2"/>
    <n v="1799.01"/>
    <n v="121"/>
    <n v="1"/>
    <x v="0"/>
    <x v="0"/>
    <x v="4"/>
  </r>
  <r>
    <s v="3479379"/>
    <x v="1"/>
    <s v="Warren, Steven(R3E)"/>
    <s v="10411 NE 80th St"/>
    <s v="Vancouver"/>
    <s v="WA"/>
    <s v="720"/>
    <x v="1"/>
    <x v="0"/>
    <x v="3"/>
    <m/>
    <x v="2"/>
    <n v="1150.6099999999999"/>
    <n v="40"/>
    <n v="1"/>
    <x v="0"/>
    <x v="0"/>
    <x v="4"/>
  </r>
  <r>
    <s v="3479957"/>
    <x v="1"/>
    <s v="Ashcraft, Keith E(CNB)"/>
    <s v="9412 NE Woodridge St"/>
    <s v="Vancouver"/>
    <s v="WA"/>
    <s v="720"/>
    <x v="1"/>
    <x v="0"/>
    <x v="3"/>
    <m/>
    <x v="2"/>
    <n v="2888.41"/>
    <n v="87"/>
    <n v="1"/>
    <x v="0"/>
    <x v="0"/>
    <x v="4"/>
  </r>
  <r>
    <s v="3480627"/>
    <x v="1"/>
    <s v="Glavin, Anthony(CNB)"/>
    <s v="8420 Lieser Ct"/>
    <s v="Vancouver"/>
    <s v="WA"/>
    <s v="720"/>
    <x v="1"/>
    <x v="0"/>
    <x v="3"/>
    <m/>
    <x v="2"/>
    <n v="1770.51"/>
    <n v="87"/>
    <n v="1"/>
    <x v="0"/>
    <x v="0"/>
    <x v="4"/>
  </r>
  <r>
    <s v="3480880"/>
    <x v="1"/>
    <s v="Coiteux, Bradley P(CNB)"/>
    <s v="403 NW 49th St"/>
    <s v="Vancouver"/>
    <s v="WA"/>
    <s v="720"/>
    <x v="1"/>
    <x v="0"/>
    <x v="3"/>
    <m/>
    <x v="2"/>
    <n v="1770.24"/>
    <n v="85"/>
    <n v="1"/>
    <x v="0"/>
    <x v="0"/>
    <x v="4"/>
  </r>
  <r>
    <s v="3480883"/>
    <x v="1"/>
    <s v="Patton, Savannah D(EJA)"/>
    <s v="4921 NE 19th Ave"/>
    <s v="Vancouver"/>
    <s v="WA"/>
    <s v="720"/>
    <x v="1"/>
    <x v="0"/>
    <x v="3"/>
    <m/>
    <x v="2"/>
    <n v="1150.1600000000001"/>
    <n v="51"/>
    <n v="1"/>
    <x v="0"/>
    <x v="0"/>
    <x v="4"/>
  </r>
  <r>
    <s v="3480997"/>
    <x v="1"/>
    <s v="Conner, Gregg T(CNB)"/>
    <s v="2603 SE 151st Ave"/>
    <s v="Vancouver"/>
    <s v="WA"/>
    <s v="720"/>
    <x v="1"/>
    <x v="0"/>
    <x v="3"/>
    <m/>
    <x v="2"/>
    <n v="1258.1400000000001"/>
    <n v="62"/>
    <n v="1"/>
    <x v="0"/>
    <x v="0"/>
    <x v="4"/>
  </r>
  <r>
    <s v="3481174"/>
    <x v="1"/>
    <s v="Hood, Jan(CNB)"/>
    <s v="7205 NE Par Ln"/>
    <s v="Vancouver"/>
    <s v="WA"/>
    <s v="720"/>
    <x v="1"/>
    <x v="0"/>
    <x v="3"/>
    <m/>
    <x v="2"/>
    <n v="3201.54"/>
    <n v="72"/>
    <n v="1"/>
    <x v="0"/>
    <x v="0"/>
    <x v="4"/>
  </r>
  <r>
    <s v="3481394"/>
    <x v="1"/>
    <s v="Young, Donna J(R3E)"/>
    <s v="1101 NE 133rd Cir"/>
    <s v="Vancouver"/>
    <s v="WA"/>
    <s v="720"/>
    <x v="1"/>
    <x v="0"/>
    <x v="3"/>
    <m/>
    <x v="2"/>
    <n v="2883.25"/>
    <n v="83"/>
    <n v="1"/>
    <x v="0"/>
    <x v="0"/>
    <x v="4"/>
  </r>
  <r>
    <s v="3481707"/>
    <x v="1"/>
    <s v="Kazakov, Eric(CNB)"/>
    <s v="614 SW Valley St"/>
    <s v="Camas"/>
    <s v="WA"/>
    <s v="720"/>
    <x v="1"/>
    <x v="0"/>
    <x v="3"/>
    <m/>
    <x v="2"/>
    <n v="1770.67"/>
    <n v="65"/>
    <n v="1"/>
    <x v="0"/>
    <x v="0"/>
    <x v="4"/>
  </r>
  <r>
    <s v="3482594"/>
    <x v="1"/>
    <s v="McKibbin, Nancy(R3E)"/>
    <s v="4916 Willamette Dr"/>
    <s v="Vancouver"/>
    <s v="WA"/>
    <s v="720"/>
    <x v="1"/>
    <x v="0"/>
    <x v="3"/>
    <m/>
    <x v="2"/>
    <n v="2783.24"/>
    <n v="115"/>
    <n v="1"/>
    <x v="0"/>
    <x v="0"/>
    <x v="4"/>
  </r>
  <r>
    <s v="3482602"/>
    <x v="1"/>
    <s v="Kay, Stephanie(CNB)"/>
    <s v="12101 NW 14th Ave"/>
    <s v="Vancouver"/>
    <s v="WA"/>
    <s v="720"/>
    <x v="1"/>
    <x v="0"/>
    <x v="3"/>
    <m/>
    <x v="2"/>
    <n v="3105.96"/>
    <n v="115"/>
    <n v="1"/>
    <x v="0"/>
    <x v="0"/>
    <x v="4"/>
  </r>
  <r>
    <s v="3482737"/>
    <x v="1"/>
    <s v="Urban, Lisa(EJA)"/>
    <s v="3105 NE Petticoat Ln"/>
    <s v="Vancouver"/>
    <s v="WA"/>
    <s v="720"/>
    <x v="1"/>
    <x v="0"/>
    <x v="3"/>
    <m/>
    <x v="2"/>
    <n v="2478.6799999999998"/>
    <n v="33"/>
    <n v="1"/>
    <x v="0"/>
    <x v="0"/>
    <x v="4"/>
  </r>
  <r>
    <s v="3482758"/>
    <x v="1"/>
    <s v="Banigan, Deborah(R3E)"/>
    <s v="15408 SE 14th St"/>
    <s v="Vancouver"/>
    <s v="WA"/>
    <s v="720"/>
    <x v="1"/>
    <x v="0"/>
    <x v="3"/>
    <m/>
    <x v="2"/>
    <n v="3208.85"/>
    <n v="84"/>
    <n v="1"/>
    <x v="0"/>
    <x v="0"/>
    <x v="4"/>
  </r>
  <r>
    <s v="3482764"/>
    <x v="1"/>
    <s v="Quinn, Steven(CNB)"/>
    <s v="4504 NE 14th Ave"/>
    <s v="Vancouver"/>
    <s v="WA"/>
    <s v="720"/>
    <x v="1"/>
    <x v="0"/>
    <x v="3"/>
    <m/>
    <x v="2"/>
    <n v="2481.13"/>
    <n v="52"/>
    <n v="1"/>
    <x v="0"/>
    <x v="0"/>
    <x v="4"/>
  </r>
  <r>
    <s v="3482908"/>
    <x v="1"/>
    <s v="Zietz, Carl(STS)"/>
    <s v="23914 NE 132nd Ave"/>
    <s v="Battle Ground"/>
    <s v="WA"/>
    <s v="720"/>
    <x v="1"/>
    <x v="0"/>
    <x v="3"/>
    <m/>
    <x v="2"/>
    <n v="2016.44"/>
    <n v="122"/>
    <n v="1"/>
    <x v="0"/>
    <x v="0"/>
    <x v="4"/>
  </r>
  <r>
    <s v="3482913"/>
    <x v="1"/>
    <s v="Roberts, Tiffany(CNB)"/>
    <s v="10108 SE 10th St"/>
    <s v="Vancouver"/>
    <s v="WA"/>
    <s v="720"/>
    <x v="1"/>
    <x v="0"/>
    <x v="3"/>
    <m/>
    <x v="2"/>
    <n v="3061.62"/>
    <n v="47"/>
    <n v="1"/>
    <x v="0"/>
    <x v="0"/>
    <x v="4"/>
  </r>
  <r>
    <s v="3483238"/>
    <x v="1"/>
    <s v="Senkbeil, Justin E(EJA)"/>
    <s v="108 W 35th St"/>
    <s v="Vancouver"/>
    <s v="WA"/>
    <s v="720"/>
    <x v="1"/>
    <x v="0"/>
    <x v="3"/>
    <m/>
    <x v="2"/>
    <n v="2267.0100000000002"/>
    <n v="49"/>
    <n v="1"/>
    <x v="0"/>
    <x v="0"/>
    <x v="4"/>
  </r>
  <r>
    <s v="3483330"/>
    <x v="1"/>
    <s v="Pratka, Steve C(R3E)"/>
    <s v="5408 NW Kauffman Ave"/>
    <s v="Vancouver"/>
    <s v="WA"/>
    <s v="720"/>
    <x v="1"/>
    <x v="0"/>
    <x v="3"/>
    <m/>
    <x v="2"/>
    <n v="2260.39"/>
    <n v="47"/>
    <n v="1"/>
    <x v="0"/>
    <x v="0"/>
    <x v="4"/>
  </r>
  <r>
    <s v="3483474"/>
    <x v="1"/>
    <s v="McChesney, Justin(EJA)"/>
    <s v="6711 NE 94th Ave"/>
    <s v="Vancouver"/>
    <s v="WA"/>
    <s v="720"/>
    <x v="1"/>
    <x v="0"/>
    <x v="0"/>
    <m/>
    <x v="2"/>
    <n v="2960.61"/>
    <n v="132"/>
    <n v="1"/>
    <x v="0"/>
    <x v="0"/>
    <x v="4"/>
  </r>
  <r>
    <s v="3483499"/>
    <x v="1"/>
    <s v="Handsaker, Jordan(R3E)"/>
    <s v="12705 NW 44th Ave"/>
    <s v="Vancouver"/>
    <s v="WA"/>
    <s v="720"/>
    <x v="1"/>
    <x v="0"/>
    <x v="3"/>
    <m/>
    <x v="2"/>
    <n v="2266.5"/>
    <n v="45"/>
    <n v="1"/>
    <x v="0"/>
    <x v="0"/>
    <x v="4"/>
  </r>
  <r>
    <s v="3483710"/>
    <x v="1"/>
    <s v="Harroun, Julie A(STS)"/>
    <s v="13400 NE 244th St"/>
    <s v="Battle Ground"/>
    <s v="WA"/>
    <s v="720"/>
    <x v="1"/>
    <x v="0"/>
    <x v="0"/>
    <m/>
    <x v="2"/>
    <n v="5400.54"/>
    <n v="627"/>
    <n v="1"/>
    <x v="0"/>
    <x v="0"/>
    <x v="4"/>
  </r>
  <r>
    <s v="3483730"/>
    <x v="1"/>
    <s v="Ledtje, Marvin(CNB)"/>
    <s v="949 Cemetary Rd"/>
    <s v="Ridgefield"/>
    <s v="WA"/>
    <s v="720"/>
    <x v="1"/>
    <x v="0"/>
    <x v="3"/>
    <m/>
    <x v="2"/>
    <n v="2878.87"/>
    <n v="74"/>
    <n v="1"/>
    <x v="0"/>
    <x v="0"/>
    <x v="4"/>
  </r>
  <r>
    <s v="3484015"/>
    <x v="1"/>
    <s v="Camp, Curtis(R3E)"/>
    <s v="403 Date St"/>
    <s v="Vancouver"/>
    <s v="WA"/>
    <s v="720"/>
    <x v="1"/>
    <x v="0"/>
    <x v="3"/>
    <m/>
    <x v="2"/>
    <n v="2259.11"/>
    <n v="37"/>
    <n v="1"/>
    <x v="0"/>
    <x v="0"/>
    <x v="4"/>
  </r>
  <r>
    <s v="3484178"/>
    <x v="1"/>
    <s v="Smith, Nicole(STS)"/>
    <s v="11009 NE 124th Ave"/>
    <s v="Vancouver"/>
    <s v="WA"/>
    <s v="720"/>
    <x v="1"/>
    <x v="0"/>
    <x v="3"/>
    <m/>
    <x v="2"/>
    <n v="2882.07"/>
    <n v="99"/>
    <n v="1"/>
    <x v="0"/>
    <x v="0"/>
    <x v="4"/>
  </r>
  <r>
    <s v="3484434"/>
    <x v="1"/>
    <s v="de Haas van Dorsser, Margaret(R3E)"/>
    <s v="1411 NW 120th St"/>
    <s v="Vancouver"/>
    <s v="WA"/>
    <s v="720"/>
    <x v="1"/>
    <x v="0"/>
    <x v="3"/>
    <m/>
    <x v="2"/>
    <n v="2262.29"/>
    <n v="62"/>
    <n v="1"/>
    <x v="0"/>
    <x v="0"/>
    <x v="4"/>
  </r>
  <r>
    <s v="3484835"/>
    <x v="1"/>
    <s v="Blodgett, Edward(CNB)"/>
    <s v="3109 NE 59th St"/>
    <s v="Vancouver"/>
    <s v="WA"/>
    <s v="720"/>
    <x v="1"/>
    <x v="0"/>
    <x v="3"/>
    <m/>
    <x v="2"/>
    <n v="1146.06"/>
    <n v="29"/>
    <n v="1"/>
    <x v="0"/>
    <x v="0"/>
    <x v="4"/>
  </r>
  <r>
    <s v="3484924"/>
    <x v="1"/>
    <s v="Emerald Valley Development(R3E)"/>
    <s v="1671 NW Juneau Ct"/>
    <s v="Camas"/>
    <s v="WA"/>
    <s v="720"/>
    <x v="1"/>
    <x v="0"/>
    <x v="3"/>
    <m/>
    <x v="2"/>
    <n v="1150.79"/>
    <n v="56"/>
    <n v="1"/>
    <x v="0"/>
    <x v="0"/>
    <x v="4"/>
  </r>
  <r>
    <s v="3484944"/>
    <x v="1"/>
    <s v="Milton, Lorraine C(CNB)"/>
    <s v="1013 SE 123rd Ave"/>
    <s v="Vancouver"/>
    <s v="WA"/>
    <s v="720"/>
    <x v="1"/>
    <x v="0"/>
    <x v="3"/>
    <m/>
    <x v="2"/>
    <n v="1773.55"/>
    <n v="89"/>
    <n v="1"/>
    <x v="0"/>
    <x v="0"/>
    <x v="4"/>
  </r>
  <r>
    <s v="3485247"/>
    <x v="1"/>
    <s v="Dellner, Pete(WEB)"/>
    <s v="8206 NE 92nd Cir"/>
    <s v="Vancouver"/>
    <s v="WA"/>
    <s v="720"/>
    <x v="1"/>
    <x v="0"/>
    <x v="3"/>
    <m/>
    <x v="2"/>
    <n v="2890.16"/>
    <n v="101"/>
    <n v="1"/>
    <x v="0"/>
    <x v="0"/>
    <x v="4"/>
  </r>
  <r>
    <s v="3485396"/>
    <x v="1"/>
    <s v="Ballou, Norman(STS)"/>
    <s v="4905 Willamette Dr"/>
    <s v="Vancouver"/>
    <s v="WA"/>
    <s v="720"/>
    <x v="1"/>
    <x v="0"/>
    <x v="3"/>
    <m/>
    <x v="2"/>
    <n v="1802.14"/>
    <n v="122"/>
    <n v="1"/>
    <x v="0"/>
    <x v="0"/>
    <x v="4"/>
  </r>
  <r>
    <s v="3485458"/>
    <x v="1"/>
    <s v="Goss, Timothy J(EJA)"/>
    <s v="1548 NE 6th Ave"/>
    <s v="Camas"/>
    <s v="WA"/>
    <s v="720"/>
    <x v="1"/>
    <x v="0"/>
    <x v="3"/>
    <m/>
    <x v="2"/>
    <n v="1146.95"/>
    <n v="23"/>
    <n v="1"/>
    <x v="0"/>
    <x v="0"/>
    <x v="4"/>
  </r>
  <r>
    <s v="3485637"/>
    <x v="1"/>
    <s v="Colemansmith, Gary L(EJA)"/>
    <s v="1701 NW 85th St"/>
    <s v="Vancouver"/>
    <s v="WA"/>
    <s v="720"/>
    <x v="1"/>
    <x v="0"/>
    <x v="3"/>
    <m/>
    <x v="2"/>
    <n v="1150.06"/>
    <n v="36"/>
    <n v="1"/>
    <x v="0"/>
    <x v="0"/>
    <x v="4"/>
  </r>
  <r>
    <s v="3486101"/>
    <x v="1"/>
    <s v="Kuebrich, Kelly(EJA)"/>
    <s v="841 34th St"/>
    <s v="Washougal"/>
    <s v="WA"/>
    <s v="720"/>
    <x v="1"/>
    <x v="0"/>
    <x v="3"/>
    <m/>
    <x v="2"/>
    <n v="1148.98"/>
    <n v="42"/>
    <n v="1"/>
    <x v="0"/>
    <x v="0"/>
    <x v="4"/>
  </r>
  <r>
    <s v="3486152"/>
    <x v="1"/>
    <s v="Leonard, Patrick F(STS)"/>
    <s v="8709 NW Lakecrest Ct"/>
    <s v="Vancouver"/>
    <s v="WA"/>
    <s v="720"/>
    <x v="1"/>
    <x v="0"/>
    <x v="3"/>
    <m/>
    <x v="2"/>
    <n v="1768.04"/>
    <n v="68"/>
    <n v="1"/>
    <x v="0"/>
    <x v="0"/>
    <x v="4"/>
  </r>
  <r>
    <s v="3486162"/>
    <x v="1"/>
    <s v="Keller, Patty M(STS)"/>
    <s v="1517 E Reserve St"/>
    <s v="Vancouver"/>
    <s v="WA"/>
    <s v="720"/>
    <x v="1"/>
    <x v="0"/>
    <x v="3"/>
    <m/>
    <x v="2"/>
    <n v="1773.89"/>
    <n v="114"/>
    <n v="1"/>
    <x v="0"/>
    <x v="0"/>
    <x v="4"/>
  </r>
  <r>
    <s v="3486287"/>
    <x v="1"/>
    <s v="Elliott, Chelsea(R3E)"/>
    <s v="1115 NE 45th St"/>
    <s v="Vancouver"/>
    <s v="WA"/>
    <s v="720"/>
    <x v="1"/>
    <x v="0"/>
    <x v="3"/>
    <m/>
    <x v="2"/>
    <n v="645.97"/>
    <n v="19"/>
    <n v="1"/>
    <x v="0"/>
    <x v="0"/>
    <x v="4"/>
  </r>
  <r>
    <s v="3486353"/>
    <x v="1"/>
    <s v="Damore, Robin(STS)"/>
    <s v="4706 NW Lavina St"/>
    <s v="Vancouver"/>
    <s v="WA"/>
    <s v="720"/>
    <x v="1"/>
    <x v="0"/>
    <x v="3"/>
    <m/>
    <x v="2"/>
    <n v="1150.54"/>
    <n v="54"/>
    <n v="1"/>
    <x v="0"/>
    <x v="0"/>
    <x v="4"/>
  </r>
  <r>
    <s v="3486511"/>
    <x v="1"/>
    <s v="Cosgrove, Paul(EJA)"/>
    <s v="6211 Buena Vista Dr"/>
    <s v="Vancouver"/>
    <s v="WA"/>
    <s v="720"/>
    <x v="1"/>
    <x v="0"/>
    <x v="0"/>
    <m/>
    <x v="2"/>
    <n v="2691.49"/>
    <n v="157"/>
    <n v="1"/>
    <x v="0"/>
    <x v="0"/>
    <x v="4"/>
  </r>
  <r>
    <s v="3486739"/>
    <x v="1"/>
    <s v="Seekins, John J(TLB)"/>
    <s v="13903 NE Piper Rd"/>
    <s v="Vancouver"/>
    <s v="WA"/>
    <s v="720"/>
    <x v="1"/>
    <x v="0"/>
    <x v="3"/>
    <m/>
    <x v="2"/>
    <n v="1148.49"/>
    <n v="38"/>
    <n v="1"/>
    <x v="0"/>
    <x v="0"/>
    <x v="4"/>
  </r>
  <r>
    <s v="3486772"/>
    <x v="1"/>
    <s v="Ahmadifard, Roxana(R3E)"/>
    <s v="10514 SE 10th St"/>
    <s v="Vancouver"/>
    <s v="WA"/>
    <s v="720"/>
    <x v="1"/>
    <x v="0"/>
    <x v="3"/>
    <m/>
    <x v="2"/>
    <n v="4411.32"/>
    <n v="77"/>
    <n v="1"/>
    <x v="0"/>
    <x v="0"/>
    <x v="4"/>
  </r>
  <r>
    <s v="3486844"/>
    <x v="1"/>
    <s v="Grieco, John(EJA)"/>
    <s v="1707 SE 84th Ct"/>
    <s v="Vancouver"/>
    <s v="WA"/>
    <s v="720"/>
    <x v="1"/>
    <x v="0"/>
    <x v="3"/>
    <m/>
    <x v="2"/>
    <n v="2880.12"/>
    <n v="59"/>
    <n v="1"/>
    <x v="0"/>
    <x v="0"/>
    <x v="4"/>
  </r>
  <r>
    <s v="3486883"/>
    <x v="1"/>
    <s v="McNerney, Sylvia M(R3E)"/>
    <s v="1201 NW 46th St"/>
    <s v="Vancouver"/>
    <s v="WA"/>
    <s v="720"/>
    <x v="1"/>
    <x v="0"/>
    <x v="3"/>
    <m/>
    <x v="2"/>
    <n v="1149.8800000000001"/>
    <n v="49"/>
    <n v="1"/>
    <x v="0"/>
    <x v="0"/>
    <x v="4"/>
  </r>
  <r>
    <s v="3486890"/>
    <x v="1"/>
    <s v="Hilgart, Fred(CNB)"/>
    <s v="200 W 39th St"/>
    <s v="Vancouver"/>
    <s v="WA"/>
    <s v="720"/>
    <x v="1"/>
    <x v="0"/>
    <x v="3"/>
    <m/>
    <x v="2"/>
    <n v="2260.0700000000002"/>
    <n v="25"/>
    <n v="1"/>
    <x v="0"/>
    <x v="0"/>
    <x v="4"/>
  </r>
  <r>
    <s v="3487019"/>
    <x v="1"/>
    <s v="Brown, Hollis S(WTC)***PERMIT IS UNDER W"/>
    <s v="6100 NE Bonner Dr"/>
    <s v="Vancouver"/>
    <s v="WA"/>
    <s v="720"/>
    <x v="1"/>
    <x v="0"/>
    <x v="3"/>
    <m/>
    <x v="2"/>
    <n v="1062.1600000000001"/>
    <n v="41"/>
    <n v="1"/>
    <x v="0"/>
    <x v="0"/>
    <x v="4"/>
  </r>
  <r>
    <s v="3487024"/>
    <x v="1"/>
    <s v="Robertson, Lynnette(WTC)***PERMIT UNDER"/>
    <s v="418 NW Overlook Dr"/>
    <s v="Vancouver"/>
    <s v="WA"/>
    <s v="720"/>
    <x v="1"/>
    <x v="0"/>
    <x v="3"/>
    <m/>
    <x v="2"/>
    <n v="1063.4000000000001"/>
    <n v="38"/>
    <n v="1"/>
    <x v="0"/>
    <x v="0"/>
    <x v="4"/>
  </r>
  <r>
    <s v="3487046"/>
    <x v="1"/>
    <s v="Chesnut, Milford(R3E)"/>
    <s v="613 SE 103rd Ave"/>
    <s v="Vancouver"/>
    <s v="WA"/>
    <s v="720"/>
    <x v="1"/>
    <x v="0"/>
    <x v="3"/>
    <m/>
    <x v="2"/>
    <n v="2264.84"/>
    <n v="62"/>
    <n v="1"/>
    <x v="0"/>
    <x v="0"/>
    <x v="4"/>
  </r>
  <r>
    <s v="3487188"/>
    <x v="1"/>
    <s v="Kirsch, Justin(EJA)"/>
    <s v="5613 NE 30th Ave"/>
    <s v="Vancouver"/>
    <s v="WA"/>
    <s v="720"/>
    <x v="1"/>
    <x v="0"/>
    <x v="3"/>
    <m/>
    <x v="2"/>
    <n v="1769.8"/>
    <n v="82"/>
    <n v="1"/>
    <x v="0"/>
    <x v="0"/>
    <x v="4"/>
  </r>
  <r>
    <s v="3487227"/>
    <x v="1"/>
    <s v="Ortiz, Nicholas L(EJA)"/>
    <s v="15012 NE 18th Ave"/>
    <s v="Vancouver"/>
    <s v="WA"/>
    <s v="720"/>
    <x v="1"/>
    <x v="0"/>
    <x v="3"/>
    <m/>
    <x v="2"/>
    <n v="1773.86"/>
    <n v="114"/>
    <n v="1"/>
    <x v="0"/>
    <x v="0"/>
    <x v="4"/>
  </r>
  <r>
    <s v="3487290"/>
    <x v="1"/>
    <s v="Clemenhagen, Ken(WEB)***PERMITS UNDER WR"/>
    <s v="6307 NE Bonner Dr"/>
    <s v="Vancouver"/>
    <s v="WA"/>
    <s v="720"/>
    <x v="1"/>
    <x v="0"/>
    <x v="3"/>
    <m/>
    <x v="2"/>
    <n v="1064.93"/>
    <n v="50"/>
    <n v="1"/>
    <x v="0"/>
    <x v="0"/>
    <x v="4"/>
  </r>
  <r>
    <s v="3487291"/>
    <x v="1"/>
    <s v="Martin, Deana K(WEB)***PERMITS UNDER WR#"/>
    <s v="6311 NE Bonner Dr"/>
    <s v="Vancouver"/>
    <s v="WA"/>
    <s v="720"/>
    <x v="1"/>
    <x v="0"/>
    <x v="3"/>
    <m/>
    <x v="2"/>
    <n v="1062.8"/>
    <n v="46"/>
    <n v="1"/>
    <x v="0"/>
    <x v="0"/>
    <x v="4"/>
  </r>
  <r>
    <s v="3487368"/>
    <x v="1"/>
    <s v="Randolph, Carolyn(R3E)"/>
    <s v="8824 Mt Baker Ave"/>
    <s v="Vancouver"/>
    <s v="WA"/>
    <s v="720"/>
    <x v="1"/>
    <x v="0"/>
    <x v="3"/>
    <m/>
    <x v="2"/>
    <n v="1762.77"/>
    <n v="27"/>
    <n v="1"/>
    <x v="0"/>
    <x v="0"/>
    <x v="4"/>
  </r>
  <r>
    <s v="3487755"/>
    <x v="1"/>
    <s v="Sutton, Jesse(WEB)"/>
    <s v="220 W 31st St"/>
    <s v="Vancouver"/>
    <s v="WA"/>
    <s v="720"/>
    <x v="1"/>
    <x v="0"/>
    <x v="3"/>
    <m/>
    <x v="2"/>
    <n v="1148.97"/>
    <n v="28"/>
    <n v="1"/>
    <x v="0"/>
    <x v="0"/>
    <x v="4"/>
  </r>
  <r>
    <s v="3487800"/>
    <x v="1"/>
    <s v="Estate of Elsie Gusey(WEB)***PERMIT IS U"/>
    <s v="6500 NW Mckinley Dr"/>
    <s v="Vancouver"/>
    <s v="WA"/>
    <s v="720"/>
    <x v="1"/>
    <x v="0"/>
    <x v="3"/>
    <m/>
    <x v="2"/>
    <n v="1068.24"/>
    <n v="89"/>
    <n v="1"/>
    <x v="0"/>
    <x v="0"/>
    <x v="4"/>
  </r>
  <r>
    <s v="3488331"/>
    <x v="1"/>
    <s v="Henke, Larry(EJA)"/>
    <s v="2313 NW 32nd Cir"/>
    <s v="Camas"/>
    <s v="WA"/>
    <s v="720"/>
    <x v="1"/>
    <x v="0"/>
    <x v="3"/>
    <m/>
    <x v="2"/>
    <n v="1153.48"/>
    <n v="62"/>
    <n v="1"/>
    <x v="0"/>
    <x v="0"/>
    <x v="4"/>
  </r>
  <r>
    <s v="3488567"/>
    <x v="1"/>
    <s v="Hyatt, Desirae(WEB)"/>
    <s v="8104 NE 94th St"/>
    <s v="Vancouver"/>
    <s v="WA"/>
    <s v="720"/>
    <x v="1"/>
    <x v="0"/>
    <x v="3"/>
    <m/>
    <x v="2"/>
    <n v="1151.18"/>
    <n v="44"/>
    <n v="1"/>
    <x v="0"/>
    <x v="0"/>
    <x v="4"/>
  </r>
  <r>
    <s v="3489001"/>
    <x v="1"/>
    <s v="Jandro, Michael(STS)"/>
    <s v="2617 NW 104th St"/>
    <s v="Vancouver"/>
    <s v="WA"/>
    <s v="720"/>
    <x v="1"/>
    <x v="0"/>
    <x v="3"/>
    <m/>
    <x v="2"/>
    <n v="1801.43"/>
    <n v="92"/>
    <n v="1"/>
    <x v="0"/>
    <x v="0"/>
    <x v="4"/>
  </r>
  <r>
    <s v="3489286"/>
    <x v="1"/>
    <s v="Spencer, Robert(STS)***PERMIT INFO IN WR"/>
    <s v="6012 NW McKinley Dr"/>
    <s v="Vancouver"/>
    <s v="WA"/>
    <s v="720"/>
    <x v="1"/>
    <x v="0"/>
    <x v="3"/>
    <m/>
    <x v="2"/>
    <n v="1683.01"/>
    <n v="44"/>
    <n v="1"/>
    <x v="0"/>
    <x v="0"/>
    <x v="4"/>
  </r>
  <r>
    <s v="3489332"/>
    <x v="1"/>
    <s v="Mimich, Nathan(EJA)"/>
    <s v="568 NW Mitchell St"/>
    <s v="Camas"/>
    <s v="WA"/>
    <s v="720"/>
    <x v="1"/>
    <x v="0"/>
    <x v="3"/>
    <m/>
    <x v="2"/>
    <n v="1121.96"/>
    <n v="35"/>
    <n v="1"/>
    <x v="0"/>
    <x v="0"/>
    <x v="4"/>
  </r>
  <r>
    <s v="3489779"/>
    <x v="1"/>
    <s v="Robinson, Melissa(WEB)"/>
    <s v="614 SW Utah St"/>
    <s v="Camas"/>
    <s v="WA"/>
    <s v="720"/>
    <x v="1"/>
    <x v="0"/>
    <x v="3"/>
    <m/>
    <x v="2"/>
    <n v="2262.63"/>
    <n v="45"/>
    <n v="1"/>
    <x v="0"/>
    <x v="0"/>
    <x v="4"/>
  </r>
  <r>
    <s v="3490044"/>
    <x v="1"/>
    <s v="Rousseau, Suzanne(WEB)"/>
    <s v="6913 NW Canyon Crest Loop"/>
    <s v="Vancouver"/>
    <s v="WA"/>
    <s v="720"/>
    <x v="1"/>
    <x v="0"/>
    <x v="3"/>
    <m/>
    <x v="2"/>
    <n v="2266.48"/>
    <n v="75"/>
    <n v="1"/>
    <x v="0"/>
    <x v="0"/>
    <x v="4"/>
  </r>
  <r>
    <s v="3490168"/>
    <x v="1"/>
    <s v="Parsons, Karl(WEB)"/>
    <s v="15510 NE 12th St"/>
    <s v="Vancouver"/>
    <s v="WA"/>
    <s v="720"/>
    <x v="1"/>
    <x v="0"/>
    <x v="3"/>
    <m/>
    <x v="2"/>
    <n v="1148.3399999999999"/>
    <n v="37"/>
    <n v="1"/>
    <x v="0"/>
    <x v="0"/>
    <x v="4"/>
  </r>
  <r>
    <s v="3490405"/>
    <x v="1"/>
    <s v="Charvat, Dawn K(CAG)***FOR EC UPDATE SEE"/>
    <s v="6207 NE Bonner Dr"/>
    <s v="Vancouver"/>
    <s v="WA"/>
    <s v="720"/>
    <x v="1"/>
    <x v="0"/>
    <x v="3"/>
    <m/>
    <x v="2"/>
    <n v="1062.1199999999999"/>
    <n v="28"/>
    <n v="1"/>
    <x v="0"/>
    <x v="0"/>
    <x v="4"/>
  </r>
  <r>
    <s v="3490533"/>
    <x v="1"/>
    <s v="Peterson, Kim(EJA)"/>
    <s v="15707 SE 16th St"/>
    <s v="Vancouver"/>
    <s v="WA"/>
    <s v="720"/>
    <x v="1"/>
    <x v="0"/>
    <x v="3"/>
    <m/>
    <x v="2"/>
    <n v="1149.6300000000001"/>
    <n v="47"/>
    <n v="1"/>
    <x v="0"/>
    <x v="0"/>
    <x v="4"/>
  </r>
  <r>
    <s v="3462784"/>
    <x v="1"/>
    <s v="Trujillo, Jose(D1H)"/>
    <s v="3419 E 18th St"/>
    <s v="Vancouver"/>
    <s v="WA"/>
    <s v="720"/>
    <x v="1"/>
    <x v="0"/>
    <x v="0"/>
    <m/>
    <x v="2"/>
    <n v="4033.25"/>
    <n v="107"/>
    <n v="1"/>
    <x v="0"/>
    <x v="0"/>
    <x v="4"/>
  </r>
  <r>
    <s v="3463496"/>
    <x v="1"/>
    <s v="Barker, Timothy A(R3E)"/>
    <s v="12620 NE 50th Ave"/>
    <s v="Vancouver"/>
    <s v="WA"/>
    <s v="720"/>
    <x v="1"/>
    <x v="0"/>
    <x v="3"/>
    <m/>
    <x v="2"/>
    <n v="2302.39"/>
    <n v="92"/>
    <n v="1"/>
    <x v="0"/>
    <x v="0"/>
    <x v="4"/>
  </r>
  <r>
    <s v="3468276"/>
    <x v="1"/>
    <s v="Miron, Marcela(STS)"/>
    <s v="14113 NE 76th St"/>
    <s v="Vancouver"/>
    <s v="WA"/>
    <s v="720"/>
    <x v="1"/>
    <x v="0"/>
    <x v="3"/>
    <m/>
    <x v="2"/>
    <n v="2238.1799999999998"/>
    <n v="82"/>
    <n v="1"/>
    <x v="0"/>
    <x v="0"/>
    <x v="4"/>
  </r>
  <r>
    <s v="3470178"/>
    <x v="1"/>
    <s v="Hurley, Ryan R(D1H)"/>
    <s v="7700 NE 182nd Ave"/>
    <s v="Vancouver"/>
    <s v="WA"/>
    <s v="720"/>
    <x v="1"/>
    <x v="0"/>
    <x v="3"/>
    <m/>
    <x v="2"/>
    <n v="5253.77"/>
    <n v="585"/>
    <n v="1"/>
    <x v="0"/>
    <x v="0"/>
    <x v="5"/>
  </r>
  <r>
    <s v="3474472"/>
    <x v="1"/>
    <s v="Hash, Roddy(EJA)"/>
    <s v="18314 SE 15th St"/>
    <s v="Vancouver"/>
    <s v="WA"/>
    <s v="720"/>
    <x v="1"/>
    <x v="0"/>
    <x v="3"/>
    <m/>
    <x v="2"/>
    <n v="1384.39"/>
    <n v="119"/>
    <n v="1"/>
    <x v="0"/>
    <x v="0"/>
    <x v="4"/>
  </r>
  <r>
    <s v="3477256"/>
    <x v="1"/>
    <s v="Rundle, John P(R3E)"/>
    <s v="4108 NW McIntosh Rd"/>
    <s v="Camas"/>
    <s v="WA"/>
    <s v="720"/>
    <x v="1"/>
    <x v="0"/>
    <x v="0"/>
    <m/>
    <x v="2"/>
    <n v="7765.58"/>
    <n v="996"/>
    <n v="1"/>
    <x v="0"/>
    <x v="0"/>
    <x v="5"/>
  </r>
  <r>
    <s v="3482852"/>
    <x v="1"/>
    <s v="Albinger, Joseph Z(R3E)"/>
    <s v="110 NW 78th St"/>
    <s v="Vancouver"/>
    <s v="WA"/>
    <s v="720"/>
    <x v="1"/>
    <x v="0"/>
    <x v="0"/>
    <m/>
    <x v="2"/>
    <n v="3599.78"/>
    <n v="117"/>
    <n v="1"/>
    <x v="0"/>
    <x v="0"/>
    <x v="4"/>
  </r>
  <r>
    <s v="3484236"/>
    <x v="1"/>
    <s v="Fisher, Jerry J(R3E)"/>
    <s v="6620 Kansas St"/>
    <s v="Vancouver"/>
    <s v="WA"/>
    <s v="720"/>
    <x v="1"/>
    <x v="0"/>
    <x v="3"/>
    <m/>
    <x v="2"/>
    <n v="2878.87"/>
    <n v="74"/>
    <n v="1"/>
    <x v="0"/>
    <x v="0"/>
    <x v="4"/>
  </r>
  <r>
    <s v="3485777"/>
    <x v="1"/>
    <s v="Gleason, Bill J(EJA)"/>
    <s v="8708 NE 160th Ave"/>
    <s v="Vancouver"/>
    <s v="WA"/>
    <s v="720"/>
    <x v="1"/>
    <x v="0"/>
    <x v="3"/>
    <m/>
    <x v="2"/>
    <n v="1148.23"/>
    <n v="33"/>
    <n v="1"/>
    <x v="0"/>
    <x v="0"/>
    <x v="4"/>
  </r>
  <r>
    <s v="3467509"/>
    <x v="1"/>
    <s v="Gyes, Randolph A(R3E)"/>
    <s v="5508 NE 49th St"/>
    <s v="Vancouver"/>
    <s v="WA"/>
    <s v="720"/>
    <x v="1"/>
    <x v="0"/>
    <x v="3"/>
    <m/>
    <x v="2"/>
    <n v="3019.13"/>
    <n v="63"/>
    <n v="1"/>
    <x v="0"/>
    <x v="0"/>
    <x v="4"/>
  </r>
  <r>
    <s v="3467757"/>
    <x v="1"/>
    <s v="Blumberg, Ross(D1H)"/>
    <s v="8711 NE 109th Ct"/>
    <s v="Vancouver"/>
    <s v="WA"/>
    <s v="720"/>
    <x v="1"/>
    <x v="0"/>
    <x v="3"/>
    <m/>
    <x v="2"/>
    <n v="4042.73"/>
    <n v="91"/>
    <n v="1"/>
    <x v="0"/>
    <x v="0"/>
    <x v="4"/>
  </r>
  <r>
    <s v="3471960"/>
    <x v="1"/>
    <s v="Dortmund, Larry(EJA)"/>
    <s v="903 SE 78th Ave"/>
    <s v="Vancouver"/>
    <s v="WA"/>
    <s v="720"/>
    <x v="1"/>
    <x v="0"/>
    <x v="3"/>
    <m/>
    <x v="2"/>
    <n v="0"/>
    <m/>
    <n v="1"/>
    <x v="1"/>
    <x v="1"/>
    <x v="1"/>
  </r>
  <r>
    <s v="3483721"/>
    <x v="1"/>
    <s v="Harroun, Julie A(STS)"/>
    <s v="13400 NE 244th St"/>
    <s v="Battle Ground"/>
    <s v="WA"/>
    <s v="720"/>
    <x v="1"/>
    <x v="0"/>
    <x v="0"/>
    <m/>
    <x v="2"/>
    <n v="0"/>
    <m/>
    <n v="1"/>
    <x v="1"/>
    <x v="1"/>
    <x v="1"/>
  </r>
  <r>
    <s v="3459547"/>
    <x v="0"/>
    <s v="&quot;Daley, Mary(R3E)&quot;"/>
    <s v="2608 Grant St"/>
    <s v="Vancouver"/>
    <s v="WA"/>
    <s v="720"/>
    <x v="1"/>
    <x v="0"/>
    <x v="0"/>
    <m/>
    <x v="2"/>
    <n v="1513.92"/>
    <n v="26"/>
    <n v="1"/>
    <x v="0"/>
    <x v="0"/>
    <x v="4"/>
  </r>
  <r>
    <s v="3466483"/>
    <x v="0"/>
    <s v="Romero, Gina C(D1H)"/>
    <s v="6448 NE Bonner Dr"/>
    <s v="Vancouver"/>
    <s v="WA"/>
    <s v="720"/>
    <x v="1"/>
    <x v="0"/>
    <x v="3"/>
    <m/>
    <x v="2"/>
    <n v="2973.18"/>
    <n v="85"/>
    <n v="1"/>
    <x v="0"/>
    <x v="0"/>
    <x v="4"/>
  </r>
  <r>
    <s v="3472067"/>
    <x v="0"/>
    <s v="Graham, Earl G(EJA)"/>
    <s v="3404 NE 83rd Ave"/>
    <s v="Vancouver"/>
    <s v="WA"/>
    <s v="720"/>
    <x v="1"/>
    <x v="0"/>
    <x v="3"/>
    <m/>
    <x v="2"/>
    <n v="1346.6"/>
    <n v="26"/>
    <n v="1"/>
    <x v="0"/>
    <x v="0"/>
    <x v="5"/>
  </r>
  <r>
    <s v="3437980"/>
    <x v="2"/>
    <s v="Council Bluffs Way-501. Vancou"/>
    <s v="500 Council Bluffs Way"/>
    <s v="Vancouver"/>
    <s v="WA"/>
    <s v="710"/>
    <x v="0"/>
    <x v="1"/>
    <x v="1"/>
    <m/>
    <x v="2"/>
    <n v="14001.22"/>
    <n v="375"/>
    <n v="1"/>
    <x v="0"/>
    <x v="0"/>
    <x v="1"/>
  </r>
  <r>
    <s v="3465476"/>
    <x v="2"/>
    <s v="NE 152nd Ave-5950. Vancouver2(SAS) insid"/>
    <s v="5950 NE 152nd Ave"/>
    <s v="Vancouver WA"/>
    <s v="WA"/>
    <s v="710"/>
    <x v="0"/>
    <x v="1"/>
    <x v="1"/>
    <m/>
    <x v="2"/>
    <n v="4559.93"/>
    <n v="620"/>
    <n v="1"/>
    <x v="0"/>
    <x v="0"/>
    <x v="1"/>
  </r>
  <r>
    <s v="3465477"/>
    <x v="2"/>
    <s v="NE 152nd Ave-5950. Vancouver2(SAS)/MX"/>
    <s v="5950 NE 152nd Ave"/>
    <s v="Vancouver WA"/>
    <s v="WA"/>
    <s v="710"/>
    <x v="0"/>
    <x v="1"/>
    <x v="1"/>
    <m/>
    <x v="2"/>
    <n v="62051.35"/>
    <n v="1220"/>
    <n v="1"/>
    <x v="0"/>
    <x v="0"/>
    <x v="1"/>
  </r>
  <r>
    <s v="3469035"/>
    <x v="2"/>
    <s v="NE Highway 99-8515. Vancouver(SAS)"/>
    <s v="8515 NE Highway 99"/>
    <s v="Vancouver"/>
    <s v="WA"/>
    <s v="710"/>
    <x v="0"/>
    <x v="1"/>
    <x v="1"/>
    <m/>
    <x v="2"/>
    <n v="15860.14"/>
    <n v="260"/>
    <n v="1"/>
    <x v="0"/>
    <x v="0"/>
    <x v="1"/>
  </r>
  <r>
    <s v="3472978"/>
    <x v="2"/>
    <s v="PH3- Install 6&quot;(P) MX."/>
    <s v="NW 31st Ave (289th to 309th)"/>
    <s v="La Center"/>
    <s v="WA"/>
    <s v="710"/>
    <x v="0"/>
    <x v="1"/>
    <x v="4"/>
    <m/>
    <x v="2"/>
    <n v="634568.99"/>
    <n v="6328"/>
    <n v="1"/>
    <x v="0"/>
    <x v="0"/>
    <x v="1"/>
  </r>
  <r>
    <s v="3476774"/>
    <x v="2"/>
    <s v="NW Lake RD-4859. Camas(SAS)"/>
    <s v="4859 NW Lake Rd"/>
    <s v="Camas"/>
    <s v="WA"/>
    <s v="710"/>
    <x v="0"/>
    <x v="1"/>
    <x v="1"/>
    <m/>
    <x v="2"/>
    <n v="1985.49"/>
    <n v="203"/>
    <n v="1"/>
    <x v="0"/>
    <x v="0"/>
    <x v="1"/>
  </r>
  <r>
    <s v="3477450"/>
    <x v="2"/>
    <s v="SE Chkalov Dr Bldg C 305(RCB)"/>
    <s v="305 SE Chkalov Dr"/>
    <s v="Vancouver"/>
    <s v="WA"/>
    <s v="710"/>
    <x v="0"/>
    <x v="1"/>
    <x v="1"/>
    <m/>
    <x v="2"/>
    <n v="27494.39"/>
    <n v="525"/>
    <n v="1"/>
    <x v="0"/>
    <x v="0"/>
    <x v="1"/>
  </r>
  <r>
    <s v="3438607"/>
    <x v="2"/>
    <s v="&quot;Install 3/4&quot;&quot;(W) class B test"/>
    <s v="4857 NW Lake Rd"/>
    <s v="Camas"/>
    <s v="WA"/>
    <s v="710"/>
    <x v="0"/>
    <x v="1"/>
    <x v="6"/>
    <m/>
    <x v="2"/>
    <n v="3618.9"/>
    <n v="10"/>
    <n v="1"/>
    <x v="0"/>
    <x v="0"/>
    <x v="1"/>
  </r>
  <r>
    <s v="3447745"/>
    <x v="2"/>
    <s v="&quot;Install 1' of 1&quot;&quot;(W) class D"/>
    <s v="4857 NW Lake Rd"/>
    <s v="Camas"/>
    <s v="WA"/>
    <s v="710"/>
    <x v="0"/>
    <x v="1"/>
    <x v="8"/>
    <m/>
    <x v="2"/>
    <n v="6.96"/>
    <n v="1"/>
    <n v="1"/>
    <x v="1"/>
    <x v="0"/>
    <x v="1"/>
  </r>
  <r>
    <s v="3478314"/>
    <x v="2"/>
    <s v="NW Overlook - ProActive Proj(RCB)"/>
    <s v="NW Overlook &amp; McKinley Dr"/>
    <s v="Vancouver"/>
    <s v="WA"/>
    <s v="710"/>
    <x v="1"/>
    <x v="0"/>
    <x v="1"/>
    <m/>
    <x v="2"/>
    <n v="150406.38"/>
    <n v="11017"/>
    <n v="1"/>
    <x v="0"/>
    <x v="0"/>
    <x v="1"/>
  </r>
  <r>
    <s v="3466484"/>
    <x v="2"/>
    <s v="Bonner Dr MX for 6448(D1H)"/>
    <s v="6448 Bonner Dr"/>
    <s v="Vancouver"/>
    <s v="WA"/>
    <s v="710"/>
    <x v="1"/>
    <x v="0"/>
    <x v="1"/>
    <m/>
    <x v="2"/>
    <n v="818.36"/>
    <n v="47"/>
    <n v="1"/>
    <x v="0"/>
    <x v="0"/>
    <x v="1"/>
  </r>
  <r>
    <s v="3472068"/>
    <x v="2"/>
    <s v="83rd Ave 3404 MX(EJA)"/>
    <s v="3404 NE 83rd Ave"/>
    <s v="Vancouver"/>
    <s v="WA"/>
    <s v="710"/>
    <x v="1"/>
    <x v="0"/>
    <x v="1"/>
    <m/>
    <x v="2"/>
    <n v="10192.83"/>
    <n v="201"/>
    <n v="1"/>
    <x v="0"/>
    <x v="0"/>
    <x v="1"/>
  </r>
  <r>
    <s v="3474243"/>
    <x v="2"/>
    <s v="Winchell Ave(SEP)"/>
    <s v="917, 913, 909 Winchell"/>
    <s v="Van"/>
    <s v="WA"/>
    <s v="710"/>
    <x v="1"/>
    <x v="1"/>
    <x v="0"/>
    <m/>
    <x v="2"/>
    <n v="4421.6400000000003"/>
    <n v="191"/>
    <n v="1"/>
    <x v="0"/>
    <x v="0"/>
    <x v="1"/>
  </r>
  <r>
    <s v="3471546"/>
    <x v="2"/>
    <s v="NE 172nd Ave / 2 Parcel MX(STS)"/>
    <s v="12312 NE 172nd Ave"/>
    <s v="Brush Prairie"/>
    <s v="WA"/>
    <s v="710"/>
    <x v="1"/>
    <x v="1"/>
    <x v="1"/>
    <m/>
    <x v="2"/>
    <n v="5203.8100000000004"/>
    <n v="135"/>
    <n v="1"/>
    <x v="0"/>
    <x v="0"/>
    <x v="1"/>
  </r>
  <r>
    <s v="3473753"/>
    <x v="2"/>
    <s v="Washington St MX(SEP)"/>
    <s v="2715 Washington Street"/>
    <s v="Vancouver"/>
    <s v="WA"/>
    <s v="710"/>
    <x v="1"/>
    <x v="1"/>
    <x v="1"/>
    <m/>
    <x v="2"/>
    <n v="6361.31"/>
    <n v="132"/>
    <n v="1"/>
    <x v="0"/>
    <x v="0"/>
    <x v="1"/>
  </r>
  <r>
    <s v="3481263"/>
    <x v="2"/>
    <s v="Province Drive MX(SEP)"/>
    <s v="413 Province Dr"/>
    <s v="Camas"/>
    <s v="WA"/>
    <s v="710"/>
    <x v="1"/>
    <x v="1"/>
    <x v="1"/>
    <m/>
    <x v="2"/>
    <n v="19711.060000000001"/>
    <n v="240"/>
    <n v="1"/>
    <x v="0"/>
    <x v="0"/>
    <x v="1"/>
  </r>
  <r>
    <s v="3459875"/>
    <x v="2"/>
    <s v="143rd Ave MX(SEP)"/>
    <s v="3915 NE 143rd Ave"/>
    <s v="Vancouver"/>
    <s v="WA"/>
    <s v="710"/>
    <x v="1"/>
    <x v="1"/>
    <x v="1"/>
    <m/>
    <x v="2"/>
    <n v="12518.6"/>
    <n v="116"/>
    <n v="1"/>
    <x v="0"/>
    <x v="0"/>
    <x v="1"/>
  </r>
  <r>
    <s v="3459548"/>
    <x v="2"/>
    <s v="2608/2610 Grant Street MX(R3E)"/>
    <s v="2608 Grant St"/>
    <s v="Vancouver"/>
    <s v="WA"/>
    <s v="710"/>
    <x v="2"/>
    <x v="0"/>
    <x v="1"/>
    <m/>
    <x v="2"/>
    <n v="4835.92"/>
    <n v="43"/>
    <n v="1"/>
    <x v="0"/>
    <x v="0"/>
    <x v="1"/>
  </r>
  <r>
    <s v="3463849"/>
    <x v="2"/>
    <s v="NE Vine, 625/627(TLB)"/>
    <s v="625 NE Vine St"/>
    <s v="White Salmon"/>
    <s v="WA"/>
    <s v="710"/>
    <x v="2"/>
    <x v="1"/>
    <x v="1"/>
    <m/>
    <x v="2"/>
    <n v="4466.97"/>
    <n v="55"/>
    <n v="1"/>
    <x v="0"/>
    <x v="0"/>
    <x v="1"/>
  </r>
  <r>
    <s v="3480180"/>
    <x v="2"/>
    <s v="Install 2&quot;  (p) main"/>
    <s v="Champion Lane"/>
    <s v="White Salmon"/>
    <s v="WA"/>
    <s v="710"/>
    <x v="1"/>
    <x v="1"/>
    <x v="1"/>
    <m/>
    <x v="2"/>
    <n v="11381.86"/>
    <n v="533"/>
    <n v="1"/>
    <x v="0"/>
    <x v="0"/>
    <x v="1"/>
  </r>
  <r>
    <s v="3473595"/>
    <x v="2"/>
    <s v="Install 2&quot; (p) main"/>
    <s v="NE 6th Ave"/>
    <s v="Vancouver"/>
    <s v="WA"/>
    <s v="710"/>
    <x v="0"/>
    <x v="1"/>
    <x v="1"/>
    <m/>
    <x v="2"/>
    <n v="2536.61"/>
    <n v="387"/>
    <n v="1"/>
    <x v="0"/>
    <x v="0"/>
    <x v="1"/>
  </r>
  <r>
    <s v="3473596"/>
    <x v="2"/>
    <s v="Install 2&quot; (p) main tie in"/>
    <s v="NE 6th Ave"/>
    <s v="Vancouver"/>
    <s v="WA"/>
    <s v="710"/>
    <x v="0"/>
    <x v="1"/>
    <x v="1"/>
    <m/>
    <x v="2"/>
    <n v="4275.68"/>
    <n v="68"/>
    <n v="1"/>
    <x v="0"/>
    <x v="0"/>
    <x v="1"/>
  </r>
  <r>
    <s v="3460615"/>
    <x v="2"/>
    <s v="Install 2&quot; (p) main"/>
    <s v="SE Grace Ave"/>
    <s v="Battle Ground"/>
    <s v="WA"/>
    <s v="710"/>
    <x v="0"/>
    <x v="1"/>
    <x v="1"/>
    <m/>
    <x v="2"/>
    <n v="5004.26"/>
    <n v="521"/>
    <n v="1"/>
    <x v="0"/>
    <x v="0"/>
    <x v="1"/>
  </r>
  <r>
    <s v="3460617"/>
    <x v="2"/>
    <s v="Install 2&quot; (p) main tie in"/>
    <s v="SE Grace Ave"/>
    <s v="Battle Ground"/>
    <s v="WA"/>
    <s v="710"/>
    <x v="0"/>
    <x v="1"/>
    <x v="1"/>
    <m/>
    <x v="2"/>
    <n v="4531.74"/>
    <n v="50"/>
    <n v="1"/>
    <x v="0"/>
    <x v="0"/>
    <x v="1"/>
  </r>
  <r>
    <s v="3472531"/>
    <x v="2"/>
    <s v="Ph 2-Install 2&quot; (p) main"/>
    <s v="NE 121st Ave"/>
    <s v="Vancouver"/>
    <s v="WA"/>
    <s v="710"/>
    <x v="0"/>
    <x v="1"/>
    <x v="1"/>
    <m/>
    <x v="2"/>
    <n v="4072.64"/>
    <n v="525"/>
    <n v="1"/>
    <x v="0"/>
    <x v="0"/>
    <x v="1"/>
  </r>
  <r>
    <s v="3477666"/>
    <x v="2"/>
    <s v="Install 4&quot; (p) main"/>
    <s v="SW 12th Ave/SW 16th St"/>
    <s v="Battle Ground"/>
    <s v="WA"/>
    <s v="710"/>
    <x v="0"/>
    <x v="1"/>
    <x v="5"/>
    <m/>
    <x v="2"/>
    <n v="11498.79"/>
    <n v="1117"/>
    <n v="1"/>
    <x v="0"/>
    <x v="0"/>
    <x v="1"/>
  </r>
  <r>
    <s v="3477667"/>
    <x v="2"/>
    <s v="Install 2&quot; (p) main"/>
    <s v="SW 12th Ave/SW 16th St"/>
    <s v="Battle Ground"/>
    <s v="WA"/>
    <s v="710"/>
    <x v="0"/>
    <x v="1"/>
    <x v="1"/>
    <m/>
    <x v="2"/>
    <n v="5243.17"/>
    <n v="677"/>
    <n v="1"/>
    <x v="0"/>
    <x v="0"/>
    <x v="1"/>
  </r>
  <r>
    <s v="3478038"/>
    <x v="2"/>
    <s v="Ph 2-Install 1&quot; (p) main"/>
    <s v="NE 121st Ave"/>
    <s v="Vancouver"/>
    <s v="WA"/>
    <s v="710"/>
    <x v="0"/>
    <x v="1"/>
    <x v="0"/>
    <m/>
    <x v="2"/>
    <n v="882.41"/>
    <n v="122"/>
    <n v="1"/>
    <x v="0"/>
    <x v="0"/>
    <x v="1"/>
  </r>
  <r>
    <s v="3480480"/>
    <x v="2"/>
    <s v="Install 4&quot; (p) main-Sub"/>
    <s v="S Grant St"/>
    <s v="Washougal"/>
    <s v="WA"/>
    <s v="710"/>
    <x v="0"/>
    <x v="1"/>
    <x v="5"/>
    <m/>
    <x v="2"/>
    <n v="23634.85"/>
    <n v="2294"/>
    <n v="1"/>
    <x v="0"/>
    <x v="0"/>
    <x v="1"/>
  </r>
  <r>
    <s v="3479527"/>
    <x v="2"/>
    <s v="4&quot; (p) MX"/>
    <s v="4020 S Grant St"/>
    <s v="Washougal"/>
    <s v="WA"/>
    <s v="710"/>
    <x v="0"/>
    <x v="1"/>
    <x v="5"/>
    <m/>
    <x v="2"/>
    <n v="12031.55"/>
    <n v="182"/>
    <n v="1"/>
    <x v="0"/>
    <x v="0"/>
    <x v="1"/>
  </r>
  <r>
    <s v="3486195"/>
    <x v="2"/>
    <s v="Install 2&quot; (p) main stub in for future c"/>
    <s v="NW 31st Ave"/>
    <s v="La Center"/>
    <s v="WA"/>
    <s v="710"/>
    <x v="0"/>
    <x v="1"/>
    <x v="1"/>
    <m/>
    <x v="2"/>
    <n v="1903.76"/>
    <n v="17"/>
    <n v="1"/>
    <x v="0"/>
    <x v="0"/>
    <x v="1"/>
  </r>
  <r>
    <s v="3440992"/>
    <x v="2"/>
    <s v="&quot;2&quot;&quot; (p) main stub in&quot;"/>
    <s v="NE 6th Ave"/>
    <s v="Vancouver"/>
    <s v="WA"/>
    <s v="710"/>
    <x v="0"/>
    <x v="1"/>
    <x v="1"/>
    <m/>
    <x v="2"/>
    <n v="0"/>
    <m/>
    <n v="1"/>
    <x v="1"/>
    <x v="1"/>
    <x v="1"/>
  </r>
  <r>
    <s v="3453148"/>
    <x v="2"/>
    <s v="&quot;Install 2&quot;&quot; (p) main&quot;"/>
    <s v="702 SW 20th Ave"/>
    <s v="Battle Ground"/>
    <s v="WA"/>
    <s v="710"/>
    <x v="2"/>
    <x v="1"/>
    <x v="1"/>
    <m/>
    <x v="2"/>
    <n v="1572.66"/>
    <n v="206"/>
    <n v="1"/>
    <x v="0"/>
    <x v="0"/>
    <x v="1"/>
  </r>
  <r>
    <s v="3453149"/>
    <x v="2"/>
    <s v="&quot;Install 2&quot;&quot; (p) main tie in&quot;"/>
    <s v="702 SW 20th Ave"/>
    <s v="Battle Ground"/>
    <s v="WA"/>
    <s v="710"/>
    <x v="2"/>
    <x v="1"/>
    <x v="1"/>
    <m/>
    <x v="2"/>
    <n v="1864.87"/>
    <n v="18"/>
    <n v="1"/>
    <x v="0"/>
    <x v="0"/>
    <x v="1"/>
  </r>
  <r>
    <s v="3457170"/>
    <x v="2"/>
    <s v="&quot;Install 2&quot;&quot; (p) main&quot;"/>
    <s v="NE 13th Ave"/>
    <s v="Vancouver"/>
    <s v="WA"/>
    <s v="710"/>
    <x v="2"/>
    <x v="1"/>
    <x v="1"/>
    <m/>
    <x v="2"/>
    <n v="20315.98"/>
    <n v="3265"/>
    <n v="1"/>
    <x v="0"/>
    <x v="0"/>
    <x v="1"/>
  </r>
  <r>
    <s v="3457171"/>
    <x v="2"/>
    <s v="&quot;Install 2&quot;&quot; (p) main tie in&quot;"/>
    <s v="NE 13th Ave"/>
    <s v="Vancouver"/>
    <s v="WA"/>
    <s v="710"/>
    <x v="2"/>
    <x v="1"/>
    <x v="1"/>
    <m/>
    <x v="2"/>
    <n v="9083.2800000000007"/>
    <n v="60"/>
    <n v="1"/>
    <x v="0"/>
    <x v="0"/>
    <x v="1"/>
  </r>
  <r>
    <s v="3465601"/>
    <x v="2"/>
    <s v="Install 2&quot; (p) main"/>
    <s v="X St"/>
    <s v="Vancouver"/>
    <s v="WA"/>
    <s v="710"/>
    <x v="2"/>
    <x v="1"/>
    <x v="1"/>
    <m/>
    <x v="2"/>
    <n v="5107.4399999999996"/>
    <n v="659"/>
    <n v="1"/>
    <x v="0"/>
    <x v="0"/>
    <x v="1"/>
  </r>
  <r>
    <s v="3465602"/>
    <x v="2"/>
    <s v="Install 2&quot; (p) main tie in"/>
    <s v="X St"/>
    <s v="Vancouver"/>
    <s v="WA"/>
    <s v="710"/>
    <x v="2"/>
    <x v="1"/>
    <x v="1"/>
    <m/>
    <x v="2"/>
    <n v="2694.58"/>
    <n v="23"/>
    <n v="1"/>
    <x v="0"/>
    <x v="0"/>
    <x v="1"/>
  </r>
  <r>
    <s v="3473549"/>
    <x v="2"/>
    <s v="Install 4&quot; (p) main"/>
    <s v="NE 125th Ave"/>
    <s v="Vancouver"/>
    <s v="WA"/>
    <s v="710"/>
    <x v="2"/>
    <x v="1"/>
    <x v="5"/>
    <m/>
    <x v="2"/>
    <n v="3198.26"/>
    <n v="309"/>
    <n v="1"/>
    <x v="0"/>
    <x v="0"/>
    <x v="1"/>
  </r>
  <r>
    <s v="3473550"/>
    <x v="2"/>
    <s v="Install 2&quot; (p) main"/>
    <s v="NE 125th Ave"/>
    <s v="Vancouver"/>
    <s v="WA"/>
    <s v="710"/>
    <x v="2"/>
    <x v="1"/>
    <x v="1"/>
    <m/>
    <x v="2"/>
    <n v="13529.68"/>
    <n v="2140"/>
    <n v="1"/>
    <x v="0"/>
    <x v="0"/>
    <x v="1"/>
  </r>
  <r>
    <s v="3485575"/>
    <x v="2"/>
    <s v="Install 2&quot; (p) main"/>
    <s v="NE 80th St"/>
    <s v="Vancouver"/>
    <s v="WA"/>
    <s v="710"/>
    <x v="2"/>
    <x v="1"/>
    <x v="1"/>
    <m/>
    <x v="2"/>
    <n v="3811.6"/>
    <n v="494"/>
    <n v="1"/>
    <x v="0"/>
    <x v="0"/>
    <x v="1"/>
  </r>
  <r>
    <s v="3441854"/>
    <x v="2"/>
    <s v="&quot;MX-Install 766' of 4&quot;(P) main extension"/>
    <s v="NW Brady Rd"/>
    <s v="Camas"/>
    <s v="WA"/>
    <s v="710"/>
    <x v="2"/>
    <x v="1"/>
    <x v="5"/>
    <m/>
    <x v="2"/>
    <n v="61557.49"/>
    <n v="795"/>
    <n v="1"/>
    <x v="0"/>
    <x v="0"/>
    <x v="1"/>
  </r>
  <r>
    <s v="3463170"/>
    <x v="2"/>
    <s v="01-Install 4&quot;(P) main inside property."/>
    <s v="NW Ashley Heights Dr @ McCann Rd"/>
    <s v="Vancouver"/>
    <s v="WA"/>
    <s v="710"/>
    <x v="1"/>
    <x v="1"/>
    <x v="5"/>
    <m/>
    <x v="2"/>
    <n v="8237.14"/>
    <n v="808"/>
    <n v="1"/>
    <x v="0"/>
    <x v="0"/>
    <x v="1"/>
  </r>
  <r>
    <s v="3463171"/>
    <x v="2"/>
    <s v="01-Install 4&quot;(P) main tie in."/>
    <s v="NW Ashley Heights Dr @ McCann Rd"/>
    <s v="Vancouver"/>
    <s v="WA"/>
    <s v="710"/>
    <x v="1"/>
    <x v="1"/>
    <x v="5"/>
    <m/>
    <x v="2"/>
    <n v="8942.51"/>
    <n v="36"/>
    <n v="1"/>
    <x v="0"/>
    <x v="0"/>
    <x v="1"/>
  </r>
  <r>
    <s v="3463172"/>
    <x v="2"/>
    <s v="02-Install 2&quot;(P) main inside property."/>
    <s v="NW 134th Cir @ McCann Rd"/>
    <s v="Vancouver"/>
    <s v="WA"/>
    <s v="710"/>
    <x v="1"/>
    <x v="1"/>
    <x v="1"/>
    <m/>
    <x v="2"/>
    <n v="29673.77"/>
    <n v="4764"/>
    <n v="1"/>
    <x v="0"/>
    <x v="0"/>
    <x v="1"/>
  </r>
  <r>
    <s v="3463926"/>
    <x v="2"/>
    <s v="01-Install 2&quot;(P) main ties ins - three 2"/>
    <s v="NW Ashley Heights Dr @ McCann Rd"/>
    <s v="Vancouver"/>
    <s v="WA"/>
    <s v="710"/>
    <x v="1"/>
    <x v="1"/>
    <x v="1"/>
    <m/>
    <x v="2"/>
    <n v="4764.08"/>
    <n v="70"/>
    <n v="1"/>
    <x v="0"/>
    <x v="0"/>
    <x v="1"/>
  </r>
  <r>
    <s v="3464149"/>
    <x v="2"/>
    <s v="Install approx 1075' of 2&quot;(P) main insid"/>
    <s v="NE 110th St @ 121st Ave"/>
    <s v="Vancouver"/>
    <s v="WA"/>
    <s v="710"/>
    <x v="1"/>
    <x v="1"/>
    <x v="1"/>
    <m/>
    <x v="2"/>
    <n v="7493.42"/>
    <n v="1205"/>
    <n v="1"/>
    <x v="0"/>
    <x v="0"/>
    <x v="1"/>
  </r>
  <r>
    <s v="3469318"/>
    <x v="2"/>
    <s v="SUB-Install 243' of 4&quot;(P) main inside su"/>
    <s v="NE Village Loop"/>
    <s v="Ridgefield"/>
    <s v="WA"/>
    <s v="710"/>
    <x v="1"/>
    <x v="1"/>
    <x v="5"/>
    <m/>
    <x v="2"/>
    <n v="2512.58"/>
    <n v="243"/>
    <n v="1"/>
    <x v="0"/>
    <x v="0"/>
    <x v="1"/>
  </r>
  <r>
    <s v="3469320"/>
    <x v="2"/>
    <s v="SUB-Install 2252' of 2&quot;(P) main inside p"/>
    <s v="NE Village Loop"/>
    <s v="Ridgefield"/>
    <s v="WA"/>
    <s v="710"/>
    <x v="1"/>
    <x v="1"/>
    <x v="1"/>
    <m/>
    <x v="2"/>
    <n v="14374.72"/>
    <n v="2276"/>
    <n v="1"/>
    <x v="0"/>
    <x v="0"/>
    <x v="1"/>
  </r>
  <r>
    <s v="3469321"/>
    <x v="2"/>
    <s v="SUB-Install 26' of 2&quot;(P) main tie in."/>
    <s v="NE Village Loop"/>
    <s v="Ridgefield"/>
    <s v="WA"/>
    <s v="710"/>
    <x v="1"/>
    <x v="1"/>
    <x v="5"/>
    <m/>
    <x v="2"/>
    <n v="2141.6999999999998"/>
    <n v="24"/>
    <n v="1"/>
    <x v="0"/>
    <x v="0"/>
    <x v="1"/>
  </r>
  <r>
    <s v="3470607"/>
    <x v="2"/>
    <s v="Install 2&quot;(P) main inside subdivision."/>
    <s v="NE Spruce Dr"/>
    <s v="Camas"/>
    <s v="WA"/>
    <s v="710"/>
    <x v="1"/>
    <x v="1"/>
    <x v="1"/>
    <m/>
    <x v="2"/>
    <n v="8358.3799999999992"/>
    <n v="1325"/>
    <n v="1"/>
    <x v="0"/>
    <x v="0"/>
    <x v="1"/>
  </r>
  <r>
    <s v="3470620"/>
    <x v="2"/>
    <s v="Install 2&quot;(P) main inside subdivision."/>
    <s v="NE 143rd Ave @ 112th St"/>
    <s v="Vancouver"/>
    <s v="WA"/>
    <s v="710"/>
    <x v="1"/>
    <x v="1"/>
    <x v="1"/>
    <m/>
    <x v="2"/>
    <n v="9464.2900000000009"/>
    <n v="1501"/>
    <n v="1"/>
    <x v="0"/>
    <x v="0"/>
    <x v="1"/>
  </r>
  <r>
    <s v="3476499"/>
    <x v="2"/>
    <s v="Install 2&quot;(P) main inside subdivision."/>
    <s v="NW Ivy St"/>
    <s v="Camas"/>
    <s v="WA"/>
    <s v="710"/>
    <x v="1"/>
    <x v="1"/>
    <x v="1"/>
    <m/>
    <x v="2"/>
    <n v="757.15"/>
    <n v="97"/>
    <n v="1"/>
    <x v="0"/>
    <x v="0"/>
    <x v="1"/>
  </r>
  <r>
    <s v="3476500"/>
    <x v="2"/>
    <s v="Install  2&quot;(P) main tie in."/>
    <s v="NW Ivy St"/>
    <s v="Camas"/>
    <s v="WA"/>
    <s v="710"/>
    <x v="1"/>
    <x v="1"/>
    <x v="1"/>
    <m/>
    <x v="2"/>
    <n v="1031.97"/>
    <n v="14"/>
    <n v="1"/>
    <x v="0"/>
    <x v="0"/>
    <x v="1"/>
  </r>
  <r>
    <s v="3481719"/>
    <x v="2"/>
    <s v="Install 2&quot; (p) main"/>
    <s v="N 34th Ct"/>
    <s v="Ridgefield"/>
    <s v="WA"/>
    <s v="710"/>
    <x v="1"/>
    <x v="1"/>
    <x v="1"/>
    <m/>
    <x v="2"/>
    <n v="10449.549999999999"/>
    <n v="1655"/>
    <n v="1"/>
    <x v="0"/>
    <x v="0"/>
    <x v="1"/>
  </r>
  <r>
    <s v="3482929"/>
    <x v="2"/>
    <s v="Install 2&quot; (p) main"/>
    <s v="NE 7th Dr"/>
    <s v="Battle Ground"/>
    <s v="WA"/>
    <s v="710"/>
    <x v="1"/>
    <x v="1"/>
    <x v="1"/>
    <m/>
    <x v="2"/>
    <n v="13645.05"/>
    <n v="2000"/>
    <n v="1"/>
    <x v="0"/>
    <x v="0"/>
    <x v="1"/>
  </r>
  <r>
    <s v="3483465"/>
    <x v="2"/>
    <s v="Install 492' of 2&quot;(P) main inside subdiv"/>
    <s v="NE Sebastian Ct"/>
    <s v="Vancouver"/>
    <s v="WA"/>
    <s v="710"/>
    <x v="1"/>
    <x v="1"/>
    <x v="1"/>
    <m/>
    <x v="2"/>
    <n v="4649.17"/>
    <n v="600"/>
    <n v="1"/>
    <x v="0"/>
    <x v="0"/>
    <x v="1"/>
  </r>
  <r>
    <s v="3483467"/>
    <x v="2"/>
    <s v="Install 45' of 2&quot;(P) main tie in"/>
    <s v="NE Sebastian Ct"/>
    <s v="Vancouver"/>
    <s v="WA"/>
    <s v="710"/>
    <x v="1"/>
    <x v="1"/>
    <x v="1"/>
    <m/>
    <x v="2"/>
    <n v="4270.75"/>
    <n v="40"/>
    <n v="1"/>
    <x v="0"/>
    <x v="0"/>
    <x v="1"/>
  </r>
  <r>
    <s v="3440725"/>
    <x v="2"/>
    <s v="&quot;Install 2&quot;&quot; (p) main&quot;"/>
    <s v="NE 141st Ave"/>
    <s v="Vancouver"/>
    <s v="WA"/>
    <s v="710"/>
    <x v="1"/>
    <x v="1"/>
    <x v="1"/>
    <m/>
    <x v="2"/>
    <n v="5098.05"/>
    <n v="667"/>
    <n v="1"/>
    <x v="0"/>
    <x v="0"/>
    <x v="1"/>
  </r>
  <r>
    <s v="3440728"/>
    <x v="2"/>
    <s v="&quot;Install 2&quot;&quot; (p) main tie in&quot;"/>
    <s v="NE 141st Ave"/>
    <s v="Vancouver"/>
    <s v="WA"/>
    <s v="710"/>
    <x v="1"/>
    <x v="1"/>
    <x v="1"/>
    <m/>
    <x v="2"/>
    <n v="3379.93"/>
    <n v="67"/>
    <n v="1"/>
    <x v="0"/>
    <x v="0"/>
    <x v="1"/>
  </r>
  <r>
    <s v="3443996"/>
    <x v="2"/>
    <s v="Install 2&quot; (p) main"/>
    <s v="NE 26th Ave"/>
    <s v="Ridgefield"/>
    <s v="WA"/>
    <s v="710"/>
    <x v="1"/>
    <x v="1"/>
    <x v="1"/>
    <m/>
    <x v="2"/>
    <n v="43291.99"/>
    <n v="6813"/>
    <n v="1"/>
    <x v="0"/>
    <x v="0"/>
    <x v="1"/>
  </r>
  <r>
    <s v="3447953"/>
    <x v="2"/>
    <s v="&quot;Install 2&quot;&quot; (p) main&quot;"/>
    <s v="1915 NW 119th St"/>
    <s v="Vancouver"/>
    <s v="WA"/>
    <s v="710"/>
    <x v="1"/>
    <x v="1"/>
    <x v="1"/>
    <m/>
    <x v="2"/>
    <n v="28740.39"/>
    <n v="4623"/>
    <n v="1"/>
    <x v="0"/>
    <x v="0"/>
    <x v="1"/>
  </r>
  <r>
    <s v="3447955"/>
    <x v="2"/>
    <s v="&quot;Install 2&quot;&quot; (p) main tie in&quot;"/>
    <s v="1915 NW 119th St"/>
    <s v="Vancouver"/>
    <s v="WA"/>
    <s v="710"/>
    <x v="1"/>
    <x v="1"/>
    <x v="1"/>
    <m/>
    <x v="2"/>
    <n v="6066.64"/>
    <n v="89"/>
    <n v="1"/>
    <x v="0"/>
    <x v="0"/>
    <x v="1"/>
  </r>
  <r>
    <s v="3448433"/>
    <x v="2"/>
    <s v="&quot;Install 2&quot;&quot; (p) main&quot;"/>
    <s v="NE 130th Ave"/>
    <s v="Vancouver"/>
    <s v="WA"/>
    <s v="710"/>
    <x v="1"/>
    <x v="1"/>
    <x v="1"/>
    <m/>
    <x v="2"/>
    <n v="12781.8"/>
    <n v="2056"/>
    <n v="1"/>
    <x v="0"/>
    <x v="0"/>
    <x v="1"/>
  </r>
  <r>
    <s v="3448959"/>
    <x v="2"/>
    <s v="&quot;Install 2&quot;&quot; (p) main&quot;"/>
    <s v="5804 NE 124th St"/>
    <s v="Vancouver"/>
    <s v="WA"/>
    <s v="710"/>
    <x v="1"/>
    <x v="1"/>
    <x v="1"/>
    <m/>
    <x v="2"/>
    <n v="29614.52"/>
    <n v="4750"/>
    <n v="1"/>
    <x v="0"/>
    <x v="0"/>
    <x v="1"/>
  </r>
  <r>
    <s v="3449118"/>
    <x v="2"/>
    <s v="&quot;Install 2&quot;&quot; (p) main&quot;"/>
    <s v="4305 C St"/>
    <s v="Washougal"/>
    <s v="WA"/>
    <s v="710"/>
    <x v="1"/>
    <x v="1"/>
    <x v="1"/>
    <m/>
    <x v="2"/>
    <n v="1632.18"/>
    <m/>
    <n v="1"/>
    <x v="0"/>
    <x v="1"/>
    <x v="1"/>
  </r>
  <r>
    <s v="3449119"/>
    <x v="2"/>
    <s v="&quot;Install 2&quot;&quot; (p) main tie in&quot;"/>
    <s v="4305 C St"/>
    <s v="Washougal"/>
    <s v="WA"/>
    <s v="710"/>
    <x v="1"/>
    <x v="1"/>
    <x v="1"/>
    <m/>
    <x v="2"/>
    <n v="3320.29"/>
    <m/>
    <n v="1"/>
    <x v="0"/>
    <x v="1"/>
    <x v="1"/>
  </r>
  <r>
    <s v="3449213"/>
    <x v="2"/>
    <s v="&quot;Install 2&quot;&quot; (p) main&quot;"/>
    <s v="10810 NW 7th Ave"/>
    <s v="Vancouver"/>
    <s v="WA"/>
    <s v="710"/>
    <x v="1"/>
    <x v="1"/>
    <x v="1"/>
    <m/>
    <x v="2"/>
    <n v="4392.92"/>
    <n v="571"/>
    <n v="1"/>
    <x v="0"/>
    <x v="0"/>
    <x v="1"/>
  </r>
  <r>
    <s v="3451478"/>
    <x v="2"/>
    <s v="&quot;Install 2&quot;&quot; (p) main&quot;"/>
    <s v="NW Sierra Way"/>
    <s v="Camas"/>
    <s v="WA"/>
    <s v="710"/>
    <x v="1"/>
    <x v="1"/>
    <x v="1"/>
    <m/>
    <x v="2"/>
    <n v="30343.85"/>
    <n v="4880"/>
    <n v="1"/>
    <x v="0"/>
    <x v="0"/>
    <x v="1"/>
  </r>
  <r>
    <s v="3451480"/>
    <x v="2"/>
    <s v="&quot;Install 2&quot;&quot; (p) main tie in&quot;"/>
    <s v="NW Sierra Way"/>
    <s v="Camas"/>
    <s v="WA"/>
    <s v="710"/>
    <x v="1"/>
    <x v="1"/>
    <x v="1"/>
    <m/>
    <x v="2"/>
    <n v="1003.43"/>
    <n v="5"/>
    <n v="1"/>
    <x v="0"/>
    <x v="0"/>
    <x v="1"/>
  </r>
  <r>
    <s v="3452182"/>
    <x v="2"/>
    <s v="&quot;Install 2&quot;&quot; (p) main&quot;"/>
    <s v="NE 187th Ave"/>
    <s v="Vancouver"/>
    <s v="WA"/>
    <s v="710"/>
    <x v="1"/>
    <x v="1"/>
    <x v="1"/>
    <m/>
    <x v="2"/>
    <n v="26686.47"/>
    <n v="4220"/>
    <n v="1"/>
    <x v="0"/>
    <x v="0"/>
    <x v="1"/>
  </r>
  <r>
    <s v="3452183"/>
    <x v="2"/>
    <s v="&quot;Install 1&quot;&quot; (p) main&quot;"/>
    <s v="NE 187th Ave"/>
    <s v="Vancouver"/>
    <s v="WA"/>
    <s v="710"/>
    <x v="1"/>
    <x v="1"/>
    <x v="0"/>
    <m/>
    <x v="2"/>
    <n v="1230.74"/>
    <n v="170"/>
    <n v="1"/>
    <x v="0"/>
    <x v="0"/>
    <x v="1"/>
  </r>
  <r>
    <s v="3453196"/>
    <x v="2"/>
    <s v="&quot;Install 2&quot;&quot; (p) main&quot;"/>
    <s v="13518 NE 44th St"/>
    <s v="Vancouver"/>
    <s v="WA"/>
    <s v="710"/>
    <x v="1"/>
    <x v="1"/>
    <x v="1"/>
    <m/>
    <x v="2"/>
    <n v="1988.72"/>
    <n v="232"/>
    <n v="1"/>
    <x v="0"/>
    <x v="0"/>
    <x v="1"/>
  </r>
  <r>
    <s v="3454405"/>
    <x v="2"/>
    <s v="&quot;Install 2&quot;&quot; (p) main&quot;"/>
    <s v="9008 NE 142nd Ave"/>
    <s v="Vancouver"/>
    <s v="WA"/>
    <s v="710"/>
    <x v="1"/>
    <x v="1"/>
    <x v="1"/>
    <m/>
    <x v="2"/>
    <n v="4050.07"/>
    <n v="496"/>
    <n v="1"/>
    <x v="0"/>
    <x v="0"/>
    <x v="1"/>
  </r>
  <r>
    <s v="3454406"/>
    <x v="2"/>
    <s v="&quot;Install 2&quot;&quot; (p) main tie in&quot;"/>
    <s v="9008 NE 142nd Ave"/>
    <s v="Vancouver"/>
    <s v="WA"/>
    <s v="710"/>
    <x v="1"/>
    <x v="1"/>
    <x v="1"/>
    <m/>
    <x v="2"/>
    <n v="4186.49"/>
    <n v="51"/>
    <n v="1"/>
    <x v="0"/>
    <x v="0"/>
    <x v="1"/>
  </r>
  <r>
    <s v="3454771"/>
    <x v="2"/>
    <s v="&quot;Install 2&quot;&quot; (p) main&quot;"/>
    <s v="12015 NE 113th St"/>
    <s v="Vancouver"/>
    <s v="WA"/>
    <s v="710"/>
    <x v="1"/>
    <x v="1"/>
    <x v="1"/>
    <m/>
    <x v="2"/>
    <n v="6209.24"/>
    <n v="996"/>
    <n v="1"/>
    <x v="0"/>
    <x v="0"/>
    <x v="1"/>
  </r>
  <r>
    <s v="3455422"/>
    <x v="2"/>
    <s v="&quot;Install 2&quot;&quot; (p) main tie in&quot;"/>
    <s v="12015 NE 113th St"/>
    <s v="Vancouver"/>
    <s v="WA"/>
    <s v="710"/>
    <x v="1"/>
    <x v="1"/>
    <x v="1"/>
    <m/>
    <x v="2"/>
    <n v="5048.9399999999996"/>
    <n v="116"/>
    <n v="1"/>
    <x v="0"/>
    <x v="0"/>
    <x v="1"/>
  </r>
  <r>
    <s v="3455718"/>
    <x v="2"/>
    <s v="&quot;Install 2&quot;&quot; (p) main&quot;"/>
    <s v="NE 62nd Ave"/>
    <s v="Vancouver"/>
    <s v="WA"/>
    <s v="710"/>
    <x v="1"/>
    <x v="1"/>
    <x v="1"/>
    <m/>
    <x v="2"/>
    <n v="12311.14"/>
    <n v="1949"/>
    <n v="1"/>
    <x v="0"/>
    <x v="0"/>
    <x v="1"/>
  </r>
  <r>
    <s v="3455719"/>
    <x v="2"/>
    <s v="&quot;Install 2&quot;&quot; (p) main tie in&quot;"/>
    <s v="NE 62nd Ave"/>
    <s v="Vancouver"/>
    <s v="WA"/>
    <s v="710"/>
    <x v="1"/>
    <x v="1"/>
    <x v="1"/>
    <m/>
    <x v="2"/>
    <n v="4264.41"/>
    <n v="42"/>
    <n v="1"/>
    <x v="0"/>
    <x v="0"/>
    <x v="1"/>
  </r>
  <r>
    <s v="3455824"/>
    <x v="2"/>
    <s v="&quot;Install 2&quot;&quot; (p) main&quot;"/>
    <s v="NE Umatilla St"/>
    <s v="Camas"/>
    <s v="WA"/>
    <s v="710"/>
    <x v="1"/>
    <x v="1"/>
    <x v="1"/>
    <m/>
    <x v="2"/>
    <n v="28900.3"/>
    <n v="4651"/>
    <n v="1"/>
    <x v="0"/>
    <x v="0"/>
    <x v="1"/>
  </r>
  <r>
    <s v="3455825"/>
    <x v="2"/>
    <s v="&quot;Install 2&quot;&quot; (p) main tie in&quot;"/>
    <s v="NE Umatilla St"/>
    <s v="Camas"/>
    <s v="WA"/>
    <s v="710"/>
    <x v="1"/>
    <x v="1"/>
    <x v="1"/>
    <m/>
    <x v="2"/>
    <n v="8838.34"/>
    <n v="27"/>
    <n v="1"/>
    <x v="0"/>
    <x v="0"/>
    <x v="1"/>
  </r>
  <r>
    <s v="3455827"/>
    <x v="2"/>
    <s v="&quot;Install 4&quot;&quot; (p) main&quot;"/>
    <s v="NE Umatilla St"/>
    <s v="Camas"/>
    <s v="WA"/>
    <s v="710"/>
    <x v="1"/>
    <x v="1"/>
    <x v="5"/>
    <m/>
    <x v="2"/>
    <n v="3203.1"/>
    <n v="315"/>
    <n v="1"/>
    <x v="0"/>
    <x v="0"/>
    <x v="1"/>
  </r>
  <r>
    <s v="3458004"/>
    <x v="2"/>
    <s v="&quot;Install 2&quot;&quot; (p) main&quot;"/>
    <s v="SE 77th Ct"/>
    <s v="Vancouver"/>
    <s v="WA"/>
    <s v="710"/>
    <x v="1"/>
    <x v="1"/>
    <x v="1"/>
    <m/>
    <x v="2"/>
    <n v="3579.61"/>
    <n v="462"/>
    <n v="1"/>
    <x v="0"/>
    <x v="0"/>
    <x v="1"/>
  </r>
  <r>
    <s v="3458005"/>
    <x v="2"/>
    <s v="&quot;Install 2&quot;&quot; (p) main tie in&quot;"/>
    <s v="SE 77th Ct"/>
    <s v="Vancouver"/>
    <s v="WA"/>
    <s v="710"/>
    <x v="1"/>
    <x v="1"/>
    <x v="1"/>
    <m/>
    <x v="2"/>
    <n v="1466.7"/>
    <n v="15"/>
    <n v="1"/>
    <x v="0"/>
    <x v="0"/>
    <x v="1"/>
  </r>
  <r>
    <s v="3459906"/>
    <x v="2"/>
    <s v="Install 2&quot; (p) main tie in"/>
    <s v="13518 NE 44th St"/>
    <s v="Vancouver"/>
    <s v="WA"/>
    <s v="710"/>
    <x v="1"/>
    <x v="1"/>
    <x v="1"/>
    <m/>
    <x v="2"/>
    <n v="996.1"/>
    <n v="0"/>
    <n v="1"/>
    <x v="0"/>
    <x v="1"/>
    <x v="1"/>
  </r>
  <r>
    <s v="3461924"/>
    <x v="2"/>
    <s v="Install 2&quot; (p) main"/>
    <s v="NW Brady Rd"/>
    <s v="Camas"/>
    <s v="WA"/>
    <s v="710"/>
    <x v="1"/>
    <x v="1"/>
    <x v="1"/>
    <m/>
    <x v="2"/>
    <n v="12306.6"/>
    <n v="1979"/>
    <n v="1"/>
    <x v="0"/>
    <x v="0"/>
    <x v="1"/>
  </r>
  <r>
    <s v="3462911"/>
    <x v="2"/>
    <s v="Install 2&quot; (p) tie in"/>
    <s v="108101 NW 7th Ave"/>
    <s v="Vancouver"/>
    <s v="WA"/>
    <s v="710"/>
    <x v="1"/>
    <x v="1"/>
    <x v="1"/>
    <m/>
    <x v="2"/>
    <n v="1005.37"/>
    <n v="5"/>
    <n v="1"/>
    <x v="0"/>
    <x v="0"/>
    <x v="1"/>
  </r>
  <r>
    <s v="3463174"/>
    <x v="2"/>
    <s v="02-Install 2&quot;(P) main tie in."/>
    <s v="NW 134th Cir @ McCann Rd"/>
    <s v="Vancouver"/>
    <s v="WA"/>
    <s v="710"/>
    <x v="1"/>
    <x v="1"/>
    <x v="1"/>
    <m/>
    <x v="2"/>
    <n v="9551.0499999999993"/>
    <n v="155"/>
    <n v="1"/>
    <x v="0"/>
    <x v="0"/>
    <x v="1"/>
  </r>
  <r>
    <s v="3467002"/>
    <x v="2"/>
    <s v="Install 2&quot; (p) main"/>
    <s v="NE 79th Way"/>
    <s v="Vancouver"/>
    <s v="WA"/>
    <s v="710"/>
    <x v="1"/>
    <x v="1"/>
    <x v="1"/>
    <m/>
    <x v="2"/>
    <n v="5318.99"/>
    <n v="842"/>
    <n v="1"/>
    <x v="0"/>
    <x v="0"/>
    <x v="1"/>
  </r>
  <r>
    <s v="3467636"/>
    <x v="2"/>
    <s v="Install 4&quot; (p) main"/>
    <s v="NE 132nd Ave"/>
    <s v="Vancouver"/>
    <s v="WA"/>
    <s v="710"/>
    <x v="1"/>
    <x v="1"/>
    <x v="5"/>
    <m/>
    <x v="2"/>
    <n v="17527.79"/>
    <n v="1728"/>
    <n v="1"/>
    <x v="0"/>
    <x v="0"/>
    <x v="1"/>
  </r>
  <r>
    <s v="3467637"/>
    <x v="2"/>
    <s v="Install 4&quot; (p) main tie in"/>
    <s v="NE 132nd Ave"/>
    <s v="Vancouver"/>
    <s v="WA"/>
    <s v="710"/>
    <x v="1"/>
    <x v="1"/>
    <x v="5"/>
    <m/>
    <x v="2"/>
    <n v="8546.44"/>
    <n v="61"/>
    <n v="1"/>
    <x v="0"/>
    <x v="0"/>
    <x v="1"/>
  </r>
  <r>
    <s v="3467638"/>
    <x v="2"/>
    <s v="Install 2&quot; (p) main"/>
    <s v="NE 132nd Ave"/>
    <s v="Vancouver"/>
    <s v="WA"/>
    <s v="710"/>
    <x v="1"/>
    <x v="1"/>
    <x v="1"/>
    <m/>
    <x v="2"/>
    <n v="17251.509999999998"/>
    <n v="2786"/>
    <n v="1"/>
    <x v="0"/>
    <x v="0"/>
    <x v="1"/>
  </r>
  <r>
    <s v="3469644"/>
    <x v="2"/>
    <s v="Install 2001' of 2&quot;(P) main inside subdi"/>
    <s v="NE 16th St"/>
    <s v="Vancouver"/>
    <s v="WA"/>
    <s v="710"/>
    <x v="1"/>
    <x v="1"/>
    <x v="1"/>
    <m/>
    <x v="2"/>
    <n v="13376.82"/>
    <n v="2118"/>
    <n v="1"/>
    <x v="0"/>
    <x v="0"/>
    <x v="1"/>
  </r>
  <r>
    <s v="3471311"/>
    <x v="2"/>
    <s v="Install 2&quot; (p) main"/>
    <s v="NE 2nd Ave"/>
    <s v="Vancouver"/>
    <s v="WA"/>
    <s v="710"/>
    <x v="1"/>
    <x v="1"/>
    <x v="3"/>
    <m/>
    <x v="2"/>
    <n v="1756.79"/>
    <n v="247"/>
    <n v="1"/>
    <x v="0"/>
    <x v="0"/>
    <x v="1"/>
  </r>
  <r>
    <s v="3472325"/>
    <x v="2"/>
    <s v="Install 2&quot; (p) main"/>
    <s v="NE 56th St"/>
    <s v="Vancouver"/>
    <s v="WA"/>
    <s v="710"/>
    <x v="1"/>
    <x v="1"/>
    <x v="1"/>
    <m/>
    <x v="2"/>
    <n v="1333.23"/>
    <n v="172"/>
    <n v="1"/>
    <x v="0"/>
    <x v="0"/>
    <x v="1"/>
  </r>
  <r>
    <s v="3472326"/>
    <x v="2"/>
    <s v="Install 2&quot; (p) main tie in"/>
    <s v="NE 56th St"/>
    <s v="Vancouver"/>
    <s v="WA"/>
    <s v="710"/>
    <x v="1"/>
    <x v="1"/>
    <x v="1"/>
    <m/>
    <x v="2"/>
    <n v="4268.6099999999997"/>
    <n v="40"/>
    <n v="1"/>
    <x v="0"/>
    <x v="0"/>
    <x v="1"/>
  </r>
  <r>
    <s v="3472338"/>
    <x v="2"/>
    <s v="Install 2&quot; (p) main"/>
    <s v="NE 37th Ave"/>
    <s v="Vancouver"/>
    <s v="WA"/>
    <s v="710"/>
    <x v="1"/>
    <x v="1"/>
    <x v="1"/>
    <m/>
    <x v="2"/>
    <n v="8078.35"/>
    <n v="1280"/>
    <n v="1"/>
    <x v="0"/>
    <x v="0"/>
    <x v="1"/>
  </r>
  <r>
    <s v="3472339"/>
    <x v="2"/>
    <s v="Install 2&quot; (p) main tie in"/>
    <s v="NE 37th Ave"/>
    <s v="Vancouver"/>
    <s v="WA"/>
    <s v="710"/>
    <x v="1"/>
    <x v="1"/>
    <x v="1"/>
    <m/>
    <x v="2"/>
    <n v="4267.1000000000004"/>
    <n v="38"/>
    <n v="1"/>
    <x v="0"/>
    <x v="0"/>
    <x v="1"/>
  </r>
  <r>
    <s v="3472462"/>
    <x v="2"/>
    <s v="Install 1&quot; (p) main"/>
    <s v="NE 13th Ave"/>
    <s v="Vancouver"/>
    <s v="WA"/>
    <s v="710"/>
    <x v="1"/>
    <x v="1"/>
    <x v="0"/>
    <m/>
    <x v="2"/>
    <n v="816.7"/>
    <n v="113"/>
    <n v="1"/>
    <x v="0"/>
    <x v="0"/>
    <x v="1"/>
  </r>
  <r>
    <s v="3473181"/>
    <x v="2"/>
    <s v="Install 2&quot; (p) main"/>
    <s v="NE 56th Ave"/>
    <s v="Vancouver"/>
    <s v="WA"/>
    <s v="710"/>
    <x v="1"/>
    <x v="1"/>
    <x v="1"/>
    <m/>
    <x v="2"/>
    <n v="19252.169999999998"/>
    <n v="3050"/>
    <n v="1"/>
    <x v="0"/>
    <x v="0"/>
    <x v="1"/>
  </r>
  <r>
    <s v="3473182"/>
    <x v="2"/>
    <s v="Install 2&quot; (p) main tie in"/>
    <s v="NE 56th Ave"/>
    <s v="Vancouver"/>
    <s v="WA"/>
    <s v="710"/>
    <x v="1"/>
    <x v="1"/>
    <x v="1"/>
    <m/>
    <x v="2"/>
    <n v="2609.13"/>
    <n v="28"/>
    <n v="1"/>
    <x v="0"/>
    <x v="0"/>
    <x v="1"/>
  </r>
  <r>
    <s v="3473706"/>
    <x v="2"/>
    <s v="Install 2&quot; (p) main"/>
    <s v="NW 44th Ave"/>
    <s v="Camas"/>
    <s v="WA"/>
    <s v="710"/>
    <x v="1"/>
    <x v="1"/>
    <x v="1"/>
    <m/>
    <x v="2"/>
    <n v="5753.8"/>
    <n v="956"/>
    <n v="1"/>
    <x v="0"/>
    <x v="0"/>
    <x v="1"/>
  </r>
  <r>
    <s v="3473707"/>
    <x v="2"/>
    <s v="Install 2&quot; (p) main tie in"/>
    <s v="NW 44th Ave"/>
    <s v="Camas"/>
    <s v="WA"/>
    <s v="710"/>
    <x v="1"/>
    <x v="1"/>
    <x v="1"/>
    <m/>
    <x v="2"/>
    <n v="1021.3"/>
    <n v="3"/>
    <n v="1"/>
    <x v="0"/>
    <x v="0"/>
    <x v="1"/>
  </r>
  <r>
    <s v="3474310"/>
    <x v="2"/>
    <s v="Install 2&quot; (p) main"/>
    <s v="SE Evergreen Hwy"/>
    <s v="Vancouver"/>
    <s v="WA"/>
    <s v="710"/>
    <x v="1"/>
    <x v="1"/>
    <x v="1"/>
    <m/>
    <x v="2"/>
    <n v="3201.96"/>
    <n v="413"/>
    <n v="1"/>
    <x v="0"/>
    <x v="0"/>
    <x v="1"/>
  </r>
  <r>
    <s v="3474761"/>
    <x v="2"/>
    <s v="Install 2&quot; (p) main"/>
    <s v="NE 34th Ave"/>
    <s v="Vancouver"/>
    <s v="WA"/>
    <s v="710"/>
    <x v="1"/>
    <x v="1"/>
    <x v="1"/>
    <m/>
    <x v="2"/>
    <n v="10516.04"/>
    <n v="843"/>
    <n v="1"/>
    <x v="0"/>
    <x v="0"/>
    <x v="1"/>
  </r>
  <r>
    <s v="3474764"/>
    <x v="2"/>
    <s v="Install 2&quot; (p) main tie in"/>
    <s v="NE 34th Ave"/>
    <s v="Vancouver"/>
    <s v="WA"/>
    <s v="710"/>
    <x v="1"/>
    <x v="1"/>
    <x v="1"/>
    <m/>
    <x v="2"/>
    <n v="7061.3"/>
    <n v="62"/>
    <n v="1"/>
    <x v="0"/>
    <x v="0"/>
    <x v="1"/>
  </r>
  <r>
    <s v="3474815"/>
    <x v="2"/>
    <s v="Install 1&quot; (p) main tie in"/>
    <s v="NE 13th Ave"/>
    <s v="Vancouver"/>
    <s v="WA"/>
    <s v="710"/>
    <x v="1"/>
    <x v="1"/>
    <x v="0"/>
    <m/>
    <x v="2"/>
    <n v="1023.45"/>
    <n v="10"/>
    <n v="1"/>
    <x v="0"/>
    <x v="0"/>
    <x v="1"/>
  </r>
  <r>
    <s v="3474840"/>
    <x v="2"/>
    <s v="Install 2&quot; (p) main"/>
    <s v="N 20th St"/>
    <s v="Washougal"/>
    <s v="WA"/>
    <s v="710"/>
    <x v="1"/>
    <x v="1"/>
    <x v="1"/>
    <m/>
    <x v="2"/>
    <n v="5059.6899999999996"/>
    <n v="652"/>
    <n v="1"/>
    <x v="0"/>
    <x v="0"/>
    <x v="1"/>
  </r>
  <r>
    <s v="3474841"/>
    <x v="2"/>
    <s v="Install 1&quot; (p) main"/>
    <s v="N 20th St"/>
    <s v="Washougal"/>
    <s v="WA"/>
    <s v="710"/>
    <x v="1"/>
    <x v="1"/>
    <x v="0"/>
    <m/>
    <x v="2"/>
    <n v="521.23"/>
    <n v="72"/>
    <n v="1"/>
    <x v="0"/>
    <x v="0"/>
    <x v="1"/>
  </r>
  <r>
    <s v="3475075"/>
    <x v="2"/>
    <s v="Install 2&quot; (p) main"/>
    <s v="NE 106th St/NE 107th Ct/NE 108th St"/>
    <s v="Vancouver"/>
    <s v="WA"/>
    <s v="710"/>
    <x v="1"/>
    <x v="1"/>
    <x v="1"/>
    <m/>
    <x v="2"/>
    <n v="33228.629999999997"/>
    <n v="4241"/>
    <n v="1"/>
    <x v="0"/>
    <x v="0"/>
    <x v="1"/>
  </r>
  <r>
    <s v="3475077"/>
    <x v="2"/>
    <s v="Install 2&quot; (p) main tie in"/>
    <s v="NE 106th St/NE 107th Ct/NE 108th St"/>
    <s v="Vancouver"/>
    <s v="WA"/>
    <s v="710"/>
    <x v="1"/>
    <x v="1"/>
    <x v="1"/>
    <m/>
    <x v="2"/>
    <n v="9361.9599999999991"/>
    <n v="117"/>
    <n v="1"/>
    <x v="0"/>
    <x v="0"/>
    <x v="1"/>
  </r>
  <r>
    <s v="3475214"/>
    <x v="2"/>
    <s v="Install 4&quot; (p) main tie in"/>
    <s v="NE 125th Ave"/>
    <s v="Vancouver"/>
    <s v="WA"/>
    <s v="710"/>
    <x v="1"/>
    <x v="1"/>
    <x v="5"/>
    <m/>
    <x v="2"/>
    <n v="4968.1400000000003"/>
    <n v="29"/>
    <n v="1"/>
    <x v="0"/>
    <x v="0"/>
    <x v="1"/>
  </r>
  <r>
    <s v="3476551"/>
    <x v="2"/>
    <s v="Install 2&quot; (p) main"/>
    <s v="Laurel Court"/>
    <s v="La Center"/>
    <s v="WA"/>
    <s v="710"/>
    <x v="1"/>
    <x v="1"/>
    <x v="1"/>
    <m/>
    <x v="2"/>
    <n v="9951"/>
    <n v="1588"/>
    <n v="1"/>
    <x v="0"/>
    <x v="0"/>
    <x v="1"/>
  </r>
  <r>
    <s v="3476552"/>
    <x v="2"/>
    <s v="Install 2&quot; (p) main tie in"/>
    <s v="Laurel Court"/>
    <s v="La Center"/>
    <s v="WA"/>
    <s v="710"/>
    <x v="1"/>
    <x v="1"/>
    <x v="1"/>
    <m/>
    <x v="2"/>
    <n v="1924.14"/>
    <n v="50"/>
    <n v="1"/>
    <x v="0"/>
    <x v="0"/>
    <x v="1"/>
  </r>
  <r>
    <s v="3477032"/>
    <x v="2"/>
    <s v="Ph 1 Install 2&quot; (p) main"/>
    <s v="NE 72nd Way/NE 72nd Lp"/>
    <s v="Vancouver"/>
    <s v="WA"/>
    <s v="710"/>
    <x v="1"/>
    <x v="1"/>
    <x v="1"/>
    <m/>
    <x v="2"/>
    <n v="11829.6"/>
    <n v="1877"/>
    <n v="1"/>
    <x v="0"/>
    <x v="0"/>
    <x v="1"/>
  </r>
  <r>
    <s v="3477684"/>
    <x v="2"/>
    <s v="Install 4&quot; (p) main"/>
    <s v="NE 79th Way/NE 170th Ave"/>
    <s v="Vancouver"/>
    <s v="WA"/>
    <s v="710"/>
    <x v="1"/>
    <x v="1"/>
    <x v="5"/>
    <m/>
    <x v="2"/>
    <n v="20493.330000000002"/>
    <n v="1996"/>
    <n v="1"/>
    <x v="0"/>
    <x v="0"/>
    <x v="1"/>
  </r>
  <r>
    <s v="3477685"/>
    <x v="2"/>
    <s v="Install 2&quot; (p) main"/>
    <s v="NE 79th Way/NE 170th Ave"/>
    <s v="Vancouver"/>
    <s v="WA"/>
    <s v="710"/>
    <x v="1"/>
    <x v="1"/>
    <x v="1"/>
    <m/>
    <x v="2"/>
    <n v="41076.58"/>
    <n v="6542"/>
    <n v="1"/>
    <x v="0"/>
    <x v="0"/>
    <x v="1"/>
  </r>
  <r>
    <s v="3478010"/>
    <x v="2"/>
    <s v="Install 2&quot; (p) main"/>
    <s v="NW 110th St"/>
    <s v="Vancouver"/>
    <s v="WA"/>
    <s v="710"/>
    <x v="1"/>
    <x v="1"/>
    <x v="1"/>
    <m/>
    <x v="2"/>
    <n v="3529.6"/>
    <n v="455"/>
    <n v="1"/>
    <x v="0"/>
    <x v="0"/>
    <x v="1"/>
  </r>
  <r>
    <s v="3478011"/>
    <x v="2"/>
    <s v="Install 2&quot; (p) main tie in"/>
    <s v="NW 110th St"/>
    <s v="Vancouver"/>
    <s v="WA"/>
    <s v="710"/>
    <x v="1"/>
    <x v="1"/>
    <x v="1"/>
    <m/>
    <x v="2"/>
    <n v="6441.68"/>
    <n v="59"/>
    <n v="1"/>
    <x v="0"/>
    <x v="0"/>
    <x v="1"/>
  </r>
  <r>
    <s v="3478013"/>
    <x v="2"/>
    <s v="Install 1&quot; (p) main"/>
    <s v="NW 110th St"/>
    <s v="Vancouver"/>
    <s v="WA"/>
    <s v="710"/>
    <x v="1"/>
    <x v="1"/>
    <x v="0"/>
    <m/>
    <x v="2"/>
    <n v="1019.84"/>
    <n v="141"/>
    <n v="1"/>
    <x v="0"/>
    <x v="0"/>
    <x v="1"/>
  </r>
  <r>
    <s v="3478895"/>
    <x v="2"/>
    <s v="Install 2&quot; (p) main"/>
    <s v="NE 149th St"/>
    <s v="Vancouver"/>
    <s v="WA"/>
    <s v="710"/>
    <x v="1"/>
    <x v="1"/>
    <x v="1"/>
    <m/>
    <x v="2"/>
    <n v="11805.82"/>
    <n v="1917"/>
    <n v="1"/>
    <x v="0"/>
    <x v="0"/>
    <x v="1"/>
  </r>
  <r>
    <s v="3479106"/>
    <x v="2"/>
    <s v="Install 2&quot; (p) main"/>
    <s v="NE 105th St"/>
    <s v="Vancouver"/>
    <s v="WA"/>
    <s v="710"/>
    <x v="1"/>
    <x v="1"/>
    <x v="1"/>
    <m/>
    <x v="2"/>
    <n v="25287.78"/>
    <n v="4654"/>
    <n v="1"/>
    <x v="0"/>
    <x v="0"/>
    <x v="1"/>
  </r>
  <r>
    <s v="3479107"/>
    <x v="2"/>
    <s v="Install 2&quot; (p) main tie in"/>
    <s v="NE 105th St"/>
    <s v="Vancouver"/>
    <s v="WA"/>
    <s v="710"/>
    <x v="1"/>
    <x v="1"/>
    <x v="1"/>
    <m/>
    <x v="2"/>
    <n v="1708.82"/>
    <n v="68"/>
    <n v="1"/>
    <x v="0"/>
    <x v="0"/>
    <x v="1"/>
  </r>
  <r>
    <s v="3479133"/>
    <x v="2"/>
    <s v="Install 4&quot; (p) svc-Sub"/>
    <s v="NE 27th St"/>
    <s v="Battle Ground"/>
    <s v="WA"/>
    <s v="710"/>
    <x v="1"/>
    <x v="1"/>
    <x v="5"/>
    <m/>
    <x v="2"/>
    <n v="7937.47"/>
    <n v="770"/>
    <n v="1"/>
    <x v="0"/>
    <x v="0"/>
    <x v="1"/>
  </r>
  <r>
    <s v="3479134"/>
    <x v="2"/>
    <s v="Install 2&quot; (p) main-Sub"/>
    <s v="NE 27th St"/>
    <s v="Battle Ground"/>
    <s v="WA"/>
    <s v="710"/>
    <x v="1"/>
    <x v="1"/>
    <x v="1"/>
    <m/>
    <x v="2"/>
    <n v="24084.66"/>
    <n v="3815"/>
    <n v="1"/>
    <x v="0"/>
    <x v="0"/>
    <x v="1"/>
  </r>
  <r>
    <s v="3479135"/>
    <x v="2"/>
    <s v="Install 2&quot; (p) main tie in-Sub"/>
    <s v="NE 27th St"/>
    <s v="Battle Ground"/>
    <s v="WA"/>
    <s v="710"/>
    <x v="1"/>
    <x v="1"/>
    <x v="1"/>
    <m/>
    <x v="2"/>
    <n v="3762.16"/>
    <n v="76"/>
    <n v="1"/>
    <x v="0"/>
    <x v="0"/>
    <x v="1"/>
  </r>
  <r>
    <s v="3479571"/>
    <x v="2"/>
    <s v="Ph 2 Install 2&quot; (p) main"/>
    <s v="NE 72nd Way/NE 72nd Lp"/>
    <s v="Vancouver"/>
    <s v="WA"/>
    <s v="710"/>
    <x v="1"/>
    <x v="1"/>
    <x v="1"/>
    <m/>
    <x v="2"/>
    <n v="1054.17"/>
    <n v="136"/>
    <n v="1"/>
    <x v="0"/>
    <x v="0"/>
    <x v="1"/>
  </r>
  <r>
    <s v="3481297"/>
    <x v="2"/>
    <s v="Install 2&quot; (p) main"/>
    <s v="NW 57th Ave"/>
    <s v="Vancouver"/>
    <s v="WA"/>
    <s v="710"/>
    <x v="1"/>
    <x v="1"/>
    <x v="1"/>
    <m/>
    <x v="2"/>
    <n v="86522.18"/>
    <n v="9771"/>
    <n v="1"/>
    <x v="0"/>
    <x v="0"/>
    <x v="1"/>
  </r>
  <r>
    <s v="3481299"/>
    <x v="2"/>
    <s v="Install 2&quot; (p) main tie in"/>
    <s v="NW 57th Ave"/>
    <s v="Vancouver"/>
    <s v="WA"/>
    <s v="710"/>
    <x v="1"/>
    <x v="1"/>
    <x v="1"/>
    <m/>
    <x v="2"/>
    <n v="5861.47"/>
    <n v="48"/>
    <n v="1"/>
    <x v="0"/>
    <x v="0"/>
    <x v="1"/>
  </r>
  <r>
    <s v="3482223"/>
    <x v="2"/>
    <s v="Install 2&quot; (p) main"/>
    <s v="NW 16th Way"/>
    <s v="Battle Ground"/>
    <s v="WA"/>
    <s v="710"/>
    <x v="1"/>
    <x v="1"/>
    <x v="1"/>
    <m/>
    <x v="2"/>
    <n v="27231.61"/>
    <n v="4337"/>
    <n v="1"/>
    <x v="0"/>
    <x v="0"/>
    <x v="1"/>
  </r>
  <r>
    <s v="3482887"/>
    <x v="2"/>
    <s v="Install 2&quot; (p) main"/>
    <s v="N 10th St"/>
    <s v="Ridgefield"/>
    <s v="WA"/>
    <s v="710"/>
    <x v="1"/>
    <x v="1"/>
    <x v="1"/>
    <m/>
    <x v="2"/>
    <n v="22033.96"/>
    <n v="3510"/>
    <n v="1"/>
    <x v="0"/>
    <x v="0"/>
    <x v="1"/>
  </r>
  <r>
    <s v="3482899"/>
    <x v="2"/>
    <s v="Install 2&quot; (p) main"/>
    <s v="NE 17th Ave"/>
    <s v="Ridgefield"/>
    <s v="WA"/>
    <s v="710"/>
    <x v="1"/>
    <x v="1"/>
    <x v="1"/>
    <m/>
    <x v="2"/>
    <n v="31107.08"/>
    <n v="4656"/>
    <n v="1"/>
    <x v="0"/>
    <x v="0"/>
    <x v="1"/>
  </r>
  <r>
    <s v="3483239"/>
    <x v="2"/>
    <s v="Install 2&quot; (p) main"/>
    <s v="NE Towle Parkway"/>
    <s v="Vancouver"/>
    <s v="WA"/>
    <s v="710"/>
    <x v="1"/>
    <x v="1"/>
    <x v="1"/>
    <m/>
    <x v="2"/>
    <n v="5927.63"/>
    <n v="940"/>
    <n v="1"/>
    <x v="0"/>
    <x v="0"/>
    <x v="1"/>
  </r>
  <r>
    <s v="3483689"/>
    <x v="2"/>
    <s v="Install 1&quot; (p) main"/>
    <s v="NE 7th Dr"/>
    <s v="Battle Ground"/>
    <s v="WA"/>
    <s v="710"/>
    <x v="1"/>
    <x v="1"/>
    <x v="0"/>
    <m/>
    <x v="2"/>
    <n v="455.44"/>
    <n v="63"/>
    <n v="1"/>
    <x v="0"/>
    <x v="0"/>
    <x v="1"/>
  </r>
  <r>
    <s v="3486987"/>
    <x v="2"/>
    <s v="Install 2&quot; (p) main tie in"/>
    <s v="NE 26th Ave"/>
    <s v="Ridgefield"/>
    <s v="WA"/>
    <s v="710"/>
    <x v="1"/>
    <x v="1"/>
    <x v="1"/>
    <m/>
    <x v="2"/>
    <n v="5282.88"/>
    <n v="92"/>
    <n v="1"/>
    <x v="0"/>
    <x v="0"/>
    <x v="1"/>
  </r>
  <r>
    <s v="3487602"/>
    <x v="2"/>
    <s v="Install 2&quot; (p) main tie in"/>
    <s v="N 10th St"/>
    <s v="Ridgefield"/>
    <s v="WA"/>
    <s v="710"/>
    <x v="1"/>
    <x v="1"/>
    <x v="1"/>
    <m/>
    <x v="2"/>
    <n v="1148.95"/>
    <n v="7"/>
    <n v="1"/>
    <x v="0"/>
    <x v="0"/>
    <x v="1"/>
  </r>
  <r>
    <s v="3466407"/>
    <x v="2"/>
    <s v="MX-Install 165' of 4&quot;(P) main extension"/>
    <s v="NE 179th St"/>
    <s v="Ridgefield"/>
    <s v="WA"/>
    <s v="710"/>
    <x v="1"/>
    <x v="1"/>
    <x v="5"/>
    <m/>
    <x v="2"/>
    <n v="5952.57"/>
    <n v="180"/>
    <n v="1"/>
    <x v="0"/>
    <x v="0"/>
    <x v="1"/>
  </r>
  <r>
    <s v="3468228"/>
    <x v="2"/>
    <s v="Install 4&quot; (p) MX"/>
    <s v="NE 142nd Ave"/>
    <s v="Battle Ground"/>
    <s v="WA"/>
    <s v="710"/>
    <x v="1"/>
    <x v="1"/>
    <x v="5"/>
    <m/>
    <x v="2"/>
    <n v="276970.64"/>
    <n v="3982"/>
    <n v="1"/>
    <x v="0"/>
    <x v="0"/>
    <x v="1"/>
  </r>
  <r>
    <s v="3473834"/>
    <x v="2"/>
    <s v="Install 4&quot; (p) MX"/>
    <s v="Washougal River Rd"/>
    <s v="Washougal"/>
    <s v="WA"/>
    <s v="710"/>
    <x v="1"/>
    <x v="1"/>
    <x v="5"/>
    <m/>
    <x v="2"/>
    <n v="24131.15"/>
    <n v="212"/>
    <n v="1"/>
    <x v="0"/>
    <x v="0"/>
    <x v="1"/>
  </r>
  <r>
    <s v="3477907"/>
    <x v="2"/>
    <s v="Dani Downs(RCB)"/>
    <s v="NE 78th St &amp; NE 166th Ave"/>
    <s v="Vancouver"/>
    <s v="WA"/>
    <s v="710"/>
    <x v="1"/>
    <x v="1"/>
    <x v="5"/>
    <m/>
    <x v="2"/>
    <n v="20202.93"/>
    <n v="368"/>
    <n v="1"/>
    <x v="0"/>
    <x v="0"/>
    <x v="1"/>
  </r>
  <r>
    <s v="3480197"/>
    <x v="2"/>
    <s v="Install 2&quot; (p) main stub in"/>
    <s v="NW 38th Ave"/>
    <s v="Camas"/>
    <s v="WA"/>
    <s v="710"/>
    <x v="1"/>
    <x v="1"/>
    <x v="1"/>
    <m/>
    <x v="2"/>
    <n v="819.44"/>
    <n v="22"/>
    <n v="1"/>
    <x v="0"/>
    <x v="0"/>
    <x v="1"/>
  </r>
  <r>
    <s v="3468507"/>
    <x v="2"/>
    <s v="Install 2&quot; (p) MX"/>
    <s v="NE 141st Ave"/>
    <s v="Vancouver"/>
    <s v="WA"/>
    <s v="710"/>
    <x v="1"/>
    <x v="1"/>
    <x v="1"/>
    <m/>
    <x v="2"/>
    <n v="826.76"/>
    <n v="11"/>
    <n v="1"/>
    <x v="0"/>
    <x v="0"/>
    <x v="1"/>
  </r>
  <r>
    <s v="3474830"/>
    <x v="2"/>
    <s v="Install 2&quot; (p) MX"/>
    <s v="Washougal River Rd"/>
    <s v="Washougal"/>
    <s v="WA"/>
    <s v="710"/>
    <x v="1"/>
    <x v="1"/>
    <x v="1"/>
    <m/>
    <x v="2"/>
    <n v="10102.1"/>
    <n v="79"/>
    <n v="1"/>
    <x v="0"/>
    <x v="0"/>
    <x v="1"/>
  </r>
  <r>
    <s v="3483838"/>
    <x v="2"/>
    <s v="Install 2&quot;(P) main per R3M."/>
    <s v="NE 78th St &amp; NE 166th Ave"/>
    <s v="Vancouver"/>
    <s v="WA"/>
    <s v="710"/>
    <x v="1"/>
    <x v="1"/>
    <x v="1"/>
    <m/>
    <x v="2"/>
    <n v="1136.49"/>
    <n v="20"/>
    <n v="1"/>
    <x v="0"/>
    <x v="0"/>
    <x v="1"/>
  </r>
  <r>
    <s v="3357408"/>
    <x v="2"/>
    <s v="Install 267’ of 2”(P) main inside subdiv"/>
    <s v="NE 44th Way"/>
    <s v="Vancouver"/>
    <s v="WA"/>
    <s v="710"/>
    <x v="1"/>
    <x v="1"/>
    <x v="1"/>
    <m/>
    <x v="2"/>
    <n v="0"/>
    <m/>
    <n v="1"/>
    <x v="1"/>
    <x v="1"/>
    <x v="1"/>
  </r>
  <r>
    <s v="3448075"/>
    <x v="0"/>
    <s v="&quot;install 1&quot;&quot; (p) curb svcs&quot;"/>
    <s v="NE 99th St"/>
    <s v="Vancouver"/>
    <s v="WA"/>
    <s v="720"/>
    <x v="1"/>
    <x v="1"/>
    <x v="0"/>
    <m/>
    <x v="2"/>
    <n v="0"/>
    <m/>
    <n v="1"/>
    <x v="1"/>
    <x v="1"/>
    <x v="1"/>
  </r>
  <r>
    <s v="3463177"/>
    <x v="0"/>
    <s v="02-Install curb services per sketch."/>
    <s v="NW 134th Cir @ McCann Rd"/>
    <s v="Vancouver"/>
    <s v="WA"/>
    <s v="720"/>
    <x v="1"/>
    <x v="1"/>
    <x v="0"/>
    <m/>
    <x v="2"/>
    <n v="379.29"/>
    <n v="6"/>
    <n v="1"/>
    <x v="0"/>
    <x v="0"/>
    <x v="1"/>
  </r>
  <r>
    <s v="3448435"/>
    <x v="0"/>
    <s v="install curb svcs"/>
    <s v="NE 130th Ave"/>
    <s v="Vancouver"/>
    <s v="WA"/>
    <s v="720"/>
    <x v="1"/>
    <x v="1"/>
    <x v="0"/>
    <m/>
    <x v="2"/>
    <n v="205.76"/>
    <n v="67"/>
    <n v="1"/>
    <x v="0"/>
    <x v="0"/>
    <x v="1"/>
  </r>
  <r>
    <s v="3449796"/>
    <x v="0"/>
    <s v="&quot;Install 1/2&quot;&quot; (p) curb svcs&quot;"/>
    <s v="10810 NW 7th Ave"/>
    <s v="Vancouver"/>
    <s v="WA"/>
    <s v="720"/>
    <x v="1"/>
    <x v="1"/>
    <x v="3"/>
    <m/>
    <x v="2"/>
    <n v="126.2"/>
    <n v="2"/>
    <n v="1"/>
    <x v="0"/>
    <x v="0"/>
    <x v="1"/>
  </r>
  <r>
    <s v="3452184"/>
    <x v="0"/>
    <s v="&quot;Install 1/2&quot;&quot; (p) curb svc&quot;"/>
    <s v="NE 187th Ave"/>
    <s v="Vancouver"/>
    <s v="WA"/>
    <s v="720"/>
    <x v="1"/>
    <x v="1"/>
    <x v="0"/>
    <m/>
    <x v="2"/>
    <n v="128.63999999999999"/>
    <n v="2"/>
    <n v="1"/>
    <x v="0"/>
    <x v="0"/>
    <x v="1"/>
  </r>
  <r>
    <s v="3452376"/>
    <x v="0"/>
    <s v="&quot;Install 1/2&quot;&quot; (p) curb svcs&quot;"/>
    <s v="NW Sierra Way"/>
    <s v="Camas"/>
    <s v="WA"/>
    <s v="720"/>
    <x v="1"/>
    <x v="1"/>
    <x v="0"/>
    <m/>
    <x v="2"/>
    <n v="189.13"/>
    <n v="2"/>
    <n v="1"/>
    <x v="0"/>
    <x v="0"/>
    <x v="1"/>
  </r>
  <r>
    <s v="3455720"/>
    <x v="0"/>
    <s v="&quot;Install 1/2&quot;&quot; (p) curb svcs&quot;"/>
    <s v="NE 62nd Ave"/>
    <s v="Vancouver"/>
    <s v="WA"/>
    <s v="720"/>
    <x v="1"/>
    <x v="1"/>
    <x v="0"/>
    <m/>
    <x v="2"/>
    <n v="256.45999999999998"/>
    <n v="4"/>
    <n v="1"/>
    <x v="0"/>
    <x v="0"/>
    <x v="1"/>
  </r>
  <r>
    <s v="3455826"/>
    <x v="0"/>
    <s v="&quot;Install 1/2&quot;&quot; (p) curb svcs&quot;"/>
    <s v="NE Umatilla St"/>
    <s v="Camas"/>
    <s v="WA"/>
    <s v="720"/>
    <x v="1"/>
    <x v="1"/>
    <x v="3"/>
    <m/>
    <x v="2"/>
    <n v="251.49"/>
    <n v="4"/>
    <n v="1"/>
    <x v="0"/>
    <x v="0"/>
    <x v="1"/>
  </r>
  <r>
    <s v="3476569"/>
    <x v="0"/>
    <s v="Install 1/2&quot; (p) curb svc"/>
    <s v="NE 125th Ave"/>
    <s v="Vancouver"/>
    <s v="WA"/>
    <s v="720"/>
    <x v="1"/>
    <x v="1"/>
    <x v="3"/>
    <m/>
    <x v="2"/>
    <n v="192.97"/>
    <n v="3"/>
    <n v="1"/>
    <x v="0"/>
    <x v="0"/>
    <x v="1"/>
  </r>
  <r>
    <s v="3487609"/>
    <x v="1"/>
    <s v="Eagle Creek Homes LLC(TLB)"/>
    <s v="515 Upper Wyers St"/>
    <s v="White Salmon"/>
    <s v="WA"/>
    <s v="720"/>
    <x v="2"/>
    <x v="1"/>
    <x v="3"/>
    <m/>
    <x v="2"/>
    <n v="901.13"/>
    <n v="6"/>
    <n v="1"/>
    <x v="0"/>
    <x v="0"/>
    <x v="6"/>
  </r>
  <r>
    <s v="3487816"/>
    <x v="1"/>
    <s v="Loik Home LLC(TLB)"/>
    <s v="117 Ingram Pl"/>
    <s v="White Salmon"/>
    <s v="WA"/>
    <s v="720"/>
    <x v="2"/>
    <x v="1"/>
    <x v="3"/>
    <m/>
    <x v="2"/>
    <n v="1299.73"/>
    <n v="39"/>
    <n v="1"/>
    <x v="0"/>
    <x v="0"/>
    <x v="4"/>
  </r>
  <r>
    <s v="3487817"/>
    <x v="1"/>
    <s v="Loik Home LLC(TLB)"/>
    <s v="119 Ingram Pl"/>
    <s v="White Salmon"/>
    <s v="WA"/>
    <s v="720"/>
    <x v="2"/>
    <x v="1"/>
    <x v="3"/>
    <m/>
    <x v="2"/>
    <n v="1092.68"/>
    <n v="35"/>
    <n v="1"/>
    <x v="0"/>
    <x v="0"/>
    <x v="6"/>
  </r>
  <r>
    <s v="3478138"/>
    <x v="1"/>
    <s v="Van Hameren, Johanna C(TLB)"/>
    <s v="257 SW Cherry Blossom Ln"/>
    <s v="White Salmon"/>
    <s v="WA"/>
    <s v="720"/>
    <x v="1"/>
    <x v="1"/>
    <x v="0"/>
    <m/>
    <x v="2"/>
    <n v="2721.38"/>
    <n v="70"/>
    <n v="1"/>
    <x v="0"/>
    <x v="0"/>
    <x v="4"/>
  </r>
  <r>
    <s v="3464938"/>
    <x v="1"/>
    <s v="Curtis Homes(TLB)"/>
    <s v="1241 Fruit Valley Ln"/>
    <s v="White Salmon"/>
    <s v="WA"/>
    <s v="720"/>
    <x v="1"/>
    <x v="1"/>
    <x v="3"/>
    <m/>
    <x v="2"/>
    <n v="1562.54"/>
    <n v="46"/>
    <n v="1"/>
    <x v="0"/>
    <x v="0"/>
    <x v="6"/>
  </r>
  <r>
    <s v="3465723"/>
    <x v="1"/>
    <s v="Mulder, Laurene(TLB)"/>
    <s v="1431 Sterling Ct"/>
    <s v="White Salmon"/>
    <s v="WA"/>
    <s v="720"/>
    <x v="1"/>
    <x v="1"/>
    <x v="3"/>
    <m/>
    <x v="2"/>
    <n v="1066.5999999999999"/>
    <n v="49"/>
    <n v="1"/>
    <x v="0"/>
    <x v="0"/>
    <x v="4"/>
  </r>
  <r>
    <s v="3469861"/>
    <x v="1"/>
    <s v="Borup, Crystal L(TLB)"/>
    <s v="1120 Rodeo Dr"/>
    <s v="White Salmon"/>
    <s v="WA"/>
    <s v="720"/>
    <x v="1"/>
    <x v="1"/>
    <x v="3"/>
    <m/>
    <x v="2"/>
    <n v="1330.35"/>
    <n v="81"/>
    <n v="1"/>
    <x v="0"/>
    <x v="0"/>
    <x v="4"/>
  </r>
  <r>
    <s v="3471823"/>
    <x v="1"/>
    <s v="Hainline, Philip J(TLB)"/>
    <s v="130 Amour Ct"/>
    <s v="White Salmon"/>
    <s v="WA"/>
    <s v="720"/>
    <x v="1"/>
    <x v="1"/>
    <x v="3"/>
    <m/>
    <x v="2"/>
    <n v="1113.3699999999999"/>
    <n v="55"/>
    <n v="1"/>
    <x v="0"/>
    <x v="0"/>
    <x v="4"/>
  </r>
  <r>
    <s v="3487702"/>
    <x v="1"/>
    <s v="Harvey, Judith N(TLB)"/>
    <s v="1250 Fruit Valley Ln"/>
    <s v="White Salmon"/>
    <s v="WA"/>
    <s v="720"/>
    <x v="1"/>
    <x v="1"/>
    <x v="0"/>
    <m/>
    <x v="2"/>
    <n v="1960.94"/>
    <n v="128"/>
    <n v="1"/>
    <x v="0"/>
    <x v="0"/>
    <x v="4"/>
  </r>
  <r>
    <s v="3469342"/>
    <x v="1"/>
    <s v="Hausmann, Benjamin J(TLB)"/>
    <s v="1240 Fruit Valley Ln"/>
    <s v="White Salmon"/>
    <s v="WA"/>
    <s v="720"/>
    <x v="1"/>
    <x v="1"/>
    <x v="0"/>
    <m/>
    <x v="2"/>
    <n v="4983.67"/>
    <n v="462"/>
    <n v="1"/>
    <x v="0"/>
    <x v="0"/>
    <x v="4"/>
  </r>
  <r>
    <s v="3485367"/>
    <x v="1"/>
    <s v="McDonald, Darrell E(TLB)"/>
    <s v="518 Shambo Dr"/>
    <s v="White Salmon"/>
    <s v="WA"/>
    <s v="720"/>
    <x v="1"/>
    <x v="1"/>
    <x v="3"/>
    <m/>
    <x v="2"/>
    <n v="2006.72"/>
    <n v="67"/>
    <n v="1"/>
    <x v="0"/>
    <x v="0"/>
    <x v="4"/>
  </r>
  <r>
    <s v="3485470"/>
    <x v="0"/>
    <s v="Rick Hallyburton Const Inc(TLB)"/>
    <s v="625 NE Vine St"/>
    <s v="White Salmon"/>
    <s v="WA"/>
    <s v="720"/>
    <x v="2"/>
    <x v="1"/>
    <x v="0"/>
    <m/>
    <x v="2"/>
    <n v="1394.45"/>
    <n v="76"/>
    <n v="1"/>
    <x v="0"/>
    <x v="0"/>
    <x v="1"/>
  </r>
  <r>
    <s v="3456269"/>
    <x v="1"/>
    <s v="Creekwood LLC(E2G)"/>
    <s v="1325 NE 82nd Way"/>
    <s v="Vancouver"/>
    <s v="WA"/>
    <s v="720"/>
    <x v="2"/>
    <x v="1"/>
    <x v="0"/>
    <m/>
    <x v="2"/>
    <n v="617.87"/>
    <n v="67"/>
    <n v="1"/>
    <x v="0"/>
    <x v="0"/>
    <x v="6"/>
  </r>
  <r>
    <s v="3456272"/>
    <x v="1"/>
    <s v="Creekwood LLC(E2G)"/>
    <s v="1319 NE 82nd Way"/>
    <s v="Vancouver"/>
    <s v="WA"/>
    <s v="720"/>
    <x v="2"/>
    <x v="1"/>
    <x v="0"/>
    <m/>
    <x v="2"/>
    <n v="834.39"/>
    <n v="60"/>
    <n v="1"/>
    <x v="0"/>
    <x v="0"/>
    <x v="6"/>
  </r>
  <r>
    <s v="3456274"/>
    <x v="1"/>
    <s v="Creekwood LLC(E2G)"/>
    <s v="1317 NE 82nd Way"/>
    <s v="Vancouver"/>
    <s v="WA"/>
    <s v="720"/>
    <x v="2"/>
    <x v="1"/>
    <x v="0"/>
    <m/>
    <x v="2"/>
    <n v="619.42999999999995"/>
    <n v="62"/>
    <n v="1"/>
    <x v="0"/>
    <x v="0"/>
    <x v="6"/>
  </r>
  <r>
    <s v="3456276"/>
    <x v="1"/>
    <s v="Creekwood LLC(E2G)"/>
    <s v="1311 NE 82nd Way"/>
    <s v="Vancouver"/>
    <s v="WA"/>
    <s v="720"/>
    <x v="2"/>
    <x v="1"/>
    <x v="0"/>
    <m/>
    <x v="2"/>
    <n v="639.88"/>
    <n v="84"/>
    <n v="1"/>
    <x v="0"/>
    <x v="0"/>
    <x v="6"/>
  </r>
  <r>
    <s v="3463066"/>
    <x v="1"/>
    <s v="Creekwood LLC(E2G)"/>
    <s v="1424 NE 82nd Dr"/>
    <s v="Vancouver"/>
    <s v="WA"/>
    <s v="720"/>
    <x v="2"/>
    <x v="1"/>
    <x v="3"/>
    <m/>
    <x v="2"/>
    <n v="633.64"/>
    <n v="24"/>
    <n v="1"/>
    <x v="0"/>
    <x v="0"/>
    <x v="6"/>
  </r>
  <r>
    <s v="3463067"/>
    <x v="1"/>
    <s v="Creekwood LLC(E2G)"/>
    <s v="1426 NE 82nd Dr"/>
    <s v="Vancouver"/>
    <s v="WA"/>
    <s v="720"/>
    <x v="2"/>
    <x v="1"/>
    <x v="3"/>
    <m/>
    <x v="2"/>
    <n v="633.51"/>
    <n v="23"/>
    <n v="1"/>
    <x v="0"/>
    <x v="0"/>
    <x v="6"/>
  </r>
  <r>
    <s v="3463069"/>
    <x v="1"/>
    <s v="Creekwood LLC(E2G)"/>
    <s v="1417 NE 83rd Dr"/>
    <s v="Vancouver"/>
    <s v="WA"/>
    <s v="720"/>
    <x v="2"/>
    <x v="1"/>
    <x v="3"/>
    <m/>
    <x v="2"/>
    <n v="634.70000000000005"/>
    <n v="32"/>
    <n v="1"/>
    <x v="0"/>
    <x v="0"/>
    <x v="6"/>
  </r>
  <r>
    <s v="3463070"/>
    <x v="1"/>
    <s v="Creekwood LLC(E2G)"/>
    <s v="1419 NE 83rd Dr"/>
    <s v="Vancouver"/>
    <s v="WA"/>
    <s v="720"/>
    <x v="2"/>
    <x v="1"/>
    <x v="3"/>
    <m/>
    <x v="2"/>
    <n v="636.11"/>
    <n v="32"/>
    <n v="1"/>
    <x v="0"/>
    <x v="0"/>
    <x v="6"/>
  </r>
  <r>
    <s v="3463373"/>
    <x v="1"/>
    <s v="Manor Homes Washington Inc(MRE)"/>
    <s v="615 NW Fargo Pl"/>
    <s v="Camas"/>
    <s v="WA"/>
    <s v="720"/>
    <x v="2"/>
    <x v="1"/>
    <x v="3"/>
    <m/>
    <x v="2"/>
    <n v="634.29"/>
    <n v="18"/>
    <n v="1"/>
    <x v="0"/>
    <x v="0"/>
    <x v="6"/>
  </r>
  <r>
    <s v="3463374"/>
    <x v="1"/>
    <s v="Manor Homes Washington Inc(MRE)"/>
    <s v="617 NW Fargo Pl"/>
    <s v="Camas"/>
    <s v="WA"/>
    <s v="720"/>
    <x v="2"/>
    <x v="1"/>
    <x v="3"/>
    <m/>
    <x v="2"/>
    <n v="634.16"/>
    <n v="17"/>
    <n v="1"/>
    <x v="0"/>
    <x v="0"/>
    <x v="6"/>
  </r>
  <r>
    <s v="3463929"/>
    <x v="1"/>
    <s v="Creekwood LLC(E2G)"/>
    <s v="1409 NE 83rd Dr"/>
    <s v="Vancouver"/>
    <s v="WA"/>
    <s v="720"/>
    <x v="2"/>
    <x v="1"/>
    <x v="0"/>
    <m/>
    <x v="2"/>
    <n v="604.74"/>
    <n v="8"/>
    <n v="1"/>
    <x v="0"/>
    <x v="0"/>
    <x v="6"/>
  </r>
  <r>
    <s v="3463930"/>
    <x v="1"/>
    <s v="Creekwood LLC(E2G)"/>
    <s v="1415 NE 83rd Dr"/>
    <s v="Vancouver"/>
    <s v="WA"/>
    <s v="720"/>
    <x v="2"/>
    <x v="1"/>
    <x v="0"/>
    <m/>
    <x v="2"/>
    <n v="619.54"/>
    <n v="66"/>
    <n v="1"/>
    <x v="0"/>
    <x v="0"/>
    <x v="6"/>
  </r>
  <r>
    <s v="3463931"/>
    <x v="1"/>
    <s v="Creekwood LLC(E2G)"/>
    <s v="1320 NE 83rd Dr"/>
    <s v="Vancouver"/>
    <s v="WA"/>
    <s v="720"/>
    <x v="2"/>
    <x v="1"/>
    <x v="0"/>
    <m/>
    <x v="2"/>
    <n v="609.59"/>
    <n v="27"/>
    <n v="1"/>
    <x v="0"/>
    <x v="0"/>
    <x v="6"/>
  </r>
  <r>
    <s v="3463932"/>
    <x v="1"/>
    <s v="Creekwood LLC(E2G)"/>
    <s v="1322 NE 83rd Dr"/>
    <s v="Vancouver"/>
    <s v="WA"/>
    <s v="720"/>
    <x v="2"/>
    <x v="1"/>
    <x v="0"/>
    <m/>
    <x v="2"/>
    <n v="609.61"/>
    <n v="27"/>
    <n v="1"/>
    <x v="0"/>
    <x v="0"/>
    <x v="6"/>
  </r>
  <r>
    <s v="3464516"/>
    <x v="1"/>
    <s v="Creekwood LLC(MRE)"/>
    <s v="1427 NE 83rd Dr"/>
    <s v="Vancouver"/>
    <s v="WA"/>
    <s v="720"/>
    <x v="2"/>
    <x v="1"/>
    <x v="0"/>
    <m/>
    <x v="2"/>
    <n v="615.82000000000005"/>
    <n v="53"/>
    <n v="1"/>
    <x v="0"/>
    <x v="0"/>
    <x v="6"/>
  </r>
  <r>
    <s v="3464517"/>
    <x v="1"/>
    <s v="Creekwood LLC(MRE)"/>
    <s v="1421 NE 83rd Dr"/>
    <s v="Vancouver"/>
    <s v="WA"/>
    <s v="720"/>
    <x v="2"/>
    <x v="1"/>
    <x v="0"/>
    <m/>
    <x v="2"/>
    <n v="618.64"/>
    <n v="64"/>
    <n v="1"/>
    <x v="0"/>
    <x v="0"/>
    <x v="6"/>
  </r>
  <r>
    <s v="3465537"/>
    <x v="1"/>
    <s v="Creekwood LLC(MRE)"/>
    <s v="1408 NE 83rd Dr"/>
    <s v="Vancouver"/>
    <s v="WA"/>
    <s v="720"/>
    <x v="2"/>
    <x v="1"/>
    <x v="0"/>
    <m/>
    <x v="2"/>
    <n v="603.91999999999996"/>
    <n v="6"/>
    <n v="1"/>
    <x v="0"/>
    <x v="0"/>
    <x v="6"/>
  </r>
  <r>
    <s v="3465538"/>
    <x v="1"/>
    <s v="Creekwood LLC(MRE)"/>
    <s v="1414 NE 83rd Dr"/>
    <s v="Vancouver"/>
    <s v="WA"/>
    <s v="720"/>
    <x v="2"/>
    <x v="1"/>
    <x v="0"/>
    <m/>
    <x v="2"/>
    <n v="617.88"/>
    <n v="59"/>
    <n v="1"/>
    <x v="0"/>
    <x v="0"/>
    <x v="6"/>
  </r>
  <r>
    <s v="3465788"/>
    <x v="1"/>
    <s v="Urban Northwest Homes LLC(KMM)"/>
    <s v="4306 NE Morrow Rd"/>
    <s v="Vancouver"/>
    <s v="WA"/>
    <s v="720"/>
    <x v="2"/>
    <x v="1"/>
    <x v="3"/>
    <m/>
    <x v="2"/>
    <n v="602.96"/>
    <n v="15"/>
    <n v="1"/>
    <x v="0"/>
    <x v="0"/>
    <x v="6"/>
  </r>
  <r>
    <s v="3465789"/>
    <x v="1"/>
    <s v="Urban Northwest Homes LLC(KMM)"/>
    <s v="4308 NE Morrow Rd"/>
    <s v="Vancouver"/>
    <s v="WA"/>
    <s v="720"/>
    <x v="2"/>
    <x v="1"/>
    <x v="3"/>
    <m/>
    <x v="2"/>
    <n v="602.96"/>
    <n v="15"/>
    <n v="1"/>
    <x v="0"/>
    <x v="0"/>
    <x v="6"/>
  </r>
  <r>
    <s v="3465790"/>
    <x v="1"/>
    <s v="Urban Northwest Homes LLC(KMM)"/>
    <s v="4310 NE Morrow Rd"/>
    <s v="Vancouver"/>
    <s v="WA"/>
    <s v="720"/>
    <x v="2"/>
    <x v="1"/>
    <x v="3"/>
    <m/>
    <x v="2"/>
    <n v="602.96"/>
    <n v="15"/>
    <n v="1"/>
    <x v="0"/>
    <x v="0"/>
    <x v="6"/>
  </r>
  <r>
    <s v="3465792"/>
    <x v="1"/>
    <s v="Urban Northwest Homes LLC(KMM)"/>
    <s v="4312 NE Morrow Rd"/>
    <s v="Vancouver"/>
    <s v="WA"/>
    <s v="720"/>
    <x v="2"/>
    <x v="1"/>
    <x v="3"/>
    <m/>
    <x v="2"/>
    <n v="602.96"/>
    <n v="15"/>
    <n v="1"/>
    <x v="0"/>
    <x v="0"/>
    <x v="6"/>
  </r>
  <r>
    <s v="3465794"/>
    <x v="1"/>
    <s v="Urban Northwest Homes LLC(KMM)"/>
    <s v="4314 NE Morrow Rd"/>
    <s v="Vancouver"/>
    <s v="WA"/>
    <s v="720"/>
    <x v="2"/>
    <x v="1"/>
    <x v="3"/>
    <m/>
    <x v="2"/>
    <n v="602.96"/>
    <n v="15"/>
    <n v="1"/>
    <x v="0"/>
    <x v="0"/>
    <x v="6"/>
  </r>
  <r>
    <s v="3465796"/>
    <x v="1"/>
    <s v="Urban Northwest Homes LLC(KMM)"/>
    <s v="4316 NE Morrow Rd"/>
    <s v="Vancouver"/>
    <s v="WA"/>
    <s v="720"/>
    <x v="2"/>
    <x v="1"/>
    <x v="3"/>
    <m/>
    <x v="2"/>
    <n v="602.96"/>
    <n v="15"/>
    <n v="1"/>
    <x v="0"/>
    <x v="0"/>
    <x v="6"/>
  </r>
  <r>
    <s v="3466988"/>
    <x v="1"/>
    <s v="Creekwood LLC(E2G)"/>
    <s v="1416 NE 82nd Dr"/>
    <s v="Vancouver"/>
    <s v="WA"/>
    <s v="720"/>
    <x v="2"/>
    <x v="1"/>
    <x v="3"/>
    <m/>
    <x v="2"/>
    <n v="629.52"/>
    <n v="80"/>
    <n v="1"/>
    <x v="0"/>
    <x v="0"/>
    <x v="6"/>
  </r>
  <r>
    <s v="3466990"/>
    <x v="1"/>
    <s v="Creekwood LLC(E2G)"/>
    <s v="1422 NE 82nd Dr"/>
    <s v="Vancouver"/>
    <s v="WA"/>
    <s v="720"/>
    <x v="2"/>
    <x v="1"/>
    <x v="0"/>
    <m/>
    <x v="2"/>
    <n v="620.08000000000004"/>
    <n v="68"/>
    <n v="1"/>
    <x v="0"/>
    <x v="0"/>
    <x v="6"/>
  </r>
  <r>
    <s v="3467557"/>
    <x v="1"/>
    <s v="Manor Homes Washington Inc(KMM)"/>
    <s v="1416 NE 83rd Dr"/>
    <s v="Vancouver"/>
    <s v="WA"/>
    <s v="720"/>
    <x v="2"/>
    <x v="1"/>
    <x v="0"/>
    <m/>
    <x v="2"/>
    <n v="616.91"/>
    <n v="60"/>
    <n v="1"/>
    <x v="0"/>
    <x v="0"/>
    <x v="6"/>
  </r>
  <r>
    <s v="3467560"/>
    <x v="1"/>
    <s v="Manor Homes Washington Inc(KMM)"/>
    <s v="1420 NE 83rd Dr"/>
    <s v="Vancouver"/>
    <s v="WA"/>
    <s v="720"/>
    <x v="2"/>
    <x v="1"/>
    <x v="0"/>
    <m/>
    <x v="2"/>
    <n v="608.64"/>
    <n v="29"/>
    <n v="1"/>
    <x v="0"/>
    <x v="0"/>
    <x v="6"/>
  </r>
  <r>
    <s v="3467561"/>
    <x v="1"/>
    <s v="Manor Homes Washington Inc(KMM)"/>
    <s v="8213 NE 15th Ave"/>
    <s v="Vancouver"/>
    <s v="WA"/>
    <s v="720"/>
    <x v="2"/>
    <x v="1"/>
    <x v="0"/>
    <m/>
    <x v="2"/>
    <n v="604.80999999999995"/>
    <n v="14"/>
    <n v="1"/>
    <x v="0"/>
    <x v="0"/>
    <x v="6"/>
  </r>
  <r>
    <s v="3467564"/>
    <x v="1"/>
    <s v="Manor Homes Washington Inc(KMM)"/>
    <s v="8207 NE 15th Ave"/>
    <s v="Vancouver"/>
    <s v="WA"/>
    <s v="720"/>
    <x v="2"/>
    <x v="1"/>
    <x v="0"/>
    <m/>
    <x v="2"/>
    <n v="617.84"/>
    <n v="65"/>
    <n v="1"/>
    <x v="0"/>
    <x v="0"/>
    <x v="6"/>
  </r>
  <r>
    <s v="3468068"/>
    <x v="1"/>
    <s v="JB Homes LLC(E2G)"/>
    <s v="10616 NW 33rd Ave"/>
    <s v="Vancouver"/>
    <s v="WA"/>
    <s v="720"/>
    <x v="2"/>
    <x v="1"/>
    <x v="0"/>
    <m/>
    <x v="2"/>
    <n v="609.72"/>
    <n v="29"/>
    <n v="1"/>
    <x v="0"/>
    <x v="0"/>
    <x v="6"/>
  </r>
  <r>
    <s v="3468069"/>
    <x v="1"/>
    <s v="JB Homes LLC(E2G)"/>
    <s v="10620 NW 33rd Ave"/>
    <s v="Vancouver"/>
    <s v="WA"/>
    <s v="720"/>
    <x v="2"/>
    <x v="1"/>
    <x v="0"/>
    <m/>
    <x v="2"/>
    <n v="611.77"/>
    <n v="37"/>
    <n v="1"/>
    <x v="0"/>
    <x v="0"/>
    <x v="6"/>
  </r>
  <r>
    <s v="3468846"/>
    <x v="1"/>
    <s v="Creekwood LLC(MRE)"/>
    <s v="8201 NE 15th Ave"/>
    <s v="Vancouver"/>
    <s v="WA"/>
    <s v="720"/>
    <x v="2"/>
    <x v="1"/>
    <x v="3"/>
    <m/>
    <x v="2"/>
    <n v="618.65"/>
    <n v="60"/>
    <n v="1"/>
    <x v="0"/>
    <x v="0"/>
    <x v="6"/>
  </r>
  <r>
    <s v="3470880"/>
    <x v="1"/>
    <s v="Manor Homes Washington Inc(A1L)"/>
    <s v="1432 NE 82nd Dr"/>
    <s v="Vancouver"/>
    <s v="WA"/>
    <s v="720"/>
    <x v="2"/>
    <x v="1"/>
    <x v="0"/>
    <m/>
    <x v="2"/>
    <n v="617.35"/>
    <n v="17"/>
    <n v="1"/>
    <x v="0"/>
    <x v="0"/>
    <x v="6"/>
  </r>
  <r>
    <s v="3470884"/>
    <x v="1"/>
    <s v="Manor Homes Washington Inc(A1L)"/>
    <s v="1437 NE 82nd Dr"/>
    <s v="Vancouver"/>
    <s v="WA"/>
    <s v="720"/>
    <x v="2"/>
    <x v="1"/>
    <x v="0"/>
    <m/>
    <x v="2"/>
    <n v="629.61"/>
    <n v="65"/>
    <n v="1"/>
    <x v="0"/>
    <x v="0"/>
    <x v="6"/>
  </r>
  <r>
    <s v="3470886"/>
    <x v="1"/>
    <s v="Manor Homes Washington Inc(A1L)"/>
    <s v="1441 NE 82nd Dr"/>
    <s v="Vancouver"/>
    <s v="WA"/>
    <s v="720"/>
    <x v="2"/>
    <x v="1"/>
    <x v="0"/>
    <m/>
    <x v="2"/>
    <n v="621.17999999999995"/>
    <n v="32"/>
    <n v="1"/>
    <x v="0"/>
    <x v="0"/>
    <x v="6"/>
  </r>
  <r>
    <s v="3470887"/>
    <x v="1"/>
    <s v="Manor Homes Washington Inc(A1L)"/>
    <s v="1435 NE 82nd Dr"/>
    <s v="Vancouver"/>
    <s v="WA"/>
    <s v="720"/>
    <x v="2"/>
    <x v="1"/>
    <x v="0"/>
    <m/>
    <x v="2"/>
    <n v="621.29999999999995"/>
    <n v="30"/>
    <n v="1"/>
    <x v="0"/>
    <x v="0"/>
    <x v="6"/>
  </r>
  <r>
    <s v="3470888"/>
    <x v="1"/>
    <s v="Manor Homes Washington Inc(A1L)"/>
    <s v="1431 NE 82nd Dr"/>
    <s v="Vancouver"/>
    <s v="WA"/>
    <s v="720"/>
    <x v="2"/>
    <x v="1"/>
    <x v="0"/>
    <m/>
    <x v="2"/>
    <n v="679.98"/>
    <n v="95"/>
    <n v="1"/>
    <x v="0"/>
    <x v="0"/>
    <x v="6"/>
  </r>
  <r>
    <s v="3470992"/>
    <x v="1"/>
    <s v="Creekwood LLC(A1L)"/>
    <s v="8215 NE 13th Pl"/>
    <s v="Vancouver"/>
    <s v="WA"/>
    <s v="720"/>
    <x v="2"/>
    <x v="1"/>
    <x v="0"/>
    <m/>
    <x v="2"/>
    <n v="630.76"/>
    <n v="67"/>
    <n v="1"/>
    <x v="0"/>
    <x v="0"/>
    <x v="6"/>
  </r>
  <r>
    <s v="3470994"/>
    <x v="1"/>
    <s v="Creekwood LLC(A1L)"/>
    <s v="8221 NE 13th Pl"/>
    <s v="Vancouver"/>
    <s v="WA"/>
    <s v="720"/>
    <x v="2"/>
    <x v="1"/>
    <x v="0"/>
    <m/>
    <x v="2"/>
    <n v="631.78"/>
    <n v="71"/>
    <n v="1"/>
    <x v="0"/>
    <x v="0"/>
    <x v="6"/>
  </r>
  <r>
    <s v="3476061"/>
    <x v="1"/>
    <s v="Boulevard Homes(CAG)"/>
    <s v="1911 NW Sage St"/>
    <s v="Camas"/>
    <s v="WA"/>
    <s v="720"/>
    <x v="2"/>
    <x v="1"/>
    <x v="0"/>
    <m/>
    <x v="2"/>
    <n v="627.15"/>
    <n v="53"/>
    <n v="1"/>
    <x v="0"/>
    <x v="0"/>
    <x v="6"/>
  </r>
  <r>
    <s v="3479053"/>
    <x v="1"/>
    <s v="GR Investment Properties LLC(A1L)"/>
    <s v="1317 X St #L22"/>
    <s v="Vancouver"/>
    <s v="WA"/>
    <s v="720"/>
    <x v="2"/>
    <x v="1"/>
    <x v="3"/>
    <m/>
    <x v="2"/>
    <n v="616.42999999999995"/>
    <n v="14"/>
    <n v="1"/>
    <x v="0"/>
    <x v="0"/>
    <x v="6"/>
  </r>
  <r>
    <s v="3479056"/>
    <x v="1"/>
    <s v="GR Investment Properties LLC(A1L)"/>
    <s v="1317 X St #L21"/>
    <s v="Vancouver"/>
    <s v="WA"/>
    <s v="720"/>
    <x v="2"/>
    <x v="1"/>
    <x v="3"/>
    <m/>
    <x v="2"/>
    <n v="618.22"/>
    <n v="28"/>
    <n v="1"/>
    <x v="0"/>
    <x v="0"/>
    <x v="6"/>
  </r>
  <r>
    <s v="3479057"/>
    <x v="1"/>
    <s v="GR Investment Properties LLC(A1L)"/>
    <s v="1317 X St #K20"/>
    <s v="Vancouver"/>
    <s v="WA"/>
    <s v="720"/>
    <x v="2"/>
    <x v="1"/>
    <x v="3"/>
    <m/>
    <x v="2"/>
    <n v="617.45000000000005"/>
    <n v="22"/>
    <n v="1"/>
    <x v="0"/>
    <x v="0"/>
    <x v="6"/>
  </r>
  <r>
    <s v="3479060"/>
    <x v="1"/>
    <s v="GR Investment Properties LLC(A1L)"/>
    <s v="1317 X St #K19"/>
    <s v="Vancouver"/>
    <s v="WA"/>
    <s v="720"/>
    <x v="2"/>
    <x v="1"/>
    <x v="3"/>
    <m/>
    <x v="2"/>
    <n v="617.45000000000005"/>
    <n v="22"/>
    <n v="1"/>
    <x v="0"/>
    <x v="0"/>
    <x v="6"/>
  </r>
  <r>
    <s v="3479063"/>
    <x v="1"/>
    <s v="GR Investment Properties LLC(A1L)"/>
    <s v="1317 X St #J18"/>
    <s v="Vancouver"/>
    <s v="WA"/>
    <s v="720"/>
    <x v="2"/>
    <x v="1"/>
    <x v="0"/>
    <m/>
    <x v="2"/>
    <n v="617.62"/>
    <n v="22"/>
    <n v="1"/>
    <x v="0"/>
    <x v="0"/>
    <x v="6"/>
  </r>
  <r>
    <s v="3479067"/>
    <x v="1"/>
    <s v="GR Investment Properties LLC(A1L)"/>
    <s v="1317 X St #J17"/>
    <s v="Vancouver"/>
    <s v="WA"/>
    <s v="720"/>
    <x v="2"/>
    <x v="1"/>
    <x v="3"/>
    <m/>
    <x v="2"/>
    <n v="617.71"/>
    <n v="24"/>
    <n v="1"/>
    <x v="0"/>
    <x v="0"/>
    <x v="6"/>
  </r>
  <r>
    <s v="3479736"/>
    <x v="1"/>
    <s v="GR Investment Properties LLC(MRE)"/>
    <s v="1317 X St #F12"/>
    <s v="Vancouver"/>
    <s v="WA"/>
    <s v="720"/>
    <x v="2"/>
    <x v="1"/>
    <x v="3"/>
    <m/>
    <x v="2"/>
    <n v="619.08000000000004"/>
    <n v="27"/>
    <n v="1"/>
    <x v="0"/>
    <x v="0"/>
    <x v="6"/>
  </r>
  <r>
    <s v="3479737"/>
    <x v="1"/>
    <s v="GR Investment Properties LLC(MRE)"/>
    <s v="1317 X St #G13"/>
    <s v="Vancouver"/>
    <s v="WA"/>
    <s v="720"/>
    <x v="2"/>
    <x v="1"/>
    <x v="3"/>
    <m/>
    <x v="2"/>
    <n v="619.08000000000004"/>
    <n v="27"/>
    <n v="1"/>
    <x v="0"/>
    <x v="0"/>
    <x v="6"/>
  </r>
  <r>
    <s v="3479738"/>
    <x v="1"/>
    <s v="GR Investment Properties LLC(MRE)"/>
    <s v="1317 X St #G14"/>
    <s v="Vancouver"/>
    <s v="WA"/>
    <s v="720"/>
    <x v="2"/>
    <x v="1"/>
    <x v="3"/>
    <m/>
    <x v="2"/>
    <n v="619.08000000000004"/>
    <n v="27"/>
    <n v="1"/>
    <x v="0"/>
    <x v="0"/>
    <x v="6"/>
  </r>
  <r>
    <s v="3479741"/>
    <x v="1"/>
    <s v="GR Investment Properties LLC(MRE)"/>
    <s v="1317 X St #H15"/>
    <s v="Vancouver"/>
    <s v="WA"/>
    <s v="720"/>
    <x v="2"/>
    <x v="1"/>
    <x v="3"/>
    <m/>
    <x v="2"/>
    <n v="619.08000000000004"/>
    <n v="27"/>
    <n v="1"/>
    <x v="0"/>
    <x v="0"/>
    <x v="6"/>
  </r>
  <r>
    <s v="3479742"/>
    <x v="1"/>
    <s v="GR Investment Properties LLC(MRE)"/>
    <s v="1317 X St #H16"/>
    <s v="Vancouver"/>
    <s v="WA"/>
    <s v="720"/>
    <x v="2"/>
    <x v="1"/>
    <x v="3"/>
    <m/>
    <x v="2"/>
    <n v="619.21"/>
    <n v="28"/>
    <n v="1"/>
    <x v="0"/>
    <x v="0"/>
    <x v="6"/>
  </r>
  <r>
    <s v="3480596"/>
    <x v="1"/>
    <s v="Boulevard Homes(CAG)"/>
    <s v="4236 NW Sage Lp"/>
    <s v="Camas"/>
    <s v="WA"/>
    <s v="720"/>
    <x v="2"/>
    <x v="1"/>
    <x v="0"/>
    <m/>
    <x v="2"/>
    <n v="626.97"/>
    <n v="46"/>
    <n v="1"/>
    <x v="0"/>
    <x v="0"/>
    <x v="6"/>
  </r>
  <r>
    <s v="3480599"/>
    <x v="1"/>
    <s v="Boulevard Homes(CAG)"/>
    <s v="4240 NW Sage Lp"/>
    <s v="Camas"/>
    <s v="WA"/>
    <s v="720"/>
    <x v="2"/>
    <x v="1"/>
    <x v="0"/>
    <m/>
    <x v="2"/>
    <n v="626.97"/>
    <n v="46"/>
    <n v="1"/>
    <x v="0"/>
    <x v="0"/>
    <x v="6"/>
  </r>
  <r>
    <s v="3481123"/>
    <x v="1"/>
    <s v="Manor Homes Washington Inc(LRR)"/>
    <s v="612 NW Fargo Pl"/>
    <s v="Camas"/>
    <s v="WA"/>
    <s v="720"/>
    <x v="2"/>
    <x v="1"/>
    <x v="3"/>
    <m/>
    <x v="2"/>
    <n v="864.57"/>
    <n v="23"/>
    <n v="1"/>
    <x v="0"/>
    <x v="0"/>
    <x v="6"/>
  </r>
  <r>
    <s v="3481124"/>
    <x v="1"/>
    <s v="Manor Homes Washington Inc(LRR)"/>
    <s v="610 NW Fargo Pl"/>
    <s v="Camas"/>
    <s v="WA"/>
    <s v="720"/>
    <x v="2"/>
    <x v="1"/>
    <x v="3"/>
    <m/>
    <x v="2"/>
    <n v="866.2"/>
    <n v="23"/>
    <n v="1"/>
    <x v="0"/>
    <x v="0"/>
    <x v="6"/>
  </r>
  <r>
    <s v="3481827"/>
    <x v="1"/>
    <s v="D R Horton Inc Portland(C5C)"/>
    <s v="1311 NE 85th St"/>
    <s v="Vancouver"/>
    <s v="WA"/>
    <s v="720"/>
    <x v="2"/>
    <x v="1"/>
    <x v="0"/>
    <m/>
    <x v="2"/>
    <n v="621.38"/>
    <n v="37"/>
    <n v="1"/>
    <x v="0"/>
    <x v="0"/>
    <x v="6"/>
  </r>
  <r>
    <s v="3482535"/>
    <x v="1"/>
    <s v="D R Horton Inc Portland(LRR)"/>
    <s v="8506 NE 13th Pl"/>
    <s v="Vancouver"/>
    <s v="WA"/>
    <s v="720"/>
    <x v="2"/>
    <x v="1"/>
    <x v="0"/>
    <m/>
    <x v="2"/>
    <n v="620.91"/>
    <n v="28"/>
    <n v="1"/>
    <x v="0"/>
    <x v="0"/>
    <x v="6"/>
  </r>
  <r>
    <s v="3482536"/>
    <x v="1"/>
    <s v="D R Horton Inc Portland(LRR)"/>
    <s v="8500 NE 13th Pl"/>
    <s v="Vancouver"/>
    <s v="WA"/>
    <s v="720"/>
    <x v="2"/>
    <x v="1"/>
    <x v="0"/>
    <m/>
    <x v="2"/>
    <n v="621.16"/>
    <n v="29"/>
    <n v="1"/>
    <x v="0"/>
    <x v="0"/>
    <x v="6"/>
  </r>
  <r>
    <s v="3484141"/>
    <x v="1"/>
    <s v="New Pacific Homes Inc(VJS)"/>
    <s v="1009 W D Ave"/>
    <s v="La Center"/>
    <s v="WA"/>
    <s v="720"/>
    <x v="2"/>
    <x v="1"/>
    <x v="3"/>
    <m/>
    <x v="2"/>
    <n v="653.34"/>
    <n v="62"/>
    <n v="1"/>
    <x v="0"/>
    <x v="0"/>
    <x v="6"/>
  </r>
  <r>
    <s v="3484142"/>
    <x v="1"/>
    <s v="New Pacific Homes Inc(VJS)"/>
    <s v="1007 W D Ave"/>
    <s v="La Center"/>
    <s v="WA"/>
    <s v="720"/>
    <x v="2"/>
    <x v="1"/>
    <x v="3"/>
    <m/>
    <x v="2"/>
    <n v="653.34"/>
    <n v="62"/>
    <n v="1"/>
    <x v="0"/>
    <x v="0"/>
    <x v="6"/>
  </r>
  <r>
    <s v="3484143"/>
    <x v="1"/>
    <s v="New Pacific Homes Inc(VJS)"/>
    <s v="1003 W D Ave"/>
    <s v="La Center"/>
    <s v="WA"/>
    <s v="720"/>
    <x v="2"/>
    <x v="1"/>
    <x v="3"/>
    <m/>
    <x v="2"/>
    <n v="653.34"/>
    <n v="62"/>
    <n v="1"/>
    <x v="0"/>
    <x v="0"/>
    <x v="6"/>
  </r>
  <r>
    <s v="3484144"/>
    <x v="1"/>
    <s v="New Pacific Homes Inc(VJS)"/>
    <s v="1001 W D Ave"/>
    <s v="La Center"/>
    <s v="WA"/>
    <s v="720"/>
    <x v="2"/>
    <x v="1"/>
    <x v="3"/>
    <m/>
    <x v="2"/>
    <n v="653.34"/>
    <n v="62"/>
    <n v="1"/>
    <x v="0"/>
    <x v="0"/>
    <x v="6"/>
  </r>
  <r>
    <s v="3484378"/>
    <x v="1"/>
    <s v="Creekwood LLC(VJS)"/>
    <s v="1400 NE 83rd Dr"/>
    <s v="Vancouver"/>
    <s v="WA"/>
    <s v="720"/>
    <x v="2"/>
    <x v="1"/>
    <x v="0"/>
    <m/>
    <x v="2"/>
    <n v="695.19"/>
    <n v="101"/>
    <n v="1"/>
    <x v="0"/>
    <x v="0"/>
    <x v="6"/>
  </r>
  <r>
    <s v="3484381"/>
    <x v="1"/>
    <s v="Creekwood LLC(VJS)"/>
    <s v="1404 NE 83rd Dr"/>
    <s v="Vancouver"/>
    <s v="WA"/>
    <s v="720"/>
    <x v="2"/>
    <x v="1"/>
    <x v="3"/>
    <m/>
    <x v="2"/>
    <n v="620.1"/>
    <n v="53"/>
    <n v="1"/>
    <x v="0"/>
    <x v="0"/>
    <x v="6"/>
  </r>
  <r>
    <s v="3484975"/>
    <x v="1"/>
    <s v="JB Homes LLC(VJS)"/>
    <s v="3211 NW 106th Way"/>
    <s v="Vancouver"/>
    <s v="WA"/>
    <s v="720"/>
    <x v="2"/>
    <x v="1"/>
    <x v="3"/>
    <m/>
    <x v="2"/>
    <n v="619.05999999999995"/>
    <n v="50"/>
    <n v="1"/>
    <x v="0"/>
    <x v="0"/>
    <x v="6"/>
  </r>
  <r>
    <s v="3484977"/>
    <x v="1"/>
    <s v="JB Homes LLC(VJS)"/>
    <s v="3213 NW 106th Way"/>
    <s v="Vancouver"/>
    <s v="WA"/>
    <s v="720"/>
    <x v="2"/>
    <x v="1"/>
    <x v="3"/>
    <m/>
    <x v="2"/>
    <n v="648.03"/>
    <n v="40"/>
    <n v="1"/>
    <x v="0"/>
    <x v="0"/>
    <x v="6"/>
  </r>
  <r>
    <s v="3485200"/>
    <x v="1"/>
    <s v="DWP General Contracting Inc(VJS)"/>
    <s v="806 SE 12th Ave"/>
    <s v="Battle Ground"/>
    <s v="WA"/>
    <s v="720"/>
    <x v="2"/>
    <x v="1"/>
    <x v="3"/>
    <m/>
    <x v="2"/>
    <n v="616.65"/>
    <n v="8"/>
    <n v="1"/>
    <x v="0"/>
    <x v="0"/>
    <x v="6"/>
  </r>
  <r>
    <s v="3485201"/>
    <x v="1"/>
    <s v="DWP General Contracting Inc(VJS)"/>
    <s v="810 SE 12th Ave"/>
    <s v="Battle Ground"/>
    <s v="WA"/>
    <s v="720"/>
    <x v="2"/>
    <x v="1"/>
    <x v="3"/>
    <m/>
    <x v="2"/>
    <n v="819.14"/>
    <n v="6"/>
    <n v="1"/>
    <x v="0"/>
    <x v="0"/>
    <x v="6"/>
  </r>
  <r>
    <s v="3485202"/>
    <x v="1"/>
    <s v="DWP General Contracting Inc(VJS)"/>
    <s v="814 SE 12th Ave"/>
    <s v="Battle Ground"/>
    <s v="WA"/>
    <s v="720"/>
    <x v="2"/>
    <x v="1"/>
    <x v="3"/>
    <m/>
    <x v="2"/>
    <n v="616.39"/>
    <n v="6"/>
    <n v="1"/>
    <x v="0"/>
    <x v="0"/>
    <x v="6"/>
  </r>
  <r>
    <s v="3485203"/>
    <x v="1"/>
    <s v="DWP General Contracting Inc(VJS)"/>
    <s v="822 SE 12th Ave"/>
    <s v="Battle Ground"/>
    <s v="WA"/>
    <s v="720"/>
    <x v="2"/>
    <x v="1"/>
    <x v="3"/>
    <m/>
    <x v="2"/>
    <n v="617.29"/>
    <n v="13"/>
    <n v="1"/>
    <x v="0"/>
    <x v="0"/>
    <x v="6"/>
  </r>
  <r>
    <s v="3485204"/>
    <x v="1"/>
    <s v="DWP General Contracting Inc(VJS)"/>
    <s v="824 SE 12th Ave"/>
    <s v="Battle Ground"/>
    <s v="WA"/>
    <s v="720"/>
    <x v="2"/>
    <x v="1"/>
    <x v="3"/>
    <m/>
    <x v="2"/>
    <n v="617.29"/>
    <n v="13"/>
    <n v="1"/>
    <x v="0"/>
    <x v="0"/>
    <x v="6"/>
  </r>
  <r>
    <s v="3488264"/>
    <x v="1"/>
    <s v="Boulevard Homes(C5C)"/>
    <s v="4314 NW Sage Lp"/>
    <s v="Camas"/>
    <s v="WA"/>
    <s v="720"/>
    <x v="2"/>
    <x v="1"/>
    <x v="0"/>
    <m/>
    <x v="2"/>
    <n v="620.23"/>
    <n v="22"/>
    <n v="1"/>
    <x v="0"/>
    <x v="0"/>
    <x v="6"/>
  </r>
  <r>
    <s v="3488265"/>
    <x v="1"/>
    <s v="Boulevard Homes(C5C)"/>
    <s v="4310 NW Sage Lp"/>
    <s v="Camas"/>
    <s v="WA"/>
    <s v="720"/>
    <x v="2"/>
    <x v="1"/>
    <x v="3"/>
    <m/>
    <x v="2"/>
    <n v="619.73"/>
    <n v="40"/>
    <n v="1"/>
    <x v="0"/>
    <x v="0"/>
    <x v="6"/>
  </r>
  <r>
    <s v="3488500"/>
    <x v="1"/>
    <s v="Fakler, Scott L(LRR)"/>
    <s v="5816 NE 58th Ave"/>
    <s v="Vancouver"/>
    <s v="WA"/>
    <s v="720"/>
    <x v="2"/>
    <x v="1"/>
    <x v="3"/>
    <m/>
    <x v="2"/>
    <n v="647.02"/>
    <n v="16"/>
    <n v="1"/>
    <x v="0"/>
    <x v="0"/>
    <x v="4"/>
  </r>
  <r>
    <s v="3488501"/>
    <x v="1"/>
    <s v="Fakler, Scott L(LRR)"/>
    <s v="5814 NE 58th Ave"/>
    <s v="Vancouver"/>
    <s v="WA"/>
    <s v="720"/>
    <x v="2"/>
    <x v="1"/>
    <x v="3"/>
    <m/>
    <x v="2"/>
    <n v="647.02"/>
    <n v="16"/>
    <n v="1"/>
    <x v="0"/>
    <x v="0"/>
    <x v="4"/>
  </r>
  <r>
    <s v="3488502"/>
    <x v="1"/>
    <s v="Fakler, Scott L(LRR)"/>
    <s v="5900 NE 58th Ave"/>
    <s v="Vancouver"/>
    <s v="WA"/>
    <s v="720"/>
    <x v="2"/>
    <x v="1"/>
    <x v="3"/>
    <m/>
    <x v="2"/>
    <n v="648.29999999999995"/>
    <n v="26"/>
    <n v="1"/>
    <x v="0"/>
    <x v="0"/>
    <x v="4"/>
  </r>
  <r>
    <s v="3488503"/>
    <x v="1"/>
    <s v="Fakler, Scott L(LRR)"/>
    <s v="5812 NE 58th Ave"/>
    <s v="Vancouver"/>
    <s v="WA"/>
    <s v="720"/>
    <x v="2"/>
    <x v="1"/>
    <x v="3"/>
    <m/>
    <x v="2"/>
    <n v="645.75"/>
    <n v="6"/>
    <n v="1"/>
    <x v="0"/>
    <x v="0"/>
    <x v="4"/>
  </r>
  <r>
    <s v="3489260"/>
    <x v="1"/>
    <s v="Boulevard Homes(LRR)"/>
    <s v="1825 NW Sage St"/>
    <s v="Camas"/>
    <s v="WA"/>
    <s v="720"/>
    <x v="2"/>
    <x v="1"/>
    <x v="0"/>
    <m/>
    <x v="2"/>
    <n v="629.17999999999995"/>
    <n v="53"/>
    <n v="1"/>
    <x v="0"/>
    <x v="0"/>
    <x v="6"/>
  </r>
  <r>
    <s v="3490978"/>
    <x v="1"/>
    <s v="Boulevard Homes(VJS)"/>
    <s v="1819 NW Sage St"/>
    <s v="Camas"/>
    <s v="WA"/>
    <s v="720"/>
    <x v="2"/>
    <x v="1"/>
    <x v="3"/>
    <m/>
    <x v="2"/>
    <n v="621.91"/>
    <n v="57"/>
    <n v="1"/>
    <x v="0"/>
    <x v="0"/>
    <x v="6"/>
  </r>
  <r>
    <s v="3490980"/>
    <x v="1"/>
    <s v="Boulevard Homes(VJS)"/>
    <s v="1811 NW Sage St"/>
    <s v="Camas"/>
    <s v="WA"/>
    <s v="720"/>
    <x v="2"/>
    <x v="1"/>
    <x v="0"/>
    <m/>
    <x v="2"/>
    <n v="629.16999999999996"/>
    <n v="57"/>
    <n v="1"/>
    <x v="0"/>
    <x v="0"/>
    <x v="6"/>
  </r>
  <r>
    <s v="3444682"/>
    <x v="1"/>
    <s v="GR Investment Properties LLC(C"/>
    <s v="2806 NE 72nd Ave"/>
    <s v="Vancouver"/>
    <s v="WA"/>
    <s v="720"/>
    <x v="1"/>
    <x v="1"/>
    <x v="0"/>
    <m/>
    <x v="2"/>
    <n v="747.5"/>
    <n v="126"/>
    <n v="1"/>
    <x v="0"/>
    <x v="0"/>
    <x v="6"/>
  </r>
  <r>
    <s v="3450434"/>
    <x v="1"/>
    <s v="Helmes Inc(VJS)"/>
    <s v="11203 NE 149th Ave"/>
    <s v="Vancouver"/>
    <s v="WA"/>
    <s v="720"/>
    <x v="1"/>
    <x v="1"/>
    <x v="3"/>
    <m/>
    <x v="2"/>
    <n v="635.29"/>
    <n v="28"/>
    <n v="1"/>
    <x v="0"/>
    <x v="0"/>
    <x v="6"/>
  </r>
  <r>
    <s v="3452864"/>
    <x v="1"/>
    <s v="Pacific Lifestyle Homes(VJS)"/>
    <s v="11212 NE 148th Ave"/>
    <s v="Vancouver"/>
    <s v="WA"/>
    <s v="720"/>
    <x v="1"/>
    <x v="1"/>
    <x v="3"/>
    <m/>
    <x v="2"/>
    <n v="635.5"/>
    <n v="27"/>
    <n v="1"/>
    <x v="0"/>
    <x v="0"/>
    <x v="6"/>
  </r>
  <r>
    <s v="3453755"/>
    <x v="1"/>
    <s v="Manor Homes Washington Inc(LRR"/>
    <s v="2504 NE 130th Ave"/>
    <s v="Vancouver"/>
    <s v="WA"/>
    <s v="720"/>
    <x v="1"/>
    <x v="1"/>
    <x v="3"/>
    <m/>
    <x v="2"/>
    <n v="638.37"/>
    <n v="53"/>
    <n v="1"/>
    <x v="0"/>
    <x v="0"/>
    <x v="6"/>
  </r>
  <r>
    <s v="3454289"/>
    <x v="1"/>
    <s v="Silver Buckle Homes LLC(VJS)"/>
    <s v="5026 NE 28th Ct"/>
    <s v="Vancouver"/>
    <s v="WA"/>
    <s v="720"/>
    <x v="1"/>
    <x v="1"/>
    <x v="3"/>
    <m/>
    <x v="2"/>
    <n v="604.12"/>
    <n v="27"/>
    <n v="1"/>
    <x v="0"/>
    <x v="0"/>
    <x v="6"/>
  </r>
  <r>
    <s v="3454305"/>
    <x v="1"/>
    <s v="Manor Homes Washington Inc(A1L"/>
    <s v="5720 NE 47th St"/>
    <s v="Vancouver"/>
    <s v="WA"/>
    <s v="720"/>
    <x v="1"/>
    <x v="1"/>
    <x v="3"/>
    <m/>
    <x v="2"/>
    <n v="632.52"/>
    <n v="20"/>
    <n v="1"/>
    <x v="0"/>
    <x v="0"/>
    <x v="6"/>
  </r>
  <r>
    <s v="3454310"/>
    <x v="1"/>
    <s v="Manor Homes Washington Inc(A1L"/>
    <s v="4813 NE 60th Ave"/>
    <s v="Vancouver"/>
    <s v="WA"/>
    <s v="720"/>
    <x v="1"/>
    <x v="1"/>
    <x v="3"/>
    <m/>
    <x v="2"/>
    <n v="633.02"/>
    <n v="23"/>
    <n v="1"/>
    <x v="0"/>
    <x v="0"/>
    <x v="6"/>
  </r>
  <r>
    <s v="3454455"/>
    <x v="1"/>
    <s v="Sun Country Homes(LRR)"/>
    <s v="136 N 39th Ct"/>
    <s v="Ridgefield"/>
    <s v="WA"/>
    <s v="720"/>
    <x v="1"/>
    <x v="1"/>
    <x v="3"/>
    <m/>
    <x v="2"/>
    <n v="634.1"/>
    <n v="24"/>
    <n v="1"/>
    <x v="0"/>
    <x v="0"/>
    <x v="6"/>
  </r>
  <r>
    <s v="3455538"/>
    <x v="1"/>
    <s v="Lennar Northwest Inc(LRR)"/>
    <s v="3706 NE Sitka Dr"/>
    <s v="Camas"/>
    <s v="WA"/>
    <s v="720"/>
    <x v="1"/>
    <x v="1"/>
    <x v="3"/>
    <m/>
    <x v="2"/>
    <n v="634.07000000000005"/>
    <n v="24"/>
    <n v="1"/>
    <x v="0"/>
    <x v="0"/>
    <x v="6"/>
  </r>
  <r>
    <s v="3455539"/>
    <x v="1"/>
    <s v="Lennar Northwest Inc(LRR)"/>
    <s v="3708 NE Sitka Dr"/>
    <s v="Camas"/>
    <s v="WA"/>
    <s v="720"/>
    <x v="1"/>
    <x v="1"/>
    <x v="3"/>
    <m/>
    <x v="2"/>
    <n v="635.77"/>
    <n v="26"/>
    <n v="1"/>
    <x v="0"/>
    <x v="0"/>
    <x v="6"/>
  </r>
  <r>
    <s v="3455542"/>
    <x v="1"/>
    <s v="Lennar Northwest Inc(LRR)"/>
    <s v="3715 NE Sitka Dr"/>
    <s v="Camas"/>
    <s v="WA"/>
    <s v="720"/>
    <x v="1"/>
    <x v="1"/>
    <x v="3"/>
    <m/>
    <x v="2"/>
    <n v="849.75"/>
    <n v="18"/>
    <n v="1"/>
    <x v="0"/>
    <x v="0"/>
    <x v="6"/>
  </r>
  <r>
    <s v="3455545"/>
    <x v="1"/>
    <s v="Lennar Northwest Inc(MRE)"/>
    <s v="3710 NE Sitka Dr"/>
    <s v="Camas"/>
    <s v="WA"/>
    <s v="720"/>
    <x v="1"/>
    <x v="1"/>
    <x v="3"/>
    <m/>
    <x v="2"/>
    <n v="852.59"/>
    <n v="25"/>
    <n v="1"/>
    <x v="0"/>
    <x v="0"/>
    <x v="6"/>
  </r>
  <r>
    <s v="3455550"/>
    <x v="1"/>
    <s v="Lennar Northwest Inc(LRR)"/>
    <s v="3709 NE Sitka Dr"/>
    <s v="Camas"/>
    <s v="WA"/>
    <s v="720"/>
    <x v="1"/>
    <x v="1"/>
    <x v="3"/>
    <m/>
    <x v="2"/>
    <n v="635.9"/>
    <n v="27"/>
    <n v="1"/>
    <x v="0"/>
    <x v="0"/>
    <x v="6"/>
  </r>
  <r>
    <s v="3455694"/>
    <x v="1"/>
    <s v="Hartwood Homes Inc(VJS)"/>
    <s v="2059 N 10th St"/>
    <s v="Washougal"/>
    <s v="WA"/>
    <s v="720"/>
    <x v="1"/>
    <x v="1"/>
    <x v="3"/>
    <m/>
    <x v="2"/>
    <n v="609.76"/>
    <n v="47"/>
    <n v="1"/>
    <x v="0"/>
    <x v="0"/>
    <x v="6"/>
  </r>
  <r>
    <s v="3455740"/>
    <x v="1"/>
    <s v="M2 &amp; Co(VJS)"/>
    <s v="2208 NW 109th St Lot# 9"/>
    <s v="Vancouver"/>
    <s v="WA"/>
    <s v="720"/>
    <x v="1"/>
    <x v="1"/>
    <x v="0"/>
    <m/>
    <x v="2"/>
    <n v="1783.01"/>
    <n v="47"/>
    <n v="1"/>
    <x v="0"/>
    <x v="0"/>
    <x v="6"/>
  </r>
  <r>
    <s v="3456434"/>
    <x v="1"/>
    <s v="Waverly Homes Inc(VJS)"/>
    <s v="3029 NE 74th St"/>
    <s v="Vancouver"/>
    <s v="WA"/>
    <s v="720"/>
    <x v="1"/>
    <x v="1"/>
    <x v="3"/>
    <m/>
    <x v="2"/>
    <n v="606.32000000000005"/>
    <n v="28"/>
    <n v="1"/>
    <x v="0"/>
    <x v="0"/>
    <x v="6"/>
  </r>
  <r>
    <s v="3456608"/>
    <x v="1"/>
    <s v="Sun Country Homes(E2G)"/>
    <s v="8908 NE 150th Ave"/>
    <s v="Vancouver"/>
    <s v="WA"/>
    <s v="720"/>
    <x v="1"/>
    <x v="1"/>
    <x v="3"/>
    <m/>
    <x v="2"/>
    <n v="634.86"/>
    <n v="22"/>
    <n v="1"/>
    <x v="0"/>
    <x v="0"/>
    <x v="6"/>
  </r>
  <r>
    <s v="3456781"/>
    <x v="1"/>
    <s v="Aho Construction(VJS)"/>
    <s v="1546 W E Pl"/>
    <s v="La Center"/>
    <s v="WA"/>
    <s v="720"/>
    <x v="1"/>
    <x v="1"/>
    <x v="3"/>
    <m/>
    <x v="2"/>
    <n v="599.15"/>
    <n v="24"/>
    <n v="1"/>
    <x v="0"/>
    <x v="0"/>
    <x v="6"/>
  </r>
  <r>
    <s v="3457221"/>
    <x v="1"/>
    <s v="D R Horton Inc Portland(E2G)"/>
    <s v="12322 NE 109th Way"/>
    <s v="Vancouver"/>
    <s v="WA"/>
    <s v="720"/>
    <x v="1"/>
    <x v="1"/>
    <x v="3"/>
    <m/>
    <x v="2"/>
    <n v="605.54999999999995"/>
    <n v="25"/>
    <n v="1"/>
    <x v="0"/>
    <x v="0"/>
    <x v="6"/>
  </r>
  <r>
    <s v="3457224"/>
    <x v="1"/>
    <s v="D R Horton Inc Portland(E2G)"/>
    <s v="12320 NE 109th Way"/>
    <s v="Vancouver"/>
    <s v="WA"/>
    <s v="720"/>
    <x v="1"/>
    <x v="1"/>
    <x v="3"/>
    <m/>
    <x v="2"/>
    <n v="605.16999999999996"/>
    <n v="22"/>
    <n v="1"/>
    <x v="0"/>
    <x v="0"/>
    <x v="6"/>
  </r>
  <r>
    <s v="3457225"/>
    <x v="1"/>
    <s v="D R Horton Inc Portland(E2G)"/>
    <s v="12318 NE 109th Way"/>
    <s v="Vancouver"/>
    <s v="WA"/>
    <s v="720"/>
    <x v="1"/>
    <x v="1"/>
    <x v="3"/>
    <m/>
    <x v="2"/>
    <n v="605.16999999999996"/>
    <n v="22"/>
    <n v="1"/>
    <x v="0"/>
    <x v="0"/>
    <x v="6"/>
  </r>
  <r>
    <s v="3457226"/>
    <x v="1"/>
    <s v="D R Horton Inc Portland(E2G)"/>
    <s v="12316 NE 109th Way"/>
    <s v="Vancouver"/>
    <s v="WA"/>
    <s v="720"/>
    <x v="1"/>
    <x v="1"/>
    <x v="3"/>
    <m/>
    <x v="2"/>
    <n v="827.65"/>
    <n v="25"/>
    <n v="1"/>
    <x v="0"/>
    <x v="0"/>
    <x v="6"/>
  </r>
  <r>
    <s v="3457342"/>
    <x v="1"/>
    <s v="Helmes Inc(VJS)"/>
    <s v="4409 N Ridgefield Wood Dr"/>
    <s v="Ridgefield"/>
    <s v="WA"/>
    <s v="720"/>
    <x v="1"/>
    <x v="1"/>
    <x v="3"/>
    <m/>
    <x v="2"/>
    <n v="607.49"/>
    <n v="37"/>
    <n v="1"/>
    <x v="0"/>
    <x v="0"/>
    <x v="6"/>
  </r>
  <r>
    <s v="3457386"/>
    <x v="1"/>
    <s v="Aho Construction(VJS)"/>
    <s v="1303 W E Pl"/>
    <s v="La Center"/>
    <s v="WA"/>
    <s v="720"/>
    <x v="1"/>
    <x v="1"/>
    <x v="3"/>
    <m/>
    <x v="2"/>
    <n v="606.21"/>
    <n v="27"/>
    <n v="1"/>
    <x v="0"/>
    <x v="0"/>
    <x v="6"/>
  </r>
  <r>
    <s v="3457388"/>
    <x v="1"/>
    <s v="Aho Construction(VJS)"/>
    <s v="1309 W E Pl"/>
    <s v="La Center"/>
    <s v="WA"/>
    <s v="720"/>
    <x v="1"/>
    <x v="1"/>
    <x v="3"/>
    <m/>
    <x v="2"/>
    <n v="611.39"/>
    <n v="67"/>
    <n v="1"/>
    <x v="0"/>
    <x v="0"/>
    <x v="6"/>
  </r>
  <r>
    <s v="3457408"/>
    <x v="1"/>
    <s v="D R Horton Inc Portland(E2G)"/>
    <s v="12315 NE 109th Way"/>
    <s v="Vancouver"/>
    <s v="WA"/>
    <s v="720"/>
    <x v="1"/>
    <x v="1"/>
    <x v="3"/>
    <m/>
    <x v="2"/>
    <n v="605.82000000000005"/>
    <n v="27"/>
    <n v="1"/>
    <x v="0"/>
    <x v="0"/>
    <x v="6"/>
  </r>
  <r>
    <s v="3457409"/>
    <x v="1"/>
    <s v="D R Horton Inc Portland(E2G)"/>
    <s v="12319 NE 109th Way"/>
    <s v="Vancouver"/>
    <s v="WA"/>
    <s v="720"/>
    <x v="1"/>
    <x v="1"/>
    <x v="3"/>
    <m/>
    <x v="2"/>
    <n v="605.82000000000005"/>
    <n v="27"/>
    <n v="1"/>
    <x v="0"/>
    <x v="0"/>
    <x v="6"/>
  </r>
  <r>
    <s v="3457410"/>
    <x v="1"/>
    <s v="D R Horton Inc Portland(E2G)"/>
    <s v="12323 NE 109th Way"/>
    <s v="Vancouver"/>
    <s v="WA"/>
    <s v="720"/>
    <x v="1"/>
    <x v="1"/>
    <x v="3"/>
    <m/>
    <x v="2"/>
    <n v="634.67999999999995"/>
    <n v="24"/>
    <n v="1"/>
    <x v="0"/>
    <x v="0"/>
    <x v="6"/>
  </r>
  <r>
    <s v="3457412"/>
    <x v="1"/>
    <s v="D R Horton Inc Portland(E2G)"/>
    <s v="12325 NE 109th Way"/>
    <s v="Vancouver"/>
    <s v="WA"/>
    <s v="720"/>
    <x v="1"/>
    <x v="1"/>
    <x v="3"/>
    <m/>
    <x v="2"/>
    <n v="678.17"/>
    <n v="23"/>
    <n v="1"/>
    <x v="0"/>
    <x v="0"/>
    <x v="6"/>
  </r>
  <r>
    <s v="3457422"/>
    <x v="1"/>
    <s v="Boulevard Homes(CAG)"/>
    <s v="5826 NW 25th Ave"/>
    <s v="Camas"/>
    <s v="WA"/>
    <s v="720"/>
    <x v="1"/>
    <x v="1"/>
    <x v="3"/>
    <m/>
    <x v="2"/>
    <n v="636.11"/>
    <n v="32"/>
    <n v="1"/>
    <x v="0"/>
    <x v="0"/>
    <x v="6"/>
  </r>
  <r>
    <s v="3457429"/>
    <x v="1"/>
    <s v="Lennar Northwest Inc(VJS)"/>
    <s v="2021 NW 42nd Ave"/>
    <s v="Camas"/>
    <s v="WA"/>
    <s v="720"/>
    <x v="1"/>
    <x v="1"/>
    <x v="3"/>
    <m/>
    <x v="2"/>
    <n v="635.21"/>
    <n v="33"/>
    <n v="1"/>
    <x v="0"/>
    <x v="0"/>
    <x v="6"/>
  </r>
  <r>
    <s v="3457430"/>
    <x v="1"/>
    <s v="Lennar Northwest Inc(VJS)"/>
    <s v="2015 NW 42nd Ave"/>
    <s v="Camas"/>
    <s v="WA"/>
    <s v="720"/>
    <x v="1"/>
    <x v="1"/>
    <x v="3"/>
    <m/>
    <x v="2"/>
    <n v="606.97"/>
    <n v="33"/>
    <n v="1"/>
    <x v="0"/>
    <x v="0"/>
    <x v="6"/>
  </r>
  <r>
    <s v="3457434"/>
    <x v="1"/>
    <s v="Lennar Northwest Inc(VJS)"/>
    <s v="2034 NW 42nd Ave"/>
    <s v="Camas"/>
    <s v="WA"/>
    <s v="720"/>
    <x v="1"/>
    <x v="1"/>
    <x v="3"/>
    <m/>
    <x v="2"/>
    <n v="636.63"/>
    <n v="36"/>
    <n v="1"/>
    <x v="0"/>
    <x v="0"/>
    <x v="6"/>
  </r>
  <r>
    <s v="3457436"/>
    <x v="1"/>
    <s v="Lennar Northwest Inc(VJS)"/>
    <s v="2028 NW 42nd Ave"/>
    <s v="Camas"/>
    <s v="WA"/>
    <s v="720"/>
    <x v="1"/>
    <x v="1"/>
    <x v="3"/>
    <m/>
    <x v="2"/>
    <n v="607.61"/>
    <n v="38"/>
    <n v="1"/>
    <x v="0"/>
    <x v="0"/>
    <x v="6"/>
  </r>
  <r>
    <s v="3457437"/>
    <x v="1"/>
    <s v="Lennar Northwest Inc(VJS)"/>
    <s v="2020 NW 42nd Ave"/>
    <s v="Camas"/>
    <s v="WA"/>
    <s v="720"/>
    <x v="1"/>
    <x v="1"/>
    <x v="3"/>
    <m/>
    <x v="2"/>
    <n v="607.61"/>
    <n v="38"/>
    <n v="1"/>
    <x v="0"/>
    <x v="0"/>
    <x v="6"/>
  </r>
  <r>
    <s v="3457440"/>
    <x v="1"/>
    <s v="Boulevard Homes(E2G)"/>
    <s v="2451 NW Lorenz St"/>
    <s v="Camas"/>
    <s v="WA"/>
    <s v="720"/>
    <x v="1"/>
    <x v="1"/>
    <x v="3"/>
    <m/>
    <x v="2"/>
    <n v="635.72"/>
    <n v="29"/>
    <n v="1"/>
    <x v="0"/>
    <x v="0"/>
    <x v="6"/>
  </r>
  <r>
    <s v="3457442"/>
    <x v="1"/>
    <s v="Boulevard Homes(E2G)"/>
    <s v="2455 NW Lorenz St"/>
    <s v="Camas"/>
    <s v="WA"/>
    <s v="720"/>
    <x v="1"/>
    <x v="1"/>
    <x v="3"/>
    <m/>
    <x v="2"/>
    <n v="603.47"/>
    <n v="22"/>
    <n v="1"/>
    <x v="0"/>
    <x v="0"/>
    <x v="6"/>
  </r>
  <r>
    <s v="3457462"/>
    <x v="1"/>
    <s v="Helmes Inc(E2G)"/>
    <s v="4211 NE 133rd St"/>
    <s v="Vancouver"/>
    <s v="WA"/>
    <s v="720"/>
    <x v="1"/>
    <x v="1"/>
    <x v="3"/>
    <m/>
    <x v="2"/>
    <n v="638.04999999999995"/>
    <n v="47"/>
    <n v="1"/>
    <x v="0"/>
    <x v="0"/>
    <x v="6"/>
  </r>
  <r>
    <s v="3457473"/>
    <x v="1"/>
    <s v="Lennar Northwest Inc(E2G)"/>
    <s v="2027 NW 42nd Ave"/>
    <s v="Camas"/>
    <s v="WA"/>
    <s v="720"/>
    <x v="1"/>
    <x v="1"/>
    <x v="3"/>
    <m/>
    <x v="2"/>
    <n v="635.21"/>
    <n v="33"/>
    <n v="1"/>
    <x v="0"/>
    <x v="0"/>
    <x v="6"/>
  </r>
  <r>
    <s v="3457477"/>
    <x v="1"/>
    <s v="Helmes Inc(VJS)"/>
    <s v="4723 N 6th St"/>
    <s v="Ridgefield"/>
    <s v="WA"/>
    <s v="720"/>
    <x v="1"/>
    <x v="1"/>
    <x v="3"/>
    <m/>
    <x v="2"/>
    <n v="1508.45"/>
    <n v="25"/>
    <n v="1"/>
    <x v="0"/>
    <x v="0"/>
    <x v="6"/>
  </r>
  <r>
    <s v="3457692"/>
    <x v="1"/>
    <s v="Sun Country Homes(E2G)"/>
    <s v="133 N 39th Ct"/>
    <s v="Ridgefield"/>
    <s v="WA"/>
    <s v="720"/>
    <x v="1"/>
    <x v="1"/>
    <x v="3"/>
    <m/>
    <x v="2"/>
    <n v="605.54"/>
    <n v="22"/>
    <n v="1"/>
    <x v="0"/>
    <x v="0"/>
    <x v="6"/>
  </r>
  <r>
    <s v="3457693"/>
    <x v="1"/>
    <s v="Kingston Homes LLC(VJS)"/>
    <s v="10408 NE 154th Pl"/>
    <s v="Vancouver"/>
    <s v="WA"/>
    <s v="720"/>
    <x v="1"/>
    <x v="1"/>
    <x v="3"/>
    <m/>
    <x v="2"/>
    <n v="602.74"/>
    <n v="27"/>
    <n v="1"/>
    <x v="0"/>
    <x v="0"/>
    <x v="6"/>
  </r>
  <r>
    <s v="3457694"/>
    <x v="1"/>
    <s v="Kingston Homes LLC(VJS)"/>
    <s v="10502 NE 155th Ave"/>
    <s v="Vancouver"/>
    <s v="WA"/>
    <s v="720"/>
    <x v="1"/>
    <x v="1"/>
    <x v="3"/>
    <m/>
    <x v="2"/>
    <n v="602.47"/>
    <n v="25"/>
    <n v="1"/>
    <x v="0"/>
    <x v="0"/>
    <x v="6"/>
  </r>
  <r>
    <s v="3457695"/>
    <x v="1"/>
    <s v="Kingston Homes LLC(VJS)"/>
    <s v="15310 NE 105th St"/>
    <s v="Vancouver"/>
    <s v="WA"/>
    <s v="720"/>
    <x v="1"/>
    <x v="1"/>
    <x v="3"/>
    <m/>
    <x v="2"/>
    <n v="603.85"/>
    <n v="25"/>
    <n v="1"/>
    <x v="0"/>
    <x v="0"/>
    <x v="6"/>
  </r>
  <r>
    <s v="3457696"/>
    <x v="1"/>
    <s v="Kingston Homes LLC(CAG)"/>
    <s v="10501 NE 153rd Ave"/>
    <s v="Vancouver"/>
    <s v="WA"/>
    <s v="720"/>
    <x v="1"/>
    <x v="1"/>
    <x v="3"/>
    <m/>
    <x v="2"/>
    <n v="602.47"/>
    <n v="25"/>
    <n v="1"/>
    <x v="0"/>
    <x v="0"/>
    <x v="6"/>
  </r>
  <r>
    <s v="3457697"/>
    <x v="1"/>
    <s v="Kingston Homes LLC(CAG)"/>
    <s v="10405 NE 153rd Ave"/>
    <s v="Vancouver"/>
    <s v="WA"/>
    <s v="720"/>
    <x v="1"/>
    <x v="1"/>
    <x v="3"/>
    <m/>
    <x v="2"/>
    <n v="602.61"/>
    <n v="26"/>
    <n v="1"/>
    <x v="0"/>
    <x v="0"/>
    <x v="6"/>
  </r>
  <r>
    <s v="3457724"/>
    <x v="1"/>
    <s v="Waverly Homes Inc(VJS)"/>
    <s v="3027 NE 74th St"/>
    <s v="Vancouver"/>
    <s v="WA"/>
    <s v="720"/>
    <x v="1"/>
    <x v="1"/>
    <x v="3"/>
    <m/>
    <x v="2"/>
    <n v="606.44000000000005"/>
    <n v="29"/>
    <n v="1"/>
    <x v="0"/>
    <x v="0"/>
    <x v="6"/>
  </r>
  <r>
    <s v="3457726"/>
    <x v="1"/>
    <s v="Waverly Homes Inc(VJS)"/>
    <s v="3025 NE 74th St"/>
    <s v="Vancouver"/>
    <s v="WA"/>
    <s v="720"/>
    <x v="1"/>
    <x v="1"/>
    <x v="3"/>
    <m/>
    <x v="2"/>
    <n v="606.71"/>
    <n v="31"/>
    <n v="1"/>
    <x v="0"/>
    <x v="0"/>
    <x v="6"/>
  </r>
  <r>
    <s v="3457744"/>
    <x v="1"/>
    <s v="Lennar Northwest Inc(E2G)"/>
    <s v="10218 NE 130th Ave"/>
    <s v="Vancouver"/>
    <s v="WA"/>
    <s v="720"/>
    <x v="1"/>
    <x v="1"/>
    <x v="3"/>
    <m/>
    <x v="2"/>
    <n v="606.05999999999995"/>
    <n v="26"/>
    <n v="1"/>
    <x v="0"/>
    <x v="0"/>
    <x v="6"/>
  </r>
  <r>
    <s v="3457745"/>
    <x v="1"/>
    <s v="Lennar Northwest Inc(E2G)"/>
    <s v="10206 NE 130th Ave"/>
    <s v="Vancouver"/>
    <s v="WA"/>
    <s v="720"/>
    <x v="1"/>
    <x v="1"/>
    <x v="3"/>
    <m/>
    <x v="2"/>
    <n v="605.95000000000005"/>
    <n v="25"/>
    <n v="1"/>
    <x v="0"/>
    <x v="0"/>
    <x v="6"/>
  </r>
  <r>
    <s v="3457763"/>
    <x v="1"/>
    <s v="Aho Construction(E2G)"/>
    <s v="5212 NE 128th Ave"/>
    <s v="Vancouver"/>
    <s v="WA"/>
    <s v="720"/>
    <x v="1"/>
    <x v="1"/>
    <x v="3"/>
    <m/>
    <x v="2"/>
    <n v="909.63"/>
    <n v="27"/>
    <n v="1"/>
    <x v="0"/>
    <x v="0"/>
    <x v="6"/>
  </r>
  <r>
    <s v="3457789"/>
    <x v="1"/>
    <s v="Aho Construction(VJS)"/>
    <s v="11205 NE 126th Ave"/>
    <s v="Vancouver"/>
    <s v="WA"/>
    <s v="720"/>
    <x v="1"/>
    <x v="1"/>
    <x v="3"/>
    <m/>
    <x v="2"/>
    <n v="602.59"/>
    <n v="26"/>
    <n v="1"/>
    <x v="0"/>
    <x v="0"/>
    <x v="6"/>
  </r>
  <r>
    <s v="3457813"/>
    <x v="1"/>
    <s v="Urban Northwest Homes LLC(VJS)"/>
    <s v="10921 NE 44th St"/>
    <s v="Vancouver"/>
    <s v="WA"/>
    <s v="720"/>
    <x v="1"/>
    <x v="1"/>
    <x v="0"/>
    <m/>
    <x v="2"/>
    <n v="617.78"/>
    <n v="22"/>
    <n v="1"/>
    <x v="0"/>
    <x v="0"/>
    <x v="6"/>
  </r>
  <r>
    <s v="3457815"/>
    <x v="1"/>
    <s v="Urban Northwest Homes LLC(VJS)"/>
    <s v="10923 NE 44th St"/>
    <s v="Vancouver"/>
    <s v="WA"/>
    <s v="720"/>
    <x v="1"/>
    <x v="1"/>
    <x v="0"/>
    <m/>
    <x v="2"/>
    <n v="617.79999999999995"/>
    <n v="23"/>
    <n v="1"/>
    <x v="0"/>
    <x v="0"/>
    <x v="6"/>
  </r>
  <r>
    <s v="3457816"/>
    <x v="1"/>
    <s v="Urban Northwest Homes LLC(VJS)"/>
    <s v="4323 NE 114th St"/>
    <s v="Vancouver"/>
    <s v="WA"/>
    <s v="720"/>
    <x v="1"/>
    <x v="1"/>
    <x v="3"/>
    <m/>
    <x v="2"/>
    <n v="636.03"/>
    <n v="28"/>
    <n v="1"/>
    <x v="0"/>
    <x v="0"/>
    <x v="6"/>
  </r>
  <r>
    <s v="3457951"/>
    <x v="1"/>
    <s v="Pahlisch Homes Inc(E2G)"/>
    <s v="4602 NE 118th St"/>
    <s v="Vancouver"/>
    <s v="WA"/>
    <s v="720"/>
    <x v="1"/>
    <x v="1"/>
    <x v="3"/>
    <m/>
    <x v="2"/>
    <n v="635.27"/>
    <n v="33"/>
    <n v="1"/>
    <x v="0"/>
    <x v="0"/>
    <x v="6"/>
  </r>
  <r>
    <s v="3457998"/>
    <x v="1"/>
    <s v="&quot;Hendrickson, Scott(A1L)&quot;"/>
    <s v="1519 NW 22nd Ave"/>
    <s v="Battle Ground"/>
    <s v="WA"/>
    <s v="720"/>
    <x v="1"/>
    <x v="1"/>
    <x v="3"/>
    <m/>
    <x v="2"/>
    <n v="633.19000000000005"/>
    <n v="17"/>
    <n v="1"/>
    <x v="0"/>
    <x v="0"/>
    <x v="6"/>
  </r>
  <r>
    <s v="3458041"/>
    <x v="1"/>
    <s v="Aho Construction(E2G)"/>
    <s v="13522 NE 52nd St"/>
    <s v="Vancouver"/>
    <s v="WA"/>
    <s v="720"/>
    <x v="1"/>
    <x v="1"/>
    <x v="3"/>
    <m/>
    <x v="2"/>
    <n v="603.96"/>
    <n v="17"/>
    <n v="1"/>
    <x v="0"/>
    <x v="0"/>
    <x v="6"/>
  </r>
  <r>
    <s v="3458043"/>
    <x v="1"/>
    <s v="Aho Construction(E2G)"/>
    <s v="13520 NE 52nd St"/>
    <s v="Vancouver"/>
    <s v="WA"/>
    <s v="720"/>
    <x v="1"/>
    <x v="1"/>
    <x v="3"/>
    <m/>
    <x v="2"/>
    <n v="603.96"/>
    <n v="17"/>
    <n v="1"/>
    <x v="0"/>
    <x v="0"/>
    <x v="6"/>
  </r>
  <r>
    <s v="3458063"/>
    <x v="1"/>
    <s v="Helmes Inc(KMM)"/>
    <s v="9700 NE 164th Ave"/>
    <s v="Vancouver"/>
    <s v="WA"/>
    <s v="720"/>
    <x v="1"/>
    <x v="1"/>
    <x v="3"/>
    <m/>
    <x v="2"/>
    <n v="604.99"/>
    <n v="25"/>
    <n v="1"/>
    <x v="0"/>
    <x v="0"/>
    <x v="6"/>
  </r>
  <r>
    <s v="3458064"/>
    <x v="1"/>
    <s v="Helmes Inc(MRE)"/>
    <s v="15515 NE 104th St"/>
    <s v="Vancouver"/>
    <s v="WA"/>
    <s v="720"/>
    <x v="1"/>
    <x v="1"/>
    <x v="3"/>
    <m/>
    <x v="2"/>
    <n v="634.74"/>
    <n v="29"/>
    <n v="1"/>
    <x v="0"/>
    <x v="0"/>
    <x v="6"/>
  </r>
  <r>
    <s v="3458073"/>
    <x v="1"/>
    <s v="Helmes Inc(E2G)"/>
    <s v="15509 NE 106th St"/>
    <s v="Vancouver"/>
    <s v="WA"/>
    <s v="720"/>
    <x v="1"/>
    <x v="1"/>
    <x v="3"/>
    <m/>
    <x v="2"/>
    <n v="606.61"/>
    <n v="27"/>
    <n v="1"/>
    <x v="0"/>
    <x v="0"/>
    <x v="6"/>
  </r>
  <r>
    <s v="3458082"/>
    <x v="1"/>
    <s v="&quot;Crown Equities, Inc(KMM)&quot;"/>
    <s v="851 50th St"/>
    <s v="Washougal"/>
    <s v="WA"/>
    <s v="720"/>
    <x v="1"/>
    <x v="1"/>
    <x v="3"/>
    <m/>
    <x v="2"/>
    <n v="636.4"/>
    <n v="32"/>
    <n v="1"/>
    <x v="0"/>
    <x v="0"/>
    <x v="6"/>
  </r>
  <r>
    <s v="3458137"/>
    <x v="1"/>
    <s v="Pacific Lifestyle Homes(E2G)"/>
    <s v="14704 NE 113th St"/>
    <s v="Vancouver"/>
    <s v="WA"/>
    <s v="720"/>
    <x v="1"/>
    <x v="1"/>
    <x v="3"/>
    <m/>
    <x v="2"/>
    <n v="633.97"/>
    <n v="23"/>
    <n v="1"/>
    <x v="0"/>
    <x v="0"/>
    <x v="6"/>
  </r>
  <r>
    <s v="3458289"/>
    <x v="1"/>
    <s v="Dewitz Construction LLC(CRG)"/>
    <s v="2510 NE 175TH St"/>
    <s v="Ridgefield"/>
    <s v="WA"/>
    <s v="720"/>
    <x v="1"/>
    <x v="1"/>
    <x v="0"/>
    <m/>
    <x v="2"/>
    <n v="612.29"/>
    <n v="36"/>
    <n v="1"/>
    <x v="0"/>
    <x v="0"/>
    <x v="6"/>
  </r>
  <r>
    <s v="3458291"/>
    <x v="1"/>
    <s v="Dewitz Construction LLC(MRE)"/>
    <s v="2506 NE 175TH St"/>
    <s v="Ridgefield"/>
    <s v="WA"/>
    <s v="720"/>
    <x v="1"/>
    <x v="1"/>
    <x v="0"/>
    <m/>
    <x v="2"/>
    <n v="612.54"/>
    <n v="37"/>
    <n v="1"/>
    <x v="0"/>
    <x v="0"/>
    <x v="6"/>
  </r>
  <r>
    <s v="3458292"/>
    <x v="1"/>
    <s v="Pacific Lifestyle Homes(E2G)"/>
    <s v="14900 NW 56th Ave"/>
    <s v="Vancouver"/>
    <s v="WA"/>
    <s v="720"/>
    <x v="1"/>
    <x v="1"/>
    <x v="3"/>
    <m/>
    <x v="2"/>
    <n v="635.91"/>
    <n v="27"/>
    <n v="1"/>
    <x v="0"/>
    <x v="0"/>
    <x v="6"/>
  </r>
  <r>
    <s v="3458328"/>
    <x v="1"/>
    <s v="Summerplace Homes(E2G)"/>
    <s v="1990 S 14th Ct"/>
    <s v="Ridgefield"/>
    <s v="WA"/>
    <s v="720"/>
    <x v="1"/>
    <x v="1"/>
    <x v="3"/>
    <m/>
    <x v="2"/>
    <n v="635.76"/>
    <n v="26"/>
    <n v="1"/>
    <x v="0"/>
    <x v="0"/>
    <x v="6"/>
  </r>
  <r>
    <s v="3458360"/>
    <x v="1"/>
    <s v="&quot;Boonkunchieng, Borvorn(VJS)&quot;"/>
    <s v="14602 NE 10th St"/>
    <s v="Vancouver"/>
    <s v="WA"/>
    <s v="720"/>
    <x v="1"/>
    <x v="1"/>
    <x v="0"/>
    <m/>
    <x v="2"/>
    <n v="609.09"/>
    <n v="24"/>
    <n v="1"/>
    <x v="0"/>
    <x v="0"/>
    <x v="4"/>
  </r>
  <r>
    <s v="3458375"/>
    <x v="1"/>
    <s v="Boulevard Homes(VJS)"/>
    <s v="5807 NW 25th Ave"/>
    <s v="Camas"/>
    <s v="WA"/>
    <s v="720"/>
    <x v="1"/>
    <x v="1"/>
    <x v="3"/>
    <m/>
    <x v="2"/>
    <n v="610.62"/>
    <n v="59"/>
    <n v="1"/>
    <x v="0"/>
    <x v="0"/>
    <x v="6"/>
  </r>
  <r>
    <s v="3458376"/>
    <x v="1"/>
    <s v="Boulevard Homes(VJS)"/>
    <s v="5801 NW 25th Ave"/>
    <s v="Camas"/>
    <s v="WA"/>
    <s v="720"/>
    <x v="1"/>
    <x v="1"/>
    <x v="3"/>
    <m/>
    <x v="2"/>
    <n v="607.64"/>
    <n v="36"/>
    <n v="1"/>
    <x v="0"/>
    <x v="0"/>
    <x v="6"/>
  </r>
  <r>
    <s v="3458485"/>
    <x v="1"/>
    <s v="Pahlisch Homes Inc(VJS)"/>
    <s v="5779 NW Hood Lp"/>
    <s v="Camas"/>
    <s v="WA"/>
    <s v="720"/>
    <x v="1"/>
    <x v="1"/>
    <x v="0"/>
    <m/>
    <x v="2"/>
    <n v="612.4"/>
    <n v="37"/>
    <n v="1"/>
    <x v="0"/>
    <x v="0"/>
    <x v="6"/>
  </r>
  <r>
    <s v="3458486"/>
    <x v="1"/>
    <s v="Aho Construction(VJS)"/>
    <s v="13620 NE 52nd St"/>
    <s v="Vancouver"/>
    <s v="WA"/>
    <s v="720"/>
    <x v="1"/>
    <x v="1"/>
    <x v="3"/>
    <m/>
    <x v="2"/>
    <n v="604.79"/>
    <n v="14"/>
    <n v="1"/>
    <x v="0"/>
    <x v="0"/>
    <x v="6"/>
  </r>
  <r>
    <s v="3458539"/>
    <x v="1"/>
    <s v="Helmes Inc(E2G)"/>
    <s v="16407 NE 98th St"/>
    <s v="Vancouver"/>
    <s v="WA"/>
    <s v="720"/>
    <x v="1"/>
    <x v="1"/>
    <x v="3"/>
    <m/>
    <x v="2"/>
    <n v="606.85"/>
    <n v="30"/>
    <n v="1"/>
    <x v="0"/>
    <x v="0"/>
    <x v="6"/>
  </r>
  <r>
    <s v="3458565"/>
    <x v="1"/>
    <s v="&quot;Rizhkov, Marina(A1L)&quot;"/>
    <s v="14423 NE 10th St"/>
    <s v="Vancouver"/>
    <s v="WA"/>
    <s v="720"/>
    <x v="1"/>
    <x v="1"/>
    <x v="0"/>
    <m/>
    <x v="2"/>
    <n v="609.9"/>
    <n v="27"/>
    <n v="1"/>
    <x v="0"/>
    <x v="0"/>
    <x v="4"/>
  </r>
  <r>
    <s v="3458609"/>
    <x v="1"/>
    <s v="Helmes Inc(E2G)"/>
    <s v="4100 NE 132nd Cir"/>
    <s v="Vancouver"/>
    <s v="WA"/>
    <s v="720"/>
    <x v="1"/>
    <x v="1"/>
    <x v="3"/>
    <m/>
    <x v="2"/>
    <n v="633.29"/>
    <n v="27"/>
    <n v="1"/>
    <x v="0"/>
    <x v="0"/>
    <x v="6"/>
  </r>
  <r>
    <s v="3458651"/>
    <x v="1"/>
    <s v="Cascade West Development(VJS)"/>
    <s v="788 NW Valley St"/>
    <s v="Camas"/>
    <s v="WA"/>
    <s v="720"/>
    <x v="1"/>
    <x v="1"/>
    <x v="3"/>
    <m/>
    <x v="2"/>
    <n v="636.53"/>
    <n v="52"/>
    <n v="1"/>
    <x v="0"/>
    <x v="0"/>
    <x v="6"/>
  </r>
  <r>
    <s v="3458733"/>
    <x v="1"/>
    <s v="Quintessential Homes LLC(MRE)"/>
    <s v="11922 NE 102nd St"/>
    <s v="Vancouver"/>
    <s v="WA"/>
    <s v="720"/>
    <x v="1"/>
    <x v="1"/>
    <x v="3"/>
    <m/>
    <x v="2"/>
    <n v="632.64"/>
    <n v="22"/>
    <n v="1"/>
    <x v="0"/>
    <x v="0"/>
    <x v="6"/>
  </r>
  <r>
    <s v="3458783"/>
    <x v="1"/>
    <s v="Pacific Lifestyle Homes(VJS)"/>
    <s v="11213 NE 148th Ave"/>
    <s v="Vancouver"/>
    <s v="WA"/>
    <s v="720"/>
    <x v="1"/>
    <x v="1"/>
    <x v="3"/>
    <m/>
    <x v="2"/>
    <n v="633.41"/>
    <n v="28"/>
    <n v="1"/>
    <x v="0"/>
    <x v="0"/>
    <x v="6"/>
  </r>
  <r>
    <s v="3458838"/>
    <x v="1"/>
    <s v="D R Horton Inc Portland(MRE)"/>
    <s v="13000 NE 118th St"/>
    <s v="Vancouver"/>
    <s v="WA"/>
    <s v="720"/>
    <x v="1"/>
    <x v="1"/>
    <x v="3"/>
    <m/>
    <x v="2"/>
    <n v="635"/>
    <n v="27"/>
    <n v="1"/>
    <x v="0"/>
    <x v="0"/>
    <x v="6"/>
  </r>
  <r>
    <s v="3458839"/>
    <x v="1"/>
    <s v="D R Horton Inc Portland(MRE)"/>
    <s v="13004 NE 118th St"/>
    <s v="Vancouver"/>
    <s v="WA"/>
    <s v="720"/>
    <x v="1"/>
    <x v="1"/>
    <x v="3"/>
    <m/>
    <x v="2"/>
    <n v="526.6"/>
    <n v="27"/>
    <n v="1"/>
    <x v="0"/>
    <x v="0"/>
    <x v="6"/>
  </r>
  <r>
    <s v="3458840"/>
    <x v="1"/>
    <s v="D R Horton Inc Portland(MRE)"/>
    <s v="12915 NE 118th St"/>
    <s v="Vancouver"/>
    <s v="WA"/>
    <s v="720"/>
    <x v="1"/>
    <x v="1"/>
    <x v="3"/>
    <m/>
    <x v="2"/>
    <n v="605.57000000000005"/>
    <n v="25"/>
    <n v="1"/>
    <x v="0"/>
    <x v="0"/>
    <x v="6"/>
  </r>
  <r>
    <s v="3458841"/>
    <x v="1"/>
    <s v="D R Horton Inc Portland(MRE)"/>
    <s v="12917 NE 118th St"/>
    <s v="Vancouver"/>
    <s v="WA"/>
    <s v="720"/>
    <x v="1"/>
    <x v="1"/>
    <x v="3"/>
    <m/>
    <x v="2"/>
    <n v="605.32000000000005"/>
    <n v="23"/>
    <n v="1"/>
    <x v="0"/>
    <x v="0"/>
    <x v="6"/>
  </r>
  <r>
    <s v="3458844"/>
    <x v="1"/>
    <s v="D R Horton Inc Portland(E2G)"/>
    <s v="4933 NE 26th Ave"/>
    <s v="Vancouver"/>
    <s v="WA"/>
    <s v="720"/>
    <x v="1"/>
    <x v="1"/>
    <x v="3"/>
    <m/>
    <x v="2"/>
    <n v="527.4"/>
    <n v="32"/>
    <n v="1"/>
    <x v="0"/>
    <x v="0"/>
    <x v="6"/>
  </r>
  <r>
    <s v="3458845"/>
    <x v="1"/>
    <s v="D R Horton Inc Portland(E2G)"/>
    <s v="2630 NE Hawthorne Cir"/>
    <s v="Vancouver"/>
    <s v="WA"/>
    <s v="720"/>
    <x v="1"/>
    <x v="1"/>
    <x v="3"/>
    <m/>
    <x v="2"/>
    <n v="605.71"/>
    <n v="26"/>
    <n v="1"/>
    <x v="0"/>
    <x v="0"/>
    <x v="6"/>
  </r>
  <r>
    <s v="3458846"/>
    <x v="1"/>
    <s v="D R Horton Inc Portland(E2G)"/>
    <s v="2634 NE Hawthorne Cir"/>
    <s v="Vancouver"/>
    <s v="WA"/>
    <s v="720"/>
    <x v="1"/>
    <x v="1"/>
    <x v="3"/>
    <m/>
    <x v="2"/>
    <n v="497.5"/>
    <n v="27"/>
    <n v="1"/>
    <x v="0"/>
    <x v="0"/>
    <x v="6"/>
  </r>
  <r>
    <s v="3458863"/>
    <x v="1"/>
    <s v="Quintessential Homes LLC(MRE)"/>
    <s v="11927 NE 102nd St"/>
    <s v="Vancouver"/>
    <s v="WA"/>
    <s v="720"/>
    <x v="1"/>
    <x v="1"/>
    <x v="3"/>
    <m/>
    <x v="2"/>
    <n v="633.94000000000005"/>
    <n v="32"/>
    <n v="1"/>
    <x v="0"/>
    <x v="0"/>
    <x v="6"/>
  </r>
  <r>
    <s v="3458871"/>
    <x v="1"/>
    <s v="Cascade West Development(E2G)"/>
    <s v="17802 NE 26th Ave"/>
    <s v="Ridgefield"/>
    <s v="WA"/>
    <s v="720"/>
    <x v="1"/>
    <x v="1"/>
    <x v="0"/>
    <m/>
    <x v="2"/>
    <n v="610.51"/>
    <n v="32"/>
    <n v="1"/>
    <x v="0"/>
    <x v="0"/>
    <x v="6"/>
  </r>
  <r>
    <s v="3458931"/>
    <x v="1"/>
    <s v="Aho Construction(E2G)"/>
    <s v="12707 NE 52nd Cir"/>
    <s v="Vancouver"/>
    <s v="WA"/>
    <s v="720"/>
    <x v="1"/>
    <x v="1"/>
    <x v="3"/>
    <m/>
    <x v="2"/>
    <n v="605.32000000000005"/>
    <n v="23"/>
    <n v="1"/>
    <x v="0"/>
    <x v="0"/>
    <x v="6"/>
  </r>
  <r>
    <s v="3458959"/>
    <x v="1"/>
    <s v="Aho Construction(CAG)"/>
    <s v="5219 NE 128th Ave"/>
    <s v="Vancouver"/>
    <s v="WA"/>
    <s v="720"/>
    <x v="1"/>
    <x v="1"/>
    <x v="3"/>
    <m/>
    <x v="2"/>
    <n v="602.76"/>
    <n v="23"/>
    <n v="1"/>
    <x v="0"/>
    <x v="0"/>
    <x v="6"/>
  </r>
  <r>
    <s v="3459161"/>
    <x v="1"/>
    <s v="Creamer Construction LLC(VJS)"/>
    <s v="1401 NE 48th Cir"/>
    <s v="Vancouver"/>
    <s v="WA"/>
    <s v="720"/>
    <x v="1"/>
    <x v="1"/>
    <x v="0"/>
    <m/>
    <x v="2"/>
    <n v="618.51"/>
    <n v="62"/>
    <n v="1"/>
    <x v="0"/>
    <x v="0"/>
    <x v="6"/>
  </r>
  <r>
    <s v="3459165"/>
    <x v="1"/>
    <s v="Silver Buckle Homes LLC(MRE)"/>
    <s v="5022 NE 28th Ct"/>
    <s v="Vancouver"/>
    <s v="WA"/>
    <s v="720"/>
    <x v="1"/>
    <x v="1"/>
    <x v="3"/>
    <m/>
    <x v="2"/>
    <n v="606.20000000000005"/>
    <n v="27"/>
    <n v="1"/>
    <x v="0"/>
    <x v="0"/>
    <x v="6"/>
  </r>
  <r>
    <s v="3459167"/>
    <x v="1"/>
    <s v="Silver Buckle Homes LLC(MRE)"/>
    <s v="5008 NE 28th Ct"/>
    <s v="Vancouver"/>
    <s v="WA"/>
    <s v="720"/>
    <x v="1"/>
    <x v="1"/>
    <x v="3"/>
    <m/>
    <x v="2"/>
    <n v="605.80999999999995"/>
    <n v="24"/>
    <n v="1"/>
    <x v="0"/>
    <x v="0"/>
    <x v="6"/>
  </r>
  <r>
    <s v="3459170"/>
    <x v="1"/>
    <s v="Pahlisch Homes Inc(VJS)"/>
    <s v="4606 NE 118th St"/>
    <s v="Vancouver"/>
    <s v="WA"/>
    <s v="720"/>
    <x v="1"/>
    <x v="1"/>
    <x v="3"/>
    <m/>
    <x v="2"/>
    <n v="636.24"/>
    <n v="33"/>
    <n v="1"/>
    <x v="0"/>
    <x v="0"/>
    <x v="6"/>
  </r>
  <r>
    <s v="3459227"/>
    <x v="1"/>
    <s v="GG One Inc(VJS)"/>
    <s v="10705 NE 68th Ave"/>
    <s v="Vancouver"/>
    <s v="WA"/>
    <s v="720"/>
    <x v="1"/>
    <x v="1"/>
    <x v="3"/>
    <m/>
    <x v="2"/>
    <n v="605.67999999999995"/>
    <n v="23"/>
    <n v="1"/>
    <x v="0"/>
    <x v="0"/>
    <x v="6"/>
  </r>
  <r>
    <s v="3459240"/>
    <x v="1"/>
    <s v="Helmes Inc(E2G)"/>
    <s v="4341 N 7th Way"/>
    <s v="Ridgefield"/>
    <s v="WA"/>
    <s v="720"/>
    <x v="1"/>
    <x v="1"/>
    <x v="3"/>
    <m/>
    <x v="2"/>
    <n v="605.57000000000005"/>
    <n v="25"/>
    <n v="1"/>
    <x v="0"/>
    <x v="0"/>
    <x v="6"/>
  </r>
  <r>
    <s v="3459241"/>
    <x v="1"/>
    <s v="Helmes Inc(E2G)"/>
    <s v="4354 N 7th Way"/>
    <s v="Ridgefield"/>
    <s v="WA"/>
    <s v="720"/>
    <x v="1"/>
    <x v="1"/>
    <x v="3"/>
    <m/>
    <x v="2"/>
    <n v="605.45000000000005"/>
    <n v="24"/>
    <n v="1"/>
    <x v="0"/>
    <x v="0"/>
    <x v="6"/>
  </r>
  <r>
    <s v="3459247"/>
    <x v="1"/>
    <s v="Helmes Inc(E2G)"/>
    <s v="4317 N Ridgefield Wood"/>
    <s v="Ridgefield"/>
    <s v="WA"/>
    <s v="720"/>
    <x v="1"/>
    <x v="1"/>
    <x v="3"/>
    <m/>
    <x v="2"/>
    <n v="605.41999999999996"/>
    <n v="24"/>
    <n v="1"/>
    <x v="0"/>
    <x v="0"/>
    <x v="6"/>
  </r>
  <r>
    <s v="3459340"/>
    <x v="1"/>
    <s v="Beacon Rock Construction LLC(C"/>
    <s v="814 SW 2nd Pl"/>
    <s v="Battle Ground"/>
    <s v="WA"/>
    <s v="720"/>
    <x v="1"/>
    <x v="1"/>
    <x v="3"/>
    <m/>
    <x v="2"/>
    <n v="634.25"/>
    <n v="27"/>
    <n v="1"/>
    <x v="0"/>
    <x v="0"/>
    <x v="6"/>
  </r>
  <r>
    <s v="3459343"/>
    <x v="1"/>
    <s v="Beacon Rock Construction LLC(C"/>
    <s v="112 SW 9th St"/>
    <s v="Battle Ground"/>
    <s v="WA"/>
    <s v="720"/>
    <x v="1"/>
    <x v="1"/>
    <x v="3"/>
    <m/>
    <x v="2"/>
    <n v="633.98"/>
    <n v="25"/>
    <n v="1"/>
    <x v="0"/>
    <x v="0"/>
    <x v="6"/>
  </r>
  <r>
    <s v="3459426"/>
    <x v="1"/>
    <s v="Aho Construction(VJS)"/>
    <s v="11209 NE 127th Ave"/>
    <s v="Vancouver"/>
    <s v="WA"/>
    <s v="720"/>
    <x v="1"/>
    <x v="1"/>
    <x v="3"/>
    <m/>
    <x v="2"/>
    <n v="605.04"/>
    <n v="27"/>
    <n v="1"/>
    <x v="0"/>
    <x v="0"/>
    <x v="6"/>
  </r>
  <r>
    <s v="3459427"/>
    <x v="1"/>
    <s v="Gaither &amp; Sons Construction(E2"/>
    <s v="10517 NE 69th Ave"/>
    <s v="Vancouver"/>
    <s v="WA"/>
    <s v="720"/>
    <x v="1"/>
    <x v="1"/>
    <x v="3"/>
    <m/>
    <x v="2"/>
    <n v="604.39"/>
    <n v="22"/>
    <n v="1"/>
    <x v="0"/>
    <x v="0"/>
    <x v="6"/>
  </r>
  <r>
    <s v="3459525"/>
    <x v="1"/>
    <s v="Manor Homes Washington Inc(CAG"/>
    <s v="17310 NE 30th Ct"/>
    <s v="Ridgefield"/>
    <s v="WA"/>
    <s v="720"/>
    <x v="1"/>
    <x v="1"/>
    <x v="3"/>
    <m/>
    <x v="2"/>
    <n v="634.25"/>
    <n v="27"/>
    <n v="1"/>
    <x v="0"/>
    <x v="0"/>
    <x v="6"/>
  </r>
  <r>
    <s v="3459538"/>
    <x v="1"/>
    <s v="Lennar Northwest Inc(MRE)"/>
    <s v="2704 NE 187th Pl"/>
    <s v="Vancouver"/>
    <s v="WA"/>
    <s v="720"/>
    <x v="1"/>
    <x v="1"/>
    <x v="3"/>
    <m/>
    <x v="2"/>
    <n v="823.05"/>
    <n v="23"/>
    <n v="1"/>
    <x v="0"/>
    <x v="0"/>
    <x v="6"/>
  </r>
  <r>
    <s v="3459539"/>
    <x v="1"/>
    <s v="Lennar Northwest Inc(MRE)"/>
    <s v="2708 NE 187th Pl"/>
    <s v="Vancouver"/>
    <s v="WA"/>
    <s v="720"/>
    <x v="1"/>
    <x v="1"/>
    <x v="3"/>
    <m/>
    <x v="2"/>
    <n v="605.84"/>
    <n v="21"/>
    <n v="1"/>
    <x v="0"/>
    <x v="0"/>
    <x v="6"/>
  </r>
  <r>
    <s v="3459549"/>
    <x v="1"/>
    <s v="Manor Homes Washington Inc(VJS"/>
    <s v="3319 NE Tillicum Cir"/>
    <s v="Camas"/>
    <s v="WA"/>
    <s v="720"/>
    <x v="1"/>
    <x v="1"/>
    <x v="3"/>
    <m/>
    <x v="2"/>
    <n v="633.6"/>
    <n v="22"/>
    <n v="1"/>
    <x v="0"/>
    <x v="0"/>
    <x v="6"/>
  </r>
  <r>
    <s v="3459550"/>
    <x v="1"/>
    <s v="Manor Homes Washington Inc(VJS"/>
    <s v="3321 NE Tillicum Cir"/>
    <s v="Camas"/>
    <s v="WA"/>
    <s v="720"/>
    <x v="1"/>
    <x v="1"/>
    <x v="3"/>
    <m/>
    <x v="2"/>
    <n v="633.6"/>
    <n v="22"/>
    <n v="1"/>
    <x v="0"/>
    <x v="0"/>
    <x v="6"/>
  </r>
  <r>
    <s v="3459551"/>
    <x v="1"/>
    <s v="Manor Homes Washington Inc(VJS"/>
    <s v="3324 NE Tillicum Cir"/>
    <s v="Camas"/>
    <s v="WA"/>
    <s v="720"/>
    <x v="1"/>
    <x v="1"/>
    <x v="3"/>
    <m/>
    <x v="2"/>
    <n v="634.82000000000005"/>
    <n v="22"/>
    <n v="1"/>
    <x v="0"/>
    <x v="0"/>
    <x v="6"/>
  </r>
  <r>
    <s v="3459552"/>
    <x v="1"/>
    <s v="Manor Homes Washington Inc(VJS"/>
    <s v="3208 NE Tillicum Cir"/>
    <s v="Camas"/>
    <s v="WA"/>
    <s v="720"/>
    <x v="1"/>
    <x v="1"/>
    <x v="3"/>
    <m/>
    <x v="2"/>
    <n v="633.6"/>
    <n v="22"/>
    <n v="1"/>
    <x v="0"/>
    <x v="0"/>
    <x v="6"/>
  </r>
  <r>
    <s v="3459555"/>
    <x v="1"/>
    <s v="Manor Homes Washington Inc(VJS"/>
    <s v="3207 NE Tillicum Cir"/>
    <s v="Camas"/>
    <s v="WA"/>
    <s v="720"/>
    <x v="1"/>
    <x v="1"/>
    <x v="3"/>
    <m/>
    <x v="2"/>
    <n v="604.39"/>
    <n v="22"/>
    <n v="1"/>
    <x v="0"/>
    <x v="0"/>
    <x v="6"/>
  </r>
  <r>
    <s v="3459564"/>
    <x v="1"/>
    <s v="Lennar Northwest Inc(MRE)"/>
    <s v="2801 NE 187th Pl"/>
    <s v="Vancouver"/>
    <s v="WA"/>
    <s v="720"/>
    <x v="1"/>
    <x v="1"/>
    <x v="3"/>
    <m/>
    <x v="2"/>
    <n v="606.48"/>
    <n v="26"/>
    <n v="1"/>
    <x v="0"/>
    <x v="0"/>
    <x v="6"/>
  </r>
  <r>
    <s v="3459566"/>
    <x v="1"/>
    <s v="Lennar Northwest Inc(MRE)"/>
    <s v="2805 NE 187th Pl"/>
    <s v="Vancouver"/>
    <s v="WA"/>
    <s v="720"/>
    <x v="1"/>
    <x v="1"/>
    <x v="3"/>
    <m/>
    <x v="2"/>
    <n v="606.73"/>
    <n v="28"/>
    <n v="1"/>
    <x v="0"/>
    <x v="0"/>
    <x v="6"/>
  </r>
  <r>
    <s v="3459567"/>
    <x v="1"/>
    <s v="Lennar Northwest Inc(MRE)"/>
    <s v="2806 NE 187th Pl"/>
    <s v="Vancouver"/>
    <s v="WA"/>
    <s v="720"/>
    <x v="1"/>
    <x v="1"/>
    <x v="3"/>
    <m/>
    <x v="2"/>
    <n v="498.83"/>
    <n v="28"/>
    <n v="1"/>
    <x v="0"/>
    <x v="0"/>
    <x v="6"/>
  </r>
  <r>
    <s v="3459627"/>
    <x v="1"/>
    <s v="Pacific Shores JL CC WA  LLC(C"/>
    <s v="10505 NE 109th Ct"/>
    <s v="Vancouver"/>
    <s v="WA"/>
    <s v="720"/>
    <x v="1"/>
    <x v="1"/>
    <x v="3"/>
    <m/>
    <x v="2"/>
    <n v="634.9"/>
    <n v="25"/>
    <n v="1"/>
    <x v="0"/>
    <x v="0"/>
    <x v="6"/>
  </r>
  <r>
    <s v="3459636"/>
    <x v="1"/>
    <s v="Pahlisch Homes Inc(E2G)"/>
    <s v="12312 NE 58th Ave"/>
    <s v="Vancouver"/>
    <s v="WA"/>
    <s v="720"/>
    <x v="1"/>
    <x v="1"/>
    <x v="3"/>
    <m/>
    <x v="2"/>
    <n v="635.91"/>
    <n v="40"/>
    <n v="1"/>
    <x v="0"/>
    <x v="0"/>
    <x v="6"/>
  </r>
  <r>
    <s v="3459658"/>
    <x v="1"/>
    <s v="Lennar Northwest Inc(VJS)"/>
    <s v="3712 NE Sitka NE"/>
    <s v="Camas"/>
    <s v="WA"/>
    <s v="720"/>
    <x v="1"/>
    <x v="1"/>
    <x v="3"/>
    <m/>
    <x v="2"/>
    <n v="634.39"/>
    <n v="21"/>
    <n v="1"/>
    <x v="0"/>
    <x v="0"/>
    <x v="6"/>
  </r>
  <r>
    <s v="3459672"/>
    <x v="1"/>
    <s v="Evergreen Homes NW LLC(VJS)"/>
    <s v="3945 X St"/>
    <s v="Washougal"/>
    <s v="WA"/>
    <s v="720"/>
    <x v="1"/>
    <x v="1"/>
    <x v="3"/>
    <m/>
    <x v="2"/>
    <n v="606.17999999999995"/>
    <n v="29"/>
    <n v="1"/>
    <x v="0"/>
    <x v="0"/>
    <x v="6"/>
  </r>
  <r>
    <s v="3459758"/>
    <x v="1"/>
    <s v="Helmes Inc(E2G)"/>
    <s v="4101 NE 132nd Cir"/>
    <s v="Vancouver"/>
    <s v="WA"/>
    <s v="720"/>
    <x v="1"/>
    <x v="1"/>
    <x v="3"/>
    <m/>
    <x v="2"/>
    <n v="610.46"/>
    <n v="62"/>
    <n v="1"/>
    <x v="0"/>
    <x v="0"/>
    <x v="6"/>
  </r>
  <r>
    <s v="3459762"/>
    <x v="1"/>
    <s v="Helmes Inc(E2G)"/>
    <s v="4200 NE 132nd St"/>
    <s v="Vancouver"/>
    <s v="WA"/>
    <s v="720"/>
    <x v="1"/>
    <x v="1"/>
    <x v="3"/>
    <m/>
    <x v="2"/>
    <n v="2372.04"/>
    <n v="82"/>
    <n v="1"/>
    <x v="0"/>
    <x v="0"/>
    <x v="6"/>
  </r>
  <r>
    <s v="3459837"/>
    <x v="1"/>
    <s v="&quot;Tishchenko, Konstantin P(E2G)"/>
    <s v="2329 N 6th St"/>
    <s v="Washougal"/>
    <s v="WA"/>
    <s v="720"/>
    <x v="1"/>
    <x v="1"/>
    <x v="3"/>
    <m/>
    <x v="2"/>
    <n v="635.82000000000005"/>
    <n v="32"/>
    <n v="1"/>
    <x v="0"/>
    <x v="0"/>
    <x v="4"/>
  </r>
  <r>
    <s v="3459879"/>
    <x v="1"/>
    <s v="Waverly Homes Inc(E2G)"/>
    <s v="3014 NE 74th St"/>
    <s v="Vancouver"/>
    <s v="WA"/>
    <s v="720"/>
    <x v="1"/>
    <x v="1"/>
    <x v="3"/>
    <m/>
    <x v="2"/>
    <n v="605.4"/>
    <n v="23"/>
    <n v="1"/>
    <x v="0"/>
    <x v="0"/>
    <x v="6"/>
  </r>
  <r>
    <s v="3459880"/>
    <x v="1"/>
    <s v="Waverly Homes Inc(E2G)"/>
    <s v="3019 NE 74th St"/>
    <s v="Vancouver"/>
    <s v="WA"/>
    <s v="720"/>
    <x v="1"/>
    <x v="1"/>
    <x v="3"/>
    <m/>
    <x v="2"/>
    <n v="605.76"/>
    <n v="26"/>
    <n v="1"/>
    <x v="0"/>
    <x v="0"/>
    <x v="6"/>
  </r>
  <r>
    <s v="3459951"/>
    <x v="1"/>
    <s v="Tuscany Homes LLC(E2G)"/>
    <s v="9205 NE 47th Rd"/>
    <s v="Vancouver"/>
    <s v="WA"/>
    <s v="720"/>
    <x v="1"/>
    <x v="1"/>
    <x v="3"/>
    <m/>
    <x v="2"/>
    <n v="604.76"/>
    <n v="23"/>
    <n v="1"/>
    <x v="0"/>
    <x v="0"/>
    <x v="6"/>
  </r>
  <r>
    <s v="3459980"/>
    <x v="1"/>
    <s v="Manor Homes Washington Inc(A1L)"/>
    <s v="14327 NE 107th St"/>
    <s v="Vancouver"/>
    <s v="WA"/>
    <s v="720"/>
    <x v="1"/>
    <x v="1"/>
    <x v="0"/>
    <m/>
    <x v="2"/>
    <n v="608.35"/>
    <n v="22"/>
    <n v="1"/>
    <x v="0"/>
    <x v="0"/>
    <x v="6"/>
  </r>
  <r>
    <s v="3459990"/>
    <x v="1"/>
    <s v="Quintessential Homes LLC(VJS)"/>
    <s v="11923 NE 102nd St"/>
    <s v="Vancouver"/>
    <s v="WA"/>
    <s v="720"/>
    <x v="1"/>
    <x v="1"/>
    <x v="3"/>
    <m/>
    <x v="2"/>
    <n v="633.79999999999995"/>
    <n v="22"/>
    <n v="1"/>
    <x v="0"/>
    <x v="0"/>
    <x v="6"/>
  </r>
  <r>
    <s v="3459999"/>
    <x v="1"/>
    <s v="Aho Construction(VJS)"/>
    <s v="1411 W E Pl"/>
    <s v="La Center"/>
    <s v="WA"/>
    <s v="720"/>
    <x v="1"/>
    <x v="1"/>
    <x v="3"/>
    <m/>
    <x v="2"/>
    <n v="606.11"/>
    <n v="26"/>
    <n v="1"/>
    <x v="0"/>
    <x v="0"/>
    <x v="6"/>
  </r>
  <r>
    <s v="3460044"/>
    <x v="1"/>
    <s v="Cascade West Development(E2G)"/>
    <s v="17509 NE 26th Ave"/>
    <s v="Ridgefield"/>
    <s v="WA"/>
    <s v="720"/>
    <x v="1"/>
    <x v="1"/>
    <x v="0"/>
    <m/>
    <x v="2"/>
    <n v="610.14"/>
    <n v="29"/>
    <n v="1"/>
    <x v="0"/>
    <x v="0"/>
    <x v="6"/>
  </r>
  <r>
    <s v="3460160"/>
    <x v="1"/>
    <s v="JB Homes LLC(VJS)"/>
    <s v="10612 NW 33rd Ave"/>
    <s v="Vancouver"/>
    <s v="WA"/>
    <s v="720"/>
    <x v="1"/>
    <x v="1"/>
    <x v="0"/>
    <m/>
    <x v="2"/>
    <n v="611.4"/>
    <n v="34"/>
    <n v="1"/>
    <x v="0"/>
    <x v="0"/>
    <x v="6"/>
  </r>
  <r>
    <s v="3460163"/>
    <x v="1"/>
    <s v="JB Homes LLC(VJS)"/>
    <s v="10608 NW 33rd Ave"/>
    <s v="Vancouver"/>
    <s v="WA"/>
    <s v="720"/>
    <x v="1"/>
    <x v="1"/>
    <x v="0"/>
    <m/>
    <x v="2"/>
    <n v="610.9"/>
    <n v="32"/>
    <n v="1"/>
    <x v="0"/>
    <x v="0"/>
    <x v="6"/>
  </r>
  <r>
    <s v="3460164"/>
    <x v="1"/>
    <s v="JB Homes LLC(VJS)"/>
    <s v="10602 NW 36th Ave"/>
    <s v="Vancouver"/>
    <s v="WA"/>
    <s v="720"/>
    <x v="1"/>
    <x v="1"/>
    <x v="0"/>
    <m/>
    <x v="2"/>
    <n v="608.35"/>
    <n v="22"/>
    <n v="1"/>
    <x v="0"/>
    <x v="0"/>
    <x v="6"/>
  </r>
  <r>
    <s v="3460189"/>
    <x v="1"/>
    <s v="Helmes Inc(VJS)"/>
    <s v="16400 NE 98th St"/>
    <s v="Vancouver"/>
    <s v="WA"/>
    <s v="720"/>
    <x v="1"/>
    <x v="1"/>
    <x v="3"/>
    <m/>
    <x v="2"/>
    <n v="634.32000000000005"/>
    <n v="26"/>
    <n v="1"/>
    <x v="0"/>
    <x v="0"/>
    <x v="6"/>
  </r>
  <r>
    <s v="3460282"/>
    <x v="1"/>
    <s v="Manor Homes Washington Inc(VJS)"/>
    <s v="5908 NE 47th St"/>
    <s v="Vancouver"/>
    <s v="WA"/>
    <s v="720"/>
    <x v="1"/>
    <x v="1"/>
    <x v="3"/>
    <m/>
    <x v="2"/>
    <n v="604.71"/>
    <n v="23"/>
    <n v="1"/>
    <x v="0"/>
    <x v="0"/>
    <x v="6"/>
  </r>
  <r>
    <s v="3460283"/>
    <x v="1"/>
    <s v="Manor Homes Washington Inc(VJS)"/>
    <s v="5705 NE 48th St"/>
    <s v="Vancouver"/>
    <s v="WA"/>
    <s v="720"/>
    <x v="1"/>
    <x v="1"/>
    <x v="3"/>
    <m/>
    <x v="2"/>
    <n v="604.71"/>
    <n v="23"/>
    <n v="1"/>
    <x v="0"/>
    <x v="0"/>
    <x v="6"/>
  </r>
  <r>
    <s v="3460287"/>
    <x v="1"/>
    <s v="Manor Homes Washington Inc(C5C)"/>
    <s v="4720 NE 12th Ct"/>
    <s v="Vancouver"/>
    <s v="WA"/>
    <s v="720"/>
    <x v="1"/>
    <x v="1"/>
    <x v="3"/>
    <m/>
    <x v="2"/>
    <n v="717.15"/>
    <n v="64"/>
    <n v="1"/>
    <x v="0"/>
    <x v="0"/>
    <x v="6"/>
  </r>
  <r>
    <s v="3460332"/>
    <x v="1"/>
    <s v="Helmes Inc(VJS)"/>
    <s v="4103 NE 133rd St"/>
    <s v="Vancouver"/>
    <s v="WA"/>
    <s v="720"/>
    <x v="1"/>
    <x v="1"/>
    <x v="3"/>
    <m/>
    <x v="2"/>
    <n v="1385.45"/>
    <n v="36"/>
    <n v="1"/>
    <x v="0"/>
    <x v="0"/>
    <x v="6"/>
  </r>
  <r>
    <s v="3460346"/>
    <x v="1"/>
    <s v="Empire Building Co LLC(CAG)"/>
    <s v="4945 NE 26th Ave"/>
    <s v="Vancouver"/>
    <s v="WA"/>
    <s v="720"/>
    <x v="1"/>
    <x v="1"/>
    <x v="3"/>
    <m/>
    <x v="2"/>
    <n v="635.53"/>
    <n v="28"/>
    <n v="1"/>
    <x v="0"/>
    <x v="0"/>
    <x v="6"/>
  </r>
  <r>
    <s v="3460351"/>
    <x v="1"/>
    <s v="Aho Construction(VJS)"/>
    <s v="12816 NE 54th Way"/>
    <s v="Vancouver"/>
    <s v="WA"/>
    <s v="720"/>
    <x v="1"/>
    <x v="1"/>
    <x v="0"/>
    <m/>
    <x v="2"/>
    <n v="607.76"/>
    <n v="20"/>
    <n v="1"/>
    <x v="0"/>
    <x v="0"/>
    <x v="6"/>
  </r>
  <r>
    <s v="3460524"/>
    <x v="1"/>
    <s v="JB Homes LLC(A1L)"/>
    <s v="2305 NW 42nd Ave"/>
    <s v="Camas"/>
    <s v="WA"/>
    <s v="720"/>
    <x v="1"/>
    <x v="1"/>
    <x v="3"/>
    <m/>
    <x v="2"/>
    <n v="607.23"/>
    <n v="28"/>
    <n v="1"/>
    <x v="0"/>
    <x v="0"/>
    <x v="6"/>
  </r>
  <r>
    <s v="3460526"/>
    <x v="1"/>
    <s v="JB Homes LLC(A1L)"/>
    <s v="4111 NW Walden St"/>
    <s v="Camas"/>
    <s v="WA"/>
    <s v="720"/>
    <x v="1"/>
    <x v="1"/>
    <x v="3"/>
    <m/>
    <x v="2"/>
    <n v="607.11"/>
    <n v="27"/>
    <n v="1"/>
    <x v="0"/>
    <x v="0"/>
    <x v="6"/>
  </r>
  <r>
    <s v="3460527"/>
    <x v="1"/>
    <s v="JB Homes LLC(A1L)"/>
    <s v="4117 NW Walden St"/>
    <s v="Camas"/>
    <s v="WA"/>
    <s v="720"/>
    <x v="1"/>
    <x v="1"/>
    <x v="3"/>
    <m/>
    <x v="2"/>
    <n v="608.02"/>
    <n v="34"/>
    <n v="1"/>
    <x v="0"/>
    <x v="0"/>
    <x v="6"/>
  </r>
  <r>
    <s v="3460544"/>
    <x v="1"/>
    <s v="Quality Homes CCCP Inc(CAG)"/>
    <s v="7105 NE 64th Ct"/>
    <s v="Vancouver"/>
    <s v="WA"/>
    <s v="720"/>
    <x v="1"/>
    <x v="1"/>
    <x v="3"/>
    <m/>
    <x v="2"/>
    <n v="503.87"/>
    <n v="24"/>
    <n v="1"/>
    <x v="0"/>
    <x v="0"/>
    <x v="6"/>
  </r>
  <r>
    <s v="3460547"/>
    <x v="1"/>
    <s v="Quality Homes CCCP Inc(CAG)"/>
    <s v="7107 NE 64th Ct"/>
    <s v="Vancouver"/>
    <s v="WA"/>
    <s v="720"/>
    <x v="1"/>
    <x v="1"/>
    <x v="3"/>
    <m/>
    <x v="2"/>
    <n v="606.33000000000004"/>
    <n v="21"/>
    <n v="1"/>
    <x v="0"/>
    <x v="0"/>
    <x v="6"/>
  </r>
  <r>
    <s v="3460556"/>
    <x v="1"/>
    <s v="Manor Homes Washington Inc(CAG)"/>
    <s v="4730 NE 12th Ct"/>
    <s v="Vancouver"/>
    <s v="WA"/>
    <s v="720"/>
    <x v="1"/>
    <x v="1"/>
    <x v="3"/>
    <m/>
    <x v="2"/>
    <n v="606.30999999999995"/>
    <n v="26"/>
    <n v="1"/>
    <x v="0"/>
    <x v="0"/>
    <x v="6"/>
  </r>
  <r>
    <s v="3460559"/>
    <x v="1"/>
    <s v="JB Homes LLC(VJS)"/>
    <s v="2213 NW 42nd Ave"/>
    <s v="Camas"/>
    <s v="WA"/>
    <s v="720"/>
    <x v="1"/>
    <x v="1"/>
    <x v="3"/>
    <m/>
    <x v="2"/>
    <n v="635.9"/>
    <n v="23"/>
    <n v="1"/>
    <x v="0"/>
    <x v="0"/>
    <x v="6"/>
  </r>
  <r>
    <s v="3460561"/>
    <x v="1"/>
    <s v="JB Homes LLC(VJS)"/>
    <s v="2325 NW 42nd Ave"/>
    <s v="Camas"/>
    <s v="WA"/>
    <s v="720"/>
    <x v="1"/>
    <x v="1"/>
    <x v="3"/>
    <m/>
    <x v="2"/>
    <n v="607.11"/>
    <n v="27"/>
    <n v="1"/>
    <x v="0"/>
    <x v="0"/>
    <x v="6"/>
  </r>
  <r>
    <s v="3460562"/>
    <x v="1"/>
    <s v="JB Homes LLC(VJS)"/>
    <s v="4123 NW Walden St"/>
    <s v="Camas"/>
    <s v="WA"/>
    <s v="720"/>
    <x v="1"/>
    <x v="1"/>
    <x v="3"/>
    <m/>
    <x v="2"/>
    <n v="607.77"/>
    <n v="32"/>
    <n v="1"/>
    <x v="0"/>
    <x v="0"/>
    <x v="6"/>
  </r>
  <r>
    <s v="3460595"/>
    <x v="1"/>
    <s v="Pacific Shores JL CC WA  LLC(E2G)"/>
    <s v="10503 NE 109th Ct"/>
    <s v="Vancouver"/>
    <s v="WA"/>
    <s v="720"/>
    <x v="1"/>
    <x v="1"/>
    <x v="3"/>
    <m/>
    <x v="2"/>
    <n v="639.66999999999996"/>
    <n v="52"/>
    <n v="1"/>
    <x v="0"/>
    <x v="0"/>
    <x v="6"/>
  </r>
  <r>
    <s v="3460596"/>
    <x v="1"/>
    <s v="Pacific Shores JL CC WA  LLC(E2G)"/>
    <s v="10501 NE 109th Ct"/>
    <s v="Vancouver"/>
    <s v="WA"/>
    <s v="720"/>
    <x v="1"/>
    <x v="1"/>
    <x v="3"/>
    <m/>
    <x v="2"/>
    <n v="637.07000000000005"/>
    <n v="32"/>
    <n v="1"/>
    <x v="0"/>
    <x v="0"/>
    <x v="6"/>
  </r>
  <r>
    <s v="3460598"/>
    <x v="1"/>
    <s v="Pacific Shores JL CC WA  LLC(VJS)"/>
    <s v="10821 NE 106th St"/>
    <s v="Vancouver"/>
    <s v="WA"/>
    <s v="720"/>
    <x v="1"/>
    <x v="1"/>
    <x v="3"/>
    <m/>
    <x v="2"/>
    <n v="606.85"/>
    <n v="25"/>
    <n v="1"/>
    <x v="0"/>
    <x v="0"/>
    <x v="6"/>
  </r>
  <r>
    <s v="3460600"/>
    <x v="1"/>
    <s v="Pacific Shores JL CC WA  LLC(VJS)"/>
    <s v="10819 NE 106th St"/>
    <s v="Vancouver"/>
    <s v="WA"/>
    <s v="720"/>
    <x v="1"/>
    <x v="1"/>
    <x v="3"/>
    <m/>
    <x v="2"/>
    <n v="636.29"/>
    <n v="26"/>
    <n v="1"/>
    <x v="0"/>
    <x v="0"/>
    <x v="6"/>
  </r>
  <r>
    <s v="3460604"/>
    <x v="1"/>
    <s v="Pahlisch Homes Inc(VJS)"/>
    <s v="12109 NE 58th Ave"/>
    <s v="Vancouver"/>
    <s v="WA"/>
    <s v="720"/>
    <x v="1"/>
    <x v="1"/>
    <x v="3"/>
    <m/>
    <x v="2"/>
    <n v="637.46"/>
    <n v="35"/>
    <n v="1"/>
    <x v="0"/>
    <x v="0"/>
    <x v="6"/>
  </r>
  <r>
    <s v="3460605"/>
    <x v="1"/>
    <s v="Pahlisch Homes Inc(VJS)"/>
    <s v="12100 NE 58th Ave"/>
    <s v="Vancouver"/>
    <s v="WA"/>
    <s v="720"/>
    <x v="1"/>
    <x v="1"/>
    <x v="3"/>
    <m/>
    <x v="2"/>
    <n v="636.79999999999995"/>
    <n v="30"/>
    <n v="1"/>
    <x v="0"/>
    <x v="0"/>
    <x v="6"/>
  </r>
  <r>
    <s v="3460642"/>
    <x v="1"/>
    <s v="Helmes Inc(E2G)"/>
    <s v="16506 NE 98th St"/>
    <s v="Vancouver"/>
    <s v="WA"/>
    <s v="720"/>
    <x v="1"/>
    <x v="1"/>
    <x v="3"/>
    <m/>
    <x v="2"/>
    <n v="604.20000000000005"/>
    <n v="26"/>
    <n v="1"/>
    <x v="0"/>
    <x v="0"/>
    <x v="6"/>
  </r>
  <r>
    <s v="3460643"/>
    <x v="1"/>
    <s v="Helmes Inc(E2G)"/>
    <s v="16502 NE 98th St"/>
    <s v="Vancouver"/>
    <s v="WA"/>
    <s v="720"/>
    <x v="1"/>
    <x v="1"/>
    <x v="3"/>
    <m/>
    <x v="2"/>
    <n v="604.20000000000005"/>
    <n v="26"/>
    <n v="1"/>
    <x v="0"/>
    <x v="0"/>
    <x v="6"/>
  </r>
  <r>
    <s v="3460644"/>
    <x v="1"/>
    <s v="Helmes Inc(E2G)"/>
    <s v="9609 NE 164th Ave"/>
    <s v="Vancouver"/>
    <s v="WA"/>
    <s v="720"/>
    <x v="1"/>
    <x v="1"/>
    <x v="3"/>
    <m/>
    <x v="2"/>
    <n v="633.63"/>
    <n v="28"/>
    <n v="1"/>
    <x v="0"/>
    <x v="0"/>
    <x v="6"/>
  </r>
  <r>
    <s v="3460663"/>
    <x v="1"/>
    <s v="Ambry Inc(CAG)"/>
    <s v="11701 NW 1st Ave"/>
    <s v="Vancouver"/>
    <s v="WA"/>
    <s v="720"/>
    <x v="1"/>
    <x v="1"/>
    <x v="3"/>
    <m/>
    <x v="2"/>
    <n v="603.04"/>
    <n v="17"/>
    <n v="1"/>
    <x v="0"/>
    <x v="0"/>
    <x v="6"/>
  </r>
  <r>
    <s v="3460666"/>
    <x v="1"/>
    <s v="Manor Homes Washington Inc(KMM)"/>
    <s v="14300 NE 106th St"/>
    <s v="Vancouver"/>
    <s v="WA"/>
    <s v="720"/>
    <x v="1"/>
    <x v="1"/>
    <x v="3"/>
    <m/>
    <x v="2"/>
    <n v="753.39"/>
    <n v="18"/>
    <n v="1"/>
    <x v="0"/>
    <x v="0"/>
    <x v="6"/>
  </r>
  <r>
    <s v="3460668"/>
    <x v="1"/>
    <s v="Manor Homes Washington Inc(KMM)"/>
    <s v="14317 NE 106th St"/>
    <s v="Vancouver"/>
    <s v="WA"/>
    <s v="720"/>
    <x v="1"/>
    <x v="1"/>
    <x v="3"/>
    <m/>
    <x v="2"/>
    <n v="603.16"/>
    <n v="18"/>
    <n v="1"/>
    <x v="0"/>
    <x v="0"/>
    <x v="6"/>
  </r>
  <r>
    <s v="3460669"/>
    <x v="1"/>
    <s v="Manor Homes Washington Inc(KMM)"/>
    <s v="14308 NE 108th St"/>
    <s v="Vancouver"/>
    <s v="WA"/>
    <s v="720"/>
    <x v="1"/>
    <x v="1"/>
    <x v="3"/>
    <m/>
    <x v="2"/>
    <n v="596.38"/>
    <n v="17"/>
    <n v="1"/>
    <x v="0"/>
    <x v="0"/>
    <x v="6"/>
  </r>
  <r>
    <s v="3460671"/>
    <x v="1"/>
    <s v="Manor Homes Washington Inc(KMM)"/>
    <s v="10700 NE 142nd Ave"/>
    <s v="Vancouver"/>
    <s v="WA"/>
    <s v="720"/>
    <x v="1"/>
    <x v="1"/>
    <x v="3"/>
    <m/>
    <x v="2"/>
    <n v="597.69000000000005"/>
    <n v="27"/>
    <n v="1"/>
    <x v="0"/>
    <x v="0"/>
    <x v="6"/>
  </r>
  <r>
    <s v="3460672"/>
    <x v="1"/>
    <s v="Manor Homes Washington Inc(KMM)"/>
    <s v="10806 NE 142nd Ave"/>
    <s v="Vancouver"/>
    <s v="WA"/>
    <s v="720"/>
    <x v="1"/>
    <x v="1"/>
    <x v="3"/>
    <m/>
    <x v="2"/>
    <n v="597.29999999999995"/>
    <n v="24"/>
    <n v="1"/>
    <x v="0"/>
    <x v="0"/>
    <x v="6"/>
  </r>
  <r>
    <s v="3460673"/>
    <x v="1"/>
    <s v="Manor Homes Washington Inc(KMM)"/>
    <s v="10708 NE 142nd Ave"/>
    <s v="Vancouver"/>
    <s v="WA"/>
    <s v="720"/>
    <x v="1"/>
    <x v="1"/>
    <x v="3"/>
    <m/>
    <x v="2"/>
    <n v="597.11"/>
    <n v="23"/>
    <n v="1"/>
    <x v="0"/>
    <x v="0"/>
    <x v="6"/>
  </r>
  <r>
    <s v="3460674"/>
    <x v="1"/>
    <s v="Manor Homes Washington Inc(KMM)"/>
    <s v="10723 NE 144th Ave"/>
    <s v="Vancouver"/>
    <s v="WA"/>
    <s v="720"/>
    <x v="1"/>
    <x v="1"/>
    <x v="3"/>
    <m/>
    <x v="2"/>
    <n v="625.64"/>
    <n v="20"/>
    <n v="1"/>
    <x v="0"/>
    <x v="0"/>
    <x v="6"/>
  </r>
  <r>
    <s v="3460675"/>
    <x v="1"/>
    <s v="Manor Homes Washington Inc(KMM)"/>
    <s v="10608 NE 143rd Ave"/>
    <s v="Vancouver"/>
    <s v="WA"/>
    <s v="720"/>
    <x v="1"/>
    <x v="1"/>
    <x v="3"/>
    <m/>
    <x v="2"/>
    <n v="596.52"/>
    <n v="18"/>
    <n v="1"/>
    <x v="0"/>
    <x v="0"/>
    <x v="6"/>
  </r>
  <r>
    <s v="3460677"/>
    <x v="1"/>
    <s v="Manor Homes Washington Inc(KMM)"/>
    <s v="14205 NE 107th St"/>
    <s v="Vancouver"/>
    <s v="WA"/>
    <s v="720"/>
    <x v="1"/>
    <x v="1"/>
    <x v="3"/>
    <m/>
    <x v="2"/>
    <n v="597.05999999999995"/>
    <n v="22"/>
    <n v="1"/>
    <x v="0"/>
    <x v="0"/>
    <x v="6"/>
  </r>
  <r>
    <s v="3460730"/>
    <x v="1"/>
    <s v="Waverly Homes Inc(VJS)"/>
    <s v="3012 NE 74th St"/>
    <s v="Vancouver"/>
    <s v="WA"/>
    <s v="720"/>
    <x v="1"/>
    <x v="1"/>
    <x v="3"/>
    <m/>
    <x v="2"/>
    <n v="604.51"/>
    <n v="22"/>
    <n v="1"/>
    <x v="0"/>
    <x v="0"/>
    <x v="6"/>
  </r>
  <r>
    <s v="3460734"/>
    <x v="1"/>
    <s v="Aho Construction(KMM)"/>
    <s v="12724 NE 52nd Cir"/>
    <s v="Vancouver"/>
    <s v="WA"/>
    <s v="720"/>
    <x v="1"/>
    <x v="1"/>
    <x v="3"/>
    <m/>
    <x v="2"/>
    <n v="604.76"/>
    <n v="24"/>
    <n v="1"/>
    <x v="0"/>
    <x v="0"/>
    <x v="6"/>
  </r>
  <r>
    <s v="3460738"/>
    <x v="1"/>
    <s v="Aho Construction(VJS)"/>
    <s v="12807 NE 54th Way"/>
    <s v="Vancouver"/>
    <s v="WA"/>
    <s v="720"/>
    <x v="1"/>
    <x v="1"/>
    <x v="3"/>
    <m/>
    <x v="2"/>
    <n v="604.88"/>
    <n v="25"/>
    <n v="1"/>
    <x v="0"/>
    <x v="0"/>
    <x v="6"/>
  </r>
  <r>
    <s v="3460834"/>
    <x v="1"/>
    <s v="Forest View Inc(A1L)"/>
    <s v="699 W T St"/>
    <s v="Washougal"/>
    <s v="WA"/>
    <s v="720"/>
    <x v="1"/>
    <x v="1"/>
    <x v="0"/>
    <m/>
    <x v="2"/>
    <n v="609.82000000000005"/>
    <n v="32"/>
    <n v="1"/>
    <x v="0"/>
    <x v="0"/>
    <x v="6"/>
  </r>
  <r>
    <s v="3460839"/>
    <x v="1"/>
    <s v="Doug Moore Homes(VJS)"/>
    <s v="1310 NE 48th Cir"/>
    <s v="Vancouver"/>
    <s v="WA"/>
    <s v="720"/>
    <x v="1"/>
    <x v="1"/>
    <x v="3"/>
    <m/>
    <x v="2"/>
    <n v="635.66"/>
    <n v="37"/>
    <n v="1"/>
    <x v="0"/>
    <x v="0"/>
    <x v="6"/>
  </r>
  <r>
    <s v="3460841"/>
    <x v="1"/>
    <s v="Pacific Lifestyle Homes(VJS)"/>
    <s v="14800 NE 113th St"/>
    <s v="Vancouver"/>
    <s v="WA"/>
    <s v="720"/>
    <x v="1"/>
    <x v="1"/>
    <x v="3"/>
    <m/>
    <x v="2"/>
    <n v="634.88"/>
    <n v="31"/>
    <n v="1"/>
    <x v="0"/>
    <x v="0"/>
    <x v="6"/>
  </r>
  <r>
    <s v="3460845"/>
    <x v="1"/>
    <s v="Kozinchenko, Sergey N(A1L)"/>
    <s v="501 NW Ilwaco St"/>
    <s v="Camas"/>
    <s v="WA"/>
    <s v="720"/>
    <x v="1"/>
    <x v="1"/>
    <x v="0"/>
    <m/>
    <x v="2"/>
    <n v="611.87"/>
    <n v="40"/>
    <n v="1"/>
    <x v="0"/>
    <x v="0"/>
    <x v="4"/>
  </r>
  <r>
    <s v="3460860"/>
    <x v="1"/>
    <s v="Manor Homes Washington Inc(E2G)"/>
    <s v="4605 NE 12th Ct"/>
    <s v="Vancouver"/>
    <s v="WA"/>
    <s v="720"/>
    <x v="1"/>
    <x v="1"/>
    <x v="3"/>
    <m/>
    <x v="2"/>
    <n v="633.5"/>
    <n v="20"/>
    <n v="1"/>
    <x v="0"/>
    <x v="0"/>
    <x v="6"/>
  </r>
  <r>
    <s v="3460933"/>
    <x v="1"/>
    <s v="Olin Homes LLC(VJS)"/>
    <s v="504 NW 20th Ave"/>
    <s v="Battle Ground"/>
    <s v="WA"/>
    <s v="720"/>
    <x v="1"/>
    <x v="1"/>
    <x v="3"/>
    <m/>
    <x v="2"/>
    <n v="575.91"/>
    <n v="74"/>
    <n v="1"/>
    <x v="0"/>
    <x v="0"/>
    <x v="6"/>
  </r>
  <r>
    <s v="3460940"/>
    <x v="1"/>
    <s v="Pacific Lifestyle Homes(CAG)"/>
    <s v="5603 NW 147th Way"/>
    <s v="Vancouver"/>
    <s v="WA"/>
    <s v="720"/>
    <x v="1"/>
    <x v="1"/>
    <x v="3"/>
    <m/>
    <x v="2"/>
    <n v="634.72"/>
    <n v="37"/>
    <n v="1"/>
    <x v="0"/>
    <x v="0"/>
    <x v="6"/>
  </r>
  <r>
    <s v="3460966"/>
    <x v="1"/>
    <s v="Manor Homes Washington Inc(E2G)"/>
    <s v="4817 NE 60th Ave"/>
    <s v="Vancouver"/>
    <s v="WA"/>
    <s v="720"/>
    <x v="1"/>
    <x v="1"/>
    <x v="3"/>
    <m/>
    <x v="2"/>
    <n v="632.4"/>
    <n v="19"/>
    <n v="1"/>
    <x v="0"/>
    <x v="0"/>
    <x v="6"/>
  </r>
  <r>
    <s v="3460978"/>
    <x v="1"/>
    <s v="Restore Pro LLC(E2G)"/>
    <s v="12002 NW 41st Ave"/>
    <s v="Vancouver"/>
    <s v="WA"/>
    <s v="720"/>
    <x v="1"/>
    <x v="1"/>
    <x v="3"/>
    <m/>
    <x v="2"/>
    <n v="775.67"/>
    <n v="24"/>
    <n v="1"/>
    <x v="0"/>
    <x v="0"/>
    <x v="6"/>
  </r>
  <r>
    <s v="3461000"/>
    <x v="1"/>
    <s v="Kingston Homes LLC(CAG)"/>
    <s v="15322 NE 105th St"/>
    <s v="Vancouver"/>
    <s v="WA"/>
    <s v="720"/>
    <x v="1"/>
    <x v="1"/>
    <x v="3"/>
    <m/>
    <x v="2"/>
    <n v="633.46"/>
    <n v="27"/>
    <n v="1"/>
    <x v="0"/>
    <x v="0"/>
    <x v="6"/>
  </r>
  <r>
    <s v="3461028"/>
    <x v="1"/>
    <s v="Aho Construction(E2G)"/>
    <s v="12716 NE 52nd Cir"/>
    <s v="Vancouver"/>
    <s v="WA"/>
    <s v="720"/>
    <x v="1"/>
    <x v="1"/>
    <x v="3"/>
    <m/>
    <x v="2"/>
    <n v="603.35"/>
    <n v="20"/>
    <n v="1"/>
    <x v="0"/>
    <x v="0"/>
    <x v="6"/>
  </r>
  <r>
    <s v="3461094"/>
    <x v="1"/>
    <s v="Manor Homes Washington Inc(VJS)"/>
    <s v="2408 NE 130th Ave"/>
    <s v="Vancouver"/>
    <s v="WA"/>
    <s v="720"/>
    <x v="1"/>
    <x v="1"/>
    <x v="3"/>
    <m/>
    <x v="2"/>
    <n v="637.98"/>
    <n v="53"/>
    <n v="1"/>
    <x v="0"/>
    <x v="0"/>
    <x v="6"/>
  </r>
  <r>
    <s v="3461144"/>
    <x v="1"/>
    <s v="JB Homes LLC(E2G)"/>
    <s v="11215 NE 101st St"/>
    <s v="Vancouver"/>
    <s v="WA"/>
    <s v="720"/>
    <x v="1"/>
    <x v="1"/>
    <x v="3"/>
    <m/>
    <x v="2"/>
    <n v="604.35"/>
    <n v="19"/>
    <n v="1"/>
    <x v="0"/>
    <x v="0"/>
    <x v="6"/>
  </r>
  <r>
    <s v="3461145"/>
    <x v="1"/>
    <s v="JB Homes LLC(E2G)"/>
    <s v="11301 NE 101st St"/>
    <s v="Vancouver"/>
    <s v="WA"/>
    <s v="720"/>
    <x v="1"/>
    <x v="1"/>
    <x v="3"/>
    <m/>
    <x v="2"/>
    <n v="604.74"/>
    <n v="22"/>
    <n v="1"/>
    <x v="0"/>
    <x v="0"/>
    <x v="6"/>
  </r>
  <r>
    <s v="3461223"/>
    <x v="1"/>
    <s v="Helmes Inc(E2G)"/>
    <s v="2808 NE 167th Cir"/>
    <s v="Ridgefield"/>
    <s v="WA"/>
    <s v="720"/>
    <x v="1"/>
    <x v="1"/>
    <x v="3"/>
    <m/>
    <x v="2"/>
    <n v="605.5"/>
    <n v="28"/>
    <n v="1"/>
    <x v="0"/>
    <x v="0"/>
    <x v="6"/>
  </r>
  <r>
    <s v="3461229"/>
    <x v="1"/>
    <s v="Helmes Inc(E2G)"/>
    <s v="4727 N 6th St"/>
    <s v="Ridgefield"/>
    <s v="WA"/>
    <s v="720"/>
    <x v="1"/>
    <x v="1"/>
    <x v="3"/>
    <m/>
    <x v="2"/>
    <n v="605.4"/>
    <n v="27"/>
    <n v="1"/>
    <x v="0"/>
    <x v="0"/>
    <x v="6"/>
  </r>
  <r>
    <s v="3461230"/>
    <x v="1"/>
    <s v="Helmes Inc(E2G)"/>
    <s v="525 N 47th Ave"/>
    <s v="Ridgefield"/>
    <s v="WA"/>
    <s v="720"/>
    <x v="1"/>
    <x v="1"/>
    <x v="3"/>
    <m/>
    <x v="2"/>
    <n v="605.48"/>
    <n v="25"/>
    <n v="1"/>
    <x v="0"/>
    <x v="0"/>
    <x v="6"/>
  </r>
  <r>
    <s v="3461352"/>
    <x v="1"/>
    <s v="Piper, Ken J(E2G)"/>
    <s v="306 NE 17th St"/>
    <s v="Battle Ground"/>
    <s v="WA"/>
    <s v="720"/>
    <x v="1"/>
    <x v="1"/>
    <x v="3"/>
    <m/>
    <x v="2"/>
    <n v="634.48"/>
    <n v="23"/>
    <n v="1"/>
    <x v="0"/>
    <x v="0"/>
    <x v="4"/>
  </r>
  <r>
    <s v="3461418"/>
    <x v="1"/>
    <s v="Cascade West Development(MRE)"/>
    <s v="12210 NE 58th Ave"/>
    <s v="Vancouver"/>
    <s v="WA"/>
    <s v="720"/>
    <x v="1"/>
    <x v="1"/>
    <x v="3"/>
    <m/>
    <x v="2"/>
    <n v="605.11"/>
    <n v="22"/>
    <n v="1"/>
    <x v="0"/>
    <x v="0"/>
    <x v="6"/>
  </r>
  <r>
    <s v="3461500"/>
    <x v="1"/>
    <s v="Sun Country Homes(KMM)"/>
    <s v="109 N 38th Pl"/>
    <s v="Ridgefield"/>
    <s v="WA"/>
    <s v="720"/>
    <x v="1"/>
    <x v="1"/>
    <x v="3"/>
    <m/>
    <x v="2"/>
    <n v="606.30999999999995"/>
    <n v="28"/>
    <n v="1"/>
    <x v="0"/>
    <x v="0"/>
    <x v="6"/>
  </r>
  <r>
    <s v="3461503"/>
    <x v="1"/>
    <s v="Axiom Luxury Homes LLC(KMM)"/>
    <s v="8420 SE 17th Cir"/>
    <s v="Vancouver"/>
    <s v="WA"/>
    <s v="720"/>
    <x v="1"/>
    <x v="1"/>
    <x v="0"/>
    <m/>
    <x v="2"/>
    <n v="808.73"/>
    <n v="150"/>
    <n v="1"/>
    <x v="0"/>
    <x v="0"/>
    <x v="6"/>
  </r>
  <r>
    <s v="3461523"/>
    <x v="1"/>
    <s v="Northwest Classic Homes LLC(MRE)"/>
    <s v="119 W 16th St"/>
    <s v="La Center"/>
    <s v="WA"/>
    <s v="720"/>
    <x v="1"/>
    <x v="1"/>
    <x v="3"/>
    <m/>
    <x v="2"/>
    <n v="635.58000000000004"/>
    <n v="32"/>
    <n v="1"/>
    <x v="0"/>
    <x v="0"/>
    <x v="4"/>
  </r>
  <r>
    <s v="3461533"/>
    <x v="1"/>
    <s v="Pacific Lifestyle Homes(MRE)"/>
    <s v="14807 NW 56th Ave"/>
    <s v="Vancouver"/>
    <s v="WA"/>
    <s v="720"/>
    <x v="1"/>
    <x v="1"/>
    <x v="3"/>
    <m/>
    <x v="2"/>
    <n v="636.41"/>
    <n v="38"/>
    <n v="1"/>
    <x v="0"/>
    <x v="0"/>
    <x v="6"/>
  </r>
  <r>
    <s v="3461534"/>
    <x v="1"/>
    <s v="Pacific Lifestyle Homes(MRE)"/>
    <s v="14705 NW 56th Ave"/>
    <s v="Vancouver"/>
    <s v="WA"/>
    <s v="720"/>
    <x v="1"/>
    <x v="1"/>
    <x v="3"/>
    <m/>
    <x v="2"/>
    <n v="635.14"/>
    <n v="28"/>
    <n v="1"/>
    <x v="0"/>
    <x v="0"/>
    <x v="6"/>
  </r>
  <r>
    <s v="3461574"/>
    <x v="1"/>
    <s v="Cascade West Development(MRE)"/>
    <s v="1220 N 8th Way"/>
    <s v="Ridgefield"/>
    <s v="WA"/>
    <s v="720"/>
    <x v="1"/>
    <x v="1"/>
    <x v="3"/>
    <m/>
    <x v="2"/>
    <n v="606.05999999999995"/>
    <n v="26"/>
    <n v="1"/>
    <x v="0"/>
    <x v="0"/>
    <x v="6"/>
  </r>
  <r>
    <s v="3461576"/>
    <x v="1"/>
    <s v="Cascade West Development(MRE)"/>
    <s v="922 N Heron Dr"/>
    <s v="Ridgefield"/>
    <s v="WA"/>
    <s v="720"/>
    <x v="1"/>
    <x v="1"/>
    <x v="3"/>
    <m/>
    <x v="2"/>
    <n v="606.05999999999995"/>
    <n v="26"/>
    <n v="1"/>
    <x v="0"/>
    <x v="0"/>
    <x v="6"/>
  </r>
  <r>
    <s v="3461666"/>
    <x v="1"/>
    <s v="Waverly Homes Inc(E2G)"/>
    <s v="3015 NE 74th St"/>
    <s v="Vancouver"/>
    <s v="WA"/>
    <s v="720"/>
    <x v="1"/>
    <x v="1"/>
    <x v="3"/>
    <m/>
    <x v="2"/>
    <n v="605.79999999999995"/>
    <n v="24"/>
    <n v="1"/>
    <x v="0"/>
    <x v="0"/>
    <x v="6"/>
  </r>
  <r>
    <s v="3461667"/>
    <x v="1"/>
    <s v="Waverly Homes Inc(E2G)"/>
    <s v="3017 NE 74th St"/>
    <s v="Vancouver"/>
    <s v="WA"/>
    <s v="720"/>
    <x v="1"/>
    <x v="1"/>
    <x v="3"/>
    <m/>
    <x v="2"/>
    <n v="605.66999999999996"/>
    <n v="23"/>
    <n v="1"/>
    <x v="0"/>
    <x v="0"/>
    <x v="6"/>
  </r>
  <r>
    <s v="3461702"/>
    <x v="1"/>
    <s v="Manor Homes Washington Inc(MRE)"/>
    <s v="2502 NE 130th Ave"/>
    <s v="Vancouver"/>
    <s v="WA"/>
    <s v="720"/>
    <x v="1"/>
    <x v="1"/>
    <x v="3"/>
    <m/>
    <x v="2"/>
    <n v="637.29999999999995"/>
    <n v="57"/>
    <n v="1"/>
    <x v="0"/>
    <x v="0"/>
    <x v="6"/>
  </r>
  <r>
    <s v="3461816"/>
    <x v="1"/>
    <s v="Sun Country Homes(MRE)"/>
    <s v="1304 W E Pl"/>
    <s v="La Center"/>
    <s v="WA"/>
    <s v="720"/>
    <x v="1"/>
    <x v="1"/>
    <x v="3"/>
    <m/>
    <x v="2"/>
    <n v="605.5"/>
    <n v="22"/>
    <n v="1"/>
    <x v="0"/>
    <x v="0"/>
    <x v="6"/>
  </r>
  <r>
    <s v="3461818"/>
    <x v="1"/>
    <s v="Persa, Augustin D(KMM)"/>
    <s v="11704 NW 23rd Ave"/>
    <s v="Vancouver"/>
    <s v="WA"/>
    <s v="720"/>
    <x v="1"/>
    <x v="1"/>
    <x v="3"/>
    <m/>
    <x v="2"/>
    <n v="607.74"/>
    <n v="49"/>
    <n v="1"/>
    <x v="0"/>
    <x v="0"/>
    <x v="4"/>
  </r>
  <r>
    <s v="3461985"/>
    <x v="1"/>
    <s v="Helmes Inc(WEB)"/>
    <s v="4204 NE 132nd St"/>
    <s v="Vancouver"/>
    <s v="WA"/>
    <s v="720"/>
    <x v="1"/>
    <x v="1"/>
    <x v="0"/>
    <m/>
    <x v="2"/>
    <n v="608.20000000000005"/>
    <n v="50"/>
    <n v="1"/>
    <x v="0"/>
    <x v="0"/>
    <x v="6"/>
  </r>
  <r>
    <s v="3462000"/>
    <x v="1"/>
    <s v="Hendrickson, Scott(MRE)"/>
    <s v="1711 SW 27th Cir"/>
    <s v="Battle Ground"/>
    <s v="WA"/>
    <s v="720"/>
    <x v="1"/>
    <x v="1"/>
    <x v="0"/>
    <m/>
    <x v="2"/>
    <n v="616.71"/>
    <n v="60"/>
    <n v="1"/>
    <x v="0"/>
    <x v="0"/>
    <x v="6"/>
  </r>
  <r>
    <s v="3462019"/>
    <x v="1"/>
    <s v="Pacific Lifestyle Homes(MRE)"/>
    <s v="11207 NE 147th Ave"/>
    <s v="Vancouver"/>
    <s v="WA"/>
    <s v="720"/>
    <x v="1"/>
    <x v="1"/>
    <x v="3"/>
    <m/>
    <x v="2"/>
    <n v="633.57000000000005"/>
    <n v="23"/>
    <n v="1"/>
    <x v="0"/>
    <x v="0"/>
    <x v="6"/>
  </r>
  <r>
    <s v="3462080"/>
    <x v="1"/>
    <s v="JB Homes LLC(KMM)"/>
    <s v="3223 NW 106th Way"/>
    <s v="Vancouver"/>
    <s v="WA"/>
    <s v="720"/>
    <x v="1"/>
    <x v="1"/>
    <x v="3"/>
    <m/>
    <x v="2"/>
    <n v="660.82"/>
    <n v="25"/>
    <n v="1"/>
    <x v="0"/>
    <x v="0"/>
    <x v="6"/>
  </r>
  <r>
    <s v="3462082"/>
    <x v="1"/>
    <s v="JB Homes LLC(KMM)"/>
    <s v="10511 NW 33rd Ave"/>
    <s v="Vancouver"/>
    <s v="WA"/>
    <s v="720"/>
    <x v="1"/>
    <x v="1"/>
    <x v="3"/>
    <m/>
    <x v="2"/>
    <n v="634.13"/>
    <n v="27"/>
    <n v="1"/>
    <x v="0"/>
    <x v="0"/>
    <x v="6"/>
  </r>
  <r>
    <s v="3462289"/>
    <x v="1"/>
    <s v="Pacific Lifestyle Homes(E2G)"/>
    <s v="5605 NW 149th St"/>
    <s v="Vancouver"/>
    <s v="WA"/>
    <s v="720"/>
    <x v="1"/>
    <x v="1"/>
    <x v="3"/>
    <m/>
    <x v="2"/>
    <n v="635.11"/>
    <n v="32"/>
    <n v="1"/>
    <x v="0"/>
    <x v="0"/>
    <x v="6"/>
  </r>
  <r>
    <s v="3462291"/>
    <x v="1"/>
    <s v="Cascade West Development(E2G)"/>
    <s v="16309 NE 171st Ct"/>
    <s v="Brush Prairie"/>
    <s v="WA"/>
    <s v="720"/>
    <x v="1"/>
    <x v="1"/>
    <x v="3"/>
    <m/>
    <x v="2"/>
    <n v="606.01"/>
    <n v="33"/>
    <n v="1"/>
    <x v="0"/>
    <x v="0"/>
    <x v="6"/>
  </r>
  <r>
    <s v="3462339"/>
    <x v="1"/>
    <s v="Helmes Inc(MRE)"/>
    <s v="9607 NE 163rd Ct"/>
    <s v="Vancouver"/>
    <s v="WA"/>
    <s v="720"/>
    <x v="1"/>
    <x v="1"/>
    <x v="3"/>
    <m/>
    <x v="2"/>
    <n v="605.58000000000004"/>
    <n v="22"/>
    <n v="1"/>
    <x v="0"/>
    <x v="0"/>
    <x v="6"/>
  </r>
  <r>
    <s v="3462340"/>
    <x v="1"/>
    <s v="Helmes Inc(MRE)"/>
    <s v="9603 NE 163rd Ct"/>
    <s v="Vancouver"/>
    <s v="WA"/>
    <s v="720"/>
    <x v="1"/>
    <x v="1"/>
    <x v="3"/>
    <m/>
    <x v="2"/>
    <n v="605.58000000000004"/>
    <n v="22"/>
    <n v="1"/>
    <x v="0"/>
    <x v="0"/>
    <x v="6"/>
  </r>
  <r>
    <s v="3462369"/>
    <x v="1"/>
    <s v="Pahlisch Homes Inc(KMM)"/>
    <s v="5785 NW Hood Lp"/>
    <s v="Camas"/>
    <s v="WA"/>
    <s v="720"/>
    <x v="1"/>
    <x v="1"/>
    <x v="0"/>
    <m/>
    <x v="2"/>
    <n v="610.28"/>
    <n v="32"/>
    <n v="1"/>
    <x v="0"/>
    <x v="0"/>
    <x v="6"/>
  </r>
  <r>
    <s v="3462370"/>
    <x v="1"/>
    <s v="Pahlisch Homes Inc(KMM)"/>
    <s v="5782 NW Hood Lp"/>
    <s v="Camas"/>
    <s v="WA"/>
    <s v="720"/>
    <x v="1"/>
    <x v="1"/>
    <x v="0"/>
    <m/>
    <x v="2"/>
    <n v="611.04"/>
    <n v="35"/>
    <n v="1"/>
    <x v="0"/>
    <x v="0"/>
    <x v="6"/>
  </r>
  <r>
    <s v="3462371"/>
    <x v="1"/>
    <s v="Pahlisch Homes Inc(KMM)"/>
    <s v="5777 NW Hood Lp"/>
    <s v="Camas"/>
    <s v="WA"/>
    <s v="720"/>
    <x v="1"/>
    <x v="1"/>
    <x v="0"/>
    <m/>
    <x v="2"/>
    <n v="612.32000000000005"/>
    <n v="40"/>
    <n v="1"/>
    <x v="0"/>
    <x v="0"/>
    <x v="6"/>
  </r>
  <r>
    <s v="3462373"/>
    <x v="1"/>
    <s v="Pahlisch Homes Inc(KMM)"/>
    <s v="5769 NW Hood Lp"/>
    <s v="Camas"/>
    <s v="WA"/>
    <s v="720"/>
    <x v="1"/>
    <x v="1"/>
    <x v="0"/>
    <m/>
    <x v="2"/>
    <n v="612.83000000000004"/>
    <n v="42"/>
    <n v="1"/>
    <x v="0"/>
    <x v="0"/>
    <x v="6"/>
  </r>
  <r>
    <s v="3462374"/>
    <x v="1"/>
    <s v="Pahlisch Homes Inc(KMM)"/>
    <s v="3210 NW Hood Ct"/>
    <s v="Camas"/>
    <s v="WA"/>
    <s v="720"/>
    <x v="1"/>
    <x v="1"/>
    <x v="0"/>
    <m/>
    <x v="2"/>
    <n v="610.28"/>
    <n v="32"/>
    <n v="1"/>
    <x v="0"/>
    <x v="0"/>
    <x v="6"/>
  </r>
  <r>
    <s v="3462412"/>
    <x v="1"/>
    <s v="Pacific Shores JL CC WA  LLC(MRE)"/>
    <s v="10506 NE 109th Ct"/>
    <s v="Vancouver"/>
    <s v="WA"/>
    <s v="720"/>
    <x v="1"/>
    <x v="1"/>
    <x v="3"/>
    <m/>
    <x v="2"/>
    <n v="606.45000000000005"/>
    <n v="32"/>
    <n v="1"/>
    <x v="0"/>
    <x v="0"/>
    <x v="6"/>
  </r>
  <r>
    <s v="3462413"/>
    <x v="1"/>
    <s v="Pacific Shores JL CC WA  LLC(MRE)"/>
    <s v="10502 NE 109th Ct"/>
    <s v="Vancouver"/>
    <s v="WA"/>
    <s v="720"/>
    <x v="1"/>
    <x v="1"/>
    <x v="3"/>
    <m/>
    <x v="2"/>
    <n v="606.83000000000004"/>
    <n v="35"/>
    <n v="1"/>
    <x v="0"/>
    <x v="0"/>
    <x v="6"/>
  </r>
  <r>
    <s v="3462414"/>
    <x v="1"/>
    <s v="Pacific Shores JL CC WA  LLC(MRE)"/>
    <s v="10500 NE 109th Ct"/>
    <s v="Vancouver"/>
    <s v="WA"/>
    <s v="720"/>
    <x v="1"/>
    <x v="1"/>
    <x v="3"/>
    <m/>
    <x v="2"/>
    <n v="608.25"/>
    <n v="46"/>
    <n v="1"/>
    <x v="0"/>
    <x v="0"/>
    <x v="6"/>
  </r>
  <r>
    <s v="3462482"/>
    <x v="1"/>
    <s v="D R Horton Inc Portland(VJS)"/>
    <s v="12209 NE 109th Way"/>
    <s v="Vancouver"/>
    <s v="WA"/>
    <s v="720"/>
    <x v="1"/>
    <x v="1"/>
    <x v="3"/>
    <m/>
    <x v="2"/>
    <n v="605.91999999999996"/>
    <n v="28"/>
    <n v="1"/>
    <x v="0"/>
    <x v="0"/>
    <x v="6"/>
  </r>
  <r>
    <s v="3462485"/>
    <x v="1"/>
    <s v="D R Horton Inc Portland(VJS)"/>
    <s v="12213 NE 109th Way"/>
    <s v="Vancouver"/>
    <s v="WA"/>
    <s v="720"/>
    <x v="1"/>
    <x v="1"/>
    <x v="3"/>
    <m/>
    <x v="2"/>
    <n v="605.79999999999995"/>
    <n v="27"/>
    <n v="1"/>
    <x v="0"/>
    <x v="0"/>
    <x v="6"/>
  </r>
  <r>
    <s v="3462487"/>
    <x v="1"/>
    <s v="D R Horton Inc Portland(VJS)"/>
    <s v="12303 NE 109th Way"/>
    <s v="Vancouver"/>
    <s v="WA"/>
    <s v="720"/>
    <x v="1"/>
    <x v="1"/>
    <x v="3"/>
    <m/>
    <x v="2"/>
    <n v="605.91999999999996"/>
    <n v="28"/>
    <n v="1"/>
    <x v="0"/>
    <x v="0"/>
    <x v="6"/>
  </r>
  <r>
    <s v="3462489"/>
    <x v="1"/>
    <s v="D R Horton Inc Portland(VJS)"/>
    <s v="12307 NE 109th Way"/>
    <s v="Vancouver"/>
    <s v="WA"/>
    <s v="720"/>
    <x v="1"/>
    <x v="1"/>
    <x v="3"/>
    <m/>
    <x v="2"/>
    <n v="606.05999999999995"/>
    <n v="29"/>
    <n v="1"/>
    <x v="0"/>
    <x v="0"/>
    <x v="6"/>
  </r>
  <r>
    <s v="3462490"/>
    <x v="1"/>
    <s v="D R Horton Inc Portland(VJS)"/>
    <s v="12311 NE 109th Way"/>
    <s v="Vancouver"/>
    <s v="WA"/>
    <s v="720"/>
    <x v="1"/>
    <x v="1"/>
    <x v="3"/>
    <m/>
    <x v="2"/>
    <n v="606.17999999999995"/>
    <n v="30"/>
    <n v="1"/>
    <x v="0"/>
    <x v="0"/>
    <x v="6"/>
  </r>
  <r>
    <s v="3462491"/>
    <x v="1"/>
    <s v="D R Horton Inc Portland(KMM)"/>
    <s v="11717 NE 130th Ave"/>
    <s v="Vancouver"/>
    <s v="WA"/>
    <s v="720"/>
    <x v="1"/>
    <x v="1"/>
    <x v="3"/>
    <m/>
    <x v="2"/>
    <n v="1453.58"/>
    <n v="26"/>
    <n v="1"/>
    <x v="0"/>
    <x v="0"/>
    <x v="6"/>
  </r>
  <r>
    <s v="3462493"/>
    <x v="1"/>
    <s v="D R Horton Inc Portland(KMM)"/>
    <s v="11713 NE 130th Ave"/>
    <s v="Vancouver"/>
    <s v="WA"/>
    <s v="720"/>
    <x v="1"/>
    <x v="1"/>
    <x v="3"/>
    <m/>
    <x v="2"/>
    <n v="605.48"/>
    <n v="26"/>
    <n v="1"/>
    <x v="0"/>
    <x v="0"/>
    <x v="6"/>
  </r>
  <r>
    <s v="3462494"/>
    <x v="1"/>
    <s v="D R Horton Inc Portland(KMM)"/>
    <s v="11709 NE 130th Ave"/>
    <s v="Vancouver"/>
    <s v="WA"/>
    <s v="720"/>
    <x v="1"/>
    <x v="1"/>
    <x v="3"/>
    <m/>
    <x v="2"/>
    <n v="606.26"/>
    <n v="32"/>
    <n v="1"/>
    <x v="0"/>
    <x v="0"/>
    <x v="6"/>
  </r>
  <r>
    <s v="3462496"/>
    <x v="1"/>
    <s v="D R Horton Inc Portland(KMM)"/>
    <s v="11704 NE 130th Ave"/>
    <s v="Vancouver"/>
    <s v="WA"/>
    <s v="720"/>
    <x v="1"/>
    <x v="1"/>
    <x v="3"/>
    <m/>
    <x v="2"/>
    <n v="605.99"/>
    <n v="30"/>
    <n v="1"/>
    <x v="0"/>
    <x v="0"/>
    <x v="6"/>
  </r>
  <r>
    <s v="3462497"/>
    <x v="1"/>
    <s v="D R Horton Inc Portland(KMM)"/>
    <s v="11708 NE 130th Ave"/>
    <s v="Vancouver"/>
    <s v="WA"/>
    <s v="720"/>
    <x v="1"/>
    <x v="1"/>
    <x v="3"/>
    <m/>
    <x v="2"/>
    <n v="603.71"/>
    <n v="38"/>
    <n v="1"/>
    <x v="0"/>
    <x v="0"/>
    <x v="6"/>
  </r>
  <r>
    <s v="3462499"/>
    <x v="1"/>
    <s v="D R Horton Inc Portland(KMM)"/>
    <s v="11712 NE 130th Ave"/>
    <s v="Vancouver"/>
    <s v="WA"/>
    <s v="720"/>
    <x v="1"/>
    <x v="1"/>
    <x v="3"/>
    <m/>
    <x v="2"/>
    <n v="601.66"/>
    <n v="22"/>
    <n v="1"/>
    <x v="0"/>
    <x v="0"/>
    <x v="6"/>
  </r>
  <r>
    <s v="3462504"/>
    <x v="1"/>
    <s v="D R Horton Inc Portland(C5C)"/>
    <s v="12214 NE 109th Way"/>
    <s v="Vancouver"/>
    <s v="WA"/>
    <s v="720"/>
    <x v="1"/>
    <x v="1"/>
    <x v="3"/>
    <m/>
    <x v="2"/>
    <n v="605.54"/>
    <n v="25"/>
    <n v="1"/>
    <x v="0"/>
    <x v="0"/>
    <x v="6"/>
  </r>
  <r>
    <s v="3462505"/>
    <x v="1"/>
    <s v="D R Horton Inc Portland(C5C)"/>
    <s v="12312 NE 109th Way"/>
    <s v="Vancouver"/>
    <s v="WA"/>
    <s v="720"/>
    <x v="1"/>
    <x v="1"/>
    <x v="3"/>
    <m/>
    <x v="2"/>
    <n v="606.45000000000005"/>
    <n v="29"/>
    <n v="1"/>
    <x v="0"/>
    <x v="0"/>
    <x v="6"/>
  </r>
  <r>
    <s v="3462506"/>
    <x v="1"/>
    <s v="D R Horton Inc Portland(C5C)"/>
    <s v="12308 NE 109th Way"/>
    <s v="Vancouver"/>
    <s v="WA"/>
    <s v="720"/>
    <x v="1"/>
    <x v="1"/>
    <x v="3"/>
    <m/>
    <x v="2"/>
    <n v="606.30999999999995"/>
    <n v="28"/>
    <n v="1"/>
    <x v="0"/>
    <x v="0"/>
    <x v="6"/>
  </r>
  <r>
    <s v="3462507"/>
    <x v="1"/>
    <s v="D R Horton Inc Portland(C5C)"/>
    <s v="12304 NE 109th Way"/>
    <s v="Vancouver"/>
    <s v="WA"/>
    <s v="720"/>
    <x v="1"/>
    <x v="1"/>
    <x v="3"/>
    <m/>
    <x v="2"/>
    <n v="606.45000000000005"/>
    <n v="29"/>
    <n v="1"/>
    <x v="0"/>
    <x v="0"/>
    <x v="6"/>
  </r>
  <r>
    <s v="3462508"/>
    <x v="1"/>
    <s v="D R Horton Inc Portland(C5C)"/>
    <s v="12300 NE 109th Way"/>
    <s v="Vancouver"/>
    <s v="WA"/>
    <s v="720"/>
    <x v="1"/>
    <x v="1"/>
    <x v="3"/>
    <m/>
    <x v="2"/>
    <n v="606.05999999999995"/>
    <n v="26"/>
    <n v="1"/>
    <x v="0"/>
    <x v="0"/>
    <x v="6"/>
  </r>
  <r>
    <s v="3462511"/>
    <x v="1"/>
    <s v="D R Horton Inc Portland(KMM)"/>
    <s v="12819 NE 116th Cir"/>
    <s v="Vancouver"/>
    <s v="WA"/>
    <s v="720"/>
    <x v="1"/>
    <x v="1"/>
    <x v="3"/>
    <m/>
    <x v="2"/>
    <n v="606.03"/>
    <n v="30"/>
    <n v="1"/>
    <x v="0"/>
    <x v="0"/>
    <x v="6"/>
  </r>
  <r>
    <s v="3462512"/>
    <x v="1"/>
    <s v="D R Horton Inc Portland(KMM)"/>
    <s v="11603 NE 129th Ave"/>
    <s v="Vancouver"/>
    <s v="WA"/>
    <s v="720"/>
    <x v="1"/>
    <x v="1"/>
    <x v="3"/>
    <m/>
    <x v="2"/>
    <n v="607.04"/>
    <n v="26"/>
    <n v="1"/>
    <x v="0"/>
    <x v="0"/>
    <x v="6"/>
  </r>
  <r>
    <s v="3462513"/>
    <x v="1"/>
    <s v="D R Horton Inc Portland(KMM)"/>
    <s v="11605 NE 129th Ave"/>
    <s v="Vancouver"/>
    <s v="WA"/>
    <s v="720"/>
    <x v="1"/>
    <x v="1"/>
    <x v="3"/>
    <m/>
    <x v="2"/>
    <n v="607.29"/>
    <n v="28"/>
    <n v="1"/>
    <x v="0"/>
    <x v="0"/>
    <x v="6"/>
  </r>
  <r>
    <s v="3462514"/>
    <x v="1"/>
    <s v="D R Horton Inc Portland(KMM)"/>
    <s v="11607 NE 129th Ave"/>
    <s v="Vancouver"/>
    <s v="WA"/>
    <s v="720"/>
    <x v="1"/>
    <x v="1"/>
    <x v="3"/>
    <m/>
    <x v="2"/>
    <n v="607.16999999999996"/>
    <n v="27"/>
    <n v="1"/>
    <x v="0"/>
    <x v="0"/>
    <x v="6"/>
  </r>
  <r>
    <s v="3462525"/>
    <x v="1"/>
    <s v="D R Horton Inc Portland(VJS)"/>
    <s v="2603 NE Hawthorne Cir"/>
    <s v="Vancouver"/>
    <s v="WA"/>
    <s v="720"/>
    <x v="1"/>
    <x v="1"/>
    <x v="3"/>
    <m/>
    <x v="2"/>
    <n v="636.36"/>
    <n v="34"/>
    <n v="1"/>
    <x v="0"/>
    <x v="0"/>
    <x v="6"/>
  </r>
  <r>
    <s v="3462526"/>
    <x v="1"/>
    <s v="D R Horton Inc Portland(VJS)"/>
    <s v="2607 NE Hawthorne Cir"/>
    <s v="Vancouver"/>
    <s v="WA"/>
    <s v="720"/>
    <x v="1"/>
    <x v="1"/>
    <x v="3"/>
    <m/>
    <x v="2"/>
    <n v="636.23"/>
    <n v="33"/>
    <n v="1"/>
    <x v="0"/>
    <x v="0"/>
    <x v="6"/>
  </r>
  <r>
    <s v="3462527"/>
    <x v="1"/>
    <s v="D R Horton Inc Portland(VJS)"/>
    <s v="2611 NE Hawthorne Cir"/>
    <s v="Vancouver"/>
    <s v="WA"/>
    <s v="720"/>
    <x v="1"/>
    <x v="1"/>
    <x v="3"/>
    <m/>
    <x v="2"/>
    <n v="1176.17"/>
    <n v="32"/>
    <n v="1"/>
    <x v="0"/>
    <x v="0"/>
    <x v="6"/>
  </r>
  <r>
    <s v="3462528"/>
    <x v="1"/>
    <s v="D R Horton Inc Portland(VJS)"/>
    <s v="2615 NE Hawthorne Cir"/>
    <s v="Vancouver"/>
    <s v="WA"/>
    <s v="720"/>
    <x v="1"/>
    <x v="1"/>
    <x v="3"/>
    <m/>
    <x v="2"/>
    <n v="607.29"/>
    <n v="28"/>
    <n v="1"/>
    <x v="0"/>
    <x v="0"/>
    <x v="6"/>
  </r>
  <r>
    <s v="3462529"/>
    <x v="1"/>
    <s v="D R Horton Inc Portland(VJS)"/>
    <s v="2619 NE Hawthorne Cir"/>
    <s v="Vancouver"/>
    <s v="WA"/>
    <s v="720"/>
    <x v="1"/>
    <x v="1"/>
    <x v="3"/>
    <m/>
    <x v="2"/>
    <n v="607.54999999999995"/>
    <n v="30"/>
    <n v="1"/>
    <x v="0"/>
    <x v="0"/>
    <x v="6"/>
  </r>
  <r>
    <s v="3462530"/>
    <x v="1"/>
    <s v="D R Horton Inc Portland(VJS)"/>
    <s v="2623 NE Hawthorne Cir"/>
    <s v="Vancouver"/>
    <s v="WA"/>
    <s v="720"/>
    <x v="1"/>
    <x v="1"/>
    <x v="3"/>
    <m/>
    <x v="2"/>
    <n v="606.53"/>
    <n v="22"/>
    <n v="1"/>
    <x v="0"/>
    <x v="0"/>
    <x v="6"/>
  </r>
  <r>
    <s v="3462531"/>
    <x v="1"/>
    <s v="D R Horton Inc Portland(VJS)"/>
    <s v="2627 NE Hawthorne Cir"/>
    <s v="Vancouver"/>
    <s v="WA"/>
    <s v="720"/>
    <x v="1"/>
    <x v="1"/>
    <x v="3"/>
    <m/>
    <x v="2"/>
    <n v="607.16999999999996"/>
    <n v="27"/>
    <n v="1"/>
    <x v="0"/>
    <x v="0"/>
    <x v="6"/>
  </r>
  <r>
    <s v="3462532"/>
    <x v="1"/>
    <s v="D R Horton Inc Portland(VJS)"/>
    <s v="2631 NE Hawthorne Cir"/>
    <s v="Vancouver"/>
    <s v="WA"/>
    <s v="720"/>
    <x v="1"/>
    <x v="1"/>
    <x v="3"/>
    <m/>
    <x v="2"/>
    <n v="606.53"/>
    <n v="22"/>
    <n v="1"/>
    <x v="0"/>
    <x v="0"/>
    <x v="6"/>
  </r>
  <r>
    <s v="3462534"/>
    <x v="1"/>
    <s v="D R Horton Inc Portland(VJS)"/>
    <s v="2635 NE Hawthorne Cir"/>
    <s v="Vancouver"/>
    <s v="WA"/>
    <s v="720"/>
    <x v="1"/>
    <x v="1"/>
    <x v="3"/>
    <m/>
    <x v="2"/>
    <n v="606.39"/>
    <n v="21"/>
    <n v="1"/>
    <x v="0"/>
    <x v="0"/>
    <x v="6"/>
  </r>
  <r>
    <s v="3462535"/>
    <x v="1"/>
    <s v="D R Horton Inc Portland(VJS)"/>
    <s v="2638 NE Hawthorne Cir"/>
    <s v="Vancouver"/>
    <s v="WA"/>
    <s v="720"/>
    <x v="1"/>
    <x v="1"/>
    <x v="3"/>
    <m/>
    <x v="2"/>
    <n v="608.47"/>
    <n v="37"/>
    <n v="1"/>
    <x v="0"/>
    <x v="0"/>
    <x v="6"/>
  </r>
  <r>
    <s v="3462544"/>
    <x v="1"/>
    <s v="Summerplace Homes(KMM)"/>
    <s v="1204 S Great Blue Rd"/>
    <s v="Ridgefield"/>
    <s v="WA"/>
    <s v="720"/>
    <x v="1"/>
    <x v="1"/>
    <x v="0"/>
    <m/>
    <x v="2"/>
    <n v="699.89"/>
    <n v="26"/>
    <n v="1"/>
    <x v="0"/>
    <x v="0"/>
    <x v="6"/>
  </r>
  <r>
    <s v="3462545"/>
    <x v="1"/>
    <s v="Summerplace Homes(KMM)"/>
    <s v="1730 S 14th Ct"/>
    <s v="Ridgefield"/>
    <s v="WA"/>
    <s v="720"/>
    <x v="1"/>
    <x v="1"/>
    <x v="3"/>
    <m/>
    <x v="2"/>
    <n v="635.85"/>
    <n v="22"/>
    <n v="1"/>
    <x v="0"/>
    <x v="0"/>
    <x v="6"/>
  </r>
  <r>
    <s v="3462582"/>
    <x v="1"/>
    <s v="Manor Homes Washington Inc(KMM)"/>
    <s v="2419 NE 131st Ct"/>
    <s v="Vancouver"/>
    <s v="WA"/>
    <s v="720"/>
    <x v="1"/>
    <x v="1"/>
    <x v="3"/>
    <m/>
    <x v="2"/>
    <n v="608.26"/>
    <n v="52"/>
    <n v="1"/>
    <x v="0"/>
    <x v="0"/>
    <x v="6"/>
  </r>
  <r>
    <s v="3462583"/>
    <x v="1"/>
    <s v="Manor Homes Washington Inc(KMM)"/>
    <s v="2417 NE 131st Ct"/>
    <s v="Vancouver"/>
    <s v="WA"/>
    <s v="720"/>
    <x v="1"/>
    <x v="1"/>
    <x v="3"/>
    <m/>
    <x v="2"/>
    <n v="608.26"/>
    <n v="52"/>
    <n v="1"/>
    <x v="0"/>
    <x v="0"/>
    <x v="6"/>
  </r>
  <r>
    <s v="3462584"/>
    <x v="1"/>
    <s v="Manor Homes Washington Inc(KMM)"/>
    <s v="2415 NE 131st Ct"/>
    <s v="Vancouver"/>
    <s v="WA"/>
    <s v="720"/>
    <x v="1"/>
    <x v="1"/>
    <x v="3"/>
    <m/>
    <x v="2"/>
    <n v="607.87"/>
    <n v="49"/>
    <n v="1"/>
    <x v="0"/>
    <x v="0"/>
    <x v="6"/>
  </r>
  <r>
    <s v="3462598"/>
    <x v="1"/>
    <s v="Kingston Homes LLC(KMM)"/>
    <s v="614 N 44th Ave"/>
    <s v="Ridgefield"/>
    <s v="WA"/>
    <s v="720"/>
    <x v="1"/>
    <x v="1"/>
    <x v="3"/>
    <m/>
    <x v="2"/>
    <n v="607.04"/>
    <n v="26"/>
    <n v="1"/>
    <x v="0"/>
    <x v="0"/>
    <x v="6"/>
  </r>
  <r>
    <s v="3462600"/>
    <x v="1"/>
    <s v="Kingston Homes LLC(A1L)"/>
    <s v="4552 N 9th St"/>
    <s v="Ridgefield"/>
    <s v="WA"/>
    <s v="720"/>
    <x v="1"/>
    <x v="1"/>
    <x v="3"/>
    <m/>
    <x v="2"/>
    <n v="606.53"/>
    <n v="22"/>
    <n v="1"/>
    <x v="0"/>
    <x v="0"/>
    <x v="6"/>
  </r>
  <r>
    <s v="3462607"/>
    <x v="1"/>
    <s v="Kingston Homes LLC(A1L)"/>
    <s v="4313 N Ridgefield Wood Dr"/>
    <s v="Ridgefield"/>
    <s v="WA"/>
    <s v="720"/>
    <x v="1"/>
    <x v="1"/>
    <x v="3"/>
    <m/>
    <x v="2"/>
    <n v="1208.25"/>
    <n v="22"/>
    <n v="1"/>
    <x v="0"/>
    <x v="0"/>
    <x v="6"/>
  </r>
  <r>
    <s v="3462608"/>
    <x v="1"/>
    <s v="Kingston Homes LLC(A1L)"/>
    <s v="4305 N Ridgefield Wood Dr"/>
    <s v="Ridgefield"/>
    <s v="WA"/>
    <s v="720"/>
    <x v="1"/>
    <x v="1"/>
    <x v="3"/>
    <m/>
    <x v="2"/>
    <n v="2.85"/>
    <n v="22"/>
    <n v="1"/>
    <x v="1"/>
    <x v="0"/>
    <x v="6"/>
  </r>
  <r>
    <s v="3462609"/>
    <x v="1"/>
    <s v="Kingston Homes LLC(A1L)"/>
    <s v="4215 N Ridgefield Wood Dr"/>
    <s v="Ridgefield"/>
    <s v="WA"/>
    <s v="720"/>
    <x v="1"/>
    <x v="1"/>
    <x v="3"/>
    <m/>
    <x v="2"/>
    <n v="635.85"/>
    <n v="22"/>
    <n v="1"/>
    <x v="0"/>
    <x v="0"/>
    <x v="6"/>
  </r>
  <r>
    <s v="3462638"/>
    <x v="1"/>
    <s v="Waverly Homes Inc(KMM)"/>
    <s v="3021 NE 74th St"/>
    <s v="Vancouver"/>
    <s v="WA"/>
    <s v="720"/>
    <x v="1"/>
    <x v="1"/>
    <x v="3"/>
    <m/>
    <x v="2"/>
    <n v="606.78"/>
    <n v="24"/>
    <n v="1"/>
    <x v="0"/>
    <x v="0"/>
    <x v="6"/>
  </r>
  <r>
    <s v="3462640"/>
    <x v="1"/>
    <s v="Waverly Homes Inc(KMM)"/>
    <s v="3023 NE 74th St"/>
    <s v="Vancouver"/>
    <s v="WA"/>
    <s v="720"/>
    <x v="1"/>
    <x v="1"/>
    <x v="3"/>
    <m/>
    <x v="2"/>
    <n v="604.64"/>
    <n v="24"/>
    <n v="1"/>
    <x v="0"/>
    <x v="0"/>
    <x v="6"/>
  </r>
  <r>
    <s v="3462645"/>
    <x v="1"/>
    <s v="Manor Homes Washington Inc(KMM)"/>
    <s v="3317 NE Tillicum Cir"/>
    <s v="Camas"/>
    <s v="WA"/>
    <s v="720"/>
    <x v="1"/>
    <x v="1"/>
    <x v="0"/>
    <m/>
    <x v="2"/>
    <n v="609.79999999999995"/>
    <n v="24"/>
    <n v="1"/>
    <x v="0"/>
    <x v="0"/>
    <x v="6"/>
  </r>
  <r>
    <s v="3462660"/>
    <x v="1"/>
    <s v="Holt Homes(KMM)"/>
    <s v="1917 S Sevier Rd"/>
    <s v="Ridgefield"/>
    <s v="WA"/>
    <s v="720"/>
    <x v="1"/>
    <x v="1"/>
    <x v="3"/>
    <m/>
    <x v="2"/>
    <n v="606.53"/>
    <n v="22"/>
    <n v="1"/>
    <x v="0"/>
    <x v="0"/>
    <x v="6"/>
  </r>
  <r>
    <s v="3462661"/>
    <x v="1"/>
    <s v="Helmes Inc(KMM)"/>
    <s v="16509 NE 98th St"/>
    <s v="Vancouver"/>
    <s v="WA"/>
    <s v="720"/>
    <x v="1"/>
    <x v="1"/>
    <x v="3"/>
    <m/>
    <x v="2"/>
    <n v="604.39"/>
    <n v="22"/>
    <n v="1"/>
    <x v="0"/>
    <x v="0"/>
    <x v="6"/>
  </r>
  <r>
    <s v="3462662"/>
    <x v="1"/>
    <s v="Helmes Inc(KMM)"/>
    <s v="11215 NE 147th Ave"/>
    <s v="Vancouver"/>
    <s v="WA"/>
    <s v="720"/>
    <x v="1"/>
    <x v="1"/>
    <x v="3"/>
    <m/>
    <x v="2"/>
    <n v="604.39"/>
    <n v="22"/>
    <n v="1"/>
    <x v="0"/>
    <x v="0"/>
    <x v="6"/>
  </r>
  <r>
    <s v="3462704"/>
    <x v="1"/>
    <s v="Silver Buckle Homes LLC(E2G)"/>
    <s v="4920 NE 28th Ct"/>
    <s v="Vancouver"/>
    <s v="WA"/>
    <s v="720"/>
    <x v="1"/>
    <x v="1"/>
    <x v="3"/>
    <m/>
    <x v="2"/>
    <n v="604.39"/>
    <n v="22"/>
    <n v="1"/>
    <x v="0"/>
    <x v="0"/>
    <x v="6"/>
  </r>
  <r>
    <s v="3462705"/>
    <x v="1"/>
    <s v="Silver Buckle Homes LLC(E2G)"/>
    <s v="5013 NE 28th Ct"/>
    <s v="Vancouver"/>
    <s v="WA"/>
    <s v="720"/>
    <x v="1"/>
    <x v="1"/>
    <x v="3"/>
    <m/>
    <x v="2"/>
    <n v="637.9"/>
    <n v="45"/>
    <n v="1"/>
    <x v="0"/>
    <x v="0"/>
    <x v="6"/>
  </r>
  <r>
    <s v="3462749"/>
    <x v="1"/>
    <s v="Helmes Inc(E2G)"/>
    <s v="4301 N Ridgefield Wood Dr"/>
    <s v="Ridgefield"/>
    <s v="WA"/>
    <s v="720"/>
    <x v="1"/>
    <x v="1"/>
    <x v="3"/>
    <m/>
    <x v="2"/>
    <n v="634.89"/>
    <n v="32"/>
    <n v="1"/>
    <x v="0"/>
    <x v="0"/>
    <x v="6"/>
  </r>
  <r>
    <s v="3462768"/>
    <x v="1"/>
    <s v="Pacific Lifestyle Homes(KMM)"/>
    <s v="14811 NW 56th Ave"/>
    <s v="Vancouver"/>
    <s v="WA"/>
    <s v="720"/>
    <x v="1"/>
    <x v="1"/>
    <x v="3"/>
    <m/>
    <x v="2"/>
    <n v="636.22"/>
    <n v="42"/>
    <n v="1"/>
    <x v="0"/>
    <x v="0"/>
    <x v="6"/>
  </r>
  <r>
    <s v="3462936"/>
    <x v="1"/>
    <s v="Sun Country Homes(MRE)"/>
    <s v="128 N 39th Ct"/>
    <s v="Ridgefield"/>
    <s v="WA"/>
    <s v="720"/>
    <x v="1"/>
    <x v="1"/>
    <x v="3"/>
    <m/>
    <x v="2"/>
    <n v="634.67999999999995"/>
    <n v="32"/>
    <n v="1"/>
    <x v="0"/>
    <x v="0"/>
    <x v="6"/>
  </r>
  <r>
    <s v="3462941"/>
    <x v="1"/>
    <s v="Sun Country Homes(MRE)"/>
    <s v="14904 NE 90th St"/>
    <s v="Vancouver"/>
    <s v="WA"/>
    <s v="720"/>
    <x v="1"/>
    <x v="1"/>
    <x v="3"/>
    <m/>
    <x v="2"/>
    <n v="603.91999999999996"/>
    <n v="20"/>
    <n v="1"/>
    <x v="0"/>
    <x v="0"/>
    <x v="6"/>
  </r>
  <r>
    <s v="3462943"/>
    <x v="1"/>
    <s v="Sun Country Homes(MRE)"/>
    <s v="14906 NE 90th St"/>
    <s v="Vancouver"/>
    <s v="WA"/>
    <s v="720"/>
    <x v="1"/>
    <x v="1"/>
    <x v="3"/>
    <m/>
    <x v="2"/>
    <n v="604.44000000000005"/>
    <n v="24"/>
    <n v="1"/>
    <x v="0"/>
    <x v="0"/>
    <x v="6"/>
  </r>
  <r>
    <s v="3462944"/>
    <x v="1"/>
    <s v="Sun Country Homes(MRE)"/>
    <s v="14908 NE 90th St"/>
    <s v="Vancouver"/>
    <s v="WA"/>
    <s v="720"/>
    <x v="1"/>
    <x v="1"/>
    <x v="3"/>
    <m/>
    <x v="2"/>
    <n v="608.71"/>
    <n v="57"/>
    <n v="1"/>
    <x v="0"/>
    <x v="0"/>
    <x v="6"/>
  </r>
  <r>
    <s v="3462952"/>
    <x v="1"/>
    <s v="Aho Construction(MRE)"/>
    <s v="1417 W E Pl"/>
    <s v="La Center"/>
    <s v="WA"/>
    <s v="720"/>
    <x v="1"/>
    <x v="1"/>
    <x v="3"/>
    <m/>
    <x v="2"/>
    <n v="605.41"/>
    <n v="32"/>
    <n v="1"/>
    <x v="0"/>
    <x v="0"/>
    <x v="6"/>
  </r>
  <r>
    <s v="3462968"/>
    <x v="1"/>
    <s v="Karlsen Development(MRE)"/>
    <s v="4813 NE 124th Ct"/>
    <s v="Vancouver"/>
    <s v="WA"/>
    <s v="720"/>
    <x v="1"/>
    <x v="1"/>
    <x v="3"/>
    <m/>
    <x v="2"/>
    <n v="605.99"/>
    <n v="36"/>
    <n v="1"/>
    <x v="0"/>
    <x v="0"/>
    <x v="6"/>
  </r>
  <r>
    <s v="3462970"/>
    <x v="1"/>
    <s v="Karlsen Development(MRE)"/>
    <s v="4817 NE 124th Ct"/>
    <s v="Vancouver"/>
    <s v="WA"/>
    <s v="720"/>
    <x v="1"/>
    <x v="1"/>
    <x v="3"/>
    <m/>
    <x v="2"/>
    <n v="605.99"/>
    <n v="36"/>
    <n v="1"/>
    <x v="0"/>
    <x v="0"/>
    <x v="6"/>
  </r>
  <r>
    <s v="3462974"/>
    <x v="1"/>
    <s v="Helmes Inc(MRE)"/>
    <s v="1105 NW 3rd Ct"/>
    <s v="Battle Ground"/>
    <s v="WA"/>
    <s v="720"/>
    <x v="1"/>
    <x v="1"/>
    <x v="3"/>
    <m/>
    <x v="2"/>
    <n v="634.89"/>
    <n v="26"/>
    <n v="1"/>
    <x v="0"/>
    <x v="0"/>
    <x v="6"/>
  </r>
  <r>
    <s v="3463015"/>
    <x v="1"/>
    <s v="Cascade West Development(MRE)"/>
    <s v="4607 SE 201st Ave"/>
    <s v="Camas"/>
    <s v="WA"/>
    <s v="720"/>
    <x v="1"/>
    <x v="1"/>
    <x v="3"/>
    <m/>
    <x v="2"/>
    <n v="752.36"/>
    <n v="22"/>
    <n v="1"/>
    <x v="0"/>
    <x v="0"/>
    <x v="6"/>
  </r>
  <r>
    <s v="3463138"/>
    <x v="1"/>
    <s v="Manor Homes Washington Inc(KMM)"/>
    <s v="7918 NE 92nd Ave"/>
    <s v="Vancouver"/>
    <s v="WA"/>
    <s v="720"/>
    <x v="1"/>
    <x v="1"/>
    <x v="3"/>
    <m/>
    <x v="2"/>
    <n v="605.66999999999996"/>
    <n v="23"/>
    <n v="1"/>
    <x v="0"/>
    <x v="0"/>
    <x v="6"/>
  </r>
  <r>
    <s v="3463140"/>
    <x v="1"/>
    <s v="Manor Homes Washington Inc(KMM)"/>
    <s v="7922 NE 92nd Ave"/>
    <s v="Vancouver"/>
    <s v="WA"/>
    <s v="720"/>
    <x v="1"/>
    <x v="1"/>
    <x v="3"/>
    <m/>
    <x v="2"/>
    <n v="605.79999999999995"/>
    <n v="24"/>
    <n v="1"/>
    <x v="0"/>
    <x v="0"/>
    <x v="6"/>
  </r>
  <r>
    <s v="3463142"/>
    <x v="1"/>
    <s v="Manor Homes Washington Inc(C5C)"/>
    <s v="4716 NE 12th Ct"/>
    <s v="Vancouver"/>
    <s v="WA"/>
    <s v="720"/>
    <x v="1"/>
    <x v="1"/>
    <x v="3"/>
    <m/>
    <x v="2"/>
    <n v="604.57000000000005"/>
    <n v="22"/>
    <n v="1"/>
    <x v="0"/>
    <x v="0"/>
    <x v="6"/>
  </r>
  <r>
    <s v="3463190"/>
    <x v="1"/>
    <s v="Helmes Inc(MRE)"/>
    <s v="618 N 44th Ave"/>
    <s v="Ridgefield"/>
    <s v="WA"/>
    <s v="720"/>
    <x v="1"/>
    <x v="1"/>
    <x v="3"/>
    <m/>
    <x v="2"/>
    <n v="605.79999999999995"/>
    <n v="24"/>
    <n v="1"/>
    <x v="0"/>
    <x v="0"/>
    <x v="6"/>
  </r>
  <r>
    <s v="3463193"/>
    <x v="1"/>
    <s v="Helmes Inc(MRE)"/>
    <s v="4309 N Ridgefield Wood Dr"/>
    <s v="Ridgefield"/>
    <s v="WA"/>
    <s v="720"/>
    <x v="1"/>
    <x v="1"/>
    <x v="3"/>
    <m/>
    <x v="2"/>
    <n v="605.79999999999995"/>
    <n v="24"/>
    <n v="1"/>
    <x v="0"/>
    <x v="0"/>
    <x v="6"/>
  </r>
  <r>
    <s v="3463222"/>
    <x v="1"/>
    <s v="Helmes Inc(E2G)"/>
    <s v="15308 NE 106th St"/>
    <s v="Vancouver"/>
    <s v="WA"/>
    <s v="720"/>
    <x v="1"/>
    <x v="1"/>
    <x v="3"/>
    <m/>
    <x v="2"/>
    <n v="604.27"/>
    <n v="22"/>
    <n v="1"/>
    <x v="0"/>
    <x v="0"/>
    <x v="6"/>
  </r>
  <r>
    <s v="3463267"/>
    <x v="1"/>
    <s v="Tran, Tai A(KMM)"/>
    <s v="6209 NE 77th Ave"/>
    <s v="Vancouver"/>
    <s v="WA"/>
    <s v="720"/>
    <x v="1"/>
    <x v="1"/>
    <x v="3"/>
    <m/>
    <x v="2"/>
    <n v="633.73"/>
    <n v="24"/>
    <n v="1"/>
    <x v="0"/>
    <x v="0"/>
    <x v="4"/>
  </r>
  <r>
    <s v="3463307"/>
    <x v="1"/>
    <s v="Pacific Shores JL CC WA  LLC(KMM)"/>
    <s v="10815 NE 106th St"/>
    <s v="Vancouver"/>
    <s v="WA"/>
    <s v="720"/>
    <x v="1"/>
    <x v="1"/>
    <x v="3"/>
    <m/>
    <x v="2"/>
    <n v="634.16"/>
    <n v="25"/>
    <n v="1"/>
    <x v="0"/>
    <x v="0"/>
    <x v="6"/>
  </r>
  <r>
    <s v="3463310"/>
    <x v="1"/>
    <s v="Pacific Shores JL CC WA  LLC(KMM)"/>
    <s v="10809 NE 106th St"/>
    <s v="Vancouver"/>
    <s v="WA"/>
    <s v="720"/>
    <x v="1"/>
    <x v="1"/>
    <x v="3"/>
    <m/>
    <x v="2"/>
    <n v="605.08000000000004"/>
    <n v="26"/>
    <n v="1"/>
    <x v="0"/>
    <x v="0"/>
    <x v="6"/>
  </r>
  <r>
    <s v="3463311"/>
    <x v="1"/>
    <s v="Pacific Shores JL CC WA  LLC(KMM)"/>
    <s v="10505 NE 108th Ct"/>
    <s v="Vancouver"/>
    <s v="WA"/>
    <s v="720"/>
    <x v="1"/>
    <x v="1"/>
    <x v="3"/>
    <m/>
    <x v="2"/>
    <n v="637.66999999999996"/>
    <n v="52"/>
    <n v="1"/>
    <x v="0"/>
    <x v="0"/>
    <x v="6"/>
  </r>
  <r>
    <s v="3463312"/>
    <x v="1"/>
    <s v="Pacific Shores JL CC WA  LLC(KMM)"/>
    <s v="10503 NE 108th Ct"/>
    <s v="Vancouver"/>
    <s v="WA"/>
    <s v="720"/>
    <x v="1"/>
    <x v="1"/>
    <x v="3"/>
    <m/>
    <x v="2"/>
    <n v="637.66999999999996"/>
    <n v="52"/>
    <n v="1"/>
    <x v="0"/>
    <x v="0"/>
    <x v="6"/>
  </r>
  <r>
    <s v="3463313"/>
    <x v="1"/>
    <s v="Pacific Shores JL CC WA  LLC(KMM)"/>
    <s v="10820 NE 106th St"/>
    <s v="Vancouver"/>
    <s v="WA"/>
    <s v="720"/>
    <x v="1"/>
    <x v="1"/>
    <x v="3"/>
    <m/>
    <x v="2"/>
    <n v="604.82000000000005"/>
    <n v="24"/>
    <n v="1"/>
    <x v="0"/>
    <x v="0"/>
    <x v="6"/>
  </r>
  <r>
    <s v="3463315"/>
    <x v="1"/>
    <s v="Burnett, Douglas F(A1L)"/>
    <s v="1105 NE 9th Way"/>
    <s v="Battle Ground"/>
    <s v="WA"/>
    <s v="720"/>
    <x v="1"/>
    <x v="1"/>
    <x v="3"/>
    <m/>
    <x v="2"/>
    <n v="635.41"/>
    <n v="37"/>
    <n v="1"/>
    <x v="0"/>
    <x v="0"/>
    <x v="4"/>
  </r>
  <r>
    <s v="3463346"/>
    <x v="1"/>
    <s v="Sun Country Homes(A1L)"/>
    <s v="3881 N 1st Way"/>
    <s v="Ridgefield"/>
    <s v="WA"/>
    <s v="720"/>
    <x v="1"/>
    <x v="1"/>
    <x v="3"/>
    <m/>
    <x v="2"/>
    <n v="635.07000000000005"/>
    <n v="24"/>
    <n v="1"/>
    <x v="0"/>
    <x v="0"/>
    <x v="6"/>
  </r>
  <r>
    <s v="3463425"/>
    <x v="1"/>
    <s v="Sun Country Homes(MRE)"/>
    <s v="114 N 38th Pl"/>
    <s v="Ridgefield"/>
    <s v="WA"/>
    <s v="720"/>
    <x v="1"/>
    <x v="1"/>
    <x v="3"/>
    <m/>
    <x v="2"/>
    <n v="604.82000000000005"/>
    <n v="24"/>
    <n v="1"/>
    <x v="0"/>
    <x v="0"/>
    <x v="6"/>
  </r>
  <r>
    <s v="3463426"/>
    <x v="1"/>
    <s v="Sun Country Homes(MRE)"/>
    <s v="132 N 39th Ct"/>
    <s v="Ridgefield"/>
    <s v="WA"/>
    <s v="720"/>
    <x v="1"/>
    <x v="1"/>
    <x v="3"/>
    <m/>
    <x v="2"/>
    <n v="604.71"/>
    <n v="23"/>
    <n v="1"/>
    <x v="0"/>
    <x v="0"/>
    <x v="6"/>
  </r>
  <r>
    <s v="3463438"/>
    <x v="1"/>
    <s v="Helmes Inc(MRE)"/>
    <s v="4206 NE 132nd St"/>
    <s v="Vancouver"/>
    <s v="WA"/>
    <s v="720"/>
    <x v="1"/>
    <x v="1"/>
    <x v="3"/>
    <m/>
    <x v="2"/>
    <n v="635.22"/>
    <n v="43"/>
    <n v="1"/>
    <x v="0"/>
    <x v="0"/>
    <x v="1"/>
  </r>
  <r>
    <s v="3463480"/>
    <x v="1"/>
    <s v="Tuscany Homes LLC(E2G)"/>
    <s v="9315 NE 80th Cir"/>
    <s v="Vancouver"/>
    <s v="WA"/>
    <s v="720"/>
    <x v="1"/>
    <x v="1"/>
    <x v="3"/>
    <m/>
    <x v="2"/>
    <n v="782.85"/>
    <n v="27"/>
    <n v="1"/>
    <x v="0"/>
    <x v="0"/>
    <x v="6"/>
  </r>
  <r>
    <s v="3463482"/>
    <x v="1"/>
    <s v="Tuscany Homes LLC(E2G)"/>
    <s v="9323 NE 80th Cir"/>
    <s v="Vancouver"/>
    <s v="WA"/>
    <s v="720"/>
    <x v="1"/>
    <x v="1"/>
    <x v="3"/>
    <m/>
    <x v="2"/>
    <n v="782.85"/>
    <n v="27"/>
    <n v="1"/>
    <x v="0"/>
    <x v="0"/>
    <x v="6"/>
  </r>
  <r>
    <s v="3463503"/>
    <x v="1"/>
    <s v="Aho Construction(E2G)"/>
    <s v="4415 NE 136th Ave"/>
    <s v="Vancouver"/>
    <s v="WA"/>
    <s v="720"/>
    <x v="1"/>
    <x v="1"/>
    <x v="3"/>
    <m/>
    <x v="2"/>
    <n v="604.78"/>
    <n v="26"/>
    <n v="1"/>
    <x v="0"/>
    <x v="0"/>
    <x v="6"/>
  </r>
  <r>
    <s v="3463584"/>
    <x v="1"/>
    <s v="Panfilov, Dennis V(MRE)"/>
    <s v="2819 NW 38th Ave"/>
    <s v="Camas"/>
    <s v="WA"/>
    <s v="720"/>
    <x v="1"/>
    <x v="1"/>
    <x v="3"/>
    <m/>
    <x v="2"/>
    <n v="658.78"/>
    <n v="96"/>
    <n v="1"/>
    <x v="0"/>
    <x v="0"/>
    <x v="4"/>
  </r>
  <r>
    <s v="3463586"/>
    <x v="1"/>
    <s v="Manor Homes Washington Inc(MRE)"/>
    <s v="17412 NE 30th Ct"/>
    <s v="Ridgefield"/>
    <s v="WA"/>
    <s v="720"/>
    <x v="1"/>
    <x v="1"/>
    <x v="0"/>
    <m/>
    <x v="2"/>
    <n v="609.08000000000004"/>
    <n v="25"/>
    <n v="1"/>
    <x v="0"/>
    <x v="0"/>
    <x v="6"/>
  </r>
  <r>
    <s v="3463596"/>
    <x v="1"/>
    <s v="Pacific Lifestyle Homes(MRE)"/>
    <s v="14609 NE 112th St"/>
    <s v="Vancouver"/>
    <s v="WA"/>
    <s v="720"/>
    <x v="1"/>
    <x v="1"/>
    <x v="3"/>
    <m/>
    <x v="2"/>
    <n v="634.49"/>
    <n v="30"/>
    <n v="1"/>
    <x v="0"/>
    <x v="0"/>
    <x v="6"/>
  </r>
  <r>
    <s v="3463597"/>
    <x v="1"/>
    <s v="Pacific Lifestyle Homes(MRE)"/>
    <s v="14613 NE 112th St"/>
    <s v="Vancouver"/>
    <s v="WA"/>
    <s v="720"/>
    <x v="1"/>
    <x v="1"/>
    <x v="3"/>
    <m/>
    <x v="2"/>
    <n v="633.80999999999995"/>
    <n v="30"/>
    <n v="1"/>
    <x v="0"/>
    <x v="0"/>
    <x v="6"/>
  </r>
  <r>
    <s v="3463613"/>
    <x v="1"/>
    <s v="Pahlisch Homes Inc(E2G)"/>
    <s v="12105 NE 58th Ave"/>
    <s v="Vancouver"/>
    <s v="WA"/>
    <s v="720"/>
    <x v="1"/>
    <x v="1"/>
    <x v="3"/>
    <m/>
    <x v="2"/>
    <n v="636.49"/>
    <n v="35"/>
    <n v="1"/>
    <x v="0"/>
    <x v="0"/>
    <x v="6"/>
  </r>
  <r>
    <s v="3463618"/>
    <x v="1"/>
    <s v="Pahlisch Homes Inc(E2G)"/>
    <s v="12018 NE 58th Ave"/>
    <s v="Vancouver"/>
    <s v="WA"/>
    <s v="720"/>
    <x v="1"/>
    <x v="1"/>
    <x v="3"/>
    <m/>
    <x v="2"/>
    <n v="636.11"/>
    <n v="32"/>
    <n v="1"/>
    <x v="0"/>
    <x v="0"/>
    <x v="6"/>
  </r>
  <r>
    <s v="3463657"/>
    <x v="1"/>
    <s v="Hartwood Homes Inc(MRE)"/>
    <s v="1592 N Columbia Ridge Way"/>
    <s v="Washougal"/>
    <s v="WA"/>
    <s v="720"/>
    <x v="1"/>
    <x v="1"/>
    <x v="3"/>
    <m/>
    <x v="2"/>
    <n v="607.61"/>
    <n v="38"/>
    <n v="1"/>
    <x v="0"/>
    <x v="0"/>
    <x v="6"/>
  </r>
  <r>
    <s v="3463678"/>
    <x v="1"/>
    <s v="Lennar Northwest Inc(MRE)"/>
    <s v="18800 NE 29th St"/>
    <s v="Vancouver"/>
    <s v="WA"/>
    <s v="720"/>
    <x v="1"/>
    <x v="1"/>
    <x v="3"/>
    <m/>
    <x v="2"/>
    <n v="693.93"/>
    <n v="24"/>
    <n v="1"/>
    <x v="0"/>
    <x v="0"/>
    <x v="6"/>
  </r>
  <r>
    <s v="3463680"/>
    <x v="1"/>
    <s v="Lennar Northwest Inc(MRE)"/>
    <s v="18804 NE 29th St"/>
    <s v="Vancouver"/>
    <s v="WA"/>
    <s v="720"/>
    <x v="1"/>
    <x v="1"/>
    <x v="3"/>
    <m/>
    <x v="2"/>
    <n v="911.08"/>
    <n v="29"/>
    <n v="1"/>
    <x v="0"/>
    <x v="0"/>
    <x v="6"/>
  </r>
  <r>
    <s v="3463681"/>
    <x v="1"/>
    <s v="Lennar Northwest Inc(MRE)"/>
    <s v="2809 NE 187th Pl"/>
    <s v="Vancouver"/>
    <s v="WA"/>
    <s v="720"/>
    <x v="1"/>
    <x v="1"/>
    <x v="3"/>
    <m/>
    <x v="2"/>
    <n v="606.19000000000005"/>
    <n v="27"/>
    <n v="1"/>
    <x v="0"/>
    <x v="0"/>
    <x v="6"/>
  </r>
  <r>
    <s v="3463692"/>
    <x v="1"/>
    <s v="Lennar Northwest Inc(E2G)"/>
    <s v="18710 NE 29th Dr"/>
    <s v="Vancouver"/>
    <s v="WA"/>
    <s v="720"/>
    <x v="1"/>
    <x v="1"/>
    <x v="3"/>
    <m/>
    <x v="2"/>
    <n v="606.45000000000005"/>
    <n v="29"/>
    <n v="1"/>
    <x v="0"/>
    <x v="0"/>
    <x v="6"/>
  </r>
  <r>
    <s v="3463693"/>
    <x v="1"/>
    <s v="Lennar Northwest Inc(E2G)"/>
    <s v="18714 NE 29th Dr"/>
    <s v="Vancouver"/>
    <s v="WA"/>
    <s v="720"/>
    <x v="1"/>
    <x v="1"/>
    <x v="3"/>
    <m/>
    <x v="2"/>
    <n v="606.19000000000005"/>
    <n v="27"/>
    <n v="1"/>
    <x v="0"/>
    <x v="0"/>
    <x v="6"/>
  </r>
  <r>
    <s v="3463713"/>
    <x v="1"/>
    <s v="Baranets, Anatoliy V(MRE)"/>
    <s v="15001 NE 49th Ct"/>
    <s v="Vancouver"/>
    <s v="WA"/>
    <s v="720"/>
    <x v="1"/>
    <x v="1"/>
    <x v="3"/>
    <m/>
    <x v="2"/>
    <n v="637.4"/>
    <n v="42"/>
    <n v="1"/>
    <x v="0"/>
    <x v="0"/>
    <x v="4"/>
  </r>
  <r>
    <s v="3463731"/>
    <x v="1"/>
    <s v="Byron Ryder Homes Inc(E2G)"/>
    <s v="3219 NW 146th Cir"/>
    <s v="Vancouver"/>
    <s v="WA"/>
    <s v="720"/>
    <x v="1"/>
    <x v="1"/>
    <x v="0"/>
    <m/>
    <x v="2"/>
    <n v="973.14"/>
    <n v="215"/>
    <n v="1"/>
    <x v="0"/>
    <x v="0"/>
    <x v="6"/>
  </r>
  <r>
    <s v="3463752"/>
    <x v="1"/>
    <s v="Pierce, Robert B(MRE)"/>
    <s v="4676 NW Fremont St"/>
    <s v="Camas"/>
    <s v="WA"/>
    <s v="720"/>
    <x v="1"/>
    <x v="1"/>
    <x v="3"/>
    <m/>
    <x v="2"/>
    <n v="636.36"/>
    <n v="34"/>
    <n v="1"/>
    <x v="0"/>
    <x v="0"/>
    <x v="4"/>
  </r>
  <r>
    <s v="3463766"/>
    <x v="1"/>
    <s v="Hendrickson, Scott(MRE)"/>
    <s v="1609 NW 22nd Ave"/>
    <s v="Battle Ground"/>
    <s v="WA"/>
    <s v="720"/>
    <x v="1"/>
    <x v="1"/>
    <x v="3"/>
    <m/>
    <x v="2"/>
    <n v="635.41999999999996"/>
    <n v="35"/>
    <n v="1"/>
    <x v="0"/>
    <x v="0"/>
    <x v="6"/>
  </r>
  <r>
    <s v="3463810"/>
    <x v="1"/>
    <s v="Modern NW Inc(VJS)"/>
    <s v="2909 W 8th St"/>
    <s v="Washougal"/>
    <s v="WA"/>
    <s v="720"/>
    <x v="1"/>
    <x v="1"/>
    <x v="0"/>
    <m/>
    <x v="2"/>
    <n v="609.59"/>
    <n v="27"/>
    <n v="1"/>
    <x v="0"/>
    <x v="0"/>
    <x v="6"/>
  </r>
  <r>
    <s v="3463877"/>
    <x v="1"/>
    <s v="Aho Construction(KMM)"/>
    <s v="12501 NE 112th St"/>
    <s v="Vancouver"/>
    <s v="WA"/>
    <s v="720"/>
    <x v="1"/>
    <x v="1"/>
    <x v="3"/>
    <m/>
    <x v="2"/>
    <n v="605.04"/>
    <n v="26"/>
    <n v="1"/>
    <x v="0"/>
    <x v="0"/>
    <x v="6"/>
  </r>
  <r>
    <s v="3463888"/>
    <x v="1"/>
    <s v="Waverly Homes Inc(MRE)"/>
    <s v="7317 NE 31st Ave"/>
    <s v="Vancouver"/>
    <s v="WA"/>
    <s v="720"/>
    <x v="1"/>
    <x v="1"/>
    <x v="3"/>
    <m/>
    <x v="2"/>
    <n v="604.78"/>
    <n v="24"/>
    <n v="1"/>
    <x v="0"/>
    <x v="0"/>
    <x v="6"/>
  </r>
  <r>
    <s v="3463890"/>
    <x v="1"/>
    <s v="Waverly Homes Inc(MRE)"/>
    <s v="7319 NE 31st Ave"/>
    <s v="Vancouver"/>
    <s v="WA"/>
    <s v="720"/>
    <x v="1"/>
    <x v="1"/>
    <x v="3"/>
    <m/>
    <x v="2"/>
    <n v="604.78"/>
    <n v="24"/>
    <n v="1"/>
    <x v="0"/>
    <x v="0"/>
    <x v="6"/>
  </r>
  <r>
    <s v="3463891"/>
    <x v="1"/>
    <s v="Helmes Inc(MRE)"/>
    <s v="9703 NE 163rd Ct"/>
    <s v="Vancouver"/>
    <s v="WA"/>
    <s v="720"/>
    <x v="1"/>
    <x v="1"/>
    <x v="3"/>
    <m/>
    <x v="2"/>
    <n v="605.16999999999996"/>
    <n v="27"/>
    <n v="1"/>
    <x v="0"/>
    <x v="0"/>
    <x v="6"/>
  </r>
  <r>
    <s v="3463988"/>
    <x v="1"/>
    <s v="Gangur, Gennadiy I(MRE)"/>
    <s v="3854 Forest View Dr"/>
    <s v="Washougal"/>
    <s v="WA"/>
    <s v="720"/>
    <x v="1"/>
    <x v="1"/>
    <x v="3"/>
    <m/>
    <x v="2"/>
    <n v="605.82000000000005"/>
    <n v="32"/>
    <n v="1"/>
    <x v="0"/>
    <x v="0"/>
    <x v="4"/>
  </r>
  <r>
    <s v="3464126"/>
    <x v="1"/>
    <s v="Ash Street Building Co LLC(E2G)"/>
    <s v="16904 NE 30th Ave"/>
    <s v="Ridgefield"/>
    <s v="WA"/>
    <s v="720"/>
    <x v="1"/>
    <x v="1"/>
    <x v="0"/>
    <m/>
    <x v="2"/>
    <n v="607.85"/>
    <n v="24"/>
    <n v="1"/>
    <x v="0"/>
    <x v="0"/>
    <x v="6"/>
  </r>
  <r>
    <s v="3464164"/>
    <x v="1"/>
    <s v="Helmes Inc(E2G)"/>
    <s v="753 N 47th Ave"/>
    <s v="Ridgefield"/>
    <s v="WA"/>
    <s v="720"/>
    <x v="1"/>
    <x v="1"/>
    <x v="3"/>
    <m/>
    <x v="2"/>
    <n v="604.65"/>
    <n v="23"/>
    <n v="1"/>
    <x v="0"/>
    <x v="0"/>
    <x v="6"/>
  </r>
  <r>
    <s v="3464165"/>
    <x v="1"/>
    <s v="Helmes Inc(E2G)"/>
    <s v="934 N 47th Ave"/>
    <s v="Ridgefield"/>
    <s v="WA"/>
    <s v="720"/>
    <x v="1"/>
    <x v="1"/>
    <x v="3"/>
    <m/>
    <x v="2"/>
    <n v="604.78"/>
    <n v="24"/>
    <n v="1"/>
    <x v="0"/>
    <x v="0"/>
    <x v="6"/>
  </r>
  <r>
    <s v="3464167"/>
    <x v="1"/>
    <s v="Helmes Inc(E2G)"/>
    <s v="15325 NE 106th St"/>
    <s v="Vancouver"/>
    <s v="WA"/>
    <s v="720"/>
    <x v="1"/>
    <x v="1"/>
    <x v="3"/>
    <m/>
    <x v="2"/>
    <n v="604.58000000000004"/>
    <n v="22"/>
    <n v="1"/>
    <x v="0"/>
    <x v="0"/>
    <x v="6"/>
  </r>
  <r>
    <s v="3464284"/>
    <x v="1"/>
    <s v="Summerplace Homes(E2G)"/>
    <s v="1734 S 14th Ct"/>
    <s v="Ridgefield"/>
    <s v="WA"/>
    <s v="720"/>
    <x v="1"/>
    <x v="1"/>
    <x v="0"/>
    <m/>
    <x v="2"/>
    <n v="607.29999999999995"/>
    <n v="22"/>
    <n v="1"/>
    <x v="0"/>
    <x v="0"/>
    <x v="6"/>
  </r>
  <r>
    <s v="3464329"/>
    <x v="1"/>
    <s v="Pacific Lifestyle Homes(MRE)"/>
    <s v="14900 NW 59th Ave"/>
    <s v="Vancouver"/>
    <s v="WA"/>
    <s v="720"/>
    <x v="1"/>
    <x v="1"/>
    <x v="3"/>
    <m/>
    <x v="2"/>
    <n v="634.30999999999995"/>
    <n v="26"/>
    <n v="1"/>
    <x v="0"/>
    <x v="0"/>
    <x v="6"/>
  </r>
  <r>
    <s v="3464412"/>
    <x v="1"/>
    <s v="Pacific Lifestyle Homes(LRR)"/>
    <s v="14608 NE 112th St"/>
    <s v="Vancouver"/>
    <s v="WA"/>
    <s v="720"/>
    <x v="1"/>
    <x v="1"/>
    <x v="3"/>
    <m/>
    <x v="2"/>
    <n v="634.44000000000005"/>
    <n v="27"/>
    <n v="1"/>
    <x v="0"/>
    <x v="0"/>
    <x v="6"/>
  </r>
  <r>
    <s v="3464413"/>
    <x v="1"/>
    <s v="Pacific Lifestyle Homes(MRE)"/>
    <s v="14616 NE 112th St"/>
    <s v="Vancouver"/>
    <s v="WA"/>
    <s v="720"/>
    <x v="1"/>
    <x v="1"/>
    <x v="3"/>
    <m/>
    <x v="2"/>
    <n v="634.44000000000005"/>
    <n v="27"/>
    <n v="1"/>
    <x v="0"/>
    <x v="0"/>
    <x v="6"/>
  </r>
  <r>
    <s v="3464445"/>
    <x v="1"/>
    <s v="Sun Country Homes(E2G)"/>
    <s v="147 N 40th Ave"/>
    <s v="Ridgefield"/>
    <s v="WA"/>
    <s v="720"/>
    <x v="1"/>
    <x v="1"/>
    <x v="3"/>
    <m/>
    <x v="2"/>
    <n v="604.70000000000005"/>
    <n v="23"/>
    <n v="1"/>
    <x v="0"/>
    <x v="0"/>
    <x v="6"/>
  </r>
  <r>
    <s v="3464447"/>
    <x v="1"/>
    <s v="Sun Country Homes(E2G)"/>
    <s v="118 N 38th Pl"/>
    <s v="Ridgefield"/>
    <s v="WA"/>
    <s v="720"/>
    <x v="1"/>
    <x v="1"/>
    <x v="3"/>
    <m/>
    <x v="2"/>
    <n v="605.22"/>
    <n v="27"/>
    <n v="1"/>
    <x v="0"/>
    <x v="0"/>
    <x v="6"/>
  </r>
  <r>
    <s v="3464448"/>
    <x v="1"/>
    <s v="Sun Country Homes(E2G)"/>
    <s v="127 N 39th Ct"/>
    <s v="Ridgefield"/>
    <s v="WA"/>
    <s v="720"/>
    <x v="1"/>
    <x v="1"/>
    <x v="3"/>
    <m/>
    <x v="2"/>
    <n v="605.22"/>
    <n v="27"/>
    <n v="1"/>
    <x v="0"/>
    <x v="0"/>
    <x v="6"/>
  </r>
  <r>
    <s v="3464449"/>
    <x v="1"/>
    <s v="Sun Country Homes(E2G)"/>
    <s v="3991 N 1st Way"/>
    <s v="Ridgefield"/>
    <s v="WA"/>
    <s v="720"/>
    <x v="1"/>
    <x v="1"/>
    <x v="3"/>
    <m/>
    <x v="2"/>
    <n v="605.52"/>
    <n v="29"/>
    <n v="1"/>
    <x v="0"/>
    <x v="0"/>
    <x v="6"/>
  </r>
  <r>
    <s v="3464460"/>
    <x v="1"/>
    <s v="SVN Construction Inc(MRE)"/>
    <s v="646 W U St"/>
    <s v="Washougal"/>
    <s v="WA"/>
    <s v="720"/>
    <x v="1"/>
    <x v="1"/>
    <x v="3"/>
    <m/>
    <x v="2"/>
    <n v="604.37"/>
    <n v="16"/>
    <n v="1"/>
    <x v="0"/>
    <x v="0"/>
    <x v="6"/>
  </r>
  <r>
    <s v="3464484"/>
    <x v="1"/>
    <s v="Manor Homes Washington Inc(MRE)"/>
    <s v="5701 NE 48th St"/>
    <s v="Vancouver"/>
    <s v="WA"/>
    <s v="720"/>
    <x v="1"/>
    <x v="1"/>
    <x v="3"/>
    <m/>
    <x v="2"/>
    <n v="605.15"/>
    <n v="22"/>
    <n v="1"/>
    <x v="0"/>
    <x v="0"/>
    <x v="6"/>
  </r>
  <r>
    <s v="3464523"/>
    <x v="1"/>
    <s v="Haven Homes NW, LLC(E2G)"/>
    <s v="1109 NE 9th Way"/>
    <s v="Battle Ground"/>
    <s v="WA"/>
    <s v="720"/>
    <x v="1"/>
    <x v="1"/>
    <x v="3"/>
    <m/>
    <x v="2"/>
    <n v="634.52"/>
    <n v="23"/>
    <n v="1"/>
    <x v="0"/>
    <x v="0"/>
    <x v="6"/>
  </r>
  <r>
    <s v="3464531"/>
    <x v="1"/>
    <s v="Copper, Tim J(MRE)"/>
    <s v="1282 48th St"/>
    <s v="Washougal"/>
    <s v="WA"/>
    <s v="720"/>
    <x v="1"/>
    <x v="1"/>
    <x v="3"/>
    <m/>
    <x v="2"/>
    <n v="635.69000000000005"/>
    <n v="32"/>
    <n v="1"/>
    <x v="0"/>
    <x v="0"/>
    <x v="4"/>
  </r>
  <r>
    <s v="3464666"/>
    <x v="1"/>
    <s v="Helmes Inc(E2G)"/>
    <s v="15318 NE 105th St"/>
    <s v="Vancouver"/>
    <s v="WA"/>
    <s v="720"/>
    <x v="1"/>
    <x v="1"/>
    <x v="0"/>
    <m/>
    <x v="2"/>
    <n v="603.77"/>
    <n v="22"/>
    <n v="1"/>
    <x v="0"/>
    <x v="0"/>
    <x v="6"/>
  </r>
  <r>
    <s v="3464669"/>
    <x v="1"/>
    <s v="Helmes Inc(E2G)"/>
    <s v="11210 NE 149th Ave"/>
    <s v="Vancouver"/>
    <s v="WA"/>
    <s v="720"/>
    <x v="1"/>
    <x v="1"/>
    <x v="3"/>
    <m/>
    <x v="2"/>
    <n v="604.26"/>
    <n v="27"/>
    <n v="1"/>
    <x v="0"/>
    <x v="0"/>
    <x v="6"/>
  </r>
  <r>
    <s v="3464678"/>
    <x v="1"/>
    <s v="Helmes Inc(E2G)"/>
    <s v="11202 NE 146th Ave"/>
    <s v="Vancouver"/>
    <s v="WA"/>
    <s v="720"/>
    <x v="1"/>
    <x v="1"/>
    <x v="0"/>
    <m/>
    <x v="2"/>
    <n v="603.9"/>
    <n v="23"/>
    <n v="1"/>
    <x v="0"/>
    <x v="0"/>
    <x v="6"/>
  </r>
  <r>
    <s v="3464680"/>
    <x v="1"/>
    <s v="Helmes Inc(E2G)"/>
    <s v="16513 NE 98th St"/>
    <s v="Vancouver"/>
    <s v="WA"/>
    <s v="720"/>
    <x v="1"/>
    <x v="1"/>
    <x v="3"/>
    <m/>
    <x v="2"/>
    <n v="603.87"/>
    <n v="24"/>
    <n v="1"/>
    <x v="0"/>
    <x v="0"/>
    <x v="6"/>
  </r>
  <r>
    <s v="3464682"/>
    <x v="1"/>
    <s v="Gecho Construction(E2G)"/>
    <s v="8709 NE 39th Ave"/>
    <s v="Vancouver"/>
    <s v="WA"/>
    <s v="720"/>
    <x v="1"/>
    <x v="1"/>
    <x v="3"/>
    <m/>
    <x v="2"/>
    <n v="610.72"/>
    <n v="77"/>
    <n v="1"/>
    <x v="0"/>
    <x v="0"/>
    <x v="6"/>
  </r>
  <r>
    <s v="3464753"/>
    <x v="1"/>
    <s v="Lennar Northwest Inc(E2G)"/>
    <s v="3704 NE Sitka"/>
    <s v="Camas"/>
    <s v="WA"/>
    <s v="720"/>
    <x v="1"/>
    <x v="1"/>
    <x v="3"/>
    <m/>
    <x v="2"/>
    <n v="634.54999999999995"/>
    <n v="20"/>
    <n v="1"/>
    <x v="0"/>
    <x v="0"/>
    <x v="6"/>
  </r>
  <r>
    <s v="3464758"/>
    <x v="1"/>
    <s v="Lennar Northwest Inc(VJS)"/>
    <s v="3707 NE Sitka"/>
    <s v="Camas"/>
    <s v="WA"/>
    <s v="720"/>
    <x v="1"/>
    <x v="1"/>
    <x v="3"/>
    <m/>
    <x v="2"/>
    <n v="634.94000000000005"/>
    <n v="23"/>
    <n v="1"/>
    <x v="0"/>
    <x v="0"/>
    <x v="6"/>
  </r>
  <r>
    <s v="3464759"/>
    <x v="1"/>
    <s v="Lennar Northwest Inc(VJS)"/>
    <s v="3645 NE Sitka"/>
    <s v="Camas"/>
    <s v="WA"/>
    <s v="720"/>
    <x v="1"/>
    <x v="1"/>
    <x v="3"/>
    <m/>
    <x v="2"/>
    <n v="850.37"/>
    <n v="20"/>
    <n v="1"/>
    <x v="0"/>
    <x v="0"/>
    <x v="6"/>
  </r>
  <r>
    <s v="3464761"/>
    <x v="1"/>
    <s v="Lennar Northwest Inc(VJS)"/>
    <s v="3646 NE Sitka"/>
    <s v="Camas"/>
    <s v="WA"/>
    <s v="720"/>
    <x v="1"/>
    <x v="1"/>
    <x v="3"/>
    <m/>
    <x v="2"/>
    <n v="634.67999999999995"/>
    <n v="21"/>
    <n v="1"/>
    <x v="0"/>
    <x v="0"/>
    <x v="6"/>
  </r>
  <r>
    <s v="3464803"/>
    <x v="1"/>
    <s v="Law, Robert M(A1L)"/>
    <s v="745 W X St"/>
    <s v="Washougal"/>
    <s v="WA"/>
    <s v="720"/>
    <x v="1"/>
    <x v="1"/>
    <x v="3"/>
    <m/>
    <x v="2"/>
    <n v="635.07000000000005"/>
    <n v="24"/>
    <n v="1"/>
    <x v="0"/>
    <x v="0"/>
    <x v="4"/>
  </r>
  <r>
    <s v="3464806"/>
    <x v="1"/>
    <s v="Hartwood Homes Inc(A1L)"/>
    <s v="1647 N Columbia Ridge Way"/>
    <s v="Washougal"/>
    <s v="WA"/>
    <s v="720"/>
    <x v="1"/>
    <x v="1"/>
    <x v="3"/>
    <m/>
    <x v="2"/>
    <n v="609.55999999999995"/>
    <n v="53"/>
    <n v="1"/>
    <x v="0"/>
    <x v="0"/>
    <x v="6"/>
  </r>
  <r>
    <s v="3464815"/>
    <x v="1"/>
    <s v="SVN Construction Inc(VJS)"/>
    <s v="676 W U St"/>
    <s v="Washougal"/>
    <s v="WA"/>
    <s v="720"/>
    <x v="1"/>
    <x v="1"/>
    <x v="3"/>
    <m/>
    <x v="2"/>
    <n v="605.41"/>
    <n v="21"/>
    <n v="1"/>
    <x v="0"/>
    <x v="0"/>
    <x v="6"/>
  </r>
  <r>
    <s v="3464926"/>
    <x v="1"/>
    <s v="Aho Construction(E2G)"/>
    <s v="12712 NE 52nd Cir"/>
    <s v="Vancouver"/>
    <s v="WA"/>
    <s v="720"/>
    <x v="1"/>
    <x v="1"/>
    <x v="3"/>
    <m/>
    <x v="2"/>
    <n v="600.74"/>
    <m/>
    <n v="1"/>
    <x v="0"/>
    <x v="1"/>
    <x v="6"/>
  </r>
  <r>
    <s v="3464927"/>
    <x v="1"/>
    <s v="Omega NW Inc(E2G)"/>
    <s v="14511 NE 10th St"/>
    <s v="Vancouver"/>
    <s v="WA"/>
    <s v="720"/>
    <x v="1"/>
    <x v="1"/>
    <x v="0"/>
    <m/>
    <x v="2"/>
    <n v="600.74"/>
    <m/>
    <n v="1"/>
    <x v="0"/>
    <x v="1"/>
    <x v="6"/>
  </r>
  <r>
    <s v="3464928"/>
    <x v="1"/>
    <s v="Omega NW Inc(E2G)"/>
    <s v="14603 NE 10th St"/>
    <s v="Vancouver"/>
    <s v="WA"/>
    <s v="720"/>
    <x v="1"/>
    <x v="1"/>
    <x v="0"/>
    <m/>
    <x v="2"/>
    <n v="607.38"/>
    <n v="26"/>
    <n v="1"/>
    <x v="0"/>
    <x v="0"/>
    <x v="6"/>
  </r>
  <r>
    <s v="3464937"/>
    <x v="1"/>
    <s v="Helmes Inc(E2G)"/>
    <s v="11218 NE 149th Ave"/>
    <s v="Vancouver"/>
    <s v="WA"/>
    <s v="720"/>
    <x v="1"/>
    <x v="1"/>
    <x v="3"/>
    <m/>
    <x v="2"/>
    <n v="633.01"/>
    <n v="24"/>
    <n v="1"/>
    <x v="0"/>
    <x v="0"/>
    <x v="6"/>
  </r>
  <r>
    <s v="3464939"/>
    <x v="1"/>
    <s v="Waverly Homes Inc(E2G)"/>
    <s v="3008 NE 74th St"/>
    <s v="Vancouver"/>
    <s v="WA"/>
    <s v="720"/>
    <x v="1"/>
    <x v="1"/>
    <x v="3"/>
    <m/>
    <x v="2"/>
    <n v="600.74"/>
    <m/>
    <n v="1"/>
    <x v="0"/>
    <x v="1"/>
    <x v="6"/>
  </r>
  <r>
    <s v="3464940"/>
    <x v="1"/>
    <s v="Waverly Homes Inc(E2G)"/>
    <s v="3010 NE 74th St"/>
    <s v="Vancouver"/>
    <s v="WA"/>
    <s v="720"/>
    <x v="1"/>
    <x v="1"/>
    <x v="3"/>
    <m/>
    <x v="2"/>
    <n v="600.74"/>
    <m/>
    <n v="1"/>
    <x v="0"/>
    <x v="1"/>
    <x v="6"/>
  </r>
  <r>
    <s v="3464962"/>
    <x v="1"/>
    <s v="Cascade West Development(VJS)"/>
    <s v="832 N 13th Pl"/>
    <s v="Ridgefield"/>
    <s v="WA"/>
    <s v="720"/>
    <x v="1"/>
    <x v="1"/>
    <x v="3"/>
    <m/>
    <x v="2"/>
    <n v="606.4"/>
    <n v="22"/>
    <n v="1"/>
    <x v="0"/>
    <x v="0"/>
    <x v="6"/>
  </r>
  <r>
    <s v="3464966"/>
    <x v="1"/>
    <s v="JB Homes LLC(MRE)"/>
    <s v="3307 NE 125th St"/>
    <s v="Vancouver"/>
    <s v="WA"/>
    <s v="720"/>
    <x v="1"/>
    <x v="1"/>
    <x v="0"/>
    <m/>
    <x v="2"/>
    <n v="608.16999999999996"/>
    <n v="23"/>
    <n v="1"/>
    <x v="0"/>
    <x v="0"/>
    <x v="6"/>
  </r>
  <r>
    <s v="3464969"/>
    <x v="1"/>
    <s v="JB Homes LLC(MRE)"/>
    <s v="10014 NE 33rd Ct"/>
    <s v="Vancouver"/>
    <s v="WA"/>
    <s v="720"/>
    <x v="1"/>
    <x v="1"/>
    <x v="3"/>
    <m/>
    <x v="2"/>
    <n v="605.15"/>
    <n v="22"/>
    <n v="1"/>
    <x v="0"/>
    <x v="0"/>
    <x v="6"/>
  </r>
  <r>
    <s v="3464970"/>
    <x v="1"/>
    <s v="JB Homes LLC(MRE)"/>
    <s v="10109 NE 33rd Ct"/>
    <s v="Vancouver"/>
    <s v="WA"/>
    <s v="720"/>
    <x v="1"/>
    <x v="1"/>
    <x v="3"/>
    <m/>
    <x v="2"/>
    <n v="605.15"/>
    <n v="22"/>
    <n v="1"/>
    <x v="0"/>
    <x v="0"/>
    <x v="6"/>
  </r>
  <r>
    <s v="3464971"/>
    <x v="1"/>
    <s v="JB Homes LLC(MRE)"/>
    <s v="10105 NE 33rd Ct"/>
    <s v="Vancouver"/>
    <s v="WA"/>
    <s v="720"/>
    <x v="1"/>
    <x v="1"/>
    <x v="3"/>
    <m/>
    <x v="2"/>
    <n v="605.11"/>
    <n v="22"/>
    <n v="1"/>
    <x v="0"/>
    <x v="0"/>
    <x v="6"/>
  </r>
  <r>
    <s v="3464974"/>
    <x v="1"/>
    <s v="JB Homes LLC(MRE)"/>
    <s v="11313 NE 101st St"/>
    <s v="Vancouver"/>
    <s v="WA"/>
    <s v="720"/>
    <x v="1"/>
    <x v="1"/>
    <x v="3"/>
    <m/>
    <x v="2"/>
    <n v="602.70000000000005"/>
    <m/>
    <n v="1"/>
    <x v="0"/>
    <x v="1"/>
    <x v="6"/>
  </r>
  <r>
    <s v="3464975"/>
    <x v="1"/>
    <s v="JB Homes LLC(MRE)"/>
    <s v="11403 NE 101st St"/>
    <s v="Vancouver"/>
    <s v="WA"/>
    <s v="720"/>
    <x v="1"/>
    <x v="1"/>
    <x v="3"/>
    <m/>
    <x v="2"/>
    <n v="602.70000000000005"/>
    <m/>
    <n v="1"/>
    <x v="0"/>
    <x v="1"/>
    <x v="6"/>
  </r>
  <r>
    <s v="3464983"/>
    <x v="1"/>
    <s v="Pacific Lifestyle Homes(MRE)"/>
    <s v="14701 NW 56th Ave"/>
    <s v="Vancouver"/>
    <s v="WA"/>
    <s v="720"/>
    <x v="1"/>
    <x v="1"/>
    <x v="3"/>
    <m/>
    <x v="2"/>
    <n v="784.07"/>
    <n v="27"/>
    <n v="1"/>
    <x v="0"/>
    <x v="0"/>
    <x v="6"/>
  </r>
  <r>
    <s v="3464985"/>
    <x v="1"/>
    <s v="Manor Homes Washington Inc(MRE)"/>
    <s v="3705 NE 83rd Cir"/>
    <s v="Vancouver"/>
    <s v="WA"/>
    <s v="720"/>
    <x v="1"/>
    <x v="1"/>
    <x v="0"/>
    <m/>
    <x v="2"/>
    <n v="600.74"/>
    <m/>
    <n v="1"/>
    <x v="0"/>
    <x v="1"/>
    <x v="6"/>
  </r>
  <r>
    <s v="3464987"/>
    <x v="1"/>
    <s v="Manor Homes Washington Inc(MRE)"/>
    <s v="14217 NE 107th St"/>
    <s v="Vancouver"/>
    <s v="WA"/>
    <s v="720"/>
    <x v="1"/>
    <x v="1"/>
    <x v="3"/>
    <m/>
    <x v="2"/>
    <n v="603.32000000000005"/>
    <n v="20"/>
    <n v="1"/>
    <x v="0"/>
    <x v="0"/>
    <x v="6"/>
  </r>
  <r>
    <s v="3464988"/>
    <x v="1"/>
    <s v="Manor Homes Washington Inc(MRE)"/>
    <s v="10508 NE 144th Ave"/>
    <s v="Vancouver"/>
    <s v="WA"/>
    <s v="720"/>
    <x v="1"/>
    <x v="1"/>
    <x v="3"/>
    <m/>
    <x v="2"/>
    <n v="603.32000000000005"/>
    <n v="20"/>
    <n v="1"/>
    <x v="0"/>
    <x v="0"/>
    <x v="6"/>
  </r>
  <r>
    <s v="3465034"/>
    <x v="1"/>
    <s v="Helmes Inc(E2G)"/>
    <s v="11210 NE 143rd Ave"/>
    <s v="Vancouver"/>
    <s v="WA"/>
    <s v="720"/>
    <x v="1"/>
    <x v="1"/>
    <x v="3"/>
    <m/>
    <x v="2"/>
    <n v="633.37"/>
    <n v="27"/>
    <n v="1"/>
    <x v="0"/>
    <x v="0"/>
    <x v="6"/>
  </r>
  <r>
    <s v="3465051"/>
    <x v="1"/>
    <s v="JB Homes LLC(MRE)"/>
    <s v="3212 NW 108th St"/>
    <s v="Vancouver"/>
    <s v="WA"/>
    <s v="720"/>
    <x v="1"/>
    <x v="1"/>
    <x v="0"/>
    <m/>
    <x v="2"/>
    <n v="602.36"/>
    <m/>
    <n v="1"/>
    <x v="0"/>
    <x v="1"/>
    <x v="6"/>
  </r>
  <r>
    <s v="3465052"/>
    <x v="1"/>
    <s v="JB Homes LLC(MRE)"/>
    <s v="10514 NW 35th Ct"/>
    <s v="Vancouver"/>
    <s v="WA"/>
    <s v="720"/>
    <x v="1"/>
    <x v="1"/>
    <x v="0"/>
    <m/>
    <x v="2"/>
    <n v="822.25"/>
    <n v="22"/>
    <n v="1"/>
    <x v="0"/>
    <x v="0"/>
    <x v="6"/>
  </r>
  <r>
    <s v="3465053"/>
    <x v="1"/>
    <s v="JB Homes LLC(MRE)"/>
    <s v="3610 NW 106th St"/>
    <s v="Vancouver"/>
    <s v="WA"/>
    <s v="720"/>
    <x v="1"/>
    <x v="1"/>
    <x v="0"/>
    <m/>
    <x v="2"/>
    <n v="602.36"/>
    <m/>
    <n v="1"/>
    <x v="0"/>
    <x v="1"/>
    <x v="6"/>
  </r>
  <r>
    <s v="3465063"/>
    <x v="1"/>
    <s v="MCM of Washington, Inc.(E2G)"/>
    <s v="2616 S 21st Ct"/>
    <s v="Ridgefield"/>
    <s v="WA"/>
    <s v="720"/>
    <x v="1"/>
    <x v="1"/>
    <x v="3"/>
    <m/>
    <x v="2"/>
    <n v="602.36"/>
    <m/>
    <n v="1"/>
    <x v="0"/>
    <x v="1"/>
    <x v="6"/>
  </r>
  <r>
    <s v="3465153"/>
    <x v="1"/>
    <s v="Revin Construction Inc(MRE)"/>
    <s v="4416 NE 12th Ave"/>
    <s v="Vancouver"/>
    <s v="WA"/>
    <s v="720"/>
    <x v="1"/>
    <x v="1"/>
    <x v="3"/>
    <m/>
    <x v="2"/>
    <n v="635.48"/>
    <n v="30"/>
    <n v="1"/>
    <x v="0"/>
    <x v="0"/>
    <x v="6"/>
  </r>
  <r>
    <s v="3465244"/>
    <x v="1"/>
    <s v="Helmes Inc(MRE)"/>
    <s v="4856 N 8th St"/>
    <s v="Ridgefield"/>
    <s v="WA"/>
    <s v="720"/>
    <x v="1"/>
    <x v="1"/>
    <x v="0"/>
    <m/>
    <x v="2"/>
    <n v="1034.6300000000001"/>
    <n v="154"/>
    <n v="1"/>
    <x v="0"/>
    <x v="0"/>
    <x v="6"/>
  </r>
  <r>
    <s v="3465275"/>
    <x v="1"/>
    <s v="Cascade West Development(MRE)"/>
    <s v="17601 NE 26th Ave"/>
    <s v="Ridgefield"/>
    <s v="WA"/>
    <s v="720"/>
    <x v="1"/>
    <x v="1"/>
    <x v="0"/>
    <m/>
    <x v="2"/>
    <n v="1099.2"/>
    <n v="32"/>
    <n v="1"/>
    <x v="0"/>
    <x v="0"/>
    <x v="6"/>
  </r>
  <r>
    <s v="3465307"/>
    <x v="1"/>
    <s v="Hendrickson, Scott(MRE)"/>
    <s v="1613 NW 22nd Ave"/>
    <s v="Battle Ground"/>
    <s v="WA"/>
    <s v="720"/>
    <x v="1"/>
    <x v="1"/>
    <x v="0"/>
    <m/>
    <x v="2"/>
    <n v="607.97"/>
    <n v="22"/>
    <n v="1"/>
    <x v="0"/>
    <x v="0"/>
    <x v="6"/>
  </r>
  <r>
    <s v="3465332"/>
    <x v="1"/>
    <s v="Kingston Homes LLC(MRE)"/>
    <s v="12812 NW 40th Ave"/>
    <s v="Vancouver"/>
    <s v="WA"/>
    <s v="720"/>
    <x v="1"/>
    <x v="1"/>
    <x v="3"/>
    <m/>
    <x v="2"/>
    <n v="907.75"/>
    <n v="57"/>
    <n v="1"/>
    <x v="0"/>
    <x v="0"/>
    <x v="6"/>
  </r>
  <r>
    <s v="3465350"/>
    <x v="1"/>
    <s v="Kingston Homes LLC(MRE)"/>
    <s v="614 N 44th Ave"/>
    <s v="Ridgefield"/>
    <s v="WA"/>
    <s v="720"/>
    <x v="1"/>
    <x v="1"/>
    <x v="0"/>
    <m/>
    <x v="2"/>
    <n v="609.24"/>
    <n v="27"/>
    <n v="1"/>
    <x v="0"/>
    <x v="0"/>
    <x v="6"/>
  </r>
  <r>
    <s v="3465359"/>
    <x v="1"/>
    <s v="Aho Construction(MRE)"/>
    <s v="1554 W E Pl"/>
    <s v="La Center"/>
    <s v="WA"/>
    <s v="720"/>
    <x v="1"/>
    <x v="1"/>
    <x v="3"/>
    <m/>
    <x v="2"/>
    <n v="634.79"/>
    <n v="25"/>
    <n v="1"/>
    <x v="0"/>
    <x v="0"/>
    <x v="6"/>
  </r>
  <r>
    <s v="3465398"/>
    <x v="1"/>
    <s v="Aho Construction(MRE)"/>
    <s v="1511 W E Pl"/>
    <s v="La Center"/>
    <s v="WA"/>
    <s v="720"/>
    <x v="1"/>
    <x v="1"/>
    <x v="3"/>
    <m/>
    <x v="2"/>
    <n v="607.77"/>
    <n v="42"/>
    <n v="1"/>
    <x v="0"/>
    <x v="0"/>
    <x v="6"/>
  </r>
  <r>
    <s v="3465399"/>
    <x v="1"/>
    <s v="Aho Construction(MRE)"/>
    <s v="1205 W F Pl"/>
    <s v="La Center"/>
    <s v="WA"/>
    <s v="720"/>
    <x v="1"/>
    <x v="1"/>
    <x v="3"/>
    <m/>
    <x v="2"/>
    <n v="606.5"/>
    <n v="32"/>
    <n v="1"/>
    <x v="0"/>
    <x v="0"/>
    <x v="6"/>
  </r>
  <r>
    <s v="3465526"/>
    <x v="1"/>
    <s v="Helmes Inc(VJS)"/>
    <s v="11211 NE 147th Ave"/>
    <s v="Vancouver"/>
    <s v="WA"/>
    <s v="720"/>
    <x v="1"/>
    <x v="1"/>
    <x v="3"/>
    <m/>
    <x v="2"/>
    <n v="605.28"/>
    <n v="22"/>
    <n v="1"/>
    <x v="0"/>
    <x v="0"/>
    <x v="6"/>
  </r>
  <r>
    <s v="3465533"/>
    <x v="1"/>
    <s v="Creekwood LLC(MRE)"/>
    <s v="8223 NE 13th Pl"/>
    <s v="Vancouver"/>
    <s v="WA"/>
    <s v="720"/>
    <x v="1"/>
    <x v="1"/>
    <x v="3"/>
    <m/>
    <x v="2"/>
    <n v="635.36"/>
    <n v="29"/>
    <n v="1"/>
    <x v="0"/>
    <x v="0"/>
    <x v="6"/>
  </r>
  <r>
    <s v="3465535"/>
    <x v="1"/>
    <s v="Creekwood LLC(MRE)"/>
    <s v="8225 NE 13th Pl"/>
    <s v="Vancouver"/>
    <s v="WA"/>
    <s v="720"/>
    <x v="1"/>
    <x v="1"/>
    <x v="3"/>
    <m/>
    <x v="2"/>
    <n v="635.22"/>
    <n v="28"/>
    <n v="1"/>
    <x v="0"/>
    <x v="0"/>
    <x v="6"/>
  </r>
  <r>
    <s v="3465546"/>
    <x v="1"/>
    <s v="Lennar Northwest Inc(MRE)"/>
    <s v="2010 NW 42nd Ave"/>
    <s v="Camas"/>
    <s v="WA"/>
    <s v="720"/>
    <x v="1"/>
    <x v="1"/>
    <x v="3"/>
    <m/>
    <x v="2"/>
    <n v="606.17999999999995"/>
    <n v="29"/>
    <n v="1"/>
    <x v="0"/>
    <x v="0"/>
    <x v="6"/>
  </r>
  <r>
    <s v="3465547"/>
    <x v="1"/>
    <s v="Lennar Northwest Inc(MRE)"/>
    <s v="2016 NW 42nd Ave"/>
    <s v="Camas"/>
    <s v="WA"/>
    <s v="720"/>
    <x v="1"/>
    <x v="1"/>
    <x v="3"/>
    <m/>
    <x v="2"/>
    <n v="605.91999999999996"/>
    <n v="27"/>
    <n v="1"/>
    <x v="0"/>
    <x v="0"/>
    <x v="6"/>
  </r>
  <r>
    <s v="3465566"/>
    <x v="1"/>
    <s v="Aho Construction(KMM)"/>
    <s v="10700 NE 88th St"/>
    <s v="Vancouver"/>
    <s v="WA"/>
    <s v="720"/>
    <x v="1"/>
    <x v="1"/>
    <x v="3"/>
    <m/>
    <x v="2"/>
    <n v="607.29999999999995"/>
    <n v="29"/>
    <n v="1"/>
    <x v="0"/>
    <x v="0"/>
    <x v="6"/>
  </r>
  <r>
    <s v="3465568"/>
    <x v="1"/>
    <s v="Cascade West Development(KMM)"/>
    <s v="3304 NW 104th Cir"/>
    <s v="Vancouver"/>
    <s v="WA"/>
    <s v="720"/>
    <x v="1"/>
    <x v="1"/>
    <x v="3"/>
    <m/>
    <x v="2"/>
    <n v="635.53"/>
    <n v="23"/>
    <n v="1"/>
    <x v="0"/>
    <x v="0"/>
    <x v="6"/>
  </r>
  <r>
    <s v="3465603"/>
    <x v="1"/>
    <s v="Manor Homes Washington Inc(MRE)"/>
    <s v="5716 NE 47th St"/>
    <s v="Vancouver"/>
    <s v="WA"/>
    <s v="720"/>
    <x v="1"/>
    <x v="1"/>
    <x v="3"/>
    <m/>
    <x v="2"/>
    <n v="635.32000000000005"/>
    <n v="19"/>
    <n v="1"/>
    <x v="0"/>
    <x v="0"/>
    <x v="6"/>
  </r>
  <r>
    <s v="3465604"/>
    <x v="1"/>
    <s v="Manor Homes Washington Inc(MRE)"/>
    <s v="5920 NE 47th St"/>
    <s v="Vancouver"/>
    <s v="WA"/>
    <s v="720"/>
    <x v="1"/>
    <x v="1"/>
    <x v="3"/>
    <m/>
    <x v="2"/>
    <n v="635.84"/>
    <n v="23"/>
    <n v="1"/>
    <x v="0"/>
    <x v="0"/>
    <x v="6"/>
  </r>
  <r>
    <s v="3465626"/>
    <x v="1"/>
    <s v="Pacific Lifestyle Homes(E2G)"/>
    <s v="5809 NW 147th Way"/>
    <s v="Vancouver"/>
    <s v="WA"/>
    <s v="720"/>
    <x v="1"/>
    <x v="1"/>
    <x v="3"/>
    <m/>
    <x v="2"/>
    <n v="676.84"/>
    <n v="91"/>
    <n v="1"/>
    <x v="0"/>
    <x v="0"/>
    <x v="6"/>
  </r>
  <r>
    <s v="3465627"/>
    <x v="1"/>
    <s v="Helmes Inc(VJS)"/>
    <s v="13209 NE 43rd Ct"/>
    <s v="Vancouver"/>
    <s v="WA"/>
    <s v="720"/>
    <x v="1"/>
    <x v="1"/>
    <x v="3"/>
    <m/>
    <x v="2"/>
    <n v="608.33000000000004"/>
    <n v="37"/>
    <n v="1"/>
    <x v="0"/>
    <x v="0"/>
    <x v="6"/>
  </r>
  <r>
    <s v="3465639"/>
    <x v="1"/>
    <s v="Evergreen Homes NW LLC(E2G)"/>
    <s v="10200 NE 44th Ct"/>
    <s v="Vancouver"/>
    <s v="WA"/>
    <s v="720"/>
    <x v="1"/>
    <x v="1"/>
    <x v="3"/>
    <m/>
    <x v="2"/>
    <n v="607.69000000000005"/>
    <n v="32"/>
    <n v="1"/>
    <x v="0"/>
    <x v="0"/>
    <x v="6"/>
  </r>
  <r>
    <s v="3465733"/>
    <x v="1"/>
    <s v="Lennar Northwest Inc(E2G)"/>
    <s v="3637 NE Sitka Dr"/>
    <s v="Camas"/>
    <s v="WA"/>
    <s v="720"/>
    <x v="1"/>
    <x v="1"/>
    <x v="3"/>
    <m/>
    <x v="2"/>
    <n v="606.65"/>
    <n v="24"/>
    <n v="1"/>
    <x v="0"/>
    <x v="0"/>
    <x v="6"/>
  </r>
  <r>
    <s v="3465734"/>
    <x v="1"/>
    <s v="Lennar Northwest Inc(E2G)"/>
    <s v="3639 NE Sitka Dr"/>
    <s v="Camas"/>
    <s v="WA"/>
    <s v="720"/>
    <x v="1"/>
    <x v="1"/>
    <x v="3"/>
    <m/>
    <x v="2"/>
    <n v="635.97"/>
    <n v="24"/>
    <n v="1"/>
    <x v="0"/>
    <x v="0"/>
    <x v="6"/>
  </r>
  <r>
    <s v="3465737"/>
    <x v="1"/>
    <s v="Lennar Northwest Inc(E2G)"/>
    <s v="3641 NE Sitka Dr"/>
    <s v="Camas"/>
    <s v="WA"/>
    <s v="720"/>
    <x v="1"/>
    <x v="1"/>
    <x v="3"/>
    <m/>
    <x v="2"/>
    <n v="635.97"/>
    <n v="24"/>
    <n v="1"/>
    <x v="0"/>
    <x v="0"/>
    <x v="6"/>
  </r>
  <r>
    <s v="3465738"/>
    <x v="1"/>
    <s v="Lennar Northwest Inc(E2G)"/>
    <s v="3644 NE Sitka Dr"/>
    <s v="Camas"/>
    <s v="WA"/>
    <s v="720"/>
    <x v="1"/>
    <x v="1"/>
    <x v="3"/>
    <m/>
    <x v="2"/>
    <n v="635.32000000000005"/>
    <n v="19"/>
    <n v="1"/>
    <x v="0"/>
    <x v="0"/>
    <x v="6"/>
  </r>
  <r>
    <s v="3465739"/>
    <x v="1"/>
    <s v="Lennar Northwest Inc(E2G)"/>
    <s v="3642 NE Sitka Dr"/>
    <s v="Camas"/>
    <s v="WA"/>
    <s v="720"/>
    <x v="1"/>
    <x v="1"/>
    <x v="3"/>
    <m/>
    <x v="2"/>
    <n v="635.44000000000005"/>
    <n v="20"/>
    <n v="1"/>
    <x v="0"/>
    <x v="0"/>
    <x v="6"/>
  </r>
  <r>
    <s v="3465740"/>
    <x v="1"/>
    <s v="Lennar Northwest Inc(E2G)"/>
    <s v="3643 NE Sitka Dr"/>
    <s v="Camas"/>
    <s v="WA"/>
    <s v="720"/>
    <x v="1"/>
    <x v="1"/>
    <x v="3"/>
    <m/>
    <x v="2"/>
    <n v="755.37"/>
    <n v="24"/>
    <n v="1"/>
    <x v="0"/>
    <x v="0"/>
    <x v="6"/>
  </r>
  <r>
    <s v="3465769"/>
    <x v="1"/>
    <s v="Ash Street Building Co LLC(E2G)"/>
    <s v="17002 NE 30th Ave"/>
    <s v="Ridgefield"/>
    <s v="WA"/>
    <s v="720"/>
    <x v="1"/>
    <x v="1"/>
    <x v="0"/>
    <m/>
    <x v="2"/>
    <n v="610.17999999999995"/>
    <n v="26"/>
    <n v="1"/>
    <x v="0"/>
    <x v="0"/>
    <x v="6"/>
  </r>
  <r>
    <s v="3465876"/>
    <x v="1"/>
    <s v="Hendrickson, Scott(E2G)"/>
    <s v="1200 SW 25th Cir"/>
    <s v="Battle Ground"/>
    <s v="WA"/>
    <s v="720"/>
    <x v="1"/>
    <x v="1"/>
    <x v="3"/>
    <m/>
    <x v="2"/>
    <n v="606.27"/>
    <n v="21"/>
    <n v="1"/>
    <x v="0"/>
    <x v="0"/>
    <x v="6"/>
  </r>
  <r>
    <s v="3465905"/>
    <x v="1"/>
    <s v="Kingston Homes LLC(MRE)"/>
    <s v="912 N 47th Ave"/>
    <s v="Ridgefield"/>
    <s v="WA"/>
    <s v="720"/>
    <x v="1"/>
    <x v="1"/>
    <x v="3"/>
    <m/>
    <x v="2"/>
    <n v="752.88"/>
    <n v="25"/>
    <n v="1"/>
    <x v="0"/>
    <x v="0"/>
    <x v="6"/>
  </r>
  <r>
    <s v="3465906"/>
    <x v="1"/>
    <s v="Kingston Homes LLC(MRE)"/>
    <s v="887 N 47th Ave"/>
    <s v="Ridgefield"/>
    <s v="WA"/>
    <s v="720"/>
    <x v="1"/>
    <x v="1"/>
    <x v="3"/>
    <m/>
    <x v="2"/>
    <n v="604.22"/>
    <n v="25"/>
    <n v="1"/>
    <x v="0"/>
    <x v="0"/>
    <x v="6"/>
  </r>
  <r>
    <s v="3465959"/>
    <x v="1"/>
    <s v="M &amp; M Custom Homes LLC(KMM)"/>
    <s v="2818 NE 125th Ct"/>
    <s v="Vancouver"/>
    <s v="WA"/>
    <s v="720"/>
    <x v="1"/>
    <x v="1"/>
    <x v="3"/>
    <m/>
    <x v="2"/>
    <n v="633.27"/>
    <n v="23"/>
    <n v="1"/>
    <x v="0"/>
    <x v="0"/>
    <x v="6"/>
  </r>
  <r>
    <s v="3465980"/>
    <x v="1"/>
    <s v="Cascade West Development(E2G)"/>
    <s v="5808 NE 120th St"/>
    <s v="Vancouver"/>
    <s v="WA"/>
    <s v="720"/>
    <x v="1"/>
    <x v="1"/>
    <x v="3"/>
    <m/>
    <x v="2"/>
    <n v="603.70000000000005"/>
    <n v="20"/>
    <n v="1"/>
    <x v="0"/>
    <x v="0"/>
    <x v="6"/>
  </r>
  <r>
    <s v="3465989"/>
    <x v="1"/>
    <s v="Cascade West Development(MRE)"/>
    <s v="16215 NE 171st St"/>
    <s v="Brush Prairie"/>
    <s v="WA"/>
    <s v="720"/>
    <x v="1"/>
    <x v="1"/>
    <x v="0"/>
    <m/>
    <x v="2"/>
    <n v="974.03"/>
    <n v="169"/>
    <n v="1"/>
    <x v="0"/>
    <x v="0"/>
    <x v="6"/>
  </r>
  <r>
    <s v="3465993"/>
    <x v="1"/>
    <s v="D R Horton Inc Portland(MRE)"/>
    <s v="1724 NW Onsdorff Blvd"/>
    <s v="Battle Ground"/>
    <s v="WA"/>
    <s v="720"/>
    <x v="1"/>
    <x v="1"/>
    <x v="3"/>
    <m/>
    <x v="2"/>
    <n v="634.04999999999995"/>
    <n v="29"/>
    <n v="1"/>
    <x v="0"/>
    <x v="0"/>
    <x v="6"/>
  </r>
  <r>
    <s v="3465994"/>
    <x v="1"/>
    <s v="D R Horton Inc Portland(MRE)"/>
    <s v="1726 NW Onsdorff Blvd"/>
    <s v="Battle Ground"/>
    <s v="WA"/>
    <s v="720"/>
    <x v="1"/>
    <x v="1"/>
    <x v="3"/>
    <m/>
    <x v="2"/>
    <n v="2046.81"/>
    <n v="25"/>
    <n v="1"/>
    <x v="0"/>
    <x v="0"/>
    <x v="6"/>
  </r>
  <r>
    <s v="3465995"/>
    <x v="1"/>
    <s v="Cascade West Development(MRE)"/>
    <s v="980 Fairway Dr"/>
    <s v="Washougal"/>
    <s v="WA"/>
    <s v="720"/>
    <x v="1"/>
    <x v="1"/>
    <x v="3"/>
    <m/>
    <x v="2"/>
    <n v="604.87"/>
    <n v="29"/>
    <n v="1"/>
    <x v="0"/>
    <x v="0"/>
    <x v="6"/>
  </r>
  <r>
    <s v="3466130"/>
    <x v="1"/>
    <s v="Helmes Inc(MRE)"/>
    <s v="4921 N 6th St"/>
    <s v="Ridgefield"/>
    <s v="WA"/>
    <s v="720"/>
    <x v="1"/>
    <x v="1"/>
    <x v="3"/>
    <m/>
    <x v="2"/>
    <n v="1150.1500000000001"/>
    <n v="107"/>
    <n v="1"/>
    <x v="0"/>
    <x v="0"/>
    <x v="6"/>
  </r>
  <r>
    <s v="3466132"/>
    <x v="1"/>
    <s v="Helmes Inc(MRE)"/>
    <s v="872 N Squire Dr"/>
    <s v="Ridgefield"/>
    <s v="WA"/>
    <s v="720"/>
    <x v="1"/>
    <x v="1"/>
    <x v="3"/>
    <m/>
    <x v="2"/>
    <n v="605.66"/>
    <n v="22"/>
    <n v="1"/>
    <x v="0"/>
    <x v="0"/>
    <x v="6"/>
  </r>
  <r>
    <s v="3466188"/>
    <x v="1"/>
    <s v="Pacific Lifestyle Homes(E2G)"/>
    <s v="5807 NW 147th Way"/>
    <s v="Vancouver"/>
    <s v="WA"/>
    <s v="720"/>
    <x v="1"/>
    <x v="1"/>
    <x v="3"/>
    <m/>
    <x v="2"/>
    <n v="635.83000000000004"/>
    <n v="29"/>
    <n v="1"/>
    <x v="0"/>
    <x v="0"/>
    <x v="6"/>
  </r>
  <r>
    <s v="3466191"/>
    <x v="1"/>
    <s v="BV Luxury Homes LLC(E2G)"/>
    <s v="675 NW Ilwaco St"/>
    <s v="Camas"/>
    <s v="WA"/>
    <s v="720"/>
    <x v="1"/>
    <x v="1"/>
    <x v="3"/>
    <m/>
    <x v="2"/>
    <n v="754.31"/>
    <n v="23"/>
    <n v="1"/>
    <x v="0"/>
    <x v="0"/>
    <x v="6"/>
  </r>
  <r>
    <s v="3466192"/>
    <x v="1"/>
    <s v="BV Luxury Homes LLC(E2G)"/>
    <s v="651 NW Ilwaco St"/>
    <s v="Camas"/>
    <s v="WA"/>
    <s v="720"/>
    <x v="1"/>
    <x v="1"/>
    <x v="3"/>
    <m/>
    <x v="2"/>
    <n v="846.33"/>
    <n v="43"/>
    <n v="1"/>
    <x v="0"/>
    <x v="0"/>
    <x v="6"/>
  </r>
  <r>
    <s v="3466209"/>
    <x v="1"/>
    <s v="Helmes Inc(E2G)"/>
    <s v="11214 NE 143rd Ave"/>
    <s v="Vancouver"/>
    <s v="WA"/>
    <s v="720"/>
    <x v="1"/>
    <x v="1"/>
    <x v="3"/>
    <m/>
    <x v="2"/>
    <n v="603.41999999999996"/>
    <n v="22"/>
    <n v="1"/>
    <x v="0"/>
    <x v="0"/>
    <x v="6"/>
  </r>
  <r>
    <s v="3466228"/>
    <x v="1"/>
    <s v="Urban Northwest Homes LLC(MRE)"/>
    <s v="15217 NE 107th St"/>
    <s v="Vancouver"/>
    <s v="WA"/>
    <s v="720"/>
    <x v="1"/>
    <x v="1"/>
    <x v="3"/>
    <m/>
    <x v="2"/>
    <n v="603.03"/>
    <n v="19"/>
    <n v="1"/>
    <x v="0"/>
    <x v="0"/>
    <x v="6"/>
  </r>
  <r>
    <s v="3466231"/>
    <x v="1"/>
    <s v="Cascade West Development(E2G)"/>
    <s v="2605 NE 176th St"/>
    <s v="Ridgefield"/>
    <s v="WA"/>
    <s v="720"/>
    <x v="1"/>
    <x v="1"/>
    <x v="0"/>
    <m/>
    <x v="2"/>
    <n v="609.20000000000005"/>
    <n v="25"/>
    <n v="1"/>
    <x v="0"/>
    <x v="0"/>
    <x v="6"/>
  </r>
  <r>
    <s v="3466255"/>
    <x v="1"/>
    <s v="Belza, Anatoly A(MRE)"/>
    <s v="4814 NE 129th Ave"/>
    <s v="Vancouver"/>
    <s v="WA"/>
    <s v="720"/>
    <x v="1"/>
    <x v="1"/>
    <x v="3"/>
    <m/>
    <x v="2"/>
    <n v="634.27"/>
    <n v="35"/>
    <n v="1"/>
    <x v="0"/>
    <x v="0"/>
    <x v="4"/>
  </r>
  <r>
    <s v="3466261"/>
    <x v="1"/>
    <s v="Pahlisch Homes Inc(MRE)"/>
    <s v="5791 NW Hood Lp"/>
    <s v="Camas"/>
    <s v="WA"/>
    <s v="720"/>
    <x v="1"/>
    <x v="1"/>
    <x v="3"/>
    <m/>
    <x v="2"/>
    <n v="609.53"/>
    <n v="52"/>
    <n v="1"/>
    <x v="0"/>
    <x v="0"/>
    <x v="6"/>
  </r>
  <r>
    <s v="3466264"/>
    <x v="1"/>
    <s v="Pahlisch Homes Inc(MRE)"/>
    <s v="5750 NW Hood Lp"/>
    <s v="Camas"/>
    <s v="WA"/>
    <s v="720"/>
    <x v="1"/>
    <x v="1"/>
    <x v="3"/>
    <m/>
    <x v="2"/>
    <n v="607.98"/>
    <n v="40"/>
    <n v="1"/>
    <x v="0"/>
    <x v="0"/>
    <x v="6"/>
  </r>
  <r>
    <s v="3466301"/>
    <x v="1"/>
    <s v="GG One Inc(KMM)"/>
    <s v="10708 NE 68th Ave"/>
    <s v="Vancouver"/>
    <s v="WA"/>
    <s v="720"/>
    <x v="1"/>
    <x v="1"/>
    <x v="3"/>
    <m/>
    <x v="2"/>
    <n v="603.96"/>
    <n v="22"/>
    <n v="1"/>
    <x v="0"/>
    <x v="0"/>
    <x v="6"/>
  </r>
  <r>
    <s v="3466303"/>
    <x v="1"/>
    <s v="GG One Inc(KMM)"/>
    <s v="10814 NE 68th Ave"/>
    <s v="Vancouver"/>
    <s v="WA"/>
    <s v="720"/>
    <x v="1"/>
    <x v="1"/>
    <x v="3"/>
    <m/>
    <x v="2"/>
    <n v="719.39"/>
    <n v="122"/>
    <n v="1"/>
    <x v="0"/>
    <x v="0"/>
    <x v="6"/>
  </r>
  <r>
    <s v="3466341"/>
    <x v="1"/>
    <s v="Lungu, Alena(MRE)"/>
    <s v="1309 NE 152nd Ave"/>
    <s v="Vancouver"/>
    <s v="WA"/>
    <s v="720"/>
    <x v="1"/>
    <x v="1"/>
    <x v="3"/>
    <m/>
    <x v="2"/>
    <n v="633.24"/>
    <n v="27"/>
    <n v="1"/>
    <x v="0"/>
    <x v="0"/>
    <x v="4"/>
  </r>
  <r>
    <s v="3466392"/>
    <x v="1"/>
    <s v="Pacific Lifestyle Homes(MRE)"/>
    <s v="14617 NE 112th St"/>
    <s v="Vancouver"/>
    <s v="WA"/>
    <s v="720"/>
    <x v="1"/>
    <x v="1"/>
    <x v="3"/>
    <m/>
    <x v="2"/>
    <n v="633.24"/>
    <n v="27"/>
    <n v="1"/>
    <x v="0"/>
    <x v="0"/>
    <x v="6"/>
  </r>
  <r>
    <s v="3466421"/>
    <x v="1"/>
    <s v="Quintessential Homes LLC(E2G)"/>
    <s v="11914 NE 102nd St"/>
    <s v="Vancouver"/>
    <s v="WA"/>
    <s v="720"/>
    <x v="1"/>
    <x v="1"/>
    <x v="3"/>
    <m/>
    <x v="2"/>
    <n v="633.82000000000005"/>
    <n v="20"/>
    <n v="1"/>
    <x v="0"/>
    <x v="0"/>
    <x v="6"/>
  </r>
  <r>
    <s v="3466454"/>
    <x v="1"/>
    <s v="Aho Construction(VJS)"/>
    <s v="13514 NE 52nd St"/>
    <s v="Vancouver"/>
    <s v="WA"/>
    <s v="720"/>
    <x v="1"/>
    <x v="1"/>
    <x v="3"/>
    <m/>
    <x v="2"/>
    <n v="603.16999999999996"/>
    <n v="20"/>
    <n v="1"/>
    <x v="0"/>
    <x v="0"/>
    <x v="6"/>
  </r>
  <r>
    <s v="3466456"/>
    <x v="1"/>
    <s v="Aho Construction(VJS)"/>
    <s v="13524 NE 52nd St"/>
    <s v="Vancouver"/>
    <s v="WA"/>
    <s v="720"/>
    <x v="1"/>
    <x v="1"/>
    <x v="3"/>
    <m/>
    <x v="2"/>
    <n v="31.62"/>
    <n v="19"/>
    <n v="1"/>
    <x v="1"/>
    <x v="0"/>
    <x v="6"/>
  </r>
  <r>
    <s v="3466459"/>
    <x v="1"/>
    <s v="Kingston Homes LLC(MRE)"/>
    <s v="10400 NE 153rd Pl"/>
    <s v="Vancouver"/>
    <s v="WA"/>
    <s v="720"/>
    <x v="1"/>
    <x v="1"/>
    <x v="3"/>
    <m/>
    <x v="2"/>
    <n v="1204.01"/>
    <n v="22"/>
    <n v="1"/>
    <x v="0"/>
    <x v="0"/>
    <x v="6"/>
  </r>
  <r>
    <s v="3466464"/>
    <x v="1"/>
    <s v="Summerplace Homes(MRE)"/>
    <s v="1840 S 14th Ct"/>
    <s v="Ridgefield"/>
    <s v="WA"/>
    <s v="720"/>
    <x v="1"/>
    <x v="1"/>
    <x v="3"/>
    <m/>
    <x v="2"/>
    <n v="751.91"/>
    <n v="26"/>
    <n v="1"/>
    <x v="0"/>
    <x v="0"/>
    <x v="6"/>
  </r>
  <r>
    <s v="3466481"/>
    <x v="1"/>
    <s v="JB Homes LLC(MRE)"/>
    <s v="11305 NE 101st St"/>
    <s v="Vancouver"/>
    <s v="WA"/>
    <s v="720"/>
    <x v="1"/>
    <x v="1"/>
    <x v="0"/>
    <m/>
    <x v="2"/>
    <n v="607.63"/>
    <n v="22"/>
    <n v="1"/>
    <x v="0"/>
    <x v="0"/>
    <x v="6"/>
  </r>
  <r>
    <s v="3466482"/>
    <x v="1"/>
    <s v="JB Homes LLC(MRE)"/>
    <s v="11309 NE 101st St"/>
    <s v="Vancouver"/>
    <s v="WA"/>
    <s v="720"/>
    <x v="1"/>
    <x v="1"/>
    <x v="0"/>
    <m/>
    <x v="2"/>
    <n v="607.63"/>
    <n v="22"/>
    <n v="1"/>
    <x v="0"/>
    <x v="0"/>
    <x v="6"/>
  </r>
  <r>
    <s v="3466495"/>
    <x v="1"/>
    <s v="JB Homes LLC(MRE)"/>
    <s v="10008 NE 112th Ave"/>
    <s v="Vancouver"/>
    <s v="WA"/>
    <s v="720"/>
    <x v="1"/>
    <x v="1"/>
    <x v="3"/>
    <m/>
    <x v="2"/>
    <n v="608.92999999999995"/>
    <n v="21"/>
    <n v="1"/>
    <x v="0"/>
    <x v="0"/>
    <x v="6"/>
  </r>
  <r>
    <s v="3466550"/>
    <x v="1"/>
    <s v="D R Horton Inc Portland(E2G)"/>
    <s v="1809 NW 16th St"/>
    <s v="Battle Ground"/>
    <s v="WA"/>
    <s v="720"/>
    <x v="1"/>
    <x v="1"/>
    <x v="3"/>
    <m/>
    <x v="2"/>
    <n v="616.84"/>
    <n v="126"/>
    <n v="1"/>
    <x v="0"/>
    <x v="0"/>
    <x v="6"/>
  </r>
  <r>
    <s v="3466552"/>
    <x v="1"/>
    <s v="D R Horton Inc Portland(E2G)"/>
    <s v="1722 NW Onsdorff Blvd"/>
    <s v="Battle Ground"/>
    <s v="WA"/>
    <s v="720"/>
    <x v="1"/>
    <x v="1"/>
    <x v="3"/>
    <m/>
    <x v="2"/>
    <n v="633.6"/>
    <n v="30"/>
    <n v="1"/>
    <x v="0"/>
    <x v="0"/>
    <x v="6"/>
  </r>
  <r>
    <s v="3466663"/>
    <x v="1"/>
    <s v="Helmes Inc(KMM)"/>
    <s v="2720 NE 167th Cir"/>
    <s v="Ridgefield"/>
    <s v="WA"/>
    <s v="720"/>
    <x v="1"/>
    <x v="1"/>
    <x v="3"/>
    <m/>
    <x v="2"/>
    <n v="633.5"/>
    <n v="29"/>
    <n v="1"/>
    <x v="0"/>
    <x v="0"/>
    <x v="6"/>
  </r>
  <r>
    <s v="3466679"/>
    <x v="1"/>
    <s v="D R Horton Inc Portland(KMM)"/>
    <s v="10904 NE 122nd Pl"/>
    <s v="Vancouver"/>
    <s v="WA"/>
    <s v="720"/>
    <x v="1"/>
    <x v="1"/>
    <x v="3"/>
    <m/>
    <x v="2"/>
    <n v="634.20000000000005"/>
    <n v="23"/>
    <n v="1"/>
    <x v="0"/>
    <x v="0"/>
    <x v="6"/>
  </r>
  <r>
    <s v="3466684"/>
    <x v="1"/>
    <s v="D R Horton Inc Portland(KMM)"/>
    <s v="12210 NE 109th Way"/>
    <s v="Vancouver"/>
    <s v="WA"/>
    <s v="720"/>
    <x v="1"/>
    <x v="1"/>
    <x v="3"/>
    <m/>
    <x v="2"/>
    <n v="606.78"/>
    <n v="37"/>
    <n v="1"/>
    <x v="0"/>
    <x v="0"/>
    <x v="6"/>
  </r>
  <r>
    <s v="3466718"/>
    <x v="1"/>
    <s v="Evergreen Homes NW LLC(A1L)"/>
    <s v="2432 39th St"/>
    <s v="Washougal"/>
    <s v="WA"/>
    <s v="720"/>
    <x v="1"/>
    <x v="1"/>
    <x v="3"/>
    <m/>
    <x v="2"/>
    <n v="606.44000000000005"/>
    <n v="29"/>
    <n v="1"/>
    <x v="0"/>
    <x v="0"/>
    <x v="6"/>
  </r>
  <r>
    <s v="3466720"/>
    <x v="1"/>
    <s v="Evergreen Homes NW LLC(A1L)"/>
    <s v="3905 X St"/>
    <s v="Washougal"/>
    <s v="WA"/>
    <s v="720"/>
    <x v="1"/>
    <x v="1"/>
    <x v="3"/>
    <m/>
    <x v="2"/>
    <n v="635.32000000000005"/>
    <n v="26"/>
    <n v="1"/>
    <x v="0"/>
    <x v="0"/>
    <x v="6"/>
  </r>
  <r>
    <s v="3466724"/>
    <x v="1"/>
    <s v="Lennar Northwest Inc(KMM)"/>
    <s v="18808 NE 29th Dr"/>
    <s v="Vancouver"/>
    <s v="WA"/>
    <s v="720"/>
    <x v="1"/>
    <x v="1"/>
    <x v="3"/>
    <m/>
    <x v="2"/>
    <n v="605.66"/>
    <n v="23"/>
    <n v="1"/>
    <x v="0"/>
    <x v="0"/>
    <x v="6"/>
  </r>
  <r>
    <s v="3466725"/>
    <x v="1"/>
    <s v="Lennar Northwest Inc(KMM)"/>
    <s v="18812 NE 29th Dr"/>
    <s v="Vancouver"/>
    <s v="WA"/>
    <s v="720"/>
    <x v="1"/>
    <x v="1"/>
    <x v="3"/>
    <m/>
    <x v="2"/>
    <n v="605.66"/>
    <n v="23"/>
    <n v="1"/>
    <x v="0"/>
    <x v="0"/>
    <x v="6"/>
  </r>
  <r>
    <s v="3466726"/>
    <x v="1"/>
    <s v="Lennar Northwest Inc(KMM)"/>
    <s v="18816 NE 29th Dr"/>
    <s v="Vancouver"/>
    <s v="WA"/>
    <s v="720"/>
    <x v="1"/>
    <x v="1"/>
    <x v="3"/>
    <m/>
    <x v="2"/>
    <n v="605.54"/>
    <n v="22"/>
    <n v="1"/>
    <x v="0"/>
    <x v="0"/>
    <x v="6"/>
  </r>
  <r>
    <s v="3466766"/>
    <x v="1"/>
    <s v="Pacific Shores JL CC WA  LLC(KMM)"/>
    <s v="10806 NE 109th St"/>
    <s v="Vancouver"/>
    <s v="WA"/>
    <s v="720"/>
    <x v="1"/>
    <x v="1"/>
    <x v="3"/>
    <m/>
    <x v="2"/>
    <n v="606.17999999999995"/>
    <n v="27"/>
    <n v="1"/>
    <x v="0"/>
    <x v="0"/>
    <x v="6"/>
  </r>
  <r>
    <s v="3466767"/>
    <x v="1"/>
    <s v="Pacific Shores JL CC WA  LLC(KMM)"/>
    <s v="10816 NE 106th St"/>
    <s v="Vancouver"/>
    <s v="WA"/>
    <s v="720"/>
    <x v="1"/>
    <x v="1"/>
    <x v="3"/>
    <m/>
    <x v="2"/>
    <n v="605.79999999999995"/>
    <n v="24"/>
    <n v="1"/>
    <x v="0"/>
    <x v="0"/>
    <x v="6"/>
  </r>
  <r>
    <s v="3466770"/>
    <x v="1"/>
    <s v="Pacific Shores JL CC WA  LLC(KMM)"/>
    <s v="10812 NE 106th St"/>
    <s v="Vancouver"/>
    <s v="WA"/>
    <s v="720"/>
    <x v="1"/>
    <x v="1"/>
    <x v="3"/>
    <m/>
    <x v="2"/>
    <n v="606.04999999999995"/>
    <n v="26"/>
    <n v="1"/>
    <x v="0"/>
    <x v="0"/>
    <x v="6"/>
  </r>
  <r>
    <s v="3466771"/>
    <x v="1"/>
    <s v="Pacific Shores JL CC WA  LLC(KMM)"/>
    <s v="10808 NE 106th St"/>
    <s v="Vancouver"/>
    <s v="WA"/>
    <s v="720"/>
    <x v="1"/>
    <x v="1"/>
    <x v="3"/>
    <m/>
    <x v="2"/>
    <n v="605.54"/>
    <n v="22"/>
    <n v="1"/>
    <x v="0"/>
    <x v="0"/>
    <x v="6"/>
  </r>
  <r>
    <s v="3466788"/>
    <x v="1"/>
    <s v="Helmes Inc(E2G)"/>
    <s v="4353 N 7th Way"/>
    <s v="Ridgefield"/>
    <s v="WA"/>
    <s v="720"/>
    <x v="1"/>
    <x v="1"/>
    <x v="3"/>
    <m/>
    <x v="2"/>
    <n v="605.66"/>
    <n v="23"/>
    <n v="1"/>
    <x v="0"/>
    <x v="0"/>
    <x v="6"/>
  </r>
  <r>
    <s v="3466791"/>
    <x v="1"/>
    <s v="Helmes Inc(E2G)"/>
    <s v="751 N Squire Dr"/>
    <s v="Ridgefield"/>
    <s v="WA"/>
    <s v="720"/>
    <x v="1"/>
    <x v="1"/>
    <x v="3"/>
    <m/>
    <x v="2"/>
    <n v="606.17999999999995"/>
    <n v="27"/>
    <n v="1"/>
    <x v="0"/>
    <x v="0"/>
    <x v="6"/>
  </r>
  <r>
    <s v="3466863"/>
    <x v="1"/>
    <s v="Forest View Inc(MRE)"/>
    <s v="2826 W 2nd St"/>
    <s v="Washougal"/>
    <s v="WA"/>
    <s v="720"/>
    <x v="1"/>
    <x v="1"/>
    <x v="3"/>
    <m/>
    <x v="2"/>
    <n v="604.97"/>
    <n v="23"/>
    <n v="1"/>
    <x v="0"/>
    <x v="0"/>
    <x v="6"/>
  </r>
  <r>
    <s v="3466866"/>
    <x v="1"/>
    <s v="Cascade West Development(VJS)"/>
    <s v="17700 NE 26th Ave"/>
    <s v="Ridgefield"/>
    <s v="WA"/>
    <s v="720"/>
    <x v="1"/>
    <x v="1"/>
    <x v="0"/>
    <m/>
    <x v="2"/>
    <n v="610.1"/>
    <n v="29"/>
    <n v="1"/>
    <x v="0"/>
    <x v="0"/>
    <x v="6"/>
  </r>
  <r>
    <s v="3466907"/>
    <x v="1"/>
    <s v="Aho Construction(MRE)"/>
    <s v="12505 NE 112th St"/>
    <s v="Vancouver"/>
    <s v="WA"/>
    <s v="720"/>
    <x v="1"/>
    <x v="1"/>
    <x v="3"/>
    <m/>
    <x v="2"/>
    <n v="606.17999999999995"/>
    <n v="27"/>
    <n v="1"/>
    <x v="0"/>
    <x v="0"/>
    <x v="6"/>
  </r>
  <r>
    <s v="3466947"/>
    <x v="1"/>
    <s v="Pacific Lifestyle Homes(E2G)"/>
    <s v="14709 NW 56th Ave"/>
    <s v="Vancouver"/>
    <s v="WA"/>
    <s v="720"/>
    <x v="1"/>
    <x v="1"/>
    <x v="3"/>
    <m/>
    <x v="2"/>
    <n v="635.45000000000005"/>
    <n v="27"/>
    <n v="1"/>
    <x v="0"/>
    <x v="0"/>
    <x v="6"/>
  </r>
  <r>
    <s v="3467048"/>
    <x v="1"/>
    <s v="Helmes Inc(E2G)"/>
    <s v="4581 N Squire Dr"/>
    <s v="Ridgefield"/>
    <s v="WA"/>
    <s v="720"/>
    <x v="1"/>
    <x v="1"/>
    <x v="3"/>
    <m/>
    <x v="2"/>
    <n v="607.21"/>
    <n v="35"/>
    <n v="1"/>
    <x v="0"/>
    <x v="0"/>
    <x v="6"/>
  </r>
  <r>
    <s v="3467099"/>
    <x v="1"/>
    <s v="GG One Inc(E2G)"/>
    <s v="10707 NE 68th Cir"/>
    <s v="Vancouver"/>
    <s v="WA"/>
    <s v="720"/>
    <x v="1"/>
    <x v="1"/>
    <x v="0"/>
    <m/>
    <x v="2"/>
    <n v="608.57000000000005"/>
    <n v="23"/>
    <n v="1"/>
    <x v="0"/>
    <x v="0"/>
    <x v="6"/>
  </r>
  <r>
    <s v="3467101"/>
    <x v="1"/>
    <s v="GG One Inc(E2G)"/>
    <s v="10701 NE 68th Cir"/>
    <s v="Vancouver"/>
    <s v="WA"/>
    <s v="720"/>
    <x v="1"/>
    <x v="1"/>
    <x v="0"/>
    <m/>
    <x v="2"/>
    <n v="609.85"/>
    <n v="28"/>
    <n v="1"/>
    <x v="0"/>
    <x v="0"/>
    <x v="6"/>
  </r>
  <r>
    <s v="3467102"/>
    <x v="1"/>
    <s v="GG One Inc(E2G)"/>
    <s v="6704 NE 108th Way"/>
    <s v="Vancouver"/>
    <s v="WA"/>
    <s v="720"/>
    <x v="1"/>
    <x v="1"/>
    <x v="0"/>
    <m/>
    <x v="2"/>
    <n v="615.73"/>
    <n v="51"/>
    <n v="1"/>
    <x v="0"/>
    <x v="0"/>
    <x v="6"/>
  </r>
  <r>
    <s v="3467103"/>
    <x v="1"/>
    <s v="Silver Buckle Homes LLC(E2G)"/>
    <s v="5023 NE 28th Ct"/>
    <s v="Vancouver"/>
    <s v="WA"/>
    <s v="720"/>
    <x v="1"/>
    <x v="1"/>
    <x v="3"/>
    <m/>
    <x v="2"/>
    <n v="634.92999999999995"/>
    <n v="23"/>
    <n v="1"/>
    <x v="0"/>
    <x v="0"/>
    <x v="6"/>
  </r>
  <r>
    <s v="3467134"/>
    <x v="1"/>
    <s v="Stoneridge Custom Development(MRE)"/>
    <s v="14511 NW 51st Ct"/>
    <s v="Vancouver"/>
    <s v="WA"/>
    <s v="720"/>
    <x v="1"/>
    <x v="1"/>
    <x v="3"/>
    <m/>
    <x v="2"/>
    <n v="817.54"/>
    <n v="152"/>
    <n v="1"/>
    <x v="0"/>
    <x v="0"/>
    <x v="6"/>
  </r>
  <r>
    <s v="3467203"/>
    <x v="1"/>
    <s v="Helmes Inc(MRE)"/>
    <s v="9606 NE 164th Ave"/>
    <s v="Vancouver"/>
    <s v="WA"/>
    <s v="720"/>
    <x v="1"/>
    <x v="1"/>
    <x v="3"/>
    <m/>
    <x v="2"/>
    <n v="604.54999999999995"/>
    <n v="23"/>
    <n v="1"/>
    <x v="0"/>
    <x v="0"/>
    <x v="6"/>
  </r>
  <r>
    <s v="3467205"/>
    <x v="1"/>
    <s v="Helmes Inc(MRE)"/>
    <s v="16514 NE 98th St"/>
    <s v="Vancouver"/>
    <s v="WA"/>
    <s v="720"/>
    <x v="1"/>
    <x v="1"/>
    <x v="3"/>
    <m/>
    <x v="2"/>
    <n v="604.54999999999995"/>
    <n v="23"/>
    <n v="1"/>
    <x v="0"/>
    <x v="0"/>
    <x v="6"/>
  </r>
  <r>
    <s v="3467224"/>
    <x v="1"/>
    <s v="Sun Country Homes(MRE)"/>
    <s v="106 N 38th Pl"/>
    <s v="Ridgefield"/>
    <s v="WA"/>
    <s v="720"/>
    <x v="1"/>
    <x v="1"/>
    <x v="3"/>
    <m/>
    <x v="2"/>
    <n v="605.79999999999995"/>
    <n v="24"/>
    <n v="1"/>
    <x v="0"/>
    <x v="0"/>
    <x v="6"/>
  </r>
  <r>
    <s v="3467225"/>
    <x v="1"/>
    <s v="Sun Country Homes(MRE)"/>
    <s v="3882 N 1st Way"/>
    <s v="Ridgefield"/>
    <s v="WA"/>
    <s v="720"/>
    <x v="1"/>
    <x v="1"/>
    <x v="3"/>
    <m/>
    <x v="2"/>
    <n v="607.21"/>
    <n v="35"/>
    <n v="1"/>
    <x v="0"/>
    <x v="0"/>
    <x v="6"/>
  </r>
  <r>
    <s v="3467226"/>
    <x v="1"/>
    <s v="Sun Country Homes(MRE)"/>
    <s v="129 N 39th Ct"/>
    <s v="Ridgefield"/>
    <s v="WA"/>
    <s v="720"/>
    <x v="1"/>
    <x v="1"/>
    <x v="3"/>
    <m/>
    <x v="2"/>
    <n v="605.54"/>
    <n v="22"/>
    <n v="1"/>
    <x v="0"/>
    <x v="0"/>
    <x v="6"/>
  </r>
  <r>
    <s v="3467227"/>
    <x v="1"/>
    <s v="Sun Country Homes(MRE)"/>
    <s v="112 N 38th Pl"/>
    <s v="Ridgefield"/>
    <s v="WA"/>
    <s v="720"/>
    <x v="1"/>
    <x v="1"/>
    <x v="3"/>
    <m/>
    <x v="2"/>
    <n v="605.91999999999996"/>
    <n v="25"/>
    <n v="1"/>
    <x v="0"/>
    <x v="0"/>
    <x v="6"/>
  </r>
  <r>
    <s v="3467441"/>
    <x v="1"/>
    <s v="Manor Homes Washington Inc(E2G)"/>
    <s v="14316 NE 108th St"/>
    <s v="Vancouver"/>
    <s v="WA"/>
    <s v="720"/>
    <x v="1"/>
    <x v="1"/>
    <x v="3"/>
    <m/>
    <x v="2"/>
    <n v="633.38"/>
    <n v="20"/>
    <n v="1"/>
    <x v="0"/>
    <x v="0"/>
    <x v="6"/>
  </r>
  <r>
    <s v="3467468"/>
    <x v="1"/>
    <s v="MCM of Washington Inc.(MRE)"/>
    <s v="1921 S Sevier Rd"/>
    <s v="Ridgefield"/>
    <s v="WA"/>
    <s v="720"/>
    <x v="1"/>
    <x v="1"/>
    <x v="3"/>
    <m/>
    <x v="2"/>
    <n v="604.85"/>
    <n v="20"/>
    <n v="1"/>
    <x v="0"/>
    <x v="0"/>
    <x v="6"/>
  </r>
  <r>
    <s v="3467480"/>
    <x v="1"/>
    <s v="Creekside Homes Inc(E2G)"/>
    <s v="13108 NE 25th St"/>
    <s v="Vancouver"/>
    <s v="WA"/>
    <s v="720"/>
    <x v="1"/>
    <x v="1"/>
    <x v="3"/>
    <m/>
    <x v="2"/>
    <n v="608.48"/>
    <n v="48"/>
    <n v="1"/>
    <x v="0"/>
    <x v="0"/>
    <x v="6"/>
  </r>
  <r>
    <s v="3467481"/>
    <x v="1"/>
    <s v="Creekside Homes Inc(E2G)"/>
    <s v="13106 NE 25th St"/>
    <s v="Vancouver"/>
    <s v="WA"/>
    <s v="720"/>
    <x v="1"/>
    <x v="1"/>
    <x v="3"/>
    <m/>
    <x v="2"/>
    <n v="608.48"/>
    <n v="48"/>
    <n v="1"/>
    <x v="0"/>
    <x v="0"/>
    <x v="6"/>
  </r>
  <r>
    <s v="3467482"/>
    <x v="1"/>
    <s v="Creekside Homes Inc(E2G)"/>
    <s v="13012 NE 25th St"/>
    <s v="Vancouver"/>
    <s v="WA"/>
    <s v="720"/>
    <x v="1"/>
    <x v="1"/>
    <x v="3"/>
    <m/>
    <x v="2"/>
    <n v="608.48"/>
    <n v="48"/>
    <n v="1"/>
    <x v="0"/>
    <x v="0"/>
    <x v="6"/>
  </r>
  <r>
    <s v="3467483"/>
    <x v="1"/>
    <s v="Creekside Homes Inc(E2G)"/>
    <s v="13014 NE 25th St"/>
    <s v="Vancouver"/>
    <s v="WA"/>
    <s v="720"/>
    <x v="1"/>
    <x v="1"/>
    <x v="3"/>
    <m/>
    <x v="2"/>
    <n v="608.48"/>
    <n v="48"/>
    <n v="1"/>
    <x v="0"/>
    <x v="0"/>
    <x v="6"/>
  </r>
  <r>
    <s v="3467484"/>
    <x v="1"/>
    <s v="Creekside Homes Inc(E2G)"/>
    <s v="2410 NE 130th Ave"/>
    <s v="Vancouver"/>
    <s v="WA"/>
    <s v="720"/>
    <x v="1"/>
    <x v="1"/>
    <x v="3"/>
    <m/>
    <x v="2"/>
    <n v="609.26"/>
    <n v="54"/>
    <n v="1"/>
    <x v="0"/>
    <x v="0"/>
    <x v="6"/>
  </r>
  <r>
    <s v="3467511"/>
    <x v="1"/>
    <s v="Helmes Inc(MRE)"/>
    <s v="16500 NE 97th St"/>
    <s v="Vancouver"/>
    <s v="WA"/>
    <s v="720"/>
    <x v="1"/>
    <x v="1"/>
    <x v="3"/>
    <m/>
    <x v="2"/>
    <n v="605.62"/>
    <n v="34"/>
    <n v="1"/>
    <x v="0"/>
    <x v="0"/>
    <x v="6"/>
  </r>
  <r>
    <s v="3467555"/>
    <x v="1"/>
    <s v="Pacific Lifestyle Homes(MRE)"/>
    <s v="14618 NE 113th St"/>
    <s v="Vancouver"/>
    <s v="WA"/>
    <s v="720"/>
    <x v="1"/>
    <x v="1"/>
    <x v="3"/>
    <m/>
    <x v="2"/>
    <n v="633.25"/>
    <n v="19"/>
    <n v="1"/>
    <x v="0"/>
    <x v="0"/>
    <x v="6"/>
  </r>
  <r>
    <s v="3467583"/>
    <x v="1"/>
    <s v="Silver Buckle Homes LLC(KMM)"/>
    <s v="5027 NE 28th Ct"/>
    <s v="Vancouver"/>
    <s v="WA"/>
    <s v="720"/>
    <x v="1"/>
    <x v="1"/>
    <x v="3"/>
    <m/>
    <x v="2"/>
    <n v="633.64"/>
    <n v="22"/>
    <n v="1"/>
    <x v="0"/>
    <x v="0"/>
    <x v="6"/>
  </r>
  <r>
    <s v="3467607"/>
    <x v="1"/>
    <s v="Pacific Lifestyle Homes(KMM)"/>
    <s v="5607 NW 147th Way"/>
    <s v="Vancouver"/>
    <s v="WA"/>
    <s v="720"/>
    <x v="1"/>
    <x v="1"/>
    <x v="3"/>
    <m/>
    <x v="2"/>
    <n v="636.78"/>
    <n v="46"/>
    <n v="1"/>
    <x v="0"/>
    <x v="0"/>
    <x v="6"/>
  </r>
  <r>
    <s v="3467656"/>
    <x v="1"/>
    <s v="Aho Construction(MRE)"/>
    <s v="12609 NE 112th St"/>
    <s v="Vancouver"/>
    <s v="WA"/>
    <s v="720"/>
    <x v="1"/>
    <x v="1"/>
    <x v="3"/>
    <m/>
    <x v="2"/>
    <n v="604.20000000000005"/>
    <n v="23"/>
    <n v="1"/>
    <x v="0"/>
    <x v="0"/>
    <x v="6"/>
  </r>
  <r>
    <s v="3467707"/>
    <x v="1"/>
    <s v="JB Homes LLC(KMM)"/>
    <s v="11404 NE 99th Cir"/>
    <s v="Vancouver"/>
    <s v="WA"/>
    <s v="720"/>
    <x v="1"/>
    <x v="1"/>
    <x v="3"/>
    <m/>
    <x v="2"/>
    <n v="603.69000000000005"/>
    <n v="19"/>
    <n v="1"/>
    <x v="0"/>
    <x v="0"/>
    <x v="6"/>
  </r>
  <r>
    <s v="3467772"/>
    <x v="1"/>
    <s v="Helmes Inc(E2G)"/>
    <s v="11205 NE 151st Ave"/>
    <s v="Vancouver"/>
    <s v="WA"/>
    <s v="720"/>
    <x v="1"/>
    <x v="1"/>
    <x v="3"/>
    <m/>
    <x v="2"/>
    <n v="603.37"/>
    <n v="24"/>
    <n v="1"/>
    <x v="0"/>
    <x v="0"/>
    <x v="6"/>
  </r>
  <r>
    <s v="3467774"/>
    <x v="1"/>
    <s v="Helmes Inc(E2G)"/>
    <s v="16402 NE 94th St"/>
    <s v="Vancouver"/>
    <s v="WA"/>
    <s v="720"/>
    <x v="1"/>
    <x v="1"/>
    <x v="3"/>
    <m/>
    <x v="2"/>
    <n v="604.6"/>
    <n v="26"/>
    <n v="1"/>
    <x v="0"/>
    <x v="0"/>
    <x v="6"/>
  </r>
  <r>
    <s v="3467778"/>
    <x v="1"/>
    <s v="Cascade West Development(KMM)"/>
    <s v="2128 NW Maryland St"/>
    <s v="Camas"/>
    <s v="WA"/>
    <s v="720"/>
    <x v="1"/>
    <x v="1"/>
    <x v="3"/>
    <m/>
    <x v="2"/>
    <n v="755.02"/>
    <n v="29"/>
    <n v="1"/>
    <x v="0"/>
    <x v="0"/>
    <x v="6"/>
  </r>
  <r>
    <s v="3467845"/>
    <x v="1"/>
    <s v="Kingston Homes LLC(KMM)"/>
    <s v="4345 N 7th Way"/>
    <s v="Ridgefield"/>
    <s v="WA"/>
    <s v="720"/>
    <x v="1"/>
    <x v="1"/>
    <x v="3"/>
    <m/>
    <x v="2"/>
    <n v="603.23"/>
    <n v="23"/>
    <n v="1"/>
    <x v="0"/>
    <x v="0"/>
    <x v="6"/>
  </r>
  <r>
    <s v="3467848"/>
    <x v="1"/>
    <s v="Helmes Inc(E2G)"/>
    <s v="886 N 47th Ave"/>
    <s v="Ridgefield"/>
    <s v="WA"/>
    <s v="720"/>
    <x v="1"/>
    <x v="1"/>
    <x v="3"/>
    <m/>
    <x v="2"/>
    <n v="603.62"/>
    <n v="26"/>
    <n v="1"/>
    <x v="0"/>
    <x v="0"/>
    <x v="6"/>
  </r>
  <r>
    <s v="3467852"/>
    <x v="1"/>
    <s v="Helmes Inc(E2G)"/>
    <s v="4644 N 9th St"/>
    <s v="Ridgefield"/>
    <s v="WA"/>
    <s v="720"/>
    <x v="1"/>
    <x v="1"/>
    <x v="3"/>
    <m/>
    <x v="2"/>
    <n v="604.01"/>
    <n v="29"/>
    <n v="1"/>
    <x v="0"/>
    <x v="0"/>
    <x v="6"/>
  </r>
  <r>
    <s v="3467855"/>
    <x v="1"/>
    <s v="Aho Construction(E2G)"/>
    <s v="13502 NE 52nd St"/>
    <s v="Vancouver"/>
    <s v="WA"/>
    <s v="720"/>
    <x v="1"/>
    <x v="1"/>
    <x v="3"/>
    <m/>
    <x v="2"/>
    <n v="602.20000000000005"/>
    <n v="15"/>
    <n v="1"/>
    <x v="0"/>
    <x v="0"/>
    <x v="6"/>
  </r>
  <r>
    <s v="3467856"/>
    <x v="1"/>
    <s v="Aho Construction(E2G)"/>
    <s v="13510 NE 52nd St"/>
    <s v="Vancouver"/>
    <s v="WA"/>
    <s v="720"/>
    <x v="1"/>
    <x v="1"/>
    <x v="3"/>
    <m/>
    <x v="2"/>
    <n v="602.33000000000004"/>
    <n v="16"/>
    <n v="1"/>
    <x v="0"/>
    <x v="0"/>
    <x v="6"/>
  </r>
  <r>
    <s v="3468103"/>
    <x v="1"/>
    <s v="Aho Construction(E2G)"/>
    <s v="5211 NE 128th Ave"/>
    <s v="Vancouver"/>
    <s v="WA"/>
    <s v="720"/>
    <x v="1"/>
    <x v="1"/>
    <x v="3"/>
    <m/>
    <x v="2"/>
    <n v="605.03"/>
    <n v="21"/>
    <n v="1"/>
    <x v="0"/>
    <x v="0"/>
    <x v="6"/>
  </r>
  <r>
    <s v="3468113"/>
    <x v="1"/>
    <s v="Urban Northwest Homes LLC(KMM)"/>
    <s v="15308 NE 107th St"/>
    <s v="Vancouver"/>
    <s v="WA"/>
    <s v="720"/>
    <x v="1"/>
    <x v="1"/>
    <x v="3"/>
    <m/>
    <x v="2"/>
    <n v="604.51"/>
    <n v="20"/>
    <n v="1"/>
    <x v="0"/>
    <x v="0"/>
    <x v="6"/>
  </r>
  <r>
    <s v="3468114"/>
    <x v="1"/>
    <s v="Urban Northwest Homes LLC(KMM)"/>
    <s v="15310 NE 107th St"/>
    <s v="Vancouver"/>
    <s v="WA"/>
    <s v="720"/>
    <x v="1"/>
    <x v="1"/>
    <x v="3"/>
    <m/>
    <x v="2"/>
    <n v="604.64"/>
    <n v="21"/>
    <n v="1"/>
    <x v="0"/>
    <x v="0"/>
    <x v="6"/>
  </r>
  <r>
    <s v="3468143"/>
    <x v="1"/>
    <s v="Pacific Lifestyle Homes(KMM)"/>
    <s v="5802 NW 147th Way"/>
    <s v="Vancouver"/>
    <s v="WA"/>
    <s v="720"/>
    <x v="1"/>
    <x v="1"/>
    <x v="3"/>
    <m/>
    <x v="2"/>
    <n v="635.07000000000005"/>
    <n v="27"/>
    <n v="1"/>
    <x v="0"/>
    <x v="0"/>
    <x v="6"/>
  </r>
  <r>
    <s v="3468188"/>
    <x v="1"/>
    <s v="Urban Northwest Homes LLC(KMM)"/>
    <s v="15326 NE 107th St"/>
    <s v="Vancouver"/>
    <s v="WA"/>
    <s v="720"/>
    <x v="1"/>
    <x v="1"/>
    <x v="3"/>
    <m/>
    <x v="2"/>
    <n v="604.25"/>
    <n v="15"/>
    <n v="1"/>
    <x v="0"/>
    <x v="0"/>
    <x v="6"/>
  </r>
  <r>
    <s v="3468189"/>
    <x v="1"/>
    <s v="Urban Northwest Homes LLC(KMM)"/>
    <s v="15402 NE 107th St"/>
    <s v="Vancouver"/>
    <s v="WA"/>
    <s v="720"/>
    <x v="1"/>
    <x v="1"/>
    <x v="3"/>
    <m/>
    <x v="2"/>
    <n v="604.64"/>
    <n v="18"/>
    <n v="1"/>
    <x v="0"/>
    <x v="0"/>
    <x v="6"/>
  </r>
  <r>
    <s v="3468191"/>
    <x v="1"/>
    <s v="Urban Northwest Homes LLC(KMM)"/>
    <s v="15400 NE 108th Way"/>
    <s v="Vancouver"/>
    <s v="WA"/>
    <s v="720"/>
    <x v="1"/>
    <x v="1"/>
    <x v="3"/>
    <m/>
    <x v="2"/>
    <n v="2.06"/>
    <n v="16"/>
    <n v="1"/>
    <x v="1"/>
    <x v="0"/>
    <x v="6"/>
  </r>
  <r>
    <s v="3468192"/>
    <x v="1"/>
    <s v="Urban Northwest Homes LLC(KMM)"/>
    <s v="15521 NE 108th Way"/>
    <s v="Vancouver"/>
    <s v="WA"/>
    <s v="720"/>
    <x v="1"/>
    <x v="1"/>
    <x v="3"/>
    <m/>
    <x v="2"/>
    <n v="604.51"/>
    <n v="17"/>
    <n v="1"/>
    <x v="0"/>
    <x v="0"/>
    <x v="6"/>
  </r>
  <r>
    <s v="3468193"/>
    <x v="1"/>
    <s v="Urban Northwest Homes LLC(KMM)"/>
    <s v="15523 NE 108th Way"/>
    <s v="Vancouver"/>
    <s v="WA"/>
    <s v="720"/>
    <x v="1"/>
    <x v="1"/>
    <x v="3"/>
    <m/>
    <x v="2"/>
    <n v="1206.83"/>
    <n v="17"/>
    <n v="1"/>
    <x v="0"/>
    <x v="0"/>
    <x v="6"/>
  </r>
  <r>
    <s v="3468194"/>
    <x v="1"/>
    <s v="Urban Northwest Homes LLC(KMM)"/>
    <s v="15525 NE 108th Way"/>
    <s v="Vancouver"/>
    <s v="WA"/>
    <s v="720"/>
    <x v="1"/>
    <x v="1"/>
    <x v="3"/>
    <m/>
    <x v="2"/>
    <n v="602.28"/>
    <n v="17"/>
    <n v="1"/>
    <x v="0"/>
    <x v="0"/>
    <x v="6"/>
  </r>
  <r>
    <s v="3468201"/>
    <x v="1"/>
    <s v="Lennar Northwest Inc(VJS)"/>
    <s v="18803 NE 27th Way"/>
    <s v="Vancouver"/>
    <s v="WA"/>
    <s v="720"/>
    <x v="1"/>
    <x v="1"/>
    <x v="3"/>
    <m/>
    <x v="2"/>
    <n v="604.73"/>
    <n v="36"/>
    <n v="1"/>
    <x v="0"/>
    <x v="0"/>
    <x v="6"/>
  </r>
  <r>
    <s v="3468202"/>
    <x v="1"/>
    <s v="Lennar Northwest Inc(VJS)"/>
    <s v="18810 NE 27th Way"/>
    <s v="Vancouver"/>
    <s v="WA"/>
    <s v="720"/>
    <x v="1"/>
    <x v="1"/>
    <x v="3"/>
    <m/>
    <x v="2"/>
    <n v="606.44000000000005"/>
    <n v="35"/>
    <n v="1"/>
    <x v="0"/>
    <x v="0"/>
    <x v="6"/>
  </r>
  <r>
    <s v="3468203"/>
    <x v="1"/>
    <s v="Lennar Northwest Inc(VJS)"/>
    <s v="18717 NE 27th Way"/>
    <s v="Vancouver"/>
    <s v="WA"/>
    <s v="720"/>
    <x v="1"/>
    <x v="1"/>
    <x v="3"/>
    <m/>
    <x v="2"/>
    <n v="602.92999999999995"/>
    <n v="22"/>
    <n v="1"/>
    <x v="0"/>
    <x v="0"/>
    <x v="6"/>
  </r>
  <r>
    <s v="3468204"/>
    <x v="1"/>
    <s v="Lennar Northwest Inc(VJS)"/>
    <s v="18716 NE 27th Way"/>
    <s v="Vancouver"/>
    <s v="WA"/>
    <s v="720"/>
    <x v="1"/>
    <x v="1"/>
    <x v="3"/>
    <m/>
    <x v="2"/>
    <n v="634.51"/>
    <n v="26"/>
    <n v="1"/>
    <x v="0"/>
    <x v="0"/>
    <x v="6"/>
  </r>
  <r>
    <s v="3468205"/>
    <x v="1"/>
    <s v="Lennar Northwest Inc(VJS)"/>
    <s v="18817 NE 29th Dr"/>
    <s v="Vancouver"/>
    <s v="WA"/>
    <s v="720"/>
    <x v="1"/>
    <x v="1"/>
    <x v="3"/>
    <m/>
    <x v="2"/>
    <n v="609.39"/>
    <n v="72"/>
    <n v="1"/>
    <x v="0"/>
    <x v="0"/>
    <x v="6"/>
  </r>
  <r>
    <s v="3468212"/>
    <x v="1"/>
    <s v="MCM of Washington Inc.(KMM)"/>
    <s v="2021 S Sevier Rd"/>
    <s v="Ridgefield"/>
    <s v="WA"/>
    <s v="720"/>
    <x v="1"/>
    <x v="1"/>
    <x v="3"/>
    <m/>
    <x v="2"/>
    <n v="605.89"/>
    <n v="31"/>
    <n v="1"/>
    <x v="0"/>
    <x v="0"/>
    <x v="6"/>
  </r>
  <r>
    <s v="3468215"/>
    <x v="1"/>
    <s v="Urban Northwest Homes LLC(KMM)"/>
    <s v="4405 NE 112th Cir"/>
    <s v="Vancouver"/>
    <s v="WA"/>
    <s v="720"/>
    <x v="1"/>
    <x v="1"/>
    <x v="3"/>
    <m/>
    <x v="2"/>
    <n v="605.15"/>
    <n v="25"/>
    <n v="1"/>
    <x v="0"/>
    <x v="0"/>
    <x v="6"/>
  </r>
  <r>
    <s v="3468216"/>
    <x v="1"/>
    <s v="Urban Northwest Homes LLC(KMM)"/>
    <s v="4407 NE 112th Cir"/>
    <s v="Vancouver"/>
    <s v="WA"/>
    <s v="720"/>
    <x v="1"/>
    <x v="1"/>
    <x v="3"/>
    <m/>
    <x v="2"/>
    <n v="608.12"/>
    <n v="48"/>
    <n v="1"/>
    <x v="0"/>
    <x v="0"/>
    <x v="6"/>
  </r>
  <r>
    <s v="3468224"/>
    <x v="1"/>
    <s v="Piper, Ken J(KMM)"/>
    <s v="403 NE 18th St"/>
    <s v="Battle Ground"/>
    <s v="WA"/>
    <s v="720"/>
    <x v="1"/>
    <x v="1"/>
    <x v="3"/>
    <m/>
    <x v="2"/>
    <n v="605.15"/>
    <n v="25"/>
    <n v="1"/>
    <x v="0"/>
    <x v="0"/>
    <x v="4"/>
  </r>
  <r>
    <s v="3468232"/>
    <x v="1"/>
    <s v="Manor Homes Washington Inc(KMM)"/>
    <s v="5606 NE 47th St"/>
    <s v="Vancouver"/>
    <s v="WA"/>
    <s v="720"/>
    <x v="1"/>
    <x v="1"/>
    <x v="3"/>
    <m/>
    <x v="2"/>
    <n v="632.04999999999995"/>
    <n v="17"/>
    <n v="1"/>
    <x v="0"/>
    <x v="0"/>
    <x v="6"/>
  </r>
  <r>
    <s v="3468234"/>
    <x v="1"/>
    <s v="Manor Homes Washington Inc(KMM)"/>
    <s v="4718 NE 56th Pl"/>
    <s v="Vancouver"/>
    <s v="WA"/>
    <s v="720"/>
    <x v="1"/>
    <x v="1"/>
    <x v="3"/>
    <m/>
    <x v="2"/>
    <n v="688.23"/>
    <n v="97"/>
    <n v="1"/>
    <x v="0"/>
    <x v="0"/>
    <x v="6"/>
  </r>
  <r>
    <s v="3468237"/>
    <x v="1"/>
    <s v="Manor Homes Washington Inc(KMM)"/>
    <s v="4723 NE 60th Ave"/>
    <s v="Vancouver"/>
    <s v="WA"/>
    <s v="720"/>
    <x v="1"/>
    <x v="1"/>
    <x v="3"/>
    <m/>
    <x v="2"/>
    <n v="604.38"/>
    <n v="19"/>
    <n v="1"/>
    <x v="0"/>
    <x v="0"/>
    <x v="6"/>
  </r>
  <r>
    <s v="3468238"/>
    <x v="1"/>
    <s v="Manor Homes Washington Inc(KMM)"/>
    <s v="4801 NE 60th Ave"/>
    <s v="Vancouver"/>
    <s v="WA"/>
    <s v="720"/>
    <x v="1"/>
    <x v="1"/>
    <x v="3"/>
    <m/>
    <x v="2"/>
    <n v="604.51"/>
    <n v="20"/>
    <n v="1"/>
    <x v="0"/>
    <x v="0"/>
    <x v="6"/>
  </r>
  <r>
    <s v="3468246"/>
    <x v="1"/>
    <s v="Aho Construction(KMM)"/>
    <s v="13506 NE 52nd St"/>
    <s v="Vancouver"/>
    <s v="WA"/>
    <s v="720"/>
    <x v="1"/>
    <x v="1"/>
    <x v="3"/>
    <m/>
    <x v="2"/>
    <n v="602.33000000000004"/>
    <n v="16"/>
    <n v="1"/>
    <x v="0"/>
    <x v="0"/>
    <x v="6"/>
  </r>
  <r>
    <s v="3468252"/>
    <x v="1"/>
    <s v="Helmes Inc(KMM)"/>
    <s v="16600 NE 98th St"/>
    <s v="Vancouver"/>
    <s v="WA"/>
    <s v="720"/>
    <x v="1"/>
    <x v="1"/>
    <x v="3"/>
    <m/>
    <x v="2"/>
    <n v="603.19000000000005"/>
    <n v="24"/>
    <n v="1"/>
    <x v="0"/>
    <x v="0"/>
    <x v="6"/>
  </r>
  <r>
    <s v="3468298"/>
    <x v="1"/>
    <s v="D R Horton Inc Portland(KMM)"/>
    <s v="11700 NE 130th Ave"/>
    <s v="Vancouver"/>
    <s v="WA"/>
    <s v="720"/>
    <x v="1"/>
    <x v="1"/>
    <x v="3"/>
    <m/>
    <x v="2"/>
    <n v="632.48"/>
    <n v="25"/>
    <n v="1"/>
    <x v="0"/>
    <x v="0"/>
    <x v="6"/>
  </r>
  <r>
    <s v="3468299"/>
    <x v="1"/>
    <s v="D R Horton Inc Portland(KMM)"/>
    <s v="11705 NE 130th Ave"/>
    <s v="Vancouver"/>
    <s v="WA"/>
    <s v="720"/>
    <x v="1"/>
    <x v="1"/>
    <x v="3"/>
    <m/>
    <x v="2"/>
    <n v="631.41999999999996"/>
    <n v="17"/>
    <n v="1"/>
    <x v="0"/>
    <x v="0"/>
    <x v="6"/>
  </r>
  <r>
    <s v="3468314"/>
    <x v="1"/>
    <s v="GG One Inc(KMM)"/>
    <s v="10619 NE 68th Ave"/>
    <s v="Vancouver"/>
    <s v="WA"/>
    <s v="720"/>
    <x v="1"/>
    <x v="1"/>
    <x v="3"/>
    <m/>
    <x v="2"/>
    <n v="603.46"/>
    <n v="29"/>
    <n v="1"/>
    <x v="0"/>
    <x v="0"/>
    <x v="6"/>
  </r>
  <r>
    <s v="3468315"/>
    <x v="1"/>
    <s v="GG One Inc(KMM)"/>
    <s v="10818 NE 68th Ave"/>
    <s v="Vancouver"/>
    <s v="WA"/>
    <s v="720"/>
    <x v="1"/>
    <x v="1"/>
    <x v="3"/>
    <m/>
    <x v="2"/>
    <n v="605.67999999999995"/>
    <n v="44"/>
    <n v="1"/>
    <x v="0"/>
    <x v="0"/>
    <x v="6"/>
  </r>
  <r>
    <s v="3468333"/>
    <x v="1"/>
    <s v="D R Horton Inc Portland(MRE)"/>
    <s v="10914 NE 122nd Pl"/>
    <s v="Vancouver"/>
    <s v="WA"/>
    <s v="720"/>
    <x v="1"/>
    <x v="1"/>
    <x v="3"/>
    <m/>
    <x v="2"/>
    <n v="603.57000000000005"/>
    <n v="27"/>
    <n v="1"/>
    <x v="0"/>
    <x v="0"/>
    <x v="6"/>
  </r>
  <r>
    <s v="3468334"/>
    <x v="1"/>
    <s v="D R Horton Inc Portland(MRE)"/>
    <s v="10918 NE 122nd Pl"/>
    <s v="Vancouver"/>
    <s v="WA"/>
    <s v="720"/>
    <x v="1"/>
    <x v="1"/>
    <x v="3"/>
    <m/>
    <x v="2"/>
    <n v="603.57000000000005"/>
    <n v="27"/>
    <n v="1"/>
    <x v="0"/>
    <x v="0"/>
    <x v="6"/>
  </r>
  <r>
    <s v="3468351"/>
    <x v="1"/>
    <s v="Helmes Inc(MRE)"/>
    <s v="13204 NE 43rd Ct"/>
    <s v="Vancouver"/>
    <s v="WA"/>
    <s v="720"/>
    <x v="1"/>
    <x v="1"/>
    <x v="3"/>
    <m/>
    <x v="2"/>
    <n v="606.55999999999995"/>
    <n v="53"/>
    <n v="1"/>
    <x v="0"/>
    <x v="0"/>
    <x v="6"/>
  </r>
  <r>
    <s v="3468430"/>
    <x v="1"/>
    <s v="Lennar Northwest Inc(KMM)"/>
    <s v="3640 NE Sitka"/>
    <s v="Camas"/>
    <s v="WA"/>
    <s v="720"/>
    <x v="1"/>
    <x v="1"/>
    <x v="3"/>
    <m/>
    <x v="2"/>
    <n v="632.86"/>
    <n v="21"/>
    <n v="1"/>
    <x v="0"/>
    <x v="0"/>
    <x v="6"/>
  </r>
  <r>
    <s v="3468455"/>
    <x v="1"/>
    <s v="Urban Northwest Homes LLC(MRE)"/>
    <s v="13703 NE 64th Cir"/>
    <s v="Vancouver"/>
    <s v="WA"/>
    <s v="720"/>
    <x v="1"/>
    <x v="1"/>
    <x v="3"/>
    <m/>
    <x v="2"/>
    <n v="630.65"/>
    <n v="14"/>
    <n v="1"/>
    <x v="0"/>
    <x v="0"/>
    <x v="6"/>
  </r>
  <r>
    <s v="3468508"/>
    <x v="1"/>
    <s v="Urban Northwest Homes LLC(MRE)"/>
    <s v="13705 NE 64th Cir"/>
    <s v="Vancouver"/>
    <s v="WA"/>
    <s v="720"/>
    <x v="1"/>
    <x v="1"/>
    <x v="3"/>
    <m/>
    <x v="2"/>
    <n v="632.59"/>
    <n v="19"/>
    <n v="1"/>
    <x v="0"/>
    <x v="0"/>
    <x v="6"/>
  </r>
  <r>
    <s v="3468509"/>
    <x v="1"/>
    <s v="Urban Northwest Homes LLC(MRE)"/>
    <s v="13707 NE 64th Cir"/>
    <s v="Vancouver"/>
    <s v="WA"/>
    <s v="720"/>
    <x v="1"/>
    <x v="1"/>
    <x v="3"/>
    <m/>
    <x v="2"/>
    <n v="632.6"/>
    <n v="19"/>
    <n v="1"/>
    <x v="0"/>
    <x v="0"/>
    <x v="6"/>
  </r>
  <r>
    <s v="3468564"/>
    <x v="1"/>
    <s v="Aho Construction(MRE)"/>
    <s v="13530 NE 52nd St"/>
    <s v="Vancouver"/>
    <s v="WA"/>
    <s v="720"/>
    <x v="1"/>
    <x v="1"/>
    <x v="3"/>
    <m/>
    <x v="2"/>
    <n v="603.92999999999995"/>
    <n v="23"/>
    <n v="1"/>
    <x v="0"/>
    <x v="0"/>
    <x v="6"/>
  </r>
  <r>
    <s v="3468620"/>
    <x v="1"/>
    <s v="Revin Construction Inc(E2G)"/>
    <s v="2723 NE 100th St"/>
    <s v="Vancouver"/>
    <s v="WA"/>
    <s v="720"/>
    <x v="1"/>
    <x v="1"/>
    <x v="3"/>
    <m/>
    <x v="2"/>
    <n v="605.1"/>
    <n v="32"/>
    <n v="1"/>
    <x v="0"/>
    <x v="0"/>
    <x v="6"/>
  </r>
  <r>
    <s v="3468628"/>
    <x v="1"/>
    <s v="Helmes Inc(WEB)"/>
    <s v="15303 NE 104th St"/>
    <s v="Vancouver"/>
    <s v="WA"/>
    <s v="720"/>
    <x v="1"/>
    <x v="1"/>
    <x v="3"/>
    <m/>
    <x v="2"/>
    <n v="602.82000000000005"/>
    <n v="24"/>
    <n v="1"/>
    <x v="0"/>
    <x v="0"/>
    <x v="6"/>
  </r>
  <r>
    <s v="3468629"/>
    <x v="1"/>
    <s v="Helmes Inc(E2G)"/>
    <s v="16510 NE 98th St"/>
    <s v="Vancouver"/>
    <s v="WA"/>
    <s v="720"/>
    <x v="1"/>
    <x v="1"/>
    <x v="3"/>
    <m/>
    <x v="2"/>
    <n v="604.07000000000005"/>
    <n v="24"/>
    <n v="1"/>
    <x v="0"/>
    <x v="0"/>
    <x v="6"/>
  </r>
  <r>
    <s v="3468631"/>
    <x v="1"/>
    <s v="Pacific Lifestyle Homes(E2G)"/>
    <s v="15426 NE 17th St"/>
    <s v="Vancouver"/>
    <s v="WA"/>
    <s v="720"/>
    <x v="1"/>
    <x v="1"/>
    <x v="3"/>
    <m/>
    <x v="2"/>
    <n v="633.89"/>
    <n v="29"/>
    <n v="1"/>
    <x v="0"/>
    <x v="0"/>
    <x v="6"/>
  </r>
  <r>
    <s v="3468671"/>
    <x v="1"/>
    <s v="Pahlisch Homes Inc(MRE)"/>
    <s v="12206 NE 58th Ave"/>
    <s v="Vancouver"/>
    <s v="WA"/>
    <s v="720"/>
    <x v="1"/>
    <x v="1"/>
    <x v="3"/>
    <m/>
    <x v="2"/>
    <n v="604.71"/>
    <n v="29"/>
    <n v="1"/>
    <x v="0"/>
    <x v="0"/>
    <x v="6"/>
  </r>
  <r>
    <s v="3468673"/>
    <x v="1"/>
    <s v="Pahlisch Homes Inc(MRE)"/>
    <s v="12202 NE 58th Ave"/>
    <s v="Vancouver"/>
    <s v="WA"/>
    <s v="720"/>
    <x v="1"/>
    <x v="1"/>
    <x v="3"/>
    <m/>
    <x v="2"/>
    <n v="604.71"/>
    <n v="29"/>
    <n v="1"/>
    <x v="0"/>
    <x v="0"/>
    <x v="6"/>
  </r>
  <r>
    <s v="3468674"/>
    <x v="1"/>
    <s v="Kingston Homes LLC(MRE)"/>
    <s v="10511 NE 156th Ave"/>
    <s v="Vancouver"/>
    <s v="WA"/>
    <s v="720"/>
    <x v="1"/>
    <x v="1"/>
    <x v="0"/>
    <m/>
    <x v="2"/>
    <n v="605.33000000000004"/>
    <n v="22"/>
    <n v="1"/>
    <x v="0"/>
    <x v="0"/>
    <x v="6"/>
  </r>
  <r>
    <s v="3468697"/>
    <x v="1"/>
    <s v="Pacific Lifestyle Homes(VJS)"/>
    <s v="14612 NE 112th St"/>
    <s v="Vancouver"/>
    <s v="WA"/>
    <s v="720"/>
    <x v="1"/>
    <x v="1"/>
    <x v="3"/>
    <m/>
    <x v="2"/>
    <n v="631.94000000000005"/>
    <n v="24"/>
    <n v="1"/>
    <x v="0"/>
    <x v="0"/>
    <x v="6"/>
  </r>
  <r>
    <s v="3468700"/>
    <x v="1"/>
    <s v="Cascade West Development(VJS)"/>
    <s v="12305 NE 58th Ave"/>
    <s v="Vancouver"/>
    <s v="WA"/>
    <s v="720"/>
    <x v="1"/>
    <x v="1"/>
    <x v="3"/>
    <m/>
    <x v="2"/>
    <n v="634.74"/>
    <n v="29"/>
    <n v="1"/>
    <x v="0"/>
    <x v="0"/>
    <x v="6"/>
  </r>
  <r>
    <s v="3468706"/>
    <x v="1"/>
    <s v="Palladian Group LLC(E2G)"/>
    <s v="781 N P St"/>
    <s v="Washougal"/>
    <s v="WA"/>
    <s v="720"/>
    <x v="1"/>
    <x v="1"/>
    <x v="3"/>
    <m/>
    <x v="2"/>
    <n v="634.74"/>
    <n v="29"/>
    <n v="1"/>
    <x v="0"/>
    <x v="0"/>
    <x v="6"/>
  </r>
  <r>
    <s v="3468707"/>
    <x v="1"/>
    <s v="Palladian Group LLC(E2G)"/>
    <s v="741 N P St"/>
    <s v="Washougal"/>
    <s v="WA"/>
    <s v="720"/>
    <x v="1"/>
    <x v="1"/>
    <x v="3"/>
    <m/>
    <x v="2"/>
    <n v="635.44000000000005"/>
    <n v="27"/>
    <n v="1"/>
    <x v="0"/>
    <x v="0"/>
    <x v="6"/>
  </r>
  <r>
    <s v="3468708"/>
    <x v="1"/>
    <s v="Palladian Group LLC(E2G)"/>
    <s v="751 N P St"/>
    <s v="Washougal"/>
    <s v="WA"/>
    <s v="720"/>
    <x v="1"/>
    <x v="1"/>
    <x v="3"/>
    <m/>
    <x v="2"/>
    <n v="635.70000000000005"/>
    <n v="29"/>
    <n v="1"/>
    <x v="0"/>
    <x v="0"/>
    <x v="6"/>
  </r>
  <r>
    <s v="3468710"/>
    <x v="1"/>
    <s v="Palladian Group LLC(E2G)"/>
    <s v="761 N P St"/>
    <s v="Washougal"/>
    <s v="WA"/>
    <s v="720"/>
    <x v="1"/>
    <x v="1"/>
    <x v="3"/>
    <m/>
    <x v="2"/>
    <n v="635.82000000000005"/>
    <n v="30"/>
    <n v="1"/>
    <x v="0"/>
    <x v="0"/>
    <x v="6"/>
  </r>
  <r>
    <s v="3468711"/>
    <x v="1"/>
    <s v="Palladian Group LLC(E2G)"/>
    <s v="771 N P St"/>
    <s v="Washougal"/>
    <s v="WA"/>
    <s v="720"/>
    <x v="1"/>
    <x v="1"/>
    <x v="3"/>
    <m/>
    <x v="2"/>
    <n v="635.76"/>
    <n v="29"/>
    <n v="1"/>
    <x v="0"/>
    <x v="0"/>
    <x v="6"/>
  </r>
  <r>
    <s v="3468712"/>
    <x v="1"/>
    <s v="Palladian Group LLC(E2G)"/>
    <s v="791 N P St"/>
    <s v="Washougal"/>
    <s v="WA"/>
    <s v="720"/>
    <x v="1"/>
    <x v="1"/>
    <x v="3"/>
    <m/>
    <x v="2"/>
    <n v="633.05999999999995"/>
    <n v="16"/>
    <n v="1"/>
    <x v="0"/>
    <x v="0"/>
    <x v="6"/>
  </r>
  <r>
    <s v="3468735"/>
    <x v="1"/>
    <s v="Waldal Construction Co(MRE)"/>
    <s v="1406 NW 30th Ave"/>
    <s v="Battle Ground"/>
    <s v="WA"/>
    <s v="720"/>
    <x v="1"/>
    <x v="1"/>
    <x v="3"/>
    <m/>
    <x v="2"/>
    <n v="570.28"/>
    <n v="16"/>
    <n v="1"/>
    <x v="0"/>
    <x v="0"/>
    <x v="6"/>
  </r>
  <r>
    <s v="3468806"/>
    <x v="1"/>
    <s v="Ash Street Building Co LLC(MRE)"/>
    <s v="3216 NE 171st St"/>
    <s v="Ridgefield"/>
    <s v="WA"/>
    <s v="720"/>
    <x v="1"/>
    <x v="1"/>
    <x v="0"/>
    <m/>
    <x v="2"/>
    <n v="617.52"/>
    <n v="62"/>
    <n v="1"/>
    <x v="0"/>
    <x v="0"/>
    <x v="6"/>
  </r>
  <r>
    <s v="3468827"/>
    <x v="1"/>
    <s v="Cascade West Development(MRE)"/>
    <s v="5804 NE 120th St"/>
    <s v="Vancouver"/>
    <s v="WA"/>
    <s v="720"/>
    <x v="1"/>
    <x v="1"/>
    <x v="3"/>
    <m/>
    <x v="2"/>
    <n v="605.26"/>
    <n v="27"/>
    <n v="1"/>
    <x v="0"/>
    <x v="0"/>
    <x v="6"/>
  </r>
  <r>
    <s v="3468828"/>
    <x v="1"/>
    <s v="Cascade West Development(MRE)"/>
    <s v="12300 NE 58th Ave"/>
    <s v="Vancouver"/>
    <s v="WA"/>
    <s v="720"/>
    <x v="1"/>
    <x v="1"/>
    <x v="3"/>
    <m/>
    <x v="2"/>
    <n v="633.32000000000005"/>
    <n v="18"/>
    <n v="1"/>
    <x v="0"/>
    <x v="0"/>
    <x v="6"/>
  </r>
  <r>
    <s v="3468833"/>
    <x v="1"/>
    <s v="JB Homes LLC(MRE)"/>
    <s v="10006 NE 33rd Ct"/>
    <s v="Vancouver"/>
    <s v="WA"/>
    <s v="720"/>
    <x v="1"/>
    <x v="1"/>
    <x v="0"/>
    <m/>
    <x v="2"/>
    <n v="609.80999999999995"/>
    <n v="24"/>
    <n v="1"/>
    <x v="0"/>
    <x v="0"/>
    <x v="6"/>
  </r>
  <r>
    <s v="3468844"/>
    <x v="1"/>
    <s v="Creekwood LLC(MRE)"/>
    <s v="8205 NE 15th Ave"/>
    <s v="Vancouver"/>
    <s v="WA"/>
    <s v="720"/>
    <x v="1"/>
    <x v="1"/>
    <x v="0"/>
    <m/>
    <x v="2"/>
    <n v="620.66"/>
    <n v="30"/>
    <n v="1"/>
    <x v="0"/>
    <x v="0"/>
    <x v="6"/>
  </r>
  <r>
    <s v="3468865"/>
    <x v="1"/>
    <s v="Cascade West Development(MRE)"/>
    <s v="16313 NE 171st Ct"/>
    <s v="Brush Prairie"/>
    <s v="WA"/>
    <s v="720"/>
    <x v="1"/>
    <x v="1"/>
    <x v="3"/>
    <m/>
    <x v="2"/>
    <n v="607.71"/>
    <n v="46"/>
    <n v="1"/>
    <x v="0"/>
    <x v="0"/>
    <x v="6"/>
  </r>
  <r>
    <s v="3468925"/>
    <x v="1"/>
    <s v="Aho Construction(MRE)"/>
    <s v="13604 NE 52nd St"/>
    <s v="Vancouver"/>
    <s v="WA"/>
    <s v="720"/>
    <x v="1"/>
    <x v="1"/>
    <x v="3"/>
    <m/>
    <x v="2"/>
    <n v="602.88"/>
    <n v="24"/>
    <n v="1"/>
    <x v="0"/>
    <x v="0"/>
    <x v="6"/>
  </r>
  <r>
    <s v="3468926"/>
    <x v="1"/>
    <s v="Aho Construction(MRE)"/>
    <s v="13608 NE 52nd St"/>
    <s v="Vancouver"/>
    <s v="WA"/>
    <s v="720"/>
    <x v="1"/>
    <x v="1"/>
    <x v="3"/>
    <m/>
    <x v="2"/>
    <n v="602.88"/>
    <n v="24"/>
    <n v="1"/>
    <x v="0"/>
    <x v="0"/>
    <x v="6"/>
  </r>
  <r>
    <s v="3468930"/>
    <x v="1"/>
    <s v="A &amp; V Homes Construction Inc(MRE)"/>
    <s v="4125 NE 136th Ave"/>
    <s v="Vancouver"/>
    <s v="WA"/>
    <s v="720"/>
    <x v="1"/>
    <x v="1"/>
    <x v="3"/>
    <m/>
    <x v="2"/>
    <n v="632.52"/>
    <n v="28"/>
    <n v="1"/>
    <x v="0"/>
    <x v="0"/>
    <x v="6"/>
  </r>
  <r>
    <s v="3468931"/>
    <x v="1"/>
    <s v="Pacific Lifestyle Homes(MRE)"/>
    <s v="5704 NW 147th Way"/>
    <s v="Vancouver"/>
    <s v="WA"/>
    <s v="720"/>
    <x v="1"/>
    <x v="1"/>
    <x v="3"/>
    <m/>
    <x v="2"/>
    <n v="635.30999999999995"/>
    <n v="26"/>
    <n v="1"/>
    <x v="0"/>
    <x v="0"/>
    <x v="6"/>
  </r>
  <r>
    <s v="3468934"/>
    <x v="1"/>
    <s v="Quintessential Homes LLC(MRE)"/>
    <s v="11915 NE 102nd St"/>
    <s v="Vancouver"/>
    <s v="WA"/>
    <s v="720"/>
    <x v="1"/>
    <x v="1"/>
    <x v="3"/>
    <m/>
    <x v="2"/>
    <n v="634.79999999999995"/>
    <n v="22"/>
    <n v="1"/>
    <x v="0"/>
    <x v="0"/>
    <x v="6"/>
  </r>
  <r>
    <s v="3468935"/>
    <x v="1"/>
    <s v="Quintessential Homes LLC(MRE)"/>
    <s v="11911 NE 102nd St"/>
    <s v="Vancouver"/>
    <s v="WA"/>
    <s v="720"/>
    <x v="1"/>
    <x v="1"/>
    <x v="3"/>
    <m/>
    <x v="2"/>
    <n v="634.79999999999995"/>
    <n v="22"/>
    <n v="1"/>
    <x v="0"/>
    <x v="0"/>
    <x v="6"/>
  </r>
  <r>
    <s v="3468980"/>
    <x v="1"/>
    <s v="Aho Construction(E2G)"/>
    <s v="2230 NE 50th Cir"/>
    <s v="Vancouver"/>
    <s v="WA"/>
    <s v="720"/>
    <x v="1"/>
    <x v="1"/>
    <x v="3"/>
    <m/>
    <x v="2"/>
    <n v="604.55999999999995"/>
    <n v="22"/>
    <n v="1"/>
    <x v="0"/>
    <x v="0"/>
    <x v="6"/>
  </r>
  <r>
    <s v="3468983"/>
    <x v="1"/>
    <s v="Aho Construction(E2G)"/>
    <s v="2226 NE 50th Cir"/>
    <s v="Vancouver"/>
    <s v="WA"/>
    <s v="720"/>
    <x v="1"/>
    <x v="1"/>
    <x v="3"/>
    <m/>
    <x v="2"/>
    <n v="604.55999999999995"/>
    <n v="22"/>
    <n v="1"/>
    <x v="0"/>
    <x v="0"/>
    <x v="6"/>
  </r>
  <r>
    <s v="3468984"/>
    <x v="1"/>
    <s v="Aho Construction(E2G)"/>
    <s v="2222 NE 50th Cir"/>
    <s v="Vancouver"/>
    <s v="WA"/>
    <s v="720"/>
    <x v="1"/>
    <x v="1"/>
    <x v="3"/>
    <m/>
    <x v="2"/>
    <n v="604.55999999999995"/>
    <n v="22"/>
    <n v="1"/>
    <x v="0"/>
    <x v="0"/>
    <x v="6"/>
  </r>
  <r>
    <s v="3468985"/>
    <x v="1"/>
    <s v="Aho Construction(E2G)"/>
    <s v="2218 NE 50th Cir"/>
    <s v="Vancouver"/>
    <s v="WA"/>
    <s v="720"/>
    <x v="1"/>
    <x v="1"/>
    <x v="3"/>
    <m/>
    <x v="2"/>
    <n v="604.55999999999995"/>
    <n v="22"/>
    <n v="1"/>
    <x v="0"/>
    <x v="0"/>
    <x v="6"/>
  </r>
  <r>
    <s v="3468995"/>
    <x v="1"/>
    <s v="Cascade West Development(MRE)"/>
    <s v="16211 NE 171st Ct"/>
    <s v="Brush Prairie"/>
    <s v="WA"/>
    <s v="720"/>
    <x v="1"/>
    <x v="1"/>
    <x v="3"/>
    <m/>
    <x v="2"/>
    <n v="609.72"/>
    <n v="77"/>
    <n v="1"/>
    <x v="0"/>
    <x v="0"/>
    <x v="6"/>
  </r>
  <r>
    <s v="3468996"/>
    <x v="1"/>
    <s v="Helmes Inc(E2G)"/>
    <s v="15400 NE 106th St"/>
    <s v="Vancouver"/>
    <s v="WA"/>
    <s v="720"/>
    <x v="1"/>
    <x v="1"/>
    <x v="3"/>
    <m/>
    <x v="2"/>
    <n v="604.57000000000005"/>
    <n v="22"/>
    <n v="1"/>
    <x v="0"/>
    <x v="0"/>
    <x v="6"/>
  </r>
  <r>
    <s v="3469008"/>
    <x v="1"/>
    <s v="Hendrickson, Scott(E2G)"/>
    <s v="1616 NW 22nd Ave"/>
    <s v="Battle Ground"/>
    <s v="WA"/>
    <s v="720"/>
    <x v="1"/>
    <x v="1"/>
    <x v="3"/>
    <m/>
    <x v="2"/>
    <n v="631.49"/>
    <n v="20"/>
    <n v="1"/>
    <x v="0"/>
    <x v="0"/>
    <x v="6"/>
  </r>
  <r>
    <s v="3469081"/>
    <x v="1"/>
    <s v="Manor Homes Washington Inc(E2G)"/>
    <s v="5917 NE 48th St"/>
    <s v="Vancouver"/>
    <s v="WA"/>
    <s v="720"/>
    <x v="1"/>
    <x v="1"/>
    <x v="0"/>
    <m/>
    <x v="2"/>
    <n v="609.54999999999995"/>
    <n v="23"/>
    <n v="1"/>
    <x v="0"/>
    <x v="0"/>
    <x v="6"/>
  </r>
  <r>
    <s v="3469082"/>
    <x v="1"/>
    <s v="Manor Homes Washington Inc(E2G)"/>
    <s v="5921 NE 48th St"/>
    <s v="Vancouver"/>
    <s v="WA"/>
    <s v="720"/>
    <x v="1"/>
    <x v="1"/>
    <x v="0"/>
    <m/>
    <x v="2"/>
    <n v="609.54999999999995"/>
    <n v="23"/>
    <n v="1"/>
    <x v="0"/>
    <x v="0"/>
    <x v="6"/>
  </r>
  <r>
    <s v="3469083"/>
    <x v="1"/>
    <s v="Manor Homes Washington Inc(E2G)"/>
    <s v="5708 NE 47th St"/>
    <s v="Vancouver"/>
    <s v="WA"/>
    <s v="720"/>
    <x v="1"/>
    <x v="1"/>
    <x v="0"/>
    <m/>
    <x v="2"/>
    <n v="609.54999999999995"/>
    <n v="23"/>
    <n v="1"/>
    <x v="0"/>
    <x v="0"/>
    <x v="6"/>
  </r>
  <r>
    <s v="3469084"/>
    <x v="1"/>
    <s v="Manor Homes Washington Inc(E2G)"/>
    <s v="5806 NE 47th St"/>
    <s v="Vancouver"/>
    <s v="WA"/>
    <s v="720"/>
    <x v="1"/>
    <x v="1"/>
    <x v="3"/>
    <m/>
    <x v="2"/>
    <n v="724.93"/>
    <n v="23"/>
    <n v="1"/>
    <x v="0"/>
    <x v="0"/>
    <x v="6"/>
  </r>
  <r>
    <s v="3469085"/>
    <x v="1"/>
    <s v="Manor Homes Washington Inc(E2G)"/>
    <s v="5810 NE 47th St"/>
    <s v="Vancouver"/>
    <s v="WA"/>
    <s v="720"/>
    <x v="1"/>
    <x v="1"/>
    <x v="0"/>
    <m/>
    <x v="2"/>
    <n v="620.54999999999995"/>
    <n v="23"/>
    <n v="1"/>
    <x v="0"/>
    <x v="0"/>
    <x v="6"/>
  </r>
  <r>
    <s v="3469317"/>
    <x v="1"/>
    <s v="Helmes Inc(MRE)"/>
    <s v="9709 NE 163rd Ct"/>
    <s v="Vancouver"/>
    <s v="WA"/>
    <s v="720"/>
    <x v="1"/>
    <x v="1"/>
    <x v="3"/>
    <m/>
    <x v="2"/>
    <n v="601.71"/>
    <n v="15"/>
    <n v="1"/>
    <x v="0"/>
    <x v="0"/>
    <x v="6"/>
  </r>
  <r>
    <s v="3469350"/>
    <x v="1"/>
    <s v="Helmes Inc(KMM)"/>
    <s v="9705 NE 163rd Ct"/>
    <s v="Vancouver"/>
    <s v="WA"/>
    <s v="720"/>
    <x v="1"/>
    <x v="1"/>
    <x v="3"/>
    <m/>
    <x v="2"/>
    <n v="579.17999999999995"/>
    <n v="10"/>
    <n v="1"/>
    <x v="0"/>
    <x v="0"/>
    <x v="6"/>
  </r>
  <r>
    <s v="3469352"/>
    <x v="1"/>
    <s v="D R Horton Inc Portland(MRE)"/>
    <s v="11513 NE 131st Pl"/>
    <s v="Vancouver"/>
    <s v="WA"/>
    <s v="720"/>
    <x v="1"/>
    <x v="1"/>
    <x v="3"/>
    <m/>
    <x v="2"/>
    <n v="615.19000000000005"/>
    <n v="23"/>
    <n v="1"/>
    <x v="0"/>
    <x v="0"/>
    <x v="6"/>
  </r>
  <r>
    <s v="3469353"/>
    <x v="1"/>
    <s v="D R Horton Inc Portland(MRE)"/>
    <s v="11517 NE 131st Pl"/>
    <s v="Vancouver"/>
    <s v="WA"/>
    <s v="720"/>
    <x v="1"/>
    <x v="1"/>
    <x v="3"/>
    <m/>
    <x v="2"/>
    <n v="615.19000000000005"/>
    <n v="23"/>
    <n v="1"/>
    <x v="0"/>
    <x v="0"/>
    <x v="6"/>
  </r>
  <r>
    <s v="3469354"/>
    <x v="1"/>
    <s v="D R Horton Inc Portland(MRE)"/>
    <s v="11603 NE 131st Pl"/>
    <s v="Vancouver"/>
    <s v="WA"/>
    <s v="720"/>
    <x v="1"/>
    <x v="1"/>
    <x v="3"/>
    <m/>
    <x v="2"/>
    <n v="615.19000000000005"/>
    <n v="23"/>
    <n v="1"/>
    <x v="0"/>
    <x v="0"/>
    <x v="6"/>
  </r>
  <r>
    <s v="3469355"/>
    <x v="1"/>
    <s v="D R Horton Inc Portland(MRE)"/>
    <s v="11607 NE 131st Pl"/>
    <s v="Vancouver"/>
    <s v="WA"/>
    <s v="720"/>
    <x v="1"/>
    <x v="1"/>
    <x v="3"/>
    <m/>
    <x v="2"/>
    <n v="632.39"/>
    <n v="27"/>
    <n v="1"/>
    <x v="0"/>
    <x v="0"/>
    <x v="6"/>
  </r>
  <r>
    <s v="3469356"/>
    <x v="1"/>
    <s v="D R Horton Inc Portland(MRE)"/>
    <s v="11619 NE 131st Pl"/>
    <s v="Vancouver"/>
    <s v="WA"/>
    <s v="720"/>
    <x v="1"/>
    <x v="1"/>
    <x v="3"/>
    <m/>
    <x v="2"/>
    <n v="632.77"/>
    <n v="30"/>
    <n v="1"/>
    <x v="0"/>
    <x v="0"/>
    <x v="6"/>
  </r>
  <r>
    <s v="3469357"/>
    <x v="1"/>
    <s v="D R Horton Inc Portland(MRE)"/>
    <s v="11618 NE 131st Pl"/>
    <s v="Vancouver"/>
    <s v="WA"/>
    <s v="720"/>
    <x v="1"/>
    <x v="1"/>
    <x v="3"/>
    <m/>
    <x v="2"/>
    <n v="602.62"/>
    <n v="22"/>
    <n v="1"/>
    <x v="0"/>
    <x v="0"/>
    <x v="6"/>
  </r>
  <r>
    <s v="3469358"/>
    <x v="1"/>
    <s v="D R Horton Inc Portland(MRE)"/>
    <s v="11610 NE 131st Pl"/>
    <s v="Vancouver"/>
    <s v="WA"/>
    <s v="720"/>
    <x v="1"/>
    <x v="1"/>
    <x v="3"/>
    <m/>
    <x v="2"/>
    <n v="602.88"/>
    <n v="24"/>
    <n v="1"/>
    <x v="0"/>
    <x v="0"/>
    <x v="6"/>
  </r>
  <r>
    <s v="3469359"/>
    <x v="1"/>
    <s v="D R Horton Inc Portland(MRE)"/>
    <s v="11606 NE 131st Pl"/>
    <s v="Vancouver"/>
    <s v="WA"/>
    <s v="720"/>
    <x v="1"/>
    <x v="1"/>
    <x v="3"/>
    <m/>
    <x v="2"/>
    <n v="602.74"/>
    <n v="23"/>
    <n v="1"/>
    <x v="0"/>
    <x v="0"/>
    <x v="6"/>
  </r>
  <r>
    <s v="3469361"/>
    <x v="1"/>
    <s v="D R Horton Inc Portland(MRE)"/>
    <s v="11512 NE 131st Pl"/>
    <s v="Vancouver"/>
    <s v="WA"/>
    <s v="720"/>
    <x v="1"/>
    <x v="1"/>
    <x v="3"/>
    <m/>
    <x v="2"/>
    <n v="602.74"/>
    <n v="23"/>
    <n v="1"/>
    <x v="0"/>
    <x v="0"/>
    <x v="6"/>
  </r>
  <r>
    <s v="3469371"/>
    <x v="1"/>
    <s v="Aho Construction(MRE)"/>
    <s v="4431 NE 136th Ave"/>
    <s v="Vancouver"/>
    <s v="WA"/>
    <s v="720"/>
    <x v="1"/>
    <x v="1"/>
    <x v="3"/>
    <m/>
    <x v="2"/>
    <n v="614.71"/>
    <n v="23"/>
    <n v="1"/>
    <x v="0"/>
    <x v="0"/>
    <x v="6"/>
  </r>
  <r>
    <s v="3469372"/>
    <x v="1"/>
    <s v="Aho Construction(MRE)"/>
    <s v="4427 NE 136th Ave"/>
    <s v="Vancouver"/>
    <s v="WA"/>
    <s v="720"/>
    <x v="1"/>
    <x v="1"/>
    <x v="3"/>
    <m/>
    <x v="2"/>
    <n v="614.59"/>
    <n v="22"/>
    <n v="1"/>
    <x v="0"/>
    <x v="0"/>
    <x v="6"/>
  </r>
  <r>
    <s v="3469380"/>
    <x v="1"/>
    <s v="D R Horton Inc Portland(MRE)"/>
    <s v="1725 NW 16th St"/>
    <s v="Battle Ground"/>
    <s v="WA"/>
    <s v="720"/>
    <x v="1"/>
    <x v="1"/>
    <x v="3"/>
    <m/>
    <x v="2"/>
    <n v="607.65"/>
    <n v="61"/>
    <n v="1"/>
    <x v="0"/>
    <x v="0"/>
    <x v="6"/>
  </r>
  <r>
    <s v="3469381"/>
    <x v="1"/>
    <s v="D R Horton Inc Portland(MRE)"/>
    <s v="1723 NW 16th St"/>
    <s v="Battle Ground"/>
    <s v="WA"/>
    <s v="720"/>
    <x v="1"/>
    <x v="1"/>
    <x v="3"/>
    <m/>
    <x v="2"/>
    <n v="648.66999999999996"/>
    <n v="52"/>
    <n v="1"/>
    <x v="0"/>
    <x v="0"/>
    <x v="6"/>
  </r>
  <r>
    <s v="3469383"/>
    <x v="1"/>
    <s v="D R Horton Inc Portland(MRE)"/>
    <s v="1721 NW 16th St"/>
    <s v="Battle Ground"/>
    <s v="WA"/>
    <s v="720"/>
    <x v="1"/>
    <x v="1"/>
    <x v="3"/>
    <m/>
    <x v="2"/>
    <n v="648.41999999999996"/>
    <n v="50"/>
    <n v="1"/>
    <x v="0"/>
    <x v="0"/>
    <x v="6"/>
  </r>
  <r>
    <s v="3469391"/>
    <x v="1"/>
    <s v="D R Horton Inc Portland(KMM)"/>
    <s v="1813 NW 16th St"/>
    <s v="Battle Ground"/>
    <s v="WA"/>
    <s v="720"/>
    <x v="1"/>
    <x v="1"/>
    <x v="3"/>
    <m/>
    <x v="2"/>
    <n v="623.13"/>
    <n v="51"/>
    <n v="1"/>
    <x v="0"/>
    <x v="0"/>
    <x v="6"/>
  </r>
  <r>
    <s v="3469465"/>
    <x v="1"/>
    <s v="Pacific Lifestyle Homes(E2G)"/>
    <s v="15414 NE 17th St"/>
    <s v="Vancouver"/>
    <s v="WA"/>
    <s v="720"/>
    <x v="1"/>
    <x v="1"/>
    <x v="3"/>
    <m/>
    <x v="2"/>
    <n v="635.95000000000005"/>
    <n v="23"/>
    <n v="1"/>
    <x v="0"/>
    <x v="0"/>
    <x v="6"/>
  </r>
  <r>
    <s v="3469475"/>
    <x v="1"/>
    <s v="Aho Construction(E2G)"/>
    <s v="4409 NE 136th Ave"/>
    <s v="Vancouver"/>
    <s v="WA"/>
    <s v="720"/>
    <x v="1"/>
    <x v="1"/>
    <x v="3"/>
    <m/>
    <x v="2"/>
    <n v="614.71"/>
    <n v="23"/>
    <n v="1"/>
    <x v="0"/>
    <x v="0"/>
    <x v="6"/>
  </r>
  <r>
    <s v="3469478"/>
    <x v="1"/>
    <s v="Shelter Solutions LLC(E2G)"/>
    <s v="2716 NE 144th Ct"/>
    <s v="Vancouver"/>
    <s v="WA"/>
    <s v="720"/>
    <x v="1"/>
    <x v="1"/>
    <x v="3"/>
    <m/>
    <x v="2"/>
    <n v="647.28"/>
    <n v="24"/>
    <n v="1"/>
    <x v="0"/>
    <x v="0"/>
    <x v="6"/>
  </r>
  <r>
    <s v="3469479"/>
    <x v="1"/>
    <s v="Shelter Solutions LLC(E2G)"/>
    <s v="2710 NE 144th Ct"/>
    <s v="Vancouver"/>
    <s v="WA"/>
    <s v="720"/>
    <x v="1"/>
    <x v="1"/>
    <x v="3"/>
    <m/>
    <x v="2"/>
    <n v="863.81"/>
    <n v="24"/>
    <n v="1"/>
    <x v="0"/>
    <x v="0"/>
    <x v="6"/>
  </r>
  <r>
    <s v="3469542"/>
    <x v="1"/>
    <s v="Sun Country Homes(MRE)"/>
    <s v="121 N 42nd Pl"/>
    <s v="Ridgefield"/>
    <s v="WA"/>
    <s v="720"/>
    <x v="1"/>
    <x v="1"/>
    <x v="3"/>
    <m/>
    <x v="2"/>
    <n v="615.04"/>
    <n v="20"/>
    <n v="1"/>
    <x v="0"/>
    <x v="0"/>
    <x v="6"/>
  </r>
  <r>
    <s v="3469545"/>
    <x v="1"/>
    <s v="Manor Homes Washington Inc(MRE)"/>
    <s v="3214 NE Tillicum Cir"/>
    <s v="Camas"/>
    <s v="WA"/>
    <s v="720"/>
    <x v="1"/>
    <x v="1"/>
    <x v="3"/>
    <m/>
    <x v="2"/>
    <n v="644.66999999999996"/>
    <n v="21"/>
    <n v="1"/>
    <x v="0"/>
    <x v="0"/>
    <x v="6"/>
  </r>
  <r>
    <s v="3469546"/>
    <x v="1"/>
    <s v="Manor Homes Washington Inc(MRE)"/>
    <s v="3318 NE Tillicum Cir"/>
    <s v="Camas"/>
    <s v="WA"/>
    <s v="720"/>
    <x v="1"/>
    <x v="1"/>
    <x v="3"/>
    <m/>
    <x v="2"/>
    <n v="644.66999999999996"/>
    <n v="21"/>
    <n v="1"/>
    <x v="0"/>
    <x v="0"/>
    <x v="6"/>
  </r>
  <r>
    <s v="3469616"/>
    <x v="1"/>
    <s v="D R Horton Inc Portland(MRE)"/>
    <s v="11803 NE 103rd St"/>
    <s v="Vancouver"/>
    <s v="WA"/>
    <s v="720"/>
    <x v="1"/>
    <x v="1"/>
    <x v="3"/>
    <m/>
    <x v="2"/>
    <n v="645.70000000000005"/>
    <n v="25"/>
    <n v="1"/>
    <x v="0"/>
    <x v="0"/>
    <x v="6"/>
  </r>
  <r>
    <s v="3469617"/>
    <x v="1"/>
    <s v="D R Horton Inc Portland(MRE)"/>
    <s v="11807 NE 103rd St"/>
    <s v="Vancouver"/>
    <s v="WA"/>
    <s v="720"/>
    <x v="1"/>
    <x v="1"/>
    <x v="3"/>
    <m/>
    <x v="2"/>
    <n v="706.28"/>
    <n v="26"/>
    <n v="1"/>
    <x v="0"/>
    <x v="0"/>
    <x v="6"/>
  </r>
  <r>
    <s v="3469618"/>
    <x v="1"/>
    <s v="D R Horton Inc Portland(MRE)"/>
    <s v="11706 NE 102nd Cir"/>
    <s v="Vancouver"/>
    <s v="WA"/>
    <s v="720"/>
    <x v="1"/>
    <x v="1"/>
    <x v="3"/>
    <m/>
    <x v="2"/>
    <n v="645.29999999999995"/>
    <n v="22"/>
    <n v="1"/>
    <x v="0"/>
    <x v="0"/>
    <x v="6"/>
  </r>
  <r>
    <s v="3469619"/>
    <x v="1"/>
    <s v="D R Horton Inc Portland(MRE)"/>
    <s v="11702 NE 102nd Cir"/>
    <s v="Vancouver"/>
    <s v="WA"/>
    <s v="720"/>
    <x v="1"/>
    <x v="1"/>
    <x v="3"/>
    <m/>
    <x v="2"/>
    <n v="645.29999999999995"/>
    <n v="22"/>
    <n v="1"/>
    <x v="0"/>
    <x v="0"/>
    <x v="6"/>
  </r>
  <r>
    <s v="3469664"/>
    <x v="1"/>
    <s v="Benton, Darrell W(MRE)"/>
    <s v="4400 SE 169th Ct"/>
    <s v="Vancouver"/>
    <s v="WA"/>
    <s v="720"/>
    <x v="1"/>
    <x v="1"/>
    <x v="0"/>
    <m/>
    <x v="2"/>
    <n v="847.23"/>
    <n v="67"/>
    <n v="1"/>
    <x v="0"/>
    <x v="0"/>
    <x v="4"/>
  </r>
  <r>
    <s v="3469665"/>
    <x v="1"/>
    <s v="D R Horton Inc Portland(MRE)"/>
    <s v="2701 S Red Tail Loop"/>
    <s v="Ridgefield"/>
    <s v="WA"/>
    <s v="720"/>
    <x v="1"/>
    <x v="1"/>
    <x v="3"/>
    <m/>
    <x v="2"/>
    <n v="832.02"/>
    <n v="31"/>
    <n v="1"/>
    <x v="0"/>
    <x v="0"/>
    <x v="6"/>
  </r>
  <r>
    <s v="3469708"/>
    <x v="1"/>
    <s v="Pacific Lifestyle Homes(E2G)"/>
    <s v="11201 NE 144th Ave"/>
    <s v="Vancouver"/>
    <s v="WA"/>
    <s v="720"/>
    <x v="1"/>
    <x v="1"/>
    <x v="3"/>
    <m/>
    <x v="2"/>
    <n v="648.41"/>
    <n v="30"/>
    <n v="1"/>
    <x v="0"/>
    <x v="0"/>
    <x v="6"/>
  </r>
  <r>
    <s v="3469715"/>
    <x v="1"/>
    <s v="D R Horton Inc Portland(E2G)"/>
    <s v="13003 NE 118th St"/>
    <s v="Vancouver"/>
    <s v="WA"/>
    <s v="720"/>
    <x v="1"/>
    <x v="1"/>
    <x v="3"/>
    <m/>
    <x v="2"/>
    <n v="760.97"/>
    <n v="26"/>
    <n v="1"/>
    <x v="0"/>
    <x v="0"/>
    <x v="6"/>
  </r>
  <r>
    <s v="3469716"/>
    <x v="1"/>
    <s v="D R Horton Inc Portland(E2G)"/>
    <s v="11701 NE 130th Ave"/>
    <s v="Vancouver"/>
    <s v="WA"/>
    <s v="720"/>
    <x v="1"/>
    <x v="1"/>
    <x v="3"/>
    <m/>
    <x v="2"/>
    <n v="648.12"/>
    <n v="42"/>
    <n v="1"/>
    <x v="0"/>
    <x v="0"/>
    <x v="6"/>
  </r>
  <r>
    <s v="3469727"/>
    <x v="1"/>
    <s v="GR Investment Properties LLC(MRE)"/>
    <s v="9417 NE 52nd Ave"/>
    <s v="Vancouver"/>
    <s v="WA"/>
    <s v="720"/>
    <x v="1"/>
    <x v="1"/>
    <x v="3"/>
    <m/>
    <x v="2"/>
    <n v="617.05999999999995"/>
    <n v="22"/>
    <n v="1"/>
    <x v="0"/>
    <x v="0"/>
    <x v="6"/>
  </r>
  <r>
    <s v="3469728"/>
    <x v="1"/>
    <s v="GR Investment Properties LLC(MRE)"/>
    <s v="6812 NE 69th Cir"/>
    <s v="Vancouver"/>
    <s v="WA"/>
    <s v="720"/>
    <x v="1"/>
    <x v="1"/>
    <x v="3"/>
    <m/>
    <x v="2"/>
    <n v="615.92999999999995"/>
    <n v="27"/>
    <n v="1"/>
    <x v="0"/>
    <x v="0"/>
    <x v="6"/>
  </r>
  <r>
    <s v="3469732"/>
    <x v="1"/>
    <s v="GR Investment Properties LLC(MRE)"/>
    <s v="6808 NE 69th Cir"/>
    <s v="Vancouver"/>
    <s v="WA"/>
    <s v="720"/>
    <x v="1"/>
    <x v="1"/>
    <x v="3"/>
    <m/>
    <x v="2"/>
    <n v="615.92999999999995"/>
    <n v="27"/>
    <n v="1"/>
    <x v="0"/>
    <x v="0"/>
    <x v="6"/>
  </r>
  <r>
    <s v="3469766"/>
    <x v="1"/>
    <s v="D R Horton Inc Portland(MRE)"/>
    <s v="2600 NE 50th Cir"/>
    <s v="Vancouver"/>
    <s v="WA"/>
    <s v="720"/>
    <x v="1"/>
    <x v="1"/>
    <x v="3"/>
    <m/>
    <x v="2"/>
    <n v="647.88"/>
    <n v="26"/>
    <n v="1"/>
    <x v="0"/>
    <x v="0"/>
    <x v="6"/>
  </r>
  <r>
    <s v="3469780"/>
    <x v="1"/>
    <s v="Pahlisch Homes Inc(MRE)"/>
    <s v="3221 NW Hood Ct"/>
    <s v="Camas"/>
    <s v="WA"/>
    <s v="720"/>
    <x v="1"/>
    <x v="1"/>
    <x v="0"/>
    <m/>
    <x v="2"/>
    <n v="623.16999999999996"/>
    <n v="35"/>
    <n v="1"/>
    <x v="0"/>
    <x v="0"/>
    <x v="6"/>
  </r>
  <r>
    <s v="3469781"/>
    <x v="1"/>
    <s v="Pahlisch Homes Inc(MRE)"/>
    <s v="5756 NW Hood Lp"/>
    <s v="Camas"/>
    <s v="WA"/>
    <s v="720"/>
    <x v="1"/>
    <x v="1"/>
    <x v="0"/>
    <m/>
    <x v="2"/>
    <n v="620.62"/>
    <n v="32"/>
    <n v="1"/>
    <x v="0"/>
    <x v="0"/>
    <x v="6"/>
  </r>
  <r>
    <s v="3469782"/>
    <x v="1"/>
    <s v="Pahlisch Homes Inc(MRE)"/>
    <s v="5780 NW Hood Lp"/>
    <s v="Camas"/>
    <s v="WA"/>
    <s v="720"/>
    <x v="1"/>
    <x v="1"/>
    <x v="0"/>
    <m/>
    <x v="2"/>
    <n v="802.09"/>
    <n v="32"/>
    <n v="1"/>
    <x v="0"/>
    <x v="0"/>
    <x v="6"/>
  </r>
  <r>
    <s v="3469783"/>
    <x v="1"/>
    <s v="Pahlisch Homes Inc(MRE)"/>
    <s v="5789 NW Hood Lp"/>
    <s v="Camas"/>
    <s v="WA"/>
    <s v="720"/>
    <x v="1"/>
    <x v="1"/>
    <x v="3"/>
    <m/>
    <x v="2"/>
    <n v="616.65"/>
    <n v="38"/>
    <n v="1"/>
    <x v="0"/>
    <x v="0"/>
    <x v="6"/>
  </r>
  <r>
    <s v="3469816"/>
    <x v="1"/>
    <s v="A &amp; V Homes Construction Inc(E2G)"/>
    <s v="1827 37th St"/>
    <s v="Washougal"/>
    <s v="WA"/>
    <s v="720"/>
    <x v="1"/>
    <x v="1"/>
    <x v="3"/>
    <m/>
    <x v="2"/>
    <n v="4118.58"/>
    <n v="34"/>
    <n v="1"/>
    <x v="0"/>
    <x v="0"/>
    <x v="6"/>
  </r>
  <r>
    <s v="3469824"/>
    <x v="1"/>
    <s v="Kucherov, Irving L(E2G)"/>
    <s v="7101 NE 64th Ct"/>
    <s v="Vancouver"/>
    <s v="WA"/>
    <s v="720"/>
    <x v="1"/>
    <x v="1"/>
    <x v="3"/>
    <m/>
    <x v="2"/>
    <n v="616.82000000000005"/>
    <n v="20"/>
    <n v="1"/>
    <x v="0"/>
    <x v="0"/>
    <x v="4"/>
  </r>
  <r>
    <s v="3469837"/>
    <x v="1"/>
    <s v="Aho Construction(E2G)"/>
    <s v="5206 NE 136th Pl"/>
    <s v="Vancouver"/>
    <s v="WA"/>
    <s v="720"/>
    <x v="1"/>
    <x v="1"/>
    <x v="3"/>
    <m/>
    <x v="2"/>
    <n v="615.29"/>
    <n v="22"/>
    <n v="1"/>
    <x v="0"/>
    <x v="0"/>
    <x v="6"/>
  </r>
  <r>
    <s v="3469847"/>
    <x v="1"/>
    <s v="Helmes Inc(E2G)"/>
    <s v="15300 NE 105th St"/>
    <s v="Vancouver"/>
    <s v="WA"/>
    <s v="720"/>
    <x v="1"/>
    <x v="1"/>
    <x v="3"/>
    <m/>
    <x v="2"/>
    <n v="618.33000000000004"/>
    <n v="32"/>
    <n v="1"/>
    <x v="0"/>
    <x v="0"/>
    <x v="6"/>
  </r>
  <r>
    <s v="3469869"/>
    <x v="1"/>
    <s v="Aho Construction(MRE)"/>
    <s v="12409 NE 112th St"/>
    <s v="Vancouver"/>
    <s v="WA"/>
    <s v="720"/>
    <x v="1"/>
    <x v="1"/>
    <x v="3"/>
    <m/>
    <x v="2"/>
    <n v="617.83000000000004"/>
    <n v="28"/>
    <n v="1"/>
    <x v="0"/>
    <x v="0"/>
    <x v="6"/>
  </r>
  <r>
    <s v="3469870"/>
    <x v="1"/>
    <s v="Hendrickson, Scott(E2G)"/>
    <s v="1611 NW 23rd Ave"/>
    <s v="Battle Ground"/>
    <s v="WA"/>
    <s v="720"/>
    <x v="1"/>
    <x v="1"/>
    <x v="3"/>
    <m/>
    <x v="2"/>
    <n v="645.17999999999995"/>
    <n v="25"/>
    <n v="1"/>
    <x v="0"/>
    <x v="0"/>
    <x v="6"/>
  </r>
  <r>
    <s v="3469875"/>
    <x v="1"/>
    <s v="Pahlisch Homes Inc(MRE)"/>
    <s v="5809 NE 124th St"/>
    <s v="Vancouver"/>
    <s v="WA"/>
    <s v="720"/>
    <x v="1"/>
    <x v="1"/>
    <x v="3"/>
    <m/>
    <x v="2"/>
    <n v="648.66"/>
    <n v="32"/>
    <n v="1"/>
    <x v="0"/>
    <x v="0"/>
    <x v="6"/>
  </r>
  <r>
    <s v="3469877"/>
    <x v="1"/>
    <s v="Pahlisch Homes Inc(MRE)"/>
    <s v="12002 NE 58th Ave"/>
    <s v="Vancouver"/>
    <s v="WA"/>
    <s v="720"/>
    <x v="1"/>
    <x v="1"/>
    <x v="3"/>
    <m/>
    <x v="2"/>
    <n v="648.66"/>
    <n v="32"/>
    <n v="1"/>
    <x v="0"/>
    <x v="0"/>
    <x v="6"/>
  </r>
  <r>
    <s v="3469900"/>
    <x v="1"/>
    <s v="Helmes Inc(MRE)"/>
    <s v="9610 NE 165th Ave"/>
    <s v="Vancouver"/>
    <s v="WA"/>
    <s v="720"/>
    <x v="1"/>
    <x v="1"/>
    <x v="3"/>
    <m/>
    <x v="2"/>
    <n v="650.62"/>
    <n v="47"/>
    <n v="1"/>
    <x v="0"/>
    <x v="0"/>
    <x v="6"/>
  </r>
  <r>
    <s v="3469990"/>
    <x v="1"/>
    <s v="Pacific Lifestyle Homes(E2G)"/>
    <s v="15422 NE 17th St"/>
    <s v="Vancouver"/>
    <s v="WA"/>
    <s v="720"/>
    <x v="1"/>
    <x v="1"/>
    <x v="3"/>
    <m/>
    <x v="2"/>
    <n v="648.03"/>
    <n v="27"/>
    <n v="1"/>
    <x v="0"/>
    <x v="0"/>
    <x v="6"/>
  </r>
  <r>
    <s v="3470009"/>
    <x v="1"/>
    <s v="Karlsen Homes LLC(MRE)"/>
    <s v="811 NE 11th Ct"/>
    <s v="Battle Ground"/>
    <s v="WA"/>
    <s v="720"/>
    <x v="1"/>
    <x v="1"/>
    <x v="3"/>
    <m/>
    <x v="2"/>
    <n v="617.65"/>
    <n v="33"/>
    <n v="1"/>
    <x v="0"/>
    <x v="0"/>
    <x v="6"/>
  </r>
  <r>
    <s v="3470017"/>
    <x v="1"/>
    <s v="BV Luxury Homes LLC(MRE)"/>
    <s v="649 NW Ilwaco St"/>
    <s v="Camas"/>
    <s v="WA"/>
    <s v="720"/>
    <x v="1"/>
    <x v="1"/>
    <x v="3"/>
    <m/>
    <x v="2"/>
    <n v="648.20000000000005"/>
    <n v="35"/>
    <n v="1"/>
    <x v="0"/>
    <x v="0"/>
    <x v="6"/>
  </r>
  <r>
    <s v="3470018"/>
    <x v="1"/>
    <s v="BV Luxury Homes LLC(MRE)"/>
    <s v="661 NW Ilwaco St"/>
    <s v="Camas"/>
    <s v="WA"/>
    <s v="720"/>
    <x v="1"/>
    <x v="1"/>
    <x v="3"/>
    <m/>
    <x v="2"/>
    <n v="649.42999999999995"/>
    <n v="26"/>
    <n v="1"/>
    <x v="0"/>
    <x v="0"/>
    <x v="6"/>
  </r>
  <r>
    <s v="3470091"/>
    <x v="1"/>
    <s v="Marnella Homes LLC(A1L)"/>
    <s v="1717 NW Tidland St"/>
    <s v="Camas"/>
    <s v="WA"/>
    <s v="720"/>
    <x v="1"/>
    <x v="1"/>
    <x v="3"/>
    <m/>
    <x v="2"/>
    <n v="617.94000000000005"/>
    <n v="29"/>
    <n v="1"/>
    <x v="0"/>
    <x v="0"/>
    <x v="6"/>
  </r>
  <r>
    <s v="3470092"/>
    <x v="1"/>
    <s v="Marnella Homes LLC(A1L)"/>
    <s v="1747 NW Tidland St"/>
    <s v="Camas"/>
    <s v="WA"/>
    <s v="720"/>
    <x v="1"/>
    <x v="1"/>
    <x v="3"/>
    <m/>
    <x v="2"/>
    <n v="617.80999999999995"/>
    <n v="28"/>
    <n v="1"/>
    <x v="0"/>
    <x v="0"/>
    <x v="6"/>
  </r>
  <r>
    <s v="3470093"/>
    <x v="1"/>
    <s v="Marnella Homes LLC(A1L)"/>
    <s v="1737 NW Tidland St"/>
    <s v="Camas"/>
    <s v="WA"/>
    <s v="720"/>
    <x v="1"/>
    <x v="1"/>
    <x v="3"/>
    <m/>
    <x v="2"/>
    <n v="617.67999999999995"/>
    <n v="27"/>
    <n v="1"/>
    <x v="0"/>
    <x v="0"/>
    <x v="6"/>
  </r>
  <r>
    <s v="3470094"/>
    <x v="1"/>
    <s v="Marnella Homes LLC(A1L)"/>
    <s v="1727 NW Tidland St"/>
    <s v="Camas"/>
    <s v="WA"/>
    <s v="720"/>
    <x v="1"/>
    <x v="1"/>
    <x v="3"/>
    <m/>
    <x v="2"/>
    <n v="617.64"/>
    <n v="27"/>
    <n v="1"/>
    <x v="0"/>
    <x v="0"/>
    <x v="6"/>
  </r>
  <r>
    <s v="3470106"/>
    <x v="1"/>
    <s v="Pacific Lifestyle Homes(A1L)"/>
    <s v="5709 NW 147th Way"/>
    <s v="Vancouver"/>
    <s v="WA"/>
    <s v="720"/>
    <x v="1"/>
    <x v="1"/>
    <x v="3"/>
    <m/>
    <x v="2"/>
    <n v="647.69000000000005"/>
    <n v="31"/>
    <n v="1"/>
    <x v="0"/>
    <x v="0"/>
    <x v="6"/>
  </r>
  <r>
    <s v="3470113"/>
    <x v="1"/>
    <s v="Ginn, Patrick J(A1L)"/>
    <s v="2638 NE 131st Ave"/>
    <s v="Vancouver"/>
    <s v="WA"/>
    <s v="720"/>
    <x v="1"/>
    <x v="1"/>
    <x v="3"/>
    <m/>
    <x v="2"/>
    <n v="647.87"/>
    <n v="32"/>
    <n v="1"/>
    <x v="0"/>
    <x v="0"/>
    <x v="4"/>
  </r>
  <r>
    <s v="3470130"/>
    <x v="1"/>
    <s v="D R Horton Inc Portland(A1L)"/>
    <s v="1805 NW 16th St"/>
    <s v="Battle Ground"/>
    <s v="WA"/>
    <s v="720"/>
    <x v="1"/>
    <x v="1"/>
    <x v="3"/>
    <m/>
    <x v="2"/>
    <n v="621.15"/>
    <n v="60"/>
    <n v="1"/>
    <x v="0"/>
    <x v="0"/>
    <x v="6"/>
  </r>
  <r>
    <s v="3470136"/>
    <x v="1"/>
    <s v="Lennar Northwest Inc(A1L)"/>
    <s v="18807 NE 27th Way"/>
    <s v="Vancouver"/>
    <s v="WA"/>
    <s v="720"/>
    <x v="1"/>
    <x v="1"/>
    <x v="3"/>
    <m/>
    <x v="2"/>
    <n v="647.39"/>
    <n v="22"/>
    <n v="1"/>
    <x v="0"/>
    <x v="0"/>
    <x v="6"/>
  </r>
  <r>
    <s v="3470141"/>
    <x v="1"/>
    <s v="Lennar Northwest Inc(A1L)"/>
    <s v="18811 NE 27th Way"/>
    <s v="Vancouver"/>
    <s v="WA"/>
    <s v="720"/>
    <x v="1"/>
    <x v="1"/>
    <x v="3"/>
    <m/>
    <x v="2"/>
    <n v="622.48"/>
    <n v="64"/>
    <n v="1"/>
    <x v="0"/>
    <x v="0"/>
    <x v="6"/>
  </r>
  <r>
    <s v="3470144"/>
    <x v="1"/>
    <s v="Lennar Northwest Inc(WEB)"/>
    <s v="18905 NE 29th Dr"/>
    <s v="Vancouver"/>
    <s v="WA"/>
    <s v="720"/>
    <x v="1"/>
    <x v="1"/>
    <x v="3"/>
    <m/>
    <x v="2"/>
    <n v="617.57000000000005"/>
    <n v="26"/>
    <n v="1"/>
    <x v="0"/>
    <x v="0"/>
    <x v="6"/>
  </r>
  <r>
    <s v="3470145"/>
    <x v="1"/>
    <s v="Lennar Northwest Inc(A1L)"/>
    <s v="18902 NE 29th Dr"/>
    <s v="Vancouver"/>
    <s v="WA"/>
    <s v="720"/>
    <x v="1"/>
    <x v="1"/>
    <x v="3"/>
    <m/>
    <x v="2"/>
    <n v="617.70000000000005"/>
    <n v="27"/>
    <n v="1"/>
    <x v="0"/>
    <x v="0"/>
    <x v="6"/>
  </r>
  <r>
    <s v="3470147"/>
    <x v="1"/>
    <s v="Manor Homes Washington Inc(A1L)"/>
    <s v="14223 NE 108th St"/>
    <s v="Vancouver"/>
    <s v="WA"/>
    <s v="720"/>
    <x v="1"/>
    <x v="1"/>
    <x v="0"/>
    <m/>
    <x v="2"/>
    <n v="618.24"/>
    <n v="19"/>
    <n v="1"/>
    <x v="0"/>
    <x v="0"/>
    <x v="6"/>
  </r>
  <r>
    <s v="3470179"/>
    <x v="1"/>
    <s v="Aho Construction(A1L)"/>
    <s v="4401 NE 136th Ave"/>
    <s v="Vancouver"/>
    <s v="WA"/>
    <s v="720"/>
    <x v="1"/>
    <x v="1"/>
    <x v="3"/>
    <m/>
    <x v="2"/>
    <n v="616.24"/>
    <n v="22"/>
    <n v="1"/>
    <x v="0"/>
    <x v="0"/>
    <x v="6"/>
  </r>
  <r>
    <s v="3470232"/>
    <x v="1"/>
    <s v="Helmes Inc(KMM)"/>
    <s v="756 N 47th Ave"/>
    <s v="Ridgefield"/>
    <s v="WA"/>
    <s v="720"/>
    <x v="1"/>
    <x v="1"/>
    <x v="3"/>
    <m/>
    <x v="2"/>
    <n v="616.36"/>
    <n v="23"/>
    <n v="1"/>
    <x v="0"/>
    <x v="0"/>
    <x v="6"/>
  </r>
  <r>
    <s v="3470247"/>
    <x v="1"/>
    <s v="Ash Street Building Co LLC(KMM)"/>
    <s v="17021 NE 33rd Ave"/>
    <s v="Ridgefield"/>
    <s v="WA"/>
    <s v="720"/>
    <x v="1"/>
    <x v="1"/>
    <x v="3"/>
    <m/>
    <x v="2"/>
    <n v="622.89"/>
    <n v="38"/>
    <n v="1"/>
    <x v="0"/>
    <x v="0"/>
    <x v="6"/>
  </r>
  <r>
    <s v="3470252"/>
    <x v="1"/>
    <s v="Helmes Inc(KMM)"/>
    <s v="4612 N 9th St"/>
    <s v="Ridgefield"/>
    <s v="WA"/>
    <s v="720"/>
    <x v="1"/>
    <x v="1"/>
    <x v="3"/>
    <m/>
    <x v="2"/>
    <n v="616.75"/>
    <n v="26"/>
    <n v="1"/>
    <x v="0"/>
    <x v="0"/>
    <x v="6"/>
  </r>
  <r>
    <s v="3470273"/>
    <x v="1"/>
    <s v="Silver Buckle Homes LLC(KMM)"/>
    <s v="4940 NE 28th Ct"/>
    <s v="Vancouver"/>
    <s v="WA"/>
    <s v="720"/>
    <x v="1"/>
    <x v="1"/>
    <x v="3"/>
    <m/>
    <x v="2"/>
    <n v="617.35"/>
    <n v="27"/>
    <n v="1"/>
    <x v="0"/>
    <x v="0"/>
    <x v="6"/>
  </r>
  <r>
    <s v="3470408"/>
    <x v="1"/>
    <s v="Sun Country Homes(LRR)"/>
    <s v="8916 NE 150th Ave"/>
    <s v="Vancouver"/>
    <s v="WA"/>
    <s v="720"/>
    <x v="1"/>
    <x v="1"/>
    <x v="3"/>
    <m/>
    <x v="2"/>
    <n v="648.29"/>
    <n v="32"/>
    <n v="1"/>
    <x v="0"/>
    <x v="0"/>
    <x v="6"/>
  </r>
  <r>
    <s v="3470454"/>
    <x v="1"/>
    <s v="Pacific Lifestyle Homes(WEB)"/>
    <s v="15400 NE 17th St"/>
    <s v="Vancouver"/>
    <s v="WA"/>
    <s v="720"/>
    <x v="1"/>
    <x v="1"/>
    <x v="3"/>
    <m/>
    <x v="2"/>
    <n v="647.02"/>
    <n v="22"/>
    <n v="1"/>
    <x v="0"/>
    <x v="0"/>
    <x v="6"/>
  </r>
  <r>
    <s v="3470466"/>
    <x v="1"/>
    <s v="Summerplace Homes(A1L)"/>
    <s v="1844 S 14th Ct"/>
    <s v="Ridgefield"/>
    <s v="WA"/>
    <s v="720"/>
    <x v="1"/>
    <x v="1"/>
    <x v="3"/>
    <m/>
    <x v="2"/>
    <n v="647.02"/>
    <n v="22"/>
    <n v="1"/>
    <x v="0"/>
    <x v="0"/>
    <x v="6"/>
  </r>
  <r>
    <s v="3470488"/>
    <x v="1"/>
    <s v="Silver Buckle Homes LLC(KMM)"/>
    <s v="5012 NE 28th Ct"/>
    <s v="Vancouver"/>
    <s v="WA"/>
    <s v="720"/>
    <x v="1"/>
    <x v="1"/>
    <x v="3"/>
    <m/>
    <x v="2"/>
    <n v="647.91999999999996"/>
    <n v="29"/>
    <n v="1"/>
    <x v="0"/>
    <x v="0"/>
    <x v="6"/>
  </r>
  <r>
    <s v="3470501"/>
    <x v="1"/>
    <s v="Aho Construction(A1L)"/>
    <s v="1221 W E Pl"/>
    <s v="La Center"/>
    <s v="WA"/>
    <s v="720"/>
    <x v="1"/>
    <x v="1"/>
    <x v="3"/>
    <m/>
    <x v="2"/>
    <n v="616.79999999999995"/>
    <n v="23"/>
    <n v="1"/>
    <x v="0"/>
    <x v="0"/>
    <x v="6"/>
  </r>
  <r>
    <s v="3470707"/>
    <x v="1"/>
    <s v="Kingston Homes LLC(A1L)"/>
    <s v="12802 NW 40th Ave"/>
    <s v="Vancouver"/>
    <s v="WA"/>
    <s v="720"/>
    <x v="1"/>
    <x v="1"/>
    <x v="0"/>
    <m/>
    <x v="2"/>
    <n v="633.01"/>
    <n v="72"/>
    <n v="1"/>
    <x v="0"/>
    <x v="0"/>
    <x v="6"/>
  </r>
  <r>
    <s v="3470711"/>
    <x v="1"/>
    <s v="Kingston Homes LLC(A1L)"/>
    <s v="4358 N 7th Way"/>
    <s v="Ridgefield"/>
    <s v="WA"/>
    <s v="720"/>
    <x v="1"/>
    <x v="1"/>
    <x v="3"/>
    <m/>
    <x v="2"/>
    <n v="622.09"/>
    <n v="33"/>
    <n v="1"/>
    <x v="0"/>
    <x v="0"/>
    <x v="6"/>
  </r>
  <r>
    <s v="3470713"/>
    <x v="1"/>
    <s v="Kingston Homes LLC(A1L)"/>
    <s v="4466 N 7th Way"/>
    <s v="Ridgefield"/>
    <s v="WA"/>
    <s v="720"/>
    <x v="1"/>
    <x v="1"/>
    <x v="0"/>
    <m/>
    <x v="2"/>
    <n v="617.69000000000005"/>
    <n v="15"/>
    <n v="1"/>
    <x v="0"/>
    <x v="0"/>
    <x v="6"/>
  </r>
  <r>
    <s v="3470734"/>
    <x v="1"/>
    <s v="Kingston Homes LLC(VJS)"/>
    <s v="871 N 47th Ave"/>
    <s v="Ridgefield"/>
    <s v="WA"/>
    <s v="720"/>
    <x v="1"/>
    <x v="1"/>
    <x v="3"/>
    <m/>
    <x v="2"/>
    <n v="617.59"/>
    <n v="23"/>
    <n v="1"/>
    <x v="0"/>
    <x v="0"/>
    <x v="6"/>
  </r>
  <r>
    <s v="3470735"/>
    <x v="1"/>
    <s v="Manor Homes Washington Inc(LRR)"/>
    <s v="14323 NE 107th St"/>
    <s v="Vancouver"/>
    <s v="WA"/>
    <s v="720"/>
    <x v="1"/>
    <x v="1"/>
    <x v="3"/>
    <m/>
    <x v="2"/>
    <n v="646.24"/>
    <n v="23"/>
    <n v="1"/>
    <x v="0"/>
    <x v="0"/>
    <x v="6"/>
  </r>
  <r>
    <s v="3470736"/>
    <x v="1"/>
    <s v="Manor Homes Washington Inc(LRR)"/>
    <s v="14221 NE 107th St"/>
    <s v="Vancouver"/>
    <s v="WA"/>
    <s v="720"/>
    <x v="1"/>
    <x v="1"/>
    <x v="3"/>
    <m/>
    <x v="2"/>
    <n v="651"/>
    <n v="21"/>
    <n v="1"/>
    <x v="0"/>
    <x v="0"/>
    <x v="6"/>
  </r>
  <r>
    <s v="3470738"/>
    <x v="1"/>
    <s v="Kingston Homes LLC(VJS)"/>
    <s v="874 N 47th Ave"/>
    <s v="Ridgefield"/>
    <s v="WA"/>
    <s v="720"/>
    <x v="1"/>
    <x v="1"/>
    <x v="3"/>
    <m/>
    <x v="2"/>
    <n v="617.73"/>
    <n v="24"/>
    <n v="1"/>
    <x v="0"/>
    <x v="0"/>
    <x v="6"/>
  </r>
  <r>
    <s v="3470740"/>
    <x v="1"/>
    <s v="Kingston Homes LLC(VJS)"/>
    <s v="4581 N Noble Lp"/>
    <s v="Ridgefield"/>
    <s v="WA"/>
    <s v="720"/>
    <x v="1"/>
    <x v="1"/>
    <x v="3"/>
    <m/>
    <x v="2"/>
    <n v="617.34"/>
    <n v="21"/>
    <n v="1"/>
    <x v="0"/>
    <x v="0"/>
    <x v="6"/>
  </r>
  <r>
    <s v="3470750"/>
    <x v="1"/>
    <s v="D R Horton Inc Portland(LRR)"/>
    <s v="11705 NE 102nd Cir"/>
    <s v="Vancouver"/>
    <s v="WA"/>
    <s v="720"/>
    <x v="1"/>
    <x v="1"/>
    <x v="3"/>
    <m/>
    <x v="2"/>
    <n v="646.24"/>
    <n v="23"/>
    <n v="1"/>
    <x v="0"/>
    <x v="0"/>
    <x v="6"/>
  </r>
  <r>
    <s v="3470751"/>
    <x v="1"/>
    <s v="D R Horton Inc Portland(LRR)"/>
    <s v="11709 NE 102nd Cir"/>
    <s v="Vancouver"/>
    <s v="WA"/>
    <s v="720"/>
    <x v="1"/>
    <x v="1"/>
    <x v="3"/>
    <m/>
    <x v="2"/>
    <n v="646.94000000000005"/>
    <n v="27"/>
    <n v="1"/>
    <x v="0"/>
    <x v="0"/>
    <x v="6"/>
  </r>
  <r>
    <s v="3470752"/>
    <x v="1"/>
    <s v="D R Horton Inc Portland(LRR)"/>
    <s v="11713 NE 102nd Cir"/>
    <s v="Vancouver"/>
    <s v="WA"/>
    <s v="720"/>
    <x v="1"/>
    <x v="1"/>
    <x v="3"/>
    <m/>
    <x v="2"/>
    <n v="646.76"/>
    <n v="27"/>
    <n v="1"/>
    <x v="0"/>
    <x v="0"/>
    <x v="6"/>
  </r>
  <r>
    <s v="3470771"/>
    <x v="1"/>
    <s v="D R Horton Inc Portland(LRR)"/>
    <s v="11701 NE 102nd Cir"/>
    <s v="Vancouver"/>
    <s v="WA"/>
    <s v="720"/>
    <x v="1"/>
    <x v="1"/>
    <x v="3"/>
    <m/>
    <x v="2"/>
    <n v="646.28"/>
    <n v="23"/>
    <n v="1"/>
    <x v="0"/>
    <x v="0"/>
    <x v="6"/>
  </r>
  <r>
    <s v="3470820"/>
    <x v="1"/>
    <s v="Pacific Lifestyle Homes(A1L)"/>
    <s v="15318 NE 17th St"/>
    <s v="Vancouver"/>
    <s v="WA"/>
    <s v="720"/>
    <x v="1"/>
    <x v="1"/>
    <x v="3"/>
    <m/>
    <x v="2"/>
    <n v="645.17999999999995"/>
    <n v="22"/>
    <n v="1"/>
    <x v="0"/>
    <x v="0"/>
    <x v="6"/>
  </r>
  <r>
    <s v="3470828"/>
    <x v="1"/>
    <s v="Manor Homes Washington Inc(A1L)"/>
    <s v="1428 NE 82nd Dr"/>
    <s v="Vancouver"/>
    <s v="WA"/>
    <s v="720"/>
    <x v="1"/>
    <x v="1"/>
    <x v="0"/>
    <m/>
    <x v="2"/>
    <n v="617.73"/>
    <n v="22"/>
    <n v="1"/>
    <x v="0"/>
    <x v="0"/>
    <x v="6"/>
  </r>
  <r>
    <s v="3470892"/>
    <x v="1"/>
    <s v="North Columbia Homes(LRR)"/>
    <s v="9012 NE 141st Ct"/>
    <s v="Vancouver"/>
    <s v="WA"/>
    <s v="720"/>
    <x v="1"/>
    <x v="1"/>
    <x v="3"/>
    <m/>
    <x v="2"/>
    <n v="615.07000000000005"/>
    <n v="23"/>
    <n v="1"/>
    <x v="0"/>
    <x v="0"/>
    <x v="6"/>
  </r>
  <r>
    <s v="3470893"/>
    <x v="1"/>
    <s v="North Columbia Homes(LRR)"/>
    <s v="9016 NE 141st Ct"/>
    <s v="Vancouver"/>
    <s v="WA"/>
    <s v="720"/>
    <x v="1"/>
    <x v="1"/>
    <x v="3"/>
    <m/>
    <x v="2"/>
    <n v="614.88"/>
    <n v="22"/>
    <n v="1"/>
    <x v="0"/>
    <x v="0"/>
    <x v="6"/>
  </r>
  <r>
    <s v="3470901"/>
    <x v="1"/>
    <s v="Helmes Inc(LRR)"/>
    <s v="4325 N Ridgefield Wood Dr"/>
    <s v="Ridgefield"/>
    <s v="WA"/>
    <s v="720"/>
    <x v="1"/>
    <x v="1"/>
    <x v="3"/>
    <m/>
    <x v="2"/>
    <n v="616.49"/>
    <n v="22"/>
    <n v="1"/>
    <x v="0"/>
    <x v="0"/>
    <x v="6"/>
  </r>
  <r>
    <s v="3470903"/>
    <x v="1"/>
    <s v="Helmes Inc(A1L)"/>
    <s v="759 N 47th Ave"/>
    <s v="Ridgefield"/>
    <s v="WA"/>
    <s v="720"/>
    <x v="1"/>
    <x v="1"/>
    <x v="3"/>
    <m/>
    <x v="2"/>
    <n v="617.47"/>
    <n v="22"/>
    <n v="1"/>
    <x v="0"/>
    <x v="0"/>
    <x v="6"/>
  </r>
  <r>
    <s v="3470961"/>
    <x v="1"/>
    <s v="Urban Northwest Homes LLC(LRR)"/>
    <s v="4024 SE 168th Ave"/>
    <s v="Vancouver"/>
    <s v="WA"/>
    <s v="720"/>
    <x v="1"/>
    <x v="1"/>
    <x v="3"/>
    <m/>
    <x v="2"/>
    <n v="716.7"/>
    <n v="14"/>
    <n v="1"/>
    <x v="0"/>
    <x v="0"/>
    <x v="6"/>
  </r>
  <r>
    <s v="3470975"/>
    <x v="1"/>
    <s v="Pacific Lifestyle Homes(A1L)"/>
    <s v="15308 NE 17th st St"/>
    <s v="Vancouver"/>
    <s v="WA"/>
    <s v="720"/>
    <x v="1"/>
    <x v="1"/>
    <x v="3"/>
    <m/>
    <x v="2"/>
    <n v="645.04999999999995"/>
    <n v="21"/>
    <n v="1"/>
    <x v="0"/>
    <x v="0"/>
    <x v="6"/>
  </r>
  <r>
    <s v="3471003"/>
    <x v="1"/>
    <s v="Sun Country Homes(A1L)"/>
    <s v="116 N 38th Pl"/>
    <s v="Ridgefield"/>
    <s v="WA"/>
    <s v="720"/>
    <x v="1"/>
    <x v="1"/>
    <x v="3"/>
    <m/>
    <x v="2"/>
    <n v="617.78"/>
    <n v="32"/>
    <n v="1"/>
    <x v="0"/>
    <x v="0"/>
    <x v="6"/>
  </r>
  <r>
    <s v="3471004"/>
    <x v="1"/>
    <s v="Sun Country Homes(A1L)"/>
    <s v="135 N 39th Ct"/>
    <s v="Ridgefield"/>
    <s v="WA"/>
    <s v="720"/>
    <x v="1"/>
    <x v="1"/>
    <x v="3"/>
    <m/>
    <x v="2"/>
    <n v="616.75"/>
    <n v="24"/>
    <n v="1"/>
    <x v="0"/>
    <x v="0"/>
    <x v="6"/>
  </r>
  <r>
    <s v="3471027"/>
    <x v="1"/>
    <s v="Meinig, Timothy M(A1L)"/>
    <s v="4005 NE 130th St"/>
    <s v="Vancouver"/>
    <s v="WA"/>
    <s v="720"/>
    <x v="1"/>
    <x v="1"/>
    <x v="3"/>
    <m/>
    <x v="2"/>
    <n v="612.26"/>
    <n v="40"/>
    <n v="1"/>
    <x v="0"/>
    <x v="0"/>
    <x v="4"/>
  </r>
  <r>
    <s v="3471071"/>
    <x v="1"/>
    <s v="Columbia Homes NW(LRR)"/>
    <s v="2150 N L Ct"/>
    <s v="Washougal"/>
    <s v="WA"/>
    <s v="720"/>
    <x v="1"/>
    <x v="1"/>
    <x v="0"/>
    <m/>
    <x v="2"/>
    <n v="621.79"/>
    <n v="34"/>
    <n v="1"/>
    <x v="0"/>
    <x v="0"/>
    <x v="6"/>
  </r>
  <r>
    <s v="3471074"/>
    <x v="1"/>
    <s v="D R Horton Inc Portland(A1L)"/>
    <s v="2705 S Red Tail Loop"/>
    <s v="Ridgefield"/>
    <s v="WA"/>
    <s v="720"/>
    <x v="1"/>
    <x v="1"/>
    <x v="3"/>
    <m/>
    <x v="2"/>
    <n v="646.34"/>
    <n v="31"/>
    <n v="1"/>
    <x v="0"/>
    <x v="0"/>
    <x v="6"/>
  </r>
  <r>
    <s v="3471075"/>
    <x v="1"/>
    <s v="D R Horton Inc Portland(A1L)"/>
    <s v="2707 S Red Tail Loop"/>
    <s v="Ridgefield"/>
    <s v="WA"/>
    <s v="720"/>
    <x v="1"/>
    <x v="1"/>
    <x v="3"/>
    <m/>
    <x v="2"/>
    <n v="645.95000000000005"/>
    <n v="28"/>
    <n v="1"/>
    <x v="0"/>
    <x v="0"/>
    <x v="6"/>
  </r>
  <r>
    <s v="3471078"/>
    <x v="1"/>
    <s v="D R Horton Inc Portland(A1L)"/>
    <s v="2716 S Red Tail Loop"/>
    <s v="Ridgefield"/>
    <s v="WA"/>
    <s v="720"/>
    <x v="1"/>
    <x v="1"/>
    <x v="3"/>
    <m/>
    <x v="2"/>
    <n v="611.34"/>
    <n v="33"/>
    <n v="1"/>
    <x v="0"/>
    <x v="0"/>
    <x v="6"/>
  </r>
  <r>
    <s v="3471079"/>
    <x v="1"/>
    <s v="D R Horton Inc Portland(A1L)"/>
    <s v="2714 S Red Tail Loop"/>
    <s v="Ridgefield"/>
    <s v="WA"/>
    <s v="720"/>
    <x v="1"/>
    <x v="1"/>
    <x v="3"/>
    <m/>
    <x v="2"/>
    <n v="611.09"/>
    <n v="31"/>
    <n v="1"/>
    <x v="0"/>
    <x v="0"/>
    <x v="6"/>
  </r>
  <r>
    <s v="3471080"/>
    <x v="1"/>
    <s v="D R Horton Inc Portland(A1L)"/>
    <s v="2710 S Red Tail Loop"/>
    <s v="Ridgefield"/>
    <s v="WA"/>
    <s v="720"/>
    <x v="1"/>
    <x v="1"/>
    <x v="3"/>
    <m/>
    <x v="2"/>
    <n v="610.83000000000004"/>
    <n v="29"/>
    <n v="1"/>
    <x v="0"/>
    <x v="0"/>
    <x v="6"/>
  </r>
  <r>
    <s v="3471081"/>
    <x v="1"/>
    <s v="D R Horton Inc Portland(A1L)"/>
    <s v="2706 S Red Tail Loop"/>
    <s v="Ridgefield"/>
    <s v="WA"/>
    <s v="720"/>
    <x v="1"/>
    <x v="1"/>
    <x v="3"/>
    <m/>
    <x v="2"/>
    <n v="576.27"/>
    <n v="27"/>
    <n v="1"/>
    <x v="0"/>
    <x v="0"/>
    <x v="6"/>
  </r>
  <r>
    <s v="3471082"/>
    <x v="1"/>
    <s v="D R Horton Inc Portland(A1L)"/>
    <s v="2704 S Red Tail Loop"/>
    <s v="Ridgefield"/>
    <s v="WA"/>
    <s v="720"/>
    <x v="1"/>
    <x v="1"/>
    <x v="3"/>
    <m/>
    <x v="2"/>
    <n v="616.24"/>
    <n v="32"/>
    <n v="1"/>
    <x v="0"/>
    <x v="0"/>
    <x v="6"/>
  </r>
  <r>
    <s v="3471083"/>
    <x v="1"/>
    <s v="D R Horton Inc Portland(A1L)"/>
    <s v="2702 S Red Tail Loop"/>
    <s v="Ridgefield"/>
    <s v="WA"/>
    <s v="720"/>
    <x v="1"/>
    <x v="1"/>
    <x v="3"/>
    <m/>
    <x v="2"/>
    <n v="616.49"/>
    <n v="34"/>
    <n v="1"/>
    <x v="0"/>
    <x v="0"/>
    <x v="6"/>
  </r>
  <r>
    <s v="3471084"/>
    <x v="1"/>
    <s v="Kozarez, Viktor(LRR)"/>
    <s v="1887 37th St"/>
    <s v="Washougal"/>
    <s v="WA"/>
    <s v="720"/>
    <x v="1"/>
    <x v="1"/>
    <x v="3"/>
    <m/>
    <x v="2"/>
    <n v="854.96"/>
    <n v="28"/>
    <n v="1"/>
    <x v="0"/>
    <x v="0"/>
    <x v="4"/>
  </r>
  <r>
    <s v="3471085"/>
    <x v="1"/>
    <s v="Helmes Inc(A1L)"/>
    <s v="4544 N Noble Loop"/>
    <s v="Ridgefield"/>
    <s v="WA"/>
    <s v="720"/>
    <x v="1"/>
    <x v="1"/>
    <x v="3"/>
    <m/>
    <x v="2"/>
    <n v="616.19000000000005"/>
    <n v="20"/>
    <n v="1"/>
    <x v="0"/>
    <x v="0"/>
    <x v="6"/>
  </r>
  <r>
    <s v="3471101"/>
    <x v="1"/>
    <s v="Helmes Inc(A1L)"/>
    <s v="11107 NE 148th Ave"/>
    <s v="Vancouver"/>
    <s v="WA"/>
    <s v="720"/>
    <x v="1"/>
    <x v="1"/>
    <x v="3"/>
    <m/>
    <x v="2"/>
    <n v="609.92999999999995"/>
    <n v="22"/>
    <n v="1"/>
    <x v="0"/>
    <x v="0"/>
    <x v="6"/>
  </r>
  <r>
    <s v="3471103"/>
    <x v="1"/>
    <s v="Helmes Inc(A1L)"/>
    <s v="14607 NE 113th St"/>
    <s v="Vancouver"/>
    <s v="WA"/>
    <s v="720"/>
    <x v="1"/>
    <x v="1"/>
    <x v="3"/>
    <m/>
    <x v="2"/>
    <n v="610.44000000000005"/>
    <n v="26"/>
    <n v="1"/>
    <x v="0"/>
    <x v="0"/>
    <x v="6"/>
  </r>
  <r>
    <s v="3471108"/>
    <x v="1"/>
    <s v="Helmes Inc(A1L)"/>
    <s v="16304 NE 94th St"/>
    <s v="Vancouver"/>
    <s v="WA"/>
    <s v="720"/>
    <x v="1"/>
    <x v="1"/>
    <x v="3"/>
    <m/>
    <x v="2"/>
    <n v="609.79999999999995"/>
    <n v="21"/>
    <n v="1"/>
    <x v="0"/>
    <x v="0"/>
    <x v="6"/>
  </r>
  <r>
    <s v="3471156"/>
    <x v="1"/>
    <s v="Kingston Homes LLC(A1L)"/>
    <s v="12414 NE 59th Ave"/>
    <s v="Vancouver"/>
    <s v="WA"/>
    <s v="720"/>
    <x v="1"/>
    <x v="1"/>
    <x v="0"/>
    <m/>
    <x v="2"/>
    <n v="618.73"/>
    <n v="22"/>
    <n v="1"/>
    <x v="0"/>
    <x v="0"/>
    <x v="6"/>
  </r>
  <r>
    <s v="3471162"/>
    <x v="1"/>
    <s v="NW Elite Homes LLC(A1L)"/>
    <s v="17806 NE 26th Ave"/>
    <s v="Ridgefield"/>
    <s v="WA"/>
    <s v="720"/>
    <x v="1"/>
    <x v="1"/>
    <x v="0"/>
    <m/>
    <x v="2"/>
    <n v="616.54999999999995"/>
    <n v="37"/>
    <n v="1"/>
    <x v="0"/>
    <x v="0"/>
    <x v="6"/>
  </r>
  <r>
    <s v="3471248"/>
    <x v="1"/>
    <s v="Pacific Lifestyle Homes(A1L)"/>
    <s v="14700 NE 113th St"/>
    <s v="Vancouver"/>
    <s v="WA"/>
    <s v="720"/>
    <x v="1"/>
    <x v="1"/>
    <x v="0"/>
    <m/>
    <x v="2"/>
    <n v="640.47"/>
    <n v="25"/>
    <n v="1"/>
    <x v="0"/>
    <x v="0"/>
    <x v="6"/>
  </r>
  <r>
    <s v="3471308"/>
    <x v="1"/>
    <s v="Manor Homes Washington Inc(A1L)"/>
    <s v="3446 V St"/>
    <s v="Washougal"/>
    <s v="WA"/>
    <s v="720"/>
    <x v="1"/>
    <x v="1"/>
    <x v="3"/>
    <m/>
    <x v="2"/>
    <n v="647.53"/>
    <n v="32"/>
    <n v="1"/>
    <x v="0"/>
    <x v="0"/>
    <x v="6"/>
  </r>
  <r>
    <s v="3471404"/>
    <x v="1"/>
    <s v="JB Homes LLC(LRR)"/>
    <s v="2706 NE 144th St"/>
    <s v="Vancouver"/>
    <s v="WA"/>
    <s v="720"/>
    <x v="1"/>
    <x v="1"/>
    <x v="3"/>
    <m/>
    <x v="2"/>
    <n v="1224.33"/>
    <n v="22"/>
    <n v="1"/>
    <x v="0"/>
    <x v="0"/>
    <x v="6"/>
  </r>
  <r>
    <s v="3471451"/>
    <x v="1"/>
    <s v="Matt Morris Custom Homes(A1L)"/>
    <s v="705 NW Grand Ridge Dr"/>
    <s v="Camas"/>
    <s v="WA"/>
    <s v="720"/>
    <x v="1"/>
    <x v="1"/>
    <x v="3"/>
    <m/>
    <x v="2"/>
    <n v="648.5"/>
    <n v="35"/>
    <n v="1"/>
    <x v="0"/>
    <x v="0"/>
    <x v="6"/>
  </r>
  <r>
    <s v="3471472"/>
    <x v="1"/>
    <s v="Urban Northwest Homes LLC(LRR)"/>
    <s v="15309 NE 108th Way"/>
    <s v="Vancouver"/>
    <s v="WA"/>
    <s v="720"/>
    <x v="1"/>
    <x v="1"/>
    <x v="3"/>
    <m/>
    <x v="2"/>
    <n v="615.96"/>
    <n v="22"/>
    <n v="1"/>
    <x v="0"/>
    <x v="0"/>
    <x v="6"/>
  </r>
  <r>
    <s v="3471473"/>
    <x v="1"/>
    <s v="Urban Northwest Homes LLC(LRR)"/>
    <s v="15524 NE 107th St"/>
    <s v="Vancouver"/>
    <s v="WA"/>
    <s v="720"/>
    <x v="1"/>
    <x v="1"/>
    <x v="3"/>
    <m/>
    <x v="2"/>
    <n v="616.39"/>
    <n v="21"/>
    <n v="1"/>
    <x v="0"/>
    <x v="0"/>
    <x v="6"/>
  </r>
  <r>
    <s v="3471478"/>
    <x v="1"/>
    <s v="Urban Northwest Homes LLC(LRR)"/>
    <s v="15307 NE 107th St"/>
    <s v="Vancouver"/>
    <s v="WA"/>
    <s v="720"/>
    <x v="1"/>
    <x v="1"/>
    <x v="3"/>
    <m/>
    <x v="2"/>
    <n v="615.96"/>
    <n v="22"/>
    <n v="1"/>
    <x v="0"/>
    <x v="0"/>
    <x v="6"/>
  </r>
  <r>
    <s v="3471481"/>
    <x v="1"/>
    <s v="Urban Northwest Homes LLC(LRR)"/>
    <s v="15526 NE 107th St"/>
    <s v="Vancouver"/>
    <s v="WA"/>
    <s v="720"/>
    <x v="1"/>
    <x v="1"/>
    <x v="3"/>
    <m/>
    <x v="2"/>
    <n v="616.52"/>
    <n v="22"/>
    <n v="1"/>
    <x v="0"/>
    <x v="0"/>
    <x v="6"/>
  </r>
  <r>
    <s v="3471495"/>
    <x v="1"/>
    <s v="Urban Northwest Homes LLC(VJS)"/>
    <s v="3507 Cedar Ct"/>
    <s v="Washougal"/>
    <s v="WA"/>
    <s v="720"/>
    <x v="1"/>
    <x v="1"/>
    <x v="3"/>
    <m/>
    <x v="2"/>
    <n v="622.05999999999995"/>
    <n v="65"/>
    <n v="1"/>
    <x v="0"/>
    <x v="0"/>
    <x v="6"/>
  </r>
  <r>
    <s v="3471496"/>
    <x v="1"/>
    <s v="Urban Northwest Homes LLC(LRR)"/>
    <s v="10713 NE 156th Ave"/>
    <s v="Vancouver"/>
    <s v="WA"/>
    <s v="720"/>
    <x v="1"/>
    <x v="1"/>
    <x v="3"/>
    <m/>
    <x v="2"/>
    <n v="616.52"/>
    <n v="22"/>
    <n v="1"/>
    <x v="0"/>
    <x v="0"/>
    <x v="6"/>
  </r>
  <r>
    <s v="3471497"/>
    <x v="1"/>
    <s v="Urban Northwest Homes LLC(LRR)"/>
    <s v="15319 NE 107th St"/>
    <s v="Vancouver"/>
    <s v="WA"/>
    <s v="720"/>
    <x v="1"/>
    <x v="1"/>
    <x v="3"/>
    <m/>
    <x v="2"/>
    <n v="615.96"/>
    <n v="22"/>
    <n v="1"/>
    <x v="0"/>
    <x v="0"/>
    <x v="6"/>
  </r>
  <r>
    <s v="3471543"/>
    <x v="1"/>
    <s v="D R Horton Inc Portland(A1L)"/>
    <s v="1808 NW Onsdorff Blvd"/>
    <s v="Battle Ground"/>
    <s v="WA"/>
    <s v="720"/>
    <x v="1"/>
    <x v="1"/>
    <x v="3"/>
    <m/>
    <x v="2"/>
    <n v="646.75"/>
    <n v="26"/>
    <n v="1"/>
    <x v="0"/>
    <x v="0"/>
    <x v="6"/>
  </r>
  <r>
    <s v="3471544"/>
    <x v="1"/>
    <s v="D R Horton Inc Portland(A1L)"/>
    <s v="1812 NW Onsdorff Blvd"/>
    <s v="Battle Ground"/>
    <s v="WA"/>
    <s v="720"/>
    <x v="1"/>
    <x v="1"/>
    <x v="3"/>
    <m/>
    <x v="2"/>
    <n v="647.01"/>
    <n v="28"/>
    <n v="1"/>
    <x v="0"/>
    <x v="0"/>
    <x v="6"/>
  </r>
  <r>
    <s v="3471606"/>
    <x v="1"/>
    <s v="Helmes Inc(LRR)"/>
    <s v="16403 NE 98th St"/>
    <s v="Vancouver"/>
    <s v="WA"/>
    <s v="720"/>
    <x v="1"/>
    <x v="1"/>
    <x v="3"/>
    <m/>
    <x v="2"/>
    <n v="616.64"/>
    <n v="23"/>
    <n v="1"/>
    <x v="0"/>
    <x v="0"/>
    <x v="6"/>
  </r>
  <r>
    <s v="3471654"/>
    <x v="1"/>
    <s v="Manor Homes Washington Inc(A1L)"/>
    <s v="14209 NE 107th St"/>
    <s v="Vancouver"/>
    <s v="WA"/>
    <s v="720"/>
    <x v="1"/>
    <x v="1"/>
    <x v="3"/>
    <m/>
    <x v="2"/>
    <n v="644.85"/>
    <n v="19"/>
    <n v="1"/>
    <x v="0"/>
    <x v="0"/>
    <x v="6"/>
  </r>
  <r>
    <s v="3471656"/>
    <x v="1"/>
    <s v="Manor Homes Washington Inc(A1L)"/>
    <s v="14220 NE 107th St"/>
    <s v="Vancouver"/>
    <s v="WA"/>
    <s v="720"/>
    <x v="1"/>
    <x v="1"/>
    <x v="3"/>
    <m/>
    <x v="2"/>
    <n v="616.9"/>
    <n v="25"/>
    <n v="1"/>
    <x v="0"/>
    <x v="0"/>
    <x v="6"/>
  </r>
  <r>
    <s v="3471657"/>
    <x v="1"/>
    <s v="Manor Homes Washington Inc(A1L)"/>
    <s v="10701 NE 142nd Ave"/>
    <s v="Vancouver"/>
    <s v="WA"/>
    <s v="720"/>
    <x v="1"/>
    <x v="1"/>
    <x v="3"/>
    <m/>
    <x v="2"/>
    <n v="617.41999999999996"/>
    <n v="29"/>
    <n v="1"/>
    <x v="0"/>
    <x v="0"/>
    <x v="6"/>
  </r>
  <r>
    <s v="3471660"/>
    <x v="1"/>
    <s v="Manor Homes Washington Inc(LRR)"/>
    <s v="5609 NE 48th St"/>
    <s v="Vancouver"/>
    <s v="WA"/>
    <s v="720"/>
    <x v="1"/>
    <x v="1"/>
    <x v="3"/>
    <m/>
    <x v="2"/>
    <n v="646.44000000000005"/>
    <n v="19"/>
    <n v="1"/>
    <x v="0"/>
    <x v="0"/>
    <x v="6"/>
  </r>
  <r>
    <s v="3471687"/>
    <x v="1"/>
    <s v="Manor Homes Washington Inc(A1L)"/>
    <s v="5905 NE 48th St"/>
    <s v="Vancouver"/>
    <s v="WA"/>
    <s v="720"/>
    <x v="1"/>
    <x v="1"/>
    <x v="3"/>
    <m/>
    <x v="2"/>
    <n v="646.41999999999996"/>
    <n v="19"/>
    <n v="1"/>
    <x v="0"/>
    <x v="0"/>
    <x v="6"/>
  </r>
  <r>
    <s v="3471715"/>
    <x v="1"/>
    <s v="JB Homes LLC(VJS)"/>
    <s v="3208 NW 108th St"/>
    <s v="Vancouver"/>
    <s v="WA"/>
    <s v="720"/>
    <x v="1"/>
    <x v="1"/>
    <x v="0"/>
    <m/>
    <x v="2"/>
    <n v="620.51"/>
    <n v="23"/>
    <n v="1"/>
    <x v="0"/>
    <x v="0"/>
    <x v="6"/>
  </r>
  <r>
    <s v="3471721"/>
    <x v="1"/>
    <s v="Pacific Lifestyle Homes(LRR)"/>
    <s v="14623 NE 113th St"/>
    <s v="Vancouver"/>
    <s v="WA"/>
    <s v="720"/>
    <x v="1"/>
    <x v="1"/>
    <x v="3"/>
    <m/>
    <x v="2"/>
    <n v="645.88"/>
    <n v="27"/>
    <n v="1"/>
    <x v="0"/>
    <x v="0"/>
    <x v="6"/>
  </r>
  <r>
    <s v="3471762"/>
    <x v="1"/>
    <s v="Lennar Northwest Inc(A1L)"/>
    <s v="3634 NE Sitka"/>
    <s v="Camas"/>
    <s v="WA"/>
    <s v="720"/>
    <x v="1"/>
    <x v="1"/>
    <x v="3"/>
    <m/>
    <x v="2"/>
    <n v="644.85"/>
    <n v="19"/>
    <n v="1"/>
    <x v="0"/>
    <x v="0"/>
    <x v="6"/>
  </r>
  <r>
    <s v="3471763"/>
    <x v="1"/>
    <s v="Lennar Northwest Inc(A1L)"/>
    <s v="3636 NE Sitka"/>
    <s v="Camas"/>
    <s v="WA"/>
    <s v="720"/>
    <x v="1"/>
    <x v="1"/>
    <x v="3"/>
    <m/>
    <x v="2"/>
    <n v="653.76"/>
    <n v="19"/>
    <n v="1"/>
    <x v="0"/>
    <x v="0"/>
    <x v="6"/>
  </r>
  <r>
    <s v="3471764"/>
    <x v="1"/>
    <s v="Lennar Northwest Inc(A1L)"/>
    <s v="3638 NE Sitka"/>
    <s v="Camas"/>
    <s v="WA"/>
    <s v="720"/>
    <x v="1"/>
    <x v="1"/>
    <x v="3"/>
    <m/>
    <x v="2"/>
    <n v="647.82000000000005"/>
    <n v="22"/>
    <n v="1"/>
    <x v="0"/>
    <x v="0"/>
    <x v="6"/>
  </r>
  <r>
    <s v="3471765"/>
    <x v="1"/>
    <s v="Lennar Northwest Inc(A1L)"/>
    <s v="3625 NE Sitka"/>
    <s v="Camas"/>
    <s v="WA"/>
    <s v="720"/>
    <x v="1"/>
    <x v="1"/>
    <x v="3"/>
    <m/>
    <x v="2"/>
    <n v="644.70000000000005"/>
    <n v="18"/>
    <n v="1"/>
    <x v="0"/>
    <x v="0"/>
    <x v="6"/>
  </r>
  <r>
    <s v="3471766"/>
    <x v="1"/>
    <s v="Lennar Northwest Inc(A1L)"/>
    <s v="3635 NE Sitka"/>
    <s v="Camas"/>
    <s v="WA"/>
    <s v="720"/>
    <x v="1"/>
    <x v="1"/>
    <x v="3"/>
    <m/>
    <x v="2"/>
    <n v="648.08000000000004"/>
    <n v="24"/>
    <n v="1"/>
    <x v="0"/>
    <x v="0"/>
    <x v="6"/>
  </r>
  <r>
    <s v="3471779"/>
    <x v="1"/>
    <s v="Manor Homes Washington Inc(A1L)"/>
    <s v="5618 NE 47th St"/>
    <s v="Vancouver"/>
    <s v="WA"/>
    <s v="720"/>
    <x v="1"/>
    <x v="1"/>
    <x v="3"/>
    <m/>
    <x v="2"/>
    <n v="647.55999999999995"/>
    <n v="20"/>
    <n v="1"/>
    <x v="0"/>
    <x v="0"/>
    <x v="6"/>
  </r>
  <r>
    <s v="3471780"/>
    <x v="1"/>
    <s v="Manor Homes Washington Inc(A1L)"/>
    <s v="5704 NE 47th St"/>
    <s v="Vancouver"/>
    <s v="WA"/>
    <s v="720"/>
    <x v="1"/>
    <x v="1"/>
    <x v="3"/>
    <m/>
    <x v="2"/>
    <n v="617.21"/>
    <n v="20"/>
    <n v="1"/>
    <x v="0"/>
    <x v="0"/>
    <x v="6"/>
  </r>
  <r>
    <s v="3471781"/>
    <x v="1"/>
    <s v="Manor Homes Washington Inc(A1L)"/>
    <s v="5818 NE 47th St"/>
    <s v="Vancouver"/>
    <s v="WA"/>
    <s v="720"/>
    <x v="1"/>
    <x v="1"/>
    <x v="3"/>
    <m/>
    <x v="2"/>
    <n v="647.41999999999996"/>
    <n v="19"/>
    <n v="1"/>
    <x v="0"/>
    <x v="0"/>
    <x v="6"/>
  </r>
  <r>
    <s v="3471782"/>
    <x v="1"/>
    <s v="Manor Homes Washington Inc(A1L)"/>
    <s v="5900 NE 47th St"/>
    <s v="Vancouver"/>
    <s v="WA"/>
    <s v="720"/>
    <x v="1"/>
    <x v="1"/>
    <x v="3"/>
    <m/>
    <x v="2"/>
    <n v="647.41999999999996"/>
    <n v="19"/>
    <n v="1"/>
    <x v="0"/>
    <x v="0"/>
    <x v="6"/>
  </r>
  <r>
    <s v="3471788"/>
    <x v="1"/>
    <s v="Manor Homes Washington Inc(A1L)"/>
    <s v="12205 NE 102nd St"/>
    <s v="Vancouver"/>
    <s v="WA"/>
    <s v="720"/>
    <x v="1"/>
    <x v="1"/>
    <x v="3"/>
    <m/>
    <x v="2"/>
    <n v="928.81"/>
    <n v="22"/>
    <n v="1"/>
    <x v="0"/>
    <x v="0"/>
    <x v="6"/>
  </r>
  <r>
    <s v="3471789"/>
    <x v="1"/>
    <s v="Manor Homes Washington Inc(A1L)"/>
    <s v="12118 NE 102nd St"/>
    <s v="Vancouver"/>
    <s v="WA"/>
    <s v="720"/>
    <x v="1"/>
    <x v="1"/>
    <x v="3"/>
    <m/>
    <x v="2"/>
    <n v="646.26"/>
    <n v="30"/>
    <n v="1"/>
    <x v="0"/>
    <x v="0"/>
    <x v="6"/>
  </r>
  <r>
    <s v="3471816"/>
    <x v="1"/>
    <s v="Forest View Inc(VJS)"/>
    <s v="1866 N 14th St"/>
    <s v="Washougal"/>
    <s v="WA"/>
    <s v="720"/>
    <x v="1"/>
    <x v="1"/>
    <x v="0"/>
    <m/>
    <x v="2"/>
    <n v="620.25"/>
    <n v="22"/>
    <n v="1"/>
    <x v="0"/>
    <x v="0"/>
    <x v="6"/>
  </r>
  <r>
    <s v="3471848"/>
    <x v="1"/>
    <s v="Cascade West Development(LRR)"/>
    <s v="12006 NE 58th Ave"/>
    <s v="Vancouver"/>
    <s v="WA"/>
    <s v="720"/>
    <x v="1"/>
    <x v="1"/>
    <x v="3"/>
    <m/>
    <x v="2"/>
    <n v="617.21"/>
    <n v="20"/>
    <n v="1"/>
    <x v="0"/>
    <x v="0"/>
    <x v="6"/>
  </r>
  <r>
    <s v="3471870"/>
    <x v="1"/>
    <s v="Pacific Lifestyle Homes(A1L)"/>
    <s v="5705 NW 147th Way"/>
    <s v="Vancouver"/>
    <s v="WA"/>
    <s v="720"/>
    <x v="1"/>
    <x v="1"/>
    <x v="3"/>
    <m/>
    <x v="2"/>
    <n v="619.14"/>
    <n v="35"/>
    <n v="1"/>
    <x v="0"/>
    <x v="0"/>
    <x v="6"/>
  </r>
  <r>
    <s v="3471872"/>
    <x v="1"/>
    <s v="Pacific Lifestyle Homes(A1L)"/>
    <s v="14901 NW 56th Ave"/>
    <s v="Vancouver"/>
    <s v="WA"/>
    <s v="720"/>
    <x v="1"/>
    <x v="1"/>
    <x v="3"/>
    <m/>
    <x v="2"/>
    <n v="647.82000000000005"/>
    <n v="22"/>
    <n v="1"/>
    <x v="0"/>
    <x v="0"/>
    <x v="6"/>
  </r>
  <r>
    <s v="3471883"/>
    <x v="1"/>
    <s v="Helmes Inc(A1L)"/>
    <s v="1011 NW 3rd Ct"/>
    <s v="Battle Ground"/>
    <s v="WA"/>
    <s v="720"/>
    <x v="1"/>
    <x v="1"/>
    <x v="3"/>
    <m/>
    <x v="2"/>
    <n v="618.77"/>
    <n v="55"/>
    <n v="1"/>
    <x v="0"/>
    <x v="0"/>
    <x v="6"/>
  </r>
  <r>
    <s v="3471892"/>
    <x v="1"/>
    <s v="Cascade West Development(A1L)"/>
    <s v="1219 N 8th Way"/>
    <s v="Ridgefield"/>
    <s v="WA"/>
    <s v="720"/>
    <x v="1"/>
    <x v="1"/>
    <x v="3"/>
    <m/>
    <x v="2"/>
    <n v="644.72"/>
    <n v="22"/>
    <n v="1"/>
    <x v="0"/>
    <x v="0"/>
    <x v="6"/>
  </r>
  <r>
    <s v="3471897"/>
    <x v="1"/>
    <s v="Cascade West Development(LRR)"/>
    <s v="12010 NE 58th Ave"/>
    <s v="Vancouver"/>
    <s v="WA"/>
    <s v="720"/>
    <x v="1"/>
    <x v="1"/>
    <x v="3"/>
    <m/>
    <x v="2"/>
    <n v="617.73"/>
    <n v="24"/>
    <n v="1"/>
    <x v="0"/>
    <x v="0"/>
    <x v="6"/>
  </r>
  <r>
    <s v="3471899"/>
    <x v="1"/>
    <s v="D R Horton Inc Portland(LRR)"/>
    <s v="13100 NE 116th Cir"/>
    <s v="Vancouver"/>
    <s v="WA"/>
    <s v="720"/>
    <x v="1"/>
    <x v="1"/>
    <x v="3"/>
    <m/>
    <x v="2"/>
    <n v="614.51"/>
    <n v="22"/>
    <n v="1"/>
    <x v="0"/>
    <x v="0"/>
    <x v="6"/>
  </r>
  <r>
    <s v="3471900"/>
    <x v="1"/>
    <s v="D R Horton Inc Portland(LRR)"/>
    <s v="13011 NE 116th Cir"/>
    <s v="Vancouver"/>
    <s v="WA"/>
    <s v="720"/>
    <x v="1"/>
    <x v="1"/>
    <x v="3"/>
    <m/>
    <x v="2"/>
    <n v="615.15"/>
    <n v="27"/>
    <n v="1"/>
    <x v="0"/>
    <x v="0"/>
    <x v="6"/>
  </r>
  <r>
    <s v="3471901"/>
    <x v="1"/>
    <s v="D R Horton Inc Portland(LRR)"/>
    <s v="13015 NE 116th Cir"/>
    <s v="Vancouver"/>
    <s v="WA"/>
    <s v="720"/>
    <x v="1"/>
    <x v="1"/>
    <x v="3"/>
    <m/>
    <x v="2"/>
    <n v="615.15"/>
    <n v="27"/>
    <n v="1"/>
    <x v="0"/>
    <x v="0"/>
    <x v="6"/>
  </r>
  <r>
    <s v="3471902"/>
    <x v="1"/>
    <s v="D R Horton Inc Portland(LRR)"/>
    <s v="13101 NE 116th Cir"/>
    <s v="Vancouver"/>
    <s v="WA"/>
    <s v="720"/>
    <x v="1"/>
    <x v="1"/>
    <x v="3"/>
    <m/>
    <x v="2"/>
    <n v="616.44000000000005"/>
    <n v="37"/>
    <n v="1"/>
    <x v="0"/>
    <x v="0"/>
    <x v="6"/>
  </r>
  <r>
    <s v="3471941"/>
    <x v="1"/>
    <s v="Marnella Homes LLC(A1L)"/>
    <s v="10721 NE 156th Ave"/>
    <s v="Vancouver"/>
    <s v="WA"/>
    <s v="720"/>
    <x v="1"/>
    <x v="1"/>
    <x v="3"/>
    <m/>
    <x v="2"/>
    <n v="615.02"/>
    <n v="26"/>
    <n v="1"/>
    <x v="0"/>
    <x v="0"/>
    <x v="6"/>
  </r>
  <r>
    <s v="3472038"/>
    <x v="1"/>
    <s v="Helmes Inc(A1L)"/>
    <s v="14611 NE 113th St"/>
    <s v="Vancouver"/>
    <s v="WA"/>
    <s v="720"/>
    <x v="1"/>
    <x v="1"/>
    <x v="3"/>
    <m/>
    <x v="2"/>
    <n v="616.61"/>
    <n v="24"/>
    <n v="1"/>
    <x v="0"/>
    <x v="0"/>
    <x v="6"/>
  </r>
  <r>
    <s v="3472039"/>
    <x v="1"/>
    <s v="Helmes Inc(A1L)"/>
    <s v="14304 NE 113th St"/>
    <s v="Vancouver"/>
    <s v="WA"/>
    <s v="720"/>
    <x v="1"/>
    <x v="1"/>
    <x v="3"/>
    <m/>
    <x v="2"/>
    <n v="616.61"/>
    <n v="24"/>
    <n v="1"/>
    <x v="0"/>
    <x v="0"/>
    <x v="6"/>
  </r>
  <r>
    <s v="3472073"/>
    <x v="1"/>
    <s v="Silver Buckle Homes LLC(LRR)"/>
    <s v="5014 NE 28th Ct"/>
    <s v="Vancouver"/>
    <s v="WA"/>
    <s v="720"/>
    <x v="1"/>
    <x v="1"/>
    <x v="3"/>
    <m/>
    <x v="2"/>
    <n v="616.99"/>
    <n v="27"/>
    <n v="1"/>
    <x v="0"/>
    <x v="0"/>
    <x v="6"/>
  </r>
  <r>
    <s v="3472085"/>
    <x v="1"/>
    <s v="Helmes Inc(A1L)"/>
    <s v="4357 N 7th Way"/>
    <s v="Ridgefield"/>
    <s v="WA"/>
    <s v="720"/>
    <x v="1"/>
    <x v="1"/>
    <x v="3"/>
    <m/>
    <x v="2"/>
    <n v="617.51"/>
    <n v="31"/>
    <n v="1"/>
    <x v="0"/>
    <x v="0"/>
    <x v="6"/>
  </r>
  <r>
    <s v="3472086"/>
    <x v="1"/>
    <s v="Tuscany Homes LLC(A1L)"/>
    <s v="9319 NE 80th Cir"/>
    <s v="Vancouver"/>
    <s v="WA"/>
    <s v="720"/>
    <x v="1"/>
    <x v="1"/>
    <x v="3"/>
    <m/>
    <x v="2"/>
    <n v="616.35"/>
    <n v="22"/>
    <n v="1"/>
    <x v="0"/>
    <x v="0"/>
    <x v="6"/>
  </r>
  <r>
    <s v="3472100"/>
    <x v="1"/>
    <s v="Pahlisch Homes Inc(A1L)"/>
    <s v="6714 NE 71st Ave"/>
    <s v="Vancouver"/>
    <s v="WA"/>
    <s v="720"/>
    <x v="1"/>
    <x v="1"/>
    <x v="3"/>
    <m/>
    <x v="2"/>
    <n v="647.16"/>
    <n v="26"/>
    <n v="1"/>
    <x v="0"/>
    <x v="0"/>
    <x v="6"/>
  </r>
  <r>
    <s v="3472101"/>
    <x v="1"/>
    <s v="Pahlisch Homes Inc(A1L)"/>
    <s v="6718 NE 71st Ave"/>
    <s v="Vancouver"/>
    <s v="WA"/>
    <s v="720"/>
    <x v="1"/>
    <x v="1"/>
    <x v="3"/>
    <m/>
    <x v="2"/>
    <n v="647.94000000000005"/>
    <n v="32"/>
    <n v="1"/>
    <x v="0"/>
    <x v="0"/>
    <x v="6"/>
  </r>
  <r>
    <s v="3472104"/>
    <x v="1"/>
    <s v="Aho Construction(MRE)"/>
    <s v="1215 W E Pl"/>
    <s v="La Center"/>
    <s v="WA"/>
    <s v="720"/>
    <x v="1"/>
    <x v="1"/>
    <x v="3"/>
    <m/>
    <x v="2"/>
    <n v="617.97"/>
    <n v="27"/>
    <n v="1"/>
    <x v="0"/>
    <x v="0"/>
    <x v="6"/>
  </r>
  <r>
    <s v="3472114"/>
    <x v="1"/>
    <s v="Westwood Homes LLC(LRR)"/>
    <s v="7411 SE 17th St"/>
    <s v="Vancouver"/>
    <s v="WA"/>
    <s v="720"/>
    <x v="1"/>
    <x v="1"/>
    <x v="0"/>
    <m/>
    <x v="2"/>
    <n v="625.76"/>
    <n v="20"/>
    <n v="1"/>
    <x v="0"/>
    <x v="0"/>
    <x v="6"/>
  </r>
  <r>
    <s v="3472120"/>
    <x v="1"/>
    <s v="D R Horton Inc Portland(LRR)"/>
    <s v="12110 NE 110th St"/>
    <s v="Vancouver"/>
    <s v="WA"/>
    <s v="720"/>
    <x v="1"/>
    <x v="1"/>
    <x v="3"/>
    <m/>
    <x v="2"/>
    <n v="657.38"/>
    <n v="47"/>
    <n v="1"/>
    <x v="0"/>
    <x v="0"/>
    <x v="6"/>
  </r>
  <r>
    <s v="3472121"/>
    <x v="1"/>
    <s v="D R Horton Inc Portland(LRR)"/>
    <s v="10922 NE 122nd Pl"/>
    <s v="Vancouver"/>
    <s v="WA"/>
    <s v="720"/>
    <x v="1"/>
    <x v="1"/>
    <x v="3"/>
    <m/>
    <x v="2"/>
    <n v="654.91999999999996"/>
    <n v="28"/>
    <n v="1"/>
    <x v="0"/>
    <x v="0"/>
    <x v="6"/>
  </r>
  <r>
    <s v="3472127"/>
    <x v="1"/>
    <s v="Tuscany Homes LLC(LRR)"/>
    <s v="1308 S Great Blue Rd"/>
    <s v="Ridgefield"/>
    <s v="WA"/>
    <s v="720"/>
    <x v="1"/>
    <x v="1"/>
    <x v="3"/>
    <m/>
    <x v="2"/>
    <n v="569.84"/>
    <n v="22"/>
    <n v="1"/>
    <x v="0"/>
    <x v="0"/>
    <x v="6"/>
  </r>
  <r>
    <s v="3472151"/>
    <x v="1"/>
    <s v="Pacific Lifestyle Homes(A1L)"/>
    <s v="1606 NE 153rd Ave"/>
    <s v="Vancouver"/>
    <s v="WA"/>
    <s v="720"/>
    <x v="1"/>
    <x v="1"/>
    <x v="1"/>
    <m/>
    <x v="2"/>
    <n v="654.45000000000005"/>
    <n v="19"/>
    <n v="1"/>
    <x v="0"/>
    <x v="0"/>
    <x v="6"/>
  </r>
  <r>
    <s v="3472153"/>
    <x v="1"/>
    <s v="Pacific Lifestyle Homes(A1L)"/>
    <s v="15407 NE 17th St"/>
    <s v="Vancouver"/>
    <s v="WA"/>
    <s v="720"/>
    <x v="1"/>
    <x v="1"/>
    <x v="3"/>
    <m/>
    <x v="2"/>
    <n v="623.5"/>
    <n v="22"/>
    <n v="1"/>
    <x v="0"/>
    <x v="0"/>
    <x v="6"/>
  </r>
  <r>
    <s v="3472155"/>
    <x v="1"/>
    <s v="Pacific Lifestyle Homes(A1L)"/>
    <s v="15410 NE 17th St"/>
    <s v="Vancouver"/>
    <s v="WA"/>
    <s v="720"/>
    <x v="1"/>
    <x v="1"/>
    <x v="3"/>
    <m/>
    <x v="2"/>
    <n v="654.15"/>
    <n v="22"/>
    <n v="1"/>
    <x v="0"/>
    <x v="0"/>
    <x v="6"/>
  </r>
  <r>
    <s v="3472160"/>
    <x v="1"/>
    <s v="Waverly Homes Inc(A1L)"/>
    <s v="3000 NE 74th St"/>
    <s v="Vancouver"/>
    <s v="WA"/>
    <s v="720"/>
    <x v="1"/>
    <x v="1"/>
    <x v="3"/>
    <m/>
    <x v="2"/>
    <n v="617.08000000000004"/>
    <n v="19"/>
    <n v="1"/>
    <x v="0"/>
    <x v="0"/>
    <x v="6"/>
  </r>
  <r>
    <s v="3472161"/>
    <x v="1"/>
    <s v="Waverly Homes Inc(ALS)"/>
    <s v="3002 NE 74th St"/>
    <s v="Vancouver"/>
    <s v="WA"/>
    <s v="720"/>
    <x v="1"/>
    <x v="1"/>
    <x v="3"/>
    <m/>
    <x v="2"/>
    <n v="617.08000000000004"/>
    <n v="19"/>
    <n v="1"/>
    <x v="0"/>
    <x v="0"/>
    <x v="6"/>
  </r>
  <r>
    <s v="3472163"/>
    <x v="1"/>
    <s v="Waverly Homes Inc(A1L)"/>
    <s v="3004 NE 74th St"/>
    <s v="Vancouver"/>
    <s v="WA"/>
    <s v="720"/>
    <x v="1"/>
    <x v="1"/>
    <x v="0"/>
    <m/>
    <x v="2"/>
    <n v="617.6"/>
    <n v="22"/>
    <n v="1"/>
    <x v="0"/>
    <x v="0"/>
    <x v="6"/>
  </r>
  <r>
    <s v="3472164"/>
    <x v="1"/>
    <s v="Waverly Homes Inc(A1L)"/>
    <s v="3006 NE 74th St"/>
    <s v="Vancouver"/>
    <s v="WA"/>
    <s v="720"/>
    <x v="1"/>
    <x v="1"/>
    <x v="3"/>
    <m/>
    <x v="2"/>
    <n v="623.5"/>
    <n v="22"/>
    <n v="1"/>
    <x v="0"/>
    <x v="0"/>
    <x v="6"/>
  </r>
  <r>
    <s v="3472165"/>
    <x v="1"/>
    <s v="Waverly Homes Inc(A1L)"/>
    <s v="3007 NE 74th St"/>
    <s v="Vancouver"/>
    <s v="WA"/>
    <s v="720"/>
    <x v="1"/>
    <x v="1"/>
    <x v="3"/>
    <m/>
    <x v="2"/>
    <n v="617.47"/>
    <n v="22"/>
    <n v="1"/>
    <x v="0"/>
    <x v="0"/>
    <x v="6"/>
  </r>
  <r>
    <s v="3472166"/>
    <x v="1"/>
    <s v="Waverly Homes Inc(A1L)"/>
    <s v="3009 NE 74th St"/>
    <s v="Vancouver"/>
    <s v="WA"/>
    <s v="720"/>
    <x v="1"/>
    <x v="1"/>
    <x v="3"/>
    <m/>
    <x v="2"/>
    <n v="617.47"/>
    <n v="22"/>
    <n v="1"/>
    <x v="0"/>
    <x v="0"/>
    <x v="6"/>
  </r>
  <r>
    <s v="3472317"/>
    <x v="1"/>
    <s v="Piper, Ken J(A1L)"/>
    <s v="408 NE 17th St"/>
    <s v="Battle Ground"/>
    <s v="WA"/>
    <s v="720"/>
    <x v="1"/>
    <x v="1"/>
    <x v="3"/>
    <m/>
    <x v="2"/>
    <n v="644.57000000000005"/>
    <n v="22"/>
    <n v="1"/>
    <x v="0"/>
    <x v="0"/>
    <x v="4"/>
  </r>
  <r>
    <s v="3472362"/>
    <x v="1"/>
    <s v="Isaacson, Regina(A1L)"/>
    <s v="809 NE 11th Ct"/>
    <s v="Battle Ground"/>
    <s v="WA"/>
    <s v="720"/>
    <x v="1"/>
    <x v="1"/>
    <x v="0"/>
    <m/>
    <x v="2"/>
    <n v="616.9"/>
    <n v="21"/>
    <n v="1"/>
    <x v="0"/>
    <x v="0"/>
    <x v="4"/>
  </r>
  <r>
    <s v="3472482"/>
    <x v="1"/>
    <s v="North Columbia Homes(LRR)"/>
    <s v="9013 NE 141st Ct"/>
    <s v="Vancouver"/>
    <s v="WA"/>
    <s v="720"/>
    <x v="1"/>
    <x v="1"/>
    <x v="3"/>
    <m/>
    <x v="2"/>
    <n v="614.49"/>
    <n v="23"/>
    <n v="1"/>
    <x v="0"/>
    <x v="0"/>
    <x v="6"/>
  </r>
  <r>
    <s v="3472483"/>
    <x v="1"/>
    <s v="North Columbia Homes(LRR)"/>
    <s v="9017 NE 141st Ct"/>
    <s v="Vancouver"/>
    <s v="WA"/>
    <s v="720"/>
    <x v="1"/>
    <x v="1"/>
    <x v="3"/>
    <m/>
    <x v="2"/>
    <n v="614.63"/>
    <n v="24"/>
    <n v="1"/>
    <x v="0"/>
    <x v="0"/>
    <x v="6"/>
  </r>
  <r>
    <s v="3472495"/>
    <x v="1"/>
    <s v="Greenbrook Construction(LRR)"/>
    <s v="10510 NE 101st St"/>
    <s v="Vancouver"/>
    <s v="WA"/>
    <s v="720"/>
    <x v="1"/>
    <x v="1"/>
    <x v="3"/>
    <m/>
    <x v="2"/>
    <n v="614.37"/>
    <n v="22"/>
    <n v="1"/>
    <x v="0"/>
    <x v="0"/>
    <x v="6"/>
  </r>
  <r>
    <s v="3472569"/>
    <x v="1"/>
    <s v="Sun Country Homes(A1L)"/>
    <s v="131 N 39th Ct"/>
    <s v="Ridgefield"/>
    <s v="WA"/>
    <s v="720"/>
    <x v="1"/>
    <x v="1"/>
    <x v="3"/>
    <m/>
    <x v="2"/>
    <n v="615.74"/>
    <n v="24"/>
    <n v="1"/>
    <x v="0"/>
    <x v="0"/>
    <x v="6"/>
  </r>
  <r>
    <s v="3472594"/>
    <x v="1"/>
    <s v="D R Horton Inc Portland(A1L)"/>
    <s v="1506 NW 19th Ave"/>
    <s v="Battle Ground"/>
    <s v="WA"/>
    <s v="720"/>
    <x v="1"/>
    <x v="1"/>
    <x v="3"/>
    <m/>
    <x v="2"/>
    <n v="647.02"/>
    <n v="32"/>
    <n v="1"/>
    <x v="0"/>
    <x v="0"/>
    <x v="6"/>
  </r>
  <r>
    <s v="3472595"/>
    <x v="1"/>
    <s v="D R Horton Inc Portland(A1L)"/>
    <s v="1510 NW 19th Ave"/>
    <s v="Battle Ground"/>
    <s v="WA"/>
    <s v="720"/>
    <x v="1"/>
    <x v="1"/>
    <x v="3"/>
    <m/>
    <x v="2"/>
    <n v="646.11"/>
    <n v="25"/>
    <n v="1"/>
    <x v="0"/>
    <x v="0"/>
    <x v="6"/>
  </r>
  <r>
    <s v="3472779"/>
    <x v="1"/>
    <s v="D R Horton Inc Portland(A1L)"/>
    <s v="11715 NE 102nd Cir"/>
    <s v="Vancouver"/>
    <s v="WA"/>
    <s v="720"/>
    <x v="1"/>
    <x v="1"/>
    <x v="3"/>
    <m/>
    <x v="2"/>
    <n v="646.42999999999995"/>
    <n v="21"/>
    <n v="1"/>
    <x v="0"/>
    <x v="0"/>
    <x v="6"/>
  </r>
  <r>
    <s v="3472780"/>
    <x v="1"/>
    <s v="D R Horton Inc Portland(A1L)"/>
    <s v="11719 NE 102nd Cir"/>
    <s v="Vancouver"/>
    <s v="WA"/>
    <s v="720"/>
    <x v="1"/>
    <x v="1"/>
    <x v="3"/>
    <m/>
    <x v="2"/>
    <n v="646.47"/>
    <n v="21"/>
    <n v="1"/>
    <x v="0"/>
    <x v="0"/>
    <x v="6"/>
  </r>
  <r>
    <s v="3472781"/>
    <x v="1"/>
    <s v="D R Horton Inc Portland(A1L)"/>
    <s v="11721 NE 102nd Cir"/>
    <s v="Vancouver"/>
    <s v="WA"/>
    <s v="720"/>
    <x v="1"/>
    <x v="1"/>
    <x v="3"/>
    <m/>
    <x v="2"/>
    <n v="615.99"/>
    <n v="26"/>
    <n v="1"/>
    <x v="0"/>
    <x v="0"/>
    <x v="6"/>
  </r>
  <r>
    <s v="3472782"/>
    <x v="1"/>
    <s v="D R Horton Inc Portland(A1L)"/>
    <s v="11725 NE 102nd Cir"/>
    <s v="Vancouver"/>
    <s v="WA"/>
    <s v="720"/>
    <x v="1"/>
    <x v="1"/>
    <x v="3"/>
    <m/>
    <x v="2"/>
    <n v="646.5"/>
    <n v="28"/>
    <n v="1"/>
    <x v="0"/>
    <x v="0"/>
    <x v="6"/>
  </r>
  <r>
    <s v="3472784"/>
    <x v="1"/>
    <s v="D R Horton Inc Portland(A1L)"/>
    <s v="11811 NE 103rd St"/>
    <s v="Vancouver"/>
    <s v="WA"/>
    <s v="720"/>
    <x v="1"/>
    <x v="1"/>
    <x v="3"/>
    <m/>
    <x v="2"/>
    <n v="616.23"/>
    <n v="28"/>
    <n v="1"/>
    <x v="0"/>
    <x v="0"/>
    <x v="6"/>
  </r>
  <r>
    <s v="3472785"/>
    <x v="1"/>
    <s v="D R Horton Inc Portland(A1L)"/>
    <s v="11815 NE 103rd St"/>
    <s v="Vancouver"/>
    <s v="WA"/>
    <s v="720"/>
    <x v="1"/>
    <x v="1"/>
    <x v="3"/>
    <m/>
    <x v="2"/>
    <n v="616.14"/>
    <n v="21"/>
    <n v="1"/>
    <x v="0"/>
    <x v="0"/>
    <x v="6"/>
  </r>
  <r>
    <s v="3472786"/>
    <x v="1"/>
    <s v="Hendrickson Development, Inc(A1L)"/>
    <s v="1705 NW 22nd Ave"/>
    <s v="Battle Ground"/>
    <s v="WA"/>
    <s v="720"/>
    <x v="1"/>
    <x v="1"/>
    <x v="3"/>
    <m/>
    <x v="2"/>
    <n v="646.55999999999995"/>
    <n v="22"/>
    <n v="1"/>
    <x v="0"/>
    <x v="0"/>
    <x v="6"/>
  </r>
  <r>
    <s v="3472788"/>
    <x v="1"/>
    <s v="Hendrickson Development, Inc(A1L)"/>
    <s v="1709 NW 22nd Ave"/>
    <s v="Battle Ground"/>
    <s v="WA"/>
    <s v="720"/>
    <x v="1"/>
    <x v="1"/>
    <x v="3"/>
    <m/>
    <x v="2"/>
    <n v="1053.56"/>
    <n v="22"/>
    <n v="1"/>
    <x v="0"/>
    <x v="0"/>
    <x v="6"/>
  </r>
  <r>
    <s v="3472795"/>
    <x v="1"/>
    <s v="D R Horton Inc Portland(A1L)"/>
    <s v="12106 NE 110th St"/>
    <s v="Vancouver"/>
    <s v="WA"/>
    <s v="720"/>
    <x v="1"/>
    <x v="1"/>
    <x v="3"/>
    <m/>
    <x v="2"/>
    <n v="646.5"/>
    <n v="28"/>
    <n v="1"/>
    <x v="0"/>
    <x v="0"/>
    <x v="6"/>
  </r>
  <r>
    <s v="3472796"/>
    <x v="1"/>
    <s v="D R Horton Inc Portland(A1L)"/>
    <s v="12102 NE 110th St"/>
    <s v="Vancouver"/>
    <s v="WA"/>
    <s v="720"/>
    <x v="1"/>
    <x v="1"/>
    <x v="3"/>
    <m/>
    <x v="2"/>
    <n v="645.08000000000004"/>
    <n v="26"/>
    <n v="1"/>
    <x v="0"/>
    <x v="0"/>
    <x v="6"/>
  </r>
  <r>
    <s v="3472797"/>
    <x v="1"/>
    <s v="D R Horton Inc Portland(A1L)"/>
    <s v="12020 NE 110th St"/>
    <s v="Vancouver"/>
    <s v="WA"/>
    <s v="720"/>
    <x v="1"/>
    <x v="1"/>
    <x v="3"/>
    <m/>
    <x v="2"/>
    <n v="615.14"/>
    <n v="28"/>
    <n v="1"/>
    <x v="0"/>
    <x v="0"/>
    <x v="6"/>
  </r>
  <r>
    <s v="3472798"/>
    <x v="1"/>
    <s v="D R Horton Inc Portland(A1L)"/>
    <s v="12016 NE 110th St"/>
    <s v="Vancouver"/>
    <s v="WA"/>
    <s v="720"/>
    <x v="1"/>
    <x v="1"/>
    <x v="3"/>
    <m/>
    <x v="2"/>
    <n v="1132.3399999999999"/>
    <n v="28"/>
    <n v="1"/>
    <x v="0"/>
    <x v="0"/>
    <x v="6"/>
  </r>
  <r>
    <s v="3472799"/>
    <x v="1"/>
    <s v="D R Horton Inc Portland(A1L)"/>
    <s v="12012 NE 110th St"/>
    <s v="Vancouver"/>
    <s v="WA"/>
    <s v="720"/>
    <x v="1"/>
    <x v="1"/>
    <x v="3"/>
    <m/>
    <x v="2"/>
    <n v="817.36"/>
    <n v="28"/>
    <n v="1"/>
    <x v="0"/>
    <x v="0"/>
    <x v="6"/>
  </r>
  <r>
    <s v="3472827"/>
    <x v="1"/>
    <s v="Pacific Lifestyle Homes(A1L)"/>
    <s v="5803 NW 147th Way"/>
    <s v="Vancouver"/>
    <s v="WA"/>
    <s v="720"/>
    <x v="1"/>
    <x v="1"/>
    <x v="3"/>
    <m/>
    <x v="2"/>
    <n v="646.4"/>
    <n v="23"/>
    <n v="1"/>
    <x v="0"/>
    <x v="0"/>
    <x v="6"/>
  </r>
  <r>
    <s v="3472832"/>
    <x v="1"/>
    <s v="Westridge Construction LLC(A1L)"/>
    <s v="1315 NE 48th Cir"/>
    <s v="Vancouver"/>
    <s v="WA"/>
    <s v="720"/>
    <x v="1"/>
    <x v="1"/>
    <x v="3"/>
    <m/>
    <x v="2"/>
    <n v="645.34"/>
    <n v="19"/>
    <n v="1"/>
    <x v="0"/>
    <x v="0"/>
    <x v="6"/>
  </r>
  <r>
    <s v="3472835"/>
    <x v="1"/>
    <s v="D R Horton Inc Portland(A1L)"/>
    <s v="12009 NE 111th St"/>
    <s v="Vancouver"/>
    <s v="WA"/>
    <s v="720"/>
    <x v="1"/>
    <x v="1"/>
    <x v="3"/>
    <m/>
    <x v="2"/>
    <n v="617.41"/>
    <n v="33"/>
    <n v="1"/>
    <x v="0"/>
    <x v="0"/>
    <x v="6"/>
  </r>
  <r>
    <s v="3472872"/>
    <x v="1"/>
    <s v="Evergreen Homes NW LLC(MRE)"/>
    <s v="2305 NE 94th Ct"/>
    <s v="Vancouver"/>
    <s v="WA"/>
    <s v="720"/>
    <x v="1"/>
    <x v="1"/>
    <x v="3"/>
    <m/>
    <x v="2"/>
    <n v="615.22"/>
    <n v="20"/>
    <n v="1"/>
    <x v="0"/>
    <x v="0"/>
    <x v="6"/>
  </r>
  <r>
    <s v="3472874"/>
    <x v="1"/>
    <s v="Evergreen Homes NW LLC(MRE)"/>
    <s v="2301 NE 94th Ct"/>
    <s v="Vancouver"/>
    <s v="WA"/>
    <s v="720"/>
    <x v="1"/>
    <x v="1"/>
    <x v="3"/>
    <m/>
    <x v="2"/>
    <n v="616.01"/>
    <n v="20"/>
    <n v="1"/>
    <x v="0"/>
    <x v="0"/>
    <x v="6"/>
  </r>
  <r>
    <s v="3472907"/>
    <x v="1"/>
    <s v="North Columbia Homes(A1L)"/>
    <s v="9002 NE 141st Ct"/>
    <s v="Vancouver"/>
    <s v="WA"/>
    <s v="720"/>
    <x v="1"/>
    <x v="1"/>
    <x v="3"/>
    <m/>
    <x v="2"/>
    <n v="616.77"/>
    <n v="28"/>
    <n v="1"/>
    <x v="0"/>
    <x v="0"/>
    <x v="6"/>
  </r>
  <r>
    <s v="3472908"/>
    <x v="1"/>
    <s v="North Columbia Homes(A1L)"/>
    <s v="9009 NE 141st Ct"/>
    <s v="Vancouver"/>
    <s v="WA"/>
    <s v="720"/>
    <x v="1"/>
    <x v="1"/>
    <x v="3"/>
    <m/>
    <x v="2"/>
    <n v="616.77"/>
    <n v="28"/>
    <n v="1"/>
    <x v="0"/>
    <x v="0"/>
    <x v="6"/>
  </r>
  <r>
    <s v="3472921"/>
    <x v="1"/>
    <s v="Hendrickson Development, Inc(VJS)"/>
    <s v="1700 NW 22nd Ave"/>
    <s v="Battle Ground"/>
    <s v="WA"/>
    <s v="720"/>
    <x v="1"/>
    <x v="1"/>
    <x v="3"/>
    <m/>
    <x v="2"/>
    <n v="646.42999999999995"/>
    <n v="21"/>
    <n v="1"/>
    <x v="0"/>
    <x v="0"/>
    <x v="6"/>
  </r>
  <r>
    <s v="3472938"/>
    <x v="1"/>
    <s v="Lennar Northwest Inc(MRE)"/>
    <s v="18906 NE 29th Dr"/>
    <s v="Vancouver"/>
    <s v="WA"/>
    <s v="720"/>
    <x v="1"/>
    <x v="1"/>
    <x v="3"/>
    <m/>
    <x v="2"/>
    <n v="645.65"/>
    <n v="15"/>
    <n v="1"/>
    <x v="0"/>
    <x v="0"/>
    <x v="6"/>
  </r>
  <r>
    <s v="3472939"/>
    <x v="1"/>
    <s v="Lennar Northwest Inc(MRE)"/>
    <s v="18910 NE 29th Dr"/>
    <s v="Vancouver"/>
    <s v="WA"/>
    <s v="720"/>
    <x v="1"/>
    <x v="1"/>
    <x v="3"/>
    <m/>
    <x v="2"/>
    <n v="645.65"/>
    <n v="15"/>
    <n v="1"/>
    <x v="0"/>
    <x v="0"/>
    <x v="6"/>
  </r>
  <r>
    <s v="3472941"/>
    <x v="1"/>
    <s v="Lennar Northwest Inc(MRE)"/>
    <s v="18909 NE 29th Dr"/>
    <s v="Vancouver"/>
    <s v="WA"/>
    <s v="720"/>
    <x v="1"/>
    <x v="1"/>
    <x v="3"/>
    <m/>
    <x v="2"/>
    <n v="646.16999999999996"/>
    <n v="19"/>
    <n v="1"/>
    <x v="0"/>
    <x v="0"/>
    <x v="6"/>
  </r>
  <r>
    <s v="3473014"/>
    <x v="1"/>
    <s v="Olin Homes LLC(A1L)"/>
    <s v="1701 S 24th Pl"/>
    <s v="Ridgefield"/>
    <s v="WA"/>
    <s v="720"/>
    <x v="1"/>
    <x v="1"/>
    <x v="3"/>
    <m/>
    <x v="2"/>
    <n v="617.21"/>
    <n v="20"/>
    <n v="1"/>
    <x v="0"/>
    <x v="0"/>
    <x v="6"/>
  </r>
  <r>
    <s v="3473022"/>
    <x v="1"/>
    <s v="Helmes Inc(A1L)"/>
    <s v="2604 NE 167th Cir"/>
    <s v="Ridgefield"/>
    <s v="WA"/>
    <s v="720"/>
    <x v="1"/>
    <x v="1"/>
    <x v="3"/>
    <m/>
    <x v="2"/>
    <n v="621.41"/>
    <n v="64"/>
    <n v="1"/>
    <x v="0"/>
    <x v="0"/>
    <x v="6"/>
  </r>
  <r>
    <s v="3473125"/>
    <x v="1"/>
    <s v="Copper Creek Homes Inc.(A1L)"/>
    <s v="1382 N R St"/>
    <s v="Washougal"/>
    <s v="WA"/>
    <s v="720"/>
    <x v="1"/>
    <x v="1"/>
    <x v="3"/>
    <m/>
    <x v="2"/>
    <n v="646.28"/>
    <n v="22"/>
    <n v="1"/>
    <x v="0"/>
    <x v="0"/>
    <x v="6"/>
  </r>
  <r>
    <s v="3473126"/>
    <x v="1"/>
    <s v="Gaither &amp; Sons Construction(A1L)"/>
    <s v="11411 NW 15th Ct"/>
    <s v="Vancouver"/>
    <s v="WA"/>
    <s v="720"/>
    <x v="1"/>
    <x v="1"/>
    <x v="0"/>
    <m/>
    <x v="2"/>
    <n v="631.24"/>
    <n v="65"/>
    <n v="1"/>
    <x v="0"/>
    <x v="0"/>
    <x v="6"/>
  </r>
  <r>
    <s v="3473127"/>
    <x v="1"/>
    <s v="Kingston Homes LLC(A1L)"/>
    <s v="4693 N Squire Dr"/>
    <s v="Ridgefield"/>
    <s v="WA"/>
    <s v="720"/>
    <x v="1"/>
    <x v="1"/>
    <x v="3"/>
    <m/>
    <x v="2"/>
    <n v="617.59"/>
    <n v="23"/>
    <n v="1"/>
    <x v="0"/>
    <x v="0"/>
    <x v="6"/>
  </r>
  <r>
    <s v="3473130"/>
    <x v="1"/>
    <s v="Manor Homes Washington Inc(A1L)"/>
    <s v="3101 NE 174th St"/>
    <s v="Ridgefield"/>
    <s v="WA"/>
    <s v="720"/>
    <x v="1"/>
    <x v="1"/>
    <x v="3"/>
    <m/>
    <x v="2"/>
    <n v="649.11"/>
    <n v="32"/>
    <n v="1"/>
    <x v="0"/>
    <x v="0"/>
    <x v="6"/>
  </r>
  <r>
    <s v="3473143"/>
    <x v="1"/>
    <s v="Urban Northwest Homes LLC(A1L)"/>
    <s v="12307 NE 13th Ave"/>
    <s v="Vancouver"/>
    <s v="WA"/>
    <s v="720"/>
    <x v="1"/>
    <x v="1"/>
    <x v="3"/>
    <m/>
    <x v="2"/>
    <n v="836.09"/>
    <n v="31"/>
    <n v="1"/>
    <x v="0"/>
    <x v="0"/>
    <x v="6"/>
  </r>
  <r>
    <s v="3473203"/>
    <x v="1"/>
    <s v="Aho Construction(LRR)"/>
    <s v="4435 NE 136th Ave"/>
    <s v="Vancouver"/>
    <s v="WA"/>
    <s v="720"/>
    <x v="1"/>
    <x v="1"/>
    <x v="3"/>
    <m/>
    <x v="2"/>
    <n v="615.48"/>
    <n v="18"/>
    <n v="1"/>
    <x v="0"/>
    <x v="0"/>
    <x v="6"/>
  </r>
  <r>
    <s v="3473320"/>
    <x v="1"/>
    <s v="Restore Pro LLC(A1L)"/>
    <s v="12019 NW 41st Ave"/>
    <s v="Vancouver"/>
    <s v="WA"/>
    <s v="720"/>
    <x v="1"/>
    <x v="1"/>
    <x v="3"/>
    <m/>
    <x v="2"/>
    <n v="648.98"/>
    <n v="31"/>
    <n v="1"/>
    <x v="0"/>
    <x v="0"/>
    <x v="6"/>
  </r>
  <r>
    <s v="3473338"/>
    <x v="1"/>
    <s v="Helmes Inc(A1L)"/>
    <s v="11205 NE 144th Ave"/>
    <s v="Vancouver"/>
    <s v="WA"/>
    <s v="720"/>
    <x v="1"/>
    <x v="1"/>
    <x v="3"/>
    <m/>
    <x v="2"/>
    <n v="617.59"/>
    <n v="23"/>
    <n v="1"/>
    <x v="0"/>
    <x v="0"/>
    <x v="6"/>
  </r>
  <r>
    <s v="3473341"/>
    <x v="1"/>
    <s v="Helmes Inc(A1L)"/>
    <s v="14435 NE 112th St"/>
    <s v="Vancouver"/>
    <s v="WA"/>
    <s v="720"/>
    <x v="1"/>
    <x v="1"/>
    <x v="3"/>
    <m/>
    <x v="2"/>
    <n v="617.47"/>
    <n v="22"/>
    <n v="1"/>
    <x v="0"/>
    <x v="0"/>
    <x v="6"/>
  </r>
  <r>
    <s v="3473342"/>
    <x v="1"/>
    <s v="Helmes Inc(A1L)"/>
    <s v="11207 NE 149th Ave"/>
    <s v="Vancouver"/>
    <s v="WA"/>
    <s v="720"/>
    <x v="1"/>
    <x v="1"/>
    <x v="3"/>
    <m/>
    <x v="2"/>
    <n v="617.47"/>
    <n v="22"/>
    <n v="1"/>
    <x v="0"/>
    <x v="0"/>
    <x v="6"/>
  </r>
  <r>
    <s v="3473416"/>
    <x v="1"/>
    <s v="Quintessential Homes LLC(MRE)"/>
    <s v="11907 NE 102nd St"/>
    <s v="Vancouver"/>
    <s v="WA"/>
    <s v="720"/>
    <x v="1"/>
    <x v="1"/>
    <x v="3"/>
    <m/>
    <x v="2"/>
    <n v="647.42999999999995"/>
    <n v="19"/>
    <n v="1"/>
    <x v="0"/>
    <x v="0"/>
    <x v="6"/>
  </r>
  <r>
    <s v="3473449"/>
    <x v="1"/>
    <s v="NW Elite Homes LLC(LRR)"/>
    <s v="5206 NE 95th St"/>
    <s v="Vancouver"/>
    <s v="WA"/>
    <s v="720"/>
    <x v="1"/>
    <x v="1"/>
    <x v="3"/>
    <m/>
    <x v="2"/>
    <n v="649.23"/>
    <n v="33"/>
    <n v="1"/>
    <x v="0"/>
    <x v="0"/>
    <x v="6"/>
  </r>
  <r>
    <s v="3473456"/>
    <x v="1"/>
    <s v="Pyramid Homes(A1L)"/>
    <s v="1225 N 8th Way"/>
    <s v="Ridgefield"/>
    <s v="WA"/>
    <s v="720"/>
    <x v="1"/>
    <x v="1"/>
    <x v="3"/>
    <m/>
    <x v="2"/>
    <n v="831.22"/>
    <n v="27"/>
    <n v="1"/>
    <x v="0"/>
    <x v="0"/>
    <x v="6"/>
  </r>
  <r>
    <s v="3473474"/>
    <x v="1"/>
    <s v="Manor Homes Washington Inc(A1L)"/>
    <s v="2414 NE 130th Ave"/>
    <s v="Vancouver"/>
    <s v="WA"/>
    <s v="720"/>
    <x v="1"/>
    <x v="1"/>
    <x v="3"/>
    <m/>
    <x v="2"/>
    <n v="651.04999999999995"/>
    <n v="47"/>
    <n v="1"/>
    <x v="0"/>
    <x v="0"/>
    <x v="6"/>
  </r>
  <r>
    <s v="3473476"/>
    <x v="1"/>
    <s v="Manor Homes Washington Inc(A1L)"/>
    <s v="2416 NE 130th Ave"/>
    <s v="Vancouver"/>
    <s v="WA"/>
    <s v="720"/>
    <x v="1"/>
    <x v="1"/>
    <x v="3"/>
    <m/>
    <x v="2"/>
    <n v="651.44000000000005"/>
    <n v="50"/>
    <n v="1"/>
    <x v="0"/>
    <x v="0"/>
    <x v="6"/>
  </r>
  <r>
    <s v="3473477"/>
    <x v="1"/>
    <s v="Manor Homes Washington Inc(A1L)"/>
    <s v="2500 NE 130th Ave"/>
    <s v="Vancouver"/>
    <s v="WA"/>
    <s v="720"/>
    <x v="1"/>
    <x v="1"/>
    <x v="3"/>
    <m/>
    <x v="2"/>
    <n v="651.29999999999995"/>
    <n v="49"/>
    <n v="1"/>
    <x v="0"/>
    <x v="0"/>
    <x v="6"/>
  </r>
  <r>
    <s v="3473521"/>
    <x v="1"/>
    <s v="Pacific Lifestyle Homes(A1L)"/>
    <s v="14803 NW 56th Ave"/>
    <s v="Vancouver"/>
    <s v="WA"/>
    <s v="720"/>
    <x v="1"/>
    <x v="1"/>
    <x v="3"/>
    <m/>
    <x v="2"/>
    <n v="647.94000000000005"/>
    <n v="23"/>
    <n v="1"/>
    <x v="0"/>
    <x v="0"/>
    <x v="6"/>
  </r>
  <r>
    <s v="3473525"/>
    <x v="1"/>
    <s v="Pacific Lifestyle Homes(A1L)"/>
    <s v="1612 NE 153rd Ave"/>
    <s v="Vancouver"/>
    <s v="WA"/>
    <s v="720"/>
    <x v="1"/>
    <x v="1"/>
    <x v="3"/>
    <m/>
    <x v="2"/>
    <n v="648.72"/>
    <n v="29"/>
    <n v="1"/>
    <x v="0"/>
    <x v="0"/>
    <x v="6"/>
  </r>
  <r>
    <s v="3473526"/>
    <x v="1"/>
    <s v="Pacific Lifestyle Homes(A1L)"/>
    <s v="15316 NE 17th St"/>
    <s v="Vancouver"/>
    <s v="WA"/>
    <s v="720"/>
    <x v="1"/>
    <x v="1"/>
    <x v="3"/>
    <m/>
    <x v="2"/>
    <n v="647.4"/>
    <n v="30"/>
    <n v="1"/>
    <x v="0"/>
    <x v="0"/>
    <x v="6"/>
  </r>
  <r>
    <s v="3473527"/>
    <x v="1"/>
    <s v="Pacific Lifestyle Homes(A1L)"/>
    <s v="15304 NE 17th St"/>
    <s v="Vancouver"/>
    <s v="WA"/>
    <s v="720"/>
    <x v="1"/>
    <x v="1"/>
    <x v="3"/>
    <m/>
    <x v="2"/>
    <n v="647.21"/>
    <n v="30"/>
    <n v="1"/>
    <x v="0"/>
    <x v="0"/>
    <x v="6"/>
  </r>
  <r>
    <s v="3473528"/>
    <x v="1"/>
    <s v="Sun Country Homes(A1L)"/>
    <s v="110 N 38th Pl"/>
    <s v="Ridgefield"/>
    <s v="WA"/>
    <s v="720"/>
    <x v="1"/>
    <x v="1"/>
    <x v="3"/>
    <m/>
    <x v="2"/>
    <n v="788.46"/>
    <n v="30"/>
    <n v="1"/>
    <x v="0"/>
    <x v="0"/>
    <x v="6"/>
  </r>
  <r>
    <s v="3473529"/>
    <x v="1"/>
    <s v="Sun Country Homes(A1L)"/>
    <s v="137 N 39th Ct"/>
    <s v="Ridgefield"/>
    <s v="WA"/>
    <s v="720"/>
    <x v="1"/>
    <x v="1"/>
    <x v="3"/>
    <m/>
    <x v="2"/>
    <n v="617.73"/>
    <n v="24"/>
    <n v="1"/>
    <x v="0"/>
    <x v="0"/>
    <x v="6"/>
  </r>
  <r>
    <s v="3473533"/>
    <x v="1"/>
    <s v="D R Horton Inc Portland(A1L)"/>
    <s v="13014 NE 116th Cir"/>
    <s v="Vancouver"/>
    <s v="WA"/>
    <s v="720"/>
    <x v="1"/>
    <x v="1"/>
    <x v="3"/>
    <m/>
    <x v="2"/>
    <n v="616.55999999999995"/>
    <n v="27"/>
    <n v="1"/>
    <x v="0"/>
    <x v="0"/>
    <x v="6"/>
  </r>
  <r>
    <s v="3473534"/>
    <x v="1"/>
    <s v="D R Horton Inc Portland(A1L)"/>
    <s v="13010 NE 116th Cir"/>
    <s v="Vancouver"/>
    <s v="WA"/>
    <s v="720"/>
    <x v="1"/>
    <x v="1"/>
    <x v="3"/>
    <m/>
    <x v="2"/>
    <n v="616.17999999999995"/>
    <n v="24"/>
    <n v="1"/>
    <x v="0"/>
    <x v="0"/>
    <x v="6"/>
  </r>
  <r>
    <s v="3473535"/>
    <x v="1"/>
    <s v="D R Horton Inc Portland(A1L)"/>
    <s v="13007 NE 116th Cir"/>
    <s v="Vancouver"/>
    <s v="WA"/>
    <s v="720"/>
    <x v="1"/>
    <x v="1"/>
    <x v="3"/>
    <m/>
    <x v="2"/>
    <n v="616.69000000000005"/>
    <n v="28"/>
    <n v="1"/>
    <x v="0"/>
    <x v="0"/>
    <x v="6"/>
  </r>
  <r>
    <s v="3473536"/>
    <x v="1"/>
    <s v="D R Horton Inc Portland(A1L)"/>
    <s v="11604 NE 131st Ave"/>
    <s v="Vancouver"/>
    <s v="WA"/>
    <s v="720"/>
    <x v="1"/>
    <x v="1"/>
    <x v="3"/>
    <m/>
    <x v="2"/>
    <n v="615.54999999999995"/>
    <n v="19"/>
    <n v="1"/>
    <x v="0"/>
    <x v="0"/>
    <x v="6"/>
  </r>
  <r>
    <s v="3473538"/>
    <x v="1"/>
    <s v="MCM of Washington Inc.(A1L)"/>
    <s v="2025 S Sevier Rd"/>
    <s v="Ridgefield"/>
    <s v="WA"/>
    <s v="720"/>
    <x v="1"/>
    <x v="1"/>
    <x v="3"/>
    <m/>
    <x v="2"/>
    <n v="620.70000000000005"/>
    <n v="47"/>
    <n v="1"/>
    <x v="0"/>
    <x v="0"/>
    <x v="6"/>
  </r>
  <r>
    <s v="3473539"/>
    <x v="1"/>
    <s v="MCM of Washington Inc.(A1L)"/>
    <s v="2033 S Sevier Rd"/>
    <s v="Ridgefield"/>
    <s v="WA"/>
    <s v="720"/>
    <x v="1"/>
    <x v="1"/>
    <x v="3"/>
    <m/>
    <x v="2"/>
    <n v="619.27"/>
    <n v="36"/>
    <n v="1"/>
    <x v="0"/>
    <x v="0"/>
    <x v="6"/>
  </r>
  <r>
    <s v="3473556"/>
    <x v="1"/>
    <s v="Kingston Homes LLC(LRR)"/>
    <s v="4523 N 9th St"/>
    <s v="Ridgefield"/>
    <s v="WA"/>
    <s v="720"/>
    <x v="1"/>
    <x v="1"/>
    <x v="3"/>
    <m/>
    <x v="2"/>
    <n v="621.37"/>
    <n v="27"/>
    <n v="1"/>
    <x v="0"/>
    <x v="0"/>
    <x v="6"/>
  </r>
  <r>
    <s v="3473573"/>
    <x v="1"/>
    <s v="Helmes Inc(LRR)"/>
    <s v="14624 NE 112th St"/>
    <s v="Vancouver"/>
    <s v="WA"/>
    <s v="720"/>
    <x v="1"/>
    <x v="1"/>
    <x v="3"/>
    <m/>
    <x v="2"/>
    <n v="616.65"/>
    <n v="27"/>
    <n v="1"/>
    <x v="0"/>
    <x v="0"/>
    <x v="6"/>
  </r>
  <r>
    <s v="3473722"/>
    <x v="1"/>
    <s v="Manor Homes Washington Inc(LRR)"/>
    <s v="5901 NE 48th St"/>
    <s v="Vancouver"/>
    <s v="WA"/>
    <s v="720"/>
    <x v="1"/>
    <x v="1"/>
    <x v="3"/>
    <m/>
    <x v="2"/>
    <n v="645.88"/>
    <n v="19"/>
    <n v="1"/>
    <x v="0"/>
    <x v="0"/>
    <x v="6"/>
  </r>
  <r>
    <s v="3473728"/>
    <x v="1"/>
    <s v="Cascade West Development(LRR)"/>
    <s v="12014 NE 58th Ave"/>
    <s v="Vancouver"/>
    <s v="WA"/>
    <s v="720"/>
    <x v="1"/>
    <x v="1"/>
    <x v="3"/>
    <m/>
    <x v="2"/>
    <n v="615.62"/>
    <n v="19"/>
    <n v="1"/>
    <x v="0"/>
    <x v="0"/>
    <x v="6"/>
  </r>
  <r>
    <s v="3473731"/>
    <x v="1"/>
    <s v="Cascade West Development(LRR)"/>
    <s v="2504 NE 176th St"/>
    <s v="Ridgefield"/>
    <s v="WA"/>
    <s v="720"/>
    <x v="1"/>
    <x v="1"/>
    <x v="0"/>
    <m/>
    <x v="2"/>
    <n v="621.25"/>
    <n v="32"/>
    <n v="1"/>
    <x v="0"/>
    <x v="0"/>
    <x v="6"/>
  </r>
  <r>
    <s v="3473778"/>
    <x v="1"/>
    <s v="JB Homes LLC(LRR)"/>
    <s v="3204 NW 108th St"/>
    <s v="Vancouver"/>
    <s v="WA"/>
    <s v="720"/>
    <x v="1"/>
    <x v="1"/>
    <x v="3"/>
    <m/>
    <x v="2"/>
    <n v="646.45000000000005"/>
    <n v="24"/>
    <n v="1"/>
    <x v="0"/>
    <x v="0"/>
    <x v="6"/>
  </r>
  <r>
    <s v="3473784"/>
    <x v="1"/>
    <s v="JB Homes LLC(A1L)"/>
    <s v="3218 NW 108th St"/>
    <s v="Vancouver"/>
    <s v="WA"/>
    <s v="720"/>
    <x v="1"/>
    <x v="1"/>
    <x v="3"/>
    <m/>
    <x v="2"/>
    <n v="646.16"/>
    <n v="21"/>
    <n v="1"/>
    <x v="0"/>
    <x v="0"/>
    <x v="6"/>
  </r>
  <r>
    <s v="3473785"/>
    <x v="1"/>
    <s v="JB Homes LLC(A1L)"/>
    <s v="3222 NW 108th St"/>
    <s v="Vancouver"/>
    <s v="WA"/>
    <s v="720"/>
    <x v="1"/>
    <x v="1"/>
    <x v="3"/>
    <m/>
    <x v="2"/>
    <n v="646.41"/>
    <n v="23"/>
    <n v="1"/>
    <x v="0"/>
    <x v="0"/>
    <x v="6"/>
  </r>
  <r>
    <s v="3473806"/>
    <x v="1"/>
    <s v="Pahlisch Homes Inc(A1L)"/>
    <s v="6614 NE 71st Ave"/>
    <s v="Vancouver"/>
    <s v="WA"/>
    <s v="720"/>
    <x v="1"/>
    <x v="1"/>
    <x v="3"/>
    <m/>
    <x v="2"/>
    <n v="864.16"/>
    <n v="24"/>
    <n v="1"/>
    <x v="0"/>
    <x v="0"/>
    <x v="6"/>
  </r>
  <r>
    <s v="3473808"/>
    <x v="1"/>
    <s v="Pahlisch Homes Inc(LRR)"/>
    <s v="6602 NE 71st Ave"/>
    <s v="Vancouver"/>
    <s v="WA"/>
    <s v="720"/>
    <x v="1"/>
    <x v="1"/>
    <x v="3"/>
    <m/>
    <x v="2"/>
    <n v="617.48"/>
    <n v="26"/>
    <n v="1"/>
    <x v="0"/>
    <x v="0"/>
    <x v="6"/>
  </r>
  <r>
    <s v="3473809"/>
    <x v="1"/>
    <s v="Pahlisch Homes Inc(A1L)"/>
    <s v="6804 NE 66th St"/>
    <s v="Vancouver"/>
    <s v="WA"/>
    <s v="720"/>
    <x v="1"/>
    <x v="1"/>
    <x v="3"/>
    <m/>
    <x v="2"/>
    <n v="648.39"/>
    <n v="29"/>
    <n v="1"/>
    <x v="0"/>
    <x v="0"/>
    <x v="6"/>
  </r>
  <r>
    <s v="3473841"/>
    <x v="1"/>
    <s v="Helmes Inc(A1L)"/>
    <s v="15005 NE 113th St"/>
    <s v="Vancouver"/>
    <s v="WA"/>
    <s v="720"/>
    <x v="1"/>
    <x v="1"/>
    <x v="3"/>
    <m/>
    <x v="2"/>
    <n v="616.13"/>
    <n v="23"/>
    <n v="1"/>
    <x v="0"/>
    <x v="0"/>
    <x v="6"/>
  </r>
  <r>
    <s v="3473889"/>
    <x v="1"/>
    <s v="Pahlisch Homes Inc(LRR)"/>
    <s v="5785 NW Hood Lp"/>
    <s v="Camas"/>
    <s v="WA"/>
    <s v="720"/>
    <x v="1"/>
    <x v="1"/>
    <x v="3"/>
    <m/>
    <x v="2"/>
    <n v="618.41"/>
    <n v="37"/>
    <n v="1"/>
    <x v="0"/>
    <x v="0"/>
    <x v="6"/>
  </r>
  <r>
    <s v="3473893"/>
    <x v="1"/>
    <s v="Pacific Lifestyle Homes(LRR)"/>
    <s v="15401 NE 17th St"/>
    <s v="Vancouver"/>
    <s v="WA"/>
    <s v="720"/>
    <x v="1"/>
    <x v="1"/>
    <x v="3"/>
    <m/>
    <x v="2"/>
    <n v="647.21"/>
    <n v="30"/>
    <n v="1"/>
    <x v="0"/>
    <x v="0"/>
    <x v="6"/>
  </r>
  <r>
    <s v="3473895"/>
    <x v="1"/>
    <s v="Pacific Lifestyle Homes(LRR)"/>
    <s v="15427 NE 17th St"/>
    <s v="Vancouver"/>
    <s v="WA"/>
    <s v="720"/>
    <x v="1"/>
    <x v="1"/>
    <x v="3"/>
    <m/>
    <x v="2"/>
    <n v="647.21"/>
    <n v="30"/>
    <n v="1"/>
    <x v="0"/>
    <x v="0"/>
    <x v="6"/>
  </r>
  <r>
    <s v="3473903"/>
    <x v="1"/>
    <s v="Creamer Construction LLC(LRR)"/>
    <s v="17620 NE 161st Ct"/>
    <s v="Brush Prairie"/>
    <s v="WA"/>
    <s v="720"/>
    <x v="1"/>
    <x v="1"/>
    <x v="0"/>
    <m/>
    <x v="2"/>
    <n v="629.78"/>
    <n v="65"/>
    <n v="1"/>
    <x v="0"/>
    <x v="0"/>
    <x v="6"/>
  </r>
  <r>
    <s v="3473937"/>
    <x v="1"/>
    <s v="Aho Construction(LRR)"/>
    <s v="12701 NE 112th St"/>
    <s v="Vancouver"/>
    <s v="WA"/>
    <s v="720"/>
    <x v="1"/>
    <x v="1"/>
    <x v="3"/>
    <m/>
    <x v="2"/>
    <n v="616.35"/>
    <n v="21"/>
    <n v="1"/>
    <x v="0"/>
    <x v="0"/>
    <x v="6"/>
  </r>
  <r>
    <s v="3473997"/>
    <x v="1"/>
    <s v="Helmes Inc(LRR)"/>
    <s v="972 N Parson Pl"/>
    <s v="Ridgefield"/>
    <s v="WA"/>
    <s v="720"/>
    <x v="1"/>
    <x v="1"/>
    <x v="3"/>
    <m/>
    <x v="2"/>
    <n v="616.86"/>
    <n v="25"/>
    <n v="1"/>
    <x v="0"/>
    <x v="0"/>
    <x v="6"/>
  </r>
  <r>
    <s v="3474044"/>
    <x v="1"/>
    <s v="JB Homes LLC(A1L)"/>
    <s v="10101 NE 33rd Ct"/>
    <s v="Vancouver"/>
    <s v="WA"/>
    <s v="720"/>
    <x v="1"/>
    <x v="1"/>
    <x v="3"/>
    <m/>
    <x v="2"/>
    <n v="616.95000000000005"/>
    <n v="21"/>
    <n v="1"/>
    <x v="0"/>
    <x v="0"/>
    <x v="6"/>
  </r>
  <r>
    <s v="3474046"/>
    <x v="1"/>
    <s v="JB Homes LLC(A1L)"/>
    <s v="10007 NE 33rd Ct"/>
    <s v="Vancouver"/>
    <s v="WA"/>
    <s v="720"/>
    <x v="1"/>
    <x v="1"/>
    <x v="3"/>
    <m/>
    <x v="2"/>
    <n v="647.28"/>
    <n v="21"/>
    <n v="1"/>
    <x v="0"/>
    <x v="0"/>
    <x v="6"/>
  </r>
  <r>
    <s v="3474047"/>
    <x v="1"/>
    <s v="JB Homes LLC(A1L)"/>
    <s v="10003 NE 33rd Ct"/>
    <s v="Vancouver"/>
    <s v="WA"/>
    <s v="720"/>
    <x v="1"/>
    <x v="1"/>
    <x v="3"/>
    <m/>
    <x v="2"/>
    <n v="616.96"/>
    <n v="21"/>
    <n v="1"/>
    <x v="0"/>
    <x v="0"/>
    <x v="6"/>
  </r>
  <r>
    <s v="3474122"/>
    <x v="1"/>
    <s v="BTS Homes Inc(C5C)"/>
    <s v="2101 SE 98th Ave"/>
    <s v="Vancouver"/>
    <s v="WA"/>
    <s v="720"/>
    <x v="1"/>
    <x v="1"/>
    <x v="3"/>
    <m/>
    <x v="2"/>
    <n v="614.79999999999995"/>
    <n v="9"/>
    <n v="1"/>
    <x v="0"/>
    <x v="0"/>
    <x v="6"/>
  </r>
  <r>
    <s v="3474150"/>
    <x v="1"/>
    <s v="Helmes Inc(LRR)"/>
    <s v="859 N Squire Dr"/>
    <s v="Ridgefield"/>
    <s v="WA"/>
    <s v="720"/>
    <x v="1"/>
    <x v="1"/>
    <x v="3"/>
    <m/>
    <x v="2"/>
    <n v="618.79999999999995"/>
    <n v="40"/>
    <n v="1"/>
    <x v="0"/>
    <x v="0"/>
    <x v="6"/>
  </r>
  <r>
    <s v="3474155"/>
    <x v="1"/>
    <s v="Manor Homes Washington Inc(A1L)"/>
    <s v="4800 NE 56th Pl"/>
    <s v="Vancouver"/>
    <s v="WA"/>
    <s v="720"/>
    <x v="1"/>
    <x v="1"/>
    <x v="3"/>
    <m/>
    <x v="2"/>
    <n v="650.89"/>
    <n v="49"/>
    <n v="1"/>
    <x v="0"/>
    <x v="0"/>
    <x v="6"/>
  </r>
  <r>
    <s v="3474156"/>
    <x v="1"/>
    <s v="Manor Homes Washington Inc(LRR)"/>
    <s v="14309 NE 106th St"/>
    <s v="Vancouver"/>
    <s v="WA"/>
    <s v="720"/>
    <x v="1"/>
    <x v="1"/>
    <x v="3"/>
    <m/>
    <x v="2"/>
    <n v="647.91999999999996"/>
    <n v="26"/>
    <n v="1"/>
    <x v="0"/>
    <x v="0"/>
    <x v="6"/>
  </r>
  <r>
    <s v="3474257"/>
    <x v="1"/>
    <s v="Hendrickson Development, Inc(LRR)"/>
    <s v="1615 NW 22nd Ave"/>
    <s v="Battle Ground"/>
    <s v="WA"/>
    <s v="720"/>
    <x v="1"/>
    <x v="1"/>
    <x v="0"/>
    <m/>
    <x v="2"/>
    <n v="618.74"/>
    <n v="20"/>
    <n v="1"/>
    <x v="0"/>
    <x v="0"/>
    <x v="6"/>
  </r>
  <r>
    <s v="3474258"/>
    <x v="1"/>
    <s v="Hendrickson Development, Inc(LRR)"/>
    <s v="1614 NW 23rd Ave"/>
    <s v="Battle Ground"/>
    <s v="WA"/>
    <s v="720"/>
    <x v="1"/>
    <x v="1"/>
    <x v="0"/>
    <m/>
    <x v="2"/>
    <n v="618.72"/>
    <n v="20"/>
    <n v="1"/>
    <x v="0"/>
    <x v="0"/>
    <x v="6"/>
  </r>
  <r>
    <s v="3474279"/>
    <x v="1"/>
    <s v="Cascade West Development(A1L)"/>
    <s v="2600 NE 175th St"/>
    <s v="Ridgefield"/>
    <s v="WA"/>
    <s v="720"/>
    <x v="1"/>
    <x v="1"/>
    <x v="0"/>
    <m/>
    <x v="2"/>
    <n v="838.87"/>
    <n v="26"/>
    <n v="1"/>
    <x v="0"/>
    <x v="0"/>
    <x v="6"/>
  </r>
  <r>
    <s v="3474323"/>
    <x v="1"/>
    <s v="SVN Construction Inc(CAG)"/>
    <s v="661 W U St"/>
    <s v="Washougal"/>
    <s v="WA"/>
    <s v="720"/>
    <x v="1"/>
    <x v="1"/>
    <x v="3"/>
    <m/>
    <x v="2"/>
    <n v="617.61"/>
    <n v="27"/>
    <n v="1"/>
    <x v="0"/>
    <x v="0"/>
    <x v="6"/>
  </r>
  <r>
    <s v="3474370"/>
    <x v="1"/>
    <s v="Pahlisch Homes(CAG)"/>
    <s v="5800 NE 120th St"/>
    <s v="Vancouver"/>
    <s v="WA"/>
    <s v="720"/>
    <x v="1"/>
    <x v="1"/>
    <x v="3"/>
    <m/>
    <x v="2"/>
    <n v="721.36"/>
    <n v="32"/>
    <n v="1"/>
    <x v="0"/>
    <x v="0"/>
    <x v="6"/>
  </r>
  <r>
    <s v="3474380"/>
    <x v="1"/>
    <s v="Helmes Inc(A1L)"/>
    <s v="754 N Squire Dr"/>
    <s v="Ridgefield"/>
    <s v="WA"/>
    <s v="720"/>
    <x v="1"/>
    <x v="1"/>
    <x v="0"/>
    <m/>
    <x v="2"/>
    <n v="812.86"/>
    <n v="146"/>
    <n v="1"/>
    <x v="0"/>
    <x v="0"/>
    <x v="6"/>
  </r>
  <r>
    <s v="3474384"/>
    <x v="1"/>
    <s v="Waverly Homes Inc(A1L)"/>
    <s v="3013 NE 74th St"/>
    <s v="Vancouver"/>
    <s v="WA"/>
    <s v="720"/>
    <x v="1"/>
    <x v="1"/>
    <x v="3"/>
    <m/>
    <x v="2"/>
    <n v="647.16"/>
    <n v="21"/>
    <n v="1"/>
    <x v="0"/>
    <x v="0"/>
    <x v="6"/>
  </r>
  <r>
    <s v="3474388"/>
    <x v="1"/>
    <s v="Waverly Homes Inc(A1L)"/>
    <s v="3011 NE 74th St"/>
    <s v="Vancouver"/>
    <s v="WA"/>
    <s v="720"/>
    <x v="1"/>
    <x v="1"/>
    <x v="3"/>
    <m/>
    <x v="2"/>
    <n v="647.16"/>
    <n v="21"/>
    <n v="1"/>
    <x v="0"/>
    <x v="0"/>
    <x v="6"/>
  </r>
  <r>
    <s v="3474467"/>
    <x v="1"/>
    <s v="Restore Pro LLC(LRR)"/>
    <s v="12000 NW 40th Ave"/>
    <s v="Vancouver"/>
    <s v="WA"/>
    <s v="720"/>
    <x v="1"/>
    <x v="1"/>
    <x v="3"/>
    <m/>
    <x v="2"/>
    <n v="646.62"/>
    <n v="25"/>
    <n v="1"/>
    <x v="0"/>
    <x v="0"/>
    <x v="6"/>
  </r>
  <r>
    <s v="3474468"/>
    <x v="1"/>
    <s v="Restore Pro LLC(LRR)"/>
    <s v="12115 NW 41st Ave"/>
    <s v="Vancouver"/>
    <s v="WA"/>
    <s v="720"/>
    <x v="1"/>
    <x v="1"/>
    <x v="3"/>
    <m/>
    <x v="2"/>
    <n v="648.66"/>
    <n v="31"/>
    <n v="1"/>
    <x v="0"/>
    <x v="0"/>
    <x v="6"/>
  </r>
  <r>
    <s v="3474535"/>
    <x v="1"/>
    <s v="Soaring Eagle Inc(A1L)"/>
    <s v="3940 NW Jasmine St"/>
    <s v="Camas"/>
    <s v="WA"/>
    <s v="720"/>
    <x v="1"/>
    <x v="1"/>
    <x v="3"/>
    <m/>
    <x v="2"/>
    <n v="617.86"/>
    <n v="29"/>
    <n v="1"/>
    <x v="0"/>
    <x v="0"/>
    <x v="6"/>
  </r>
  <r>
    <s v="3474654"/>
    <x v="1"/>
    <s v="Glavin Development LLC(A1L)"/>
    <s v="2005 NW 40th Ave"/>
    <s v="Camas"/>
    <s v="WA"/>
    <s v="720"/>
    <x v="1"/>
    <x v="1"/>
    <x v="3"/>
    <m/>
    <x v="2"/>
    <n v="648.20000000000005"/>
    <n v="32"/>
    <n v="1"/>
    <x v="0"/>
    <x v="0"/>
    <x v="6"/>
  </r>
  <r>
    <s v="3474696"/>
    <x v="1"/>
    <s v="Quintessential Homes LLC(VJS)"/>
    <s v="11910 NE 102nd St"/>
    <s v="Vancouver"/>
    <s v="WA"/>
    <s v="720"/>
    <x v="1"/>
    <x v="1"/>
    <x v="3"/>
    <m/>
    <x v="2"/>
    <n v="647.42999999999995"/>
    <n v="26"/>
    <n v="1"/>
    <x v="0"/>
    <x v="0"/>
    <x v="6"/>
  </r>
  <r>
    <s v="3474706"/>
    <x v="1"/>
    <s v="Haven Homes NW LLC(A1L)"/>
    <s v="2515 S 19th Ct"/>
    <s v="Ridgefield"/>
    <s v="WA"/>
    <s v="720"/>
    <x v="1"/>
    <x v="1"/>
    <x v="3"/>
    <m/>
    <x v="2"/>
    <n v="848.59"/>
    <n v="19"/>
    <n v="1"/>
    <x v="0"/>
    <x v="0"/>
    <x v="6"/>
  </r>
  <r>
    <s v="3474719"/>
    <x v="1"/>
    <s v="Glavin Development LLC(A1L)"/>
    <s v="6106 NE 109th St"/>
    <s v="Vancouver"/>
    <s v="WA"/>
    <s v="720"/>
    <x v="1"/>
    <x v="1"/>
    <x v="0"/>
    <m/>
    <x v="2"/>
    <n v="747.62"/>
    <n v="23"/>
    <n v="1"/>
    <x v="0"/>
    <x v="0"/>
    <x v="6"/>
  </r>
  <r>
    <s v="3474727"/>
    <x v="1"/>
    <s v="Helmes Inc(LRR)"/>
    <s v="4578 N Noble Loop"/>
    <s v="Ridgefield"/>
    <s v="WA"/>
    <s v="720"/>
    <x v="1"/>
    <x v="1"/>
    <x v="3"/>
    <m/>
    <x v="2"/>
    <n v="617.16"/>
    <n v="22"/>
    <n v="1"/>
    <x v="0"/>
    <x v="0"/>
    <x v="6"/>
  </r>
  <r>
    <s v="3474785"/>
    <x v="1"/>
    <s v="Assurant Construction LLC(LRR)"/>
    <s v="2809 NW 100th St"/>
    <s v="Vancouver"/>
    <s v="WA"/>
    <s v="720"/>
    <x v="1"/>
    <x v="1"/>
    <x v="3"/>
    <m/>
    <x v="2"/>
    <n v="648.78"/>
    <n v="32"/>
    <n v="1"/>
    <x v="0"/>
    <x v="0"/>
    <x v="6"/>
  </r>
  <r>
    <s v="3474788"/>
    <x v="1"/>
    <s v="Lennar Northwest Inc(A1L)"/>
    <s v="3623 NE Sitka Dr"/>
    <s v="Camas"/>
    <s v="WA"/>
    <s v="720"/>
    <x v="1"/>
    <x v="1"/>
    <x v="3"/>
    <m/>
    <x v="2"/>
    <n v="646.01"/>
    <n v="15"/>
    <n v="1"/>
    <x v="0"/>
    <x v="0"/>
    <x v="6"/>
  </r>
  <r>
    <s v="3474789"/>
    <x v="1"/>
    <s v="Lennar Northwest Inc(A1L)"/>
    <s v="3621 NE Sitka Dr"/>
    <s v="Camas"/>
    <s v="WA"/>
    <s v="720"/>
    <x v="1"/>
    <x v="1"/>
    <x v="3"/>
    <m/>
    <x v="2"/>
    <n v="646.01"/>
    <n v="15"/>
    <n v="1"/>
    <x v="0"/>
    <x v="0"/>
    <x v="6"/>
  </r>
  <r>
    <s v="3474850"/>
    <x v="1"/>
    <s v="Waverly Homes Inc(A1L)"/>
    <s v="7401 NE 31st Ave"/>
    <s v="Vancouver"/>
    <s v="WA"/>
    <s v="720"/>
    <x v="1"/>
    <x v="1"/>
    <x v="3"/>
    <m/>
    <x v="2"/>
    <n v="616.34"/>
    <n v="20"/>
    <n v="1"/>
    <x v="0"/>
    <x v="0"/>
    <x v="6"/>
  </r>
  <r>
    <s v="3474857"/>
    <x v="1"/>
    <s v="Helmes Inc(CAG)"/>
    <s v="4577 N Noble Loop"/>
    <s v="Ridgefield"/>
    <s v="WA"/>
    <s v="720"/>
    <x v="1"/>
    <x v="1"/>
    <x v="3"/>
    <m/>
    <x v="2"/>
    <n v="617.16"/>
    <n v="22"/>
    <n v="1"/>
    <x v="0"/>
    <x v="0"/>
    <x v="6"/>
  </r>
  <r>
    <s v="3474895"/>
    <x v="1"/>
    <s v="Legkun, Pavel S(A1L)"/>
    <s v="3564 V St"/>
    <s v="Washougal"/>
    <s v="WA"/>
    <s v="720"/>
    <x v="1"/>
    <x v="1"/>
    <x v="3"/>
    <m/>
    <x v="2"/>
    <n v="649.08000000000004"/>
    <n v="27"/>
    <n v="1"/>
    <x v="0"/>
    <x v="0"/>
    <x v="4"/>
  </r>
  <r>
    <s v="3474900"/>
    <x v="1"/>
    <s v="Mastercraft Custom Homes LLC(CAG)"/>
    <s v="9303 NE 80th Cir"/>
    <s v="Vancouver"/>
    <s v="WA"/>
    <s v="720"/>
    <x v="1"/>
    <x v="1"/>
    <x v="3"/>
    <m/>
    <x v="2"/>
    <n v="617.78"/>
    <n v="23"/>
    <n v="1"/>
    <x v="0"/>
    <x v="0"/>
    <x v="6"/>
  </r>
  <r>
    <s v="3474931"/>
    <x v="1"/>
    <s v="Copper, Tim J(CAG)"/>
    <s v="1262 48th St"/>
    <s v="Washougal"/>
    <s v="WA"/>
    <s v="720"/>
    <x v="1"/>
    <x v="1"/>
    <x v="3"/>
    <m/>
    <x v="2"/>
    <n v="649.33000000000004"/>
    <n v="29"/>
    <n v="1"/>
    <x v="0"/>
    <x v="0"/>
    <x v="6"/>
  </r>
  <r>
    <s v="3474956"/>
    <x v="1"/>
    <s v="Modern NW Inc(CAG)"/>
    <s v="141 NE 45th Cir"/>
    <s v="Camas"/>
    <s v="WA"/>
    <s v="720"/>
    <x v="1"/>
    <x v="1"/>
    <x v="3"/>
    <m/>
    <x v="2"/>
    <n v="619.05999999999995"/>
    <n v="30"/>
    <n v="1"/>
    <x v="0"/>
    <x v="0"/>
    <x v="6"/>
  </r>
  <r>
    <s v="3474962"/>
    <x v="1"/>
    <s v="Hendrickson Development, Inc(CAG)"/>
    <s v="1700 NW 23rd Ave"/>
    <s v="Battle Ground"/>
    <s v="WA"/>
    <s v="720"/>
    <x v="1"/>
    <x v="1"/>
    <x v="0"/>
    <m/>
    <x v="2"/>
    <n v="620.46"/>
    <n v="22"/>
    <n v="1"/>
    <x v="0"/>
    <x v="0"/>
    <x v="6"/>
  </r>
  <r>
    <s v="3474970"/>
    <x v="1"/>
    <s v="Hendrickson Development, Inc(A1L)"/>
    <s v="1617 NW 23rd Ave"/>
    <s v="Battle Ground"/>
    <s v="WA"/>
    <s v="720"/>
    <x v="1"/>
    <x v="1"/>
    <x v="3"/>
    <m/>
    <x v="2"/>
    <n v="647.9"/>
    <n v="22"/>
    <n v="1"/>
    <x v="0"/>
    <x v="0"/>
    <x v="6"/>
  </r>
  <r>
    <s v="3474987"/>
    <x v="1"/>
    <s v="Pacific Lifestyle Homes(LRR)"/>
    <s v="15012 NW 57th Ave"/>
    <s v="Vancouver"/>
    <s v="WA"/>
    <s v="720"/>
    <x v="1"/>
    <x v="1"/>
    <x v="0"/>
    <m/>
    <x v="2"/>
    <n v="837.14"/>
    <n v="155"/>
    <n v="1"/>
    <x v="0"/>
    <x v="0"/>
    <x v="6"/>
  </r>
  <r>
    <s v="3475007"/>
    <x v="1"/>
    <s v="Cascade West Development(A1L)"/>
    <s v="17807 NE 26th Ave"/>
    <s v="Ridgefield"/>
    <s v="WA"/>
    <s v="720"/>
    <x v="1"/>
    <x v="1"/>
    <x v="3"/>
    <m/>
    <x v="2"/>
    <n v="622.21"/>
    <n v="28"/>
    <n v="1"/>
    <x v="0"/>
    <x v="0"/>
    <x v="6"/>
  </r>
  <r>
    <s v="3475015"/>
    <x v="1"/>
    <s v="Quail Construction LLC(A1L)"/>
    <s v="2280 N 6th St"/>
    <s v="Washougal"/>
    <s v="WA"/>
    <s v="720"/>
    <x v="1"/>
    <x v="1"/>
    <x v="3"/>
    <m/>
    <x v="2"/>
    <n v="618.66999999999996"/>
    <n v="27"/>
    <n v="1"/>
    <x v="0"/>
    <x v="0"/>
    <x v="6"/>
  </r>
  <r>
    <s v="3475016"/>
    <x v="1"/>
    <s v="Pahlisch Homes Inc(LRR)"/>
    <s v="6800 NE 66th St"/>
    <s v="Vancouver"/>
    <s v="WA"/>
    <s v="720"/>
    <x v="1"/>
    <x v="1"/>
    <x v="3"/>
    <m/>
    <x v="2"/>
    <n v="650.29999999999995"/>
    <n v="39"/>
    <n v="1"/>
    <x v="0"/>
    <x v="0"/>
    <x v="6"/>
  </r>
  <r>
    <s v="3475068"/>
    <x v="1"/>
    <s v="AG Holdings LLC(A1L)"/>
    <s v="2508 NE 84th Cir"/>
    <s v="Vancouver"/>
    <s v="WA"/>
    <s v="720"/>
    <x v="1"/>
    <x v="1"/>
    <x v="3"/>
    <m/>
    <x v="2"/>
    <n v="647.85"/>
    <n v="18"/>
    <n v="1"/>
    <x v="0"/>
    <x v="0"/>
    <x v="4"/>
  </r>
  <r>
    <s v="3475069"/>
    <x v="1"/>
    <s v="AG Holdings LLC(A1L)"/>
    <s v="2512 NE 84th Cir"/>
    <s v="Vancouver"/>
    <s v="WA"/>
    <s v="720"/>
    <x v="1"/>
    <x v="1"/>
    <x v="3"/>
    <m/>
    <x v="2"/>
    <n v="696.49"/>
    <n v="68"/>
    <n v="1"/>
    <x v="0"/>
    <x v="0"/>
    <x v="4"/>
  </r>
  <r>
    <s v="3475074"/>
    <x v="1"/>
    <s v="Kingston Homes LLC(LRR)"/>
    <s v="4592 N 9th St"/>
    <s v="Ridgefield"/>
    <s v="WA"/>
    <s v="720"/>
    <x v="1"/>
    <x v="1"/>
    <x v="0"/>
    <m/>
    <x v="2"/>
    <n v="620.02"/>
    <n v="20"/>
    <n v="1"/>
    <x v="0"/>
    <x v="0"/>
    <x v="6"/>
  </r>
  <r>
    <s v="3475076"/>
    <x v="1"/>
    <s v="Kingston Homes LLC(LRR)"/>
    <s v="4592 N Noble Lp"/>
    <s v="Ridgefield"/>
    <s v="WA"/>
    <s v="720"/>
    <x v="1"/>
    <x v="1"/>
    <x v="0"/>
    <m/>
    <x v="2"/>
    <n v="620.26"/>
    <n v="21"/>
    <n v="1"/>
    <x v="0"/>
    <x v="0"/>
    <x v="6"/>
  </r>
  <r>
    <s v="3475078"/>
    <x v="1"/>
    <s v="Kingston Homes LLC(LRR)"/>
    <s v="4641 N Squire Dr"/>
    <s v="Ridgefield"/>
    <s v="WA"/>
    <s v="720"/>
    <x v="1"/>
    <x v="1"/>
    <x v="0"/>
    <m/>
    <x v="2"/>
    <n v="620.79"/>
    <n v="23"/>
    <n v="1"/>
    <x v="0"/>
    <x v="0"/>
    <x v="6"/>
  </r>
  <r>
    <s v="3475084"/>
    <x v="1"/>
    <s v="Helmes Inc(CAG)"/>
    <s v="582 N 44th Ave"/>
    <s v="Ridgefield"/>
    <s v="WA"/>
    <s v="720"/>
    <x v="1"/>
    <x v="1"/>
    <x v="3"/>
    <m/>
    <x v="2"/>
    <n v="618.14"/>
    <n v="25"/>
    <n v="1"/>
    <x v="0"/>
    <x v="0"/>
    <x v="6"/>
  </r>
  <r>
    <s v="3475088"/>
    <x v="1"/>
    <s v="Aho Construction(CAG)"/>
    <s v="2225 NE 50th Cir"/>
    <s v="Vancouver"/>
    <s v="WA"/>
    <s v="720"/>
    <x v="1"/>
    <x v="1"/>
    <x v="3"/>
    <m/>
    <x v="2"/>
    <n v="617.97"/>
    <n v="22"/>
    <n v="1"/>
    <x v="0"/>
    <x v="0"/>
    <x v="6"/>
  </r>
  <r>
    <s v="3475091"/>
    <x v="1"/>
    <s v="Aho Construction(CAG)"/>
    <s v="2250 NE 50th Cir"/>
    <s v="Vancouver"/>
    <s v="WA"/>
    <s v="720"/>
    <x v="1"/>
    <x v="1"/>
    <x v="3"/>
    <m/>
    <x v="2"/>
    <n v="617.97"/>
    <n v="22"/>
    <n v="1"/>
    <x v="0"/>
    <x v="0"/>
    <x v="6"/>
  </r>
  <r>
    <s v="3475117"/>
    <x v="1"/>
    <s v="Manor Homes Washington Inc(A1L)"/>
    <s v="3486 V St"/>
    <s v="Washougal"/>
    <s v="WA"/>
    <s v="720"/>
    <x v="1"/>
    <x v="1"/>
    <x v="3"/>
    <m/>
    <x v="2"/>
    <n v="649.20000000000005"/>
    <n v="28"/>
    <n v="1"/>
    <x v="0"/>
    <x v="0"/>
    <x v="6"/>
  </r>
  <r>
    <s v="3475170"/>
    <x v="1"/>
    <s v="Summerplace Homes(LRR)"/>
    <s v="1895 Taverner Dr"/>
    <s v="Ridgefield"/>
    <s v="WA"/>
    <s v="720"/>
    <x v="1"/>
    <x v="1"/>
    <x v="3"/>
    <m/>
    <x v="2"/>
    <n v="650.1"/>
    <n v="35"/>
    <n v="1"/>
    <x v="0"/>
    <x v="0"/>
    <x v="6"/>
  </r>
  <r>
    <s v="3475186"/>
    <x v="1"/>
    <s v="Pacific Lifestyle Homes(WEB)"/>
    <s v="15312 NE 17th St"/>
    <s v="Vancouver"/>
    <s v="WA"/>
    <s v="720"/>
    <x v="1"/>
    <x v="1"/>
    <x v="3"/>
    <m/>
    <x v="2"/>
    <n v="648.84"/>
    <n v="26"/>
    <n v="1"/>
    <x v="0"/>
    <x v="0"/>
    <x v="6"/>
  </r>
  <r>
    <s v="3475187"/>
    <x v="1"/>
    <s v="Pacific Lifestyle Homes(CAG)"/>
    <s v="15317 NE 17th St"/>
    <s v="Vancouver"/>
    <s v="WA"/>
    <s v="720"/>
    <x v="1"/>
    <x v="1"/>
    <x v="3"/>
    <m/>
    <x v="2"/>
    <n v="648.34"/>
    <n v="22"/>
    <n v="1"/>
    <x v="0"/>
    <x v="0"/>
    <x v="6"/>
  </r>
  <r>
    <s v="3475205"/>
    <x v="1"/>
    <s v="Cascade West Development(LRR)"/>
    <s v="16219 NE 171st Ct"/>
    <s v="Brush Prairie"/>
    <s v="WA"/>
    <s v="720"/>
    <x v="1"/>
    <x v="1"/>
    <x v="3"/>
    <m/>
    <x v="2"/>
    <n v="650.36"/>
    <n v="37"/>
    <n v="1"/>
    <x v="0"/>
    <x v="0"/>
    <x v="6"/>
  </r>
  <r>
    <s v="3475210"/>
    <x v="1"/>
    <s v="Karlsen Development(CAG)"/>
    <s v="4225 Y St"/>
    <s v="Washougal"/>
    <s v="WA"/>
    <s v="720"/>
    <x v="1"/>
    <x v="1"/>
    <x v="3"/>
    <m/>
    <x v="2"/>
    <n v="616.49"/>
    <n v="20"/>
    <n v="1"/>
    <x v="0"/>
    <x v="0"/>
    <x v="6"/>
  </r>
  <r>
    <s v="3475267"/>
    <x v="1"/>
    <s v="Pacific Lifestyle Homes(CAG)"/>
    <s v="14619 NE 113th St"/>
    <s v="Vancouver"/>
    <s v="WA"/>
    <s v="720"/>
    <x v="1"/>
    <x v="1"/>
    <x v="3"/>
    <m/>
    <x v="2"/>
    <n v="648.95000000000005"/>
    <n v="27"/>
    <n v="1"/>
    <x v="0"/>
    <x v="0"/>
    <x v="6"/>
  </r>
  <r>
    <s v="3475270"/>
    <x v="1"/>
    <s v="Helmes Inc(CAG)"/>
    <s v="12507 NE 59th Ave"/>
    <s v="Vancouver"/>
    <s v="WA"/>
    <s v="720"/>
    <x v="1"/>
    <x v="1"/>
    <x v="3"/>
    <m/>
    <x v="2"/>
    <n v="617.97"/>
    <n v="22"/>
    <n v="1"/>
    <x v="0"/>
    <x v="0"/>
    <x v="6"/>
  </r>
  <r>
    <s v="3475278"/>
    <x v="1"/>
    <s v="K H R Homes(A1L)"/>
    <s v="2042 35th St"/>
    <s v="Washougal"/>
    <s v="WA"/>
    <s v="720"/>
    <x v="1"/>
    <x v="1"/>
    <x v="3"/>
    <m/>
    <x v="2"/>
    <n v="738.14"/>
    <n v="23"/>
    <n v="1"/>
    <x v="0"/>
    <x v="0"/>
    <x v="6"/>
  </r>
  <r>
    <s v="3475282"/>
    <x v="1"/>
    <s v="Lennar Northwest Inc(A1L)"/>
    <s v="3632 NE Sitka"/>
    <s v="Camas"/>
    <s v="WA"/>
    <s v="720"/>
    <x v="1"/>
    <x v="1"/>
    <x v="3"/>
    <m/>
    <x v="2"/>
    <n v="30.99"/>
    <n v="5"/>
    <n v="1"/>
    <x v="1"/>
    <x v="0"/>
    <x v="6"/>
  </r>
  <r>
    <s v="3475283"/>
    <x v="1"/>
    <s v="Lennar Northwest Inc(A1L)"/>
    <s v="3630 NE Sitka"/>
    <s v="Camas"/>
    <s v="WA"/>
    <s v="720"/>
    <x v="1"/>
    <x v="1"/>
    <x v="3"/>
    <m/>
    <x v="2"/>
    <n v="647.92999999999995"/>
    <n v="23"/>
    <n v="1"/>
    <x v="0"/>
    <x v="0"/>
    <x v="6"/>
  </r>
  <r>
    <s v="3475284"/>
    <x v="1"/>
    <s v="Lennar Northwest Inc(A1L)"/>
    <s v="3624 NE Sitka"/>
    <s v="Camas"/>
    <s v="WA"/>
    <s v="720"/>
    <x v="1"/>
    <x v="1"/>
    <x v="3"/>
    <m/>
    <x v="2"/>
    <n v="864.48"/>
    <n v="21"/>
    <n v="1"/>
    <x v="0"/>
    <x v="0"/>
    <x v="6"/>
  </r>
  <r>
    <s v="3475285"/>
    <x v="1"/>
    <s v="Lennar Northwest Inc(A1L)"/>
    <s v="3628 NE Sitka"/>
    <s v="Camas"/>
    <s v="WA"/>
    <s v="720"/>
    <x v="1"/>
    <x v="1"/>
    <x v="3"/>
    <m/>
    <x v="2"/>
    <n v="647.79999999999995"/>
    <n v="22"/>
    <n v="1"/>
    <x v="0"/>
    <x v="0"/>
    <x v="6"/>
  </r>
  <r>
    <s v="3475311"/>
    <x v="1"/>
    <s v="Aho Construction(A1L)"/>
    <s v="508 W 16th St"/>
    <s v="La Center"/>
    <s v="WA"/>
    <s v="720"/>
    <x v="1"/>
    <x v="1"/>
    <x v="3"/>
    <m/>
    <x v="2"/>
    <n v="615.22"/>
    <n v="22"/>
    <n v="1"/>
    <x v="0"/>
    <x v="0"/>
    <x v="6"/>
  </r>
  <r>
    <s v="3475318"/>
    <x v="1"/>
    <s v="Aho Construction(A1L)"/>
    <s v="499 W 12th Way"/>
    <s v="La Center"/>
    <s v="WA"/>
    <s v="720"/>
    <x v="1"/>
    <x v="1"/>
    <x v="3"/>
    <m/>
    <x v="2"/>
    <n v="616.4"/>
    <n v="32"/>
    <n v="1"/>
    <x v="0"/>
    <x v="0"/>
    <x v="6"/>
  </r>
  <r>
    <s v="3475319"/>
    <x v="1"/>
    <s v="Helmes Inc(A1L)"/>
    <s v="14602 NE 113th St"/>
    <s v="Vancouver"/>
    <s v="WA"/>
    <s v="720"/>
    <x v="1"/>
    <x v="1"/>
    <x v="3"/>
    <m/>
    <x v="2"/>
    <n v="620.41"/>
    <n v="52"/>
    <n v="1"/>
    <x v="0"/>
    <x v="0"/>
    <x v="6"/>
  </r>
  <r>
    <s v="3475342"/>
    <x v="1"/>
    <s v="Manor Homes Washington Inc(CAG)"/>
    <s v="3209 NE Tillicum Cir"/>
    <s v="Camas"/>
    <s v="WA"/>
    <s v="720"/>
    <x v="1"/>
    <x v="1"/>
    <x v="3"/>
    <m/>
    <x v="2"/>
    <n v="619.54999999999995"/>
    <n v="45"/>
    <n v="1"/>
    <x v="0"/>
    <x v="0"/>
    <x v="6"/>
  </r>
  <r>
    <s v="3475343"/>
    <x v="1"/>
    <s v="Manor Homes Washington Inc(CAG)"/>
    <s v="3211 NE Tillicum Cir"/>
    <s v="Camas"/>
    <s v="WA"/>
    <s v="720"/>
    <x v="1"/>
    <x v="1"/>
    <x v="3"/>
    <m/>
    <x v="2"/>
    <n v="616.62"/>
    <n v="21"/>
    <n v="1"/>
    <x v="0"/>
    <x v="0"/>
    <x v="6"/>
  </r>
  <r>
    <s v="3475359"/>
    <x v="1"/>
    <s v="Olin Homes LLC(VJS)"/>
    <s v="2207 NW 5th St"/>
    <s v="Battle Ground"/>
    <s v="WA"/>
    <s v="720"/>
    <x v="1"/>
    <x v="1"/>
    <x v="3"/>
    <m/>
    <x v="2"/>
    <n v="581.33000000000004"/>
    <n v="16"/>
    <n v="1"/>
    <x v="0"/>
    <x v="0"/>
    <x v="6"/>
  </r>
  <r>
    <s v="3475364"/>
    <x v="1"/>
    <s v="Helmes Inc(A1L)"/>
    <s v="11216 NE 143rd Ave"/>
    <s v="Vancouver"/>
    <s v="WA"/>
    <s v="720"/>
    <x v="1"/>
    <x v="1"/>
    <x v="3"/>
    <m/>
    <x v="2"/>
    <n v="582.91"/>
    <n v="29"/>
    <n v="1"/>
    <x v="0"/>
    <x v="0"/>
    <x v="6"/>
  </r>
  <r>
    <s v="3475370"/>
    <x v="1"/>
    <s v="Helmes Inc(A1L)"/>
    <s v="9605 NE 164th Ave"/>
    <s v="Vancouver"/>
    <s v="WA"/>
    <s v="720"/>
    <x v="1"/>
    <x v="1"/>
    <x v="3"/>
    <m/>
    <x v="2"/>
    <n v="615.41999999999996"/>
    <n v="23"/>
    <n v="1"/>
    <x v="0"/>
    <x v="0"/>
    <x v="6"/>
  </r>
  <r>
    <s v="3475371"/>
    <x v="1"/>
    <s v="Helmes Inc(A1L)"/>
    <s v="9701 NE 164th Ave"/>
    <s v="Vancouver"/>
    <s v="WA"/>
    <s v="720"/>
    <x v="1"/>
    <x v="1"/>
    <x v="3"/>
    <m/>
    <x v="2"/>
    <n v="615.41"/>
    <n v="23"/>
    <n v="1"/>
    <x v="0"/>
    <x v="0"/>
    <x v="6"/>
  </r>
  <r>
    <s v="3475372"/>
    <x v="1"/>
    <s v="Helmes Inc(A1L)"/>
    <s v="9604 NE 165th Ave"/>
    <s v="Vancouver"/>
    <s v="WA"/>
    <s v="720"/>
    <x v="1"/>
    <x v="1"/>
    <x v="3"/>
    <m/>
    <x v="2"/>
    <n v="617.13"/>
    <n v="37"/>
    <n v="1"/>
    <x v="0"/>
    <x v="0"/>
    <x v="6"/>
  </r>
  <r>
    <s v="3475374"/>
    <x v="1"/>
    <s v="Helmes Inc(A1L)"/>
    <s v="16201 NE 94th St"/>
    <s v="Vancouver"/>
    <s v="WA"/>
    <s v="720"/>
    <x v="1"/>
    <x v="1"/>
    <x v="3"/>
    <m/>
    <x v="2"/>
    <n v="616.96"/>
    <n v="24"/>
    <n v="1"/>
    <x v="0"/>
    <x v="0"/>
    <x v="6"/>
  </r>
  <r>
    <s v="3475375"/>
    <x v="1"/>
    <s v="Helmes Inc(A1L)"/>
    <s v="16508 NE 97th St"/>
    <s v="Vancouver"/>
    <s v="WA"/>
    <s v="720"/>
    <x v="1"/>
    <x v="1"/>
    <x v="3"/>
    <m/>
    <x v="2"/>
    <n v="615.79"/>
    <n v="26"/>
    <n v="1"/>
    <x v="0"/>
    <x v="0"/>
    <x v="6"/>
  </r>
  <r>
    <s v="3475377"/>
    <x v="1"/>
    <s v="Olin Homes LLC(VJS)"/>
    <s v="505 NW 23rd Ave"/>
    <s v="Battle Ground"/>
    <s v="WA"/>
    <s v="720"/>
    <x v="1"/>
    <x v="1"/>
    <x v="3"/>
    <m/>
    <x v="2"/>
    <n v="580.6"/>
    <n v="21"/>
    <n v="1"/>
    <x v="0"/>
    <x v="0"/>
    <x v="1"/>
  </r>
  <r>
    <s v="3475434"/>
    <x v="1"/>
    <s v="Sun Country Homes(A1L)"/>
    <s v="89 N 42nd Pl"/>
    <s v="Ridgefield"/>
    <s v="WA"/>
    <s v="720"/>
    <x v="1"/>
    <x v="1"/>
    <x v="3"/>
    <m/>
    <x v="2"/>
    <n v="738.02"/>
    <n v="22"/>
    <n v="1"/>
    <x v="0"/>
    <x v="0"/>
    <x v="6"/>
  </r>
  <r>
    <s v="3475488"/>
    <x v="1"/>
    <s v="Olin Homes LLC(CAG)"/>
    <s v="2303 NW 5th St"/>
    <s v="Battle Ground"/>
    <s v="WA"/>
    <s v="720"/>
    <x v="1"/>
    <x v="1"/>
    <x v="3"/>
    <m/>
    <x v="2"/>
    <n v="616.03"/>
    <n v="28"/>
    <n v="1"/>
    <x v="0"/>
    <x v="0"/>
    <x v="6"/>
  </r>
  <r>
    <s v="3475630"/>
    <x v="1"/>
    <s v="D R Horton Inc Portland(LRR)"/>
    <s v="11607 NE 128th Pl"/>
    <s v="Vancouver"/>
    <s v="WA"/>
    <s v="720"/>
    <x v="1"/>
    <x v="1"/>
    <x v="3"/>
    <m/>
    <x v="2"/>
    <n v="617.08000000000004"/>
    <n v="24"/>
    <n v="1"/>
    <x v="0"/>
    <x v="0"/>
    <x v="6"/>
  </r>
  <r>
    <s v="3475631"/>
    <x v="1"/>
    <s v="D R Horton Inc Portland(LRR)"/>
    <s v="11608 NE 131st Ave"/>
    <s v="Vancouver"/>
    <s v="WA"/>
    <s v="720"/>
    <x v="1"/>
    <x v="1"/>
    <x v="3"/>
    <m/>
    <x v="2"/>
    <n v="617.47"/>
    <n v="27"/>
    <n v="1"/>
    <x v="0"/>
    <x v="0"/>
    <x v="6"/>
  </r>
  <r>
    <s v="3475632"/>
    <x v="1"/>
    <s v="D R Horton Inc Portland(LRR)"/>
    <s v="11508 NE 131st Pl"/>
    <s v="Vancouver"/>
    <s v="WA"/>
    <s v="720"/>
    <x v="1"/>
    <x v="1"/>
    <x v="3"/>
    <m/>
    <x v="2"/>
    <n v="617.51"/>
    <n v="27"/>
    <n v="1"/>
    <x v="0"/>
    <x v="0"/>
    <x v="6"/>
  </r>
  <r>
    <s v="3475633"/>
    <x v="1"/>
    <s v="D R Horton Inc Portland(LRR)"/>
    <s v="11509 NE 131st Pl"/>
    <s v="Vancouver"/>
    <s v="WA"/>
    <s v="720"/>
    <x v="1"/>
    <x v="1"/>
    <x v="3"/>
    <m/>
    <x v="2"/>
    <n v="616.37"/>
    <n v="24"/>
    <n v="1"/>
    <x v="0"/>
    <x v="0"/>
    <x v="6"/>
  </r>
  <r>
    <s v="3475634"/>
    <x v="1"/>
    <s v="D R Horton Inc Portland(LRR)"/>
    <s v="11411 NE 131st Pl"/>
    <s v="Vancouver"/>
    <s v="WA"/>
    <s v="720"/>
    <x v="1"/>
    <x v="1"/>
    <x v="3"/>
    <m/>
    <x v="2"/>
    <n v="617.1"/>
    <n v="24"/>
    <n v="1"/>
    <x v="0"/>
    <x v="0"/>
    <x v="6"/>
  </r>
  <r>
    <s v="3475635"/>
    <x v="1"/>
    <s v="D R Horton Inc Portland(LRR)"/>
    <s v="11505 NE 131st Pl"/>
    <s v="Vancouver"/>
    <s v="WA"/>
    <s v="720"/>
    <x v="1"/>
    <x v="1"/>
    <x v="3"/>
    <m/>
    <x v="2"/>
    <n v="616.35"/>
    <n v="24"/>
    <n v="1"/>
    <x v="0"/>
    <x v="0"/>
    <x v="6"/>
  </r>
  <r>
    <s v="3475636"/>
    <x v="1"/>
    <s v="D R Horton Inc Portland(LRR)"/>
    <s v="11501 NE 131st Pl"/>
    <s v="Vancouver"/>
    <s v="WA"/>
    <s v="720"/>
    <x v="1"/>
    <x v="1"/>
    <x v="3"/>
    <m/>
    <x v="2"/>
    <n v="627.29"/>
    <n v="24"/>
    <n v="1"/>
    <x v="0"/>
    <x v="0"/>
    <x v="6"/>
  </r>
  <r>
    <s v="3475647"/>
    <x v="1"/>
    <s v="Pahlisch Homes Inc(A1L)"/>
    <s v="2007 NW Sierra Way"/>
    <s v="Camas"/>
    <s v="WA"/>
    <s v="720"/>
    <x v="1"/>
    <x v="1"/>
    <x v="3"/>
    <m/>
    <x v="2"/>
    <n v="647.1"/>
    <n v="26"/>
    <n v="1"/>
    <x v="0"/>
    <x v="0"/>
    <x v="6"/>
  </r>
  <r>
    <s v="3475657"/>
    <x v="1"/>
    <s v="Quintessential Homes LLC(CAG)"/>
    <s v="11906 NE 102nd St"/>
    <s v="Vancouver"/>
    <s v="WA"/>
    <s v="720"/>
    <x v="1"/>
    <x v="1"/>
    <x v="3"/>
    <m/>
    <x v="2"/>
    <n v="616.48"/>
    <n v="26"/>
    <n v="1"/>
    <x v="0"/>
    <x v="0"/>
    <x v="6"/>
  </r>
  <r>
    <s v="3475707"/>
    <x v="1"/>
    <s v="Lennar Northwest Inc(CAG)"/>
    <s v="18918 NE 29th Dr"/>
    <s v="Vancouver"/>
    <s v="WA"/>
    <s v="720"/>
    <x v="1"/>
    <x v="1"/>
    <x v="3"/>
    <m/>
    <x v="2"/>
    <n v="647.26"/>
    <n v="26"/>
    <n v="1"/>
    <x v="0"/>
    <x v="0"/>
    <x v="6"/>
  </r>
  <r>
    <s v="3475708"/>
    <x v="1"/>
    <s v="Lennar Northwest Inc(CAG)"/>
    <s v="18922 NE 29th Dr"/>
    <s v="Vancouver"/>
    <s v="WA"/>
    <s v="720"/>
    <x v="1"/>
    <x v="1"/>
    <x v="3"/>
    <m/>
    <x v="2"/>
    <n v="647.26"/>
    <n v="26"/>
    <n v="1"/>
    <x v="0"/>
    <x v="0"/>
    <x v="6"/>
  </r>
  <r>
    <s v="3475709"/>
    <x v="1"/>
    <s v="Lennar Northwest Inc(CAG)"/>
    <s v="18917 NE 29th Dr"/>
    <s v="Vancouver"/>
    <s v="WA"/>
    <s v="720"/>
    <x v="1"/>
    <x v="1"/>
    <x v="3"/>
    <m/>
    <x v="2"/>
    <n v="645.47"/>
    <n v="23"/>
    <n v="1"/>
    <x v="0"/>
    <x v="0"/>
    <x v="6"/>
  </r>
  <r>
    <s v="3475712"/>
    <x v="1"/>
    <s v="Lennar Northwest Inc(WEB)"/>
    <s v="18913 NE 29th Dr"/>
    <s v="Vancouver"/>
    <s v="WA"/>
    <s v="720"/>
    <x v="1"/>
    <x v="1"/>
    <x v="3"/>
    <m/>
    <x v="2"/>
    <n v="645.6"/>
    <n v="24"/>
    <n v="1"/>
    <x v="0"/>
    <x v="0"/>
    <x v="6"/>
  </r>
  <r>
    <s v="3475769"/>
    <x v="1"/>
    <s v="Evergreen Homes NW LLC(CAG)"/>
    <s v="4055 X St"/>
    <s v="Washougal"/>
    <s v="WA"/>
    <s v="720"/>
    <x v="1"/>
    <x v="1"/>
    <x v="3"/>
    <m/>
    <x v="2"/>
    <n v="617.77"/>
    <n v="34"/>
    <n v="1"/>
    <x v="0"/>
    <x v="0"/>
    <x v="6"/>
  </r>
  <r>
    <s v="3475770"/>
    <x v="1"/>
    <s v="Evergreen Homes NW LLC(CAG)"/>
    <s v="322 N 47th Cir"/>
    <s v="Camas"/>
    <s v="WA"/>
    <s v="720"/>
    <x v="1"/>
    <x v="1"/>
    <x v="3"/>
    <m/>
    <x v="2"/>
    <n v="622.66999999999996"/>
    <n v="74"/>
    <n v="1"/>
    <x v="0"/>
    <x v="0"/>
    <x v="6"/>
  </r>
  <r>
    <s v="3475771"/>
    <x v="1"/>
    <s v="Helmes Inc(LRR)"/>
    <s v="4618 N Noble Loop"/>
    <s v="Ridgefield"/>
    <s v="WA"/>
    <s v="720"/>
    <x v="1"/>
    <x v="1"/>
    <x v="3"/>
    <m/>
    <x v="2"/>
    <n v="616.59"/>
    <n v="20"/>
    <n v="1"/>
    <x v="0"/>
    <x v="0"/>
    <x v="6"/>
  </r>
  <r>
    <s v="3475807"/>
    <x v="1"/>
    <s v="D R Horton Inc Portland(A1L)"/>
    <s v="12013 NE 111th St"/>
    <s v="Vancouver"/>
    <s v="WA"/>
    <s v="720"/>
    <x v="1"/>
    <x v="1"/>
    <x v="3"/>
    <m/>
    <x v="2"/>
    <n v="616.70000000000005"/>
    <n v="27"/>
    <n v="1"/>
    <x v="0"/>
    <x v="0"/>
    <x v="6"/>
  </r>
  <r>
    <s v="3475809"/>
    <x v="1"/>
    <s v="D R Horton Inc Portland(A1L)"/>
    <s v="12017 NE 111th St"/>
    <s v="Vancouver"/>
    <s v="WA"/>
    <s v="720"/>
    <x v="1"/>
    <x v="1"/>
    <x v="3"/>
    <m/>
    <x v="2"/>
    <n v="862.43"/>
    <n v="37"/>
    <n v="1"/>
    <x v="0"/>
    <x v="0"/>
    <x v="6"/>
  </r>
  <r>
    <s v="3475810"/>
    <x v="1"/>
    <s v="D R Horton Inc Portland(A1L)"/>
    <s v="12103 NE 111th St"/>
    <s v="Vancouver"/>
    <s v="WA"/>
    <s v="720"/>
    <x v="1"/>
    <x v="1"/>
    <x v="3"/>
    <m/>
    <x v="2"/>
    <n v="617.30999999999995"/>
    <n v="32"/>
    <n v="1"/>
    <x v="0"/>
    <x v="0"/>
    <x v="6"/>
  </r>
  <r>
    <s v="3475811"/>
    <x v="1"/>
    <s v="D R Horton Inc Portland(A1L)"/>
    <s v="12107 NE 111th St"/>
    <s v="Vancouver"/>
    <s v="WA"/>
    <s v="720"/>
    <x v="1"/>
    <x v="1"/>
    <x v="3"/>
    <m/>
    <x v="2"/>
    <n v="616.70000000000005"/>
    <n v="27"/>
    <n v="1"/>
    <x v="0"/>
    <x v="0"/>
    <x v="6"/>
  </r>
  <r>
    <s v="3475883"/>
    <x v="1"/>
    <s v="Pacific Lifestyle Homes(CAG)"/>
    <s v="15411 NE 17th St"/>
    <s v="Vancouver"/>
    <s v="WA"/>
    <s v="720"/>
    <x v="1"/>
    <x v="1"/>
    <x v="3"/>
    <m/>
    <x v="2"/>
    <n v="646.1"/>
    <n v="22"/>
    <n v="1"/>
    <x v="0"/>
    <x v="0"/>
    <x v="6"/>
  </r>
  <r>
    <s v="3475900"/>
    <x v="1"/>
    <s v="Manor Homes Washington Inc(CAG)"/>
    <s v="2412 NE 130th Ave"/>
    <s v="Vancouver"/>
    <s v="WA"/>
    <s v="720"/>
    <x v="1"/>
    <x v="1"/>
    <x v="3"/>
    <m/>
    <x v="2"/>
    <n v="650.35"/>
    <n v="50"/>
    <n v="1"/>
    <x v="0"/>
    <x v="0"/>
    <x v="6"/>
  </r>
  <r>
    <s v="3475928"/>
    <x v="1"/>
    <s v="Manor Homes Washington Inc(VJS)"/>
    <s v="12114 NE 102nd St"/>
    <s v="Vancouver"/>
    <s v="WA"/>
    <s v="720"/>
    <x v="1"/>
    <x v="1"/>
    <x v="3"/>
    <m/>
    <x v="2"/>
    <n v="646.34"/>
    <n v="24"/>
    <n v="1"/>
    <x v="0"/>
    <x v="0"/>
    <x v="6"/>
  </r>
  <r>
    <s v="3475930"/>
    <x v="1"/>
    <s v="Boulevard Homes(CAG)"/>
    <s v="1927 NW Sage St"/>
    <s v="Camas"/>
    <s v="WA"/>
    <s v="720"/>
    <x v="1"/>
    <x v="1"/>
    <x v="0"/>
    <m/>
    <x v="2"/>
    <n v="627.15"/>
    <n v="53"/>
    <n v="1"/>
    <x v="0"/>
    <x v="0"/>
    <x v="6"/>
  </r>
  <r>
    <s v="3475935"/>
    <x v="1"/>
    <s v="Boulevard Homes(CAG)"/>
    <s v="1941 NW Sage St"/>
    <s v="Camas"/>
    <s v="WA"/>
    <s v="720"/>
    <x v="1"/>
    <x v="1"/>
    <x v="3"/>
    <m/>
    <x v="2"/>
    <n v="619.98"/>
    <n v="52"/>
    <n v="1"/>
    <x v="0"/>
    <x v="0"/>
    <x v="6"/>
  </r>
  <r>
    <s v="3475940"/>
    <x v="1"/>
    <s v="Gibbens, Lance D(A1L)"/>
    <s v="8412 SE 17th Cir"/>
    <s v="Vancouver"/>
    <s v="WA"/>
    <s v="720"/>
    <x v="1"/>
    <x v="1"/>
    <x v="3"/>
    <m/>
    <x v="2"/>
    <n v="871.77"/>
    <n v="83"/>
    <n v="1"/>
    <x v="0"/>
    <x v="0"/>
    <x v="4"/>
  </r>
  <r>
    <s v="3476010"/>
    <x v="1"/>
    <s v="JB Homes LLC(CAG)"/>
    <s v="10000 NE 112th Ave"/>
    <s v="Vancouver"/>
    <s v="WA"/>
    <s v="720"/>
    <x v="1"/>
    <x v="1"/>
    <x v="0"/>
    <m/>
    <x v="2"/>
    <n v="618.49"/>
    <n v="22"/>
    <n v="1"/>
    <x v="0"/>
    <x v="0"/>
    <x v="6"/>
  </r>
  <r>
    <s v="3476011"/>
    <x v="1"/>
    <s v="JB Homes LLC(CAG)"/>
    <s v="9908 NE 112th Ave"/>
    <s v="Vancouver"/>
    <s v="WA"/>
    <s v="720"/>
    <x v="1"/>
    <x v="1"/>
    <x v="3"/>
    <m/>
    <x v="2"/>
    <n v="617.51"/>
    <n v="18"/>
    <n v="1"/>
    <x v="0"/>
    <x v="0"/>
    <x v="6"/>
  </r>
  <r>
    <s v="3476015"/>
    <x v="1"/>
    <s v="JB Homes LLC(CAG)"/>
    <s v="9911 NE 33rd Ct"/>
    <s v="Vancouver"/>
    <s v="WA"/>
    <s v="720"/>
    <x v="1"/>
    <x v="1"/>
    <x v="0"/>
    <m/>
    <x v="2"/>
    <n v="618.24"/>
    <n v="23"/>
    <n v="1"/>
    <x v="0"/>
    <x v="0"/>
    <x v="6"/>
  </r>
  <r>
    <s v="3476043"/>
    <x v="1"/>
    <s v="Helmes Inc(CAG)"/>
    <s v="11209 NE 144th Ave"/>
    <s v="Vancouver"/>
    <s v="WA"/>
    <s v="720"/>
    <x v="1"/>
    <x v="1"/>
    <x v="3"/>
    <m/>
    <x v="2"/>
    <n v="616.35"/>
    <n v="25"/>
    <n v="1"/>
    <x v="0"/>
    <x v="0"/>
    <x v="6"/>
  </r>
  <r>
    <s v="3476047"/>
    <x v="1"/>
    <s v="Helmes Inc(CAG)"/>
    <s v="16404 NE 98th St"/>
    <s v="Vancouver"/>
    <s v="WA"/>
    <s v="720"/>
    <x v="1"/>
    <x v="1"/>
    <x v="3"/>
    <m/>
    <x v="2"/>
    <n v="615.85"/>
    <n v="27"/>
    <n v="1"/>
    <x v="0"/>
    <x v="0"/>
    <x v="6"/>
  </r>
  <r>
    <s v="3476060"/>
    <x v="1"/>
    <s v="Boulevard Homes(CAG)"/>
    <s v="1923 NW Sage St"/>
    <s v="Camas"/>
    <s v="WA"/>
    <s v="720"/>
    <x v="1"/>
    <x v="1"/>
    <x v="3"/>
    <m/>
    <x v="2"/>
    <n v="619.73"/>
    <n v="50"/>
    <n v="1"/>
    <x v="0"/>
    <x v="0"/>
    <x v="6"/>
  </r>
  <r>
    <s v="3476062"/>
    <x v="1"/>
    <s v="JB Homes LLC(A1L)"/>
    <s v="10006 NE 115th Ave"/>
    <s v="Vancouver"/>
    <s v="WA"/>
    <s v="720"/>
    <x v="1"/>
    <x v="1"/>
    <x v="0"/>
    <m/>
    <x v="2"/>
    <n v="618.25"/>
    <n v="21"/>
    <n v="1"/>
    <x v="0"/>
    <x v="0"/>
    <x v="6"/>
  </r>
  <r>
    <s v="3476064"/>
    <x v="1"/>
    <s v="JB Homes LLC(A1L)"/>
    <s v="10002 NE 115th Ave"/>
    <s v="Vancouver"/>
    <s v="WA"/>
    <s v="720"/>
    <x v="1"/>
    <x v="1"/>
    <x v="0"/>
    <m/>
    <x v="2"/>
    <n v="618.23"/>
    <n v="21"/>
    <n v="1"/>
    <x v="0"/>
    <x v="0"/>
    <x v="6"/>
  </r>
  <r>
    <s v="3476083"/>
    <x v="1"/>
    <s v="Lewis River Construction Inc(WTC)"/>
    <s v="5520 NE 40th St"/>
    <s v="Vancouver"/>
    <s v="WA"/>
    <s v="720"/>
    <x v="1"/>
    <x v="1"/>
    <x v="3"/>
    <m/>
    <x v="2"/>
    <n v="580.9"/>
    <n v="15"/>
    <n v="1"/>
    <x v="0"/>
    <x v="0"/>
    <x v="4"/>
  </r>
  <r>
    <s v="3476180"/>
    <x v="1"/>
    <s v="Hendrickson Development, Inc(LRR)"/>
    <s v="1212 SW 25th Cir"/>
    <s v="Battle Ground"/>
    <s v="WA"/>
    <s v="720"/>
    <x v="1"/>
    <x v="1"/>
    <x v="0"/>
    <m/>
    <x v="2"/>
    <n v="616.20000000000005"/>
    <n v="15"/>
    <n v="1"/>
    <x v="0"/>
    <x v="0"/>
    <x v="6"/>
  </r>
  <r>
    <s v="3476181"/>
    <x v="1"/>
    <s v="Hendrickson Development, Inc(LRR)"/>
    <s v="1213 SW 25th Cir"/>
    <s v="Battle Ground"/>
    <s v="WA"/>
    <s v="720"/>
    <x v="1"/>
    <x v="1"/>
    <x v="0"/>
    <m/>
    <x v="2"/>
    <n v="582.91999999999996"/>
    <n v="20"/>
    <n v="1"/>
    <x v="0"/>
    <x v="0"/>
    <x v="6"/>
  </r>
  <r>
    <s v="3476191"/>
    <x v="1"/>
    <s v="Hendrickson Development, Inc(LRR)"/>
    <s v="1706 NW 23rd Ave"/>
    <s v="Battle Ground"/>
    <s v="WA"/>
    <s v="720"/>
    <x v="1"/>
    <x v="1"/>
    <x v="0"/>
    <m/>
    <x v="2"/>
    <n v="617.73"/>
    <n v="22"/>
    <n v="1"/>
    <x v="0"/>
    <x v="0"/>
    <x v="6"/>
  </r>
  <r>
    <s v="3476203"/>
    <x v="1"/>
    <s v="Lennar Northwest Inc(A1L)"/>
    <s v="3626 NE Sitka"/>
    <s v="Camas"/>
    <s v="WA"/>
    <s v="720"/>
    <x v="1"/>
    <x v="1"/>
    <x v="3"/>
    <m/>
    <x v="2"/>
    <n v="864.5"/>
    <n v="22"/>
    <n v="1"/>
    <x v="0"/>
    <x v="0"/>
    <x v="6"/>
  </r>
  <r>
    <s v="3476215"/>
    <x v="1"/>
    <s v="Lennar Northwest Inc(A1L)"/>
    <s v="4050 NW Valley St"/>
    <s v="Camas"/>
    <s v="WA"/>
    <s v="720"/>
    <x v="1"/>
    <x v="1"/>
    <x v="3"/>
    <m/>
    <x v="2"/>
    <n v="622.1"/>
    <n v="66"/>
    <n v="1"/>
    <x v="0"/>
    <x v="0"/>
    <x v="6"/>
  </r>
  <r>
    <s v="3476217"/>
    <x v="1"/>
    <s v="Lennar Northwest Inc(A1L)"/>
    <s v="2400 NW 41st Ave"/>
    <s v="Camas"/>
    <s v="WA"/>
    <s v="720"/>
    <x v="1"/>
    <x v="1"/>
    <x v="3"/>
    <m/>
    <x v="2"/>
    <n v="617.08000000000004"/>
    <n v="27"/>
    <n v="1"/>
    <x v="0"/>
    <x v="0"/>
    <x v="6"/>
  </r>
  <r>
    <s v="3476223"/>
    <x v="1"/>
    <s v="Lennar Northwest Inc(LRR)"/>
    <s v="4071 NW 20th Ave"/>
    <s v="Camas"/>
    <s v="WA"/>
    <s v="720"/>
    <x v="1"/>
    <x v="1"/>
    <x v="3"/>
    <m/>
    <x v="2"/>
    <n v="617.72"/>
    <n v="32"/>
    <n v="1"/>
    <x v="0"/>
    <x v="0"/>
    <x v="6"/>
  </r>
  <r>
    <s v="3476328"/>
    <x v="1"/>
    <s v="Helmes Inc(LRR)"/>
    <s v="862 N 47th Ave"/>
    <s v="Ridgefield"/>
    <s v="WA"/>
    <s v="720"/>
    <x v="1"/>
    <x v="1"/>
    <x v="3"/>
    <m/>
    <x v="2"/>
    <n v="615.33000000000004"/>
    <n v="23"/>
    <n v="1"/>
    <x v="0"/>
    <x v="0"/>
    <x v="6"/>
  </r>
  <r>
    <s v="3476329"/>
    <x v="1"/>
    <s v="Helmes Inc(A1L)"/>
    <s v="888 N Squire Dr"/>
    <s v="Ridgefield"/>
    <s v="WA"/>
    <s v="720"/>
    <x v="1"/>
    <x v="1"/>
    <x v="3"/>
    <m/>
    <x v="2"/>
    <n v="615.33000000000004"/>
    <n v="23"/>
    <n v="1"/>
    <x v="0"/>
    <x v="0"/>
    <x v="6"/>
  </r>
  <r>
    <s v="3476382"/>
    <x v="1"/>
    <s v="Pacific Lifestyle Homes(A1L)"/>
    <s v="14708 NE 113th St"/>
    <s v="Vancouver"/>
    <s v="WA"/>
    <s v="720"/>
    <x v="1"/>
    <x v="1"/>
    <x v="3"/>
    <m/>
    <x v="2"/>
    <n v="647.65"/>
    <n v="29"/>
    <n v="1"/>
    <x v="0"/>
    <x v="0"/>
    <x v="6"/>
  </r>
  <r>
    <s v="3476391"/>
    <x v="1"/>
    <s v="Kingston Homes LLC(CAG)"/>
    <s v="12811 NW 40th Ave"/>
    <s v="Vancouver"/>
    <s v="WA"/>
    <s v="720"/>
    <x v="1"/>
    <x v="1"/>
    <x v="0"/>
    <m/>
    <x v="2"/>
    <n v="627.91"/>
    <n v="52"/>
    <n v="1"/>
    <x v="0"/>
    <x v="0"/>
    <x v="6"/>
  </r>
  <r>
    <s v="3476416"/>
    <x v="1"/>
    <s v="North Columbia Homes(CAG)"/>
    <s v="9003 NE 141st Ct"/>
    <s v="Vancouver"/>
    <s v="WA"/>
    <s v="720"/>
    <x v="1"/>
    <x v="1"/>
    <x v="3"/>
    <m/>
    <x v="2"/>
    <n v="616.82000000000005"/>
    <n v="25"/>
    <n v="1"/>
    <x v="0"/>
    <x v="0"/>
    <x v="6"/>
  </r>
  <r>
    <s v="3476455"/>
    <x v="1"/>
    <s v="Sun Country Homes(CAG)"/>
    <s v="3993 N 1st Way"/>
    <s v="Ridgefield"/>
    <s v="WA"/>
    <s v="720"/>
    <x v="1"/>
    <x v="1"/>
    <x v="3"/>
    <m/>
    <x v="2"/>
    <n v="617.14"/>
    <n v="27"/>
    <n v="1"/>
    <x v="0"/>
    <x v="0"/>
    <x v="6"/>
  </r>
  <r>
    <s v="3476484"/>
    <x v="1"/>
    <s v="Kingston Homes LLC(LRR)"/>
    <s v="12708 NE 58th Ave"/>
    <s v="Vancouver"/>
    <s v="WA"/>
    <s v="720"/>
    <x v="1"/>
    <x v="1"/>
    <x v="0"/>
    <m/>
    <x v="2"/>
    <n v="622.80999999999995"/>
    <n v="32"/>
    <n v="1"/>
    <x v="0"/>
    <x v="0"/>
    <x v="6"/>
  </r>
  <r>
    <s v="3476485"/>
    <x v="1"/>
    <s v="Kingston Homes LLC(LRR)"/>
    <s v="12506 NE 59th Ave"/>
    <s v="Vancouver"/>
    <s v="WA"/>
    <s v="720"/>
    <x v="1"/>
    <x v="1"/>
    <x v="0"/>
    <m/>
    <x v="2"/>
    <n v="619.74"/>
    <n v="20"/>
    <n v="1"/>
    <x v="0"/>
    <x v="0"/>
    <x v="6"/>
  </r>
  <r>
    <s v="3476486"/>
    <x v="1"/>
    <s v="Kingston Homes LLC(LRR)"/>
    <s v="12611 NE 59th Ave"/>
    <s v="Vancouver"/>
    <s v="WA"/>
    <s v="720"/>
    <x v="1"/>
    <x v="1"/>
    <x v="0"/>
    <m/>
    <x v="2"/>
    <n v="622.80999999999995"/>
    <n v="32"/>
    <n v="1"/>
    <x v="0"/>
    <x v="0"/>
    <x v="6"/>
  </r>
  <r>
    <s v="3476520"/>
    <x v="1"/>
    <s v="Helmes Inc(A1L)"/>
    <s v="5801 NE 126th Cir"/>
    <s v="Vancouver"/>
    <s v="WA"/>
    <s v="720"/>
    <x v="1"/>
    <x v="1"/>
    <x v="3"/>
    <m/>
    <x v="2"/>
    <n v="617.19000000000005"/>
    <n v="20"/>
    <n v="1"/>
    <x v="0"/>
    <x v="0"/>
    <x v="6"/>
  </r>
  <r>
    <s v="3476542"/>
    <x v="1"/>
    <s v="Manor Homes Washington Inc(CAG)"/>
    <s v="3707 NE 83rd Cir"/>
    <s v="Vancouver"/>
    <s v="WA"/>
    <s v="720"/>
    <x v="1"/>
    <x v="1"/>
    <x v="3"/>
    <m/>
    <x v="2"/>
    <n v="648.54"/>
    <n v="19"/>
    <n v="1"/>
    <x v="0"/>
    <x v="0"/>
    <x v="6"/>
  </r>
  <r>
    <s v="3476543"/>
    <x v="1"/>
    <s v="Manor Homes Washington Inc(LRR)"/>
    <s v="14307 NE 107th St"/>
    <s v="Vancouver"/>
    <s v="WA"/>
    <s v="720"/>
    <x v="1"/>
    <x v="1"/>
    <x v="3"/>
    <m/>
    <x v="2"/>
    <n v="647.79999999999995"/>
    <n v="22"/>
    <n v="1"/>
    <x v="0"/>
    <x v="0"/>
    <x v="6"/>
  </r>
  <r>
    <s v="3476544"/>
    <x v="1"/>
    <s v="Manor Homes Washington Inc(LRR)"/>
    <s v="14311 NE 107th St"/>
    <s v="Vancouver"/>
    <s v="WA"/>
    <s v="720"/>
    <x v="1"/>
    <x v="1"/>
    <x v="3"/>
    <m/>
    <x v="2"/>
    <n v="647.41999999999996"/>
    <n v="19"/>
    <n v="1"/>
    <x v="0"/>
    <x v="0"/>
    <x v="6"/>
  </r>
  <r>
    <s v="3476545"/>
    <x v="1"/>
    <s v="Manor Homes Washington Inc(LRR)"/>
    <s v="10705 NE 142nd Ave"/>
    <s v="Vancouver"/>
    <s v="WA"/>
    <s v="720"/>
    <x v="1"/>
    <x v="1"/>
    <x v="3"/>
    <m/>
    <x v="2"/>
    <n v="616.94000000000005"/>
    <n v="18"/>
    <n v="1"/>
    <x v="0"/>
    <x v="0"/>
    <x v="6"/>
  </r>
  <r>
    <s v="3476546"/>
    <x v="1"/>
    <s v="Manor Homes Washington Inc(LRR)"/>
    <s v="14315 NE 107th St"/>
    <s v="Vancouver"/>
    <s v="WA"/>
    <s v="720"/>
    <x v="1"/>
    <x v="1"/>
    <x v="3"/>
    <m/>
    <x v="2"/>
    <n v="617.33000000000004"/>
    <n v="21"/>
    <n v="1"/>
    <x v="0"/>
    <x v="0"/>
    <x v="6"/>
  </r>
  <r>
    <s v="3476547"/>
    <x v="1"/>
    <s v="Manor Homes Washington Inc(LRR)"/>
    <s v="14213 NE 107th St"/>
    <s v="Vancouver"/>
    <s v="WA"/>
    <s v="720"/>
    <x v="1"/>
    <x v="1"/>
    <x v="3"/>
    <m/>
    <x v="2"/>
    <n v="647.67999999999995"/>
    <n v="21"/>
    <n v="1"/>
    <x v="0"/>
    <x v="0"/>
    <x v="6"/>
  </r>
  <r>
    <s v="3476549"/>
    <x v="1"/>
    <s v="Rs3 Homes(CAG)"/>
    <s v="11209 NE 109th St"/>
    <s v="Vancouver"/>
    <s v="WA"/>
    <s v="720"/>
    <x v="1"/>
    <x v="1"/>
    <x v="3"/>
    <m/>
    <x v="2"/>
    <n v="647.92999999999995"/>
    <n v="23"/>
    <n v="1"/>
    <x v="0"/>
    <x v="0"/>
    <x v="6"/>
  </r>
  <r>
    <s v="3476562"/>
    <x v="1"/>
    <s v="Cascade West Development(A1L)"/>
    <s v="2604 NE 176th St"/>
    <s v="Ridgefield"/>
    <s v="WA"/>
    <s v="720"/>
    <x v="1"/>
    <x v="1"/>
    <x v="0"/>
    <m/>
    <x v="2"/>
    <n v="620.30999999999995"/>
    <n v="26"/>
    <n v="1"/>
    <x v="0"/>
    <x v="0"/>
    <x v="6"/>
  </r>
  <r>
    <s v="3476565"/>
    <x v="1"/>
    <s v="Helmes Inc(CAG)"/>
    <s v="9702 NE 163rd Ct"/>
    <s v="Vancouver"/>
    <s v="WA"/>
    <s v="720"/>
    <x v="1"/>
    <x v="1"/>
    <x v="3"/>
    <m/>
    <x v="2"/>
    <n v="617.4"/>
    <n v="29"/>
    <n v="1"/>
    <x v="0"/>
    <x v="0"/>
    <x v="6"/>
  </r>
  <r>
    <s v="3476567"/>
    <x v="1"/>
    <s v="Helmes Inc(CAG)"/>
    <s v="14629 NE 112th St"/>
    <s v="Vancouver"/>
    <s v="WA"/>
    <s v="720"/>
    <x v="1"/>
    <x v="1"/>
    <x v="3"/>
    <m/>
    <x v="2"/>
    <n v="623.55999999999995"/>
    <n v="77"/>
    <n v="1"/>
    <x v="0"/>
    <x v="0"/>
    <x v="6"/>
  </r>
  <r>
    <s v="3476609"/>
    <x v="1"/>
    <s v="Cascade West Development(A1L)"/>
    <s v="3621 NW 24th Ave"/>
    <s v="Camas"/>
    <s v="WA"/>
    <s v="720"/>
    <x v="1"/>
    <x v="1"/>
    <x v="0"/>
    <m/>
    <x v="2"/>
    <n v="742.93"/>
    <n v="22"/>
    <n v="1"/>
    <x v="0"/>
    <x v="0"/>
    <x v="6"/>
  </r>
  <r>
    <s v="3476640"/>
    <x v="1"/>
    <s v="GG One Inc(LRR)"/>
    <s v="10715 NE 68th Ave"/>
    <s v="Vancouver"/>
    <s v="WA"/>
    <s v="720"/>
    <x v="1"/>
    <x v="1"/>
    <x v="3"/>
    <m/>
    <x v="2"/>
    <n v="618.26"/>
    <n v="20"/>
    <n v="1"/>
    <x v="0"/>
    <x v="0"/>
    <x v="6"/>
  </r>
  <r>
    <s v="3476645"/>
    <x v="1"/>
    <s v="Haven Homes NW LLC(CAG)"/>
    <s v="1030 S 6th Way"/>
    <s v="Ridgefield"/>
    <s v="WA"/>
    <s v="720"/>
    <x v="1"/>
    <x v="1"/>
    <x v="3"/>
    <m/>
    <x v="2"/>
    <n v="648.79999999999995"/>
    <n v="21"/>
    <n v="1"/>
    <x v="0"/>
    <x v="0"/>
    <x v="6"/>
  </r>
  <r>
    <s v="3476761"/>
    <x v="1"/>
    <s v="Restore Pro LLC(CAG)"/>
    <s v="11808 NW 40th Ave"/>
    <s v="Vancouver"/>
    <s v="WA"/>
    <s v="720"/>
    <x v="1"/>
    <x v="1"/>
    <x v="3"/>
    <m/>
    <x v="2"/>
    <n v="617.91"/>
    <n v="33"/>
    <n v="1"/>
    <x v="0"/>
    <x v="0"/>
    <x v="6"/>
  </r>
  <r>
    <s v="3476762"/>
    <x v="1"/>
    <s v="Restore Pro LLC(CAG)"/>
    <s v="12104 NW 40th Ave"/>
    <s v="Vancouver"/>
    <s v="WA"/>
    <s v="720"/>
    <x v="1"/>
    <x v="1"/>
    <x v="3"/>
    <m/>
    <x v="2"/>
    <n v="647.96"/>
    <n v="31"/>
    <n v="1"/>
    <x v="0"/>
    <x v="0"/>
    <x v="6"/>
  </r>
  <r>
    <s v="3476763"/>
    <x v="1"/>
    <s v="Restore Pro LLC(CAG)"/>
    <s v="11812 NW 40th Ave"/>
    <s v="Vancouver"/>
    <s v="WA"/>
    <s v="720"/>
    <x v="1"/>
    <x v="1"/>
    <x v="3"/>
    <m/>
    <x v="2"/>
    <n v="616.89"/>
    <n v="25"/>
    <n v="1"/>
    <x v="0"/>
    <x v="0"/>
    <x v="6"/>
  </r>
  <r>
    <s v="3476764"/>
    <x v="1"/>
    <s v="Restore Pro LLC(CAG)"/>
    <s v="11820 NW 40th Ave"/>
    <s v="Vancouver"/>
    <s v="WA"/>
    <s v="720"/>
    <x v="1"/>
    <x v="1"/>
    <x v="3"/>
    <m/>
    <x v="2"/>
    <n v="826.96"/>
    <n v="95"/>
    <n v="1"/>
    <x v="0"/>
    <x v="0"/>
    <x v="6"/>
  </r>
  <r>
    <s v="3476775"/>
    <x v="1"/>
    <s v="GG One Inc(A1L)"/>
    <s v="10722 NE 68th Ave"/>
    <s v="Vancouver"/>
    <s v="WA"/>
    <s v="720"/>
    <x v="1"/>
    <x v="1"/>
    <x v="3"/>
    <m/>
    <x v="2"/>
    <n v="618.38"/>
    <n v="33"/>
    <n v="1"/>
    <x v="0"/>
    <x v="0"/>
    <x v="6"/>
  </r>
  <r>
    <s v="3476778"/>
    <x v="1"/>
    <s v="Olin Homes LLC(A1L)"/>
    <s v="2221 NW 5th St"/>
    <s v="Battle Ground"/>
    <s v="WA"/>
    <s v="720"/>
    <x v="1"/>
    <x v="1"/>
    <x v="3"/>
    <m/>
    <x v="2"/>
    <n v="582.80999999999995"/>
    <n v="18"/>
    <n v="1"/>
    <x v="0"/>
    <x v="0"/>
    <x v="6"/>
  </r>
  <r>
    <s v="3476789"/>
    <x v="1"/>
    <s v="Lennar Northwest Inc(A1L)"/>
    <s v="18921 NE 29th Dr"/>
    <s v="Vancouver"/>
    <s v="WA"/>
    <s v="720"/>
    <x v="1"/>
    <x v="1"/>
    <x v="3"/>
    <m/>
    <x v="2"/>
    <n v="615.16"/>
    <n v="21"/>
    <n v="1"/>
    <x v="0"/>
    <x v="0"/>
    <x v="6"/>
  </r>
  <r>
    <s v="3476792"/>
    <x v="1"/>
    <s v="Lennar Northwest Inc(A1L)"/>
    <s v="18925 NE 29th Dr"/>
    <s v="Vancouver"/>
    <s v="WA"/>
    <s v="720"/>
    <x v="1"/>
    <x v="1"/>
    <x v="3"/>
    <m/>
    <x v="2"/>
    <n v="645.41"/>
    <n v="21"/>
    <n v="1"/>
    <x v="0"/>
    <x v="0"/>
    <x v="6"/>
  </r>
  <r>
    <s v="3476795"/>
    <x v="1"/>
    <s v="Lennar Northwest Inc(A1L)"/>
    <s v="19001 NE 29th Dr"/>
    <s v="Vancouver"/>
    <s v="WA"/>
    <s v="720"/>
    <x v="1"/>
    <x v="1"/>
    <x v="3"/>
    <m/>
    <x v="2"/>
    <n v="615.16"/>
    <n v="21"/>
    <n v="1"/>
    <x v="0"/>
    <x v="0"/>
    <x v="6"/>
  </r>
  <r>
    <s v="3476796"/>
    <x v="1"/>
    <s v="Lennar Northwest Inc(A1L)"/>
    <s v="19000 NE 29th Dr"/>
    <s v="Vancouver"/>
    <s v="WA"/>
    <s v="720"/>
    <x v="1"/>
    <x v="1"/>
    <x v="3"/>
    <m/>
    <x v="2"/>
    <n v="615.16"/>
    <n v="21"/>
    <n v="1"/>
    <x v="0"/>
    <x v="0"/>
    <x v="6"/>
  </r>
  <r>
    <s v="3476820"/>
    <x v="1"/>
    <s v="Sun Country Homes(CAG)"/>
    <s v="3018 NE 42nd St"/>
    <s v="Vancouver"/>
    <s v="WA"/>
    <s v="720"/>
    <x v="1"/>
    <x v="1"/>
    <x v="3"/>
    <m/>
    <x v="2"/>
    <n v="681.85"/>
    <n v="13"/>
    <n v="1"/>
    <x v="0"/>
    <x v="0"/>
    <x v="6"/>
  </r>
  <r>
    <s v="3476821"/>
    <x v="1"/>
    <s v="Sun Country Homes(CAG)"/>
    <s v="3014 NE 42nd St"/>
    <s v="Vancouver"/>
    <s v="WA"/>
    <s v="720"/>
    <x v="1"/>
    <x v="1"/>
    <x v="3"/>
    <m/>
    <x v="2"/>
    <n v="743.08"/>
    <n v="18"/>
    <n v="1"/>
    <x v="0"/>
    <x v="0"/>
    <x v="6"/>
  </r>
  <r>
    <s v="3476835"/>
    <x v="1"/>
    <s v="Greenbrook Construction(CAG)"/>
    <s v="10512 NE 101st St"/>
    <s v="Vancouver"/>
    <s v="WA"/>
    <s v="720"/>
    <x v="1"/>
    <x v="1"/>
    <x v="3"/>
    <m/>
    <x v="2"/>
    <n v="616.97"/>
    <n v="22"/>
    <n v="1"/>
    <x v="0"/>
    <x v="0"/>
    <x v="6"/>
  </r>
  <r>
    <s v="3476837"/>
    <x v="1"/>
    <s v="Greenbrook Construction(CAG)"/>
    <s v="10514 NE 101st St"/>
    <s v="Vancouver"/>
    <s v="WA"/>
    <s v="720"/>
    <x v="1"/>
    <x v="1"/>
    <x v="3"/>
    <m/>
    <x v="2"/>
    <n v="618.20000000000005"/>
    <n v="22"/>
    <n v="1"/>
    <x v="0"/>
    <x v="0"/>
    <x v="6"/>
  </r>
  <r>
    <s v="3476846"/>
    <x v="1"/>
    <s v="Revin Construction Inc(A1L)"/>
    <s v="6802 NE 69th Cir"/>
    <s v="Vancouver"/>
    <s v="WA"/>
    <s v="720"/>
    <x v="1"/>
    <x v="1"/>
    <x v="3"/>
    <m/>
    <x v="2"/>
    <n v="649.22"/>
    <n v="42"/>
    <n v="1"/>
    <x v="0"/>
    <x v="0"/>
    <x v="6"/>
  </r>
  <r>
    <s v="3476848"/>
    <x v="1"/>
    <s v="Revin Construction Inc(A1L)"/>
    <s v="4424 NE 12th Ave"/>
    <s v="Vancouver"/>
    <s v="WA"/>
    <s v="720"/>
    <x v="1"/>
    <x v="1"/>
    <x v="3"/>
    <m/>
    <x v="2"/>
    <n v="655.48"/>
    <n v="73"/>
    <n v="1"/>
    <x v="0"/>
    <x v="0"/>
    <x v="6"/>
  </r>
  <r>
    <s v="3476860"/>
    <x v="1"/>
    <s v="Pahlisch Homes Inc(A1L)"/>
    <s v="12011 NE 58th Ave"/>
    <s v="Vancouver"/>
    <s v="WA"/>
    <s v="720"/>
    <x v="1"/>
    <x v="1"/>
    <x v="3"/>
    <m/>
    <x v="2"/>
    <n v="647.11"/>
    <n v="35"/>
    <n v="1"/>
    <x v="0"/>
    <x v="0"/>
    <x v="6"/>
  </r>
  <r>
    <s v="3476861"/>
    <x v="1"/>
    <s v="Pahlisch Homes Inc(A1L)"/>
    <s v="5806 NE 120th Cir"/>
    <s v="Vancouver"/>
    <s v="WA"/>
    <s v="720"/>
    <x v="1"/>
    <x v="1"/>
    <x v="3"/>
    <m/>
    <x v="2"/>
    <n v="647.85"/>
    <n v="32"/>
    <n v="1"/>
    <x v="0"/>
    <x v="0"/>
    <x v="6"/>
  </r>
  <r>
    <s v="3476891"/>
    <x v="1"/>
    <s v="Pyramid Homes(CAG)"/>
    <s v="4522 NE 126th Ave"/>
    <s v="Vancouver"/>
    <s v="WA"/>
    <s v="720"/>
    <x v="1"/>
    <x v="1"/>
    <x v="3"/>
    <m/>
    <x v="2"/>
    <n v="650.47"/>
    <n v="88"/>
    <n v="1"/>
    <x v="0"/>
    <x v="0"/>
    <x v="6"/>
  </r>
  <r>
    <s v="3476988"/>
    <x v="1"/>
    <s v="Pacific Lifestyle Homes(CAG)"/>
    <s v="15300 NE 17th St"/>
    <s v="Vancouver"/>
    <s v="WA"/>
    <s v="720"/>
    <x v="1"/>
    <x v="1"/>
    <x v="3"/>
    <m/>
    <x v="2"/>
    <n v="648.01"/>
    <n v="24"/>
    <n v="1"/>
    <x v="0"/>
    <x v="0"/>
    <x v="6"/>
  </r>
  <r>
    <s v="3476989"/>
    <x v="1"/>
    <s v="Pacific Lifestyle Homes(CAG)"/>
    <s v="15415 NE 17th St"/>
    <s v="Vancouver"/>
    <s v="WA"/>
    <s v="720"/>
    <x v="1"/>
    <x v="1"/>
    <x v="3"/>
    <m/>
    <x v="2"/>
    <n v="649.04999999999995"/>
    <n v="23"/>
    <n v="1"/>
    <x v="0"/>
    <x v="0"/>
    <x v="6"/>
  </r>
  <r>
    <s v="3476991"/>
    <x v="1"/>
    <s v="Pacific Lifestyle Homes(CAG)"/>
    <s v="15309 NE 17th St"/>
    <s v="Vancouver"/>
    <s v="WA"/>
    <s v="720"/>
    <x v="1"/>
    <x v="1"/>
    <x v="3"/>
    <m/>
    <x v="2"/>
    <n v="647.88"/>
    <n v="23"/>
    <n v="1"/>
    <x v="0"/>
    <x v="0"/>
    <x v="6"/>
  </r>
  <r>
    <s v="3477023"/>
    <x v="1"/>
    <s v="Manor Homes Washington Inc(CAG)"/>
    <s v="3314 NE Tillicum Cir"/>
    <s v="Camas"/>
    <s v="WA"/>
    <s v="720"/>
    <x v="1"/>
    <x v="1"/>
    <x v="3"/>
    <m/>
    <x v="2"/>
    <n v="648.54"/>
    <n v="19"/>
    <n v="1"/>
    <x v="0"/>
    <x v="0"/>
    <x v="6"/>
  </r>
  <r>
    <s v="3477024"/>
    <x v="1"/>
    <s v="Manor Homes Washington Inc(CAG)"/>
    <s v="3312 NE Tillicum Cir"/>
    <s v="Camas"/>
    <s v="WA"/>
    <s v="720"/>
    <x v="1"/>
    <x v="1"/>
    <x v="3"/>
    <m/>
    <x v="2"/>
    <n v="648.54"/>
    <n v="19"/>
    <n v="1"/>
    <x v="0"/>
    <x v="0"/>
    <x v="6"/>
  </r>
  <r>
    <s v="3477029"/>
    <x v="1"/>
    <s v="Helmes Inc(CAG)"/>
    <s v="898 N 47th Ave"/>
    <s v="Ridgefield"/>
    <s v="WA"/>
    <s v="720"/>
    <x v="1"/>
    <x v="1"/>
    <x v="3"/>
    <m/>
    <x v="2"/>
    <n v="616.26"/>
    <n v="22"/>
    <n v="1"/>
    <x v="0"/>
    <x v="0"/>
    <x v="6"/>
  </r>
  <r>
    <s v="3477031"/>
    <x v="1"/>
    <s v="Helmes Inc(CAG)"/>
    <s v="4541 N Noble Loop"/>
    <s v="Ridgefield"/>
    <s v="WA"/>
    <s v="720"/>
    <x v="1"/>
    <x v="1"/>
    <x v="3"/>
    <m/>
    <x v="2"/>
    <n v="616.65"/>
    <n v="25"/>
    <n v="1"/>
    <x v="0"/>
    <x v="0"/>
    <x v="6"/>
  </r>
  <r>
    <s v="3477056"/>
    <x v="1"/>
    <s v="Pacific Shores JL CC WA  LLC(CAG)"/>
    <s v="10806 NE 106th St"/>
    <s v="Vancouver"/>
    <s v="WA"/>
    <s v="720"/>
    <x v="1"/>
    <x v="1"/>
    <x v="3"/>
    <m/>
    <x v="2"/>
    <n v="653.12"/>
    <n v="24"/>
    <n v="1"/>
    <x v="0"/>
    <x v="0"/>
    <x v="6"/>
  </r>
  <r>
    <s v="3477057"/>
    <x v="1"/>
    <s v="Pacific Shores JL CC WA  LLC(CAG)"/>
    <s v="10818 NE 109th St"/>
    <s v="Vancouver"/>
    <s v="WA"/>
    <s v="720"/>
    <x v="1"/>
    <x v="1"/>
    <x v="3"/>
    <m/>
    <x v="2"/>
    <n v="648.11"/>
    <n v="34"/>
    <n v="1"/>
    <x v="0"/>
    <x v="0"/>
    <x v="6"/>
  </r>
  <r>
    <s v="3477058"/>
    <x v="1"/>
    <s v="Pacific Shores JL CC WA  LLC(CAG)"/>
    <s v="10814 NE 109th St"/>
    <s v="Vancouver"/>
    <s v="WA"/>
    <s v="720"/>
    <x v="1"/>
    <x v="1"/>
    <x v="3"/>
    <m/>
    <x v="2"/>
    <n v="647.03"/>
    <n v="20"/>
    <n v="1"/>
    <x v="0"/>
    <x v="0"/>
    <x v="6"/>
  </r>
  <r>
    <s v="3477102"/>
    <x v="1"/>
    <s v="Forest View Inc(C5C)"/>
    <s v="3231 NW Lake Pl"/>
    <s v="Camas"/>
    <s v="WA"/>
    <s v="720"/>
    <x v="1"/>
    <x v="1"/>
    <x v="3"/>
    <m/>
    <x v="2"/>
    <n v="648.16"/>
    <n v="16"/>
    <n v="1"/>
    <x v="0"/>
    <x v="0"/>
    <x v="6"/>
  </r>
  <r>
    <s v="3477131"/>
    <x v="1"/>
    <s v="Lennar Northwest Inc(CAG)"/>
    <s v="3622 NE Sitka"/>
    <s v="Camas"/>
    <s v="WA"/>
    <s v="720"/>
    <x v="1"/>
    <x v="1"/>
    <x v="3"/>
    <m/>
    <x v="2"/>
    <n v="648.41"/>
    <n v="18"/>
    <n v="1"/>
    <x v="0"/>
    <x v="0"/>
    <x v="6"/>
  </r>
  <r>
    <s v="3477134"/>
    <x v="1"/>
    <s v="Helmes Inc(A1L)"/>
    <s v="3416 N Pioneer Canyon Dr"/>
    <s v="Ridgefield"/>
    <s v="WA"/>
    <s v="720"/>
    <x v="1"/>
    <x v="1"/>
    <x v="3"/>
    <m/>
    <x v="2"/>
    <n v="648.32000000000005"/>
    <n v="30"/>
    <n v="1"/>
    <x v="0"/>
    <x v="0"/>
    <x v="6"/>
  </r>
  <r>
    <s v="3477143"/>
    <x v="1"/>
    <s v="Helmes Inc(A1L)"/>
    <s v="16603 NE 98th St"/>
    <s v="Vancouver"/>
    <s v="WA"/>
    <s v="720"/>
    <x v="1"/>
    <x v="1"/>
    <x v="3"/>
    <m/>
    <x v="2"/>
    <n v="617.34"/>
    <n v="25"/>
    <n v="1"/>
    <x v="0"/>
    <x v="0"/>
    <x v="6"/>
  </r>
  <r>
    <s v="3477188"/>
    <x v="1"/>
    <s v="Lennar Northwest Inc(WEB)"/>
    <s v="13004 NE 104th St"/>
    <s v="Vancouver"/>
    <s v="WA"/>
    <s v="720"/>
    <x v="1"/>
    <x v="1"/>
    <x v="3"/>
    <m/>
    <x v="2"/>
    <n v="617.08000000000004"/>
    <n v="23"/>
    <n v="1"/>
    <x v="0"/>
    <x v="0"/>
    <x v="6"/>
  </r>
  <r>
    <s v="3477218"/>
    <x v="1"/>
    <s v="Helmes Inc(CAG)"/>
    <s v="11214 NE 149th Ave"/>
    <s v="Vancouver"/>
    <s v="WA"/>
    <s v="720"/>
    <x v="1"/>
    <x v="1"/>
    <x v="3"/>
    <m/>
    <x v="2"/>
    <n v="617.66"/>
    <n v="24"/>
    <n v="1"/>
    <x v="0"/>
    <x v="0"/>
    <x v="6"/>
  </r>
  <r>
    <s v="3477221"/>
    <x v="1"/>
    <s v="Helmes Inc(CAG)"/>
    <s v="14615 NE 113th St"/>
    <s v="Vancouver"/>
    <s v="WA"/>
    <s v="720"/>
    <x v="1"/>
    <x v="1"/>
    <x v="3"/>
    <m/>
    <x v="2"/>
    <n v="614.92999999999995"/>
    <n v="25"/>
    <n v="1"/>
    <x v="0"/>
    <x v="0"/>
    <x v="6"/>
  </r>
  <r>
    <s v="3477222"/>
    <x v="1"/>
    <s v="Helmes Inc(CAG)"/>
    <s v="11211 NE 149th Ave"/>
    <s v="Vancouver"/>
    <s v="WA"/>
    <s v="720"/>
    <x v="1"/>
    <x v="1"/>
    <x v="3"/>
    <m/>
    <x v="2"/>
    <n v="617.66"/>
    <n v="24"/>
    <n v="1"/>
    <x v="0"/>
    <x v="0"/>
    <x v="6"/>
  </r>
  <r>
    <s v="3477223"/>
    <x v="1"/>
    <s v="Helmes Inc(CAG)"/>
    <s v="885 N Squire Dr"/>
    <s v="Ridgefield"/>
    <s v="WA"/>
    <s v="720"/>
    <x v="1"/>
    <x v="1"/>
    <x v="3"/>
    <m/>
    <x v="2"/>
    <n v="616.95000000000005"/>
    <n v="22"/>
    <n v="1"/>
    <x v="0"/>
    <x v="0"/>
    <x v="6"/>
  </r>
  <r>
    <s v="3477252"/>
    <x v="1"/>
    <s v="Evergreen Homes NW LLC(A1L)"/>
    <s v="9415 NE 38th Ave"/>
    <s v="Vancouver"/>
    <s v="WA"/>
    <s v="720"/>
    <x v="1"/>
    <x v="1"/>
    <x v="3"/>
    <m/>
    <x v="2"/>
    <n v="618.33000000000004"/>
    <n v="32"/>
    <n v="1"/>
    <x v="0"/>
    <x v="0"/>
    <x v="6"/>
  </r>
  <r>
    <s v="3477255"/>
    <x v="1"/>
    <s v="Evergreen Homes NW LLC(A1L)"/>
    <s v="3812 NE 94th St"/>
    <s v="Vancouver"/>
    <s v="WA"/>
    <s v="720"/>
    <x v="1"/>
    <x v="1"/>
    <x v="3"/>
    <m/>
    <x v="2"/>
    <n v="617.52"/>
    <n v="23"/>
    <n v="1"/>
    <x v="0"/>
    <x v="0"/>
    <x v="6"/>
  </r>
  <r>
    <s v="3477308"/>
    <x v="1"/>
    <s v="Pacific Lifestyle Homes(A1L)"/>
    <s v="11206 NE 146th Ave"/>
    <s v="Vancouver"/>
    <s v="WA"/>
    <s v="720"/>
    <x v="1"/>
    <x v="1"/>
    <x v="3"/>
    <m/>
    <x v="2"/>
    <n v="645.28"/>
    <n v="26"/>
    <n v="1"/>
    <x v="0"/>
    <x v="0"/>
    <x v="6"/>
  </r>
  <r>
    <s v="3477441"/>
    <x v="1"/>
    <s v="Forest View Inc(C5C)"/>
    <s v="1872 N 8th St"/>
    <s v="Washougal"/>
    <s v="WA"/>
    <s v="720"/>
    <x v="1"/>
    <x v="1"/>
    <x v="3"/>
    <m/>
    <x v="2"/>
    <n v="620.61"/>
    <n v="47"/>
    <n v="1"/>
    <x v="0"/>
    <x v="0"/>
    <x v="6"/>
  </r>
  <r>
    <s v="3477443"/>
    <x v="1"/>
    <s v="Forest View Inc(A1L)"/>
    <s v="1692 N Columbia Ridge Way"/>
    <s v="Washougal"/>
    <s v="WA"/>
    <s v="720"/>
    <x v="1"/>
    <x v="1"/>
    <x v="3"/>
    <m/>
    <x v="2"/>
    <n v="836.89"/>
    <n v="32"/>
    <n v="1"/>
    <x v="0"/>
    <x v="0"/>
    <x v="6"/>
  </r>
  <r>
    <s v="3477488"/>
    <x v="1"/>
    <s v="Evergreen Homes NW LLC(A1L)"/>
    <s v="317 N 47th Cir"/>
    <s v="Camas"/>
    <s v="WA"/>
    <s v="720"/>
    <x v="1"/>
    <x v="1"/>
    <x v="3"/>
    <m/>
    <x v="2"/>
    <n v="617.66"/>
    <n v="24"/>
    <n v="1"/>
    <x v="0"/>
    <x v="0"/>
    <x v="6"/>
  </r>
  <r>
    <s v="3477515"/>
    <x v="1"/>
    <s v="AG Holdings LLC(A1L)"/>
    <s v="2500 NE 84th Cir"/>
    <s v="Vancouver"/>
    <s v="WA"/>
    <s v="720"/>
    <x v="1"/>
    <x v="1"/>
    <x v="3"/>
    <m/>
    <x v="2"/>
    <n v="648.14"/>
    <n v="28"/>
    <n v="1"/>
    <x v="0"/>
    <x v="0"/>
    <x v="4"/>
  </r>
  <r>
    <s v="3477526"/>
    <x v="1"/>
    <s v="Lennar Northwest Inc(E2G)"/>
    <s v="18918 NE 29th Dr"/>
    <s v="Vancouver"/>
    <s v="WA"/>
    <s v="720"/>
    <x v="1"/>
    <x v="1"/>
    <x v="3"/>
    <m/>
    <x v="2"/>
    <n v="645"/>
    <n v="24"/>
    <n v="1"/>
    <x v="0"/>
    <x v="0"/>
    <x v="6"/>
  </r>
  <r>
    <s v="3477570"/>
    <x v="1"/>
    <s v="Helmes Inc(A1L)"/>
    <s v="5802 NE 125th Cir"/>
    <s v="Vancouver"/>
    <s v="WA"/>
    <s v="720"/>
    <x v="1"/>
    <x v="1"/>
    <x v="3"/>
    <m/>
    <x v="2"/>
    <n v="616.61"/>
    <n v="19"/>
    <n v="1"/>
    <x v="0"/>
    <x v="0"/>
    <x v="6"/>
  </r>
  <r>
    <s v="3477572"/>
    <x v="1"/>
    <s v="Helmes Inc(A1L)"/>
    <s v="5907 NE 129th St"/>
    <s v="Vancouver"/>
    <s v="WA"/>
    <s v="720"/>
    <x v="1"/>
    <x v="1"/>
    <x v="3"/>
    <m/>
    <x v="2"/>
    <n v="618.07000000000005"/>
    <n v="30"/>
    <n v="1"/>
    <x v="0"/>
    <x v="0"/>
    <x v="6"/>
  </r>
  <r>
    <s v="3477574"/>
    <x v="1"/>
    <s v="Helmes Inc(A1L)"/>
    <s v="12714 NE 58th Ave"/>
    <s v="Vancouver"/>
    <s v="WA"/>
    <s v="720"/>
    <x v="1"/>
    <x v="1"/>
    <x v="3"/>
    <m/>
    <x v="2"/>
    <n v="617.29999999999995"/>
    <n v="24"/>
    <n v="1"/>
    <x v="0"/>
    <x v="0"/>
    <x v="6"/>
  </r>
  <r>
    <s v="3477582"/>
    <x v="1"/>
    <s v="Pahlisch Homes Inc(CAG)"/>
    <s v="5766 NW Hood Lp"/>
    <s v="Camas"/>
    <s v="WA"/>
    <s v="720"/>
    <x v="1"/>
    <x v="1"/>
    <x v="3"/>
    <m/>
    <x v="2"/>
    <n v="617.41999999999996"/>
    <n v="33"/>
    <n v="1"/>
    <x v="0"/>
    <x v="0"/>
    <x v="6"/>
  </r>
  <r>
    <s v="3477585"/>
    <x v="1"/>
    <s v="Helmes Inc(LRR)"/>
    <s v="9706 NE 163rd Ct"/>
    <s v="Vancouver"/>
    <s v="WA"/>
    <s v="720"/>
    <x v="1"/>
    <x v="1"/>
    <x v="3"/>
    <m/>
    <x v="2"/>
    <n v="617.29"/>
    <n v="24"/>
    <n v="1"/>
    <x v="0"/>
    <x v="0"/>
    <x v="6"/>
  </r>
  <r>
    <s v="3477586"/>
    <x v="1"/>
    <s v="Quintessential Homes LLC(CAG)"/>
    <s v="11813 NE 102nd St"/>
    <s v="Vancouver"/>
    <s v="WA"/>
    <s v="720"/>
    <x v="1"/>
    <x v="1"/>
    <x v="3"/>
    <m/>
    <x v="2"/>
    <n v="646.02"/>
    <n v="20"/>
    <n v="1"/>
    <x v="0"/>
    <x v="0"/>
    <x v="6"/>
  </r>
  <r>
    <s v="3477587"/>
    <x v="1"/>
    <s v="Helmes Inc(LRR)"/>
    <s v="9710 NE 163rd Ct"/>
    <s v="Vancouver"/>
    <s v="WA"/>
    <s v="720"/>
    <x v="1"/>
    <x v="1"/>
    <x v="3"/>
    <m/>
    <x v="2"/>
    <n v="617.29"/>
    <n v="24"/>
    <n v="1"/>
    <x v="0"/>
    <x v="0"/>
    <x v="6"/>
  </r>
  <r>
    <s v="3477589"/>
    <x v="1"/>
    <s v="Helmes Inc(LRR)"/>
    <s v="16504 NE 97th St"/>
    <s v="Vancouver"/>
    <s v="WA"/>
    <s v="720"/>
    <x v="1"/>
    <x v="1"/>
    <x v="3"/>
    <m/>
    <x v="2"/>
    <n v="-1064.44"/>
    <n v="24"/>
    <n v="1"/>
    <x v="1"/>
    <x v="0"/>
    <x v="6"/>
  </r>
  <r>
    <s v="3477627"/>
    <x v="1"/>
    <s v="Sunlight Construction(A1L)"/>
    <s v="6807 NE 69th Cir"/>
    <s v="Vancouver"/>
    <s v="WA"/>
    <s v="720"/>
    <x v="1"/>
    <x v="1"/>
    <x v="3"/>
    <m/>
    <x v="2"/>
    <n v="654.47"/>
    <n v="77"/>
    <n v="1"/>
    <x v="0"/>
    <x v="0"/>
    <x v="6"/>
  </r>
  <r>
    <s v="3477642"/>
    <x v="1"/>
    <s v="Urban Northwest Homes LLC(A1L)"/>
    <s v="15317 NE 108th Way"/>
    <s v="Vancouver"/>
    <s v="WA"/>
    <s v="720"/>
    <x v="1"/>
    <x v="1"/>
    <x v="3"/>
    <m/>
    <x v="2"/>
    <n v="615.76"/>
    <n v="20"/>
    <n v="1"/>
    <x v="0"/>
    <x v="0"/>
    <x v="6"/>
  </r>
  <r>
    <s v="3477643"/>
    <x v="1"/>
    <s v="Urban Northwest Homes LLC(A1L)"/>
    <s v="15316 NE 108th Way"/>
    <s v="Vancouver"/>
    <s v="WA"/>
    <s v="720"/>
    <x v="1"/>
    <x v="1"/>
    <x v="3"/>
    <m/>
    <x v="2"/>
    <n v="916.62"/>
    <n v="21"/>
    <n v="1"/>
    <x v="0"/>
    <x v="0"/>
    <x v="6"/>
  </r>
  <r>
    <s v="3477644"/>
    <x v="1"/>
    <s v="Urban Northwest Homes LLC(A1L)"/>
    <s v="15324 NE 108th Way"/>
    <s v="Vancouver"/>
    <s v="WA"/>
    <s v="720"/>
    <x v="1"/>
    <x v="1"/>
    <x v="3"/>
    <m/>
    <x v="2"/>
    <n v="615.21"/>
    <n v="20"/>
    <n v="1"/>
    <x v="0"/>
    <x v="0"/>
    <x v="6"/>
  </r>
  <r>
    <s v="3477646"/>
    <x v="1"/>
    <s v="Urban Northwest Homes LLC(A1L)"/>
    <s v="15404 NE 108th Way"/>
    <s v="Vancouver"/>
    <s v="WA"/>
    <s v="720"/>
    <x v="1"/>
    <x v="1"/>
    <x v="0"/>
    <m/>
    <x v="2"/>
    <n v="617.64"/>
    <n v="21"/>
    <n v="1"/>
    <x v="0"/>
    <x v="0"/>
    <x v="6"/>
  </r>
  <r>
    <s v="3477647"/>
    <x v="1"/>
    <s v="Urban Northwest Homes LLC(A1L)"/>
    <s v="15502 NE 108th Way"/>
    <s v="Vancouver"/>
    <s v="WA"/>
    <s v="720"/>
    <x v="1"/>
    <x v="1"/>
    <x v="3"/>
    <m/>
    <x v="2"/>
    <n v="862.81"/>
    <n v="21"/>
    <n v="1"/>
    <x v="0"/>
    <x v="0"/>
    <x v="6"/>
  </r>
  <r>
    <s v="3477648"/>
    <x v="1"/>
    <s v="Urban Northwest Homes LLC(A1L)"/>
    <s v="15506 NE 108th Way"/>
    <s v="Vancouver"/>
    <s v="WA"/>
    <s v="720"/>
    <x v="1"/>
    <x v="1"/>
    <x v="0"/>
    <m/>
    <x v="2"/>
    <n v="617.77"/>
    <n v="18"/>
    <n v="1"/>
    <x v="0"/>
    <x v="0"/>
    <x v="6"/>
  </r>
  <r>
    <s v="3477649"/>
    <x v="1"/>
    <s v="Urban Northwest Homes LLC(A1L)"/>
    <s v="15517 NE 108th Way"/>
    <s v="Vancouver"/>
    <s v="WA"/>
    <s v="720"/>
    <x v="1"/>
    <x v="1"/>
    <x v="3"/>
    <m/>
    <x v="2"/>
    <n v="645.77"/>
    <n v="18"/>
    <n v="1"/>
    <x v="0"/>
    <x v="0"/>
    <x v="6"/>
  </r>
  <r>
    <s v="3477650"/>
    <x v="1"/>
    <s v="Urban Northwest Homes LLC(A1L)"/>
    <s v="15519 NE 108th Way"/>
    <s v="Vancouver"/>
    <s v="WA"/>
    <s v="720"/>
    <x v="1"/>
    <x v="1"/>
    <x v="3"/>
    <m/>
    <x v="2"/>
    <n v="645.77"/>
    <n v="18"/>
    <n v="1"/>
    <x v="0"/>
    <x v="0"/>
    <x v="6"/>
  </r>
  <r>
    <s v="3477651"/>
    <x v="1"/>
    <s v="Urban Northwest Homes LLC(A1L)"/>
    <s v="10717 NE 156th Ave"/>
    <s v="Vancouver"/>
    <s v="WA"/>
    <s v="720"/>
    <x v="1"/>
    <x v="1"/>
    <x v="3"/>
    <m/>
    <x v="2"/>
    <n v="645.47"/>
    <n v="19"/>
    <n v="1"/>
    <x v="0"/>
    <x v="0"/>
    <x v="6"/>
  </r>
  <r>
    <s v="3477669"/>
    <x v="1"/>
    <s v="Urban Northwest Homes LLC(CAG)"/>
    <s v="15522 NE 107th St"/>
    <s v="Vancouver"/>
    <s v="WA"/>
    <s v="720"/>
    <x v="1"/>
    <x v="1"/>
    <x v="3"/>
    <m/>
    <x v="2"/>
    <n v="615.5"/>
    <n v="18"/>
    <n v="1"/>
    <x v="0"/>
    <x v="0"/>
    <x v="6"/>
  </r>
  <r>
    <s v="3477670"/>
    <x v="1"/>
    <s v="Urban Northwest Homes LLC(CAG)"/>
    <s v="15527 NE 107th St"/>
    <s v="Vancouver"/>
    <s v="WA"/>
    <s v="720"/>
    <x v="1"/>
    <x v="1"/>
    <x v="3"/>
    <m/>
    <x v="2"/>
    <n v="615.5"/>
    <n v="18"/>
    <n v="1"/>
    <x v="0"/>
    <x v="0"/>
    <x v="6"/>
  </r>
  <r>
    <s v="3477700"/>
    <x v="1"/>
    <s v="Manor Homes Washington Inc(CAG)"/>
    <s v="3313 NE Tillicum Cir"/>
    <s v="Camas"/>
    <s v="WA"/>
    <s v="720"/>
    <x v="1"/>
    <x v="1"/>
    <x v="3"/>
    <m/>
    <x v="2"/>
    <n v="720.51"/>
    <n v="17"/>
    <n v="1"/>
    <x v="0"/>
    <x v="0"/>
    <x v="6"/>
  </r>
  <r>
    <s v="3477728"/>
    <x v="1"/>
    <s v="Hendrickson Development, Inc(CAG)"/>
    <s v="1701 NW 22nd Ave"/>
    <s v="Battle Ground"/>
    <s v="WA"/>
    <s v="720"/>
    <x v="1"/>
    <x v="1"/>
    <x v="0"/>
    <m/>
    <x v="2"/>
    <n v="619.6"/>
    <n v="21"/>
    <n v="1"/>
    <x v="0"/>
    <x v="0"/>
    <x v="6"/>
  </r>
  <r>
    <s v="3477744"/>
    <x v="1"/>
    <s v="Urban Northwest Homes LLC(A1L)"/>
    <s v="15404 NE 107th St"/>
    <s v="Vancouver"/>
    <s v="WA"/>
    <s v="720"/>
    <x v="1"/>
    <x v="1"/>
    <x v="3"/>
    <m/>
    <x v="2"/>
    <n v="536.77"/>
    <n v="19"/>
    <n v="1"/>
    <x v="0"/>
    <x v="0"/>
    <x v="6"/>
  </r>
  <r>
    <s v="3477751"/>
    <x v="1"/>
    <s v="Urban Northwest Homes LLC(A1L)"/>
    <s v="10613 NE 154th Ave"/>
    <s v="Vancouver"/>
    <s v="WA"/>
    <s v="720"/>
    <x v="1"/>
    <x v="1"/>
    <x v="0"/>
    <m/>
    <x v="2"/>
    <n v="618.15"/>
    <n v="23"/>
    <n v="1"/>
    <x v="0"/>
    <x v="0"/>
    <x v="6"/>
  </r>
  <r>
    <s v="3477752"/>
    <x v="1"/>
    <s v="Urban Northwest Homes LLC(A1L)"/>
    <s v="15406 NE 107th St"/>
    <s v="Vancouver"/>
    <s v="WA"/>
    <s v="720"/>
    <x v="1"/>
    <x v="1"/>
    <x v="0"/>
    <m/>
    <x v="2"/>
    <n v="617.14"/>
    <n v="19"/>
    <n v="1"/>
    <x v="0"/>
    <x v="0"/>
    <x v="6"/>
  </r>
  <r>
    <s v="3477753"/>
    <x v="1"/>
    <s v="Urban Northwest Homes LLC(A1L)"/>
    <s v="15303 NE 107th St"/>
    <s v="Vancouver"/>
    <s v="WA"/>
    <s v="720"/>
    <x v="1"/>
    <x v="1"/>
    <x v="0"/>
    <m/>
    <x v="2"/>
    <n v="620.42999999999995"/>
    <n v="21"/>
    <n v="1"/>
    <x v="0"/>
    <x v="0"/>
    <x v="6"/>
  </r>
  <r>
    <s v="3477806"/>
    <x v="1"/>
    <s v="Urban Northwest Homes LLC(CAG)"/>
    <s v="10612 NE 154th Ave"/>
    <s v="Vancouver"/>
    <s v="WA"/>
    <s v="720"/>
    <x v="1"/>
    <x v="1"/>
    <x v="0"/>
    <m/>
    <x v="2"/>
    <n v="620.41999999999996"/>
    <n v="21"/>
    <n v="1"/>
    <x v="0"/>
    <x v="0"/>
    <x v="6"/>
  </r>
  <r>
    <s v="3477875"/>
    <x v="1"/>
    <s v="Lennar Northwest Inc(A1L)"/>
    <s v="3619 NE Sitka Dr"/>
    <s v="Camas"/>
    <s v="WA"/>
    <s v="720"/>
    <x v="1"/>
    <x v="1"/>
    <x v="3"/>
    <m/>
    <x v="2"/>
    <n v="647.75"/>
    <n v="18"/>
    <n v="1"/>
    <x v="0"/>
    <x v="0"/>
    <x v="6"/>
  </r>
  <r>
    <s v="3477877"/>
    <x v="1"/>
    <s v="Lennar Northwest Inc(A1L)"/>
    <s v="3617 NE Sitka Dr"/>
    <s v="Camas"/>
    <s v="WA"/>
    <s v="720"/>
    <x v="1"/>
    <x v="1"/>
    <x v="3"/>
    <m/>
    <x v="2"/>
    <n v="647.88"/>
    <n v="19"/>
    <n v="1"/>
    <x v="0"/>
    <x v="0"/>
    <x v="6"/>
  </r>
  <r>
    <s v="3477878"/>
    <x v="1"/>
    <s v="Lennar Northwest Inc(A1L)"/>
    <s v="3615 NE Sitka Dr"/>
    <s v="Camas"/>
    <s v="WA"/>
    <s v="720"/>
    <x v="1"/>
    <x v="1"/>
    <x v="3"/>
    <m/>
    <x v="2"/>
    <n v="647.62"/>
    <n v="17"/>
    <n v="1"/>
    <x v="0"/>
    <x v="0"/>
    <x v="6"/>
  </r>
  <r>
    <s v="3477881"/>
    <x v="1"/>
    <s v="Sunlight Construction(LRR)"/>
    <s v="6809 NE 69th Cir"/>
    <s v="Vancouver"/>
    <s v="WA"/>
    <s v="720"/>
    <x v="1"/>
    <x v="1"/>
    <x v="3"/>
    <m/>
    <x v="2"/>
    <n v="623.36"/>
    <n v="71"/>
    <n v="1"/>
    <x v="0"/>
    <x v="0"/>
    <x v="6"/>
  </r>
  <r>
    <s v="3477882"/>
    <x v="1"/>
    <s v="Sunlight Construction(LRR)"/>
    <s v="6806 NE 69th Cir"/>
    <s v="Vancouver"/>
    <s v="WA"/>
    <s v="720"/>
    <x v="1"/>
    <x v="1"/>
    <x v="3"/>
    <m/>
    <x v="2"/>
    <n v="651.64"/>
    <n v="88"/>
    <n v="1"/>
    <x v="0"/>
    <x v="0"/>
    <x v="6"/>
  </r>
  <r>
    <s v="3477883"/>
    <x v="1"/>
    <s v="Sunlight Construction(LRR)"/>
    <s v="6800 NE 69th Cir"/>
    <s v="Vancouver"/>
    <s v="WA"/>
    <s v="720"/>
    <x v="1"/>
    <x v="1"/>
    <x v="3"/>
    <m/>
    <x v="2"/>
    <n v="648.55999999999995"/>
    <n v="31"/>
    <n v="1"/>
    <x v="0"/>
    <x v="0"/>
    <x v="6"/>
  </r>
  <r>
    <s v="3477884"/>
    <x v="1"/>
    <s v="Sunlight Construction(LRR)"/>
    <s v="6805 NE 69th Cir"/>
    <s v="Vancouver"/>
    <s v="WA"/>
    <s v="720"/>
    <x v="1"/>
    <x v="1"/>
    <x v="3"/>
    <m/>
    <x v="2"/>
    <n v="650.07000000000005"/>
    <n v="43"/>
    <n v="1"/>
    <x v="0"/>
    <x v="0"/>
    <x v="6"/>
  </r>
  <r>
    <s v="3477885"/>
    <x v="1"/>
    <s v="Sunlight Construction(LRR)"/>
    <s v="6803 NE 69th Cir"/>
    <s v="Vancouver"/>
    <s v="WA"/>
    <s v="720"/>
    <x v="1"/>
    <x v="1"/>
    <x v="3"/>
    <m/>
    <x v="2"/>
    <n v="647.91999999999996"/>
    <n v="26"/>
    <n v="1"/>
    <x v="0"/>
    <x v="0"/>
    <x v="6"/>
  </r>
  <r>
    <s v="3477940"/>
    <x v="1"/>
    <s v="Lennar Northwest Inc(A1L)"/>
    <s v="13119 NE 104th St"/>
    <s v="Vancouver"/>
    <s v="WA"/>
    <s v="720"/>
    <x v="1"/>
    <x v="1"/>
    <x v="3"/>
    <m/>
    <x v="2"/>
    <n v="618.73"/>
    <n v="35"/>
    <n v="1"/>
    <x v="0"/>
    <x v="0"/>
    <x v="6"/>
  </r>
  <r>
    <s v="3477941"/>
    <x v="1"/>
    <s v="Lennar Northwest Inc(A1L)"/>
    <s v="13124 NE 104th St"/>
    <s v="Vancouver"/>
    <s v="WA"/>
    <s v="720"/>
    <x v="1"/>
    <x v="1"/>
    <x v="3"/>
    <m/>
    <x v="2"/>
    <n v="623.62"/>
    <n v="73"/>
    <n v="1"/>
    <x v="0"/>
    <x v="0"/>
    <x v="6"/>
  </r>
  <r>
    <s v="3477943"/>
    <x v="1"/>
    <s v="North Columbia Homes(A1L)"/>
    <s v="9005 NE 141st Ct"/>
    <s v="Vancouver"/>
    <s v="WA"/>
    <s v="720"/>
    <x v="1"/>
    <x v="1"/>
    <x v="3"/>
    <m/>
    <x v="2"/>
    <n v="647.88"/>
    <n v="23"/>
    <n v="1"/>
    <x v="0"/>
    <x v="0"/>
    <x v="6"/>
  </r>
  <r>
    <s v="3478031"/>
    <x v="1"/>
    <s v="Cascade West Development(LRR)"/>
    <s v="1028 N Heron Dr"/>
    <s v="Ridgefield"/>
    <s v="WA"/>
    <s v="720"/>
    <x v="1"/>
    <x v="1"/>
    <x v="3"/>
    <m/>
    <x v="2"/>
    <n v="649.04"/>
    <n v="32"/>
    <n v="1"/>
    <x v="0"/>
    <x v="0"/>
    <x v="6"/>
  </r>
  <r>
    <s v="3478035"/>
    <x v="1"/>
    <s v="MCM of Washington Inc.(A1L)"/>
    <s v="2009 S Sevier Rd"/>
    <s v="Ridgefield"/>
    <s v="WA"/>
    <s v="720"/>
    <x v="1"/>
    <x v="1"/>
    <x v="3"/>
    <m/>
    <x v="2"/>
    <n v="618.30999999999995"/>
    <n v="29"/>
    <n v="1"/>
    <x v="0"/>
    <x v="0"/>
    <x v="6"/>
  </r>
  <r>
    <s v="3478036"/>
    <x v="1"/>
    <s v="MCM of Washington Inc.(A1L)"/>
    <s v="2013 S Sevier Rd"/>
    <s v="Ridgefield"/>
    <s v="WA"/>
    <s v="720"/>
    <x v="1"/>
    <x v="1"/>
    <x v="3"/>
    <m/>
    <x v="2"/>
    <n v="617.91999999999996"/>
    <n v="26"/>
    <n v="1"/>
    <x v="0"/>
    <x v="0"/>
    <x v="6"/>
  </r>
  <r>
    <s v="3478052"/>
    <x v="1"/>
    <s v="Helmes Inc(A1L)"/>
    <s v="16512 NE 97th St"/>
    <s v="Vancouver"/>
    <s v="WA"/>
    <s v="720"/>
    <x v="1"/>
    <x v="1"/>
    <x v="3"/>
    <m/>
    <x v="2"/>
    <n v="617.53"/>
    <n v="23"/>
    <n v="1"/>
    <x v="0"/>
    <x v="0"/>
    <x v="6"/>
  </r>
  <r>
    <s v="3478054"/>
    <x v="1"/>
    <s v="Helmes Inc(A1L)"/>
    <s v="16505 NE 98th St"/>
    <s v="Vancouver"/>
    <s v="WA"/>
    <s v="720"/>
    <x v="1"/>
    <x v="1"/>
    <x v="3"/>
    <m/>
    <x v="2"/>
    <n v="616.12"/>
    <n v="23"/>
    <n v="1"/>
    <x v="0"/>
    <x v="0"/>
    <x v="6"/>
  </r>
  <r>
    <s v="3478065"/>
    <x v="1"/>
    <s v="Helmes Inc(A1L)"/>
    <s v="16501 NE 98th St"/>
    <s v="Vancouver"/>
    <s v="WA"/>
    <s v="720"/>
    <x v="1"/>
    <x v="1"/>
    <x v="3"/>
    <m/>
    <x v="2"/>
    <n v="616.12"/>
    <n v="23"/>
    <n v="1"/>
    <x v="0"/>
    <x v="0"/>
    <x v="6"/>
  </r>
  <r>
    <s v="3478117"/>
    <x v="1"/>
    <s v="Pacific Lifestyle Homes(CAG)"/>
    <s v="11206 NE 143rd Ave"/>
    <s v="Vancouver"/>
    <s v="WA"/>
    <s v="720"/>
    <x v="1"/>
    <x v="1"/>
    <x v="3"/>
    <m/>
    <x v="2"/>
    <n v="646.16999999999996"/>
    <n v="28"/>
    <n v="1"/>
    <x v="0"/>
    <x v="0"/>
    <x v="6"/>
  </r>
  <r>
    <s v="3478197"/>
    <x v="1"/>
    <s v="D R Horton Inc Portland(LRR)"/>
    <s v="13031 NE 114th Way"/>
    <s v="Vancouver"/>
    <s v="WA"/>
    <s v="720"/>
    <x v="1"/>
    <x v="1"/>
    <x v="3"/>
    <m/>
    <x v="2"/>
    <n v="616.19000000000005"/>
    <n v="30"/>
    <n v="1"/>
    <x v="0"/>
    <x v="0"/>
    <x v="6"/>
  </r>
  <r>
    <s v="3478198"/>
    <x v="1"/>
    <s v="D R Horton Inc Portland(LRR)"/>
    <s v="13029 NE 114th Way"/>
    <s v="Vancouver"/>
    <s v="WA"/>
    <s v="720"/>
    <x v="1"/>
    <x v="1"/>
    <x v="3"/>
    <m/>
    <x v="2"/>
    <n v="618.25"/>
    <n v="46"/>
    <n v="1"/>
    <x v="0"/>
    <x v="0"/>
    <x v="6"/>
  </r>
  <r>
    <s v="3478200"/>
    <x v="1"/>
    <s v="D R Horton Inc Portland(CAG)"/>
    <s v="11407 NE 131st Pl"/>
    <s v="Vancouver"/>
    <s v="WA"/>
    <s v="720"/>
    <x v="1"/>
    <x v="1"/>
    <x v="3"/>
    <m/>
    <x v="2"/>
    <n v="616.16999999999996"/>
    <n v="30"/>
    <n v="1"/>
    <x v="0"/>
    <x v="0"/>
    <x v="6"/>
  </r>
  <r>
    <s v="3478201"/>
    <x v="1"/>
    <s v="D R Horton Inc Portland(CAG)"/>
    <s v="11403 NE 131st Pl"/>
    <s v="Vancouver"/>
    <s v="WA"/>
    <s v="720"/>
    <x v="1"/>
    <x v="1"/>
    <x v="3"/>
    <m/>
    <x v="2"/>
    <n v="616.19000000000005"/>
    <n v="30"/>
    <n v="1"/>
    <x v="0"/>
    <x v="0"/>
    <x v="6"/>
  </r>
  <r>
    <s v="3478202"/>
    <x v="1"/>
    <s v="Helmes Inc(A1L)"/>
    <s v="12709 NE 58th Ave"/>
    <s v="Vancouver"/>
    <s v="WA"/>
    <s v="720"/>
    <x v="1"/>
    <x v="1"/>
    <x v="3"/>
    <m/>
    <x v="2"/>
    <n v="615.16"/>
    <n v="22"/>
    <n v="1"/>
    <x v="0"/>
    <x v="0"/>
    <x v="6"/>
  </r>
  <r>
    <s v="3478203"/>
    <x v="1"/>
    <s v="Helmes Inc(A1L)"/>
    <s v="4593 N Noble Loop"/>
    <s v="Ridgefield"/>
    <s v="WA"/>
    <s v="720"/>
    <x v="1"/>
    <x v="1"/>
    <x v="3"/>
    <m/>
    <x v="2"/>
    <n v="617.28"/>
    <n v="21"/>
    <n v="1"/>
    <x v="0"/>
    <x v="0"/>
    <x v="6"/>
  </r>
  <r>
    <s v="3478227"/>
    <x v="1"/>
    <s v="Helmes Inc(CAG)"/>
    <s v="951 N Noble Loop"/>
    <s v="Ridgefield"/>
    <s v="WA"/>
    <s v="720"/>
    <x v="1"/>
    <x v="1"/>
    <x v="3"/>
    <m/>
    <x v="2"/>
    <n v="615.99"/>
    <n v="22"/>
    <n v="1"/>
    <x v="0"/>
    <x v="0"/>
    <x v="6"/>
  </r>
  <r>
    <s v="3478250"/>
    <x v="1"/>
    <s v="Pacific Lifestyle Homes(WEB)"/>
    <s v="15301 NE 17th St"/>
    <s v="Vancouver"/>
    <s v="WA"/>
    <s v="720"/>
    <x v="1"/>
    <x v="1"/>
    <x v="3"/>
    <m/>
    <x v="2"/>
    <n v="644.89"/>
    <n v="18"/>
    <n v="1"/>
    <x v="0"/>
    <x v="0"/>
    <x v="6"/>
  </r>
  <r>
    <s v="3478262"/>
    <x v="1"/>
    <s v="Quintessential Homes LLC(CAG)"/>
    <s v="11812 NE 102nd St"/>
    <s v="Vancouver"/>
    <s v="WA"/>
    <s v="720"/>
    <x v="1"/>
    <x v="1"/>
    <x v="3"/>
    <m/>
    <x v="2"/>
    <n v="645.14"/>
    <n v="20"/>
    <n v="1"/>
    <x v="0"/>
    <x v="0"/>
    <x v="6"/>
  </r>
  <r>
    <s v="3478307"/>
    <x v="1"/>
    <s v="Humble, Larry R(A1L)"/>
    <s v="3043 NW 12th Ave"/>
    <s v="Camas"/>
    <s v="WA"/>
    <s v="720"/>
    <x v="1"/>
    <x v="1"/>
    <x v="0"/>
    <m/>
    <x v="2"/>
    <n v="811.3"/>
    <n v="57"/>
    <n v="1"/>
    <x v="0"/>
    <x v="0"/>
    <x v="4"/>
  </r>
  <r>
    <s v="3478384"/>
    <x v="1"/>
    <s v="Helmes Inc(CAG)"/>
    <s v="875 N 47th Ave"/>
    <s v="Ridgefield"/>
    <s v="WA"/>
    <s v="720"/>
    <x v="1"/>
    <x v="1"/>
    <x v="3"/>
    <m/>
    <x v="2"/>
    <n v="653.61"/>
    <n v="22"/>
    <n v="1"/>
    <x v="0"/>
    <x v="0"/>
    <x v="6"/>
  </r>
  <r>
    <s v="3478412"/>
    <x v="1"/>
    <s v="New Pacific Homes Inc(LRR)"/>
    <s v="1405 NE 48th Cir"/>
    <s v="Vancouver"/>
    <s v="WA"/>
    <s v="720"/>
    <x v="1"/>
    <x v="1"/>
    <x v="3"/>
    <m/>
    <x v="2"/>
    <n v="647.52"/>
    <n v="23"/>
    <n v="1"/>
    <x v="0"/>
    <x v="0"/>
    <x v="6"/>
  </r>
  <r>
    <s v="3478413"/>
    <x v="1"/>
    <s v="Pahlisch Homes Inc(A1L)"/>
    <s v="1011 SE 64th Ct"/>
    <s v="Vancouver"/>
    <s v="WA"/>
    <s v="720"/>
    <x v="1"/>
    <x v="1"/>
    <x v="0"/>
    <m/>
    <x v="2"/>
    <n v="626.64"/>
    <n v="50"/>
    <n v="1"/>
    <x v="0"/>
    <x v="0"/>
    <x v="6"/>
  </r>
  <r>
    <s v="3478418"/>
    <x v="1"/>
    <s v="Pacific Lifestyle Homes(A1L)"/>
    <s v="5800 NW 151st Dr"/>
    <s v="Vancouver"/>
    <s v="WA"/>
    <s v="720"/>
    <x v="1"/>
    <x v="1"/>
    <x v="3"/>
    <m/>
    <x v="2"/>
    <n v="654.74"/>
    <n v="22"/>
    <n v="1"/>
    <x v="0"/>
    <x v="0"/>
    <x v="6"/>
  </r>
  <r>
    <s v="3478432"/>
    <x v="1"/>
    <s v="Hendrickson Development, Inc(CAG)"/>
    <s v="1612 NW 22nd Ave"/>
    <s v="Battle Ground"/>
    <s v="WA"/>
    <s v="720"/>
    <x v="1"/>
    <x v="1"/>
    <x v="0"/>
    <m/>
    <x v="2"/>
    <n v="618.79"/>
    <n v="22"/>
    <n v="1"/>
    <x v="0"/>
    <x v="0"/>
    <x v="6"/>
  </r>
  <r>
    <s v="3478433"/>
    <x v="1"/>
    <s v="Hendrickson Development, Inc(CAG)"/>
    <s v="1714 NW 23rd Ave"/>
    <s v="Battle Ground"/>
    <s v="WA"/>
    <s v="720"/>
    <x v="1"/>
    <x v="1"/>
    <x v="0"/>
    <m/>
    <x v="2"/>
    <n v="618.54"/>
    <n v="21"/>
    <n v="1"/>
    <x v="0"/>
    <x v="0"/>
    <x v="6"/>
  </r>
  <r>
    <s v="3478434"/>
    <x v="1"/>
    <s v="Hendrickson Development, Inc(CAG)"/>
    <s v="1710 NW 23rd Ave"/>
    <s v="Battle Ground"/>
    <s v="WA"/>
    <s v="720"/>
    <x v="1"/>
    <x v="1"/>
    <x v="0"/>
    <m/>
    <x v="2"/>
    <n v="619.29999999999995"/>
    <n v="24"/>
    <n v="1"/>
    <x v="0"/>
    <x v="0"/>
    <x v="6"/>
  </r>
  <r>
    <s v="3478622"/>
    <x v="1"/>
    <s v="Lambert, Bill(CAG)"/>
    <s v="2005 S 16th Dr"/>
    <s v="Ridgefield"/>
    <s v="WA"/>
    <s v="720"/>
    <x v="1"/>
    <x v="1"/>
    <x v="0"/>
    <m/>
    <x v="2"/>
    <n v="1018.89"/>
    <n v="142"/>
    <n v="1"/>
    <x v="0"/>
    <x v="0"/>
    <x v="6"/>
  </r>
  <r>
    <s v="3478630"/>
    <x v="1"/>
    <s v="Lennar Northwest Inc(CAG)"/>
    <s v="2408 NE 187th Pl NE"/>
    <s v="Vancouver"/>
    <s v="WA"/>
    <s v="720"/>
    <x v="1"/>
    <x v="1"/>
    <x v="3"/>
    <m/>
    <x v="2"/>
    <n v="645.77"/>
    <n v="27"/>
    <n v="1"/>
    <x v="0"/>
    <x v="0"/>
    <x v="6"/>
  </r>
  <r>
    <s v="3478632"/>
    <x v="1"/>
    <s v="Pahlisch Homes(CAG)"/>
    <s v="5733 NW Hood Lp"/>
    <s v="Camas"/>
    <s v="WA"/>
    <s v="720"/>
    <x v="1"/>
    <x v="1"/>
    <x v="0"/>
    <m/>
    <x v="2"/>
    <n v="709.57"/>
    <n v="39"/>
    <n v="1"/>
    <x v="0"/>
    <x v="0"/>
    <x v="6"/>
  </r>
  <r>
    <s v="3478640"/>
    <x v="1"/>
    <s v="Piper, Ken J(A1L)"/>
    <s v="310 NE 17th St"/>
    <s v="Battle Ground"/>
    <s v="WA"/>
    <s v="720"/>
    <x v="1"/>
    <x v="1"/>
    <x v="3"/>
    <m/>
    <x v="2"/>
    <n v="616.79"/>
    <n v="20"/>
    <n v="1"/>
    <x v="0"/>
    <x v="0"/>
    <x v="4"/>
  </r>
  <r>
    <s v="3478643"/>
    <x v="1"/>
    <s v="Lennar Northwest Inc(CAG)"/>
    <s v="3620 NE Sitka Dr"/>
    <s v="Camas"/>
    <s v="WA"/>
    <s v="720"/>
    <x v="1"/>
    <x v="1"/>
    <x v="3"/>
    <m/>
    <x v="2"/>
    <n v="647.16"/>
    <n v="17"/>
    <n v="1"/>
    <x v="0"/>
    <x v="0"/>
    <x v="6"/>
  </r>
  <r>
    <s v="3478646"/>
    <x v="1"/>
    <s v="Lennar Northwest Inc(CAG)"/>
    <s v="3618 NE Sitka Dr"/>
    <s v="Camas"/>
    <s v="WA"/>
    <s v="720"/>
    <x v="1"/>
    <x v="1"/>
    <x v="3"/>
    <m/>
    <x v="2"/>
    <n v="647.29"/>
    <n v="18"/>
    <n v="1"/>
    <x v="0"/>
    <x v="0"/>
    <x v="6"/>
  </r>
  <r>
    <s v="3478651"/>
    <x v="1"/>
    <s v="Waverly Homes Inc(CAG)"/>
    <s v="3005 NE 74th St"/>
    <s v="Vancouver"/>
    <s v="WA"/>
    <s v="720"/>
    <x v="1"/>
    <x v="1"/>
    <x v="3"/>
    <m/>
    <x v="2"/>
    <n v="647.41999999999996"/>
    <n v="19"/>
    <n v="1"/>
    <x v="0"/>
    <x v="0"/>
    <x v="6"/>
  </r>
  <r>
    <s v="3478655"/>
    <x v="1"/>
    <s v="Waverly Homes Inc(CAG)"/>
    <s v="3003 NE 74th St"/>
    <s v="Vancouver"/>
    <s v="WA"/>
    <s v="720"/>
    <x v="1"/>
    <x v="1"/>
    <x v="3"/>
    <m/>
    <x v="2"/>
    <n v="647.54"/>
    <n v="20"/>
    <n v="1"/>
    <x v="0"/>
    <x v="0"/>
    <x v="6"/>
  </r>
  <r>
    <s v="3478657"/>
    <x v="1"/>
    <s v="Waverly Homes Inc(CAG)"/>
    <s v="3001 NE 74th St"/>
    <s v="Vancouver"/>
    <s v="WA"/>
    <s v="720"/>
    <x v="1"/>
    <x v="1"/>
    <x v="3"/>
    <m/>
    <x v="2"/>
    <n v="617.07000000000005"/>
    <n v="19"/>
    <n v="1"/>
    <x v="0"/>
    <x v="0"/>
    <x v="6"/>
  </r>
  <r>
    <s v="3478658"/>
    <x v="1"/>
    <s v="Lennar Northwest Inc(CAG)"/>
    <s v="13115 NE 104th St"/>
    <s v="Vancouver"/>
    <s v="WA"/>
    <s v="720"/>
    <x v="1"/>
    <x v="1"/>
    <x v="3"/>
    <m/>
    <x v="2"/>
    <n v="614.4"/>
    <n v="18"/>
    <n v="1"/>
    <x v="0"/>
    <x v="0"/>
    <x v="6"/>
  </r>
  <r>
    <s v="3478660"/>
    <x v="1"/>
    <s v="Waverly Homes Inc(CAG)"/>
    <s v="7403 NE 30th Ct"/>
    <s v="Vancouver"/>
    <s v="WA"/>
    <s v="720"/>
    <x v="1"/>
    <x v="1"/>
    <x v="3"/>
    <m/>
    <x v="2"/>
    <n v="751.79"/>
    <n v="20"/>
    <n v="1"/>
    <x v="0"/>
    <x v="0"/>
    <x v="6"/>
  </r>
  <r>
    <s v="3478667"/>
    <x v="1"/>
    <s v="Skyline Ridge Construction LLC(CAG)"/>
    <s v="1571 N 4th Ct"/>
    <s v="Washougal"/>
    <s v="WA"/>
    <s v="720"/>
    <x v="1"/>
    <x v="1"/>
    <x v="3"/>
    <m/>
    <x v="2"/>
    <n v="621.70000000000005"/>
    <n v="55"/>
    <n v="1"/>
    <x v="0"/>
    <x v="0"/>
    <x v="6"/>
  </r>
  <r>
    <s v="3478677"/>
    <x v="1"/>
    <s v="JB Homes LLC(A1L)"/>
    <s v="3210 NW 107th Way"/>
    <s v="Vancouver"/>
    <s v="WA"/>
    <s v="720"/>
    <x v="1"/>
    <x v="1"/>
    <x v="0"/>
    <m/>
    <x v="2"/>
    <n v="629.55999999999995"/>
    <n v="60"/>
    <n v="1"/>
    <x v="0"/>
    <x v="0"/>
    <x v="6"/>
  </r>
  <r>
    <s v="3478678"/>
    <x v="1"/>
    <s v="JB Homes LLC(A1L)"/>
    <s v="3212 NW 107th Way"/>
    <s v="Vancouver"/>
    <s v="WA"/>
    <s v="720"/>
    <x v="1"/>
    <x v="1"/>
    <x v="0"/>
    <m/>
    <x v="2"/>
    <n v="623.17999999999995"/>
    <n v="35"/>
    <n v="1"/>
    <x v="0"/>
    <x v="0"/>
    <x v="6"/>
  </r>
  <r>
    <s v="3478680"/>
    <x v="1"/>
    <s v="JB Homes LLC(A1L)"/>
    <s v="10610 NW 32nd Pl"/>
    <s v="Vancouver"/>
    <s v="WA"/>
    <s v="720"/>
    <x v="1"/>
    <x v="1"/>
    <x v="0"/>
    <m/>
    <x v="2"/>
    <n v="619.08000000000004"/>
    <n v="19"/>
    <n v="1"/>
    <x v="0"/>
    <x v="0"/>
    <x v="6"/>
  </r>
  <r>
    <s v="3478682"/>
    <x v="1"/>
    <s v="JB Homes LLC(A1L)"/>
    <s v="10614 NW 32nd Pl"/>
    <s v="Vancouver"/>
    <s v="WA"/>
    <s v="720"/>
    <x v="1"/>
    <x v="1"/>
    <x v="0"/>
    <m/>
    <x v="2"/>
    <n v="617.04999999999995"/>
    <n v="11"/>
    <n v="1"/>
    <x v="0"/>
    <x v="0"/>
    <x v="6"/>
  </r>
  <r>
    <s v="3478705"/>
    <x v="1"/>
    <s v="JB Homes LLC(A1L)"/>
    <s v="9902 NE 33rd Ct"/>
    <s v="Vancouver"/>
    <s v="WA"/>
    <s v="720"/>
    <x v="1"/>
    <x v="1"/>
    <x v="3"/>
    <m/>
    <x v="2"/>
    <n v="617.75"/>
    <n v="44"/>
    <n v="1"/>
    <x v="0"/>
    <x v="0"/>
    <x v="6"/>
  </r>
  <r>
    <s v="3478738"/>
    <x v="1"/>
    <s v="Helmes Inc(LRR)"/>
    <s v="4207 NE 133rd St"/>
    <s v="Vancouver"/>
    <s v="WA"/>
    <s v="720"/>
    <x v="1"/>
    <x v="1"/>
    <x v="3"/>
    <m/>
    <x v="2"/>
    <n v="718.32"/>
    <n v="27"/>
    <n v="1"/>
    <x v="0"/>
    <x v="0"/>
    <x v="1"/>
  </r>
  <r>
    <s v="3478790"/>
    <x v="1"/>
    <s v="Sun Country Homes(LRR)"/>
    <s v="3997 N 1st Way"/>
    <s v="Ridgefield"/>
    <s v="WA"/>
    <s v="720"/>
    <x v="1"/>
    <x v="1"/>
    <x v="3"/>
    <m/>
    <x v="2"/>
    <n v="580.85"/>
    <n v="10"/>
    <n v="1"/>
    <x v="0"/>
    <x v="0"/>
    <x v="6"/>
  </r>
  <r>
    <s v="3478801"/>
    <x v="1"/>
    <s v="Aho Construction I, Inc.(CAG)"/>
    <s v="2221 NE 50th Cir"/>
    <s v="Vancouver"/>
    <s v="WA"/>
    <s v="720"/>
    <x v="1"/>
    <x v="1"/>
    <x v="3"/>
    <m/>
    <x v="2"/>
    <n v="614.14"/>
    <n v="21"/>
    <n v="1"/>
    <x v="0"/>
    <x v="0"/>
    <x v="6"/>
  </r>
  <r>
    <s v="3478851"/>
    <x v="1"/>
    <s v="Pacific Lifestyle Homes(LRR)"/>
    <s v="14426 NE 112th St"/>
    <s v="Vancouver"/>
    <s v="WA"/>
    <s v="720"/>
    <x v="1"/>
    <x v="1"/>
    <x v="3"/>
    <m/>
    <x v="2"/>
    <n v="644.75"/>
    <n v="19"/>
    <n v="1"/>
    <x v="0"/>
    <x v="0"/>
    <x v="6"/>
  </r>
  <r>
    <s v="3478852"/>
    <x v="1"/>
    <s v="Pacific Lifestyle Homes(LRR)"/>
    <s v="14422 NE 112th St"/>
    <s v="Vancouver"/>
    <s v="WA"/>
    <s v="720"/>
    <x v="1"/>
    <x v="1"/>
    <x v="3"/>
    <m/>
    <x v="2"/>
    <n v="644.75"/>
    <n v="19"/>
    <n v="1"/>
    <x v="0"/>
    <x v="0"/>
    <x v="6"/>
  </r>
  <r>
    <s v="3478853"/>
    <x v="1"/>
    <s v="Pacific Lifestyle Homes(LRR)"/>
    <s v="14312 NE 113th St"/>
    <s v="Vancouver"/>
    <s v="WA"/>
    <s v="720"/>
    <x v="1"/>
    <x v="1"/>
    <x v="3"/>
    <m/>
    <x v="2"/>
    <n v="644.87"/>
    <n v="20"/>
    <n v="1"/>
    <x v="0"/>
    <x v="0"/>
    <x v="6"/>
  </r>
  <r>
    <s v="3478854"/>
    <x v="1"/>
    <s v="Pacific Lifestyle Homes(LRR)"/>
    <s v="14316 NE 113th St"/>
    <s v="Vancouver"/>
    <s v="WA"/>
    <s v="720"/>
    <x v="1"/>
    <x v="1"/>
    <x v="3"/>
    <m/>
    <x v="2"/>
    <n v="644.75"/>
    <n v="19"/>
    <n v="1"/>
    <x v="0"/>
    <x v="0"/>
    <x v="6"/>
  </r>
  <r>
    <s v="3478855"/>
    <x v="1"/>
    <s v="Pacific Lifestyle Homes(LRR)"/>
    <s v="11210 NE 146th Ave"/>
    <s v="Vancouver"/>
    <s v="WA"/>
    <s v="720"/>
    <x v="1"/>
    <x v="1"/>
    <x v="3"/>
    <m/>
    <x v="2"/>
    <n v="644.87"/>
    <n v="20"/>
    <n v="1"/>
    <x v="0"/>
    <x v="0"/>
    <x v="6"/>
  </r>
  <r>
    <s v="3478897"/>
    <x v="1"/>
    <s v="Copper Creek Homes Inc.(LRR)"/>
    <s v="865 Fairway Dr"/>
    <s v="Washougal"/>
    <s v="WA"/>
    <s v="720"/>
    <x v="1"/>
    <x v="1"/>
    <x v="3"/>
    <m/>
    <x v="2"/>
    <n v="646.54"/>
    <n v="33"/>
    <n v="1"/>
    <x v="0"/>
    <x v="0"/>
    <x v="6"/>
  </r>
  <r>
    <s v="3478922"/>
    <x v="1"/>
    <s v="Helmes Inc(A1L)"/>
    <s v="4526 N Noble Loop"/>
    <s v="Ridgefield"/>
    <s v="WA"/>
    <s v="720"/>
    <x v="1"/>
    <x v="1"/>
    <x v="3"/>
    <m/>
    <x v="2"/>
    <n v="620.66"/>
    <n v="50"/>
    <n v="1"/>
    <x v="0"/>
    <x v="0"/>
    <x v="6"/>
  </r>
  <r>
    <s v="3478925"/>
    <x v="1"/>
    <s v="Helmes Inc(A1L)"/>
    <s v="4619 N Squire Dr"/>
    <s v="Ridgefield"/>
    <s v="WA"/>
    <s v="720"/>
    <x v="1"/>
    <x v="1"/>
    <x v="3"/>
    <m/>
    <x v="2"/>
    <n v="617.17999999999995"/>
    <n v="23"/>
    <n v="1"/>
    <x v="0"/>
    <x v="0"/>
    <x v="6"/>
  </r>
  <r>
    <s v="3478994"/>
    <x v="1"/>
    <s v="Manor Homes Washington Inc(A1L)"/>
    <s v="14304 NE 106th St"/>
    <s v="Vancouver"/>
    <s v="WA"/>
    <s v="720"/>
    <x v="1"/>
    <x v="1"/>
    <x v="3"/>
    <m/>
    <x v="2"/>
    <n v="643.80999999999995"/>
    <n v="17"/>
    <n v="1"/>
    <x v="0"/>
    <x v="0"/>
    <x v="6"/>
  </r>
  <r>
    <s v="3478995"/>
    <x v="1"/>
    <s v="Manor Homes Washington Inc(A1L)"/>
    <s v="14320 NE 108th St"/>
    <s v="Vancouver"/>
    <s v="WA"/>
    <s v="720"/>
    <x v="1"/>
    <x v="1"/>
    <x v="3"/>
    <m/>
    <x v="2"/>
    <n v="647.41"/>
    <n v="25"/>
    <n v="1"/>
    <x v="0"/>
    <x v="0"/>
    <x v="6"/>
  </r>
  <r>
    <s v="3478996"/>
    <x v="1"/>
    <s v="Manor Homes Washington Inc(A1L)"/>
    <s v="14214 NE 108th St"/>
    <s v="Vancouver"/>
    <s v="WA"/>
    <s v="720"/>
    <x v="1"/>
    <x v="1"/>
    <x v="3"/>
    <m/>
    <x v="2"/>
    <n v="644.21"/>
    <n v="20"/>
    <n v="1"/>
    <x v="0"/>
    <x v="0"/>
    <x v="6"/>
  </r>
  <r>
    <s v="3478997"/>
    <x v="1"/>
    <s v="Manor Homes Washington Inc(A1L)"/>
    <s v="14210 NE 108th St"/>
    <s v="Vancouver"/>
    <s v="WA"/>
    <s v="720"/>
    <x v="1"/>
    <x v="1"/>
    <x v="3"/>
    <m/>
    <x v="2"/>
    <n v="644.19000000000005"/>
    <n v="20"/>
    <n v="1"/>
    <x v="0"/>
    <x v="0"/>
    <x v="6"/>
  </r>
  <r>
    <s v="3478998"/>
    <x v="1"/>
    <s v="Manor Homes Washington Inc(A1L)"/>
    <s v="10802 NE 142nd Ave"/>
    <s v="Vancouver"/>
    <s v="WA"/>
    <s v="720"/>
    <x v="1"/>
    <x v="1"/>
    <x v="3"/>
    <m/>
    <x v="2"/>
    <n v="613.62"/>
    <n v="17"/>
    <n v="1"/>
    <x v="0"/>
    <x v="0"/>
    <x v="6"/>
  </r>
  <r>
    <s v="3478999"/>
    <x v="1"/>
    <s v="Manor Homes Washington Inc(A1L)"/>
    <s v="10720 NE 142nd Ave"/>
    <s v="Vancouver"/>
    <s v="WA"/>
    <s v="720"/>
    <x v="1"/>
    <x v="1"/>
    <x v="3"/>
    <m/>
    <x v="2"/>
    <n v="644.19000000000005"/>
    <n v="20"/>
    <n v="1"/>
    <x v="0"/>
    <x v="0"/>
    <x v="6"/>
  </r>
  <r>
    <s v="3479000"/>
    <x v="1"/>
    <s v="Manor Homes Washington Inc(A1L)"/>
    <s v="10716 NE 142nd Ave"/>
    <s v="Vancouver"/>
    <s v="WA"/>
    <s v="720"/>
    <x v="1"/>
    <x v="1"/>
    <x v="3"/>
    <m/>
    <x v="2"/>
    <n v="614"/>
    <n v="20"/>
    <n v="1"/>
    <x v="0"/>
    <x v="0"/>
    <x v="6"/>
  </r>
  <r>
    <s v="3479083"/>
    <x v="1"/>
    <s v="Drokim, Petr(VJS)"/>
    <s v="2254 NE 50th Cir"/>
    <s v="Vancouver"/>
    <s v="WA"/>
    <s v="720"/>
    <x v="1"/>
    <x v="1"/>
    <x v="3"/>
    <m/>
    <x v="2"/>
    <n v="646.03"/>
    <n v="29"/>
    <n v="1"/>
    <x v="0"/>
    <x v="0"/>
    <x v="4"/>
  </r>
  <r>
    <s v="3479146"/>
    <x v="1"/>
    <s v="Lennar Northwest Inc(A1L)"/>
    <s v="13109 NE 104th St"/>
    <s v="Vancouver"/>
    <s v="WA"/>
    <s v="720"/>
    <x v="1"/>
    <x v="1"/>
    <x v="3"/>
    <m/>
    <x v="2"/>
    <n v="613.88"/>
    <n v="19"/>
    <n v="1"/>
    <x v="0"/>
    <x v="0"/>
    <x v="6"/>
  </r>
  <r>
    <s v="3479147"/>
    <x v="1"/>
    <s v="Lennar Northwest Inc(A1L)"/>
    <s v="13112 NE 104th St"/>
    <s v="Vancouver"/>
    <s v="WA"/>
    <s v="720"/>
    <x v="1"/>
    <x v="1"/>
    <x v="3"/>
    <m/>
    <x v="2"/>
    <n v="613.24"/>
    <n v="14"/>
    <n v="1"/>
    <x v="0"/>
    <x v="0"/>
    <x v="6"/>
  </r>
  <r>
    <s v="3479196"/>
    <x v="1"/>
    <s v="Pacific Lifestyle Homes(CAG)"/>
    <s v="11202 NE 143rd Ave"/>
    <s v="Vancouver"/>
    <s v="WA"/>
    <s v="720"/>
    <x v="1"/>
    <x v="1"/>
    <x v="3"/>
    <m/>
    <x v="2"/>
    <n v="650.63"/>
    <n v="50"/>
    <n v="1"/>
    <x v="0"/>
    <x v="0"/>
    <x v="6"/>
  </r>
  <r>
    <s v="3479198"/>
    <x v="1"/>
    <s v="Five Star Construction(A1L)"/>
    <s v="4009 NE 109th Cir"/>
    <s v="Vancouver"/>
    <s v="WA"/>
    <s v="720"/>
    <x v="1"/>
    <x v="1"/>
    <x v="3"/>
    <m/>
    <x v="2"/>
    <n v="620.42999999999995"/>
    <n v="51"/>
    <n v="1"/>
    <x v="0"/>
    <x v="0"/>
    <x v="6"/>
  </r>
  <r>
    <s v="3479243"/>
    <x v="1"/>
    <s v="Helmes Inc(CAG)"/>
    <s v="12617 NE 59th Ave"/>
    <s v="Vancouver"/>
    <s v="WA"/>
    <s v="720"/>
    <x v="1"/>
    <x v="1"/>
    <x v="3"/>
    <m/>
    <x v="2"/>
    <n v="614.65"/>
    <n v="25"/>
    <n v="1"/>
    <x v="0"/>
    <x v="0"/>
    <x v="6"/>
  </r>
  <r>
    <s v="3479255"/>
    <x v="1"/>
    <s v="Helmes Inc(CAG)"/>
    <s v="12702 NE 58th Ave"/>
    <s v="Vancouver"/>
    <s v="WA"/>
    <s v="720"/>
    <x v="1"/>
    <x v="1"/>
    <x v="3"/>
    <m/>
    <x v="2"/>
    <n v="616.70000000000005"/>
    <n v="22"/>
    <n v="1"/>
    <x v="0"/>
    <x v="0"/>
    <x v="6"/>
  </r>
  <r>
    <s v="3479328"/>
    <x v="1"/>
    <s v="Summerplace Homes(CAG)"/>
    <s v="1881 Taverner Dr"/>
    <s v="Ridgefield"/>
    <s v="WA"/>
    <s v="720"/>
    <x v="1"/>
    <x v="1"/>
    <x v="3"/>
    <m/>
    <x v="2"/>
    <n v="648.57000000000005"/>
    <n v="34"/>
    <n v="1"/>
    <x v="0"/>
    <x v="0"/>
    <x v="6"/>
  </r>
  <r>
    <s v="3479371"/>
    <x v="1"/>
    <s v="Conex Materials Inc(CAG)"/>
    <s v="1118 NW Goodwin St"/>
    <s v="Camas"/>
    <s v="WA"/>
    <s v="720"/>
    <x v="1"/>
    <x v="1"/>
    <x v="3"/>
    <m/>
    <x v="2"/>
    <n v="649.75"/>
    <n v="29"/>
    <n v="1"/>
    <x v="0"/>
    <x v="0"/>
    <x v="6"/>
  </r>
  <r>
    <s v="3479392"/>
    <x v="1"/>
    <s v="Evergreen Homes NW LLC(A1L)"/>
    <s v="9401 NE 38th Ave"/>
    <s v="Vancouver"/>
    <s v="WA"/>
    <s v="720"/>
    <x v="1"/>
    <x v="1"/>
    <x v="0"/>
    <m/>
    <x v="2"/>
    <n v="618.25"/>
    <n v="34"/>
    <n v="1"/>
    <x v="0"/>
    <x v="0"/>
    <x v="6"/>
  </r>
  <r>
    <s v="3479393"/>
    <x v="1"/>
    <s v="Evergreen Homes NW LLC(A1L)"/>
    <s v="3818 NE 94th St"/>
    <s v="Vancouver"/>
    <s v="WA"/>
    <s v="720"/>
    <x v="1"/>
    <x v="1"/>
    <x v="0"/>
    <m/>
    <x v="2"/>
    <n v="617.09"/>
    <n v="25"/>
    <n v="1"/>
    <x v="0"/>
    <x v="0"/>
    <x v="6"/>
  </r>
  <r>
    <s v="3479394"/>
    <x v="1"/>
    <s v="Manor Homes Washington Inc(A1L)"/>
    <s v="7807 NE 91st Ave"/>
    <s v="Vancouver"/>
    <s v="WA"/>
    <s v="720"/>
    <x v="1"/>
    <x v="1"/>
    <x v="3"/>
    <m/>
    <x v="2"/>
    <n v="611.5"/>
    <n v="15"/>
    <n v="1"/>
    <x v="0"/>
    <x v="0"/>
    <x v="6"/>
  </r>
  <r>
    <s v="3479395"/>
    <x v="1"/>
    <s v="Manor Homes Washington Inc(A1L)"/>
    <s v="7803 NE 91st Ave"/>
    <s v="Vancouver"/>
    <s v="WA"/>
    <s v="720"/>
    <x v="1"/>
    <x v="1"/>
    <x v="0"/>
    <m/>
    <x v="2"/>
    <n v="618.73"/>
    <n v="19"/>
    <n v="1"/>
    <x v="0"/>
    <x v="0"/>
    <x v="6"/>
  </r>
  <r>
    <s v="3479466"/>
    <x v="1"/>
    <s v="D R Horton Inc Portland(CAG)"/>
    <s v="2708 S Red Tail Loop"/>
    <s v="Ridgefield"/>
    <s v="WA"/>
    <s v="720"/>
    <x v="1"/>
    <x v="1"/>
    <x v="3"/>
    <m/>
    <x v="2"/>
    <n v="914.33"/>
    <n v="28"/>
    <n v="1"/>
    <x v="0"/>
    <x v="0"/>
    <x v="6"/>
  </r>
  <r>
    <s v="3479468"/>
    <x v="1"/>
    <s v="D R Horton(CAG)"/>
    <s v="3131 S Coopers Dr"/>
    <s v="Ridgefield"/>
    <s v="WA"/>
    <s v="720"/>
    <x v="1"/>
    <x v="1"/>
    <x v="3"/>
    <m/>
    <x v="2"/>
    <n v="648.42999999999995"/>
    <n v="33"/>
    <n v="1"/>
    <x v="0"/>
    <x v="0"/>
    <x v="6"/>
  </r>
  <r>
    <s v="3479582"/>
    <x v="1"/>
    <s v="Pahlisch Homes(CAG)"/>
    <s v="5901 NE 124th St"/>
    <s v="Vancouver"/>
    <s v="WA"/>
    <s v="720"/>
    <x v="1"/>
    <x v="1"/>
    <x v="3"/>
    <m/>
    <x v="2"/>
    <n v="649.85"/>
    <n v="38"/>
    <n v="1"/>
    <x v="0"/>
    <x v="0"/>
    <x v="6"/>
  </r>
  <r>
    <s v="3479595"/>
    <x v="1"/>
    <s v="Webb General Contracting(CAG)"/>
    <s v="5009 NE 42nd St"/>
    <s v="Vancouver"/>
    <s v="WA"/>
    <s v="720"/>
    <x v="1"/>
    <x v="1"/>
    <x v="3"/>
    <m/>
    <x v="2"/>
    <n v="650.4"/>
    <n v="34"/>
    <n v="1"/>
    <x v="0"/>
    <x v="0"/>
    <x v="6"/>
  </r>
  <r>
    <s v="3479597"/>
    <x v="1"/>
    <s v="Webb General Contracting(CAG)"/>
    <s v="5013 NE 42nd St"/>
    <s v="Vancouver"/>
    <s v="WA"/>
    <s v="720"/>
    <x v="1"/>
    <x v="1"/>
    <x v="3"/>
    <m/>
    <x v="2"/>
    <n v="650.4"/>
    <n v="34"/>
    <n v="1"/>
    <x v="0"/>
    <x v="0"/>
    <x v="6"/>
  </r>
  <r>
    <s v="3479613"/>
    <x v="1"/>
    <s v="REO Partner LLC(LRR)"/>
    <s v="3470 U St"/>
    <s v="Washougal"/>
    <s v="WA"/>
    <s v="720"/>
    <x v="1"/>
    <x v="1"/>
    <x v="3"/>
    <m/>
    <x v="2"/>
    <n v="618.57000000000005"/>
    <n v="23"/>
    <n v="1"/>
    <x v="0"/>
    <x v="0"/>
    <x v="6"/>
  </r>
  <r>
    <s v="3479614"/>
    <x v="1"/>
    <s v="REO Partner LLC(LRR)"/>
    <s v="3467 T St"/>
    <s v="Washougal"/>
    <s v="WA"/>
    <s v="720"/>
    <x v="1"/>
    <x v="1"/>
    <x v="3"/>
    <m/>
    <x v="2"/>
    <n v="618.17999999999995"/>
    <n v="20"/>
    <n v="1"/>
    <x v="0"/>
    <x v="0"/>
    <x v="6"/>
  </r>
  <r>
    <s v="3479615"/>
    <x v="1"/>
    <s v="REO Partner LLC(LRR)"/>
    <s v="2082 35th St"/>
    <s v="Washougal"/>
    <s v="WA"/>
    <s v="720"/>
    <x v="1"/>
    <x v="1"/>
    <x v="3"/>
    <m/>
    <x v="2"/>
    <n v="618.05999999999995"/>
    <n v="19"/>
    <n v="1"/>
    <x v="0"/>
    <x v="0"/>
    <x v="6"/>
  </r>
  <r>
    <s v="3479633"/>
    <x v="1"/>
    <s v="New Pacific Homes Inc(CAG)"/>
    <s v="840 Fairway Dr"/>
    <s v="Washougal"/>
    <s v="WA"/>
    <s v="720"/>
    <x v="1"/>
    <x v="1"/>
    <x v="3"/>
    <m/>
    <x v="2"/>
    <n v="648.72"/>
    <n v="21"/>
    <n v="1"/>
    <x v="0"/>
    <x v="0"/>
    <x v="6"/>
  </r>
  <r>
    <s v="3479739"/>
    <x v="1"/>
    <s v="Lennar Northwest Inc(LRR)"/>
    <s v="13704 NW 52nd Ave"/>
    <s v="Vancouver"/>
    <s v="WA"/>
    <s v="720"/>
    <x v="1"/>
    <x v="1"/>
    <x v="3"/>
    <m/>
    <x v="2"/>
    <n v="648.83000000000004"/>
    <n v="30"/>
    <n v="1"/>
    <x v="0"/>
    <x v="0"/>
    <x v="6"/>
  </r>
  <r>
    <s v="3479740"/>
    <x v="1"/>
    <s v="Lennar Northwest Inc(LRR)"/>
    <s v="13708 NW 52nd Ave"/>
    <s v="Vancouver"/>
    <s v="WA"/>
    <s v="720"/>
    <x v="1"/>
    <x v="1"/>
    <x v="3"/>
    <m/>
    <x v="2"/>
    <n v="647.92999999999995"/>
    <n v="23"/>
    <n v="1"/>
    <x v="0"/>
    <x v="0"/>
    <x v="6"/>
  </r>
  <r>
    <s v="3479746"/>
    <x v="1"/>
    <s v="Five Star Construction(CAG)"/>
    <s v="4013 NE 109th Cir"/>
    <s v="Vancouver"/>
    <s v="WA"/>
    <s v="720"/>
    <x v="1"/>
    <x v="1"/>
    <x v="3"/>
    <m/>
    <x v="2"/>
    <n v="623.34"/>
    <n v="60"/>
    <n v="1"/>
    <x v="0"/>
    <x v="0"/>
    <x v="6"/>
  </r>
  <r>
    <s v="3479777"/>
    <x v="1"/>
    <s v="Cascade West Development(LRR)"/>
    <s v="11900 NE 58th Ave"/>
    <s v="Vancouver"/>
    <s v="WA"/>
    <s v="720"/>
    <x v="1"/>
    <x v="1"/>
    <x v="3"/>
    <m/>
    <x v="2"/>
    <n v="618.32000000000005"/>
    <n v="21"/>
    <n v="1"/>
    <x v="0"/>
    <x v="0"/>
    <x v="6"/>
  </r>
  <r>
    <s v="3479778"/>
    <x v="1"/>
    <s v="Cascade West Development(LRR)"/>
    <s v="12308 NE 58th Ave"/>
    <s v="Vancouver"/>
    <s v="WA"/>
    <s v="720"/>
    <x v="1"/>
    <x v="1"/>
    <x v="3"/>
    <m/>
    <x v="2"/>
    <n v="512.66"/>
    <n v="21"/>
    <n v="1"/>
    <x v="0"/>
    <x v="0"/>
    <x v="6"/>
  </r>
  <r>
    <s v="3479863"/>
    <x v="1"/>
    <s v="Kingston Homes LLC(LRR)"/>
    <s v="5803 NE 125th Cir"/>
    <s v="Vancouver"/>
    <s v="WA"/>
    <s v="720"/>
    <x v="1"/>
    <x v="1"/>
    <x v="0"/>
    <m/>
    <x v="2"/>
    <n v="621.49"/>
    <n v="23"/>
    <n v="1"/>
    <x v="0"/>
    <x v="0"/>
    <x v="6"/>
  </r>
  <r>
    <s v="3479864"/>
    <x v="1"/>
    <s v="Kingston Homes LLC(LRR)"/>
    <s v="5805 NE 126th Cir"/>
    <s v="Vancouver"/>
    <s v="WA"/>
    <s v="720"/>
    <x v="1"/>
    <x v="1"/>
    <x v="3"/>
    <m/>
    <x v="2"/>
    <n v="621.49"/>
    <n v="23"/>
    <n v="1"/>
    <x v="0"/>
    <x v="0"/>
    <x v="6"/>
  </r>
  <r>
    <s v="3479865"/>
    <x v="1"/>
    <s v="Kingston Homes LLC(LRR)"/>
    <s v="5800 NE 126th Cir"/>
    <s v="Vancouver"/>
    <s v="WA"/>
    <s v="720"/>
    <x v="1"/>
    <x v="1"/>
    <x v="0"/>
    <m/>
    <x v="2"/>
    <n v="629.92999999999995"/>
    <n v="56"/>
    <n v="1"/>
    <x v="0"/>
    <x v="0"/>
    <x v="6"/>
  </r>
  <r>
    <s v="3479866"/>
    <x v="1"/>
    <s v="Kingston Homes LLC(LRR)"/>
    <s v="12800 NE 58th Ave"/>
    <s v="Vancouver"/>
    <s v="WA"/>
    <s v="720"/>
    <x v="1"/>
    <x v="1"/>
    <x v="0"/>
    <m/>
    <x v="2"/>
    <n v="620.73"/>
    <n v="20"/>
    <n v="1"/>
    <x v="0"/>
    <x v="0"/>
    <x v="6"/>
  </r>
  <r>
    <s v="3479923"/>
    <x v="1"/>
    <s v="SVN Construction Inc(VJS)"/>
    <s v="651 W U St"/>
    <s v="Washougal"/>
    <s v="WA"/>
    <s v="720"/>
    <x v="1"/>
    <x v="1"/>
    <x v="3"/>
    <m/>
    <x v="2"/>
    <n v="510.64"/>
    <n v="28"/>
    <n v="1"/>
    <x v="0"/>
    <x v="0"/>
    <x v="6"/>
  </r>
  <r>
    <s v="3479959"/>
    <x v="1"/>
    <s v="M Kennedy Const Inc(CAG)"/>
    <s v="2708 NE 72nd Cir"/>
    <s v="Vancouver"/>
    <s v="WA"/>
    <s v="720"/>
    <x v="1"/>
    <x v="1"/>
    <x v="3"/>
    <m/>
    <x v="2"/>
    <n v="651.04"/>
    <n v="39"/>
    <n v="1"/>
    <x v="0"/>
    <x v="0"/>
    <x v="6"/>
  </r>
  <r>
    <s v="3479970"/>
    <x v="1"/>
    <s v="Lennar Northwest Inc(CAG)"/>
    <s v="5010 NW 136th Cir"/>
    <s v="Vancouver"/>
    <s v="WA"/>
    <s v="720"/>
    <x v="1"/>
    <x v="1"/>
    <x v="3"/>
    <m/>
    <x v="2"/>
    <n v="619.47"/>
    <n v="30"/>
    <n v="1"/>
    <x v="0"/>
    <x v="0"/>
    <x v="6"/>
  </r>
  <r>
    <s v="3479971"/>
    <x v="1"/>
    <s v="Lennar Northwest Inc(CAG)"/>
    <s v="5103 NW 136th Cir"/>
    <s v="Vancouver"/>
    <s v="WA"/>
    <s v="720"/>
    <x v="1"/>
    <x v="1"/>
    <x v="3"/>
    <m/>
    <x v="2"/>
    <n v="618.57000000000005"/>
    <n v="23"/>
    <n v="1"/>
    <x v="0"/>
    <x v="0"/>
    <x v="6"/>
  </r>
  <r>
    <s v="3479973"/>
    <x v="1"/>
    <s v="Pacific Lifestyle Homes(CAG)"/>
    <s v="14912 NW 59th Ave"/>
    <s v="Vancouver"/>
    <s v="WA"/>
    <s v="720"/>
    <x v="1"/>
    <x v="1"/>
    <x v="3"/>
    <m/>
    <x v="2"/>
    <n v="649.37"/>
    <n v="26"/>
    <n v="1"/>
    <x v="0"/>
    <x v="0"/>
    <x v="6"/>
  </r>
  <r>
    <s v="3479999"/>
    <x v="1"/>
    <s v="Lennar Northwest Inc(CAG)"/>
    <s v="13700 NW 52nd Ave"/>
    <s v="Vancouver"/>
    <s v="WA"/>
    <s v="720"/>
    <x v="1"/>
    <x v="1"/>
    <x v="3"/>
    <m/>
    <x v="2"/>
    <n v="648.72"/>
    <n v="21"/>
    <n v="1"/>
    <x v="0"/>
    <x v="0"/>
    <x v="6"/>
  </r>
  <r>
    <s v="3480003"/>
    <x v="1"/>
    <s v="Sun Country Homes(A1L)"/>
    <s v="111 N 42nd Pl"/>
    <s v="Ridgefield"/>
    <s v="WA"/>
    <s v="720"/>
    <x v="1"/>
    <x v="1"/>
    <x v="3"/>
    <m/>
    <x v="2"/>
    <n v="617.25"/>
    <n v="21"/>
    <n v="1"/>
    <x v="0"/>
    <x v="0"/>
    <x v="6"/>
  </r>
  <r>
    <s v="3480004"/>
    <x v="1"/>
    <s v="Sun Country Homes(A1L)"/>
    <s v="133 N 42nd Pl"/>
    <s v="Ridgefield"/>
    <s v="WA"/>
    <s v="720"/>
    <x v="1"/>
    <x v="1"/>
    <x v="3"/>
    <m/>
    <x v="2"/>
    <n v="616.86"/>
    <n v="18"/>
    <n v="1"/>
    <x v="0"/>
    <x v="0"/>
    <x v="6"/>
  </r>
  <r>
    <s v="3480005"/>
    <x v="1"/>
    <s v="Sun Country Homes(A1L)"/>
    <s v="141 N 42nd Pl"/>
    <s v="Ridgefield"/>
    <s v="WA"/>
    <s v="720"/>
    <x v="1"/>
    <x v="1"/>
    <x v="3"/>
    <m/>
    <x v="2"/>
    <n v="616.86"/>
    <n v="18"/>
    <n v="1"/>
    <x v="0"/>
    <x v="0"/>
    <x v="6"/>
  </r>
  <r>
    <s v="3480038"/>
    <x v="1"/>
    <s v="Helmes Inc(LRR)"/>
    <s v="16411 NE 98th St"/>
    <s v="Vancouver"/>
    <s v="WA"/>
    <s v="720"/>
    <x v="1"/>
    <x v="1"/>
    <x v="3"/>
    <m/>
    <x v="2"/>
    <n v="615.80999999999995"/>
    <n v="20"/>
    <n v="1"/>
    <x v="0"/>
    <x v="0"/>
    <x v="6"/>
  </r>
  <r>
    <s v="3480040"/>
    <x v="1"/>
    <s v="Helmes Inc(LRR)"/>
    <s v="15009 NE 113th St"/>
    <s v="Vancouver"/>
    <s v="WA"/>
    <s v="720"/>
    <x v="1"/>
    <x v="1"/>
    <x v="3"/>
    <m/>
    <x v="2"/>
    <n v="615.69000000000005"/>
    <n v="19"/>
    <n v="1"/>
    <x v="0"/>
    <x v="0"/>
    <x v="6"/>
  </r>
  <r>
    <s v="3480053"/>
    <x v="1"/>
    <s v="Helmes Inc(CAG)"/>
    <s v="752 N 47th Ave"/>
    <s v="Ridgefield"/>
    <s v="WA"/>
    <s v="720"/>
    <x v="1"/>
    <x v="1"/>
    <x v="3"/>
    <m/>
    <x v="2"/>
    <n v="618.01"/>
    <n v="27"/>
    <n v="1"/>
    <x v="0"/>
    <x v="0"/>
    <x v="6"/>
  </r>
  <r>
    <s v="3480054"/>
    <x v="1"/>
    <s v="Helmes Inc(WEB)"/>
    <s v="4639 N Noble Loop"/>
    <s v="Ridgefield"/>
    <s v="WA"/>
    <s v="720"/>
    <x v="1"/>
    <x v="1"/>
    <x v="3"/>
    <m/>
    <x v="2"/>
    <n v="617.76"/>
    <n v="25"/>
    <n v="1"/>
    <x v="0"/>
    <x v="0"/>
    <x v="6"/>
  </r>
  <r>
    <s v="3480123"/>
    <x v="1"/>
    <s v="Pahlisch Homes Inc(LRR)"/>
    <s v="12007 NE 58th Ave"/>
    <s v="Vancouver"/>
    <s v="WA"/>
    <s v="720"/>
    <x v="1"/>
    <x v="1"/>
    <x v="3"/>
    <m/>
    <x v="2"/>
    <n v="650.14"/>
    <n v="32"/>
    <n v="1"/>
    <x v="0"/>
    <x v="0"/>
    <x v="6"/>
  </r>
  <r>
    <s v="3480124"/>
    <x v="1"/>
    <s v="Pahlisch Homes Inc(LRR)"/>
    <s v="5807 NE 120th Cir"/>
    <s v="Vancouver"/>
    <s v="WA"/>
    <s v="720"/>
    <x v="1"/>
    <x v="1"/>
    <x v="3"/>
    <m/>
    <x v="2"/>
    <n v="1765.47"/>
    <n v="34"/>
    <n v="1"/>
    <x v="0"/>
    <x v="0"/>
    <x v="6"/>
  </r>
  <r>
    <s v="3480125"/>
    <x v="1"/>
    <s v="Pahlisch Homes Inc(LRR)"/>
    <s v="5801 NE 120th St"/>
    <s v="Vancouver"/>
    <s v="WA"/>
    <s v="720"/>
    <x v="1"/>
    <x v="1"/>
    <x v="3"/>
    <m/>
    <x v="2"/>
    <n v="649.88"/>
    <n v="30"/>
    <n v="1"/>
    <x v="0"/>
    <x v="0"/>
    <x v="6"/>
  </r>
  <r>
    <s v="3480137"/>
    <x v="1"/>
    <s v="Kalenichenko, Kristina V(CAG)"/>
    <s v="3506 SE 142nd Ct"/>
    <s v="Vancouver"/>
    <s v="WA"/>
    <s v="720"/>
    <x v="1"/>
    <x v="1"/>
    <x v="3"/>
    <m/>
    <x v="2"/>
    <n v="867.28"/>
    <n v="32"/>
    <n v="1"/>
    <x v="0"/>
    <x v="0"/>
    <x v="6"/>
  </r>
  <r>
    <s v="3480184"/>
    <x v="1"/>
    <s v="Lennar Northwest Inc(CAG)"/>
    <s v="13105 NE 104th St"/>
    <s v="Vancouver"/>
    <s v="WA"/>
    <s v="720"/>
    <x v="1"/>
    <x v="1"/>
    <x v="3"/>
    <m/>
    <x v="2"/>
    <n v="615.42999999999995"/>
    <n v="17"/>
    <n v="1"/>
    <x v="0"/>
    <x v="0"/>
    <x v="6"/>
  </r>
  <r>
    <s v="3480185"/>
    <x v="1"/>
    <s v="Lennar Northwest Inc(WEB)"/>
    <s v="13110 NE 104th St"/>
    <s v="Vancouver"/>
    <s v="WA"/>
    <s v="720"/>
    <x v="1"/>
    <x v="1"/>
    <x v="3"/>
    <m/>
    <x v="2"/>
    <n v="615.30999999999995"/>
    <n v="16"/>
    <n v="1"/>
    <x v="0"/>
    <x v="0"/>
    <x v="6"/>
  </r>
  <r>
    <s v="3480198"/>
    <x v="1"/>
    <s v="GG One Inc(CAG)"/>
    <s v="10719 NE 68th Ave"/>
    <s v="Vancouver"/>
    <s v="WA"/>
    <s v="720"/>
    <x v="1"/>
    <x v="1"/>
    <x v="3"/>
    <m/>
    <x v="2"/>
    <n v="615.42999999999995"/>
    <n v="17"/>
    <n v="1"/>
    <x v="0"/>
    <x v="0"/>
    <x v="6"/>
  </r>
  <r>
    <s v="3480199"/>
    <x v="1"/>
    <s v="GG One Inc(CAG)"/>
    <s v="10803 NE 68th Ave"/>
    <s v="Vancouver"/>
    <s v="WA"/>
    <s v="720"/>
    <x v="1"/>
    <x v="1"/>
    <x v="3"/>
    <m/>
    <x v="2"/>
    <n v="615.42999999999995"/>
    <n v="17"/>
    <n v="1"/>
    <x v="0"/>
    <x v="0"/>
    <x v="6"/>
  </r>
  <r>
    <s v="3480214"/>
    <x v="1"/>
    <s v="MCM of Washington Inc.(A1L)"/>
    <s v="2629 S 21st Ct"/>
    <s v="Ridgefield"/>
    <s v="WA"/>
    <s v="720"/>
    <x v="1"/>
    <x v="1"/>
    <x v="3"/>
    <m/>
    <x v="2"/>
    <n v="617.5"/>
    <n v="23"/>
    <n v="1"/>
    <x v="0"/>
    <x v="0"/>
    <x v="6"/>
  </r>
  <r>
    <s v="3480232"/>
    <x v="1"/>
    <s v="Helmes Inc(CAG)"/>
    <s v="9608 NE 163rd Ct"/>
    <s v="Vancouver"/>
    <s v="WA"/>
    <s v="720"/>
    <x v="1"/>
    <x v="1"/>
    <x v="3"/>
    <m/>
    <x v="2"/>
    <n v="616.20000000000005"/>
    <n v="23"/>
    <n v="1"/>
    <x v="0"/>
    <x v="0"/>
    <x v="6"/>
  </r>
  <r>
    <s v="3480257"/>
    <x v="1"/>
    <s v="Aho Construction(A1L)"/>
    <s v="2214 NE 50th Cir"/>
    <s v="Vancouver"/>
    <s v="WA"/>
    <s v="720"/>
    <x v="1"/>
    <x v="1"/>
    <x v="3"/>
    <m/>
    <x v="2"/>
    <n v="616.07000000000005"/>
    <n v="22"/>
    <n v="1"/>
    <x v="0"/>
    <x v="0"/>
    <x v="6"/>
  </r>
  <r>
    <s v="3480270"/>
    <x v="1"/>
    <s v="Pacific Lifestyle Homes(A1L)"/>
    <s v="5801 NW 151st Dr"/>
    <s v="Vancouver"/>
    <s v="WA"/>
    <s v="720"/>
    <x v="1"/>
    <x v="1"/>
    <x v="3"/>
    <m/>
    <x v="2"/>
    <n v="647.94000000000005"/>
    <n v="24"/>
    <n v="1"/>
    <x v="0"/>
    <x v="0"/>
    <x v="6"/>
  </r>
  <r>
    <s v="3480309"/>
    <x v="1"/>
    <s v="Lennar Northwest Inc(VJS)"/>
    <s v="19004 NE 29th Dr"/>
    <s v="Vancouver"/>
    <s v="WA"/>
    <s v="720"/>
    <x v="1"/>
    <x v="1"/>
    <x v="3"/>
    <m/>
    <x v="2"/>
    <n v="646.76"/>
    <n v="19"/>
    <n v="1"/>
    <x v="0"/>
    <x v="0"/>
    <x v="6"/>
  </r>
  <r>
    <s v="3480313"/>
    <x v="1"/>
    <s v="Lennar Northwest Inc(VJS)"/>
    <s v="19008 NE 29th Dr"/>
    <s v="Vancouver"/>
    <s v="WA"/>
    <s v="720"/>
    <x v="1"/>
    <x v="1"/>
    <x v="3"/>
    <m/>
    <x v="2"/>
    <n v="646.76"/>
    <n v="19"/>
    <n v="1"/>
    <x v="0"/>
    <x v="0"/>
    <x v="6"/>
  </r>
  <r>
    <s v="3480318"/>
    <x v="1"/>
    <s v="Lennar Northwest Inc(VJS)"/>
    <s v="19005 NE 29th Dr"/>
    <s v="Vancouver"/>
    <s v="WA"/>
    <s v="720"/>
    <x v="1"/>
    <x v="1"/>
    <x v="3"/>
    <m/>
    <x v="2"/>
    <n v="646.63"/>
    <n v="18"/>
    <n v="1"/>
    <x v="0"/>
    <x v="0"/>
    <x v="6"/>
  </r>
  <r>
    <s v="3480324"/>
    <x v="1"/>
    <s v="Kingston Homes LLC(CAG)"/>
    <s v="758 N Squire Dr"/>
    <s v="Ridgefield"/>
    <s v="WA"/>
    <s v="720"/>
    <x v="1"/>
    <x v="1"/>
    <x v="3"/>
    <m/>
    <x v="2"/>
    <n v="620.46"/>
    <n v="46"/>
    <n v="1"/>
    <x v="0"/>
    <x v="0"/>
    <x v="6"/>
  </r>
  <r>
    <s v="3480325"/>
    <x v="1"/>
    <s v="Kingston Homes LLC(CAG)"/>
    <s v="876 N Squire Dr"/>
    <s v="Ridgefield"/>
    <s v="WA"/>
    <s v="720"/>
    <x v="1"/>
    <x v="1"/>
    <x v="3"/>
    <m/>
    <x v="2"/>
    <n v="647.72"/>
    <n v="22"/>
    <n v="1"/>
    <x v="0"/>
    <x v="0"/>
    <x v="6"/>
  </r>
  <r>
    <s v="3480326"/>
    <x v="1"/>
    <s v="Kingston Homes LLC(CAG)"/>
    <s v="895 N Squire Dr"/>
    <s v="Ridgefield"/>
    <s v="WA"/>
    <s v="720"/>
    <x v="1"/>
    <x v="1"/>
    <x v="3"/>
    <m/>
    <x v="2"/>
    <n v="617.63"/>
    <n v="24"/>
    <n v="1"/>
    <x v="0"/>
    <x v="0"/>
    <x v="6"/>
  </r>
  <r>
    <s v="3480327"/>
    <x v="1"/>
    <s v="Kingston Homes LLC(CAG)"/>
    <s v="4556 N Noble Lp"/>
    <s v="Ridgefield"/>
    <s v="WA"/>
    <s v="720"/>
    <x v="1"/>
    <x v="1"/>
    <x v="3"/>
    <m/>
    <x v="2"/>
    <n v="618.29999999999995"/>
    <n v="24"/>
    <n v="1"/>
    <x v="0"/>
    <x v="0"/>
    <x v="6"/>
  </r>
  <r>
    <s v="3480329"/>
    <x v="1"/>
    <s v="Kingston Homes LLC(CAG)"/>
    <s v="12616 NE 59th Ave"/>
    <s v="Vancouver"/>
    <s v="WA"/>
    <s v="720"/>
    <x v="1"/>
    <x v="1"/>
    <x v="3"/>
    <m/>
    <x v="2"/>
    <n v="617.63"/>
    <n v="24"/>
    <n v="1"/>
    <x v="0"/>
    <x v="0"/>
    <x v="6"/>
  </r>
  <r>
    <s v="3480371"/>
    <x v="1"/>
    <s v="Pahlisch Homes Inc(A1L)"/>
    <s v="6618 NE 71st Ave"/>
    <s v="Vancouver"/>
    <s v="WA"/>
    <s v="720"/>
    <x v="1"/>
    <x v="1"/>
    <x v="3"/>
    <m/>
    <x v="2"/>
    <n v="646.23"/>
    <n v="21"/>
    <n v="1"/>
    <x v="0"/>
    <x v="0"/>
    <x v="6"/>
  </r>
  <r>
    <s v="3480378"/>
    <x v="1"/>
    <s v="Pahlisch Homes Inc(A1L)"/>
    <s v="6808 NE 66th St"/>
    <s v="Vancouver"/>
    <s v="WA"/>
    <s v="720"/>
    <x v="1"/>
    <x v="1"/>
    <x v="3"/>
    <m/>
    <x v="2"/>
    <n v="616.52"/>
    <n v="20"/>
    <n v="1"/>
    <x v="0"/>
    <x v="0"/>
    <x v="6"/>
  </r>
  <r>
    <s v="3480380"/>
    <x v="1"/>
    <s v="Pahlisch Homes Inc(A1L)"/>
    <s v="7104 NE 67th St"/>
    <s v="Vancouver"/>
    <s v="WA"/>
    <s v="720"/>
    <x v="1"/>
    <x v="1"/>
    <x v="3"/>
    <m/>
    <x v="2"/>
    <n v="616.55999999999995"/>
    <n v="20"/>
    <n v="1"/>
    <x v="0"/>
    <x v="0"/>
    <x v="6"/>
  </r>
  <r>
    <s v="3480382"/>
    <x v="1"/>
    <s v="Pahlisch Homes Inc(A1L)"/>
    <s v="7108 NE 67th St"/>
    <s v="Vancouver"/>
    <s v="WA"/>
    <s v="720"/>
    <x v="1"/>
    <x v="1"/>
    <x v="3"/>
    <m/>
    <x v="2"/>
    <n v="616.55999999999995"/>
    <n v="20"/>
    <n v="1"/>
    <x v="0"/>
    <x v="0"/>
    <x v="6"/>
  </r>
  <r>
    <s v="3480383"/>
    <x v="1"/>
    <s v="Pahlisch Homes Inc(A1L)"/>
    <s v="6606 NE 71st Ave"/>
    <s v="Vancouver"/>
    <s v="WA"/>
    <s v="720"/>
    <x v="1"/>
    <x v="1"/>
    <x v="3"/>
    <m/>
    <x v="2"/>
    <n v="616.44000000000005"/>
    <n v="19"/>
    <n v="1"/>
    <x v="0"/>
    <x v="0"/>
    <x v="6"/>
  </r>
  <r>
    <s v="3480384"/>
    <x v="1"/>
    <s v="Pahlisch Homes Inc(A1L)"/>
    <s v="6610 NE 71st Ave"/>
    <s v="Vancouver"/>
    <s v="WA"/>
    <s v="720"/>
    <x v="1"/>
    <x v="1"/>
    <x v="3"/>
    <m/>
    <x v="2"/>
    <n v="1261.76"/>
    <n v="20"/>
    <n v="1"/>
    <x v="0"/>
    <x v="0"/>
    <x v="6"/>
  </r>
  <r>
    <s v="3480443"/>
    <x v="1"/>
    <s v="Quintessential Homes LLC(A1L)"/>
    <s v="11903 NE 102nd St"/>
    <s v="Vancouver"/>
    <s v="WA"/>
    <s v="720"/>
    <x v="1"/>
    <x v="1"/>
    <x v="3"/>
    <m/>
    <x v="2"/>
    <n v="646.76"/>
    <n v="19"/>
    <n v="1"/>
    <x v="0"/>
    <x v="0"/>
    <x v="6"/>
  </r>
  <r>
    <s v="3480455"/>
    <x v="1"/>
    <s v="Haven Homes NW LLC(CAG)"/>
    <s v="2611 S 18th Ct"/>
    <s v="Ridgefield"/>
    <s v="WA"/>
    <s v="720"/>
    <x v="1"/>
    <x v="1"/>
    <x v="3"/>
    <m/>
    <x v="2"/>
    <n v="648.5"/>
    <n v="32"/>
    <n v="1"/>
    <x v="0"/>
    <x v="0"/>
    <x v="6"/>
  </r>
  <r>
    <s v="3480497"/>
    <x v="1"/>
    <s v="Lennar Northwest Inc(A1L)"/>
    <s v="5107 NW 136th Cir"/>
    <s v="Vancouver"/>
    <s v="WA"/>
    <s v="720"/>
    <x v="1"/>
    <x v="1"/>
    <x v="3"/>
    <m/>
    <x v="2"/>
    <n v="617.91999999999996"/>
    <n v="21"/>
    <n v="1"/>
    <x v="0"/>
    <x v="0"/>
    <x v="6"/>
  </r>
  <r>
    <s v="3480498"/>
    <x v="1"/>
    <s v="Lennar Northwest Inc(A1L)"/>
    <s v="13508 NW 50th Ct"/>
    <s v="Vancouver"/>
    <s v="WA"/>
    <s v="720"/>
    <x v="1"/>
    <x v="1"/>
    <x v="3"/>
    <m/>
    <x v="2"/>
    <n v="583.20000000000005"/>
    <n v="21"/>
    <n v="1"/>
    <x v="0"/>
    <x v="0"/>
    <x v="6"/>
  </r>
  <r>
    <s v="3480499"/>
    <x v="1"/>
    <s v="Lennar Northwest Inc(A1L)"/>
    <s v="13506 NW 50th Ct"/>
    <s v="Vancouver"/>
    <s v="WA"/>
    <s v="720"/>
    <x v="1"/>
    <x v="1"/>
    <x v="3"/>
    <m/>
    <x v="2"/>
    <n v="582.91"/>
    <n v="19"/>
    <n v="1"/>
    <x v="0"/>
    <x v="0"/>
    <x v="6"/>
  </r>
  <r>
    <s v="3480501"/>
    <x v="1"/>
    <s v="Lennar Northwest Inc(A1L)"/>
    <s v="13504 NW 50th Ct"/>
    <s v="Vancouver"/>
    <s v="WA"/>
    <s v="720"/>
    <x v="1"/>
    <x v="1"/>
    <x v="3"/>
    <m/>
    <x v="2"/>
    <n v="581.53"/>
    <n v="8"/>
    <n v="1"/>
    <x v="0"/>
    <x v="0"/>
    <x v="6"/>
  </r>
  <r>
    <s v="3480516"/>
    <x v="1"/>
    <s v="Manor Homes Washington Inc(LRR)"/>
    <s v="13002 NE 24th Cir"/>
    <s v="Vancouver"/>
    <s v="WA"/>
    <s v="720"/>
    <x v="1"/>
    <x v="1"/>
    <x v="3"/>
    <m/>
    <x v="2"/>
    <n v="648.17999999999995"/>
    <n v="30"/>
    <n v="1"/>
    <x v="0"/>
    <x v="0"/>
    <x v="6"/>
  </r>
  <r>
    <s v="3480540"/>
    <x v="1"/>
    <s v="Boulevard Homes(CAG)"/>
    <s v="4232 NW Sage Lp"/>
    <s v="Camas"/>
    <s v="WA"/>
    <s v="720"/>
    <x v="1"/>
    <x v="1"/>
    <x v="3"/>
    <m/>
    <x v="2"/>
    <n v="620.1"/>
    <n v="38"/>
    <n v="1"/>
    <x v="0"/>
    <x v="0"/>
    <x v="6"/>
  </r>
  <r>
    <s v="3480541"/>
    <x v="1"/>
    <s v="Boulevard Homes(CAG)"/>
    <s v="4228 NW Sage Lp"/>
    <s v="Camas"/>
    <s v="WA"/>
    <s v="720"/>
    <x v="1"/>
    <x v="1"/>
    <x v="3"/>
    <m/>
    <x v="2"/>
    <n v="621.91"/>
    <n v="52"/>
    <n v="1"/>
    <x v="0"/>
    <x v="0"/>
    <x v="6"/>
  </r>
  <r>
    <s v="3480758"/>
    <x v="1"/>
    <s v="Pahlisch Homes Inc(CAG)"/>
    <s v="5805 NE 120th St"/>
    <s v="Vancouver"/>
    <s v="WA"/>
    <s v="720"/>
    <x v="1"/>
    <x v="1"/>
    <x v="3"/>
    <m/>
    <x v="2"/>
    <n v="648.5"/>
    <n v="32"/>
    <n v="1"/>
    <x v="0"/>
    <x v="0"/>
    <x v="6"/>
  </r>
  <r>
    <s v="3480762"/>
    <x v="1"/>
    <s v="Manor Homes Washington Inc(VJS)"/>
    <s v="3406 V St"/>
    <s v="Washougal"/>
    <s v="WA"/>
    <s v="720"/>
    <x v="1"/>
    <x v="1"/>
    <x v="3"/>
    <m/>
    <x v="2"/>
    <n v="619.34"/>
    <n v="29"/>
    <n v="1"/>
    <x v="0"/>
    <x v="0"/>
    <x v="6"/>
  </r>
  <r>
    <s v="3480768"/>
    <x v="1"/>
    <s v="Tuscany Homes LLC(A1L)"/>
    <s v="9307 NE 80th Cir"/>
    <s v="Vancouver"/>
    <s v="WA"/>
    <s v="720"/>
    <x v="1"/>
    <x v="1"/>
    <x v="3"/>
    <m/>
    <x v="2"/>
    <n v="646.72"/>
    <n v="19"/>
    <n v="1"/>
    <x v="0"/>
    <x v="0"/>
    <x v="6"/>
  </r>
  <r>
    <s v="3480783"/>
    <x v="1"/>
    <s v="D R Horton Inc Portland(A1L)"/>
    <s v="12111 NE 111th St"/>
    <s v="Vancouver"/>
    <s v="WA"/>
    <s v="720"/>
    <x v="1"/>
    <x v="1"/>
    <x v="3"/>
    <m/>
    <x v="2"/>
    <n v="647.73"/>
    <n v="26"/>
    <n v="1"/>
    <x v="0"/>
    <x v="0"/>
    <x v="6"/>
  </r>
  <r>
    <s v="3480807"/>
    <x v="1"/>
    <s v="Tuscany Homes LLC(A1L)"/>
    <s v="5716 NW 144th Cir"/>
    <s v="Vancouver"/>
    <s v="WA"/>
    <s v="720"/>
    <x v="1"/>
    <x v="1"/>
    <x v="3"/>
    <m/>
    <x v="2"/>
    <n v="646.69000000000005"/>
    <n v="18"/>
    <n v="1"/>
    <x v="0"/>
    <x v="0"/>
    <x v="6"/>
  </r>
  <r>
    <s v="3480827"/>
    <x v="1"/>
    <s v="Lennar Northwest Inc(CAG)"/>
    <s v="3614 NE Sitka"/>
    <s v="Camas"/>
    <s v="WA"/>
    <s v="720"/>
    <x v="1"/>
    <x v="1"/>
    <x v="3"/>
    <m/>
    <x v="2"/>
    <n v="647.29"/>
    <n v="18"/>
    <n v="1"/>
    <x v="0"/>
    <x v="0"/>
    <x v="6"/>
  </r>
  <r>
    <s v="3480828"/>
    <x v="1"/>
    <s v="Lennar Northwest Inc(CAG)"/>
    <s v="3612 NE Sitka"/>
    <s v="Camas"/>
    <s v="WA"/>
    <s v="720"/>
    <x v="1"/>
    <x v="1"/>
    <x v="3"/>
    <m/>
    <x v="2"/>
    <n v="648.84"/>
    <n v="22"/>
    <n v="1"/>
    <x v="0"/>
    <x v="0"/>
    <x v="6"/>
  </r>
  <r>
    <s v="3480831"/>
    <x v="1"/>
    <s v="Lennar Northwest Inc(CAG)"/>
    <s v="3610 NE Sitka"/>
    <s v="Camas"/>
    <s v="WA"/>
    <s v="720"/>
    <x v="1"/>
    <x v="1"/>
    <x v="3"/>
    <m/>
    <x v="2"/>
    <n v="2081.17"/>
    <n v="25"/>
    <n v="1"/>
    <x v="0"/>
    <x v="0"/>
    <x v="6"/>
  </r>
  <r>
    <s v="3480835"/>
    <x v="1"/>
    <s v="Lennar Northwest Inc(CAG)"/>
    <s v="3611 NE Sitka"/>
    <s v="Camas"/>
    <s v="WA"/>
    <s v="720"/>
    <x v="1"/>
    <x v="1"/>
    <x v="3"/>
    <m/>
    <x v="2"/>
    <n v="647.79999999999995"/>
    <n v="22"/>
    <n v="1"/>
    <x v="0"/>
    <x v="0"/>
    <x v="6"/>
  </r>
  <r>
    <s v="3480837"/>
    <x v="1"/>
    <s v="Lennar Northwest Inc(CAG)"/>
    <s v="3613 NE Sitka"/>
    <s v="Camas"/>
    <s v="WA"/>
    <s v="720"/>
    <x v="1"/>
    <x v="1"/>
    <x v="3"/>
    <m/>
    <x v="2"/>
    <n v="647.67999999999995"/>
    <n v="21"/>
    <n v="1"/>
    <x v="0"/>
    <x v="0"/>
    <x v="6"/>
  </r>
  <r>
    <s v="3480840"/>
    <x v="1"/>
    <s v="Pacific Lifestyle Homes(CAG)"/>
    <s v="14614 NE 113th St"/>
    <s v="Vancouver"/>
    <s v="WA"/>
    <s v="720"/>
    <x v="1"/>
    <x v="1"/>
    <x v="3"/>
    <m/>
    <x v="2"/>
    <n v="647.97"/>
    <n v="28"/>
    <n v="1"/>
    <x v="0"/>
    <x v="0"/>
    <x v="6"/>
  </r>
  <r>
    <s v="3480852"/>
    <x v="1"/>
    <s v="Lennar Northwest Inc(WEB)"/>
    <s v="13106 NE 104th St"/>
    <s v="Vancouver"/>
    <s v="WA"/>
    <s v="720"/>
    <x v="1"/>
    <x v="1"/>
    <x v="3"/>
    <m/>
    <x v="2"/>
    <n v="616.76"/>
    <n v="21"/>
    <n v="1"/>
    <x v="0"/>
    <x v="0"/>
    <x v="6"/>
  </r>
  <r>
    <s v="3480878"/>
    <x v="1"/>
    <s v="Sun Country Homes(A1L)"/>
    <s v="3004 NE 42nd St"/>
    <s v="Vancouver"/>
    <s v="WA"/>
    <s v="720"/>
    <x v="1"/>
    <x v="1"/>
    <x v="3"/>
    <m/>
    <x v="2"/>
    <n v="706.46"/>
    <n v="31"/>
    <n v="1"/>
    <x v="0"/>
    <x v="0"/>
    <x v="6"/>
  </r>
  <r>
    <s v="3480879"/>
    <x v="1"/>
    <s v="Sun Country Homes(A1L)"/>
    <s v="7902 NE 92nd Ave"/>
    <s v="Vancouver"/>
    <s v="WA"/>
    <s v="720"/>
    <x v="1"/>
    <x v="1"/>
    <x v="3"/>
    <m/>
    <x v="2"/>
    <n v="585.11"/>
    <n v="33"/>
    <n v="1"/>
    <x v="0"/>
    <x v="0"/>
    <x v="6"/>
  </r>
  <r>
    <s v="3480881"/>
    <x v="1"/>
    <s v="Sun Country Homes(A1L)"/>
    <s v="7906 NE 92nd Ave"/>
    <s v="Vancouver"/>
    <s v="WA"/>
    <s v="720"/>
    <x v="1"/>
    <x v="1"/>
    <x v="3"/>
    <m/>
    <x v="2"/>
    <n v="705.11"/>
    <n v="34"/>
    <n v="1"/>
    <x v="0"/>
    <x v="0"/>
    <x v="6"/>
  </r>
  <r>
    <s v="3480882"/>
    <x v="1"/>
    <s v="Sun Country Homes(A1L)"/>
    <s v="7926 NE 92nd Ave"/>
    <s v="Vancouver"/>
    <s v="WA"/>
    <s v="720"/>
    <x v="1"/>
    <x v="1"/>
    <x v="3"/>
    <m/>
    <x v="2"/>
    <n v="585.11"/>
    <n v="33"/>
    <n v="1"/>
    <x v="0"/>
    <x v="0"/>
    <x v="6"/>
  </r>
  <r>
    <s v="3480888"/>
    <x v="1"/>
    <s v="Helmes Inc(WEB)"/>
    <s v="12605 NE 59th Ave"/>
    <s v="Vancouver"/>
    <s v="WA"/>
    <s v="720"/>
    <x v="1"/>
    <x v="1"/>
    <x v="3"/>
    <m/>
    <x v="2"/>
    <n v="617.01"/>
    <n v="23"/>
    <n v="1"/>
    <x v="0"/>
    <x v="0"/>
    <x v="6"/>
  </r>
  <r>
    <s v="3480905"/>
    <x v="1"/>
    <s v="Westlake Development Group LLC(A1L)"/>
    <s v="7721 SE 16th Cir"/>
    <s v="Vancouver"/>
    <s v="WA"/>
    <s v="720"/>
    <x v="1"/>
    <x v="1"/>
    <x v="0"/>
    <m/>
    <x v="2"/>
    <n v="744.62"/>
    <n v="29"/>
    <n v="1"/>
    <x v="0"/>
    <x v="0"/>
    <x v="6"/>
  </r>
  <r>
    <s v="3481006"/>
    <x v="1"/>
    <s v="Pacific Lifestyle Homes(CAG)"/>
    <s v="15305 NE 17th St"/>
    <s v="Vancouver"/>
    <s v="WA"/>
    <s v="720"/>
    <x v="1"/>
    <x v="1"/>
    <x v="3"/>
    <m/>
    <x v="2"/>
    <n v="648.97"/>
    <n v="23"/>
    <n v="1"/>
    <x v="0"/>
    <x v="0"/>
    <x v="6"/>
  </r>
  <r>
    <s v="3481009"/>
    <x v="1"/>
    <s v="Pacific Lifestyle Homes(LRR)"/>
    <s v="15419 NE 17th St"/>
    <s v="Vancouver"/>
    <s v="WA"/>
    <s v="720"/>
    <x v="1"/>
    <x v="1"/>
    <x v="3"/>
    <m/>
    <x v="2"/>
    <n v="648.97"/>
    <n v="23"/>
    <n v="1"/>
    <x v="0"/>
    <x v="0"/>
    <x v="6"/>
  </r>
  <r>
    <s v="3481010"/>
    <x v="1"/>
    <s v="Pacific Lifestyle Homes(LRR)"/>
    <s v="15313 NE 17th St"/>
    <s v="Vancouver"/>
    <s v="WA"/>
    <s v="720"/>
    <x v="1"/>
    <x v="1"/>
    <x v="3"/>
    <m/>
    <x v="2"/>
    <n v="648.97"/>
    <n v="23"/>
    <n v="1"/>
    <x v="0"/>
    <x v="0"/>
    <x v="6"/>
  </r>
  <r>
    <s v="3481011"/>
    <x v="1"/>
    <s v="Cooledge Mdws WC-PH 1, LLC(CAG)"/>
    <s v="17812 NE 17th Ave"/>
    <s v="Ridgefield"/>
    <s v="WA"/>
    <s v="720"/>
    <x v="1"/>
    <x v="1"/>
    <x v="3"/>
    <m/>
    <x v="2"/>
    <n v="650.65"/>
    <n v="36"/>
    <n v="1"/>
    <x v="0"/>
    <x v="0"/>
    <x v="6"/>
  </r>
  <r>
    <s v="3481016"/>
    <x v="1"/>
    <s v="Cascade West Development(LRR)"/>
    <s v="1846 N 14th St"/>
    <s v="Washougal"/>
    <s v="WA"/>
    <s v="720"/>
    <x v="1"/>
    <x v="1"/>
    <x v="0"/>
    <m/>
    <x v="2"/>
    <n v="619.02"/>
    <n v="17"/>
    <n v="1"/>
    <x v="0"/>
    <x v="0"/>
    <x v="6"/>
  </r>
  <r>
    <s v="3481021"/>
    <x v="1"/>
    <s v="Cascade West Development(LRR)"/>
    <s v="2124 NW Maryland St"/>
    <s v="Camas"/>
    <s v="WA"/>
    <s v="720"/>
    <x v="1"/>
    <x v="1"/>
    <x v="0"/>
    <m/>
    <x v="2"/>
    <n v="622.07000000000005"/>
    <n v="29"/>
    <n v="1"/>
    <x v="0"/>
    <x v="0"/>
    <x v="6"/>
  </r>
  <r>
    <s v="3481023"/>
    <x v="1"/>
    <s v="Cascade West Development(LRR)"/>
    <s v="2029 NW Klickitat St"/>
    <s v="Camas"/>
    <s v="WA"/>
    <s v="720"/>
    <x v="1"/>
    <x v="1"/>
    <x v="0"/>
    <m/>
    <x v="2"/>
    <n v="619.52"/>
    <n v="19"/>
    <n v="1"/>
    <x v="0"/>
    <x v="0"/>
    <x v="6"/>
  </r>
  <r>
    <s v="3481024"/>
    <x v="1"/>
    <s v="Cascade West Development(LRR)"/>
    <s v="2124 NW Klickitat St"/>
    <s v="Camas"/>
    <s v="WA"/>
    <s v="720"/>
    <x v="1"/>
    <x v="1"/>
    <x v="3"/>
    <m/>
    <x v="2"/>
    <n v="617.76"/>
    <n v="24"/>
    <n v="1"/>
    <x v="0"/>
    <x v="0"/>
    <x v="6"/>
  </r>
  <r>
    <s v="3481026"/>
    <x v="1"/>
    <s v="Cascade West Development(CAG)"/>
    <s v="16407 NE 171st Ct"/>
    <s v="Brush Prairie"/>
    <s v="WA"/>
    <s v="720"/>
    <x v="1"/>
    <x v="1"/>
    <x v="3"/>
    <m/>
    <x v="2"/>
    <n v="650.76"/>
    <n v="48"/>
    <n v="1"/>
    <x v="0"/>
    <x v="0"/>
    <x v="6"/>
  </r>
  <r>
    <s v="3481028"/>
    <x v="1"/>
    <s v="Cascade West Development(CAG)"/>
    <s v="16207 NE 171st Ct"/>
    <s v="Brush Prairie"/>
    <s v="WA"/>
    <s v="720"/>
    <x v="1"/>
    <x v="1"/>
    <x v="3"/>
    <m/>
    <x v="2"/>
    <n v="620.55999999999995"/>
    <n v="49"/>
    <n v="1"/>
    <x v="0"/>
    <x v="0"/>
    <x v="6"/>
  </r>
  <r>
    <s v="3481029"/>
    <x v="1"/>
    <s v="Helmes Inc(A1L)"/>
    <s v="14606 NE 113th St"/>
    <s v="Vancouver"/>
    <s v="WA"/>
    <s v="720"/>
    <x v="1"/>
    <x v="1"/>
    <x v="3"/>
    <m/>
    <x v="2"/>
    <n v="618.94000000000005"/>
    <n v="38"/>
    <n v="1"/>
    <x v="0"/>
    <x v="0"/>
    <x v="6"/>
  </r>
  <r>
    <s v="3481030"/>
    <x v="1"/>
    <s v="Helmes Inc(A1L)"/>
    <s v="14610 NE 113th St"/>
    <s v="Vancouver"/>
    <s v="WA"/>
    <s v="720"/>
    <x v="1"/>
    <x v="1"/>
    <x v="3"/>
    <m/>
    <x v="2"/>
    <n v="617.65"/>
    <n v="28"/>
    <n v="1"/>
    <x v="0"/>
    <x v="0"/>
    <x v="6"/>
  </r>
  <r>
    <s v="3481038"/>
    <x v="1"/>
    <s v="Kalenichenko, Kristina V(CAG)"/>
    <s v="3502 SE 142nd Ct"/>
    <s v="Vancouver"/>
    <s v="WA"/>
    <s v="720"/>
    <x v="1"/>
    <x v="1"/>
    <x v="3"/>
    <m/>
    <x v="2"/>
    <n v="645.46"/>
    <n v="20"/>
    <n v="1"/>
    <x v="0"/>
    <x v="0"/>
    <x v="6"/>
  </r>
  <r>
    <s v="3481085"/>
    <x v="1"/>
    <s v="Helmes Inc(A1L)"/>
    <s v="12415 NE 59th Ave"/>
    <s v="Vancouver"/>
    <s v="WA"/>
    <s v="720"/>
    <x v="1"/>
    <x v="1"/>
    <x v="3"/>
    <m/>
    <x v="2"/>
    <n v="616.71"/>
    <n v="19"/>
    <n v="1"/>
    <x v="0"/>
    <x v="0"/>
    <x v="6"/>
  </r>
  <r>
    <s v="3481096"/>
    <x v="1"/>
    <s v="Pahlisch Homes Inc(CAG)"/>
    <s v="5751 NW Hood Lp"/>
    <s v="Camas"/>
    <s v="WA"/>
    <s v="720"/>
    <x v="1"/>
    <x v="1"/>
    <x v="3"/>
    <m/>
    <x v="2"/>
    <n v="619.6"/>
    <n v="31"/>
    <n v="1"/>
    <x v="0"/>
    <x v="0"/>
    <x v="6"/>
  </r>
  <r>
    <s v="3481109"/>
    <x v="1"/>
    <s v="Manor Homes Washington Inc(A1L)"/>
    <s v="10604 NE 143rd Ave"/>
    <s v="Vancouver"/>
    <s v="WA"/>
    <s v="720"/>
    <x v="1"/>
    <x v="1"/>
    <x v="3"/>
    <m/>
    <x v="2"/>
    <n v="647.16"/>
    <n v="20"/>
    <n v="1"/>
    <x v="0"/>
    <x v="0"/>
    <x v="6"/>
  </r>
  <r>
    <s v="3481122"/>
    <x v="1"/>
    <s v="Chepa, Vasily(CAG)"/>
    <s v="1812 N Columbia Ridge Way"/>
    <s v="Washougal"/>
    <s v="WA"/>
    <s v="720"/>
    <x v="1"/>
    <x v="1"/>
    <x v="3"/>
    <m/>
    <x v="2"/>
    <n v="648.58000000000004"/>
    <n v="20"/>
    <n v="1"/>
    <x v="0"/>
    <x v="0"/>
    <x v="6"/>
  </r>
  <r>
    <s v="3481141"/>
    <x v="1"/>
    <s v="Manor Homes Washington Inc(CAG)"/>
    <s v="3213 NE Tillicum Cir"/>
    <s v="Camas"/>
    <s v="WA"/>
    <s v="720"/>
    <x v="1"/>
    <x v="1"/>
    <x v="3"/>
    <m/>
    <x v="2"/>
    <n v="645.34"/>
    <n v="19"/>
    <n v="1"/>
    <x v="0"/>
    <x v="0"/>
    <x v="6"/>
  </r>
  <r>
    <s v="3481155"/>
    <x v="1"/>
    <s v="Helmes Inc(LRR)"/>
    <s v="9713 NE 163rd Ct"/>
    <s v="Vancouver"/>
    <s v="WA"/>
    <s v="720"/>
    <x v="1"/>
    <x v="1"/>
    <x v="3"/>
    <m/>
    <x v="2"/>
    <n v="615.21"/>
    <n v="20"/>
    <n v="1"/>
    <x v="0"/>
    <x v="0"/>
    <x v="6"/>
  </r>
  <r>
    <s v="3481158"/>
    <x v="1"/>
    <s v="Helmes Inc(LRR)"/>
    <s v="16602 NE 97th St"/>
    <s v="Vancouver"/>
    <s v="WA"/>
    <s v="720"/>
    <x v="1"/>
    <x v="1"/>
    <x v="3"/>
    <m/>
    <x v="2"/>
    <n v="616.24"/>
    <n v="28"/>
    <n v="1"/>
    <x v="0"/>
    <x v="0"/>
    <x v="6"/>
  </r>
  <r>
    <s v="3481162"/>
    <x v="1"/>
    <s v="Cascade West Development(LRR)"/>
    <s v="12015 NE 58th Ave"/>
    <s v="Vancouver"/>
    <s v="WA"/>
    <s v="720"/>
    <x v="1"/>
    <x v="1"/>
    <x v="0"/>
    <m/>
    <x v="2"/>
    <n v="620.39"/>
    <n v="24"/>
    <n v="1"/>
    <x v="0"/>
    <x v="0"/>
    <x v="6"/>
  </r>
  <r>
    <s v="3481165"/>
    <x v="1"/>
    <s v="Cascade West Development(LRR)"/>
    <s v="17803 NE 26th Ave"/>
    <s v="Ridgefield"/>
    <s v="WA"/>
    <s v="720"/>
    <x v="1"/>
    <x v="1"/>
    <x v="0"/>
    <m/>
    <x v="2"/>
    <n v="622.96"/>
    <n v="34"/>
    <n v="1"/>
    <x v="0"/>
    <x v="0"/>
    <x v="6"/>
  </r>
  <r>
    <s v="3481229"/>
    <x v="1"/>
    <s v="Restore Pro LLC(CAG)"/>
    <s v="12003 NW 41st Ave"/>
    <s v="Vancouver"/>
    <s v="WA"/>
    <s v="720"/>
    <x v="1"/>
    <x v="1"/>
    <x v="3"/>
    <m/>
    <x v="2"/>
    <n v="647.85"/>
    <n v="31"/>
    <n v="1"/>
    <x v="0"/>
    <x v="0"/>
    <x v="6"/>
  </r>
  <r>
    <s v="3481236"/>
    <x v="1"/>
    <s v="Helmes Inc(CAG)"/>
    <s v="4584 N 9th St"/>
    <s v="Ridgefield"/>
    <s v="WA"/>
    <s v="720"/>
    <x v="1"/>
    <x v="1"/>
    <x v="3"/>
    <m/>
    <x v="2"/>
    <n v="617.22"/>
    <n v="23"/>
    <n v="1"/>
    <x v="0"/>
    <x v="0"/>
    <x v="6"/>
  </r>
  <r>
    <s v="3481272"/>
    <x v="1"/>
    <s v="Pacific Lifestyle Homes(A1L)"/>
    <s v="14622 NE 113th St"/>
    <s v="Vancouver"/>
    <s v="WA"/>
    <s v="720"/>
    <x v="1"/>
    <x v="1"/>
    <x v="3"/>
    <m/>
    <x v="2"/>
    <n v="647.79999999999995"/>
    <n v="28"/>
    <n v="1"/>
    <x v="0"/>
    <x v="0"/>
    <x v="6"/>
  </r>
  <r>
    <s v="3481283"/>
    <x v="1"/>
    <s v="Helmes Inc(LRR)"/>
    <s v="5900 NE 127th St"/>
    <s v="Vancouver"/>
    <s v="WA"/>
    <s v="720"/>
    <x v="1"/>
    <x v="1"/>
    <x v="3"/>
    <m/>
    <x v="2"/>
    <n v="616.39"/>
    <n v="22"/>
    <n v="1"/>
    <x v="0"/>
    <x v="0"/>
    <x v="6"/>
  </r>
  <r>
    <s v="3481325"/>
    <x v="1"/>
    <s v="Sun Country Homes(A1L)"/>
    <s v="101 N 38th Pl"/>
    <s v="Ridgefield"/>
    <s v="WA"/>
    <s v="720"/>
    <x v="1"/>
    <x v="1"/>
    <x v="3"/>
    <m/>
    <x v="2"/>
    <n v="612.89"/>
    <n v="23"/>
    <n v="1"/>
    <x v="0"/>
    <x v="0"/>
    <x v="6"/>
  </r>
  <r>
    <s v="3481335"/>
    <x v="1"/>
    <s v="Hendrickson Development Inc(A1L)"/>
    <s v="1604 NW 22nd Ave"/>
    <s v="Battle Ground"/>
    <s v="WA"/>
    <s v="720"/>
    <x v="1"/>
    <x v="1"/>
    <x v="0"/>
    <m/>
    <x v="2"/>
    <n v="618.41999999999996"/>
    <n v="19"/>
    <n v="1"/>
    <x v="0"/>
    <x v="0"/>
    <x v="6"/>
  </r>
  <r>
    <s v="3481388"/>
    <x v="1"/>
    <s v="Urban Northwest Homes LLC(MRE)"/>
    <s v="15520 NE 107th St"/>
    <s v="Vancouver"/>
    <s v="WA"/>
    <s v="720"/>
    <x v="1"/>
    <x v="1"/>
    <x v="3"/>
    <m/>
    <x v="2"/>
    <n v="615.09"/>
    <n v="19"/>
    <n v="1"/>
    <x v="0"/>
    <x v="0"/>
    <x v="6"/>
  </r>
  <r>
    <s v="3481389"/>
    <x v="1"/>
    <s v="Urban Northwest Homes LLC(MRE)"/>
    <s v="15401 NE 108th Way"/>
    <s v="Vancouver"/>
    <s v="WA"/>
    <s v="720"/>
    <x v="1"/>
    <x v="1"/>
    <x v="3"/>
    <m/>
    <x v="2"/>
    <n v="615.21"/>
    <n v="20"/>
    <n v="1"/>
    <x v="0"/>
    <x v="0"/>
    <x v="6"/>
  </r>
  <r>
    <s v="3481393"/>
    <x v="1"/>
    <s v="Sun Country Homes(LRR)"/>
    <s v="35 N 42nd Pl"/>
    <s v="Ridgefield"/>
    <s v="WA"/>
    <s v="720"/>
    <x v="1"/>
    <x v="1"/>
    <x v="3"/>
    <m/>
    <x v="2"/>
    <n v="616.83000000000004"/>
    <n v="20"/>
    <n v="1"/>
    <x v="0"/>
    <x v="0"/>
    <x v="6"/>
  </r>
  <r>
    <s v="3481397"/>
    <x v="1"/>
    <s v="Urban Northwest Homes LLC(C5C)"/>
    <s v="15507 NE 107th St"/>
    <s v="Vancouver"/>
    <s v="WA"/>
    <s v="720"/>
    <x v="1"/>
    <x v="1"/>
    <x v="3"/>
    <m/>
    <x v="2"/>
    <n v="615.27"/>
    <n v="22"/>
    <n v="1"/>
    <x v="0"/>
    <x v="0"/>
    <x v="6"/>
  </r>
  <r>
    <s v="3481398"/>
    <x v="1"/>
    <s v="Urban Northwest Homes LLC(C5C)"/>
    <s v="15403 NE 108th Way"/>
    <s v="Vancouver"/>
    <s v="WA"/>
    <s v="720"/>
    <x v="1"/>
    <x v="1"/>
    <x v="3"/>
    <m/>
    <x v="2"/>
    <n v="614.89"/>
    <n v="19"/>
    <n v="1"/>
    <x v="0"/>
    <x v="0"/>
    <x v="6"/>
  </r>
  <r>
    <s v="3481399"/>
    <x v="1"/>
    <s v="Urban Northwest Homes LLC(C5C)"/>
    <s v="15515 NE 108th Way"/>
    <s v="Vancouver"/>
    <s v="WA"/>
    <s v="720"/>
    <x v="1"/>
    <x v="1"/>
    <x v="3"/>
    <m/>
    <x v="2"/>
    <n v="615.01"/>
    <n v="20"/>
    <n v="1"/>
    <x v="0"/>
    <x v="0"/>
    <x v="6"/>
  </r>
  <r>
    <s v="3481404"/>
    <x v="1"/>
    <s v="Hendrickson Development Inc(LRR)"/>
    <s v="1612 NW 23rd Ave"/>
    <s v="Battle Ground"/>
    <s v="WA"/>
    <s v="720"/>
    <x v="1"/>
    <x v="1"/>
    <x v="0"/>
    <m/>
    <x v="2"/>
    <n v="619.19000000000005"/>
    <n v="22"/>
    <n v="1"/>
    <x v="0"/>
    <x v="0"/>
    <x v="6"/>
  </r>
  <r>
    <s v="3481405"/>
    <x v="1"/>
    <s v="Cascade West Development(LRR)"/>
    <s v="1110 N Heron Dr"/>
    <s v="Ridgefield"/>
    <s v="WA"/>
    <s v="720"/>
    <x v="1"/>
    <x v="1"/>
    <x v="3"/>
    <m/>
    <x v="2"/>
    <n v="647.46"/>
    <n v="28"/>
    <n v="1"/>
    <x v="0"/>
    <x v="0"/>
    <x v="6"/>
  </r>
  <r>
    <s v="3481408"/>
    <x v="1"/>
    <s v="Silver Buckle Homes LLC(LRR)"/>
    <s v="2246 NE 50th Cir"/>
    <s v="Vancouver"/>
    <s v="WA"/>
    <s v="720"/>
    <x v="1"/>
    <x v="1"/>
    <x v="3"/>
    <m/>
    <x v="2"/>
    <n v="767.89"/>
    <n v="22"/>
    <n v="1"/>
    <x v="0"/>
    <x v="0"/>
    <x v="6"/>
  </r>
  <r>
    <s v="3481434"/>
    <x v="1"/>
    <s v="Urban Northwest Homes LLC(C5C)"/>
    <s v="15605 NE 107th St"/>
    <s v="Vancouver"/>
    <s v="WA"/>
    <s v="720"/>
    <x v="1"/>
    <x v="1"/>
    <x v="3"/>
    <m/>
    <x v="2"/>
    <n v="616.97"/>
    <n v="24"/>
    <n v="1"/>
    <x v="0"/>
    <x v="0"/>
    <x v="4"/>
  </r>
  <r>
    <s v="3481504"/>
    <x v="1"/>
    <s v="Quintessential Homes LLC(C5C)"/>
    <s v="11902 NE 102nd St"/>
    <s v="Vancouver"/>
    <s v="WA"/>
    <s v="720"/>
    <x v="1"/>
    <x v="1"/>
    <x v="3"/>
    <m/>
    <x v="2"/>
    <n v="645.25"/>
    <n v="20"/>
    <n v="1"/>
    <x v="0"/>
    <x v="0"/>
    <x v="6"/>
  </r>
  <r>
    <s v="3481505"/>
    <x v="1"/>
    <s v="Lennar Northwest Inc(E2G)"/>
    <s v="3616 NE Sitka Dr"/>
    <s v="Camas"/>
    <s v="WA"/>
    <s v="720"/>
    <x v="1"/>
    <x v="1"/>
    <x v="3"/>
    <m/>
    <x v="2"/>
    <n v="647.29"/>
    <n v="18"/>
    <n v="1"/>
    <x v="0"/>
    <x v="0"/>
    <x v="6"/>
  </r>
  <r>
    <s v="3481514"/>
    <x v="1"/>
    <s v="Glavin Development LLC(C5C)"/>
    <s v="2011 NW 40th Ave"/>
    <s v="Camas"/>
    <s v="WA"/>
    <s v="720"/>
    <x v="1"/>
    <x v="1"/>
    <x v="3"/>
    <m/>
    <x v="2"/>
    <n v="642.83000000000004"/>
    <n v="0"/>
    <n v="1"/>
    <x v="0"/>
    <x v="1"/>
    <x v="6"/>
  </r>
  <r>
    <s v="3481523"/>
    <x v="1"/>
    <s v="Lennar Northwest Inc(A1L)"/>
    <s v="2004 NW 42nd Ave"/>
    <s v="Camas"/>
    <s v="WA"/>
    <s v="720"/>
    <x v="1"/>
    <x v="1"/>
    <x v="3"/>
    <m/>
    <x v="2"/>
    <n v="619.78"/>
    <n v="57"/>
    <n v="1"/>
    <x v="0"/>
    <x v="0"/>
    <x v="6"/>
  </r>
  <r>
    <s v="3481529"/>
    <x v="1"/>
    <s v="Glavin Development LLC(LRR)"/>
    <s v="11009 NE 62nd Pl"/>
    <s v="Vancouver"/>
    <s v="WA"/>
    <s v="720"/>
    <x v="1"/>
    <x v="1"/>
    <x v="3"/>
    <m/>
    <x v="2"/>
    <n v="581.29999999999995"/>
    <n v="18"/>
    <n v="1"/>
    <x v="0"/>
    <x v="0"/>
    <x v="6"/>
  </r>
  <r>
    <s v="3481540"/>
    <x v="1"/>
    <s v="Urban Northwest Homes LLC(LRR)"/>
    <s v="11519 NW 19th Ave"/>
    <s v="Vancouver"/>
    <s v="WA"/>
    <s v="720"/>
    <x v="1"/>
    <x v="1"/>
    <x v="0"/>
    <m/>
    <x v="2"/>
    <n v="619.70000000000005"/>
    <n v="24"/>
    <n v="1"/>
    <x v="0"/>
    <x v="0"/>
    <x v="6"/>
  </r>
  <r>
    <s v="3481550"/>
    <x v="1"/>
    <s v="Urban Northwest Homes LLC(C5C)"/>
    <s v="11707 NW 19th Ave"/>
    <s v="Vancouver"/>
    <s v="WA"/>
    <s v="720"/>
    <x v="1"/>
    <x v="1"/>
    <x v="3"/>
    <m/>
    <x v="2"/>
    <n v="615.88"/>
    <n v="18"/>
    <n v="1"/>
    <x v="0"/>
    <x v="0"/>
    <x v="6"/>
  </r>
  <r>
    <s v="3481551"/>
    <x v="1"/>
    <s v="Urban Northwest Homes LLC(LRR)"/>
    <s v="11809 NW 19th Ave"/>
    <s v="Vancouver"/>
    <s v="WA"/>
    <s v="720"/>
    <x v="1"/>
    <x v="1"/>
    <x v="0"/>
    <m/>
    <x v="2"/>
    <n v="623.53"/>
    <n v="39"/>
    <n v="1"/>
    <x v="0"/>
    <x v="0"/>
    <x v="6"/>
  </r>
  <r>
    <s v="3481559"/>
    <x v="1"/>
    <s v="Beard, Travis W(LRR)"/>
    <s v="637 N U St"/>
    <s v="Washougal"/>
    <s v="WA"/>
    <s v="720"/>
    <x v="1"/>
    <x v="1"/>
    <x v="3"/>
    <m/>
    <x v="2"/>
    <n v="616.70000000000005"/>
    <n v="27"/>
    <n v="1"/>
    <x v="0"/>
    <x v="0"/>
    <x v="4"/>
  </r>
  <r>
    <s v="3481569"/>
    <x v="1"/>
    <s v="Urban Northwest Homes LLC(LRR)"/>
    <s v="11806 NW 20th Ave"/>
    <s v="Vancouver"/>
    <s v="WA"/>
    <s v="720"/>
    <x v="1"/>
    <x v="1"/>
    <x v="0"/>
    <m/>
    <x v="2"/>
    <n v="621.54"/>
    <n v="30"/>
    <n v="1"/>
    <x v="0"/>
    <x v="0"/>
    <x v="6"/>
  </r>
  <r>
    <s v="3481579"/>
    <x v="1"/>
    <s v="Lennar Northwest Inc(LRR)"/>
    <s v="4011 NW 20th Ave"/>
    <s v="Camas"/>
    <s v="WA"/>
    <s v="720"/>
    <x v="1"/>
    <x v="1"/>
    <x v="3"/>
    <m/>
    <x v="2"/>
    <n v="621.30999999999995"/>
    <n v="52"/>
    <n v="1"/>
    <x v="0"/>
    <x v="0"/>
    <x v="6"/>
  </r>
  <r>
    <s v="3481580"/>
    <x v="1"/>
    <s v="Lennar Northwest Inc(LRR)"/>
    <s v="4007 NW 20th Ave"/>
    <s v="Camas"/>
    <s v="WA"/>
    <s v="720"/>
    <x v="1"/>
    <x v="1"/>
    <x v="3"/>
    <m/>
    <x v="2"/>
    <n v="620.41"/>
    <n v="45"/>
    <n v="1"/>
    <x v="0"/>
    <x v="0"/>
    <x v="6"/>
  </r>
  <r>
    <s v="3481581"/>
    <x v="1"/>
    <s v="Lennar Northwest Inc(LRR)"/>
    <s v="4014 NW 20th Ave"/>
    <s v="Camas"/>
    <s v="WA"/>
    <s v="720"/>
    <x v="1"/>
    <x v="1"/>
    <x v="3"/>
    <m/>
    <x v="2"/>
    <n v="618.48"/>
    <n v="30"/>
    <n v="1"/>
    <x v="0"/>
    <x v="0"/>
    <x v="6"/>
  </r>
  <r>
    <s v="3481582"/>
    <x v="1"/>
    <s v="Lennar Northwest Inc(LRR)"/>
    <s v="4010 NW 20th Ave"/>
    <s v="Camas"/>
    <s v="WA"/>
    <s v="720"/>
    <x v="1"/>
    <x v="1"/>
    <x v="3"/>
    <m/>
    <x v="2"/>
    <n v="652.16999999999996"/>
    <n v="56"/>
    <n v="1"/>
    <x v="0"/>
    <x v="0"/>
    <x v="6"/>
  </r>
  <r>
    <s v="3481583"/>
    <x v="1"/>
    <s v="Lennar Northwest Inc(LRR)"/>
    <s v="4012 NW 20th Ave"/>
    <s v="Camas"/>
    <s v="WA"/>
    <s v="720"/>
    <x v="1"/>
    <x v="1"/>
    <x v="3"/>
    <m/>
    <x v="2"/>
    <n v="667.23"/>
    <n v="82"/>
    <n v="1"/>
    <x v="0"/>
    <x v="0"/>
    <x v="6"/>
  </r>
  <r>
    <s v="3481588"/>
    <x v="1"/>
    <s v="Sun Country Homes(CAG)"/>
    <s v="57 N 42nd Pl"/>
    <s v="Ridgefield"/>
    <s v="WA"/>
    <s v="720"/>
    <x v="1"/>
    <x v="1"/>
    <x v="3"/>
    <m/>
    <x v="2"/>
    <n v="646.77"/>
    <n v="20"/>
    <n v="1"/>
    <x v="0"/>
    <x v="0"/>
    <x v="6"/>
  </r>
  <r>
    <s v="3481593"/>
    <x v="1"/>
    <s v="Lennar Northwest Inc(LRR)"/>
    <s v="4019 NW 20th Ave"/>
    <s v="Camas"/>
    <s v="WA"/>
    <s v="720"/>
    <x v="1"/>
    <x v="1"/>
    <x v="3"/>
    <m/>
    <x v="2"/>
    <n v="618.09"/>
    <n v="27"/>
    <n v="1"/>
    <x v="0"/>
    <x v="0"/>
    <x v="6"/>
  </r>
  <r>
    <s v="3481594"/>
    <x v="1"/>
    <s v="Lennar Northwest Inc(LRR)"/>
    <s v="4018 NW 20th Ave"/>
    <s v="Camas"/>
    <s v="WA"/>
    <s v="720"/>
    <x v="1"/>
    <x v="1"/>
    <x v="3"/>
    <m/>
    <x v="2"/>
    <n v="616.94000000000005"/>
    <n v="29"/>
    <n v="1"/>
    <x v="0"/>
    <x v="0"/>
    <x v="6"/>
  </r>
  <r>
    <s v="3481595"/>
    <x v="1"/>
    <s v="Lennar Northwest Inc(LRR)"/>
    <s v="4031 NW 20th Ave"/>
    <s v="Camas"/>
    <s v="WA"/>
    <s v="720"/>
    <x v="1"/>
    <x v="1"/>
    <x v="3"/>
    <m/>
    <x v="2"/>
    <n v="618.22"/>
    <n v="28"/>
    <n v="1"/>
    <x v="0"/>
    <x v="0"/>
    <x v="6"/>
  </r>
  <r>
    <s v="3481596"/>
    <x v="1"/>
    <s v="Lennar Northwest Inc(LRR)"/>
    <s v="4025 NW 20th Ave"/>
    <s v="Camas"/>
    <s v="WA"/>
    <s v="720"/>
    <x v="1"/>
    <x v="1"/>
    <x v="3"/>
    <m/>
    <x v="2"/>
    <n v="618.61"/>
    <n v="31"/>
    <n v="1"/>
    <x v="0"/>
    <x v="0"/>
    <x v="6"/>
  </r>
  <r>
    <s v="3481597"/>
    <x v="1"/>
    <s v="Lennar Northwest Inc(LRR)"/>
    <s v="4023 NW 20th Ave"/>
    <s v="Camas"/>
    <s v="WA"/>
    <s v="720"/>
    <x v="1"/>
    <x v="1"/>
    <x v="3"/>
    <m/>
    <x v="2"/>
    <n v="618.61"/>
    <n v="31"/>
    <n v="1"/>
    <x v="0"/>
    <x v="0"/>
    <x v="6"/>
  </r>
  <r>
    <s v="3481598"/>
    <x v="1"/>
    <s v="Lennar Northwest Inc(LRR)"/>
    <s v="4021 NW 20th Ave"/>
    <s v="Camas"/>
    <s v="WA"/>
    <s v="720"/>
    <x v="1"/>
    <x v="1"/>
    <x v="3"/>
    <m/>
    <x v="2"/>
    <n v="621.05999999999995"/>
    <n v="50"/>
    <n v="1"/>
    <x v="0"/>
    <x v="0"/>
    <x v="6"/>
  </r>
  <r>
    <s v="3481599"/>
    <x v="1"/>
    <s v="Lennar Northwest Inc(LRR)"/>
    <s v="4015 NW 20th Ave"/>
    <s v="Camas"/>
    <s v="WA"/>
    <s v="720"/>
    <x v="1"/>
    <x v="1"/>
    <x v="3"/>
    <m/>
    <x v="2"/>
    <n v="615.66"/>
    <n v="8"/>
    <n v="1"/>
    <x v="0"/>
    <x v="0"/>
    <x v="6"/>
  </r>
  <r>
    <s v="3481602"/>
    <x v="1"/>
    <s v="Lennar Northwest Inc(LRR)"/>
    <s v="4022 NW 20th Ave"/>
    <s v="Camas"/>
    <s v="WA"/>
    <s v="720"/>
    <x v="1"/>
    <x v="1"/>
    <x v="3"/>
    <m/>
    <x v="2"/>
    <n v="617.07000000000005"/>
    <n v="30"/>
    <n v="1"/>
    <x v="0"/>
    <x v="0"/>
    <x v="6"/>
  </r>
  <r>
    <s v="3481604"/>
    <x v="1"/>
    <s v="Helmes Inc(CAG)"/>
    <s v="4107 NE 133rd St"/>
    <s v="Vancouver"/>
    <s v="WA"/>
    <s v="720"/>
    <x v="1"/>
    <x v="1"/>
    <x v="3"/>
    <m/>
    <x v="2"/>
    <n v="616.97"/>
    <n v="24"/>
    <n v="1"/>
    <x v="0"/>
    <x v="0"/>
    <x v="6"/>
  </r>
  <r>
    <s v="3481609"/>
    <x v="1"/>
    <s v="Helmes Inc(CAG)"/>
    <s v="16615 NE 98th St"/>
    <s v="Vancouver"/>
    <s v="WA"/>
    <s v="720"/>
    <x v="1"/>
    <x v="1"/>
    <x v="3"/>
    <m/>
    <x v="2"/>
    <n v="615.4"/>
    <n v="23"/>
    <n v="1"/>
    <x v="0"/>
    <x v="0"/>
    <x v="6"/>
  </r>
  <r>
    <s v="3481650"/>
    <x v="1"/>
    <s v="Lennar Northwest Inc(A1L)"/>
    <s v="19009 NE 29th Dr"/>
    <s v="Vancouver"/>
    <s v="WA"/>
    <s v="720"/>
    <x v="1"/>
    <x v="1"/>
    <x v="3"/>
    <m/>
    <x v="2"/>
    <n v="647.66999999999996"/>
    <n v="22"/>
    <n v="1"/>
    <x v="0"/>
    <x v="0"/>
    <x v="6"/>
  </r>
  <r>
    <s v="3481652"/>
    <x v="1"/>
    <s v="Lennar Northwest Inc(A1L)"/>
    <s v="19012 NE 29th Dr"/>
    <s v="Vancouver"/>
    <s v="WA"/>
    <s v="720"/>
    <x v="1"/>
    <x v="1"/>
    <x v="3"/>
    <m/>
    <x v="2"/>
    <n v="647.79999999999995"/>
    <n v="22"/>
    <n v="1"/>
    <x v="0"/>
    <x v="0"/>
    <x v="6"/>
  </r>
  <r>
    <s v="3481653"/>
    <x v="1"/>
    <s v="Lennar Northwest Inc(A1L)"/>
    <s v="19013 NE 29th Dr"/>
    <s v="Vancouver"/>
    <s v="WA"/>
    <s v="720"/>
    <x v="1"/>
    <x v="1"/>
    <x v="3"/>
    <m/>
    <x v="2"/>
    <n v="618.51"/>
    <n v="22"/>
    <n v="1"/>
    <x v="0"/>
    <x v="0"/>
    <x v="6"/>
  </r>
  <r>
    <s v="3481654"/>
    <x v="1"/>
    <s v="Lennar Northwest Inc(A1L)"/>
    <s v="19016 NE 29th Dr"/>
    <s v="Vancouver"/>
    <s v="WA"/>
    <s v="720"/>
    <x v="1"/>
    <x v="1"/>
    <x v="3"/>
    <m/>
    <x v="2"/>
    <n v="647.66999999999996"/>
    <n v="22"/>
    <n v="1"/>
    <x v="0"/>
    <x v="0"/>
    <x v="6"/>
  </r>
  <r>
    <s v="3481655"/>
    <x v="1"/>
    <s v="Waldal Construction Co(C5C)"/>
    <s v="1411 NW 28th Ct"/>
    <s v="Battle Ground"/>
    <s v="WA"/>
    <s v="720"/>
    <x v="1"/>
    <x v="1"/>
    <x v="3"/>
    <m/>
    <x v="2"/>
    <n v="580.78"/>
    <n v="12"/>
    <n v="1"/>
    <x v="0"/>
    <x v="0"/>
    <x v="6"/>
  </r>
  <r>
    <s v="3481663"/>
    <x v="1"/>
    <s v="Cascade West Development, Inc(C5C)"/>
    <s v="730 N 12th Ct"/>
    <s v="Ridgefield"/>
    <s v="WA"/>
    <s v="720"/>
    <x v="1"/>
    <x v="1"/>
    <x v="0"/>
    <m/>
    <x v="2"/>
    <n v="620.97"/>
    <n v="29"/>
    <n v="1"/>
    <x v="0"/>
    <x v="0"/>
    <x v="6"/>
  </r>
  <r>
    <s v="3481690"/>
    <x v="1"/>
    <s v="Summerplace Homes(A1L)"/>
    <s v="1875 Taverner Dr"/>
    <s v="Ridgefield"/>
    <s v="WA"/>
    <s v="720"/>
    <x v="1"/>
    <x v="1"/>
    <x v="3"/>
    <m/>
    <x v="2"/>
    <n v="648.70000000000005"/>
    <n v="35"/>
    <n v="1"/>
    <x v="0"/>
    <x v="0"/>
    <x v="6"/>
  </r>
  <r>
    <s v="3481809"/>
    <x v="1"/>
    <s v="Lennar Northwest Inc(C5C)"/>
    <s v="3606 NE Sitka Dr"/>
    <s v="Camas"/>
    <s v="WA"/>
    <s v="720"/>
    <x v="1"/>
    <x v="1"/>
    <x v="3"/>
    <m/>
    <x v="2"/>
    <n v="647.79999999999995"/>
    <n v="22"/>
    <n v="1"/>
    <x v="0"/>
    <x v="0"/>
    <x v="6"/>
  </r>
  <r>
    <s v="3481810"/>
    <x v="1"/>
    <s v="Lennar Northwest Inc(C5C)"/>
    <s v="3608 NE Sitka Dr"/>
    <s v="Camas"/>
    <s v="WA"/>
    <s v="720"/>
    <x v="1"/>
    <x v="1"/>
    <x v="3"/>
    <m/>
    <x v="2"/>
    <n v="929.75"/>
    <n v="22"/>
    <n v="1"/>
    <x v="0"/>
    <x v="0"/>
    <x v="6"/>
  </r>
  <r>
    <s v="3481826"/>
    <x v="1"/>
    <s v="D R Horton Inc Portland(C5C)"/>
    <s v="1309 NE 85th St"/>
    <s v="Vancouver"/>
    <s v="WA"/>
    <s v="720"/>
    <x v="1"/>
    <x v="1"/>
    <x v="0"/>
    <m/>
    <x v="2"/>
    <n v="620.16999999999996"/>
    <n v="32"/>
    <n v="1"/>
    <x v="0"/>
    <x v="0"/>
    <x v="6"/>
  </r>
  <r>
    <s v="3481851"/>
    <x v="1"/>
    <s v="Lennar Northwest Inc(C5C)"/>
    <s v="5112 NW 136th Cir"/>
    <s v="Vancouver"/>
    <s v="WA"/>
    <s v="720"/>
    <x v="1"/>
    <x v="1"/>
    <x v="3"/>
    <m/>
    <x v="2"/>
    <n v="617.23"/>
    <n v="26"/>
    <n v="1"/>
    <x v="0"/>
    <x v="0"/>
    <x v="6"/>
  </r>
  <r>
    <s v="3481852"/>
    <x v="1"/>
    <s v="Lennar Northwest Inc(C5C)"/>
    <s v="5111 NW 136th Cir"/>
    <s v="Vancouver"/>
    <s v="WA"/>
    <s v="720"/>
    <x v="1"/>
    <x v="1"/>
    <x v="3"/>
    <m/>
    <x v="2"/>
    <n v="616.45000000000005"/>
    <n v="20"/>
    <n v="1"/>
    <x v="0"/>
    <x v="0"/>
    <x v="6"/>
  </r>
  <r>
    <s v="3481853"/>
    <x v="1"/>
    <s v="Lennar Northwest Inc(C5C)"/>
    <s v="5113 NW 136th Cir"/>
    <s v="Vancouver"/>
    <s v="WA"/>
    <s v="720"/>
    <x v="1"/>
    <x v="1"/>
    <x v="3"/>
    <m/>
    <x v="2"/>
    <n v="582.05999999999995"/>
    <n v="22"/>
    <n v="1"/>
    <x v="0"/>
    <x v="0"/>
    <x v="6"/>
  </r>
  <r>
    <s v="3481854"/>
    <x v="1"/>
    <s v="Lennar Northwest Inc(C5C)"/>
    <s v="5115 NW 136th Cir"/>
    <s v="Vancouver"/>
    <s v="WA"/>
    <s v="720"/>
    <x v="1"/>
    <x v="1"/>
    <x v="3"/>
    <m/>
    <x v="2"/>
    <n v="581.53"/>
    <n v="18"/>
    <n v="1"/>
    <x v="0"/>
    <x v="0"/>
    <x v="6"/>
  </r>
  <r>
    <s v="3481862"/>
    <x v="1"/>
    <s v="Manor Homes Washington Inc(A1L)"/>
    <s v="14319 NE 107th St"/>
    <s v="Vancouver"/>
    <s v="WA"/>
    <s v="720"/>
    <x v="1"/>
    <x v="1"/>
    <x v="3"/>
    <m/>
    <x v="2"/>
    <n v="615.84"/>
    <n v="19"/>
    <n v="1"/>
    <x v="0"/>
    <x v="0"/>
    <x v="6"/>
  </r>
  <r>
    <s v="3481863"/>
    <x v="1"/>
    <s v="Manor Homes Washington Inc(A1L)"/>
    <s v="10711 NE 144th Ave"/>
    <s v="Vancouver"/>
    <s v="WA"/>
    <s v="720"/>
    <x v="1"/>
    <x v="1"/>
    <x v="3"/>
    <m/>
    <x v="2"/>
    <n v="615.36"/>
    <n v="16"/>
    <n v="1"/>
    <x v="0"/>
    <x v="0"/>
    <x v="6"/>
  </r>
  <r>
    <s v="3481864"/>
    <x v="1"/>
    <s v="Manor Homes Washington Inc(C5C)"/>
    <s v="3745 NW 19th Cir"/>
    <s v="Camas"/>
    <s v="WA"/>
    <s v="720"/>
    <x v="1"/>
    <x v="1"/>
    <x v="3"/>
    <m/>
    <x v="2"/>
    <n v="648.6"/>
    <n v="46"/>
    <n v="1"/>
    <x v="0"/>
    <x v="0"/>
    <x v="6"/>
  </r>
  <r>
    <s v="3481866"/>
    <x v="1"/>
    <s v="Helmes Inc(A1L)"/>
    <s v="15001 NE 113th St"/>
    <s v="Vancouver"/>
    <s v="WA"/>
    <s v="720"/>
    <x v="1"/>
    <x v="1"/>
    <x v="3"/>
    <m/>
    <x v="2"/>
    <n v="615.84"/>
    <n v="20"/>
    <n v="1"/>
    <x v="0"/>
    <x v="0"/>
    <x v="6"/>
  </r>
  <r>
    <s v="3481954"/>
    <x v="1"/>
    <s v="Creekside Homes LLC(VJS)"/>
    <s v="7914 NE 92nd Ave"/>
    <s v="Vancouver"/>
    <s v="WA"/>
    <s v="720"/>
    <x v="1"/>
    <x v="1"/>
    <x v="3"/>
    <m/>
    <x v="2"/>
    <n v="645.89"/>
    <n v="18"/>
    <n v="1"/>
    <x v="0"/>
    <x v="0"/>
    <x v="6"/>
  </r>
  <r>
    <s v="3481955"/>
    <x v="1"/>
    <s v="Creekside Homes LLC(VJS)"/>
    <s v="7910 NE 92nd Ave"/>
    <s v="Vancouver"/>
    <s v="WA"/>
    <s v="720"/>
    <x v="1"/>
    <x v="1"/>
    <x v="3"/>
    <m/>
    <x v="2"/>
    <n v="645.89"/>
    <n v="18"/>
    <n v="1"/>
    <x v="0"/>
    <x v="0"/>
    <x v="6"/>
  </r>
  <r>
    <s v="3482022"/>
    <x v="1"/>
    <s v="Waverly Homes Inc(VJS)"/>
    <s v="3108 NE 75th St"/>
    <s v="Vancouver"/>
    <s v="WA"/>
    <s v="720"/>
    <x v="1"/>
    <x v="1"/>
    <x v="3"/>
    <m/>
    <x v="2"/>
    <n v="614.97"/>
    <n v="21"/>
    <n v="1"/>
    <x v="0"/>
    <x v="0"/>
    <x v="6"/>
  </r>
  <r>
    <s v="3482024"/>
    <x v="1"/>
    <s v="Waverly Homes Inc(VJS)"/>
    <s v="7506 NE 32nd Pl"/>
    <s v="Vancouver"/>
    <s v="WA"/>
    <s v="720"/>
    <x v="1"/>
    <x v="1"/>
    <x v="3"/>
    <m/>
    <x v="2"/>
    <n v="614.72"/>
    <n v="19"/>
    <n v="1"/>
    <x v="0"/>
    <x v="0"/>
    <x v="6"/>
  </r>
  <r>
    <s v="3482104"/>
    <x v="1"/>
    <s v="Helmes Inc(VJS)"/>
    <s v="14300 NE 113th St"/>
    <s v="Vancouver"/>
    <s v="WA"/>
    <s v="720"/>
    <x v="1"/>
    <x v="1"/>
    <x v="3"/>
    <m/>
    <x v="2"/>
    <n v="615.99"/>
    <n v="28"/>
    <n v="1"/>
    <x v="0"/>
    <x v="0"/>
    <x v="6"/>
  </r>
  <r>
    <s v="3482137"/>
    <x v="1"/>
    <s v="Sunlight Construction(C5C)"/>
    <s v="6804 NE 69th Cir"/>
    <s v="Vancouver"/>
    <s v="WA"/>
    <s v="720"/>
    <x v="1"/>
    <x v="1"/>
    <x v="3"/>
    <m/>
    <x v="2"/>
    <n v="652.98"/>
    <n v="72"/>
    <n v="1"/>
    <x v="0"/>
    <x v="0"/>
    <x v="6"/>
  </r>
  <r>
    <s v="3482145"/>
    <x v="1"/>
    <s v="Helmes Inc(VJS)"/>
    <s v="16611 NE 98th St"/>
    <s v="Vancouver"/>
    <s v="WA"/>
    <s v="720"/>
    <x v="1"/>
    <x v="1"/>
    <x v="3"/>
    <m/>
    <x v="2"/>
    <n v="616.22"/>
    <n v="22"/>
    <n v="1"/>
    <x v="0"/>
    <x v="0"/>
    <x v="6"/>
  </r>
  <r>
    <s v="3482149"/>
    <x v="1"/>
    <s v="Helmes Inc(VJS)"/>
    <s v="16804 NE 98th St"/>
    <s v="Vancouver"/>
    <s v="WA"/>
    <s v="720"/>
    <x v="1"/>
    <x v="1"/>
    <x v="3"/>
    <m/>
    <x v="2"/>
    <n v="616.25"/>
    <n v="22"/>
    <n v="1"/>
    <x v="0"/>
    <x v="0"/>
    <x v="6"/>
  </r>
  <r>
    <s v="3482156"/>
    <x v="1"/>
    <s v="Quintessential Homes LLC(VJS)"/>
    <s v="11808 NE 102nd St"/>
    <s v="Vancouver"/>
    <s v="WA"/>
    <s v="720"/>
    <x v="1"/>
    <x v="1"/>
    <x v="3"/>
    <m/>
    <x v="2"/>
    <n v="645.08000000000004"/>
    <n v="20"/>
    <n v="1"/>
    <x v="0"/>
    <x v="0"/>
    <x v="6"/>
  </r>
  <r>
    <s v="3482179"/>
    <x v="1"/>
    <s v="D R Horton Inc Portland(LRR)"/>
    <s v="10111 NE 120th Ave"/>
    <s v="Vancouver"/>
    <s v="WA"/>
    <s v="720"/>
    <x v="1"/>
    <x v="1"/>
    <x v="3"/>
    <m/>
    <x v="2"/>
    <n v="645.82000000000005"/>
    <n v="26"/>
    <n v="1"/>
    <x v="0"/>
    <x v="0"/>
    <x v="6"/>
  </r>
  <r>
    <s v="3482180"/>
    <x v="1"/>
    <s v="D R Horton Inc Portland(LRR)"/>
    <s v="10115 NE 120th Ave"/>
    <s v="Vancouver"/>
    <s v="WA"/>
    <s v="720"/>
    <x v="1"/>
    <x v="1"/>
    <x v="3"/>
    <m/>
    <x v="2"/>
    <n v="645.96"/>
    <n v="26"/>
    <n v="1"/>
    <x v="0"/>
    <x v="0"/>
    <x v="6"/>
  </r>
  <r>
    <s v="3482186"/>
    <x v="1"/>
    <s v="Aho Construction(VJS)"/>
    <s v="12408 NE 112th St"/>
    <s v="Vancouver"/>
    <s v="WA"/>
    <s v="720"/>
    <x v="1"/>
    <x v="1"/>
    <x v="3"/>
    <m/>
    <x v="2"/>
    <n v="615.09"/>
    <n v="22"/>
    <n v="1"/>
    <x v="0"/>
    <x v="0"/>
    <x v="6"/>
  </r>
  <r>
    <s v="3482197"/>
    <x v="1"/>
    <s v="Lennar Northwest Inc(C5C)"/>
    <s v="2802 NE 187th Pl"/>
    <s v="Vancouver"/>
    <s v="WA"/>
    <s v="720"/>
    <x v="1"/>
    <x v="1"/>
    <x v="3"/>
    <m/>
    <x v="2"/>
    <n v="646.16"/>
    <n v="19"/>
    <n v="1"/>
    <x v="0"/>
    <x v="0"/>
    <x v="6"/>
  </r>
  <r>
    <s v="3482198"/>
    <x v="1"/>
    <s v="Lennar Northwest Inc(C5C)"/>
    <s v="2810 NE 187th Pl"/>
    <s v="Vancouver"/>
    <s v="WA"/>
    <s v="720"/>
    <x v="1"/>
    <x v="1"/>
    <x v="3"/>
    <m/>
    <x v="2"/>
    <n v="615.99"/>
    <n v="20"/>
    <n v="1"/>
    <x v="0"/>
    <x v="0"/>
    <x v="6"/>
  </r>
  <r>
    <s v="3482199"/>
    <x v="1"/>
    <s v="Lennar Northwest Inc(C5C)"/>
    <s v="2814 NE 187th Pl"/>
    <s v="Vancouver"/>
    <s v="WA"/>
    <s v="720"/>
    <x v="1"/>
    <x v="1"/>
    <x v="3"/>
    <m/>
    <x v="2"/>
    <n v="615.87"/>
    <n v="19"/>
    <n v="1"/>
    <x v="0"/>
    <x v="0"/>
    <x v="6"/>
  </r>
  <r>
    <s v="3482201"/>
    <x v="1"/>
    <s v="D R Horton Inc Portland(VJS)"/>
    <s v="10201 NE 120th Ave"/>
    <s v="Vancouver"/>
    <s v="WA"/>
    <s v="720"/>
    <x v="1"/>
    <x v="1"/>
    <x v="3"/>
    <m/>
    <x v="2"/>
    <n v="646.89"/>
    <n v="26"/>
    <n v="1"/>
    <x v="0"/>
    <x v="0"/>
    <x v="6"/>
  </r>
  <r>
    <s v="3482202"/>
    <x v="1"/>
    <s v="D R Horton Inc Portland(VJS)"/>
    <s v="10119 NE 120th Ave"/>
    <s v="Vancouver"/>
    <s v="WA"/>
    <s v="720"/>
    <x v="1"/>
    <x v="1"/>
    <x v="3"/>
    <m/>
    <x v="2"/>
    <n v="646.95000000000005"/>
    <n v="26"/>
    <n v="1"/>
    <x v="0"/>
    <x v="0"/>
    <x v="6"/>
  </r>
  <r>
    <s v="3482251"/>
    <x v="1"/>
    <s v="JB Homes LLC(VJS)"/>
    <s v="3215 NW 106th Way"/>
    <s v="Vancouver"/>
    <s v="WA"/>
    <s v="720"/>
    <x v="1"/>
    <x v="1"/>
    <x v="3"/>
    <m/>
    <x v="2"/>
    <n v="648.36"/>
    <n v="37"/>
    <n v="1"/>
    <x v="0"/>
    <x v="0"/>
    <x v="6"/>
  </r>
  <r>
    <s v="3482252"/>
    <x v="1"/>
    <s v="JB Homes LLC(VJS)"/>
    <s v="3219 NW 106th Way"/>
    <s v="Vancouver"/>
    <s v="WA"/>
    <s v="720"/>
    <x v="1"/>
    <x v="1"/>
    <x v="3"/>
    <m/>
    <x v="2"/>
    <n v="647.84"/>
    <n v="33"/>
    <n v="1"/>
    <x v="0"/>
    <x v="0"/>
    <x v="6"/>
  </r>
  <r>
    <s v="3482253"/>
    <x v="1"/>
    <s v="JB Homes LLC(VJS)"/>
    <s v="10602 NW 32nd Pl"/>
    <s v="Vancouver"/>
    <s v="WA"/>
    <s v="720"/>
    <x v="1"/>
    <x v="1"/>
    <x v="3"/>
    <m/>
    <x v="2"/>
    <n v="650.41"/>
    <n v="53"/>
    <n v="1"/>
    <x v="0"/>
    <x v="0"/>
    <x v="6"/>
  </r>
  <r>
    <s v="3482254"/>
    <x v="1"/>
    <s v="JB Homes LLC(VJS)"/>
    <s v="10606 NW 32nd Pl"/>
    <s v="Vancouver"/>
    <s v="WA"/>
    <s v="720"/>
    <x v="1"/>
    <x v="1"/>
    <x v="3"/>
    <m/>
    <x v="2"/>
    <n v="646.69000000000005"/>
    <n v="24"/>
    <n v="1"/>
    <x v="0"/>
    <x v="0"/>
    <x v="6"/>
  </r>
  <r>
    <s v="3482319"/>
    <x v="1"/>
    <s v="Manor Homes Washington Inc(C5C)"/>
    <s v="17304 NE 31st Ave"/>
    <s v="Ridgefield"/>
    <s v="WA"/>
    <s v="720"/>
    <x v="1"/>
    <x v="1"/>
    <x v="3"/>
    <m/>
    <x v="2"/>
    <n v="645.66999999999996"/>
    <n v="16"/>
    <n v="1"/>
    <x v="0"/>
    <x v="0"/>
    <x v="6"/>
  </r>
  <r>
    <s v="3482334"/>
    <x v="1"/>
    <s v="Evergreen Homes NW LLC(C5C)"/>
    <s v="9412 NE 39th Ave"/>
    <s v="Vancouver"/>
    <s v="WA"/>
    <s v="720"/>
    <x v="1"/>
    <x v="1"/>
    <x v="3"/>
    <m/>
    <x v="2"/>
    <n v="615.99"/>
    <n v="20"/>
    <n v="1"/>
    <x v="0"/>
    <x v="0"/>
    <x v="6"/>
  </r>
  <r>
    <s v="3482347"/>
    <x v="1"/>
    <s v="Manor Homes Washington Inc(VJS)"/>
    <s v="14309 NE 108th St"/>
    <s v="Vancouver"/>
    <s v="WA"/>
    <s v="720"/>
    <x v="1"/>
    <x v="1"/>
    <x v="3"/>
    <m/>
    <x v="2"/>
    <n v="646.16"/>
    <n v="19"/>
    <n v="1"/>
    <x v="0"/>
    <x v="0"/>
    <x v="6"/>
  </r>
  <r>
    <s v="3482359"/>
    <x v="1"/>
    <s v="Sun Country Homes(VJS)"/>
    <s v="11 N 42nd Pl"/>
    <s v="Ridgefield"/>
    <s v="WA"/>
    <s v="720"/>
    <x v="1"/>
    <x v="1"/>
    <x v="3"/>
    <m/>
    <x v="2"/>
    <n v="616.14"/>
    <n v="22"/>
    <n v="1"/>
    <x v="0"/>
    <x v="0"/>
    <x v="6"/>
  </r>
  <r>
    <s v="3482378"/>
    <x v="1"/>
    <s v="Helmes Inc(VJS)"/>
    <s v="16607 NE 98th St"/>
    <s v="Vancouver"/>
    <s v="WA"/>
    <s v="720"/>
    <x v="1"/>
    <x v="1"/>
    <x v="3"/>
    <m/>
    <x v="2"/>
    <n v="615.87"/>
    <n v="19"/>
    <n v="1"/>
    <x v="0"/>
    <x v="0"/>
    <x v="6"/>
  </r>
  <r>
    <s v="3482447"/>
    <x v="1"/>
    <s v="Pacific Lifestyle Homes(MRE)"/>
    <s v="5701 NW 147th Way"/>
    <s v="Vancouver"/>
    <s v="WA"/>
    <s v="720"/>
    <x v="1"/>
    <x v="1"/>
    <x v="3"/>
    <m/>
    <x v="2"/>
    <n v="910.59"/>
    <n v="31"/>
    <n v="1"/>
    <x v="0"/>
    <x v="0"/>
    <x v="6"/>
  </r>
  <r>
    <s v="3482453"/>
    <x v="1"/>
    <s v="Pacific Shores JL CC WA  LLC(CAG)"/>
    <s v="10802 NE 106th St"/>
    <s v="Vancouver"/>
    <s v="WA"/>
    <s v="720"/>
    <x v="1"/>
    <x v="1"/>
    <x v="3"/>
    <m/>
    <x v="2"/>
    <n v="646.36"/>
    <n v="19"/>
    <n v="1"/>
    <x v="0"/>
    <x v="0"/>
    <x v="6"/>
  </r>
  <r>
    <s v="3482455"/>
    <x v="1"/>
    <s v="Pacific Shores JL CC WA  LLC(CAG)"/>
    <s v="10804 NE 106th St"/>
    <s v="Vancouver"/>
    <s v="WA"/>
    <s v="720"/>
    <x v="1"/>
    <x v="1"/>
    <x v="3"/>
    <m/>
    <x v="2"/>
    <n v="646.28"/>
    <n v="20"/>
    <n v="1"/>
    <x v="0"/>
    <x v="0"/>
    <x v="6"/>
  </r>
  <r>
    <s v="3482458"/>
    <x v="1"/>
    <s v="Pacific Shores JL CC WA  LLC(CAG)"/>
    <s v="10810 NE 109th St"/>
    <s v="Vancouver"/>
    <s v="WA"/>
    <s v="720"/>
    <x v="1"/>
    <x v="1"/>
    <x v="3"/>
    <m/>
    <x v="2"/>
    <n v="646.36"/>
    <n v="19"/>
    <n v="1"/>
    <x v="0"/>
    <x v="0"/>
    <x v="6"/>
  </r>
  <r>
    <s v="3482545"/>
    <x v="1"/>
    <s v="Quintessential Homes LLC(LRR)"/>
    <s v="13123 NE 104th St"/>
    <s v="Vancouver"/>
    <s v="WA"/>
    <s v="720"/>
    <x v="1"/>
    <x v="1"/>
    <x v="3"/>
    <m/>
    <x v="2"/>
    <n v="647.46"/>
    <n v="35"/>
    <n v="1"/>
    <x v="0"/>
    <x v="0"/>
    <x v="6"/>
  </r>
  <r>
    <s v="3482583"/>
    <x v="1"/>
    <s v="Boulevard Homes(C5C)"/>
    <s v="4246 NW Sage Lp"/>
    <s v="Camas"/>
    <s v="WA"/>
    <s v="720"/>
    <x v="1"/>
    <x v="1"/>
    <x v="3"/>
    <m/>
    <x v="2"/>
    <n v="619.27"/>
    <n v="44"/>
    <n v="1"/>
    <x v="0"/>
    <x v="0"/>
    <x v="6"/>
  </r>
  <r>
    <s v="3482584"/>
    <x v="1"/>
    <s v="Boulevard Homes(C5C)"/>
    <s v="4248 NW Sage Lp"/>
    <s v="Camas"/>
    <s v="WA"/>
    <s v="720"/>
    <x v="1"/>
    <x v="1"/>
    <x v="3"/>
    <m/>
    <x v="2"/>
    <n v="619.27"/>
    <n v="44"/>
    <n v="1"/>
    <x v="0"/>
    <x v="0"/>
    <x v="6"/>
  </r>
  <r>
    <s v="3482632"/>
    <x v="1"/>
    <s v="Lennar Northwest Inc(LRR)"/>
    <s v="13102 NE 104th St"/>
    <s v="Vancouver"/>
    <s v="WA"/>
    <s v="720"/>
    <x v="1"/>
    <x v="1"/>
    <x v="3"/>
    <m/>
    <x v="2"/>
    <n v="615.15"/>
    <n v="19"/>
    <n v="1"/>
    <x v="0"/>
    <x v="0"/>
    <x v="6"/>
  </r>
  <r>
    <s v="3482633"/>
    <x v="1"/>
    <s v="Lennar Northwest Inc(LRR)"/>
    <s v="13032 NE 104th St"/>
    <s v="Vancouver"/>
    <s v="WA"/>
    <s v="720"/>
    <x v="1"/>
    <x v="1"/>
    <x v="3"/>
    <m/>
    <x v="2"/>
    <n v="614.12"/>
    <n v="11"/>
    <n v="1"/>
    <x v="0"/>
    <x v="0"/>
    <x v="6"/>
  </r>
  <r>
    <s v="3482653"/>
    <x v="1"/>
    <s v="MCM of Washington Inc.(LRR)"/>
    <s v="2633 S 21st Ct"/>
    <s v="Ridgefield"/>
    <s v="WA"/>
    <s v="720"/>
    <x v="1"/>
    <x v="1"/>
    <x v="3"/>
    <m/>
    <x v="2"/>
    <n v="616.85"/>
    <n v="24"/>
    <n v="1"/>
    <x v="0"/>
    <x v="0"/>
    <x v="6"/>
  </r>
  <r>
    <s v="3482654"/>
    <x v="1"/>
    <s v="MCM of Washington Inc.(LRR)"/>
    <s v="2509 S 19th Ct"/>
    <s v="Ridgefield"/>
    <s v="WA"/>
    <s v="720"/>
    <x v="1"/>
    <x v="1"/>
    <x v="3"/>
    <m/>
    <x v="2"/>
    <n v="616.98"/>
    <n v="25"/>
    <n v="1"/>
    <x v="0"/>
    <x v="0"/>
    <x v="6"/>
  </r>
  <r>
    <s v="3482659"/>
    <x v="1"/>
    <s v="Hendrickson Development Inc(VJS)"/>
    <s v="17409 NE 102nd Ave"/>
    <s v="Battle Ground"/>
    <s v="WA"/>
    <s v="720"/>
    <x v="1"/>
    <x v="1"/>
    <x v="0"/>
    <m/>
    <x v="2"/>
    <n v="752.4"/>
    <n v="137"/>
    <n v="1"/>
    <x v="0"/>
    <x v="0"/>
    <x v="6"/>
  </r>
  <r>
    <s v="3482663"/>
    <x v="1"/>
    <s v="Hendrickson Development Inc(VJS)"/>
    <s v="1715 NW 23rd Ave"/>
    <s v="Battle Ground"/>
    <s v="WA"/>
    <s v="720"/>
    <x v="1"/>
    <x v="1"/>
    <x v="3"/>
    <m/>
    <x v="2"/>
    <n v="645.01"/>
    <n v="21"/>
    <n v="1"/>
    <x v="0"/>
    <x v="0"/>
    <x v="6"/>
  </r>
  <r>
    <s v="3482678"/>
    <x v="1"/>
    <s v="D R Horton Inc Portland(LRR)"/>
    <s v="11901 NE 103rd St"/>
    <s v="Vancouver"/>
    <s v="WA"/>
    <s v="720"/>
    <x v="1"/>
    <x v="1"/>
    <x v="3"/>
    <m/>
    <x v="2"/>
    <n v="646.69000000000005"/>
    <n v="29"/>
    <n v="1"/>
    <x v="0"/>
    <x v="0"/>
    <x v="6"/>
  </r>
  <r>
    <s v="3482680"/>
    <x v="1"/>
    <s v="D R Horton Inc Portland(LRR)"/>
    <s v="11800 NE 102nd St"/>
    <s v="Vancouver"/>
    <s v="WA"/>
    <s v="720"/>
    <x v="1"/>
    <x v="1"/>
    <x v="3"/>
    <m/>
    <x v="2"/>
    <n v="646.42999999999995"/>
    <n v="27"/>
    <n v="1"/>
    <x v="0"/>
    <x v="0"/>
    <x v="6"/>
  </r>
  <r>
    <s v="3482736"/>
    <x v="1"/>
    <s v="Helmes Inc(LRR)"/>
    <s v="14430 NE 112th St"/>
    <s v="Vancouver"/>
    <s v="WA"/>
    <s v="720"/>
    <x v="1"/>
    <x v="1"/>
    <x v="3"/>
    <m/>
    <x v="2"/>
    <n v="616.99"/>
    <n v="21"/>
    <n v="1"/>
    <x v="0"/>
    <x v="0"/>
    <x v="6"/>
  </r>
  <r>
    <s v="3482745"/>
    <x v="1"/>
    <s v="Hendrickson Development Inc(C5C)"/>
    <s v="1717 NW 23rd Ave"/>
    <s v="Battle Ground"/>
    <s v="WA"/>
    <s v="720"/>
    <x v="1"/>
    <x v="1"/>
    <x v="3"/>
    <m/>
    <x v="2"/>
    <n v="645.27"/>
    <n v="23"/>
    <n v="1"/>
    <x v="0"/>
    <x v="0"/>
    <x v="6"/>
  </r>
  <r>
    <s v="3482771"/>
    <x v="1"/>
    <s v="Helmes Inc(LRR)"/>
    <s v="16701 NE 98th St"/>
    <s v="Vancouver"/>
    <s v="WA"/>
    <s v="720"/>
    <x v="1"/>
    <x v="1"/>
    <x v="3"/>
    <m/>
    <x v="2"/>
    <n v="881.22"/>
    <n v="20"/>
    <n v="1"/>
    <x v="0"/>
    <x v="0"/>
    <x v="6"/>
  </r>
  <r>
    <s v="3482782"/>
    <x v="1"/>
    <s v="Hendrickson Development Inc(C5C)"/>
    <s v="1603 NW 22nd Ave"/>
    <s v="Battle Ground"/>
    <s v="WA"/>
    <s v="720"/>
    <x v="1"/>
    <x v="1"/>
    <x v="3"/>
    <m/>
    <x v="2"/>
    <n v="645.14"/>
    <n v="22"/>
    <n v="1"/>
    <x v="0"/>
    <x v="0"/>
    <x v="6"/>
  </r>
  <r>
    <s v="3482817"/>
    <x v="1"/>
    <s v="D R Horton Inc Portland(C5C)"/>
    <s v="11909 NE 103rd St"/>
    <s v="Vancouver"/>
    <s v="WA"/>
    <s v="720"/>
    <x v="1"/>
    <x v="1"/>
    <x v="3"/>
    <m/>
    <x v="2"/>
    <n v="648.51"/>
    <n v="30"/>
    <n v="1"/>
    <x v="0"/>
    <x v="0"/>
    <x v="6"/>
  </r>
  <r>
    <s v="3482818"/>
    <x v="1"/>
    <s v="D R Horton Inc Portland(C5C)"/>
    <s v="11905 NE 103rd St"/>
    <s v="Vancouver"/>
    <s v="WA"/>
    <s v="720"/>
    <x v="1"/>
    <x v="1"/>
    <x v="3"/>
    <m/>
    <x v="2"/>
    <n v="648"/>
    <n v="26"/>
    <n v="1"/>
    <x v="0"/>
    <x v="0"/>
    <x v="6"/>
  </r>
  <r>
    <s v="3482840"/>
    <x v="1"/>
    <s v="North Columbia Homes(C5C)"/>
    <s v="15503 NE 79th Way"/>
    <s v="Vancouver"/>
    <s v="WA"/>
    <s v="720"/>
    <x v="1"/>
    <x v="1"/>
    <x v="3"/>
    <m/>
    <x v="2"/>
    <n v="616.96"/>
    <n v="38"/>
    <n v="1"/>
    <x v="0"/>
    <x v="0"/>
    <x v="6"/>
  </r>
  <r>
    <s v="3482841"/>
    <x v="1"/>
    <s v="North Columbia Homes(C5C)"/>
    <s v="15506 NE 79th Way"/>
    <s v="Vancouver"/>
    <s v="WA"/>
    <s v="720"/>
    <x v="1"/>
    <x v="1"/>
    <x v="3"/>
    <m/>
    <x v="2"/>
    <n v="645.4"/>
    <n v="24"/>
    <n v="1"/>
    <x v="0"/>
    <x v="0"/>
    <x v="6"/>
  </r>
  <r>
    <s v="3482842"/>
    <x v="1"/>
    <s v="North Columbia Homes(C5C)"/>
    <s v="15510 NE 79th Way"/>
    <s v="Vancouver"/>
    <s v="WA"/>
    <s v="720"/>
    <x v="1"/>
    <x v="1"/>
    <x v="3"/>
    <m/>
    <x v="2"/>
    <n v="3547.99"/>
    <n v="22"/>
    <n v="1"/>
    <x v="0"/>
    <x v="0"/>
    <x v="6"/>
  </r>
  <r>
    <s v="3482843"/>
    <x v="1"/>
    <s v="North Columbia Homes(C5C)"/>
    <s v="15513 NE 79th Way"/>
    <s v="Vancouver"/>
    <s v="WA"/>
    <s v="720"/>
    <x v="1"/>
    <x v="1"/>
    <x v="3"/>
    <m/>
    <x v="2"/>
    <n v="615.03"/>
    <n v="23"/>
    <n v="1"/>
    <x v="0"/>
    <x v="0"/>
    <x v="6"/>
  </r>
  <r>
    <s v="3482855"/>
    <x v="1"/>
    <s v="Aho Construction(C5C)"/>
    <s v="515 W 16th St"/>
    <s v="La Center"/>
    <s v="WA"/>
    <s v="720"/>
    <x v="1"/>
    <x v="1"/>
    <x v="0"/>
    <m/>
    <x v="2"/>
    <n v="617.66"/>
    <n v="22"/>
    <n v="1"/>
    <x v="0"/>
    <x v="0"/>
    <x v="6"/>
  </r>
  <r>
    <s v="3482856"/>
    <x v="1"/>
    <s v="Lennar Northwest Inc(C5C)"/>
    <s v="19017 NE 29th Dr"/>
    <s v="Vancouver"/>
    <s v="WA"/>
    <s v="720"/>
    <x v="1"/>
    <x v="1"/>
    <x v="3"/>
    <m/>
    <x v="2"/>
    <n v="616.46"/>
    <n v="14"/>
    <n v="1"/>
    <x v="0"/>
    <x v="0"/>
    <x v="4"/>
  </r>
  <r>
    <s v="3482862"/>
    <x v="1"/>
    <s v="Pacific Lifestyle Homes(C5C)"/>
    <s v="5803 NW 150th St"/>
    <s v="Vancouver"/>
    <s v="WA"/>
    <s v="720"/>
    <x v="1"/>
    <x v="1"/>
    <x v="3"/>
    <m/>
    <x v="2"/>
    <n v="645.85"/>
    <n v="24"/>
    <n v="1"/>
    <x v="0"/>
    <x v="0"/>
    <x v="6"/>
  </r>
  <r>
    <s v="3482871"/>
    <x v="1"/>
    <s v="Manor Homes Washington Inc(C5C)"/>
    <s v="3205 NE Tillicum Cir"/>
    <s v="Camas"/>
    <s v="WA"/>
    <s v="720"/>
    <x v="1"/>
    <x v="1"/>
    <x v="3"/>
    <m/>
    <x v="2"/>
    <n v="649.54999999999995"/>
    <n v="27"/>
    <n v="1"/>
    <x v="0"/>
    <x v="0"/>
    <x v="6"/>
  </r>
  <r>
    <s v="3482872"/>
    <x v="1"/>
    <s v="Manor Homes Washington Inc(C5C)"/>
    <s v="3323 NE Tillicum Cir"/>
    <s v="Camas"/>
    <s v="WA"/>
    <s v="720"/>
    <x v="1"/>
    <x v="1"/>
    <x v="3"/>
    <m/>
    <x v="2"/>
    <n v="648.9"/>
    <n v="22"/>
    <n v="1"/>
    <x v="0"/>
    <x v="0"/>
    <x v="6"/>
  </r>
  <r>
    <s v="3482873"/>
    <x v="1"/>
    <s v="Manor Homes Washington Inc(C5C)"/>
    <s v="3315 NE Tillicum Cir"/>
    <s v="Camas"/>
    <s v="WA"/>
    <s v="720"/>
    <x v="1"/>
    <x v="1"/>
    <x v="3"/>
    <m/>
    <x v="2"/>
    <n v="648.78"/>
    <n v="21"/>
    <n v="1"/>
    <x v="0"/>
    <x v="0"/>
    <x v="6"/>
  </r>
  <r>
    <s v="3482896"/>
    <x v="1"/>
    <s v="Helmes Inc(C5C)"/>
    <s v="16408 NE 98th St"/>
    <s v="Vancouver"/>
    <s v="WA"/>
    <s v="720"/>
    <x v="1"/>
    <x v="1"/>
    <x v="3"/>
    <m/>
    <x v="2"/>
    <n v="647.34"/>
    <n v="21"/>
    <n v="1"/>
    <x v="0"/>
    <x v="0"/>
    <x v="6"/>
  </r>
  <r>
    <s v="3482917"/>
    <x v="1"/>
    <s v="JB Homes LLC(LRR)"/>
    <s v="11209 NE 99th Cir"/>
    <s v="Vancouver"/>
    <s v="WA"/>
    <s v="720"/>
    <x v="1"/>
    <x v="1"/>
    <x v="0"/>
    <m/>
    <x v="2"/>
    <n v="623.08000000000004"/>
    <n v="29"/>
    <n v="1"/>
    <x v="0"/>
    <x v="0"/>
    <x v="6"/>
  </r>
  <r>
    <s v="3482918"/>
    <x v="1"/>
    <s v="JB Homes LLC(LRR)"/>
    <s v="10010 NE 115th Ave"/>
    <s v="Vancouver"/>
    <s v="WA"/>
    <s v="720"/>
    <x v="1"/>
    <x v="1"/>
    <x v="0"/>
    <m/>
    <x v="2"/>
    <n v="622.32000000000005"/>
    <n v="26"/>
    <n v="1"/>
    <x v="0"/>
    <x v="0"/>
    <x v="6"/>
  </r>
  <r>
    <s v="3482922"/>
    <x v="1"/>
    <s v="JB Homes LLC(KMM)"/>
    <s v="10008 NE 33rd Ct"/>
    <s v="Vancouver"/>
    <s v="WA"/>
    <s v="720"/>
    <x v="1"/>
    <x v="1"/>
    <x v="3"/>
    <m/>
    <x v="2"/>
    <n v="776.72"/>
    <n v="23"/>
    <n v="1"/>
    <x v="0"/>
    <x v="0"/>
    <x v="6"/>
  </r>
  <r>
    <s v="3482923"/>
    <x v="1"/>
    <s v="JB Homes LLC(KMM)"/>
    <s v="10010 NE 33rd Ct"/>
    <s v="Vancouver"/>
    <s v="WA"/>
    <s v="720"/>
    <x v="1"/>
    <x v="1"/>
    <x v="3"/>
    <m/>
    <x v="2"/>
    <n v="618.38"/>
    <n v="21"/>
    <n v="1"/>
    <x v="0"/>
    <x v="0"/>
    <x v="6"/>
  </r>
  <r>
    <s v="3482924"/>
    <x v="1"/>
    <s v="JB Homes LLC(KMM)"/>
    <s v="10011 NE 33rd Ct"/>
    <s v="Vancouver"/>
    <s v="WA"/>
    <s v="720"/>
    <x v="1"/>
    <x v="1"/>
    <x v="3"/>
    <m/>
    <x v="2"/>
    <n v="648.89"/>
    <n v="22"/>
    <n v="1"/>
    <x v="0"/>
    <x v="0"/>
    <x v="6"/>
  </r>
  <r>
    <s v="3482926"/>
    <x v="1"/>
    <s v="JB Homes LLC(C5C)"/>
    <s v="9900 NE 33rd Ct"/>
    <s v="Vancouver"/>
    <s v="WA"/>
    <s v="720"/>
    <x v="1"/>
    <x v="1"/>
    <x v="3"/>
    <m/>
    <x v="2"/>
    <n v="644.14"/>
    <n v="24"/>
    <n v="1"/>
    <x v="0"/>
    <x v="0"/>
    <x v="6"/>
  </r>
  <r>
    <s v="3482927"/>
    <x v="1"/>
    <s v="JB Homes LLC(C5C)"/>
    <s v="9903 NE 33rd Ct"/>
    <s v="Vancouver"/>
    <s v="WA"/>
    <s v="720"/>
    <x v="1"/>
    <x v="1"/>
    <x v="3"/>
    <m/>
    <x v="2"/>
    <n v="616.45000000000005"/>
    <n v="6"/>
    <n v="1"/>
    <x v="0"/>
    <x v="0"/>
    <x v="6"/>
  </r>
  <r>
    <s v="3482928"/>
    <x v="1"/>
    <s v="JB Homes LLC(C5C)"/>
    <s v="9907 NE 33rd Ct"/>
    <s v="Vancouver"/>
    <s v="WA"/>
    <s v="720"/>
    <x v="1"/>
    <x v="1"/>
    <x v="3"/>
    <m/>
    <x v="2"/>
    <n v="600.66"/>
    <n v="17"/>
    <n v="1"/>
    <x v="0"/>
    <x v="0"/>
    <x v="6"/>
  </r>
  <r>
    <s v="3482966"/>
    <x v="1"/>
    <s v="Kingston Homes LLC(C5C)"/>
    <s v="980 N Parson Pl"/>
    <s v="Ridgefield"/>
    <s v="WA"/>
    <s v="720"/>
    <x v="1"/>
    <x v="1"/>
    <x v="3"/>
    <m/>
    <x v="2"/>
    <n v="616.11"/>
    <n v="28"/>
    <n v="1"/>
    <x v="0"/>
    <x v="0"/>
    <x v="6"/>
  </r>
  <r>
    <s v="3482967"/>
    <x v="1"/>
    <s v="Kingston Homes LLC(C5C)"/>
    <s v="4538 N Noble Loop"/>
    <s v="Ridgefield"/>
    <s v="WA"/>
    <s v="720"/>
    <x v="1"/>
    <x v="1"/>
    <x v="3"/>
    <m/>
    <x v="2"/>
    <n v="615.22"/>
    <n v="21"/>
    <n v="1"/>
    <x v="0"/>
    <x v="0"/>
    <x v="6"/>
  </r>
  <r>
    <s v="3482968"/>
    <x v="1"/>
    <s v="Kingston Homes LLC(C5C)"/>
    <s v="4553 N Noble Loop"/>
    <s v="Ridgefield"/>
    <s v="WA"/>
    <s v="720"/>
    <x v="1"/>
    <x v="1"/>
    <x v="3"/>
    <m/>
    <x v="2"/>
    <n v="11580.57"/>
    <n v="21"/>
    <n v="1"/>
    <x v="0"/>
    <x v="0"/>
    <x v="6"/>
  </r>
  <r>
    <s v="3482977"/>
    <x v="1"/>
    <s v="Hometown Const(C5C)"/>
    <s v="19100 NE 102nd Ave"/>
    <s v="Battle Ground"/>
    <s v="WA"/>
    <s v="720"/>
    <x v="1"/>
    <x v="1"/>
    <x v="3"/>
    <m/>
    <x v="2"/>
    <n v="648.9"/>
    <n v="27"/>
    <n v="1"/>
    <x v="0"/>
    <x v="0"/>
    <x v="6"/>
  </r>
  <r>
    <s v="3482989"/>
    <x v="1"/>
    <s v="Summerplace Homes(C5C)"/>
    <s v="1859 S Dusky Dr"/>
    <s v="Ridgefield"/>
    <s v="WA"/>
    <s v="720"/>
    <x v="1"/>
    <x v="1"/>
    <x v="3"/>
    <m/>
    <x v="2"/>
    <n v="651.45000000000005"/>
    <n v="47"/>
    <n v="1"/>
    <x v="0"/>
    <x v="0"/>
    <x v="6"/>
  </r>
  <r>
    <s v="3482999"/>
    <x v="1"/>
    <s v="Manor Homes Washington Inc(LRR)"/>
    <s v="4728 NE 13th Ct"/>
    <s v="Vancouver"/>
    <s v="WA"/>
    <s v="720"/>
    <x v="1"/>
    <x v="1"/>
    <x v="3"/>
    <m/>
    <x v="2"/>
    <n v="620.44000000000005"/>
    <n v="37"/>
    <n v="1"/>
    <x v="0"/>
    <x v="0"/>
    <x v="6"/>
  </r>
  <r>
    <s v="3483006"/>
    <x v="1"/>
    <s v="Manor Homes Washington Inc(LRR)"/>
    <s v="4724 NE 13th Ct"/>
    <s v="Vancouver"/>
    <s v="WA"/>
    <s v="720"/>
    <x v="1"/>
    <x v="1"/>
    <x v="3"/>
    <m/>
    <x v="2"/>
    <n v="654.05999999999995"/>
    <n v="62"/>
    <n v="1"/>
    <x v="0"/>
    <x v="0"/>
    <x v="6"/>
  </r>
  <r>
    <s v="3483027"/>
    <x v="1"/>
    <s v="Summerplace Homes(LRR)"/>
    <s v="1860 S Dusky Dr"/>
    <s v="Ridgefield"/>
    <s v="WA"/>
    <s v="720"/>
    <x v="1"/>
    <x v="1"/>
    <x v="3"/>
    <m/>
    <x v="2"/>
    <n v="834.34"/>
    <n v="52"/>
    <n v="1"/>
    <x v="0"/>
    <x v="0"/>
    <x v="6"/>
  </r>
  <r>
    <s v="3483060"/>
    <x v="1"/>
    <s v="Osprey Homes LLC(C5C)"/>
    <s v="5705 NE 52nd Pl"/>
    <s v="Vancouver"/>
    <s v="WA"/>
    <s v="720"/>
    <x v="1"/>
    <x v="1"/>
    <x v="3"/>
    <m/>
    <x v="2"/>
    <n v="647.57000000000005"/>
    <n v="21"/>
    <n v="1"/>
    <x v="0"/>
    <x v="0"/>
    <x v="6"/>
  </r>
  <r>
    <s v="3483167"/>
    <x v="1"/>
    <s v="D R Horton Inc Portland(C5C)"/>
    <s v="3275 S Coopers Dr"/>
    <s v="Ridgefield"/>
    <s v="WA"/>
    <s v="720"/>
    <x v="1"/>
    <x v="1"/>
    <x v="3"/>
    <m/>
    <x v="2"/>
    <n v="649.53"/>
    <n v="32"/>
    <n v="1"/>
    <x v="0"/>
    <x v="0"/>
    <x v="6"/>
  </r>
  <r>
    <s v="3483168"/>
    <x v="1"/>
    <s v="D R Horton Inc Portland(C5C)"/>
    <s v="3261 S Coopers Dr"/>
    <s v="Ridgefield"/>
    <s v="WA"/>
    <s v="720"/>
    <x v="1"/>
    <x v="1"/>
    <x v="3"/>
    <m/>
    <x v="2"/>
    <n v="648.88"/>
    <n v="27"/>
    <n v="1"/>
    <x v="0"/>
    <x v="0"/>
    <x v="6"/>
  </r>
  <r>
    <s v="3483169"/>
    <x v="1"/>
    <s v="D R Horton Inc Portland(C5C)"/>
    <s v="3253 S Coopers Dr"/>
    <s v="Ridgefield"/>
    <s v="WA"/>
    <s v="720"/>
    <x v="1"/>
    <x v="1"/>
    <x v="3"/>
    <m/>
    <x v="2"/>
    <n v="649.91"/>
    <n v="35"/>
    <n v="1"/>
    <x v="0"/>
    <x v="0"/>
    <x v="6"/>
  </r>
  <r>
    <s v="3483171"/>
    <x v="1"/>
    <s v="D R Horton Inc Portland(C5C)"/>
    <s v="3254 S Coopers Dr"/>
    <s v="Ridgefield"/>
    <s v="WA"/>
    <s v="720"/>
    <x v="1"/>
    <x v="1"/>
    <x v="3"/>
    <m/>
    <x v="2"/>
    <n v="649.65"/>
    <n v="33"/>
    <n v="1"/>
    <x v="0"/>
    <x v="0"/>
    <x v="6"/>
  </r>
  <r>
    <s v="3483172"/>
    <x v="1"/>
    <s v="D R Horton Inc Portland(C5C)"/>
    <s v="3144 S Coopers Dr"/>
    <s v="Ridgefield"/>
    <s v="WA"/>
    <s v="720"/>
    <x v="1"/>
    <x v="1"/>
    <x v="3"/>
    <m/>
    <x v="2"/>
    <n v="649.4"/>
    <n v="31"/>
    <n v="1"/>
    <x v="0"/>
    <x v="0"/>
    <x v="6"/>
  </r>
  <r>
    <s v="3483173"/>
    <x v="1"/>
    <s v="D R Horton Inc Portland(C5C)"/>
    <s v="3266 S Coopers Dr"/>
    <s v="Ridgefield"/>
    <s v="WA"/>
    <s v="720"/>
    <x v="1"/>
    <x v="1"/>
    <x v="3"/>
    <m/>
    <x v="2"/>
    <n v="649.53"/>
    <n v="32"/>
    <n v="1"/>
    <x v="0"/>
    <x v="0"/>
    <x v="6"/>
  </r>
  <r>
    <s v="3483174"/>
    <x v="1"/>
    <s v="D R Horton Inc Portland(C5C)"/>
    <s v="3388 S Coopers Dr"/>
    <s v="Ridgefield"/>
    <s v="WA"/>
    <s v="720"/>
    <x v="1"/>
    <x v="1"/>
    <x v="3"/>
    <m/>
    <x v="2"/>
    <n v="648.88"/>
    <n v="27"/>
    <n v="1"/>
    <x v="0"/>
    <x v="0"/>
    <x v="6"/>
  </r>
  <r>
    <s v="3483178"/>
    <x v="1"/>
    <s v="D R Horton Inc Portland(C5C)"/>
    <s v="2718 S Red Tail Loop"/>
    <s v="Ridgefield"/>
    <s v="WA"/>
    <s v="720"/>
    <x v="1"/>
    <x v="1"/>
    <x v="3"/>
    <m/>
    <x v="2"/>
    <n v="647.15"/>
    <n v="34"/>
    <n v="1"/>
    <x v="0"/>
    <x v="0"/>
    <x v="6"/>
  </r>
  <r>
    <s v="3483187"/>
    <x v="1"/>
    <s v="Revin Construction Inc(C5C)"/>
    <s v="6811 NE 70th St"/>
    <s v="Vancouver"/>
    <s v="WA"/>
    <s v="720"/>
    <x v="1"/>
    <x v="1"/>
    <x v="3"/>
    <m/>
    <x v="2"/>
    <n v="617.49"/>
    <n v="23"/>
    <n v="1"/>
    <x v="0"/>
    <x v="0"/>
    <x v="4"/>
  </r>
  <r>
    <s v="3483198"/>
    <x v="1"/>
    <s v="Hendrickson Development Inc(MRE)"/>
    <s v="1718 NW 23rd Ave"/>
    <s v="Battle Ground"/>
    <s v="WA"/>
    <s v="720"/>
    <x v="1"/>
    <x v="1"/>
    <x v="3"/>
    <m/>
    <x v="2"/>
    <n v="645.66"/>
    <n v="26"/>
    <n v="1"/>
    <x v="0"/>
    <x v="0"/>
    <x v="6"/>
  </r>
  <r>
    <s v="3483218"/>
    <x v="1"/>
    <s v="Helmes Inc(VJS)"/>
    <s v="9610 NE 164th Ave"/>
    <s v="Vancouver"/>
    <s v="WA"/>
    <s v="720"/>
    <x v="1"/>
    <x v="1"/>
    <x v="3"/>
    <m/>
    <x v="2"/>
    <n v="618.77"/>
    <n v="24"/>
    <n v="1"/>
    <x v="0"/>
    <x v="0"/>
    <x v="6"/>
  </r>
  <r>
    <s v="3483220"/>
    <x v="1"/>
    <s v="Helmes Inc(VJS)"/>
    <s v="16808 NE 98th Cir"/>
    <s v="Vancouver"/>
    <s v="WA"/>
    <s v="720"/>
    <x v="1"/>
    <x v="1"/>
    <x v="3"/>
    <m/>
    <x v="2"/>
    <n v="620.30999999999995"/>
    <n v="36"/>
    <n v="1"/>
    <x v="0"/>
    <x v="0"/>
    <x v="6"/>
  </r>
  <r>
    <s v="3483225"/>
    <x v="1"/>
    <s v="Wark Development(LRR)"/>
    <s v="15100 NE 93rd St"/>
    <s v="Vancouver"/>
    <s v="WA"/>
    <s v="720"/>
    <x v="1"/>
    <x v="1"/>
    <x v="3"/>
    <m/>
    <x v="2"/>
    <n v="617.86"/>
    <n v="26"/>
    <n v="1"/>
    <x v="0"/>
    <x v="0"/>
    <x v="6"/>
  </r>
  <r>
    <s v="3483240"/>
    <x v="1"/>
    <s v="Evergreen Homes NW LLC(C5C)"/>
    <s v="2430 41st St"/>
    <s v="Washougal"/>
    <s v="WA"/>
    <s v="720"/>
    <x v="1"/>
    <x v="1"/>
    <x v="3"/>
    <m/>
    <x v="2"/>
    <n v="617.48"/>
    <n v="23"/>
    <n v="1"/>
    <x v="0"/>
    <x v="0"/>
    <x v="6"/>
  </r>
  <r>
    <s v="3483246"/>
    <x v="1"/>
    <s v="Evergreen Homes NW LLC(C5C)"/>
    <s v="314 N 47th Cir"/>
    <s v="Camas"/>
    <s v="WA"/>
    <s v="720"/>
    <x v="1"/>
    <x v="1"/>
    <x v="3"/>
    <m/>
    <x v="2"/>
    <n v="621.20000000000005"/>
    <n v="52"/>
    <n v="1"/>
    <x v="0"/>
    <x v="0"/>
    <x v="6"/>
  </r>
  <r>
    <s v="3483268"/>
    <x v="1"/>
    <s v="Brighten Homes Inc(C5C)"/>
    <s v="11000 NE 2nd Ct"/>
    <s v="Vancouver"/>
    <s v="WA"/>
    <s v="720"/>
    <x v="1"/>
    <x v="1"/>
    <x v="3"/>
    <m/>
    <x v="2"/>
    <n v="619.79999999999995"/>
    <n v="37"/>
    <n v="1"/>
    <x v="0"/>
    <x v="0"/>
    <x v="6"/>
  </r>
  <r>
    <s v="3483292"/>
    <x v="1"/>
    <s v="Boulevard Homes(C5C)"/>
    <s v="4318 NW Sage Lp"/>
    <s v="Camas"/>
    <s v="WA"/>
    <s v="720"/>
    <x v="1"/>
    <x v="1"/>
    <x v="3"/>
    <m/>
    <x v="2"/>
    <n v="616.98"/>
    <n v="19"/>
    <n v="1"/>
    <x v="0"/>
    <x v="0"/>
    <x v="6"/>
  </r>
  <r>
    <s v="3483293"/>
    <x v="1"/>
    <s v="Boulevard Homes(C5C)"/>
    <s v="4320 NW Sage Lp"/>
    <s v="Camas"/>
    <s v="WA"/>
    <s v="720"/>
    <x v="1"/>
    <x v="1"/>
    <x v="3"/>
    <m/>
    <x v="2"/>
    <n v="620.29999999999995"/>
    <n v="45"/>
    <n v="1"/>
    <x v="0"/>
    <x v="0"/>
    <x v="6"/>
  </r>
  <r>
    <s v="3483302"/>
    <x v="1"/>
    <s v="Helmes Inc(C5C)"/>
    <s v="11108 NE 148th Ave"/>
    <s v="Vancouver"/>
    <s v="WA"/>
    <s v="720"/>
    <x v="1"/>
    <x v="1"/>
    <x v="3"/>
    <m/>
    <x v="2"/>
    <n v="618.89"/>
    <n v="30"/>
    <n v="1"/>
    <x v="0"/>
    <x v="0"/>
    <x v="6"/>
  </r>
  <r>
    <s v="3483322"/>
    <x v="1"/>
    <s v="Pyramid Homes(VJS)"/>
    <s v="4606 NE 126th Cir"/>
    <s v="Vancouver"/>
    <s v="WA"/>
    <s v="720"/>
    <x v="1"/>
    <x v="1"/>
    <x v="3"/>
    <m/>
    <x v="2"/>
    <n v="617.21"/>
    <n v="25"/>
    <n v="1"/>
    <x v="0"/>
    <x v="0"/>
    <x v="6"/>
  </r>
  <r>
    <s v="3483385"/>
    <x v="1"/>
    <s v="D R Horton Inc Portland(CMH)"/>
    <s v="10120 NE 121st Ct"/>
    <s v="Vancouver"/>
    <s v="WA"/>
    <s v="720"/>
    <x v="1"/>
    <x v="1"/>
    <x v="3"/>
    <m/>
    <x v="2"/>
    <n v="647.66999999999996"/>
    <n v="26"/>
    <n v="1"/>
    <x v="0"/>
    <x v="0"/>
    <x v="6"/>
  </r>
  <r>
    <s v="3483393"/>
    <x v="1"/>
    <s v="Tolstolutsky, Victor S(LRR)"/>
    <s v="4612 NE 126th Cir"/>
    <s v="Vancouver"/>
    <s v="WA"/>
    <s v="720"/>
    <x v="1"/>
    <x v="1"/>
    <x v="3"/>
    <m/>
    <x v="2"/>
    <n v="648.82000000000005"/>
    <n v="35"/>
    <n v="1"/>
    <x v="0"/>
    <x v="0"/>
    <x v="4"/>
  </r>
  <r>
    <s v="3483395"/>
    <x v="1"/>
    <s v="Cascade West Development(LRR)"/>
    <s v="1116 N Heron Dr"/>
    <s v="Ridgefield"/>
    <s v="WA"/>
    <s v="720"/>
    <x v="1"/>
    <x v="1"/>
    <x v="3"/>
    <m/>
    <x v="2"/>
    <n v="861.97"/>
    <n v="42"/>
    <n v="1"/>
    <x v="0"/>
    <x v="0"/>
    <x v="6"/>
  </r>
  <r>
    <s v="3483396"/>
    <x v="1"/>
    <s v="Cascade West Development(LRR)"/>
    <s v="1117 N Heron Dr"/>
    <s v="Ridgefield"/>
    <s v="WA"/>
    <s v="720"/>
    <x v="1"/>
    <x v="1"/>
    <x v="3"/>
    <m/>
    <x v="2"/>
    <n v="616.96"/>
    <n v="23"/>
    <n v="1"/>
    <x v="0"/>
    <x v="0"/>
    <x v="6"/>
  </r>
  <r>
    <s v="3483397"/>
    <x v="1"/>
    <s v="Cascade West Development(LRR)"/>
    <s v="1201 N Heron Dr"/>
    <s v="Ridgefield"/>
    <s v="WA"/>
    <s v="720"/>
    <x v="1"/>
    <x v="1"/>
    <x v="3"/>
    <m/>
    <x v="2"/>
    <n v="647.02"/>
    <n v="21"/>
    <n v="1"/>
    <x v="0"/>
    <x v="0"/>
    <x v="6"/>
  </r>
  <r>
    <s v="3483398"/>
    <x v="1"/>
    <s v="Cascade West Development(LRR)"/>
    <s v="1221 N 8th Way"/>
    <s v="Ridgefield"/>
    <s v="WA"/>
    <s v="720"/>
    <x v="1"/>
    <x v="1"/>
    <x v="3"/>
    <m/>
    <x v="2"/>
    <n v="617.48"/>
    <n v="27"/>
    <n v="1"/>
    <x v="0"/>
    <x v="0"/>
    <x v="6"/>
  </r>
  <r>
    <s v="3483446"/>
    <x v="1"/>
    <s v="Helmes Inc(CMH)"/>
    <s v="11218 NE 143 Ave"/>
    <s v="Vancouver"/>
    <s v="WA"/>
    <s v="720"/>
    <x v="1"/>
    <x v="1"/>
    <x v="3"/>
    <m/>
    <x v="2"/>
    <n v="616.96"/>
    <n v="19"/>
    <n v="1"/>
    <x v="0"/>
    <x v="0"/>
    <x v="6"/>
  </r>
  <r>
    <s v="3483525"/>
    <x v="1"/>
    <s v="D R Horton Inc Portland(CMH)"/>
    <s v="11101 NE 121st Ct"/>
    <s v="Vancouver"/>
    <s v="WA"/>
    <s v="720"/>
    <x v="1"/>
    <x v="1"/>
    <x v="3"/>
    <m/>
    <x v="2"/>
    <n v="648.97"/>
    <n v="32"/>
    <n v="1"/>
    <x v="0"/>
    <x v="0"/>
    <x v="6"/>
  </r>
  <r>
    <s v="3483552"/>
    <x v="1"/>
    <s v="BV Luxury Homes LLC(CMH)"/>
    <s v="17211 NE 33rd Ct"/>
    <s v="Ridgefield"/>
    <s v="WA"/>
    <s v="720"/>
    <x v="1"/>
    <x v="1"/>
    <x v="3"/>
    <m/>
    <x v="2"/>
    <n v="650.05999999999995"/>
    <n v="31"/>
    <n v="1"/>
    <x v="0"/>
    <x v="0"/>
    <x v="6"/>
  </r>
  <r>
    <s v="3483553"/>
    <x v="1"/>
    <s v="BV Luxury Homes LLC(CMH)"/>
    <s v="17213 NE 33rd Ct"/>
    <s v="Ridgefield"/>
    <s v="WA"/>
    <s v="720"/>
    <x v="1"/>
    <x v="1"/>
    <x v="3"/>
    <m/>
    <x v="2"/>
    <n v="650.05999999999995"/>
    <n v="31"/>
    <n v="1"/>
    <x v="0"/>
    <x v="0"/>
    <x v="6"/>
  </r>
  <r>
    <s v="3483554"/>
    <x v="1"/>
    <s v="Pacific Lifestyle Homes(VJS)"/>
    <s v="14908 NW 59th Ave"/>
    <s v="Vancouver"/>
    <s v="WA"/>
    <s v="720"/>
    <x v="1"/>
    <x v="1"/>
    <x v="3"/>
    <m/>
    <x v="2"/>
    <n v="650.05999999999995"/>
    <n v="31"/>
    <n v="1"/>
    <x v="0"/>
    <x v="0"/>
    <x v="6"/>
  </r>
  <r>
    <s v="3483557"/>
    <x v="1"/>
    <s v="Pacific Lifestyle Homes(VJS)"/>
    <s v="5705 NW 150th St"/>
    <s v="Vancouver"/>
    <s v="WA"/>
    <s v="720"/>
    <x v="1"/>
    <x v="1"/>
    <x v="3"/>
    <m/>
    <x v="2"/>
    <n v="648.05999999999995"/>
    <n v="29"/>
    <n v="1"/>
    <x v="0"/>
    <x v="0"/>
    <x v="6"/>
  </r>
  <r>
    <s v="3483558"/>
    <x v="1"/>
    <s v="Lennar Northwest Inc(CMH)"/>
    <s v="3600 NE Sitka"/>
    <s v="Camas"/>
    <s v="WA"/>
    <s v="720"/>
    <x v="1"/>
    <x v="1"/>
    <x v="3"/>
    <m/>
    <x v="2"/>
    <n v="648.52"/>
    <n v="19"/>
    <n v="1"/>
    <x v="0"/>
    <x v="0"/>
    <x v="6"/>
  </r>
  <r>
    <s v="3483559"/>
    <x v="1"/>
    <s v="Lennar Northwest Inc(WEB)"/>
    <s v="3602 NE Sitka"/>
    <s v="Camas"/>
    <s v="WA"/>
    <s v="720"/>
    <x v="1"/>
    <x v="1"/>
    <x v="3"/>
    <m/>
    <x v="2"/>
    <n v="647.88"/>
    <n v="14"/>
    <n v="1"/>
    <x v="0"/>
    <x v="0"/>
    <x v="6"/>
  </r>
  <r>
    <s v="3483560"/>
    <x v="1"/>
    <s v="Lennar Northwest Inc(CMH)"/>
    <s v="3604 NE Sitka"/>
    <s v="Camas"/>
    <s v="WA"/>
    <s v="720"/>
    <x v="1"/>
    <x v="1"/>
    <x v="3"/>
    <m/>
    <x v="2"/>
    <n v="648"/>
    <n v="15"/>
    <n v="1"/>
    <x v="0"/>
    <x v="0"/>
    <x v="6"/>
  </r>
  <r>
    <s v="3483570"/>
    <x v="1"/>
    <s v="Hadfield, Michael A(CMH)"/>
    <s v="14914 NW Seward Rd"/>
    <s v="Vancouver"/>
    <s v="WA"/>
    <s v="720"/>
    <x v="1"/>
    <x v="1"/>
    <x v="0"/>
    <m/>
    <x v="2"/>
    <n v="773.18"/>
    <n v="130"/>
    <n v="1"/>
    <x v="0"/>
    <x v="0"/>
    <x v="4"/>
  </r>
  <r>
    <s v="3483604"/>
    <x v="1"/>
    <s v="Helmes Inc(CMH)"/>
    <s v="963 N Noble Loop"/>
    <s v="Ridgefield"/>
    <s v="WA"/>
    <s v="720"/>
    <x v="1"/>
    <x v="1"/>
    <x v="3"/>
    <m/>
    <x v="2"/>
    <n v="618.63"/>
    <n v="23"/>
    <n v="1"/>
    <x v="0"/>
    <x v="0"/>
    <x v="6"/>
  </r>
  <r>
    <s v="3483631"/>
    <x v="1"/>
    <s v="D R Horton Inc Portland(VJS)"/>
    <s v="11105 NE 121st Ct"/>
    <s v="Vancouver"/>
    <s v="WA"/>
    <s v="720"/>
    <x v="1"/>
    <x v="1"/>
    <x v="3"/>
    <m/>
    <x v="2"/>
    <n v="647.66"/>
    <n v="26"/>
    <n v="1"/>
    <x v="0"/>
    <x v="0"/>
    <x v="6"/>
  </r>
  <r>
    <s v="3483632"/>
    <x v="1"/>
    <s v="D R Horton Inc Portland(VJS)"/>
    <s v="11109 NE 121st Ct"/>
    <s v="Vancouver"/>
    <s v="WA"/>
    <s v="720"/>
    <x v="1"/>
    <x v="1"/>
    <x v="3"/>
    <m/>
    <x v="2"/>
    <n v="617.98"/>
    <n v="31"/>
    <n v="1"/>
    <x v="0"/>
    <x v="0"/>
    <x v="6"/>
  </r>
  <r>
    <s v="3483654"/>
    <x v="1"/>
    <s v="Pacific Lifestyle Homes(LRR)"/>
    <s v="14308 NE 113th St"/>
    <s v="Vancouver"/>
    <s v="WA"/>
    <s v="720"/>
    <x v="1"/>
    <x v="1"/>
    <x v="3"/>
    <m/>
    <x v="2"/>
    <n v="648.41999999999996"/>
    <n v="25"/>
    <n v="1"/>
    <x v="0"/>
    <x v="0"/>
    <x v="6"/>
  </r>
  <r>
    <s v="3483729"/>
    <x v="1"/>
    <s v="M2 &amp; Co(LRR)"/>
    <s v="1806 S 24th Pl"/>
    <s v="Ridgefield"/>
    <s v="WA"/>
    <s v="720"/>
    <x v="1"/>
    <x v="1"/>
    <x v="3"/>
    <m/>
    <x v="2"/>
    <n v="652.28"/>
    <n v="55"/>
    <n v="1"/>
    <x v="0"/>
    <x v="0"/>
    <x v="6"/>
  </r>
  <r>
    <s v="3483747"/>
    <x v="1"/>
    <s v="Lennar Northwest Inc(VJS)"/>
    <s v="2707 NE 187th Pl NE"/>
    <s v="Vancouver"/>
    <s v="WA"/>
    <s v="720"/>
    <x v="1"/>
    <x v="1"/>
    <x v="3"/>
    <m/>
    <x v="2"/>
    <n v="619.15"/>
    <n v="27"/>
    <n v="1"/>
    <x v="0"/>
    <x v="0"/>
    <x v="6"/>
  </r>
  <r>
    <s v="3483749"/>
    <x v="1"/>
    <s v="Lennar Northwest Inc(VJS)"/>
    <s v="18712 NE 27th Way"/>
    <s v="Vancouver"/>
    <s v="WA"/>
    <s v="720"/>
    <x v="1"/>
    <x v="1"/>
    <x v="3"/>
    <m/>
    <x v="2"/>
    <n v="619.54"/>
    <n v="30"/>
    <n v="1"/>
    <x v="0"/>
    <x v="0"/>
    <x v="6"/>
  </r>
  <r>
    <s v="3483769"/>
    <x v="1"/>
    <s v="Lennar Northwest Inc(LRR)"/>
    <s v="18713 NE 27th Way"/>
    <s v="Vancouver"/>
    <s v="WA"/>
    <s v="720"/>
    <x v="1"/>
    <x v="1"/>
    <x v="3"/>
    <m/>
    <x v="2"/>
    <n v="620.05999999999995"/>
    <n v="34"/>
    <n v="1"/>
    <x v="0"/>
    <x v="0"/>
    <x v="6"/>
  </r>
  <r>
    <s v="3483771"/>
    <x v="1"/>
    <s v="Waverly Homes Inc(VJS)"/>
    <s v="3104 NE 75th St"/>
    <s v="Vancouver"/>
    <s v="WA"/>
    <s v="720"/>
    <x v="1"/>
    <x v="1"/>
    <x v="3"/>
    <m/>
    <x v="2"/>
    <n v="647.03"/>
    <n v="17"/>
    <n v="1"/>
    <x v="0"/>
    <x v="0"/>
    <x v="6"/>
  </r>
  <r>
    <s v="3483774"/>
    <x v="1"/>
    <s v="Waverly Homes Inc(VJS)"/>
    <s v="7401 NE 30th Ct"/>
    <s v="Vancouver"/>
    <s v="WA"/>
    <s v="720"/>
    <x v="1"/>
    <x v="1"/>
    <x v="3"/>
    <m/>
    <x v="2"/>
    <n v="647.29999999999995"/>
    <n v="19"/>
    <n v="1"/>
    <x v="0"/>
    <x v="0"/>
    <x v="6"/>
  </r>
  <r>
    <s v="3483845"/>
    <x v="1"/>
    <s v="Waldal Construction Co(VJS)"/>
    <s v="1303 NW 29th CT"/>
    <s v="Battle Ground"/>
    <s v="WA"/>
    <s v="720"/>
    <x v="1"/>
    <x v="1"/>
    <x v="3"/>
    <m/>
    <x v="2"/>
    <n v="584.53"/>
    <n v="34"/>
    <n v="1"/>
    <x v="0"/>
    <x v="0"/>
    <x v="6"/>
  </r>
  <r>
    <s v="3483878"/>
    <x v="1"/>
    <s v="Riley, Peter Z(VJS)"/>
    <s v="12308 NE 13th Ave"/>
    <s v="Vancouver"/>
    <s v="WA"/>
    <s v="720"/>
    <x v="1"/>
    <x v="1"/>
    <x v="3"/>
    <m/>
    <x v="2"/>
    <n v="619.16"/>
    <n v="61"/>
    <n v="1"/>
    <x v="0"/>
    <x v="0"/>
    <x v="4"/>
  </r>
  <r>
    <s v="3483896"/>
    <x v="1"/>
    <s v="Urban Northwest Homes LLC(VJS)"/>
    <s v="11515 NW 19th Ave"/>
    <s v="Vancouver"/>
    <s v="WA"/>
    <s v="720"/>
    <x v="1"/>
    <x v="1"/>
    <x v="3"/>
    <m/>
    <x v="2"/>
    <n v="649.07000000000005"/>
    <n v="30"/>
    <n v="1"/>
    <x v="0"/>
    <x v="0"/>
    <x v="6"/>
  </r>
  <r>
    <s v="3483938"/>
    <x v="1"/>
    <s v="Lennar Northwest Inc(VJS)"/>
    <s v="13029 NE 104th St"/>
    <s v="Vancouver"/>
    <s v="WA"/>
    <s v="720"/>
    <x v="1"/>
    <x v="1"/>
    <x v="3"/>
    <m/>
    <x v="2"/>
    <n v="616.79999999999995"/>
    <n v="18"/>
    <n v="1"/>
    <x v="0"/>
    <x v="0"/>
    <x v="6"/>
  </r>
  <r>
    <s v="3483940"/>
    <x v="1"/>
    <s v="Lennar Northwest Inc(VJS)"/>
    <s v="13033 NE 104th St"/>
    <s v="Vancouver"/>
    <s v="WA"/>
    <s v="720"/>
    <x v="1"/>
    <x v="1"/>
    <x v="3"/>
    <m/>
    <x v="2"/>
    <n v="616.79999999999995"/>
    <n v="18"/>
    <n v="1"/>
    <x v="0"/>
    <x v="0"/>
    <x v="6"/>
  </r>
  <r>
    <s v="3484001"/>
    <x v="1"/>
    <s v="Helmes Inc(C5C)"/>
    <s v="4511 N 9th St"/>
    <s v="Ridgefield"/>
    <s v="WA"/>
    <s v="720"/>
    <x v="1"/>
    <x v="1"/>
    <x v="3"/>
    <m/>
    <x v="2"/>
    <n v="618.20000000000005"/>
    <n v="26"/>
    <n v="1"/>
    <x v="0"/>
    <x v="0"/>
    <x v="6"/>
  </r>
  <r>
    <s v="3484003"/>
    <x v="1"/>
    <s v="Helmes Inc(C5C)"/>
    <s v="4710 N Noble Loop"/>
    <s v="Ridgefield"/>
    <s v="WA"/>
    <s v="720"/>
    <x v="1"/>
    <x v="1"/>
    <x v="3"/>
    <m/>
    <x v="2"/>
    <n v="618.32000000000005"/>
    <n v="27"/>
    <n v="1"/>
    <x v="0"/>
    <x v="0"/>
    <x v="6"/>
  </r>
  <r>
    <s v="3484033"/>
    <x v="1"/>
    <s v="Helmes Inc(C5C)"/>
    <s v="12813 NE 58th Ave"/>
    <s v="Vancouver"/>
    <s v="WA"/>
    <s v="720"/>
    <x v="1"/>
    <x v="1"/>
    <x v="3"/>
    <m/>
    <x v="2"/>
    <n v="618.07000000000005"/>
    <n v="25"/>
    <n v="1"/>
    <x v="0"/>
    <x v="0"/>
    <x v="6"/>
  </r>
  <r>
    <s v="3484043"/>
    <x v="1"/>
    <s v="Urban Northwest Homes LLC(VJS)"/>
    <s v="11805 NW 19th Ave"/>
    <s v="Vancouver"/>
    <s v="WA"/>
    <s v="720"/>
    <x v="1"/>
    <x v="1"/>
    <x v="3"/>
    <m/>
    <x v="2"/>
    <n v="617.84"/>
    <n v="23"/>
    <n v="1"/>
    <x v="0"/>
    <x v="0"/>
    <x v="6"/>
  </r>
  <r>
    <s v="3484055"/>
    <x v="1"/>
    <s v="K H R Homes(C5C)"/>
    <s v="3427 T St"/>
    <s v="Washougal"/>
    <s v="WA"/>
    <s v="720"/>
    <x v="1"/>
    <x v="1"/>
    <x v="3"/>
    <m/>
    <x v="2"/>
    <n v="651.53"/>
    <n v="52"/>
    <n v="1"/>
    <x v="0"/>
    <x v="0"/>
    <x v="4"/>
  </r>
  <r>
    <s v="3484056"/>
    <x v="1"/>
    <s v="K H R Homes(C5C)"/>
    <s v="3487 T St"/>
    <s v="Washougal"/>
    <s v="WA"/>
    <s v="720"/>
    <x v="1"/>
    <x v="1"/>
    <x v="3"/>
    <m/>
    <x v="2"/>
    <n v="649.87"/>
    <n v="39"/>
    <n v="1"/>
    <x v="0"/>
    <x v="0"/>
    <x v="4"/>
  </r>
  <r>
    <s v="3484063"/>
    <x v="1"/>
    <s v="Urban Northwest Homes LLC(VJS)"/>
    <s v="15213 NE 107th St"/>
    <s v="Vancouver"/>
    <s v="WA"/>
    <s v="720"/>
    <x v="1"/>
    <x v="1"/>
    <x v="0"/>
    <m/>
    <x v="2"/>
    <n v="622.83000000000004"/>
    <n v="28"/>
    <n v="1"/>
    <x v="0"/>
    <x v="0"/>
    <x v="6"/>
  </r>
  <r>
    <s v="3484064"/>
    <x v="1"/>
    <s v="Urban Northwest Homes LLC(VJS)"/>
    <s v="15311 NE 107th St"/>
    <s v="Vancouver"/>
    <s v="WA"/>
    <s v="720"/>
    <x v="1"/>
    <x v="1"/>
    <x v="0"/>
    <m/>
    <x v="2"/>
    <n v="621.54999999999995"/>
    <n v="23"/>
    <n v="1"/>
    <x v="0"/>
    <x v="0"/>
    <x v="6"/>
  </r>
  <r>
    <s v="3484065"/>
    <x v="1"/>
    <s v="Urban Northwest Homes LLC(VJS)"/>
    <s v="15513 NE 108th Way"/>
    <s v="Vancouver"/>
    <s v="WA"/>
    <s v="720"/>
    <x v="1"/>
    <x v="1"/>
    <x v="3"/>
    <m/>
    <x v="2"/>
    <n v="622.65"/>
    <n v="28"/>
    <n v="1"/>
    <x v="0"/>
    <x v="0"/>
    <x v="6"/>
  </r>
  <r>
    <s v="3484066"/>
    <x v="1"/>
    <s v="Urban Northwest Homes LLC(VJS)"/>
    <s v="15320 NE 108th Way"/>
    <s v="Vancouver"/>
    <s v="WA"/>
    <s v="720"/>
    <x v="1"/>
    <x v="1"/>
    <x v="0"/>
    <m/>
    <x v="2"/>
    <n v="622.32000000000005"/>
    <n v="26"/>
    <n v="1"/>
    <x v="0"/>
    <x v="0"/>
    <x v="6"/>
  </r>
  <r>
    <s v="3484118"/>
    <x v="1"/>
    <s v="Hipp, Randy E(C5C)"/>
    <s v="860 Fairway Dr"/>
    <s v="Washougal"/>
    <s v="WA"/>
    <s v="720"/>
    <x v="1"/>
    <x v="1"/>
    <x v="3"/>
    <m/>
    <x v="2"/>
    <n v="649.23"/>
    <n v="34"/>
    <n v="1"/>
    <x v="0"/>
    <x v="0"/>
    <x v="4"/>
  </r>
  <r>
    <s v="3484145"/>
    <x v="1"/>
    <s v="D R Horton Inc Portland(C5C)"/>
    <s v="10124 NE 121st Ct"/>
    <s v="Vancouver"/>
    <s v="WA"/>
    <s v="720"/>
    <x v="1"/>
    <x v="1"/>
    <x v="3"/>
    <m/>
    <x v="2"/>
    <n v="649.34"/>
    <n v="35"/>
    <n v="1"/>
    <x v="0"/>
    <x v="0"/>
    <x v="6"/>
  </r>
  <r>
    <s v="3484154"/>
    <x v="1"/>
    <s v="Karlsen Homes LLC(VJS)"/>
    <s v="14004 NE 36th Cir"/>
    <s v="Vancouver"/>
    <s v="WA"/>
    <s v="720"/>
    <x v="1"/>
    <x v="1"/>
    <x v="3"/>
    <m/>
    <x v="2"/>
    <n v="619.95000000000005"/>
    <n v="49"/>
    <n v="1"/>
    <x v="0"/>
    <x v="0"/>
    <x v="6"/>
  </r>
  <r>
    <s v="3484190"/>
    <x v="1"/>
    <s v="Lennar Northwest Inc(C5C)"/>
    <s v="19112 NE 25th St"/>
    <s v="Vancouver"/>
    <s v="WA"/>
    <s v="720"/>
    <x v="1"/>
    <x v="1"/>
    <x v="3"/>
    <m/>
    <x v="2"/>
    <n v="616.57000000000005"/>
    <n v="21"/>
    <n v="1"/>
    <x v="0"/>
    <x v="0"/>
    <x v="6"/>
  </r>
  <r>
    <s v="3484191"/>
    <x v="1"/>
    <s v="Lennar Northwest Inc(C5C)"/>
    <s v="19103 NE 29th Dr"/>
    <s v="Vancouver"/>
    <s v="WA"/>
    <s v="720"/>
    <x v="1"/>
    <x v="1"/>
    <x v="3"/>
    <m/>
    <x v="2"/>
    <n v="616.13"/>
    <n v="19"/>
    <n v="1"/>
    <x v="0"/>
    <x v="0"/>
    <x v="6"/>
  </r>
  <r>
    <s v="3484192"/>
    <x v="1"/>
    <s v="Lennar Northwest Inc(C5C)"/>
    <s v="19107 NE 29th Dr"/>
    <s v="Vancouver"/>
    <s v="WA"/>
    <s v="720"/>
    <x v="1"/>
    <x v="1"/>
    <x v="3"/>
    <m/>
    <x v="2"/>
    <n v="616.13"/>
    <n v="19"/>
    <n v="1"/>
    <x v="0"/>
    <x v="0"/>
    <x v="6"/>
  </r>
  <r>
    <s v="3484193"/>
    <x v="1"/>
    <s v="Lennar Northwest Inc(C5C)"/>
    <s v="19111 NE 29th Dr"/>
    <s v="Vancouver"/>
    <s v="WA"/>
    <s v="720"/>
    <x v="1"/>
    <x v="1"/>
    <x v="3"/>
    <m/>
    <x v="2"/>
    <n v="616.13"/>
    <n v="19"/>
    <n v="1"/>
    <x v="0"/>
    <x v="0"/>
    <x v="6"/>
  </r>
  <r>
    <s v="3484194"/>
    <x v="1"/>
    <s v="Lennar Northwest Inc(C5C)"/>
    <s v="19115 NE 29th Dr"/>
    <s v="Vancouver"/>
    <s v="WA"/>
    <s v="720"/>
    <x v="1"/>
    <x v="1"/>
    <x v="3"/>
    <m/>
    <x v="2"/>
    <n v="616.39"/>
    <n v="24"/>
    <n v="1"/>
    <x v="0"/>
    <x v="0"/>
    <x v="6"/>
  </r>
  <r>
    <s v="3484195"/>
    <x v="1"/>
    <s v="Lennar Northwest Inc(C5C)"/>
    <s v="19119 NE 29th Dr"/>
    <s v="Vancouver"/>
    <s v="WA"/>
    <s v="720"/>
    <x v="1"/>
    <x v="1"/>
    <x v="3"/>
    <m/>
    <x v="2"/>
    <n v="616.25"/>
    <n v="23"/>
    <n v="1"/>
    <x v="0"/>
    <x v="0"/>
    <x v="6"/>
  </r>
  <r>
    <s v="3484196"/>
    <x v="1"/>
    <s v="Lennar Northwest Inc(C5C)"/>
    <s v="19123 NE 29th Dr"/>
    <s v="Vancouver"/>
    <s v="WA"/>
    <s v="720"/>
    <x v="1"/>
    <x v="1"/>
    <x v="3"/>
    <m/>
    <x v="2"/>
    <n v="616.12"/>
    <n v="22"/>
    <n v="1"/>
    <x v="0"/>
    <x v="0"/>
    <x v="6"/>
  </r>
  <r>
    <s v="3484197"/>
    <x v="1"/>
    <s v="Lennar Northwest Inc(C5C)"/>
    <s v="19127 NE 29th Dr"/>
    <s v="Vancouver"/>
    <s v="WA"/>
    <s v="720"/>
    <x v="1"/>
    <x v="1"/>
    <x v="3"/>
    <m/>
    <x v="2"/>
    <n v="616.12"/>
    <n v="22"/>
    <n v="1"/>
    <x v="0"/>
    <x v="0"/>
    <x v="6"/>
  </r>
  <r>
    <s v="3484226"/>
    <x v="1"/>
    <s v="Flores, Florencio M(C5C)"/>
    <s v="119 N Lieser Rd"/>
    <s v="Vancouver"/>
    <s v="WA"/>
    <s v="720"/>
    <x v="1"/>
    <x v="1"/>
    <x v="3"/>
    <m/>
    <x v="2"/>
    <n v="648.22"/>
    <n v="36"/>
    <n v="1"/>
    <x v="0"/>
    <x v="0"/>
    <x v="4"/>
  </r>
  <r>
    <s v="3484235"/>
    <x v="1"/>
    <s v="Aho Construction(C5C)"/>
    <s v="2217 NE 50th Cir"/>
    <s v="Vancouver"/>
    <s v="WA"/>
    <s v="720"/>
    <x v="1"/>
    <x v="1"/>
    <x v="3"/>
    <m/>
    <x v="2"/>
    <n v="616.79"/>
    <n v="24"/>
    <n v="1"/>
    <x v="0"/>
    <x v="0"/>
    <x v="6"/>
  </r>
  <r>
    <s v="3484238"/>
    <x v="1"/>
    <s v="Aho Construction(C5C)"/>
    <s v="2213 NE 50th Cir"/>
    <s v="Vancouver"/>
    <s v="WA"/>
    <s v="720"/>
    <x v="1"/>
    <x v="1"/>
    <x v="3"/>
    <m/>
    <x v="2"/>
    <n v="616.79"/>
    <n v="24"/>
    <n v="1"/>
    <x v="0"/>
    <x v="0"/>
    <x v="6"/>
  </r>
  <r>
    <s v="3484245"/>
    <x v="1"/>
    <s v="GG One Inc(VJS)"/>
    <s v="6612 NE 107th St"/>
    <s v="Vancouver"/>
    <s v="WA"/>
    <s v="720"/>
    <x v="1"/>
    <x v="1"/>
    <x v="3"/>
    <m/>
    <x v="2"/>
    <n v="624.16"/>
    <n v="69"/>
    <n v="1"/>
    <x v="0"/>
    <x v="0"/>
    <x v="6"/>
  </r>
  <r>
    <s v="3484247"/>
    <x v="1"/>
    <s v="GG One Inc(VJS)"/>
    <s v="6616 NE 107th St"/>
    <s v="Vancouver"/>
    <s v="WA"/>
    <s v="720"/>
    <x v="1"/>
    <x v="1"/>
    <x v="3"/>
    <m/>
    <x v="2"/>
    <n v="620.07000000000005"/>
    <n v="37"/>
    <n v="1"/>
    <x v="0"/>
    <x v="0"/>
    <x v="6"/>
  </r>
  <r>
    <s v="3484258"/>
    <x v="1"/>
    <s v="MCM of Washington Inc.(C5C)"/>
    <s v="3519 NE Spruce Dr"/>
    <s v="Camas"/>
    <s v="WA"/>
    <s v="720"/>
    <x v="1"/>
    <x v="1"/>
    <x v="0"/>
    <m/>
    <x v="2"/>
    <n v="620.26"/>
    <n v="25"/>
    <n v="1"/>
    <x v="0"/>
    <x v="0"/>
    <x v="6"/>
  </r>
  <r>
    <s v="3484272"/>
    <x v="1"/>
    <s v="D R Horton Inc Portland(VJS)"/>
    <s v="11113 NE 121st Ct"/>
    <s v="Vancouver"/>
    <s v="WA"/>
    <s v="720"/>
    <x v="1"/>
    <x v="1"/>
    <x v="3"/>
    <m/>
    <x v="2"/>
    <n v="649.94000000000005"/>
    <n v="33"/>
    <n v="1"/>
    <x v="0"/>
    <x v="0"/>
    <x v="6"/>
  </r>
  <r>
    <s v="3484320"/>
    <x v="1"/>
    <s v="Hendrickson Development Inc(VJS)"/>
    <s v="1714 NW 22nd Ave"/>
    <s v="Battle Ground"/>
    <s v="WA"/>
    <s v="720"/>
    <x v="1"/>
    <x v="1"/>
    <x v="3"/>
    <m/>
    <x v="2"/>
    <n v="647.52"/>
    <n v="26"/>
    <n v="1"/>
    <x v="0"/>
    <x v="0"/>
    <x v="6"/>
  </r>
  <r>
    <s v="3484348"/>
    <x v="1"/>
    <s v="BV Luxury Homes LLC(C5C)"/>
    <s v="17215 NE 33rd Ct"/>
    <s v="Ridgefield"/>
    <s v="WA"/>
    <s v="720"/>
    <x v="1"/>
    <x v="1"/>
    <x v="3"/>
    <m/>
    <x v="2"/>
    <n v="830.56"/>
    <n v="35"/>
    <n v="1"/>
    <x v="0"/>
    <x v="0"/>
    <x v="6"/>
  </r>
  <r>
    <s v="3484433"/>
    <x v="1"/>
    <s v="Summerplace Homes(VJS)"/>
    <s v="1711 S Nighthawk Rd"/>
    <s v="Ridgefield"/>
    <s v="WA"/>
    <s v="720"/>
    <x v="1"/>
    <x v="1"/>
    <x v="3"/>
    <m/>
    <x v="2"/>
    <n v="650.6"/>
    <n v="50"/>
    <n v="1"/>
    <x v="0"/>
    <x v="0"/>
    <x v="6"/>
  </r>
  <r>
    <s v="3484460"/>
    <x v="1"/>
    <s v="Summerplace Homes(VJS)"/>
    <s v="1867 S Pintail Ct"/>
    <s v="Ridgefield"/>
    <s v="WA"/>
    <s v="720"/>
    <x v="1"/>
    <x v="1"/>
    <x v="3"/>
    <m/>
    <x v="2"/>
    <n v="647.64"/>
    <n v="27"/>
    <n v="1"/>
    <x v="0"/>
    <x v="0"/>
    <x v="6"/>
  </r>
  <r>
    <s v="3484528"/>
    <x v="1"/>
    <s v="Cascade West Development(C5C)"/>
    <s v="1621 NW Lacamas Dr"/>
    <s v="Camas"/>
    <s v="WA"/>
    <s v="720"/>
    <x v="1"/>
    <x v="1"/>
    <x v="3"/>
    <m/>
    <x v="2"/>
    <n v="647.32000000000005"/>
    <n v="29"/>
    <n v="1"/>
    <x v="0"/>
    <x v="0"/>
    <x v="6"/>
  </r>
  <r>
    <s v="3484586"/>
    <x v="1"/>
    <s v="Pacific Lifestyle Homes(VJS)"/>
    <s v="1600 NE 153rd Ave"/>
    <s v="Vancouver"/>
    <s v="WA"/>
    <s v="720"/>
    <x v="1"/>
    <x v="1"/>
    <x v="3"/>
    <m/>
    <x v="2"/>
    <n v="646.16"/>
    <n v="20"/>
    <n v="1"/>
    <x v="0"/>
    <x v="0"/>
    <x v="6"/>
  </r>
  <r>
    <s v="3484705"/>
    <x v="1"/>
    <s v="Lennar Northwest Inc(VJS)"/>
    <s v="5009 NW 136th Cir"/>
    <s v="Vancouver"/>
    <s v="WA"/>
    <s v="720"/>
    <x v="1"/>
    <x v="1"/>
    <x v="3"/>
    <m/>
    <x v="2"/>
    <n v="650.34"/>
    <n v="48"/>
    <n v="1"/>
    <x v="0"/>
    <x v="0"/>
    <x v="6"/>
  </r>
  <r>
    <s v="3484709"/>
    <x v="1"/>
    <s v="Lennar Northwest Inc(VJS)"/>
    <s v="13503 NW 50th Ct"/>
    <s v="Vancouver"/>
    <s v="WA"/>
    <s v="720"/>
    <x v="1"/>
    <x v="1"/>
    <x v="3"/>
    <m/>
    <x v="2"/>
    <n v="653.96"/>
    <n v="76"/>
    <n v="1"/>
    <x v="0"/>
    <x v="0"/>
    <x v="6"/>
  </r>
  <r>
    <s v="3484726"/>
    <x v="1"/>
    <s v="Kingston Homes LLC(VJS)"/>
    <s v="5904 NE 127th St"/>
    <s v="Vancouver"/>
    <s v="WA"/>
    <s v="720"/>
    <x v="1"/>
    <x v="1"/>
    <x v="3"/>
    <m/>
    <x v="2"/>
    <n v="617.08000000000004"/>
    <n v="25"/>
    <n v="1"/>
    <x v="0"/>
    <x v="0"/>
    <x v="6"/>
  </r>
  <r>
    <s v="3484730"/>
    <x v="1"/>
    <s v="Silver Buckle Homes LLC(VJS)"/>
    <s v="2885 NE 51st St"/>
    <s v="Vancouver"/>
    <s v="WA"/>
    <s v="720"/>
    <x v="1"/>
    <x v="1"/>
    <x v="3"/>
    <m/>
    <x v="2"/>
    <n v="646.01"/>
    <n v="24"/>
    <n v="1"/>
    <x v="0"/>
    <x v="0"/>
    <x v="6"/>
  </r>
  <r>
    <s v="3484753"/>
    <x v="1"/>
    <s v="North Columbia Homes(VJS)"/>
    <s v="15505 NE 79th Way"/>
    <s v="Vancouver"/>
    <s v="WA"/>
    <s v="720"/>
    <x v="1"/>
    <x v="1"/>
    <x v="3"/>
    <m/>
    <x v="2"/>
    <n v="615.85"/>
    <n v="25"/>
    <n v="1"/>
    <x v="0"/>
    <x v="0"/>
    <x v="6"/>
  </r>
  <r>
    <s v="3484755"/>
    <x v="1"/>
    <s v="North Columbia Homes(VJS)"/>
    <s v="15509 NE 79th Way"/>
    <s v="Vancouver"/>
    <s v="WA"/>
    <s v="720"/>
    <x v="1"/>
    <x v="1"/>
    <x v="3"/>
    <m/>
    <x v="2"/>
    <n v="645.98"/>
    <n v="24"/>
    <n v="1"/>
    <x v="0"/>
    <x v="0"/>
    <x v="6"/>
  </r>
  <r>
    <s v="3484756"/>
    <x v="1"/>
    <s v="North Columbia Homes(VJS)"/>
    <s v="15512 NE 79th Way"/>
    <s v="Vancouver"/>
    <s v="WA"/>
    <s v="720"/>
    <x v="1"/>
    <x v="1"/>
    <x v="3"/>
    <m/>
    <x v="2"/>
    <n v="645.59"/>
    <n v="21"/>
    <n v="1"/>
    <x v="0"/>
    <x v="0"/>
    <x v="6"/>
  </r>
  <r>
    <s v="3484757"/>
    <x v="1"/>
    <s v="North Columbia Homes(VJS)"/>
    <s v="15516 NE 79th Way"/>
    <s v="Vancouver"/>
    <s v="WA"/>
    <s v="720"/>
    <x v="1"/>
    <x v="1"/>
    <x v="3"/>
    <m/>
    <x v="2"/>
    <n v="616.23"/>
    <n v="28"/>
    <n v="1"/>
    <x v="0"/>
    <x v="0"/>
    <x v="6"/>
  </r>
  <r>
    <s v="3484759"/>
    <x v="1"/>
    <s v="North Columbia Homes(VJS)"/>
    <s v="15517 NE 79th Way"/>
    <s v="Vancouver"/>
    <s v="WA"/>
    <s v="720"/>
    <x v="1"/>
    <x v="1"/>
    <x v="3"/>
    <m/>
    <x v="2"/>
    <n v="616.98"/>
    <n v="24"/>
    <n v="1"/>
    <x v="0"/>
    <x v="0"/>
    <x v="6"/>
  </r>
  <r>
    <s v="3484780"/>
    <x v="1"/>
    <s v="Lennar Northwest Inc(C5C)"/>
    <s v="3555 NE Sitka"/>
    <s v="Camas"/>
    <s v="WA"/>
    <s v="720"/>
    <x v="1"/>
    <x v="1"/>
    <x v="3"/>
    <m/>
    <x v="2"/>
    <n v="646.01"/>
    <n v="24"/>
    <n v="1"/>
    <x v="0"/>
    <x v="0"/>
    <x v="6"/>
  </r>
  <r>
    <s v="3484783"/>
    <x v="1"/>
    <s v="Lennar Northwest Inc(C5C)"/>
    <s v="3557 NE Sitka"/>
    <s v="Camas"/>
    <s v="WA"/>
    <s v="720"/>
    <x v="1"/>
    <x v="1"/>
    <x v="3"/>
    <m/>
    <x v="2"/>
    <n v="645.87"/>
    <n v="23"/>
    <n v="1"/>
    <x v="0"/>
    <x v="0"/>
    <x v="6"/>
  </r>
  <r>
    <s v="3484787"/>
    <x v="1"/>
    <s v="Antonovich, Arkadiy A(C5C)"/>
    <s v="3216 NE Tillicum Cir"/>
    <s v="Camas"/>
    <s v="WA"/>
    <s v="720"/>
    <x v="1"/>
    <x v="1"/>
    <x v="0"/>
    <m/>
    <x v="2"/>
    <n v="618.03"/>
    <n v="21"/>
    <n v="1"/>
    <x v="0"/>
    <x v="0"/>
    <x v="4"/>
  </r>
  <r>
    <s v="3484813"/>
    <x v="1"/>
    <s v="Helmes Inc(C5C)"/>
    <s v="16614 NE 97th St"/>
    <s v="Vancouver"/>
    <s v="WA"/>
    <s v="720"/>
    <x v="1"/>
    <x v="1"/>
    <x v="3"/>
    <m/>
    <x v="2"/>
    <n v="615.48"/>
    <n v="22"/>
    <n v="1"/>
    <x v="0"/>
    <x v="0"/>
    <x v="6"/>
  </r>
  <r>
    <s v="3484819"/>
    <x v="1"/>
    <s v="Helmes Inc(C5C)"/>
    <s v="9608 NE 165th Ave"/>
    <s v="Vancouver"/>
    <s v="WA"/>
    <s v="720"/>
    <x v="1"/>
    <x v="1"/>
    <x v="3"/>
    <m/>
    <x v="2"/>
    <n v="615.23"/>
    <n v="20"/>
    <n v="1"/>
    <x v="0"/>
    <x v="0"/>
    <x v="6"/>
  </r>
  <r>
    <s v="3484874"/>
    <x v="1"/>
    <s v="Northwest Classic Homes LLC(VJS)"/>
    <s v="8001 SE Evergreen Hwy"/>
    <s v="Vancouver"/>
    <s v="WA"/>
    <s v="720"/>
    <x v="1"/>
    <x v="1"/>
    <x v="0"/>
    <m/>
    <x v="2"/>
    <n v="3193.7"/>
    <n v="634"/>
    <n v="1"/>
    <x v="0"/>
    <x v="0"/>
    <x v="6"/>
  </r>
  <r>
    <s v="3484955"/>
    <x v="1"/>
    <s v="Pacific Lifestyle Homes(VJS)"/>
    <s v="5805 NW 151st Dr"/>
    <s v="Vancouver"/>
    <s v="WA"/>
    <s v="720"/>
    <x v="1"/>
    <x v="1"/>
    <x v="3"/>
    <m/>
    <x v="2"/>
    <n v="647.38"/>
    <n v="35"/>
    <n v="1"/>
    <x v="0"/>
    <x v="0"/>
    <x v="6"/>
  </r>
  <r>
    <s v="3485003"/>
    <x v="1"/>
    <s v="Helmes Inc(C5C)"/>
    <s v="12512 NE 59th Ave"/>
    <s v="Vancouver"/>
    <s v="WA"/>
    <s v="720"/>
    <x v="1"/>
    <x v="1"/>
    <x v="3"/>
    <m/>
    <x v="2"/>
    <n v="615.83000000000004"/>
    <n v="25"/>
    <n v="1"/>
    <x v="0"/>
    <x v="0"/>
    <x v="6"/>
  </r>
  <r>
    <s v="3485027"/>
    <x v="1"/>
    <s v="Cascade West Development(VJS)"/>
    <s v="2502 NE 175TH St"/>
    <s v="Ridgefield"/>
    <s v="WA"/>
    <s v="720"/>
    <x v="1"/>
    <x v="1"/>
    <x v="3"/>
    <m/>
    <x v="2"/>
    <n v="617.57000000000005"/>
    <n v="23"/>
    <n v="1"/>
    <x v="0"/>
    <x v="0"/>
    <x v="6"/>
  </r>
  <r>
    <s v="3485038"/>
    <x v="1"/>
    <s v="Adamenko, Natalia A(C5C)"/>
    <s v="2916 NE 125th Ct"/>
    <s v="Vancouver"/>
    <s v="WA"/>
    <s v="720"/>
    <x v="1"/>
    <x v="1"/>
    <x v="3"/>
    <m/>
    <x v="2"/>
    <n v="652.16999999999996"/>
    <n v="72"/>
    <n v="1"/>
    <x v="0"/>
    <x v="0"/>
    <x v="4"/>
  </r>
  <r>
    <s v="3485069"/>
    <x v="1"/>
    <s v="Helmes Inc(C5C)"/>
    <s v="4537 N 9th St"/>
    <s v="Ridgefield"/>
    <s v="WA"/>
    <s v="720"/>
    <x v="1"/>
    <x v="1"/>
    <x v="3"/>
    <m/>
    <x v="2"/>
    <n v="617.71"/>
    <n v="24"/>
    <n v="1"/>
    <x v="0"/>
    <x v="0"/>
    <x v="6"/>
  </r>
  <r>
    <s v="3485111"/>
    <x v="1"/>
    <s v="Pacific Lifestyle Homes(VJS)"/>
    <s v="15003 NE 112th St"/>
    <s v="Vancouver"/>
    <s v="WA"/>
    <s v="720"/>
    <x v="1"/>
    <x v="1"/>
    <x v="3"/>
    <m/>
    <x v="2"/>
    <n v="645.37"/>
    <n v="19"/>
    <n v="1"/>
    <x v="0"/>
    <x v="0"/>
    <x v="6"/>
  </r>
  <r>
    <s v="3485216"/>
    <x v="1"/>
    <s v="Manor Homes Washington Inc(C5C)"/>
    <s v="5614 NE 47th St"/>
    <s v="Vancouver"/>
    <s v="WA"/>
    <s v="720"/>
    <x v="1"/>
    <x v="1"/>
    <x v="3"/>
    <m/>
    <x v="2"/>
    <n v="646.72"/>
    <n v="19"/>
    <n v="1"/>
    <x v="0"/>
    <x v="0"/>
    <x v="6"/>
  </r>
  <r>
    <s v="3485220"/>
    <x v="1"/>
    <s v="Glavin Development LLC(C5C)"/>
    <s v="6107 NE 111th Way"/>
    <s v="Vancouver"/>
    <s v="WA"/>
    <s v="720"/>
    <x v="1"/>
    <x v="1"/>
    <x v="0"/>
    <m/>
    <x v="2"/>
    <n v="619.04999999999995"/>
    <n v="25"/>
    <n v="1"/>
    <x v="0"/>
    <x v="0"/>
    <x v="6"/>
  </r>
  <r>
    <s v="3485228"/>
    <x v="1"/>
    <s v="Glavin Development LLC(VJS)"/>
    <s v="11103 NE 61st Ct"/>
    <s v="Vancouver"/>
    <s v="WA"/>
    <s v="720"/>
    <x v="1"/>
    <x v="1"/>
    <x v="0"/>
    <m/>
    <x v="2"/>
    <n v="621.36"/>
    <n v="34"/>
    <n v="1"/>
    <x v="0"/>
    <x v="0"/>
    <x v="6"/>
  </r>
  <r>
    <s v="3485260"/>
    <x v="1"/>
    <s v="Helmes Inc(VJS)"/>
    <s v="16205 NE 94th St"/>
    <s v="Vancouver"/>
    <s v="WA"/>
    <s v="720"/>
    <x v="1"/>
    <x v="1"/>
    <x v="3"/>
    <m/>
    <x v="2"/>
    <n v="618.55999999999995"/>
    <n v="23"/>
    <n v="1"/>
    <x v="0"/>
    <x v="0"/>
    <x v="6"/>
  </r>
  <r>
    <s v="3485261"/>
    <x v="1"/>
    <s v="Helmes Inc(VJS)"/>
    <s v="9711 NE 168th Ave"/>
    <s v="Vancouver"/>
    <s v="WA"/>
    <s v="720"/>
    <x v="1"/>
    <x v="1"/>
    <x v="3"/>
    <m/>
    <x v="2"/>
    <n v="617.04"/>
    <n v="24"/>
    <n v="1"/>
    <x v="0"/>
    <x v="0"/>
    <x v="6"/>
  </r>
  <r>
    <s v="3485332"/>
    <x v="1"/>
    <s v="Pacific Shores JL CC WA  LLC(VJS)"/>
    <s v="10720 NE 109th St"/>
    <s v="Vancouver"/>
    <s v="WA"/>
    <s v="720"/>
    <x v="1"/>
    <x v="1"/>
    <x v="3"/>
    <m/>
    <x v="2"/>
    <n v="648.05999999999995"/>
    <n v="29"/>
    <n v="1"/>
    <x v="0"/>
    <x v="0"/>
    <x v="6"/>
  </r>
  <r>
    <s v="3485334"/>
    <x v="1"/>
    <s v="Pacific Shores JL CC WA  LLC(VJS)"/>
    <s v="17024 NE 109th St"/>
    <s v="Vancouver"/>
    <s v="WA"/>
    <s v="720"/>
    <x v="1"/>
    <x v="1"/>
    <x v="3"/>
    <m/>
    <x v="2"/>
    <n v="647.28"/>
    <n v="23"/>
    <n v="1"/>
    <x v="0"/>
    <x v="0"/>
    <x v="6"/>
  </r>
  <r>
    <s v="3485335"/>
    <x v="1"/>
    <s v="Pacific Shores JL CC WA  LLC(VJS)"/>
    <s v="10802 NE 109th St"/>
    <s v="Vancouver"/>
    <s v="WA"/>
    <s v="720"/>
    <x v="1"/>
    <x v="1"/>
    <x v="3"/>
    <m/>
    <x v="2"/>
    <n v="646.88"/>
    <n v="28"/>
    <n v="1"/>
    <x v="0"/>
    <x v="0"/>
    <x v="6"/>
  </r>
  <r>
    <s v="3485336"/>
    <x v="1"/>
    <s v="Pacific Shores JL CC WA  LLC(VJS)"/>
    <s v="10806 NE 109th St"/>
    <s v="Vancouver"/>
    <s v="WA"/>
    <s v="720"/>
    <x v="1"/>
    <x v="1"/>
    <x v="3"/>
    <m/>
    <x v="2"/>
    <n v="646.78"/>
    <n v="19"/>
    <n v="1"/>
    <x v="0"/>
    <x v="0"/>
    <x v="6"/>
  </r>
  <r>
    <s v="3485347"/>
    <x v="1"/>
    <s v="MCM of Washington Inc.(MRE)"/>
    <s v="3527 NE Spruce Dr"/>
    <s v="Camas"/>
    <s v="WA"/>
    <s v="720"/>
    <x v="1"/>
    <x v="1"/>
    <x v="3"/>
    <m/>
    <x v="2"/>
    <n v="618.15"/>
    <n v="25"/>
    <n v="1"/>
    <x v="0"/>
    <x v="0"/>
    <x v="6"/>
  </r>
  <r>
    <s v="3485371"/>
    <x v="1"/>
    <s v="Hendrickson Development Inc(C5C)"/>
    <s v="1710 NW 22nd Ave"/>
    <s v="Battle Ground"/>
    <s v="WA"/>
    <s v="720"/>
    <x v="1"/>
    <x v="1"/>
    <x v="3"/>
    <m/>
    <x v="2"/>
    <n v="647.91999999999996"/>
    <n v="23"/>
    <n v="1"/>
    <x v="0"/>
    <x v="0"/>
    <x v="6"/>
  </r>
  <r>
    <s v="3485381"/>
    <x v="1"/>
    <s v="Creekside Homes LLC(VJS)"/>
    <s v="4713 NE 13th Ct"/>
    <s v="Vancouver"/>
    <s v="WA"/>
    <s v="720"/>
    <x v="1"/>
    <x v="1"/>
    <x v="3"/>
    <m/>
    <x v="2"/>
    <n v="647.73"/>
    <n v="27"/>
    <n v="1"/>
    <x v="0"/>
    <x v="0"/>
    <x v="6"/>
  </r>
  <r>
    <s v="3485405"/>
    <x v="1"/>
    <s v="Summerplace Homes(VJS)"/>
    <s v="1850 S Pintail Ct"/>
    <s v="Ridgefield"/>
    <s v="WA"/>
    <s v="720"/>
    <x v="1"/>
    <x v="1"/>
    <x v="3"/>
    <m/>
    <x v="2"/>
    <n v="648.44000000000005"/>
    <n v="32"/>
    <n v="1"/>
    <x v="0"/>
    <x v="0"/>
    <x v="6"/>
  </r>
  <r>
    <s v="3485406"/>
    <x v="1"/>
    <s v="Summerplace Homes(VJS)"/>
    <s v="1884 S Pintail Ct"/>
    <s v="Ridgefield"/>
    <s v="WA"/>
    <s v="720"/>
    <x v="1"/>
    <x v="1"/>
    <x v="3"/>
    <m/>
    <x v="2"/>
    <n v="648.17999999999995"/>
    <n v="30"/>
    <n v="1"/>
    <x v="0"/>
    <x v="0"/>
    <x v="6"/>
  </r>
  <r>
    <s v="3485446"/>
    <x v="1"/>
    <s v="Hendrickson Development Inc(C5C)"/>
    <s v="1715 SW 27th Cir"/>
    <s v="Battle Ground"/>
    <s v="WA"/>
    <s v="720"/>
    <x v="1"/>
    <x v="1"/>
    <x v="0"/>
    <m/>
    <x v="2"/>
    <n v="843.8"/>
    <n v="158"/>
    <n v="1"/>
    <x v="0"/>
    <x v="0"/>
    <x v="6"/>
  </r>
  <r>
    <s v="3485461"/>
    <x v="1"/>
    <s v="Manor Homes Washington Inc(C5C)"/>
    <s v="14218 NE 108th St"/>
    <s v="Vancouver"/>
    <s v="WA"/>
    <s v="720"/>
    <x v="1"/>
    <x v="1"/>
    <x v="3"/>
    <m/>
    <x v="2"/>
    <n v="648.13"/>
    <n v="22"/>
    <n v="1"/>
    <x v="0"/>
    <x v="0"/>
    <x v="6"/>
  </r>
  <r>
    <s v="3485462"/>
    <x v="1"/>
    <s v="Manor Homes Washington Inc(C5C)"/>
    <s v="10712 NE 142nd Ave"/>
    <s v="Vancouver"/>
    <s v="WA"/>
    <s v="720"/>
    <x v="1"/>
    <x v="1"/>
    <x v="3"/>
    <m/>
    <x v="2"/>
    <n v="647.58000000000004"/>
    <n v="18"/>
    <n v="1"/>
    <x v="0"/>
    <x v="0"/>
    <x v="6"/>
  </r>
  <r>
    <s v="3485512"/>
    <x v="1"/>
    <s v="Davidyuk, Diana(VJS)"/>
    <s v="2249 NE 50th Cir"/>
    <s v="Vancouver"/>
    <s v="WA"/>
    <s v="720"/>
    <x v="1"/>
    <x v="1"/>
    <x v="3"/>
    <m/>
    <x v="2"/>
    <n v="652.79999999999995"/>
    <n v="53"/>
    <n v="1"/>
    <x v="0"/>
    <x v="0"/>
    <x v="4"/>
  </r>
  <r>
    <s v="3485555"/>
    <x v="1"/>
    <s v="Urban Northwest Homes LLC(C5C)"/>
    <s v="15519 NE 107th St"/>
    <s v="Vancouver"/>
    <s v="WA"/>
    <s v="720"/>
    <x v="1"/>
    <x v="1"/>
    <x v="3"/>
    <m/>
    <x v="2"/>
    <n v="618.42999999999995"/>
    <n v="22"/>
    <n v="1"/>
    <x v="0"/>
    <x v="0"/>
    <x v="6"/>
  </r>
  <r>
    <s v="3485556"/>
    <x v="1"/>
    <s v="Urban Northwest Homes LLC(C5C)"/>
    <s v="15306 NE 107th St"/>
    <s v="Vancouver"/>
    <s v="WA"/>
    <s v="720"/>
    <x v="1"/>
    <x v="1"/>
    <x v="3"/>
    <m/>
    <x v="2"/>
    <n v="618.30999999999995"/>
    <n v="21"/>
    <n v="1"/>
    <x v="0"/>
    <x v="0"/>
    <x v="6"/>
  </r>
  <r>
    <s v="3485557"/>
    <x v="1"/>
    <s v="Urban Northwest Homes LLC(C5C)"/>
    <s v="15209 NE 107th St"/>
    <s v="Vancouver"/>
    <s v="WA"/>
    <s v="720"/>
    <x v="1"/>
    <x v="1"/>
    <x v="3"/>
    <m/>
    <x v="2"/>
    <n v="618.30999999999995"/>
    <n v="21"/>
    <n v="1"/>
    <x v="0"/>
    <x v="0"/>
    <x v="6"/>
  </r>
  <r>
    <s v="3485558"/>
    <x v="1"/>
    <s v="Urban Northwest Homes LLC(C5C)"/>
    <s v="15201 NE 107th St"/>
    <s v="Vancouver"/>
    <s v="WA"/>
    <s v="720"/>
    <x v="1"/>
    <x v="1"/>
    <x v="3"/>
    <m/>
    <x v="2"/>
    <n v="618.30999999999995"/>
    <n v="21"/>
    <n v="1"/>
    <x v="0"/>
    <x v="0"/>
    <x v="6"/>
  </r>
  <r>
    <s v="3485580"/>
    <x v="1"/>
    <s v="Hall, Josh J(VJS)"/>
    <s v="1730 NW Klickitat St"/>
    <s v="Camas"/>
    <s v="WA"/>
    <s v="720"/>
    <x v="1"/>
    <x v="1"/>
    <x v="3"/>
    <m/>
    <x v="2"/>
    <n v="801.47"/>
    <n v="27"/>
    <n v="1"/>
    <x v="0"/>
    <x v="0"/>
    <x v="4"/>
  </r>
  <r>
    <s v="3485594"/>
    <x v="1"/>
    <s v="Modern NW Inc(VJS)"/>
    <s v="4657 N Adams St"/>
    <s v="Camas"/>
    <s v="WA"/>
    <s v="720"/>
    <x v="1"/>
    <x v="1"/>
    <x v="3"/>
    <m/>
    <x v="2"/>
    <n v="620.36"/>
    <n v="37"/>
    <n v="1"/>
    <x v="0"/>
    <x v="0"/>
    <x v="6"/>
  </r>
  <r>
    <s v="3485595"/>
    <x v="1"/>
    <s v="Modern NW Inc(VJS)"/>
    <s v="4709 N Adams St"/>
    <s v="Camas"/>
    <s v="WA"/>
    <s v="720"/>
    <x v="1"/>
    <x v="1"/>
    <x v="0"/>
    <m/>
    <x v="2"/>
    <n v="624.54"/>
    <n v="35"/>
    <n v="1"/>
    <x v="0"/>
    <x v="0"/>
    <x v="6"/>
  </r>
  <r>
    <s v="3485610"/>
    <x v="1"/>
    <s v="Pahlisch Homes Inc(VJS)"/>
    <s v="2016 NW Sierra Way"/>
    <s v="Camas"/>
    <s v="WA"/>
    <s v="720"/>
    <x v="1"/>
    <x v="1"/>
    <x v="3"/>
    <m/>
    <x v="2"/>
    <n v="651.66"/>
    <n v="44"/>
    <n v="1"/>
    <x v="0"/>
    <x v="0"/>
    <x v="6"/>
  </r>
  <r>
    <s v="3485615"/>
    <x v="1"/>
    <s v="Pahlisch Homes Inc(VJS)"/>
    <s v="2031 NW Sierra Way"/>
    <s v="Camas"/>
    <s v="WA"/>
    <s v="720"/>
    <x v="1"/>
    <x v="1"/>
    <x v="3"/>
    <m/>
    <x v="2"/>
    <n v="652.16"/>
    <n v="48"/>
    <n v="1"/>
    <x v="0"/>
    <x v="0"/>
    <x v="6"/>
  </r>
  <r>
    <s v="3485690"/>
    <x v="1"/>
    <s v="Pahlisch Homes Inc(CAG)"/>
    <s v="7100 NE 67th St"/>
    <s v="Vancouver"/>
    <s v="WA"/>
    <s v="720"/>
    <x v="1"/>
    <x v="1"/>
    <x v="3"/>
    <m/>
    <x v="2"/>
    <n v="650.12"/>
    <n v="32"/>
    <n v="1"/>
    <x v="0"/>
    <x v="0"/>
    <x v="6"/>
  </r>
  <r>
    <s v="3485691"/>
    <x v="1"/>
    <s v="Pahlisch Homes Inc(CAG)"/>
    <s v="7110 NE 67th St"/>
    <s v="Vancouver"/>
    <s v="WA"/>
    <s v="720"/>
    <x v="1"/>
    <x v="1"/>
    <x v="3"/>
    <m/>
    <x v="2"/>
    <n v="650.76"/>
    <n v="37"/>
    <n v="1"/>
    <x v="0"/>
    <x v="0"/>
    <x v="6"/>
  </r>
  <r>
    <s v="3485739"/>
    <x v="1"/>
    <s v="Law, Robert M(C5C)"/>
    <s v="627 N U St"/>
    <s v="Washougal"/>
    <s v="WA"/>
    <s v="720"/>
    <x v="1"/>
    <x v="1"/>
    <x v="3"/>
    <m/>
    <x v="2"/>
    <n v="866"/>
    <n v="33"/>
    <n v="1"/>
    <x v="0"/>
    <x v="0"/>
    <x v="4"/>
  </r>
  <r>
    <s v="3485740"/>
    <x v="1"/>
    <s v="Law, Robert M(C5C)"/>
    <s v="631 N U St"/>
    <s v="Washougal"/>
    <s v="WA"/>
    <s v="720"/>
    <x v="1"/>
    <x v="1"/>
    <x v="3"/>
    <m/>
    <x v="2"/>
    <n v="649.08000000000004"/>
    <n v="32"/>
    <n v="1"/>
    <x v="0"/>
    <x v="0"/>
    <x v="4"/>
  </r>
  <r>
    <s v="3485757"/>
    <x v="1"/>
    <s v="Lennar Northwest Inc(C5C)"/>
    <s v="13602 NW 52nd Ave"/>
    <s v="Vancouver"/>
    <s v="WA"/>
    <s v="720"/>
    <x v="1"/>
    <x v="1"/>
    <x v="3"/>
    <m/>
    <x v="2"/>
    <n v="617.65"/>
    <n v="19"/>
    <n v="1"/>
    <x v="0"/>
    <x v="0"/>
    <x v="6"/>
  </r>
  <r>
    <s v="3485758"/>
    <x v="1"/>
    <s v="Lennar Northwest Inc(C5C)"/>
    <s v="13606 NW 52nd Ave"/>
    <s v="Vancouver"/>
    <s v="WA"/>
    <s v="720"/>
    <x v="1"/>
    <x v="1"/>
    <x v="3"/>
    <m/>
    <x v="2"/>
    <n v="618.15"/>
    <n v="23"/>
    <n v="1"/>
    <x v="0"/>
    <x v="0"/>
    <x v="6"/>
  </r>
  <r>
    <s v="3485761"/>
    <x v="1"/>
    <s v="Lennar Northwest Inc(C5C)"/>
    <s v="5100 NW 136th Cir"/>
    <s v="Vancouver"/>
    <s v="WA"/>
    <s v="720"/>
    <x v="1"/>
    <x v="1"/>
    <x v="3"/>
    <m/>
    <x v="2"/>
    <n v="648.53"/>
    <n v="23"/>
    <n v="1"/>
    <x v="0"/>
    <x v="0"/>
    <x v="6"/>
  </r>
  <r>
    <s v="3485762"/>
    <x v="1"/>
    <s v="Lennar Northwest Inc(C5C)"/>
    <s v="5104 NW 136th Cir"/>
    <s v="Vancouver"/>
    <s v="WA"/>
    <s v="720"/>
    <x v="1"/>
    <x v="1"/>
    <x v="3"/>
    <m/>
    <x v="2"/>
    <n v="618.15"/>
    <n v="23"/>
    <n v="1"/>
    <x v="0"/>
    <x v="0"/>
    <x v="6"/>
  </r>
  <r>
    <s v="3485763"/>
    <x v="1"/>
    <s v="Lennar Northwest Inc(C5C)"/>
    <s v="5108 NW 136th Cir"/>
    <s v="Vancouver"/>
    <s v="WA"/>
    <s v="720"/>
    <x v="1"/>
    <x v="1"/>
    <x v="3"/>
    <m/>
    <x v="2"/>
    <n v="618.15"/>
    <n v="23"/>
    <n v="1"/>
    <x v="0"/>
    <x v="0"/>
    <x v="6"/>
  </r>
  <r>
    <s v="3485765"/>
    <x v="1"/>
    <s v="Lennar Northwest Inc(C5C)"/>
    <s v="5004 NW 138th St"/>
    <s v="Vancouver"/>
    <s v="WA"/>
    <s v="720"/>
    <x v="1"/>
    <x v="1"/>
    <x v="3"/>
    <m/>
    <x v="2"/>
    <n v="2880.38"/>
    <n v="18"/>
    <n v="1"/>
    <x v="0"/>
    <x v="0"/>
    <x v="6"/>
  </r>
  <r>
    <s v="3485767"/>
    <x v="1"/>
    <s v="Lennar Northwest Inc(C5C)"/>
    <s v="13610 NW 52nd Ave"/>
    <s v="Vancouver"/>
    <s v="WA"/>
    <s v="720"/>
    <x v="1"/>
    <x v="1"/>
    <x v="3"/>
    <m/>
    <x v="2"/>
    <n v="617.65"/>
    <n v="19"/>
    <n v="1"/>
    <x v="0"/>
    <x v="0"/>
    <x v="6"/>
  </r>
  <r>
    <s v="3485768"/>
    <x v="1"/>
    <s v="Lennar Northwest Inc(C5C)"/>
    <s v="13614 NW 52nd Ave"/>
    <s v="Vancouver"/>
    <s v="WA"/>
    <s v="720"/>
    <x v="1"/>
    <x v="1"/>
    <x v="3"/>
    <m/>
    <x v="2"/>
    <n v="617.65"/>
    <n v="19"/>
    <n v="1"/>
    <x v="0"/>
    <x v="0"/>
    <x v="6"/>
  </r>
  <r>
    <s v="3485772"/>
    <x v="1"/>
    <s v="Lennar Northwest Inc(C5C)"/>
    <s v="5000 NW 138th St"/>
    <s v="Vancouver"/>
    <s v="WA"/>
    <s v="720"/>
    <x v="1"/>
    <x v="1"/>
    <x v="3"/>
    <m/>
    <x v="2"/>
    <n v="617.65"/>
    <n v="19"/>
    <n v="1"/>
    <x v="0"/>
    <x v="0"/>
    <x v="6"/>
  </r>
  <r>
    <s v="3485855"/>
    <x v="1"/>
    <s v="Lennar Northwest Inc(VJS)"/>
    <s v="13028 NE 104th St"/>
    <s v="Vancouver"/>
    <s v="WA"/>
    <s v="720"/>
    <x v="1"/>
    <x v="1"/>
    <x v="3"/>
    <m/>
    <x v="2"/>
    <n v="617.98"/>
    <n v="31"/>
    <n v="1"/>
    <x v="0"/>
    <x v="0"/>
    <x v="6"/>
  </r>
  <r>
    <s v="3485857"/>
    <x v="1"/>
    <s v="Lennar Northwest Inc(VJS)"/>
    <s v="13026 NE 104th St"/>
    <s v="Vancouver"/>
    <s v="WA"/>
    <s v="720"/>
    <x v="1"/>
    <x v="1"/>
    <x v="3"/>
    <m/>
    <x v="2"/>
    <n v="581.91999999999996"/>
    <n v="20"/>
    <n v="1"/>
    <x v="0"/>
    <x v="0"/>
    <x v="6"/>
  </r>
  <r>
    <s v="3485858"/>
    <x v="1"/>
    <s v="Lennar Northwest Inc(VJS)"/>
    <s v="13024 NE 104th St"/>
    <s v="Vancouver"/>
    <s v="WA"/>
    <s v="720"/>
    <x v="1"/>
    <x v="1"/>
    <x v="3"/>
    <m/>
    <x v="2"/>
    <n v="617.74"/>
    <n v="29"/>
    <n v="1"/>
    <x v="0"/>
    <x v="0"/>
    <x v="6"/>
  </r>
  <r>
    <s v="3485967"/>
    <x v="1"/>
    <s v="JB Homes LLC(C5C)"/>
    <s v="10000 NE 33rd Ct"/>
    <s v="Vancouver"/>
    <s v="WA"/>
    <s v="720"/>
    <x v="1"/>
    <x v="1"/>
    <x v="3"/>
    <m/>
    <x v="2"/>
    <n v="622.91999999999996"/>
    <n v="57"/>
    <n v="1"/>
    <x v="0"/>
    <x v="0"/>
    <x v="6"/>
  </r>
  <r>
    <s v="3485968"/>
    <x v="1"/>
    <s v="JB Homes LLC(C5C)"/>
    <s v="10004 NE 33rd Ct"/>
    <s v="Vancouver"/>
    <s v="WA"/>
    <s v="720"/>
    <x v="1"/>
    <x v="1"/>
    <x v="3"/>
    <m/>
    <x v="2"/>
    <n v="618.55999999999995"/>
    <n v="23"/>
    <n v="1"/>
    <x v="0"/>
    <x v="0"/>
    <x v="6"/>
  </r>
  <r>
    <s v="3485969"/>
    <x v="1"/>
    <s v="JB Homes LLC(C5C)"/>
    <s v="9910 NE 33rd Ct"/>
    <s v="Vancouver"/>
    <s v="WA"/>
    <s v="720"/>
    <x v="1"/>
    <x v="1"/>
    <x v="3"/>
    <m/>
    <x v="2"/>
    <n v="587.01"/>
    <n v="48"/>
    <n v="1"/>
    <x v="0"/>
    <x v="0"/>
    <x v="6"/>
  </r>
  <r>
    <s v="3485970"/>
    <x v="1"/>
    <s v="JB Homes LLC(C5C)"/>
    <s v="9908 NE 33rd Ct"/>
    <s v="Vancouver"/>
    <s v="WA"/>
    <s v="720"/>
    <x v="1"/>
    <x v="1"/>
    <x v="3"/>
    <m/>
    <x v="2"/>
    <n v="585.35"/>
    <n v="35"/>
    <n v="1"/>
    <x v="0"/>
    <x v="0"/>
    <x v="6"/>
  </r>
  <r>
    <s v="3485971"/>
    <x v="1"/>
    <s v="JB Homes LLC(C5C)"/>
    <s v="9906 NE 33rd Ct"/>
    <s v="Vancouver"/>
    <s v="WA"/>
    <s v="720"/>
    <x v="1"/>
    <x v="1"/>
    <x v="3"/>
    <m/>
    <x v="2"/>
    <n v="619.72"/>
    <n v="32"/>
    <n v="1"/>
    <x v="0"/>
    <x v="0"/>
    <x v="6"/>
  </r>
  <r>
    <s v="3485993"/>
    <x v="1"/>
    <s v="JB Homes LLC(C5C)"/>
    <s v="9904 NE 112th Ave"/>
    <s v="Vancouver"/>
    <s v="WA"/>
    <s v="720"/>
    <x v="1"/>
    <x v="1"/>
    <x v="3"/>
    <m/>
    <x v="2"/>
    <n v="619.98"/>
    <n v="34"/>
    <n v="1"/>
    <x v="0"/>
    <x v="0"/>
    <x v="6"/>
  </r>
  <r>
    <s v="3486016"/>
    <x v="1"/>
    <s v="Huyette, Jason(C5C)"/>
    <s v="2170 N L Ct"/>
    <s v="Washougal"/>
    <s v="WA"/>
    <s v="720"/>
    <x v="1"/>
    <x v="1"/>
    <x v="0"/>
    <m/>
    <x v="2"/>
    <n v="621.64"/>
    <n v="47"/>
    <n v="1"/>
    <x v="0"/>
    <x v="0"/>
    <x v="4"/>
  </r>
  <r>
    <s v="3486026"/>
    <x v="1"/>
    <s v="Manor Homes Washington Inc(VJS)"/>
    <s v="4031 NE Tacoma Ct"/>
    <s v="Camas"/>
    <s v="WA"/>
    <s v="720"/>
    <x v="1"/>
    <x v="1"/>
    <x v="3"/>
    <m/>
    <x v="2"/>
    <n v="748.91"/>
    <n v="19"/>
    <n v="1"/>
    <x v="0"/>
    <x v="0"/>
    <x v="6"/>
  </r>
  <r>
    <s v="3486028"/>
    <x v="1"/>
    <s v="Manor Homes Washington Inc(VJS)"/>
    <s v="4007 NE Tacoma Ct"/>
    <s v="Camas"/>
    <s v="WA"/>
    <s v="720"/>
    <x v="1"/>
    <x v="1"/>
    <x v="0"/>
    <m/>
    <x v="2"/>
    <n v="618.85"/>
    <n v="22"/>
    <n v="1"/>
    <x v="0"/>
    <x v="0"/>
    <x v="6"/>
  </r>
  <r>
    <s v="3486077"/>
    <x v="1"/>
    <s v="Pacific Lifestyle Homes(VJS)"/>
    <s v="5802 NW 150th St"/>
    <s v="Vancouver"/>
    <s v="WA"/>
    <s v="720"/>
    <x v="1"/>
    <x v="1"/>
    <x v="3"/>
    <m/>
    <x v="2"/>
    <n v="648.87"/>
    <n v="26"/>
    <n v="1"/>
    <x v="0"/>
    <x v="0"/>
    <x v="6"/>
  </r>
  <r>
    <s v="3486128"/>
    <x v="1"/>
    <s v="Boulevard Homes(VJS)"/>
    <s v="1855 NW Sage St"/>
    <s v="Camas"/>
    <s v="WA"/>
    <s v="720"/>
    <x v="1"/>
    <x v="1"/>
    <x v="3"/>
    <m/>
    <x v="2"/>
    <n v="620.02"/>
    <n v="53"/>
    <n v="1"/>
    <x v="0"/>
    <x v="0"/>
    <x v="6"/>
  </r>
  <r>
    <s v="3486131"/>
    <x v="1"/>
    <s v="Boulevard Homes(VJS)"/>
    <s v="1843 NW Sage St"/>
    <s v="Camas"/>
    <s v="WA"/>
    <s v="720"/>
    <x v="1"/>
    <x v="1"/>
    <x v="3"/>
    <m/>
    <x v="2"/>
    <n v="620.02"/>
    <n v="53"/>
    <n v="1"/>
    <x v="0"/>
    <x v="0"/>
    <x v="6"/>
  </r>
  <r>
    <s v="3486173"/>
    <x v="1"/>
    <s v="Manor Homes Washington Inc(VJS)"/>
    <s v="3921 NE Tacoma Ct"/>
    <s v="Camas"/>
    <s v="WA"/>
    <s v="720"/>
    <x v="1"/>
    <x v="1"/>
    <x v="3"/>
    <m/>
    <x v="2"/>
    <n v="581.44000000000005"/>
    <n v="22"/>
    <n v="1"/>
    <x v="0"/>
    <x v="0"/>
    <x v="6"/>
  </r>
  <r>
    <s v="3486175"/>
    <x v="1"/>
    <s v="Manor Homes Washington Inc(VJS)"/>
    <s v="3913 NE Tacoma Ct"/>
    <s v="Camas"/>
    <s v="WA"/>
    <s v="720"/>
    <x v="1"/>
    <x v="1"/>
    <x v="3"/>
    <m/>
    <x v="2"/>
    <n v="581.44000000000005"/>
    <n v="22"/>
    <n v="1"/>
    <x v="0"/>
    <x v="0"/>
    <x v="6"/>
  </r>
  <r>
    <s v="3486181"/>
    <x v="1"/>
    <s v="Manor Homes Washington Inc(VJS)"/>
    <s v="4015 NE Tacoma Ct"/>
    <s v="Camas"/>
    <s v="WA"/>
    <s v="720"/>
    <x v="1"/>
    <x v="1"/>
    <x v="0"/>
    <m/>
    <x v="2"/>
    <n v="618.08000000000004"/>
    <n v="19"/>
    <n v="1"/>
    <x v="0"/>
    <x v="0"/>
    <x v="6"/>
  </r>
  <r>
    <s v="3486261"/>
    <x v="1"/>
    <s v="Axiom Luxury Homes LLC(VJS)"/>
    <s v="5723 NW 144th Cir"/>
    <s v="Vancouver"/>
    <s v="WA"/>
    <s v="720"/>
    <x v="1"/>
    <x v="1"/>
    <x v="3"/>
    <m/>
    <x v="2"/>
    <n v="647.82000000000005"/>
    <n v="14"/>
    <n v="1"/>
    <x v="0"/>
    <x v="0"/>
    <x v="6"/>
  </r>
  <r>
    <s v="3486273"/>
    <x v="1"/>
    <s v="Helmes Inc(C5C)"/>
    <s v="12610 NE 59th Ave"/>
    <s v="Vancouver"/>
    <s v="WA"/>
    <s v="720"/>
    <x v="1"/>
    <x v="1"/>
    <x v="3"/>
    <m/>
    <x v="2"/>
    <n v="617.1"/>
    <n v="21"/>
    <n v="1"/>
    <x v="0"/>
    <x v="0"/>
    <x v="6"/>
  </r>
  <r>
    <s v="3486274"/>
    <x v="1"/>
    <s v="Helmes Inc(C5C)"/>
    <s v="5807 NE 125th Cir"/>
    <s v="Vancouver"/>
    <s v="WA"/>
    <s v="720"/>
    <x v="1"/>
    <x v="1"/>
    <x v="3"/>
    <m/>
    <x v="2"/>
    <n v="616.97"/>
    <n v="20"/>
    <n v="1"/>
    <x v="0"/>
    <x v="0"/>
    <x v="6"/>
  </r>
  <r>
    <s v="3486278"/>
    <x v="1"/>
    <s v="Pahlisch Homes Inc(VJS)"/>
    <s v="5771 NW Hood Lp"/>
    <s v="Camas"/>
    <s v="WA"/>
    <s v="720"/>
    <x v="1"/>
    <x v="1"/>
    <x v="3"/>
    <m/>
    <x v="2"/>
    <n v="617.33000000000004"/>
    <n v="32"/>
    <n v="1"/>
    <x v="0"/>
    <x v="0"/>
    <x v="6"/>
  </r>
  <r>
    <s v="3486282"/>
    <x v="1"/>
    <s v="Pahlisch Homes Inc(VJS)"/>
    <s v="5783 NW Hood Lp"/>
    <s v="Camas"/>
    <s v="WA"/>
    <s v="720"/>
    <x v="1"/>
    <x v="1"/>
    <x v="3"/>
    <m/>
    <x v="2"/>
    <n v="617.72"/>
    <n v="35"/>
    <n v="1"/>
    <x v="0"/>
    <x v="0"/>
    <x v="6"/>
  </r>
  <r>
    <s v="3486289"/>
    <x v="1"/>
    <s v="D R Horton Inc Portland(C5C)"/>
    <s v="13024 NE 115th St"/>
    <s v="Vancouver"/>
    <s v="WA"/>
    <s v="720"/>
    <x v="1"/>
    <x v="1"/>
    <x v="3"/>
    <m/>
    <x v="2"/>
    <n v="647.55999999999995"/>
    <n v="22"/>
    <n v="1"/>
    <x v="0"/>
    <x v="0"/>
    <x v="6"/>
  </r>
  <r>
    <s v="3486290"/>
    <x v="1"/>
    <s v="D R Horton Inc Portland(C5C)"/>
    <s v="13028 NE 115th St"/>
    <s v="Vancouver"/>
    <s v="WA"/>
    <s v="720"/>
    <x v="1"/>
    <x v="1"/>
    <x v="3"/>
    <m/>
    <x v="2"/>
    <n v="647.57000000000005"/>
    <n v="22"/>
    <n v="1"/>
    <x v="0"/>
    <x v="0"/>
    <x v="6"/>
  </r>
  <r>
    <s v="3486354"/>
    <x v="1"/>
    <s v="Helmes Inc(VJS)"/>
    <s v="9714 NE 163rd Ct"/>
    <s v="Vancouver"/>
    <s v="WA"/>
    <s v="720"/>
    <x v="1"/>
    <x v="1"/>
    <x v="3"/>
    <m/>
    <x v="2"/>
    <n v="617.73"/>
    <n v="26"/>
    <n v="1"/>
    <x v="0"/>
    <x v="0"/>
    <x v="6"/>
  </r>
  <r>
    <s v="3486486"/>
    <x v="1"/>
    <s v="Urban NW Custom Homes Inc(CAG)"/>
    <s v="1905 NW 116th Cir"/>
    <s v="Vancouver"/>
    <s v="WA"/>
    <s v="720"/>
    <x v="1"/>
    <x v="1"/>
    <x v="3"/>
    <m/>
    <x v="2"/>
    <n v="648.96"/>
    <n v="23"/>
    <n v="1"/>
    <x v="0"/>
    <x v="0"/>
    <x v="6"/>
  </r>
  <r>
    <s v="3486507"/>
    <x v="1"/>
    <s v="North Columbia Homes(KMM)"/>
    <s v="9008 NE 141st Ct"/>
    <s v="Vancouver"/>
    <s v="WA"/>
    <s v="720"/>
    <x v="1"/>
    <x v="1"/>
    <x v="3"/>
    <m/>
    <x v="2"/>
    <n v="624.04"/>
    <n v="77"/>
    <n v="1"/>
    <x v="0"/>
    <x v="0"/>
    <x v="6"/>
  </r>
  <r>
    <s v="3486513"/>
    <x v="1"/>
    <s v="Restore Pro LLC(KMM)"/>
    <s v="11816 NW 40th Ave"/>
    <s v="Vancouver"/>
    <s v="WA"/>
    <s v="720"/>
    <x v="1"/>
    <x v="1"/>
    <x v="3"/>
    <m/>
    <x v="2"/>
    <n v="582.20000000000005"/>
    <n v="21"/>
    <n v="1"/>
    <x v="0"/>
    <x v="0"/>
    <x v="6"/>
  </r>
  <r>
    <s v="3486514"/>
    <x v="1"/>
    <s v="Restore Pro LLC(KMM)"/>
    <s v="4012 NW 118th Cir"/>
    <s v="Vancouver"/>
    <s v="WA"/>
    <s v="720"/>
    <x v="1"/>
    <x v="1"/>
    <x v="3"/>
    <m/>
    <x v="2"/>
    <n v="616.98"/>
    <n v="22"/>
    <n v="1"/>
    <x v="0"/>
    <x v="0"/>
    <x v="6"/>
  </r>
  <r>
    <s v="3486532"/>
    <x v="1"/>
    <s v="Helmes Inc(KMM)"/>
    <s v="14621 NE 112th St"/>
    <s v="Vancouver"/>
    <s v="WA"/>
    <s v="720"/>
    <x v="1"/>
    <x v="1"/>
    <x v="3"/>
    <m/>
    <x v="2"/>
    <n v="509.47"/>
    <n v="25"/>
    <n v="1"/>
    <x v="0"/>
    <x v="0"/>
    <x v="6"/>
  </r>
  <r>
    <s v="3486581"/>
    <x v="1"/>
    <s v="Kingston Homes LLC(VJS)"/>
    <s v="4617 N Noble Loop"/>
    <s v="Ridgefield"/>
    <s v="WA"/>
    <s v="720"/>
    <x v="1"/>
    <x v="1"/>
    <x v="3"/>
    <m/>
    <x v="2"/>
    <n v="616.87"/>
    <n v="21"/>
    <n v="1"/>
    <x v="0"/>
    <x v="0"/>
    <x v="6"/>
  </r>
  <r>
    <s v="3486583"/>
    <x v="1"/>
    <s v="Kingston Homes LLC(VJS)"/>
    <s v="4349 N 7th Way"/>
    <s v="Ridgefield"/>
    <s v="WA"/>
    <s v="720"/>
    <x v="1"/>
    <x v="1"/>
    <x v="3"/>
    <m/>
    <x v="2"/>
    <n v="617.12"/>
    <n v="23"/>
    <n v="1"/>
    <x v="0"/>
    <x v="0"/>
    <x v="6"/>
  </r>
  <r>
    <s v="3486717"/>
    <x v="1"/>
    <s v="MCM of Washington Inc.(C5C)"/>
    <s v="2029 S Sevier Rd"/>
    <s v="Ridgefield"/>
    <s v="WA"/>
    <s v="720"/>
    <x v="1"/>
    <x v="1"/>
    <x v="3"/>
    <m/>
    <x v="2"/>
    <n v="647.20000000000005"/>
    <n v="21"/>
    <n v="1"/>
    <x v="0"/>
    <x v="0"/>
    <x v="4"/>
  </r>
  <r>
    <s v="3486729"/>
    <x v="1"/>
    <s v="Litvinov, Vladimir(E2G)"/>
    <s v="1652 N Columbia Ridge Way"/>
    <s v="Washougal"/>
    <s v="WA"/>
    <s v="720"/>
    <x v="1"/>
    <x v="1"/>
    <x v="0"/>
    <m/>
    <x v="2"/>
    <n v="622.66999999999996"/>
    <n v="37"/>
    <n v="1"/>
    <x v="0"/>
    <x v="0"/>
    <x v="4"/>
  </r>
  <r>
    <s v="3486743"/>
    <x v="1"/>
    <s v="Krenzler Homes Inc(KMM)"/>
    <s v="1716 SW 25th Ave"/>
    <s v="Battle Ground"/>
    <s v="WA"/>
    <s v="720"/>
    <x v="1"/>
    <x v="1"/>
    <x v="3"/>
    <m/>
    <x v="2"/>
    <n v="648.61"/>
    <n v="32"/>
    <n v="1"/>
    <x v="0"/>
    <x v="0"/>
    <x v="6"/>
  </r>
  <r>
    <s v="3486760"/>
    <x v="1"/>
    <s v="Summerplace Homes(C5C)"/>
    <s v="1788 S Nighthawk Rd"/>
    <s v="Ridgefield"/>
    <s v="WA"/>
    <s v="720"/>
    <x v="1"/>
    <x v="1"/>
    <x v="3"/>
    <m/>
    <x v="2"/>
    <n v="648.84"/>
    <n v="34"/>
    <n v="1"/>
    <x v="0"/>
    <x v="0"/>
    <x v="6"/>
  </r>
  <r>
    <s v="3486769"/>
    <x v="1"/>
    <s v="Silver Buckle Homes LLC(C5C)"/>
    <s v="2242 NE 50th Cir"/>
    <s v="Vancouver"/>
    <s v="WA"/>
    <s v="720"/>
    <x v="1"/>
    <x v="1"/>
    <x v="3"/>
    <m/>
    <x v="2"/>
    <n v="587.64"/>
    <n v="60"/>
    <n v="1"/>
    <x v="0"/>
    <x v="0"/>
    <x v="6"/>
  </r>
  <r>
    <s v="3486775"/>
    <x v="1"/>
    <s v="Five Star Construction(C5C)"/>
    <s v="4102 NE 109th Cir"/>
    <s v="Vancouver"/>
    <s v="WA"/>
    <s v="720"/>
    <x v="1"/>
    <x v="1"/>
    <x v="3"/>
    <m/>
    <x v="2"/>
    <n v="617.1"/>
    <n v="21"/>
    <n v="1"/>
    <x v="0"/>
    <x v="0"/>
    <x v="6"/>
  </r>
  <r>
    <s v="3486776"/>
    <x v="1"/>
    <s v="Five Star Construction(C5C)"/>
    <s v="4107 NE 109th Cir"/>
    <s v="Vancouver"/>
    <s v="WA"/>
    <s v="720"/>
    <x v="1"/>
    <x v="1"/>
    <x v="3"/>
    <m/>
    <x v="2"/>
    <n v="618.25"/>
    <n v="30"/>
    <n v="1"/>
    <x v="0"/>
    <x v="0"/>
    <x v="6"/>
  </r>
  <r>
    <s v="3486822"/>
    <x v="1"/>
    <s v="Pacific Lifestyle Homes(LRR)"/>
    <s v="5813 NW 151st Dr"/>
    <s v="Vancouver"/>
    <s v="WA"/>
    <s v="720"/>
    <x v="1"/>
    <x v="1"/>
    <x v="3"/>
    <m/>
    <x v="2"/>
    <n v="650.74"/>
    <n v="52"/>
    <n v="1"/>
    <x v="0"/>
    <x v="0"/>
    <x v="6"/>
  </r>
  <r>
    <s v="3486881"/>
    <x v="1"/>
    <s v="Pacific Lifestyle Homes(VJS)"/>
    <s v="5807 NW 150th St"/>
    <s v="Vancouver"/>
    <s v="WA"/>
    <s v="720"/>
    <x v="1"/>
    <x v="1"/>
    <x v="3"/>
    <m/>
    <x v="2"/>
    <n v="647.23"/>
    <n v="23"/>
    <n v="1"/>
    <x v="0"/>
    <x v="0"/>
    <x v="6"/>
  </r>
  <r>
    <s v="3486945"/>
    <x v="1"/>
    <s v="D R Horton Inc Portland(C5C)"/>
    <s v="13027 NE 114th Way"/>
    <s v="Vancouver"/>
    <s v="WA"/>
    <s v="720"/>
    <x v="1"/>
    <x v="1"/>
    <x v="3"/>
    <m/>
    <x v="2"/>
    <n v="648.30999999999995"/>
    <n v="26"/>
    <n v="1"/>
    <x v="0"/>
    <x v="0"/>
    <x v="6"/>
  </r>
  <r>
    <s v="3487097"/>
    <x v="1"/>
    <s v="Urban Northwest Homes LLC(VJS)"/>
    <s v="1905 NW 118th Way"/>
    <s v="Vancouver"/>
    <s v="WA"/>
    <s v="720"/>
    <x v="1"/>
    <x v="1"/>
    <x v="3"/>
    <m/>
    <x v="2"/>
    <n v="616.27"/>
    <n v="18"/>
    <n v="1"/>
    <x v="0"/>
    <x v="0"/>
    <x v="6"/>
  </r>
  <r>
    <s v="3487106"/>
    <x v="1"/>
    <s v="Urban Northwest Homes LLC(VJS)"/>
    <s v="15307 NE 108th Way"/>
    <s v="Vancouver"/>
    <s v="WA"/>
    <s v="720"/>
    <x v="1"/>
    <x v="1"/>
    <x v="3"/>
    <m/>
    <x v="2"/>
    <n v="616.66"/>
    <n v="21"/>
    <n v="1"/>
    <x v="0"/>
    <x v="0"/>
    <x v="6"/>
  </r>
  <r>
    <s v="3487109"/>
    <x v="1"/>
    <s v="Urban Northwest Homes LLC(VJS)"/>
    <s v="15305 NE 108th Way"/>
    <s v="Vancouver"/>
    <s v="WA"/>
    <s v="720"/>
    <x v="1"/>
    <x v="1"/>
    <x v="3"/>
    <m/>
    <x v="2"/>
    <n v="616.66"/>
    <n v="21"/>
    <n v="1"/>
    <x v="0"/>
    <x v="0"/>
    <x v="6"/>
  </r>
  <r>
    <s v="3487110"/>
    <x v="1"/>
    <s v="Urban Northwest Homes LLC(VJS)"/>
    <s v="15518 NE 108th Way"/>
    <s v="Vancouver"/>
    <s v="WA"/>
    <s v="720"/>
    <x v="1"/>
    <x v="1"/>
    <x v="3"/>
    <m/>
    <x v="2"/>
    <n v="617.71"/>
    <n v="29"/>
    <n v="1"/>
    <x v="0"/>
    <x v="0"/>
    <x v="6"/>
  </r>
  <r>
    <s v="3487174"/>
    <x v="1"/>
    <s v="Lennar Northwest Inc(VJS)"/>
    <s v="3558 NE Sitka"/>
    <s v="Camas"/>
    <s v="WA"/>
    <s v="720"/>
    <x v="1"/>
    <x v="1"/>
    <x v="3"/>
    <m/>
    <x v="2"/>
    <n v="647.79"/>
    <n v="22"/>
    <n v="1"/>
    <x v="0"/>
    <x v="0"/>
    <x v="6"/>
  </r>
  <r>
    <s v="3487177"/>
    <x v="1"/>
    <s v="Lennar Northwest Inc(VJS)"/>
    <s v="3556 NE Sitka"/>
    <s v="Camas"/>
    <s v="WA"/>
    <s v="720"/>
    <x v="1"/>
    <x v="1"/>
    <x v="3"/>
    <m/>
    <x v="2"/>
    <n v="647.79"/>
    <n v="22"/>
    <n v="1"/>
    <x v="0"/>
    <x v="0"/>
    <x v="6"/>
  </r>
  <r>
    <s v="3487214"/>
    <x v="1"/>
    <s v="Kingston Homes LLC(C5C)"/>
    <s v="871 N Squire Dr"/>
    <s v="Ridgefield"/>
    <s v="WA"/>
    <s v="720"/>
    <x v="1"/>
    <x v="1"/>
    <x v="3"/>
    <m/>
    <x v="2"/>
    <n v="614.24"/>
    <n v="23"/>
    <n v="1"/>
    <x v="0"/>
    <x v="0"/>
    <x v="6"/>
  </r>
  <r>
    <s v="3487318"/>
    <x v="1"/>
    <s v="D R Horton Inc Portland(VJS)"/>
    <s v="11114 NE 121st Ct"/>
    <s v="Vancouver"/>
    <s v="WA"/>
    <s v="720"/>
    <x v="1"/>
    <x v="1"/>
    <x v="3"/>
    <m/>
    <x v="2"/>
    <n v="644.42999999999995"/>
    <n v="23"/>
    <n v="1"/>
    <x v="0"/>
    <x v="0"/>
    <x v="6"/>
  </r>
  <r>
    <s v="3487589"/>
    <x v="1"/>
    <s v="Manor Homes Washington Inc(LRR)"/>
    <s v="14305 NE 106th St"/>
    <s v="Vancouver"/>
    <s v="WA"/>
    <s v="720"/>
    <x v="1"/>
    <x v="1"/>
    <x v="3"/>
    <m/>
    <x v="2"/>
    <n v="614.24"/>
    <n v="23"/>
    <n v="1"/>
    <x v="0"/>
    <x v="0"/>
    <x v="6"/>
  </r>
  <r>
    <s v="3487591"/>
    <x v="1"/>
    <s v="Manor Homes Washington Inc(LRR)"/>
    <s v="14208 NE 107th St"/>
    <s v="Vancouver"/>
    <s v="WA"/>
    <s v="720"/>
    <x v="1"/>
    <x v="1"/>
    <x v="3"/>
    <m/>
    <x v="2"/>
    <n v="643.79999999999995"/>
    <n v="18"/>
    <n v="1"/>
    <x v="0"/>
    <x v="0"/>
    <x v="6"/>
  </r>
  <r>
    <s v="3487592"/>
    <x v="1"/>
    <s v="Manor Homes Washington Inc(LRR)"/>
    <s v="10711 NE 142nd Ave"/>
    <s v="Vancouver"/>
    <s v="WA"/>
    <s v="720"/>
    <x v="1"/>
    <x v="1"/>
    <x v="3"/>
    <m/>
    <x v="2"/>
    <n v="644.04"/>
    <n v="20"/>
    <n v="1"/>
    <x v="0"/>
    <x v="0"/>
    <x v="6"/>
  </r>
  <r>
    <s v="3487734"/>
    <x v="1"/>
    <s v="Kruzhkov, Edward I(C5C)"/>
    <s v="2238 NE 50th Cir"/>
    <s v="Vancouver"/>
    <s v="WA"/>
    <s v="720"/>
    <x v="1"/>
    <x v="1"/>
    <x v="3"/>
    <m/>
    <x v="2"/>
    <n v="619.96"/>
    <n v="47"/>
    <n v="1"/>
    <x v="0"/>
    <x v="0"/>
    <x v="4"/>
  </r>
  <r>
    <s v="3487790"/>
    <x v="1"/>
    <s v="D R Horton Inc Portland(C5C)"/>
    <s v="13023 NE 114th Way"/>
    <s v="Vancouver"/>
    <s v="WA"/>
    <s v="720"/>
    <x v="1"/>
    <x v="1"/>
    <x v="3"/>
    <m/>
    <x v="2"/>
    <n v="647.45000000000005"/>
    <n v="25"/>
    <n v="1"/>
    <x v="0"/>
    <x v="0"/>
    <x v="6"/>
  </r>
  <r>
    <s v="3487820"/>
    <x v="1"/>
    <s v="Manor Homes Washington Inc(VJS)"/>
    <s v="4023 NE Tacoma Ct"/>
    <s v="Camas"/>
    <s v="WA"/>
    <s v="720"/>
    <x v="1"/>
    <x v="1"/>
    <x v="3"/>
    <m/>
    <x v="2"/>
    <n v="647.91"/>
    <n v="23"/>
    <n v="1"/>
    <x v="0"/>
    <x v="0"/>
    <x v="6"/>
  </r>
  <r>
    <s v="3487957"/>
    <x v="1"/>
    <s v="Glavin Development LLC(LRR)"/>
    <s v="11002 NE 62nd Pl"/>
    <s v="Vancouver"/>
    <s v="WA"/>
    <s v="720"/>
    <x v="1"/>
    <x v="1"/>
    <x v="3"/>
    <m/>
    <x v="2"/>
    <n v="649.04999999999995"/>
    <n v="32"/>
    <n v="1"/>
    <x v="0"/>
    <x v="0"/>
    <x v="6"/>
  </r>
  <r>
    <s v="3487986"/>
    <x v="1"/>
    <s v="Morris Homes(C5C)"/>
    <s v="716 W U St"/>
    <s v="Washougal"/>
    <s v="WA"/>
    <s v="720"/>
    <x v="1"/>
    <x v="1"/>
    <x v="3"/>
    <m/>
    <x v="2"/>
    <n v="618.45000000000005"/>
    <n v="30"/>
    <n v="1"/>
    <x v="0"/>
    <x v="0"/>
    <x v="6"/>
  </r>
  <r>
    <s v="3488027"/>
    <x v="1"/>
    <s v="AG Holdings LLC(C5C)"/>
    <s v="2016 NE 60th St"/>
    <s v="Vancouver"/>
    <s v="WA"/>
    <s v="720"/>
    <x v="1"/>
    <x v="1"/>
    <x v="0"/>
    <m/>
    <x v="2"/>
    <n v="1655.91"/>
    <n v="79"/>
    <n v="1"/>
    <x v="0"/>
    <x v="0"/>
    <x v="4"/>
  </r>
  <r>
    <s v="3488040"/>
    <x v="1"/>
    <s v="M Kennedy Const Inc(C5C)"/>
    <s v="2814 NE 72nd St"/>
    <s v="Vancouver"/>
    <s v="WA"/>
    <s v="720"/>
    <x v="1"/>
    <x v="1"/>
    <x v="0"/>
    <m/>
    <x v="2"/>
    <n v="619.47"/>
    <n v="19"/>
    <n v="1"/>
    <x v="0"/>
    <x v="0"/>
    <x v="6"/>
  </r>
  <r>
    <s v="3488045"/>
    <x v="1"/>
    <s v="Helmes Inc(KMM)"/>
    <s v="16708 NE 97th St"/>
    <s v="Vancouver"/>
    <s v="WA"/>
    <s v="720"/>
    <x v="1"/>
    <x v="1"/>
    <x v="3"/>
    <m/>
    <x v="2"/>
    <n v="617.42999999999995"/>
    <n v="22"/>
    <n v="1"/>
    <x v="0"/>
    <x v="0"/>
    <x v="6"/>
  </r>
  <r>
    <s v="3488046"/>
    <x v="1"/>
    <s v="Helmes Inc(KMM)"/>
    <s v="16705 NE 98th St"/>
    <s v="Vancouver"/>
    <s v="WA"/>
    <s v="720"/>
    <x v="1"/>
    <x v="1"/>
    <x v="3"/>
    <m/>
    <x v="2"/>
    <n v="618.07000000000005"/>
    <n v="27"/>
    <n v="1"/>
    <x v="0"/>
    <x v="0"/>
    <x v="6"/>
  </r>
  <r>
    <s v="3488048"/>
    <x v="1"/>
    <s v="Helmes Inc(KMM)"/>
    <s v="16811 NE 98th Cir"/>
    <s v="Vancouver"/>
    <s v="WA"/>
    <s v="720"/>
    <x v="1"/>
    <x v="1"/>
    <x v="3"/>
    <m/>
    <x v="2"/>
    <n v="619.09"/>
    <n v="35"/>
    <n v="1"/>
    <x v="0"/>
    <x v="0"/>
    <x v="6"/>
  </r>
  <r>
    <s v="3488068"/>
    <x v="1"/>
    <s v="Waverly Homes Inc(KMM)"/>
    <s v="3110 NE 75th Way"/>
    <s v="Vancouver"/>
    <s v="WA"/>
    <s v="720"/>
    <x v="1"/>
    <x v="1"/>
    <x v="3"/>
    <m/>
    <x v="2"/>
    <n v="613.22"/>
    <n v="23"/>
    <n v="1"/>
    <x v="0"/>
    <x v="0"/>
    <x v="6"/>
  </r>
  <r>
    <s v="3488069"/>
    <x v="1"/>
    <s v="Waverly Homes Inc(KMM)"/>
    <s v="3114 NE 75th Way"/>
    <s v="Vancouver"/>
    <s v="WA"/>
    <s v="720"/>
    <x v="1"/>
    <x v="1"/>
    <x v="3"/>
    <m/>
    <x v="2"/>
    <n v="613.61"/>
    <n v="26"/>
    <n v="1"/>
    <x v="0"/>
    <x v="0"/>
    <x v="6"/>
  </r>
  <r>
    <s v="3488070"/>
    <x v="1"/>
    <s v="Waverly Homes Inc(KMM)"/>
    <s v="3118 NE 75th Way"/>
    <s v="Vancouver"/>
    <s v="WA"/>
    <s v="720"/>
    <x v="1"/>
    <x v="1"/>
    <x v="3"/>
    <m/>
    <x v="2"/>
    <n v="801.72"/>
    <n v="39"/>
    <n v="1"/>
    <x v="0"/>
    <x v="0"/>
    <x v="6"/>
  </r>
  <r>
    <s v="3488072"/>
    <x v="1"/>
    <s v="Waverly Homes Inc(KMM)"/>
    <s v="3200 NE 75th Way"/>
    <s v="Vancouver"/>
    <s v="WA"/>
    <s v="720"/>
    <x v="1"/>
    <x v="1"/>
    <x v="3"/>
    <m/>
    <x v="2"/>
    <n v="617.80999999999995"/>
    <n v="25"/>
    <n v="1"/>
    <x v="0"/>
    <x v="0"/>
    <x v="6"/>
  </r>
  <r>
    <s v="3488080"/>
    <x v="1"/>
    <s v="JB Homes LLC(A1L)"/>
    <s v="10611 NW 32nd Pl"/>
    <s v="Vancouver"/>
    <s v="WA"/>
    <s v="720"/>
    <x v="1"/>
    <x v="1"/>
    <x v="3"/>
    <m/>
    <x v="2"/>
    <n v="648.16"/>
    <n v="25"/>
    <n v="1"/>
    <x v="0"/>
    <x v="0"/>
    <x v="6"/>
  </r>
  <r>
    <s v="3488081"/>
    <x v="1"/>
    <s v="JB Homes LLC(A1L)"/>
    <s v="10615 NW 32nd Pl"/>
    <s v="Vancouver"/>
    <s v="WA"/>
    <s v="720"/>
    <x v="1"/>
    <x v="1"/>
    <x v="3"/>
    <m/>
    <x v="2"/>
    <n v="648.29999999999995"/>
    <n v="26"/>
    <n v="1"/>
    <x v="0"/>
    <x v="0"/>
    <x v="6"/>
  </r>
  <r>
    <s v="3488083"/>
    <x v="1"/>
    <s v="Waverly Homes Inc(KMM)"/>
    <s v="7502 NE 32nd Ave"/>
    <s v="Vancouver"/>
    <s v="WA"/>
    <s v="720"/>
    <x v="1"/>
    <x v="1"/>
    <x v="3"/>
    <m/>
    <x v="2"/>
    <n v="647.14"/>
    <n v="17"/>
    <n v="1"/>
    <x v="0"/>
    <x v="0"/>
    <x v="6"/>
  </r>
  <r>
    <s v="3488085"/>
    <x v="1"/>
    <s v="Waverly Homes Inc(KMM)"/>
    <s v="7510 NE 32nd Ave"/>
    <s v="Vancouver"/>
    <s v="WA"/>
    <s v="720"/>
    <x v="1"/>
    <x v="1"/>
    <x v="3"/>
    <m/>
    <x v="2"/>
    <n v="647.41"/>
    <n v="19"/>
    <n v="1"/>
    <x v="0"/>
    <x v="0"/>
    <x v="6"/>
  </r>
  <r>
    <s v="3488105"/>
    <x v="1"/>
    <s v="D R Horton Inc Portland(C5C)"/>
    <s v="11117 NE 121st Ct"/>
    <s v="Vancouver"/>
    <s v="WA"/>
    <s v="720"/>
    <x v="1"/>
    <x v="1"/>
    <x v="3"/>
    <m/>
    <x v="2"/>
    <n v="648.49"/>
    <n v="33"/>
    <n v="1"/>
    <x v="0"/>
    <x v="0"/>
    <x v="6"/>
  </r>
  <r>
    <s v="3488106"/>
    <x v="1"/>
    <s v="D R Horton Inc Portland(C5C)"/>
    <s v="11119 NE 120th Ave"/>
    <s v="Vancouver"/>
    <s v="WA"/>
    <s v="720"/>
    <x v="1"/>
    <x v="1"/>
    <x v="3"/>
    <m/>
    <x v="2"/>
    <n v="649.69000000000005"/>
    <n v="37"/>
    <n v="1"/>
    <x v="0"/>
    <x v="0"/>
    <x v="6"/>
  </r>
  <r>
    <s v="3488197"/>
    <x v="1"/>
    <s v="Aho Construction(VJS)"/>
    <s v="9503 NE 106th St"/>
    <s v="Vancouver"/>
    <s v="WA"/>
    <s v="720"/>
    <x v="1"/>
    <x v="1"/>
    <x v="3"/>
    <m/>
    <x v="2"/>
    <n v="617.11"/>
    <n v="26"/>
    <n v="1"/>
    <x v="0"/>
    <x v="0"/>
    <x v="6"/>
  </r>
  <r>
    <s v="3488322"/>
    <x v="1"/>
    <s v="D R Horton Inc Portland(WEB)"/>
    <s v="10112 NE 121st Ct"/>
    <s v="Vancouver"/>
    <s v="WA"/>
    <s v="720"/>
    <x v="1"/>
    <x v="1"/>
    <x v="3"/>
    <m/>
    <x v="2"/>
    <n v="648.16"/>
    <n v="25"/>
    <n v="1"/>
    <x v="0"/>
    <x v="0"/>
    <x v="6"/>
  </r>
  <r>
    <s v="3488323"/>
    <x v="1"/>
    <s v="D R Horton Inc Portland(VJS)"/>
    <s v="10113 NE 121st Ct"/>
    <s v="Vancouver"/>
    <s v="WA"/>
    <s v="720"/>
    <x v="1"/>
    <x v="1"/>
    <x v="3"/>
    <m/>
    <x v="2"/>
    <n v="647.41"/>
    <n v="19"/>
    <n v="1"/>
    <x v="0"/>
    <x v="0"/>
    <x v="6"/>
  </r>
  <r>
    <s v="3488326"/>
    <x v="1"/>
    <s v="Helmes Inc(VJS)"/>
    <s v="2123 S Wind River Cir"/>
    <s v="Ridgefield"/>
    <s v="WA"/>
    <s v="720"/>
    <x v="1"/>
    <x v="1"/>
    <x v="3"/>
    <m/>
    <x v="2"/>
    <n v="647.78"/>
    <n v="22"/>
    <n v="1"/>
    <x v="0"/>
    <x v="0"/>
    <x v="6"/>
  </r>
  <r>
    <s v="3488347"/>
    <x v="1"/>
    <s v="Glavin Development LLC(VJS)"/>
    <s v="11013 NE 62nd Pl"/>
    <s v="Vancouver"/>
    <s v="WA"/>
    <s v="720"/>
    <x v="1"/>
    <x v="1"/>
    <x v="3"/>
    <m/>
    <x v="2"/>
    <n v="616.79"/>
    <n v="17"/>
    <n v="1"/>
    <x v="0"/>
    <x v="0"/>
    <x v="6"/>
  </r>
  <r>
    <s v="3488378"/>
    <x v="1"/>
    <s v="Aho Construction(C5C)"/>
    <s v="9507 NE 106th St"/>
    <s v="Vancouver"/>
    <s v="WA"/>
    <s v="720"/>
    <x v="1"/>
    <x v="1"/>
    <x v="0"/>
    <m/>
    <x v="2"/>
    <n v="620.23"/>
    <n v="22"/>
    <n v="1"/>
    <x v="0"/>
    <x v="0"/>
    <x v="6"/>
  </r>
  <r>
    <s v="3488381"/>
    <x v="1"/>
    <s v="Omega NW Inc(C5C)"/>
    <s v="1117 NE 152nd Ave"/>
    <s v="Vancouver"/>
    <s v="WA"/>
    <s v="720"/>
    <x v="1"/>
    <x v="1"/>
    <x v="3"/>
    <m/>
    <x v="2"/>
    <n v="618.47"/>
    <n v="22"/>
    <n v="1"/>
    <x v="0"/>
    <x v="0"/>
    <x v="6"/>
  </r>
  <r>
    <s v="3488397"/>
    <x v="1"/>
    <s v="North Columbia Homes(C5C)"/>
    <s v="15501 NE 79th Way"/>
    <s v="Vancouver"/>
    <s v="WA"/>
    <s v="720"/>
    <x v="1"/>
    <x v="1"/>
    <x v="3"/>
    <m/>
    <x v="2"/>
    <n v="651.63"/>
    <n v="59"/>
    <n v="1"/>
    <x v="0"/>
    <x v="0"/>
    <x v="6"/>
  </r>
  <r>
    <s v="3488399"/>
    <x v="1"/>
    <s v="North Columbia Homes(C5C)"/>
    <s v="15502 NE 79th Way"/>
    <s v="Vancouver"/>
    <s v="WA"/>
    <s v="720"/>
    <x v="1"/>
    <x v="1"/>
    <x v="3"/>
    <m/>
    <x v="2"/>
    <n v="646.65"/>
    <n v="20"/>
    <n v="1"/>
    <x v="0"/>
    <x v="0"/>
    <x v="6"/>
  </r>
  <r>
    <s v="3488506"/>
    <x v="1"/>
    <s v="JB Homes LLC(VJS)"/>
    <s v="11409 NE 99th Cir"/>
    <s v="Vancouver"/>
    <s v="WA"/>
    <s v="720"/>
    <x v="1"/>
    <x v="1"/>
    <x v="3"/>
    <m/>
    <x v="2"/>
    <n v="617.42999999999995"/>
    <n v="22"/>
    <n v="1"/>
    <x v="0"/>
    <x v="0"/>
    <x v="6"/>
  </r>
  <r>
    <s v="3488507"/>
    <x v="1"/>
    <s v="JB Homes LLC(VJS)"/>
    <s v="11302 NE 99th Cir"/>
    <s v="Vancouver"/>
    <s v="WA"/>
    <s v="720"/>
    <x v="1"/>
    <x v="1"/>
    <x v="3"/>
    <m/>
    <x v="2"/>
    <n v="617.42999999999995"/>
    <n v="22"/>
    <n v="1"/>
    <x v="0"/>
    <x v="0"/>
    <x v="6"/>
  </r>
  <r>
    <s v="3488508"/>
    <x v="1"/>
    <s v="JB Homes LLC(VJS)"/>
    <s v="11314 NE 99th Cir"/>
    <s v="Vancouver"/>
    <s v="WA"/>
    <s v="720"/>
    <x v="1"/>
    <x v="1"/>
    <x v="3"/>
    <m/>
    <x v="2"/>
    <n v="617.42999999999995"/>
    <n v="22"/>
    <n v="1"/>
    <x v="0"/>
    <x v="0"/>
    <x v="6"/>
  </r>
  <r>
    <s v="3488509"/>
    <x v="1"/>
    <s v="JB Homes LLC(VJS)"/>
    <s v="11310 NE 99th Cir"/>
    <s v="Vancouver"/>
    <s v="WA"/>
    <s v="720"/>
    <x v="1"/>
    <x v="1"/>
    <x v="3"/>
    <m/>
    <x v="2"/>
    <n v="617.42999999999995"/>
    <n v="22"/>
    <n v="1"/>
    <x v="0"/>
    <x v="0"/>
    <x v="6"/>
  </r>
  <r>
    <s v="3488510"/>
    <x v="1"/>
    <s v="JB Homes LLC(VJS)"/>
    <s v="11306 NE 99th Cir"/>
    <s v="Vancouver"/>
    <s v="WA"/>
    <s v="720"/>
    <x v="1"/>
    <x v="1"/>
    <x v="3"/>
    <m/>
    <x v="2"/>
    <n v="617.42999999999995"/>
    <n v="22"/>
    <n v="1"/>
    <x v="0"/>
    <x v="0"/>
    <x v="6"/>
  </r>
  <r>
    <s v="3488511"/>
    <x v="1"/>
    <s v="JB Homes LLC(VJS)"/>
    <s v="11405 NE 99th Cir"/>
    <s v="Vancouver"/>
    <s v="WA"/>
    <s v="720"/>
    <x v="1"/>
    <x v="1"/>
    <x v="3"/>
    <m/>
    <x v="2"/>
    <n v="617.42999999999995"/>
    <n v="22"/>
    <n v="1"/>
    <x v="0"/>
    <x v="0"/>
    <x v="6"/>
  </r>
  <r>
    <s v="3488517"/>
    <x v="1"/>
    <s v="Helmes Inc(LRR)"/>
    <s v="16816 NE 97th Cir"/>
    <s v="Vancouver"/>
    <s v="WA"/>
    <s v="720"/>
    <x v="1"/>
    <x v="1"/>
    <x v="3"/>
    <m/>
    <x v="2"/>
    <n v="1042.7"/>
    <n v="21"/>
    <n v="1"/>
    <x v="0"/>
    <x v="0"/>
    <x v="6"/>
  </r>
  <r>
    <s v="3488528"/>
    <x v="1"/>
    <s v="Manor Homes Washington Inc(KMM)"/>
    <s v="3309 NE Tillicum Cir"/>
    <s v="Camas"/>
    <s v="WA"/>
    <s v="720"/>
    <x v="1"/>
    <x v="1"/>
    <x v="3"/>
    <m/>
    <x v="2"/>
    <n v="617.15"/>
    <n v="17"/>
    <n v="1"/>
    <x v="0"/>
    <x v="0"/>
    <x v="6"/>
  </r>
  <r>
    <s v="3488531"/>
    <x v="1"/>
    <s v="Manor Homes Washington Inc(CAG)"/>
    <s v="3204 NE Tillicum Cir"/>
    <s v="Camas"/>
    <s v="WA"/>
    <s v="720"/>
    <x v="1"/>
    <x v="1"/>
    <x v="3"/>
    <m/>
    <x v="2"/>
    <n v="617.41999999999996"/>
    <n v="19"/>
    <n v="1"/>
    <x v="0"/>
    <x v="0"/>
    <x v="6"/>
  </r>
  <r>
    <s v="3488554"/>
    <x v="1"/>
    <s v="Hendrickson Development Inc(LRR)"/>
    <s v="1706 NW 22nd Ave"/>
    <s v="Battle Ground"/>
    <s v="WA"/>
    <s v="720"/>
    <x v="1"/>
    <x v="1"/>
    <x v="3"/>
    <m/>
    <x v="2"/>
    <n v="646.4"/>
    <n v="18"/>
    <n v="1"/>
    <x v="0"/>
    <x v="0"/>
    <x v="6"/>
  </r>
  <r>
    <s v="3488623"/>
    <x v="1"/>
    <s v="D R Horton Inc Portland(VJS)"/>
    <s v="13021 NE 115th St"/>
    <s v="Vancouver"/>
    <s v="WA"/>
    <s v="720"/>
    <x v="1"/>
    <x v="1"/>
    <x v="3"/>
    <m/>
    <x v="2"/>
    <n v="647.29"/>
    <n v="25"/>
    <n v="1"/>
    <x v="0"/>
    <x v="0"/>
    <x v="6"/>
  </r>
  <r>
    <s v="3488625"/>
    <x v="1"/>
    <s v="D R Horton Inc Portland(VJS)"/>
    <s v="13020 NE 115th St"/>
    <s v="Vancouver"/>
    <s v="WA"/>
    <s v="720"/>
    <x v="1"/>
    <x v="1"/>
    <x v="3"/>
    <m/>
    <x v="2"/>
    <n v="647.29"/>
    <n v="25"/>
    <n v="1"/>
    <x v="0"/>
    <x v="0"/>
    <x v="6"/>
  </r>
  <r>
    <s v="3488664"/>
    <x v="1"/>
    <s v="Tatran LLC(C5C)"/>
    <s v="7637 NE 62nd St"/>
    <s v="Vancouver"/>
    <s v="WA"/>
    <s v="720"/>
    <x v="1"/>
    <x v="1"/>
    <x v="3"/>
    <m/>
    <x v="2"/>
    <n v="648.87"/>
    <n v="22"/>
    <n v="1"/>
    <x v="0"/>
    <x v="0"/>
    <x v="6"/>
  </r>
  <r>
    <s v="3488665"/>
    <x v="1"/>
    <s v="Tatran LLC(C5C)"/>
    <s v="7639 NE 62nd St"/>
    <s v="Vancouver"/>
    <s v="WA"/>
    <s v="720"/>
    <x v="1"/>
    <x v="1"/>
    <x v="3"/>
    <m/>
    <x v="2"/>
    <n v="618.47"/>
    <n v="22"/>
    <n v="1"/>
    <x v="0"/>
    <x v="0"/>
    <x v="6"/>
  </r>
  <r>
    <s v="3488777"/>
    <x v="1"/>
    <s v="Helmes Inc(VJS)"/>
    <s v="16606 NE 97th St"/>
    <s v="Vancouver"/>
    <s v="WA"/>
    <s v="720"/>
    <x v="1"/>
    <x v="1"/>
    <x v="3"/>
    <m/>
    <x v="2"/>
    <n v="617.49"/>
    <n v="29"/>
    <n v="1"/>
    <x v="0"/>
    <x v="0"/>
    <x v="6"/>
  </r>
  <r>
    <s v="3488793"/>
    <x v="1"/>
    <s v="Helmes Inc(KMM)"/>
    <s v="11105 NE 149th Ave"/>
    <s v="Vancouver"/>
    <s v="WA"/>
    <s v="720"/>
    <x v="1"/>
    <x v="1"/>
    <x v="3"/>
    <m/>
    <x v="2"/>
    <n v="617.17999999999995"/>
    <n v="20"/>
    <n v="1"/>
    <x v="0"/>
    <x v="0"/>
    <x v="6"/>
  </r>
  <r>
    <s v="3488857"/>
    <x v="1"/>
    <s v="Tatran LLC(C5C)"/>
    <s v="7637 NE 61st Way"/>
    <s v="Vancouver"/>
    <s v="WA"/>
    <s v="720"/>
    <x v="1"/>
    <x v="1"/>
    <x v="3"/>
    <m/>
    <x v="2"/>
    <n v="648.05999999999995"/>
    <n v="31"/>
    <n v="1"/>
    <x v="0"/>
    <x v="0"/>
    <x v="6"/>
  </r>
  <r>
    <s v="3488858"/>
    <x v="1"/>
    <s v="Tatran LLC(C5C)"/>
    <s v="7639 NE 61st Way"/>
    <s v="Vancouver"/>
    <s v="WA"/>
    <s v="720"/>
    <x v="1"/>
    <x v="1"/>
    <x v="3"/>
    <m/>
    <x v="2"/>
    <n v="616.22"/>
    <n v="19"/>
    <n v="1"/>
    <x v="0"/>
    <x v="0"/>
    <x v="6"/>
  </r>
  <r>
    <s v="3488859"/>
    <x v="1"/>
    <s v="Cascade West Development(VJS)"/>
    <s v="17811 NE 26th Ave"/>
    <s v="Ridgefield"/>
    <s v="WA"/>
    <s v="720"/>
    <x v="1"/>
    <x v="1"/>
    <x v="0"/>
    <m/>
    <x v="2"/>
    <n v="621.98"/>
    <n v="26"/>
    <n v="1"/>
    <x v="0"/>
    <x v="0"/>
    <x v="6"/>
  </r>
  <r>
    <s v="3488964"/>
    <x v="1"/>
    <s v="Evergreen Homes NW LLC(C5C)"/>
    <s v="2421 41st St"/>
    <s v="Washougal"/>
    <s v="WA"/>
    <s v="720"/>
    <x v="1"/>
    <x v="1"/>
    <x v="3"/>
    <m/>
    <x v="2"/>
    <n v="617.66999999999996"/>
    <n v="21"/>
    <n v="1"/>
    <x v="0"/>
    <x v="0"/>
    <x v="6"/>
  </r>
  <r>
    <s v="3489006"/>
    <x v="1"/>
    <s v="Pacific Lifestyle Homes(C5C)"/>
    <s v="16900 NE 78th Ave"/>
    <s v="Vancouver"/>
    <s v="WA"/>
    <s v="720"/>
    <x v="1"/>
    <x v="1"/>
    <x v="3"/>
    <m/>
    <x v="2"/>
    <n v="830.07"/>
    <n v="32"/>
    <n v="1"/>
    <x v="0"/>
    <x v="0"/>
    <x v="6"/>
  </r>
  <r>
    <s v="3489010"/>
    <x v="1"/>
    <s v="Manor Homes Washington Inc(C5C)"/>
    <s v="3316 NE Tillicum Cir"/>
    <s v="Camas"/>
    <s v="WA"/>
    <s v="720"/>
    <x v="1"/>
    <x v="1"/>
    <x v="3"/>
    <m/>
    <x v="2"/>
    <n v="617.15"/>
    <n v="17"/>
    <n v="1"/>
    <x v="0"/>
    <x v="0"/>
    <x v="6"/>
  </r>
  <r>
    <s v="3489017"/>
    <x v="1"/>
    <s v="Krenzler Homes Inc(A1L)"/>
    <s v="2510 SW 17th Cir"/>
    <s v="Battle Ground"/>
    <s v="WA"/>
    <s v="720"/>
    <x v="1"/>
    <x v="1"/>
    <x v="3"/>
    <m/>
    <x v="2"/>
    <n v="653.39"/>
    <n v="60"/>
    <n v="1"/>
    <x v="0"/>
    <x v="0"/>
    <x v="6"/>
  </r>
  <r>
    <s v="3489045"/>
    <x v="1"/>
    <s v="D R Horton Inc Portland(LRR)"/>
    <s v="10116 NE 121st Ct"/>
    <s v="Vancouver"/>
    <s v="WA"/>
    <s v="720"/>
    <x v="1"/>
    <x v="1"/>
    <x v="3"/>
    <m/>
    <x v="2"/>
    <n v="647.28"/>
    <n v="25"/>
    <n v="1"/>
    <x v="0"/>
    <x v="0"/>
    <x v="6"/>
  </r>
  <r>
    <s v="3489150"/>
    <x v="1"/>
    <s v="Lennar Northwest Inc(VJS)"/>
    <s v="4037 NW 20th Ave"/>
    <s v="Camas"/>
    <s v="WA"/>
    <s v="720"/>
    <x v="1"/>
    <x v="1"/>
    <x v="3"/>
    <m/>
    <x v="2"/>
    <n v="620.01"/>
    <n v="34"/>
    <n v="1"/>
    <x v="0"/>
    <x v="0"/>
    <x v="6"/>
  </r>
  <r>
    <s v="3489151"/>
    <x v="1"/>
    <s v="Lennar Northwest Inc(VJS)"/>
    <s v="4030 NW 20th Ave"/>
    <s v="Camas"/>
    <s v="WA"/>
    <s v="720"/>
    <x v="1"/>
    <x v="1"/>
    <x v="3"/>
    <m/>
    <x v="2"/>
    <n v="619.74"/>
    <n v="32"/>
    <n v="1"/>
    <x v="0"/>
    <x v="0"/>
    <x v="6"/>
  </r>
  <r>
    <s v="3489152"/>
    <x v="1"/>
    <s v="Lennar Northwest Inc(VJS)"/>
    <s v="4034 NW 20th Ave"/>
    <s v="Camas"/>
    <s v="WA"/>
    <s v="720"/>
    <x v="1"/>
    <x v="1"/>
    <x v="3"/>
    <m/>
    <x v="2"/>
    <n v="1907.82"/>
    <n v="32"/>
    <n v="1"/>
    <x v="0"/>
    <x v="0"/>
    <x v="6"/>
  </r>
  <r>
    <s v="3489153"/>
    <x v="1"/>
    <s v="Lennar Northwest Inc(VJS)"/>
    <s v="4038 NW 20th Ave"/>
    <s v="Camas"/>
    <s v="WA"/>
    <s v="720"/>
    <x v="1"/>
    <x v="1"/>
    <x v="3"/>
    <m/>
    <x v="2"/>
    <n v="619.74"/>
    <n v="32"/>
    <n v="1"/>
    <x v="0"/>
    <x v="0"/>
    <x v="6"/>
  </r>
  <r>
    <s v="3489156"/>
    <x v="1"/>
    <s v="Lennar Northwest Inc(VJS)"/>
    <s v="4042 NW 20th Ave"/>
    <s v="Camas"/>
    <s v="WA"/>
    <s v="720"/>
    <x v="1"/>
    <x v="1"/>
    <x v="3"/>
    <m/>
    <x v="2"/>
    <n v="619.74"/>
    <n v="32"/>
    <n v="1"/>
    <x v="0"/>
    <x v="0"/>
    <x v="6"/>
  </r>
  <r>
    <s v="3489182"/>
    <x v="1"/>
    <s v="D R Horton Inc Portland(C5C)"/>
    <s v="11110 NE 121st Ct"/>
    <s v="Vancouver"/>
    <s v="WA"/>
    <s v="720"/>
    <x v="1"/>
    <x v="1"/>
    <x v="3"/>
    <m/>
    <x v="2"/>
    <n v="652.11"/>
    <n v="50"/>
    <n v="1"/>
    <x v="0"/>
    <x v="0"/>
    <x v="6"/>
  </r>
  <r>
    <s v="3489207"/>
    <x v="1"/>
    <s v="Lennar Northwest Inc(VJS)"/>
    <s v="3554 NE Sitka Dr"/>
    <s v="Camas"/>
    <s v="WA"/>
    <s v="720"/>
    <x v="1"/>
    <x v="1"/>
    <x v="3"/>
    <m/>
    <x v="2"/>
    <n v="648.62"/>
    <n v="20"/>
    <n v="1"/>
    <x v="0"/>
    <x v="0"/>
    <x v="6"/>
  </r>
  <r>
    <s v="3489208"/>
    <x v="1"/>
    <s v="Lennar Northwest Inc(VJS)"/>
    <s v="3552 NE Sitka Dr"/>
    <s v="Camas"/>
    <s v="WA"/>
    <s v="720"/>
    <x v="1"/>
    <x v="1"/>
    <x v="3"/>
    <m/>
    <x v="2"/>
    <n v="648.37"/>
    <n v="18"/>
    <n v="1"/>
    <x v="0"/>
    <x v="0"/>
    <x v="6"/>
  </r>
  <r>
    <s v="3489209"/>
    <x v="1"/>
    <s v="Lennar Northwest Inc(VJS)"/>
    <s v="3550 NE Sitka Dr"/>
    <s v="Camas"/>
    <s v="WA"/>
    <s v="720"/>
    <x v="1"/>
    <x v="1"/>
    <x v="3"/>
    <m/>
    <x v="2"/>
    <n v="648.87"/>
    <n v="22"/>
    <n v="1"/>
    <x v="0"/>
    <x v="0"/>
    <x v="6"/>
  </r>
  <r>
    <s v="3489211"/>
    <x v="1"/>
    <s v="Piper, Ken J(LRR)"/>
    <s v="314 NE 17th St"/>
    <s v="Battle Ground"/>
    <s v="WA"/>
    <s v="720"/>
    <x v="1"/>
    <x v="1"/>
    <x v="3"/>
    <m/>
    <x v="2"/>
    <n v="617.80999999999995"/>
    <n v="25"/>
    <n v="1"/>
    <x v="0"/>
    <x v="0"/>
    <x v="4"/>
  </r>
  <r>
    <s v="3489258"/>
    <x v="1"/>
    <s v="Helmes Inc(C5C)"/>
    <s v="16608 NE 98th St"/>
    <s v="Vancouver"/>
    <s v="WA"/>
    <s v="720"/>
    <x v="1"/>
    <x v="1"/>
    <x v="3"/>
    <m/>
    <x v="2"/>
    <n v="616.9"/>
    <n v="23"/>
    <n v="1"/>
    <x v="0"/>
    <x v="0"/>
    <x v="6"/>
  </r>
  <r>
    <s v="3489272"/>
    <x v="1"/>
    <s v="Lennar Northwest Inc(CAG)"/>
    <s v="4026 NW 20th Ave"/>
    <s v="Camas"/>
    <s v="WA"/>
    <s v="720"/>
    <x v="1"/>
    <x v="1"/>
    <x v="3"/>
    <m/>
    <x v="2"/>
    <n v="650.79"/>
    <n v="37"/>
    <n v="1"/>
    <x v="0"/>
    <x v="0"/>
    <x v="6"/>
  </r>
  <r>
    <s v="3489273"/>
    <x v="1"/>
    <s v="D R Horton Inc Portland(VJS)"/>
    <s v="13017 NE 115th St"/>
    <s v="Vancouver"/>
    <s v="WA"/>
    <s v="720"/>
    <x v="1"/>
    <x v="1"/>
    <x v="3"/>
    <m/>
    <x v="2"/>
    <n v="649.07000000000005"/>
    <n v="26"/>
    <n v="1"/>
    <x v="0"/>
    <x v="0"/>
    <x v="6"/>
  </r>
  <r>
    <s v="3489274"/>
    <x v="1"/>
    <s v="D R Horton Inc Portland(VJS)"/>
    <s v="13025 NE 115th St"/>
    <s v="Vancouver"/>
    <s v="WA"/>
    <s v="720"/>
    <x v="1"/>
    <x v="1"/>
    <x v="3"/>
    <m/>
    <x v="2"/>
    <n v="649.45000000000005"/>
    <n v="29"/>
    <n v="1"/>
    <x v="0"/>
    <x v="0"/>
    <x v="6"/>
  </r>
  <r>
    <s v="3489275"/>
    <x v="1"/>
    <s v="D R Horton Inc Portland(VJS)"/>
    <s v="13016 NE 115th St"/>
    <s v="Vancouver"/>
    <s v="WA"/>
    <s v="720"/>
    <x v="1"/>
    <x v="1"/>
    <x v="3"/>
    <m/>
    <x v="2"/>
    <n v="648.92999999999995"/>
    <n v="25"/>
    <n v="1"/>
    <x v="0"/>
    <x v="0"/>
    <x v="6"/>
  </r>
  <r>
    <s v="3489277"/>
    <x v="1"/>
    <s v="D R Horton Inc Portland(VJS)"/>
    <s v="13019 NE 115th St"/>
    <s v="Vancouver"/>
    <s v="WA"/>
    <s v="720"/>
    <x v="1"/>
    <x v="1"/>
    <x v="3"/>
    <m/>
    <x v="2"/>
    <n v="649.05999999999995"/>
    <n v="26"/>
    <n v="1"/>
    <x v="0"/>
    <x v="0"/>
    <x v="6"/>
  </r>
  <r>
    <s v="3489291"/>
    <x v="1"/>
    <s v="REO Partner LLC(VJS)"/>
    <s v="3447 T St"/>
    <s v="Washougal"/>
    <s v="WA"/>
    <s v="720"/>
    <x v="1"/>
    <x v="1"/>
    <x v="3"/>
    <m/>
    <x v="2"/>
    <n v="651.51"/>
    <n v="46"/>
    <n v="1"/>
    <x v="0"/>
    <x v="0"/>
    <x v="6"/>
  </r>
  <r>
    <s v="3489335"/>
    <x v="1"/>
    <s v="Modern NW Inc(KMM)"/>
    <s v="145 N 45th Cir"/>
    <s v="Camas"/>
    <s v="WA"/>
    <s v="720"/>
    <x v="1"/>
    <x v="1"/>
    <x v="3"/>
    <m/>
    <x v="2"/>
    <n v="649.04999999999995"/>
    <n v="32"/>
    <n v="1"/>
    <x v="0"/>
    <x v="0"/>
    <x v="6"/>
  </r>
  <r>
    <s v="3489337"/>
    <x v="1"/>
    <s v="Modern NW Inc(KMM)"/>
    <s v="4732 N Adams St"/>
    <s v="Camas"/>
    <s v="WA"/>
    <s v="720"/>
    <x v="1"/>
    <x v="1"/>
    <x v="3"/>
    <m/>
    <x v="2"/>
    <n v="648.67999999999995"/>
    <n v="29"/>
    <n v="1"/>
    <x v="0"/>
    <x v="0"/>
    <x v="6"/>
  </r>
  <r>
    <s v="3489443"/>
    <x v="1"/>
    <s v="Aho Construction(C5C)"/>
    <s v="9504 NE 104th Way"/>
    <s v="Vancouver"/>
    <s v="WA"/>
    <s v="720"/>
    <x v="1"/>
    <x v="1"/>
    <x v="0"/>
    <m/>
    <x v="2"/>
    <n v="622.76"/>
    <n v="29"/>
    <n v="1"/>
    <x v="0"/>
    <x v="0"/>
    <x v="6"/>
  </r>
  <r>
    <s v="3489459"/>
    <x v="1"/>
    <s v="Axford Lane LLC(KMM)"/>
    <s v="6003 NE 55th Cir"/>
    <s v="Vancouver"/>
    <s v="WA"/>
    <s v="720"/>
    <x v="1"/>
    <x v="1"/>
    <x v="3"/>
    <m/>
    <x v="2"/>
    <n v="650.22"/>
    <n v="41"/>
    <n v="1"/>
    <x v="0"/>
    <x v="0"/>
    <x v="6"/>
  </r>
  <r>
    <s v="3489461"/>
    <x v="1"/>
    <s v="Axford Lane LLC(KMM)"/>
    <s v="6007 NE 55th Cir"/>
    <s v="Vancouver"/>
    <s v="WA"/>
    <s v="720"/>
    <x v="1"/>
    <x v="1"/>
    <x v="3"/>
    <m/>
    <x v="2"/>
    <n v="650.47"/>
    <n v="43"/>
    <n v="1"/>
    <x v="0"/>
    <x v="0"/>
    <x v="6"/>
  </r>
  <r>
    <s v="3489462"/>
    <x v="1"/>
    <s v="Summerplace Homes(A1L)"/>
    <s v="507 NW 21st Ave"/>
    <s v="Battle Ground"/>
    <s v="WA"/>
    <s v="720"/>
    <x v="1"/>
    <x v="1"/>
    <x v="3"/>
    <m/>
    <x v="2"/>
    <n v="612.72"/>
    <n v="19"/>
    <n v="1"/>
    <x v="0"/>
    <x v="0"/>
    <x v="6"/>
  </r>
  <r>
    <s v="3489473"/>
    <x v="1"/>
    <s v="Ambry Inc(VJS)"/>
    <s v="1518 W Alder Pl"/>
    <s v="La Center"/>
    <s v="WA"/>
    <s v="720"/>
    <x v="1"/>
    <x v="1"/>
    <x v="3"/>
    <m/>
    <x v="2"/>
    <n v="777.87"/>
    <n v="20"/>
    <n v="1"/>
    <x v="0"/>
    <x v="0"/>
    <x v="6"/>
  </r>
  <r>
    <s v="3489475"/>
    <x v="1"/>
    <s v="Summerplace Homes(A1L)"/>
    <s v="606 NW 20th Ave"/>
    <s v="Battle Ground"/>
    <s v="WA"/>
    <s v="720"/>
    <x v="1"/>
    <x v="1"/>
    <x v="3"/>
    <m/>
    <x v="2"/>
    <n v="613.86"/>
    <n v="28"/>
    <n v="1"/>
    <x v="0"/>
    <x v="0"/>
    <x v="6"/>
  </r>
  <r>
    <s v="3489491"/>
    <x v="1"/>
    <s v="GA Construction Inc(VJS)"/>
    <s v="706 W U St"/>
    <s v="Washougal"/>
    <s v="WA"/>
    <s v="720"/>
    <x v="1"/>
    <x v="1"/>
    <x v="3"/>
    <m/>
    <x v="2"/>
    <n v="618.05999999999995"/>
    <n v="22"/>
    <n v="1"/>
    <x v="0"/>
    <x v="0"/>
    <x v="6"/>
  </r>
  <r>
    <s v="3489498"/>
    <x v="1"/>
    <s v="Lennar Northwest Inc(VJS)"/>
    <s v="19117 NE 25th St NE"/>
    <s v="Vancouver"/>
    <s v="WA"/>
    <s v="720"/>
    <x v="1"/>
    <x v="1"/>
    <x v="3"/>
    <m/>
    <x v="2"/>
    <n v="617.54"/>
    <n v="20"/>
    <n v="1"/>
    <x v="0"/>
    <x v="0"/>
    <x v="6"/>
  </r>
  <r>
    <s v="3489499"/>
    <x v="1"/>
    <s v="Lennar Northwest Inc(VJS)"/>
    <s v="19102 NE 29th Dr NE"/>
    <s v="Vancouver"/>
    <s v="WA"/>
    <s v="720"/>
    <x v="1"/>
    <x v="1"/>
    <x v="3"/>
    <m/>
    <x v="2"/>
    <n v="618.05999999999995"/>
    <n v="22"/>
    <n v="1"/>
    <x v="0"/>
    <x v="0"/>
    <x v="6"/>
  </r>
  <r>
    <s v="3489500"/>
    <x v="1"/>
    <s v="Lennar Northwest Inc(VJS)"/>
    <s v="19110 NE 29th Dr NE"/>
    <s v="Vancouver"/>
    <s v="WA"/>
    <s v="720"/>
    <x v="1"/>
    <x v="1"/>
    <x v="3"/>
    <m/>
    <x v="2"/>
    <n v="617.54"/>
    <n v="20"/>
    <n v="1"/>
    <x v="0"/>
    <x v="0"/>
    <x v="6"/>
  </r>
  <r>
    <s v="3489505"/>
    <x v="1"/>
    <s v="Lennar Northwest Inc(VJS)"/>
    <s v="19113 NE 25th St NE"/>
    <s v="Vancouver"/>
    <s v="WA"/>
    <s v="720"/>
    <x v="1"/>
    <x v="1"/>
    <x v="3"/>
    <m/>
    <x v="2"/>
    <n v="617.66999999999996"/>
    <n v="21"/>
    <n v="1"/>
    <x v="0"/>
    <x v="0"/>
    <x v="6"/>
  </r>
  <r>
    <s v="3489506"/>
    <x v="1"/>
    <s v="Lennar Northwest Inc(VJS)"/>
    <s v="19106 NE 29th Dr NE"/>
    <s v="Vancouver"/>
    <s v="WA"/>
    <s v="720"/>
    <x v="1"/>
    <x v="1"/>
    <x v="3"/>
    <m/>
    <x v="2"/>
    <n v="617.53"/>
    <n v="20"/>
    <n v="1"/>
    <x v="0"/>
    <x v="0"/>
    <x v="6"/>
  </r>
  <r>
    <s v="3489510"/>
    <x v="1"/>
    <s v="Lennar Northwest Inc(VJS)"/>
    <s v="19118 NE 29th Dr NE"/>
    <s v="Vancouver"/>
    <s v="WA"/>
    <s v="720"/>
    <x v="1"/>
    <x v="1"/>
    <x v="3"/>
    <m/>
    <x v="2"/>
    <n v="618.05999999999995"/>
    <n v="22"/>
    <n v="1"/>
    <x v="0"/>
    <x v="0"/>
    <x v="6"/>
  </r>
  <r>
    <s v="3489514"/>
    <x v="1"/>
    <s v="Cascade West Development(KMM)"/>
    <s v="2216 NW Maryland St"/>
    <s v="Camas"/>
    <s v="WA"/>
    <s v="720"/>
    <x v="1"/>
    <x v="1"/>
    <x v="0"/>
    <m/>
    <x v="2"/>
    <n v="621.52"/>
    <n v="27"/>
    <n v="1"/>
    <x v="0"/>
    <x v="0"/>
    <x v="6"/>
  </r>
  <r>
    <s v="3489515"/>
    <x v="1"/>
    <s v="Lennar Northwest Inc(VJS)"/>
    <s v="19109 NE 25th St NE"/>
    <s v="Vancouver"/>
    <s v="WA"/>
    <s v="720"/>
    <x v="1"/>
    <x v="1"/>
    <x v="3"/>
    <m/>
    <x v="2"/>
    <n v="617.80999999999995"/>
    <n v="20"/>
    <n v="1"/>
    <x v="0"/>
    <x v="0"/>
    <x v="6"/>
  </r>
  <r>
    <s v="3489516"/>
    <x v="1"/>
    <s v="Lennar Northwest Inc(VJS)"/>
    <s v="19020 NE 29th Dr NE"/>
    <s v="Vancouver"/>
    <s v="WA"/>
    <s v="720"/>
    <x v="1"/>
    <x v="1"/>
    <x v="3"/>
    <m/>
    <x v="2"/>
    <n v="648.44000000000005"/>
    <n v="22"/>
    <n v="1"/>
    <x v="0"/>
    <x v="0"/>
    <x v="6"/>
  </r>
  <r>
    <s v="3489517"/>
    <x v="1"/>
    <s v="Lennar Northwest Inc(VJS)"/>
    <s v="19114 NE 29th Dr NE"/>
    <s v="Vancouver"/>
    <s v="WA"/>
    <s v="720"/>
    <x v="1"/>
    <x v="1"/>
    <x v="3"/>
    <m/>
    <x v="2"/>
    <n v="618.05999999999995"/>
    <n v="22"/>
    <n v="1"/>
    <x v="0"/>
    <x v="0"/>
    <x v="6"/>
  </r>
  <r>
    <s v="3489534"/>
    <x v="1"/>
    <s v="Lennar Northwest Inc(C5C)"/>
    <s v="2409 NE 191st Ave"/>
    <s v="Vancouver"/>
    <s v="WA"/>
    <s v="720"/>
    <x v="1"/>
    <x v="1"/>
    <x v="3"/>
    <m/>
    <x v="2"/>
    <n v="618.05999999999995"/>
    <n v="22"/>
    <n v="1"/>
    <x v="0"/>
    <x v="0"/>
    <x v="6"/>
  </r>
  <r>
    <s v="3489535"/>
    <x v="1"/>
    <s v="Lennar Northwest Inc(C5C)"/>
    <s v="2413 NE 191st Ave"/>
    <s v="Vancouver"/>
    <s v="WA"/>
    <s v="720"/>
    <x v="1"/>
    <x v="1"/>
    <x v="3"/>
    <m/>
    <x v="2"/>
    <n v="618.05999999999995"/>
    <n v="22"/>
    <n v="1"/>
    <x v="0"/>
    <x v="0"/>
    <x v="6"/>
  </r>
  <r>
    <s v="3489567"/>
    <x v="1"/>
    <s v="Glavin Development LLC(C5C)"/>
    <s v="11107 NE 61st Ct"/>
    <s v="Vancouver"/>
    <s v="WA"/>
    <s v="720"/>
    <x v="1"/>
    <x v="1"/>
    <x v="3"/>
    <m/>
    <x v="2"/>
    <n v="618.04"/>
    <n v="21"/>
    <n v="1"/>
    <x v="0"/>
    <x v="0"/>
    <x v="6"/>
  </r>
  <r>
    <s v="3489635"/>
    <x v="1"/>
    <s v="Pacific Lifestyle Homes(VJS)"/>
    <s v="24606 NE 142nd Ave"/>
    <s v="Battle Ground"/>
    <s v="WA"/>
    <s v="720"/>
    <x v="1"/>
    <x v="1"/>
    <x v="3"/>
    <m/>
    <x v="2"/>
    <n v="648.16"/>
    <n v="25"/>
    <n v="1"/>
    <x v="0"/>
    <x v="0"/>
    <x v="6"/>
  </r>
  <r>
    <s v="3489694"/>
    <x v="1"/>
    <s v="Helmes Inc(C5C)"/>
    <s v="16815 NE 98th Cir"/>
    <s v="Vancouver"/>
    <s v="WA"/>
    <s v="720"/>
    <x v="1"/>
    <x v="1"/>
    <x v="3"/>
    <m/>
    <x v="2"/>
    <n v="1638.82"/>
    <n v="24"/>
    <n v="1"/>
    <x v="0"/>
    <x v="0"/>
    <x v="1"/>
  </r>
  <r>
    <s v="3489696"/>
    <x v="1"/>
    <s v="D R Horton Inc Portland(VJS)"/>
    <s v="11115 NE 120th Ave"/>
    <s v="Vancouver"/>
    <s v="WA"/>
    <s v="720"/>
    <x v="1"/>
    <x v="1"/>
    <x v="3"/>
    <m/>
    <x v="2"/>
    <n v="648.41999999999996"/>
    <n v="27"/>
    <n v="1"/>
    <x v="0"/>
    <x v="0"/>
    <x v="6"/>
  </r>
  <r>
    <s v="3489709"/>
    <x v="1"/>
    <s v="Manor Homes Washington Inc(C5C)"/>
    <s v="14219 NE 106th St"/>
    <s v="Vancouver"/>
    <s v="WA"/>
    <s v="720"/>
    <x v="1"/>
    <x v="1"/>
    <x v="3"/>
    <m/>
    <x v="2"/>
    <n v="647.78"/>
    <n v="22"/>
    <n v="1"/>
    <x v="0"/>
    <x v="0"/>
    <x v="6"/>
  </r>
  <r>
    <s v="3489710"/>
    <x v="1"/>
    <s v="Manor Homes Washington Inc(C5C)"/>
    <s v="14320 NE 106th St"/>
    <s v="Vancouver"/>
    <s v="WA"/>
    <s v="720"/>
    <x v="1"/>
    <x v="1"/>
    <x v="3"/>
    <m/>
    <x v="2"/>
    <n v="648.16"/>
    <n v="25"/>
    <n v="1"/>
    <x v="0"/>
    <x v="0"/>
    <x v="6"/>
  </r>
  <r>
    <s v="3489720"/>
    <x v="1"/>
    <s v="Manor Homes Washington Inc(C5C)"/>
    <s v="4704 NE 13th Ct"/>
    <s v="Vancouver"/>
    <s v="WA"/>
    <s v="720"/>
    <x v="1"/>
    <x v="1"/>
    <x v="3"/>
    <m/>
    <x v="2"/>
    <n v="651.62"/>
    <n v="52"/>
    <n v="1"/>
    <x v="0"/>
    <x v="0"/>
    <x v="6"/>
  </r>
  <r>
    <s v="3489769"/>
    <x v="1"/>
    <s v="Cascade West Development(C5C)"/>
    <s v="12201 NE 59th Ct"/>
    <s v="Vancouver"/>
    <s v="WA"/>
    <s v="720"/>
    <x v="1"/>
    <x v="1"/>
    <x v="0"/>
    <m/>
    <x v="2"/>
    <n v="620.24"/>
    <n v="22"/>
    <n v="1"/>
    <x v="0"/>
    <x v="0"/>
    <x v="6"/>
  </r>
  <r>
    <s v="3489791"/>
    <x v="1"/>
    <s v="Blakeman, Perry(VJS)"/>
    <s v="813 NE 11th Ct"/>
    <s v="Battle Ground"/>
    <s v="WA"/>
    <s v="720"/>
    <x v="1"/>
    <x v="1"/>
    <x v="3"/>
    <m/>
    <x v="2"/>
    <n v="648.54999999999995"/>
    <n v="28"/>
    <n v="1"/>
    <x v="0"/>
    <x v="0"/>
    <x v="4"/>
  </r>
  <r>
    <s v="3489839"/>
    <x v="1"/>
    <s v="Summerplace Homes(VJS)"/>
    <s v="1883 S Pintail Ct"/>
    <s v="Ridgefield"/>
    <s v="WA"/>
    <s v="720"/>
    <x v="1"/>
    <x v="1"/>
    <x v="3"/>
    <m/>
    <x v="2"/>
    <n v="650.47"/>
    <n v="43"/>
    <n v="1"/>
    <x v="0"/>
    <x v="0"/>
    <x v="6"/>
  </r>
  <r>
    <s v="3489860"/>
    <x v="1"/>
    <s v="Helmes Inc(C5C)"/>
    <s v="2807 NE 167th Cir"/>
    <s v="Ridgefield"/>
    <s v="WA"/>
    <s v="720"/>
    <x v="1"/>
    <x v="1"/>
    <x v="3"/>
    <m/>
    <x v="2"/>
    <n v="648.67999999999995"/>
    <n v="29"/>
    <n v="1"/>
    <x v="0"/>
    <x v="0"/>
    <x v="6"/>
  </r>
  <r>
    <s v="3489996"/>
    <x v="1"/>
    <s v="D R Horton Inc Portland(A1L)"/>
    <s v="13015 NE 114th Way"/>
    <s v="Vancouver"/>
    <s v="WA"/>
    <s v="720"/>
    <x v="1"/>
    <x v="1"/>
    <x v="3"/>
    <m/>
    <x v="2"/>
    <n v="647.91"/>
    <n v="23"/>
    <n v="1"/>
    <x v="0"/>
    <x v="0"/>
    <x v="6"/>
  </r>
  <r>
    <s v="3490039"/>
    <x v="1"/>
    <s v="Karpenko, Vlad S(VJS)"/>
    <s v="2245 NE 50th Cir"/>
    <s v="Vancouver"/>
    <s v="WA"/>
    <s v="720"/>
    <x v="1"/>
    <x v="1"/>
    <x v="3"/>
    <m/>
    <x v="2"/>
    <n v="812.58"/>
    <n v="29"/>
    <n v="1"/>
    <x v="0"/>
    <x v="0"/>
    <x v="4"/>
  </r>
  <r>
    <s v="3490098"/>
    <x v="1"/>
    <s v="D R Horton Inc Portland(C5C)"/>
    <s v="12109 NE 103rd St"/>
    <s v="Vancouver"/>
    <s v="WA"/>
    <s v="720"/>
    <x v="1"/>
    <x v="1"/>
    <x v="3"/>
    <m/>
    <x v="2"/>
    <n v="787.78"/>
    <n v="25"/>
    <n v="1"/>
    <x v="0"/>
    <x v="0"/>
    <x v="6"/>
  </r>
  <r>
    <s v="3490156"/>
    <x v="1"/>
    <s v="Glavin Development LLC(CAG)"/>
    <s v="4941 G St"/>
    <s v="Washougal"/>
    <s v="WA"/>
    <s v="720"/>
    <x v="1"/>
    <x v="1"/>
    <x v="3"/>
    <m/>
    <x v="2"/>
    <n v="617.17999999999995"/>
    <n v="20"/>
    <n v="1"/>
    <x v="0"/>
    <x v="0"/>
    <x v="6"/>
  </r>
  <r>
    <s v="3490164"/>
    <x v="1"/>
    <s v="Waldal Construction Co(E2G)"/>
    <s v="2709 NW 14th St"/>
    <s v="Battle Ground"/>
    <s v="WA"/>
    <s v="720"/>
    <x v="1"/>
    <x v="1"/>
    <x v="3"/>
    <m/>
    <x v="2"/>
    <n v="618.20000000000005"/>
    <n v="28"/>
    <n v="1"/>
    <x v="0"/>
    <x v="0"/>
    <x v="6"/>
  </r>
  <r>
    <s v="3490332"/>
    <x v="1"/>
    <s v="Lennar Northwest Inc(VJS)"/>
    <s v="3549 NE Sitka Dr"/>
    <s v="Camas"/>
    <s v="WA"/>
    <s v="720"/>
    <x v="1"/>
    <x v="1"/>
    <x v="3"/>
    <m/>
    <x v="2"/>
    <n v="647.28"/>
    <n v="18"/>
    <n v="1"/>
    <x v="0"/>
    <x v="0"/>
    <x v="6"/>
  </r>
  <r>
    <s v="3490333"/>
    <x v="1"/>
    <s v="Lennar Northwest Inc(VJS)"/>
    <s v="3435 NE Spruce Dr"/>
    <s v="Camas"/>
    <s v="WA"/>
    <s v="720"/>
    <x v="1"/>
    <x v="1"/>
    <x v="3"/>
    <m/>
    <x v="2"/>
    <n v="647.14"/>
    <n v="17"/>
    <n v="1"/>
    <x v="0"/>
    <x v="0"/>
    <x v="6"/>
  </r>
  <r>
    <s v="3490351"/>
    <x v="1"/>
    <s v="Hendrickson Development Inc(VJS)"/>
    <s v="1702 NW 22nd Ave"/>
    <s v="Battle Ground"/>
    <s v="WA"/>
    <s v="720"/>
    <x v="1"/>
    <x v="1"/>
    <x v="3"/>
    <m/>
    <x v="2"/>
    <n v="647.78"/>
    <n v="22"/>
    <n v="1"/>
    <x v="0"/>
    <x v="0"/>
    <x v="6"/>
  </r>
  <r>
    <s v="3490355"/>
    <x v="1"/>
    <s v="LHV LLC(C5C)"/>
    <s v="620 NW Ivy St"/>
    <s v="Camas"/>
    <s v="WA"/>
    <s v="720"/>
    <x v="1"/>
    <x v="1"/>
    <x v="3"/>
    <m/>
    <x v="2"/>
    <n v="617.42999999999995"/>
    <n v="22"/>
    <n v="1"/>
    <x v="0"/>
    <x v="0"/>
    <x v="6"/>
  </r>
  <r>
    <s v="3490356"/>
    <x v="1"/>
    <s v="LHV LLC(C5C)"/>
    <s v="618 NW Ivy St"/>
    <s v="Camas"/>
    <s v="WA"/>
    <s v="720"/>
    <x v="1"/>
    <x v="1"/>
    <x v="3"/>
    <m/>
    <x v="2"/>
    <n v="617.42999999999995"/>
    <n v="22"/>
    <n v="1"/>
    <x v="0"/>
    <x v="0"/>
    <x v="6"/>
  </r>
  <r>
    <s v="3490381"/>
    <x v="1"/>
    <s v="LHV LLC(C5C)"/>
    <s v="2593 N P Cir"/>
    <s v="Washougal"/>
    <s v="WA"/>
    <s v="720"/>
    <x v="1"/>
    <x v="1"/>
    <x v="3"/>
    <m/>
    <x v="2"/>
    <n v="647.53"/>
    <n v="20"/>
    <n v="1"/>
    <x v="0"/>
    <x v="0"/>
    <x v="6"/>
  </r>
  <r>
    <s v="3490382"/>
    <x v="1"/>
    <s v="LHV LLC(C5C)"/>
    <s v="2598 N P Cir"/>
    <s v="Washougal"/>
    <s v="WA"/>
    <s v="720"/>
    <x v="1"/>
    <x v="1"/>
    <x v="3"/>
    <m/>
    <x v="2"/>
    <n v="617.17999999999995"/>
    <n v="20"/>
    <n v="1"/>
    <x v="0"/>
    <x v="0"/>
    <x v="6"/>
  </r>
  <r>
    <s v="3490401"/>
    <x v="1"/>
    <s v="Helmes Inc(C5C)"/>
    <s v="16604 NE 98th St"/>
    <s v="Vancouver"/>
    <s v="WA"/>
    <s v="720"/>
    <x v="1"/>
    <x v="1"/>
    <x v="3"/>
    <m/>
    <x v="2"/>
    <n v="618.20000000000005"/>
    <n v="28"/>
    <n v="1"/>
    <x v="0"/>
    <x v="0"/>
    <x v="6"/>
  </r>
  <r>
    <s v="3490403"/>
    <x v="1"/>
    <s v="Helmes Inc(C5C)"/>
    <s v="9707 NE 168th Ave"/>
    <s v="Vancouver"/>
    <s v="WA"/>
    <s v="720"/>
    <x v="1"/>
    <x v="1"/>
    <x v="3"/>
    <m/>
    <x v="2"/>
    <n v="618.07000000000005"/>
    <n v="27"/>
    <n v="1"/>
    <x v="0"/>
    <x v="0"/>
    <x v="6"/>
  </r>
  <r>
    <s v="3490457"/>
    <x v="1"/>
    <s v="Pacific Shores JL CC WA  LLC(VJS)"/>
    <s v="10800 NE 106th St"/>
    <s v="Vancouver"/>
    <s v="WA"/>
    <s v="720"/>
    <x v="1"/>
    <x v="1"/>
    <x v="3"/>
    <m/>
    <x v="2"/>
    <n v="648.29999999999995"/>
    <n v="26"/>
    <n v="1"/>
    <x v="0"/>
    <x v="0"/>
    <x v="6"/>
  </r>
  <r>
    <s v="3490458"/>
    <x v="1"/>
    <s v="Pacific Shores JL CC WA  LLC(VJS)"/>
    <s v="10516 NE 108th Ct"/>
    <s v="Vancouver"/>
    <s v="WA"/>
    <s v="720"/>
    <x v="1"/>
    <x v="1"/>
    <x v="3"/>
    <m/>
    <x v="2"/>
    <n v="648.29999999999995"/>
    <n v="26"/>
    <n v="1"/>
    <x v="0"/>
    <x v="0"/>
    <x v="6"/>
  </r>
  <r>
    <s v="3490459"/>
    <x v="1"/>
    <s v="Pacific Shores JL CC WA  LLC(VJS)"/>
    <s v="10512 NE 108th Ct"/>
    <s v="Vancouver"/>
    <s v="WA"/>
    <s v="720"/>
    <x v="1"/>
    <x v="1"/>
    <x v="3"/>
    <m/>
    <x v="2"/>
    <n v="648.54999999999995"/>
    <n v="28"/>
    <n v="1"/>
    <x v="0"/>
    <x v="0"/>
    <x v="6"/>
  </r>
  <r>
    <s v="3490460"/>
    <x v="1"/>
    <s v="Pacific Shores JL CC WA  LLC(VJS)"/>
    <s v="10508 NE 108th Ct"/>
    <s v="Vancouver"/>
    <s v="WA"/>
    <s v="720"/>
    <x v="1"/>
    <x v="1"/>
    <x v="3"/>
    <m/>
    <x v="2"/>
    <n v="616.66999999999996"/>
    <n v="16"/>
    <n v="1"/>
    <x v="0"/>
    <x v="0"/>
    <x v="6"/>
  </r>
  <r>
    <s v="3490461"/>
    <x v="1"/>
    <s v="Pacific Shores JL CC WA  LLC(VJS)"/>
    <s v="10504 NE 108th Ct"/>
    <s v="Vancouver"/>
    <s v="WA"/>
    <s v="720"/>
    <x v="1"/>
    <x v="1"/>
    <x v="3"/>
    <m/>
    <x v="2"/>
    <n v="616.66999999999996"/>
    <n v="16"/>
    <n v="1"/>
    <x v="0"/>
    <x v="0"/>
    <x v="6"/>
  </r>
  <r>
    <s v="3490463"/>
    <x v="1"/>
    <s v="Pacific Shores JL CC WA  LLC(VJS)"/>
    <s v="10716 NE 109th St"/>
    <s v="Vancouver"/>
    <s v="WA"/>
    <s v="720"/>
    <x v="1"/>
    <x v="1"/>
    <x v="3"/>
    <m/>
    <x v="2"/>
    <n v="647.66"/>
    <n v="21"/>
    <n v="1"/>
    <x v="0"/>
    <x v="0"/>
    <x v="6"/>
  </r>
  <r>
    <s v="3490464"/>
    <x v="1"/>
    <s v="Pacific Shores JL CC WA  LLC(VJS)"/>
    <s v="10712 NE 109th St"/>
    <s v="Vancouver"/>
    <s v="WA"/>
    <s v="720"/>
    <x v="1"/>
    <x v="1"/>
    <x v="3"/>
    <m/>
    <x v="2"/>
    <n v="617.55999999999995"/>
    <n v="23"/>
    <n v="1"/>
    <x v="0"/>
    <x v="0"/>
    <x v="6"/>
  </r>
  <r>
    <s v="3490465"/>
    <x v="1"/>
    <s v="Pacific Shores JL CC WA  LLC(VJS)"/>
    <s v="10708 NE 109th St"/>
    <s v="Vancouver"/>
    <s v="WA"/>
    <s v="720"/>
    <x v="1"/>
    <x v="1"/>
    <x v="3"/>
    <m/>
    <x v="2"/>
    <n v="617.55999999999995"/>
    <n v="23"/>
    <n v="1"/>
    <x v="0"/>
    <x v="0"/>
    <x v="6"/>
  </r>
  <r>
    <s v="3490550"/>
    <x v="1"/>
    <s v="Pahlisch Homes Inc(C5C)"/>
    <s v="6914 NE 66th St"/>
    <s v="Vancouver"/>
    <s v="WA"/>
    <s v="720"/>
    <x v="1"/>
    <x v="1"/>
    <x v="3"/>
    <m/>
    <x v="2"/>
    <n v="648.79999999999995"/>
    <n v="30"/>
    <n v="1"/>
    <x v="0"/>
    <x v="0"/>
    <x v="6"/>
  </r>
  <r>
    <s v="3490551"/>
    <x v="1"/>
    <s v="Pahlisch Homes Inc(C5C)"/>
    <s v="6910 NE 66th St"/>
    <s v="Vancouver"/>
    <s v="WA"/>
    <s v="720"/>
    <x v="1"/>
    <x v="1"/>
    <x v="3"/>
    <m/>
    <x v="2"/>
    <n v="618.20000000000005"/>
    <n v="28"/>
    <n v="1"/>
    <x v="0"/>
    <x v="0"/>
    <x v="6"/>
  </r>
  <r>
    <s v="3490552"/>
    <x v="1"/>
    <s v="Pahlisch Homes Inc(C5C)"/>
    <s v="6906 NE 66th St"/>
    <s v="Vancouver"/>
    <s v="WA"/>
    <s v="720"/>
    <x v="1"/>
    <x v="1"/>
    <x v="3"/>
    <m/>
    <x v="2"/>
    <n v="618.45000000000005"/>
    <n v="30"/>
    <n v="1"/>
    <x v="0"/>
    <x v="0"/>
    <x v="6"/>
  </r>
  <r>
    <s v="3490553"/>
    <x v="1"/>
    <s v="Pahlisch Homes Inc(C5C)"/>
    <s v="6902 NE 66th St"/>
    <s v="Vancouver"/>
    <s v="WA"/>
    <s v="720"/>
    <x v="1"/>
    <x v="1"/>
    <x v="3"/>
    <m/>
    <x v="2"/>
    <n v="618.45000000000005"/>
    <n v="30"/>
    <n v="1"/>
    <x v="0"/>
    <x v="0"/>
    <x v="6"/>
  </r>
  <r>
    <s v="3490633"/>
    <x v="1"/>
    <s v="D R Horton Inc Portland(A1L)"/>
    <s v="13012 NE 115th St"/>
    <s v="Vancouver"/>
    <s v="WA"/>
    <s v="720"/>
    <x v="1"/>
    <x v="1"/>
    <x v="3"/>
    <m/>
    <x v="2"/>
    <n v="647.78"/>
    <n v="22"/>
    <n v="1"/>
    <x v="0"/>
    <x v="0"/>
    <x v="6"/>
  </r>
  <r>
    <s v="3490683"/>
    <x v="1"/>
    <s v="Kaminskiy, Andrey V(C5C)"/>
    <s v="3447 U St"/>
    <s v="Washougal"/>
    <s v="WA"/>
    <s v="720"/>
    <x v="1"/>
    <x v="1"/>
    <x v="3"/>
    <m/>
    <x v="2"/>
    <n v="652.13"/>
    <n v="56"/>
    <n v="1"/>
    <x v="0"/>
    <x v="0"/>
    <x v="4"/>
  </r>
  <r>
    <s v="3490710"/>
    <x v="1"/>
    <s v="Aho Construction(VJS)"/>
    <s v="9711 NE 106th St"/>
    <s v="Vancouver"/>
    <s v="WA"/>
    <s v="720"/>
    <x v="1"/>
    <x v="1"/>
    <x v="3"/>
    <m/>
    <x v="2"/>
    <n v="617.69000000000005"/>
    <n v="24"/>
    <n v="1"/>
    <x v="0"/>
    <x v="0"/>
    <x v="6"/>
  </r>
  <r>
    <s v="3490749"/>
    <x v="1"/>
    <s v="Aho Construction(C5C)"/>
    <s v="9606 NE 104th Way"/>
    <s v="Vancouver"/>
    <s v="WA"/>
    <s v="720"/>
    <x v="1"/>
    <x v="1"/>
    <x v="3"/>
    <m/>
    <x v="2"/>
    <n v="617.80999999999995"/>
    <n v="25"/>
    <n v="1"/>
    <x v="0"/>
    <x v="0"/>
    <x v="6"/>
  </r>
  <r>
    <s v="3490865"/>
    <x v="1"/>
    <s v="Hometown Const(E2G)"/>
    <s v="12106 NE 112th St"/>
    <s v="Vancouver"/>
    <s v="WA"/>
    <s v="720"/>
    <x v="1"/>
    <x v="1"/>
    <x v="3"/>
    <m/>
    <x v="2"/>
    <n v="647.41"/>
    <n v="19"/>
    <n v="1"/>
    <x v="0"/>
    <x v="0"/>
    <x v="6"/>
  </r>
  <r>
    <s v="3469710"/>
    <x v="1"/>
    <s v="Helmes Inc(STS)"/>
    <s v="502 NW 11th St"/>
    <s v="Battle Ground"/>
    <s v="WA"/>
    <s v="720"/>
    <x v="1"/>
    <x v="1"/>
    <x v="3"/>
    <m/>
    <x v="2"/>
    <n v="645.70000000000005"/>
    <n v="29"/>
    <n v="1"/>
    <x v="0"/>
    <x v="0"/>
    <x v="6"/>
  </r>
  <r>
    <s v="3477425"/>
    <x v="1"/>
    <s v="Tuscany Homes LLC(STS)"/>
    <s v="2214 NE 86th Ave"/>
    <s v="Vancouver"/>
    <s v="WA"/>
    <s v="720"/>
    <x v="1"/>
    <x v="1"/>
    <x v="3"/>
    <m/>
    <x v="2"/>
    <n v="619.67999999999995"/>
    <n v="31"/>
    <n v="1"/>
    <x v="0"/>
    <x v="0"/>
    <x v="6"/>
  </r>
  <r>
    <s v="3488810"/>
    <x v="1"/>
    <s v="Northwest Classic Homes LLC(STS)"/>
    <s v="8001 SE Evergreen Hwy #POOL"/>
    <s v="Vancouver"/>
    <s v="WA"/>
    <s v="720"/>
    <x v="1"/>
    <x v="1"/>
    <x v="0"/>
    <m/>
    <x v="2"/>
    <n v="623.84"/>
    <n v="32"/>
    <n v="1"/>
    <x v="0"/>
    <x v="0"/>
    <x v="6"/>
  </r>
  <r>
    <s v="3453100"/>
    <x v="1"/>
    <s v="Quail Construction LLC(MRE)"/>
    <s v="2290 N 6th St"/>
    <s v="Washougal"/>
    <s v="WA"/>
    <s v="720"/>
    <x v="1"/>
    <x v="1"/>
    <x v="3"/>
    <m/>
    <x v="2"/>
    <n v="2101.34"/>
    <n v="29"/>
    <n v="1"/>
    <x v="0"/>
    <x v="0"/>
    <x v="6"/>
  </r>
  <r>
    <s v="3475933"/>
    <x v="1"/>
    <s v="Boulevard Homes(CAG)"/>
    <s v="1935 NW Sage St"/>
    <s v="Camas"/>
    <s v="WA"/>
    <s v="720"/>
    <x v="1"/>
    <x v="1"/>
    <x v="3"/>
    <m/>
    <x v="2"/>
    <n v="0"/>
    <m/>
    <n v="1"/>
    <x v="1"/>
    <x v="1"/>
    <x v="1"/>
  </r>
  <r>
    <s v="3478707"/>
    <x v="1"/>
    <s v="Restore Pro LLC(CAG)"/>
    <s v="2005 S 16th Dr"/>
    <s v="Ridgefield"/>
    <s v="WA"/>
    <s v="720"/>
    <x v="1"/>
    <x v="1"/>
    <x v="3"/>
    <m/>
    <x v="2"/>
    <n v="0"/>
    <m/>
    <n v="1"/>
    <x v="1"/>
    <x v="1"/>
    <x v="1"/>
  </r>
  <r>
    <s v="3486129"/>
    <x v="1"/>
    <s v="Boulevard Homes(VJS)"/>
    <s v="1849 NW Sage St"/>
    <s v="Camas"/>
    <s v="WA"/>
    <s v="720"/>
    <x v="1"/>
    <x v="1"/>
    <x v="3"/>
    <m/>
    <x v="2"/>
    <n v="0"/>
    <m/>
    <n v="1"/>
    <x v="1"/>
    <x v="1"/>
    <x v="1"/>
  </r>
  <r>
    <s v="3487095"/>
    <x v="1"/>
    <s v="Urban Northwest Homes LLC(VJS)"/>
    <s v="11704 NW 20th Ave"/>
    <s v="Vancouver"/>
    <s v="WA"/>
    <s v="720"/>
    <x v="1"/>
    <x v="1"/>
    <x v="3"/>
    <m/>
    <x v="2"/>
    <n v="0"/>
    <m/>
    <n v="1"/>
    <x v="1"/>
    <x v="1"/>
    <x v="1"/>
  </r>
  <r>
    <s v="3480518"/>
    <x v="0"/>
    <s v="Install 2&quot; (P) service"/>
    <s v="12312 NE 172nd Ave"/>
    <s v="Battle Ground"/>
    <s v="WA"/>
    <s v="720"/>
    <x v="1"/>
    <x v="1"/>
    <x v="1"/>
    <m/>
    <x v="2"/>
    <n v="3337.71"/>
    <n v="842"/>
    <n v="1"/>
    <x v="0"/>
    <x v="0"/>
    <x v="1"/>
  </r>
  <r>
    <s v="3483690"/>
    <x v="1"/>
    <s v="Trask, Crissy(TLB)"/>
    <s v="171 SE 3rd #1"/>
    <s v="White Salmon"/>
    <s v="WA"/>
    <s v="720"/>
    <x v="2"/>
    <x v="1"/>
    <x v="0"/>
    <m/>
    <x v="2"/>
    <n v="3817.58"/>
    <n v="13"/>
    <n v="1"/>
    <x v="0"/>
    <x v="0"/>
    <x v="4"/>
  </r>
  <r>
    <s v="3484873"/>
    <x v="1"/>
    <s v="Gilchrist, Seth(TLB)"/>
    <s v="509 Upper Wyers St"/>
    <s v="White Salmon"/>
    <s v="WA"/>
    <s v="720"/>
    <x v="2"/>
    <x v="1"/>
    <x v="3"/>
    <m/>
    <x v="2"/>
    <n v="800.64"/>
    <n v="7"/>
    <n v="1"/>
    <x v="0"/>
    <x v="0"/>
    <x v="4"/>
  </r>
  <r>
    <s v="3462828"/>
    <x v="1"/>
    <s v="Degraff, David D, JR(TLB)"/>
    <s v="592 Smith Beckon Rd"/>
    <s v="Carson"/>
    <s v="WA"/>
    <s v="720"/>
    <x v="1"/>
    <x v="1"/>
    <x v="3"/>
    <m/>
    <x v="2"/>
    <n v="887.13"/>
    <n v="62"/>
    <n v="1"/>
    <x v="0"/>
    <x v="0"/>
    <x v="4"/>
  </r>
  <r>
    <s v="3470578"/>
    <x v="1"/>
    <s v="Lindley, David(TLB)"/>
    <s v="275 NW Lincoln St"/>
    <s v="White Salmon"/>
    <s v="WA"/>
    <s v="720"/>
    <x v="1"/>
    <x v="1"/>
    <x v="0"/>
    <m/>
    <x v="2"/>
    <n v="5669.1"/>
    <n v="99"/>
    <n v="1"/>
    <x v="0"/>
    <x v="0"/>
    <x v="4"/>
  </r>
  <r>
    <s v="3472411"/>
    <x v="1"/>
    <s v="Mallory, Greg W(TLB)"/>
    <s v="300 E Jefferson St"/>
    <s v="Bingen"/>
    <s v="WA"/>
    <s v="720"/>
    <x v="1"/>
    <x v="1"/>
    <x v="0"/>
    <m/>
    <x v="2"/>
    <n v="3466.34"/>
    <n v="155"/>
    <n v="1"/>
    <x v="0"/>
    <x v="0"/>
    <x v="4"/>
  </r>
  <r>
    <s v="3474396"/>
    <x v="1"/>
    <s v="Alber, Bruce P(TLB)"/>
    <s v="569 NW Spring St"/>
    <s v="White Salmon"/>
    <s v="WA"/>
    <s v="720"/>
    <x v="1"/>
    <x v="1"/>
    <x v="3"/>
    <m/>
    <x v="2"/>
    <n v="1087.46"/>
    <n v="75"/>
    <n v="1"/>
    <x v="0"/>
    <x v="0"/>
    <x v="5"/>
  </r>
  <r>
    <s v="3482345"/>
    <x v="1"/>
    <s v="Kaady, Jack G(TLB)"/>
    <s v="455 NW Spring St"/>
    <s v="White Salmon"/>
    <s v="WA"/>
    <s v="720"/>
    <x v="1"/>
    <x v="1"/>
    <x v="3"/>
    <m/>
    <x v="2"/>
    <n v="1339.01"/>
    <n v="87"/>
    <n v="1"/>
    <x v="0"/>
    <x v="0"/>
    <x v="4"/>
  </r>
  <r>
    <s v="3482972"/>
    <x v="1"/>
    <s v="AK Builders(CRG)"/>
    <s v="188 NE Columbia"/>
    <s v="White Salmon"/>
    <s v="WA"/>
    <s v="720"/>
    <x v="1"/>
    <x v="1"/>
    <x v="3"/>
    <m/>
    <x v="2"/>
    <n v="2296.38"/>
    <n v="69"/>
    <n v="1"/>
    <x v="0"/>
    <x v="0"/>
    <x v="6"/>
  </r>
  <r>
    <s v="3483254"/>
    <x v="1"/>
    <s v="Integrity Building Const LLC(TLB)"/>
    <s v="252 NW Simmons Rd"/>
    <s v="White Salmon"/>
    <s v="WA"/>
    <s v="720"/>
    <x v="1"/>
    <x v="1"/>
    <x v="3"/>
    <m/>
    <x v="2"/>
    <n v="2157.59"/>
    <n v="118"/>
    <n v="1"/>
    <x v="0"/>
    <x v="0"/>
    <x v="6"/>
  </r>
  <r>
    <s v="3484581"/>
    <x v="1"/>
    <s v="Diebold, Lavonne(SEP)"/>
    <s v="1100 NW Childs Rd"/>
    <s v="White Salmon"/>
    <s v="WA"/>
    <s v="720"/>
    <x v="1"/>
    <x v="1"/>
    <x v="3"/>
    <m/>
    <x v="2"/>
    <n v="2151.89"/>
    <n v="103"/>
    <n v="1"/>
    <x v="0"/>
    <x v="0"/>
    <x v="5"/>
  </r>
  <r>
    <s v="3485791"/>
    <x v="1"/>
    <s v="Clark, Jay S(TLB)"/>
    <s v="475 NW Spring St"/>
    <s v="White Salmon"/>
    <s v="WA"/>
    <s v="720"/>
    <x v="1"/>
    <x v="1"/>
    <x v="3"/>
    <m/>
    <x v="2"/>
    <n v="2198.11"/>
    <n v="90"/>
    <n v="1"/>
    <x v="0"/>
    <x v="0"/>
    <x v="4"/>
  </r>
  <r>
    <s v="3487297"/>
    <x v="1"/>
    <s v="Douglass, Staci N(TLB)"/>
    <s v="62 Dalen St"/>
    <s v="Carson"/>
    <s v="WA"/>
    <s v="720"/>
    <x v="1"/>
    <x v="1"/>
    <x v="3"/>
    <m/>
    <x v="2"/>
    <n v="2768.77"/>
    <n v="47"/>
    <n v="1"/>
    <x v="0"/>
    <x v="0"/>
    <x v="4"/>
  </r>
  <r>
    <s v="3489796"/>
    <x v="1"/>
    <s v="Armstrong, James C(TLB)"/>
    <s v="920 NW Strawberry Moun Rd"/>
    <s v="White Salmon"/>
    <s v="WA"/>
    <s v="720"/>
    <x v="1"/>
    <x v="1"/>
    <x v="0"/>
    <m/>
    <x v="2"/>
    <n v="1840.69"/>
    <n v="280"/>
    <n v="1"/>
    <x v="0"/>
    <x v="0"/>
    <x v="4"/>
  </r>
  <r>
    <s v="3463848"/>
    <x v="0"/>
    <s v="Rick Hallyburton Const Inc(TLB)"/>
    <s v="625 NE Vine St"/>
    <s v="White Salmon"/>
    <s v="WA"/>
    <s v="720"/>
    <x v="2"/>
    <x v="1"/>
    <x v="0"/>
    <m/>
    <x v="2"/>
    <n v="1112.96"/>
    <n v="7"/>
    <n v="1"/>
    <x v="0"/>
    <x v="0"/>
    <x v="4"/>
  </r>
  <r>
    <s v="3482341"/>
    <x v="0"/>
    <s v="JT Builders(TLB)"/>
    <s v="121 Ingram Pl"/>
    <s v="White Salmon"/>
    <s v="WA"/>
    <s v="720"/>
    <x v="2"/>
    <x v="1"/>
    <x v="0"/>
    <m/>
    <x v="2"/>
    <n v="1810"/>
    <n v="15"/>
    <n v="1"/>
    <x v="0"/>
    <x v="0"/>
    <x v="6"/>
  </r>
  <r>
    <s v="3487752"/>
    <x v="1"/>
    <s v="Trachuk, Sophia N(SEP)"/>
    <s v="3701 NE Minnehaha St"/>
    <s v="Vancouver"/>
    <s v="WA"/>
    <s v="720"/>
    <x v="2"/>
    <x v="1"/>
    <x v="0"/>
    <m/>
    <x v="2"/>
    <n v="619.29999999999995"/>
    <n v="42"/>
    <n v="1"/>
    <x v="0"/>
    <x v="0"/>
    <x v="4"/>
  </r>
  <r>
    <s v="3457901"/>
    <x v="1"/>
    <s v="&quot;Gurnik, Anatoliy S(SEP)&quot;"/>
    <s v="1716 X St"/>
    <s v="Vancouver"/>
    <s v="WA"/>
    <s v="720"/>
    <x v="2"/>
    <x v="1"/>
    <x v="0"/>
    <m/>
    <x v="2"/>
    <n v="791.78"/>
    <n v="157"/>
    <n v="1"/>
    <x v="0"/>
    <x v="0"/>
    <x v="6"/>
  </r>
  <r>
    <s v="3487753"/>
    <x v="1"/>
    <s v="Trachuk, Sophia N(SEP)"/>
    <s v="3703 NE Minnehaha St"/>
    <s v="Vancouver"/>
    <s v="WA"/>
    <s v="720"/>
    <x v="2"/>
    <x v="1"/>
    <x v="0"/>
    <m/>
    <x v="2"/>
    <n v="622.5"/>
    <n v="67"/>
    <n v="1"/>
    <x v="0"/>
    <x v="0"/>
    <x v="4"/>
  </r>
  <r>
    <s v="3475396"/>
    <x v="1"/>
    <s v="Helmes Inc(VJS)"/>
    <s v="1101 NW 4th Ave"/>
    <s v="Battle Ground"/>
    <s v="WA"/>
    <s v="720"/>
    <x v="1"/>
    <x v="1"/>
    <x v="3"/>
    <m/>
    <x v="2"/>
    <n v="616.03"/>
    <n v="28"/>
    <n v="1"/>
    <x v="0"/>
    <x v="0"/>
    <x v="6"/>
  </r>
  <r>
    <s v="3483897"/>
    <x v="1"/>
    <s v="Urban Northwest Homes LLC(VJS)"/>
    <s v="4403 NE 112th Cir"/>
    <s v="Vancouver"/>
    <s v="WA"/>
    <s v="720"/>
    <x v="1"/>
    <x v="1"/>
    <x v="3"/>
    <m/>
    <x v="2"/>
    <n v="648.41999999999996"/>
    <n v="25"/>
    <n v="1"/>
    <x v="0"/>
    <x v="0"/>
    <x v="6"/>
  </r>
  <r>
    <s v="3456690"/>
    <x v="1"/>
    <s v="&quot;Harroun, Jack(SEP)&quot;"/>
    <s v="116 W 30th St"/>
    <s v="Vancouver"/>
    <s v="WA"/>
    <s v="720"/>
    <x v="1"/>
    <x v="1"/>
    <x v="3"/>
    <m/>
    <x v="2"/>
    <n v="634.54999999999995"/>
    <n v="20"/>
    <n v="1"/>
    <x v="0"/>
    <x v="0"/>
    <x v="4"/>
  </r>
  <r>
    <s v="3457147"/>
    <x v="1"/>
    <s v="&quot;Christopher, Kit W(SEP)&quot;"/>
    <s v="817 SE 3rd St"/>
    <s v="Battle Ground"/>
    <s v="WA"/>
    <s v="720"/>
    <x v="1"/>
    <x v="1"/>
    <x v="3"/>
    <m/>
    <x v="2"/>
    <n v="2807.32"/>
    <n v="42"/>
    <n v="1"/>
    <x v="0"/>
    <x v="0"/>
    <x v="4"/>
  </r>
  <r>
    <s v="3457781"/>
    <x v="1"/>
    <s v="&quot;Gurnik, Anatoliy S(SEP)&quot;"/>
    <s v="1712 X St"/>
    <s v="Vancouver"/>
    <s v="WA"/>
    <s v="720"/>
    <x v="1"/>
    <x v="1"/>
    <x v="3"/>
    <m/>
    <x v="2"/>
    <n v="635.13"/>
    <n v="32"/>
    <n v="1"/>
    <x v="0"/>
    <x v="0"/>
    <x v="6"/>
  </r>
  <r>
    <s v="3457795"/>
    <x v="1"/>
    <s v="RiverRidge Homes LLC(SEP)"/>
    <s v="8706 SE Patterson Pl"/>
    <s v="Vancouver"/>
    <s v="WA"/>
    <s v="720"/>
    <x v="1"/>
    <x v="1"/>
    <x v="0"/>
    <m/>
    <x v="2"/>
    <n v="9281.73"/>
    <n v="126"/>
    <n v="1"/>
    <x v="0"/>
    <x v="0"/>
    <x v="6"/>
  </r>
  <r>
    <s v="3458374"/>
    <x v="1"/>
    <s v="Helmes Inc(D1H)"/>
    <s v="4343 M Dr"/>
    <s v="Washougal"/>
    <s v="WA"/>
    <s v="720"/>
    <x v="1"/>
    <x v="1"/>
    <x v="3"/>
    <m/>
    <x v="2"/>
    <n v="636.4"/>
    <n v="32"/>
    <n v="1"/>
    <x v="0"/>
    <x v="0"/>
    <x v="6"/>
  </r>
  <r>
    <s v="3458435"/>
    <x v="1"/>
    <s v="&quot;Beglets, Alex S(SEP)&quot;"/>
    <s v="1822 N 15th Ct"/>
    <s v="Washougal"/>
    <s v="WA"/>
    <s v="720"/>
    <x v="1"/>
    <x v="1"/>
    <x v="3"/>
    <m/>
    <x v="2"/>
    <n v="607.27"/>
    <n v="38"/>
    <n v="1"/>
    <x v="0"/>
    <x v="0"/>
    <x v="6"/>
  </r>
  <r>
    <s v="3458547"/>
    <x v="1"/>
    <s v="D &amp; R Homes Inc(SEP)"/>
    <s v="3120 SW 6th Ave"/>
    <s v="Camas"/>
    <s v="WA"/>
    <s v="720"/>
    <x v="1"/>
    <x v="1"/>
    <x v="3"/>
    <m/>
    <x v="2"/>
    <n v="637.16999999999996"/>
    <n v="38"/>
    <n v="1"/>
    <x v="0"/>
    <x v="0"/>
    <x v="6"/>
  </r>
  <r>
    <s v="3459388"/>
    <x v="1"/>
    <s v="&quot;Wooldridge, Corley B(SEP)&quot;"/>
    <s v="100 NE 108th St"/>
    <s v="Vancouver"/>
    <s v="WA"/>
    <s v="720"/>
    <x v="1"/>
    <x v="1"/>
    <x v="3"/>
    <m/>
    <x v="2"/>
    <n v="1615.31"/>
    <n v="99"/>
    <n v="1"/>
    <x v="0"/>
    <x v="0"/>
    <x v="4"/>
  </r>
  <r>
    <s v="3460021"/>
    <x v="1"/>
    <s v="Rocking Horse Rita(SEP)"/>
    <s v="7603 SE 17th St"/>
    <s v="Vancouver"/>
    <s v="WA"/>
    <s v="720"/>
    <x v="1"/>
    <x v="1"/>
    <x v="0"/>
    <m/>
    <x v="2"/>
    <n v="781.77"/>
    <n v="139"/>
    <n v="1"/>
    <x v="0"/>
    <x v="0"/>
    <x v="4"/>
  </r>
  <r>
    <s v="3460337"/>
    <x v="1"/>
    <s v="Kadow, Scott(SEP)"/>
    <s v="520 NW 148th St"/>
    <s v="Vancouver"/>
    <s v="WA"/>
    <s v="720"/>
    <x v="1"/>
    <x v="1"/>
    <x v="3"/>
    <m/>
    <x v="2"/>
    <n v="638.66"/>
    <n v="52"/>
    <n v="1"/>
    <x v="0"/>
    <x v="0"/>
    <x v="4"/>
  </r>
  <r>
    <s v="3461127"/>
    <x v="1"/>
    <s v="Quintessential Homes LLC(SEP)"/>
    <s v="11918 NE 102nd St"/>
    <s v="Vancouver"/>
    <s v="WA"/>
    <s v="720"/>
    <x v="1"/>
    <x v="1"/>
    <x v="3"/>
    <m/>
    <x v="2"/>
    <n v="633.97"/>
    <n v="22"/>
    <n v="1"/>
    <x v="0"/>
    <x v="0"/>
    <x v="6"/>
  </r>
  <r>
    <s v="3461128"/>
    <x v="1"/>
    <s v="Quintessential Homes LLC(SEP)"/>
    <s v="11919 NE 102nd St"/>
    <s v="Vancouver"/>
    <s v="WA"/>
    <s v="720"/>
    <x v="1"/>
    <x v="1"/>
    <x v="3"/>
    <m/>
    <x v="2"/>
    <n v="633.97"/>
    <n v="22"/>
    <n v="1"/>
    <x v="0"/>
    <x v="0"/>
    <x v="6"/>
  </r>
  <r>
    <s v="3461219"/>
    <x v="1"/>
    <s v="Gecho Construction(SEP)"/>
    <s v="3908 NE 97th Ave"/>
    <s v="Vancouver"/>
    <s v="WA"/>
    <s v="720"/>
    <x v="1"/>
    <x v="1"/>
    <x v="0"/>
    <m/>
    <x v="2"/>
    <n v="819.5"/>
    <m/>
    <n v="1"/>
    <x v="0"/>
    <x v="1"/>
    <x v="6"/>
  </r>
  <r>
    <s v="3461744"/>
    <x v="1"/>
    <s v="Walz, Stefan E(D1H)"/>
    <s v="3515 NE 41st St"/>
    <s v="Vancouver"/>
    <s v="WA"/>
    <s v="720"/>
    <x v="1"/>
    <x v="1"/>
    <x v="3"/>
    <m/>
    <x v="2"/>
    <n v="2912.94"/>
    <n v="72"/>
    <n v="1"/>
    <x v="0"/>
    <x v="0"/>
    <x v="4"/>
  </r>
  <r>
    <s v="3461754"/>
    <x v="1"/>
    <s v="Evergreen Homes NW LLC(SEP)"/>
    <s v="2311 NE 94th Ct"/>
    <s v="Vancouver"/>
    <s v="WA"/>
    <s v="720"/>
    <x v="1"/>
    <x v="1"/>
    <x v="3"/>
    <m/>
    <x v="2"/>
    <n v="605.67999999999995"/>
    <n v="23"/>
    <n v="1"/>
    <x v="0"/>
    <x v="0"/>
    <x v="6"/>
  </r>
  <r>
    <s v="3463018"/>
    <x v="1"/>
    <s v="Lesieur, Daniel J(SEP)"/>
    <s v="1517 N 15th Ct"/>
    <s v="Washougal"/>
    <s v="WA"/>
    <s v="720"/>
    <x v="1"/>
    <x v="1"/>
    <x v="3"/>
    <m/>
    <x v="2"/>
    <n v="634.54999999999995"/>
    <n v="20"/>
    <n v="1"/>
    <x v="0"/>
    <x v="0"/>
    <x v="4"/>
  </r>
  <r>
    <s v="3463164"/>
    <x v="1"/>
    <s v="Gurnik, Anatoliy S(SEP)"/>
    <s v="1700 Z St"/>
    <s v="Vancouver"/>
    <s v="WA"/>
    <s v="720"/>
    <x v="1"/>
    <x v="1"/>
    <x v="3"/>
    <m/>
    <x v="2"/>
    <n v="1730.02"/>
    <n v="50"/>
    <n v="1"/>
    <x v="0"/>
    <x v="0"/>
    <x v="6"/>
  </r>
  <r>
    <s v="3463294"/>
    <x v="1"/>
    <s v="Helmes Inc(STS)"/>
    <s v="17415 NE 119th St"/>
    <s v="Brush Prairie"/>
    <s v="WA"/>
    <s v="720"/>
    <x v="1"/>
    <x v="1"/>
    <x v="0"/>
    <m/>
    <x v="2"/>
    <n v="1058.5999999999999"/>
    <n v="202"/>
    <n v="1"/>
    <x v="0"/>
    <x v="0"/>
    <x v="6"/>
  </r>
  <r>
    <s v="3463908"/>
    <x v="1"/>
    <s v="McGreevey, Jim C(SEP)"/>
    <s v="200 N 4th Ave"/>
    <s v="Ridgefield"/>
    <s v="WA"/>
    <s v="720"/>
    <x v="1"/>
    <x v="1"/>
    <x v="3"/>
    <m/>
    <x v="2"/>
    <n v="1945.6"/>
    <n v="52"/>
    <n v="1"/>
    <x v="0"/>
    <x v="0"/>
    <x v="6"/>
  </r>
  <r>
    <s v="3464874"/>
    <x v="1"/>
    <s v="Hertz, Michael D(SEP)"/>
    <s v="6007 NE 17th Ave #A"/>
    <s v="Vancouver"/>
    <s v="WA"/>
    <s v="720"/>
    <x v="1"/>
    <x v="1"/>
    <x v="3"/>
    <m/>
    <x v="2"/>
    <n v="642.04"/>
    <n v="71"/>
    <n v="1"/>
    <x v="0"/>
    <x v="0"/>
    <x v="4"/>
  </r>
  <r>
    <s v="3465392"/>
    <x v="1"/>
    <s v="InvestWest LLC(SEP)"/>
    <s v="1857 N Columbia Ridge Way"/>
    <s v="Washougal"/>
    <s v="WA"/>
    <s v="720"/>
    <x v="1"/>
    <x v="1"/>
    <x v="0"/>
    <m/>
    <x v="2"/>
    <n v="610.94000000000005"/>
    <n v="29"/>
    <n v="1"/>
    <x v="0"/>
    <x v="0"/>
    <x v="6"/>
  </r>
  <r>
    <s v="3465958"/>
    <x v="1"/>
    <s v="Chandlee, Seth A(D1H)"/>
    <s v="517 W 23rd St #B"/>
    <s v="Vancouver"/>
    <s v="WA"/>
    <s v="720"/>
    <x v="1"/>
    <x v="1"/>
    <x v="3"/>
    <m/>
    <x v="2"/>
    <n v="756.23"/>
    <n v="4"/>
    <n v="1"/>
    <x v="0"/>
    <x v="0"/>
    <x v="4"/>
  </r>
  <r>
    <s v="3466320"/>
    <x v="1"/>
    <s v="Haldeman, Matthew(SEP)"/>
    <s v="5801 Buena Vista Dr"/>
    <s v="Vancouver"/>
    <s v="WA"/>
    <s v="720"/>
    <x v="1"/>
    <x v="1"/>
    <x v="0"/>
    <m/>
    <x v="2"/>
    <n v="1706.65"/>
    <n v="53"/>
    <n v="1"/>
    <x v="0"/>
    <x v="0"/>
    <x v="4"/>
  </r>
  <r>
    <s v="3466861"/>
    <x v="1"/>
    <s v="West, Julie A(SEP)"/>
    <s v="11610 NW 24th Ave"/>
    <s v="Vancouver"/>
    <s v="WA"/>
    <s v="720"/>
    <x v="1"/>
    <x v="1"/>
    <x v="3"/>
    <m/>
    <x v="2"/>
    <n v="640.98"/>
    <n v="70"/>
    <n v="1"/>
    <x v="0"/>
    <x v="0"/>
    <x v="4"/>
  </r>
  <r>
    <s v="3466864"/>
    <x v="1"/>
    <s v="Gecho Construction(SEP)"/>
    <s v="2411 NW Lacamas Dr"/>
    <s v="Camas"/>
    <s v="WA"/>
    <s v="720"/>
    <x v="1"/>
    <x v="1"/>
    <x v="0"/>
    <m/>
    <x v="2"/>
    <n v="611.97"/>
    <n v="42"/>
    <n v="1"/>
    <x v="0"/>
    <x v="0"/>
    <x v="6"/>
  </r>
  <r>
    <s v="3466971"/>
    <x v="1"/>
    <s v="Prime Contractors Inc(SEP)"/>
    <s v="1300 39th St"/>
    <s v="Washougal"/>
    <s v="WA"/>
    <s v="720"/>
    <x v="1"/>
    <x v="1"/>
    <x v="0"/>
    <m/>
    <x v="2"/>
    <n v="2808.9"/>
    <n v="150"/>
    <n v="1"/>
    <x v="0"/>
    <x v="0"/>
    <x v="6"/>
  </r>
  <r>
    <s v="3467213"/>
    <x v="1"/>
    <s v="Leland, Ernest(SEP)"/>
    <s v="1205 NE 104th Ave"/>
    <s v="Vancouver"/>
    <s v="WA"/>
    <s v="720"/>
    <x v="1"/>
    <x v="1"/>
    <x v="3"/>
    <m/>
    <x v="2"/>
    <n v="611.49"/>
    <n v="45"/>
    <n v="1"/>
    <x v="0"/>
    <x v="0"/>
    <x v="6"/>
  </r>
  <r>
    <s v="3467742"/>
    <x v="1"/>
    <s v="Soaring Eagle Inc(SEP)"/>
    <s v="821 NE 5th Ave"/>
    <s v="Camas"/>
    <s v="WA"/>
    <s v="720"/>
    <x v="1"/>
    <x v="1"/>
    <x v="3"/>
    <m/>
    <x v="2"/>
    <n v="1732.73"/>
    <n v="50"/>
    <n v="1"/>
    <x v="0"/>
    <x v="0"/>
    <x v="6"/>
  </r>
  <r>
    <s v="3468474"/>
    <x v="1"/>
    <s v="Posey, Jennifer(SEP)"/>
    <s v="18204 NE 26th St"/>
    <s v="Vancouver"/>
    <s v="WA"/>
    <s v="720"/>
    <x v="1"/>
    <x v="1"/>
    <x v="0"/>
    <m/>
    <x v="2"/>
    <n v="2720.11"/>
    <n v="82"/>
    <n v="1"/>
    <x v="0"/>
    <x v="0"/>
    <x v="4"/>
  </r>
  <r>
    <s v="3469316"/>
    <x v="1"/>
    <s v="Revin Construction Inc(STS)"/>
    <s v="2013 F St"/>
    <s v="Vancouver"/>
    <s v="WA"/>
    <s v="720"/>
    <x v="1"/>
    <x v="1"/>
    <x v="3"/>
    <m/>
    <x v="2"/>
    <n v="1729.62"/>
    <n v="40"/>
    <n v="1"/>
    <x v="0"/>
    <x v="0"/>
    <x v="4"/>
  </r>
  <r>
    <s v="3470524"/>
    <x v="1"/>
    <s v="Evergreen Habitat For Humanity(SEP)"/>
    <s v="913 Winchell Ave"/>
    <s v="Vancouver"/>
    <s v="WA"/>
    <s v="720"/>
    <x v="1"/>
    <x v="1"/>
    <x v="3"/>
    <m/>
    <x v="2"/>
    <n v="531.12"/>
    <n v="25"/>
    <n v="1"/>
    <x v="0"/>
    <x v="0"/>
    <x v="6"/>
  </r>
  <r>
    <s v="3470525"/>
    <x v="1"/>
    <s v="Evergreen Habitat For Humanity(SEP)"/>
    <s v="917 Winchell Ave"/>
    <s v="Vancouver"/>
    <s v="WA"/>
    <s v="720"/>
    <x v="1"/>
    <x v="1"/>
    <x v="3"/>
    <m/>
    <x v="2"/>
    <n v="528.67999999999995"/>
    <n v="6"/>
    <n v="1"/>
    <x v="0"/>
    <x v="0"/>
    <x v="6"/>
  </r>
  <r>
    <s v="3470526"/>
    <x v="1"/>
    <s v="Evergreen Habitat For Humanity(SEP)"/>
    <s v="909 Winchell Ave"/>
    <s v="Vancouver"/>
    <s v="WA"/>
    <s v="720"/>
    <x v="1"/>
    <x v="1"/>
    <x v="3"/>
    <m/>
    <x v="2"/>
    <n v="531.12"/>
    <n v="25"/>
    <n v="1"/>
    <x v="0"/>
    <x v="0"/>
    <x v="6"/>
  </r>
  <r>
    <s v="3471835"/>
    <x v="1"/>
    <s v="Harroun, Jack A(SEP)"/>
    <s v="308 W 32nd St"/>
    <s v="Vancouver"/>
    <s v="WA"/>
    <s v="720"/>
    <x v="1"/>
    <x v="1"/>
    <x v="0"/>
    <m/>
    <x v="2"/>
    <n v="618.04999999999995"/>
    <n v="25"/>
    <n v="1"/>
    <x v="0"/>
    <x v="0"/>
    <x v="4"/>
  </r>
  <r>
    <s v="3472090"/>
    <x v="1"/>
    <s v="Tuscany Homes LLC(STS)"/>
    <s v="2210 NE 86th Ave"/>
    <s v="Vancouver"/>
    <s v="WA"/>
    <s v="720"/>
    <x v="1"/>
    <x v="1"/>
    <x v="3"/>
    <m/>
    <x v="2"/>
    <n v="3806.78"/>
    <n v="96"/>
    <n v="1"/>
    <x v="0"/>
    <x v="0"/>
    <x v="6"/>
  </r>
  <r>
    <s v="3472373"/>
    <x v="1"/>
    <s v="Axiom Luxury Homes LLC(SEP)"/>
    <s v="9225 SE Image Ln"/>
    <s v="Vancouver"/>
    <s v="WA"/>
    <s v="720"/>
    <x v="1"/>
    <x v="1"/>
    <x v="3"/>
    <m/>
    <x v="2"/>
    <n v="6685.44"/>
    <n v="82"/>
    <n v="1"/>
    <x v="0"/>
    <x v="0"/>
    <x v="6"/>
  </r>
  <r>
    <s v="3472565"/>
    <x v="1"/>
    <s v="Arredondo, Ismael(SEP)"/>
    <s v="2212 E 29th St"/>
    <s v="Vancouver"/>
    <s v="WA"/>
    <s v="720"/>
    <x v="1"/>
    <x v="1"/>
    <x v="3"/>
    <m/>
    <x v="2"/>
    <n v="2792.72"/>
    <n v="84"/>
    <n v="1"/>
    <x v="0"/>
    <x v="0"/>
    <x v="4"/>
  </r>
  <r>
    <s v="3473135"/>
    <x v="1"/>
    <s v="Meshalkin, Dimitriy(STS)"/>
    <s v="1526 NW 41st Cir"/>
    <s v="Camas"/>
    <s v="WA"/>
    <s v="720"/>
    <x v="1"/>
    <x v="1"/>
    <x v="0"/>
    <m/>
    <x v="2"/>
    <n v="621.33000000000004"/>
    <n v="32"/>
    <n v="1"/>
    <x v="0"/>
    <x v="0"/>
    <x v="4"/>
  </r>
  <r>
    <s v="3473574"/>
    <x v="1"/>
    <s v="Kyaburu, Dina A(SEP)"/>
    <s v="1005 SE 64th Ct"/>
    <s v="Vancouver"/>
    <s v="WA"/>
    <s v="720"/>
    <x v="1"/>
    <x v="1"/>
    <x v="0"/>
    <m/>
    <x v="2"/>
    <n v="623.13"/>
    <n v="39"/>
    <n v="1"/>
    <x v="0"/>
    <x v="0"/>
    <x v="4"/>
  </r>
  <r>
    <s v="3474125"/>
    <x v="1"/>
    <s v="Tuscany Homes LLC(STS)"/>
    <s v="29417 NW 11th Ave"/>
    <s v="Ridgefield"/>
    <s v="WA"/>
    <s v="720"/>
    <x v="1"/>
    <x v="1"/>
    <x v="0"/>
    <m/>
    <x v="2"/>
    <n v="624.37"/>
    <n v="42"/>
    <n v="1"/>
    <x v="0"/>
    <x v="0"/>
    <x v="6"/>
  </r>
  <r>
    <s v="3474874"/>
    <x v="1"/>
    <s v="NW Elite Homes LLC(SEP)"/>
    <s v="7825 SE Middle Way"/>
    <s v="Vancouver"/>
    <s v="WA"/>
    <s v="720"/>
    <x v="1"/>
    <x v="1"/>
    <x v="0"/>
    <m/>
    <x v="2"/>
    <n v="625.6"/>
    <n v="47"/>
    <n v="1"/>
    <x v="0"/>
    <x v="0"/>
    <x v="4"/>
  </r>
  <r>
    <s v="3475643"/>
    <x v="1"/>
    <s v="Prime Contractors Inc(SEP)"/>
    <s v="5111 NE 58th St"/>
    <s v="Vancouver"/>
    <s v="WA"/>
    <s v="720"/>
    <x v="1"/>
    <x v="1"/>
    <x v="3"/>
    <m/>
    <x v="2"/>
    <n v="585.16"/>
    <n v="52"/>
    <n v="1"/>
    <x v="0"/>
    <x v="0"/>
    <x v="6"/>
  </r>
  <r>
    <s v="3475644"/>
    <x v="1"/>
    <s v="Hendrickson Development, Inc(SEP)"/>
    <s v="10319 NE 176th Cir"/>
    <s v="Battle Ground"/>
    <s v="WA"/>
    <s v="720"/>
    <x v="1"/>
    <x v="1"/>
    <x v="0"/>
    <m/>
    <x v="2"/>
    <n v="736.2"/>
    <n v="117"/>
    <n v="1"/>
    <x v="0"/>
    <x v="0"/>
    <x v="6"/>
  </r>
  <r>
    <s v="3476188"/>
    <x v="1"/>
    <s v="Zhomiru, Alex P(STS)"/>
    <s v="18717 NE 74th Ct"/>
    <s v="Battle Ground"/>
    <s v="WA"/>
    <s v="720"/>
    <x v="1"/>
    <x v="1"/>
    <x v="0"/>
    <m/>
    <x v="2"/>
    <n v="754.44"/>
    <n v="123"/>
    <n v="1"/>
    <x v="0"/>
    <x v="0"/>
    <x v="4"/>
  </r>
  <r>
    <s v="3476669"/>
    <x v="1"/>
    <s v="Diaz, Nestor A(STS)"/>
    <s v="1915 E 29th St"/>
    <s v="Vancouver"/>
    <s v="WA"/>
    <s v="720"/>
    <x v="1"/>
    <x v="1"/>
    <x v="3"/>
    <m/>
    <x v="2"/>
    <n v="1733.43"/>
    <n v="47"/>
    <n v="1"/>
    <x v="0"/>
    <x v="0"/>
    <x v="4"/>
  </r>
  <r>
    <s v="3477858"/>
    <x v="1"/>
    <s v="Rain Creek Construction(SEP)"/>
    <s v="923 SE 73rd Ave"/>
    <s v="Vancouver"/>
    <s v="WA"/>
    <s v="720"/>
    <x v="1"/>
    <x v="1"/>
    <x v="3"/>
    <m/>
    <x v="2"/>
    <n v="2752.39"/>
    <n v="77"/>
    <n v="1"/>
    <x v="0"/>
    <x v="0"/>
    <x v="6"/>
  </r>
  <r>
    <s v="3478131"/>
    <x v="1"/>
    <s v="Dryden, Jack D(SEP)"/>
    <s v="795 Fairway Dr"/>
    <s v="Washougal"/>
    <s v="WA"/>
    <s v="720"/>
    <x v="1"/>
    <x v="1"/>
    <x v="3"/>
    <m/>
    <x v="2"/>
    <n v="829.92"/>
    <n v="46"/>
    <n v="1"/>
    <x v="0"/>
    <x v="0"/>
    <x v="4"/>
  </r>
  <r>
    <s v="3480001"/>
    <x v="1"/>
    <s v="Garrison, Lorrie B(SEP)"/>
    <s v="2106 E 8th St"/>
    <s v="Vancouver"/>
    <s v="WA"/>
    <s v="720"/>
    <x v="1"/>
    <x v="1"/>
    <x v="0"/>
    <m/>
    <x v="2"/>
    <n v="2773.37"/>
    <n v="78"/>
    <n v="1"/>
    <x v="0"/>
    <x v="0"/>
    <x v="4"/>
  </r>
  <r>
    <s v="3480105"/>
    <x v="1"/>
    <s v="LHV LLC(SEP)"/>
    <s v="1244 NW Drakeway St"/>
    <s v="Camas"/>
    <s v="WA"/>
    <s v="720"/>
    <x v="1"/>
    <x v="1"/>
    <x v="3"/>
    <m/>
    <x v="2"/>
    <n v="618.27"/>
    <n v="39"/>
    <n v="1"/>
    <x v="0"/>
    <x v="0"/>
    <x v="6"/>
  </r>
  <r>
    <s v="3481077"/>
    <x v="1"/>
    <s v="Gecho Construction(SEP)"/>
    <s v="2197 NE 3rd Ave"/>
    <s v="Camas"/>
    <s v="WA"/>
    <s v="720"/>
    <x v="1"/>
    <x v="1"/>
    <x v="0"/>
    <m/>
    <x v="2"/>
    <n v="1841.62"/>
    <n v="187"/>
    <n v="1"/>
    <x v="0"/>
    <x v="0"/>
    <x v="6"/>
  </r>
  <r>
    <s v="3481589"/>
    <x v="1"/>
    <s v="Puryear, Wayne S(STS)"/>
    <s v="4927 NW Columbia St"/>
    <s v="Vancouver"/>
    <s v="WA"/>
    <s v="720"/>
    <x v="1"/>
    <x v="1"/>
    <x v="3"/>
    <m/>
    <x v="2"/>
    <n v="1676.77"/>
    <n v="82"/>
    <n v="1"/>
    <x v="0"/>
    <x v="0"/>
    <x v="4"/>
  </r>
  <r>
    <s v="3481817"/>
    <x v="1"/>
    <s v="Conex Materials Inc(SEP)"/>
    <s v="5324 NW Goodwin Lp"/>
    <s v="Camas"/>
    <s v="WA"/>
    <s v="720"/>
    <x v="1"/>
    <x v="1"/>
    <x v="3"/>
    <m/>
    <x v="2"/>
    <n v="939.95"/>
    <n v="104"/>
    <n v="1"/>
    <x v="0"/>
    <x v="0"/>
    <x v="6"/>
  </r>
  <r>
    <s v="3481977"/>
    <x v="1"/>
    <s v="Glavin Development LLC(SEP)"/>
    <s v="115 NE 45th St"/>
    <s v="Vancouver"/>
    <s v="WA"/>
    <s v="720"/>
    <x v="1"/>
    <x v="1"/>
    <x v="0"/>
    <m/>
    <x v="2"/>
    <n v="1739.77"/>
    <n v="61"/>
    <n v="1"/>
    <x v="0"/>
    <x v="0"/>
    <x v="6"/>
  </r>
  <r>
    <s v="3482079"/>
    <x v="1"/>
    <s v="Kudin, Svetlana A(SEP)"/>
    <s v="3218 Y St"/>
    <s v="Washougal"/>
    <s v="WA"/>
    <s v="720"/>
    <x v="1"/>
    <x v="1"/>
    <x v="3"/>
    <m/>
    <x v="2"/>
    <n v="647.9"/>
    <n v="101"/>
    <n v="1"/>
    <x v="0"/>
    <x v="0"/>
    <x v="4"/>
  </r>
  <r>
    <s v="3482099"/>
    <x v="1"/>
    <s v="Beber, Michael(STS)"/>
    <s v="3111 Bridge St"/>
    <s v="Vancouver"/>
    <s v="WA"/>
    <s v="720"/>
    <x v="1"/>
    <x v="1"/>
    <x v="3"/>
    <m/>
    <x v="2"/>
    <n v="2786.56"/>
    <n v="67"/>
    <n v="1"/>
    <x v="0"/>
    <x v="0"/>
    <x v="4"/>
  </r>
  <r>
    <s v="3482283"/>
    <x v="1"/>
    <s v="Baugher, Cris(SEP)"/>
    <s v="8018 NE 88th St"/>
    <s v="Vancouver"/>
    <s v="WA"/>
    <s v="720"/>
    <x v="1"/>
    <x v="1"/>
    <x v="0"/>
    <m/>
    <x v="2"/>
    <n v="2124.39"/>
    <n v="334"/>
    <n v="1"/>
    <x v="0"/>
    <x v="0"/>
    <x v="4"/>
  </r>
  <r>
    <s v="3482375"/>
    <x v="1"/>
    <s v="DHC LLC(STS)"/>
    <s v="640 SE Sumner St"/>
    <s v="Camas"/>
    <s v="WA"/>
    <s v="720"/>
    <x v="1"/>
    <x v="1"/>
    <x v="3"/>
    <m/>
    <x v="2"/>
    <n v="584.20000000000005"/>
    <n v="42"/>
    <n v="1"/>
    <x v="0"/>
    <x v="0"/>
    <x v="4"/>
  </r>
  <r>
    <s v="3483366"/>
    <x v="1"/>
    <s v="Krippner Homes LLC(SEP)"/>
    <s v="637 I St"/>
    <s v="Washougal"/>
    <s v="WA"/>
    <s v="720"/>
    <x v="1"/>
    <x v="1"/>
    <x v="0"/>
    <m/>
    <x v="2"/>
    <n v="2766.39"/>
    <n v="68"/>
    <n v="1"/>
    <x v="0"/>
    <x v="0"/>
    <x v="6"/>
  </r>
  <r>
    <s v="3483548"/>
    <x v="1"/>
    <s v="Hinton Development(SEP)"/>
    <s v="3203 NW 130th St"/>
    <s v="Vancouver"/>
    <s v="WA"/>
    <s v="720"/>
    <x v="1"/>
    <x v="1"/>
    <x v="3"/>
    <m/>
    <x v="2"/>
    <n v="651.47"/>
    <n v="42"/>
    <n v="1"/>
    <x v="0"/>
    <x v="0"/>
    <x v="6"/>
  </r>
  <r>
    <s v="3483786"/>
    <x v="1"/>
    <s v="Pacific Lifestyle Homes(STS)"/>
    <s v="18001 NE 110th Ave"/>
    <s v="Battle Ground"/>
    <s v="WA"/>
    <s v="720"/>
    <x v="1"/>
    <x v="1"/>
    <x v="3"/>
    <m/>
    <x v="2"/>
    <n v="649.84"/>
    <n v="36"/>
    <n v="1"/>
    <x v="0"/>
    <x v="0"/>
    <x v="6"/>
  </r>
  <r>
    <s v="3484044"/>
    <x v="1"/>
    <s v="Rocking Horse Rita(SEP)"/>
    <s v="16021 SE Rivershore Dr"/>
    <s v="Vancouver"/>
    <s v="WA"/>
    <s v="720"/>
    <x v="1"/>
    <x v="1"/>
    <x v="0"/>
    <m/>
    <x v="2"/>
    <n v="699.1"/>
    <n v="102"/>
    <n v="1"/>
    <x v="0"/>
    <x v="0"/>
    <x v="4"/>
  </r>
  <r>
    <s v="3484156"/>
    <x v="1"/>
    <s v="Gecho Construction(SEP)"/>
    <s v="8615 NE 39th Ave"/>
    <s v="Vancouver"/>
    <s v="WA"/>
    <s v="720"/>
    <x v="1"/>
    <x v="1"/>
    <x v="0"/>
    <m/>
    <x v="2"/>
    <n v="625.23"/>
    <n v="42"/>
    <n v="1"/>
    <x v="0"/>
    <x v="0"/>
    <x v="6"/>
  </r>
  <r>
    <s v="3484158"/>
    <x v="1"/>
    <s v="Gecho Construction(SEP)"/>
    <s v="1428 NW 304th Cir"/>
    <s v="Ridgefield"/>
    <s v="WA"/>
    <s v="720"/>
    <x v="1"/>
    <x v="1"/>
    <x v="0"/>
    <m/>
    <x v="2"/>
    <n v="2927.69"/>
    <n v="959"/>
    <n v="1"/>
    <x v="0"/>
    <x v="0"/>
    <x v="6"/>
  </r>
  <r>
    <s v="3485999"/>
    <x v="1"/>
    <s v="Lubbers, Trent(STS)"/>
    <s v="921 NW 58th St"/>
    <s v="Vancouver"/>
    <s v="WA"/>
    <s v="720"/>
    <x v="1"/>
    <x v="1"/>
    <x v="0"/>
    <m/>
    <x v="2"/>
    <n v="623.84"/>
    <n v="37"/>
    <n v="1"/>
    <x v="0"/>
    <x v="0"/>
    <x v="4"/>
  </r>
  <r>
    <s v="3486015"/>
    <x v="1"/>
    <s v="Gecho Construction(SEP)"/>
    <s v="2193 NE 3rd Ave"/>
    <s v="Camas"/>
    <s v="WA"/>
    <s v="720"/>
    <x v="1"/>
    <x v="1"/>
    <x v="3"/>
    <m/>
    <x v="2"/>
    <n v="899.13"/>
    <n v="189"/>
    <n v="1"/>
    <x v="0"/>
    <x v="0"/>
    <x v="6"/>
  </r>
  <r>
    <s v="3486045"/>
    <x v="1"/>
    <s v="Axiom Luxury Homes LLC(SEP)"/>
    <s v="10701 SE Evergreen Hwy"/>
    <s v="Vancouver"/>
    <s v="WA"/>
    <s v="720"/>
    <x v="1"/>
    <x v="1"/>
    <x v="3"/>
    <m/>
    <x v="2"/>
    <n v="586.05999999999995"/>
    <n v="58"/>
    <n v="1"/>
    <x v="0"/>
    <x v="0"/>
    <x v="6"/>
  </r>
  <r>
    <s v="3486557"/>
    <x v="1"/>
    <s v="Darling, Trista L(SEP)"/>
    <s v="26107 SE 6th Cir"/>
    <s v="Camas"/>
    <s v="WA"/>
    <s v="720"/>
    <x v="1"/>
    <x v="1"/>
    <x v="3"/>
    <m/>
    <x v="2"/>
    <n v="642.07000000000005"/>
    <n v="80"/>
    <n v="1"/>
    <x v="0"/>
    <x v="0"/>
    <x v="4"/>
  </r>
  <r>
    <s v="3487744"/>
    <x v="1"/>
    <s v="Rodeman, Noah A(STS)"/>
    <s v="9411 NE Woodridge St"/>
    <s v="Vancouver"/>
    <s v="WA"/>
    <s v="720"/>
    <x v="1"/>
    <x v="1"/>
    <x v="3"/>
    <m/>
    <x v="2"/>
    <n v="1735.17"/>
    <n v="57"/>
    <n v="1"/>
    <x v="0"/>
    <x v="0"/>
    <x v="5"/>
  </r>
  <r>
    <s v="3488109"/>
    <x v="1"/>
    <s v="Westar Quality Homes Inc(SEP)"/>
    <s v="15008 NE 16th St"/>
    <s v="Vancouver"/>
    <s v="WA"/>
    <s v="720"/>
    <x v="1"/>
    <x v="1"/>
    <x v="3"/>
    <m/>
    <x v="2"/>
    <n v="651.94000000000005"/>
    <n v="46"/>
    <n v="1"/>
    <x v="0"/>
    <x v="0"/>
    <x v="6"/>
  </r>
  <r>
    <s v="3488615"/>
    <x v="1"/>
    <s v="Kuehl, Kerry S(SEP)"/>
    <s v="9714 NW 31st Ave"/>
    <s v="Vancouver"/>
    <s v="WA"/>
    <s v="720"/>
    <x v="1"/>
    <x v="1"/>
    <x v="0"/>
    <m/>
    <x v="2"/>
    <n v="629.94000000000005"/>
    <n v="60"/>
    <n v="1"/>
    <x v="0"/>
    <x v="0"/>
    <x v="4"/>
  </r>
  <r>
    <s v="3463157"/>
    <x v="1"/>
    <s v="LVH LLC(SEP)"/>
    <s v="1936 SE 6th Ave"/>
    <s v="Camas"/>
    <s v="WA"/>
    <s v="720"/>
    <x v="1"/>
    <x v="1"/>
    <x v="3"/>
    <m/>
    <x v="2"/>
    <n v="635.04"/>
    <n v="32"/>
    <n v="1"/>
    <x v="0"/>
    <x v="0"/>
    <x v="6"/>
  </r>
  <r>
    <s v="3463938"/>
    <x v="1"/>
    <s v="Axiom Luxury Homes LLC(SEP)"/>
    <s v="8005 SE Evergreen Hwy"/>
    <s v="Vancouver"/>
    <s v="WA"/>
    <s v="720"/>
    <x v="1"/>
    <x v="1"/>
    <x v="0"/>
    <m/>
    <x v="2"/>
    <n v="2346.73"/>
    <n v="324"/>
    <n v="1"/>
    <x v="0"/>
    <x v="0"/>
    <x v="6"/>
  </r>
  <r>
    <s v="3465362"/>
    <x v="1"/>
    <s v="LVH LLC(SEP)"/>
    <s v="1114 Division St"/>
    <s v="Camas"/>
    <s v="WA"/>
    <s v="720"/>
    <x v="1"/>
    <x v="1"/>
    <x v="3"/>
    <m/>
    <x v="2"/>
    <n v="636.1"/>
    <n v="32"/>
    <n v="1"/>
    <x v="0"/>
    <x v="0"/>
    <x v="6"/>
  </r>
  <r>
    <s v="3467751"/>
    <x v="1"/>
    <s v="Ionashku, Tanya V(SEP)"/>
    <s v="5406 NE 40th Ave"/>
    <s v="Vancouver"/>
    <s v="WA"/>
    <s v="720"/>
    <x v="1"/>
    <x v="1"/>
    <x v="3"/>
    <m/>
    <x v="2"/>
    <n v="2736.62"/>
    <n v="63"/>
    <n v="1"/>
    <x v="0"/>
    <x v="0"/>
    <x v="4"/>
  </r>
  <r>
    <s v="3467990"/>
    <x v="1"/>
    <s v="Grove, Jennifer E(SEP)"/>
    <s v="2215 Simpson Ave"/>
    <s v="Vancouver"/>
    <s v="WA"/>
    <s v="720"/>
    <x v="1"/>
    <x v="1"/>
    <x v="3"/>
    <m/>
    <x v="2"/>
    <n v="2738.81"/>
    <n v="80"/>
    <n v="1"/>
    <x v="0"/>
    <x v="0"/>
    <x v="4"/>
  </r>
  <r>
    <s v="3472374"/>
    <x v="1"/>
    <s v="Oliphant, Jessica L(SEP)"/>
    <s v="1909 SW 6th Ave"/>
    <s v="Camas"/>
    <s v="WA"/>
    <s v="720"/>
    <x v="1"/>
    <x v="1"/>
    <x v="3"/>
    <m/>
    <x v="2"/>
    <n v="612.25"/>
    <n v="39"/>
    <n v="1"/>
    <x v="0"/>
    <x v="0"/>
    <x v="4"/>
  </r>
  <r>
    <s v="3482269"/>
    <x v="1"/>
    <s v="RiverRidge Homes LLC(SEP)"/>
    <s v="33916 NW 9th Ave"/>
    <s v="La Center"/>
    <s v="WA"/>
    <s v="720"/>
    <x v="1"/>
    <x v="1"/>
    <x v="0"/>
    <m/>
    <x v="2"/>
    <n v="1220.03"/>
    <n v="239"/>
    <n v="1"/>
    <x v="0"/>
    <x v="0"/>
    <x v="6"/>
  </r>
  <r>
    <s v="3485386"/>
    <x v="1"/>
    <s v="Canyon Crest Homes LLC(SEP)"/>
    <s v="2316 NE 159th St"/>
    <s v="Ridgefield"/>
    <s v="WA"/>
    <s v="720"/>
    <x v="1"/>
    <x v="1"/>
    <x v="0"/>
    <m/>
    <x v="2"/>
    <n v="2822.3"/>
    <n v="132"/>
    <n v="1"/>
    <x v="0"/>
    <x v="0"/>
    <x v="6"/>
  </r>
  <r>
    <s v="3461888"/>
    <x v="1"/>
    <s v="Boulevard Homes(SEP)"/>
    <s v="5658 NW 26th Ave"/>
    <s v="Camas"/>
    <s v="WA"/>
    <s v="720"/>
    <x v="1"/>
    <x v="1"/>
    <x v="3"/>
    <m/>
    <x v="2"/>
    <n v="407.42"/>
    <n v="36"/>
    <n v="1"/>
    <x v="0"/>
    <x v="0"/>
    <x v="6"/>
  </r>
  <r>
    <s v="3461889"/>
    <x v="1"/>
    <s v="Boulevard Homes(SEP)"/>
    <s v="5632 NW 26th Ave"/>
    <s v="Camas"/>
    <s v="WA"/>
    <s v="720"/>
    <x v="1"/>
    <x v="1"/>
    <x v="3"/>
    <m/>
    <x v="2"/>
    <n v="413.65"/>
    <n v="84"/>
    <n v="1"/>
    <x v="0"/>
    <x v="0"/>
    <x v="6"/>
  </r>
  <r>
    <s v="3460634"/>
    <x v="1"/>
    <s v="Merced, Edward(SEP)"/>
    <s v="4211 SE 164th Ave"/>
    <s v="Vancouver"/>
    <s v="WA"/>
    <s v="720"/>
    <x v="1"/>
    <x v="1"/>
    <x v="2"/>
    <m/>
    <x v="2"/>
    <n v="30245.87"/>
    <n v="147"/>
    <n v="1"/>
    <x v="0"/>
    <x v="0"/>
    <x v="4"/>
  </r>
  <r>
    <s v="3489077"/>
    <x v="0"/>
    <s v="D R Horton Inc Portland(STS)"/>
    <s v="8507 NE 13th Pl"/>
    <s v="Vancouver"/>
    <s v="WA"/>
    <s v="720"/>
    <x v="2"/>
    <x v="1"/>
    <x v="0"/>
    <m/>
    <x v="2"/>
    <n v="622.76"/>
    <n v="29"/>
    <n v="1"/>
    <x v="0"/>
    <x v="0"/>
    <x v="6"/>
  </r>
  <r>
    <s v="3489085"/>
    <x v="0"/>
    <s v="D R Horton Inc Portland(STS)"/>
    <s v="8513 NE 13th Pl"/>
    <s v="Vancouver"/>
    <s v="WA"/>
    <s v="720"/>
    <x v="2"/>
    <x v="1"/>
    <x v="0"/>
    <m/>
    <x v="2"/>
    <n v="623.28"/>
    <n v="31"/>
    <n v="1"/>
    <x v="0"/>
    <x v="0"/>
    <x v="6"/>
  </r>
  <r>
    <s v="3489086"/>
    <x v="0"/>
    <s v="D R Horton Inc Portland(STS)"/>
    <s v="8508 NE 13th Pl"/>
    <s v="Vancouver"/>
    <s v="WA"/>
    <s v="720"/>
    <x v="2"/>
    <x v="1"/>
    <x v="0"/>
    <m/>
    <x v="2"/>
    <n v="624.79999999999995"/>
    <n v="37"/>
    <n v="1"/>
    <x v="0"/>
    <x v="0"/>
    <x v="6"/>
  </r>
  <r>
    <s v="3489088"/>
    <x v="0"/>
    <s v="D R Horton Inc Portland(STS)"/>
    <s v="8501 NE 13th Pl"/>
    <s v="Vancouver"/>
    <s v="WA"/>
    <s v="720"/>
    <x v="2"/>
    <x v="1"/>
    <x v="0"/>
    <m/>
    <x v="2"/>
    <n v="623.78"/>
    <n v="33"/>
    <n v="1"/>
    <x v="0"/>
    <x v="0"/>
    <x v="6"/>
  </r>
  <r>
    <s v="3485267"/>
    <x v="0"/>
    <s v="D R Horton Inc Portland(STS)"/>
    <s v="8412 NE 13th Ave"/>
    <s v="Vancouver"/>
    <s v="WA"/>
    <s v="720"/>
    <x v="2"/>
    <x v="1"/>
    <x v="0"/>
    <m/>
    <x v="2"/>
    <n v="2143.34"/>
    <n v="35"/>
    <n v="1"/>
    <x v="0"/>
    <x v="0"/>
    <x v="6"/>
  </r>
  <r>
    <s v="3471561"/>
    <x v="0"/>
    <s v="Burke, Zach A(SEP)"/>
    <s v="12212 NE Plantation Rd"/>
    <s v="Vancouver"/>
    <s v="WA"/>
    <s v="720"/>
    <x v="1"/>
    <x v="1"/>
    <x v="0"/>
    <m/>
    <x v="2"/>
    <n v="802.47"/>
    <n v="142"/>
    <n v="1"/>
    <x v="0"/>
    <x v="0"/>
    <x v="4"/>
  </r>
  <r>
    <s v="3459876"/>
    <x v="0"/>
    <s v="&quot;Aberg, Larry L(SEP)&quot;"/>
    <s v="3915 NE 143rd Ave"/>
    <s v="Vancouver"/>
    <s v="WA"/>
    <s v="720"/>
    <x v="1"/>
    <x v="1"/>
    <x v="0"/>
    <m/>
    <x v="2"/>
    <n v="-1672.6"/>
    <n v="64.3"/>
    <n v="1"/>
    <x v="1"/>
    <x v="0"/>
    <x v="4"/>
  </r>
  <r>
    <s v="3473752"/>
    <x v="0"/>
    <s v="Manzhura, Dmitriy A(SEP)"/>
    <s v="2715 Washington St"/>
    <s v="Vancouver"/>
    <s v="WA"/>
    <s v="720"/>
    <x v="1"/>
    <x v="1"/>
    <x v="3"/>
    <m/>
    <x v="2"/>
    <n v="2003.13"/>
    <n v="68"/>
    <n v="1"/>
    <x v="0"/>
    <x v="0"/>
    <x v="4"/>
  </r>
  <r>
    <s v="3481262"/>
    <x v="0"/>
    <s v="Szee, Larry(SEP)"/>
    <s v="413 Province Dr"/>
    <s v="Camas"/>
    <s v="WA"/>
    <s v="720"/>
    <x v="1"/>
    <x v="1"/>
    <x v="0"/>
    <m/>
    <x v="2"/>
    <n v="3333.14"/>
    <n v="75"/>
    <n v="1"/>
    <x v="0"/>
    <x v="0"/>
    <x v="4"/>
  </r>
  <r>
    <s v="3470101"/>
    <x v="0"/>
    <s v="Nelson, Randy(SEP)"/>
    <s v="38600 Highway 226"/>
    <s v="Scio"/>
    <s v=""/>
    <s v="720"/>
    <x v="1"/>
    <x v="1"/>
    <x v="3"/>
    <m/>
    <x v="2"/>
    <n v="2388.59"/>
    <n v="792"/>
    <n v="1"/>
    <x v="0"/>
    <x v="0"/>
    <x v="3"/>
  </r>
  <r>
    <s v="3457689"/>
    <x v="1"/>
    <s v="Kingston Homes LLC(MRE)"/>
    <s v="4405 N Ridgefield Wood Dr"/>
    <s v="Ridgefield"/>
    <s v="WA"/>
    <s v="720"/>
    <x v="1"/>
    <x v="1"/>
    <x v="0"/>
    <m/>
    <x v="2"/>
    <n v="608.09"/>
    <n v="25"/>
    <n v="1"/>
    <x v="0"/>
    <x v="0"/>
    <x v="6"/>
  </r>
  <r>
    <s v="3457690"/>
    <x v="1"/>
    <s v="Kingston Homes LLC(MRE)"/>
    <s v="4321 N Ridgefield Wood Dr"/>
    <s v="Ridgefield"/>
    <s v="WA"/>
    <s v="720"/>
    <x v="1"/>
    <x v="1"/>
    <x v="0"/>
    <m/>
    <x v="2"/>
    <n v="609.1"/>
    <n v="29"/>
    <n v="1"/>
    <x v="0"/>
    <x v="0"/>
    <x v="6"/>
  </r>
  <r>
    <s v="3462334"/>
    <x v="1"/>
    <s v="Piper, Ken J(MRE)"/>
    <s v="407 NE 18th St"/>
    <s v="Battle Ground"/>
    <s v="WA"/>
    <s v="720"/>
    <x v="1"/>
    <x v="1"/>
    <x v="3"/>
    <m/>
    <x v="2"/>
    <n v="605.16"/>
    <n v="22"/>
    <n v="1"/>
    <x v="0"/>
    <x v="0"/>
    <x v="4"/>
  </r>
  <r>
    <s v="3474174"/>
    <x v="0"/>
    <s v="Install 1&quot;(P) curb service with 1100/120"/>
    <s v="12312 NE 172nd Ave"/>
    <s v="Brush Prairie"/>
    <s v="WA"/>
    <s v="720"/>
    <x v="1"/>
    <x v="1"/>
    <x v="0"/>
    <m/>
    <x v="2"/>
    <n v="2067.79"/>
    <n v="226"/>
    <n v="1"/>
    <x v="0"/>
    <x v="0"/>
    <x v="1"/>
  </r>
  <r>
    <s v="3520539"/>
    <x v="0"/>
    <s v="Elite Financial Associatio LLC(SAS)"/>
    <s v=""/>
    <s v=""/>
    <s v=""/>
    <s v=""/>
    <x v="0"/>
    <x v="0"/>
    <x v="9"/>
    <m/>
    <x v="3"/>
    <n v="2317.84"/>
    <n v="57"/>
    <n v="1"/>
    <x v="0"/>
    <x v="0"/>
    <x v="8"/>
  </r>
  <r>
    <s v="3492491"/>
    <x v="0"/>
    <s v="Premier Property Management(WTC)"/>
    <s v="100 E 19th St #100"/>
    <s v="Vancouver"/>
    <s v="WA"/>
    <s v="720"/>
    <x v="0"/>
    <x v="0"/>
    <x v="0"/>
    <m/>
    <x v="3"/>
    <n v="2492.5500000000002"/>
    <n v="6"/>
    <n v="1"/>
    <x v="0"/>
    <x v="0"/>
    <x v="0"/>
  </r>
  <r>
    <s v="3501080"/>
    <x v="0"/>
    <s v="Web Lead Customer DONT EDIT(SAS)"/>
    <s v="8411 E Mill Plain Blvd"/>
    <s v="Vancouver"/>
    <s v="WA"/>
    <s v="720"/>
    <x v="0"/>
    <x v="0"/>
    <x v="0"/>
    <m/>
    <x v="3"/>
    <n v="5089.62"/>
    <n v="217"/>
    <n v="1"/>
    <x v="0"/>
    <x v="0"/>
    <x v="0"/>
  </r>
  <r>
    <s v="3503923"/>
    <x v="0"/>
    <s v="Jacobus Inc(SAS)"/>
    <s v="6710 NE St Johns Rd"/>
    <s v="Vancouver"/>
    <s v="WA"/>
    <s v="720"/>
    <x v="0"/>
    <x v="0"/>
    <x v="0"/>
    <m/>
    <x v="3"/>
    <n v="3152.52"/>
    <n v="64"/>
    <n v="1"/>
    <x v="0"/>
    <x v="0"/>
    <x v="0"/>
  </r>
  <r>
    <s v="3512886"/>
    <x v="0"/>
    <s v="Highway 503 Properties LLC(R3E)"/>
    <s v="11927 NE 113th Cir"/>
    <s v="Vancouver"/>
    <s v="WA"/>
    <s v="720"/>
    <x v="0"/>
    <x v="0"/>
    <x v="0"/>
    <m/>
    <x v="3"/>
    <n v="1865.31"/>
    <n v="202"/>
    <n v="1"/>
    <x v="0"/>
    <x v="0"/>
    <x v="0"/>
  </r>
  <r>
    <s v="3512896"/>
    <x v="0"/>
    <s v="JB Homes LLC(R3E)"/>
    <s v="10714 NW Lakeshore Ave #101"/>
    <s v="Vancouver"/>
    <s v="WA"/>
    <s v="720"/>
    <x v="0"/>
    <x v="0"/>
    <x v="0"/>
    <m/>
    <x v="3"/>
    <n v="1140.69"/>
    <n v="17"/>
    <n v="1"/>
    <x v="0"/>
    <x v="0"/>
    <x v="0"/>
  </r>
  <r>
    <s v="3517631"/>
    <x v="0"/>
    <s v="Valvoline LLC(R3E)"/>
    <s v="5800 NE Gher Rd"/>
    <s v="Vancouver"/>
    <s v="WA"/>
    <s v="720"/>
    <x v="0"/>
    <x v="0"/>
    <x v="0"/>
    <m/>
    <x v="3"/>
    <n v="2672.99"/>
    <n v="94"/>
    <n v="1"/>
    <x v="0"/>
    <x v="0"/>
    <x v="0"/>
  </r>
  <r>
    <s v="3517632"/>
    <x v="0"/>
    <s v="Valvoline LLC(R3E)"/>
    <s v="19007 SE 1st St"/>
    <s v="Vancouver"/>
    <s v="WA"/>
    <s v="720"/>
    <x v="0"/>
    <x v="0"/>
    <x v="0"/>
    <m/>
    <x v="3"/>
    <n v="1793.89"/>
    <n v="71"/>
    <n v="1"/>
    <x v="0"/>
    <x v="0"/>
    <x v="0"/>
  </r>
  <r>
    <s v="3518654"/>
    <x v="0"/>
    <s v="Squires, Kasey H(RCB)"/>
    <s v="212 NE Grace Ave"/>
    <s v="Battle Ground"/>
    <s v="WA"/>
    <s v="720"/>
    <x v="0"/>
    <x v="0"/>
    <x v="0"/>
    <m/>
    <x v="3"/>
    <n v="2931.92"/>
    <n v="57"/>
    <n v="1"/>
    <x v="0"/>
    <x v="0"/>
    <x v="0"/>
  </r>
  <r>
    <s v="3521713"/>
    <x v="0"/>
    <s v="Tech Plaza LLC(SAS)"/>
    <s v="5701 E Fourth Plain Blvd"/>
    <s v="Vancouver"/>
    <s v="WA"/>
    <s v="720"/>
    <x v="0"/>
    <x v="0"/>
    <x v="1"/>
    <m/>
    <x v="3"/>
    <n v="3460.14"/>
    <n v="352"/>
    <n v="1"/>
    <x v="0"/>
    <x v="0"/>
    <x v="0"/>
  </r>
  <r>
    <s v="3523097"/>
    <x v="0"/>
    <s v="Andresen Plaza SPE LLC(SAS)"/>
    <s v="2700 NE Andresen Rd #G1A"/>
    <s v="Vancouver"/>
    <s v="WA"/>
    <s v="720"/>
    <x v="0"/>
    <x v="0"/>
    <x v="0"/>
    <m/>
    <x v="3"/>
    <n v="3000.89"/>
    <n v="126"/>
    <n v="1"/>
    <x v="0"/>
    <x v="0"/>
    <x v="0"/>
  </r>
  <r>
    <s v="3490131"/>
    <x v="0"/>
    <s v="Fruit Valley Village LLC(SAS)"/>
    <s v="1910 W Fourth Plain Blvd"/>
    <s v="Vancouver"/>
    <s v="WA"/>
    <s v="720"/>
    <x v="0"/>
    <x v="0"/>
    <x v="0"/>
    <m/>
    <x v="3"/>
    <n v="4197.8999999999996"/>
    <n v="216"/>
    <n v="1"/>
    <x v="0"/>
    <x v="0"/>
    <x v="0"/>
  </r>
  <r>
    <s v="3515221"/>
    <x v="0"/>
    <s v="Greenline LLC(SAS)"/>
    <s v="15605 SE Mill Plain Blvd #BldgE"/>
    <s v="Vancouver"/>
    <s v="WA"/>
    <s v="720"/>
    <x v="0"/>
    <x v="0"/>
    <x v="0"/>
    <m/>
    <x v="3"/>
    <n v="2974.84"/>
    <n v="9"/>
    <n v="1"/>
    <x v="0"/>
    <x v="0"/>
    <x v="1"/>
  </r>
  <r>
    <s v="3511897"/>
    <x v="0"/>
    <s v="Install 1&quot; (p) curb svc/therm load 25.00"/>
    <s v="301 NE 192nd Ave #CURB"/>
    <s v="Vancouver"/>
    <s v="WA"/>
    <s v="720"/>
    <x v="0"/>
    <x v="1"/>
    <x v="3"/>
    <m/>
    <x v="3"/>
    <n v="1676.32"/>
    <n v="46"/>
    <n v="1"/>
    <x v="0"/>
    <x v="0"/>
    <x v="1"/>
  </r>
  <r>
    <s v="3520471"/>
    <x v="0"/>
    <s v="Perlo Construction LLC(SAS)"/>
    <s v=""/>
    <s v=""/>
    <s v=""/>
    <s v=""/>
    <x v="0"/>
    <x v="1"/>
    <x v="9"/>
    <m/>
    <x v="3"/>
    <n v="1794.42"/>
    <n v="127"/>
    <n v="1"/>
    <x v="0"/>
    <x v="0"/>
    <x v="8"/>
  </r>
  <r>
    <s v="3520348"/>
    <x v="0"/>
    <s v="Tokola Properties Inc(SAS)"/>
    <s v=""/>
    <s v=""/>
    <s v=""/>
    <s v=""/>
    <x v="0"/>
    <x v="1"/>
    <x v="9"/>
    <m/>
    <x v="3"/>
    <n v="2161.44"/>
    <n v="99"/>
    <n v="1"/>
    <x v="0"/>
    <x v="0"/>
    <x v="8"/>
  </r>
  <r>
    <s v="3465745"/>
    <x v="0"/>
    <s v="Mid Col Fam Med Center(TLB)"/>
    <s v="0000 Highway 14"/>
    <s v="Bingen"/>
    <s v="WA"/>
    <s v="720"/>
    <x v="0"/>
    <x v="1"/>
    <x v="0"/>
    <m/>
    <x v="3"/>
    <n v="17038.02"/>
    <n v="211"/>
    <n v="1"/>
    <x v="0"/>
    <x v="0"/>
    <x v="0"/>
  </r>
  <r>
    <s v="3476620"/>
    <x v="0"/>
    <s v="Northwest Adhesives Inc(RCB)"/>
    <s v="4325 S Lincoln St"/>
    <s v="Washougal"/>
    <s v="WA"/>
    <s v="720"/>
    <x v="0"/>
    <x v="1"/>
    <x v="0"/>
    <m/>
    <x v="3"/>
    <n v="2515.77"/>
    <n v="161"/>
    <n v="1"/>
    <x v="0"/>
    <x v="0"/>
    <x v="0"/>
  </r>
  <r>
    <s v="3478778"/>
    <x v="0"/>
    <s v="La Center School District 101(RCB)"/>
    <s v="725 Highland Rd #Fldhse"/>
    <s v="La Center"/>
    <s v="WA"/>
    <s v="720"/>
    <x v="0"/>
    <x v="1"/>
    <x v="0"/>
    <m/>
    <x v="3"/>
    <n v="2911.16"/>
    <n v="407"/>
    <n v="1"/>
    <x v="0"/>
    <x v="0"/>
    <x v="1"/>
  </r>
  <r>
    <s v="3481279"/>
    <x v="0"/>
    <s v="Bonneville Power Admin(SAS)"/>
    <s v="1251 NE Minnehaha Rd"/>
    <s v="Vancouver"/>
    <s v="WA"/>
    <s v="720"/>
    <x v="0"/>
    <x v="1"/>
    <x v="0"/>
    <m/>
    <x v="3"/>
    <n v="4527.88"/>
    <n v="281"/>
    <n v="1"/>
    <x v="0"/>
    <x v="0"/>
    <x v="0"/>
  </r>
  <r>
    <s v="3484168"/>
    <x v="0"/>
    <s v="Pennon Construction Co Inc(SAS)"/>
    <s v="7807 NE 6th Ave"/>
    <s v="Vancouver"/>
    <s v="WA"/>
    <s v="720"/>
    <x v="0"/>
    <x v="1"/>
    <x v="0"/>
    <m/>
    <x v="3"/>
    <n v="1101.4100000000001"/>
    <n v="24"/>
    <n v="1"/>
    <x v="0"/>
    <x v="0"/>
    <x v="0"/>
  </r>
  <r>
    <s v="3494033"/>
    <x v="0"/>
    <s v="iQ Credit Union(RCB)"/>
    <s v="1810 SW 9th Ave"/>
    <s v="Battle Ground"/>
    <s v="WA"/>
    <s v="720"/>
    <x v="0"/>
    <x v="1"/>
    <x v="0"/>
    <m/>
    <x v="3"/>
    <n v="1120.6500000000001"/>
    <n v="40"/>
    <n v="1"/>
    <x v="0"/>
    <x v="0"/>
    <x v="0"/>
  </r>
  <r>
    <s v="3497369"/>
    <x v="0"/>
    <s v="Vancouver Retirement Resid LLC(SAS)"/>
    <s v="301 SE 136th Ave #Retire"/>
    <s v="Vancouver"/>
    <s v="WA"/>
    <s v="720"/>
    <x v="0"/>
    <x v="1"/>
    <x v="1"/>
    <m/>
    <x v="3"/>
    <n v="3734.77"/>
    <n v="540"/>
    <n v="1"/>
    <x v="0"/>
    <x v="0"/>
    <x v="0"/>
  </r>
  <r>
    <s v="3499382"/>
    <x v="0"/>
    <s v="Port of Ridgefield(SAS)"/>
    <s v="5525 S 11th St"/>
    <s v="Ridgefield"/>
    <s v="WA"/>
    <s v="720"/>
    <x v="0"/>
    <x v="1"/>
    <x v="0"/>
    <m/>
    <x v="3"/>
    <n v="1646.89"/>
    <n v="281"/>
    <n v="1"/>
    <x v="0"/>
    <x v="0"/>
    <x v="0"/>
  </r>
  <r>
    <s v="3500971"/>
    <x v="0"/>
    <s v="Stewart Plumbing Inc(SAS)"/>
    <s v="1802 SE 16th St"/>
    <s v="Battle Ground"/>
    <s v="WA"/>
    <s v="720"/>
    <x v="0"/>
    <x v="1"/>
    <x v="0"/>
    <m/>
    <x v="3"/>
    <n v="1352.8"/>
    <n v="161"/>
    <n v="1"/>
    <x v="0"/>
    <x v="0"/>
    <x v="0"/>
  </r>
  <r>
    <s v="3501055"/>
    <x v="0"/>
    <s v="Ricks Custom Fencing(SAS)"/>
    <s v="13203 NE Fourth Plain Rd"/>
    <s v="Vancouver"/>
    <s v="WA"/>
    <s v="720"/>
    <x v="0"/>
    <x v="1"/>
    <x v="0"/>
    <m/>
    <x v="3"/>
    <n v="2449.1999999999998"/>
    <n v="192"/>
    <n v="1"/>
    <x v="0"/>
    <x v="0"/>
    <x v="0"/>
  </r>
  <r>
    <s v="3501273"/>
    <x v="0"/>
    <s v="Columbia Tech Center LLC(SAS)"/>
    <s v="17801 SE 6th Way"/>
    <s v="Vancouver"/>
    <s v="WA"/>
    <s v="720"/>
    <x v="0"/>
    <x v="1"/>
    <x v="0"/>
    <m/>
    <x v="3"/>
    <n v="1452.9"/>
    <n v="208"/>
    <n v="1"/>
    <x v="0"/>
    <x v="0"/>
    <x v="0"/>
  </r>
  <r>
    <s v="3501349"/>
    <x v="0"/>
    <s v="Baranof Holdings(SAS)"/>
    <s v="2625 SE 165th Ave"/>
    <s v="Vancouver"/>
    <s v="WA"/>
    <s v="720"/>
    <x v="0"/>
    <x v="1"/>
    <x v="0"/>
    <m/>
    <x v="3"/>
    <n v="1127.43"/>
    <n v="37"/>
    <n v="1"/>
    <x v="0"/>
    <x v="0"/>
    <x v="0"/>
  </r>
  <r>
    <s v="3501670"/>
    <x v="0"/>
    <s v="Delta Management Co LLC(SAS)"/>
    <s v="5305 NE 121st Ave #U802"/>
    <s v="Vancouver"/>
    <s v="WA"/>
    <s v="720"/>
    <x v="0"/>
    <x v="1"/>
    <x v="0"/>
    <m/>
    <x v="3"/>
    <n v="1107.04"/>
    <n v="8"/>
    <n v="1"/>
    <x v="0"/>
    <x v="0"/>
    <x v="0"/>
  </r>
  <r>
    <s v="3501671"/>
    <x v="0"/>
    <s v="Delta Management Co LLC(SAS)"/>
    <s v="5305 NE 121st Ave #V901"/>
    <s v="Vancouver"/>
    <s v="WA"/>
    <s v="720"/>
    <x v="0"/>
    <x v="1"/>
    <x v="0"/>
    <m/>
    <x v="3"/>
    <n v="1207.83"/>
    <n v="18"/>
    <n v="1"/>
    <x v="0"/>
    <x v="0"/>
    <x v="0"/>
  </r>
  <r>
    <s v="3501672"/>
    <x v="0"/>
    <s v="Delta Management Co LLC(SAS)"/>
    <s v="5305 NE 121st Ave #W906"/>
    <s v="Vancouver"/>
    <s v="WA"/>
    <s v="720"/>
    <x v="0"/>
    <x v="1"/>
    <x v="0"/>
    <m/>
    <x v="3"/>
    <n v="1.27"/>
    <n v="5"/>
    <n v="1"/>
    <x v="1"/>
    <x v="0"/>
    <x v="0"/>
  </r>
  <r>
    <s v="3501673"/>
    <x v="0"/>
    <s v="Delta Management Co LLC(SAS)"/>
    <s v="5305 NE 121st Ave #X912"/>
    <s v="Vancouver"/>
    <s v="WA"/>
    <s v="720"/>
    <x v="0"/>
    <x v="1"/>
    <x v="0"/>
    <m/>
    <x v="3"/>
    <n v="1124.69"/>
    <n v="5"/>
    <n v="1"/>
    <x v="0"/>
    <x v="0"/>
    <x v="0"/>
  </r>
  <r>
    <s v="3503532"/>
    <x v="0"/>
    <s v="Big Al's Specialty Movers(SAS)"/>
    <s v="16707 NE 10th Ave"/>
    <s v="Ridgefield"/>
    <s v="WA"/>
    <s v="720"/>
    <x v="0"/>
    <x v="1"/>
    <x v="0"/>
    <m/>
    <x v="3"/>
    <n v="3216.07"/>
    <n v="187"/>
    <n v="1"/>
    <x v="0"/>
    <x v="0"/>
    <x v="0"/>
  </r>
  <r>
    <s v="3504912"/>
    <x v="0"/>
    <s v="Highland Crossing LLC(RCB)"/>
    <s v="11911 NE 119th St"/>
    <s v="Vancouver"/>
    <s v="WA"/>
    <s v="720"/>
    <x v="0"/>
    <x v="1"/>
    <x v="0"/>
    <m/>
    <x v="3"/>
    <n v="2270.81"/>
    <n v="52"/>
    <n v="1"/>
    <x v="0"/>
    <x v="0"/>
    <x v="0"/>
  </r>
  <r>
    <s v="3506128"/>
    <x v="0"/>
    <s v="Perlo Construction LLC(SAS)"/>
    <s v="4611 Fruit Valley Rd"/>
    <s v="Vancouver"/>
    <s v="WA"/>
    <s v="720"/>
    <x v="0"/>
    <x v="1"/>
    <x v="0"/>
    <m/>
    <x v="3"/>
    <n v="5564.1"/>
    <n v="194"/>
    <n v="1"/>
    <x v="0"/>
    <x v="0"/>
    <x v="0"/>
  </r>
  <r>
    <s v="3506768"/>
    <x v="0"/>
    <s v="Vancouver &lt;(&gt;&amp;&lt;)&gt; Ward LLC(SAS)"/>
    <s v="6907 NE Ward Rd"/>
    <s v="Vancouver"/>
    <s v="WA"/>
    <s v="720"/>
    <x v="0"/>
    <x v="1"/>
    <x v="0"/>
    <m/>
    <x v="3"/>
    <n v="9522.25"/>
    <n v="200"/>
    <n v="1"/>
    <x v="0"/>
    <x v="0"/>
    <x v="0"/>
  </r>
  <r>
    <s v="3507098"/>
    <x v="0"/>
    <s v="Morker Nation LLC(SAS)"/>
    <s v="2530 E St"/>
    <s v="Washougal"/>
    <s v="WA"/>
    <s v="720"/>
    <x v="0"/>
    <x v="1"/>
    <x v="0"/>
    <m/>
    <x v="3"/>
    <n v="2261.7800000000002"/>
    <n v="53"/>
    <n v="1"/>
    <x v="0"/>
    <x v="0"/>
    <x v="0"/>
  </r>
  <r>
    <s v="3507764"/>
    <x v="0"/>
    <s v="Hazel Dell Marketplace LLC(SAS)"/>
    <s v="7901 NE 6th Ave"/>
    <s v="Vancouver"/>
    <s v="WA"/>
    <s v="720"/>
    <x v="0"/>
    <x v="1"/>
    <x v="0"/>
    <m/>
    <x v="3"/>
    <n v="1480.42"/>
    <n v="209"/>
    <n v="1"/>
    <x v="0"/>
    <x v="0"/>
    <x v="1"/>
  </r>
  <r>
    <s v="3508603"/>
    <x v="0"/>
    <s v="MDDS LLC(SAS)"/>
    <s v="16096 SE 15th St #Pool2"/>
    <s v="Vancouver"/>
    <s v="WA"/>
    <s v="720"/>
    <x v="0"/>
    <x v="1"/>
    <x v="0"/>
    <m/>
    <x v="3"/>
    <n v="1187.22"/>
    <n v="98"/>
    <n v="1"/>
    <x v="0"/>
    <x v="0"/>
    <x v="0"/>
  </r>
  <r>
    <s v="3509483"/>
    <x v="0"/>
    <s v="Alfordable  Enterprise LLC(SAS)"/>
    <s v="13714 NE 28th St #Bldg1"/>
    <s v="Vancouver"/>
    <s v="WA"/>
    <s v="720"/>
    <x v="0"/>
    <x v="1"/>
    <x v="0"/>
    <m/>
    <x v="3"/>
    <n v="1130.45"/>
    <n v="73"/>
    <n v="1"/>
    <x v="0"/>
    <x v="0"/>
    <x v="0"/>
  </r>
  <r>
    <s v="3509484"/>
    <x v="0"/>
    <s v="Alfordable  Enterprise LLC(SAS)"/>
    <s v="13714 NE 28th St #Bldg2"/>
    <s v="Vancouver"/>
    <s v="WA"/>
    <s v="720"/>
    <x v="0"/>
    <x v="1"/>
    <x v="0"/>
    <m/>
    <x v="3"/>
    <n v="1131.48"/>
    <n v="77"/>
    <n v="1"/>
    <x v="0"/>
    <x v="0"/>
    <x v="0"/>
  </r>
  <r>
    <s v="3509485"/>
    <x v="0"/>
    <s v="Alfordable  Enterprise LLC(SAS)"/>
    <s v="13714 NE 28th St #Bldg3"/>
    <s v="Vancouver"/>
    <s v="WA"/>
    <s v="720"/>
    <x v="0"/>
    <x v="1"/>
    <x v="0"/>
    <m/>
    <x v="3"/>
    <n v="1131.48"/>
    <n v="77"/>
    <n v="1"/>
    <x v="0"/>
    <x v="0"/>
    <x v="0"/>
  </r>
  <r>
    <s v="3509486"/>
    <x v="0"/>
    <s v="Alfordable  Enterprise LLC(SAS)"/>
    <s v="13714 NE 28th St #Bldg4"/>
    <s v="Vancouver"/>
    <s v="WA"/>
    <s v="720"/>
    <x v="0"/>
    <x v="1"/>
    <x v="0"/>
    <m/>
    <x v="3"/>
    <n v="1130.45"/>
    <n v="73"/>
    <n v="1"/>
    <x v="0"/>
    <x v="0"/>
    <x v="0"/>
  </r>
  <r>
    <s v="3510877"/>
    <x v="0"/>
    <s v="Kaski Koncrete Inc(SAS)"/>
    <s v="1805 SE 9th Ave"/>
    <s v="Battle Ground"/>
    <s v="WA"/>
    <s v="720"/>
    <x v="0"/>
    <x v="1"/>
    <x v="0"/>
    <m/>
    <x v="3"/>
    <n v="1130.07"/>
    <n v="65"/>
    <n v="1"/>
    <x v="0"/>
    <x v="0"/>
    <x v="0"/>
  </r>
  <r>
    <s v="3511289"/>
    <x v="0"/>
    <s v="9/4Dash Realty Inc(SAS)"/>
    <s v="1920 SE 167th Ave"/>
    <s v="Vancouver"/>
    <s v="WA"/>
    <s v="720"/>
    <x v="0"/>
    <x v="1"/>
    <x v="0"/>
    <m/>
    <x v="3"/>
    <n v="1163.3900000000001"/>
    <n v="87"/>
    <n v="1"/>
    <x v="0"/>
    <x v="0"/>
    <x v="2"/>
  </r>
  <r>
    <s v="3511978"/>
    <x v="0"/>
    <s v="City of Vancouver(SAS)"/>
    <s v="2106 Norris Rd #VFD2"/>
    <s v="Vancouver"/>
    <s v="WA"/>
    <s v="720"/>
    <x v="0"/>
    <x v="1"/>
    <x v="0"/>
    <m/>
    <x v="3"/>
    <n v="3972.9"/>
    <n v="127"/>
    <n v="1"/>
    <x v="0"/>
    <x v="0"/>
    <x v="0"/>
  </r>
  <r>
    <s v="3512239"/>
    <x v="0"/>
    <s v="Delta Management Co LLC(SAS)"/>
    <s v="5951 E 18th St #BldgA"/>
    <s v="Vancouver"/>
    <s v="WA"/>
    <s v="720"/>
    <x v="0"/>
    <x v="1"/>
    <x v="0"/>
    <m/>
    <x v="3"/>
    <n v="5946.5"/>
    <n v="247"/>
    <n v="1"/>
    <x v="0"/>
    <x v="0"/>
    <x v="0"/>
  </r>
  <r>
    <s v="3512240"/>
    <x v="0"/>
    <s v="Delta Management Co LLC(SAS)"/>
    <s v="5951 E 18th St #BldgB"/>
    <s v="Vancouver"/>
    <s v="WA"/>
    <s v="720"/>
    <x v="0"/>
    <x v="1"/>
    <x v="0"/>
    <m/>
    <x v="3"/>
    <n v="4316.79"/>
    <n v="247"/>
    <n v="1"/>
    <x v="0"/>
    <x v="0"/>
    <x v="0"/>
  </r>
  <r>
    <s v="3512823"/>
    <x v="0"/>
    <s v="WDC Construction LLC(SAS)"/>
    <s v="2000 Broadway St"/>
    <s v="Vancouver"/>
    <s v="WA"/>
    <s v="720"/>
    <x v="0"/>
    <x v="1"/>
    <x v="0"/>
    <m/>
    <x v="3"/>
    <n v="2812.17"/>
    <n v="50"/>
    <n v="1"/>
    <x v="0"/>
    <x v="0"/>
    <x v="0"/>
  </r>
  <r>
    <s v="3513538"/>
    <x v="0"/>
    <s v="HAPO Community Credit Union(SAS)"/>
    <s v="13909 SE Mill Plain Blvd"/>
    <s v="Vancouver"/>
    <s v="WA"/>
    <s v="720"/>
    <x v="0"/>
    <x v="1"/>
    <x v="0"/>
    <m/>
    <x v="3"/>
    <n v="4524.6099999999997"/>
    <n v="267"/>
    <n v="1"/>
    <x v="0"/>
    <x v="0"/>
    <x v="0"/>
  </r>
  <r>
    <s v="3514928"/>
    <x v="0"/>
    <s v="IDV Development Services(R3E)"/>
    <s v="7075 S 5th St"/>
    <s v="Ridgefield"/>
    <s v="WA"/>
    <s v="720"/>
    <x v="0"/>
    <x v="1"/>
    <x v="0"/>
    <m/>
    <x v="3"/>
    <n v="1465.7"/>
    <n v="200"/>
    <n v="1"/>
    <x v="0"/>
    <x v="0"/>
    <x v="0"/>
  </r>
  <r>
    <s v="3515001"/>
    <x v="0"/>
    <s v="Meriwether Place LLLP(SAS)"/>
    <s v="6221 E Fourth Plain Blvd"/>
    <s v="Vancouver"/>
    <s v="WA"/>
    <s v="720"/>
    <x v="0"/>
    <x v="1"/>
    <x v="0"/>
    <m/>
    <x v="3"/>
    <n v="2809.65"/>
    <n v="275"/>
    <n v="1"/>
    <x v="0"/>
    <x v="0"/>
    <x v="0"/>
  </r>
  <r>
    <s v="3518601"/>
    <x v="0"/>
    <s v="Fresh Ventures LLC(SAS)"/>
    <s v="11801 NE Fourth Plain Blvd"/>
    <s v="Vancouver"/>
    <s v="WA"/>
    <s v="720"/>
    <x v="0"/>
    <x v="1"/>
    <x v="1"/>
    <m/>
    <x v="3"/>
    <n v="2930.56"/>
    <n v="353"/>
    <n v="1"/>
    <x v="0"/>
    <x v="0"/>
    <x v="0"/>
  </r>
  <r>
    <s v="3519114"/>
    <x v="0"/>
    <s v="Westland LLC(SAS)"/>
    <s v="1311 NE 144th St #129"/>
    <s v="Vancouver"/>
    <s v="WA"/>
    <s v="720"/>
    <x v="0"/>
    <x v="1"/>
    <x v="3"/>
    <m/>
    <x v="3"/>
    <n v="1306.06"/>
    <n v="144"/>
    <n v="1"/>
    <x v="0"/>
    <x v="0"/>
    <x v="0"/>
  </r>
  <r>
    <s v="3519115"/>
    <x v="0"/>
    <s v="Westland LLC(SAS)"/>
    <s v="1313 NE 144th St #BldgD2"/>
    <s v="Vancouver"/>
    <s v="WA"/>
    <s v="720"/>
    <x v="0"/>
    <x v="1"/>
    <x v="0"/>
    <m/>
    <x v="3"/>
    <n v="1134.71"/>
    <n v="79"/>
    <n v="1"/>
    <x v="0"/>
    <x v="0"/>
    <x v="0"/>
  </r>
  <r>
    <s v="3519454"/>
    <x v="0"/>
    <s v="JB Homes LLC(R3E)"/>
    <s v="10718 NW Lakeshore Ave #1"/>
    <s v="Vancouver"/>
    <s v="WA"/>
    <s v="720"/>
    <x v="0"/>
    <x v="1"/>
    <x v="0"/>
    <m/>
    <x v="3"/>
    <n v="1120.3599999999999"/>
    <n v="32"/>
    <n v="1"/>
    <x v="0"/>
    <x v="0"/>
    <x v="0"/>
  </r>
  <r>
    <s v="3520526"/>
    <x v="0"/>
    <s v="Western Construction Service(SAS)"/>
    <s v=""/>
    <s v=""/>
    <s v=""/>
    <s v=""/>
    <x v="0"/>
    <x v="1"/>
    <x v="9"/>
    <m/>
    <x v="3"/>
    <n v="2282"/>
    <n v="72"/>
    <n v="1"/>
    <x v="0"/>
    <x v="0"/>
    <x v="0"/>
  </r>
  <r>
    <s v="3524680"/>
    <x v="0"/>
    <s v="CDM Services(WTC)"/>
    <s v="2300 NE Andresen Rd"/>
    <s v="Vancouver"/>
    <s v="WA"/>
    <s v="720"/>
    <x v="0"/>
    <x v="1"/>
    <x v="0"/>
    <m/>
    <x v="3"/>
    <n v="3088.72"/>
    <n v="39"/>
    <n v="1"/>
    <x v="0"/>
    <x v="0"/>
    <x v="0"/>
  </r>
  <r>
    <s v="3481720"/>
    <x v="0"/>
    <s v="Hockinson School District #98(SAS)"/>
    <s v="15916 NE 182nd Ave"/>
    <s v="Brush Prairie"/>
    <s v="WA"/>
    <s v="720"/>
    <x v="0"/>
    <x v="1"/>
    <x v="1"/>
    <m/>
    <x v="3"/>
    <n v="16817.21"/>
    <n v="1063"/>
    <n v="1"/>
    <x v="0"/>
    <x v="0"/>
    <x v="0"/>
  </r>
  <r>
    <s v="3490199"/>
    <x v="0"/>
    <s v="Uptown Apartments(SAS)"/>
    <s v="1700 Main St"/>
    <s v="Vancouver"/>
    <s v="WA"/>
    <s v="720"/>
    <x v="0"/>
    <x v="1"/>
    <x v="1"/>
    <m/>
    <x v="3"/>
    <n v="13845.85"/>
    <n v="59"/>
    <n v="1"/>
    <x v="0"/>
    <x v="0"/>
    <x v="9"/>
  </r>
  <r>
    <s v="3492685"/>
    <x v="0"/>
    <s v="Port of Vancouver(RCB)"/>
    <s v="3300 NW 32nd Ave"/>
    <s v="Vancouver"/>
    <s v="WA"/>
    <s v="720"/>
    <x v="0"/>
    <x v="1"/>
    <x v="1"/>
    <m/>
    <x v="3"/>
    <n v="4654.66"/>
    <n v="457"/>
    <n v="1"/>
    <x v="0"/>
    <x v="0"/>
    <x v="0"/>
  </r>
  <r>
    <s v="3494035"/>
    <x v="0"/>
    <s v="Westridge II LLC(SAS)"/>
    <s v="2004 SE 192nd Ave #South"/>
    <s v="Vancouver"/>
    <s v="WA"/>
    <s v="720"/>
    <x v="0"/>
    <x v="1"/>
    <x v="0"/>
    <m/>
    <x v="3"/>
    <n v="4003.99"/>
    <n v="134"/>
    <n v="1"/>
    <x v="0"/>
    <x v="0"/>
    <x v="0"/>
  </r>
  <r>
    <s v="3494037"/>
    <x v="0"/>
    <s v="Westridge II LLC(SAS)"/>
    <s v="2004 SE 192nd Ave #North"/>
    <s v="Vancouver"/>
    <s v="WA"/>
    <s v="720"/>
    <x v="0"/>
    <x v="1"/>
    <x v="0"/>
    <m/>
    <x v="3"/>
    <n v="2929.24"/>
    <n v="27"/>
    <n v="1"/>
    <x v="0"/>
    <x v="0"/>
    <x v="0"/>
  </r>
  <r>
    <s v="3495278"/>
    <x v="0"/>
    <s v="Tradesmen Electric Inc(SAS)"/>
    <s v="1121 SE 22nd St"/>
    <s v="Battle Ground"/>
    <s v="WA"/>
    <s v="720"/>
    <x v="0"/>
    <x v="1"/>
    <x v="0"/>
    <m/>
    <x v="3"/>
    <n v="3235.5"/>
    <n v="150"/>
    <n v="1"/>
    <x v="0"/>
    <x v="0"/>
    <x v="0"/>
  </r>
  <r>
    <s v="3495572"/>
    <x v="0"/>
    <s v="WDC Construction LLC(SAS)"/>
    <s v="200 E 19th St"/>
    <s v="Vancouver"/>
    <s v="WA"/>
    <s v="720"/>
    <x v="0"/>
    <x v="1"/>
    <x v="0"/>
    <m/>
    <x v="3"/>
    <n v="4807.33"/>
    <n v="55"/>
    <n v="1"/>
    <x v="0"/>
    <x v="0"/>
    <x v="0"/>
  </r>
  <r>
    <s v="3495613"/>
    <x v="0"/>
    <s v="Pahlisch Homes Inc(SAS)"/>
    <s v="2000 NW Sierra Way"/>
    <s v="Camas"/>
    <s v="WA"/>
    <s v="720"/>
    <x v="0"/>
    <x v="1"/>
    <x v="0"/>
    <m/>
    <x v="3"/>
    <n v="1949.64"/>
    <n v="40"/>
    <n v="1"/>
    <x v="0"/>
    <x v="0"/>
    <x v="0"/>
  </r>
  <r>
    <s v="3497853"/>
    <x v="0"/>
    <s v="Finish installing 1&quot; (p) svc **contact i"/>
    <s v="19600 NE 3rd St #1"/>
    <s v="Vancouver"/>
    <s v="WA"/>
    <s v="720"/>
    <x v="0"/>
    <x v="1"/>
    <x v="0"/>
    <m/>
    <x v="3"/>
    <n v="2096.73"/>
    <n v="77"/>
    <n v="1"/>
    <x v="0"/>
    <x v="0"/>
    <x v="1"/>
  </r>
  <r>
    <s v="3500832"/>
    <x v="0"/>
    <s v="Opdahl Chiropractic Office Inc(SAS)"/>
    <s v="103 N Parkway Ave"/>
    <s v="Battle Ground"/>
    <s v="WA"/>
    <s v="720"/>
    <x v="0"/>
    <x v="1"/>
    <x v="0"/>
    <m/>
    <x v="3"/>
    <n v="5026.83"/>
    <n v="74"/>
    <n v="1"/>
    <x v="0"/>
    <x v="0"/>
    <x v="0"/>
  </r>
  <r>
    <s v="3500897"/>
    <x v="0"/>
    <s v="Hazel Dell Marketplace LLC(SAS)"/>
    <s v="7902 NE 6th Ave"/>
    <s v="Vancouver"/>
    <s v="WA"/>
    <s v="720"/>
    <x v="0"/>
    <x v="1"/>
    <x v="0"/>
    <m/>
    <x v="3"/>
    <n v="1611.34"/>
    <n v="35"/>
    <n v="1"/>
    <x v="0"/>
    <x v="0"/>
    <x v="0"/>
  </r>
  <r>
    <s v="3500898"/>
    <x v="0"/>
    <s v="Hazel Dell Marketplace LLC(SAS)"/>
    <s v="7904 NE 6th Ave"/>
    <s v="Vancouver"/>
    <s v="WA"/>
    <s v="720"/>
    <x v="0"/>
    <x v="1"/>
    <x v="0"/>
    <m/>
    <x v="3"/>
    <n v="1718.51"/>
    <n v="46"/>
    <n v="1"/>
    <x v="0"/>
    <x v="0"/>
    <x v="0"/>
  </r>
  <r>
    <s v="3505121"/>
    <x v="0"/>
    <s v="Rotschy Inc(SAS)"/>
    <s v="5900 NE 152nd Ave #G225"/>
    <s v="Vancouver"/>
    <s v="WA"/>
    <s v="720"/>
    <x v="0"/>
    <x v="1"/>
    <x v="0"/>
    <m/>
    <x v="3"/>
    <n v="1919.87"/>
    <n v="12"/>
    <n v="1"/>
    <x v="0"/>
    <x v="0"/>
    <x v="0"/>
  </r>
  <r>
    <s v="3505760"/>
    <x v="0"/>
    <s v="Mt Bachelor Homes LLC(SAS)"/>
    <s v="421 C St #Bldg 4"/>
    <s v="Washougal"/>
    <s v="WA"/>
    <s v="720"/>
    <x v="0"/>
    <x v="1"/>
    <x v="0"/>
    <m/>
    <x v="3"/>
    <n v="835.29"/>
    <n v="42"/>
    <n v="1"/>
    <x v="0"/>
    <x v="0"/>
    <x v="0"/>
  </r>
  <r>
    <s v="3505761"/>
    <x v="0"/>
    <s v="Mt Bachelor Homes LLC(SAS)"/>
    <s v="421 C St #Bldg 3"/>
    <s v="Washougal"/>
    <s v="WA"/>
    <s v="720"/>
    <x v="0"/>
    <x v="1"/>
    <x v="0"/>
    <m/>
    <x v="3"/>
    <n v="522.38"/>
    <n v="5"/>
    <n v="1"/>
    <x v="0"/>
    <x v="0"/>
    <x v="0"/>
  </r>
  <r>
    <s v="3506334"/>
    <x v="0"/>
    <s v="CBSIB / CLASS B SERVICE INSIDE BUILDING"/>
    <s v="1700 Main St"/>
    <s v="Vancouver"/>
    <s v="WA"/>
    <s v="720"/>
    <x v="0"/>
    <x v="1"/>
    <x v="7"/>
    <m/>
    <x v="3"/>
    <n v="3207.92"/>
    <n v="14"/>
    <n v="1"/>
    <x v="0"/>
    <x v="0"/>
    <x v="9"/>
  </r>
  <r>
    <s v="3511977"/>
    <x v="0"/>
    <s v="City of Vancouver(SAS)"/>
    <s v="2607 Main St #VFD1"/>
    <s v="Vancouver"/>
    <s v="WA"/>
    <s v="720"/>
    <x v="0"/>
    <x v="1"/>
    <x v="0"/>
    <m/>
    <x v="3"/>
    <n v="5708.02"/>
    <n v="34"/>
    <n v="1"/>
    <x v="0"/>
    <x v="0"/>
    <x v="0"/>
  </r>
  <r>
    <s v="3514978"/>
    <x v="0"/>
    <s v="Argonaut Food Partners LLC(SAS)"/>
    <s v="5508 NE Gher Rd #New"/>
    <s v="Vancouver"/>
    <s v="WA"/>
    <s v="720"/>
    <x v="0"/>
    <x v="1"/>
    <x v="0"/>
    <m/>
    <x v="3"/>
    <n v="1517.59"/>
    <n v="157"/>
    <n v="1"/>
    <x v="0"/>
    <x v="0"/>
    <x v="0"/>
  </r>
  <r>
    <s v="3515222"/>
    <x v="0"/>
    <s v="Greenline LLC(SAS)"/>
    <s v="15601 SE Mill Plain Blvd #BldgF"/>
    <s v="Vancouver"/>
    <s v="WA"/>
    <s v="720"/>
    <x v="0"/>
    <x v="1"/>
    <x v="0"/>
    <m/>
    <x v="3"/>
    <n v="958.31"/>
    <n v="11"/>
    <n v="1"/>
    <x v="0"/>
    <x v="0"/>
    <x v="1"/>
  </r>
  <r>
    <s v="3519452"/>
    <x v="0"/>
    <s v="JB Homes LLC(R3E)"/>
    <s v="10702 NW Lakeshore Ave #5"/>
    <s v="Vancouver"/>
    <s v="WA"/>
    <s v="720"/>
    <x v="0"/>
    <x v="1"/>
    <x v="0"/>
    <m/>
    <x v="3"/>
    <n v="2326.9499999999998"/>
    <n v="213"/>
    <n v="1"/>
    <x v="0"/>
    <x v="0"/>
    <x v="0"/>
  </r>
  <r>
    <s v="3516334"/>
    <x v="0"/>
    <s v="Complete install of 2&quot; (P) service"/>
    <s v="3300 NW 32nd Ave"/>
    <s v="Vancouver"/>
    <s v="WA"/>
    <s v="720"/>
    <x v="0"/>
    <x v="1"/>
    <x v="1"/>
    <m/>
    <x v="3"/>
    <n v="1708.99"/>
    <n v="41"/>
    <n v="1"/>
    <x v="0"/>
    <x v="0"/>
    <x v="1"/>
  </r>
  <r>
    <s v="3506325"/>
    <x v="0"/>
    <s v="ESL / Extended Service Line NOT for DB C"/>
    <s v="1700 Main St"/>
    <s v="Vancouver"/>
    <s v="WA"/>
    <s v="720"/>
    <x v="0"/>
    <x v="1"/>
    <x v="2"/>
    <m/>
    <x v="3"/>
    <n v="0"/>
    <m/>
    <n v="1"/>
    <x v="1"/>
    <x v="1"/>
    <x v="1"/>
  </r>
  <r>
    <s v="3520540"/>
    <x v="1"/>
    <s v="Ditewig, Stephen R(TMA)"/>
    <s v=""/>
    <s v=""/>
    <s v=""/>
    <s v=""/>
    <x v="1"/>
    <x v="0"/>
    <x v="9"/>
    <m/>
    <x v="3"/>
    <n v="1449.86"/>
    <n v="58"/>
    <n v="1"/>
    <x v="0"/>
    <x v="0"/>
    <x v="3"/>
  </r>
  <r>
    <s v="3520496"/>
    <x v="1"/>
    <s v="Icenbice, Devin(L2K)"/>
    <s v=""/>
    <s v=""/>
    <s v=""/>
    <s v=""/>
    <x v="1"/>
    <x v="0"/>
    <x v="9"/>
    <m/>
    <x v="3"/>
    <n v="1448.38"/>
    <n v="152"/>
    <n v="1"/>
    <x v="0"/>
    <x v="0"/>
    <x v="3"/>
  </r>
  <r>
    <s v="3520301"/>
    <x v="1"/>
    <s v="Wagler, Don(M2L)"/>
    <s v=""/>
    <s v=""/>
    <s v=""/>
    <s v=""/>
    <x v="1"/>
    <x v="0"/>
    <x v="9"/>
    <m/>
    <x v="3"/>
    <n v="3245.26"/>
    <n v="59"/>
    <n v="1"/>
    <x v="0"/>
    <x v="0"/>
    <x v="3"/>
  </r>
  <r>
    <s v="3520475"/>
    <x v="1"/>
    <s v="Jones, Carol(BBH)"/>
    <s v=""/>
    <s v=""/>
    <s v=""/>
    <s v=""/>
    <x v="1"/>
    <x v="0"/>
    <x v="9"/>
    <m/>
    <x v="3"/>
    <n v="2247.23"/>
    <n v="112"/>
    <n v="1"/>
    <x v="0"/>
    <x v="0"/>
    <x v="3"/>
  </r>
  <r>
    <s v="3520502"/>
    <x v="1"/>
    <s v="Bennett, Katie(BBH)"/>
    <s v=""/>
    <s v=""/>
    <s v=""/>
    <s v=""/>
    <x v="1"/>
    <x v="0"/>
    <x v="9"/>
    <m/>
    <x v="3"/>
    <n v="1498.88"/>
    <n v="63"/>
    <n v="1"/>
    <x v="0"/>
    <x v="0"/>
    <x v="3"/>
  </r>
  <r>
    <s v="3520510"/>
    <x v="1"/>
    <s v="Manders, Robert(M2L)"/>
    <s v=""/>
    <s v=""/>
    <s v=""/>
    <s v=""/>
    <x v="1"/>
    <x v="0"/>
    <x v="9"/>
    <m/>
    <x v="3"/>
    <n v="2229.12"/>
    <n v="78"/>
    <n v="1"/>
    <x v="0"/>
    <x v="0"/>
    <x v="3"/>
  </r>
  <r>
    <s v="3520525"/>
    <x v="1"/>
    <s v="Griffiths, Howard(M2L)"/>
    <s v=""/>
    <s v=""/>
    <s v=""/>
    <s v=""/>
    <x v="1"/>
    <x v="0"/>
    <x v="9"/>
    <m/>
    <x v="3"/>
    <n v="2545.62"/>
    <n v="54"/>
    <n v="1"/>
    <x v="0"/>
    <x v="0"/>
    <x v="3"/>
  </r>
  <r>
    <s v="3520324"/>
    <x v="1"/>
    <s v="Hornaday, Leo(M2L)"/>
    <s v=""/>
    <s v=""/>
    <s v=""/>
    <s v=""/>
    <x v="1"/>
    <x v="0"/>
    <x v="9"/>
    <m/>
    <x v="3"/>
    <n v="2561.44"/>
    <n v="57"/>
    <n v="1"/>
    <x v="0"/>
    <x v="0"/>
    <x v="3"/>
  </r>
  <r>
    <s v="3520313"/>
    <x v="1"/>
    <s v="Taylor-Switzer, Kimberly A(CMF)"/>
    <s v=""/>
    <s v=""/>
    <s v=""/>
    <s v=""/>
    <x v="1"/>
    <x v="0"/>
    <x v="9"/>
    <m/>
    <x v="3"/>
    <n v="4041.51"/>
    <n v="88"/>
    <n v="1"/>
    <x v="0"/>
    <x v="0"/>
    <x v="3"/>
  </r>
  <r>
    <s v="3520326"/>
    <x v="1"/>
    <s v="Umbarger, Louise(CMF)"/>
    <s v=""/>
    <s v=""/>
    <s v=""/>
    <s v=""/>
    <x v="1"/>
    <x v="0"/>
    <x v="9"/>
    <m/>
    <x v="3"/>
    <n v="2473.58"/>
    <n v="60"/>
    <n v="1"/>
    <x v="0"/>
    <x v="0"/>
    <x v="3"/>
  </r>
  <r>
    <s v="3520494"/>
    <x v="1"/>
    <s v="Eason, Glen(CMF)"/>
    <s v=""/>
    <s v=""/>
    <s v=""/>
    <s v=""/>
    <x v="1"/>
    <x v="0"/>
    <x v="9"/>
    <m/>
    <x v="3"/>
    <n v="1363.98"/>
    <n v="59"/>
    <n v="1"/>
    <x v="0"/>
    <x v="0"/>
    <x v="3"/>
  </r>
  <r>
    <s v="3520504"/>
    <x v="1"/>
    <s v="Froman, Matt B(BBH)"/>
    <s v=""/>
    <s v=""/>
    <s v=""/>
    <s v=""/>
    <x v="2"/>
    <x v="0"/>
    <x v="9"/>
    <m/>
    <x v="3"/>
    <n v="2829.33"/>
    <n v="83"/>
    <n v="1"/>
    <x v="0"/>
    <x v="0"/>
    <x v="3"/>
  </r>
  <r>
    <s v="3520361"/>
    <x v="1"/>
    <s v="Carbone, Tal(BBH)"/>
    <s v=""/>
    <s v=""/>
    <s v=""/>
    <s v=""/>
    <x v="1"/>
    <x v="0"/>
    <x v="9"/>
    <m/>
    <x v="3"/>
    <n v="2130.04"/>
    <n v="36"/>
    <n v="1"/>
    <x v="0"/>
    <x v="0"/>
    <x v="3"/>
  </r>
  <r>
    <s v="3520446"/>
    <x v="1"/>
    <s v="Dekanick, Phillip M(JDP)"/>
    <s v=""/>
    <s v=""/>
    <s v=""/>
    <s v=""/>
    <x v="1"/>
    <x v="0"/>
    <x v="9"/>
    <m/>
    <x v="3"/>
    <n v="2040.61"/>
    <n v="90"/>
    <n v="1"/>
    <x v="0"/>
    <x v="0"/>
    <x v="3"/>
  </r>
  <r>
    <s v="3520453"/>
    <x v="1"/>
    <s v="Kells, Reid(BBH)"/>
    <s v=""/>
    <s v=""/>
    <s v=""/>
    <s v=""/>
    <x v="1"/>
    <x v="0"/>
    <x v="9"/>
    <m/>
    <x v="3"/>
    <n v="2706.3"/>
    <n v="44"/>
    <n v="1"/>
    <x v="0"/>
    <x v="0"/>
    <x v="3"/>
  </r>
  <r>
    <s v="3520594"/>
    <x v="1"/>
    <s v="Maggs, Kristin(JDP)"/>
    <s v=""/>
    <s v=""/>
    <s v=""/>
    <s v=""/>
    <x v="1"/>
    <x v="0"/>
    <x v="9"/>
    <m/>
    <x v="3"/>
    <n v="2494.5300000000002"/>
    <n v="69"/>
    <n v="1"/>
    <x v="0"/>
    <x v="0"/>
    <x v="3"/>
  </r>
  <r>
    <s v="3520604"/>
    <x v="1"/>
    <s v="Hong, Gae S(JDP)"/>
    <s v=""/>
    <s v=""/>
    <s v=""/>
    <s v=""/>
    <x v="1"/>
    <x v="0"/>
    <x v="9"/>
    <m/>
    <x v="3"/>
    <n v="1086.3"/>
    <n v="66"/>
    <n v="1"/>
    <x v="0"/>
    <x v="0"/>
    <x v="3"/>
  </r>
  <r>
    <s v="3520548"/>
    <x v="1"/>
    <s v="Hall, Dawn Michelle(M2L)"/>
    <s v=""/>
    <s v=""/>
    <s v=""/>
    <s v=""/>
    <x v="1"/>
    <x v="0"/>
    <x v="9"/>
    <m/>
    <x v="3"/>
    <n v="1087.1500000000001"/>
    <n v="72"/>
    <n v="1"/>
    <x v="0"/>
    <x v="0"/>
    <x v="3"/>
  </r>
  <r>
    <s v="3520296"/>
    <x v="1"/>
    <s v="Bowling, Tawan(WEB)"/>
    <s v=""/>
    <s v=""/>
    <s v=""/>
    <s v=""/>
    <x v="1"/>
    <x v="0"/>
    <x v="9"/>
    <m/>
    <x v="3"/>
    <n v="1763.6"/>
    <n v="61"/>
    <n v="1"/>
    <x v="0"/>
    <x v="0"/>
    <x v="3"/>
  </r>
  <r>
    <s v="3520340"/>
    <x v="1"/>
    <s v="Harbour, Esme(BBH)"/>
    <s v=""/>
    <s v=""/>
    <s v=""/>
    <s v=""/>
    <x v="1"/>
    <x v="0"/>
    <x v="9"/>
    <m/>
    <x v="3"/>
    <n v="2872.14"/>
    <n v="39"/>
    <n v="1"/>
    <x v="0"/>
    <x v="0"/>
    <x v="3"/>
  </r>
  <r>
    <s v="3520432"/>
    <x v="1"/>
    <s v="Diggs, Allen D(JDP)"/>
    <s v=""/>
    <s v=""/>
    <s v=""/>
    <s v=""/>
    <x v="1"/>
    <x v="0"/>
    <x v="9"/>
    <m/>
    <x v="3"/>
    <n v="2787.78"/>
    <n v="85"/>
    <n v="1"/>
    <x v="0"/>
    <x v="0"/>
    <x v="3"/>
  </r>
  <r>
    <s v="3520461"/>
    <x v="1"/>
    <s v="Hanawalt, Tarika R(M2L)"/>
    <s v=""/>
    <s v=""/>
    <s v=""/>
    <s v=""/>
    <x v="1"/>
    <x v="0"/>
    <x v="9"/>
    <m/>
    <x v="3"/>
    <n v="2268.6"/>
    <n v="44"/>
    <n v="1"/>
    <x v="0"/>
    <x v="0"/>
    <x v="3"/>
  </r>
  <r>
    <s v="3520464"/>
    <x v="1"/>
    <s v="Parker, Evan T(M2L)"/>
    <s v=""/>
    <s v=""/>
    <s v=""/>
    <s v=""/>
    <x v="1"/>
    <x v="0"/>
    <x v="9"/>
    <m/>
    <x v="3"/>
    <n v="1329.14"/>
    <n v="79"/>
    <n v="1"/>
    <x v="0"/>
    <x v="0"/>
    <x v="3"/>
  </r>
  <r>
    <s v="3520488"/>
    <x v="1"/>
    <s v="Porter, Eric S(M2L)"/>
    <s v=""/>
    <s v=""/>
    <s v=""/>
    <s v=""/>
    <x v="1"/>
    <x v="0"/>
    <x v="9"/>
    <m/>
    <x v="3"/>
    <n v="2132.62"/>
    <n v="54"/>
    <n v="1"/>
    <x v="0"/>
    <x v="0"/>
    <x v="3"/>
  </r>
  <r>
    <s v="3520542"/>
    <x v="1"/>
    <s v="McHugh, Kathleen(BBH)"/>
    <s v=""/>
    <s v=""/>
    <s v=""/>
    <s v=""/>
    <x v="1"/>
    <x v="0"/>
    <x v="9"/>
    <m/>
    <x v="3"/>
    <n v="3092.6"/>
    <n v="66"/>
    <n v="1"/>
    <x v="0"/>
    <x v="0"/>
    <x v="3"/>
  </r>
  <r>
    <s v="3520580"/>
    <x v="1"/>
    <s v="Sork, George(WEB)"/>
    <s v=""/>
    <s v=""/>
    <s v=""/>
    <s v=""/>
    <x v="1"/>
    <x v="0"/>
    <x v="9"/>
    <m/>
    <x v="3"/>
    <n v="1793.34"/>
    <n v="45"/>
    <n v="1"/>
    <x v="0"/>
    <x v="0"/>
    <x v="3"/>
  </r>
  <r>
    <s v="3520334"/>
    <x v="1"/>
    <s v="Hopkins, Joe(BBH)"/>
    <s v=""/>
    <s v=""/>
    <s v=""/>
    <s v=""/>
    <x v="1"/>
    <x v="0"/>
    <x v="9"/>
    <m/>
    <x v="3"/>
    <n v="1992.3"/>
    <n v="77"/>
    <n v="1"/>
    <x v="0"/>
    <x v="0"/>
    <x v="3"/>
  </r>
  <r>
    <s v="3520490"/>
    <x v="1"/>
    <s v="Leigh, Jeremy T(BBH)"/>
    <s v=""/>
    <s v=""/>
    <s v=""/>
    <s v=""/>
    <x v="1"/>
    <x v="0"/>
    <x v="9"/>
    <m/>
    <x v="3"/>
    <n v="1087.29"/>
    <n v="73"/>
    <n v="1"/>
    <x v="0"/>
    <x v="0"/>
    <x v="3"/>
  </r>
  <r>
    <s v="3520592"/>
    <x v="1"/>
    <s v="Scharer, Eric D(JDP)"/>
    <s v=""/>
    <s v=""/>
    <s v=""/>
    <s v=""/>
    <x v="1"/>
    <x v="0"/>
    <x v="9"/>
    <m/>
    <x v="3"/>
    <n v="1494.22"/>
    <n v="30"/>
    <n v="1"/>
    <x v="0"/>
    <x v="0"/>
    <x v="3"/>
  </r>
  <r>
    <s v="3520545"/>
    <x v="1"/>
    <s v="Chan, Lauren(BBH)"/>
    <s v=""/>
    <s v=""/>
    <s v=""/>
    <s v=""/>
    <x v="1"/>
    <x v="0"/>
    <x v="9"/>
    <m/>
    <x v="3"/>
    <n v="1086.44"/>
    <n v="67"/>
    <n v="1"/>
    <x v="0"/>
    <x v="0"/>
    <x v="3"/>
  </r>
  <r>
    <s v="3520572"/>
    <x v="1"/>
    <s v="Ten Clay, Nyla F(M2L)"/>
    <s v=""/>
    <s v=""/>
    <s v=""/>
    <s v=""/>
    <x v="1"/>
    <x v="0"/>
    <x v="9"/>
    <m/>
    <x v="3"/>
    <n v="2132.71"/>
    <n v="55"/>
    <n v="1"/>
    <x v="0"/>
    <x v="0"/>
    <x v="3"/>
  </r>
  <r>
    <s v="3520493"/>
    <x v="1"/>
    <s v="Treanor-Brown, Jeff I(BBH)"/>
    <s v=""/>
    <s v=""/>
    <s v=""/>
    <s v=""/>
    <x v="1"/>
    <x v="0"/>
    <x v="9"/>
    <m/>
    <x v="3"/>
    <n v="2924.38"/>
    <n v="66"/>
    <n v="1"/>
    <x v="0"/>
    <x v="0"/>
    <x v="3"/>
  </r>
  <r>
    <s v="3489563"/>
    <x v="1"/>
    <s v="Heronema, Nicholas A(TLB)"/>
    <s v="552 NE Center Pl"/>
    <s v="White Salmon"/>
    <s v="WA"/>
    <s v="720"/>
    <x v="1"/>
    <x v="0"/>
    <x v="0"/>
    <m/>
    <x v="3"/>
    <n v="3323.62"/>
    <n v="166"/>
    <n v="1"/>
    <x v="0"/>
    <x v="0"/>
    <x v="4"/>
  </r>
  <r>
    <s v="3493258"/>
    <x v="1"/>
    <s v="Wiltshire, Elizabeth R(TLB)"/>
    <s v="624 E Humboldt"/>
    <s v="Bingen"/>
    <s v="WA"/>
    <s v="720"/>
    <x v="1"/>
    <x v="0"/>
    <x v="3"/>
    <m/>
    <x v="3"/>
    <n v="9880.68"/>
    <n v="68"/>
    <n v="1"/>
    <x v="0"/>
    <x v="0"/>
    <x v="4"/>
  </r>
  <r>
    <s v="3498112"/>
    <x v="1"/>
    <s v="Probstfeld, Doug L(TMA)"/>
    <s v="206 Far West"/>
    <s v="North Bonneville"/>
    <s v="WA"/>
    <s v="720"/>
    <x v="1"/>
    <x v="0"/>
    <x v="3"/>
    <m/>
    <x v="3"/>
    <n v="3201.96"/>
    <n v="58"/>
    <n v="1"/>
    <x v="0"/>
    <x v="0"/>
    <x v="5"/>
  </r>
  <r>
    <s v="3500246"/>
    <x v="1"/>
    <s v="Green, Graham C(TLB)"/>
    <s v="655 NE Wauna"/>
    <s v="White Salmon"/>
    <s v="WA"/>
    <s v="720"/>
    <x v="1"/>
    <x v="0"/>
    <x v="0"/>
    <m/>
    <x v="3"/>
    <n v="4756.47"/>
    <n v="177"/>
    <n v="1"/>
    <x v="0"/>
    <x v="0"/>
    <x v="4"/>
  </r>
  <r>
    <s v="3522270"/>
    <x v="1"/>
    <s v="Wharton, Catherine E(TLB)"/>
    <s v="360 Wedrick Dr"/>
    <s v="White Salmon"/>
    <s v="WA"/>
    <s v="720"/>
    <x v="1"/>
    <x v="0"/>
    <x v="0"/>
    <m/>
    <x v="3"/>
    <n v="8416.0300000000007"/>
    <n v="266"/>
    <n v="1"/>
    <x v="0"/>
    <x v="0"/>
    <x v="4"/>
  </r>
  <r>
    <s v="3500194"/>
    <x v="0"/>
    <s v="Peyrollaz, Cloida F(TLB)"/>
    <s v="162 Cascade Terrace"/>
    <s v="Carson"/>
    <s v="WA"/>
    <s v="720"/>
    <x v="1"/>
    <x v="0"/>
    <x v="0"/>
    <m/>
    <x v="3"/>
    <n v="5273.85"/>
    <n v="197"/>
    <n v="1"/>
    <x v="0"/>
    <x v="0"/>
    <x v="4"/>
  </r>
  <r>
    <s v="3502611"/>
    <x v="1"/>
    <s v="Brummeier, Steven J(R3E)"/>
    <s v="7920 NE Loowit Loop #32"/>
    <s v="Vancouver"/>
    <s v="WA"/>
    <s v="720"/>
    <x v="2"/>
    <x v="0"/>
    <x v="0"/>
    <m/>
    <x v="3"/>
    <n v="2119.25"/>
    <n v="169"/>
    <n v="1"/>
    <x v="0"/>
    <x v="0"/>
    <x v="4"/>
  </r>
  <r>
    <s v="3494017"/>
    <x v="1"/>
    <s v="Wike, Dennis(EJA)"/>
    <s v="1807 NE 134th Ave"/>
    <s v="Vancouver"/>
    <s v="WA"/>
    <s v="720"/>
    <x v="2"/>
    <x v="0"/>
    <x v="3"/>
    <m/>
    <x v="3"/>
    <n v="4664.3"/>
    <n v="102"/>
    <n v="1"/>
    <x v="0"/>
    <x v="0"/>
    <x v="4"/>
  </r>
  <r>
    <s v="3489729"/>
    <x v="1"/>
    <s v="Ferguson, Murl(WEB)"/>
    <s v="3417 NE 60th St"/>
    <s v="Vancouver"/>
    <s v="WA"/>
    <s v="720"/>
    <x v="1"/>
    <x v="0"/>
    <x v="3"/>
    <m/>
    <x v="3"/>
    <n v="1153.49"/>
    <n v="77"/>
    <n v="1"/>
    <x v="0"/>
    <x v="0"/>
    <x v="4"/>
  </r>
  <r>
    <s v="3490484"/>
    <x v="1"/>
    <s v="Woods, Tracy(WEB)"/>
    <s v="700 W 28th St"/>
    <s v="Vancouver"/>
    <s v="WA"/>
    <s v="720"/>
    <x v="1"/>
    <x v="0"/>
    <x v="3"/>
    <m/>
    <x v="3"/>
    <n v="1157.32"/>
    <n v="68"/>
    <n v="1"/>
    <x v="0"/>
    <x v="0"/>
    <x v="4"/>
  </r>
  <r>
    <s v="3490615"/>
    <x v="1"/>
    <s v="Maki, Carey E(R3E)"/>
    <s v="210 W 28th St"/>
    <s v="Vancouver"/>
    <s v="WA"/>
    <s v="720"/>
    <x v="1"/>
    <x v="0"/>
    <x v="3"/>
    <m/>
    <x v="3"/>
    <n v="1157.83"/>
    <n v="72"/>
    <n v="1"/>
    <x v="0"/>
    <x v="0"/>
    <x v="4"/>
  </r>
  <r>
    <s v="3491250"/>
    <x v="1"/>
    <s v="Chicks, Joe(WEB)"/>
    <s v="4201 NW Grant St"/>
    <s v="Vancouver"/>
    <s v="WA"/>
    <s v="720"/>
    <x v="1"/>
    <x v="0"/>
    <x v="3"/>
    <m/>
    <x v="3"/>
    <n v="2264.83"/>
    <n v="62"/>
    <n v="1"/>
    <x v="0"/>
    <x v="0"/>
    <x v="4"/>
  </r>
  <r>
    <s v="3491285"/>
    <x v="1"/>
    <s v="Neubauer, Jeremy(STS)"/>
    <s v="2203 NE 93rd Ct"/>
    <s v="Vancouver"/>
    <s v="WA"/>
    <s v="720"/>
    <x v="1"/>
    <x v="0"/>
    <x v="3"/>
    <m/>
    <x v="3"/>
    <n v="2879.13"/>
    <n v="51"/>
    <n v="1"/>
    <x v="0"/>
    <x v="0"/>
    <x v="4"/>
  </r>
  <r>
    <s v="3491315"/>
    <x v="1"/>
    <s v="Falkenhagen Properties LLC(STS)"/>
    <s v="1106 NE 129th St"/>
    <s v="Vancouver"/>
    <s v="WA"/>
    <s v="720"/>
    <x v="1"/>
    <x v="0"/>
    <x v="3"/>
    <m/>
    <x v="3"/>
    <n v="2265.73"/>
    <n v="69"/>
    <n v="1"/>
    <x v="0"/>
    <x v="0"/>
    <x v="4"/>
  </r>
  <r>
    <s v="3491558"/>
    <x v="1"/>
    <s v="Jimenez, Alexander(R3E)"/>
    <s v="327 NW 18th Ave"/>
    <s v="Camas"/>
    <s v="WA"/>
    <s v="720"/>
    <x v="1"/>
    <x v="0"/>
    <x v="3"/>
    <m/>
    <x v="3"/>
    <n v="2259.88"/>
    <n v="47"/>
    <n v="1"/>
    <x v="0"/>
    <x v="0"/>
    <x v="4"/>
  </r>
  <r>
    <s v="3491830"/>
    <x v="1"/>
    <s v="LaPointe Properties(EJA)"/>
    <s v="615 E 20th St"/>
    <s v="Vancouver"/>
    <s v="WA"/>
    <s v="720"/>
    <x v="1"/>
    <x v="0"/>
    <x v="3"/>
    <m/>
    <x v="3"/>
    <n v="2261.15"/>
    <n v="57"/>
    <n v="1"/>
    <x v="0"/>
    <x v="0"/>
    <x v="4"/>
  </r>
  <r>
    <s v="3491960"/>
    <x v="1"/>
    <s v="Thompson, Jeannie(R3E)"/>
    <s v="1207 W 23rd St"/>
    <s v="Vancouver"/>
    <s v="WA"/>
    <s v="720"/>
    <x v="1"/>
    <x v="0"/>
    <x v="3"/>
    <m/>
    <x v="3"/>
    <n v="1148.8599999999999"/>
    <n v="53"/>
    <n v="1"/>
    <x v="0"/>
    <x v="0"/>
    <x v="4"/>
  </r>
  <r>
    <s v="3492176"/>
    <x v="1"/>
    <s v="Shinners, Kelly R(CAG)***SEE WR#3478314"/>
    <s v="313 NW Overlook Dr"/>
    <s v="Vancouver"/>
    <s v="WA"/>
    <s v="720"/>
    <x v="1"/>
    <x v="0"/>
    <x v="0"/>
    <m/>
    <x v="3"/>
    <n v="1124.26"/>
    <n v="43"/>
    <n v="1"/>
    <x v="0"/>
    <x v="0"/>
    <x v="4"/>
  </r>
  <r>
    <s v="3493041"/>
    <x v="1"/>
    <s v="Grayson, Gayle L(STS)***FOR PERMITTING I"/>
    <s v="6215 NE Bonner Dr"/>
    <s v="Vancouver"/>
    <s v="WA"/>
    <s v="720"/>
    <x v="1"/>
    <x v="0"/>
    <x v="3"/>
    <m/>
    <x v="3"/>
    <n v="1149.77"/>
    <n v="48"/>
    <n v="1"/>
    <x v="0"/>
    <x v="0"/>
    <x v="4"/>
  </r>
  <r>
    <s v="3493233"/>
    <x v="1"/>
    <s v="Schoonmaker, Chelyncia(R3E)"/>
    <s v="901 Friedel Ave"/>
    <s v="Vancouver"/>
    <s v="WA"/>
    <s v="720"/>
    <x v="1"/>
    <x v="0"/>
    <x v="3"/>
    <m/>
    <x v="3"/>
    <n v="2272.0500000000002"/>
    <n v="56"/>
    <n v="1"/>
    <x v="0"/>
    <x v="0"/>
    <x v="4"/>
  </r>
  <r>
    <s v="3494190"/>
    <x v="1"/>
    <s v="Montes, Scott(EJA)"/>
    <s v="5614 Highland Dr"/>
    <s v="Vancouver"/>
    <s v="WA"/>
    <s v="720"/>
    <x v="1"/>
    <x v="0"/>
    <x v="3"/>
    <m/>
    <x v="3"/>
    <n v="1148.22"/>
    <n v="48"/>
    <n v="1"/>
    <x v="0"/>
    <x v="0"/>
    <x v="4"/>
  </r>
  <r>
    <s v="3494468"/>
    <x v="1"/>
    <s v="Amundson, Sacha M(STS)"/>
    <s v="1920 Franklin St"/>
    <s v="Vancouver"/>
    <s v="WA"/>
    <s v="720"/>
    <x v="1"/>
    <x v="0"/>
    <x v="3"/>
    <m/>
    <x v="3"/>
    <n v="1146.8"/>
    <n v="25"/>
    <n v="1"/>
    <x v="0"/>
    <x v="0"/>
    <x v="4"/>
  </r>
  <r>
    <s v="3495589"/>
    <x v="1"/>
    <s v="Churm, Brian R(R3E)"/>
    <s v="12405 NW 15th Ave"/>
    <s v="Vancouver"/>
    <s v="WA"/>
    <s v="720"/>
    <x v="1"/>
    <x v="0"/>
    <x v="3"/>
    <m/>
    <x v="3"/>
    <n v="2876.79"/>
    <n v="63"/>
    <n v="1"/>
    <x v="0"/>
    <x v="0"/>
    <x v="4"/>
  </r>
  <r>
    <s v="3496288"/>
    <x v="1"/>
    <s v="Bogdon, Robert J(R3E)"/>
    <s v="8105 NE 151st Ave"/>
    <s v="Vancouver"/>
    <s v="WA"/>
    <s v="720"/>
    <x v="1"/>
    <x v="0"/>
    <x v="3"/>
    <m/>
    <x v="3"/>
    <n v="1145.8"/>
    <n v="29"/>
    <n v="1"/>
    <x v="0"/>
    <x v="0"/>
    <x v="4"/>
  </r>
  <r>
    <s v="3496688"/>
    <x v="1"/>
    <s v="Miller, Michael(EJA)"/>
    <s v="14318 NE 27th Ct"/>
    <s v="Vancouver"/>
    <s v="WA"/>
    <s v="720"/>
    <x v="1"/>
    <x v="0"/>
    <x v="3"/>
    <m/>
    <x v="3"/>
    <n v="1332.97"/>
    <n v="110"/>
    <n v="1"/>
    <x v="0"/>
    <x v="0"/>
    <x v="4"/>
  </r>
  <r>
    <s v="3498020"/>
    <x v="1"/>
    <s v="Taylor, Ken A(R3E)"/>
    <s v="721 K St"/>
    <s v="Washougal"/>
    <s v="WA"/>
    <s v="720"/>
    <x v="1"/>
    <x v="0"/>
    <x v="3"/>
    <m/>
    <x v="3"/>
    <n v="1768.8"/>
    <n v="74"/>
    <n v="1"/>
    <x v="0"/>
    <x v="0"/>
    <x v="4"/>
  </r>
  <r>
    <s v="3498038"/>
    <x v="1"/>
    <s v="Benner, Todd M(STS)"/>
    <s v="1810 SE 95th Ct"/>
    <s v="Vancouver"/>
    <s v="WA"/>
    <s v="720"/>
    <x v="1"/>
    <x v="0"/>
    <x v="3"/>
    <m/>
    <x v="3"/>
    <n v="1332.97"/>
    <n v="110"/>
    <n v="1"/>
    <x v="0"/>
    <x v="0"/>
    <x v="4"/>
  </r>
  <r>
    <s v="3498686"/>
    <x v="1"/>
    <s v="Zarosinski, Max K(STS)"/>
    <s v="1304 NW 53rd St"/>
    <s v="Vancouver"/>
    <s v="WA"/>
    <s v="720"/>
    <x v="1"/>
    <x v="0"/>
    <x v="3"/>
    <m/>
    <x v="3"/>
    <n v="2885.52"/>
    <n v="101"/>
    <n v="1"/>
    <x v="0"/>
    <x v="0"/>
    <x v="4"/>
  </r>
  <r>
    <s v="3498849"/>
    <x v="1"/>
    <s v="Snoey, Daniel(R3E)"/>
    <s v="2027 NE Garfield St"/>
    <s v="Camas"/>
    <s v="WA"/>
    <s v="720"/>
    <x v="1"/>
    <x v="0"/>
    <x v="3"/>
    <m/>
    <x v="3"/>
    <n v="2262.5300000000002"/>
    <n v="44"/>
    <n v="1"/>
    <x v="0"/>
    <x v="0"/>
    <x v="4"/>
  </r>
  <r>
    <s v="3498936"/>
    <x v="1"/>
    <s v="DeLong, Alisha A(WEB)"/>
    <s v="1915 NW Hunter Ln"/>
    <s v="La Center"/>
    <s v="WA"/>
    <s v="720"/>
    <x v="1"/>
    <x v="0"/>
    <x v="0"/>
    <m/>
    <x v="3"/>
    <n v="1661.52"/>
    <n v="172"/>
    <n v="1"/>
    <x v="0"/>
    <x v="0"/>
    <x v="4"/>
  </r>
  <r>
    <s v="3498954"/>
    <x v="1"/>
    <s v="McClure, Kevin J(WTC)"/>
    <s v="323 NW 88th St"/>
    <s v="Vancouver"/>
    <s v="WA"/>
    <s v="720"/>
    <x v="1"/>
    <x v="0"/>
    <x v="3"/>
    <m/>
    <x v="3"/>
    <n v="2315.6999999999998"/>
    <n v="86"/>
    <n v="1"/>
    <x v="0"/>
    <x v="0"/>
    <x v="4"/>
  </r>
  <r>
    <s v="3499061"/>
    <x v="1"/>
    <s v="Nieves, Dannielle R(R3E)"/>
    <s v="5806 NE 54th St"/>
    <s v="Vancouver"/>
    <s v="WA"/>
    <s v="720"/>
    <x v="1"/>
    <x v="0"/>
    <x v="3"/>
    <m/>
    <x v="3"/>
    <n v="1992.94"/>
    <n v="60"/>
    <n v="1"/>
    <x v="0"/>
    <x v="0"/>
    <x v="4"/>
  </r>
  <r>
    <s v="3499139"/>
    <x v="1"/>
    <s v="Guernsey, Gregg S(R3E)"/>
    <s v="3510 NE 97th Ave"/>
    <s v="Vancouver"/>
    <s v="WA"/>
    <s v="720"/>
    <x v="1"/>
    <x v="0"/>
    <x v="3"/>
    <m/>
    <x v="3"/>
    <n v="2885.78"/>
    <n v="103"/>
    <n v="1"/>
    <x v="0"/>
    <x v="0"/>
    <x v="4"/>
  </r>
  <r>
    <s v="3499458"/>
    <x v="1"/>
    <s v="Cayo, Jesi(R3E)"/>
    <s v="12205 NE Salmon Creek Ave"/>
    <s v="Vancouver"/>
    <s v="WA"/>
    <s v="720"/>
    <x v="1"/>
    <x v="0"/>
    <x v="0"/>
    <m/>
    <x v="3"/>
    <n v="3039.18"/>
    <n v="147"/>
    <n v="1"/>
    <x v="0"/>
    <x v="0"/>
    <x v="4"/>
  </r>
  <r>
    <s v="3499684"/>
    <x v="1"/>
    <s v="Struyk, Julie(C5C) *call city propr to s"/>
    <s v="16029 NE 15th St"/>
    <s v="Vancouver"/>
    <s v="WA"/>
    <s v="720"/>
    <x v="1"/>
    <x v="0"/>
    <x v="3"/>
    <m/>
    <x v="3"/>
    <n v="1148.0999999999999"/>
    <n v="35"/>
    <n v="1"/>
    <x v="0"/>
    <x v="0"/>
    <x v="4"/>
  </r>
  <r>
    <s v="3499762"/>
    <x v="1"/>
    <s v="Wyman, Thomas A(R3E)"/>
    <s v="202 Tucson Way"/>
    <s v="Vancouver"/>
    <s v="WA"/>
    <s v="720"/>
    <x v="1"/>
    <x v="0"/>
    <x v="3"/>
    <m/>
    <x v="3"/>
    <n v="2264.83"/>
    <n v="62"/>
    <n v="1"/>
    <x v="0"/>
    <x v="0"/>
    <x v="4"/>
  </r>
  <r>
    <s v="3500099"/>
    <x v="1"/>
    <s v="Austenfeld, Danae A(EJA)"/>
    <s v="3294 H St"/>
    <s v="Washougal"/>
    <s v="WA"/>
    <s v="720"/>
    <x v="1"/>
    <x v="0"/>
    <x v="3"/>
    <m/>
    <x v="3"/>
    <n v="1770.09"/>
    <n v="84"/>
    <n v="1"/>
    <x v="0"/>
    <x v="0"/>
    <x v="4"/>
  </r>
  <r>
    <s v="3500278"/>
    <x v="1"/>
    <s v="Parks, John T(R3E)"/>
    <s v="1928 NW 111th St"/>
    <s v="Vancouver"/>
    <s v="WA"/>
    <s v="720"/>
    <x v="1"/>
    <x v="0"/>
    <x v="3"/>
    <m/>
    <x v="3"/>
    <n v="1773.67"/>
    <n v="112"/>
    <n v="1"/>
    <x v="0"/>
    <x v="0"/>
    <x v="4"/>
  </r>
  <r>
    <s v="3500437"/>
    <x v="1"/>
    <s v="Sharp, Shad W(R3E)"/>
    <s v="8200 SE Middle Way"/>
    <s v="Vancouver"/>
    <s v="WA"/>
    <s v="720"/>
    <x v="1"/>
    <x v="0"/>
    <x v="0"/>
    <m/>
    <x v="3"/>
    <n v="2222.66"/>
    <n v="143"/>
    <n v="1"/>
    <x v="0"/>
    <x v="0"/>
    <x v="4"/>
  </r>
  <r>
    <s v="3500715"/>
    <x v="1"/>
    <s v="Kreunen, Frits(WEB)"/>
    <s v="607 NW 85th St"/>
    <s v="Vancouver"/>
    <s v="WA"/>
    <s v="720"/>
    <x v="1"/>
    <x v="0"/>
    <x v="3"/>
    <m/>
    <x v="3"/>
    <n v="1770.22"/>
    <n v="85"/>
    <n v="1"/>
    <x v="0"/>
    <x v="0"/>
    <x v="4"/>
  </r>
  <r>
    <s v="3500814"/>
    <x v="1"/>
    <s v="MCM of Washington Inc.(R3E)"/>
    <s v="11514 NE 128th Ave"/>
    <s v="Vancouver"/>
    <s v="WA"/>
    <s v="720"/>
    <x v="1"/>
    <x v="0"/>
    <x v="3"/>
    <m/>
    <x v="3"/>
    <n v="1191.56"/>
    <n v="84"/>
    <n v="1"/>
    <x v="0"/>
    <x v="0"/>
    <x v="4"/>
  </r>
  <r>
    <s v="3500986"/>
    <x v="1"/>
    <s v="Cummings, Tonnie G(R3E)"/>
    <s v="703 W 44th St"/>
    <s v="Vancouver"/>
    <s v="WA"/>
    <s v="720"/>
    <x v="1"/>
    <x v="0"/>
    <x v="3"/>
    <m/>
    <x v="3"/>
    <n v="2264.41"/>
    <n v="59"/>
    <n v="1"/>
    <x v="0"/>
    <x v="0"/>
    <x v="4"/>
  </r>
  <r>
    <s v="3501008"/>
    <x v="1"/>
    <s v="Bleau, Parrish A(R3E)"/>
    <s v="12727 NW 21st Ave"/>
    <s v="Vancouver"/>
    <s v="WA"/>
    <s v="720"/>
    <x v="1"/>
    <x v="0"/>
    <x v="3"/>
    <m/>
    <x v="3"/>
    <n v="1773.48"/>
    <n v="111"/>
    <n v="1"/>
    <x v="0"/>
    <x v="0"/>
    <x v="4"/>
  </r>
  <r>
    <s v="3502080"/>
    <x v="1"/>
    <s v="Norske, Clark(EJA)"/>
    <s v="18229 NE Cedar Dr"/>
    <s v="Battle Ground"/>
    <s v="WA"/>
    <s v="720"/>
    <x v="1"/>
    <x v="0"/>
    <x v="3"/>
    <m/>
    <x v="3"/>
    <n v="1907.69"/>
    <n v="140"/>
    <n v="1"/>
    <x v="0"/>
    <x v="0"/>
    <x v="4"/>
  </r>
  <r>
    <s v="3502388"/>
    <x v="1"/>
    <s v="Broersma, Ron(BBH)"/>
    <s v="11119 NE 192nd Ave"/>
    <s v="Brush Prairie"/>
    <s v="WA"/>
    <s v="720"/>
    <x v="1"/>
    <x v="0"/>
    <x v="0"/>
    <m/>
    <x v="3"/>
    <n v="1908.19"/>
    <n v="146"/>
    <n v="1"/>
    <x v="0"/>
    <x v="0"/>
    <x v="4"/>
  </r>
  <r>
    <s v="3502635"/>
    <x v="1"/>
    <s v="Schmidt, Fanica(VJS)"/>
    <s v="4421 NE 122nd Ave"/>
    <s v="Vancouver"/>
    <s v="WA"/>
    <s v="720"/>
    <x v="1"/>
    <x v="0"/>
    <x v="3"/>
    <m/>
    <x v="3"/>
    <n v="3942.81"/>
    <n v="96"/>
    <n v="1"/>
    <x v="0"/>
    <x v="0"/>
    <x v="4"/>
  </r>
  <r>
    <s v="3502823"/>
    <x v="1"/>
    <s v="Till, Faye E(BBH)"/>
    <s v="9911 NW 14th Ct"/>
    <s v="Vancouver"/>
    <s v="WA"/>
    <s v="720"/>
    <x v="1"/>
    <x v="0"/>
    <x v="3"/>
    <m/>
    <x v="3"/>
    <n v="2884.33"/>
    <n v="92"/>
    <n v="1"/>
    <x v="0"/>
    <x v="0"/>
    <x v="4"/>
  </r>
  <r>
    <s v="3503023"/>
    <x v="1"/>
    <s v="Lyubar, Sergey(R3E)"/>
    <s v="15510 NE 29th Ave"/>
    <s v="Vancouver"/>
    <s v="WA"/>
    <s v="720"/>
    <x v="1"/>
    <x v="0"/>
    <x v="3"/>
    <m/>
    <x v="3"/>
    <n v="2329.96"/>
    <n v="80"/>
    <n v="1"/>
    <x v="0"/>
    <x v="0"/>
    <x v="4"/>
  </r>
  <r>
    <s v="3503057"/>
    <x v="1"/>
    <s v="Pesetskiy JR, Nick N(JDP)"/>
    <s v="3032 NW Ivy Ln"/>
    <s v="Camas"/>
    <s v="WA"/>
    <s v="720"/>
    <x v="1"/>
    <x v="0"/>
    <x v="3"/>
    <m/>
    <x v="3"/>
    <n v="2262.65"/>
    <n v="45"/>
    <n v="1"/>
    <x v="0"/>
    <x v="0"/>
    <x v="4"/>
  </r>
  <r>
    <s v="3503107"/>
    <x v="1"/>
    <s v="Carlson, Rebecca D(R3E)"/>
    <s v="4616 NE 54th Ave"/>
    <s v="Vancouver"/>
    <s v="WA"/>
    <s v="720"/>
    <x v="1"/>
    <x v="0"/>
    <x v="3"/>
    <m/>
    <x v="3"/>
    <n v="2264.83"/>
    <n v="62"/>
    <n v="1"/>
    <x v="0"/>
    <x v="0"/>
    <x v="4"/>
  </r>
  <r>
    <s v="3503490"/>
    <x v="1"/>
    <s v="Lawson, Cheryl(WEB)"/>
    <s v="1205 NE Adams St"/>
    <s v="Camas"/>
    <s v="WA"/>
    <s v="720"/>
    <x v="1"/>
    <x v="0"/>
    <x v="3"/>
    <m/>
    <x v="3"/>
    <n v="1769.65"/>
    <n v="81"/>
    <n v="1"/>
    <x v="0"/>
    <x v="0"/>
    <x v="4"/>
  </r>
  <r>
    <s v="3503674"/>
    <x v="1"/>
    <s v="Blanchat, Mary(BBH)"/>
    <s v="10109 NW 12th Ave"/>
    <s v="Vancouver"/>
    <s v="WA"/>
    <s v="720"/>
    <x v="1"/>
    <x v="0"/>
    <x v="3"/>
    <m/>
    <x v="3"/>
    <n v="2896.22"/>
    <n v="86"/>
    <n v="1"/>
    <x v="0"/>
    <x v="0"/>
    <x v="4"/>
  </r>
  <r>
    <s v="3503885"/>
    <x v="1"/>
    <s v="Robertson, Johnny(M2L)"/>
    <s v="535 NW Elm St"/>
    <s v="Camas"/>
    <s v="WA"/>
    <s v="720"/>
    <x v="1"/>
    <x v="0"/>
    <x v="3"/>
    <m/>
    <x v="3"/>
    <n v="1175.28"/>
    <n v="61"/>
    <n v="1"/>
    <x v="0"/>
    <x v="0"/>
    <x v="4"/>
  </r>
  <r>
    <s v="3504428"/>
    <x v="1"/>
    <s v="Nylund Homes(BBH)"/>
    <s v="2238 NW Fargo St"/>
    <s v="Camas"/>
    <s v="WA"/>
    <s v="720"/>
    <x v="1"/>
    <x v="0"/>
    <x v="3"/>
    <m/>
    <x v="3"/>
    <n v="2943.17"/>
    <n v="94"/>
    <n v="1"/>
    <x v="0"/>
    <x v="0"/>
    <x v="4"/>
  </r>
  <r>
    <s v="3504868"/>
    <x v="1"/>
    <s v="Burdine, Eric(JDP)"/>
    <s v="818 NE 129th St"/>
    <s v="Vancouver"/>
    <s v="WA"/>
    <s v="720"/>
    <x v="1"/>
    <x v="0"/>
    <x v="3"/>
    <m/>
    <x v="3"/>
    <n v="2311.0500000000002"/>
    <n v="59"/>
    <n v="1"/>
    <x v="0"/>
    <x v="0"/>
    <x v="4"/>
  </r>
  <r>
    <s v="3504939"/>
    <x v="1"/>
    <s v="Norris, Jason L(R3E)"/>
    <s v="1015 12th St"/>
    <s v="Washougal"/>
    <s v="WA"/>
    <s v="720"/>
    <x v="1"/>
    <x v="0"/>
    <x v="0"/>
    <m/>
    <x v="3"/>
    <n v="2917.71"/>
    <n v="134"/>
    <n v="1"/>
    <x v="0"/>
    <x v="0"/>
    <x v="4"/>
  </r>
  <r>
    <s v="3505026"/>
    <x v="1"/>
    <s v="Despain, Don(R3E)"/>
    <s v="327 NW Overlook Dr"/>
    <s v="Vancouver"/>
    <s v="WA"/>
    <s v="720"/>
    <x v="1"/>
    <x v="0"/>
    <x v="3"/>
    <m/>
    <x v="3"/>
    <n v="1174.25"/>
    <n v="53"/>
    <n v="1"/>
    <x v="0"/>
    <x v="0"/>
    <x v="4"/>
  </r>
  <r>
    <s v="3505153"/>
    <x v="1"/>
    <s v="Domine, David(BBH)"/>
    <s v="9306 NE Woodridge St"/>
    <s v="Vancouver"/>
    <s v="WA"/>
    <s v="720"/>
    <x v="1"/>
    <x v="0"/>
    <x v="3"/>
    <m/>
    <x v="3"/>
    <n v="2943.42"/>
    <n v="96"/>
    <n v="1"/>
    <x v="0"/>
    <x v="0"/>
    <x v="4"/>
  </r>
  <r>
    <s v="3505215"/>
    <x v="1"/>
    <s v="Kienle, Chad E(BBH)"/>
    <s v="315 W 44th St"/>
    <s v="Vancouver"/>
    <s v="WA"/>
    <s v="720"/>
    <x v="1"/>
    <x v="0"/>
    <x v="3"/>
    <m/>
    <x v="3"/>
    <n v="1082.51"/>
    <n v="43"/>
    <n v="1"/>
    <x v="0"/>
    <x v="0"/>
    <x v="4"/>
  </r>
  <r>
    <s v="3505730"/>
    <x v="1"/>
    <s v="Kennedy, Scott(R3E)"/>
    <s v="2407 E 28th St"/>
    <s v="Vancouver"/>
    <s v="WA"/>
    <s v="720"/>
    <x v="1"/>
    <x v="0"/>
    <x v="3"/>
    <m/>
    <x v="3"/>
    <n v="1805.47"/>
    <n v="81"/>
    <n v="1"/>
    <x v="0"/>
    <x v="0"/>
    <x v="4"/>
  </r>
  <r>
    <s v="3505758"/>
    <x v="1"/>
    <s v="Killough, Steven R(R3E)"/>
    <s v="3421 NE 83rd Ave"/>
    <s v="Vancouver"/>
    <s v="WA"/>
    <s v="720"/>
    <x v="1"/>
    <x v="0"/>
    <x v="3"/>
    <m/>
    <x v="3"/>
    <n v="1349.53"/>
    <n v="75"/>
    <n v="1"/>
    <x v="0"/>
    <x v="0"/>
    <x v="4"/>
  </r>
  <r>
    <s v="3505776"/>
    <x v="1"/>
    <s v="Spanik, Michael A(BBH)"/>
    <s v="2605 SE Bella Vista Loop"/>
    <s v="Vancouver"/>
    <s v="WA"/>
    <s v="720"/>
    <x v="1"/>
    <x v="0"/>
    <x v="3"/>
    <m/>
    <x v="3"/>
    <n v="1175.1400000000001"/>
    <n v="60"/>
    <n v="1"/>
    <x v="0"/>
    <x v="0"/>
    <x v="4"/>
  </r>
  <r>
    <s v="3505889"/>
    <x v="1"/>
    <s v="Tynes, Ricky C(JDP)"/>
    <s v="3226 H St"/>
    <s v="Washougal"/>
    <s v="WA"/>
    <s v="720"/>
    <x v="1"/>
    <x v="0"/>
    <x v="3"/>
    <m/>
    <x v="3"/>
    <n v="2842.67"/>
    <n v="61"/>
    <n v="1"/>
    <x v="0"/>
    <x v="0"/>
    <x v="4"/>
  </r>
  <r>
    <s v="3506159"/>
    <x v="1"/>
    <s v="Doty, Steve(BBH)"/>
    <s v="16403 NE 28th Ave"/>
    <s v="Ridgefield"/>
    <s v="WA"/>
    <s v="720"/>
    <x v="1"/>
    <x v="0"/>
    <x v="3"/>
    <m/>
    <x v="3"/>
    <n v="2306.94"/>
    <n v="27"/>
    <n v="1"/>
    <x v="0"/>
    <x v="0"/>
    <x v="4"/>
  </r>
  <r>
    <s v="3506335"/>
    <x v="1"/>
    <s v="Page, Alissa(EJA)"/>
    <s v="2502 E 28th St"/>
    <s v="Vancouver"/>
    <s v="WA"/>
    <s v="720"/>
    <x v="1"/>
    <x v="0"/>
    <x v="3"/>
    <m/>
    <x v="3"/>
    <n v="1172.57"/>
    <n v="40"/>
    <n v="1"/>
    <x v="0"/>
    <x v="0"/>
    <x v="4"/>
  </r>
  <r>
    <s v="3506355"/>
    <x v="1"/>
    <s v="Goin, Everett W(JDP)"/>
    <s v="4099 McCallister Pl"/>
    <s v="Washougal"/>
    <s v="WA"/>
    <s v="720"/>
    <x v="1"/>
    <x v="0"/>
    <x v="3"/>
    <m/>
    <x v="3"/>
    <n v="2311.44"/>
    <n v="62"/>
    <n v="1"/>
    <x v="0"/>
    <x v="0"/>
    <x v="4"/>
  </r>
  <r>
    <s v="3506497"/>
    <x v="1"/>
    <s v="Ferguson, Rick(BBH)"/>
    <s v="718 NE 6th Ave"/>
    <s v="Camas"/>
    <s v="WA"/>
    <s v="720"/>
    <x v="1"/>
    <x v="0"/>
    <x v="3"/>
    <m/>
    <x v="3"/>
    <n v="2836.18"/>
    <n v="105"/>
    <n v="1"/>
    <x v="0"/>
    <x v="0"/>
    <x v="4"/>
  </r>
  <r>
    <s v="3506593"/>
    <x v="1"/>
    <s v="DeVore, Heather L(JDP)"/>
    <s v="334 NW 16th Ave"/>
    <s v="Camas"/>
    <s v="WA"/>
    <s v="720"/>
    <x v="1"/>
    <x v="0"/>
    <x v="3"/>
    <m/>
    <x v="3"/>
    <n v="2947.87"/>
    <n v="36"/>
    <n v="1"/>
    <x v="0"/>
    <x v="0"/>
    <x v="4"/>
  </r>
  <r>
    <s v="3506993"/>
    <x v="1"/>
    <s v="Romayor, Rebecca L(JDP)"/>
    <s v="3210 B St"/>
    <s v="Washougal"/>
    <s v="WA"/>
    <s v="720"/>
    <x v="1"/>
    <x v="0"/>
    <x v="3"/>
    <m/>
    <x v="3"/>
    <n v="2940.48"/>
    <n v="73"/>
    <n v="1"/>
    <x v="0"/>
    <x v="0"/>
    <x v="4"/>
  </r>
  <r>
    <s v="3507091"/>
    <x v="1"/>
    <s v="Kullar, Ramandip(JDP)"/>
    <s v="17718 NE 22nd Cir"/>
    <s v="Vancouver"/>
    <s v="WA"/>
    <s v="720"/>
    <x v="1"/>
    <x v="0"/>
    <x v="3"/>
    <m/>
    <x v="3"/>
    <n v="1179.33"/>
    <n v="55"/>
    <n v="1"/>
    <x v="0"/>
    <x v="0"/>
    <x v="4"/>
  </r>
  <r>
    <s v="3507943"/>
    <x v="1"/>
    <s v="Campbell, John(BBH)"/>
    <s v="14312 NE 23rd Ave"/>
    <s v="Vancouver"/>
    <s v="WA"/>
    <s v="720"/>
    <x v="1"/>
    <x v="0"/>
    <x v="3"/>
    <m/>
    <x v="3"/>
    <n v="1173.3599999999999"/>
    <n v="46"/>
    <n v="1"/>
    <x v="0"/>
    <x v="0"/>
    <x v="4"/>
  </r>
  <r>
    <s v="3508391"/>
    <x v="1"/>
    <s v="Soto Mejias, Steve(JDP)"/>
    <s v="1901 G St"/>
    <s v="Vancouver"/>
    <s v="WA"/>
    <s v="720"/>
    <x v="1"/>
    <x v="0"/>
    <x v="3"/>
    <m/>
    <x v="3"/>
    <n v="2939.84"/>
    <n v="68"/>
    <n v="1"/>
    <x v="0"/>
    <x v="0"/>
    <x v="4"/>
  </r>
  <r>
    <s v="3508456"/>
    <x v="1"/>
    <s v="Cozzetto, Patrick(M2L)"/>
    <s v="6415 Louisiana Dr"/>
    <s v="Vancouver"/>
    <s v="WA"/>
    <s v="720"/>
    <x v="1"/>
    <x v="0"/>
    <x v="3"/>
    <m/>
    <x v="3"/>
    <n v="1178.25"/>
    <n v="43"/>
    <n v="1"/>
    <x v="0"/>
    <x v="0"/>
    <x v="4"/>
  </r>
  <r>
    <s v="3508670"/>
    <x v="1"/>
    <s v="Gonzales, Greg(BBH)"/>
    <s v="4620 NW Harney St"/>
    <s v="Vancouver"/>
    <s v="WA"/>
    <s v="720"/>
    <x v="1"/>
    <x v="0"/>
    <x v="3"/>
    <m/>
    <x v="3"/>
    <n v="2568.4699999999998"/>
    <n v="44"/>
    <n v="1"/>
    <x v="0"/>
    <x v="0"/>
    <x v="4"/>
  </r>
  <r>
    <s v="3508912"/>
    <x v="1"/>
    <s v="Clavijo, Nick N(BBH)"/>
    <s v="15423 NE 42nd St"/>
    <s v="Vancouver"/>
    <s v="WA"/>
    <s v="720"/>
    <x v="1"/>
    <x v="0"/>
    <x v="3"/>
    <m/>
    <x v="3"/>
    <n v="2322.2199999999998"/>
    <n v="65"/>
    <n v="1"/>
    <x v="0"/>
    <x v="0"/>
    <x v="5"/>
  </r>
  <r>
    <s v="3509684"/>
    <x v="1"/>
    <s v="May, Todd(BBH)"/>
    <s v="606 Beech St"/>
    <s v="Vancouver"/>
    <s v="WA"/>
    <s v="720"/>
    <x v="1"/>
    <x v="0"/>
    <x v="3"/>
    <m/>
    <x v="3"/>
    <n v="2319.9299999999998"/>
    <n v="47"/>
    <n v="1"/>
    <x v="0"/>
    <x v="0"/>
    <x v="4"/>
  </r>
  <r>
    <s v="3510016"/>
    <x v="1"/>
    <s v="Morgan, S Tyler(BBH)"/>
    <s v="3801 H St"/>
    <s v="Vancouver"/>
    <s v="WA"/>
    <s v="720"/>
    <x v="1"/>
    <x v="0"/>
    <x v="3"/>
    <m/>
    <x v="3"/>
    <n v="1812.98"/>
    <n v="70"/>
    <n v="1"/>
    <x v="0"/>
    <x v="0"/>
    <x v="4"/>
  </r>
  <r>
    <s v="3510080"/>
    <x v="1"/>
    <s v="Rullman, Lynn(M2L)"/>
    <s v="605 Mt Shasta Dr"/>
    <s v="Vancouver"/>
    <s v="WA"/>
    <s v="720"/>
    <x v="1"/>
    <x v="0"/>
    <x v="3"/>
    <m/>
    <x v="3"/>
    <n v="1814.47"/>
    <n v="88"/>
    <n v="1"/>
    <x v="0"/>
    <x v="0"/>
    <x v="4"/>
  </r>
  <r>
    <s v="3510192"/>
    <x v="1"/>
    <s v="Hemphill, Sarah M(JDP)"/>
    <s v="2115 NE 151st Ct"/>
    <s v="Vancouver"/>
    <s v="WA"/>
    <s v="720"/>
    <x v="1"/>
    <x v="0"/>
    <x v="3"/>
    <m/>
    <x v="3"/>
    <n v="1177.0999999999999"/>
    <n v="34"/>
    <n v="1"/>
    <x v="0"/>
    <x v="0"/>
    <x v="4"/>
  </r>
  <r>
    <s v="3510592"/>
    <x v="1"/>
    <s v="Henson, David D(JDP)"/>
    <s v="3018 NE 158th St"/>
    <s v="Vancouver"/>
    <s v="WA"/>
    <s v="720"/>
    <x v="1"/>
    <x v="0"/>
    <x v="3"/>
    <m/>
    <x v="3"/>
    <n v="2320.3000000000002"/>
    <n v="50"/>
    <n v="1"/>
    <x v="0"/>
    <x v="0"/>
    <x v="4"/>
  </r>
  <r>
    <s v="3510697"/>
    <x v="1"/>
    <s v="Bouma, Cory(M2L)"/>
    <s v="612 NW 54th St"/>
    <s v="Vancouver"/>
    <s v="WA"/>
    <s v="720"/>
    <x v="1"/>
    <x v="0"/>
    <x v="3"/>
    <m/>
    <x v="3"/>
    <n v="2363.29"/>
    <n v="86"/>
    <n v="1"/>
    <x v="0"/>
    <x v="0"/>
    <x v="4"/>
  </r>
  <r>
    <s v="3510838"/>
    <x v="1"/>
    <s v="Lemberg, Jacob R(JDP)"/>
    <s v="8200 NE 94th St"/>
    <s v="Vancouver"/>
    <s v="WA"/>
    <s v="720"/>
    <x v="1"/>
    <x v="0"/>
    <x v="3"/>
    <m/>
    <x v="3"/>
    <n v="1172.98"/>
    <n v="43"/>
    <n v="1"/>
    <x v="0"/>
    <x v="0"/>
    <x v="4"/>
  </r>
  <r>
    <s v="3510842"/>
    <x v="1"/>
    <s v="Noble, Bonnie(BBH)"/>
    <s v="2839 E 1st Ave"/>
    <s v="Camas"/>
    <s v="WA"/>
    <s v="720"/>
    <x v="1"/>
    <x v="0"/>
    <x v="3"/>
    <m/>
    <x v="3"/>
    <n v="2939.59"/>
    <n v="66"/>
    <n v="1"/>
    <x v="0"/>
    <x v="0"/>
    <x v="4"/>
  </r>
  <r>
    <s v="3511140"/>
    <x v="1"/>
    <s v="Harris, Randy J(M2L)"/>
    <s v="5204 Dubois Dr"/>
    <s v="Vancouver"/>
    <s v="WA"/>
    <s v="720"/>
    <x v="1"/>
    <x v="0"/>
    <x v="3"/>
    <m/>
    <x v="3"/>
    <n v="2941.64"/>
    <n v="82"/>
    <n v="1"/>
    <x v="0"/>
    <x v="0"/>
    <x v="4"/>
  </r>
  <r>
    <s v="3511172"/>
    <x v="1"/>
    <s v="Schauer, Roman D(BBH)"/>
    <s v="2614 NW 113th St"/>
    <s v="Vancouver"/>
    <s v="WA"/>
    <s v="720"/>
    <x v="1"/>
    <x v="0"/>
    <x v="3"/>
    <m/>
    <x v="3"/>
    <n v="2942.92"/>
    <n v="92"/>
    <n v="1"/>
    <x v="0"/>
    <x v="0"/>
    <x v="4"/>
  </r>
  <r>
    <s v="3511528"/>
    <x v="1"/>
    <s v="Schommer, Leslie(BBH)"/>
    <s v="5304 Idaho St"/>
    <s v="Vancouver"/>
    <s v="WA"/>
    <s v="720"/>
    <x v="1"/>
    <x v="0"/>
    <x v="3"/>
    <m/>
    <x v="3"/>
    <n v="1807.26"/>
    <n v="95"/>
    <n v="1"/>
    <x v="0"/>
    <x v="0"/>
    <x v="4"/>
  </r>
  <r>
    <s v="3511874"/>
    <x v="1"/>
    <s v="Saranchu, Ruslan(JDP)"/>
    <s v="4501 NE 136th Ave"/>
    <s v="Vancouver"/>
    <s v="WA"/>
    <s v="720"/>
    <x v="1"/>
    <x v="0"/>
    <x v="3"/>
    <m/>
    <x v="3"/>
    <n v="2310.54"/>
    <n v="55"/>
    <n v="1"/>
    <x v="0"/>
    <x v="0"/>
    <x v="4"/>
  </r>
  <r>
    <s v="3512206"/>
    <x v="1"/>
    <s v="Deacon, Margaret A(EJA)"/>
    <s v="1120 NW 50th St"/>
    <s v="Vancouver"/>
    <s v="WA"/>
    <s v="720"/>
    <x v="1"/>
    <x v="0"/>
    <x v="3"/>
    <m/>
    <x v="3"/>
    <n v="1174.6400000000001"/>
    <n v="56"/>
    <n v="1"/>
    <x v="0"/>
    <x v="0"/>
    <x v="4"/>
  </r>
  <r>
    <s v="3512383"/>
    <x v="1"/>
    <s v="Herling, Cathy(M2L)"/>
    <s v="16504 NE 88th St"/>
    <s v="Vancouver"/>
    <s v="WA"/>
    <s v="720"/>
    <x v="1"/>
    <x v="0"/>
    <x v="3"/>
    <m/>
    <x v="3"/>
    <n v="2942.62"/>
    <n v="90"/>
    <n v="1"/>
    <x v="0"/>
    <x v="0"/>
    <x v="4"/>
  </r>
  <r>
    <s v="3513412"/>
    <x v="1"/>
    <s v="Stanley, Scott D(JDP)"/>
    <s v="3317 NE May St"/>
    <s v="Vancouver"/>
    <s v="WA"/>
    <s v="720"/>
    <x v="1"/>
    <x v="0"/>
    <x v="3"/>
    <m/>
    <x v="3"/>
    <n v="1175.43"/>
    <n v="62"/>
    <n v="1"/>
    <x v="0"/>
    <x v="0"/>
    <x v="4"/>
  </r>
  <r>
    <s v="3514052"/>
    <x v="1"/>
    <s v="Peng, John Y(BBH)"/>
    <s v="1249 NW 32nd Ave"/>
    <s v="Camas"/>
    <s v="WA"/>
    <s v="720"/>
    <x v="1"/>
    <x v="0"/>
    <x v="0"/>
    <m/>
    <x v="3"/>
    <n v="1859.84"/>
    <n v="127"/>
    <n v="1"/>
    <x v="0"/>
    <x v="0"/>
    <x v="4"/>
  </r>
  <r>
    <s v="3514109"/>
    <x v="1"/>
    <s v="Mayer, Jerry(M2L)"/>
    <s v="614 E 35th St"/>
    <s v="Vancouver"/>
    <s v="WA"/>
    <s v="720"/>
    <x v="1"/>
    <x v="0"/>
    <x v="3"/>
    <m/>
    <x v="3"/>
    <n v="2320.15"/>
    <n v="37"/>
    <n v="1"/>
    <x v="0"/>
    <x v="0"/>
    <x v="4"/>
  </r>
  <r>
    <s v="3514334"/>
    <x v="1"/>
    <s v="Mehl, Jay L(BBH)"/>
    <s v="706 NW 44th St"/>
    <s v="Vancouver"/>
    <s v="WA"/>
    <s v="720"/>
    <x v="1"/>
    <x v="0"/>
    <x v="3"/>
    <m/>
    <x v="3"/>
    <n v="3687.6"/>
    <n v="66"/>
    <n v="1"/>
    <x v="0"/>
    <x v="0"/>
    <x v="4"/>
  </r>
  <r>
    <s v="3514834"/>
    <x v="1"/>
    <s v="Griffin, Sandy(WEB)"/>
    <s v="2910 NE 163rd St"/>
    <s v="Ridgefield"/>
    <s v="WA"/>
    <s v="720"/>
    <x v="1"/>
    <x v="0"/>
    <x v="3"/>
    <m/>
    <x v="3"/>
    <n v="2942.28"/>
    <n v="87"/>
    <n v="1"/>
    <x v="0"/>
    <x v="0"/>
    <x v="4"/>
  </r>
  <r>
    <s v="3515193"/>
    <x v="1"/>
    <s v="Loveall, Greg E(JDP)"/>
    <s v="306 NW 10th St"/>
    <s v="Battle Ground"/>
    <s v="WA"/>
    <s v="720"/>
    <x v="1"/>
    <x v="0"/>
    <x v="3"/>
    <m/>
    <x v="3"/>
    <n v="1803.95"/>
    <n v="69"/>
    <n v="1"/>
    <x v="0"/>
    <x v="0"/>
    <x v="4"/>
  </r>
  <r>
    <s v="3515354"/>
    <x v="1"/>
    <s v="McPartland, Melissa K(JDP)"/>
    <s v="18800 SE 14th Way"/>
    <s v="Vancouver"/>
    <s v="WA"/>
    <s v="720"/>
    <x v="1"/>
    <x v="0"/>
    <x v="3"/>
    <m/>
    <x v="3"/>
    <n v="661.52"/>
    <n v="22"/>
    <n v="1"/>
    <x v="0"/>
    <x v="0"/>
    <x v="4"/>
  </r>
  <r>
    <s v="3515829"/>
    <x v="1"/>
    <s v="Estate of Jerrold L Robison(M2L)"/>
    <s v="8313 SE Lorry Ave"/>
    <s v="Vancouver"/>
    <s v="WA"/>
    <s v="720"/>
    <x v="1"/>
    <x v="0"/>
    <x v="3"/>
    <m/>
    <x v="3"/>
    <n v="1804.72"/>
    <n v="75"/>
    <n v="1"/>
    <x v="0"/>
    <x v="0"/>
    <x v="4"/>
  </r>
  <r>
    <s v="3515920"/>
    <x v="1"/>
    <s v="Meyers, Mary F(JDP)"/>
    <s v="316 E 27th St"/>
    <s v="Vancouver"/>
    <s v="WA"/>
    <s v="720"/>
    <x v="1"/>
    <x v="0"/>
    <x v="0"/>
    <m/>
    <x v="3"/>
    <n v="1148.33"/>
    <n v="48"/>
    <n v="1"/>
    <x v="0"/>
    <x v="0"/>
    <x v="4"/>
  </r>
  <r>
    <s v="3516545"/>
    <x v="1"/>
    <s v="Beauliere, Kay(JDP)"/>
    <s v="4608 NE 54th Ave"/>
    <s v="Vancouver"/>
    <s v="WA"/>
    <s v="720"/>
    <x v="1"/>
    <x v="0"/>
    <x v="3"/>
    <m/>
    <x v="3"/>
    <n v="2330.0100000000002"/>
    <n v="80"/>
    <n v="1"/>
    <x v="0"/>
    <x v="0"/>
    <x v="4"/>
  </r>
  <r>
    <s v="3516682"/>
    <x v="1"/>
    <s v="Dewey, Robert(WEB)"/>
    <s v="12404 NW 48th Ct"/>
    <s v="Vancouver"/>
    <s v="WA"/>
    <s v="720"/>
    <x v="1"/>
    <x v="0"/>
    <x v="3"/>
    <m/>
    <x v="3"/>
    <n v="1171.95"/>
    <n v="35"/>
    <n v="1"/>
    <x v="0"/>
    <x v="0"/>
    <x v="4"/>
  </r>
  <r>
    <s v="3517094"/>
    <x v="1"/>
    <s v="Reda, Edwin C(JDP)"/>
    <s v="7212 NE 74th Ave"/>
    <s v="Vancouver"/>
    <s v="WA"/>
    <s v="720"/>
    <x v="1"/>
    <x v="0"/>
    <x v="0"/>
    <m/>
    <x v="3"/>
    <n v="1149.1099999999999"/>
    <n v="51"/>
    <n v="1"/>
    <x v="0"/>
    <x v="0"/>
    <x v="4"/>
  </r>
  <r>
    <s v="3517450"/>
    <x v="1"/>
    <s v="Lazo, Gerald L(JDP)"/>
    <s v="13701 NW 14th Pl"/>
    <s v="Vancouver"/>
    <s v="WA"/>
    <s v="720"/>
    <x v="1"/>
    <x v="0"/>
    <x v="3"/>
    <m/>
    <x v="3"/>
    <n v="2941.85"/>
    <n v="84"/>
    <n v="1"/>
    <x v="0"/>
    <x v="0"/>
    <x v="4"/>
  </r>
  <r>
    <s v="3517461"/>
    <x v="1"/>
    <s v="Frohs, Hayley B(M2L)"/>
    <s v="4412 NW 131st St"/>
    <s v="Vancouver"/>
    <s v="WA"/>
    <s v="720"/>
    <x v="1"/>
    <x v="0"/>
    <x v="3"/>
    <m/>
    <x v="3"/>
    <n v="2352.15"/>
    <n v="84"/>
    <n v="1"/>
    <x v="0"/>
    <x v="0"/>
    <x v="4"/>
  </r>
  <r>
    <s v="3517595"/>
    <x v="1"/>
    <s v="Burlacu, Robert E(JDP)"/>
    <s v="8519 NE 9th St"/>
    <s v="Vancouver"/>
    <s v="WA"/>
    <s v="720"/>
    <x v="1"/>
    <x v="0"/>
    <x v="0"/>
    <m/>
    <x v="3"/>
    <n v="2300.94"/>
    <n v="59"/>
    <n v="1"/>
    <x v="0"/>
    <x v="0"/>
    <x v="4"/>
  </r>
  <r>
    <s v="3518017"/>
    <x v="1"/>
    <s v="Alexander, Wall(BBH)"/>
    <s v="1404 NW 113th St"/>
    <s v="Vancouver"/>
    <s v="WA"/>
    <s v="720"/>
    <x v="1"/>
    <x v="0"/>
    <x v="3"/>
    <m/>
    <x v="3"/>
    <n v="1171.29"/>
    <n v="30"/>
    <n v="1"/>
    <x v="0"/>
    <x v="0"/>
    <x v="4"/>
  </r>
  <r>
    <s v="3518229"/>
    <x v="1"/>
    <s v="Abernathy, Scott(BBH)"/>
    <s v="6409 NE 77th Pl"/>
    <s v="Vancouver"/>
    <s v="WA"/>
    <s v="720"/>
    <x v="1"/>
    <x v="0"/>
    <x v="3"/>
    <m/>
    <x v="3"/>
    <n v="1173.33"/>
    <n v="46"/>
    <n v="1"/>
    <x v="0"/>
    <x v="0"/>
    <x v="4"/>
  </r>
  <r>
    <s v="3518386"/>
    <x v="1"/>
    <s v="McManis, Celete(M2L)"/>
    <s v="715 W 45th St"/>
    <s v="Vancouver"/>
    <s v="WA"/>
    <s v="720"/>
    <x v="1"/>
    <x v="0"/>
    <x v="3"/>
    <m/>
    <x v="3"/>
    <n v="2957.44"/>
    <n v="67"/>
    <n v="1"/>
    <x v="0"/>
    <x v="0"/>
    <x v="4"/>
  </r>
  <r>
    <s v="3518400"/>
    <x v="1"/>
    <s v="Weaver, Galen L(JDP)"/>
    <s v="5616 NE 51st Ct"/>
    <s v="Vancouver"/>
    <s v="WA"/>
    <s v="720"/>
    <x v="1"/>
    <x v="0"/>
    <x v="3"/>
    <m/>
    <x v="3"/>
    <n v="1178.6300000000001"/>
    <n v="32"/>
    <n v="1"/>
    <x v="0"/>
    <x v="0"/>
    <x v="4"/>
  </r>
  <r>
    <s v="3518560"/>
    <x v="1"/>
    <s v="Martin, Katie A(BBH)"/>
    <s v="310 W 23rd St"/>
    <s v="Vancouver"/>
    <s v="WA"/>
    <s v="720"/>
    <x v="1"/>
    <x v="0"/>
    <x v="3"/>
    <m/>
    <x v="3"/>
    <n v="2324.37"/>
    <n v="54"/>
    <n v="1"/>
    <x v="0"/>
    <x v="0"/>
    <x v="4"/>
  </r>
  <r>
    <s v="3518642"/>
    <x v="1"/>
    <s v="Sarkkinen, Sven(M2L)"/>
    <s v="1405 NW 4th St"/>
    <s v="Battle Ground"/>
    <s v="WA"/>
    <s v="720"/>
    <x v="1"/>
    <x v="0"/>
    <x v="3"/>
    <m/>
    <x v="3"/>
    <n v="2959.94"/>
    <n v="97"/>
    <n v="1"/>
    <x v="0"/>
    <x v="0"/>
    <x v="4"/>
  </r>
  <r>
    <s v="3518655"/>
    <x v="1"/>
    <s v="Gibson, Rhonda(BBH)"/>
    <s v="6705 NE 17th Ave"/>
    <s v="Vancouver"/>
    <s v="WA"/>
    <s v="720"/>
    <x v="1"/>
    <x v="0"/>
    <x v="3"/>
    <m/>
    <x v="3"/>
    <n v="1817.68"/>
    <n v="98"/>
    <n v="1"/>
    <x v="0"/>
    <x v="0"/>
    <x v="4"/>
  </r>
  <r>
    <s v="3518832"/>
    <x v="1"/>
    <s v="Svestka, Robert(JDP)"/>
    <s v="1119 NW 86th Cir"/>
    <s v="Vancouver"/>
    <s v="WA"/>
    <s v="720"/>
    <x v="1"/>
    <x v="0"/>
    <x v="0"/>
    <m/>
    <x v="3"/>
    <n v="1174.07"/>
    <n v="79"/>
    <n v="1"/>
    <x v="0"/>
    <x v="0"/>
    <x v="4"/>
  </r>
  <r>
    <s v="3519594"/>
    <x v="1"/>
    <s v="Madeline D Knapp Living Trust(JDP)"/>
    <s v="2112 Division St"/>
    <s v="Camas"/>
    <s v="WA"/>
    <s v="720"/>
    <x v="1"/>
    <x v="0"/>
    <x v="3"/>
    <m/>
    <x v="3"/>
    <n v="1815.58"/>
    <n v="75"/>
    <n v="1"/>
    <x v="0"/>
    <x v="0"/>
    <x v="4"/>
  </r>
  <r>
    <s v="3519969"/>
    <x v="1"/>
    <s v="Mcguire, Janet M(JDP)"/>
    <s v="1844 NW Edgehill St"/>
    <s v="Camas"/>
    <s v="WA"/>
    <s v="720"/>
    <x v="1"/>
    <x v="0"/>
    <x v="0"/>
    <m/>
    <x v="3"/>
    <n v="1147.33"/>
    <n v="44"/>
    <n v="1"/>
    <x v="0"/>
    <x v="0"/>
    <x v="4"/>
  </r>
  <r>
    <s v="3520335"/>
    <x v="1"/>
    <s v="Navarro, Ginger(BBH)"/>
    <s v=""/>
    <s v=""/>
    <s v=""/>
    <s v=""/>
    <x v="1"/>
    <x v="0"/>
    <x v="9"/>
    <m/>
    <x v="3"/>
    <n v="2323.44"/>
    <n v="55"/>
    <n v="1"/>
    <x v="0"/>
    <x v="0"/>
    <x v="4"/>
  </r>
  <r>
    <s v="3520338"/>
    <x v="1"/>
    <s v="Schmid, Amy L(JDP)"/>
    <s v=""/>
    <s v=""/>
    <s v=""/>
    <s v=""/>
    <x v="1"/>
    <x v="0"/>
    <x v="9"/>
    <m/>
    <x v="3"/>
    <n v="2323.44"/>
    <n v="55"/>
    <n v="1"/>
    <x v="0"/>
    <x v="0"/>
    <x v="4"/>
  </r>
  <r>
    <s v="3520351"/>
    <x v="1"/>
    <s v="Vignali, Gerald F(JDP)"/>
    <s v=""/>
    <s v=""/>
    <s v=""/>
    <s v=""/>
    <x v="1"/>
    <x v="0"/>
    <x v="9"/>
    <m/>
    <x v="3"/>
    <n v="2291.6999999999998"/>
    <n v="54"/>
    <n v="1"/>
    <x v="0"/>
    <x v="0"/>
    <x v="4"/>
  </r>
  <r>
    <s v="3520607"/>
    <x v="1"/>
    <s v="Skoien, Courtney D(JDP)"/>
    <s v=""/>
    <s v=""/>
    <s v=""/>
    <s v=""/>
    <x v="1"/>
    <x v="0"/>
    <x v="9"/>
    <m/>
    <x v="3"/>
    <n v="1854.39"/>
    <n v="125"/>
    <n v="1"/>
    <x v="0"/>
    <x v="0"/>
    <x v="4"/>
  </r>
  <r>
    <s v="3521082"/>
    <x v="1"/>
    <s v="Meredith, Jason T(JDP)"/>
    <s v="3905 G St"/>
    <s v="Vancouver"/>
    <s v="WA"/>
    <s v="720"/>
    <x v="1"/>
    <x v="0"/>
    <x v="3"/>
    <m/>
    <x v="3"/>
    <n v="1816.12"/>
    <n v="79"/>
    <n v="1"/>
    <x v="0"/>
    <x v="0"/>
    <x v="4"/>
  </r>
  <r>
    <s v="3521332"/>
    <x v="1"/>
    <s v="Nielsen, Austin B(JDP)"/>
    <s v="407 Harney Way"/>
    <s v="Vancouver"/>
    <s v="WA"/>
    <s v="720"/>
    <x v="1"/>
    <x v="0"/>
    <x v="3"/>
    <m/>
    <x v="3"/>
    <n v="2943.06"/>
    <n v="93"/>
    <n v="1"/>
    <x v="0"/>
    <x v="0"/>
    <x v="4"/>
  </r>
  <r>
    <s v="3521348"/>
    <x v="1"/>
    <s v="McCarron-Fraser, Mark(BBH)"/>
    <s v="1907 Grant St"/>
    <s v="Vancouver"/>
    <s v="WA"/>
    <s v="720"/>
    <x v="1"/>
    <x v="0"/>
    <x v="3"/>
    <m/>
    <x v="3"/>
    <n v="1815.87"/>
    <n v="77"/>
    <n v="1"/>
    <x v="0"/>
    <x v="0"/>
    <x v="4"/>
  </r>
  <r>
    <s v="3521431"/>
    <x v="1"/>
    <s v="Barber, Ron E(BBH)"/>
    <s v="5240 NE 22nd Ave"/>
    <s v="Vancouver"/>
    <s v="WA"/>
    <s v="720"/>
    <x v="1"/>
    <x v="0"/>
    <x v="3"/>
    <m/>
    <x v="3"/>
    <n v="1591.85"/>
    <n v="150"/>
    <n v="1"/>
    <x v="0"/>
    <x v="0"/>
    <x v="4"/>
  </r>
  <r>
    <s v="3521555"/>
    <x v="1"/>
    <s v="Anderson, Heather M(BBH)"/>
    <s v="7906 NE 32nd St"/>
    <s v="Vancouver"/>
    <s v="WA"/>
    <s v="720"/>
    <x v="1"/>
    <x v="0"/>
    <x v="3"/>
    <m/>
    <x v="3"/>
    <n v="1182.8800000000001"/>
    <n v="65"/>
    <n v="1"/>
    <x v="0"/>
    <x v="0"/>
    <x v="4"/>
  </r>
  <r>
    <s v="3521961"/>
    <x v="1"/>
    <s v="Ericksen, Cheryl(BBH)"/>
    <s v="2110 NE 92nd Ave"/>
    <s v="Vancouver"/>
    <s v="WA"/>
    <s v="720"/>
    <x v="1"/>
    <x v="0"/>
    <x v="3"/>
    <m/>
    <x v="3"/>
    <n v="2312.7399999999998"/>
    <n v="72"/>
    <n v="1"/>
    <x v="0"/>
    <x v="0"/>
    <x v="4"/>
  </r>
  <r>
    <s v="3522005"/>
    <x v="1"/>
    <s v="Harrison, Chris D(BBH)"/>
    <s v="4212 Lavina St NW"/>
    <s v="Vancouver"/>
    <s v="WA"/>
    <s v="720"/>
    <x v="1"/>
    <x v="0"/>
    <x v="3"/>
    <m/>
    <x v="3"/>
    <n v="2308.63"/>
    <n v="40"/>
    <n v="1"/>
    <x v="0"/>
    <x v="0"/>
    <x v="4"/>
  </r>
  <r>
    <s v="3522329"/>
    <x v="1"/>
    <s v="LaPointe, Brandee A(JDP)"/>
    <s v="6014 Buena Vista Dr"/>
    <s v="Vancouver"/>
    <s v="WA"/>
    <s v="720"/>
    <x v="1"/>
    <x v="0"/>
    <x v="0"/>
    <m/>
    <x v="3"/>
    <n v="2929.8"/>
    <n v="117"/>
    <n v="1"/>
    <x v="0"/>
    <x v="0"/>
    <x v="4"/>
  </r>
  <r>
    <s v="3522357"/>
    <x v="1"/>
    <s v="Birgensmith, Sherri L(BBH)"/>
    <s v="301 Sargent St"/>
    <s v="Ridgefield"/>
    <s v="WA"/>
    <s v="720"/>
    <x v="1"/>
    <x v="0"/>
    <x v="3"/>
    <m/>
    <x v="3"/>
    <n v="1177.69"/>
    <n v="18"/>
    <n v="1"/>
    <x v="0"/>
    <x v="0"/>
    <x v="4"/>
  </r>
  <r>
    <s v="3522576"/>
    <x v="1"/>
    <s v="Ramirez Pena, Rafael(M2L)"/>
    <s v="10105 NE 39th Ave"/>
    <s v="Vancouver"/>
    <s v="WA"/>
    <s v="720"/>
    <x v="1"/>
    <x v="0"/>
    <x v="0"/>
    <m/>
    <x v="3"/>
    <n v="1799.45"/>
    <n v="118"/>
    <n v="1"/>
    <x v="0"/>
    <x v="0"/>
    <x v="4"/>
  </r>
  <r>
    <s v="3522684"/>
    <x v="1"/>
    <s v="Mills, Melodie J(BBH)"/>
    <s v="107 NW 111th Loop"/>
    <s v="Vancouver"/>
    <s v="WA"/>
    <s v="720"/>
    <x v="1"/>
    <x v="0"/>
    <x v="3"/>
    <m/>
    <x v="3"/>
    <n v="2044.48"/>
    <n v="85"/>
    <n v="1"/>
    <x v="0"/>
    <x v="0"/>
    <x v="4"/>
  </r>
  <r>
    <s v="3522828"/>
    <x v="1"/>
    <s v="Proctor, Jesse M(JDP)"/>
    <s v="209 NW 42nd St"/>
    <s v="Vancouver"/>
    <s v="WA"/>
    <s v="720"/>
    <x v="1"/>
    <x v="0"/>
    <x v="0"/>
    <m/>
    <x v="3"/>
    <n v="2320.2600000000002"/>
    <n v="82"/>
    <n v="1"/>
    <x v="0"/>
    <x v="0"/>
    <x v="4"/>
  </r>
  <r>
    <s v="3522962"/>
    <x v="1"/>
    <s v="Adams, Angie(BBH)"/>
    <s v="702 W 41st St"/>
    <s v="Vancouver"/>
    <s v="WA"/>
    <s v="720"/>
    <x v="1"/>
    <x v="0"/>
    <x v="3"/>
    <m/>
    <x v="3"/>
    <n v="2308.88"/>
    <n v="42"/>
    <n v="1"/>
    <x v="0"/>
    <x v="0"/>
    <x v="4"/>
  </r>
  <r>
    <s v="3523057"/>
    <x v="1"/>
    <s v="Griggel, Andrew(JDP)"/>
    <s v="2718 P St"/>
    <s v="Vancouver"/>
    <s v="WA"/>
    <s v="720"/>
    <x v="1"/>
    <x v="0"/>
    <x v="3"/>
    <m/>
    <x v="3"/>
    <n v="2308.21"/>
    <n v="37"/>
    <n v="1"/>
    <x v="0"/>
    <x v="0"/>
    <x v="4"/>
  </r>
  <r>
    <s v="3523199"/>
    <x v="1"/>
    <s v="Brasure, Bonnie C(JDP)"/>
    <s v="8216 SE Sherley Ave"/>
    <s v="Vancouver"/>
    <s v="WA"/>
    <s v="720"/>
    <x v="1"/>
    <x v="0"/>
    <x v="0"/>
    <m/>
    <x v="3"/>
    <n v="2916.32"/>
    <n v="65"/>
    <n v="1"/>
    <x v="0"/>
    <x v="0"/>
    <x v="4"/>
  </r>
  <r>
    <s v="3523458"/>
    <x v="1"/>
    <s v="Powell Melton, Paris(BBH)"/>
    <s v="2907 NE 166th Way"/>
    <s v="Ridgefield"/>
    <s v="WA"/>
    <s v="720"/>
    <x v="1"/>
    <x v="0"/>
    <x v="0"/>
    <m/>
    <x v="3"/>
    <n v="1803.43"/>
    <n v="108"/>
    <n v="1"/>
    <x v="0"/>
    <x v="0"/>
    <x v="4"/>
  </r>
  <r>
    <s v="3523459"/>
    <x v="1"/>
    <s v="Trutz, Gunner(M2L)"/>
    <s v="12113 NW 26th Ave"/>
    <s v="Vancouver"/>
    <s v="WA"/>
    <s v="720"/>
    <x v="1"/>
    <x v="0"/>
    <x v="3"/>
    <m/>
    <x v="3"/>
    <n v="3033.03"/>
    <n v="129"/>
    <n v="1"/>
    <x v="0"/>
    <x v="0"/>
    <x v="4"/>
  </r>
  <r>
    <s v="3524095"/>
    <x v="1"/>
    <s v="McNally, Robert W(M2L)"/>
    <s v="7611 NW 16th Ave"/>
    <s v="Vancouver"/>
    <s v="WA"/>
    <s v="720"/>
    <x v="1"/>
    <x v="0"/>
    <x v="3"/>
    <m/>
    <x v="3"/>
    <n v="2965.88"/>
    <n v="116"/>
    <n v="1"/>
    <x v="0"/>
    <x v="0"/>
    <x v="4"/>
  </r>
  <r>
    <s v="3524277"/>
    <x v="1"/>
    <s v="Schmidt, Bryan V(JDP)"/>
    <s v="1208 V St"/>
    <s v="Vancouver"/>
    <s v="WA"/>
    <s v="720"/>
    <x v="1"/>
    <x v="0"/>
    <x v="3"/>
    <m/>
    <x v="3"/>
    <n v="2323.85"/>
    <n v="37"/>
    <n v="1"/>
    <x v="0"/>
    <x v="0"/>
    <x v="4"/>
  </r>
  <r>
    <s v="3524374"/>
    <x v="1"/>
    <s v="McCart, Matt M(M2L)"/>
    <s v="6300 Oklahoma Dr"/>
    <s v="Vancouver"/>
    <s v="WA"/>
    <s v="720"/>
    <x v="1"/>
    <x v="0"/>
    <x v="3"/>
    <m/>
    <x v="3"/>
    <n v="2328.9899999999998"/>
    <n v="77"/>
    <n v="1"/>
    <x v="0"/>
    <x v="0"/>
    <x v="4"/>
  </r>
  <r>
    <s v="3524980"/>
    <x v="1"/>
    <s v="Fantazia, Jeff L(M2L)"/>
    <s v="12712 NW 21st Ave"/>
    <s v="Vancouver"/>
    <s v="WA"/>
    <s v="720"/>
    <x v="1"/>
    <x v="0"/>
    <x v="3"/>
    <m/>
    <x v="3"/>
    <n v="2328.35"/>
    <n v="72"/>
    <n v="1"/>
    <x v="0"/>
    <x v="0"/>
    <x v="4"/>
  </r>
  <r>
    <s v="3525004"/>
    <x v="1"/>
    <s v="Samms, Benjamin T(M2L)"/>
    <s v="419 Province Dr"/>
    <s v="Camas"/>
    <s v="WA"/>
    <s v="720"/>
    <x v="1"/>
    <x v="0"/>
    <x v="3"/>
    <m/>
    <x v="3"/>
    <n v="2325.39"/>
    <n v="49"/>
    <n v="1"/>
    <x v="0"/>
    <x v="0"/>
    <x v="4"/>
  </r>
  <r>
    <s v="3525032"/>
    <x v="1"/>
    <s v="Ryder, Steve M(BBH)"/>
    <s v="410 NW 44th St"/>
    <s v="Vancouver"/>
    <s v="WA"/>
    <s v="720"/>
    <x v="1"/>
    <x v="0"/>
    <x v="3"/>
    <m/>
    <x v="3"/>
    <n v="3778.92"/>
    <n v="99"/>
    <n v="1"/>
    <x v="0"/>
    <x v="0"/>
    <x v="4"/>
  </r>
  <r>
    <s v="3525101"/>
    <x v="1"/>
    <s v="Worthington, Jeffrey(M2L)"/>
    <s v="11107 NW 26th Ave"/>
    <s v="Vancouver"/>
    <s v="WA"/>
    <s v="720"/>
    <x v="1"/>
    <x v="0"/>
    <x v="3"/>
    <m/>
    <x v="3"/>
    <n v="2326.42"/>
    <n v="57"/>
    <n v="1"/>
    <x v="0"/>
    <x v="0"/>
    <x v="4"/>
  </r>
  <r>
    <s v="3525439"/>
    <x v="1"/>
    <s v="Mendoza, Joe C(BBH)"/>
    <s v="2817 NE 150th St"/>
    <s v="Vancouver"/>
    <s v="WA"/>
    <s v="720"/>
    <x v="1"/>
    <x v="0"/>
    <x v="3"/>
    <m/>
    <x v="3"/>
    <n v="2325.2600000000002"/>
    <n v="48"/>
    <n v="1"/>
    <x v="0"/>
    <x v="0"/>
    <x v="4"/>
  </r>
  <r>
    <s v="3525454"/>
    <x v="1"/>
    <s v="Chivu, Daniel(JDP)"/>
    <s v="508 NW 83rd St"/>
    <s v="Vancouver"/>
    <s v="WA"/>
    <s v="720"/>
    <x v="1"/>
    <x v="0"/>
    <x v="3"/>
    <m/>
    <x v="3"/>
    <n v="1819.07"/>
    <n v="92"/>
    <n v="1"/>
    <x v="0"/>
    <x v="0"/>
    <x v="4"/>
  </r>
  <r>
    <s v="3525567"/>
    <x v="1"/>
    <s v="Popov, Daniil(M2L)"/>
    <s v="5914 NE 53rd St"/>
    <s v="Vancouver"/>
    <s v="WA"/>
    <s v="720"/>
    <x v="1"/>
    <x v="0"/>
    <x v="3"/>
    <m/>
    <x v="3"/>
    <n v="1819.96"/>
    <n v="99"/>
    <n v="1"/>
    <x v="0"/>
    <x v="0"/>
    <x v="4"/>
  </r>
  <r>
    <s v="3525739"/>
    <x v="1"/>
    <s v="Wilson, Rick D(JDP)"/>
    <s v="10909 NW 7th Ave"/>
    <s v="Vancouver"/>
    <s v="WA"/>
    <s v="720"/>
    <x v="1"/>
    <x v="0"/>
    <x v="3"/>
    <m/>
    <x v="3"/>
    <n v="2129.4499999999998"/>
    <n v="172"/>
    <n v="1"/>
    <x v="0"/>
    <x v="0"/>
    <x v="4"/>
  </r>
  <r>
    <s v="3526023"/>
    <x v="1"/>
    <s v="Rose, Helyn A(JDP)"/>
    <s v="7701 NE 55th Ave"/>
    <s v="Vancouver"/>
    <s v="WA"/>
    <s v="720"/>
    <x v="1"/>
    <x v="0"/>
    <x v="3"/>
    <m/>
    <x v="3"/>
    <n v="1818.55"/>
    <n v="88"/>
    <n v="1"/>
    <x v="0"/>
    <x v="0"/>
    <x v="4"/>
  </r>
  <r>
    <s v="3526030"/>
    <x v="1"/>
    <s v="EVS Properties LLC(JDP)"/>
    <s v="5913 NE 58th St"/>
    <s v="Vancouver"/>
    <s v="WA"/>
    <s v="720"/>
    <x v="1"/>
    <x v="0"/>
    <x v="3"/>
    <m/>
    <x v="3"/>
    <n v="2960.75"/>
    <n v="76"/>
    <n v="1"/>
    <x v="0"/>
    <x v="0"/>
    <x v="4"/>
  </r>
  <r>
    <s v="3526292"/>
    <x v="1"/>
    <s v="Wahlstrom, Thomas D(JDP)"/>
    <s v="11613 NE 107th St"/>
    <s v="Vancouver"/>
    <s v="WA"/>
    <s v="720"/>
    <x v="1"/>
    <x v="0"/>
    <x v="0"/>
    <m/>
    <x v="3"/>
    <n v="1803.16"/>
    <n v="107"/>
    <n v="1"/>
    <x v="0"/>
    <x v="0"/>
    <x v="4"/>
  </r>
  <r>
    <s v="3526322"/>
    <x v="1"/>
    <s v="Robison, Julius W(JDP)"/>
    <s v="1914 G St"/>
    <s v="Vancouver"/>
    <s v="WA"/>
    <s v="720"/>
    <x v="1"/>
    <x v="0"/>
    <x v="3"/>
    <m/>
    <x v="3"/>
    <n v="2325"/>
    <n v="46"/>
    <n v="1"/>
    <x v="0"/>
    <x v="0"/>
    <x v="4"/>
  </r>
  <r>
    <s v="3496985"/>
    <x v="1"/>
    <s v="Drokin, Audrey(R3E)"/>
    <s v="2208 NE 49th St"/>
    <s v="Vancouver"/>
    <s v="WA"/>
    <s v="720"/>
    <x v="1"/>
    <x v="0"/>
    <x v="3"/>
    <m/>
    <x v="3"/>
    <n v="2273.1999999999998"/>
    <n v="50"/>
    <n v="1"/>
    <x v="0"/>
    <x v="0"/>
    <x v="4"/>
  </r>
  <r>
    <s v="3501703"/>
    <x v="1"/>
    <s v="Stiles, Margaret J(EJA)"/>
    <s v="11919 NE Sliderberg Rd"/>
    <s v="Brush Prairie"/>
    <s v="WA"/>
    <s v="720"/>
    <x v="1"/>
    <x v="0"/>
    <x v="0"/>
    <m/>
    <x v="3"/>
    <n v="4172.5200000000004"/>
    <n v="386"/>
    <n v="1"/>
    <x v="0"/>
    <x v="0"/>
    <x v="4"/>
  </r>
  <r>
    <s v="3503547"/>
    <x v="1"/>
    <s v="Camp, Ty(JDP)"/>
    <s v="10721 NW 11th Ave"/>
    <s v="Vancouver"/>
    <s v="WA"/>
    <s v="720"/>
    <x v="1"/>
    <x v="0"/>
    <x v="0"/>
    <m/>
    <x v="3"/>
    <n v="2639.17"/>
    <n v="376"/>
    <n v="1"/>
    <x v="0"/>
    <x v="0"/>
    <x v="4"/>
  </r>
  <r>
    <s v="3507811"/>
    <x v="1"/>
    <s v="Schaener, Brooks C(M2L)"/>
    <s v="12307 SE 13th St"/>
    <s v="Vancouver"/>
    <s v="WA"/>
    <s v="720"/>
    <x v="1"/>
    <x v="0"/>
    <x v="0"/>
    <m/>
    <x v="3"/>
    <n v="1787.96"/>
    <n v="95"/>
    <n v="1"/>
    <x v="0"/>
    <x v="0"/>
    <x v="4"/>
  </r>
  <r>
    <s v="3508455"/>
    <x v="1"/>
    <s v="Schaffroth, Valarie(M2L)"/>
    <s v="2401 SE 139th Ave"/>
    <s v="Vancouver"/>
    <s v="WA"/>
    <s v="720"/>
    <x v="1"/>
    <x v="0"/>
    <x v="3"/>
    <m/>
    <x v="3"/>
    <n v="2954.75"/>
    <n v="81"/>
    <n v="1"/>
    <x v="0"/>
    <x v="0"/>
    <x v="4"/>
  </r>
  <r>
    <s v="3510971"/>
    <x v="1"/>
    <s v="Maynard, Scott D(JDP)"/>
    <s v="2412 SE 150th Ave"/>
    <s v="Vancouver"/>
    <s v="WA"/>
    <s v="720"/>
    <x v="1"/>
    <x v="0"/>
    <x v="3"/>
    <m/>
    <x v="3"/>
    <n v="2312.08"/>
    <n v="67"/>
    <n v="1"/>
    <x v="0"/>
    <x v="0"/>
    <x v="4"/>
  </r>
  <r>
    <s v="3513239"/>
    <x v="1"/>
    <s v="Levison, Eric D(JDP)"/>
    <s v="14608 SE 28th St"/>
    <s v="Vancouver"/>
    <s v="WA"/>
    <s v="720"/>
    <x v="1"/>
    <x v="0"/>
    <x v="3"/>
    <m/>
    <x v="3"/>
    <n v="1809.71"/>
    <n v="114"/>
    <n v="1"/>
    <x v="0"/>
    <x v="0"/>
    <x v="4"/>
  </r>
  <r>
    <s v="3516472"/>
    <x v="1"/>
    <s v="Costello, John D(M2L)"/>
    <s v="2016 SE 2nd Ave"/>
    <s v="Battle Ground"/>
    <s v="WA"/>
    <s v="720"/>
    <x v="1"/>
    <x v="0"/>
    <x v="0"/>
    <m/>
    <x v="3"/>
    <n v="1998.47"/>
    <n v="151"/>
    <n v="1"/>
    <x v="0"/>
    <x v="0"/>
    <x v="4"/>
  </r>
  <r>
    <s v="3517057"/>
    <x v="1"/>
    <s v="McIntyre, Janet K(EJA)"/>
    <s v="2905 E 16th Pl #A"/>
    <s v="Vancouver"/>
    <s v="WA"/>
    <s v="720"/>
    <x v="1"/>
    <x v="0"/>
    <x v="3"/>
    <m/>
    <x v="3"/>
    <n v="2308.09"/>
    <n v="36"/>
    <n v="1"/>
    <x v="0"/>
    <x v="0"/>
    <x v="4"/>
  </r>
  <r>
    <s v="3519496"/>
    <x v="1"/>
    <s v="Voje, Jonathan J(JDP)"/>
    <s v="3601 E 11th St #9"/>
    <s v="Vancouver"/>
    <s v="WA"/>
    <s v="720"/>
    <x v="1"/>
    <x v="0"/>
    <x v="0"/>
    <m/>
    <x v="3"/>
    <n v="1784.44"/>
    <n v="81"/>
    <n v="1"/>
    <x v="0"/>
    <x v="0"/>
    <x v="4"/>
  </r>
  <r>
    <s v="3519991"/>
    <x v="1"/>
    <s v="Ravenberg, Donna M(M2L)"/>
    <s v="14407 NE 90th St"/>
    <s v="Vancouver"/>
    <s v="WA"/>
    <s v="720"/>
    <x v="1"/>
    <x v="0"/>
    <x v="3"/>
    <m/>
    <x v="3"/>
    <n v="1176.7"/>
    <n v="72"/>
    <n v="1"/>
    <x v="0"/>
    <x v="0"/>
    <x v="4"/>
  </r>
  <r>
    <s v="3520262"/>
    <x v="1"/>
    <s v="New, Lloyd(WEB)"/>
    <s v="15805 NE 10th Ave"/>
    <s v="Ridgefield"/>
    <s v="WA"/>
    <s v="720"/>
    <x v="1"/>
    <x v="0"/>
    <x v="0"/>
    <m/>
    <x v="3"/>
    <n v="8724.07"/>
    <n v="686"/>
    <n v="1"/>
    <x v="0"/>
    <x v="0"/>
    <x v="4"/>
  </r>
  <r>
    <s v="3520843"/>
    <x v="1"/>
    <s v="Sines, Diane E(JDP)"/>
    <s v="8901 SE Evergreen Hwy"/>
    <s v="Vancouver"/>
    <s v="WA"/>
    <s v="720"/>
    <x v="1"/>
    <x v="0"/>
    <x v="3"/>
    <m/>
    <x v="3"/>
    <n v="1183.1500000000001"/>
    <n v="67"/>
    <n v="1"/>
    <x v="0"/>
    <x v="0"/>
    <x v="4"/>
  </r>
  <r>
    <s v="3522134"/>
    <x v="1"/>
    <s v="Weimer, Warren A(M2L)"/>
    <s v="10101 NW Lakeshore Ave"/>
    <s v="Vancouver"/>
    <s v="WA"/>
    <s v="720"/>
    <x v="1"/>
    <x v="0"/>
    <x v="3"/>
    <m/>
    <x v="3"/>
    <n v="3579.77"/>
    <n v="117"/>
    <n v="1"/>
    <x v="0"/>
    <x v="0"/>
    <x v="4"/>
  </r>
  <r>
    <s v="3523116"/>
    <x v="1"/>
    <s v="Ballman, Mary(BBH)"/>
    <s v="15508 SE 23rd St"/>
    <s v="Vancouver"/>
    <s v="WA"/>
    <s v="720"/>
    <x v="1"/>
    <x v="0"/>
    <x v="3"/>
    <m/>
    <x v="3"/>
    <n v="2322.94"/>
    <n v="30"/>
    <n v="1"/>
    <x v="0"/>
    <x v="0"/>
    <x v="4"/>
  </r>
  <r>
    <s v="3523295"/>
    <x v="1"/>
    <s v="Lewis, John A(BBH)"/>
    <s v="917 NE 192nd Ave"/>
    <s v="Vancouver"/>
    <s v="WA"/>
    <s v="720"/>
    <x v="1"/>
    <x v="0"/>
    <x v="0"/>
    <m/>
    <x v="3"/>
    <n v="1902.89"/>
    <n v="134"/>
    <n v="1"/>
    <x v="0"/>
    <x v="0"/>
    <x v="4"/>
  </r>
  <r>
    <s v="3523568"/>
    <x v="1"/>
    <s v="Rager, Mandy D(M2L)"/>
    <s v="4202 Lincoln Ave"/>
    <s v="Vancouver"/>
    <s v="WA"/>
    <s v="720"/>
    <x v="1"/>
    <x v="0"/>
    <x v="3"/>
    <m/>
    <x v="3"/>
    <n v="3140.11"/>
    <n v="45"/>
    <n v="1"/>
    <x v="0"/>
    <x v="0"/>
    <x v="4"/>
  </r>
  <r>
    <s v="3524623"/>
    <x v="1"/>
    <s v="Walter, Edward J(JDP)"/>
    <s v="7535 NE 25th St"/>
    <s v="Vancouver"/>
    <s v="WA"/>
    <s v="720"/>
    <x v="1"/>
    <x v="0"/>
    <x v="3"/>
    <m/>
    <x v="3"/>
    <n v="2327.96"/>
    <n v="69"/>
    <n v="1"/>
    <x v="0"/>
    <x v="0"/>
    <x v="4"/>
  </r>
  <r>
    <s v="3491819"/>
    <x v="1"/>
    <s v="Melton, Don(STS)"/>
    <s v="2943 NW Norwood St"/>
    <s v="Camas"/>
    <s v="WA"/>
    <s v="720"/>
    <x v="1"/>
    <x v="0"/>
    <x v="3"/>
    <m/>
    <x v="3"/>
    <n v="14435.56"/>
    <n v="194"/>
    <n v="1"/>
    <x v="0"/>
    <x v="0"/>
    <x v="4"/>
  </r>
  <r>
    <s v="3491864"/>
    <x v="1"/>
    <s v="Iverson, Mark H(R3E)"/>
    <s v="4513 NE 44th St"/>
    <s v="Vancouver"/>
    <s v="WA"/>
    <s v="720"/>
    <x v="1"/>
    <x v="0"/>
    <x v="3"/>
    <m/>
    <x v="3"/>
    <n v="5974.75"/>
    <n v="77"/>
    <n v="1"/>
    <x v="0"/>
    <x v="0"/>
    <x v="4"/>
  </r>
  <r>
    <s v="3494263"/>
    <x v="1"/>
    <s v="Beal, John V(R3E)"/>
    <s v="1304 NE 108th Ave"/>
    <s v="Vancouver"/>
    <s v="WA"/>
    <s v="720"/>
    <x v="1"/>
    <x v="0"/>
    <x v="3"/>
    <m/>
    <x v="3"/>
    <n v="3014.92"/>
    <n v="71"/>
    <n v="1"/>
    <x v="0"/>
    <x v="0"/>
    <x v="4"/>
  </r>
  <r>
    <s v="3494273"/>
    <x v="1"/>
    <s v="Bolger, Robert(STS)"/>
    <s v="7562 Delaware Ln"/>
    <s v="Vancouver"/>
    <s v="WA"/>
    <s v="720"/>
    <x v="1"/>
    <x v="0"/>
    <x v="3"/>
    <m/>
    <x v="3"/>
    <n v="3281.36"/>
    <n v="94"/>
    <n v="1"/>
    <x v="0"/>
    <x v="0"/>
    <x v="4"/>
  </r>
  <r>
    <s v="3495213"/>
    <x v="1"/>
    <s v="Roholt, Brent(R3E)"/>
    <s v="16108 NE 22nd St"/>
    <s v="Vancouver"/>
    <s v="WA"/>
    <s v="720"/>
    <x v="1"/>
    <x v="0"/>
    <x v="3"/>
    <m/>
    <x v="3"/>
    <n v="4175.63"/>
    <n v="102"/>
    <n v="1"/>
    <x v="0"/>
    <x v="0"/>
    <x v="4"/>
  </r>
  <r>
    <s v="3496193"/>
    <x v="1"/>
    <s v="Smith, Kenneth(R3E)"/>
    <s v="703 NE 159th Ct"/>
    <s v="Vancouver"/>
    <s v="WA"/>
    <s v="720"/>
    <x v="1"/>
    <x v="0"/>
    <x v="3"/>
    <m/>
    <x v="3"/>
    <n v="2600.27"/>
    <n v="57"/>
    <n v="1"/>
    <x v="0"/>
    <x v="0"/>
    <x v="4"/>
  </r>
  <r>
    <s v="3506479"/>
    <x v="1"/>
    <s v="Pfau, Ryan(JDP)"/>
    <s v="15409 SE Greenpark St"/>
    <s v="Vancouver"/>
    <s v="WA"/>
    <s v="720"/>
    <x v="1"/>
    <x v="0"/>
    <x v="3"/>
    <m/>
    <x v="3"/>
    <n v="4515.4799999999996"/>
    <n v="82"/>
    <n v="1"/>
    <x v="0"/>
    <x v="0"/>
    <x v="4"/>
  </r>
  <r>
    <s v="3521367"/>
    <x v="1"/>
    <s v="Leslie, Sara(M2L)"/>
    <s v="1330 NE 6th Ave"/>
    <s v="Camas"/>
    <s v="WA"/>
    <s v="720"/>
    <x v="1"/>
    <x v="0"/>
    <x v="3"/>
    <m/>
    <x v="3"/>
    <n v="4094.52"/>
    <n v="88"/>
    <n v="1"/>
    <x v="0"/>
    <x v="0"/>
    <x v="4"/>
  </r>
  <r>
    <s v="3497781"/>
    <x v="1"/>
    <s v="Hargreaves, Kim E(R3E)"/>
    <s v="4911 NE Salmon Creek St"/>
    <s v="Vancouver"/>
    <s v="WA"/>
    <s v="720"/>
    <x v="1"/>
    <x v="0"/>
    <x v="0"/>
    <m/>
    <x v="3"/>
    <n v="12707.24"/>
    <n v="181"/>
    <n v="1"/>
    <x v="0"/>
    <x v="0"/>
    <x v="4"/>
  </r>
  <r>
    <s v="3496979"/>
    <x v="0"/>
    <s v="Sollom, Steve(R3E)"/>
    <s v="4269 F Cir"/>
    <s v="Washougal"/>
    <s v="WA"/>
    <s v="720"/>
    <x v="1"/>
    <x v="0"/>
    <x v="3"/>
    <m/>
    <x v="3"/>
    <n v="2320.6799999999998"/>
    <n v="53"/>
    <n v="1"/>
    <x v="0"/>
    <x v="0"/>
    <x v="4"/>
  </r>
  <r>
    <s v="3497818"/>
    <x v="0"/>
    <s v="Leeds, Chris(EJA)"/>
    <s v="1105 NE 130th Cir"/>
    <s v="Vancouver"/>
    <s v="WA"/>
    <s v="720"/>
    <x v="1"/>
    <x v="0"/>
    <x v="3"/>
    <m/>
    <x v="3"/>
    <n v="1179.53"/>
    <n v="53"/>
    <n v="1"/>
    <x v="0"/>
    <x v="0"/>
    <x v="4"/>
  </r>
  <r>
    <s v="3499404"/>
    <x v="0"/>
    <s v="Henningsen, Kaitlyn(R3E)"/>
    <s v="2308 Franklin St"/>
    <s v="Vancouver"/>
    <s v="WA"/>
    <s v="720"/>
    <x v="1"/>
    <x v="0"/>
    <x v="3"/>
    <m/>
    <x v="3"/>
    <n v="2308.7600000000002"/>
    <n v="41"/>
    <n v="1"/>
    <x v="0"/>
    <x v="0"/>
    <x v="4"/>
  </r>
  <r>
    <s v="3506081"/>
    <x v="0"/>
    <s v="Foster, Eugene A(BBH)"/>
    <s v="6916 NW 25th Ave"/>
    <s v="Vancouver"/>
    <s v="WA"/>
    <s v="720"/>
    <x v="1"/>
    <x v="0"/>
    <x v="0"/>
    <m/>
    <x v="3"/>
    <n v="4166.16"/>
    <n v="404"/>
    <n v="1"/>
    <x v="0"/>
    <x v="0"/>
    <x v="4"/>
  </r>
  <r>
    <s v="3513231"/>
    <x v="0"/>
    <s v="Luebben, Nancy C(R3E)"/>
    <s v="1617 NW 10th Ave"/>
    <s v="Camas"/>
    <s v="WA"/>
    <s v="720"/>
    <x v="1"/>
    <x v="0"/>
    <x v="3"/>
    <m/>
    <x v="3"/>
    <n v="2943.51"/>
    <n v="97"/>
    <n v="1"/>
    <x v="0"/>
    <x v="0"/>
    <x v="4"/>
  </r>
  <r>
    <s v="3514242"/>
    <x v="0"/>
    <s v="Kierney, Kate(BBH)"/>
    <s v="6912 NE 55th Ave"/>
    <s v="Vancouver"/>
    <s v="WA"/>
    <s v="720"/>
    <x v="1"/>
    <x v="0"/>
    <x v="3"/>
    <m/>
    <x v="3"/>
    <n v="1170.81"/>
    <n v="26"/>
    <n v="1"/>
    <x v="0"/>
    <x v="0"/>
    <x v="4"/>
  </r>
  <r>
    <s v="3477240"/>
    <x v="0"/>
    <s v="Mauser, Aaron(EJA)"/>
    <s v="1611 SE Briarwood Dr"/>
    <s v="Vancouver"/>
    <s v="WA"/>
    <s v="720"/>
    <x v="1"/>
    <x v="0"/>
    <x v="3"/>
    <m/>
    <x v="3"/>
    <n v="1857.16"/>
    <n v="54"/>
    <n v="1"/>
    <x v="0"/>
    <x v="0"/>
    <x v="4"/>
  </r>
  <r>
    <s v="3484829"/>
    <x v="0"/>
    <s v="Storodhko, Slavik(R3E)"/>
    <s v="8004 NW Bacon Rd"/>
    <s v="Vancouver"/>
    <s v="WA"/>
    <s v="720"/>
    <x v="1"/>
    <x v="0"/>
    <x v="3"/>
    <m/>
    <x v="3"/>
    <n v="719.75"/>
    <n v="64"/>
    <n v="1"/>
    <x v="0"/>
    <x v="0"/>
    <x v="4"/>
  </r>
  <r>
    <s v="3485487"/>
    <x v="0"/>
    <s v="Bollin, Tracy(TLB)"/>
    <s v="712 W 35th St"/>
    <s v="Vancouver"/>
    <s v="WA"/>
    <s v="720"/>
    <x v="1"/>
    <x v="0"/>
    <x v="3"/>
    <m/>
    <x v="3"/>
    <n v="1285.69"/>
    <n v="45"/>
    <n v="1"/>
    <x v="0"/>
    <x v="0"/>
    <x v="4"/>
  </r>
  <r>
    <s v="3492036"/>
    <x v="0"/>
    <s v="Bourret-Blkot, Michelle(STS)"/>
    <s v="3606 G St"/>
    <s v="Vancouver"/>
    <s v="WA"/>
    <s v="720"/>
    <x v="1"/>
    <x v="0"/>
    <x v="3"/>
    <m/>
    <x v="3"/>
    <n v="481.45"/>
    <n v="57"/>
    <n v="1"/>
    <x v="0"/>
    <x v="0"/>
    <x v="4"/>
  </r>
  <r>
    <s v="3514422"/>
    <x v="0"/>
    <s v="Sayler, Kaye(M2L)"/>
    <s v="16506 NE 28th Ave"/>
    <s v="Ridgefield"/>
    <s v="WA"/>
    <s v="720"/>
    <x v="1"/>
    <x v="0"/>
    <x v="3"/>
    <m/>
    <x v="3"/>
    <n v="1133.0899999999999"/>
    <n v="43"/>
    <n v="1"/>
    <x v="0"/>
    <x v="0"/>
    <x v="4"/>
  </r>
  <r>
    <s v="3514446"/>
    <x v="0"/>
    <s v="Laurine, Jason H(M2L)"/>
    <s v="510 W 37th St"/>
    <s v="Vancouver"/>
    <s v="WA"/>
    <s v="720"/>
    <x v="1"/>
    <x v="0"/>
    <x v="0"/>
    <m/>
    <x v="3"/>
    <n v="946.9"/>
    <n v="69"/>
    <n v="1"/>
    <x v="0"/>
    <x v="0"/>
    <x v="4"/>
  </r>
  <r>
    <s v="3518228"/>
    <x v="0"/>
    <s v="Temp Customer, DO NOT TRACK(M2L)"/>
    <s v="629 SW Xavier St"/>
    <s v="Camas"/>
    <s v="WA"/>
    <s v="720"/>
    <x v="1"/>
    <x v="0"/>
    <x v="3"/>
    <m/>
    <x v="3"/>
    <n v="1669.43"/>
    <n v="54"/>
    <n v="1"/>
    <x v="0"/>
    <x v="0"/>
    <x v="4"/>
  </r>
  <r>
    <s v="3521193"/>
    <x v="0"/>
    <s v="McKinney in(M2L)"/>
    <s v="219 NW 40th St"/>
    <s v="Vancouver"/>
    <s v="WA"/>
    <s v="720"/>
    <x v="1"/>
    <x v="0"/>
    <x v="3"/>
    <m/>
    <x v="3"/>
    <n v="5715.17"/>
    <n v="129"/>
    <n v="1"/>
    <x v="0"/>
    <x v="0"/>
    <x v="4"/>
  </r>
  <r>
    <s v="3500673"/>
    <x v="2"/>
    <s v="SE 136th Ave-301. Vancouver(SAS)"/>
    <s v="301 SE 136th Ave"/>
    <s v="Vancouver"/>
    <s v="WA"/>
    <s v="710"/>
    <x v="0"/>
    <x v="1"/>
    <x v="1"/>
    <m/>
    <x v="3"/>
    <n v="4364.5600000000004"/>
    <n v="278"/>
    <n v="1"/>
    <x v="0"/>
    <x v="0"/>
    <x v="1"/>
  </r>
  <r>
    <s v="3502255"/>
    <x v="2"/>
    <s v="NE 56th St-12302. Vancouver(SAS)"/>
    <s v="12302 NE 56th St"/>
    <s v="Vancouver"/>
    <s v="WA"/>
    <s v="710"/>
    <x v="0"/>
    <x v="1"/>
    <x v="1"/>
    <m/>
    <x v="3"/>
    <n v="11761.64"/>
    <n v="64"/>
    <n v="1"/>
    <x v="0"/>
    <x v="0"/>
    <x v="1"/>
  </r>
  <r>
    <s v="3510012"/>
    <x v="2"/>
    <s v="NE 28th St-13714. Vancouver(SAS)"/>
    <s v="13714 NE 28th St"/>
    <s v="Vancouver"/>
    <s v="WA"/>
    <s v="710"/>
    <x v="0"/>
    <x v="1"/>
    <x v="1"/>
    <m/>
    <x v="3"/>
    <n v="3397.81"/>
    <n v="398"/>
    <n v="1"/>
    <x v="0"/>
    <x v="0"/>
    <x v="1"/>
  </r>
  <r>
    <s v="3511163"/>
    <x v="2"/>
    <s v="Union Station - Vancouver(SAS)"/>
    <s v="315 NE 192nd Ave"/>
    <s v="Vancouver"/>
    <s v="WA"/>
    <s v="710"/>
    <x v="0"/>
    <x v="1"/>
    <x v="1"/>
    <m/>
    <x v="3"/>
    <n v="14268.28"/>
    <n v="268"/>
    <n v="1"/>
    <x v="0"/>
    <x v="0"/>
    <x v="1"/>
  </r>
  <r>
    <s v="3525821"/>
    <x v="2"/>
    <s v="Install 2&quot; (p) main tie in"/>
    <s v="NE 28th St"/>
    <s v="Vancouver"/>
    <s v="WA"/>
    <s v="710"/>
    <x v="0"/>
    <x v="1"/>
    <x v="1"/>
    <m/>
    <x v="3"/>
    <n v="3157.43"/>
    <n v="22"/>
    <n v="1"/>
    <x v="0"/>
    <x v="0"/>
    <x v="1"/>
  </r>
  <r>
    <s v="3481718"/>
    <x v="2"/>
    <s v="Hockinson School(SAS)"/>
    <s v="15916 NE 182nd Ave"/>
    <s v="Brush Prairie WA"/>
    <s v="WA"/>
    <s v="710"/>
    <x v="0"/>
    <x v="1"/>
    <x v="1"/>
    <m/>
    <x v="3"/>
    <n v="65207.89"/>
    <n v="1180"/>
    <n v="1"/>
    <x v="0"/>
    <x v="0"/>
    <x v="1"/>
  </r>
  <r>
    <s v="3495573"/>
    <x v="2"/>
    <s v="E 19th St-200. Vancouver(SAS)"/>
    <s v="200 E 19th St"/>
    <s v="Vancouver"/>
    <s v="WA"/>
    <s v="710"/>
    <x v="0"/>
    <x v="1"/>
    <x v="1"/>
    <m/>
    <x v="3"/>
    <n v="3586.22"/>
    <n v="53"/>
    <n v="1"/>
    <x v="0"/>
    <x v="0"/>
    <x v="1"/>
  </r>
  <r>
    <s v="3497211"/>
    <x v="2"/>
    <s v="SE 6th Pl-1904. Battle Ground(SAS)"/>
    <s v="1904 SE 6th Pl"/>
    <s v="Battle Ground"/>
    <s v="WA"/>
    <s v="710"/>
    <x v="0"/>
    <x v="1"/>
    <x v="1"/>
    <m/>
    <x v="3"/>
    <n v="13531.3"/>
    <n v="1237"/>
    <n v="1"/>
    <x v="0"/>
    <x v="0"/>
    <x v="1"/>
  </r>
  <r>
    <s v="3502367"/>
    <x v="2"/>
    <s v="Opdahl Site Development(SAS)"/>
    <s v="103 N Parkway Ave"/>
    <s v="Battle Ground"/>
    <s v="WA"/>
    <s v="710"/>
    <x v="0"/>
    <x v="1"/>
    <x v="1"/>
    <m/>
    <x v="3"/>
    <n v="9653.76"/>
    <n v="145"/>
    <n v="1"/>
    <x v="0"/>
    <x v="0"/>
    <x v="1"/>
  </r>
  <r>
    <s v="3506822"/>
    <x v="2"/>
    <s v="C St-421. Washougal(SAS)"/>
    <s v="421 C St"/>
    <s v="Washougal"/>
    <s v="WA"/>
    <s v="710"/>
    <x v="0"/>
    <x v="1"/>
    <x v="1"/>
    <m/>
    <x v="3"/>
    <n v="4387.75"/>
    <n v="293"/>
    <n v="1"/>
    <x v="0"/>
    <x v="0"/>
    <x v="1"/>
  </r>
  <r>
    <s v="3500195"/>
    <x v="2"/>
    <s v="Cascade Terrace,162(TLB)"/>
    <s v="162 Cascade Terrace"/>
    <s v="Carson"/>
    <s v="WA"/>
    <s v="710"/>
    <x v="1"/>
    <x v="0"/>
    <x v="1"/>
    <m/>
    <x v="3"/>
    <n v="9401.09"/>
    <n v="336"/>
    <n v="1"/>
    <x v="0"/>
    <x v="0"/>
    <x v="1"/>
  </r>
  <r>
    <s v="3496980"/>
    <x v="2"/>
    <s v="4269 F Circle MX(R3E)"/>
    <s v="4269 F Cir"/>
    <s v="Washougal"/>
    <s v="WA"/>
    <s v="710"/>
    <x v="1"/>
    <x v="0"/>
    <x v="1"/>
    <m/>
    <x v="3"/>
    <n v="6016.01"/>
    <n v="115"/>
    <n v="1"/>
    <x v="0"/>
    <x v="0"/>
    <x v="1"/>
  </r>
  <r>
    <s v="3497817"/>
    <x v="2"/>
    <s v="1105 NE 130th Cir VAN MX(EJA)"/>
    <s v="1105 NE 130th Cir"/>
    <s v="Vancouver"/>
    <s v="WA"/>
    <s v="710"/>
    <x v="1"/>
    <x v="0"/>
    <x v="1"/>
    <m/>
    <x v="3"/>
    <n v="7375.6"/>
    <n v="191"/>
    <n v="1"/>
    <x v="0"/>
    <x v="0"/>
    <x v="1"/>
  </r>
  <r>
    <s v="3506082"/>
    <x v="2"/>
    <s v="25th Ave MX 6916(BBH)"/>
    <s v="6916 NW 25th Ave"/>
    <s v="Vancouver"/>
    <s v="WA"/>
    <s v="710"/>
    <x v="1"/>
    <x v="0"/>
    <x v="1"/>
    <m/>
    <x v="3"/>
    <n v="13247.65"/>
    <n v="574"/>
    <n v="1"/>
    <x v="0"/>
    <x v="0"/>
    <x v="1"/>
  </r>
  <r>
    <s v="3513230"/>
    <x v="2"/>
    <s v="1617 NW 10th Ave MX(R3E)"/>
    <s v="1617 NW 10th Ave"/>
    <s v="Camas"/>
    <s v="WA"/>
    <s v="710"/>
    <x v="1"/>
    <x v="0"/>
    <x v="1"/>
    <m/>
    <x v="3"/>
    <n v="7238.34"/>
    <n v="118"/>
    <n v="1"/>
    <x v="0"/>
    <x v="0"/>
    <x v="1"/>
  </r>
  <r>
    <s v="3514243"/>
    <x v="2"/>
    <s v="55th Ave MX 6912(BBH)"/>
    <s v="6912 NE 55th Ave"/>
    <s v="Vancouver"/>
    <s v="WA"/>
    <s v="710"/>
    <x v="1"/>
    <x v="0"/>
    <x v="1"/>
    <m/>
    <x v="3"/>
    <n v="1805.4"/>
    <n v="88"/>
    <n v="1"/>
    <x v="0"/>
    <x v="0"/>
    <x v="1"/>
  </r>
  <r>
    <s v="3477245"/>
    <x v="2"/>
    <s v="1611 SE Briarwood Drive MX(EJA)"/>
    <s v="1611 SE Briarwood Dr"/>
    <s v="Vancouver"/>
    <s v="WA"/>
    <s v="710"/>
    <x v="1"/>
    <x v="0"/>
    <x v="1"/>
    <m/>
    <x v="3"/>
    <n v="10765.75"/>
    <n v="47"/>
    <n v="1"/>
    <x v="0"/>
    <x v="0"/>
    <x v="1"/>
  </r>
  <r>
    <s v="3484828"/>
    <x v="2"/>
    <s v="NW Bacon Rd MX(R3E)"/>
    <s v="8004 NW Bacon Rd"/>
    <s v="Vancouver"/>
    <s v="WA"/>
    <s v="710"/>
    <x v="1"/>
    <x v="0"/>
    <x v="1"/>
    <m/>
    <x v="3"/>
    <n v="23143.88"/>
    <n v="134"/>
    <n v="1"/>
    <x v="0"/>
    <x v="0"/>
    <x v="1"/>
  </r>
  <r>
    <s v="3486169"/>
    <x v="2"/>
    <s v="35th W, 712(TLB)"/>
    <s v="712 W 35th"/>
    <s v="Vancouver"/>
    <s v="WA"/>
    <s v="710"/>
    <x v="1"/>
    <x v="0"/>
    <x v="1"/>
    <m/>
    <x v="3"/>
    <n v="17761.2"/>
    <n v="143"/>
    <n v="1"/>
    <x v="0"/>
    <x v="0"/>
    <x v="1"/>
  </r>
  <r>
    <s v="3492023"/>
    <x v="2"/>
    <s v="3606 G St, Vancouver(STS)"/>
    <s v="3606 G St"/>
    <s v="Vancouver"/>
    <s v="WA"/>
    <s v="710"/>
    <x v="1"/>
    <x v="0"/>
    <x v="1"/>
    <m/>
    <x v="3"/>
    <n v="4224.3500000000004"/>
    <n v="95"/>
    <n v="1"/>
    <x v="0"/>
    <x v="0"/>
    <x v="1"/>
  </r>
  <r>
    <s v="3514423"/>
    <x v="2"/>
    <s v="28th Ave near 168th St(M2L)"/>
    <s v="16506 NE 28th Ave"/>
    <s v="Ridgefield"/>
    <s v="WA"/>
    <s v="710"/>
    <x v="1"/>
    <x v="0"/>
    <x v="1"/>
    <m/>
    <x v="3"/>
    <n v="5321.64"/>
    <n v="14"/>
    <n v="1"/>
    <x v="0"/>
    <x v="0"/>
    <x v="1"/>
  </r>
  <r>
    <s v="3514445"/>
    <x v="2"/>
    <s v="W 27th &amp; Franklin(M2L)"/>
    <s v="W 37th St"/>
    <s v="Vancouver"/>
    <s v="WA"/>
    <s v="710"/>
    <x v="1"/>
    <x v="0"/>
    <x v="1"/>
    <m/>
    <x v="3"/>
    <n v="6094.16"/>
    <n v="84"/>
    <n v="1"/>
    <x v="0"/>
    <x v="0"/>
    <x v="1"/>
  </r>
  <r>
    <s v="3518227"/>
    <x v="2"/>
    <s v="Xavier and 6th Ave Camas(M2L)"/>
    <s v="629 SW Xavier St"/>
    <s v="Camas"/>
    <s v="WA"/>
    <s v="710"/>
    <x v="1"/>
    <x v="0"/>
    <x v="1"/>
    <m/>
    <x v="3"/>
    <n v="12953.71"/>
    <n v="143"/>
    <n v="1"/>
    <x v="0"/>
    <x v="0"/>
    <x v="1"/>
  </r>
  <r>
    <s v="3521192"/>
    <x v="2"/>
    <s v="219 NW 40th Ave Vancouver MX(M2L)"/>
    <s v="219 NW 40th Ave Vancouver"/>
    <s v="Vancouver"/>
    <s v="WA"/>
    <s v="710"/>
    <x v="1"/>
    <x v="0"/>
    <x v="1"/>
    <m/>
    <x v="3"/>
    <n v="4981.04"/>
    <n v="52"/>
    <n v="1"/>
    <x v="0"/>
    <x v="0"/>
    <x v="1"/>
  </r>
  <r>
    <s v="3479276"/>
    <x v="2"/>
    <s v="Rio Vista, 335(TLB)"/>
    <s v="335 Rio Vista"/>
    <s v="White Salmon"/>
    <s v="WA"/>
    <s v="710"/>
    <x v="1"/>
    <x v="1"/>
    <x v="1"/>
    <m/>
    <x v="3"/>
    <n v="29573.51"/>
    <n v="578"/>
    <n v="1"/>
    <x v="0"/>
    <x v="0"/>
    <x v="1"/>
  </r>
  <r>
    <s v="3484748"/>
    <x v="2"/>
    <s v="Michigan, 000(TLB)"/>
    <s v="740 NE Michigan Ave"/>
    <s v="White Salmon"/>
    <s v="WA"/>
    <s v="710"/>
    <x v="1"/>
    <x v="1"/>
    <x v="1"/>
    <m/>
    <x v="3"/>
    <n v="11424.25"/>
    <n v="168"/>
    <n v="1"/>
    <x v="0"/>
    <x v="0"/>
    <x v="1"/>
  </r>
  <r>
    <s v="3526595"/>
    <x v="2"/>
    <s v="Debora Way,(TLB)"/>
    <s v="Debora Way"/>
    <s v="Carson"/>
    <s v="WA"/>
    <s v="710"/>
    <x v="1"/>
    <x v="1"/>
    <x v="1"/>
    <m/>
    <x v="3"/>
    <n v="146.63999999999999"/>
    <n v="180"/>
    <n v="1"/>
    <x v="0"/>
    <x v="0"/>
    <x v="1"/>
  </r>
  <r>
    <s v="3485786"/>
    <x v="2"/>
    <s v="16th Street MX(SAS)"/>
    <s v="9813 SE 16th St"/>
    <s v="Vancouver"/>
    <s v="WA"/>
    <s v="710"/>
    <x v="1"/>
    <x v="1"/>
    <x v="1"/>
    <m/>
    <x v="3"/>
    <n v="10665.9"/>
    <n v="332"/>
    <n v="1"/>
    <x v="0"/>
    <x v="0"/>
    <x v="1"/>
  </r>
  <r>
    <s v="3487361"/>
    <x v="2"/>
    <s v="Hidden Crest Subdivision(RCB)"/>
    <s v="NE 72nd Ave"/>
    <s v="Vancouver"/>
    <s v="WA"/>
    <s v="710"/>
    <x v="1"/>
    <x v="1"/>
    <x v="5"/>
    <m/>
    <x v="3"/>
    <n v="60295.31"/>
    <n v="2112"/>
    <n v="1"/>
    <x v="0"/>
    <x v="0"/>
    <x v="1"/>
  </r>
  <r>
    <s v="3513084"/>
    <x v="2"/>
    <s v="Install 6&quot; (p) main"/>
    <s v="22107 NE 67th Ave"/>
    <s v="Battle Ground"/>
    <s v="WA"/>
    <s v="710"/>
    <x v="1"/>
    <x v="1"/>
    <x v="4"/>
    <m/>
    <x v="3"/>
    <n v="41166.400000000001"/>
    <n v="601"/>
    <n v="1"/>
    <x v="0"/>
    <x v="0"/>
    <x v="1"/>
  </r>
  <r>
    <s v="3514597"/>
    <x v="2"/>
    <s v="NE 113th 5107 VANC MX(EJA)"/>
    <s v="5107 NE 113th St"/>
    <s v="Vancouver"/>
    <s v="WA"/>
    <s v="710"/>
    <x v="1"/>
    <x v="1"/>
    <x v="1"/>
    <m/>
    <x v="3"/>
    <n v="11087.26"/>
    <n v="547"/>
    <n v="1"/>
    <x v="0"/>
    <x v="0"/>
    <x v="1"/>
  </r>
  <r>
    <s v="3501967"/>
    <x v="2"/>
    <s v="St Johns Wood Subdivision(RCB) Phase 1"/>
    <s v="NE 51st Ave"/>
    <s v="Vancouver"/>
    <s v="WA"/>
    <s v="710"/>
    <x v="1"/>
    <x v="1"/>
    <x v="1"/>
    <m/>
    <x v="3"/>
    <n v="9373.69"/>
    <n v="360"/>
    <n v="1"/>
    <x v="0"/>
    <x v="0"/>
    <x v="1"/>
  </r>
  <r>
    <s v="3505122"/>
    <x v="2"/>
    <s v="Leetch Subdivision(RCB)"/>
    <s v="14015 NE 45th St"/>
    <s v="Vancouver"/>
    <s v="WA"/>
    <s v="710"/>
    <x v="1"/>
    <x v="1"/>
    <x v="1"/>
    <m/>
    <x v="3"/>
    <n v="7831.25"/>
    <n v="161"/>
    <n v="1"/>
    <x v="0"/>
    <x v="0"/>
    <x v="1"/>
  </r>
  <r>
    <s v="3511822"/>
    <x v="2"/>
    <s v="Applewood Estates(RCB)"/>
    <s v="5710 NE 45th St"/>
    <s v="Vancouver"/>
    <s v="WA"/>
    <s v="710"/>
    <x v="1"/>
    <x v="1"/>
    <x v="1"/>
    <m/>
    <x v="3"/>
    <n v="13053.33"/>
    <n v="278"/>
    <n v="1"/>
    <x v="0"/>
    <x v="0"/>
    <x v="1"/>
  </r>
  <r>
    <s v="3489477"/>
    <x v="2"/>
    <s v="16th Ave / MX(SEP)"/>
    <s v="11706 NW 16th Ave"/>
    <s v="Vancouver"/>
    <s v="WA"/>
    <s v="710"/>
    <x v="1"/>
    <x v="1"/>
    <x v="1"/>
    <m/>
    <x v="3"/>
    <n v="13180.83"/>
    <n v="116"/>
    <n v="1"/>
    <x v="0"/>
    <x v="0"/>
    <x v="1"/>
  </r>
  <r>
    <s v="3492486"/>
    <x v="2"/>
    <s v="Cedar Street MX(SEP)"/>
    <s v="508 Cedar Street"/>
    <s v="Vancouver"/>
    <s v="WA"/>
    <s v="710"/>
    <x v="1"/>
    <x v="1"/>
    <x v="1"/>
    <m/>
    <x v="3"/>
    <n v="3825.47"/>
    <n v="29"/>
    <n v="1"/>
    <x v="0"/>
    <x v="0"/>
    <x v="1"/>
  </r>
  <r>
    <s v="3495635"/>
    <x v="2"/>
    <s v="Kia Subdivision(RCB) MX"/>
    <s v="NE 131st Ave"/>
    <s v="Vancouver"/>
    <s v="WA"/>
    <s v="710"/>
    <x v="1"/>
    <x v="1"/>
    <x v="1"/>
    <m/>
    <x v="3"/>
    <n v="126343.44"/>
    <n v="899"/>
    <n v="1"/>
    <x v="0"/>
    <x v="0"/>
    <x v="1"/>
  </r>
  <r>
    <s v="3496908"/>
    <x v="2"/>
    <s v="Parkside Gardens South(RCB)- MX"/>
    <s v="NE 141st Ave"/>
    <s v="Vancouver"/>
    <s v="WA"/>
    <s v="710"/>
    <x v="1"/>
    <x v="1"/>
    <x v="1"/>
    <m/>
    <x v="3"/>
    <n v="20720.330000000002"/>
    <n v="144"/>
    <n v="1"/>
    <x v="0"/>
    <x v="0"/>
    <x v="1"/>
  </r>
  <r>
    <s v="3504848"/>
    <x v="2"/>
    <s v="P St MX 3260(EJA)"/>
    <s v="3260 P St"/>
    <s v="Washougal"/>
    <s v="WA"/>
    <s v="710"/>
    <x v="1"/>
    <x v="1"/>
    <x v="1"/>
    <m/>
    <x v="3"/>
    <n v="16778.37"/>
    <n v="135"/>
    <n v="1"/>
    <x v="0"/>
    <x v="0"/>
    <x v="1"/>
  </r>
  <r>
    <s v="3510128"/>
    <x v="2"/>
    <s v="Parkway Heights(RCB)"/>
    <s v="NE 132nd Ave"/>
    <s v="Battle Ground"/>
    <s v="WA"/>
    <s v="710"/>
    <x v="1"/>
    <x v="1"/>
    <x v="5"/>
    <m/>
    <x v="3"/>
    <n v="132315.49"/>
    <n v="854"/>
    <n v="1"/>
    <x v="0"/>
    <x v="0"/>
    <x v="1"/>
  </r>
  <r>
    <s v="3520467"/>
    <x v="2"/>
    <s v="Install 1&quot; (p) main"/>
    <s v=""/>
    <s v=""/>
    <s v=""/>
    <s v=""/>
    <x v="1"/>
    <x v="1"/>
    <x v="9"/>
    <m/>
    <x v="3"/>
    <n v="910.52"/>
    <n v="80"/>
    <n v="1"/>
    <x v="0"/>
    <x v="0"/>
    <x v="1"/>
  </r>
  <r>
    <s v="3520468"/>
    <x v="2"/>
    <s v="Install 1&quot; (p) main tie in"/>
    <s v=""/>
    <s v=""/>
    <s v=""/>
    <s v=""/>
    <x v="1"/>
    <x v="1"/>
    <x v="9"/>
    <m/>
    <x v="3"/>
    <n v="1130.75"/>
    <n v="165"/>
    <n v="1"/>
    <x v="0"/>
    <x v="0"/>
    <x v="1"/>
  </r>
  <r>
    <s v="3504891"/>
    <x v="2"/>
    <s v="Install 873' of 2&quot;(P) main."/>
    <s v="NW Wedrick Dr"/>
    <s v="White Salmon"/>
    <s v="WA"/>
    <s v="710"/>
    <x v="1"/>
    <x v="1"/>
    <x v="1"/>
    <m/>
    <x v="3"/>
    <n v="9906.66"/>
    <n v="762"/>
    <n v="1"/>
    <x v="0"/>
    <x v="0"/>
    <x v="1"/>
  </r>
  <r>
    <s v="3519317"/>
    <x v="2"/>
    <s v="Install 2&quot; (p) main"/>
    <s v="Cascade Drive"/>
    <s v="North Bonnevill"/>
    <s v="WA"/>
    <s v="710"/>
    <x v="1"/>
    <x v="1"/>
    <x v="1"/>
    <m/>
    <x v="3"/>
    <n v="4635.26"/>
    <n v="124"/>
    <n v="1"/>
    <x v="0"/>
    <x v="0"/>
    <x v="1"/>
  </r>
  <r>
    <s v="3527210"/>
    <x v="2"/>
    <s v="Install 378' of 2&quot;(P) main inside subdiv"/>
    <s v="NW Champion Lane"/>
    <s v="White Salmon"/>
    <s v="WA"/>
    <s v="710"/>
    <x v="1"/>
    <x v="1"/>
    <x v="1"/>
    <m/>
    <x v="3"/>
    <n v="1842.97"/>
    <n v="294"/>
    <n v="1"/>
    <x v="0"/>
    <x v="0"/>
    <x v="1"/>
  </r>
  <r>
    <s v="3522781"/>
    <x v="2"/>
    <s v="Install 58' of 1&quot;(P) main per short noti"/>
    <s v="Beacon Rock Ln"/>
    <s v="North Bonneville"/>
    <s v="WA"/>
    <s v="710"/>
    <x v="1"/>
    <x v="1"/>
    <x v="0"/>
    <m/>
    <x v="3"/>
    <n v="14.8"/>
    <n v="58"/>
    <n v="1"/>
    <x v="1"/>
    <x v="0"/>
    <x v="1"/>
  </r>
  <r>
    <s v="3367551"/>
    <x v="2"/>
    <s v="03-Install 141’ of 2”(P) main."/>
    <s v="SW Scotton Way &amp; W 10th St"/>
    <s v="Battle Ground"/>
    <s v="WA"/>
    <s v="710"/>
    <x v="0"/>
    <x v="1"/>
    <x v="1"/>
    <m/>
    <x v="3"/>
    <n v="0"/>
    <m/>
    <n v="1"/>
    <x v="1"/>
    <x v="1"/>
    <x v="1"/>
  </r>
  <r>
    <s v="3496536"/>
    <x v="2"/>
    <s v="Phase 2 Part 2-Install 4&quot; (p) main"/>
    <s v="Columbia Way"/>
    <s v="Vancouver"/>
    <s v="WA"/>
    <s v="710"/>
    <x v="0"/>
    <x v="1"/>
    <x v="5"/>
    <m/>
    <x v="3"/>
    <n v="6931.9"/>
    <n v="660"/>
    <n v="1"/>
    <x v="0"/>
    <x v="0"/>
    <x v="1"/>
  </r>
  <r>
    <s v="3508407"/>
    <x v="2"/>
    <s v="Install 27' of 2&quot;(P) to stub into proper"/>
    <s v="203 NW 179th St"/>
    <s v="Ridgefield"/>
    <s v="WA"/>
    <s v="710"/>
    <x v="0"/>
    <x v="1"/>
    <x v="1"/>
    <m/>
    <x v="3"/>
    <n v="14447.58"/>
    <n v="40"/>
    <n v="1"/>
    <x v="0"/>
    <x v="0"/>
    <x v="1"/>
  </r>
  <r>
    <s v="3510333"/>
    <x v="2"/>
    <s v="Install 2&quot; (p) main stub in for future c"/>
    <s v="NE 99th St"/>
    <s v="Vancouver"/>
    <s v="WA"/>
    <s v="710"/>
    <x v="0"/>
    <x v="1"/>
    <x v="1"/>
    <m/>
    <x v="3"/>
    <n v="6401.25"/>
    <n v="82"/>
    <n v="1"/>
    <x v="0"/>
    <x v="0"/>
    <x v="1"/>
  </r>
  <r>
    <s v="3484277"/>
    <x v="2"/>
    <s v="Install 6&quot; (p) main"/>
    <s v="N 92nd Ave"/>
    <s v="Camas"/>
    <s v="WA"/>
    <s v="710"/>
    <x v="2"/>
    <x v="1"/>
    <x v="4"/>
    <m/>
    <x v="3"/>
    <n v="16367.16"/>
    <n v="868"/>
    <n v="1"/>
    <x v="0"/>
    <x v="0"/>
    <x v="1"/>
  </r>
  <r>
    <s v="3484278"/>
    <x v="2"/>
    <s v="Install 4&quot; (p) main"/>
    <s v="N 92nd Ave"/>
    <s v="Camas"/>
    <s v="WA"/>
    <s v="710"/>
    <x v="2"/>
    <x v="1"/>
    <x v="5"/>
    <m/>
    <x v="3"/>
    <n v="16360.2"/>
    <n v="1594"/>
    <n v="1"/>
    <x v="0"/>
    <x v="0"/>
    <x v="1"/>
  </r>
  <r>
    <s v="3484279"/>
    <x v="2"/>
    <s v="Install 2&quot; (p) main"/>
    <s v="N 92nd Ave"/>
    <s v="Camas"/>
    <s v="WA"/>
    <s v="710"/>
    <x v="2"/>
    <x v="1"/>
    <x v="1"/>
    <m/>
    <x v="3"/>
    <n v="42936.18"/>
    <n v="6728"/>
    <n v="1"/>
    <x v="0"/>
    <x v="0"/>
    <x v="1"/>
  </r>
  <r>
    <s v="3487292"/>
    <x v="2"/>
    <s v="Install 2&quot; (p) main"/>
    <s v="NE 112th Dr"/>
    <s v="Vancouver"/>
    <s v="WA"/>
    <s v="710"/>
    <x v="2"/>
    <x v="1"/>
    <x v="1"/>
    <m/>
    <x v="3"/>
    <n v="12198.12"/>
    <n v="2233"/>
    <n v="1"/>
    <x v="0"/>
    <x v="0"/>
    <x v="1"/>
  </r>
  <r>
    <s v="3500811"/>
    <x v="2"/>
    <s v="Install 2&quot; (p) main"/>
    <s v="NW 75th Ave"/>
    <s v="Camas"/>
    <s v="WA"/>
    <s v="710"/>
    <x v="2"/>
    <x v="1"/>
    <x v="1"/>
    <m/>
    <x v="3"/>
    <n v="11766.52"/>
    <n v="1848"/>
    <n v="1"/>
    <x v="0"/>
    <x v="0"/>
    <x v="1"/>
  </r>
  <r>
    <s v="3501913"/>
    <x v="2"/>
    <s v="Install 2&quot; (p) main tie in **cancel** no"/>
    <s v="NE 112th Dr"/>
    <s v="Vancouver"/>
    <s v="WA"/>
    <s v="710"/>
    <x v="2"/>
    <x v="1"/>
    <x v="1"/>
    <m/>
    <x v="3"/>
    <n v="0"/>
    <m/>
    <n v="1"/>
    <x v="1"/>
    <x v="1"/>
    <x v="1"/>
  </r>
  <r>
    <s v="3485830"/>
    <x v="2"/>
    <s v="Install 4&quot; (p) main"/>
    <s v="NE 95th Ave"/>
    <s v="Vancouver"/>
    <s v="WA"/>
    <s v="710"/>
    <x v="1"/>
    <x v="1"/>
    <x v="5"/>
    <m/>
    <x v="3"/>
    <n v="6889.51"/>
    <n v="45"/>
    <n v="1"/>
    <x v="0"/>
    <x v="0"/>
    <x v="1"/>
  </r>
  <r>
    <s v="3486996"/>
    <x v="2"/>
    <s v="Install 4&quot; (p) main"/>
    <s v="NE 95th Ave"/>
    <s v="Vancouver"/>
    <s v="WA"/>
    <s v="710"/>
    <x v="1"/>
    <x v="1"/>
    <x v="5"/>
    <m/>
    <x v="3"/>
    <n v="5140.21"/>
    <n v="500"/>
    <n v="1"/>
    <x v="0"/>
    <x v="0"/>
    <x v="1"/>
  </r>
  <r>
    <s v="3491947"/>
    <x v="2"/>
    <s v="Install 2&quot; (p) main"/>
    <s v="NE 118th Way"/>
    <s v="Vancouver"/>
    <s v="WA"/>
    <s v="710"/>
    <x v="1"/>
    <x v="1"/>
    <x v="1"/>
    <m/>
    <x v="3"/>
    <n v="8647.84"/>
    <n v="1327"/>
    <n v="1"/>
    <x v="0"/>
    <x v="0"/>
    <x v="1"/>
  </r>
  <r>
    <s v="3498185"/>
    <x v="2"/>
    <s v="Ph 1 Install 2&quot; (p) main"/>
    <s v="NE 59th St"/>
    <s v="Vancouver"/>
    <s v="WA"/>
    <s v="710"/>
    <x v="1"/>
    <x v="1"/>
    <x v="1"/>
    <m/>
    <x v="3"/>
    <n v="19456.77"/>
    <n v="2998"/>
    <n v="1"/>
    <x v="0"/>
    <x v="0"/>
    <x v="1"/>
  </r>
  <r>
    <s v="3498842"/>
    <x v="2"/>
    <s v="Install 2&quot; (p) main"/>
    <s v="NW 24th Loop"/>
    <s v="Vancouver"/>
    <s v="WA"/>
    <s v="710"/>
    <x v="1"/>
    <x v="1"/>
    <x v="1"/>
    <m/>
    <x v="3"/>
    <n v="13829.97"/>
    <n v="2234"/>
    <n v="1"/>
    <x v="0"/>
    <x v="0"/>
    <x v="1"/>
  </r>
  <r>
    <s v="3501276"/>
    <x v="2"/>
    <s v="Install 1691' of 2&quot;(P) main inside subdi"/>
    <s v="W 13th St"/>
    <s v="La Center"/>
    <s v="WA"/>
    <s v="710"/>
    <x v="1"/>
    <x v="1"/>
    <x v="1"/>
    <m/>
    <x v="3"/>
    <n v="11591.58"/>
    <n v="1797"/>
    <n v="1"/>
    <x v="0"/>
    <x v="0"/>
    <x v="1"/>
  </r>
  <r>
    <s v="3501277"/>
    <x v="2"/>
    <s v="Install 63' of 2&quot;(P) main tie in."/>
    <s v="W 13th St"/>
    <s v="La Center"/>
    <s v="WA"/>
    <s v="710"/>
    <x v="1"/>
    <x v="1"/>
    <x v="1"/>
    <m/>
    <x v="3"/>
    <n v="12804.93"/>
    <n v="63"/>
    <n v="1"/>
    <x v="0"/>
    <x v="0"/>
    <x v="1"/>
  </r>
  <r>
    <s v="3505967"/>
    <x v="2"/>
    <s v="Install 1105' of 2&quot;(P) main inside subdi"/>
    <s v="NE 141st Ct"/>
    <s v="Vancouver"/>
    <s v="WA"/>
    <s v="710"/>
    <x v="1"/>
    <x v="1"/>
    <x v="1"/>
    <m/>
    <x v="3"/>
    <n v="6501.28"/>
    <n v="1016"/>
    <n v="1"/>
    <x v="0"/>
    <x v="0"/>
    <x v="1"/>
  </r>
  <r>
    <s v="3506589"/>
    <x v="2"/>
    <s v="Install 2556' of 4&quot;(P) main inside subdi"/>
    <s v="NE Laurel St"/>
    <s v="Camas"/>
    <s v="WA"/>
    <s v="710"/>
    <x v="1"/>
    <x v="1"/>
    <x v="5"/>
    <m/>
    <x v="3"/>
    <n v="20114.28"/>
    <n v="2598"/>
    <n v="1"/>
    <x v="0"/>
    <x v="0"/>
    <x v="1"/>
  </r>
  <r>
    <s v="3506590"/>
    <x v="2"/>
    <s v="Install 5114' of 2&quot;(P) main inside subdi"/>
    <s v="NE Laurel St"/>
    <s v="Camas"/>
    <s v="WA"/>
    <s v="710"/>
    <x v="1"/>
    <x v="1"/>
    <x v="1"/>
    <m/>
    <x v="3"/>
    <n v="33813.1"/>
    <n v="5057"/>
    <n v="1"/>
    <x v="0"/>
    <x v="0"/>
    <x v="1"/>
  </r>
  <r>
    <s v="3507074"/>
    <x v="2"/>
    <s v="Install 1311' of 2&quot;(P) main inside subdi"/>
    <s v="NE 136th Ave / 44th - 41st Sts"/>
    <s v="Vancouver"/>
    <s v="WA"/>
    <s v="710"/>
    <x v="1"/>
    <x v="1"/>
    <x v="1"/>
    <m/>
    <x v="3"/>
    <n v="9885.58"/>
    <n v="1558"/>
    <n v="1"/>
    <x v="0"/>
    <x v="0"/>
    <x v="1"/>
  </r>
  <r>
    <s v="3507075"/>
    <x v="2"/>
    <s v="Install 73' of 2&quot;(P) main tie in."/>
    <s v="NE 136th Ave / 44th - 41st Sts"/>
    <s v="Vancouver"/>
    <s v="WA"/>
    <s v="710"/>
    <x v="1"/>
    <x v="1"/>
    <x v="1"/>
    <m/>
    <x v="3"/>
    <n v="2076.7600000000002"/>
    <n v="8"/>
    <n v="1"/>
    <x v="0"/>
    <x v="0"/>
    <x v="1"/>
  </r>
  <r>
    <s v="3513097"/>
    <x v="2"/>
    <s v="Install 2&quot; (p) main"/>
    <s v="NE Lockwood Creek Rd"/>
    <s v="La Center"/>
    <s v="WA"/>
    <s v="710"/>
    <x v="1"/>
    <x v="1"/>
    <x v="1"/>
    <m/>
    <x v="3"/>
    <n v="50221.07"/>
    <n v="7704"/>
    <n v="1"/>
    <x v="0"/>
    <x v="0"/>
    <x v="1"/>
  </r>
  <r>
    <s v="3515105"/>
    <x v="2"/>
    <s v="Install 2&quot; (p) main"/>
    <s v="NE 54th Court"/>
    <s v="Vancouver"/>
    <s v="WA"/>
    <s v="710"/>
    <x v="1"/>
    <x v="1"/>
    <x v="1"/>
    <m/>
    <x v="3"/>
    <n v="4984.5200000000004"/>
    <n v="768"/>
    <n v="1"/>
    <x v="0"/>
    <x v="0"/>
    <x v="1"/>
  </r>
  <r>
    <s v="3515224"/>
    <x v="2"/>
    <s v="Install 2&quot; (p) main"/>
    <s v="NW 118th St"/>
    <s v="Vancouver"/>
    <s v="WA"/>
    <s v="710"/>
    <x v="1"/>
    <x v="1"/>
    <x v="1"/>
    <m/>
    <x v="3"/>
    <n v="11376.84"/>
    <n v="1776"/>
    <n v="1"/>
    <x v="0"/>
    <x v="0"/>
    <x v="1"/>
  </r>
  <r>
    <s v="3515225"/>
    <x v="2"/>
    <s v="Install 2&quot; (p) main tie in"/>
    <s v="NW 118th St"/>
    <s v="Vancouver"/>
    <s v="WA"/>
    <s v="710"/>
    <x v="1"/>
    <x v="1"/>
    <x v="1"/>
    <m/>
    <x v="3"/>
    <n v="4339.42"/>
    <n v="42"/>
    <n v="1"/>
    <x v="0"/>
    <x v="0"/>
    <x v="1"/>
  </r>
  <r>
    <s v="3515226"/>
    <x v="2"/>
    <s v="Install 1&quot; (p) main"/>
    <s v="NW 118th St"/>
    <s v="Vancouver"/>
    <s v="WA"/>
    <s v="710"/>
    <x v="1"/>
    <x v="1"/>
    <x v="0"/>
    <m/>
    <x v="3"/>
    <n v="527.82000000000005"/>
    <n v="72"/>
    <n v="1"/>
    <x v="0"/>
    <x v="0"/>
    <x v="1"/>
  </r>
  <r>
    <s v="3520904"/>
    <x v="2"/>
    <s v="Install 2&quot; (p) main"/>
    <s v="NE 64th Ave"/>
    <s v="Vancouver"/>
    <s v="WA"/>
    <s v="710"/>
    <x v="1"/>
    <x v="1"/>
    <x v="1"/>
    <m/>
    <x v="3"/>
    <n v="9258.76"/>
    <n v="1430"/>
    <n v="1"/>
    <x v="0"/>
    <x v="0"/>
    <x v="1"/>
  </r>
  <r>
    <s v="3520905"/>
    <x v="2"/>
    <s v="Install 2&quot; (p) main tie in"/>
    <s v="NE 64th Ave"/>
    <s v="Vancouver"/>
    <s v="WA"/>
    <s v="710"/>
    <x v="1"/>
    <x v="1"/>
    <x v="1"/>
    <m/>
    <x v="3"/>
    <n v="7064.77"/>
    <n v="72"/>
    <n v="1"/>
    <x v="0"/>
    <x v="0"/>
    <x v="1"/>
  </r>
  <r>
    <s v="3526138"/>
    <x v="2"/>
    <s v="Install 6&quot; (p) main tie in"/>
    <s v="22107 NE 223rd Ct"/>
    <s v="Battle Ground"/>
    <s v="WA"/>
    <s v="710"/>
    <x v="1"/>
    <x v="1"/>
    <x v="4"/>
    <m/>
    <x v="3"/>
    <n v="9262.64"/>
    <n v="6"/>
    <n v="1"/>
    <x v="0"/>
    <x v="0"/>
    <x v="1"/>
  </r>
  <r>
    <s v="3445701"/>
    <x v="2"/>
    <s v="&quot;Install 2&quot;&quot; (p) main&quot;"/>
    <s v="NE 29th Ct"/>
    <s v="Vancouver"/>
    <s v="WA"/>
    <s v="710"/>
    <x v="1"/>
    <x v="1"/>
    <x v="1"/>
    <m/>
    <x v="3"/>
    <n v="6048.35"/>
    <n v="1018"/>
    <n v="1"/>
    <x v="0"/>
    <x v="0"/>
    <x v="1"/>
  </r>
  <r>
    <s v="3480203"/>
    <x v="2"/>
    <s v="Install 2&quot; (p) main"/>
    <s v="Swanson Lane"/>
    <s v="Camas"/>
    <s v="WA"/>
    <s v="710"/>
    <x v="1"/>
    <x v="1"/>
    <x v="1"/>
    <m/>
    <x v="3"/>
    <n v="3731.83"/>
    <n v="473"/>
    <n v="1"/>
    <x v="0"/>
    <x v="0"/>
    <x v="1"/>
  </r>
  <r>
    <s v="3480205"/>
    <x v="2"/>
    <s v="Install 1&quot; (p) main"/>
    <s v="Swanson Lane"/>
    <s v="Camas"/>
    <s v="WA"/>
    <s v="710"/>
    <x v="1"/>
    <x v="1"/>
    <x v="0"/>
    <m/>
    <x v="3"/>
    <n v="581.16999999999996"/>
    <n v="79"/>
    <n v="1"/>
    <x v="0"/>
    <x v="0"/>
    <x v="1"/>
  </r>
  <r>
    <s v="3480316"/>
    <x v="2"/>
    <s v="Install 2&quot; (p) main"/>
    <s v="NE 38th Ct"/>
    <s v="Vancouver"/>
    <s v="WA"/>
    <s v="710"/>
    <x v="1"/>
    <x v="1"/>
    <x v="1"/>
    <m/>
    <x v="3"/>
    <n v="2825.54"/>
    <n v="364"/>
    <n v="1"/>
    <x v="0"/>
    <x v="0"/>
    <x v="1"/>
  </r>
  <r>
    <s v="3480319"/>
    <x v="2"/>
    <s v="Install 2&quot; (p) main tie in"/>
    <s v="NE 38th Ct"/>
    <s v="Vancouver"/>
    <s v="WA"/>
    <s v="710"/>
    <x v="1"/>
    <x v="1"/>
    <x v="1"/>
    <m/>
    <x v="3"/>
    <n v="1905.56"/>
    <n v="15"/>
    <n v="1"/>
    <x v="0"/>
    <x v="0"/>
    <x v="1"/>
  </r>
  <r>
    <s v="3484004"/>
    <x v="2"/>
    <s v="Install 4&quot; (p) main"/>
    <s v="NE 134th St"/>
    <s v="Vancouver"/>
    <s v="WA"/>
    <s v="710"/>
    <x v="1"/>
    <x v="1"/>
    <x v="5"/>
    <m/>
    <x v="3"/>
    <n v="16389.05"/>
    <n v="1593"/>
    <n v="1"/>
    <x v="0"/>
    <x v="0"/>
    <x v="1"/>
  </r>
  <r>
    <s v="3484006"/>
    <x v="2"/>
    <s v="Install 4&quot; (p) main tie in"/>
    <s v="NE 134th St"/>
    <s v="Vancouver"/>
    <s v="WA"/>
    <s v="710"/>
    <x v="1"/>
    <x v="1"/>
    <x v="5"/>
    <m/>
    <x v="3"/>
    <n v="12671.45"/>
    <n v="69"/>
    <n v="1"/>
    <x v="0"/>
    <x v="0"/>
    <x v="1"/>
  </r>
  <r>
    <s v="3484007"/>
    <x v="2"/>
    <s v="Install 2&quot; (p) main"/>
    <s v="NE 134th St"/>
    <s v="Vancouver"/>
    <s v="WA"/>
    <s v="710"/>
    <x v="1"/>
    <x v="1"/>
    <x v="1"/>
    <m/>
    <x v="3"/>
    <n v="26149.279999999999"/>
    <n v="4178"/>
    <n v="1"/>
    <x v="0"/>
    <x v="0"/>
    <x v="1"/>
  </r>
  <r>
    <s v="3484008"/>
    <x v="2"/>
    <s v="Install 1&quot; (p) main"/>
    <s v="NE 134th St"/>
    <s v="Vancouver"/>
    <s v="WA"/>
    <s v="710"/>
    <x v="1"/>
    <x v="1"/>
    <x v="0"/>
    <m/>
    <x v="3"/>
    <n v="448"/>
    <n v="62"/>
    <n v="1"/>
    <x v="0"/>
    <x v="0"/>
    <x v="1"/>
  </r>
  <r>
    <s v="3484847"/>
    <x v="2"/>
    <s v="Install 2&quot; (p) main"/>
    <s v="NE 52nd Ave"/>
    <s v="Vancouver"/>
    <s v="WA"/>
    <s v="710"/>
    <x v="1"/>
    <x v="1"/>
    <x v="1"/>
    <m/>
    <x v="3"/>
    <n v="18607.72"/>
    <n v="2957"/>
    <n v="1"/>
    <x v="0"/>
    <x v="0"/>
    <x v="1"/>
  </r>
  <r>
    <s v="3484848"/>
    <x v="2"/>
    <s v="Install 2&quot; (p) main tie in"/>
    <s v="NE 52nd Ave"/>
    <s v="Vancouver"/>
    <s v="WA"/>
    <s v="710"/>
    <x v="1"/>
    <x v="1"/>
    <x v="1"/>
    <m/>
    <x v="3"/>
    <n v="1696.74"/>
    <n v="50"/>
    <n v="1"/>
    <x v="0"/>
    <x v="0"/>
    <x v="1"/>
  </r>
  <r>
    <s v="3485829"/>
    <x v="2"/>
    <s v="Install 2&quot; (p) main"/>
    <s v="NE 95th Ave"/>
    <s v="Vancouver"/>
    <s v="WA"/>
    <s v="710"/>
    <x v="1"/>
    <x v="1"/>
    <x v="1"/>
    <m/>
    <x v="3"/>
    <n v="18456.23"/>
    <n v="2933"/>
    <n v="1"/>
    <x v="0"/>
    <x v="0"/>
    <x v="1"/>
  </r>
  <r>
    <s v="3485831"/>
    <x v="2"/>
    <s v="Install 1&quot; (p) main"/>
    <s v="NE 95th Ave"/>
    <s v="Vancouver"/>
    <s v="WA"/>
    <s v="710"/>
    <x v="1"/>
    <x v="1"/>
    <x v="0"/>
    <m/>
    <x v="3"/>
    <n v="1835.2"/>
    <n v="303"/>
    <n v="1"/>
    <x v="0"/>
    <x v="0"/>
    <x v="1"/>
  </r>
  <r>
    <s v="3487281"/>
    <x v="2"/>
    <s v="Install 2&quot; (p) main"/>
    <s v="NE 92nd Ave"/>
    <s v="Vancouver"/>
    <s v="WA"/>
    <s v="710"/>
    <x v="1"/>
    <x v="1"/>
    <x v="1"/>
    <m/>
    <x v="3"/>
    <n v="10326.129999999999"/>
    <n v="1641"/>
    <n v="1"/>
    <x v="0"/>
    <x v="0"/>
    <x v="1"/>
  </r>
  <r>
    <s v="3487282"/>
    <x v="2"/>
    <s v="Install 2&quot; (p) main tie in"/>
    <s v="NE 92nd Ave"/>
    <s v="Vancouver"/>
    <s v="WA"/>
    <s v="710"/>
    <x v="1"/>
    <x v="1"/>
    <x v="1"/>
    <m/>
    <x v="3"/>
    <n v="4488.3999999999996"/>
    <n v="57"/>
    <n v="1"/>
    <x v="0"/>
    <x v="0"/>
    <x v="1"/>
  </r>
  <r>
    <s v="3487634"/>
    <x v="2"/>
    <s v="Install 2&quot; (p) main"/>
    <s v="NE 165th Ave"/>
    <s v="Vancouver"/>
    <s v="WA"/>
    <s v="710"/>
    <x v="1"/>
    <x v="1"/>
    <x v="1"/>
    <m/>
    <x v="3"/>
    <n v="32709.58"/>
    <n v="5207"/>
    <n v="1"/>
    <x v="0"/>
    <x v="0"/>
    <x v="1"/>
  </r>
  <r>
    <s v="3487935"/>
    <x v="2"/>
    <s v="Install 2&quot; (p) main"/>
    <s v="NE 127th Ave"/>
    <s v="Vancouver"/>
    <s v="WA"/>
    <s v="710"/>
    <x v="1"/>
    <x v="1"/>
    <x v="1"/>
    <m/>
    <x v="3"/>
    <n v="13856.41"/>
    <n v="2205"/>
    <n v="1"/>
    <x v="0"/>
    <x v="0"/>
    <x v="1"/>
  </r>
  <r>
    <s v="3487936"/>
    <x v="2"/>
    <s v="Install 2&quot; (p) main tie in"/>
    <s v="NE 127th Ave"/>
    <s v="Vancouver"/>
    <s v="WA"/>
    <s v="710"/>
    <x v="1"/>
    <x v="1"/>
    <x v="1"/>
    <m/>
    <x v="3"/>
    <n v="1032.67"/>
    <n v="21"/>
    <n v="1"/>
    <x v="0"/>
    <x v="0"/>
    <x v="1"/>
  </r>
  <r>
    <s v="3488244"/>
    <x v="2"/>
    <s v="Install 4&quot; (p) main Phase 2,3,&amp; 7 Stage"/>
    <s v="NE 57th Ave"/>
    <s v="Vancouver"/>
    <s v="WA"/>
    <s v="710"/>
    <x v="1"/>
    <x v="1"/>
    <x v="5"/>
    <m/>
    <x v="3"/>
    <n v="5094.1899999999996"/>
    <n v="496"/>
    <n v="1"/>
    <x v="0"/>
    <x v="0"/>
    <x v="1"/>
  </r>
  <r>
    <s v="3488245"/>
    <x v="2"/>
    <s v="Install 2&quot; (p) main Phase 2,3,&amp; 7 Stage"/>
    <s v="NE 57th Ave"/>
    <s v="Vancouver"/>
    <s v="WA"/>
    <s v="710"/>
    <x v="1"/>
    <x v="1"/>
    <x v="1"/>
    <m/>
    <x v="3"/>
    <n v="24592.42"/>
    <n v="3910"/>
    <n v="1"/>
    <x v="0"/>
    <x v="0"/>
    <x v="1"/>
  </r>
  <r>
    <s v="3488256"/>
    <x v="2"/>
    <s v="Install 2&quot; (p) main Ph 3 &amp; 4 Stage 3"/>
    <s v="NE 57th Ave"/>
    <s v="Vancouver"/>
    <s v="WA"/>
    <s v="710"/>
    <x v="1"/>
    <x v="1"/>
    <x v="1"/>
    <m/>
    <x v="3"/>
    <n v="20445.21"/>
    <n v="3249"/>
    <n v="1"/>
    <x v="0"/>
    <x v="0"/>
    <x v="1"/>
  </r>
  <r>
    <s v="3488479"/>
    <x v="2"/>
    <s v="Install 4&quot; (p) main"/>
    <s v="NE 173rd Ave"/>
    <s v="Vancouver"/>
    <s v="WA"/>
    <s v="710"/>
    <x v="1"/>
    <x v="1"/>
    <x v="5"/>
    <m/>
    <x v="3"/>
    <n v="18855.740000000002"/>
    <n v="1833"/>
    <n v="1"/>
    <x v="0"/>
    <x v="0"/>
    <x v="1"/>
  </r>
  <r>
    <s v="3488481"/>
    <x v="2"/>
    <s v="Install 2&quot; (p) main"/>
    <s v="NE 173rd Ave"/>
    <s v="Vancouver"/>
    <s v="WA"/>
    <s v="710"/>
    <x v="1"/>
    <x v="1"/>
    <x v="1"/>
    <m/>
    <x v="3"/>
    <n v="23123.74"/>
    <n v="3673"/>
    <n v="1"/>
    <x v="0"/>
    <x v="0"/>
    <x v="1"/>
  </r>
  <r>
    <s v="3488627"/>
    <x v="2"/>
    <s v="Install 2&quot; (p) main"/>
    <s v="NE 127th Cir"/>
    <s v="Brush Prairie"/>
    <s v="WA"/>
    <s v="710"/>
    <x v="1"/>
    <x v="1"/>
    <x v="1"/>
    <m/>
    <x v="3"/>
    <n v="7209.39"/>
    <n v="1147"/>
    <n v="1"/>
    <x v="0"/>
    <x v="0"/>
    <x v="1"/>
  </r>
  <r>
    <s v="3488797"/>
    <x v="2"/>
    <s v="Install 2&quot; (p) main tie in"/>
    <s v="NE 57th Ave"/>
    <s v="Vancouver"/>
    <s v="WA"/>
    <s v="710"/>
    <x v="1"/>
    <x v="1"/>
    <x v="1"/>
    <m/>
    <x v="3"/>
    <n v="1049.8399999999999"/>
    <n v="34"/>
    <n v="1"/>
    <x v="0"/>
    <x v="0"/>
    <x v="1"/>
  </r>
  <r>
    <s v="3489639"/>
    <x v="2"/>
    <s v="Install 2&quot; tie in to stub to south for f"/>
    <s v="NE 107th ST"/>
    <s v="Vancouver"/>
    <s v="WA"/>
    <s v="710"/>
    <x v="1"/>
    <x v="1"/>
    <x v="1"/>
    <m/>
    <x v="3"/>
    <n v="15.41"/>
    <n v="20"/>
    <n v="1"/>
    <x v="1"/>
    <x v="0"/>
    <x v="1"/>
  </r>
  <r>
    <s v="3491949"/>
    <x v="2"/>
    <s v="Install 2&quot; (p) main"/>
    <s v="NE 116th Way"/>
    <s v="Vancouver"/>
    <s v="WA"/>
    <s v="710"/>
    <x v="1"/>
    <x v="1"/>
    <x v="1"/>
    <m/>
    <x v="3"/>
    <n v="6012.18"/>
    <n v="956"/>
    <n v="1"/>
    <x v="0"/>
    <x v="0"/>
    <x v="1"/>
  </r>
  <r>
    <s v="3491950"/>
    <x v="2"/>
    <s v="Install 2&quot; (p) main tie in"/>
    <s v="NE 116th Way"/>
    <s v="Vancouver"/>
    <s v="WA"/>
    <s v="710"/>
    <x v="1"/>
    <x v="1"/>
    <x v="1"/>
    <m/>
    <x v="3"/>
    <n v="3427.57"/>
    <n v="60"/>
    <n v="1"/>
    <x v="0"/>
    <x v="0"/>
    <x v="1"/>
  </r>
  <r>
    <s v="3493719"/>
    <x v="2"/>
    <s v="Install 2&quot; (p) main"/>
    <s v="NE 189th St"/>
    <s v="Battle Ground"/>
    <s v="WA"/>
    <s v="710"/>
    <x v="1"/>
    <x v="1"/>
    <x v="1"/>
    <m/>
    <x v="3"/>
    <n v="4132.05"/>
    <n v="980"/>
    <n v="1"/>
    <x v="0"/>
    <x v="0"/>
    <x v="1"/>
  </r>
  <r>
    <s v="3494554"/>
    <x v="2"/>
    <s v="Install 2&quot; (p) main"/>
    <s v="Salmon Creek Ct"/>
    <s v="Vancouver"/>
    <s v="WA"/>
    <s v="710"/>
    <x v="1"/>
    <x v="1"/>
    <x v="1"/>
    <m/>
    <x v="3"/>
    <n v="5249.44"/>
    <n v="677"/>
    <n v="1"/>
    <x v="0"/>
    <x v="0"/>
    <x v="1"/>
  </r>
  <r>
    <s v="3496014"/>
    <x v="2"/>
    <s v="Install 2&quot; (p) main"/>
    <s v="NW 2nd Ct"/>
    <s v="Vancouver"/>
    <s v="WA"/>
    <s v="710"/>
    <x v="1"/>
    <x v="1"/>
    <x v="1"/>
    <m/>
    <x v="3"/>
    <n v="13620.52"/>
    <n v="2167"/>
    <n v="1"/>
    <x v="0"/>
    <x v="0"/>
    <x v="1"/>
  </r>
  <r>
    <s v="3496018"/>
    <x v="2"/>
    <s v="Install 2&quot; (p) main tie in"/>
    <s v="NW 2nd Ct"/>
    <s v="Vancouver"/>
    <s v="WA"/>
    <s v="710"/>
    <x v="1"/>
    <x v="1"/>
    <x v="1"/>
    <m/>
    <x v="3"/>
    <n v="3413.92"/>
    <n v="45"/>
    <n v="1"/>
    <x v="0"/>
    <x v="0"/>
    <x v="1"/>
  </r>
  <r>
    <s v="3496362"/>
    <x v="2"/>
    <s v="01-Install 2&quot; (p) main"/>
    <s v="NE 49th Ave"/>
    <s v="Vancouver"/>
    <s v="WA"/>
    <s v="710"/>
    <x v="1"/>
    <x v="1"/>
    <x v="1"/>
    <m/>
    <x v="3"/>
    <n v="4435.01"/>
    <n v="569"/>
    <n v="1"/>
    <x v="0"/>
    <x v="0"/>
    <x v="1"/>
  </r>
  <r>
    <s v="3496363"/>
    <x v="2"/>
    <s v="01-Install 2&quot; (p) main tie in"/>
    <s v="NE 49th Ave"/>
    <s v="Vancouver"/>
    <s v="WA"/>
    <s v="710"/>
    <x v="1"/>
    <x v="1"/>
    <x v="1"/>
    <m/>
    <x v="3"/>
    <n v="3877.5"/>
    <n v="44"/>
    <n v="1"/>
    <x v="0"/>
    <x v="0"/>
    <x v="1"/>
  </r>
  <r>
    <s v="3496547"/>
    <x v="2"/>
    <s v="Install 2&quot; (p) main"/>
    <s v="NE 35th Cir"/>
    <s v="Vancouver"/>
    <s v="WA"/>
    <s v="710"/>
    <x v="1"/>
    <x v="1"/>
    <x v="1"/>
    <m/>
    <x v="3"/>
    <n v="5564.51"/>
    <n v="720"/>
    <n v="1"/>
    <x v="0"/>
    <x v="0"/>
    <x v="1"/>
  </r>
  <r>
    <s v="3496658"/>
    <x v="2"/>
    <s v="Install 2&quot; (p) MX"/>
    <s v="NE 124th ST"/>
    <s v="Vancouver"/>
    <s v="WA"/>
    <s v="710"/>
    <x v="1"/>
    <x v="1"/>
    <x v="1"/>
    <m/>
    <x v="3"/>
    <n v="1977.5"/>
    <n v="52"/>
    <n v="1"/>
    <x v="0"/>
    <x v="0"/>
    <x v="1"/>
  </r>
  <r>
    <s v="3496665"/>
    <x v="2"/>
    <s v="Install 2&quot; (p) main"/>
    <s v="SE 11th Place"/>
    <s v="Battle Ground"/>
    <s v="WA"/>
    <s v="710"/>
    <x v="1"/>
    <x v="1"/>
    <x v="1"/>
    <m/>
    <x v="3"/>
    <n v="951.34"/>
    <n v="123"/>
    <n v="1"/>
    <x v="0"/>
    <x v="0"/>
    <x v="1"/>
  </r>
  <r>
    <s v="3496666"/>
    <x v="2"/>
    <s v="Install 1&quot; (p) main"/>
    <s v="SE 11th Place"/>
    <s v="Battle Ground"/>
    <s v="WA"/>
    <s v="710"/>
    <x v="1"/>
    <x v="1"/>
    <x v="0"/>
    <m/>
    <x v="3"/>
    <n v="3012.66"/>
    <n v="417"/>
    <n v="1"/>
    <x v="0"/>
    <x v="0"/>
    <x v="1"/>
  </r>
  <r>
    <s v="3498138"/>
    <x v="2"/>
    <s v="Install 2&quot; (p) main"/>
    <s v="NE 131st Pl"/>
    <s v="Vancouver"/>
    <s v="WA"/>
    <s v="710"/>
    <x v="1"/>
    <x v="1"/>
    <x v="1"/>
    <m/>
    <x v="3"/>
    <n v="10226.870000000001"/>
    <n v="1578"/>
    <n v="1"/>
    <x v="0"/>
    <x v="0"/>
    <x v="1"/>
  </r>
  <r>
    <s v="3498158"/>
    <x v="2"/>
    <s v="Install 2&quot; (p) main tie in"/>
    <s v="NE 118th Way"/>
    <s v="Vancouver"/>
    <s v="WA"/>
    <s v="710"/>
    <x v="1"/>
    <x v="1"/>
    <x v="1"/>
    <m/>
    <x v="3"/>
    <n v="3415.26"/>
    <n v="44"/>
    <n v="1"/>
    <x v="0"/>
    <x v="0"/>
    <x v="1"/>
  </r>
  <r>
    <s v="3498843"/>
    <x v="2"/>
    <s v="Install 2&quot; (p) main tie in"/>
    <s v="NW 24th Loop"/>
    <s v="Vancouver"/>
    <s v="WA"/>
    <s v="710"/>
    <x v="1"/>
    <x v="1"/>
    <x v="1"/>
    <m/>
    <x v="3"/>
    <n v="1048.1600000000001"/>
    <n v="8"/>
    <n v="1"/>
    <x v="0"/>
    <x v="0"/>
    <x v="1"/>
  </r>
  <r>
    <s v="3499100"/>
    <x v="2"/>
    <s v="Install 4&quot; (p) main"/>
    <s v="NE 134th St"/>
    <s v="Vancouver"/>
    <s v="WA"/>
    <s v="710"/>
    <x v="1"/>
    <x v="1"/>
    <x v="5"/>
    <m/>
    <x v="3"/>
    <n v="30671.71"/>
    <n v="2927"/>
    <n v="1"/>
    <x v="0"/>
    <x v="0"/>
    <x v="1"/>
  </r>
  <r>
    <s v="3499101"/>
    <x v="2"/>
    <s v="Install 2&quot; (p) main"/>
    <s v="NE 134th St"/>
    <s v="Vancouver"/>
    <s v="WA"/>
    <s v="710"/>
    <x v="1"/>
    <x v="1"/>
    <x v="1"/>
    <m/>
    <x v="3"/>
    <n v="15865.12"/>
    <n v="2468"/>
    <n v="1"/>
    <x v="0"/>
    <x v="0"/>
    <x v="1"/>
  </r>
  <r>
    <s v="3499163"/>
    <x v="2"/>
    <s v="Phase 8 Install 2&quot; (p) main"/>
    <s v="S Taverner Dr"/>
    <s v="Ridgefield"/>
    <s v="WA"/>
    <s v="710"/>
    <x v="1"/>
    <x v="1"/>
    <x v="1"/>
    <m/>
    <x v="3"/>
    <n v="30677.9"/>
    <n v="3390"/>
    <n v="1"/>
    <x v="0"/>
    <x v="0"/>
    <x v="1"/>
  </r>
  <r>
    <s v="3499310"/>
    <x v="2"/>
    <s v="Install 1&quot;(P) main."/>
    <s v="NW 24th Loop"/>
    <s v="Vancouver"/>
    <s v="WA"/>
    <s v="710"/>
    <x v="1"/>
    <x v="1"/>
    <x v="0"/>
    <m/>
    <x v="3"/>
    <n v="1378.68"/>
    <n v="187"/>
    <n v="1"/>
    <x v="0"/>
    <x v="0"/>
    <x v="1"/>
  </r>
  <r>
    <s v="3499710"/>
    <x v="2"/>
    <s v="Phase 9 Install 2&quot; (p) main"/>
    <s v="S Taverner Dr"/>
    <s v="Ridgefield"/>
    <s v="WA"/>
    <s v="710"/>
    <x v="1"/>
    <x v="1"/>
    <x v="1"/>
    <m/>
    <x v="3"/>
    <n v="8973.43"/>
    <n v="2776"/>
    <n v="1"/>
    <x v="0"/>
    <x v="0"/>
    <x v="1"/>
  </r>
  <r>
    <s v="3500700"/>
    <x v="2"/>
    <s v="Install 2&quot; (p) main tie in"/>
    <s v="NE 127th Cir"/>
    <s v="Brush Prairie"/>
    <s v="WA"/>
    <s v="710"/>
    <x v="1"/>
    <x v="1"/>
    <x v="1"/>
    <m/>
    <x v="3"/>
    <n v="1024.51"/>
    <n v="10"/>
    <n v="1"/>
    <x v="0"/>
    <x v="0"/>
    <x v="1"/>
  </r>
  <r>
    <s v="3501059"/>
    <x v="2"/>
    <s v="Install 2&quot; (p) main"/>
    <s v="NE 49th Ct"/>
    <s v="Vancouver"/>
    <s v="WA"/>
    <s v="710"/>
    <x v="1"/>
    <x v="1"/>
    <x v="1"/>
    <m/>
    <x v="3"/>
    <n v="4629.96"/>
    <n v="596"/>
    <n v="1"/>
    <x v="0"/>
    <x v="0"/>
    <x v="1"/>
  </r>
  <r>
    <s v="3501060"/>
    <x v="2"/>
    <s v="Install 2&quot; (p) main tie in"/>
    <s v="NE 49th Ct"/>
    <s v="Vancouver"/>
    <s v="WA"/>
    <s v="710"/>
    <x v="1"/>
    <x v="1"/>
    <x v="1"/>
    <m/>
    <x v="3"/>
    <n v="1038.6400000000001"/>
    <n v="20"/>
    <n v="1"/>
    <x v="0"/>
    <x v="0"/>
    <x v="1"/>
  </r>
  <r>
    <s v="3501270"/>
    <x v="2"/>
    <s v="Install 2&quot; (p) main"/>
    <s v="NE 22nd Ave"/>
    <s v="Ridgefield"/>
    <s v="WA"/>
    <s v="710"/>
    <x v="1"/>
    <x v="1"/>
    <x v="1"/>
    <m/>
    <x v="3"/>
    <n v="3390.54"/>
    <n v="429"/>
    <n v="1"/>
    <x v="0"/>
    <x v="0"/>
    <x v="1"/>
  </r>
  <r>
    <s v="3501271"/>
    <x v="2"/>
    <s v="Install 2&quot; (p) main tie in"/>
    <s v="NE 22nd Ave"/>
    <s v="Ridgefield"/>
    <s v="WA"/>
    <s v="710"/>
    <x v="1"/>
    <x v="1"/>
    <x v="1"/>
    <m/>
    <x v="3"/>
    <n v="1048.18"/>
    <n v="5"/>
    <n v="1"/>
    <x v="0"/>
    <x v="0"/>
    <x v="1"/>
  </r>
  <r>
    <s v="3502280"/>
    <x v="2"/>
    <s v="Install 2&quot; (p) main"/>
    <s v="N Garrison Rd"/>
    <s v="Vancouver"/>
    <s v="WA"/>
    <s v="710"/>
    <x v="1"/>
    <x v="1"/>
    <x v="1"/>
    <m/>
    <x v="3"/>
    <n v="2680.48"/>
    <n v="358"/>
    <n v="1"/>
    <x v="0"/>
    <x v="0"/>
    <x v="1"/>
  </r>
  <r>
    <s v="3502281"/>
    <x v="2"/>
    <s v="Install 2&quot; (p) main tie in"/>
    <s v="N Garrison Rd"/>
    <s v="Vancouver"/>
    <s v="WA"/>
    <s v="710"/>
    <x v="1"/>
    <x v="1"/>
    <x v="1"/>
    <m/>
    <x v="3"/>
    <n v="4326.13"/>
    <n v="16"/>
    <n v="1"/>
    <x v="0"/>
    <x v="0"/>
    <x v="1"/>
  </r>
  <r>
    <s v="3502302"/>
    <x v="2"/>
    <s v="Install 2&quot; (p) main"/>
    <s v="9701 NE 142nd Ave"/>
    <s v="Vancouver"/>
    <s v="WA"/>
    <s v="710"/>
    <x v="1"/>
    <x v="1"/>
    <x v="1"/>
    <m/>
    <x v="3"/>
    <n v="2096.9899999999998"/>
    <n v="256"/>
    <n v="1"/>
    <x v="0"/>
    <x v="0"/>
    <x v="1"/>
  </r>
  <r>
    <s v="3502303"/>
    <x v="2"/>
    <s v="Install 2&quot; (p) main tie in"/>
    <s v="9701 NE 142nd Ave"/>
    <s v="Vancouver"/>
    <s v="WA"/>
    <s v="710"/>
    <x v="1"/>
    <x v="1"/>
    <x v="1"/>
    <m/>
    <x v="3"/>
    <n v="1056.06"/>
    <n v="10"/>
    <n v="1"/>
    <x v="0"/>
    <x v="0"/>
    <x v="1"/>
  </r>
  <r>
    <s v="3502355"/>
    <x v="2"/>
    <s v="Install 2&quot; (p) main"/>
    <s v="NE 92nd Cir"/>
    <s v="Vancouver"/>
    <s v="WA"/>
    <s v="710"/>
    <x v="1"/>
    <x v="1"/>
    <x v="1"/>
    <m/>
    <x v="3"/>
    <n v="9986.98"/>
    <n v="1489"/>
    <n v="1"/>
    <x v="0"/>
    <x v="0"/>
    <x v="1"/>
  </r>
  <r>
    <s v="3502356"/>
    <x v="2"/>
    <s v="Install 2&quot; (p) main tie in"/>
    <s v="NE 92nd Cir"/>
    <s v="Vancouver"/>
    <s v="WA"/>
    <s v="710"/>
    <x v="1"/>
    <x v="1"/>
    <x v="1"/>
    <m/>
    <x v="3"/>
    <n v="4351.43"/>
    <n v="49"/>
    <n v="1"/>
    <x v="0"/>
    <x v="0"/>
    <x v="1"/>
  </r>
  <r>
    <s v="3502545"/>
    <x v="2"/>
    <s v="Ph 2-Install 2&quot; (p) main"/>
    <s v="NE 59th St"/>
    <s v="Vancouver"/>
    <s v="WA"/>
    <s v="710"/>
    <x v="1"/>
    <x v="1"/>
    <x v="1"/>
    <m/>
    <x v="3"/>
    <n v="13000.54"/>
    <n v="2017"/>
    <n v="1"/>
    <x v="0"/>
    <x v="0"/>
    <x v="1"/>
  </r>
  <r>
    <s v="3503496"/>
    <x v="2"/>
    <s v="Install 2&quot; (p) main tie in"/>
    <s v="Salmon Creek Ct"/>
    <s v="Vancouver"/>
    <s v="WA"/>
    <s v="710"/>
    <x v="1"/>
    <x v="1"/>
    <x v="1"/>
    <m/>
    <x v="3"/>
    <n v="1027.24"/>
    <n v="8"/>
    <n v="1"/>
    <x v="0"/>
    <x v="0"/>
    <x v="1"/>
  </r>
  <r>
    <s v="3504035"/>
    <x v="2"/>
    <s v="02-Install 2&quot; (p) main"/>
    <s v="NE 109th St"/>
    <s v="Vancouver"/>
    <s v="WA"/>
    <s v="710"/>
    <x v="1"/>
    <x v="1"/>
    <x v="1"/>
    <m/>
    <x v="3"/>
    <n v="10378.469999999999"/>
    <n v="1615"/>
    <n v="1"/>
    <x v="0"/>
    <x v="0"/>
    <x v="1"/>
  </r>
  <r>
    <s v="3504152"/>
    <x v="2"/>
    <s v="Install 2&quot; (p) main"/>
    <s v="N 35th Ave"/>
    <s v="Ridgefield"/>
    <s v="WA"/>
    <s v="710"/>
    <x v="1"/>
    <x v="1"/>
    <x v="1"/>
    <m/>
    <x v="3"/>
    <n v="15051.33"/>
    <n v="2351"/>
    <n v="1"/>
    <x v="0"/>
    <x v="0"/>
    <x v="1"/>
  </r>
  <r>
    <s v="3504153"/>
    <x v="2"/>
    <s v="Install 2&quot; (p) main tie in"/>
    <s v="N 35th Ave"/>
    <s v="Ridgefield"/>
    <s v="WA"/>
    <s v="710"/>
    <x v="1"/>
    <x v="1"/>
    <x v="1"/>
    <m/>
    <x v="3"/>
    <n v="3624.97"/>
    <n v="48"/>
    <n v="1"/>
    <x v="0"/>
    <x v="0"/>
    <x v="1"/>
  </r>
  <r>
    <s v="3504467"/>
    <x v="2"/>
    <s v="Install 4&quot; (p) main stub in"/>
    <s v="NE 142nd Ave"/>
    <s v="Battle Ground"/>
    <s v="WA"/>
    <s v="710"/>
    <x v="1"/>
    <x v="1"/>
    <x v="5"/>
    <m/>
    <x v="3"/>
    <n v="13502.18"/>
    <n v="69"/>
    <n v="1"/>
    <x v="0"/>
    <x v="0"/>
    <x v="1"/>
  </r>
  <r>
    <s v="3504468"/>
    <x v="2"/>
    <s v="Install 2&quot; (p) main stub in"/>
    <s v="NE 10th St"/>
    <s v="Battle Ground"/>
    <s v="WA"/>
    <s v="710"/>
    <x v="1"/>
    <x v="1"/>
    <x v="1"/>
    <m/>
    <x v="3"/>
    <n v="1683.88"/>
    <n v="51"/>
    <n v="1"/>
    <x v="0"/>
    <x v="0"/>
    <x v="1"/>
  </r>
  <r>
    <s v="3504477"/>
    <x v="2"/>
    <s v="Install 1918' of 2&quot;(P) main inside prope"/>
    <s v="NE 8th Ave"/>
    <s v="Battle Ground"/>
    <s v="WA"/>
    <s v="710"/>
    <x v="1"/>
    <x v="1"/>
    <x v="1"/>
    <m/>
    <x v="3"/>
    <n v="13595.55"/>
    <n v="2124"/>
    <n v="1"/>
    <x v="0"/>
    <x v="0"/>
    <x v="1"/>
  </r>
  <r>
    <s v="3504478"/>
    <x v="2"/>
    <s v="Install 1105' of 4&quot;(P) main inside subdi"/>
    <s v="NE 8th Ave"/>
    <s v="Battle Ground"/>
    <s v="WA"/>
    <s v="710"/>
    <x v="1"/>
    <x v="1"/>
    <x v="5"/>
    <m/>
    <x v="3"/>
    <n v="11542.35"/>
    <n v="1105"/>
    <n v="1"/>
    <x v="0"/>
    <x v="0"/>
    <x v="1"/>
  </r>
  <r>
    <s v="3504908"/>
    <x v="2"/>
    <s v="Install 2&quot; (p) main stub in"/>
    <s v="NE 172nd Ave"/>
    <s v="Vancouver"/>
    <s v="WA"/>
    <s v="710"/>
    <x v="1"/>
    <x v="1"/>
    <x v="1"/>
    <m/>
    <x v="3"/>
    <n v="1951.94"/>
    <n v="47"/>
    <n v="1"/>
    <x v="0"/>
    <x v="0"/>
    <x v="1"/>
  </r>
  <r>
    <s v="3508766"/>
    <x v="2"/>
    <s v="Install 2&quot; (p) main inside subdivision"/>
    <s v="NE 29th St"/>
    <s v="Vancouver"/>
    <s v="WA"/>
    <s v="710"/>
    <x v="1"/>
    <x v="1"/>
    <x v="1"/>
    <m/>
    <x v="3"/>
    <n v="43611.13"/>
    <n v="6872"/>
    <n v="1"/>
    <x v="0"/>
    <x v="0"/>
    <x v="1"/>
  </r>
  <r>
    <s v="3509449"/>
    <x v="2"/>
    <s v="Install 2&quot; (p) main"/>
    <s v="SE 165th Court"/>
    <s v="Vancouver"/>
    <s v="WA"/>
    <s v="710"/>
    <x v="1"/>
    <x v="1"/>
    <x v="1"/>
    <m/>
    <x v="3"/>
    <n v="5532.04"/>
    <n v="862"/>
    <n v="1"/>
    <x v="0"/>
    <x v="0"/>
    <x v="1"/>
  </r>
  <r>
    <s v="3509450"/>
    <x v="2"/>
    <s v="Install 2&quot; (p) main tie in"/>
    <s v="SE 165th Court"/>
    <s v="Vancouver"/>
    <s v="WA"/>
    <s v="710"/>
    <x v="1"/>
    <x v="1"/>
    <x v="1"/>
    <m/>
    <x v="3"/>
    <n v="3475.07"/>
    <n v="37"/>
    <n v="1"/>
    <x v="0"/>
    <x v="0"/>
    <x v="1"/>
  </r>
  <r>
    <s v="3509461"/>
    <x v="2"/>
    <s v="Install 4&quot; (p) main"/>
    <s v="NE 60th Ave"/>
    <s v="Vancouver"/>
    <s v="WA"/>
    <s v="710"/>
    <x v="1"/>
    <x v="1"/>
    <x v="5"/>
    <m/>
    <x v="3"/>
    <n v="22842.57"/>
    <n v="2184"/>
    <n v="1"/>
    <x v="0"/>
    <x v="0"/>
    <x v="1"/>
  </r>
  <r>
    <s v="3509462"/>
    <x v="2"/>
    <s v="Install 2&quot; (p) main"/>
    <s v="NE 60th Ave"/>
    <s v="Vancouver"/>
    <s v="WA"/>
    <s v="710"/>
    <x v="1"/>
    <x v="1"/>
    <x v="1"/>
    <m/>
    <x v="3"/>
    <n v="29879.33"/>
    <n v="4662"/>
    <n v="1"/>
    <x v="0"/>
    <x v="0"/>
    <x v="1"/>
  </r>
  <r>
    <s v="3509478"/>
    <x v="2"/>
    <s v="Install 2&quot; (p) main"/>
    <s v="NE 139th St"/>
    <s v="Vancouver"/>
    <s v="WA"/>
    <s v="710"/>
    <x v="1"/>
    <x v="1"/>
    <x v="1"/>
    <m/>
    <x v="3"/>
    <n v="33496.69"/>
    <n v="5181"/>
    <n v="1"/>
    <x v="0"/>
    <x v="0"/>
    <x v="1"/>
  </r>
  <r>
    <s v="3509479"/>
    <x v="2"/>
    <s v="Install 2&quot; (p) main tie in"/>
    <s v="NE 139th St"/>
    <s v="Vancouver"/>
    <s v="WA"/>
    <s v="710"/>
    <x v="1"/>
    <x v="1"/>
    <x v="1"/>
    <m/>
    <x v="3"/>
    <n v="6889.76"/>
    <n v="112"/>
    <n v="1"/>
    <x v="0"/>
    <x v="0"/>
    <x v="1"/>
  </r>
  <r>
    <s v="3509585"/>
    <x v="2"/>
    <s v="Install 2&quot; (p) main"/>
    <s v="NW 24th Ave"/>
    <s v="Battle Ground"/>
    <s v="WA"/>
    <s v="710"/>
    <x v="1"/>
    <x v="1"/>
    <x v="1"/>
    <m/>
    <x v="3"/>
    <n v="21555.78"/>
    <n v="3365"/>
    <n v="1"/>
    <x v="0"/>
    <x v="0"/>
    <x v="1"/>
  </r>
  <r>
    <s v="3509914"/>
    <x v="2"/>
    <s v="Install 2&quot; (p) main"/>
    <s v="NE 166th Ave"/>
    <s v="Vancouver"/>
    <s v="WA"/>
    <s v="710"/>
    <x v="1"/>
    <x v="1"/>
    <x v="1"/>
    <m/>
    <x v="3"/>
    <n v="26735.14"/>
    <n v="4176"/>
    <n v="1"/>
    <x v="0"/>
    <x v="0"/>
    <x v="1"/>
  </r>
  <r>
    <s v="3510815"/>
    <x v="2"/>
    <s v="Install 2&quot; (p) main"/>
    <s v="NE 31st Ave"/>
    <s v="Vancouver"/>
    <s v="WA"/>
    <s v="710"/>
    <x v="1"/>
    <x v="1"/>
    <x v="1"/>
    <m/>
    <x v="3"/>
    <n v="4067.94"/>
    <n v="514"/>
    <n v="1"/>
    <x v="0"/>
    <x v="0"/>
    <x v="1"/>
  </r>
  <r>
    <s v="3511301"/>
    <x v="2"/>
    <s v="Install 2&quot; (P) Main"/>
    <s v="NW 7th Ave"/>
    <s v="Vancouver"/>
    <s v="WA"/>
    <s v="710"/>
    <x v="1"/>
    <x v="1"/>
    <x v="1"/>
    <m/>
    <x v="3"/>
    <n v="2566.84"/>
    <n v="326"/>
    <n v="1"/>
    <x v="0"/>
    <x v="0"/>
    <x v="1"/>
  </r>
  <r>
    <s v="3511302"/>
    <x v="2"/>
    <s v="Install 2&quot; (P) Main Tie In"/>
    <s v="NW 7th Ave"/>
    <s v="Vancouver"/>
    <s v="WA"/>
    <s v="710"/>
    <x v="1"/>
    <x v="1"/>
    <x v="1"/>
    <m/>
    <x v="3"/>
    <n v="3476.99"/>
    <n v="32"/>
    <n v="1"/>
    <x v="0"/>
    <x v="0"/>
    <x v="1"/>
  </r>
  <r>
    <s v="3511309"/>
    <x v="2"/>
    <s v="Install 1&quot; (P) Main"/>
    <s v="NW 7th Ave"/>
    <s v="Vancouver"/>
    <s v="WA"/>
    <s v="710"/>
    <x v="1"/>
    <x v="1"/>
    <x v="0"/>
    <m/>
    <x v="3"/>
    <n v="645.97"/>
    <n v="88"/>
    <n v="1"/>
    <x v="0"/>
    <x v="0"/>
    <x v="1"/>
  </r>
  <r>
    <s v="3512985"/>
    <x v="2"/>
    <s v="Install 4&quot; (p) main"/>
    <s v="NE 28th St"/>
    <s v="Battle Ground"/>
    <s v="WA"/>
    <s v="710"/>
    <x v="1"/>
    <x v="1"/>
    <x v="5"/>
    <m/>
    <x v="3"/>
    <n v="20681.5"/>
    <n v="1962"/>
    <n v="1"/>
    <x v="0"/>
    <x v="0"/>
    <x v="1"/>
  </r>
  <r>
    <s v="3512986"/>
    <x v="2"/>
    <s v="Install 2&quot; (p) main"/>
    <s v="NE 28th St"/>
    <s v="Battle Ground"/>
    <s v="WA"/>
    <s v="710"/>
    <x v="1"/>
    <x v="1"/>
    <x v="1"/>
    <m/>
    <x v="3"/>
    <n v="15804.02"/>
    <n v="2441"/>
    <n v="1"/>
    <x v="0"/>
    <x v="0"/>
    <x v="1"/>
  </r>
  <r>
    <s v="3513095"/>
    <x v="2"/>
    <s v="Install 4&quot; (p) main"/>
    <s v="NE Lockwood Creek Rd"/>
    <s v="La Center"/>
    <s v="WA"/>
    <s v="710"/>
    <x v="1"/>
    <x v="1"/>
    <x v="5"/>
    <m/>
    <x v="3"/>
    <n v="62935.26"/>
    <n v="5499"/>
    <n v="1"/>
    <x v="0"/>
    <x v="0"/>
    <x v="1"/>
  </r>
  <r>
    <s v="3513187"/>
    <x v="2"/>
    <s v="Install 2&quot; (p) main"/>
    <s v="NE 67th St"/>
    <s v="Vancouver"/>
    <s v="WA"/>
    <s v="710"/>
    <x v="1"/>
    <x v="1"/>
    <x v="1"/>
    <m/>
    <x v="3"/>
    <n v="15088.95"/>
    <n v="2348"/>
    <n v="1"/>
    <x v="0"/>
    <x v="0"/>
    <x v="1"/>
  </r>
  <r>
    <s v="3513189"/>
    <x v="2"/>
    <s v="Install 2&quot; (p) main tie in"/>
    <s v="NE 67th St"/>
    <s v="Vancouver"/>
    <s v="WA"/>
    <s v="710"/>
    <x v="1"/>
    <x v="1"/>
    <x v="1"/>
    <m/>
    <x v="3"/>
    <n v="5013.18"/>
    <n v="40"/>
    <n v="1"/>
    <x v="0"/>
    <x v="0"/>
    <x v="1"/>
  </r>
  <r>
    <s v="3513224"/>
    <x v="2"/>
    <s v="Install 6&quot; (p) main"/>
    <s v="NW 26th Ave"/>
    <s v="Battle Ground"/>
    <s v="WA"/>
    <s v="710"/>
    <x v="1"/>
    <x v="1"/>
    <x v="5"/>
    <m/>
    <x v="3"/>
    <n v="4526.34"/>
    <n v="433"/>
    <n v="1"/>
    <x v="0"/>
    <x v="0"/>
    <x v="1"/>
  </r>
  <r>
    <s v="3513225"/>
    <x v="2"/>
    <s v="Install 2&quot; (p) main"/>
    <s v="NW 26th Ave"/>
    <s v="Battle Ground"/>
    <s v="WA"/>
    <s v="710"/>
    <x v="1"/>
    <x v="1"/>
    <x v="1"/>
    <m/>
    <x v="3"/>
    <n v="35643.760000000002"/>
    <n v="5554"/>
    <n v="1"/>
    <x v="0"/>
    <x v="0"/>
    <x v="1"/>
  </r>
  <r>
    <s v="3513243"/>
    <x v="2"/>
    <s v="Install 2&quot; (p) main"/>
    <s v="NE 96th Ave"/>
    <s v="Vancouver"/>
    <s v="WA"/>
    <s v="710"/>
    <x v="1"/>
    <x v="1"/>
    <x v="1"/>
    <m/>
    <x v="3"/>
    <n v="13017.87"/>
    <n v="2018"/>
    <n v="1"/>
    <x v="0"/>
    <x v="0"/>
    <x v="1"/>
  </r>
  <r>
    <s v="3513328"/>
    <x v="2"/>
    <s v="Install 2&quot; (p) main tie in"/>
    <s v="NE 166th Ave"/>
    <s v="Vancouver"/>
    <s v="WA"/>
    <s v="710"/>
    <x v="1"/>
    <x v="1"/>
    <x v="1"/>
    <m/>
    <x v="3"/>
    <n v="1730.18"/>
    <n v="52"/>
    <n v="1"/>
    <x v="0"/>
    <x v="0"/>
    <x v="1"/>
  </r>
  <r>
    <s v="3513413"/>
    <x v="2"/>
    <s v="Install 2&quot; (p) main"/>
    <s v="12018 NE 28th St"/>
    <s v="Vancouver"/>
    <s v="WA"/>
    <s v="710"/>
    <x v="1"/>
    <x v="1"/>
    <x v="1"/>
    <m/>
    <x v="3"/>
    <n v="1792.28"/>
    <n v="207"/>
    <n v="1"/>
    <x v="0"/>
    <x v="0"/>
    <x v="1"/>
  </r>
  <r>
    <s v="3513414"/>
    <x v="2"/>
    <s v="Install 2&quot; (p) main tie in"/>
    <s v="12018 NE 28th St"/>
    <s v="Vancouver"/>
    <s v="WA"/>
    <s v="710"/>
    <x v="1"/>
    <x v="1"/>
    <x v="1"/>
    <m/>
    <x v="3"/>
    <n v="3852.87"/>
    <n v="20"/>
    <n v="1"/>
    <x v="0"/>
    <x v="0"/>
    <x v="1"/>
  </r>
  <r>
    <s v="3513417"/>
    <x v="2"/>
    <s v="Install 1&quot; (p) main"/>
    <s v="12018 NE 28th St"/>
    <s v="Vancouver"/>
    <s v="WA"/>
    <s v="710"/>
    <x v="1"/>
    <x v="1"/>
    <x v="0"/>
    <m/>
    <x v="3"/>
    <n v="249.99"/>
    <n v="34"/>
    <n v="1"/>
    <x v="0"/>
    <x v="0"/>
    <x v="1"/>
  </r>
  <r>
    <s v="3514137"/>
    <x v="2"/>
    <s v="**Please Ph Inspector 24hrs prior to wor"/>
    <s v="Quail Hill Parkway"/>
    <s v="Ridgefield"/>
    <s v="WA"/>
    <s v="710"/>
    <x v="1"/>
    <x v="1"/>
    <x v="1"/>
    <m/>
    <x v="3"/>
    <n v="23635.34"/>
    <n v="3669"/>
    <n v="1"/>
    <x v="0"/>
    <x v="0"/>
    <x v="1"/>
  </r>
  <r>
    <s v="3514138"/>
    <x v="2"/>
    <s v="Install 2&quot; (p) main tie in"/>
    <s v="Quail Hill Parkway"/>
    <s v="Ridgefield"/>
    <s v="WA"/>
    <s v="710"/>
    <x v="1"/>
    <x v="1"/>
    <x v="1"/>
    <m/>
    <x v="3"/>
    <n v="4384.1000000000004"/>
    <n v="80"/>
    <n v="1"/>
    <x v="0"/>
    <x v="0"/>
    <x v="1"/>
  </r>
  <r>
    <s v="3514382"/>
    <x v="2"/>
    <s v="Install 2&quot; (p) main"/>
    <s v="Village Lp S"/>
    <s v="Ridgefield"/>
    <s v="WA"/>
    <s v="710"/>
    <x v="1"/>
    <x v="1"/>
    <x v="1"/>
    <m/>
    <x v="3"/>
    <n v="48677.01"/>
    <n v="7500"/>
    <n v="1"/>
    <x v="0"/>
    <x v="0"/>
    <x v="1"/>
  </r>
  <r>
    <s v="3514609"/>
    <x v="2"/>
    <s v="Install 2&quot; (p) main"/>
    <s v="NE 223rd Ct"/>
    <s v="Battle Ground"/>
    <s v="WA"/>
    <s v="710"/>
    <x v="1"/>
    <x v="1"/>
    <x v="1"/>
    <m/>
    <x v="3"/>
    <n v="5626.26"/>
    <n v="869"/>
    <n v="1"/>
    <x v="0"/>
    <x v="0"/>
    <x v="1"/>
  </r>
  <r>
    <s v="3514713"/>
    <x v="2"/>
    <s v="Install 6&quot; (p) main"/>
    <s v="NE 223rd Ct"/>
    <s v="Battle Ground"/>
    <s v="WA"/>
    <s v="710"/>
    <x v="1"/>
    <x v="1"/>
    <x v="4"/>
    <m/>
    <x v="3"/>
    <n v="10193.01"/>
    <n v="529"/>
    <n v="1"/>
    <x v="0"/>
    <x v="0"/>
    <x v="1"/>
  </r>
  <r>
    <s v="3514784"/>
    <x v="2"/>
    <s v="Install 2&quot; (p) main"/>
    <s v="NW Rolling Hills Dr"/>
    <s v="Camas"/>
    <s v="WA"/>
    <s v="710"/>
    <x v="1"/>
    <x v="1"/>
    <x v="1"/>
    <m/>
    <x v="3"/>
    <n v="32306.78"/>
    <n v="5012"/>
    <n v="1"/>
    <x v="0"/>
    <x v="0"/>
    <x v="1"/>
  </r>
  <r>
    <s v="3514901"/>
    <x v="2"/>
    <s v="Install 4&quot; (p) main"/>
    <s v="NE 13th St"/>
    <s v="Battle Ground"/>
    <s v="WA"/>
    <s v="710"/>
    <x v="1"/>
    <x v="1"/>
    <x v="5"/>
    <m/>
    <x v="3"/>
    <n v="13162.9"/>
    <n v="1259"/>
    <n v="1"/>
    <x v="0"/>
    <x v="0"/>
    <x v="1"/>
  </r>
  <r>
    <s v="3514902"/>
    <x v="2"/>
    <s v="Install 2&quot; (p) main"/>
    <s v="NE 13th St"/>
    <s v="Battle Ground"/>
    <s v="WA"/>
    <s v="710"/>
    <x v="1"/>
    <x v="1"/>
    <x v="1"/>
    <m/>
    <x v="3"/>
    <n v="42672.2"/>
    <n v="6648"/>
    <n v="1"/>
    <x v="0"/>
    <x v="0"/>
    <x v="1"/>
  </r>
  <r>
    <s v="3515107"/>
    <x v="2"/>
    <s v="Install 2&quot; (p) main tie in"/>
    <s v="NE 54th Court"/>
    <s v="Vancouver"/>
    <s v="WA"/>
    <s v="710"/>
    <x v="1"/>
    <x v="1"/>
    <x v="1"/>
    <m/>
    <x v="3"/>
    <n v="6294.28"/>
    <n v="48"/>
    <n v="1"/>
    <x v="0"/>
    <x v="0"/>
    <x v="1"/>
  </r>
  <r>
    <s v="3515301"/>
    <x v="2"/>
    <s v="Install 4&quot; (p) main"/>
    <s v="NE 113th St"/>
    <s v="Vancouver"/>
    <s v="WA"/>
    <s v="710"/>
    <x v="1"/>
    <x v="1"/>
    <x v="5"/>
    <m/>
    <x v="3"/>
    <n v="15042.54"/>
    <n v="1427"/>
    <n v="1"/>
    <x v="0"/>
    <x v="0"/>
    <x v="1"/>
  </r>
  <r>
    <s v="3515302"/>
    <x v="2"/>
    <s v="Install 2&quot; (p) main"/>
    <s v="NE 113th St"/>
    <s v="Vancouver"/>
    <s v="WA"/>
    <s v="710"/>
    <x v="1"/>
    <x v="1"/>
    <x v="1"/>
    <m/>
    <x v="3"/>
    <n v="20563.5"/>
    <n v="3176"/>
    <n v="1"/>
    <x v="0"/>
    <x v="0"/>
    <x v="1"/>
  </r>
  <r>
    <s v="3516705"/>
    <x v="2"/>
    <s v="Install 2&quot; (p) main"/>
    <s v="NE 14th St/NE 15th St"/>
    <s v="Vancouver"/>
    <s v="WA"/>
    <s v="710"/>
    <x v="1"/>
    <x v="1"/>
    <x v="1"/>
    <m/>
    <x v="3"/>
    <n v="24309.27"/>
    <n v="3716"/>
    <n v="1"/>
    <x v="0"/>
    <x v="0"/>
    <x v="1"/>
  </r>
  <r>
    <s v="3516793"/>
    <x v="2"/>
    <s v="Install 2&quot; (p) main tie in"/>
    <s v="NE 14th St/NE 15th St"/>
    <s v="Vancouver"/>
    <s v="WA"/>
    <s v="710"/>
    <x v="1"/>
    <x v="1"/>
    <x v="1"/>
    <m/>
    <x v="3"/>
    <n v="1045.43"/>
    <n v="8"/>
    <n v="1"/>
    <x v="0"/>
    <x v="0"/>
    <x v="1"/>
  </r>
  <r>
    <s v="3517397"/>
    <x v="2"/>
    <s v="Install 2&quot; (p) main"/>
    <s v="13th St/44th Ave"/>
    <s v="Ridgefield"/>
    <s v="WA"/>
    <s v="710"/>
    <x v="1"/>
    <x v="1"/>
    <x v="1"/>
    <m/>
    <x v="3"/>
    <n v="33240.199999999997"/>
    <n v="5160"/>
    <n v="1"/>
    <x v="0"/>
    <x v="0"/>
    <x v="1"/>
  </r>
  <r>
    <s v="3517399"/>
    <x v="2"/>
    <s v="Install 1&quot; (p) main"/>
    <s v="13th St/44th Ave"/>
    <s v="Ridgefield"/>
    <s v="WA"/>
    <s v="710"/>
    <x v="1"/>
    <x v="1"/>
    <x v="0"/>
    <m/>
    <x v="3"/>
    <n v="441.15"/>
    <n v="60"/>
    <n v="1"/>
    <x v="0"/>
    <x v="0"/>
    <x v="1"/>
  </r>
  <r>
    <s v="3517438"/>
    <x v="2"/>
    <s v="Install 2&quot; (p) main"/>
    <s v="NE 34th Court"/>
    <s v="Vancouver"/>
    <s v="WA"/>
    <s v="710"/>
    <x v="1"/>
    <x v="1"/>
    <x v="1"/>
    <m/>
    <x v="3"/>
    <n v="8093.32"/>
    <n v="1250"/>
    <n v="1"/>
    <x v="0"/>
    <x v="0"/>
    <x v="1"/>
  </r>
  <r>
    <s v="3517439"/>
    <x v="2"/>
    <s v="Install 2&quot; (p) main tie in"/>
    <s v="NE 34th Court"/>
    <s v="Vancouver"/>
    <s v="WA"/>
    <s v="710"/>
    <x v="1"/>
    <x v="1"/>
    <x v="1"/>
    <m/>
    <x v="3"/>
    <n v="6480.19"/>
    <n v="57"/>
    <n v="1"/>
    <x v="0"/>
    <x v="0"/>
    <x v="1"/>
  </r>
  <r>
    <s v="3518326"/>
    <x v="2"/>
    <s v="Install 4&quot; (p) main"/>
    <s v="NE 78th St"/>
    <s v="Vancouver"/>
    <s v="WA"/>
    <s v="710"/>
    <x v="1"/>
    <x v="1"/>
    <x v="5"/>
    <m/>
    <x v="3"/>
    <n v="7287.28"/>
    <n v="694"/>
    <n v="1"/>
    <x v="0"/>
    <x v="0"/>
    <x v="1"/>
  </r>
  <r>
    <s v="3518327"/>
    <x v="2"/>
    <s v="Install 4&quot; (p) main tie in"/>
    <s v="NE 78th St"/>
    <s v="Vancouver"/>
    <s v="WA"/>
    <s v="710"/>
    <x v="1"/>
    <x v="1"/>
    <x v="5"/>
    <m/>
    <x v="3"/>
    <n v="6805.86"/>
    <n v="18"/>
    <n v="1"/>
    <x v="0"/>
    <x v="0"/>
    <x v="1"/>
  </r>
  <r>
    <s v="3518328"/>
    <x v="2"/>
    <s v="Install 2&quot; (p) main"/>
    <s v="NE 78th St"/>
    <s v="Vancouver"/>
    <s v="WA"/>
    <s v="710"/>
    <x v="1"/>
    <x v="1"/>
    <x v="1"/>
    <m/>
    <x v="3"/>
    <n v="27090.35"/>
    <n v="4203"/>
    <n v="1"/>
    <x v="0"/>
    <x v="0"/>
    <x v="1"/>
  </r>
  <r>
    <s v="3518329"/>
    <x v="2"/>
    <s v="Install 1&quot; (p) main"/>
    <s v="NE 78th St"/>
    <s v="Vancouver"/>
    <s v="WA"/>
    <s v="710"/>
    <x v="1"/>
    <x v="1"/>
    <x v="0"/>
    <m/>
    <x v="3"/>
    <n v="2028.65"/>
    <n v="276"/>
    <n v="1"/>
    <x v="0"/>
    <x v="0"/>
    <x v="1"/>
  </r>
  <r>
    <s v="3518726"/>
    <x v="2"/>
    <s v="Install 2&quot; (p) main"/>
    <s v="NE 59th Ave"/>
    <s v="Vancouver"/>
    <s v="WA"/>
    <s v="710"/>
    <x v="1"/>
    <x v="1"/>
    <x v="1"/>
    <m/>
    <x v="3"/>
    <n v="13477.12"/>
    <n v="2100"/>
    <n v="1"/>
    <x v="0"/>
    <x v="0"/>
    <x v="1"/>
  </r>
  <r>
    <s v="3518727"/>
    <x v="2"/>
    <s v="Install 2&quot; (p) main tie in"/>
    <s v="NE 59th Ave"/>
    <s v="Vancouver"/>
    <s v="WA"/>
    <s v="710"/>
    <x v="1"/>
    <x v="1"/>
    <x v="1"/>
    <m/>
    <x v="3"/>
    <n v="5133.72"/>
    <n v="84"/>
    <n v="1"/>
    <x v="0"/>
    <x v="0"/>
    <x v="1"/>
  </r>
  <r>
    <s v="3519194"/>
    <x v="2"/>
    <s v="Install 6&quot; (p) main tie in"/>
    <s v="NW 26th Ave"/>
    <s v="Battle Ground"/>
    <s v="WA"/>
    <s v="710"/>
    <x v="1"/>
    <x v="1"/>
    <x v="4"/>
    <m/>
    <x v="3"/>
    <n v="13052.18"/>
    <n v="63"/>
    <n v="1"/>
    <x v="0"/>
    <x v="0"/>
    <x v="1"/>
  </r>
  <r>
    <s v="3521054"/>
    <x v="2"/>
    <s v="Install 2&quot; (p) main"/>
    <s v="NE 14th Way"/>
    <s v="Ridgefield"/>
    <s v="WA"/>
    <s v="710"/>
    <x v="1"/>
    <x v="1"/>
    <x v="1"/>
    <m/>
    <x v="3"/>
    <n v="17345.62"/>
    <n v="2679"/>
    <n v="1"/>
    <x v="0"/>
    <x v="0"/>
    <x v="1"/>
  </r>
  <r>
    <s v="3521055"/>
    <x v="2"/>
    <s v="Install 2&quot; (p) main tie in"/>
    <s v="NE 14th Way"/>
    <s v="Ridgefield"/>
    <s v="WA"/>
    <s v="710"/>
    <x v="1"/>
    <x v="1"/>
    <x v="1"/>
    <m/>
    <x v="3"/>
    <n v="1937.17"/>
    <n v="5"/>
    <n v="1"/>
    <x v="0"/>
    <x v="0"/>
    <x v="1"/>
  </r>
  <r>
    <s v="3521803"/>
    <x v="2"/>
    <s v="Install 2&quot; (p) main"/>
    <s v="45th St"/>
    <s v="Washougal"/>
    <s v="WA"/>
    <s v="710"/>
    <x v="1"/>
    <x v="1"/>
    <x v="1"/>
    <m/>
    <x v="3"/>
    <n v="5875.16"/>
    <n v="743"/>
    <n v="1"/>
    <x v="0"/>
    <x v="0"/>
    <x v="1"/>
  </r>
  <r>
    <s v="3522142"/>
    <x v="2"/>
    <s v="Install 2&quot; (p) main"/>
    <s v="NW 122nd St"/>
    <s v="Vancouver"/>
    <s v="WA"/>
    <s v="710"/>
    <x v="1"/>
    <x v="1"/>
    <x v="1"/>
    <m/>
    <x v="3"/>
    <n v="4108.79"/>
    <n v="435"/>
    <n v="1"/>
    <x v="0"/>
    <x v="0"/>
    <x v="1"/>
  </r>
  <r>
    <s v="3522143"/>
    <x v="2"/>
    <s v="Install 2&quot; (p) main tie in"/>
    <s v="NW 122nd St"/>
    <s v="Vancouver"/>
    <s v="WA"/>
    <s v="710"/>
    <x v="1"/>
    <x v="1"/>
    <x v="1"/>
    <m/>
    <x v="3"/>
    <n v="3496.5"/>
    <n v="53"/>
    <n v="1"/>
    <x v="0"/>
    <x v="0"/>
    <x v="1"/>
  </r>
  <r>
    <s v="3522206"/>
    <x v="2"/>
    <s v="Install 1&quot; (p) main"/>
    <s v="NW 122nd St"/>
    <s v="Vancouver"/>
    <s v="WA"/>
    <s v="710"/>
    <x v="1"/>
    <x v="1"/>
    <x v="0"/>
    <m/>
    <x v="3"/>
    <n v="801.8"/>
    <n v="109"/>
    <n v="1"/>
    <x v="0"/>
    <x v="0"/>
    <x v="1"/>
  </r>
  <r>
    <s v="3523807"/>
    <x v="2"/>
    <s v="Install 4&quot; (p) main tie in"/>
    <s v="NE 60th Ave/NE 135th St"/>
    <s v="Vancouver"/>
    <s v="WA"/>
    <s v="710"/>
    <x v="1"/>
    <x v="1"/>
    <x v="5"/>
    <m/>
    <x v="3"/>
    <n v="11930.2"/>
    <n v="130"/>
    <n v="1"/>
    <x v="0"/>
    <x v="0"/>
    <x v="1"/>
  </r>
  <r>
    <s v="3523928"/>
    <x v="2"/>
    <s v="Install 2&quot; (p) main"/>
    <s v="NE 67th St"/>
    <s v="Vancouver"/>
    <s v="WA"/>
    <s v="710"/>
    <x v="1"/>
    <x v="1"/>
    <x v="1"/>
    <m/>
    <x v="3"/>
    <n v="691.14"/>
    <n v="87"/>
    <n v="1"/>
    <x v="0"/>
    <x v="0"/>
    <x v="1"/>
  </r>
  <r>
    <s v="3525103"/>
    <x v="2"/>
    <s v="Install 2&quot; (p) main"/>
    <s v="NE 89th Way"/>
    <s v="Vancouver"/>
    <s v="WA"/>
    <s v="710"/>
    <x v="1"/>
    <x v="1"/>
    <x v="1"/>
    <m/>
    <x v="3"/>
    <n v="5187.2"/>
    <n v="656"/>
    <n v="1"/>
    <x v="0"/>
    <x v="0"/>
    <x v="1"/>
  </r>
  <r>
    <s v="3525104"/>
    <x v="2"/>
    <s v="Install 2&quot; (p) main tie in"/>
    <s v="NE 89th Way"/>
    <s v="Vancouver"/>
    <s v="WA"/>
    <s v="710"/>
    <x v="1"/>
    <x v="1"/>
    <x v="1"/>
    <m/>
    <x v="3"/>
    <n v="4371.91"/>
    <n v="67"/>
    <n v="1"/>
    <x v="0"/>
    <x v="0"/>
    <x v="1"/>
  </r>
  <r>
    <s v="3501341"/>
    <x v="0"/>
    <s v="Install 1&quot; (p) curb svc w/1100 or 1200 E"/>
    <s v="NW 75th Ave"/>
    <s v="Camas"/>
    <s v="WA"/>
    <s v="720"/>
    <x v="2"/>
    <x v="1"/>
    <x v="0"/>
    <m/>
    <x v="3"/>
    <n v="1044.53"/>
    <n v="16"/>
    <n v="1"/>
    <x v="0"/>
    <x v="0"/>
    <x v="1"/>
  </r>
  <r>
    <s v="3494555"/>
    <x v="0"/>
    <s v="Install curb svc"/>
    <s v="Salmon Creek Ct"/>
    <s v="Vancouver"/>
    <s v="WA"/>
    <s v="720"/>
    <x v="1"/>
    <x v="1"/>
    <x v="0"/>
    <m/>
    <x v="3"/>
    <n v="71.739999999999995"/>
    <n v="30"/>
    <n v="1"/>
    <x v="1"/>
    <x v="0"/>
    <x v="1"/>
  </r>
  <r>
    <s v="3511675"/>
    <x v="0"/>
    <s v="Install 1/2&quot; (p) curb svcs"/>
    <s v="NE 31st Ave"/>
    <s v="Vancouver"/>
    <s v="WA"/>
    <s v="720"/>
    <x v="1"/>
    <x v="1"/>
    <x v="3"/>
    <m/>
    <x v="3"/>
    <n v="545.69000000000005"/>
    <n v="54"/>
    <n v="1"/>
    <x v="0"/>
    <x v="0"/>
    <x v="1"/>
  </r>
  <r>
    <s v="3518333"/>
    <x v="0"/>
    <s v="Install 1/2&quot; (p) curb svc's"/>
    <s v="NW 74th Ave"/>
    <s v="Camas"/>
    <s v="WA"/>
    <s v="720"/>
    <x v="1"/>
    <x v="1"/>
    <x v="3"/>
    <m/>
    <x v="3"/>
    <n v="649.30999999999995"/>
    <n v="10"/>
    <n v="1"/>
    <x v="0"/>
    <x v="0"/>
    <x v="1"/>
  </r>
  <r>
    <s v="3518334"/>
    <x v="0"/>
    <s v="Install 1&quot; (p) curb  svcs 2/1100 or 1200"/>
    <s v="NW 74th Ave"/>
    <s v="Camas"/>
    <s v="WA"/>
    <s v="720"/>
    <x v="1"/>
    <x v="1"/>
    <x v="0"/>
    <m/>
    <x v="3"/>
    <n v="520.49"/>
    <n v="8"/>
    <n v="1"/>
    <x v="0"/>
    <x v="0"/>
    <x v="1"/>
  </r>
  <r>
    <s v="3519720"/>
    <x v="0"/>
    <s v="Install 1/2&quot; (p) curb svcs for the follo"/>
    <s v="NE 13th St"/>
    <s v="Battle Ground"/>
    <s v="WA"/>
    <s v="720"/>
    <x v="1"/>
    <x v="1"/>
    <x v="3"/>
    <m/>
    <x v="3"/>
    <n v="389.6"/>
    <n v="6"/>
    <n v="1"/>
    <x v="0"/>
    <x v="0"/>
    <x v="1"/>
  </r>
  <r>
    <s v="3523946"/>
    <x v="0"/>
    <s v="Install 1&quot; (p) curb svc per KJK Request"/>
    <s v="NW 122nd St"/>
    <s v="Vancouver"/>
    <s v="WA"/>
    <s v="720"/>
    <x v="1"/>
    <x v="1"/>
    <x v="0"/>
    <m/>
    <x v="3"/>
    <n v="655.51"/>
    <n v="20"/>
    <n v="1"/>
    <x v="0"/>
    <x v="0"/>
    <x v="1"/>
  </r>
  <r>
    <s v="3466015"/>
    <x v="0"/>
    <s v="Install 1&quot;(P) curb service per RCB."/>
    <s v="3917 NE 143rd Ave"/>
    <s v="Vancouver"/>
    <s v="WA"/>
    <s v="720"/>
    <x v="1"/>
    <x v="1"/>
    <x v="0"/>
    <m/>
    <x v="3"/>
    <n v="1429.08"/>
    <m/>
    <n v="1"/>
    <x v="0"/>
    <x v="1"/>
    <x v="1"/>
  </r>
  <r>
    <s v="3447902"/>
    <x v="0"/>
    <s v="&quot;Install 1/2&quot;&quot; curb services.&quot;"/>
    <s v="NE 70th St/NE 69th Circle"/>
    <s v="Vancouver"/>
    <s v="WA"/>
    <s v="720"/>
    <x v="1"/>
    <x v="1"/>
    <x v="3"/>
    <m/>
    <x v="3"/>
    <n v="0"/>
    <m/>
    <n v="1"/>
    <x v="1"/>
    <x v="1"/>
    <x v="1"/>
  </r>
  <r>
    <s v="3461925"/>
    <x v="0"/>
    <s v="Install 1/2&quot; (p) curb svc"/>
    <s v="NW Brady Rd"/>
    <s v="Camas"/>
    <s v="WA"/>
    <s v="720"/>
    <x v="1"/>
    <x v="1"/>
    <x v="3"/>
    <m/>
    <x v="3"/>
    <n v="0"/>
    <m/>
    <n v="1"/>
    <x v="1"/>
    <x v="1"/>
    <x v="1"/>
  </r>
  <r>
    <s v="3520327"/>
    <x v="1"/>
    <s v="Jensen Development LLC(C5C)"/>
    <s v=""/>
    <s v=""/>
    <s v=""/>
    <s v=""/>
    <x v="1"/>
    <x v="1"/>
    <x v="9"/>
    <m/>
    <x v="3"/>
    <n v="797.42"/>
    <n v="52"/>
    <n v="1"/>
    <x v="0"/>
    <x v="0"/>
    <x v="10"/>
  </r>
  <r>
    <s v="3520328"/>
    <x v="1"/>
    <s v="Jensen Development LLC(C5C)"/>
    <s v=""/>
    <s v=""/>
    <s v=""/>
    <s v=""/>
    <x v="1"/>
    <x v="1"/>
    <x v="9"/>
    <m/>
    <x v="3"/>
    <n v="793.69"/>
    <n v="26"/>
    <n v="1"/>
    <x v="0"/>
    <x v="0"/>
    <x v="10"/>
  </r>
  <r>
    <s v="3520329"/>
    <x v="1"/>
    <s v="Jensen Development LLC(C5C)"/>
    <s v=""/>
    <s v=""/>
    <s v=""/>
    <s v=""/>
    <x v="1"/>
    <x v="1"/>
    <x v="9"/>
    <m/>
    <x v="3"/>
    <n v="794.27"/>
    <n v="30"/>
    <n v="1"/>
    <x v="0"/>
    <x v="0"/>
    <x v="10"/>
  </r>
  <r>
    <s v="3520330"/>
    <x v="1"/>
    <s v="Jensen Development LLC(C5C)"/>
    <s v=""/>
    <s v=""/>
    <s v=""/>
    <s v=""/>
    <x v="1"/>
    <x v="1"/>
    <x v="9"/>
    <m/>
    <x v="3"/>
    <n v="794.13"/>
    <n v="29"/>
    <n v="1"/>
    <x v="0"/>
    <x v="0"/>
    <x v="10"/>
  </r>
  <r>
    <s v="3520331"/>
    <x v="1"/>
    <s v="Jensen Development LLC(C5C)"/>
    <s v=""/>
    <s v=""/>
    <s v=""/>
    <s v=""/>
    <x v="1"/>
    <x v="1"/>
    <x v="9"/>
    <m/>
    <x v="3"/>
    <n v="793.71"/>
    <n v="26"/>
    <n v="1"/>
    <x v="0"/>
    <x v="0"/>
    <x v="10"/>
  </r>
  <r>
    <s v="3520434"/>
    <x v="1"/>
    <s v="D R Horton Inc Portland(C5C)"/>
    <s v=""/>
    <s v=""/>
    <s v=""/>
    <s v=""/>
    <x v="1"/>
    <x v="1"/>
    <x v="9"/>
    <m/>
    <x v="3"/>
    <n v="766.22"/>
    <n v="37"/>
    <n v="1"/>
    <x v="0"/>
    <x v="0"/>
    <x v="10"/>
  </r>
  <r>
    <s v="3520435"/>
    <x v="1"/>
    <s v="D R Horton Inc Portland(C5C)"/>
    <s v=""/>
    <s v=""/>
    <s v=""/>
    <s v=""/>
    <x v="1"/>
    <x v="1"/>
    <x v="9"/>
    <m/>
    <x v="3"/>
    <n v="765.8"/>
    <n v="34"/>
    <n v="1"/>
    <x v="0"/>
    <x v="0"/>
    <x v="10"/>
  </r>
  <r>
    <s v="3520436"/>
    <x v="1"/>
    <s v="D R Horton Inc Portland(C5C)"/>
    <s v=""/>
    <s v=""/>
    <s v=""/>
    <s v=""/>
    <x v="1"/>
    <x v="1"/>
    <x v="9"/>
    <m/>
    <x v="3"/>
    <n v="1795.22"/>
    <n v="30"/>
    <n v="1"/>
    <x v="0"/>
    <x v="0"/>
    <x v="10"/>
  </r>
  <r>
    <s v="3520522"/>
    <x v="1"/>
    <s v="Chad Davis Construction LLC(C5C)"/>
    <s v=""/>
    <s v=""/>
    <s v=""/>
    <s v=""/>
    <x v="1"/>
    <x v="1"/>
    <x v="9"/>
    <m/>
    <x v="3"/>
    <n v="794.93"/>
    <n v="35"/>
    <n v="1"/>
    <x v="0"/>
    <x v="0"/>
    <x v="10"/>
  </r>
  <r>
    <s v="3520585"/>
    <x v="1"/>
    <s v="Roth Built Inc(C5C)"/>
    <s v=""/>
    <s v=""/>
    <s v=""/>
    <s v=""/>
    <x v="1"/>
    <x v="1"/>
    <x v="9"/>
    <m/>
    <x v="3"/>
    <n v="794.22"/>
    <n v="30"/>
    <n v="1"/>
    <x v="0"/>
    <x v="0"/>
    <x v="10"/>
  </r>
  <r>
    <s v="3520516"/>
    <x v="1"/>
    <s v="Lane Custom Home Builders LLC(C5C)"/>
    <s v=""/>
    <s v=""/>
    <s v=""/>
    <s v=""/>
    <x v="1"/>
    <x v="1"/>
    <x v="9"/>
    <m/>
    <x v="3"/>
    <n v="764.89"/>
    <n v="56"/>
    <n v="1"/>
    <x v="0"/>
    <x v="0"/>
    <x v="10"/>
  </r>
  <r>
    <s v="3520312"/>
    <x v="1"/>
    <s v="Even Better Homes Inc(VJS)"/>
    <s v=""/>
    <s v=""/>
    <s v=""/>
    <s v=""/>
    <x v="1"/>
    <x v="1"/>
    <x v="9"/>
    <m/>
    <x v="3"/>
    <n v="614.63"/>
    <n v="28"/>
    <n v="1"/>
    <x v="0"/>
    <x v="0"/>
    <x v="10"/>
  </r>
  <r>
    <s v="3520358"/>
    <x v="1"/>
    <s v="Clearwater Homes LLC(C5C)"/>
    <s v=""/>
    <s v=""/>
    <s v=""/>
    <s v=""/>
    <x v="1"/>
    <x v="1"/>
    <x v="9"/>
    <m/>
    <x v="3"/>
    <n v="612.64"/>
    <n v="40"/>
    <n v="1"/>
    <x v="0"/>
    <x v="0"/>
    <x v="10"/>
  </r>
  <r>
    <s v="3520359"/>
    <x v="1"/>
    <s v="Clearwater Homes LLC(C5C)"/>
    <s v=""/>
    <s v=""/>
    <s v=""/>
    <s v=""/>
    <x v="1"/>
    <x v="1"/>
    <x v="9"/>
    <m/>
    <x v="3"/>
    <n v="612.78"/>
    <n v="41"/>
    <n v="1"/>
    <x v="0"/>
    <x v="0"/>
    <x v="10"/>
  </r>
  <r>
    <s v="3520360"/>
    <x v="1"/>
    <s v="Clearwater Homes LLC(C5C)"/>
    <s v=""/>
    <s v=""/>
    <s v=""/>
    <s v=""/>
    <x v="1"/>
    <x v="1"/>
    <x v="9"/>
    <m/>
    <x v="3"/>
    <n v="611.51"/>
    <n v="32"/>
    <n v="1"/>
    <x v="0"/>
    <x v="0"/>
    <x v="10"/>
  </r>
  <r>
    <s v="3520309"/>
    <x v="1"/>
    <s v="Claud Davis Builders(VJS)"/>
    <s v=""/>
    <s v=""/>
    <s v=""/>
    <s v=""/>
    <x v="1"/>
    <x v="1"/>
    <x v="9"/>
    <m/>
    <x v="3"/>
    <n v="611.92999999999995"/>
    <n v="35"/>
    <n v="1"/>
    <x v="0"/>
    <x v="0"/>
    <x v="10"/>
  </r>
  <r>
    <s v="3520452"/>
    <x v="1"/>
    <s v="Charles Clark Const(C5C)"/>
    <s v=""/>
    <s v=""/>
    <s v=""/>
    <s v=""/>
    <x v="1"/>
    <x v="1"/>
    <x v="9"/>
    <m/>
    <x v="3"/>
    <n v="612.19000000000005"/>
    <n v="37"/>
    <n v="1"/>
    <x v="0"/>
    <x v="0"/>
    <x v="10"/>
  </r>
  <r>
    <s v="3520462"/>
    <x v="1"/>
    <s v="Green, Cory M(C5C)"/>
    <s v=""/>
    <s v=""/>
    <s v=""/>
    <s v=""/>
    <x v="1"/>
    <x v="1"/>
    <x v="9"/>
    <m/>
    <x v="3"/>
    <n v="615.17999999999995"/>
    <n v="32"/>
    <n v="1"/>
    <x v="0"/>
    <x v="0"/>
    <x v="10"/>
  </r>
  <r>
    <s v="3520514"/>
    <x v="1"/>
    <s v="Double H Homes(E2G)"/>
    <s v=""/>
    <s v=""/>
    <s v=""/>
    <s v=""/>
    <x v="1"/>
    <x v="1"/>
    <x v="9"/>
    <m/>
    <x v="3"/>
    <n v="731.11"/>
    <n v="22"/>
    <n v="1"/>
    <x v="0"/>
    <x v="0"/>
    <x v="10"/>
  </r>
  <r>
    <s v="3520518"/>
    <x v="1"/>
    <s v="Double H Homes(E2G)"/>
    <s v=""/>
    <s v=""/>
    <s v=""/>
    <s v=""/>
    <x v="1"/>
    <x v="1"/>
    <x v="9"/>
    <m/>
    <x v="3"/>
    <n v="793.8"/>
    <n v="27"/>
    <n v="1"/>
    <x v="0"/>
    <x v="0"/>
    <x v="10"/>
  </r>
  <r>
    <s v="3520521"/>
    <x v="1"/>
    <s v="David Kerns Construction Inc(C5C)"/>
    <s v=""/>
    <s v=""/>
    <s v=""/>
    <s v=""/>
    <x v="1"/>
    <x v="1"/>
    <x v="9"/>
    <m/>
    <x v="3"/>
    <n v="796.2"/>
    <n v="44"/>
    <n v="1"/>
    <x v="0"/>
    <x v="0"/>
    <x v="10"/>
  </r>
  <r>
    <s v="3520543"/>
    <x v="1"/>
    <s v="Del Boca Vista  LLC(C5C)"/>
    <s v=""/>
    <s v=""/>
    <s v=""/>
    <s v=""/>
    <x v="1"/>
    <x v="1"/>
    <x v="9"/>
    <m/>
    <x v="3"/>
    <n v="611.38"/>
    <n v="31"/>
    <n v="1"/>
    <x v="0"/>
    <x v="0"/>
    <x v="10"/>
  </r>
  <r>
    <s v="3520544"/>
    <x v="1"/>
    <s v="Del Boca Vista  LLC(C5C)"/>
    <s v=""/>
    <s v=""/>
    <s v=""/>
    <s v=""/>
    <x v="1"/>
    <x v="1"/>
    <x v="9"/>
    <m/>
    <x v="3"/>
    <n v="611.51"/>
    <n v="32"/>
    <n v="1"/>
    <x v="0"/>
    <x v="0"/>
    <x v="10"/>
  </r>
  <r>
    <s v="3520546"/>
    <x v="1"/>
    <s v="Del Boca Vista  LLC(C5C)"/>
    <s v=""/>
    <s v=""/>
    <s v=""/>
    <s v=""/>
    <x v="1"/>
    <x v="1"/>
    <x v="9"/>
    <m/>
    <x v="3"/>
    <n v="611.22"/>
    <n v="30"/>
    <n v="1"/>
    <x v="0"/>
    <x v="0"/>
    <x v="10"/>
  </r>
  <r>
    <s v="3520577"/>
    <x v="1"/>
    <s v="Stone Bridge Homes NW LLC(MRE)"/>
    <s v=""/>
    <s v=""/>
    <s v=""/>
    <s v=""/>
    <x v="1"/>
    <x v="1"/>
    <x v="9"/>
    <m/>
    <x v="3"/>
    <n v="615.04999999999995"/>
    <n v="31"/>
    <n v="1"/>
    <x v="0"/>
    <x v="0"/>
    <x v="10"/>
  </r>
  <r>
    <s v="3520363"/>
    <x v="1"/>
    <s v="D R Horton Inc Portland(C5C)"/>
    <s v=""/>
    <s v=""/>
    <s v=""/>
    <s v=""/>
    <x v="1"/>
    <x v="1"/>
    <x v="9"/>
    <m/>
    <x v="3"/>
    <n v="611.37"/>
    <n v="31"/>
    <n v="1"/>
    <x v="0"/>
    <x v="0"/>
    <x v="10"/>
  </r>
  <r>
    <s v="3520364"/>
    <x v="1"/>
    <s v="D R Horton Inc Portland(C5C)"/>
    <s v=""/>
    <s v=""/>
    <s v=""/>
    <s v=""/>
    <x v="1"/>
    <x v="1"/>
    <x v="9"/>
    <m/>
    <x v="3"/>
    <n v="615.47"/>
    <n v="34"/>
    <n v="1"/>
    <x v="0"/>
    <x v="0"/>
    <x v="10"/>
  </r>
  <r>
    <s v="3520440"/>
    <x v="1"/>
    <s v="Everett Custom Homes Corp(C5C)"/>
    <s v=""/>
    <s v=""/>
    <s v=""/>
    <s v=""/>
    <x v="1"/>
    <x v="1"/>
    <x v="9"/>
    <m/>
    <x v="3"/>
    <n v="611.38"/>
    <n v="31"/>
    <n v="1"/>
    <x v="0"/>
    <x v="0"/>
    <x v="3"/>
  </r>
  <r>
    <s v="3520575"/>
    <x v="1"/>
    <s v="Noyes Development Group(MRE)"/>
    <s v=""/>
    <s v=""/>
    <s v=""/>
    <s v=""/>
    <x v="1"/>
    <x v="1"/>
    <x v="9"/>
    <m/>
    <x v="3"/>
    <n v="610.79999999999995"/>
    <n v="27"/>
    <n v="1"/>
    <x v="0"/>
    <x v="0"/>
    <x v="10"/>
  </r>
  <r>
    <s v="3520595"/>
    <x v="1"/>
    <s v="D R Horton Inc Portland(C5C)"/>
    <s v=""/>
    <s v=""/>
    <s v=""/>
    <s v=""/>
    <x v="1"/>
    <x v="1"/>
    <x v="9"/>
    <m/>
    <x v="3"/>
    <n v="611.08000000000004"/>
    <n v="29"/>
    <n v="1"/>
    <x v="0"/>
    <x v="0"/>
    <x v="10"/>
  </r>
  <r>
    <s v="3517940"/>
    <x v="1"/>
    <s v="Ralston, Carl R(TLB)"/>
    <s v="626 Agape Way"/>
    <s v="White Salmon"/>
    <s v="WA"/>
    <s v="720"/>
    <x v="2"/>
    <x v="1"/>
    <x v="2"/>
    <m/>
    <x v="3"/>
    <n v="1156"/>
    <n v="4"/>
    <n v="1"/>
    <x v="0"/>
    <x v="0"/>
    <x v="4"/>
  </r>
  <r>
    <s v="3517941"/>
    <x v="1"/>
    <s v="Ralston, Carl R(TLB)"/>
    <s v="632 Agape Way"/>
    <s v="White Salmon"/>
    <s v="WA"/>
    <s v="720"/>
    <x v="2"/>
    <x v="1"/>
    <x v="2"/>
    <m/>
    <x v="3"/>
    <n v="1940.28"/>
    <n v="42"/>
    <n v="1"/>
    <x v="0"/>
    <x v="0"/>
    <x v="4"/>
  </r>
  <r>
    <s v="3517942"/>
    <x v="1"/>
    <s v="Ralston, Carl R(TLB)"/>
    <s v="636 Agape Way"/>
    <s v="White Salmon"/>
    <s v="WA"/>
    <s v="720"/>
    <x v="2"/>
    <x v="1"/>
    <x v="2"/>
    <m/>
    <x v="3"/>
    <n v="2800.77"/>
    <n v="166"/>
    <n v="1"/>
    <x v="0"/>
    <x v="0"/>
    <x v="4"/>
  </r>
  <r>
    <s v="3520045"/>
    <x v="1"/>
    <s v="Chaney, Skye(TLB)"/>
    <s v="101 Ingram Pl"/>
    <s v="White Salmon"/>
    <s v="WA"/>
    <s v="720"/>
    <x v="2"/>
    <x v="1"/>
    <x v="2"/>
    <m/>
    <x v="3"/>
    <n v="4660.8999999999996"/>
    <n v="15"/>
    <n v="1"/>
    <x v="0"/>
    <x v="0"/>
    <x v="4"/>
  </r>
  <r>
    <s v="3520046"/>
    <x v="1"/>
    <s v="Chaney, Skye(TLB)"/>
    <s v="103 Ingram Pl"/>
    <s v="White Salmon"/>
    <s v="WA"/>
    <s v="720"/>
    <x v="2"/>
    <x v="1"/>
    <x v="3"/>
    <m/>
    <x v="3"/>
    <n v="2523.5300000000002"/>
    <n v="25"/>
    <n v="1"/>
    <x v="0"/>
    <x v="0"/>
    <x v="4"/>
  </r>
  <r>
    <s v="3520047"/>
    <x v="1"/>
    <s v="Chaney, Skye(TLB)"/>
    <s v="120 Ingram Pl"/>
    <s v="White Salmon"/>
    <s v="WA"/>
    <s v="720"/>
    <x v="2"/>
    <x v="1"/>
    <x v="2"/>
    <m/>
    <x v="3"/>
    <n v="528.45000000000005"/>
    <m/>
    <n v="1"/>
    <x v="0"/>
    <x v="1"/>
    <x v="4"/>
  </r>
  <r>
    <s v="3520048"/>
    <x v="1"/>
    <s v="Chaney, Skye(TLB)"/>
    <s v="122 Ingram Pl"/>
    <s v="White Salmon"/>
    <s v="WA"/>
    <s v="720"/>
    <x v="2"/>
    <x v="1"/>
    <x v="0"/>
    <m/>
    <x v="3"/>
    <n v="477.89"/>
    <n v="12"/>
    <n v="1"/>
    <x v="0"/>
    <x v="0"/>
    <x v="4"/>
  </r>
  <r>
    <s v="3500000"/>
    <x v="1"/>
    <s v="Johnson, Amber M(TLB)"/>
    <s v="912 Hillside Lane"/>
    <s v="White Salmon"/>
    <s v="WA"/>
    <s v="720"/>
    <x v="1"/>
    <x v="1"/>
    <x v="3"/>
    <m/>
    <x v="3"/>
    <n v="1071.6199999999999"/>
    <n v="32"/>
    <n v="1"/>
    <x v="0"/>
    <x v="0"/>
    <x v="4"/>
  </r>
  <r>
    <s v="3507581"/>
    <x v="1"/>
    <s v="Lee, Tricia E(TLB)"/>
    <s v="1020 Panorama Point Rd"/>
    <s v="White Salmon"/>
    <s v="WA"/>
    <s v="720"/>
    <x v="1"/>
    <x v="1"/>
    <x v="0"/>
    <m/>
    <x v="3"/>
    <n v="2853.77"/>
    <n v="142"/>
    <n v="1"/>
    <x v="0"/>
    <x v="0"/>
    <x v="4"/>
  </r>
  <r>
    <s v="3515578"/>
    <x v="1"/>
    <s v="Hallyburton, Richard W(TLB)"/>
    <s v="1010 Champion Ln"/>
    <s v="White Salmon"/>
    <s v="WA"/>
    <s v="720"/>
    <x v="1"/>
    <x v="1"/>
    <x v="3"/>
    <m/>
    <x v="3"/>
    <n v="1070.51"/>
    <n v="60"/>
    <n v="1"/>
    <x v="0"/>
    <x v="0"/>
    <x v="4"/>
  </r>
  <r>
    <s v="3518287"/>
    <x v="1"/>
    <s v="Mercer, Bruce D(TLB)"/>
    <s v="1230 Fruit Valley Ln"/>
    <s v="White Salmon"/>
    <s v="WA"/>
    <s v="720"/>
    <x v="1"/>
    <x v="1"/>
    <x v="0"/>
    <m/>
    <x v="3"/>
    <n v="1416.21"/>
    <n v="120"/>
    <n v="1"/>
    <x v="0"/>
    <x v="0"/>
    <x v="4"/>
  </r>
  <r>
    <s v="3518837"/>
    <x v="1"/>
    <s v="Simplicity Homes(TLB)"/>
    <s v="1020 Champion Ln"/>
    <s v="White Salmon"/>
    <s v="WA"/>
    <s v="720"/>
    <x v="1"/>
    <x v="1"/>
    <x v="3"/>
    <m/>
    <x v="3"/>
    <n v="447.06"/>
    <n v="30"/>
    <n v="1"/>
    <x v="0"/>
    <x v="0"/>
    <x v="6"/>
  </r>
  <r>
    <s v="3521622"/>
    <x v="1"/>
    <s v="Molitor, Kevin(TLB)"/>
    <s v="1145 Rodeo Dr"/>
    <s v="White Salmon"/>
    <s v="WA"/>
    <s v="720"/>
    <x v="1"/>
    <x v="1"/>
    <x v="3"/>
    <m/>
    <x v="3"/>
    <n v="1030.5999999999999"/>
    <n v="77"/>
    <n v="1"/>
    <x v="0"/>
    <x v="0"/>
    <x v="4"/>
  </r>
  <r>
    <s v="3523122"/>
    <x v="1"/>
    <s v="Palmer, John B(TLB)"/>
    <s v="1460 Catalina Ln"/>
    <s v="White Salmon"/>
    <s v="WA"/>
    <s v="720"/>
    <x v="1"/>
    <x v="1"/>
    <x v="0"/>
    <m/>
    <x v="3"/>
    <n v="4000.21"/>
    <n v="270"/>
    <n v="1"/>
    <x v="0"/>
    <x v="0"/>
    <x v="4"/>
  </r>
  <r>
    <s v="3524162"/>
    <x v="1"/>
    <s v="Tama, Robin L(TLB)"/>
    <s v="1015 Champion Ln"/>
    <s v="White Salmon"/>
    <s v="WA"/>
    <s v="720"/>
    <x v="1"/>
    <x v="1"/>
    <x v="3"/>
    <m/>
    <x v="3"/>
    <n v="918.23"/>
    <n v="36"/>
    <n v="1"/>
    <x v="0"/>
    <x v="0"/>
    <x v="4"/>
  </r>
  <r>
    <s v="3526012"/>
    <x v="1"/>
    <s v="Fristoe, Tom C(TLB)"/>
    <s v="930 NW Strawberry Moun Rd"/>
    <s v="White Salmon"/>
    <s v="WA"/>
    <s v="720"/>
    <x v="1"/>
    <x v="1"/>
    <x v="0"/>
    <m/>
    <x v="3"/>
    <n v="1228.83"/>
    <n v="21"/>
    <n v="1"/>
    <x v="0"/>
    <x v="0"/>
    <x v="4"/>
  </r>
  <r>
    <s v="3506837"/>
    <x v="1"/>
    <s v="Allaway, David W(TLB)"/>
    <s v="91 Debora Way"/>
    <s v="Carson"/>
    <s v="WA"/>
    <s v="720"/>
    <x v="1"/>
    <x v="1"/>
    <x v="0"/>
    <m/>
    <x v="3"/>
    <n v="2232.8000000000002"/>
    <n v="135"/>
    <n v="1"/>
    <x v="0"/>
    <x v="0"/>
    <x v="4"/>
  </r>
  <r>
    <s v="3510014"/>
    <x v="1"/>
    <s v="Rust, Raymond C(TLB)"/>
    <s v="151 NW Simmons Rd"/>
    <s v="White Salmon"/>
    <s v="WA"/>
    <s v="720"/>
    <x v="1"/>
    <x v="1"/>
    <x v="3"/>
    <m/>
    <x v="3"/>
    <n v="1072.4100000000001"/>
    <n v="40"/>
    <n v="1"/>
    <x v="0"/>
    <x v="0"/>
    <x v="4"/>
  </r>
  <r>
    <s v="3517332"/>
    <x v="1"/>
    <s v="Curtis Homes(TLB)"/>
    <s v="551 Kiowa Ln"/>
    <s v="White Salmon"/>
    <s v="WA"/>
    <s v="720"/>
    <x v="1"/>
    <x v="1"/>
    <x v="0"/>
    <m/>
    <x v="3"/>
    <n v="1888.38"/>
    <n v="138"/>
    <n v="1"/>
    <x v="0"/>
    <x v="0"/>
    <x v="6"/>
  </r>
  <r>
    <s v="3522970"/>
    <x v="1"/>
    <s v="Ide, Julia G(TLB)"/>
    <s v="1110 Jordan Lane"/>
    <s v="White Salmon"/>
    <s v="WA"/>
    <s v="720"/>
    <x v="1"/>
    <x v="1"/>
    <x v="0"/>
    <m/>
    <x v="3"/>
    <n v="2776.21"/>
    <n v="27"/>
    <n v="1"/>
    <x v="0"/>
    <x v="0"/>
    <x v="4"/>
  </r>
  <r>
    <s v="3486458"/>
    <x v="1"/>
    <s v="GR Investment Properties LLC(VJS)"/>
    <s v="1317 X St #A1"/>
    <s v="Vancouver"/>
    <s v="WA"/>
    <s v="720"/>
    <x v="2"/>
    <x v="1"/>
    <x v="3"/>
    <m/>
    <x v="3"/>
    <n v="647.78"/>
    <n v="22"/>
    <n v="1"/>
    <x v="0"/>
    <x v="0"/>
    <x v="6"/>
  </r>
  <r>
    <s v="3486459"/>
    <x v="1"/>
    <s v="GR Investment Properties LLC(VJS)"/>
    <s v="1317 X St #A2"/>
    <s v="Vancouver"/>
    <s v="WA"/>
    <s v="720"/>
    <x v="2"/>
    <x v="1"/>
    <x v="3"/>
    <m/>
    <x v="3"/>
    <n v="647.66"/>
    <n v="21"/>
    <n v="1"/>
    <x v="0"/>
    <x v="0"/>
    <x v="6"/>
  </r>
  <r>
    <s v="3486460"/>
    <x v="1"/>
    <s v="GR Investment Properties LLC(VJS)"/>
    <s v="1317 X St #B3"/>
    <s v="Vancouver"/>
    <s v="WA"/>
    <s v="720"/>
    <x v="2"/>
    <x v="1"/>
    <x v="3"/>
    <m/>
    <x v="3"/>
    <n v="647.66"/>
    <n v="21"/>
    <n v="1"/>
    <x v="0"/>
    <x v="0"/>
    <x v="6"/>
  </r>
  <r>
    <s v="3486462"/>
    <x v="1"/>
    <s v="GR Investment Properties LLC(VJS)"/>
    <s v="1317 X St #B4"/>
    <s v="Vancouver"/>
    <s v="WA"/>
    <s v="720"/>
    <x v="2"/>
    <x v="1"/>
    <x v="3"/>
    <m/>
    <x v="3"/>
    <n v="647.53"/>
    <n v="20"/>
    <n v="1"/>
    <x v="0"/>
    <x v="0"/>
    <x v="6"/>
  </r>
  <r>
    <s v="3486463"/>
    <x v="1"/>
    <s v="GR Investment Properties LLC(VJS)"/>
    <s v="1317 X St #C5"/>
    <s v="Vancouver"/>
    <s v="WA"/>
    <s v="720"/>
    <x v="2"/>
    <x v="1"/>
    <x v="3"/>
    <m/>
    <x v="3"/>
    <n v="647.53"/>
    <n v="20"/>
    <n v="1"/>
    <x v="0"/>
    <x v="0"/>
    <x v="6"/>
  </r>
  <r>
    <s v="3486464"/>
    <x v="1"/>
    <s v="GR Investment Properties LLC(VJS)"/>
    <s v="1317 X St #C6"/>
    <s v="Vancouver"/>
    <s v="WA"/>
    <s v="720"/>
    <x v="2"/>
    <x v="1"/>
    <x v="3"/>
    <m/>
    <x v="3"/>
    <n v="647.78"/>
    <n v="22"/>
    <n v="1"/>
    <x v="0"/>
    <x v="0"/>
    <x v="6"/>
  </r>
  <r>
    <s v="3486465"/>
    <x v="1"/>
    <s v="GR Investment Properties LLC(VJS)"/>
    <s v="1317 X St #D7"/>
    <s v="Vancouver"/>
    <s v="WA"/>
    <s v="720"/>
    <x v="2"/>
    <x v="1"/>
    <x v="3"/>
    <m/>
    <x v="3"/>
    <n v="647.66"/>
    <n v="21"/>
    <n v="1"/>
    <x v="0"/>
    <x v="0"/>
    <x v="6"/>
  </r>
  <r>
    <s v="3486466"/>
    <x v="1"/>
    <s v="GR Investment Properties LLC(VJS)"/>
    <s v="1317 X St #D8"/>
    <s v="Vancouver"/>
    <s v="WA"/>
    <s v="720"/>
    <x v="2"/>
    <x v="1"/>
    <x v="3"/>
    <m/>
    <x v="3"/>
    <n v="647.78"/>
    <n v="22"/>
    <n v="1"/>
    <x v="0"/>
    <x v="0"/>
    <x v="6"/>
  </r>
  <r>
    <s v="3486467"/>
    <x v="1"/>
    <s v="GR Investment Properties LLC(VJS)"/>
    <s v="1317 X St #E9"/>
    <s v="Vancouver"/>
    <s v="WA"/>
    <s v="720"/>
    <x v="2"/>
    <x v="1"/>
    <x v="3"/>
    <m/>
    <x v="3"/>
    <n v="647.91"/>
    <n v="23"/>
    <n v="1"/>
    <x v="0"/>
    <x v="0"/>
    <x v="6"/>
  </r>
  <r>
    <s v="3486468"/>
    <x v="1"/>
    <s v="GR Investment Properties LLC(VJS)"/>
    <s v="1317 X St #E10"/>
    <s v="Vancouver"/>
    <s v="WA"/>
    <s v="720"/>
    <x v="2"/>
    <x v="1"/>
    <x v="3"/>
    <m/>
    <x v="3"/>
    <n v="647.78"/>
    <n v="22"/>
    <n v="1"/>
    <x v="0"/>
    <x v="0"/>
    <x v="6"/>
  </r>
  <r>
    <s v="3489259"/>
    <x v="1"/>
    <s v="Boulevard Homes(LRR)"/>
    <s v="1837 NW Sage St"/>
    <s v="Camas"/>
    <s v="WA"/>
    <s v="720"/>
    <x v="2"/>
    <x v="1"/>
    <x v="3"/>
    <m/>
    <x v="3"/>
    <n v="639.02"/>
    <n v="53"/>
    <n v="1"/>
    <x v="0"/>
    <x v="0"/>
    <x v="6"/>
  </r>
  <r>
    <s v="3491806"/>
    <x v="1"/>
    <s v="NW Elite Homes LLC(KMM)"/>
    <s v="2035 34th St"/>
    <s v="Washougal"/>
    <s v="WA"/>
    <s v="720"/>
    <x v="2"/>
    <x v="1"/>
    <x v="3"/>
    <m/>
    <x v="3"/>
    <n v="541.84"/>
    <n v="32"/>
    <n v="1"/>
    <x v="0"/>
    <x v="0"/>
    <x v="6"/>
  </r>
  <r>
    <s v="3491829"/>
    <x v="1"/>
    <s v="NW Elite Homes LLC(KMM)"/>
    <s v="2025 34th St"/>
    <s v="Washougal"/>
    <s v="WA"/>
    <s v="720"/>
    <x v="2"/>
    <x v="1"/>
    <x v="3"/>
    <m/>
    <x v="3"/>
    <n v="755.01"/>
    <n v="23"/>
    <n v="1"/>
    <x v="0"/>
    <x v="0"/>
    <x v="6"/>
  </r>
  <r>
    <s v="3494805"/>
    <x v="1"/>
    <s v="D R Horton Inc Portland(VJS)"/>
    <s v="8606 NE 13th Pl"/>
    <s v="Vancouver"/>
    <s v="WA"/>
    <s v="720"/>
    <x v="2"/>
    <x v="1"/>
    <x v="0"/>
    <m/>
    <x v="3"/>
    <n v="626.77"/>
    <n v="39"/>
    <n v="1"/>
    <x v="0"/>
    <x v="0"/>
    <x v="6"/>
  </r>
  <r>
    <s v="3494809"/>
    <x v="1"/>
    <s v="D R Horton Inc Portland(VJS)"/>
    <s v="8608 NE 13th Pl"/>
    <s v="Vancouver"/>
    <s v="WA"/>
    <s v="720"/>
    <x v="2"/>
    <x v="1"/>
    <x v="0"/>
    <m/>
    <x v="3"/>
    <n v="629.32000000000005"/>
    <n v="49"/>
    <n v="1"/>
    <x v="0"/>
    <x v="0"/>
    <x v="6"/>
  </r>
  <r>
    <s v="3494810"/>
    <x v="1"/>
    <s v="D R Horton Inc Portland(VJS)"/>
    <s v="8600 NE 13th Pl"/>
    <s v="Vancouver"/>
    <s v="WA"/>
    <s v="720"/>
    <x v="2"/>
    <x v="1"/>
    <x v="0"/>
    <m/>
    <x v="3"/>
    <n v="627.54"/>
    <n v="42"/>
    <n v="1"/>
    <x v="0"/>
    <x v="0"/>
    <x v="6"/>
  </r>
  <r>
    <s v="3494814"/>
    <x v="1"/>
    <s v="D R Horton Inc Portland(VJS)"/>
    <s v="8614 NE 13th Pl"/>
    <s v="Vancouver"/>
    <s v="WA"/>
    <s v="720"/>
    <x v="2"/>
    <x v="1"/>
    <x v="0"/>
    <m/>
    <x v="3"/>
    <n v="628.30999999999995"/>
    <n v="45"/>
    <n v="1"/>
    <x v="0"/>
    <x v="0"/>
    <x v="6"/>
  </r>
  <r>
    <s v="3496673"/>
    <x v="1"/>
    <s v="Boulevard Homes(E2G)"/>
    <s v="4305 NW Sage Lp"/>
    <s v="Camas"/>
    <s v="WA"/>
    <s v="720"/>
    <x v="2"/>
    <x v="1"/>
    <x v="3"/>
    <m/>
    <x v="3"/>
    <n v="621.41"/>
    <n v="53"/>
    <n v="1"/>
    <x v="0"/>
    <x v="0"/>
    <x v="6"/>
  </r>
  <r>
    <s v="3496674"/>
    <x v="1"/>
    <s v="Boulevard Homes(E2G)"/>
    <s v="4309 NW Sage Lp"/>
    <s v="Camas"/>
    <s v="WA"/>
    <s v="720"/>
    <x v="2"/>
    <x v="1"/>
    <x v="0"/>
    <m/>
    <x v="3"/>
    <n v="627.91"/>
    <n v="52"/>
    <n v="1"/>
    <x v="0"/>
    <x v="0"/>
    <x v="6"/>
  </r>
  <r>
    <s v="3497170"/>
    <x v="1"/>
    <s v="D R Horton Inc Portland(MRE)"/>
    <s v="8713 NE 16th Ave"/>
    <s v="Vancouver"/>
    <s v="WA"/>
    <s v="720"/>
    <x v="2"/>
    <x v="1"/>
    <x v="0"/>
    <m/>
    <x v="3"/>
    <n v="623.66999999999996"/>
    <n v="46"/>
    <n v="1"/>
    <x v="0"/>
    <x v="0"/>
    <x v="1"/>
  </r>
  <r>
    <s v="3497175"/>
    <x v="1"/>
    <s v="D R Horton Inc Portland(MRE)"/>
    <s v="1527 NE 87th Way"/>
    <s v="Vancouver"/>
    <s v="WA"/>
    <s v="720"/>
    <x v="2"/>
    <x v="1"/>
    <x v="0"/>
    <m/>
    <x v="3"/>
    <n v="625.36"/>
    <n v="42"/>
    <n v="1"/>
    <x v="0"/>
    <x v="0"/>
    <x v="1"/>
  </r>
  <r>
    <s v="3497660"/>
    <x v="1"/>
    <s v="2 Creeks Construction LLC(MRE)"/>
    <s v="1301 NE 82nd Dr"/>
    <s v="Vancouver"/>
    <s v="WA"/>
    <s v="720"/>
    <x v="2"/>
    <x v="1"/>
    <x v="0"/>
    <m/>
    <x v="3"/>
    <n v="627.91"/>
    <n v="52"/>
    <n v="1"/>
    <x v="0"/>
    <x v="0"/>
    <x v="6"/>
  </r>
  <r>
    <s v="3497662"/>
    <x v="1"/>
    <s v="2 Creeks Construction LLC(MRE)"/>
    <s v="1311 NE 82nd Dr"/>
    <s v="Vancouver"/>
    <s v="WA"/>
    <s v="720"/>
    <x v="2"/>
    <x v="1"/>
    <x v="0"/>
    <m/>
    <x v="3"/>
    <n v="628.16999999999996"/>
    <n v="53"/>
    <n v="1"/>
    <x v="0"/>
    <x v="0"/>
    <x v="6"/>
  </r>
  <r>
    <s v="3497664"/>
    <x v="1"/>
    <s v="2 Creeks Construction LLC(MRE)"/>
    <s v="1313 NE 82nd Dr"/>
    <s v="Vancouver"/>
    <s v="WA"/>
    <s v="720"/>
    <x v="2"/>
    <x v="1"/>
    <x v="0"/>
    <m/>
    <x v="3"/>
    <n v="627.91"/>
    <n v="52"/>
    <n v="1"/>
    <x v="0"/>
    <x v="0"/>
    <x v="6"/>
  </r>
  <r>
    <s v="3497671"/>
    <x v="1"/>
    <s v="2 Creeks Construction LLC(MRE)"/>
    <s v="1319 NE 82nd Dr"/>
    <s v="Vancouver"/>
    <s v="WA"/>
    <s v="720"/>
    <x v="2"/>
    <x v="1"/>
    <x v="0"/>
    <m/>
    <x v="3"/>
    <n v="627.91"/>
    <n v="52"/>
    <n v="1"/>
    <x v="0"/>
    <x v="0"/>
    <x v="6"/>
  </r>
  <r>
    <s v="3499559"/>
    <x v="1"/>
    <s v="Marbella Estates LLC(MRE)"/>
    <s v="12529 NE 114th Way"/>
    <s v="Vancouver"/>
    <s v="WA"/>
    <s v="720"/>
    <x v="2"/>
    <x v="1"/>
    <x v="3"/>
    <m/>
    <x v="3"/>
    <n v="617.42999999999995"/>
    <n v="22"/>
    <n v="1"/>
    <x v="0"/>
    <x v="0"/>
    <x v="6"/>
  </r>
  <r>
    <s v="3499560"/>
    <x v="1"/>
    <s v="Marbella Estates LLC(MRE)"/>
    <s v="12525 NE 114th Way"/>
    <s v="Vancouver"/>
    <s v="WA"/>
    <s v="720"/>
    <x v="2"/>
    <x v="1"/>
    <x v="3"/>
    <m/>
    <x v="3"/>
    <n v="617.42999999999995"/>
    <n v="22"/>
    <n v="1"/>
    <x v="0"/>
    <x v="0"/>
    <x v="6"/>
  </r>
  <r>
    <s v="3499561"/>
    <x v="1"/>
    <s v="Marbella Estates LLC(MRE)"/>
    <s v="12521 NE 114th Way"/>
    <s v="Vancouver"/>
    <s v="WA"/>
    <s v="720"/>
    <x v="2"/>
    <x v="1"/>
    <x v="3"/>
    <m/>
    <x v="3"/>
    <n v="617.42999999999995"/>
    <n v="22"/>
    <n v="1"/>
    <x v="0"/>
    <x v="0"/>
    <x v="6"/>
  </r>
  <r>
    <s v="3499562"/>
    <x v="1"/>
    <s v="Marbella Estates LLC(MRE)"/>
    <s v="12517 NE 114th Way"/>
    <s v="Vancouver"/>
    <s v="WA"/>
    <s v="720"/>
    <x v="2"/>
    <x v="1"/>
    <x v="3"/>
    <m/>
    <x v="3"/>
    <n v="617.42999999999995"/>
    <n v="22"/>
    <n v="1"/>
    <x v="0"/>
    <x v="0"/>
    <x v="6"/>
  </r>
  <r>
    <s v="3499563"/>
    <x v="1"/>
    <s v="Marbella Estates LLC(MRE)"/>
    <s v="12513 NE 114th Way"/>
    <s v="Vancouver"/>
    <s v="WA"/>
    <s v="720"/>
    <x v="2"/>
    <x v="1"/>
    <x v="3"/>
    <m/>
    <x v="3"/>
    <n v="617.42999999999995"/>
    <n v="22"/>
    <n v="1"/>
    <x v="0"/>
    <x v="0"/>
    <x v="6"/>
  </r>
  <r>
    <s v="3499564"/>
    <x v="1"/>
    <s v="Marbella Estates LLC(MRE)"/>
    <s v="12509 NE 114th Way"/>
    <s v="Vancouver"/>
    <s v="WA"/>
    <s v="720"/>
    <x v="2"/>
    <x v="1"/>
    <x v="3"/>
    <m/>
    <x v="3"/>
    <n v="617.42999999999995"/>
    <n v="22"/>
    <n v="1"/>
    <x v="0"/>
    <x v="0"/>
    <x v="6"/>
  </r>
  <r>
    <s v="3499565"/>
    <x v="1"/>
    <s v="Marbella Estates LLC(MRE)"/>
    <s v="12505 NE 114th Way"/>
    <s v="Vancouver"/>
    <s v="WA"/>
    <s v="720"/>
    <x v="2"/>
    <x v="1"/>
    <x v="3"/>
    <m/>
    <x v="3"/>
    <n v="617.42999999999995"/>
    <n v="22"/>
    <n v="1"/>
    <x v="0"/>
    <x v="0"/>
    <x v="6"/>
  </r>
  <r>
    <s v="3499566"/>
    <x v="1"/>
    <s v="Marbella Estates LLC(MRE)"/>
    <s v="12501 NE 114th Way"/>
    <s v="Vancouver"/>
    <s v="WA"/>
    <s v="720"/>
    <x v="2"/>
    <x v="1"/>
    <x v="3"/>
    <m/>
    <x v="3"/>
    <n v="615.77"/>
    <n v="9"/>
    <n v="1"/>
    <x v="0"/>
    <x v="0"/>
    <x v="6"/>
  </r>
  <r>
    <s v="3499567"/>
    <x v="1"/>
    <s v="Marbella Estates LLC(MRE)"/>
    <s v="11412 NE 125th Ave"/>
    <s v="Vancouver"/>
    <s v="WA"/>
    <s v="720"/>
    <x v="2"/>
    <x v="1"/>
    <x v="3"/>
    <m/>
    <x v="3"/>
    <n v="616"/>
    <n v="32"/>
    <n v="1"/>
    <x v="0"/>
    <x v="0"/>
    <x v="6"/>
  </r>
  <r>
    <s v="3499568"/>
    <x v="1"/>
    <s v="Marbella Estates LLC(MRE)"/>
    <s v="11416 NE 125th Ave"/>
    <s v="Vancouver"/>
    <s v="WA"/>
    <s v="720"/>
    <x v="2"/>
    <x v="1"/>
    <x v="3"/>
    <m/>
    <x v="3"/>
    <n v="617.42999999999995"/>
    <n v="22"/>
    <n v="1"/>
    <x v="0"/>
    <x v="0"/>
    <x v="6"/>
  </r>
  <r>
    <s v="3500545"/>
    <x v="1"/>
    <s v="D R Horton Inc Portland(MRE)"/>
    <s v="8601 NE 13th Pl"/>
    <s v="Vancouver"/>
    <s v="WA"/>
    <s v="720"/>
    <x v="2"/>
    <x v="1"/>
    <x v="3"/>
    <m/>
    <x v="3"/>
    <n v="649.30999999999995"/>
    <n v="13"/>
    <n v="1"/>
    <x v="0"/>
    <x v="0"/>
    <x v="6"/>
  </r>
  <r>
    <s v="3500547"/>
    <x v="1"/>
    <s v="D R Horton Inc Portland(MRE)"/>
    <s v="8603 NE 13th Pl"/>
    <s v="Vancouver"/>
    <s v="WA"/>
    <s v="720"/>
    <x v="2"/>
    <x v="1"/>
    <x v="3"/>
    <m/>
    <x v="3"/>
    <n v="651.73"/>
    <n v="32"/>
    <n v="1"/>
    <x v="0"/>
    <x v="0"/>
    <x v="6"/>
  </r>
  <r>
    <s v="3500548"/>
    <x v="1"/>
    <s v="D R Horton Inc Portland(MRE)"/>
    <s v="8605 NE 13th Pl"/>
    <s v="Vancouver"/>
    <s v="WA"/>
    <s v="720"/>
    <x v="2"/>
    <x v="1"/>
    <x v="3"/>
    <m/>
    <x v="3"/>
    <n v="621.26"/>
    <n v="32"/>
    <n v="1"/>
    <x v="0"/>
    <x v="0"/>
    <x v="6"/>
  </r>
  <r>
    <s v="3500550"/>
    <x v="1"/>
    <s v="D R Horton Inc Portland(MRE)"/>
    <s v="8607 NE 13th Pl"/>
    <s v="Vancouver"/>
    <s v="WA"/>
    <s v="720"/>
    <x v="2"/>
    <x v="1"/>
    <x v="3"/>
    <m/>
    <x v="3"/>
    <n v="621.53"/>
    <n v="34"/>
    <n v="1"/>
    <x v="0"/>
    <x v="0"/>
    <x v="6"/>
  </r>
  <r>
    <s v="3500552"/>
    <x v="1"/>
    <s v="D R Horton Inc Portland(MRE)"/>
    <s v="8609 NE 13th Pl"/>
    <s v="Vancouver"/>
    <s v="WA"/>
    <s v="720"/>
    <x v="2"/>
    <x v="1"/>
    <x v="3"/>
    <m/>
    <x v="3"/>
    <n v="621.26"/>
    <n v="32"/>
    <n v="1"/>
    <x v="0"/>
    <x v="0"/>
    <x v="6"/>
  </r>
  <r>
    <s v="3500553"/>
    <x v="1"/>
    <s v="D R Horton Inc Portland(MRE)"/>
    <s v="8611 NE 13th Pl"/>
    <s v="Vancouver"/>
    <s v="WA"/>
    <s v="720"/>
    <x v="2"/>
    <x v="1"/>
    <x v="3"/>
    <m/>
    <x v="3"/>
    <n v="621.14"/>
    <n v="31"/>
    <n v="1"/>
    <x v="0"/>
    <x v="0"/>
    <x v="6"/>
  </r>
  <r>
    <s v="3501194"/>
    <x v="1"/>
    <s v="Urban Northwest Homes LLC(MRE)"/>
    <s v="4394 NE 110th Ave"/>
    <s v="Vancouver"/>
    <s v="WA"/>
    <s v="720"/>
    <x v="2"/>
    <x v="1"/>
    <x v="3"/>
    <m/>
    <x v="3"/>
    <n v="647.38"/>
    <n v="22"/>
    <n v="1"/>
    <x v="0"/>
    <x v="0"/>
    <x v="6"/>
  </r>
  <r>
    <s v="3501195"/>
    <x v="1"/>
    <s v="Urban Northwest Homes LLC(MRE)"/>
    <s v="4398 NE 110th Ave"/>
    <s v="Vancouver"/>
    <s v="WA"/>
    <s v="720"/>
    <x v="2"/>
    <x v="1"/>
    <x v="0"/>
    <m/>
    <x v="3"/>
    <n v="617.83000000000004"/>
    <n v="14"/>
    <n v="1"/>
    <x v="0"/>
    <x v="0"/>
    <x v="6"/>
  </r>
  <r>
    <s v="3501259"/>
    <x v="1"/>
    <s v="The Management Group(E2G)"/>
    <s v="805 SE 11th Pl"/>
    <s v="Battle Ground"/>
    <s v="WA"/>
    <s v="720"/>
    <x v="2"/>
    <x v="1"/>
    <x v="3"/>
    <m/>
    <x v="3"/>
    <n v="645.5"/>
    <n v="8"/>
    <n v="1"/>
    <x v="0"/>
    <x v="0"/>
    <x v="4"/>
  </r>
  <r>
    <s v="3501260"/>
    <x v="1"/>
    <s v="The Management Group(E2G)"/>
    <s v="809 SE 11th Pl"/>
    <s v="Battle Ground"/>
    <s v="WA"/>
    <s v="720"/>
    <x v="2"/>
    <x v="1"/>
    <x v="3"/>
    <m/>
    <x v="3"/>
    <n v="645.45000000000005"/>
    <n v="8"/>
    <n v="1"/>
    <x v="0"/>
    <x v="0"/>
    <x v="4"/>
  </r>
  <r>
    <s v="3501261"/>
    <x v="1"/>
    <s v="The Management Group(E2G)"/>
    <s v="811 SE 11th Pl"/>
    <s v="Battle Ground"/>
    <s v="WA"/>
    <s v="720"/>
    <x v="2"/>
    <x v="1"/>
    <x v="3"/>
    <m/>
    <x v="3"/>
    <n v="615.14"/>
    <n v="8"/>
    <n v="1"/>
    <x v="0"/>
    <x v="0"/>
    <x v="4"/>
  </r>
  <r>
    <s v="3501262"/>
    <x v="1"/>
    <s v="The Management Group(E2G)"/>
    <s v="819 SE 11th Pl"/>
    <s v="Battle Ground"/>
    <s v="WA"/>
    <s v="720"/>
    <x v="2"/>
    <x v="1"/>
    <x v="3"/>
    <m/>
    <x v="3"/>
    <n v="645.45000000000005"/>
    <n v="8"/>
    <n v="1"/>
    <x v="0"/>
    <x v="0"/>
    <x v="4"/>
  </r>
  <r>
    <s v="3501264"/>
    <x v="1"/>
    <s v="The Management Group(E2G)"/>
    <s v="821 SE 11th Pl"/>
    <s v="Battle Ground"/>
    <s v="WA"/>
    <s v="720"/>
    <x v="2"/>
    <x v="1"/>
    <x v="3"/>
    <m/>
    <x v="3"/>
    <n v="615.29"/>
    <n v="9"/>
    <n v="1"/>
    <x v="0"/>
    <x v="0"/>
    <x v="4"/>
  </r>
  <r>
    <s v="3501265"/>
    <x v="1"/>
    <s v="The Management Group(E2G)"/>
    <s v="825 SE 11th Pl"/>
    <s v="Battle Ground"/>
    <s v="WA"/>
    <s v="720"/>
    <x v="2"/>
    <x v="1"/>
    <x v="3"/>
    <m/>
    <x v="3"/>
    <n v="645.45000000000005"/>
    <n v="8"/>
    <n v="1"/>
    <x v="0"/>
    <x v="0"/>
    <x v="4"/>
  </r>
  <r>
    <s v="3501266"/>
    <x v="1"/>
    <s v="The Management Group(E2G)"/>
    <s v="827 SE 11th Pl"/>
    <s v="Battle Ground"/>
    <s v="WA"/>
    <s v="720"/>
    <x v="2"/>
    <x v="1"/>
    <x v="3"/>
    <m/>
    <x v="3"/>
    <n v="645.5"/>
    <n v="8"/>
    <n v="1"/>
    <x v="0"/>
    <x v="0"/>
    <x v="4"/>
  </r>
  <r>
    <s v="3501267"/>
    <x v="1"/>
    <s v="The Management Group(E2G)"/>
    <s v="829 SE 11th Pl"/>
    <s v="Battle Ground"/>
    <s v="WA"/>
    <s v="720"/>
    <x v="2"/>
    <x v="1"/>
    <x v="3"/>
    <m/>
    <x v="3"/>
    <n v="615.65"/>
    <n v="8"/>
    <n v="1"/>
    <x v="0"/>
    <x v="0"/>
    <x v="4"/>
  </r>
  <r>
    <s v="3501268"/>
    <x v="1"/>
    <s v="The Management Group(E2G)"/>
    <s v="828 SE 12th Path"/>
    <s v="Battle Ground"/>
    <s v="WA"/>
    <s v="720"/>
    <x v="2"/>
    <x v="1"/>
    <x v="3"/>
    <m/>
    <x v="3"/>
    <n v="667.57"/>
    <n v="38"/>
    <n v="1"/>
    <x v="0"/>
    <x v="0"/>
    <x v="4"/>
  </r>
  <r>
    <s v="3501269"/>
    <x v="1"/>
    <s v="The Management Group(E2G)"/>
    <s v="816 SE 12th Ave"/>
    <s v="Battle Ground"/>
    <s v="WA"/>
    <s v="720"/>
    <x v="2"/>
    <x v="1"/>
    <x v="3"/>
    <m/>
    <x v="3"/>
    <n v="611.23"/>
    <n v="33"/>
    <n v="1"/>
    <x v="0"/>
    <x v="0"/>
    <x v="4"/>
  </r>
  <r>
    <s v="3502154"/>
    <x v="1"/>
    <s v="Marbella Estates LLC(MRE)"/>
    <s v="11420 NE 125th Ave"/>
    <s v="Vancouver"/>
    <s v="WA"/>
    <s v="720"/>
    <x v="2"/>
    <x v="1"/>
    <x v="3"/>
    <m/>
    <x v="3"/>
    <n v="620.12"/>
    <n v="23"/>
    <n v="1"/>
    <x v="0"/>
    <x v="0"/>
    <x v="6"/>
  </r>
  <r>
    <s v="3502155"/>
    <x v="1"/>
    <s v="Marbella Estates LLC(MRE)"/>
    <s v="11424 NE 125th Ave"/>
    <s v="Vancouver"/>
    <s v="WA"/>
    <s v="720"/>
    <x v="2"/>
    <x v="1"/>
    <x v="3"/>
    <m/>
    <x v="3"/>
    <n v="620.12"/>
    <n v="23"/>
    <n v="1"/>
    <x v="0"/>
    <x v="0"/>
    <x v="6"/>
  </r>
  <r>
    <s v="3502159"/>
    <x v="1"/>
    <s v="D R Horton Inc Portland(VJS)"/>
    <s v="8517 NE 13th Pl"/>
    <s v="Vancouver"/>
    <s v="WA"/>
    <s v="720"/>
    <x v="2"/>
    <x v="1"/>
    <x v="3"/>
    <m/>
    <x v="3"/>
    <n v="651.1"/>
    <n v="27"/>
    <n v="1"/>
    <x v="0"/>
    <x v="0"/>
    <x v="6"/>
  </r>
  <r>
    <s v="3503378"/>
    <x v="1"/>
    <s v="Burnett, Douglas F(E2G)"/>
    <s v="1115 NE 10th St"/>
    <s v="Battle Ground"/>
    <s v="WA"/>
    <s v="720"/>
    <x v="2"/>
    <x v="1"/>
    <x v="3"/>
    <m/>
    <x v="3"/>
    <n v="649.74"/>
    <n v="42"/>
    <n v="1"/>
    <x v="0"/>
    <x v="0"/>
    <x v="4"/>
  </r>
  <r>
    <s v="3503379"/>
    <x v="1"/>
    <s v="Burnett, Douglas F(E2G)"/>
    <s v="1117 NE 10th St"/>
    <s v="Battle Ground"/>
    <s v="WA"/>
    <s v="720"/>
    <x v="2"/>
    <x v="1"/>
    <x v="3"/>
    <m/>
    <x v="3"/>
    <n v="649.75"/>
    <n v="42"/>
    <n v="1"/>
    <x v="0"/>
    <x v="0"/>
    <x v="4"/>
  </r>
  <r>
    <s v="3504436"/>
    <x v="1"/>
    <s v="2 Creeks Construction LLC(MRE)"/>
    <s v="7611 NW Quinault St"/>
    <s v="Camas"/>
    <s v="WA"/>
    <s v="720"/>
    <x v="2"/>
    <x v="1"/>
    <x v="3"/>
    <m/>
    <x v="3"/>
    <n v="652.66999999999996"/>
    <n v="38"/>
    <n v="1"/>
    <x v="0"/>
    <x v="0"/>
    <x v="6"/>
  </r>
  <r>
    <s v="3504437"/>
    <x v="1"/>
    <s v="2 Creeks Construction LLC(MRE)"/>
    <s v="7605 NW Quinault St"/>
    <s v="Camas"/>
    <s v="WA"/>
    <s v="720"/>
    <x v="2"/>
    <x v="1"/>
    <x v="3"/>
    <m/>
    <x v="3"/>
    <n v="651.53"/>
    <n v="29"/>
    <n v="1"/>
    <x v="0"/>
    <x v="0"/>
    <x v="6"/>
  </r>
  <r>
    <s v="3504439"/>
    <x v="1"/>
    <s v="2 Creeks Construction LLC(MRE)"/>
    <s v="4055 NW 76th Ave"/>
    <s v="Camas"/>
    <s v="WA"/>
    <s v="720"/>
    <x v="2"/>
    <x v="1"/>
    <x v="0"/>
    <m/>
    <x v="3"/>
    <n v="1650.1"/>
    <n v="28"/>
    <n v="1"/>
    <x v="0"/>
    <x v="0"/>
    <x v="6"/>
  </r>
  <r>
    <s v="3504440"/>
    <x v="1"/>
    <s v="2 Creeks Construction LLC(MRE)"/>
    <s v="4051 NW 76th Ave"/>
    <s v="Camas"/>
    <s v="WA"/>
    <s v="720"/>
    <x v="2"/>
    <x v="1"/>
    <x v="3"/>
    <m/>
    <x v="3"/>
    <n v="1650.31"/>
    <n v="28"/>
    <n v="1"/>
    <x v="0"/>
    <x v="0"/>
    <x v="6"/>
  </r>
  <r>
    <s v="3504442"/>
    <x v="1"/>
    <s v="2 Creeks Construction LLC(MRE)"/>
    <s v="4035 NW 76th Ave"/>
    <s v="Camas"/>
    <s v="WA"/>
    <s v="720"/>
    <x v="2"/>
    <x v="1"/>
    <x v="0"/>
    <m/>
    <x v="3"/>
    <n v="1650.1"/>
    <n v="28"/>
    <n v="1"/>
    <x v="0"/>
    <x v="0"/>
    <x v="6"/>
  </r>
  <r>
    <s v="3504443"/>
    <x v="1"/>
    <s v="2 Creeks Construction LLC(MRE)"/>
    <s v="4031 NW 76th Ave"/>
    <s v="Camas"/>
    <s v="WA"/>
    <s v="720"/>
    <x v="2"/>
    <x v="1"/>
    <x v="3"/>
    <m/>
    <x v="3"/>
    <n v="1650.31"/>
    <n v="28"/>
    <n v="1"/>
    <x v="0"/>
    <x v="0"/>
    <x v="6"/>
  </r>
  <r>
    <s v="3504447"/>
    <x v="1"/>
    <s v="2 Creeks Construction LLC(MRE)"/>
    <s v="4017 NW 76th Ave"/>
    <s v="Camas"/>
    <s v="WA"/>
    <s v="720"/>
    <x v="2"/>
    <x v="1"/>
    <x v="3"/>
    <m/>
    <x v="3"/>
    <n v="1649.74"/>
    <n v="26"/>
    <n v="1"/>
    <x v="0"/>
    <x v="0"/>
    <x v="6"/>
  </r>
  <r>
    <s v="3504448"/>
    <x v="1"/>
    <s v="2 Creeks Construction LLC(MRE)"/>
    <s v="4025 NW 76th Ave"/>
    <s v="Camas"/>
    <s v="WA"/>
    <s v="720"/>
    <x v="2"/>
    <x v="1"/>
    <x v="0"/>
    <m/>
    <x v="3"/>
    <n v="624.49"/>
    <n v="28"/>
    <n v="1"/>
    <x v="0"/>
    <x v="0"/>
    <x v="6"/>
  </r>
  <r>
    <s v="3504452"/>
    <x v="1"/>
    <s v="2 Creeks Construction LLC(MRE)"/>
    <s v="4049 NW 76th Ave"/>
    <s v="Camas"/>
    <s v="WA"/>
    <s v="720"/>
    <x v="2"/>
    <x v="1"/>
    <x v="0"/>
    <m/>
    <x v="3"/>
    <n v="624.49"/>
    <n v="28"/>
    <n v="1"/>
    <x v="0"/>
    <x v="0"/>
    <x v="6"/>
  </r>
  <r>
    <s v="3504453"/>
    <x v="1"/>
    <s v="2 Creeks Construction LLC(MRE)"/>
    <s v="4045 NW 76th Ave"/>
    <s v="Camas"/>
    <s v="WA"/>
    <s v="720"/>
    <x v="2"/>
    <x v="1"/>
    <x v="3"/>
    <m/>
    <x v="3"/>
    <n v="1650.31"/>
    <n v="28"/>
    <n v="1"/>
    <x v="0"/>
    <x v="0"/>
    <x v="6"/>
  </r>
  <r>
    <s v="3504904"/>
    <x v="1"/>
    <s v="Marbella Estates LLC(E2G)"/>
    <s v="11502 NE 125th Ave"/>
    <s v="Vancouver"/>
    <s v="WA"/>
    <s v="720"/>
    <x v="2"/>
    <x v="1"/>
    <x v="3"/>
    <m/>
    <x v="3"/>
    <n v="628.41"/>
    <n v="24"/>
    <n v="1"/>
    <x v="0"/>
    <x v="0"/>
    <x v="6"/>
  </r>
  <r>
    <s v="3504905"/>
    <x v="1"/>
    <s v="Marbella Estates LLC(E2G)"/>
    <s v="11506 NE 125th Ave"/>
    <s v="Vancouver"/>
    <s v="WA"/>
    <s v="720"/>
    <x v="2"/>
    <x v="1"/>
    <x v="3"/>
    <m/>
    <x v="3"/>
    <n v="628.41"/>
    <n v="24"/>
    <n v="1"/>
    <x v="0"/>
    <x v="0"/>
    <x v="6"/>
  </r>
  <r>
    <s v="3504906"/>
    <x v="1"/>
    <s v="Marbella Estates LLC(E2G)"/>
    <s v="11510 NE 125th Ave"/>
    <s v="Vancouver"/>
    <s v="WA"/>
    <s v="720"/>
    <x v="2"/>
    <x v="1"/>
    <x v="3"/>
    <m/>
    <x v="3"/>
    <n v="628.41"/>
    <n v="24"/>
    <n v="1"/>
    <x v="0"/>
    <x v="0"/>
    <x v="6"/>
  </r>
  <r>
    <s v="3504907"/>
    <x v="1"/>
    <s v="Marbella Estates LLC(E2G)"/>
    <s v="11514 NE 125th Ave"/>
    <s v="Vancouver"/>
    <s v="WA"/>
    <s v="720"/>
    <x v="2"/>
    <x v="1"/>
    <x v="3"/>
    <m/>
    <x v="3"/>
    <n v="628.41"/>
    <n v="24"/>
    <n v="1"/>
    <x v="0"/>
    <x v="0"/>
    <x v="6"/>
  </r>
  <r>
    <s v="3504968"/>
    <x v="1"/>
    <s v="Marbella Estates LLC(MRE)"/>
    <s v="11509 NE 125th Ave"/>
    <s v="Vancouver"/>
    <s v="WA"/>
    <s v="720"/>
    <x v="2"/>
    <x v="1"/>
    <x v="3"/>
    <m/>
    <x v="3"/>
    <n v="628.54999999999995"/>
    <n v="25"/>
    <n v="1"/>
    <x v="0"/>
    <x v="0"/>
    <x v="6"/>
  </r>
  <r>
    <s v="3504969"/>
    <x v="1"/>
    <s v="Marbella Estates LLC(MRE)"/>
    <s v="11505 NE 125th Ave"/>
    <s v="Vancouver"/>
    <s v="WA"/>
    <s v="720"/>
    <x v="2"/>
    <x v="1"/>
    <x v="3"/>
    <m/>
    <x v="3"/>
    <n v="628.54999999999995"/>
    <n v="25"/>
    <n v="1"/>
    <x v="0"/>
    <x v="0"/>
    <x v="6"/>
  </r>
  <r>
    <s v="3504970"/>
    <x v="1"/>
    <s v="Marbella Estates LLC(MRE)"/>
    <s v="11504 NE 126th Ave"/>
    <s v="Vancouver"/>
    <s v="WA"/>
    <s v="720"/>
    <x v="2"/>
    <x v="1"/>
    <x v="3"/>
    <m/>
    <x v="3"/>
    <n v="628.41"/>
    <n v="24"/>
    <n v="1"/>
    <x v="0"/>
    <x v="0"/>
    <x v="6"/>
  </r>
  <r>
    <s v="3504971"/>
    <x v="1"/>
    <s v="Marbella Estates LLC(MRE)"/>
    <s v="11508 NE 126th Ave"/>
    <s v="Vancouver"/>
    <s v="WA"/>
    <s v="720"/>
    <x v="2"/>
    <x v="1"/>
    <x v="3"/>
    <m/>
    <x v="3"/>
    <n v="628.41"/>
    <n v="24"/>
    <n v="1"/>
    <x v="0"/>
    <x v="0"/>
    <x v="6"/>
  </r>
  <r>
    <s v="3504973"/>
    <x v="1"/>
    <s v="Marbella Estates LLC(MRE)"/>
    <s v="11512 NE 126th Ave"/>
    <s v="Vancouver"/>
    <s v="WA"/>
    <s v="720"/>
    <x v="2"/>
    <x v="1"/>
    <x v="3"/>
    <m/>
    <x v="3"/>
    <n v="628.45000000000005"/>
    <n v="24"/>
    <n v="1"/>
    <x v="0"/>
    <x v="0"/>
    <x v="6"/>
  </r>
  <r>
    <s v="3504974"/>
    <x v="1"/>
    <s v="Marbella Estates LLC(MRE)"/>
    <s v="11516 NE 126th Ave"/>
    <s v="Vancouver"/>
    <s v="WA"/>
    <s v="720"/>
    <x v="2"/>
    <x v="1"/>
    <x v="3"/>
    <m/>
    <x v="3"/>
    <n v="629.62"/>
    <n v="24"/>
    <n v="1"/>
    <x v="0"/>
    <x v="0"/>
    <x v="6"/>
  </r>
  <r>
    <s v="3505155"/>
    <x v="1"/>
    <s v="Urban Northwest Homes LLC(E2G)"/>
    <s v="4395 NE 110th Ave"/>
    <s v="Vancouver"/>
    <s v="WA"/>
    <s v="720"/>
    <x v="2"/>
    <x v="1"/>
    <x v="0"/>
    <m/>
    <x v="3"/>
    <n v="633.96"/>
    <n v="29"/>
    <n v="1"/>
    <x v="0"/>
    <x v="0"/>
    <x v="6"/>
  </r>
  <r>
    <s v="3505158"/>
    <x v="1"/>
    <s v="Urban Northwest Homes LLC(E2G)"/>
    <s v="4399 NE 110th Ave"/>
    <s v="Vancouver"/>
    <s v="WA"/>
    <s v="720"/>
    <x v="2"/>
    <x v="1"/>
    <x v="3"/>
    <m/>
    <x v="3"/>
    <n v="661.58"/>
    <n v="28"/>
    <n v="1"/>
    <x v="0"/>
    <x v="0"/>
    <x v="6"/>
  </r>
  <r>
    <s v="3505780"/>
    <x v="1"/>
    <s v="GR Investment Properties LLC(CAG)"/>
    <s v="12200 NE 114th St"/>
    <s v="Vancouver"/>
    <s v="WA"/>
    <s v="720"/>
    <x v="2"/>
    <x v="1"/>
    <x v="3"/>
    <m/>
    <x v="3"/>
    <n v="661.06"/>
    <n v="24"/>
    <n v="1"/>
    <x v="0"/>
    <x v="0"/>
    <x v="6"/>
  </r>
  <r>
    <s v="3505781"/>
    <x v="1"/>
    <s v="GR Investment Properties LLC(CAG)"/>
    <s v="12204 NE 114th St"/>
    <s v="Vancouver"/>
    <s v="WA"/>
    <s v="720"/>
    <x v="2"/>
    <x v="1"/>
    <x v="3"/>
    <m/>
    <x v="3"/>
    <n v="661.33"/>
    <n v="26"/>
    <n v="1"/>
    <x v="0"/>
    <x v="0"/>
    <x v="6"/>
  </r>
  <r>
    <s v="3506410"/>
    <x v="1"/>
    <s v="2 Creeks Construction LLC(CAG)"/>
    <s v="1324 NE 82nd Dr"/>
    <s v="Vancouver"/>
    <s v="WA"/>
    <s v="720"/>
    <x v="2"/>
    <x v="1"/>
    <x v="0"/>
    <m/>
    <x v="3"/>
    <n v="639.07000000000005"/>
    <n v="49"/>
    <n v="1"/>
    <x v="0"/>
    <x v="0"/>
    <x v="6"/>
  </r>
  <r>
    <s v="3506416"/>
    <x v="1"/>
    <s v="2 Creeks Construction LLC(CAG)"/>
    <s v="1323 NE 82nd Dr"/>
    <s v="Vancouver"/>
    <s v="WA"/>
    <s v="720"/>
    <x v="2"/>
    <x v="1"/>
    <x v="3"/>
    <m/>
    <x v="3"/>
    <n v="664.52"/>
    <n v="51"/>
    <n v="1"/>
    <x v="0"/>
    <x v="0"/>
    <x v="6"/>
  </r>
  <r>
    <s v="3507512"/>
    <x v="1"/>
    <s v="D R Horton Inc Portland(MRE)"/>
    <s v="1400 NE 85th Way"/>
    <s v="Vancouver"/>
    <s v="WA"/>
    <s v="720"/>
    <x v="2"/>
    <x v="1"/>
    <x v="3"/>
    <m/>
    <x v="3"/>
    <n v="659.26"/>
    <n v="10"/>
    <n v="1"/>
    <x v="0"/>
    <x v="0"/>
    <x v="6"/>
  </r>
  <r>
    <s v="3507513"/>
    <x v="1"/>
    <s v="D R Horton Inc Portland(MRE)"/>
    <s v="1401 NE 85th Way"/>
    <s v="Vancouver"/>
    <s v="WA"/>
    <s v="720"/>
    <x v="2"/>
    <x v="1"/>
    <x v="3"/>
    <m/>
    <x v="3"/>
    <n v="629.4"/>
    <n v="11"/>
    <n v="1"/>
    <x v="0"/>
    <x v="0"/>
    <x v="6"/>
  </r>
  <r>
    <s v="3507535"/>
    <x v="1"/>
    <s v="D R Horton Inc Portland(MRE)"/>
    <s v="1404 NE 85th Way"/>
    <s v="Vancouver"/>
    <s v="WA"/>
    <s v="720"/>
    <x v="2"/>
    <x v="1"/>
    <x v="0"/>
    <m/>
    <x v="3"/>
    <n v="1769.49"/>
    <n v="27"/>
    <n v="1"/>
    <x v="0"/>
    <x v="0"/>
    <x v="6"/>
  </r>
  <r>
    <s v="3507538"/>
    <x v="1"/>
    <s v="D R Horton Inc Portland(MRE)"/>
    <s v="1405 NE 85th Way"/>
    <s v="Vancouver"/>
    <s v="WA"/>
    <s v="720"/>
    <x v="2"/>
    <x v="1"/>
    <x v="3"/>
    <m/>
    <x v="3"/>
    <n v="628.21"/>
    <n v="13"/>
    <n v="1"/>
    <x v="0"/>
    <x v="0"/>
    <x v="6"/>
  </r>
  <r>
    <s v="3507801"/>
    <x v="1"/>
    <s v="GR Investment Properties LLC(KMM)"/>
    <s v="12220 NE 114th St"/>
    <s v="Vancouver"/>
    <s v="WA"/>
    <s v="720"/>
    <x v="2"/>
    <x v="1"/>
    <x v="0"/>
    <m/>
    <x v="3"/>
    <n v="633.71"/>
    <n v="28"/>
    <n v="1"/>
    <x v="0"/>
    <x v="0"/>
    <x v="6"/>
  </r>
  <r>
    <s v="3507802"/>
    <x v="1"/>
    <s v="GR Investment Properties LLC(KMM)"/>
    <s v="12208 NE 114th St"/>
    <s v="Vancouver"/>
    <s v="WA"/>
    <s v="720"/>
    <x v="2"/>
    <x v="1"/>
    <x v="0"/>
    <m/>
    <x v="3"/>
    <n v="635.49"/>
    <n v="35"/>
    <n v="1"/>
    <x v="0"/>
    <x v="0"/>
    <x v="6"/>
  </r>
  <r>
    <s v="3508720"/>
    <x v="1"/>
    <s v="D R Horton Inc Portland(CAG)"/>
    <s v="1313 NE 85th St"/>
    <s v="Vancouver"/>
    <s v="WA"/>
    <s v="720"/>
    <x v="2"/>
    <x v="1"/>
    <x v="3"/>
    <m/>
    <x v="3"/>
    <n v="850.91"/>
    <n v="25"/>
    <n v="1"/>
    <x v="0"/>
    <x v="0"/>
    <x v="6"/>
  </r>
  <r>
    <s v="3508733"/>
    <x v="1"/>
    <s v="D R Horton Inc Portland(J2R)"/>
    <s v="1315 NE 85th St"/>
    <s v="Vancouver"/>
    <s v="WA"/>
    <s v="720"/>
    <x v="2"/>
    <x v="1"/>
    <x v="3"/>
    <m/>
    <x v="3"/>
    <n v="633.88"/>
    <n v="32"/>
    <n v="1"/>
    <x v="0"/>
    <x v="0"/>
    <x v="6"/>
  </r>
  <r>
    <s v="3509774"/>
    <x v="1"/>
    <s v="GR Investment Properties LLC(MRE)"/>
    <s v="12322 NE 114th St"/>
    <s v="Vancouver"/>
    <s v="WA"/>
    <s v="720"/>
    <x v="2"/>
    <x v="1"/>
    <x v="0"/>
    <m/>
    <x v="3"/>
    <n v="636.70000000000005"/>
    <n v="33"/>
    <n v="1"/>
    <x v="0"/>
    <x v="0"/>
    <x v="6"/>
  </r>
  <r>
    <s v="3509775"/>
    <x v="1"/>
    <s v="GR Investment Properties LLC(MRE)"/>
    <s v="12201 NE 115th St"/>
    <s v="Vancouver"/>
    <s v="WA"/>
    <s v="720"/>
    <x v="2"/>
    <x v="1"/>
    <x v="3"/>
    <m/>
    <x v="3"/>
    <n v="631.14"/>
    <n v="43"/>
    <n v="1"/>
    <x v="0"/>
    <x v="0"/>
    <x v="6"/>
  </r>
  <r>
    <s v="3509776"/>
    <x v="1"/>
    <s v="GR Investment Properties LLC(MRE)"/>
    <s v="12205 NE 115th St"/>
    <s v="Vancouver"/>
    <s v="WA"/>
    <s v="720"/>
    <x v="2"/>
    <x v="1"/>
    <x v="3"/>
    <m/>
    <x v="3"/>
    <n v="629.76"/>
    <n v="26"/>
    <n v="1"/>
    <x v="0"/>
    <x v="0"/>
    <x v="6"/>
  </r>
  <r>
    <s v="3509778"/>
    <x v="1"/>
    <s v="GR Investment Properties LLC(MRE)"/>
    <s v="12221 NE 115th St"/>
    <s v="Vancouver"/>
    <s v="WA"/>
    <s v="720"/>
    <x v="2"/>
    <x v="1"/>
    <x v="0"/>
    <m/>
    <x v="3"/>
    <n v="806.63"/>
    <n v="30"/>
    <n v="1"/>
    <x v="0"/>
    <x v="0"/>
    <x v="6"/>
  </r>
  <r>
    <s v="3509781"/>
    <x v="1"/>
    <s v="GR Investment Properties LLC(MRE)"/>
    <s v="12209 NE 115th St"/>
    <s v="Vancouver"/>
    <s v="WA"/>
    <s v="720"/>
    <x v="2"/>
    <x v="1"/>
    <x v="0"/>
    <m/>
    <x v="3"/>
    <n v="806.12"/>
    <n v="28"/>
    <n v="1"/>
    <x v="0"/>
    <x v="0"/>
    <x v="6"/>
  </r>
  <r>
    <s v="3509784"/>
    <x v="1"/>
    <s v="GR Investment Properties LLC(MRE)"/>
    <s v="12318 NE 114th St"/>
    <s v="Vancouver"/>
    <s v="WA"/>
    <s v="720"/>
    <x v="2"/>
    <x v="1"/>
    <x v="0"/>
    <m/>
    <x v="3"/>
    <n v="636.70000000000005"/>
    <n v="33"/>
    <n v="1"/>
    <x v="0"/>
    <x v="0"/>
    <x v="6"/>
  </r>
  <r>
    <s v="3509787"/>
    <x v="1"/>
    <s v="GR Investment Properties LLC(MRE)"/>
    <s v="12330 NE 114th St"/>
    <s v="Vancouver"/>
    <s v="WA"/>
    <s v="720"/>
    <x v="2"/>
    <x v="1"/>
    <x v="3"/>
    <m/>
    <x v="3"/>
    <n v="633.14"/>
    <n v="38"/>
    <n v="1"/>
    <x v="0"/>
    <x v="0"/>
    <x v="6"/>
  </r>
  <r>
    <s v="3509788"/>
    <x v="1"/>
    <s v="GR Investment Properties LLC(MRE)"/>
    <s v="12306 NE 114th St"/>
    <s v="Vancouver"/>
    <s v="WA"/>
    <s v="720"/>
    <x v="2"/>
    <x v="1"/>
    <x v="0"/>
    <m/>
    <x v="3"/>
    <n v="636.94000000000005"/>
    <n v="34"/>
    <n v="1"/>
    <x v="0"/>
    <x v="0"/>
    <x v="6"/>
  </r>
  <r>
    <s v="3509813"/>
    <x v="1"/>
    <s v="GR Investment Properties LLC(J2R)"/>
    <s v="11400 NE 122nd Ave"/>
    <s v="Vancouver"/>
    <s v="WA"/>
    <s v="720"/>
    <x v="2"/>
    <x v="1"/>
    <x v="3"/>
    <m/>
    <x v="3"/>
    <n v="630.44000000000005"/>
    <n v="10"/>
    <n v="1"/>
    <x v="0"/>
    <x v="0"/>
    <x v="6"/>
  </r>
  <r>
    <s v="3509815"/>
    <x v="1"/>
    <s v="GR Investment Properties LLC(J2R)"/>
    <s v="11404 NE 122nd Ave"/>
    <s v="Vancouver"/>
    <s v="WA"/>
    <s v="720"/>
    <x v="2"/>
    <x v="1"/>
    <x v="3"/>
    <m/>
    <x v="3"/>
    <n v="631.97"/>
    <n v="22"/>
    <n v="1"/>
    <x v="0"/>
    <x v="0"/>
    <x v="6"/>
  </r>
  <r>
    <s v="3510136"/>
    <x v="1"/>
    <s v="GR Investment Properties LLC(CAG)"/>
    <s v="11408 NE 122nd Pl"/>
    <s v="Vancouver"/>
    <s v="WA"/>
    <s v="720"/>
    <x v="2"/>
    <x v="1"/>
    <x v="0"/>
    <m/>
    <x v="3"/>
    <n v="637.34"/>
    <n v="32"/>
    <n v="1"/>
    <x v="0"/>
    <x v="0"/>
    <x v="6"/>
  </r>
  <r>
    <s v="3511446"/>
    <x v="1"/>
    <s v="2 Creeks Construction LLC(CAG)"/>
    <s v="4026 NW 76th Ave"/>
    <s v="Camas"/>
    <s v="WA"/>
    <s v="720"/>
    <x v="2"/>
    <x v="1"/>
    <x v="0"/>
    <m/>
    <x v="3"/>
    <n v="597.66"/>
    <n v="24"/>
    <n v="1"/>
    <x v="0"/>
    <x v="0"/>
    <x v="6"/>
  </r>
  <r>
    <s v="3511459"/>
    <x v="1"/>
    <s v="2 Creeks Construction LLC(CAG)"/>
    <s v="4044 NW 76th Ave"/>
    <s v="Camas"/>
    <s v="WA"/>
    <s v="720"/>
    <x v="2"/>
    <x v="1"/>
    <x v="0"/>
    <m/>
    <x v="3"/>
    <n v="596.12"/>
    <n v="18"/>
    <n v="1"/>
    <x v="0"/>
    <x v="0"/>
    <x v="6"/>
  </r>
  <r>
    <s v="3511462"/>
    <x v="1"/>
    <s v="2 Creeks Construction LLC(CAG)"/>
    <s v="4056 NW 76th Ave"/>
    <s v="Camas"/>
    <s v="WA"/>
    <s v="720"/>
    <x v="2"/>
    <x v="1"/>
    <x v="0"/>
    <m/>
    <x v="3"/>
    <n v="594.86"/>
    <n v="13"/>
    <n v="1"/>
    <x v="0"/>
    <x v="0"/>
    <x v="6"/>
  </r>
  <r>
    <s v="3511463"/>
    <x v="1"/>
    <s v="2 Creeks Construction LLC(CAG)"/>
    <s v="4048 NW 76th Ave"/>
    <s v="Camas"/>
    <s v="WA"/>
    <s v="720"/>
    <x v="2"/>
    <x v="1"/>
    <x v="0"/>
    <m/>
    <x v="3"/>
    <n v="594.12"/>
    <n v="14"/>
    <n v="1"/>
    <x v="0"/>
    <x v="0"/>
    <x v="6"/>
  </r>
  <r>
    <s v="3511807"/>
    <x v="1"/>
    <s v="2 Creeks Construction LLC(KMM)"/>
    <s v="3917 NW 75th Ave"/>
    <s v="Camas"/>
    <s v="WA"/>
    <s v="720"/>
    <x v="2"/>
    <x v="1"/>
    <x v="0"/>
    <m/>
    <x v="3"/>
    <n v="1672.51"/>
    <n v="33"/>
    <n v="1"/>
    <x v="0"/>
    <x v="0"/>
    <x v="6"/>
  </r>
  <r>
    <s v="3511809"/>
    <x v="1"/>
    <s v="2 Creeks Construction LLC(KMM)"/>
    <s v="3925 NW 75th Ave"/>
    <s v="Camas"/>
    <s v="WA"/>
    <s v="720"/>
    <x v="2"/>
    <x v="1"/>
    <x v="0"/>
    <m/>
    <x v="3"/>
    <n v="1675.7"/>
    <n v="29"/>
    <n v="1"/>
    <x v="0"/>
    <x v="0"/>
    <x v="6"/>
  </r>
  <r>
    <s v="3511810"/>
    <x v="1"/>
    <s v="2 Creeks Construction LLC(KMM)"/>
    <s v="3931 NW 75th Ave"/>
    <s v="Camas"/>
    <s v="WA"/>
    <s v="720"/>
    <x v="2"/>
    <x v="1"/>
    <x v="0"/>
    <m/>
    <x v="3"/>
    <n v="1675.7"/>
    <n v="29"/>
    <n v="1"/>
    <x v="0"/>
    <x v="0"/>
    <x v="6"/>
  </r>
  <r>
    <s v="3511811"/>
    <x v="1"/>
    <s v="2 Creeks Construction LLC(KMM)"/>
    <s v="3939 NW 75th Ave"/>
    <s v="Camas"/>
    <s v="WA"/>
    <s v="720"/>
    <x v="2"/>
    <x v="1"/>
    <x v="0"/>
    <m/>
    <x v="3"/>
    <n v="1676.73"/>
    <n v="33"/>
    <n v="1"/>
    <x v="0"/>
    <x v="0"/>
    <x v="6"/>
  </r>
  <r>
    <s v="3511814"/>
    <x v="1"/>
    <s v="2 Creeks Construction LLC(KMM)"/>
    <s v="3947 NW 75th Ave"/>
    <s v="Camas"/>
    <s v="WA"/>
    <s v="720"/>
    <x v="2"/>
    <x v="1"/>
    <x v="0"/>
    <m/>
    <x v="3"/>
    <n v="1676.73"/>
    <n v="33"/>
    <n v="1"/>
    <x v="0"/>
    <x v="0"/>
    <x v="6"/>
  </r>
  <r>
    <s v="3511818"/>
    <x v="1"/>
    <s v="2 Creeks Construction LLC(KMM)"/>
    <s v="3955 NW 75th Ave"/>
    <s v="Camas"/>
    <s v="WA"/>
    <s v="720"/>
    <x v="2"/>
    <x v="1"/>
    <x v="0"/>
    <m/>
    <x v="3"/>
    <n v="1676.73"/>
    <n v="33"/>
    <n v="1"/>
    <x v="0"/>
    <x v="0"/>
    <x v="6"/>
  </r>
  <r>
    <s v="3511819"/>
    <x v="1"/>
    <s v="2 Creeks Construction LLC(KMM)"/>
    <s v="4021 NW 75th Ave"/>
    <s v="Camas"/>
    <s v="WA"/>
    <s v="720"/>
    <x v="2"/>
    <x v="1"/>
    <x v="0"/>
    <m/>
    <x v="3"/>
    <n v="1676.73"/>
    <n v="33"/>
    <n v="1"/>
    <x v="0"/>
    <x v="0"/>
    <x v="6"/>
  </r>
  <r>
    <s v="3511820"/>
    <x v="1"/>
    <s v="2 Creeks Construction LLC(KMM)"/>
    <s v="4029 NW 75th Ave"/>
    <s v="Camas"/>
    <s v="WA"/>
    <s v="720"/>
    <x v="2"/>
    <x v="1"/>
    <x v="0"/>
    <m/>
    <x v="3"/>
    <n v="1676.73"/>
    <n v="33"/>
    <n v="1"/>
    <x v="0"/>
    <x v="0"/>
    <x v="6"/>
  </r>
  <r>
    <s v="3512760"/>
    <x v="1"/>
    <s v="Boulevard Homes(KMM)"/>
    <s v="4229 NW Sage Lp"/>
    <s v="Camas"/>
    <s v="WA"/>
    <s v="720"/>
    <x v="2"/>
    <x v="1"/>
    <x v="0"/>
    <m/>
    <x v="3"/>
    <n v="851.57"/>
    <n v="23"/>
    <n v="1"/>
    <x v="0"/>
    <x v="0"/>
    <x v="6"/>
  </r>
  <r>
    <s v="3512764"/>
    <x v="1"/>
    <s v="Boulevard Homes(KMM)"/>
    <s v="4223 NW Sage Lp"/>
    <s v="Camas"/>
    <s v="WA"/>
    <s v="720"/>
    <x v="2"/>
    <x v="1"/>
    <x v="0"/>
    <m/>
    <x v="3"/>
    <n v="634.16999999999996"/>
    <n v="23"/>
    <n v="1"/>
    <x v="0"/>
    <x v="0"/>
    <x v="6"/>
  </r>
  <r>
    <s v="3515235"/>
    <x v="1"/>
    <s v="2 Creeks Construction LLC(KMM)"/>
    <s v="7614 NW Payne St"/>
    <s v="Camas"/>
    <s v="WA"/>
    <s v="720"/>
    <x v="2"/>
    <x v="1"/>
    <x v="3"/>
    <m/>
    <x v="3"/>
    <n v="631.54"/>
    <n v="40"/>
    <n v="1"/>
    <x v="0"/>
    <x v="0"/>
    <x v="6"/>
  </r>
  <r>
    <s v="3515237"/>
    <x v="1"/>
    <s v="2 Creeks Construction LLC(KMM)"/>
    <s v="7606 NW Payne St"/>
    <s v="Camas"/>
    <s v="WA"/>
    <s v="720"/>
    <x v="2"/>
    <x v="1"/>
    <x v="3"/>
    <m/>
    <x v="3"/>
    <n v="928.28"/>
    <n v="11"/>
    <n v="1"/>
    <x v="0"/>
    <x v="0"/>
    <x v="6"/>
  </r>
  <r>
    <s v="3515238"/>
    <x v="1"/>
    <s v="2 Creeks Construction LLC(KMM)"/>
    <s v="7602 NW Payne St"/>
    <s v="Camas"/>
    <s v="WA"/>
    <s v="720"/>
    <x v="2"/>
    <x v="1"/>
    <x v="3"/>
    <m/>
    <x v="3"/>
    <n v="928.28"/>
    <n v="11"/>
    <n v="1"/>
    <x v="0"/>
    <x v="0"/>
    <x v="6"/>
  </r>
  <r>
    <s v="3515239"/>
    <x v="1"/>
    <s v="2 Creeks Construction LLC(KMM)"/>
    <s v="7610 NW Payne St"/>
    <s v="Camas"/>
    <s v="WA"/>
    <s v="720"/>
    <x v="2"/>
    <x v="1"/>
    <x v="3"/>
    <m/>
    <x v="3"/>
    <n v="1132.33"/>
    <n v="43"/>
    <n v="1"/>
    <x v="0"/>
    <x v="0"/>
    <x v="6"/>
  </r>
  <r>
    <s v="3517321"/>
    <x v="1"/>
    <s v="Boulevard Homes(E2G)"/>
    <s v="4221 NW Sage St"/>
    <s v="Camas"/>
    <s v="WA"/>
    <s v="720"/>
    <x v="2"/>
    <x v="1"/>
    <x v="0"/>
    <m/>
    <x v="3"/>
    <n v="632.33000000000004"/>
    <n v="28"/>
    <n v="1"/>
    <x v="0"/>
    <x v="0"/>
    <x v="6"/>
  </r>
  <r>
    <s v="3517322"/>
    <x v="1"/>
    <s v="Boulevard Homes(E2G)"/>
    <s v="4231 NW Sage St"/>
    <s v="Camas"/>
    <s v="WA"/>
    <s v="720"/>
    <x v="2"/>
    <x v="1"/>
    <x v="3"/>
    <m/>
    <x v="3"/>
    <n v="631.30999999999995"/>
    <n v="24"/>
    <n v="1"/>
    <x v="0"/>
    <x v="0"/>
    <x v="6"/>
  </r>
  <r>
    <s v="3517323"/>
    <x v="1"/>
    <s v="Boulevard Homes(E2G)"/>
    <s v="4237 NW Sage St"/>
    <s v="Camas"/>
    <s v="WA"/>
    <s v="720"/>
    <x v="2"/>
    <x v="1"/>
    <x v="0"/>
    <m/>
    <x v="3"/>
    <n v="635.25"/>
    <n v="27"/>
    <n v="1"/>
    <x v="0"/>
    <x v="0"/>
    <x v="6"/>
  </r>
  <r>
    <s v="3517673"/>
    <x v="1"/>
    <s v="Boulevard Homes(MRE)"/>
    <s v="4239 NW Sage Lp"/>
    <s v="Camas"/>
    <s v="WA"/>
    <s v="720"/>
    <x v="2"/>
    <x v="1"/>
    <x v="0"/>
    <m/>
    <x v="3"/>
    <n v="632.70000000000005"/>
    <n v="24"/>
    <n v="1"/>
    <x v="0"/>
    <x v="0"/>
    <x v="6"/>
  </r>
  <r>
    <s v="3517676"/>
    <x v="1"/>
    <s v="Boulevard Homes(MRE)"/>
    <s v="4245 NW Sage Lp"/>
    <s v="Camas"/>
    <s v="WA"/>
    <s v="720"/>
    <x v="2"/>
    <x v="1"/>
    <x v="0"/>
    <m/>
    <x v="3"/>
    <n v="632.70000000000005"/>
    <n v="24"/>
    <n v="1"/>
    <x v="0"/>
    <x v="0"/>
    <x v="6"/>
  </r>
  <r>
    <s v="3518802"/>
    <x v="1"/>
    <s v="Boulevard Homes(E2G)"/>
    <s v="4247 NW Sage Lp"/>
    <s v="Camas"/>
    <s v="WA"/>
    <s v="720"/>
    <x v="2"/>
    <x v="1"/>
    <x v="0"/>
    <m/>
    <x v="3"/>
    <n v="636.5"/>
    <n v="24"/>
    <n v="1"/>
    <x v="0"/>
    <x v="0"/>
    <x v="6"/>
  </r>
  <r>
    <s v="3518803"/>
    <x v="1"/>
    <s v="Boulevard Homes(E2G)"/>
    <s v="4253 NW Sage Lp"/>
    <s v="Camas"/>
    <s v="WA"/>
    <s v="720"/>
    <x v="2"/>
    <x v="1"/>
    <x v="0"/>
    <m/>
    <x v="3"/>
    <n v="643.51"/>
    <n v="106"/>
    <n v="1"/>
    <x v="0"/>
    <x v="0"/>
    <x v="6"/>
  </r>
  <r>
    <s v="3522168"/>
    <x v="1"/>
    <s v="GR Investment Properties LLC(E2G)"/>
    <s v="12203 NE 116th St"/>
    <s v="Vancouver"/>
    <s v="WA"/>
    <s v="720"/>
    <x v="2"/>
    <x v="1"/>
    <x v="3"/>
    <m/>
    <x v="3"/>
    <n v="634.71"/>
    <n v="34"/>
    <n v="1"/>
    <x v="0"/>
    <x v="0"/>
    <x v="6"/>
  </r>
  <r>
    <s v="3522169"/>
    <x v="1"/>
    <s v="GR Investment Properties LLC(E2G)"/>
    <s v="12207 NE 116th St"/>
    <s v="Vancouver"/>
    <s v="WA"/>
    <s v="720"/>
    <x v="2"/>
    <x v="1"/>
    <x v="3"/>
    <m/>
    <x v="3"/>
    <n v="634.32000000000005"/>
    <n v="31"/>
    <n v="1"/>
    <x v="0"/>
    <x v="0"/>
    <x v="6"/>
  </r>
  <r>
    <s v="3522170"/>
    <x v="1"/>
    <s v="GR Investment Properties LLC(E2G)"/>
    <s v="12211 NE 116th St"/>
    <s v="Vancouver"/>
    <s v="WA"/>
    <s v="720"/>
    <x v="2"/>
    <x v="1"/>
    <x v="0"/>
    <m/>
    <x v="3"/>
    <n v="639.07000000000005"/>
    <n v="34"/>
    <n v="1"/>
    <x v="0"/>
    <x v="0"/>
    <x v="6"/>
  </r>
  <r>
    <s v="3522171"/>
    <x v="1"/>
    <s v="GR Investment Properties LLC(E2G)"/>
    <s v="12223 NE 116th St"/>
    <s v="Vancouver"/>
    <s v="WA"/>
    <s v="720"/>
    <x v="2"/>
    <x v="1"/>
    <x v="0"/>
    <m/>
    <x v="3"/>
    <n v="637.79999999999995"/>
    <n v="29"/>
    <n v="1"/>
    <x v="0"/>
    <x v="0"/>
    <x v="6"/>
  </r>
  <r>
    <s v="3522321"/>
    <x v="1"/>
    <s v="Cooledge Mdws WC-PH 1, LLC(C5C)"/>
    <s v="17609 NE 17th Ave"/>
    <s v="Ridgefield"/>
    <s v="WA"/>
    <s v="720"/>
    <x v="2"/>
    <x v="1"/>
    <x v="3"/>
    <m/>
    <x v="3"/>
    <n v="669.74"/>
    <n v="67"/>
    <n v="1"/>
    <x v="0"/>
    <x v="0"/>
    <x v="6"/>
  </r>
  <r>
    <s v="3522322"/>
    <x v="1"/>
    <s v="Cooledge Mdws WC-PH 1, LLC(C5C)"/>
    <s v="17611 NE 17th Ave"/>
    <s v="Ridgefield"/>
    <s v="WA"/>
    <s v="720"/>
    <x v="2"/>
    <x v="1"/>
    <x v="3"/>
    <m/>
    <x v="3"/>
    <n v="668.65"/>
    <n v="52"/>
    <n v="1"/>
    <x v="0"/>
    <x v="0"/>
    <x v="6"/>
  </r>
  <r>
    <s v="3523805"/>
    <x v="1"/>
    <s v="GR Investment Properties LLC(C5C)"/>
    <s v="12305 NE 116th St"/>
    <s v="Vancouver"/>
    <s v="WA"/>
    <s v="720"/>
    <x v="2"/>
    <x v="1"/>
    <x v="0"/>
    <m/>
    <x v="3"/>
    <n v="633.15"/>
    <n v="28"/>
    <n v="1"/>
    <x v="0"/>
    <x v="0"/>
    <x v="6"/>
  </r>
  <r>
    <s v="3523806"/>
    <x v="1"/>
    <s v="GR Investment Properties LLC(C5C)"/>
    <s v="12317 NE 116th St"/>
    <s v="Vancouver"/>
    <s v="WA"/>
    <s v="720"/>
    <x v="2"/>
    <x v="1"/>
    <x v="3"/>
    <m/>
    <x v="3"/>
    <n v="630.47"/>
    <n v="35"/>
    <n v="1"/>
    <x v="0"/>
    <x v="0"/>
    <x v="6"/>
  </r>
  <r>
    <s v="3523808"/>
    <x v="1"/>
    <s v="GR Investment Properties LLC(C5C)"/>
    <s v="12321 NE 116th St"/>
    <s v="Vancouver"/>
    <s v="WA"/>
    <s v="720"/>
    <x v="2"/>
    <x v="1"/>
    <x v="0"/>
    <m/>
    <x v="3"/>
    <n v="633.91999999999996"/>
    <n v="31"/>
    <n v="1"/>
    <x v="0"/>
    <x v="0"/>
    <x v="6"/>
  </r>
  <r>
    <s v="3523809"/>
    <x v="1"/>
    <s v="GR Investment Properties LLC(C5C)"/>
    <s v="12329 NE 116th St"/>
    <s v="Vancouver"/>
    <s v="WA"/>
    <s v="720"/>
    <x v="2"/>
    <x v="1"/>
    <x v="0"/>
    <m/>
    <x v="3"/>
    <n v="630.08000000000004"/>
    <n v="16"/>
    <n v="1"/>
    <x v="0"/>
    <x v="0"/>
    <x v="6"/>
  </r>
  <r>
    <s v="3524882"/>
    <x v="1"/>
    <s v="Prairie Park Subdivision LLC(MRE)"/>
    <s v="11614 NE 111th Cir"/>
    <s v="Vancouver"/>
    <s v="WA"/>
    <s v="720"/>
    <x v="2"/>
    <x v="1"/>
    <x v="0"/>
    <m/>
    <x v="3"/>
    <n v="641.1"/>
    <n v="40"/>
    <n v="1"/>
    <x v="0"/>
    <x v="0"/>
    <x v="6"/>
  </r>
  <r>
    <s v="3524886"/>
    <x v="1"/>
    <s v="Prairie Park Subdivision LLC(MRE)"/>
    <s v="11626 NE 111th Cir"/>
    <s v="Vancouver"/>
    <s v="WA"/>
    <s v="720"/>
    <x v="2"/>
    <x v="1"/>
    <x v="0"/>
    <m/>
    <x v="3"/>
    <n v="638.52"/>
    <n v="30"/>
    <n v="1"/>
    <x v="0"/>
    <x v="0"/>
    <x v="6"/>
  </r>
  <r>
    <s v="3524891"/>
    <x v="1"/>
    <s v="Prairie Park Subdivision LLC(MRE)"/>
    <s v="11615 NE 111th Cir"/>
    <s v="Vancouver"/>
    <s v="WA"/>
    <s v="720"/>
    <x v="2"/>
    <x v="1"/>
    <x v="0"/>
    <m/>
    <x v="3"/>
    <n v="638"/>
    <n v="28"/>
    <n v="1"/>
    <x v="0"/>
    <x v="0"/>
    <x v="6"/>
  </r>
  <r>
    <s v="3524896"/>
    <x v="1"/>
    <s v="Prairie Park Subdivision LLC(MRE)"/>
    <s v="11627 NE 111th Cir"/>
    <s v="Vancouver"/>
    <s v="WA"/>
    <s v="720"/>
    <x v="2"/>
    <x v="1"/>
    <x v="0"/>
    <m/>
    <x v="3"/>
    <n v="827.98"/>
    <n v="41"/>
    <n v="1"/>
    <x v="0"/>
    <x v="0"/>
    <x v="6"/>
  </r>
  <r>
    <s v="3526875"/>
    <x v="1"/>
    <s v="GR Investment Properties LLC(C5C)"/>
    <s v="12316 NE 115th St"/>
    <s v="Vancouver"/>
    <s v="WA"/>
    <s v="720"/>
    <x v="2"/>
    <x v="1"/>
    <x v="0"/>
    <m/>
    <x v="3"/>
    <n v="638.66"/>
    <n v="36"/>
    <n v="1"/>
    <x v="0"/>
    <x v="0"/>
    <x v="6"/>
  </r>
  <r>
    <s v="3526878"/>
    <x v="1"/>
    <s v="GR Investment Properties LLC(C5C)"/>
    <s v="12304 NE 115th St"/>
    <s v="Vancouver"/>
    <s v="WA"/>
    <s v="720"/>
    <x v="2"/>
    <x v="1"/>
    <x v="0"/>
    <m/>
    <x v="3"/>
    <n v="638.13"/>
    <n v="34"/>
    <n v="1"/>
    <x v="0"/>
    <x v="0"/>
    <x v="6"/>
  </r>
  <r>
    <s v="3526993"/>
    <x v="1"/>
    <s v="D R Horton Inc Portland(E2G)"/>
    <s v="5703 NE 130th Pl"/>
    <s v="Vancouver"/>
    <s v="WA"/>
    <s v="720"/>
    <x v="2"/>
    <x v="1"/>
    <x v="3"/>
    <m/>
    <x v="3"/>
    <n v="632.92999999999995"/>
    <n v="20"/>
    <n v="1"/>
    <x v="0"/>
    <x v="0"/>
    <x v="6"/>
  </r>
  <r>
    <s v="3526994"/>
    <x v="1"/>
    <s v="D R Horton Inc Portland(E2G)"/>
    <s v="5635 NE 130th Pl"/>
    <s v="Vancouver"/>
    <s v="WA"/>
    <s v="720"/>
    <x v="2"/>
    <x v="1"/>
    <x v="3"/>
    <m/>
    <x v="3"/>
    <n v="634.09"/>
    <n v="29"/>
    <n v="1"/>
    <x v="0"/>
    <x v="0"/>
    <x v="6"/>
  </r>
  <r>
    <s v="3526995"/>
    <x v="1"/>
    <s v="D R Horton Inc Portland(E2G)"/>
    <s v="5623 NE 130th Pl"/>
    <s v="Vancouver"/>
    <s v="WA"/>
    <s v="720"/>
    <x v="2"/>
    <x v="1"/>
    <x v="3"/>
    <m/>
    <x v="3"/>
    <n v="634.05999999999995"/>
    <n v="28"/>
    <n v="1"/>
    <x v="0"/>
    <x v="0"/>
    <x v="6"/>
  </r>
  <r>
    <s v="3526996"/>
    <x v="1"/>
    <s v="D R Horton Inc Portland(E2G)"/>
    <s v="5615 NE 130th Pl"/>
    <s v="Vancouver"/>
    <s v="WA"/>
    <s v="720"/>
    <x v="2"/>
    <x v="1"/>
    <x v="3"/>
    <m/>
    <x v="3"/>
    <n v="634.05999999999995"/>
    <n v="28"/>
    <n v="1"/>
    <x v="0"/>
    <x v="0"/>
    <x v="6"/>
  </r>
  <r>
    <s v="3526997"/>
    <x v="1"/>
    <s v="D R Horton Inc Portland(E2G)"/>
    <s v="5636 NE 131st Ave"/>
    <s v="Vancouver"/>
    <s v="WA"/>
    <s v="720"/>
    <x v="2"/>
    <x v="1"/>
    <x v="3"/>
    <m/>
    <x v="3"/>
    <n v="634.1"/>
    <n v="28"/>
    <n v="1"/>
    <x v="0"/>
    <x v="0"/>
    <x v="6"/>
  </r>
  <r>
    <s v="3527000"/>
    <x v="1"/>
    <s v="D R Horton Inc Portland(E2G)"/>
    <s v="5630 NE 131st Ave"/>
    <s v="Vancouver"/>
    <s v="WA"/>
    <s v="720"/>
    <x v="2"/>
    <x v="1"/>
    <x v="3"/>
    <m/>
    <x v="3"/>
    <n v="634.1"/>
    <n v="28"/>
    <n v="1"/>
    <x v="0"/>
    <x v="0"/>
    <x v="6"/>
  </r>
  <r>
    <s v="3527001"/>
    <x v="1"/>
    <s v="D R Horton Inc Portland(E2G)"/>
    <s v="5702 NE 131st Ave"/>
    <s v="Vancouver"/>
    <s v="WA"/>
    <s v="720"/>
    <x v="2"/>
    <x v="1"/>
    <x v="3"/>
    <m/>
    <x v="3"/>
    <n v="665.74"/>
    <n v="28"/>
    <n v="1"/>
    <x v="0"/>
    <x v="0"/>
    <x v="6"/>
  </r>
  <r>
    <s v="3527002"/>
    <x v="1"/>
    <s v="D R Horton Inc Portland(E2G)"/>
    <s v="5708 NE 131st Ave"/>
    <s v="Vancouver"/>
    <s v="WA"/>
    <s v="720"/>
    <x v="2"/>
    <x v="1"/>
    <x v="3"/>
    <m/>
    <x v="3"/>
    <n v="634.1"/>
    <n v="28"/>
    <n v="1"/>
    <x v="0"/>
    <x v="0"/>
    <x v="6"/>
  </r>
  <r>
    <s v="3479734"/>
    <x v="1"/>
    <s v="GR Investment Properties LLC(MRE)"/>
    <s v="1317 X St #F11"/>
    <s v="Vancouver"/>
    <s v="WA"/>
    <s v="720"/>
    <x v="2"/>
    <x v="1"/>
    <x v="3"/>
    <m/>
    <x v="3"/>
    <n v="0"/>
    <m/>
    <n v="1"/>
    <x v="1"/>
    <x v="1"/>
    <x v="1"/>
  </r>
  <r>
    <s v="3504449"/>
    <x v="1"/>
    <s v="2 Creeks Construction LLC(MRE)"/>
    <s v="4021 NW 76th Ave"/>
    <s v="Camas"/>
    <s v="WA"/>
    <s v="720"/>
    <x v="2"/>
    <x v="1"/>
    <x v="3"/>
    <m/>
    <x v="3"/>
    <n v="0"/>
    <m/>
    <n v="1"/>
    <x v="1"/>
    <x v="1"/>
    <x v="1"/>
  </r>
  <r>
    <s v="3505157"/>
    <x v="1"/>
    <s v="Urban Northwest Homes LLC(E2G)"/>
    <s v="4397 NE 110th Ave"/>
    <s v="Vancouver"/>
    <s v="WA"/>
    <s v="720"/>
    <x v="2"/>
    <x v="1"/>
    <x v="3"/>
    <m/>
    <x v="3"/>
    <n v="0"/>
    <m/>
    <n v="1"/>
    <x v="1"/>
    <x v="1"/>
    <x v="1"/>
  </r>
  <r>
    <s v="3506400"/>
    <x v="1"/>
    <s v="2 Creeks Construction LLC(CAG)"/>
    <s v="1308 NE 82nd Dr"/>
    <s v="Vancouver"/>
    <s v="WA"/>
    <s v="720"/>
    <x v="2"/>
    <x v="1"/>
    <x v="3"/>
    <m/>
    <x v="3"/>
    <n v="0"/>
    <m/>
    <n v="1"/>
    <x v="1"/>
    <x v="1"/>
    <x v="1"/>
  </r>
  <r>
    <s v="3506402"/>
    <x v="1"/>
    <s v="2 Creeks Construction LLC(CAG)"/>
    <s v="1312 NE 82nd Dr"/>
    <s v="Vancouver"/>
    <s v="WA"/>
    <s v="720"/>
    <x v="2"/>
    <x v="1"/>
    <x v="3"/>
    <m/>
    <x v="3"/>
    <n v="0"/>
    <m/>
    <n v="1"/>
    <x v="1"/>
    <x v="1"/>
    <x v="1"/>
  </r>
  <r>
    <s v="3506406"/>
    <x v="1"/>
    <s v="2 Creeks Construction LLC(CAG)"/>
    <s v="1318 NE 82nd Dr"/>
    <s v="Vancouver"/>
    <s v="WA"/>
    <s v="720"/>
    <x v="2"/>
    <x v="1"/>
    <x v="3"/>
    <m/>
    <x v="3"/>
    <n v="0"/>
    <m/>
    <n v="1"/>
    <x v="1"/>
    <x v="1"/>
    <x v="1"/>
  </r>
  <r>
    <s v="3506408"/>
    <x v="1"/>
    <s v="2 Creeks Construction LLC(CAG)"/>
    <s v="1320 NE 82nd Dr"/>
    <s v="Vancouver"/>
    <s v="WA"/>
    <s v="720"/>
    <x v="2"/>
    <x v="1"/>
    <x v="3"/>
    <m/>
    <x v="3"/>
    <n v="0"/>
    <m/>
    <n v="1"/>
    <x v="1"/>
    <x v="1"/>
    <x v="1"/>
  </r>
  <r>
    <s v="3506409"/>
    <x v="1"/>
    <s v="2 Creeks Construction LLC(CAG)"/>
    <s v="1322 NE 82nd Dr"/>
    <s v="Vancouver"/>
    <s v="WA"/>
    <s v="720"/>
    <x v="2"/>
    <x v="1"/>
    <x v="3"/>
    <m/>
    <x v="3"/>
    <n v="0"/>
    <m/>
    <n v="1"/>
    <x v="1"/>
    <x v="1"/>
    <x v="1"/>
  </r>
  <r>
    <s v="3510133"/>
    <x v="1"/>
    <s v="GR Investment Properties LLC(CAG)"/>
    <s v="11412 NE 122nd Pl"/>
    <s v="Vancouver"/>
    <s v="WA"/>
    <s v="720"/>
    <x v="2"/>
    <x v="1"/>
    <x v="3"/>
    <m/>
    <x v="3"/>
    <n v="0"/>
    <m/>
    <n v="1"/>
    <x v="1"/>
    <x v="1"/>
    <x v="1"/>
  </r>
  <r>
    <s v="3478974"/>
    <x v="1"/>
    <s v="Manor Homes Washington Inc(A1L)"/>
    <s v="5712 NE 47th St"/>
    <s v="Vancouver"/>
    <s v="WA"/>
    <s v="720"/>
    <x v="1"/>
    <x v="1"/>
    <x v="3"/>
    <m/>
    <x v="3"/>
    <n v="647.91"/>
    <n v="23"/>
    <n v="1"/>
    <x v="0"/>
    <x v="0"/>
    <x v="6"/>
  </r>
  <r>
    <s v="3481348"/>
    <x v="1"/>
    <s v="New Pacific Homes Inc(CAG)"/>
    <s v="1393 N Blodgett Ct"/>
    <s v="Washougal"/>
    <s v="WA"/>
    <s v="720"/>
    <x v="1"/>
    <x v="1"/>
    <x v="3"/>
    <m/>
    <x v="3"/>
    <n v="667.91"/>
    <n v="20"/>
    <n v="1"/>
    <x v="0"/>
    <x v="0"/>
    <x v="6"/>
  </r>
  <r>
    <s v="3482354"/>
    <x v="1"/>
    <s v="Waldal Construction Co(C5C)"/>
    <s v="1409 NW 28th Ct"/>
    <s v="Battle Ground"/>
    <s v="WA"/>
    <s v="720"/>
    <x v="1"/>
    <x v="1"/>
    <x v="3"/>
    <m/>
    <x v="3"/>
    <n v="637.77"/>
    <n v="53"/>
    <n v="1"/>
    <x v="0"/>
    <x v="0"/>
    <x v="6"/>
  </r>
  <r>
    <s v="3484435"/>
    <x v="1"/>
    <s v="Summerplace Homes(VJS)"/>
    <s v="1766 S Nighthawk Rd"/>
    <s v="Ridgefield"/>
    <s v="WA"/>
    <s v="720"/>
    <x v="1"/>
    <x v="1"/>
    <x v="3"/>
    <m/>
    <x v="3"/>
    <n v="669.47"/>
    <n v="37"/>
    <n v="1"/>
    <x v="0"/>
    <x v="0"/>
    <x v="6"/>
  </r>
  <r>
    <s v="3484710"/>
    <x v="1"/>
    <s v="Lennar Northwest Inc(VJS)"/>
    <s v="13505 NW 50th Ct"/>
    <s v="Vancouver"/>
    <s v="WA"/>
    <s v="720"/>
    <x v="1"/>
    <x v="1"/>
    <x v="3"/>
    <m/>
    <x v="3"/>
    <n v="629.74"/>
    <n v="80"/>
    <n v="1"/>
    <x v="0"/>
    <x v="0"/>
    <x v="6"/>
  </r>
  <r>
    <s v="3486291"/>
    <x v="1"/>
    <s v="D R Horton Inc Portland(C5C)"/>
    <s v="13029 NE 115th St"/>
    <s v="Vancouver"/>
    <s v="WA"/>
    <s v="720"/>
    <x v="1"/>
    <x v="1"/>
    <x v="3"/>
    <m/>
    <x v="3"/>
    <n v="667.15"/>
    <n v="22"/>
    <n v="1"/>
    <x v="0"/>
    <x v="0"/>
    <x v="6"/>
  </r>
  <r>
    <s v="3486862"/>
    <x v="1"/>
    <s v="D R Horton Inc Portland(LRR)"/>
    <s v="11118 NE 121st Ct"/>
    <s v="Vancouver"/>
    <s v="WA"/>
    <s v="720"/>
    <x v="1"/>
    <x v="1"/>
    <x v="3"/>
    <m/>
    <x v="3"/>
    <n v="666.78"/>
    <n v="20"/>
    <n v="1"/>
    <x v="0"/>
    <x v="0"/>
    <x v="6"/>
  </r>
  <r>
    <s v="3487996"/>
    <x v="1"/>
    <s v="Silver Buckle Homes LLC(LRR)"/>
    <s v="5033 NE 29th Ave"/>
    <s v="Vancouver"/>
    <s v="WA"/>
    <s v="720"/>
    <x v="1"/>
    <x v="1"/>
    <x v="3"/>
    <m/>
    <x v="3"/>
    <n v="869.33"/>
    <n v="59"/>
    <n v="1"/>
    <x v="0"/>
    <x v="0"/>
    <x v="6"/>
  </r>
  <r>
    <s v="3487997"/>
    <x v="1"/>
    <s v="Silver Buckle Homes LLC(LRR)"/>
    <s v="5026 NE 29th Ave"/>
    <s v="Vancouver"/>
    <s v="WA"/>
    <s v="720"/>
    <x v="1"/>
    <x v="1"/>
    <x v="3"/>
    <m/>
    <x v="3"/>
    <n v="865.48"/>
    <n v="29"/>
    <n v="1"/>
    <x v="0"/>
    <x v="0"/>
    <x v="6"/>
  </r>
  <r>
    <s v="3488666"/>
    <x v="1"/>
    <s v="Tatran LLC(C5C)"/>
    <s v="7641 NE 62nd St"/>
    <s v="Vancouver"/>
    <s v="WA"/>
    <s v="720"/>
    <x v="1"/>
    <x v="1"/>
    <x v="3"/>
    <m/>
    <x v="3"/>
    <n v="660.2"/>
    <n v="20"/>
    <n v="1"/>
    <x v="0"/>
    <x v="0"/>
    <x v="6"/>
  </r>
  <r>
    <s v="3488856"/>
    <x v="1"/>
    <s v="Tatran LLC(C5C)"/>
    <s v="7634 NE 61st Way"/>
    <s v="Vancouver"/>
    <s v="WA"/>
    <s v="720"/>
    <x v="1"/>
    <x v="1"/>
    <x v="3"/>
    <m/>
    <x v="3"/>
    <n v="659.82"/>
    <n v="17"/>
    <n v="1"/>
    <x v="0"/>
    <x v="0"/>
    <x v="6"/>
  </r>
  <r>
    <s v="3489154"/>
    <x v="1"/>
    <s v="Lennar Northwest Inc(VJS)"/>
    <s v="4052 NW 20th Ave"/>
    <s v="Camas"/>
    <s v="WA"/>
    <s v="720"/>
    <x v="1"/>
    <x v="1"/>
    <x v="3"/>
    <m/>
    <x v="3"/>
    <n v="650.98"/>
    <n v="29"/>
    <n v="1"/>
    <x v="0"/>
    <x v="0"/>
    <x v="6"/>
  </r>
  <r>
    <s v="3489155"/>
    <x v="1"/>
    <s v="Lennar Northwest Inc(VJS)"/>
    <s v="4056 NW 20th Ave"/>
    <s v="Camas"/>
    <s v="WA"/>
    <s v="720"/>
    <x v="1"/>
    <x v="1"/>
    <x v="3"/>
    <m/>
    <x v="3"/>
    <n v="650.98"/>
    <n v="29"/>
    <n v="1"/>
    <x v="0"/>
    <x v="0"/>
    <x v="6"/>
  </r>
  <r>
    <s v="3489269"/>
    <x v="1"/>
    <s v="Lennar Northwest Inc(VJS)"/>
    <s v="4048 NW 20th Ave"/>
    <s v="Camas"/>
    <s v="WA"/>
    <s v="720"/>
    <x v="1"/>
    <x v="1"/>
    <x v="3"/>
    <m/>
    <x v="3"/>
    <n v="652.26"/>
    <n v="39"/>
    <n v="1"/>
    <x v="0"/>
    <x v="0"/>
    <x v="6"/>
  </r>
  <r>
    <s v="3489315"/>
    <x v="1"/>
    <s v="Kazakov, Eric(LRR)"/>
    <s v="3510 NE 142nd Ct"/>
    <s v="Vancouver"/>
    <s v="WA"/>
    <s v="720"/>
    <x v="1"/>
    <x v="1"/>
    <x v="3"/>
    <m/>
    <x v="3"/>
    <n v="667.58"/>
    <n v="35"/>
    <n v="1"/>
    <x v="0"/>
    <x v="0"/>
    <x v="4"/>
  </r>
  <r>
    <s v="3490354"/>
    <x v="1"/>
    <s v="LHV LLC(C5C)"/>
    <s v="622 NW Ivy St"/>
    <s v="Camas"/>
    <s v="WA"/>
    <s v="720"/>
    <x v="1"/>
    <x v="1"/>
    <x v="3"/>
    <m/>
    <x v="3"/>
    <n v="647.41"/>
    <n v="19"/>
    <n v="1"/>
    <x v="0"/>
    <x v="0"/>
    <x v="6"/>
  </r>
  <r>
    <s v="3490570"/>
    <x v="1"/>
    <s v="Cascade West Development(VJS)"/>
    <s v="1936 NW Klickitat St"/>
    <s v="Camas"/>
    <s v="WA"/>
    <s v="720"/>
    <x v="1"/>
    <x v="1"/>
    <x v="3"/>
    <m/>
    <x v="3"/>
    <n v="649.46"/>
    <n v="35"/>
    <n v="1"/>
    <x v="0"/>
    <x v="0"/>
    <x v="6"/>
  </r>
  <r>
    <s v="3490851"/>
    <x v="1"/>
    <s v="Gaither &amp; Sons Construction(C5C)"/>
    <s v="6701 NE 104th Way"/>
    <s v="Vancouver"/>
    <s v="WA"/>
    <s v="720"/>
    <x v="1"/>
    <x v="1"/>
    <x v="3"/>
    <m/>
    <x v="3"/>
    <n v="617.02"/>
    <n v="22"/>
    <n v="1"/>
    <x v="0"/>
    <x v="0"/>
    <x v="4"/>
  </r>
  <r>
    <s v="3490853"/>
    <x v="1"/>
    <s v="Kingston Homes LLC(C5C)"/>
    <s v="4640 N Noble Loop"/>
    <s v="Ridgefield"/>
    <s v="WA"/>
    <s v="720"/>
    <x v="1"/>
    <x v="1"/>
    <x v="3"/>
    <m/>
    <x v="3"/>
    <n v="647.62"/>
    <n v="24"/>
    <n v="1"/>
    <x v="0"/>
    <x v="0"/>
    <x v="6"/>
  </r>
  <r>
    <s v="3490962"/>
    <x v="1"/>
    <s v="Manor Homes Washington Inc(VJS)"/>
    <s v="3308 NE Tillicum Cir"/>
    <s v="Camas"/>
    <s v="WA"/>
    <s v="720"/>
    <x v="1"/>
    <x v="1"/>
    <x v="3"/>
    <m/>
    <x v="3"/>
    <n v="617.05999999999995"/>
    <n v="19"/>
    <n v="1"/>
    <x v="0"/>
    <x v="0"/>
    <x v="6"/>
  </r>
  <r>
    <s v="3490963"/>
    <x v="1"/>
    <s v="Manor Homes Washington Inc(VJS)"/>
    <s v="3320 NE Tillicum Cir"/>
    <s v="Camas"/>
    <s v="WA"/>
    <s v="720"/>
    <x v="1"/>
    <x v="1"/>
    <x v="3"/>
    <m/>
    <x v="3"/>
    <n v="620.13"/>
    <n v="22"/>
    <n v="1"/>
    <x v="0"/>
    <x v="0"/>
    <x v="6"/>
  </r>
  <r>
    <s v="3490964"/>
    <x v="1"/>
    <s v="Manor Homes Washington Inc(VJS)"/>
    <s v="3311 NE Tillicum Cir"/>
    <s v="Camas"/>
    <s v="WA"/>
    <s v="720"/>
    <x v="1"/>
    <x v="1"/>
    <x v="3"/>
    <m/>
    <x v="3"/>
    <n v="617.55999999999995"/>
    <n v="23"/>
    <n v="1"/>
    <x v="0"/>
    <x v="0"/>
    <x v="6"/>
  </r>
  <r>
    <s v="3490965"/>
    <x v="1"/>
    <s v="Manor Homes Washington Inc(VJS)"/>
    <s v="3206 NE Tillicum Cir"/>
    <s v="Camas"/>
    <s v="WA"/>
    <s v="720"/>
    <x v="1"/>
    <x v="1"/>
    <x v="3"/>
    <m/>
    <x v="3"/>
    <n v="617.55999999999995"/>
    <n v="23"/>
    <n v="1"/>
    <x v="0"/>
    <x v="0"/>
    <x v="6"/>
  </r>
  <r>
    <s v="3490967"/>
    <x v="1"/>
    <s v="Manor Homes Washington Inc(VJS)"/>
    <s v="3310 NE Tillicum Cir"/>
    <s v="Camas"/>
    <s v="WA"/>
    <s v="720"/>
    <x v="1"/>
    <x v="1"/>
    <x v="3"/>
    <m/>
    <x v="3"/>
    <n v="617.05999999999995"/>
    <n v="19"/>
    <n v="1"/>
    <x v="0"/>
    <x v="0"/>
    <x v="6"/>
  </r>
  <r>
    <s v="3490997"/>
    <x v="1"/>
    <s v="MCM of Washington Inc.(VJS)"/>
    <s v="3538 NE Spruce Dr"/>
    <s v="Camas"/>
    <s v="WA"/>
    <s v="720"/>
    <x v="1"/>
    <x v="1"/>
    <x v="3"/>
    <m/>
    <x v="3"/>
    <n v="647.53"/>
    <n v="20"/>
    <n v="1"/>
    <x v="0"/>
    <x v="0"/>
    <x v="6"/>
  </r>
  <r>
    <s v="3490998"/>
    <x v="1"/>
    <s v="MCM of Washington Inc.(VJS)"/>
    <s v="3536 NE Spruce Dr"/>
    <s v="Camas"/>
    <s v="WA"/>
    <s v="720"/>
    <x v="1"/>
    <x v="1"/>
    <x v="3"/>
    <m/>
    <x v="3"/>
    <n v="647.53"/>
    <n v="20"/>
    <n v="1"/>
    <x v="0"/>
    <x v="0"/>
    <x v="6"/>
  </r>
  <r>
    <s v="3490999"/>
    <x v="1"/>
    <s v="MCM of Washington Inc.(VJS)"/>
    <s v="3540 NE Spruce Dr"/>
    <s v="Camas"/>
    <s v="WA"/>
    <s v="720"/>
    <x v="1"/>
    <x v="1"/>
    <x v="3"/>
    <m/>
    <x v="3"/>
    <n v="617.17999999999995"/>
    <n v="20"/>
    <n v="1"/>
    <x v="0"/>
    <x v="0"/>
    <x v="6"/>
  </r>
  <r>
    <s v="3491000"/>
    <x v="1"/>
    <s v="MCM of Washington Inc.(VJS)"/>
    <s v="3534 NE Spruce Dr"/>
    <s v="Camas"/>
    <s v="WA"/>
    <s v="720"/>
    <x v="1"/>
    <x v="1"/>
    <x v="3"/>
    <m/>
    <x v="3"/>
    <n v="647.53"/>
    <n v="20"/>
    <n v="1"/>
    <x v="0"/>
    <x v="0"/>
    <x v="6"/>
  </r>
  <r>
    <s v="3491001"/>
    <x v="1"/>
    <s v="MCM of Washington Inc.(VJS)"/>
    <s v="3526 NE Spruce Dr"/>
    <s v="Camas"/>
    <s v="WA"/>
    <s v="720"/>
    <x v="1"/>
    <x v="1"/>
    <x v="3"/>
    <m/>
    <x v="3"/>
    <n v="647.53"/>
    <n v="20"/>
    <n v="1"/>
    <x v="0"/>
    <x v="0"/>
    <x v="6"/>
  </r>
  <r>
    <s v="3491008"/>
    <x v="1"/>
    <s v="D R Horton Inc Portland(VJS)"/>
    <s v="12105 NE 110th St"/>
    <s v="Vancouver"/>
    <s v="WA"/>
    <s v="720"/>
    <x v="1"/>
    <x v="1"/>
    <x v="3"/>
    <m/>
    <x v="3"/>
    <n v="648.63"/>
    <n v="32"/>
    <n v="1"/>
    <x v="0"/>
    <x v="0"/>
    <x v="6"/>
  </r>
  <r>
    <s v="3491050"/>
    <x v="1"/>
    <s v="Pahlisch Homes Inc(C5C)"/>
    <s v="2115 NW Sierra Way"/>
    <s v="Camas"/>
    <s v="WA"/>
    <s v="720"/>
    <x v="1"/>
    <x v="1"/>
    <x v="3"/>
    <m/>
    <x v="3"/>
    <n v="1244.5899999999999"/>
    <n v="36"/>
    <n v="1"/>
    <x v="0"/>
    <x v="0"/>
    <x v="6"/>
  </r>
  <r>
    <s v="3491051"/>
    <x v="1"/>
    <s v="Pahlisch Homes Inc(C5C)"/>
    <s v="2019 NW Sierra Way"/>
    <s v="Camas"/>
    <s v="WA"/>
    <s v="720"/>
    <x v="1"/>
    <x v="1"/>
    <x v="3"/>
    <m/>
    <x v="3"/>
    <n v="1194.8599999999999"/>
    <n v="38"/>
    <n v="1"/>
    <x v="0"/>
    <x v="0"/>
    <x v="6"/>
  </r>
  <r>
    <s v="3491052"/>
    <x v="1"/>
    <s v="Pahlisch Homes Inc(C5C)"/>
    <s v="2120 NW Sierra Way"/>
    <s v="Camas"/>
    <s v="WA"/>
    <s v="720"/>
    <x v="1"/>
    <x v="1"/>
    <x v="3"/>
    <m/>
    <x v="3"/>
    <n v="1294.44"/>
    <n v="35"/>
    <n v="1"/>
    <x v="0"/>
    <x v="0"/>
    <x v="6"/>
  </r>
  <r>
    <s v="3491131"/>
    <x v="1"/>
    <s v="AG Holdings LLC(C5C)"/>
    <s v="2516 NE 84th Cir"/>
    <s v="Vancouver"/>
    <s v="WA"/>
    <s v="720"/>
    <x v="1"/>
    <x v="1"/>
    <x v="3"/>
    <m/>
    <x v="3"/>
    <n v="648.79999999999995"/>
    <n v="30"/>
    <n v="1"/>
    <x v="0"/>
    <x v="0"/>
    <x v="6"/>
  </r>
  <r>
    <s v="3491132"/>
    <x v="1"/>
    <s v="AG Holdings LLC(C5C)"/>
    <s v="2518 NE 84th Cir"/>
    <s v="Vancouver"/>
    <s v="WA"/>
    <s v="720"/>
    <x v="1"/>
    <x v="1"/>
    <x v="3"/>
    <m/>
    <x v="3"/>
    <n v="649.47"/>
    <n v="13"/>
    <n v="1"/>
    <x v="0"/>
    <x v="0"/>
    <x v="6"/>
  </r>
  <r>
    <s v="3491133"/>
    <x v="1"/>
    <s v="AG Holdings LLC(C5C)"/>
    <s v="2520 NE 84th Cir"/>
    <s v="Vancouver"/>
    <s v="WA"/>
    <s v="720"/>
    <x v="1"/>
    <x v="1"/>
    <x v="3"/>
    <m/>
    <x v="3"/>
    <n v="651.89"/>
    <n v="32"/>
    <n v="1"/>
    <x v="0"/>
    <x v="0"/>
    <x v="6"/>
  </r>
  <r>
    <s v="3491134"/>
    <x v="1"/>
    <s v="AG Holdings LLC(C5C)"/>
    <s v="2522 NE 84th Cir"/>
    <s v="Vancouver"/>
    <s v="WA"/>
    <s v="720"/>
    <x v="1"/>
    <x v="1"/>
    <x v="3"/>
    <m/>
    <x v="3"/>
    <n v="657.27"/>
    <n v="74"/>
    <n v="1"/>
    <x v="0"/>
    <x v="0"/>
    <x v="6"/>
  </r>
  <r>
    <s v="3491146"/>
    <x v="1"/>
    <s v="Urban Northwest Homes LLC(VJS)"/>
    <s v="1314 NW 115th St"/>
    <s v="Vancouver"/>
    <s v="WA"/>
    <s v="720"/>
    <x v="1"/>
    <x v="1"/>
    <x v="3"/>
    <m/>
    <x v="3"/>
    <n v="648.63"/>
    <n v="32"/>
    <n v="1"/>
    <x v="0"/>
    <x v="0"/>
    <x v="6"/>
  </r>
  <r>
    <s v="3491147"/>
    <x v="1"/>
    <s v="Urban Northwest Homes LLC(VJS)"/>
    <s v="1902 NW 116th Cir"/>
    <s v="Vancouver"/>
    <s v="WA"/>
    <s v="720"/>
    <x v="1"/>
    <x v="1"/>
    <x v="3"/>
    <m/>
    <x v="3"/>
    <n v="647.36"/>
    <n v="22"/>
    <n v="1"/>
    <x v="0"/>
    <x v="0"/>
    <x v="6"/>
  </r>
  <r>
    <s v="3491148"/>
    <x v="1"/>
    <s v="Urban Northwest Homes LLC(VJS)"/>
    <s v="2006 NW 117th Way"/>
    <s v="Vancouver"/>
    <s v="WA"/>
    <s v="720"/>
    <x v="1"/>
    <x v="1"/>
    <x v="3"/>
    <m/>
    <x v="3"/>
    <n v="617.02"/>
    <n v="22"/>
    <n v="1"/>
    <x v="0"/>
    <x v="0"/>
    <x v="6"/>
  </r>
  <r>
    <s v="3491149"/>
    <x v="1"/>
    <s v="Urban Northwest Homes LLC(VJS)"/>
    <s v="2002 NW 117th Way"/>
    <s v="Vancouver"/>
    <s v="WA"/>
    <s v="720"/>
    <x v="1"/>
    <x v="1"/>
    <x v="3"/>
    <m/>
    <x v="3"/>
    <n v="647.11"/>
    <n v="20"/>
    <n v="1"/>
    <x v="0"/>
    <x v="0"/>
    <x v="6"/>
  </r>
  <r>
    <s v="3491150"/>
    <x v="1"/>
    <s v="Urban Northwest Homes LLC(VJS)"/>
    <s v="1906 NW 118th Way"/>
    <s v="Vancouver"/>
    <s v="WA"/>
    <s v="720"/>
    <x v="1"/>
    <x v="1"/>
    <x v="3"/>
    <m/>
    <x v="3"/>
    <n v="617.79"/>
    <n v="28"/>
    <n v="1"/>
    <x v="0"/>
    <x v="0"/>
    <x v="6"/>
  </r>
  <r>
    <s v="3491151"/>
    <x v="1"/>
    <s v="Urban Northwest Homes LLC(VJS)"/>
    <s v="1901 NW 118th Way"/>
    <s v="Vancouver"/>
    <s v="WA"/>
    <s v="720"/>
    <x v="1"/>
    <x v="1"/>
    <x v="3"/>
    <m/>
    <x v="3"/>
    <n v="617.02"/>
    <n v="22"/>
    <n v="1"/>
    <x v="0"/>
    <x v="0"/>
    <x v="6"/>
  </r>
  <r>
    <s v="3491154"/>
    <x v="1"/>
    <s v="Urban Northwest Homes LLC(VJS)"/>
    <s v="1909 NW 118th Way"/>
    <s v="Vancouver"/>
    <s v="WA"/>
    <s v="720"/>
    <x v="1"/>
    <x v="1"/>
    <x v="3"/>
    <m/>
    <x v="3"/>
    <n v="617.4"/>
    <n v="25"/>
    <n v="1"/>
    <x v="0"/>
    <x v="0"/>
    <x v="6"/>
  </r>
  <r>
    <s v="3491157"/>
    <x v="1"/>
    <s v="Urban Northwest Homes LLC(VJS)"/>
    <s v="11003 NE 133rd Ct"/>
    <s v="Vancouver"/>
    <s v="WA"/>
    <s v="720"/>
    <x v="1"/>
    <x v="1"/>
    <x v="3"/>
    <m/>
    <x v="3"/>
    <n v="620.52"/>
    <n v="25"/>
    <n v="1"/>
    <x v="0"/>
    <x v="0"/>
    <x v="6"/>
  </r>
  <r>
    <s v="3491158"/>
    <x v="1"/>
    <s v="Urban Northwest Homes LLC(VJS)"/>
    <s v="11107 NE 134th Ct"/>
    <s v="Vancouver"/>
    <s v="WA"/>
    <s v="720"/>
    <x v="1"/>
    <x v="1"/>
    <x v="3"/>
    <m/>
    <x v="3"/>
    <n v="619.63"/>
    <n v="18"/>
    <n v="1"/>
    <x v="0"/>
    <x v="0"/>
    <x v="6"/>
  </r>
  <r>
    <s v="3491172"/>
    <x v="1"/>
    <s v="Black, Janell A(A1L)"/>
    <s v="821 NW 43rd Ave"/>
    <s v="Camas"/>
    <s v="WA"/>
    <s v="720"/>
    <x v="1"/>
    <x v="1"/>
    <x v="3"/>
    <m/>
    <x v="3"/>
    <n v="652.39"/>
    <n v="40"/>
    <n v="1"/>
    <x v="0"/>
    <x v="0"/>
    <x v="4"/>
  </r>
  <r>
    <s v="3491195"/>
    <x v="1"/>
    <s v="Aho Construction(C5C)"/>
    <s v="9800 NE 106th St"/>
    <s v="Vancouver"/>
    <s v="WA"/>
    <s v="720"/>
    <x v="1"/>
    <x v="1"/>
    <x v="3"/>
    <m/>
    <x v="3"/>
    <n v="620.65"/>
    <n v="26"/>
    <n v="1"/>
    <x v="0"/>
    <x v="0"/>
    <x v="6"/>
  </r>
  <r>
    <s v="3491229"/>
    <x v="1"/>
    <s v="Pyramid Homes(VJS)"/>
    <s v="12309 NE 56th Ave"/>
    <s v="Vancouver"/>
    <s v="WA"/>
    <s v="720"/>
    <x v="1"/>
    <x v="1"/>
    <x v="3"/>
    <m/>
    <x v="3"/>
    <n v="773.19"/>
    <n v="27"/>
    <n v="1"/>
    <x v="0"/>
    <x v="0"/>
    <x v="6"/>
  </r>
  <r>
    <s v="3491230"/>
    <x v="1"/>
    <s v="Pyramid Homes(VJS)"/>
    <s v="11913 NE 56th Ave"/>
    <s v="Vancouver"/>
    <s v="WA"/>
    <s v="720"/>
    <x v="1"/>
    <x v="1"/>
    <x v="3"/>
    <m/>
    <x v="3"/>
    <n v="620"/>
    <n v="21"/>
    <n v="1"/>
    <x v="0"/>
    <x v="0"/>
    <x v="6"/>
  </r>
  <r>
    <s v="3491231"/>
    <x v="1"/>
    <s v="D R Horton Inc Portland(C5C)"/>
    <s v="2731 S Red Tail Loop"/>
    <s v="Ridgefield"/>
    <s v="WA"/>
    <s v="720"/>
    <x v="1"/>
    <x v="1"/>
    <x v="3"/>
    <m/>
    <x v="3"/>
    <n v="651.26"/>
    <n v="27"/>
    <n v="1"/>
    <x v="0"/>
    <x v="0"/>
    <x v="6"/>
  </r>
  <r>
    <s v="3491232"/>
    <x v="1"/>
    <s v="D R Horton Inc Portland(C5C)"/>
    <s v="2720 S Red Tail Loop"/>
    <s v="Ridgefield"/>
    <s v="WA"/>
    <s v="720"/>
    <x v="1"/>
    <x v="1"/>
    <x v="3"/>
    <m/>
    <x v="3"/>
    <n v="650.61"/>
    <n v="22"/>
    <n v="1"/>
    <x v="0"/>
    <x v="0"/>
    <x v="6"/>
  </r>
  <r>
    <s v="3491233"/>
    <x v="1"/>
    <s v="D R Horton Inc Portland(C5C)"/>
    <s v="2724 S Red Tail Loop"/>
    <s v="Ridgefield"/>
    <s v="WA"/>
    <s v="720"/>
    <x v="1"/>
    <x v="1"/>
    <x v="3"/>
    <m/>
    <x v="3"/>
    <n v="649.32000000000005"/>
    <n v="34"/>
    <n v="1"/>
    <x v="0"/>
    <x v="0"/>
    <x v="6"/>
  </r>
  <r>
    <s v="3491234"/>
    <x v="1"/>
    <s v="D R Horton Inc Portland(C5C)"/>
    <s v="2726 S Red Tail Loop"/>
    <s v="Ridgefield"/>
    <s v="WA"/>
    <s v="720"/>
    <x v="1"/>
    <x v="1"/>
    <x v="3"/>
    <m/>
    <x v="3"/>
    <n v="649.04999999999995"/>
    <n v="32"/>
    <n v="1"/>
    <x v="0"/>
    <x v="0"/>
    <x v="6"/>
  </r>
  <r>
    <s v="3491235"/>
    <x v="1"/>
    <s v="D R Horton Inc Portland(C5C)"/>
    <s v="2730 S Red Tail Loop"/>
    <s v="Ridgefield"/>
    <s v="WA"/>
    <s v="720"/>
    <x v="1"/>
    <x v="1"/>
    <x v="3"/>
    <m/>
    <x v="3"/>
    <n v="648.41999999999996"/>
    <n v="27"/>
    <n v="1"/>
    <x v="0"/>
    <x v="0"/>
    <x v="6"/>
  </r>
  <r>
    <s v="3491236"/>
    <x v="1"/>
    <s v="D R Horton Inc Portland(C5C)"/>
    <s v="2732 S Red Tail Loop"/>
    <s v="Ridgefield"/>
    <s v="WA"/>
    <s v="720"/>
    <x v="1"/>
    <x v="1"/>
    <x v="3"/>
    <m/>
    <x v="3"/>
    <n v="648.41999999999996"/>
    <n v="27"/>
    <n v="1"/>
    <x v="0"/>
    <x v="0"/>
    <x v="6"/>
  </r>
  <r>
    <s v="3491237"/>
    <x v="1"/>
    <s v="D R Horton Inc Portland(C5C)"/>
    <s v="2734 S Red Tail Loop"/>
    <s v="Ridgefield"/>
    <s v="WA"/>
    <s v="720"/>
    <x v="1"/>
    <x v="1"/>
    <x v="3"/>
    <m/>
    <x v="3"/>
    <n v="648.41999999999996"/>
    <n v="27"/>
    <n v="1"/>
    <x v="0"/>
    <x v="0"/>
    <x v="6"/>
  </r>
  <r>
    <s v="3491238"/>
    <x v="1"/>
    <s v="D R Horton Inc Portland(C5C)"/>
    <s v="2733 S Red Tail Loop"/>
    <s v="Ridgefield"/>
    <s v="WA"/>
    <s v="720"/>
    <x v="1"/>
    <x v="1"/>
    <x v="3"/>
    <m/>
    <x v="3"/>
    <n v="651.26"/>
    <n v="27"/>
    <n v="1"/>
    <x v="0"/>
    <x v="0"/>
    <x v="6"/>
  </r>
  <r>
    <s v="3491239"/>
    <x v="1"/>
    <s v="D R Horton Inc Portland(C5C)"/>
    <s v="2722 S Red Tail Loop"/>
    <s v="Ridgefield"/>
    <s v="WA"/>
    <s v="720"/>
    <x v="1"/>
    <x v="1"/>
    <x v="3"/>
    <m/>
    <x v="3"/>
    <n v="650.61"/>
    <n v="22"/>
    <n v="1"/>
    <x v="0"/>
    <x v="0"/>
    <x v="6"/>
  </r>
  <r>
    <s v="3491268"/>
    <x v="1"/>
    <s v="D R Horton Inc Portland(CAG)"/>
    <s v="12105 NE 102nd St"/>
    <s v="Vancouver"/>
    <s v="WA"/>
    <s v="720"/>
    <x v="1"/>
    <x v="1"/>
    <x v="3"/>
    <m/>
    <x v="3"/>
    <n v="648.44000000000005"/>
    <n v="27"/>
    <n v="1"/>
    <x v="0"/>
    <x v="0"/>
    <x v="6"/>
  </r>
  <r>
    <s v="3491270"/>
    <x v="1"/>
    <s v="D R Horton Inc Portland(VJS)"/>
    <s v="12109 NE 110th St"/>
    <s v="Vancouver"/>
    <s v="WA"/>
    <s v="720"/>
    <x v="1"/>
    <x v="1"/>
    <x v="3"/>
    <m/>
    <x v="3"/>
    <n v="650.30999999999995"/>
    <n v="26"/>
    <n v="1"/>
    <x v="0"/>
    <x v="0"/>
    <x v="6"/>
  </r>
  <r>
    <s v="3491333"/>
    <x v="1"/>
    <s v="Creekside Homes LLC(VJS)"/>
    <s v="7905 NE 91st Ave"/>
    <s v="Vancouver"/>
    <s v="WA"/>
    <s v="720"/>
    <x v="1"/>
    <x v="1"/>
    <x v="3"/>
    <m/>
    <x v="3"/>
    <n v="616.4"/>
    <n v="27"/>
    <n v="1"/>
    <x v="0"/>
    <x v="0"/>
    <x v="6"/>
  </r>
  <r>
    <s v="3491428"/>
    <x v="1"/>
    <s v="Doug Moore Homes(C5C)"/>
    <s v="1312 NE 48th Cir"/>
    <s v="Vancouver"/>
    <s v="WA"/>
    <s v="720"/>
    <x v="1"/>
    <x v="1"/>
    <x v="3"/>
    <m/>
    <x v="3"/>
    <n v="803.67"/>
    <n v="27"/>
    <n v="1"/>
    <x v="0"/>
    <x v="0"/>
    <x v="6"/>
  </r>
  <r>
    <s v="3491473"/>
    <x v="1"/>
    <s v="Helmes Inc(VJS)"/>
    <s v="12806 NE 58th Ave"/>
    <s v="Vancouver"/>
    <s v="WA"/>
    <s v="720"/>
    <x v="1"/>
    <x v="1"/>
    <x v="3"/>
    <m/>
    <x v="3"/>
    <n v="617.57000000000005"/>
    <n v="23"/>
    <n v="1"/>
    <x v="0"/>
    <x v="0"/>
    <x v="6"/>
  </r>
  <r>
    <s v="3491474"/>
    <x v="1"/>
    <s v="Cascade West Development(C5C)"/>
    <s v="1910 NW Maryland St"/>
    <s v="Camas"/>
    <s v="WA"/>
    <s v="720"/>
    <x v="1"/>
    <x v="1"/>
    <x v="0"/>
    <m/>
    <x v="3"/>
    <n v="621.79"/>
    <n v="28"/>
    <n v="1"/>
    <x v="0"/>
    <x v="0"/>
    <x v="6"/>
  </r>
  <r>
    <s v="3491477"/>
    <x v="1"/>
    <s v="Aho Construction(C5C)"/>
    <s v="9715 NE 106th St"/>
    <s v="Vancouver"/>
    <s v="WA"/>
    <s v="720"/>
    <x v="1"/>
    <x v="1"/>
    <x v="3"/>
    <m/>
    <x v="3"/>
    <n v="617.70000000000005"/>
    <n v="24"/>
    <n v="1"/>
    <x v="0"/>
    <x v="0"/>
    <x v="6"/>
  </r>
  <r>
    <s v="3491521"/>
    <x v="1"/>
    <s v="Pacific Lifestyle Homes(VJS)"/>
    <s v="1592 NE 153rd Ave"/>
    <s v="Vancouver"/>
    <s v="WA"/>
    <s v="720"/>
    <x v="1"/>
    <x v="1"/>
    <x v="3"/>
    <m/>
    <x v="3"/>
    <n v="647.53"/>
    <n v="20"/>
    <n v="1"/>
    <x v="0"/>
    <x v="0"/>
    <x v="6"/>
  </r>
  <r>
    <s v="3491781"/>
    <x v="1"/>
    <s v="D R Horton Inc Portland(C5C)"/>
    <s v="13008 NE 115th St"/>
    <s v="Vancouver"/>
    <s v="WA"/>
    <s v="720"/>
    <x v="1"/>
    <x v="1"/>
    <x v="3"/>
    <m/>
    <x v="3"/>
    <n v="650.61"/>
    <n v="22"/>
    <n v="1"/>
    <x v="0"/>
    <x v="0"/>
    <x v="6"/>
  </r>
  <r>
    <s v="3491782"/>
    <x v="1"/>
    <s v="D R Horton Inc Portland(C5C)"/>
    <s v="13013 NE 115th St"/>
    <s v="Vancouver"/>
    <s v="WA"/>
    <s v="720"/>
    <x v="1"/>
    <x v="1"/>
    <x v="3"/>
    <m/>
    <x v="3"/>
    <n v="651.64"/>
    <n v="30"/>
    <n v="1"/>
    <x v="0"/>
    <x v="0"/>
    <x v="6"/>
  </r>
  <r>
    <s v="3491802"/>
    <x v="1"/>
    <s v="NW Elite Homes LLC(KMM)"/>
    <s v="1118 NE 145th Ave"/>
    <s v="Vancouver"/>
    <s v="WA"/>
    <s v="720"/>
    <x v="1"/>
    <x v="1"/>
    <x v="0"/>
    <m/>
    <x v="3"/>
    <n v="1128.82"/>
    <n v="33"/>
    <n v="1"/>
    <x v="0"/>
    <x v="0"/>
    <x v="6"/>
  </r>
  <r>
    <s v="3491805"/>
    <x v="1"/>
    <s v="NW Elite Homes LLC(KMM)"/>
    <s v="2015 34th St"/>
    <s v="Washougal"/>
    <s v="WA"/>
    <s v="720"/>
    <x v="1"/>
    <x v="1"/>
    <x v="3"/>
    <m/>
    <x v="3"/>
    <n v="538.34"/>
    <n v="24"/>
    <n v="1"/>
    <x v="0"/>
    <x v="0"/>
    <x v="6"/>
  </r>
  <r>
    <s v="3491953"/>
    <x v="1"/>
    <s v="Pahlisch Homes Inc(C5C)"/>
    <s v="5772 NW Hood Lp"/>
    <s v="Camas"/>
    <s v="WA"/>
    <s v="720"/>
    <x v="1"/>
    <x v="1"/>
    <x v="3"/>
    <m/>
    <x v="3"/>
    <n v="1187.1300000000001"/>
    <n v="43"/>
    <n v="1"/>
    <x v="0"/>
    <x v="0"/>
    <x v="6"/>
  </r>
  <r>
    <s v="3491962"/>
    <x v="1"/>
    <s v="Manor Homes Washington Inc(VJS)"/>
    <s v="12405 NE 105th Wy"/>
    <s v="Vancouver"/>
    <s v="WA"/>
    <s v="720"/>
    <x v="1"/>
    <x v="1"/>
    <x v="3"/>
    <m/>
    <x v="3"/>
    <n v="617.30999999999995"/>
    <n v="21"/>
    <n v="1"/>
    <x v="0"/>
    <x v="0"/>
    <x v="6"/>
  </r>
  <r>
    <s v="3491970"/>
    <x v="1"/>
    <s v="Manor Homes Washington Inc(VJS)"/>
    <s v="14310 NE 107th St"/>
    <s v="Vancouver"/>
    <s v="WA"/>
    <s v="720"/>
    <x v="1"/>
    <x v="1"/>
    <x v="3"/>
    <m/>
    <x v="3"/>
    <n v="647.53"/>
    <n v="20"/>
    <n v="1"/>
    <x v="0"/>
    <x v="0"/>
    <x v="6"/>
  </r>
  <r>
    <s v="3491972"/>
    <x v="1"/>
    <s v="Manor Homes Washington Inc(VJS)"/>
    <s v="14308 NE 106th St"/>
    <s v="Vancouver"/>
    <s v="WA"/>
    <s v="720"/>
    <x v="1"/>
    <x v="1"/>
    <x v="3"/>
    <m/>
    <x v="3"/>
    <n v="617.17999999999995"/>
    <n v="20"/>
    <n v="1"/>
    <x v="0"/>
    <x v="0"/>
    <x v="6"/>
  </r>
  <r>
    <s v="3491975"/>
    <x v="1"/>
    <s v="Manor Homes Washington Inc(VJS)"/>
    <s v="14306 NE 107th St"/>
    <s v="Vancouver"/>
    <s v="WA"/>
    <s v="720"/>
    <x v="1"/>
    <x v="1"/>
    <x v="3"/>
    <m/>
    <x v="3"/>
    <n v="648.82000000000005"/>
    <n v="30"/>
    <n v="1"/>
    <x v="0"/>
    <x v="0"/>
    <x v="6"/>
  </r>
  <r>
    <s v="3491976"/>
    <x v="1"/>
    <s v="Manor Homes Washington Inc(VJS)"/>
    <s v="14305 NE 108th St"/>
    <s v="Vancouver"/>
    <s v="WA"/>
    <s v="720"/>
    <x v="1"/>
    <x v="1"/>
    <x v="3"/>
    <m/>
    <x v="3"/>
    <n v="647.28"/>
    <n v="18"/>
    <n v="1"/>
    <x v="0"/>
    <x v="0"/>
    <x v="6"/>
  </r>
  <r>
    <s v="3491977"/>
    <x v="1"/>
    <s v="Summerplace Homes(C5C)"/>
    <s v="1836 Taverner Dr"/>
    <s v="Ridgefield"/>
    <s v="WA"/>
    <s v="720"/>
    <x v="1"/>
    <x v="1"/>
    <x v="3"/>
    <m/>
    <x v="3"/>
    <n v="651.13"/>
    <n v="48"/>
    <n v="1"/>
    <x v="0"/>
    <x v="0"/>
    <x v="6"/>
  </r>
  <r>
    <s v="3492090"/>
    <x v="1"/>
    <s v="NW Elite Homes LLC(CAG)"/>
    <s v="1110 NE 145th Ave"/>
    <s v="Vancouver"/>
    <s v="WA"/>
    <s v="720"/>
    <x v="1"/>
    <x v="1"/>
    <x v="0"/>
    <m/>
    <x v="3"/>
    <n v="1142.43"/>
    <n v="33"/>
    <n v="1"/>
    <x v="0"/>
    <x v="0"/>
    <x v="6"/>
  </r>
  <r>
    <s v="3492134"/>
    <x v="1"/>
    <s v="Aho Construction(KMM)"/>
    <s v="9505 NE 104th Way"/>
    <s v="Vancouver"/>
    <s v="WA"/>
    <s v="720"/>
    <x v="1"/>
    <x v="1"/>
    <x v="0"/>
    <m/>
    <x v="3"/>
    <n v="621.28"/>
    <n v="26"/>
    <n v="1"/>
    <x v="0"/>
    <x v="0"/>
    <x v="6"/>
  </r>
  <r>
    <s v="3492219"/>
    <x v="1"/>
    <s v="Helmes Inc(KMM)"/>
    <s v="14403 NE 112th St"/>
    <s v="Vancouver"/>
    <s v="WA"/>
    <s v="720"/>
    <x v="1"/>
    <x v="1"/>
    <x v="3"/>
    <m/>
    <x v="3"/>
    <n v="618.72"/>
    <n v="32"/>
    <n v="1"/>
    <x v="0"/>
    <x v="0"/>
    <x v="6"/>
  </r>
  <r>
    <s v="3492483"/>
    <x v="1"/>
    <s v="Waverly Homes Inc(KMM)"/>
    <s v="3204 NE 75th Way"/>
    <s v="Vancouver"/>
    <s v="WA"/>
    <s v="720"/>
    <x v="1"/>
    <x v="1"/>
    <x v="3"/>
    <m/>
    <x v="3"/>
    <n v="647.91999999999996"/>
    <n v="23"/>
    <n v="1"/>
    <x v="0"/>
    <x v="0"/>
    <x v="6"/>
  </r>
  <r>
    <s v="3492493"/>
    <x v="1"/>
    <s v="Aho Construction(KMM)"/>
    <s v="9714 NE 106th St"/>
    <s v="Vancouver"/>
    <s v="WA"/>
    <s v="720"/>
    <x v="1"/>
    <x v="1"/>
    <x v="3"/>
    <m/>
    <x v="3"/>
    <n v="617.57000000000005"/>
    <n v="23"/>
    <n v="1"/>
    <x v="0"/>
    <x v="0"/>
    <x v="6"/>
  </r>
  <r>
    <s v="3492498"/>
    <x v="1"/>
    <s v="K H R Homes(VJS)"/>
    <s v="3407 T St"/>
    <s v="Washougal"/>
    <s v="WA"/>
    <s v="720"/>
    <x v="1"/>
    <x v="1"/>
    <x v="3"/>
    <m/>
    <x v="3"/>
    <n v="651.13"/>
    <n v="48"/>
    <n v="1"/>
    <x v="0"/>
    <x v="0"/>
    <x v="6"/>
  </r>
  <r>
    <s v="3492523"/>
    <x v="1"/>
    <s v="D R Horton Inc Portland(MRE)"/>
    <s v="10907 NE 121st Ct"/>
    <s v="Vancouver"/>
    <s v="WA"/>
    <s v="720"/>
    <x v="1"/>
    <x v="1"/>
    <x v="3"/>
    <m/>
    <x v="3"/>
    <n v="646.73"/>
    <n v="27"/>
    <n v="1"/>
    <x v="0"/>
    <x v="0"/>
    <x v="6"/>
  </r>
  <r>
    <s v="3492524"/>
    <x v="1"/>
    <s v="D R Horton Inc Portland(MRE)"/>
    <s v="10903 NE 121st Ct"/>
    <s v="Vancouver"/>
    <s v="WA"/>
    <s v="720"/>
    <x v="1"/>
    <x v="1"/>
    <x v="3"/>
    <m/>
    <x v="3"/>
    <n v="648.44000000000005"/>
    <n v="27"/>
    <n v="1"/>
    <x v="0"/>
    <x v="0"/>
    <x v="6"/>
  </r>
  <r>
    <s v="3492531"/>
    <x v="1"/>
    <s v="Osprey Homes LLC(VJS)"/>
    <s v="5616 NE 52nd Pl"/>
    <s v="Vancouver"/>
    <s v="WA"/>
    <s v="720"/>
    <x v="1"/>
    <x v="1"/>
    <x v="3"/>
    <m/>
    <x v="3"/>
    <n v="649.07000000000005"/>
    <n v="32"/>
    <n v="1"/>
    <x v="0"/>
    <x v="0"/>
    <x v="6"/>
  </r>
  <r>
    <s v="3492551"/>
    <x v="1"/>
    <s v="Aho Construction(VJS)"/>
    <s v="9603 NE 104th Way"/>
    <s v="Vancouver"/>
    <s v="WA"/>
    <s v="720"/>
    <x v="1"/>
    <x v="1"/>
    <x v="3"/>
    <m/>
    <x v="3"/>
    <n v="617.70000000000005"/>
    <n v="24"/>
    <n v="1"/>
    <x v="0"/>
    <x v="0"/>
    <x v="6"/>
  </r>
  <r>
    <s v="3492562"/>
    <x v="1"/>
    <s v="Pacific Lifestyle Homes(VJS)"/>
    <s v="15428 NE 16th St"/>
    <s v="Vancouver"/>
    <s v="WA"/>
    <s v="720"/>
    <x v="1"/>
    <x v="1"/>
    <x v="3"/>
    <m/>
    <x v="3"/>
    <n v="648.32000000000005"/>
    <n v="26"/>
    <n v="1"/>
    <x v="0"/>
    <x v="0"/>
    <x v="6"/>
  </r>
  <r>
    <s v="3492583"/>
    <x v="1"/>
    <s v="Hendrickson Development Inc(C5C)"/>
    <s v="1703 NW 23rd Ave"/>
    <s v="Battle Ground"/>
    <s v="WA"/>
    <s v="720"/>
    <x v="1"/>
    <x v="1"/>
    <x v="3"/>
    <m/>
    <x v="3"/>
    <n v="647.78"/>
    <n v="22"/>
    <n v="1"/>
    <x v="0"/>
    <x v="0"/>
    <x v="6"/>
  </r>
  <r>
    <s v="3492638"/>
    <x v="1"/>
    <s v="Brighten Homes Inc(A1L)"/>
    <s v="11004 NE 2nd Ct"/>
    <s v="Vancouver"/>
    <s v="WA"/>
    <s v="720"/>
    <x v="1"/>
    <x v="1"/>
    <x v="3"/>
    <m/>
    <x v="3"/>
    <n v="618.86"/>
    <n v="33"/>
    <n v="1"/>
    <x v="0"/>
    <x v="0"/>
    <x v="6"/>
  </r>
  <r>
    <s v="3492639"/>
    <x v="1"/>
    <s v="Brighten Homes Inc(A1L)"/>
    <s v="11008 NE 2nd Ct"/>
    <s v="Vancouver"/>
    <s v="WA"/>
    <s v="720"/>
    <x v="1"/>
    <x v="1"/>
    <x v="3"/>
    <m/>
    <x v="3"/>
    <n v="619.11"/>
    <n v="35"/>
    <n v="1"/>
    <x v="0"/>
    <x v="0"/>
    <x v="6"/>
  </r>
  <r>
    <s v="3492643"/>
    <x v="1"/>
    <s v="Waverly Homes Inc(VJS)"/>
    <s v="3216 NE 75th Way"/>
    <s v="Vancouver"/>
    <s v="WA"/>
    <s v="720"/>
    <x v="1"/>
    <x v="1"/>
    <x v="3"/>
    <m/>
    <x v="3"/>
    <n v="617.97"/>
    <n v="26"/>
    <n v="1"/>
    <x v="0"/>
    <x v="0"/>
    <x v="10"/>
  </r>
  <r>
    <s v="3492655"/>
    <x v="1"/>
    <s v="Dulo, Vatik(MRE)"/>
    <s v="1472 N Columbia Ridge Way"/>
    <s v="Washougal"/>
    <s v="WA"/>
    <s v="720"/>
    <x v="1"/>
    <x v="1"/>
    <x v="3"/>
    <m/>
    <x v="3"/>
    <n v="619.45000000000005"/>
    <n v="36"/>
    <n v="1"/>
    <x v="0"/>
    <x v="0"/>
    <x v="4"/>
  </r>
  <r>
    <s v="3492668"/>
    <x v="1"/>
    <s v="Quintessential Homes LLC(VJS)"/>
    <s v="11804 NE 102nd St"/>
    <s v="Vancouver"/>
    <s v="WA"/>
    <s v="720"/>
    <x v="1"/>
    <x v="1"/>
    <x v="3"/>
    <m/>
    <x v="3"/>
    <n v="646.98"/>
    <n v="19"/>
    <n v="1"/>
    <x v="0"/>
    <x v="0"/>
    <x v="6"/>
  </r>
  <r>
    <s v="3492674"/>
    <x v="1"/>
    <s v="Lennar Northwest Inc(VJS)"/>
    <s v="2401 NE 191st Ave"/>
    <s v="Vancouver"/>
    <s v="WA"/>
    <s v="720"/>
    <x v="1"/>
    <x v="1"/>
    <x v="3"/>
    <m/>
    <x v="3"/>
    <n v="617.83000000000004"/>
    <n v="25"/>
    <n v="1"/>
    <x v="0"/>
    <x v="0"/>
    <x v="6"/>
  </r>
  <r>
    <s v="3492679"/>
    <x v="1"/>
    <s v="Lennar Northwest Inc(VJS)"/>
    <s v="19102 NE 24th St"/>
    <s v="Vancouver"/>
    <s v="WA"/>
    <s v="720"/>
    <x v="1"/>
    <x v="1"/>
    <x v="3"/>
    <m/>
    <x v="3"/>
    <n v="618.35"/>
    <n v="29"/>
    <n v="1"/>
    <x v="0"/>
    <x v="0"/>
    <x v="6"/>
  </r>
  <r>
    <s v="3492681"/>
    <x v="1"/>
    <s v="Lennar Northwest Inc(VJS)"/>
    <s v="19105 NE 25th St"/>
    <s v="Vancouver"/>
    <s v="WA"/>
    <s v="720"/>
    <x v="1"/>
    <x v="1"/>
    <x v="3"/>
    <m/>
    <x v="3"/>
    <n v="617.97"/>
    <n v="26"/>
    <n v="1"/>
    <x v="0"/>
    <x v="0"/>
    <x v="6"/>
  </r>
  <r>
    <s v="3492731"/>
    <x v="1"/>
    <s v="Aho Construction(KMM)"/>
    <s v="9605 NE 106th St"/>
    <s v="Vancouver"/>
    <s v="WA"/>
    <s v="720"/>
    <x v="1"/>
    <x v="1"/>
    <x v="3"/>
    <m/>
    <x v="3"/>
    <n v="617.28"/>
    <n v="24"/>
    <n v="1"/>
    <x v="0"/>
    <x v="0"/>
    <x v="6"/>
  </r>
  <r>
    <s v="3492732"/>
    <x v="1"/>
    <s v="Aho Construction(KMM)"/>
    <s v="10508 NE 95th Ave"/>
    <s v="Vancouver"/>
    <s v="WA"/>
    <s v="720"/>
    <x v="1"/>
    <x v="1"/>
    <x v="3"/>
    <m/>
    <x v="3"/>
    <n v="617.15"/>
    <n v="23"/>
    <n v="1"/>
    <x v="0"/>
    <x v="0"/>
    <x v="6"/>
  </r>
  <r>
    <s v="3492776"/>
    <x v="1"/>
    <s v="Evergreen Homes NW LLC(C5C)"/>
    <s v="410 N 47th Cir"/>
    <s v="Camas"/>
    <s v="WA"/>
    <s v="720"/>
    <x v="1"/>
    <x v="1"/>
    <x v="0"/>
    <m/>
    <x v="3"/>
    <n v="758.97"/>
    <n v="125"/>
    <n v="1"/>
    <x v="0"/>
    <x v="0"/>
    <x v="6"/>
  </r>
  <r>
    <s v="3492802"/>
    <x v="1"/>
    <s v="D R Horton Inc Portland(VJS)"/>
    <s v="13007 NE 114th Way"/>
    <s v="Vancouver"/>
    <s v="WA"/>
    <s v="720"/>
    <x v="1"/>
    <x v="1"/>
    <x v="3"/>
    <m/>
    <x v="3"/>
    <n v="647.91999999999996"/>
    <n v="23"/>
    <n v="1"/>
    <x v="0"/>
    <x v="0"/>
    <x v="6"/>
  </r>
  <r>
    <s v="3492804"/>
    <x v="1"/>
    <s v="D R Horton Inc Portland(VJS)"/>
    <s v="13011 NE 114th Way"/>
    <s v="Vancouver"/>
    <s v="WA"/>
    <s v="720"/>
    <x v="1"/>
    <x v="1"/>
    <x v="3"/>
    <m/>
    <x v="3"/>
    <n v="648.04999999999995"/>
    <n v="24"/>
    <n v="1"/>
    <x v="0"/>
    <x v="0"/>
    <x v="6"/>
  </r>
  <r>
    <s v="3492918"/>
    <x v="1"/>
    <s v="Helmes Inc(VJS)"/>
    <s v="996 N Parson Pl"/>
    <s v="Ridgefield"/>
    <s v="WA"/>
    <s v="720"/>
    <x v="1"/>
    <x v="1"/>
    <x v="3"/>
    <m/>
    <x v="3"/>
    <n v="745.95"/>
    <n v="30"/>
    <n v="1"/>
    <x v="0"/>
    <x v="0"/>
    <x v="6"/>
  </r>
  <r>
    <s v="3492943"/>
    <x v="1"/>
    <s v="Cascade West Development(C5C)"/>
    <s v="2024 NW 44th Ave"/>
    <s v="Camas"/>
    <s v="WA"/>
    <s v="720"/>
    <x v="1"/>
    <x v="1"/>
    <x v="3"/>
    <m/>
    <x v="3"/>
    <n v="617.70000000000005"/>
    <n v="24"/>
    <n v="1"/>
    <x v="0"/>
    <x v="0"/>
    <x v="6"/>
  </r>
  <r>
    <s v="3492952"/>
    <x v="1"/>
    <s v="Cascade West Development(C5C)"/>
    <s v="1114 N Heron Dr"/>
    <s v="Ridgefield"/>
    <s v="WA"/>
    <s v="720"/>
    <x v="1"/>
    <x v="1"/>
    <x v="3"/>
    <m/>
    <x v="3"/>
    <n v="648.44000000000005"/>
    <n v="27"/>
    <n v="1"/>
    <x v="0"/>
    <x v="0"/>
    <x v="4"/>
  </r>
  <r>
    <s v="3493151"/>
    <x v="1"/>
    <s v="Summerplace Homes(KMM)"/>
    <s v="1845 S Dusky Dr"/>
    <s v="Ridgefield"/>
    <s v="WA"/>
    <s v="720"/>
    <x v="1"/>
    <x v="1"/>
    <x v="3"/>
    <m/>
    <x v="3"/>
    <n v="650.62"/>
    <n v="44"/>
    <n v="1"/>
    <x v="0"/>
    <x v="0"/>
    <x v="6"/>
  </r>
  <r>
    <s v="3493163"/>
    <x v="1"/>
    <s v="Haven Homes NW LLC(KMM)"/>
    <s v="8113 NE 158th Ct"/>
    <s v="Vancouver"/>
    <s v="WA"/>
    <s v="720"/>
    <x v="1"/>
    <x v="1"/>
    <x v="3"/>
    <m/>
    <x v="3"/>
    <n v="646.85"/>
    <n v="18"/>
    <n v="1"/>
    <x v="0"/>
    <x v="0"/>
    <x v="6"/>
  </r>
  <r>
    <s v="3493171"/>
    <x v="1"/>
    <s v="Pahlisch Homes Inc(KMM)"/>
    <s v="1814 NW 21st Ct"/>
    <s v="Camas"/>
    <s v="WA"/>
    <s v="720"/>
    <x v="1"/>
    <x v="1"/>
    <x v="3"/>
    <m/>
    <x v="3"/>
    <n v="649.59"/>
    <n v="36"/>
    <n v="1"/>
    <x v="0"/>
    <x v="0"/>
    <x v="6"/>
  </r>
  <r>
    <s v="3493172"/>
    <x v="1"/>
    <s v="Pahlisch Homes Inc(KMM)"/>
    <s v="2007 NW Sierra Way"/>
    <s v="Camas"/>
    <s v="WA"/>
    <s v="720"/>
    <x v="1"/>
    <x v="1"/>
    <x v="3"/>
    <m/>
    <x v="3"/>
    <n v="663.07"/>
    <n v="36"/>
    <n v="1"/>
    <x v="0"/>
    <x v="0"/>
    <x v="6"/>
  </r>
  <r>
    <s v="3493191"/>
    <x v="1"/>
    <s v="Aho Construction(KMM)"/>
    <s v="9709 NE 104th Way"/>
    <s v="Vancouver"/>
    <s v="WA"/>
    <s v="720"/>
    <x v="1"/>
    <x v="1"/>
    <x v="0"/>
    <m/>
    <x v="3"/>
    <n v="620.33000000000004"/>
    <n v="24"/>
    <n v="1"/>
    <x v="0"/>
    <x v="0"/>
    <x v="6"/>
  </r>
  <r>
    <s v="3493192"/>
    <x v="1"/>
    <s v="Aho Construction(KMM)"/>
    <s v="9712 NE 104th Way"/>
    <s v="Vancouver"/>
    <s v="WA"/>
    <s v="720"/>
    <x v="1"/>
    <x v="1"/>
    <x v="3"/>
    <m/>
    <x v="3"/>
    <n v="617.16"/>
    <n v="23"/>
    <n v="1"/>
    <x v="0"/>
    <x v="0"/>
    <x v="6"/>
  </r>
  <r>
    <s v="3493224"/>
    <x v="1"/>
    <s v="Lennar Northwest Inc(KMM)"/>
    <s v="3438 NE Sitka Dr"/>
    <s v="Camas"/>
    <s v="WA"/>
    <s v="720"/>
    <x v="1"/>
    <x v="1"/>
    <x v="3"/>
    <m/>
    <x v="3"/>
    <n v="653.41999999999996"/>
    <n v="66"/>
    <n v="1"/>
    <x v="0"/>
    <x v="0"/>
    <x v="6"/>
  </r>
  <r>
    <s v="3493225"/>
    <x v="1"/>
    <s v="Lennar Northwest Inc(KMM)"/>
    <s v="3440 NE Sitka Dr"/>
    <s v="Camas"/>
    <s v="WA"/>
    <s v="720"/>
    <x v="1"/>
    <x v="1"/>
    <x v="3"/>
    <m/>
    <x v="3"/>
    <n v="653.41999999999996"/>
    <n v="66"/>
    <n v="1"/>
    <x v="0"/>
    <x v="0"/>
    <x v="6"/>
  </r>
  <r>
    <s v="3493667"/>
    <x v="1"/>
    <s v="Cascade West Development(KMM)"/>
    <s v="3221 NW Lake Pl"/>
    <s v="Camas"/>
    <s v="WA"/>
    <s v="720"/>
    <x v="1"/>
    <x v="1"/>
    <x v="3"/>
    <m/>
    <x v="3"/>
    <n v="616.41"/>
    <n v="14"/>
    <n v="1"/>
    <x v="0"/>
    <x v="0"/>
    <x v="6"/>
  </r>
  <r>
    <s v="3493668"/>
    <x v="1"/>
    <s v="Cascade West Development(KMM)"/>
    <s v="1906 NW Maryland St"/>
    <s v="Camas"/>
    <s v="WA"/>
    <s v="720"/>
    <x v="1"/>
    <x v="1"/>
    <x v="0"/>
    <m/>
    <x v="3"/>
    <n v="624.09"/>
    <n v="37"/>
    <n v="1"/>
    <x v="0"/>
    <x v="0"/>
    <x v="6"/>
  </r>
  <r>
    <s v="3493749"/>
    <x v="1"/>
    <s v="Kingston Homes LLC(KMM)"/>
    <s v="12703 NE 58th Ave"/>
    <s v="Vancouver"/>
    <s v="WA"/>
    <s v="720"/>
    <x v="1"/>
    <x v="1"/>
    <x v="3"/>
    <m/>
    <x v="3"/>
    <n v="618.35"/>
    <n v="29"/>
    <n v="1"/>
    <x v="0"/>
    <x v="0"/>
    <x v="6"/>
  </r>
  <r>
    <s v="3493751"/>
    <x v="1"/>
    <s v="Kingston Homes LLC(KMM)"/>
    <s v="12501 NE 59th Ave"/>
    <s v="Vancouver"/>
    <s v="WA"/>
    <s v="720"/>
    <x v="1"/>
    <x v="1"/>
    <x v="3"/>
    <m/>
    <x v="3"/>
    <n v="617.57000000000005"/>
    <n v="23"/>
    <n v="1"/>
    <x v="0"/>
    <x v="0"/>
    <x v="6"/>
  </r>
  <r>
    <s v="3494047"/>
    <x v="1"/>
    <s v="Pahlisch Homes Inc(MRE)"/>
    <s v="5775 NW Hood Lp"/>
    <s v="Camas"/>
    <s v="WA"/>
    <s v="720"/>
    <x v="1"/>
    <x v="1"/>
    <x v="3"/>
    <m/>
    <x v="3"/>
    <n v="618.97"/>
    <n v="34"/>
    <n v="1"/>
    <x v="0"/>
    <x v="0"/>
    <x v="6"/>
  </r>
  <r>
    <s v="3494077"/>
    <x v="1"/>
    <s v="Cascade West Development(VJS)"/>
    <s v="1118 N Heron Dr"/>
    <s v="Ridgefield"/>
    <s v="WA"/>
    <s v="720"/>
    <x v="1"/>
    <x v="1"/>
    <x v="3"/>
    <m/>
    <x v="3"/>
    <n v="648.44000000000005"/>
    <n v="27"/>
    <n v="1"/>
    <x v="0"/>
    <x v="0"/>
    <x v="6"/>
  </r>
  <r>
    <s v="3494086"/>
    <x v="1"/>
    <s v="Pacific Lifestyle Homes(VJS)"/>
    <s v="15412 NE 16th St"/>
    <s v="Vancouver"/>
    <s v="WA"/>
    <s v="720"/>
    <x v="1"/>
    <x v="1"/>
    <x v="3"/>
    <m/>
    <x v="3"/>
    <n v="647.57000000000005"/>
    <n v="24"/>
    <n v="1"/>
    <x v="0"/>
    <x v="0"/>
    <x v="6"/>
  </r>
  <r>
    <s v="3494089"/>
    <x v="1"/>
    <s v="Pacific Lifestyle Homes(VJS)"/>
    <s v="15408 NE 16th St"/>
    <s v="Vancouver"/>
    <s v="WA"/>
    <s v="720"/>
    <x v="1"/>
    <x v="1"/>
    <x v="3"/>
    <m/>
    <x v="3"/>
    <n v="619.1"/>
    <n v="20"/>
    <n v="1"/>
    <x v="0"/>
    <x v="0"/>
    <x v="6"/>
  </r>
  <r>
    <s v="3494122"/>
    <x v="1"/>
    <s v="D R Horton Inc Portland(MRE)"/>
    <s v="13009 NE 115th St"/>
    <s v="Vancouver"/>
    <s v="WA"/>
    <s v="720"/>
    <x v="1"/>
    <x v="1"/>
    <x v="3"/>
    <m/>
    <x v="3"/>
    <n v="648.15"/>
    <n v="28"/>
    <n v="1"/>
    <x v="0"/>
    <x v="0"/>
    <x v="6"/>
  </r>
  <r>
    <s v="3494124"/>
    <x v="1"/>
    <s v="D R Horton Inc Portland(MRE)"/>
    <s v="12101 NE 110th St"/>
    <s v="Vancouver"/>
    <s v="WA"/>
    <s v="720"/>
    <x v="1"/>
    <x v="1"/>
    <x v="3"/>
    <m/>
    <x v="3"/>
    <n v="648.62"/>
    <n v="32"/>
    <n v="1"/>
    <x v="0"/>
    <x v="0"/>
    <x v="6"/>
  </r>
  <r>
    <s v="3494203"/>
    <x v="1"/>
    <s v="RiverRidge Homes LLC(VJS)"/>
    <s v="3305 NE 125th St"/>
    <s v="Vancouver"/>
    <s v="WA"/>
    <s v="720"/>
    <x v="1"/>
    <x v="1"/>
    <x v="3"/>
    <m/>
    <x v="3"/>
    <n v="615.65"/>
    <n v="45"/>
    <n v="1"/>
    <x v="0"/>
    <x v="0"/>
    <x v="6"/>
  </r>
  <r>
    <s v="3494214"/>
    <x v="1"/>
    <s v="Emken, Michael R(C5C)"/>
    <s v="2201 S 17th Way"/>
    <s v="Ridgefield"/>
    <s v="WA"/>
    <s v="720"/>
    <x v="1"/>
    <x v="1"/>
    <x v="3"/>
    <m/>
    <x v="3"/>
    <n v="650.91999999999996"/>
    <n v="50"/>
    <n v="1"/>
    <x v="0"/>
    <x v="0"/>
    <x v="4"/>
  </r>
  <r>
    <s v="3494423"/>
    <x v="1"/>
    <s v="A &amp; V Homes Construction Inc(CAG)"/>
    <s v="11212 NE 122nd Ave"/>
    <s v="Vancouver"/>
    <s v="WA"/>
    <s v="720"/>
    <x v="1"/>
    <x v="1"/>
    <x v="3"/>
    <m/>
    <x v="3"/>
    <n v="648.72"/>
    <n v="33"/>
    <n v="1"/>
    <x v="0"/>
    <x v="0"/>
    <x v="6"/>
  </r>
  <r>
    <s v="3494436"/>
    <x v="1"/>
    <s v="A &amp; V Homes Construction Inc(CAG)"/>
    <s v="12012 NE 112th St"/>
    <s v="Vancouver"/>
    <s v="WA"/>
    <s v="720"/>
    <x v="1"/>
    <x v="1"/>
    <x v="3"/>
    <m/>
    <x v="3"/>
    <n v="1820.12"/>
    <n v="22"/>
    <n v="1"/>
    <x v="0"/>
    <x v="0"/>
    <x v="6"/>
  </r>
  <r>
    <s v="3494437"/>
    <x v="1"/>
    <s v="A &amp; V Homes Construction Inc(CAG)"/>
    <s v="12103 NE 113th St"/>
    <s v="Vancouver"/>
    <s v="WA"/>
    <s v="720"/>
    <x v="1"/>
    <x v="1"/>
    <x v="3"/>
    <m/>
    <x v="3"/>
    <n v="617.24"/>
    <n v="24"/>
    <n v="1"/>
    <x v="0"/>
    <x v="0"/>
    <x v="6"/>
  </r>
  <r>
    <s v="3494447"/>
    <x v="1"/>
    <s v="JB Homes LLC(VJS)"/>
    <s v="11400 NE 99th Cir"/>
    <s v="Vancouver"/>
    <s v="WA"/>
    <s v="720"/>
    <x v="1"/>
    <x v="1"/>
    <x v="3"/>
    <m/>
    <x v="3"/>
    <n v="649.66999999999996"/>
    <n v="21"/>
    <n v="1"/>
    <x v="0"/>
    <x v="0"/>
    <x v="6"/>
  </r>
  <r>
    <s v="3494448"/>
    <x v="1"/>
    <s v="JB Homes LLC(VJS)"/>
    <s v="11303 NE 99th Cir"/>
    <s v="Vancouver"/>
    <s v="WA"/>
    <s v="720"/>
    <x v="1"/>
    <x v="1"/>
    <x v="3"/>
    <m/>
    <x v="3"/>
    <n v="618.98"/>
    <n v="19"/>
    <n v="1"/>
    <x v="0"/>
    <x v="0"/>
    <x v="6"/>
  </r>
  <r>
    <s v="3494450"/>
    <x v="1"/>
    <s v="JB Homes LLC(VJS)"/>
    <s v="11213 NE 99th Cir"/>
    <s v="Vancouver"/>
    <s v="WA"/>
    <s v="720"/>
    <x v="1"/>
    <x v="1"/>
    <x v="3"/>
    <m/>
    <x v="3"/>
    <n v="649.29"/>
    <n v="18"/>
    <n v="1"/>
    <x v="0"/>
    <x v="0"/>
    <x v="6"/>
  </r>
  <r>
    <s v="3494622"/>
    <x v="1"/>
    <s v="D R Horton Inc Portland(VJS)"/>
    <s v="2740 S Red Tail Loop"/>
    <s v="Ridgefield"/>
    <s v="WA"/>
    <s v="720"/>
    <x v="1"/>
    <x v="1"/>
    <x v="3"/>
    <m/>
    <x v="3"/>
    <n v="648.79999999999995"/>
    <n v="30"/>
    <n v="1"/>
    <x v="0"/>
    <x v="0"/>
    <x v="6"/>
  </r>
  <r>
    <s v="3494623"/>
    <x v="1"/>
    <s v="D R Horton Inc Portland(VJS)"/>
    <s v="2739 S Red Tail Loop"/>
    <s v="Ridgefield"/>
    <s v="WA"/>
    <s v="720"/>
    <x v="1"/>
    <x v="1"/>
    <x v="3"/>
    <m/>
    <x v="3"/>
    <n v="651.74"/>
    <n v="35"/>
    <n v="1"/>
    <x v="0"/>
    <x v="0"/>
    <x v="6"/>
  </r>
  <r>
    <s v="3494624"/>
    <x v="1"/>
    <s v="D R Horton Inc Portland(VJS)"/>
    <s v="2743 S Red Tail Loop"/>
    <s v="Ridgefield"/>
    <s v="WA"/>
    <s v="720"/>
    <x v="1"/>
    <x v="1"/>
    <x v="3"/>
    <m/>
    <x v="3"/>
    <n v="621.16"/>
    <n v="34"/>
    <n v="1"/>
    <x v="0"/>
    <x v="0"/>
    <x v="6"/>
  </r>
  <r>
    <s v="3494625"/>
    <x v="1"/>
    <s v="D R Horton Inc Portland(VJS)"/>
    <s v="2738 S Red Tail Loop"/>
    <s v="Ridgefield"/>
    <s v="WA"/>
    <s v="720"/>
    <x v="1"/>
    <x v="1"/>
    <x v="3"/>
    <m/>
    <x v="3"/>
    <n v="651.94000000000005"/>
    <n v="35"/>
    <n v="1"/>
    <x v="0"/>
    <x v="0"/>
    <x v="6"/>
  </r>
  <r>
    <s v="3494626"/>
    <x v="1"/>
    <s v="D R Horton Inc Portland(VJS)"/>
    <s v="2736 S Red Tail Loop"/>
    <s v="Ridgefield"/>
    <s v="WA"/>
    <s v="720"/>
    <x v="1"/>
    <x v="1"/>
    <x v="3"/>
    <m/>
    <x v="3"/>
    <n v="651.62"/>
    <n v="34"/>
    <n v="1"/>
    <x v="0"/>
    <x v="0"/>
    <x v="6"/>
  </r>
  <r>
    <s v="3494628"/>
    <x v="1"/>
    <s v="D R Horton Inc Portland(VJS)"/>
    <s v="2742 S Red Tail Loop"/>
    <s v="Ridgefield"/>
    <s v="WA"/>
    <s v="720"/>
    <x v="1"/>
    <x v="1"/>
    <x v="3"/>
    <m/>
    <x v="3"/>
    <n v="621.07000000000005"/>
    <n v="32"/>
    <n v="1"/>
    <x v="0"/>
    <x v="0"/>
    <x v="6"/>
  </r>
  <r>
    <s v="3494629"/>
    <x v="1"/>
    <s v="D R Horton Inc Portland(VJS)"/>
    <s v="2744 S Red Tail Loop"/>
    <s v="Ridgefield"/>
    <s v="WA"/>
    <s v="720"/>
    <x v="1"/>
    <x v="1"/>
    <x v="3"/>
    <m/>
    <x v="3"/>
    <n v="620.82000000000005"/>
    <n v="30"/>
    <n v="1"/>
    <x v="0"/>
    <x v="0"/>
    <x v="6"/>
  </r>
  <r>
    <s v="3494630"/>
    <x v="1"/>
    <s v="D R Horton Inc Portland(VJS)"/>
    <s v="2746 S Red Tail Loop"/>
    <s v="Ridgefield"/>
    <s v="WA"/>
    <s v="720"/>
    <x v="1"/>
    <x v="1"/>
    <x v="3"/>
    <m/>
    <x v="3"/>
    <n v="620.44000000000005"/>
    <n v="27"/>
    <n v="1"/>
    <x v="0"/>
    <x v="0"/>
    <x v="6"/>
  </r>
  <r>
    <s v="3494632"/>
    <x v="1"/>
    <s v="D R Horton Inc Portland(VJS)"/>
    <s v="2748 S Red Tail Loop"/>
    <s v="Ridgefield"/>
    <s v="WA"/>
    <s v="720"/>
    <x v="1"/>
    <x v="1"/>
    <x v="3"/>
    <m/>
    <x v="3"/>
    <n v="620.77"/>
    <n v="31"/>
    <n v="1"/>
    <x v="0"/>
    <x v="0"/>
    <x v="6"/>
  </r>
  <r>
    <s v="3494633"/>
    <x v="1"/>
    <s v="D R Horton Inc Portland(VJS)"/>
    <s v="2750 S Red Tail Loop"/>
    <s v="Ridgefield"/>
    <s v="WA"/>
    <s v="720"/>
    <x v="1"/>
    <x v="1"/>
    <x v="3"/>
    <m/>
    <x v="3"/>
    <n v="620.44000000000005"/>
    <n v="27"/>
    <n v="1"/>
    <x v="0"/>
    <x v="0"/>
    <x v="6"/>
  </r>
  <r>
    <s v="3494634"/>
    <x v="1"/>
    <s v="D R Horton Inc Portland(VJS)"/>
    <s v="2755 S Red Tail Loop"/>
    <s v="Ridgefield"/>
    <s v="WA"/>
    <s v="720"/>
    <x v="1"/>
    <x v="1"/>
    <x v="3"/>
    <m/>
    <x v="3"/>
    <n v="620.89"/>
    <n v="32"/>
    <n v="1"/>
    <x v="0"/>
    <x v="0"/>
    <x v="6"/>
  </r>
  <r>
    <s v="3494635"/>
    <x v="1"/>
    <s v="D R Horton Inc Portland(VJS)"/>
    <s v="2749 S Red Tail Loop"/>
    <s v="Ridgefield"/>
    <s v="WA"/>
    <s v="720"/>
    <x v="1"/>
    <x v="1"/>
    <x v="3"/>
    <m/>
    <x v="3"/>
    <n v="623.4"/>
    <n v="33"/>
    <n v="1"/>
    <x v="0"/>
    <x v="0"/>
    <x v="6"/>
  </r>
  <r>
    <s v="3494636"/>
    <x v="1"/>
    <s v="D R Horton Inc Portland(VJS)"/>
    <s v="2747 S Red Tail Loop"/>
    <s v="Ridgefield"/>
    <s v="WA"/>
    <s v="720"/>
    <x v="1"/>
    <x v="1"/>
    <x v="3"/>
    <m/>
    <x v="3"/>
    <n v="623.4"/>
    <n v="33"/>
    <n v="1"/>
    <x v="0"/>
    <x v="0"/>
    <x v="6"/>
  </r>
  <r>
    <s v="3494680"/>
    <x v="1"/>
    <s v="Chaney, Skye(MRE)"/>
    <s v="2039 N 10th St"/>
    <s v="Washougal"/>
    <s v="WA"/>
    <s v="720"/>
    <x v="1"/>
    <x v="1"/>
    <x v="0"/>
    <m/>
    <x v="3"/>
    <n v="1780.04"/>
    <n v="87"/>
    <n v="1"/>
    <x v="0"/>
    <x v="0"/>
    <x v="4"/>
  </r>
  <r>
    <s v="3494681"/>
    <x v="1"/>
    <s v="Chaney, Skye(MRE)"/>
    <s v="2049 N 10th St"/>
    <s v="Washougal"/>
    <s v="WA"/>
    <s v="720"/>
    <x v="1"/>
    <x v="1"/>
    <x v="0"/>
    <m/>
    <x v="3"/>
    <n v="1831.85"/>
    <n v="107"/>
    <n v="1"/>
    <x v="0"/>
    <x v="0"/>
    <x v="4"/>
  </r>
  <r>
    <s v="3494989"/>
    <x v="1"/>
    <s v="Pahlisch Homes Inc(VJS)"/>
    <s v="6812 NE 66th St"/>
    <s v="Vancouver"/>
    <s v="WA"/>
    <s v="720"/>
    <x v="1"/>
    <x v="1"/>
    <x v="3"/>
    <m/>
    <x v="3"/>
    <n v="619.75"/>
    <n v="23"/>
    <n v="1"/>
    <x v="0"/>
    <x v="0"/>
    <x v="6"/>
  </r>
  <r>
    <s v="3494990"/>
    <x v="1"/>
    <s v="Pahlisch Homes Inc(VJS)"/>
    <s v="6918 NE 66th St"/>
    <s v="Vancouver"/>
    <s v="WA"/>
    <s v="720"/>
    <x v="1"/>
    <x v="1"/>
    <x v="3"/>
    <m/>
    <x v="3"/>
    <n v="619.75"/>
    <n v="23"/>
    <n v="1"/>
    <x v="0"/>
    <x v="0"/>
    <x v="6"/>
  </r>
  <r>
    <s v="3495001"/>
    <x v="1"/>
    <s v="Aho Construction(VJS)"/>
    <s v="9501 NE 104th Way"/>
    <s v="Vancouver"/>
    <s v="WA"/>
    <s v="720"/>
    <x v="1"/>
    <x v="1"/>
    <x v="3"/>
    <m/>
    <x v="3"/>
    <n v="617.42999999999995"/>
    <n v="22"/>
    <n v="1"/>
    <x v="0"/>
    <x v="0"/>
    <x v="6"/>
  </r>
  <r>
    <s v="3495002"/>
    <x v="1"/>
    <s v="Aho Construction(VJS)"/>
    <s v="9509 NE 104th Way"/>
    <s v="Vancouver"/>
    <s v="WA"/>
    <s v="720"/>
    <x v="1"/>
    <x v="1"/>
    <x v="3"/>
    <m/>
    <x v="3"/>
    <n v="619.62"/>
    <n v="22"/>
    <n v="1"/>
    <x v="0"/>
    <x v="0"/>
    <x v="6"/>
  </r>
  <r>
    <s v="3495053"/>
    <x v="1"/>
    <s v="Silver Buckle Homes LLC(VJS)"/>
    <s v="5014 NE 29th Ave"/>
    <s v="Vancouver"/>
    <s v="WA"/>
    <s v="720"/>
    <x v="1"/>
    <x v="1"/>
    <x v="3"/>
    <m/>
    <x v="3"/>
    <n v="620.26"/>
    <n v="27"/>
    <n v="1"/>
    <x v="0"/>
    <x v="0"/>
    <x v="6"/>
  </r>
  <r>
    <s v="3495055"/>
    <x v="1"/>
    <s v="Silver Buckle Homes LLC(VJS)"/>
    <s v="5021 NE 29th Ave"/>
    <s v="Vancouver"/>
    <s v="WA"/>
    <s v="720"/>
    <x v="1"/>
    <x v="1"/>
    <x v="3"/>
    <m/>
    <x v="3"/>
    <n v="649.82000000000005"/>
    <n v="20"/>
    <n v="1"/>
    <x v="0"/>
    <x v="0"/>
    <x v="6"/>
  </r>
  <r>
    <s v="3495185"/>
    <x v="1"/>
    <s v="MCM of Washington Inc.(VJS)"/>
    <s v="3522 NE Spruce Dr"/>
    <s v="Camas"/>
    <s v="WA"/>
    <s v="720"/>
    <x v="1"/>
    <x v="1"/>
    <x v="3"/>
    <m/>
    <x v="3"/>
    <n v="619.29999999999995"/>
    <n v="18"/>
    <n v="1"/>
    <x v="0"/>
    <x v="0"/>
    <x v="6"/>
  </r>
  <r>
    <s v="3495186"/>
    <x v="1"/>
    <s v="MCM of Washington Inc.(VJS)"/>
    <s v="3524 NE Spruce Dr"/>
    <s v="Camas"/>
    <s v="WA"/>
    <s v="720"/>
    <x v="1"/>
    <x v="1"/>
    <x v="3"/>
    <m/>
    <x v="3"/>
    <n v="619.16"/>
    <n v="17"/>
    <n v="1"/>
    <x v="0"/>
    <x v="0"/>
    <x v="6"/>
  </r>
  <r>
    <s v="3495187"/>
    <x v="1"/>
    <s v="MCM of Washington Inc.(VJS)"/>
    <s v="3618 NE Spruce Dr"/>
    <s v="Camas"/>
    <s v="WA"/>
    <s v="720"/>
    <x v="1"/>
    <x v="1"/>
    <x v="3"/>
    <m/>
    <x v="3"/>
    <n v="716.78"/>
    <n v="18"/>
    <n v="1"/>
    <x v="0"/>
    <x v="0"/>
    <x v="6"/>
  </r>
  <r>
    <s v="3495188"/>
    <x v="1"/>
    <s v="MCM of Washington Inc.(VJS)"/>
    <s v="3616 NE Spruce Dr"/>
    <s v="Camas"/>
    <s v="WA"/>
    <s v="720"/>
    <x v="1"/>
    <x v="1"/>
    <x v="3"/>
    <m/>
    <x v="3"/>
    <n v="619.16"/>
    <n v="17"/>
    <n v="1"/>
    <x v="0"/>
    <x v="0"/>
    <x v="6"/>
  </r>
  <r>
    <s v="3495189"/>
    <x v="1"/>
    <s v="MCM of Washington Inc.(VJS)"/>
    <s v="3542 NE Spruce Dr"/>
    <s v="Camas"/>
    <s v="WA"/>
    <s v="720"/>
    <x v="1"/>
    <x v="1"/>
    <x v="3"/>
    <m/>
    <x v="3"/>
    <n v="716.92"/>
    <n v="19"/>
    <n v="1"/>
    <x v="0"/>
    <x v="0"/>
    <x v="6"/>
  </r>
  <r>
    <s v="3495217"/>
    <x v="1"/>
    <s v="Pacific Lifestyle Homes(VJS)"/>
    <s v="15011 NW 57th Ave"/>
    <s v="Vancouver"/>
    <s v="WA"/>
    <s v="720"/>
    <x v="1"/>
    <x v="1"/>
    <x v="3"/>
    <m/>
    <x v="3"/>
    <n v="654.22"/>
    <n v="35"/>
    <n v="1"/>
    <x v="0"/>
    <x v="0"/>
    <x v="6"/>
  </r>
  <r>
    <s v="3495221"/>
    <x v="1"/>
    <s v="Hendrickson Development Inc(VJS)"/>
    <s v="1711 NW 23rd Ave"/>
    <s v="Battle Ground"/>
    <s v="WA"/>
    <s v="720"/>
    <x v="1"/>
    <x v="1"/>
    <x v="3"/>
    <m/>
    <x v="3"/>
    <n v="652.17999999999995"/>
    <n v="19"/>
    <n v="1"/>
    <x v="0"/>
    <x v="0"/>
    <x v="6"/>
  </r>
  <r>
    <s v="3495223"/>
    <x v="1"/>
    <s v="Hendrickson Development Inc(VJS)"/>
    <s v="1707 NW 23rd Ave"/>
    <s v="Battle Ground"/>
    <s v="WA"/>
    <s v="720"/>
    <x v="1"/>
    <x v="1"/>
    <x v="3"/>
    <m/>
    <x v="3"/>
    <n v="652.54999999999995"/>
    <n v="22"/>
    <n v="1"/>
    <x v="0"/>
    <x v="0"/>
    <x v="6"/>
  </r>
  <r>
    <s v="3495323"/>
    <x v="1"/>
    <s v="Helmes Inc(VJS)"/>
    <s v="16807 NE 98th Cir"/>
    <s v="Vancouver"/>
    <s v="WA"/>
    <s v="720"/>
    <x v="1"/>
    <x v="1"/>
    <x v="3"/>
    <m/>
    <x v="3"/>
    <n v="2025.22"/>
    <n v="45"/>
    <n v="1"/>
    <x v="0"/>
    <x v="0"/>
    <x v="6"/>
  </r>
  <r>
    <s v="3495332"/>
    <x v="1"/>
    <s v="Helmes Inc(VJS)"/>
    <s v="16706 NE 98th St"/>
    <s v="Vancouver"/>
    <s v="WA"/>
    <s v="720"/>
    <x v="1"/>
    <x v="1"/>
    <x v="3"/>
    <m/>
    <x v="3"/>
    <n v="652.67999999999995"/>
    <n v="23"/>
    <n v="1"/>
    <x v="0"/>
    <x v="0"/>
    <x v="6"/>
  </r>
  <r>
    <s v="3495461"/>
    <x v="1"/>
    <s v="Krenzler Homes Inc(VJS)"/>
    <s v="2503 SW 17th Cir"/>
    <s v="Battle Ground"/>
    <s v="WA"/>
    <s v="720"/>
    <x v="1"/>
    <x v="1"/>
    <x v="3"/>
    <m/>
    <x v="3"/>
    <n v="653.83000000000004"/>
    <n v="32"/>
    <n v="1"/>
    <x v="0"/>
    <x v="0"/>
    <x v="6"/>
  </r>
  <r>
    <s v="3495480"/>
    <x v="1"/>
    <s v="Sun Country Homes(VJS)"/>
    <s v="9908 NE 34th Pl"/>
    <s v="Vancouver"/>
    <s v="WA"/>
    <s v="720"/>
    <x v="1"/>
    <x v="1"/>
    <x v="3"/>
    <m/>
    <x v="3"/>
    <n v="650.20000000000005"/>
    <n v="23"/>
    <n v="1"/>
    <x v="0"/>
    <x v="0"/>
    <x v="6"/>
  </r>
  <r>
    <s v="3495481"/>
    <x v="1"/>
    <s v="Sun Country Homes(VJS)"/>
    <s v="9912 NE 34th Pl"/>
    <s v="Vancouver"/>
    <s v="WA"/>
    <s v="720"/>
    <x v="1"/>
    <x v="1"/>
    <x v="3"/>
    <m/>
    <x v="3"/>
    <n v="619.88"/>
    <n v="24"/>
    <n v="1"/>
    <x v="0"/>
    <x v="0"/>
    <x v="6"/>
  </r>
  <r>
    <s v="3495497"/>
    <x v="1"/>
    <s v="NW Elite Homes LLC(MRE)"/>
    <s v="1114 NE 145th Ave"/>
    <s v="Vancouver"/>
    <s v="WA"/>
    <s v="720"/>
    <x v="1"/>
    <x v="1"/>
    <x v="0"/>
    <m/>
    <x v="3"/>
    <n v="778.94"/>
    <n v="27"/>
    <n v="1"/>
    <x v="0"/>
    <x v="0"/>
    <x v="6"/>
  </r>
  <r>
    <s v="3495514"/>
    <x v="1"/>
    <s v="Aho Construction(MRE)"/>
    <s v="9717 NE 104th Way"/>
    <s v="Vancouver"/>
    <s v="WA"/>
    <s v="720"/>
    <x v="1"/>
    <x v="1"/>
    <x v="3"/>
    <m/>
    <x v="3"/>
    <n v="617.42999999999995"/>
    <n v="22"/>
    <n v="1"/>
    <x v="0"/>
    <x v="0"/>
    <x v="6"/>
  </r>
  <r>
    <s v="3495515"/>
    <x v="1"/>
    <s v="Aho Construction(MRE)"/>
    <s v="9721 NE 104th Way"/>
    <s v="Vancouver"/>
    <s v="WA"/>
    <s v="720"/>
    <x v="1"/>
    <x v="1"/>
    <x v="3"/>
    <m/>
    <x v="3"/>
    <n v="617.42999999999995"/>
    <n v="22"/>
    <n v="1"/>
    <x v="0"/>
    <x v="0"/>
    <x v="6"/>
  </r>
  <r>
    <s v="3495545"/>
    <x v="1"/>
    <s v="Quintessential Homes LLC(MRE)"/>
    <s v="11805 NE 102nd St"/>
    <s v="Vancouver"/>
    <s v="WA"/>
    <s v="720"/>
    <x v="1"/>
    <x v="1"/>
    <x v="3"/>
    <m/>
    <x v="3"/>
    <n v="650.07000000000005"/>
    <n v="22"/>
    <n v="1"/>
    <x v="0"/>
    <x v="0"/>
    <x v="6"/>
  </r>
  <r>
    <s v="3495608"/>
    <x v="1"/>
    <s v="Lennar Northwest Inc(MRE)"/>
    <s v="19108 NE 25th St"/>
    <s v="Vancouver"/>
    <s v="WA"/>
    <s v="720"/>
    <x v="1"/>
    <x v="1"/>
    <x v="3"/>
    <m/>
    <x v="3"/>
    <n v="619.75"/>
    <n v="23"/>
    <n v="1"/>
    <x v="0"/>
    <x v="0"/>
    <x v="6"/>
  </r>
  <r>
    <s v="3495610"/>
    <x v="1"/>
    <s v="Lennar Northwest Inc(MRE)"/>
    <s v="19104 NE 25th St"/>
    <s v="Vancouver"/>
    <s v="WA"/>
    <s v="720"/>
    <x v="1"/>
    <x v="1"/>
    <x v="3"/>
    <m/>
    <x v="3"/>
    <n v="619.62"/>
    <n v="22"/>
    <n v="1"/>
    <x v="0"/>
    <x v="0"/>
    <x v="6"/>
  </r>
  <r>
    <s v="3495611"/>
    <x v="1"/>
    <s v="Lennar Northwest Inc(MRE)"/>
    <s v="19106 NE 24th St"/>
    <s v="Vancouver"/>
    <s v="WA"/>
    <s v="720"/>
    <x v="1"/>
    <x v="1"/>
    <x v="3"/>
    <m/>
    <x v="3"/>
    <n v="619.25"/>
    <n v="19"/>
    <n v="1"/>
    <x v="0"/>
    <x v="0"/>
    <x v="6"/>
  </r>
  <r>
    <s v="3495612"/>
    <x v="1"/>
    <s v="Lennar Northwest Inc(MRE)"/>
    <s v="2405 NE 191st Ave"/>
    <s v="Vancouver"/>
    <s v="WA"/>
    <s v="720"/>
    <x v="1"/>
    <x v="1"/>
    <x v="3"/>
    <m/>
    <x v="3"/>
    <n v="619.62"/>
    <n v="22"/>
    <n v="1"/>
    <x v="0"/>
    <x v="0"/>
    <x v="6"/>
  </r>
  <r>
    <s v="3495651"/>
    <x v="1"/>
    <s v="Haven Homes NW LLC(MRE)"/>
    <s v="8110 NE 158th Ct"/>
    <s v="Vancouver"/>
    <s v="WA"/>
    <s v="720"/>
    <x v="1"/>
    <x v="1"/>
    <x v="3"/>
    <m/>
    <x v="3"/>
    <n v="654.22"/>
    <n v="35"/>
    <n v="1"/>
    <x v="0"/>
    <x v="0"/>
    <x v="6"/>
  </r>
  <r>
    <s v="3495683"/>
    <x v="1"/>
    <s v="Lennar Northwest Inc(WEB)"/>
    <s v="19110 NE 24th St"/>
    <s v="Vancouver"/>
    <s v="WA"/>
    <s v="720"/>
    <x v="1"/>
    <x v="1"/>
    <x v="3"/>
    <m/>
    <x v="3"/>
    <n v="619.12"/>
    <n v="18"/>
    <n v="1"/>
    <x v="0"/>
    <x v="0"/>
    <x v="6"/>
  </r>
  <r>
    <s v="3495685"/>
    <x v="1"/>
    <s v="Lennar Northwest Inc(WEB)"/>
    <s v="19100 NE 25th St"/>
    <s v="Vancouver"/>
    <s v="WA"/>
    <s v="720"/>
    <x v="1"/>
    <x v="1"/>
    <x v="3"/>
    <m/>
    <x v="3"/>
    <n v="619.25"/>
    <n v="19"/>
    <n v="1"/>
    <x v="0"/>
    <x v="0"/>
    <x v="6"/>
  </r>
  <r>
    <s v="3495722"/>
    <x v="1"/>
    <s v="Lobbestael, Duane L(E2G)"/>
    <s v="910 NE 11th Ct"/>
    <s v="Battle Ground"/>
    <s v="WA"/>
    <s v="720"/>
    <x v="1"/>
    <x v="1"/>
    <x v="3"/>
    <m/>
    <x v="3"/>
    <n v="656.91"/>
    <n v="56"/>
    <n v="1"/>
    <x v="0"/>
    <x v="0"/>
    <x v="4"/>
  </r>
  <r>
    <s v="3495727"/>
    <x v="1"/>
    <s v="Helmes Inc(MRE)"/>
    <s v="16702 NE 98th St"/>
    <s v="Vancouver"/>
    <s v="WA"/>
    <s v="720"/>
    <x v="1"/>
    <x v="1"/>
    <x v="3"/>
    <m/>
    <x v="3"/>
    <n v="619.75"/>
    <n v="23"/>
    <n v="1"/>
    <x v="0"/>
    <x v="0"/>
    <x v="6"/>
  </r>
  <r>
    <s v="3495762"/>
    <x v="1"/>
    <s v="Piper, Ken J(MRE)"/>
    <s v="10 NE 17th St"/>
    <s v="Battle Ground"/>
    <s v="WA"/>
    <s v="720"/>
    <x v="1"/>
    <x v="1"/>
    <x v="3"/>
    <m/>
    <x v="3"/>
    <n v="657.98"/>
    <n v="37"/>
    <n v="1"/>
    <x v="0"/>
    <x v="0"/>
    <x v="4"/>
  </r>
  <r>
    <s v="3495858"/>
    <x v="1"/>
    <s v="Helmes Inc(VJS)"/>
    <s v="11900 NE 56th Ave"/>
    <s v="Vancouver"/>
    <s v="WA"/>
    <s v="720"/>
    <x v="1"/>
    <x v="1"/>
    <x v="3"/>
    <m/>
    <x v="3"/>
    <n v="651.74"/>
    <n v="35"/>
    <n v="1"/>
    <x v="0"/>
    <x v="0"/>
    <x v="6"/>
  </r>
  <r>
    <s v="3495907"/>
    <x v="1"/>
    <s v="Aho Construction(WEB)"/>
    <s v="9718 NE 106th St"/>
    <s v="Vancouver"/>
    <s v="WA"/>
    <s v="720"/>
    <x v="1"/>
    <x v="1"/>
    <x v="3"/>
    <m/>
    <x v="3"/>
    <n v="619.62"/>
    <n v="22"/>
    <n v="1"/>
    <x v="0"/>
    <x v="0"/>
    <x v="6"/>
  </r>
  <r>
    <s v="3496000"/>
    <x v="1"/>
    <s v="Piper, Ken J(E2G)"/>
    <s v="14 NE 17th St"/>
    <s v="Battle Ground"/>
    <s v="WA"/>
    <s v="720"/>
    <x v="1"/>
    <x v="1"/>
    <x v="3"/>
    <m/>
    <x v="3"/>
    <n v="650.74"/>
    <n v="45"/>
    <n v="1"/>
    <x v="0"/>
    <x v="0"/>
    <x v="4"/>
  </r>
  <r>
    <s v="3496263"/>
    <x v="1"/>
    <s v="Helmes Inc(VJS)"/>
    <s v="12210 NE 56th Ave"/>
    <s v="Vancouver"/>
    <s v="WA"/>
    <s v="720"/>
    <x v="1"/>
    <x v="1"/>
    <x v="3"/>
    <m/>
    <x v="3"/>
    <n v="619.75"/>
    <n v="23"/>
    <n v="1"/>
    <x v="0"/>
    <x v="0"/>
    <x v="6"/>
  </r>
  <r>
    <s v="3496289"/>
    <x v="1"/>
    <s v="Fogg, Ed L(MRE)"/>
    <s v="4303 C St"/>
    <s v="Washougal"/>
    <s v="WA"/>
    <s v="720"/>
    <x v="1"/>
    <x v="1"/>
    <x v="3"/>
    <m/>
    <x v="3"/>
    <n v="653.54"/>
    <n v="49"/>
    <n v="1"/>
    <x v="0"/>
    <x v="0"/>
    <x v="6"/>
  </r>
  <r>
    <s v="3496290"/>
    <x v="1"/>
    <s v="Fogg, Ed L(MRE)"/>
    <s v="4305 C St"/>
    <s v="Washougal"/>
    <s v="WA"/>
    <s v="720"/>
    <x v="1"/>
    <x v="1"/>
    <x v="3"/>
    <m/>
    <x v="3"/>
    <n v="651.74"/>
    <n v="35"/>
    <n v="1"/>
    <x v="0"/>
    <x v="0"/>
    <x v="6"/>
  </r>
  <r>
    <s v="3496291"/>
    <x v="1"/>
    <s v="Fogg, Ed L(MRE)"/>
    <s v="4307 C St"/>
    <s v="Washougal"/>
    <s v="WA"/>
    <s v="720"/>
    <x v="1"/>
    <x v="1"/>
    <x v="3"/>
    <m/>
    <x v="3"/>
    <n v="651.35"/>
    <n v="32"/>
    <n v="1"/>
    <x v="0"/>
    <x v="0"/>
    <x v="6"/>
  </r>
  <r>
    <s v="3496298"/>
    <x v="1"/>
    <s v="D R Horton Inc Portland(MRE)"/>
    <s v="10909 NE 120th Ave"/>
    <s v="Vancouver"/>
    <s v="WA"/>
    <s v="720"/>
    <x v="1"/>
    <x v="1"/>
    <x v="3"/>
    <m/>
    <x v="3"/>
    <n v="648.70000000000005"/>
    <n v="29"/>
    <n v="1"/>
    <x v="0"/>
    <x v="0"/>
    <x v="6"/>
  </r>
  <r>
    <s v="3496299"/>
    <x v="1"/>
    <s v="D R Horton Inc Portland(MRE)"/>
    <s v="10913 NE 120th Ave"/>
    <s v="Vancouver"/>
    <s v="WA"/>
    <s v="720"/>
    <x v="1"/>
    <x v="1"/>
    <x v="3"/>
    <m/>
    <x v="3"/>
    <n v="648.82000000000005"/>
    <n v="30"/>
    <n v="1"/>
    <x v="0"/>
    <x v="0"/>
    <x v="6"/>
  </r>
  <r>
    <s v="3496300"/>
    <x v="1"/>
    <s v="D R Horton Inc Portland(MRE)"/>
    <s v="10915 NE 121st Ct"/>
    <s v="Vancouver"/>
    <s v="WA"/>
    <s v="720"/>
    <x v="1"/>
    <x v="1"/>
    <x v="3"/>
    <m/>
    <x v="3"/>
    <n v="651.13"/>
    <n v="48"/>
    <n v="1"/>
    <x v="0"/>
    <x v="0"/>
    <x v="6"/>
  </r>
  <r>
    <s v="3496301"/>
    <x v="1"/>
    <s v="D R Horton Inc Portland(MRE)"/>
    <s v="10911 NE 121st Ct"/>
    <s v="Vancouver"/>
    <s v="WA"/>
    <s v="720"/>
    <x v="1"/>
    <x v="1"/>
    <x v="3"/>
    <m/>
    <x v="3"/>
    <n v="647.91"/>
    <n v="23"/>
    <n v="1"/>
    <x v="0"/>
    <x v="0"/>
    <x v="6"/>
  </r>
  <r>
    <s v="3496320"/>
    <x v="1"/>
    <s v="Pyramid Homes(MRE)"/>
    <s v="305 E 8th St"/>
    <s v="La Center"/>
    <s v="WA"/>
    <s v="720"/>
    <x v="1"/>
    <x v="1"/>
    <x v="3"/>
    <m/>
    <x v="3"/>
    <n v="648.94000000000005"/>
    <n v="30"/>
    <n v="1"/>
    <x v="0"/>
    <x v="0"/>
    <x v="6"/>
  </r>
  <r>
    <s v="3496321"/>
    <x v="1"/>
    <s v="Pyramid Homes(MRE)"/>
    <s v="325 E 8th St"/>
    <s v="La Center"/>
    <s v="WA"/>
    <s v="720"/>
    <x v="1"/>
    <x v="1"/>
    <x v="3"/>
    <m/>
    <x v="3"/>
    <n v="648.4"/>
    <n v="26"/>
    <n v="1"/>
    <x v="0"/>
    <x v="0"/>
    <x v="6"/>
  </r>
  <r>
    <s v="3496331"/>
    <x v="1"/>
    <s v="Cooledge Mdws WC-PH 1, LLC(MRE)"/>
    <s v="17811 NE 17th Ave"/>
    <s v="Ridgefield"/>
    <s v="WA"/>
    <s v="720"/>
    <x v="1"/>
    <x v="1"/>
    <x v="3"/>
    <m/>
    <x v="3"/>
    <n v="647.66"/>
    <n v="21"/>
    <n v="1"/>
    <x v="0"/>
    <x v="0"/>
    <x v="6"/>
  </r>
  <r>
    <s v="3496333"/>
    <x v="1"/>
    <s v="Aho Construction(MRE)"/>
    <s v="9723 NE 106th St"/>
    <s v="Vancouver"/>
    <s v="WA"/>
    <s v="720"/>
    <x v="1"/>
    <x v="1"/>
    <x v="3"/>
    <m/>
    <x v="3"/>
    <n v="617.82000000000005"/>
    <n v="25"/>
    <n v="1"/>
    <x v="0"/>
    <x v="0"/>
    <x v="6"/>
  </r>
  <r>
    <s v="3496334"/>
    <x v="1"/>
    <s v="Cooledge Mdws WC-PH 1, LLC(E2G)"/>
    <s v="17815 NE 17th Ave"/>
    <s v="Ridgefield"/>
    <s v="WA"/>
    <s v="720"/>
    <x v="1"/>
    <x v="1"/>
    <x v="3"/>
    <m/>
    <x v="3"/>
    <n v="648.30999999999995"/>
    <n v="26"/>
    <n v="1"/>
    <x v="0"/>
    <x v="0"/>
    <x v="6"/>
  </r>
  <r>
    <s v="3496340"/>
    <x v="1"/>
    <s v="Summerplace Homes(VJS)"/>
    <s v="1847 S Taverner Dr"/>
    <s v="Ridgefield"/>
    <s v="WA"/>
    <s v="720"/>
    <x v="1"/>
    <x v="1"/>
    <x v="3"/>
    <m/>
    <x v="3"/>
    <n v="648.82000000000005"/>
    <n v="30"/>
    <n v="1"/>
    <x v="0"/>
    <x v="0"/>
    <x v="6"/>
  </r>
  <r>
    <s v="3496344"/>
    <x v="1"/>
    <s v="Urban Northwest Homes LLC(VJS)"/>
    <s v="1904 NW 118th Way"/>
    <s v="Vancouver"/>
    <s v="WA"/>
    <s v="720"/>
    <x v="1"/>
    <x v="1"/>
    <x v="3"/>
    <m/>
    <x v="3"/>
    <n v="617.55999999999995"/>
    <n v="23"/>
    <n v="1"/>
    <x v="0"/>
    <x v="0"/>
    <x v="6"/>
  </r>
  <r>
    <s v="3496355"/>
    <x v="1"/>
    <s v="Urban Northwest Homes LLC(MRE)"/>
    <s v="11703 NW 19th Ave"/>
    <s v="Vancouver"/>
    <s v="WA"/>
    <s v="720"/>
    <x v="1"/>
    <x v="1"/>
    <x v="3"/>
    <m/>
    <x v="3"/>
    <n v="619.75"/>
    <n v="23"/>
    <n v="1"/>
    <x v="0"/>
    <x v="0"/>
    <x v="6"/>
  </r>
  <r>
    <s v="3496356"/>
    <x v="1"/>
    <s v="Summerplace Homes(C5C)"/>
    <s v="1730 S Lake River Ter"/>
    <s v="Ridgefield"/>
    <s v="WA"/>
    <s v="720"/>
    <x v="1"/>
    <x v="1"/>
    <x v="3"/>
    <m/>
    <x v="3"/>
    <n v="647.53"/>
    <n v="20"/>
    <n v="1"/>
    <x v="0"/>
    <x v="0"/>
    <x v="6"/>
  </r>
  <r>
    <s v="3496357"/>
    <x v="1"/>
    <s v="Summerplace Homes(C5C)"/>
    <s v="1732 S Lake River Ter"/>
    <s v="Ridgefield"/>
    <s v="WA"/>
    <s v="720"/>
    <x v="1"/>
    <x v="1"/>
    <x v="3"/>
    <m/>
    <x v="3"/>
    <n v="648.16999999999996"/>
    <n v="25"/>
    <n v="1"/>
    <x v="0"/>
    <x v="0"/>
    <x v="6"/>
  </r>
  <r>
    <s v="3496368"/>
    <x v="1"/>
    <s v="Urban Northwest Homes LLC(C5C)"/>
    <s v="11206 NE 133rd Pl"/>
    <s v="Vancouver"/>
    <s v="WA"/>
    <s v="720"/>
    <x v="1"/>
    <x v="1"/>
    <x v="3"/>
    <m/>
    <x v="3"/>
    <n v="617.42999999999995"/>
    <n v="22"/>
    <n v="1"/>
    <x v="0"/>
    <x v="0"/>
    <x v="6"/>
  </r>
  <r>
    <s v="3496369"/>
    <x v="1"/>
    <s v="Urban Northwest Homes LLC(C5C)"/>
    <s v="11207 NE 133rd Pl"/>
    <s v="Vancouver"/>
    <s v="WA"/>
    <s v="720"/>
    <x v="1"/>
    <x v="1"/>
    <x v="3"/>
    <m/>
    <x v="3"/>
    <n v="617.42999999999995"/>
    <n v="22"/>
    <n v="1"/>
    <x v="0"/>
    <x v="0"/>
    <x v="6"/>
  </r>
  <r>
    <s v="3496370"/>
    <x v="1"/>
    <s v="Urban Northwest Homes LLC(C5C)"/>
    <s v="11300 NE 133rd Pl"/>
    <s v="Vancouver"/>
    <s v="WA"/>
    <s v="720"/>
    <x v="1"/>
    <x v="1"/>
    <x v="3"/>
    <m/>
    <x v="3"/>
    <n v="616.92999999999995"/>
    <n v="18"/>
    <n v="1"/>
    <x v="0"/>
    <x v="0"/>
    <x v="6"/>
  </r>
  <r>
    <s v="3496371"/>
    <x v="1"/>
    <s v="Urban Northwest Homes LLC(C5C)"/>
    <s v="11111 NE 134th Ct"/>
    <s v="Vancouver"/>
    <s v="WA"/>
    <s v="720"/>
    <x v="1"/>
    <x v="1"/>
    <x v="3"/>
    <m/>
    <x v="3"/>
    <n v="616.92999999999995"/>
    <n v="18"/>
    <n v="1"/>
    <x v="0"/>
    <x v="0"/>
    <x v="6"/>
  </r>
  <r>
    <s v="3496401"/>
    <x v="1"/>
    <s v="Its All Good Construction(MRE)"/>
    <s v="2234 NE 50th Cir"/>
    <s v="Vancouver"/>
    <s v="WA"/>
    <s v="720"/>
    <x v="1"/>
    <x v="1"/>
    <x v="3"/>
    <m/>
    <x v="3"/>
    <n v="615.01"/>
    <n v="3"/>
    <n v="1"/>
    <x v="0"/>
    <x v="0"/>
    <x v="6"/>
  </r>
  <r>
    <s v="3496424"/>
    <x v="1"/>
    <s v="Prime Contractors Inc(MRE)"/>
    <s v="4282 Z St"/>
    <s v="Washougal"/>
    <s v="WA"/>
    <s v="720"/>
    <x v="1"/>
    <x v="1"/>
    <x v="3"/>
    <m/>
    <x v="3"/>
    <n v="587.88"/>
    <n v="62"/>
    <n v="1"/>
    <x v="0"/>
    <x v="0"/>
    <x v="6"/>
  </r>
  <r>
    <s v="3496432"/>
    <x v="1"/>
    <s v="Helmes Inc(WEB)"/>
    <s v="14620 NE 112th St"/>
    <s v="Vancouver"/>
    <s v="WA"/>
    <s v="720"/>
    <x v="1"/>
    <x v="1"/>
    <x v="3"/>
    <m/>
    <x v="3"/>
    <n v="617.70000000000005"/>
    <n v="24"/>
    <n v="1"/>
    <x v="0"/>
    <x v="0"/>
    <x v="6"/>
  </r>
  <r>
    <s v="3496478"/>
    <x v="1"/>
    <s v="Olin Homes LLC(MRE)"/>
    <s v="1113 NE 9th Way"/>
    <s v="Battle Ground"/>
    <s v="WA"/>
    <s v="720"/>
    <x v="1"/>
    <x v="1"/>
    <x v="3"/>
    <m/>
    <x v="3"/>
    <n v="617.96"/>
    <n v="26"/>
    <n v="1"/>
    <x v="0"/>
    <x v="0"/>
    <x v="6"/>
  </r>
  <r>
    <s v="3496528"/>
    <x v="1"/>
    <s v="Cascade West Development(MRE)"/>
    <s v="923 N 13th Pl"/>
    <s v="Ridgefield"/>
    <s v="WA"/>
    <s v="720"/>
    <x v="1"/>
    <x v="1"/>
    <x v="3"/>
    <m/>
    <x v="3"/>
    <n v="623.30999999999995"/>
    <n v="34"/>
    <n v="1"/>
    <x v="0"/>
    <x v="0"/>
    <x v="6"/>
  </r>
  <r>
    <s v="3496564"/>
    <x v="1"/>
    <s v="Gecho Construction(MRE)"/>
    <s v="8701 NE 39th Ave"/>
    <s v="Vancouver"/>
    <s v="WA"/>
    <s v="720"/>
    <x v="1"/>
    <x v="1"/>
    <x v="3"/>
    <m/>
    <x v="3"/>
    <n v="620.13"/>
    <n v="43"/>
    <n v="1"/>
    <x v="0"/>
    <x v="0"/>
    <x v="6"/>
  </r>
  <r>
    <s v="3496565"/>
    <x v="1"/>
    <s v="Gecho Construction(MRE)"/>
    <s v="8607 NE 39th Ave"/>
    <s v="Vancouver"/>
    <s v="WA"/>
    <s v="720"/>
    <x v="1"/>
    <x v="1"/>
    <x v="3"/>
    <m/>
    <x v="3"/>
    <n v="618.72"/>
    <n v="32"/>
    <n v="1"/>
    <x v="0"/>
    <x v="0"/>
    <x v="6"/>
  </r>
  <r>
    <s v="3496592"/>
    <x v="1"/>
    <s v="Waverly Homes Inc(MRE)"/>
    <s v="3220 NE 75th Way"/>
    <s v="Vancouver"/>
    <s v="WA"/>
    <s v="720"/>
    <x v="1"/>
    <x v="1"/>
    <x v="3"/>
    <m/>
    <x v="3"/>
    <n v="647.78"/>
    <n v="22"/>
    <n v="1"/>
    <x v="0"/>
    <x v="0"/>
    <x v="6"/>
  </r>
  <r>
    <s v="3496594"/>
    <x v="1"/>
    <s v="Waverly Homes Inc(MRE)"/>
    <s v="3302 NE 75th Way"/>
    <s v="Vancouver"/>
    <s v="WA"/>
    <s v="720"/>
    <x v="1"/>
    <x v="1"/>
    <x v="3"/>
    <m/>
    <x v="3"/>
    <n v="649.07000000000005"/>
    <n v="32"/>
    <n v="1"/>
    <x v="0"/>
    <x v="0"/>
    <x v="6"/>
  </r>
  <r>
    <s v="3496595"/>
    <x v="1"/>
    <s v="Waverly Homes Inc(MRE)"/>
    <s v="3306 NE 75th Way"/>
    <s v="Vancouver"/>
    <s v="WA"/>
    <s v="720"/>
    <x v="1"/>
    <x v="1"/>
    <x v="3"/>
    <m/>
    <x v="3"/>
    <n v="612.97"/>
    <n v="21"/>
    <n v="1"/>
    <x v="0"/>
    <x v="0"/>
    <x v="6"/>
  </r>
  <r>
    <s v="3496597"/>
    <x v="1"/>
    <s v="Waverly Homes Inc(WEB)"/>
    <s v="3310 NE 75th Way"/>
    <s v="Vancouver"/>
    <s v="WA"/>
    <s v="720"/>
    <x v="1"/>
    <x v="1"/>
    <x v="3"/>
    <m/>
    <x v="3"/>
    <n v="613.09"/>
    <n v="22"/>
    <n v="1"/>
    <x v="0"/>
    <x v="0"/>
    <x v="6"/>
  </r>
  <r>
    <s v="3496612"/>
    <x v="1"/>
    <s v="Aho Construction(WEB)"/>
    <s v="9706 NE 106th St"/>
    <s v="Vancouver"/>
    <s v="WA"/>
    <s v="720"/>
    <x v="1"/>
    <x v="1"/>
    <x v="3"/>
    <m/>
    <x v="3"/>
    <n v="617.82000000000005"/>
    <n v="25"/>
    <n v="1"/>
    <x v="0"/>
    <x v="0"/>
    <x v="6"/>
  </r>
  <r>
    <s v="3496659"/>
    <x v="1"/>
    <s v="Helmes Inc(WEB)"/>
    <s v="5804 NE 124th St"/>
    <s v="Vancouver"/>
    <s v="WA"/>
    <s v="720"/>
    <x v="1"/>
    <x v="1"/>
    <x v="3"/>
    <m/>
    <x v="3"/>
    <n v="621.29999999999995"/>
    <n v="31"/>
    <n v="1"/>
    <x v="0"/>
    <x v="0"/>
    <x v="6"/>
  </r>
  <r>
    <s v="3496840"/>
    <x v="1"/>
    <s v="Aho Construction(MRE)"/>
    <s v="9604 NE 106th St"/>
    <s v="Vancouver"/>
    <s v="WA"/>
    <s v="720"/>
    <x v="1"/>
    <x v="1"/>
    <x v="3"/>
    <m/>
    <x v="3"/>
    <n v="617.55999999999995"/>
    <n v="23"/>
    <n v="1"/>
    <x v="0"/>
    <x v="0"/>
    <x v="6"/>
  </r>
  <r>
    <s v="3496925"/>
    <x v="1"/>
    <s v="JB Homes LLC(VJS)"/>
    <s v="11315 NE 99th Cir"/>
    <s v="Vancouver"/>
    <s v="WA"/>
    <s v="720"/>
    <x v="1"/>
    <x v="1"/>
    <x v="3"/>
    <m/>
    <x v="3"/>
    <n v="617.69000000000005"/>
    <n v="24"/>
    <n v="1"/>
    <x v="0"/>
    <x v="0"/>
    <x v="6"/>
  </r>
  <r>
    <s v="3496926"/>
    <x v="1"/>
    <s v="JB Homes LLC(VJS)"/>
    <s v="11401 NE 99th Cir"/>
    <s v="Vancouver"/>
    <s v="WA"/>
    <s v="720"/>
    <x v="1"/>
    <x v="1"/>
    <x v="3"/>
    <m/>
    <x v="3"/>
    <n v="617.30999999999995"/>
    <n v="21"/>
    <n v="1"/>
    <x v="0"/>
    <x v="0"/>
    <x v="6"/>
  </r>
  <r>
    <s v="3496927"/>
    <x v="1"/>
    <s v="JB Homes LLC(VJS)"/>
    <s v="11212 NE 99th Cir"/>
    <s v="Vancouver"/>
    <s v="WA"/>
    <s v="720"/>
    <x v="1"/>
    <x v="1"/>
    <x v="3"/>
    <m/>
    <x v="3"/>
    <n v="617.55999999999995"/>
    <n v="23"/>
    <n v="1"/>
    <x v="0"/>
    <x v="0"/>
    <x v="6"/>
  </r>
  <r>
    <s v="3496929"/>
    <x v="1"/>
    <s v="Spectra Homes Inc(VJS)"/>
    <s v="4312 SE 166th Ct"/>
    <s v="Vancouver"/>
    <s v="WA"/>
    <s v="720"/>
    <x v="1"/>
    <x v="1"/>
    <x v="3"/>
    <m/>
    <x v="3"/>
    <n v="636.83000000000004"/>
    <n v="82"/>
    <n v="1"/>
    <x v="0"/>
    <x v="0"/>
    <x v="6"/>
  </r>
  <r>
    <s v="3497075"/>
    <x v="1"/>
    <s v="Evergreen Homes NW LLC(MRE)"/>
    <s v="2410 41st St"/>
    <s v="Washougal"/>
    <s v="WA"/>
    <s v="720"/>
    <x v="1"/>
    <x v="1"/>
    <x v="3"/>
    <m/>
    <x v="3"/>
    <n v="648.55999999999995"/>
    <n v="28"/>
    <n v="1"/>
    <x v="0"/>
    <x v="0"/>
    <x v="6"/>
  </r>
  <r>
    <s v="3497079"/>
    <x v="1"/>
    <s v="Manor Homes Washington Inc(MRE)"/>
    <s v="4207 NE Tacoma Ct"/>
    <s v="Camas"/>
    <s v="WA"/>
    <s v="720"/>
    <x v="1"/>
    <x v="1"/>
    <x v="3"/>
    <m/>
    <x v="3"/>
    <n v="617.30999999999995"/>
    <n v="21"/>
    <n v="1"/>
    <x v="0"/>
    <x v="0"/>
    <x v="6"/>
  </r>
  <r>
    <s v="3497082"/>
    <x v="1"/>
    <s v="Cascade West Development(VJS)"/>
    <s v="2503 NE 176th St"/>
    <s v="Ridgefield"/>
    <s v="WA"/>
    <s v="720"/>
    <x v="1"/>
    <x v="1"/>
    <x v="0"/>
    <m/>
    <x v="3"/>
    <n v="620.77"/>
    <n v="24"/>
    <n v="1"/>
    <x v="0"/>
    <x v="0"/>
    <x v="6"/>
  </r>
  <r>
    <s v="3497085"/>
    <x v="1"/>
    <s v="2 Creeks Construction LLC(C5C)"/>
    <s v="3100 NE 171st St"/>
    <s v="Ridgefield"/>
    <s v="WA"/>
    <s v="720"/>
    <x v="1"/>
    <x v="1"/>
    <x v="3"/>
    <m/>
    <x v="3"/>
    <n v="651.23"/>
    <n v="30"/>
    <n v="1"/>
    <x v="0"/>
    <x v="0"/>
    <x v="6"/>
  </r>
  <r>
    <s v="3497086"/>
    <x v="1"/>
    <s v="2 Creeks Construction LLC(C5C)"/>
    <s v="3104 NE 171st St"/>
    <s v="Ridgefield"/>
    <s v="WA"/>
    <s v="720"/>
    <x v="1"/>
    <x v="1"/>
    <x v="3"/>
    <m/>
    <x v="3"/>
    <n v="961.01"/>
    <n v="36"/>
    <n v="1"/>
    <x v="0"/>
    <x v="0"/>
    <x v="6"/>
  </r>
  <r>
    <s v="3497087"/>
    <x v="1"/>
    <s v="Manor Homes Washington Inc(VJS)"/>
    <s v="3932 NE Tacoma Ct"/>
    <s v="Camas"/>
    <s v="WA"/>
    <s v="720"/>
    <x v="1"/>
    <x v="1"/>
    <x v="3"/>
    <m/>
    <x v="3"/>
    <n v="619.75"/>
    <n v="40"/>
    <n v="1"/>
    <x v="0"/>
    <x v="0"/>
    <x v="6"/>
  </r>
  <r>
    <s v="3497097"/>
    <x v="1"/>
    <s v="Cascade West Development(VJS)"/>
    <s v="1115 N Heron Dr"/>
    <s v="Ridgefield"/>
    <s v="WA"/>
    <s v="720"/>
    <x v="1"/>
    <x v="1"/>
    <x v="3"/>
    <m/>
    <x v="3"/>
    <n v="617.05999999999995"/>
    <n v="19"/>
    <n v="1"/>
    <x v="0"/>
    <x v="0"/>
    <x v="6"/>
  </r>
  <r>
    <s v="3497100"/>
    <x v="1"/>
    <s v="Tuscany Homes LLC(WEB)"/>
    <s v="4810 NE 129th Ave"/>
    <s v="Vancouver"/>
    <s v="WA"/>
    <s v="720"/>
    <x v="1"/>
    <x v="1"/>
    <x v="3"/>
    <m/>
    <x v="3"/>
    <n v="618.6"/>
    <n v="31"/>
    <n v="1"/>
    <x v="0"/>
    <x v="0"/>
    <x v="6"/>
  </r>
  <r>
    <s v="3497145"/>
    <x v="1"/>
    <s v="Helmes Inc(VJS)"/>
    <s v="16610 NE 97th St"/>
    <s v="Vancouver"/>
    <s v="WA"/>
    <s v="720"/>
    <x v="1"/>
    <x v="1"/>
    <x v="3"/>
    <m/>
    <x v="3"/>
    <n v="617.30999999999995"/>
    <n v="21"/>
    <n v="1"/>
    <x v="0"/>
    <x v="0"/>
    <x v="6"/>
  </r>
  <r>
    <s v="3497150"/>
    <x v="1"/>
    <s v="Cooledge Mdws WC-PH 1, LLC(MRE)"/>
    <s v="17803 NE 17th Ave"/>
    <s v="Ridgefield"/>
    <s v="WA"/>
    <s v="720"/>
    <x v="1"/>
    <x v="1"/>
    <x v="3"/>
    <m/>
    <x v="3"/>
    <n v="647.53"/>
    <n v="20"/>
    <n v="1"/>
    <x v="0"/>
    <x v="0"/>
    <x v="6"/>
  </r>
  <r>
    <s v="3497151"/>
    <x v="1"/>
    <s v="Cooledge Mdws WC-PH 1, LLC(MRE)"/>
    <s v="17807 NE 17th Ave"/>
    <s v="Ridgefield"/>
    <s v="WA"/>
    <s v="720"/>
    <x v="1"/>
    <x v="1"/>
    <x v="3"/>
    <m/>
    <x v="3"/>
    <n v="647.66"/>
    <n v="21"/>
    <n v="1"/>
    <x v="0"/>
    <x v="0"/>
    <x v="6"/>
  </r>
  <r>
    <s v="3497153"/>
    <x v="1"/>
    <s v="Aho Construction(MRE)"/>
    <s v="9803 NE 104th Way"/>
    <s v="Vancouver"/>
    <s v="WA"/>
    <s v="720"/>
    <x v="1"/>
    <x v="1"/>
    <x v="3"/>
    <m/>
    <x v="3"/>
    <n v="617.42999999999995"/>
    <n v="22"/>
    <n v="1"/>
    <x v="0"/>
    <x v="0"/>
    <x v="6"/>
  </r>
  <r>
    <s v="3497199"/>
    <x v="1"/>
    <s v="Pacific Lifestyle Homes(MRE)"/>
    <s v="15409 NE 16th St NE"/>
    <s v="Vancouver"/>
    <s v="WA"/>
    <s v="720"/>
    <x v="1"/>
    <x v="1"/>
    <x v="3"/>
    <m/>
    <x v="3"/>
    <n v="868.13"/>
    <n v="20"/>
    <n v="1"/>
    <x v="0"/>
    <x v="0"/>
    <x v="6"/>
  </r>
  <r>
    <s v="3497244"/>
    <x v="1"/>
    <s v="D R Horton Inc Portland(VJS)"/>
    <s v="338 N 34th CT"/>
    <s v="Ridgefield"/>
    <s v="WA"/>
    <s v="720"/>
    <x v="1"/>
    <x v="1"/>
    <x v="3"/>
    <m/>
    <x v="3"/>
    <n v="648.42999999999995"/>
    <n v="27"/>
    <n v="1"/>
    <x v="0"/>
    <x v="0"/>
    <x v="6"/>
  </r>
  <r>
    <s v="3497245"/>
    <x v="1"/>
    <s v="D R Horton Inc Portland(VJS)"/>
    <s v="348 N 34th CT"/>
    <s v="Ridgefield"/>
    <s v="WA"/>
    <s v="720"/>
    <x v="1"/>
    <x v="1"/>
    <x v="3"/>
    <m/>
    <x v="3"/>
    <n v="648.16999999999996"/>
    <n v="25"/>
    <n v="1"/>
    <x v="0"/>
    <x v="0"/>
    <x v="6"/>
  </r>
  <r>
    <s v="3497283"/>
    <x v="1"/>
    <s v="Lewis River Construction Inc(MRE)"/>
    <s v="5518 NE 40th St"/>
    <s v="Vancouver"/>
    <s v="WA"/>
    <s v="720"/>
    <x v="1"/>
    <x v="1"/>
    <x v="3"/>
    <m/>
    <x v="3"/>
    <n v="617.30999999999995"/>
    <n v="21"/>
    <n v="1"/>
    <x v="0"/>
    <x v="0"/>
    <x v="4"/>
  </r>
  <r>
    <s v="3497299"/>
    <x v="1"/>
    <s v="Karlsen Homes LLC(MRE)"/>
    <s v="14012 NE 36th Cir"/>
    <s v="Vancouver"/>
    <s v="WA"/>
    <s v="720"/>
    <x v="1"/>
    <x v="1"/>
    <x v="3"/>
    <m/>
    <x v="3"/>
    <n v="619.98"/>
    <n v="42"/>
    <n v="1"/>
    <x v="0"/>
    <x v="0"/>
    <x v="6"/>
  </r>
  <r>
    <s v="3497303"/>
    <x v="1"/>
    <s v="Aho Construction(VJS)"/>
    <s v="9802 NE 104th Way"/>
    <s v="Vancouver"/>
    <s v="WA"/>
    <s v="720"/>
    <x v="1"/>
    <x v="1"/>
    <x v="3"/>
    <m/>
    <x v="3"/>
    <n v="617.95000000000005"/>
    <n v="26"/>
    <n v="1"/>
    <x v="0"/>
    <x v="0"/>
    <x v="6"/>
  </r>
  <r>
    <s v="3497335"/>
    <x v="1"/>
    <s v="D R Horton Inc Portland(MRE)"/>
    <s v="10901 NE 120th Ave"/>
    <s v="Vancouver"/>
    <s v="WA"/>
    <s v="720"/>
    <x v="1"/>
    <x v="1"/>
    <x v="3"/>
    <m/>
    <x v="3"/>
    <n v="653.39"/>
    <n v="66"/>
    <n v="1"/>
    <x v="0"/>
    <x v="0"/>
    <x v="6"/>
  </r>
  <r>
    <s v="3497336"/>
    <x v="1"/>
    <s v="D R Horton Inc Portland(MRE)"/>
    <s v="10912 NE 121st Ct"/>
    <s v="Vancouver"/>
    <s v="WA"/>
    <s v="720"/>
    <x v="1"/>
    <x v="1"/>
    <x v="3"/>
    <m/>
    <x v="3"/>
    <n v="650.08000000000004"/>
    <n v="40"/>
    <n v="1"/>
    <x v="0"/>
    <x v="0"/>
    <x v="6"/>
  </r>
  <r>
    <s v="3497338"/>
    <x v="1"/>
    <s v="D R Horton Inc Portland(MRE)"/>
    <s v="10900 NE 121st Ct"/>
    <s v="Vancouver"/>
    <s v="WA"/>
    <s v="720"/>
    <x v="1"/>
    <x v="1"/>
    <x v="3"/>
    <m/>
    <x v="3"/>
    <n v="648.29999999999995"/>
    <n v="26"/>
    <n v="1"/>
    <x v="0"/>
    <x v="0"/>
    <x v="6"/>
  </r>
  <r>
    <s v="3497339"/>
    <x v="1"/>
    <s v="D R Horton Inc Portland(MRE)"/>
    <s v="10908 NE 121st Ct"/>
    <s v="Vancouver"/>
    <s v="WA"/>
    <s v="720"/>
    <x v="1"/>
    <x v="1"/>
    <x v="3"/>
    <m/>
    <x v="3"/>
    <n v="647.02"/>
    <n v="16"/>
    <n v="1"/>
    <x v="0"/>
    <x v="0"/>
    <x v="6"/>
  </r>
  <r>
    <s v="3497355"/>
    <x v="1"/>
    <s v="Quail Construction LLC(VJS)"/>
    <s v="519 S 19th Pl"/>
    <s v="Ridgefield"/>
    <s v="WA"/>
    <s v="720"/>
    <x v="1"/>
    <x v="1"/>
    <x v="3"/>
    <m/>
    <x v="3"/>
    <n v="616.92999999999995"/>
    <n v="18"/>
    <n v="1"/>
    <x v="0"/>
    <x v="0"/>
    <x v="6"/>
  </r>
  <r>
    <s v="3497381"/>
    <x v="1"/>
    <s v="Lucky Lady Holdings, Inc(NEC)"/>
    <s v="11208 NE 122nd Ave"/>
    <s v="Vancouver"/>
    <s v="WA"/>
    <s v="720"/>
    <x v="1"/>
    <x v="1"/>
    <x v="3"/>
    <m/>
    <x v="3"/>
    <n v="648.29999999999995"/>
    <n v="26"/>
    <n v="1"/>
    <x v="0"/>
    <x v="0"/>
    <x v="6"/>
  </r>
  <r>
    <s v="3497394"/>
    <x v="1"/>
    <s v="Cascade West Development(MRE)"/>
    <s v="4721 N Adams St"/>
    <s v="Camas"/>
    <s v="WA"/>
    <s v="720"/>
    <x v="1"/>
    <x v="1"/>
    <x v="0"/>
    <m/>
    <x v="3"/>
    <n v="622.96"/>
    <n v="22"/>
    <n v="1"/>
    <x v="0"/>
    <x v="0"/>
    <x v="6"/>
  </r>
  <r>
    <s v="3497546"/>
    <x v="1"/>
    <s v="Aho Construction(WEB)"/>
    <s v="9607 NE 104th Way"/>
    <s v="Vancouver"/>
    <s v="WA"/>
    <s v="720"/>
    <x v="1"/>
    <x v="1"/>
    <x v="3"/>
    <m/>
    <x v="3"/>
    <n v="617.82000000000005"/>
    <n v="25"/>
    <n v="1"/>
    <x v="0"/>
    <x v="0"/>
    <x v="6"/>
  </r>
  <r>
    <s v="3497551"/>
    <x v="1"/>
    <s v="Pacific Lifestyle Homes(WEB)"/>
    <s v="15413 NE 16th St"/>
    <s v="Vancouver"/>
    <s v="WA"/>
    <s v="720"/>
    <x v="1"/>
    <x v="1"/>
    <x v="3"/>
    <m/>
    <x v="3"/>
    <n v="647.78"/>
    <n v="22"/>
    <n v="1"/>
    <x v="0"/>
    <x v="0"/>
    <x v="6"/>
  </r>
  <r>
    <s v="3497552"/>
    <x v="1"/>
    <s v="Pacific Lifestyle Homes(WEB)"/>
    <s v="15420 NE 16th St"/>
    <s v="Vancouver"/>
    <s v="WA"/>
    <s v="720"/>
    <x v="1"/>
    <x v="1"/>
    <x v="3"/>
    <m/>
    <x v="3"/>
    <n v="647.78"/>
    <n v="22"/>
    <n v="1"/>
    <x v="0"/>
    <x v="0"/>
    <x v="6"/>
  </r>
  <r>
    <s v="3497555"/>
    <x v="1"/>
    <s v="Pacific Lifestyle Homes(WEB)"/>
    <s v="1591 NE 154th Ave NE"/>
    <s v="Vancouver"/>
    <s v="WA"/>
    <s v="720"/>
    <x v="1"/>
    <x v="1"/>
    <x v="3"/>
    <m/>
    <x v="3"/>
    <n v="647.78"/>
    <n v="22"/>
    <n v="1"/>
    <x v="0"/>
    <x v="0"/>
    <x v="6"/>
  </r>
  <r>
    <s v="3497593"/>
    <x v="1"/>
    <s v="Pyramid Homes(E2G)"/>
    <s v="1121 N 8th Way"/>
    <s v="Ridgefield"/>
    <s v="WA"/>
    <s v="720"/>
    <x v="1"/>
    <x v="1"/>
    <x v="3"/>
    <m/>
    <x v="3"/>
    <n v="617.30999999999995"/>
    <n v="21"/>
    <n v="1"/>
    <x v="0"/>
    <x v="0"/>
    <x v="6"/>
  </r>
  <r>
    <s v="3497653"/>
    <x v="1"/>
    <s v="Pacific Lifestyle Homes(VJS)"/>
    <s v="11204 NE 148th Ave"/>
    <s v="Vancouver"/>
    <s v="WA"/>
    <s v="720"/>
    <x v="1"/>
    <x v="1"/>
    <x v="3"/>
    <m/>
    <x v="3"/>
    <n v="648.41999999999996"/>
    <n v="27"/>
    <n v="1"/>
    <x v="0"/>
    <x v="0"/>
    <x v="6"/>
  </r>
  <r>
    <s v="3497666"/>
    <x v="1"/>
    <s v="2 Creeks Construction LLC(MRE)"/>
    <s v="1317 NE 82nd Dr"/>
    <s v="Vancouver"/>
    <s v="WA"/>
    <s v="720"/>
    <x v="1"/>
    <x v="1"/>
    <x v="0"/>
    <m/>
    <x v="3"/>
    <n v="627.91"/>
    <n v="52"/>
    <n v="1"/>
    <x v="0"/>
    <x v="0"/>
    <x v="6"/>
  </r>
  <r>
    <s v="3497689"/>
    <x v="1"/>
    <s v="Modern NW Inc(MRE)"/>
    <s v="150 N 45th Cir"/>
    <s v="Camas"/>
    <s v="WA"/>
    <s v="720"/>
    <x v="1"/>
    <x v="1"/>
    <x v="3"/>
    <m/>
    <x v="3"/>
    <n v="654.41"/>
    <n v="74"/>
    <n v="1"/>
    <x v="0"/>
    <x v="0"/>
    <x v="6"/>
  </r>
  <r>
    <s v="3497692"/>
    <x v="1"/>
    <s v="Pacific Lifestyle Homes(MRE)"/>
    <s v="11105 NE 143rd Ave"/>
    <s v="Vancouver"/>
    <s v="WA"/>
    <s v="720"/>
    <x v="1"/>
    <x v="1"/>
    <x v="3"/>
    <m/>
    <x v="3"/>
    <n v="649.82000000000005"/>
    <n v="38"/>
    <n v="1"/>
    <x v="0"/>
    <x v="0"/>
    <x v="6"/>
  </r>
  <r>
    <s v="3497767"/>
    <x v="1"/>
    <s v="Pacific Lifestyle Homes(MRE)"/>
    <s v="5704 NW 150th St"/>
    <s v="Vancouver"/>
    <s v="WA"/>
    <s v="720"/>
    <x v="1"/>
    <x v="1"/>
    <x v="3"/>
    <m/>
    <x v="3"/>
    <n v="648.29999999999995"/>
    <n v="26"/>
    <n v="1"/>
    <x v="0"/>
    <x v="0"/>
    <x v="6"/>
  </r>
  <r>
    <s v="3497773"/>
    <x v="1"/>
    <s v="Pacific Lifestyle Homes(MRE)"/>
    <s v="5106 NE 134th St"/>
    <s v="Vancouver"/>
    <s v="WA"/>
    <s v="720"/>
    <x v="1"/>
    <x v="1"/>
    <x v="3"/>
    <m/>
    <x v="3"/>
    <n v="647.66"/>
    <n v="21"/>
    <n v="1"/>
    <x v="0"/>
    <x v="0"/>
    <x v="6"/>
  </r>
  <r>
    <s v="3497774"/>
    <x v="1"/>
    <s v="Helmes Inc(VJS)"/>
    <s v="16700 NE 97th St"/>
    <s v="Vancouver"/>
    <s v="WA"/>
    <s v="720"/>
    <x v="1"/>
    <x v="1"/>
    <x v="3"/>
    <m/>
    <x v="3"/>
    <n v="617.17999999999995"/>
    <n v="20"/>
    <n v="1"/>
    <x v="0"/>
    <x v="0"/>
    <x v="6"/>
  </r>
  <r>
    <s v="3497776"/>
    <x v="1"/>
    <s v="Helmes Inc(VJS)"/>
    <s v="16709 NE 98th St"/>
    <s v="Vancouver"/>
    <s v="WA"/>
    <s v="720"/>
    <x v="1"/>
    <x v="1"/>
    <x v="3"/>
    <m/>
    <x v="3"/>
    <n v="617.17999999999995"/>
    <n v="20"/>
    <n v="1"/>
    <x v="0"/>
    <x v="0"/>
    <x v="6"/>
  </r>
  <r>
    <s v="3497863"/>
    <x v="1"/>
    <s v="Rs3 Homes(VJS)"/>
    <s v="425 E 8th St"/>
    <s v="La Center"/>
    <s v="WA"/>
    <s v="720"/>
    <x v="1"/>
    <x v="1"/>
    <x v="3"/>
    <m/>
    <x v="3"/>
    <n v="651.52"/>
    <n v="28"/>
    <n v="1"/>
    <x v="0"/>
    <x v="0"/>
    <x v="6"/>
  </r>
  <r>
    <s v="3497864"/>
    <x v="1"/>
    <s v="Rs3 Homes(VJS)"/>
    <s v="415 E 7th St"/>
    <s v="La Center"/>
    <s v="WA"/>
    <s v="720"/>
    <x v="1"/>
    <x v="1"/>
    <x v="3"/>
    <m/>
    <x v="3"/>
    <n v="847.97"/>
    <n v="35"/>
    <n v="1"/>
    <x v="0"/>
    <x v="0"/>
    <x v="6"/>
  </r>
  <r>
    <s v="3497896"/>
    <x v="1"/>
    <s v="Aho Construction(E2G)"/>
    <s v="9706 NE 106th St"/>
    <s v="Vancouver"/>
    <s v="WA"/>
    <s v="720"/>
    <x v="1"/>
    <x v="1"/>
    <x v="3"/>
    <m/>
    <x v="3"/>
    <n v="621.04999999999995"/>
    <n v="29"/>
    <n v="1"/>
    <x v="0"/>
    <x v="0"/>
    <x v="6"/>
  </r>
  <r>
    <s v="3497898"/>
    <x v="1"/>
    <s v="Helmes Inc(WEB)"/>
    <s v="12801 NE 58th Ave"/>
    <s v="Vancouver"/>
    <s v="WA"/>
    <s v="720"/>
    <x v="1"/>
    <x v="1"/>
    <x v="3"/>
    <m/>
    <x v="3"/>
    <n v="618.33000000000004"/>
    <n v="29"/>
    <n v="1"/>
    <x v="0"/>
    <x v="0"/>
    <x v="6"/>
  </r>
  <r>
    <s v="3497899"/>
    <x v="1"/>
    <s v="Helmes Inc(WEB)"/>
    <s v="12022 NE 56th Ave"/>
    <s v="Vancouver"/>
    <s v="WA"/>
    <s v="720"/>
    <x v="1"/>
    <x v="1"/>
    <x v="3"/>
    <m/>
    <x v="3"/>
    <n v="621.04999999999995"/>
    <n v="29"/>
    <n v="1"/>
    <x v="0"/>
    <x v="0"/>
    <x v="6"/>
  </r>
  <r>
    <s v="3497975"/>
    <x v="1"/>
    <s v="Urban Northwest Homes LLC(MRE)"/>
    <s v="10609 NE 154th Ave"/>
    <s v="Vancouver"/>
    <s v="WA"/>
    <s v="720"/>
    <x v="1"/>
    <x v="1"/>
    <x v="3"/>
    <m/>
    <x v="3"/>
    <n v="619.49"/>
    <n v="20"/>
    <n v="1"/>
    <x v="0"/>
    <x v="0"/>
    <x v="6"/>
  </r>
  <r>
    <s v="3497977"/>
    <x v="1"/>
    <s v="Urban Northwest Homes LLC(MRE)"/>
    <s v="11022 NE 133rd Ct"/>
    <s v="Vancouver"/>
    <s v="WA"/>
    <s v="720"/>
    <x v="1"/>
    <x v="1"/>
    <x v="3"/>
    <m/>
    <x v="3"/>
    <n v="621.15"/>
    <n v="33"/>
    <n v="1"/>
    <x v="0"/>
    <x v="0"/>
    <x v="6"/>
  </r>
  <r>
    <s v="3497979"/>
    <x v="1"/>
    <s v="Urban Northwest Homes LLC(MRE)"/>
    <s v="11226 NE 133rd Pl"/>
    <s v="Vancouver"/>
    <s v="WA"/>
    <s v="720"/>
    <x v="1"/>
    <x v="1"/>
    <x v="3"/>
    <m/>
    <x v="3"/>
    <n v="619.74"/>
    <n v="22"/>
    <n v="1"/>
    <x v="0"/>
    <x v="0"/>
    <x v="6"/>
  </r>
  <r>
    <s v="3497990"/>
    <x v="1"/>
    <s v="Urban Northwest Homes LLC(E2G)"/>
    <s v="11711 NW 19th Ave"/>
    <s v="Vancouver"/>
    <s v="WA"/>
    <s v="720"/>
    <x v="1"/>
    <x v="1"/>
    <x v="3"/>
    <m/>
    <x v="3"/>
    <n v="620.13"/>
    <n v="25"/>
    <n v="1"/>
    <x v="0"/>
    <x v="0"/>
    <x v="6"/>
  </r>
  <r>
    <s v="3497991"/>
    <x v="1"/>
    <s v="Urban Northwest Homes LLC(E2G)"/>
    <s v="1902 NW 118th Way"/>
    <s v="Vancouver"/>
    <s v="WA"/>
    <s v="720"/>
    <x v="1"/>
    <x v="1"/>
    <x v="3"/>
    <m/>
    <x v="3"/>
    <n v="619.71"/>
    <n v="22"/>
    <n v="1"/>
    <x v="0"/>
    <x v="0"/>
    <x v="6"/>
  </r>
  <r>
    <s v="3497993"/>
    <x v="1"/>
    <s v="Urban Northwest Homes LLC(E2G)"/>
    <s v="1910 NW 118th Way"/>
    <s v="Vancouver"/>
    <s v="WA"/>
    <s v="720"/>
    <x v="1"/>
    <x v="1"/>
    <x v="3"/>
    <m/>
    <x v="3"/>
    <n v="619.74"/>
    <n v="22"/>
    <n v="1"/>
    <x v="0"/>
    <x v="0"/>
    <x v="6"/>
  </r>
  <r>
    <s v="3498015"/>
    <x v="1"/>
    <s v="Hartwood Homes Inc(MRE)"/>
    <s v="639 W Chestnut Ct"/>
    <s v="Washougal"/>
    <s v="WA"/>
    <s v="720"/>
    <x v="1"/>
    <x v="1"/>
    <x v="3"/>
    <m/>
    <x v="3"/>
    <n v="622.71"/>
    <n v="42"/>
    <n v="1"/>
    <x v="0"/>
    <x v="0"/>
    <x v="6"/>
  </r>
  <r>
    <s v="3498070"/>
    <x v="1"/>
    <s v="Summerplace Homes(E2G)"/>
    <s v="1991 S 14th Ct"/>
    <s v="Ridgefield"/>
    <s v="WA"/>
    <s v="720"/>
    <x v="1"/>
    <x v="1"/>
    <x v="3"/>
    <m/>
    <x v="3"/>
    <n v="648.82000000000005"/>
    <n v="30"/>
    <n v="1"/>
    <x v="0"/>
    <x v="0"/>
    <x v="6"/>
  </r>
  <r>
    <s v="3498102"/>
    <x v="1"/>
    <s v="Cooledge Mdws WC-PH 1, LLC(VJS)"/>
    <s v="17721 NE 17th Ave"/>
    <s v="Ridgefield"/>
    <s v="WA"/>
    <s v="720"/>
    <x v="1"/>
    <x v="1"/>
    <x v="3"/>
    <m/>
    <x v="3"/>
    <n v="744.88"/>
    <n v="26"/>
    <n v="1"/>
    <x v="0"/>
    <x v="0"/>
    <x v="6"/>
  </r>
  <r>
    <s v="3498104"/>
    <x v="1"/>
    <s v="Cooledge Mdws WC-PH 1, LLC(VJS)"/>
    <s v="17717 NE 17th Ave"/>
    <s v="Ridgefield"/>
    <s v="WA"/>
    <s v="720"/>
    <x v="1"/>
    <x v="1"/>
    <x v="3"/>
    <m/>
    <x v="3"/>
    <n v="648.32000000000005"/>
    <n v="26"/>
    <n v="1"/>
    <x v="0"/>
    <x v="0"/>
    <x v="6"/>
  </r>
  <r>
    <s v="3498175"/>
    <x v="1"/>
    <s v="Pacific Lifestyle Homes(VJS)"/>
    <s v="15015 NW 57th Ave"/>
    <s v="Vancouver"/>
    <s v="WA"/>
    <s v="720"/>
    <x v="1"/>
    <x v="1"/>
    <x v="3"/>
    <m/>
    <x v="3"/>
    <n v="648.04999999999995"/>
    <n v="24"/>
    <n v="1"/>
    <x v="0"/>
    <x v="0"/>
    <x v="6"/>
  </r>
  <r>
    <s v="3498219"/>
    <x v="1"/>
    <s v="Aho Construction(WEB)"/>
    <s v="9609 NE 106th St"/>
    <s v="Vancouver"/>
    <s v="WA"/>
    <s v="720"/>
    <x v="1"/>
    <x v="1"/>
    <x v="3"/>
    <m/>
    <x v="3"/>
    <n v="620.38"/>
    <n v="27"/>
    <n v="1"/>
    <x v="0"/>
    <x v="0"/>
    <x v="6"/>
  </r>
  <r>
    <s v="3498300"/>
    <x v="1"/>
    <s v="Cascade West Development(VJS)"/>
    <s v="2036 NW 44th Ave"/>
    <s v="Camas"/>
    <s v="WA"/>
    <s v="720"/>
    <x v="1"/>
    <x v="1"/>
    <x v="0"/>
    <m/>
    <x v="3"/>
    <n v="625.37"/>
    <n v="42"/>
    <n v="1"/>
    <x v="0"/>
    <x v="0"/>
    <x v="6"/>
  </r>
  <r>
    <s v="3498323"/>
    <x v="1"/>
    <s v="Pahlisch Homes Inc(VJS)"/>
    <s v="1855 NW Sierra Way"/>
    <s v="Camas"/>
    <s v="WA"/>
    <s v="720"/>
    <x v="1"/>
    <x v="1"/>
    <x v="3"/>
    <m/>
    <x v="3"/>
    <n v="618.51"/>
    <n v="32"/>
    <n v="1"/>
    <x v="0"/>
    <x v="0"/>
    <x v="6"/>
  </r>
  <r>
    <s v="3498325"/>
    <x v="1"/>
    <s v="Pahlisch Homes Inc(VJS)"/>
    <s v="1822 NW 21st Ct"/>
    <s v="Camas"/>
    <s v="WA"/>
    <s v="720"/>
    <x v="1"/>
    <x v="1"/>
    <x v="3"/>
    <m/>
    <x v="3"/>
    <n v="618.51"/>
    <n v="32"/>
    <n v="1"/>
    <x v="0"/>
    <x v="0"/>
    <x v="6"/>
  </r>
  <r>
    <s v="3498338"/>
    <x v="1"/>
    <s v="Cascade West Development(VJS)"/>
    <s v="1308 N 8th Way"/>
    <s v="Ridgefield"/>
    <s v="WA"/>
    <s v="720"/>
    <x v="1"/>
    <x v="1"/>
    <x v="3"/>
    <m/>
    <x v="3"/>
    <n v="617.42999999999995"/>
    <n v="22"/>
    <n v="1"/>
    <x v="0"/>
    <x v="0"/>
    <x v="6"/>
  </r>
  <r>
    <s v="3498393"/>
    <x v="1"/>
    <s v="Aho Construction(WEB)"/>
    <s v="10422 NE 95th Ave"/>
    <s v="Vancouver"/>
    <s v="WA"/>
    <s v="720"/>
    <x v="1"/>
    <x v="1"/>
    <x v="3"/>
    <m/>
    <x v="3"/>
    <n v="617.97"/>
    <n v="26"/>
    <n v="1"/>
    <x v="0"/>
    <x v="0"/>
    <x v="6"/>
  </r>
  <r>
    <s v="3498394"/>
    <x v="1"/>
    <s v="Aho Construction(MRE)"/>
    <s v="10418 NE 95th Ave"/>
    <s v="Vancouver"/>
    <s v="WA"/>
    <s v="720"/>
    <x v="1"/>
    <x v="1"/>
    <x v="3"/>
    <m/>
    <x v="3"/>
    <n v="618.47"/>
    <n v="30"/>
    <n v="1"/>
    <x v="0"/>
    <x v="0"/>
    <x v="6"/>
  </r>
  <r>
    <s v="3498623"/>
    <x v="1"/>
    <s v="Pahlisch Homes Inc(MRE)"/>
    <s v="1923 NW Sierra Way"/>
    <s v="Camas"/>
    <s v="WA"/>
    <s v="720"/>
    <x v="1"/>
    <x v="1"/>
    <x v="3"/>
    <m/>
    <x v="3"/>
    <n v="618.35"/>
    <n v="29"/>
    <n v="1"/>
    <x v="0"/>
    <x v="0"/>
    <x v="6"/>
  </r>
  <r>
    <s v="3498691"/>
    <x v="1"/>
    <s v="Manor Homes Washington Inc(MRE)"/>
    <s v="3918 NE Tacoma Ct"/>
    <s v="Camas"/>
    <s v="WA"/>
    <s v="720"/>
    <x v="1"/>
    <x v="1"/>
    <x v="3"/>
    <m/>
    <x v="3"/>
    <n v="618.35"/>
    <n v="29"/>
    <n v="1"/>
    <x v="0"/>
    <x v="0"/>
    <x v="6"/>
  </r>
  <r>
    <s v="3498761"/>
    <x v="1"/>
    <s v="Pacific Lifestyle Homes(MRE)"/>
    <s v="15007 NW 57th Ave"/>
    <s v="Vancouver"/>
    <s v="WA"/>
    <s v="720"/>
    <x v="1"/>
    <x v="1"/>
    <x v="3"/>
    <m/>
    <x v="3"/>
    <n v="648.04999999999995"/>
    <n v="24"/>
    <n v="1"/>
    <x v="0"/>
    <x v="0"/>
    <x v="6"/>
  </r>
  <r>
    <s v="3498868"/>
    <x v="1"/>
    <s v="Aho Construction(MRE)"/>
    <s v="9608 NE 106th St"/>
    <s v="Vancouver"/>
    <s v="WA"/>
    <s v="720"/>
    <x v="1"/>
    <x v="1"/>
    <x v="3"/>
    <m/>
    <x v="3"/>
    <n v="618.09"/>
    <n v="27"/>
    <n v="1"/>
    <x v="0"/>
    <x v="0"/>
    <x v="6"/>
  </r>
  <r>
    <s v="3498878"/>
    <x v="1"/>
    <s v="Lennar Northwest Inc(VJS)"/>
    <s v="4060 NW 20th Ave"/>
    <s v="Camas"/>
    <s v="WA"/>
    <s v="720"/>
    <x v="1"/>
    <x v="1"/>
    <x v="3"/>
    <m/>
    <x v="3"/>
    <n v="649.59"/>
    <n v="36"/>
    <n v="1"/>
    <x v="0"/>
    <x v="0"/>
    <x v="6"/>
  </r>
  <r>
    <s v="3498879"/>
    <x v="1"/>
    <s v="Lennar Northwest Inc(VJS)"/>
    <s v="4064 NW 20th Ave"/>
    <s v="Camas"/>
    <s v="WA"/>
    <s v="720"/>
    <x v="1"/>
    <x v="1"/>
    <x v="3"/>
    <m/>
    <x v="3"/>
    <n v="649.59"/>
    <n v="36"/>
    <n v="1"/>
    <x v="0"/>
    <x v="0"/>
    <x v="6"/>
  </r>
  <r>
    <s v="3498880"/>
    <x v="1"/>
    <s v="Lennar Northwest Inc(VJS)"/>
    <s v="4068 NW 20th Ave"/>
    <s v="Camas"/>
    <s v="WA"/>
    <s v="720"/>
    <x v="1"/>
    <x v="1"/>
    <x v="3"/>
    <m/>
    <x v="3"/>
    <n v="649.59"/>
    <n v="36"/>
    <n v="1"/>
    <x v="0"/>
    <x v="0"/>
    <x v="6"/>
  </r>
  <r>
    <s v="3498881"/>
    <x v="1"/>
    <s v="Lennar Northwest Inc(VJS)"/>
    <s v="4072 NW 20th Ave"/>
    <s v="Camas"/>
    <s v="WA"/>
    <s v="720"/>
    <x v="1"/>
    <x v="1"/>
    <x v="3"/>
    <m/>
    <x v="3"/>
    <n v="649.59"/>
    <n v="36"/>
    <n v="1"/>
    <x v="0"/>
    <x v="0"/>
    <x v="6"/>
  </r>
  <r>
    <s v="3499109"/>
    <x v="1"/>
    <s v="Pacific Lifestyle Homes(MRE)"/>
    <s v="5804 NW 151st Dr"/>
    <s v="Vancouver"/>
    <s v="WA"/>
    <s v="720"/>
    <x v="1"/>
    <x v="1"/>
    <x v="3"/>
    <m/>
    <x v="3"/>
    <n v="646.70000000000005"/>
    <n v="25"/>
    <n v="1"/>
    <x v="0"/>
    <x v="0"/>
    <x v="6"/>
  </r>
  <r>
    <s v="3499111"/>
    <x v="1"/>
    <s v="Aho Construction(KMM)"/>
    <s v="10410 NE 95th Ave"/>
    <s v="Vancouver"/>
    <s v="WA"/>
    <s v="720"/>
    <x v="1"/>
    <x v="1"/>
    <x v="3"/>
    <m/>
    <x v="3"/>
    <n v="616.28"/>
    <n v="24"/>
    <n v="1"/>
    <x v="0"/>
    <x v="0"/>
    <x v="6"/>
  </r>
  <r>
    <s v="3499112"/>
    <x v="1"/>
    <s v="Aho Construction(KMM)"/>
    <s v="9506 NE 106th St"/>
    <s v="Vancouver"/>
    <s v="WA"/>
    <s v="720"/>
    <x v="1"/>
    <x v="1"/>
    <x v="3"/>
    <m/>
    <x v="3"/>
    <n v="616.28"/>
    <n v="24"/>
    <n v="1"/>
    <x v="0"/>
    <x v="0"/>
    <x v="6"/>
  </r>
  <r>
    <s v="3499123"/>
    <x v="1"/>
    <s v="Helmes Inc(MRE)"/>
    <s v="16812 NE 97th Cir"/>
    <s v="Vancouver"/>
    <s v="WA"/>
    <s v="720"/>
    <x v="1"/>
    <x v="1"/>
    <x v="3"/>
    <m/>
    <x v="3"/>
    <n v="615.89"/>
    <n v="21"/>
    <n v="1"/>
    <x v="0"/>
    <x v="0"/>
    <x v="6"/>
  </r>
  <r>
    <s v="3499128"/>
    <x v="1"/>
    <s v="D R Horton Inc Portland(MRE)"/>
    <s v="353 N 34th Ct"/>
    <s v="Ridgefield"/>
    <s v="WA"/>
    <s v="720"/>
    <x v="1"/>
    <x v="1"/>
    <x v="3"/>
    <m/>
    <x v="3"/>
    <n v="648.62"/>
    <n v="40"/>
    <n v="1"/>
    <x v="0"/>
    <x v="0"/>
    <x v="6"/>
  </r>
  <r>
    <s v="3499129"/>
    <x v="1"/>
    <s v="D R Horton Inc Portland(MRE)"/>
    <s v="341 N 34th Ct"/>
    <s v="Ridgefield"/>
    <s v="WA"/>
    <s v="720"/>
    <x v="1"/>
    <x v="1"/>
    <x v="3"/>
    <m/>
    <x v="3"/>
    <n v="647.33000000000004"/>
    <n v="30"/>
    <n v="1"/>
    <x v="0"/>
    <x v="0"/>
    <x v="6"/>
  </r>
  <r>
    <s v="3499211"/>
    <x v="1"/>
    <s v="Evergreen Homes NW LLC(MRE)"/>
    <s v="2502 39th St"/>
    <s v="Washougal"/>
    <s v="WA"/>
    <s v="720"/>
    <x v="1"/>
    <x v="1"/>
    <x v="3"/>
    <m/>
    <x v="3"/>
    <n v="656.33"/>
    <n v="88"/>
    <n v="1"/>
    <x v="0"/>
    <x v="0"/>
    <x v="6"/>
  </r>
  <r>
    <s v="3499246"/>
    <x v="1"/>
    <s v="Cooledge Mdws WC-PH 1, LLC(VJS)"/>
    <s v="17709 NE 17th Ave"/>
    <s v="Ridgefield"/>
    <s v="WA"/>
    <s v="720"/>
    <x v="1"/>
    <x v="1"/>
    <x v="3"/>
    <m/>
    <x v="3"/>
    <n v="646.76"/>
    <n v="14"/>
    <n v="1"/>
    <x v="0"/>
    <x v="0"/>
    <x v="6"/>
  </r>
  <r>
    <s v="3499249"/>
    <x v="1"/>
    <s v="Cooledge Mdws WC-PH 1, LLC(VJS)"/>
    <s v="17713 NE 17th Ave"/>
    <s v="Ridgefield"/>
    <s v="WA"/>
    <s v="720"/>
    <x v="1"/>
    <x v="1"/>
    <x v="3"/>
    <m/>
    <x v="3"/>
    <n v="646.76"/>
    <n v="14"/>
    <n v="1"/>
    <x v="0"/>
    <x v="0"/>
    <x v="6"/>
  </r>
  <r>
    <s v="3499329"/>
    <x v="1"/>
    <s v="Gutierrez Const(MRE)"/>
    <s v="15906 NE 22nd Ave"/>
    <s v="Ridgefield"/>
    <s v="WA"/>
    <s v="720"/>
    <x v="1"/>
    <x v="1"/>
    <x v="3"/>
    <m/>
    <x v="3"/>
    <n v="806.15"/>
    <n v="26"/>
    <n v="1"/>
    <x v="0"/>
    <x v="0"/>
    <x v="4"/>
  </r>
  <r>
    <s v="3499332"/>
    <x v="1"/>
    <s v="D R Horton Inc Portland(VJS)"/>
    <s v="12019 NE 110th St"/>
    <s v="Vancouver"/>
    <s v="WA"/>
    <s v="720"/>
    <x v="1"/>
    <x v="1"/>
    <x v="3"/>
    <m/>
    <x v="3"/>
    <n v="646.29"/>
    <n v="22"/>
    <n v="1"/>
    <x v="0"/>
    <x v="0"/>
    <x v="6"/>
  </r>
  <r>
    <s v="3499333"/>
    <x v="1"/>
    <s v="D R Horton Inc Portland(VJS)"/>
    <s v="12015 NE 110th St"/>
    <s v="Vancouver"/>
    <s v="WA"/>
    <s v="720"/>
    <x v="1"/>
    <x v="1"/>
    <x v="3"/>
    <m/>
    <x v="3"/>
    <n v="647.33000000000004"/>
    <n v="30"/>
    <n v="1"/>
    <x v="0"/>
    <x v="0"/>
    <x v="6"/>
  </r>
  <r>
    <s v="3499334"/>
    <x v="1"/>
    <s v="D R Horton Inc Portland(VJS)"/>
    <s v="10917 NE 120th Ave"/>
    <s v="Vancouver"/>
    <s v="WA"/>
    <s v="720"/>
    <x v="1"/>
    <x v="1"/>
    <x v="3"/>
    <m/>
    <x v="3"/>
    <n v="646.83000000000004"/>
    <n v="26"/>
    <n v="1"/>
    <x v="0"/>
    <x v="0"/>
    <x v="6"/>
  </r>
  <r>
    <s v="3499335"/>
    <x v="1"/>
    <s v="D R Horton Inc Portland(VJS)"/>
    <s v="10904 NE 121st Ct"/>
    <s v="Vancouver"/>
    <s v="WA"/>
    <s v="720"/>
    <x v="1"/>
    <x v="1"/>
    <x v="3"/>
    <m/>
    <x v="3"/>
    <n v="646.83000000000004"/>
    <n v="26"/>
    <n v="1"/>
    <x v="0"/>
    <x v="0"/>
    <x v="6"/>
  </r>
  <r>
    <s v="3499408"/>
    <x v="1"/>
    <s v="Samaduroff, Laurie L(VJS)"/>
    <s v="16612 NE 98th St"/>
    <s v="Vancouver"/>
    <s v="WA"/>
    <s v="720"/>
    <x v="1"/>
    <x v="1"/>
    <x v="3"/>
    <m/>
    <x v="3"/>
    <n v="617.70000000000005"/>
    <n v="24"/>
    <n v="1"/>
    <x v="0"/>
    <x v="0"/>
    <x v="4"/>
  </r>
  <r>
    <s v="3499445"/>
    <x v="1"/>
    <s v="Pahlisch Homes Inc(MRE)"/>
    <s v="7012 NE 67th St"/>
    <s v="Vancouver"/>
    <s v="WA"/>
    <s v="720"/>
    <x v="1"/>
    <x v="1"/>
    <x v="3"/>
    <m/>
    <x v="3"/>
    <n v="617.70000000000005"/>
    <n v="24"/>
    <n v="1"/>
    <x v="0"/>
    <x v="0"/>
    <x v="6"/>
  </r>
  <r>
    <s v="3499531"/>
    <x v="1"/>
    <s v="North Columbia Homes(VJS)"/>
    <s v="15508 NE 79th Way"/>
    <s v="Vancouver"/>
    <s v="WA"/>
    <s v="720"/>
    <x v="1"/>
    <x v="1"/>
    <x v="3"/>
    <m/>
    <x v="3"/>
    <n v="649.71"/>
    <n v="37"/>
    <n v="1"/>
    <x v="0"/>
    <x v="0"/>
    <x v="6"/>
  </r>
  <r>
    <s v="3499545"/>
    <x v="1"/>
    <s v="North Columbia Homes(VJS)"/>
    <s v="1621 N 20th St"/>
    <s v="Washougal"/>
    <s v="WA"/>
    <s v="720"/>
    <x v="1"/>
    <x v="1"/>
    <x v="3"/>
    <m/>
    <x v="3"/>
    <n v="617.30999999999995"/>
    <n v="21"/>
    <n v="1"/>
    <x v="0"/>
    <x v="0"/>
    <x v="6"/>
  </r>
  <r>
    <s v="3499546"/>
    <x v="1"/>
    <s v="North Columbia Homes(VJS)"/>
    <s v="2041 N Q Cir"/>
    <s v="Washougal"/>
    <s v="WA"/>
    <s v="720"/>
    <x v="1"/>
    <x v="1"/>
    <x v="3"/>
    <m/>
    <x v="3"/>
    <n v="616.92999999999995"/>
    <n v="18"/>
    <n v="1"/>
    <x v="0"/>
    <x v="0"/>
    <x v="6"/>
  </r>
  <r>
    <s v="3499572"/>
    <x v="1"/>
    <s v="Restore Pro LLC(E2G)"/>
    <s v="4100 NW 118th Cir"/>
    <s v="Vancouver"/>
    <s v="WA"/>
    <s v="720"/>
    <x v="1"/>
    <x v="1"/>
    <x v="3"/>
    <m/>
    <x v="3"/>
    <n v="651.26"/>
    <n v="49"/>
    <n v="1"/>
    <x v="0"/>
    <x v="0"/>
    <x v="6"/>
  </r>
  <r>
    <s v="3499651"/>
    <x v="1"/>
    <s v="Lewis, Michael H(MRE)"/>
    <s v="1923 N 6th St"/>
    <s v="Washougal"/>
    <s v="WA"/>
    <s v="720"/>
    <x v="1"/>
    <x v="1"/>
    <x v="3"/>
    <m/>
    <x v="3"/>
    <n v="617.42999999999995"/>
    <n v="22"/>
    <n v="1"/>
    <x v="0"/>
    <x v="0"/>
    <x v="4"/>
  </r>
  <r>
    <s v="3499655"/>
    <x v="1"/>
    <s v="Pahlisch Homes Inc(MRE)"/>
    <s v="6922 NE 66th St"/>
    <s v="Vancouver"/>
    <s v="WA"/>
    <s v="720"/>
    <x v="1"/>
    <x v="1"/>
    <x v="3"/>
    <m/>
    <x v="3"/>
    <n v="648.57000000000005"/>
    <n v="28"/>
    <n v="1"/>
    <x v="0"/>
    <x v="0"/>
    <x v="6"/>
  </r>
  <r>
    <s v="3499662"/>
    <x v="1"/>
    <s v="Pacific Lifestyle Homes(MRE)"/>
    <s v="15424 NE 16th St"/>
    <s v="Vancouver"/>
    <s v="WA"/>
    <s v="720"/>
    <x v="1"/>
    <x v="1"/>
    <x v="3"/>
    <m/>
    <x v="3"/>
    <n v="648.04999999999995"/>
    <n v="24"/>
    <n v="1"/>
    <x v="0"/>
    <x v="0"/>
    <x v="6"/>
  </r>
  <r>
    <s v="3499663"/>
    <x v="1"/>
    <s v="Pacific Lifestyle Homes(MRE)"/>
    <s v="15311 NE 16th St"/>
    <s v="Vancouver"/>
    <s v="WA"/>
    <s v="720"/>
    <x v="1"/>
    <x v="1"/>
    <x v="3"/>
    <m/>
    <x v="3"/>
    <n v="648.04999999999995"/>
    <n v="24"/>
    <n v="1"/>
    <x v="0"/>
    <x v="0"/>
    <x v="6"/>
  </r>
  <r>
    <s v="3499708"/>
    <x v="1"/>
    <s v="Aho Construction(WEB)"/>
    <s v="10504 NE 95th Ave"/>
    <s v="Vancouver"/>
    <s v="WA"/>
    <s v="720"/>
    <x v="1"/>
    <x v="1"/>
    <x v="3"/>
    <m/>
    <x v="3"/>
    <n v="615.88"/>
    <n v="31"/>
    <n v="1"/>
    <x v="0"/>
    <x v="0"/>
    <x v="6"/>
  </r>
  <r>
    <s v="3499715"/>
    <x v="1"/>
    <s v="Lennar Northwest Inc(VJS)"/>
    <s v="13015 NE 104th St"/>
    <s v="Vancouver"/>
    <s v="WA"/>
    <s v="720"/>
    <x v="1"/>
    <x v="1"/>
    <x v="3"/>
    <m/>
    <x v="3"/>
    <n v="645.46"/>
    <n v="26"/>
    <n v="1"/>
    <x v="0"/>
    <x v="0"/>
    <x v="6"/>
  </r>
  <r>
    <s v="3499717"/>
    <x v="1"/>
    <s v="Lennar Northwest Inc(VJS)"/>
    <s v="13020 NE 104th St"/>
    <s v="Vancouver"/>
    <s v="WA"/>
    <s v="720"/>
    <x v="1"/>
    <x v="1"/>
    <x v="3"/>
    <m/>
    <x v="3"/>
    <n v="645.71"/>
    <n v="28"/>
    <n v="1"/>
    <x v="0"/>
    <x v="0"/>
    <x v="6"/>
  </r>
  <r>
    <s v="3499718"/>
    <x v="1"/>
    <s v="Lennar Northwest Inc(VJS)"/>
    <s v="13023 NE 104th St"/>
    <s v="Vancouver"/>
    <s v="WA"/>
    <s v="720"/>
    <x v="1"/>
    <x v="1"/>
    <x v="3"/>
    <m/>
    <x v="3"/>
    <n v="815.18"/>
    <n v="30"/>
    <n v="1"/>
    <x v="0"/>
    <x v="0"/>
    <x v="6"/>
  </r>
  <r>
    <s v="3499719"/>
    <x v="1"/>
    <s v="Lennar Northwest Inc(VJS)"/>
    <s v="13120 NE 104th St"/>
    <s v="Vancouver"/>
    <s v="WA"/>
    <s v="720"/>
    <x v="1"/>
    <x v="1"/>
    <x v="3"/>
    <m/>
    <x v="3"/>
    <n v="643.15"/>
    <n v="8"/>
    <n v="1"/>
    <x v="0"/>
    <x v="0"/>
    <x v="6"/>
  </r>
  <r>
    <s v="3499720"/>
    <x v="1"/>
    <s v="Lennar Northwest Inc(VJS)"/>
    <s v="13016 NE 104th St"/>
    <s v="Vancouver"/>
    <s v="WA"/>
    <s v="720"/>
    <x v="1"/>
    <x v="1"/>
    <x v="3"/>
    <m/>
    <x v="3"/>
    <n v="645.05999999999995"/>
    <n v="23"/>
    <n v="1"/>
    <x v="0"/>
    <x v="0"/>
    <x v="6"/>
  </r>
  <r>
    <s v="3499721"/>
    <x v="1"/>
    <s v="Lennar Northwest Inc(VJS)"/>
    <s v="13019 NE 104th St"/>
    <s v="Vancouver"/>
    <s v="WA"/>
    <s v="720"/>
    <x v="1"/>
    <x v="1"/>
    <x v="3"/>
    <m/>
    <x v="3"/>
    <n v="645.96"/>
    <n v="30"/>
    <n v="1"/>
    <x v="0"/>
    <x v="0"/>
    <x v="6"/>
  </r>
  <r>
    <s v="3499736"/>
    <x v="1"/>
    <s v="Litvinko, Vitaliy(E2G)"/>
    <s v="304 N 23rd Pl"/>
    <s v="Ridgefield"/>
    <s v="WA"/>
    <s v="720"/>
    <x v="1"/>
    <x v="1"/>
    <x v="3"/>
    <m/>
    <x v="3"/>
    <n v="1183.53"/>
    <n v="18"/>
    <n v="1"/>
    <x v="0"/>
    <x v="0"/>
    <x v="1"/>
  </r>
  <r>
    <s v="3499763"/>
    <x v="1"/>
    <s v="Waverly Homes Inc(VJS)"/>
    <s v="7515 NE 33rd Ave"/>
    <s v="Vancouver"/>
    <s v="WA"/>
    <s v="720"/>
    <x v="1"/>
    <x v="1"/>
    <x v="3"/>
    <m/>
    <x v="3"/>
    <n v="1184.06"/>
    <n v="19"/>
    <n v="1"/>
    <x v="0"/>
    <x v="0"/>
    <x v="6"/>
  </r>
  <r>
    <s v="3499764"/>
    <x v="1"/>
    <s v="Waverly Homes Inc(VJS)"/>
    <s v="7511 NE 33rd Ave"/>
    <s v="Vancouver"/>
    <s v="WA"/>
    <s v="720"/>
    <x v="1"/>
    <x v="1"/>
    <x v="3"/>
    <m/>
    <x v="3"/>
    <n v="1184.06"/>
    <n v="19"/>
    <n v="1"/>
    <x v="0"/>
    <x v="0"/>
    <x v="6"/>
  </r>
  <r>
    <s v="3499765"/>
    <x v="1"/>
    <s v="Waverly Homes Inc(VJS)"/>
    <s v="7507 NE 33rd Ave"/>
    <s v="Vancouver"/>
    <s v="WA"/>
    <s v="720"/>
    <x v="1"/>
    <x v="1"/>
    <x v="3"/>
    <m/>
    <x v="3"/>
    <n v="1184.06"/>
    <n v="19"/>
    <n v="1"/>
    <x v="0"/>
    <x v="0"/>
    <x v="6"/>
  </r>
  <r>
    <s v="3499766"/>
    <x v="1"/>
    <s v="Waverly Homes Inc(VJS)"/>
    <s v="7503 NE 33rd Ave"/>
    <s v="Vancouver"/>
    <s v="WA"/>
    <s v="720"/>
    <x v="1"/>
    <x v="1"/>
    <x v="3"/>
    <m/>
    <x v="3"/>
    <n v="1184.06"/>
    <n v="19"/>
    <n v="1"/>
    <x v="0"/>
    <x v="0"/>
    <x v="6"/>
  </r>
  <r>
    <s v="3499801"/>
    <x v="1"/>
    <s v="Generation Home Construction(MRE)"/>
    <s v="11113 NE 133rd Ct"/>
    <s v="Vancouver"/>
    <s v="WA"/>
    <s v="720"/>
    <x v="1"/>
    <x v="1"/>
    <x v="0"/>
    <m/>
    <x v="3"/>
    <n v="1187.8800000000001"/>
    <n v="26"/>
    <n v="1"/>
    <x v="0"/>
    <x v="0"/>
    <x v="6"/>
  </r>
  <r>
    <s v="3499812"/>
    <x v="1"/>
    <s v="Manor Homes Washington Inc(MRE)"/>
    <s v="3322 NE Tillicum Cir"/>
    <s v="Camas"/>
    <s v="WA"/>
    <s v="720"/>
    <x v="1"/>
    <x v="1"/>
    <x v="3"/>
    <m/>
    <x v="3"/>
    <n v="649.95000000000005"/>
    <n v="18"/>
    <n v="1"/>
    <x v="0"/>
    <x v="0"/>
    <x v="6"/>
  </r>
  <r>
    <s v="3499815"/>
    <x v="1"/>
    <s v="Lucky Lady Holdings Inc(MRE)"/>
    <s v="12001 NE 113th St"/>
    <s v="Vancouver"/>
    <s v="WA"/>
    <s v="720"/>
    <x v="1"/>
    <x v="1"/>
    <x v="3"/>
    <m/>
    <x v="3"/>
    <n v="648.32000000000005"/>
    <n v="26"/>
    <n v="1"/>
    <x v="0"/>
    <x v="0"/>
    <x v="6"/>
  </r>
  <r>
    <s v="3499816"/>
    <x v="1"/>
    <s v="Lucky Lady Holdings Inc(MRE)"/>
    <s v="12005 NE 113th St"/>
    <s v="Vancouver"/>
    <s v="WA"/>
    <s v="720"/>
    <x v="1"/>
    <x v="1"/>
    <x v="3"/>
    <m/>
    <x v="3"/>
    <n v="648.32000000000005"/>
    <n v="26"/>
    <n v="1"/>
    <x v="0"/>
    <x v="0"/>
    <x v="6"/>
  </r>
  <r>
    <s v="3499822"/>
    <x v="1"/>
    <s v="Evergreen Homes NW LLC(MRE)"/>
    <s v="7219 NE 211th Cir"/>
    <s v="Battle Ground"/>
    <s v="WA"/>
    <s v="720"/>
    <x v="1"/>
    <x v="1"/>
    <x v="3"/>
    <m/>
    <x v="3"/>
    <n v="1186.3599999999999"/>
    <n v="40"/>
    <n v="1"/>
    <x v="0"/>
    <x v="0"/>
    <x v="6"/>
  </r>
  <r>
    <s v="3499848"/>
    <x v="1"/>
    <s v="Ambry Inc(MRE)"/>
    <s v="1505 W Aspen Pl"/>
    <s v="La Center"/>
    <s v="WA"/>
    <s v="720"/>
    <x v="1"/>
    <x v="1"/>
    <x v="3"/>
    <m/>
    <x v="3"/>
    <n v="1185.33"/>
    <n v="28"/>
    <n v="1"/>
    <x v="0"/>
    <x v="0"/>
    <x v="6"/>
  </r>
  <r>
    <s v="3499849"/>
    <x v="1"/>
    <s v="Ambry Inc(MRE)"/>
    <s v="1517 W Aspen Pl"/>
    <s v="La Center"/>
    <s v="WA"/>
    <s v="720"/>
    <x v="1"/>
    <x v="1"/>
    <x v="3"/>
    <m/>
    <x v="3"/>
    <n v="1186.6500000000001"/>
    <n v="38"/>
    <n v="1"/>
    <x v="0"/>
    <x v="0"/>
    <x v="6"/>
  </r>
  <r>
    <s v="3499851"/>
    <x v="1"/>
    <s v="Manor Homes Washington Inc(MRE)"/>
    <s v="12506 NE 105th Way"/>
    <s v="Vancouver"/>
    <s v="WA"/>
    <s v="720"/>
    <x v="1"/>
    <x v="1"/>
    <x v="3"/>
    <m/>
    <x v="3"/>
    <n v="1241.72"/>
    <n v="22"/>
    <n v="1"/>
    <x v="0"/>
    <x v="0"/>
    <x v="6"/>
  </r>
  <r>
    <s v="3499852"/>
    <x v="1"/>
    <s v="Manor Homes Washington Inc(MRE)"/>
    <s v="12511 NE 105th Way"/>
    <s v="Vancouver"/>
    <s v="WA"/>
    <s v="720"/>
    <x v="1"/>
    <x v="1"/>
    <x v="3"/>
    <m/>
    <x v="3"/>
    <n v="1241.72"/>
    <n v="22"/>
    <n v="1"/>
    <x v="0"/>
    <x v="0"/>
    <x v="6"/>
  </r>
  <r>
    <s v="3499853"/>
    <x v="1"/>
    <s v="Manor Homes Washington Inc(MRE)"/>
    <s v="14206 NE 108th St"/>
    <s v="Vancouver"/>
    <s v="WA"/>
    <s v="720"/>
    <x v="1"/>
    <x v="1"/>
    <x v="3"/>
    <m/>
    <x v="3"/>
    <n v="1241.5999999999999"/>
    <n v="21"/>
    <n v="1"/>
    <x v="0"/>
    <x v="0"/>
    <x v="6"/>
  </r>
  <r>
    <s v="3499854"/>
    <x v="1"/>
    <s v="Piper, Ken J(E2G)"/>
    <s v="318 NE 17th St"/>
    <s v="Battle Ground"/>
    <s v="WA"/>
    <s v="720"/>
    <x v="1"/>
    <x v="1"/>
    <x v="3"/>
    <m/>
    <x v="3"/>
    <n v="1243.29"/>
    <n v="29"/>
    <n v="1"/>
    <x v="0"/>
    <x v="0"/>
    <x v="4"/>
  </r>
  <r>
    <s v="3499858"/>
    <x v="1"/>
    <s v="Piper, Ken J(E2G)"/>
    <s v="11 NE 17th St"/>
    <s v="Battle Ground"/>
    <s v="WA"/>
    <s v="720"/>
    <x v="1"/>
    <x v="1"/>
    <x v="3"/>
    <m/>
    <x v="3"/>
    <n v="1244.06"/>
    <n v="35"/>
    <n v="1"/>
    <x v="0"/>
    <x v="0"/>
    <x v="4"/>
  </r>
  <r>
    <s v="3499961"/>
    <x v="1"/>
    <s v="SVN Construction Inc(VJS)"/>
    <s v="1241 48th St"/>
    <s v="Washougal"/>
    <s v="WA"/>
    <s v="720"/>
    <x v="1"/>
    <x v="1"/>
    <x v="3"/>
    <m/>
    <x v="3"/>
    <n v="1184.5899999999999"/>
    <n v="31"/>
    <n v="1"/>
    <x v="0"/>
    <x v="0"/>
    <x v="6"/>
  </r>
  <r>
    <s v="3500009"/>
    <x v="1"/>
    <s v="Pacific Lifestyle Homes(VJS)"/>
    <s v="11204 NE 144th Ave"/>
    <s v="Vancouver"/>
    <s v="WA"/>
    <s v="720"/>
    <x v="1"/>
    <x v="1"/>
    <x v="3"/>
    <m/>
    <x v="3"/>
    <n v="1242.51"/>
    <n v="28"/>
    <n v="1"/>
    <x v="0"/>
    <x v="0"/>
    <x v="6"/>
  </r>
  <r>
    <s v="3500010"/>
    <x v="1"/>
    <s v="Aho Construction(VJS)"/>
    <s v="9720 NE 104th Way"/>
    <s v="Vancouver"/>
    <s v="WA"/>
    <s v="720"/>
    <x v="1"/>
    <x v="1"/>
    <x v="3"/>
    <m/>
    <x v="3"/>
    <n v="1183.05"/>
    <n v="19"/>
    <n v="1"/>
    <x v="0"/>
    <x v="0"/>
    <x v="6"/>
  </r>
  <r>
    <s v="3500042"/>
    <x v="1"/>
    <s v="Generation Home Construction(E2G)"/>
    <s v="11109 NE 133rd Ct"/>
    <s v="Vancouver"/>
    <s v="WA"/>
    <s v="720"/>
    <x v="1"/>
    <x v="1"/>
    <x v="3"/>
    <m/>
    <x v="3"/>
    <n v="1183.42"/>
    <n v="22"/>
    <n v="1"/>
    <x v="0"/>
    <x v="0"/>
    <x v="6"/>
  </r>
  <r>
    <s v="3500048"/>
    <x v="1"/>
    <s v="Axiom Luxury Homes LLC(VJS)"/>
    <s v="5801 NW 144th Cir"/>
    <s v="Vancouver"/>
    <s v="WA"/>
    <s v="720"/>
    <x v="1"/>
    <x v="1"/>
    <x v="0"/>
    <m/>
    <x v="3"/>
    <n v="1205.68"/>
    <n v="78"/>
    <n v="1"/>
    <x v="0"/>
    <x v="0"/>
    <x v="6"/>
  </r>
  <r>
    <s v="3500064"/>
    <x v="1"/>
    <s v="Pacific Lifestyle Homes(VJS)"/>
    <s v="15320 NE 16th St"/>
    <s v="Vancouver"/>
    <s v="WA"/>
    <s v="720"/>
    <x v="1"/>
    <x v="1"/>
    <x v="3"/>
    <m/>
    <x v="3"/>
    <n v="1241.76"/>
    <n v="22"/>
    <n v="1"/>
    <x v="0"/>
    <x v="0"/>
    <x v="6"/>
  </r>
  <r>
    <s v="3500134"/>
    <x v="1"/>
    <s v="Summerplace Homes(MRE)"/>
    <s v="1877 S Pintail Ct"/>
    <s v="Ridgefield"/>
    <s v="WA"/>
    <s v="720"/>
    <x v="1"/>
    <x v="1"/>
    <x v="3"/>
    <m/>
    <x v="3"/>
    <n v="1594.69"/>
    <n v="40"/>
    <n v="1"/>
    <x v="0"/>
    <x v="0"/>
    <x v="6"/>
  </r>
  <r>
    <s v="3500136"/>
    <x v="1"/>
    <s v="Manor Homes Washington Inc(VJS)"/>
    <s v="14212 NE 107th St"/>
    <s v="Vancouver"/>
    <s v="WA"/>
    <s v="720"/>
    <x v="1"/>
    <x v="1"/>
    <x v="3"/>
    <m/>
    <x v="3"/>
    <n v="1184.06"/>
    <n v="19"/>
    <n v="1"/>
    <x v="0"/>
    <x v="0"/>
    <x v="6"/>
  </r>
  <r>
    <s v="3500137"/>
    <x v="1"/>
    <s v="Manor Homes Washington Inc(VJS)"/>
    <s v="14216 NE 107th St"/>
    <s v="Vancouver"/>
    <s v="WA"/>
    <s v="720"/>
    <x v="1"/>
    <x v="1"/>
    <x v="3"/>
    <m/>
    <x v="3"/>
    <n v="1184.06"/>
    <n v="19"/>
    <n v="1"/>
    <x v="0"/>
    <x v="0"/>
    <x v="6"/>
  </r>
  <r>
    <s v="3500138"/>
    <x v="1"/>
    <s v="Manor Homes Washington Inc(VJS)"/>
    <s v="14211 NE 108th St"/>
    <s v="Vancouver"/>
    <s v="WA"/>
    <s v="720"/>
    <x v="1"/>
    <x v="1"/>
    <x v="3"/>
    <m/>
    <x v="3"/>
    <n v="617.17999999999995"/>
    <n v="20"/>
    <n v="1"/>
    <x v="0"/>
    <x v="0"/>
    <x v="6"/>
  </r>
  <r>
    <s v="3500140"/>
    <x v="1"/>
    <s v="Manor Homes Washington Inc(VJS)"/>
    <s v="14215 NE 108th St"/>
    <s v="Vancouver"/>
    <s v="WA"/>
    <s v="720"/>
    <x v="1"/>
    <x v="1"/>
    <x v="3"/>
    <m/>
    <x v="3"/>
    <n v="1184.18"/>
    <n v="20"/>
    <n v="1"/>
    <x v="0"/>
    <x v="0"/>
    <x v="6"/>
  </r>
  <r>
    <s v="3500141"/>
    <x v="1"/>
    <s v="Manor Homes Washington Inc(VJS)"/>
    <s v="14219 NE 108th St"/>
    <s v="Vancouver"/>
    <s v="WA"/>
    <s v="720"/>
    <x v="1"/>
    <x v="1"/>
    <x v="3"/>
    <m/>
    <x v="3"/>
    <n v="617.17999999999995"/>
    <n v="20"/>
    <n v="1"/>
    <x v="0"/>
    <x v="0"/>
    <x v="6"/>
  </r>
  <r>
    <s v="3500142"/>
    <x v="1"/>
    <s v="Manor Homes Washington Inc(VJS)"/>
    <s v="14301 NE 108th St"/>
    <s v="Vancouver"/>
    <s v="WA"/>
    <s v="720"/>
    <x v="1"/>
    <x v="1"/>
    <x v="3"/>
    <m/>
    <x v="3"/>
    <n v="1242.53"/>
    <n v="20"/>
    <n v="1"/>
    <x v="0"/>
    <x v="0"/>
    <x v="6"/>
  </r>
  <r>
    <s v="3500168"/>
    <x v="1"/>
    <s v="Sun Country Homes(VJS)"/>
    <s v="3410 NE 101st St"/>
    <s v="Vancouver"/>
    <s v="WA"/>
    <s v="720"/>
    <x v="1"/>
    <x v="1"/>
    <x v="3"/>
    <m/>
    <x v="3"/>
    <n v="1241.76"/>
    <n v="14"/>
    <n v="1"/>
    <x v="0"/>
    <x v="0"/>
    <x v="6"/>
  </r>
  <r>
    <s v="3500175"/>
    <x v="1"/>
    <s v="Pacific Lifestyle Homes(VJS)"/>
    <s v="16895 NE 78th Way"/>
    <s v="Vancouver"/>
    <s v="WA"/>
    <s v="720"/>
    <x v="1"/>
    <x v="1"/>
    <x v="3"/>
    <m/>
    <x v="3"/>
    <n v="1242.3699999999999"/>
    <n v="22"/>
    <n v="1"/>
    <x v="0"/>
    <x v="0"/>
    <x v="6"/>
  </r>
  <r>
    <s v="3500201"/>
    <x v="1"/>
    <s v="Glavin Development LLC(E2G)"/>
    <s v="1905 NW 40th Ave"/>
    <s v="Camas"/>
    <s v="WA"/>
    <s v="720"/>
    <x v="1"/>
    <x v="1"/>
    <x v="3"/>
    <m/>
    <x v="3"/>
    <n v="1243.53"/>
    <n v="36"/>
    <n v="1"/>
    <x v="0"/>
    <x v="0"/>
    <x v="6"/>
  </r>
  <r>
    <s v="3500202"/>
    <x v="1"/>
    <s v="Glavin Development LLC(E2G)"/>
    <s v="10900 NE 62nd Pl"/>
    <s v="Vancouver"/>
    <s v="WA"/>
    <s v="720"/>
    <x v="1"/>
    <x v="1"/>
    <x v="3"/>
    <m/>
    <x v="3"/>
    <n v="1184.03"/>
    <n v="22"/>
    <n v="1"/>
    <x v="0"/>
    <x v="0"/>
    <x v="6"/>
  </r>
  <r>
    <s v="3500221"/>
    <x v="1"/>
    <s v="GG One Inc(VJS)"/>
    <s v="6711 NE 107th St"/>
    <s v="Vancouver"/>
    <s v="WA"/>
    <s v="720"/>
    <x v="1"/>
    <x v="1"/>
    <x v="3"/>
    <m/>
    <x v="3"/>
    <n v="1185.3599999999999"/>
    <n v="32"/>
    <n v="1"/>
    <x v="0"/>
    <x v="0"/>
    <x v="6"/>
  </r>
  <r>
    <s v="3500222"/>
    <x v="1"/>
    <s v="GG One Inc(VJS)"/>
    <s v="10810 NE 68th Ave"/>
    <s v="Vancouver"/>
    <s v="WA"/>
    <s v="720"/>
    <x v="1"/>
    <x v="1"/>
    <x v="3"/>
    <m/>
    <x v="3"/>
    <n v="1187.1199999999999"/>
    <n v="46"/>
    <n v="1"/>
    <x v="0"/>
    <x v="0"/>
    <x v="6"/>
  </r>
  <r>
    <s v="3500223"/>
    <x v="1"/>
    <s v="GG One Inc(VJS)"/>
    <s v="10806 NE 68th Ave"/>
    <s v="Vancouver"/>
    <s v="WA"/>
    <s v="720"/>
    <x v="1"/>
    <x v="1"/>
    <x v="3"/>
    <m/>
    <x v="3"/>
    <n v="1188.27"/>
    <n v="55"/>
    <n v="1"/>
    <x v="0"/>
    <x v="0"/>
    <x v="6"/>
  </r>
  <r>
    <s v="3500226"/>
    <x v="1"/>
    <s v="Pacific Lifestyle Homes(VJS)"/>
    <s v="5715 NW 144th Cir"/>
    <s v="Vancouver"/>
    <s v="WA"/>
    <s v="720"/>
    <x v="1"/>
    <x v="1"/>
    <x v="3"/>
    <m/>
    <x v="3"/>
    <n v="1243.29"/>
    <n v="29"/>
    <n v="1"/>
    <x v="0"/>
    <x v="0"/>
    <x v="6"/>
  </r>
  <r>
    <s v="3500233"/>
    <x v="1"/>
    <s v="Pacific Lifestyle Homes(VJS)"/>
    <s v="15403 NE 16th St"/>
    <s v="Vancouver"/>
    <s v="WA"/>
    <s v="720"/>
    <x v="1"/>
    <x v="1"/>
    <x v="3"/>
    <m/>
    <x v="3"/>
    <n v="1241.47"/>
    <n v="20"/>
    <n v="1"/>
    <x v="0"/>
    <x v="0"/>
    <x v="6"/>
  </r>
  <r>
    <s v="3500238"/>
    <x v="1"/>
    <s v="Lennar Northwest Inc(VJS)"/>
    <s v="19114 NE 24th St"/>
    <s v="Vancouver"/>
    <s v="WA"/>
    <s v="720"/>
    <x v="1"/>
    <x v="1"/>
    <x v="3"/>
    <m/>
    <x v="3"/>
    <n v="1243.32"/>
    <n v="26"/>
    <n v="1"/>
    <x v="0"/>
    <x v="0"/>
    <x v="6"/>
  </r>
  <r>
    <s v="3500245"/>
    <x v="1"/>
    <s v="Lennar Northwest Inc(VJS)"/>
    <s v="19118 NE 24th St"/>
    <s v="Vancouver"/>
    <s v="WA"/>
    <s v="720"/>
    <x v="1"/>
    <x v="1"/>
    <x v="3"/>
    <m/>
    <x v="3"/>
    <n v="1476.33"/>
    <n v="23"/>
    <n v="1"/>
    <x v="0"/>
    <x v="0"/>
    <x v="6"/>
  </r>
  <r>
    <s v="3500247"/>
    <x v="1"/>
    <s v="Lennar Northwest Inc(VJS)"/>
    <s v="2313 NE 191st Ave"/>
    <s v="Vancouver"/>
    <s v="WA"/>
    <s v="720"/>
    <x v="1"/>
    <x v="1"/>
    <x v="3"/>
    <m/>
    <x v="3"/>
    <n v="1243.05"/>
    <n v="24"/>
    <n v="1"/>
    <x v="0"/>
    <x v="0"/>
    <x v="6"/>
  </r>
  <r>
    <s v="3500265"/>
    <x v="1"/>
    <s v="Waverly Homes Inc(VJS)"/>
    <s v="7421 NE 33rd Ave"/>
    <s v="Vancouver"/>
    <s v="WA"/>
    <s v="720"/>
    <x v="1"/>
    <x v="1"/>
    <x v="3"/>
    <m/>
    <x v="3"/>
    <n v="617.17999999999995"/>
    <n v="20"/>
    <n v="1"/>
    <x v="0"/>
    <x v="0"/>
    <x v="6"/>
  </r>
  <r>
    <s v="3500267"/>
    <x v="1"/>
    <s v="Waverly Homes Inc(VJS)"/>
    <s v="7500 NE 33rd Ave"/>
    <s v="Vancouver"/>
    <s v="WA"/>
    <s v="720"/>
    <x v="1"/>
    <x v="1"/>
    <x v="3"/>
    <m/>
    <x v="3"/>
    <n v="617.17999999999995"/>
    <n v="20"/>
    <n v="1"/>
    <x v="0"/>
    <x v="0"/>
    <x v="6"/>
  </r>
  <r>
    <s v="3500268"/>
    <x v="1"/>
    <s v="Waverly Homes Inc(VJS)"/>
    <s v="7504 NE 33rd Ave"/>
    <s v="Vancouver"/>
    <s v="WA"/>
    <s v="720"/>
    <x v="1"/>
    <x v="1"/>
    <x v="3"/>
    <m/>
    <x v="3"/>
    <n v="617.05999999999995"/>
    <n v="19"/>
    <n v="1"/>
    <x v="0"/>
    <x v="0"/>
    <x v="6"/>
  </r>
  <r>
    <s v="3500269"/>
    <x v="1"/>
    <s v="Waverly Homes Inc(VJS)"/>
    <s v="7508 NE 33rd Ave"/>
    <s v="Vancouver"/>
    <s v="WA"/>
    <s v="720"/>
    <x v="1"/>
    <x v="1"/>
    <x v="3"/>
    <m/>
    <x v="3"/>
    <n v="617.05999999999995"/>
    <n v="19"/>
    <n v="1"/>
    <x v="0"/>
    <x v="0"/>
    <x v="6"/>
  </r>
  <r>
    <s v="3500272"/>
    <x v="1"/>
    <s v="Lennar Northwest Inc(VJS)"/>
    <s v="19115 NE 24th St NE"/>
    <s v="Vancouver"/>
    <s v="WA"/>
    <s v="720"/>
    <x v="1"/>
    <x v="1"/>
    <x v="3"/>
    <m/>
    <x v="3"/>
    <n v="1465.06"/>
    <n v="26"/>
    <n v="1"/>
    <x v="0"/>
    <x v="0"/>
    <x v="6"/>
  </r>
  <r>
    <s v="3500273"/>
    <x v="1"/>
    <s v="Lennar Northwest Inc(VJS)"/>
    <s v="19111 NE 24th St NE"/>
    <s v="Vancouver"/>
    <s v="WA"/>
    <s v="720"/>
    <x v="1"/>
    <x v="1"/>
    <x v="3"/>
    <m/>
    <x v="3"/>
    <n v="1184.97"/>
    <n v="26"/>
    <n v="1"/>
    <x v="0"/>
    <x v="0"/>
    <x v="6"/>
  </r>
  <r>
    <s v="3500279"/>
    <x v="1"/>
    <s v="Lennar Northwest Inc(VJS)"/>
    <s v="2309 NE 191st Ave"/>
    <s v="Vancouver"/>
    <s v="WA"/>
    <s v="720"/>
    <x v="1"/>
    <x v="1"/>
    <x v="3"/>
    <m/>
    <x v="3"/>
    <n v="1499.8"/>
    <n v="24"/>
    <n v="1"/>
    <x v="0"/>
    <x v="0"/>
    <x v="6"/>
  </r>
  <r>
    <s v="3500280"/>
    <x v="1"/>
    <s v="Lennar Northwest Inc(VJS)"/>
    <s v="2400 NE 192nd Ave"/>
    <s v="Vancouver"/>
    <s v="WA"/>
    <s v="720"/>
    <x v="1"/>
    <x v="1"/>
    <x v="3"/>
    <m/>
    <x v="3"/>
    <n v="1241.47"/>
    <n v="20"/>
    <n v="1"/>
    <x v="0"/>
    <x v="0"/>
    <x v="6"/>
  </r>
  <r>
    <s v="3500281"/>
    <x v="1"/>
    <s v="Lennar Northwest Inc(VJS)"/>
    <s v="2314 NE 192nd Ave"/>
    <s v="Vancouver"/>
    <s v="WA"/>
    <s v="720"/>
    <x v="1"/>
    <x v="1"/>
    <x v="3"/>
    <m/>
    <x v="3"/>
    <n v="1183.96"/>
    <n v="26"/>
    <n v="1"/>
    <x v="0"/>
    <x v="0"/>
    <x v="6"/>
  </r>
  <r>
    <s v="3500290"/>
    <x v="1"/>
    <s v="Helmes Inc(VJS)"/>
    <s v="2700 NE 8th Ave"/>
    <s v="Battle Ground"/>
    <s v="WA"/>
    <s v="720"/>
    <x v="1"/>
    <x v="1"/>
    <x v="3"/>
    <m/>
    <x v="3"/>
    <n v="1184.57"/>
    <n v="26"/>
    <n v="1"/>
    <x v="0"/>
    <x v="0"/>
    <x v="6"/>
  </r>
  <r>
    <s v="3500353"/>
    <x v="1"/>
    <s v="Generation Home Construction(MRE)"/>
    <s v="15303 NE 108th Way"/>
    <s v="Vancouver"/>
    <s v="WA"/>
    <s v="720"/>
    <x v="1"/>
    <x v="1"/>
    <x v="3"/>
    <m/>
    <x v="3"/>
    <n v="1184.17"/>
    <n v="23"/>
    <n v="1"/>
    <x v="0"/>
    <x v="0"/>
    <x v="6"/>
  </r>
  <r>
    <s v="3500442"/>
    <x v="1"/>
    <s v="Aho Construction(VJS)"/>
    <s v="9611 NE 104th Way"/>
    <s v="Vancouver"/>
    <s v="WA"/>
    <s v="720"/>
    <x v="1"/>
    <x v="1"/>
    <x v="3"/>
    <m/>
    <x v="3"/>
    <n v="617.30999999999995"/>
    <n v="21"/>
    <n v="1"/>
    <x v="0"/>
    <x v="0"/>
    <x v="6"/>
  </r>
  <r>
    <s v="3500446"/>
    <x v="1"/>
    <s v="D R Horton Inc Portland(VJS)"/>
    <s v="2787 S Red Tail Loop"/>
    <s v="Ridgefield"/>
    <s v="WA"/>
    <s v="720"/>
    <x v="1"/>
    <x v="1"/>
    <x v="3"/>
    <m/>
    <x v="3"/>
    <n v="1187.76"/>
    <n v="51"/>
    <n v="1"/>
    <x v="0"/>
    <x v="0"/>
    <x v="6"/>
  </r>
  <r>
    <s v="3500447"/>
    <x v="1"/>
    <s v="D R Horton Inc Portland(VJS)"/>
    <s v="2760 S Red Tail Loop"/>
    <s v="Ridgefield"/>
    <s v="WA"/>
    <s v="720"/>
    <x v="1"/>
    <x v="1"/>
    <x v="3"/>
    <m/>
    <x v="3"/>
    <n v="1185.07"/>
    <n v="30"/>
    <n v="1"/>
    <x v="0"/>
    <x v="0"/>
    <x v="6"/>
  </r>
  <r>
    <s v="3500448"/>
    <x v="1"/>
    <s v="D R Horton Inc Portland(VJS)"/>
    <s v="2754 S Red Tail Loop"/>
    <s v="Ridgefield"/>
    <s v="WA"/>
    <s v="720"/>
    <x v="1"/>
    <x v="1"/>
    <x v="3"/>
    <m/>
    <x v="3"/>
    <n v="1185.5899999999999"/>
    <n v="34"/>
    <n v="1"/>
    <x v="0"/>
    <x v="0"/>
    <x v="6"/>
  </r>
  <r>
    <s v="3500449"/>
    <x v="1"/>
    <s v="D R Horton Inc Portland(VJS)"/>
    <s v="2800 S Red Tail Loop"/>
    <s v="Ridgefield"/>
    <s v="WA"/>
    <s v="720"/>
    <x v="1"/>
    <x v="1"/>
    <x v="3"/>
    <m/>
    <x v="3"/>
    <n v="1185.71"/>
    <n v="35"/>
    <n v="1"/>
    <x v="0"/>
    <x v="0"/>
    <x v="6"/>
  </r>
  <r>
    <s v="3500450"/>
    <x v="1"/>
    <s v="D R Horton Inc Portland(VJS)"/>
    <s v="2777 S Red Tail Loop"/>
    <s v="Ridgefield"/>
    <s v="WA"/>
    <s v="720"/>
    <x v="1"/>
    <x v="1"/>
    <x v="3"/>
    <m/>
    <x v="3"/>
    <n v="1243.4100000000001"/>
    <n v="30"/>
    <n v="1"/>
    <x v="0"/>
    <x v="0"/>
    <x v="6"/>
  </r>
  <r>
    <s v="3500452"/>
    <x v="1"/>
    <s v="Manor Homes Washington Inc(VJS)"/>
    <s v="14316 NE 106th St"/>
    <s v="Vancouver"/>
    <s v="WA"/>
    <s v="720"/>
    <x v="1"/>
    <x v="1"/>
    <x v="3"/>
    <m/>
    <x v="3"/>
    <n v="647.78"/>
    <n v="22"/>
    <n v="1"/>
    <x v="0"/>
    <x v="0"/>
    <x v="6"/>
  </r>
  <r>
    <s v="3500508"/>
    <x v="1"/>
    <s v="Kingston Homes LLC(MRE)"/>
    <s v="4564 N 9th St"/>
    <s v="Ridgefield"/>
    <s v="WA"/>
    <s v="720"/>
    <x v="1"/>
    <x v="1"/>
    <x v="3"/>
    <m/>
    <x v="3"/>
    <n v="617.97"/>
    <n v="26"/>
    <n v="1"/>
    <x v="0"/>
    <x v="0"/>
    <x v="6"/>
  </r>
  <r>
    <s v="3500509"/>
    <x v="1"/>
    <s v="Kingston Homes LLC(MRE)"/>
    <s v="4540 N 9th St"/>
    <s v="Ridgefield"/>
    <s v="WA"/>
    <s v="720"/>
    <x v="1"/>
    <x v="1"/>
    <x v="3"/>
    <m/>
    <x v="3"/>
    <n v="617.57000000000005"/>
    <n v="23"/>
    <n v="1"/>
    <x v="0"/>
    <x v="0"/>
    <x v="6"/>
  </r>
  <r>
    <s v="3500511"/>
    <x v="1"/>
    <s v="Kingston Homes LLC(MRE)"/>
    <s v="899 N 47th Ave"/>
    <s v="Ridgefield"/>
    <s v="WA"/>
    <s v="720"/>
    <x v="1"/>
    <x v="1"/>
    <x v="3"/>
    <m/>
    <x v="3"/>
    <n v="618.22"/>
    <n v="28"/>
    <n v="1"/>
    <x v="0"/>
    <x v="0"/>
    <x v="6"/>
  </r>
  <r>
    <s v="3500513"/>
    <x v="1"/>
    <s v="Kingston Homes LLC(MRE)"/>
    <s v="749 N Squire Dr"/>
    <s v="Ridgefield"/>
    <s v="WA"/>
    <s v="720"/>
    <x v="1"/>
    <x v="1"/>
    <x v="3"/>
    <m/>
    <x v="3"/>
    <n v="617.97"/>
    <n v="26"/>
    <n v="1"/>
    <x v="0"/>
    <x v="0"/>
    <x v="6"/>
  </r>
  <r>
    <s v="3500518"/>
    <x v="1"/>
    <s v="Quality Homes CCCP Inc(MRE)"/>
    <s v="3521 Z St"/>
    <s v="Washougal"/>
    <s v="WA"/>
    <s v="720"/>
    <x v="1"/>
    <x v="1"/>
    <x v="3"/>
    <m/>
    <x v="3"/>
    <n v="620.27"/>
    <n v="44"/>
    <n v="1"/>
    <x v="0"/>
    <x v="0"/>
    <x v="6"/>
  </r>
  <r>
    <s v="3500536"/>
    <x v="1"/>
    <s v="Creekside Homes LLC(VJS)"/>
    <s v="7901 NE 91st Ave"/>
    <s v="Vancouver"/>
    <s v="WA"/>
    <s v="720"/>
    <x v="1"/>
    <x v="1"/>
    <x v="3"/>
    <m/>
    <x v="3"/>
    <n v="649.46"/>
    <n v="35"/>
    <n v="1"/>
    <x v="0"/>
    <x v="0"/>
    <x v="6"/>
  </r>
  <r>
    <s v="3500539"/>
    <x v="1"/>
    <s v="Creekside Homes LLC(VJS)"/>
    <s v="5904 NE 47th St"/>
    <s v="Vancouver"/>
    <s v="WA"/>
    <s v="720"/>
    <x v="1"/>
    <x v="1"/>
    <x v="3"/>
    <m/>
    <x v="3"/>
    <n v="648.04999999999995"/>
    <n v="24"/>
    <n v="1"/>
    <x v="0"/>
    <x v="0"/>
    <x v="6"/>
  </r>
  <r>
    <s v="3500567"/>
    <x v="1"/>
    <s v="Quality Homes CCCP Inc(MRE)"/>
    <s v="3541 Z St"/>
    <s v="Washougal"/>
    <s v="WA"/>
    <s v="720"/>
    <x v="1"/>
    <x v="1"/>
    <x v="3"/>
    <m/>
    <x v="3"/>
    <n v="616.41"/>
    <n v="14"/>
    <n v="1"/>
    <x v="0"/>
    <x v="0"/>
    <x v="6"/>
  </r>
  <r>
    <s v="3500680"/>
    <x v="1"/>
    <s v="Cooledge Mdws WC-PH 1, LLC(MRE)"/>
    <s v="17705 NE 17th Ave"/>
    <s v="Ridgefield"/>
    <s v="WA"/>
    <s v="720"/>
    <x v="1"/>
    <x v="1"/>
    <x v="3"/>
    <m/>
    <x v="3"/>
    <n v="647.41"/>
    <n v="19"/>
    <n v="1"/>
    <x v="0"/>
    <x v="0"/>
    <x v="6"/>
  </r>
  <r>
    <s v="3500681"/>
    <x v="1"/>
    <s v="Cooledge Mdws WC-PH 1, LLC(MRE)"/>
    <s v="17701 NE 17th Ave"/>
    <s v="Ridgefield"/>
    <s v="WA"/>
    <s v="720"/>
    <x v="1"/>
    <x v="1"/>
    <x v="3"/>
    <m/>
    <x v="3"/>
    <n v="647.28"/>
    <n v="18"/>
    <n v="1"/>
    <x v="0"/>
    <x v="0"/>
    <x v="6"/>
  </r>
  <r>
    <s v="3500725"/>
    <x v="1"/>
    <s v="Rocking Horse Rita(E2G)"/>
    <s v="7515 SE 17th St"/>
    <s v="Vancouver"/>
    <s v="WA"/>
    <s v="720"/>
    <x v="1"/>
    <x v="1"/>
    <x v="0"/>
    <m/>
    <x v="3"/>
    <n v="823.73"/>
    <n v="150"/>
    <n v="1"/>
    <x v="0"/>
    <x v="0"/>
    <x v="4"/>
  </r>
  <r>
    <s v="3500746"/>
    <x v="1"/>
    <s v="Karp, Aleksandr(E2G)"/>
    <s v="5812 NE 61st Ct"/>
    <s v="Vancouver"/>
    <s v="WA"/>
    <s v="720"/>
    <x v="1"/>
    <x v="1"/>
    <x v="3"/>
    <m/>
    <x v="3"/>
    <n v="619.34"/>
    <n v="17"/>
    <n v="1"/>
    <x v="0"/>
    <x v="0"/>
    <x v="4"/>
  </r>
  <r>
    <s v="3500837"/>
    <x v="1"/>
    <s v="Pyramid Homes(MRE)"/>
    <s v="345 E 7th St"/>
    <s v="La Center"/>
    <s v="WA"/>
    <s v="720"/>
    <x v="1"/>
    <x v="1"/>
    <x v="3"/>
    <m/>
    <x v="3"/>
    <n v="618.59"/>
    <n v="30"/>
    <n v="1"/>
    <x v="0"/>
    <x v="0"/>
    <x v="6"/>
  </r>
  <r>
    <s v="3500838"/>
    <x v="1"/>
    <s v="Pyramid Homes(MRE)"/>
    <s v="335 E 8th St"/>
    <s v="La Center"/>
    <s v="WA"/>
    <s v="720"/>
    <x v="1"/>
    <x v="1"/>
    <x v="3"/>
    <m/>
    <x v="3"/>
    <n v="751.34"/>
    <n v="24"/>
    <n v="1"/>
    <x v="0"/>
    <x v="0"/>
    <x v="6"/>
  </r>
  <r>
    <s v="3500852"/>
    <x v="1"/>
    <s v="Barton, Craig(VJS)"/>
    <s v="14301 SE Evergreen Hwy"/>
    <s v="Vancouver"/>
    <s v="WA"/>
    <s v="720"/>
    <x v="1"/>
    <x v="1"/>
    <x v="0"/>
    <m/>
    <x v="3"/>
    <n v="636.84"/>
    <n v="77"/>
    <n v="1"/>
    <x v="0"/>
    <x v="0"/>
    <x v="4"/>
  </r>
  <r>
    <s v="3500860"/>
    <x v="1"/>
    <s v="Aho Construction(VJS)"/>
    <s v="10512 NE 95th Ave"/>
    <s v="Vancouver"/>
    <s v="WA"/>
    <s v="720"/>
    <x v="1"/>
    <x v="1"/>
    <x v="3"/>
    <m/>
    <x v="3"/>
    <n v="619.86"/>
    <n v="21"/>
    <n v="1"/>
    <x v="0"/>
    <x v="0"/>
    <x v="6"/>
  </r>
  <r>
    <s v="3500867"/>
    <x v="1"/>
    <s v="Manor Homes Washington Inc(VJS)"/>
    <s v="3929 NE Tacoma Ct"/>
    <s v="Camas"/>
    <s v="WA"/>
    <s v="720"/>
    <x v="1"/>
    <x v="1"/>
    <x v="3"/>
    <m/>
    <x v="3"/>
    <n v="619.22"/>
    <n v="16"/>
    <n v="1"/>
    <x v="0"/>
    <x v="0"/>
    <x v="6"/>
  </r>
  <r>
    <s v="3500868"/>
    <x v="1"/>
    <s v="Manor Homes Washington Inc(VJS)"/>
    <s v="3905 NE Tacoma Ct"/>
    <s v="Camas"/>
    <s v="WA"/>
    <s v="720"/>
    <x v="1"/>
    <x v="1"/>
    <x v="3"/>
    <m/>
    <x v="3"/>
    <n v="649.42999999999995"/>
    <n v="14"/>
    <n v="1"/>
    <x v="0"/>
    <x v="0"/>
    <x v="6"/>
  </r>
  <r>
    <s v="3500869"/>
    <x v="1"/>
    <s v="Manor Homes Washington Inc(VJS)"/>
    <s v="3937 NE Tacoma Ct"/>
    <s v="Camas"/>
    <s v="WA"/>
    <s v="720"/>
    <x v="1"/>
    <x v="1"/>
    <x v="3"/>
    <m/>
    <x v="3"/>
    <n v="619.22"/>
    <n v="16"/>
    <n v="1"/>
    <x v="0"/>
    <x v="0"/>
    <x v="6"/>
  </r>
  <r>
    <s v="3500877"/>
    <x v="1"/>
    <s v="Lobbestael, Duane L(E2G)"/>
    <s v="906 NE 11th Ct"/>
    <s v="Battle Ground"/>
    <s v="WA"/>
    <s v="720"/>
    <x v="1"/>
    <x v="1"/>
    <x v="3"/>
    <m/>
    <x v="3"/>
    <n v="652.65"/>
    <n v="60"/>
    <n v="1"/>
    <x v="0"/>
    <x v="0"/>
    <x v="4"/>
  </r>
  <r>
    <s v="3500902"/>
    <x v="1"/>
    <s v="Aho Construction(VJS)"/>
    <s v="9713 NE 104th Way"/>
    <s v="Vancouver"/>
    <s v="WA"/>
    <s v="720"/>
    <x v="1"/>
    <x v="1"/>
    <x v="3"/>
    <m/>
    <x v="3"/>
    <n v="618.09"/>
    <n v="27"/>
    <n v="1"/>
    <x v="0"/>
    <x v="0"/>
    <x v="6"/>
  </r>
  <r>
    <s v="3500925"/>
    <x v="1"/>
    <s v="Pacific Lifestyle Homes(MRE)"/>
    <s v="1585 NE 154th Ave"/>
    <s v="Vancouver"/>
    <s v="WA"/>
    <s v="720"/>
    <x v="1"/>
    <x v="1"/>
    <x v="3"/>
    <m/>
    <x v="3"/>
    <n v="650.85"/>
    <n v="25"/>
    <n v="1"/>
    <x v="0"/>
    <x v="0"/>
    <x v="6"/>
  </r>
  <r>
    <s v="3500930"/>
    <x v="1"/>
    <s v="Pacific Lifestyle Homes(MRE)"/>
    <s v="15315 NE 16th St"/>
    <s v="Vancouver"/>
    <s v="WA"/>
    <s v="720"/>
    <x v="1"/>
    <x v="1"/>
    <x v="3"/>
    <m/>
    <x v="3"/>
    <n v="650.59"/>
    <n v="23"/>
    <n v="1"/>
    <x v="0"/>
    <x v="0"/>
    <x v="6"/>
  </r>
  <r>
    <s v="3500931"/>
    <x v="1"/>
    <s v="Pacific Lifestyle Homes(MRE)"/>
    <s v="15417 NE 16th St"/>
    <s v="Vancouver"/>
    <s v="WA"/>
    <s v="720"/>
    <x v="1"/>
    <x v="1"/>
    <x v="3"/>
    <m/>
    <x v="3"/>
    <n v="650.59"/>
    <n v="23"/>
    <n v="1"/>
    <x v="0"/>
    <x v="0"/>
    <x v="6"/>
  </r>
  <r>
    <s v="3500936"/>
    <x v="1"/>
    <s v="JB Homes LLC(VJS)"/>
    <s v="11311 NE 99th Cir"/>
    <s v="Vancouver"/>
    <s v="WA"/>
    <s v="720"/>
    <x v="1"/>
    <x v="1"/>
    <x v="3"/>
    <m/>
    <x v="3"/>
    <n v="617.79"/>
    <n v="26"/>
    <n v="1"/>
    <x v="0"/>
    <x v="0"/>
    <x v="6"/>
  </r>
  <r>
    <s v="3500937"/>
    <x v="1"/>
    <s v="JB Homes LLC(VJS)"/>
    <s v="11307 NE 99th Cir"/>
    <s v="Vancouver"/>
    <s v="WA"/>
    <s v="720"/>
    <x v="1"/>
    <x v="1"/>
    <x v="3"/>
    <m/>
    <x v="3"/>
    <n v="617.57000000000005"/>
    <n v="23"/>
    <n v="1"/>
    <x v="0"/>
    <x v="0"/>
    <x v="6"/>
  </r>
  <r>
    <s v="3500938"/>
    <x v="1"/>
    <s v="JB Homes LLC(VJS)"/>
    <s v="10004 NE 112th Ave"/>
    <s v="Vancouver"/>
    <s v="WA"/>
    <s v="720"/>
    <x v="1"/>
    <x v="1"/>
    <x v="3"/>
    <m/>
    <x v="3"/>
    <n v="617.42999999999995"/>
    <n v="22"/>
    <n v="1"/>
    <x v="0"/>
    <x v="0"/>
    <x v="6"/>
  </r>
  <r>
    <s v="3501045"/>
    <x v="1"/>
    <s v="Pacific Lifestyle Homes(MRE)"/>
    <s v="7905 NE 167th Ave"/>
    <s v="Vancouver"/>
    <s v="WA"/>
    <s v="720"/>
    <x v="1"/>
    <x v="1"/>
    <x v="3"/>
    <m/>
    <x v="3"/>
    <n v="648.04999999999995"/>
    <n v="24"/>
    <n v="1"/>
    <x v="0"/>
    <x v="0"/>
    <x v="6"/>
  </r>
  <r>
    <s v="3501048"/>
    <x v="1"/>
    <s v="Pacific Lifestyle Homes(MRE)"/>
    <s v="7909 NE 167th Ave"/>
    <s v="Vancouver"/>
    <s v="WA"/>
    <s v="720"/>
    <x v="1"/>
    <x v="1"/>
    <x v="3"/>
    <m/>
    <x v="3"/>
    <n v="648.04999999999995"/>
    <n v="24"/>
    <n v="1"/>
    <x v="0"/>
    <x v="0"/>
    <x v="6"/>
  </r>
  <r>
    <s v="3501049"/>
    <x v="1"/>
    <s v="Pacific Lifestyle Homes(MRE)"/>
    <s v="7913 NE 167th Ave"/>
    <s v="Vancouver"/>
    <s v="WA"/>
    <s v="720"/>
    <x v="1"/>
    <x v="1"/>
    <x v="3"/>
    <m/>
    <x v="3"/>
    <n v="648.04999999999995"/>
    <n v="24"/>
    <n v="1"/>
    <x v="0"/>
    <x v="0"/>
    <x v="6"/>
  </r>
  <r>
    <s v="3501074"/>
    <x v="1"/>
    <s v="Lennar Northwest Inc(MRE)"/>
    <s v="13721 NW 50th Ave"/>
    <s v="Vancouver"/>
    <s v="WA"/>
    <s v="720"/>
    <x v="1"/>
    <x v="1"/>
    <x v="3"/>
    <m/>
    <x v="3"/>
    <n v="655.07000000000005"/>
    <n v="58"/>
    <n v="1"/>
    <x v="0"/>
    <x v="0"/>
    <x v="6"/>
  </r>
  <r>
    <s v="3501076"/>
    <x v="1"/>
    <s v="Lennar Northwest Inc(MRE)"/>
    <s v="13719 NW 50th Ave"/>
    <s v="Vancouver"/>
    <s v="WA"/>
    <s v="720"/>
    <x v="1"/>
    <x v="1"/>
    <x v="3"/>
    <m/>
    <x v="3"/>
    <n v="650.46"/>
    <n v="22"/>
    <n v="1"/>
    <x v="0"/>
    <x v="0"/>
    <x v="6"/>
  </r>
  <r>
    <s v="3501077"/>
    <x v="1"/>
    <s v="Lennar Northwest Inc(MRE)"/>
    <s v="5003 NW 138th St"/>
    <s v="Vancouver"/>
    <s v="WA"/>
    <s v="720"/>
    <x v="1"/>
    <x v="1"/>
    <x v="3"/>
    <m/>
    <x v="3"/>
    <n v="650.46"/>
    <n v="22"/>
    <n v="1"/>
    <x v="0"/>
    <x v="0"/>
    <x v="6"/>
  </r>
  <r>
    <s v="3501082"/>
    <x v="1"/>
    <s v="D R Horton Inc Portland(MRE)"/>
    <s v="7819 NE 91st Ave"/>
    <s v="Vancouver"/>
    <s v="WA"/>
    <s v="720"/>
    <x v="1"/>
    <x v="1"/>
    <x v="3"/>
    <m/>
    <x v="3"/>
    <n v="618.47"/>
    <n v="30"/>
    <n v="1"/>
    <x v="0"/>
    <x v="0"/>
    <x v="6"/>
  </r>
  <r>
    <s v="3501083"/>
    <x v="1"/>
    <s v="D R Horton Inc Portland(MRE)"/>
    <s v="7815 NE 91st Ave"/>
    <s v="Vancouver"/>
    <s v="WA"/>
    <s v="720"/>
    <x v="1"/>
    <x v="1"/>
    <x v="3"/>
    <m/>
    <x v="3"/>
    <n v="614.13"/>
    <n v="30"/>
    <n v="1"/>
    <x v="0"/>
    <x v="0"/>
    <x v="6"/>
  </r>
  <r>
    <s v="3501085"/>
    <x v="1"/>
    <s v="SVN Construction Inc(CAG)"/>
    <s v="1252 48th St"/>
    <s v="Washougal"/>
    <s v="WA"/>
    <s v="720"/>
    <x v="1"/>
    <x v="1"/>
    <x v="3"/>
    <m/>
    <x v="3"/>
    <n v="621.26"/>
    <n v="32"/>
    <n v="1"/>
    <x v="0"/>
    <x v="0"/>
    <x v="6"/>
  </r>
  <r>
    <s v="3501088"/>
    <x v="1"/>
    <s v="Pacific Lifestyle Homes(VJS)"/>
    <s v="14905 NW 56th Ave"/>
    <s v="Vancouver"/>
    <s v="WA"/>
    <s v="720"/>
    <x v="1"/>
    <x v="1"/>
    <x v="3"/>
    <m/>
    <x v="3"/>
    <n v="648.32000000000005"/>
    <n v="26"/>
    <n v="1"/>
    <x v="0"/>
    <x v="0"/>
    <x v="6"/>
  </r>
  <r>
    <s v="3501096"/>
    <x v="1"/>
    <s v="Pacific Lifestyle Homes(MRE)"/>
    <s v="5111 NE 125th St"/>
    <s v="Vancouver"/>
    <s v="WA"/>
    <s v="720"/>
    <x v="1"/>
    <x v="1"/>
    <x v="3"/>
    <m/>
    <x v="3"/>
    <n v="647.91999999999996"/>
    <n v="23"/>
    <n v="1"/>
    <x v="0"/>
    <x v="0"/>
    <x v="6"/>
  </r>
  <r>
    <s v="3501129"/>
    <x v="1"/>
    <s v="Insight Homes(VJS)"/>
    <s v="1111 NE 10th St"/>
    <s v="Battle Ground"/>
    <s v="WA"/>
    <s v="720"/>
    <x v="1"/>
    <x v="1"/>
    <x v="3"/>
    <m/>
    <x v="3"/>
    <n v="617.42999999999995"/>
    <n v="22"/>
    <n v="1"/>
    <x v="0"/>
    <x v="0"/>
    <x v="6"/>
  </r>
  <r>
    <s v="3501148"/>
    <x v="1"/>
    <s v="Summerplace Homes(CAG)"/>
    <s v="1845 S 14th Ct"/>
    <s v="Ridgefield"/>
    <s v="WA"/>
    <s v="720"/>
    <x v="1"/>
    <x v="1"/>
    <x v="3"/>
    <m/>
    <x v="3"/>
    <n v="649.07000000000005"/>
    <n v="32"/>
    <n v="1"/>
    <x v="0"/>
    <x v="0"/>
    <x v="6"/>
  </r>
  <r>
    <s v="3501175"/>
    <x v="1"/>
    <s v="Gilbert, Rick B(MRE)"/>
    <s v="13116 NE 104th St"/>
    <s v="Vancouver"/>
    <s v="WA"/>
    <s v="720"/>
    <x v="1"/>
    <x v="1"/>
    <x v="3"/>
    <m/>
    <x v="3"/>
    <n v="649.33000000000004"/>
    <n v="37"/>
    <n v="1"/>
    <x v="0"/>
    <x v="0"/>
    <x v="4"/>
  </r>
  <r>
    <s v="3501279"/>
    <x v="1"/>
    <s v="Aho Construction(WEB)"/>
    <s v="9602 NE 104th Way"/>
    <s v="Vancouver"/>
    <s v="WA"/>
    <s v="720"/>
    <x v="1"/>
    <x v="1"/>
    <x v="3"/>
    <m/>
    <x v="3"/>
    <n v="617.71"/>
    <n v="27"/>
    <n v="1"/>
    <x v="0"/>
    <x v="0"/>
    <x v="6"/>
  </r>
  <r>
    <s v="3501388"/>
    <x v="1"/>
    <s v="Kingston Homes LLC(VJS)"/>
    <s v="956 N Noble Loop"/>
    <s v="Ridgefield"/>
    <s v="WA"/>
    <s v="720"/>
    <x v="1"/>
    <x v="1"/>
    <x v="3"/>
    <m/>
    <x v="3"/>
    <n v="650.98"/>
    <n v="26"/>
    <n v="1"/>
    <x v="0"/>
    <x v="0"/>
    <x v="6"/>
  </r>
  <r>
    <s v="3501389"/>
    <x v="1"/>
    <s v="D R Horton Inc Portland(MRE)"/>
    <s v="810 N Helens View Dr"/>
    <s v="Ridgefield"/>
    <s v="WA"/>
    <s v="720"/>
    <x v="1"/>
    <x v="1"/>
    <x v="3"/>
    <m/>
    <x v="3"/>
    <n v="648.14"/>
    <n v="26"/>
    <n v="1"/>
    <x v="0"/>
    <x v="0"/>
    <x v="6"/>
  </r>
  <r>
    <s v="3501390"/>
    <x v="1"/>
    <s v="D R Horton Inc Portland(MRE)"/>
    <s v="832 N Helens View Dr"/>
    <s v="Ridgefield"/>
    <s v="WA"/>
    <s v="720"/>
    <x v="1"/>
    <x v="1"/>
    <x v="3"/>
    <m/>
    <x v="3"/>
    <n v="649.84"/>
    <n v="38"/>
    <n v="1"/>
    <x v="0"/>
    <x v="0"/>
    <x v="6"/>
  </r>
  <r>
    <s v="3501391"/>
    <x v="1"/>
    <s v="D R Horton Inc Portland(MRE)"/>
    <s v="854 N Helens View Dr"/>
    <s v="Ridgefield"/>
    <s v="WA"/>
    <s v="720"/>
    <x v="1"/>
    <x v="1"/>
    <x v="3"/>
    <m/>
    <x v="3"/>
    <n v="618.22"/>
    <n v="28"/>
    <n v="1"/>
    <x v="0"/>
    <x v="0"/>
    <x v="6"/>
  </r>
  <r>
    <s v="3501392"/>
    <x v="1"/>
    <s v="D R Horton Inc Portland(MRE)"/>
    <s v="866 N Helens View Dr"/>
    <s v="Ridgefield"/>
    <s v="WA"/>
    <s v="720"/>
    <x v="1"/>
    <x v="1"/>
    <x v="3"/>
    <m/>
    <x v="3"/>
    <n v="618.09"/>
    <n v="27"/>
    <n v="1"/>
    <x v="0"/>
    <x v="0"/>
    <x v="6"/>
  </r>
  <r>
    <s v="3501393"/>
    <x v="1"/>
    <s v="D R Horton Inc Portland(MRE)"/>
    <s v="912 N Helens View Dr"/>
    <s v="Ridgefield"/>
    <s v="WA"/>
    <s v="720"/>
    <x v="1"/>
    <x v="1"/>
    <x v="3"/>
    <m/>
    <x v="3"/>
    <n v="618.09"/>
    <n v="27"/>
    <n v="1"/>
    <x v="0"/>
    <x v="0"/>
    <x v="6"/>
  </r>
  <r>
    <s v="3501394"/>
    <x v="1"/>
    <s v="D R Horton Inc Portland(MRE)"/>
    <s v="934 N Helens View Dr"/>
    <s v="Ridgefield"/>
    <s v="WA"/>
    <s v="720"/>
    <x v="1"/>
    <x v="1"/>
    <x v="3"/>
    <m/>
    <x v="3"/>
    <n v="618.72"/>
    <n v="32"/>
    <n v="1"/>
    <x v="0"/>
    <x v="0"/>
    <x v="6"/>
  </r>
  <r>
    <s v="3501395"/>
    <x v="1"/>
    <s v="D R Horton Inc Portland(MRE)"/>
    <s v="956 N Helens View Dr"/>
    <s v="Ridgefield"/>
    <s v="WA"/>
    <s v="720"/>
    <x v="1"/>
    <x v="1"/>
    <x v="3"/>
    <m/>
    <x v="3"/>
    <n v="617.42999999999995"/>
    <n v="22"/>
    <n v="1"/>
    <x v="0"/>
    <x v="0"/>
    <x v="6"/>
  </r>
  <r>
    <s v="3501400"/>
    <x v="1"/>
    <s v="Urban Northwest Homes LLC(VJS)"/>
    <s v="1907 NW 117th St"/>
    <s v="Vancouver"/>
    <s v="WA"/>
    <s v="720"/>
    <x v="1"/>
    <x v="1"/>
    <x v="3"/>
    <m/>
    <x v="3"/>
    <n v="619.86"/>
    <n v="21"/>
    <n v="1"/>
    <x v="0"/>
    <x v="0"/>
    <x v="6"/>
  </r>
  <r>
    <s v="3501401"/>
    <x v="1"/>
    <s v="Urban Northwest Homes LLC(VJS)"/>
    <s v="1911 NE 117th St"/>
    <s v="Vancouver"/>
    <s v="WA"/>
    <s v="720"/>
    <x v="1"/>
    <x v="1"/>
    <x v="3"/>
    <m/>
    <x v="3"/>
    <n v="619.86"/>
    <n v="21"/>
    <n v="1"/>
    <x v="0"/>
    <x v="0"/>
    <x v="6"/>
  </r>
  <r>
    <s v="3501404"/>
    <x v="1"/>
    <s v="Urban Northwest Homes LLC(VJS)"/>
    <s v="2000 NW 116th Cir"/>
    <s v="Vancouver"/>
    <s v="WA"/>
    <s v="720"/>
    <x v="1"/>
    <x v="1"/>
    <x v="3"/>
    <m/>
    <x v="3"/>
    <n v="619.86"/>
    <n v="21"/>
    <n v="1"/>
    <x v="0"/>
    <x v="0"/>
    <x v="6"/>
  </r>
  <r>
    <s v="3501405"/>
    <x v="1"/>
    <s v="Urban Northwest Homes LLC(VJS)"/>
    <s v="2004 NW 116th Cir"/>
    <s v="Vancouver"/>
    <s v="WA"/>
    <s v="720"/>
    <x v="1"/>
    <x v="1"/>
    <x v="3"/>
    <m/>
    <x v="3"/>
    <n v="822.8"/>
    <n v="35"/>
    <n v="1"/>
    <x v="0"/>
    <x v="0"/>
    <x v="6"/>
  </r>
  <r>
    <s v="3501407"/>
    <x v="1"/>
    <s v="Urban Northwest Homes LLC(VJS)"/>
    <s v="2008 NW 116th Cir"/>
    <s v="Vancouver"/>
    <s v="WA"/>
    <s v="720"/>
    <x v="1"/>
    <x v="1"/>
    <x v="3"/>
    <m/>
    <x v="3"/>
    <n v="624.98"/>
    <n v="61"/>
    <n v="1"/>
    <x v="0"/>
    <x v="0"/>
    <x v="6"/>
  </r>
  <r>
    <s v="3501408"/>
    <x v="1"/>
    <s v="Urban Northwest Homes LLC(VJS)"/>
    <s v="15304 NE 107th St"/>
    <s v="Vancouver"/>
    <s v="WA"/>
    <s v="720"/>
    <x v="1"/>
    <x v="1"/>
    <x v="3"/>
    <m/>
    <x v="3"/>
    <n v="616.70000000000005"/>
    <n v="19"/>
    <n v="1"/>
    <x v="0"/>
    <x v="0"/>
    <x v="6"/>
  </r>
  <r>
    <s v="3501413"/>
    <x v="1"/>
    <s v="Drokim, Petr(VJS)"/>
    <s v="2241 NE 50th Cir"/>
    <s v="Vancouver"/>
    <s v="WA"/>
    <s v="720"/>
    <x v="1"/>
    <x v="1"/>
    <x v="3"/>
    <m/>
    <x v="3"/>
    <n v="648.29999999999995"/>
    <n v="29"/>
    <n v="1"/>
    <x v="0"/>
    <x v="0"/>
    <x v="4"/>
  </r>
  <r>
    <s v="3501414"/>
    <x v="1"/>
    <s v="Kingston Homes LLC(MRE)"/>
    <s v="5211 NE 134th St"/>
    <s v="Vancouver"/>
    <s v="WA"/>
    <s v="720"/>
    <x v="1"/>
    <x v="1"/>
    <x v="3"/>
    <m/>
    <x v="3"/>
    <n v="741.89"/>
    <n v="22"/>
    <n v="1"/>
    <x v="0"/>
    <x v="0"/>
    <x v="6"/>
  </r>
  <r>
    <s v="3501452"/>
    <x v="1"/>
    <s v="Waverly Homes Inc(VJS)"/>
    <s v="7417 NE 33rd Ave"/>
    <s v="Vancouver"/>
    <s v="WA"/>
    <s v="720"/>
    <x v="1"/>
    <x v="1"/>
    <x v="0"/>
    <m/>
    <x v="3"/>
    <n v="747.24"/>
    <n v="23"/>
    <n v="1"/>
    <x v="0"/>
    <x v="0"/>
    <x v="6"/>
  </r>
  <r>
    <s v="3501459"/>
    <x v="1"/>
    <s v="Waverly Homes Inc(VJS)"/>
    <s v="7413 NE 33rd Ave"/>
    <s v="Vancouver"/>
    <s v="WA"/>
    <s v="720"/>
    <x v="1"/>
    <x v="1"/>
    <x v="0"/>
    <m/>
    <x v="3"/>
    <n v="1928.68"/>
    <n v="23"/>
    <n v="1"/>
    <x v="0"/>
    <x v="0"/>
    <x v="6"/>
  </r>
  <r>
    <s v="3501460"/>
    <x v="1"/>
    <s v="Waverly Homes Inc(VJS)"/>
    <s v="7409 NE 33rd Ave"/>
    <s v="Vancouver"/>
    <s v="WA"/>
    <s v="720"/>
    <x v="1"/>
    <x v="1"/>
    <x v="0"/>
    <m/>
    <x v="3"/>
    <n v="619.48"/>
    <n v="20"/>
    <n v="1"/>
    <x v="0"/>
    <x v="0"/>
    <x v="6"/>
  </r>
  <r>
    <s v="3501546"/>
    <x v="1"/>
    <s v="North Columbia Homes(MRE)"/>
    <s v="1680 N 20th St"/>
    <s v="Washougal"/>
    <s v="WA"/>
    <s v="720"/>
    <x v="1"/>
    <x v="1"/>
    <x v="3"/>
    <m/>
    <x v="3"/>
    <n v="619.61"/>
    <n v="19"/>
    <n v="1"/>
    <x v="0"/>
    <x v="0"/>
    <x v="6"/>
  </r>
  <r>
    <s v="3501547"/>
    <x v="1"/>
    <s v="North Columbia Homes(MRE)"/>
    <s v="1761 N 20th St"/>
    <s v="Washougal"/>
    <s v="WA"/>
    <s v="720"/>
    <x v="1"/>
    <x v="1"/>
    <x v="3"/>
    <m/>
    <x v="3"/>
    <n v="648.44000000000005"/>
    <n v="27"/>
    <n v="1"/>
    <x v="0"/>
    <x v="0"/>
    <x v="6"/>
  </r>
  <r>
    <s v="3501549"/>
    <x v="1"/>
    <s v="Revin Construction Inc(VJS)"/>
    <s v="15712 NE 80th St"/>
    <s v="Vancouver"/>
    <s v="WA"/>
    <s v="720"/>
    <x v="1"/>
    <x v="1"/>
    <x v="3"/>
    <m/>
    <x v="3"/>
    <n v="646.64"/>
    <n v="16"/>
    <n v="1"/>
    <x v="0"/>
    <x v="0"/>
    <x v="6"/>
  </r>
  <r>
    <s v="3501554"/>
    <x v="1"/>
    <s v="DMK Construction(VJS)"/>
    <s v="8117 NE 158th Ct"/>
    <s v="Vancouver"/>
    <s v="WA"/>
    <s v="720"/>
    <x v="1"/>
    <x v="1"/>
    <x v="3"/>
    <m/>
    <x v="3"/>
    <n v="648.66999999999996"/>
    <n v="32"/>
    <n v="1"/>
    <x v="0"/>
    <x v="0"/>
    <x v="6"/>
  </r>
  <r>
    <s v="3501568"/>
    <x v="1"/>
    <s v="Helmes Inc(VJS)"/>
    <s v="7918 NE 172nd Ave"/>
    <s v="Vancouver"/>
    <s v="WA"/>
    <s v="720"/>
    <x v="1"/>
    <x v="1"/>
    <x v="3"/>
    <m/>
    <x v="3"/>
    <n v="624.11"/>
    <n v="63"/>
    <n v="1"/>
    <x v="0"/>
    <x v="0"/>
    <x v="6"/>
  </r>
  <r>
    <s v="3501572"/>
    <x v="1"/>
    <s v="D R Horton Inc Portland(MRE)"/>
    <s v="332 N 34th Ct"/>
    <s v="Ridgefield"/>
    <s v="WA"/>
    <s v="720"/>
    <x v="1"/>
    <x v="1"/>
    <x v="3"/>
    <m/>
    <x v="3"/>
    <n v="651.1"/>
    <n v="27"/>
    <n v="1"/>
    <x v="0"/>
    <x v="0"/>
    <x v="6"/>
  </r>
  <r>
    <s v="3501573"/>
    <x v="1"/>
    <s v="D R Horton Inc Portland(MRE)"/>
    <s v="339 N 34th Ct"/>
    <s v="Ridgefield"/>
    <s v="WA"/>
    <s v="720"/>
    <x v="1"/>
    <x v="1"/>
    <x v="3"/>
    <m/>
    <x v="3"/>
    <n v="621.01"/>
    <n v="30"/>
    <n v="1"/>
    <x v="0"/>
    <x v="0"/>
    <x v="6"/>
  </r>
  <r>
    <s v="3501574"/>
    <x v="1"/>
    <s v="D R Horton Inc Portland(MRE)"/>
    <s v="327 N 34th Ct"/>
    <s v="Ridgefield"/>
    <s v="WA"/>
    <s v="720"/>
    <x v="1"/>
    <x v="1"/>
    <x v="3"/>
    <m/>
    <x v="3"/>
    <n v="620.63"/>
    <n v="27"/>
    <n v="1"/>
    <x v="0"/>
    <x v="0"/>
    <x v="6"/>
  </r>
  <r>
    <s v="3501575"/>
    <x v="1"/>
    <s v="D R Horton Inc Portland(MRE)"/>
    <s v="315 N 34th Ct"/>
    <s v="Ridgefield"/>
    <s v="WA"/>
    <s v="720"/>
    <x v="1"/>
    <x v="1"/>
    <x v="3"/>
    <m/>
    <x v="3"/>
    <n v="620.89"/>
    <n v="29"/>
    <n v="1"/>
    <x v="0"/>
    <x v="0"/>
    <x v="6"/>
  </r>
  <r>
    <s v="3501576"/>
    <x v="1"/>
    <s v="D R Horton Inc Portland(MRE)"/>
    <s v="303 N 34th Ct"/>
    <s v="Ridgefield"/>
    <s v="WA"/>
    <s v="720"/>
    <x v="1"/>
    <x v="1"/>
    <x v="3"/>
    <m/>
    <x v="3"/>
    <n v="620.89"/>
    <n v="29"/>
    <n v="1"/>
    <x v="0"/>
    <x v="0"/>
    <x v="6"/>
  </r>
  <r>
    <s v="3501577"/>
    <x v="1"/>
    <s v="D R Horton Inc Portland(MRE)"/>
    <s v="291 N 34th Ct"/>
    <s v="Ridgefield"/>
    <s v="WA"/>
    <s v="720"/>
    <x v="1"/>
    <x v="1"/>
    <x v="3"/>
    <m/>
    <x v="3"/>
    <n v="620.51"/>
    <n v="26"/>
    <n v="1"/>
    <x v="0"/>
    <x v="0"/>
    <x v="6"/>
  </r>
  <r>
    <s v="3501578"/>
    <x v="1"/>
    <s v="D R Horton Inc Portland(MRE)"/>
    <s v="287 N 34th Ct"/>
    <s v="Ridgefield"/>
    <s v="WA"/>
    <s v="720"/>
    <x v="1"/>
    <x v="1"/>
    <x v="3"/>
    <m/>
    <x v="3"/>
    <n v="618.07000000000005"/>
    <n v="27"/>
    <n v="1"/>
    <x v="0"/>
    <x v="0"/>
    <x v="6"/>
  </r>
  <r>
    <s v="3501579"/>
    <x v="1"/>
    <s v="D R Horton Inc Portland(MRE)"/>
    <s v="275 N 34th Ct"/>
    <s v="Ridgefield"/>
    <s v="WA"/>
    <s v="720"/>
    <x v="1"/>
    <x v="1"/>
    <x v="3"/>
    <m/>
    <x v="3"/>
    <n v="659.99"/>
    <n v="27"/>
    <n v="1"/>
    <x v="0"/>
    <x v="0"/>
    <x v="6"/>
  </r>
  <r>
    <s v="3501580"/>
    <x v="1"/>
    <s v="D R Horton Inc Portland(MRE)"/>
    <s v="263 N 34th Ct"/>
    <s v="Ridgefield"/>
    <s v="WA"/>
    <s v="720"/>
    <x v="1"/>
    <x v="1"/>
    <x v="3"/>
    <m/>
    <x v="3"/>
    <n v="660.12"/>
    <n v="28"/>
    <n v="1"/>
    <x v="0"/>
    <x v="0"/>
    <x v="6"/>
  </r>
  <r>
    <s v="3501581"/>
    <x v="1"/>
    <s v="D R Horton Inc Portland(MRE)"/>
    <s v="240 N 34th Ct"/>
    <s v="Ridgefield"/>
    <s v="WA"/>
    <s v="720"/>
    <x v="1"/>
    <x v="1"/>
    <x v="3"/>
    <m/>
    <x v="3"/>
    <n v="629"/>
    <n v="30"/>
    <n v="1"/>
    <x v="0"/>
    <x v="0"/>
    <x v="6"/>
  </r>
  <r>
    <s v="3501583"/>
    <x v="1"/>
    <s v="D R Horton Inc Portland(MRE)"/>
    <s v="262 N 34th Ct"/>
    <s v="Ridgefield"/>
    <s v="WA"/>
    <s v="720"/>
    <x v="1"/>
    <x v="1"/>
    <x v="3"/>
    <m/>
    <x v="3"/>
    <n v="629.55999999999995"/>
    <n v="27"/>
    <n v="1"/>
    <x v="0"/>
    <x v="0"/>
    <x v="6"/>
  </r>
  <r>
    <s v="3501584"/>
    <x v="1"/>
    <s v="D R Horton Inc Portland(MRE)"/>
    <s v="274 N 34th Ct"/>
    <s v="Ridgefield"/>
    <s v="WA"/>
    <s v="720"/>
    <x v="1"/>
    <x v="1"/>
    <x v="3"/>
    <m/>
    <x v="3"/>
    <n v="618.07000000000005"/>
    <n v="27"/>
    <n v="1"/>
    <x v="0"/>
    <x v="0"/>
    <x v="6"/>
  </r>
  <r>
    <s v="3501585"/>
    <x v="1"/>
    <s v="D R Horton Inc Portland(MRE)"/>
    <s v="286 N 34th Ct"/>
    <s v="Ridgefield"/>
    <s v="WA"/>
    <s v="720"/>
    <x v="1"/>
    <x v="1"/>
    <x v="3"/>
    <m/>
    <x v="3"/>
    <n v="618.07000000000005"/>
    <n v="27"/>
    <n v="1"/>
    <x v="0"/>
    <x v="0"/>
    <x v="6"/>
  </r>
  <r>
    <s v="3501586"/>
    <x v="1"/>
    <s v="D R Horton Inc Portland(MRE)"/>
    <s v="290 N 34th Ct"/>
    <s v="Ridgefield"/>
    <s v="WA"/>
    <s v="720"/>
    <x v="1"/>
    <x v="1"/>
    <x v="3"/>
    <m/>
    <x v="3"/>
    <n v="618.07000000000005"/>
    <n v="27"/>
    <n v="1"/>
    <x v="0"/>
    <x v="0"/>
    <x v="6"/>
  </r>
  <r>
    <s v="3501587"/>
    <x v="1"/>
    <s v="D R Horton Inc Portland(MRE)"/>
    <s v="298 N 34th Ct"/>
    <s v="Ridgefield"/>
    <s v="WA"/>
    <s v="720"/>
    <x v="1"/>
    <x v="1"/>
    <x v="3"/>
    <m/>
    <x v="3"/>
    <n v="618.07000000000005"/>
    <n v="27"/>
    <n v="1"/>
    <x v="0"/>
    <x v="0"/>
    <x v="6"/>
  </r>
  <r>
    <s v="3501588"/>
    <x v="1"/>
    <s v="D R Horton Inc Portland(MRE)"/>
    <s v="302 N 34th Ct"/>
    <s v="Ridgefield"/>
    <s v="WA"/>
    <s v="720"/>
    <x v="1"/>
    <x v="1"/>
    <x v="3"/>
    <m/>
    <x v="3"/>
    <n v="618.07000000000005"/>
    <n v="27"/>
    <n v="1"/>
    <x v="0"/>
    <x v="0"/>
    <x v="6"/>
  </r>
  <r>
    <s v="3501590"/>
    <x v="1"/>
    <s v="D R Horton Inc Portland(MRE)"/>
    <s v="312 N 34th Ct"/>
    <s v="Ridgefield"/>
    <s v="WA"/>
    <s v="720"/>
    <x v="1"/>
    <x v="1"/>
    <x v="3"/>
    <m/>
    <x v="3"/>
    <n v="618.07000000000005"/>
    <n v="27"/>
    <n v="1"/>
    <x v="0"/>
    <x v="0"/>
    <x v="6"/>
  </r>
  <r>
    <s v="3501592"/>
    <x v="1"/>
    <s v="D R Horton Inc Portland(MRE)"/>
    <s v="328 N 34th Ct"/>
    <s v="Ridgefield"/>
    <s v="WA"/>
    <s v="720"/>
    <x v="1"/>
    <x v="1"/>
    <x v="3"/>
    <m/>
    <x v="3"/>
    <n v="651.73"/>
    <n v="32"/>
    <n v="1"/>
    <x v="0"/>
    <x v="0"/>
    <x v="6"/>
  </r>
  <r>
    <s v="3501598"/>
    <x v="1"/>
    <s v="Pahlisch Homes In(VJS)"/>
    <s v="1824 NW 21st Ct"/>
    <s v="Camas"/>
    <s v="WA"/>
    <s v="720"/>
    <x v="1"/>
    <x v="1"/>
    <x v="3"/>
    <m/>
    <x v="3"/>
    <n v="618.51"/>
    <n v="32"/>
    <n v="1"/>
    <x v="0"/>
    <x v="0"/>
    <x v="6"/>
  </r>
  <r>
    <s v="3501600"/>
    <x v="1"/>
    <s v="Pahlisch Homes In(VJS)"/>
    <s v="5773 NW Hood Lp"/>
    <s v="Camas"/>
    <s v="WA"/>
    <s v="720"/>
    <x v="1"/>
    <x v="1"/>
    <x v="3"/>
    <m/>
    <x v="3"/>
    <n v="618.70000000000005"/>
    <n v="32"/>
    <n v="1"/>
    <x v="0"/>
    <x v="0"/>
    <x v="6"/>
  </r>
  <r>
    <s v="3501602"/>
    <x v="1"/>
    <s v="Pahlisch Homes In(VJS)"/>
    <s v="2216 NW Sierra Way"/>
    <s v="Camas"/>
    <s v="WA"/>
    <s v="720"/>
    <x v="1"/>
    <x v="1"/>
    <x v="3"/>
    <m/>
    <x v="3"/>
    <n v="618.88"/>
    <n v="35"/>
    <n v="1"/>
    <x v="0"/>
    <x v="0"/>
    <x v="6"/>
  </r>
  <r>
    <s v="3501730"/>
    <x v="1"/>
    <s v="Pacific Lifestyle Homes(WEB)"/>
    <s v="16810 NE 78th Way"/>
    <s v="Vancouver"/>
    <s v="WA"/>
    <s v="720"/>
    <x v="1"/>
    <x v="1"/>
    <x v="3"/>
    <m/>
    <x v="3"/>
    <n v="647.78"/>
    <n v="22"/>
    <n v="1"/>
    <x v="0"/>
    <x v="0"/>
    <x v="6"/>
  </r>
  <r>
    <s v="3501732"/>
    <x v="1"/>
    <s v="Pacific Lifestyle Homes(WEB)"/>
    <s v="11200 NE 144th Ave"/>
    <s v="Vancouver"/>
    <s v="WA"/>
    <s v="720"/>
    <x v="1"/>
    <x v="1"/>
    <x v="3"/>
    <m/>
    <x v="3"/>
    <n v="649.54"/>
    <n v="24"/>
    <n v="1"/>
    <x v="0"/>
    <x v="0"/>
    <x v="6"/>
  </r>
  <r>
    <s v="3501771"/>
    <x v="1"/>
    <s v="D R Horton Inc Portland(MRE)"/>
    <s v="7713 NE 92nd Ave"/>
    <s v="Vancouver"/>
    <s v="WA"/>
    <s v="720"/>
    <x v="1"/>
    <x v="1"/>
    <x v="3"/>
    <m/>
    <x v="3"/>
    <n v="617.33000000000004"/>
    <n v="24"/>
    <n v="1"/>
    <x v="0"/>
    <x v="0"/>
    <x v="6"/>
  </r>
  <r>
    <s v="3501773"/>
    <x v="1"/>
    <s v="D R Horton Inc Portland(MRE)"/>
    <s v="7900 NE 91st Ave"/>
    <s v="Vancouver"/>
    <s v="WA"/>
    <s v="720"/>
    <x v="1"/>
    <x v="1"/>
    <x v="3"/>
    <m/>
    <x v="3"/>
    <n v="617.17999999999995"/>
    <n v="20"/>
    <n v="1"/>
    <x v="0"/>
    <x v="0"/>
    <x v="6"/>
  </r>
  <r>
    <s v="3501774"/>
    <x v="1"/>
    <s v="D R Horton Inc Portland(MRE)"/>
    <s v="7906 NE 91st Ave"/>
    <s v="Vancouver"/>
    <s v="WA"/>
    <s v="720"/>
    <x v="1"/>
    <x v="1"/>
    <x v="3"/>
    <m/>
    <x v="3"/>
    <n v="617.69000000000005"/>
    <n v="24"/>
    <n v="1"/>
    <x v="0"/>
    <x v="0"/>
    <x v="6"/>
  </r>
  <r>
    <s v="3501775"/>
    <x v="1"/>
    <s v="D R Horton Inc Portland(MRE)"/>
    <s v="7912 NE 91st Ave"/>
    <s v="Vancouver"/>
    <s v="WA"/>
    <s v="720"/>
    <x v="1"/>
    <x v="1"/>
    <x v="3"/>
    <m/>
    <x v="3"/>
    <n v="618.33000000000004"/>
    <n v="29"/>
    <n v="1"/>
    <x v="0"/>
    <x v="0"/>
    <x v="6"/>
  </r>
  <r>
    <s v="3501776"/>
    <x v="1"/>
    <s v="D R Horton Inc Portland(MRE)"/>
    <s v="7916 NE 91st Ave"/>
    <s v="Vancouver"/>
    <s v="WA"/>
    <s v="720"/>
    <x v="1"/>
    <x v="1"/>
    <x v="3"/>
    <m/>
    <x v="3"/>
    <n v="582.87"/>
    <n v="23"/>
    <n v="1"/>
    <x v="0"/>
    <x v="0"/>
    <x v="6"/>
  </r>
  <r>
    <s v="3501777"/>
    <x v="1"/>
    <s v="D R Horton Inc Portland(MRE)"/>
    <s v="7920 NE 91st Ave"/>
    <s v="Vancouver"/>
    <s v="WA"/>
    <s v="720"/>
    <x v="1"/>
    <x v="1"/>
    <x v="3"/>
    <m/>
    <x v="3"/>
    <n v="617.69000000000005"/>
    <n v="24"/>
    <n v="1"/>
    <x v="0"/>
    <x v="0"/>
    <x v="6"/>
  </r>
  <r>
    <s v="3501792"/>
    <x v="1"/>
    <s v="Generation Home Construction(E2G)"/>
    <s v="15301 NE 108th Way"/>
    <s v="Vancouver"/>
    <s v="WA"/>
    <s v="720"/>
    <x v="1"/>
    <x v="1"/>
    <x v="3"/>
    <m/>
    <x v="3"/>
    <n v="618.73"/>
    <n v="21"/>
    <n v="1"/>
    <x v="0"/>
    <x v="0"/>
    <x v="6"/>
  </r>
  <r>
    <s v="3501793"/>
    <x v="1"/>
    <s v="Generation Home Construction(E2G)"/>
    <s v="15308 NE 108th Way"/>
    <s v="Vancouver"/>
    <s v="WA"/>
    <s v="720"/>
    <x v="1"/>
    <x v="1"/>
    <x v="3"/>
    <m/>
    <x v="3"/>
    <n v="618.73"/>
    <n v="21"/>
    <n v="1"/>
    <x v="0"/>
    <x v="0"/>
    <x v="6"/>
  </r>
  <r>
    <s v="3501795"/>
    <x v="1"/>
    <s v="Helmes Inc(MRE)"/>
    <s v="7905 NE 171st Ave"/>
    <s v="Vancouver"/>
    <s v="WA"/>
    <s v="720"/>
    <x v="1"/>
    <x v="1"/>
    <x v="3"/>
    <m/>
    <x v="3"/>
    <n v="647.78"/>
    <n v="22"/>
    <n v="1"/>
    <x v="0"/>
    <x v="0"/>
    <x v="6"/>
  </r>
  <r>
    <s v="3501814"/>
    <x v="1"/>
    <s v="Manor Homes Washington Inc(MRE)"/>
    <s v="12608 NE 105th Way"/>
    <s v="Vancouver"/>
    <s v="WA"/>
    <s v="720"/>
    <x v="1"/>
    <x v="1"/>
    <x v="3"/>
    <m/>
    <x v="3"/>
    <n v="648.64"/>
    <n v="17"/>
    <n v="1"/>
    <x v="0"/>
    <x v="0"/>
    <x v="6"/>
  </r>
  <r>
    <s v="3501842"/>
    <x v="1"/>
    <s v="Helmes Inc(WEB)"/>
    <s v="12500 NE 59th Ave"/>
    <s v="Vancouver"/>
    <s v="WA"/>
    <s v="720"/>
    <x v="1"/>
    <x v="1"/>
    <x v="3"/>
    <m/>
    <x v="3"/>
    <n v="619.25"/>
    <n v="25"/>
    <n v="1"/>
    <x v="0"/>
    <x v="0"/>
    <x v="6"/>
  </r>
  <r>
    <s v="3501843"/>
    <x v="1"/>
    <s v="Helmes Inc(WEB)"/>
    <s v="5804 NE 126th Cir"/>
    <s v="Vancouver"/>
    <s v="WA"/>
    <s v="720"/>
    <x v="1"/>
    <x v="1"/>
    <x v="3"/>
    <m/>
    <x v="3"/>
    <n v="618.99"/>
    <n v="23"/>
    <n v="1"/>
    <x v="0"/>
    <x v="0"/>
    <x v="6"/>
  </r>
  <r>
    <s v="3501864"/>
    <x v="1"/>
    <s v="Silver Buckle Homes LLC(E2G)"/>
    <s v="5022 NE 29th Ave"/>
    <s v="Vancouver"/>
    <s v="WA"/>
    <s v="720"/>
    <x v="1"/>
    <x v="1"/>
    <x v="3"/>
    <m/>
    <x v="3"/>
    <n v="647.91"/>
    <n v="23"/>
    <n v="1"/>
    <x v="0"/>
    <x v="0"/>
    <x v="6"/>
  </r>
  <r>
    <s v="3501865"/>
    <x v="1"/>
    <s v="Silver Buckle Homes LLC(E2G)"/>
    <s v="5025 NE 29th Ave"/>
    <s v="Vancouver"/>
    <s v="WA"/>
    <s v="720"/>
    <x v="1"/>
    <x v="1"/>
    <x v="3"/>
    <m/>
    <x v="3"/>
    <n v="647.91"/>
    <n v="23"/>
    <n v="1"/>
    <x v="0"/>
    <x v="0"/>
    <x v="6"/>
  </r>
  <r>
    <s v="3501873"/>
    <x v="1"/>
    <s v="Lennar Northwest Inc(WEB)"/>
    <s v="13008 NE 104th St"/>
    <s v="Vancouver"/>
    <s v="WA"/>
    <s v="720"/>
    <x v="1"/>
    <x v="1"/>
    <x v="3"/>
    <m/>
    <x v="3"/>
    <n v="620.89"/>
    <n v="29"/>
    <n v="1"/>
    <x v="0"/>
    <x v="0"/>
    <x v="6"/>
  </r>
  <r>
    <s v="3501874"/>
    <x v="1"/>
    <s v="Lennar Northwest Inc(WEB)"/>
    <s v="13011 NE 104th St"/>
    <s v="Vancouver"/>
    <s v="WA"/>
    <s v="720"/>
    <x v="1"/>
    <x v="1"/>
    <x v="3"/>
    <m/>
    <x v="3"/>
    <n v="620.25"/>
    <n v="24"/>
    <n v="1"/>
    <x v="0"/>
    <x v="0"/>
    <x v="6"/>
  </r>
  <r>
    <s v="3501875"/>
    <x v="1"/>
    <s v="Lennar Northwest Inc(WEB)"/>
    <s v="13012 NE 104th St"/>
    <s v="Vancouver"/>
    <s v="WA"/>
    <s v="720"/>
    <x v="1"/>
    <x v="1"/>
    <x v="3"/>
    <m/>
    <x v="3"/>
    <n v="618.30999999999995"/>
    <n v="9"/>
    <n v="1"/>
    <x v="0"/>
    <x v="0"/>
    <x v="6"/>
  </r>
  <r>
    <s v="3501903"/>
    <x v="1"/>
    <s v="Pacific Lifestyle Homes(MRE)"/>
    <s v="15416 NE 16th St"/>
    <s v="Vancouver"/>
    <s v="WA"/>
    <s v="720"/>
    <x v="1"/>
    <x v="1"/>
    <x v="3"/>
    <m/>
    <x v="3"/>
    <n v="864.71"/>
    <n v="23"/>
    <n v="1"/>
    <x v="0"/>
    <x v="0"/>
    <x v="6"/>
  </r>
  <r>
    <s v="3501979"/>
    <x v="1"/>
    <s v="Aho Construction(VJS)"/>
    <s v="9615 NE 104th Way"/>
    <s v="Vancouver"/>
    <s v="WA"/>
    <s v="720"/>
    <x v="1"/>
    <x v="1"/>
    <x v="3"/>
    <m/>
    <x v="3"/>
    <n v="620.51"/>
    <n v="26"/>
    <n v="1"/>
    <x v="0"/>
    <x v="0"/>
    <x v="6"/>
  </r>
  <r>
    <s v="3501980"/>
    <x v="1"/>
    <s v="Aho Construction(VJS)"/>
    <s v="9600 NE 106th St"/>
    <s v="Vancouver"/>
    <s v="WA"/>
    <s v="720"/>
    <x v="1"/>
    <x v="1"/>
    <x v="3"/>
    <m/>
    <x v="3"/>
    <n v="766.8"/>
    <n v="26"/>
    <n v="1"/>
    <x v="0"/>
    <x v="0"/>
    <x v="6"/>
  </r>
  <r>
    <s v="3501982"/>
    <x v="1"/>
    <s v="Glavin Development LLC(MRE)"/>
    <s v="6111 NE 111th Way"/>
    <s v="Vancouver"/>
    <s v="WA"/>
    <s v="720"/>
    <x v="1"/>
    <x v="1"/>
    <x v="3"/>
    <m/>
    <x v="3"/>
    <n v="649.69000000000005"/>
    <n v="16"/>
    <n v="1"/>
    <x v="0"/>
    <x v="0"/>
    <x v="6"/>
  </r>
  <r>
    <s v="3502127"/>
    <x v="1"/>
    <s v="Cooledge Mdws WC-PH 1, LLC(E2G)"/>
    <s v="17633 NE 17th Ave"/>
    <s v="Ridgefield"/>
    <s v="WA"/>
    <s v="720"/>
    <x v="1"/>
    <x v="1"/>
    <x v="3"/>
    <m/>
    <x v="3"/>
    <n v="650.85"/>
    <n v="25"/>
    <n v="1"/>
    <x v="0"/>
    <x v="0"/>
    <x v="6"/>
  </r>
  <r>
    <s v="3502128"/>
    <x v="1"/>
    <s v="Cooledge Mdws WC-PH 1, LLC(E2G)"/>
    <s v="17637 NE 17th Ave"/>
    <s v="Ridgefield"/>
    <s v="WA"/>
    <s v="720"/>
    <x v="1"/>
    <x v="1"/>
    <x v="3"/>
    <m/>
    <x v="3"/>
    <n v="651.23"/>
    <n v="28"/>
    <n v="1"/>
    <x v="0"/>
    <x v="0"/>
    <x v="6"/>
  </r>
  <r>
    <s v="3502129"/>
    <x v="1"/>
    <s v="Aho Construction(VJS)"/>
    <s v="9716 NE 104th Way"/>
    <s v="Vancouver"/>
    <s v="WA"/>
    <s v="720"/>
    <x v="1"/>
    <x v="1"/>
    <x v="3"/>
    <m/>
    <x v="3"/>
    <n v="620.51"/>
    <n v="26"/>
    <n v="1"/>
    <x v="0"/>
    <x v="0"/>
    <x v="6"/>
  </r>
  <r>
    <s v="3502130"/>
    <x v="1"/>
    <s v="Aho Construction(VJS)"/>
    <s v="9722 NE 106th St"/>
    <s v="Vancouver"/>
    <s v="WA"/>
    <s v="720"/>
    <x v="1"/>
    <x v="1"/>
    <x v="3"/>
    <m/>
    <x v="3"/>
    <n v="620.25"/>
    <n v="24"/>
    <n v="1"/>
    <x v="0"/>
    <x v="0"/>
    <x v="6"/>
  </r>
  <r>
    <s v="3502163"/>
    <x v="1"/>
    <s v="Kimball Custom Homes Inc(MRE)"/>
    <s v="617 W S St"/>
    <s v="Washougal"/>
    <s v="WA"/>
    <s v="720"/>
    <x v="1"/>
    <x v="1"/>
    <x v="3"/>
    <m/>
    <x v="3"/>
    <n v="620.67999999999995"/>
    <n v="31"/>
    <n v="1"/>
    <x v="0"/>
    <x v="0"/>
    <x v="6"/>
  </r>
  <r>
    <s v="3502184"/>
    <x v="1"/>
    <s v="Axford Lane LLC(E2G)"/>
    <s v="5513 NE 61st Ct"/>
    <s v="Vancouver"/>
    <s v="WA"/>
    <s v="720"/>
    <x v="1"/>
    <x v="1"/>
    <x v="3"/>
    <m/>
    <x v="3"/>
    <n v="651.25"/>
    <n v="32"/>
    <n v="1"/>
    <x v="0"/>
    <x v="0"/>
    <x v="6"/>
  </r>
  <r>
    <s v="3502188"/>
    <x v="1"/>
    <s v="D R Horton Inc Portland(MRE)"/>
    <s v="2782 S Red Tail Loop"/>
    <s v="Ridgefield"/>
    <s v="WA"/>
    <s v="720"/>
    <x v="1"/>
    <x v="1"/>
    <x v="3"/>
    <m/>
    <x v="3"/>
    <n v="620.89"/>
    <n v="29"/>
    <n v="1"/>
    <x v="0"/>
    <x v="0"/>
    <x v="6"/>
  </r>
  <r>
    <s v="3502189"/>
    <x v="1"/>
    <s v="D R Horton Inc Portland(MRE)"/>
    <s v="2774 Swainson Ct"/>
    <s v="Ridgefield"/>
    <s v="WA"/>
    <s v="720"/>
    <x v="1"/>
    <x v="1"/>
    <x v="3"/>
    <m/>
    <x v="3"/>
    <n v="620.38"/>
    <n v="25"/>
    <n v="1"/>
    <x v="0"/>
    <x v="0"/>
    <x v="6"/>
  </r>
  <r>
    <s v="3502191"/>
    <x v="1"/>
    <s v="D R Horton Inc Portland(MRE)"/>
    <s v="2772 Swainson Ct"/>
    <s v="Ridgefield"/>
    <s v="WA"/>
    <s v="720"/>
    <x v="1"/>
    <x v="1"/>
    <x v="3"/>
    <m/>
    <x v="3"/>
    <n v="652.13"/>
    <n v="35"/>
    <n v="1"/>
    <x v="0"/>
    <x v="0"/>
    <x v="6"/>
  </r>
  <r>
    <s v="3502200"/>
    <x v="1"/>
    <s v="Savoy, Thomas D(MRE)"/>
    <s v="3614 SW 14th Ct"/>
    <s v="Battle Ground"/>
    <s v="WA"/>
    <s v="720"/>
    <x v="1"/>
    <x v="1"/>
    <x v="0"/>
    <m/>
    <x v="3"/>
    <n v="1037.56"/>
    <n v="231"/>
    <n v="1"/>
    <x v="0"/>
    <x v="0"/>
    <x v="4"/>
  </r>
  <r>
    <s v="3502318"/>
    <x v="1"/>
    <s v="Northwest Classic Homes LLC(MRE)"/>
    <s v="145 W 16th St"/>
    <s v="La Center"/>
    <s v="WA"/>
    <s v="720"/>
    <x v="1"/>
    <x v="1"/>
    <x v="3"/>
    <m/>
    <x v="3"/>
    <n v="621.79"/>
    <n v="35"/>
    <n v="1"/>
    <x v="0"/>
    <x v="0"/>
    <x v="6"/>
  </r>
  <r>
    <s v="3502320"/>
    <x v="1"/>
    <s v="Northwest Classic Homes LLC(MRE)"/>
    <s v="120 W 16th St"/>
    <s v="La Center"/>
    <s v="WA"/>
    <s v="720"/>
    <x v="1"/>
    <x v="1"/>
    <x v="3"/>
    <m/>
    <x v="3"/>
    <n v="652.53"/>
    <n v="37"/>
    <n v="1"/>
    <x v="0"/>
    <x v="0"/>
    <x v="6"/>
  </r>
  <r>
    <s v="3502321"/>
    <x v="1"/>
    <s v="Northwest Classic Homes LLC(MRE)"/>
    <s v="1315 W Alder Pl"/>
    <s v="La Center"/>
    <s v="WA"/>
    <s v="720"/>
    <x v="1"/>
    <x v="1"/>
    <x v="3"/>
    <m/>
    <x v="3"/>
    <n v="652.27"/>
    <n v="35"/>
    <n v="1"/>
    <x v="0"/>
    <x v="0"/>
    <x v="6"/>
  </r>
  <r>
    <s v="3502322"/>
    <x v="1"/>
    <s v="Northwest Classic Homes LLC(MRE)"/>
    <s v="1309 W Alder Pl"/>
    <s v="La Center"/>
    <s v="WA"/>
    <s v="720"/>
    <x v="1"/>
    <x v="1"/>
    <x v="3"/>
    <m/>
    <x v="3"/>
    <n v="674.22"/>
    <n v="38"/>
    <n v="1"/>
    <x v="0"/>
    <x v="0"/>
    <x v="6"/>
  </r>
  <r>
    <s v="3502340"/>
    <x v="1"/>
    <s v="Lennar Northwest Inc(WEB)"/>
    <s v="19122 NE 29th Dr"/>
    <s v="Vancouver"/>
    <s v="WA"/>
    <s v="720"/>
    <x v="1"/>
    <x v="1"/>
    <x v="3"/>
    <m/>
    <x v="3"/>
    <n v="619.73"/>
    <n v="20"/>
    <n v="1"/>
    <x v="0"/>
    <x v="0"/>
    <x v="6"/>
  </r>
  <r>
    <s v="3502341"/>
    <x v="1"/>
    <s v="Lennar Northwest Inc(WEB)"/>
    <s v="19103 NE 24th St"/>
    <s v="Vancouver"/>
    <s v="WA"/>
    <s v="720"/>
    <x v="1"/>
    <x v="1"/>
    <x v="3"/>
    <m/>
    <x v="3"/>
    <n v="650.89"/>
    <n v="24"/>
    <n v="1"/>
    <x v="0"/>
    <x v="0"/>
    <x v="6"/>
  </r>
  <r>
    <s v="3502342"/>
    <x v="1"/>
    <s v="Lennar Northwest Inc(WEB)"/>
    <s v="19107 NE 24th St"/>
    <s v="Vancouver"/>
    <s v="WA"/>
    <s v="720"/>
    <x v="1"/>
    <x v="1"/>
    <x v="3"/>
    <m/>
    <x v="3"/>
    <n v="650.89"/>
    <n v="24"/>
    <n v="1"/>
    <x v="0"/>
    <x v="0"/>
    <x v="6"/>
  </r>
  <r>
    <s v="3502343"/>
    <x v="1"/>
    <s v="Lennar Northwest Inc(WEB)"/>
    <s v="2302 NE 192nd Ave"/>
    <s v="Vancouver"/>
    <s v="WA"/>
    <s v="720"/>
    <x v="1"/>
    <x v="1"/>
    <x v="3"/>
    <m/>
    <x v="3"/>
    <n v="620.4"/>
    <n v="24"/>
    <n v="1"/>
    <x v="0"/>
    <x v="0"/>
    <x v="6"/>
  </r>
  <r>
    <s v="3502344"/>
    <x v="1"/>
    <s v="Lennar Northwest Inc(WEB)"/>
    <s v="2306 NE 192nd Ave"/>
    <s v="Vancouver"/>
    <s v="WA"/>
    <s v="720"/>
    <x v="1"/>
    <x v="1"/>
    <x v="3"/>
    <m/>
    <x v="3"/>
    <n v="620.4"/>
    <n v="24"/>
    <n v="1"/>
    <x v="0"/>
    <x v="0"/>
    <x v="6"/>
  </r>
  <r>
    <s v="3502345"/>
    <x v="1"/>
    <s v="Lennar Northwest Inc(WEB)"/>
    <s v="2310 NE 192nd Ave"/>
    <s v="Vancouver"/>
    <s v="WA"/>
    <s v="720"/>
    <x v="1"/>
    <x v="1"/>
    <x v="3"/>
    <m/>
    <x v="3"/>
    <n v="650.89"/>
    <n v="24"/>
    <n v="1"/>
    <x v="0"/>
    <x v="0"/>
    <x v="6"/>
  </r>
  <r>
    <s v="3502346"/>
    <x v="1"/>
    <s v="Lennar Northwest Inc(WEB)"/>
    <s v="2416 NE 192nd Ave"/>
    <s v="Vancouver"/>
    <s v="WA"/>
    <s v="720"/>
    <x v="1"/>
    <x v="1"/>
    <x v="3"/>
    <m/>
    <x v="3"/>
    <n v="620.66"/>
    <n v="26"/>
    <n v="1"/>
    <x v="0"/>
    <x v="0"/>
    <x v="6"/>
  </r>
  <r>
    <s v="3502349"/>
    <x v="1"/>
    <s v="Lennar Northwest Inc(VJS)"/>
    <s v="2305 NE 191st Ave NE"/>
    <s v="Vancouver"/>
    <s v="WA"/>
    <s v="720"/>
    <x v="1"/>
    <x v="1"/>
    <x v="3"/>
    <m/>
    <x v="3"/>
    <n v="620.79999999999995"/>
    <n v="32"/>
    <n v="1"/>
    <x v="0"/>
    <x v="0"/>
    <x v="6"/>
  </r>
  <r>
    <s v="3502350"/>
    <x v="1"/>
    <s v="Lennar Northwest Inc(VJS)"/>
    <s v="2312 NE 192nd Ave NE"/>
    <s v="Vancouver"/>
    <s v="WA"/>
    <s v="720"/>
    <x v="1"/>
    <x v="1"/>
    <x v="3"/>
    <m/>
    <x v="3"/>
    <n v="625.48"/>
    <n v="65"/>
    <n v="1"/>
    <x v="0"/>
    <x v="0"/>
    <x v="6"/>
  </r>
  <r>
    <s v="3502351"/>
    <x v="1"/>
    <s v="Lennar Northwest Inc(VJS)"/>
    <s v="2311 NE 192nd Ave NE"/>
    <s v="Vancouver"/>
    <s v="WA"/>
    <s v="720"/>
    <x v="1"/>
    <x v="1"/>
    <x v="3"/>
    <m/>
    <x v="3"/>
    <n v="846.88"/>
    <n v="53"/>
    <n v="1"/>
    <x v="0"/>
    <x v="0"/>
    <x v="6"/>
  </r>
  <r>
    <s v="3502357"/>
    <x v="1"/>
    <s v="Lennar Northwest Inc(VJS)"/>
    <s v="19327 NE 23rd St NE"/>
    <s v="Vancouver"/>
    <s v="WA"/>
    <s v="720"/>
    <x v="1"/>
    <x v="1"/>
    <x v="3"/>
    <m/>
    <x v="3"/>
    <n v="620.42999999999995"/>
    <n v="29"/>
    <n v="1"/>
    <x v="0"/>
    <x v="0"/>
    <x v="6"/>
  </r>
  <r>
    <s v="3502358"/>
    <x v="1"/>
    <s v="Lennar Northwest Inc(VJS)"/>
    <s v="19323 NE 23rd St NE"/>
    <s v="Vancouver"/>
    <s v="WA"/>
    <s v="720"/>
    <x v="1"/>
    <x v="1"/>
    <x v="3"/>
    <m/>
    <x v="3"/>
    <n v="620.42999999999995"/>
    <n v="29"/>
    <n v="1"/>
    <x v="0"/>
    <x v="0"/>
    <x v="6"/>
  </r>
  <r>
    <s v="3502359"/>
    <x v="1"/>
    <s v="Lennar Northwest Inc(VJS)"/>
    <s v="19319 NE 23rd St NE"/>
    <s v="Vancouver"/>
    <s v="WA"/>
    <s v="720"/>
    <x v="1"/>
    <x v="1"/>
    <x v="3"/>
    <m/>
    <x v="3"/>
    <n v="619.5"/>
    <n v="17"/>
    <n v="1"/>
    <x v="0"/>
    <x v="0"/>
    <x v="6"/>
  </r>
  <r>
    <s v="3502416"/>
    <x v="1"/>
    <s v="Adair Homes Inc(MRE)"/>
    <s v="990 Fairway Dr"/>
    <s v="Washougal"/>
    <s v="WA"/>
    <s v="720"/>
    <x v="1"/>
    <x v="1"/>
    <x v="3"/>
    <m/>
    <x v="3"/>
    <n v="622.05999999999995"/>
    <n v="42"/>
    <n v="1"/>
    <x v="0"/>
    <x v="0"/>
    <x v="1"/>
  </r>
  <r>
    <s v="3502418"/>
    <x v="1"/>
    <s v="Adair Homes Inc(MRE)"/>
    <s v="970 Fairway Dr"/>
    <s v="Washougal"/>
    <s v="WA"/>
    <s v="720"/>
    <x v="1"/>
    <x v="1"/>
    <x v="3"/>
    <m/>
    <x v="3"/>
    <n v="652.66999999999996"/>
    <n v="43"/>
    <n v="1"/>
    <x v="0"/>
    <x v="0"/>
    <x v="6"/>
  </r>
  <r>
    <s v="3502435"/>
    <x v="1"/>
    <s v="Johnson, Shane(VJS)"/>
    <s v="105 W Empress St"/>
    <s v="Washougal"/>
    <s v="WA"/>
    <s v="720"/>
    <x v="1"/>
    <x v="1"/>
    <x v="0"/>
    <m/>
    <x v="3"/>
    <n v="805.71"/>
    <n v="142"/>
    <n v="1"/>
    <x v="0"/>
    <x v="0"/>
    <x v="4"/>
  </r>
  <r>
    <s v="3502436"/>
    <x v="1"/>
    <s v="Pacific Lifestyle Homes(MRE)"/>
    <s v="11109 NE 143rd Ave"/>
    <s v="Vancouver"/>
    <s v="WA"/>
    <s v="720"/>
    <x v="1"/>
    <x v="1"/>
    <x v="3"/>
    <m/>
    <x v="3"/>
    <n v="651.13"/>
    <n v="31"/>
    <n v="1"/>
    <x v="0"/>
    <x v="0"/>
    <x v="6"/>
  </r>
  <r>
    <s v="3502464"/>
    <x v="1"/>
    <s v="Cascade West Development(WEB)"/>
    <s v="2018 NW 44th Ave"/>
    <s v="Camas"/>
    <s v="WA"/>
    <s v="720"/>
    <x v="1"/>
    <x v="1"/>
    <x v="3"/>
    <m/>
    <x v="3"/>
    <n v="756.84"/>
    <n v="27"/>
    <n v="1"/>
    <x v="0"/>
    <x v="0"/>
    <x v="6"/>
  </r>
  <r>
    <s v="3502488"/>
    <x v="1"/>
    <s v="Aho Construction(WEB)"/>
    <s v="9700 NE 104th Way"/>
    <s v="Vancouver"/>
    <s v="WA"/>
    <s v="720"/>
    <x v="1"/>
    <x v="1"/>
    <x v="3"/>
    <m/>
    <x v="3"/>
    <n v="620.38"/>
    <n v="25"/>
    <n v="1"/>
    <x v="0"/>
    <x v="0"/>
    <x v="6"/>
  </r>
  <r>
    <s v="3502522"/>
    <x v="1"/>
    <s v="Silver Buckle Homes LLC(VJS)"/>
    <s v="5017 NE 29th Ave"/>
    <s v="Vancouver"/>
    <s v="WA"/>
    <s v="720"/>
    <x v="1"/>
    <x v="1"/>
    <x v="3"/>
    <m/>
    <x v="3"/>
    <n v="771.03"/>
    <n v="23"/>
    <n v="1"/>
    <x v="0"/>
    <x v="0"/>
    <x v="6"/>
  </r>
  <r>
    <s v="3502524"/>
    <x v="1"/>
    <s v="Silver Buckle Homes LLC(E2G)"/>
    <s v="5013 NE 29th Ave"/>
    <s v="Vancouver"/>
    <s v="WA"/>
    <s v="720"/>
    <x v="1"/>
    <x v="1"/>
    <x v="3"/>
    <m/>
    <x v="3"/>
    <n v="805.31"/>
    <n v="53"/>
    <n v="1"/>
    <x v="0"/>
    <x v="0"/>
    <x v="6"/>
  </r>
  <r>
    <s v="3502525"/>
    <x v="1"/>
    <s v="Silver Buckle Homes LLC(E2G)"/>
    <s v="5018 NE 29th Ave"/>
    <s v="Vancouver"/>
    <s v="WA"/>
    <s v="720"/>
    <x v="1"/>
    <x v="1"/>
    <x v="3"/>
    <m/>
    <x v="3"/>
    <n v="740.62"/>
    <n v="23"/>
    <n v="1"/>
    <x v="0"/>
    <x v="0"/>
    <x v="6"/>
  </r>
  <r>
    <s v="3502573"/>
    <x v="1"/>
    <s v="Lennar Northwest Inc(MRE)"/>
    <s v="4063 NW 20th Ave"/>
    <s v="Camas"/>
    <s v="WA"/>
    <s v="720"/>
    <x v="1"/>
    <x v="1"/>
    <x v="3"/>
    <m/>
    <x v="3"/>
    <n v="650.36"/>
    <n v="42"/>
    <n v="1"/>
    <x v="0"/>
    <x v="0"/>
    <x v="6"/>
  </r>
  <r>
    <s v="3502574"/>
    <x v="1"/>
    <s v="Lennar Northwest Inc(MRE)"/>
    <s v="4075 NW 20th Ave"/>
    <s v="Camas"/>
    <s v="WA"/>
    <s v="720"/>
    <x v="1"/>
    <x v="1"/>
    <x v="3"/>
    <m/>
    <x v="3"/>
    <n v="648.82000000000005"/>
    <n v="30"/>
    <n v="1"/>
    <x v="0"/>
    <x v="0"/>
    <x v="6"/>
  </r>
  <r>
    <s v="3502583"/>
    <x v="1"/>
    <s v="Pacific Lifestyle Homes(MRE)"/>
    <s v="15010 NW 59th Ave"/>
    <s v="Vancouver"/>
    <s v="WA"/>
    <s v="720"/>
    <x v="1"/>
    <x v="1"/>
    <x v="3"/>
    <m/>
    <x v="3"/>
    <n v="663.21"/>
    <n v="36"/>
    <n v="1"/>
    <x v="0"/>
    <x v="0"/>
    <x v="6"/>
  </r>
  <r>
    <s v="3502584"/>
    <x v="1"/>
    <s v="Kingston Homes LLC(VJS)"/>
    <s v="959 N Noble Loop"/>
    <s v="Ridgefield"/>
    <s v="WA"/>
    <s v="720"/>
    <x v="1"/>
    <x v="1"/>
    <x v="3"/>
    <m/>
    <x v="3"/>
    <n v="619.98"/>
    <n v="22"/>
    <n v="1"/>
    <x v="0"/>
    <x v="0"/>
    <x v="6"/>
  </r>
  <r>
    <s v="3502585"/>
    <x v="1"/>
    <s v="Kingston Homes LLC(VJS)"/>
    <s v="4407 N Ridgefield Wood Dr"/>
    <s v="Ridgefield"/>
    <s v="WA"/>
    <s v="720"/>
    <x v="1"/>
    <x v="1"/>
    <x v="3"/>
    <m/>
    <x v="3"/>
    <n v="619.98"/>
    <n v="22"/>
    <n v="1"/>
    <x v="0"/>
    <x v="0"/>
    <x v="6"/>
  </r>
  <r>
    <s v="3502621"/>
    <x v="1"/>
    <s v="Helmes Inc(VJS)"/>
    <s v="16800 NE 98th Cir"/>
    <s v="Vancouver"/>
    <s v="WA"/>
    <s v="720"/>
    <x v="1"/>
    <x v="1"/>
    <x v="3"/>
    <m/>
    <x v="3"/>
    <n v="616.54999999999995"/>
    <n v="21"/>
    <n v="1"/>
    <x v="0"/>
    <x v="0"/>
    <x v="6"/>
  </r>
  <r>
    <s v="3502624"/>
    <x v="1"/>
    <s v="Lennar Northwest Inc(VJS)"/>
    <s v="614 NE 149th Way"/>
    <s v="Vancouver"/>
    <s v="WA"/>
    <s v="720"/>
    <x v="1"/>
    <x v="1"/>
    <x v="3"/>
    <m/>
    <x v="3"/>
    <n v="619.86"/>
    <n v="21"/>
    <n v="1"/>
    <x v="0"/>
    <x v="0"/>
    <x v="6"/>
  </r>
  <r>
    <s v="3502666"/>
    <x v="1"/>
    <s v="Generation Home Construction(MRE)"/>
    <s v="15300 NE 108th Way"/>
    <s v="Vancouver"/>
    <s v="WA"/>
    <s v="720"/>
    <x v="1"/>
    <x v="1"/>
    <x v="3"/>
    <m/>
    <x v="3"/>
    <n v="616.94000000000005"/>
    <n v="24"/>
    <n v="1"/>
    <x v="0"/>
    <x v="0"/>
    <x v="6"/>
  </r>
  <r>
    <s v="3502670"/>
    <x v="1"/>
    <s v="Gohl, David C(VJS)"/>
    <s v="871 50th St"/>
    <s v="Washougal"/>
    <s v="WA"/>
    <s v="720"/>
    <x v="1"/>
    <x v="1"/>
    <x v="3"/>
    <m/>
    <x v="3"/>
    <n v="649.59"/>
    <n v="36"/>
    <n v="1"/>
    <x v="0"/>
    <x v="0"/>
    <x v="4"/>
  </r>
  <r>
    <s v="3502741"/>
    <x v="1"/>
    <s v="Persa, Augustin D(VJS)"/>
    <s v="11700 NW 23rd Ave"/>
    <s v="Vancouver"/>
    <s v="WA"/>
    <s v="720"/>
    <x v="1"/>
    <x v="1"/>
    <x v="0"/>
    <m/>
    <x v="3"/>
    <n v="699.24"/>
    <n v="102"/>
    <n v="1"/>
    <x v="0"/>
    <x v="0"/>
    <x v="4"/>
  </r>
  <r>
    <s v="3502750"/>
    <x v="1"/>
    <s v="Comfort Living Homes LLC(MRE)"/>
    <s v="3055 NW Lake Rd"/>
    <s v="Camas"/>
    <s v="WA"/>
    <s v="720"/>
    <x v="1"/>
    <x v="1"/>
    <x v="3"/>
    <m/>
    <x v="3"/>
    <n v="611.70000000000005"/>
    <n v="11"/>
    <n v="1"/>
    <x v="0"/>
    <x v="0"/>
    <x v="6"/>
  </r>
  <r>
    <s v="3502781"/>
    <x v="1"/>
    <s v="Creekside Homes Inc(MRE)"/>
    <s v="11309 NW 2nd Ct"/>
    <s v="Vancouver"/>
    <s v="WA"/>
    <s v="720"/>
    <x v="1"/>
    <x v="1"/>
    <x v="3"/>
    <m/>
    <x v="3"/>
    <n v="619.75"/>
    <n v="40"/>
    <n v="1"/>
    <x v="0"/>
    <x v="0"/>
    <x v="6"/>
  </r>
  <r>
    <s v="3502797"/>
    <x v="1"/>
    <s v="Helmes Inc(MRE)"/>
    <s v="7803 NE 167th Ave"/>
    <s v="Vancouver"/>
    <s v="WA"/>
    <s v="720"/>
    <x v="1"/>
    <x v="1"/>
    <x v="3"/>
    <m/>
    <x v="3"/>
    <n v="617.94000000000005"/>
    <n v="32"/>
    <n v="1"/>
    <x v="0"/>
    <x v="0"/>
    <x v="6"/>
  </r>
  <r>
    <s v="3502800"/>
    <x v="1"/>
    <s v="Helmes Inc(MRE)"/>
    <s v="16806 NE 97th Cir"/>
    <s v="Vancouver"/>
    <s v="WA"/>
    <s v="720"/>
    <x v="1"/>
    <x v="1"/>
    <x v="3"/>
    <m/>
    <x v="3"/>
    <n v="616.94000000000005"/>
    <n v="24"/>
    <n v="1"/>
    <x v="0"/>
    <x v="0"/>
    <x v="6"/>
  </r>
  <r>
    <s v="3502893"/>
    <x v="1"/>
    <s v="Cascade West Development(WEB)"/>
    <s v="14201 NW 50th Ct"/>
    <s v="Vancouver"/>
    <s v="WA"/>
    <s v="720"/>
    <x v="1"/>
    <x v="1"/>
    <x v="0"/>
    <m/>
    <x v="3"/>
    <n v="659.48"/>
    <n v="87"/>
    <n v="1"/>
    <x v="0"/>
    <x v="0"/>
    <x v="6"/>
  </r>
  <r>
    <s v="3502900"/>
    <x v="1"/>
    <s v="Pacific Lifestyle Homes(E2G)"/>
    <s v="5204 NE 134th St"/>
    <s v="Vancouver"/>
    <s v="WA"/>
    <s v="720"/>
    <x v="1"/>
    <x v="1"/>
    <x v="3"/>
    <m/>
    <x v="3"/>
    <n v="646.86"/>
    <n v="21"/>
    <n v="1"/>
    <x v="0"/>
    <x v="0"/>
    <x v="6"/>
  </r>
  <r>
    <s v="3502906"/>
    <x v="1"/>
    <s v="Pacific Lifestyle Homes(E2G)"/>
    <s v="5808 NW 151st Dr"/>
    <s v="Vancouver"/>
    <s v="WA"/>
    <s v="720"/>
    <x v="1"/>
    <x v="1"/>
    <x v="3"/>
    <m/>
    <x v="3"/>
    <n v="647.11"/>
    <n v="23"/>
    <n v="1"/>
    <x v="0"/>
    <x v="0"/>
    <x v="6"/>
  </r>
  <r>
    <s v="3502926"/>
    <x v="1"/>
    <s v="Helmes Inc(WEB)"/>
    <s v="16719 NE 97th St"/>
    <s v="Vancouver"/>
    <s v="WA"/>
    <s v="720"/>
    <x v="1"/>
    <x v="1"/>
    <x v="3"/>
    <m/>
    <x v="3"/>
    <n v="616.94000000000005"/>
    <n v="24"/>
    <n v="1"/>
    <x v="0"/>
    <x v="0"/>
    <x v="6"/>
  </r>
  <r>
    <s v="3502948"/>
    <x v="1"/>
    <s v="Pahlisch Homes Inc(MRE)"/>
    <s v="7016 NE 67th St"/>
    <s v="Vancouver"/>
    <s v="WA"/>
    <s v="720"/>
    <x v="1"/>
    <x v="1"/>
    <x v="3"/>
    <m/>
    <x v="3"/>
    <n v="618.35"/>
    <n v="29"/>
    <n v="1"/>
    <x v="0"/>
    <x v="0"/>
    <x v="6"/>
  </r>
  <r>
    <s v="3502949"/>
    <x v="1"/>
    <s v="Pahlisch Homes Inc(MRE)"/>
    <s v="7002 NE 66th St"/>
    <s v="Vancouver"/>
    <s v="WA"/>
    <s v="720"/>
    <x v="1"/>
    <x v="1"/>
    <x v="3"/>
    <m/>
    <x v="3"/>
    <n v="618.22"/>
    <n v="28"/>
    <n v="1"/>
    <x v="0"/>
    <x v="0"/>
    <x v="6"/>
  </r>
  <r>
    <s v="3502950"/>
    <x v="1"/>
    <s v="Aho Construction(WEB)"/>
    <s v="9702 NE 106th St"/>
    <s v="Vancouver"/>
    <s v="WA"/>
    <s v="720"/>
    <x v="1"/>
    <x v="1"/>
    <x v="0"/>
    <m/>
    <x v="3"/>
    <n v="621.02"/>
    <n v="25"/>
    <n v="1"/>
    <x v="0"/>
    <x v="0"/>
    <x v="6"/>
  </r>
  <r>
    <s v="3502957"/>
    <x v="1"/>
    <s v="D R Horton Inc Portland(E2G)"/>
    <s v="12324 NE 109th Way"/>
    <s v="Vancouver"/>
    <s v="WA"/>
    <s v="720"/>
    <x v="1"/>
    <x v="1"/>
    <x v="3"/>
    <m/>
    <x v="3"/>
    <n v="657.3"/>
    <n v="78"/>
    <n v="1"/>
    <x v="0"/>
    <x v="0"/>
    <x v="6"/>
  </r>
  <r>
    <s v="3502958"/>
    <x v="1"/>
    <s v="D R Horton Inc Portland(E2G)"/>
    <s v="12011 NE 110th St"/>
    <s v="Vancouver"/>
    <s v="WA"/>
    <s v="720"/>
    <x v="1"/>
    <x v="1"/>
    <x v="3"/>
    <m/>
    <x v="3"/>
    <n v="650.96"/>
    <n v="53"/>
    <n v="1"/>
    <x v="0"/>
    <x v="0"/>
    <x v="6"/>
  </r>
  <r>
    <s v="3502959"/>
    <x v="1"/>
    <s v="D R Horton Inc Portland(E2G)"/>
    <s v="10905 NE 120th Ave"/>
    <s v="Vancouver"/>
    <s v="WA"/>
    <s v="720"/>
    <x v="1"/>
    <x v="1"/>
    <x v="3"/>
    <m/>
    <x v="3"/>
    <n v="682"/>
    <n v="88"/>
    <n v="1"/>
    <x v="0"/>
    <x v="0"/>
    <x v="6"/>
  </r>
  <r>
    <s v="3502960"/>
    <x v="1"/>
    <s v="D R Horton Inc Portland(E2G)"/>
    <s v="10923 NE 122nd Pl"/>
    <s v="Vancouver"/>
    <s v="WA"/>
    <s v="720"/>
    <x v="1"/>
    <x v="1"/>
    <x v="3"/>
    <m/>
    <x v="3"/>
    <n v="648.30999999999995"/>
    <n v="26"/>
    <n v="1"/>
    <x v="0"/>
    <x v="0"/>
    <x v="6"/>
  </r>
  <r>
    <s v="3502992"/>
    <x v="1"/>
    <s v="Sun Country Homes(E2G)"/>
    <s v="3402 NE 101st St"/>
    <s v="Vancouver"/>
    <s v="WA"/>
    <s v="720"/>
    <x v="1"/>
    <x v="1"/>
    <x v="3"/>
    <m/>
    <x v="3"/>
    <n v="748.91"/>
    <n v="13"/>
    <n v="1"/>
    <x v="0"/>
    <x v="0"/>
    <x v="6"/>
  </r>
  <r>
    <s v="3503065"/>
    <x v="1"/>
    <s v="D R Horton Inc Portland(E2G)"/>
    <s v="833 N 35th Ave"/>
    <s v="Ridgefield"/>
    <s v="WA"/>
    <s v="720"/>
    <x v="1"/>
    <x v="1"/>
    <x v="3"/>
    <m/>
    <x v="3"/>
    <n v="620.33000000000004"/>
    <n v="49"/>
    <n v="1"/>
    <x v="0"/>
    <x v="0"/>
    <x v="6"/>
  </r>
  <r>
    <s v="3503066"/>
    <x v="1"/>
    <s v="D R Horton Inc Portland(E2G)"/>
    <s v="855 N 35th Ave"/>
    <s v="Ridgefield"/>
    <s v="WA"/>
    <s v="720"/>
    <x v="1"/>
    <x v="1"/>
    <x v="3"/>
    <m/>
    <x v="3"/>
    <n v="620.08000000000004"/>
    <n v="47"/>
    <n v="1"/>
    <x v="0"/>
    <x v="0"/>
    <x v="6"/>
  </r>
  <r>
    <s v="3503067"/>
    <x v="1"/>
    <s v="D R Horton Inc Portland(E2G)"/>
    <s v="867 N 35th Ave"/>
    <s v="Ridgefield"/>
    <s v="WA"/>
    <s v="720"/>
    <x v="1"/>
    <x v="1"/>
    <x v="3"/>
    <m/>
    <x v="3"/>
    <n v="619.80999999999995"/>
    <n v="45"/>
    <n v="1"/>
    <x v="0"/>
    <x v="0"/>
    <x v="6"/>
  </r>
  <r>
    <s v="3503068"/>
    <x v="1"/>
    <s v="D R Horton Inc Portland(E2G)"/>
    <s v="913 N 35th Ave"/>
    <s v="Ridgefield"/>
    <s v="WA"/>
    <s v="720"/>
    <x v="1"/>
    <x v="1"/>
    <x v="3"/>
    <m/>
    <x v="3"/>
    <n v="619.80999999999995"/>
    <n v="45"/>
    <n v="1"/>
    <x v="0"/>
    <x v="0"/>
    <x v="6"/>
  </r>
  <r>
    <s v="3503100"/>
    <x v="1"/>
    <s v="Waverly Homes Inc(MRE)"/>
    <s v="19006 NE 127th Cir"/>
    <s v="Brush Prairie"/>
    <s v="WA"/>
    <s v="720"/>
    <x v="1"/>
    <x v="1"/>
    <x v="3"/>
    <m/>
    <x v="3"/>
    <n v="653.84"/>
    <n v="74"/>
    <n v="1"/>
    <x v="0"/>
    <x v="0"/>
    <x v="6"/>
  </r>
  <r>
    <s v="3503136"/>
    <x v="1"/>
    <s v="Pacific Lifestyle Homes(MRE)"/>
    <s v="15003 NW 57th Ave"/>
    <s v="Vancouver"/>
    <s v="WA"/>
    <s v="720"/>
    <x v="1"/>
    <x v="1"/>
    <x v="3"/>
    <m/>
    <x v="3"/>
    <n v="648.17999999999995"/>
    <n v="25"/>
    <n v="1"/>
    <x v="0"/>
    <x v="0"/>
    <x v="6"/>
  </r>
  <r>
    <s v="3503137"/>
    <x v="1"/>
    <s v="Pacific Lifestyle Homes(MRE)"/>
    <s v="5102 NE 134th St"/>
    <s v="Vancouver"/>
    <s v="WA"/>
    <s v="720"/>
    <x v="1"/>
    <x v="1"/>
    <x v="3"/>
    <m/>
    <x v="3"/>
    <n v="647.41"/>
    <n v="19"/>
    <n v="1"/>
    <x v="0"/>
    <x v="0"/>
    <x v="6"/>
  </r>
  <r>
    <s v="3503150"/>
    <x v="1"/>
    <s v="Pacific Lifestyle Homes(MRE)"/>
    <s v="9204 NE 92nd Ave"/>
    <s v="Vancouver"/>
    <s v="WA"/>
    <s v="720"/>
    <x v="1"/>
    <x v="1"/>
    <x v="3"/>
    <m/>
    <x v="3"/>
    <n v="738.59"/>
    <n v="20"/>
    <n v="1"/>
    <x v="0"/>
    <x v="0"/>
    <x v="6"/>
  </r>
  <r>
    <s v="3503151"/>
    <x v="1"/>
    <s v="Pacific Lifestyle Homes(MRE)"/>
    <s v="16800 NE 79th Way"/>
    <s v="Vancouver"/>
    <s v="WA"/>
    <s v="720"/>
    <x v="1"/>
    <x v="1"/>
    <x v="3"/>
    <m/>
    <x v="3"/>
    <n v="539.13"/>
    <n v="20"/>
    <n v="1"/>
    <x v="0"/>
    <x v="0"/>
    <x v="6"/>
  </r>
  <r>
    <s v="3503212"/>
    <x v="1"/>
    <s v="Pacific Lifestyle Homes(WEB)"/>
    <s v="14419 NE 112th St"/>
    <s v="Vancouver"/>
    <s v="WA"/>
    <s v="720"/>
    <x v="1"/>
    <x v="1"/>
    <x v="3"/>
    <m/>
    <x v="3"/>
    <n v="647.9"/>
    <n v="26"/>
    <n v="1"/>
    <x v="0"/>
    <x v="0"/>
    <x v="6"/>
  </r>
  <r>
    <s v="3503217"/>
    <x v="1"/>
    <s v="Lennar Northwest Inc(WEB)"/>
    <s v="602 NE 149th Way"/>
    <s v="Vancouver"/>
    <s v="WA"/>
    <s v="720"/>
    <x v="1"/>
    <x v="1"/>
    <x v="3"/>
    <m/>
    <x v="3"/>
    <n v="617.80999999999995"/>
    <n v="28"/>
    <n v="1"/>
    <x v="0"/>
    <x v="0"/>
    <x v="6"/>
  </r>
  <r>
    <s v="3503229"/>
    <x v="1"/>
    <s v="Aho Construction(MRE)"/>
    <s v="9612 NE 106th St"/>
    <s v="Vancouver"/>
    <s v="WA"/>
    <s v="720"/>
    <x v="1"/>
    <x v="1"/>
    <x v="0"/>
    <m/>
    <x v="3"/>
    <n v="620.61"/>
    <n v="25"/>
    <n v="1"/>
    <x v="0"/>
    <x v="0"/>
    <x v="6"/>
  </r>
  <r>
    <s v="3503303"/>
    <x v="1"/>
    <s v="Aho Construction(MRE)"/>
    <s v="9701 NE 104th Way"/>
    <s v="Vancouver"/>
    <s v="WA"/>
    <s v="720"/>
    <x v="1"/>
    <x v="1"/>
    <x v="3"/>
    <m/>
    <x v="3"/>
    <n v="617.29"/>
    <n v="24"/>
    <n v="1"/>
    <x v="0"/>
    <x v="0"/>
    <x v="6"/>
  </r>
  <r>
    <s v="3503458"/>
    <x v="1"/>
    <s v="North Columbia Homes(MRE)"/>
    <s v="2001 N Q Cir"/>
    <s v="Washougal"/>
    <s v="WA"/>
    <s v="720"/>
    <x v="1"/>
    <x v="1"/>
    <x v="3"/>
    <m/>
    <x v="3"/>
    <n v="646.71"/>
    <n v="17"/>
    <n v="1"/>
    <x v="0"/>
    <x v="0"/>
    <x v="6"/>
  </r>
  <r>
    <s v="3503473"/>
    <x v="1"/>
    <s v="Brighten Homes Inc(MRE)"/>
    <s v="213 NE 110th St"/>
    <s v="Vancouver"/>
    <s v="WA"/>
    <s v="720"/>
    <x v="1"/>
    <x v="1"/>
    <x v="3"/>
    <m/>
    <x v="3"/>
    <n v="618.19000000000005"/>
    <n v="31"/>
    <n v="1"/>
    <x v="0"/>
    <x v="0"/>
    <x v="6"/>
  </r>
  <r>
    <s v="3503515"/>
    <x v="1"/>
    <s v="Helmes Inc(MRE)"/>
    <s v="1721 NW 17th St"/>
    <s v="Battle Ground"/>
    <s v="WA"/>
    <s v="720"/>
    <x v="1"/>
    <x v="1"/>
    <x v="3"/>
    <m/>
    <x v="3"/>
    <n v="618.09"/>
    <n v="27"/>
    <n v="1"/>
    <x v="0"/>
    <x v="0"/>
    <x v="6"/>
  </r>
  <r>
    <s v="3503516"/>
    <x v="1"/>
    <s v="Helmes Inc(MRE)"/>
    <s v="1701 NW 17th St"/>
    <s v="Battle Ground"/>
    <s v="WA"/>
    <s v="720"/>
    <x v="1"/>
    <x v="1"/>
    <x v="3"/>
    <m/>
    <x v="3"/>
    <n v="617.55999999999995"/>
    <n v="23"/>
    <n v="1"/>
    <x v="0"/>
    <x v="0"/>
    <x v="6"/>
  </r>
  <r>
    <s v="3503536"/>
    <x v="1"/>
    <s v="D R Horton Inc Portland(MRE)"/>
    <s v="2700 S Red Tail Loop"/>
    <s v="Ridgefield"/>
    <s v="WA"/>
    <s v="720"/>
    <x v="1"/>
    <x v="1"/>
    <x v="3"/>
    <m/>
    <x v="3"/>
    <n v="618.86"/>
    <n v="33"/>
    <n v="1"/>
    <x v="0"/>
    <x v="0"/>
    <x v="6"/>
  </r>
  <r>
    <s v="3503537"/>
    <x v="1"/>
    <s v="D R Horton Inc Portland(MRE)"/>
    <s v="2798 S Red Tail Loop"/>
    <s v="Ridgefield"/>
    <s v="WA"/>
    <s v="720"/>
    <x v="1"/>
    <x v="1"/>
    <x v="3"/>
    <m/>
    <x v="3"/>
    <n v="618.47"/>
    <n v="30"/>
    <n v="1"/>
    <x v="0"/>
    <x v="0"/>
    <x v="6"/>
  </r>
  <r>
    <s v="3503538"/>
    <x v="1"/>
    <s v="D R Horton Inc Portland(MRE)"/>
    <s v="2794 S Red Tail Loop"/>
    <s v="Ridgefield"/>
    <s v="WA"/>
    <s v="720"/>
    <x v="1"/>
    <x v="1"/>
    <x v="3"/>
    <m/>
    <x v="3"/>
    <n v="621.29"/>
    <n v="52"/>
    <n v="1"/>
    <x v="0"/>
    <x v="0"/>
    <x v="6"/>
  </r>
  <r>
    <s v="3503539"/>
    <x v="1"/>
    <s v="D R Horton Inc Portland(MRE)"/>
    <s v="2790 S Red Tail Loop"/>
    <s v="Ridgefield"/>
    <s v="WA"/>
    <s v="720"/>
    <x v="1"/>
    <x v="1"/>
    <x v="3"/>
    <m/>
    <x v="3"/>
    <n v="639.16"/>
    <n v="45"/>
    <n v="1"/>
    <x v="0"/>
    <x v="0"/>
    <x v="6"/>
  </r>
  <r>
    <s v="3503540"/>
    <x v="1"/>
    <s v="D R Horton Inc Portland(MRE)"/>
    <s v="2786 S Red Tail Loop"/>
    <s v="Ridgefield"/>
    <s v="WA"/>
    <s v="720"/>
    <x v="1"/>
    <x v="1"/>
    <x v="0"/>
    <m/>
    <x v="3"/>
    <n v="622.55999999999995"/>
    <n v="31"/>
    <n v="1"/>
    <x v="0"/>
    <x v="0"/>
    <x v="6"/>
  </r>
  <r>
    <s v="3503541"/>
    <x v="1"/>
    <s v="D R Horton Inc Portland(MRE)"/>
    <s v="2799 S Red Tail Loop"/>
    <s v="Ridgefield"/>
    <s v="WA"/>
    <s v="720"/>
    <x v="1"/>
    <x v="1"/>
    <x v="3"/>
    <m/>
    <x v="3"/>
    <n v="618.6"/>
    <n v="31"/>
    <n v="1"/>
    <x v="0"/>
    <x v="0"/>
    <x v="6"/>
  </r>
  <r>
    <s v="3503542"/>
    <x v="1"/>
    <s v="D R Horton Inc Portland(MRE)"/>
    <s v="2776 Swainson Ct"/>
    <s v="Ridgefield"/>
    <s v="WA"/>
    <s v="720"/>
    <x v="1"/>
    <x v="1"/>
    <x v="3"/>
    <m/>
    <x v="3"/>
    <n v="876.99"/>
    <n v="28"/>
    <n v="1"/>
    <x v="0"/>
    <x v="0"/>
    <x v="6"/>
  </r>
  <r>
    <s v="3503543"/>
    <x v="1"/>
    <s v="D R Horton Inc Portland(MRE)"/>
    <s v="2778 Swainson Ct"/>
    <s v="Ridgefield"/>
    <s v="WA"/>
    <s v="720"/>
    <x v="1"/>
    <x v="1"/>
    <x v="3"/>
    <m/>
    <x v="3"/>
    <n v="660.67"/>
    <n v="29"/>
    <n v="1"/>
    <x v="0"/>
    <x v="0"/>
    <x v="6"/>
  </r>
  <r>
    <s v="3503586"/>
    <x v="1"/>
    <s v="Pacific Lifestyle Homes(MRE)"/>
    <s v="16806 NE 78th Way"/>
    <s v="Vancouver"/>
    <s v="WA"/>
    <s v="720"/>
    <x v="1"/>
    <x v="1"/>
    <x v="3"/>
    <m/>
    <x v="3"/>
    <n v="647.1"/>
    <n v="20"/>
    <n v="1"/>
    <x v="0"/>
    <x v="0"/>
    <x v="6"/>
  </r>
  <r>
    <s v="3503597"/>
    <x v="1"/>
    <s v="Kingston Homes LLC(MRE)"/>
    <s v="5201 NE 133rd St"/>
    <s v="Vancouver"/>
    <s v="WA"/>
    <s v="720"/>
    <x v="1"/>
    <x v="1"/>
    <x v="3"/>
    <m/>
    <x v="3"/>
    <n v="617.29"/>
    <n v="24"/>
    <n v="1"/>
    <x v="0"/>
    <x v="0"/>
    <x v="6"/>
  </r>
  <r>
    <s v="3503606"/>
    <x v="1"/>
    <s v="Kingston Homes LLC(MRE)"/>
    <s v="984 N Parson Pl"/>
    <s v="Ridgefield"/>
    <s v="WA"/>
    <s v="720"/>
    <x v="1"/>
    <x v="1"/>
    <x v="3"/>
    <m/>
    <x v="3"/>
    <n v="618.09"/>
    <n v="27"/>
    <n v="1"/>
    <x v="0"/>
    <x v="0"/>
    <x v="6"/>
  </r>
  <r>
    <s v="3503671"/>
    <x v="1"/>
    <s v="Kingston Homes LLC(VJS)"/>
    <s v="12018 NE 56th Ave"/>
    <s v="Vancouver"/>
    <s v="WA"/>
    <s v="720"/>
    <x v="1"/>
    <x v="1"/>
    <x v="3"/>
    <m/>
    <x v="3"/>
    <n v="647.75"/>
    <n v="25"/>
    <n v="1"/>
    <x v="0"/>
    <x v="0"/>
    <x v="6"/>
  </r>
  <r>
    <s v="3503672"/>
    <x v="1"/>
    <s v="Aho Construction(VJS)"/>
    <s v="9704 NE 104th Way"/>
    <s v="Vancouver"/>
    <s v="WA"/>
    <s v="720"/>
    <x v="1"/>
    <x v="1"/>
    <x v="3"/>
    <m/>
    <x v="3"/>
    <n v="617.54999999999995"/>
    <n v="26"/>
    <n v="1"/>
    <x v="0"/>
    <x v="0"/>
    <x v="6"/>
  </r>
  <r>
    <s v="3503702"/>
    <x v="1"/>
    <s v="Pacific Lifestyle Homes(MRE)"/>
    <s v="15307 NE 16th St"/>
    <s v="Vancouver"/>
    <s v="WA"/>
    <s v="720"/>
    <x v="1"/>
    <x v="1"/>
    <x v="3"/>
    <m/>
    <x v="3"/>
    <n v="648.29999999999995"/>
    <n v="26"/>
    <n v="1"/>
    <x v="0"/>
    <x v="0"/>
    <x v="6"/>
  </r>
  <r>
    <s v="3503769"/>
    <x v="1"/>
    <s v="Creekside Homes Inc(E2G)"/>
    <s v="7812 NE 92nd Ave"/>
    <s v="Vancouver"/>
    <s v="WA"/>
    <s v="720"/>
    <x v="1"/>
    <x v="1"/>
    <x v="3"/>
    <m/>
    <x v="3"/>
    <n v="649.21"/>
    <n v="33"/>
    <n v="1"/>
    <x v="0"/>
    <x v="0"/>
    <x v="6"/>
  </r>
  <r>
    <s v="3503774"/>
    <x v="1"/>
    <s v="The Management Group(MRE)"/>
    <s v="1102 SE 8th CMN"/>
    <s v="Battle Ground"/>
    <s v="WA"/>
    <s v="720"/>
    <x v="1"/>
    <x v="1"/>
    <x v="3"/>
    <m/>
    <x v="3"/>
    <n v="615.25"/>
    <n v="10"/>
    <n v="1"/>
    <x v="0"/>
    <x v="0"/>
    <x v="4"/>
  </r>
  <r>
    <s v="3503776"/>
    <x v="1"/>
    <s v="The Management Group(MRE)"/>
    <s v="1106 SE 8th CMN"/>
    <s v="Battle Ground"/>
    <s v="WA"/>
    <s v="720"/>
    <x v="1"/>
    <x v="1"/>
    <x v="3"/>
    <m/>
    <x v="3"/>
    <n v="614.87"/>
    <n v="7"/>
    <n v="1"/>
    <x v="0"/>
    <x v="0"/>
    <x v="4"/>
  </r>
  <r>
    <s v="3503777"/>
    <x v="1"/>
    <s v="The Management Group(MRE)"/>
    <s v="1108 SE 8th CMN"/>
    <s v="Battle Ground"/>
    <s v="WA"/>
    <s v="720"/>
    <x v="1"/>
    <x v="1"/>
    <x v="3"/>
    <m/>
    <x v="3"/>
    <n v="615"/>
    <n v="8"/>
    <n v="1"/>
    <x v="0"/>
    <x v="0"/>
    <x v="4"/>
  </r>
  <r>
    <s v="3503778"/>
    <x v="1"/>
    <s v="The Management Group(MRE)"/>
    <s v="1110 SE 8th Way"/>
    <s v="Battle Ground"/>
    <s v="WA"/>
    <s v="720"/>
    <x v="1"/>
    <x v="1"/>
    <x v="3"/>
    <m/>
    <x v="3"/>
    <n v="615"/>
    <n v="8"/>
    <n v="1"/>
    <x v="0"/>
    <x v="0"/>
    <x v="4"/>
  </r>
  <r>
    <s v="3503782"/>
    <x v="1"/>
    <s v="The Management Group(MRE)"/>
    <s v="1112 SE 8th Way"/>
    <s v="Battle Ground"/>
    <s v="WA"/>
    <s v="720"/>
    <x v="1"/>
    <x v="1"/>
    <x v="3"/>
    <m/>
    <x v="3"/>
    <n v="614.96"/>
    <n v="8"/>
    <n v="1"/>
    <x v="0"/>
    <x v="0"/>
    <x v="4"/>
  </r>
  <r>
    <s v="3503783"/>
    <x v="1"/>
    <s v="The Management Group(MRE)"/>
    <s v="1114 SE 8th Way"/>
    <s v="Battle Ground"/>
    <s v="WA"/>
    <s v="720"/>
    <x v="1"/>
    <x v="1"/>
    <x v="3"/>
    <m/>
    <x v="3"/>
    <n v="615"/>
    <n v="8"/>
    <n v="1"/>
    <x v="0"/>
    <x v="0"/>
    <x v="4"/>
  </r>
  <r>
    <s v="3503784"/>
    <x v="1"/>
    <s v="The Management Group(MRE)"/>
    <s v="820 SE 11th Pl"/>
    <s v="Battle Ground"/>
    <s v="WA"/>
    <s v="720"/>
    <x v="1"/>
    <x v="1"/>
    <x v="3"/>
    <m/>
    <x v="3"/>
    <n v="615.27"/>
    <n v="5"/>
    <n v="1"/>
    <x v="0"/>
    <x v="0"/>
    <x v="4"/>
  </r>
  <r>
    <s v="3503786"/>
    <x v="1"/>
    <s v="The Management Group(MRE)"/>
    <s v="822 SE 11th Pl"/>
    <s v="Battle Ground"/>
    <s v="WA"/>
    <s v="720"/>
    <x v="1"/>
    <x v="1"/>
    <x v="3"/>
    <m/>
    <x v="3"/>
    <n v="615.27"/>
    <n v="5"/>
    <n v="1"/>
    <x v="0"/>
    <x v="0"/>
    <x v="4"/>
  </r>
  <r>
    <s v="3503788"/>
    <x v="1"/>
    <s v="The Management Group(MRE)"/>
    <s v="824 SE 11th Pl"/>
    <s v="Battle Ground"/>
    <s v="WA"/>
    <s v="720"/>
    <x v="1"/>
    <x v="1"/>
    <x v="3"/>
    <m/>
    <x v="3"/>
    <n v="615.27"/>
    <n v="5"/>
    <n v="1"/>
    <x v="0"/>
    <x v="0"/>
    <x v="4"/>
  </r>
  <r>
    <s v="3503789"/>
    <x v="1"/>
    <s v="The Management Group(MRE)"/>
    <s v="826 SE 11th Pl"/>
    <s v="Battle Ground"/>
    <s v="WA"/>
    <s v="720"/>
    <x v="1"/>
    <x v="1"/>
    <x v="3"/>
    <m/>
    <x v="3"/>
    <n v="618.35"/>
    <n v="8"/>
    <n v="1"/>
    <x v="0"/>
    <x v="0"/>
    <x v="4"/>
  </r>
  <r>
    <s v="3503790"/>
    <x v="1"/>
    <s v="The Management Group(MRE)"/>
    <s v="828 SE 11th Pl"/>
    <s v="Battle Ground"/>
    <s v="WA"/>
    <s v="720"/>
    <x v="1"/>
    <x v="1"/>
    <x v="3"/>
    <m/>
    <x v="3"/>
    <n v="615.4"/>
    <n v="6"/>
    <n v="1"/>
    <x v="0"/>
    <x v="0"/>
    <x v="4"/>
  </r>
  <r>
    <s v="3503791"/>
    <x v="1"/>
    <s v="The Management Group(MRE)"/>
    <s v="830 SE 11th Pl"/>
    <s v="Battle Ground"/>
    <s v="WA"/>
    <s v="720"/>
    <x v="1"/>
    <x v="1"/>
    <x v="3"/>
    <m/>
    <x v="3"/>
    <n v="615.25"/>
    <n v="10"/>
    <n v="1"/>
    <x v="0"/>
    <x v="0"/>
    <x v="4"/>
  </r>
  <r>
    <s v="3503813"/>
    <x v="1"/>
    <s v="Helmes Inc(WEB)"/>
    <s v="1909 NW 17th St"/>
    <s v="Battle Ground"/>
    <s v="WA"/>
    <s v="720"/>
    <x v="1"/>
    <x v="1"/>
    <x v="3"/>
    <m/>
    <x v="3"/>
    <n v="619.75"/>
    <n v="24"/>
    <n v="1"/>
    <x v="0"/>
    <x v="0"/>
    <x v="6"/>
  </r>
  <r>
    <s v="3503820"/>
    <x v="1"/>
    <s v="Karlsen Homes LLC(VJS)"/>
    <s v="3618 NE 141st Ave"/>
    <s v="Vancouver"/>
    <s v="WA"/>
    <s v="720"/>
    <x v="1"/>
    <x v="1"/>
    <x v="3"/>
    <m/>
    <x v="3"/>
    <n v="619.77"/>
    <n v="19"/>
    <n v="1"/>
    <x v="0"/>
    <x v="0"/>
    <x v="6"/>
  </r>
  <r>
    <s v="3503821"/>
    <x v="1"/>
    <s v="K H R Homes(E2G)"/>
    <s v="1950 34th St"/>
    <s v="Washougal"/>
    <s v="WA"/>
    <s v="720"/>
    <x v="1"/>
    <x v="1"/>
    <x v="3"/>
    <m/>
    <x v="3"/>
    <n v="621.38"/>
    <n v="53"/>
    <n v="1"/>
    <x v="0"/>
    <x v="0"/>
    <x v="6"/>
  </r>
  <r>
    <s v="3503822"/>
    <x v="1"/>
    <s v="K H R Homes(E2G)"/>
    <s v="1955 34th St"/>
    <s v="Washougal"/>
    <s v="WA"/>
    <s v="720"/>
    <x v="1"/>
    <x v="1"/>
    <x v="3"/>
    <m/>
    <x v="3"/>
    <n v="620.11"/>
    <n v="43"/>
    <n v="1"/>
    <x v="0"/>
    <x v="0"/>
    <x v="6"/>
  </r>
  <r>
    <s v="3503823"/>
    <x v="1"/>
    <s v="Karlsen Homes LLC(VJS)"/>
    <s v="3614 NE 141st Ave"/>
    <s v="Vancouver"/>
    <s v="WA"/>
    <s v="720"/>
    <x v="1"/>
    <x v="1"/>
    <x v="3"/>
    <m/>
    <x v="3"/>
    <n v="620.66"/>
    <n v="26"/>
    <n v="1"/>
    <x v="0"/>
    <x v="0"/>
    <x v="6"/>
  </r>
  <r>
    <s v="3503857"/>
    <x v="1"/>
    <s v="Gecho Construction(MRE)"/>
    <s v="8705 NE 39th Ave"/>
    <s v="Vancouver"/>
    <s v="WA"/>
    <s v="720"/>
    <x v="1"/>
    <x v="1"/>
    <x v="3"/>
    <m/>
    <x v="3"/>
    <n v="631.54999999999995"/>
    <n v="39"/>
    <n v="1"/>
    <x v="0"/>
    <x v="0"/>
    <x v="6"/>
  </r>
  <r>
    <s v="3503878"/>
    <x v="1"/>
    <s v="Gecho Construction(MRE)"/>
    <s v="8501 NE 39th Ave"/>
    <s v="Vancouver"/>
    <s v="WA"/>
    <s v="720"/>
    <x v="1"/>
    <x v="1"/>
    <x v="3"/>
    <m/>
    <x v="3"/>
    <n v="620.11"/>
    <n v="34"/>
    <n v="1"/>
    <x v="0"/>
    <x v="0"/>
    <x v="6"/>
  </r>
  <r>
    <s v="3503900"/>
    <x v="1"/>
    <s v="Pacific Lifestyle Homes(VJS)"/>
    <s v="7806 NE 168th Ct"/>
    <s v="Vancouver"/>
    <s v="WA"/>
    <s v="720"/>
    <x v="1"/>
    <x v="1"/>
    <x v="3"/>
    <m/>
    <x v="3"/>
    <n v="652.76"/>
    <n v="61"/>
    <n v="1"/>
    <x v="0"/>
    <x v="0"/>
    <x v="6"/>
  </r>
  <r>
    <s v="3503928"/>
    <x v="1"/>
    <s v="Lennar Northwest Inc(WEB)"/>
    <s v="14918 NE 6th Ave"/>
    <s v="Vancouver"/>
    <s v="WA"/>
    <s v="720"/>
    <x v="1"/>
    <x v="1"/>
    <x v="3"/>
    <m/>
    <x v="3"/>
    <n v="619.62"/>
    <n v="23"/>
    <n v="1"/>
    <x v="0"/>
    <x v="0"/>
    <x v="6"/>
  </r>
  <r>
    <s v="3503992"/>
    <x v="1"/>
    <s v="Manor Homes Washington Inc(MRE)"/>
    <s v="14302 NE 107th St"/>
    <s v="Vancouver"/>
    <s v="WA"/>
    <s v="720"/>
    <x v="1"/>
    <x v="1"/>
    <x v="3"/>
    <m/>
    <x v="3"/>
    <n v="619.89"/>
    <n v="20"/>
    <n v="1"/>
    <x v="0"/>
    <x v="0"/>
    <x v="6"/>
  </r>
  <r>
    <s v="3504059"/>
    <x v="1"/>
    <s v="Simplicity Homes LLC(E2G)"/>
    <s v="2442 NW 28th Ave"/>
    <s v="Camas"/>
    <s v="WA"/>
    <s v="720"/>
    <x v="1"/>
    <x v="1"/>
    <x v="0"/>
    <m/>
    <x v="3"/>
    <n v="892.98"/>
    <n v="176"/>
    <n v="1"/>
    <x v="0"/>
    <x v="0"/>
    <x v="6"/>
  </r>
  <r>
    <s v="3504130"/>
    <x v="1"/>
    <s v="North Columbia Homes(VJS)"/>
    <s v="1661 N 20th St"/>
    <s v="Washougal"/>
    <s v="WA"/>
    <s v="720"/>
    <x v="1"/>
    <x v="1"/>
    <x v="3"/>
    <m/>
    <x v="3"/>
    <n v="648.84"/>
    <n v="21"/>
    <n v="1"/>
    <x v="0"/>
    <x v="0"/>
    <x v="6"/>
  </r>
  <r>
    <s v="3504131"/>
    <x v="1"/>
    <s v="North Columbia Homes(VJS)"/>
    <s v="1741 N 20th St"/>
    <s v="Washougal"/>
    <s v="WA"/>
    <s v="720"/>
    <x v="1"/>
    <x v="1"/>
    <x v="3"/>
    <m/>
    <x v="3"/>
    <n v="660.25"/>
    <n v="21"/>
    <n v="1"/>
    <x v="0"/>
    <x v="0"/>
    <x v="6"/>
  </r>
  <r>
    <s v="3504141"/>
    <x v="1"/>
    <s v="McGrew, Madeline L(VJS)"/>
    <s v="10403 NE 196th St"/>
    <s v="Battle Ground"/>
    <s v="WA"/>
    <s v="720"/>
    <x v="1"/>
    <x v="1"/>
    <x v="3"/>
    <m/>
    <x v="3"/>
    <n v="623.61"/>
    <n v="49"/>
    <n v="1"/>
    <x v="0"/>
    <x v="0"/>
    <x v="4"/>
  </r>
  <r>
    <s v="3504212"/>
    <x v="1"/>
    <s v="Pacific Lifestyle Homes(WEB)"/>
    <s v="2626 NE 8th Ave"/>
    <s v="Battle Ground"/>
    <s v="WA"/>
    <s v="720"/>
    <x v="1"/>
    <x v="1"/>
    <x v="3"/>
    <m/>
    <x v="3"/>
    <n v="651.78"/>
    <n v="31"/>
    <n v="1"/>
    <x v="0"/>
    <x v="0"/>
    <x v="6"/>
  </r>
  <r>
    <s v="3504213"/>
    <x v="1"/>
    <s v="Pacific Lifestyle Homes(WEB)"/>
    <s v="2617 NE 9th Ave"/>
    <s v="Battle Ground"/>
    <s v="WA"/>
    <s v="720"/>
    <x v="1"/>
    <x v="1"/>
    <x v="3"/>
    <m/>
    <x v="3"/>
    <n v="655.11"/>
    <n v="57"/>
    <n v="1"/>
    <x v="0"/>
    <x v="0"/>
    <x v="6"/>
  </r>
  <r>
    <s v="3504214"/>
    <x v="1"/>
    <s v="Pacific Lifestyle Homes(WEB)"/>
    <s v="803 NE 25th Way"/>
    <s v="Battle Ground"/>
    <s v="WA"/>
    <s v="720"/>
    <x v="1"/>
    <x v="1"/>
    <x v="3"/>
    <m/>
    <x v="3"/>
    <n v="652.79999999999995"/>
    <n v="39"/>
    <n v="1"/>
    <x v="0"/>
    <x v="0"/>
    <x v="6"/>
  </r>
  <r>
    <s v="3504216"/>
    <x v="1"/>
    <s v="Pacific Lifestyle Homes(VJS)"/>
    <s v="801 NE 25th Way"/>
    <s v="Battle Ground"/>
    <s v="WA"/>
    <s v="720"/>
    <x v="1"/>
    <x v="1"/>
    <x v="3"/>
    <m/>
    <x v="3"/>
    <n v="654.85"/>
    <n v="55"/>
    <n v="1"/>
    <x v="0"/>
    <x v="0"/>
    <x v="6"/>
  </r>
  <r>
    <s v="3504327"/>
    <x v="1"/>
    <s v="Cooledge Mdws WC-PH 1, LLC(VJS)"/>
    <s v="17629 NE 17th Ave"/>
    <s v="Ridgefield"/>
    <s v="WA"/>
    <s v="720"/>
    <x v="1"/>
    <x v="1"/>
    <x v="3"/>
    <m/>
    <x v="3"/>
    <n v="650.44000000000005"/>
    <n v="25"/>
    <n v="1"/>
    <x v="0"/>
    <x v="0"/>
    <x v="6"/>
  </r>
  <r>
    <s v="3504328"/>
    <x v="1"/>
    <s v="Cooledge Mdws WC-PH 1, LLC(VJS)"/>
    <s v="17625 NE 17th Ave"/>
    <s v="Ridgefield"/>
    <s v="WA"/>
    <s v="720"/>
    <x v="1"/>
    <x v="1"/>
    <x v="3"/>
    <m/>
    <x v="3"/>
    <n v="650.44000000000005"/>
    <n v="25"/>
    <n v="1"/>
    <x v="0"/>
    <x v="0"/>
    <x v="6"/>
  </r>
  <r>
    <s v="3504430"/>
    <x v="1"/>
    <s v="Helmes Inc(MRE)"/>
    <s v="11203 NE 143rd Ave"/>
    <s v="Vancouver"/>
    <s v="WA"/>
    <s v="720"/>
    <x v="1"/>
    <x v="1"/>
    <x v="3"/>
    <m/>
    <x v="3"/>
    <n v="623.05999999999995"/>
    <n v="49"/>
    <n v="1"/>
    <x v="0"/>
    <x v="0"/>
    <x v="6"/>
  </r>
  <r>
    <s v="3504505"/>
    <x v="1"/>
    <s v="Lennar Northwest Inc(WEB)"/>
    <s v="14914 NE 6th Ave"/>
    <s v="Vancouver"/>
    <s v="WA"/>
    <s v="720"/>
    <x v="1"/>
    <x v="1"/>
    <x v="3"/>
    <m/>
    <x v="3"/>
    <n v="630.64"/>
    <n v="32"/>
    <n v="1"/>
    <x v="0"/>
    <x v="0"/>
    <x v="6"/>
  </r>
  <r>
    <s v="3504543"/>
    <x v="1"/>
    <s v="Axiom Luxury Homes LLC(E2G)"/>
    <s v="2233 NW Hood Dr"/>
    <s v="Camas"/>
    <s v="WA"/>
    <s v="720"/>
    <x v="1"/>
    <x v="1"/>
    <x v="0"/>
    <m/>
    <x v="3"/>
    <n v="634.16999999999996"/>
    <n v="68"/>
    <n v="1"/>
    <x v="0"/>
    <x v="0"/>
    <x v="6"/>
  </r>
  <r>
    <s v="3504566"/>
    <x v="1"/>
    <s v="Pacific Shores JL CC WA  LLC(VJS)"/>
    <s v="10704 NE 109th St"/>
    <s v="Vancouver"/>
    <s v="WA"/>
    <s v="720"/>
    <x v="1"/>
    <x v="1"/>
    <x v="3"/>
    <m/>
    <x v="3"/>
    <n v="660.79"/>
    <n v="22"/>
    <n v="1"/>
    <x v="0"/>
    <x v="0"/>
    <x v="6"/>
  </r>
  <r>
    <s v="3504577"/>
    <x v="1"/>
    <s v="Helmes Inc(MRE)"/>
    <s v="16905 NE 79th Way"/>
    <s v="Vancouver"/>
    <s v="WA"/>
    <s v="720"/>
    <x v="1"/>
    <x v="1"/>
    <x v="3"/>
    <m/>
    <x v="3"/>
    <n v="619.70000000000005"/>
    <n v="23"/>
    <n v="1"/>
    <x v="0"/>
    <x v="0"/>
    <x v="6"/>
  </r>
  <r>
    <s v="3504615"/>
    <x v="1"/>
    <s v="Fogg, Ed L(MRE)"/>
    <s v="10718 NE 107th Way"/>
    <s v="Vancouver"/>
    <s v="WA"/>
    <s v="720"/>
    <x v="1"/>
    <x v="1"/>
    <x v="3"/>
    <m/>
    <x v="3"/>
    <n v="629.35"/>
    <n v="22"/>
    <n v="1"/>
    <x v="0"/>
    <x v="0"/>
    <x v="6"/>
  </r>
  <r>
    <s v="3504616"/>
    <x v="1"/>
    <s v="Fogg, Ed L(MRE)"/>
    <s v="10722 NE 107th Way"/>
    <s v="Vancouver"/>
    <s v="WA"/>
    <s v="720"/>
    <x v="1"/>
    <x v="1"/>
    <x v="3"/>
    <m/>
    <x v="3"/>
    <n v="629.62"/>
    <n v="24"/>
    <n v="1"/>
    <x v="0"/>
    <x v="0"/>
    <x v="6"/>
  </r>
  <r>
    <s v="3504617"/>
    <x v="1"/>
    <s v="Fogg, Ed L(MRE)"/>
    <s v="10726 NE 107th Way"/>
    <s v="Vancouver"/>
    <s v="WA"/>
    <s v="720"/>
    <x v="1"/>
    <x v="1"/>
    <x v="1"/>
    <m/>
    <x v="3"/>
    <n v="669.93"/>
    <n v="28"/>
    <n v="1"/>
    <x v="0"/>
    <x v="0"/>
    <x v="6"/>
  </r>
  <r>
    <s v="3504618"/>
    <x v="1"/>
    <s v="Fogg, Ed L(MRE)"/>
    <s v="10725 NE 109th St"/>
    <s v="Vancouver"/>
    <s v="WA"/>
    <s v="720"/>
    <x v="1"/>
    <x v="1"/>
    <x v="3"/>
    <m/>
    <x v="3"/>
    <n v="650.69000000000005"/>
    <n v="27"/>
    <n v="1"/>
    <x v="0"/>
    <x v="0"/>
    <x v="6"/>
  </r>
  <r>
    <s v="3504620"/>
    <x v="1"/>
    <s v="Fogg, Ed L(MRE)"/>
    <s v="10721 NE 109th St"/>
    <s v="Vancouver"/>
    <s v="WA"/>
    <s v="720"/>
    <x v="1"/>
    <x v="1"/>
    <x v="3"/>
    <m/>
    <x v="3"/>
    <n v="660.54"/>
    <n v="28"/>
    <n v="1"/>
    <x v="0"/>
    <x v="0"/>
    <x v="6"/>
  </r>
  <r>
    <s v="3504621"/>
    <x v="1"/>
    <s v="Fogg, Ed L(MRE)"/>
    <s v="10717 NE 109th St"/>
    <s v="Vancouver"/>
    <s v="WA"/>
    <s v="720"/>
    <x v="1"/>
    <x v="1"/>
    <x v="3"/>
    <m/>
    <x v="3"/>
    <n v="628.63"/>
    <n v="24"/>
    <n v="1"/>
    <x v="0"/>
    <x v="0"/>
    <x v="6"/>
  </r>
  <r>
    <s v="3504622"/>
    <x v="1"/>
    <s v="Fogg, Ed L(MRE)"/>
    <s v="10713 NE 109th St"/>
    <s v="Vancouver"/>
    <s v="WA"/>
    <s v="720"/>
    <x v="1"/>
    <x v="1"/>
    <x v="3"/>
    <m/>
    <x v="3"/>
    <n v="628.98"/>
    <n v="19"/>
    <n v="1"/>
    <x v="0"/>
    <x v="0"/>
    <x v="6"/>
  </r>
  <r>
    <s v="3504623"/>
    <x v="1"/>
    <s v="Fogg, Ed L(MRE)"/>
    <s v="10709 NE 109th St"/>
    <s v="Vancouver"/>
    <s v="WA"/>
    <s v="720"/>
    <x v="1"/>
    <x v="1"/>
    <x v="3"/>
    <m/>
    <x v="3"/>
    <n v="628.71"/>
    <n v="17"/>
    <n v="1"/>
    <x v="0"/>
    <x v="0"/>
    <x v="6"/>
  </r>
  <r>
    <s v="3504628"/>
    <x v="1"/>
    <s v="Fogg, Ed L(MRE)"/>
    <s v="10705 NE 109th St"/>
    <s v="Vancouver"/>
    <s v="WA"/>
    <s v="720"/>
    <x v="1"/>
    <x v="1"/>
    <x v="3"/>
    <m/>
    <x v="3"/>
    <n v="628.36"/>
    <n v="22"/>
    <n v="1"/>
    <x v="0"/>
    <x v="0"/>
    <x v="6"/>
  </r>
  <r>
    <s v="3504629"/>
    <x v="1"/>
    <s v="Fogg, Ed L(MRE)"/>
    <s v="10701 NE 109th St"/>
    <s v="Vancouver"/>
    <s v="WA"/>
    <s v="720"/>
    <x v="1"/>
    <x v="1"/>
    <x v="3"/>
    <m/>
    <x v="3"/>
    <n v="628.77"/>
    <n v="25"/>
    <n v="1"/>
    <x v="0"/>
    <x v="0"/>
    <x v="6"/>
  </r>
  <r>
    <s v="3504630"/>
    <x v="1"/>
    <s v="Fogg, Ed L(MRE)"/>
    <s v="10700 NE 109th St"/>
    <s v="Vancouver"/>
    <s v="WA"/>
    <s v="720"/>
    <x v="1"/>
    <x v="1"/>
    <x v="3"/>
    <m/>
    <x v="3"/>
    <n v="628.77"/>
    <n v="25"/>
    <n v="1"/>
    <x v="0"/>
    <x v="0"/>
    <x v="6"/>
  </r>
  <r>
    <s v="3504656"/>
    <x v="1"/>
    <s v="Cascade West Development(VJS)"/>
    <s v="5809 NE 120th St"/>
    <s v="Vancouver"/>
    <s v="WA"/>
    <s v="720"/>
    <x v="1"/>
    <x v="1"/>
    <x v="3"/>
    <m/>
    <x v="3"/>
    <n v="637.55999999999995"/>
    <n v="47"/>
    <n v="1"/>
    <x v="0"/>
    <x v="0"/>
    <x v="6"/>
  </r>
  <r>
    <s v="3504669"/>
    <x v="1"/>
    <s v="Pacific Lifestyle Homes(VJS)"/>
    <s v="5806 NW 150th St"/>
    <s v="Vancouver"/>
    <s v="WA"/>
    <s v="720"/>
    <x v="1"/>
    <x v="1"/>
    <x v="3"/>
    <m/>
    <x v="3"/>
    <n v="651.07000000000005"/>
    <n v="30"/>
    <n v="1"/>
    <x v="0"/>
    <x v="0"/>
    <x v="6"/>
  </r>
  <r>
    <s v="3504740"/>
    <x v="1"/>
    <s v="Silver Buckle Homes LLC(MRE)"/>
    <s v="5030 NE 29th Ave"/>
    <s v="Vancouver"/>
    <s v="WA"/>
    <s v="720"/>
    <x v="1"/>
    <x v="1"/>
    <x v="3"/>
    <m/>
    <x v="3"/>
    <n v="632.44000000000005"/>
    <n v="46"/>
    <n v="1"/>
    <x v="0"/>
    <x v="0"/>
    <x v="6"/>
  </r>
  <r>
    <s v="3504741"/>
    <x v="1"/>
    <s v="Silver Buckle Homes LLC(MRE)"/>
    <s v="5029 NE 29th Ave"/>
    <s v="Vancouver"/>
    <s v="WA"/>
    <s v="720"/>
    <x v="1"/>
    <x v="1"/>
    <x v="3"/>
    <m/>
    <x v="3"/>
    <n v="632.44000000000005"/>
    <n v="46"/>
    <n v="1"/>
    <x v="0"/>
    <x v="0"/>
    <x v="6"/>
  </r>
  <r>
    <s v="3504774"/>
    <x v="1"/>
    <s v="Glavin Development LLC(E2G)"/>
    <s v="11100 NE 61st Ct"/>
    <s v="Vancouver"/>
    <s v="WA"/>
    <s v="720"/>
    <x v="1"/>
    <x v="1"/>
    <x v="3"/>
    <m/>
    <x v="3"/>
    <n v="660.79"/>
    <n v="22"/>
    <n v="1"/>
    <x v="0"/>
    <x v="0"/>
    <x v="6"/>
  </r>
  <r>
    <s v="3504861"/>
    <x v="1"/>
    <s v="Manor Homes Washington Inc(MRE)"/>
    <s v="12509 NE 106th Cir"/>
    <s v="Vancouver"/>
    <s v="WA"/>
    <s v="720"/>
    <x v="1"/>
    <x v="1"/>
    <x v="3"/>
    <m/>
    <x v="3"/>
    <n v="659.63"/>
    <n v="21"/>
    <n v="1"/>
    <x v="0"/>
    <x v="0"/>
    <x v="6"/>
  </r>
  <r>
    <s v="3504862"/>
    <x v="1"/>
    <s v="Manor Homes Washington Inc(MRE)"/>
    <s v="12505 NE 106th Cir"/>
    <s v="Vancouver"/>
    <s v="WA"/>
    <s v="720"/>
    <x v="1"/>
    <x v="1"/>
    <x v="3"/>
    <m/>
    <x v="3"/>
    <n v="659.79"/>
    <n v="24"/>
    <n v="1"/>
    <x v="0"/>
    <x v="0"/>
    <x v="6"/>
  </r>
  <r>
    <s v="3504941"/>
    <x v="1"/>
    <s v="A &amp; V Homes Construction Inc(E2G)"/>
    <s v="12000 NE 112th St"/>
    <s v="Vancouver"/>
    <s v="WA"/>
    <s v="720"/>
    <x v="1"/>
    <x v="1"/>
    <x v="3"/>
    <m/>
    <x v="3"/>
    <n v="660.79"/>
    <n v="22"/>
    <n v="1"/>
    <x v="0"/>
    <x v="0"/>
    <x v="6"/>
  </r>
  <r>
    <s v="3505082"/>
    <x v="1"/>
    <s v="Cascade West Development(WEB)"/>
    <s v="2207 NE 173rd St"/>
    <s v="Ridgefield"/>
    <s v="WA"/>
    <s v="720"/>
    <x v="1"/>
    <x v="1"/>
    <x v="0"/>
    <m/>
    <x v="3"/>
    <n v="635.5"/>
    <n v="35"/>
    <n v="1"/>
    <x v="0"/>
    <x v="0"/>
    <x v="6"/>
  </r>
  <r>
    <s v="3505114"/>
    <x v="1"/>
    <s v="Pacific Lifestyle Homes(MRE)"/>
    <s v="17001 NE 78th Way"/>
    <s v="Vancouver"/>
    <s v="WA"/>
    <s v="720"/>
    <x v="1"/>
    <x v="1"/>
    <x v="3"/>
    <m/>
    <x v="3"/>
    <n v="660.97"/>
    <n v="28"/>
    <n v="1"/>
    <x v="0"/>
    <x v="0"/>
    <x v="6"/>
  </r>
  <r>
    <s v="3505123"/>
    <x v="1"/>
    <s v="Greenbrook Construction(MRE)"/>
    <s v="12406 NE 106th Cir"/>
    <s v="Vancouver"/>
    <s v="WA"/>
    <s v="720"/>
    <x v="1"/>
    <x v="1"/>
    <x v="0"/>
    <m/>
    <x v="3"/>
    <n v="633.71"/>
    <n v="28"/>
    <n v="1"/>
    <x v="0"/>
    <x v="0"/>
    <x v="6"/>
  </r>
  <r>
    <s v="3505124"/>
    <x v="1"/>
    <s v="Greenbrook Construction(MRE)"/>
    <s v="12402 NE 106th Cir"/>
    <s v="Vancouver"/>
    <s v="WA"/>
    <s v="720"/>
    <x v="1"/>
    <x v="1"/>
    <x v="0"/>
    <m/>
    <x v="3"/>
    <n v="633.71"/>
    <n v="28"/>
    <n v="1"/>
    <x v="0"/>
    <x v="0"/>
    <x v="6"/>
  </r>
  <r>
    <s v="3505135"/>
    <x v="1"/>
    <s v="Revin Construction Inc(KMM)"/>
    <s v="8101 NE 158th Ct"/>
    <s v="Vancouver"/>
    <s v="WA"/>
    <s v="720"/>
    <x v="1"/>
    <x v="1"/>
    <x v="3"/>
    <m/>
    <x v="3"/>
    <n v="661.22"/>
    <n v="30"/>
    <n v="1"/>
    <x v="0"/>
    <x v="0"/>
    <x v="6"/>
  </r>
  <r>
    <s v="3505137"/>
    <x v="1"/>
    <s v="Five Star Construction(E2G)"/>
    <s v="4106 NE 109th Cir"/>
    <s v="Vancouver"/>
    <s v="WA"/>
    <s v="720"/>
    <x v="1"/>
    <x v="1"/>
    <x v="3"/>
    <m/>
    <x v="3"/>
    <n v="630.83000000000004"/>
    <n v="38"/>
    <n v="1"/>
    <x v="0"/>
    <x v="0"/>
    <x v="6"/>
  </r>
  <r>
    <s v="3505161"/>
    <x v="1"/>
    <s v="MCM of Washington Inc.(WEB)"/>
    <s v="1610 NE 172nd Cir"/>
    <s v="Ridgefield"/>
    <s v="WA"/>
    <s v="720"/>
    <x v="1"/>
    <x v="1"/>
    <x v="3"/>
    <m/>
    <x v="3"/>
    <n v="661.58"/>
    <n v="28"/>
    <n v="1"/>
    <x v="0"/>
    <x v="0"/>
    <x v="6"/>
  </r>
  <r>
    <s v="3505163"/>
    <x v="1"/>
    <s v="MCM of Washington Inc.(WEB)"/>
    <s v="1618 NE 172nd Cir"/>
    <s v="Ridgefield"/>
    <s v="WA"/>
    <s v="720"/>
    <x v="1"/>
    <x v="1"/>
    <x v="3"/>
    <m/>
    <x v="3"/>
    <n v="629.35"/>
    <n v="22"/>
    <n v="1"/>
    <x v="0"/>
    <x v="0"/>
    <x v="6"/>
  </r>
  <r>
    <s v="3505213"/>
    <x v="1"/>
    <s v="Strassenberg, Tom A(KMM)"/>
    <s v="2015 NW 44th Ave"/>
    <s v="Camas"/>
    <s v="WA"/>
    <s v="720"/>
    <x v="1"/>
    <x v="1"/>
    <x v="3"/>
    <m/>
    <x v="3"/>
    <n v="662.64"/>
    <n v="41"/>
    <n v="1"/>
    <x v="0"/>
    <x v="0"/>
    <x v="4"/>
  </r>
  <r>
    <s v="3505269"/>
    <x v="1"/>
    <s v="Pacific Lifestyle Homes(MRE)"/>
    <s v="1596 NE 153rd Ave"/>
    <s v="Vancouver"/>
    <s v="WA"/>
    <s v="720"/>
    <x v="1"/>
    <x v="1"/>
    <x v="3"/>
    <m/>
    <x v="3"/>
    <n v="672.41"/>
    <n v="26"/>
    <n v="1"/>
    <x v="0"/>
    <x v="0"/>
    <x v="6"/>
  </r>
  <r>
    <s v="3505273"/>
    <x v="1"/>
    <s v="Pacific Lifestyle Homes(MRE)"/>
    <s v="14317 NE 113th St"/>
    <s v="Vancouver"/>
    <s v="WA"/>
    <s v="720"/>
    <x v="1"/>
    <x v="1"/>
    <x v="3"/>
    <m/>
    <x v="3"/>
    <n v="661.35"/>
    <n v="31"/>
    <n v="1"/>
    <x v="0"/>
    <x v="0"/>
    <x v="6"/>
  </r>
  <r>
    <s v="3505306"/>
    <x v="1"/>
    <s v="Summerplace Homes(MRE)"/>
    <s v="1866 S Pintail Ct"/>
    <s v="Ridgefield"/>
    <s v="WA"/>
    <s v="720"/>
    <x v="1"/>
    <x v="1"/>
    <x v="3"/>
    <m/>
    <x v="3"/>
    <n v="897.21"/>
    <n v="82"/>
    <n v="1"/>
    <x v="0"/>
    <x v="0"/>
    <x v="6"/>
  </r>
  <r>
    <s v="3505336"/>
    <x v="1"/>
    <s v="Pacific Lifestyle Homes(E2G)"/>
    <s v="15306 NE 16th St"/>
    <s v="Vancouver"/>
    <s v="WA"/>
    <s v="720"/>
    <x v="1"/>
    <x v="1"/>
    <x v="3"/>
    <m/>
    <x v="3"/>
    <n v="625.97"/>
    <n v="24"/>
    <n v="1"/>
    <x v="0"/>
    <x v="0"/>
    <x v="4"/>
  </r>
  <r>
    <s v="3505339"/>
    <x v="1"/>
    <s v="Sunlight Construction(E2G)"/>
    <s v="6811 NE 69th Cir"/>
    <s v="Vancouver"/>
    <s v="WA"/>
    <s v="720"/>
    <x v="1"/>
    <x v="1"/>
    <x v="3"/>
    <m/>
    <x v="3"/>
    <n v="677.43"/>
    <n v="43"/>
    <n v="1"/>
    <x v="0"/>
    <x v="0"/>
    <x v="6"/>
  </r>
  <r>
    <s v="3505364"/>
    <x v="1"/>
    <s v="Pacific Lifestyle Homes(MRE)"/>
    <s v="13211 NE 56th Ave"/>
    <s v="Vancouver"/>
    <s v="WA"/>
    <s v="720"/>
    <x v="1"/>
    <x v="1"/>
    <x v="3"/>
    <m/>
    <x v="3"/>
    <n v="660.05"/>
    <n v="21"/>
    <n v="1"/>
    <x v="0"/>
    <x v="0"/>
    <x v="6"/>
  </r>
  <r>
    <s v="3505386"/>
    <x v="1"/>
    <s v="Cascade West Development(MRE)"/>
    <s v="2218 NE 173rd St"/>
    <s v="Ridgefield"/>
    <s v="WA"/>
    <s v="720"/>
    <x v="1"/>
    <x v="1"/>
    <x v="3"/>
    <m/>
    <x v="3"/>
    <n v="633.04"/>
    <n v="25"/>
    <n v="1"/>
    <x v="0"/>
    <x v="0"/>
    <x v="6"/>
  </r>
  <r>
    <s v="3505454"/>
    <x v="1"/>
    <s v="Lennar Northwest Inc(E2G)"/>
    <s v="13711 NW 50th Ave"/>
    <s v="Vancouver"/>
    <s v="WA"/>
    <s v="720"/>
    <x v="1"/>
    <x v="1"/>
    <x v="3"/>
    <m/>
    <x v="3"/>
    <n v="640.17999999999995"/>
    <n v="24"/>
    <n v="1"/>
    <x v="0"/>
    <x v="0"/>
    <x v="6"/>
  </r>
  <r>
    <s v="3505455"/>
    <x v="1"/>
    <s v="Lennar Northwest Inc(E2G)"/>
    <s v="13715 NW 50th Ave"/>
    <s v="Vancouver"/>
    <s v="WA"/>
    <s v="720"/>
    <x v="1"/>
    <x v="1"/>
    <x v="3"/>
    <m/>
    <x v="3"/>
    <n v="582.36"/>
    <n v="34"/>
    <n v="1"/>
    <x v="0"/>
    <x v="0"/>
    <x v="6"/>
  </r>
  <r>
    <s v="3505456"/>
    <x v="1"/>
    <s v="Lennar Northwest Inc(E2G)"/>
    <s v="5001 NW 137th Way"/>
    <s v="Vancouver"/>
    <s v="WA"/>
    <s v="720"/>
    <x v="1"/>
    <x v="1"/>
    <x v="3"/>
    <m/>
    <x v="3"/>
    <n v="639.91"/>
    <n v="22"/>
    <n v="1"/>
    <x v="0"/>
    <x v="0"/>
    <x v="6"/>
  </r>
  <r>
    <s v="3505473"/>
    <x v="1"/>
    <s v="Cooledge Mdws WC-PH 1, LLC(MRE)"/>
    <s v="17621 NE 17th Ave"/>
    <s v="Ridgefield"/>
    <s v="WA"/>
    <s v="720"/>
    <x v="1"/>
    <x v="1"/>
    <x v="3"/>
    <m/>
    <x v="3"/>
    <n v="671.75"/>
    <n v="21"/>
    <n v="1"/>
    <x v="0"/>
    <x v="0"/>
    <x v="6"/>
  </r>
  <r>
    <s v="3505531"/>
    <x v="1"/>
    <s v="GG One Inc(CAG)"/>
    <s v="6708 NE 108th Way"/>
    <s v="Vancouver"/>
    <s v="WA"/>
    <s v="720"/>
    <x v="1"/>
    <x v="1"/>
    <x v="3"/>
    <m/>
    <x v="3"/>
    <n v="630.12"/>
    <n v="31"/>
    <n v="1"/>
    <x v="0"/>
    <x v="0"/>
    <x v="6"/>
  </r>
  <r>
    <s v="3505552"/>
    <x v="1"/>
    <s v="Hendrickson Development Inc(MRE)"/>
    <s v="1207 SW 25th Cir"/>
    <s v="Battle Ground"/>
    <s v="WA"/>
    <s v="720"/>
    <x v="1"/>
    <x v="1"/>
    <x v="3"/>
    <m/>
    <x v="3"/>
    <n v="660.12"/>
    <n v="20"/>
    <n v="1"/>
    <x v="0"/>
    <x v="0"/>
    <x v="6"/>
  </r>
  <r>
    <s v="3505555"/>
    <x v="1"/>
    <s v="Hendrickson Development Inc(MRE)"/>
    <s v="1211 SW 25th Cir"/>
    <s v="Battle Ground"/>
    <s v="WA"/>
    <s v="720"/>
    <x v="1"/>
    <x v="1"/>
    <x v="0"/>
    <m/>
    <x v="3"/>
    <n v="631.52"/>
    <n v="21"/>
    <n v="1"/>
    <x v="0"/>
    <x v="0"/>
    <x v="6"/>
  </r>
  <r>
    <s v="3505579"/>
    <x v="1"/>
    <s v="Evergreen Homes NW LLC(MRE)"/>
    <s v="10122 NE 44th Ct"/>
    <s v="Vancouver"/>
    <s v="WA"/>
    <s v="720"/>
    <x v="1"/>
    <x v="1"/>
    <x v="3"/>
    <m/>
    <x v="3"/>
    <n v="877.34"/>
    <n v="20"/>
    <n v="1"/>
    <x v="0"/>
    <x v="0"/>
    <x v="6"/>
  </r>
  <r>
    <s v="3505593"/>
    <x v="1"/>
    <s v="Kingston Homes LLC(MRE)"/>
    <s v="12807 NE 58th Ave"/>
    <s v="Vancouver"/>
    <s v="WA"/>
    <s v="720"/>
    <x v="1"/>
    <x v="1"/>
    <x v="0"/>
    <m/>
    <x v="3"/>
    <n v="631.27"/>
    <n v="20"/>
    <n v="1"/>
    <x v="0"/>
    <x v="0"/>
    <x v="6"/>
  </r>
  <r>
    <s v="3505594"/>
    <x v="1"/>
    <s v="Kingston Homes LLC(MRE)"/>
    <s v="757 N Squire Dr"/>
    <s v="Ridgefield"/>
    <s v="WA"/>
    <s v="720"/>
    <x v="1"/>
    <x v="1"/>
    <x v="0"/>
    <m/>
    <x v="3"/>
    <n v="645.52"/>
    <n v="33"/>
    <n v="1"/>
    <x v="0"/>
    <x v="0"/>
    <x v="6"/>
  </r>
  <r>
    <s v="3505595"/>
    <x v="1"/>
    <s v="Kingston Homes LLC(MRE)"/>
    <s v="894 N Squire Dr"/>
    <s v="Ridgefield"/>
    <s v="WA"/>
    <s v="720"/>
    <x v="1"/>
    <x v="1"/>
    <x v="0"/>
    <m/>
    <x v="3"/>
    <n v="643.77"/>
    <n v="26"/>
    <n v="1"/>
    <x v="0"/>
    <x v="0"/>
    <x v="6"/>
  </r>
  <r>
    <s v="3505600"/>
    <x v="1"/>
    <s v="Helmes Inc(MRE)"/>
    <s v="16710 NE 98th St"/>
    <s v="Vancouver"/>
    <s v="WA"/>
    <s v="720"/>
    <x v="1"/>
    <x v="1"/>
    <x v="3"/>
    <m/>
    <x v="3"/>
    <n v="629.09"/>
    <n v="23"/>
    <n v="1"/>
    <x v="0"/>
    <x v="0"/>
    <x v="6"/>
  </r>
  <r>
    <s v="3505620"/>
    <x v="1"/>
    <s v="Cascade West Development(WEB)"/>
    <s v="17200 NE 22nd Ave"/>
    <s v="Ridgefield"/>
    <s v="WA"/>
    <s v="720"/>
    <x v="1"/>
    <x v="1"/>
    <x v="0"/>
    <m/>
    <x v="3"/>
    <n v="638.98"/>
    <n v="31"/>
    <n v="1"/>
    <x v="0"/>
    <x v="0"/>
    <x v="6"/>
  </r>
  <r>
    <s v="3505674"/>
    <x v="1"/>
    <s v="D R Horton Inc Portland(CAG)"/>
    <s v="3505 N 10th St"/>
    <s v="Ridgefield"/>
    <s v="WA"/>
    <s v="720"/>
    <x v="1"/>
    <x v="1"/>
    <x v="3"/>
    <m/>
    <x v="3"/>
    <n v="634.64"/>
    <n v="28"/>
    <n v="1"/>
    <x v="0"/>
    <x v="0"/>
    <x v="6"/>
  </r>
  <r>
    <s v="3505675"/>
    <x v="1"/>
    <s v="D R Horton Inc Portland(CAG)"/>
    <s v="3521 N 10th St"/>
    <s v="Ridgefield"/>
    <s v="WA"/>
    <s v="720"/>
    <x v="1"/>
    <x v="1"/>
    <x v="3"/>
    <m/>
    <x v="3"/>
    <n v="665.48"/>
    <n v="32"/>
    <n v="1"/>
    <x v="0"/>
    <x v="0"/>
    <x v="6"/>
  </r>
  <r>
    <s v="3505676"/>
    <x v="1"/>
    <s v="D R Horton Inc Portland(CAG)"/>
    <s v="968 N 35th Ave"/>
    <s v="Ridgefield"/>
    <s v="WA"/>
    <s v="720"/>
    <x v="1"/>
    <x v="1"/>
    <x v="3"/>
    <m/>
    <x v="3"/>
    <n v="636.17999999999995"/>
    <n v="40"/>
    <n v="1"/>
    <x v="0"/>
    <x v="0"/>
    <x v="6"/>
  </r>
  <r>
    <s v="3505677"/>
    <x v="1"/>
    <s v="D R Horton Inc Portland(CAG)"/>
    <s v="934 N 35th Ave"/>
    <s v="Ridgefield"/>
    <s v="WA"/>
    <s v="720"/>
    <x v="1"/>
    <x v="1"/>
    <x v="3"/>
    <m/>
    <x v="3"/>
    <n v="636.55999999999995"/>
    <n v="43"/>
    <n v="1"/>
    <x v="0"/>
    <x v="0"/>
    <x v="6"/>
  </r>
  <r>
    <s v="3505678"/>
    <x v="1"/>
    <s v="D R Horton Inc Portland(CAG)"/>
    <s v="979 N Gilbert Ct"/>
    <s v="Ridgefield"/>
    <s v="WA"/>
    <s v="720"/>
    <x v="1"/>
    <x v="1"/>
    <x v="3"/>
    <m/>
    <x v="3"/>
    <n v="582.23"/>
    <n v="33"/>
    <n v="1"/>
    <x v="0"/>
    <x v="0"/>
    <x v="6"/>
  </r>
  <r>
    <s v="3505680"/>
    <x v="1"/>
    <s v="D R Horton Inc Portland(CAG)"/>
    <s v="991 N Gilbert Ct"/>
    <s v="Ridgefield"/>
    <s v="WA"/>
    <s v="720"/>
    <x v="1"/>
    <x v="1"/>
    <x v="3"/>
    <m/>
    <x v="3"/>
    <n v="640.45000000000005"/>
    <n v="26"/>
    <n v="1"/>
    <x v="0"/>
    <x v="0"/>
    <x v="6"/>
  </r>
  <r>
    <s v="3505714"/>
    <x v="1"/>
    <s v="Pahlisch Homes In(CAG)"/>
    <s v="6916 NE 67th St"/>
    <s v="Vancouver"/>
    <s v="WA"/>
    <s v="720"/>
    <x v="1"/>
    <x v="1"/>
    <x v="3"/>
    <m/>
    <x v="3"/>
    <n v="629.99"/>
    <n v="30"/>
    <n v="1"/>
    <x v="0"/>
    <x v="0"/>
    <x v="6"/>
  </r>
  <r>
    <s v="3505718"/>
    <x v="1"/>
    <s v="Pahlisch Homes In(CAG)"/>
    <s v="6806 NE 67th St"/>
    <s v="Vancouver"/>
    <s v="WA"/>
    <s v="720"/>
    <x v="1"/>
    <x v="1"/>
    <x v="0"/>
    <m/>
    <x v="3"/>
    <n v="634.33000000000004"/>
    <n v="32"/>
    <n v="1"/>
    <x v="0"/>
    <x v="0"/>
    <x v="6"/>
  </r>
  <r>
    <s v="3505721"/>
    <x v="1"/>
    <s v="Pahlisch Homes In(CAG)"/>
    <s v="6634 NE 68th St"/>
    <s v="Vancouver"/>
    <s v="WA"/>
    <s v="720"/>
    <x v="1"/>
    <x v="1"/>
    <x v="3"/>
    <m/>
    <x v="3"/>
    <n v="521.99"/>
    <n v="30"/>
    <n v="1"/>
    <x v="0"/>
    <x v="0"/>
    <x v="6"/>
  </r>
  <r>
    <s v="3505724"/>
    <x v="1"/>
    <s v="Tuscany Homes LLC(MRE)"/>
    <s v="17619 NE 161st Ct"/>
    <s v="Brush Prairie"/>
    <s v="WA"/>
    <s v="720"/>
    <x v="1"/>
    <x v="1"/>
    <x v="0"/>
    <m/>
    <x v="3"/>
    <n v="791.6"/>
    <n v="130"/>
    <n v="1"/>
    <x v="0"/>
    <x v="0"/>
    <x v="6"/>
  </r>
  <r>
    <s v="3505734"/>
    <x v="1"/>
    <s v="Pacific Lifestyle Homes(CAG)"/>
    <s v="5208 NE 134th St"/>
    <s v="Vancouver"/>
    <s v="WA"/>
    <s v="720"/>
    <x v="1"/>
    <x v="1"/>
    <x v="3"/>
    <m/>
    <x v="3"/>
    <n v="660.02"/>
    <n v="19"/>
    <n v="1"/>
    <x v="0"/>
    <x v="0"/>
    <x v="6"/>
  </r>
  <r>
    <s v="3505765"/>
    <x v="1"/>
    <s v="Glavin Development LLC(MRE)"/>
    <s v="10904 NE 62nd Pl"/>
    <s v="Vancouver"/>
    <s v="WA"/>
    <s v="720"/>
    <x v="1"/>
    <x v="1"/>
    <x v="0"/>
    <m/>
    <x v="3"/>
    <n v="631.91999999999996"/>
    <n v="21"/>
    <n v="1"/>
    <x v="0"/>
    <x v="0"/>
    <x v="6"/>
  </r>
  <r>
    <s v="3505766"/>
    <x v="1"/>
    <s v="Glavin Development LLC(MRE)"/>
    <s v="10911 NE 62nd Pl"/>
    <s v="Vancouver"/>
    <s v="WA"/>
    <s v="720"/>
    <x v="1"/>
    <x v="1"/>
    <x v="3"/>
    <m/>
    <x v="3"/>
    <n v="629.1"/>
    <n v="20"/>
    <n v="1"/>
    <x v="0"/>
    <x v="0"/>
    <x v="6"/>
  </r>
  <r>
    <s v="3505784"/>
    <x v="1"/>
    <s v="Pacific Shores JL CC WA  LLC(J2R)"/>
    <s v="10501 NE 108th Ct"/>
    <s v="Vancouver"/>
    <s v="WA"/>
    <s v="720"/>
    <x v="1"/>
    <x v="1"/>
    <x v="3"/>
    <m/>
    <x v="3"/>
    <n v="664.65"/>
    <n v="52"/>
    <n v="1"/>
    <x v="0"/>
    <x v="0"/>
    <x v="6"/>
  </r>
  <r>
    <s v="3505807"/>
    <x v="1"/>
    <s v="D R Horton Inc Portland(MRE)"/>
    <s v="7924 NE 91st Ave"/>
    <s v="Vancouver"/>
    <s v="WA"/>
    <s v="720"/>
    <x v="1"/>
    <x v="1"/>
    <x v="3"/>
    <m/>
    <x v="3"/>
    <n v="520.95000000000005"/>
    <n v="22"/>
    <n v="1"/>
    <x v="0"/>
    <x v="0"/>
    <x v="6"/>
  </r>
  <r>
    <s v="3505808"/>
    <x v="1"/>
    <s v="D R Horton Inc Portland(MRE)"/>
    <s v="7907 NE 92nd Ave"/>
    <s v="Vancouver"/>
    <s v="WA"/>
    <s v="720"/>
    <x v="1"/>
    <x v="1"/>
    <x v="3"/>
    <m/>
    <x v="3"/>
    <n v="485.5"/>
    <n v="18"/>
    <n v="1"/>
    <x v="0"/>
    <x v="0"/>
    <x v="6"/>
  </r>
  <r>
    <s v="3505809"/>
    <x v="1"/>
    <s v="D R Horton Inc Portland(MRE)"/>
    <s v="7903 NE 92nd Ave"/>
    <s v="Vancouver"/>
    <s v="WA"/>
    <s v="720"/>
    <x v="1"/>
    <x v="1"/>
    <x v="3"/>
    <m/>
    <x v="3"/>
    <n v="485.24"/>
    <n v="16"/>
    <n v="1"/>
    <x v="0"/>
    <x v="0"/>
    <x v="6"/>
  </r>
  <r>
    <s v="3505811"/>
    <x v="1"/>
    <s v="D R Horton Inc Portland(MRE)"/>
    <s v="7817 NE 92nd Ave"/>
    <s v="Vancouver"/>
    <s v="WA"/>
    <s v="720"/>
    <x v="1"/>
    <x v="1"/>
    <x v="3"/>
    <m/>
    <x v="3"/>
    <n v="485.24"/>
    <n v="16"/>
    <n v="1"/>
    <x v="0"/>
    <x v="0"/>
    <x v="6"/>
  </r>
  <r>
    <s v="3505814"/>
    <x v="1"/>
    <s v="D R Horton Inc Portland(MRE)"/>
    <s v="7813 NE 92nd Ave"/>
    <s v="Vancouver"/>
    <s v="WA"/>
    <s v="720"/>
    <x v="1"/>
    <x v="1"/>
    <x v="3"/>
    <m/>
    <x v="3"/>
    <n v="520.54999999999995"/>
    <n v="21"/>
    <n v="1"/>
    <x v="0"/>
    <x v="0"/>
    <x v="6"/>
  </r>
  <r>
    <s v="3505815"/>
    <x v="1"/>
    <s v="D R Horton Inc Portland(MRE)"/>
    <s v="7809 NE 92nd Ave"/>
    <s v="Vancouver"/>
    <s v="WA"/>
    <s v="720"/>
    <x v="1"/>
    <x v="1"/>
    <x v="3"/>
    <m/>
    <x v="3"/>
    <n v="520.80999999999995"/>
    <n v="23"/>
    <n v="1"/>
    <x v="0"/>
    <x v="0"/>
    <x v="6"/>
  </r>
  <r>
    <s v="3505816"/>
    <x v="1"/>
    <s v="D R Horton Inc Portland(MRE)"/>
    <s v="7805 NE 92nd Ave"/>
    <s v="Vancouver"/>
    <s v="WA"/>
    <s v="720"/>
    <x v="1"/>
    <x v="1"/>
    <x v="3"/>
    <m/>
    <x v="3"/>
    <n v="552.36"/>
    <n v="24"/>
    <n v="1"/>
    <x v="0"/>
    <x v="0"/>
    <x v="6"/>
  </r>
  <r>
    <s v="3505817"/>
    <x v="1"/>
    <s v="D R Horton Inc Portland(MRE)"/>
    <s v="7801 NE 92nd Ave"/>
    <s v="Vancouver"/>
    <s v="WA"/>
    <s v="720"/>
    <x v="1"/>
    <x v="1"/>
    <x v="3"/>
    <m/>
    <x v="3"/>
    <n v="553.52"/>
    <n v="33"/>
    <n v="1"/>
    <x v="0"/>
    <x v="0"/>
    <x v="6"/>
  </r>
  <r>
    <s v="3505860"/>
    <x v="1"/>
    <s v="Brighten Homes Inc(J2R)"/>
    <s v="209 NE 110th St"/>
    <s v="Vancouver"/>
    <s v="WA"/>
    <s v="720"/>
    <x v="1"/>
    <x v="1"/>
    <x v="3"/>
    <m/>
    <x v="3"/>
    <n v="635.28"/>
    <n v="33"/>
    <n v="1"/>
    <x v="0"/>
    <x v="0"/>
    <x v="6"/>
  </r>
  <r>
    <s v="3505861"/>
    <x v="1"/>
    <s v="Aho Construction(VJS)"/>
    <s v="9502 NE 106th St"/>
    <s v="Vancouver"/>
    <s v="WA"/>
    <s v="720"/>
    <x v="1"/>
    <x v="1"/>
    <x v="3"/>
    <m/>
    <x v="3"/>
    <n v="633.35"/>
    <n v="18"/>
    <n v="1"/>
    <x v="0"/>
    <x v="0"/>
    <x v="6"/>
  </r>
  <r>
    <s v="3505896"/>
    <x v="1"/>
    <s v="Aho Construction I, Inc.(CAG)"/>
    <s v="9705 NE 104th Way"/>
    <s v="Vancouver"/>
    <s v="WA"/>
    <s v="720"/>
    <x v="1"/>
    <x v="1"/>
    <x v="3"/>
    <m/>
    <x v="3"/>
    <n v="628.66"/>
    <n v="27"/>
    <n v="1"/>
    <x v="0"/>
    <x v="0"/>
    <x v="6"/>
  </r>
  <r>
    <s v="3505907"/>
    <x v="1"/>
    <s v="Pacific Lifestyle Homes(VJS)"/>
    <s v="800 NE 27th St"/>
    <s v="Battle Ground"/>
    <s v="WA"/>
    <s v="720"/>
    <x v="1"/>
    <x v="1"/>
    <x v="3"/>
    <m/>
    <x v="3"/>
    <n v="660.03"/>
    <n v="27"/>
    <n v="1"/>
    <x v="0"/>
    <x v="0"/>
    <x v="6"/>
  </r>
  <r>
    <s v="3505912"/>
    <x v="1"/>
    <s v="Urban Northwest Homes LLC(J2R)"/>
    <s v="10701 NE 156th Ave"/>
    <s v="Vancouver"/>
    <s v="WA"/>
    <s v="720"/>
    <x v="1"/>
    <x v="1"/>
    <x v="3"/>
    <m/>
    <x v="3"/>
    <n v="628.14"/>
    <n v="23"/>
    <n v="1"/>
    <x v="0"/>
    <x v="0"/>
    <x v="6"/>
  </r>
  <r>
    <s v="3505920"/>
    <x v="1"/>
    <s v="Urban NW Custom Homes Inc(CAG)"/>
    <s v="15206 NE 107th St"/>
    <s v="Vancouver"/>
    <s v="WA"/>
    <s v="720"/>
    <x v="1"/>
    <x v="1"/>
    <x v="3"/>
    <m/>
    <x v="3"/>
    <n v="659.25"/>
    <n v="21"/>
    <n v="1"/>
    <x v="0"/>
    <x v="0"/>
    <x v="6"/>
  </r>
  <r>
    <s v="3505936"/>
    <x v="1"/>
    <s v="Helmes Inc(VJS)"/>
    <s v="16507 NE 97th St"/>
    <s v="Vancouver"/>
    <s v="WA"/>
    <s v="720"/>
    <x v="1"/>
    <x v="1"/>
    <x v="3"/>
    <m/>
    <x v="3"/>
    <n v="521.37"/>
    <n v="22"/>
    <n v="1"/>
    <x v="0"/>
    <x v="0"/>
    <x v="6"/>
  </r>
  <r>
    <s v="3505959"/>
    <x v="1"/>
    <s v="Helmes Inc(VJS)"/>
    <s v="9712 NE 163rd Ct"/>
    <s v="Vancouver"/>
    <s v="WA"/>
    <s v="720"/>
    <x v="1"/>
    <x v="1"/>
    <x v="3"/>
    <m/>
    <x v="3"/>
    <n v="627.5"/>
    <n v="18"/>
    <n v="1"/>
    <x v="0"/>
    <x v="0"/>
    <x v="6"/>
  </r>
  <r>
    <s v="3505964"/>
    <x v="1"/>
    <s v="Pacific Lifestyle Homes(VJS)"/>
    <s v="15314 NE 16th St"/>
    <s v="Vancouver"/>
    <s v="WA"/>
    <s v="720"/>
    <x v="1"/>
    <x v="1"/>
    <x v="3"/>
    <m/>
    <x v="3"/>
    <n v="553.55999999999995"/>
    <n v="31"/>
    <n v="1"/>
    <x v="0"/>
    <x v="0"/>
    <x v="6"/>
  </r>
  <r>
    <s v="3505969"/>
    <x v="1"/>
    <s v="Pahlisch Homes In(CAG)"/>
    <s v="1843 NW Rolling Hills"/>
    <s v="Camas"/>
    <s v="WA"/>
    <s v="720"/>
    <x v="1"/>
    <x v="1"/>
    <x v="3"/>
    <m/>
    <x v="3"/>
    <n v="553.42999999999995"/>
    <n v="30"/>
    <n v="1"/>
    <x v="0"/>
    <x v="0"/>
    <x v="6"/>
  </r>
  <r>
    <s v="3505972"/>
    <x v="1"/>
    <s v="RiverRidge Homes LLC(J2R)"/>
    <s v="330 E 8th St"/>
    <s v="La Center"/>
    <s v="WA"/>
    <s v="720"/>
    <x v="1"/>
    <x v="1"/>
    <x v="3"/>
    <m/>
    <x v="3"/>
    <n v="628.30999999999995"/>
    <n v="23"/>
    <n v="1"/>
    <x v="0"/>
    <x v="0"/>
    <x v="6"/>
  </r>
  <r>
    <s v="3505975"/>
    <x v="1"/>
    <s v="RiverRidge Homes LLC(KMM)"/>
    <s v="735 E Cedar Ave"/>
    <s v="La Center"/>
    <s v="WA"/>
    <s v="720"/>
    <x v="1"/>
    <x v="1"/>
    <x v="3"/>
    <m/>
    <x v="3"/>
    <n v="628.17999999999995"/>
    <n v="22"/>
    <n v="1"/>
    <x v="0"/>
    <x v="0"/>
    <x v="6"/>
  </r>
  <r>
    <s v="3505978"/>
    <x v="1"/>
    <s v="RiverRidge Homes LLC(KMM)"/>
    <s v="745 E Cedar Ave"/>
    <s v="La Center"/>
    <s v="WA"/>
    <s v="720"/>
    <x v="1"/>
    <x v="1"/>
    <x v="3"/>
    <m/>
    <x v="3"/>
    <n v="628.21"/>
    <n v="22"/>
    <n v="1"/>
    <x v="0"/>
    <x v="0"/>
    <x v="6"/>
  </r>
  <r>
    <s v="3505979"/>
    <x v="1"/>
    <s v="Pahlisch Homes In(CAG)"/>
    <s v="2210 NW Sierra Ln"/>
    <s v="Camas"/>
    <s v="WA"/>
    <s v="720"/>
    <x v="1"/>
    <x v="1"/>
    <x v="3"/>
    <m/>
    <x v="3"/>
    <n v="553.30999999999995"/>
    <n v="29"/>
    <n v="1"/>
    <x v="0"/>
    <x v="0"/>
    <x v="6"/>
  </r>
  <r>
    <s v="3505997"/>
    <x v="1"/>
    <s v="Manor Homes Washington Inc(CAG)"/>
    <s v="7816 NE 92nd Ave"/>
    <s v="Vancouver"/>
    <s v="WA"/>
    <s v="720"/>
    <x v="1"/>
    <x v="1"/>
    <x v="3"/>
    <m/>
    <x v="3"/>
    <n v="486.26"/>
    <n v="22"/>
    <n v="1"/>
    <x v="0"/>
    <x v="0"/>
    <x v="6"/>
  </r>
  <r>
    <s v="3506000"/>
    <x v="1"/>
    <s v="Manor Homes Washington Inc(CAG)"/>
    <s v="12604 NE 105th Way"/>
    <s v="Vancouver"/>
    <s v="WA"/>
    <s v="720"/>
    <x v="1"/>
    <x v="1"/>
    <x v="3"/>
    <m/>
    <x v="3"/>
    <n v="660.67"/>
    <n v="21"/>
    <n v="1"/>
    <x v="0"/>
    <x v="0"/>
    <x v="6"/>
  </r>
  <r>
    <s v="3506007"/>
    <x v="1"/>
    <s v="Urban Northwest Homes LLC(MRE)"/>
    <s v="2003 NW 117th Way"/>
    <s v="Vancouver"/>
    <s v="WA"/>
    <s v="720"/>
    <x v="1"/>
    <x v="1"/>
    <x v="3"/>
    <m/>
    <x v="3"/>
    <n v="663.78"/>
    <n v="22"/>
    <n v="1"/>
    <x v="0"/>
    <x v="0"/>
    <x v="6"/>
  </r>
  <r>
    <s v="3506010"/>
    <x v="1"/>
    <s v="Urban Northwest Homes LLC(MRE)"/>
    <s v="11704 NW 20th Ave"/>
    <s v="Vancouver"/>
    <s v="WA"/>
    <s v="720"/>
    <x v="1"/>
    <x v="1"/>
    <x v="3"/>
    <m/>
    <x v="3"/>
    <n v="629.76"/>
    <n v="25"/>
    <n v="1"/>
    <x v="0"/>
    <x v="0"/>
    <x v="6"/>
  </r>
  <r>
    <s v="3506021"/>
    <x v="1"/>
    <s v="Urban NW Custom Homes Inc(CAG)"/>
    <s v="2005 NW 116th Cir"/>
    <s v="Vancouver"/>
    <s v="WA"/>
    <s v="720"/>
    <x v="1"/>
    <x v="1"/>
    <x v="3"/>
    <m/>
    <x v="3"/>
    <n v="629.76"/>
    <n v="25"/>
    <n v="1"/>
    <x v="0"/>
    <x v="0"/>
    <x v="6"/>
  </r>
  <r>
    <s v="3506022"/>
    <x v="1"/>
    <s v="Urban NW Custom Homes Inc(CAG)"/>
    <s v="1901 NW 116th Cir"/>
    <s v="Vancouver"/>
    <s v="WA"/>
    <s v="720"/>
    <x v="1"/>
    <x v="1"/>
    <x v="3"/>
    <m/>
    <x v="3"/>
    <n v="661.45"/>
    <n v="27"/>
    <n v="1"/>
    <x v="0"/>
    <x v="0"/>
    <x v="6"/>
  </r>
  <r>
    <s v="3506023"/>
    <x v="1"/>
    <s v="Urban NW Custom Homes Inc(CAG)"/>
    <s v="2001 NW 116th Cir"/>
    <s v="Vancouver"/>
    <s v="WA"/>
    <s v="720"/>
    <x v="1"/>
    <x v="1"/>
    <x v="3"/>
    <m/>
    <x v="3"/>
    <n v="660.54"/>
    <n v="20"/>
    <n v="1"/>
    <x v="0"/>
    <x v="0"/>
    <x v="6"/>
  </r>
  <r>
    <s v="3506025"/>
    <x v="1"/>
    <s v="Urban Northwest Homes LLC(KMM)"/>
    <s v="15504 NE 107th St"/>
    <s v="Vancouver"/>
    <s v="WA"/>
    <s v="720"/>
    <x v="1"/>
    <x v="1"/>
    <x v="3"/>
    <m/>
    <x v="3"/>
    <n v="629.89"/>
    <n v="26"/>
    <n v="1"/>
    <x v="0"/>
    <x v="0"/>
    <x v="6"/>
  </r>
  <r>
    <s v="3506027"/>
    <x v="1"/>
    <s v="Urban Northwest Homes LLC(KMM)"/>
    <s v="15208 NE 107th St"/>
    <s v="Vancouver"/>
    <s v="WA"/>
    <s v="720"/>
    <x v="1"/>
    <x v="1"/>
    <x v="3"/>
    <m/>
    <x v="3"/>
    <n v="660.67"/>
    <n v="21"/>
    <n v="1"/>
    <x v="0"/>
    <x v="0"/>
    <x v="6"/>
  </r>
  <r>
    <s v="3506028"/>
    <x v="1"/>
    <s v="Urban Northwest Homes LLC(KMM)"/>
    <s v="15210 NE 107th St"/>
    <s v="Vancouver"/>
    <s v="WA"/>
    <s v="720"/>
    <x v="1"/>
    <x v="1"/>
    <x v="3"/>
    <m/>
    <x v="3"/>
    <n v="629.23"/>
    <n v="21"/>
    <n v="1"/>
    <x v="0"/>
    <x v="0"/>
    <x v="6"/>
  </r>
  <r>
    <s v="3506029"/>
    <x v="1"/>
    <s v="Urban Northwest Homes LLC(KMM)"/>
    <s v="15212 NE 107th St"/>
    <s v="Vancouver"/>
    <s v="WA"/>
    <s v="720"/>
    <x v="1"/>
    <x v="1"/>
    <x v="3"/>
    <m/>
    <x v="3"/>
    <n v="642.59"/>
    <n v="21"/>
    <n v="1"/>
    <x v="0"/>
    <x v="0"/>
    <x v="6"/>
  </r>
  <r>
    <s v="3506032"/>
    <x v="1"/>
    <s v="Krenzler, Jason D(CAG)"/>
    <s v="2506 SW 17th Cir"/>
    <s v="Battle Ground"/>
    <s v="WA"/>
    <s v="720"/>
    <x v="1"/>
    <x v="1"/>
    <x v="3"/>
    <m/>
    <x v="3"/>
    <n v="660.03"/>
    <n v="27"/>
    <n v="1"/>
    <x v="0"/>
    <x v="0"/>
    <x v="6"/>
  </r>
  <r>
    <s v="3506033"/>
    <x v="1"/>
    <s v="Urban Northwest Homes LLC(KMM)"/>
    <s v="1908 NW 117th Way"/>
    <s v="Vancouver"/>
    <s v="WA"/>
    <s v="720"/>
    <x v="1"/>
    <x v="1"/>
    <x v="3"/>
    <m/>
    <x v="3"/>
    <n v="629.35"/>
    <n v="22"/>
    <n v="1"/>
    <x v="0"/>
    <x v="0"/>
    <x v="6"/>
  </r>
  <r>
    <s v="3506044"/>
    <x v="1"/>
    <s v="Lennar Northwest Inc(KMM)"/>
    <s v="516 NE 150th St"/>
    <s v="Vancouver"/>
    <s v="WA"/>
    <s v="720"/>
    <x v="1"/>
    <x v="1"/>
    <x v="3"/>
    <m/>
    <x v="3"/>
    <n v="630.01"/>
    <n v="27"/>
    <n v="1"/>
    <x v="0"/>
    <x v="0"/>
    <x v="6"/>
  </r>
  <r>
    <s v="3506045"/>
    <x v="1"/>
    <s v="Lennar Northwest Inc(KMM)"/>
    <s v="520 NE 150th St"/>
    <s v="Vancouver"/>
    <s v="WA"/>
    <s v="720"/>
    <x v="1"/>
    <x v="1"/>
    <x v="3"/>
    <m/>
    <x v="3"/>
    <n v="629.89"/>
    <n v="26"/>
    <n v="1"/>
    <x v="0"/>
    <x v="0"/>
    <x v="6"/>
  </r>
  <r>
    <s v="3506070"/>
    <x v="1"/>
    <s v="Waverly Homes Inc(KMM)"/>
    <s v="7422 NE 33rd Ave"/>
    <s v="Vancouver"/>
    <s v="WA"/>
    <s v="720"/>
    <x v="1"/>
    <x v="1"/>
    <x v="3"/>
    <m/>
    <x v="3"/>
    <n v="629.49"/>
    <n v="23"/>
    <n v="1"/>
    <x v="0"/>
    <x v="0"/>
    <x v="6"/>
  </r>
  <r>
    <s v="3506071"/>
    <x v="1"/>
    <s v="Waverly Homes Inc(KMM)"/>
    <s v="7418 NE 33rd Ave"/>
    <s v="Vancouver"/>
    <s v="WA"/>
    <s v="720"/>
    <x v="1"/>
    <x v="1"/>
    <x v="3"/>
    <m/>
    <x v="3"/>
    <n v="661.2"/>
    <n v="25"/>
    <n v="1"/>
    <x v="0"/>
    <x v="0"/>
    <x v="6"/>
  </r>
  <r>
    <s v="3506072"/>
    <x v="1"/>
    <s v="Waverly Homes Inc(KMM)"/>
    <s v="7414 NE 33rd Ave"/>
    <s v="Vancouver"/>
    <s v="WA"/>
    <s v="720"/>
    <x v="1"/>
    <x v="1"/>
    <x v="3"/>
    <m/>
    <x v="3"/>
    <n v="660.93"/>
    <n v="23"/>
    <n v="1"/>
    <x v="0"/>
    <x v="0"/>
    <x v="6"/>
  </r>
  <r>
    <s v="3506073"/>
    <x v="1"/>
    <s v="Waverly Homes Inc(KMM)"/>
    <s v="7405 NE 33rd Ave"/>
    <s v="Vancouver"/>
    <s v="WA"/>
    <s v="720"/>
    <x v="1"/>
    <x v="1"/>
    <x v="3"/>
    <m/>
    <x v="3"/>
    <n v="629.35"/>
    <n v="22"/>
    <n v="1"/>
    <x v="0"/>
    <x v="0"/>
    <x v="6"/>
  </r>
  <r>
    <s v="3506074"/>
    <x v="1"/>
    <s v="Waverly Homes Inc(KMM)"/>
    <s v="7401 NE 33rd Ave"/>
    <s v="Vancouver"/>
    <s v="WA"/>
    <s v="720"/>
    <x v="1"/>
    <x v="1"/>
    <x v="3"/>
    <m/>
    <x v="3"/>
    <n v="628.98"/>
    <n v="19"/>
    <n v="1"/>
    <x v="0"/>
    <x v="0"/>
    <x v="6"/>
  </r>
  <r>
    <s v="3506149"/>
    <x v="1"/>
    <s v="Marbella Estates LLC(J2R)"/>
    <s v="11501 NE 125th Ave"/>
    <s v="Vancouver"/>
    <s v="WA"/>
    <s v="720"/>
    <x v="1"/>
    <x v="1"/>
    <x v="3"/>
    <m/>
    <x v="3"/>
    <n v="629.89"/>
    <n v="26"/>
    <n v="1"/>
    <x v="0"/>
    <x v="0"/>
    <x v="6"/>
  </r>
  <r>
    <s v="3506150"/>
    <x v="1"/>
    <s v="Marbella Estates LLC(J2R)"/>
    <s v="11419 NE 125th Ave"/>
    <s v="Vancouver"/>
    <s v="WA"/>
    <s v="720"/>
    <x v="1"/>
    <x v="1"/>
    <x v="3"/>
    <m/>
    <x v="3"/>
    <n v="553.52"/>
    <n v="29"/>
    <n v="1"/>
    <x v="0"/>
    <x v="0"/>
    <x v="6"/>
  </r>
  <r>
    <s v="3506151"/>
    <x v="1"/>
    <s v="Marbella Estates LLC(J2R)"/>
    <s v="11414 NE 126th Ave"/>
    <s v="Vancouver"/>
    <s v="WA"/>
    <s v="720"/>
    <x v="1"/>
    <x v="1"/>
    <x v="3"/>
    <m/>
    <x v="3"/>
    <n v="661.2"/>
    <n v="25"/>
    <n v="1"/>
    <x v="0"/>
    <x v="0"/>
    <x v="6"/>
  </r>
  <r>
    <s v="3506152"/>
    <x v="1"/>
    <s v="Marbella Estates LLC(J2R)"/>
    <s v="11422 NE 126th Ave"/>
    <s v="Vancouver"/>
    <s v="WA"/>
    <s v="720"/>
    <x v="1"/>
    <x v="1"/>
    <x v="3"/>
    <m/>
    <x v="3"/>
    <n v="660.67"/>
    <n v="21"/>
    <n v="1"/>
    <x v="0"/>
    <x v="0"/>
    <x v="6"/>
  </r>
  <r>
    <s v="3506153"/>
    <x v="1"/>
    <s v="Marbella Estates LLC(J2R)"/>
    <s v="11423 NE 125th Ave"/>
    <s v="Vancouver"/>
    <s v="WA"/>
    <s v="720"/>
    <x v="1"/>
    <x v="1"/>
    <x v="3"/>
    <m/>
    <x v="3"/>
    <n v="629.89"/>
    <n v="26"/>
    <n v="1"/>
    <x v="0"/>
    <x v="0"/>
    <x v="6"/>
  </r>
  <r>
    <s v="3506154"/>
    <x v="1"/>
    <s v="Marbella Estates LLC(J2R)"/>
    <s v="11415 NE 125th Ave"/>
    <s v="Vancouver"/>
    <s v="WA"/>
    <s v="720"/>
    <x v="1"/>
    <x v="1"/>
    <x v="3"/>
    <m/>
    <x v="3"/>
    <n v="552.02"/>
    <n v="19"/>
    <n v="1"/>
    <x v="0"/>
    <x v="0"/>
    <x v="6"/>
  </r>
  <r>
    <s v="3506155"/>
    <x v="1"/>
    <s v="Marbella Estates LLC(J2R)"/>
    <s v="11418 NE 126th Ave"/>
    <s v="Vancouver"/>
    <s v="WA"/>
    <s v="720"/>
    <x v="1"/>
    <x v="1"/>
    <x v="3"/>
    <m/>
    <x v="3"/>
    <n v="661.2"/>
    <n v="25"/>
    <n v="1"/>
    <x v="0"/>
    <x v="0"/>
    <x v="6"/>
  </r>
  <r>
    <s v="3506156"/>
    <x v="1"/>
    <s v="Marbella Estates LLC(J2R)"/>
    <s v="11500 NE 126th Ave"/>
    <s v="Vancouver"/>
    <s v="WA"/>
    <s v="720"/>
    <x v="1"/>
    <x v="1"/>
    <x v="3"/>
    <m/>
    <x v="3"/>
    <n v="629.49"/>
    <n v="23"/>
    <n v="1"/>
    <x v="0"/>
    <x v="0"/>
    <x v="6"/>
  </r>
  <r>
    <s v="3506241"/>
    <x v="1"/>
    <s v="Pacific Lifestyle Homes(CAG)"/>
    <s v="15310 NE 16th St"/>
    <s v="Vancouver"/>
    <s v="WA"/>
    <s v="720"/>
    <x v="1"/>
    <x v="1"/>
    <x v="3"/>
    <m/>
    <x v="3"/>
    <n v="660.54"/>
    <n v="20"/>
    <n v="1"/>
    <x v="0"/>
    <x v="0"/>
    <x v="6"/>
  </r>
  <r>
    <s v="3506289"/>
    <x v="1"/>
    <s v="Pahlisch Homes In(CAG)"/>
    <s v="5757 NW Hood Lp"/>
    <s v="Camas"/>
    <s v="WA"/>
    <s v="720"/>
    <x v="1"/>
    <x v="1"/>
    <x v="3"/>
    <m/>
    <x v="3"/>
    <n v="630.64"/>
    <n v="32"/>
    <n v="1"/>
    <x v="0"/>
    <x v="0"/>
    <x v="6"/>
  </r>
  <r>
    <s v="3506291"/>
    <x v="1"/>
    <s v="Pahlisch Homes In(CAG)"/>
    <s v="5759 NW Hood Lp"/>
    <s v="Camas"/>
    <s v="WA"/>
    <s v="720"/>
    <x v="1"/>
    <x v="1"/>
    <x v="3"/>
    <m/>
    <x v="3"/>
    <n v="630.91"/>
    <n v="34"/>
    <n v="1"/>
    <x v="0"/>
    <x v="0"/>
    <x v="6"/>
  </r>
  <r>
    <s v="3506292"/>
    <x v="1"/>
    <s v="Pahlisch Homes In(CAG)"/>
    <s v="5761 NW Hood Lp"/>
    <s v="Camas"/>
    <s v="WA"/>
    <s v="720"/>
    <x v="1"/>
    <x v="1"/>
    <x v="3"/>
    <m/>
    <x v="3"/>
    <n v="661.96"/>
    <n v="31"/>
    <n v="1"/>
    <x v="0"/>
    <x v="0"/>
    <x v="6"/>
  </r>
  <r>
    <s v="3506302"/>
    <x v="1"/>
    <s v="Helmes Inc(KMM)"/>
    <s v="12202 NE 56th Ave"/>
    <s v="Vancouver"/>
    <s v="WA"/>
    <s v="720"/>
    <x v="1"/>
    <x v="1"/>
    <x v="3"/>
    <m/>
    <x v="3"/>
    <n v="629.76"/>
    <n v="25"/>
    <n v="1"/>
    <x v="0"/>
    <x v="0"/>
    <x v="6"/>
  </r>
  <r>
    <s v="3506318"/>
    <x v="1"/>
    <s v="Lennar Northwest Inc(WEB)"/>
    <s v="615 NE 150th Cir"/>
    <s v="Vancouver"/>
    <s v="WA"/>
    <s v="720"/>
    <x v="1"/>
    <x v="1"/>
    <x v="3"/>
    <m/>
    <x v="3"/>
    <n v="628.33000000000004"/>
    <n v="14"/>
    <n v="1"/>
    <x v="0"/>
    <x v="0"/>
    <x v="6"/>
  </r>
  <r>
    <s v="3506350"/>
    <x v="1"/>
    <s v="Sun Country Homes(KMM)"/>
    <s v="3409 NE 101st St"/>
    <s v="Vancouver"/>
    <s v="WA"/>
    <s v="720"/>
    <x v="1"/>
    <x v="1"/>
    <x v="3"/>
    <m/>
    <x v="3"/>
    <n v="660.51"/>
    <n v="19"/>
    <n v="1"/>
    <x v="0"/>
    <x v="0"/>
    <x v="6"/>
  </r>
  <r>
    <s v="3506351"/>
    <x v="1"/>
    <s v="Sun Country Homes(KMM)"/>
    <s v="10006 NE 34th Pl"/>
    <s v="Vancouver"/>
    <s v="WA"/>
    <s v="720"/>
    <x v="1"/>
    <x v="1"/>
    <x v="3"/>
    <m/>
    <x v="3"/>
    <n v="661.06"/>
    <n v="24"/>
    <n v="1"/>
    <x v="0"/>
    <x v="0"/>
    <x v="6"/>
  </r>
  <r>
    <s v="3506357"/>
    <x v="1"/>
    <s v="Bilohub, Inna A(KMM)"/>
    <s v="1512 N Columbia Ridge Way"/>
    <s v="Washougal"/>
    <s v="WA"/>
    <s v="720"/>
    <x v="1"/>
    <x v="1"/>
    <x v="0"/>
    <m/>
    <x v="3"/>
    <n v="528.13"/>
    <n v="39"/>
    <n v="1"/>
    <x v="0"/>
    <x v="0"/>
    <x v="4"/>
  </r>
  <r>
    <s v="3506398"/>
    <x v="1"/>
    <s v="2 Creeks Construction LLC(CAG)"/>
    <s v="1304 NE 82nd Dr"/>
    <s v="Vancouver"/>
    <s v="WA"/>
    <s v="720"/>
    <x v="1"/>
    <x v="1"/>
    <x v="3"/>
    <m/>
    <x v="3"/>
    <n v="640.38"/>
    <n v="42"/>
    <n v="1"/>
    <x v="0"/>
    <x v="0"/>
    <x v="6"/>
  </r>
  <r>
    <s v="3506403"/>
    <x v="1"/>
    <s v="2 Creeks Construction LLC(CAG)"/>
    <s v="1314 NE 82nd Dr"/>
    <s v="Vancouver"/>
    <s v="WA"/>
    <s v="720"/>
    <x v="1"/>
    <x v="1"/>
    <x v="3"/>
    <m/>
    <x v="3"/>
    <n v="1559.86"/>
    <n v="45"/>
    <n v="1"/>
    <x v="0"/>
    <x v="0"/>
    <x v="6"/>
  </r>
  <r>
    <s v="3506405"/>
    <x v="1"/>
    <s v="2 Creeks Construction LLC(CAG)"/>
    <s v="1316 NE 82nd Dr"/>
    <s v="Vancouver"/>
    <s v="WA"/>
    <s v="720"/>
    <x v="1"/>
    <x v="1"/>
    <x v="0"/>
    <m/>
    <x v="3"/>
    <n v="637.82000000000005"/>
    <n v="44"/>
    <n v="1"/>
    <x v="0"/>
    <x v="0"/>
    <x v="6"/>
  </r>
  <r>
    <s v="3506428"/>
    <x v="1"/>
    <s v="Kingston Homes LLC(CAG)"/>
    <s v="750 N 47th Ave"/>
    <s v="Ridgefield"/>
    <s v="WA"/>
    <s v="720"/>
    <x v="1"/>
    <x v="1"/>
    <x v="3"/>
    <m/>
    <x v="3"/>
    <n v="629.49"/>
    <n v="23"/>
    <n v="1"/>
    <x v="0"/>
    <x v="0"/>
    <x v="6"/>
  </r>
  <r>
    <s v="3506452"/>
    <x v="1"/>
    <s v="MCM of Washington Inc.(KMM)"/>
    <s v="1704 NE 172nd St"/>
    <s v="Ridgefield"/>
    <s v="WA"/>
    <s v="720"/>
    <x v="1"/>
    <x v="1"/>
    <x v="3"/>
    <m/>
    <x v="3"/>
    <n v="661.2"/>
    <n v="25"/>
    <n v="1"/>
    <x v="0"/>
    <x v="0"/>
    <x v="6"/>
  </r>
  <r>
    <s v="3506524"/>
    <x v="1"/>
    <s v="D R Horton Inc Portland(CAG)"/>
    <s v="9302 NE 80th Cir"/>
    <s v="Vancouver"/>
    <s v="WA"/>
    <s v="720"/>
    <x v="1"/>
    <x v="1"/>
    <x v="3"/>
    <m/>
    <x v="3"/>
    <n v="594.03"/>
    <n v="19"/>
    <n v="1"/>
    <x v="0"/>
    <x v="0"/>
    <x v="6"/>
  </r>
  <r>
    <s v="3506526"/>
    <x v="1"/>
    <s v="D R Horton Custom Homes(CAG)"/>
    <s v="9206 NE 80th Cir"/>
    <s v="Vancouver"/>
    <s v="WA"/>
    <s v="720"/>
    <x v="1"/>
    <x v="1"/>
    <x v="3"/>
    <m/>
    <x v="3"/>
    <n v="594.41"/>
    <n v="20"/>
    <n v="1"/>
    <x v="0"/>
    <x v="0"/>
    <x v="6"/>
  </r>
  <r>
    <s v="3506527"/>
    <x v="1"/>
    <s v="D R Horton Inc Portland(CAG)"/>
    <s v="9209 NE 80th Cir"/>
    <s v="Vancouver"/>
    <s v="WA"/>
    <s v="720"/>
    <x v="1"/>
    <x v="1"/>
    <x v="3"/>
    <m/>
    <x v="3"/>
    <n v="629.07000000000005"/>
    <n v="22"/>
    <n v="1"/>
    <x v="0"/>
    <x v="0"/>
    <x v="6"/>
  </r>
  <r>
    <s v="3506528"/>
    <x v="1"/>
    <s v="D R Horton Inc Portland(CAG)"/>
    <s v="9311 NE 80th Cir"/>
    <s v="Vancouver"/>
    <s v="WA"/>
    <s v="720"/>
    <x v="1"/>
    <x v="1"/>
    <x v="3"/>
    <m/>
    <x v="3"/>
    <n v="593.38"/>
    <n v="14"/>
    <n v="1"/>
    <x v="0"/>
    <x v="0"/>
    <x v="6"/>
  </r>
  <r>
    <s v="3506596"/>
    <x v="1"/>
    <s v="Pacific Lifestyle Homes(KMM)"/>
    <s v="810 NE 25th Way"/>
    <s v="Battle Ground"/>
    <s v="WA"/>
    <s v="720"/>
    <x v="1"/>
    <x v="1"/>
    <x v="3"/>
    <m/>
    <x v="3"/>
    <n v="659.76"/>
    <n v="25"/>
    <n v="1"/>
    <x v="0"/>
    <x v="0"/>
    <x v="6"/>
  </r>
  <r>
    <s v="3506604"/>
    <x v="1"/>
    <s v="Lobbestael, Duane L(CAG)"/>
    <s v="902 NE 11th Ct"/>
    <s v="Battle Ground"/>
    <s v="WA"/>
    <s v="720"/>
    <x v="1"/>
    <x v="1"/>
    <x v="3"/>
    <m/>
    <x v="3"/>
    <n v="663.33"/>
    <n v="53"/>
    <n v="1"/>
    <x v="0"/>
    <x v="0"/>
    <x v="6"/>
  </r>
  <r>
    <s v="3506626"/>
    <x v="1"/>
    <s v="Helmes Inc(KMM)"/>
    <s v="1710 NW 17th St"/>
    <s v="Battle Ground"/>
    <s v="WA"/>
    <s v="720"/>
    <x v="1"/>
    <x v="1"/>
    <x v="3"/>
    <m/>
    <x v="3"/>
    <n v="628.12"/>
    <n v="23"/>
    <n v="1"/>
    <x v="0"/>
    <x v="0"/>
    <x v="6"/>
  </r>
  <r>
    <s v="3506630"/>
    <x v="1"/>
    <s v="Aho Construction(KMM)"/>
    <s v="9614 NE 104th Way"/>
    <s v="Vancouver"/>
    <s v="WA"/>
    <s v="720"/>
    <x v="1"/>
    <x v="1"/>
    <x v="3"/>
    <m/>
    <x v="3"/>
    <n v="628.25"/>
    <n v="24"/>
    <n v="1"/>
    <x v="0"/>
    <x v="0"/>
    <x v="6"/>
  </r>
  <r>
    <s v="3506651"/>
    <x v="1"/>
    <s v="Pacific Lifestyle Homes(KMM)"/>
    <s v="16801 NE 78th Way"/>
    <s v="Vancouver"/>
    <s v="WA"/>
    <s v="720"/>
    <x v="1"/>
    <x v="1"/>
    <x v="3"/>
    <m/>
    <x v="3"/>
    <n v="659.62"/>
    <n v="24"/>
    <n v="1"/>
    <x v="0"/>
    <x v="0"/>
    <x v="6"/>
  </r>
  <r>
    <s v="3506721"/>
    <x v="1"/>
    <s v="Manor Homes Washington Inc(KMM)"/>
    <s v="14223 NE 106th St"/>
    <s v="Vancouver"/>
    <s v="WA"/>
    <s v="720"/>
    <x v="1"/>
    <x v="1"/>
    <x v="3"/>
    <m/>
    <x v="3"/>
    <n v="629.59"/>
    <n v="27"/>
    <n v="1"/>
    <x v="0"/>
    <x v="0"/>
    <x v="6"/>
  </r>
  <r>
    <s v="3506724"/>
    <x v="1"/>
    <s v="Manor Homes Washington Inc(J2R)"/>
    <s v="3945 NE Tacoma Ct"/>
    <s v="Camas"/>
    <s v="WA"/>
    <s v="720"/>
    <x v="1"/>
    <x v="1"/>
    <x v="0"/>
    <m/>
    <x v="3"/>
    <n v="631.13"/>
    <n v="19"/>
    <n v="1"/>
    <x v="0"/>
    <x v="0"/>
    <x v="6"/>
  </r>
  <r>
    <s v="3506729"/>
    <x v="1"/>
    <s v="Silver Buckle Homes LLC(J2R)"/>
    <s v="2891 NE 51st St"/>
    <s v="Vancouver"/>
    <s v="WA"/>
    <s v="720"/>
    <x v="1"/>
    <x v="1"/>
    <x v="3"/>
    <m/>
    <x v="3"/>
    <n v="628.70000000000005"/>
    <n v="20"/>
    <n v="1"/>
    <x v="0"/>
    <x v="0"/>
    <x v="6"/>
  </r>
  <r>
    <s v="3506755"/>
    <x v="1"/>
    <s v="Manor Homes Washington Inc(CAG)"/>
    <s v="4106 NE Tacoma Ct"/>
    <s v="Camas"/>
    <s v="WA"/>
    <s v="720"/>
    <x v="1"/>
    <x v="1"/>
    <x v="3"/>
    <m/>
    <x v="3"/>
    <n v="628.11"/>
    <n v="23"/>
    <n v="1"/>
    <x v="0"/>
    <x v="0"/>
    <x v="6"/>
  </r>
  <r>
    <s v="3506756"/>
    <x v="1"/>
    <s v="Manor Homes Washington Inc(CAG)"/>
    <s v="4030 NE Tacoma Ct"/>
    <s v="Camas"/>
    <s v="WA"/>
    <s v="720"/>
    <x v="1"/>
    <x v="1"/>
    <x v="3"/>
    <m/>
    <x v="3"/>
    <n v="627.86"/>
    <n v="21"/>
    <n v="1"/>
    <x v="0"/>
    <x v="0"/>
    <x v="6"/>
  </r>
  <r>
    <s v="3506757"/>
    <x v="1"/>
    <s v="Manor Homes Washington Inc(CAG)"/>
    <s v="3924 NE Tacoma Ct"/>
    <s v="Camas"/>
    <s v="WA"/>
    <s v="720"/>
    <x v="1"/>
    <x v="1"/>
    <x v="3"/>
    <m/>
    <x v="3"/>
    <n v="629.64"/>
    <n v="35"/>
    <n v="1"/>
    <x v="0"/>
    <x v="0"/>
    <x v="6"/>
  </r>
  <r>
    <s v="3506765"/>
    <x v="1"/>
    <s v="Manor Homes Washington Inc(CAG)"/>
    <s v="3912 NE Tacoma Ct"/>
    <s v="Camas"/>
    <s v="WA"/>
    <s v="720"/>
    <x v="1"/>
    <x v="1"/>
    <x v="3"/>
    <m/>
    <x v="3"/>
    <n v="632.82000000000005"/>
    <n v="60"/>
    <n v="1"/>
    <x v="0"/>
    <x v="0"/>
    <x v="6"/>
  </r>
  <r>
    <s v="3506926"/>
    <x v="1"/>
    <s v="Five Star Construction(CAG)"/>
    <s v="4108 NE 109th Cir"/>
    <s v="Vancouver"/>
    <s v="WA"/>
    <s v="720"/>
    <x v="1"/>
    <x v="1"/>
    <x v="3"/>
    <m/>
    <x v="3"/>
    <n v="631.42999999999995"/>
    <n v="21"/>
    <n v="1"/>
    <x v="0"/>
    <x v="0"/>
    <x v="6"/>
  </r>
  <r>
    <s v="3506967"/>
    <x v="1"/>
    <s v="Helmes Inc(KMM)"/>
    <s v="11908 NE 56th Ave"/>
    <s v="Vancouver"/>
    <s v="WA"/>
    <s v="720"/>
    <x v="1"/>
    <x v="1"/>
    <x v="3"/>
    <m/>
    <x v="3"/>
    <n v="629.99"/>
    <n v="27"/>
    <n v="1"/>
    <x v="0"/>
    <x v="0"/>
    <x v="6"/>
  </r>
  <r>
    <s v="3506970"/>
    <x v="1"/>
    <s v="Helmes Inc(KMM)"/>
    <s v="12101 NE 56th Ave"/>
    <s v="Vancouver"/>
    <s v="WA"/>
    <s v="720"/>
    <x v="1"/>
    <x v="1"/>
    <x v="3"/>
    <m/>
    <x v="3"/>
    <n v="629.61"/>
    <n v="24"/>
    <n v="1"/>
    <x v="0"/>
    <x v="0"/>
    <x v="6"/>
  </r>
  <r>
    <s v="3506973"/>
    <x v="1"/>
    <s v="Helmes Inc(KMM)"/>
    <s v="12019 NE 56th Ave"/>
    <s v="Vancouver"/>
    <s v="WA"/>
    <s v="720"/>
    <x v="1"/>
    <x v="1"/>
    <x v="0"/>
    <m/>
    <x v="3"/>
    <n v="629.72"/>
    <n v="22"/>
    <n v="1"/>
    <x v="0"/>
    <x v="0"/>
    <x v="6"/>
  </r>
  <r>
    <s v="3507014"/>
    <x v="1"/>
    <s v="MCM of Washington Inc.(VJS)"/>
    <s v="3520 NE Spruce Dr"/>
    <s v="Camas"/>
    <s v="WA"/>
    <s v="720"/>
    <x v="1"/>
    <x v="1"/>
    <x v="3"/>
    <m/>
    <x v="3"/>
    <n v="628.95000000000005"/>
    <n v="22"/>
    <n v="1"/>
    <x v="0"/>
    <x v="0"/>
    <x v="6"/>
  </r>
  <r>
    <s v="3507019"/>
    <x v="1"/>
    <s v="Lennar Northwest Inc(CAG)"/>
    <s v="603 NE 150th Cir"/>
    <s v="Vancouver"/>
    <s v="WA"/>
    <s v="720"/>
    <x v="1"/>
    <x v="1"/>
    <x v="3"/>
    <m/>
    <x v="3"/>
    <n v="632.19000000000005"/>
    <n v="27"/>
    <n v="1"/>
    <x v="0"/>
    <x v="0"/>
    <x v="6"/>
  </r>
  <r>
    <s v="3507125"/>
    <x v="1"/>
    <s v="Modern NW Inc(J2R)"/>
    <s v="4535 N Adams St"/>
    <s v="Camas"/>
    <s v="WA"/>
    <s v="720"/>
    <x v="1"/>
    <x v="1"/>
    <x v="3"/>
    <m/>
    <x v="3"/>
    <n v="663.12"/>
    <n v="22"/>
    <n v="1"/>
    <x v="0"/>
    <x v="0"/>
    <x v="6"/>
  </r>
  <r>
    <s v="3507126"/>
    <x v="1"/>
    <s v="Modern NW Inc(J2R)"/>
    <s v="4718 N Adams St"/>
    <s v="Camas"/>
    <s v="WA"/>
    <s v="720"/>
    <x v="1"/>
    <x v="1"/>
    <x v="3"/>
    <m/>
    <x v="3"/>
    <n v="664.55"/>
    <n v="30"/>
    <n v="1"/>
    <x v="0"/>
    <x v="0"/>
    <x v="6"/>
  </r>
  <r>
    <s v="3507176"/>
    <x v="1"/>
    <s v="Pacific Lifestyle Homes(KMM)"/>
    <s v="808 NE 26th Way NE"/>
    <s v="Battle Ground"/>
    <s v="WA"/>
    <s v="720"/>
    <x v="1"/>
    <x v="1"/>
    <x v="3"/>
    <m/>
    <x v="3"/>
    <n v="664.17"/>
    <n v="27"/>
    <n v="1"/>
    <x v="0"/>
    <x v="0"/>
    <x v="6"/>
  </r>
  <r>
    <s v="3507185"/>
    <x v="1"/>
    <s v="Aho Construction(KMM)"/>
    <s v="9511 NE 106th St"/>
    <s v="Vancouver"/>
    <s v="WA"/>
    <s v="720"/>
    <x v="1"/>
    <x v="1"/>
    <x v="3"/>
    <m/>
    <x v="3"/>
    <n v="629.61"/>
    <n v="24"/>
    <n v="1"/>
    <x v="0"/>
    <x v="0"/>
    <x v="6"/>
  </r>
  <r>
    <s v="3507186"/>
    <x v="1"/>
    <s v="Lennar Northwest Inc(J2R)"/>
    <s v="5008 NW 138th St"/>
    <s v="Vancouver"/>
    <s v="WA"/>
    <s v="720"/>
    <x v="1"/>
    <x v="1"/>
    <x v="3"/>
    <m/>
    <x v="3"/>
    <n v="632.34"/>
    <n v="25"/>
    <n v="1"/>
    <x v="0"/>
    <x v="0"/>
    <x v="6"/>
  </r>
  <r>
    <s v="3507187"/>
    <x v="1"/>
    <s v="Aho Construction(KMM)"/>
    <s v="9801 NE 106th St"/>
    <s v="Vancouver"/>
    <s v="WA"/>
    <s v="720"/>
    <x v="1"/>
    <x v="1"/>
    <x v="3"/>
    <m/>
    <x v="3"/>
    <n v="629.61"/>
    <n v="24"/>
    <n v="1"/>
    <x v="0"/>
    <x v="0"/>
    <x v="6"/>
  </r>
  <r>
    <s v="3507203"/>
    <x v="1"/>
    <s v="Lennar Northwest Inc(J2R)"/>
    <s v="5007 NW 138th St"/>
    <s v="Vancouver"/>
    <s v="WA"/>
    <s v="720"/>
    <x v="1"/>
    <x v="1"/>
    <x v="3"/>
    <m/>
    <x v="3"/>
    <n v="632.08000000000004"/>
    <n v="23"/>
    <n v="1"/>
    <x v="0"/>
    <x v="0"/>
    <x v="6"/>
  </r>
  <r>
    <s v="3507204"/>
    <x v="1"/>
    <s v="Lennar Northwest Inc(J2R)"/>
    <s v="5101 NW 138th St"/>
    <s v="Vancouver"/>
    <s v="WA"/>
    <s v="720"/>
    <x v="1"/>
    <x v="1"/>
    <x v="3"/>
    <m/>
    <x v="3"/>
    <n v="632.08000000000004"/>
    <n v="23"/>
    <n v="1"/>
    <x v="0"/>
    <x v="0"/>
    <x v="6"/>
  </r>
  <r>
    <s v="3507206"/>
    <x v="1"/>
    <s v="Lennar Northwest Inc(J2R)"/>
    <s v="13707 NW 50th Ave"/>
    <s v="Vancouver"/>
    <s v="WA"/>
    <s v="720"/>
    <x v="1"/>
    <x v="1"/>
    <x v="3"/>
    <m/>
    <x v="3"/>
    <n v="632.72"/>
    <n v="28"/>
    <n v="1"/>
    <x v="0"/>
    <x v="0"/>
    <x v="6"/>
  </r>
  <r>
    <s v="3507275"/>
    <x v="1"/>
    <s v="Lennar Northwest Inc(KMM)"/>
    <s v="611 NE 150th Cir"/>
    <s v="Vancouver"/>
    <s v="WA"/>
    <s v="720"/>
    <x v="1"/>
    <x v="1"/>
    <x v="3"/>
    <m/>
    <x v="3"/>
    <n v="632.45000000000005"/>
    <n v="29"/>
    <n v="1"/>
    <x v="0"/>
    <x v="0"/>
    <x v="6"/>
  </r>
  <r>
    <s v="3507277"/>
    <x v="1"/>
    <s v="Lennar Northwest Inc(KMM)"/>
    <s v="14910 NE 6th Ave"/>
    <s v="Vancouver"/>
    <s v="WA"/>
    <s v="720"/>
    <x v="1"/>
    <x v="1"/>
    <x v="0"/>
    <m/>
    <x v="3"/>
    <n v="631.96"/>
    <n v="22"/>
    <n v="1"/>
    <x v="0"/>
    <x v="0"/>
    <x v="6"/>
  </r>
  <r>
    <s v="3507325"/>
    <x v="1"/>
    <s v="Sun Country Homes(J2R)"/>
    <s v="9900 NE 34th Pl"/>
    <s v="Vancouver"/>
    <s v="WA"/>
    <s v="720"/>
    <x v="1"/>
    <x v="1"/>
    <x v="3"/>
    <m/>
    <x v="3"/>
    <n v="661.32"/>
    <n v="26"/>
    <n v="1"/>
    <x v="0"/>
    <x v="0"/>
    <x v="6"/>
  </r>
  <r>
    <s v="3507335"/>
    <x v="1"/>
    <s v="Pacific Lifestyle Homes(CAG)"/>
    <s v="5703 NE 133rd St"/>
    <s v="Vancouver"/>
    <s v="WA"/>
    <s v="720"/>
    <x v="1"/>
    <x v="1"/>
    <x v="3"/>
    <m/>
    <x v="3"/>
    <n v="664.3"/>
    <n v="28"/>
    <n v="1"/>
    <x v="0"/>
    <x v="0"/>
    <x v="6"/>
  </r>
  <r>
    <s v="3507383"/>
    <x v="1"/>
    <s v="Pacific Lifestyle Homes(CAG)"/>
    <s v="14909 NW 56th Ave"/>
    <s v="Vancouver"/>
    <s v="WA"/>
    <s v="720"/>
    <x v="1"/>
    <x v="1"/>
    <x v="3"/>
    <m/>
    <x v="3"/>
    <n v="664.05"/>
    <n v="26"/>
    <n v="1"/>
    <x v="0"/>
    <x v="0"/>
    <x v="6"/>
  </r>
  <r>
    <s v="3507400"/>
    <x v="1"/>
    <s v="Kingston Homes LLC(CAG)"/>
    <s v="11912 NE 56th Ave"/>
    <s v="Vancouver"/>
    <s v="WA"/>
    <s v="720"/>
    <x v="1"/>
    <x v="1"/>
    <x v="3"/>
    <m/>
    <x v="3"/>
    <n v="632.47"/>
    <n v="26"/>
    <n v="1"/>
    <x v="0"/>
    <x v="0"/>
    <x v="6"/>
  </r>
  <r>
    <s v="3507401"/>
    <x v="1"/>
    <s v="Kingston Homes LLC(CAG)"/>
    <s v="12104 NE 56th Ave"/>
    <s v="Vancouver"/>
    <s v="WA"/>
    <s v="720"/>
    <x v="1"/>
    <x v="1"/>
    <x v="3"/>
    <m/>
    <x v="3"/>
    <n v="631.95000000000005"/>
    <n v="22"/>
    <n v="1"/>
    <x v="0"/>
    <x v="0"/>
    <x v="6"/>
  </r>
  <r>
    <s v="3507408"/>
    <x v="1"/>
    <s v="Kingston Homes LLC(J2R)"/>
    <s v="12014 NE 56th Ave"/>
    <s v="Vancouver"/>
    <s v="WA"/>
    <s v="720"/>
    <x v="1"/>
    <x v="1"/>
    <x v="3"/>
    <m/>
    <x v="3"/>
    <n v="632.72"/>
    <n v="28"/>
    <n v="1"/>
    <x v="0"/>
    <x v="0"/>
    <x v="6"/>
  </r>
  <r>
    <s v="3507411"/>
    <x v="1"/>
    <s v="Pahlisch Homes In(J2R)"/>
    <s v="3228 NW Hood Ct"/>
    <s v="Camas"/>
    <s v="WA"/>
    <s v="720"/>
    <x v="1"/>
    <x v="1"/>
    <x v="3"/>
    <m/>
    <x v="3"/>
    <n v="662.85"/>
    <n v="38"/>
    <n v="1"/>
    <x v="0"/>
    <x v="0"/>
    <x v="6"/>
  </r>
  <r>
    <s v="3507435"/>
    <x v="1"/>
    <s v="Glavin Development LLC(J2R)"/>
    <s v="11005 NE 62nd Pl"/>
    <s v="Vancouver"/>
    <s v="WA"/>
    <s v="720"/>
    <x v="1"/>
    <x v="1"/>
    <x v="3"/>
    <m/>
    <x v="3"/>
    <n v="660.54"/>
    <n v="20"/>
    <n v="1"/>
    <x v="0"/>
    <x v="0"/>
    <x v="6"/>
  </r>
  <r>
    <s v="3507437"/>
    <x v="1"/>
    <s v="Pahlisch Homes In(J2R)"/>
    <s v="2219 NW Sierra Way"/>
    <s v="Camas"/>
    <s v="WA"/>
    <s v="720"/>
    <x v="1"/>
    <x v="1"/>
    <x v="3"/>
    <m/>
    <x v="3"/>
    <n v="631.28"/>
    <n v="37"/>
    <n v="1"/>
    <x v="0"/>
    <x v="0"/>
    <x v="6"/>
  </r>
  <r>
    <s v="3507439"/>
    <x v="1"/>
    <s v="Pahlisch Homes In(J2R)"/>
    <s v="1929 NW Sierra Way"/>
    <s v="Camas"/>
    <s v="WA"/>
    <s v="720"/>
    <x v="1"/>
    <x v="1"/>
    <x v="3"/>
    <m/>
    <x v="3"/>
    <n v="662.08"/>
    <n v="32"/>
    <n v="1"/>
    <x v="0"/>
    <x v="0"/>
    <x v="6"/>
  </r>
  <r>
    <s v="3507521"/>
    <x v="1"/>
    <s v="Revin Construction Inc(CAG)"/>
    <s v="15802 NE 80th St"/>
    <s v="Vancouver"/>
    <s v="WA"/>
    <s v="720"/>
    <x v="1"/>
    <x v="1"/>
    <x v="3"/>
    <m/>
    <x v="3"/>
    <n v="629.35"/>
    <n v="22"/>
    <n v="1"/>
    <x v="0"/>
    <x v="0"/>
    <x v="4"/>
  </r>
  <r>
    <s v="3507527"/>
    <x v="1"/>
    <s v="Lennar Northwest Inc(CAG)"/>
    <s v="13000 NE 104th St"/>
    <s v="Vancouver"/>
    <s v="WA"/>
    <s v="720"/>
    <x v="1"/>
    <x v="1"/>
    <x v="3"/>
    <m/>
    <x v="3"/>
    <n v="661.32"/>
    <n v="26"/>
    <n v="1"/>
    <x v="0"/>
    <x v="0"/>
    <x v="6"/>
  </r>
  <r>
    <s v="3507530"/>
    <x v="1"/>
    <s v="Lennar Northwest Inc(CAG)"/>
    <s v="13006 NE 104th St"/>
    <s v="Vancouver"/>
    <s v="WA"/>
    <s v="720"/>
    <x v="1"/>
    <x v="1"/>
    <x v="3"/>
    <m/>
    <x v="3"/>
    <n v="626.76"/>
    <n v="27"/>
    <n v="1"/>
    <x v="0"/>
    <x v="0"/>
    <x v="6"/>
  </r>
  <r>
    <s v="3507531"/>
    <x v="1"/>
    <s v="Aho Construction(KMM)"/>
    <s v="10500 NE 95th Ave"/>
    <s v="Vancouver"/>
    <s v="WA"/>
    <s v="720"/>
    <x v="1"/>
    <x v="1"/>
    <x v="3"/>
    <m/>
    <x v="3"/>
    <n v="629.88"/>
    <n v="26"/>
    <n v="1"/>
    <x v="0"/>
    <x v="0"/>
    <x v="6"/>
  </r>
  <r>
    <s v="3507536"/>
    <x v="1"/>
    <s v="Helmes Inc(KMM)"/>
    <s v="2608 NE 7th Dr"/>
    <s v="Battle Ground"/>
    <s v="WA"/>
    <s v="720"/>
    <x v="1"/>
    <x v="1"/>
    <x v="3"/>
    <m/>
    <x v="3"/>
    <n v="629.88"/>
    <n v="26"/>
    <n v="1"/>
    <x v="0"/>
    <x v="0"/>
    <x v="6"/>
  </r>
  <r>
    <s v="3507537"/>
    <x v="1"/>
    <s v="Helmes Inc(KMM)"/>
    <s v="2612 NE 7th Dr"/>
    <s v="Battle Ground"/>
    <s v="WA"/>
    <s v="720"/>
    <x v="1"/>
    <x v="1"/>
    <x v="3"/>
    <m/>
    <x v="3"/>
    <n v="630.37"/>
    <n v="28"/>
    <n v="1"/>
    <x v="0"/>
    <x v="0"/>
    <x v="6"/>
  </r>
  <r>
    <s v="3507539"/>
    <x v="1"/>
    <s v="Helmes Inc(KMM)"/>
    <s v="2622 NE 8th Ave"/>
    <s v="Battle Ground"/>
    <s v="WA"/>
    <s v="720"/>
    <x v="1"/>
    <x v="1"/>
    <x v="3"/>
    <m/>
    <x v="3"/>
    <n v="660.92"/>
    <n v="23"/>
    <n v="1"/>
    <x v="0"/>
    <x v="0"/>
    <x v="6"/>
  </r>
  <r>
    <s v="3507541"/>
    <x v="1"/>
    <s v="Helmes Inc(KMM)"/>
    <s v="14305 NE 113th St"/>
    <s v="Vancouver"/>
    <s v="WA"/>
    <s v="720"/>
    <x v="1"/>
    <x v="1"/>
    <x v="3"/>
    <m/>
    <x v="3"/>
    <n v="629.75"/>
    <n v="25"/>
    <n v="1"/>
    <x v="0"/>
    <x v="0"/>
    <x v="6"/>
  </r>
  <r>
    <s v="3507556"/>
    <x v="1"/>
    <s v="REO Partner LLC(CAG)"/>
    <s v="3411 V St"/>
    <s v="Washougal"/>
    <s v="WA"/>
    <s v="720"/>
    <x v="1"/>
    <x v="1"/>
    <x v="3"/>
    <m/>
    <x v="3"/>
    <n v="630.39"/>
    <n v="30"/>
    <n v="1"/>
    <x v="0"/>
    <x v="0"/>
    <x v="6"/>
  </r>
  <r>
    <s v="3507559"/>
    <x v="1"/>
    <s v="REO Partner LLC(CAG)"/>
    <s v="3427 U St"/>
    <s v="Washougal"/>
    <s v="WA"/>
    <s v="720"/>
    <x v="1"/>
    <x v="1"/>
    <x v="3"/>
    <m/>
    <x v="3"/>
    <n v="660.92"/>
    <n v="23"/>
    <n v="1"/>
    <x v="0"/>
    <x v="0"/>
    <x v="6"/>
  </r>
  <r>
    <s v="3507562"/>
    <x v="1"/>
    <s v="Pahlisch Homes In(KMM)"/>
    <s v="6600 NE 68th Ave"/>
    <s v="Vancouver"/>
    <s v="WA"/>
    <s v="720"/>
    <x v="1"/>
    <x v="1"/>
    <x v="3"/>
    <m/>
    <x v="3"/>
    <n v="630.14"/>
    <n v="28"/>
    <n v="1"/>
    <x v="0"/>
    <x v="0"/>
    <x v="6"/>
  </r>
  <r>
    <s v="3507563"/>
    <x v="1"/>
    <s v="Pahlisch Homes In(CAG)"/>
    <s v="7004 NE 67th St"/>
    <s v="Vancouver"/>
    <s v="WA"/>
    <s v="720"/>
    <x v="1"/>
    <x v="1"/>
    <x v="3"/>
    <m/>
    <x v="3"/>
    <n v="630.27"/>
    <n v="29"/>
    <n v="1"/>
    <x v="0"/>
    <x v="0"/>
    <x v="6"/>
  </r>
  <r>
    <s v="3507570"/>
    <x v="1"/>
    <s v="Lennar Northwest Inc(KMM)"/>
    <s v="2606 NE 187th Pl"/>
    <s v="Vancouver"/>
    <s v="WA"/>
    <s v="720"/>
    <x v="1"/>
    <x v="1"/>
    <x v="3"/>
    <m/>
    <x v="3"/>
    <n v="629.35"/>
    <n v="22"/>
    <n v="1"/>
    <x v="0"/>
    <x v="0"/>
    <x v="6"/>
  </r>
  <r>
    <s v="3507580"/>
    <x v="1"/>
    <s v="Lennar Northwest Inc(KMM)"/>
    <s v="19503 NE 22nd Cir"/>
    <s v="Vancouver"/>
    <s v="WA"/>
    <s v="720"/>
    <x v="1"/>
    <x v="1"/>
    <x v="3"/>
    <m/>
    <x v="3"/>
    <n v="630.78"/>
    <n v="33"/>
    <n v="1"/>
    <x v="0"/>
    <x v="0"/>
    <x v="6"/>
  </r>
  <r>
    <s v="3507582"/>
    <x v="1"/>
    <s v="Lennar Northwest Inc(KMM)"/>
    <s v="19405 NE 22nd Cir"/>
    <s v="Vancouver"/>
    <s v="WA"/>
    <s v="720"/>
    <x v="1"/>
    <x v="1"/>
    <x v="3"/>
    <m/>
    <x v="3"/>
    <n v="629.35"/>
    <n v="22"/>
    <n v="1"/>
    <x v="0"/>
    <x v="0"/>
    <x v="6"/>
  </r>
  <r>
    <s v="3507583"/>
    <x v="1"/>
    <s v="Lennar Northwest Inc(KMM)"/>
    <s v="19506 NE 22nd Cir"/>
    <s v="Vancouver"/>
    <s v="WA"/>
    <s v="720"/>
    <x v="1"/>
    <x v="1"/>
    <x v="3"/>
    <m/>
    <x v="3"/>
    <n v="784.64"/>
    <n v="24"/>
    <n v="1"/>
    <x v="0"/>
    <x v="0"/>
    <x v="6"/>
  </r>
  <r>
    <s v="3507584"/>
    <x v="1"/>
    <s v="Lennar Northwest Inc(KMM)"/>
    <s v="19401 NE 22nd Cir"/>
    <s v="Vancouver"/>
    <s v="WA"/>
    <s v="720"/>
    <x v="1"/>
    <x v="1"/>
    <x v="3"/>
    <m/>
    <x v="3"/>
    <n v="628.59"/>
    <n v="16"/>
    <n v="1"/>
    <x v="0"/>
    <x v="0"/>
    <x v="6"/>
  </r>
  <r>
    <s v="3507585"/>
    <x v="1"/>
    <s v="Lennar Northwest Inc(KMM)"/>
    <s v="19507 NE 22nd Cir"/>
    <s v="Vancouver"/>
    <s v="WA"/>
    <s v="720"/>
    <x v="1"/>
    <x v="1"/>
    <x v="3"/>
    <m/>
    <x v="3"/>
    <n v="628.85"/>
    <n v="18"/>
    <n v="1"/>
    <x v="0"/>
    <x v="0"/>
    <x v="6"/>
  </r>
  <r>
    <s v="3507586"/>
    <x v="1"/>
    <s v="Lennar Northwest Inc(KMM)"/>
    <s v="19408 NE 22nd Cir"/>
    <s v="Vancouver"/>
    <s v="WA"/>
    <s v="720"/>
    <x v="1"/>
    <x v="1"/>
    <x v="3"/>
    <m/>
    <x v="3"/>
    <n v="775.89"/>
    <n v="120"/>
    <n v="1"/>
    <x v="0"/>
    <x v="0"/>
    <x v="6"/>
  </r>
  <r>
    <s v="3507587"/>
    <x v="1"/>
    <s v="Lennar Northwest Inc(KMM)"/>
    <s v="19404 NE 22nd Cir"/>
    <s v="Vancouver"/>
    <s v="WA"/>
    <s v="720"/>
    <x v="1"/>
    <x v="1"/>
    <x v="3"/>
    <m/>
    <x v="3"/>
    <n v="660.03"/>
    <n v="16"/>
    <n v="1"/>
    <x v="0"/>
    <x v="0"/>
    <x v="6"/>
  </r>
  <r>
    <s v="3507589"/>
    <x v="1"/>
    <s v="Lennar Northwest Inc(KMM)"/>
    <s v="19511 NE 22nd Cir"/>
    <s v="Vancouver"/>
    <s v="WA"/>
    <s v="720"/>
    <x v="1"/>
    <x v="1"/>
    <x v="3"/>
    <m/>
    <x v="3"/>
    <n v="661.45"/>
    <n v="27"/>
    <n v="1"/>
    <x v="0"/>
    <x v="0"/>
    <x v="6"/>
  </r>
  <r>
    <s v="3507590"/>
    <x v="1"/>
    <s v="Lennar Northwest Inc(KMM)"/>
    <s v="19515 NE 22nd Cir"/>
    <s v="Vancouver"/>
    <s v="WA"/>
    <s v="720"/>
    <x v="1"/>
    <x v="1"/>
    <x v="3"/>
    <m/>
    <x v="3"/>
    <n v="664.77"/>
    <n v="53"/>
    <n v="1"/>
    <x v="0"/>
    <x v="0"/>
    <x v="6"/>
  </r>
  <r>
    <s v="3507611"/>
    <x v="1"/>
    <s v="Gecho Construction(KMM)"/>
    <s v="8508 NE 39th Ave"/>
    <s v="Vancouver"/>
    <s v="WA"/>
    <s v="720"/>
    <x v="1"/>
    <x v="1"/>
    <x v="3"/>
    <m/>
    <x v="3"/>
    <n v="631.92999999999995"/>
    <n v="42"/>
    <n v="1"/>
    <x v="0"/>
    <x v="0"/>
    <x v="6"/>
  </r>
  <r>
    <s v="3507613"/>
    <x v="1"/>
    <s v="Brighten Homes Inc(KMM)"/>
    <s v="11005 NE 2nd Ct"/>
    <s v="Vancouver"/>
    <s v="WA"/>
    <s v="720"/>
    <x v="1"/>
    <x v="1"/>
    <x v="3"/>
    <m/>
    <x v="3"/>
    <n v="629.23"/>
    <n v="21"/>
    <n v="1"/>
    <x v="0"/>
    <x v="0"/>
    <x v="6"/>
  </r>
  <r>
    <s v="3507643"/>
    <x v="1"/>
    <s v="Pacific Lifestyle Homes(KMM)"/>
    <s v="5101 NE 134th St"/>
    <s v="Vancouver"/>
    <s v="WA"/>
    <s v="720"/>
    <x v="1"/>
    <x v="1"/>
    <x v="3"/>
    <m/>
    <x v="3"/>
    <n v="661.96"/>
    <n v="31"/>
    <n v="1"/>
    <x v="0"/>
    <x v="0"/>
    <x v="6"/>
  </r>
  <r>
    <s v="3507657"/>
    <x v="1"/>
    <s v="Pacific Lifestyle Homes(KMM)"/>
    <s v="7810 NE 168th Ave"/>
    <s v="Vancouver"/>
    <s v="WA"/>
    <s v="720"/>
    <x v="1"/>
    <x v="1"/>
    <x v="3"/>
    <m/>
    <x v="3"/>
    <n v="629.48"/>
    <n v="23"/>
    <n v="1"/>
    <x v="0"/>
    <x v="0"/>
    <x v="6"/>
  </r>
  <r>
    <s v="3507686"/>
    <x v="1"/>
    <s v="Summerplace Homes(KMM)"/>
    <s v="1833 S Dusky Dr"/>
    <s v="Ridgefield"/>
    <s v="WA"/>
    <s v="720"/>
    <x v="1"/>
    <x v="1"/>
    <x v="3"/>
    <m/>
    <x v="3"/>
    <n v="660.92"/>
    <n v="23"/>
    <n v="1"/>
    <x v="0"/>
    <x v="0"/>
    <x v="6"/>
  </r>
  <r>
    <s v="3507712"/>
    <x v="1"/>
    <s v="Helmes Inc(KMM)"/>
    <s v="5905 NE 128th Cir"/>
    <s v="Vancouver"/>
    <s v="WA"/>
    <s v="720"/>
    <x v="1"/>
    <x v="1"/>
    <x v="3"/>
    <m/>
    <x v="3"/>
    <n v="660.67"/>
    <n v="21"/>
    <n v="1"/>
    <x v="0"/>
    <x v="0"/>
    <x v="6"/>
  </r>
  <r>
    <s v="3507728"/>
    <x v="1"/>
    <s v="Lennar Northwest Inc(KMM)"/>
    <s v="108 SW 9th St"/>
    <s v="Battle Ground"/>
    <s v="WA"/>
    <s v="720"/>
    <x v="1"/>
    <x v="1"/>
    <x v="3"/>
    <m/>
    <x v="3"/>
    <n v="662.08"/>
    <n v="32"/>
    <n v="1"/>
    <x v="0"/>
    <x v="0"/>
    <x v="6"/>
  </r>
  <r>
    <s v="3507729"/>
    <x v="1"/>
    <s v="Lennar Northwest Inc(KMM)"/>
    <s v="204 SW 9th St"/>
    <s v="Battle Ground"/>
    <s v="WA"/>
    <s v="720"/>
    <x v="1"/>
    <x v="1"/>
    <x v="3"/>
    <m/>
    <x v="3"/>
    <n v="630.27"/>
    <n v="29"/>
    <n v="1"/>
    <x v="0"/>
    <x v="0"/>
    <x v="6"/>
  </r>
  <r>
    <s v="3507730"/>
    <x v="1"/>
    <s v="Lennar Northwest Inc(KMM)"/>
    <s v="208 SW 9th St"/>
    <s v="Battle Ground"/>
    <s v="WA"/>
    <s v="720"/>
    <x v="1"/>
    <x v="1"/>
    <x v="3"/>
    <m/>
    <x v="3"/>
    <n v="661.71"/>
    <n v="29"/>
    <n v="1"/>
    <x v="0"/>
    <x v="0"/>
    <x v="6"/>
  </r>
  <r>
    <s v="3507733"/>
    <x v="1"/>
    <s v="Lennar Northwest Inc(KMM)"/>
    <s v="805 SW 4th Ave"/>
    <s v="Battle Ground"/>
    <s v="WA"/>
    <s v="720"/>
    <x v="1"/>
    <x v="1"/>
    <x v="3"/>
    <m/>
    <x v="3"/>
    <n v="630.78"/>
    <n v="33"/>
    <n v="1"/>
    <x v="0"/>
    <x v="0"/>
    <x v="6"/>
  </r>
  <r>
    <s v="3507761"/>
    <x v="1"/>
    <s v="North Columbia Homes(KMM)"/>
    <s v="2021 N Q Cir"/>
    <s v="Washougal"/>
    <s v="WA"/>
    <s v="720"/>
    <x v="1"/>
    <x v="1"/>
    <x v="3"/>
    <m/>
    <x v="3"/>
    <n v="660.67"/>
    <n v="21"/>
    <n v="1"/>
    <x v="0"/>
    <x v="0"/>
    <x v="6"/>
  </r>
  <r>
    <s v="3507762"/>
    <x v="1"/>
    <s v="North Columbia Homes(KMM)"/>
    <s v="2061 N Q Cir"/>
    <s v="Washougal"/>
    <s v="WA"/>
    <s v="720"/>
    <x v="1"/>
    <x v="1"/>
    <x v="3"/>
    <m/>
    <x v="3"/>
    <n v="660.54"/>
    <n v="20"/>
    <n v="1"/>
    <x v="0"/>
    <x v="0"/>
    <x v="6"/>
  </r>
  <r>
    <s v="3507914"/>
    <x v="1"/>
    <s v="Pacific Lifestyle Homes(CAG)"/>
    <s v="2507 NE 176th St"/>
    <s v="Ridgefield"/>
    <s v="WA"/>
    <s v="720"/>
    <x v="1"/>
    <x v="1"/>
    <x v="3"/>
    <m/>
    <x v="3"/>
    <n v="660.31"/>
    <n v="22"/>
    <n v="1"/>
    <x v="0"/>
    <x v="0"/>
    <x v="6"/>
  </r>
  <r>
    <s v="3507920"/>
    <x v="1"/>
    <s v="Pacific Lifestyle Homes(CAG)"/>
    <s v="802 NE 26th Way"/>
    <s v="Battle Ground"/>
    <s v="WA"/>
    <s v="720"/>
    <x v="1"/>
    <x v="1"/>
    <x v="3"/>
    <m/>
    <x v="3"/>
    <n v="660.84"/>
    <n v="26"/>
    <n v="1"/>
    <x v="0"/>
    <x v="0"/>
    <x v="6"/>
  </r>
  <r>
    <s v="3507931"/>
    <x v="1"/>
    <s v="Helmes Inc(CAG)"/>
    <s v="7900 NE 168th Ave"/>
    <s v="Vancouver"/>
    <s v="WA"/>
    <s v="720"/>
    <x v="1"/>
    <x v="1"/>
    <x v="3"/>
    <m/>
    <x v="3"/>
    <n v="629.48"/>
    <n v="23"/>
    <n v="1"/>
    <x v="0"/>
    <x v="0"/>
    <x v="6"/>
  </r>
  <r>
    <s v="3507973"/>
    <x v="1"/>
    <s v="Daybreak Homes Inc(CAG)"/>
    <s v="5907 NE 58th Ave"/>
    <s v="Vancouver"/>
    <s v="WA"/>
    <s v="720"/>
    <x v="1"/>
    <x v="1"/>
    <x v="3"/>
    <m/>
    <x v="3"/>
    <n v="629.03"/>
    <n v="22"/>
    <n v="1"/>
    <x v="0"/>
    <x v="0"/>
    <x v="6"/>
  </r>
  <r>
    <s v="3507974"/>
    <x v="1"/>
    <s v="Daybreak Homes Inc(CAG)"/>
    <s v="5909 NE 58th Ave"/>
    <s v="Vancouver"/>
    <s v="WA"/>
    <s v="720"/>
    <x v="1"/>
    <x v="1"/>
    <x v="3"/>
    <m/>
    <x v="3"/>
    <n v="628"/>
    <n v="14"/>
    <n v="1"/>
    <x v="0"/>
    <x v="0"/>
    <x v="6"/>
  </r>
  <r>
    <s v="3507975"/>
    <x v="1"/>
    <s v="Daybreak Homes Inc(CAG)"/>
    <s v="5911 NE 58th Ave"/>
    <s v="Vancouver"/>
    <s v="WA"/>
    <s v="720"/>
    <x v="1"/>
    <x v="1"/>
    <x v="3"/>
    <m/>
    <x v="3"/>
    <n v="628.14"/>
    <n v="15"/>
    <n v="1"/>
    <x v="0"/>
    <x v="0"/>
    <x v="6"/>
  </r>
  <r>
    <s v="3507976"/>
    <x v="1"/>
    <s v="Daybreak Homes Inc(CAG)"/>
    <s v="5913 NE 58th Ave"/>
    <s v="Vancouver"/>
    <s v="WA"/>
    <s v="720"/>
    <x v="1"/>
    <x v="1"/>
    <x v="3"/>
    <m/>
    <x v="3"/>
    <n v="628.27"/>
    <n v="16"/>
    <n v="1"/>
    <x v="0"/>
    <x v="0"/>
    <x v="6"/>
  </r>
  <r>
    <s v="3507977"/>
    <x v="1"/>
    <s v="Daybreak Homes Inc(CAG)"/>
    <s v="5915 NE 58th Ave"/>
    <s v="Vancouver"/>
    <s v="WA"/>
    <s v="720"/>
    <x v="1"/>
    <x v="1"/>
    <x v="3"/>
    <m/>
    <x v="3"/>
    <n v="628.14"/>
    <n v="15"/>
    <n v="1"/>
    <x v="0"/>
    <x v="0"/>
    <x v="6"/>
  </r>
  <r>
    <s v="3507979"/>
    <x v="1"/>
    <s v="Daybreak Homes Inc(CAG)"/>
    <s v="5917 NE 58th Ave"/>
    <s v="Vancouver"/>
    <s v="WA"/>
    <s v="720"/>
    <x v="1"/>
    <x v="1"/>
    <x v="3"/>
    <m/>
    <x v="3"/>
    <n v="632.26"/>
    <n v="47"/>
    <n v="1"/>
    <x v="0"/>
    <x v="0"/>
    <x v="6"/>
  </r>
  <r>
    <s v="3507986"/>
    <x v="1"/>
    <s v="Cooledge Mdws WC-PH 1, LLC(CAG)"/>
    <s v="17710 NE 17th Ave"/>
    <s v="Ridgefield"/>
    <s v="WA"/>
    <s v="720"/>
    <x v="1"/>
    <x v="1"/>
    <x v="3"/>
    <m/>
    <x v="3"/>
    <n v="659.67"/>
    <n v="17"/>
    <n v="1"/>
    <x v="0"/>
    <x v="0"/>
    <x v="6"/>
  </r>
  <r>
    <s v="3507987"/>
    <x v="1"/>
    <s v="Cooledge Mdws WC-PH 1, LLC(CAG)"/>
    <s v="17714 NE 17th Ave"/>
    <s v="Ridgefield"/>
    <s v="WA"/>
    <s v="720"/>
    <x v="1"/>
    <x v="1"/>
    <x v="3"/>
    <m/>
    <x v="3"/>
    <n v="659.81"/>
    <n v="18"/>
    <n v="1"/>
    <x v="0"/>
    <x v="0"/>
    <x v="6"/>
  </r>
  <r>
    <s v="3508004"/>
    <x v="1"/>
    <s v="Aho Construction(CAG)"/>
    <s v="9610 NE 104th Way"/>
    <s v="Vancouver"/>
    <s v="WA"/>
    <s v="720"/>
    <x v="1"/>
    <x v="1"/>
    <x v="3"/>
    <m/>
    <x v="3"/>
    <n v="629.03"/>
    <n v="22"/>
    <n v="1"/>
    <x v="0"/>
    <x v="0"/>
    <x v="6"/>
  </r>
  <r>
    <s v="3508010"/>
    <x v="1"/>
    <s v="Aho Construction I, Inc.(CAG)"/>
    <s v="10414 NE 95th Ave"/>
    <s v="Vancouver"/>
    <s v="WA"/>
    <s v="720"/>
    <x v="1"/>
    <x v="1"/>
    <x v="0"/>
    <m/>
    <x v="3"/>
    <n v="632.12"/>
    <n v="23"/>
    <n v="1"/>
    <x v="0"/>
    <x v="0"/>
    <x v="6"/>
  </r>
  <r>
    <s v="3508012"/>
    <x v="1"/>
    <s v="Pacific Lifestyle Homes(CAG)"/>
    <s v="7810 NE 168th Ct"/>
    <s v="Vancouver"/>
    <s v="WA"/>
    <s v="720"/>
    <x v="1"/>
    <x v="1"/>
    <x v="3"/>
    <m/>
    <x v="3"/>
    <n v="660.58"/>
    <n v="23"/>
    <n v="1"/>
    <x v="0"/>
    <x v="0"/>
    <x v="6"/>
  </r>
  <r>
    <s v="3508013"/>
    <x v="1"/>
    <s v="Pacific Lifestyle Homes(CAG)"/>
    <s v="16802 NE 78th Way"/>
    <s v="Vancouver"/>
    <s v="WA"/>
    <s v="720"/>
    <x v="1"/>
    <x v="1"/>
    <x v="3"/>
    <m/>
    <x v="3"/>
    <n v="662.77"/>
    <n v="40"/>
    <n v="1"/>
    <x v="0"/>
    <x v="0"/>
    <x v="6"/>
  </r>
  <r>
    <s v="3508059"/>
    <x v="1"/>
    <s v="Insight Homes(KMM)"/>
    <s v="1101 NE 10th St"/>
    <s v="Battle Ground"/>
    <s v="WA"/>
    <s v="720"/>
    <x v="1"/>
    <x v="1"/>
    <x v="3"/>
    <m/>
    <x v="3"/>
    <n v="628.9"/>
    <n v="22"/>
    <n v="1"/>
    <x v="0"/>
    <x v="0"/>
    <x v="6"/>
  </r>
  <r>
    <s v="3508138"/>
    <x v="1"/>
    <s v="Lennar Northwest Inc(CAG)"/>
    <s v="13001 NE 104th St"/>
    <s v="Vancouver"/>
    <s v="WA"/>
    <s v="720"/>
    <x v="1"/>
    <x v="1"/>
    <x v="3"/>
    <m/>
    <x v="3"/>
    <n v="660.58"/>
    <n v="24"/>
    <n v="1"/>
    <x v="0"/>
    <x v="0"/>
    <x v="6"/>
  </r>
  <r>
    <s v="3508148"/>
    <x v="1"/>
    <s v="Cascade West Development, Inc(CAG)"/>
    <s v="12307 NE 59th Ct"/>
    <s v="Vancouver"/>
    <s v="WA"/>
    <s v="720"/>
    <x v="1"/>
    <x v="1"/>
    <x v="3"/>
    <m/>
    <x v="3"/>
    <n v="660.97"/>
    <n v="27"/>
    <n v="1"/>
    <x v="0"/>
    <x v="0"/>
    <x v="6"/>
  </r>
  <r>
    <s v="3508152"/>
    <x v="1"/>
    <s v="Conex Materials Inc(CAG)"/>
    <s v="647 N U St"/>
    <s v="Washougal"/>
    <s v="WA"/>
    <s v="720"/>
    <x v="1"/>
    <x v="1"/>
    <x v="3"/>
    <m/>
    <x v="3"/>
    <n v="661.11"/>
    <n v="27"/>
    <n v="1"/>
    <x v="0"/>
    <x v="0"/>
    <x v="6"/>
  </r>
  <r>
    <s v="3508293"/>
    <x v="1"/>
    <s v="D R Horton Inc Portland(CAG)"/>
    <s v="216 N 34th St"/>
    <s v="Ridgefield"/>
    <s v="WA"/>
    <s v="720"/>
    <x v="1"/>
    <x v="1"/>
    <x v="3"/>
    <m/>
    <x v="3"/>
    <n v="629.73"/>
    <n v="28"/>
    <n v="1"/>
    <x v="0"/>
    <x v="0"/>
    <x v="6"/>
  </r>
  <r>
    <s v="3508295"/>
    <x v="1"/>
    <s v="D R Horton Inc Portland(CAG)"/>
    <s v="241 N 34th St"/>
    <s v="Ridgefield"/>
    <s v="WA"/>
    <s v="720"/>
    <x v="1"/>
    <x v="1"/>
    <x v="3"/>
    <m/>
    <x v="3"/>
    <n v="630.5"/>
    <n v="34"/>
    <n v="1"/>
    <x v="0"/>
    <x v="0"/>
    <x v="6"/>
  </r>
  <r>
    <s v="3508296"/>
    <x v="1"/>
    <s v="D R Horton Inc Portland(CAG)"/>
    <s v="238 N 34th St"/>
    <s v="Ridgefield"/>
    <s v="WA"/>
    <s v="720"/>
    <x v="1"/>
    <x v="1"/>
    <x v="3"/>
    <m/>
    <x v="3"/>
    <n v="629.34"/>
    <n v="25"/>
    <n v="1"/>
    <x v="0"/>
    <x v="0"/>
    <x v="6"/>
  </r>
  <r>
    <s v="3508323"/>
    <x v="1"/>
    <s v="Helmes Inc(KMM)"/>
    <s v="17006 NE 78th Way"/>
    <s v="Vancouver"/>
    <s v="WA"/>
    <s v="720"/>
    <x v="1"/>
    <x v="1"/>
    <x v="3"/>
    <m/>
    <x v="3"/>
    <n v="629.66999999999996"/>
    <n v="28"/>
    <n v="1"/>
    <x v="0"/>
    <x v="0"/>
    <x v="6"/>
  </r>
  <r>
    <s v="3508349"/>
    <x v="1"/>
    <s v="Riley, Peter Z(CAG)"/>
    <s v="2005 NE 65th St"/>
    <s v="Vancouver"/>
    <s v="WA"/>
    <s v="720"/>
    <x v="1"/>
    <x v="1"/>
    <x v="3"/>
    <m/>
    <x v="3"/>
    <n v="660.35"/>
    <n v="22"/>
    <n v="1"/>
    <x v="0"/>
    <x v="0"/>
    <x v="4"/>
  </r>
  <r>
    <s v="3508389"/>
    <x v="1"/>
    <s v="Pierce, Robert B(KMM)"/>
    <s v="688 W X St"/>
    <s v="Washougal"/>
    <s v="WA"/>
    <s v="720"/>
    <x v="1"/>
    <x v="1"/>
    <x v="3"/>
    <m/>
    <x v="3"/>
    <n v="661.11"/>
    <n v="27"/>
    <n v="1"/>
    <x v="0"/>
    <x v="0"/>
    <x v="4"/>
  </r>
  <r>
    <s v="3508420"/>
    <x v="1"/>
    <s v="Pacific Lifestyle Homes(CAG)"/>
    <s v="5408 NE 134th St"/>
    <s v="Vancouver"/>
    <s v="WA"/>
    <s v="720"/>
    <x v="1"/>
    <x v="1"/>
    <x v="3"/>
    <m/>
    <x v="3"/>
    <n v="663.38"/>
    <n v="42"/>
    <n v="1"/>
    <x v="0"/>
    <x v="0"/>
    <x v="6"/>
  </r>
  <r>
    <s v="3508421"/>
    <x v="1"/>
    <s v="Pacific Lifestyle Homes(CAG)"/>
    <s v="5415 NE 134th St"/>
    <s v="Vancouver"/>
    <s v="WA"/>
    <s v="720"/>
    <x v="1"/>
    <x v="1"/>
    <x v="3"/>
    <m/>
    <x v="3"/>
    <n v="660.48"/>
    <n v="23"/>
    <n v="1"/>
    <x v="0"/>
    <x v="0"/>
    <x v="6"/>
  </r>
  <r>
    <s v="3508447"/>
    <x v="1"/>
    <s v="Pahlisch Homes In(CAG)"/>
    <s v="3239 NW Hood Lp"/>
    <s v="Camas"/>
    <s v="WA"/>
    <s v="720"/>
    <x v="1"/>
    <x v="1"/>
    <x v="3"/>
    <m/>
    <x v="3"/>
    <n v="632.94000000000005"/>
    <n v="55"/>
    <n v="1"/>
    <x v="0"/>
    <x v="0"/>
    <x v="6"/>
  </r>
  <r>
    <s v="3508457"/>
    <x v="1"/>
    <s v="A &amp; V Homes Construction Inc(KMM)"/>
    <s v="12110 NE 112th St"/>
    <s v="Vancouver"/>
    <s v="WA"/>
    <s v="720"/>
    <x v="1"/>
    <x v="1"/>
    <x v="3"/>
    <m/>
    <x v="3"/>
    <n v="660.38"/>
    <n v="24"/>
    <n v="1"/>
    <x v="0"/>
    <x v="0"/>
    <x v="6"/>
  </r>
  <r>
    <s v="3508463"/>
    <x v="1"/>
    <s v="Helmes Inc(KMM)"/>
    <s v="17002 NE 78th Way"/>
    <s v="Vancouver"/>
    <s v="WA"/>
    <s v="720"/>
    <x v="1"/>
    <x v="1"/>
    <x v="3"/>
    <m/>
    <x v="3"/>
    <n v="629.48"/>
    <n v="23"/>
    <n v="1"/>
    <x v="0"/>
    <x v="0"/>
    <x v="6"/>
  </r>
  <r>
    <s v="3508554"/>
    <x v="1"/>
    <s v="Helmes Inc(CAG)"/>
    <s v="2620 NE 7th Dr"/>
    <s v="Battle Ground"/>
    <s v="WA"/>
    <s v="720"/>
    <x v="1"/>
    <x v="1"/>
    <x v="3"/>
    <m/>
    <x v="3"/>
    <n v="630.62"/>
    <n v="35"/>
    <n v="1"/>
    <x v="0"/>
    <x v="0"/>
    <x v="6"/>
  </r>
  <r>
    <s v="3508557"/>
    <x v="1"/>
    <s v="Helmes Inc(CAG)"/>
    <s v="14816 NE 113th St"/>
    <s v="Vancouver"/>
    <s v="WA"/>
    <s v="720"/>
    <x v="1"/>
    <x v="1"/>
    <x v="3"/>
    <m/>
    <x v="3"/>
    <n v="634.54"/>
    <n v="65"/>
    <n v="1"/>
    <x v="0"/>
    <x v="0"/>
    <x v="6"/>
  </r>
  <r>
    <s v="3508558"/>
    <x v="1"/>
    <s v="Helmes Inc(CAG)"/>
    <s v="14411 NE 112th St"/>
    <s v="Vancouver"/>
    <s v="WA"/>
    <s v="720"/>
    <x v="1"/>
    <x v="1"/>
    <x v="3"/>
    <m/>
    <x v="3"/>
    <n v="629.1"/>
    <n v="25"/>
    <n v="1"/>
    <x v="0"/>
    <x v="0"/>
    <x v="6"/>
  </r>
  <r>
    <s v="3508602"/>
    <x v="1"/>
    <s v="Lennar Northwest Inc(KMM)"/>
    <s v="811 SW 4th Ave"/>
    <s v="Battle Ground"/>
    <s v="WA"/>
    <s v="720"/>
    <x v="1"/>
    <x v="1"/>
    <x v="3"/>
    <m/>
    <x v="3"/>
    <n v="581.97"/>
    <n v="31"/>
    <n v="1"/>
    <x v="0"/>
    <x v="0"/>
    <x v="6"/>
  </r>
  <r>
    <s v="3508606"/>
    <x v="1"/>
    <s v="Lennar Northwest Inc(KMM)"/>
    <s v="815 SW 4th Ave"/>
    <s v="Battle Ground"/>
    <s v="WA"/>
    <s v="720"/>
    <x v="1"/>
    <x v="1"/>
    <x v="3"/>
    <m/>
    <x v="3"/>
    <n v="630.11"/>
    <n v="31"/>
    <n v="1"/>
    <x v="0"/>
    <x v="0"/>
    <x v="6"/>
  </r>
  <r>
    <s v="3508607"/>
    <x v="1"/>
    <s v="Lennar Northwest Inc(KMM)"/>
    <s v="209 SW 8th St"/>
    <s v="Battle Ground"/>
    <s v="WA"/>
    <s v="720"/>
    <x v="1"/>
    <x v="1"/>
    <x v="3"/>
    <m/>
    <x v="3"/>
    <n v="650.91"/>
    <n v="30"/>
    <n v="1"/>
    <x v="0"/>
    <x v="0"/>
    <x v="6"/>
  </r>
  <r>
    <s v="3508608"/>
    <x v="1"/>
    <s v="Lennar Northwest Inc(KMM)"/>
    <s v="205 SW 8th St"/>
    <s v="Battle Ground"/>
    <s v="WA"/>
    <s v="720"/>
    <x v="1"/>
    <x v="1"/>
    <x v="3"/>
    <m/>
    <x v="3"/>
    <n v="651.04999999999995"/>
    <n v="31"/>
    <n v="1"/>
    <x v="0"/>
    <x v="0"/>
    <x v="6"/>
  </r>
  <r>
    <s v="3508651"/>
    <x v="1"/>
    <s v="Pacific Lifestyle Homes(CAG)"/>
    <s v="15303 NE 16th St"/>
    <s v="Vancouver"/>
    <s v="WA"/>
    <s v="720"/>
    <x v="1"/>
    <x v="1"/>
    <x v="3"/>
    <m/>
    <x v="3"/>
    <n v="659.86"/>
    <n v="20"/>
    <n v="1"/>
    <x v="0"/>
    <x v="0"/>
    <x v="6"/>
  </r>
  <r>
    <s v="3508658"/>
    <x v="1"/>
    <s v="Pacific Lifestyle Homes(CAG)"/>
    <s v="1584 NE 153rd Ave"/>
    <s v="Vancouver"/>
    <s v="WA"/>
    <s v="720"/>
    <x v="1"/>
    <x v="1"/>
    <x v="3"/>
    <m/>
    <x v="3"/>
    <n v="660.11"/>
    <n v="22"/>
    <n v="1"/>
    <x v="0"/>
    <x v="0"/>
    <x v="6"/>
  </r>
  <r>
    <s v="3508662"/>
    <x v="1"/>
    <s v="Pacific Lifestyle Homes(CAG)"/>
    <s v="15302 NE 16th St"/>
    <s v="Vancouver"/>
    <s v="WA"/>
    <s v="720"/>
    <x v="1"/>
    <x v="1"/>
    <x v="3"/>
    <m/>
    <x v="3"/>
    <n v="660.11"/>
    <n v="22"/>
    <n v="1"/>
    <x v="0"/>
    <x v="0"/>
    <x v="6"/>
  </r>
  <r>
    <s v="3508689"/>
    <x v="1"/>
    <s v="Creamer Construction LLC(CAG)"/>
    <s v="17611 NE 161st Ct"/>
    <s v="Brush Prairie"/>
    <s v="WA"/>
    <s v="720"/>
    <x v="1"/>
    <x v="1"/>
    <x v="3"/>
    <m/>
    <x v="3"/>
    <n v="663.83"/>
    <n v="49"/>
    <n v="1"/>
    <x v="0"/>
    <x v="0"/>
    <x v="6"/>
  </r>
  <r>
    <s v="3508695"/>
    <x v="1"/>
    <s v="GG One Inc(CAG)"/>
    <s v="10802 NE 68th Ave"/>
    <s v="Vancouver"/>
    <s v="WA"/>
    <s v="720"/>
    <x v="1"/>
    <x v="1"/>
    <x v="3"/>
    <m/>
    <x v="3"/>
    <n v="659.86"/>
    <n v="20"/>
    <n v="1"/>
    <x v="0"/>
    <x v="0"/>
    <x v="6"/>
  </r>
  <r>
    <s v="3508722"/>
    <x v="1"/>
    <s v="Lennar Northwest Inc(CAG)"/>
    <s v="13007 NE 104th St"/>
    <s v="Vancouver"/>
    <s v="WA"/>
    <s v="720"/>
    <x v="1"/>
    <x v="1"/>
    <x v="3"/>
    <m/>
    <x v="3"/>
    <n v="666.93"/>
    <n v="24"/>
    <n v="1"/>
    <x v="0"/>
    <x v="0"/>
    <x v="6"/>
  </r>
  <r>
    <s v="3508814"/>
    <x v="1"/>
    <s v="Glavin Development LLC(KMM)"/>
    <s v="11104 NE 61st Ct"/>
    <s v="Vancouver"/>
    <s v="WA"/>
    <s v="720"/>
    <x v="1"/>
    <x v="1"/>
    <x v="3"/>
    <m/>
    <x v="3"/>
    <n v="661.32"/>
    <n v="26"/>
    <n v="1"/>
    <x v="0"/>
    <x v="0"/>
    <x v="6"/>
  </r>
  <r>
    <s v="3508893"/>
    <x v="1"/>
    <s v="Cascade West Development(KMM)"/>
    <s v="2311 NE 171st St"/>
    <s v="Ridgefield"/>
    <s v="WA"/>
    <s v="720"/>
    <x v="1"/>
    <x v="1"/>
    <x v="3"/>
    <m/>
    <x v="3"/>
    <n v="662.08"/>
    <n v="32"/>
    <n v="1"/>
    <x v="0"/>
    <x v="0"/>
    <x v="6"/>
  </r>
  <r>
    <s v="3508896"/>
    <x v="1"/>
    <s v="Cascade West Development(KMM)"/>
    <s v="17208 NE 22nd Ave"/>
    <s v="Ridgefield"/>
    <s v="WA"/>
    <s v="720"/>
    <x v="1"/>
    <x v="1"/>
    <x v="3"/>
    <m/>
    <x v="3"/>
    <n v="660.79"/>
    <n v="22"/>
    <n v="1"/>
    <x v="0"/>
    <x v="0"/>
    <x v="6"/>
  </r>
  <r>
    <s v="3508900"/>
    <x v="1"/>
    <s v="Cascade West Development(KMM)"/>
    <s v="16915 NE 24th Ave"/>
    <s v="Ridgefield"/>
    <s v="WA"/>
    <s v="720"/>
    <x v="1"/>
    <x v="1"/>
    <x v="3"/>
    <m/>
    <x v="3"/>
    <n v="661.32"/>
    <n v="26"/>
    <n v="1"/>
    <x v="0"/>
    <x v="0"/>
    <x v="6"/>
  </r>
  <r>
    <s v="3508902"/>
    <x v="1"/>
    <s v="Cascade West Development(KMM)"/>
    <s v="17300 NE 24th Ave"/>
    <s v="Ridgefield"/>
    <s v="WA"/>
    <s v="720"/>
    <x v="1"/>
    <x v="1"/>
    <x v="3"/>
    <m/>
    <x v="3"/>
    <n v="660.92"/>
    <n v="23"/>
    <n v="1"/>
    <x v="0"/>
    <x v="0"/>
    <x v="6"/>
  </r>
  <r>
    <s v="3508903"/>
    <x v="1"/>
    <s v="Willett, Tyra A(CAG)"/>
    <s v="1145 N 1st Ave"/>
    <s v="Ridgefield"/>
    <s v="WA"/>
    <s v="720"/>
    <x v="1"/>
    <x v="1"/>
    <x v="3"/>
    <m/>
    <x v="3"/>
    <n v="580.79999999999995"/>
    <n v="22"/>
    <n v="1"/>
    <x v="0"/>
    <x v="0"/>
    <x v="4"/>
  </r>
  <r>
    <s v="3508907"/>
    <x v="1"/>
    <s v="LHV LLC(J2R)"/>
    <s v="3165 45th St"/>
    <s v="Washougal"/>
    <s v="WA"/>
    <s v="720"/>
    <x v="1"/>
    <x v="1"/>
    <x v="3"/>
    <m/>
    <x v="3"/>
    <n v="660.51"/>
    <n v="25"/>
    <n v="1"/>
    <x v="0"/>
    <x v="0"/>
    <x v="6"/>
  </r>
  <r>
    <s v="3508934"/>
    <x v="1"/>
    <s v="Aho Construction(KMM)"/>
    <s v="9613 NE 106th St"/>
    <s v="Vancouver"/>
    <s v="WA"/>
    <s v="720"/>
    <x v="1"/>
    <x v="1"/>
    <x v="3"/>
    <m/>
    <x v="3"/>
    <n v="581.46"/>
    <n v="27"/>
    <n v="1"/>
    <x v="0"/>
    <x v="0"/>
    <x v="6"/>
  </r>
  <r>
    <s v="3508936"/>
    <x v="1"/>
    <s v="Aho Construction(KMM)"/>
    <s v="9703 NE 106th St"/>
    <s v="Vancouver"/>
    <s v="WA"/>
    <s v="720"/>
    <x v="1"/>
    <x v="1"/>
    <x v="3"/>
    <m/>
    <x v="3"/>
    <n v="650.27"/>
    <n v="25"/>
    <n v="1"/>
    <x v="0"/>
    <x v="0"/>
    <x v="6"/>
  </r>
  <r>
    <s v="3508943"/>
    <x v="1"/>
    <s v="Manor Homes Washington Inc(KMM)"/>
    <s v="12612 NE 107th Way"/>
    <s v="Vancouver"/>
    <s v="WA"/>
    <s v="720"/>
    <x v="1"/>
    <x v="1"/>
    <x v="3"/>
    <m/>
    <x v="3"/>
    <n v="649.5"/>
    <n v="19"/>
    <n v="1"/>
    <x v="0"/>
    <x v="0"/>
    <x v="6"/>
  </r>
  <r>
    <s v="3508945"/>
    <x v="1"/>
    <s v="Lennar Northwest Inc(CAG)"/>
    <s v="5102 NW 138th St"/>
    <s v="Vancouver"/>
    <s v="WA"/>
    <s v="720"/>
    <x v="1"/>
    <x v="1"/>
    <x v="3"/>
    <m/>
    <x v="3"/>
    <n v="765.99"/>
    <n v="23"/>
    <n v="1"/>
    <x v="0"/>
    <x v="0"/>
    <x v="6"/>
  </r>
  <r>
    <s v="3508947"/>
    <x v="1"/>
    <s v="Lennar Northwest Inc(CAG)"/>
    <s v="5106 NW 138th St"/>
    <s v="Vancouver"/>
    <s v="WA"/>
    <s v="720"/>
    <x v="1"/>
    <x v="1"/>
    <x v="3"/>
    <m/>
    <x v="3"/>
    <n v="629.75"/>
    <n v="25"/>
    <n v="1"/>
    <x v="0"/>
    <x v="0"/>
    <x v="6"/>
  </r>
  <r>
    <s v="3508949"/>
    <x v="1"/>
    <s v="Lennar Northwest Inc(CAG)"/>
    <s v="5006 NW 137th Way"/>
    <s v="Vancouver"/>
    <s v="WA"/>
    <s v="720"/>
    <x v="1"/>
    <x v="1"/>
    <x v="3"/>
    <m/>
    <x v="3"/>
    <n v="635.07000000000005"/>
    <n v="23"/>
    <n v="1"/>
    <x v="0"/>
    <x v="0"/>
    <x v="6"/>
  </r>
  <r>
    <s v="3508950"/>
    <x v="1"/>
    <s v="Lennar Northwest Inc(CAG)"/>
    <s v="5005 NW 137th Way"/>
    <s v="Vancouver"/>
    <s v="WA"/>
    <s v="720"/>
    <x v="1"/>
    <x v="1"/>
    <x v="3"/>
    <m/>
    <x v="3"/>
    <n v="785.09"/>
    <n v="26"/>
    <n v="1"/>
    <x v="0"/>
    <x v="0"/>
    <x v="6"/>
  </r>
  <r>
    <s v="3508951"/>
    <x v="1"/>
    <s v="Lennar Northwest Inc(CAG)"/>
    <s v="5009 NW 137th Way"/>
    <s v="Vancouver"/>
    <s v="WA"/>
    <s v="720"/>
    <x v="1"/>
    <x v="1"/>
    <x v="3"/>
    <m/>
    <x v="3"/>
    <n v="635.34"/>
    <n v="25"/>
    <n v="1"/>
    <x v="0"/>
    <x v="0"/>
    <x v="6"/>
  </r>
  <r>
    <s v="3508958"/>
    <x v="1"/>
    <s v="Lennar Northwest Inc(J2R)"/>
    <s v="5010 NW 137th Way"/>
    <s v="Vancouver"/>
    <s v="WA"/>
    <s v="720"/>
    <x v="1"/>
    <x v="1"/>
    <x v="3"/>
    <m/>
    <x v="3"/>
    <n v="635.21"/>
    <n v="24"/>
    <n v="1"/>
    <x v="0"/>
    <x v="0"/>
    <x v="6"/>
  </r>
  <r>
    <s v="3508960"/>
    <x v="1"/>
    <s v="Lennar Northwest Inc(CAG)"/>
    <s v="5105 NW 138th St"/>
    <s v="Vancouver"/>
    <s v="WA"/>
    <s v="720"/>
    <x v="1"/>
    <x v="1"/>
    <x v="3"/>
    <m/>
    <x v="3"/>
    <n v="753.33"/>
    <n v="25"/>
    <n v="1"/>
    <x v="0"/>
    <x v="0"/>
    <x v="6"/>
  </r>
  <r>
    <s v="3508963"/>
    <x v="1"/>
    <s v="Manor Homes Washington Inc(J2R)"/>
    <s v="12410 NE 106th Cir"/>
    <s v="Vancouver"/>
    <s v="WA"/>
    <s v="720"/>
    <x v="1"/>
    <x v="1"/>
    <x v="3"/>
    <m/>
    <x v="3"/>
    <n v="628.98"/>
    <n v="19"/>
    <n v="1"/>
    <x v="0"/>
    <x v="0"/>
    <x v="6"/>
  </r>
  <r>
    <s v="3508964"/>
    <x v="1"/>
    <s v="Manor Homes Washington Inc(J2R)"/>
    <s v="12508 NE 106th Cir"/>
    <s v="Vancouver"/>
    <s v="WA"/>
    <s v="720"/>
    <x v="1"/>
    <x v="1"/>
    <x v="3"/>
    <m/>
    <x v="3"/>
    <n v="628.98"/>
    <n v="19"/>
    <n v="1"/>
    <x v="0"/>
    <x v="0"/>
    <x v="6"/>
  </r>
  <r>
    <s v="3508975"/>
    <x v="1"/>
    <s v="Lennar Northwest Inc(CAG)"/>
    <s v="5014 NW 137th Way"/>
    <s v="Vancouver"/>
    <s v="WA"/>
    <s v="720"/>
    <x v="1"/>
    <x v="1"/>
    <x v="3"/>
    <m/>
    <x v="3"/>
    <n v="753.27"/>
    <n v="21"/>
    <n v="1"/>
    <x v="0"/>
    <x v="0"/>
    <x v="6"/>
  </r>
  <r>
    <s v="3508977"/>
    <x v="1"/>
    <s v="Evergreen Homes NW LLC(KMM)"/>
    <s v="10110 NE 44th Ct"/>
    <s v="Vancouver"/>
    <s v="WA"/>
    <s v="720"/>
    <x v="1"/>
    <x v="1"/>
    <x v="3"/>
    <m/>
    <x v="3"/>
    <n v="674.1"/>
    <n v="92"/>
    <n v="1"/>
    <x v="0"/>
    <x v="0"/>
    <x v="6"/>
  </r>
  <r>
    <s v="3508997"/>
    <x v="1"/>
    <s v="Lennar Northwest Inc(CAG)"/>
    <s v="5013 NW 137th Way"/>
    <s v="Vancouver"/>
    <s v="WA"/>
    <s v="720"/>
    <x v="1"/>
    <x v="1"/>
    <x v="3"/>
    <m/>
    <x v="3"/>
    <n v="634.95000000000005"/>
    <n v="22"/>
    <n v="1"/>
    <x v="0"/>
    <x v="0"/>
    <x v="6"/>
  </r>
  <r>
    <s v="3509011"/>
    <x v="1"/>
    <s v="Aho Construction(CAG)"/>
    <s v="9708 NE 104th Way"/>
    <s v="Vancouver"/>
    <s v="WA"/>
    <s v="720"/>
    <x v="1"/>
    <x v="1"/>
    <x v="3"/>
    <m/>
    <x v="3"/>
    <n v="630.14"/>
    <n v="28"/>
    <n v="1"/>
    <x v="0"/>
    <x v="0"/>
    <x v="6"/>
  </r>
  <r>
    <s v="3509030"/>
    <x v="1"/>
    <s v="Aho Construction(CAG)"/>
    <s v="9508 NE 104th Way"/>
    <s v="Vancouver"/>
    <s v="WA"/>
    <s v="720"/>
    <x v="1"/>
    <x v="1"/>
    <x v="3"/>
    <m/>
    <x v="3"/>
    <n v="629.62"/>
    <n v="24"/>
    <n v="1"/>
    <x v="0"/>
    <x v="0"/>
    <x v="6"/>
  </r>
  <r>
    <s v="3509033"/>
    <x v="1"/>
    <s v="Pacific Lifestyle Homes(CAG)"/>
    <s v="16808 NE 79th Way"/>
    <s v="Vancouver"/>
    <s v="WA"/>
    <s v="720"/>
    <x v="1"/>
    <x v="1"/>
    <x v="3"/>
    <m/>
    <x v="3"/>
    <n v="659.99"/>
    <n v="21"/>
    <n v="1"/>
    <x v="0"/>
    <x v="0"/>
    <x v="6"/>
  </r>
  <r>
    <s v="3509057"/>
    <x v="1"/>
    <s v="Glavin Development LLC(CAG)"/>
    <s v="11108 NE 61st Ct"/>
    <s v="Vancouver"/>
    <s v="WA"/>
    <s v="720"/>
    <x v="1"/>
    <x v="1"/>
    <x v="3"/>
    <m/>
    <x v="3"/>
    <n v="630.91"/>
    <n v="34"/>
    <n v="1"/>
    <x v="0"/>
    <x v="0"/>
    <x v="6"/>
  </r>
  <r>
    <s v="3509058"/>
    <x v="1"/>
    <s v="Glavin Development LLC(CAG)"/>
    <s v="10908 NE 62nd Pl"/>
    <s v="Vancouver"/>
    <s v="WA"/>
    <s v="720"/>
    <x v="1"/>
    <x v="1"/>
    <x v="3"/>
    <m/>
    <x v="3"/>
    <n v="661.19"/>
    <n v="25"/>
    <n v="1"/>
    <x v="0"/>
    <x v="0"/>
    <x v="6"/>
  </r>
  <r>
    <s v="3509062"/>
    <x v="1"/>
    <s v="Chumakov, Eugene(CAG)"/>
    <s v="4300 SE 166th Ct"/>
    <s v="Vancouver"/>
    <s v="WA"/>
    <s v="720"/>
    <x v="1"/>
    <x v="1"/>
    <x v="3"/>
    <m/>
    <x v="3"/>
    <n v="699.81"/>
    <n v="90"/>
    <n v="1"/>
    <x v="0"/>
    <x v="0"/>
    <x v="4"/>
  </r>
  <r>
    <s v="3509096"/>
    <x v="1"/>
    <s v="Helmes Inc(KMM)"/>
    <s v="16910 NE 79th Way"/>
    <s v="Vancouver"/>
    <s v="WA"/>
    <s v="720"/>
    <x v="1"/>
    <x v="1"/>
    <x v="3"/>
    <m/>
    <x v="3"/>
    <n v="628.83000000000004"/>
    <n v="23"/>
    <n v="1"/>
    <x v="0"/>
    <x v="0"/>
    <x v="6"/>
  </r>
  <r>
    <s v="3509097"/>
    <x v="1"/>
    <s v="Helmes Inc(KMM)"/>
    <s v="16801 NE 80th St"/>
    <s v="Vancouver"/>
    <s v="WA"/>
    <s v="720"/>
    <x v="1"/>
    <x v="1"/>
    <x v="3"/>
    <m/>
    <x v="3"/>
    <n v="628.69000000000005"/>
    <n v="22"/>
    <n v="1"/>
    <x v="0"/>
    <x v="0"/>
    <x v="6"/>
  </r>
  <r>
    <s v="3509141"/>
    <x v="1"/>
    <s v="Pacific Lifestyle Homes(CAG)"/>
    <s v="16804 NE 79th Way"/>
    <s v="Vancouver"/>
    <s v="WA"/>
    <s v="720"/>
    <x v="1"/>
    <x v="1"/>
    <x v="3"/>
    <m/>
    <x v="3"/>
    <n v="663.07"/>
    <n v="21"/>
    <n v="1"/>
    <x v="0"/>
    <x v="0"/>
    <x v="6"/>
  </r>
  <r>
    <s v="3509163"/>
    <x v="1"/>
    <s v="Lennar Northwest Inc(CAG)"/>
    <s v="601 NE 149th Way"/>
    <s v="Vancouver"/>
    <s v="WA"/>
    <s v="720"/>
    <x v="1"/>
    <x v="1"/>
    <x v="3"/>
    <m/>
    <x v="3"/>
    <n v="631.39"/>
    <n v="20"/>
    <n v="1"/>
    <x v="0"/>
    <x v="0"/>
    <x v="6"/>
  </r>
  <r>
    <s v="3509164"/>
    <x v="1"/>
    <s v="Lennar Northwest Inc(CAG)"/>
    <s v="14906 NE 6th Ave"/>
    <s v="Vancouver"/>
    <s v="WA"/>
    <s v="720"/>
    <x v="1"/>
    <x v="1"/>
    <x v="3"/>
    <m/>
    <x v="3"/>
    <n v="768.34"/>
    <n v="117"/>
    <n v="1"/>
    <x v="0"/>
    <x v="0"/>
    <x v="6"/>
  </r>
  <r>
    <s v="3509175"/>
    <x v="1"/>
    <s v="Manor Homes Washington Inc(CAG)"/>
    <s v="10704 NW 38th Ave"/>
    <s v="Vancouver"/>
    <s v="WA"/>
    <s v="720"/>
    <x v="1"/>
    <x v="1"/>
    <x v="3"/>
    <m/>
    <x v="3"/>
    <n v="631.27"/>
    <n v="19"/>
    <n v="1"/>
    <x v="0"/>
    <x v="0"/>
    <x v="6"/>
  </r>
  <r>
    <s v="3509340"/>
    <x v="1"/>
    <s v="D R Horton Inc Portland(CAG)"/>
    <s v="7911 NE 92nd Ave"/>
    <s v="Vancouver"/>
    <s v="WA"/>
    <s v="720"/>
    <x v="1"/>
    <x v="1"/>
    <x v="3"/>
    <m/>
    <x v="3"/>
    <n v="976.79"/>
    <n v="22"/>
    <n v="1"/>
    <x v="0"/>
    <x v="0"/>
    <x v="6"/>
  </r>
  <r>
    <s v="3509352"/>
    <x v="1"/>
    <s v="D R Horton Inc Portland(CAG)"/>
    <s v="9327 NE 80th Cir"/>
    <s v="Vancouver"/>
    <s v="WA"/>
    <s v="720"/>
    <x v="1"/>
    <x v="1"/>
    <x v="3"/>
    <m/>
    <x v="3"/>
    <n v="595.74"/>
    <n v="32"/>
    <n v="1"/>
    <x v="0"/>
    <x v="0"/>
    <x v="6"/>
  </r>
  <r>
    <s v="3509354"/>
    <x v="1"/>
    <s v="Lennar Northwest Inc(WEB)"/>
    <s v="606 NE 149th Way"/>
    <s v="Vancouver"/>
    <s v="WA"/>
    <s v="720"/>
    <x v="1"/>
    <x v="1"/>
    <x v="3"/>
    <m/>
    <x v="3"/>
    <n v="628.53"/>
    <n v="19"/>
    <n v="1"/>
    <x v="0"/>
    <x v="0"/>
    <x v="6"/>
  </r>
  <r>
    <s v="3509357"/>
    <x v="1"/>
    <s v="Lennar Northwest Inc(CAG)"/>
    <s v="616 NE 149th St"/>
    <s v="Vancouver"/>
    <s v="WA"/>
    <s v="720"/>
    <x v="1"/>
    <x v="1"/>
    <x v="3"/>
    <m/>
    <x v="3"/>
    <n v="629.74"/>
    <n v="29"/>
    <n v="1"/>
    <x v="0"/>
    <x v="0"/>
    <x v="6"/>
  </r>
  <r>
    <s v="3509386"/>
    <x v="1"/>
    <s v="Kingston Homes LLC(J2R)"/>
    <s v="12813 NW 40th Ave"/>
    <s v="Vancouver"/>
    <s v="WA"/>
    <s v="720"/>
    <x v="1"/>
    <x v="1"/>
    <x v="3"/>
    <m/>
    <x v="3"/>
    <n v="629.5"/>
    <n v="27"/>
    <n v="1"/>
    <x v="0"/>
    <x v="0"/>
    <x v="6"/>
  </r>
  <r>
    <s v="3509388"/>
    <x v="1"/>
    <s v="Kingston Homes LLC(J2R)"/>
    <s v="12812 NE 58th Ave"/>
    <s v="Vancouver"/>
    <s v="WA"/>
    <s v="720"/>
    <x v="1"/>
    <x v="1"/>
    <x v="3"/>
    <m/>
    <x v="3"/>
    <n v="629.26"/>
    <n v="25"/>
    <n v="1"/>
    <x v="0"/>
    <x v="0"/>
    <x v="6"/>
  </r>
  <r>
    <s v="3509389"/>
    <x v="1"/>
    <s v="Kingston Homes LLC(J2R)"/>
    <s v="12513 NE 59th Ave"/>
    <s v="Vancouver"/>
    <s v="WA"/>
    <s v="720"/>
    <x v="1"/>
    <x v="1"/>
    <x v="3"/>
    <m/>
    <x v="3"/>
    <n v="629.01"/>
    <n v="23"/>
    <n v="1"/>
    <x v="0"/>
    <x v="0"/>
    <x v="6"/>
  </r>
  <r>
    <s v="3509391"/>
    <x v="1"/>
    <s v="Kingston Homes LLC(J2R)"/>
    <s v="12604 NE 59th Ave"/>
    <s v="Vancouver"/>
    <s v="WA"/>
    <s v="720"/>
    <x v="1"/>
    <x v="1"/>
    <x v="3"/>
    <m/>
    <x v="3"/>
    <n v="629.01"/>
    <n v="23"/>
    <n v="1"/>
    <x v="0"/>
    <x v="0"/>
    <x v="6"/>
  </r>
  <r>
    <s v="3509400"/>
    <x v="1"/>
    <s v="Creekside Homes LLC(KMM)"/>
    <s v="5610 NE 47th St"/>
    <s v="Vancouver"/>
    <s v="WA"/>
    <s v="720"/>
    <x v="1"/>
    <x v="1"/>
    <x v="3"/>
    <m/>
    <x v="3"/>
    <n v="629.35"/>
    <n v="22"/>
    <n v="1"/>
    <x v="0"/>
    <x v="0"/>
    <x v="6"/>
  </r>
  <r>
    <s v="3509401"/>
    <x v="1"/>
    <s v="Creekside Homes LLC(KMM)"/>
    <s v="5700 NE 47th St"/>
    <s v="Vancouver"/>
    <s v="WA"/>
    <s v="720"/>
    <x v="1"/>
    <x v="1"/>
    <x v="3"/>
    <m/>
    <x v="3"/>
    <n v="628.98"/>
    <n v="19"/>
    <n v="1"/>
    <x v="0"/>
    <x v="0"/>
    <x v="6"/>
  </r>
  <r>
    <s v="3509403"/>
    <x v="1"/>
    <s v="Creekside Homes LLC(KMM)"/>
    <s v="5724 NE 47th St"/>
    <s v="Vancouver"/>
    <s v="WA"/>
    <s v="720"/>
    <x v="1"/>
    <x v="1"/>
    <x v="3"/>
    <m/>
    <x v="3"/>
    <n v="628.98"/>
    <n v="19"/>
    <n v="1"/>
    <x v="0"/>
    <x v="0"/>
    <x v="6"/>
  </r>
  <r>
    <s v="3509404"/>
    <x v="1"/>
    <s v="Creekside Homes LLC(KMM)"/>
    <s v="5916 NE 47th St"/>
    <s v="Vancouver"/>
    <s v="WA"/>
    <s v="720"/>
    <x v="1"/>
    <x v="1"/>
    <x v="3"/>
    <m/>
    <x v="3"/>
    <n v="660.51"/>
    <n v="23"/>
    <n v="1"/>
    <x v="0"/>
    <x v="0"/>
    <x v="6"/>
  </r>
  <r>
    <s v="3509414"/>
    <x v="1"/>
    <s v="Creekside Homes LLC(KMM)"/>
    <s v="7811 NE 91st Ave"/>
    <s v="Vancouver"/>
    <s v="WA"/>
    <s v="720"/>
    <x v="1"/>
    <x v="1"/>
    <x v="3"/>
    <m/>
    <x v="3"/>
    <n v="666.88"/>
    <n v="48"/>
    <n v="1"/>
    <x v="0"/>
    <x v="0"/>
    <x v="6"/>
  </r>
  <r>
    <s v="3509416"/>
    <x v="1"/>
    <s v="Creekside Homes LLC(KMM)"/>
    <s v="7928 NE 91st Ave"/>
    <s v="Vancouver"/>
    <s v="WA"/>
    <s v="720"/>
    <x v="1"/>
    <x v="1"/>
    <x v="3"/>
    <m/>
    <x v="3"/>
    <n v="660.79"/>
    <n v="22"/>
    <n v="1"/>
    <x v="0"/>
    <x v="0"/>
    <x v="6"/>
  </r>
  <r>
    <s v="3509465"/>
    <x v="1"/>
    <s v="Evergreen Habitat For Humanity(CAG)"/>
    <s v="1111 SE 77th Ct"/>
    <s v="Vancouver"/>
    <s v="WA"/>
    <s v="720"/>
    <x v="1"/>
    <x v="1"/>
    <x v="3"/>
    <m/>
    <x v="3"/>
    <n v="662.33"/>
    <n v="34"/>
    <n v="1"/>
    <x v="0"/>
    <x v="0"/>
    <x v="6"/>
  </r>
  <r>
    <s v="3509492"/>
    <x v="1"/>
    <s v="Waldal Construction Co(CAG)"/>
    <s v="2812 NW 14th St"/>
    <s v="Battle Ground"/>
    <s v="WA"/>
    <s v="720"/>
    <x v="1"/>
    <x v="1"/>
    <x v="3"/>
    <m/>
    <x v="3"/>
    <n v="628.91"/>
    <n v="21"/>
    <n v="1"/>
    <x v="0"/>
    <x v="0"/>
    <x v="6"/>
  </r>
  <r>
    <s v="3509493"/>
    <x v="1"/>
    <s v="Waldal Construction Co(CAG)"/>
    <s v="1407 NW 29th Ave"/>
    <s v="Battle Ground"/>
    <s v="WA"/>
    <s v="720"/>
    <x v="1"/>
    <x v="1"/>
    <x v="3"/>
    <m/>
    <x v="3"/>
    <n v="3.06"/>
    <n v="24"/>
    <n v="1"/>
    <x v="1"/>
    <x v="0"/>
    <x v="6"/>
  </r>
  <r>
    <s v="3509499"/>
    <x v="1"/>
    <s v="Helmes Inc(CAG)"/>
    <s v="1709 NW 17th St"/>
    <s v="Battle Ground"/>
    <s v="WA"/>
    <s v="720"/>
    <x v="1"/>
    <x v="1"/>
    <x v="3"/>
    <m/>
    <x v="3"/>
    <n v="628.91"/>
    <n v="22"/>
    <n v="1"/>
    <x v="0"/>
    <x v="0"/>
    <x v="6"/>
  </r>
  <r>
    <s v="3509500"/>
    <x v="1"/>
    <s v="Helmes Inc(CAG)"/>
    <s v="811 NE 25th Way"/>
    <s v="Battle Ground"/>
    <s v="WA"/>
    <s v="720"/>
    <x v="1"/>
    <x v="1"/>
    <x v="3"/>
    <m/>
    <x v="3"/>
    <n v="629.92999999999995"/>
    <n v="30"/>
    <n v="1"/>
    <x v="0"/>
    <x v="0"/>
    <x v="6"/>
  </r>
  <r>
    <s v="3509502"/>
    <x v="1"/>
    <s v="Helmes Inc(CAG)"/>
    <s v="14431 NE 112th St"/>
    <s v="Vancouver"/>
    <s v="WA"/>
    <s v="720"/>
    <x v="1"/>
    <x v="1"/>
    <x v="3"/>
    <m/>
    <x v="3"/>
    <n v="629.23"/>
    <n v="21"/>
    <n v="1"/>
    <x v="0"/>
    <x v="0"/>
    <x v="6"/>
  </r>
  <r>
    <s v="3509505"/>
    <x v="1"/>
    <s v="Helmes Inc(CAG)"/>
    <s v="14309 NE 113th St"/>
    <s v="Vancouver"/>
    <s v="WA"/>
    <s v="720"/>
    <x v="1"/>
    <x v="1"/>
    <x v="3"/>
    <m/>
    <x v="3"/>
    <n v="629.87"/>
    <n v="26"/>
    <n v="1"/>
    <x v="0"/>
    <x v="0"/>
    <x v="6"/>
  </r>
  <r>
    <s v="3509506"/>
    <x v="1"/>
    <s v="Helmes Inc(CAG)"/>
    <s v="11207 NE 143rd Ave"/>
    <s v="Vancouver"/>
    <s v="WA"/>
    <s v="720"/>
    <x v="1"/>
    <x v="1"/>
    <x v="3"/>
    <m/>
    <x v="3"/>
    <n v="630.12"/>
    <n v="28"/>
    <n v="1"/>
    <x v="0"/>
    <x v="0"/>
    <x v="6"/>
  </r>
  <r>
    <s v="3509522"/>
    <x v="1"/>
    <s v="Nelson, Alan L(CAG)"/>
    <s v="1005 NE 10th St"/>
    <s v="Battle Ground"/>
    <s v="WA"/>
    <s v="720"/>
    <x v="1"/>
    <x v="1"/>
    <x v="3"/>
    <m/>
    <x v="3"/>
    <n v="660.54"/>
    <n v="20"/>
    <n v="1"/>
    <x v="0"/>
    <x v="0"/>
    <x v="4"/>
  </r>
  <r>
    <s v="3509523"/>
    <x v="1"/>
    <s v="Nelson, Alan L(CAG)"/>
    <s v="1009 NE 10th St"/>
    <s v="Battle Ground"/>
    <s v="WA"/>
    <s v="720"/>
    <x v="1"/>
    <x v="1"/>
    <x v="3"/>
    <m/>
    <x v="3"/>
    <n v="660.54"/>
    <n v="20"/>
    <n v="1"/>
    <x v="0"/>
    <x v="0"/>
    <x v="4"/>
  </r>
  <r>
    <s v="3509539"/>
    <x v="1"/>
    <s v="Helmes Inc(CAG)"/>
    <s v="1702 NW 19th Ave"/>
    <s v="Battle Ground"/>
    <s v="WA"/>
    <s v="720"/>
    <x v="1"/>
    <x v="1"/>
    <x v="3"/>
    <m/>
    <x v="3"/>
    <n v="629.16999999999996"/>
    <n v="24"/>
    <n v="1"/>
    <x v="0"/>
    <x v="0"/>
    <x v="6"/>
  </r>
  <r>
    <s v="3509577"/>
    <x v="1"/>
    <s v="Westar Quality Homes Inc(KMM)"/>
    <s v="1350 N Blodgett Ct"/>
    <s v="Washougal"/>
    <s v="WA"/>
    <s v="720"/>
    <x v="1"/>
    <x v="1"/>
    <x v="3"/>
    <m/>
    <x v="3"/>
    <n v="665.47"/>
    <n v="37"/>
    <n v="1"/>
    <x v="0"/>
    <x v="0"/>
    <x v="6"/>
  </r>
  <r>
    <s v="3509586"/>
    <x v="1"/>
    <s v="Manor Homes Washington Inc(J2R)"/>
    <s v="12602 NE 106th Cir"/>
    <s v="Vancouver"/>
    <s v="WA"/>
    <s v="720"/>
    <x v="1"/>
    <x v="1"/>
    <x v="3"/>
    <m/>
    <x v="3"/>
    <n v="660.42"/>
    <n v="19"/>
    <n v="1"/>
    <x v="0"/>
    <x v="0"/>
    <x v="6"/>
  </r>
  <r>
    <s v="3509588"/>
    <x v="1"/>
    <s v="Manor Homes Washington Inc(J2R)"/>
    <s v="12610 NE 106th Cir"/>
    <s v="Vancouver"/>
    <s v="WA"/>
    <s v="720"/>
    <x v="1"/>
    <x v="1"/>
    <x v="3"/>
    <m/>
    <x v="3"/>
    <n v="1251.8699999999999"/>
    <n v="19"/>
    <n v="1"/>
    <x v="0"/>
    <x v="0"/>
    <x v="6"/>
  </r>
  <r>
    <s v="3509593"/>
    <x v="1"/>
    <s v="Pacific Lifestyle Homes(CAG)"/>
    <s v="5308 NE 133rd St"/>
    <s v="Vancouver"/>
    <s v="WA"/>
    <s v="720"/>
    <x v="1"/>
    <x v="1"/>
    <x v="3"/>
    <m/>
    <x v="3"/>
    <n v="660.32"/>
    <n v="19"/>
    <n v="1"/>
    <x v="0"/>
    <x v="0"/>
    <x v="6"/>
  </r>
  <r>
    <s v="3509600"/>
    <x v="1"/>
    <s v="Evergreen Homes NW LLC(CAG)"/>
    <s v="9500 NE 39th Ave"/>
    <s v="Vancouver"/>
    <s v="WA"/>
    <s v="720"/>
    <x v="1"/>
    <x v="1"/>
    <x v="3"/>
    <m/>
    <x v="3"/>
    <n v="629.87"/>
    <n v="26"/>
    <n v="1"/>
    <x v="0"/>
    <x v="0"/>
    <x v="6"/>
  </r>
  <r>
    <s v="3509607"/>
    <x v="1"/>
    <s v="Modern NW Inc(CAG)"/>
    <s v="4619 N Adams St"/>
    <s v="Camas"/>
    <s v="WA"/>
    <s v="720"/>
    <x v="1"/>
    <x v="1"/>
    <x v="0"/>
    <m/>
    <x v="3"/>
    <n v="634.76"/>
    <n v="32"/>
    <n v="1"/>
    <x v="0"/>
    <x v="0"/>
    <x v="6"/>
  </r>
  <r>
    <s v="3509616"/>
    <x v="1"/>
    <s v="Helmes Inc(CAG)"/>
    <s v="16703 NE 97th St"/>
    <s v="Vancouver"/>
    <s v="WA"/>
    <s v="720"/>
    <x v="1"/>
    <x v="1"/>
    <x v="3"/>
    <m/>
    <x v="3"/>
    <n v="628.59"/>
    <n v="23"/>
    <n v="1"/>
    <x v="0"/>
    <x v="0"/>
    <x v="6"/>
  </r>
  <r>
    <s v="3509617"/>
    <x v="1"/>
    <s v="Helmes Inc(CAG)"/>
    <s v="16519 NE 97th St"/>
    <s v="Vancouver"/>
    <s v="WA"/>
    <s v="720"/>
    <x v="1"/>
    <x v="1"/>
    <x v="3"/>
    <m/>
    <x v="3"/>
    <n v="628.59"/>
    <n v="23"/>
    <n v="1"/>
    <x v="0"/>
    <x v="0"/>
    <x v="6"/>
  </r>
  <r>
    <s v="3509640"/>
    <x v="1"/>
    <s v="GG One Inc(CAG)"/>
    <s v="10700 NE 68th Ave"/>
    <s v="Vancouver"/>
    <s v="WA"/>
    <s v="720"/>
    <x v="1"/>
    <x v="1"/>
    <x v="3"/>
    <m/>
    <x v="3"/>
    <n v="629.48"/>
    <n v="30"/>
    <n v="1"/>
    <x v="0"/>
    <x v="0"/>
    <x v="6"/>
  </r>
  <r>
    <s v="3509657"/>
    <x v="1"/>
    <s v="Glavin Development LLC(J2R)"/>
    <s v="11017 NE 62nd Pl"/>
    <s v="Vancouver"/>
    <s v="WA"/>
    <s v="720"/>
    <x v="1"/>
    <x v="1"/>
    <x v="3"/>
    <m/>
    <x v="3"/>
    <n v="661.71"/>
    <n v="15"/>
    <n v="1"/>
    <x v="0"/>
    <x v="0"/>
    <x v="6"/>
  </r>
  <r>
    <s v="3509666"/>
    <x v="1"/>
    <s v="Summerplace Homes(J2R)"/>
    <s v="1858 S Dusky Dr"/>
    <s v="Ridgefield"/>
    <s v="WA"/>
    <s v="720"/>
    <x v="1"/>
    <x v="1"/>
    <x v="3"/>
    <m/>
    <x v="3"/>
    <n v="663.46"/>
    <n v="25"/>
    <n v="1"/>
    <x v="0"/>
    <x v="0"/>
    <x v="6"/>
  </r>
  <r>
    <s v="3509779"/>
    <x v="1"/>
    <s v="Summit NW Construction LLC(CAG)"/>
    <s v="14918 NW Seward Rd"/>
    <s v="Vancouver"/>
    <s v="WA"/>
    <s v="720"/>
    <x v="1"/>
    <x v="1"/>
    <x v="0"/>
    <m/>
    <x v="3"/>
    <n v="666.95"/>
    <n v="84"/>
    <n v="1"/>
    <x v="0"/>
    <x v="0"/>
    <x v="6"/>
  </r>
  <r>
    <s v="3509814"/>
    <x v="1"/>
    <s v="Cascade West Development(KMM)"/>
    <s v="2813 NW Lacamas Dr"/>
    <s v="Camas"/>
    <s v="WA"/>
    <s v="720"/>
    <x v="1"/>
    <x v="1"/>
    <x v="3"/>
    <m/>
    <x v="3"/>
    <n v="637.1"/>
    <n v="62"/>
    <n v="1"/>
    <x v="0"/>
    <x v="0"/>
    <x v="6"/>
  </r>
  <r>
    <s v="3509818"/>
    <x v="1"/>
    <s v="Cascade West Development(KMM)"/>
    <s v="3135 NW Lake Pl"/>
    <s v="Camas"/>
    <s v="WA"/>
    <s v="720"/>
    <x v="1"/>
    <x v="1"/>
    <x v="3"/>
    <m/>
    <x v="3"/>
    <n v="737.24"/>
    <n v="16"/>
    <n v="1"/>
    <x v="0"/>
    <x v="0"/>
    <x v="6"/>
  </r>
  <r>
    <s v="3509823"/>
    <x v="1"/>
    <s v="Cascade West Development(WEB)"/>
    <s v="2030 NW 44th Ave"/>
    <s v="Camas"/>
    <s v="WA"/>
    <s v="720"/>
    <x v="1"/>
    <x v="1"/>
    <x v="3"/>
    <m/>
    <x v="3"/>
    <n v="636.02"/>
    <n v="56"/>
    <n v="1"/>
    <x v="0"/>
    <x v="0"/>
    <x v="6"/>
  </r>
  <r>
    <s v="3509825"/>
    <x v="1"/>
    <s v="Aho Construction(CAG)"/>
    <s v="9601 NE 106th St"/>
    <s v="Vancouver"/>
    <s v="WA"/>
    <s v="720"/>
    <x v="1"/>
    <x v="1"/>
    <x v="3"/>
    <m/>
    <x v="3"/>
    <n v="632.49"/>
    <n v="26"/>
    <n v="1"/>
    <x v="0"/>
    <x v="0"/>
    <x v="6"/>
  </r>
  <r>
    <s v="3509834"/>
    <x v="1"/>
    <s v="Lennar Northwest Inc(CAG)"/>
    <s v="807 SW 4th Ave"/>
    <s v="Battle Ground"/>
    <s v="WA"/>
    <s v="720"/>
    <x v="1"/>
    <x v="1"/>
    <x v="3"/>
    <m/>
    <x v="3"/>
    <n v="664.76"/>
    <n v="35"/>
    <n v="1"/>
    <x v="0"/>
    <x v="0"/>
    <x v="6"/>
  </r>
  <r>
    <s v="3509864"/>
    <x v="1"/>
    <s v="Evergreen Homes NW LLC(KMM)"/>
    <s v="2431 41st St"/>
    <s v="Washougal"/>
    <s v="WA"/>
    <s v="720"/>
    <x v="1"/>
    <x v="1"/>
    <x v="3"/>
    <m/>
    <x v="3"/>
    <n v="668.07"/>
    <n v="60"/>
    <n v="1"/>
    <x v="0"/>
    <x v="0"/>
    <x v="6"/>
  </r>
  <r>
    <s v="3509866"/>
    <x v="1"/>
    <s v="Evergreen Homes NW LLC(KMM)"/>
    <s v="4115 NE Dallas Ct"/>
    <s v="Camas"/>
    <s v="WA"/>
    <s v="720"/>
    <x v="1"/>
    <x v="1"/>
    <x v="3"/>
    <m/>
    <x v="3"/>
    <n v="636.27"/>
    <n v="58"/>
    <n v="1"/>
    <x v="0"/>
    <x v="0"/>
    <x v="6"/>
  </r>
  <r>
    <s v="3509873"/>
    <x v="1"/>
    <s v="Precision Construction(KMM)"/>
    <s v="137 N 45th Cir"/>
    <s v="Camas"/>
    <s v="WA"/>
    <s v="720"/>
    <x v="1"/>
    <x v="1"/>
    <x v="0"/>
    <m/>
    <x v="3"/>
    <n v="633.21"/>
    <n v="17"/>
    <n v="1"/>
    <x v="0"/>
    <x v="0"/>
    <x v="6"/>
  </r>
  <r>
    <s v="3509882"/>
    <x v="1"/>
    <s v="Urban Northwest Homes LLC(KMM)"/>
    <s v="11102 NE 134th Ct"/>
    <s v="Vancouver"/>
    <s v="WA"/>
    <s v="720"/>
    <x v="1"/>
    <x v="1"/>
    <x v="3"/>
    <m/>
    <x v="3"/>
    <n v="663.42"/>
    <n v="21"/>
    <n v="1"/>
    <x v="0"/>
    <x v="0"/>
    <x v="6"/>
  </r>
  <r>
    <s v="3509949"/>
    <x v="1"/>
    <s v="Generation Home Construction(KMM)"/>
    <s v="11801 NW 19th Ave"/>
    <s v="Vancouver"/>
    <s v="WA"/>
    <s v="720"/>
    <x v="1"/>
    <x v="1"/>
    <x v="3"/>
    <m/>
    <x v="3"/>
    <n v="664.07"/>
    <n v="26"/>
    <n v="1"/>
    <x v="0"/>
    <x v="0"/>
    <x v="6"/>
  </r>
  <r>
    <s v="3509950"/>
    <x v="1"/>
    <s v="Generation Home Construction(KMM)"/>
    <s v="11211 NE 133rd Pl"/>
    <s v="Vancouver"/>
    <s v="WA"/>
    <s v="720"/>
    <x v="1"/>
    <x v="1"/>
    <x v="3"/>
    <m/>
    <x v="3"/>
    <n v="663.29"/>
    <n v="20"/>
    <n v="1"/>
    <x v="0"/>
    <x v="0"/>
    <x v="6"/>
  </r>
  <r>
    <s v="3510040"/>
    <x v="1"/>
    <s v="Pacific Lifestyle Homes(CAG)"/>
    <s v="5811 NW 150th St"/>
    <s v="Vancouver"/>
    <s v="WA"/>
    <s v="720"/>
    <x v="1"/>
    <x v="1"/>
    <x v="3"/>
    <m/>
    <x v="3"/>
    <n v="663.67"/>
    <n v="23"/>
    <n v="1"/>
    <x v="0"/>
    <x v="0"/>
    <x v="6"/>
  </r>
  <r>
    <s v="3510044"/>
    <x v="1"/>
    <s v="Cascade West Development, Inc(CAG)"/>
    <s v="2022 NE 173rd St"/>
    <s v="Ridgefield"/>
    <s v="WA"/>
    <s v="720"/>
    <x v="1"/>
    <x v="1"/>
    <x v="3"/>
    <m/>
    <x v="3"/>
    <n v="632.49"/>
    <n v="26"/>
    <n v="1"/>
    <x v="0"/>
    <x v="0"/>
    <x v="6"/>
  </r>
  <r>
    <s v="3510045"/>
    <x v="1"/>
    <s v="Cascade West Development, Inc(CAG)"/>
    <s v="2215 NE 173rd St"/>
    <s v="Ridgefield"/>
    <s v="WA"/>
    <s v="720"/>
    <x v="1"/>
    <x v="1"/>
    <x v="3"/>
    <m/>
    <x v="3"/>
    <n v="632.91999999999996"/>
    <n v="29"/>
    <n v="1"/>
    <x v="0"/>
    <x v="0"/>
    <x v="6"/>
  </r>
  <r>
    <s v="3510051"/>
    <x v="1"/>
    <s v="Cascade West Development(KMM)"/>
    <s v="2206 NE 169th Cir"/>
    <s v="Ridgefield"/>
    <s v="WA"/>
    <s v="720"/>
    <x v="1"/>
    <x v="1"/>
    <x v="0"/>
    <m/>
    <x v="3"/>
    <n v="646.29999999999995"/>
    <n v="67"/>
    <n v="1"/>
    <x v="0"/>
    <x v="0"/>
    <x v="6"/>
  </r>
  <r>
    <s v="3510071"/>
    <x v="1"/>
    <s v="Cooledge Mdws WC-PH 1, LLC(CAG)"/>
    <s v="17718 NE 17th Ave"/>
    <s v="Ridgefield"/>
    <s v="WA"/>
    <s v="720"/>
    <x v="1"/>
    <x v="1"/>
    <x v="3"/>
    <m/>
    <x v="3"/>
    <n v="663.29"/>
    <n v="20"/>
    <n v="1"/>
    <x v="0"/>
    <x v="0"/>
    <x v="6"/>
  </r>
  <r>
    <s v="3510074"/>
    <x v="1"/>
    <s v="Cooledge Mdws WC-PH 1, LLC(CAG)"/>
    <s v="17722 NE 17th Ave"/>
    <s v="Ridgefield"/>
    <s v="WA"/>
    <s v="720"/>
    <x v="1"/>
    <x v="1"/>
    <x v="3"/>
    <m/>
    <x v="3"/>
    <n v="663.29"/>
    <n v="20"/>
    <n v="1"/>
    <x v="0"/>
    <x v="0"/>
    <x v="6"/>
  </r>
  <r>
    <s v="3510124"/>
    <x v="1"/>
    <s v="Evergreen Homes NW LLC(CAG)"/>
    <s v="4036 NE Everett St"/>
    <s v="Camas"/>
    <s v="WA"/>
    <s v="720"/>
    <x v="1"/>
    <x v="1"/>
    <x v="3"/>
    <m/>
    <x v="3"/>
    <n v="635.77"/>
    <n v="54"/>
    <n v="1"/>
    <x v="0"/>
    <x v="0"/>
    <x v="6"/>
  </r>
  <r>
    <s v="3510130"/>
    <x v="1"/>
    <s v="GR Investment Properties LLC(CAG)"/>
    <s v="11416 NE 122nd Ave"/>
    <s v="Vancouver"/>
    <s v="WA"/>
    <s v="720"/>
    <x v="1"/>
    <x v="1"/>
    <x v="3"/>
    <m/>
    <x v="3"/>
    <n v="875.49"/>
    <n v="21"/>
    <n v="1"/>
    <x v="0"/>
    <x v="0"/>
    <x v="6"/>
  </r>
  <r>
    <s v="3510147"/>
    <x v="1"/>
    <s v="Helmes Inc(KMM)"/>
    <s v="12006 NE 56th Ave"/>
    <s v="Vancouver"/>
    <s v="WA"/>
    <s v="720"/>
    <x v="1"/>
    <x v="1"/>
    <x v="3"/>
    <m/>
    <x v="3"/>
    <n v="632.1"/>
    <n v="23"/>
    <n v="1"/>
    <x v="0"/>
    <x v="0"/>
    <x v="6"/>
  </r>
  <r>
    <s v="3510148"/>
    <x v="1"/>
    <s v="Helmes Inc(KMM)"/>
    <s v="12203 NE 56th Ave"/>
    <s v="Vancouver"/>
    <s v="WA"/>
    <s v="720"/>
    <x v="1"/>
    <x v="1"/>
    <x v="3"/>
    <m/>
    <x v="3"/>
    <n v="632.23"/>
    <n v="24"/>
    <n v="1"/>
    <x v="0"/>
    <x v="0"/>
    <x v="6"/>
  </r>
  <r>
    <s v="3510149"/>
    <x v="1"/>
    <s v="Helmes Inc(KMM)"/>
    <s v="5806 NE 130th St"/>
    <s v="Vancouver"/>
    <s v="WA"/>
    <s v="720"/>
    <x v="1"/>
    <x v="1"/>
    <x v="3"/>
    <m/>
    <x v="3"/>
    <n v="632.23"/>
    <n v="24"/>
    <n v="1"/>
    <x v="0"/>
    <x v="0"/>
    <x v="6"/>
  </r>
  <r>
    <s v="3510150"/>
    <x v="1"/>
    <s v="Helmes Inc(KMM)"/>
    <s v="5612 NE 133rd St"/>
    <s v="Vancouver"/>
    <s v="WA"/>
    <s v="720"/>
    <x v="1"/>
    <x v="1"/>
    <x v="3"/>
    <m/>
    <x v="3"/>
    <n v="632.49"/>
    <n v="26"/>
    <n v="1"/>
    <x v="0"/>
    <x v="0"/>
    <x v="6"/>
  </r>
  <r>
    <s v="3510204"/>
    <x v="1"/>
    <s v="Insight Homes(KMM)"/>
    <s v="1107 NE 10th St"/>
    <s v="Battle Ground"/>
    <s v="WA"/>
    <s v="720"/>
    <x v="1"/>
    <x v="1"/>
    <x v="3"/>
    <m/>
    <x v="3"/>
    <n v="631.97"/>
    <n v="22"/>
    <n v="1"/>
    <x v="0"/>
    <x v="0"/>
    <x v="6"/>
  </r>
  <r>
    <s v="3510235"/>
    <x v="1"/>
    <s v="Helmes Inc(KMM)"/>
    <s v="5217 NE 133rd St"/>
    <s v="Vancouver"/>
    <s v="WA"/>
    <s v="720"/>
    <x v="1"/>
    <x v="1"/>
    <x v="3"/>
    <m/>
    <x v="3"/>
    <n v="632.61"/>
    <n v="27"/>
    <n v="1"/>
    <x v="0"/>
    <x v="0"/>
    <x v="6"/>
  </r>
  <r>
    <s v="3510244"/>
    <x v="1"/>
    <s v="Pacific Lifestyle Homes(CAG)"/>
    <s v="5222 NE 133rd St"/>
    <s v="Vancouver"/>
    <s v="WA"/>
    <s v="720"/>
    <x v="1"/>
    <x v="1"/>
    <x v="3"/>
    <m/>
    <x v="3"/>
    <n v="670.17"/>
    <n v="17"/>
    <n v="1"/>
    <x v="0"/>
    <x v="0"/>
    <x v="6"/>
  </r>
  <r>
    <s v="3510253"/>
    <x v="1"/>
    <s v="Pacific Lifestyle Homes(KMM)"/>
    <s v="15319 NE 16th St"/>
    <s v="Vancouver"/>
    <s v="WA"/>
    <s v="720"/>
    <x v="1"/>
    <x v="1"/>
    <x v="3"/>
    <m/>
    <x v="3"/>
    <n v="662.96"/>
    <n v="20"/>
    <n v="1"/>
    <x v="0"/>
    <x v="0"/>
    <x v="6"/>
  </r>
  <r>
    <s v="3510254"/>
    <x v="1"/>
    <s v="Cascade West Development(KMM)"/>
    <s v="2604 NE 175th St"/>
    <s v="Ridgefield"/>
    <s v="WA"/>
    <s v="720"/>
    <x v="1"/>
    <x v="1"/>
    <x v="3"/>
    <m/>
    <x v="3"/>
    <n v="633.39"/>
    <n v="33"/>
    <n v="1"/>
    <x v="0"/>
    <x v="0"/>
    <x v="6"/>
  </r>
  <r>
    <s v="3510290"/>
    <x v="1"/>
    <s v="Lennar Northwest Inc(KMM)"/>
    <s v="512 NE 150th St"/>
    <s v="Vancouver"/>
    <s v="WA"/>
    <s v="720"/>
    <x v="1"/>
    <x v="1"/>
    <x v="3"/>
    <m/>
    <x v="3"/>
    <n v="888.08"/>
    <n v="73"/>
    <n v="1"/>
    <x v="0"/>
    <x v="0"/>
    <x v="6"/>
  </r>
  <r>
    <s v="3510321"/>
    <x v="1"/>
    <s v="Helmes Inc(VJS)"/>
    <s v="12011 NE 56th Ave"/>
    <s v="Vancouver"/>
    <s v="WA"/>
    <s v="720"/>
    <x v="1"/>
    <x v="1"/>
    <x v="3"/>
    <m/>
    <x v="3"/>
    <n v="631.97"/>
    <n v="22"/>
    <n v="1"/>
    <x v="0"/>
    <x v="0"/>
    <x v="6"/>
  </r>
  <r>
    <s v="3510322"/>
    <x v="1"/>
    <s v="Helmes Inc(VJS)"/>
    <s v="5506 NE 134th St"/>
    <s v="Vancouver"/>
    <s v="WA"/>
    <s v="720"/>
    <x v="1"/>
    <x v="1"/>
    <x v="3"/>
    <m/>
    <x v="3"/>
    <n v="633"/>
    <n v="30"/>
    <n v="1"/>
    <x v="0"/>
    <x v="0"/>
    <x v="6"/>
  </r>
  <r>
    <s v="3510323"/>
    <x v="1"/>
    <s v="Helmes Inc(VJS)"/>
    <s v="5400 NE 134th St"/>
    <s v="Vancouver"/>
    <s v="WA"/>
    <s v="720"/>
    <x v="1"/>
    <x v="1"/>
    <x v="3"/>
    <m/>
    <x v="3"/>
    <n v="631.97"/>
    <n v="22"/>
    <n v="1"/>
    <x v="0"/>
    <x v="0"/>
    <x v="6"/>
  </r>
  <r>
    <s v="3510325"/>
    <x v="1"/>
    <s v="Waverly Homes Inc(WEB)"/>
    <s v="7410 NE 33rd Ave"/>
    <s v="Vancouver"/>
    <s v="WA"/>
    <s v="720"/>
    <x v="1"/>
    <x v="1"/>
    <x v="0"/>
    <m/>
    <x v="3"/>
    <n v="771.8"/>
    <n v="24"/>
    <n v="1"/>
    <x v="0"/>
    <x v="0"/>
    <x v="6"/>
  </r>
  <r>
    <s v="3510326"/>
    <x v="1"/>
    <s v="Waverly Homes Inc(VJS)"/>
    <s v="7406 NE 33rd Ave"/>
    <s v="Vancouver"/>
    <s v="WA"/>
    <s v="720"/>
    <x v="1"/>
    <x v="1"/>
    <x v="0"/>
    <m/>
    <x v="3"/>
    <n v="634.79999999999995"/>
    <n v="22"/>
    <n v="1"/>
    <x v="0"/>
    <x v="0"/>
    <x v="6"/>
  </r>
  <r>
    <s v="3510347"/>
    <x v="1"/>
    <s v="Generation Homes Northwest(J2R)"/>
    <s v="11010 NE 133rd Ct"/>
    <s v="Vancouver"/>
    <s v="WA"/>
    <s v="720"/>
    <x v="1"/>
    <x v="1"/>
    <x v="0"/>
    <m/>
    <x v="3"/>
    <n v="635.05999999999995"/>
    <n v="23"/>
    <n v="1"/>
    <x v="0"/>
    <x v="0"/>
    <x v="6"/>
  </r>
  <r>
    <s v="3510350"/>
    <x v="1"/>
    <s v="Generation Homes Northwest(J2R)"/>
    <s v="11224 NE 134th Pl"/>
    <s v="Vancouver"/>
    <s v="WA"/>
    <s v="720"/>
    <x v="1"/>
    <x v="1"/>
    <x v="0"/>
    <m/>
    <x v="3"/>
    <n v="635.07000000000005"/>
    <n v="23"/>
    <n v="1"/>
    <x v="0"/>
    <x v="0"/>
    <x v="6"/>
  </r>
  <r>
    <s v="3510369"/>
    <x v="1"/>
    <s v="Pyramid Homes(CAG)"/>
    <s v="11904 NE 56th Ave"/>
    <s v="Vancouver"/>
    <s v="WA"/>
    <s v="720"/>
    <x v="1"/>
    <x v="1"/>
    <x v="3"/>
    <m/>
    <x v="3"/>
    <n v="631.85"/>
    <n v="21"/>
    <n v="1"/>
    <x v="0"/>
    <x v="0"/>
    <x v="6"/>
  </r>
  <r>
    <s v="3510370"/>
    <x v="1"/>
    <s v="Generation Homes Northwest(J2R)"/>
    <s v="10705 NE 156th Ave"/>
    <s v="Vancouver"/>
    <s v="WA"/>
    <s v="720"/>
    <x v="1"/>
    <x v="1"/>
    <x v="3"/>
    <m/>
    <x v="3"/>
    <n v="632.86"/>
    <n v="32"/>
    <n v="1"/>
    <x v="0"/>
    <x v="0"/>
    <x v="6"/>
  </r>
  <r>
    <s v="3510373"/>
    <x v="1"/>
    <s v="Karlsen Homes LLC(CAG)"/>
    <s v="14020 NE 36th Cir"/>
    <s v="Vancouver"/>
    <s v="WA"/>
    <s v="720"/>
    <x v="1"/>
    <x v="1"/>
    <x v="3"/>
    <m/>
    <x v="3"/>
    <n v="631.84"/>
    <n v="24"/>
    <n v="1"/>
    <x v="0"/>
    <x v="0"/>
    <x v="6"/>
  </r>
  <r>
    <s v="3510374"/>
    <x v="1"/>
    <s v="Generation Homes Northwest(J2R)"/>
    <s v="2211 NE 169th Cir"/>
    <s v="Ridgefield"/>
    <s v="WA"/>
    <s v="720"/>
    <x v="1"/>
    <x v="1"/>
    <x v="0"/>
    <m/>
    <x v="3"/>
    <n v="638.76"/>
    <n v="39"/>
    <n v="1"/>
    <x v="0"/>
    <x v="0"/>
    <x v="6"/>
  </r>
  <r>
    <s v="3510375"/>
    <x v="1"/>
    <s v="Manor Homes Washington Inc(KMM)"/>
    <s v="3953 NE Tacoma Ct"/>
    <s v="Camas"/>
    <s v="WA"/>
    <s v="720"/>
    <x v="1"/>
    <x v="1"/>
    <x v="3"/>
    <m/>
    <x v="3"/>
    <n v="631.91999999999996"/>
    <n v="24"/>
    <n v="1"/>
    <x v="0"/>
    <x v="0"/>
    <x v="6"/>
  </r>
  <r>
    <s v="3510386"/>
    <x v="1"/>
    <s v="Helmes Inc(VJS)"/>
    <s v="16601 NE 97th St"/>
    <s v="Vancouver"/>
    <s v="WA"/>
    <s v="720"/>
    <x v="1"/>
    <x v="1"/>
    <x v="3"/>
    <m/>
    <x v="3"/>
    <n v="632.04999999999995"/>
    <n v="25"/>
    <n v="1"/>
    <x v="0"/>
    <x v="0"/>
    <x v="6"/>
  </r>
  <r>
    <s v="3510388"/>
    <x v="1"/>
    <s v="Helmes Inc(VJS)"/>
    <s v="16613 NE 97th St"/>
    <s v="Vancouver"/>
    <s v="WA"/>
    <s v="720"/>
    <x v="1"/>
    <x v="1"/>
    <x v="3"/>
    <m/>
    <x v="3"/>
    <n v="631.54"/>
    <n v="21"/>
    <n v="1"/>
    <x v="0"/>
    <x v="0"/>
    <x v="6"/>
  </r>
  <r>
    <s v="3510394"/>
    <x v="1"/>
    <s v="Helmes Inc(CAG)"/>
    <s v="9613 NE 168th Ave"/>
    <s v="Vancouver"/>
    <s v="WA"/>
    <s v="720"/>
    <x v="1"/>
    <x v="1"/>
    <x v="3"/>
    <m/>
    <x v="3"/>
    <n v="631.5"/>
    <n v="21"/>
    <n v="1"/>
    <x v="0"/>
    <x v="0"/>
    <x v="6"/>
  </r>
  <r>
    <s v="3510397"/>
    <x v="1"/>
    <s v="Karlsen Homes LLC(KMM)"/>
    <s v="14016 NE 36th Cir"/>
    <s v="Vancouver"/>
    <s v="WA"/>
    <s v="720"/>
    <x v="1"/>
    <x v="1"/>
    <x v="3"/>
    <m/>
    <x v="3"/>
    <n v="631.84"/>
    <n v="24"/>
    <n v="1"/>
    <x v="0"/>
    <x v="0"/>
    <x v="6"/>
  </r>
  <r>
    <s v="3510400"/>
    <x v="1"/>
    <s v="Pacific Lifestyle Homes(KMM)"/>
    <s v="2520 NE 8th Ave"/>
    <s v="Battle Ground"/>
    <s v="WA"/>
    <s v="720"/>
    <x v="1"/>
    <x v="1"/>
    <x v="3"/>
    <m/>
    <x v="3"/>
    <n v="665.57"/>
    <n v="41"/>
    <n v="1"/>
    <x v="0"/>
    <x v="0"/>
    <x v="6"/>
  </r>
  <r>
    <s v="3510496"/>
    <x v="1"/>
    <s v="Urban Northwest Homes LLC(J2R)"/>
    <s v="1813 NW 117th St"/>
    <s v="Vancouver"/>
    <s v="WA"/>
    <s v="720"/>
    <x v="1"/>
    <x v="1"/>
    <x v="3"/>
    <m/>
    <x v="3"/>
    <n v="631.84"/>
    <n v="24"/>
    <n v="1"/>
    <x v="0"/>
    <x v="0"/>
    <x v="6"/>
  </r>
  <r>
    <s v="3510522"/>
    <x v="1"/>
    <s v="Lennar Northwest Inc(CAG)"/>
    <s v="5113 NW 138th St"/>
    <s v="Vancouver"/>
    <s v="WA"/>
    <s v="720"/>
    <x v="1"/>
    <x v="1"/>
    <x v="3"/>
    <m/>
    <x v="3"/>
    <n v="632.23"/>
    <n v="24"/>
    <n v="1"/>
    <x v="0"/>
    <x v="0"/>
    <x v="6"/>
  </r>
  <r>
    <s v="3510524"/>
    <x v="1"/>
    <s v="Lennar Northwest Inc(CAG)"/>
    <s v="5109 NW 138th St"/>
    <s v="Vancouver"/>
    <s v="WA"/>
    <s v="720"/>
    <x v="1"/>
    <x v="1"/>
    <x v="3"/>
    <m/>
    <x v="3"/>
    <n v="632.19000000000005"/>
    <n v="22"/>
    <n v="1"/>
    <x v="0"/>
    <x v="0"/>
    <x v="6"/>
  </r>
  <r>
    <s v="3510525"/>
    <x v="1"/>
    <s v="Lennar Northwest Inc(MRE)"/>
    <s v="13712 NW 52nd Ave"/>
    <s v="Vancouver"/>
    <s v="WA"/>
    <s v="720"/>
    <x v="1"/>
    <x v="1"/>
    <x v="3"/>
    <m/>
    <x v="3"/>
    <n v="632.07000000000005"/>
    <n v="21"/>
    <n v="1"/>
    <x v="0"/>
    <x v="0"/>
    <x v="6"/>
  </r>
  <r>
    <s v="3510527"/>
    <x v="1"/>
    <s v="Lennar Northwest Inc(MRE)"/>
    <s v="13716 NW 52nd Ave"/>
    <s v="Vancouver"/>
    <s v="WA"/>
    <s v="720"/>
    <x v="1"/>
    <x v="1"/>
    <x v="3"/>
    <m/>
    <x v="3"/>
    <n v="632.07000000000005"/>
    <n v="21"/>
    <n v="1"/>
    <x v="0"/>
    <x v="0"/>
    <x v="6"/>
  </r>
  <r>
    <s v="3510528"/>
    <x v="1"/>
    <s v="Lennar Northwest Inc(MRE)"/>
    <s v="13720 NW 52nd Ave"/>
    <s v="Vancouver"/>
    <s v="WA"/>
    <s v="720"/>
    <x v="1"/>
    <x v="1"/>
    <x v="3"/>
    <m/>
    <x v="3"/>
    <n v="635.41"/>
    <n v="47"/>
    <n v="1"/>
    <x v="0"/>
    <x v="0"/>
    <x v="6"/>
  </r>
  <r>
    <s v="3510531"/>
    <x v="1"/>
    <s v="Lennar Northwest Inc(VJS)"/>
    <s v="5110 NW 138th St"/>
    <s v="Vancouver"/>
    <s v="WA"/>
    <s v="720"/>
    <x v="1"/>
    <x v="1"/>
    <x v="3"/>
    <m/>
    <x v="3"/>
    <n v="632.49"/>
    <n v="26"/>
    <n v="1"/>
    <x v="0"/>
    <x v="0"/>
    <x v="6"/>
  </r>
  <r>
    <s v="3510532"/>
    <x v="1"/>
    <s v="Lennar Northwest Inc(VJS)"/>
    <s v="5114 NW 138th St"/>
    <s v="Vancouver"/>
    <s v="WA"/>
    <s v="720"/>
    <x v="1"/>
    <x v="1"/>
    <x v="3"/>
    <m/>
    <x v="3"/>
    <n v="634.37"/>
    <n v="39"/>
    <n v="1"/>
    <x v="0"/>
    <x v="0"/>
    <x v="6"/>
  </r>
  <r>
    <s v="3510595"/>
    <x v="1"/>
    <s v="D R Horton Inc Portland(J2R)"/>
    <s v="365 N 34th Ct"/>
    <s v="Ridgefield"/>
    <s v="WA"/>
    <s v="720"/>
    <x v="1"/>
    <x v="1"/>
    <x v="3"/>
    <m/>
    <x v="3"/>
    <n v="634.03"/>
    <n v="41"/>
    <n v="1"/>
    <x v="0"/>
    <x v="0"/>
    <x v="6"/>
  </r>
  <r>
    <s v="3510596"/>
    <x v="1"/>
    <s v="D R Horton Inc Portland(J2R)"/>
    <s v="239 N 34th Ct"/>
    <s v="Ridgefield"/>
    <s v="WA"/>
    <s v="720"/>
    <x v="1"/>
    <x v="1"/>
    <x v="3"/>
    <m/>
    <x v="3"/>
    <n v="663.9"/>
    <n v="28"/>
    <n v="1"/>
    <x v="0"/>
    <x v="0"/>
    <x v="6"/>
  </r>
  <r>
    <s v="3510597"/>
    <x v="1"/>
    <s v="D R Horton Inc Portland(J2R)"/>
    <s v="108 N 34th Ct"/>
    <s v="Ridgefield"/>
    <s v="WA"/>
    <s v="720"/>
    <x v="1"/>
    <x v="1"/>
    <x v="3"/>
    <m/>
    <x v="3"/>
    <n v="638.89"/>
    <n v="22"/>
    <n v="1"/>
    <x v="0"/>
    <x v="0"/>
    <x v="6"/>
  </r>
  <r>
    <s v="3510634"/>
    <x v="1"/>
    <s v="Aho Construction I, Inc.(CAG)"/>
    <s v="7009 NE 134th St"/>
    <s v="Vancouver"/>
    <s v="WA"/>
    <s v="720"/>
    <x v="1"/>
    <x v="1"/>
    <x v="0"/>
    <m/>
    <x v="3"/>
    <n v="587.49"/>
    <n v="26"/>
    <n v="1"/>
    <x v="0"/>
    <x v="0"/>
    <x v="6"/>
  </r>
  <r>
    <s v="3510644"/>
    <x v="1"/>
    <s v="D R Horton Inc Portland(J2R)"/>
    <s v="109 N 34th Ct"/>
    <s v="Ridgefield"/>
    <s v="WA"/>
    <s v="720"/>
    <x v="1"/>
    <x v="1"/>
    <x v="3"/>
    <m/>
    <x v="3"/>
    <n v="583.91"/>
    <n v="24"/>
    <n v="1"/>
    <x v="0"/>
    <x v="0"/>
    <x v="6"/>
  </r>
  <r>
    <s v="3510646"/>
    <x v="1"/>
    <s v="D R Horton Inc Portland(J2R)"/>
    <s v="122 N 34th Ct"/>
    <s v="Ridgefield"/>
    <s v="WA"/>
    <s v="720"/>
    <x v="1"/>
    <x v="1"/>
    <x v="3"/>
    <m/>
    <x v="3"/>
    <n v="670.94"/>
    <n v="23"/>
    <n v="1"/>
    <x v="0"/>
    <x v="0"/>
    <x v="6"/>
  </r>
  <r>
    <s v="3510647"/>
    <x v="1"/>
    <s v="D R Horton Inc Portland(J2R)"/>
    <s v="277 N 34th Ct"/>
    <s v="Ridgefield"/>
    <s v="WA"/>
    <s v="720"/>
    <x v="1"/>
    <x v="1"/>
    <x v="3"/>
    <m/>
    <x v="3"/>
    <n v="663.77"/>
    <n v="27"/>
    <n v="1"/>
    <x v="0"/>
    <x v="0"/>
    <x v="6"/>
  </r>
  <r>
    <s v="3510648"/>
    <x v="1"/>
    <s v="D R Horton Inc Portland(J2R)"/>
    <s v="135 N 34th Ct"/>
    <s v="Ridgefield"/>
    <s v="WA"/>
    <s v="720"/>
    <x v="1"/>
    <x v="1"/>
    <x v="3"/>
    <m/>
    <x v="3"/>
    <n v="663.49"/>
    <n v="25"/>
    <n v="1"/>
    <x v="0"/>
    <x v="0"/>
    <x v="6"/>
  </r>
  <r>
    <s v="3510649"/>
    <x v="1"/>
    <s v="D R Horton Inc Portland(J2R)"/>
    <s v="121 N 34th Ct"/>
    <s v="Ridgefield"/>
    <s v="WA"/>
    <s v="720"/>
    <x v="1"/>
    <x v="1"/>
    <x v="3"/>
    <m/>
    <x v="3"/>
    <n v="674.01"/>
    <n v="47"/>
    <n v="1"/>
    <x v="0"/>
    <x v="0"/>
    <x v="6"/>
  </r>
  <r>
    <s v="3510650"/>
    <x v="1"/>
    <s v="D R Horton Inc Portland(J2R)"/>
    <s v="134 N 34th Ct"/>
    <s v="Ridgefield"/>
    <s v="WA"/>
    <s v="720"/>
    <x v="1"/>
    <x v="1"/>
    <x v="3"/>
    <m/>
    <x v="3"/>
    <n v="639.02"/>
    <n v="23"/>
    <n v="1"/>
    <x v="0"/>
    <x v="0"/>
    <x v="6"/>
  </r>
  <r>
    <s v="3510780"/>
    <x v="1"/>
    <s v="North Columbia Homes(J2R)"/>
    <s v="1681 N 20th St"/>
    <s v="Washougal"/>
    <s v="WA"/>
    <s v="720"/>
    <x v="1"/>
    <x v="1"/>
    <x v="3"/>
    <m/>
    <x v="3"/>
    <n v="663.78"/>
    <n v="22"/>
    <n v="1"/>
    <x v="0"/>
    <x v="0"/>
    <x v="6"/>
  </r>
  <r>
    <s v="3510783"/>
    <x v="1"/>
    <s v="North Columbia Homes(J2R)"/>
    <s v="1701 N 20th St"/>
    <s v="Washougal"/>
    <s v="WA"/>
    <s v="720"/>
    <x v="1"/>
    <x v="1"/>
    <x v="3"/>
    <m/>
    <x v="3"/>
    <n v="612.41999999999996"/>
    <n v="19"/>
    <n v="1"/>
    <x v="0"/>
    <x v="0"/>
    <x v="6"/>
  </r>
  <r>
    <s v="3510796"/>
    <x v="1"/>
    <s v="Aho Construction I, Inc.(VJS)"/>
    <s v="7017 NE 134th St"/>
    <s v="Vancouver"/>
    <s v="WA"/>
    <s v="720"/>
    <x v="1"/>
    <x v="1"/>
    <x v="0"/>
    <m/>
    <x v="3"/>
    <n v="674.11"/>
    <n v="20"/>
    <n v="1"/>
    <x v="0"/>
    <x v="0"/>
    <x v="6"/>
  </r>
  <r>
    <s v="3510797"/>
    <x v="1"/>
    <s v="Aho Construction I, Inc.(VJS)"/>
    <s v="7013 NE 134th St"/>
    <s v="Vancouver"/>
    <s v="WA"/>
    <s v="720"/>
    <x v="1"/>
    <x v="1"/>
    <x v="3"/>
    <m/>
    <x v="3"/>
    <n v="675.31"/>
    <n v="24"/>
    <n v="1"/>
    <x v="0"/>
    <x v="0"/>
    <x v="6"/>
  </r>
  <r>
    <s v="3510828"/>
    <x v="1"/>
    <s v="Cascade West Development, Inc(CAG)"/>
    <s v="2300 NE 169th Cir"/>
    <s v="Ridgefield"/>
    <s v="WA"/>
    <s v="720"/>
    <x v="1"/>
    <x v="1"/>
    <x v="3"/>
    <m/>
    <x v="3"/>
    <n v="671.45"/>
    <n v="27"/>
    <n v="1"/>
    <x v="0"/>
    <x v="0"/>
    <x v="4"/>
  </r>
  <r>
    <s v="3510830"/>
    <x v="1"/>
    <s v="Cascade West Development, Inc(CAG)"/>
    <s v="5808 NE 121st Way"/>
    <s v="Vancouver"/>
    <s v="WA"/>
    <s v="720"/>
    <x v="1"/>
    <x v="1"/>
    <x v="3"/>
    <m/>
    <x v="3"/>
    <n v="675.63"/>
    <n v="52"/>
    <n v="1"/>
    <x v="0"/>
    <x v="0"/>
    <x v="6"/>
  </r>
  <r>
    <s v="3510846"/>
    <x v="1"/>
    <s v="Summerplace Homes(J2R)"/>
    <s v="1846 S Dusky Dr"/>
    <s v="Ridgefield"/>
    <s v="WA"/>
    <s v="720"/>
    <x v="1"/>
    <x v="1"/>
    <x v="3"/>
    <m/>
    <x v="3"/>
    <n v="671.96"/>
    <n v="31"/>
    <n v="1"/>
    <x v="0"/>
    <x v="0"/>
    <x v="6"/>
  </r>
  <r>
    <s v="3510869"/>
    <x v="1"/>
    <s v="Manor Homes Washington Inc(CAG)"/>
    <s v="4105 NE Tacoma Ct"/>
    <s v="Camas"/>
    <s v="WA"/>
    <s v="720"/>
    <x v="1"/>
    <x v="1"/>
    <x v="3"/>
    <m/>
    <x v="3"/>
    <n v="664.04"/>
    <n v="24"/>
    <n v="1"/>
    <x v="0"/>
    <x v="0"/>
    <x v="6"/>
  </r>
  <r>
    <s v="3510966"/>
    <x v="1"/>
    <s v="Helmes Inc(VJS)"/>
    <s v="12211 NE 56th Ave"/>
    <s v="Vancouver"/>
    <s v="WA"/>
    <s v="720"/>
    <x v="1"/>
    <x v="1"/>
    <x v="3"/>
    <m/>
    <x v="3"/>
    <n v="671.91"/>
    <n v="23"/>
    <n v="1"/>
    <x v="0"/>
    <x v="0"/>
    <x v="6"/>
  </r>
  <r>
    <s v="3510968"/>
    <x v="1"/>
    <s v="Kingston Homes LLC(J2R)"/>
    <s v="744 N 47th Ave"/>
    <s v="Ridgefield"/>
    <s v="WA"/>
    <s v="720"/>
    <x v="1"/>
    <x v="1"/>
    <x v="3"/>
    <m/>
    <x v="3"/>
    <n v="632.19000000000005"/>
    <n v="22"/>
    <n v="1"/>
    <x v="0"/>
    <x v="0"/>
    <x v="6"/>
  </r>
  <r>
    <s v="3510972"/>
    <x v="1"/>
    <s v="Kingston Homes LLC(J2R)"/>
    <s v="12715 NE 58th Ave"/>
    <s v="Vancouver"/>
    <s v="WA"/>
    <s v="720"/>
    <x v="1"/>
    <x v="1"/>
    <x v="3"/>
    <m/>
    <x v="3"/>
    <n v="583.64"/>
    <n v="22"/>
    <n v="1"/>
    <x v="0"/>
    <x v="0"/>
    <x v="6"/>
  </r>
  <r>
    <s v="3510986"/>
    <x v="1"/>
    <s v="Pacific Lifestyle Homes(CAG)"/>
    <s v="2609 NE 9th Ave"/>
    <s v="Battle Ground"/>
    <s v="WA"/>
    <s v="720"/>
    <x v="1"/>
    <x v="1"/>
    <x v="3"/>
    <m/>
    <x v="3"/>
    <n v="663.78"/>
    <n v="22"/>
    <n v="1"/>
    <x v="0"/>
    <x v="0"/>
    <x v="6"/>
  </r>
  <r>
    <s v="3511008"/>
    <x v="1"/>
    <s v="Pacific Lifestyle Homes(CAG)"/>
    <s v="5405 NE 133rd St"/>
    <s v="Vancouver"/>
    <s v="WA"/>
    <s v="720"/>
    <x v="1"/>
    <x v="1"/>
    <x v="3"/>
    <m/>
    <x v="3"/>
    <n v="612.91999999999996"/>
    <n v="23"/>
    <n v="1"/>
    <x v="0"/>
    <x v="0"/>
    <x v="6"/>
  </r>
  <r>
    <s v="3511011"/>
    <x v="1"/>
    <s v="Generation Homes Northwest(CAG)"/>
    <s v="15215 NE 108th Way"/>
    <s v="Vancouver"/>
    <s v="WA"/>
    <s v="720"/>
    <x v="1"/>
    <x v="1"/>
    <x v="3"/>
    <m/>
    <x v="3"/>
    <n v="583.37"/>
    <n v="20"/>
    <n v="1"/>
    <x v="0"/>
    <x v="0"/>
    <x v="6"/>
  </r>
  <r>
    <s v="3511012"/>
    <x v="1"/>
    <s v="Generation Homes Northwest(CAG)"/>
    <s v="15217 NE 108th Way"/>
    <s v="Vancouver"/>
    <s v="WA"/>
    <s v="720"/>
    <x v="1"/>
    <x v="1"/>
    <x v="3"/>
    <m/>
    <x v="3"/>
    <n v="671.51"/>
    <n v="20"/>
    <n v="1"/>
    <x v="0"/>
    <x v="0"/>
    <x v="6"/>
  </r>
  <r>
    <s v="3511013"/>
    <x v="1"/>
    <s v="Generation Homes Northwest(CAG)"/>
    <s v="10725 NE 156th Ave"/>
    <s v="Vancouver"/>
    <s v="WA"/>
    <s v="720"/>
    <x v="1"/>
    <x v="1"/>
    <x v="3"/>
    <m/>
    <x v="3"/>
    <n v="628.99"/>
    <n v="22"/>
    <n v="1"/>
    <x v="0"/>
    <x v="0"/>
    <x v="6"/>
  </r>
  <r>
    <s v="3511021"/>
    <x v="1"/>
    <s v="Generation Homes Northwest(CAG)"/>
    <s v="11227 NE 133rd Pl"/>
    <s v="Vancouver"/>
    <s v="WA"/>
    <s v="720"/>
    <x v="1"/>
    <x v="1"/>
    <x v="3"/>
    <m/>
    <x v="3"/>
    <n v="705.11"/>
    <n v="20"/>
    <n v="1"/>
    <x v="0"/>
    <x v="0"/>
    <x v="6"/>
  </r>
  <r>
    <s v="3511065"/>
    <x v="1"/>
    <s v="Lennar Northwest Inc(CAG)"/>
    <s v="2408 NE 192nd Ave"/>
    <s v="Vancouver"/>
    <s v="WA"/>
    <s v="720"/>
    <x v="1"/>
    <x v="1"/>
    <x v="3"/>
    <m/>
    <x v="3"/>
    <n v="660.81"/>
    <n v="25"/>
    <n v="1"/>
    <x v="0"/>
    <x v="0"/>
    <x v="6"/>
  </r>
  <r>
    <s v="3511069"/>
    <x v="1"/>
    <s v="Lennar Northwest Inc(CAG)"/>
    <s v="2500 NE 192nd Ave"/>
    <s v="Vancouver"/>
    <s v="WA"/>
    <s v="720"/>
    <x v="1"/>
    <x v="1"/>
    <x v="3"/>
    <m/>
    <x v="3"/>
    <n v="660.68"/>
    <n v="24"/>
    <n v="1"/>
    <x v="0"/>
    <x v="0"/>
    <x v="6"/>
  </r>
  <r>
    <s v="3511073"/>
    <x v="1"/>
    <s v="Pacific Lifestyle Homes(CAG)"/>
    <s v="16911 NE 78th Way"/>
    <s v="Vancouver"/>
    <s v="WA"/>
    <s v="720"/>
    <x v="1"/>
    <x v="1"/>
    <x v="3"/>
    <m/>
    <x v="3"/>
    <n v="661.06"/>
    <n v="27"/>
    <n v="1"/>
    <x v="0"/>
    <x v="0"/>
    <x v="6"/>
  </r>
  <r>
    <s v="3511075"/>
    <x v="1"/>
    <s v="Lennar Northwest Inc(CAG)"/>
    <s v="311 SW 8th St"/>
    <s v="Battle Ground"/>
    <s v="WA"/>
    <s v="720"/>
    <x v="1"/>
    <x v="1"/>
    <x v="3"/>
    <m/>
    <x v="3"/>
    <n v="634.37"/>
    <n v="39"/>
    <n v="1"/>
    <x v="0"/>
    <x v="0"/>
    <x v="6"/>
  </r>
  <r>
    <s v="3511077"/>
    <x v="1"/>
    <s v="Lennar Northwest Inc(VJS)"/>
    <s v="201 SW 8th St"/>
    <s v="Battle Ground"/>
    <s v="WA"/>
    <s v="720"/>
    <x v="1"/>
    <x v="1"/>
    <x v="3"/>
    <m/>
    <x v="3"/>
    <n v="633.47"/>
    <n v="32"/>
    <n v="1"/>
    <x v="0"/>
    <x v="0"/>
    <x v="6"/>
  </r>
  <r>
    <s v="3511078"/>
    <x v="1"/>
    <s v="Lennar Northwest Inc(VJS)"/>
    <s v="115 SW 8th street"/>
    <s v="Battle Ground"/>
    <s v="WA"/>
    <s v="720"/>
    <x v="1"/>
    <x v="1"/>
    <x v="3"/>
    <m/>
    <x v="3"/>
    <n v="633.47"/>
    <n v="32"/>
    <n v="1"/>
    <x v="0"/>
    <x v="0"/>
    <x v="6"/>
  </r>
  <r>
    <s v="3511106"/>
    <x v="1"/>
    <s v="Lobbestael, Duane L(J2R)"/>
    <s v="820 NE 11th Ct"/>
    <s v="Battle Ground"/>
    <s v="WA"/>
    <s v="720"/>
    <x v="1"/>
    <x v="1"/>
    <x v="3"/>
    <m/>
    <x v="3"/>
    <n v="667.87"/>
    <n v="54"/>
    <n v="1"/>
    <x v="0"/>
    <x v="0"/>
    <x v="4"/>
  </r>
  <r>
    <s v="3511122"/>
    <x v="1"/>
    <s v="Helmes Inc(CAG)"/>
    <s v="5702 NE 133rd St"/>
    <s v="Vancouver"/>
    <s v="WA"/>
    <s v="720"/>
    <x v="1"/>
    <x v="1"/>
    <x v="3"/>
    <m/>
    <x v="3"/>
    <n v="629.52"/>
    <n v="26"/>
    <n v="1"/>
    <x v="0"/>
    <x v="0"/>
    <x v="6"/>
  </r>
  <r>
    <s v="3511123"/>
    <x v="1"/>
    <s v="Helmes Inc(CAG)"/>
    <s v="5802 NE 130th St"/>
    <s v="Vancouver"/>
    <s v="WA"/>
    <s v="720"/>
    <x v="1"/>
    <x v="1"/>
    <x v="3"/>
    <m/>
    <x v="3"/>
    <n v="628.99"/>
    <n v="22"/>
    <n v="1"/>
    <x v="0"/>
    <x v="0"/>
    <x v="6"/>
  </r>
  <r>
    <s v="3511203"/>
    <x v="1"/>
    <s v="Urban Northwest Homes LLC(J2R)"/>
    <s v="11007 NE 133rd Ct"/>
    <s v="Vancouver"/>
    <s v="WA"/>
    <s v="720"/>
    <x v="1"/>
    <x v="1"/>
    <x v="3"/>
    <m/>
    <x v="3"/>
    <n v="628.99"/>
    <n v="22"/>
    <n v="1"/>
    <x v="0"/>
    <x v="0"/>
    <x v="6"/>
  </r>
  <r>
    <s v="3511204"/>
    <x v="1"/>
    <s v="Urban Northwest Homes LLC(J2R)"/>
    <s v="1904 NW 117th Way"/>
    <s v="Vancouver"/>
    <s v="WA"/>
    <s v="720"/>
    <x v="1"/>
    <x v="1"/>
    <x v="3"/>
    <m/>
    <x v="3"/>
    <n v="628.78"/>
    <n v="21"/>
    <n v="1"/>
    <x v="0"/>
    <x v="0"/>
    <x v="6"/>
  </r>
  <r>
    <s v="3511205"/>
    <x v="1"/>
    <s v="Urban Northwest Homes LLC(J2R)"/>
    <s v="1906 NW 116th Cir"/>
    <s v="Vancouver"/>
    <s v="WA"/>
    <s v="720"/>
    <x v="1"/>
    <x v="1"/>
    <x v="3"/>
    <m/>
    <x v="3"/>
    <n v="660.33"/>
    <n v="22"/>
    <n v="1"/>
    <x v="0"/>
    <x v="0"/>
    <x v="6"/>
  </r>
  <r>
    <s v="3511316"/>
    <x v="1"/>
    <s v="D R Horton Inc Portland(J2R)"/>
    <s v="3805 NE 61st St"/>
    <s v="Vancouver"/>
    <s v="WA"/>
    <s v="720"/>
    <x v="1"/>
    <x v="1"/>
    <x v="3"/>
    <m/>
    <x v="3"/>
    <n v="659.84"/>
    <n v="26"/>
    <n v="1"/>
    <x v="0"/>
    <x v="0"/>
    <x v="6"/>
  </r>
  <r>
    <s v="3511432"/>
    <x v="1"/>
    <s v="Pahlisch Homes In(CAG)"/>
    <s v="6920 NE 67th St"/>
    <s v="Vancouver"/>
    <s v="WA"/>
    <s v="720"/>
    <x v="1"/>
    <x v="1"/>
    <x v="3"/>
    <m/>
    <x v="3"/>
    <n v="629.82000000000005"/>
    <n v="29"/>
    <n v="1"/>
    <x v="0"/>
    <x v="0"/>
    <x v="6"/>
  </r>
  <r>
    <s v="3511433"/>
    <x v="1"/>
    <s v="Pahlisch Homes In(CAG)"/>
    <s v="6638 NE 68th Ave"/>
    <s v="Vancouver"/>
    <s v="WA"/>
    <s v="720"/>
    <x v="1"/>
    <x v="1"/>
    <x v="3"/>
    <m/>
    <x v="3"/>
    <n v="629.55999999999995"/>
    <n v="27"/>
    <n v="1"/>
    <x v="0"/>
    <x v="0"/>
    <x v="6"/>
  </r>
  <r>
    <s v="3511434"/>
    <x v="1"/>
    <s v="Pahlisch Homes In(CAG)"/>
    <s v="6624 NE 68th Ave"/>
    <s v="Vancouver"/>
    <s v="WA"/>
    <s v="720"/>
    <x v="1"/>
    <x v="1"/>
    <x v="3"/>
    <m/>
    <x v="3"/>
    <n v="629.55999999999995"/>
    <n v="27"/>
    <n v="1"/>
    <x v="0"/>
    <x v="0"/>
    <x v="6"/>
  </r>
  <r>
    <s v="3511435"/>
    <x v="1"/>
    <s v="Pahlisch Homes In(CAG)"/>
    <s v="6620 NE 68th St"/>
    <s v="Vancouver"/>
    <s v="WA"/>
    <s v="720"/>
    <x v="1"/>
    <x v="1"/>
    <x v="3"/>
    <m/>
    <x v="3"/>
    <n v="824.69"/>
    <n v="28"/>
    <n v="1"/>
    <x v="0"/>
    <x v="0"/>
    <x v="6"/>
  </r>
  <r>
    <s v="3511436"/>
    <x v="1"/>
    <s v="Pahlisch Homes In(CAG)"/>
    <s v="6616 NE 68th Ave"/>
    <s v="Vancouver"/>
    <s v="WA"/>
    <s v="720"/>
    <x v="1"/>
    <x v="1"/>
    <x v="3"/>
    <m/>
    <x v="3"/>
    <n v="629.55999999999995"/>
    <n v="27"/>
    <n v="1"/>
    <x v="0"/>
    <x v="0"/>
    <x v="6"/>
  </r>
  <r>
    <s v="3511439"/>
    <x v="1"/>
    <s v="Pahlisch Homes In(CAG)"/>
    <s v="6612 NE 68th Ave"/>
    <s v="Vancouver"/>
    <s v="WA"/>
    <s v="720"/>
    <x v="1"/>
    <x v="1"/>
    <x v="3"/>
    <m/>
    <x v="3"/>
    <n v="629.55999999999995"/>
    <n v="27"/>
    <n v="1"/>
    <x v="0"/>
    <x v="0"/>
    <x v="6"/>
  </r>
  <r>
    <s v="3511460"/>
    <x v="1"/>
    <s v="2 Creeks Construction LLC(CAG)"/>
    <s v="4036 NW 76th Ave"/>
    <s v="Camas"/>
    <s v="WA"/>
    <s v="720"/>
    <x v="1"/>
    <x v="1"/>
    <x v="0"/>
    <m/>
    <x v="3"/>
    <n v="595.1"/>
    <n v="14"/>
    <n v="1"/>
    <x v="0"/>
    <x v="0"/>
    <x v="6"/>
  </r>
  <r>
    <s v="3511476"/>
    <x v="1"/>
    <s v="Pierce, Robert B(CAG)"/>
    <s v="4308 SE 166th Ct"/>
    <s v="Vancouver"/>
    <s v="WA"/>
    <s v="720"/>
    <x v="1"/>
    <x v="1"/>
    <x v="3"/>
    <m/>
    <x v="3"/>
    <n v="661.5"/>
    <n v="39"/>
    <n v="1"/>
    <x v="0"/>
    <x v="0"/>
    <x v="4"/>
  </r>
  <r>
    <s v="3511552"/>
    <x v="1"/>
    <s v="Helmes Inc(VJS)"/>
    <s v="7904 NE 168th Ave"/>
    <s v="Vancouver"/>
    <s v="WA"/>
    <s v="720"/>
    <x v="1"/>
    <x v="1"/>
    <x v="3"/>
    <m/>
    <x v="3"/>
    <n v="628.94000000000005"/>
    <n v="22"/>
    <n v="1"/>
    <x v="0"/>
    <x v="0"/>
    <x v="6"/>
  </r>
  <r>
    <s v="3511553"/>
    <x v="1"/>
    <s v="Helmes Inc(VJS)"/>
    <s v="17010 NE 78th Way"/>
    <s v="Vancouver"/>
    <s v="WA"/>
    <s v="720"/>
    <x v="1"/>
    <x v="1"/>
    <x v="3"/>
    <m/>
    <x v="3"/>
    <n v="627.92999999999995"/>
    <n v="26"/>
    <n v="1"/>
    <x v="0"/>
    <x v="0"/>
    <x v="6"/>
  </r>
  <r>
    <s v="3511554"/>
    <x v="1"/>
    <s v="Helmes Inc(VJS)"/>
    <s v="16711 NE 97th St"/>
    <s v="Vancouver"/>
    <s v="WA"/>
    <s v="720"/>
    <x v="1"/>
    <x v="1"/>
    <x v="3"/>
    <m/>
    <x v="3"/>
    <n v="627.92999999999995"/>
    <n v="26"/>
    <n v="1"/>
    <x v="0"/>
    <x v="0"/>
    <x v="6"/>
  </r>
  <r>
    <s v="3511555"/>
    <x v="1"/>
    <s v="Helmes Inc(VJS)"/>
    <s v="16609 NE 97th St"/>
    <s v="Vancouver"/>
    <s v="WA"/>
    <s v="720"/>
    <x v="1"/>
    <x v="1"/>
    <x v="3"/>
    <m/>
    <x v="3"/>
    <n v="627.92999999999995"/>
    <n v="26"/>
    <n v="1"/>
    <x v="0"/>
    <x v="0"/>
    <x v="6"/>
  </r>
  <r>
    <s v="3511556"/>
    <x v="1"/>
    <s v="Helmes Inc(VJS)"/>
    <s v="16711 NE 98th St"/>
    <s v="Vancouver"/>
    <s v="WA"/>
    <s v="720"/>
    <x v="1"/>
    <x v="1"/>
    <x v="3"/>
    <m/>
    <x v="3"/>
    <n v="627.4"/>
    <n v="22"/>
    <n v="1"/>
    <x v="0"/>
    <x v="0"/>
    <x v="6"/>
  </r>
  <r>
    <s v="3511568"/>
    <x v="1"/>
    <s v="Flores, Florencio M(CAG)"/>
    <s v="121 N Lieser Rd"/>
    <s v="Vancouver"/>
    <s v="WA"/>
    <s v="720"/>
    <x v="1"/>
    <x v="1"/>
    <x v="3"/>
    <m/>
    <x v="3"/>
    <n v="661.58"/>
    <n v="28"/>
    <n v="1"/>
    <x v="0"/>
    <x v="0"/>
    <x v="4"/>
  </r>
  <r>
    <s v="3511589"/>
    <x v="1"/>
    <s v="Kingston Homes LLC(CAG)"/>
    <s v="12304 NE 56th St"/>
    <s v="Vancouver"/>
    <s v="WA"/>
    <s v="720"/>
    <x v="1"/>
    <x v="1"/>
    <x v="3"/>
    <m/>
    <x v="3"/>
    <n v="628.39"/>
    <n v="24"/>
    <n v="1"/>
    <x v="0"/>
    <x v="0"/>
    <x v="6"/>
  </r>
  <r>
    <s v="3511590"/>
    <x v="1"/>
    <s v="Kingston Homes LLC(CAG)"/>
    <s v="12105 NE 56th Ave"/>
    <s v="Vancouver"/>
    <s v="WA"/>
    <s v="720"/>
    <x v="1"/>
    <x v="1"/>
    <x v="3"/>
    <m/>
    <x v="3"/>
    <n v="627.69000000000005"/>
    <n v="20"/>
    <n v="1"/>
    <x v="0"/>
    <x v="0"/>
    <x v="6"/>
  </r>
  <r>
    <s v="3511592"/>
    <x v="1"/>
    <s v="Kingston Homes LLC(CAG)"/>
    <s v="12207 NE 56th Ave"/>
    <s v="Vancouver"/>
    <s v="WA"/>
    <s v="720"/>
    <x v="1"/>
    <x v="1"/>
    <x v="3"/>
    <m/>
    <x v="3"/>
    <n v="627.69000000000005"/>
    <n v="20"/>
    <n v="1"/>
    <x v="0"/>
    <x v="0"/>
    <x v="6"/>
  </r>
  <r>
    <s v="3511593"/>
    <x v="1"/>
    <s v="Kingston Homes LLC(CAG)"/>
    <s v="12305 NE 56th St"/>
    <s v="Vancouver"/>
    <s v="WA"/>
    <s v="720"/>
    <x v="1"/>
    <x v="1"/>
    <x v="3"/>
    <m/>
    <x v="3"/>
    <n v="627.82000000000005"/>
    <n v="21"/>
    <n v="1"/>
    <x v="0"/>
    <x v="0"/>
    <x v="6"/>
  </r>
  <r>
    <s v="3511617"/>
    <x v="1"/>
    <s v="Krenzler Homes Inc(CAG)"/>
    <s v="2511 SW 17th Cir"/>
    <s v="Battle Ground"/>
    <s v="WA"/>
    <s v="720"/>
    <x v="1"/>
    <x v="1"/>
    <x v="3"/>
    <m/>
    <x v="3"/>
    <n v="661.06"/>
    <n v="40"/>
    <n v="1"/>
    <x v="0"/>
    <x v="0"/>
    <x v="6"/>
  </r>
  <r>
    <s v="3511641"/>
    <x v="1"/>
    <s v="Pacific Lifestyle Homes(KMM)"/>
    <s v="2609 NE 9th Ave"/>
    <s v="Battle Ground"/>
    <s v="WA"/>
    <s v="720"/>
    <x v="1"/>
    <x v="1"/>
    <x v="3"/>
    <m/>
    <x v="3"/>
    <n v="700.87"/>
    <n v="91"/>
    <n v="1"/>
    <x v="0"/>
    <x v="0"/>
    <x v="6"/>
  </r>
  <r>
    <s v="3511645"/>
    <x v="1"/>
    <s v="Aho Construction(KMM)"/>
    <s v="9500 NE 104th Way"/>
    <s v="Vancouver"/>
    <s v="WA"/>
    <s v="720"/>
    <x v="1"/>
    <x v="1"/>
    <x v="3"/>
    <m/>
    <x v="3"/>
    <n v="629.11"/>
    <n v="31"/>
    <n v="1"/>
    <x v="0"/>
    <x v="0"/>
    <x v="6"/>
  </r>
  <r>
    <s v="3511661"/>
    <x v="1"/>
    <s v="Pacific Lifestyle Homes(J2R)"/>
    <s v="5700 NW 147th Way"/>
    <s v="Vancouver"/>
    <s v="WA"/>
    <s v="720"/>
    <x v="1"/>
    <x v="1"/>
    <x v="3"/>
    <m/>
    <x v="3"/>
    <n v="661.33"/>
    <n v="26"/>
    <n v="1"/>
    <x v="0"/>
    <x v="0"/>
    <x v="6"/>
  </r>
  <r>
    <s v="3511683"/>
    <x v="1"/>
    <s v="Hendrickson Development Inc(J2R)"/>
    <s v="1808 SW 26th Cir"/>
    <s v="Battle Ground"/>
    <s v="WA"/>
    <s v="720"/>
    <x v="1"/>
    <x v="1"/>
    <x v="3"/>
    <m/>
    <x v="3"/>
    <n v="660.02"/>
    <n v="32"/>
    <n v="1"/>
    <x v="0"/>
    <x v="0"/>
    <x v="6"/>
  </r>
  <r>
    <s v="3511686"/>
    <x v="1"/>
    <s v="Hendrickson Development Inc(J2R)"/>
    <s v="17405 NE 102nd Ave"/>
    <s v="Battle Ground"/>
    <s v="WA"/>
    <s v="720"/>
    <x v="1"/>
    <x v="1"/>
    <x v="0"/>
    <m/>
    <x v="3"/>
    <n v="918.31"/>
    <n v="180"/>
    <n v="1"/>
    <x v="0"/>
    <x v="0"/>
    <x v="6"/>
  </r>
  <r>
    <s v="3511691"/>
    <x v="1"/>
    <s v="Hendrickson Development Inc(J2R)"/>
    <s v="1203 SW 25th Cir"/>
    <s v="Battle Ground"/>
    <s v="WA"/>
    <s v="720"/>
    <x v="1"/>
    <x v="1"/>
    <x v="3"/>
    <m/>
    <x v="3"/>
    <n v="657.36"/>
    <n v="11"/>
    <n v="1"/>
    <x v="0"/>
    <x v="0"/>
    <x v="6"/>
  </r>
  <r>
    <s v="3511704"/>
    <x v="1"/>
    <s v="Cooledge Mdws WC-PH 1, LLC(CAG)"/>
    <s v="17702 NE 17th Ave"/>
    <s v="Ridgefield"/>
    <s v="WA"/>
    <s v="720"/>
    <x v="1"/>
    <x v="1"/>
    <x v="3"/>
    <m/>
    <x v="3"/>
    <n v="660.54"/>
    <n v="20"/>
    <n v="1"/>
    <x v="0"/>
    <x v="0"/>
    <x v="6"/>
  </r>
  <r>
    <s v="3511705"/>
    <x v="1"/>
    <s v="Cooledge Mdws WC-PH 1, LLC(CAG)"/>
    <s v="17706 NE 17th Ave"/>
    <s v="Ridgefield"/>
    <s v="WA"/>
    <s v="720"/>
    <x v="1"/>
    <x v="1"/>
    <x v="3"/>
    <m/>
    <x v="3"/>
    <n v="660.54"/>
    <n v="20"/>
    <n v="1"/>
    <x v="0"/>
    <x v="0"/>
    <x v="6"/>
  </r>
  <r>
    <s v="3511711"/>
    <x v="1"/>
    <s v="Helmes Inc(CAG)"/>
    <s v="13307 NE 55th Ave"/>
    <s v="Vancouver"/>
    <s v="WA"/>
    <s v="720"/>
    <x v="1"/>
    <x v="1"/>
    <x v="3"/>
    <m/>
    <x v="3"/>
    <n v="628.08000000000004"/>
    <n v="23"/>
    <n v="1"/>
    <x v="0"/>
    <x v="0"/>
    <x v="6"/>
  </r>
  <r>
    <s v="3511712"/>
    <x v="1"/>
    <s v="Helmes Inc(KMM)"/>
    <s v="5303 NE 133rd St"/>
    <s v="Vancouver"/>
    <s v="WA"/>
    <s v="720"/>
    <x v="1"/>
    <x v="1"/>
    <x v="3"/>
    <m/>
    <x v="3"/>
    <n v="628.35"/>
    <n v="25"/>
    <n v="1"/>
    <x v="0"/>
    <x v="0"/>
    <x v="6"/>
  </r>
  <r>
    <s v="3511830"/>
    <x v="1"/>
    <s v="A Team Construction LLC(J2R)"/>
    <s v="101 NE 18th Ave"/>
    <s v="Battle Ground"/>
    <s v="WA"/>
    <s v="720"/>
    <x v="1"/>
    <x v="1"/>
    <x v="3"/>
    <m/>
    <x v="3"/>
    <n v="632.19000000000005"/>
    <n v="44"/>
    <n v="1"/>
    <x v="0"/>
    <x v="0"/>
    <x v="6"/>
  </r>
  <r>
    <s v="3511835"/>
    <x v="1"/>
    <s v="Sun Country Homes(VJS)"/>
    <s v="10002 NE 34th Pl"/>
    <s v="Vancouver"/>
    <s v="WA"/>
    <s v="720"/>
    <x v="1"/>
    <x v="1"/>
    <x v="3"/>
    <m/>
    <x v="3"/>
    <n v="660.54"/>
    <n v="20"/>
    <n v="1"/>
    <x v="0"/>
    <x v="0"/>
    <x v="6"/>
  </r>
  <r>
    <s v="3511838"/>
    <x v="1"/>
    <s v="Sun Country Homes(VJS)"/>
    <s v="3405 NE 101st St"/>
    <s v="Vancouver"/>
    <s v="WA"/>
    <s v="720"/>
    <x v="1"/>
    <x v="1"/>
    <x v="3"/>
    <m/>
    <x v="3"/>
    <n v="660.93"/>
    <n v="23"/>
    <n v="1"/>
    <x v="0"/>
    <x v="0"/>
    <x v="6"/>
  </r>
  <r>
    <s v="3511842"/>
    <x v="1"/>
    <s v="North Columbia Homes(J2R)"/>
    <s v="2101 N Q Cir"/>
    <s v="Washougal"/>
    <s v="WA"/>
    <s v="720"/>
    <x v="1"/>
    <x v="1"/>
    <x v="3"/>
    <m/>
    <x v="3"/>
    <n v="660.42"/>
    <n v="19"/>
    <n v="1"/>
    <x v="0"/>
    <x v="0"/>
    <x v="6"/>
  </r>
  <r>
    <s v="3511876"/>
    <x v="1"/>
    <s v="D R Horton Inc Portland(J2R)"/>
    <s v="1327 NE 72nd Way"/>
    <s v="Vancouver"/>
    <s v="WA"/>
    <s v="720"/>
    <x v="1"/>
    <x v="1"/>
    <x v="3"/>
    <m/>
    <x v="3"/>
    <n v="660.31"/>
    <n v="24"/>
    <n v="1"/>
    <x v="0"/>
    <x v="0"/>
    <x v="6"/>
  </r>
  <r>
    <s v="3511877"/>
    <x v="1"/>
    <s v="D R Horton Inc Portland(J2R)"/>
    <s v="1329 NE 72nd Way"/>
    <s v="Vancouver"/>
    <s v="WA"/>
    <s v="720"/>
    <x v="1"/>
    <x v="1"/>
    <x v="3"/>
    <m/>
    <x v="3"/>
    <n v="660.17"/>
    <n v="23"/>
    <n v="1"/>
    <x v="0"/>
    <x v="0"/>
    <x v="6"/>
  </r>
  <r>
    <s v="3511878"/>
    <x v="1"/>
    <s v="D R Horton Inc Portland(J2R)"/>
    <s v="1330 NE 72nd Way"/>
    <s v="Vancouver"/>
    <s v="WA"/>
    <s v="720"/>
    <x v="1"/>
    <x v="1"/>
    <x v="3"/>
    <m/>
    <x v="3"/>
    <n v="629.53"/>
    <n v="26"/>
    <n v="1"/>
    <x v="0"/>
    <x v="0"/>
    <x v="6"/>
  </r>
  <r>
    <s v="3511903"/>
    <x v="1"/>
    <s v="Pacific Lifestyle Homes(KMM)"/>
    <s v="17005 NE 78th Way"/>
    <s v="Vancouver"/>
    <s v="WA"/>
    <s v="720"/>
    <x v="1"/>
    <x v="1"/>
    <x v="3"/>
    <m/>
    <x v="3"/>
    <n v="660.42"/>
    <n v="22"/>
    <n v="1"/>
    <x v="0"/>
    <x v="0"/>
    <x v="6"/>
  </r>
  <r>
    <s v="3511904"/>
    <x v="1"/>
    <s v="Pacific Lifestyle Homes(KMM)"/>
    <s v="17009 NE 78th Way"/>
    <s v="Vancouver"/>
    <s v="WA"/>
    <s v="720"/>
    <x v="1"/>
    <x v="1"/>
    <x v="3"/>
    <m/>
    <x v="3"/>
    <n v="660.42"/>
    <n v="22"/>
    <n v="1"/>
    <x v="0"/>
    <x v="0"/>
    <x v="6"/>
  </r>
  <r>
    <s v="3511923"/>
    <x v="1"/>
    <s v="Manor Homes Washington Inc(VJS)"/>
    <s v="14312 NE 106th St"/>
    <s v="Vancouver"/>
    <s v="WA"/>
    <s v="720"/>
    <x v="1"/>
    <x v="1"/>
    <x v="3"/>
    <m/>
    <x v="3"/>
    <n v="660.29"/>
    <n v="21"/>
    <n v="1"/>
    <x v="0"/>
    <x v="0"/>
    <x v="6"/>
  </r>
  <r>
    <s v="3511932"/>
    <x v="1"/>
    <s v="Cooledge Mdws WC-PH 1, LLC(J2R)"/>
    <s v="17616 NE 17th Ave"/>
    <s v="Ridgefield"/>
    <s v="WA"/>
    <s v="720"/>
    <x v="1"/>
    <x v="1"/>
    <x v="3"/>
    <m/>
    <x v="3"/>
    <n v="660.44"/>
    <n v="25"/>
    <n v="1"/>
    <x v="0"/>
    <x v="0"/>
    <x v="6"/>
  </r>
  <r>
    <s v="3511935"/>
    <x v="1"/>
    <s v="Pacific Lifestyle Homes(KMM)"/>
    <s v="15402 NE 16th St"/>
    <s v="Vancouver"/>
    <s v="WA"/>
    <s v="720"/>
    <x v="1"/>
    <x v="1"/>
    <x v="3"/>
    <m/>
    <x v="3"/>
    <n v="660.04"/>
    <n v="19"/>
    <n v="1"/>
    <x v="0"/>
    <x v="0"/>
    <x v="6"/>
  </r>
  <r>
    <s v="3511936"/>
    <x v="1"/>
    <s v="Cooledge Mdws WC-PH 1, LLC(J2R)"/>
    <s v="17620 NE 17th Ave"/>
    <s v="Ridgefield"/>
    <s v="WA"/>
    <s v="720"/>
    <x v="1"/>
    <x v="1"/>
    <x v="3"/>
    <m/>
    <x v="3"/>
    <n v="660.69"/>
    <n v="27"/>
    <n v="1"/>
    <x v="0"/>
    <x v="0"/>
    <x v="6"/>
  </r>
  <r>
    <s v="3511950"/>
    <x v="1"/>
    <s v="Pahlisch Homes In(KMM)"/>
    <s v="1821 NW 21st Ct"/>
    <s v="Camas"/>
    <s v="WA"/>
    <s v="720"/>
    <x v="1"/>
    <x v="1"/>
    <x v="3"/>
    <m/>
    <x v="3"/>
    <n v="629.76"/>
    <n v="25"/>
    <n v="1"/>
    <x v="0"/>
    <x v="0"/>
    <x v="6"/>
  </r>
  <r>
    <s v="3511951"/>
    <x v="1"/>
    <s v="Pahlisch Homes In(KMM)"/>
    <s v="1812 NW 21st Ct"/>
    <s v="Camas"/>
    <s v="WA"/>
    <s v="720"/>
    <x v="1"/>
    <x v="1"/>
    <x v="3"/>
    <m/>
    <x v="3"/>
    <n v="663.75"/>
    <n v="45"/>
    <n v="1"/>
    <x v="0"/>
    <x v="0"/>
    <x v="6"/>
  </r>
  <r>
    <s v="3511952"/>
    <x v="1"/>
    <s v="Pahlisch Homes In(KMM)"/>
    <s v="2225 NW Sierra Way"/>
    <s v="Camas"/>
    <s v="WA"/>
    <s v="720"/>
    <x v="1"/>
    <x v="1"/>
    <x v="3"/>
    <m/>
    <x v="3"/>
    <n v="632.19000000000005"/>
    <n v="44"/>
    <n v="1"/>
    <x v="0"/>
    <x v="0"/>
    <x v="6"/>
  </r>
  <r>
    <s v="3511960"/>
    <x v="1"/>
    <s v="Forest View Inc(VJS)"/>
    <s v="3117 NW Lake Pl"/>
    <s v="Camas"/>
    <s v="WA"/>
    <s v="720"/>
    <x v="1"/>
    <x v="1"/>
    <x v="0"/>
    <m/>
    <x v="3"/>
    <n v="636.04"/>
    <n v="37"/>
    <n v="1"/>
    <x v="0"/>
    <x v="0"/>
    <x v="6"/>
  </r>
  <r>
    <s v="3511965"/>
    <x v="1"/>
    <s v="Forest View Inc(VJS)"/>
    <s v="1342 N R St"/>
    <s v="Washougal"/>
    <s v="WA"/>
    <s v="720"/>
    <x v="1"/>
    <x v="1"/>
    <x v="3"/>
    <m/>
    <x v="3"/>
    <n v="630.91"/>
    <n v="34"/>
    <n v="1"/>
    <x v="0"/>
    <x v="0"/>
    <x v="6"/>
  </r>
  <r>
    <s v="3511966"/>
    <x v="1"/>
    <s v="Forest View Inc(VJS)"/>
    <s v="1385 N R St"/>
    <s v="Washougal"/>
    <s v="WA"/>
    <s v="720"/>
    <x v="1"/>
    <x v="1"/>
    <x v="3"/>
    <m/>
    <x v="3"/>
    <n v="661.96"/>
    <n v="31"/>
    <n v="1"/>
    <x v="0"/>
    <x v="0"/>
    <x v="6"/>
  </r>
  <r>
    <s v="3511980"/>
    <x v="1"/>
    <s v="Aho Construction(KMM)"/>
    <s v="9707 NE 106th St"/>
    <s v="Vancouver"/>
    <s v="WA"/>
    <s v="720"/>
    <x v="1"/>
    <x v="1"/>
    <x v="3"/>
    <m/>
    <x v="3"/>
    <n v="629.4"/>
    <n v="25"/>
    <n v="1"/>
    <x v="0"/>
    <x v="0"/>
    <x v="6"/>
  </r>
  <r>
    <s v="3512000"/>
    <x v="1"/>
    <s v="Boulevard Homes(J2R)"/>
    <s v="17209 NE 33rd Ct"/>
    <s v="Ridgefield"/>
    <s v="WA"/>
    <s v="720"/>
    <x v="1"/>
    <x v="1"/>
    <x v="3"/>
    <m/>
    <x v="3"/>
    <n v="633.63"/>
    <n v="30"/>
    <n v="1"/>
    <x v="0"/>
    <x v="0"/>
    <x v="6"/>
  </r>
  <r>
    <s v="3512081"/>
    <x v="1"/>
    <s v="Restore Pro LLC(J2R)"/>
    <s v="3303 NW 105th Cir"/>
    <s v="Vancouver"/>
    <s v="WA"/>
    <s v="720"/>
    <x v="1"/>
    <x v="1"/>
    <x v="3"/>
    <m/>
    <x v="3"/>
    <n v="660.95"/>
    <n v="29"/>
    <n v="1"/>
    <x v="0"/>
    <x v="0"/>
    <x v="6"/>
  </r>
  <r>
    <s v="3512095"/>
    <x v="1"/>
    <s v="Helmes Inc(KMM)"/>
    <s v="16605 NE 97th St"/>
    <s v="Vancouver"/>
    <s v="WA"/>
    <s v="720"/>
    <x v="1"/>
    <x v="1"/>
    <x v="3"/>
    <m/>
    <x v="3"/>
    <n v="628.87"/>
    <n v="21"/>
    <n v="1"/>
    <x v="0"/>
    <x v="0"/>
    <x v="6"/>
  </r>
  <r>
    <s v="3512096"/>
    <x v="1"/>
    <s v="D R Horton Inc Portland(MRE)"/>
    <s v="3711 NE 61st St"/>
    <s v="Vancouver"/>
    <s v="WA"/>
    <s v="720"/>
    <x v="1"/>
    <x v="1"/>
    <x v="3"/>
    <m/>
    <x v="3"/>
    <n v="660.82"/>
    <n v="25"/>
    <n v="1"/>
    <x v="0"/>
    <x v="0"/>
    <x v="6"/>
  </r>
  <r>
    <s v="3512097"/>
    <x v="1"/>
    <s v="Helmes Inc(KMM)"/>
    <s v="16813 NE 78th Way"/>
    <s v="Vancouver"/>
    <s v="WA"/>
    <s v="720"/>
    <x v="1"/>
    <x v="1"/>
    <x v="3"/>
    <m/>
    <x v="3"/>
    <n v="629.49"/>
    <n v="23"/>
    <n v="1"/>
    <x v="0"/>
    <x v="0"/>
    <x v="6"/>
  </r>
  <r>
    <s v="3512098"/>
    <x v="1"/>
    <s v="D R Horton Inc Portland(MRE)"/>
    <s v="6113 NE 38th Pl"/>
    <s v="Vancouver"/>
    <s v="WA"/>
    <s v="720"/>
    <x v="1"/>
    <x v="1"/>
    <x v="3"/>
    <m/>
    <x v="3"/>
    <n v="631.70000000000005"/>
    <n v="43"/>
    <n v="1"/>
    <x v="0"/>
    <x v="0"/>
    <x v="6"/>
  </r>
  <r>
    <s v="3512099"/>
    <x v="1"/>
    <s v="D R Horton Inc Portland(MRE)"/>
    <s v="6109 NE 38th Pl"/>
    <s v="Vancouver"/>
    <s v="WA"/>
    <s v="720"/>
    <x v="1"/>
    <x v="1"/>
    <x v="3"/>
    <m/>
    <x v="3"/>
    <n v="717.42"/>
    <n v="25"/>
    <n v="1"/>
    <x v="0"/>
    <x v="0"/>
    <x v="6"/>
  </r>
  <r>
    <s v="3512100"/>
    <x v="1"/>
    <s v="D R Horton Inc Portland(MRE)"/>
    <s v="6105 NE 38th Pl"/>
    <s v="Vancouver"/>
    <s v="WA"/>
    <s v="720"/>
    <x v="1"/>
    <x v="1"/>
    <x v="3"/>
    <m/>
    <x v="3"/>
    <n v="630.04999999999995"/>
    <n v="30"/>
    <n v="1"/>
    <x v="0"/>
    <x v="0"/>
    <x v="6"/>
  </r>
  <r>
    <s v="3512102"/>
    <x v="1"/>
    <s v="Helmes Inc(KMM)"/>
    <s v="1711 NW 18th St"/>
    <s v="Battle Ground"/>
    <s v="WA"/>
    <s v="720"/>
    <x v="1"/>
    <x v="1"/>
    <x v="3"/>
    <m/>
    <x v="3"/>
    <n v="1236.67"/>
    <n v="30"/>
    <n v="1"/>
    <x v="0"/>
    <x v="0"/>
    <x v="6"/>
  </r>
  <r>
    <s v="3512118"/>
    <x v="1"/>
    <s v="D R Horton Inc Portland(CAG)"/>
    <s v="1332 NE 72nd Way"/>
    <s v="Vancouver"/>
    <s v="WA"/>
    <s v="720"/>
    <x v="1"/>
    <x v="1"/>
    <x v="3"/>
    <m/>
    <x v="3"/>
    <n v="661.96"/>
    <n v="31"/>
    <n v="1"/>
    <x v="0"/>
    <x v="0"/>
    <x v="6"/>
  </r>
  <r>
    <s v="3512119"/>
    <x v="1"/>
    <s v="D R Horton Inc Portland(CAG)"/>
    <s v="1321 NE 72nd Way"/>
    <s v="Vancouver"/>
    <s v="WA"/>
    <s v="720"/>
    <x v="1"/>
    <x v="1"/>
    <x v="3"/>
    <m/>
    <x v="3"/>
    <n v="630.39"/>
    <n v="30"/>
    <n v="1"/>
    <x v="0"/>
    <x v="0"/>
    <x v="6"/>
  </r>
  <r>
    <s v="3512120"/>
    <x v="1"/>
    <s v="D R Horton Inc Portland(CAG)"/>
    <s v="1319 NE 72nd Way"/>
    <s v="Vancouver"/>
    <s v="WA"/>
    <s v="720"/>
    <x v="1"/>
    <x v="1"/>
    <x v="3"/>
    <m/>
    <x v="3"/>
    <n v="630.64"/>
    <n v="32"/>
    <n v="1"/>
    <x v="0"/>
    <x v="0"/>
    <x v="6"/>
  </r>
  <r>
    <s v="3512121"/>
    <x v="1"/>
    <s v="D R Horton Inc Portland(CAG)"/>
    <s v="1315 NE 72nd Way"/>
    <s v="Vancouver"/>
    <s v="WA"/>
    <s v="720"/>
    <x v="1"/>
    <x v="1"/>
    <x v="3"/>
    <m/>
    <x v="3"/>
    <n v="629.1"/>
    <n v="20"/>
    <n v="1"/>
    <x v="0"/>
    <x v="0"/>
    <x v="6"/>
  </r>
  <r>
    <s v="3512122"/>
    <x v="1"/>
    <s v="D R Horton Inc Portland(CAG)"/>
    <s v="1311 NE 72nd St"/>
    <s v="Vancouver"/>
    <s v="WA"/>
    <s v="720"/>
    <x v="1"/>
    <x v="1"/>
    <x v="3"/>
    <m/>
    <x v="3"/>
    <n v="629.1"/>
    <n v="20"/>
    <n v="1"/>
    <x v="0"/>
    <x v="0"/>
    <x v="6"/>
  </r>
  <r>
    <s v="3512125"/>
    <x v="1"/>
    <s v="D R Horton Inc Portland(CAG)"/>
    <s v="1307 NE 72nd Way"/>
    <s v="Vancouver"/>
    <s v="WA"/>
    <s v="720"/>
    <x v="1"/>
    <x v="1"/>
    <x v="3"/>
    <m/>
    <x v="3"/>
    <n v="630.14"/>
    <n v="28"/>
    <n v="1"/>
    <x v="0"/>
    <x v="0"/>
    <x v="6"/>
  </r>
  <r>
    <s v="3512126"/>
    <x v="1"/>
    <s v="D R Horton Inc Portland(CAG)"/>
    <s v="1314 NE 72nd Way"/>
    <s v="Vancouver"/>
    <s v="WA"/>
    <s v="720"/>
    <x v="1"/>
    <x v="1"/>
    <x v="3"/>
    <m/>
    <x v="3"/>
    <n v="661.2"/>
    <n v="25"/>
    <n v="1"/>
    <x v="0"/>
    <x v="0"/>
    <x v="6"/>
  </r>
  <r>
    <s v="3512135"/>
    <x v="1"/>
    <s v="D R Horton Inc Portland(CAG)"/>
    <s v="1318 NE 72nd Way"/>
    <s v="Vancouver"/>
    <s v="WA"/>
    <s v="720"/>
    <x v="1"/>
    <x v="1"/>
    <x v="3"/>
    <m/>
    <x v="3"/>
    <n v="661.33"/>
    <n v="26"/>
    <n v="1"/>
    <x v="0"/>
    <x v="0"/>
    <x v="6"/>
  </r>
  <r>
    <s v="3512149"/>
    <x v="1"/>
    <s v="D R Horton Inc Portland(CAG)"/>
    <s v="1309 NE 72nd Way"/>
    <s v="Vancouver"/>
    <s v="WA"/>
    <s v="720"/>
    <x v="1"/>
    <x v="1"/>
    <x v="3"/>
    <m/>
    <x v="3"/>
    <n v="779.36"/>
    <n v="22"/>
    <n v="1"/>
    <x v="0"/>
    <x v="0"/>
    <x v="6"/>
  </r>
  <r>
    <s v="3512150"/>
    <x v="1"/>
    <s v="D R Horton Inc Portland(CAG)"/>
    <s v="1326 NE 72nd Way"/>
    <s v="Vancouver"/>
    <s v="WA"/>
    <s v="720"/>
    <x v="1"/>
    <x v="1"/>
    <x v="3"/>
    <m/>
    <x v="3"/>
    <n v="630.14"/>
    <n v="28"/>
    <n v="1"/>
    <x v="0"/>
    <x v="0"/>
    <x v="6"/>
  </r>
  <r>
    <s v="3512154"/>
    <x v="1"/>
    <s v="D R Horton Inc Portland(CAG)"/>
    <s v="1313 NE 72nd Way"/>
    <s v="Vancouver"/>
    <s v="WA"/>
    <s v="720"/>
    <x v="1"/>
    <x v="1"/>
    <x v="3"/>
    <m/>
    <x v="3"/>
    <n v="629.36"/>
    <n v="22"/>
    <n v="1"/>
    <x v="0"/>
    <x v="0"/>
    <x v="6"/>
  </r>
  <r>
    <s v="3512223"/>
    <x v="1"/>
    <s v="Helmes Inc(KMM)"/>
    <s v="12308 NE 56th Ave"/>
    <s v="Vancouver"/>
    <s v="WA"/>
    <s v="720"/>
    <x v="1"/>
    <x v="1"/>
    <x v="3"/>
    <m/>
    <x v="3"/>
    <n v="629.04"/>
    <n v="25"/>
    <n v="1"/>
    <x v="0"/>
    <x v="0"/>
    <x v="6"/>
  </r>
  <r>
    <s v="3512225"/>
    <x v="1"/>
    <s v="Helmes Inc(KMM)"/>
    <s v="13217 NE 55th Ave"/>
    <s v="Vancouver"/>
    <s v="WA"/>
    <s v="720"/>
    <x v="1"/>
    <x v="1"/>
    <x v="3"/>
    <m/>
    <x v="3"/>
    <n v="628.64"/>
    <n v="22"/>
    <n v="1"/>
    <x v="0"/>
    <x v="0"/>
    <x v="6"/>
  </r>
  <r>
    <s v="3512226"/>
    <x v="1"/>
    <s v="Helmes Inc(KMM)"/>
    <s v="5502 NE 134th St"/>
    <s v="Vancouver"/>
    <s v="WA"/>
    <s v="720"/>
    <x v="1"/>
    <x v="1"/>
    <x v="3"/>
    <m/>
    <x v="3"/>
    <n v="630.44000000000005"/>
    <n v="36"/>
    <n v="1"/>
    <x v="0"/>
    <x v="0"/>
    <x v="6"/>
  </r>
  <r>
    <s v="3512283"/>
    <x v="1"/>
    <s v="Pacific Lifestyle Homes(CAG)"/>
    <s v="2511 NE 7th Dr"/>
    <s v="Battle Ground"/>
    <s v="WA"/>
    <s v="720"/>
    <x v="1"/>
    <x v="1"/>
    <x v="3"/>
    <m/>
    <x v="3"/>
    <n v="664.01"/>
    <n v="53"/>
    <n v="1"/>
    <x v="0"/>
    <x v="0"/>
    <x v="6"/>
  </r>
  <r>
    <s v="3512284"/>
    <x v="1"/>
    <s v="Pacific Lifestyle Homes(CAG)"/>
    <s v="2601 NE 7th Dr"/>
    <s v="Battle Ground"/>
    <s v="WA"/>
    <s v="720"/>
    <x v="1"/>
    <x v="1"/>
    <x v="3"/>
    <m/>
    <x v="3"/>
    <n v="755.56"/>
    <n v="45"/>
    <n v="1"/>
    <x v="0"/>
    <x v="0"/>
    <x v="6"/>
  </r>
  <r>
    <s v="3512337"/>
    <x v="1"/>
    <s v="Glavin Development LLC(J2R)"/>
    <s v="11001 NE 62nd Pl"/>
    <s v="Vancouver"/>
    <s v="WA"/>
    <s v="720"/>
    <x v="1"/>
    <x v="1"/>
    <x v="3"/>
    <m/>
    <x v="3"/>
    <n v="660.4"/>
    <n v="23"/>
    <n v="1"/>
    <x v="0"/>
    <x v="0"/>
    <x v="6"/>
  </r>
  <r>
    <s v="3512338"/>
    <x v="1"/>
    <s v="Glavin Development LLC(J2R)"/>
    <s v="11112 NE 61st Ct"/>
    <s v="Vancouver"/>
    <s v="WA"/>
    <s v="720"/>
    <x v="1"/>
    <x v="1"/>
    <x v="3"/>
    <m/>
    <x v="3"/>
    <n v="660.27"/>
    <n v="22"/>
    <n v="1"/>
    <x v="0"/>
    <x v="0"/>
    <x v="6"/>
  </r>
  <r>
    <s v="3512374"/>
    <x v="1"/>
    <s v="Manor Homes Washington Inc(KMM)"/>
    <s v="17400 NE 30th Ct"/>
    <s v="Ridgefield"/>
    <s v="WA"/>
    <s v="720"/>
    <x v="1"/>
    <x v="1"/>
    <x v="3"/>
    <m/>
    <x v="3"/>
    <n v="662.2"/>
    <n v="39"/>
    <n v="1"/>
    <x v="0"/>
    <x v="0"/>
    <x v="6"/>
  </r>
  <r>
    <s v="3512376"/>
    <x v="1"/>
    <s v="Helmes Inc(WEB)"/>
    <s v="816 NE 25th Way"/>
    <s v="Battle Ground"/>
    <s v="WA"/>
    <s v="720"/>
    <x v="1"/>
    <x v="1"/>
    <x v="3"/>
    <m/>
    <x v="3"/>
    <n v="845.89"/>
    <n v="24"/>
    <n v="1"/>
    <x v="0"/>
    <x v="0"/>
    <x v="6"/>
  </r>
  <r>
    <s v="3512480"/>
    <x v="1"/>
    <s v="Pacific Lifestyle Homes(CAG)"/>
    <s v="7818 NE 168th Ave"/>
    <s v="Vancouver"/>
    <s v="WA"/>
    <s v="720"/>
    <x v="1"/>
    <x v="1"/>
    <x v="3"/>
    <m/>
    <x v="3"/>
    <n v="660.29"/>
    <n v="21"/>
    <n v="1"/>
    <x v="0"/>
    <x v="0"/>
    <x v="6"/>
  </r>
  <r>
    <s v="3512495"/>
    <x v="1"/>
    <s v="Brighten Homes Inc(J2R)"/>
    <s v="11012 NE 2nd Ct"/>
    <s v="Vancouver"/>
    <s v="WA"/>
    <s v="720"/>
    <x v="1"/>
    <x v="1"/>
    <x v="3"/>
    <m/>
    <x v="3"/>
    <n v="630.78"/>
    <n v="37"/>
    <n v="1"/>
    <x v="0"/>
    <x v="0"/>
    <x v="6"/>
  </r>
  <r>
    <s v="3512589"/>
    <x v="1"/>
    <s v="Cascade West Development(CAG)"/>
    <s v="1940 NW 44th Ave"/>
    <s v="Camas"/>
    <s v="WA"/>
    <s v="720"/>
    <x v="1"/>
    <x v="1"/>
    <x v="3"/>
    <m/>
    <x v="3"/>
    <n v="629.39"/>
    <n v="26"/>
    <n v="1"/>
    <x v="0"/>
    <x v="0"/>
    <x v="6"/>
  </r>
  <r>
    <s v="3512604"/>
    <x v="1"/>
    <s v="Pahlisch Homes Inc(J2R)"/>
    <s v="5767 NW Hood Lp"/>
    <s v="Camas"/>
    <s v="WA"/>
    <s v="720"/>
    <x v="1"/>
    <x v="1"/>
    <x v="3"/>
    <m/>
    <x v="3"/>
    <n v="630.28"/>
    <n v="33"/>
    <n v="1"/>
    <x v="0"/>
    <x v="0"/>
    <x v="6"/>
  </r>
  <r>
    <s v="3512607"/>
    <x v="1"/>
    <s v="North Columbia Homes(J2R)"/>
    <s v="2121 N Q Cir"/>
    <s v="Washougal"/>
    <s v="WA"/>
    <s v="720"/>
    <x v="1"/>
    <x v="1"/>
    <x v="3"/>
    <m/>
    <x v="3"/>
    <n v="660.13"/>
    <n v="22"/>
    <n v="1"/>
    <x v="0"/>
    <x v="0"/>
    <x v="6"/>
  </r>
  <r>
    <s v="3512625"/>
    <x v="1"/>
    <s v="D R Horton Inc Portland(J2R)"/>
    <s v="937 N Gilbert Ct"/>
    <s v="Ridgefield"/>
    <s v="WA"/>
    <s v="720"/>
    <x v="1"/>
    <x v="1"/>
    <x v="3"/>
    <m/>
    <x v="3"/>
    <n v="630.41999999999996"/>
    <n v="33"/>
    <n v="1"/>
    <x v="0"/>
    <x v="0"/>
    <x v="6"/>
  </r>
  <r>
    <s v="3512626"/>
    <x v="1"/>
    <s v="D R Horton Inc Portland(J2R)"/>
    <s v="915 N Gilbert Ct"/>
    <s v="Ridgefield"/>
    <s v="WA"/>
    <s v="720"/>
    <x v="1"/>
    <x v="1"/>
    <x v="3"/>
    <m/>
    <x v="3"/>
    <n v="630.66999999999996"/>
    <n v="35"/>
    <n v="1"/>
    <x v="0"/>
    <x v="0"/>
    <x v="6"/>
  </r>
  <r>
    <s v="3512627"/>
    <x v="1"/>
    <s v="D R Horton Inc Portland(J2R)"/>
    <s v="873 N Gilbert Ct"/>
    <s v="Ridgefield"/>
    <s v="WA"/>
    <s v="720"/>
    <x v="1"/>
    <x v="1"/>
    <x v="3"/>
    <m/>
    <x v="3"/>
    <n v="630.66999999999996"/>
    <n v="35"/>
    <n v="1"/>
    <x v="0"/>
    <x v="0"/>
    <x v="6"/>
  </r>
  <r>
    <s v="3512628"/>
    <x v="1"/>
    <s v="D R Horton Inc Portland(J2R)"/>
    <s v="841 N Gilbert Ct"/>
    <s v="Ridgefield"/>
    <s v="WA"/>
    <s v="720"/>
    <x v="1"/>
    <x v="1"/>
    <x v="3"/>
    <m/>
    <x v="3"/>
    <n v="630.28"/>
    <n v="32"/>
    <n v="1"/>
    <x v="0"/>
    <x v="0"/>
    <x v="6"/>
  </r>
  <r>
    <s v="3512629"/>
    <x v="1"/>
    <s v="D R Horton Inc Portland(J2R)"/>
    <s v="819 N Gilbert Ct"/>
    <s v="Ridgefield"/>
    <s v="WA"/>
    <s v="720"/>
    <x v="1"/>
    <x v="1"/>
    <x v="3"/>
    <m/>
    <x v="3"/>
    <n v="633.05999999999995"/>
    <n v="54"/>
    <n v="1"/>
    <x v="0"/>
    <x v="0"/>
    <x v="6"/>
  </r>
  <r>
    <s v="3512630"/>
    <x v="1"/>
    <s v="D R Horton Inc Portland(J2R)"/>
    <s v="800 N Gilbert Ct"/>
    <s v="Ridgefield"/>
    <s v="WA"/>
    <s v="720"/>
    <x v="1"/>
    <x v="1"/>
    <x v="3"/>
    <m/>
    <x v="3"/>
    <n v="630.78"/>
    <n v="36"/>
    <n v="1"/>
    <x v="0"/>
    <x v="0"/>
    <x v="6"/>
  </r>
  <r>
    <s v="3512631"/>
    <x v="1"/>
    <s v="D R Horton Inc Portland(J2R)"/>
    <s v="912 N Gilbert Ct"/>
    <s v="Ridgefield"/>
    <s v="WA"/>
    <s v="720"/>
    <x v="1"/>
    <x v="1"/>
    <x v="3"/>
    <m/>
    <x v="3"/>
    <n v="630.14"/>
    <n v="31"/>
    <n v="1"/>
    <x v="0"/>
    <x v="0"/>
    <x v="6"/>
  </r>
  <r>
    <s v="3512633"/>
    <x v="1"/>
    <s v="D R Horton Inc Portland(J2R)"/>
    <s v="930 N Gilbert Ct"/>
    <s v="Ridgefield"/>
    <s v="WA"/>
    <s v="720"/>
    <x v="1"/>
    <x v="1"/>
    <x v="3"/>
    <m/>
    <x v="3"/>
    <n v="661.18"/>
    <n v="28"/>
    <n v="1"/>
    <x v="0"/>
    <x v="0"/>
    <x v="6"/>
  </r>
  <r>
    <s v="3512634"/>
    <x v="1"/>
    <s v="D R Horton Inc Portland(J2R)"/>
    <s v="990 N Gilbert Ct"/>
    <s v="Ridgefield"/>
    <s v="WA"/>
    <s v="720"/>
    <x v="1"/>
    <x v="1"/>
    <x v="3"/>
    <m/>
    <x v="3"/>
    <n v="661.33"/>
    <n v="29"/>
    <n v="1"/>
    <x v="0"/>
    <x v="0"/>
    <x v="6"/>
  </r>
  <r>
    <s v="3512642"/>
    <x v="1"/>
    <s v="D R Horton Inc Portland(KMM)"/>
    <s v="3714 NE 61st St"/>
    <s v="Vancouver"/>
    <s v="WA"/>
    <s v="720"/>
    <x v="1"/>
    <x v="1"/>
    <x v="3"/>
    <m/>
    <x v="3"/>
    <n v="629.49"/>
    <n v="23"/>
    <n v="1"/>
    <x v="0"/>
    <x v="0"/>
    <x v="6"/>
  </r>
  <r>
    <s v="3512643"/>
    <x v="1"/>
    <s v="D R Horton Inc Portland(KMM)"/>
    <s v="3801 NE 61st St"/>
    <s v="Vancouver"/>
    <s v="WA"/>
    <s v="720"/>
    <x v="1"/>
    <x v="1"/>
    <x v="3"/>
    <m/>
    <x v="3"/>
    <n v="630.01"/>
    <n v="27"/>
    <n v="1"/>
    <x v="0"/>
    <x v="0"/>
    <x v="6"/>
  </r>
  <r>
    <s v="3512645"/>
    <x v="1"/>
    <s v="D R Horton Inc Portland(KMM)"/>
    <s v="3808 NE 61st St"/>
    <s v="Vancouver"/>
    <s v="WA"/>
    <s v="720"/>
    <x v="1"/>
    <x v="1"/>
    <x v="3"/>
    <m/>
    <x v="3"/>
    <n v="629.76"/>
    <n v="25"/>
    <n v="1"/>
    <x v="0"/>
    <x v="0"/>
    <x v="6"/>
  </r>
  <r>
    <s v="3512651"/>
    <x v="1"/>
    <s v="Helmes Inc(CAG)"/>
    <s v="1817 NW 17th St"/>
    <s v="Battle Ground"/>
    <s v="WA"/>
    <s v="720"/>
    <x v="1"/>
    <x v="1"/>
    <x v="3"/>
    <m/>
    <x v="3"/>
    <n v="629"/>
    <n v="22"/>
    <n v="1"/>
    <x v="0"/>
    <x v="0"/>
    <x v="6"/>
  </r>
  <r>
    <s v="3512700"/>
    <x v="1"/>
    <s v="D R Horton Inc Portland(CAG)"/>
    <s v="1308 NE 72nd Way"/>
    <s v="Vancouver"/>
    <s v="WA"/>
    <s v="720"/>
    <x v="1"/>
    <x v="1"/>
    <x v="3"/>
    <m/>
    <x v="3"/>
    <n v="629.59"/>
    <n v="25"/>
    <n v="1"/>
    <x v="0"/>
    <x v="0"/>
    <x v="6"/>
  </r>
  <r>
    <s v="3512703"/>
    <x v="1"/>
    <s v="D R Horton Inc Portland(CAG)"/>
    <s v="7009 NE 13th Ave"/>
    <s v="Vancouver"/>
    <s v="WA"/>
    <s v="720"/>
    <x v="1"/>
    <x v="1"/>
    <x v="3"/>
    <m/>
    <x v="3"/>
    <n v="628.98"/>
    <n v="20"/>
    <n v="1"/>
    <x v="0"/>
    <x v="0"/>
    <x v="6"/>
  </r>
  <r>
    <s v="3512705"/>
    <x v="1"/>
    <s v="D R Horton Inc Portland(CAG)"/>
    <s v="7102 NE 13th Ave"/>
    <s v="Vancouver"/>
    <s v="WA"/>
    <s v="720"/>
    <x v="1"/>
    <x v="1"/>
    <x v="3"/>
    <m/>
    <x v="3"/>
    <n v="629.63"/>
    <n v="24"/>
    <n v="1"/>
    <x v="0"/>
    <x v="0"/>
    <x v="6"/>
  </r>
  <r>
    <s v="3512784"/>
    <x v="1"/>
    <s v="Holt Homes(J2R)"/>
    <s v="3528 NE Spruce Dr"/>
    <s v="Camas"/>
    <s v="WA"/>
    <s v="720"/>
    <x v="1"/>
    <x v="1"/>
    <x v="3"/>
    <m/>
    <x v="3"/>
    <n v="802.5"/>
    <n v="25"/>
    <n v="1"/>
    <x v="0"/>
    <x v="0"/>
    <x v="6"/>
  </r>
  <r>
    <s v="3512785"/>
    <x v="1"/>
    <s v="Holt Homes(J2R)"/>
    <s v="3532 NE Spruce Dr"/>
    <s v="Camas"/>
    <s v="WA"/>
    <s v="720"/>
    <x v="1"/>
    <x v="1"/>
    <x v="3"/>
    <m/>
    <x v="3"/>
    <n v="3565.78"/>
    <n v="23"/>
    <n v="1"/>
    <x v="0"/>
    <x v="0"/>
    <x v="6"/>
  </r>
  <r>
    <s v="3512907"/>
    <x v="1"/>
    <s v="Manor Homes Washington Inc(J2R)"/>
    <s v="16203 NE 171st Ct"/>
    <s v="Brush Prairie"/>
    <s v="WA"/>
    <s v="720"/>
    <x v="1"/>
    <x v="1"/>
    <x v="3"/>
    <m/>
    <x v="3"/>
    <n v="661.68"/>
    <n v="33"/>
    <n v="1"/>
    <x v="0"/>
    <x v="0"/>
    <x v="6"/>
  </r>
  <r>
    <s v="3512976"/>
    <x v="1"/>
    <s v="Cooledge Mdws WC-PH 1, LLC(J2R)"/>
    <s v="17636 NE 17th Ave"/>
    <s v="Ridgefield"/>
    <s v="WA"/>
    <s v="720"/>
    <x v="1"/>
    <x v="1"/>
    <x v="3"/>
    <m/>
    <x v="3"/>
    <n v="831.67"/>
    <n v="26"/>
    <n v="1"/>
    <x v="0"/>
    <x v="0"/>
    <x v="6"/>
  </r>
  <r>
    <s v="3512978"/>
    <x v="1"/>
    <s v="Cooledge Mdws WC-PH 1, LLC(J2R)"/>
    <s v="17632 NE 17th Ave"/>
    <s v="Ridgefield"/>
    <s v="WA"/>
    <s v="720"/>
    <x v="1"/>
    <x v="1"/>
    <x v="3"/>
    <m/>
    <x v="3"/>
    <n v="660.67"/>
    <n v="21"/>
    <n v="1"/>
    <x v="0"/>
    <x v="0"/>
    <x v="6"/>
  </r>
  <r>
    <s v="3513008"/>
    <x v="1"/>
    <s v="Summerplace Homes(CAG)"/>
    <s v="1835 Taverner Dr"/>
    <s v="Ridgefield"/>
    <s v="WA"/>
    <s v="720"/>
    <x v="1"/>
    <x v="1"/>
    <x v="3"/>
    <m/>
    <x v="3"/>
    <n v="665.36"/>
    <n v="31"/>
    <n v="1"/>
    <x v="0"/>
    <x v="0"/>
    <x v="6"/>
  </r>
  <r>
    <s v="3513010"/>
    <x v="1"/>
    <s v="Pyramid Homes(CAG)"/>
    <s v="415 E 8th St"/>
    <s v="La Center"/>
    <s v="WA"/>
    <s v="720"/>
    <x v="1"/>
    <x v="1"/>
    <x v="3"/>
    <m/>
    <x v="3"/>
    <n v="633.96"/>
    <n v="30"/>
    <n v="1"/>
    <x v="0"/>
    <x v="0"/>
    <x v="6"/>
  </r>
  <r>
    <s v="3513011"/>
    <x v="1"/>
    <s v="Summerplace Homes(CAG)"/>
    <s v="1821 S Dusky Dr"/>
    <s v="Ridgefield"/>
    <s v="WA"/>
    <s v="720"/>
    <x v="1"/>
    <x v="1"/>
    <x v="3"/>
    <m/>
    <x v="3"/>
    <n v="704.09"/>
    <n v="90"/>
    <n v="1"/>
    <x v="0"/>
    <x v="0"/>
    <x v="6"/>
  </r>
  <r>
    <s v="3513018"/>
    <x v="1"/>
    <s v="Pyramid Homes(J2R)"/>
    <s v="335 E 7th St"/>
    <s v="La Center"/>
    <s v="WA"/>
    <s v="720"/>
    <x v="1"/>
    <x v="1"/>
    <x v="3"/>
    <m/>
    <x v="3"/>
    <n v="633.4"/>
    <n v="26"/>
    <n v="1"/>
    <x v="0"/>
    <x v="0"/>
    <x v="6"/>
  </r>
  <r>
    <s v="3513028"/>
    <x v="1"/>
    <s v="Pacific Lifestyle Homes(CAG)"/>
    <s v="10501 NE 92nd Ave"/>
    <s v="Vancouver"/>
    <s v="WA"/>
    <s v="720"/>
    <x v="1"/>
    <x v="1"/>
    <x v="3"/>
    <m/>
    <x v="3"/>
    <n v="665.62"/>
    <n v="33"/>
    <n v="1"/>
    <x v="0"/>
    <x v="0"/>
    <x v="6"/>
  </r>
  <r>
    <s v="3513030"/>
    <x v="1"/>
    <s v="Helmes Inc(CAG)"/>
    <s v="14427 NE 112th St"/>
    <s v="Vancouver"/>
    <s v="WA"/>
    <s v="720"/>
    <x v="1"/>
    <x v="1"/>
    <x v="3"/>
    <m/>
    <x v="3"/>
    <n v="632.61"/>
    <n v="22"/>
    <n v="1"/>
    <x v="0"/>
    <x v="0"/>
    <x v="6"/>
  </r>
  <r>
    <s v="3513111"/>
    <x v="1"/>
    <s v="Lennar Northwest Inc(CAG)"/>
    <s v="17307 NE 78th Way"/>
    <s v="Vancouver"/>
    <s v="WA"/>
    <s v="720"/>
    <x v="1"/>
    <x v="1"/>
    <x v="3"/>
    <m/>
    <x v="3"/>
    <n v="663.83"/>
    <n v="19"/>
    <n v="1"/>
    <x v="0"/>
    <x v="0"/>
    <x v="6"/>
  </r>
  <r>
    <s v="3513113"/>
    <x v="1"/>
    <s v="Lennar Northwest Inc(CAG)"/>
    <s v="17303 NE 78th Way"/>
    <s v="Vancouver"/>
    <s v="WA"/>
    <s v="720"/>
    <x v="1"/>
    <x v="1"/>
    <x v="3"/>
    <m/>
    <x v="3"/>
    <n v="665.62"/>
    <n v="33"/>
    <n v="1"/>
    <x v="0"/>
    <x v="0"/>
    <x v="6"/>
  </r>
  <r>
    <s v="3513117"/>
    <x v="1"/>
    <s v="Lennar Northwest Inc(CAG)"/>
    <s v="7802 NE 173rd Ave"/>
    <s v="Vancouver"/>
    <s v="WA"/>
    <s v="720"/>
    <x v="1"/>
    <x v="1"/>
    <x v="3"/>
    <m/>
    <x v="3"/>
    <n v="667.8"/>
    <n v="50"/>
    <n v="1"/>
    <x v="0"/>
    <x v="0"/>
    <x v="6"/>
  </r>
  <r>
    <s v="3513123"/>
    <x v="1"/>
    <s v="Kingston Homes LLC(CAG)"/>
    <s v="5600 NE 133rd St"/>
    <s v="Vancouver"/>
    <s v="WA"/>
    <s v="720"/>
    <x v="1"/>
    <x v="1"/>
    <x v="3"/>
    <m/>
    <x v="3"/>
    <n v="632.87"/>
    <n v="24"/>
    <n v="1"/>
    <x v="0"/>
    <x v="0"/>
    <x v="6"/>
  </r>
  <r>
    <s v="3513124"/>
    <x v="1"/>
    <s v="Kingston Homes LLC(CAG)"/>
    <s v="5406 NE 133rd St"/>
    <s v="Vancouver"/>
    <s v="WA"/>
    <s v="720"/>
    <x v="1"/>
    <x v="1"/>
    <x v="3"/>
    <m/>
    <x v="3"/>
    <n v="632.61"/>
    <n v="22"/>
    <n v="1"/>
    <x v="0"/>
    <x v="0"/>
    <x v="6"/>
  </r>
  <r>
    <s v="3513126"/>
    <x v="1"/>
    <s v="Kingston Homes LLC(CAG)"/>
    <s v="5800 NE 124th St"/>
    <s v="Vancouver"/>
    <s v="WA"/>
    <s v="720"/>
    <x v="1"/>
    <x v="1"/>
    <x v="3"/>
    <m/>
    <x v="3"/>
    <n v="633.38"/>
    <n v="28"/>
    <n v="1"/>
    <x v="0"/>
    <x v="0"/>
    <x v="6"/>
  </r>
  <r>
    <s v="3513128"/>
    <x v="1"/>
    <s v="Kingston Homes LLC(CAG)"/>
    <s v="5903 NE 129th St"/>
    <s v="Vancouver"/>
    <s v="WA"/>
    <s v="720"/>
    <x v="1"/>
    <x v="1"/>
    <x v="3"/>
    <m/>
    <x v="3"/>
    <n v="632.61"/>
    <n v="22"/>
    <n v="1"/>
    <x v="0"/>
    <x v="0"/>
    <x v="6"/>
  </r>
  <r>
    <s v="3513212"/>
    <x v="1"/>
    <s v="Generation Homes Northwest(J2R)"/>
    <s v="15315 NE 107th St"/>
    <s v="Vancouver"/>
    <s v="WA"/>
    <s v="720"/>
    <x v="1"/>
    <x v="1"/>
    <x v="3"/>
    <m/>
    <x v="3"/>
    <n v="663.77"/>
    <n v="31"/>
    <n v="1"/>
    <x v="0"/>
    <x v="0"/>
    <x v="6"/>
  </r>
  <r>
    <s v="3513213"/>
    <x v="1"/>
    <s v="Generation Homes Northwest(J2R)"/>
    <s v="15210 NE 108th Way"/>
    <s v="Vancouver"/>
    <s v="WA"/>
    <s v="720"/>
    <x v="1"/>
    <x v="1"/>
    <x v="3"/>
    <m/>
    <x v="3"/>
    <n v="658.97"/>
    <n v="19"/>
    <n v="1"/>
    <x v="0"/>
    <x v="0"/>
    <x v="6"/>
  </r>
  <r>
    <s v="3513277"/>
    <x v="1"/>
    <s v="Waverly Homes Inc(CAG)"/>
    <s v="7400 NE 32nd Ave"/>
    <s v="Vancouver"/>
    <s v="WA"/>
    <s v="720"/>
    <x v="1"/>
    <x v="1"/>
    <x v="3"/>
    <m/>
    <x v="3"/>
    <n v="876.95"/>
    <n v="17"/>
    <n v="1"/>
    <x v="0"/>
    <x v="0"/>
    <x v="6"/>
  </r>
  <r>
    <s v="3513278"/>
    <x v="1"/>
    <s v="Waverly Homes Inc(CAG)"/>
    <s v="7404 NE 32nd Ave"/>
    <s v="Vancouver"/>
    <s v="WA"/>
    <s v="720"/>
    <x v="1"/>
    <x v="1"/>
    <x v="3"/>
    <m/>
    <x v="3"/>
    <n v="660.55"/>
    <n v="20"/>
    <n v="1"/>
    <x v="0"/>
    <x v="0"/>
    <x v="6"/>
  </r>
  <r>
    <s v="3513279"/>
    <x v="1"/>
    <s v="Waverly Homes Inc(CAG)"/>
    <s v="7403 NE 32nd Ave"/>
    <s v="Vancouver"/>
    <s v="WA"/>
    <s v="720"/>
    <x v="1"/>
    <x v="1"/>
    <x v="3"/>
    <m/>
    <x v="3"/>
    <n v="672.02"/>
    <n v="22"/>
    <n v="1"/>
    <x v="0"/>
    <x v="0"/>
    <x v="6"/>
  </r>
  <r>
    <s v="3513280"/>
    <x v="1"/>
    <s v="Waverly Homes Inc(CAG)"/>
    <s v="7407 NE 32nd Ave"/>
    <s v="Vancouver"/>
    <s v="WA"/>
    <s v="720"/>
    <x v="1"/>
    <x v="1"/>
    <x v="3"/>
    <m/>
    <x v="3"/>
    <n v="629.63"/>
    <n v="24"/>
    <n v="1"/>
    <x v="0"/>
    <x v="0"/>
    <x v="6"/>
  </r>
  <r>
    <s v="3513281"/>
    <x v="1"/>
    <s v="Waverly Homes Inc(CAG)"/>
    <s v="7411 NE 32nd Ave"/>
    <s v="Vancouver"/>
    <s v="WA"/>
    <s v="720"/>
    <x v="1"/>
    <x v="1"/>
    <x v="3"/>
    <m/>
    <x v="3"/>
    <n v="660.94"/>
    <n v="23"/>
    <n v="1"/>
    <x v="0"/>
    <x v="0"/>
    <x v="6"/>
  </r>
  <r>
    <s v="3513282"/>
    <x v="1"/>
    <s v="Waverly Homes Inc(CAG)"/>
    <s v="7415 NE 32nd Ave"/>
    <s v="Vancouver"/>
    <s v="WA"/>
    <s v="720"/>
    <x v="1"/>
    <x v="1"/>
    <x v="3"/>
    <m/>
    <x v="3"/>
    <n v="661.07"/>
    <n v="24"/>
    <n v="1"/>
    <x v="0"/>
    <x v="0"/>
    <x v="6"/>
  </r>
  <r>
    <s v="3513302"/>
    <x v="1"/>
    <s v="Pacific Lifestyle Homes(KMM)"/>
    <s v="16913 NE 79th Way"/>
    <s v="Vancouver"/>
    <s v="WA"/>
    <s v="720"/>
    <x v="1"/>
    <x v="1"/>
    <x v="3"/>
    <m/>
    <x v="3"/>
    <n v="662.62"/>
    <n v="22"/>
    <n v="1"/>
    <x v="0"/>
    <x v="0"/>
    <x v="6"/>
  </r>
  <r>
    <s v="3513325"/>
    <x v="1"/>
    <s v="Tsarenko, Alexander M(J2R)"/>
    <s v="2002 SW 7th Cir"/>
    <s v="Battle Ground"/>
    <s v="WA"/>
    <s v="720"/>
    <x v="1"/>
    <x v="1"/>
    <x v="3"/>
    <m/>
    <x v="3"/>
    <n v="753.08"/>
    <n v="23"/>
    <n v="1"/>
    <x v="0"/>
    <x v="0"/>
    <x v="4"/>
  </r>
  <r>
    <s v="3513331"/>
    <x v="1"/>
    <s v="Pacific Lifestyle Homes(KMM)"/>
    <s v="1588 NE 153rd Ave"/>
    <s v="Vancouver"/>
    <s v="WA"/>
    <s v="720"/>
    <x v="1"/>
    <x v="1"/>
    <x v="3"/>
    <m/>
    <x v="3"/>
    <n v="662.62"/>
    <n v="22"/>
    <n v="1"/>
    <x v="0"/>
    <x v="0"/>
    <x v="6"/>
  </r>
  <r>
    <s v="3513386"/>
    <x v="1"/>
    <s v="Generation Homes Northwest(KMM)"/>
    <s v="11006 NE 133rd Ct"/>
    <s v="Vancouver"/>
    <s v="WA"/>
    <s v="720"/>
    <x v="1"/>
    <x v="1"/>
    <x v="3"/>
    <m/>
    <x v="3"/>
    <n v="665.48"/>
    <n v="32"/>
    <n v="1"/>
    <x v="0"/>
    <x v="0"/>
    <x v="6"/>
  </r>
  <r>
    <s v="3513399"/>
    <x v="1"/>
    <s v="Quail Construction LLC(CAG)"/>
    <s v="2210 NE 169th Cir"/>
    <s v="Ridgefield"/>
    <s v="WA"/>
    <s v="720"/>
    <x v="1"/>
    <x v="1"/>
    <x v="0"/>
    <m/>
    <x v="3"/>
    <n v="640.80999999999995"/>
    <n v="43"/>
    <n v="1"/>
    <x v="0"/>
    <x v="0"/>
    <x v="6"/>
  </r>
  <r>
    <s v="3513418"/>
    <x v="1"/>
    <s v="Helmes Inc(CAG)"/>
    <s v="1012 NW 3rd Ct"/>
    <s v="Battle Ground"/>
    <s v="WA"/>
    <s v="720"/>
    <x v="1"/>
    <x v="1"/>
    <x v="3"/>
    <m/>
    <x v="3"/>
    <n v="631.04"/>
    <n v="35"/>
    <n v="1"/>
    <x v="0"/>
    <x v="0"/>
    <x v="6"/>
  </r>
  <r>
    <s v="3513427"/>
    <x v="1"/>
    <s v="Pacific Lifestyle Homes(CAG)"/>
    <s v="10701 NE 92nd Ave"/>
    <s v="Vancouver"/>
    <s v="WA"/>
    <s v="720"/>
    <x v="1"/>
    <x v="1"/>
    <x v="3"/>
    <m/>
    <x v="3"/>
    <n v="863.14"/>
    <n v="26"/>
    <n v="1"/>
    <x v="0"/>
    <x v="0"/>
    <x v="6"/>
  </r>
  <r>
    <s v="3513430"/>
    <x v="1"/>
    <s v="Lennar Northwest Inc(CAG)"/>
    <s v="607 NE 150th Cir"/>
    <s v="Vancouver"/>
    <s v="WA"/>
    <s v="720"/>
    <x v="1"/>
    <x v="1"/>
    <x v="3"/>
    <m/>
    <x v="3"/>
    <n v="633.38"/>
    <n v="28"/>
    <n v="1"/>
    <x v="0"/>
    <x v="0"/>
    <x v="6"/>
  </r>
  <r>
    <s v="3513479"/>
    <x v="1"/>
    <s v="Urban Northwest Homes LLC(KMM)"/>
    <s v="11219 NE 133rd Pl"/>
    <s v="Vancouver"/>
    <s v="WA"/>
    <s v="720"/>
    <x v="1"/>
    <x v="1"/>
    <x v="3"/>
    <m/>
    <x v="3"/>
    <n v="664.08"/>
    <n v="21"/>
    <n v="1"/>
    <x v="0"/>
    <x v="0"/>
    <x v="6"/>
  </r>
  <r>
    <s v="3513481"/>
    <x v="1"/>
    <s v="Urban Northwest Homes LLC(KMM)"/>
    <s v="15214 NE 107th St"/>
    <s v="Vancouver"/>
    <s v="WA"/>
    <s v="720"/>
    <x v="1"/>
    <x v="1"/>
    <x v="3"/>
    <m/>
    <x v="3"/>
    <n v="662.11"/>
    <n v="18"/>
    <n v="1"/>
    <x v="0"/>
    <x v="0"/>
    <x v="6"/>
  </r>
  <r>
    <s v="3513482"/>
    <x v="1"/>
    <s v="Urban Northwest Homes LLC(KMM)"/>
    <s v="15510 NE 108th Way"/>
    <s v="Vancouver"/>
    <s v="WA"/>
    <s v="720"/>
    <x v="1"/>
    <x v="1"/>
    <x v="3"/>
    <m/>
    <x v="3"/>
    <n v="663.14"/>
    <n v="26"/>
    <n v="1"/>
    <x v="0"/>
    <x v="0"/>
    <x v="6"/>
  </r>
  <r>
    <s v="3513488"/>
    <x v="1"/>
    <s v="Urban NW Custom Homes Inc(CAG)"/>
    <s v="11222 NE 133rd Pl"/>
    <s v="Vancouver"/>
    <s v="WA"/>
    <s v="720"/>
    <x v="1"/>
    <x v="1"/>
    <x v="3"/>
    <m/>
    <x v="3"/>
    <n v="662.88"/>
    <n v="24"/>
    <n v="1"/>
    <x v="0"/>
    <x v="0"/>
    <x v="6"/>
  </r>
  <r>
    <s v="3513490"/>
    <x v="1"/>
    <s v="Urban Northwest Homes LLC(J2R)"/>
    <s v="15302 NE 107th St"/>
    <s v="Vancouver"/>
    <s v="WA"/>
    <s v="720"/>
    <x v="1"/>
    <x v="1"/>
    <x v="3"/>
    <m/>
    <x v="3"/>
    <n v="662.67"/>
    <n v="22"/>
    <n v="1"/>
    <x v="0"/>
    <x v="0"/>
    <x v="6"/>
  </r>
  <r>
    <s v="3513492"/>
    <x v="1"/>
    <s v="Urban NW Custom Homes Inc(CAG)"/>
    <s v="11221 NE 134th Pl"/>
    <s v="Vancouver"/>
    <s v="WA"/>
    <s v="720"/>
    <x v="1"/>
    <x v="1"/>
    <x v="3"/>
    <m/>
    <x v="3"/>
    <n v="879.75"/>
    <n v="20"/>
    <n v="1"/>
    <x v="0"/>
    <x v="0"/>
    <x v="6"/>
  </r>
  <r>
    <s v="3513493"/>
    <x v="1"/>
    <s v="Urban Northwest Homes LLC(J2R)"/>
    <s v="15321 NE 108th Way"/>
    <s v="Vancouver"/>
    <s v="WA"/>
    <s v="720"/>
    <x v="1"/>
    <x v="1"/>
    <x v="3"/>
    <m/>
    <x v="3"/>
    <n v="879.84"/>
    <n v="20"/>
    <n v="1"/>
    <x v="0"/>
    <x v="0"/>
    <x v="6"/>
  </r>
  <r>
    <s v="3513494"/>
    <x v="1"/>
    <s v="D R Horton Inc Portland(CAG)"/>
    <s v="976 N Gilbert Ct"/>
    <s v="Ridgefield"/>
    <s v="WA"/>
    <s v="720"/>
    <x v="1"/>
    <x v="1"/>
    <x v="3"/>
    <m/>
    <x v="3"/>
    <n v="664.85"/>
    <n v="27"/>
    <n v="1"/>
    <x v="0"/>
    <x v="0"/>
    <x v="6"/>
  </r>
  <r>
    <s v="3513509"/>
    <x v="1"/>
    <s v="Tokola, Michael(CAG)"/>
    <s v="12304 NE 13th Ave"/>
    <s v="Vancouver"/>
    <s v="WA"/>
    <s v="720"/>
    <x v="1"/>
    <x v="1"/>
    <x v="3"/>
    <m/>
    <x v="3"/>
    <n v="636.34"/>
    <n v="63"/>
    <n v="1"/>
    <x v="0"/>
    <x v="0"/>
    <x v="4"/>
  </r>
  <r>
    <s v="3513555"/>
    <x v="1"/>
    <s v="Martinez, Vanessa I(J2R)"/>
    <s v="4316 NW 121st Cir"/>
    <s v="Vancouver"/>
    <s v="WA"/>
    <s v="720"/>
    <x v="1"/>
    <x v="1"/>
    <x v="0"/>
    <m/>
    <x v="3"/>
    <n v="646.72"/>
    <n v="72"/>
    <n v="1"/>
    <x v="0"/>
    <x v="0"/>
    <x v="6"/>
  </r>
  <r>
    <s v="3513564"/>
    <x v="1"/>
    <s v="Evergreen Habitat For Humanity(CAG)"/>
    <s v="1123 SE 77th Ct"/>
    <s v="Vancouver"/>
    <s v="WA"/>
    <s v="720"/>
    <x v="1"/>
    <x v="1"/>
    <x v="3"/>
    <m/>
    <x v="3"/>
    <n v="631.35"/>
    <n v="24"/>
    <n v="1"/>
    <x v="0"/>
    <x v="0"/>
    <x v="6"/>
  </r>
  <r>
    <s v="3513581"/>
    <x v="1"/>
    <s v="Boulevard Homes(J2R)"/>
    <s v="17205 NE 33rd Ct"/>
    <s v="Ridgefield"/>
    <s v="WA"/>
    <s v="720"/>
    <x v="1"/>
    <x v="1"/>
    <x v="3"/>
    <m/>
    <x v="3"/>
    <n v="635.54999999999995"/>
    <n v="45"/>
    <n v="1"/>
    <x v="0"/>
    <x v="0"/>
    <x v="6"/>
  </r>
  <r>
    <s v="3513720"/>
    <x v="1"/>
    <s v="Kingston Homes LLC(J2R)"/>
    <s v="929 N Noble Loop"/>
    <s v="Ridgefield"/>
    <s v="WA"/>
    <s v="720"/>
    <x v="1"/>
    <x v="1"/>
    <x v="3"/>
    <m/>
    <x v="3"/>
    <n v="632.49"/>
    <n v="21"/>
    <n v="1"/>
    <x v="0"/>
    <x v="0"/>
    <x v="6"/>
  </r>
  <r>
    <s v="3513770"/>
    <x v="1"/>
    <s v="Helmes Inc(CAG)"/>
    <s v="7910 NE 172nd Ave"/>
    <s v="Vancouver"/>
    <s v="WA"/>
    <s v="720"/>
    <x v="1"/>
    <x v="1"/>
    <x v="3"/>
    <m/>
    <x v="3"/>
    <n v="629.37"/>
    <n v="22"/>
    <n v="1"/>
    <x v="0"/>
    <x v="0"/>
    <x v="6"/>
  </r>
  <r>
    <s v="3513779"/>
    <x v="1"/>
    <s v="Aho Construction(CAG)"/>
    <s v="7115 NE 134th St"/>
    <s v="Vancouver"/>
    <s v="WA"/>
    <s v="720"/>
    <x v="1"/>
    <x v="1"/>
    <x v="3"/>
    <m/>
    <x v="3"/>
    <n v="632.61"/>
    <n v="22"/>
    <n v="1"/>
    <x v="0"/>
    <x v="0"/>
    <x v="6"/>
  </r>
  <r>
    <s v="3513780"/>
    <x v="1"/>
    <s v="Aho Construction(CAG)"/>
    <s v="7111 NE 134th St"/>
    <s v="Vancouver"/>
    <s v="WA"/>
    <s v="720"/>
    <x v="1"/>
    <x v="1"/>
    <x v="3"/>
    <m/>
    <x v="3"/>
    <n v="632.61"/>
    <n v="22"/>
    <n v="1"/>
    <x v="0"/>
    <x v="0"/>
    <x v="6"/>
  </r>
  <r>
    <s v="3513781"/>
    <x v="1"/>
    <s v="Aho Construction(CAG)"/>
    <s v="7107 NE 134th St"/>
    <s v="Vancouver"/>
    <s v="WA"/>
    <s v="720"/>
    <x v="1"/>
    <x v="1"/>
    <x v="3"/>
    <m/>
    <x v="3"/>
    <n v="633"/>
    <n v="25"/>
    <n v="1"/>
    <x v="0"/>
    <x v="0"/>
    <x v="6"/>
  </r>
  <r>
    <s v="3513782"/>
    <x v="1"/>
    <s v="Aho Construction(CAG)"/>
    <s v="7103 NE 134th St"/>
    <s v="Vancouver"/>
    <s v="WA"/>
    <s v="720"/>
    <x v="1"/>
    <x v="1"/>
    <x v="3"/>
    <m/>
    <x v="3"/>
    <n v="632.35"/>
    <n v="20"/>
    <n v="1"/>
    <x v="0"/>
    <x v="0"/>
    <x v="6"/>
  </r>
  <r>
    <s v="3513836"/>
    <x v="1"/>
    <s v="Pahlisch Homes In(KMM)"/>
    <s v="7008 NE 67th St"/>
    <s v="Vancouver"/>
    <s v="WA"/>
    <s v="720"/>
    <x v="1"/>
    <x v="1"/>
    <x v="3"/>
    <m/>
    <x v="3"/>
    <n v="630.27"/>
    <n v="29"/>
    <n v="1"/>
    <x v="0"/>
    <x v="0"/>
    <x v="6"/>
  </r>
  <r>
    <s v="3513837"/>
    <x v="1"/>
    <s v="Pahlisch Homes In(KMM)"/>
    <s v="6802 NE 67th St"/>
    <s v="Vancouver"/>
    <s v="WA"/>
    <s v="720"/>
    <x v="1"/>
    <x v="1"/>
    <x v="3"/>
    <m/>
    <x v="3"/>
    <n v="630.39"/>
    <n v="30"/>
    <n v="1"/>
    <x v="0"/>
    <x v="0"/>
    <x v="6"/>
  </r>
  <r>
    <s v="3513865"/>
    <x v="1"/>
    <s v="Sage Built Homes LLC(CAG)"/>
    <s v="7000 NE 67th St"/>
    <s v="Vancouver"/>
    <s v="WA"/>
    <s v="720"/>
    <x v="1"/>
    <x v="1"/>
    <x v="3"/>
    <m/>
    <x v="3"/>
    <n v="630.14"/>
    <n v="28"/>
    <n v="1"/>
    <x v="0"/>
    <x v="0"/>
    <x v="6"/>
  </r>
  <r>
    <s v="3513922"/>
    <x v="1"/>
    <s v="Aho Construction(CAG)"/>
    <s v="6511 NE 133rd Way"/>
    <s v="Vancouver"/>
    <s v="WA"/>
    <s v="720"/>
    <x v="1"/>
    <x v="1"/>
    <x v="3"/>
    <m/>
    <x v="3"/>
    <n v="629.37"/>
    <n v="22"/>
    <n v="1"/>
    <x v="0"/>
    <x v="0"/>
    <x v="6"/>
  </r>
  <r>
    <s v="3513923"/>
    <x v="1"/>
    <s v="Aho Construction(CAG)"/>
    <s v="6609 NE 133rd Way"/>
    <s v="Vancouver"/>
    <s v="WA"/>
    <s v="720"/>
    <x v="1"/>
    <x v="1"/>
    <x v="3"/>
    <m/>
    <x v="3"/>
    <n v="629.63"/>
    <n v="24"/>
    <n v="1"/>
    <x v="0"/>
    <x v="0"/>
    <x v="6"/>
  </r>
  <r>
    <s v="3513936"/>
    <x v="1"/>
    <s v="Waldal Construction Co(J2R)"/>
    <s v="1409 NW 30th Ave"/>
    <s v="Battle Ground"/>
    <s v="WA"/>
    <s v="720"/>
    <x v="1"/>
    <x v="1"/>
    <x v="3"/>
    <m/>
    <x v="3"/>
    <n v="628.71"/>
    <n v="17"/>
    <n v="1"/>
    <x v="0"/>
    <x v="0"/>
    <x v="6"/>
  </r>
  <r>
    <s v="3513938"/>
    <x v="1"/>
    <s v="Waldal Construction Co(J2R)"/>
    <s v="1416 NW 29th Ave"/>
    <s v="Battle Ground"/>
    <s v="WA"/>
    <s v="720"/>
    <x v="1"/>
    <x v="1"/>
    <x v="3"/>
    <m/>
    <x v="3"/>
    <n v="628.27"/>
    <n v="12"/>
    <n v="1"/>
    <x v="0"/>
    <x v="0"/>
    <x v="6"/>
  </r>
  <r>
    <s v="3514049"/>
    <x v="1"/>
    <s v="Pacific Lifestyle Homes(CAG)"/>
    <s v="5810 NW 150th St"/>
    <s v="Vancouver"/>
    <s v="WA"/>
    <s v="720"/>
    <x v="1"/>
    <x v="1"/>
    <x v="3"/>
    <m/>
    <x v="3"/>
    <n v="660.55"/>
    <n v="20"/>
    <n v="1"/>
    <x v="0"/>
    <x v="0"/>
    <x v="6"/>
  </r>
  <r>
    <s v="3514091"/>
    <x v="1"/>
    <s v="Manor Homes Washington Inc(CAG)"/>
    <s v="12504 NE 106th Cir"/>
    <s v="Vancouver"/>
    <s v="WA"/>
    <s v="720"/>
    <x v="1"/>
    <x v="1"/>
    <x v="3"/>
    <m/>
    <x v="3"/>
    <n v="660.69"/>
    <n v="21"/>
    <n v="1"/>
    <x v="0"/>
    <x v="0"/>
    <x v="6"/>
  </r>
  <r>
    <s v="3514093"/>
    <x v="1"/>
    <s v="Manor Homes Washington Inc(CAG)"/>
    <s v="12607 NE 106th Cir"/>
    <s v="Vancouver"/>
    <s v="WA"/>
    <s v="720"/>
    <x v="1"/>
    <x v="1"/>
    <x v="3"/>
    <m/>
    <x v="3"/>
    <n v="660.29"/>
    <n v="18"/>
    <n v="1"/>
    <x v="0"/>
    <x v="0"/>
    <x v="6"/>
  </r>
  <r>
    <s v="3514095"/>
    <x v="1"/>
    <s v="Manor Homes Washington Inc(CAG)"/>
    <s v="12611 NE 106th Cir"/>
    <s v="Vancouver"/>
    <s v="WA"/>
    <s v="720"/>
    <x v="1"/>
    <x v="1"/>
    <x v="3"/>
    <m/>
    <x v="3"/>
    <n v="660.29"/>
    <n v="18"/>
    <n v="1"/>
    <x v="0"/>
    <x v="0"/>
    <x v="6"/>
  </r>
  <r>
    <s v="3514096"/>
    <x v="1"/>
    <s v="Manor Homes Washington Inc(CAG)"/>
    <s v="12615 NE 106th Cir"/>
    <s v="Vancouver"/>
    <s v="WA"/>
    <s v="720"/>
    <x v="1"/>
    <x v="1"/>
    <x v="3"/>
    <m/>
    <x v="3"/>
    <n v="628.98"/>
    <n v="19"/>
    <n v="1"/>
    <x v="0"/>
    <x v="0"/>
    <x v="6"/>
  </r>
  <r>
    <s v="3514147"/>
    <x v="1"/>
    <s v="Lennar Northwest Inc(CAG)"/>
    <s v="19502 NE 22nd Cir"/>
    <s v="Vancouver"/>
    <s v="WA"/>
    <s v="720"/>
    <x v="1"/>
    <x v="1"/>
    <x v="3"/>
    <m/>
    <x v="3"/>
    <n v="660.42"/>
    <n v="19"/>
    <n v="1"/>
    <x v="0"/>
    <x v="0"/>
    <x v="6"/>
  </r>
  <r>
    <s v="3514189"/>
    <x v="1"/>
    <s v="Pacific Lifestyle Homes(CAG)"/>
    <s v="801 Ne NE 26th way Way"/>
    <s v="Battle Ground"/>
    <s v="WA"/>
    <s v="720"/>
    <x v="1"/>
    <x v="1"/>
    <x v="3"/>
    <m/>
    <x v="3"/>
    <n v="661.33"/>
    <n v="26"/>
    <n v="1"/>
    <x v="0"/>
    <x v="0"/>
    <x v="6"/>
  </r>
  <r>
    <s v="3514215"/>
    <x v="1"/>
    <s v="Axford Lane LLC(J2R)"/>
    <s v="5505 NE 61st Ct"/>
    <s v="Vancouver"/>
    <s v="WA"/>
    <s v="720"/>
    <x v="1"/>
    <x v="1"/>
    <x v="3"/>
    <m/>
    <x v="3"/>
    <n v="661.58"/>
    <n v="28"/>
    <n v="1"/>
    <x v="0"/>
    <x v="0"/>
    <x v="6"/>
  </r>
  <r>
    <s v="3514218"/>
    <x v="1"/>
    <s v="Evergreen Homes NW LLC(CMF)"/>
    <s v="404 N 47th Cir"/>
    <s v="Camas"/>
    <s v="WA"/>
    <s v="720"/>
    <x v="1"/>
    <x v="1"/>
    <x v="3"/>
    <m/>
    <x v="3"/>
    <n v="629.5"/>
    <n v="23"/>
    <n v="1"/>
    <x v="0"/>
    <x v="0"/>
    <x v="6"/>
  </r>
  <r>
    <s v="3514234"/>
    <x v="1"/>
    <s v="Evergreen Homes NW LLC(CAG)"/>
    <s v="4005 X St"/>
    <s v="Washougal"/>
    <s v="WA"/>
    <s v="720"/>
    <x v="1"/>
    <x v="1"/>
    <x v="3"/>
    <m/>
    <x v="3"/>
    <n v="632.30999999999995"/>
    <n v="45"/>
    <n v="1"/>
    <x v="0"/>
    <x v="0"/>
    <x v="6"/>
  </r>
  <r>
    <s v="3514236"/>
    <x v="1"/>
    <s v="Evergreen Homes NW LLC(CAG)"/>
    <s v="4074 X St"/>
    <s v="Washougal"/>
    <s v="WA"/>
    <s v="720"/>
    <x v="1"/>
    <x v="1"/>
    <x v="3"/>
    <m/>
    <x v="3"/>
    <n v="628.55999999999995"/>
    <n v="14"/>
    <n v="1"/>
    <x v="0"/>
    <x v="0"/>
    <x v="6"/>
  </r>
  <r>
    <s v="3514370"/>
    <x v="1"/>
    <s v="Kingston Homes LLC(CAG)"/>
    <s v="12402 NE 59th Ave"/>
    <s v="Vancouver"/>
    <s v="WA"/>
    <s v="720"/>
    <x v="1"/>
    <x v="1"/>
    <x v="3"/>
    <m/>
    <x v="3"/>
    <n v="629.63"/>
    <n v="24"/>
    <n v="1"/>
    <x v="0"/>
    <x v="0"/>
    <x v="6"/>
  </r>
  <r>
    <s v="3514373"/>
    <x v="1"/>
    <s v="Kingston Homes LLC(CAG)"/>
    <s v="12214 NE 56th Ave"/>
    <s v="Vancouver"/>
    <s v="WA"/>
    <s v="720"/>
    <x v="1"/>
    <x v="1"/>
    <x v="3"/>
    <m/>
    <x v="3"/>
    <n v="752.97"/>
    <n v="24"/>
    <n v="1"/>
    <x v="0"/>
    <x v="0"/>
    <x v="6"/>
  </r>
  <r>
    <s v="3514407"/>
    <x v="1"/>
    <s v="Lennar Northwest Inc(CAG)"/>
    <s v="609 NE 149th Way"/>
    <s v="Vancouver"/>
    <s v="WA"/>
    <s v="720"/>
    <x v="1"/>
    <x v="1"/>
    <x v="3"/>
    <m/>
    <x v="3"/>
    <n v="629.5"/>
    <n v="23"/>
    <n v="1"/>
    <x v="0"/>
    <x v="0"/>
    <x v="6"/>
  </r>
  <r>
    <s v="3514410"/>
    <x v="1"/>
    <s v="Lennar Northwest Inc(CAG)"/>
    <s v="524 NE 150th St"/>
    <s v="Vancouver"/>
    <s v="WA"/>
    <s v="720"/>
    <x v="1"/>
    <x v="1"/>
    <x v="3"/>
    <m/>
    <x v="3"/>
    <n v="630.78"/>
    <n v="33"/>
    <n v="1"/>
    <x v="0"/>
    <x v="0"/>
    <x v="6"/>
  </r>
  <r>
    <s v="3514416"/>
    <x v="1"/>
    <s v="Lennar Northwest Inc(CAG)"/>
    <s v="600 NE 150th Cir"/>
    <s v="Vancouver"/>
    <s v="WA"/>
    <s v="720"/>
    <x v="1"/>
    <x v="1"/>
    <x v="3"/>
    <m/>
    <x v="3"/>
    <n v="628.98"/>
    <n v="19"/>
    <n v="1"/>
    <x v="0"/>
    <x v="0"/>
    <x v="6"/>
  </r>
  <r>
    <s v="3514449"/>
    <x v="1"/>
    <s v="Aho Construction(J2R)"/>
    <s v="7005 NE 134th St"/>
    <s v="Vancouver"/>
    <s v="WA"/>
    <s v="720"/>
    <x v="1"/>
    <x v="1"/>
    <x v="3"/>
    <m/>
    <x v="3"/>
    <n v="661.45"/>
    <n v="27"/>
    <n v="1"/>
    <x v="0"/>
    <x v="0"/>
    <x v="6"/>
  </r>
  <r>
    <s v="3514526"/>
    <x v="1"/>
    <s v="Copper Creek Homes Inc.(CAG)"/>
    <s v="1806 N 14th St"/>
    <s v="Washougal"/>
    <s v="WA"/>
    <s v="720"/>
    <x v="1"/>
    <x v="1"/>
    <x v="3"/>
    <m/>
    <x v="3"/>
    <n v="876.09"/>
    <n v="16"/>
    <n v="1"/>
    <x v="0"/>
    <x v="0"/>
    <x v="6"/>
  </r>
  <r>
    <s v="3514555"/>
    <x v="1"/>
    <s v="Summerplace Homes(J2R)"/>
    <s v="1822 S Dusky Dr"/>
    <s v="Ridgefield"/>
    <s v="WA"/>
    <s v="720"/>
    <x v="1"/>
    <x v="1"/>
    <x v="3"/>
    <m/>
    <x v="3"/>
    <n v="661.58"/>
    <n v="28"/>
    <n v="1"/>
    <x v="0"/>
    <x v="0"/>
    <x v="6"/>
  </r>
  <r>
    <s v="3514556"/>
    <x v="1"/>
    <s v="Summerplace Homes(J2R)"/>
    <s v="1834 S Dusky Dr"/>
    <s v="Ridgefield"/>
    <s v="WA"/>
    <s v="720"/>
    <x v="1"/>
    <x v="1"/>
    <x v="3"/>
    <m/>
    <x v="3"/>
    <n v="661.96"/>
    <n v="31"/>
    <n v="1"/>
    <x v="0"/>
    <x v="0"/>
    <x v="6"/>
  </r>
  <r>
    <s v="3514593"/>
    <x v="1"/>
    <s v="Aho Construction(KMM)"/>
    <s v="6413 NE 133rd Way"/>
    <s v="Vancouver"/>
    <s v="WA"/>
    <s v="720"/>
    <x v="1"/>
    <x v="1"/>
    <x v="3"/>
    <m/>
    <x v="3"/>
    <n v="629.37"/>
    <n v="22"/>
    <n v="1"/>
    <x v="0"/>
    <x v="0"/>
    <x v="6"/>
  </r>
  <r>
    <s v="3514666"/>
    <x v="1"/>
    <s v="Pacific Lifestyle Homes(VJS)"/>
    <s v="10500 NE 92nd Ave"/>
    <s v="Vancouver"/>
    <s v="WA"/>
    <s v="720"/>
    <x v="1"/>
    <x v="1"/>
    <x v="3"/>
    <m/>
    <x v="3"/>
    <n v="664.27"/>
    <n v="44"/>
    <n v="1"/>
    <x v="0"/>
    <x v="0"/>
    <x v="6"/>
  </r>
  <r>
    <s v="3514709"/>
    <x v="1"/>
    <s v="Cascade West Development(KMM)"/>
    <s v="2019 NW Klickitat St"/>
    <s v="Camas"/>
    <s v="WA"/>
    <s v="720"/>
    <x v="1"/>
    <x v="1"/>
    <x v="3"/>
    <m/>
    <x v="3"/>
    <n v="629.14"/>
    <n v="18"/>
    <n v="1"/>
    <x v="0"/>
    <x v="0"/>
    <x v="6"/>
  </r>
  <r>
    <s v="3514710"/>
    <x v="1"/>
    <s v="Cascade West Development(KMM)"/>
    <s v="1910 NW 44th Ave"/>
    <s v="Camas"/>
    <s v="WA"/>
    <s v="720"/>
    <x v="1"/>
    <x v="1"/>
    <x v="3"/>
    <m/>
    <x v="3"/>
    <n v="631.4"/>
    <n v="34"/>
    <n v="1"/>
    <x v="0"/>
    <x v="0"/>
    <x v="6"/>
  </r>
  <r>
    <s v="3514711"/>
    <x v="1"/>
    <s v="Cascade West Development(VJS)"/>
    <s v="2207 NE 169th Cir"/>
    <s v="Ridgefield"/>
    <s v="WA"/>
    <s v="720"/>
    <x v="1"/>
    <x v="1"/>
    <x v="0"/>
    <m/>
    <x v="3"/>
    <n v="641.67999999999995"/>
    <n v="59"/>
    <n v="1"/>
    <x v="0"/>
    <x v="0"/>
    <x v="6"/>
  </r>
  <r>
    <s v="3514712"/>
    <x v="1"/>
    <s v="Cascade West Development(VJS)"/>
    <s v="17106 NE 22nd Ave"/>
    <s v="Ridgefield"/>
    <s v="WA"/>
    <s v="720"/>
    <x v="1"/>
    <x v="1"/>
    <x v="3"/>
    <m/>
    <x v="3"/>
    <n v="662.22"/>
    <n v="33"/>
    <n v="1"/>
    <x v="0"/>
    <x v="0"/>
    <x v="6"/>
  </r>
  <r>
    <s v="3514714"/>
    <x v="1"/>
    <s v="Pyramid Homes(J2R)"/>
    <s v="12312 NE 56th Ave"/>
    <s v="Vancouver"/>
    <s v="WA"/>
    <s v="720"/>
    <x v="1"/>
    <x v="1"/>
    <x v="3"/>
    <m/>
    <x v="3"/>
    <n v="629.89"/>
    <n v="26"/>
    <n v="1"/>
    <x v="0"/>
    <x v="0"/>
    <x v="6"/>
  </r>
  <r>
    <s v="3514720"/>
    <x v="1"/>
    <s v="Cascade West Development(KMM)"/>
    <s v="640 N 12th Ct"/>
    <s v="Ridgefield"/>
    <s v="WA"/>
    <s v="720"/>
    <x v="1"/>
    <x v="1"/>
    <x v="3"/>
    <m/>
    <x v="3"/>
    <n v="663.12"/>
    <n v="40"/>
    <n v="1"/>
    <x v="0"/>
    <x v="0"/>
    <x v="6"/>
  </r>
  <r>
    <s v="3514757"/>
    <x v="1"/>
    <s v="Karlsen Homes LLC(KMM)"/>
    <s v="14008 NE 36th Cir"/>
    <s v="Vancouver"/>
    <s v="WA"/>
    <s v="720"/>
    <x v="1"/>
    <x v="1"/>
    <x v="3"/>
    <m/>
    <x v="3"/>
    <n v="630.01"/>
    <n v="27"/>
    <n v="1"/>
    <x v="0"/>
    <x v="0"/>
    <x v="6"/>
  </r>
  <r>
    <s v="3514790"/>
    <x v="1"/>
    <s v="D R Horton Inc Portland(J2R)"/>
    <s v="6101 NE 38th Pl"/>
    <s v="Vancouver"/>
    <s v="WA"/>
    <s v="720"/>
    <x v="1"/>
    <x v="1"/>
    <x v="3"/>
    <m/>
    <x v="3"/>
    <n v="631.54999999999995"/>
    <n v="39"/>
    <n v="1"/>
    <x v="0"/>
    <x v="0"/>
    <x v="6"/>
  </r>
  <r>
    <s v="3514791"/>
    <x v="1"/>
    <s v="D R Horton Inc Portland(J2R)"/>
    <s v="3804 NE 61st St"/>
    <s v="Vancouver"/>
    <s v="WA"/>
    <s v="720"/>
    <x v="1"/>
    <x v="1"/>
    <x v="3"/>
    <m/>
    <x v="3"/>
    <n v="629.37"/>
    <n v="22"/>
    <n v="1"/>
    <x v="0"/>
    <x v="0"/>
    <x v="6"/>
  </r>
  <r>
    <s v="3514794"/>
    <x v="1"/>
    <s v="Cascade West Development(KMM)"/>
    <s v="638 N 12th Ct"/>
    <s v="Ridgefield"/>
    <s v="WA"/>
    <s v="720"/>
    <x v="1"/>
    <x v="1"/>
    <x v="3"/>
    <m/>
    <x v="3"/>
    <n v="816.41"/>
    <n v="35"/>
    <n v="1"/>
    <x v="0"/>
    <x v="0"/>
    <x v="6"/>
  </r>
  <r>
    <s v="3514918"/>
    <x v="1"/>
    <s v="Spectra Homes Inc(J2R)"/>
    <s v="3561 V St"/>
    <s v="Washougal"/>
    <s v="WA"/>
    <s v="720"/>
    <x v="1"/>
    <x v="1"/>
    <x v="3"/>
    <m/>
    <x v="3"/>
    <n v="666.69"/>
    <n v="61"/>
    <n v="1"/>
    <x v="0"/>
    <x v="0"/>
    <x v="6"/>
  </r>
  <r>
    <s v="3514956"/>
    <x v="1"/>
    <s v="Sun Country Homes(KMM)"/>
    <s v="14019 NE 35th Cir"/>
    <s v="Vancouver"/>
    <s v="WA"/>
    <s v="720"/>
    <x v="1"/>
    <x v="1"/>
    <x v="3"/>
    <m/>
    <x v="3"/>
    <n v="708.69"/>
    <n v="27"/>
    <n v="1"/>
    <x v="0"/>
    <x v="0"/>
    <x v="6"/>
  </r>
  <r>
    <s v="3514992"/>
    <x v="1"/>
    <s v="Pahlisch Homes Inc(KMM)"/>
    <s v="5763 NW Hood Lp"/>
    <s v="Camas"/>
    <s v="WA"/>
    <s v="720"/>
    <x v="1"/>
    <x v="1"/>
    <x v="3"/>
    <m/>
    <x v="3"/>
    <n v="663.37"/>
    <n v="42"/>
    <n v="1"/>
    <x v="0"/>
    <x v="0"/>
    <x v="6"/>
  </r>
  <r>
    <s v="3514993"/>
    <x v="1"/>
    <s v="Helmes Inc(VJS)"/>
    <s v="7819 NE 167th Ave"/>
    <s v="Vancouver"/>
    <s v="WA"/>
    <s v="720"/>
    <x v="1"/>
    <x v="1"/>
    <x v="3"/>
    <m/>
    <x v="3"/>
    <n v="2.95"/>
    <n v="23"/>
    <n v="1"/>
    <x v="1"/>
    <x v="0"/>
    <x v="6"/>
  </r>
  <r>
    <s v="3514994"/>
    <x v="1"/>
    <s v="Helmes Inc(VJS)"/>
    <s v="7807 NE 167th Ave"/>
    <s v="Vancouver"/>
    <s v="WA"/>
    <s v="720"/>
    <x v="1"/>
    <x v="1"/>
    <x v="3"/>
    <m/>
    <x v="3"/>
    <n v="629.63"/>
    <n v="24"/>
    <n v="1"/>
    <x v="0"/>
    <x v="0"/>
    <x v="6"/>
  </r>
  <r>
    <s v="3514995"/>
    <x v="1"/>
    <s v="Helmes Inc(VJS)"/>
    <s v="5700 NE 130th St"/>
    <s v="Vancouver"/>
    <s v="WA"/>
    <s v="720"/>
    <x v="1"/>
    <x v="1"/>
    <x v="3"/>
    <m/>
    <x v="3"/>
    <n v="629.25"/>
    <n v="21"/>
    <n v="1"/>
    <x v="0"/>
    <x v="0"/>
    <x v="6"/>
  </r>
  <r>
    <s v="3514997"/>
    <x v="1"/>
    <s v="Pahlisch Homes Inc(KMM)"/>
    <s v="2112 NW Sierra Way"/>
    <s v="Camas"/>
    <s v="WA"/>
    <s v="720"/>
    <x v="1"/>
    <x v="1"/>
    <x v="3"/>
    <m/>
    <x v="3"/>
    <n v="630.41"/>
    <n v="32"/>
    <n v="1"/>
    <x v="0"/>
    <x v="0"/>
    <x v="6"/>
  </r>
  <r>
    <s v="3515124"/>
    <x v="1"/>
    <s v="D R Horton Inc Portland(KMM)"/>
    <s v="965 N Gibert Ct"/>
    <s v="Ridgefield"/>
    <s v="WA"/>
    <s v="720"/>
    <x v="1"/>
    <x v="1"/>
    <x v="3"/>
    <m/>
    <x v="3"/>
    <n v="724.27"/>
    <n v="35"/>
    <n v="1"/>
    <x v="0"/>
    <x v="0"/>
    <x v="6"/>
  </r>
  <r>
    <s v="3515137"/>
    <x v="1"/>
    <s v="Pacific Lifestyle Homes(KMM)"/>
    <s v="15005 NW 59th Ave"/>
    <s v="Vancouver"/>
    <s v="WA"/>
    <s v="720"/>
    <x v="1"/>
    <x v="1"/>
    <x v="3"/>
    <m/>
    <x v="3"/>
    <n v="661.71"/>
    <n v="29"/>
    <n v="1"/>
    <x v="0"/>
    <x v="0"/>
    <x v="6"/>
  </r>
  <r>
    <s v="3515141"/>
    <x v="1"/>
    <s v="Pyramid Homes(KMM)"/>
    <s v="11901 NE 56th Ave"/>
    <s v="Vancouver"/>
    <s v="WA"/>
    <s v="720"/>
    <x v="1"/>
    <x v="1"/>
    <x v="3"/>
    <m/>
    <x v="3"/>
    <n v="630.91999999999996"/>
    <n v="34"/>
    <n v="1"/>
    <x v="0"/>
    <x v="0"/>
    <x v="6"/>
  </r>
  <r>
    <s v="3515164"/>
    <x v="1"/>
    <s v="Pacific Lifestyle Homes(KMM)"/>
    <s v="10504 NE 92nd Ave"/>
    <s v="Vancouver"/>
    <s v="WA"/>
    <s v="720"/>
    <x v="1"/>
    <x v="1"/>
    <x v="3"/>
    <m/>
    <x v="3"/>
    <n v="660.07"/>
    <n v="21"/>
    <n v="1"/>
    <x v="0"/>
    <x v="0"/>
    <x v="6"/>
  </r>
  <r>
    <s v="3515341"/>
    <x v="1"/>
    <s v="Cooledge Mdws WC-PH 1, LLC(J2R)"/>
    <s v="17804 NE 17th Ave"/>
    <s v="Ridgefield"/>
    <s v="WA"/>
    <s v="720"/>
    <x v="1"/>
    <x v="1"/>
    <x v="3"/>
    <m/>
    <x v="3"/>
    <n v="664.34"/>
    <n v="23"/>
    <n v="1"/>
    <x v="0"/>
    <x v="0"/>
    <x v="6"/>
  </r>
  <r>
    <s v="3515343"/>
    <x v="1"/>
    <s v="Cooledge Mdws WC-PH 1, LLC(J2R)"/>
    <s v="17808 NE 17th Ave"/>
    <s v="Ridgefield"/>
    <s v="WA"/>
    <s v="720"/>
    <x v="1"/>
    <x v="1"/>
    <x v="3"/>
    <m/>
    <x v="3"/>
    <n v="660.94"/>
    <n v="23"/>
    <n v="1"/>
    <x v="0"/>
    <x v="0"/>
    <x v="6"/>
  </r>
  <r>
    <s v="3515365"/>
    <x v="1"/>
    <s v="Helmes Inc(KMM)"/>
    <s v="16712 NE 97th St"/>
    <s v="Vancouver"/>
    <s v="WA"/>
    <s v="720"/>
    <x v="1"/>
    <x v="1"/>
    <x v="3"/>
    <m/>
    <x v="3"/>
    <n v="628.78"/>
    <n v="23"/>
    <n v="1"/>
    <x v="0"/>
    <x v="0"/>
    <x v="6"/>
  </r>
  <r>
    <s v="3515367"/>
    <x v="1"/>
    <s v="Helmes Inc(KMM)"/>
    <s v="16617 NE 97th St"/>
    <s v="Vancouver"/>
    <s v="WA"/>
    <s v="720"/>
    <x v="1"/>
    <x v="1"/>
    <x v="3"/>
    <m/>
    <x v="3"/>
    <n v="628.77"/>
    <n v="23"/>
    <n v="1"/>
    <x v="0"/>
    <x v="0"/>
    <x v="6"/>
  </r>
  <r>
    <s v="3515368"/>
    <x v="1"/>
    <s v="Aho Construction(KMM)"/>
    <s v="6507 NE 133rd Way"/>
    <s v="Vancouver"/>
    <s v="WA"/>
    <s v="720"/>
    <x v="1"/>
    <x v="1"/>
    <x v="3"/>
    <m/>
    <x v="3"/>
    <n v="629.04999999999995"/>
    <n v="24"/>
    <n v="1"/>
    <x v="0"/>
    <x v="0"/>
    <x v="6"/>
  </r>
  <r>
    <s v="3515369"/>
    <x v="1"/>
    <s v="Aho Construction(KMM)"/>
    <s v="6801 NE 134th St"/>
    <s v="Vancouver"/>
    <s v="WA"/>
    <s v="720"/>
    <x v="1"/>
    <x v="1"/>
    <x v="3"/>
    <m/>
    <x v="3"/>
    <n v="629.04999999999995"/>
    <n v="24"/>
    <n v="1"/>
    <x v="0"/>
    <x v="0"/>
    <x v="6"/>
  </r>
  <r>
    <s v="3515433"/>
    <x v="1"/>
    <s v="Karlsen Homes LLC(J2R)"/>
    <s v="14000 NE 36th Cir"/>
    <s v="Vancouver"/>
    <s v="WA"/>
    <s v="720"/>
    <x v="1"/>
    <x v="1"/>
    <x v="3"/>
    <m/>
    <x v="3"/>
    <n v="634.51"/>
    <n v="62"/>
    <n v="1"/>
    <x v="0"/>
    <x v="0"/>
    <x v="6"/>
  </r>
  <r>
    <s v="3515445"/>
    <x v="1"/>
    <s v="Summerplace Homes(J2R)"/>
    <s v="1718 S Nighthawk Rd"/>
    <s v="Ridgefield"/>
    <s v="WA"/>
    <s v="720"/>
    <x v="1"/>
    <x v="1"/>
    <x v="3"/>
    <m/>
    <x v="3"/>
    <n v="662.11"/>
    <n v="37"/>
    <n v="1"/>
    <x v="0"/>
    <x v="0"/>
    <x v="6"/>
  </r>
  <r>
    <s v="3515473"/>
    <x v="1"/>
    <s v="D R Horton Inc Portland(KMM)"/>
    <s v="7411 N 93rd Ave"/>
    <s v="Vancouver"/>
    <s v="WA"/>
    <s v="720"/>
    <x v="1"/>
    <x v="1"/>
    <x v="3"/>
    <m/>
    <x v="3"/>
    <n v="631.91999999999996"/>
    <n v="28"/>
    <n v="1"/>
    <x v="0"/>
    <x v="0"/>
    <x v="6"/>
  </r>
  <r>
    <s v="3515474"/>
    <x v="1"/>
    <s v="D R Horton Inc Portland(KMM)"/>
    <s v="7329 N 93rd Ave"/>
    <s v="Vancouver"/>
    <s v="WA"/>
    <s v="720"/>
    <x v="1"/>
    <x v="1"/>
    <x v="3"/>
    <m/>
    <x v="3"/>
    <n v="631.66999999999996"/>
    <n v="26"/>
    <n v="1"/>
    <x v="0"/>
    <x v="0"/>
    <x v="6"/>
  </r>
  <r>
    <s v="3515477"/>
    <x v="1"/>
    <s v="Pacific Lifestyle Homes(KMM)"/>
    <s v="10700 NE 92nd Ave"/>
    <s v="Vancouver"/>
    <s v="WA"/>
    <s v="720"/>
    <x v="1"/>
    <x v="1"/>
    <x v="3"/>
    <m/>
    <x v="3"/>
    <n v="661.02"/>
    <n v="27"/>
    <n v="1"/>
    <x v="0"/>
    <x v="0"/>
    <x v="6"/>
  </r>
  <r>
    <s v="3515478"/>
    <x v="1"/>
    <s v="Pacific Lifestyle Homes(KMM)"/>
    <s v="10705 NE 92nd Ave"/>
    <s v="Vancouver"/>
    <s v="WA"/>
    <s v="720"/>
    <x v="1"/>
    <x v="1"/>
    <x v="3"/>
    <m/>
    <x v="3"/>
    <n v="660.64"/>
    <n v="24"/>
    <n v="1"/>
    <x v="0"/>
    <x v="0"/>
    <x v="6"/>
  </r>
  <r>
    <s v="3515569"/>
    <x v="1"/>
    <s v="Kozarez, Viktor(J2R)"/>
    <s v="1323 N Blodgett Ct"/>
    <s v="Washougal"/>
    <s v="WA"/>
    <s v="720"/>
    <x v="1"/>
    <x v="1"/>
    <x v="3"/>
    <m/>
    <x v="3"/>
    <n v="633.71"/>
    <n v="42"/>
    <n v="1"/>
    <x v="0"/>
    <x v="0"/>
    <x v="4"/>
  </r>
  <r>
    <s v="3515579"/>
    <x v="1"/>
    <s v="Pacific Lifestyle Homes(CAG)"/>
    <s v="10607 NE 92nd Ave"/>
    <s v="Vancouver"/>
    <s v="WA"/>
    <s v="720"/>
    <x v="1"/>
    <x v="1"/>
    <x v="0"/>
    <m/>
    <x v="3"/>
    <n v="632.54"/>
    <n v="25"/>
    <n v="1"/>
    <x v="0"/>
    <x v="0"/>
    <x v="6"/>
  </r>
  <r>
    <s v="3515638"/>
    <x v="1"/>
    <s v="Urban Northwest Homes LLC(CAG)"/>
    <s v="10903 NE 44th St"/>
    <s v="Vancouver"/>
    <s v="WA"/>
    <s v="720"/>
    <x v="1"/>
    <x v="1"/>
    <x v="3"/>
    <m/>
    <x v="3"/>
    <n v="662.95"/>
    <n v="18"/>
    <n v="1"/>
    <x v="0"/>
    <x v="0"/>
    <x v="6"/>
  </r>
  <r>
    <s v="3515664"/>
    <x v="1"/>
    <s v="Glavin Development LLC(J2R)"/>
    <s v="6120 NE 111th Way"/>
    <s v="Vancouver"/>
    <s v="WA"/>
    <s v="720"/>
    <x v="1"/>
    <x v="1"/>
    <x v="3"/>
    <m/>
    <x v="3"/>
    <n v="659.94"/>
    <n v="20"/>
    <n v="1"/>
    <x v="0"/>
    <x v="0"/>
    <x v="6"/>
  </r>
  <r>
    <s v="3515666"/>
    <x v="1"/>
    <s v="Glavin Development LLC(J2R)"/>
    <s v="10903 NE 62nd Pl"/>
    <s v="Vancouver"/>
    <s v="WA"/>
    <s v="720"/>
    <x v="1"/>
    <x v="1"/>
    <x v="3"/>
    <m/>
    <x v="3"/>
    <n v="661.21"/>
    <n v="30"/>
    <n v="1"/>
    <x v="0"/>
    <x v="0"/>
    <x v="6"/>
  </r>
  <r>
    <s v="3515667"/>
    <x v="1"/>
    <s v="Glavin Development LLC(J2R)"/>
    <s v="11115 NE 61st Ct"/>
    <s v="Vancouver"/>
    <s v="WA"/>
    <s v="720"/>
    <x v="1"/>
    <x v="1"/>
    <x v="3"/>
    <m/>
    <x v="3"/>
    <n v="662.11"/>
    <n v="37"/>
    <n v="1"/>
    <x v="0"/>
    <x v="0"/>
    <x v="6"/>
  </r>
  <r>
    <s v="3515687"/>
    <x v="1"/>
    <s v="Urban NW Custom Homes Inc(CAG)"/>
    <s v="2000 NW 118th Way"/>
    <s v="Vancouver"/>
    <s v="WA"/>
    <s v="720"/>
    <x v="1"/>
    <x v="1"/>
    <x v="3"/>
    <m/>
    <x v="3"/>
    <n v="628.59"/>
    <n v="19"/>
    <n v="1"/>
    <x v="0"/>
    <x v="0"/>
    <x v="6"/>
  </r>
  <r>
    <s v="3515691"/>
    <x v="1"/>
    <s v="Urban NW Custom Homes Inc(CAG)"/>
    <s v="15304 NE 108th Way"/>
    <s v="Vancouver"/>
    <s v="WA"/>
    <s v="720"/>
    <x v="1"/>
    <x v="1"/>
    <x v="3"/>
    <m/>
    <x v="3"/>
    <n v="632.36"/>
    <n v="23"/>
    <n v="1"/>
    <x v="0"/>
    <x v="0"/>
    <x v="6"/>
  </r>
  <r>
    <s v="3515694"/>
    <x v="1"/>
    <s v="Aho Construction(VJS)"/>
    <s v="9719 NE 106th St"/>
    <s v="Vancouver"/>
    <s v="WA"/>
    <s v="720"/>
    <x v="1"/>
    <x v="1"/>
    <x v="3"/>
    <m/>
    <x v="3"/>
    <n v="630.24"/>
    <n v="32"/>
    <n v="1"/>
    <x v="0"/>
    <x v="0"/>
    <x v="6"/>
  </r>
  <r>
    <s v="3515696"/>
    <x v="1"/>
    <s v="Helmes Inc(VJS)"/>
    <s v="1706 NW 17th St"/>
    <s v="Battle Ground"/>
    <s v="WA"/>
    <s v="720"/>
    <x v="1"/>
    <x v="1"/>
    <x v="3"/>
    <m/>
    <x v="3"/>
    <n v="629.61"/>
    <n v="24"/>
    <n v="1"/>
    <x v="0"/>
    <x v="0"/>
    <x v="6"/>
  </r>
  <r>
    <s v="3515697"/>
    <x v="1"/>
    <s v="Urban NW Custom Homes Inc(CAG)"/>
    <s v="11115 NE 134th Ct"/>
    <s v="Vancouver"/>
    <s v="WA"/>
    <s v="720"/>
    <x v="1"/>
    <x v="1"/>
    <x v="3"/>
    <m/>
    <x v="3"/>
    <n v="631.66999999999996"/>
    <n v="26"/>
    <n v="1"/>
    <x v="0"/>
    <x v="0"/>
    <x v="6"/>
  </r>
  <r>
    <s v="3515698"/>
    <x v="1"/>
    <s v="Urban NW Custom Homes Inc(CAG)"/>
    <s v="11101 NE 134th Ct"/>
    <s v="Vancouver"/>
    <s v="WA"/>
    <s v="720"/>
    <x v="1"/>
    <x v="1"/>
    <x v="3"/>
    <m/>
    <x v="3"/>
    <n v="630.77"/>
    <n v="19"/>
    <n v="1"/>
    <x v="0"/>
    <x v="0"/>
    <x v="6"/>
  </r>
  <r>
    <s v="3515703"/>
    <x v="1"/>
    <s v="Urban NW Custom Homes Inc(CAG)"/>
    <s v="15603 NE 107th St"/>
    <s v="Vancouver"/>
    <s v="WA"/>
    <s v="720"/>
    <x v="1"/>
    <x v="1"/>
    <x v="3"/>
    <m/>
    <x v="3"/>
    <n v="631.66999999999996"/>
    <n v="26"/>
    <n v="1"/>
    <x v="0"/>
    <x v="0"/>
    <x v="6"/>
  </r>
  <r>
    <s v="3515711"/>
    <x v="1"/>
    <s v="Pacific Lifestyle Homes(CAG)"/>
    <s v="5604 NE 133rd St"/>
    <s v="Vancouver"/>
    <s v="WA"/>
    <s v="720"/>
    <x v="1"/>
    <x v="1"/>
    <x v="3"/>
    <m/>
    <x v="3"/>
    <n v="660.67"/>
    <n v="21"/>
    <n v="1"/>
    <x v="0"/>
    <x v="0"/>
    <x v="6"/>
  </r>
  <r>
    <s v="3515715"/>
    <x v="1"/>
    <s v="Pacific Lifestyle Homes(CMF)"/>
    <s v="5203 NE 134th St"/>
    <s v="Vancouver"/>
    <s v="WA"/>
    <s v="720"/>
    <x v="1"/>
    <x v="1"/>
    <x v="3"/>
    <m/>
    <x v="3"/>
    <n v="662.06"/>
    <n v="32"/>
    <n v="1"/>
    <x v="0"/>
    <x v="0"/>
    <x v="6"/>
  </r>
  <r>
    <s v="3515755"/>
    <x v="1"/>
    <s v="Lucky Lady Holdings Inc(J2R)"/>
    <s v="12107 NE 113th St"/>
    <s v="Vancouver"/>
    <s v="WA"/>
    <s v="720"/>
    <x v="1"/>
    <x v="1"/>
    <x v="3"/>
    <m/>
    <x v="3"/>
    <n v="664.09"/>
    <n v="21"/>
    <n v="1"/>
    <x v="0"/>
    <x v="0"/>
    <x v="6"/>
  </r>
  <r>
    <s v="3515797"/>
    <x v="1"/>
    <s v="Helmes Inc(KMM)"/>
    <s v="16809 NE 78th Way"/>
    <s v="Vancouver"/>
    <s v="WA"/>
    <s v="720"/>
    <x v="1"/>
    <x v="1"/>
    <x v="3"/>
    <m/>
    <x v="3"/>
    <n v="633.13"/>
    <n v="26"/>
    <n v="1"/>
    <x v="0"/>
    <x v="0"/>
    <x v="6"/>
  </r>
  <r>
    <s v="3515800"/>
    <x v="1"/>
    <s v="Helmes Inc(KMM)"/>
    <s v="16907 NE 78th Way"/>
    <s v="Vancouver"/>
    <s v="WA"/>
    <s v="720"/>
    <x v="1"/>
    <x v="1"/>
    <x v="3"/>
    <m/>
    <x v="3"/>
    <n v="664.21"/>
    <n v="22"/>
    <n v="1"/>
    <x v="0"/>
    <x v="0"/>
    <x v="6"/>
  </r>
  <r>
    <s v="3515801"/>
    <x v="1"/>
    <s v="Helmes Inc(KMM)"/>
    <s v="16707 NE 97th St"/>
    <s v="Vancouver"/>
    <s v="WA"/>
    <s v="720"/>
    <x v="1"/>
    <x v="1"/>
    <x v="3"/>
    <m/>
    <x v="3"/>
    <n v="631.01"/>
    <n v="21"/>
    <n v="1"/>
    <x v="0"/>
    <x v="0"/>
    <x v="6"/>
  </r>
  <r>
    <s v="3515803"/>
    <x v="1"/>
    <s v="Helmes Inc(KMM)"/>
    <s v="807 NE 26th Way"/>
    <s v="Battle Ground"/>
    <s v="WA"/>
    <s v="720"/>
    <x v="1"/>
    <x v="1"/>
    <x v="3"/>
    <m/>
    <x v="3"/>
    <n v="629.99"/>
    <n v="30"/>
    <n v="1"/>
    <x v="0"/>
    <x v="0"/>
    <x v="6"/>
  </r>
  <r>
    <s v="3515804"/>
    <x v="1"/>
    <s v="Helmes Inc(KMM)"/>
    <s v="813 NE 26th Way"/>
    <s v="Battle Ground"/>
    <s v="WA"/>
    <s v="720"/>
    <x v="1"/>
    <x v="1"/>
    <x v="3"/>
    <m/>
    <x v="3"/>
    <n v="629.49"/>
    <n v="26"/>
    <n v="1"/>
    <x v="0"/>
    <x v="0"/>
    <x v="6"/>
  </r>
  <r>
    <s v="3515807"/>
    <x v="1"/>
    <s v="Pacific Lifestyle Homes(CAG)"/>
    <s v="5100 NE 124th Ave"/>
    <s v="Vancouver"/>
    <s v="WA"/>
    <s v="720"/>
    <x v="1"/>
    <x v="1"/>
    <x v="3"/>
    <m/>
    <x v="3"/>
    <n v="663.71"/>
    <n v="18"/>
    <n v="1"/>
    <x v="0"/>
    <x v="0"/>
    <x v="6"/>
  </r>
  <r>
    <s v="3515828"/>
    <x v="1"/>
    <s v="Urban NW Custom Homes Inc(CAG)"/>
    <s v="2007 NW 117th Way"/>
    <s v="Vancouver"/>
    <s v="WA"/>
    <s v="720"/>
    <x v="1"/>
    <x v="1"/>
    <x v="3"/>
    <m/>
    <x v="3"/>
    <n v="633.13"/>
    <n v="26"/>
    <n v="1"/>
    <x v="0"/>
    <x v="0"/>
    <x v="6"/>
  </r>
  <r>
    <s v="3515880"/>
    <x v="1"/>
    <s v="Lobbestael, Duane L(J2R)"/>
    <s v="814 NE 11th Ct"/>
    <s v="Battle Ground"/>
    <s v="WA"/>
    <s v="720"/>
    <x v="1"/>
    <x v="1"/>
    <x v="3"/>
    <m/>
    <x v="3"/>
    <n v="741.97"/>
    <n v="105"/>
    <n v="1"/>
    <x v="0"/>
    <x v="0"/>
    <x v="6"/>
  </r>
  <r>
    <s v="3515909"/>
    <x v="1"/>
    <s v="Aho Construction(CAG)"/>
    <s v="6401 NE 133rd Way"/>
    <s v="Vancouver"/>
    <s v="WA"/>
    <s v="720"/>
    <x v="1"/>
    <x v="1"/>
    <x v="3"/>
    <m/>
    <x v="3"/>
    <n v="633"/>
    <n v="25"/>
    <n v="1"/>
    <x v="0"/>
    <x v="0"/>
    <x v="6"/>
  </r>
  <r>
    <s v="3515951"/>
    <x v="1"/>
    <s v="Aho Construction(CAG)"/>
    <s v="6503 NE 133rd Way"/>
    <s v="Vancouver"/>
    <s v="WA"/>
    <s v="720"/>
    <x v="1"/>
    <x v="1"/>
    <x v="3"/>
    <m/>
    <x v="3"/>
    <n v="632.49"/>
    <n v="21"/>
    <n v="1"/>
    <x v="0"/>
    <x v="0"/>
    <x v="6"/>
  </r>
  <r>
    <s v="3515988"/>
    <x v="1"/>
    <s v="Helmes Inc(CAG)"/>
    <s v="16805 NE 80th St"/>
    <s v="Vancouver"/>
    <s v="WA"/>
    <s v="720"/>
    <x v="1"/>
    <x v="1"/>
    <x v="3"/>
    <m/>
    <x v="3"/>
    <n v="633.13"/>
    <n v="26"/>
    <n v="1"/>
    <x v="0"/>
    <x v="0"/>
    <x v="6"/>
  </r>
  <r>
    <s v="3516223"/>
    <x v="1"/>
    <s v="Kingston Homes LLC(CAG)"/>
    <s v="5708 NE 130th St"/>
    <s v="Vancouver"/>
    <s v="WA"/>
    <s v="720"/>
    <x v="1"/>
    <x v="1"/>
    <x v="3"/>
    <m/>
    <x v="3"/>
    <n v="632.87"/>
    <n v="24"/>
    <n v="1"/>
    <x v="0"/>
    <x v="0"/>
    <x v="6"/>
  </r>
  <r>
    <s v="3516224"/>
    <x v="1"/>
    <s v="Kingston Homes LLC(CAG)"/>
    <s v="5605 NE 131st St"/>
    <s v="Vancouver"/>
    <s v="WA"/>
    <s v="720"/>
    <x v="1"/>
    <x v="1"/>
    <x v="3"/>
    <m/>
    <x v="3"/>
    <n v="1132.6099999999999"/>
    <n v="22"/>
    <n v="1"/>
    <x v="0"/>
    <x v="0"/>
    <x v="6"/>
  </r>
  <r>
    <s v="3516346"/>
    <x v="1"/>
    <s v="D R Horton Inc Portland(CAG)"/>
    <s v="1306 NE 72nd Way"/>
    <s v="Vancouver"/>
    <s v="WA"/>
    <s v="720"/>
    <x v="1"/>
    <x v="1"/>
    <x v="3"/>
    <m/>
    <x v="3"/>
    <n v="632.87"/>
    <n v="24"/>
    <n v="1"/>
    <x v="0"/>
    <x v="0"/>
    <x v="6"/>
  </r>
  <r>
    <s v="3516366"/>
    <x v="1"/>
    <s v="D R Horton Inc Portland(CAG)"/>
    <s v="1323 NE 72nd Way"/>
    <s v="Vancouver"/>
    <s v="WA"/>
    <s v="720"/>
    <x v="1"/>
    <x v="1"/>
    <x v="3"/>
    <m/>
    <x v="3"/>
    <n v="634.27"/>
    <n v="35"/>
    <n v="1"/>
    <x v="0"/>
    <x v="0"/>
    <x v="6"/>
  </r>
  <r>
    <s v="3516370"/>
    <x v="1"/>
    <s v="D R Horton Inc Portland(CAG)"/>
    <s v="1310 NE 72nd Way"/>
    <s v="Vancouver"/>
    <s v="WA"/>
    <s v="720"/>
    <x v="1"/>
    <x v="1"/>
    <x v="3"/>
    <m/>
    <x v="3"/>
    <n v="664.21"/>
    <n v="22"/>
    <n v="1"/>
    <x v="0"/>
    <x v="0"/>
    <x v="6"/>
  </r>
  <r>
    <s v="3516371"/>
    <x v="1"/>
    <s v="D R Horton Inc Portland(CAG)"/>
    <s v="1312 NE 72nd Way"/>
    <s v="Vancouver"/>
    <s v="WA"/>
    <s v="720"/>
    <x v="1"/>
    <x v="1"/>
    <x v="3"/>
    <m/>
    <x v="3"/>
    <n v="664.47"/>
    <n v="24"/>
    <n v="1"/>
    <x v="0"/>
    <x v="0"/>
    <x v="6"/>
  </r>
  <r>
    <s v="3516373"/>
    <x v="1"/>
    <s v="D R Horton Inc Portland(CAG)"/>
    <s v="1317 NE 72nd Way"/>
    <s v="Vancouver"/>
    <s v="WA"/>
    <s v="720"/>
    <x v="1"/>
    <x v="1"/>
    <x v="3"/>
    <m/>
    <x v="3"/>
    <n v="632.61"/>
    <n v="22"/>
    <n v="1"/>
    <x v="0"/>
    <x v="0"/>
    <x v="6"/>
  </r>
  <r>
    <s v="3516375"/>
    <x v="1"/>
    <s v="D R Horton Inc Portland(CAG)"/>
    <s v="1322 NE 72nd Way"/>
    <s v="Vancouver"/>
    <s v="WA"/>
    <s v="720"/>
    <x v="1"/>
    <x v="1"/>
    <x v="3"/>
    <m/>
    <x v="3"/>
    <n v="664.21"/>
    <n v="22"/>
    <n v="1"/>
    <x v="0"/>
    <x v="0"/>
    <x v="6"/>
  </r>
  <r>
    <s v="3516377"/>
    <x v="1"/>
    <s v="D R Horton Inc Portland(CAG)"/>
    <s v="1325 NE 72nd Way"/>
    <s v="Vancouver"/>
    <s v="WA"/>
    <s v="720"/>
    <x v="1"/>
    <x v="1"/>
    <x v="3"/>
    <m/>
    <x v="3"/>
    <n v="633.63"/>
    <n v="30"/>
    <n v="1"/>
    <x v="0"/>
    <x v="0"/>
    <x v="6"/>
  </r>
  <r>
    <s v="3516381"/>
    <x v="1"/>
    <s v="Helmes Inc(VJS)"/>
    <s v="16811 NE 79th Way"/>
    <s v="Vancouver"/>
    <s v="WA"/>
    <s v="720"/>
    <x v="1"/>
    <x v="1"/>
    <x v="3"/>
    <m/>
    <x v="3"/>
    <n v="632.74"/>
    <n v="23"/>
    <n v="1"/>
    <x v="0"/>
    <x v="0"/>
    <x v="6"/>
  </r>
  <r>
    <s v="3516382"/>
    <x v="1"/>
    <s v="Helmes Inc(VJS)"/>
    <s v="16901 NE 79th Way"/>
    <s v="Vancouver"/>
    <s v="WA"/>
    <s v="720"/>
    <x v="1"/>
    <x v="1"/>
    <x v="3"/>
    <m/>
    <x v="3"/>
    <n v="632.74"/>
    <n v="23"/>
    <n v="1"/>
    <x v="0"/>
    <x v="0"/>
    <x v="6"/>
  </r>
  <r>
    <s v="3516491"/>
    <x v="1"/>
    <s v="Manor Homes Washington Inc(J2R)"/>
    <s v="4113 NE Tacoma Ct"/>
    <s v="Camas"/>
    <s v="WA"/>
    <s v="720"/>
    <x v="1"/>
    <x v="1"/>
    <x v="3"/>
    <m/>
    <x v="3"/>
    <n v="631.96"/>
    <n v="17"/>
    <n v="1"/>
    <x v="0"/>
    <x v="0"/>
    <x v="6"/>
  </r>
  <r>
    <s v="3516492"/>
    <x v="1"/>
    <s v="Manor Homes Washington Inc(J2R)"/>
    <s v="4230 NE Tacoma Ct"/>
    <s v="Camas"/>
    <s v="WA"/>
    <s v="720"/>
    <x v="1"/>
    <x v="1"/>
    <x v="3"/>
    <m/>
    <x v="3"/>
    <n v="635.95000000000005"/>
    <n v="48"/>
    <n v="1"/>
    <x v="0"/>
    <x v="0"/>
    <x v="6"/>
  </r>
  <r>
    <s v="3516516"/>
    <x v="1"/>
    <s v="Generation Homes Northwest(CAG)"/>
    <s v="11212 NE 134th Pl"/>
    <s v="Vancouver"/>
    <s v="WA"/>
    <s v="720"/>
    <x v="1"/>
    <x v="1"/>
    <x v="3"/>
    <m/>
    <x v="3"/>
    <n v="632.36"/>
    <n v="20"/>
    <n v="1"/>
    <x v="0"/>
    <x v="0"/>
    <x v="6"/>
  </r>
  <r>
    <s v="3516541"/>
    <x v="1"/>
    <s v="D R Horton Inc Portland(CAG)"/>
    <s v="7006 NE 13th Ave"/>
    <s v="Vancouver"/>
    <s v="WA"/>
    <s v="720"/>
    <x v="1"/>
    <x v="1"/>
    <x v="3"/>
    <m/>
    <x v="3"/>
    <n v="633.13"/>
    <n v="26"/>
    <n v="1"/>
    <x v="0"/>
    <x v="0"/>
    <x v="6"/>
  </r>
  <r>
    <s v="3516543"/>
    <x v="1"/>
    <s v="Cooledge Mdws WC-PH 1, LLC(CAG)"/>
    <s v="17800 NE 17th Ave"/>
    <s v="Ridgefield"/>
    <s v="WA"/>
    <s v="720"/>
    <x v="1"/>
    <x v="1"/>
    <x v="3"/>
    <m/>
    <x v="3"/>
    <n v="1283.1099999999999"/>
    <n v="23"/>
    <n v="1"/>
    <x v="0"/>
    <x v="0"/>
    <x v="6"/>
  </r>
  <r>
    <s v="3516548"/>
    <x v="1"/>
    <s v="Helmes Inc(CAG)"/>
    <s v="16912 NE 78th Way"/>
    <s v="Vancouver"/>
    <s v="WA"/>
    <s v="720"/>
    <x v="1"/>
    <x v="1"/>
    <x v="3"/>
    <m/>
    <x v="3"/>
    <n v="632.74"/>
    <n v="23"/>
    <n v="1"/>
    <x v="0"/>
    <x v="0"/>
    <x v="6"/>
  </r>
  <r>
    <s v="3516566"/>
    <x v="1"/>
    <s v="D R Horton Inc Portland(CAG)"/>
    <s v="7008 NE 13th Ave"/>
    <s v="Vancouver"/>
    <s v="WA"/>
    <s v="720"/>
    <x v="1"/>
    <x v="1"/>
    <x v="3"/>
    <m/>
    <x v="3"/>
    <n v="633.13"/>
    <n v="26"/>
    <n v="1"/>
    <x v="0"/>
    <x v="0"/>
    <x v="6"/>
  </r>
  <r>
    <s v="3516616"/>
    <x v="1"/>
    <s v="Hendrickson Development Inc(J2R)"/>
    <s v="1113 SW 25th Cir"/>
    <s v="Battle Ground"/>
    <s v="WA"/>
    <s v="720"/>
    <x v="1"/>
    <x v="1"/>
    <x v="3"/>
    <m/>
    <x v="3"/>
    <n v="659.65"/>
    <n v="13"/>
    <n v="1"/>
    <x v="0"/>
    <x v="0"/>
    <x v="6"/>
  </r>
  <r>
    <s v="3516656"/>
    <x v="1"/>
    <s v="Aho Construction(CAG)"/>
    <s v="6813 NE 134th St"/>
    <s v="Vancouver"/>
    <s v="WA"/>
    <s v="720"/>
    <x v="1"/>
    <x v="1"/>
    <x v="3"/>
    <m/>
    <x v="3"/>
    <n v="629.63"/>
    <n v="24"/>
    <n v="1"/>
    <x v="0"/>
    <x v="0"/>
    <x v="6"/>
  </r>
  <r>
    <s v="3516659"/>
    <x v="1"/>
    <s v="Aho Construction(CAG)"/>
    <s v="6813 NE 134th Ave"/>
    <s v="Vancouver"/>
    <s v="WA"/>
    <s v="720"/>
    <x v="1"/>
    <x v="1"/>
    <x v="3"/>
    <m/>
    <x v="3"/>
    <n v="629.37"/>
    <n v="22"/>
    <n v="1"/>
    <x v="0"/>
    <x v="0"/>
    <x v="6"/>
  </r>
  <r>
    <s v="3516731"/>
    <x v="1"/>
    <s v="D R Horton Inc Portland(E2G)"/>
    <s v="7410 N 93rd Lp"/>
    <s v="Vancouver"/>
    <s v="WA"/>
    <s v="720"/>
    <x v="1"/>
    <x v="1"/>
    <x v="3"/>
    <m/>
    <x v="3"/>
    <n v="661.07"/>
    <n v="24"/>
    <n v="1"/>
    <x v="0"/>
    <x v="0"/>
    <x v="6"/>
  </r>
  <r>
    <s v="3516757"/>
    <x v="1"/>
    <s v="Summit NW Construction LLC(E2G)"/>
    <s v="10702 NE 107th Way"/>
    <s v="Vancouver"/>
    <s v="WA"/>
    <s v="720"/>
    <x v="1"/>
    <x v="1"/>
    <x v="3"/>
    <m/>
    <x v="3"/>
    <n v="629.63"/>
    <n v="24"/>
    <n v="1"/>
    <x v="0"/>
    <x v="0"/>
    <x v="6"/>
  </r>
  <r>
    <s v="3516758"/>
    <x v="1"/>
    <s v="Summit NW Construction LLC(E2G)"/>
    <s v="10706 NE 107th Way"/>
    <s v="Vancouver"/>
    <s v="WA"/>
    <s v="720"/>
    <x v="1"/>
    <x v="1"/>
    <x v="3"/>
    <m/>
    <x v="3"/>
    <n v="630.01"/>
    <n v="27"/>
    <n v="1"/>
    <x v="0"/>
    <x v="0"/>
    <x v="6"/>
  </r>
  <r>
    <s v="3516759"/>
    <x v="1"/>
    <s v="Summit NW Construction LLC(E2G)"/>
    <s v="10710 NE 107th Way"/>
    <s v="Vancouver"/>
    <s v="WA"/>
    <s v="720"/>
    <x v="1"/>
    <x v="1"/>
    <x v="3"/>
    <m/>
    <x v="3"/>
    <n v="629.76"/>
    <n v="25"/>
    <n v="1"/>
    <x v="0"/>
    <x v="0"/>
    <x v="6"/>
  </r>
  <r>
    <s v="3516760"/>
    <x v="1"/>
    <s v="Summit NW Construction LLC(E2G)"/>
    <s v="10714 NE 107th Way"/>
    <s v="Vancouver"/>
    <s v="WA"/>
    <s v="720"/>
    <x v="1"/>
    <x v="1"/>
    <x v="3"/>
    <m/>
    <x v="3"/>
    <n v="629.76"/>
    <n v="25"/>
    <n v="1"/>
    <x v="0"/>
    <x v="0"/>
    <x v="6"/>
  </r>
  <r>
    <s v="3516777"/>
    <x v="1"/>
    <s v="Pacific Lifestyle Homes(C5C)"/>
    <s v="5105 NE 134th St"/>
    <s v="Vancouver"/>
    <s v="WA"/>
    <s v="720"/>
    <x v="1"/>
    <x v="1"/>
    <x v="3"/>
    <m/>
    <x v="3"/>
    <n v="660.43"/>
    <n v="19"/>
    <n v="1"/>
    <x v="0"/>
    <x v="0"/>
    <x v="6"/>
  </r>
  <r>
    <s v="3516778"/>
    <x v="1"/>
    <s v="Pacific Lifestyle Homes(C5C)"/>
    <s v="5109 NE 134th St"/>
    <s v="Vancouver"/>
    <s v="WA"/>
    <s v="720"/>
    <x v="1"/>
    <x v="1"/>
    <x v="3"/>
    <m/>
    <x v="3"/>
    <n v="661.07"/>
    <n v="24"/>
    <n v="1"/>
    <x v="0"/>
    <x v="0"/>
    <x v="6"/>
  </r>
  <r>
    <s v="3516779"/>
    <x v="1"/>
    <s v="Pacific Lifestyle Homes(C5C)"/>
    <s v="13101 NE 56th Ave"/>
    <s v="Vancouver"/>
    <s v="WA"/>
    <s v="720"/>
    <x v="1"/>
    <x v="1"/>
    <x v="3"/>
    <m/>
    <x v="3"/>
    <n v="660.63"/>
    <n v="24"/>
    <n v="1"/>
    <x v="0"/>
    <x v="0"/>
    <x v="6"/>
  </r>
  <r>
    <s v="3516792"/>
    <x v="1"/>
    <s v="D R Horton Inc Portland(C5C)"/>
    <s v="3710 NE 61st St"/>
    <s v="Vancouver"/>
    <s v="WA"/>
    <s v="720"/>
    <x v="1"/>
    <x v="1"/>
    <x v="3"/>
    <m/>
    <x v="3"/>
    <n v="629.55999999999995"/>
    <n v="27"/>
    <n v="1"/>
    <x v="0"/>
    <x v="0"/>
    <x v="6"/>
  </r>
  <r>
    <s v="3516918"/>
    <x v="1"/>
    <s v="Hendrickson Development Inc(MRE)"/>
    <s v="1109 SW 25th Cir"/>
    <s v="Battle Ground"/>
    <s v="WA"/>
    <s v="720"/>
    <x v="1"/>
    <x v="1"/>
    <x v="3"/>
    <m/>
    <x v="3"/>
    <n v="628.99"/>
    <n v="19"/>
    <n v="1"/>
    <x v="0"/>
    <x v="0"/>
    <x v="6"/>
  </r>
  <r>
    <s v="3516928"/>
    <x v="1"/>
    <s v="Aho Construction(KMM)"/>
    <s v="6409 NE 133rd Way"/>
    <s v="Vancouver"/>
    <s v="WA"/>
    <s v="720"/>
    <x v="1"/>
    <x v="1"/>
    <x v="3"/>
    <m/>
    <x v="3"/>
    <n v="629.63"/>
    <n v="24"/>
    <n v="1"/>
    <x v="0"/>
    <x v="0"/>
    <x v="6"/>
  </r>
  <r>
    <s v="3516929"/>
    <x v="1"/>
    <s v="Aho Construction(KMM)"/>
    <s v="6405 NE 133rd Way"/>
    <s v="Vancouver"/>
    <s v="WA"/>
    <s v="720"/>
    <x v="1"/>
    <x v="1"/>
    <x v="3"/>
    <m/>
    <x v="3"/>
    <n v="629.37"/>
    <n v="22"/>
    <n v="1"/>
    <x v="0"/>
    <x v="0"/>
    <x v="6"/>
  </r>
  <r>
    <s v="3516934"/>
    <x v="1"/>
    <s v="Hendrickson Development Inc(C5C)"/>
    <s v="1204 SW 25th Cir"/>
    <s v="Battle Ground"/>
    <s v="WA"/>
    <s v="720"/>
    <x v="1"/>
    <x v="1"/>
    <x v="3"/>
    <m/>
    <x v="3"/>
    <n v="661.2"/>
    <n v="25"/>
    <n v="1"/>
    <x v="0"/>
    <x v="0"/>
    <x v="6"/>
  </r>
  <r>
    <s v="3516935"/>
    <x v="1"/>
    <s v="Hendrickson Development Inc(C5C)"/>
    <s v="1208 SW 25th Cir"/>
    <s v="Battle Ground"/>
    <s v="WA"/>
    <s v="720"/>
    <x v="1"/>
    <x v="1"/>
    <x v="3"/>
    <m/>
    <x v="3"/>
    <n v="661.71"/>
    <n v="29"/>
    <n v="1"/>
    <x v="0"/>
    <x v="0"/>
    <x v="6"/>
  </r>
  <r>
    <s v="3516956"/>
    <x v="1"/>
    <s v="Kingston Homes LLC(MRE)"/>
    <s v="13214 NE 56th Ave"/>
    <s v="Vancouver"/>
    <s v="WA"/>
    <s v="720"/>
    <x v="1"/>
    <x v="1"/>
    <x v="3"/>
    <m/>
    <x v="3"/>
    <n v="629.37"/>
    <n v="22"/>
    <n v="1"/>
    <x v="0"/>
    <x v="0"/>
    <x v="6"/>
  </r>
  <r>
    <s v="3516979"/>
    <x v="1"/>
    <s v="Lennar Northwest Inc(WEB)"/>
    <s v="2404 NE 192nd Ave"/>
    <s v="Vancouver"/>
    <s v="WA"/>
    <s v="720"/>
    <x v="1"/>
    <x v="1"/>
    <x v="3"/>
    <m/>
    <x v="3"/>
    <n v="660.59"/>
    <n v="24"/>
    <n v="1"/>
    <x v="0"/>
    <x v="0"/>
    <x v="6"/>
  </r>
  <r>
    <s v="3516980"/>
    <x v="1"/>
    <s v="Lennar Northwest Inc(WEB)"/>
    <s v="2412 NE 192nd Ave"/>
    <s v="Vancouver"/>
    <s v="WA"/>
    <s v="720"/>
    <x v="1"/>
    <x v="1"/>
    <x v="3"/>
    <m/>
    <x v="3"/>
    <n v="660.59"/>
    <n v="24"/>
    <n v="1"/>
    <x v="0"/>
    <x v="0"/>
    <x v="6"/>
  </r>
  <r>
    <s v="3516995"/>
    <x v="1"/>
    <s v="North Columbia Homes(E2G)"/>
    <s v="1641 N 20th St"/>
    <s v="Washougal"/>
    <s v="WA"/>
    <s v="720"/>
    <x v="1"/>
    <x v="1"/>
    <x v="3"/>
    <m/>
    <x v="3"/>
    <n v="660.29"/>
    <n v="18"/>
    <n v="1"/>
    <x v="0"/>
    <x v="0"/>
    <x v="6"/>
  </r>
  <r>
    <s v="3516996"/>
    <x v="1"/>
    <s v="North Columbia Homes(E2G)"/>
    <s v="1660 N 20th St"/>
    <s v="Washougal"/>
    <s v="WA"/>
    <s v="720"/>
    <x v="1"/>
    <x v="1"/>
    <x v="3"/>
    <m/>
    <x v="3"/>
    <n v="660.03"/>
    <n v="16"/>
    <n v="1"/>
    <x v="0"/>
    <x v="0"/>
    <x v="6"/>
  </r>
  <r>
    <s v="3516997"/>
    <x v="1"/>
    <s v="North Columbia Homes(E2G)"/>
    <s v="1721 N 20th St"/>
    <s v="Washougal"/>
    <s v="WA"/>
    <s v="720"/>
    <x v="1"/>
    <x v="1"/>
    <x v="3"/>
    <m/>
    <x v="3"/>
    <n v="660.29"/>
    <n v="18"/>
    <n v="1"/>
    <x v="0"/>
    <x v="0"/>
    <x v="6"/>
  </r>
  <r>
    <s v="3516998"/>
    <x v="1"/>
    <s v="North Columbia Homes(E2G)"/>
    <s v="2081 N Q Cir"/>
    <s v="Washougal"/>
    <s v="WA"/>
    <s v="720"/>
    <x v="1"/>
    <x v="1"/>
    <x v="3"/>
    <m/>
    <x v="3"/>
    <n v="659.81"/>
    <n v="18"/>
    <n v="1"/>
    <x v="0"/>
    <x v="0"/>
    <x v="6"/>
  </r>
  <r>
    <s v="3517016"/>
    <x v="1"/>
    <s v="Modern NW Inc(MRE)"/>
    <s v="4633 N Adams St"/>
    <s v="Camas"/>
    <s v="WA"/>
    <s v="720"/>
    <x v="1"/>
    <x v="1"/>
    <x v="0"/>
    <m/>
    <x v="3"/>
    <n v="637.05999999999995"/>
    <n v="41"/>
    <n v="1"/>
    <x v="0"/>
    <x v="0"/>
    <x v="6"/>
  </r>
  <r>
    <s v="3517043"/>
    <x v="1"/>
    <s v="Patterson, Bryan D(C5C)"/>
    <s v="16004 NE 22nd Ave"/>
    <s v="Ridgefield"/>
    <s v="WA"/>
    <s v="720"/>
    <x v="1"/>
    <x v="1"/>
    <x v="3"/>
    <m/>
    <x v="3"/>
    <n v="662.22"/>
    <n v="33"/>
    <n v="1"/>
    <x v="0"/>
    <x v="0"/>
    <x v="4"/>
  </r>
  <r>
    <s v="3517058"/>
    <x v="1"/>
    <s v="Aho Construction(C5C)"/>
    <s v="6910 NE 134th St"/>
    <s v="Vancouver"/>
    <s v="WA"/>
    <s v="720"/>
    <x v="1"/>
    <x v="1"/>
    <x v="3"/>
    <m/>
    <x v="3"/>
    <n v="629.5"/>
    <n v="23"/>
    <n v="1"/>
    <x v="0"/>
    <x v="0"/>
    <x v="6"/>
  </r>
  <r>
    <s v="3517060"/>
    <x v="1"/>
    <s v="Aho Construction(C5C)"/>
    <s v="6906 NE 134th St"/>
    <s v="Vancouver"/>
    <s v="WA"/>
    <s v="720"/>
    <x v="1"/>
    <x v="1"/>
    <x v="3"/>
    <m/>
    <x v="3"/>
    <n v="628.80999999999995"/>
    <n v="23"/>
    <n v="1"/>
    <x v="0"/>
    <x v="0"/>
    <x v="6"/>
  </r>
  <r>
    <s v="3517108"/>
    <x v="1"/>
    <s v="Lennar Northwest Inc(MRE)"/>
    <s v="17405 NE 78th Way"/>
    <s v="Vancouver"/>
    <s v="WA"/>
    <s v="720"/>
    <x v="1"/>
    <x v="1"/>
    <x v="3"/>
    <m/>
    <x v="3"/>
    <n v="660.69"/>
    <n v="21"/>
    <n v="1"/>
    <x v="0"/>
    <x v="0"/>
    <x v="6"/>
  </r>
  <r>
    <s v="3517116"/>
    <x v="1"/>
    <s v="Lennar Northwest Inc(MRE)"/>
    <s v="7909 NE 175th Dr"/>
    <s v="Vancouver"/>
    <s v="WA"/>
    <s v="720"/>
    <x v="1"/>
    <x v="1"/>
    <x v="3"/>
    <m/>
    <x v="3"/>
    <n v="629.12"/>
    <n v="20"/>
    <n v="1"/>
    <x v="0"/>
    <x v="0"/>
    <x v="6"/>
  </r>
  <r>
    <s v="3517117"/>
    <x v="1"/>
    <s v="Lennar Northwest Inc(MRE)"/>
    <s v="7917 NE 175th Dr"/>
    <s v="Vancouver"/>
    <s v="WA"/>
    <s v="720"/>
    <x v="1"/>
    <x v="1"/>
    <x v="3"/>
    <m/>
    <x v="3"/>
    <n v="629.25"/>
    <n v="21"/>
    <n v="1"/>
    <x v="0"/>
    <x v="0"/>
    <x v="6"/>
  </r>
  <r>
    <s v="3517118"/>
    <x v="1"/>
    <s v="Lennar Northwest Inc(MRE)"/>
    <s v="7921 NE 175th Dr"/>
    <s v="Vancouver"/>
    <s v="WA"/>
    <s v="720"/>
    <x v="1"/>
    <x v="1"/>
    <x v="3"/>
    <m/>
    <x v="3"/>
    <n v="629.5"/>
    <n v="23"/>
    <n v="1"/>
    <x v="0"/>
    <x v="0"/>
    <x v="6"/>
  </r>
  <r>
    <s v="3517119"/>
    <x v="1"/>
    <s v="Lennar Northwest Inc(MRE)"/>
    <s v="7925 NE 175th Dr"/>
    <s v="Vancouver"/>
    <s v="WA"/>
    <s v="720"/>
    <x v="1"/>
    <x v="1"/>
    <x v="3"/>
    <m/>
    <x v="3"/>
    <n v="662.86"/>
    <n v="38"/>
    <n v="1"/>
    <x v="0"/>
    <x v="0"/>
    <x v="6"/>
  </r>
  <r>
    <s v="3517120"/>
    <x v="1"/>
    <s v="Lennar Northwest Inc(MRE)"/>
    <s v="17308 NE 80th St"/>
    <s v="Vancouver"/>
    <s v="WA"/>
    <s v="720"/>
    <x v="1"/>
    <x v="1"/>
    <x v="3"/>
    <m/>
    <x v="3"/>
    <n v="662.47"/>
    <n v="35"/>
    <n v="1"/>
    <x v="0"/>
    <x v="0"/>
    <x v="6"/>
  </r>
  <r>
    <s v="3517121"/>
    <x v="1"/>
    <s v="Lennar Northwest Inc(MRE)"/>
    <s v="17304 NE 80th St"/>
    <s v="Vancouver"/>
    <s v="WA"/>
    <s v="720"/>
    <x v="1"/>
    <x v="1"/>
    <x v="3"/>
    <m/>
    <x v="3"/>
    <n v="660.69"/>
    <n v="21"/>
    <n v="1"/>
    <x v="0"/>
    <x v="0"/>
    <x v="6"/>
  </r>
  <r>
    <s v="3517122"/>
    <x v="1"/>
    <s v="Lennar Northwest Inc(MRE)"/>
    <s v="17300 NE 80th St"/>
    <s v="Vancouver"/>
    <s v="WA"/>
    <s v="720"/>
    <x v="1"/>
    <x v="1"/>
    <x v="3"/>
    <m/>
    <x v="3"/>
    <n v="661.83"/>
    <n v="30"/>
    <n v="1"/>
    <x v="0"/>
    <x v="0"/>
    <x v="6"/>
  </r>
  <r>
    <s v="3517124"/>
    <x v="1"/>
    <s v="Lennar Northwest Inc(MRE)"/>
    <s v="7920 NE 173rd Ave"/>
    <s v="Vancouver"/>
    <s v="WA"/>
    <s v="720"/>
    <x v="1"/>
    <x v="1"/>
    <x v="3"/>
    <m/>
    <x v="3"/>
    <n v="660.69"/>
    <n v="21"/>
    <n v="1"/>
    <x v="0"/>
    <x v="0"/>
    <x v="6"/>
  </r>
  <r>
    <s v="3517125"/>
    <x v="1"/>
    <s v="Lennar Northwest Inc(MRE)"/>
    <s v="7916 NE 173rd Ave"/>
    <s v="Vancouver"/>
    <s v="WA"/>
    <s v="720"/>
    <x v="1"/>
    <x v="1"/>
    <x v="3"/>
    <m/>
    <x v="3"/>
    <n v="660.81"/>
    <n v="22"/>
    <n v="1"/>
    <x v="0"/>
    <x v="0"/>
    <x v="6"/>
  </r>
  <r>
    <s v="3517126"/>
    <x v="1"/>
    <s v="Manor Homes Washington Inc(VJS)"/>
    <s v="12503 NE 105th Way"/>
    <s v="Vancouver"/>
    <s v="WA"/>
    <s v="720"/>
    <x v="1"/>
    <x v="1"/>
    <x v="3"/>
    <m/>
    <x v="3"/>
    <n v="659.97"/>
    <n v="21"/>
    <n v="1"/>
    <x v="0"/>
    <x v="0"/>
    <x v="6"/>
  </r>
  <r>
    <s v="3517127"/>
    <x v="1"/>
    <s v="Lennar Northwest Inc(MRE)"/>
    <s v="7921 NE 173rd Ave"/>
    <s v="Vancouver"/>
    <s v="WA"/>
    <s v="720"/>
    <x v="1"/>
    <x v="1"/>
    <x v="3"/>
    <m/>
    <x v="3"/>
    <n v="811.59"/>
    <n v="22"/>
    <n v="1"/>
    <x v="0"/>
    <x v="0"/>
    <x v="6"/>
  </r>
  <r>
    <s v="3517128"/>
    <x v="1"/>
    <s v="Lennar Northwest Inc(MRE)"/>
    <s v="7908 NE 173rd Ave"/>
    <s v="Vancouver"/>
    <s v="WA"/>
    <s v="720"/>
    <x v="1"/>
    <x v="1"/>
    <x v="3"/>
    <m/>
    <x v="3"/>
    <n v="660.56"/>
    <n v="20"/>
    <n v="1"/>
    <x v="0"/>
    <x v="0"/>
    <x v="6"/>
  </r>
  <r>
    <s v="3517129"/>
    <x v="1"/>
    <s v="Lennar Northwest Inc(MRE)"/>
    <s v="7904 NE 173rd Ave"/>
    <s v="Vancouver"/>
    <s v="WA"/>
    <s v="720"/>
    <x v="1"/>
    <x v="1"/>
    <x v="3"/>
    <m/>
    <x v="3"/>
    <n v="629.5"/>
    <n v="23"/>
    <n v="1"/>
    <x v="0"/>
    <x v="0"/>
    <x v="6"/>
  </r>
  <r>
    <s v="3517130"/>
    <x v="1"/>
    <s v="Manor Homes Washington Inc(CAG)"/>
    <s v="12407 NE 106th Cir"/>
    <s v="Vancouver"/>
    <s v="WA"/>
    <s v="720"/>
    <x v="1"/>
    <x v="1"/>
    <x v="3"/>
    <m/>
    <x v="3"/>
    <n v="629.20000000000005"/>
    <n v="26"/>
    <n v="1"/>
    <x v="0"/>
    <x v="0"/>
    <x v="6"/>
  </r>
  <r>
    <s v="3517131"/>
    <x v="1"/>
    <s v="Manor Homes Washington Inc(VJS)"/>
    <s v="12401 NE 105th Way"/>
    <s v="Vancouver"/>
    <s v="WA"/>
    <s v="720"/>
    <x v="1"/>
    <x v="1"/>
    <x v="3"/>
    <m/>
    <x v="3"/>
    <n v="660.43"/>
    <n v="19"/>
    <n v="1"/>
    <x v="0"/>
    <x v="0"/>
    <x v="6"/>
  </r>
  <r>
    <s v="3517132"/>
    <x v="1"/>
    <s v="Lennar Northwest Inc(MRE)"/>
    <s v="7900 NE 173rd Ave"/>
    <s v="Vancouver"/>
    <s v="WA"/>
    <s v="720"/>
    <x v="1"/>
    <x v="1"/>
    <x v="3"/>
    <m/>
    <x v="3"/>
    <n v="629.25"/>
    <n v="21"/>
    <n v="1"/>
    <x v="0"/>
    <x v="0"/>
    <x v="6"/>
  </r>
  <r>
    <s v="3517133"/>
    <x v="1"/>
    <s v="Lennar Northwest Inc(MRE)"/>
    <s v="7810 NE 173rd Ave"/>
    <s v="Vancouver"/>
    <s v="WA"/>
    <s v="720"/>
    <x v="1"/>
    <x v="1"/>
    <x v="3"/>
    <m/>
    <x v="3"/>
    <n v="629.12"/>
    <n v="20"/>
    <n v="1"/>
    <x v="0"/>
    <x v="0"/>
    <x v="6"/>
  </r>
  <r>
    <s v="3517134"/>
    <x v="1"/>
    <s v="Lennar Northwest Inc(MRE)"/>
    <s v="7901 NE 173rd Ave"/>
    <s v="Vancouver"/>
    <s v="WA"/>
    <s v="720"/>
    <x v="1"/>
    <x v="1"/>
    <x v="3"/>
    <m/>
    <x v="3"/>
    <n v="629.37"/>
    <n v="22"/>
    <n v="1"/>
    <x v="0"/>
    <x v="0"/>
    <x v="6"/>
  </r>
  <r>
    <s v="3517135"/>
    <x v="1"/>
    <s v="Lennar Northwest Inc(MRE)"/>
    <s v="7905 NE 173rd Ave"/>
    <s v="Vancouver"/>
    <s v="WA"/>
    <s v="720"/>
    <x v="1"/>
    <x v="1"/>
    <x v="3"/>
    <m/>
    <x v="3"/>
    <n v="629.25"/>
    <n v="21"/>
    <n v="1"/>
    <x v="0"/>
    <x v="0"/>
    <x v="6"/>
  </r>
  <r>
    <s v="3517136"/>
    <x v="1"/>
    <s v="Lennar Northwest Inc(MRE)"/>
    <s v="7909 NE 173rd Ave"/>
    <s v="Vancouver"/>
    <s v="WA"/>
    <s v="720"/>
    <x v="1"/>
    <x v="1"/>
    <x v="3"/>
    <m/>
    <x v="3"/>
    <n v="628.85"/>
    <n v="18"/>
    <n v="1"/>
    <x v="0"/>
    <x v="0"/>
    <x v="6"/>
  </r>
  <r>
    <s v="3517138"/>
    <x v="1"/>
    <s v="Manor Homes Washington Inc(VJS)"/>
    <s v="12409 NE 105th Way"/>
    <s v="Vancouver"/>
    <s v="WA"/>
    <s v="720"/>
    <x v="1"/>
    <x v="1"/>
    <x v="3"/>
    <m/>
    <x v="3"/>
    <n v="660.09"/>
    <n v="22"/>
    <n v="1"/>
    <x v="0"/>
    <x v="0"/>
    <x v="6"/>
  </r>
  <r>
    <s v="3517139"/>
    <x v="1"/>
    <s v="Manor Homes Washington Inc(VJS)"/>
    <s v="12400 NE 105th Way"/>
    <s v="Vancouver"/>
    <s v="WA"/>
    <s v="720"/>
    <x v="1"/>
    <x v="1"/>
    <x v="3"/>
    <m/>
    <x v="3"/>
    <n v="660.09"/>
    <n v="22"/>
    <n v="1"/>
    <x v="0"/>
    <x v="0"/>
    <x v="6"/>
  </r>
  <r>
    <s v="3517140"/>
    <x v="1"/>
    <s v="D R Horton Inc Portland(CAG)"/>
    <s v="12623 NE 116th Way"/>
    <s v="Vancouver"/>
    <s v="WA"/>
    <s v="720"/>
    <x v="1"/>
    <x v="1"/>
    <x v="3"/>
    <m/>
    <x v="3"/>
    <n v="660.99"/>
    <n v="29"/>
    <n v="1"/>
    <x v="0"/>
    <x v="0"/>
    <x v="6"/>
  </r>
  <r>
    <s v="3517141"/>
    <x v="1"/>
    <s v="D R Horton Inc Portland(CAG)"/>
    <s v="12629 NE 116th Way"/>
    <s v="Vancouver"/>
    <s v="WA"/>
    <s v="720"/>
    <x v="1"/>
    <x v="1"/>
    <x v="3"/>
    <m/>
    <x v="3"/>
    <n v="660.34"/>
    <n v="24"/>
    <n v="1"/>
    <x v="0"/>
    <x v="0"/>
    <x v="6"/>
  </r>
  <r>
    <s v="3517142"/>
    <x v="1"/>
    <s v="Lennar Northwest Inc(MRE)"/>
    <s v="7913 NE 173rd Ave"/>
    <s v="Vancouver"/>
    <s v="WA"/>
    <s v="720"/>
    <x v="1"/>
    <x v="1"/>
    <x v="3"/>
    <m/>
    <x v="3"/>
    <n v="661.58"/>
    <n v="28"/>
    <n v="1"/>
    <x v="0"/>
    <x v="0"/>
    <x v="6"/>
  </r>
  <r>
    <s v="3517144"/>
    <x v="1"/>
    <s v="Lennar Northwest Inc(MRE)"/>
    <s v="7914 NE 174th Ave"/>
    <s v="Vancouver"/>
    <s v="WA"/>
    <s v="720"/>
    <x v="1"/>
    <x v="1"/>
    <x v="3"/>
    <m/>
    <x v="3"/>
    <n v="629.25"/>
    <n v="21"/>
    <n v="1"/>
    <x v="0"/>
    <x v="0"/>
    <x v="6"/>
  </r>
  <r>
    <s v="3517146"/>
    <x v="1"/>
    <s v="Lennar Northwest Inc(MRE)"/>
    <s v="7906 NE 174th Ave"/>
    <s v="Vancouver"/>
    <s v="WA"/>
    <s v="720"/>
    <x v="1"/>
    <x v="1"/>
    <x v="3"/>
    <m/>
    <x v="3"/>
    <n v="629.63"/>
    <n v="24"/>
    <n v="1"/>
    <x v="0"/>
    <x v="0"/>
    <x v="6"/>
  </r>
  <r>
    <s v="3517147"/>
    <x v="1"/>
    <s v="Lennar Northwest Inc(MRE)"/>
    <s v="8001 NE 172nd Ave"/>
    <s v="Vancouver"/>
    <s v="WA"/>
    <s v="720"/>
    <x v="1"/>
    <x v="1"/>
    <x v="3"/>
    <m/>
    <x v="3"/>
    <n v="631.03"/>
    <n v="35"/>
    <n v="1"/>
    <x v="0"/>
    <x v="0"/>
    <x v="6"/>
  </r>
  <r>
    <s v="3517149"/>
    <x v="1"/>
    <s v="Lennar Northwest Inc(MRE)"/>
    <s v="8005 NE 172nd Ave"/>
    <s v="Vancouver"/>
    <s v="WA"/>
    <s v="720"/>
    <x v="1"/>
    <x v="1"/>
    <x v="3"/>
    <m/>
    <x v="3"/>
    <n v="629.25"/>
    <n v="21"/>
    <n v="1"/>
    <x v="0"/>
    <x v="0"/>
    <x v="6"/>
  </r>
  <r>
    <s v="3517159"/>
    <x v="1"/>
    <s v="Helmes Inc(NEC)"/>
    <s v="815 NE 25th Way"/>
    <s v="Battle Ground"/>
    <s v="WA"/>
    <s v="720"/>
    <x v="1"/>
    <x v="1"/>
    <x v="3"/>
    <m/>
    <x v="3"/>
    <n v="641.16"/>
    <n v="25"/>
    <n v="1"/>
    <x v="0"/>
    <x v="0"/>
    <x v="6"/>
  </r>
  <r>
    <s v="3517160"/>
    <x v="1"/>
    <s v="Helmes Inc(MRE)"/>
    <s v="5904 NE 130th St"/>
    <s v="Vancouver"/>
    <s v="WA"/>
    <s v="720"/>
    <x v="1"/>
    <x v="1"/>
    <x v="3"/>
    <m/>
    <x v="3"/>
    <n v="629.37"/>
    <n v="22"/>
    <n v="1"/>
    <x v="0"/>
    <x v="0"/>
    <x v="6"/>
  </r>
  <r>
    <s v="3517161"/>
    <x v="1"/>
    <s v="Helmes Inc(MRE)"/>
    <s v="5513 NE 134th St"/>
    <s v="Vancouver"/>
    <s v="WA"/>
    <s v="720"/>
    <x v="1"/>
    <x v="1"/>
    <x v="3"/>
    <m/>
    <x v="3"/>
    <n v="629.5"/>
    <n v="23"/>
    <n v="1"/>
    <x v="0"/>
    <x v="0"/>
    <x v="6"/>
  </r>
  <r>
    <s v="3517162"/>
    <x v="1"/>
    <s v="Helmes Inc(MRE)"/>
    <s v="5220 NE 134th St"/>
    <s v="Vancouver"/>
    <s v="WA"/>
    <s v="720"/>
    <x v="1"/>
    <x v="1"/>
    <x v="3"/>
    <m/>
    <x v="3"/>
    <n v="629.12"/>
    <n v="20"/>
    <n v="1"/>
    <x v="0"/>
    <x v="0"/>
    <x v="6"/>
  </r>
  <r>
    <s v="3517163"/>
    <x v="1"/>
    <s v="Helmes Inc(MRE)"/>
    <s v="5212 NE 134th St"/>
    <s v="Vancouver"/>
    <s v="WA"/>
    <s v="720"/>
    <x v="1"/>
    <x v="1"/>
    <x v="3"/>
    <m/>
    <x v="3"/>
    <n v="629.37"/>
    <n v="22"/>
    <n v="1"/>
    <x v="0"/>
    <x v="0"/>
    <x v="6"/>
  </r>
  <r>
    <s v="3517181"/>
    <x v="1"/>
    <s v="Manor Homes WA Inc(C5C)"/>
    <s v="12601 NE 107th Way"/>
    <s v="Vancouver"/>
    <s v="WA"/>
    <s v="720"/>
    <x v="1"/>
    <x v="1"/>
    <x v="3"/>
    <m/>
    <x v="3"/>
    <n v="659.57"/>
    <n v="18"/>
    <n v="1"/>
    <x v="0"/>
    <x v="0"/>
    <x v="6"/>
  </r>
  <r>
    <s v="3517182"/>
    <x v="1"/>
    <s v="Manor Homes WA Inc(C5C)"/>
    <s v="12511 NE 107th Way"/>
    <s v="Vancouver"/>
    <s v="WA"/>
    <s v="720"/>
    <x v="1"/>
    <x v="1"/>
    <x v="3"/>
    <m/>
    <x v="3"/>
    <n v="628.42999999999995"/>
    <n v="20"/>
    <n v="1"/>
    <x v="0"/>
    <x v="0"/>
    <x v="6"/>
  </r>
  <r>
    <s v="3517183"/>
    <x v="1"/>
    <s v="Manor Homes WA Inc(C5C)"/>
    <s v="12507 NE 107th Way"/>
    <s v="Vancouver"/>
    <s v="WA"/>
    <s v="720"/>
    <x v="1"/>
    <x v="1"/>
    <x v="3"/>
    <m/>
    <x v="3"/>
    <n v="628.02"/>
    <n v="17"/>
    <n v="1"/>
    <x v="0"/>
    <x v="0"/>
    <x v="6"/>
  </r>
  <r>
    <s v="3517184"/>
    <x v="1"/>
    <s v="Manor Homes WA Inc(C5C)"/>
    <s v="12503 NE 107th Way"/>
    <s v="Vancouver"/>
    <s v="WA"/>
    <s v="720"/>
    <x v="1"/>
    <x v="1"/>
    <x v="3"/>
    <m/>
    <x v="3"/>
    <n v="686.16"/>
    <n v="17"/>
    <n v="1"/>
    <x v="0"/>
    <x v="0"/>
    <x v="6"/>
  </r>
  <r>
    <s v="3517185"/>
    <x v="1"/>
    <s v="Manor Homes WA Inc(C5C)"/>
    <s v="12605 NE 107th Way"/>
    <s v="Vancouver"/>
    <s v="WA"/>
    <s v="720"/>
    <x v="1"/>
    <x v="1"/>
    <x v="3"/>
    <m/>
    <x v="3"/>
    <n v="628.16"/>
    <n v="18"/>
    <n v="1"/>
    <x v="0"/>
    <x v="0"/>
    <x v="6"/>
  </r>
  <r>
    <s v="3517202"/>
    <x v="1"/>
    <s v="Cascade West Development(C5C)"/>
    <s v="16911 NE 24th Ave"/>
    <s v="Ridgefield"/>
    <s v="WA"/>
    <s v="720"/>
    <x v="1"/>
    <x v="1"/>
    <x v="3"/>
    <m/>
    <x v="3"/>
    <n v="662.38"/>
    <n v="38"/>
    <n v="1"/>
    <x v="0"/>
    <x v="0"/>
    <x v="6"/>
  </r>
  <r>
    <s v="3517204"/>
    <x v="1"/>
    <s v="Cascade West Development(C5C)"/>
    <s v="2206 NE 171st St"/>
    <s v="Ridgefield"/>
    <s v="WA"/>
    <s v="720"/>
    <x v="1"/>
    <x v="1"/>
    <x v="3"/>
    <m/>
    <x v="3"/>
    <n v="660.59"/>
    <n v="24"/>
    <n v="1"/>
    <x v="0"/>
    <x v="0"/>
    <x v="6"/>
  </r>
  <r>
    <s v="3517210"/>
    <x v="1"/>
    <s v="D &amp; R Homes Inc(C5C)"/>
    <s v="636 W U St"/>
    <s v="Washougal"/>
    <s v="WA"/>
    <s v="720"/>
    <x v="1"/>
    <x v="1"/>
    <x v="3"/>
    <m/>
    <x v="3"/>
    <n v="630.78"/>
    <n v="33"/>
    <n v="1"/>
    <x v="0"/>
    <x v="0"/>
    <x v="6"/>
  </r>
  <r>
    <s v="3517226"/>
    <x v="1"/>
    <s v="Pacific Lifestyle Homes(MRE)"/>
    <s v="10708 NE 92nd Ave"/>
    <s v="Vancouver"/>
    <s v="WA"/>
    <s v="720"/>
    <x v="1"/>
    <x v="1"/>
    <x v="3"/>
    <m/>
    <x v="3"/>
    <n v="661.83"/>
    <n v="40"/>
    <n v="1"/>
    <x v="0"/>
    <x v="0"/>
    <x v="6"/>
  </r>
  <r>
    <s v="3517250"/>
    <x v="1"/>
    <s v="Sun Country Homes(E2G)"/>
    <s v="3406 NE 101st St"/>
    <s v="Vancouver"/>
    <s v="WA"/>
    <s v="720"/>
    <x v="1"/>
    <x v="1"/>
    <x v="3"/>
    <m/>
    <x v="3"/>
    <n v="659.81"/>
    <n v="18"/>
    <n v="1"/>
    <x v="0"/>
    <x v="0"/>
    <x v="6"/>
  </r>
  <r>
    <s v="3517317"/>
    <x v="1"/>
    <s v="Cascade West Development, Inc(C5C)"/>
    <s v="712 W Chestnut St"/>
    <s v="Washougal"/>
    <s v="WA"/>
    <s v="720"/>
    <x v="1"/>
    <x v="1"/>
    <x v="3"/>
    <m/>
    <x v="3"/>
    <n v="1437.29"/>
    <n v="24"/>
    <n v="1"/>
    <x v="0"/>
    <x v="0"/>
    <x v="6"/>
  </r>
  <r>
    <s v="3517382"/>
    <x v="1"/>
    <s v="Pacific Lifestyle Homes(MRE)"/>
    <s v="5413 NE 125th St"/>
    <s v="Vancouver"/>
    <s v="WA"/>
    <s v="720"/>
    <x v="1"/>
    <x v="1"/>
    <x v="3"/>
    <m/>
    <x v="3"/>
    <n v="663.7"/>
    <n v="51"/>
    <n v="1"/>
    <x v="0"/>
    <x v="0"/>
    <x v="6"/>
  </r>
  <r>
    <s v="3517383"/>
    <x v="1"/>
    <s v="D R Horton Inc Portland(E2G)"/>
    <s v="962 N Gibert Ct"/>
    <s v="Ridgefield"/>
    <s v="WA"/>
    <s v="720"/>
    <x v="1"/>
    <x v="1"/>
    <x v="3"/>
    <m/>
    <x v="3"/>
    <n v="661.6"/>
    <n v="32"/>
    <n v="1"/>
    <x v="0"/>
    <x v="0"/>
    <x v="6"/>
  </r>
  <r>
    <s v="3517419"/>
    <x v="1"/>
    <s v="Pacific Lifestyle Homes(C5C)"/>
    <s v="10505 NE 92nd Ave"/>
    <s v="Vancouver"/>
    <s v="WA"/>
    <s v="720"/>
    <x v="1"/>
    <x v="1"/>
    <x v="3"/>
    <m/>
    <x v="3"/>
    <n v="660.94"/>
    <n v="23"/>
    <n v="1"/>
    <x v="0"/>
    <x v="0"/>
    <x v="6"/>
  </r>
  <r>
    <s v="3517443"/>
    <x v="1"/>
    <s v="Forest View Inc(C5C)"/>
    <s v="1420 N Columbia Ridge Way"/>
    <s v="Washougal"/>
    <s v="WA"/>
    <s v="720"/>
    <x v="1"/>
    <x v="1"/>
    <x v="3"/>
    <m/>
    <x v="3"/>
    <n v="632.25"/>
    <n v="54"/>
    <n v="1"/>
    <x v="0"/>
    <x v="0"/>
    <x v="6"/>
  </r>
  <r>
    <s v="3517463"/>
    <x v="1"/>
    <s v="Lennar Northwest Inc(C5C)"/>
    <s v="103 SW 8th St"/>
    <s v="Battle Ground"/>
    <s v="WA"/>
    <s v="720"/>
    <x v="1"/>
    <x v="1"/>
    <x v="3"/>
    <m/>
    <x v="3"/>
    <n v="629.16999999999996"/>
    <n v="30"/>
    <n v="1"/>
    <x v="0"/>
    <x v="0"/>
    <x v="6"/>
  </r>
  <r>
    <s v="3517464"/>
    <x v="1"/>
    <s v="Lennar Northwest Inc(C5C)"/>
    <s v="107 SW 8th St"/>
    <s v="Battle Ground"/>
    <s v="WA"/>
    <s v="720"/>
    <x v="1"/>
    <x v="1"/>
    <x v="3"/>
    <m/>
    <x v="3"/>
    <n v="629.17999999999995"/>
    <n v="30"/>
    <n v="1"/>
    <x v="0"/>
    <x v="0"/>
    <x v="6"/>
  </r>
  <r>
    <s v="3517465"/>
    <x v="1"/>
    <s v="Lennar Northwest Inc(C5C)"/>
    <s v="111 SW 8th St"/>
    <s v="Battle Ground"/>
    <s v="WA"/>
    <s v="720"/>
    <x v="1"/>
    <x v="1"/>
    <x v="3"/>
    <m/>
    <x v="3"/>
    <n v="629.16999999999996"/>
    <n v="30"/>
    <n v="1"/>
    <x v="0"/>
    <x v="0"/>
    <x v="6"/>
  </r>
  <r>
    <s v="3517466"/>
    <x v="1"/>
    <s v="Lennar Northwest Inc(C5C)"/>
    <s v="316 SW 9th St"/>
    <s v="Battle Ground"/>
    <s v="WA"/>
    <s v="720"/>
    <x v="1"/>
    <x v="1"/>
    <x v="3"/>
    <m/>
    <x v="3"/>
    <n v="629.29999999999995"/>
    <n v="31"/>
    <n v="1"/>
    <x v="0"/>
    <x v="0"/>
    <x v="6"/>
  </r>
  <r>
    <s v="3517467"/>
    <x v="1"/>
    <s v="Lennar Northwest Inc(C5C)"/>
    <s v="312 SW 9th St"/>
    <s v="Battle Ground"/>
    <s v="WA"/>
    <s v="720"/>
    <x v="1"/>
    <x v="1"/>
    <x v="3"/>
    <m/>
    <x v="3"/>
    <n v="629.16999999999996"/>
    <n v="30"/>
    <n v="1"/>
    <x v="0"/>
    <x v="0"/>
    <x v="6"/>
  </r>
  <r>
    <s v="3517514"/>
    <x v="1"/>
    <s v="Helmes Inc(WEB)"/>
    <s v="16511 NE 97th St"/>
    <s v="Vancouver"/>
    <s v="WA"/>
    <s v="720"/>
    <x v="1"/>
    <x v="1"/>
    <x v="3"/>
    <m/>
    <x v="3"/>
    <n v="627.98"/>
    <n v="22"/>
    <n v="1"/>
    <x v="0"/>
    <x v="0"/>
    <x v="6"/>
  </r>
  <r>
    <s v="3517515"/>
    <x v="1"/>
    <s v="Helmes Inc(WEB)"/>
    <s v="16515 NE 97th St"/>
    <s v="Vancouver"/>
    <s v="WA"/>
    <s v="720"/>
    <x v="1"/>
    <x v="1"/>
    <x v="3"/>
    <m/>
    <x v="3"/>
    <n v="627.86"/>
    <n v="21"/>
    <n v="1"/>
    <x v="0"/>
    <x v="0"/>
    <x v="6"/>
  </r>
  <r>
    <s v="3517558"/>
    <x v="1"/>
    <s v="Cascade West Development(WEB)"/>
    <s v="12303 NE 59th Ct"/>
    <s v="Vancouver"/>
    <s v="WA"/>
    <s v="720"/>
    <x v="1"/>
    <x v="1"/>
    <x v="3"/>
    <m/>
    <x v="3"/>
    <n v="660.12"/>
    <n v="23"/>
    <n v="1"/>
    <x v="0"/>
    <x v="0"/>
    <x v="6"/>
  </r>
  <r>
    <s v="3517575"/>
    <x v="1"/>
    <s v="Summerplace Homes(C5C)"/>
    <s v="1848 Taverner Dr"/>
    <s v="Ridgefield"/>
    <s v="WA"/>
    <s v="720"/>
    <x v="1"/>
    <x v="1"/>
    <x v="3"/>
    <m/>
    <x v="3"/>
    <n v="663.61"/>
    <n v="47"/>
    <n v="1"/>
    <x v="0"/>
    <x v="0"/>
    <x v="6"/>
  </r>
  <r>
    <s v="3517576"/>
    <x v="1"/>
    <s v="Summerplace Homes(C5C)"/>
    <s v="1861 Taverner Dr"/>
    <s v="Ridgefield"/>
    <s v="WA"/>
    <s v="720"/>
    <x v="1"/>
    <x v="1"/>
    <x v="3"/>
    <m/>
    <x v="3"/>
    <n v="661.04"/>
    <n v="27"/>
    <n v="1"/>
    <x v="0"/>
    <x v="0"/>
    <x v="6"/>
  </r>
  <r>
    <s v="3517578"/>
    <x v="1"/>
    <s v="Aho Construction(WEB)"/>
    <s v="9510 NE 106th St"/>
    <s v="Vancouver"/>
    <s v="WA"/>
    <s v="720"/>
    <x v="1"/>
    <x v="1"/>
    <x v="3"/>
    <m/>
    <x v="3"/>
    <n v="628.39"/>
    <n v="27"/>
    <n v="1"/>
    <x v="0"/>
    <x v="0"/>
    <x v="6"/>
  </r>
  <r>
    <s v="3517583"/>
    <x v="1"/>
    <s v="Urban Northwest Homes LLC(C5C)"/>
    <s v="4356 NE 110th Ave"/>
    <s v="Vancouver"/>
    <s v="WA"/>
    <s v="720"/>
    <x v="1"/>
    <x v="1"/>
    <x v="0"/>
    <m/>
    <x v="3"/>
    <n v="638.78"/>
    <n v="54"/>
    <n v="1"/>
    <x v="0"/>
    <x v="0"/>
    <x v="6"/>
  </r>
  <r>
    <s v="3517585"/>
    <x v="1"/>
    <s v="Urban Northwest Homes LLC(C5C)"/>
    <s v="4360 NE 110th Ave"/>
    <s v="Vancouver"/>
    <s v="WA"/>
    <s v="720"/>
    <x v="1"/>
    <x v="1"/>
    <x v="3"/>
    <m/>
    <x v="3"/>
    <n v="772.36"/>
    <n v="117"/>
    <n v="1"/>
    <x v="0"/>
    <x v="0"/>
    <x v="6"/>
  </r>
  <r>
    <s v="3517613"/>
    <x v="1"/>
    <s v="Cascade West Development(WEB)"/>
    <s v="3624 SE 142nd Ct"/>
    <s v="Vancouver"/>
    <s v="WA"/>
    <s v="720"/>
    <x v="1"/>
    <x v="1"/>
    <x v="3"/>
    <m/>
    <x v="3"/>
    <n v="665.68"/>
    <n v="60"/>
    <n v="1"/>
    <x v="0"/>
    <x v="0"/>
    <x v="6"/>
  </r>
  <r>
    <s v="3517619"/>
    <x v="1"/>
    <s v="Pacific Lifestyle Homes(WEB)"/>
    <s v="819 NE 25th Way"/>
    <s v="Battle Ground"/>
    <s v="WA"/>
    <s v="720"/>
    <x v="1"/>
    <x v="1"/>
    <x v="3"/>
    <m/>
    <x v="3"/>
    <n v="660.54"/>
    <n v="30"/>
    <n v="1"/>
    <x v="0"/>
    <x v="0"/>
    <x v="6"/>
  </r>
  <r>
    <s v="3517633"/>
    <x v="1"/>
    <s v="Axiom Luxury Homes LLC(MRE)"/>
    <s v="5711 NW 144th Cir"/>
    <s v="Vancouver"/>
    <s v="WA"/>
    <s v="720"/>
    <x v="1"/>
    <x v="1"/>
    <x v="3"/>
    <m/>
    <x v="3"/>
    <n v="664.75"/>
    <n v="56"/>
    <n v="1"/>
    <x v="0"/>
    <x v="0"/>
    <x v="6"/>
  </r>
  <r>
    <s v="3517695"/>
    <x v="1"/>
    <s v="Helmes Inc(WEB)"/>
    <s v="1501 NW 17th St"/>
    <s v="Battle Ground"/>
    <s v="WA"/>
    <s v="720"/>
    <x v="1"/>
    <x v="1"/>
    <x v="3"/>
    <m/>
    <x v="3"/>
    <n v="628.99"/>
    <n v="22"/>
    <n v="1"/>
    <x v="0"/>
    <x v="0"/>
    <x v="6"/>
  </r>
  <r>
    <s v="3517697"/>
    <x v="1"/>
    <s v="Helmes Inc(WEB)"/>
    <s v="2607 NE 7th Dr"/>
    <s v="Battle Ground"/>
    <s v="WA"/>
    <s v="720"/>
    <x v="1"/>
    <x v="1"/>
    <x v="3"/>
    <m/>
    <x v="3"/>
    <n v="628.79"/>
    <n v="27"/>
    <n v="1"/>
    <x v="0"/>
    <x v="0"/>
    <x v="6"/>
  </r>
  <r>
    <s v="3517698"/>
    <x v="1"/>
    <s v="Helmes Inc(WEB)"/>
    <s v="2618 NE 7th Dr"/>
    <s v="Battle Ground"/>
    <s v="WA"/>
    <s v="720"/>
    <x v="1"/>
    <x v="1"/>
    <x v="3"/>
    <m/>
    <x v="3"/>
    <n v="628.66999999999996"/>
    <n v="26"/>
    <n v="1"/>
    <x v="0"/>
    <x v="0"/>
    <x v="6"/>
  </r>
  <r>
    <s v="3517700"/>
    <x v="1"/>
    <s v="Urban Northwest Homes LLC(MRE)"/>
    <s v="11114 NE 134th Ct"/>
    <s v="Vancouver"/>
    <s v="WA"/>
    <s v="720"/>
    <x v="1"/>
    <x v="1"/>
    <x v="3"/>
    <m/>
    <x v="3"/>
    <n v="627.63"/>
    <n v="21"/>
    <n v="1"/>
    <x v="0"/>
    <x v="0"/>
    <x v="6"/>
  </r>
  <r>
    <s v="3517708"/>
    <x v="1"/>
    <s v="Urban Northwest Homes LLC(MRE)"/>
    <s v="10616 NE 154th Ave"/>
    <s v="Vancouver"/>
    <s v="WA"/>
    <s v="720"/>
    <x v="1"/>
    <x v="1"/>
    <x v="3"/>
    <m/>
    <x v="3"/>
    <n v="628.86"/>
    <n v="24"/>
    <n v="1"/>
    <x v="0"/>
    <x v="0"/>
    <x v="6"/>
  </r>
  <r>
    <s v="3517728"/>
    <x v="1"/>
    <s v="Urban Northwest Homes LLC(E2G)"/>
    <s v="11204 NE 134th Pl"/>
    <s v="Vancouver"/>
    <s v="WA"/>
    <s v="720"/>
    <x v="1"/>
    <x v="1"/>
    <x v="3"/>
    <m/>
    <x v="3"/>
    <n v="629.19000000000005"/>
    <n v="27"/>
    <n v="1"/>
    <x v="0"/>
    <x v="0"/>
    <x v="6"/>
  </r>
  <r>
    <s v="3517743"/>
    <x v="1"/>
    <s v="Aho Construction(C5C)"/>
    <s v="6404 NE 133rd Way"/>
    <s v="Vancouver"/>
    <s v="WA"/>
    <s v="720"/>
    <x v="1"/>
    <x v="1"/>
    <x v="3"/>
    <m/>
    <x v="3"/>
    <n v="628.55999999999995"/>
    <n v="22"/>
    <n v="1"/>
    <x v="0"/>
    <x v="0"/>
    <x v="6"/>
  </r>
  <r>
    <s v="3517795"/>
    <x v="1"/>
    <s v="Pacific Lifestyle Homes(WEB)"/>
    <s v="10611 NE 92nd Ave"/>
    <s v="Vancouver"/>
    <s v="WA"/>
    <s v="720"/>
    <x v="1"/>
    <x v="1"/>
    <x v="3"/>
    <m/>
    <x v="3"/>
    <n v="660.12"/>
    <n v="23"/>
    <n v="1"/>
    <x v="0"/>
    <x v="0"/>
    <x v="6"/>
  </r>
  <r>
    <s v="3517796"/>
    <x v="1"/>
    <s v="Pacific Lifestyle Homes(WEB)"/>
    <s v="10709 NE 92nd Ave"/>
    <s v="Vancouver"/>
    <s v="WA"/>
    <s v="720"/>
    <x v="1"/>
    <x v="1"/>
    <x v="3"/>
    <m/>
    <x v="3"/>
    <n v="660.26"/>
    <n v="24"/>
    <n v="1"/>
    <x v="0"/>
    <x v="0"/>
    <x v="6"/>
  </r>
  <r>
    <s v="3517836"/>
    <x v="1"/>
    <s v="Flores, Florencio M(CAG)"/>
    <s v="123 N Lieser Rd"/>
    <s v="Vancouver"/>
    <s v="WA"/>
    <s v="720"/>
    <x v="1"/>
    <x v="1"/>
    <x v="3"/>
    <m/>
    <x v="3"/>
    <n v="661.83"/>
    <n v="30"/>
    <n v="1"/>
    <x v="0"/>
    <x v="0"/>
    <x v="4"/>
  </r>
  <r>
    <s v="3517844"/>
    <x v="1"/>
    <s v="MCM of Washington Inc.(C5C)"/>
    <s v="3619 NE Spruce Dr"/>
    <s v="Camas"/>
    <s v="WA"/>
    <s v="720"/>
    <x v="1"/>
    <x v="1"/>
    <x v="3"/>
    <m/>
    <x v="3"/>
    <n v="629.25"/>
    <n v="21"/>
    <n v="1"/>
    <x v="0"/>
    <x v="0"/>
    <x v="6"/>
  </r>
  <r>
    <s v="3517845"/>
    <x v="1"/>
    <s v="MCM of Washington Inc.(C5C)"/>
    <s v="3623 NE Spruce Dr"/>
    <s v="Camas"/>
    <s v="WA"/>
    <s v="720"/>
    <x v="1"/>
    <x v="1"/>
    <x v="3"/>
    <m/>
    <x v="3"/>
    <n v="629.63"/>
    <n v="24"/>
    <n v="1"/>
    <x v="0"/>
    <x v="0"/>
    <x v="6"/>
  </r>
  <r>
    <s v="3517846"/>
    <x v="1"/>
    <s v="MCM of Washington Inc.(C5C)"/>
    <s v="3625 NE Spruce Dr"/>
    <s v="Camas"/>
    <s v="WA"/>
    <s v="720"/>
    <x v="1"/>
    <x v="1"/>
    <x v="3"/>
    <m/>
    <x v="3"/>
    <n v="660.29"/>
    <n v="18"/>
    <n v="1"/>
    <x v="0"/>
    <x v="0"/>
    <x v="6"/>
  </r>
  <r>
    <s v="3517847"/>
    <x v="1"/>
    <s v="MCM of Washington Inc.(C5C)"/>
    <s v="3530 NE Spruce Dr"/>
    <s v="Camas"/>
    <s v="WA"/>
    <s v="720"/>
    <x v="1"/>
    <x v="1"/>
    <x v="3"/>
    <m/>
    <x v="3"/>
    <n v="851.26"/>
    <n v="22"/>
    <n v="1"/>
    <x v="0"/>
    <x v="0"/>
    <x v="6"/>
  </r>
  <r>
    <s v="3517864"/>
    <x v="1"/>
    <s v="Cascade West Development(MRE)"/>
    <s v="1012 N Heron Dr"/>
    <s v="Ridgefield"/>
    <s v="WA"/>
    <s v="720"/>
    <x v="1"/>
    <x v="1"/>
    <x v="3"/>
    <m/>
    <x v="3"/>
    <n v="660.28"/>
    <n v="21"/>
    <n v="1"/>
    <x v="0"/>
    <x v="0"/>
    <x v="6"/>
  </r>
  <r>
    <s v="3517894"/>
    <x v="1"/>
    <s v="Lennar Northwest Inc(C5C)"/>
    <s v="5103 NW 137th Way"/>
    <s v="Vancouver"/>
    <s v="WA"/>
    <s v="720"/>
    <x v="1"/>
    <x v="1"/>
    <x v="3"/>
    <m/>
    <x v="3"/>
    <n v="660.4"/>
    <n v="22"/>
    <n v="1"/>
    <x v="0"/>
    <x v="0"/>
    <x v="6"/>
  </r>
  <r>
    <s v="3517895"/>
    <x v="1"/>
    <s v="Lennar Northwest Inc(C5C)"/>
    <s v="5104 NW 137th Way"/>
    <s v="Vancouver"/>
    <s v="WA"/>
    <s v="720"/>
    <x v="1"/>
    <x v="1"/>
    <x v="3"/>
    <m/>
    <x v="3"/>
    <n v="660.53"/>
    <n v="23"/>
    <n v="1"/>
    <x v="0"/>
    <x v="0"/>
    <x v="6"/>
  </r>
  <r>
    <s v="3517896"/>
    <x v="1"/>
    <s v="Lennar Northwest Inc(C5C)"/>
    <s v="5108 NW 137th Way"/>
    <s v="Vancouver"/>
    <s v="WA"/>
    <s v="720"/>
    <x v="1"/>
    <x v="1"/>
    <x v="3"/>
    <m/>
    <x v="3"/>
    <n v="660.4"/>
    <n v="22"/>
    <n v="1"/>
    <x v="0"/>
    <x v="0"/>
    <x v="6"/>
  </r>
  <r>
    <s v="3517897"/>
    <x v="1"/>
    <s v="Lennar Northwest Inc(C5C)"/>
    <s v="5707 NW 137th Way"/>
    <s v="Vancouver"/>
    <s v="WA"/>
    <s v="720"/>
    <x v="1"/>
    <x v="1"/>
    <x v="3"/>
    <m/>
    <x v="3"/>
    <n v="660.4"/>
    <n v="22"/>
    <n v="1"/>
    <x v="0"/>
    <x v="0"/>
    <x v="6"/>
  </r>
  <r>
    <s v="3517917"/>
    <x v="1"/>
    <s v="Aho Construction(VJS)"/>
    <s v="7008 NE 134th St"/>
    <s v="Vancouver"/>
    <s v="WA"/>
    <s v="720"/>
    <x v="1"/>
    <x v="1"/>
    <x v="3"/>
    <m/>
    <x v="3"/>
    <n v="627.5"/>
    <n v="20"/>
    <n v="1"/>
    <x v="0"/>
    <x v="0"/>
    <x v="6"/>
  </r>
  <r>
    <s v="3517918"/>
    <x v="1"/>
    <s v="Aho Construction(WEB)"/>
    <s v="6805 NE 134th St"/>
    <s v="Vancouver"/>
    <s v="WA"/>
    <s v="720"/>
    <x v="1"/>
    <x v="1"/>
    <x v="3"/>
    <m/>
    <x v="3"/>
    <n v="628.69000000000005"/>
    <n v="23"/>
    <n v="1"/>
    <x v="0"/>
    <x v="0"/>
    <x v="6"/>
  </r>
  <r>
    <s v="3517920"/>
    <x v="1"/>
    <s v="Lennar Northwest Inc(MRE)"/>
    <s v="5112 NW 137th Way"/>
    <s v="Vancouver"/>
    <s v="WA"/>
    <s v="720"/>
    <x v="1"/>
    <x v="1"/>
    <x v="3"/>
    <m/>
    <x v="3"/>
    <n v="660.18"/>
    <n v="20"/>
    <n v="1"/>
    <x v="0"/>
    <x v="0"/>
    <x v="6"/>
  </r>
  <r>
    <s v="3517928"/>
    <x v="1"/>
    <s v="Cascade West Development(WEB)"/>
    <s v="2310 NE 171st St"/>
    <s v="Ridgefield"/>
    <s v="WA"/>
    <s v="720"/>
    <x v="1"/>
    <x v="1"/>
    <x v="3"/>
    <m/>
    <x v="3"/>
    <n v="629.42999999999995"/>
    <n v="27"/>
    <n v="1"/>
    <x v="0"/>
    <x v="0"/>
    <x v="6"/>
  </r>
  <r>
    <s v="3517929"/>
    <x v="1"/>
    <s v="Cascade West Development(WEB)"/>
    <s v="2314 NE 171st St"/>
    <s v="Ridgefield"/>
    <s v="WA"/>
    <s v="720"/>
    <x v="1"/>
    <x v="1"/>
    <x v="3"/>
    <m/>
    <x v="3"/>
    <n v="660.33"/>
    <n v="23"/>
    <n v="1"/>
    <x v="0"/>
    <x v="0"/>
    <x v="6"/>
  </r>
  <r>
    <s v="3517960"/>
    <x v="1"/>
    <s v="Pacific Lifestyle Homes(WEB)"/>
    <s v="5104 NE 124th Cir"/>
    <s v="Vancouver"/>
    <s v="WA"/>
    <s v="720"/>
    <x v="1"/>
    <x v="1"/>
    <x v="3"/>
    <m/>
    <x v="3"/>
    <n v="660.88"/>
    <n v="29"/>
    <n v="1"/>
    <x v="0"/>
    <x v="0"/>
    <x v="6"/>
  </r>
  <r>
    <s v="3517983"/>
    <x v="1"/>
    <s v="Kingston Homes LLC(E2G)"/>
    <s v="5611 NE 134th St"/>
    <s v="Vancouver"/>
    <s v="WA"/>
    <s v="720"/>
    <x v="1"/>
    <x v="1"/>
    <x v="3"/>
    <m/>
    <x v="3"/>
    <n v="627.52"/>
    <n v="20"/>
    <n v="1"/>
    <x v="0"/>
    <x v="0"/>
    <x v="6"/>
  </r>
  <r>
    <s v="3517988"/>
    <x v="1"/>
    <s v="Glavin Development LLC(E2G)"/>
    <s v="11111 NE 61st Ct"/>
    <s v="Vancouver"/>
    <s v="WA"/>
    <s v="720"/>
    <x v="1"/>
    <x v="1"/>
    <x v="3"/>
    <m/>
    <x v="3"/>
    <n v="662"/>
    <n v="38"/>
    <n v="1"/>
    <x v="0"/>
    <x v="0"/>
    <x v="6"/>
  </r>
  <r>
    <s v="3518008"/>
    <x v="1"/>
    <s v="Cascade West Development(E2G)"/>
    <s v="17102 NE 22nd Ave"/>
    <s v="Ridgefield"/>
    <s v="WA"/>
    <s v="720"/>
    <x v="1"/>
    <x v="1"/>
    <x v="3"/>
    <m/>
    <x v="3"/>
    <n v="631.47"/>
    <n v="43"/>
    <n v="1"/>
    <x v="0"/>
    <x v="0"/>
    <x v="6"/>
  </r>
  <r>
    <s v="3518011"/>
    <x v="1"/>
    <s v="Lennar Northwest Inc(VJS)"/>
    <s v="19126 NE 29th Dr"/>
    <s v="Vancouver"/>
    <s v="WA"/>
    <s v="720"/>
    <x v="1"/>
    <x v="1"/>
    <x v="3"/>
    <m/>
    <x v="3"/>
    <n v="663.99"/>
    <n v="24"/>
    <n v="1"/>
    <x v="0"/>
    <x v="0"/>
    <x v="6"/>
  </r>
  <r>
    <s v="3518015"/>
    <x v="1"/>
    <s v="Aho Construction(VJS)"/>
    <s v="6914 NE 134th St"/>
    <s v="Vancouver"/>
    <s v="WA"/>
    <s v="720"/>
    <x v="1"/>
    <x v="1"/>
    <x v="3"/>
    <m/>
    <x v="3"/>
    <n v="628.9"/>
    <n v="24"/>
    <n v="1"/>
    <x v="0"/>
    <x v="0"/>
    <x v="6"/>
  </r>
  <r>
    <s v="3518016"/>
    <x v="1"/>
    <s v="Aho Construction(WEB)"/>
    <s v="6918 NE 134th St"/>
    <s v="Vancouver"/>
    <s v="WA"/>
    <s v="720"/>
    <x v="1"/>
    <x v="1"/>
    <x v="3"/>
    <m/>
    <x v="3"/>
    <n v="628.89"/>
    <n v="24"/>
    <n v="1"/>
    <x v="0"/>
    <x v="0"/>
    <x v="6"/>
  </r>
  <r>
    <s v="3518023"/>
    <x v="1"/>
    <s v="Cascade West Development(C5C)"/>
    <s v="1111 N Heron Dr"/>
    <s v="Ridgefield"/>
    <s v="WA"/>
    <s v="720"/>
    <x v="1"/>
    <x v="1"/>
    <x v="3"/>
    <m/>
    <x v="3"/>
    <n v="629.04999999999995"/>
    <n v="24"/>
    <n v="1"/>
    <x v="0"/>
    <x v="0"/>
    <x v="6"/>
  </r>
  <r>
    <s v="3518031"/>
    <x v="1"/>
    <s v="Cascade West Development(C5C)"/>
    <s v="17705 NE 26th Ave"/>
    <s v="Ridgefield"/>
    <s v="WA"/>
    <s v="720"/>
    <x v="1"/>
    <x v="1"/>
    <x v="3"/>
    <m/>
    <x v="3"/>
    <n v="660.33"/>
    <n v="23"/>
    <n v="1"/>
    <x v="0"/>
    <x v="0"/>
    <x v="6"/>
  </r>
  <r>
    <s v="3518035"/>
    <x v="1"/>
    <s v="SS Design LLC(MRE)"/>
    <s v="4645 N Adams St"/>
    <s v="Camas"/>
    <s v="WA"/>
    <s v="720"/>
    <x v="1"/>
    <x v="1"/>
    <x v="3"/>
    <m/>
    <x v="3"/>
    <n v="662.11"/>
    <n v="37"/>
    <n v="1"/>
    <x v="0"/>
    <x v="0"/>
    <x v="6"/>
  </r>
  <r>
    <s v="3518139"/>
    <x v="1"/>
    <s v="Warner, Steve J(MRE)"/>
    <s v="701 S 19th Pl"/>
    <s v="Ridgefield"/>
    <s v="WA"/>
    <s v="720"/>
    <x v="1"/>
    <x v="1"/>
    <x v="3"/>
    <m/>
    <x v="3"/>
    <n v="628.88"/>
    <n v="48"/>
    <n v="1"/>
    <x v="0"/>
    <x v="0"/>
    <x v="4"/>
  </r>
  <r>
    <s v="3518182"/>
    <x v="1"/>
    <s v="Creekside Homes LLC(MRE)"/>
    <s v="4609 NE 12th Ct"/>
    <s v="Vancouver"/>
    <s v="WA"/>
    <s v="720"/>
    <x v="1"/>
    <x v="1"/>
    <x v="3"/>
    <m/>
    <x v="3"/>
    <n v="664.79"/>
    <n v="58"/>
    <n v="1"/>
    <x v="0"/>
    <x v="0"/>
    <x v="6"/>
  </r>
  <r>
    <s v="3518188"/>
    <x v="1"/>
    <s v="Pahlisch Homes Inc(E2G)"/>
    <s v="1820 NW 21st Ct"/>
    <s v="Camas"/>
    <s v="WA"/>
    <s v="720"/>
    <x v="1"/>
    <x v="1"/>
    <x v="3"/>
    <m/>
    <x v="3"/>
    <n v="634.05999999999995"/>
    <n v="29"/>
    <n v="1"/>
    <x v="0"/>
    <x v="0"/>
    <x v="6"/>
  </r>
  <r>
    <s v="3518210"/>
    <x v="1"/>
    <s v="Pahlisch Homes Inc(E2G)"/>
    <s v="5764 NW Hood Lp"/>
    <s v="Camas"/>
    <s v="WA"/>
    <s v="720"/>
    <x v="1"/>
    <x v="1"/>
    <x v="3"/>
    <m/>
    <x v="3"/>
    <n v="630.45000000000005"/>
    <n v="35"/>
    <n v="1"/>
    <x v="0"/>
    <x v="0"/>
    <x v="6"/>
  </r>
  <r>
    <s v="3518358"/>
    <x v="1"/>
    <s v="Budey, Elfika M(MRE)"/>
    <s v="17807 NE 161st Ct"/>
    <s v="Brush Prairie"/>
    <s v="WA"/>
    <s v="720"/>
    <x v="1"/>
    <x v="1"/>
    <x v="0"/>
    <m/>
    <x v="3"/>
    <n v="972.71"/>
    <n v="201"/>
    <n v="1"/>
    <x v="0"/>
    <x v="0"/>
    <x v="4"/>
  </r>
  <r>
    <s v="3518476"/>
    <x v="1"/>
    <s v="D R Horton Inc Portland(MRE)"/>
    <s v="7104 NE 13th Ave"/>
    <s v="Vancouver"/>
    <s v="WA"/>
    <s v="720"/>
    <x v="1"/>
    <x v="1"/>
    <x v="3"/>
    <m/>
    <x v="3"/>
    <n v="629.5"/>
    <n v="27"/>
    <n v="1"/>
    <x v="0"/>
    <x v="0"/>
    <x v="6"/>
  </r>
  <r>
    <s v="3518542"/>
    <x v="1"/>
    <s v="Kingston Homes LLC(MRE)"/>
    <s v="5701 NE 134th St"/>
    <s v="Vancouver"/>
    <s v="WA"/>
    <s v="720"/>
    <x v="1"/>
    <x v="1"/>
    <x v="3"/>
    <m/>
    <x v="3"/>
    <n v="628.52"/>
    <n v="19"/>
    <n v="1"/>
    <x v="0"/>
    <x v="0"/>
    <x v="6"/>
  </r>
  <r>
    <s v="3518563"/>
    <x v="1"/>
    <s v="Fogg, Ed L(E2G)"/>
    <s v="10727 NE 108th Pl"/>
    <s v="Vancouver"/>
    <s v="WA"/>
    <s v="720"/>
    <x v="1"/>
    <x v="1"/>
    <x v="3"/>
    <m/>
    <x v="3"/>
    <n v="633.04"/>
    <n v="21"/>
    <n v="1"/>
    <x v="0"/>
    <x v="0"/>
    <x v="6"/>
  </r>
  <r>
    <s v="3518564"/>
    <x v="1"/>
    <s v="Fogg, Ed L(E2G)"/>
    <s v="10801 NE 108th Pl"/>
    <s v="Vancouver"/>
    <s v="WA"/>
    <s v="720"/>
    <x v="1"/>
    <x v="1"/>
    <x v="3"/>
    <m/>
    <x v="3"/>
    <n v="664.43"/>
    <n v="23"/>
    <n v="1"/>
    <x v="0"/>
    <x v="0"/>
    <x v="6"/>
  </r>
  <r>
    <s v="3518565"/>
    <x v="1"/>
    <s v="Fogg, Ed L(E2G)"/>
    <s v="10805 NE 108th Pl"/>
    <s v="Vancouver"/>
    <s v="WA"/>
    <s v="720"/>
    <x v="1"/>
    <x v="1"/>
    <x v="3"/>
    <m/>
    <x v="3"/>
    <n v="664.69"/>
    <n v="25"/>
    <n v="1"/>
    <x v="0"/>
    <x v="0"/>
    <x v="6"/>
  </r>
  <r>
    <s v="3518613"/>
    <x v="1"/>
    <s v="Pacific Lifestyle Homes(WEB)"/>
    <s v="5908 NE 130th St"/>
    <s v="Vancouver"/>
    <s v="WA"/>
    <s v="720"/>
    <x v="1"/>
    <x v="1"/>
    <x v="3"/>
    <m/>
    <x v="3"/>
    <n v="661.72"/>
    <n v="33"/>
    <n v="1"/>
    <x v="0"/>
    <x v="0"/>
    <x v="6"/>
  </r>
  <r>
    <s v="3518615"/>
    <x v="1"/>
    <s v="Patterson, Jason D(MRE)"/>
    <s v="130 N 45th Cir"/>
    <s v="Camas"/>
    <s v="WA"/>
    <s v="720"/>
    <x v="1"/>
    <x v="1"/>
    <x v="3"/>
    <m/>
    <x v="3"/>
    <n v="630.41"/>
    <n v="33"/>
    <n v="1"/>
    <x v="0"/>
    <x v="0"/>
    <x v="4"/>
  </r>
  <r>
    <s v="3518623"/>
    <x v="1"/>
    <s v="Pacific Lifestyle Homes(WEB)"/>
    <s v="5307 NE 133rd St"/>
    <s v="Vancouver"/>
    <s v="WA"/>
    <s v="720"/>
    <x v="1"/>
    <x v="1"/>
    <x v="3"/>
    <m/>
    <x v="3"/>
    <n v="660.85"/>
    <n v="26"/>
    <n v="1"/>
    <x v="0"/>
    <x v="0"/>
    <x v="6"/>
  </r>
  <r>
    <s v="3518630"/>
    <x v="1"/>
    <s v="Pacific Lifestyle Homes(WEB)"/>
    <s v="13108 NE 56th Ave"/>
    <s v="Vancouver"/>
    <s v="WA"/>
    <s v="720"/>
    <x v="1"/>
    <x v="1"/>
    <x v="3"/>
    <m/>
    <x v="3"/>
    <n v="660.21"/>
    <n v="21"/>
    <n v="1"/>
    <x v="0"/>
    <x v="0"/>
    <x v="6"/>
  </r>
  <r>
    <s v="3518670"/>
    <x v="1"/>
    <s v="Cascade West Development(MRE)"/>
    <s v="1300 N Heron Dr"/>
    <s v="Ridgefield"/>
    <s v="WA"/>
    <s v="720"/>
    <x v="1"/>
    <x v="1"/>
    <x v="3"/>
    <m/>
    <x v="3"/>
    <n v="664.91"/>
    <n v="23"/>
    <n v="1"/>
    <x v="0"/>
    <x v="0"/>
    <x v="6"/>
  </r>
  <r>
    <s v="3518686"/>
    <x v="1"/>
    <s v="Pacific Lifestyle Homes(MRE)"/>
    <s v="17003 NE 79th Way"/>
    <s v="Vancouver"/>
    <s v="WA"/>
    <s v="720"/>
    <x v="1"/>
    <x v="1"/>
    <x v="3"/>
    <m/>
    <x v="3"/>
    <n v="664.56"/>
    <n v="24"/>
    <n v="1"/>
    <x v="0"/>
    <x v="0"/>
    <x v="6"/>
  </r>
  <r>
    <s v="3518687"/>
    <x v="1"/>
    <s v="Pacific Lifestyle Homes(MRE)"/>
    <s v="16909 NE 79th Way"/>
    <s v="Vancouver"/>
    <s v="WA"/>
    <s v="720"/>
    <x v="1"/>
    <x v="1"/>
    <x v="3"/>
    <m/>
    <x v="3"/>
    <n v="660.44"/>
    <n v="23"/>
    <n v="1"/>
    <x v="0"/>
    <x v="0"/>
    <x v="6"/>
  </r>
  <r>
    <s v="3518688"/>
    <x v="1"/>
    <s v="Pacific Lifestyle Homes(MRE)"/>
    <s v="16902 NE 79th Way"/>
    <s v="Vancouver"/>
    <s v="WA"/>
    <s v="720"/>
    <x v="1"/>
    <x v="1"/>
    <x v="3"/>
    <m/>
    <x v="3"/>
    <n v="660.79"/>
    <n v="22"/>
    <n v="1"/>
    <x v="0"/>
    <x v="0"/>
    <x v="6"/>
  </r>
  <r>
    <s v="3518735"/>
    <x v="1"/>
    <s v="Helmes Inc(MRE)"/>
    <s v="7914 NE 172nd Ave"/>
    <s v="Vancouver"/>
    <s v="WA"/>
    <s v="720"/>
    <x v="1"/>
    <x v="1"/>
    <x v="3"/>
    <m/>
    <x v="3"/>
    <n v="634.17999999999995"/>
    <n v="30"/>
    <n v="1"/>
    <x v="0"/>
    <x v="0"/>
    <x v="6"/>
  </r>
  <r>
    <s v="3518766"/>
    <x v="1"/>
    <s v="Manor Homes WA Inc(MRE)"/>
    <s v="10709 NE 142nd Ave"/>
    <s v="Vancouver"/>
    <s v="WA"/>
    <s v="720"/>
    <x v="1"/>
    <x v="1"/>
    <x v="3"/>
    <m/>
    <x v="3"/>
    <n v="664.41"/>
    <n v="19"/>
    <n v="1"/>
    <x v="0"/>
    <x v="0"/>
    <x v="6"/>
  </r>
  <r>
    <s v="3518789"/>
    <x v="1"/>
    <s v="Helmes Inc(WEB)"/>
    <s v="2605 NE 7th Dr"/>
    <s v="Battle Ground"/>
    <s v="WA"/>
    <s v="720"/>
    <x v="1"/>
    <x v="1"/>
    <x v="3"/>
    <m/>
    <x v="3"/>
    <n v="665.69"/>
    <n v="29"/>
    <n v="1"/>
    <x v="0"/>
    <x v="0"/>
    <x v="6"/>
  </r>
  <r>
    <s v="3518973"/>
    <x v="1"/>
    <s v="Pacific Lifestyle Homes(MRE)"/>
    <s v="10610 NE 92nd Ave"/>
    <s v="Vancouver"/>
    <s v="WA"/>
    <s v="720"/>
    <x v="1"/>
    <x v="1"/>
    <x v="3"/>
    <m/>
    <x v="3"/>
    <n v="665.04"/>
    <n v="24"/>
    <n v="1"/>
    <x v="0"/>
    <x v="0"/>
    <x v="6"/>
  </r>
  <r>
    <s v="3518999"/>
    <x v="1"/>
    <s v="Pacific Lifestyle Homes(MRE)"/>
    <s v="5302 NE 125th St"/>
    <s v="Vancouver"/>
    <s v="WA"/>
    <s v="720"/>
    <x v="1"/>
    <x v="1"/>
    <x v="3"/>
    <m/>
    <x v="3"/>
    <n v="664.78"/>
    <n v="22"/>
    <n v="1"/>
    <x v="0"/>
    <x v="0"/>
    <x v="6"/>
  </r>
  <r>
    <s v="3519000"/>
    <x v="1"/>
    <s v="Pacific Lifestyle Homes(MRE)"/>
    <s v="5208 NE 125th St"/>
    <s v="Vancouver"/>
    <s v="WA"/>
    <s v="720"/>
    <x v="1"/>
    <x v="1"/>
    <x v="3"/>
    <m/>
    <x v="3"/>
    <n v="663.76"/>
    <n v="14"/>
    <n v="1"/>
    <x v="0"/>
    <x v="0"/>
    <x v="6"/>
  </r>
  <r>
    <s v="3519052"/>
    <x v="1"/>
    <s v="Kingston Homes LLC(C5C)"/>
    <s v="5601 NE 131st St"/>
    <s v="Vancouver"/>
    <s v="WA"/>
    <s v="720"/>
    <x v="1"/>
    <x v="1"/>
    <x v="3"/>
    <m/>
    <x v="3"/>
    <n v="633.04"/>
    <n v="21"/>
    <n v="1"/>
    <x v="0"/>
    <x v="0"/>
    <x v="6"/>
  </r>
  <r>
    <s v="3519071"/>
    <x v="1"/>
    <s v="Manor Homes WA Inc(MRE)"/>
    <s v="12606 NE 106th Cir"/>
    <s v="Vancouver"/>
    <s v="WA"/>
    <s v="720"/>
    <x v="1"/>
    <x v="1"/>
    <x v="3"/>
    <m/>
    <x v="3"/>
    <n v="6.54"/>
    <n v="20"/>
    <n v="1"/>
    <x v="1"/>
    <x v="0"/>
    <x v="6"/>
  </r>
  <r>
    <s v="3519092"/>
    <x v="1"/>
    <s v="Pahlisch Homes Inc(C5C)"/>
    <s v="1911 NW Sierra Way"/>
    <s v="Camas"/>
    <s v="WA"/>
    <s v="720"/>
    <x v="1"/>
    <x v="1"/>
    <x v="3"/>
    <m/>
    <x v="3"/>
    <n v="634.42999999999995"/>
    <n v="32"/>
    <n v="1"/>
    <x v="0"/>
    <x v="0"/>
    <x v="6"/>
  </r>
  <r>
    <s v="3519123"/>
    <x v="1"/>
    <s v="Cascade West Development(MRE)"/>
    <s v="2012 NW 44th Ave"/>
    <s v="Camas"/>
    <s v="WA"/>
    <s v="720"/>
    <x v="1"/>
    <x v="1"/>
    <x v="3"/>
    <m/>
    <x v="3"/>
    <n v="633.92999999999995"/>
    <n v="28"/>
    <n v="1"/>
    <x v="0"/>
    <x v="0"/>
    <x v="6"/>
  </r>
  <r>
    <s v="3519132"/>
    <x v="1"/>
    <s v="Pacific Lifestyle Homes(WEB)"/>
    <s v="10712 NE 92nd Ave"/>
    <s v="Vancouver"/>
    <s v="WA"/>
    <s v="720"/>
    <x v="1"/>
    <x v="1"/>
    <x v="3"/>
    <m/>
    <x v="3"/>
    <n v="668.38"/>
    <n v="50"/>
    <n v="1"/>
    <x v="0"/>
    <x v="0"/>
    <x v="6"/>
  </r>
  <r>
    <s v="3519225"/>
    <x v="1"/>
    <s v="Kennedy, Don D(C5C)"/>
    <s v="2377 N O St"/>
    <s v="Washougal"/>
    <s v="WA"/>
    <s v="720"/>
    <x v="1"/>
    <x v="1"/>
    <x v="3"/>
    <m/>
    <x v="3"/>
    <n v="664.91"/>
    <n v="23"/>
    <n v="1"/>
    <x v="0"/>
    <x v="0"/>
    <x v="4"/>
  </r>
  <r>
    <s v="3519235"/>
    <x v="1"/>
    <s v="Lennar Northwest Inc(C5C)"/>
    <s v="604 NE 150th Cir"/>
    <s v="Vancouver"/>
    <s v="WA"/>
    <s v="720"/>
    <x v="1"/>
    <x v="1"/>
    <x v="3"/>
    <m/>
    <x v="3"/>
    <n v="665.95"/>
    <n v="31"/>
    <n v="1"/>
    <x v="0"/>
    <x v="0"/>
    <x v="6"/>
  </r>
  <r>
    <s v="3519236"/>
    <x v="1"/>
    <s v="Lennar Northwest Inc(C5C)"/>
    <s v="608 NE 150th Cir"/>
    <s v="Vancouver"/>
    <s v="WA"/>
    <s v="720"/>
    <x v="1"/>
    <x v="1"/>
    <x v="3"/>
    <m/>
    <x v="3"/>
    <n v="667.87"/>
    <n v="46"/>
    <n v="1"/>
    <x v="0"/>
    <x v="0"/>
    <x v="6"/>
  </r>
  <r>
    <s v="3519237"/>
    <x v="1"/>
    <s v="Lennar Northwest Inc(C5C)"/>
    <s v="612 NE 150th Cir"/>
    <s v="Vancouver"/>
    <s v="WA"/>
    <s v="720"/>
    <x v="1"/>
    <x v="1"/>
    <x v="3"/>
    <m/>
    <x v="3"/>
    <n v="664.53"/>
    <n v="20"/>
    <n v="1"/>
    <x v="0"/>
    <x v="0"/>
    <x v="6"/>
  </r>
  <r>
    <s v="3519260"/>
    <x v="1"/>
    <s v="D R Horton Inc Portland(C5C)"/>
    <s v="7106 NE 13th Ave"/>
    <s v="Vancouver"/>
    <s v="WA"/>
    <s v="720"/>
    <x v="1"/>
    <x v="1"/>
    <x v="3"/>
    <m/>
    <x v="3"/>
    <n v="665.31"/>
    <n v="26"/>
    <n v="1"/>
    <x v="0"/>
    <x v="0"/>
    <x v="6"/>
  </r>
  <r>
    <s v="3519264"/>
    <x v="1"/>
    <s v="Greenbrook Construction(MRE)"/>
    <s v="14009 NE 92nd Cir"/>
    <s v="Vancouver"/>
    <s v="WA"/>
    <s v="720"/>
    <x v="1"/>
    <x v="1"/>
    <x v="3"/>
    <m/>
    <x v="3"/>
    <n v="636.5"/>
    <n v="48"/>
    <n v="1"/>
    <x v="0"/>
    <x v="0"/>
    <x v="4"/>
  </r>
  <r>
    <s v="3519265"/>
    <x v="1"/>
    <s v="Greenbrook Construction(MRE)"/>
    <s v="14013 NE 92nd Cir"/>
    <s v="Vancouver"/>
    <s v="WA"/>
    <s v="720"/>
    <x v="1"/>
    <x v="1"/>
    <x v="3"/>
    <m/>
    <x v="3"/>
    <n v="634.42999999999995"/>
    <n v="32"/>
    <n v="1"/>
    <x v="0"/>
    <x v="0"/>
    <x v="6"/>
  </r>
  <r>
    <s v="3519328"/>
    <x v="1"/>
    <s v="Pacific Shores JL CC WA  LLC(EJA)"/>
    <s v="10500 NE 108th Ct"/>
    <s v="Vancouver"/>
    <s v="WA"/>
    <s v="720"/>
    <x v="1"/>
    <x v="1"/>
    <x v="3"/>
    <m/>
    <x v="3"/>
    <n v="664.97"/>
    <n v="23"/>
    <n v="1"/>
    <x v="0"/>
    <x v="0"/>
    <x v="6"/>
  </r>
  <r>
    <s v="3519329"/>
    <x v="1"/>
    <s v="Pacific Shores JL CC WA  LLC(EJA)"/>
    <s v="10502 NE 108th Ct"/>
    <s v="Vancouver"/>
    <s v="WA"/>
    <s v="720"/>
    <x v="1"/>
    <x v="1"/>
    <x v="3"/>
    <m/>
    <x v="3"/>
    <n v="636.75"/>
    <n v="50"/>
    <n v="1"/>
    <x v="0"/>
    <x v="0"/>
    <x v="6"/>
  </r>
  <r>
    <s v="3519349"/>
    <x v="1"/>
    <s v="Aho Construction(MRE)"/>
    <s v="7000 NE 134th St"/>
    <s v="Vancouver"/>
    <s v="WA"/>
    <s v="720"/>
    <x v="1"/>
    <x v="1"/>
    <x v="3"/>
    <m/>
    <x v="3"/>
    <n v="641.79999999999995"/>
    <n v="30"/>
    <n v="1"/>
    <x v="0"/>
    <x v="0"/>
    <x v="6"/>
  </r>
  <r>
    <s v="3519350"/>
    <x v="1"/>
    <s v="Aho Construction(MRE)"/>
    <s v="7004 NE 134th St"/>
    <s v="Vancouver"/>
    <s v="WA"/>
    <s v="720"/>
    <x v="1"/>
    <x v="1"/>
    <x v="0"/>
    <m/>
    <x v="3"/>
    <n v="633.04999999999995"/>
    <n v="25"/>
    <n v="1"/>
    <x v="0"/>
    <x v="0"/>
    <x v="6"/>
  </r>
  <r>
    <s v="3519363"/>
    <x v="1"/>
    <s v="D R Horton Inc Portland(MRE)"/>
    <s v="7323 N 93rd Ave"/>
    <s v="Vancouver"/>
    <s v="WA"/>
    <s v="720"/>
    <x v="1"/>
    <x v="1"/>
    <x v="3"/>
    <m/>
    <x v="3"/>
    <n v="633.41999999999996"/>
    <n v="24"/>
    <n v="1"/>
    <x v="0"/>
    <x v="0"/>
    <x v="6"/>
  </r>
  <r>
    <s v="3519364"/>
    <x v="1"/>
    <s v="D R Horton Inc Portland(MRE)"/>
    <s v="7337 N 93rd Ave"/>
    <s v="Vancouver"/>
    <s v="WA"/>
    <s v="720"/>
    <x v="1"/>
    <x v="1"/>
    <x v="3"/>
    <m/>
    <x v="3"/>
    <n v="633.41999999999996"/>
    <n v="24"/>
    <n v="1"/>
    <x v="0"/>
    <x v="0"/>
    <x v="6"/>
  </r>
  <r>
    <s v="3519365"/>
    <x v="1"/>
    <s v="D R Horton Inc Portland(MRE)"/>
    <s v="7341 N 93rd Ave"/>
    <s v="Vancouver"/>
    <s v="WA"/>
    <s v="720"/>
    <x v="1"/>
    <x v="1"/>
    <x v="3"/>
    <m/>
    <x v="3"/>
    <n v="634.57000000000005"/>
    <n v="33"/>
    <n v="1"/>
    <x v="0"/>
    <x v="0"/>
    <x v="6"/>
  </r>
  <r>
    <s v="3519411"/>
    <x v="1"/>
    <s v="Waverly Homes Inc(WEB)"/>
    <s v="7505 NE 32nd Ave"/>
    <s v="Vancouver"/>
    <s v="WA"/>
    <s v="720"/>
    <x v="1"/>
    <x v="1"/>
    <x v="3"/>
    <m/>
    <x v="3"/>
    <n v="663.71"/>
    <n v="19"/>
    <n v="1"/>
    <x v="0"/>
    <x v="0"/>
    <x v="6"/>
  </r>
  <r>
    <s v="3519412"/>
    <x v="1"/>
    <s v="Waverly Homes Inc(WEB)"/>
    <s v="7509 NE 32nd Ave"/>
    <s v="Vancouver"/>
    <s v="WA"/>
    <s v="720"/>
    <x v="1"/>
    <x v="1"/>
    <x v="3"/>
    <m/>
    <x v="3"/>
    <n v="664.08"/>
    <n v="22"/>
    <n v="1"/>
    <x v="0"/>
    <x v="0"/>
    <x v="6"/>
  </r>
  <r>
    <s v="3519413"/>
    <x v="1"/>
    <s v="Waverly Homes Inc(WEB)"/>
    <s v="7419 NE 32nd Ave"/>
    <s v="Vancouver"/>
    <s v="WA"/>
    <s v="720"/>
    <x v="1"/>
    <x v="1"/>
    <x v="3"/>
    <m/>
    <x v="3"/>
    <n v="664.08"/>
    <n v="22"/>
    <n v="1"/>
    <x v="0"/>
    <x v="0"/>
    <x v="6"/>
  </r>
  <r>
    <s v="3519414"/>
    <x v="1"/>
    <s v="Waverly Homes Inc(WEB)"/>
    <s v="7501 NE 32nd Ave"/>
    <s v="Vancouver"/>
    <s v="WA"/>
    <s v="720"/>
    <x v="1"/>
    <x v="1"/>
    <x v="3"/>
    <m/>
    <x v="3"/>
    <n v="663.71"/>
    <n v="19"/>
    <n v="1"/>
    <x v="0"/>
    <x v="0"/>
    <x v="6"/>
  </r>
  <r>
    <s v="3519415"/>
    <x v="1"/>
    <s v="Waverly Homes Inc(WEB)"/>
    <s v="3207 NE 74th St"/>
    <s v="Vancouver"/>
    <s v="WA"/>
    <s v="720"/>
    <x v="1"/>
    <x v="1"/>
    <x v="3"/>
    <m/>
    <x v="3"/>
    <n v="633.16"/>
    <n v="22"/>
    <n v="1"/>
    <x v="0"/>
    <x v="0"/>
    <x v="6"/>
  </r>
  <r>
    <s v="3519416"/>
    <x v="1"/>
    <s v="Waverly Homes Inc(WEB)"/>
    <s v="3211 NE 74th St"/>
    <s v="Vancouver"/>
    <s v="WA"/>
    <s v="720"/>
    <x v="1"/>
    <x v="1"/>
    <x v="3"/>
    <m/>
    <x v="3"/>
    <n v="632.79"/>
    <n v="19"/>
    <n v="1"/>
    <x v="0"/>
    <x v="0"/>
    <x v="6"/>
  </r>
  <r>
    <s v="3519417"/>
    <x v="1"/>
    <s v="Waverly Homes Inc(WEB)"/>
    <s v="3215 NE 74th St"/>
    <s v="Vancouver"/>
    <s v="WA"/>
    <s v="720"/>
    <x v="1"/>
    <x v="1"/>
    <x v="3"/>
    <m/>
    <x v="3"/>
    <n v="633.16"/>
    <n v="22"/>
    <n v="1"/>
    <x v="0"/>
    <x v="0"/>
    <x v="6"/>
  </r>
  <r>
    <s v="3519418"/>
    <x v="1"/>
    <s v="Waverly Homes Inc(WEB)"/>
    <s v="3219 NE 74th St"/>
    <s v="Vancouver"/>
    <s v="WA"/>
    <s v="720"/>
    <x v="1"/>
    <x v="1"/>
    <x v="3"/>
    <m/>
    <x v="3"/>
    <n v="633.04"/>
    <n v="21"/>
    <n v="1"/>
    <x v="0"/>
    <x v="0"/>
    <x v="6"/>
  </r>
  <r>
    <s v="3519467"/>
    <x v="1"/>
    <s v="Helmes Inc(MRE)"/>
    <s v="1810 NW 17th St"/>
    <s v="Battle Ground"/>
    <s v="WA"/>
    <s v="720"/>
    <x v="1"/>
    <x v="1"/>
    <x v="3"/>
    <m/>
    <x v="3"/>
    <n v="664.05"/>
    <n v="22"/>
    <n v="1"/>
    <x v="0"/>
    <x v="0"/>
    <x v="6"/>
  </r>
  <r>
    <s v="3519469"/>
    <x v="1"/>
    <s v="Helmes Inc(MRE)"/>
    <s v="1724 NW 17th St"/>
    <s v="Battle Ground"/>
    <s v="WA"/>
    <s v="720"/>
    <x v="1"/>
    <x v="1"/>
    <x v="3"/>
    <m/>
    <x v="3"/>
    <n v="632.73"/>
    <n v="24"/>
    <n v="1"/>
    <x v="0"/>
    <x v="0"/>
    <x v="6"/>
  </r>
  <r>
    <s v="3519471"/>
    <x v="1"/>
    <s v="Helmes Inc(MRE)"/>
    <s v="12301 NE 56th Ave"/>
    <s v="Vancouver"/>
    <s v="WA"/>
    <s v="720"/>
    <x v="1"/>
    <x v="1"/>
    <x v="3"/>
    <m/>
    <x v="3"/>
    <n v="1388.09"/>
    <n v="24"/>
    <n v="1"/>
    <x v="0"/>
    <x v="0"/>
    <x v="6"/>
  </r>
  <r>
    <s v="3519473"/>
    <x v="1"/>
    <s v="Helmes Inc(MRE)"/>
    <s v="16714 NE 98th St"/>
    <s v="Vancouver"/>
    <s v="WA"/>
    <s v="720"/>
    <x v="1"/>
    <x v="1"/>
    <x v="3"/>
    <m/>
    <x v="3"/>
    <n v="633.80999999999995"/>
    <n v="43"/>
    <n v="1"/>
    <x v="0"/>
    <x v="0"/>
    <x v="6"/>
  </r>
  <r>
    <s v="3519475"/>
    <x v="1"/>
    <s v="Helmes Inc(MRE)"/>
    <s v="16715 NE 97th St"/>
    <s v="Vancouver"/>
    <s v="WA"/>
    <s v="720"/>
    <x v="1"/>
    <x v="1"/>
    <x v="3"/>
    <m/>
    <x v="3"/>
    <n v="631.37"/>
    <n v="24"/>
    <n v="1"/>
    <x v="0"/>
    <x v="0"/>
    <x v="6"/>
  </r>
  <r>
    <s v="3519477"/>
    <x v="1"/>
    <s v="Helmes Inc(MRE)"/>
    <s v="7909 NE 171st Ave"/>
    <s v="Vancouver"/>
    <s v="WA"/>
    <s v="720"/>
    <x v="1"/>
    <x v="1"/>
    <x v="3"/>
    <m/>
    <x v="3"/>
    <n v="631.66"/>
    <n v="26"/>
    <n v="1"/>
    <x v="0"/>
    <x v="0"/>
    <x v="6"/>
  </r>
  <r>
    <s v="3519478"/>
    <x v="1"/>
    <s v="GR Investment Properties LLC(C5C)"/>
    <s v="193 N 44th Pl"/>
    <s v="Ridgefield"/>
    <s v="WA"/>
    <s v="720"/>
    <x v="1"/>
    <x v="1"/>
    <x v="3"/>
    <m/>
    <x v="3"/>
    <n v="662.29"/>
    <n v="8"/>
    <n v="1"/>
    <x v="0"/>
    <x v="0"/>
    <x v="6"/>
  </r>
  <r>
    <s v="3519566"/>
    <x v="1"/>
    <s v="Pahlisch Homes Inc(VJS)"/>
    <s v="6636 NE 68th Ave"/>
    <s v="Vancouver"/>
    <s v="WA"/>
    <s v="720"/>
    <x v="1"/>
    <x v="1"/>
    <x v="3"/>
    <m/>
    <x v="3"/>
    <n v="664.34"/>
    <n v="24"/>
    <n v="1"/>
    <x v="0"/>
    <x v="0"/>
    <x v="6"/>
  </r>
  <r>
    <s v="3519567"/>
    <x v="1"/>
    <s v="Pahlisch Homes Inc(VJS)"/>
    <s v="6604 NE 68th Ave"/>
    <s v="Vancouver"/>
    <s v="WA"/>
    <s v="720"/>
    <x v="1"/>
    <x v="1"/>
    <x v="3"/>
    <m/>
    <x v="3"/>
    <n v="664.47"/>
    <n v="25"/>
    <n v="1"/>
    <x v="0"/>
    <x v="0"/>
    <x v="6"/>
  </r>
  <r>
    <s v="3519568"/>
    <x v="1"/>
    <s v="Pahlisch Homes Inc(VJS)"/>
    <s v="6628 NE 69th Ave"/>
    <s v="Vancouver"/>
    <s v="WA"/>
    <s v="720"/>
    <x v="1"/>
    <x v="1"/>
    <x v="3"/>
    <m/>
    <x v="3"/>
    <n v="633.02"/>
    <n v="26"/>
    <n v="1"/>
    <x v="0"/>
    <x v="0"/>
    <x v="6"/>
  </r>
  <r>
    <s v="3519599"/>
    <x v="1"/>
    <s v="Pahlisch Homes Inc(E2G)"/>
    <s v="1921 NW Sierra Way"/>
    <s v="Camas"/>
    <s v="WA"/>
    <s v="720"/>
    <x v="1"/>
    <x v="1"/>
    <x v="3"/>
    <m/>
    <x v="3"/>
    <n v="633.67999999999995"/>
    <n v="26"/>
    <n v="1"/>
    <x v="0"/>
    <x v="0"/>
    <x v="6"/>
  </r>
  <r>
    <s v="3519600"/>
    <x v="1"/>
    <s v="Pahlisch Homes Inc(E2G)"/>
    <s v="1924 NW Sierra Way"/>
    <s v="Camas"/>
    <s v="WA"/>
    <s v="720"/>
    <x v="1"/>
    <x v="1"/>
    <x v="3"/>
    <m/>
    <x v="3"/>
    <n v="633.67999999999995"/>
    <n v="26"/>
    <n v="1"/>
    <x v="0"/>
    <x v="0"/>
    <x v="6"/>
  </r>
  <r>
    <s v="3519614"/>
    <x v="1"/>
    <s v="Kingston Homes LLC(C5C)"/>
    <s v="5410 NE 133rd St"/>
    <s v="Vancouver"/>
    <s v="WA"/>
    <s v="720"/>
    <x v="1"/>
    <x v="1"/>
    <x v="3"/>
    <m/>
    <x v="3"/>
    <n v="663.92"/>
    <n v="20"/>
    <n v="1"/>
    <x v="0"/>
    <x v="0"/>
    <x v="6"/>
  </r>
  <r>
    <s v="3519689"/>
    <x v="1"/>
    <s v="K H R Homes(E2G)"/>
    <s v="3431 V St"/>
    <s v="Washougal"/>
    <s v="WA"/>
    <s v="720"/>
    <x v="1"/>
    <x v="1"/>
    <x v="3"/>
    <m/>
    <x v="3"/>
    <n v="633.1"/>
    <n v="26"/>
    <n v="1"/>
    <x v="0"/>
    <x v="0"/>
    <x v="4"/>
  </r>
  <r>
    <s v="3519719"/>
    <x v="1"/>
    <s v="Lennar Northwest Inc(WEB)"/>
    <s v="308 SW 9th"/>
    <s v="Battle Ground"/>
    <s v="WA"/>
    <s v="720"/>
    <x v="1"/>
    <x v="1"/>
    <x v="3"/>
    <m/>
    <x v="3"/>
    <n v="666.46"/>
    <n v="35"/>
    <n v="1"/>
    <x v="0"/>
    <x v="0"/>
    <x v="6"/>
  </r>
  <r>
    <s v="3519729"/>
    <x v="1"/>
    <s v="Lennar Northwest Inc(WEB)"/>
    <s v="304 SW 9th St"/>
    <s v="Battle Ground"/>
    <s v="WA"/>
    <s v="720"/>
    <x v="1"/>
    <x v="1"/>
    <x v="3"/>
    <m/>
    <x v="3"/>
    <n v="665.25"/>
    <n v="31"/>
    <n v="1"/>
    <x v="0"/>
    <x v="0"/>
    <x v="6"/>
  </r>
  <r>
    <s v="3519746"/>
    <x v="1"/>
    <s v="Lennar Northwest Inc(WEB)"/>
    <s v="806 SW 2nd Pl"/>
    <s v="Battle Ground"/>
    <s v="WA"/>
    <s v="720"/>
    <x v="1"/>
    <x v="1"/>
    <x v="3"/>
    <m/>
    <x v="3"/>
    <n v="633.29"/>
    <n v="23"/>
    <n v="1"/>
    <x v="0"/>
    <x v="0"/>
    <x v="6"/>
  </r>
  <r>
    <s v="3519747"/>
    <x v="1"/>
    <s v="Lennar Northwest Inc(WEB)"/>
    <s v="810 SW 2nd Pl"/>
    <s v="Battle Ground"/>
    <s v="WA"/>
    <s v="720"/>
    <x v="1"/>
    <x v="1"/>
    <x v="3"/>
    <m/>
    <x v="3"/>
    <n v="633.29"/>
    <n v="23"/>
    <n v="1"/>
    <x v="0"/>
    <x v="0"/>
    <x v="6"/>
  </r>
  <r>
    <s v="3519748"/>
    <x v="1"/>
    <s v="Lennar Northwest Inc(WEB)"/>
    <s v="223 SW 8th St"/>
    <s v="Battle Ground"/>
    <s v="WA"/>
    <s v="720"/>
    <x v="1"/>
    <x v="1"/>
    <x v="3"/>
    <m/>
    <x v="3"/>
    <n v="633.92999999999995"/>
    <n v="28"/>
    <n v="1"/>
    <x v="0"/>
    <x v="0"/>
    <x v="6"/>
  </r>
  <r>
    <s v="3519749"/>
    <x v="1"/>
    <s v="Lennar Northwest Inc(WEB)"/>
    <s v="301 SW 8th St"/>
    <s v="Battle Ground"/>
    <s v="WA"/>
    <s v="720"/>
    <x v="1"/>
    <x v="1"/>
    <x v="3"/>
    <m/>
    <x v="3"/>
    <n v="634.82000000000005"/>
    <n v="35"/>
    <n v="1"/>
    <x v="0"/>
    <x v="0"/>
    <x v="6"/>
  </r>
  <r>
    <s v="3519750"/>
    <x v="1"/>
    <s v="Lennar Northwest Inc(WEB)"/>
    <s v="307 SW 8th St"/>
    <s v="Battle Ground"/>
    <s v="WA"/>
    <s v="720"/>
    <x v="1"/>
    <x v="1"/>
    <x v="3"/>
    <m/>
    <x v="3"/>
    <n v="662.86"/>
    <n v="38"/>
    <n v="1"/>
    <x v="0"/>
    <x v="0"/>
    <x v="6"/>
  </r>
  <r>
    <s v="3519751"/>
    <x v="1"/>
    <s v="Lennar Northwest Inc(WEB)"/>
    <s v="315 SW 8th St"/>
    <s v="Battle Ground"/>
    <s v="WA"/>
    <s v="720"/>
    <x v="1"/>
    <x v="1"/>
    <x v="3"/>
    <m/>
    <x v="3"/>
    <n v="634.30999999999995"/>
    <n v="31"/>
    <n v="1"/>
    <x v="0"/>
    <x v="0"/>
    <x v="6"/>
  </r>
  <r>
    <s v="3519815"/>
    <x v="1"/>
    <s v="Pacific Lifestyle Homes(E2G)"/>
    <s v="5812 NW 151st Dr"/>
    <s v="Vancouver"/>
    <s v="WA"/>
    <s v="720"/>
    <x v="1"/>
    <x v="1"/>
    <x v="3"/>
    <m/>
    <x v="3"/>
    <n v="665.95"/>
    <n v="31"/>
    <n v="1"/>
    <x v="0"/>
    <x v="0"/>
    <x v="6"/>
  </r>
  <r>
    <s v="3519817"/>
    <x v="1"/>
    <s v="Pacific Lifestyle Homes(E2G)"/>
    <s v="15006 NW 59th Ave"/>
    <s v="Vancouver"/>
    <s v="WA"/>
    <s v="720"/>
    <x v="1"/>
    <x v="1"/>
    <x v="3"/>
    <m/>
    <x v="3"/>
    <n v="665.17"/>
    <n v="25"/>
    <n v="1"/>
    <x v="0"/>
    <x v="0"/>
    <x v="6"/>
  </r>
  <r>
    <s v="3519841"/>
    <x v="1"/>
    <s v="Hendrickson Development Inc(C5C)"/>
    <s v="17401 NE 102nd Ave"/>
    <s v="Battle Ground"/>
    <s v="WA"/>
    <s v="720"/>
    <x v="1"/>
    <x v="1"/>
    <x v="3"/>
    <m/>
    <x v="3"/>
    <n v="668.64"/>
    <n v="52"/>
    <n v="1"/>
    <x v="0"/>
    <x v="0"/>
    <x v="6"/>
  </r>
  <r>
    <s v="3519846"/>
    <x v="1"/>
    <s v="Hendrickson Development Inc(MRE)"/>
    <s v="1015 SW 24th Way"/>
    <s v="Battle Ground"/>
    <s v="WA"/>
    <s v="720"/>
    <x v="1"/>
    <x v="1"/>
    <x v="3"/>
    <m/>
    <x v="3"/>
    <n v="664.91"/>
    <n v="23"/>
    <n v="1"/>
    <x v="0"/>
    <x v="0"/>
    <x v="6"/>
  </r>
  <r>
    <s v="3519883"/>
    <x v="1"/>
    <s v="Cooledge Mdws WC-PH 1, LLC(MRE)"/>
    <s v="17628 NE 17th Ave"/>
    <s v="Ridgefield"/>
    <s v="WA"/>
    <s v="720"/>
    <x v="1"/>
    <x v="1"/>
    <x v="3"/>
    <m/>
    <x v="3"/>
    <n v="788.48"/>
    <n v="23"/>
    <n v="1"/>
    <x v="0"/>
    <x v="0"/>
    <x v="6"/>
  </r>
  <r>
    <s v="3519884"/>
    <x v="1"/>
    <s v="Cooledge Mdws WC-PH 1, LLC(MRE)"/>
    <s v="17624 NE 17th Ave"/>
    <s v="Ridgefield"/>
    <s v="WA"/>
    <s v="720"/>
    <x v="1"/>
    <x v="1"/>
    <x v="3"/>
    <m/>
    <x v="3"/>
    <n v="664.17"/>
    <n v="22"/>
    <n v="1"/>
    <x v="0"/>
    <x v="0"/>
    <x v="6"/>
  </r>
  <r>
    <s v="3519885"/>
    <x v="1"/>
    <s v="Cooledge Mdws WC-PH 1, LLC(MRE)"/>
    <s v="17608 NE 17th Ave"/>
    <s v="Ridgefield"/>
    <s v="WA"/>
    <s v="720"/>
    <x v="1"/>
    <x v="1"/>
    <x v="3"/>
    <m/>
    <x v="3"/>
    <n v="788.77"/>
    <n v="25"/>
    <n v="1"/>
    <x v="0"/>
    <x v="0"/>
    <x v="6"/>
  </r>
  <r>
    <s v="3519910"/>
    <x v="1"/>
    <s v="Pacific Lifestyle Homes(MRE)"/>
    <s v="5216 NE 125th St"/>
    <s v="Vancouver"/>
    <s v="WA"/>
    <s v="720"/>
    <x v="1"/>
    <x v="1"/>
    <x v="3"/>
    <m/>
    <x v="3"/>
    <n v="664.43"/>
    <n v="24"/>
    <n v="1"/>
    <x v="0"/>
    <x v="0"/>
    <x v="6"/>
  </r>
  <r>
    <s v="3519934"/>
    <x v="1"/>
    <s v="Summerplace Homes(MRE)"/>
    <s v="1851 S Pintail Ct"/>
    <s v="Ridgefield"/>
    <s v="WA"/>
    <s v="720"/>
    <x v="1"/>
    <x v="1"/>
    <x v="3"/>
    <m/>
    <x v="3"/>
    <n v="665.81"/>
    <n v="30"/>
    <n v="1"/>
    <x v="0"/>
    <x v="0"/>
    <x v="6"/>
  </r>
  <r>
    <s v="3520024"/>
    <x v="1"/>
    <s v="D &amp; R Homes Inc(C5C)"/>
    <s v="627 W S St"/>
    <s v="Washougal"/>
    <s v="WA"/>
    <s v="720"/>
    <x v="1"/>
    <x v="1"/>
    <x v="3"/>
    <m/>
    <x v="3"/>
    <n v="884.19"/>
    <n v="27"/>
    <n v="1"/>
    <x v="0"/>
    <x v="0"/>
    <x v="6"/>
  </r>
  <r>
    <s v="3520042"/>
    <x v="1"/>
    <s v="Kingston Homes LLC(C5C)"/>
    <s v="5216 NE 134th St"/>
    <s v="Vancouver"/>
    <s v="WA"/>
    <s v="720"/>
    <x v="1"/>
    <x v="1"/>
    <x v="3"/>
    <m/>
    <x v="3"/>
    <n v="633.16"/>
    <n v="22"/>
    <n v="1"/>
    <x v="0"/>
    <x v="0"/>
    <x v="4"/>
  </r>
  <r>
    <s v="3520071"/>
    <x v="1"/>
    <s v="Kaminskiy, David P(C5C)"/>
    <s v="3543 V St"/>
    <s v="Washougal"/>
    <s v="WA"/>
    <s v="720"/>
    <x v="1"/>
    <x v="1"/>
    <x v="3"/>
    <m/>
    <x v="3"/>
    <n v="665.6"/>
    <n v="33"/>
    <n v="1"/>
    <x v="0"/>
    <x v="0"/>
    <x v="4"/>
  </r>
  <r>
    <s v="3520134"/>
    <x v="1"/>
    <s v="D R Horton Inc Portland(E2G)"/>
    <s v="3818 NE 62nd St"/>
    <s v="Vancouver"/>
    <s v="WA"/>
    <s v="720"/>
    <x v="1"/>
    <x v="1"/>
    <x v="3"/>
    <m/>
    <x v="3"/>
    <n v="633.54999999999995"/>
    <n v="25"/>
    <n v="1"/>
    <x v="0"/>
    <x v="0"/>
    <x v="6"/>
  </r>
  <r>
    <s v="3520135"/>
    <x v="1"/>
    <s v="D R Horton Inc Portland(E2G)"/>
    <s v="3822 NE 62nd St"/>
    <s v="Vancouver"/>
    <s v="WA"/>
    <s v="720"/>
    <x v="1"/>
    <x v="1"/>
    <x v="3"/>
    <m/>
    <x v="3"/>
    <n v="633.92999999999995"/>
    <n v="28"/>
    <n v="1"/>
    <x v="0"/>
    <x v="0"/>
    <x v="6"/>
  </r>
  <r>
    <s v="3520142"/>
    <x v="1"/>
    <s v="Pacific Lifestyle Homes(WEB)"/>
    <s v="12909 NE 60th Ave"/>
    <s v="Vancouver"/>
    <s v="WA"/>
    <s v="720"/>
    <x v="1"/>
    <x v="1"/>
    <x v="3"/>
    <m/>
    <x v="3"/>
    <n v="664.66"/>
    <n v="21"/>
    <n v="1"/>
    <x v="0"/>
    <x v="0"/>
    <x v="6"/>
  </r>
  <r>
    <s v="3520196"/>
    <x v="1"/>
    <s v="Silver Buckle Homes LLC(C5C)"/>
    <s v="5909 NE 38th Ct"/>
    <s v="Vancouver"/>
    <s v="WA"/>
    <s v="720"/>
    <x v="1"/>
    <x v="1"/>
    <x v="3"/>
    <m/>
    <x v="3"/>
    <n v="659.91"/>
    <n v="18"/>
    <n v="1"/>
    <x v="0"/>
    <x v="0"/>
    <x v="6"/>
  </r>
  <r>
    <s v="3520197"/>
    <x v="1"/>
    <s v="Silver Buckle Homes LLC(C5C)"/>
    <s v="5913 NE 38th Ct"/>
    <s v="Vancouver"/>
    <s v="WA"/>
    <s v="720"/>
    <x v="1"/>
    <x v="1"/>
    <x v="3"/>
    <m/>
    <x v="3"/>
    <n v="632.79"/>
    <n v="19"/>
    <n v="1"/>
    <x v="0"/>
    <x v="0"/>
    <x v="6"/>
  </r>
  <r>
    <s v="3520224"/>
    <x v="1"/>
    <s v="Helmes Inc(VJS)"/>
    <s v="14625 NE 112th St"/>
    <s v="Vancouver"/>
    <s v="WA"/>
    <s v="720"/>
    <x v="1"/>
    <x v="1"/>
    <x v="3"/>
    <m/>
    <x v="3"/>
    <n v="629"/>
    <n v="22"/>
    <n v="1"/>
    <x v="0"/>
    <x v="0"/>
    <x v="6"/>
  </r>
  <r>
    <s v="3520226"/>
    <x v="1"/>
    <s v="Helmes Inc(VJS)"/>
    <s v="1503 NW 18th St"/>
    <s v="Battle Ground"/>
    <s v="WA"/>
    <s v="720"/>
    <x v="1"/>
    <x v="1"/>
    <x v="3"/>
    <m/>
    <x v="3"/>
    <n v="628.48"/>
    <n v="18"/>
    <n v="1"/>
    <x v="0"/>
    <x v="0"/>
    <x v="6"/>
  </r>
  <r>
    <s v="3520230"/>
    <x v="1"/>
    <s v="Helmes Inc(WEB)"/>
    <s v="2604 NE 7th Dr"/>
    <s v="Battle Ground"/>
    <s v="WA"/>
    <s v="720"/>
    <x v="1"/>
    <x v="1"/>
    <x v="3"/>
    <m/>
    <x v="3"/>
    <n v="629.11"/>
    <n v="23"/>
    <n v="1"/>
    <x v="0"/>
    <x v="0"/>
    <x v="6"/>
  </r>
  <r>
    <s v="3520297"/>
    <x v="1"/>
    <s v="D R Horton Inc Portland(C5C)"/>
    <s v=""/>
    <s v=""/>
    <s v=""/>
    <s v=""/>
    <x v="1"/>
    <x v="1"/>
    <x v="9"/>
    <m/>
    <x v="3"/>
    <n v="665.56"/>
    <n v="28"/>
    <n v="1"/>
    <x v="0"/>
    <x v="0"/>
    <x v="6"/>
  </r>
  <r>
    <s v="3520298"/>
    <x v="1"/>
    <s v="D R Horton Inc Portland(C5C)"/>
    <s v=""/>
    <s v=""/>
    <s v=""/>
    <s v=""/>
    <x v="1"/>
    <x v="1"/>
    <x v="9"/>
    <m/>
    <x v="3"/>
    <n v="665.43"/>
    <n v="27"/>
    <n v="1"/>
    <x v="0"/>
    <x v="0"/>
    <x v="6"/>
  </r>
  <r>
    <s v="3520299"/>
    <x v="1"/>
    <s v="D R Horton Inc Portland(C5C)"/>
    <s v=""/>
    <s v=""/>
    <s v=""/>
    <s v=""/>
    <x v="1"/>
    <x v="1"/>
    <x v="9"/>
    <m/>
    <x v="3"/>
    <n v="665.43"/>
    <n v="27"/>
    <n v="1"/>
    <x v="0"/>
    <x v="0"/>
    <x v="6"/>
  </r>
  <r>
    <s v="3520300"/>
    <x v="1"/>
    <s v="D R Horton Inc Portland(C5C)"/>
    <s v=""/>
    <s v=""/>
    <s v=""/>
    <s v=""/>
    <x v="1"/>
    <x v="1"/>
    <x v="9"/>
    <m/>
    <x v="3"/>
    <n v="633.79999999999995"/>
    <n v="27"/>
    <n v="1"/>
    <x v="0"/>
    <x v="0"/>
    <x v="6"/>
  </r>
  <r>
    <s v="3520302"/>
    <x v="1"/>
    <s v="D R Horton Inc Portland(C5C)"/>
    <s v=""/>
    <s v=""/>
    <s v=""/>
    <s v=""/>
    <x v="1"/>
    <x v="1"/>
    <x v="9"/>
    <m/>
    <x v="3"/>
    <n v="633.79999999999995"/>
    <n v="27"/>
    <n v="1"/>
    <x v="0"/>
    <x v="0"/>
    <x v="6"/>
  </r>
  <r>
    <s v="3520306"/>
    <x v="1"/>
    <s v="D R Horton Inc Portland(C5C)"/>
    <s v=""/>
    <s v=""/>
    <s v=""/>
    <s v=""/>
    <x v="1"/>
    <x v="1"/>
    <x v="9"/>
    <m/>
    <x v="3"/>
    <n v="630"/>
    <n v="30"/>
    <n v="1"/>
    <x v="0"/>
    <x v="0"/>
    <x v="6"/>
  </r>
  <r>
    <s v="3520307"/>
    <x v="1"/>
    <s v="D R Horton Inc Portland(C5C)"/>
    <s v=""/>
    <s v=""/>
    <s v=""/>
    <s v=""/>
    <x v="1"/>
    <x v="1"/>
    <x v="9"/>
    <m/>
    <x v="3"/>
    <n v="629.5"/>
    <n v="26"/>
    <n v="1"/>
    <x v="0"/>
    <x v="0"/>
    <x v="6"/>
  </r>
  <r>
    <s v="3520314"/>
    <x v="1"/>
    <s v="D R Horton Inc Portland(C5C)"/>
    <s v=""/>
    <s v=""/>
    <s v=""/>
    <s v=""/>
    <x v="1"/>
    <x v="1"/>
    <x v="9"/>
    <m/>
    <x v="3"/>
    <n v="640.09"/>
    <n v="76"/>
    <n v="1"/>
    <x v="0"/>
    <x v="0"/>
    <x v="6"/>
  </r>
  <r>
    <s v="3520315"/>
    <x v="1"/>
    <s v="D R Horton Inc Portland(C5C)"/>
    <s v=""/>
    <s v=""/>
    <s v=""/>
    <s v=""/>
    <x v="1"/>
    <x v="1"/>
    <x v="9"/>
    <m/>
    <x v="3"/>
    <n v="638.66"/>
    <n v="65"/>
    <n v="1"/>
    <x v="0"/>
    <x v="0"/>
    <x v="6"/>
  </r>
  <r>
    <s v="3520316"/>
    <x v="1"/>
    <s v="D R Horton Inc Portland(C5C)"/>
    <s v=""/>
    <s v=""/>
    <s v=""/>
    <s v=""/>
    <x v="1"/>
    <x v="1"/>
    <x v="9"/>
    <m/>
    <x v="3"/>
    <n v="637.77"/>
    <n v="58"/>
    <n v="1"/>
    <x v="0"/>
    <x v="0"/>
    <x v="6"/>
  </r>
  <r>
    <s v="3520317"/>
    <x v="1"/>
    <s v="D R Horton Inc Portland(C5C)"/>
    <s v=""/>
    <s v=""/>
    <s v=""/>
    <s v=""/>
    <x v="1"/>
    <x v="1"/>
    <x v="9"/>
    <m/>
    <x v="3"/>
    <n v="639.97"/>
    <n v="75"/>
    <n v="1"/>
    <x v="0"/>
    <x v="0"/>
    <x v="6"/>
  </r>
  <r>
    <s v="3520318"/>
    <x v="1"/>
    <s v="D R Horton Inc Portland(C5C)"/>
    <s v=""/>
    <s v=""/>
    <s v=""/>
    <s v=""/>
    <x v="1"/>
    <x v="1"/>
    <x v="9"/>
    <m/>
    <x v="3"/>
    <n v="639.30999999999995"/>
    <n v="70"/>
    <n v="1"/>
    <x v="0"/>
    <x v="0"/>
    <x v="6"/>
  </r>
  <r>
    <s v="3520353"/>
    <x v="1"/>
    <s v="Cascade West Development(C5C)"/>
    <s v=""/>
    <s v=""/>
    <s v=""/>
    <s v=""/>
    <x v="1"/>
    <x v="1"/>
    <x v="9"/>
    <m/>
    <x v="3"/>
    <n v="796.5"/>
    <n v="24"/>
    <n v="1"/>
    <x v="0"/>
    <x v="0"/>
    <x v="6"/>
  </r>
  <r>
    <s v="3520355"/>
    <x v="1"/>
    <s v="Aho Construction(C5C)"/>
    <s v=""/>
    <s v=""/>
    <s v=""/>
    <s v=""/>
    <x v="1"/>
    <x v="1"/>
    <x v="9"/>
    <m/>
    <x v="3"/>
    <n v="629.11"/>
    <n v="23"/>
    <n v="1"/>
    <x v="0"/>
    <x v="0"/>
    <x v="6"/>
  </r>
  <r>
    <s v="3520356"/>
    <x v="1"/>
    <s v="Aho Construction(C5C)"/>
    <s v=""/>
    <s v=""/>
    <s v=""/>
    <s v=""/>
    <x v="1"/>
    <x v="1"/>
    <x v="9"/>
    <m/>
    <x v="3"/>
    <n v="629.11"/>
    <n v="23"/>
    <n v="1"/>
    <x v="0"/>
    <x v="0"/>
    <x v="6"/>
  </r>
  <r>
    <s v="3520362"/>
    <x v="1"/>
    <s v="Pacific Lifestyle Homes(WEB)"/>
    <s v=""/>
    <s v=""/>
    <s v=""/>
    <s v=""/>
    <x v="1"/>
    <x v="1"/>
    <x v="9"/>
    <m/>
    <x v="3"/>
    <n v="660.03"/>
    <n v="19"/>
    <n v="1"/>
    <x v="0"/>
    <x v="0"/>
    <x v="6"/>
  </r>
  <r>
    <s v="3520428"/>
    <x v="1"/>
    <s v="Taylor, Marlene H(VJS)"/>
    <s v=""/>
    <s v=""/>
    <s v=""/>
    <s v=""/>
    <x v="1"/>
    <x v="1"/>
    <x v="9"/>
    <m/>
    <x v="3"/>
    <n v="633.16"/>
    <n v="22"/>
    <n v="1"/>
    <x v="0"/>
    <x v="0"/>
    <x v="4"/>
  </r>
  <r>
    <s v="3520476"/>
    <x v="1"/>
    <s v="Ambry Inc(C5C)"/>
    <s v=""/>
    <s v=""/>
    <s v=""/>
    <s v=""/>
    <x v="1"/>
    <x v="1"/>
    <x v="9"/>
    <m/>
    <x v="3"/>
    <n v="629.54"/>
    <n v="24"/>
    <n v="1"/>
    <x v="0"/>
    <x v="0"/>
    <x v="6"/>
  </r>
  <r>
    <s v="3520479"/>
    <x v="1"/>
    <s v="Ambry Inc(C5C)"/>
    <s v=""/>
    <s v=""/>
    <s v=""/>
    <s v=""/>
    <x v="1"/>
    <x v="1"/>
    <x v="9"/>
    <m/>
    <x v="3"/>
    <n v="630.37"/>
    <n v="30"/>
    <n v="1"/>
    <x v="0"/>
    <x v="0"/>
    <x v="6"/>
  </r>
  <r>
    <s v="3520527"/>
    <x v="1"/>
    <s v="Urban Northwest Homes LLC(C5C)"/>
    <s v=""/>
    <s v=""/>
    <s v=""/>
    <s v=""/>
    <x v="1"/>
    <x v="1"/>
    <x v="9"/>
    <m/>
    <x v="3"/>
    <n v="629.52"/>
    <n v="26"/>
    <n v="1"/>
    <x v="0"/>
    <x v="0"/>
    <x v="6"/>
  </r>
  <r>
    <s v="3520528"/>
    <x v="1"/>
    <s v="Urban Northwest Homes LLC(C5C)"/>
    <s v=""/>
    <s v=""/>
    <s v=""/>
    <s v=""/>
    <x v="1"/>
    <x v="1"/>
    <x v="9"/>
    <m/>
    <x v="3"/>
    <n v="628.38"/>
    <n v="23"/>
    <n v="1"/>
    <x v="0"/>
    <x v="0"/>
    <x v="6"/>
  </r>
  <r>
    <s v="3520529"/>
    <x v="1"/>
    <s v="Urban Northwest Homes LLC(C5C)"/>
    <s v=""/>
    <s v=""/>
    <s v=""/>
    <s v=""/>
    <x v="1"/>
    <x v="1"/>
    <x v="9"/>
    <m/>
    <x v="3"/>
    <n v="628.13"/>
    <n v="21"/>
    <n v="1"/>
    <x v="0"/>
    <x v="0"/>
    <x v="6"/>
  </r>
  <r>
    <s v="3520530"/>
    <x v="1"/>
    <s v="Urban Northwest Homes LLC(C5C)"/>
    <s v=""/>
    <s v=""/>
    <s v=""/>
    <s v=""/>
    <x v="1"/>
    <x v="1"/>
    <x v="9"/>
    <m/>
    <x v="3"/>
    <n v="628.77"/>
    <n v="26"/>
    <n v="1"/>
    <x v="0"/>
    <x v="0"/>
    <x v="6"/>
  </r>
  <r>
    <s v="3520547"/>
    <x v="1"/>
    <s v="Summerplace Homes(C5C)"/>
    <s v=""/>
    <s v=""/>
    <s v=""/>
    <s v=""/>
    <x v="1"/>
    <x v="1"/>
    <x v="9"/>
    <m/>
    <x v="3"/>
    <n v="660.59"/>
    <n v="24"/>
    <n v="1"/>
    <x v="0"/>
    <x v="0"/>
    <x v="6"/>
  </r>
  <r>
    <s v="3520581"/>
    <x v="1"/>
    <s v="Pacific Lifestyle Homes(MRE)"/>
    <s v=""/>
    <s v=""/>
    <s v=""/>
    <s v=""/>
    <x v="1"/>
    <x v="1"/>
    <x v="9"/>
    <m/>
    <x v="3"/>
    <n v="660.46"/>
    <n v="23"/>
    <n v="1"/>
    <x v="0"/>
    <x v="0"/>
    <x v="6"/>
  </r>
  <r>
    <s v="3520588"/>
    <x v="1"/>
    <s v="DMK Construction(E2G)"/>
    <s v=""/>
    <s v=""/>
    <s v=""/>
    <s v=""/>
    <x v="1"/>
    <x v="1"/>
    <x v="9"/>
    <m/>
    <x v="3"/>
    <n v="664.13"/>
    <n v="51"/>
    <n v="1"/>
    <x v="0"/>
    <x v="0"/>
    <x v="6"/>
  </r>
  <r>
    <s v="3520589"/>
    <x v="1"/>
    <s v="DMK Construction(E2G)"/>
    <s v=""/>
    <s v=""/>
    <s v=""/>
    <s v=""/>
    <x v="1"/>
    <x v="1"/>
    <x v="9"/>
    <m/>
    <x v="3"/>
    <n v="680.02"/>
    <n v="82"/>
    <n v="1"/>
    <x v="0"/>
    <x v="0"/>
    <x v="6"/>
  </r>
  <r>
    <s v="3520590"/>
    <x v="1"/>
    <s v="Revin Construction Inc(E2G)"/>
    <s v=""/>
    <s v=""/>
    <s v=""/>
    <s v=""/>
    <x v="1"/>
    <x v="1"/>
    <x v="9"/>
    <m/>
    <x v="3"/>
    <n v="664"/>
    <n v="50"/>
    <n v="1"/>
    <x v="0"/>
    <x v="0"/>
    <x v="6"/>
  </r>
  <r>
    <s v="3520715"/>
    <x v="1"/>
    <s v="D R Horton Inc Portland(MRE)"/>
    <s v="3814 NE 62nd St"/>
    <s v="Vancouver"/>
    <s v="WA"/>
    <s v="720"/>
    <x v="1"/>
    <x v="1"/>
    <x v="3"/>
    <m/>
    <x v="3"/>
    <n v="630.01"/>
    <n v="27"/>
    <n v="1"/>
    <x v="0"/>
    <x v="0"/>
    <x v="6"/>
  </r>
  <r>
    <s v="3520717"/>
    <x v="1"/>
    <s v="D R Horton Inc Portland(MRE)"/>
    <s v="3811 NE 62nd St"/>
    <s v="Vancouver"/>
    <s v="WA"/>
    <s v="720"/>
    <x v="1"/>
    <x v="1"/>
    <x v="3"/>
    <m/>
    <x v="3"/>
    <n v="628.48"/>
    <n v="26"/>
    <n v="1"/>
    <x v="0"/>
    <x v="0"/>
    <x v="6"/>
  </r>
  <r>
    <s v="3520719"/>
    <x v="1"/>
    <s v="D R Horton Inc Portland(MRE)"/>
    <s v="3807 NE 62nd St"/>
    <s v="Vancouver"/>
    <s v="WA"/>
    <s v="720"/>
    <x v="1"/>
    <x v="1"/>
    <x v="3"/>
    <m/>
    <x v="3"/>
    <n v="628.48"/>
    <n v="26"/>
    <n v="1"/>
    <x v="0"/>
    <x v="0"/>
    <x v="6"/>
  </r>
  <r>
    <s v="3520720"/>
    <x v="1"/>
    <s v="D R Horton Inc Portland(MRE)"/>
    <s v="3803 NE 62nd St"/>
    <s v="Vancouver"/>
    <s v="WA"/>
    <s v="720"/>
    <x v="1"/>
    <x v="1"/>
    <x v="3"/>
    <m/>
    <x v="3"/>
    <n v="629.89"/>
    <n v="26"/>
    <n v="1"/>
    <x v="0"/>
    <x v="0"/>
    <x v="6"/>
  </r>
  <r>
    <s v="3520721"/>
    <x v="1"/>
    <s v="D R Horton Inc Portland(MRE)"/>
    <s v="3800 NE 61st St"/>
    <s v="Vancouver"/>
    <s v="WA"/>
    <s v="720"/>
    <x v="1"/>
    <x v="1"/>
    <x v="3"/>
    <m/>
    <x v="3"/>
    <n v="630.01"/>
    <n v="27"/>
    <n v="1"/>
    <x v="0"/>
    <x v="0"/>
    <x v="6"/>
  </r>
  <r>
    <s v="3520735"/>
    <x v="1"/>
    <s v="Manor Homes Washington Inc(E2G)"/>
    <s v="3944 NE Tacoma Ct"/>
    <s v="Camas"/>
    <s v="WA"/>
    <s v="720"/>
    <x v="1"/>
    <x v="1"/>
    <x v="3"/>
    <m/>
    <x v="3"/>
    <n v="660.56"/>
    <n v="20"/>
    <n v="1"/>
    <x v="0"/>
    <x v="0"/>
    <x v="6"/>
  </r>
  <r>
    <s v="3520736"/>
    <x v="1"/>
    <s v="Manor Homes Washington Inc(E2G)"/>
    <s v="4014 NE Tacoma Ct"/>
    <s v="Camas"/>
    <s v="WA"/>
    <s v="720"/>
    <x v="1"/>
    <x v="1"/>
    <x v="3"/>
    <m/>
    <x v="3"/>
    <n v="660.31"/>
    <n v="18"/>
    <n v="1"/>
    <x v="0"/>
    <x v="0"/>
    <x v="6"/>
  </r>
  <r>
    <s v="3520737"/>
    <x v="1"/>
    <s v="Manor Homes Washington Inc(E2G)"/>
    <s v="4020 NE Tacoma Ct"/>
    <s v="Camas"/>
    <s v="WA"/>
    <s v="720"/>
    <x v="1"/>
    <x v="1"/>
    <x v="3"/>
    <m/>
    <x v="3"/>
    <n v="660.94"/>
    <n v="23"/>
    <n v="1"/>
    <x v="0"/>
    <x v="0"/>
    <x v="6"/>
  </r>
  <r>
    <s v="3520744"/>
    <x v="1"/>
    <s v="Manor Homes Washington Inc(E2G)"/>
    <s v="10908 NE 95th Pl"/>
    <s v="Vancouver"/>
    <s v="WA"/>
    <s v="720"/>
    <x v="1"/>
    <x v="1"/>
    <x v="3"/>
    <m/>
    <x v="3"/>
    <n v="628.79999999999995"/>
    <n v="21"/>
    <n v="1"/>
    <x v="0"/>
    <x v="0"/>
    <x v="6"/>
  </r>
  <r>
    <s v="3520745"/>
    <x v="1"/>
    <s v="Manor Homes Washington Inc(E2G)"/>
    <s v="10911 NE 95th Pl"/>
    <s v="Vancouver"/>
    <s v="WA"/>
    <s v="720"/>
    <x v="1"/>
    <x v="1"/>
    <x v="3"/>
    <m/>
    <x v="3"/>
    <n v="628.41999999999996"/>
    <n v="18"/>
    <n v="1"/>
    <x v="0"/>
    <x v="0"/>
    <x v="6"/>
  </r>
  <r>
    <s v="3520746"/>
    <x v="1"/>
    <s v="Manor Homes Washington Inc(E2G)"/>
    <s v="10912 NE 95th Pl"/>
    <s v="Vancouver"/>
    <s v="WA"/>
    <s v="720"/>
    <x v="1"/>
    <x v="1"/>
    <x v="3"/>
    <m/>
    <x v="3"/>
    <n v="628.66999999999996"/>
    <n v="20"/>
    <n v="1"/>
    <x v="0"/>
    <x v="0"/>
    <x v="6"/>
  </r>
  <r>
    <s v="3520748"/>
    <x v="1"/>
    <s v="Manor Homes Washington Inc(E2G)"/>
    <s v="11005 NE 95th Pl"/>
    <s v="Vancouver"/>
    <s v="WA"/>
    <s v="720"/>
    <x v="1"/>
    <x v="1"/>
    <x v="3"/>
    <m/>
    <x v="3"/>
    <n v="659.96"/>
    <n v="19"/>
    <n v="1"/>
    <x v="0"/>
    <x v="0"/>
    <x v="6"/>
  </r>
  <r>
    <s v="3520750"/>
    <x v="1"/>
    <s v="Manor Homes Washington Inc(E2G)"/>
    <s v="10710 NE 97th Ave"/>
    <s v="Vancouver"/>
    <s v="WA"/>
    <s v="720"/>
    <x v="1"/>
    <x v="1"/>
    <x v="3"/>
    <m/>
    <x v="3"/>
    <n v="658.73"/>
    <n v="15"/>
    <n v="1"/>
    <x v="0"/>
    <x v="0"/>
    <x v="6"/>
  </r>
  <r>
    <s v="3520751"/>
    <x v="1"/>
    <s v="Manor Homes Washington Inc(E2G)"/>
    <s v="10808 NE 97th Ave"/>
    <s v="Vancouver"/>
    <s v="WA"/>
    <s v="720"/>
    <x v="1"/>
    <x v="1"/>
    <x v="3"/>
    <m/>
    <x v="3"/>
    <n v="664.76"/>
    <n v="18"/>
    <n v="1"/>
    <x v="0"/>
    <x v="0"/>
    <x v="6"/>
  </r>
  <r>
    <s v="3520804"/>
    <x v="1"/>
    <s v="Sun Country Homes(C5C)"/>
    <s v="10010 NE 34th Pl"/>
    <s v="Vancouver"/>
    <s v="WA"/>
    <s v="720"/>
    <x v="1"/>
    <x v="1"/>
    <x v="3"/>
    <m/>
    <x v="3"/>
    <n v="660.85"/>
    <n v="26"/>
    <n v="1"/>
    <x v="0"/>
    <x v="0"/>
    <x v="6"/>
  </r>
  <r>
    <s v="3520889"/>
    <x v="1"/>
    <s v="Melius, Robert A(MRE)"/>
    <s v="15910 NE 22nd Ave"/>
    <s v="Ridgefield"/>
    <s v="WA"/>
    <s v="720"/>
    <x v="1"/>
    <x v="1"/>
    <x v="3"/>
    <m/>
    <x v="3"/>
    <n v="661.21"/>
    <n v="29"/>
    <n v="1"/>
    <x v="0"/>
    <x v="0"/>
    <x v="4"/>
  </r>
  <r>
    <s v="3520891"/>
    <x v="1"/>
    <s v="McCluer Construction LLC(C5C)"/>
    <s v="881 50th St"/>
    <s v="Washougal"/>
    <s v="WA"/>
    <s v="720"/>
    <x v="1"/>
    <x v="1"/>
    <x v="3"/>
    <m/>
    <x v="3"/>
    <n v="660.44"/>
    <n v="23"/>
    <n v="1"/>
    <x v="0"/>
    <x v="0"/>
    <x v="6"/>
  </r>
  <r>
    <s v="3521024"/>
    <x v="1"/>
    <s v="Helmes Inc(WEB)"/>
    <s v="5300 NE 133rd St"/>
    <s v="Vancouver"/>
    <s v="WA"/>
    <s v="720"/>
    <x v="1"/>
    <x v="1"/>
    <x v="3"/>
    <m/>
    <x v="3"/>
    <n v="659.61"/>
    <n v="22"/>
    <n v="1"/>
    <x v="0"/>
    <x v="0"/>
    <x v="6"/>
  </r>
  <r>
    <s v="3521078"/>
    <x v="1"/>
    <s v="Pacific Lifestyle Homes(C5C)"/>
    <s v="10603 NE 92nd Ave"/>
    <s v="Vancouver"/>
    <s v="WA"/>
    <s v="720"/>
    <x v="1"/>
    <x v="1"/>
    <x v="3"/>
    <m/>
    <x v="3"/>
    <n v="661.19"/>
    <n v="25"/>
    <n v="1"/>
    <x v="0"/>
    <x v="0"/>
    <x v="6"/>
  </r>
  <r>
    <s v="3521228"/>
    <x v="1"/>
    <s v="Ile, Cornel(C5C)"/>
    <s v="4961 G St"/>
    <s v="Washougal"/>
    <s v="WA"/>
    <s v="720"/>
    <x v="1"/>
    <x v="1"/>
    <x v="3"/>
    <m/>
    <x v="3"/>
    <n v="661.17"/>
    <n v="25"/>
    <n v="1"/>
    <x v="0"/>
    <x v="0"/>
    <x v="4"/>
  </r>
  <r>
    <s v="3521250"/>
    <x v="1"/>
    <s v="Helmes Inc(WEB)"/>
    <s v="5401 NE 133rd St"/>
    <s v="Vancouver"/>
    <s v="WA"/>
    <s v="720"/>
    <x v="1"/>
    <x v="1"/>
    <x v="3"/>
    <m/>
    <x v="3"/>
    <n v="628.11"/>
    <n v="21"/>
    <n v="1"/>
    <x v="0"/>
    <x v="0"/>
    <x v="6"/>
  </r>
  <r>
    <s v="3521251"/>
    <x v="1"/>
    <s v="Helmes Inc(WEB)"/>
    <s v="5413 NE 133rd St"/>
    <s v="Vancouver"/>
    <s v="WA"/>
    <s v="720"/>
    <x v="1"/>
    <x v="1"/>
    <x v="3"/>
    <m/>
    <x v="3"/>
    <n v="628.51"/>
    <n v="24"/>
    <n v="1"/>
    <x v="0"/>
    <x v="0"/>
    <x v="6"/>
  </r>
  <r>
    <s v="3521260"/>
    <x v="1"/>
    <s v="Helmes Inc(C5C)"/>
    <s v="5615 NE 134th St"/>
    <s v="Vancouver"/>
    <s v="WA"/>
    <s v="720"/>
    <x v="1"/>
    <x v="1"/>
    <x v="3"/>
    <m/>
    <x v="3"/>
    <n v="629.23"/>
    <n v="21"/>
    <n v="1"/>
    <x v="0"/>
    <x v="0"/>
    <x v="6"/>
  </r>
  <r>
    <s v="3521265"/>
    <x v="1"/>
    <s v="Helmes Inc(C5C)"/>
    <s v="13200 NE 57th Ave"/>
    <s v="Vancouver"/>
    <s v="WA"/>
    <s v="720"/>
    <x v="1"/>
    <x v="1"/>
    <x v="3"/>
    <m/>
    <x v="3"/>
    <n v="629.35"/>
    <n v="22"/>
    <n v="1"/>
    <x v="0"/>
    <x v="0"/>
    <x v="6"/>
  </r>
  <r>
    <s v="3521266"/>
    <x v="1"/>
    <s v="Helmes Inc(C5C)"/>
    <s v="13110 NE 57th Ave"/>
    <s v="Vancouver"/>
    <s v="WA"/>
    <s v="720"/>
    <x v="1"/>
    <x v="1"/>
    <x v="3"/>
    <m/>
    <x v="3"/>
    <n v="629.48"/>
    <n v="23"/>
    <n v="1"/>
    <x v="0"/>
    <x v="0"/>
    <x v="6"/>
  </r>
  <r>
    <s v="3521277"/>
    <x v="1"/>
    <s v="Lennar Northwest Inc(MRE)"/>
    <s v="5113 NW 137th Cir"/>
    <s v="Vancouver"/>
    <s v="WA"/>
    <s v="720"/>
    <x v="1"/>
    <x v="1"/>
    <x v="3"/>
    <m/>
    <x v="3"/>
    <n v="660.58"/>
    <n v="23"/>
    <n v="1"/>
    <x v="0"/>
    <x v="0"/>
    <x v="6"/>
  </r>
  <r>
    <s v="3521278"/>
    <x v="1"/>
    <s v="Lennar Northwest Inc(MRE)"/>
    <s v="5109 NW 137th Cir"/>
    <s v="Vancouver"/>
    <s v="WA"/>
    <s v="720"/>
    <x v="1"/>
    <x v="1"/>
    <x v="3"/>
    <m/>
    <x v="3"/>
    <n v="661.86"/>
    <n v="33"/>
    <n v="1"/>
    <x v="0"/>
    <x v="0"/>
    <x v="6"/>
  </r>
  <r>
    <s v="3521279"/>
    <x v="1"/>
    <s v="Lennar Northwest Inc(MRE)"/>
    <s v="5105 NW 137th Cir"/>
    <s v="Vancouver"/>
    <s v="WA"/>
    <s v="720"/>
    <x v="1"/>
    <x v="1"/>
    <x v="3"/>
    <m/>
    <x v="3"/>
    <n v="660.58"/>
    <n v="23"/>
    <n v="1"/>
    <x v="0"/>
    <x v="0"/>
    <x v="6"/>
  </r>
  <r>
    <s v="3521280"/>
    <x v="1"/>
    <s v="Lennar Northwest Inc(MRE)"/>
    <s v="5101 NW 137th Cir"/>
    <s v="Vancouver"/>
    <s v="WA"/>
    <s v="720"/>
    <x v="1"/>
    <x v="1"/>
    <x v="3"/>
    <m/>
    <x v="3"/>
    <n v="661.86"/>
    <n v="33"/>
    <n v="1"/>
    <x v="0"/>
    <x v="0"/>
    <x v="6"/>
  </r>
  <r>
    <s v="3521281"/>
    <x v="1"/>
    <s v="Lennar Northwest Inc(MRE)"/>
    <s v="5011 NW 137th Cir"/>
    <s v="Vancouver"/>
    <s v="WA"/>
    <s v="720"/>
    <x v="1"/>
    <x v="1"/>
    <x v="3"/>
    <m/>
    <x v="3"/>
    <n v="660.71"/>
    <n v="24"/>
    <n v="1"/>
    <x v="0"/>
    <x v="0"/>
    <x v="6"/>
  </r>
  <r>
    <s v="3521282"/>
    <x v="1"/>
    <s v="Lennar Northwest Inc(MRE)"/>
    <s v="5007 NW 137th Cir"/>
    <s v="Vancouver"/>
    <s v="WA"/>
    <s v="720"/>
    <x v="1"/>
    <x v="1"/>
    <x v="3"/>
    <m/>
    <x v="3"/>
    <n v="666.95"/>
    <n v="73"/>
    <n v="1"/>
    <x v="0"/>
    <x v="0"/>
    <x v="6"/>
  </r>
  <r>
    <s v="3521283"/>
    <x v="1"/>
    <s v="Lennar Northwest Inc(MRE)"/>
    <s v="5111 NW 137th Way"/>
    <s v="Vancouver"/>
    <s v="WA"/>
    <s v="720"/>
    <x v="1"/>
    <x v="1"/>
    <x v="3"/>
    <m/>
    <x v="3"/>
    <n v="660.58"/>
    <n v="23"/>
    <n v="1"/>
    <x v="0"/>
    <x v="0"/>
    <x v="6"/>
  </r>
  <r>
    <s v="3521284"/>
    <x v="1"/>
    <s v="Lennar Northwest Inc(MRE)"/>
    <s v="13403 NW 54th Ave"/>
    <s v="Vancouver"/>
    <s v="WA"/>
    <s v="720"/>
    <x v="1"/>
    <x v="1"/>
    <x v="3"/>
    <m/>
    <x v="3"/>
    <n v="628.78"/>
    <n v="20"/>
    <n v="1"/>
    <x v="0"/>
    <x v="0"/>
    <x v="6"/>
  </r>
  <r>
    <s v="3521285"/>
    <x v="1"/>
    <s v="Lennar Northwest Inc(MRE)"/>
    <s v="13407 NW 54th Ave"/>
    <s v="Vancouver"/>
    <s v="WA"/>
    <s v="720"/>
    <x v="1"/>
    <x v="1"/>
    <x v="3"/>
    <m/>
    <x v="3"/>
    <n v="629.54999999999995"/>
    <n v="26"/>
    <n v="1"/>
    <x v="0"/>
    <x v="0"/>
    <x v="6"/>
  </r>
  <r>
    <s v="3521370"/>
    <x v="1"/>
    <s v="Urban Northwest Homes LLC(E2G)"/>
    <s v="15514 NE 108th Way"/>
    <s v="Vancouver"/>
    <s v="WA"/>
    <s v="720"/>
    <x v="1"/>
    <x v="1"/>
    <x v="3"/>
    <m/>
    <x v="3"/>
    <n v="629.14"/>
    <n v="23"/>
    <n v="1"/>
    <x v="0"/>
    <x v="0"/>
    <x v="6"/>
  </r>
  <r>
    <s v="3521435"/>
    <x v="1"/>
    <s v="Pacific Lifestyle Homes(MRE)"/>
    <s v="5401 NE 125th St"/>
    <s v="Vancouver"/>
    <s v="WA"/>
    <s v="720"/>
    <x v="1"/>
    <x v="1"/>
    <x v="3"/>
    <m/>
    <x v="3"/>
    <n v="664.48"/>
    <n v="22"/>
    <n v="1"/>
    <x v="0"/>
    <x v="0"/>
    <x v="6"/>
  </r>
  <r>
    <s v="3521437"/>
    <x v="1"/>
    <s v="D R Horton Inc Portland(VJS)"/>
    <s v="11512 NE 127th Ct"/>
    <s v="Vancouver"/>
    <s v="WA"/>
    <s v="720"/>
    <x v="1"/>
    <x v="1"/>
    <x v="3"/>
    <m/>
    <x v="3"/>
    <n v="668.62"/>
    <n v="66"/>
    <n v="1"/>
    <x v="0"/>
    <x v="0"/>
    <x v="6"/>
  </r>
  <r>
    <s v="3521438"/>
    <x v="1"/>
    <s v="D R Horton Inc Portland(VJS)"/>
    <s v="11524 NE 127th Ct"/>
    <s v="Vancouver"/>
    <s v="WA"/>
    <s v="720"/>
    <x v="1"/>
    <x v="1"/>
    <x v="3"/>
    <m/>
    <x v="3"/>
    <n v="664.25"/>
    <n v="32"/>
    <n v="1"/>
    <x v="0"/>
    <x v="0"/>
    <x v="6"/>
  </r>
  <r>
    <s v="3521440"/>
    <x v="1"/>
    <s v="D R Horton Inc Portland(C5C)"/>
    <s v="3713 NE 62nd St"/>
    <s v="Vancouver"/>
    <s v="WA"/>
    <s v="720"/>
    <x v="1"/>
    <x v="1"/>
    <x v="3"/>
    <m/>
    <x v="3"/>
    <n v="633.25"/>
    <n v="25"/>
    <n v="1"/>
    <x v="0"/>
    <x v="0"/>
    <x v="6"/>
  </r>
  <r>
    <s v="3521441"/>
    <x v="1"/>
    <s v="D R Horton Inc Portland(C5C)"/>
    <s v="3717 NE 62nd St"/>
    <s v="Vancouver"/>
    <s v="WA"/>
    <s v="720"/>
    <x v="1"/>
    <x v="1"/>
    <x v="3"/>
    <m/>
    <x v="3"/>
    <n v="633.51"/>
    <n v="27"/>
    <n v="1"/>
    <x v="0"/>
    <x v="0"/>
    <x v="6"/>
  </r>
  <r>
    <s v="3521443"/>
    <x v="1"/>
    <s v="D R Horton Inc Portland(VJS)"/>
    <s v="11518 NE 127th Ct"/>
    <s v="Vancouver"/>
    <s v="WA"/>
    <s v="720"/>
    <x v="1"/>
    <x v="1"/>
    <x v="3"/>
    <m/>
    <x v="3"/>
    <n v="659.27"/>
    <n v="22"/>
    <n v="1"/>
    <x v="0"/>
    <x v="0"/>
    <x v="6"/>
  </r>
  <r>
    <s v="3521450"/>
    <x v="1"/>
    <s v="Urban Northwest Homes LLC(C5C)"/>
    <s v="15216 NE 107th St"/>
    <s v="Vancouver"/>
    <s v="WA"/>
    <s v="720"/>
    <x v="1"/>
    <x v="1"/>
    <x v="3"/>
    <m/>
    <x v="3"/>
    <n v="659.02"/>
    <n v="20"/>
    <n v="1"/>
    <x v="0"/>
    <x v="0"/>
    <x v="6"/>
  </r>
  <r>
    <s v="3521491"/>
    <x v="1"/>
    <s v="Lennar Northwest Inc(WEB)"/>
    <s v="613 NE 149th Way"/>
    <s v="Vancouver"/>
    <s v="WA"/>
    <s v="720"/>
    <x v="1"/>
    <x v="1"/>
    <x v="3"/>
    <m/>
    <x v="3"/>
    <n v="661.05"/>
    <n v="24"/>
    <n v="1"/>
    <x v="0"/>
    <x v="0"/>
    <x v="6"/>
  </r>
  <r>
    <s v="3521494"/>
    <x v="1"/>
    <s v="Pacific Lifestyle Homes(WEB)"/>
    <s v="5409 NE 125th St"/>
    <s v="Vancouver"/>
    <s v="WA"/>
    <s v="720"/>
    <x v="1"/>
    <x v="1"/>
    <x v="3"/>
    <m/>
    <x v="3"/>
    <n v="668.34"/>
    <n v="52"/>
    <n v="1"/>
    <x v="0"/>
    <x v="0"/>
    <x v="6"/>
  </r>
  <r>
    <s v="3521498"/>
    <x v="1"/>
    <s v="Kingston Homes LLC(MRE)"/>
    <s v="12215 NE 56th Ave"/>
    <s v="Vancouver"/>
    <s v="WA"/>
    <s v="720"/>
    <x v="1"/>
    <x v="1"/>
    <x v="3"/>
    <m/>
    <x v="3"/>
    <n v="660.42"/>
    <n v="19"/>
    <n v="1"/>
    <x v="0"/>
    <x v="0"/>
    <x v="6"/>
  </r>
  <r>
    <s v="3521499"/>
    <x v="1"/>
    <s v="Kingston Homes LLC(MRE)"/>
    <s v="12007 NE 56th Ave"/>
    <s v="Vancouver"/>
    <s v="WA"/>
    <s v="720"/>
    <x v="1"/>
    <x v="1"/>
    <x v="3"/>
    <m/>
    <x v="3"/>
    <n v="629.35"/>
    <n v="22"/>
    <n v="1"/>
    <x v="0"/>
    <x v="0"/>
    <x v="6"/>
  </r>
  <r>
    <s v="3521501"/>
    <x v="1"/>
    <s v="Kingston Homes LLC(C5C)"/>
    <s v="5800 NE 129th St"/>
    <s v="Vancouver"/>
    <s v="WA"/>
    <s v="720"/>
    <x v="1"/>
    <x v="1"/>
    <x v="3"/>
    <m/>
    <x v="3"/>
    <n v="632.62"/>
    <n v="20"/>
    <n v="1"/>
    <x v="0"/>
    <x v="0"/>
    <x v="6"/>
  </r>
  <r>
    <s v="3521522"/>
    <x v="1"/>
    <s v="Modern NW Inc(C5C)"/>
    <s v="142 N 45th Cir"/>
    <s v="Camas"/>
    <s v="WA"/>
    <s v="720"/>
    <x v="1"/>
    <x v="1"/>
    <x v="3"/>
    <m/>
    <x v="3"/>
    <n v="665.4"/>
    <n v="29"/>
    <n v="1"/>
    <x v="0"/>
    <x v="0"/>
    <x v="6"/>
  </r>
  <r>
    <s v="3521526"/>
    <x v="1"/>
    <s v="D R Horton Inc Portland(E2G)"/>
    <s v="11516 NE 128th Ave"/>
    <s v="Vancouver"/>
    <s v="WA"/>
    <s v="720"/>
    <x v="1"/>
    <x v="1"/>
    <x v="3"/>
    <m/>
    <x v="3"/>
    <n v="631.94000000000005"/>
    <n v="26"/>
    <n v="1"/>
    <x v="0"/>
    <x v="0"/>
    <x v="6"/>
  </r>
  <r>
    <s v="3521527"/>
    <x v="1"/>
    <s v="D R Horton Inc Portland(E2G)"/>
    <s v="11520 NE 128th Ave"/>
    <s v="Vancouver"/>
    <s v="WA"/>
    <s v="720"/>
    <x v="1"/>
    <x v="1"/>
    <x v="3"/>
    <m/>
    <x v="3"/>
    <n v="631.41999999999996"/>
    <n v="22"/>
    <n v="1"/>
    <x v="0"/>
    <x v="0"/>
    <x v="6"/>
  </r>
  <r>
    <s v="3521528"/>
    <x v="1"/>
    <s v="D R Horton Inc Portland(E2G)"/>
    <s v="11526 NE 128th Ave"/>
    <s v="Vancouver"/>
    <s v="WA"/>
    <s v="720"/>
    <x v="1"/>
    <x v="1"/>
    <x v="3"/>
    <m/>
    <x v="3"/>
    <n v="631.54999999999995"/>
    <n v="23"/>
    <n v="1"/>
    <x v="0"/>
    <x v="0"/>
    <x v="6"/>
  </r>
  <r>
    <s v="3521569"/>
    <x v="1"/>
    <s v="Aho Construction(C5C)"/>
    <s v="13215 NE 67th Ave"/>
    <s v="Vancouver"/>
    <s v="WA"/>
    <s v="720"/>
    <x v="1"/>
    <x v="1"/>
    <x v="3"/>
    <m/>
    <x v="3"/>
    <n v="629.35"/>
    <n v="22"/>
    <n v="1"/>
    <x v="0"/>
    <x v="0"/>
    <x v="6"/>
  </r>
  <r>
    <s v="3521570"/>
    <x v="1"/>
    <s v="Helmes Inc(C5C)"/>
    <s v="16809 NE 80th St"/>
    <s v="Vancouver"/>
    <s v="WA"/>
    <s v="720"/>
    <x v="1"/>
    <x v="1"/>
    <x v="3"/>
    <m/>
    <x v="3"/>
    <n v="631.67999999999995"/>
    <n v="24"/>
    <n v="1"/>
    <x v="0"/>
    <x v="0"/>
    <x v="6"/>
  </r>
  <r>
    <s v="3521572"/>
    <x v="1"/>
    <s v="Helmes Inc(WEB)"/>
    <s v="17008 NE 79th Way"/>
    <s v="Vancouver"/>
    <s v="WA"/>
    <s v="720"/>
    <x v="1"/>
    <x v="1"/>
    <x v="3"/>
    <m/>
    <x v="3"/>
    <n v="631.67999999999995"/>
    <n v="24"/>
    <n v="1"/>
    <x v="0"/>
    <x v="0"/>
    <x v="6"/>
  </r>
  <r>
    <s v="3521577"/>
    <x v="1"/>
    <s v="Helmes Inc(C5C)"/>
    <s v="16907 NE 80th St"/>
    <s v="Vancouver"/>
    <s v="WA"/>
    <s v="720"/>
    <x v="1"/>
    <x v="1"/>
    <x v="3"/>
    <m/>
    <x v="3"/>
    <n v="633.55999999999995"/>
    <n v="25"/>
    <n v="1"/>
    <x v="0"/>
    <x v="0"/>
    <x v="6"/>
  </r>
  <r>
    <s v="3521581"/>
    <x v="1"/>
    <s v="Aho Construction(C5C)"/>
    <s v="7102 NE 134th St"/>
    <s v="Vancouver"/>
    <s v="WA"/>
    <s v="720"/>
    <x v="1"/>
    <x v="1"/>
    <x v="3"/>
    <m/>
    <x v="3"/>
    <n v="632.62"/>
    <n v="20"/>
    <n v="1"/>
    <x v="0"/>
    <x v="0"/>
    <x v="6"/>
  </r>
  <r>
    <s v="3521582"/>
    <x v="1"/>
    <s v="Aho Construction(C5C)"/>
    <s v="7106 NE 134th St"/>
    <s v="Vancouver"/>
    <s v="WA"/>
    <s v="720"/>
    <x v="1"/>
    <x v="1"/>
    <x v="3"/>
    <m/>
    <x v="3"/>
    <n v="629.1"/>
    <n v="20"/>
    <n v="1"/>
    <x v="0"/>
    <x v="0"/>
    <x v="6"/>
  </r>
  <r>
    <s v="3521594"/>
    <x v="1"/>
    <s v="Pacific Lifestyle Homes(MRE)"/>
    <s v="12409 NE 53rd Ave"/>
    <s v="Vancouver"/>
    <s v="WA"/>
    <s v="720"/>
    <x v="1"/>
    <x v="1"/>
    <x v="3"/>
    <m/>
    <x v="3"/>
    <n v="664.36"/>
    <n v="21"/>
    <n v="1"/>
    <x v="0"/>
    <x v="0"/>
    <x v="6"/>
  </r>
  <r>
    <s v="3521605"/>
    <x v="1"/>
    <s v="Hendrickson Development Inc(WEB)"/>
    <s v="1814 SW 26th Cir"/>
    <s v="Battle Ground"/>
    <s v="WA"/>
    <s v="720"/>
    <x v="1"/>
    <x v="1"/>
    <x v="0"/>
    <m/>
    <x v="3"/>
    <n v="881.54"/>
    <n v="165"/>
    <n v="1"/>
    <x v="0"/>
    <x v="0"/>
    <x v="6"/>
  </r>
  <r>
    <s v="3521614"/>
    <x v="1"/>
    <s v="Zhomiru, Alex P(E2G)"/>
    <s v="2005 SW 7th Cir"/>
    <s v="Battle Ground"/>
    <s v="WA"/>
    <s v="720"/>
    <x v="1"/>
    <x v="1"/>
    <x v="3"/>
    <m/>
    <x v="3"/>
    <n v="717.93"/>
    <n v="96"/>
    <n v="1"/>
    <x v="0"/>
    <x v="0"/>
    <x v="4"/>
  </r>
  <r>
    <s v="3521617"/>
    <x v="1"/>
    <s v="Generation Homes Northwest(C5C)"/>
    <s v="15214 NE 108th Way"/>
    <s v="Vancouver"/>
    <s v="WA"/>
    <s v="720"/>
    <x v="1"/>
    <x v="1"/>
    <x v="3"/>
    <m/>
    <x v="3"/>
    <n v="631.29999999999995"/>
    <n v="20"/>
    <n v="1"/>
    <x v="0"/>
    <x v="0"/>
    <x v="6"/>
  </r>
  <r>
    <s v="3521620"/>
    <x v="1"/>
    <s v="Generation Homes Northwest(MRE)"/>
    <s v="11201 NE 134th Pl"/>
    <s v="Vancouver"/>
    <s v="WA"/>
    <s v="720"/>
    <x v="1"/>
    <x v="1"/>
    <x v="3"/>
    <m/>
    <x v="3"/>
    <n v="664.65"/>
    <n v="34"/>
    <n v="1"/>
    <x v="0"/>
    <x v="0"/>
    <x v="6"/>
  </r>
  <r>
    <s v="3521621"/>
    <x v="1"/>
    <s v="Generation Homes Northwest(MRE)"/>
    <s v="11106 NE 134th Ct"/>
    <s v="Vancouver"/>
    <s v="WA"/>
    <s v="720"/>
    <x v="1"/>
    <x v="1"/>
    <x v="3"/>
    <m/>
    <x v="3"/>
    <n v="665.39"/>
    <n v="23"/>
    <n v="1"/>
    <x v="0"/>
    <x v="0"/>
    <x v="6"/>
  </r>
  <r>
    <s v="3521627"/>
    <x v="1"/>
    <s v="Generation Homes Northwest(E2G)"/>
    <s v="11011 NE 133rd Ct"/>
    <s v="Vancouver"/>
    <s v="WA"/>
    <s v="720"/>
    <x v="1"/>
    <x v="1"/>
    <x v="3"/>
    <m/>
    <x v="3"/>
    <n v="634.66999999999996"/>
    <n v="36"/>
    <n v="1"/>
    <x v="0"/>
    <x v="0"/>
    <x v="6"/>
  </r>
  <r>
    <s v="3521628"/>
    <x v="1"/>
    <s v="Generation Homes Northwest(E2G)"/>
    <s v="11014 NE 133rd Ct"/>
    <s v="Vancouver"/>
    <s v="WA"/>
    <s v="720"/>
    <x v="1"/>
    <x v="1"/>
    <x v="3"/>
    <m/>
    <x v="3"/>
    <n v="664.23"/>
    <n v="20"/>
    <n v="1"/>
    <x v="0"/>
    <x v="0"/>
    <x v="6"/>
  </r>
  <r>
    <s v="3521629"/>
    <x v="1"/>
    <s v="Generation Homes Northwest(E2G)"/>
    <s v="11223 NE 133rd Pl"/>
    <s v="Vancouver"/>
    <s v="WA"/>
    <s v="720"/>
    <x v="1"/>
    <x v="1"/>
    <x v="3"/>
    <m/>
    <x v="3"/>
    <n v="632.75"/>
    <n v="21"/>
    <n v="1"/>
    <x v="0"/>
    <x v="0"/>
    <x v="6"/>
  </r>
  <r>
    <s v="3521631"/>
    <x v="1"/>
    <s v="Evergreen Homes NW LLC(C5C)"/>
    <s v="2121 NE 94th Ct"/>
    <s v="Vancouver"/>
    <s v="WA"/>
    <s v="720"/>
    <x v="1"/>
    <x v="1"/>
    <x v="3"/>
    <m/>
    <x v="3"/>
    <n v="634.54"/>
    <n v="35"/>
    <n v="1"/>
    <x v="0"/>
    <x v="0"/>
    <x v="6"/>
  </r>
  <r>
    <s v="3521640"/>
    <x v="1"/>
    <s v="Generation Homes Northwest(MRE)"/>
    <s v="11225 NE 134th Pl"/>
    <s v="Vancouver"/>
    <s v="WA"/>
    <s v="720"/>
    <x v="1"/>
    <x v="1"/>
    <x v="3"/>
    <m/>
    <x v="3"/>
    <n v="631.79999999999995"/>
    <n v="24"/>
    <n v="1"/>
    <x v="0"/>
    <x v="0"/>
    <x v="6"/>
  </r>
  <r>
    <s v="3521718"/>
    <x v="1"/>
    <s v="Pacific Lifestyle Homes(WEB)"/>
    <s v="5700 NE 132nd St"/>
    <s v="Vancouver"/>
    <s v="WA"/>
    <s v="720"/>
    <x v="1"/>
    <x v="1"/>
    <x v="3"/>
    <m/>
    <x v="3"/>
    <n v="664.11"/>
    <n v="20"/>
    <n v="1"/>
    <x v="0"/>
    <x v="0"/>
    <x v="6"/>
  </r>
  <r>
    <s v="3521791"/>
    <x v="1"/>
    <s v="JB Homes LLC(C5C)"/>
    <s v="3426 N Abernathy Cir"/>
    <s v="Ridgefield"/>
    <s v="WA"/>
    <s v="720"/>
    <x v="1"/>
    <x v="1"/>
    <x v="3"/>
    <m/>
    <x v="3"/>
    <n v="632.79999999999995"/>
    <n v="19"/>
    <n v="1"/>
    <x v="0"/>
    <x v="0"/>
    <x v="4"/>
  </r>
  <r>
    <s v="3521809"/>
    <x v="1"/>
    <s v="D R Horton Inc Portland(VJS)"/>
    <s v="818 N Gibert Ct"/>
    <s v="Ridgefield"/>
    <s v="WA"/>
    <s v="720"/>
    <x v="1"/>
    <x v="1"/>
    <x v="3"/>
    <m/>
    <x v="3"/>
    <n v="635.86"/>
    <n v="43"/>
    <n v="1"/>
    <x v="0"/>
    <x v="0"/>
    <x v="6"/>
  </r>
  <r>
    <s v="3521810"/>
    <x v="1"/>
    <s v="D R Horton Inc Portland(VJS)"/>
    <s v="840 N Gibert Ct"/>
    <s v="Ridgefield"/>
    <s v="WA"/>
    <s v="720"/>
    <x v="1"/>
    <x v="1"/>
    <x v="3"/>
    <m/>
    <x v="3"/>
    <n v="637.15"/>
    <n v="53"/>
    <n v="1"/>
    <x v="0"/>
    <x v="0"/>
    <x v="6"/>
  </r>
  <r>
    <s v="3521823"/>
    <x v="1"/>
    <s v="D R Horton Inc Portland(C5C)"/>
    <s v="872 N Gibert Ct"/>
    <s v="Ridgefield"/>
    <s v="WA"/>
    <s v="720"/>
    <x v="1"/>
    <x v="1"/>
    <x v="3"/>
    <m/>
    <x v="3"/>
    <n v="633.29999999999995"/>
    <n v="23"/>
    <n v="1"/>
    <x v="0"/>
    <x v="0"/>
    <x v="6"/>
  </r>
  <r>
    <s v="3521827"/>
    <x v="1"/>
    <s v="Manor Homes WA Inc(C5C)"/>
    <s v="12405 NE 107th Way"/>
    <s v="Vancouver"/>
    <s v="WA"/>
    <s v="720"/>
    <x v="1"/>
    <x v="1"/>
    <x v="3"/>
    <m/>
    <x v="3"/>
    <n v="632.26"/>
    <n v="18"/>
    <n v="1"/>
    <x v="0"/>
    <x v="0"/>
    <x v="6"/>
  </r>
  <r>
    <s v="3521828"/>
    <x v="1"/>
    <s v="Manor Homes WA Inc(C5C)"/>
    <s v="12604 NE 107th Way"/>
    <s v="Vancouver"/>
    <s v="WA"/>
    <s v="720"/>
    <x v="1"/>
    <x v="1"/>
    <x v="3"/>
    <m/>
    <x v="3"/>
    <n v="632.26"/>
    <n v="18"/>
    <n v="1"/>
    <x v="0"/>
    <x v="0"/>
    <x v="6"/>
  </r>
  <r>
    <s v="3521829"/>
    <x v="1"/>
    <s v="Manor Homes WA Inc(C5C)"/>
    <s v="12608 NE 107th Way"/>
    <s v="Vancouver"/>
    <s v="WA"/>
    <s v="720"/>
    <x v="1"/>
    <x v="1"/>
    <x v="3"/>
    <m/>
    <x v="3"/>
    <n v="663.6"/>
    <n v="16"/>
    <n v="1"/>
    <x v="0"/>
    <x v="0"/>
    <x v="6"/>
  </r>
  <r>
    <s v="3521896"/>
    <x v="1"/>
    <s v="Knight, David B(C5C)"/>
    <s v="1522 N 4th Ct"/>
    <s v="Washougal"/>
    <s v="WA"/>
    <s v="720"/>
    <x v="1"/>
    <x v="1"/>
    <x v="3"/>
    <m/>
    <x v="3"/>
    <n v="668.33"/>
    <n v="53"/>
    <n v="1"/>
    <x v="0"/>
    <x v="0"/>
    <x v="4"/>
  </r>
  <r>
    <s v="3521969"/>
    <x v="1"/>
    <s v="GR Investment Properties LLC(C5C)"/>
    <s v="12346 NE 114th St"/>
    <s v="Vancouver"/>
    <s v="WA"/>
    <s v="720"/>
    <x v="1"/>
    <x v="1"/>
    <x v="0"/>
    <m/>
    <x v="3"/>
    <n v="638.41"/>
    <n v="33"/>
    <n v="1"/>
    <x v="0"/>
    <x v="0"/>
    <x v="6"/>
  </r>
  <r>
    <s v="3521972"/>
    <x v="1"/>
    <s v="GR Investment Properties LLC(C5C)"/>
    <s v="12334 NE 114th St"/>
    <s v="Vancouver"/>
    <s v="WA"/>
    <s v="720"/>
    <x v="1"/>
    <x v="1"/>
    <x v="0"/>
    <m/>
    <x v="3"/>
    <n v="638.66"/>
    <n v="34"/>
    <n v="1"/>
    <x v="0"/>
    <x v="0"/>
    <x v="6"/>
  </r>
  <r>
    <s v="3522090"/>
    <x v="1"/>
    <s v="MCM of Washington Inc.(NEC)"/>
    <s v="3619 NE Spruce Dr"/>
    <s v="Camas"/>
    <s v="WA"/>
    <s v="720"/>
    <x v="1"/>
    <x v="1"/>
    <x v="3"/>
    <m/>
    <x v="3"/>
    <n v="632.53"/>
    <n v="17"/>
    <n v="1"/>
    <x v="0"/>
    <x v="0"/>
    <x v="6"/>
  </r>
  <r>
    <s v="3522091"/>
    <x v="1"/>
    <s v="MCM of Washington Inc.(NEC)"/>
    <s v="3615 NE Spruce Dr"/>
    <s v="Camas"/>
    <s v="WA"/>
    <s v="720"/>
    <x v="1"/>
    <x v="1"/>
    <x v="3"/>
    <m/>
    <x v="3"/>
    <n v="632.53"/>
    <n v="17"/>
    <n v="1"/>
    <x v="0"/>
    <x v="0"/>
    <x v="6"/>
  </r>
  <r>
    <s v="3522092"/>
    <x v="1"/>
    <s v="MCM of Washington Inc.(NEC)"/>
    <s v="3533 NE Spruce Dr"/>
    <s v="Camas"/>
    <s v="WA"/>
    <s v="720"/>
    <x v="1"/>
    <x v="1"/>
    <x v="3"/>
    <m/>
    <x v="3"/>
    <n v="632.38"/>
    <n v="22"/>
    <n v="1"/>
    <x v="0"/>
    <x v="0"/>
    <x v="6"/>
  </r>
  <r>
    <s v="3522183"/>
    <x v="1"/>
    <s v="Pacific Lifestyle Homes(WEB)"/>
    <s v="7902 NE 172nd Ave"/>
    <s v="Vancouver"/>
    <s v="WA"/>
    <s v="720"/>
    <x v="1"/>
    <x v="1"/>
    <x v="3"/>
    <m/>
    <x v="3"/>
    <n v="664.21"/>
    <n v="21"/>
    <n v="1"/>
    <x v="0"/>
    <x v="0"/>
    <x v="6"/>
  </r>
  <r>
    <s v="3522184"/>
    <x v="1"/>
    <s v="Pacific Lifestyle Homes(WEB)"/>
    <s v="7906 NE 172nd Ave"/>
    <s v="Vancouver"/>
    <s v="WA"/>
    <s v="720"/>
    <x v="1"/>
    <x v="1"/>
    <x v="3"/>
    <m/>
    <x v="3"/>
    <n v="663.89"/>
    <n v="20"/>
    <n v="1"/>
    <x v="0"/>
    <x v="0"/>
    <x v="6"/>
  </r>
  <r>
    <s v="3522186"/>
    <x v="1"/>
    <s v="Cascade West Development(WEB)"/>
    <s v="12205 NE 59th Ct"/>
    <s v="Vancouver"/>
    <s v="WA"/>
    <s v="720"/>
    <x v="1"/>
    <x v="1"/>
    <x v="3"/>
    <m/>
    <x v="3"/>
    <n v="664.62"/>
    <n v="24"/>
    <n v="1"/>
    <x v="0"/>
    <x v="0"/>
    <x v="6"/>
  </r>
  <r>
    <s v="3522251"/>
    <x v="1"/>
    <s v="Urban Northwest Homes LLC(KMM)"/>
    <s v="15204 NE 107th St"/>
    <s v="Vancouver"/>
    <s v="WA"/>
    <s v="720"/>
    <x v="1"/>
    <x v="1"/>
    <x v="3"/>
    <m/>
    <x v="3"/>
    <n v="632.71"/>
    <n v="23"/>
    <n v="1"/>
    <x v="0"/>
    <x v="0"/>
    <x v="6"/>
  </r>
  <r>
    <s v="3522259"/>
    <x v="1"/>
    <s v="Urban Northwest Homes LLC(KMM)"/>
    <s v="2001 NW 118th Way"/>
    <s v="Vancouver"/>
    <s v="WA"/>
    <s v="720"/>
    <x v="1"/>
    <x v="1"/>
    <x v="3"/>
    <m/>
    <x v="3"/>
    <n v="633.16999999999996"/>
    <n v="22"/>
    <n v="1"/>
    <x v="0"/>
    <x v="0"/>
    <x v="6"/>
  </r>
  <r>
    <s v="3522365"/>
    <x v="1"/>
    <s v="Gecho Construction(E2G)"/>
    <s v="8504 NE 39th Ave"/>
    <s v="Vancouver"/>
    <s v="WA"/>
    <s v="720"/>
    <x v="1"/>
    <x v="1"/>
    <x v="3"/>
    <m/>
    <x v="3"/>
    <n v="850.61"/>
    <n v="12"/>
    <n v="1"/>
    <x v="0"/>
    <x v="0"/>
    <x v="6"/>
  </r>
  <r>
    <s v="3522404"/>
    <x v="1"/>
    <s v="Pacific Lifestyle Homes(WEB)"/>
    <s v="5310 NE 134th St"/>
    <s v="Vancouver"/>
    <s v="WA"/>
    <s v="720"/>
    <x v="1"/>
    <x v="1"/>
    <x v="3"/>
    <m/>
    <x v="3"/>
    <n v="663.92"/>
    <n v="20"/>
    <n v="1"/>
    <x v="0"/>
    <x v="0"/>
    <x v="6"/>
  </r>
  <r>
    <s v="3522406"/>
    <x v="1"/>
    <s v="D R Horton Inc Portland(MRE)"/>
    <s v="7322 N 93rd Ave"/>
    <s v="Camas"/>
    <s v="WA"/>
    <s v="720"/>
    <x v="1"/>
    <x v="1"/>
    <x v="3"/>
    <m/>
    <x v="3"/>
    <n v="647.14"/>
    <n v="81"/>
    <n v="1"/>
    <x v="0"/>
    <x v="0"/>
    <x v="6"/>
  </r>
  <r>
    <s v="3522407"/>
    <x v="1"/>
    <s v="D R Horton Inc Portland(MRE)"/>
    <s v="7326 N 93rd Ave"/>
    <s v="Camas"/>
    <s v="WA"/>
    <s v="720"/>
    <x v="1"/>
    <x v="1"/>
    <x v="3"/>
    <m/>
    <x v="3"/>
    <n v="647.02"/>
    <n v="80"/>
    <n v="1"/>
    <x v="0"/>
    <x v="0"/>
    <x v="6"/>
  </r>
  <r>
    <s v="3522422"/>
    <x v="1"/>
    <s v="Cooledge Mdws WC-PH 1, LLC(MRE)"/>
    <s v="17612 NE 17th Ave"/>
    <s v="Ridgefield"/>
    <s v="WA"/>
    <s v="720"/>
    <x v="1"/>
    <x v="1"/>
    <x v="3"/>
    <m/>
    <x v="3"/>
    <n v="664.62"/>
    <n v="27"/>
    <n v="1"/>
    <x v="0"/>
    <x v="0"/>
    <x v="6"/>
  </r>
  <r>
    <s v="3522443"/>
    <x v="1"/>
    <s v="Piper, Ken J(C5C)"/>
    <s v="402 NE 17th St"/>
    <s v="Battle Ground"/>
    <s v="WA"/>
    <s v="720"/>
    <x v="1"/>
    <x v="1"/>
    <x v="3"/>
    <m/>
    <x v="3"/>
    <n v="665.96"/>
    <n v="31"/>
    <n v="1"/>
    <x v="0"/>
    <x v="0"/>
    <x v="4"/>
  </r>
  <r>
    <s v="3522462"/>
    <x v="1"/>
    <s v="Silver Buckle Homes LLC(C5C)"/>
    <s v="5912 NE 38th Ct"/>
    <s v="Vancouver"/>
    <s v="WA"/>
    <s v="720"/>
    <x v="1"/>
    <x v="1"/>
    <x v="3"/>
    <m/>
    <x v="3"/>
    <n v="633.1"/>
    <n v="26"/>
    <n v="1"/>
    <x v="0"/>
    <x v="0"/>
    <x v="6"/>
  </r>
  <r>
    <s v="3522463"/>
    <x v="1"/>
    <s v="Silver Buckle Homes LLC(C5C)"/>
    <s v="5903 NE 38th Ct"/>
    <s v="Vancouver"/>
    <s v="WA"/>
    <s v="720"/>
    <x v="1"/>
    <x v="1"/>
    <x v="3"/>
    <m/>
    <x v="3"/>
    <n v="881.54"/>
    <n v="53"/>
    <n v="1"/>
    <x v="0"/>
    <x v="0"/>
    <x v="6"/>
  </r>
  <r>
    <s v="3522464"/>
    <x v="1"/>
    <s v="Silver Buckle Homes LLC(C5C)"/>
    <s v="5908 NE 38th Ct"/>
    <s v="Vancouver"/>
    <s v="WA"/>
    <s v="720"/>
    <x v="1"/>
    <x v="1"/>
    <x v="3"/>
    <m/>
    <x v="3"/>
    <n v="632.08000000000004"/>
    <n v="18"/>
    <n v="1"/>
    <x v="0"/>
    <x v="0"/>
    <x v="6"/>
  </r>
  <r>
    <s v="3522465"/>
    <x v="1"/>
    <s v="Silver Buckle Homes LLC(C5C)"/>
    <s v="5901 NE 38th Ct"/>
    <s v="Vancouver"/>
    <s v="WA"/>
    <s v="720"/>
    <x v="1"/>
    <x v="1"/>
    <x v="3"/>
    <m/>
    <x v="3"/>
    <n v="660.15"/>
    <n v="17"/>
    <n v="1"/>
    <x v="0"/>
    <x v="0"/>
    <x v="6"/>
  </r>
  <r>
    <s v="3522543"/>
    <x v="1"/>
    <s v="Kingston Homes LLC(VJS)"/>
    <s v="4518 N Noble Loop"/>
    <s v="Ridgefield"/>
    <s v="WA"/>
    <s v="720"/>
    <x v="1"/>
    <x v="1"/>
    <x v="3"/>
    <m/>
    <x v="3"/>
    <n v="694.98"/>
    <n v="99"/>
    <n v="1"/>
    <x v="0"/>
    <x v="0"/>
    <x v="6"/>
  </r>
  <r>
    <s v="3522548"/>
    <x v="1"/>
    <s v="Kingston Homes LLC(CAG)"/>
    <s v="5806 NE 125th Cir"/>
    <s v="Vancouver"/>
    <s v="WA"/>
    <s v="720"/>
    <x v="1"/>
    <x v="1"/>
    <x v="3"/>
    <m/>
    <x v="3"/>
    <n v="631.88"/>
    <n v="18"/>
    <n v="1"/>
    <x v="0"/>
    <x v="0"/>
    <x v="6"/>
  </r>
  <r>
    <s v="3522549"/>
    <x v="1"/>
    <s v="Kingston Homes LLC(CAG)"/>
    <s v="5703 NE 131st Ave  Lot L163"/>
    <s v="Vancouver"/>
    <s v="WA"/>
    <s v="720"/>
    <x v="1"/>
    <x v="1"/>
    <x v="3"/>
    <m/>
    <x v="3"/>
    <n v="632.36"/>
    <n v="22"/>
    <n v="1"/>
    <x v="0"/>
    <x v="0"/>
    <x v="6"/>
  </r>
  <r>
    <s v="3522550"/>
    <x v="1"/>
    <s v="Kingston Homes LLC(CAG)"/>
    <s v="5412 NE 134th St"/>
    <s v="Vancouver"/>
    <s v="WA"/>
    <s v="720"/>
    <x v="1"/>
    <x v="1"/>
    <x v="3"/>
    <m/>
    <x v="3"/>
    <n v="632.36"/>
    <n v="22"/>
    <n v="1"/>
    <x v="0"/>
    <x v="0"/>
    <x v="6"/>
  </r>
  <r>
    <s v="3522555"/>
    <x v="1"/>
    <s v="Pahlisch Homes Inc(E2G)"/>
    <s v="6627 NE 71st Ave"/>
    <s v="Vancouver"/>
    <s v="WA"/>
    <s v="720"/>
    <x v="1"/>
    <x v="1"/>
    <x v="3"/>
    <m/>
    <x v="3"/>
    <n v="632.97"/>
    <n v="25"/>
    <n v="1"/>
    <x v="0"/>
    <x v="0"/>
    <x v="6"/>
  </r>
  <r>
    <s v="3522564"/>
    <x v="1"/>
    <s v="Pacific Lifestyle Homes(C5C)"/>
    <s v="2500 NE 7th Dr"/>
    <s v="Battle Ground"/>
    <s v="WA"/>
    <s v="720"/>
    <x v="1"/>
    <x v="1"/>
    <x v="3"/>
    <m/>
    <x v="3"/>
    <n v="665.2"/>
    <n v="30"/>
    <n v="1"/>
    <x v="0"/>
    <x v="0"/>
    <x v="6"/>
  </r>
  <r>
    <s v="3522690"/>
    <x v="1"/>
    <s v="Pacific Lifestyle Homes(WEB)"/>
    <s v="2600 NE 7th Dr"/>
    <s v="Battle Ground"/>
    <s v="WA"/>
    <s v="720"/>
    <x v="1"/>
    <x v="1"/>
    <x v="3"/>
    <m/>
    <x v="3"/>
    <n v="667.24"/>
    <n v="41"/>
    <n v="1"/>
    <x v="0"/>
    <x v="0"/>
    <x v="6"/>
  </r>
  <r>
    <s v="3522747"/>
    <x v="1"/>
    <s v="Helmes Inc(MRE)"/>
    <s v="12300 NE 56th Ave"/>
    <s v="Vancouver"/>
    <s v="WA"/>
    <s v="720"/>
    <x v="1"/>
    <x v="1"/>
    <x v="3"/>
    <m/>
    <x v="3"/>
    <n v="629.38"/>
    <n v="25"/>
    <n v="1"/>
    <x v="0"/>
    <x v="0"/>
    <x v="6"/>
  </r>
  <r>
    <s v="3522748"/>
    <x v="1"/>
    <s v="Pacific Lifestyle Homes(MRE)"/>
    <s v="5304 NE 133rd St"/>
    <s v="Vancouver"/>
    <s v="WA"/>
    <s v="720"/>
    <x v="1"/>
    <x v="1"/>
    <x v="3"/>
    <m/>
    <x v="3"/>
    <n v="664.39"/>
    <n v="25"/>
    <n v="1"/>
    <x v="0"/>
    <x v="0"/>
    <x v="6"/>
  </r>
  <r>
    <s v="3522749"/>
    <x v="1"/>
    <s v="Pacific Lifestyle Homes(MRE)"/>
    <s v="13112 NE 56th Ave"/>
    <s v="Vancouver"/>
    <s v="WA"/>
    <s v="720"/>
    <x v="1"/>
    <x v="1"/>
    <x v="3"/>
    <m/>
    <x v="3"/>
    <n v="660.8"/>
    <n v="25"/>
    <n v="1"/>
    <x v="0"/>
    <x v="0"/>
    <x v="6"/>
  </r>
  <r>
    <s v="3522808"/>
    <x v="1"/>
    <s v="Greenbrook Construction(MRE)"/>
    <s v="14017 NE 92nd Cir"/>
    <s v="Vancouver"/>
    <s v="WA"/>
    <s v="720"/>
    <x v="1"/>
    <x v="1"/>
    <x v="3"/>
    <m/>
    <x v="3"/>
    <n v="629.54"/>
    <n v="26"/>
    <n v="1"/>
    <x v="0"/>
    <x v="0"/>
    <x v="6"/>
  </r>
  <r>
    <s v="3522809"/>
    <x v="1"/>
    <s v="Greenbrook Construction(MRE)"/>
    <s v="14014 NE 92nd Cir"/>
    <s v="Vancouver"/>
    <s v="WA"/>
    <s v="720"/>
    <x v="1"/>
    <x v="1"/>
    <x v="3"/>
    <m/>
    <x v="3"/>
    <n v="630.04"/>
    <n v="30"/>
    <n v="1"/>
    <x v="0"/>
    <x v="0"/>
    <x v="6"/>
  </r>
  <r>
    <s v="3522818"/>
    <x v="1"/>
    <s v="Greenbrook Construction(MRE)"/>
    <s v="14015 NE 92nd Cir"/>
    <s v="Vancouver"/>
    <s v="WA"/>
    <s v="720"/>
    <x v="1"/>
    <x v="1"/>
    <x v="3"/>
    <m/>
    <x v="3"/>
    <n v="629.64"/>
    <n v="27"/>
    <n v="1"/>
    <x v="0"/>
    <x v="0"/>
    <x v="6"/>
  </r>
  <r>
    <s v="3522831"/>
    <x v="1"/>
    <s v="North Columbia Homes(E2G)"/>
    <s v="420 E 8th St"/>
    <s v="La Center"/>
    <s v="WA"/>
    <s v="720"/>
    <x v="1"/>
    <x v="1"/>
    <x v="3"/>
    <m/>
    <x v="3"/>
    <n v="660.28"/>
    <n v="19"/>
    <n v="1"/>
    <x v="0"/>
    <x v="0"/>
    <x v="6"/>
  </r>
  <r>
    <s v="3522856"/>
    <x v="1"/>
    <s v="Pacific Lifestyle Homes(MRE)"/>
    <s v="5212 NE 125th St"/>
    <s v="Vancouver"/>
    <s v="WA"/>
    <s v="720"/>
    <x v="1"/>
    <x v="1"/>
    <x v="3"/>
    <m/>
    <x v="3"/>
    <n v="661.68"/>
    <n v="32"/>
    <n v="1"/>
    <x v="0"/>
    <x v="0"/>
    <x v="6"/>
  </r>
  <r>
    <s v="3522912"/>
    <x v="1"/>
    <s v="Pahlisch Homes Inc(C5C)"/>
    <s v="6608 NE 68th Ave"/>
    <s v="Vancouver"/>
    <s v="WA"/>
    <s v="720"/>
    <x v="1"/>
    <x v="1"/>
    <x v="3"/>
    <m/>
    <x v="3"/>
    <n v="661.2"/>
    <n v="28"/>
    <n v="1"/>
    <x v="0"/>
    <x v="0"/>
    <x v="6"/>
  </r>
  <r>
    <s v="3522913"/>
    <x v="1"/>
    <s v="D R Horton Inc Portland(E2G)"/>
    <s v="7309 N 93rd Ave"/>
    <s v="Camas"/>
    <s v="WA"/>
    <s v="720"/>
    <x v="1"/>
    <x v="1"/>
    <x v="3"/>
    <m/>
    <x v="3"/>
    <n v="629.89"/>
    <n v="29"/>
    <n v="1"/>
    <x v="0"/>
    <x v="0"/>
    <x v="6"/>
  </r>
  <r>
    <s v="3522914"/>
    <x v="1"/>
    <s v="D R Horton Inc Portland(E2G)"/>
    <s v="7313 N 93rd Ave"/>
    <s v="Camas"/>
    <s v="WA"/>
    <s v="720"/>
    <x v="1"/>
    <x v="1"/>
    <x v="3"/>
    <m/>
    <x v="3"/>
    <n v="629.89"/>
    <n v="29"/>
    <n v="1"/>
    <x v="0"/>
    <x v="0"/>
    <x v="6"/>
  </r>
  <r>
    <s v="3523041"/>
    <x v="1"/>
    <s v="Lennar Northwest Inc(WEB)"/>
    <s v="7902 NE 174th Ave"/>
    <s v="Vancouver"/>
    <s v="WA"/>
    <s v="720"/>
    <x v="1"/>
    <x v="1"/>
    <x v="3"/>
    <m/>
    <x v="3"/>
    <n v="929.12"/>
    <n v="23"/>
    <n v="1"/>
    <x v="0"/>
    <x v="0"/>
    <x v="6"/>
  </r>
  <r>
    <s v="3523043"/>
    <x v="1"/>
    <s v="Lennar Northwest Inc(WEB)"/>
    <s v="7809 NE 174th Ave"/>
    <s v="Vancouver"/>
    <s v="WA"/>
    <s v="720"/>
    <x v="1"/>
    <x v="1"/>
    <x v="3"/>
    <m/>
    <x v="3"/>
    <n v="628.99"/>
    <n v="22"/>
    <n v="1"/>
    <x v="0"/>
    <x v="0"/>
    <x v="6"/>
  </r>
  <r>
    <s v="3523045"/>
    <x v="1"/>
    <s v="Lennar Northwest Inc(WEB)"/>
    <s v="7807 NE 175th Dr"/>
    <s v="Vancouver"/>
    <s v="WA"/>
    <s v="720"/>
    <x v="1"/>
    <x v="1"/>
    <x v="3"/>
    <m/>
    <x v="3"/>
    <n v="629.02"/>
    <n v="22"/>
    <n v="1"/>
    <x v="0"/>
    <x v="0"/>
    <x v="6"/>
  </r>
  <r>
    <s v="3523046"/>
    <x v="1"/>
    <s v="Lennar Northwest Inc(WEB)"/>
    <s v="7809 NE 175th Dr"/>
    <s v="Vancouver"/>
    <s v="WA"/>
    <s v="720"/>
    <x v="1"/>
    <x v="1"/>
    <x v="3"/>
    <m/>
    <x v="3"/>
    <n v="629.38"/>
    <n v="28"/>
    <n v="1"/>
    <x v="0"/>
    <x v="0"/>
    <x v="6"/>
  </r>
  <r>
    <s v="3523047"/>
    <x v="1"/>
    <s v="Lennar Northwest Inc(WEB)"/>
    <s v="7811 NE 175th Dr"/>
    <s v="Vancouver"/>
    <s v="WA"/>
    <s v="720"/>
    <x v="1"/>
    <x v="1"/>
    <x v="3"/>
    <m/>
    <x v="3"/>
    <n v="628.28"/>
    <n v="19"/>
    <n v="1"/>
    <x v="0"/>
    <x v="0"/>
    <x v="6"/>
  </r>
  <r>
    <s v="3523048"/>
    <x v="1"/>
    <s v="Lennar Northwest Inc(WEB)"/>
    <s v="7901 NE 175th Dr"/>
    <s v="Vancouver"/>
    <s v="WA"/>
    <s v="720"/>
    <x v="1"/>
    <x v="1"/>
    <x v="3"/>
    <m/>
    <x v="3"/>
    <n v="628.4"/>
    <n v="20"/>
    <n v="1"/>
    <x v="0"/>
    <x v="0"/>
    <x v="6"/>
  </r>
  <r>
    <s v="3523049"/>
    <x v="1"/>
    <s v="Lennar Northwest Inc(WEB)"/>
    <s v="7905 NE 175th Dr"/>
    <s v="Vancouver"/>
    <s v="WA"/>
    <s v="720"/>
    <x v="1"/>
    <x v="1"/>
    <x v="3"/>
    <m/>
    <x v="3"/>
    <n v="628.28"/>
    <n v="19"/>
    <n v="1"/>
    <x v="0"/>
    <x v="0"/>
    <x v="6"/>
  </r>
  <r>
    <s v="3523050"/>
    <x v="1"/>
    <s v="Lennar Northwest Inc(WEB)"/>
    <s v="7913 NE 175th Dr"/>
    <s v="Vancouver"/>
    <s v="WA"/>
    <s v="720"/>
    <x v="1"/>
    <x v="1"/>
    <x v="3"/>
    <m/>
    <x v="3"/>
    <n v="628.28"/>
    <n v="19"/>
    <n v="1"/>
    <x v="0"/>
    <x v="0"/>
    <x v="6"/>
  </r>
  <r>
    <s v="3523058"/>
    <x v="1"/>
    <s v="Lennar Northwest Inc(C5C)"/>
    <s v="7805 NE 175th Dr"/>
    <s v="Vancouver"/>
    <s v="WA"/>
    <s v="720"/>
    <x v="1"/>
    <x v="1"/>
    <x v="3"/>
    <m/>
    <x v="3"/>
    <n v="629.66999999999996"/>
    <n v="30"/>
    <n v="1"/>
    <x v="0"/>
    <x v="0"/>
    <x v="6"/>
  </r>
  <r>
    <s v="3523060"/>
    <x v="1"/>
    <s v="Yaremkiv, Andrey(E2G)"/>
    <s v="10306 SE French Rd"/>
    <s v="Vancouver"/>
    <s v="WA"/>
    <s v="720"/>
    <x v="1"/>
    <x v="1"/>
    <x v="3"/>
    <m/>
    <x v="3"/>
    <n v="661.43"/>
    <n v="30"/>
    <n v="1"/>
    <x v="0"/>
    <x v="0"/>
    <x v="4"/>
  </r>
  <r>
    <s v="3523061"/>
    <x v="1"/>
    <s v="Pacific Lifestyle Homes(C5C)"/>
    <s v="5405 NE 125th St"/>
    <s v="Vancouver"/>
    <s v="WA"/>
    <s v="720"/>
    <x v="1"/>
    <x v="1"/>
    <x v="3"/>
    <m/>
    <x v="3"/>
    <n v="660.41"/>
    <n v="22"/>
    <n v="1"/>
    <x v="0"/>
    <x v="0"/>
    <x v="6"/>
  </r>
  <r>
    <s v="3523099"/>
    <x v="1"/>
    <s v="Urban Northwest Homes LLC(C5C)"/>
    <s v="15205 NE 108th Way"/>
    <s v="Vancouver"/>
    <s v="WA"/>
    <s v="720"/>
    <x v="1"/>
    <x v="1"/>
    <x v="3"/>
    <m/>
    <x v="3"/>
    <n v="628.53"/>
    <n v="21"/>
    <n v="1"/>
    <x v="0"/>
    <x v="0"/>
    <x v="6"/>
  </r>
  <r>
    <s v="3523100"/>
    <x v="1"/>
    <s v="Urban Northwest Homes LLC(C5C)"/>
    <s v="15207 NE 108th Way"/>
    <s v="Vancouver"/>
    <s v="WA"/>
    <s v="720"/>
    <x v="1"/>
    <x v="1"/>
    <x v="3"/>
    <m/>
    <x v="3"/>
    <n v="628.53"/>
    <n v="21"/>
    <n v="1"/>
    <x v="0"/>
    <x v="0"/>
    <x v="6"/>
  </r>
  <r>
    <s v="3523127"/>
    <x v="1"/>
    <s v="D R Horton Inc Portland(E2G)"/>
    <s v="7317 N 93rd Ave"/>
    <s v="Camas"/>
    <s v="WA"/>
    <s v="720"/>
    <x v="1"/>
    <x v="1"/>
    <x v="3"/>
    <m/>
    <x v="3"/>
    <n v="629.66"/>
    <n v="27"/>
    <n v="1"/>
    <x v="0"/>
    <x v="0"/>
    <x v="6"/>
  </r>
  <r>
    <s v="3523157"/>
    <x v="1"/>
    <s v="Stansberry, Kari M(E2G)"/>
    <s v="10113 NE 118th Ave"/>
    <s v="Vancouver"/>
    <s v="WA"/>
    <s v="720"/>
    <x v="1"/>
    <x v="1"/>
    <x v="3"/>
    <m/>
    <x v="3"/>
    <n v="662.36"/>
    <n v="40"/>
    <n v="1"/>
    <x v="0"/>
    <x v="0"/>
    <x v="4"/>
  </r>
  <r>
    <s v="3523216"/>
    <x v="1"/>
    <s v="Glavin Development LLC(C5C)"/>
    <s v="2017 NW 40th Ave"/>
    <s v="Camas"/>
    <s v="WA"/>
    <s v="720"/>
    <x v="1"/>
    <x v="1"/>
    <x v="3"/>
    <m/>
    <x v="3"/>
    <n v="660.56"/>
    <n v="23"/>
    <n v="1"/>
    <x v="0"/>
    <x v="0"/>
    <x v="6"/>
  </r>
  <r>
    <s v="3523233"/>
    <x v="1"/>
    <s v="Pacific Lifestyle Homes(C5C)"/>
    <s v="3293 N Abernathy Cir"/>
    <s v="Ridgefield"/>
    <s v="WA"/>
    <s v="720"/>
    <x v="1"/>
    <x v="1"/>
    <x v="3"/>
    <m/>
    <x v="3"/>
    <n v="660.81"/>
    <n v="22"/>
    <n v="1"/>
    <x v="0"/>
    <x v="0"/>
    <x v="6"/>
  </r>
  <r>
    <s v="3523234"/>
    <x v="1"/>
    <s v="Pacific Lifestyle Homes(C5C)"/>
    <s v="3303 N Abernathy Cir"/>
    <s v="Ridgefield"/>
    <s v="WA"/>
    <s v="720"/>
    <x v="1"/>
    <x v="1"/>
    <x v="3"/>
    <m/>
    <x v="3"/>
    <n v="660.81"/>
    <n v="22"/>
    <n v="1"/>
    <x v="0"/>
    <x v="0"/>
    <x v="6"/>
  </r>
  <r>
    <s v="3523249"/>
    <x v="1"/>
    <s v="Cascade West Development(C5C)"/>
    <s v="1027 N Heron Dr"/>
    <s v="Ridgefield"/>
    <s v="WA"/>
    <s v="720"/>
    <x v="1"/>
    <x v="1"/>
    <x v="3"/>
    <m/>
    <x v="3"/>
    <n v="630.14"/>
    <n v="28"/>
    <n v="1"/>
    <x v="0"/>
    <x v="0"/>
    <x v="6"/>
  </r>
  <r>
    <s v="3523256"/>
    <x v="1"/>
    <s v="Glavin Development LLC(C5C)"/>
    <s v="6115 NE 111th Way"/>
    <s v="Vancouver"/>
    <s v="WA"/>
    <s v="720"/>
    <x v="1"/>
    <x v="1"/>
    <x v="3"/>
    <m/>
    <x v="3"/>
    <n v="660.69"/>
    <n v="27"/>
    <n v="1"/>
    <x v="0"/>
    <x v="0"/>
    <x v="4"/>
  </r>
  <r>
    <s v="3523257"/>
    <x v="1"/>
    <s v="Glavin Development LLC(C5C)"/>
    <s v="11006 NE 62nd Pl"/>
    <s v="Vancouver"/>
    <s v="WA"/>
    <s v="720"/>
    <x v="1"/>
    <x v="1"/>
    <x v="3"/>
    <m/>
    <x v="3"/>
    <n v="659.8"/>
    <n v="20"/>
    <n v="1"/>
    <x v="0"/>
    <x v="0"/>
    <x v="6"/>
  </r>
  <r>
    <s v="3523266"/>
    <x v="1"/>
    <s v="Waverly Homes Inc(WEB)"/>
    <s v="3223 NE 74th St"/>
    <s v="Vancouver"/>
    <s v="WA"/>
    <s v="720"/>
    <x v="1"/>
    <x v="1"/>
    <x v="3"/>
    <m/>
    <x v="3"/>
    <n v="629.15"/>
    <n v="23"/>
    <n v="1"/>
    <x v="0"/>
    <x v="0"/>
    <x v="6"/>
  </r>
  <r>
    <s v="3523267"/>
    <x v="1"/>
    <s v="Waverly Homes Inc(WEB)"/>
    <s v="3227 NE 74th St"/>
    <s v="Vancouver"/>
    <s v="WA"/>
    <s v="720"/>
    <x v="1"/>
    <x v="1"/>
    <x v="3"/>
    <m/>
    <x v="3"/>
    <n v="594.87"/>
    <n v="26"/>
    <n v="1"/>
    <x v="0"/>
    <x v="0"/>
    <x v="6"/>
  </r>
  <r>
    <s v="3523268"/>
    <x v="1"/>
    <s v="Waverly Homes Inc(WEB)"/>
    <s v="3301 NE 74th St"/>
    <s v="Vancouver"/>
    <s v="WA"/>
    <s v="720"/>
    <x v="1"/>
    <x v="1"/>
    <x v="3"/>
    <m/>
    <x v="3"/>
    <n v="593.70000000000005"/>
    <n v="17"/>
    <n v="1"/>
    <x v="0"/>
    <x v="0"/>
    <x v="6"/>
  </r>
  <r>
    <s v="3523269"/>
    <x v="1"/>
    <s v="Waverly Homes Inc(WEB)"/>
    <s v="3305 NE 74th St"/>
    <s v="Vancouver"/>
    <s v="WA"/>
    <s v="720"/>
    <x v="1"/>
    <x v="1"/>
    <x v="3"/>
    <m/>
    <x v="3"/>
    <n v="593.85"/>
    <n v="18"/>
    <n v="1"/>
    <x v="0"/>
    <x v="0"/>
    <x v="6"/>
  </r>
  <r>
    <s v="3523277"/>
    <x v="1"/>
    <s v="Urban Northwest Homes LLC(E2G)"/>
    <s v="10709 NE 156th Ave"/>
    <s v="Vancouver"/>
    <s v="WA"/>
    <s v="720"/>
    <x v="1"/>
    <x v="1"/>
    <x v="3"/>
    <m/>
    <x v="3"/>
    <n v="660.43"/>
    <n v="22"/>
    <n v="1"/>
    <x v="0"/>
    <x v="0"/>
    <x v="6"/>
  </r>
  <r>
    <s v="3523291"/>
    <x v="1"/>
    <s v="Helmes Inc(C5C)"/>
    <s v="1010 NW 3rd Ct"/>
    <s v="Battle Ground"/>
    <s v="WA"/>
    <s v="720"/>
    <x v="1"/>
    <x v="1"/>
    <x v="3"/>
    <m/>
    <x v="3"/>
    <n v="631.92999999999995"/>
    <n v="42"/>
    <n v="1"/>
    <x v="0"/>
    <x v="0"/>
    <x v="6"/>
  </r>
  <r>
    <s v="3523293"/>
    <x v="1"/>
    <s v="Helmes Inc(WEB)"/>
    <s v="3739 NW 19th Cir"/>
    <s v="Camas"/>
    <s v="WA"/>
    <s v="720"/>
    <x v="1"/>
    <x v="1"/>
    <x v="3"/>
    <m/>
    <x v="3"/>
    <n v="631.46"/>
    <n v="41"/>
    <n v="1"/>
    <x v="0"/>
    <x v="0"/>
    <x v="6"/>
  </r>
  <r>
    <s v="3523363"/>
    <x v="1"/>
    <s v="Pacific Lifestyle Homes(MRE)"/>
    <s v="13204 NE 57th Ave"/>
    <s v="Vancouver"/>
    <s v="WA"/>
    <s v="720"/>
    <x v="1"/>
    <x v="1"/>
    <x v="3"/>
    <m/>
    <x v="3"/>
    <n v="660.81"/>
    <n v="22"/>
    <n v="1"/>
    <x v="0"/>
    <x v="0"/>
    <x v="6"/>
  </r>
  <r>
    <s v="3523428"/>
    <x v="1"/>
    <s v="Lennar Northwest Inc(C5C)"/>
    <s v="13402 NW 54th Ave"/>
    <s v="Vancouver"/>
    <s v="WA"/>
    <s v="720"/>
    <x v="1"/>
    <x v="1"/>
    <x v="3"/>
    <m/>
    <x v="3"/>
    <n v="834.93"/>
    <n v="35"/>
    <n v="1"/>
    <x v="0"/>
    <x v="0"/>
    <x v="6"/>
  </r>
  <r>
    <s v="3523429"/>
    <x v="1"/>
    <s v="Lennar Northwest Inc(C5C)"/>
    <s v="13406 NW 54th Ave"/>
    <s v="Vancouver"/>
    <s v="WA"/>
    <s v="720"/>
    <x v="1"/>
    <x v="1"/>
    <x v="3"/>
    <m/>
    <x v="3"/>
    <n v="629.37"/>
    <n v="22"/>
    <n v="1"/>
    <x v="0"/>
    <x v="0"/>
    <x v="6"/>
  </r>
  <r>
    <s v="3523474"/>
    <x v="1"/>
    <s v="Helmes Inc(WEB)"/>
    <s v="1500 NW 17th St"/>
    <s v="Battle Ground"/>
    <s v="WA"/>
    <s v="720"/>
    <x v="1"/>
    <x v="1"/>
    <x v="3"/>
    <m/>
    <x v="3"/>
    <n v="629.37"/>
    <n v="22"/>
    <n v="1"/>
    <x v="0"/>
    <x v="0"/>
    <x v="6"/>
  </r>
  <r>
    <s v="3523475"/>
    <x v="1"/>
    <s v="Helmes Inc(WEB)"/>
    <s v="1515 NW 17th St"/>
    <s v="Battle Ground"/>
    <s v="WA"/>
    <s v="720"/>
    <x v="1"/>
    <x v="1"/>
    <x v="3"/>
    <m/>
    <x v="3"/>
    <n v="629.76"/>
    <n v="25"/>
    <n v="1"/>
    <x v="0"/>
    <x v="0"/>
    <x v="6"/>
  </r>
  <r>
    <s v="3523510"/>
    <x v="1"/>
    <s v="Aho Construction(MRE)"/>
    <s v="7016 NE 134th St"/>
    <s v="Vancouver"/>
    <s v="WA"/>
    <s v="720"/>
    <x v="1"/>
    <x v="1"/>
    <x v="3"/>
    <m/>
    <x v="3"/>
    <n v="629.5"/>
    <n v="23"/>
    <n v="1"/>
    <x v="0"/>
    <x v="0"/>
    <x v="6"/>
  </r>
  <r>
    <s v="3523520"/>
    <x v="1"/>
    <s v="D &amp; R Homes Inc(MRE)"/>
    <s v="458 NE 43rd Cir"/>
    <s v="Camas"/>
    <s v="WA"/>
    <s v="720"/>
    <x v="1"/>
    <x v="1"/>
    <x v="3"/>
    <m/>
    <x v="3"/>
    <n v="641.45000000000005"/>
    <n v="79"/>
    <n v="1"/>
    <x v="0"/>
    <x v="0"/>
    <x v="6"/>
  </r>
  <r>
    <s v="3523626"/>
    <x v="1"/>
    <s v="Strassenberg, Tom A(E2G)"/>
    <s v="1909 NW 44th Ave"/>
    <s v="Camas"/>
    <s v="WA"/>
    <s v="720"/>
    <x v="1"/>
    <x v="1"/>
    <x v="3"/>
    <m/>
    <x v="3"/>
    <n v="631.80999999999995"/>
    <n v="41"/>
    <n v="1"/>
    <x v="0"/>
    <x v="0"/>
    <x v="4"/>
  </r>
  <r>
    <s v="3523753"/>
    <x v="1"/>
    <s v="Ambry Inc(E2G)"/>
    <s v="101 W 15th Cir"/>
    <s v="La Center"/>
    <s v="WA"/>
    <s v="720"/>
    <x v="1"/>
    <x v="1"/>
    <x v="3"/>
    <m/>
    <x v="3"/>
    <n v="632.96"/>
    <n v="45"/>
    <n v="1"/>
    <x v="0"/>
    <x v="0"/>
    <x v="6"/>
  </r>
  <r>
    <s v="3523778"/>
    <x v="1"/>
    <s v="Olin Homes LLC(C5C)"/>
    <s v="2212 NW 5th St"/>
    <s v="Battle Ground"/>
    <s v="WA"/>
    <s v="720"/>
    <x v="1"/>
    <x v="1"/>
    <x v="3"/>
    <m/>
    <x v="3"/>
    <n v="629.12"/>
    <n v="20"/>
    <n v="1"/>
    <x v="0"/>
    <x v="0"/>
    <x v="6"/>
  </r>
  <r>
    <s v="3523780"/>
    <x v="1"/>
    <s v="Olin Homes LLC(C5C)"/>
    <s v="2307 NW 5th St"/>
    <s v="Battle Ground"/>
    <s v="WA"/>
    <s v="720"/>
    <x v="1"/>
    <x v="1"/>
    <x v="3"/>
    <m/>
    <x v="3"/>
    <n v="629.89"/>
    <n v="26"/>
    <n v="1"/>
    <x v="0"/>
    <x v="0"/>
    <x v="6"/>
  </r>
  <r>
    <s v="3523827"/>
    <x v="1"/>
    <s v="MCM of Washington Inc.(E2G)"/>
    <s v="3515 NE Spruce Dr"/>
    <s v="Camas"/>
    <s v="WA"/>
    <s v="720"/>
    <x v="1"/>
    <x v="1"/>
    <x v="3"/>
    <m/>
    <x v="3"/>
    <n v="628.98"/>
    <n v="19"/>
    <n v="1"/>
    <x v="0"/>
    <x v="0"/>
    <x v="6"/>
  </r>
  <r>
    <s v="3523828"/>
    <x v="1"/>
    <s v="MCM of Washington Inc.(E2G)"/>
    <s v="3529 NE Spruce Dr"/>
    <s v="Camas"/>
    <s v="WA"/>
    <s v="720"/>
    <x v="1"/>
    <x v="1"/>
    <x v="3"/>
    <m/>
    <x v="3"/>
    <n v="629.23"/>
    <n v="21"/>
    <n v="1"/>
    <x v="0"/>
    <x v="0"/>
    <x v="6"/>
  </r>
  <r>
    <s v="3523829"/>
    <x v="1"/>
    <s v="MCM of Washington Inc.(E2G)"/>
    <s v="3531 NE Spruce Dr"/>
    <s v="Camas"/>
    <s v="WA"/>
    <s v="720"/>
    <x v="1"/>
    <x v="1"/>
    <x v="3"/>
    <m/>
    <x v="3"/>
    <n v="628.59"/>
    <n v="16"/>
    <n v="1"/>
    <x v="0"/>
    <x v="0"/>
    <x v="6"/>
  </r>
  <r>
    <s v="3523833"/>
    <x v="1"/>
    <s v="Helmes Inc(WEB)"/>
    <s v="1804 NW 17th St"/>
    <s v="Battle Ground"/>
    <s v="WA"/>
    <s v="720"/>
    <x v="1"/>
    <x v="1"/>
    <x v="3"/>
    <m/>
    <x v="3"/>
    <n v="629.5"/>
    <n v="23"/>
    <n v="1"/>
    <x v="0"/>
    <x v="0"/>
    <x v="6"/>
  </r>
  <r>
    <s v="3523905"/>
    <x v="1"/>
    <s v="Pacific Lifestyle Homes(C5C)"/>
    <s v="5204 NE 125th St"/>
    <s v="Vancouver"/>
    <s v="WA"/>
    <s v="720"/>
    <x v="1"/>
    <x v="1"/>
    <x v="3"/>
    <m/>
    <x v="3"/>
    <n v="660.81"/>
    <n v="22"/>
    <n v="1"/>
    <x v="0"/>
    <x v="0"/>
    <x v="6"/>
  </r>
  <r>
    <s v="3523934"/>
    <x v="1"/>
    <s v="Evergreen Homes NW LLC(C5C)"/>
    <s v="3914 X St"/>
    <s v="Washougal"/>
    <s v="WA"/>
    <s v="720"/>
    <x v="1"/>
    <x v="1"/>
    <x v="3"/>
    <m/>
    <x v="3"/>
    <n v="660.42"/>
    <n v="19"/>
    <n v="1"/>
    <x v="0"/>
    <x v="0"/>
    <x v="6"/>
  </r>
  <r>
    <s v="3523942"/>
    <x v="1"/>
    <s v="Pacific Lifestyle Homes(C5C)"/>
    <s v="5304 NE 124th St"/>
    <s v="Vancouver"/>
    <s v="WA"/>
    <s v="720"/>
    <x v="1"/>
    <x v="1"/>
    <x v="3"/>
    <m/>
    <x v="3"/>
    <n v="660.16"/>
    <n v="17"/>
    <n v="1"/>
    <x v="0"/>
    <x v="0"/>
    <x v="6"/>
  </r>
  <r>
    <s v="3523952"/>
    <x v="1"/>
    <s v="Lennar Northwest Inc(WEB)"/>
    <s v="104 SW 9th St"/>
    <s v="Battle Ground"/>
    <s v="WA"/>
    <s v="720"/>
    <x v="1"/>
    <x v="1"/>
    <x v="3"/>
    <m/>
    <x v="3"/>
    <n v="630.25"/>
    <n v="29"/>
    <n v="1"/>
    <x v="0"/>
    <x v="0"/>
    <x v="6"/>
  </r>
  <r>
    <s v="3523975"/>
    <x v="1"/>
    <s v="Aho Construction(C5C)"/>
    <s v="6515 NE 133rd Way"/>
    <s v="Vancouver"/>
    <s v="WA"/>
    <s v="720"/>
    <x v="1"/>
    <x v="1"/>
    <x v="3"/>
    <m/>
    <x v="3"/>
    <n v="629.48"/>
    <n v="23"/>
    <n v="1"/>
    <x v="0"/>
    <x v="0"/>
    <x v="6"/>
  </r>
  <r>
    <s v="3523980"/>
    <x v="1"/>
    <s v="Aho Construction I, Inc.(WEB)"/>
    <s v="7012 NE 134th St"/>
    <s v="Vancouver"/>
    <s v="WA"/>
    <s v="720"/>
    <x v="1"/>
    <x v="1"/>
    <x v="3"/>
    <m/>
    <x v="3"/>
    <n v="630.12"/>
    <n v="28"/>
    <n v="1"/>
    <x v="0"/>
    <x v="0"/>
    <x v="6"/>
  </r>
  <r>
    <s v="3523988"/>
    <x v="1"/>
    <s v="Aho Construction(C5C)"/>
    <s v="6719 NE 134th St"/>
    <s v="Vancouver"/>
    <s v="WA"/>
    <s v="720"/>
    <x v="1"/>
    <x v="1"/>
    <x v="3"/>
    <m/>
    <x v="3"/>
    <n v="629.48"/>
    <n v="23"/>
    <n v="1"/>
    <x v="0"/>
    <x v="0"/>
    <x v="6"/>
  </r>
  <r>
    <s v="3523993"/>
    <x v="1"/>
    <s v="Helmes Inc(C5C)"/>
    <s v="16908 NE 78th Way"/>
    <s v="Vancouver"/>
    <s v="WA"/>
    <s v="720"/>
    <x v="1"/>
    <x v="1"/>
    <x v="3"/>
    <m/>
    <x v="3"/>
    <n v="629.89"/>
    <n v="26"/>
    <n v="1"/>
    <x v="0"/>
    <x v="0"/>
    <x v="6"/>
  </r>
  <r>
    <s v="3523996"/>
    <x v="1"/>
    <s v="D R Horton Inc Portland(E2G)"/>
    <s v="12619 NE 49th Way"/>
    <s v="Vancouver"/>
    <s v="WA"/>
    <s v="720"/>
    <x v="1"/>
    <x v="1"/>
    <x v="3"/>
    <m/>
    <x v="3"/>
    <n v="629.61"/>
    <n v="24"/>
    <n v="1"/>
    <x v="0"/>
    <x v="0"/>
    <x v="6"/>
  </r>
  <r>
    <s v="3523999"/>
    <x v="1"/>
    <s v="Helmes Inc(MRE)"/>
    <s v="13202 NE 56th Ave"/>
    <s v="Vancouver"/>
    <s v="WA"/>
    <s v="720"/>
    <x v="1"/>
    <x v="1"/>
    <x v="3"/>
    <m/>
    <x v="3"/>
    <n v="629.5"/>
    <n v="23"/>
    <n v="1"/>
    <x v="0"/>
    <x v="0"/>
    <x v="6"/>
  </r>
  <r>
    <s v="3524000"/>
    <x v="1"/>
    <s v="Helmes Inc(MRE)"/>
    <s v="5215 NE 134th St"/>
    <s v="Vancouver"/>
    <s v="WA"/>
    <s v="720"/>
    <x v="1"/>
    <x v="1"/>
    <x v="3"/>
    <m/>
    <x v="3"/>
    <n v="629.35"/>
    <n v="22"/>
    <n v="1"/>
    <x v="0"/>
    <x v="0"/>
    <x v="6"/>
  </r>
  <r>
    <s v="3524010"/>
    <x v="1"/>
    <s v="Pacific Shores JL CC WA  LLC(E2G)"/>
    <s v="10723 NE 108th Pl"/>
    <s v="Vancouver"/>
    <s v="WA"/>
    <s v="720"/>
    <x v="1"/>
    <x v="1"/>
    <x v="3"/>
    <m/>
    <x v="3"/>
    <n v="660.92"/>
    <n v="23"/>
    <n v="1"/>
    <x v="0"/>
    <x v="0"/>
    <x v="6"/>
  </r>
  <r>
    <s v="3524100"/>
    <x v="1"/>
    <s v="Aho Construction(C5C)"/>
    <s v="7110 NE 134th St"/>
    <s v="Vancouver"/>
    <s v="WA"/>
    <s v="720"/>
    <x v="1"/>
    <x v="1"/>
    <x v="3"/>
    <m/>
    <x v="3"/>
    <n v="629.74"/>
    <n v="25"/>
    <n v="1"/>
    <x v="0"/>
    <x v="0"/>
    <x v="6"/>
  </r>
  <r>
    <s v="3524113"/>
    <x v="1"/>
    <s v="Kingston Homes LLC(C5C)"/>
    <s v="12015 NE 56th Ave"/>
    <s v="Vancouver"/>
    <s v="WA"/>
    <s v="720"/>
    <x v="1"/>
    <x v="1"/>
    <x v="3"/>
    <m/>
    <x v="3"/>
    <n v="629.48"/>
    <n v="23"/>
    <n v="1"/>
    <x v="0"/>
    <x v="0"/>
    <x v="6"/>
  </r>
  <r>
    <s v="3524116"/>
    <x v="1"/>
    <s v="Kingston Homes LLC(C5C)"/>
    <s v="12801 NW 40th Ave"/>
    <s v="Vancouver"/>
    <s v="WA"/>
    <s v="720"/>
    <x v="1"/>
    <x v="1"/>
    <x v="3"/>
    <m/>
    <x v="3"/>
    <n v="631.01"/>
    <n v="35"/>
    <n v="1"/>
    <x v="0"/>
    <x v="0"/>
    <x v="6"/>
  </r>
  <r>
    <s v="3524126"/>
    <x v="1"/>
    <s v="Urban Northwest Homes LLC(MRE)"/>
    <s v="15211 NE 108th Way"/>
    <s v="Vancouver"/>
    <s v="WA"/>
    <s v="720"/>
    <x v="1"/>
    <x v="1"/>
    <x v="3"/>
    <m/>
    <x v="3"/>
    <n v="628.41999999999996"/>
    <n v="19"/>
    <n v="1"/>
    <x v="0"/>
    <x v="0"/>
    <x v="6"/>
  </r>
  <r>
    <s v="3524129"/>
    <x v="1"/>
    <s v="Aho Construction(MRE)"/>
    <s v="6702 NE 134th St"/>
    <s v="Vancouver"/>
    <s v="WA"/>
    <s v="720"/>
    <x v="1"/>
    <x v="1"/>
    <x v="3"/>
    <m/>
    <x v="3"/>
    <n v="629.74"/>
    <n v="25"/>
    <n v="1"/>
    <x v="0"/>
    <x v="0"/>
    <x v="6"/>
  </r>
  <r>
    <s v="3524134"/>
    <x v="1"/>
    <s v="Pahlisch Homes Inc(MRE)"/>
    <s v="2228 NW Tanner St"/>
    <s v="Camas"/>
    <s v="WA"/>
    <s v="720"/>
    <x v="1"/>
    <x v="1"/>
    <x v="3"/>
    <m/>
    <x v="3"/>
    <n v="630.62"/>
    <n v="32"/>
    <n v="1"/>
    <x v="0"/>
    <x v="0"/>
    <x v="6"/>
  </r>
  <r>
    <s v="3524135"/>
    <x v="1"/>
    <s v="Pahlisch Homes Inc(MRE)"/>
    <s v="1919 NW Sierra Way"/>
    <s v="Camas"/>
    <s v="WA"/>
    <s v="720"/>
    <x v="1"/>
    <x v="1"/>
    <x v="3"/>
    <m/>
    <x v="3"/>
    <n v="630.12"/>
    <n v="28"/>
    <n v="1"/>
    <x v="0"/>
    <x v="0"/>
    <x v="6"/>
  </r>
  <r>
    <s v="3524136"/>
    <x v="1"/>
    <s v="Pahlisch Homes Inc(MRE)"/>
    <s v="1928 NW Sierra Way"/>
    <s v="Camas"/>
    <s v="WA"/>
    <s v="720"/>
    <x v="1"/>
    <x v="1"/>
    <x v="3"/>
    <m/>
    <x v="3"/>
    <n v="630.76"/>
    <n v="33"/>
    <n v="1"/>
    <x v="0"/>
    <x v="0"/>
    <x v="6"/>
  </r>
  <r>
    <s v="3524151"/>
    <x v="1"/>
    <s v="Urban Northwest Homes LLC(C5C)"/>
    <s v="15512 NE 107th St"/>
    <s v="Vancouver"/>
    <s v="WA"/>
    <s v="720"/>
    <x v="1"/>
    <x v="1"/>
    <x v="3"/>
    <m/>
    <x v="3"/>
    <n v="628.39"/>
    <n v="19"/>
    <n v="1"/>
    <x v="0"/>
    <x v="0"/>
    <x v="6"/>
  </r>
  <r>
    <s v="3524208"/>
    <x v="1"/>
    <s v="D R Horton Inc Portland(C5C)"/>
    <s v="5711 NE 130th Pl"/>
    <s v="Vancouver"/>
    <s v="WA"/>
    <s v="720"/>
    <x v="1"/>
    <x v="1"/>
    <x v="3"/>
    <m/>
    <x v="3"/>
    <n v="629.99"/>
    <n v="27"/>
    <n v="1"/>
    <x v="0"/>
    <x v="0"/>
    <x v="6"/>
  </r>
  <r>
    <s v="3524209"/>
    <x v="1"/>
    <s v="D R Horton Inc Portland(C5C)"/>
    <s v="5709 NE 130th Pl"/>
    <s v="Vancouver"/>
    <s v="WA"/>
    <s v="720"/>
    <x v="1"/>
    <x v="1"/>
    <x v="3"/>
    <m/>
    <x v="3"/>
    <n v="630.37"/>
    <n v="30"/>
    <n v="1"/>
    <x v="0"/>
    <x v="0"/>
    <x v="6"/>
  </r>
  <r>
    <s v="3524210"/>
    <x v="1"/>
    <s v="D R Horton Inc Portland(C5C)"/>
    <s v="5714 NE 131st Pl"/>
    <s v="Vancouver"/>
    <s v="WA"/>
    <s v="720"/>
    <x v="1"/>
    <x v="1"/>
    <x v="3"/>
    <m/>
    <x v="3"/>
    <n v="629.87"/>
    <n v="26"/>
    <n v="1"/>
    <x v="0"/>
    <x v="0"/>
    <x v="6"/>
  </r>
  <r>
    <s v="3524211"/>
    <x v="1"/>
    <s v="D R Horton Inc Portland(C5C)"/>
    <s v="5720 NE 131st Pl"/>
    <s v="Vancouver"/>
    <s v="WA"/>
    <s v="720"/>
    <x v="1"/>
    <x v="1"/>
    <x v="3"/>
    <m/>
    <x v="3"/>
    <n v="629.87"/>
    <n v="26"/>
    <n v="1"/>
    <x v="0"/>
    <x v="0"/>
    <x v="6"/>
  </r>
  <r>
    <s v="3524260"/>
    <x v="1"/>
    <s v="A &amp; V Homes Construction Inc(C5C)"/>
    <s v="12004 NE 112th St"/>
    <s v="Vancouver"/>
    <s v="WA"/>
    <s v="720"/>
    <x v="1"/>
    <x v="1"/>
    <x v="3"/>
    <m/>
    <x v="3"/>
    <n v="711.15"/>
    <n v="99"/>
    <n v="1"/>
    <x v="0"/>
    <x v="0"/>
    <x v="6"/>
  </r>
  <r>
    <s v="3524284"/>
    <x v="1"/>
    <s v="Marbella Estates LLC(C5C)"/>
    <s v="11513 NE 125th Ave"/>
    <s v="Vancouver"/>
    <s v="WA"/>
    <s v="720"/>
    <x v="1"/>
    <x v="1"/>
    <x v="3"/>
    <m/>
    <x v="3"/>
    <n v="664.96"/>
    <n v="23"/>
    <n v="1"/>
    <x v="0"/>
    <x v="0"/>
    <x v="6"/>
  </r>
  <r>
    <s v="3524285"/>
    <x v="1"/>
    <s v="Marbella Estates LLC(C5C)"/>
    <s v="11522 NE 125th Ave"/>
    <s v="Vancouver"/>
    <s v="WA"/>
    <s v="720"/>
    <x v="1"/>
    <x v="1"/>
    <x v="3"/>
    <m/>
    <x v="3"/>
    <n v="665.09"/>
    <n v="24"/>
    <n v="1"/>
    <x v="0"/>
    <x v="0"/>
    <x v="6"/>
  </r>
  <r>
    <s v="3524286"/>
    <x v="1"/>
    <s v="Marbella Estates LLC(C5C)"/>
    <s v="11526 NE 125th Ave"/>
    <s v="Vancouver"/>
    <s v="WA"/>
    <s v="720"/>
    <x v="1"/>
    <x v="1"/>
    <x v="3"/>
    <m/>
    <x v="3"/>
    <n v="633.08000000000004"/>
    <n v="21"/>
    <n v="1"/>
    <x v="0"/>
    <x v="0"/>
    <x v="6"/>
  </r>
  <r>
    <s v="3524287"/>
    <x v="1"/>
    <s v="Marbella Estates LLC(C5C)"/>
    <s v="11530 NE 125th Ave"/>
    <s v="Vancouver"/>
    <s v="WA"/>
    <s v="720"/>
    <x v="1"/>
    <x v="1"/>
    <x v="3"/>
    <m/>
    <x v="3"/>
    <n v="632.83000000000004"/>
    <n v="19"/>
    <n v="1"/>
    <x v="0"/>
    <x v="0"/>
    <x v="6"/>
  </r>
  <r>
    <s v="3524288"/>
    <x v="1"/>
    <s v="Marbella Estates LLC(C5C)"/>
    <s v="11525 NE 125th Ave"/>
    <s v="Vancouver"/>
    <s v="WA"/>
    <s v="720"/>
    <x v="1"/>
    <x v="1"/>
    <x v="3"/>
    <m/>
    <x v="3"/>
    <n v="664.83"/>
    <n v="22"/>
    <n v="1"/>
    <x v="0"/>
    <x v="0"/>
    <x v="6"/>
  </r>
  <r>
    <s v="3524289"/>
    <x v="1"/>
    <s v="Marbella Estates LLC(C5C)"/>
    <s v="11521 NE 125th Ave"/>
    <s v="Vancouver"/>
    <s v="WA"/>
    <s v="720"/>
    <x v="1"/>
    <x v="1"/>
    <x v="3"/>
    <m/>
    <x v="3"/>
    <n v="665.22"/>
    <n v="25"/>
    <n v="1"/>
    <x v="0"/>
    <x v="0"/>
    <x v="6"/>
  </r>
  <r>
    <s v="3524290"/>
    <x v="1"/>
    <s v="Marbella Estates LLC(C5C)"/>
    <s v="11517 NE 125th Ave"/>
    <s v="Vancouver"/>
    <s v="WA"/>
    <s v="720"/>
    <x v="1"/>
    <x v="1"/>
    <x v="3"/>
    <m/>
    <x v="3"/>
    <n v="664.96"/>
    <n v="23"/>
    <n v="1"/>
    <x v="0"/>
    <x v="0"/>
    <x v="6"/>
  </r>
  <r>
    <s v="3524294"/>
    <x v="1"/>
    <s v="Manor Homes LLC(C5C)"/>
    <s v="12411 NE 106th Cir"/>
    <s v="Vancouver"/>
    <s v="WA"/>
    <s v="720"/>
    <x v="1"/>
    <x v="1"/>
    <x v="3"/>
    <m/>
    <x v="3"/>
    <n v="633.11"/>
    <n v="18"/>
    <n v="1"/>
    <x v="0"/>
    <x v="0"/>
    <x v="6"/>
  </r>
  <r>
    <s v="3524295"/>
    <x v="1"/>
    <s v="Manor Homes LLC(C5C)"/>
    <s v="12613 NE 107th Way"/>
    <s v="Vancouver"/>
    <s v="WA"/>
    <s v="720"/>
    <x v="1"/>
    <x v="1"/>
    <x v="3"/>
    <m/>
    <x v="3"/>
    <n v="664.76"/>
    <n v="18"/>
    <n v="1"/>
    <x v="0"/>
    <x v="0"/>
    <x v="6"/>
  </r>
  <r>
    <s v="3524296"/>
    <x v="1"/>
    <s v="Manor Homes LLC(C5C)"/>
    <s v="12409 NE 107th Way"/>
    <s v="Vancouver"/>
    <s v="WA"/>
    <s v="720"/>
    <x v="1"/>
    <x v="1"/>
    <x v="3"/>
    <m/>
    <x v="3"/>
    <n v="665.01"/>
    <n v="20"/>
    <n v="1"/>
    <x v="0"/>
    <x v="0"/>
    <x v="6"/>
  </r>
  <r>
    <s v="3524298"/>
    <x v="1"/>
    <s v="Marbella Estates LLC(C5C)"/>
    <s v="11524 NE 126th Ave"/>
    <s v="Vancouver"/>
    <s v="WA"/>
    <s v="720"/>
    <x v="1"/>
    <x v="1"/>
    <x v="3"/>
    <m/>
    <x v="3"/>
    <n v="633.08000000000004"/>
    <n v="21"/>
    <n v="1"/>
    <x v="0"/>
    <x v="0"/>
    <x v="6"/>
  </r>
  <r>
    <s v="3524299"/>
    <x v="1"/>
    <s v="Marbella Estates LLC(C5C)"/>
    <s v="11520 NE 126th Ave"/>
    <s v="Vancouver"/>
    <s v="WA"/>
    <s v="720"/>
    <x v="1"/>
    <x v="1"/>
    <x v="3"/>
    <m/>
    <x v="3"/>
    <n v="632.70000000000005"/>
    <n v="18"/>
    <n v="1"/>
    <x v="0"/>
    <x v="0"/>
    <x v="6"/>
  </r>
  <r>
    <s v="3524300"/>
    <x v="1"/>
    <s v="Marbella Estates LLC(KMM)"/>
    <s v="11518 NE 125th Ave"/>
    <s v="Vancouver"/>
    <s v="WA"/>
    <s v="720"/>
    <x v="1"/>
    <x v="1"/>
    <x v="3"/>
    <m/>
    <x v="3"/>
    <n v="665.06"/>
    <n v="24"/>
    <n v="1"/>
    <x v="0"/>
    <x v="0"/>
    <x v="6"/>
  </r>
  <r>
    <s v="3524303"/>
    <x v="1"/>
    <s v="Cascade West Development(C5C)"/>
    <s v="2308 NE 169th Cir"/>
    <s v="Ridgefield"/>
    <s v="WA"/>
    <s v="720"/>
    <x v="1"/>
    <x v="1"/>
    <x v="3"/>
    <m/>
    <x v="3"/>
    <n v="633.74"/>
    <n v="23"/>
    <n v="1"/>
    <x v="0"/>
    <x v="0"/>
    <x v="6"/>
  </r>
  <r>
    <s v="3524304"/>
    <x v="1"/>
    <s v="Cascade West Development(C5C)"/>
    <s v="2309 NE 169th Cir"/>
    <s v="Ridgefield"/>
    <s v="WA"/>
    <s v="720"/>
    <x v="1"/>
    <x v="1"/>
    <x v="3"/>
    <m/>
    <x v="3"/>
    <n v="665.01"/>
    <n v="20"/>
    <n v="1"/>
    <x v="0"/>
    <x v="0"/>
    <x v="6"/>
  </r>
  <r>
    <s v="3524330"/>
    <x v="1"/>
    <s v="Cascade West Development, Inc(C5C)"/>
    <s v="2302 NE 171st St"/>
    <s v="Ridgefield"/>
    <s v="WA"/>
    <s v="720"/>
    <x v="1"/>
    <x v="1"/>
    <x v="3"/>
    <m/>
    <x v="3"/>
    <n v="633.74"/>
    <n v="23"/>
    <n v="1"/>
    <x v="0"/>
    <x v="0"/>
    <x v="4"/>
  </r>
  <r>
    <s v="3524334"/>
    <x v="1"/>
    <s v="Revin Construction Inc(MRE)"/>
    <s v="4300 NE 56th St"/>
    <s v="Vancouver"/>
    <s v="WA"/>
    <s v="720"/>
    <x v="1"/>
    <x v="1"/>
    <x v="3"/>
    <m/>
    <x v="3"/>
    <n v="666.18"/>
    <n v="29"/>
    <n v="1"/>
    <x v="0"/>
    <x v="0"/>
    <x v="6"/>
  </r>
  <r>
    <s v="3524335"/>
    <x v="1"/>
    <s v="Cascade West Development(WEB)"/>
    <s v="2307 NE 171st St"/>
    <s v="Ridgefield"/>
    <s v="WA"/>
    <s v="720"/>
    <x v="1"/>
    <x v="1"/>
    <x v="3"/>
    <m/>
    <x v="3"/>
    <n v="634.64"/>
    <n v="30"/>
    <n v="1"/>
    <x v="0"/>
    <x v="0"/>
    <x v="6"/>
  </r>
  <r>
    <s v="3524336"/>
    <x v="1"/>
    <s v="DMK Construction(MRE)"/>
    <s v="4302 NE 56th St"/>
    <s v="Vancouver"/>
    <s v="WA"/>
    <s v="720"/>
    <x v="1"/>
    <x v="1"/>
    <x v="3"/>
    <m/>
    <x v="3"/>
    <n v="665.92"/>
    <n v="27"/>
    <n v="1"/>
    <x v="0"/>
    <x v="0"/>
    <x v="6"/>
  </r>
  <r>
    <s v="3524337"/>
    <x v="1"/>
    <s v="Revin Construction Inc(MRE)"/>
    <s v="4304 NE 56th St"/>
    <s v="Vancouver"/>
    <s v="WA"/>
    <s v="720"/>
    <x v="1"/>
    <x v="1"/>
    <x v="3"/>
    <m/>
    <x v="3"/>
    <n v="666.18"/>
    <n v="29"/>
    <n v="1"/>
    <x v="0"/>
    <x v="0"/>
    <x v="6"/>
  </r>
  <r>
    <s v="3524344"/>
    <x v="1"/>
    <s v="Cascade West Development, Inc(C5C)"/>
    <s v="16903 NE 24th Ave"/>
    <s v="Ridgefield"/>
    <s v="WA"/>
    <s v="720"/>
    <x v="1"/>
    <x v="1"/>
    <x v="3"/>
    <m/>
    <x v="3"/>
    <n v="660.79"/>
    <n v="22"/>
    <n v="1"/>
    <x v="0"/>
    <x v="0"/>
    <x v="6"/>
  </r>
  <r>
    <s v="3524345"/>
    <x v="1"/>
    <s v="Cascade West Development, Inc(C5C)"/>
    <s v="2206 NE 173rd St"/>
    <s v="Ridgefield"/>
    <s v="WA"/>
    <s v="720"/>
    <x v="1"/>
    <x v="1"/>
    <x v="3"/>
    <m/>
    <x v="3"/>
    <n v="629.23"/>
    <n v="21"/>
    <n v="1"/>
    <x v="0"/>
    <x v="0"/>
    <x v="6"/>
  </r>
  <r>
    <s v="3524365"/>
    <x v="1"/>
    <s v="D R Horton Inc Portland(C5C)"/>
    <s v="3810 NE 62nd St"/>
    <s v="Vancouver"/>
    <s v="WA"/>
    <s v="720"/>
    <x v="1"/>
    <x v="1"/>
    <x v="3"/>
    <m/>
    <x v="3"/>
    <n v="634.52"/>
    <n v="29"/>
    <n v="1"/>
    <x v="0"/>
    <x v="0"/>
    <x v="6"/>
  </r>
  <r>
    <s v="3524395"/>
    <x v="1"/>
    <s v="Pacific Shores JL CC WA  LLC(DJM)"/>
    <s v="10705 NE 107th Way"/>
    <s v="Vancouver"/>
    <s v="WA"/>
    <s v="720"/>
    <x v="1"/>
    <x v="1"/>
    <x v="3"/>
    <m/>
    <x v="3"/>
    <n v="636.44000000000005"/>
    <n v="44"/>
    <n v="1"/>
    <x v="0"/>
    <x v="0"/>
    <x v="6"/>
  </r>
  <r>
    <s v="3524396"/>
    <x v="1"/>
    <s v="Pacific Shores JL CC WA  LLC(DJM)"/>
    <s v="10727 NE 107th Way"/>
    <s v="Vancouver"/>
    <s v="WA"/>
    <s v="720"/>
    <x v="1"/>
    <x v="1"/>
    <x v="3"/>
    <m/>
    <x v="3"/>
    <n v="633.36"/>
    <n v="20"/>
    <n v="1"/>
    <x v="0"/>
    <x v="0"/>
    <x v="6"/>
  </r>
  <r>
    <s v="3524418"/>
    <x v="1"/>
    <s v="Sun Country Homes(E2G)"/>
    <s v="9904 NE 34th Pl"/>
    <s v="Vancouver"/>
    <s v="WA"/>
    <s v="720"/>
    <x v="1"/>
    <x v="1"/>
    <x v="3"/>
    <m/>
    <x v="3"/>
    <n v="883.92"/>
    <n v="25"/>
    <n v="1"/>
    <x v="0"/>
    <x v="0"/>
    <x v="6"/>
  </r>
  <r>
    <s v="3524523"/>
    <x v="1"/>
    <s v="Lennar Northwest Inc(E2G)"/>
    <s v="610 NE 149th Way"/>
    <s v="Vancouver"/>
    <s v="WA"/>
    <s v="720"/>
    <x v="1"/>
    <x v="1"/>
    <x v="3"/>
    <m/>
    <x v="3"/>
    <n v="665.26"/>
    <n v="22"/>
    <n v="1"/>
    <x v="0"/>
    <x v="0"/>
    <x v="6"/>
  </r>
  <r>
    <s v="3524560"/>
    <x v="1"/>
    <s v="Helmes Inc(WEB)"/>
    <s v="17017 NE 78th Way"/>
    <s v="Vancouver"/>
    <s v="WA"/>
    <s v="720"/>
    <x v="1"/>
    <x v="1"/>
    <x v="3"/>
    <m/>
    <x v="3"/>
    <n v="633.49"/>
    <n v="21"/>
    <n v="1"/>
    <x v="0"/>
    <x v="0"/>
    <x v="6"/>
  </r>
  <r>
    <s v="3524565"/>
    <x v="1"/>
    <s v="Pacific Lifestyle Homes(WEB)"/>
    <s v="10615 NE 92nd Ave"/>
    <s v="Vancouver"/>
    <s v="WA"/>
    <s v="720"/>
    <x v="1"/>
    <x v="1"/>
    <x v="3"/>
    <m/>
    <x v="3"/>
    <n v="665.39"/>
    <n v="23"/>
    <n v="1"/>
    <x v="0"/>
    <x v="0"/>
    <x v="6"/>
  </r>
  <r>
    <s v="3524694"/>
    <x v="1"/>
    <s v="Waverly Homes Inc(MRE)"/>
    <s v="3000 NE 75th St"/>
    <s v="Vancouver"/>
    <s v="WA"/>
    <s v="720"/>
    <x v="1"/>
    <x v="1"/>
    <x v="3"/>
    <m/>
    <x v="3"/>
    <n v="665.65"/>
    <n v="25"/>
    <n v="1"/>
    <x v="0"/>
    <x v="0"/>
    <x v="6"/>
  </r>
  <r>
    <s v="3524695"/>
    <x v="1"/>
    <s v="Waverly Homes Inc(MRE)"/>
    <s v="7400 NE 30th Ct"/>
    <s v="Vancouver"/>
    <s v="WA"/>
    <s v="720"/>
    <x v="1"/>
    <x v="1"/>
    <x v="3"/>
    <m/>
    <x v="3"/>
    <n v="665.52"/>
    <n v="24"/>
    <n v="1"/>
    <x v="0"/>
    <x v="0"/>
    <x v="6"/>
  </r>
  <r>
    <s v="3524817"/>
    <x v="1"/>
    <s v="Prairie Park Subdivision LLC(C5C)"/>
    <s v="11312 NE 116th Ct"/>
    <s v="Vancouver"/>
    <s v="WA"/>
    <s v="720"/>
    <x v="1"/>
    <x v="1"/>
    <x v="3"/>
    <m/>
    <x v="3"/>
    <n v="633.24"/>
    <n v="19"/>
    <n v="1"/>
    <x v="0"/>
    <x v="0"/>
    <x v="6"/>
  </r>
  <r>
    <s v="3524818"/>
    <x v="1"/>
    <s v="Prairie Park Subdivision LLC(C5C)"/>
    <s v="11308 NE 116th Ct"/>
    <s v="Vancouver"/>
    <s v="WA"/>
    <s v="720"/>
    <x v="1"/>
    <x v="1"/>
    <x v="3"/>
    <m/>
    <x v="3"/>
    <n v="666.18"/>
    <n v="29"/>
    <n v="1"/>
    <x v="0"/>
    <x v="0"/>
    <x v="6"/>
  </r>
  <r>
    <s v="3524819"/>
    <x v="1"/>
    <s v="Prairie Park Subdivision LLC(C5C)"/>
    <s v="11304 NE 116th Ct"/>
    <s v="Vancouver"/>
    <s v="WA"/>
    <s v="720"/>
    <x v="1"/>
    <x v="1"/>
    <x v="3"/>
    <m/>
    <x v="3"/>
    <n v="665.01"/>
    <n v="20"/>
    <n v="1"/>
    <x v="0"/>
    <x v="0"/>
    <x v="6"/>
  </r>
  <r>
    <s v="3524820"/>
    <x v="1"/>
    <s v="Prairie Park Subdivision LLC(C5C)"/>
    <s v="11300 NE 116th Ct"/>
    <s v="Vancouver"/>
    <s v="WA"/>
    <s v="720"/>
    <x v="1"/>
    <x v="1"/>
    <x v="3"/>
    <m/>
    <x v="3"/>
    <n v="633.24"/>
    <n v="19"/>
    <n v="1"/>
    <x v="0"/>
    <x v="0"/>
    <x v="6"/>
  </r>
  <r>
    <s v="3524828"/>
    <x v="1"/>
    <s v="D R Horton Inc Portland(C5C)"/>
    <s v="3806 NE 62nd St"/>
    <s v="Vancouver"/>
    <s v="WA"/>
    <s v="720"/>
    <x v="1"/>
    <x v="1"/>
    <x v="3"/>
    <m/>
    <x v="3"/>
    <n v="634.13"/>
    <n v="29"/>
    <n v="1"/>
    <x v="0"/>
    <x v="0"/>
    <x v="6"/>
  </r>
  <r>
    <s v="3524852"/>
    <x v="1"/>
    <s v="Pacific Lifestyle Homes(WEB)"/>
    <s v="3201 N Abernathy Cir"/>
    <s v="Ridgefield"/>
    <s v="WA"/>
    <s v="720"/>
    <x v="1"/>
    <x v="1"/>
    <x v="3"/>
    <m/>
    <x v="3"/>
    <n v="665.8"/>
    <n v="26"/>
    <n v="1"/>
    <x v="0"/>
    <x v="0"/>
    <x v="6"/>
  </r>
  <r>
    <s v="3524853"/>
    <x v="1"/>
    <s v="Pacific Lifestyle Homes(WEB)"/>
    <s v="3350 N Abernathy Cir"/>
    <s v="Ridgefield"/>
    <s v="WA"/>
    <s v="720"/>
    <x v="1"/>
    <x v="1"/>
    <x v="3"/>
    <m/>
    <x v="3"/>
    <n v="666.05"/>
    <n v="28"/>
    <n v="1"/>
    <x v="0"/>
    <x v="0"/>
    <x v="6"/>
  </r>
  <r>
    <s v="3524897"/>
    <x v="1"/>
    <s v="Helmes Inc(WEB)"/>
    <s v="5701 NE 132nd St"/>
    <s v="Vancouver"/>
    <s v="WA"/>
    <s v="720"/>
    <x v="1"/>
    <x v="1"/>
    <x v="3"/>
    <m/>
    <x v="3"/>
    <n v="633.74"/>
    <n v="23"/>
    <n v="1"/>
    <x v="0"/>
    <x v="0"/>
    <x v="6"/>
  </r>
  <r>
    <s v="3524898"/>
    <x v="1"/>
    <s v="Helmes Inc(WEB)"/>
    <s v="5311 NE 133rd St"/>
    <s v="Vancouver"/>
    <s v="WA"/>
    <s v="720"/>
    <x v="1"/>
    <x v="1"/>
    <x v="3"/>
    <m/>
    <x v="3"/>
    <n v="633.61"/>
    <n v="22"/>
    <n v="1"/>
    <x v="0"/>
    <x v="0"/>
    <x v="6"/>
  </r>
  <r>
    <s v="3524927"/>
    <x v="1"/>
    <s v="Pacific Lifestyle Homes(WEB)"/>
    <s v="2519 NE 7th Dr"/>
    <s v="Battle Ground"/>
    <s v="WA"/>
    <s v="720"/>
    <x v="1"/>
    <x v="1"/>
    <x v="3"/>
    <m/>
    <x v="3"/>
    <n v="666.43"/>
    <n v="31"/>
    <n v="1"/>
    <x v="0"/>
    <x v="0"/>
    <x v="6"/>
  </r>
  <r>
    <s v="3525016"/>
    <x v="1"/>
    <s v="Lennar Northwest Inc(MRE)"/>
    <s v="5400 NW 138th St"/>
    <s v="Vancouver"/>
    <s v="WA"/>
    <s v="720"/>
    <x v="1"/>
    <x v="1"/>
    <x v="3"/>
    <m/>
    <x v="3"/>
    <n v="823.32"/>
    <n v="46"/>
    <n v="1"/>
    <x v="0"/>
    <x v="0"/>
    <x v="6"/>
  </r>
  <r>
    <s v="3525017"/>
    <x v="1"/>
    <s v="Lennar Northwest Inc(MRE)"/>
    <s v="5402 NW 138th St"/>
    <s v="Vancouver"/>
    <s v="WA"/>
    <s v="720"/>
    <x v="1"/>
    <x v="1"/>
    <x v="3"/>
    <m/>
    <x v="3"/>
    <n v="635.79999999999995"/>
    <n v="39"/>
    <n v="1"/>
    <x v="0"/>
    <x v="0"/>
    <x v="6"/>
  </r>
  <r>
    <s v="3525018"/>
    <x v="1"/>
    <s v="Lennar Northwest Inc(MRE)"/>
    <s v="5404 NW 138th St"/>
    <s v="Vancouver"/>
    <s v="WA"/>
    <s v="720"/>
    <x v="1"/>
    <x v="1"/>
    <x v="3"/>
    <m/>
    <x v="3"/>
    <n v="635.92999999999995"/>
    <n v="40"/>
    <n v="1"/>
    <x v="0"/>
    <x v="0"/>
    <x v="6"/>
  </r>
  <r>
    <s v="3525019"/>
    <x v="1"/>
    <s v="Lennar Northwest Inc(MRE)"/>
    <s v="5406 NW 138th St"/>
    <s v="Vancouver"/>
    <s v="WA"/>
    <s v="720"/>
    <x v="1"/>
    <x v="1"/>
    <x v="3"/>
    <m/>
    <x v="3"/>
    <n v="635.54"/>
    <n v="37"/>
    <n v="1"/>
    <x v="0"/>
    <x v="0"/>
    <x v="6"/>
  </r>
  <r>
    <s v="3525020"/>
    <x v="1"/>
    <s v="Lennar Northwest Inc(MRE)"/>
    <s v="13505 NW 54th Ave"/>
    <s v="Vancouver"/>
    <s v="WA"/>
    <s v="720"/>
    <x v="1"/>
    <x v="1"/>
    <x v="3"/>
    <m/>
    <x v="3"/>
    <n v="635.66999999999996"/>
    <n v="38"/>
    <n v="1"/>
    <x v="0"/>
    <x v="0"/>
    <x v="6"/>
  </r>
  <r>
    <s v="3525021"/>
    <x v="1"/>
    <s v="Lennar Northwest Inc(MRE)"/>
    <s v="13509 NW 54th Ave"/>
    <s v="Vancouver"/>
    <s v="WA"/>
    <s v="720"/>
    <x v="1"/>
    <x v="1"/>
    <x v="3"/>
    <m/>
    <x v="3"/>
    <n v="633.87"/>
    <n v="24"/>
    <n v="1"/>
    <x v="0"/>
    <x v="0"/>
    <x v="6"/>
  </r>
  <r>
    <s v="3525025"/>
    <x v="1"/>
    <s v="Pahlisch Homes Inc(MRE)"/>
    <s v="1915 NW Sierra Way"/>
    <s v="Camas"/>
    <s v="WA"/>
    <s v="720"/>
    <x v="1"/>
    <x v="1"/>
    <x v="3"/>
    <m/>
    <x v="3"/>
    <n v="634.52"/>
    <n v="29"/>
    <n v="1"/>
    <x v="0"/>
    <x v="0"/>
    <x v="6"/>
  </r>
  <r>
    <s v="3525043"/>
    <x v="1"/>
    <s v="Helmes Inc(WEB)"/>
    <s v="16903 NE 80th St"/>
    <s v="Vancouver"/>
    <s v="WA"/>
    <s v="720"/>
    <x v="1"/>
    <x v="1"/>
    <x v="3"/>
    <m/>
    <x v="3"/>
    <n v="633.32000000000005"/>
    <n v="23"/>
    <n v="1"/>
    <x v="0"/>
    <x v="0"/>
    <x v="6"/>
  </r>
  <r>
    <s v="3525060"/>
    <x v="1"/>
    <s v="Pacific Lifestyle Homes(WEB)"/>
    <s v="5307 NE 125th St"/>
    <s v="Vancouver"/>
    <s v="WA"/>
    <s v="720"/>
    <x v="1"/>
    <x v="1"/>
    <x v="3"/>
    <m/>
    <x v="3"/>
    <n v="665.22"/>
    <n v="25"/>
    <n v="1"/>
    <x v="0"/>
    <x v="0"/>
    <x v="6"/>
  </r>
  <r>
    <s v="3525094"/>
    <x v="1"/>
    <s v="Omega NW Inc(C5C)"/>
    <s v="4316 NE 136th Ave"/>
    <s v="Vancouver"/>
    <s v="WA"/>
    <s v="720"/>
    <x v="1"/>
    <x v="1"/>
    <x v="3"/>
    <m/>
    <x v="3"/>
    <n v="633.36"/>
    <n v="20"/>
    <n v="1"/>
    <x v="0"/>
    <x v="0"/>
    <x v="6"/>
  </r>
  <r>
    <s v="3525095"/>
    <x v="1"/>
    <s v="Omega NW Inc(C5C)"/>
    <s v="4320 NE 136th Ave"/>
    <s v="Vancouver"/>
    <s v="WA"/>
    <s v="720"/>
    <x v="1"/>
    <x v="1"/>
    <x v="3"/>
    <m/>
    <x v="3"/>
    <n v="633.24"/>
    <n v="19"/>
    <n v="1"/>
    <x v="0"/>
    <x v="0"/>
    <x v="6"/>
  </r>
  <r>
    <s v="3525096"/>
    <x v="1"/>
    <s v="Omega NW Inc(C5C)"/>
    <s v="4308 NE 136th Ave"/>
    <s v="Vancouver"/>
    <s v="WA"/>
    <s v="720"/>
    <x v="1"/>
    <x v="1"/>
    <x v="3"/>
    <m/>
    <x v="3"/>
    <n v="632.85"/>
    <n v="16"/>
    <n v="1"/>
    <x v="0"/>
    <x v="0"/>
    <x v="6"/>
  </r>
  <r>
    <s v="3525097"/>
    <x v="1"/>
    <s v="Omega NW Inc(C5C)"/>
    <s v="4312 NE 136th Ave"/>
    <s v="Vancouver"/>
    <s v="WA"/>
    <s v="720"/>
    <x v="1"/>
    <x v="1"/>
    <x v="3"/>
    <m/>
    <x v="3"/>
    <n v="632.97"/>
    <n v="17"/>
    <n v="1"/>
    <x v="0"/>
    <x v="0"/>
    <x v="6"/>
  </r>
  <r>
    <s v="3525148"/>
    <x v="1"/>
    <s v="Kingston Homes LLC(MRE)"/>
    <s v="14206 NE 52nd Ave"/>
    <s v="Vancouver"/>
    <s v="WA"/>
    <s v="720"/>
    <x v="1"/>
    <x v="1"/>
    <x v="3"/>
    <m/>
    <x v="3"/>
    <n v="633.6"/>
    <n v="25"/>
    <n v="1"/>
    <x v="0"/>
    <x v="0"/>
    <x v="6"/>
  </r>
  <r>
    <s v="3525170"/>
    <x v="1"/>
    <s v="Urban Northwest Homes LLC(MRE)"/>
    <s v="11229 NE 134th Pl"/>
    <s v="Vancouver"/>
    <s v="WA"/>
    <s v="720"/>
    <x v="1"/>
    <x v="1"/>
    <x v="3"/>
    <m/>
    <x v="3"/>
    <n v="632.97"/>
    <n v="20"/>
    <n v="1"/>
    <x v="0"/>
    <x v="0"/>
    <x v="6"/>
  </r>
  <r>
    <s v="3525171"/>
    <x v="1"/>
    <s v="Urban Northwest Homes LLC(C5C)"/>
    <s v="1817 NW 117th St"/>
    <s v="Vancouver"/>
    <s v="WA"/>
    <s v="720"/>
    <x v="1"/>
    <x v="1"/>
    <x v="3"/>
    <m/>
    <x v="3"/>
    <n v="853.3"/>
    <n v="33"/>
    <n v="1"/>
    <x v="0"/>
    <x v="0"/>
    <x v="6"/>
  </r>
  <r>
    <s v="3525290"/>
    <x v="1"/>
    <s v="GA Construction Inc(MRE)"/>
    <s v="1541 N 4th Ct"/>
    <s v="Washougal"/>
    <s v="WA"/>
    <s v="720"/>
    <x v="1"/>
    <x v="1"/>
    <x v="3"/>
    <m/>
    <x v="3"/>
    <n v="669.47"/>
    <n v="58"/>
    <n v="1"/>
    <x v="0"/>
    <x v="0"/>
    <x v="6"/>
  </r>
  <r>
    <s v="3525299"/>
    <x v="1"/>
    <s v="GA Construction Inc(C5C)"/>
    <s v="950 Fairway Dr"/>
    <s v="Washougal"/>
    <s v="WA"/>
    <s v="720"/>
    <x v="1"/>
    <x v="1"/>
    <x v="3"/>
    <m/>
    <x v="3"/>
    <n v="633.35"/>
    <n v="23"/>
    <n v="1"/>
    <x v="0"/>
    <x v="0"/>
    <x v="6"/>
  </r>
  <r>
    <s v="3525346"/>
    <x v="1"/>
    <s v="Helmes Inc(WEB)"/>
    <s v="7800 NE 172nd Ave"/>
    <s v="Vancouver"/>
    <s v="WA"/>
    <s v="720"/>
    <x v="1"/>
    <x v="1"/>
    <x v="3"/>
    <m/>
    <x v="3"/>
    <n v="633.48"/>
    <n v="24"/>
    <n v="1"/>
    <x v="0"/>
    <x v="0"/>
    <x v="6"/>
  </r>
  <r>
    <s v="3525410"/>
    <x v="1"/>
    <s v="Marandyuk, Sergey G(E2G)"/>
    <s v="146 N 45th Cir"/>
    <s v="Camas"/>
    <s v="WA"/>
    <s v="720"/>
    <x v="1"/>
    <x v="1"/>
    <x v="3"/>
    <m/>
    <x v="3"/>
    <n v="666.42"/>
    <n v="34"/>
    <n v="1"/>
    <x v="0"/>
    <x v="0"/>
    <x v="4"/>
  </r>
  <r>
    <s v="3525469"/>
    <x v="1"/>
    <s v="Lennar Northwest Inc(WEB)"/>
    <s v="7907 NE 174th Ave"/>
    <s v="Vancouver"/>
    <s v="WA"/>
    <s v="720"/>
    <x v="1"/>
    <x v="1"/>
    <x v="3"/>
    <m/>
    <x v="3"/>
    <n v="992.18"/>
    <n v="24"/>
    <n v="1"/>
    <x v="0"/>
    <x v="0"/>
    <x v="6"/>
  </r>
  <r>
    <s v="3525470"/>
    <x v="1"/>
    <s v="Lennar Northwest Inc(WEB)"/>
    <s v="7911 NE 174th Ave"/>
    <s v="Vancouver"/>
    <s v="WA"/>
    <s v="720"/>
    <x v="1"/>
    <x v="1"/>
    <x v="3"/>
    <m/>
    <x v="3"/>
    <n v="665.14"/>
    <n v="21"/>
    <n v="1"/>
    <x v="0"/>
    <x v="0"/>
    <x v="6"/>
  </r>
  <r>
    <s v="3525499"/>
    <x v="1"/>
    <s v="D R Horton Inc Portland(E2G)"/>
    <s v="3802 NE 62nd St"/>
    <s v="Vancouver"/>
    <s v="WA"/>
    <s v="720"/>
    <x v="1"/>
    <x v="1"/>
    <x v="3"/>
    <m/>
    <x v="3"/>
    <n v="633.89"/>
    <n v="27"/>
    <n v="1"/>
    <x v="0"/>
    <x v="0"/>
    <x v="6"/>
  </r>
  <r>
    <s v="3525501"/>
    <x v="1"/>
    <s v="Yudintsev, Vladimir(C5C)"/>
    <s v="6505 NE 70th St"/>
    <s v="Vancouver"/>
    <s v="WA"/>
    <s v="720"/>
    <x v="1"/>
    <x v="1"/>
    <x v="0"/>
    <m/>
    <x v="3"/>
    <n v="639.70000000000005"/>
    <n v="36"/>
    <n v="1"/>
    <x v="0"/>
    <x v="0"/>
    <x v="4"/>
  </r>
  <r>
    <s v="3525505"/>
    <x v="1"/>
    <s v="REO Partner LLC(E2G)"/>
    <s v="4111 NE 136th Ave"/>
    <s v="Vancouver"/>
    <s v="WA"/>
    <s v="720"/>
    <x v="1"/>
    <x v="1"/>
    <x v="3"/>
    <m/>
    <x v="3"/>
    <n v="665.01"/>
    <n v="20"/>
    <n v="1"/>
    <x v="0"/>
    <x v="0"/>
    <x v="6"/>
  </r>
  <r>
    <s v="3525623"/>
    <x v="1"/>
    <s v="BDS Construction LLC(E2G)"/>
    <s v="2045 34th St"/>
    <s v="Washougal"/>
    <s v="WA"/>
    <s v="720"/>
    <x v="1"/>
    <x v="1"/>
    <x v="3"/>
    <m/>
    <x v="3"/>
    <n v="665.52"/>
    <n v="27"/>
    <n v="1"/>
    <x v="0"/>
    <x v="0"/>
    <x v="6"/>
  </r>
  <r>
    <s v="3525624"/>
    <x v="1"/>
    <s v="BDS Construction LLC(E2G)"/>
    <s v="2055 34th St"/>
    <s v="Washougal"/>
    <s v="WA"/>
    <s v="720"/>
    <x v="1"/>
    <x v="1"/>
    <x v="3"/>
    <m/>
    <x v="3"/>
    <n v="664.36"/>
    <n v="18"/>
    <n v="1"/>
    <x v="0"/>
    <x v="0"/>
    <x v="6"/>
  </r>
  <r>
    <s v="3525625"/>
    <x v="1"/>
    <s v="BDS Construction LLC(E2G)"/>
    <s v="2065 34th St"/>
    <s v="Washougal"/>
    <s v="WA"/>
    <s v="720"/>
    <x v="1"/>
    <x v="1"/>
    <x v="3"/>
    <m/>
    <x v="3"/>
    <n v="667.82"/>
    <n v="45"/>
    <n v="1"/>
    <x v="0"/>
    <x v="0"/>
    <x v="6"/>
  </r>
  <r>
    <s v="3525708"/>
    <x v="1"/>
    <s v="Pahlisch Homes Inc(C5C)"/>
    <s v="6917 NE 67th St"/>
    <s v="Vancouver"/>
    <s v="WA"/>
    <s v="720"/>
    <x v="1"/>
    <x v="1"/>
    <x v="3"/>
    <m/>
    <x v="3"/>
    <n v="634.79999999999995"/>
    <n v="34"/>
    <n v="1"/>
    <x v="0"/>
    <x v="0"/>
    <x v="6"/>
  </r>
  <r>
    <s v="3525709"/>
    <x v="1"/>
    <s v="Pahlisch Homes Inc(C5C)"/>
    <s v="6921 NE 67th St"/>
    <s v="Vancouver"/>
    <s v="WA"/>
    <s v="720"/>
    <x v="1"/>
    <x v="1"/>
    <x v="0"/>
    <m/>
    <x v="3"/>
    <n v="638.41999999999996"/>
    <n v="31"/>
    <n v="1"/>
    <x v="0"/>
    <x v="0"/>
    <x v="6"/>
  </r>
  <r>
    <s v="3525756"/>
    <x v="1"/>
    <s v="Cooledge Mdws WC-PH 1, LLC(E2G)"/>
    <s v="17603 NE 17th Ave"/>
    <s v="Ridgefield"/>
    <s v="WA"/>
    <s v="720"/>
    <x v="1"/>
    <x v="1"/>
    <x v="3"/>
    <m/>
    <x v="3"/>
    <n v="663.98"/>
    <n v="12"/>
    <n v="1"/>
    <x v="0"/>
    <x v="0"/>
    <x v="6"/>
  </r>
  <r>
    <s v="3525757"/>
    <x v="1"/>
    <s v="Cooledge Mdws WC-PH 1, LLC(E2G)"/>
    <s v="17607 NE 17th Ave"/>
    <s v="Ridgefield"/>
    <s v="WA"/>
    <s v="720"/>
    <x v="1"/>
    <x v="1"/>
    <x v="3"/>
    <m/>
    <x v="3"/>
    <n v="665.8"/>
    <n v="26"/>
    <n v="1"/>
    <x v="0"/>
    <x v="0"/>
    <x v="6"/>
  </r>
  <r>
    <s v="3525782"/>
    <x v="1"/>
    <s v="Helmes Inc(WEB)"/>
    <s v="5404 NE 134th St"/>
    <s v="Vancouver"/>
    <s v="WA"/>
    <s v="720"/>
    <x v="1"/>
    <x v="1"/>
    <x v="3"/>
    <m/>
    <x v="3"/>
    <n v="665.52"/>
    <n v="24"/>
    <n v="1"/>
    <x v="0"/>
    <x v="0"/>
    <x v="6"/>
  </r>
  <r>
    <s v="3525783"/>
    <x v="1"/>
    <s v="Helmes Inc(WEB)"/>
    <s v="13210 NE 56th Ave"/>
    <s v="Vancouver"/>
    <s v="WA"/>
    <s v="720"/>
    <x v="1"/>
    <x v="1"/>
    <x v="3"/>
    <m/>
    <x v="3"/>
    <n v="2467.87"/>
    <n v="22"/>
    <n v="1"/>
    <x v="0"/>
    <x v="0"/>
    <x v="6"/>
  </r>
  <r>
    <s v="3525784"/>
    <x v="1"/>
    <s v="Helmes Inc(WEB)"/>
    <s v="5202 NE 133rd St"/>
    <s v="Vancouver"/>
    <s v="WA"/>
    <s v="720"/>
    <x v="1"/>
    <x v="1"/>
    <x v="3"/>
    <m/>
    <x v="3"/>
    <n v="633.61"/>
    <n v="22"/>
    <n v="1"/>
    <x v="0"/>
    <x v="0"/>
    <x v="6"/>
  </r>
  <r>
    <s v="3525785"/>
    <x v="1"/>
    <s v="Helmes Inc(WEB)"/>
    <s v="5609 NE 131st St"/>
    <s v="Vancouver"/>
    <s v="WA"/>
    <s v="720"/>
    <x v="1"/>
    <x v="1"/>
    <x v="3"/>
    <m/>
    <x v="3"/>
    <n v="633.87"/>
    <n v="24"/>
    <n v="1"/>
    <x v="0"/>
    <x v="0"/>
    <x v="6"/>
  </r>
  <r>
    <s v="3525787"/>
    <x v="1"/>
    <s v="Helmes Inc(WEB)"/>
    <s v="5613 NE 131st St"/>
    <s v="Vancouver"/>
    <s v="WA"/>
    <s v="720"/>
    <x v="1"/>
    <x v="1"/>
    <x v="3"/>
    <m/>
    <x v="3"/>
    <n v="634.64"/>
    <n v="30"/>
    <n v="1"/>
    <x v="0"/>
    <x v="0"/>
    <x v="6"/>
  </r>
  <r>
    <s v="3525889"/>
    <x v="1"/>
    <s v="Urban Northwest Homes LLC(C5C)"/>
    <s v="15312 NE 107th St"/>
    <s v="Vancouver"/>
    <s v="WA"/>
    <s v="720"/>
    <x v="1"/>
    <x v="1"/>
    <x v="3"/>
    <m/>
    <x v="3"/>
    <n v="631.04999999999995"/>
    <n v="21"/>
    <n v="1"/>
    <x v="0"/>
    <x v="0"/>
    <x v="6"/>
  </r>
  <r>
    <s v="3525906"/>
    <x v="1"/>
    <s v="Lennar Northwest Inc(C5C)"/>
    <s v="7910 NE 174th Ave"/>
    <s v="Vancouver"/>
    <s v="WA"/>
    <s v="720"/>
    <x v="1"/>
    <x v="1"/>
    <x v="3"/>
    <m/>
    <x v="3"/>
    <n v="664.36"/>
    <n v="18"/>
    <n v="1"/>
    <x v="0"/>
    <x v="0"/>
    <x v="6"/>
  </r>
  <r>
    <s v="3525981"/>
    <x v="1"/>
    <s v="Pacific Shores JL CC WA  LLC(C5C)"/>
    <s v="10706 NE 108th Ct"/>
    <s v="Vancouver"/>
    <s v="WA"/>
    <s v="720"/>
    <x v="1"/>
    <x v="1"/>
    <x v="3"/>
    <m/>
    <x v="3"/>
    <n v="632.44000000000005"/>
    <n v="32"/>
    <n v="1"/>
    <x v="0"/>
    <x v="0"/>
    <x v="6"/>
  </r>
  <r>
    <s v="3525982"/>
    <x v="1"/>
    <s v="Pacific Shores JL CC WA  LLC(C5C)"/>
    <s v="10723 NE 107th Way"/>
    <s v="Vancouver"/>
    <s v="WA"/>
    <s v="720"/>
    <x v="1"/>
    <x v="1"/>
    <x v="3"/>
    <m/>
    <x v="3"/>
    <n v="631.16999999999996"/>
    <n v="22"/>
    <n v="1"/>
    <x v="0"/>
    <x v="0"/>
    <x v="6"/>
  </r>
  <r>
    <s v="3526004"/>
    <x v="1"/>
    <s v="Maduta, Florin(E2G)"/>
    <s v="15201 NE 2nd Ave"/>
    <s v="Vancouver"/>
    <s v="WA"/>
    <s v="720"/>
    <x v="1"/>
    <x v="1"/>
    <x v="3"/>
    <m/>
    <x v="3"/>
    <n v="662.6"/>
    <n v="21"/>
    <n v="1"/>
    <x v="0"/>
    <x v="0"/>
    <x v="4"/>
  </r>
  <r>
    <s v="3526020"/>
    <x v="1"/>
    <s v="Summit NW Construction LLC(C5C)"/>
    <s v="10719 NE 108th Pl"/>
    <s v="Vancouver"/>
    <s v="WA"/>
    <s v="720"/>
    <x v="1"/>
    <x v="1"/>
    <x v="3"/>
    <m/>
    <x v="3"/>
    <n v="662.7"/>
    <n v="22"/>
    <n v="1"/>
    <x v="0"/>
    <x v="0"/>
    <x v="6"/>
  </r>
  <r>
    <s v="3526021"/>
    <x v="1"/>
    <s v="Summit NW Construction LLC(C5C)"/>
    <s v="10715 NE 108th Ct"/>
    <s v="Vancouver"/>
    <s v="WA"/>
    <s v="720"/>
    <x v="1"/>
    <x v="1"/>
    <x v="3"/>
    <m/>
    <x v="3"/>
    <n v="662.71"/>
    <n v="22"/>
    <n v="1"/>
    <x v="0"/>
    <x v="0"/>
    <x v="6"/>
  </r>
  <r>
    <s v="3526022"/>
    <x v="1"/>
    <s v="Summit NW Construction LLC(C5C)"/>
    <s v="10711 NE 108th Ct"/>
    <s v="Vancouver"/>
    <s v="WA"/>
    <s v="720"/>
    <x v="1"/>
    <x v="1"/>
    <x v="3"/>
    <m/>
    <x v="3"/>
    <n v="665.92"/>
    <n v="47"/>
    <n v="1"/>
    <x v="0"/>
    <x v="0"/>
    <x v="6"/>
  </r>
  <r>
    <s v="3526056"/>
    <x v="1"/>
    <s v="Kingston Homes LLC(E2G)"/>
    <s v="11909 NE 56th Ave"/>
    <s v="Vancouver"/>
    <s v="WA"/>
    <s v="720"/>
    <x v="1"/>
    <x v="1"/>
    <x v="3"/>
    <m/>
    <x v="3"/>
    <n v="631.46"/>
    <n v="24"/>
    <n v="1"/>
    <x v="0"/>
    <x v="0"/>
    <x v="6"/>
  </r>
  <r>
    <s v="3526072"/>
    <x v="1"/>
    <s v="Pacific Lifestyle Homes(WEB)"/>
    <s v="15014 NW 59th Ave"/>
    <s v="Vancouver"/>
    <s v="WA"/>
    <s v="720"/>
    <x v="1"/>
    <x v="1"/>
    <x v="3"/>
    <m/>
    <x v="3"/>
    <n v="666.32"/>
    <n v="50"/>
    <n v="1"/>
    <x v="0"/>
    <x v="0"/>
    <x v="6"/>
  </r>
  <r>
    <s v="3526182"/>
    <x v="1"/>
    <s v="North Columbia Homes(E2G)"/>
    <s v="325 E 7th St"/>
    <s v="La Center"/>
    <s v="WA"/>
    <s v="720"/>
    <x v="1"/>
    <x v="1"/>
    <x v="3"/>
    <m/>
    <x v="3"/>
    <n v="663.77"/>
    <n v="27"/>
    <n v="1"/>
    <x v="0"/>
    <x v="0"/>
    <x v="6"/>
  </r>
  <r>
    <s v="3526183"/>
    <x v="1"/>
    <s v="North Columbia Homes(E2G)"/>
    <s v="410 E 8th St"/>
    <s v="La Center"/>
    <s v="WA"/>
    <s v="720"/>
    <x v="1"/>
    <x v="1"/>
    <x v="3"/>
    <m/>
    <x v="3"/>
    <n v="634.09"/>
    <n v="33"/>
    <n v="1"/>
    <x v="0"/>
    <x v="0"/>
    <x v="6"/>
  </r>
  <r>
    <s v="3526237"/>
    <x v="1"/>
    <s v="Pacific Lifestyle Homes(MRE)"/>
    <s v="5608 NE 133rd St"/>
    <s v="Vancouver"/>
    <s v="WA"/>
    <s v="720"/>
    <x v="1"/>
    <x v="1"/>
    <x v="3"/>
    <m/>
    <x v="3"/>
    <n v="663.64"/>
    <n v="21"/>
    <n v="1"/>
    <x v="0"/>
    <x v="0"/>
    <x v="6"/>
  </r>
  <r>
    <s v="3526310"/>
    <x v="1"/>
    <s v="Marandyuk, Sergey G(E2G)"/>
    <s v="138 N 45th Cir"/>
    <s v="Camas"/>
    <s v="WA"/>
    <s v="720"/>
    <x v="1"/>
    <x v="1"/>
    <x v="3"/>
    <m/>
    <x v="3"/>
    <n v="666.82"/>
    <n v="34"/>
    <n v="1"/>
    <x v="0"/>
    <x v="0"/>
    <x v="4"/>
  </r>
  <r>
    <s v="3526345"/>
    <x v="1"/>
    <s v="Manor Homes Washington Inc(E2G)"/>
    <s v="17413 NE 31st Ave"/>
    <s v="Ridgefield"/>
    <s v="WA"/>
    <s v="720"/>
    <x v="1"/>
    <x v="1"/>
    <x v="3"/>
    <m/>
    <x v="3"/>
    <n v="664.3"/>
    <n v="26"/>
    <n v="1"/>
    <x v="0"/>
    <x v="0"/>
    <x v="6"/>
  </r>
  <r>
    <s v="3526416"/>
    <x v="1"/>
    <s v="Emerald Valley Development(C5C)"/>
    <s v="1617 NW Juneau Ct"/>
    <s v="Camas"/>
    <s v="WA"/>
    <s v="720"/>
    <x v="1"/>
    <x v="1"/>
    <x v="3"/>
    <m/>
    <x v="3"/>
    <n v="665.92"/>
    <n v="27"/>
    <n v="1"/>
    <x v="0"/>
    <x v="0"/>
    <x v="6"/>
  </r>
  <r>
    <s v="3526417"/>
    <x v="1"/>
    <s v="Emerald Valley Development(C5C)"/>
    <s v="1609 NW Juneau Ct"/>
    <s v="Camas"/>
    <s v="WA"/>
    <s v="720"/>
    <x v="1"/>
    <x v="1"/>
    <x v="3"/>
    <m/>
    <x v="3"/>
    <n v="766.07"/>
    <n v="32"/>
    <n v="1"/>
    <x v="0"/>
    <x v="0"/>
    <x v="6"/>
  </r>
  <r>
    <s v="3526455"/>
    <x v="1"/>
    <s v="Urban Northwest Homes LLC(MRE)"/>
    <s v="15501 NE 108th Way"/>
    <s v="Vancouver"/>
    <s v="WA"/>
    <s v="720"/>
    <x v="1"/>
    <x v="1"/>
    <x v="3"/>
    <m/>
    <x v="3"/>
    <n v="632.03"/>
    <n v="21"/>
    <n v="1"/>
    <x v="0"/>
    <x v="0"/>
    <x v="6"/>
  </r>
  <r>
    <s v="3526459"/>
    <x v="1"/>
    <s v="Urban Northwest Homes LLC(MRE)"/>
    <s v="15206 NE 108th Way"/>
    <s v="Vancouver"/>
    <s v="WA"/>
    <s v="720"/>
    <x v="1"/>
    <x v="1"/>
    <x v="3"/>
    <m/>
    <x v="3"/>
    <n v="632.28"/>
    <n v="23"/>
    <n v="1"/>
    <x v="0"/>
    <x v="0"/>
    <x v="6"/>
  </r>
  <r>
    <s v="3526461"/>
    <x v="1"/>
    <s v="Pacific Lifestyle Homes(MRE)"/>
    <s v="17011 NE 79th Way"/>
    <s v="Vancouver"/>
    <s v="WA"/>
    <s v="720"/>
    <x v="1"/>
    <x v="1"/>
    <x v="3"/>
    <m/>
    <x v="3"/>
    <n v="664.8"/>
    <n v="30"/>
    <n v="1"/>
    <x v="0"/>
    <x v="0"/>
    <x v="6"/>
  </r>
  <r>
    <s v="3526465"/>
    <x v="1"/>
    <s v="Dulo, Vatik(MRE)"/>
    <s v="540 NW Mitchell Ct"/>
    <s v="Camas"/>
    <s v="WA"/>
    <s v="720"/>
    <x v="1"/>
    <x v="1"/>
    <x v="3"/>
    <m/>
    <x v="3"/>
    <n v="666.27"/>
    <n v="33"/>
    <n v="1"/>
    <x v="0"/>
    <x v="0"/>
    <x v="4"/>
  </r>
  <r>
    <s v="3526551"/>
    <x v="1"/>
    <s v="Manor Homes Washington Inc(C5C)"/>
    <s v="4130 NE Tacoma Ct"/>
    <s v="Camas"/>
    <s v="WA"/>
    <s v="720"/>
    <x v="1"/>
    <x v="1"/>
    <x v="3"/>
    <m/>
    <x v="3"/>
    <n v="633.36"/>
    <n v="20"/>
    <n v="1"/>
    <x v="0"/>
    <x v="0"/>
    <x v="4"/>
  </r>
  <r>
    <s v="3526552"/>
    <x v="1"/>
    <s v="Manor Homes Washington Inc(C5C)"/>
    <s v="4122 NE Tacoma Ct"/>
    <s v="Camas"/>
    <s v="WA"/>
    <s v="720"/>
    <x v="1"/>
    <x v="1"/>
    <x v="3"/>
    <m/>
    <x v="3"/>
    <n v="664.12"/>
    <n v="13"/>
    <n v="1"/>
    <x v="0"/>
    <x v="0"/>
    <x v="4"/>
  </r>
  <r>
    <s v="3526553"/>
    <x v="1"/>
    <s v="Manor Homes Washington Inc(C5C)"/>
    <s v="4223 NE Tacoma Ct"/>
    <s v="Camas"/>
    <s v="WA"/>
    <s v="720"/>
    <x v="1"/>
    <x v="1"/>
    <x v="3"/>
    <m/>
    <x v="3"/>
    <n v="633.11"/>
    <n v="18"/>
    <n v="1"/>
    <x v="0"/>
    <x v="0"/>
    <x v="4"/>
  </r>
  <r>
    <s v="3526554"/>
    <x v="1"/>
    <s v="Manor Homes Washington Inc(C5C)"/>
    <s v="4129 NE Tacoma Ct"/>
    <s v="Camas"/>
    <s v="WA"/>
    <s v="720"/>
    <x v="1"/>
    <x v="1"/>
    <x v="3"/>
    <m/>
    <x v="3"/>
    <n v="632.72"/>
    <n v="15"/>
    <n v="1"/>
    <x v="0"/>
    <x v="0"/>
    <x v="4"/>
  </r>
  <r>
    <s v="3526555"/>
    <x v="1"/>
    <s v="Manor Homes Washington Inc(C5C)"/>
    <s v="4215 NE Tacoma Ct"/>
    <s v="Camas"/>
    <s v="WA"/>
    <s v="720"/>
    <x v="1"/>
    <x v="1"/>
    <x v="3"/>
    <m/>
    <x v="3"/>
    <n v="664.37"/>
    <n v="15"/>
    <n v="1"/>
    <x v="0"/>
    <x v="0"/>
    <x v="4"/>
  </r>
  <r>
    <s v="3526566"/>
    <x v="1"/>
    <s v="Cascade West Development(WEB)"/>
    <s v="1928 NW 44th Ave"/>
    <s v="Camas"/>
    <s v="WA"/>
    <s v="720"/>
    <x v="1"/>
    <x v="1"/>
    <x v="3"/>
    <m/>
    <x v="3"/>
    <n v="666.9"/>
    <n v="38"/>
    <n v="1"/>
    <x v="0"/>
    <x v="0"/>
    <x v="6"/>
  </r>
  <r>
    <s v="3526599"/>
    <x v="1"/>
    <s v="Helmes Inc(KMM)"/>
    <s v="17000 NE 79th Way"/>
    <s v="Vancouver"/>
    <s v="WA"/>
    <s v="720"/>
    <x v="1"/>
    <x v="1"/>
    <x v="3"/>
    <m/>
    <x v="3"/>
    <n v="632.44000000000005"/>
    <n v="24"/>
    <n v="1"/>
    <x v="0"/>
    <x v="0"/>
    <x v="6"/>
  </r>
  <r>
    <s v="3526600"/>
    <x v="1"/>
    <s v="Helmes Inc(KMM)"/>
    <s v="16914 NE 79th Way"/>
    <s v="Vancouver"/>
    <s v="WA"/>
    <s v="720"/>
    <x v="1"/>
    <x v="1"/>
    <x v="3"/>
    <m/>
    <x v="3"/>
    <n v="632.30999999999995"/>
    <n v="23"/>
    <n v="1"/>
    <x v="0"/>
    <x v="0"/>
    <x v="6"/>
  </r>
  <r>
    <s v="3526602"/>
    <x v="1"/>
    <s v="Waverly Homes Inc(KMM)"/>
    <s v="3117 NE 74th St"/>
    <s v="Vancouver"/>
    <s v="WA"/>
    <s v="720"/>
    <x v="1"/>
    <x v="1"/>
    <x v="3"/>
    <m/>
    <x v="3"/>
    <n v="599.07000000000005"/>
    <n v="25"/>
    <n v="1"/>
    <x v="0"/>
    <x v="0"/>
    <x v="6"/>
  </r>
  <r>
    <s v="3526603"/>
    <x v="1"/>
    <s v="Waverly Homes Inc(KMM)"/>
    <s v="3113 NE 74th St"/>
    <s v="Vancouver"/>
    <s v="WA"/>
    <s v="720"/>
    <x v="1"/>
    <x v="1"/>
    <x v="3"/>
    <m/>
    <x v="3"/>
    <n v="602"/>
    <n v="46"/>
    <n v="1"/>
    <x v="0"/>
    <x v="0"/>
    <x v="6"/>
  </r>
  <r>
    <s v="3526604"/>
    <x v="1"/>
    <s v="Waverly Homes Inc(KMM)"/>
    <s v="3109 NE 74th St"/>
    <s v="Vancouver"/>
    <s v="WA"/>
    <s v="720"/>
    <x v="1"/>
    <x v="1"/>
    <x v="3"/>
    <m/>
    <x v="3"/>
    <n v="599.45000000000005"/>
    <n v="26"/>
    <n v="1"/>
    <x v="0"/>
    <x v="0"/>
    <x v="6"/>
  </r>
  <r>
    <s v="3526696"/>
    <x v="1"/>
    <s v="D R Horton Inc Portland(C5C)"/>
    <s v="11802 NE 128th Pl"/>
    <s v="Vancouver"/>
    <s v="WA"/>
    <s v="720"/>
    <x v="1"/>
    <x v="1"/>
    <x v="3"/>
    <m/>
    <x v="3"/>
    <n v="665.8"/>
    <n v="26"/>
    <n v="1"/>
    <x v="0"/>
    <x v="0"/>
    <x v="6"/>
  </r>
  <r>
    <s v="3526697"/>
    <x v="1"/>
    <s v="D R Horton Inc Portland(C5C)"/>
    <s v="11806 NE 128th Pl"/>
    <s v="Vancouver"/>
    <s v="WA"/>
    <s v="720"/>
    <x v="1"/>
    <x v="1"/>
    <x v="3"/>
    <m/>
    <x v="3"/>
    <n v="665.92"/>
    <n v="27"/>
    <n v="1"/>
    <x v="0"/>
    <x v="0"/>
    <x v="6"/>
  </r>
  <r>
    <s v="3526698"/>
    <x v="1"/>
    <s v="D R Horton Inc Portland(C5C)"/>
    <s v="11810 NE 128th Pl"/>
    <s v="Vancouver"/>
    <s v="WA"/>
    <s v="720"/>
    <x v="1"/>
    <x v="1"/>
    <x v="3"/>
    <m/>
    <x v="3"/>
    <n v="665.52"/>
    <n v="24"/>
    <n v="1"/>
    <x v="0"/>
    <x v="0"/>
    <x v="6"/>
  </r>
  <r>
    <s v="3526699"/>
    <x v="1"/>
    <s v="D R Horton Inc Portland(C5C)"/>
    <s v="11814 NE 128th Pl"/>
    <s v="Vancouver"/>
    <s v="WA"/>
    <s v="720"/>
    <x v="1"/>
    <x v="1"/>
    <x v="3"/>
    <m/>
    <x v="3"/>
    <n v="665.8"/>
    <n v="26"/>
    <n v="1"/>
    <x v="0"/>
    <x v="0"/>
    <x v="6"/>
  </r>
  <r>
    <s v="3526739"/>
    <x v="1"/>
    <s v="Pacific Lifestyle Homes(E2G)"/>
    <s v="5704 NE 130th St"/>
    <s v="Vancouver"/>
    <s v="WA"/>
    <s v="720"/>
    <x v="1"/>
    <x v="1"/>
    <x v="3"/>
    <m/>
    <x v="3"/>
    <n v="665.26"/>
    <n v="22"/>
    <n v="1"/>
    <x v="0"/>
    <x v="0"/>
    <x v="6"/>
  </r>
  <r>
    <s v="3526742"/>
    <x v="1"/>
    <s v="Pacific Lifestyle Homes(E2G)"/>
    <s v="5213 NE 133rd St"/>
    <s v="Vancouver"/>
    <s v="WA"/>
    <s v="720"/>
    <x v="1"/>
    <x v="1"/>
    <x v="3"/>
    <m/>
    <x v="3"/>
    <n v="665.01"/>
    <n v="20"/>
    <n v="1"/>
    <x v="0"/>
    <x v="0"/>
    <x v="6"/>
  </r>
  <r>
    <s v="3526746"/>
    <x v="1"/>
    <s v="D R Horton Inc Portland(E2G)"/>
    <s v="1310 NE 70th St"/>
    <s v="Vancouver"/>
    <s v="WA"/>
    <s v="720"/>
    <x v="1"/>
    <x v="1"/>
    <x v="3"/>
    <m/>
    <x v="3"/>
    <n v="633.09"/>
    <n v="21"/>
    <n v="1"/>
    <x v="0"/>
    <x v="0"/>
    <x v="6"/>
  </r>
  <r>
    <s v="3526747"/>
    <x v="1"/>
    <s v="D R Horton Inc Portland(E2G)"/>
    <s v="1312 NE 70th St"/>
    <s v="Vancouver"/>
    <s v="WA"/>
    <s v="720"/>
    <x v="1"/>
    <x v="1"/>
    <x v="3"/>
    <m/>
    <x v="3"/>
    <n v="633.21"/>
    <n v="22"/>
    <n v="1"/>
    <x v="0"/>
    <x v="0"/>
    <x v="6"/>
  </r>
  <r>
    <s v="3526748"/>
    <x v="1"/>
    <s v="D R Horton Inc Portland(E2G)"/>
    <s v="1314 NE 70th St"/>
    <s v="Vancouver"/>
    <s v="WA"/>
    <s v="720"/>
    <x v="1"/>
    <x v="1"/>
    <x v="3"/>
    <m/>
    <x v="3"/>
    <n v="633.21"/>
    <n v="22"/>
    <n v="1"/>
    <x v="0"/>
    <x v="0"/>
    <x v="6"/>
  </r>
  <r>
    <s v="3526749"/>
    <x v="1"/>
    <s v="D R Horton Inc Portland(E2G)"/>
    <s v="1316 NE 70th St"/>
    <s v="Vancouver"/>
    <s v="WA"/>
    <s v="720"/>
    <x v="1"/>
    <x v="1"/>
    <x v="3"/>
    <m/>
    <x v="3"/>
    <n v="632.71"/>
    <n v="18"/>
    <n v="1"/>
    <x v="0"/>
    <x v="0"/>
    <x v="6"/>
  </r>
  <r>
    <s v="3526761"/>
    <x v="1"/>
    <s v="D R Horton Inc Portland(C5C)"/>
    <s v="1308 NE 70th St"/>
    <s v="Vancouver"/>
    <s v="WA"/>
    <s v="720"/>
    <x v="1"/>
    <x v="1"/>
    <x v="3"/>
    <m/>
    <x v="3"/>
    <n v="633.21"/>
    <n v="22"/>
    <n v="1"/>
    <x v="0"/>
    <x v="0"/>
    <x v="6"/>
  </r>
  <r>
    <s v="3526853"/>
    <x v="1"/>
    <s v="Generation Homes Northwest(C5C)"/>
    <s v="11104 NE 133rd Ct"/>
    <s v="Vancouver"/>
    <s v="WA"/>
    <s v="720"/>
    <x v="1"/>
    <x v="1"/>
    <x v="3"/>
    <m/>
    <x v="3"/>
    <n v="632.46"/>
    <n v="24"/>
    <n v="1"/>
    <x v="0"/>
    <x v="0"/>
    <x v="6"/>
  </r>
  <r>
    <s v="3526857"/>
    <x v="1"/>
    <s v="Generation Homes Northwest(C5C)"/>
    <s v="12008 NW 42nd Ave"/>
    <s v="Vancouver"/>
    <s v="WA"/>
    <s v="720"/>
    <x v="1"/>
    <x v="1"/>
    <x v="3"/>
    <m/>
    <x v="3"/>
    <n v="633.34"/>
    <n v="23"/>
    <n v="1"/>
    <x v="0"/>
    <x v="0"/>
    <x v="6"/>
  </r>
  <r>
    <s v="3526863"/>
    <x v="1"/>
    <s v="Generation Homes Northwest(C5C)"/>
    <s v="11216 NE 134th Pl"/>
    <s v="Vancouver"/>
    <s v="WA"/>
    <s v="720"/>
    <x v="1"/>
    <x v="1"/>
    <x v="3"/>
    <m/>
    <x v="3"/>
    <n v="664.03"/>
    <n v="24"/>
    <n v="1"/>
    <x v="0"/>
    <x v="0"/>
    <x v="6"/>
  </r>
  <r>
    <s v="3526864"/>
    <x v="1"/>
    <s v="Generation Homes Northwest(C5C)"/>
    <s v="11217 NE 134th Pl"/>
    <s v="Vancouver"/>
    <s v="WA"/>
    <s v="720"/>
    <x v="1"/>
    <x v="1"/>
    <x v="3"/>
    <m/>
    <x v="3"/>
    <n v="632.46"/>
    <n v="24"/>
    <n v="1"/>
    <x v="0"/>
    <x v="0"/>
    <x v="6"/>
  </r>
  <r>
    <s v="3526865"/>
    <x v="1"/>
    <s v="Generation Homes Northwest(C5C)"/>
    <s v="11210 NE 133rd Pl"/>
    <s v="Vancouver"/>
    <s v="WA"/>
    <s v="720"/>
    <x v="1"/>
    <x v="1"/>
    <x v="3"/>
    <m/>
    <x v="3"/>
    <n v="632.46"/>
    <n v="24"/>
    <n v="1"/>
    <x v="0"/>
    <x v="0"/>
    <x v="6"/>
  </r>
  <r>
    <s v="3526869"/>
    <x v="1"/>
    <s v="Generation Homes Northwest(C5C)"/>
    <s v="15313 NE 108th Way"/>
    <s v="Vancouver"/>
    <s v="WA"/>
    <s v="720"/>
    <x v="1"/>
    <x v="1"/>
    <x v="3"/>
    <m/>
    <x v="3"/>
    <n v="2298.88"/>
    <n v="22"/>
    <n v="1"/>
    <x v="0"/>
    <x v="0"/>
    <x v="6"/>
  </r>
  <r>
    <s v="3526870"/>
    <x v="1"/>
    <s v="Generation Homes Northwest(C5C)"/>
    <s v="15311 NE 108th Way"/>
    <s v="Vancouver"/>
    <s v="WA"/>
    <s v="720"/>
    <x v="1"/>
    <x v="1"/>
    <x v="3"/>
    <m/>
    <x v="3"/>
    <n v="631.79999999999995"/>
    <n v="19"/>
    <n v="1"/>
    <x v="0"/>
    <x v="0"/>
    <x v="6"/>
  </r>
  <r>
    <s v="3526871"/>
    <x v="1"/>
    <s v="Generation Homes Northwest(C5C)"/>
    <s v="15213 NE 108th Way"/>
    <s v="Vancouver"/>
    <s v="WA"/>
    <s v="720"/>
    <x v="1"/>
    <x v="1"/>
    <x v="3"/>
    <m/>
    <x v="3"/>
    <n v="632.04999999999995"/>
    <n v="21"/>
    <n v="1"/>
    <x v="0"/>
    <x v="0"/>
    <x v="6"/>
  </r>
  <r>
    <s v="3526887"/>
    <x v="1"/>
    <s v="Helmes Inc(C5C)"/>
    <s v="5111 NE 133rd Cir"/>
    <s v="Vancouver"/>
    <s v="WA"/>
    <s v="720"/>
    <x v="1"/>
    <x v="1"/>
    <x v="3"/>
    <m/>
    <x v="3"/>
    <n v="665.8"/>
    <n v="26"/>
    <n v="1"/>
    <x v="0"/>
    <x v="0"/>
    <x v="6"/>
  </r>
  <r>
    <s v="3526900"/>
    <x v="1"/>
    <s v="New Tradition Homes(C5C)"/>
    <s v="11905 NE 56th Ave"/>
    <s v="Vancouver"/>
    <s v="WA"/>
    <s v="720"/>
    <x v="1"/>
    <x v="1"/>
    <x v="3"/>
    <m/>
    <x v="3"/>
    <n v="665.26"/>
    <n v="22"/>
    <n v="1"/>
    <x v="0"/>
    <x v="0"/>
    <x v="6"/>
  </r>
  <r>
    <s v="3526949"/>
    <x v="1"/>
    <s v="Lennar Northwest Inc(WEB)"/>
    <s v="4806 NE 109th St"/>
    <s v="Vancouver"/>
    <s v="WA"/>
    <s v="720"/>
    <x v="1"/>
    <x v="1"/>
    <x v="3"/>
    <m/>
    <x v="3"/>
    <n v="635.16999999999996"/>
    <n v="34"/>
    <n v="1"/>
    <x v="0"/>
    <x v="0"/>
    <x v="6"/>
  </r>
  <r>
    <s v="3526950"/>
    <x v="1"/>
    <s v="Lennar Northwest Inc(WEB)"/>
    <s v="4810 NE 109th St"/>
    <s v="Vancouver"/>
    <s v="WA"/>
    <s v="720"/>
    <x v="1"/>
    <x v="1"/>
    <x v="3"/>
    <m/>
    <x v="3"/>
    <n v="635.16999999999996"/>
    <n v="34"/>
    <n v="1"/>
    <x v="0"/>
    <x v="0"/>
    <x v="6"/>
  </r>
  <r>
    <s v="3526952"/>
    <x v="1"/>
    <s v="Helmes Inc(WEB)"/>
    <s v="16807 NE 79th Way"/>
    <s v="Vancouver"/>
    <s v="WA"/>
    <s v="720"/>
    <x v="1"/>
    <x v="1"/>
    <x v="3"/>
    <m/>
    <x v="3"/>
    <n v="634.37"/>
    <n v="31"/>
    <n v="1"/>
    <x v="0"/>
    <x v="0"/>
    <x v="6"/>
  </r>
  <r>
    <s v="3526983"/>
    <x v="1"/>
    <s v="Lennar Northwest Inc(WEB)"/>
    <s v="7903 NE 174th Ave"/>
    <s v="Vancouver"/>
    <s v="WA"/>
    <s v="720"/>
    <x v="1"/>
    <x v="1"/>
    <x v="3"/>
    <m/>
    <x v="3"/>
    <n v="665.26"/>
    <n v="22"/>
    <n v="1"/>
    <x v="0"/>
    <x v="0"/>
    <x v="6"/>
  </r>
  <r>
    <s v="3526984"/>
    <x v="1"/>
    <s v="Lennar Northwest Inc(WEB)"/>
    <s v="7904 NE 175th Dr"/>
    <s v="Vancouver"/>
    <s v="WA"/>
    <s v="720"/>
    <x v="1"/>
    <x v="1"/>
    <x v="3"/>
    <m/>
    <x v="3"/>
    <n v="671.02"/>
    <n v="89"/>
    <n v="1"/>
    <x v="0"/>
    <x v="0"/>
    <x v="6"/>
  </r>
  <r>
    <s v="3526985"/>
    <x v="1"/>
    <s v="Lennar Northwest Inc(WEB)"/>
    <s v="17406 NE 78th Way"/>
    <s v="Vancouver"/>
    <s v="WA"/>
    <s v="720"/>
    <x v="1"/>
    <x v="1"/>
    <x v="3"/>
    <m/>
    <x v="3"/>
    <n v="665.26"/>
    <n v="22"/>
    <n v="1"/>
    <x v="0"/>
    <x v="0"/>
    <x v="6"/>
  </r>
  <r>
    <s v="3526988"/>
    <x v="1"/>
    <s v="Lennar Northwest Inc(WEB)"/>
    <s v="17410 NE 78th Way"/>
    <s v="Vancouver"/>
    <s v="WA"/>
    <s v="720"/>
    <x v="1"/>
    <x v="1"/>
    <x v="3"/>
    <m/>
    <x v="3"/>
    <n v="633.61"/>
    <n v="22"/>
    <n v="1"/>
    <x v="0"/>
    <x v="0"/>
    <x v="6"/>
  </r>
  <r>
    <s v="3527034"/>
    <x v="1"/>
    <s v="Kaminsky, Andre P(MRE)"/>
    <s v="3467 U St"/>
    <s v="Washougal"/>
    <s v="WA"/>
    <s v="720"/>
    <x v="1"/>
    <x v="1"/>
    <x v="3"/>
    <m/>
    <x v="3"/>
    <n v="665.64"/>
    <n v="28"/>
    <n v="1"/>
    <x v="0"/>
    <x v="0"/>
    <x v="4"/>
  </r>
  <r>
    <s v="3527084"/>
    <x v="1"/>
    <s v="Pahlisch Homes Inc(MRE)"/>
    <s v="1851 NW Sierra Way"/>
    <s v="Camas"/>
    <s v="WA"/>
    <s v="720"/>
    <x v="1"/>
    <x v="1"/>
    <x v="3"/>
    <m/>
    <x v="3"/>
    <n v="634.37"/>
    <n v="31"/>
    <n v="1"/>
    <x v="0"/>
    <x v="0"/>
    <x v="6"/>
  </r>
  <r>
    <s v="3527120"/>
    <x v="1"/>
    <s v="Pahlisch Homes Inc(E2G)"/>
    <s v="2242 NW Tanner St"/>
    <s v="Camas"/>
    <s v="WA"/>
    <s v="720"/>
    <x v="1"/>
    <x v="1"/>
    <x v="3"/>
    <m/>
    <x v="3"/>
    <n v="633.1"/>
    <n v="21"/>
    <n v="1"/>
    <x v="0"/>
    <x v="0"/>
    <x v="6"/>
  </r>
  <r>
    <s v="3527122"/>
    <x v="1"/>
    <s v="Pahlisch Homes Inc(E2G)"/>
    <s v="2216 NW Tanner St"/>
    <s v="Camas"/>
    <s v="WA"/>
    <s v="720"/>
    <x v="1"/>
    <x v="1"/>
    <x v="3"/>
    <m/>
    <x v="3"/>
    <n v="634"/>
    <n v="28"/>
    <n v="1"/>
    <x v="0"/>
    <x v="0"/>
    <x v="6"/>
  </r>
  <r>
    <s v="3527125"/>
    <x v="1"/>
    <s v="Kucherov, Sam L(C5C)"/>
    <s v="3552 Z St"/>
    <s v="Washougal"/>
    <s v="WA"/>
    <s v="720"/>
    <x v="1"/>
    <x v="1"/>
    <x v="3"/>
    <m/>
    <x v="3"/>
    <n v="790.22"/>
    <n v="30"/>
    <n v="1"/>
    <x v="0"/>
    <x v="0"/>
    <x v="4"/>
  </r>
  <r>
    <s v="3527138"/>
    <x v="1"/>
    <s v="Sun Country Homes(E2G)"/>
    <s v="14024 NE 35th Cir"/>
    <s v="Vancouver"/>
    <s v="WA"/>
    <s v="720"/>
    <x v="1"/>
    <x v="1"/>
    <x v="3"/>
    <m/>
    <x v="3"/>
    <n v="664.6"/>
    <n v="20"/>
    <n v="1"/>
    <x v="0"/>
    <x v="0"/>
    <x v="6"/>
  </r>
  <r>
    <s v="3527217"/>
    <x v="1"/>
    <s v="Kingston Homes LLC(C5C)"/>
    <s v="5906 NE 129th St"/>
    <s v="Vancouver"/>
    <s v="WA"/>
    <s v="720"/>
    <x v="1"/>
    <x v="1"/>
    <x v="3"/>
    <m/>
    <x v="3"/>
    <n v="634.14"/>
    <n v="26"/>
    <n v="1"/>
    <x v="0"/>
    <x v="0"/>
    <x v="6"/>
  </r>
  <r>
    <s v="3527318"/>
    <x v="1"/>
    <s v="Pahlisch Homes Inc(C5C)"/>
    <s v="6805 NE 67th St"/>
    <s v="Vancouver"/>
    <s v="WA"/>
    <s v="720"/>
    <x v="1"/>
    <x v="1"/>
    <x v="3"/>
    <m/>
    <x v="3"/>
    <n v="637.34"/>
    <n v="54"/>
    <n v="1"/>
    <x v="0"/>
    <x v="0"/>
    <x v="6"/>
  </r>
  <r>
    <s v="3527363"/>
    <x v="1"/>
    <s v="Lennar Northwest Inc(C5C)"/>
    <s v="13504 NW 54th Ave"/>
    <s v="Vancouver"/>
    <s v="WA"/>
    <s v="720"/>
    <x v="1"/>
    <x v="1"/>
    <x v="3"/>
    <m/>
    <x v="3"/>
    <n v="634.64"/>
    <n v="30"/>
    <n v="1"/>
    <x v="0"/>
    <x v="0"/>
    <x v="6"/>
  </r>
  <r>
    <s v="3527364"/>
    <x v="1"/>
    <s v="Lennar Northwest Inc(C5C)"/>
    <s v="13500 NW 54th Ave"/>
    <s v="Vancouver"/>
    <s v="WA"/>
    <s v="720"/>
    <x v="1"/>
    <x v="1"/>
    <x v="3"/>
    <m/>
    <x v="3"/>
    <n v="634.52"/>
    <n v="29"/>
    <n v="1"/>
    <x v="0"/>
    <x v="0"/>
    <x v="6"/>
  </r>
  <r>
    <s v="3527365"/>
    <x v="1"/>
    <s v="Lennar Northwest Inc(C5C)"/>
    <s v="13607 NW 54th Ave"/>
    <s v="Vancouver"/>
    <s v="WA"/>
    <s v="720"/>
    <x v="1"/>
    <x v="1"/>
    <x v="3"/>
    <m/>
    <x v="3"/>
    <n v="633.61"/>
    <n v="22"/>
    <n v="1"/>
    <x v="0"/>
    <x v="0"/>
    <x v="6"/>
  </r>
  <r>
    <s v="3527367"/>
    <x v="1"/>
    <s v="Lennar Northwest Inc(C5C)"/>
    <s v="13503 NW 55th Ave"/>
    <s v="Vancouver"/>
    <s v="WA"/>
    <s v="720"/>
    <x v="1"/>
    <x v="1"/>
    <x v="3"/>
    <m/>
    <x v="3"/>
    <n v="634.77"/>
    <n v="31"/>
    <n v="1"/>
    <x v="0"/>
    <x v="0"/>
    <x v="6"/>
  </r>
  <r>
    <s v="3527368"/>
    <x v="1"/>
    <s v="Lennar Northwest Inc(C5C)"/>
    <s v="13401 NW 55th Ave"/>
    <s v="Vancouver"/>
    <s v="WA"/>
    <s v="720"/>
    <x v="1"/>
    <x v="1"/>
    <x v="3"/>
    <m/>
    <x v="3"/>
    <n v="634.5"/>
    <n v="32"/>
    <n v="1"/>
    <x v="0"/>
    <x v="0"/>
    <x v="6"/>
  </r>
  <r>
    <s v="3527369"/>
    <x v="1"/>
    <s v="Lennar Northwest Inc(C5C)"/>
    <s v="13405 NW 55th Ave"/>
    <s v="Vancouver"/>
    <s v="WA"/>
    <s v="720"/>
    <x v="1"/>
    <x v="1"/>
    <x v="3"/>
    <m/>
    <x v="3"/>
    <n v="633.1"/>
    <n v="21"/>
    <n v="1"/>
    <x v="0"/>
    <x v="0"/>
    <x v="6"/>
  </r>
  <r>
    <s v="3527376"/>
    <x v="1"/>
    <s v="Aho Construction(WEB)"/>
    <s v="6601 NE 133rd Way"/>
    <s v="Vancouver"/>
    <s v="WA"/>
    <s v="720"/>
    <x v="1"/>
    <x v="1"/>
    <x v="3"/>
    <m/>
    <x v="3"/>
    <n v="633.61"/>
    <n v="22"/>
    <n v="1"/>
    <x v="0"/>
    <x v="0"/>
    <x v="6"/>
  </r>
  <r>
    <s v="3491915"/>
    <x v="1"/>
    <s v="Elk Ridge Custom Homes, Inc(CAG)"/>
    <s v="3003 NE 169th Way"/>
    <s v="Ridgefield"/>
    <s v="WA"/>
    <s v="720"/>
    <x v="1"/>
    <x v="1"/>
    <x v="3"/>
    <m/>
    <x v="3"/>
    <n v="620.52"/>
    <n v="25"/>
    <n v="1"/>
    <x v="0"/>
    <x v="0"/>
    <x v="4"/>
  </r>
  <r>
    <s v="3513767"/>
    <x v="1"/>
    <s v="Helmes Inc(CAG)"/>
    <s v="7908 NE 168th Ave"/>
    <s v="Vancouver"/>
    <s v="WA"/>
    <s v="720"/>
    <x v="1"/>
    <x v="1"/>
    <x v="3"/>
    <m/>
    <x v="3"/>
    <n v="629.76"/>
    <n v="25"/>
    <n v="1"/>
    <x v="0"/>
    <x v="0"/>
    <x v="6"/>
  </r>
  <r>
    <s v="3493400"/>
    <x v="1"/>
    <s v="Manor Homes Washington Inc(KMM)"/>
    <s v="12612 NE 105th Way"/>
    <s v="Vancouver"/>
    <s v="WA"/>
    <s v="720"/>
    <x v="1"/>
    <x v="1"/>
    <x v="3"/>
    <m/>
    <x v="3"/>
    <n v="372.36"/>
    <n v="23"/>
    <n v="1"/>
    <x v="0"/>
    <x v="0"/>
    <x v="6"/>
  </r>
  <r>
    <s v="3493401"/>
    <x v="1"/>
    <s v="Manor Homes Washington Inc(KMM)"/>
    <s v="12613 NE 105th Way"/>
    <s v="Vancouver"/>
    <s v="WA"/>
    <s v="720"/>
    <x v="1"/>
    <x v="1"/>
    <x v="3"/>
    <m/>
    <x v="3"/>
    <n v="371.72"/>
    <n v="18"/>
    <n v="1"/>
    <x v="0"/>
    <x v="0"/>
    <x v="6"/>
  </r>
  <r>
    <s v="3493402"/>
    <x v="1"/>
    <s v="Manor Homes Washington Inc(KMM)"/>
    <s v="12609 NE 105th Way"/>
    <s v="Vancouver"/>
    <s v="WA"/>
    <s v="720"/>
    <x v="1"/>
    <x v="1"/>
    <x v="3"/>
    <m/>
    <x v="3"/>
    <n v="372.23"/>
    <n v="22"/>
    <n v="1"/>
    <x v="0"/>
    <x v="0"/>
    <x v="6"/>
  </r>
  <r>
    <s v="3493403"/>
    <x v="1"/>
    <s v="Manor Homes Washington Inc(KMM)"/>
    <s v="12605 NE 105th Way"/>
    <s v="Vancouver"/>
    <s v="WA"/>
    <s v="720"/>
    <x v="1"/>
    <x v="1"/>
    <x v="3"/>
    <m/>
    <x v="3"/>
    <n v="371.72"/>
    <n v="18"/>
    <n v="1"/>
    <x v="0"/>
    <x v="0"/>
    <x v="6"/>
  </r>
  <r>
    <s v="3493404"/>
    <x v="1"/>
    <s v="Manor Homes Washington Inc(KMM)"/>
    <s v="12601 NE 105th Way"/>
    <s v="Vancouver"/>
    <s v="WA"/>
    <s v="720"/>
    <x v="1"/>
    <x v="1"/>
    <x v="3"/>
    <m/>
    <x v="3"/>
    <n v="372.23"/>
    <n v="22"/>
    <n v="1"/>
    <x v="0"/>
    <x v="0"/>
    <x v="6"/>
  </r>
  <r>
    <s v="3493405"/>
    <x v="1"/>
    <s v="Manor Homes Washington Inc(KMM)"/>
    <s v="12507 NE 105th Way"/>
    <s v="Vancouver"/>
    <s v="WA"/>
    <s v="720"/>
    <x v="1"/>
    <x v="1"/>
    <x v="3"/>
    <m/>
    <x v="3"/>
    <n v="1160.24"/>
    <n v="20"/>
    <n v="1"/>
    <x v="0"/>
    <x v="0"/>
    <x v="6"/>
  </r>
  <r>
    <s v="3493491"/>
    <x v="1"/>
    <s v="Revin Construction Inc(KMM)"/>
    <s v="6805 NE 70th St"/>
    <s v="Vancouver"/>
    <s v="WA"/>
    <s v="720"/>
    <x v="1"/>
    <x v="1"/>
    <x v="3"/>
    <m/>
    <x v="3"/>
    <n v="539.51"/>
    <n v="45"/>
    <n v="1"/>
    <x v="0"/>
    <x v="0"/>
    <x v="6"/>
  </r>
  <r>
    <s v="3493492"/>
    <x v="1"/>
    <s v="Quintessential Homes LLC(C5C)"/>
    <s v="11809 NE 102nd St"/>
    <s v="Vancouver"/>
    <s v="WA"/>
    <s v="720"/>
    <x v="1"/>
    <x v="1"/>
    <x v="3"/>
    <m/>
    <x v="3"/>
    <n v="371.72"/>
    <n v="18"/>
    <n v="1"/>
    <x v="0"/>
    <x v="0"/>
    <x v="6"/>
  </r>
  <r>
    <s v="3493560"/>
    <x v="1"/>
    <s v="REO Partner LLC(KMM)"/>
    <s v="1965 34th St"/>
    <s v="Washougal"/>
    <s v="WA"/>
    <s v="720"/>
    <x v="1"/>
    <x v="1"/>
    <x v="3"/>
    <m/>
    <x v="3"/>
    <n v="696.58"/>
    <n v="62"/>
    <n v="1"/>
    <x v="0"/>
    <x v="0"/>
    <x v="6"/>
  </r>
  <r>
    <s v="3493564"/>
    <x v="1"/>
    <s v="REO Partner LLC(KMM)"/>
    <s v="3416 T St"/>
    <s v="Washougal"/>
    <s v="WA"/>
    <s v="720"/>
    <x v="1"/>
    <x v="1"/>
    <x v="3"/>
    <m/>
    <x v="3"/>
    <n v="505.43"/>
    <n v="27"/>
    <n v="1"/>
    <x v="0"/>
    <x v="0"/>
    <x v="6"/>
  </r>
  <r>
    <s v="3493566"/>
    <x v="1"/>
    <s v="Prokopenko, Inaa(KMM)"/>
    <s v="3407 U St"/>
    <s v="Washougal"/>
    <s v="WA"/>
    <s v="720"/>
    <x v="1"/>
    <x v="1"/>
    <x v="3"/>
    <m/>
    <x v="3"/>
    <n v="504.67"/>
    <n v="21"/>
    <n v="1"/>
    <x v="0"/>
    <x v="0"/>
    <x v="6"/>
  </r>
  <r>
    <s v="3493601"/>
    <x v="1"/>
    <s v="Helmes Inc(KMM)"/>
    <s v="12403 NE 59th Ave"/>
    <s v="Vancouver"/>
    <s v="WA"/>
    <s v="720"/>
    <x v="1"/>
    <x v="1"/>
    <x v="3"/>
    <m/>
    <x v="3"/>
    <n v="59251.06"/>
    <n v="464.1"/>
    <n v="1"/>
    <x v="0"/>
    <x v="0"/>
    <x v="6"/>
  </r>
  <r>
    <s v="3493630"/>
    <x v="1"/>
    <s v="Haven Homes NW LLC(C5C)"/>
    <s v="8106 NE 158th Ct"/>
    <s v="Vancouver"/>
    <s v="WA"/>
    <s v="720"/>
    <x v="1"/>
    <x v="1"/>
    <x v="3"/>
    <m/>
    <x v="3"/>
    <n v="539.26"/>
    <n v="43"/>
    <n v="1"/>
    <x v="0"/>
    <x v="0"/>
    <x v="6"/>
  </r>
  <r>
    <s v="3493676"/>
    <x v="1"/>
    <s v="GR Investment Properties LLC(VJS)"/>
    <s v="1306 NW 114th St"/>
    <s v="Vancouver"/>
    <s v="WA"/>
    <s v="720"/>
    <x v="1"/>
    <x v="1"/>
    <x v="3"/>
    <m/>
    <x v="3"/>
    <n v="1284.77"/>
    <n v="19"/>
    <n v="1"/>
    <x v="0"/>
    <x v="0"/>
    <x v="6"/>
  </r>
  <r>
    <s v="3493735"/>
    <x v="1"/>
    <s v="Pacific Lifestyle Homes(KMM)"/>
    <s v="14313 NE 113th St"/>
    <s v="Vancouver"/>
    <s v="WA"/>
    <s v="720"/>
    <x v="1"/>
    <x v="1"/>
    <x v="3"/>
    <m/>
    <x v="3"/>
    <n v="382.69"/>
    <n v="25"/>
    <n v="1"/>
    <x v="0"/>
    <x v="0"/>
    <x v="6"/>
  </r>
  <r>
    <s v="3493736"/>
    <x v="1"/>
    <s v="Pacific Lifestyle Homes(KMM)"/>
    <s v="14423 NE 112th St"/>
    <s v="Vancouver"/>
    <s v="WA"/>
    <s v="720"/>
    <x v="1"/>
    <x v="1"/>
    <x v="3"/>
    <m/>
    <x v="3"/>
    <n v="761.8"/>
    <n v="22"/>
    <n v="1"/>
    <x v="0"/>
    <x v="0"/>
    <x v="6"/>
  </r>
  <r>
    <s v="3493737"/>
    <x v="1"/>
    <s v="Pacific Lifestyle Homes(KMM)"/>
    <s v="14415 NE 112th St"/>
    <s v="Vancouver"/>
    <s v="WA"/>
    <s v="720"/>
    <x v="1"/>
    <x v="1"/>
    <x v="3"/>
    <m/>
    <x v="3"/>
    <n v="383.57"/>
    <n v="32"/>
    <n v="1"/>
    <x v="0"/>
    <x v="0"/>
    <x v="6"/>
  </r>
  <r>
    <s v="3493755"/>
    <x v="1"/>
    <s v="Kingston Homes LLC(KMM)"/>
    <s v="12409 NE 59th Ave"/>
    <s v="Vancouver"/>
    <s v="WA"/>
    <s v="720"/>
    <x v="1"/>
    <x v="1"/>
    <x v="3"/>
    <m/>
    <x v="3"/>
    <n v="2.68"/>
    <n v="21"/>
    <n v="1"/>
    <x v="1"/>
    <x v="0"/>
    <x v="6"/>
  </r>
  <r>
    <s v="3493756"/>
    <x v="1"/>
    <s v="Kingston Homes LLC(KMM)"/>
    <s v="5901 NE 128th Cir"/>
    <s v="Vancouver"/>
    <s v="WA"/>
    <s v="720"/>
    <x v="1"/>
    <x v="1"/>
    <x v="3"/>
    <m/>
    <x v="3"/>
    <n v="488.69"/>
    <n v="19"/>
    <n v="1"/>
    <x v="0"/>
    <x v="0"/>
    <x v="6"/>
  </r>
  <r>
    <s v="3493758"/>
    <x v="1"/>
    <s v="Kingston Homes LLC(KMM)"/>
    <s v="12010 NE 56th Ave"/>
    <s v="Vancouver"/>
    <s v="WA"/>
    <s v="720"/>
    <x v="1"/>
    <x v="1"/>
    <x v="3"/>
    <m/>
    <x v="3"/>
    <n v="762.19"/>
    <n v="25"/>
    <n v="1"/>
    <x v="0"/>
    <x v="0"/>
    <x v="6"/>
  </r>
  <r>
    <s v="3493759"/>
    <x v="1"/>
    <s v="Kingston Homes LLC(KMM)"/>
    <s v="12023 NE 56th Ave"/>
    <s v="Vancouver"/>
    <s v="WA"/>
    <s v="720"/>
    <x v="1"/>
    <x v="1"/>
    <x v="3"/>
    <m/>
    <x v="3"/>
    <n v="762.19"/>
    <n v="25"/>
    <n v="1"/>
    <x v="0"/>
    <x v="0"/>
    <x v="6"/>
  </r>
  <r>
    <s v="3493784"/>
    <x v="1"/>
    <s v="D R Horton Inc Portland(KMM)"/>
    <s v="12101 NE 103rd St"/>
    <s v="Vancouver"/>
    <s v="WA"/>
    <s v="720"/>
    <x v="1"/>
    <x v="1"/>
    <x v="3"/>
    <m/>
    <x v="3"/>
    <n v="742.92"/>
    <n v="32"/>
    <n v="1"/>
    <x v="0"/>
    <x v="0"/>
    <x v="6"/>
  </r>
  <r>
    <s v="3493850"/>
    <x v="1"/>
    <s v="Helmes Inc(C5C)"/>
    <s v="16903 NE 78th Way"/>
    <s v="Vancouver"/>
    <s v="WA"/>
    <s v="720"/>
    <x v="1"/>
    <x v="1"/>
    <x v="3"/>
    <m/>
    <x v="3"/>
    <n v="536.48"/>
    <n v="21"/>
    <n v="1"/>
    <x v="0"/>
    <x v="0"/>
    <x v="6"/>
  </r>
  <r>
    <s v="3501084"/>
    <x v="1"/>
    <s v="SVN Construction Inc(CAG)"/>
    <s v="1201 48th St"/>
    <s v="Washougal"/>
    <s v="WA"/>
    <s v="720"/>
    <x v="1"/>
    <x v="1"/>
    <x v="3"/>
    <m/>
    <x v="3"/>
    <n v="1419.24"/>
    <n v="32"/>
    <n v="1"/>
    <x v="0"/>
    <x v="0"/>
    <x v="6"/>
  </r>
  <r>
    <s v="3524130"/>
    <x v="1"/>
    <s v="Magdici, Timotei(E2G)"/>
    <s v="1582 N 4th Ct"/>
    <s v="Washougal"/>
    <s v="WA"/>
    <s v="720"/>
    <x v="1"/>
    <x v="1"/>
    <x v="0"/>
    <m/>
    <x v="3"/>
    <n v="4813.1000000000004"/>
    <n v="12"/>
    <n v="1"/>
    <x v="0"/>
    <x v="0"/>
    <x v="4"/>
  </r>
  <r>
    <s v="3434091"/>
    <x v="1"/>
    <s v="Urban NW Homes LLC(MRE)"/>
    <s v="10903 NE 44th St"/>
    <s v="Vancouver"/>
    <s v="WA"/>
    <s v="720"/>
    <x v="1"/>
    <x v="1"/>
    <x v="3"/>
    <m/>
    <x v="3"/>
    <n v="0"/>
    <m/>
    <n v="1"/>
    <x v="1"/>
    <x v="1"/>
    <x v="1"/>
  </r>
  <r>
    <s v="3492981"/>
    <x v="1"/>
    <s v="D R Horton Inc Portland(VJS)"/>
    <s v="12105 NE 103rd St"/>
    <s v="Vancouver"/>
    <s v="WA"/>
    <s v="720"/>
    <x v="1"/>
    <x v="1"/>
    <x v="3"/>
    <m/>
    <x v="3"/>
    <n v="0"/>
    <m/>
    <n v="1"/>
    <x v="1"/>
    <x v="1"/>
    <x v="1"/>
  </r>
  <r>
    <s v="3503697"/>
    <x v="1"/>
    <s v="Cascade West Development(MRE)"/>
    <s v="2018 NW 44th Ave"/>
    <s v="Camas"/>
    <s v="WA"/>
    <s v="720"/>
    <x v="1"/>
    <x v="1"/>
    <x v="3"/>
    <m/>
    <x v="3"/>
    <n v="0"/>
    <m/>
    <n v="1"/>
    <x v="1"/>
    <x v="1"/>
    <x v="1"/>
  </r>
  <r>
    <s v="3510349"/>
    <x v="1"/>
    <s v="Generation Homes Northwest(J2R)"/>
    <s v="11225 NE 134th Pl"/>
    <s v="Vancouver"/>
    <s v="WA"/>
    <s v="720"/>
    <x v="1"/>
    <x v="1"/>
    <x v="3"/>
    <m/>
    <x v="3"/>
    <n v="0"/>
    <m/>
    <n v="1"/>
    <x v="1"/>
    <x v="1"/>
    <x v="1"/>
  </r>
  <r>
    <s v="3513215"/>
    <x v="1"/>
    <s v="Generation Homes Northwest(J2R)"/>
    <s v="11006 NE 133rd Pl"/>
    <s v="Vancouver"/>
    <s v="WA"/>
    <s v="720"/>
    <x v="1"/>
    <x v="1"/>
    <x v="3"/>
    <m/>
    <x v="3"/>
    <n v="0"/>
    <m/>
    <n v="1"/>
    <x v="1"/>
    <x v="1"/>
    <x v="1"/>
  </r>
  <r>
    <s v="3517704"/>
    <x v="1"/>
    <s v="Urban Northwest Homes LLC(MRE)"/>
    <s v="11101 NE 133rd Ct"/>
    <s v="Vancouver"/>
    <s v="WA"/>
    <s v="720"/>
    <x v="1"/>
    <x v="1"/>
    <x v="3"/>
    <m/>
    <x v="3"/>
    <n v="0"/>
    <m/>
    <n v="1"/>
    <x v="1"/>
    <x v="1"/>
    <x v="1"/>
  </r>
  <r>
    <s v="3520304"/>
    <x v="1"/>
    <s v="Quinstruction Development Inc(EJA)"/>
    <s v=""/>
    <s v=""/>
    <s v=""/>
    <s v=""/>
    <x v="1"/>
    <x v="1"/>
    <x v="9"/>
    <m/>
    <x v="3"/>
    <n v="2294.85"/>
    <n v="302"/>
    <n v="1"/>
    <x v="0"/>
    <x v="0"/>
    <x v="10"/>
  </r>
  <r>
    <s v="3520311"/>
    <x v="1"/>
    <s v="Hammer, Don(STS)"/>
    <s v=""/>
    <s v=""/>
    <s v=""/>
    <s v=""/>
    <x v="1"/>
    <x v="1"/>
    <x v="9"/>
    <m/>
    <x v="3"/>
    <n v="2509.4499999999998"/>
    <n v="352"/>
    <n v="1"/>
    <x v="0"/>
    <x v="0"/>
    <x v="3"/>
  </r>
  <r>
    <s v="3520470"/>
    <x v="1"/>
    <s v="Ritchie Development Corp(TMA)"/>
    <s v=""/>
    <s v=""/>
    <s v=""/>
    <s v=""/>
    <x v="1"/>
    <x v="1"/>
    <x v="9"/>
    <m/>
    <x v="3"/>
    <n v="1262.6300000000001"/>
    <n v="24"/>
    <n v="1"/>
    <x v="0"/>
    <x v="0"/>
    <x v="3"/>
  </r>
  <r>
    <s v="3520506"/>
    <x v="1"/>
    <s v="Osburn, David G(TMA)"/>
    <s v=""/>
    <s v=""/>
    <s v=""/>
    <s v=""/>
    <x v="1"/>
    <x v="1"/>
    <x v="9"/>
    <m/>
    <x v="3"/>
    <n v="1053.45"/>
    <n v="74"/>
    <n v="1"/>
    <x v="0"/>
    <x v="0"/>
    <x v="3"/>
  </r>
  <r>
    <s v="3520509"/>
    <x v="1"/>
    <s v="Lepro, Tracey L(TMA)"/>
    <s v=""/>
    <s v=""/>
    <s v=""/>
    <s v=""/>
    <x v="1"/>
    <x v="1"/>
    <x v="9"/>
    <m/>
    <x v="3"/>
    <n v="784.8"/>
    <n v="18"/>
    <n v="1"/>
    <x v="0"/>
    <x v="0"/>
    <x v="3"/>
  </r>
  <r>
    <s v="3520541"/>
    <x v="1"/>
    <s v="Weller, Scott A(TMA)"/>
    <s v=""/>
    <s v=""/>
    <s v=""/>
    <s v=""/>
    <x v="1"/>
    <x v="1"/>
    <x v="9"/>
    <m/>
    <x v="3"/>
    <n v="956.48"/>
    <n v="172"/>
    <n v="1"/>
    <x v="0"/>
    <x v="0"/>
    <x v="3"/>
  </r>
  <r>
    <s v="3520492"/>
    <x v="1"/>
    <s v="Stafford Homes &amp; Land LLC(SEP)"/>
    <s v=""/>
    <s v=""/>
    <s v=""/>
    <s v=""/>
    <x v="1"/>
    <x v="1"/>
    <x v="9"/>
    <m/>
    <x v="3"/>
    <n v="617"/>
    <n v="71"/>
    <n v="1"/>
    <x v="0"/>
    <x v="0"/>
    <x v="10"/>
  </r>
  <r>
    <s v="3520538"/>
    <x v="1"/>
    <s v="Kazakov, Erik P(SEP)"/>
    <s v=""/>
    <s v=""/>
    <s v=""/>
    <s v=""/>
    <x v="1"/>
    <x v="1"/>
    <x v="9"/>
    <m/>
    <x v="3"/>
    <n v="729.29"/>
    <n v="24"/>
    <n v="1"/>
    <x v="0"/>
    <x v="0"/>
    <x v="3"/>
  </r>
  <r>
    <s v="3520431"/>
    <x v="1"/>
    <s v="Culp, Jesse N(SEP)"/>
    <s v=""/>
    <s v=""/>
    <s v=""/>
    <s v=""/>
    <x v="1"/>
    <x v="1"/>
    <x v="9"/>
    <m/>
    <x v="3"/>
    <n v="1270.73"/>
    <n v="346"/>
    <n v="1"/>
    <x v="0"/>
    <x v="0"/>
    <x v="3"/>
  </r>
  <r>
    <s v="3520483"/>
    <x v="1"/>
    <s v="Jackoshenk, Kristin M(SEP)"/>
    <s v=""/>
    <s v=""/>
    <s v=""/>
    <s v=""/>
    <x v="1"/>
    <x v="1"/>
    <x v="9"/>
    <m/>
    <x v="3"/>
    <n v="2982.33"/>
    <n v="81"/>
    <n v="1"/>
    <x v="0"/>
    <x v="0"/>
    <x v="3"/>
  </r>
  <r>
    <s v="3520576"/>
    <x v="1"/>
    <s v="Traylor, Joe(EJA)"/>
    <s v=""/>
    <s v=""/>
    <s v=""/>
    <s v=""/>
    <x v="1"/>
    <x v="1"/>
    <x v="9"/>
    <m/>
    <x v="3"/>
    <n v="710.09"/>
    <n v="122"/>
    <n v="1"/>
    <x v="0"/>
    <x v="0"/>
    <x v="3"/>
  </r>
  <r>
    <s v="3520345"/>
    <x v="1"/>
    <s v="Tri-City Enterprises LLC(STS)"/>
    <s v=""/>
    <s v=""/>
    <s v=""/>
    <s v=""/>
    <x v="1"/>
    <x v="1"/>
    <x v="9"/>
    <m/>
    <x v="3"/>
    <n v="2384.39"/>
    <n v="42"/>
    <n v="1"/>
    <x v="0"/>
    <x v="0"/>
    <x v="3"/>
  </r>
  <r>
    <s v="3520511"/>
    <x v="1"/>
    <s v="McCarthy, Virginia C(EJA)"/>
    <s v=""/>
    <s v=""/>
    <s v=""/>
    <s v=""/>
    <x v="1"/>
    <x v="1"/>
    <x v="9"/>
    <m/>
    <x v="3"/>
    <n v="631.9"/>
    <n v="83"/>
    <n v="1"/>
    <x v="0"/>
    <x v="0"/>
    <x v="3"/>
  </r>
  <r>
    <s v="3520512"/>
    <x v="1"/>
    <s v="Treat, Matthew B(EJA)"/>
    <s v=""/>
    <s v=""/>
    <s v=""/>
    <s v=""/>
    <x v="1"/>
    <x v="1"/>
    <x v="9"/>
    <m/>
    <x v="3"/>
    <n v="655.30999999999995"/>
    <n v="93"/>
    <n v="1"/>
    <x v="0"/>
    <x v="0"/>
    <x v="3"/>
  </r>
  <r>
    <s v="3496218"/>
    <x v="1"/>
    <s v="Jewell Construction(TLB)"/>
    <s v="101 SW Westwinds Rd"/>
    <s v="White Salmon"/>
    <s v="WA"/>
    <s v="720"/>
    <x v="1"/>
    <x v="1"/>
    <x v="3"/>
    <m/>
    <x v="3"/>
    <n v="1308.3499999999999"/>
    <n v="24"/>
    <n v="1"/>
    <x v="0"/>
    <x v="0"/>
    <x v="6"/>
  </r>
  <r>
    <s v="3503914"/>
    <x v="1"/>
    <s v="Goatcher, Jodi J(TLB)"/>
    <s v="153 Palos Verdes"/>
    <s v="White Salmon"/>
    <s v="WA"/>
    <s v="720"/>
    <x v="1"/>
    <x v="1"/>
    <x v="3"/>
    <m/>
    <x v="3"/>
    <n v="969.75"/>
    <n v="70"/>
    <n v="1"/>
    <x v="0"/>
    <x v="0"/>
    <x v="4"/>
  </r>
  <r>
    <s v="3515674"/>
    <x v="1"/>
    <s v="Jablonski, Jeri L(TLB)"/>
    <s v="953 SE Oak St"/>
    <s v="White Salmon"/>
    <s v="WA"/>
    <s v="720"/>
    <x v="1"/>
    <x v="1"/>
    <x v="0"/>
    <m/>
    <x v="3"/>
    <n v="5210.67"/>
    <n v="65"/>
    <n v="1"/>
    <x v="0"/>
    <x v="0"/>
    <x v="5"/>
  </r>
  <r>
    <s v="3517110"/>
    <x v="1"/>
    <s v="Hohensee, Scott C(TLB)"/>
    <s v="440 NW Spring St"/>
    <s v="White Salmon"/>
    <s v="WA"/>
    <s v="720"/>
    <x v="1"/>
    <x v="1"/>
    <x v="0"/>
    <m/>
    <x v="3"/>
    <n v="6894.67"/>
    <n v="176"/>
    <n v="1"/>
    <x v="0"/>
    <x v="0"/>
    <x v="4"/>
  </r>
  <r>
    <s v="3518859"/>
    <x v="1"/>
    <s v="Curtiss M Gilbert Family LLC(TLB)"/>
    <s v="941 SE Oak St"/>
    <s v="White Salmon"/>
    <s v="WA"/>
    <s v="720"/>
    <x v="1"/>
    <x v="1"/>
    <x v="3"/>
    <m/>
    <x v="3"/>
    <n v="628.33000000000004"/>
    <n v="61"/>
    <n v="1"/>
    <x v="0"/>
    <x v="0"/>
    <x v="4"/>
  </r>
  <r>
    <s v="3520068"/>
    <x v="1"/>
    <s v="Hallyburton, Richard W(TLB)"/>
    <s v="1005 Champion Ln"/>
    <s v="White Salmon"/>
    <s v="WA"/>
    <s v="720"/>
    <x v="1"/>
    <x v="1"/>
    <x v="3"/>
    <m/>
    <x v="3"/>
    <n v="1111.72"/>
    <n v="68"/>
    <n v="1"/>
    <x v="0"/>
    <x v="0"/>
    <x v="4"/>
  </r>
  <r>
    <s v="3523163"/>
    <x v="1"/>
    <s v="Laffitte, Matthieu(TLB)"/>
    <s v="271 SW Westwinds Rd"/>
    <s v="White Salmon"/>
    <s v="WA"/>
    <s v="720"/>
    <x v="1"/>
    <x v="1"/>
    <x v="0"/>
    <m/>
    <x v="3"/>
    <n v="2693.45"/>
    <n v="225"/>
    <n v="1"/>
    <x v="0"/>
    <x v="0"/>
    <x v="4"/>
  </r>
  <r>
    <s v="3526037"/>
    <x v="1"/>
    <s v="Farman, Tonia M(TLB)"/>
    <s v="991 NE Estes St"/>
    <s v="White Salmon"/>
    <s v="WA"/>
    <s v="720"/>
    <x v="1"/>
    <x v="1"/>
    <x v="3"/>
    <m/>
    <x v="3"/>
    <n v="7172.17"/>
    <n v="79"/>
    <n v="1"/>
    <x v="0"/>
    <x v="0"/>
    <x v="4"/>
  </r>
  <r>
    <s v="3479275"/>
    <x v="0"/>
    <s v="Quail Construction(TLB)"/>
    <s v="335 Rio Vista"/>
    <s v="White Salmon"/>
    <s v="WA"/>
    <s v="720"/>
    <x v="1"/>
    <x v="1"/>
    <x v="0"/>
    <m/>
    <x v="3"/>
    <n v="644.34"/>
    <n v="137"/>
    <n v="1"/>
    <x v="0"/>
    <x v="0"/>
    <x v="4"/>
  </r>
  <r>
    <s v="3484749"/>
    <x v="0"/>
    <s v="Caldwell, Stephanie A(TLB)"/>
    <s v="740 Michigan St"/>
    <s v="White Salmon"/>
    <s v="WA"/>
    <s v="720"/>
    <x v="1"/>
    <x v="1"/>
    <x v="0"/>
    <m/>
    <x v="3"/>
    <n v="845.1"/>
    <n v="7"/>
    <n v="1"/>
    <x v="0"/>
    <x v="0"/>
    <x v="4"/>
  </r>
  <r>
    <s v="3526596"/>
    <x v="0"/>
    <s v="Engel, Michael M(TLB)"/>
    <s v="00 Debora Way"/>
    <s v="Carson"/>
    <s v="WA"/>
    <s v="720"/>
    <x v="1"/>
    <x v="1"/>
    <x v="0"/>
    <m/>
    <x v="3"/>
    <n v="3217.86"/>
    <n v="47"/>
    <n v="1"/>
    <x v="0"/>
    <x v="0"/>
    <x v="1"/>
  </r>
  <r>
    <s v="3518975"/>
    <x v="0"/>
    <s v="Install riser to finish service"/>
    <s v="740 Michigan St"/>
    <s v="White Salmon"/>
    <s v="WA"/>
    <s v="720"/>
    <x v="1"/>
    <x v="1"/>
    <x v="0"/>
    <m/>
    <x v="3"/>
    <n v="1137.04"/>
    <n v="47"/>
    <n v="1"/>
    <x v="0"/>
    <x v="0"/>
    <x v="1"/>
  </r>
  <r>
    <s v="3519013"/>
    <x v="0"/>
    <s v="Install 2&quot; (p) svc to tie into new 1&quot; (p"/>
    <s v="691 NW Lincoln St"/>
    <s v="White Salmon"/>
    <s v="WA"/>
    <s v="720"/>
    <x v="1"/>
    <x v="1"/>
    <x v="1"/>
    <m/>
    <x v="3"/>
    <n v="2758.51"/>
    <n v="92"/>
    <n v="1"/>
    <x v="0"/>
    <x v="0"/>
    <x v="1"/>
  </r>
  <r>
    <s v="3494619"/>
    <x v="1"/>
    <s v="D R Horton Inc Portland(STS)"/>
    <s v="8511 NE 13th Pl"/>
    <s v="Vancouver"/>
    <s v="WA"/>
    <s v="720"/>
    <x v="2"/>
    <x v="1"/>
    <x v="3"/>
    <m/>
    <x v="3"/>
    <n v="653.83000000000004"/>
    <n v="32"/>
    <n v="1"/>
    <x v="0"/>
    <x v="0"/>
    <x v="6"/>
  </r>
  <r>
    <s v="3494620"/>
    <x v="1"/>
    <s v="D R Horton Inc Portland(STS)"/>
    <s v="8505 NE 13th Pl"/>
    <s v="Vancouver"/>
    <s v="WA"/>
    <s v="720"/>
    <x v="2"/>
    <x v="1"/>
    <x v="3"/>
    <m/>
    <x v="3"/>
    <n v="653.97"/>
    <n v="33"/>
    <n v="1"/>
    <x v="0"/>
    <x v="0"/>
    <x v="6"/>
  </r>
  <r>
    <s v="3497649"/>
    <x v="1"/>
    <s v="D R Horton Inc Portland(STS)"/>
    <s v="8516 NE 13th Pl"/>
    <s v="Vancouver"/>
    <s v="WA"/>
    <s v="720"/>
    <x v="2"/>
    <x v="1"/>
    <x v="0"/>
    <m/>
    <x v="3"/>
    <n v="620.74"/>
    <n v="24"/>
    <n v="1"/>
    <x v="0"/>
    <x v="0"/>
    <x v="6"/>
  </r>
  <r>
    <s v="3502884"/>
    <x v="1"/>
    <s v="Shaffer Inc(EJA)"/>
    <s v="105 NE 77th St #B"/>
    <s v="Vancouver"/>
    <s v="WA"/>
    <s v="720"/>
    <x v="2"/>
    <x v="1"/>
    <x v="3"/>
    <m/>
    <x v="3"/>
    <n v="2787.82"/>
    <n v="66"/>
    <n v="1"/>
    <x v="0"/>
    <x v="0"/>
    <x v="6"/>
  </r>
  <r>
    <s v="3502885"/>
    <x v="1"/>
    <s v="Shaffer Inc(EJA)"/>
    <s v="105 NE 77th St #A"/>
    <s v="Vancouver"/>
    <s v="WA"/>
    <s v="720"/>
    <x v="2"/>
    <x v="1"/>
    <x v="3"/>
    <m/>
    <x v="3"/>
    <n v="2787.95"/>
    <n v="67"/>
    <n v="1"/>
    <x v="0"/>
    <x v="0"/>
    <x v="6"/>
  </r>
  <r>
    <s v="3492844"/>
    <x v="1"/>
    <s v="Szee, Larry(SEP)"/>
    <s v="4315 Evergreen Way #A"/>
    <s v="Washougal"/>
    <s v="WA"/>
    <s v="720"/>
    <x v="2"/>
    <x v="1"/>
    <x v="0"/>
    <m/>
    <x v="3"/>
    <n v="797.91"/>
    <n v="140"/>
    <n v="1"/>
    <x v="0"/>
    <x v="0"/>
    <x v="4"/>
  </r>
  <r>
    <s v="3492845"/>
    <x v="1"/>
    <s v="Szee, Larry(SEP)"/>
    <s v="4315 Evergreen Way #B"/>
    <s v="Washougal"/>
    <s v="WA"/>
    <s v="720"/>
    <x v="2"/>
    <x v="1"/>
    <x v="0"/>
    <m/>
    <x v="3"/>
    <n v="805.69"/>
    <n v="143"/>
    <n v="1"/>
    <x v="0"/>
    <x v="0"/>
    <x v="4"/>
  </r>
  <r>
    <s v="3493801"/>
    <x v="1"/>
    <s v="GR Investment Properties LLC(STS)"/>
    <s v="11420 NE 122nd Ave"/>
    <s v="Vancouver"/>
    <s v="WA"/>
    <s v="720"/>
    <x v="2"/>
    <x v="1"/>
    <x v="0"/>
    <m/>
    <x v="3"/>
    <n v="1074.92"/>
    <n v="29"/>
    <n v="1"/>
    <x v="0"/>
    <x v="0"/>
    <x v="6"/>
  </r>
  <r>
    <s v="3493802"/>
    <x v="1"/>
    <s v="GR Investment Properties LLC(STS)"/>
    <s v="11506 NE 122nd Ave"/>
    <s v="Vancouver"/>
    <s v="WA"/>
    <s v="720"/>
    <x v="2"/>
    <x v="1"/>
    <x v="3"/>
    <m/>
    <x v="3"/>
    <n v="631.19000000000005"/>
    <n v="20"/>
    <n v="1"/>
    <x v="0"/>
    <x v="0"/>
    <x v="6"/>
  </r>
  <r>
    <s v="3517587"/>
    <x v="1"/>
    <s v="Boulevard Homes(STS)"/>
    <s v="4215 NW Sage St"/>
    <s v="Camas"/>
    <s v="WA"/>
    <s v="720"/>
    <x v="2"/>
    <x v="1"/>
    <x v="3"/>
    <m/>
    <x v="3"/>
    <n v="0"/>
    <m/>
    <n v="1"/>
    <x v="1"/>
    <x v="1"/>
    <x v="1"/>
  </r>
  <r>
    <s v="3492833"/>
    <x v="1"/>
    <s v="New Tradition Homes(VJS)"/>
    <s v="1202 NW 48th St"/>
    <s v="Washougal"/>
    <s v="WA"/>
    <s v="720"/>
    <x v="1"/>
    <x v="1"/>
    <x v="3"/>
    <m/>
    <x v="3"/>
    <n v="651.01"/>
    <n v="47"/>
    <n v="1"/>
    <x v="0"/>
    <x v="0"/>
    <x v="6"/>
  </r>
  <r>
    <s v="3498770"/>
    <x v="1"/>
    <s v="Morris, Jessi(STS)"/>
    <s v="188 N 41st Place"/>
    <s v="Ridgefield"/>
    <s v="WA"/>
    <s v="720"/>
    <x v="1"/>
    <x v="1"/>
    <x v="3"/>
    <m/>
    <x v="3"/>
    <n v="663.99"/>
    <n v="47"/>
    <n v="1"/>
    <x v="0"/>
    <x v="0"/>
    <x v="4"/>
  </r>
  <r>
    <s v="3506778"/>
    <x v="1"/>
    <s v="LHV LLC(J2R)"/>
    <s v="3145 45th St"/>
    <s v="Washougal"/>
    <s v="WA"/>
    <s v="720"/>
    <x v="1"/>
    <x v="1"/>
    <x v="3"/>
    <m/>
    <x v="3"/>
    <n v="661.27"/>
    <n v="29"/>
    <n v="1"/>
    <x v="0"/>
    <x v="0"/>
    <x v="6"/>
  </r>
  <r>
    <s v="3506785"/>
    <x v="1"/>
    <s v="LHV LLC(J2R)"/>
    <s v="3155 45th St"/>
    <s v="Washougal"/>
    <s v="WA"/>
    <s v="720"/>
    <x v="1"/>
    <x v="1"/>
    <x v="3"/>
    <m/>
    <x v="3"/>
    <n v="661.39"/>
    <n v="30"/>
    <n v="1"/>
    <x v="0"/>
    <x v="0"/>
    <x v="6"/>
  </r>
  <r>
    <s v="3508605"/>
    <x v="1"/>
    <s v="Cascade West Development(KMM)"/>
    <s v="1310 S Great Blue Rd"/>
    <s v="Ridgefield"/>
    <s v="WA"/>
    <s v="720"/>
    <x v="1"/>
    <x v="1"/>
    <x v="0"/>
    <m/>
    <x v="3"/>
    <n v="662.16"/>
    <n v="59"/>
    <n v="1"/>
    <x v="0"/>
    <x v="0"/>
    <x v="6"/>
  </r>
  <r>
    <s v="3487285"/>
    <x v="1"/>
    <s v="Dizmang, Scott D(SEP)"/>
    <s v="1220 NW 10th Ave"/>
    <s v="Camas"/>
    <s v="WA"/>
    <s v="720"/>
    <x v="1"/>
    <x v="1"/>
    <x v="3"/>
    <m/>
    <x v="3"/>
    <n v="1685.07"/>
    <n v="102"/>
    <n v="1"/>
    <x v="0"/>
    <x v="0"/>
    <x v="4"/>
  </r>
  <r>
    <s v="3490420"/>
    <x v="1"/>
    <s v="Mingo, Kim M(SEP)"/>
    <s v="10206 NE 110th Cir"/>
    <s v="Vancouver"/>
    <s v="WA"/>
    <s v="720"/>
    <x v="1"/>
    <x v="1"/>
    <x v="0"/>
    <m/>
    <x v="3"/>
    <n v="1672.56"/>
    <n v="116"/>
    <n v="1"/>
    <x v="0"/>
    <x v="0"/>
    <x v="4"/>
  </r>
  <r>
    <s v="3491798"/>
    <x v="1"/>
    <s v="Carpenter, Garry(SEP)"/>
    <s v="35925 SE Sunset View Rd"/>
    <s v="Washougal"/>
    <s v="WA"/>
    <s v="720"/>
    <x v="1"/>
    <x v="1"/>
    <x v="3"/>
    <m/>
    <x v="3"/>
    <n v="3211.46"/>
    <n v="62"/>
    <n v="1"/>
    <x v="0"/>
    <x v="0"/>
    <x v="4"/>
  </r>
  <r>
    <s v="3492077"/>
    <x v="1"/>
    <s v="Cascade West Development(KMM)"/>
    <s v="29715 NW 51st Ave"/>
    <s v="Ridgefield"/>
    <s v="WA"/>
    <s v="720"/>
    <x v="1"/>
    <x v="1"/>
    <x v="0"/>
    <m/>
    <x v="3"/>
    <n v="982.32"/>
    <n v="211"/>
    <n v="1"/>
    <x v="0"/>
    <x v="0"/>
    <x v="6"/>
  </r>
  <r>
    <s v="3493610"/>
    <x v="1"/>
    <s v="Windwood Homes Inc(SEP)"/>
    <s v="16109 SE Evergreen Hwy"/>
    <s v="Vancouver"/>
    <s v="WA"/>
    <s v="720"/>
    <x v="1"/>
    <x v="1"/>
    <x v="0"/>
    <m/>
    <x v="3"/>
    <n v="690.4"/>
    <n v="112"/>
    <n v="1"/>
    <x v="0"/>
    <x v="0"/>
    <x v="6"/>
  </r>
  <r>
    <s v="3495606"/>
    <x v="1"/>
    <s v="Severson, Cindy(SEP)"/>
    <s v="1900 NE 122nd St"/>
    <s v="Vancouver"/>
    <s v="WA"/>
    <s v="720"/>
    <x v="1"/>
    <x v="1"/>
    <x v="3"/>
    <m/>
    <x v="3"/>
    <n v="617.96"/>
    <n v="26"/>
    <n v="1"/>
    <x v="0"/>
    <x v="0"/>
    <x v="4"/>
  </r>
  <r>
    <s v="3495938"/>
    <x v="1"/>
    <s v="Restore Pro LLC(SEP)"/>
    <s v="2716 NE 53rd St"/>
    <s v="Vancouver"/>
    <s v="WA"/>
    <s v="720"/>
    <x v="1"/>
    <x v="1"/>
    <x v="3"/>
    <m/>
    <x v="3"/>
    <n v="2789.11"/>
    <n v="76"/>
    <n v="1"/>
    <x v="0"/>
    <x v="0"/>
    <x v="6"/>
  </r>
  <r>
    <s v="3498212"/>
    <x v="1"/>
    <s v="Pacific Lifestyle Homes(STS)"/>
    <s v="15101 NE 94th St"/>
    <s v="Vancouver"/>
    <s v="WA"/>
    <s v="720"/>
    <x v="1"/>
    <x v="1"/>
    <x v="3"/>
    <m/>
    <x v="3"/>
    <n v="649.59"/>
    <n v="36"/>
    <n v="1"/>
    <x v="0"/>
    <x v="0"/>
    <x v="6"/>
  </r>
  <r>
    <s v="3498628"/>
    <x v="1"/>
    <s v="Stonewood Homes LLC(SEP)"/>
    <s v="1618 NE 1st St"/>
    <s v="Battle Ground"/>
    <s v="WA"/>
    <s v="720"/>
    <x v="1"/>
    <x v="1"/>
    <x v="0"/>
    <m/>
    <x v="3"/>
    <n v="621.28"/>
    <n v="26"/>
    <n v="1"/>
    <x v="0"/>
    <x v="0"/>
    <x v="6"/>
  </r>
  <r>
    <s v="3498733"/>
    <x v="1"/>
    <s v="Olin Homes LLC(STS)"/>
    <s v="3115 P St"/>
    <s v="Vancouver"/>
    <s v="WA"/>
    <s v="720"/>
    <x v="1"/>
    <x v="1"/>
    <x v="0"/>
    <m/>
    <x v="3"/>
    <n v="2825.68"/>
    <n v="135"/>
    <n v="1"/>
    <x v="0"/>
    <x v="0"/>
    <x v="6"/>
  </r>
  <r>
    <s v="3498781"/>
    <x v="1"/>
    <s v="Sterling Const(STS)"/>
    <s v="7901 NE 78th St"/>
    <s v="Vancouver"/>
    <s v="WA"/>
    <s v="720"/>
    <x v="1"/>
    <x v="1"/>
    <x v="3"/>
    <m/>
    <x v="3"/>
    <n v="807.02"/>
    <n v="33"/>
    <n v="1"/>
    <x v="0"/>
    <x v="0"/>
    <x v="4"/>
  </r>
  <r>
    <s v="3498790"/>
    <x v="1"/>
    <s v="Axiom Luxury Homes LLC(STS)"/>
    <s v="10601 SE Evergreen Hwy"/>
    <s v="Vancouver"/>
    <s v="WA"/>
    <s v="720"/>
    <x v="1"/>
    <x v="1"/>
    <x v="3"/>
    <m/>
    <x v="3"/>
    <n v="657.19"/>
    <n v="92"/>
    <n v="1"/>
    <x v="0"/>
    <x v="0"/>
    <x v="4"/>
  </r>
  <r>
    <s v="3499576"/>
    <x v="1"/>
    <s v="Hargreaves, Kim E(STS)"/>
    <s v="7703 SE 17th St"/>
    <s v="Vancouver"/>
    <s v="WA"/>
    <s v="720"/>
    <x v="1"/>
    <x v="1"/>
    <x v="3"/>
    <m/>
    <x v="3"/>
    <n v="651.51"/>
    <n v="51"/>
    <n v="1"/>
    <x v="0"/>
    <x v="0"/>
    <x v="4"/>
  </r>
  <r>
    <s v="3500130"/>
    <x v="1"/>
    <s v="Darter Construction LLC(STS)"/>
    <s v="4221 NW Sierra Dr"/>
    <s v="Camas"/>
    <s v="WA"/>
    <s v="720"/>
    <x v="1"/>
    <x v="1"/>
    <x v="0"/>
    <m/>
    <x v="3"/>
    <n v="623.84"/>
    <n v="36"/>
    <n v="1"/>
    <x v="0"/>
    <x v="0"/>
    <x v="4"/>
  </r>
  <r>
    <s v="3500849"/>
    <x v="1"/>
    <s v="Hannula, Julie(STS)"/>
    <s v="2605 NE 119th St"/>
    <s v="Vancouver"/>
    <s v="WA"/>
    <s v="720"/>
    <x v="1"/>
    <x v="1"/>
    <x v="3"/>
    <m/>
    <x v="3"/>
    <n v="1671.06"/>
    <n v="115"/>
    <n v="1"/>
    <x v="0"/>
    <x v="0"/>
    <x v="4"/>
  </r>
  <r>
    <s v="3501944"/>
    <x v="1"/>
    <s v="Aarhus, James D(STS)"/>
    <s v="1703 NW Beech St"/>
    <s v="Camas"/>
    <s v="WA"/>
    <s v="720"/>
    <x v="1"/>
    <x v="1"/>
    <x v="0"/>
    <m/>
    <x v="3"/>
    <n v="820.34"/>
    <n v="52"/>
    <n v="1"/>
    <x v="0"/>
    <x v="0"/>
    <x v="4"/>
  </r>
  <r>
    <s v="3502738"/>
    <x v="1"/>
    <s v="Copper Creek Homes Inc.(EJA)"/>
    <s v="18208 NE 26th St"/>
    <s v="Vancouver"/>
    <s v="WA"/>
    <s v="720"/>
    <x v="1"/>
    <x v="1"/>
    <x v="0"/>
    <m/>
    <x v="3"/>
    <n v="1663.63"/>
    <n v="109"/>
    <n v="1"/>
    <x v="0"/>
    <x v="0"/>
    <x v="6"/>
  </r>
  <r>
    <s v="3503070"/>
    <x v="1"/>
    <s v="Panfilov, Alex V(STS)"/>
    <s v="10303 NE 110th Cir"/>
    <s v="Vancouver"/>
    <s v="WA"/>
    <s v="720"/>
    <x v="1"/>
    <x v="1"/>
    <x v="0"/>
    <m/>
    <x v="3"/>
    <n v="1024.1099999999999"/>
    <n v="138"/>
    <n v="1"/>
    <x v="0"/>
    <x v="0"/>
    <x v="4"/>
  </r>
  <r>
    <s v="3503233"/>
    <x v="1"/>
    <s v="Selfridge, Kathleen T(STS)"/>
    <s v="2600 E 13th St"/>
    <s v="Vancouver"/>
    <s v="WA"/>
    <s v="720"/>
    <x v="1"/>
    <x v="1"/>
    <x v="3"/>
    <m/>
    <x v="3"/>
    <n v="648.29999999999995"/>
    <n v="26"/>
    <n v="1"/>
    <x v="0"/>
    <x v="0"/>
    <x v="4"/>
  </r>
  <r>
    <s v="3503824"/>
    <x v="1"/>
    <s v="Design Doctors Construction(EJA)"/>
    <s v="8000 NE 88th St"/>
    <s v="Vancouver"/>
    <s v="WA"/>
    <s v="720"/>
    <x v="1"/>
    <x v="1"/>
    <x v="3"/>
    <m/>
    <x v="3"/>
    <n v="2524.58"/>
    <n v="116"/>
    <n v="1"/>
    <x v="0"/>
    <x v="0"/>
    <x v="6"/>
  </r>
  <r>
    <s v="3507436"/>
    <x v="1"/>
    <s v="Huyette, Bill D(STS)"/>
    <s v="8001 NE 16th St"/>
    <s v="Vancouver"/>
    <s v="WA"/>
    <s v="720"/>
    <x v="1"/>
    <x v="1"/>
    <x v="0"/>
    <m/>
    <x v="3"/>
    <n v="907.64"/>
    <n v="176"/>
    <n v="1"/>
    <x v="0"/>
    <x v="0"/>
    <x v="4"/>
  </r>
  <r>
    <s v="3507982"/>
    <x v="1"/>
    <s v="Chumak, Veniamin(EJA)"/>
    <s v="4209 NW Rose St"/>
    <s v="Vancouver"/>
    <s v="WA"/>
    <s v="720"/>
    <x v="1"/>
    <x v="1"/>
    <x v="3"/>
    <m/>
    <x v="3"/>
    <n v="2872.06"/>
    <n v="138"/>
    <n v="1"/>
    <x v="0"/>
    <x v="0"/>
    <x v="4"/>
  </r>
  <r>
    <s v="3508053"/>
    <x v="1"/>
    <s v="Kovalenko, Victoria I(STS)"/>
    <s v="12717 SE 18th St"/>
    <s v="Vancouver"/>
    <s v="WA"/>
    <s v="720"/>
    <x v="1"/>
    <x v="1"/>
    <x v="3"/>
    <m/>
    <x v="3"/>
    <n v="1791.46"/>
    <n v="82"/>
    <n v="1"/>
    <x v="0"/>
    <x v="0"/>
    <x v="4"/>
  </r>
  <r>
    <s v="3508486"/>
    <x v="1"/>
    <s v="Axiom Luxury Homes LLC(STS)"/>
    <s v="10601 SE Evergreen Hwy"/>
    <s v="Vancouver"/>
    <s v="WA"/>
    <s v="720"/>
    <x v="1"/>
    <x v="1"/>
    <x v="3"/>
    <m/>
    <x v="3"/>
    <n v="723.52"/>
    <n v="104"/>
    <n v="1"/>
    <x v="0"/>
    <x v="0"/>
    <x v="4"/>
  </r>
  <r>
    <s v="3508846"/>
    <x v="1"/>
    <s v="LHV LLC(STS)"/>
    <s v="3162 44th St"/>
    <s v="Washougal"/>
    <s v="WA"/>
    <s v="720"/>
    <x v="1"/>
    <x v="1"/>
    <x v="3"/>
    <m/>
    <x v="3"/>
    <n v="1717.2"/>
    <n v="88"/>
    <n v="1"/>
    <x v="0"/>
    <x v="0"/>
    <x v="6"/>
  </r>
  <r>
    <s v="3509221"/>
    <x v="1"/>
    <s v="Shunyayev, Dmitriy G(STS)"/>
    <s v="5708 NE 30th Ave"/>
    <s v="Vancouver"/>
    <s v="WA"/>
    <s v="720"/>
    <x v="1"/>
    <x v="1"/>
    <x v="3"/>
    <m/>
    <x v="3"/>
    <n v="664.88"/>
    <n v="54"/>
    <n v="1"/>
    <x v="0"/>
    <x v="0"/>
    <x v="4"/>
  </r>
  <r>
    <s v="3512234"/>
    <x v="1"/>
    <s v="Klinge, Carl G(SEP)"/>
    <s v="2204 NW 84th Loop"/>
    <s v="Vancouver"/>
    <s v="WA"/>
    <s v="720"/>
    <x v="1"/>
    <x v="1"/>
    <x v="0"/>
    <m/>
    <x v="3"/>
    <n v="791.53"/>
    <n v="132"/>
    <n v="1"/>
    <x v="0"/>
    <x v="0"/>
    <x v="5"/>
  </r>
  <r>
    <s v="3513757"/>
    <x v="1"/>
    <s v="Borul, Vasiliy V(EJA)"/>
    <s v="3311 NE 125th St"/>
    <s v="Vancouver"/>
    <s v="WA"/>
    <s v="720"/>
    <x v="1"/>
    <x v="1"/>
    <x v="3"/>
    <m/>
    <x v="3"/>
    <n v="730.69"/>
    <n v="102"/>
    <n v="1"/>
    <x v="0"/>
    <x v="0"/>
    <x v="4"/>
  </r>
  <r>
    <s v="3513966"/>
    <x v="1"/>
    <s v="Vast Inc(SEP)"/>
    <s v="2201 H St"/>
    <s v="Vancouver"/>
    <s v="WA"/>
    <s v="720"/>
    <x v="1"/>
    <x v="1"/>
    <x v="3"/>
    <m/>
    <x v="3"/>
    <n v="694.23"/>
    <n v="46"/>
    <n v="1"/>
    <x v="0"/>
    <x v="0"/>
    <x v="4"/>
  </r>
  <r>
    <s v="3514376"/>
    <x v="1"/>
    <s v="REO Partner LLC(EJA)"/>
    <s v="3497 U St"/>
    <s v="Washougal"/>
    <s v="WA"/>
    <s v="720"/>
    <x v="1"/>
    <x v="1"/>
    <x v="3"/>
    <m/>
    <x v="3"/>
    <n v="662"/>
    <n v="28"/>
    <n v="1"/>
    <x v="0"/>
    <x v="0"/>
    <x v="6"/>
  </r>
  <r>
    <s v="3514436"/>
    <x v="1"/>
    <s v="Marks, Fred A(EJA)"/>
    <s v="1520 SE Hawks View Ct"/>
    <s v="Vancouver"/>
    <s v="WA"/>
    <s v="720"/>
    <x v="1"/>
    <x v="1"/>
    <x v="3"/>
    <m/>
    <x v="3"/>
    <n v="662.82"/>
    <n v="33"/>
    <n v="1"/>
    <x v="0"/>
    <x v="0"/>
    <x v="4"/>
  </r>
  <r>
    <s v="3514512"/>
    <x v="1"/>
    <s v="Young, James W(EJA)"/>
    <s v="1903 SE 97th Ave"/>
    <s v="Vancouver"/>
    <s v="WA"/>
    <s v="720"/>
    <x v="1"/>
    <x v="1"/>
    <x v="0"/>
    <m/>
    <x v="3"/>
    <n v="643.37"/>
    <n v="62"/>
    <n v="1"/>
    <x v="0"/>
    <x v="0"/>
    <x v="4"/>
  </r>
  <r>
    <s v="3515814"/>
    <x v="1"/>
    <s v="Snigur, Sergey(SEP)"/>
    <s v="8616 NE 63rd St"/>
    <s v="Vancouver"/>
    <s v="WA"/>
    <s v="720"/>
    <x v="1"/>
    <x v="1"/>
    <x v="3"/>
    <m/>
    <x v="3"/>
    <n v="664.99"/>
    <n v="28"/>
    <n v="1"/>
    <x v="0"/>
    <x v="0"/>
    <x v="4"/>
  </r>
  <r>
    <s v="3516639"/>
    <x v="1"/>
    <s v="Northwest Classic Homes LLC(SEP)"/>
    <s v="7721 SE 17th St"/>
    <s v="Vancouver"/>
    <s v="WA"/>
    <s v="720"/>
    <x v="1"/>
    <x v="1"/>
    <x v="0"/>
    <m/>
    <x v="3"/>
    <n v="1016.56"/>
    <n v="218"/>
    <n v="1"/>
    <x v="0"/>
    <x v="0"/>
    <x v="6"/>
  </r>
  <r>
    <s v="3516654"/>
    <x v="1"/>
    <s v="Vast Inc(SEP)"/>
    <s v="1910 Lincoln Ave"/>
    <s v="Vancouver"/>
    <s v="WA"/>
    <s v="720"/>
    <x v="1"/>
    <x v="1"/>
    <x v="0"/>
    <m/>
    <x v="3"/>
    <n v="642.08000000000004"/>
    <n v="48"/>
    <n v="1"/>
    <x v="0"/>
    <x v="0"/>
    <x v="4"/>
  </r>
  <r>
    <s v="3516662"/>
    <x v="1"/>
    <s v="Vast Inc(SEP)"/>
    <s v="1906 Lincoln Ave"/>
    <s v="Vancouver"/>
    <s v="WA"/>
    <s v="720"/>
    <x v="1"/>
    <x v="1"/>
    <x v="0"/>
    <m/>
    <x v="3"/>
    <n v="999.01"/>
    <n v="31"/>
    <n v="1"/>
    <x v="0"/>
    <x v="0"/>
    <x v="4"/>
  </r>
  <r>
    <s v="3516663"/>
    <x v="1"/>
    <s v="Vast Inc(SEP)"/>
    <s v="1908 Lincoln Ave"/>
    <s v="Vancouver"/>
    <s v="WA"/>
    <s v="720"/>
    <x v="1"/>
    <x v="1"/>
    <x v="0"/>
    <m/>
    <x v="3"/>
    <n v="638.24"/>
    <n v="47"/>
    <n v="1"/>
    <x v="0"/>
    <x v="0"/>
    <x v="4"/>
  </r>
  <r>
    <s v="3516702"/>
    <x v="1"/>
    <s v="Rs3 Homes(EJA)"/>
    <s v="30030 NW 71st Ave"/>
    <s v="Ridgefield"/>
    <s v="WA"/>
    <s v="720"/>
    <x v="1"/>
    <x v="1"/>
    <x v="0"/>
    <m/>
    <x v="3"/>
    <n v="3154.92"/>
    <n v="246"/>
    <n v="1"/>
    <x v="0"/>
    <x v="0"/>
    <x v="6"/>
  </r>
  <r>
    <s v="3517452"/>
    <x v="1"/>
    <s v="Westside Building &amp; Remodeling(SEP)"/>
    <s v="5415 NE 38th Ave"/>
    <s v="Vancouver"/>
    <s v="WA"/>
    <s v="720"/>
    <x v="1"/>
    <x v="1"/>
    <x v="3"/>
    <m/>
    <x v="3"/>
    <n v="667.58"/>
    <n v="52"/>
    <n v="1"/>
    <x v="0"/>
    <x v="0"/>
    <x v="6"/>
  </r>
  <r>
    <s v="3517852"/>
    <x v="1"/>
    <s v="Discovery Development, Inc, Ko(SEP)"/>
    <s v="3112 E 32nd St"/>
    <s v="Vancouver"/>
    <s v="WA"/>
    <s v="720"/>
    <x v="1"/>
    <x v="1"/>
    <x v="3"/>
    <m/>
    <x v="3"/>
    <n v="1719.99"/>
    <n v="78"/>
    <n v="1"/>
    <x v="0"/>
    <x v="0"/>
    <x v="4"/>
  </r>
  <r>
    <s v="3518341"/>
    <x v="1"/>
    <s v="Thomason, Steven R(EJA)"/>
    <s v="6108 NE 19th Ave"/>
    <s v="Vancouver"/>
    <s v="WA"/>
    <s v="720"/>
    <x v="1"/>
    <x v="1"/>
    <x v="0"/>
    <m/>
    <x v="3"/>
    <n v="1218.43"/>
    <n v="291"/>
    <n v="1"/>
    <x v="0"/>
    <x v="0"/>
    <x v="4"/>
  </r>
  <r>
    <s v="3519140"/>
    <x v="1"/>
    <s v="Webb, Russell(SEP)"/>
    <s v="12506 NW 45th Ct"/>
    <s v="Vancouver"/>
    <s v="WA"/>
    <s v="720"/>
    <x v="1"/>
    <x v="1"/>
    <x v="3"/>
    <m/>
    <x v="3"/>
    <n v="667.24"/>
    <n v="41"/>
    <n v="1"/>
    <x v="0"/>
    <x v="0"/>
    <x v="4"/>
  </r>
  <r>
    <s v="3519159"/>
    <x v="1"/>
    <s v="Raz Custom Tractor Work(STS)"/>
    <s v="704 Friedel Ave"/>
    <s v="Vancouver"/>
    <s v="WA"/>
    <s v="720"/>
    <x v="1"/>
    <x v="1"/>
    <x v="3"/>
    <m/>
    <x v="3"/>
    <n v="2861.22"/>
    <n v="65"/>
    <n v="1"/>
    <x v="0"/>
    <x v="0"/>
    <x v="6"/>
  </r>
  <r>
    <s v="3520076"/>
    <x v="1"/>
    <s v="Welter, Jeffrey T(EJA)"/>
    <s v="12913 NE 12th Ave"/>
    <s v="Vancouver"/>
    <s v="WA"/>
    <s v="720"/>
    <x v="1"/>
    <x v="1"/>
    <x v="3"/>
    <m/>
    <x v="3"/>
    <n v="1705.77"/>
    <n v="71"/>
    <n v="1"/>
    <x v="0"/>
    <x v="0"/>
    <x v="4"/>
  </r>
  <r>
    <s v="3521076"/>
    <x v="1"/>
    <s v="Foster, Sandra D(STS)"/>
    <s v="1037 B St #1"/>
    <s v="Washougal"/>
    <s v="WA"/>
    <s v="720"/>
    <x v="1"/>
    <x v="1"/>
    <x v="0"/>
    <m/>
    <x v="3"/>
    <n v="610.35"/>
    <n v="72"/>
    <n v="1"/>
    <x v="0"/>
    <x v="0"/>
    <x v="4"/>
  </r>
  <r>
    <s v="3521210"/>
    <x v="1"/>
    <s v="Camp, D Jay(SEP)"/>
    <s v="12408 NE 36th Ave"/>
    <s v="Vancouver"/>
    <s v="WA"/>
    <s v="720"/>
    <x v="1"/>
    <x v="1"/>
    <x v="0"/>
    <m/>
    <x v="3"/>
    <n v="632.37"/>
    <n v="27"/>
    <n v="1"/>
    <x v="0"/>
    <x v="0"/>
    <x v="4"/>
  </r>
  <r>
    <s v="3521944"/>
    <x v="1"/>
    <s v="Pacific Lifestyle Homes(SEP)"/>
    <s v="12515 NE 50th Ave"/>
    <s v="Vancouver"/>
    <s v="WA"/>
    <s v="720"/>
    <x v="1"/>
    <x v="1"/>
    <x v="3"/>
    <m/>
    <x v="3"/>
    <n v="634.49"/>
    <n v="61"/>
    <n v="1"/>
    <x v="0"/>
    <x v="0"/>
    <x v="6"/>
  </r>
  <r>
    <s v="3522843"/>
    <x v="1"/>
    <s v="Classic Homes Design &amp; Build(SEP)"/>
    <s v="3902 SE 155th Ave"/>
    <s v="Vancouver"/>
    <s v="WA"/>
    <s v="720"/>
    <x v="1"/>
    <x v="1"/>
    <x v="3"/>
    <m/>
    <x v="3"/>
    <n v="660.81"/>
    <n v="22"/>
    <n v="1"/>
    <x v="0"/>
    <x v="0"/>
    <x v="6"/>
  </r>
  <r>
    <s v="3522862"/>
    <x v="1"/>
    <s v="Westar Quality Homes Inc(SEP)"/>
    <s v="7913 NE 142nd Ave"/>
    <s v="Vancouver"/>
    <s v="WA"/>
    <s v="720"/>
    <x v="1"/>
    <x v="1"/>
    <x v="3"/>
    <m/>
    <x v="3"/>
    <n v="967.93"/>
    <n v="89"/>
    <n v="1"/>
    <x v="0"/>
    <x v="0"/>
    <x v="6"/>
  </r>
  <r>
    <s v="3522974"/>
    <x v="1"/>
    <s v="Meuchel, Jerry D(SEP)"/>
    <s v="29409 NW 56th Ave"/>
    <s v="Ridgefield"/>
    <s v="WA"/>
    <s v="720"/>
    <x v="1"/>
    <x v="1"/>
    <x v="3"/>
    <m/>
    <x v="3"/>
    <n v="730.04"/>
    <n v="102"/>
    <n v="1"/>
    <x v="0"/>
    <x v="0"/>
    <x v="4"/>
  </r>
  <r>
    <s v="3524246"/>
    <x v="1"/>
    <s v="Closson, Ashley R(SEP)"/>
    <s v="29620 NW 56th Ave"/>
    <s v="Ridgefield"/>
    <s v="WA"/>
    <s v="720"/>
    <x v="1"/>
    <x v="1"/>
    <x v="0"/>
    <m/>
    <x v="3"/>
    <n v="2056.31"/>
    <n v="611"/>
    <n v="1"/>
    <x v="0"/>
    <x v="0"/>
    <x v="4"/>
  </r>
  <r>
    <s v="3524254"/>
    <x v="1"/>
    <s v="Newton, Ryan N(EJA)"/>
    <s v="2315 NW 151st St"/>
    <s v="Vancouver"/>
    <s v="WA"/>
    <s v="720"/>
    <x v="1"/>
    <x v="1"/>
    <x v="0"/>
    <m/>
    <x v="3"/>
    <n v="733.04"/>
    <n v="108"/>
    <n v="1"/>
    <x v="0"/>
    <x v="0"/>
    <x v="4"/>
  </r>
  <r>
    <s v="3525353"/>
    <x v="1"/>
    <s v="Grigorash, Zina G(SEP)"/>
    <s v="17703 NE 161st Ct"/>
    <s v="Brush Prairie"/>
    <s v="WA"/>
    <s v="720"/>
    <x v="1"/>
    <x v="1"/>
    <x v="0"/>
    <m/>
    <x v="3"/>
    <n v="769.79"/>
    <n v="122"/>
    <n v="1"/>
    <x v="0"/>
    <x v="0"/>
    <x v="4"/>
  </r>
  <r>
    <s v="3525460"/>
    <x v="1"/>
    <s v="Chan, Jean M(EJA)"/>
    <s v="3236 W St"/>
    <s v="Washougal"/>
    <s v="WA"/>
    <s v="720"/>
    <x v="1"/>
    <x v="1"/>
    <x v="3"/>
    <m/>
    <x v="3"/>
    <n v="2862.61"/>
    <n v="70"/>
    <n v="1"/>
    <x v="0"/>
    <x v="0"/>
    <x v="4"/>
  </r>
  <r>
    <s v="3526452"/>
    <x v="1"/>
    <s v="Hendrickson, Seth(SEP)"/>
    <s v="20019 NE 122nd Cir"/>
    <s v="Brush Prairie"/>
    <s v="WA"/>
    <s v="720"/>
    <x v="1"/>
    <x v="1"/>
    <x v="0"/>
    <m/>
    <x v="3"/>
    <n v="901.19"/>
    <n v="172"/>
    <n v="1"/>
    <x v="0"/>
    <x v="0"/>
    <x v="4"/>
  </r>
  <r>
    <s v="3526922"/>
    <x v="1"/>
    <s v="Restore Pro LLC(SEP)"/>
    <s v="4509 NW 122nd St"/>
    <s v="Vancouver"/>
    <s v="WA"/>
    <s v="720"/>
    <x v="1"/>
    <x v="1"/>
    <x v="3"/>
    <m/>
    <x v="3"/>
    <n v="666.51"/>
    <n v="34"/>
    <n v="1"/>
    <x v="0"/>
    <x v="0"/>
    <x v="6"/>
  </r>
  <r>
    <s v="3489806"/>
    <x v="1"/>
    <s v="AG Holdings LLC(SEP)"/>
    <s v="2003 E 33rd St"/>
    <s v="Vancouver"/>
    <s v="WA"/>
    <s v="720"/>
    <x v="1"/>
    <x v="1"/>
    <x v="3"/>
    <m/>
    <x v="3"/>
    <n v="3017.11"/>
    <n v="122"/>
    <n v="1"/>
    <x v="0"/>
    <x v="0"/>
    <x v="4"/>
  </r>
  <r>
    <s v="3522730"/>
    <x v="1"/>
    <s v="LHV LLC(SEP)"/>
    <s v="9605 NE 25th Ave"/>
    <s v="Vancouver"/>
    <s v="WA"/>
    <s v="720"/>
    <x v="1"/>
    <x v="1"/>
    <x v="0"/>
    <m/>
    <x v="3"/>
    <n v="1157.51"/>
    <n v="20"/>
    <n v="1"/>
    <x v="0"/>
    <x v="0"/>
    <x v="6"/>
  </r>
  <r>
    <s v="3522732"/>
    <x v="1"/>
    <s v="LHV LLC(SEP)"/>
    <s v="9607 NE 25th Ave"/>
    <s v="Vancouver"/>
    <s v="WA"/>
    <s v="720"/>
    <x v="1"/>
    <x v="1"/>
    <x v="3"/>
    <m/>
    <x v="3"/>
    <n v="1579.33"/>
    <n v="122"/>
    <n v="1"/>
    <x v="0"/>
    <x v="0"/>
    <x v="6"/>
  </r>
  <r>
    <s v="3523897"/>
    <x v="1"/>
    <s v="Quail Construction LLC(SEP)"/>
    <s v="7917 NE 78th St"/>
    <s v="Vancouver"/>
    <s v="WA"/>
    <s v="720"/>
    <x v="1"/>
    <x v="1"/>
    <x v="3"/>
    <m/>
    <x v="3"/>
    <n v="669.13"/>
    <n v="52"/>
    <n v="1"/>
    <x v="0"/>
    <x v="0"/>
    <x v="6"/>
  </r>
  <r>
    <s v="3524203"/>
    <x v="1"/>
    <s v="Quail Construction LLC(SEP)"/>
    <s v="7909 NE 78th St"/>
    <s v="Vancouver"/>
    <s v="WA"/>
    <s v="720"/>
    <x v="1"/>
    <x v="1"/>
    <x v="3"/>
    <m/>
    <x v="3"/>
    <n v="670.66"/>
    <n v="64"/>
    <n v="1"/>
    <x v="0"/>
    <x v="0"/>
    <x v="6"/>
  </r>
  <r>
    <s v="3524204"/>
    <x v="1"/>
    <s v="Quail Construction LLC(SEP)"/>
    <s v="7925 NE 78th St"/>
    <s v="Vancouver"/>
    <s v="WA"/>
    <s v="720"/>
    <x v="1"/>
    <x v="1"/>
    <x v="3"/>
    <m/>
    <x v="3"/>
    <n v="2167.71"/>
    <n v="62"/>
    <n v="1"/>
    <x v="0"/>
    <x v="0"/>
    <x v="6"/>
  </r>
  <r>
    <s v="3524520"/>
    <x v="1"/>
    <s v="Lovelace, Brandon I(SEP)"/>
    <s v="1696 N Shepherd Rd"/>
    <s v="Washougal"/>
    <s v="WA"/>
    <s v="720"/>
    <x v="1"/>
    <x v="1"/>
    <x v="3"/>
    <m/>
    <x v="3"/>
    <n v="2863.54"/>
    <n v="67"/>
    <n v="1"/>
    <x v="0"/>
    <x v="0"/>
    <x v="4"/>
  </r>
  <r>
    <s v="3504298"/>
    <x v="1"/>
    <s v="Aberg, Larry L(STS)"/>
    <s v="3917 NE 143rd Ave"/>
    <s v="Vancouver"/>
    <s v="WA"/>
    <s v="720"/>
    <x v="1"/>
    <x v="1"/>
    <x v="0"/>
    <m/>
    <x v="3"/>
    <n v="1087.77"/>
    <n v="266"/>
    <n v="1"/>
    <x v="0"/>
    <x v="0"/>
    <x v="4"/>
  </r>
  <r>
    <s v="3508485"/>
    <x v="1"/>
    <s v="Axiom Luxury Homes LLC(STS)"/>
    <s v="10611 SE Evergreen Hwy"/>
    <s v="Vancouver"/>
    <s v="WA"/>
    <s v="720"/>
    <x v="1"/>
    <x v="1"/>
    <x v="3"/>
    <m/>
    <x v="3"/>
    <n v="0"/>
    <m/>
    <n v="1"/>
    <x v="1"/>
    <x v="1"/>
    <x v="1"/>
  </r>
  <r>
    <s v="3505234"/>
    <x v="0"/>
    <s v="D R Horton Inc Portland(STS)"/>
    <s v="8613 NE 14th Ave"/>
    <s v="Vancouver"/>
    <s v="WA"/>
    <s v="720"/>
    <x v="2"/>
    <x v="1"/>
    <x v="0"/>
    <m/>
    <x v="3"/>
    <n v="531.69000000000005"/>
    <n v="53"/>
    <n v="1"/>
    <x v="0"/>
    <x v="0"/>
    <x v="6"/>
  </r>
  <r>
    <s v="3505235"/>
    <x v="0"/>
    <s v="D R Horton Inc Portland(STS)"/>
    <s v="8601 NE 14th Ave"/>
    <s v="Vancouver"/>
    <s v="WA"/>
    <s v="720"/>
    <x v="2"/>
    <x v="1"/>
    <x v="0"/>
    <m/>
    <x v="3"/>
    <n v="527.36"/>
    <n v="36"/>
    <n v="1"/>
    <x v="0"/>
    <x v="0"/>
    <x v="6"/>
  </r>
  <r>
    <s v="3505236"/>
    <x v="0"/>
    <s v="D R Horton Inc Portland(STS)"/>
    <s v="8523 NE 14th Ave"/>
    <s v="Vancouver"/>
    <s v="WA"/>
    <s v="720"/>
    <x v="2"/>
    <x v="1"/>
    <x v="0"/>
    <m/>
    <x v="3"/>
    <n v="642.29999999999995"/>
    <n v="44"/>
    <n v="1"/>
    <x v="0"/>
    <x v="0"/>
    <x v="6"/>
  </r>
  <r>
    <s v="3505237"/>
    <x v="0"/>
    <s v="D R Horton Inc Portland(STS)"/>
    <s v="8513 NE 14th Ave"/>
    <s v="Vancouver"/>
    <s v="WA"/>
    <s v="720"/>
    <x v="2"/>
    <x v="1"/>
    <x v="0"/>
    <m/>
    <x v="3"/>
    <n v="639.48"/>
    <n v="33"/>
    <n v="1"/>
    <x v="0"/>
    <x v="0"/>
    <x v="6"/>
  </r>
  <r>
    <s v="3507780"/>
    <x v="0"/>
    <s v="D R Horton Inc Portland(STS)"/>
    <s v="8409 NE 14th Ct"/>
    <s v="Vancouver"/>
    <s v="WA"/>
    <s v="720"/>
    <x v="2"/>
    <x v="1"/>
    <x v="0"/>
    <m/>
    <x v="3"/>
    <n v="655.5"/>
    <n v="33"/>
    <n v="1"/>
    <x v="0"/>
    <x v="0"/>
    <x v="6"/>
  </r>
  <r>
    <s v="3507781"/>
    <x v="0"/>
    <s v="D R Horton Inc Portland(STS)"/>
    <s v="8423 NE 14th Ct"/>
    <s v="Vancouver"/>
    <s v="WA"/>
    <s v="720"/>
    <x v="2"/>
    <x v="1"/>
    <x v="0"/>
    <m/>
    <x v="3"/>
    <n v="588.24"/>
    <n v="40"/>
    <n v="1"/>
    <x v="0"/>
    <x v="0"/>
    <x v="6"/>
  </r>
  <r>
    <s v="3507782"/>
    <x v="0"/>
    <s v="D R Horton Inc Portland(STS)"/>
    <s v="8505 NE 14th Pl"/>
    <s v="Vancouver"/>
    <s v="WA"/>
    <s v="720"/>
    <x v="2"/>
    <x v="1"/>
    <x v="0"/>
    <m/>
    <x v="3"/>
    <n v="642.66"/>
    <n v="63"/>
    <n v="1"/>
    <x v="0"/>
    <x v="0"/>
    <x v="6"/>
  </r>
  <r>
    <s v="3485268"/>
    <x v="0"/>
    <s v="D R Horton Inc Portland(STS)"/>
    <s v="8400 NE 13th Ave"/>
    <s v="Vancouver"/>
    <s v="WA"/>
    <s v="720"/>
    <x v="2"/>
    <x v="1"/>
    <x v="0"/>
    <m/>
    <x v="3"/>
    <n v="6374.41"/>
    <n v="55"/>
    <n v="1"/>
    <x v="0"/>
    <x v="0"/>
    <x v="6"/>
  </r>
  <r>
    <s v="3492824"/>
    <x v="0"/>
    <s v="Integrity Structures LLC(STS)"/>
    <s v="2306 NE 78th St #A4"/>
    <s v="Vancouver"/>
    <s v="WA"/>
    <s v="720"/>
    <x v="2"/>
    <x v="1"/>
    <x v="0"/>
    <m/>
    <x v="3"/>
    <n v="12823.18"/>
    <n v="30"/>
    <n v="1"/>
    <x v="0"/>
    <x v="0"/>
    <x v="6"/>
  </r>
  <r>
    <s v="3492825"/>
    <x v="0"/>
    <s v="Integrity Structures LLC(STS)"/>
    <s v="2306 NE 78th St #B1"/>
    <s v="Vancouver"/>
    <s v="WA"/>
    <s v="720"/>
    <x v="2"/>
    <x v="1"/>
    <x v="0"/>
    <m/>
    <x v="3"/>
    <n v="6531.27"/>
    <n v="53"/>
    <n v="1"/>
    <x v="0"/>
    <x v="0"/>
    <x v="6"/>
  </r>
  <r>
    <s v="3519103"/>
    <x v="0"/>
    <s v="D R Horton Inc Portland(STS)"/>
    <s v="8515 NE 14th Pl"/>
    <s v="Vancouver"/>
    <s v="WA"/>
    <s v="720"/>
    <x v="2"/>
    <x v="1"/>
    <x v="0"/>
    <m/>
    <x v="3"/>
    <n v="1303.8399999999999"/>
    <n v="34"/>
    <n v="1"/>
    <x v="0"/>
    <x v="0"/>
    <x v="6"/>
  </r>
  <r>
    <s v="3500274"/>
    <x v="0"/>
    <s v="NW Elite Homes LLC(STS)"/>
    <s v="9813 SE 16th St"/>
    <s v="Vancouver"/>
    <s v="WA"/>
    <s v="720"/>
    <x v="1"/>
    <x v="1"/>
    <x v="0"/>
    <m/>
    <x v="3"/>
    <n v="639.63"/>
    <n v="78"/>
    <n v="1"/>
    <x v="0"/>
    <x v="0"/>
    <x v="6"/>
  </r>
  <r>
    <s v="3514598"/>
    <x v="0"/>
    <s v="Brabec Homes(EJA)"/>
    <s v="5107 NE 113th St"/>
    <s v="Vancouver"/>
    <s v="WA"/>
    <s v="720"/>
    <x v="1"/>
    <x v="1"/>
    <x v="0"/>
    <m/>
    <x v="3"/>
    <n v="636.29"/>
    <n v="38"/>
    <n v="1"/>
    <x v="0"/>
    <x v="0"/>
    <x v="6"/>
  </r>
  <r>
    <s v="3489478"/>
    <x v="0"/>
    <s v="Castro, Eugene M(SEP)"/>
    <s v="11706 NW 16th Ave"/>
    <s v="Vancouver"/>
    <s v="WA"/>
    <s v="720"/>
    <x v="1"/>
    <x v="1"/>
    <x v="0"/>
    <m/>
    <x v="3"/>
    <n v="1286.24"/>
    <n v="125"/>
    <n v="1"/>
    <x v="0"/>
    <x v="0"/>
    <x v="4"/>
  </r>
  <r>
    <s v="3492487"/>
    <x v="0"/>
    <s v="Triol, David(SEP)"/>
    <s v="508 Cedar St"/>
    <s v="Vancouver"/>
    <s v="WA"/>
    <s v="720"/>
    <x v="1"/>
    <x v="1"/>
    <x v="3"/>
    <m/>
    <x v="3"/>
    <n v="1221.3800000000001"/>
    <n v="47"/>
    <n v="1"/>
    <x v="0"/>
    <x v="0"/>
    <x v="4"/>
  </r>
  <r>
    <s v="3504657"/>
    <x v="0"/>
    <s v="Brenton, Christopher W(STS)"/>
    <s v="2808 P St"/>
    <s v="Vancouver"/>
    <s v="WA"/>
    <s v="720"/>
    <x v="1"/>
    <x v="1"/>
    <x v="3"/>
    <m/>
    <x v="3"/>
    <n v="160.31"/>
    <n v="54"/>
    <n v="1"/>
    <x v="0"/>
    <x v="0"/>
    <x v="4"/>
  </r>
  <r>
    <s v="3504660"/>
    <x v="0"/>
    <s v="Brenton, Christopher W(STS)"/>
    <s v="2804 P St"/>
    <s v="Vancouver"/>
    <s v="WA"/>
    <s v="720"/>
    <x v="1"/>
    <x v="1"/>
    <x v="3"/>
    <m/>
    <x v="3"/>
    <n v="160.31"/>
    <n v="54"/>
    <n v="1"/>
    <x v="0"/>
    <x v="0"/>
    <x v="4"/>
  </r>
  <r>
    <s v="3513078"/>
    <x v="0"/>
    <s v="Saidov, Oleg G(SEP)"/>
    <s v="130 N 19th Ct"/>
    <s v="Ridgefield"/>
    <s v="WA"/>
    <s v="720"/>
    <x v="1"/>
    <x v="1"/>
    <x v="0"/>
    <m/>
    <x v="3"/>
    <n v="1572.68"/>
    <n v="161"/>
    <n v="1"/>
    <x v="0"/>
    <x v="0"/>
    <x v="4"/>
  </r>
  <r>
    <s v="3496457"/>
    <x v="1"/>
    <s v="Pahlisch Homes Inc(MRE)"/>
    <s v="2213 NW Sierra Way"/>
    <s v="Camas"/>
    <s v="WA"/>
    <s v="720"/>
    <x v="1"/>
    <x v="1"/>
    <x v="3"/>
    <m/>
    <x v="3"/>
    <n v="649.34"/>
    <n v="34"/>
    <n v="1"/>
    <x v="0"/>
    <x v="0"/>
    <x v="6"/>
  </r>
  <r>
    <s v="3496458"/>
    <x v="1"/>
    <s v="Pahlisch Homes Inc(MRE)"/>
    <s v="2119 NW Sierra Way"/>
    <s v="Camas"/>
    <s v="WA"/>
    <s v="720"/>
    <x v="1"/>
    <x v="1"/>
    <x v="3"/>
    <m/>
    <x v="3"/>
    <n v="649.84"/>
    <n v="38"/>
    <n v="1"/>
    <x v="0"/>
    <x v="0"/>
    <x v="6"/>
  </r>
  <r>
    <s v="3496459"/>
    <x v="1"/>
    <s v="Pahlisch Homes Inc(MRE)"/>
    <s v="2039 NW Sierra Way"/>
    <s v="Camas"/>
    <s v="WA"/>
    <s v="720"/>
    <x v="1"/>
    <x v="1"/>
    <x v="3"/>
    <m/>
    <x v="3"/>
    <n v="614.13"/>
    <n v="30"/>
    <n v="1"/>
    <x v="0"/>
    <x v="0"/>
    <x v="6"/>
  </r>
  <r>
    <s v="3496460"/>
    <x v="1"/>
    <s v="Pahlisch Homes Inc(MRE)"/>
    <s v="1911 NW 22nd Ave"/>
    <s v="Camas"/>
    <s v="WA"/>
    <s v="720"/>
    <x v="1"/>
    <x v="1"/>
    <x v="3"/>
    <m/>
    <x v="3"/>
    <n v="649.71"/>
    <n v="37"/>
    <n v="1"/>
    <x v="0"/>
    <x v="0"/>
    <x v="6"/>
  </r>
  <r>
    <s v="3491945"/>
    <x v="1"/>
    <s v="Elk Ridge Custom Homes, Inc(SEP)"/>
    <s v="3102 NE 171st St"/>
    <s v="Ridgefield"/>
    <s v="WA"/>
    <s v="720"/>
    <x v="1"/>
    <x v="1"/>
    <x v="3"/>
    <m/>
    <x v="3"/>
    <n v="649.07000000000005"/>
    <n v="32"/>
    <n v="1"/>
    <x v="0"/>
    <x v="0"/>
    <x v="4"/>
  </r>
  <r>
    <s v="3505474"/>
    <x v="1"/>
    <s v="Cooledge Mdws WC-PH 1, LLC(MRE)"/>
    <s v="17617 NE 17th Ave"/>
    <s v="Ridgefield"/>
    <s v="WA"/>
    <s v="720"/>
    <x v="4"/>
    <x v="1"/>
    <x v="3"/>
    <m/>
    <x v="3"/>
    <n v="671.5"/>
    <n v="19"/>
    <n v="1"/>
    <x v="0"/>
    <x v="0"/>
    <x v="6"/>
  </r>
  <r>
    <s v="3529308"/>
    <x v="0"/>
    <s v="The Noodle Bar LLC(WTC)"/>
    <s v="8207 NE Vancouver Mall Dr #B"/>
    <s v="Vancouver"/>
    <s v="WA"/>
    <s v="720"/>
    <x v="0"/>
    <x v="0"/>
    <x v="0"/>
    <m/>
    <x v="4"/>
    <n v="2958.13"/>
    <n v="122"/>
    <n v="1"/>
    <x v="0"/>
    <x v="0"/>
    <x v="0"/>
  </r>
  <r>
    <s v="3533308"/>
    <x v="0"/>
    <s v="JD Marketing LLC(WTC)"/>
    <s v="610 S 28th St"/>
    <s v="Washougal"/>
    <s v="WA"/>
    <s v="720"/>
    <x v="0"/>
    <x v="0"/>
    <x v="0"/>
    <m/>
    <x v="4"/>
    <n v="1147.08"/>
    <n v="43"/>
    <n v="1"/>
    <x v="0"/>
    <x v="0"/>
    <x v="0"/>
  </r>
  <r>
    <s v="3534280"/>
    <x v="0"/>
    <s v="Hookum Brewing Co(WTC)"/>
    <s v="120 N 3rd Ave"/>
    <s v="Ridgefield"/>
    <s v="WA"/>
    <s v="720"/>
    <x v="0"/>
    <x v="0"/>
    <x v="0"/>
    <m/>
    <x v="4"/>
    <n v="3194.54"/>
    <n v="92"/>
    <n v="1"/>
    <x v="0"/>
    <x v="0"/>
    <x v="0"/>
  </r>
  <r>
    <s v="3534622"/>
    <x v="0"/>
    <s v="Eastside Steel Inc(SAS)"/>
    <s v="6402 NE 127th Ave #Shop"/>
    <s v="Vancouver"/>
    <s v="WA"/>
    <s v="720"/>
    <x v="0"/>
    <x v="0"/>
    <x v="0"/>
    <m/>
    <x v="4"/>
    <n v="3782.56"/>
    <n v="187"/>
    <n v="1"/>
    <x v="0"/>
    <x v="0"/>
    <x v="0"/>
  </r>
  <r>
    <s v="3535647"/>
    <x v="0"/>
    <s v="Battle Ground Market Inc(WTC)"/>
    <s v="802 E Main St"/>
    <s v="Battle Ground"/>
    <s v="WA"/>
    <s v="720"/>
    <x v="0"/>
    <x v="0"/>
    <x v="0"/>
    <m/>
    <x v="4"/>
    <n v="3091.71"/>
    <n v="29"/>
    <n v="1"/>
    <x v="0"/>
    <x v="0"/>
    <x v="1"/>
  </r>
  <r>
    <s v="3536197"/>
    <x v="0"/>
    <s v="Grace &lt;(&gt;&amp;&lt;)&gt; Glory Community Church(WTC"/>
    <s v="10407 NW 21st Ave"/>
    <s v="Vancouver"/>
    <s v="WA"/>
    <s v="720"/>
    <x v="0"/>
    <x v="0"/>
    <x v="0"/>
    <m/>
    <x v="4"/>
    <n v="3765.44"/>
    <n v="114"/>
    <n v="1"/>
    <x v="0"/>
    <x v="0"/>
    <x v="0"/>
  </r>
  <r>
    <s v="3540670"/>
    <x v="0"/>
    <s v="BC Hamilton Holdings LLC(SAS)"/>
    <s v="7735 NE Highway 99"/>
    <s v="Vancouver"/>
    <s v="WA"/>
    <s v="720"/>
    <x v="0"/>
    <x v="0"/>
    <x v="0"/>
    <m/>
    <x v="4"/>
    <n v="2368.39"/>
    <n v="62"/>
    <n v="1"/>
    <x v="0"/>
    <x v="0"/>
    <x v="0"/>
  </r>
  <r>
    <s v="3555758"/>
    <x v="0"/>
    <s v="Electro Technologies Inc(SAS)"/>
    <s v="303 S Parkway Ave"/>
    <s v="Battle Ground"/>
    <s v="WA"/>
    <s v="720"/>
    <x v="0"/>
    <x v="0"/>
    <x v="0"/>
    <m/>
    <x v="4"/>
    <n v="1179.17"/>
    <n v="35"/>
    <n v="1"/>
    <x v="0"/>
    <x v="0"/>
    <x v="1"/>
  </r>
  <r>
    <s v="3557587"/>
    <x v="0"/>
    <s v="Microware Inc(SAS)"/>
    <s v="14301 SE 1st St"/>
    <s v="Vancouver"/>
    <s v="WA"/>
    <s v="720"/>
    <x v="0"/>
    <x v="0"/>
    <x v="0"/>
    <m/>
    <x v="4"/>
    <n v="15638.99"/>
    <n v="225"/>
    <n v="1"/>
    <x v="0"/>
    <x v="0"/>
    <x v="0"/>
  </r>
  <r>
    <s v="3559133"/>
    <x v="0"/>
    <s v="Magnoni, Wayne A(SAS)"/>
    <s v="6524 NE 10th Ave"/>
    <s v="Vancouver"/>
    <s v="WA"/>
    <s v="720"/>
    <x v="0"/>
    <x v="0"/>
    <x v="0"/>
    <m/>
    <x v="4"/>
    <n v="4334.82"/>
    <n v="45"/>
    <n v="1"/>
    <x v="0"/>
    <x v="0"/>
    <x v="1"/>
  </r>
  <r>
    <s v="3526250"/>
    <x v="0"/>
    <s v="Install 4 curb services per sketch."/>
    <s v="4180 NW Fruit Valley Rd"/>
    <s v="Vancouver"/>
    <s v="WA"/>
    <s v="720"/>
    <x v="0"/>
    <x v="1"/>
    <x v="0"/>
    <m/>
    <x v="4"/>
    <n v="2775.56"/>
    <n v="154"/>
    <n v="1"/>
    <x v="0"/>
    <x v="0"/>
    <x v="0"/>
  </r>
  <r>
    <s v="3517453"/>
    <x v="0"/>
    <s v="Install 2&quot; (p) service/stub inside prope"/>
    <s v="23800 NW Hillhurst Rd #Stub In"/>
    <s v="Ridgefield"/>
    <s v="WA"/>
    <s v="720"/>
    <x v="0"/>
    <x v="1"/>
    <x v="1"/>
    <m/>
    <x v="4"/>
    <n v="7793.28"/>
    <n v="164"/>
    <n v="1"/>
    <x v="0"/>
    <x v="0"/>
    <x v="1"/>
  </r>
  <r>
    <s v="3557492"/>
    <x v="0"/>
    <s v="Dierck, Dennice E(TLB)"/>
    <s v="172 W Jewett Blvd #GEN"/>
    <s v="White Salmon"/>
    <s v="WA"/>
    <s v="720"/>
    <x v="0"/>
    <x v="1"/>
    <x v="0"/>
    <m/>
    <x v="4"/>
    <n v="2118.5700000000002"/>
    <n v="29"/>
    <n v="1"/>
    <x v="0"/>
    <x v="0"/>
    <x v="1"/>
  </r>
  <r>
    <s v="3560400"/>
    <x v="0"/>
    <s v="Wind River Fitness LLC(TLB)"/>
    <s v="51 Hot Springs Ave #Fitness"/>
    <s v="Carson"/>
    <s v="WA"/>
    <s v="720"/>
    <x v="0"/>
    <x v="1"/>
    <x v="3"/>
    <m/>
    <x v="4"/>
    <n v="6544.64"/>
    <n v="23"/>
    <n v="1"/>
    <x v="0"/>
    <x v="0"/>
    <x v="0"/>
  </r>
  <r>
    <s v="3502254"/>
    <x v="0"/>
    <s v="NTD Properties LLC(SAS)"/>
    <s v="12302 NE 56th St"/>
    <s v="Vancouver"/>
    <s v="WA"/>
    <s v="720"/>
    <x v="0"/>
    <x v="1"/>
    <x v="0"/>
    <m/>
    <x v="4"/>
    <n v="5925.16"/>
    <n v="138"/>
    <n v="1"/>
    <x v="0"/>
    <x v="0"/>
    <x v="0"/>
  </r>
  <r>
    <s v="3508232"/>
    <x v="0"/>
    <s v="Tonman Construction LLC(SAS)"/>
    <s v="2911 NE 68th St #Clubhs"/>
    <s v="Vancouver"/>
    <s v="WA"/>
    <s v="720"/>
    <x v="0"/>
    <x v="1"/>
    <x v="0"/>
    <m/>
    <x v="4"/>
    <n v="1340.66"/>
    <n v="156"/>
    <n v="1"/>
    <x v="0"/>
    <x v="0"/>
    <x v="0"/>
  </r>
  <r>
    <s v="3510878"/>
    <x v="0"/>
    <s v="J H Kelly LLC(SAS)"/>
    <s v="2428 E 1st St"/>
    <s v="Vancouver"/>
    <s v="WA"/>
    <s v="720"/>
    <x v="0"/>
    <x v="1"/>
    <x v="0"/>
    <m/>
    <x v="4"/>
    <n v="2876.04"/>
    <n v="77"/>
    <n v="1"/>
    <x v="0"/>
    <x v="0"/>
    <x v="0"/>
  </r>
  <r>
    <s v="3511161"/>
    <x v="0"/>
    <s v="Ten Talents Investments 14 LLC(SAS)"/>
    <s v="315 NE 192nd Ave"/>
    <s v="Vancouver"/>
    <s v="WA"/>
    <s v="720"/>
    <x v="0"/>
    <x v="1"/>
    <x v="0"/>
    <m/>
    <x v="4"/>
    <n v="1130.5999999999999"/>
    <n v="72"/>
    <n v="1"/>
    <x v="0"/>
    <x v="0"/>
    <x v="0"/>
  </r>
  <r>
    <s v="3512852"/>
    <x v="0"/>
    <s v="Camas School District #117(SAS)"/>
    <s v="5780 NW Pacific Rim Blvd"/>
    <s v="Camas"/>
    <s v="WA"/>
    <s v="720"/>
    <x v="0"/>
    <x v="1"/>
    <x v="1"/>
    <m/>
    <x v="4"/>
    <n v="4418.91"/>
    <n v="690"/>
    <n v="1"/>
    <x v="0"/>
    <x v="0"/>
    <x v="0"/>
  </r>
  <r>
    <s v="3515713"/>
    <x v="0"/>
    <s v="LMC Construction(WTC)"/>
    <s v="3303 NE 78th Ave"/>
    <s v="Vancouver"/>
    <s v="WA"/>
    <s v="720"/>
    <x v="0"/>
    <x v="1"/>
    <x v="0"/>
    <m/>
    <x v="4"/>
    <n v="1595.34"/>
    <n v="250"/>
    <n v="1"/>
    <x v="0"/>
    <x v="0"/>
    <x v="0"/>
  </r>
  <r>
    <s v="3519782"/>
    <x v="0"/>
    <s v="Columbia Office &amp; Busn Pk LLC(SAS)"/>
    <s v="2370 E 3rd Loop"/>
    <s v="Vancouver"/>
    <s v="WA"/>
    <s v="720"/>
    <x v="0"/>
    <x v="1"/>
    <x v="0"/>
    <m/>
    <x v="4"/>
    <n v="1503.68"/>
    <n v="212"/>
    <n v="1"/>
    <x v="0"/>
    <x v="0"/>
    <x v="0"/>
  </r>
  <r>
    <s v="3520679"/>
    <x v="0"/>
    <s v="Columbia Spruce(R3E)"/>
    <s v="4101 E 5th St"/>
    <s v="Vancouver"/>
    <s v="WA"/>
    <s v="720"/>
    <x v="0"/>
    <x v="1"/>
    <x v="0"/>
    <m/>
    <x v="4"/>
    <n v="4313.12"/>
    <n v="167"/>
    <n v="1"/>
    <x v="0"/>
    <x v="0"/>
    <x v="0"/>
  </r>
  <r>
    <s v="3521601"/>
    <x v="0"/>
    <s v="Port of Camas Washougal(SAS)"/>
    <s v="4060 S Grant St"/>
    <s v="Washougal"/>
    <s v="WA"/>
    <s v="720"/>
    <x v="0"/>
    <x v="1"/>
    <x v="1"/>
    <m/>
    <x v="4"/>
    <n v="1935.4"/>
    <n v="129"/>
    <n v="1"/>
    <x v="0"/>
    <x v="0"/>
    <x v="0"/>
  </r>
  <r>
    <s v="3521824"/>
    <x v="0"/>
    <s v="Corstone Contractors LLC(R3E)"/>
    <s v="215 SE 164th Ave"/>
    <s v="Vancouver"/>
    <s v="WA"/>
    <s v="720"/>
    <x v="0"/>
    <x v="1"/>
    <x v="0"/>
    <m/>
    <x v="4"/>
    <n v="2302.35"/>
    <n v="90"/>
    <n v="1"/>
    <x v="0"/>
    <x v="0"/>
    <x v="0"/>
  </r>
  <r>
    <s v="3522780"/>
    <x v="0"/>
    <s v="North Star Restaurant Inc(SAS)"/>
    <s v="2814 NE Andresen Rd"/>
    <s v="Vancouver"/>
    <s v="WA"/>
    <s v="720"/>
    <x v="0"/>
    <x v="1"/>
    <x v="0"/>
    <m/>
    <x v="4"/>
    <n v="1721.08"/>
    <n v="155"/>
    <n v="1"/>
    <x v="0"/>
    <x v="0"/>
    <x v="0"/>
  </r>
  <r>
    <s v="3524553"/>
    <x v="0"/>
    <s v="Ridgefield HQ LLC(WTC)"/>
    <s v="5813 S 11th St"/>
    <s v="Ridgefield"/>
    <s v="WA"/>
    <s v="720"/>
    <x v="0"/>
    <x v="1"/>
    <x v="1"/>
    <m/>
    <x v="4"/>
    <n v="2741.79"/>
    <n v="308"/>
    <n v="1"/>
    <x v="0"/>
    <x v="0"/>
    <x v="0"/>
  </r>
  <r>
    <s v="3526938"/>
    <x v="0"/>
    <s v="192nd Station Holdings South(WTC)"/>
    <s v="1805 SE 192nd Ave"/>
    <s v="Camas"/>
    <s v="WA"/>
    <s v="720"/>
    <x v="0"/>
    <x v="1"/>
    <x v="0"/>
    <m/>
    <x v="4"/>
    <n v="2189.9699999999998"/>
    <n v="233"/>
    <n v="1"/>
    <x v="0"/>
    <x v="0"/>
    <x v="0"/>
  </r>
  <r>
    <s v="3527571"/>
    <x v="0"/>
    <s v="Sierra Construction Compan Inc(SAS)"/>
    <s v="17775 SE Mill Plain Blvd #WestA"/>
    <s v="Vancouver"/>
    <s v="WA"/>
    <s v="720"/>
    <x v="0"/>
    <x v="1"/>
    <x v="1"/>
    <m/>
    <x v="4"/>
    <n v="2753.59"/>
    <n v="312"/>
    <n v="1"/>
    <x v="0"/>
    <x v="0"/>
    <x v="0"/>
  </r>
  <r>
    <s v="3527572"/>
    <x v="0"/>
    <s v="Sierra Construction Compan Inc(SAS)"/>
    <s v="17775 SE Mill Plain Blvd #EastB"/>
    <s v="Vancouver"/>
    <s v="WA"/>
    <s v="720"/>
    <x v="0"/>
    <x v="1"/>
    <x v="1"/>
    <m/>
    <x v="4"/>
    <n v="2282.67"/>
    <n v="206"/>
    <n v="1"/>
    <x v="0"/>
    <x v="0"/>
    <x v="0"/>
  </r>
  <r>
    <s v="3527979"/>
    <x v="0"/>
    <s v="Rig-A-Hut LLC(SAS)"/>
    <s v="1911 Main St"/>
    <s v="Washougal"/>
    <s v="WA"/>
    <s v="720"/>
    <x v="0"/>
    <x v="1"/>
    <x v="0"/>
    <m/>
    <x v="4"/>
    <n v="1128.51"/>
    <n v="34"/>
    <n v="1"/>
    <x v="0"/>
    <x v="0"/>
    <x v="0"/>
  </r>
  <r>
    <s v="3529304"/>
    <x v="0"/>
    <s v="The Terrace At RiverOaks LLC(SAS)"/>
    <s v="3009 NE 3rd Ave"/>
    <s v="Camas"/>
    <s v="WA"/>
    <s v="720"/>
    <x v="0"/>
    <x v="1"/>
    <x v="1"/>
    <m/>
    <x v="4"/>
    <n v="3960.34"/>
    <n v="67"/>
    <n v="1"/>
    <x v="0"/>
    <x v="0"/>
    <x v="0"/>
  </r>
  <r>
    <s v="3530392"/>
    <x v="0"/>
    <s v="OSSM Rentals LLC(SAS)"/>
    <s v="514 NE 112th Ave #South"/>
    <s v="Vancouver"/>
    <s v="WA"/>
    <s v="720"/>
    <x v="0"/>
    <x v="1"/>
    <x v="0"/>
    <m/>
    <x v="4"/>
    <n v="3071.55"/>
    <n v="40"/>
    <n v="1"/>
    <x v="0"/>
    <x v="0"/>
    <x v="0"/>
  </r>
  <r>
    <s v="3530393"/>
    <x v="0"/>
    <s v="OSSM Rentals LLC(SAS)"/>
    <s v="514 NE 112th Ave #North2"/>
    <s v="Vancouver"/>
    <s v="WA"/>
    <s v="720"/>
    <x v="0"/>
    <x v="1"/>
    <x v="0"/>
    <m/>
    <x v="4"/>
    <n v="3071.55"/>
    <n v="40"/>
    <n v="1"/>
    <x v="0"/>
    <x v="0"/>
    <x v="1"/>
  </r>
  <r>
    <s v="3530706"/>
    <x v="0"/>
    <s v="Georgian Enterprises LLC(SAS)"/>
    <s v="14400 NE 20th Ave"/>
    <s v="Vancouver"/>
    <s v="WA"/>
    <s v="720"/>
    <x v="0"/>
    <x v="1"/>
    <x v="0"/>
    <m/>
    <x v="4"/>
    <n v="4072"/>
    <n v="53"/>
    <n v="1"/>
    <x v="0"/>
    <x v="0"/>
    <x v="0"/>
  </r>
  <r>
    <s v="3532422"/>
    <x v="0"/>
    <s v="Wolf Industries Inc(SAS)"/>
    <s v="1601 SE Commerce Ave"/>
    <s v="Battle Ground"/>
    <s v="WA"/>
    <s v="720"/>
    <x v="0"/>
    <x v="1"/>
    <x v="0"/>
    <m/>
    <x v="4"/>
    <n v="1436.89"/>
    <n v="167"/>
    <n v="1"/>
    <x v="0"/>
    <x v="0"/>
    <x v="0"/>
  </r>
  <r>
    <s v="3533059"/>
    <x v="0"/>
    <s v="Gramor Development(SAS) **Pls install w/"/>
    <s v="777 Waterfront Way #Blk9"/>
    <s v="Vancouver"/>
    <s v="WA"/>
    <s v="720"/>
    <x v="0"/>
    <x v="1"/>
    <x v="1"/>
    <m/>
    <x v="4"/>
    <n v="1656.89"/>
    <n v="14"/>
    <n v="1"/>
    <x v="0"/>
    <x v="0"/>
    <x v="0"/>
  </r>
  <r>
    <s v="3533060"/>
    <x v="0"/>
    <s v="Gramor Development(SAS) **Please run w/3"/>
    <s v="801 Waterfront Way #Blk12"/>
    <s v="Vancouver"/>
    <s v="WA"/>
    <s v="720"/>
    <x v="0"/>
    <x v="1"/>
    <x v="1"/>
    <m/>
    <x v="4"/>
    <n v="1652.39"/>
    <n v="30"/>
    <n v="1"/>
    <x v="0"/>
    <x v="0"/>
    <x v="0"/>
  </r>
  <r>
    <s v="3535990"/>
    <x v="0"/>
    <s v="Team Construction LLC(SAS)"/>
    <s v="1013 SW Scotton Way"/>
    <s v="Battle Ground"/>
    <s v="WA"/>
    <s v="720"/>
    <x v="0"/>
    <x v="1"/>
    <x v="0"/>
    <m/>
    <x v="4"/>
    <n v="1120.03"/>
    <n v="23"/>
    <n v="1"/>
    <x v="0"/>
    <x v="0"/>
    <x v="0"/>
  </r>
  <r>
    <s v="3536870"/>
    <x v="0"/>
    <s v="Mt Bachelor Homes LLC(SAS)"/>
    <s v="421 C St #Bldg5A"/>
    <s v="Washougal"/>
    <s v="WA"/>
    <s v="720"/>
    <x v="0"/>
    <x v="1"/>
    <x v="0"/>
    <m/>
    <x v="4"/>
    <n v="1158.19"/>
    <n v="27"/>
    <n v="1"/>
    <x v="0"/>
    <x v="0"/>
    <x v="0"/>
  </r>
  <r>
    <s v="3538275"/>
    <x v="0"/>
    <s v="MAJ Place HD LLC(SAS)"/>
    <s v="7204 NE Highway 99"/>
    <s v="Vancouver"/>
    <s v="WA"/>
    <s v="720"/>
    <x v="0"/>
    <x v="1"/>
    <x v="0"/>
    <m/>
    <x v="4"/>
    <n v="1158.51"/>
    <n v="28"/>
    <n v="1"/>
    <x v="0"/>
    <x v="0"/>
    <x v="0"/>
  </r>
  <r>
    <s v="3538307"/>
    <x v="0"/>
    <s v="Black Pearl Even Center(SAS)"/>
    <s v="56 S 1st St"/>
    <s v="Washougal"/>
    <s v="WA"/>
    <s v="720"/>
    <x v="0"/>
    <x v="1"/>
    <x v="0"/>
    <m/>
    <x v="4"/>
    <n v="4076.04"/>
    <n v="88"/>
    <n v="1"/>
    <x v="0"/>
    <x v="0"/>
    <x v="0"/>
  </r>
  <r>
    <s v="3539377"/>
    <x v="0"/>
    <s v="Team Construction LLC(SAS)"/>
    <s v="6701 NE 42nd St"/>
    <s v="Vancouver"/>
    <s v="WA"/>
    <s v="720"/>
    <x v="0"/>
    <x v="1"/>
    <x v="0"/>
    <m/>
    <x v="4"/>
    <n v="1150.68"/>
    <n v="5"/>
    <n v="1"/>
    <x v="0"/>
    <x v="0"/>
    <x v="0"/>
  </r>
  <r>
    <s v="3539881"/>
    <x v="0"/>
    <s v="Western Construction Service(SAS)"/>
    <s v="15721 NE Fourth Plain Blvd"/>
    <s v="Vancouver"/>
    <s v="WA"/>
    <s v="720"/>
    <x v="0"/>
    <x v="1"/>
    <x v="0"/>
    <m/>
    <x v="4"/>
    <n v="1163.71"/>
    <n v="27"/>
    <n v="1"/>
    <x v="0"/>
    <x v="0"/>
    <x v="0"/>
  </r>
  <r>
    <s v="3540400"/>
    <x v="0"/>
    <s v="JB Homes LLC(SAS)"/>
    <s v="10710 NW Lakeshore Ave #101"/>
    <s v="Vancouver"/>
    <s v="WA"/>
    <s v="720"/>
    <x v="0"/>
    <x v="1"/>
    <x v="0"/>
    <m/>
    <x v="4"/>
    <n v="1152.04"/>
    <n v="9"/>
    <n v="1"/>
    <x v="0"/>
    <x v="0"/>
    <x v="0"/>
  </r>
  <r>
    <s v="3541176"/>
    <x v="0"/>
    <s v="Goodwill Industries of Col/Wil(SAS)"/>
    <s v="14201 NE Fourth Plain Rd"/>
    <s v="Vancouver"/>
    <s v="WA"/>
    <s v="720"/>
    <x v="0"/>
    <x v="1"/>
    <x v="0"/>
    <m/>
    <x v="4"/>
    <n v="2381.48"/>
    <n v="31"/>
    <n v="1"/>
    <x v="0"/>
    <x v="0"/>
    <x v="0"/>
  </r>
  <r>
    <s v="3541755"/>
    <x v="0"/>
    <s v="U Haul Co(SAS)"/>
    <s v="809 NE 82nd St"/>
    <s v="Vancouver"/>
    <s v="WA"/>
    <s v="720"/>
    <x v="0"/>
    <x v="1"/>
    <x v="0"/>
    <m/>
    <x v="4"/>
    <n v="3025.63"/>
    <n v="74"/>
    <n v="1"/>
    <x v="0"/>
    <x v="0"/>
    <x v="0"/>
  </r>
  <r>
    <s v="3542310"/>
    <x v="0"/>
    <s v="Bridgeview Housing(SAS)"/>
    <s v="505 Omaha Way"/>
    <s v="Vancouver"/>
    <s v="WA"/>
    <s v="720"/>
    <x v="0"/>
    <x v="1"/>
    <x v="0"/>
    <m/>
    <x v="4"/>
    <n v="1156.8900000000001"/>
    <n v="7"/>
    <n v="1"/>
    <x v="0"/>
    <x v="0"/>
    <x v="0"/>
  </r>
  <r>
    <s v="3544339"/>
    <x v="0"/>
    <s v="JB Homes LLC(EJA)"/>
    <s v="10722 NW Lakeshore Ave"/>
    <s v="Vancouver"/>
    <s v="WA"/>
    <s v="720"/>
    <x v="0"/>
    <x v="1"/>
    <x v="0"/>
    <m/>
    <x v="4"/>
    <n v="1387.6"/>
    <n v="153"/>
    <n v="1"/>
    <x v="0"/>
    <x v="0"/>
    <x v="0"/>
  </r>
  <r>
    <s v="3545367"/>
    <x v="0"/>
    <s v="Dawson Works LLC(EJA)"/>
    <s v="7701 NE Greenwood Dr"/>
    <s v="Vancouver"/>
    <s v="WA"/>
    <s v="720"/>
    <x v="0"/>
    <x v="1"/>
    <x v="0"/>
    <m/>
    <x v="4"/>
    <n v="8400.42"/>
    <n v="101"/>
    <n v="1"/>
    <x v="0"/>
    <x v="0"/>
    <x v="0"/>
  </r>
  <r>
    <s v="3546136"/>
    <x v="0"/>
    <s v="LNI Logistics LLC(EJA)"/>
    <s v="281 C St"/>
    <s v="Washougal"/>
    <s v="WA"/>
    <s v="720"/>
    <x v="0"/>
    <x v="1"/>
    <x v="0"/>
    <m/>
    <x v="4"/>
    <n v="1158.6400000000001"/>
    <n v="12"/>
    <n v="1"/>
    <x v="0"/>
    <x v="0"/>
    <x v="0"/>
  </r>
  <r>
    <s v="3546260"/>
    <x v="0"/>
    <s v="Open House Ministeries(EJA)"/>
    <s v="905 W 13th St"/>
    <s v="Vancouver"/>
    <s v="WA"/>
    <s v="720"/>
    <x v="0"/>
    <x v="1"/>
    <x v="0"/>
    <m/>
    <x v="4"/>
    <n v="1172.23"/>
    <n v="52"/>
    <n v="1"/>
    <x v="0"/>
    <x v="0"/>
    <x v="0"/>
  </r>
  <r>
    <s v="3546739"/>
    <x v="0"/>
    <s v="K West Apartments LP(SAS)"/>
    <s v="5500 E Fourth Plain Blvd"/>
    <s v="Vancouver"/>
    <s v="WA"/>
    <s v="720"/>
    <x v="0"/>
    <x v="1"/>
    <x v="0"/>
    <m/>
    <x v="4"/>
    <n v="6406.36"/>
    <n v="384"/>
    <n v="1"/>
    <x v="0"/>
    <x v="0"/>
    <x v="0"/>
  </r>
  <r>
    <s v="3546798"/>
    <x v="0"/>
    <s v="Columbia Adventist Academy (EJA)"/>
    <s v="11100 NE 189th St #GYM"/>
    <s v="Battle Ground"/>
    <s v="WA"/>
    <s v="720"/>
    <x v="0"/>
    <x v="1"/>
    <x v="0"/>
    <m/>
    <x v="4"/>
    <n v="1177.46"/>
    <n v="78"/>
    <n v="1"/>
    <x v="0"/>
    <x v="0"/>
    <x v="0"/>
  </r>
  <r>
    <s v="3547268"/>
    <x v="0"/>
    <s v="Ten Talents Investments 16 LLC(SAS)"/>
    <s v="14409 NE Fourth Plain Blvd"/>
    <s v="Vancouver"/>
    <s v="WA"/>
    <s v="720"/>
    <x v="0"/>
    <x v="1"/>
    <x v="0"/>
    <m/>
    <x v="4"/>
    <n v="1152.93"/>
    <n v="14"/>
    <n v="1"/>
    <x v="0"/>
    <x v="0"/>
    <x v="0"/>
  </r>
  <r>
    <s v="3554122"/>
    <x v="0"/>
    <s v="Delta Management Co LLC(SAS)"/>
    <s v="12308 NE 56th St #K1501"/>
    <s v="Vancouver"/>
    <s v="WA"/>
    <s v="720"/>
    <x v="0"/>
    <x v="1"/>
    <x v="0"/>
    <m/>
    <x v="4"/>
    <n v="1149.78"/>
    <n v="5"/>
    <n v="1"/>
    <x v="0"/>
    <x v="0"/>
    <x v="0"/>
  </r>
  <r>
    <s v="3554123"/>
    <x v="0"/>
    <s v="Delta Management Co LLC(SAS)"/>
    <s v="12308 NE 56th St #L1505"/>
    <s v="Vancouver"/>
    <s v="WA"/>
    <s v="720"/>
    <x v="0"/>
    <x v="1"/>
    <x v="3"/>
    <m/>
    <x v="4"/>
    <n v="1148.3800000000001"/>
    <n v="5"/>
    <n v="1"/>
    <x v="0"/>
    <x v="0"/>
    <x v="0"/>
  </r>
  <r>
    <s v="3556151"/>
    <x v="0"/>
    <s v="192nd Station Holdings North(EJA)"/>
    <s v="1625 SE 192nd Ave"/>
    <s v="Camas"/>
    <s v="WA"/>
    <s v="720"/>
    <x v="0"/>
    <x v="1"/>
    <x v="0"/>
    <m/>
    <x v="4"/>
    <n v="2332.9299999999998"/>
    <n v="28"/>
    <n v="1"/>
    <x v="0"/>
    <x v="0"/>
    <x v="0"/>
  </r>
  <r>
    <s v="3558334"/>
    <x v="0"/>
    <s v="Gillingham Properties LLC(SAS)"/>
    <s v="15812 NE 10th Ave #BldgB"/>
    <s v="Ridgefield"/>
    <s v="WA"/>
    <s v="720"/>
    <x v="0"/>
    <x v="1"/>
    <x v="0"/>
    <m/>
    <x v="4"/>
    <n v="1831.67"/>
    <n v="302"/>
    <n v="1"/>
    <x v="0"/>
    <x v="0"/>
    <x v="1"/>
  </r>
  <r>
    <s v="3559188"/>
    <x v="0"/>
    <s v="JB Homes LLC(EJA)"/>
    <s v="10706 NW Lakeshore Ave #112"/>
    <s v="Vancouver"/>
    <s v="WA"/>
    <s v="720"/>
    <x v="0"/>
    <x v="1"/>
    <x v="0"/>
    <m/>
    <x v="4"/>
    <n v="1737.01"/>
    <n v="7"/>
    <n v="1"/>
    <x v="0"/>
    <x v="0"/>
    <x v="0"/>
  </r>
  <r>
    <s v="3544796"/>
    <x v="0"/>
    <s v="Install 1&quot;(P) Curb Service"/>
    <s v="500 Omaha Way"/>
    <s v="Vancouver"/>
    <s v="WA"/>
    <s v="720"/>
    <x v="0"/>
    <x v="1"/>
    <x v="0"/>
    <m/>
    <x v="4"/>
    <n v="1155.19"/>
    <n v="2"/>
    <n v="1"/>
    <x v="0"/>
    <x v="0"/>
    <x v="0"/>
  </r>
  <r>
    <s v="3522579"/>
    <x v="0"/>
    <s v="North Bank Civil &lt;(&gt;&amp;&lt;)&gt; Marine LLC(SAS)"/>
    <s v="4180 NW Fruit Valley Rd"/>
    <s v="Vancouver"/>
    <s v="WA"/>
    <s v="720"/>
    <x v="0"/>
    <x v="1"/>
    <x v="0"/>
    <m/>
    <x v="4"/>
    <n v="4231.17"/>
    <n v="148"/>
    <n v="1"/>
    <x v="0"/>
    <x v="0"/>
    <x v="0"/>
  </r>
  <r>
    <s v="3522746"/>
    <x v="0"/>
    <s v="Sorg 1 LLC(SAS)"/>
    <s v="411 SE 123rd Ave"/>
    <s v="Vancouver"/>
    <s v="WA"/>
    <s v="720"/>
    <x v="0"/>
    <x v="1"/>
    <x v="1"/>
    <m/>
    <x v="4"/>
    <n v="13792.39"/>
    <n v="76"/>
    <n v="1"/>
    <x v="0"/>
    <x v="0"/>
    <x v="0"/>
  </r>
  <r>
    <s v="3531908"/>
    <x v="0"/>
    <s v="Brighton Heights LLC(SAS)"/>
    <s v="6620 NW Whitney Rd"/>
    <s v="Vancouver"/>
    <s v="WA"/>
    <s v="720"/>
    <x v="0"/>
    <x v="1"/>
    <x v="0"/>
    <m/>
    <x v="4"/>
    <n v="1817.25"/>
    <n v="113"/>
    <n v="1"/>
    <x v="0"/>
    <x v="0"/>
    <x v="0"/>
  </r>
  <r>
    <s v="3541937"/>
    <x v="0"/>
    <s v="Block 8 Investment LLC(SAS)"/>
    <s v="701 Columbia Way #Blk8"/>
    <s v="Vancouver"/>
    <s v="WA"/>
    <s v="720"/>
    <x v="0"/>
    <x v="1"/>
    <x v="1"/>
    <m/>
    <x v="4"/>
    <n v="11211.04"/>
    <n v="149"/>
    <n v="1"/>
    <x v="0"/>
    <x v="0"/>
    <x v="0"/>
  </r>
  <r>
    <s v="3544507"/>
    <x v="0"/>
    <s v="Hidden River Roasters LLC(SAS)"/>
    <s v="536 NE 5th Ave"/>
    <s v="Camas"/>
    <s v="WA"/>
    <s v="720"/>
    <x v="0"/>
    <x v="1"/>
    <x v="0"/>
    <m/>
    <x v="4"/>
    <n v="7826.43"/>
    <n v="28"/>
    <n v="1"/>
    <x v="0"/>
    <x v="0"/>
    <x v="0"/>
  </r>
  <r>
    <s v="3544992"/>
    <x v="0"/>
    <s v="BCD Holdings LLC(EJA)"/>
    <s v="1502 SE Commerce Ave"/>
    <s v="Battle Ground"/>
    <s v="WA"/>
    <s v="720"/>
    <x v="0"/>
    <x v="1"/>
    <x v="0"/>
    <m/>
    <x v="4"/>
    <n v="3335.88"/>
    <n v="65"/>
    <n v="1"/>
    <x v="0"/>
    <x v="0"/>
    <x v="0"/>
  </r>
  <r>
    <s v="3546423"/>
    <x v="0"/>
    <s v="CSI Construction Co(SAS)"/>
    <s v="6905 NE 117th Ave"/>
    <s v="Vancouver"/>
    <s v="WA"/>
    <s v="720"/>
    <x v="0"/>
    <x v="1"/>
    <x v="0"/>
    <m/>
    <x v="4"/>
    <n v="777.71"/>
    <n v="245"/>
    <n v="1"/>
    <x v="0"/>
    <x v="0"/>
    <x v="0"/>
  </r>
  <r>
    <s v="3548519"/>
    <x v="0"/>
    <s v="Vancouver Clinic Building LLC(EJA)"/>
    <s v="5515 S Pioneer St"/>
    <s v="Ridgefield"/>
    <s v="WA"/>
    <s v="720"/>
    <x v="0"/>
    <x v="1"/>
    <x v="0"/>
    <m/>
    <x v="4"/>
    <n v="28001.03"/>
    <n v="382"/>
    <n v="1"/>
    <x v="0"/>
    <x v="0"/>
    <x v="0"/>
  </r>
  <r>
    <s v="3549088"/>
    <x v="0"/>
    <s v="12/14/18 contact now is les Kenny 360-52"/>
    <s v="2630 S Hillhurst Rd #Bldg200"/>
    <s v="Ridgefield"/>
    <s v="WA"/>
    <s v="720"/>
    <x v="0"/>
    <x v="1"/>
    <x v="1"/>
    <m/>
    <x v="4"/>
    <n v="9780"/>
    <n v="226"/>
    <n v="1"/>
    <x v="0"/>
    <x v="0"/>
    <x v="0"/>
  </r>
  <r>
    <s v="3549508"/>
    <x v="0"/>
    <s v="The Landing at Vancouver LLC(SAS)"/>
    <s v="100 SE Olympia Dr"/>
    <s v="Vancouver"/>
    <s v="WA"/>
    <s v="720"/>
    <x v="0"/>
    <x v="1"/>
    <x v="0"/>
    <m/>
    <x v="4"/>
    <n v="2825.62"/>
    <n v="99"/>
    <n v="1"/>
    <x v="0"/>
    <x v="0"/>
    <x v="0"/>
  </r>
  <r>
    <s v="3551089"/>
    <x v="0"/>
    <s v="Dental Specialists Investment(EJA)"/>
    <s v="5420 NW 38th Ave"/>
    <s v="Camas"/>
    <s v="WA"/>
    <s v="720"/>
    <x v="0"/>
    <x v="1"/>
    <x v="0"/>
    <m/>
    <x v="4"/>
    <n v="3196.19"/>
    <n v="34"/>
    <n v="1"/>
    <x v="0"/>
    <x v="0"/>
    <x v="0"/>
  </r>
  <r>
    <s v="3552464"/>
    <x v="0"/>
    <s v="Delta Management Co LLC(SAS)"/>
    <s v="12308 NE 56th St #N1601"/>
    <s v="Vancouver"/>
    <s v="WA"/>
    <s v="720"/>
    <x v="0"/>
    <x v="1"/>
    <x v="0"/>
    <m/>
    <x v="4"/>
    <n v="1186.77"/>
    <n v="20"/>
    <n v="1"/>
    <x v="0"/>
    <x v="0"/>
    <x v="0"/>
  </r>
  <r>
    <s v="3552465"/>
    <x v="0"/>
    <s v="Delta Management Co LLC(SAS)"/>
    <s v="12308 NE 56th St #P1607"/>
    <s v="Vancouver"/>
    <s v="WA"/>
    <s v="720"/>
    <x v="0"/>
    <x v="1"/>
    <x v="0"/>
    <m/>
    <x v="4"/>
    <n v="1320.26"/>
    <n v="25"/>
    <n v="1"/>
    <x v="0"/>
    <x v="0"/>
    <x v="0"/>
  </r>
  <r>
    <s v="3553504"/>
    <x v="0"/>
    <s v="Delta Management Co LLC(SAS)"/>
    <s v="12308 NE 56th St #M1306"/>
    <s v="Vancouver"/>
    <s v="WA"/>
    <s v="720"/>
    <x v="0"/>
    <x v="1"/>
    <x v="0"/>
    <m/>
    <x v="4"/>
    <n v="1068"/>
    <n v="196"/>
    <n v="1"/>
    <x v="0"/>
    <x v="0"/>
    <x v="0"/>
  </r>
  <r>
    <s v="3553555"/>
    <x v="0"/>
    <s v="Delta Management Co LLC(SAS)"/>
    <s v="12308 NE 56th St #Q1701"/>
    <s v="Vancouver"/>
    <s v="WA"/>
    <s v="720"/>
    <x v="0"/>
    <x v="1"/>
    <x v="0"/>
    <m/>
    <x v="4"/>
    <n v="1278"/>
    <n v="242"/>
    <n v="1"/>
    <x v="0"/>
    <x v="0"/>
    <x v="0"/>
  </r>
  <r>
    <s v="3558020"/>
    <x v="0"/>
    <s v="Y &amp; J Company(SAS)"/>
    <s v="8723 NE Highway 99"/>
    <s v="Vancouver"/>
    <s v="WA"/>
    <s v="720"/>
    <x v="0"/>
    <x v="1"/>
    <x v="1"/>
    <m/>
    <x v="4"/>
    <n v="3250.78"/>
    <n v="41"/>
    <n v="1"/>
    <x v="0"/>
    <x v="0"/>
    <x v="1"/>
  </r>
  <r>
    <s v="3416053"/>
    <x v="0"/>
    <s v="install 1&quot; (p) svc"/>
    <s v="7120 NE Highway 99 #Bldg2"/>
    <s v="Vancouver"/>
    <s v="WA"/>
    <s v="720"/>
    <x v="0"/>
    <x v="1"/>
    <x v="0"/>
    <m/>
    <x v="4"/>
    <n v="0"/>
    <n v="0"/>
    <n v="1"/>
    <x v="1"/>
    <x v="1"/>
    <x v="1"/>
  </r>
  <r>
    <s v="3416057"/>
    <x v="0"/>
    <s v="install 1&quot; (p) svc"/>
    <s v="7120 NE Highway 99 #Bldg1"/>
    <s v="Vancouver"/>
    <s v="WA"/>
    <s v="720"/>
    <x v="0"/>
    <x v="1"/>
    <x v="0"/>
    <m/>
    <x v="4"/>
    <n v="0"/>
    <n v="0"/>
    <n v="1"/>
    <x v="1"/>
    <x v="1"/>
    <x v="1"/>
  </r>
  <r>
    <s v="3416062"/>
    <x v="0"/>
    <s v="install 1&quot; (p) svc"/>
    <s v="7120 NE Highway 99 #Bldg4"/>
    <s v="Vancouver"/>
    <s v="WA"/>
    <s v="720"/>
    <x v="0"/>
    <x v="1"/>
    <x v="0"/>
    <m/>
    <x v="4"/>
    <n v="0"/>
    <n v="0"/>
    <n v="1"/>
    <x v="1"/>
    <x v="1"/>
    <x v="1"/>
  </r>
  <r>
    <s v="3543231"/>
    <x v="0"/>
    <s v="ESL/ Extended Service Line NOT FOR DB CO"/>
    <s v="655 W Columbia Way"/>
    <s v="Vancouver"/>
    <s v="WA"/>
    <s v="720"/>
    <x v="0"/>
    <x v="1"/>
    <x v="1"/>
    <m/>
    <x v="4"/>
    <n v="1371.75"/>
    <m/>
    <n v="1"/>
    <x v="0"/>
    <x v="1"/>
    <x v="1"/>
  </r>
  <r>
    <s v="3520333"/>
    <x v="1"/>
    <s v="Lewis, Kathi(BBH)"/>
    <s v=""/>
    <s v=""/>
    <s v=""/>
    <s v=""/>
    <x v="1"/>
    <x v="0"/>
    <x v="9"/>
    <m/>
    <x v="4"/>
    <n v="1165.51"/>
    <n v="7"/>
    <n v="1"/>
    <x v="0"/>
    <x v="0"/>
    <x v="3"/>
  </r>
  <r>
    <s v="3528445"/>
    <x v="1"/>
    <s v="Dahl, Deana E(TLB)"/>
    <s v="310 NW Wedrick Dr"/>
    <s v="White Salmon"/>
    <s v="WA"/>
    <s v="720"/>
    <x v="1"/>
    <x v="0"/>
    <x v="3"/>
    <m/>
    <x v="4"/>
    <n v="4000.71"/>
    <n v="42"/>
    <n v="1"/>
    <x v="0"/>
    <x v="0"/>
    <x v="4"/>
  </r>
  <r>
    <s v="3536685"/>
    <x v="1"/>
    <s v="Alsworth, Shane T(TLB)"/>
    <s v="11 Alpine Ln"/>
    <s v="Carson"/>
    <s v="WA"/>
    <s v="720"/>
    <x v="1"/>
    <x v="0"/>
    <x v="3"/>
    <m/>
    <x v="4"/>
    <n v="2317.86"/>
    <n v="37"/>
    <n v="1"/>
    <x v="0"/>
    <x v="0"/>
    <x v="4"/>
  </r>
  <r>
    <s v="3545717"/>
    <x v="0"/>
    <s v="Install 1&quot; (W) Class D Service"/>
    <s v="378 Schilling Rd"/>
    <s v="Bingen"/>
    <s v="WA"/>
    <s v="720"/>
    <x v="1"/>
    <x v="0"/>
    <x v="8"/>
    <m/>
    <x v="4"/>
    <n v="32829.410000000003"/>
    <n v="74"/>
    <n v="1"/>
    <x v="0"/>
    <x v="0"/>
    <x v="1"/>
  </r>
  <r>
    <s v="3545718"/>
    <x v="0"/>
    <s v="Install 3/4&quot; (W) Class D Service"/>
    <s v="378 Schilling Rd"/>
    <s v="Bingen"/>
    <s v="WA"/>
    <s v="720"/>
    <x v="1"/>
    <x v="0"/>
    <x v="6"/>
    <m/>
    <x v="4"/>
    <n v="877.63"/>
    <n v="1"/>
    <n v="1"/>
    <x v="0"/>
    <x v="0"/>
    <x v="1"/>
  </r>
  <r>
    <s v="3545721"/>
    <x v="0"/>
    <s v="Install 1&quot; (W) Class B Service"/>
    <s v="378 Schilling Rd"/>
    <s v="Bingen"/>
    <s v="WA"/>
    <s v="720"/>
    <x v="1"/>
    <x v="0"/>
    <x v="8"/>
    <m/>
    <x v="4"/>
    <n v="1090.72"/>
    <n v="7"/>
    <n v="1"/>
    <x v="0"/>
    <x v="0"/>
    <x v="1"/>
  </r>
  <r>
    <s v="3526133"/>
    <x v="1"/>
    <s v="Fernandez, Donita(BBH)"/>
    <s v="3308 B St"/>
    <s v="Washougal"/>
    <s v="WA"/>
    <s v="720"/>
    <x v="1"/>
    <x v="0"/>
    <x v="3"/>
    <m/>
    <x v="4"/>
    <n v="1804.02"/>
    <n v="70"/>
    <n v="1"/>
    <x v="0"/>
    <x v="0"/>
    <x v="4"/>
  </r>
  <r>
    <s v="3526154"/>
    <x v="1"/>
    <s v="Groubil, Peter(BBH)"/>
    <s v="2701 SE Talton Ave"/>
    <s v="Vancouver"/>
    <s v="WA"/>
    <s v="720"/>
    <x v="1"/>
    <x v="0"/>
    <x v="3"/>
    <m/>
    <x v="4"/>
    <n v="3981.8"/>
    <n v="122"/>
    <n v="1"/>
    <x v="0"/>
    <x v="0"/>
    <x v="4"/>
  </r>
  <r>
    <s v="3526446"/>
    <x v="1"/>
    <s v="Miles, MarCine(BBH)"/>
    <s v="7612 Michigan St"/>
    <s v="Vancouver"/>
    <s v="WA"/>
    <s v="720"/>
    <x v="1"/>
    <x v="0"/>
    <x v="3"/>
    <m/>
    <x v="4"/>
    <n v="2322.6799999999998"/>
    <n v="68"/>
    <n v="1"/>
    <x v="0"/>
    <x v="0"/>
    <x v="4"/>
  </r>
  <r>
    <s v="3526453"/>
    <x v="1"/>
    <s v="Peters, Gary(BBH)"/>
    <s v="1500 SE Park Crest Ave"/>
    <s v="Vancouver"/>
    <s v="WA"/>
    <s v="720"/>
    <x v="1"/>
    <x v="0"/>
    <x v="3"/>
    <m/>
    <x v="4"/>
    <n v="2496.59"/>
    <n v="108"/>
    <n v="1"/>
    <x v="0"/>
    <x v="0"/>
    <x v="4"/>
  </r>
  <r>
    <s v="3526710"/>
    <x v="1"/>
    <s v="Shockley, Roland E(JDP)"/>
    <s v="1515 SE 8th Ave"/>
    <s v="Camas"/>
    <s v="WA"/>
    <s v="720"/>
    <x v="1"/>
    <x v="0"/>
    <x v="3"/>
    <m/>
    <x v="4"/>
    <n v="2308.6"/>
    <n v="40"/>
    <n v="1"/>
    <x v="0"/>
    <x v="0"/>
    <x v="4"/>
  </r>
  <r>
    <s v="3527397"/>
    <x v="1"/>
    <s v="Hernandez, Martin V(M2L)"/>
    <s v="20420 NE 167th Ave"/>
    <s v="Battle Ground"/>
    <s v="WA"/>
    <s v="720"/>
    <x v="1"/>
    <x v="0"/>
    <x v="0"/>
    <m/>
    <x v="4"/>
    <n v="1474.55"/>
    <n v="132"/>
    <n v="1"/>
    <x v="0"/>
    <x v="0"/>
    <x v="4"/>
  </r>
  <r>
    <s v="3528055"/>
    <x v="1"/>
    <s v="Trimble, Christine L(M2L)"/>
    <s v="6810 NE 53rd Ave"/>
    <s v="Vancouver"/>
    <s v="WA"/>
    <s v="720"/>
    <x v="1"/>
    <x v="0"/>
    <x v="0"/>
    <m/>
    <x v="4"/>
    <n v="1924.31"/>
    <n v="140"/>
    <n v="1"/>
    <x v="0"/>
    <x v="0"/>
    <x v="4"/>
  </r>
  <r>
    <s v="3528454"/>
    <x v="1"/>
    <s v="Mayers, Corey(BBH)"/>
    <s v="15320 NE 181st Loop"/>
    <s v="Brush Prairie"/>
    <s v="WA"/>
    <s v="720"/>
    <x v="1"/>
    <x v="0"/>
    <x v="3"/>
    <m/>
    <x v="4"/>
    <n v="1173.75"/>
    <n v="49"/>
    <n v="1"/>
    <x v="0"/>
    <x v="0"/>
    <x v="4"/>
  </r>
  <r>
    <s v="3528463"/>
    <x v="1"/>
    <s v="Demchenko, Andrey V(BBH)"/>
    <s v="6414 NE 43rd St"/>
    <s v="Vancouver"/>
    <s v="WA"/>
    <s v="720"/>
    <x v="1"/>
    <x v="0"/>
    <x v="3"/>
    <m/>
    <x v="4"/>
    <n v="1173.1099999999999"/>
    <n v="44"/>
    <n v="1"/>
    <x v="0"/>
    <x v="0"/>
    <x v="4"/>
  </r>
  <r>
    <s v="3529483"/>
    <x v="1"/>
    <s v="Clark, Jeff J(JDP)"/>
    <s v="6213 NE 72nd Ave"/>
    <s v="Vancouver"/>
    <s v="WA"/>
    <s v="720"/>
    <x v="1"/>
    <x v="0"/>
    <x v="3"/>
    <m/>
    <x v="4"/>
    <n v="5772.72"/>
    <n v="77"/>
    <n v="1"/>
    <x v="0"/>
    <x v="0"/>
    <x v="4"/>
  </r>
  <r>
    <s v="3529633"/>
    <x v="1"/>
    <s v="White, Carolyn(JDP)"/>
    <s v="9501 St Helens Ave"/>
    <s v="Vancouver"/>
    <s v="WA"/>
    <s v="720"/>
    <x v="1"/>
    <x v="0"/>
    <x v="3"/>
    <m/>
    <x v="4"/>
    <n v="2309.65"/>
    <n v="48"/>
    <n v="1"/>
    <x v="0"/>
    <x v="0"/>
    <x v="4"/>
  </r>
  <r>
    <s v="3529795"/>
    <x v="1"/>
    <s v="Walker, Steven(JDP)"/>
    <s v="2218 NE 232nd Ave"/>
    <s v="Camas"/>
    <s v="WA"/>
    <s v="720"/>
    <x v="1"/>
    <x v="0"/>
    <x v="3"/>
    <m/>
    <x v="4"/>
    <n v="3189.75"/>
    <n v="151"/>
    <n v="1"/>
    <x v="0"/>
    <x v="0"/>
    <x v="5"/>
  </r>
  <r>
    <s v="3530013"/>
    <x v="1"/>
    <s v="Crawford, Paul R(JDP)"/>
    <s v="414 W 23rd St"/>
    <s v="Vancouver"/>
    <s v="WA"/>
    <s v="720"/>
    <x v="1"/>
    <x v="0"/>
    <x v="3"/>
    <m/>
    <x v="4"/>
    <n v="1814.13"/>
    <n v="74"/>
    <n v="1"/>
    <x v="0"/>
    <x v="0"/>
    <x v="5"/>
  </r>
  <r>
    <s v="3530183"/>
    <x v="1"/>
    <s v="Willoughby, Robert S(BBH)"/>
    <s v="3720 E Mill Plain Blvd #6"/>
    <s v="Vancouver"/>
    <s v="WA"/>
    <s v="720"/>
    <x v="1"/>
    <x v="0"/>
    <x v="3"/>
    <m/>
    <x v="4"/>
    <n v="2953.78"/>
    <n v="86"/>
    <n v="1"/>
    <x v="0"/>
    <x v="0"/>
    <x v="4"/>
  </r>
  <r>
    <s v="3530930"/>
    <x v="1"/>
    <s v="Luehmann, Josh(M2L)"/>
    <s v="4616 NE 66th Ave"/>
    <s v="Vancouver"/>
    <s v="WA"/>
    <s v="720"/>
    <x v="1"/>
    <x v="0"/>
    <x v="3"/>
    <m/>
    <x v="4"/>
    <n v="1172.8399999999999"/>
    <n v="42"/>
    <n v="1"/>
    <x v="0"/>
    <x v="0"/>
    <x v="4"/>
  </r>
  <r>
    <s v="3530957"/>
    <x v="1"/>
    <s v="Zucconi, Justin R(BBH)"/>
    <s v="2204 NW Couch St"/>
    <s v="Camas"/>
    <s v="WA"/>
    <s v="720"/>
    <x v="1"/>
    <x v="0"/>
    <x v="3"/>
    <m/>
    <x v="4"/>
    <n v="2938.55"/>
    <n v="52"/>
    <n v="1"/>
    <x v="0"/>
    <x v="0"/>
    <x v="4"/>
  </r>
  <r>
    <s v="3531074"/>
    <x v="1"/>
    <s v="Grigoryan, Olga(M2L)"/>
    <s v="2608 Neals Ln"/>
    <s v="Vancouver"/>
    <s v="WA"/>
    <s v="720"/>
    <x v="1"/>
    <x v="0"/>
    <x v="3"/>
    <m/>
    <x v="4"/>
    <n v="2308.12"/>
    <n v="34"/>
    <n v="1"/>
    <x v="0"/>
    <x v="0"/>
    <x v="4"/>
  </r>
  <r>
    <s v="3531240"/>
    <x v="1"/>
    <s v="Byrd, Jann(M2L)"/>
    <s v="212 W 36th St"/>
    <s v="Vancouver"/>
    <s v="WA"/>
    <s v="720"/>
    <x v="1"/>
    <x v="0"/>
    <x v="3"/>
    <m/>
    <x v="4"/>
    <n v="2309.85"/>
    <n v="52"/>
    <n v="1"/>
    <x v="0"/>
    <x v="0"/>
    <x v="4"/>
  </r>
  <r>
    <s v="3532005"/>
    <x v="1"/>
    <s v="Wake, James(WTC)"/>
    <s v="2513 NE 232nd Ave"/>
    <s v="Camas"/>
    <s v="WA"/>
    <s v="720"/>
    <x v="1"/>
    <x v="0"/>
    <x v="3"/>
    <m/>
    <x v="4"/>
    <n v="2485.27"/>
    <n v="20"/>
    <n v="1"/>
    <x v="0"/>
    <x v="0"/>
    <x v="4"/>
  </r>
  <r>
    <s v="3532693"/>
    <x v="1"/>
    <s v="Letarte, Edward(JDP)"/>
    <s v="10706 NE 37th Ct"/>
    <s v="Vancouver"/>
    <s v="WA"/>
    <s v="720"/>
    <x v="1"/>
    <x v="0"/>
    <x v="3"/>
    <m/>
    <x v="4"/>
    <n v="1180.72"/>
    <n v="56"/>
    <n v="1"/>
    <x v="0"/>
    <x v="0"/>
    <x v="4"/>
  </r>
  <r>
    <s v="3532936"/>
    <x v="1"/>
    <s v="Gaiani, Karen L(BBH)"/>
    <s v="1645 NE Ione Loop"/>
    <s v="Camas"/>
    <s v="WA"/>
    <s v="720"/>
    <x v="1"/>
    <x v="0"/>
    <x v="3"/>
    <m/>
    <x v="4"/>
    <n v="1805.6"/>
    <n v="74"/>
    <n v="1"/>
    <x v="0"/>
    <x v="0"/>
    <x v="4"/>
  </r>
  <r>
    <s v="3533061"/>
    <x v="1"/>
    <s v="Garton, Wesley D(M2L)"/>
    <s v="4415 NW 131st St"/>
    <s v="Vancouver"/>
    <s v="WA"/>
    <s v="720"/>
    <x v="1"/>
    <x v="0"/>
    <x v="0"/>
    <m/>
    <x v="4"/>
    <n v="3250.7"/>
    <n v="171"/>
    <n v="1"/>
    <x v="0"/>
    <x v="0"/>
    <x v="4"/>
  </r>
  <r>
    <s v="3533480"/>
    <x v="1"/>
    <s v="Le, Vy T(JDP)"/>
    <s v="614 E 30th St"/>
    <s v="Vancouver"/>
    <s v="WA"/>
    <s v="720"/>
    <x v="1"/>
    <x v="0"/>
    <x v="3"/>
    <m/>
    <x v="4"/>
    <n v="2320.87"/>
    <n v="49"/>
    <n v="1"/>
    <x v="0"/>
    <x v="0"/>
    <x v="4"/>
  </r>
  <r>
    <s v="3533884"/>
    <x v="1"/>
    <s v="Herdrich, James(WTC)"/>
    <s v="2808 NE 232nd Ave"/>
    <s v="Camas"/>
    <s v="WA"/>
    <s v="720"/>
    <x v="1"/>
    <x v="0"/>
    <x v="3"/>
    <m/>
    <x v="4"/>
    <n v="2946.44"/>
    <n v="105"/>
    <n v="1"/>
    <x v="0"/>
    <x v="0"/>
    <x v="4"/>
  </r>
  <r>
    <s v="3533923"/>
    <x v="1"/>
    <s v="Washburn, Jim A(JDP)"/>
    <s v="5414 NE 102nd St"/>
    <s v="Vancouver"/>
    <s v="WA"/>
    <s v="720"/>
    <x v="1"/>
    <x v="0"/>
    <x v="0"/>
    <m/>
    <x v="4"/>
    <n v="2923.34"/>
    <n v="92"/>
    <n v="1"/>
    <x v="0"/>
    <x v="0"/>
    <x v="4"/>
  </r>
  <r>
    <s v="3534174"/>
    <x v="1"/>
    <s v="Dolliver, Thomas(JDP)"/>
    <s v="502 Date St"/>
    <s v="Vancouver"/>
    <s v="WA"/>
    <s v="720"/>
    <x v="1"/>
    <x v="0"/>
    <x v="0"/>
    <m/>
    <x v="4"/>
    <n v="2288.25"/>
    <n v="63"/>
    <n v="1"/>
    <x v="0"/>
    <x v="0"/>
    <x v="4"/>
  </r>
  <r>
    <s v="3534193"/>
    <x v="1"/>
    <s v="Cleeland, Cameron(M2L)"/>
    <s v="6216 Buena Vista Dr"/>
    <s v="Vancouver"/>
    <s v="WA"/>
    <s v="720"/>
    <x v="1"/>
    <x v="0"/>
    <x v="0"/>
    <m/>
    <x v="4"/>
    <n v="2929.77"/>
    <n v="117"/>
    <n v="1"/>
    <x v="0"/>
    <x v="0"/>
    <x v="4"/>
  </r>
  <r>
    <s v="3535286"/>
    <x v="1"/>
    <s v="Grothe, Geoff(BBH)"/>
    <s v="3009 NE 164th St"/>
    <s v="Ridgefield"/>
    <s v="WA"/>
    <s v="720"/>
    <x v="1"/>
    <x v="0"/>
    <x v="3"/>
    <m/>
    <x v="4"/>
    <n v="2318.66"/>
    <n v="37"/>
    <n v="1"/>
    <x v="0"/>
    <x v="0"/>
    <x v="4"/>
  </r>
  <r>
    <s v="3535542"/>
    <x v="1"/>
    <s v="Rodrigues, Antony(BBH)"/>
    <s v="4404 NE 60th St"/>
    <s v="Vancouver"/>
    <s v="WA"/>
    <s v="720"/>
    <x v="1"/>
    <x v="0"/>
    <x v="3"/>
    <m/>
    <x v="4"/>
    <n v="1172.1300000000001"/>
    <n v="32"/>
    <n v="1"/>
    <x v="0"/>
    <x v="0"/>
    <x v="4"/>
  </r>
  <r>
    <s v="3535903"/>
    <x v="1"/>
    <s v="Beville, Mary(M2L)"/>
    <s v="1004 W 43rd St"/>
    <s v="Vancouver"/>
    <s v="WA"/>
    <s v="720"/>
    <x v="1"/>
    <x v="0"/>
    <x v="3"/>
    <m/>
    <x v="4"/>
    <n v="2310.21"/>
    <n v="46"/>
    <n v="1"/>
    <x v="0"/>
    <x v="0"/>
    <x v="4"/>
  </r>
  <r>
    <s v="3536370"/>
    <x v="1"/>
    <s v="Duffey, Carrie L(BBH)"/>
    <s v="327 NW 21st Ave"/>
    <s v="Camas"/>
    <s v="WA"/>
    <s v="720"/>
    <x v="1"/>
    <x v="0"/>
    <x v="3"/>
    <m/>
    <x v="4"/>
    <n v="2941.33"/>
    <n v="70"/>
    <n v="1"/>
    <x v="0"/>
    <x v="0"/>
    <x v="4"/>
  </r>
  <r>
    <s v="3536779"/>
    <x v="1"/>
    <s v="Carver, Dennis(M2L)"/>
    <s v="5015 NE 22nd Ave"/>
    <s v="Vancouver"/>
    <s v="WA"/>
    <s v="720"/>
    <x v="1"/>
    <x v="0"/>
    <x v="3"/>
    <m/>
    <x v="4"/>
    <n v="1175.77"/>
    <n v="57"/>
    <n v="1"/>
    <x v="0"/>
    <x v="0"/>
    <x v="4"/>
  </r>
  <r>
    <s v="3537033"/>
    <x v="1"/>
    <s v="Chertudi, Renee(BBH)"/>
    <s v="136 NE Garfield St"/>
    <s v="Camas"/>
    <s v="WA"/>
    <s v="720"/>
    <x v="1"/>
    <x v="0"/>
    <x v="3"/>
    <m/>
    <x v="4"/>
    <n v="2458.0100000000002"/>
    <n v="31"/>
    <n v="1"/>
    <x v="0"/>
    <x v="0"/>
    <x v="4"/>
  </r>
  <r>
    <s v="3537149"/>
    <x v="1"/>
    <s v="Cameron, Theron(BBH)"/>
    <s v="5702 NE 54th St"/>
    <s v="Vancouver"/>
    <s v="WA"/>
    <s v="720"/>
    <x v="1"/>
    <x v="0"/>
    <x v="3"/>
    <m/>
    <x v="4"/>
    <n v="2944.84"/>
    <n v="94"/>
    <n v="1"/>
    <x v="0"/>
    <x v="0"/>
    <x v="4"/>
  </r>
  <r>
    <s v="3537169"/>
    <x v="1"/>
    <s v="Dugger, Kim(BBH)"/>
    <s v="1923 NW 112th Cir"/>
    <s v="Vancouver"/>
    <s v="WA"/>
    <s v="720"/>
    <x v="1"/>
    <x v="0"/>
    <x v="3"/>
    <m/>
    <x v="4"/>
    <n v="2470.56"/>
    <n v="105"/>
    <n v="1"/>
    <x v="0"/>
    <x v="0"/>
    <x v="4"/>
  </r>
  <r>
    <s v="3538270"/>
    <x v="1"/>
    <s v="Edwards, Bryan J(BBH)"/>
    <s v="14826 NE 20th Cir"/>
    <s v="Vancouver"/>
    <s v="WA"/>
    <s v="720"/>
    <x v="1"/>
    <x v="0"/>
    <x v="3"/>
    <m/>
    <x v="4"/>
    <n v="3039.37"/>
    <n v="77"/>
    <n v="1"/>
    <x v="0"/>
    <x v="0"/>
    <x v="4"/>
  </r>
  <r>
    <s v="3538360"/>
    <x v="1"/>
    <s v="Roth, Daniel(M2L)"/>
    <s v="411 W 35th St"/>
    <s v="Vancouver"/>
    <s v="WA"/>
    <s v="720"/>
    <x v="1"/>
    <x v="0"/>
    <x v="3"/>
    <m/>
    <x v="4"/>
    <n v="2941.44"/>
    <n v="71"/>
    <n v="1"/>
    <x v="0"/>
    <x v="0"/>
    <x v="4"/>
  </r>
  <r>
    <s v="3538985"/>
    <x v="1"/>
    <s v="Byler, Don(BBH)"/>
    <s v="7914 NE 199th St"/>
    <s v="Battle Ground"/>
    <s v="WA"/>
    <s v="720"/>
    <x v="1"/>
    <x v="0"/>
    <x v="0"/>
    <m/>
    <x v="4"/>
    <n v="4147.2700000000004"/>
    <n v="163"/>
    <n v="1"/>
    <x v="0"/>
    <x v="0"/>
    <x v="4"/>
  </r>
  <r>
    <s v="3539347"/>
    <x v="1"/>
    <s v="McIntyre, Kristen(BEH)"/>
    <s v="11101 NE 181st Cir"/>
    <s v="Battle Ground"/>
    <s v="WA"/>
    <s v="720"/>
    <x v="1"/>
    <x v="0"/>
    <x v="3"/>
    <m/>
    <x v="4"/>
    <n v="688.39"/>
    <n v="59"/>
    <n v="1"/>
    <x v="0"/>
    <x v="0"/>
    <x v="4"/>
  </r>
  <r>
    <s v="3540024"/>
    <x v="1"/>
    <s v="Gillespie, Laurie C(KMM)"/>
    <s v="5501 NE 47th St"/>
    <s v="Vancouver"/>
    <s v="WA"/>
    <s v="720"/>
    <x v="1"/>
    <x v="0"/>
    <x v="3"/>
    <m/>
    <x v="4"/>
    <n v="3899.1"/>
    <n v="120"/>
    <n v="1"/>
    <x v="0"/>
    <x v="0"/>
    <x v="4"/>
  </r>
  <r>
    <s v="3540122"/>
    <x v="1"/>
    <s v="Jackson, Christopher F(BBH)"/>
    <s v="3119 Lewis Ave"/>
    <s v="Vancouver"/>
    <s v="WA"/>
    <s v="720"/>
    <x v="1"/>
    <x v="0"/>
    <x v="3"/>
    <m/>
    <x v="4"/>
    <n v="1212.94"/>
    <n v="47"/>
    <n v="1"/>
    <x v="0"/>
    <x v="0"/>
    <x v="4"/>
  </r>
  <r>
    <s v="3541287"/>
    <x v="1"/>
    <s v="Dodge, Tom(KMM)"/>
    <s v="9306 NW 15th Ave"/>
    <s v="Vancouver"/>
    <s v="WA"/>
    <s v="720"/>
    <x v="1"/>
    <x v="0"/>
    <x v="3"/>
    <m/>
    <x v="4"/>
    <n v="4500.88"/>
    <n v="75"/>
    <n v="1"/>
    <x v="0"/>
    <x v="0"/>
    <x v="4"/>
  </r>
  <r>
    <s v="3541785"/>
    <x v="1"/>
    <s v="Olson, Doug(BBH)"/>
    <s v="7813 NE Loowit Loop #90"/>
    <s v="Vancouver"/>
    <s v="WA"/>
    <s v="720"/>
    <x v="1"/>
    <x v="0"/>
    <x v="3"/>
    <m/>
    <x v="4"/>
    <n v="1280.8499999999999"/>
    <n v="88"/>
    <n v="1"/>
    <x v="0"/>
    <x v="0"/>
    <x v="4"/>
  </r>
  <r>
    <s v="3541828"/>
    <x v="1"/>
    <s v="Keeton, James R(BBH)"/>
    <s v="3219 NW 127th St"/>
    <s v="Vancouver"/>
    <s v="WA"/>
    <s v="720"/>
    <x v="1"/>
    <x v="0"/>
    <x v="3"/>
    <m/>
    <x v="4"/>
    <n v="2396.88"/>
    <n v="47"/>
    <n v="1"/>
    <x v="0"/>
    <x v="0"/>
    <x v="4"/>
  </r>
  <r>
    <s v="3542453"/>
    <x v="1"/>
    <s v="Murphy, Gary E(KMM)"/>
    <s v="9702 NE 81st Ct"/>
    <s v="Vancouver"/>
    <s v="WA"/>
    <s v="720"/>
    <x v="1"/>
    <x v="0"/>
    <x v="3"/>
    <m/>
    <x v="4"/>
    <n v="1216.6400000000001"/>
    <n v="77"/>
    <n v="1"/>
    <x v="0"/>
    <x v="0"/>
    <x v="4"/>
  </r>
  <r>
    <s v="3542534"/>
    <x v="1"/>
    <s v="Poquet, Thiery(BBH)"/>
    <s v="4402 Idaho St"/>
    <s v="Vancouver"/>
    <s v="WA"/>
    <s v="720"/>
    <x v="1"/>
    <x v="0"/>
    <x v="3"/>
    <m/>
    <x v="4"/>
    <n v="1212.22"/>
    <n v="42"/>
    <n v="1"/>
    <x v="0"/>
    <x v="0"/>
    <x v="4"/>
  </r>
  <r>
    <s v="3542793"/>
    <x v="1"/>
    <s v="Gager, Susan(KMM)"/>
    <s v="1110 NE 106th St"/>
    <s v="Vancouver"/>
    <s v="WA"/>
    <s v="720"/>
    <x v="1"/>
    <x v="0"/>
    <x v="3"/>
    <m/>
    <x v="4"/>
    <n v="1870.25"/>
    <n v="108"/>
    <n v="1"/>
    <x v="0"/>
    <x v="0"/>
    <x v="4"/>
  </r>
  <r>
    <s v="3542986"/>
    <x v="1"/>
    <s v="Walker, Curtis(BBH)"/>
    <s v="1415 X St"/>
    <s v="Vancouver"/>
    <s v="WA"/>
    <s v="720"/>
    <x v="1"/>
    <x v="0"/>
    <x v="3"/>
    <m/>
    <x v="4"/>
    <n v="3056.12"/>
    <n v="96"/>
    <n v="1"/>
    <x v="0"/>
    <x v="0"/>
    <x v="4"/>
  </r>
  <r>
    <s v="3543389"/>
    <x v="1"/>
    <s v="Dougherty, James A(M2L)"/>
    <s v="2011 Fairmount Ave"/>
    <s v="Vancouver"/>
    <s v="WA"/>
    <s v="720"/>
    <x v="1"/>
    <x v="0"/>
    <x v="3"/>
    <m/>
    <x v="4"/>
    <n v="3039.67"/>
    <n v="79"/>
    <n v="1"/>
    <x v="0"/>
    <x v="0"/>
    <x v="4"/>
  </r>
  <r>
    <s v="3544023"/>
    <x v="1"/>
    <s v="Joerger, Michael(M2L)"/>
    <s v="7112 NE 64th Ct"/>
    <s v="Vancouver"/>
    <s v="WA"/>
    <s v="720"/>
    <x v="1"/>
    <x v="0"/>
    <x v="3"/>
    <m/>
    <x v="4"/>
    <n v="1221.31"/>
    <n v="66"/>
    <n v="1"/>
    <x v="0"/>
    <x v="0"/>
    <x v="4"/>
  </r>
  <r>
    <s v="3545084"/>
    <x v="1"/>
    <s v="Tiniakos, Debbie(KMM)"/>
    <s v="12817 NW 39th Ave"/>
    <s v="Vancouver"/>
    <s v="WA"/>
    <s v="720"/>
    <x v="1"/>
    <x v="0"/>
    <x v="3"/>
    <m/>
    <x v="4"/>
    <n v="1866.05"/>
    <n v="79"/>
    <n v="1"/>
    <x v="0"/>
    <x v="0"/>
    <x v="4"/>
  </r>
  <r>
    <s v="3545116"/>
    <x v="1"/>
    <s v="Wambold, Richard W(KMM)"/>
    <s v="17604 NE 5th St"/>
    <s v="Vancouver"/>
    <s v="WA"/>
    <s v="720"/>
    <x v="1"/>
    <x v="0"/>
    <x v="3"/>
    <m/>
    <x v="4"/>
    <n v="1871.02"/>
    <n v="113"/>
    <n v="1"/>
    <x v="0"/>
    <x v="0"/>
    <x v="4"/>
  </r>
  <r>
    <s v="3545208"/>
    <x v="1"/>
    <s v="Ames, P Clarence(KMM)"/>
    <s v="4014 NE 105th St"/>
    <s v="Vancouver"/>
    <s v="WA"/>
    <s v="720"/>
    <x v="1"/>
    <x v="0"/>
    <x v="3"/>
    <m/>
    <x v="4"/>
    <n v="1867.37"/>
    <n v="88"/>
    <n v="1"/>
    <x v="0"/>
    <x v="0"/>
    <x v="4"/>
  </r>
  <r>
    <s v="3545419"/>
    <x v="1"/>
    <s v="Nelson, Julian(BBH)"/>
    <s v="907 W Mcloughlin Blvd"/>
    <s v="Vancouver"/>
    <s v="WA"/>
    <s v="720"/>
    <x v="1"/>
    <x v="0"/>
    <x v="3"/>
    <m/>
    <x v="4"/>
    <n v="1211.81"/>
    <n v="39"/>
    <n v="1"/>
    <x v="0"/>
    <x v="0"/>
    <x v="4"/>
  </r>
  <r>
    <s v="3545457"/>
    <x v="1"/>
    <s v="Grosboll, Teresa(BBH)"/>
    <s v="23011 NE 19th St"/>
    <s v="Camas"/>
    <s v="WA"/>
    <s v="720"/>
    <x v="1"/>
    <x v="0"/>
    <x v="0"/>
    <m/>
    <x v="4"/>
    <n v="1235.76"/>
    <n v="83"/>
    <n v="1"/>
    <x v="0"/>
    <x v="0"/>
    <x v="4"/>
  </r>
  <r>
    <s v="3545635"/>
    <x v="1"/>
    <s v="Raymer, Loren(M2L)"/>
    <s v="4419 NW Daniels St"/>
    <s v="Vancouver"/>
    <s v="WA"/>
    <s v="720"/>
    <x v="1"/>
    <x v="0"/>
    <x v="3"/>
    <m/>
    <x v="4"/>
    <n v="3035.31"/>
    <n v="49"/>
    <n v="1"/>
    <x v="0"/>
    <x v="0"/>
    <x v="4"/>
  </r>
  <r>
    <s v="3545652"/>
    <x v="1"/>
    <s v="Smith, Orville C(KMM)"/>
    <s v="8305 SE Lorry Ave"/>
    <s v="Vancouver"/>
    <s v="WA"/>
    <s v="720"/>
    <x v="1"/>
    <x v="0"/>
    <x v="3"/>
    <m/>
    <x v="4"/>
    <n v="3037.65"/>
    <n v="65"/>
    <n v="1"/>
    <x v="0"/>
    <x v="0"/>
    <x v="4"/>
  </r>
  <r>
    <s v="3546411"/>
    <x v="1"/>
    <s v="Alexander, Daphne(BBH)"/>
    <s v="8517 NE 161st Ave"/>
    <s v="Vancouver"/>
    <s v="WA"/>
    <s v="720"/>
    <x v="1"/>
    <x v="0"/>
    <x v="3"/>
    <m/>
    <x v="4"/>
    <n v="1204.46"/>
    <n v="42"/>
    <n v="1"/>
    <x v="0"/>
    <x v="0"/>
    <x v="4"/>
  </r>
  <r>
    <s v="3546663"/>
    <x v="1"/>
    <s v="Nielsen, Melonie A(M2L)"/>
    <s v="6511 NW McKinley Dr"/>
    <s v="Vancouver"/>
    <s v="WA"/>
    <s v="720"/>
    <x v="1"/>
    <x v="0"/>
    <x v="3"/>
    <m/>
    <x v="4"/>
    <n v="1218.33"/>
    <n v="44"/>
    <n v="1"/>
    <x v="0"/>
    <x v="0"/>
    <x v="4"/>
  </r>
  <r>
    <s v="3546677"/>
    <x v="1"/>
    <s v="McConnell, Matt(BBH)"/>
    <s v="6406 Louisiana Dr"/>
    <s v="Vancouver"/>
    <s v="WA"/>
    <s v="720"/>
    <x v="1"/>
    <x v="0"/>
    <x v="3"/>
    <m/>
    <x v="4"/>
    <n v="1876.13"/>
    <n v="87"/>
    <n v="1"/>
    <x v="0"/>
    <x v="0"/>
    <x v="4"/>
  </r>
  <r>
    <s v="3547228"/>
    <x v="1"/>
    <s v="Hanley, Richard K(KMM)"/>
    <s v="215 NW 41st St"/>
    <s v="Vancouver"/>
    <s v="WA"/>
    <s v="720"/>
    <x v="1"/>
    <x v="0"/>
    <x v="3"/>
    <m/>
    <x v="4"/>
    <n v="1871.04"/>
    <n v="107"/>
    <n v="1"/>
    <x v="0"/>
    <x v="0"/>
    <x v="4"/>
  </r>
  <r>
    <s v="3547490"/>
    <x v="1"/>
    <s v="Weeks, Stephen A(KMM)"/>
    <s v="3924 Clark Ave"/>
    <s v="Vancouver"/>
    <s v="WA"/>
    <s v="720"/>
    <x v="1"/>
    <x v="0"/>
    <x v="3"/>
    <m/>
    <x v="4"/>
    <n v="3041.01"/>
    <n v="88"/>
    <n v="1"/>
    <x v="0"/>
    <x v="0"/>
    <x v="4"/>
  </r>
  <r>
    <s v="3547655"/>
    <x v="1"/>
    <s v="Radabaugh, John E(KMM)"/>
    <s v="406 SE 96th Ave"/>
    <s v="Vancouver"/>
    <s v="WA"/>
    <s v="720"/>
    <x v="1"/>
    <x v="0"/>
    <x v="3"/>
    <m/>
    <x v="4"/>
    <n v="2387.1799999999998"/>
    <n v="48"/>
    <n v="1"/>
    <x v="0"/>
    <x v="0"/>
    <x v="4"/>
  </r>
  <r>
    <s v="3548573"/>
    <x v="1"/>
    <s v="Nylund Homes(KMM)"/>
    <s v="2914 Harney St"/>
    <s v="Vancouver"/>
    <s v="WA"/>
    <s v="720"/>
    <x v="1"/>
    <x v="0"/>
    <x v="3"/>
    <m/>
    <x v="4"/>
    <n v="1210.57"/>
    <n v="29"/>
    <n v="1"/>
    <x v="0"/>
    <x v="0"/>
    <x v="6"/>
  </r>
  <r>
    <s v="3548618"/>
    <x v="1"/>
    <s v="Bigun, Yuriy(M2L)"/>
    <s v="10710 NE 86th Cir"/>
    <s v="Vancouver"/>
    <s v="WA"/>
    <s v="720"/>
    <x v="1"/>
    <x v="0"/>
    <x v="3"/>
    <m/>
    <x v="4"/>
    <n v="1213.95"/>
    <n v="51"/>
    <n v="1"/>
    <x v="0"/>
    <x v="0"/>
    <x v="4"/>
  </r>
  <r>
    <s v="3548782"/>
    <x v="1"/>
    <s v="Burnette, Cynthia A(KMM)"/>
    <s v="9602 SE 7th St"/>
    <s v="Vancouver"/>
    <s v="WA"/>
    <s v="720"/>
    <x v="1"/>
    <x v="0"/>
    <x v="3"/>
    <m/>
    <x v="4"/>
    <n v="3039.73"/>
    <n v="75"/>
    <n v="1"/>
    <x v="0"/>
    <x v="0"/>
    <x v="4"/>
  </r>
  <r>
    <s v="3548837"/>
    <x v="1"/>
    <s v="Wadzita, Michael(M2L)"/>
    <s v="6517 Highland Dr"/>
    <s v="Vancouver"/>
    <s v="WA"/>
    <s v="720"/>
    <x v="1"/>
    <x v="0"/>
    <x v="0"/>
    <m/>
    <x v="4"/>
    <n v="3277.8"/>
    <n v="152"/>
    <n v="1"/>
    <x v="0"/>
    <x v="0"/>
    <x v="4"/>
  </r>
  <r>
    <s v="3549922"/>
    <x v="1"/>
    <s v="Files, Tom(BBH)"/>
    <s v="1719 SE 88th Ave"/>
    <s v="Vancouver"/>
    <s v="WA"/>
    <s v="720"/>
    <x v="1"/>
    <x v="0"/>
    <x v="3"/>
    <m/>
    <x v="4"/>
    <n v="2390.2600000000002"/>
    <n v="66"/>
    <n v="1"/>
    <x v="0"/>
    <x v="0"/>
    <x v="4"/>
  </r>
  <r>
    <s v="3549935"/>
    <x v="1"/>
    <s v="Nuno, Terese M(M2L)"/>
    <s v="201 W 30th St"/>
    <s v="Vancouver"/>
    <s v="WA"/>
    <s v="720"/>
    <x v="1"/>
    <x v="0"/>
    <x v="3"/>
    <m/>
    <x v="4"/>
    <n v="3037.7"/>
    <n v="60"/>
    <n v="1"/>
    <x v="0"/>
    <x v="0"/>
    <x v="4"/>
  </r>
  <r>
    <s v="3550038"/>
    <x v="1"/>
    <s v="Williams, Timothy(M2L)"/>
    <s v="35224 SE Sunset View Rd"/>
    <s v="Washougal"/>
    <s v="WA"/>
    <s v="720"/>
    <x v="1"/>
    <x v="0"/>
    <x v="0"/>
    <m/>
    <x v="4"/>
    <n v="3438.99"/>
    <n v="179"/>
    <n v="1"/>
    <x v="0"/>
    <x v="0"/>
    <x v="4"/>
  </r>
  <r>
    <s v="3550284"/>
    <x v="1"/>
    <s v="Newcomer, Lindsay(M2L)"/>
    <s v="427 NW Overlook Dr"/>
    <s v="Vancouver"/>
    <s v="WA"/>
    <s v="720"/>
    <x v="1"/>
    <x v="0"/>
    <x v="3"/>
    <m/>
    <x v="4"/>
    <n v="1212"/>
    <n v="37"/>
    <n v="1"/>
    <x v="0"/>
    <x v="0"/>
    <x v="4"/>
  </r>
  <r>
    <s v="3551059"/>
    <x v="1"/>
    <s v="Benke, Robert J(KMM)"/>
    <s v="11929 NW 13th Ave"/>
    <s v="Vancouver"/>
    <s v="WA"/>
    <s v="720"/>
    <x v="1"/>
    <x v="0"/>
    <x v="3"/>
    <m/>
    <x v="4"/>
    <n v="3206.82"/>
    <n v="140"/>
    <n v="1"/>
    <x v="0"/>
    <x v="0"/>
    <x v="4"/>
  </r>
  <r>
    <s v="3551152"/>
    <x v="1"/>
    <s v="Malarkey, James A(M2L)"/>
    <s v="1311 NW 32nd Ave"/>
    <s v="Camas"/>
    <s v="WA"/>
    <s v="720"/>
    <x v="1"/>
    <x v="0"/>
    <x v="0"/>
    <m/>
    <x v="4"/>
    <n v="2512.13"/>
    <n v="220"/>
    <n v="1"/>
    <x v="0"/>
    <x v="0"/>
    <x v="4"/>
  </r>
  <r>
    <s v="3551176"/>
    <x v="1"/>
    <s v="Gault, Craig A(M2L)"/>
    <s v="4001 NW 127th St"/>
    <s v="Vancouver"/>
    <s v="WA"/>
    <s v="720"/>
    <x v="1"/>
    <x v="0"/>
    <x v="0"/>
    <m/>
    <x v="4"/>
    <n v="3128.07"/>
    <n v="171"/>
    <n v="1"/>
    <x v="0"/>
    <x v="0"/>
    <x v="4"/>
  </r>
  <r>
    <s v="3551178"/>
    <x v="1"/>
    <s v="Bizjak, Travis(M2L)"/>
    <s v="3507 NW Endicott St"/>
    <s v="Camas"/>
    <s v="WA"/>
    <s v="720"/>
    <x v="1"/>
    <x v="0"/>
    <x v="0"/>
    <m/>
    <x v="4"/>
    <n v="2843.31"/>
    <n v="197"/>
    <n v="1"/>
    <x v="0"/>
    <x v="0"/>
    <x v="4"/>
  </r>
  <r>
    <s v="3551273"/>
    <x v="1"/>
    <s v="Foushee, Thomas D(M2L)"/>
    <s v="2011 NE 94th St"/>
    <s v="Vancouver"/>
    <s v="WA"/>
    <s v="720"/>
    <x v="1"/>
    <x v="0"/>
    <x v="3"/>
    <m/>
    <x v="4"/>
    <n v="3043.43"/>
    <n v="96"/>
    <n v="1"/>
    <x v="0"/>
    <x v="0"/>
    <x v="6"/>
  </r>
  <r>
    <s v="3551406"/>
    <x v="1"/>
    <s v="Porter, Shirley A(BBH)"/>
    <s v="6904 NE 70th St"/>
    <s v="Vancouver"/>
    <s v="WA"/>
    <s v="720"/>
    <x v="1"/>
    <x v="0"/>
    <x v="3"/>
    <m/>
    <x v="4"/>
    <n v="3470.25"/>
    <n v="184"/>
    <n v="1"/>
    <x v="0"/>
    <x v="0"/>
    <x v="4"/>
  </r>
  <r>
    <s v="3551538"/>
    <x v="1"/>
    <s v="Swain, Joe(M2L)"/>
    <s v="8716 NW Lakeshore Ave"/>
    <s v="Vancouver"/>
    <s v="WA"/>
    <s v="720"/>
    <x v="1"/>
    <x v="0"/>
    <x v="3"/>
    <m/>
    <x v="4"/>
    <n v="1405.61"/>
    <n v="44"/>
    <n v="1"/>
    <x v="0"/>
    <x v="0"/>
    <x v="4"/>
  </r>
  <r>
    <s v="3551854"/>
    <x v="1"/>
    <s v="Christian, Carla(BBH)"/>
    <s v="1009 NW Overlook Dr"/>
    <s v="Vancouver"/>
    <s v="WA"/>
    <s v="720"/>
    <x v="1"/>
    <x v="0"/>
    <x v="3"/>
    <m/>
    <x v="4"/>
    <n v="2390.4299999999998"/>
    <n v="67"/>
    <n v="1"/>
    <x v="0"/>
    <x v="0"/>
    <x v="4"/>
  </r>
  <r>
    <s v="3551869"/>
    <x v="1"/>
    <s v="Bevins, Jamie(M2L)"/>
    <s v="834 NW 21st Ave"/>
    <s v="Camas"/>
    <s v="WA"/>
    <s v="720"/>
    <x v="1"/>
    <x v="0"/>
    <x v="3"/>
    <m/>
    <x v="4"/>
    <n v="1869.47"/>
    <n v="94"/>
    <n v="1"/>
    <x v="0"/>
    <x v="0"/>
    <x v="4"/>
  </r>
  <r>
    <s v="3551926"/>
    <x v="1"/>
    <s v="Herrera, John(KMM)"/>
    <s v="8117 NE 90th Ave"/>
    <s v="Vancouver"/>
    <s v="WA"/>
    <s v="720"/>
    <x v="1"/>
    <x v="0"/>
    <x v="3"/>
    <m/>
    <x v="4"/>
    <n v="2937.03"/>
    <n v="88"/>
    <n v="1"/>
    <x v="0"/>
    <x v="0"/>
    <x v="4"/>
  </r>
  <r>
    <s v="3552320"/>
    <x v="1"/>
    <s v="Wynand, Tim(BBH)"/>
    <s v="8610 NE 110th Ave"/>
    <s v="Vancouver"/>
    <s v="WA"/>
    <s v="720"/>
    <x v="1"/>
    <x v="0"/>
    <x v="3"/>
    <m/>
    <x v="4"/>
    <n v="2398.2199999999998"/>
    <n v="62"/>
    <n v="1"/>
    <x v="0"/>
    <x v="0"/>
    <x v="4"/>
  </r>
  <r>
    <s v="3552915"/>
    <x v="1"/>
    <s v="Wright, Andy L(KMM)"/>
    <s v="6217 Buena Vista Dr"/>
    <s v="Vancouver"/>
    <s v="WA"/>
    <s v="720"/>
    <x v="1"/>
    <x v="0"/>
    <x v="3"/>
    <m/>
    <x v="4"/>
    <n v="2397.41"/>
    <n v="57"/>
    <n v="1"/>
    <x v="0"/>
    <x v="0"/>
    <x v="4"/>
  </r>
  <r>
    <s v="3553381"/>
    <x v="1"/>
    <s v="Cox, Michael D(BBH)"/>
    <s v="3507 NE 97th Ave"/>
    <s v="Vancouver"/>
    <s v="WA"/>
    <s v="720"/>
    <x v="1"/>
    <x v="0"/>
    <x v="3"/>
    <m/>
    <x v="4"/>
    <n v="2399.02"/>
    <n v="67"/>
    <n v="1"/>
    <x v="0"/>
    <x v="0"/>
    <x v="4"/>
  </r>
  <r>
    <s v="3553643"/>
    <x v="1"/>
    <s v="Girod, Jon L(KMM)"/>
    <s v="6802 NE 72nd Ave"/>
    <s v="Vancouver"/>
    <s v="WA"/>
    <s v="720"/>
    <x v="1"/>
    <x v="0"/>
    <x v="3"/>
    <m/>
    <x v="4"/>
    <n v="25591.599999999999"/>
    <n v="62"/>
    <n v="1"/>
    <x v="0"/>
    <x v="0"/>
    <x v="4"/>
  </r>
  <r>
    <s v="3555277"/>
    <x v="1"/>
    <s v="Nefedieu, Anthony(KMM)"/>
    <s v="1911 Carlson Rd"/>
    <s v="Vancouver"/>
    <s v="WA"/>
    <s v="720"/>
    <x v="1"/>
    <x v="0"/>
    <x v="3"/>
    <m/>
    <x v="4"/>
    <n v="3040.41"/>
    <n v="71"/>
    <n v="1"/>
    <x v="0"/>
    <x v="0"/>
    <x v="4"/>
  </r>
  <r>
    <s v="3555904"/>
    <x v="1"/>
    <s v="Diamond, Theresa(BBH)"/>
    <s v="14211 NE 30th St"/>
    <s v="Vancouver"/>
    <s v="WA"/>
    <s v="720"/>
    <x v="1"/>
    <x v="0"/>
    <x v="3"/>
    <m/>
    <x v="4"/>
    <n v="2375.5700000000002"/>
    <n v="64"/>
    <n v="1"/>
    <x v="0"/>
    <x v="0"/>
    <x v="4"/>
  </r>
  <r>
    <s v="3556128"/>
    <x v="1"/>
    <s v="Morariu, Dennis(BBH)"/>
    <s v="4411 NE 59th Ave"/>
    <s v="Vancouver"/>
    <s v="WA"/>
    <s v="720"/>
    <x v="1"/>
    <x v="0"/>
    <x v="3"/>
    <m/>
    <x v="4"/>
    <n v="1890.8"/>
    <n v="102"/>
    <n v="1"/>
    <x v="0"/>
    <x v="0"/>
    <x v="4"/>
  </r>
  <r>
    <s v="3556145"/>
    <x v="1"/>
    <s v="Haslam, Kathleen M(M2L)"/>
    <s v="12206 NW 42nd Ct"/>
    <s v="Vancouver"/>
    <s v="WA"/>
    <s v="720"/>
    <x v="1"/>
    <x v="0"/>
    <x v="3"/>
    <m/>
    <x v="4"/>
    <n v="1460.11"/>
    <n v="44"/>
    <n v="1"/>
    <x v="0"/>
    <x v="0"/>
    <x v="4"/>
  </r>
  <r>
    <s v="3556863"/>
    <x v="1"/>
    <s v="Conrad, Jesse(M2L)"/>
    <s v="9605 NW 24th Ave"/>
    <s v="Vancouver"/>
    <s v="WA"/>
    <s v="720"/>
    <x v="1"/>
    <x v="0"/>
    <x v="3"/>
    <m/>
    <x v="4"/>
    <n v="3039.55"/>
    <n v="92"/>
    <n v="1"/>
    <x v="0"/>
    <x v="0"/>
    <x v="4"/>
  </r>
  <r>
    <s v="3557364"/>
    <x v="1"/>
    <s v="Pechin, James D(KMM)"/>
    <s v="2106 SW 8th St"/>
    <s v="Battle Ground"/>
    <s v="WA"/>
    <s v="720"/>
    <x v="1"/>
    <x v="0"/>
    <x v="3"/>
    <m/>
    <x v="4"/>
    <n v="1213.44"/>
    <n v="42"/>
    <n v="1"/>
    <x v="0"/>
    <x v="0"/>
    <x v="4"/>
  </r>
  <r>
    <s v="3557988"/>
    <x v="1"/>
    <s v="Ellis, Yvonne(M2L)"/>
    <s v="3125 NW Ivy Cir"/>
    <s v="Camas"/>
    <s v="WA"/>
    <s v="720"/>
    <x v="1"/>
    <x v="0"/>
    <x v="3"/>
    <m/>
    <x v="4"/>
    <n v="3319.37"/>
    <n v="159"/>
    <n v="1"/>
    <x v="0"/>
    <x v="0"/>
    <x v="4"/>
  </r>
  <r>
    <s v="3558218"/>
    <x v="1"/>
    <s v="Smolin, Lina(M2L)"/>
    <s v="2110 NE 229th Ave"/>
    <s v="Camas"/>
    <s v="WA"/>
    <s v="720"/>
    <x v="1"/>
    <x v="0"/>
    <x v="3"/>
    <m/>
    <x v="4"/>
    <n v="1305.49"/>
    <n v="92"/>
    <n v="1"/>
    <x v="0"/>
    <x v="0"/>
    <x v="4"/>
  </r>
  <r>
    <s v="3558666"/>
    <x v="1"/>
    <s v="Porter, Jeremiah(M2L)"/>
    <s v="12703 NE 20th St"/>
    <s v="Vancouver"/>
    <s v="WA"/>
    <s v="720"/>
    <x v="1"/>
    <x v="0"/>
    <x v="3"/>
    <m/>
    <x v="4"/>
    <n v="2387.4"/>
    <n v="42"/>
    <n v="1"/>
    <x v="0"/>
    <x v="0"/>
    <x v="4"/>
  </r>
  <r>
    <s v="3559682"/>
    <x v="1"/>
    <s v="Sheehan, Tracy M(M2L)"/>
    <s v="4612 NW Harney St"/>
    <s v="Vancouver"/>
    <s v="WA"/>
    <s v="720"/>
    <x v="1"/>
    <x v="0"/>
    <x v="3"/>
    <m/>
    <x v="4"/>
    <n v="2399.08"/>
    <n v="45"/>
    <n v="1"/>
    <x v="0"/>
    <x v="0"/>
    <x v="4"/>
  </r>
  <r>
    <s v="3560003"/>
    <x v="1"/>
    <s v="O'Sullivan, Kelly A(KMM)"/>
    <s v="6612 Buena Vista Dr"/>
    <s v="Vancouver"/>
    <s v="WA"/>
    <s v="720"/>
    <x v="1"/>
    <x v="0"/>
    <x v="0"/>
    <m/>
    <x v="4"/>
    <n v="3312.4"/>
    <n v="157"/>
    <n v="1"/>
    <x v="0"/>
    <x v="0"/>
    <x v="4"/>
  </r>
  <r>
    <s v="3560120"/>
    <x v="1"/>
    <s v="Robinson, Calvin(M2L)"/>
    <s v="2306 E 16th St"/>
    <s v="Vancouver"/>
    <s v="WA"/>
    <s v="720"/>
    <x v="1"/>
    <x v="0"/>
    <x v="3"/>
    <m/>
    <x v="4"/>
    <n v="2389.63"/>
    <n v="54"/>
    <n v="1"/>
    <x v="0"/>
    <x v="0"/>
    <x v="4"/>
  </r>
  <r>
    <s v="3560345"/>
    <x v="1"/>
    <s v="Hardman, Kathy(KMM)"/>
    <s v="1003 SE 105th Ave"/>
    <s v="Vancouver"/>
    <s v="WA"/>
    <s v="720"/>
    <x v="1"/>
    <x v="0"/>
    <x v="3"/>
    <m/>
    <x v="4"/>
    <n v="3225.85"/>
    <n v="52"/>
    <n v="1"/>
    <x v="0"/>
    <x v="0"/>
    <x v="4"/>
  </r>
  <r>
    <s v="3561311"/>
    <x v="1"/>
    <s v="Ayala, Melinda S(M2L)"/>
    <s v="9025 SE Butte Ave"/>
    <s v="Vancouver"/>
    <s v="WA"/>
    <s v="720"/>
    <x v="1"/>
    <x v="0"/>
    <x v="3"/>
    <m/>
    <x v="4"/>
    <n v="1213.43"/>
    <n v="40"/>
    <n v="1"/>
    <x v="0"/>
    <x v="0"/>
    <x v="4"/>
  </r>
  <r>
    <s v="3561568"/>
    <x v="1"/>
    <s v="Garcia, David V(M2L)"/>
    <s v="9612 NE 21st St"/>
    <s v="Vancouver"/>
    <s v="WA"/>
    <s v="720"/>
    <x v="1"/>
    <x v="0"/>
    <x v="0"/>
    <m/>
    <x v="4"/>
    <n v="4918.74"/>
    <n v="102"/>
    <n v="1"/>
    <x v="0"/>
    <x v="0"/>
    <x v="4"/>
  </r>
  <r>
    <s v="3527232"/>
    <x v="1"/>
    <s v="Lee, Eric V(JDP)"/>
    <s v="11206 NE 11th Ave"/>
    <s v="Vancouver"/>
    <s v="WA"/>
    <s v="720"/>
    <x v="1"/>
    <x v="0"/>
    <x v="0"/>
    <m/>
    <x v="4"/>
    <n v="2994.25"/>
    <n v="126"/>
    <n v="1"/>
    <x v="0"/>
    <x v="0"/>
    <x v="4"/>
  </r>
  <r>
    <s v="3527899"/>
    <x v="1"/>
    <s v="George, Janice M(BBH)"/>
    <s v="8214 Macarthur Blvd"/>
    <s v="Vancouver"/>
    <s v="WA"/>
    <s v="720"/>
    <x v="1"/>
    <x v="0"/>
    <x v="3"/>
    <m/>
    <x v="4"/>
    <n v="1932.14"/>
    <n v="139"/>
    <n v="1"/>
    <x v="0"/>
    <x v="0"/>
    <x v="4"/>
  </r>
  <r>
    <s v="3528434"/>
    <x v="1"/>
    <s v="Gallupe, Tami(BBH)"/>
    <s v="1611 SE 79th Ct"/>
    <s v="Vancouver"/>
    <s v="WA"/>
    <s v="720"/>
    <x v="1"/>
    <x v="0"/>
    <x v="3"/>
    <m/>
    <x v="4"/>
    <n v="2540.84"/>
    <n v="118"/>
    <n v="1"/>
    <x v="0"/>
    <x v="0"/>
    <x v="4"/>
  </r>
  <r>
    <s v="3529218"/>
    <x v="1"/>
    <s v="Sanchez, Santos C(M2L)"/>
    <s v="4213 NE 38th St"/>
    <s v="Vancouver"/>
    <s v="WA"/>
    <s v="720"/>
    <x v="1"/>
    <x v="0"/>
    <x v="3"/>
    <m/>
    <x v="4"/>
    <n v="3783.53"/>
    <n v="122"/>
    <n v="1"/>
    <x v="0"/>
    <x v="0"/>
    <x v="4"/>
  </r>
  <r>
    <s v="3529852"/>
    <x v="1"/>
    <s v="Fricke, June(WTC)"/>
    <s v="23404 NE Weakly Rd"/>
    <s v="Camas"/>
    <s v="WA"/>
    <s v="720"/>
    <x v="1"/>
    <x v="0"/>
    <x v="0"/>
    <m/>
    <x v="4"/>
    <n v="6385.33"/>
    <n v="738"/>
    <n v="1"/>
    <x v="0"/>
    <x v="0"/>
    <x v="4"/>
  </r>
  <r>
    <s v="3533210"/>
    <x v="1"/>
    <s v="Matteney, LiAnne(M2L)"/>
    <s v="10702 SE 15th St"/>
    <s v="Vancouver"/>
    <s v="WA"/>
    <s v="720"/>
    <x v="1"/>
    <x v="0"/>
    <x v="0"/>
    <m/>
    <x v="4"/>
    <n v="2379.9699999999998"/>
    <n v="332"/>
    <n v="1"/>
    <x v="0"/>
    <x v="0"/>
    <x v="4"/>
  </r>
  <r>
    <s v="3533767"/>
    <x v="1"/>
    <s v="Estep, Dennis(M2L)"/>
    <s v="11314 NW 16th Ave"/>
    <s v="Vancouver"/>
    <s v="WA"/>
    <s v="720"/>
    <x v="1"/>
    <x v="0"/>
    <x v="3"/>
    <m/>
    <x v="4"/>
    <n v="3077.5"/>
    <n v="117"/>
    <n v="1"/>
    <x v="0"/>
    <x v="0"/>
    <x v="4"/>
  </r>
  <r>
    <s v="3536688"/>
    <x v="1"/>
    <s v="Blackford, James A(KMM)"/>
    <s v="704 W 39th St"/>
    <s v="Vancouver"/>
    <s v="WA"/>
    <s v="720"/>
    <x v="1"/>
    <x v="0"/>
    <x v="3"/>
    <m/>
    <x v="4"/>
    <n v="3269.66"/>
    <n v="44"/>
    <n v="1"/>
    <x v="0"/>
    <x v="0"/>
    <x v="4"/>
  </r>
  <r>
    <s v="3537039"/>
    <x v="1"/>
    <s v="Bohart, Brandon R(M2L)"/>
    <s v="2519 NE 159th St"/>
    <s v="Ridgefield"/>
    <s v="WA"/>
    <s v="720"/>
    <x v="1"/>
    <x v="0"/>
    <x v="3"/>
    <m/>
    <x v="4"/>
    <n v="3694.84"/>
    <n v="123"/>
    <n v="1"/>
    <x v="0"/>
    <x v="0"/>
    <x v="4"/>
  </r>
  <r>
    <s v="3537302"/>
    <x v="1"/>
    <s v="Hammond, Terry(WTC)"/>
    <s v="1818 NE 232nd Ave"/>
    <s v="Camas"/>
    <s v="WA"/>
    <s v="720"/>
    <x v="1"/>
    <x v="0"/>
    <x v="0"/>
    <m/>
    <x v="4"/>
    <n v="3607.99"/>
    <n v="233"/>
    <n v="1"/>
    <x v="0"/>
    <x v="0"/>
    <x v="4"/>
  </r>
  <r>
    <s v="3538028"/>
    <x v="1"/>
    <s v="RK Development(M2L)"/>
    <s v="13712 SE 36th St"/>
    <s v="Vancouver"/>
    <s v="WA"/>
    <s v="720"/>
    <x v="1"/>
    <x v="0"/>
    <x v="3"/>
    <m/>
    <x v="4"/>
    <n v="2396.7600000000002"/>
    <n v="78"/>
    <n v="1"/>
    <x v="0"/>
    <x v="0"/>
    <x v="4"/>
  </r>
  <r>
    <s v="3540579"/>
    <x v="1"/>
    <s v="Fox, Gene(KMM)"/>
    <s v="12316 SE Riverridge Dr"/>
    <s v="Vancouver"/>
    <s v="WA"/>
    <s v="720"/>
    <x v="1"/>
    <x v="0"/>
    <x v="3"/>
    <m/>
    <x v="4"/>
    <n v="3040.22"/>
    <n v="83"/>
    <n v="1"/>
    <x v="0"/>
    <x v="0"/>
    <x v="4"/>
  </r>
  <r>
    <s v="3543007"/>
    <x v="1"/>
    <s v="Jarvie, Charles A(KMM)"/>
    <s v="14510 SE 26th St"/>
    <s v="Vancouver"/>
    <s v="WA"/>
    <s v="720"/>
    <x v="1"/>
    <x v="0"/>
    <x v="3"/>
    <m/>
    <x v="4"/>
    <n v="2386.17"/>
    <n v="44"/>
    <n v="1"/>
    <x v="0"/>
    <x v="0"/>
    <x v="4"/>
  </r>
  <r>
    <s v="3543479"/>
    <x v="1"/>
    <s v="Sorenson, Carol A(KMM)"/>
    <s v="1920 SE 127th Ave"/>
    <s v="Vancouver"/>
    <s v="WA"/>
    <s v="720"/>
    <x v="1"/>
    <x v="0"/>
    <x v="3"/>
    <m/>
    <x v="4"/>
    <n v="2419.9"/>
    <n v="82"/>
    <n v="1"/>
    <x v="0"/>
    <x v="0"/>
    <x v="4"/>
  </r>
  <r>
    <s v="3547046"/>
    <x v="1"/>
    <s v="Handsaker, Jordan(M2L)"/>
    <s v="4010 NW 127th St"/>
    <s v="Vancouver"/>
    <s v="WA"/>
    <s v="720"/>
    <x v="1"/>
    <x v="0"/>
    <x v="0"/>
    <m/>
    <x v="4"/>
    <n v="2756.65"/>
    <n v="332"/>
    <n v="1"/>
    <x v="0"/>
    <x v="0"/>
    <x v="4"/>
  </r>
  <r>
    <s v="3547292"/>
    <x v="1"/>
    <s v="Blystone, Barbara(KMM)"/>
    <s v="28823 NW Main Ave"/>
    <s v="Ridgefield"/>
    <s v="WA"/>
    <s v="720"/>
    <x v="1"/>
    <x v="0"/>
    <x v="3"/>
    <m/>
    <x v="4"/>
    <n v="4546"/>
    <n v="435"/>
    <n v="1"/>
    <x v="0"/>
    <x v="0"/>
    <x v="4"/>
  </r>
  <r>
    <s v="3549399"/>
    <x v="1"/>
    <s v="Sage, Patrick(KMM)"/>
    <s v="14511 NE 81st St"/>
    <s v="Vancouver"/>
    <s v="WA"/>
    <s v="720"/>
    <x v="1"/>
    <x v="0"/>
    <x v="3"/>
    <m/>
    <x v="4"/>
    <n v="2384.2199999999998"/>
    <n v="29"/>
    <n v="1"/>
    <x v="0"/>
    <x v="0"/>
    <x v="4"/>
  </r>
  <r>
    <s v="3551050"/>
    <x v="1"/>
    <s v="Brown, Janiece A(BBH)"/>
    <s v="2508 N L St"/>
    <s v="Washougal"/>
    <s v="WA"/>
    <s v="720"/>
    <x v="1"/>
    <x v="0"/>
    <x v="3"/>
    <m/>
    <x v="4"/>
    <n v="1898.39"/>
    <n v="105"/>
    <n v="1"/>
    <x v="0"/>
    <x v="0"/>
    <x v="4"/>
  </r>
  <r>
    <s v="3551778"/>
    <x v="1"/>
    <s v="Keire, Mark(M2L)"/>
    <s v="6205 Montana Ln"/>
    <s v="Vancouver"/>
    <s v="WA"/>
    <s v="720"/>
    <x v="1"/>
    <x v="0"/>
    <x v="3"/>
    <m/>
    <x v="4"/>
    <n v="1213.5899999999999"/>
    <n v="47"/>
    <n v="1"/>
    <x v="0"/>
    <x v="0"/>
    <x v="4"/>
  </r>
  <r>
    <s v="3554012"/>
    <x v="1"/>
    <s v="Schubel, Joan E(KMM)"/>
    <s v="4015 NW 127th St"/>
    <s v="Vancouver"/>
    <s v="WA"/>
    <s v="720"/>
    <x v="1"/>
    <x v="0"/>
    <x v="0"/>
    <m/>
    <x v="4"/>
    <n v="4524.1400000000003"/>
    <n v="357"/>
    <n v="1"/>
    <x v="0"/>
    <x v="0"/>
    <x v="4"/>
  </r>
  <r>
    <s v="3555392"/>
    <x v="1"/>
    <s v="Miller, Karen(M2L)"/>
    <s v="13519 NW 7th Ave"/>
    <s v="Vancouver"/>
    <s v="WA"/>
    <s v="720"/>
    <x v="1"/>
    <x v="0"/>
    <x v="3"/>
    <m/>
    <x v="4"/>
    <n v="5223.2700000000004"/>
    <n v="55"/>
    <n v="1"/>
    <x v="0"/>
    <x v="0"/>
    <x v="4"/>
  </r>
  <r>
    <s v="3556047"/>
    <x v="1"/>
    <s v="Konez, Elizabeth H(KMM)"/>
    <s v="4021 NW 137th St"/>
    <s v="Vancouver"/>
    <s v="WA"/>
    <s v="720"/>
    <x v="1"/>
    <x v="0"/>
    <x v="3"/>
    <m/>
    <x v="4"/>
    <n v="1405.31"/>
    <n v="109"/>
    <n v="1"/>
    <x v="0"/>
    <x v="0"/>
    <x v="4"/>
  </r>
  <r>
    <s v="3556664"/>
    <x v="1"/>
    <s v="Alfi, Molly(BBH)"/>
    <s v="314 E Fourth Plain Blvd"/>
    <s v="Vancouver"/>
    <s v="WA"/>
    <s v="720"/>
    <x v="1"/>
    <x v="0"/>
    <x v="3"/>
    <m/>
    <x v="4"/>
    <n v="4619.6499999999996"/>
    <n v="81"/>
    <n v="1"/>
    <x v="0"/>
    <x v="0"/>
    <x v="4"/>
  </r>
  <r>
    <s v="3557244"/>
    <x v="1"/>
    <s v="Teeny, Keith(KMM)"/>
    <s v="13107 NE 36th Pl"/>
    <s v="Vancouver"/>
    <s v="WA"/>
    <s v="720"/>
    <x v="1"/>
    <x v="0"/>
    <x v="3"/>
    <m/>
    <x v="4"/>
    <n v="1209.95"/>
    <n v="22"/>
    <n v="1"/>
    <x v="0"/>
    <x v="0"/>
    <x v="4"/>
  </r>
  <r>
    <s v="3557698"/>
    <x v="1"/>
    <s v="Lewis, Rick(KMM)"/>
    <s v="13410 NE 77th St"/>
    <s v="Vancouver"/>
    <s v="WA"/>
    <s v="720"/>
    <x v="1"/>
    <x v="0"/>
    <x v="3"/>
    <m/>
    <x v="4"/>
    <n v="2389.06"/>
    <n v="71"/>
    <n v="1"/>
    <x v="0"/>
    <x v="0"/>
    <x v="4"/>
  </r>
  <r>
    <s v="3550492"/>
    <x v="1"/>
    <s v="Kullberg, Miles W(KMM)"/>
    <s v="7600 NE Meadows Dr"/>
    <s v="Vancouver"/>
    <s v="WA"/>
    <s v="720"/>
    <x v="1"/>
    <x v="0"/>
    <x v="3"/>
    <m/>
    <x v="4"/>
    <n v="3047.68"/>
    <n v="48"/>
    <n v="1"/>
    <x v="0"/>
    <x v="0"/>
    <x v="4"/>
  </r>
  <r>
    <s v="3550673"/>
    <x v="1"/>
    <s v="Baker, Linda(M2L)"/>
    <s v="2613 F St"/>
    <s v="Washougal"/>
    <s v="WA"/>
    <s v="720"/>
    <x v="1"/>
    <x v="0"/>
    <x v="3"/>
    <m/>
    <x v="4"/>
    <n v="8382.17"/>
    <n v="76"/>
    <n v="1"/>
    <x v="0"/>
    <x v="0"/>
    <x v="4"/>
  </r>
  <r>
    <s v="3551206"/>
    <x v="1"/>
    <s v="Baker, Sheila(M2L)"/>
    <s v="3708 G St"/>
    <s v="Vancouver"/>
    <s v="WA"/>
    <s v="720"/>
    <x v="1"/>
    <x v="0"/>
    <x v="3"/>
    <m/>
    <x v="4"/>
    <n v="2580.29"/>
    <n v="50"/>
    <n v="1"/>
    <x v="0"/>
    <x v="0"/>
    <x v="4"/>
  </r>
  <r>
    <s v="3552880"/>
    <x v="1"/>
    <s v="Bean, Karen E(KMM)"/>
    <s v="241 NW 19th Ave"/>
    <s v="Camas"/>
    <s v="WA"/>
    <s v="720"/>
    <x v="1"/>
    <x v="0"/>
    <x v="3"/>
    <m/>
    <x v="4"/>
    <n v="10728.24"/>
    <n v="68"/>
    <n v="1"/>
    <x v="0"/>
    <x v="0"/>
    <x v="4"/>
  </r>
  <r>
    <s v="3553097"/>
    <x v="1"/>
    <s v="Biegalke, Mike(BBH)"/>
    <s v="27317 NE 9th St"/>
    <s v="Camas"/>
    <s v="WA"/>
    <s v="720"/>
    <x v="1"/>
    <x v="0"/>
    <x v="0"/>
    <m/>
    <x v="4"/>
    <n v="6560.87"/>
    <n v="77"/>
    <n v="1"/>
    <x v="0"/>
    <x v="0"/>
    <x v="4"/>
  </r>
  <r>
    <s v="3553455"/>
    <x v="1"/>
    <s v="Wokal, Curtis D(KMM)"/>
    <s v="9300 NE 82nd Ct"/>
    <s v="Vancouver"/>
    <s v="WA"/>
    <s v="720"/>
    <x v="1"/>
    <x v="0"/>
    <x v="3"/>
    <m/>
    <x v="4"/>
    <n v="8669.01"/>
    <n v="105"/>
    <n v="1"/>
    <x v="0"/>
    <x v="0"/>
    <x v="4"/>
  </r>
  <r>
    <s v="3556447"/>
    <x v="1"/>
    <s v="Nelson, Meadow D(KMM)"/>
    <s v="1703 SW 4th Ave"/>
    <s v="Battle Ground"/>
    <s v="WA"/>
    <s v="720"/>
    <x v="1"/>
    <x v="0"/>
    <x v="0"/>
    <m/>
    <x v="4"/>
    <n v="5212.3500000000004"/>
    <n v="74"/>
    <n v="1"/>
    <x v="0"/>
    <x v="0"/>
    <x v="4"/>
  </r>
  <r>
    <s v="3556887"/>
    <x v="1"/>
    <s v="Stewart, Bernard J(KMM)"/>
    <s v="15104 NE 26th Ct"/>
    <s v="Vancouver"/>
    <s v="WA"/>
    <s v="720"/>
    <x v="1"/>
    <x v="0"/>
    <x v="3"/>
    <m/>
    <x v="4"/>
    <n v="4290.72"/>
    <n v="49"/>
    <n v="1"/>
    <x v="0"/>
    <x v="0"/>
    <x v="4"/>
  </r>
  <r>
    <s v="3556941"/>
    <x v="1"/>
    <s v="10-26-18 ATTACHED X SEC AND TCP ,JDV."/>
    <s v="3800 Harney St"/>
    <s v="Vancouver"/>
    <s v="WA"/>
    <s v="720"/>
    <x v="1"/>
    <x v="0"/>
    <x v="3"/>
    <m/>
    <x v="4"/>
    <n v="2375.0500000000002"/>
    <n v="29"/>
    <n v="1"/>
    <x v="0"/>
    <x v="0"/>
    <x v="4"/>
  </r>
  <r>
    <s v="3557288"/>
    <x v="1"/>
    <s v="Spring, Bill(M2L)"/>
    <s v="14018 NE 50th St"/>
    <s v="Vancouver"/>
    <s v="WA"/>
    <s v="720"/>
    <x v="1"/>
    <x v="0"/>
    <x v="3"/>
    <m/>
    <x v="4"/>
    <n v="12694.04"/>
    <n v="120"/>
    <n v="1"/>
    <x v="0"/>
    <x v="0"/>
    <x v="4"/>
  </r>
  <r>
    <s v="3557318"/>
    <x v="1"/>
    <s v="Martinez, James W(KMM)"/>
    <s v="15108 NE 27th Ave"/>
    <s v="Vancouver"/>
    <s v="WA"/>
    <s v="720"/>
    <x v="1"/>
    <x v="0"/>
    <x v="3"/>
    <m/>
    <x v="4"/>
    <n v="4241.3100000000004"/>
    <n v="67"/>
    <n v="1"/>
    <x v="0"/>
    <x v="0"/>
    <x v="4"/>
  </r>
  <r>
    <s v="3558876"/>
    <x v="1"/>
    <s v="Stratton, Richard T(BBH)"/>
    <s v="2923 NW 2nd Ave"/>
    <s v="Camas"/>
    <s v="WA"/>
    <s v="720"/>
    <x v="1"/>
    <x v="0"/>
    <x v="0"/>
    <m/>
    <x v="4"/>
    <n v="5052.21"/>
    <n v="174"/>
    <n v="1"/>
    <x v="0"/>
    <x v="0"/>
    <x v="4"/>
  </r>
  <r>
    <s v="3559152"/>
    <x v="1"/>
    <s v="Altrichter, Jim J(BBH)"/>
    <s v="304 W 23rd St"/>
    <s v="Vancouver"/>
    <s v="WA"/>
    <s v="720"/>
    <x v="1"/>
    <x v="0"/>
    <x v="3"/>
    <m/>
    <x v="4"/>
    <n v="9096.7000000000007"/>
    <n v="69"/>
    <n v="1"/>
    <x v="0"/>
    <x v="0"/>
    <x v="4"/>
  </r>
  <r>
    <s v="3559269"/>
    <x v="1"/>
    <s v="11-19-18 ATTACHED X SEC AND TCP,JDV."/>
    <s v="303 E 29th St"/>
    <s v="Vancouver"/>
    <s v="WA"/>
    <s v="720"/>
    <x v="1"/>
    <x v="0"/>
    <x v="3"/>
    <m/>
    <x v="4"/>
    <n v="2699.88"/>
    <n v="43"/>
    <n v="1"/>
    <x v="0"/>
    <x v="0"/>
    <x v="4"/>
  </r>
  <r>
    <s v="3560838"/>
    <x v="1"/>
    <s v="Kramer, Mickey C(KMM)"/>
    <s v="12700 NW 20th Ave"/>
    <s v="Vancouver"/>
    <s v="WA"/>
    <s v="720"/>
    <x v="1"/>
    <x v="0"/>
    <x v="3"/>
    <m/>
    <x v="4"/>
    <n v="4388.0600000000004"/>
    <n v="31"/>
    <n v="1"/>
    <x v="0"/>
    <x v="0"/>
    <x v="4"/>
  </r>
  <r>
    <s v="3557398"/>
    <x v="1"/>
    <s v="Jackson, Robert(M2L)"/>
    <s v="9307 NE 179th St"/>
    <s v="Battle Ground"/>
    <s v="WA"/>
    <s v="720"/>
    <x v="1"/>
    <x v="0"/>
    <x v="0"/>
    <m/>
    <x v="4"/>
    <n v="12844.13"/>
    <n v="137"/>
    <n v="1"/>
    <x v="0"/>
    <x v="0"/>
    <x v="4"/>
  </r>
  <r>
    <s v="3542162"/>
    <x v="1"/>
    <s v="Lee, Robert(M2L)"/>
    <s v="17312 NE 27th Way"/>
    <s v="Vancouver"/>
    <s v="WA"/>
    <s v="720"/>
    <x v="1"/>
    <x v="0"/>
    <x v="3"/>
    <m/>
    <x v="4"/>
    <n v="0"/>
    <m/>
    <n v="1"/>
    <x v="1"/>
    <x v="1"/>
    <x v="1"/>
  </r>
  <r>
    <s v="3528574"/>
    <x v="0"/>
    <s v="Wimber, Jon M(M2L)"/>
    <s v="3301 NE 174th Ct"/>
    <s v="Vancouver"/>
    <s v="WA"/>
    <s v="720"/>
    <x v="1"/>
    <x v="0"/>
    <x v="0"/>
    <m/>
    <x v="4"/>
    <n v="1994.11"/>
    <n v="149"/>
    <n v="1"/>
    <x v="0"/>
    <x v="0"/>
    <x v="4"/>
  </r>
  <r>
    <s v="3529432"/>
    <x v="0"/>
    <s v="Muyskens, J D(BBH)"/>
    <s v="5115 NW Esther St"/>
    <s v="Vancouver"/>
    <s v="WA"/>
    <s v="720"/>
    <x v="1"/>
    <x v="0"/>
    <x v="0"/>
    <m/>
    <x v="4"/>
    <n v="2149.3200000000002"/>
    <n v="177"/>
    <n v="1"/>
    <x v="0"/>
    <x v="0"/>
    <x v="4"/>
  </r>
  <r>
    <s v="3532973"/>
    <x v="0"/>
    <s v="Craine, William(JDP)"/>
    <s v="123 E 37th St"/>
    <s v="Vancouver"/>
    <s v="WA"/>
    <s v="720"/>
    <x v="1"/>
    <x v="0"/>
    <x v="3"/>
    <m/>
    <x v="4"/>
    <n v="2388.7800000000002"/>
    <n v="62"/>
    <n v="1"/>
    <x v="0"/>
    <x v="0"/>
    <x v="5"/>
  </r>
  <r>
    <s v="3540753"/>
    <x v="0"/>
    <s v="Graham, Laraine(BBH)"/>
    <s v="9111 NE 72nd St"/>
    <s v="Vancouver"/>
    <s v="WA"/>
    <s v="720"/>
    <x v="1"/>
    <x v="0"/>
    <x v="3"/>
    <m/>
    <x v="4"/>
    <n v="1215.1500000000001"/>
    <n v="62"/>
    <n v="1"/>
    <x v="0"/>
    <x v="0"/>
    <x v="4"/>
  </r>
  <r>
    <s v="3546183"/>
    <x v="0"/>
    <s v="Davis, Tim L(BBH)"/>
    <s v="6303 Wyoming St"/>
    <s v="Vancouver"/>
    <s v="WA"/>
    <s v="720"/>
    <x v="1"/>
    <x v="0"/>
    <x v="3"/>
    <m/>
    <x v="4"/>
    <n v="3458.59"/>
    <n v="75"/>
    <n v="1"/>
    <x v="0"/>
    <x v="0"/>
    <x v="4"/>
  </r>
  <r>
    <s v="3544132"/>
    <x v="0"/>
    <s v="LaPointe Properrties(M2L)"/>
    <s v="8915 Beacon Ave"/>
    <s v="Vancouver"/>
    <s v="WA"/>
    <s v="720"/>
    <x v="1"/>
    <x v="0"/>
    <x v="3"/>
    <m/>
    <x v="4"/>
    <n v="2891.14"/>
    <n v="52"/>
    <n v="1"/>
    <x v="0"/>
    <x v="0"/>
    <x v="4"/>
  </r>
  <r>
    <s v="3519783"/>
    <x v="2"/>
    <s v="E 3rd Loop-2370. Vancouver(SAS)"/>
    <s v="2370 E 3rd Loop"/>
    <s v="Vancouver"/>
    <s v="WA"/>
    <s v="710"/>
    <x v="0"/>
    <x v="1"/>
    <x v="1"/>
    <m/>
    <x v="4"/>
    <n v="2868.19"/>
    <n v="87"/>
    <n v="1"/>
    <x v="0"/>
    <x v="0"/>
    <x v="1"/>
  </r>
  <r>
    <s v="3535353"/>
    <x v="2"/>
    <s v="02-Install main extension to serve new c"/>
    <s v="12302 NE 56th St"/>
    <s v="Vancouver"/>
    <s v="WA"/>
    <s v="710"/>
    <x v="0"/>
    <x v="1"/>
    <x v="1"/>
    <m/>
    <x v="4"/>
    <n v="10272.469999999999"/>
    <n v="468"/>
    <n v="1"/>
    <x v="0"/>
    <x v="0"/>
    <x v="1"/>
  </r>
  <r>
    <s v="3530996"/>
    <x v="2"/>
    <s v="Install 2&quot; (P) Main Stub"/>
    <s v="NE 28th St"/>
    <s v="Camas"/>
    <s v="WA"/>
    <s v="710"/>
    <x v="0"/>
    <x v="1"/>
    <x v="1"/>
    <m/>
    <x v="4"/>
    <n v="4249.12"/>
    <n v="35"/>
    <n v="1"/>
    <x v="0"/>
    <x v="0"/>
    <x v="1"/>
  </r>
  <r>
    <s v="3530997"/>
    <x v="2"/>
    <s v="Install 4&quot; (P) Main Stub"/>
    <s v="NE 28th St"/>
    <s v="Camas"/>
    <s v="WA"/>
    <s v="710"/>
    <x v="0"/>
    <x v="1"/>
    <x v="5"/>
    <m/>
    <x v="4"/>
    <n v="19864.169999999998"/>
    <n v="70"/>
    <n v="1"/>
    <x v="0"/>
    <x v="0"/>
    <x v="1"/>
  </r>
  <r>
    <s v="3522578"/>
    <x v="2"/>
    <s v="NW Fruite Valley Rd-4180. Vanc(SAS)"/>
    <s v="4180 NW Fruit Valley Rd"/>
    <s v="Vancouver"/>
    <s v="WA"/>
    <s v="710"/>
    <x v="0"/>
    <x v="1"/>
    <x v="1"/>
    <m/>
    <x v="4"/>
    <n v="9180.1299999999992"/>
    <n v="685"/>
    <n v="1"/>
    <x v="0"/>
    <x v="0"/>
    <x v="1"/>
  </r>
  <r>
    <s v="3531907"/>
    <x v="2"/>
    <s v="NW Whitney Rd-6620. Vancouver(SAS)"/>
    <s v="6620 NW Whitney Rd"/>
    <s v="Vancouver"/>
    <s v="WA"/>
    <s v="710"/>
    <x v="0"/>
    <x v="1"/>
    <x v="1"/>
    <m/>
    <x v="4"/>
    <n v="22460.19"/>
    <n v="542"/>
    <n v="1"/>
    <x v="0"/>
    <x v="0"/>
    <x v="1"/>
  </r>
  <r>
    <s v="3556068"/>
    <x v="2"/>
    <s v="Order for paving charges"/>
    <s v="NE 28th St"/>
    <s v="Camas"/>
    <s v="WA"/>
    <s v="710"/>
    <x v="0"/>
    <x v="1"/>
    <x v="1"/>
    <m/>
    <x v="4"/>
    <n v="0"/>
    <m/>
    <n v="1"/>
    <x v="1"/>
    <x v="1"/>
    <x v="1"/>
  </r>
  <r>
    <s v="3527383"/>
    <x v="2"/>
    <s v="NE 232nd North Proactive MX(WTC)"/>
    <s v="23011 NE 19th St"/>
    <s v="Camas"/>
    <s v="WA"/>
    <s v="710"/>
    <x v="1"/>
    <x v="0"/>
    <x v="1"/>
    <m/>
    <x v="4"/>
    <n v="67043.38"/>
    <n v="2744"/>
    <n v="1"/>
    <x v="0"/>
    <x v="0"/>
    <x v="1"/>
  </r>
  <r>
    <s v="3528572"/>
    <x v="2"/>
    <s v="3301 NE 174th Ct(M2L)"/>
    <s v="3301 NE 174th Ct"/>
    <s v="Vancouver"/>
    <s v="WA"/>
    <s v="710"/>
    <x v="1"/>
    <x v="0"/>
    <x v="1"/>
    <m/>
    <x v="4"/>
    <n v="5437.61"/>
    <n v="279"/>
    <n v="1"/>
    <x v="0"/>
    <x v="0"/>
    <x v="1"/>
  </r>
  <r>
    <s v="3529431"/>
    <x v="2"/>
    <s v="Esther St MX 5115(BBH)"/>
    <s v="5115 NW Esther St"/>
    <s v="Vancouver"/>
    <s v="WA"/>
    <s v="710"/>
    <x v="1"/>
    <x v="0"/>
    <x v="1"/>
    <m/>
    <x v="4"/>
    <n v="2622.01"/>
    <n v="82"/>
    <n v="1"/>
    <x v="0"/>
    <x v="0"/>
    <x v="1"/>
  </r>
  <r>
    <s v="3532974"/>
    <x v="2"/>
    <s v="E 37th St MX 123(JDP)"/>
    <s v="123 E 37th St"/>
    <s v="Vancouver"/>
    <s v="WA"/>
    <s v="710"/>
    <x v="1"/>
    <x v="0"/>
    <x v="1"/>
    <m/>
    <x v="4"/>
    <n v="7562.37"/>
    <n v="148"/>
    <n v="1"/>
    <x v="0"/>
    <x v="0"/>
    <x v="1"/>
  </r>
  <r>
    <s v="3540752"/>
    <x v="2"/>
    <s v="72nd MX 9111 and 9117(BBH)"/>
    <s v="9117 and 9119 NE 72nd St"/>
    <s v="Vancouver, WA"/>
    <s v="WA"/>
    <s v="710"/>
    <x v="1"/>
    <x v="0"/>
    <x v="1"/>
    <m/>
    <x v="4"/>
    <n v="2042.29"/>
    <n v="107"/>
    <n v="1"/>
    <x v="0"/>
    <x v="0"/>
    <x v="1"/>
  </r>
  <r>
    <s v="3546182"/>
    <x v="2"/>
    <s v="Wyoming St MX 6303(BBH)"/>
    <s v="6303 Wyoming St"/>
    <s v="Vancouver, WA"/>
    <s v="WA"/>
    <s v="710"/>
    <x v="1"/>
    <x v="0"/>
    <x v="1"/>
    <m/>
    <x v="4"/>
    <n v="4888.1899999999996"/>
    <n v="79"/>
    <n v="1"/>
    <x v="0"/>
    <x v="0"/>
    <x v="1"/>
  </r>
  <r>
    <s v="3544131"/>
    <x v="2"/>
    <s v="8915 Beacon Ave(M2L)"/>
    <s v="8915 Beacon Ave"/>
    <s v="Vancouver"/>
    <s v="WA"/>
    <s v="710"/>
    <x v="1"/>
    <x v="0"/>
    <x v="1"/>
    <m/>
    <x v="4"/>
    <n v="9313.0300000000007"/>
    <n v="43"/>
    <n v="1"/>
    <x v="0"/>
    <x v="0"/>
    <x v="1"/>
  </r>
  <r>
    <s v="3508377"/>
    <x v="2"/>
    <s v="Bridgeview Ct, 105(TLB)"/>
    <s v="105 Bridgeview Ct"/>
    <s v="White Salmon"/>
    <s v="WA"/>
    <s v="710"/>
    <x v="1"/>
    <x v="1"/>
    <x v="0"/>
    <m/>
    <x v="4"/>
    <n v="2408.21"/>
    <n v="174"/>
    <n v="1"/>
    <x v="0"/>
    <x v="0"/>
    <x v="1"/>
  </r>
  <r>
    <s v="3519295"/>
    <x v="2"/>
    <s v="Off Rd(TLB)"/>
    <s v="280 Off Rd"/>
    <s v="White Salmon"/>
    <s v="WA"/>
    <s v="710"/>
    <x v="1"/>
    <x v="1"/>
    <x v="1"/>
    <m/>
    <x v="4"/>
    <n v="4388.49"/>
    <n v="577"/>
    <n v="1"/>
    <x v="0"/>
    <x v="0"/>
    <x v="1"/>
  </r>
  <r>
    <s v="3541449"/>
    <x v="2"/>
    <s v="114th Street Vancouver WA MX(SEP)"/>
    <s v="4706 NE 114th Street"/>
    <s v="Vancouver"/>
    <s v="WA"/>
    <s v="710"/>
    <x v="1"/>
    <x v="1"/>
    <x v="1"/>
    <m/>
    <x v="4"/>
    <n v="6676.03"/>
    <n v="280"/>
    <n v="1"/>
    <x v="0"/>
    <x v="0"/>
    <x v="1"/>
  </r>
  <r>
    <s v="3541508"/>
    <x v="2"/>
    <s v="2&quot; (p) MX"/>
    <s v="2465 N. Washougal River Rd."/>
    <s v="Washougal"/>
    <s v="WA"/>
    <s v="710"/>
    <x v="1"/>
    <x v="1"/>
    <x v="1"/>
    <m/>
    <x v="4"/>
    <n v="14690.44"/>
    <n v="397"/>
    <n v="1"/>
    <x v="0"/>
    <x v="0"/>
    <x v="1"/>
  </r>
  <r>
    <s v="3542058"/>
    <x v="2"/>
    <s v="SE 354th Rev2(STS)"/>
    <s v="6006 SE 354th Ave"/>
    <s v="Washougal"/>
    <s v="WA"/>
    <s v="710"/>
    <x v="1"/>
    <x v="1"/>
    <x v="1"/>
    <m/>
    <x v="4"/>
    <n v="36084.25"/>
    <n v="1759"/>
    <n v="1"/>
    <x v="0"/>
    <x v="0"/>
    <x v="1"/>
  </r>
  <r>
    <s v="3547334"/>
    <x v="2"/>
    <s v="Columbia Ridge 3-lot MX(STS)"/>
    <s v="1457 N Columbia Ridge Way"/>
    <s v="Washougal"/>
    <s v="WA"/>
    <s v="710"/>
    <x v="1"/>
    <x v="1"/>
    <x v="1"/>
    <m/>
    <x v="4"/>
    <n v="8962.7000000000007"/>
    <n v="102"/>
    <n v="1"/>
    <x v="0"/>
    <x v="0"/>
    <x v="1"/>
  </r>
  <r>
    <s v="3550282"/>
    <x v="2"/>
    <s v="NW 25th Ave MX 7006(JDP)"/>
    <s v="7006 NW 25th Ave"/>
    <s v="Vancouver"/>
    <s v="WA"/>
    <s v="710"/>
    <x v="1"/>
    <x v="1"/>
    <x v="1"/>
    <m/>
    <x v="4"/>
    <n v="10303.57"/>
    <n v="254"/>
    <n v="1"/>
    <x v="0"/>
    <x v="0"/>
    <x v="1"/>
  </r>
  <r>
    <s v="3551163"/>
    <x v="2"/>
    <s v="Install 4&quot;(P) Main Per Sketch"/>
    <s v="Evergreen Blvd"/>
    <s v="Washougal"/>
    <s v="WA"/>
    <s v="710"/>
    <x v="1"/>
    <x v="1"/>
    <x v="5"/>
    <m/>
    <x v="4"/>
    <n v="17281.89"/>
    <n v="373"/>
    <n v="1"/>
    <x v="0"/>
    <x v="0"/>
    <x v="1"/>
  </r>
  <r>
    <s v="3503533"/>
    <x v="2"/>
    <s v="S Hillhurst Rd MX(RCB)"/>
    <s v="S. Hillhurst Rd"/>
    <s v="Ridgefield"/>
    <s v="WA"/>
    <s v="710"/>
    <x v="1"/>
    <x v="1"/>
    <x v="4"/>
    <m/>
    <x v="4"/>
    <n v="927738.24"/>
    <n v="4255"/>
    <n v="1"/>
    <x v="0"/>
    <x v="0"/>
    <x v="1"/>
  </r>
  <r>
    <s v="3538251"/>
    <x v="2"/>
    <s v="NE 146th St MX 5119(JDP)"/>
    <s v="5119 NE 146th St"/>
    <s v="Vancouver"/>
    <s v="WA"/>
    <s v="710"/>
    <x v="1"/>
    <x v="1"/>
    <x v="1"/>
    <m/>
    <x v="4"/>
    <n v="12995.71"/>
    <n v="130"/>
    <n v="1"/>
    <x v="0"/>
    <x v="0"/>
    <x v="1"/>
  </r>
  <r>
    <s v="3540267"/>
    <x v="2"/>
    <s v="Hidden Vista Subdivision(RCB) - MX **Wee"/>
    <s v="14406 NE 20th Ave"/>
    <s v="Vancouver"/>
    <s v="WA"/>
    <s v="710"/>
    <x v="1"/>
    <x v="1"/>
    <x v="1"/>
    <m/>
    <x v="4"/>
    <n v="38498.81"/>
    <n v="286"/>
    <n v="1"/>
    <x v="0"/>
    <x v="0"/>
    <x v="1"/>
  </r>
  <r>
    <s v="3544334"/>
    <x v="2"/>
    <s v="NE 53rd Ave MX 7416(JDP)"/>
    <s v="7416 NE 53rd Ave"/>
    <s v="Vancouver"/>
    <s v="WA"/>
    <s v="710"/>
    <x v="1"/>
    <x v="1"/>
    <x v="1"/>
    <m/>
    <x v="4"/>
    <n v="11534.43"/>
    <n v="85"/>
    <n v="1"/>
    <x v="0"/>
    <x v="0"/>
    <x v="1"/>
  </r>
  <r>
    <s v="3558295"/>
    <x v="2"/>
    <s v="11-16-18 PREFER TO TRY TO BORE DUE TO HE"/>
    <s v="11117 SE Evergreen Hwy"/>
    <s v="Vancouver"/>
    <s v="WA"/>
    <s v="710"/>
    <x v="1"/>
    <x v="1"/>
    <x v="1"/>
    <m/>
    <x v="4"/>
    <n v="13430.1"/>
    <n v="143"/>
    <n v="1"/>
    <x v="0"/>
    <x v="0"/>
    <x v="1"/>
  </r>
  <r>
    <s v="3520485"/>
    <x v="2"/>
    <s v="Install 2&quot; (p) main"/>
    <s v=""/>
    <s v=""/>
    <s v=""/>
    <s v=""/>
    <x v="1"/>
    <x v="1"/>
    <x v="9"/>
    <m/>
    <x v="4"/>
    <n v="2216.35"/>
    <n v="274"/>
    <n v="1"/>
    <x v="0"/>
    <x v="0"/>
    <x v="1"/>
  </r>
  <r>
    <s v="3520486"/>
    <x v="2"/>
    <s v="Install 2&quot; (p) main tie in"/>
    <s v=""/>
    <s v=""/>
    <s v=""/>
    <s v=""/>
    <x v="1"/>
    <x v="1"/>
    <x v="9"/>
    <m/>
    <x v="4"/>
    <n v="4166.03"/>
    <n v="39"/>
    <n v="1"/>
    <x v="0"/>
    <x v="0"/>
    <x v="1"/>
  </r>
  <r>
    <s v="3544336"/>
    <x v="2"/>
    <s v="Michigan NW, 608,616,624,632(TLB)"/>
    <s v="632 NW Michigan"/>
    <s v="White Salmon"/>
    <s v="WA"/>
    <s v="710"/>
    <x v="2"/>
    <x v="1"/>
    <x v="0"/>
    <m/>
    <x v="4"/>
    <n v="9525.08"/>
    <n v="134"/>
    <n v="1"/>
    <x v="0"/>
    <x v="0"/>
    <x v="1"/>
  </r>
  <r>
    <s v="3537001"/>
    <x v="2"/>
    <s v="Install 2&quot; (p) Main"/>
    <s v="Jake Lane"/>
    <s v="White Salmon"/>
    <s v="WA"/>
    <s v="710"/>
    <x v="1"/>
    <x v="1"/>
    <x v="1"/>
    <m/>
    <x v="4"/>
    <n v="6292.49"/>
    <n v="421"/>
    <n v="1"/>
    <x v="0"/>
    <x v="0"/>
    <x v="1"/>
  </r>
  <r>
    <s v="3554891"/>
    <x v="2"/>
    <s v="Install 2&quot; (p) main"/>
    <s v="Ingram Pl"/>
    <s v="White Salmon"/>
    <s v="WA"/>
    <s v="710"/>
    <x v="1"/>
    <x v="1"/>
    <x v="1"/>
    <m/>
    <x v="4"/>
    <n v="13401.86"/>
    <n v="851"/>
    <n v="1"/>
    <x v="0"/>
    <x v="0"/>
    <x v="1"/>
  </r>
  <r>
    <s v="3530148"/>
    <x v="2"/>
    <s v="Phase 2 Part 3-Install 2&quot; (p) main"/>
    <s v="Columbia Way"/>
    <s v="Vancouver"/>
    <s v="WA"/>
    <s v="710"/>
    <x v="0"/>
    <x v="1"/>
    <x v="1"/>
    <m/>
    <x v="4"/>
    <n v="7018.18"/>
    <n v="1904"/>
    <n v="1"/>
    <x v="0"/>
    <x v="0"/>
    <x v="1"/>
  </r>
  <r>
    <s v="3533630"/>
    <x v="2"/>
    <s v="Install 4&quot; (p) main"/>
    <s v="Brady Rd"/>
    <s v="Vancouver"/>
    <s v="WA"/>
    <s v="710"/>
    <x v="0"/>
    <x v="1"/>
    <x v="5"/>
    <m/>
    <x v="4"/>
    <n v="43565.34"/>
    <n v="3376"/>
    <n v="1"/>
    <x v="0"/>
    <x v="0"/>
    <x v="1"/>
  </r>
  <r>
    <s v="3536692"/>
    <x v="2"/>
    <s v="Install 2&quot;(P) main inside subdivision pe"/>
    <s v="NE 56th St / 121st - 127th Aves"/>
    <s v="Vancouver"/>
    <s v="WA"/>
    <s v="710"/>
    <x v="0"/>
    <x v="1"/>
    <x v="1"/>
    <m/>
    <x v="4"/>
    <n v="5232.74"/>
    <n v="617"/>
    <n v="1"/>
    <x v="0"/>
    <x v="0"/>
    <x v="1"/>
  </r>
  <r>
    <s v="3545431"/>
    <x v="2"/>
    <s v="SW Portion - Install 4&quot;(P) main."/>
    <s v="Brady Rd"/>
    <s v="Vancouver"/>
    <s v="WA"/>
    <s v="710"/>
    <x v="0"/>
    <x v="1"/>
    <x v="5"/>
    <m/>
    <x v="4"/>
    <n v="19394.93"/>
    <n v="1581"/>
    <n v="1"/>
    <x v="0"/>
    <x v="0"/>
    <x v="1"/>
  </r>
  <r>
    <s v="3496537"/>
    <x v="2"/>
    <s v="Phase 2 Part 2-Install 2&quot; (p) main"/>
    <s v="Columbia Way"/>
    <s v="Vancouver"/>
    <s v="WA"/>
    <s v="710"/>
    <x v="0"/>
    <x v="1"/>
    <x v="1"/>
    <m/>
    <x v="4"/>
    <n v="8840.74"/>
    <n v="1324"/>
    <n v="1"/>
    <x v="0"/>
    <x v="0"/>
    <x v="1"/>
  </r>
  <r>
    <s v="3529975"/>
    <x v="2"/>
    <s v="Install 2&quot; (p) main"/>
    <s v="Columbia Way"/>
    <s v="Vancouver"/>
    <s v="WA"/>
    <s v="710"/>
    <x v="0"/>
    <x v="1"/>
    <x v="1"/>
    <m/>
    <x v="4"/>
    <n v="3735.37"/>
    <n v="440"/>
    <n v="1"/>
    <x v="0"/>
    <x v="0"/>
    <x v="1"/>
  </r>
  <r>
    <s v="3533631"/>
    <x v="2"/>
    <s v="Install 2&quot; (p) main"/>
    <s v="Brady Rd"/>
    <s v="Vancouver"/>
    <s v="WA"/>
    <s v="710"/>
    <x v="0"/>
    <x v="1"/>
    <x v="1"/>
    <m/>
    <x v="4"/>
    <n v="3450.39"/>
    <n v="433"/>
    <n v="1"/>
    <x v="0"/>
    <x v="0"/>
    <x v="1"/>
  </r>
  <r>
    <s v="3534388"/>
    <x v="2"/>
    <s v="Ph 1-02 Install 4&quot; (p) main"/>
    <s v="Brady Rd"/>
    <s v="Vancouver"/>
    <s v="WA"/>
    <s v="710"/>
    <x v="0"/>
    <x v="1"/>
    <x v="5"/>
    <m/>
    <x v="4"/>
    <n v="9907.77"/>
    <n v="940"/>
    <n v="1"/>
    <x v="0"/>
    <x v="0"/>
    <x v="1"/>
  </r>
  <r>
    <s v="3536693"/>
    <x v="2"/>
    <s v="Install 2&quot;(P) main tie in per sketch."/>
    <s v="NE 56th St / 121st - 127th Aves"/>
    <s v="Vancouver"/>
    <s v="WA"/>
    <s v="710"/>
    <x v="0"/>
    <x v="1"/>
    <x v="1"/>
    <m/>
    <x v="4"/>
    <n v="1083.17"/>
    <n v="10"/>
    <n v="1"/>
    <x v="0"/>
    <x v="0"/>
    <x v="1"/>
  </r>
  <r>
    <s v="3538559"/>
    <x v="2"/>
    <s v="Install 2&quot; (p) main"/>
    <s v="NE 143rd Ave"/>
    <s v="Vancouver"/>
    <s v="WA"/>
    <s v="710"/>
    <x v="0"/>
    <x v="1"/>
    <x v="1"/>
    <m/>
    <x v="4"/>
    <n v="6110.38"/>
    <n v="344"/>
    <n v="1"/>
    <x v="0"/>
    <x v="0"/>
    <x v="1"/>
  </r>
  <r>
    <s v="3543557"/>
    <x v="2"/>
    <s v="Install 4&quot; (p) main"/>
    <s v="SE 184th Ave"/>
    <s v="Vancouver"/>
    <s v="WA"/>
    <s v="710"/>
    <x v="0"/>
    <x v="1"/>
    <x v="5"/>
    <m/>
    <x v="4"/>
    <n v="13839.92"/>
    <n v="1154"/>
    <n v="1"/>
    <x v="0"/>
    <x v="0"/>
    <x v="1"/>
  </r>
  <r>
    <s v="3543558"/>
    <x v="2"/>
    <s v="Install 2&quot; (p) main"/>
    <s v="SE 184th Ave"/>
    <s v="Vancouver"/>
    <s v="WA"/>
    <s v="710"/>
    <x v="0"/>
    <x v="1"/>
    <x v="1"/>
    <m/>
    <x v="4"/>
    <n v="2157.9"/>
    <n v="205"/>
    <n v="1"/>
    <x v="0"/>
    <x v="0"/>
    <x v="1"/>
  </r>
  <r>
    <s v="3547596"/>
    <x v="2"/>
    <s v="Phase 2 Part 4 Install 2&quot; (p) main"/>
    <s v="Columbia Way"/>
    <s v="Vancouver"/>
    <s v="WA"/>
    <s v="710"/>
    <x v="0"/>
    <x v="1"/>
    <x v="1"/>
    <m/>
    <x v="4"/>
    <n v="2142.56"/>
    <n v="256"/>
    <n v="1"/>
    <x v="0"/>
    <x v="0"/>
    <x v="1"/>
  </r>
  <r>
    <s v="3549042"/>
    <x v="2"/>
    <s v="Phase 2 Part 4 Install 2&quot; (p) main tie i"/>
    <s v="Columbia Way"/>
    <s v="Vancouver"/>
    <s v="WA"/>
    <s v="710"/>
    <x v="0"/>
    <x v="1"/>
    <x v="1"/>
    <m/>
    <x v="4"/>
    <n v="1302.44"/>
    <n v="256"/>
    <n v="1"/>
    <x v="0"/>
    <x v="0"/>
    <x v="1"/>
  </r>
  <r>
    <s v="3549487"/>
    <x v="2"/>
    <s v="Install 2&quot; (p) main"/>
    <s v="NE St Johns Rd"/>
    <s v="Vancouver"/>
    <s v="WA"/>
    <s v="710"/>
    <x v="0"/>
    <x v="1"/>
    <x v="1"/>
    <m/>
    <x v="4"/>
    <n v="2382.73"/>
    <n v="182"/>
    <n v="1"/>
    <x v="0"/>
    <x v="0"/>
    <x v="1"/>
  </r>
  <r>
    <s v="3549488"/>
    <x v="2"/>
    <s v="Install 2&quot; (p) main tie in"/>
    <s v="NE St Johns Rd"/>
    <s v="Vancouver"/>
    <s v="WA"/>
    <s v="710"/>
    <x v="0"/>
    <x v="1"/>
    <x v="1"/>
    <m/>
    <x v="4"/>
    <n v="5129.71"/>
    <n v="31"/>
    <n v="1"/>
    <x v="0"/>
    <x v="0"/>
    <x v="1"/>
  </r>
  <r>
    <s v="3539544"/>
    <x v="2"/>
    <s v="Ph 2 Install 2&quot; (p) main"/>
    <s v="NE 56th St"/>
    <s v="Vancouver"/>
    <s v="WA"/>
    <s v="710"/>
    <x v="0"/>
    <x v="1"/>
    <x v="1"/>
    <m/>
    <x v="4"/>
    <n v="7020.96"/>
    <n v="686"/>
    <n v="1"/>
    <x v="0"/>
    <x v="0"/>
    <x v="1"/>
  </r>
  <r>
    <s v="3550733"/>
    <x v="2"/>
    <s v="PH 1.5 - Install 2&quot;(P) main per sketch p"/>
    <s v="NE 56th St / 121st - 127th Aves"/>
    <s v="Vancouver"/>
    <s v="WA"/>
    <s v="710"/>
    <x v="0"/>
    <x v="1"/>
    <x v="1"/>
    <m/>
    <x v="4"/>
    <n v="3607.89"/>
    <n v="209"/>
    <n v="1"/>
    <x v="0"/>
    <x v="0"/>
    <x v="1"/>
  </r>
  <r>
    <s v="3515945"/>
    <x v="2"/>
    <s v="Install 2&quot; (p) main"/>
    <s v="NW McMasters Dr"/>
    <s v="Camas"/>
    <s v="WA"/>
    <s v="710"/>
    <x v="2"/>
    <x v="1"/>
    <x v="1"/>
    <m/>
    <x v="4"/>
    <n v="11830.1"/>
    <n v="1815"/>
    <n v="1"/>
    <x v="0"/>
    <x v="0"/>
    <x v="1"/>
  </r>
  <r>
    <s v="3527597"/>
    <x v="2"/>
    <s v="Omaha Way - 500. Vancouver(SAS)"/>
    <s v="500 Omaha Way"/>
    <s v="Vancouver"/>
    <s v="WA"/>
    <s v="710"/>
    <x v="2"/>
    <x v="1"/>
    <x v="1"/>
    <m/>
    <x v="4"/>
    <n v="5420.87"/>
    <n v="162"/>
    <n v="1"/>
    <x v="0"/>
    <x v="0"/>
    <x v="1"/>
  </r>
  <r>
    <s v="3547219"/>
    <x v="2"/>
    <s v="Install 2&quot; (p) main"/>
    <s v="SE 184th Ave"/>
    <s v="Vancouver"/>
    <s v="WA"/>
    <s v="710"/>
    <x v="2"/>
    <x v="1"/>
    <x v="1"/>
    <m/>
    <x v="4"/>
    <n v="11360.31"/>
    <n v="1619"/>
    <n v="1"/>
    <x v="0"/>
    <x v="0"/>
    <x v="1"/>
  </r>
  <r>
    <s v="3556540"/>
    <x v="2"/>
    <s v="Install 2&quot; (p) main"/>
    <s v="NE Chestnut St/N Alder St"/>
    <s v="Camas"/>
    <s v="WA"/>
    <s v="710"/>
    <x v="2"/>
    <x v="1"/>
    <x v="1"/>
    <m/>
    <x v="4"/>
    <n v="7274.06"/>
    <n v="982"/>
    <n v="1"/>
    <x v="0"/>
    <x v="0"/>
    <x v="1"/>
  </r>
  <r>
    <s v="3349234"/>
    <x v="2"/>
    <s v="Install 2’ of 6”(P) main tie in."/>
    <s v="NE 72ND AVE @ NE 109TH ST"/>
    <s v="Vancouver"/>
    <s v="WA"/>
    <s v="710"/>
    <x v="2"/>
    <x v="1"/>
    <x v="4"/>
    <m/>
    <x v="4"/>
    <n v="0"/>
    <m/>
    <n v="1"/>
    <x v="1"/>
    <x v="1"/>
    <x v="1"/>
  </r>
  <r>
    <s v="3451573"/>
    <x v="2"/>
    <s v="&quot;Install 2&quot;&quot; (p) main tie in&quot;"/>
    <s v="NE 64th Circle"/>
    <s v="Vancouver"/>
    <s v="WA"/>
    <s v="710"/>
    <x v="2"/>
    <x v="1"/>
    <x v="1"/>
    <m/>
    <x v="4"/>
    <n v="0"/>
    <m/>
    <n v="1"/>
    <x v="1"/>
    <x v="1"/>
    <x v="1"/>
  </r>
  <r>
    <s v="3451572"/>
    <x v="2"/>
    <s v="&quot;Install 2&quot;&quot; (p) main&quot;"/>
    <s v="NE 64th Circle"/>
    <s v="Vancouver"/>
    <s v="WA"/>
    <s v="710"/>
    <x v="2"/>
    <x v="1"/>
    <x v="1"/>
    <m/>
    <x v="4"/>
    <n v="0"/>
    <m/>
    <n v="1"/>
    <x v="1"/>
    <x v="1"/>
    <x v="1"/>
  </r>
  <r>
    <s v="3451574"/>
    <x v="2"/>
    <s v="&quot;Install 1&quot;&quot; (p) main&quot;"/>
    <s v="NE 64th Circle"/>
    <s v="Vancouver"/>
    <s v="WA"/>
    <s v="710"/>
    <x v="2"/>
    <x v="1"/>
    <x v="0"/>
    <m/>
    <x v="4"/>
    <n v="0"/>
    <m/>
    <n v="1"/>
    <x v="1"/>
    <x v="1"/>
    <x v="1"/>
  </r>
  <r>
    <s v="3524262"/>
    <x v="2"/>
    <s v="Install 2&quot; (p) main"/>
    <s v="NE 108th Way/NE 122nd Pl"/>
    <s v="Vancouver"/>
    <s v="WA"/>
    <s v="710"/>
    <x v="1"/>
    <x v="1"/>
    <x v="1"/>
    <m/>
    <x v="4"/>
    <n v="9639.44"/>
    <n v="1485"/>
    <n v="1"/>
    <x v="0"/>
    <x v="0"/>
    <x v="1"/>
  </r>
  <r>
    <s v="3524263"/>
    <x v="2"/>
    <s v="Install 2&quot; (p) main tie in"/>
    <s v="NE 108th Way/NE 122nd Pl"/>
    <s v="Vancouver"/>
    <s v="WA"/>
    <s v="710"/>
    <x v="1"/>
    <x v="1"/>
    <x v="1"/>
    <m/>
    <x v="4"/>
    <n v="2243.62"/>
    <n v="22"/>
    <n v="1"/>
    <x v="0"/>
    <x v="0"/>
    <x v="1"/>
  </r>
  <r>
    <s v="3529280"/>
    <x v="2"/>
    <s v="Part 2-Install 4&quot; (p) main"/>
    <s v="NE 132nd Ave"/>
    <s v="Vancouver"/>
    <s v="WA"/>
    <s v="710"/>
    <x v="1"/>
    <x v="1"/>
    <x v="5"/>
    <m/>
    <x v="4"/>
    <n v="726.93"/>
    <n v="70"/>
    <n v="1"/>
    <x v="0"/>
    <x v="0"/>
    <x v="1"/>
  </r>
  <r>
    <s v="3530452"/>
    <x v="2"/>
    <s v="Install 149' of 2&quot;(P) main inside subdiv"/>
    <s v="NE 56th St"/>
    <s v="Vancouver"/>
    <s v="WA"/>
    <s v="710"/>
    <x v="1"/>
    <x v="1"/>
    <x v="1"/>
    <m/>
    <x v="4"/>
    <n v="1148.9100000000001"/>
    <n v="150"/>
    <n v="1"/>
    <x v="0"/>
    <x v="0"/>
    <x v="1"/>
  </r>
  <r>
    <s v="3530453"/>
    <x v="2"/>
    <s v="Install 6' of 2&quot;(P) main tie in."/>
    <s v="NE 56th St"/>
    <s v="Vancouver"/>
    <s v="WA"/>
    <s v="710"/>
    <x v="1"/>
    <x v="1"/>
    <x v="1"/>
    <m/>
    <x v="4"/>
    <n v="1042.5"/>
    <n v="6"/>
    <n v="1"/>
    <x v="0"/>
    <x v="0"/>
    <x v="1"/>
  </r>
  <r>
    <s v="3532136"/>
    <x v="2"/>
    <s v="Install 4&quot; (p) main tie in"/>
    <s v="NE 185th Ave"/>
    <s v="Vancouver"/>
    <s v="WA"/>
    <s v="710"/>
    <x v="1"/>
    <x v="1"/>
    <x v="5"/>
    <m/>
    <x v="4"/>
    <n v="13782.94"/>
    <n v="24"/>
    <n v="1"/>
    <x v="0"/>
    <x v="0"/>
    <x v="1"/>
  </r>
  <r>
    <s v="3532165"/>
    <x v="2"/>
    <s v="Ph 1 Subd - Install 2&quot; 6469' of 2&quot;(P) ma"/>
    <s v="NE 81st St to NE 78th Cir"/>
    <s v="Vancouver"/>
    <s v="WA"/>
    <s v="710"/>
    <x v="1"/>
    <x v="1"/>
    <x v="1"/>
    <m/>
    <x v="4"/>
    <n v="47229.27"/>
    <n v="6491"/>
    <n v="1"/>
    <x v="0"/>
    <x v="0"/>
    <x v="1"/>
  </r>
  <r>
    <s v="3532166"/>
    <x v="2"/>
    <s v="Ph 1 Offsite - Install 380' of 2&quot;(P) mai"/>
    <s v="NE 182nd Ave / 81st Cr to 79th St"/>
    <s v="Vancouver"/>
    <s v="WA"/>
    <s v="710"/>
    <x v="1"/>
    <x v="1"/>
    <x v="1"/>
    <m/>
    <x v="4"/>
    <n v="3418.52"/>
    <n v="429"/>
    <n v="1"/>
    <x v="0"/>
    <x v="0"/>
    <x v="1"/>
  </r>
  <r>
    <s v="3532861"/>
    <x v="2"/>
    <s v="Ph 2 Install 6&quot; (p) main- MX"/>
    <s v="Royal Rd"/>
    <s v="Ridgefield"/>
    <s v="WA"/>
    <s v="710"/>
    <x v="1"/>
    <x v="1"/>
    <x v="4"/>
    <m/>
    <x v="4"/>
    <n v="132401.84"/>
    <n v="1564"/>
    <n v="1"/>
    <x v="0"/>
    <x v="0"/>
    <x v="1"/>
  </r>
  <r>
    <s v="3534924"/>
    <x v="2"/>
    <s v="Install 4&quot; (p) main tie in"/>
    <s v="NE 167th Ave"/>
    <s v="Vancouver"/>
    <s v="WA"/>
    <s v="710"/>
    <x v="1"/>
    <x v="1"/>
    <x v="5"/>
    <m/>
    <x v="4"/>
    <n v="11213.95"/>
    <n v="20"/>
    <n v="1"/>
    <x v="0"/>
    <x v="0"/>
    <x v="1"/>
  </r>
  <r>
    <s v="3537061"/>
    <x v="2"/>
    <s v="Install 2&quot; (p) main"/>
    <s v="Lewis Ave/Clark Ave"/>
    <s v="Vancouver"/>
    <s v="WA"/>
    <s v="710"/>
    <x v="1"/>
    <x v="1"/>
    <x v="1"/>
    <m/>
    <x v="4"/>
    <n v="2694.6"/>
    <n v="318"/>
    <n v="1"/>
    <x v="0"/>
    <x v="0"/>
    <x v="1"/>
  </r>
  <r>
    <s v="3542745"/>
    <x v="2"/>
    <s v="Install 2&quot;(P) main"/>
    <s v="NE 26th St @ 187th Ave"/>
    <s v="Vancouver"/>
    <s v="WA"/>
    <s v="710"/>
    <x v="1"/>
    <x v="1"/>
    <x v="1"/>
    <m/>
    <x v="4"/>
    <n v="7448.48"/>
    <n v="1057"/>
    <n v="1"/>
    <x v="0"/>
    <x v="0"/>
    <x v="1"/>
  </r>
  <r>
    <s v="3481300"/>
    <x v="2"/>
    <s v="Install  1&quot; (p) main"/>
    <s v="NW 57th Ave"/>
    <s v="Vancouver"/>
    <s v="WA"/>
    <s v="710"/>
    <x v="1"/>
    <x v="1"/>
    <x v="1"/>
    <m/>
    <x v="4"/>
    <n v="0"/>
    <m/>
    <n v="1"/>
    <x v="1"/>
    <x v="1"/>
    <x v="1"/>
  </r>
  <r>
    <s v="3483215"/>
    <x v="2"/>
    <s v="Install 2&quot; (p) main"/>
    <s v="SE 20th Ave"/>
    <s v="Battle Ground"/>
    <s v="WA"/>
    <s v="710"/>
    <x v="1"/>
    <x v="1"/>
    <x v="1"/>
    <m/>
    <x v="4"/>
    <n v="23425.7"/>
    <n v="3347"/>
    <n v="1"/>
    <x v="0"/>
    <x v="0"/>
    <x v="1"/>
  </r>
  <r>
    <s v="3515384"/>
    <x v="2"/>
    <s v="Install 2&quot; (p) main"/>
    <s v="NE 51st Circle"/>
    <s v="Vancouver"/>
    <s v="WA"/>
    <s v="710"/>
    <x v="1"/>
    <x v="1"/>
    <x v="1"/>
    <m/>
    <x v="4"/>
    <n v="5440.57"/>
    <n v="840"/>
    <n v="1"/>
    <x v="0"/>
    <x v="0"/>
    <x v="1"/>
  </r>
  <r>
    <s v="3515385"/>
    <x v="2"/>
    <s v="Install 2&quot; (p) main tie in"/>
    <s v="NE 51st Circle"/>
    <s v="Vancouver"/>
    <s v="WA"/>
    <s v="710"/>
    <x v="1"/>
    <x v="1"/>
    <x v="1"/>
    <m/>
    <x v="4"/>
    <n v="4540.6400000000003"/>
    <n v="37"/>
    <n v="1"/>
    <x v="0"/>
    <x v="0"/>
    <x v="1"/>
  </r>
  <r>
    <s v="3515959"/>
    <x v="2"/>
    <s v="Part 1 Install 2&quot; (p) main"/>
    <s v="NW 61st Ct"/>
    <s v="Camas"/>
    <s v="WA"/>
    <s v="710"/>
    <x v="1"/>
    <x v="1"/>
    <x v="1"/>
    <m/>
    <x v="4"/>
    <n v="8098.45"/>
    <n v="1245"/>
    <n v="1"/>
    <x v="0"/>
    <x v="0"/>
    <x v="1"/>
  </r>
  <r>
    <s v="3515960"/>
    <x v="2"/>
    <s v="Part 1 Install 2&quot; (p) main tie in"/>
    <s v="NW 61st Ct"/>
    <s v="Camas"/>
    <s v="WA"/>
    <s v="710"/>
    <x v="1"/>
    <x v="1"/>
    <x v="1"/>
    <m/>
    <x v="4"/>
    <n v="1055.18"/>
    <n v="18"/>
    <n v="1"/>
    <x v="0"/>
    <x v="0"/>
    <x v="1"/>
  </r>
  <r>
    <s v="3516574"/>
    <x v="2"/>
    <s v="Ph 1 Install 2&quot; (p) main"/>
    <s v="NW Camas Meadows Dr"/>
    <s v="Camas"/>
    <s v="WA"/>
    <s v="710"/>
    <x v="1"/>
    <x v="1"/>
    <x v="1"/>
    <m/>
    <x v="4"/>
    <n v="11000.77"/>
    <n v="1697"/>
    <n v="1"/>
    <x v="0"/>
    <x v="0"/>
    <x v="1"/>
  </r>
  <r>
    <s v="3516575"/>
    <x v="2"/>
    <s v="Ph 1 Install 2&quot; (p) main tie in"/>
    <s v="NW Camas Meadows Dr"/>
    <s v="Camas"/>
    <s v="WA"/>
    <s v="710"/>
    <x v="1"/>
    <x v="1"/>
    <x v="1"/>
    <m/>
    <x v="4"/>
    <n v="2794.5"/>
    <n v="80"/>
    <n v="1"/>
    <x v="0"/>
    <x v="0"/>
    <x v="1"/>
  </r>
  <r>
    <s v="3516579"/>
    <x v="2"/>
    <s v="Ph 2 Install 2&quot; (p) main"/>
    <s v="NW McMaster Dr"/>
    <s v="Camas"/>
    <s v="WA"/>
    <s v="710"/>
    <x v="1"/>
    <x v="1"/>
    <x v="1"/>
    <m/>
    <x v="4"/>
    <n v="28306.720000000001"/>
    <n v="4719"/>
    <n v="1"/>
    <x v="0"/>
    <x v="0"/>
    <x v="1"/>
  </r>
  <r>
    <s v="3519564"/>
    <x v="2"/>
    <s v="Install 2&quot; (p) main"/>
    <s v="NE 93rd Way"/>
    <s v="Vancouver"/>
    <s v="WA"/>
    <s v="710"/>
    <x v="1"/>
    <x v="1"/>
    <x v="1"/>
    <m/>
    <x v="4"/>
    <n v="1504.97"/>
    <n v="190"/>
    <n v="1"/>
    <x v="0"/>
    <x v="0"/>
    <x v="1"/>
  </r>
  <r>
    <s v="3519565"/>
    <x v="2"/>
    <s v="Install 1&quot; (p) main"/>
    <s v="NE 93rd Way"/>
    <s v="Vancouver"/>
    <s v="WA"/>
    <s v="710"/>
    <x v="1"/>
    <x v="1"/>
    <x v="0"/>
    <m/>
    <x v="4"/>
    <n v="315.89999999999998"/>
    <n v="43"/>
    <n v="1"/>
    <x v="0"/>
    <x v="0"/>
    <x v="1"/>
  </r>
  <r>
    <s v="3521215"/>
    <x v="2"/>
    <s v="Install 2&quot; (p) main"/>
    <s v="S White Salmon Dr"/>
    <s v="Ridgefield"/>
    <s v="WA"/>
    <s v="710"/>
    <x v="1"/>
    <x v="1"/>
    <x v="1"/>
    <m/>
    <x v="4"/>
    <n v="42504.63"/>
    <n v="6055"/>
    <n v="1"/>
    <x v="0"/>
    <x v="0"/>
    <x v="1"/>
  </r>
  <r>
    <s v="3521216"/>
    <x v="2"/>
    <s v="Install 2&quot; (p) main tie in"/>
    <s v="S White Salmon Dr"/>
    <s v="Ridgefield"/>
    <s v="WA"/>
    <s v="710"/>
    <x v="1"/>
    <x v="1"/>
    <x v="1"/>
    <m/>
    <x v="4"/>
    <n v="5386.99"/>
    <n v="98"/>
    <n v="1"/>
    <x v="0"/>
    <x v="0"/>
    <x v="1"/>
  </r>
  <r>
    <s v="3521633"/>
    <x v="2"/>
    <s v="Ph 1 Install 2&quot; (p) main"/>
    <s v="West G St"/>
    <s v="La Center"/>
    <s v="WA"/>
    <s v="710"/>
    <x v="1"/>
    <x v="1"/>
    <x v="1"/>
    <m/>
    <x v="4"/>
    <n v="14415.71"/>
    <n v="1363"/>
    <n v="1"/>
    <x v="0"/>
    <x v="0"/>
    <x v="1"/>
  </r>
  <r>
    <s v="3521636"/>
    <x v="2"/>
    <s v="Ph 1 Install 1&quot; (p) main"/>
    <s v="West G St"/>
    <s v="La Center"/>
    <s v="WA"/>
    <s v="710"/>
    <x v="1"/>
    <x v="1"/>
    <x v="0"/>
    <m/>
    <x v="4"/>
    <n v="824.67"/>
    <n v="112"/>
    <n v="1"/>
    <x v="0"/>
    <x v="0"/>
    <x v="1"/>
  </r>
  <r>
    <s v="3521963"/>
    <x v="2"/>
    <s v="Install 2&quot; (p) main"/>
    <s v="NE Pioneer St"/>
    <s v="Camas"/>
    <s v="WA"/>
    <s v="710"/>
    <x v="1"/>
    <x v="1"/>
    <x v="1"/>
    <m/>
    <x v="4"/>
    <n v="42050.55"/>
    <n v="4621"/>
    <n v="1"/>
    <x v="0"/>
    <x v="0"/>
    <x v="1"/>
  </r>
  <r>
    <s v="3522058"/>
    <x v="2"/>
    <s v="Install 2&quot; (p) main"/>
    <s v="SE 114th Court"/>
    <s v="Vancouver"/>
    <s v="WA"/>
    <s v="710"/>
    <x v="1"/>
    <x v="1"/>
    <x v="1"/>
    <m/>
    <x v="4"/>
    <n v="8226.5400000000009"/>
    <n v="1259"/>
    <n v="1"/>
    <x v="0"/>
    <x v="0"/>
    <x v="1"/>
  </r>
  <r>
    <s v="3522059"/>
    <x v="2"/>
    <s v="Install 2&quot; (p) main tie in"/>
    <s v="SE 114th Court"/>
    <s v="Vancouver"/>
    <s v="WA"/>
    <s v="710"/>
    <x v="1"/>
    <x v="1"/>
    <x v="1"/>
    <m/>
    <x v="4"/>
    <n v="1047.8800000000001"/>
    <n v="4"/>
    <n v="1"/>
    <x v="0"/>
    <x v="0"/>
    <x v="1"/>
  </r>
  <r>
    <s v="3522065"/>
    <x v="2"/>
    <s v="Install 2&quot; (p) main"/>
    <s v="NE 36th Lp/NE Pecan Ln"/>
    <s v="Camas"/>
    <s v="WA"/>
    <s v="710"/>
    <x v="1"/>
    <x v="1"/>
    <x v="1"/>
    <m/>
    <x v="4"/>
    <n v="17261.27"/>
    <n v="2665"/>
    <n v="1"/>
    <x v="0"/>
    <x v="0"/>
    <x v="1"/>
  </r>
  <r>
    <s v="3523252"/>
    <x v="2"/>
    <s v="Install 4&quot; (p) main"/>
    <s v="NE 60th Ave/NE 135th St"/>
    <s v="Vancouver"/>
    <s v="WA"/>
    <s v="710"/>
    <x v="1"/>
    <x v="1"/>
    <x v="5"/>
    <m/>
    <x v="4"/>
    <n v="19381.599999999999"/>
    <n v="1842"/>
    <n v="1"/>
    <x v="0"/>
    <x v="0"/>
    <x v="1"/>
  </r>
  <r>
    <s v="3523253"/>
    <x v="2"/>
    <s v="Install 2&quot; (p) main"/>
    <s v="NE 60th Ave/NE 135th St"/>
    <s v="Vancouver"/>
    <s v="WA"/>
    <s v="710"/>
    <x v="1"/>
    <x v="1"/>
    <x v="1"/>
    <m/>
    <x v="4"/>
    <n v="34768.01"/>
    <n v="5354"/>
    <n v="1"/>
    <x v="0"/>
    <x v="0"/>
    <x v="1"/>
  </r>
  <r>
    <s v="3523704"/>
    <x v="2"/>
    <s v="Install 4&quot; (p) main"/>
    <s v="S 15th St/S 19th St"/>
    <s v="Ridgefield"/>
    <s v="WA"/>
    <s v="710"/>
    <x v="1"/>
    <x v="1"/>
    <x v="5"/>
    <m/>
    <x v="4"/>
    <n v="5478.84"/>
    <n v="468"/>
    <n v="1"/>
    <x v="0"/>
    <x v="0"/>
    <x v="1"/>
  </r>
  <r>
    <s v="3523705"/>
    <x v="2"/>
    <s v="Install 2&quot; (p) main"/>
    <s v="S 15th St/S 19th St"/>
    <s v="Ridgefield"/>
    <s v="WA"/>
    <s v="710"/>
    <x v="1"/>
    <x v="1"/>
    <x v="1"/>
    <m/>
    <x v="4"/>
    <n v="45083.72"/>
    <n v="6959"/>
    <n v="1"/>
    <x v="0"/>
    <x v="0"/>
    <x v="1"/>
  </r>
  <r>
    <s v="3523737"/>
    <x v="2"/>
    <s v="Install 2&quot; (p) main"/>
    <s v="Hay Field Court"/>
    <s v="Ridgefield"/>
    <s v="WA"/>
    <s v="710"/>
    <x v="1"/>
    <x v="1"/>
    <x v="1"/>
    <m/>
    <x v="4"/>
    <n v="11865.68"/>
    <n v="1691"/>
    <n v="1"/>
    <x v="0"/>
    <x v="0"/>
    <x v="1"/>
  </r>
  <r>
    <s v="3524255"/>
    <x v="2"/>
    <s v="Install 2&quot; (p) main"/>
    <s v="52nd Ct"/>
    <s v="Washougal"/>
    <s v="WA"/>
    <s v="710"/>
    <x v="1"/>
    <x v="1"/>
    <x v="1"/>
    <m/>
    <x v="4"/>
    <n v="6231.99"/>
    <n v="1414"/>
    <n v="1"/>
    <x v="0"/>
    <x v="0"/>
    <x v="1"/>
  </r>
  <r>
    <s v="3524256"/>
    <x v="2"/>
    <s v="Install 2&quot; (p) main tie in"/>
    <s v="52nd Ct"/>
    <s v="Washougal"/>
    <s v="WA"/>
    <s v="710"/>
    <x v="1"/>
    <x v="1"/>
    <x v="1"/>
    <m/>
    <x v="4"/>
    <n v="2276.17"/>
    <n v="24"/>
    <n v="1"/>
    <x v="0"/>
    <x v="0"/>
    <x v="1"/>
  </r>
  <r>
    <s v="3525121"/>
    <x v="2"/>
    <s v="Install 2&quot; (p) main"/>
    <s v="NE 149th Ave"/>
    <s v="Battle Ground"/>
    <s v="WA"/>
    <s v="710"/>
    <x v="1"/>
    <x v="1"/>
    <x v="0"/>
    <m/>
    <x v="4"/>
    <n v="3356.49"/>
    <n v="422"/>
    <n v="1"/>
    <x v="0"/>
    <x v="0"/>
    <x v="1"/>
  </r>
  <r>
    <s v="3525122"/>
    <x v="2"/>
    <s v="Install 2&quot; (p) main tie in"/>
    <s v="NE 149th Ave"/>
    <s v="Battle Ground"/>
    <s v="WA"/>
    <s v="710"/>
    <x v="1"/>
    <x v="1"/>
    <x v="0"/>
    <m/>
    <x v="4"/>
    <n v="65.36"/>
    <n v="125"/>
    <n v="1"/>
    <x v="1"/>
    <x v="0"/>
    <x v="1"/>
  </r>
  <r>
    <s v="3525323"/>
    <x v="2"/>
    <s v="Install 2&quot; (p) main"/>
    <s v="NE 108th St"/>
    <s v="Vancouver"/>
    <s v="WA"/>
    <s v="710"/>
    <x v="1"/>
    <x v="1"/>
    <x v="1"/>
    <m/>
    <x v="4"/>
    <n v="9364.2800000000007"/>
    <n v="1452"/>
    <n v="1"/>
    <x v="0"/>
    <x v="0"/>
    <x v="1"/>
  </r>
  <r>
    <s v="3525324"/>
    <x v="2"/>
    <s v="Install 2&quot; (p) main tie in"/>
    <s v="NE 108th St"/>
    <s v="Vancouver"/>
    <s v="WA"/>
    <s v="710"/>
    <x v="1"/>
    <x v="1"/>
    <x v="1"/>
    <m/>
    <x v="4"/>
    <n v="3478.91"/>
    <n v="38"/>
    <n v="1"/>
    <x v="0"/>
    <x v="0"/>
    <x v="1"/>
  </r>
  <r>
    <s v="3525414"/>
    <x v="2"/>
    <s v="Install 2&quot; (p) main"/>
    <s v="NE 82nd Ct"/>
    <s v="Vancouver"/>
    <s v="WA"/>
    <s v="710"/>
    <x v="1"/>
    <x v="1"/>
    <x v="1"/>
    <m/>
    <x v="4"/>
    <n v="8451.9500000000007"/>
    <n v="1311"/>
    <n v="1"/>
    <x v="0"/>
    <x v="0"/>
    <x v="1"/>
  </r>
  <r>
    <s v="3526148"/>
    <x v="2"/>
    <s v="Install 2&quot; (p) main"/>
    <s v="NE 77th Ave"/>
    <s v="Vancouver"/>
    <s v="WA"/>
    <s v="710"/>
    <x v="1"/>
    <x v="1"/>
    <x v="1"/>
    <m/>
    <x v="4"/>
    <n v="18928.919999999998"/>
    <n v="2910"/>
    <n v="1"/>
    <x v="0"/>
    <x v="0"/>
    <x v="1"/>
  </r>
  <r>
    <s v="3526150"/>
    <x v="2"/>
    <s v="Install 2&quot; (p) main tie in"/>
    <s v="NE 77th Ave"/>
    <s v="Vancouver"/>
    <s v="WA"/>
    <s v="710"/>
    <x v="1"/>
    <x v="1"/>
    <x v="1"/>
    <m/>
    <x v="4"/>
    <n v="5397.92"/>
    <n v="42"/>
    <n v="1"/>
    <x v="0"/>
    <x v="0"/>
    <x v="1"/>
  </r>
  <r>
    <s v="3527658"/>
    <x v="2"/>
    <s v="Part 2 Install 2&quot; (p) main"/>
    <s v="NW 61st Ct"/>
    <s v="Camas"/>
    <s v="WA"/>
    <s v="710"/>
    <x v="1"/>
    <x v="1"/>
    <x v="1"/>
    <m/>
    <x v="4"/>
    <n v="16957.97"/>
    <n v="2607"/>
    <n v="1"/>
    <x v="0"/>
    <x v="0"/>
    <x v="1"/>
  </r>
  <r>
    <s v="3527771"/>
    <x v="2"/>
    <s v="Install 2&quot; (p) main"/>
    <s v="Canyon Ct"/>
    <s v="Ridgefield"/>
    <s v="WA"/>
    <s v="710"/>
    <x v="1"/>
    <x v="1"/>
    <x v="1"/>
    <m/>
    <x v="4"/>
    <n v="7527.61"/>
    <n v="1157"/>
    <n v="1"/>
    <x v="0"/>
    <x v="0"/>
    <x v="1"/>
  </r>
  <r>
    <s v="3527772"/>
    <x v="2"/>
    <s v="Install 2&quot; (p) main tie in"/>
    <s v="Canyon Ct"/>
    <s v="Ridgefield"/>
    <s v="WA"/>
    <s v="710"/>
    <x v="1"/>
    <x v="1"/>
    <x v="1"/>
    <m/>
    <x v="4"/>
    <n v="3503.73"/>
    <n v="60"/>
    <n v="1"/>
    <x v="0"/>
    <x v="0"/>
    <x v="1"/>
  </r>
  <r>
    <s v="3527857"/>
    <x v="2"/>
    <s v="Install 4&quot; (p) main"/>
    <s v="NE Pioneer St"/>
    <s v="Camas"/>
    <s v="WA"/>
    <s v="710"/>
    <x v="1"/>
    <x v="1"/>
    <x v="5"/>
    <m/>
    <x v="4"/>
    <n v="9811.58"/>
    <n v="893.95"/>
    <n v="1"/>
    <x v="0"/>
    <x v="0"/>
    <x v="1"/>
  </r>
  <r>
    <s v="3529480"/>
    <x v="2"/>
    <s v="Install 2&quot; (p) main"/>
    <s v="NE 88th St"/>
    <s v="Vancouver"/>
    <s v="WA"/>
    <s v="710"/>
    <x v="1"/>
    <x v="1"/>
    <x v="1"/>
    <m/>
    <x v="4"/>
    <n v="1639.17"/>
    <n v="206"/>
    <n v="1"/>
    <x v="0"/>
    <x v="0"/>
    <x v="1"/>
  </r>
  <r>
    <s v="3531847"/>
    <x v="2"/>
    <s v="Install 2&quot; (p) main"/>
    <s v="Patel Dr"/>
    <s v="Vancouver"/>
    <s v="WA"/>
    <s v="710"/>
    <x v="1"/>
    <x v="1"/>
    <x v="1"/>
    <m/>
    <x v="4"/>
    <n v="2143.9899999999998"/>
    <n v="273"/>
    <n v="1"/>
    <x v="0"/>
    <x v="0"/>
    <x v="1"/>
  </r>
  <r>
    <s v="3531848"/>
    <x v="2"/>
    <s v="Install 2&quot; (p) main tie in"/>
    <s v="Patel Dr"/>
    <s v="Vancouver"/>
    <s v="WA"/>
    <s v="710"/>
    <x v="1"/>
    <x v="1"/>
    <x v="1"/>
    <m/>
    <x v="4"/>
    <n v="1518.41"/>
    <n v="29"/>
    <n v="1"/>
    <x v="0"/>
    <x v="0"/>
    <x v="1"/>
  </r>
  <r>
    <s v="3532093"/>
    <x v="2"/>
    <s v="Install 2&quot; (p) main"/>
    <s v="NE 44th Ave"/>
    <s v="Vancouver"/>
    <s v="WA"/>
    <s v="710"/>
    <x v="1"/>
    <x v="1"/>
    <x v="1"/>
    <m/>
    <x v="4"/>
    <n v="5525.15"/>
    <n v="788"/>
    <n v="1"/>
    <x v="0"/>
    <x v="0"/>
    <x v="1"/>
  </r>
  <r>
    <s v="3532094"/>
    <x v="2"/>
    <s v="Install 2&quot; (p) main tie in"/>
    <s v="NE 44th Ave"/>
    <s v="Vancouver"/>
    <s v="WA"/>
    <s v="710"/>
    <x v="1"/>
    <x v="1"/>
    <x v="1"/>
    <m/>
    <x v="4"/>
    <n v="2546.0100000000002"/>
    <n v="28"/>
    <n v="1"/>
    <x v="0"/>
    <x v="0"/>
    <x v="1"/>
  </r>
  <r>
    <s v="3532121"/>
    <x v="2"/>
    <s v="Install 2&quot; (p) main"/>
    <s v="NE 97th Ave"/>
    <s v="Vancouver"/>
    <s v="WA"/>
    <s v="710"/>
    <x v="1"/>
    <x v="1"/>
    <x v="1"/>
    <m/>
    <x v="4"/>
    <n v="22680.27"/>
    <n v="3486"/>
    <n v="1"/>
    <x v="0"/>
    <x v="0"/>
    <x v="1"/>
  </r>
  <r>
    <s v="3532135"/>
    <x v="2"/>
    <s v="Install 2&quot; (p) main"/>
    <s v="NE 185th Ave"/>
    <s v="Vancouver"/>
    <s v="WA"/>
    <s v="710"/>
    <x v="1"/>
    <x v="1"/>
    <x v="1"/>
    <m/>
    <x v="4"/>
    <n v="35631.050000000003"/>
    <n v="5086"/>
    <n v="1"/>
    <x v="0"/>
    <x v="0"/>
    <x v="1"/>
  </r>
  <r>
    <s v="3532245"/>
    <x v="2"/>
    <s v="Ph 2 Install 2&quot; (p) main"/>
    <s v="NE 120th Ave"/>
    <s v="Vancouver"/>
    <s v="WA"/>
    <s v="710"/>
    <x v="1"/>
    <x v="1"/>
    <x v="1"/>
    <m/>
    <x v="4"/>
    <n v="13811.56"/>
    <n v="2119"/>
    <n v="1"/>
    <x v="0"/>
    <x v="0"/>
    <x v="1"/>
  </r>
  <r>
    <s v="3532283"/>
    <x v="2"/>
    <s v="Ph 1 Install 2&quot; (p) main stub-in prior t"/>
    <s v="NE 120th Ave"/>
    <s v="Vancouver"/>
    <s v="WA"/>
    <s v="710"/>
    <x v="1"/>
    <x v="1"/>
    <x v="1"/>
    <m/>
    <x v="4"/>
    <n v="1937"/>
    <n v="14"/>
    <n v="1"/>
    <x v="0"/>
    <x v="0"/>
    <x v="1"/>
  </r>
  <r>
    <s v="3532815"/>
    <x v="2"/>
    <s v="Ph 1 Install 2&quot; (p) main tie in"/>
    <s v="West G St"/>
    <s v="La Center"/>
    <s v="WA"/>
    <s v="710"/>
    <x v="1"/>
    <x v="1"/>
    <x v="1"/>
    <m/>
    <x v="4"/>
    <n v="1041.71"/>
    <n v="5"/>
    <n v="1"/>
    <x v="0"/>
    <x v="0"/>
    <x v="1"/>
  </r>
  <r>
    <s v="3532971"/>
    <x v="2"/>
    <s v="Install 2&quot; (p) main"/>
    <s v="SE Evergreen Hwy"/>
    <s v="Vancouver"/>
    <s v="WA"/>
    <s v="710"/>
    <x v="1"/>
    <x v="1"/>
    <x v="1"/>
    <m/>
    <x v="4"/>
    <n v="4765.83"/>
    <n v="615"/>
    <n v="1"/>
    <x v="0"/>
    <x v="0"/>
    <x v="1"/>
  </r>
  <r>
    <s v="3532972"/>
    <x v="2"/>
    <s v="Install 2&quot; (p) main tie in"/>
    <s v="SE Evergreen Hwy"/>
    <s v="Vancouver"/>
    <s v="WA"/>
    <s v="710"/>
    <x v="1"/>
    <x v="1"/>
    <x v="1"/>
    <m/>
    <x v="4"/>
    <n v="1742.53"/>
    <n v="19"/>
    <n v="1"/>
    <x v="0"/>
    <x v="0"/>
    <x v="1"/>
  </r>
  <r>
    <s v="3534009"/>
    <x v="2"/>
    <s v="Install 2&quot; (p) main"/>
    <s v="NE 8th Loop"/>
    <s v="Vancouver"/>
    <s v="WA"/>
    <s v="710"/>
    <x v="1"/>
    <x v="1"/>
    <x v="1"/>
    <m/>
    <x v="4"/>
    <n v="9350.42"/>
    <n v="1431"/>
    <n v="1"/>
    <x v="0"/>
    <x v="0"/>
    <x v="1"/>
  </r>
  <r>
    <s v="3534010"/>
    <x v="2"/>
    <s v="Install 2&quot; (p) main tie in"/>
    <s v="NE 8th Loop"/>
    <s v="Vancouver"/>
    <s v="WA"/>
    <s v="710"/>
    <x v="1"/>
    <x v="1"/>
    <x v="1"/>
    <m/>
    <x v="4"/>
    <n v="2751.74"/>
    <n v="18"/>
    <n v="1"/>
    <x v="0"/>
    <x v="0"/>
    <x v="1"/>
  </r>
  <r>
    <s v="3534015"/>
    <x v="2"/>
    <s v="Install 4&quot; (p) main"/>
    <s v="NE 185th Ave"/>
    <s v="Vancouver"/>
    <s v="WA"/>
    <s v="710"/>
    <x v="1"/>
    <x v="1"/>
    <x v="5"/>
    <m/>
    <x v="4"/>
    <n v="8455.43"/>
    <n v="753"/>
    <n v="1"/>
    <x v="0"/>
    <x v="0"/>
    <x v="1"/>
  </r>
  <r>
    <s v="3534922"/>
    <x v="2"/>
    <s v="Install 4&quot; (p) main"/>
    <s v="NE 167th Ave"/>
    <s v="Vancouver"/>
    <s v="WA"/>
    <s v="710"/>
    <x v="1"/>
    <x v="1"/>
    <x v="5"/>
    <m/>
    <x v="4"/>
    <n v="21367.65"/>
    <n v="1897"/>
    <n v="1"/>
    <x v="0"/>
    <x v="0"/>
    <x v="1"/>
  </r>
  <r>
    <s v="3534923"/>
    <x v="2"/>
    <s v="Install 2&quot; (p) main"/>
    <s v="NE 167th Ave"/>
    <s v="Vancouver"/>
    <s v="WA"/>
    <s v="710"/>
    <x v="1"/>
    <x v="1"/>
    <x v="1"/>
    <m/>
    <x v="4"/>
    <n v="31161.79"/>
    <n v="4446"/>
    <n v="1"/>
    <x v="0"/>
    <x v="0"/>
    <x v="1"/>
  </r>
  <r>
    <s v="3536818"/>
    <x v="2"/>
    <s v="Ph 1 Offsite - Install 2&quot;(P) main tie in"/>
    <s v="NE 182nd Ave / 81st Cr to 79th St"/>
    <s v="Vancouver"/>
    <s v="WA"/>
    <s v="710"/>
    <x v="1"/>
    <x v="1"/>
    <x v="1"/>
    <m/>
    <x v="4"/>
    <n v="5159.71"/>
    <n v="36"/>
    <n v="1"/>
    <x v="0"/>
    <x v="0"/>
    <x v="1"/>
  </r>
  <r>
    <s v="3536883"/>
    <x v="2"/>
    <s v="Install 2&quot; (p) main"/>
    <s v="NE 61st St"/>
    <s v="Vancouver"/>
    <s v="WA"/>
    <s v="710"/>
    <x v="1"/>
    <x v="1"/>
    <x v="1"/>
    <m/>
    <x v="4"/>
    <n v="10081.219999999999"/>
    <n v="1439"/>
    <n v="1"/>
    <x v="0"/>
    <x v="0"/>
    <x v="1"/>
  </r>
  <r>
    <s v="3536884"/>
    <x v="2"/>
    <s v="Install 2&quot; (p) main tie in"/>
    <s v="NE 61st St"/>
    <s v="Vancouver"/>
    <s v="WA"/>
    <s v="710"/>
    <x v="1"/>
    <x v="1"/>
    <x v="1"/>
    <m/>
    <x v="4"/>
    <n v="3644.56"/>
    <n v="92"/>
    <n v="1"/>
    <x v="0"/>
    <x v="0"/>
    <x v="1"/>
  </r>
  <r>
    <s v="3536900"/>
    <x v="2"/>
    <s v="Install 2&quot; (p) main"/>
    <s v="NE 37th Ave"/>
    <s v="Camas"/>
    <s v="WA"/>
    <s v="710"/>
    <x v="1"/>
    <x v="1"/>
    <x v="1"/>
    <m/>
    <x v="4"/>
    <n v="45311.37"/>
    <n v="6462"/>
    <n v="1"/>
    <x v="0"/>
    <x v="0"/>
    <x v="1"/>
  </r>
  <r>
    <s v="3537062"/>
    <x v="2"/>
    <s v="Install 2&quot; (p) main tie in"/>
    <s v="Lewis Ave/Clark Ave"/>
    <s v="Vancouver"/>
    <s v="WA"/>
    <s v="710"/>
    <x v="1"/>
    <x v="1"/>
    <x v="1"/>
    <m/>
    <x v="4"/>
    <n v="1083.3900000000001"/>
    <n v="12"/>
    <n v="1"/>
    <x v="0"/>
    <x v="0"/>
    <x v="1"/>
  </r>
  <r>
    <s v="3537063"/>
    <x v="2"/>
    <s v="Install 1&quot; (p) main"/>
    <s v="Lewis Ave/Clark Ave"/>
    <s v="Vancouver"/>
    <s v="WA"/>
    <s v="710"/>
    <x v="1"/>
    <x v="1"/>
    <x v="0"/>
    <m/>
    <x v="4"/>
    <n v="206.49"/>
    <n v="26"/>
    <n v="1"/>
    <x v="0"/>
    <x v="0"/>
    <x v="1"/>
  </r>
  <r>
    <s v="3537229"/>
    <x v="2"/>
    <s v="Install 4&quot; (p) main"/>
    <s v="NE Boxwood St"/>
    <s v="Camas"/>
    <s v="WA"/>
    <s v="710"/>
    <x v="1"/>
    <x v="1"/>
    <x v="5"/>
    <m/>
    <x v="4"/>
    <n v="7938.65"/>
    <n v="701"/>
    <n v="1"/>
    <x v="0"/>
    <x v="0"/>
    <x v="1"/>
  </r>
  <r>
    <s v="3537230"/>
    <x v="2"/>
    <s v="Install 2&quot; (p) main"/>
    <s v="NE Boxwood St"/>
    <s v="Camas"/>
    <s v="WA"/>
    <s v="710"/>
    <x v="1"/>
    <x v="1"/>
    <x v="1"/>
    <m/>
    <x v="4"/>
    <n v="36393.67"/>
    <n v="5183"/>
    <n v="1"/>
    <x v="0"/>
    <x v="0"/>
    <x v="1"/>
  </r>
  <r>
    <s v="3537269"/>
    <x v="2"/>
    <s v="Install 2&quot; (p) main"/>
    <s v="NE 17th Ave"/>
    <s v="Ridgefield"/>
    <s v="WA"/>
    <s v="710"/>
    <x v="1"/>
    <x v="1"/>
    <x v="1"/>
    <m/>
    <x v="4"/>
    <n v="19541.400000000001"/>
    <n v="2787"/>
    <n v="1"/>
    <x v="0"/>
    <x v="0"/>
    <x v="1"/>
  </r>
  <r>
    <s v="3537816"/>
    <x v="2"/>
    <s v="Install 4&quot; (p) main"/>
    <s v="S 36th Way"/>
    <s v="Ridgefield"/>
    <s v="WA"/>
    <s v="710"/>
    <x v="1"/>
    <x v="1"/>
    <x v="5"/>
    <m/>
    <x v="4"/>
    <n v="19667.13"/>
    <n v="1749"/>
    <n v="1"/>
    <x v="0"/>
    <x v="0"/>
    <x v="1"/>
  </r>
  <r>
    <s v="3537817"/>
    <x v="2"/>
    <s v="Install 2&quot; (p) main"/>
    <s v="S 36th Way"/>
    <s v="Ridgefield"/>
    <s v="WA"/>
    <s v="710"/>
    <x v="1"/>
    <x v="1"/>
    <x v="1"/>
    <m/>
    <x v="4"/>
    <n v="46165.120000000003"/>
    <n v="6517"/>
    <n v="1"/>
    <x v="0"/>
    <x v="0"/>
    <x v="1"/>
  </r>
  <r>
    <s v="3538253"/>
    <x v="2"/>
    <s v="Install 2&quot; (p) main"/>
    <s v="NE 104th St"/>
    <s v="Vancouver"/>
    <s v="WA"/>
    <s v="710"/>
    <x v="1"/>
    <x v="1"/>
    <x v="1"/>
    <m/>
    <x v="4"/>
    <n v="7228.98"/>
    <n v="1031"/>
    <n v="1"/>
    <x v="0"/>
    <x v="0"/>
    <x v="1"/>
  </r>
  <r>
    <s v="3538436"/>
    <x v="2"/>
    <s v="Install 2&quot; (p) main"/>
    <s v="S 48th Ave"/>
    <s v="Ridgefield"/>
    <s v="WA"/>
    <s v="710"/>
    <x v="1"/>
    <x v="1"/>
    <x v="1"/>
    <m/>
    <x v="4"/>
    <n v="25675.07"/>
    <n v="3659"/>
    <n v="1"/>
    <x v="0"/>
    <x v="0"/>
    <x v="1"/>
  </r>
  <r>
    <s v="3539372"/>
    <x v="2"/>
    <s v="Install 2&quot; (p) main"/>
    <s v="NE 50th Ave"/>
    <s v="Vancouver"/>
    <s v="WA"/>
    <s v="710"/>
    <x v="1"/>
    <x v="1"/>
    <x v="1"/>
    <m/>
    <x v="4"/>
    <n v="8862.69"/>
    <n v="1264"/>
    <n v="1"/>
    <x v="0"/>
    <x v="0"/>
    <x v="1"/>
  </r>
  <r>
    <s v="3539373"/>
    <x v="2"/>
    <s v="Install 2&quot; (p) main tie in"/>
    <s v="NE 50th Ave"/>
    <s v="Vancouver"/>
    <s v="WA"/>
    <s v="710"/>
    <x v="1"/>
    <x v="1"/>
    <x v="1"/>
    <m/>
    <x v="4"/>
    <n v="6501.65"/>
    <n v="62"/>
    <n v="1"/>
    <x v="0"/>
    <x v="0"/>
    <x v="1"/>
  </r>
  <r>
    <s v="3539471"/>
    <x v="2"/>
    <s v="Install 2&quot; (p) main"/>
    <s v="NE 96th St"/>
    <s v="Vancouver"/>
    <s v="WA"/>
    <s v="710"/>
    <x v="1"/>
    <x v="1"/>
    <x v="1"/>
    <m/>
    <x v="4"/>
    <n v="6705.06"/>
    <n v="958"/>
    <n v="1"/>
    <x v="0"/>
    <x v="0"/>
    <x v="1"/>
  </r>
  <r>
    <s v="3539472"/>
    <x v="2"/>
    <s v="Install 2&quot; (p) main tie in"/>
    <s v="NE 96th St"/>
    <s v="Vancouver"/>
    <s v="WA"/>
    <s v="710"/>
    <x v="1"/>
    <x v="1"/>
    <x v="1"/>
    <m/>
    <x v="4"/>
    <n v="4504.22"/>
    <n v="60"/>
    <n v="1"/>
    <x v="0"/>
    <x v="0"/>
    <x v="1"/>
  </r>
  <r>
    <s v="3540375"/>
    <x v="2"/>
    <s v="Install 2&quot; (p) main"/>
    <s v="NE Spruce Dr"/>
    <s v="Camas"/>
    <s v="WA"/>
    <s v="710"/>
    <x v="1"/>
    <x v="1"/>
    <x v="1"/>
    <m/>
    <x v="4"/>
    <n v="22260.47"/>
    <n v="2900"/>
    <n v="1"/>
    <x v="0"/>
    <x v="0"/>
    <x v="1"/>
  </r>
  <r>
    <s v="3540507"/>
    <x v="2"/>
    <s v="Install 2&quot; (p) main"/>
    <s v="SE 98th Ave"/>
    <s v="Vancouver"/>
    <s v="WA"/>
    <s v="710"/>
    <x v="1"/>
    <x v="1"/>
    <x v="1"/>
    <m/>
    <x v="4"/>
    <n v="2295.4899999999998"/>
    <n v="271"/>
    <n v="1"/>
    <x v="0"/>
    <x v="0"/>
    <x v="1"/>
  </r>
  <r>
    <s v="3540508"/>
    <x v="2"/>
    <s v="Install 2&quot; (p) main tie in"/>
    <s v="SE 98th Ave"/>
    <s v="Vancouver"/>
    <s v="WA"/>
    <s v="710"/>
    <x v="1"/>
    <x v="1"/>
    <x v="1"/>
    <m/>
    <x v="4"/>
    <n v="1796.59"/>
    <n v="58"/>
    <n v="1"/>
    <x v="0"/>
    <x v="0"/>
    <x v="1"/>
  </r>
  <r>
    <s v="3540528"/>
    <x v="2"/>
    <s v="Install 2&quot; (p) main"/>
    <s v="NE 70th St"/>
    <s v="Vancouver"/>
    <s v="WA"/>
    <s v="710"/>
    <x v="1"/>
    <x v="1"/>
    <x v="1"/>
    <m/>
    <x v="4"/>
    <n v="1786.68"/>
    <n v="211"/>
    <n v="1"/>
    <x v="0"/>
    <x v="0"/>
    <x v="1"/>
  </r>
  <r>
    <s v="3540529"/>
    <x v="2"/>
    <s v="Install 2&quot; (p) main tie in"/>
    <s v="NE 70th St"/>
    <s v="Vancouver"/>
    <s v="WA"/>
    <s v="710"/>
    <x v="1"/>
    <x v="1"/>
    <x v="1"/>
    <m/>
    <x v="4"/>
    <n v="8532.77"/>
    <n v="44"/>
    <n v="1"/>
    <x v="0"/>
    <x v="0"/>
    <x v="1"/>
  </r>
  <r>
    <s v="3540931"/>
    <x v="2"/>
    <s v="Install 2&quot; (p) main"/>
    <s v="S 36th Way"/>
    <s v="Ridgefield"/>
    <s v="WA"/>
    <s v="710"/>
    <x v="1"/>
    <x v="1"/>
    <x v="1"/>
    <m/>
    <x v="4"/>
    <n v="8892.84"/>
    <n v="106"/>
    <n v="1"/>
    <x v="0"/>
    <x v="0"/>
    <x v="1"/>
  </r>
  <r>
    <s v="3541127"/>
    <x v="2"/>
    <s v="Install 4&quot; (p) main"/>
    <s v="NE 137th St"/>
    <s v="Vancouver"/>
    <s v="WA"/>
    <s v="710"/>
    <x v="1"/>
    <x v="1"/>
    <x v="5"/>
    <m/>
    <x v="4"/>
    <n v="6125.28"/>
    <n v="547"/>
    <n v="1"/>
    <x v="0"/>
    <x v="0"/>
    <x v="1"/>
  </r>
  <r>
    <s v="3541128"/>
    <x v="2"/>
    <s v="Install 2&quot; (p) main"/>
    <s v="NE 137th St"/>
    <s v="Vancouver"/>
    <s v="WA"/>
    <s v="710"/>
    <x v="1"/>
    <x v="1"/>
    <x v="1"/>
    <m/>
    <x v="4"/>
    <n v="7988.71"/>
    <n v="1140"/>
    <n v="1"/>
    <x v="0"/>
    <x v="0"/>
    <x v="1"/>
  </r>
  <r>
    <s v="3542155"/>
    <x v="2"/>
    <s v="Install 2&quot; (p) main"/>
    <s v="SE W St"/>
    <s v="Washougal"/>
    <s v="WA"/>
    <s v="710"/>
    <x v="1"/>
    <x v="1"/>
    <x v="1"/>
    <m/>
    <x v="4"/>
    <n v="2581.17"/>
    <n v="303"/>
    <n v="1"/>
    <x v="0"/>
    <x v="0"/>
    <x v="1"/>
  </r>
  <r>
    <s v="3542172"/>
    <x v="2"/>
    <s v="Install 2&quot; (p) main tie in"/>
    <s v="NE 143rd Ave"/>
    <s v="Vancouver"/>
    <s v="WA"/>
    <s v="710"/>
    <x v="1"/>
    <x v="1"/>
    <x v="1"/>
    <m/>
    <x v="4"/>
    <n v="1083.21"/>
    <n v="10"/>
    <n v="1"/>
    <x v="0"/>
    <x v="0"/>
    <x v="1"/>
  </r>
  <r>
    <s v="3542177"/>
    <x v="2"/>
    <s v="Install 2&quot; (p) main"/>
    <s v="NE 146th St"/>
    <s v="Vancouver"/>
    <s v="WA"/>
    <s v="710"/>
    <x v="1"/>
    <x v="1"/>
    <x v="1"/>
    <m/>
    <x v="4"/>
    <n v="12558.09"/>
    <n v="1436"/>
    <n v="1"/>
    <x v="0"/>
    <x v="0"/>
    <x v="1"/>
  </r>
  <r>
    <s v="3542266"/>
    <x v="2"/>
    <s v="Install 2&quot; (p) main"/>
    <s v="SE 19th Ave"/>
    <s v="Battle Ground"/>
    <s v="WA"/>
    <s v="710"/>
    <x v="1"/>
    <x v="1"/>
    <x v="1"/>
    <m/>
    <x v="4"/>
    <n v="71463.86"/>
    <n v="10197"/>
    <n v="1"/>
    <x v="0"/>
    <x v="0"/>
    <x v="1"/>
  </r>
  <r>
    <s v="3542267"/>
    <x v="2"/>
    <s v="Install 2&quot; (p) main tie in"/>
    <s v="SE 19th Ave"/>
    <s v="Battle Ground"/>
    <s v="WA"/>
    <s v="710"/>
    <x v="1"/>
    <x v="1"/>
    <x v="1"/>
    <m/>
    <x v="4"/>
    <n v="1695.54"/>
    <n v="10"/>
    <n v="1"/>
    <x v="0"/>
    <x v="0"/>
    <x v="1"/>
  </r>
  <r>
    <s v="3542268"/>
    <x v="2"/>
    <s v="Install 1&quot; (p) main"/>
    <s v="SE 19th Ave"/>
    <s v="Battle Ground"/>
    <s v="WA"/>
    <s v="710"/>
    <x v="1"/>
    <x v="1"/>
    <x v="0"/>
    <m/>
    <x v="4"/>
    <n v="1714.64"/>
    <n v="216"/>
    <n v="1"/>
    <x v="0"/>
    <x v="0"/>
    <x v="1"/>
  </r>
  <r>
    <s v="3542318"/>
    <x v="2"/>
    <s v="Install 4&quot; (p) main"/>
    <s v="NE 93rd Way"/>
    <s v="Vancouver"/>
    <s v="WA"/>
    <s v="710"/>
    <x v="1"/>
    <x v="1"/>
    <x v="5"/>
    <m/>
    <x v="4"/>
    <n v="2263.0100000000002"/>
    <n v="200"/>
    <n v="1"/>
    <x v="0"/>
    <x v="0"/>
    <x v="1"/>
  </r>
  <r>
    <s v="3542319"/>
    <x v="2"/>
    <s v="Install 2&quot; (p) main"/>
    <s v="NE 93rd Way"/>
    <s v="Vancouver"/>
    <s v="WA"/>
    <s v="710"/>
    <x v="1"/>
    <x v="1"/>
    <x v="1"/>
    <m/>
    <x v="4"/>
    <n v="29728.68"/>
    <n v="4235"/>
    <n v="1"/>
    <x v="0"/>
    <x v="0"/>
    <x v="1"/>
  </r>
  <r>
    <s v="3542746"/>
    <x v="2"/>
    <s v="Install 2&quot;(P) main tie in."/>
    <s v="NE 26th St @ 187th Ave"/>
    <s v="Vancouver"/>
    <s v="WA"/>
    <s v="710"/>
    <x v="1"/>
    <x v="1"/>
    <x v="1"/>
    <m/>
    <x v="4"/>
    <n v="4543.24"/>
    <n v="65"/>
    <n v="1"/>
    <x v="0"/>
    <x v="0"/>
    <x v="1"/>
  </r>
  <r>
    <s v="3543240"/>
    <x v="2"/>
    <s v="Install 2&quot; (p) main"/>
    <s v="NE 121st Ave"/>
    <s v="Vancouver"/>
    <s v="WA"/>
    <s v="710"/>
    <x v="1"/>
    <x v="1"/>
    <x v="1"/>
    <m/>
    <x v="4"/>
    <n v="6202.91"/>
    <n v="885"/>
    <n v="1"/>
    <x v="0"/>
    <x v="0"/>
    <x v="1"/>
  </r>
  <r>
    <s v="3543369"/>
    <x v="2"/>
    <s v="Install 4&quot; (p) main"/>
    <s v="N 23rd Ave"/>
    <s v="Washougal"/>
    <s v="WA"/>
    <s v="710"/>
    <x v="1"/>
    <x v="1"/>
    <x v="5"/>
    <m/>
    <x v="4"/>
    <n v="15342.5"/>
    <n v="1360"/>
    <n v="1"/>
    <x v="0"/>
    <x v="0"/>
    <x v="1"/>
  </r>
  <r>
    <s v="3543370"/>
    <x v="2"/>
    <s v="Install 2&quot; (p) main"/>
    <s v="N 23rd Ave"/>
    <s v="Washougal"/>
    <s v="WA"/>
    <s v="710"/>
    <x v="1"/>
    <x v="1"/>
    <x v="1"/>
    <m/>
    <x v="4"/>
    <n v="18603.689999999999"/>
    <n v="2135"/>
    <n v="1"/>
    <x v="0"/>
    <x v="0"/>
    <x v="1"/>
  </r>
  <r>
    <s v="3543482"/>
    <x v="2"/>
    <s v="Install 2&quot; (p) main-subdivision"/>
    <s v="NW 7th Ave"/>
    <s v="Vancouver"/>
    <s v="WA"/>
    <s v="710"/>
    <x v="1"/>
    <x v="1"/>
    <x v="1"/>
    <m/>
    <x v="4"/>
    <n v="12616.32"/>
    <n v="1798"/>
    <n v="1"/>
    <x v="0"/>
    <x v="0"/>
    <x v="1"/>
  </r>
  <r>
    <s v="3543483"/>
    <x v="2"/>
    <s v="Install 2&quot; (p) main - stub in"/>
    <s v="NW 7th Ave"/>
    <s v="Vancouver"/>
    <s v="WA"/>
    <s v="710"/>
    <x v="1"/>
    <x v="1"/>
    <x v="1"/>
    <m/>
    <x v="4"/>
    <n v="3074.3"/>
    <n v="60"/>
    <n v="1"/>
    <x v="0"/>
    <x v="0"/>
    <x v="1"/>
  </r>
  <r>
    <s v="3544759"/>
    <x v="2"/>
    <s v="Install 2&quot; (p) main"/>
    <s v="NE 115th St/NE 116th St"/>
    <s v="Vancouver"/>
    <s v="WA"/>
    <s v="710"/>
    <x v="1"/>
    <x v="1"/>
    <x v="1"/>
    <m/>
    <x v="4"/>
    <n v="17807.12"/>
    <n v="2536"/>
    <n v="1"/>
    <x v="0"/>
    <x v="0"/>
    <x v="1"/>
  </r>
  <r>
    <s v="3544942"/>
    <x v="2"/>
    <s v="Install 2&quot; (p) main"/>
    <s v="NE 124th Ave"/>
    <s v="Vancouver"/>
    <s v="WA"/>
    <s v="710"/>
    <x v="1"/>
    <x v="1"/>
    <x v="1"/>
    <m/>
    <x v="4"/>
    <n v="15439.59"/>
    <n v="2205"/>
    <n v="1"/>
    <x v="0"/>
    <x v="0"/>
    <x v="1"/>
  </r>
  <r>
    <s v="3544943"/>
    <x v="2"/>
    <s v="Install 2&quot; (p) main tie in"/>
    <s v="NE 124th Ave"/>
    <s v="Vancouver"/>
    <s v="WA"/>
    <s v="710"/>
    <x v="1"/>
    <x v="1"/>
    <x v="1"/>
    <m/>
    <x v="4"/>
    <n v="6725.84"/>
    <n v="52"/>
    <n v="1"/>
    <x v="0"/>
    <x v="0"/>
    <x v="1"/>
  </r>
  <r>
    <s v="3545170"/>
    <x v="2"/>
    <s v="Install 4&quot; (p) main"/>
    <s v="SE 192nd Ave"/>
    <s v="Vancouver"/>
    <s v="WA"/>
    <s v="710"/>
    <x v="1"/>
    <x v="1"/>
    <x v="5"/>
    <m/>
    <x v="4"/>
    <n v="28740.16"/>
    <n v="2047"/>
    <n v="1"/>
    <x v="0"/>
    <x v="0"/>
    <x v="1"/>
  </r>
  <r>
    <s v="3545171"/>
    <x v="2"/>
    <s v="Install 2&quot; (p) main"/>
    <s v="SE 192nd Ave"/>
    <s v="Vancouver"/>
    <s v="WA"/>
    <s v="710"/>
    <x v="1"/>
    <x v="1"/>
    <x v="1"/>
    <m/>
    <x v="4"/>
    <n v="31711.200000000001"/>
    <n v="3656"/>
    <n v="1"/>
    <x v="0"/>
    <x v="0"/>
    <x v="1"/>
  </r>
  <r>
    <s v="3545724"/>
    <x v="2"/>
    <s v="Phase 2 Install 2&quot; (p) main"/>
    <s v="Royal Rd"/>
    <s v="Ridgefield"/>
    <s v="WA"/>
    <s v="710"/>
    <x v="1"/>
    <x v="1"/>
    <x v="1"/>
    <m/>
    <x v="4"/>
    <n v="11994"/>
    <n v="128"/>
    <n v="1"/>
    <x v="0"/>
    <x v="0"/>
    <x v="1"/>
  </r>
  <r>
    <s v="3545874"/>
    <x v="2"/>
    <s v="Install 4&quot; (p) main"/>
    <s v="NE 222nd Ave"/>
    <s v="Camas"/>
    <s v="WA"/>
    <s v="710"/>
    <x v="1"/>
    <x v="1"/>
    <x v="5"/>
    <m/>
    <x v="4"/>
    <n v="25881.71"/>
    <n v="1845"/>
    <n v="1"/>
    <x v="0"/>
    <x v="0"/>
    <x v="1"/>
  </r>
  <r>
    <s v="3545875"/>
    <x v="2"/>
    <s v="Install 2&quot; (p) main"/>
    <s v="NE 222nd Ave"/>
    <s v="Camas"/>
    <s v="WA"/>
    <s v="710"/>
    <x v="1"/>
    <x v="1"/>
    <x v="1"/>
    <m/>
    <x v="4"/>
    <n v="36853.71"/>
    <n v="5072"/>
    <n v="1"/>
    <x v="0"/>
    <x v="0"/>
    <x v="1"/>
  </r>
  <r>
    <s v="3545876"/>
    <x v="2"/>
    <s v="Install 1&quot; (p) main"/>
    <s v="NE 222nd Ave"/>
    <s v="Camas"/>
    <s v="WA"/>
    <s v="710"/>
    <x v="1"/>
    <x v="1"/>
    <x v="0"/>
    <m/>
    <x v="4"/>
    <n v="1759.95"/>
    <n v="220"/>
    <n v="1"/>
    <x v="0"/>
    <x v="0"/>
    <x v="1"/>
  </r>
  <r>
    <s v="3547056"/>
    <x v="2"/>
    <s v="Install 2&quot; (p) main"/>
    <s v="Meadowlark Dr"/>
    <s v="Ridgefield"/>
    <s v="WA"/>
    <s v="710"/>
    <x v="1"/>
    <x v="1"/>
    <x v="1"/>
    <m/>
    <x v="4"/>
    <n v="30022.22"/>
    <n v="4138"/>
    <n v="1"/>
    <x v="0"/>
    <x v="0"/>
    <x v="1"/>
  </r>
  <r>
    <s v="3547057"/>
    <x v="2"/>
    <s v=" Install 2&quot; (p) main tie in"/>
    <s v="Meadowlark Dr"/>
    <s v="Ridgefield"/>
    <s v="WA"/>
    <s v="710"/>
    <x v="1"/>
    <x v="1"/>
    <x v="1"/>
    <m/>
    <x v="4"/>
    <n v="6546.83"/>
    <n v="53"/>
    <n v="1"/>
    <x v="0"/>
    <x v="0"/>
    <x v="1"/>
  </r>
  <r>
    <s v="3547469"/>
    <x v="2"/>
    <s v="SW Portion-Install 2&quot;(P) Main"/>
    <s v="SE Brady Rd &amp; SE 192nd Ave"/>
    <s v="Vancouver"/>
    <s v="WA"/>
    <s v="710"/>
    <x v="1"/>
    <x v="1"/>
    <x v="1"/>
    <m/>
    <x v="4"/>
    <n v="681.39"/>
    <n v="80"/>
    <n v="1"/>
    <x v="0"/>
    <x v="0"/>
    <x v="1"/>
  </r>
  <r>
    <s v="3547820"/>
    <x v="2"/>
    <s v="Install 4&quot; (p) main"/>
    <s v="N 94th Ave"/>
    <s v="Camas"/>
    <s v="WA"/>
    <s v="710"/>
    <x v="1"/>
    <x v="1"/>
    <x v="5"/>
    <m/>
    <x v="4"/>
    <n v="8709.14"/>
    <n v="768"/>
    <n v="1"/>
    <x v="0"/>
    <x v="0"/>
    <x v="1"/>
  </r>
  <r>
    <s v="3547821"/>
    <x v="2"/>
    <s v="Install 2&quot; (p) main"/>
    <s v="N 94th Ave"/>
    <s v="Camas"/>
    <s v="WA"/>
    <s v="710"/>
    <x v="1"/>
    <x v="1"/>
    <x v="1"/>
    <m/>
    <x v="4"/>
    <n v="48323.86"/>
    <n v="6872"/>
    <n v="1"/>
    <x v="0"/>
    <x v="0"/>
    <x v="1"/>
  </r>
  <r>
    <s v="3549115"/>
    <x v="2"/>
    <s v="Install 1&quot; (p) main"/>
    <s v="NE 164th Cir"/>
    <s v="Brush Prairie"/>
    <s v="WA"/>
    <s v="710"/>
    <x v="1"/>
    <x v="1"/>
    <x v="0"/>
    <m/>
    <x v="4"/>
    <n v="3779.17"/>
    <n v="266"/>
    <n v="1"/>
    <x v="0"/>
    <x v="0"/>
    <x v="1"/>
  </r>
  <r>
    <s v="3549116"/>
    <x v="2"/>
    <s v="Install 1&quot; (p) main tie in"/>
    <s v="NE 164th Cir"/>
    <s v="Brush Prairie"/>
    <s v="WA"/>
    <s v="710"/>
    <x v="1"/>
    <x v="1"/>
    <x v="0"/>
    <m/>
    <x v="4"/>
    <n v="4464.2299999999996"/>
    <n v="35"/>
    <n v="1"/>
    <x v="0"/>
    <x v="0"/>
    <x v="1"/>
  </r>
  <r>
    <s v="3549615"/>
    <x v="2"/>
    <s v="Install 2&quot; (p) main"/>
    <s v="S 42nd Ave"/>
    <s v="Ridgefield"/>
    <s v="WA"/>
    <s v="710"/>
    <x v="1"/>
    <x v="1"/>
    <x v="1"/>
    <m/>
    <x v="4"/>
    <n v="71827.960000000006"/>
    <n v="8962"/>
    <n v="1"/>
    <x v="0"/>
    <x v="0"/>
    <x v="1"/>
  </r>
  <r>
    <s v="3549700"/>
    <x v="2"/>
    <s v="Install 2&quot; (p) main"/>
    <s v="NW Utah St/NW Tanner St"/>
    <s v="Camas"/>
    <s v="WA"/>
    <s v="710"/>
    <x v="1"/>
    <x v="1"/>
    <x v="1"/>
    <m/>
    <x v="4"/>
    <n v="28688.87"/>
    <n v="3873"/>
    <n v="1"/>
    <x v="0"/>
    <x v="0"/>
    <x v="1"/>
  </r>
  <r>
    <s v="3549701"/>
    <x v="2"/>
    <s v="Install 1&quot; (p) main"/>
    <s v="NW Utah St/NW Tanner St"/>
    <s v="Camas"/>
    <s v="WA"/>
    <s v="710"/>
    <x v="1"/>
    <x v="1"/>
    <x v="0"/>
    <m/>
    <x v="4"/>
    <n v="2948.67"/>
    <n v="349"/>
    <n v="1"/>
    <x v="0"/>
    <x v="0"/>
    <x v="1"/>
  </r>
  <r>
    <s v="3549955"/>
    <x v="2"/>
    <s v="SUBD-Install 4057' of 2&quot;(P) main inside"/>
    <s v="NE 67th Ave"/>
    <s v="Vancouver"/>
    <s v="WA"/>
    <s v="710"/>
    <x v="1"/>
    <x v="1"/>
    <x v="1"/>
    <m/>
    <x v="4"/>
    <n v="30583.05"/>
    <n v="4230"/>
    <n v="1"/>
    <x v="0"/>
    <x v="0"/>
    <x v="1"/>
  </r>
  <r>
    <s v="3552443"/>
    <x v="2"/>
    <s v="Install 4&quot; (p) main"/>
    <s v="S 16th St-S 17th St"/>
    <s v="Ridgefield"/>
    <s v="WA"/>
    <s v="710"/>
    <x v="1"/>
    <x v="1"/>
    <x v="5"/>
    <m/>
    <x v="4"/>
    <n v="27383.26"/>
    <n v="2418"/>
    <n v="1"/>
    <x v="0"/>
    <x v="0"/>
    <x v="1"/>
  </r>
  <r>
    <s v="3552444"/>
    <x v="2"/>
    <s v="Install 2&quot; (p) main"/>
    <s v="S 16th St-S 17th St"/>
    <s v="Ridgefield"/>
    <s v="WA"/>
    <s v="710"/>
    <x v="1"/>
    <x v="1"/>
    <x v="1"/>
    <m/>
    <x v="4"/>
    <n v="76242.039999999994"/>
    <n v="10858"/>
    <n v="1"/>
    <x v="0"/>
    <x v="0"/>
    <x v="1"/>
  </r>
  <r>
    <s v="3553086"/>
    <x v="2"/>
    <s v="Replace 2&quot; (p) stub w/4&quot; (p) stub"/>
    <s v="NE 78th St"/>
    <s v="Vancouver"/>
    <s v="WA"/>
    <s v="710"/>
    <x v="1"/>
    <x v="1"/>
    <x v="5"/>
    <m/>
    <x v="4"/>
    <n v="11798.36"/>
    <n v="61"/>
    <n v="1"/>
    <x v="0"/>
    <x v="0"/>
    <x v="1"/>
  </r>
  <r>
    <s v="3553087"/>
    <x v="2"/>
    <s v="Install 4&quot; (p) main"/>
    <s v="NE 78th St"/>
    <s v="Vancouver"/>
    <s v="WA"/>
    <s v="710"/>
    <x v="1"/>
    <x v="1"/>
    <x v="5"/>
    <m/>
    <x v="4"/>
    <n v="15352.43"/>
    <n v="1372"/>
    <n v="1"/>
    <x v="0"/>
    <x v="0"/>
    <x v="1"/>
  </r>
  <r>
    <s v="3553088"/>
    <x v="2"/>
    <s v="Install 2&quot; (p) main"/>
    <s v="NE 78th St"/>
    <s v="Vancouver"/>
    <s v="WA"/>
    <s v="710"/>
    <x v="1"/>
    <x v="1"/>
    <x v="1"/>
    <m/>
    <x v="4"/>
    <n v="35798.199999999997"/>
    <n v="4593"/>
    <n v="1"/>
    <x v="0"/>
    <x v="0"/>
    <x v="1"/>
  </r>
  <r>
    <s v="3553804"/>
    <x v="2"/>
    <s v="Install 2&quot; (p) main"/>
    <s v="Quail Hill Rd"/>
    <s v="Ridgefield"/>
    <s v="WA"/>
    <s v="710"/>
    <x v="1"/>
    <x v="1"/>
    <x v="1"/>
    <m/>
    <x v="4"/>
    <n v="38767.64"/>
    <n v="5517"/>
    <n v="1"/>
    <x v="0"/>
    <x v="0"/>
    <x v="1"/>
  </r>
  <r>
    <s v="3554908"/>
    <x v="2"/>
    <s v="Install 2&quot; (p) main"/>
    <s v="NE 99th Ave"/>
    <s v="Vancouver"/>
    <s v="WA"/>
    <s v="710"/>
    <x v="1"/>
    <x v="1"/>
    <x v="1"/>
    <m/>
    <x v="4"/>
    <n v="16893.57"/>
    <n v="2404"/>
    <n v="1"/>
    <x v="0"/>
    <x v="0"/>
    <x v="1"/>
  </r>
  <r>
    <s v="3554910"/>
    <x v="2"/>
    <s v="Install 2&quot; (p) main tie in"/>
    <s v="NE 99th Ave"/>
    <s v="Vancouver"/>
    <s v="WA"/>
    <s v="710"/>
    <x v="1"/>
    <x v="1"/>
    <x v="1"/>
    <m/>
    <x v="4"/>
    <n v="5069.47"/>
    <n v="30"/>
    <n v="1"/>
    <x v="0"/>
    <x v="0"/>
    <x v="1"/>
  </r>
  <r>
    <s v="3556122"/>
    <x v="2"/>
    <s v="Install 4&quot; (p) main tie in"/>
    <s v="NE 115th St/NE 116th St"/>
    <s v="Vancouver"/>
    <s v="WA"/>
    <s v="710"/>
    <x v="1"/>
    <x v="1"/>
    <x v="1"/>
    <m/>
    <x v="4"/>
    <n v="2030.07"/>
    <n v="47"/>
    <n v="1"/>
    <x v="0"/>
    <x v="0"/>
    <x v="1"/>
  </r>
  <r>
    <s v="3556546"/>
    <x v="2"/>
    <s v="Ph 2 Install 2&quot; (p) main"/>
    <s v="NW McMasters DR"/>
    <s v="Camas"/>
    <s v="WA"/>
    <s v="710"/>
    <x v="1"/>
    <x v="1"/>
    <x v="1"/>
    <m/>
    <x v="4"/>
    <n v="1213.3699999999999"/>
    <n v="143"/>
    <n v="1"/>
    <x v="0"/>
    <x v="0"/>
    <x v="1"/>
  </r>
  <r>
    <s v="3556753"/>
    <x v="2"/>
    <s v="Install 2&quot; (p) main"/>
    <s v="NE 107th Circle"/>
    <s v="Vancouver"/>
    <s v="WA"/>
    <s v="710"/>
    <x v="1"/>
    <x v="1"/>
    <x v="1"/>
    <m/>
    <x v="4"/>
    <n v="13933.32"/>
    <n v="1881"/>
    <n v="1"/>
    <x v="0"/>
    <x v="0"/>
    <x v="1"/>
  </r>
  <r>
    <s v="3556754"/>
    <x v="2"/>
    <s v="Install 1&quot; (p) main"/>
    <s v="NE 107th Circle"/>
    <s v="Vancouver"/>
    <s v="WA"/>
    <s v="710"/>
    <x v="1"/>
    <x v="1"/>
    <x v="0"/>
    <m/>
    <x v="4"/>
    <n v="447.79"/>
    <n v="53"/>
    <n v="1"/>
    <x v="0"/>
    <x v="0"/>
    <x v="1"/>
  </r>
  <r>
    <s v="3556912"/>
    <x v="2"/>
    <s v="Install 4&quot; (p) main tie in"/>
    <s v="S 16th St-S 17th St"/>
    <s v="Ridgefield"/>
    <s v="WA"/>
    <s v="710"/>
    <x v="1"/>
    <x v="1"/>
    <x v="5"/>
    <m/>
    <x v="4"/>
    <n v="13439.19"/>
    <n v="95"/>
    <n v="1"/>
    <x v="0"/>
    <x v="0"/>
    <x v="1"/>
  </r>
  <r>
    <s v="3557391"/>
    <x v="2"/>
    <s v="Phase 1 Install 6&quot; (p) main"/>
    <s v="S 15th St"/>
    <s v="Ridgefield"/>
    <s v="WA"/>
    <s v="710"/>
    <x v="1"/>
    <x v="1"/>
    <x v="4"/>
    <m/>
    <x v="4"/>
    <n v="27991.64"/>
    <n v="1274"/>
    <n v="1"/>
    <x v="0"/>
    <x v="0"/>
    <x v="1"/>
  </r>
  <r>
    <s v="3557392"/>
    <x v="2"/>
    <s v="Phase 1 Install 6&quot; (p) main tie in"/>
    <s v="S 15th St"/>
    <s v="Ridgefield"/>
    <s v="WA"/>
    <s v="710"/>
    <x v="1"/>
    <x v="1"/>
    <x v="4"/>
    <m/>
    <x v="4"/>
    <n v="19780.919999999998"/>
    <n v="66"/>
    <n v="1"/>
    <x v="0"/>
    <x v="0"/>
    <x v="1"/>
  </r>
  <r>
    <s v="3557461"/>
    <x v="2"/>
    <s v="Install 2&quot; (p) main tie in"/>
    <s v="Quail Hill Rd"/>
    <s v="Ridgefield"/>
    <s v="WA"/>
    <s v="710"/>
    <x v="1"/>
    <x v="1"/>
    <x v="1"/>
    <m/>
    <x v="4"/>
    <n v="8479.3700000000008"/>
    <n v="273"/>
    <n v="1"/>
    <x v="0"/>
    <x v="0"/>
    <x v="1"/>
  </r>
  <r>
    <s v="3531287"/>
    <x v="2"/>
    <s v="Install 4&quot; (p) main"/>
    <s v="S 45th Ave"/>
    <s v="Ridgefield"/>
    <s v="WA"/>
    <s v="710"/>
    <x v="1"/>
    <x v="1"/>
    <x v="5"/>
    <m/>
    <x v="4"/>
    <n v="24693.87"/>
    <n v="95"/>
    <n v="1"/>
    <x v="0"/>
    <x v="0"/>
    <x v="1"/>
  </r>
  <r>
    <s v="3531288"/>
    <x v="2"/>
    <s v="Install 2&quot; (p) main"/>
    <s v="S 45th Ave"/>
    <s v="Ridgefield"/>
    <s v="WA"/>
    <s v="710"/>
    <x v="1"/>
    <x v="1"/>
    <x v="2"/>
    <m/>
    <x v="4"/>
    <n v="33759.620000000003"/>
    <n v="106"/>
    <n v="1"/>
    <x v="0"/>
    <x v="0"/>
    <x v="1"/>
  </r>
  <r>
    <s v="3534209"/>
    <x v="2"/>
    <s v="Install 4&quot; (p) stub in for future subdiv"/>
    <s v="S Hillhurst Rd"/>
    <s v="Ridgefield"/>
    <s v="WA"/>
    <s v="710"/>
    <x v="1"/>
    <x v="1"/>
    <x v="5"/>
    <m/>
    <x v="4"/>
    <n v="6735.6"/>
    <n v="58"/>
    <n v="1"/>
    <x v="0"/>
    <x v="0"/>
    <x v="1"/>
  </r>
  <r>
    <s v="3537120"/>
    <x v="2"/>
    <s v="Install 2&quot; (p) stub for future subdiviis"/>
    <s v="S. Hillhurst Rd"/>
    <s v="Ridgefield"/>
    <s v="WA"/>
    <s v="710"/>
    <x v="1"/>
    <x v="1"/>
    <x v="1"/>
    <m/>
    <x v="4"/>
    <n v="5198.8100000000004"/>
    <n v="60"/>
    <n v="1"/>
    <x v="0"/>
    <x v="0"/>
    <x v="1"/>
  </r>
  <r>
    <s v="3424347"/>
    <x v="2"/>
    <s v="Install 4&quot; (p) main"/>
    <s v="NE Woodburn Dr"/>
    <s v="Camas"/>
    <s v="WA"/>
    <s v="710"/>
    <x v="1"/>
    <x v="1"/>
    <x v="5"/>
    <m/>
    <x v="4"/>
    <n v="0"/>
    <m/>
    <n v="1"/>
    <x v="1"/>
    <x v="1"/>
    <x v="1"/>
  </r>
  <r>
    <s v="3478896"/>
    <x v="2"/>
    <s v="Install 2&quot; (p) main tie in"/>
    <s v="NE 149th St"/>
    <s v="Vancouver"/>
    <s v="WA"/>
    <s v="710"/>
    <x v="1"/>
    <x v="1"/>
    <x v="1"/>
    <m/>
    <x v="4"/>
    <n v="0"/>
    <m/>
    <n v="1"/>
    <x v="1"/>
    <x v="1"/>
    <x v="1"/>
  </r>
  <r>
    <s v="3522273"/>
    <x v="2"/>
    <s v="Install 1&quot; (p) main"/>
    <s v="45th St"/>
    <s v="Washougal"/>
    <s v="WA"/>
    <s v="710"/>
    <x v="1"/>
    <x v="1"/>
    <x v="0"/>
    <m/>
    <x v="4"/>
    <n v="0"/>
    <m/>
    <n v="1"/>
    <x v="1"/>
    <x v="1"/>
    <x v="1"/>
  </r>
  <r>
    <s v="3558809"/>
    <x v="0"/>
    <s v="Install 1&quot; (p) curb services w/775 EFV"/>
    <s v="Jake Lane"/>
    <s v="White Salmon"/>
    <s v="WA"/>
    <s v="720"/>
    <x v="1"/>
    <x v="1"/>
    <x v="0"/>
    <m/>
    <x v="4"/>
    <n v="326.58999999999997"/>
    <n v="170"/>
    <n v="1"/>
    <x v="0"/>
    <x v="0"/>
    <x v="1"/>
  </r>
  <r>
    <s v="3500812"/>
    <x v="0"/>
    <s v="Install 64 1/2&quot; (p) curb svcs"/>
    <s v="NW 75th Ave"/>
    <s v="Camas"/>
    <s v="WA"/>
    <s v="720"/>
    <x v="2"/>
    <x v="1"/>
    <x v="0"/>
    <m/>
    <x v="4"/>
    <n v="0"/>
    <m/>
    <n v="1"/>
    <x v="1"/>
    <x v="1"/>
    <x v="1"/>
  </r>
  <r>
    <s v="3531253"/>
    <x v="0"/>
    <s v="Install 1/2&quot; (p) curb service"/>
    <s v="NE 119th Ave"/>
    <s v="Vancouver"/>
    <s v="WA"/>
    <s v="720"/>
    <x v="1"/>
    <x v="1"/>
    <x v="3"/>
    <m/>
    <x v="4"/>
    <n v="1031.5"/>
    <n v="12"/>
    <n v="1"/>
    <x v="0"/>
    <x v="0"/>
    <x v="1"/>
  </r>
  <r>
    <s v="3532246"/>
    <x v="0"/>
    <s v="Ph 2 Install 1/2&quot; (p) curb svcs"/>
    <s v="NE 120th Ave"/>
    <s v="Vancouver"/>
    <s v="WA"/>
    <s v="720"/>
    <x v="1"/>
    <x v="1"/>
    <x v="3"/>
    <m/>
    <x v="4"/>
    <n v="204.69"/>
    <n v="64"/>
    <n v="1"/>
    <x v="0"/>
    <x v="0"/>
    <x v="1"/>
  </r>
  <r>
    <s v="3537065"/>
    <x v="0"/>
    <s v="Install 1&quot; (p) curb svc w/775 or 800 EFV"/>
    <s v="Lewis Ave/Clark Ave"/>
    <s v="Vancouver"/>
    <s v="WA"/>
    <s v="720"/>
    <x v="1"/>
    <x v="1"/>
    <x v="0"/>
    <m/>
    <x v="4"/>
    <n v="68.83"/>
    <n v="5"/>
    <n v="1"/>
    <x v="1"/>
    <x v="0"/>
    <x v="1"/>
  </r>
  <r>
    <s v="3537066"/>
    <x v="0"/>
    <s v="Install 1/2&quot; (p) service stub"/>
    <s v="Lewis Ave/Clark Ave"/>
    <s v="Vancouver"/>
    <s v="WA"/>
    <s v="720"/>
    <x v="1"/>
    <x v="1"/>
    <x v="3"/>
    <m/>
    <x v="4"/>
    <n v="67.86"/>
    <n v="5"/>
    <n v="1"/>
    <x v="1"/>
    <x v="0"/>
    <x v="1"/>
  </r>
  <r>
    <s v="3543318"/>
    <x v="0"/>
    <s v="Install 1&quot; (p) curb svc w/775 or 800 EFV"/>
    <s v="NE 149th Ave"/>
    <s v="Battle Ground"/>
    <s v="WA"/>
    <s v="720"/>
    <x v="1"/>
    <x v="1"/>
    <x v="0"/>
    <m/>
    <x v="4"/>
    <n v="2225.4699999999998"/>
    <n v="4"/>
    <n v="1"/>
    <x v="0"/>
    <x v="0"/>
    <x v="1"/>
  </r>
  <r>
    <s v="3549117"/>
    <x v="0"/>
    <s v="Install 1&quot; (p) curb svc w/775 or 800 EFV"/>
    <s v="NE 164th Cir"/>
    <s v="Brush Prairie"/>
    <s v="WA"/>
    <s v="720"/>
    <x v="1"/>
    <x v="1"/>
    <x v="0"/>
    <m/>
    <x v="4"/>
    <n v="564.05999999999995"/>
    <n v="26"/>
    <n v="1"/>
    <x v="0"/>
    <x v="0"/>
    <x v="1"/>
  </r>
  <r>
    <s v="3555244"/>
    <x v="0"/>
    <s v="Install 1&quot; (p) curb svc w/1100 or 1200 E"/>
    <s v="6403 SE 354th Ave #Curb"/>
    <s v="Washougal"/>
    <s v="WA"/>
    <s v="720"/>
    <x v="1"/>
    <x v="1"/>
    <x v="0"/>
    <m/>
    <x v="4"/>
    <n v="720.02"/>
    <n v="90"/>
    <n v="1"/>
    <x v="0"/>
    <x v="0"/>
    <x v="1"/>
  </r>
  <r>
    <s v="3539545"/>
    <x v="0"/>
    <s v="Ph 2 Install 1&quot; (p) curb svc w/1800 EFV"/>
    <s v="NE 56th St"/>
    <s v="Vancouver"/>
    <s v="WA"/>
    <s v="720"/>
    <x v="1"/>
    <x v="1"/>
    <x v="0"/>
    <m/>
    <x v="4"/>
    <n v="0"/>
    <m/>
    <n v="1"/>
    <x v="1"/>
    <x v="1"/>
    <x v="1"/>
  </r>
  <r>
    <s v="3502205"/>
    <x v="1"/>
    <s v="Integrity Building Const LLC(E2G)"/>
    <s v="90 Ingram Pl"/>
    <s v="White Salmon"/>
    <s v="WA"/>
    <s v="720"/>
    <x v="2"/>
    <x v="1"/>
    <x v="0"/>
    <m/>
    <x v="4"/>
    <n v="1232.07"/>
    <n v="45"/>
    <n v="1"/>
    <x v="0"/>
    <x v="0"/>
    <x v="6"/>
  </r>
  <r>
    <s v="3546665"/>
    <x v="1"/>
    <s v="Eagle Creek Homes LLC(TLB)"/>
    <s v="616 NW Michigan"/>
    <s v="White Salmon"/>
    <s v="WA"/>
    <s v="720"/>
    <x v="2"/>
    <x v="1"/>
    <x v="3"/>
    <m/>
    <x v="4"/>
    <n v="0"/>
    <m/>
    <n v="1"/>
    <x v="1"/>
    <x v="1"/>
    <x v="1"/>
  </r>
  <r>
    <s v="3546667"/>
    <x v="1"/>
    <s v="Eagle Creek Homes LLC(TLB)"/>
    <s v="608 NW Michigan"/>
    <s v="White Salmon"/>
    <s v="WA"/>
    <s v="720"/>
    <x v="2"/>
    <x v="1"/>
    <x v="3"/>
    <m/>
    <x v="4"/>
    <n v="0"/>
    <m/>
    <n v="1"/>
    <x v="1"/>
    <x v="1"/>
    <x v="1"/>
  </r>
  <r>
    <s v="3534584"/>
    <x v="1"/>
    <s v="Ulrich, Jennifer L(TLB)"/>
    <s v="1025 Champion Ln"/>
    <s v="White Salmon"/>
    <s v="WA"/>
    <s v="720"/>
    <x v="1"/>
    <x v="1"/>
    <x v="3"/>
    <m/>
    <x v="4"/>
    <n v="1621.1"/>
    <n v="100"/>
    <n v="1"/>
    <x v="0"/>
    <x v="0"/>
    <x v="4"/>
  </r>
  <r>
    <s v="3535309"/>
    <x v="1"/>
    <s v="Engel, Michael M(TLB)"/>
    <s v="84 Debora Way"/>
    <s v="Carson"/>
    <s v="WA"/>
    <s v="720"/>
    <x v="1"/>
    <x v="1"/>
    <x v="3"/>
    <m/>
    <x v="4"/>
    <n v="5539.02"/>
    <n v="100"/>
    <n v="1"/>
    <x v="0"/>
    <x v="0"/>
    <x v="4"/>
  </r>
  <r>
    <s v="3535310"/>
    <x v="1"/>
    <s v="Engel, Michael M(TLB)"/>
    <s v="82 Debora Way"/>
    <s v="Carson"/>
    <s v="WA"/>
    <s v="720"/>
    <x v="1"/>
    <x v="1"/>
    <x v="3"/>
    <m/>
    <x v="4"/>
    <n v="1196.31"/>
    <n v="56"/>
    <n v="1"/>
    <x v="0"/>
    <x v="0"/>
    <x v="4"/>
  </r>
  <r>
    <s v="3538996"/>
    <x v="1"/>
    <s v="Madian, Jon S(TLB)"/>
    <s v="926 Hillside Ln"/>
    <s v="White Salmon"/>
    <s v="WA"/>
    <s v="720"/>
    <x v="1"/>
    <x v="1"/>
    <x v="3"/>
    <m/>
    <x v="4"/>
    <n v="1263.07"/>
    <n v="36"/>
    <n v="1"/>
    <x v="0"/>
    <x v="0"/>
    <x v="4"/>
  </r>
  <r>
    <s v="3543973"/>
    <x v="1"/>
    <s v="Harvey, Judith N(TLB)"/>
    <s v="1270 Fruit Valley Ln"/>
    <s v="White Salmon"/>
    <s v="WA"/>
    <s v="720"/>
    <x v="1"/>
    <x v="1"/>
    <x v="0"/>
    <m/>
    <x v="4"/>
    <n v="1285.02"/>
    <n v="150"/>
    <n v="1"/>
    <x v="0"/>
    <x v="0"/>
    <x v="4"/>
  </r>
  <r>
    <s v="3544066"/>
    <x v="1"/>
    <s v="Watson, Christine R(TLB)"/>
    <s v="625 NW Lincoln St"/>
    <s v="White Salmon"/>
    <s v="WA"/>
    <s v="720"/>
    <x v="1"/>
    <x v="1"/>
    <x v="3"/>
    <m/>
    <x v="4"/>
    <n v="1513.98"/>
    <n v="80"/>
    <n v="1"/>
    <x v="0"/>
    <x v="0"/>
    <x v="4"/>
  </r>
  <r>
    <s v="3551822"/>
    <x v="1"/>
    <s v="Anderson, Brian M(TLB)"/>
    <s v="1405 Sterling Ct"/>
    <s v="White Salmon"/>
    <s v="WA"/>
    <s v="720"/>
    <x v="1"/>
    <x v="1"/>
    <x v="0"/>
    <m/>
    <x v="4"/>
    <n v="4297"/>
    <n v="120"/>
    <n v="1"/>
    <x v="0"/>
    <x v="0"/>
    <x v="4"/>
  </r>
  <r>
    <s v="3553694"/>
    <x v="1"/>
    <s v="Aiello, Vito J(TLB)"/>
    <s v="663 NW Lincoln St"/>
    <s v="White Salmon"/>
    <s v="WA"/>
    <s v="720"/>
    <x v="1"/>
    <x v="1"/>
    <x v="3"/>
    <m/>
    <x v="4"/>
    <n v="1600.75"/>
    <n v="86"/>
    <n v="1"/>
    <x v="0"/>
    <x v="0"/>
    <x v="4"/>
  </r>
  <r>
    <s v="3556746"/>
    <x v="1"/>
    <s v="Hallyburton, Richard W(TLB)"/>
    <s v="1035 Champion Ln"/>
    <s v="White Salmon"/>
    <s v="WA"/>
    <s v="720"/>
    <x v="1"/>
    <x v="1"/>
    <x v="3"/>
    <m/>
    <x v="4"/>
    <n v="1314.85"/>
    <n v="101"/>
    <n v="1"/>
    <x v="0"/>
    <x v="0"/>
    <x v="4"/>
  </r>
  <r>
    <s v="3559356"/>
    <x v="1"/>
    <s v="Hanson, Matthew K(TLB)"/>
    <s v="251 Sterling Blvd"/>
    <s v="White Salmon"/>
    <s v="WA"/>
    <s v="720"/>
    <x v="1"/>
    <x v="1"/>
    <x v="0"/>
    <m/>
    <x v="4"/>
    <n v="2937.03"/>
    <n v="66"/>
    <n v="1"/>
    <x v="0"/>
    <x v="0"/>
    <x v="4"/>
  </r>
  <r>
    <s v="3559687"/>
    <x v="1"/>
    <s v="Harmon, Christine L(TLB)"/>
    <s v="1050 Champion Ln"/>
    <s v="White Salmon"/>
    <s v="WA"/>
    <s v="720"/>
    <x v="1"/>
    <x v="1"/>
    <x v="3"/>
    <m/>
    <x v="4"/>
    <n v="1397.87"/>
    <n v="45"/>
    <n v="1"/>
    <x v="0"/>
    <x v="0"/>
    <x v="4"/>
  </r>
  <r>
    <s v="3560851"/>
    <x v="1"/>
    <s v="Wittren, Doug L(TLB)"/>
    <s v="653 Sundown Ln"/>
    <s v="White Salmon"/>
    <s v="WA"/>
    <s v="720"/>
    <x v="1"/>
    <x v="1"/>
    <x v="0"/>
    <m/>
    <x v="4"/>
    <n v="735.86"/>
    <n v="54"/>
    <n v="1"/>
    <x v="0"/>
    <x v="0"/>
    <x v="4"/>
  </r>
  <r>
    <s v="3561129"/>
    <x v="1"/>
    <s v="Engel, Michael M(TLB)"/>
    <s v="111 Debora Way"/>
    <s v="Carson"/>
    <s v="WA"/>
    <s v="720"/>
    <x v="1"/>
    <x v="1"/>
    <x v="3"/>
    <m/>
    <x v="4"/>
    <n v="1301.5899999999999"/>
    <n v="66"/>
    <n v="1"/>
    <x v="0"/>
    <x v="0"/>
    <x v="4"/>
  </r>
  <r>
    <s v="3561131"/>
    <x v="1"/>
    <s v="Engel, Michael M(TLB)"/>
    <s v="112 Debora Way"/>
    <s v="Carson"/>
    <s v="WA"/>
    <s v="720"/>
    <x v="1"/>
    <x v="1"/>
    <x v="3"/>
    <m/>
    <x v="4"/>
    <n v="1297.2"/>
    <n v="42"/>
    <n v="1"/>
    <x v="0"/>
    <x v="0"/>
    <x v="4"/>
  </r>
  <r>
    <s v="3561795"/>
    <x v="1"/>
    <s v="JT Builders(TLB)"/>
    <s v="440 NW Strawberry Moun Pl"/>
    <s v="White Salmon"/>
    <s v="WA"/>
    <s v="720"/>
    <x v="1"/>
    <x v="1"/>
    <x v="0"/>
    <m/>
    <x v="4"/>
    <n v="2310.7399999999998"/>
    <n v="86"/>
    <n v="1"/>
    <x v="0"/>
    <x v="0"/>
    <x v="6"/>
  </r>
  <r>
    <s v="3561806"/>
    <x v="1"/>
    <s v="H &amp; R Builders &amp; Diggers LLC(TLB)"/>
    <s v="1070 Champion Ln"/>
    <s v="White Salmon"/>
    <s v="WA"/>
    <s v="720"/>
    <x v="1"/>
    <x v="1"/>
    <x v="3"/>
    <m/>
    <x v="4"/>
    <n v="1375.36"/>
    <n v="42"/>
    <n v="1"/>
    <x v="0"/>
    <x v="0"/>
    <x v="6"/>
  </r>
  <r>
    <s v="3561871"/>
    <x v="1"/>
    <s v="Newman, William (Bill) H(TLB)"/>
    <s v="405 Strawberry Mountain Rd"/>
    <s v="White Salmon"/>
    <s v="WA"/>
    <s v="720"/>
    <x v="1"/>
    <x v="1"/>
    <x v="3"/>
    <m/>
    <x v="4"/>
    <n v="300.23"/>
    <n v="62"/>
    <n v="1"/>
    <x v="0"/>
    <x v="0"/>
    <x v="4"/>
  </r>
  <r>
    <s v="3558754"/>
    <x v="1"/>
    <s v="Perala, Gregory S(TLB)"/>
    <s v="1213 Jake Ln"/>
    <s v="White Salmon"/>
    <s v="WA"/>
    <s v="720"/>
    <x v="1"/>
    <x v="1"/>
    <x v="3"/>
    <m/>
    <x v="4"/>
    <n v="1098.3900000000001"/>
    <n v="62"/>
    <n v="1"/>
    <x v="0"/>
    <x v="0"/>
    <x v="4"/>
  </r>
  <r>
    <s v="3511449"/>
    <x v="1"/>
    <s v="2 Creeks Construction LLC(CAG)"/>
    <s v="4024  NW 76th Ave"/>
    <s v="Camas"/>
    <s v="WA"/>
    <s v="720"/>
    <x v="2"/>
    <x v="1"/>
    <x v="0"/>
    <m/>
    <x v="4"/>
    <n v="617.03"/>
    <n v="13"/>
    <n v="1"/>
    <x v="0"/>
    <x v="0"/>
    <x v="1"/>
  </r>
  <r>
    <s v="3511464"/>
    <x v="1"/>
    <s v="2 Creeks Construction LLC(CAG)"/>
    <s v="4014 NW 76th Ave"/>
    <s v="Camas"/>
    <s v="WA"/>
    <s v="720"/>
    <x v="2"/>
    <x v="1"/>
    <x v="3"/>
    <m/>
    <x v="4"/>
    <n v="684.68"/>
    <n v="25"/>
    <n v="1"/>
    <x v="0"/>
    <x v="0"/>
    <x v="6"/>
  </r>
  <r>
    <s v="3511465"/>
    <x v="1"/>
    <s v="2 Creeks Construction LLC(CAG)"/>
    <s v="4018  NW 76th Ave"/>
    <s v="Camas"/>
    <s v="WA"/>
    <s v="720"/>
    <x v="2"/>
    <x v="1"/>
    <x v="3"/>
    <m/>
    <x v="4"/>
    <n v="648.79"/>
    <n v="25"/>
    <n v="1"/>
    <x v="0"/>
    <x v="0"/>
    <x v="6"/>
  </r>
  <r>
    <s v="3527832"/>
    <x v="1"/>
    <s v="GR Investment Properties LLC(E2G)"/>
    <s v="12320 NE 115th St"/>
    <s v="Vancouver"/>
    <s v="WA"/>
    <s v="720"/>
    <x v="2"/>
    <x v="1"/>
    <x v="3"/>
    <m/>
    <x v="4"/>
    <n v="877.35"/>
    <n v="25"/>
    <n v="1"/>
    <x v="0"/>
    <x v="0"/>
    <x v="6"/>
  </r>
  <r>
    <s v="3527833"/>
    <x v="1"/>
    <s v="GR Investment Properties LLC(E2G)"/>
    <s v="12328 NE 115th St"/>
    <s v="Vancouver"/>
    <s v="WA"/>
    <s v="720"/>
    <x v="2"/>
    <x v="1"/>
    <x v="0"/>
    <m/>
    <x v="4"/>
    <n v="628.91"/>
    <n v="11"/>
    <n v="1"/>
    <x v="0"/>
    <x v="0"/>
    <x v="6"/>
  </r>
  <r>
    <s v="3528696"/>
    <x v="1"/>
    <s v="GR Investment Properties LLC(C5C)"/>
    <s v="12202 NE 115th St"/>
    <s v="Vancouver"/>
    <s v="WA"/>
    <s v="720"/>
    <x v="2"/>
    <x v="1"/>
    <x v="3"/>
    <m/>
    <x v="4"/>
    <n v="630.28"/>
    <n v="32"/>
    <n v="1"/>
    <x v="0"/>
    <x v="0"/>
    <x v="6"/>
  </r>
  <r>
    <s v="3528697"/>
    <x v="1"/>
    <s v="GR Investment Properties LLC(C5C)"/>
    <s v="12206 NE 115th St"/>
    <s v="Vancouver"/>
    <s v="WA"/>
    <s v="720"/>
    <x v="2"/>
    <x v="1"/>
    <x v="3"/>
    <m/>
    <x v="4"/>
    <n v="630.28"/>
    <n v="32"/>
    <n v="1"/>
    <x v="0"/>
    <x v="0"/>
    <x v="6"/>
  </r>
  <r>
    <s v="3530258"/>
    <x v="1"/>
    <s v="Boulevard Homes(CAG)"/>
    <s v="4261 NW Sage Lp"/>
    <s v="Camas"/>
    <s v="WA"/>
    <s v="720"/>
    <x v="2"/>
    <x v="1"/>
    <x v="0"/>
    <m/>
    <x v="4"/>
    <n v="651.52"/>
    <n v="79"/>
    <n v="1"/>
    <x v="0"/>
    <x v="0"/>
    <x v="6"/>
  </r>
  <r>
    <s v="3530265"/>
    <x v="1"/>
    <s v="Boulevard Homes(CAG)"/>
    <s v="4303 NW Sage Lp"/>
    <s v="Camas"/>
    <s v="WA"/>
    <s v="720"/>
    <x v="2"/>
    <x v="1"/>
    <x v="0"/>
    <m/>
    <x v="4"/>
    <n v="640.87"/>
    <n v="56"/>
    <n v="1"/>
    <x v="0"/>
    <x v="0"/>
    <x v="6"/>
  </r>
  <r>
    <s v="3530478"/>
    <x v="1"/>
    <s v="Urban Northwest Homes LLC(JMC)"/>
    <s v="4389 NE 110th Ave"/>
    <s v="Vancouver"/>
    <s v="WA"/>
    <s v="720"/>
    <x v="2"/>
    <x v="1"/>
    <x v="0"/>
    <m/>
    <x v="4"/>
    <n v="637.89"/>
    <n v="49"/>
    <n v="1"/>
    <x v="0"/>
    <x v="0"/>
    <x v="6"/>
  </r>
  <r>
    <s v="3530479"/>
    <x v="1"/>
    <s v="Urban Northwest Homes LLC(JMC)"/>
    <s v="4393 NE 110th Ave"/>
    <s v="Vancouver"/>
    <s v="WA"/>
    <s v="720"/>
    <x v="2"/>
    <x v="1"/>
    <x v="3"/>
    <m/>
    <x v="4"/>
    <n v="659.9"/>
    <n v="25"/>
    <n v="1"/>
    <x v="0"/>
    <x v="0"/>
    <x v="6"/>
  </r>
  <r>
    <s v="3535096"/>
    <x v="1"/>
    <s v="2 Creeks Construction LLC(CAG)"/>
    <s v="7535 NW Quinault St"/>
    <s v="Camas"/>
    <s v="WA"/>
    <s v="720"/>
    <x v="2"/>
    <x v="1"/>
    <x v="3"/>
    <m/>
    <x v="4"/>
    <n v="663.68"/>
    <n v="39"/>
    <n v="1"/>
    <x v="0"/>
    <x v="0"/>
    <x v="6"/>
  </r>
  <r>
    <s v="3537298"/>
    <x v="1"/>
    <s v="GR Investment Properties LLC(CAG)"/>
    <s v="12306 NE 116th St"/>
    <s v="Vancouver"/>
    <s v="WA"/>
    <s v="720"/>
    <x v="2"/>
    <x v="1"/>
    <x v="0"/>
    <m/>
    <x v="4"/>
    <n v="13.66"/>
    <n v="40"/>
    <n v="1"/>
    <x v="1"/>
    <x v="0"/>
    <x v="6"/>
  </r>
  <r>
    <s v="3540227"/>
    <x v="1"/>
    <s v="GR Investment Properties LLC(VJS)"/>
    <s v="11604 NE 122nd Pl"/>
    <s v="Vancouver"/>
    <s v="WA"/>
    <s v="720"/>
    <x v="2"/>
    <x v="1"/>
    <x v="0"/>
    <m/>
    <x v="4"/>
    <n v="659.61"/>
    <n v="37"/>
    <n v="1"/>
    <x v="0"/>
    <x v="0"/>
    <x v="6"/>
  </r>
  <r>
    <s v="3540237"/>
    <x v="1"/>
    <s v="GR Investment Properties LLC(VJS)"/>
    <s v="11526 NE 122nd Pl"/>
    <s v="Vancouver"/>
    <s v="WA"/>
    <s v="720"/>
    <x v="2"/>
    <x v="1"/>
    <x v="0"/>
    <m/>
    <x v="4"/>
    <n v="659.61"/>
    <n v="37"/>
    <n v="1"/>
    <x v="0"/>
    <x v="0"/>
    <x v="6"/>
  </r>
  <r>
    <s v="3541379"/>
    <x v="1"/>
    <s v="GR Investment Properties LLC(C5C)"/>
    <s v="12307 NE 115th St"/>
    <s v="Vancouver"/>
    <s v="WA"/>
    <s v="720"/>
    <x v="2"/>
    <x v="1"/>
    <x v="3"/>
    <m/>
    <x v="4"/>
    <n v="652.70000000000005"/>
    <n v="37"/>
    <n v="1"/>
    <x v="0"/>
    <x v="0"/>
    <x v="6"/>
  </r>
  <r>
    <s v="3541380"/>
    <x v="1"/>
    <s v="GR Investment Properties LLC(C5C)"/>
    <s v="12315 NE 115th St"/>
    <s v="Vancouver"/>
    <s v="WA"/>
    <s v="720"/>
    <x v="2"/>
    <x v="1"/>
    <x v="0"/>
    <m/>
    <x v="4"/>
    <n v="659.88"/>
    <n v="37"/>
    <n v="1"/>
    <x v="0"/>
    <x v="0"/>
    <x v="6"/>
  </r>
  <r>
    <s v="3541396"/>
    <x v="1"/>
    <s v="GR Investment Properties LLC(J2R)"/>
    <s v="12326 NE 116th St"/>
    <s v="Vancouver"/>
    <s v="WA"/>
    <s v="720"/>
    <x v="2"/>
    <x v="1"/>
    <x v="0"/>
    <m/>
    <x v="4"/>
    <n v="656.11"/>
    <n v="32"/>
    <n v="1"/>
    <x v="0"/>
    <x v="0"/>
    <x v="6"/>
  </r>
  <r>
    <s v="3543444"/>
    <x v="1"/>
    <s v="Boulevard Homes(MRE)"/>
    <s v="3822 SE 165th Ct"/>
    <s v="Vancouver"/>
    <s v="WA"/>
    <s v="720"/>
    <x v="2"/>
    <x v="1"/>
    <x v="3"/>
    <m/>
    <x v="4"/>
    <n v="656.64"/>
    <n v="64"/>
    <n v="1"/>
    <x v="0"/>
    <x v="0"/>
    <x v="6"/>
  </r>
  <r>
    <s v="3543445"/>
    <x v="1"/>
    <s v="Boulevard Homes(MRE)"/>
    <s v="3826 SE 165th Ct"/>
    <s v="Vancouver"/>
    <s v="WA"/>
    <s v="720"/>
    <x v="2"/>
    <x v="1"/>
    <x v="3"/>
    <m/>
    <x v="4"/>
    <n v="704.2"/>
    <n v="82"/>
    <n v="1"/>
    <x v="0"/>
    <x v="0"/>
    <x v="6"/>
  </r>
  <r>
    <s v="3543449"/>
    <x v="1"/>
    <s v="Boulevard Homes(MRE)"/>
    <s v="3838 SE 165th Ct"/>
    <s v="Vancouver"/>
    <s v="WA"/>
    <s v="720"/>
    <x v="2"/>
    <x v="1"/>
    <x v="0"/>
    <m/>
    <x v="4"/>
    <n v="670.1"/>
    <n v="67"/>
    <n v="1"/>
    <x v="0"/>
    <x v="0"/>
    <x v="6"/>
  </r>
  <r>
    <s v="3544512"/>
    <x v="1"/>
    <s v="Silver Buckle Homes LLC(MRE)"/>
    <s v="5917 NE 38th Ct #A"/>
    <s v="Vancouver"/>
    <s v="WA"/>
    <s v="720"/>
    <x v="2"/>
    <x v="1"/>
    <x v="3"/>
    <m/>
    <x v="4"/>
    <n v="2073"/>
    <n v="29"/>
    <n v="1"/>
    <x v="0"/>
    <x v="0"/>
    <x v="6"/>
  </r>
  <r>
    <s v="3544515"/>
    <x v="1"/>
    <s v="Silver Buckle Homes LLC(MRE)"/>
    <s v="5917 NE 38th Ct #B"/>
    <s v="Vancouver"/>
    <s v="WA"/>
    <s v="720"/>
    <x v="2"/>
    <x v="1"/>
    <x v="3"/>
    <m/>
    <x v="4"/>
    <n v="684.95"/>
    <n v="28"/>
    <n v="1"/>
    <x v="0"/>
    <x v="0"/>
    <x v="6"/>
  </r>
  <r>
    <s v="3545534"/>
    <x v="1"/>
    <s v="GR Investment Properties LLC(MRE)"/>
    <s v="12200 NE 116th St"/>
    <s v="Vancouver"/>
    <s v="WA"/>
    <s v="720"/>
    <x v="2"/>
    <x v="1"/>
    <x v="3"/>
    <m/>
    <x v="4"/>
    <n v="852.91"/>
    <n v="47"/>
    <n v="1"/>
    <x v="0"/>
    <x v="0"/>
    <x v="6"/>
  </r>
  <r>
    <s v="3545535"/>
    <x v="1"/>
    <s v="GR Investment Properties LLC(MRE)"/>
    <s v="12204 NE 116th St"/>
    <s v="Vancouver"/>
    <s v="WA"/>
    <s v="720"/>
    <x v="2"/>
    <x v="1"/>
    <x v="3"/>
    <m/>
    <x v="4"/>
    <n v="649.35"/>
    <n v="29"/>
    <n v="1"/>
    <x v="0"/>
    <x v="0"/>
    <x v="6"/>
  </r>
  <r>
    <s v="3545536"/>
    <x v="1"/>
    <s v="GR Investment Properties LLC(MRE)"/>
    <s v="11620 NE 122nd Pl"/>
    <s v="Vancouver"/>
    <s v="WA"/>
    <s v="720"/>
    <x v="2"/>
    <x v="1"/>
    <x v="3"/>
    <m/>
    <x v="4"/>
    <n v="867.27"/>
    <n v="35"/>
    <n v="1"/>
    <x v="0"/>
    <x v="0"/>
    <x v="6"/>
  </r>
  <r>
    <s v="3545537"/>
    <x v="1"/>
    <s v="GR Investment Properties LLC(MRE)"/>
    <s v="11624 NE 122nd Pl"/>
    <s v="Vancouver"/>
    <s v="WA"/>
    <s v="720"/>
    <x v="2"/>
    <x v="1"/>
    <x v="3"/>
    <m/>
    <x v="4"/>
    <n v="651.53"/>
    <n v="44"/>
    <n v="1"/>
    <x v="0"/>
    <x v="0"/>
    <x v="6"/>
  </r>
  <r>
    <s v="3549058"/>
    <x v="1"/>
    <s v="DWP General Contracting Inc(MRE)"/>
    <s v="1123 SE Rasmussen Blvd"/>
    <s v="Battle Ground"/>
    <s v="WA"/>
    <s v="720"/>
    <x v="2"/>
    <x v="1"/>
    <x v="3"/>
    <m/>
    <x v="4"/>
    <n v="651.66"/>
    <n v="8"/>
    <n v="1"/>
    <x v="0"/>
    <x v="0"/>
    <x v="6"/>
  </r>
  <r>
    <s v="3549059"/>
    <x v="1"/>
    <s v="DWP General Contracting Inc(MRE)"/>
    <s v="1125 SE Rasmussen Blvd"/>
    <s v="Battle Ground"/>
    <s v="WA"/>
    <s v="720"/>
    <x v="2"/>
    <x v="1"/>
    <x v="3"/>
    <m/>
    <x v="4"/>
    <n v="651.66"/>
    <n v="8"/>
    <n v="1"/>
    <x v="0"/>
    <x v="0"/>
    <x v="6"/>
  </r>
  <r>
    <s v="3549060"/>
    <x v="1"/>
    <s v="DWP General Contracting Inc(MRE)"/>
    <s v="1127 SE Rasmussen Blvd"/>
    <s v="Battle Ground"/>
    <s v="WA"/>
    <s v="720"/>
    <x v="2"/>
    <x v="1"/>
    <x v="3"/>
    <m/>
    <x v="4"/>
    <n v="651.66"/>
    <n v="8"/>
    <n v="1"/>
    <x v="0"/>
    <x v="0"/>
    <x v="6"/>
  </r>
  <r>
    <s v="3549061"/>
    <x v="1"/>
    <s v="DWP General Contracting Inc(MRE)"/>
    <s v="1129 SE Rasmussen Blvd"/>
    <s v="Battle Ground"/>
    <s v="WA"/>
    <s v="720"/>
    <x v="2"/>
    <x v="1"/>
    <x v="3"/>
    <m/>
    <x v="4"/>
    <n v="650.70000000000005"/>
    <n v="9"/>
    <n v="1"/>
    <x v="0"/>
    <x v="0"/>
    <x v="6"/>
  </r>
  <r>
    <s v="3549062"/>
    <x v="1"/>
    <s v="DWP General Contracting Inc(MRE)"/>
    <s v="1131 SE Rasmussen Blvd"/>
    <s v="Battle Ground"/>
    <s v="WA"/>
    <s v="720"/>
    <x v="2"/>
    <x v="1"/>
    <x v="3"/>
    <m/>
    <x v="4"/>
    <n v="650.39"/>
    <n v="7"/>
    <n v="1"/>
    <x v="0"/>
    <x v="0"/>
    <x v="6"/>
  </r>
  <r>
    <s v="3551908"/>
    <x v="1"/>
    <s v="Silver Buckle Homes LLC(VJS)"/>
    <s v="5916 NE 38th Ct #A"/>
    <s v="Vancouver"/>
    <s v="WA"/>
    <s v="720"/>
    <x v="2"/>
    <x v="1"/>
    <x v="3"/>
    <m/>
    <x v="4"/>
    <n v="686.78"/>
    <n v="44"/>
    <n v="1"/>
    <x v="0"/>
    <x v="0"/>
    <x v="6"/>
  </r>
  <r>
    <s v="3551910"/>
    <x v="1"/>
    <s v="Silver Buckle Homes LLC(VJS)"/>
    <s v="5916 NE 38th Ct #B"/>
    <s v="Vancouver"/>
    <s v="WA"/>
    <s v="720"/>
    <x v="2"/>
    <x v="1"/>
    <x v="3"/>
    <m/>
    <x v="4"/>
    <n v="687.58"/>
    <n v="49"/>
    <n v="1"/>
    <x v="0"/>
    <x v="0"/>
    <x v="6"/>
  </r>
  <r>
    <s v="3552595"/>
    <x v="1"/>
    <s v="Marbella Estates LLC(CAG)"/>
    <s v="11400 NE 125th Ave"/>
    <s v="Vancouver"/>
    <s v="WA"/>
    <s v="720"/>
    <x v="2"/>
    <x v="1"/>
    <x v="3"/>
    <m/>
    <x v="4"/>
    <n v="868.32"/>
    <n v="31"/>
    <n v="1"/>
    <x v="0"/>
    <x v="0"/>
    <x v="6"/>
  </r>
  <r>
    <s v="3554005"/>
    <x v="1"/>
    <s v="GR Investment Properties LLC(G1F)"/>
    <s v="12335 NE 115th St"/>
    <s v="Vancouver"/>
    <s v="WA"/>
    <s v="720"/>
    <x v="2"/>
    <x v="1"/>
    <x v="0"/>
    <m/>
    <x v="4"/>
    <n v="666.6"/>
    <n v="47"/>
    <n v="1"/>
    <x v="0"/>
    <x v="0"/>
    <x v="6"/>
  </r>
  <r>
    <s v="3554014"/>
    <x v="1"/>
    <s v="GR Investment Properties LLC(KSN)"/>
    <s v="12319 NE 115th St"/>
    <s v="Vancouver"/>
    <s v="WA"/>
    <s v="720"/>
    <x v="2"/>
    <x v="1"/>
    <x v="3"/>
    <m/>
    <x v="4"/>
    <n v="653.9"/>
    <n v="24"/>
    <n v="1"/>
    <x v="0"/>
    <x v="0"/>
    <x v="6"/>
  </r>
  <r>
    <s v="3554015"/>
    <x v="1"/>
    <s v="GR Investment Properties LLC(KSN)"/>
    <s v="12323 NE 115th St"/>
    <s v="Vancouver"/>
    <s v="WA"/>
    <s v="720"/>
    <x v="2"/>
    <x v="1"/>
    <x v="3"/>
    <m/>
    <x v="4"/>
    <n v="655.17999999999995"/>
    <n v="32"/>
    <n v="1"/>
    <x v="0"/>
    <x v="0"/>
    <x v="6"/>
  </r>
  <r>
    <s v="3554016"/>
    <x v="1"/>
    <s v="GR Investment Properties LLC(KSN)"/>
    <s v="12327 NE 115th St"/>
    <s v="Vancouver"/>
    <s v="WA"/>
    <s v="720"/>
    <x v="2"/>
    <x v="1"/>
    <x v="3"/>
    <m/>
    <x v="4"/>
    <n v="687.43"/>
    <n v="35"/>
    <n v="1"/>
    <x v="0"/>
    <x v="0"/>
    <x v="6"/>
  </r>
  <r>
    <s v="3554897"/>
    <x v="1"/>
    <s v="Krippner Homes NW LLC(JMC)"/>
    <s v="3102 N Canyon Cr"/>
    <s v="Ridgefield"/>
    <s v="WA"/>
    <s v="720"/>
    <x v="2"/>
    <x v="1"/>
    <x v="3"/>
    <m/>
    <x v="4"/>
    <n v="691.84"/>
    <n v="52"/>
    <n v="1"/>
    <x v="0"/>
    <x v="0"/>
    <x v="6"/>
  </r>
  <r>
    <s v="3554898"/>
    <x v="1"/>
    <s v="Krippner Homes NW LLC(JMC)"/>
    <s v="3110 N Canyon Cr"/>
    <s v="Ridgefield"/>
    <s v="WA"/>
    <s v="720"/>
    <x v="2"/>
    <x v="1"/>
    <x v="3"/>
    <m/>
    <x v="4"/>
    <n v="686.13"/>
    <n v="18"/>
    <n v="1"/>
    <x v="0"/>
    <x v="0"/>
    <x v="6"/>
  </r>
  <r>
    <s v="3554900"/>
    <x v="1"/>
    <s v="Krippner Homes NW LLC(JMC)"/>
    <s v="3126 N Canyon Cr"/>
    <s v="Ridgefield"/>
    <s v="WA"/>
    <s v="720"/>
    <x v="2"/>
    <x v="1"/>
    <x v="3"/>
    <m/>
    <x v="4"/>
    <n v="688.16"/>
    <n v="30"/>
    <n v="1"/>
    <x v="0"/>
    <x v="0"/>
    <x v="6"/>
  </r>
  <r>
    <s v="3554901"/>
    <x v="1"/>
    <s v="Krippner Homes NW LLC(JMC)"/>
    <s v="3118 N Canyon Cr"/>
    <s v="Ridgefield"/>
    <s v="WA"/>
    <s v="720"/>
    <x v="2"/>
    <x v="1"/>
    <x v="3"/>
    <m/>
    <x v="4"/>
    <n v="686.13"/>
    <n v="18"/>
    <n v="1"/>
    <x v="0"/>
    <x v="0"/>
    <x v="6"/>
  </r>
  <r>
    <s v="3557860"/>
    <x v="1"/>
    <s v="Krippner Homes NW LLC(KSN)"/>
    <s v="3142 N Canyon Cr"/>
    <s v="Ridgefield"/>
    <s v="WA"/>
    <s v="720"/>
    <x v="2"/>
    <x v="1"/>
    <x v="3"/>
    <m/>
    <x v="4"/>
    <n v="684.85"/>
    <n v="29"/>
    <n v="1"/>
    <x v="0"/>
    <x v="0"/>
    <x v="6"/>
  </r>
  <r>
    <s v="3560635"/>
    <x v="1"/>
    <s v="Krippner Homes NW LLC(VJS)"/>
    <s v="3174 N Canyon Cr"/>
    <s v="Ridgefield"/>
    <s v="WA"/>
    <s v="720"/>
    <x v="2"/>
    <x v="1"/>
    <x v="3"/>
    <m/>
    <x v="4"/>
    <n v="689.06"/>
    <n v="32"/>
    <n v="1"/>
    <x v="0"/>
    <x v="0"/>
    <x v="6"/>
  </r>
  <r>
    <s v="3560636"/>
    <x v="1"/>
    <s v="Krippner Homes NW LLC(VJS)"/>
    <s v="3166 N Canyon Cr"/>
    <s v="Ridgefield"/>
    <s v="WA"/>
    <s v="720"/>
    <x v="2"/>
    <x v="1"/>
    <x v="3"/>
    <m/>
    <x v="4"/>
    <n v="685.77"/>
    <n v="14"/>
    <n v="1"/>
    <x v="0"/>
    <x v="0"/>
    <x v="6"/>
  </r>
  <r>
    <s v="3561028"/>
    <x v="1"/>
    <s v="Karlsen Development LLC(KSN)"/>
    <s v="4808 NE 124th Ct"/>
    <s v="Vancouver"/>
    <s v="WA"/>
    <s v="720"/>
    <x v="2"/>
    <x v="1"/>
    <x v="3"/>
    <m/>
    <x v="4"/>
    <n v="656.32"/>
    <n v="36"/>
    <n v="1"/>
    <x v="0"/>
    <x v="0"/>
    <x v="6"/>
  </r>
  <r>
    <s v="3561029"/>
    <x v="1"/>
    <s v="Karlsen Development LLC(KSN)"/>
    <s v="4804 NE 124th Ct"/>
    <s v="Vancouver"/>
    <s v="WA"/>
    <s v="720"/>
    <x v="2"/>
    <x v="1"/>
    <x v="3"/>
    <m/>
    <x v="4"/>
    <n v="654.66999999999996"/>
    <n v="27"/>
    <n v="1"/>
    <x v="0"/>
    <x v="0"/>
    <x v="6"/>
  </r>
  <r>
    <s v="3561030"/>
    <x v="1"/>
    <s v="Karlsen Development LLC(KSN)"/>
    <s v="4805 NE 124th Ct"/>
    <s v="Vancouver"/>
    <s v="WA"/>
    <s v="720"/>
    <x v="2"/>
    <x v="1"/>
    <x v="3"/>
    <m/>
    <x v="4"/>
    <n v="653.94000000000005"/>
    <n v="23"/>
    <n v="1"/>
    <x v="0"/>
    <x v="0"/>
    <x v="6"/>
  </r>
  <r>
    <s v="3561031"/>
    <x v="1"/>
    <s v="Karlsen Development LLC(KSN)"/>
    <s v="4809 NE 124th Ct"/>
    <s v="Vancouver"/>
    <s v="WA"/>
    <s v="720"/>
    <x v="2"/>
    <x v="1"/>
    <x v="3"/>
    <m/>
    <x v="4"/>
    <n v="656.67"/>
    <n v="38"/>
    <n v="1"/>
    <x v="0"/>
    <x v="0"/>
    <x v="6"/>
  </r>
  <r>
    <s v="3543979"/>
    <x v="1"/>
    <s v="Boulevard Homes(MRE)"/>
    <s v="3830 SE 165th Ct"/>
    <s v="Vancouver"/>
    <s v="WA"/>
    <s v="720"/>
    <x v="2"/>
    <x v="1"/>
    <x v="3"/>
    <m/>
    <x v="4"/>
    <n v="687.83"/>
    <n v="60"/>
    <n v="1"/>
    <x v="0"/>
    <x v="0"/>
    <x v="6"/>
  </r>
  <r>
    <s v="3497174"/>
    <x v="1"/>
    <s v="D R Horton Inc Portland(MRE)"/>
    <s v="8725 NE 16th Ave"/>
    <s v="Vancouver"/>
    <s v="WA"/>
    <s v="720"/>
    <x v="2"/>
    <x v="1"/>
    <x v="3"/>
    <m/>
    <x v="4"/>
    <n v="0"/>
    <m/>
    <n v="1"/>
    <x v="1"/>
    <x v="1"/>
    <x v="1"/>
  </r>
  <r>
    <s v="3497177"/>
    <x v="1"/>
    <s v="D R Horton Inc Portland(MRE)"/>
    <s v="1540 NE 87th Way"/>
    <s v="Vancouver"/>
    <s v="WA"/>
    <s v="720"/>
    <x v="2"/>
    <x v="1"/>
    <x v="3"/>
    <m/>
    <x v="4"/>
    <n v="0"/>
    <m/>
    <n v="1"/>
    <x v="1"/>
    <x v="1"/>
    <x v="1"/>
  </r>
  <r>
    <s v="3486542"/>
    <x v="1"/>
    <s v="Helmes Inc(LRR)"/>
    <s v="16704 NE 97th St"/>
    <s v="Vancouver"/>
    <s v="WA"/>
    <s v="720"/>
    <x v="1"/>
    <x v="1"/>
    <x v="3"/>
    <m/>
    <x v="4"/>
    <n v="610.4"/>
    <n v="26"/>
    <n v="1"/>
    <x v="0"/>
    <x v="0"/>
    <x v="6"/>
  </r>
  <r>
    <s v="3517584"/>
    <x v="1"/>
    <s v="Urban Northwest Homes LLC(C5C)"/>
    <s v="4358 NE 110th Ave"/>
    <s v="Vancouver"/>
    <s v="WA"/>
    <s v="720"/>
    <x v="1"/>
    <x v="1"/>
    <x v="0"/>
    <m/>
    <x v="4"/>
    <n v="0"/>
    <m/>
    <n v="1"/>
    <x v="1"/>
    <x v="1"/>
    <x v="1"/>
  </r>
  <r>
    <s v="3521795"/>
    <x v="1"/>
    <s v="Premier Investments(C5C)"/>
    <s v="2130 N L Ct"/>
    <s v="Washougal"/>
    <s v="WA"/>
    <s v="720"/>
    <x v="1"/>
    <x v="1"/>
    <x v="3"/>
    <m/>
    <x v="4"/>
    <n v="678.86"/>
    <n v="29"/>
    <n v="1"/>
    <x v="0"/>
    <x v="0"/>
    <x v="4"/>
  </r>
  <r>
    <s v="3521970"/>
    <x v="1"/>
    <s v="GR Investment Properties LLC(C5C)"/>
    <s v="12342 NE 114th St"/>
    <s v="Vancouver"/>
    <s v="WA"/>
    <s v="720"/>
    <x v="1"/>
    <x v="1"/>
    <x v="0"/>
    <m/>
    <x v="4"/>
    <n v="0"/>
    <m/>
    <n v="1"/>
    <x v="1"/>
    <x v="1"/>
    <x v="1"/>
  </r>
  <r>
    <s v="3521971"/>
    <x v="1"/>
    <s v="GR Investment Properties LLC(C5C)"/>
    <s v="12338 NE 114th St"/>
    <s v="Vancouver"/>
    <s v="WA"/>
    <s v="720"/>
    <x v="1"/>
    <x v="1"/>
    <x v="0"/>
    <m/>
    <x v="4"/>
    <n v="0"/>
    <m/>
    <n v="1"/>
    <x v="1"/>
    <x v="1"/>
    <x v="1"/>
  </r>
  <r>
    <s v="3527196"/>
    <x v="1"/>
    <s v="Cedars Construction LLC(C5C)"/>
    <s v="1088 S Quail Hill Pl"/>
    <s v="Ridgefield"/>
    <s v="WA"/>
    <s v="720"/>
    <x v="1"/>
    <x v="1"/>
    <x v="3"/>
    <m/>
    <x v="4"/>
    <n v="629.36"/>
    <n v="22"/>
    <n v="1"/>
    <x v="0"/>
    <x v="0"/>
    <x v="6"/>
  </r>
  <r>
    <s v="3527270"/>
    <x v="1"/>
    <s v="Helmes Inc(C5C)"/>
    <s v="17013 NE 78th Way"/>
    <s v="Vancouver"/>
    <s v="WA"/>
    <s v="720"/>
    <x v="1"/>
    <x v="1"/>
    <x v="3"/>
    <m/>
    <x v="4"/>
    <n v="710.24"/>
    <n v="26"/>
    <n v="1"/>
    <x v="0"/>
    <x v="0"/>
    <x v="6"/>
  </r>
  <r>
    <s v="3527272"/>
    <x v="1"/>
    <s v="Helmes Inc(C5C)"/>
    <s v="1515 NW 18th St"/>
    <s v="Battle Ground"/>
    <s v="WA"/>
    <s v="720"/>
    <x v="1"/>
    <x v="1"/>
    <x v="3"/>
    <m/>
    <x v="4"/>
    <n v="632.23"/>
    <n v="25"/>
    <n v="1"/>
    <x v="0"/>
    <x v="0"/>
    <x v="6"/>
  </r>
  <r>
    <s v="3527273"/>
    <x v="1"/>
    <s v="Helmes Inc(C5C)"/>
    <s v="1705 NW 18th St"/>
    <s v="Battle Ground"/>
    <s v="WA"/>
    <s v="720"/>
    <x v="1"/>
    <x v="1"/>
    <x v="3"/>
    <m/>
    <x v="4"/>
    <n v="632.23"/>
    <n v="25"/>
    <n v="1"/>
    <x v="0"/>
    <x v="0"/>
    <x v="6"/>
  </r>
  <r>
    <s v="3527319"/>
    <x v="1"/>
    <s v="Pahlisch Homes Inc(C5C)"/>
    <s v="6632 NE 68th Ave"/>
    <s v="Vancouver"/>
    <s v="WA"/>
    <s v="720"/>
    <x v="1"/>
    <x v="1"/>
    <x v="3"/>
    <m/>
    <x v="4"/>
    <n v="629.73"/>
    <n v="25"/>
    <n v="1"/>
    <x v="0"/>
    <x v="0"/>
    <x v="6"/>
  </r>
  <r>
    <s v="3527320"/>
    <x v="1"/>
    <s v="Pahlisch Homes Inc(C5C)"/>
    <s v="6623 NE 71st Ave"/>
    <s v="Vancouver"/>
    <s v="WA"/>
    <s v="720"/>
    <x v="1"/>
    <x v="1"/>
    <x v="3"/>
    <m/>
    <x v="4"/>
    <n v="630.76"/>
    <n v="33"/>
    <n v="1"/>
    <x v="0"/>
    <x v="0"/>
    <x v="6"/>
  </r>
  <r>
    <s v="3527343"/>
    <x v="1"/>
    <s v="Sun Country Homes(E2G)"/>
    <s v="14015 NE 35th Cir"/>
    <s v="Vancouver"/>
    <s v="WA"/>
    <s v="720"/>
    <x v="1"/>
    <x v="1"/>
    <x v="3"/>
    <m/>
    <x v="4"/>
    <n v="660.29"/>
    <n v="18"/>
    <n v="1"/>
    <x v="0"/>
    <x v="0"/>
    <x v="6"/>
  </r>
  <r>
    <s v="3527346"/>
    <x v="1"/>
    <s v="Piper, Ken J(MRE)"/>
    <s v="207 NE 17th St"/>
    <s v="Battle Ground"/>
    <s v="WA"/>
    <s v="720"/>
    <x v="1"/>
    <x v="1"/>
    <x v="3"/>
    <m/>
    <x v="4"/>
    <n v="663.41"/>
    <n v="22"/>
    <n v="1"/>
    <x v="0"/>
    <x v="0"/>
    <x v="4"/>
  </r>
  <r>
    <s v="3527563"/>
    <x v="1"/>
    <s v="D R Horton Inc Portland(E2G)"/>
    <s v="7228 N 93rd Ave"/>
    <s v="Camas"/>
    <s v="WA"/>
    <s v="720"/>
    <x v="1"/>
    <x v="1"/>
    <x v="3"/>
    <m/>
    <x v="4"/>
    <n v="631.78"/>
    <n v="41"/>
    <n v="1"/>
    <x v="0"/>
    <x v="0"/>
    <x v="6"/>
  </r>
  <r>
    <s v="3527568"/>
    <x v="1"/>
    <s v="Aho Construction(WEB)"/>
    <s v="9708 NE 106th Way"/>
    <s v="Vancouver"/>
    <s v="WA"/>
    <s v="720"/>
    <x v="1"/>
    <x v="1"/>
    <x v="3"/>
    <m/>
    <x v="4"/>
    <n v="631.73"/>
    <n v="21"/>
    <n v="1"/>
    <x v="0"/>
    <x v="0"/>
    <x v="6"/>
  </r>
  <r>
    <s v="3527569"/>
    <x v="1"/>
    <s v="Aho Construction(WEB)"/>
    <s v="9704 NE 106th Way"/>
    <s v="Vancouver"/>
    <s v="WA"/>
    <s v="720"/>
    <x v="1"/>
    <x v="1"/>
    <x v="3"/>
    <m/>
    <x v="4"/>
    <n v="631.98"/>
    <n v="23"/>
    <n v="1"/>
    <x v="0"/>
    <x v="0"/>
    <x v="6"/>
  </r>
  <r>
    <s v="3527573"/>
    <x v="1"/>
    <s v="D R Horton Inc Portland(E2G)"/>
    <s v="7325 N 93rd Ave"/>
    <s v="Camas"/>
    <s v="WA"/>
    <s v="720"/>
    <x v="1"/>
    <x v="1"/>
    <x v="3"/>
    <m/>
    <x v="4"/>
    <n v="630.25"/>
    <n v="29"/>
    <n v="1"/>
    <x v="0"/>
    <x v="0"/>
    <x v="6"/>
  </r>
  <r>
    <s v="3527621"/>
    <x v="1"/>
    <s v="GR Investment Properties LLC(C5C)"/>
    <s v="11510 NE 122nd Pl"/>
    <s v="Vancouver"/>
    <s v="WA"/>
    <s v="720"/>
    <x v="1"/>
    <x v="1"/>
    <x v="0"/>
    <m/>
    <x v="4"/>
    <n v="850.7"/>
    <n v="31"/>
    <n v="1"/>
    <x v="0"/>
    <x v="0"/>
    <x v="6"/>
  </r>
  <r>
    <s v="3527622"/>
    <x v="1"/>
    <s v="GR Investment Properties LLC(C5C)"/>
    <s v="11522 NE 122nd Pl"/>
    <s v="Vancouver"/>
    <s v="WA"/>
    <s v="720"/>
    <x v="1"/>
    <x v="1"/>
    <x v="0"/>
    <m/>
    <x v="4"/>
    <n v="632.77"/>
    <n v="26"/>
    <n v="1"/>
    <x v="0"/>
    <x v="0"/>
    <x v="6"/>
  </r>
  <r>
    <s v="3527623"/>
    <x v="1"/>
    <s v="GR Investment Properties LLC(C5C)"/>
    <s v="11514 NE 122nd Pl"/>
    <s v="Vancouver"/>
    <s v="WA"/>
    <s v="720"/>
    <x v="1"/>
    <x v="1"/>
    <x v="3"/>
    <m/>
    <x v="4"/>
    <n v="0"/>
    <m/>
    <n v="1"/>
    <x v="1"/>
    <x v="1"/>
    <x v="1"/>
  </r>
  <r>
    <s v="3527644"/>
    <x v="1"/>
    <s v="Drokin, Andrey I(C5C)"/>
    <s v="2008 SW 7th Cir"/>
    <s v="Battle Ground"/>
    <s v="WA"/>
    <s v="720"/>
    <x v="1"/>
    <x v="1"/>
    <x v="3"/>
    <m/>
    <x v="4"/>
    <n v="665.59"/>
    <n v="39"/>
    <n v="1"/>
    <x v="0"/>
    <x v="0"/>
    <x v="4"/>
  </r>
  <r>
    <s v="3527704"/>
    <x v="1"/>
    <s v="Currie, Joe D(C5C)"/>
    <s v="710 S 15th Ct"/>
    <s v="Ridgefield"/>
    <s v="WA"/>
    <s v="720"/>
    <x v="1"/>
    <x v="1"/>
    <x v="3"/>
    <m/>
    <x v="4"/>
    <n v="663.19"/>
    <n v="19"/>
    <n v="1"/>
    <x v="0"/>
    <x v="0"/>
    <x v="4"/>
  </r>
  <r>
    <s v="3527763"/>
    <x v="1"/>
    <s v="Creekside Homes LLC(MRE)"/>
    <s v="4700 NE 13th Ct"/>
    <s v="Vancouver"/>
    <s v="WA"/>
    <s v="720"/>
    <x v="1"/>
    <x v="1"/>
    <x v="3"/>
    <m/>
    <x v="4"/>
    <n v="663.19"/>
    <n v="19"/>
    <n v="1"/>
    <x v="0"/>
    <x v="0"/>
    <x v="6"/>
  </r>
  <r>
    <s v="3527794"/>
    <x v="1"/>
    <s v="Helmes Inc(WEB)"/>
    <s v="5702 NE 129th St"/>
    <s v="Vancouver"/>
    <s v="WA"/>
    <s v="720"/>
    <x v="1"/>
    <x v="1"/>
    <x v="3"/>
    <m/>
    <x v="4"/>
    <n v="663.29"/>
    <n v="21"/>
    <n v="1"/>
    <x v="0"/>
    <x v="0"/>
    <x v="6"/>
  </r>
  <r>
    <s v="3527796"/>
    <x v="1"/>
    <s v="Helmes Inc(WEB)"/>
    <s v="5312 NE 133rd St"/>
    <s v="Vancouver"/>
    <s v="WA"/>
    <s v="720"/>
    <x v="1"/>
    <x v="1"/>
    <x v="3"/>
    <m/>
    <x v="4"/>
    <n v="1060.29"/>
    <n v="23"/>
    <n v="1"/>
    <x v="0"/>
    <x v="0"/>
    <x v="6"/>
  </r>
  <r>
    <s v="3527797"/>
    <x v="1"/>
    <s v="Helmes Inc(WEB)"/>
    <s v="5207 NE 134th St"/>
    <s v="Vancouver"/>
    <s v="WA"/>
    <s v="720"/>
    <x v="1"/>
    <x v="1"/>
    <x v="3"/>
    <m/>
    <x v="4"/>
    <n v="663.54"/>
    <n v="23"/>
    <n v="1"/>
    <x v="0"/>
    <x v="0"/>
    <x v="6"/>
  </r>
  <r>
    <s v="3527798"/>
    <x v="1"/>
    <s v="Helmes Inc(WEB)"/>
    <s v="5306 NE 134th St"/>
    <s v="Vancouver"/>
    <s v="WA"/>
    <s v="720"/>
    <x v="1"/>
    <x v="1"/>
    <x v="3"/>
    <m/>
    <x v="4"/>
    <n v="631.98"/>
    <n v="23"/>
    <n v="1"/>
    <x v="0"/>
    <x v="0"/>
    <x v="6"/>
  </r>
  <r>
    <s v="3527799"/>
    <x v="1"/>
    <s v="Helmes Inc(WEB)"/>
    <s v="13206 NE 56th Ave"/>
    <s v="Vancouver"/>
    <s v="WA"/>
    <s v="720"/>
    <x v="1"/>
    <x v="1"/>
    <x v="3"/>
    <m/>
    <x v="4"/>
    <n v="631.96"/>
    <n v="20"/>
    <n v="1"/>
    <x v="0"/>
    <x v="0"/>
    <x v="6"/>
  </r>
  <r>
    <s v="3527800"/>
    <x v="1"/>
    <s v="Helmes Inc(WEB)"/>
    <s v="12910 NE 57th Ave"/>
    <s v="Vancouver"/>
    <s v="WA"/>
    <s v="720"/>
    <x v="1"/>
    <x v="1"/>
    <x v="3"/>
    <m/>
    <x v="4"/>
    <n v="631.84"/>
    <n v="19"/>
    <n v="1"/>
    <x v="0"/>
    <x v="0"/>
    <x v="6"/>
  </r>
  <r>
    <s v="3527801"/>
    <x v="1"/>
    <s v="Helmes Inc(WEB)"/>
    <s v="13212 NE 57th Ave"/>
    <s v="Vancouver"/>
    <s v="WA"/>
    <s v="720"/>
    <x v="1"/>
    <x v="1"/>
    <x v="3"/>
    <m/>
    <x v="4"/>
    <n v="631.99"/>
    <n v="22"/>
    <n v="1"/>
    <x v="0"/>
    <x v="0"/>
    <x v="6"/>
  </r>
  <r>
    <s v="3527802"/>
    <x v="1"/>
    <s v="Helmes Inc(WEB)"/>
    <s v="12408 NE 59th Ave"/>
    <s v="Vancouver"/>
    <s v="WA"/>
    <s v="720"/>
    <x v="1"/>
    <x v="1"/>
    <x v="3"/>
    <m/>
    <x v="4"/>
    <n v="631.74"/>
    <n v="20"/>
    <n v="1"/>
    <x v="0"/>
    <x v="0"/>
    <x v="6"/>
  </r>
  <r>
    <s v="3527823"/>
    <x v="1"/>
    <s v="Aho Construction(WEB)"/>
    <s v="9712 NE 106th Way"/>
    <s v="Vancouver"/>
    <s v="WA"/>
    <s v="720"/>
    <x v="1"/>
    <x v="1"/>
    <x v="3"/>
    <m/>
    <x v="4"/>
    <n v="631.99"/>
    <n v="22"/>
    <n v="1"/>
    <x v="0"/>
    <x v="0"/>
    <x v="6"/>
  </r>
  <r>
    <s v="3527824"/>
    <x v="1"/>
    <s v="Aho Construction(WEB)"/>
    <s v="9716 NE 106th Way"/>
    <s v="Vancouver"/>
    <s v="WA"/>
    <s v="720"/>
    <x v="1"/>
    <x v="1"/>
    <x v="3"/>
    <m/>
    <x v="4"/>
    <n v="631.87"/>
    <n v="21"/>
    <n v="1"/>
    <x v="0"/>
    <x v="0"/>
    <x v="6"/>
  </r>
  <r>
    <s v="3527825"/>
    <x v="1"/>
    <s v="Aho Construction(WEB)"/>
    <s v="9720 NE 106th Way"/>
    <s v="Vancouver"/>
    <s v="WA"/>
    <s v="720"/>
    <x v="1"/>
    <x v="1"/>
    <x v="3"/>
    <m/>
    <x v="4"/>
    <n v="631.87"/>
    <n v="21"/>
    <n v="1"/>
    <x v="0"/>
    <x v="0"/>
    <x v="6"/>
  </r>
  <r>
    <s v="3527829"/>
    <x v="1"/>
    <s v="Copper Creek Homes Inc.(E2G)"/>
    <s v="511 S 19th Pl"/>
    <s v="Ridgefield"/>
    <s v="WA"/>
    <s v="720"/>
    <x v="1"/>
    <x v="1"/>
    <x v="3"/>
    <m/>
    <x v="4"/>
    <n v="675.29"/>
    <n v="27"/>
    <n v="1"/>
    <x v="0"/>
    <x v="0"/>
    <x v="6"/>
  </r>
  <r>
    <s v="3527854"/>
    <x v="1"/>
    <s v="Quality Craft Inc(C5C)"/>
    <s v="107 W 16th St"/>
    <s v="La Center"/>
    <s v="WA"/>
    <s v="720"/>
    <x v="1"/>
    <x v="1"/>
    <x v="3"/>
    <m/>
    <x v="4"/>
    <n v="676.8"/>
    <n v="35"/>
    <n v="1"/>
    <x v="0"/>
    <x v="0"/>
    <x v="6"/>
  </r>
  <r>
    <s v="3527859"/>
    <x v="1"/>
    <s v="Krenzler Homes Inc(C5C)"/>
    <s v="2507 SW 17th Cir"/>
    <s v="Battle Ground"/>
    <s v="WA"/>
    <s v="720"/>
    <x v="1"/>
    <x v="1"/>
    <x v="3"/>
    <m/>
    <x v="4"/>
    <n v="676.19"/>
    <n v="34"/>
    <n v="1"/>
    <x v="0"/>
    <x v="0"/>
    <x v="6"/>
  </r>
  <r>
    <s v="3527997"/>
    <x v="1"/>
    <s v="Kurko, Serge A(CAG)"/>
    <s v="1315 N R St"/>
    <s v="Washougal"/>
    <s v="WA"/>
    <s v="720"/>
    <x v="1"/>
    <x v="1"/>
    <x v="3"/>
    <m/>
    <x v="4"/>
    <n v="664.34"/>
    <n v="28"/>
    <n v="1"/>
    <x v="0"/>
    <x v="0"/>
    <x v="4"/>
  </r>
  <r>
    <s v="3528002"/>
    <x v="1"/>
    <s v="Cedars Construction LLC(VJS)"/>
    <s v="1204 S Quail Run Pl"/>
    <s v="Ridgefield"/>
    <s v="WA"/>
    <s v="720"/>
    <x v="1"/>
    <x v="1"/>
    <x v="3"/>
    <m/>
    <x v="4"/>
    <n v="642.80999999999995"/>
    <n v="24"/>
    <n v="1"/>
    <x v="0"/>
    <x v="0"/>
    <x v="6"/>
  </r>
  <r>
    <s v="3528005"/>
    <x v="1"/>
    <s v="Cedars Construction LLC(VJS)"/>
    <s v="1147 S Quail Hill Pl"/>
    <s v="Ridgefield"/>
    <s v="WA"/>
    <s v="720"/>
    <x v="1"/>
    <x v="1"/>
    <x v="3"/>
    <m/>
    <x v="4"/>
    <n v="642.67999999999995"/>
    <n v="23"/>
    <n v="1"/>
    <x v="0"/>
    <x v="0"/>
    <x v="6"/>
  </r>
  <r>
    <s v="3528006"/>
    <x v="1"/>
    <s v="Cedars Construction LLC(VJS)"/>
    <s v="1146 S Quail Hill Pl"/>
    <s v="Ridgefield"/>
    <s v="WA"/>
    <s v="720"/>
    <x v="1"/>
    <x v="1"/>
    <x v="3"/>
    <m/>
    <x v="4"/>
    <n v="583.82000000000005"/>
    <n v="25"/>
    <n v="1"/>
    <x v="0"/>
    <x v="0"/>
    <x v="6"/>
  </r>
  <r>
    <s v="3528007"/>
    <x v="1"/>
    <s v="Cedars Construction LLC(VJS)"/>
    <s v="1102 S Quail Hill Pl"/>
    <s v="Ridgefield"/>
    <s v="WA"/>
    <s v="720"/>
    <x v="1"/>
    <x v="1"/>
    <x v="3"/>
    <m/>
    <x v="4"/>
    <n v="583.70000000000005"/>
    <n v="24"/>
    <n v="1"/>
    <x v="0"/>
    <x v="0"/>
    <x v="6"/>
  </r>
  <r>
    <s v="3528015"/>
    <x v="1"/>
    <s v="Aho Construction(WEB)"/>
    <s v="9724 NE 106th Way"/>
    <s v="Vancouver"/>
    <s v="WA"/>
    <s v="720"/>
    <x v="1"/>
    <x v="1"/>
    <x v="3"/>
    <m/>
    <x v="4"/>
    <n v="633.14"/>
    <n v="31"/>
    <n v="1"/>
    <x v="0"/>
    <x v="0"/>
    <x v="4"/>
  </r>
  <r>
    <s v="3528039"/>
    <x v="1"/>
    <s v="Aho Construction(WEB)"/>
    <s v="9610 NE 106th Way"/>
    <s v="Vancouver"/>
    <s v="WA"/>
    <s v="720"/>
    <x v="1"/>
    <x v="1"/>
    <x v="3"/>
    <m/>
    <x v="4"/>
    <n v="631.87"/>
    <n v="21"/>
    <n v="1"/>
    <x v="0"/>
    <x v="0"/>
    <x v="6"/>
  </r>
  <r>
    <s v="3528186"/>
    <x v="1"/>
    <s v="D R Horton Inc Portland(C5C)"/>
    <s v="12806 NE 118th Way"/>
    <s v="Vancouver"/>
    <s v="WA"/>
    <s v="720"/>
    <x v="1"/>
    <x v="1"/>
    <x v="3"/>
    <m/>
    <x v="4"/>
    <n v="636.78"/>
    <n v="32"/>
    <n v="1"/>
    <x v="0"/>
    <x v="0"/>
    <x v="6"/>
  </r>
  <r>
    <s v="3528187"/>
    <x v="1"/>
    <s v="D R Horton Inc Portland(C5C)"/>
    <s v="12802 NE 118th Way"/>
    <s v="Vancouver"/>
    <s v="WA"/>
    <s v="720"/>
    <x v="1"/>
    <x v="1"/>
    <x v="3"/>
    <m/>
    <x v="4"/>
    <n v="636.16999999999996"/>
    <n v="27"/>
    <n v="1"/>
    <x v="0"/>
    <x v="0"/>
    <x v="6"/>
  </r>
  <r>
    <s v="3528188"/>
    <x v="1"/>
    <s v="D R Horton Inc Portland(C5C)"/>
    <s v="12902 NE 118th Way"/>
    <s v="Vancouver"/>
    <s v="WA"/>
    <s v="720"/>
    <x v="1"/>
    <x v="1"/>
    <x v="3"/>
    <m/>
    <x v="4"/>
    <n v="636.66"/>
    <n v="31"/>
    <n v="1"/>
    <x v="0"/>
    <x v="0"/>
    <x v="6"/>
  </r>
  <r>
    <s v="3528189"/>
    <x v="1"/>
    <s v="D R Horton Inc Portland(C5C)"/>
    <s v="12906 NE 118th Way"/>
    <s v="Vancouver"/>
    <s v="WA"/>
    <s v="720"/>
    <x v="1"/>
    <x v="1"/>
    <x v="3"/>
    <m/>
    <x v="4"/>
    <n v="636.41"/>
    <n v="29"/>
    <n v="1"/>
    <x v="0"/>
    <x v="0"/>
    <x v="6"/>
  </r>
  <r>
    <s v="3528190"/>
    <x v="1"/>
    <s v="D R Horton Inc Portland(C5C)"/>
    <s v="12810 NE 118th Way"/>
    <s v="Vancouver"/>
    <s v="WA"/>
    <s v="720"/>
    <x v="1"/>
    <x v="1"/>
    <x v="3"/>
    <m/>
    <x v="4"/>
    <n v="636.66"/>
    <n v="31"/>
    <n v="1"/>
    <x v="0"/>
    <x v="0"/>
    <x v="6"/>
  </r>
  <r>
    <s v="3528203"/>
    <x v="1"/>
    <s v="JB Homes LLC(C5C)"/>
    <s v="949 N 35th Ave"/>
    <s v="Ridgefield"/>
    <s v="WA"/>
    <s v="720"/>
    <x v="1"/>
    <x v="1"/>
    <x v="3"/>
    <m/>
    <x v="4"/>
    <n v="660.8"/>
    <n v="22"/>
    <n v="1"/>
    <x v="0"/>
    <x v="0"/>
    <x v="6"/>
  </r>
  <r>
    <s v="3528208"/>
    <x v="1"/>
    <s v="JB Homes LLC(C5C)"/>
    <s v="3394 N 10th Ave"/>
    <s v="Ridgefield"/>
    <s v="WA"/>
    <s v="720"/>
    <x v="1"/>
    <x v="1"/>
    <x v="3"/>
    <m/>
    <x v="4"/>
    <n v="629.36"/>
    <n v="22"/>
    <n v="1"/>
    <x v="0"/>
    <x v="0"/>
    <x v="6"/>
  </r>
  <r>
    <s v="3528209"/>
    <x v="1"/>
    <s v="JB Homes LLC(C5C)"/>
    <s v="3400 N 10th Ave"/>
    <s v="Ridgefield"/>
    <s v="WA"/>
    <s v="720"/>
    <x v="1"/>
    <x v="1"/>
    <x v="3"/>
    <m/>
    <x v="4"/>
    <n v="629.49"/>
    <n v="23"/>
    <n v="1"/>
    <x v="0"/>
    <x v="0"/>
    <x v="6"/>
  </r>
  <r>
    <s v="3528228"/>
    <x v="1"/>
    <s v="Lennar Northwest Inc(C5C)"/>
    <s v="13507 NW 55th Ave"/>
    <s v="Vancouver"/>
    <s v="WA"/>
    <s v="720"/>
    <x v="1"/>
    <x v="1"/>
    <x v="3"/>
    <m/>
    <x v="4"/>
    <n v="642.94000000000005"/>
    <n v="25"/>
    <n v="1"/>
    <x v="0"/>
    <x v="0"/>
    <x v="6"/>
  </r>
  <r>
    <s v="3528229"/>
    <x v="1"/>
    <s v="Lennar Northwest Inc(C5C)"/>
    <s v="13511 NW 55th Ave"/>
    <s v="Vancouver"/>
    <s v="WA"/>
    <s v="720"/>
    <x v="1"/>
    <x v="1"/>
    <x v="3"/>
    <m/>
    <x v="4"/>
    <n v="642.94000000000005"/>
    <n v="25"/>
    <n v="1"/>
    <x v="0"/>
    <x v="0"/>
    <x v="6"/>
  </r>
  <r>
    <s v="3528243"/>
    <x v="1"/>
    <s v="Modern NW Inc(MRE)"/>
    <s v="4706 N Adams St"/>
    <s v="Camas"/>
    <s v="WA"/>
    <s v="720"/>
    <x v="1"/>
    <x v="1"/>
    <x v="3"/>
    <m/>
    <x v="4"/>
    <n v="661.73"/>
    <n v="33"/>
    <n v="1"/>
    <x v="0"/>
    <x v="0"/>
    <x v="6"/>
  </r>
  <r>
    <s v="3528255"/>
    <x v="1"/>
    <s v="D R Horton Inc Portland(C5C)"/>
    <s v="7229 N 93rd Ave"/>
    <s v="Camas"/>
    <s v="WA"/>
    <s v="720"/>
    <x v="1"/>
    <x v="1"/>
    <x v="3"/>
    <m/>
    <x v="4"/>
    <n v="637.29999999999995"/>
    <n v="36"/>
    <n v="1"/>
    <x v="0"/>
    <x v="0"/>
    <x v="6"/>
  </r>
  <r>
    <s v="3528256"/>
    <x v="1"/>
    <s v="D R Horton Inc Portland(C5C)"/>
    <s v="7314 N 93rd Ave"/>
    <s v="Camas"/>
    <s v="WA"/>
    <s v="720"/>
    <x v="1"/>
    <x v="1"/>
    <x v="3"/>
    <m/>
    <x v="4"/>
    <n v="588.30999999999995"/>
    <n v="60"/>
    <n v="1"/>
    <x v="0"/>
    <x v="0"/>
    <x v="6"/>
  </r>
  <r>
    <s v="3528257"/>
    <x v="1"/>
    <s v="D R Horton Inc Portland(C5C)"/>
    <s v="7318 N 93rd Ave"/>
    <s v="Camas"/>
    <s v="WA"/>
    <s v="720"/>
    <x v="1"/>
    <x v="1"/>
    <x v="3"/>
    <m/>
    <x v="4"/>
    <n v="674.31"/>
    <n v="77"/>
    <n v="1"/>
    <x v="0"/>
    <x v="0"/>
    <x v="6"/>
  </r>
  <r>
    <s v="3528258"/>
    <x v="1"/>
    <s v="D R Horton Inc Portland(MRE)"/>
    <s v="7224 N 93rd Loop"/>
    <s v="Camas"/>
    <s v="WA"/>
    <s v="720"/>
    <x v="1"/>
    <x v="1"/>
    <x v="3"/>
    <m/>
    <x v="4"/>
    <n v="1942.83"/>
    <n v="37"/>
    <n v="1"/>
    <x v="0"/>
    <x v="0"/>
    <x v="6"/>
  </r>
  <r>
    <s v="3528261"/>
    <x v="1"/>
    <s v="D R Horton Inc Portland(MRE)"/>
    <s v="11527 NE 127th Ct"/>
    <s v="Vancouver"/>
    <s v="WA"/>
    <s v="720"/>
    <x v="1"/>
    <x v="1"/>
    <x v="3"/>
    <m/>
    <x v="4"/>
    <n v="628.9"/>
    <n v="22"/>
    <n v="1"/>
    <x v="0"/>
    <x v="0"/>
    <x v="6"/>
  </r>
  <r>
    <s v="3528305"/>
    <x v="1"/>
    <s v="Revin Construction Inc(C5C)"/>
    <s v="6813 NE 70th St"/>
    <s v="Vancouver"/>
    <s v="WA"/>
    <s v="720"/>
    <x v="1"/>
    <x v="1"/>
    <x v="3"/>
    <m/>
    <x v="4"/>
    <n v="643.32000000000005"/>
    <n v="28"/>
    <n v="1"/>
    <x v="0"/>
    <x v="0"/>
    <x v="6"/>
  </r>
  <r>
    <s v="3528306"/>
    <x v="1"/>
    <s v="Revin Construction Inc(C5C)"/>
    <s v="6507 NE 84th Pl"/>
    <s v="Vancouver"/>
    <s v="WA"/>
    <s v="720"/>
    <x v="1"/>
    <x v="1"/>
    <x v="3"/>
    <m/>
    <x v="4"/>
    <n v="675.55"/>
    <n v="29"/>
    <n v="1"/>
    <x v="0"/>
    <x v="0"/>
    <x v="6"/>
  </r>
  <r>
    <s v="3528541"/>
    <x v="1"/>
    <s v="Cascade West Development(MRE)"/>
    <s v="17110 NE 22nd Ave"/>
    <s v="Ridgefield"/>
    <s v="WA"/>
    <s v="720"/>
    <x v="1"/>
    <x v="1"/>
    <x v="3"/>
    <m/>
    <x v="4"/>
    <n v="630.14"/>
    <n v="28"/>
    <n v="1"/>
    <x v="0"/>
    <x v="0"/>
    <x v="6"/>
  </r>
  <r>
    <s v="3528555"/>
    <x v="1"/>
    <s v="Holt Homes(C5C)"/>
    <s v="1826 NE 172nd St"/>
    <s v="Ridgefield"/>
    <s v="WA"/>
    <s v="720"/>
    <x v="1"/>
    <x v="1"/>
    <x v="3"/>
    <m/>
    <x v="4"/>
    <n v="629.89"/>
    <n v="26"/>
    <n v="1"/>
    <x v="0"/>
    <x v="0"/>
    <x v="6"/>
  </r>
  <r>
    <s v="3528556"/>
    <x v="1"/>
    <s v="Holt Homes(C5C)"/>
    <s v="1818 NE 172nd St"/>
    <s v="Ridgefield"/>
    <s v="WA"/>
    <s v="720"/>
    <x v="1"/>
    <x v="1"/>
    <x v="3"/>
    <m/>
    <x v="4"/>
    <n v="629.36"/>
    <n v="22"/>
    <n v="1"/>
    <x v="0"/>
    <x v="0"/>
    <x v="6"/>
  </r>
  <r>
    <s v="3528557"/>
    <x v="1"/>
    <s v="Holt Homes(C5C)"/>
    <s v="1712 NE 172nd St"/>
    <s v="Ridgefield"/>
    <s v="WA"/>
    <s v="720"/>
    <x v="1"/>
    <x v="1"/>
    <x v="0"/>
    <m/>
    <x v="4"/>
    <n v="629.32000000000005"/>
    <n v="18"/>
    <n v="1"/>
    <x v="0"/>
    <x v="0"/>
    <x v="6"/>
  </r>
  <r>
    <s v="3528563"/>
    <x v="1"/>
    <s v="Holt Homes(C5C)"/>
    <s v="17112 NE 17th Ave"/>
    <s v="Ridgefield"/>
    <s v="WA"/>
    <s v="720"/>
    <x v="1"/>
    <x v="1"/>
    <x v="3"/>
    <m/>
    <x v="4"/>
    <n v="660.92"/>
    <n v="24"/>
    <n v="1"/>
    <x v="0"/>
    <x v="0"/>
    <x v="6"/>
  </r>
  <r>
    <s v="3528595"/>
    <x v="1"/>
    <s v="Helmes Inc(C5C)"/>
    <s v="12914 NE 57th Ave"/>
    <s v="Vancouver"/>
    <s v="WA"/>
    <s v="720"/>
    <x v="1"/>
    <x v="1"/>
    <x v="3"/>
    <m/>
    <x v="4"/>
    <n v="628.65"/>
    <n v="20"/>
    <n v="1"/>
    <x v="0"/>
    <x v="0"/>
    <x v="6"/>
  </r>
  <r>
    <s v="3528607"/>
    <x v="1"/>
    <s v="Kingston Homes LLC(C5C)"/>
    <s v="5101 NE 142nd St"/>
    <s v="Vancouver"/>
    <s v="WA"/>
    <s v="720"/>
    <x v="1"/>
    <x v="1"/>
    <x v="3"/>
    <m/>
    <x v="4"/>
    <n v="629.16999999999996"/>
    <n v="24"/>
    <n v="1"/>
    <x v="0"/>
    <x v="0"/>
    <x v="6"/>
  </r>
  <r>
    <s v="3528666"/>
    <x v="1"/>
    <s v="Manor Homes Washington Inc(MRE)"/>
    <s v="12500 NE 106th Cir"/>
    <s v="Vancouver"/>
    <s v="WA"/>
    <s v="720"/>
    <x v="1"/>
    <x v="1"/>
    <x v="3"/>
    <m/>
    <x v="4"/>
    <n v="660.42"/>
    <n v="22"/>
    <n v="1"/>
    <x v="0"/>
    <x v="0"/>
    <x v="6"/>
  </r>
  <r>
    <s v="3528667"/>
    <x v="1"/>
    <s v="Manor Homes Washington Inc(MRE)"/>
    <s v="12502 NE 107th Way"/>
    <s v="Vancouver"/>
    <s v="WA"/>
    <s v="720"/>
    <x v="1"/>
    <x v="1"/>
    <x v="3"/>
    <m/>
    <x v="4"/>
    <n v="628.35"/>
    <n v="17"/>
    <n v="1"/>
    <x v="0"/>
    <x v="0"/>
    <x v="6"/>
  </r>
  <r>
    <s v="3528676"/>
    <x v="1"/>
    <s v="Pacific Lifestyle Homes(C5C)"/>
    <s v="5116 NE 124th Cir"/>
    <s v="Vancouver"/>
    <s v="WA"/>
    <s v="720"/>
    <x v="1"/>
    <x v="1"/>
    <x v="3"/>
    <m/>
    <x v="4"/>
    <n v="660.95"/>
    <n v="26"/>
    <n v="1"/>
    <x v="0"/>
    <x v="0"/>
    <x v="6"/>
  </r>
  <r>
    <s v="3528741"/>
    <x v="1"/>
    <s v="Pahlisch Homes Inc(E2G)"/>
    <s v="1844 NW Sierra Way"/>
    <s v="Camas"/>
    <s v="WA"/>
    <s v="720"/>
    <x v="1"/>
    <x v="1"/>
    <x v="3"/>
    <m/>
    <x v="4"/>
    <n v="630.91999999999996"/>
    <n v="37"/>
    <n v="1"/>
    <x v="0"/>
    <x v="0"/>
    <x v="6"/>
  </r>
  <r>
    <s v="3528742"/>
    <x v="1"/>
    <s v="Pahlisch Homes Inc(E2G)"/>
    <s v="1847 NW Sierra Way"/>
    <s v="Camas"/>
    <s v="WA"/>
    <s v="720"/>
    <x v="1"/>
    <x v="1"/>
    <x v="3"/>
    <m/>
    <x v="4"/>
    <n v="630.66999999999996"/>
    <n v="35"/>
    <n v="1"/>
    <x v="0"/>
    <x v="0"/>
    <x v="6"/>
  </r>
  <r>
    <s v="3528743"/>
    <x v="1"/>
    <s v="Pahlisch Homes Inc(E2G)"/>
    <s v="2041 NW Sierra Way"/>
    <s v="Camas"/>
    <s v="WA"/>
    <s v="720"/>
    <x v="1"/>
    <x v="1"/>
    <x v="3"/>
    <m/>
    <x v="4"/>
    <n v="1765.9"/>
    <n v="26"/>
    <n v="1"/>
    <x v="0"/>
    <x v="0"/>
    <x v="6"/>
  </r>
  <r>
    <s v="3528754"/>
    <x v="1"/>
    <s v="Helmes Inc(WEB)"/>
    <s v="1601 NW 17th St"/>
    <s v="Battle Ground"/>
    <s v="WA"/>
    <s v="720"/>
    <x v="1"/>
    <x v="1"/>
    <x v="3"/>
    <m/>
    <x v="4"/>
    <n v="629.49"/>
    <n v="23"/>
    <n v="1"/>
    <x v="0"/>
    <x v="0"/>
    <x v="6"/>
  </r>
  <r>
    <s v="3528755"/>
    <x v="1"/>
    <s v="Helmes Inc(WEB)"/>
    <s v="1613 NW 18th St"/>
    <s v="Battle Ground"/>
    <s v="WA"/>
    <s v="720"/>
    <x v="1"/>
    <x v="1"/>
    <x v="3"/>
    <m/>
    <x v="4"/>
    <n v="629.74"/>
    <n v="25"/>
    <n v="1"/>
    <x v="0"/>
    <x v="0"/>
    <x v="6"/>
  </r>
  <r>
    <s v="3528758"/>
    <x v="1"/>
    <s v="Helmes Inc(WEB)"/>
    <s v="811 NE 27th St"/>
    <s v="Battle Ground"/>
    <s v="WA"/>
    <s v="720"/>
    <x v="1"/>
    <x v="1"/>
    <x v="3"/>
    <m/>
    <x v="4"/>
    <n v="629.75"/>
    <n v="25"/>
    <n v="1"/>
    <x v="0"/>
    <x v="0"/>
    <x v="6"/>
  </r>
  <r>
    <s v="3528768"/>
    <x v="1"/>
    <s v="Aho Construction(WEB)"/>
    <s v="6408 NE 133rd Way"/>
    <s v="Vancouver"/>
    <s v="WA"/>
    <s v="720"/>
    <x v="1"/>
    <x v="1"/>
    <x v="3"/>
    <m/>
    <x v="4"/>
    <n v="629"/>
    <n v="22"/>
    <n v="1"/>
    <x v="0"/>
    <x v="0"/>
    <x v="6"/>
  </r>
  <r>
    <s v="3528831"/>
    <x v="1"/>
    <s v="Anderson Construction(C5C)"/>
    <s v="15311 NE 76th Cir"/>
    <s v="Vancouver"/>
    <s v="WA"/>
    <s v="720"/>
    <x v="1"/>
    <x v="1"/>
    <x v="3"/>
    <m/>
    <x v="4"/>
    <n v="661.07"/>
    <n v="27"/>
    <n v="1"/>
    <x v="0"/>
    <x v="0"/>
    <x v="6"/>
  </r>
  <r>
    <s v="3528833"/>
    <x v="1"/>
    <s v="Pahlisch Homes Inc(MRE)"/>
    <s v="7001 NE 67th St"/>
    <s v="Vancouver"/>
    <s v="WA"/>
    <s v="720"/>
    <x v="1"/>
    <x v="1"/>
    <x v="3"/>
    <m/>
    <x v="4"/>
    <n v="662.34"/>
    <n v="37"/>
    <n v="1"/>
    <x v="0"/>
    <x v="0"/>
    <x v="6"/>
  </r>
  <r>
    <s v="3528843"/>
    <x v="1"/>
    <s v="JB Homes LLC(C5C)"/>
    <s v="3201 N 10th Ave"/>
    <s v="Ridgefield"/>
    <s v="WA"/>
    <s v="720"/>
    <x v="1"/>
    <x v="1"/>
    <x v="3"/>
    <m/>
    <x v="4"/>
    <n v="629.75"/>
    <n v="25"/>
    <n v="1"/>
    <x v="0"/>
    <x v="0"/>
    <x v="6"/>
  </r>
  <r>
    <s v="3528862"/>
    <x v="1"/>
    <s v="Aho Construction(WEB)"/>
    <s v="9717 NE 106th Way"/>
    <s v="Vancouver"/>
    <s v="WA"/>
    <s v="720"/>
    <x v="1"/>
    <x v="1"/>
    <x v="3"/>
    <m/>
    <x v="4"/>
    <n v="629.75"/>
    <n v="25"/>
    <n v="1"/>
    <x v="0"/>
    <x v="0"/>
    <x v="6"/>
  </r>
  <r>
    <s v="3528872"/>
    <x v="1"/>
    <s v="Lennar Northwest Inc(E2G)"/>
    <s v="13501 NW 54th Ave"/>
    <s v="Vancouver"/>
    <s v="WA"/>
    <s v="720"/>
    <x v="1"/>
    <x v="1"/>
    <x v="3"/>
    <m/>
    <x v="4"/>
    <n v="630.34"/>
    <n v="24"/>
    <n v="1"/>
    <x v="0"/>
    <x v="0"/>
    <x v="6"/>
  </r>
  <r>
    <s v="3528880"/>
    <x v="1"/>
    <s v="Aho Construction(WEB)"/>
    <s v="9705 NE 106th Way"/>
    <s v="Vancouver"/>
    <s v="WA"/>
    <s v="720"/>
    <x v="1"/>
    <x v="1"/>
    <x v="3"/>
    <m/>
    <x v="4"/>
    <n v="629.24"/>
    <n v="21"/>
    <n v="1"/>
    <x v="0"/>
    <x v="0"/>
    <x v="6"/>
  </r>
  <r>
    <s v="3528986"/>
    <x v="1"/>
    <s v="Cascade West Development(WEB)"/>
    <s v="13510 NW 55th Ave"/>
    <s v="Vancouver"/>
    <s v="WA"/>
    <s v="720"/>
    <x v="1"/>
    <x v="1"/>
    <x v="3"/>
    <m/>
    <x v="4"/>
    <n v="632.78"/>
    <n v="43"/>
    <n v="1"/>
    <x v="0"/>
    <x v="0"/>
    <x v="6"/>
  </r>
  <r>
    <s v="3528990"/>
    <x v="1"/>
    <s v="Aho Construction(WEB)"/>
    <s v="9713 NE 106th Way"/>
    <s v="Vancouver"/>
    <s v="WA"/>
    <s v="720"/>
    <x v="1"/>
    <x v="1"/>
    <x v="3"/>
    <m/>
    <x v="4"/>
    <n v="629.49"/>
    <n v="23"/>
    <n v="1"/>
    <x v="0"/>
    <x v="0"/>
    <x v="6"/>
  </r>
  <r>
    <s v="3528992"/>
    <x v="1"/>
    <s v="Aho Construction(WEB)"/>
    <s v="9615 NE 106th Way"/>
    <s v="Vancouver"/>
    <s v="WA"/>
    <s v="720"/>
    <x v="1"/>
    <x v="1"/>
    <x v="3"/>
    <m/>
    <x v="4"/>
    <n v="629.75"/>
    <n v="25"/>
    <n v="1"/>
    <x v="0"/>
    <x v="0"/>
    <x v="6"/>
  </r>
  <r>
    <s v="3529145"/>
    <x v="1"/>
    <s v="Modern NW Inc(CAG)"/>
    <s v="4650 N Adams St"/>
    <s v="Camas"/>
    <s v="WA"/>
    <s v="720"/>
    <x v="1"/>
    <x v="1"/>
    <x v="3"/>
    <m/>
    <x v="4"/>
    <n v="647.23"/>
    <n v="32"/>
    <n v="1"/>
    <x v="0"/>
    <x v="0"/>
    <x v="6"/>
  </r>
  <r>
    <s v="3529176"/>
    <x v="1"/>
    <s v="Cedars Construction LLC(CAG)"/>
    <s v="7394 S 13th St"/>
    <s v="Ridgefield"/>
    <s v="WA"/>
    <s v="720"/>
    <x v="1"/>
    <x v="1"/>
    <x v="3"/>
    <m/>
    <x v="4"/>
    <n v="630.27"/>
    <n v="29"/>
    <n v="1"/>
    <x v="0"/>
    <x v="0"/>
    <x v="6"/>
  </r>
  <r>
    <s v="3529177"/>
    <x v="1"/>
    <s v="Cedars Construction LLC(CAG)"/>
    <s v="7382 S 13th St"/>
    <s v="Ridgefield"/>
    <s v="WA"/>
    <s v="720"/>
    <x v="1"/>
    <x v="1"/>
    <x v="3"/>
    <m/>
    <x v="4"/>
    <n v="630.27"/>
    <n v="29"/>
    <n v="1"/>
    <x v="0"/>
    <x v="0"/>
    <x v="6"/>
  </r>
  <r>
    <s v="3529187"/>
    <x v="1"/>
    <s v="Piper, Ken J(JMC)"/>
    <s v="302 NE 17th St"/>
    <s v="Battle Ground"/>
    <s v="WA"/>
    <s v="720"/>
    <x v="1"/>
    <x v="1"/>
    <x v="3"/>
    <m/>
    <x v="4"/>
    <n v="660.19"/>
    <n v="20"/>
    <n v="1"/>
    <x v="0"/>
    <x v="0"/>
    <x v="4"/>
  </r>
  <r>
    <s v="3529191"/>
    <x v="1"/>
    <s v="Urban Northwest Homes LLC(CAG)"/>
    <s v="15506 NE 107th St"/>
    <s v="Vancouver"/>
    <s v="WA"/>
    <s v="720"/>
    <x v="1"/>
    <x v="1"/>
    <x v="3"/>
    <m/>
    <x v="4"/>
    <n v="662.71"/>
    <n v="31"/>
    <n v="1"/>
    <x v="0"/>
    <x v="0"/>
    <x v="6"/>
  </r>
  <r>
    <s v="3529217"/>
    <x v="1"/>
    <s v="Pacific Lifestyle Homes(CAG)"/>
    <s v="5810 NE 130th St"/>
    <s v="Vancouver"/>
    <s v="WA"/>
    <s v="720"/>
    <x v="1"/>
    <x v="1"/>
    <x v="3"/>
    <m/>
    <x v="4"/>
    <n v="661.55"/>
    <n v="22"/>
    <n v="1"/>
    <x v="0"/>
    <x v="0"/>
    <x v="6"/>
  </r>
  <r>
    <s v="3529257"/>
    <x v="1"/>
    <s v="D R Horton Inc Portland(CAG)"/>
    <s v="5719 NE 130th Pl"/>
    <s v="Vancouver"/>
    <s v="WA"/>
    <s v="720"/>
    <x v="1"/>
    <x v="1"/>
    <x v="3"/>
    <m/>
    <x v="4"/>
    <n v="630.65"/>
    <n v="32"/>
    <n v="1"/>
    <x v="0"/>
    <x v="0"/>
    <x v="6"/>
  </r>
  <r>
    <s v="3529258"/>
    <x v="1"/>
    <s v="D R Horton Inc Portland(CAG)"/>
    <s v="5624 NE 131st Pl"/>
    <s v="Vancouver"/>
    <s v="WA"/>
    <s v="720"/>
    <x v="1"/>
    <x v="1"/>
    <x v="3"/>
    <m/>
    <x v="4"/>
    <n v="630.27"/>
    <n v="29"/>
    <n v="1"/>
    <x v="0"/>
    <x v="0"/>
    <x v="6"/>
  </r>
  <r>
    <s v="3529259"/>
    <x v="1"/>
    <s v="D R Horton Inc Portland(CAG)"/>
    <s v="5612 NE 131st Pl"/>
    <s v="Vancouver"/>
    <s v="WA"/>
    <s v="720"/>
    <x v="1"/>
    <x v="1"/>
    <x v="3"/>
    <m/>
    <x v="4"/>
    <n v="816.01"/>
    <n v="32"/>
    <n v="1"/>
    <x v="0"/>
    <x v="0"/>
    <x v="6"/>
  </r>
  <r>
    <s v="3529260"/>
    <x v="1"/>
    <s v="D R Horton Inc Portland(CAG)"/>
    <s v="5631 NE 130th Pl"/>
    <s v="Vancouver"/>
    <s v="WA"/>
    <s v="720"/>
    <x v="1"/>
    <x v="1"/>
    <x v="3"/>
    <m/>
    <x v="4"/>
    <n v="630.65"/>
    <n v="32"/>
    <n v="1"/>
    <x v="0"/>
    <x v="0"/>
    <x v="6"/>
  </r>
  <r>
    <s v="3529261"/>
    <x v="1"/>
    <s v="D R Horton Inc Portland(CAG)"/>
    <s v="5611 NE 130th Pl"/>
    <s v="Vancouver"/>
    <s v="WA"/>
    <s v="720"/>
    <x v="1"/>
    <x v="1"/>
    <x v="3"/>
    <m/>
    <x v="4"/>
    <n v="630.91999999999996"/>
    <n v="34"/>
    <n v="1"/>
    <x v="0"/>
    <x v="0"/>
    <x v="6"/>
  </r>
  <r>
    <s v="3529267"/>
    <x v="1"/>
    <s v="Kingston Homes LLC(CAG)"/>
    <s v="5205 NE 133rd St"/>
    <s v="Vancouver"/>
    <s v="WA"/>
    <s v="720"/>
    <x v="1"/>
    <x v="1"/>
    <x v="3"/>
    <m/>
    <x v="4"/>
    <n v="630.08000000000004"/>
    <n v="22"/>
    <n v="1"/>
    <x v="0"/>
    <x v="0"/>
    <x v="6"/>
  </r>
  <r>
    <s v="3529269"/>
    <x v="1"/>
    <s v="Kingston Homes LLC(CAG)"/>
    <s v="5209 NE 133rd St"/>
    <s v="Vancouver"/>
    <s v="WA"/>
    <s v="720"/>
    <x v="1"/>
    <x v="1"/>
    <x v="3"/>
    <m/>
    <x v="4"/>
    <n v="630.27"/>
    <n v="29"/>
    <n v="1"/>
    <x v="0"/>
    <x v="0"/>
    <x v="6"/>
  </r>
  <r>
    <s v="3529275"/>
    <x v="1"/>
    <s v="D R Horton Inc Portland(CAG)"/>
    <s v="12615 NE 49th Way"/>
    <s v="Vancouver"/>
    <s v="WA"/>
    <s v="720"/>
    <x v="1"/>
    <x v="1"/>
    <x v="3"/>
    <m/>
    <x v="4"/>
    <n v="630.47"/>
    <n v="25"/>
    <n v="1"/>
    <x v="0"/>
    <x v="0"/>
    <x v="6"/>
  </r>
  <r>
    <s v="3529282"/>
    <x v="1"/>
    <s v="Creekside Homes LLC(CAG)"/>
    <s v="12305 NE 13th Ave"/>
    <s v="Vancouver"/>
    <s v="WA"/>
    <s v="720"/>
    <x v="1"/>
    <x v="1"/>
    <x v="3"/>
    <m/>
    <x v="4"/>
    <n v="662.58"/>
    <n v="30"/>
    <n v="1"/>
    <x v="0"/>
    <x v="0"/>
    <x v="6"/>
  </r>
  <r>
    <s v="3529347"/>
    <x v="1"/>
    <s v="Aho Construction I, Inc.(VJS)"/>
    <s v="10610 NE 95th Ave"/>
    <s v="Vancouver"/>
    <s v="WA"/>
    <s v="720"/>
    <x v="1"/>
    <x v="1"/>
    <x v="3"/>
    <m/>
    <x v="4"/>
    <n v="630.34"/>
    <n v="24"/>
    <n v="1"/>
    <x v="0"/>
    <x v="0"/>
    <x v="6"/>
  </r>
  <r>
    <s v="3529395"/>
    <x v="1"/>
    <s v="Aho Construction(CAG)"/>
    <s v="9607 NE 106th Way"/>
    <s v="Vancouver"/>
    <s v="WA"/>
    <s v="720"/>
    <x v="1"/>
    <x v="1"/>
    <x v="3"/>
    <m/>
    <x v="4"/>
    <n v="630.08000000000004"/>
    <n v="22"/>
    <n v="1"/>
    <x v="0"/>
    <x v="0"/>
    <x v="6"/>
  </r>
  <r>
    <s v="3529396"/>
    <x v="1"/>
    <s v="Aho Construction(CAG)"/>
    <s v="9505 NE 106th Way"/>
    <s v="Vancouver"/>
    <s v="WA"/>
    <s v="720"/>
    <x v="1"/>
    <x v="1"/>
    <x v="3"/>
    <m/>
    <x v="4"/>
    <n v="629.47"/>
    <n v="26"/>
    <n v="1"/>
    <x v="0"/>
    <x v="0"/>
    <x v="6"/>
  </r>
  <r>
    <s v="3529468"/>
    <x v="1"/>
    <s v="Glavin Development LLC(JMC)"/>
    <s v="14200 NE 51st Ct"/>
    <s v="Vancouver"/>
    <s v="WA"/>
    <s v="720"/>
    <x v="1"/>
    <x v="1"/>
    <x v="3"/>
    <m/>
    <x v="4"/>
    <n v="628.82000000000005"/>
    <n v="21"/>
    <n v="1"/>
    <x v="0"/>
    <x v="0"/>
    <x v="6"/>
  </r>
  <r>
    <s v="3529515"/>
    <x v="1"/>
    <s v="Cascade West Development(CAG)"/>
    <s v="731 N 12th Ct"/>
    <s v="Ridgefield"/>
    <s v="WA"/>
    <s v="720"/>
    <x v="1"/>
    <x v="1"/>
    <x v="3"/>
    <m/>
    <x v="4"/>
    <n v="661.52"/>
    <n v="31"/>
    <n v="1"/>
    <x v="0"/>
    <x v="0"/>
    <x v="6"/>
  </r>
  <r>
    <s v="3529548"/>
    <x v="1"/>
    <s v="Urban Northwest Homes LLC(JMC)"/>
    <s v="2005 NW 118th Way"/>
    <s v="Vancouver"/>
    <s v="WA"/>
    <s v="720"/>
    <x v="1"/>
    <x v="1"/>
    <x v="3"/>
    <m/>
    <x v="4"/>
    <n v="629.20000000000005"/>
    <n v="24"/>
    <n v="1"/>
    <x v="0"/>
    <x v="0"/>
    <x v="6"/>
  </r>
  <r>
    <s v="3529554"/>
    <x v="1"/>
    <s v="Hometown Const(JMC)"/>
    <s v="12102 NE 112th St"/>
    <s v="Vancouver"/>
    <s v="WA"/>
    <s v="720"/>
    <x v="1"/>
    <x v="1"/>
    <x v="3"/>
    <m/>
    <x v="4"/>
    <n v="660.24"/>
    <n v="21"/>
    <n v="1"/>
    <x v="0"/>
    <x v="0"/>
    <x v="6"/>
  </r>
  <r>
    <s v="3529576"/>
    <x v="1"/>
    <s v="Pacific Lifestyle Homes(WEB)"/>
    <s v="7804 NE 172nd Ave"/>
    <s v="Vancouver"/>
    <s v="WA"/>
    <s v="720"/>
    <x v="1"/>
    <x v="1"/>
    <x v="3"/>
    <m/>
    <x v="4"/>
    <n v="660.11"/>
    <n v="20"/>
    <n v="1"/>
    <x v="0"/>
    <x v="0"/>
    <x v="6"/>
  </r>
  <r>
    <s v="3529612"/>
    <x v="1"/>
    <s v="GG One Inc(CAG)"/>
    <s v="7009 NE 104th Wy"/>
    <s v="Vancouver"/>
    <s v="WA"/>
    <s v="720"/>
    <x v="1"/>
    <x v="1"/>
    <x v="3"/>
    <m/>
    <x v="4"/>
    <n v="628.82000000000005"/>
    <n v="21"/>
    <n v="1"/>
    <x v="0"/>
    <x v="0"/>
    <x v="6"/>
  </r>
  <r>
    <s v="3529737"/>
    <x v="1"/>
    <s v="Manor Homes Washington Inc(CAG)"/>
    <s v="3936 NE Tacoma Ct"/>
    <s v="Camas"/>
    <s v="WA"/>
    <s v="720"/>
    <x v="1"/>
    <x v="1"/>
    <x v="3"/>
    <m/>
    <x v="4"/>
    <n v="633.21"/>
    <n v="52"/>
    <n v="1"/>
    <x v="0"/>
    <x v="0"/>
    <x v="6"/>
  </r>
  <r>
    <s v="3529740"/>
    <x v="1"/>
    <s v="Manor Homes Washington Inc(CAG)"/>
    <s v="4008 NE Tacoma Ct"/>
    <s v="Camas"/>
    <s v="WA"/>
    <s v="720"/>
    <x v="1"/>
    <x v="1"/>
    <x v="3"/>
    <m/>
    <x v="4"/>
    <n v="629.11"/>
    <n v="20"/>
    <n v="1"/>
    <x v="0"/>
    <x v="0"/>
    <x v="6"/>
  </r>
  <r>
    <s v="3529741"/>
    <x v="1"/>
    <s v="Manor Homes Washington Inc(CAG)"/>
    <s v="4010 NE Tacoma Ct"/>
    <s v="Camas"/>
    <s v="WA"/>
    <s v="720"/>
    <x v="1"/>
    <x v="1"/>
    <x v="3"/>
    <m/>
    <x v="4"/>
    <n v="664.98"/>
    <n v="56"/>
    <n v="1"/>
    <x v="0"/>
    <x v="0"/>
    <x v="6"/>
  </r>
  <r>
    <s v="3529742"/>
    <x v="1"/>
    <s v="Manor Homes Washington Inc(CAG)"/>
    <s v="4012 NE Tacoma Ct"/>
    <s v="Camas"/>
    <s v="WA"/>
    <s v="720"/>
    <x v="1"/>
    <x v="1"/>
    <x v="3"/>
    <m/>
    <x v="4"/>
    <n v="664.98"/>
    <n v="56"/>
    <n v="1"/>
    <x v="0"/>
    <x v="0"/>
    <x v="6"/>
  </r>
  <r>
    <s v="3529797"/>
    <x v="1"/>
    <s v="Kingston Homes LLC(JMC)"/>
    <s v="13303 NE 55th Ave"/>
    <s v="Vancouver"/>
    <s v="WA"/>
    <s v="720"/>
    <x v="1"/>
    <x v="1"/>
    <x v="3"/>
    <m/>
    <x v="4"/>
    <n v="629.36"/>
    <n v="22"/>
    <n v="1"/>
    <x v="0"/>
    <x v="0"/>
    <x v="6"/>
  </r>
  <r>
    <s v="3529806"/>
    <x v="1"/>
    <s v="Cedars Construction LLC(CAG)"/>
    <s v="1189 S Quail Run Pl"/>
    <s v="Ridgefield"/>
    <s v="WA"/>
    <s v="720"/>
    <x v="1"/>
    <x v="1"/>
    <x v="3"/>
    <m/>
    <x v="4"/>
    <n v="628.94000000000005"/>
    <n v="25"/>
    <n v="1"/>
    <x v="0"/>
    <x v="0"/>
    <x v="6"/>
  </r>
  <r>
    <s v="3529811"/>
    <x v="1"/>
    <s v="Cedars Construction LLC(CAG)"/>
    <s v="1145 S Quail Run Pl"/>
    <s v="Ridgefield"/>
    <s v="WA"/>
    <s v="720"/>
    <x v="1"/>
    <x v="1"/>
    <x v="3"/>
    <m/>
    <x v="4"/>
    <n v="628.94000000000005"/>
    <n v="25"/>
    <n v="1"/>
    <x v="0"/>
    <x v="0"/>
    <x v="6"/>
  </r>
  <r>
    <s v="3529853"/>
    <x v="1"/>
    <s v="Karlsen Homes LLC(JMC)"/>
    <s v="9110 NE 138th Ct"/>
    <s v="Vancouver"/>
    <s v="WA"/>
    <s v="720"/>
    <x v="1"/>
    <x v="1"/>
    <x v="3"/>
    <m/>
    <x v="4"/>
    <n v="628.95000000000005"/>
    <n v="25"/>
    <n v="1"/>
    <x v="0"/>
    <x v="0"/>
    <x v="6"/>
  </r>
  <r>
    <s v="3529856"/>
    <x v="1"/>
    <s v="Helmes Inc(CAG)"/>
    <s v="9520 NE 166th Ave"/>
    <s v="Vancouver"/>
    <s v="WA"/>
    <s v="720"/>
    <x v="1"/>
    <x v="1"/>
    <x v="3"/>
    <m/>
    <x v="4"/>
    <n v="1029.3399999999999"/>
    <n v="28"/>
    <n v="1"/>
    <x v="0"/>
    <x v="0"/>
    <x v="6"/>
  </r>
  <r>
    <s v="3529857"/>
    <x v="1"/>
    <s v="Helmes Inc(CAG)"/>
    <s v="16706 NE 96th St"/>
    <s v="Vancouver"/>
    <s v="WA"/>
    <s v="720"/>
    <x v="1"/>
    <x v="1"/>
    <x v="3"/>
    <m/>
    <x v="4"/>
    <n v="628.69000000000005"/>
    <n v="23"/>
    <n v="1"/>
    <x v="0"/>
    <x v="0"/>
    <x v="6"/>
  </r>
  <r>
    <s v="3529889"/>
    <x v="1"/>
    <s v="Lennar Northwest Inc(CAG)"/>
    <s v="13602 NW 54th Ave"/>
    <s v="Vancouver"/>
    <s v="WA"/>
    <s v="720"/>
    <x v="1"/>
    <x v="1"/>
    <x v="3"/>
    <m/>
    <x v="4"/>
    <n v="628.82000000000005"/>
    <n v="21"/>
    <n v="1"/>
    <x v="0"/>
    <x v="0"/>
    <x v="6"/>
  </r>
  <r>
    <s v="3529890"/>
    <x v="1"/>
    <s v="Lennar Northwest Inc(CAG)"/>
    <s v="13508 NW 54th Ave"/>
    <s v="Vancouver"/>
    <s v="WA"/>
    <s v="720"/>
    <x v="1"/>
    <x v="1"/>
    <x v="3"/>
    <m/>
    <x v="4"/>
    <n v="629.07000000000005"/>
    <n v="23"/>
    <n v="1"/>
    <x v="0"/>
    <x v="0"/>
    <x v="6"/>
  </r>
  <r>
    <s v="3529895"/>
    <x v="1"/>
    <s v="Lennar Northwest Inc(CAG)"/>
    <s v="13603 NW 54th Ave"/>
    <s v="Vancouver"/>
    <s v="WA"/>
    <s v="720"/>
    <x v="1"/>
    <x v="1"/>
    <x v="3"/>
    <m/>
    <x v="4"/>
    <n v="628.83000000000004"/>
    <n v="21"/>
    <n v="1"/>
    <x v="0"/>
    <x v="0"/>
    <x v="6"/>
  </r>
  <r>
    <s v="3529988"/>
    <x v="1"/>
    <s v="Pacific Lifestyle Homes(CAG)"/>
    <s v="10704 NE 92nd Ave"/>
    <s v="Vancouver"/>
    <s v="WA"/>
    <s v="720"/>
    <x v="1"/>
    <x v="1"/>
    <x v="3"/>
    <m/>
    <x v="4"/>
    <n v="660.73"/>
    <n v="28"/>
    <n v="1"/>
    <x v="0"/>
    <x v="0"/>
    <x v="6"/>
  </r>
  <r>
    <s v="3530020"/>
    <x v="1"/>
    <s v="Helmes Inc(CAG)"/>
    <s v="410 NW 11th St"/>
    <s v="Battle Ground"/>
    <s v="WA"/>
    <s v="720"/>
    <x v="1"/>
    <x v="1"/>
    <x v="3"/>
    <m/>
    <x v="4"/>
    <n v="629.35"/>
    <n v="29"/>
    <n v="1"/>
    <x v="0"/>
    <x v="0"/>
    <x v="6"/>
  </r>
  <r>
    <s v="3530023"/>
    <x v="1"/>
    <s v="Aho Construction(CAG)"/>
    <s v="6903 NE 134th St"/>
    <s v="Vancouver"/>
    <s v="WA"/>
    <s v="720"/>
    <x v="1"/>
    <x v="1"/>
    <x v="3"/>
    <m/>
    <x v="4"/>
    <n v="628.33000000000004"/>
    <n v="21"/>
    <n v="1"/>
    <x v="0"/>
    <x v="0"/>
    <x v="6"/>
  </r>
  <r>
    <s v="3530083"/>
    <x v="1"/>
    <s v="Cedars Construction LLC(CAG)"/>
    <s v="1248 S Quail Hill Pl"/>
    <s v="Ridgefield"/>
    <s v="WA"/>
    <s v="720"/>
    <x v="1"/>
    <x v="1"/>
    <x v="3"/>
    <m/>
    <x v="4"/>
    <n v="628.44000000000005"/>
    <n v="21"/>
    <n v="1"/>
    <x v="0"/>
    <x v="0"/>
    <x v="6"/>
  </r>
  <r>
    <s v="3530090"/>
    <x v="1"/>
    <s v="Cedars Construction LLC(CAG)"/>
    <s v="1292 S Quail Run Pl"/>
    <s v="Ridgefield"/>
    <s v="WA"/>
    <s v="720"/>
    <x v="1"/>
    <x v="1"/>
    <x v="3"/>
    <m/>
    <x v="4"/>
    <n v="628.55999999999995"/>
    <n v="22"/>
    <n v="1"/>
    <x v="0"/>
    <x v="0"/>
    <x v="6"/>
  </r>
  <r>
    <s v="3530095"/>
    <x v="1"/>
    <s v="Cedars Construction LLC(CAG)"/>
    <s v="1201 S Quail Run Pl"/>
    <s v="Ridgefield"/>
    <s v="WA"/>
    <s v="720"/>
    <x v="1"/>
    <x v="1"/>
    <x v="3"/>
    <m/>
    <x v="4"/>
    <n v="628.91"/>
    <n v="25"/>
    <n v="1"/>
    <x v="0"/>
    <x v="0"/>
    <x v="6"/>
  </r>
  <r>
    <s v="3530102"/>
    <x v="1"/>
    <s v="Pyramid Homes(CAG)"/>
    <s v="12206 NE 56th Ave"/>
    <s v="Vancouver"/>
    <s v="WA"/>
    <s v="720"/>
    <x v="1"/>
    <x v="1"/>
    <x v="3"/>
    <m/>
    <x v="4"/>
    <n v="628.44000000000005"/>
    <n v="21"/>
    <n v="1"/>
    <x v="0"/>
    <x v="0"/>
    <x v="6"/>
  </r>
  <r>
    <s v="3530106"/>
    <x v="1"/>
    <s v="Hendrickson Development Inc(MRE)"/>
    <s v="1011 SW 24th Way"/>
    <s v="Battle Ground"/>
    <s v="WA"/>
    <s v="720"/>
    <x v="1"/>
    <x v="1"/>
    <x v="3"/>
    <m/>
    <x v="4"/>
    <n v="660.23"/>
    <n v="25"/>
    <n v="1"/>
    <x v="0"/>
    <x v="0"/>
    <x v="6"/>
  </r>
  <r>
    <s v="3530153"/>
    <x v="1"/>
    <s v="Helmes Inc(CAG)"/>
    <s v="13910 NE 52nd Ave"/>
    <s v="Vancouver"/>
    <s v="WA"/>
    <s v="720"/>
    <x v="1"/>
    <x v="1"/>
    <x v="3"/>
    <m/>
    <x v="4"/>
    <n v="628.29999999999995"/>
    <n v="19"/>
    <n v="1"/>
    <x v="0"/>
    <x v="0"/>
    <x v="6"/>
  </r>
  <r>
    <s v="3530196"/>
    <x v="1"/>
    <s v="Urban Northwest Homes LLC(JMC)"/>
    <s v="15209 NE 108th Way"/>
    <s v="Vancouver"/>
    <s v="WA"/>
    <s v="720"/>
    <x v="1"/>
    <x v="1"/>
    <x v="3"/>
    <m/>
    <x v="4"/>
    <n v="627.80999999999995"/>
    <n v="17"/>
    <n v="1"/>
    <x v="0"/>
    <x v="0"/>
    <x v="6"/>
  </r>
  <r>
    <s v="3530199"/>
    <x v="1"/>
    <s v="Urban Northwest Homes LLC(JMC)"/>
    <s v="11220 NE 134th Pl"/>
    <s v="Vancouver"/>
    <s v="WA"/>
    <s v="720"/>
    <x v="1"/>
    <x v="1"/>
    <x v="3"/>
    <m/>
    <x v="4"/>
    <n v="628.08000000000004"/>
    <n v="19"/>
    <n v="1"/>
    <x v="0"/>
    <x v="0"/>
    <x v="6"/>
  </r>
  <r>
    <s v="3530201"/>
    <x v="1"/>
    <s v="Gecho Construction(JMC)"/>
    <s v="8717 NE 39th Ave"/>
    <s v="Vancouver"/>
    <s v="WA"/>
    <s v="720"/>
    <x v="1"/>
    <x v="1"/>
    <x v="3"/>
    <m/>
    <x v="4"/>
    <n v="630.11"/>
    <n v="35"/>
    <n v="1"/>
    <x v="0"/>
    <x v="0"/>
    <x v="6"/>
  </r>
  <r>
    <s v="3530245"/>
    <x v="1"/>
    <s v="Boulevard Homes(CAG)"/>
    <s v="4263 NW Sage Lp"/>
    <s v="Camas"/>
    <s v="WA"/>
    <s v="720"/>
    <x v="1"/>
    <x v="1"/>
    <x v="3"/>
    <m/>
    <x v="4"/>
    <n v="666.4"/>
    <n v="66"/>
    <n v="1"/>
    <x v="0"/>
    <x v="0"/>
    <x v="6"/>
  </r>
  <r>
    <s v="3530246"/>
    <x v="1"/>
    <s v="Boulevard Homes(CAG)"/>
    <s v="4269 NW Sage Lp"/>
    <s v="Camas"/>
    <s v="WA"/>
    <s v="720"/>
    <x v="1"/>
    <x v="1"/>
    <x v="3"/>
    <m/>
    <x v="4"/>
    <n v="664.88"/>
    <n v="54"/>
    <n v="1"/>
    <x v="0"/>
    <x v="0"/>
    <x v="6"/>
  </r>
  <r>
    <s v="3530263"/>
    <x v="1"/>
    <s v="Boulevard Homes(CAG)"/>
    <s v="4255 NW Sage Lp"/>
    <s v="Camas"/>
    <s v="WA"/>
    <s v="720"/>
    <x v="1"/>
    <x v="1"/>
    <x v="0"/>
    <m/>
    <x v="4"/>
    <n v="633.96"/>
    <n v="29"/>
    <n v="1"/>
    <x v="0"/>
    <x v="0"/>
    <x v="6"/>
  </r>
  <r>
    <s v="3530264"/>
    <x v="1"/>
    <s v="Boulevard Homes(CAG)"/>
    <s v="4267 NW Sage Lp"/>
    <s v="Camas"/>
    <s v="WA"/>
    <s v="720"/>
    <x v="1"/>
    <x v="1"/>
    <x v="0"/>
    <m/>
    <x v="4"/>
    <n v="640.87"/>
    <n v="56"/>
    <n v="1"/>
    <x v="0"/>
    <x v="0"/>
    <x v="6"/>
  </r>
  <r>
    <s v="3530276"/>
    <x v="1"/>
    <s v="Stoneridge Custom Development(CAG)"/>
    <s v="12210 NE 115th St"/>
    <s v="Vancouver"/>
    <s v="WA"/>
    <s v="720"/>
    <x v="1"/>
    <x v="1"/>
    <x v="0"/>
    <m/>
    <x v="4"/>
    <n v="635.79"/>
    <n v="39"/>
    <n v="1"/>
    <x v="0"/>
    <x v="0"/>
    <x v="6"/>
  </r>
  <r>
    <s v="3530281"/>
    <x v="1"/>
    <s v="Stoneridge Custom Development(CAG)"/>
    <s v="12222 NE 115th St"/>
    <s v="Vancouver"/>
    <s v="WA"/>
    <s v="720"/>
    <x v="1"/>
    <x v="1"/>
    <x v="0"/>
    <m/>
    <x v="4"/>
    <n v="851.31"/>
    <n v="35"/>
    <n v="1"/>
    <x v="0"/>
    <x v="0"/>
    <x v="6"/>
  </r>
  <r>
    <s v="3530387"/>
    <x v="1"/>
    <s v="Pacific Lifestyle Homes(CAG)"/>
    <s v="7917 NE 171st Ave"/>
    <s v="Vancouver"/>
    <s v="WA"/>
    <s v="720"/>
    <x v="1"/>
    <x v="1"/>
    <x v="3"/>
    <m/>
    <x v="4"/>
    <n v="659.59"/>
    <n v="20"/>
    <n v="1"/>
    <x v="0"/>
    <x v="0"/>
    <x v="6"/>
  </r>
  <r>
    <s v="3530399"/>
    <x v="1"/>
    <s v="Manor Homes WA Inc(CAG)"/>
    <s v="12609 NE 107th Way"/>
    <s v="Vancouver"/>
    <s v="WA"/>
    <s v="720"/>
    <x v="1"/>
    <x v="1"/>
    <x v="3"/>
    <m/>
    <x v="4"/>
    <n v="659.68"/>
    <n v="21"/>
    <n v="1"/>
    <x v="0"/>
    <x v="0"/>
    <x v="6"/>
  </r>
  <r>
    <s v="3530611"/>
    <x v="1"/>
    <s v="D R Horton Inc Portland(JMC)"/>
    <s v="3712 NE 62nd Ave"/>
    <s v="Vancouver"/>
    <s v="WA"/>
    <s v="720"/>
    <x v="1"/>
    <x v="1"/>
    <x v="3"/>
    <m/>
    <x v="4"/>
    <n v="630.84"/>
    <n v="25"/>
    <n v="1"/>
    <x v="0"/>
    <x v="0"/>
    <x v="6"/>
  </r>
  <r>
    <s v="3530656"/>
    <x v="1"/>
    <s v="Cooledge Mdws WC-PH 1, LLC(JMC)"/>
    <s v="17613 NE 17th Ave"/>
    <s v="Ridgefield"/>
    <s v="WA"/>
    <s v="720"/>
    <x v="1"/>
    <x v="1"/>
    <x v="3"/>
    <m/>
    <x v="4"/>
    <n v="662.97"/>
    <n v="49"/>
    <n v="1"/>
    <x v="0"/>
    <x v="0"/>
    <x v="6"/>
  </r>
  <r>
    <s v="3530660"/>
    <x v="1"/>
    <s v="Cooledge Mdws WC-PH 1, LLC(JMC)"/>
    <s v="17615 NE 17th Ave"/>
    <s v="Ridgefield"/>
    <s v="WA"/>
    <s v="720"/>
    <x v="1"/>
    <x v="1"/>
    <x v="3"/>
    <m/>
    <x v="4"/>
    <n v="661.18"/>
    <n v="35"/>
    <n v="1"/>
    <x v="0"/>
    <x v="0"/>
    <x v="6"/>
  </r>
  <r>
    <s v="3530689"/>
    <x v="1"/>
    <s v="Helmes Inc(CAG)"/>
    <s v="1507 NW 18th St"/>
    <s v="Battle Ground"/>
    <s v="WA"/>
    <s v="720"/>
    <x v="1"/>
    <x v="1"/>
    <x v="3"/>
    <m/>
    <x v="4"/>
    <n v="630.72"/>
    <n v="24"/>
    <n v="1"/>
    <x v="0"/>
    <x v="0"/>
    <x v="6"/>
  </r>
  <r>
    <s v="3530690"/>
    <x v="1"/>
    <s v="Helmes Inc(CAG)"/>
    <s v="9524 NE 166th Ave"/>
    <s v="Vancouver"/>
    <s v="WA"/>
    <s v="720"/>
    <x v="1"/>
    <x v="1"/>
    <x v="3"/>
    <m/>
    <x v="4"/>
    <n v="632.37"/>
    <n v="37"/>
    <n v="1"/>
    <x v="0"/>
    <x v="0"/>
    <x v="6"/>
  </r>
  <r>
    <s v="3530728"/>
    <x v="1"/>
    <s v="Manor Homes Washington Inc(CAG)"/>
    <s v="4429 NE 141st Ct"/>
    <s v="Vancouver"/>
    <s v="WA"/>
    <s v="720"/>
    <x v="1"/>
    <x v="1"/>
    <x v="3"/>
    <m/>
    <x v="4"/>
    <n v="630.82000000000005"/>
    <n v="21"/>
    <n v="1"/>
    <x v="0"/>
    <x v="0"/>
    <x v="6"/>
  </r>
  <r>
    <s v="3530729"/>
    <x v="1"/>
    <s v="Manor Homes Washington Inc(CAG)"/>
    <s v="4425 NE 141st Ct"/>
    <s v="Vancouver"/>
    <s v="WA"/>
    <s v="720"/>
    <x v="1"/>
    <x v="1"/>
    <x v="3"/>
    <m/>
    <x v="4"/>
    <n v="635.54999999999995"/>
    <n v="58"/>
    <n v="1"/>
    <x v="0"/>
    <x v="0"/>
    <x v="6"/>
  </r>
  <r>
    <s v="3530732"/>
    <x v="1"/>
    <s v="Manor Homes Washington Inc(CAG)"/>
    <s v="4421 NE 141st Ct"/>
    <s v="Vancouver"/>
    <s v="WA"/>
    <s v="720"/>
    <x v="1"/>
    <x v="1"/>
    <x v="3"/>
    <m/>
    <x v="4"/>
    <n v="631.20000000000005"/>
    <n v="24"/>
    <n v="1"/>
    <x v="0"/>
    <x v="0"/>
    <x v="6"/>
  </r>
  <r>
    <s v="3530735"/>
    <x v="1"/>
    <s v="Manor Homes Washington Inc(CAG)"/>
    <s v="4426 NE 141st Ct"/>
    <s v="Vancouver"/>
    <s v="WA"/>
    <s v="720"/>
    <x v="1"/>
    <x v="1"/>
    <x v="3"/>
    <m/>
    <x v="4"/>
    <n v="662.83"/>
    <n v="25"/>
    <n v="1"/>
    <x v="0"/>
    <x v="0"/>
    <x v="6"/>
  </r>
  <r>
    <s v="3530738"/>
    <x v="1"/>
    <s v="Freitas, Ted P(CAG)"/>
    <s v="5913 NE 42nd Ct"/>
    <s v="Vancouver"/>
    <s v="WA"/>
    <s v="720"/>
    <x v="1"/>
    <x v="1"/>
    <x v="3"/>
    <m/>
    <x v="4"/>
    <n v="5746.48"/>
    <n v="30"/>
    <n v="1"/>
    <x v="0"/>
    <x v="0"/>
    <x v="6"/>
  </r>
  <r>
    <s v="3530742"/>
    <x v="1"/>
    <s v="Freitas, Ted P(CAG)"/>
    <s v="5917 NE 42nd Ct"/>
    <s v="Vancouver"/>
    <s v="WA"/>
    <s v="720"/>
    <x v="1"/>
    <x v="1"/>
    <x v="3"/>
    <m/>
    <x v="4"/>
    <n v="663.09"/>
    <n v="31"/>
    <n v="1"/>
    <x v="0"/>
    <x v="0"/>
    <x v="6"/>
  </r>
  <r>
    <s v="3530767"/>
    <x v="1"/>
    <s v="D R Horton Inc Portland(JMC)"/>
    <s v="12916 NE 118th Way"/>
    <s v="Vancouver"/>
    <s v="WA"/>
    <s v="720"/>
    <x v="1"/>
    <x v="1"/>
    <x v="3"/>
    <m/>
    <x v="4"/>
    <n v="662.48"/>
    <n v="26"/>
    <n v="1"/>
    <x v="0"/>
    <x v="0"/>
    <x v="6"/>
  </r>
  <r>
    <s v="3530769"/>
    <x v="1"/>
    <s v="D R Horton Inc Portland(JMC)"/>
    <s v="12918 NE 118th Way"/>
    <s v="Vancouver"/>
    <s v="WA"/>
    <s v="720"/>
    <x v="1"/>
    <x v="1"/>
    <x v="3"/>
    <m/>
    <x v="4"/>
    <n v="662.97"/>
    <n v="26"/>
    <n v="1"/>
    <x v="0"/>
    <x v="0"/>
    <x v="6"/>
  </r>
  <r>
    <s v="3530771"/>
    <x v="1"/>
    <s v="D R Horton Inc Portland(JMC)"/>
    <s v="13002 NE 118th Way"/>
    <s v="Vancouver"/>
    <s v="WA"/>
    <s v="720"/>
    <x v="1"/>
    <x v="1"/>
    <x v="3"/>
    <m/>
    <x v="4"/>
    <n v="631.46"/>
    <n v="26"/>
    <n v="1"/>
    <x v="0"/>
    <x v="0"/>
    <x v="6"/>
  </r>
  <r>
    <s v="3530961"/>
    <x v="1"/>
    <s v="D R Horton Inc Portland(JMC)"/>
    <s v="12614 NE 49th Way"/>
    <s v="Vancouver"/>
    <s v="WA"/>
    <s v="720"/>
    <x v="1"/>
    <x v="1"/>
    <x v="3"/>
    <m/>
    <x v="4"/>
    <n v="663.22"/>
    <n v="28"/>
    <n v="1"/>
    <x v="0"/>
    <x v="0"/>
    <x v="6"/>
  </r>
  <r>
    <s v="3530962"/>
    <x v="1"/>
    <s v="D R Horton Inc Portland(JMC)"/>
    <s v="5010 NE 126th Ave"/>
    <s v="Vancouver"/>
    <s v="WA"/>
    <s v="720"/>
    <x v="1"/>
    <x v="1"/>
    <x v="3"/>
    <m/>
    <x v="4"/>
    <n v="663.22"/>
    <n v="28"/>
    <n v="1"/>
    <x v="0"/>
    <x v="0"/>
    <x v="6"/>
  </r>
  <r>
    <s v="3530963"/>
    <x v="1"/>
    <s v="D R Horton Inc Portland(JMC)"/>
    <s v="12620 NE 49th Way"/>
    <s v="Vancouver"/>
    <s v="WA"/>
    <s v="720"/>
    <x v="1"/>
    <x v="1"/>
    <x v="3"/>
    <m/>
    <x v="4"/>
    <n v="663.35"/>
    <n v="29"/>
    <n v="1"/>
    <x v="0"/>
    <x v="0"/>
    <x v="6"/>
  </r>
  <r>
    <s v="3531003"/>
    <x v="1"/>
    <s v="Berezhnoy, Nikolay(JMC)"/>
    <s v="16503 NE 90th Cir"/>
    <s v="Vancouver"/>
    <s v="WA"/>
    <s v="720"/>
    <x v="1"/>
    <x v="1"/>
    <x v="3"/>
    <m/>
    <x v="4"/>
    <n v="633.75"/>
    <n v="44"/>
    <n v="1"/>
    <x v="0"/>
    <x v="0"/>
    <x v="4"/>
  </r>
  <r>
    <s v="3531072"/>
    <x v="1"/>
    <s v="D R Horton Inc Portland(CAG)"/>
    <s v="3655 N 10th St"/>
    <s v="Ridgefield"/>
    <s v="WA"/>
    <s v="720"/>
    <x v="1"/>
    <x v="1"/>
    <x v="3"/>
    <m/>
    <x v="4"/>
    <n v="630.01"/>
    <n v="33"/>
    <n v="1"/>
    <x v="0"/>
    <x v="0"/>
    <x v="6"/>
  </r>
  <r>
    <s v="3531073"/>
    <x v="1"/>
    <s v="D R Horton Inc Portland(CAG)"/>
    <s v="3677 N 10th St"/>
    <s v="Ridgefield"/>
    <s v="WA"/>
    <s v="720"/>
    <x v="1"/>
    <x v="1"/>
    <x v="3"/>
    <m/>
    <x v="4"/>
    <n v="630.64"/>
    <n v="38"/>
    <n v="1"/>
    <x v="0"/>
    <x v="0"/>
    <x v="6"/>
  </r>
  <r>
    <s v="3531167"/>
    <x v="1"/>
    <s v="Pacific Lifestyle Homes(CAG)"/>
    <s v="7901 NE 167th Ave"/>
    <s v="Vancouver"/>
    <s v="WA"/>
    <s v="720"/>
    <x v="1"/>
    <x v="1"/>
    <x v="3"/>
    <m/>
    <x v="4"/>
    <n v="659.98"/>
    <n v="22"/>
    <n v="1"/>
    <x v="0"/>
    <x v="0"/>
    <x v="6"/>
  </r>
  <r>
    <s v="3531217"/>
    <x v="1"/>
    <s v="Helmes Inc(CAG)"/>
    <s v="9513 NE 166th Ave"/>
    <s v="Vancouver"/>
    <s v="WA"/>
    <s v="720"/>
    <x v="1"/>
    <x v="1"/>
    <x v="3"/>
    <m/>
    <x v="4"/>
    <n v="631.24"/>
    <n v="24"/>
    <n v="1"/>
    <x v="0"/>
    <x v="0"/>
    <x v="6"/>
  </r>
  <r>
    <s v="3531220"/>
    <x v="1"/>
    <s v="New Tradition Homes(CAG)"/>
    <s v="5901 NE 132nd St"/>
    <s v="Vancouver"/>
    <s v="WA"/>
    <s v="720"/>
    <x v="1"/>
    <x v="1"/>
    <x v="3"/>
    <m/>
    <x v="4"/>
    <n v="628.58000000000004"/>
    <n v="22"/>
    <n v="1"/>
    <x v="0"/>
    <x v="0"/>
    <x v="6"/>
  </r>
  <r>
    <s v="3531233"/>
    <x v="1"/>
    <s v="Lennar Northwest Inc(CAG)"/>
    <s v="13709 NW 54th Ave"/>
    <s v="Vancouver"/>
    <s v="WA"/>
    <s v="720"/>
    <x v="1"/>
    <x v="1"/>
    <x v="3"/>
    <m/>
    <x v="4"/>
    <n v="659.73"/>
    <n v="20"/>
    <n v="1"/>
    <x v="0"/>
    <x v="0"/>
    <x v="6"/>
  </r>
  <r>
    <s v="3531241"/>
    <x v="1"/>
    <s v="D R Horton Inc Portland(JMC)"/>
    <s v="12910 NE 118th Way"/>
    <s v="Vancouver"/>
    <s v="WA"/>
    <s v="720"/>
    <x v="1"/>
    <x v="1"/>
    <x v="3"/>
    <m/>
    <x v="4"/>
    <n v="660.26"/>
    <n v="24"/>
    <n v="1"/>
    <x v="0"/>
    <x v="0"/>
    <x v="6"/>
  </r>
  <r>
    <s v="3531249"/>
    <x v="1"/>
    <s v="Sze, Larry(VJS)"/>
    <s v="2909 NE 125th Ct"/>
    <s v="Vancouver"/>
    <s v="WA"/>
    <s v="720"/>
    <x v="1"/>
    <x v="1"/>
    <x v="3"/>
    <m/>
    <x v="4"/>
    <n v="629.36"/>
    <n v="28"/>
    <n v="1"/>
    <x v="0"/>
    <x v="0"/>
    <x v="4"/>
  </r>
  <r>
    <s v="3531250"/>
    <x v="1"/>
    <s v="Quail Construction LLC(JMC)"/>
    <s v="6335 NW Michaelbrook Ln"/>
    <s v="Camas"/>
    <s v="WA"/>
    <s v="720"/>
    <x v="1"/>
    <x v="1"/>
    <x v="3"/>
    <m/>
    <x v="4"/>
    <n v="665.18"/>
    <n v="67"/>
    <n v="1"/>
    <x v="0"/>
    <x v="0"/>
    <x v="6"/>
  </r>
  <r>
    <s v="3531257"/>
    <x v="1"/>
    <s v="Forest View Inc(JMC)"/>
    <s v="3011 NW Lake Rd"/>
    <s v="Camas"/>
    <s v="WA"/>
    <s v="720"/>
    <x v="1"/>
    <x v="1"/>
    <x v="3"/>
    <m/>
    <x v="4"/>
    <n v="660.06"/>
    <n v="27"/>
    <n v="1"/>
    <x v="0"/>
    <x v="0"/>
    <x v="6"/>
  </r>
  <r>
    <s v="3531306"/>
    <x v="1"/>
    <s v="Urban NW Custom Homes Inc(CAG)"/>
    <s v="15521 NE 107th St"/>
    <s v="Vancouver"/>
    <s v="WA"/>
    <s v="720"/>
    <x v="1"/>
    <x v="1"/>
    <x v="3"/>
    <m/>
    <x v="4"/>
    <n v="632.17999999999995"/>
    <n v="50"/>
    <n v="1"/>
    <x v="0"/>
    <x v="0"/>
    <x v="6"/>
  </r>
  <r>
    <s v="3531314"/>
    <x v="1"/>
    <s v="Lennar Northwest Inc(CAG)"/>
    <s v="13901 NW 55th Ave"/>
    <s v="Vancouver"/>
    <s v="WA"/>
    <s v="720"/>
    <x v="1"/>
    <x v="1"/>
    <x v="3"/>
    <m/>
    <x v="4"/>
    <n v="629.88"/>
    <n v="26"/>
    <n v="1"/>
    <x v="0"/>
    <x v="0"/>
    <x v="6"/>
  </r>
  <r>
    <s v="3531317"/>
    <x v="1"/>
    <s v="Lennar Northwest Inc(CAG)"/>
    <s v="13811 NW 55th Ave"/>
    <s v="Vancouver"/>
    <s v="WA"/>
    <s v="720"/>
    <x v="1"/>
    <x v="1"/>
    <x v="3"/>
    <m/>
    <x v="4"/>
    <n v="629.35"/>
    <n v="22"/>
    <n v="1"/>
    <x v="0"/>
    <x v="0"/>
    <x v="6"/>
  </r>
  <r>
    <s v="3531440"/>
    <x v="1"/>
    <s v="D R Horton Inc Portland(CAG)"/>
    <s v="3716 NE 62nd St"/>
    <s v="Vancouver"/>
    <s v="WA"/>
    <s v="720"/>
    <x v="1"/>
    <x v="1"/>
    <x v="3"/>
    <m/>
    <x v="4"/>
    <n v="630.58000000000004"/>
    <n v="33"/>
    <n v="1"/>
    <x v="0"/>
    <x v="0"/>
    <x v="6"/>
  </r>
  <r>
    <s v="3531444"/>
    <x v="1"/>
    <s v="Aho Construction(VJS)"/>
    <s v="9701 NE 106th Way"/>
    <s v="Vancouver"/>
    <s v="WA"/>
    <s v="720"/>
    <x v="1"/>
    <x v="1"/>
    <x v="3"/>
    <m/>
    <x v="4"/>
    <n v="629.49"/>
    <n v="23"/>
    <n v="1"/>
    <x v="0"/>
    <x v="0"/>
    <x v="6"/>
  </r>
  <r>
    <s v="3531445"/>
    <x v="1"/>
    <s v="Aho Construction(VJS)"/>
    <s v="10613 NE 98th Ave"/>
    <s v="Vancouver"/>
    <s v="WA"/>
    <s v="720"/>
    <x v="1"/>
    <x v="1"/>
    <x v="3"/>
    <m/>
    <x v="4"/>
    <n v="629.35"/>
    <n v="22"/>
    <n v="1"/>
    <x v="0"/>
    <x v="0"/>
    <x v="6"/>
  </r>
  <r>
    <s v="3531466"/>
    <x v="1"/>
    <s v="Helmes Inc(VJS)"/>
    <s v="16604 NE 96th St"/>
    <s v="Vancouver"/>
    <s v="WA"/>
    <s v="720"/>
    <x v="1"/>
    <x v="1"/>
    <x v="3"/>
    <m/>
    <x v="4"/>
    <n v="628.57000000000005"/>
    <n v="26"/>
    <n v="1"/>
    <x v="0"/>
    <x v="0"/>
    <x v="6"/>
  </r>
  <r>
    <s v="3531478"/>
    <x v="1"/>
    <s v="Summit NW Construction LLC(CAG)"/>
    <s v="10701 NE 107th CT"/>
    <s v="Vancouver"/>
    <s v="WA"/>
    <s v="720"/>
    <x v="1"/>
    <x v="1"/>
    <x v="3"/>
    <m/>
    <x v="4"/>
    <n v="666.68"/>
    <n v="64"/>
    <n v="1"/>
    <x v="0"/>
    <x v="0"/>
    <x v="6"/>
  </r>
  <r>
    <s v="3531579"/>
    <x v="1"/>
    <s v="Aho Construction(CAG)"/>
    <s v="9611 NE 106th Way"/>
    <s v="Vancouver"/>
    <s v="WA"/>
    <s v="720"/>
    <x v="1"/>
    <x v="1"/>
    <x v="3"/>
    <m/>
    <x v="4"/>
    <n v="629.62"/>
    <n v="24"/>
    <n v="1"/>
    <x v="0"/>
    <x v="0"/>
    <x v="6"/>
  </r>
  <r>
    <s v="3531583"/>
    <x v="1"/>
    <s v="Hendrickson Development Inc(VJS)"/>
    <s v="1521 NW 24th Ave"/>
    <s v="Battle Ground"/>
    <s v="WA"/>
    <s v="720"/>
    <x v="1"/>
    <x v="1"/>
    <x v="3"/>
    <m/>
    <x v="4"/>
    <n v="661.04"/>
    <n v="25"/>
    <n v="1"/>
    <x v="0"/>
    <x v="0"/>
    <x v="6"/>
  </r>
  <r>
    <s v="3531586"/>
    <x v="1"/>
    <s v="Lucky Lady Holdings Inc(CAG)"/>
    <s v="12008 NE 112th St"/>
    <s v="Vancouver"/>
    <s v="WA"/>
    <s v="720"/>
    <x v="1"/>
    <x v="1"/>
    <x v="3"/>
    <m/>
    <x v="4"/>
    <n v="662.47"/>
    <n v="35"/>
    <n v="1"/>
    <x v="0"/>
    <x v="0"/>
    <x v="6"/>
  </r>
  <r>
    <s v="3531631"/>
    <x v="1"/>
    <s v="Lennar Northwest Inc(CAG)"/>
    <s v="4828 NE 110th Cir"/>
    <s v="Vancouver"/>
    <s v="WA"/>
    <s v="720"/>
    <x v="1"/>
    <x v="1"/>
    <x v="3"/>
    <m/>
    <x v="4"/>
    <n v="631.97"/>
    <n v="38"/>
    <n v="1"/>
    <x v="0"/>
    <x v="0"/>
    <x v="6"/>
  </r>
  <r>
    <s v="3531632"/>
    <x v="1"/>
    <s v="Lennar Northwest Inc(CAG)"/>
    <s v="4816 NE 110th Cir"/>
    <s v="Vancouver"/>
    <s v="WA"/>
    <s v="720"/>
    <x v="1"/>
    <x v="1"/>
    <x v="3"/>
    <m/>
    <x v="4"/>
    <n v="634.80999999999995"/>
    <n v="58"/>
    <n v="1"/>
    <x v="0"/>
    <x v="0"/>
    <x v="6"/>
  </r>
  <r>
    <s v="3531635"/>
    <x v="1"/>
    <s v="Lennar Northwest Inc(CAG)"/>
    <s v="4708 NE 109th St"/>
    <s v="Vancouver"/>
    <s v="WA"/>
    <s v="720"/>
    <x v="1"/>
    <x v="1"/>
    <x v="3"/>
    <m/>
    <x v="4"/>
    <n v="662.56"/>
    <n v="32"/>
    <n v="1"/>
    <x v="0"/>
    <x v="0"/>
    <x v="6"/>
  </r>
  <r>
    <s v="3531637"/>
    <x v="1"/>
    <s v="Lennar Northwest Inc(CAG)"/>
    <s v="4704 NE 109th St"/>
    <s v="Vancouver"/>
    <s v="WA"/>
    <s v="720"/>
    <x v="1"/>
    <x v="1"/>
    <x v="3"/>
    <m/>
    <x v="4"/>
    <n v="662.56"/>
    <n v="32"/>
    <n v="1"/>
    <x v="0"/>
    <x v="0"/>
    <x v="6"/>
  </r>
  <r>
    <s v="3531638"/>
    <x v="1"/>
    <s v="Lennar Northwest Inc(CAG)"/>
    <s v="4710 NE 110th St"/>
    <s v="Vancouver"/>
    <s v="WA"/>
    <s v="720"/>
    <x v="1"/>
    <x v="1"/>
    <x v="3"/>
    <m/>
    <x v="4"/>
    <n v="637.37"/>
    <n v="76"/>
    <n v="1"/>
    <x v="0"/>
    <x v="0"/>
    <x v="6"/>
  </r>
  <r>
    <s v="3531639"/>
    <x v="1"/>
    <s v="Lennar Northwest Inc(CAG)"/>
    <s v="4714 NE 110th St"/>
    <s v="Vancouver"/>
    <s v="WA"/>
    <s v="720"/>
    <x v="1"/>
    <x v="1"/>
    <x v="3"/>
    <m/>
    <x v="4"/>
    <n v="631.4"/>
    <n v="34"/>
    <n v="1"/>
    <x v="0"/>
    <x v="0"/>
    <x v="6"/>
  </r>
  <r>
    <s v="3531642"/>
    <x v="1"/>
    <s v="Sun Country Homes(JMC)"/>
    <s v="11732 NE 42nd Ct"/>
    <s v="Vancouver"/>
    <s v="WA"/>
    <s v="720"/>
    <x v="1"/>
    <x v="1"/>
    <x v="3"/>
    <m/>
    <x v="4"/>
    <n v="847.92"/>
    <n v="32"/>
    <n v="1"/>
    <x v="0"/>
    <x v="0"/>
    <x v="6"/>
  </r>
  <r>
    <s v="3531645"/>
    <x v="1"/>
    <s v="Rocking Horse Rita(JMC)"/>
    <s v="7001 SE Topper Dr"/>
    <s v="Vancouver"/>
    <s v="WA"/>
    <s v="720"/>
    <x v="1"/>
    <x v="1"/>
    <x v="0"/>
    <m/>
    <x v="4"/>
    <n v="633.74"/>
    <n v="28"/>
    <n v="1"/>
    <x v="0"/>
    <x v="0"/>
    <x v="4"/>
  </r>
  <r>
    <s v="3531724"/>
    <x v="1"/>
    <s v="D R Horton Inc Portland(VJS)"/>
    <s v="7226 N 93rd Ave"/>
    <s v="Camas"/>
    <s v="WA"/>
    <s v="720"/>
    <x v="1"/>
    <x v="1"/>
    <x v="3"/>
    <m/>
    <x v="4"/>
    <n v="631.79999999999995"/>
    <n v="41"/>
    <n v="1"/>
    <x v="0"/>
    <x v="0"/>
    <x v="6"/>
  </r>
  <r>
    <s v="3531746"/>
    <x v="1"/>
    <s v="Lennar Northwest Inc(CAG)"/>
    <s v="13601 NW 55th Ave"/>
    <s v="Vancouver"/>
    <s v="WA"/>
    <s v="720"/>
    <x v="1"/>
    <x v="1"/>
    <x v="3"/>
    <m/>
    <x v="4"/>
    <n v="734.16"/>
    <n v="19"/>
    <n v="1"/>
    <x v="0"/>
    <x v="0"/>
    <x v="6"/>
  </r>
  <r>
    <s v="3531747"/>
    <x v="1"/>
    <s v="Lennar Northwest Inc(CAG)"/>
    <s v="13909 NW 55th Ave"/>
    <s v="Vancouver"/>
    <s v="WA"/>
    <s v="720"/>
    <x v="1"/>
    <x v="1"/>
    <x v="3"/>
    <m/>
    <x v="4"/>
    <n v="682.64"/>
    <n v="22"/>
    <n v="1"/>
    <x v="0"/>
    <x v="0"/>
    <x v="6"/>
  </r>
  <r>
    <s v="3531765"/>
    <x v="1"/>
    <s v="Kingston Homes LLC(JMC)"/>
    <s v="5702 NE 131st ST"/>
    <s v="Vancouver"/>
    <s v="WA"/>
    <s v="720"/>
    <x v="1"/>
    <x v="1"/>
    <x v="3"/>
    <m/>
    <x v="4"/>
    <n v="629.34"/>
    <n v="23"/>
    <n v="1"/>
    <x v="0"/>
    <x v="0"/>
    <x v="6"/>
  </r>
  <r>
    <s v="3531850"/>
    <x v="1"/>
    <s v="MCM of Washington Inc.(CAG)"/>
    <s v="17116 NE 17th Ave"/>
    <s v="Ridgefield"/>
    <s v="WA"/>
    <s v="720"/>
    <x v="1"/>
    <x v="1"/>
    <x v="3"/>
    <m/>
    <x v="4"/>
    <n v="661.55"/>
    <n v="25"/>
    <n v="1"/>
    <x v="0"/>
    <x v="0"/>
    <x v="6"/>
  </r>
  <r>
    <s v="3531851"/>
    <x v="1"/>
    <s v="MCM of Washington Inc.(CAG)"/>
    <s v="1811 NE 172nd St"/>
    <s v="Ridgefield"/>
    <s v="WA"/>
    <s v="720"/>
    <x v="1"/>
    <x v="1"/>
    <x v="3"/>
    <m/>
    <x v="4"/>
    <n v="630.69000000000005"/>
    <n v="29"/>
    <n v="1"/>
    <x v="0"/>
    <x v="0"/>
    <x v="6"/>
  </r>
  <r>
    <s v="3531853"/>
    <x v="1"/>
    <s v="MCM of Washington Inc.(CAG)"/>
    <s v="1815 NE 172nd St"/>
    <s v="Ridgefield"/>
    <s v="WA"/>
    <s v="720"/>
    <x v="1"/>
    <x v="1"/>
    <x v="3"/>
    <m/>
    <x v="4"/>
    <n v="629.34"/>
    <n v="23"/>
    <n v="1"/>
    <x v="0"/>
    <x v="0"/>
    <x v="6"/>
  </r>
  <r>
    <s v="3531854"/>
    <x v="1"/>
    <s v="MCM of Washington Inc.(CAG)"/>
    <s v="1819 NE 172nd St"/>
    <s v="Ridgefield"/>
    <s v="WA"/>
    <s v="720"/>
    <x v="1"/>
    <x v="1"/>
    <x v="3"/>
    <m/>
    <x v="4"/>
    <n v="629.54"/>
    <n v="21"/>
    <n v="1"/>
    <x v="0"/>
    <x v="0"/>
    <x v="6"/>
  </r>
  <r>
    <s v="3531855"/>
    <x v="1"/>
    <s v="MCM of Washington Inc.(CAG)"/>
    <s v="1822 NE 172nd St"/>
    <s v="Ridgefield"/>
    <s v="WA"/>
    <s v="720"/>
    <x v="1"/>
    <x v="1"/>
    <x v="3"/>
    <m/>
    <x v="4"/>
    <n v="629.02"/>
    <n v="24"/>
    <n v="1"/>
    <x v="0"/>
    <x v="0"/>
    <x v="6"/>
  </r>
  <r>
    <s v="3531857"/>
    <x v="1"/>
    <s v="MCM of Washington Inc.(CAG)"/>
    <s v="1814 NE 172nd St"/>
    <s v="Ridgefield"/>
    <s v="WA"/>
    <s v="720"/>
    <x v="1"/>
    <x v="1"/>
    <x v="3"/>
    <m/>
    <x v="4"/>
    <n v="630.11"/>
    <n v="25"/>
    <n v="1"/>
    <x v="0"/>
    <x v="0"/>
    <x v="6"/>
  </r>
  <r>
    <s v="3531859"/>
    <x v="1"/>
    <s v="MCM of Washington Inc.(CAG)"/>
    <s v="1706 NE 172nd St"/>
    <s v="Ridgefield"/>
    <s v="WA"/>
    <s v="720"/>
    <x v="1"/>
    <x v="1"/>
    <x v="3"/>
    <m/>
    <x v="4"/>
    <n v="628.6"/>
    <n v="21"/>
    <n v="1"/>
    <x v="0"/>
    <x v="0"/>
    <x v="6"/>
  </r>
  <r>
    <s v="3531870"/>
    <x v="1"/>
    <s v="Miguel, Oscar(CAG)"/>
    <s v="1002 SE 77th Ct"/>
    <s v="Vancouver"/>
    <s v="WA"/>
    <s v="720"/>
    <x v="1"/>
    <x v="1"/>
    <x v="3"/>
    <m/>
    <x v="4"/>
    <n v="1753.57"/>
    <n v="30"/>
    <n v="1"/>
    <x v="0"/>
    <x v="0"/>
    <x v="4"/>
  </r>
  <r>
    <s v="3531891"/>
    <x v="1"/>
    <s v="Aho Construction(VJS)"/>
    <s v="6502 NE 133rd Way"/>
    <s v="Vancouver"/>
    <s v="WA"/>
    <s v="720"/>
    <x v="1"/>
    <x v="1"/>
    <x v="3"/>
    <m/>
    <x v="4"/>
    <n v="629.39"/>
    <n v="20"/>
    <n v="1"/>
    <x v="0"/>
    <x v="0"/>
    <x v="6"/>
  </r>
  <r>
    <s v="3532011"/>
    <x v="1"/>
    <s v="Manor Homes Washington Inc(CAG)"/>
    <s v="14301 NE 106th St"/>
    <s v="Vancouver"/>
    <s v="WA"/>
    <s v="720"/>
    <x v="1"/>
    <x v="1"/>
    <x v="3"/>
    <m/>
    <x v="4"/>
    <n v="628.74"/>
    <n v="22"/>
    <n v="1"/>
    <x v="0"/>
    <x v="0"/>
    <x v="6"/>
  </r>
  <r>
    <s v="3532044"/>
    <x v="1"/>
    <s v="Helmes Inc(VJS)"/>
    <s v="9517 NE 166th Ave"/>
    <s v="Vancouver"/>
    <s v="WA"/>
    <s v="720"/>
    <x v="1"/>
    <x v="1"/>
    <x v="3"/>
    <m/>
    <x v="4"/>
    <n v="628.89"/>
    <n v="23"/>
    <n v="1"/>
    <x v="0"/>
    <x v="0"/>
    <x v="6"/>
  </r>
  <r>
    <s v="3532045"/>
    <x v="1"/>
    <s v="Helmes Inc(VJS)"/>
    <s v="16609 NE 96th St"/>
    <s v="Vancouver"/>
    <s v="WA"/>
    <s v="720"/>
    <x v="1"/>
    <x v="1"/>
    <x v="3"/>
    <m/>
    <x v="4"/>
    <n v="657.42"/>
    <n v="23"/>
    <n v="1"/>
    <x v="0"/>
    <x v="0"/>
    <x v="6"/>
  </r>
  <r>
    <s v="3532076"/>
    <x v="1"/>
    <s v="Pacific Lifestyle Homes(MRE)"/>
    <s v="10614 NE 92nd Ave"/>
    <s v="Vancouver"/>
    <s v="WA"/>
    <s v="720"/>
    <x v="1"/>
    <x v="1"/>
    <x v="3"/>
    <m/>
    <x v="4"/>
    <n v="660.7"/>
    <n v="26"/>
    <n v="1"/>
    <x v="0"/>
    <x v="0"/>
    <x v="6"/>
  </r>
  <r>
    <s v="3532191"/>
    <x v="1"/>
    <s v="Helmes Inc(CAG)"/>
    <s v="16608 NE 96th St"/>
    <s v="Vancouver"/>
    <s v="WA"/>
    <s v="720"/>
    <x v="1"/>
    <x v="1"/>
    <x v="3"/>
    <m/>
    <x v="4"/>
    <n v="629.02"/>
    <n v="24"/>
    <n v="1"/>
    <x v="0"/>
    <x v="0"/>
    <x v="6"/>
  </r>
  <r>
    <s v="3532204"/>
    <x v="1"/>
    <s v="David Weekley Homes(JMC)"/>
    <s v="11507 NW 2nd Ct"/>
    <s v="Vancouver"/>
    <s v="WA"/>
    <s v="720"/>
    <x v="1"/>
    <x v="1"/>
    <x v="3"/>
    <m/>
    <x v="4"/>
    <n v="1113.8"/>
    <n v="23"/>
    <n v="1"/>
    <x v="0"/>
    <x v="0"/>
    <x v="6"/>
  </r>
  <r>
    <s v="3532206"/>
    <x v="1"/>
    <s v="Helmes Inc(CAG)"/>
    <s v="14301 NE 52nd Ave"/>
    <s v="Vancouver"/>
    <s v="WA"/>
    <s v="720"/>
    <x v="1"/>
    <x v="1"/>
    <x v="3"/>
    <m/>
    <x v="4"/>
    <n v="629.02"/>
    <n v="24"/>
    <n v="1"/>
    <x v="0"/>
    <x v="0"/>
    <x v="6"/>
  </r>
  <r>
    <s v="3532304"/>
    <x v="1"/>
    <s v="D R Horton Inc Portland(CAG)"/>
    <s v="5011 NE 126th Ave"/>
    <s v="Vancouver"/>
    <s v="WA"/>
    <s v="720"/>
    <x v="1"/>
    <x v="1"/>
    <x v="3"/>
    <m/>
    <x v="4"/>
    <n v="632.30999999999995"/>
    <n v="47"/>
    <n v="1"/>
    <x v="0"/>
    <x v="0"/>
    <x v="6"/>
  </r>
  <r>
    <s v="3532310"/>
    <x v="1"/>
    <s v="Tuscany Homes LLC(JMC)"/>
    <s v="5702 NW 144th Cir"/>
    <s v="Vancouver"/>
    <s v="WA"/>
    <s v="720"/>
    <x v="1"/>
    <x v="1"/>
    <x v="3"/>
    <m/>
    <x v="4"/>
    <n v="629.67999999999995"/>
    <n v="22"/>
    <n v="1"/>
    <x v="0"/>
    <x v="0"/>
    <x v="6"/>
  </r>
  <r>
    <s v="3532311"/>
    <x v="1"/>
    <s v="D R Horton Inc Portland(CAG)"/>
    <s v="5002 NE 126th Ave"/>
    <s v="Vancouver"/>
    <s v="WA"/>
    <s v="720"/>
    <x v="1"/>
    <x v="1"/>
    <x v="3"/>
    <m/>
    <x v="4"/>
    <n v="630.11"/>
    <n v="25"/>
    <n v="1"/>
    <x v="0"/>
    <x v="0"/>
    <x v="6"/>
  </r>
  <r>
    <s v="3532315"/>
    <x v="1"/>
    <s v="D R Horton Inc Portland(CAG)"/>
    <s v="12618 NE 49th Way"/>
    <s v="Vancouver"/>
    <s v="WA"/>
    <s v="720"/>
    <x v="1"/>
    <x v="1"/>
    <x v="3"/>
    <m/>
    <x v="4"/>
    <n v="661.4"/>
    <n v="24"/>
    <n v="1"/>
    <x v="0"/>
    <x v="0"/>
    <x v="6"/>
  </r>
  <r>
    <s v="3532318"/>
    <x v="1"/>
    <s v="D R Horton Inc Portland(CAG)"/>
    <s v="5006 NE 126th Ave"/>
    <s v="Vancouver"/>
    <s v="WA"/>
    <s v="720"/>
    <x v="1"/>
    <x v="1"/>
    <x v="3"/>
    <m/>
    <x v="4"/>
    <n v="631.12"/>
    <n v="32"/>
    <n v="1"/>
    <x v="0"/>
    <x v="0"/>
    <x v="6"/>
  </r>
  <r>
    <s v="3532328"/>
    <x v="1"/>
    <s v="D R Horton Inc Portland(JMC)"/>
    <s v="1304 NE 72nd Way"/>
    <s v="Vancouver"/>
    <s v="WA"/>
    <s v="720"/>
    <x v="1"/>
    <x v="1"/>
    <x v="3"/>
    <m/>
    <x v="4"/>
    <n v="630.25"/>
    <n v="26"/>
    <n v="1"/>
    <x v="0"/>
    <x v="0"/>
    <x v="6"/>
  </r>
  <r>
    <s v="3532329"/>
    <x v="1"/>
    <s v="D R Horton Inc Portland(JMC)"/>
    <s v="7004 NE 13th Ave"/>
    <s v="Vancouver"/>
    <s v="WA"/>
    <s v="720"/>
    <x v="1"/>
    <x v="1"/>
    <x v="3"/>
    <m/>
    <x v="4"/>
    <n v="11647.25"/>
    <n v="26"/>
    <n v="1"/>
    <x v="0"/>
    <x v="0"/>
    <x v="6"/>
  </r>
  <r>
    <s v="3532359"/>
    <x v="1"/>
    <s v="D R Horton Inc Portland(JMC)"/>
    <s v="5600 NE 131st Pl"/>
    <s v="Vancouver"/>
    <s v="WA"/>
    <s v="720"/>
    <x v="1"/>
    <x v="1"/>
    <x v="3"/>
    <m/>
    <x v="4"/>
    <n v="630.08000000000004"/>
    <n v="31"/>
    <n v="1"/>
    <x v="0"/>
    <x v="0"/>
    <x v="6"/>
  </r>
  <r>
    <s v="3532361"/>
    <x v="1"/>
    <s v="D R Horton Inc Portland(JMC)"/>
    <s v="5606 NE 131st Pl"/>
    <s v="Vancouver"/>
    <s v="WA"/>
    <s v="720"/>
    <x v="1"/>
    <x v="1"/>
    <x v="3"/>
    <m/>
    <x v="4"/>
    <n v="629.92999999999995"/>
    <n v="30"/>
    <n v="1"/>
    <x v="0"/>
    <x v="0"/>
    <x v="6"/>
  </r>
  <r>
    <s v="3532363"/>
    <x v="1"/>
    <s v="D R Horton Inc Portland(JMC)"/>
    <s v="5618 NE 131st Pl"/>
    <s v="Vancouver"/>
    <s v="WA"/>
    <s v="720"/>
    <x v="1"/>
    <x v="1"/>
    <x v="3"/>
    <m/>
    <x v="4"/>
    <n v="630.08000000000004"/>
    <n v="31"/>
    <n v="1"/>
    <x v="0"/>
    <x v="0"/>
    <x v="6"/>
  </r>
  <r>
    <s v="3532364"/>
    <x v="1"/>
    <s v="D R Horton Inc Portland(JMC)"/>
    <s v="5725 NE 130st Pl"/>
    <s v="Vancouver"/>
    <s v="WA"/>
    <s v="720"/>
    <x v="1"/>
    <x v="1"/>
    <x v="3"/>
    <m/>
    <x v="4"/>
    <n v="629.51"/>
    <n v="27"/>
    <n v="1"/>
    <x v="0"/>
    <x v="0"/>
    <x v="6"/>
  </r>
  <r>
    <s v="3532370"/>
    <x v="1"/>
    <s v="D R Horton Inc Portland(JMC)"/>
    <s v="5731 NE 130st Pl"/>
    <s v="Vancouver"/>
    <s v="WA"/>
    <s v="720"/>
    <x v="1"/>
    <x v="1"/>
    <x v="3"/>
    <m/>
    <x v="4"/>
    <n v="630.38"/>
    <n v="33"/>
    <n v="1"/>
    <x v="0"/>
    <x v="0"/>
    <x v="6"/>
  </r>
  <r>
    <s v="3532391"/>
    <x v="1"/>
    <s v="Helmes Inc(CAG)"/>
    <s v="16600 NE 96th St"/>
    <s v="Vancouver"/>
    <s v="WA"/>
    <s v="720"/>
    <x v="1"/>
    <x v="1"/>
    <x v="3"/>
    <m/>
    <x v="4"/>
    <n v="631.21"/>
    <n v="39"/>
    <n v="1"/>
    <x v="0"/>
    <x v="0"/>
    <x v="6"/>
  </r>
  <r>
    <s v="3532405"/>
    <x v="1"/>
    <s v="Pacific Lifestyle Homes(CAG)"/>
    <s v="2510 NE 7th Dr"/>
    <s v="Battle Ground"/>
    <s v="WA"/>
    <s v="720"/>
    <x v="1"/>
    <x v="1"/>
    <x v="3"/>
    <m/>
    <x v="4"/>
    <n v="734.67"/>
    <n v="103"/>
    <n v="1"/>
    <x v="0"/>
    <x v="0"/>
    <x v="6"/>
  </r>
  <r>
    <s v="3532417"/>
    <x v="1"/>
    <s v="Cascade West Development(CAG)"/>
    <s v="13400 NW 55th Ave"/>
    <s v="Vancouver"/>
    <s v="WA"/>
    <s v="720"/>
    <x v="1"/>
    <x v="1"/>
    <x v="2"/>
    <m/>
    <x v="4"/>
    <n v="657.99"/>
    <m/>
    <n v="1"/>
    <x v="0"/>
    <x v="1"/>
    <x v="6"/>
  </r>
  <r>
    <s v="3532447"/>
    <x v="1"/>
    <s v="Sun Country Homes(JMC)"/>
    <s v="11800 NE 43rd Ave"/>
    <s v="Vancouver"/>
    <s v="WA"/>
    <s v="720"/>
    <x v="1"/>
    <x v="1"/>
    <x v="3"/>
    <m/>
    <x v="4"/>
    <n v="631.13"/>
    <n v="55"/>
    <n v="1"/>
    <x v="0"/>
    <x v="0"/>
    <x v="6"/>
  </r>
  <r>
    <s v="3532670"/>
    <x v="1"/>
    <s v="Urban Northwest Homes LLC(JMC)"/>
    <s v="11105 NE 133rd Ct"/>
    <s v="Vancouver"/>
    <s v="WA"/>
    <s v="720"/>
    <x v="1"/>
    <x v="1"/>
    <x v="3"/>
    <m/>
    <x v="4"/>
    <n v="628.66"/>
    <n v="21"/>
    <n v="1"/>
    <x v="0"/>
    <x v="0"/>
    <x v="6"/>
  </r>
  <r>
    <s v="3532671"/>
    <x v="1"/>
    <s v="Urban Northwest Homes LLC(JMC)"/>
    <s v="11108 NE 133rd Ct"/>
    <s v="Vancouver"/>
    <s v="WA"/>
    <s v="720"/>
    <x v="1"/>
    <x v="1"/>
    <x v="3"/>
    <m/>
    <x v="4"/>
    <n v="628.67999999999995"/>
    <n v="21"/>
    <n v="1"/>
    <x v="0"/>
    <x v="0"/>
    <x v="6"/>
  </r>
  <r>
    <s v="3532672"/>
    <x v="1"/>
    <s v="Urban Northwest Homes LLC(JMC)"/>
    <s v="11208 NE 134rd Pl"/>
    <s v="Vancouver"/>
    <s v="WA"/>
    <s v="720"/>
    <x v="1"/>
    <x v="1"/>
    <x v="3"/>
    <m/>
    <x v="4"/>
    <n v="629.08000000000004"/>
    <n v="24"/>
    <n v="1"/>
    <x v="0"/>
    <x v="0"/>
    <x v="6"/>
  </r>
  <r>
    <s v="3532675"/>
    <x v="1"/>
    <s v="Urban Northwest Homes LLC(JMC)"/>
    <s v="11205 NE 134rd Pl"/>
    <s v="Vancouver"/>
    <s v="WA"/>
    <s v="720"/>
    <x v="1"/>
    <x v="1"/>
    <x v="3"/>
    <m/>
    <x v="4"/>
    <n v="629.53"/>
    <n v="21"/>
    <n v="1"/>
    <x v="0"/>
    <x v="0"/>
    <x v="6"/>
  </r>
  <r>
    <s v="3532679"/>
    <x v="1"/>
    <s v="Urban Northwest Homes LLC(JMC)"/>
    <s v="1910 NW 116th Cir"/>
    <s v="Vancouver"/>
    <s v="WA"/>
    <s v="720"/>
    <x v="1"/>
    <x v="1"/>
    <x v="3"/>
    <m/>
    <x v="4"/>
    <n v="847.71"/>
    <n v="19"/>
    <n v="1"/>
    <x v="0"/>
    <x v="0"/>
    <x v="6"/>
  </r>
  <r>
    <s v="3532680"/>
    <x v="1"/>
    <s v="Urban Northwest Homes LLC(JMC)"/>
    <s v="15315 NE 108th Way"/>
    <s v="Vancouver"/>
    <s v="WA"/>
    <s v="720"/>
    <x v="1"/>
    <x v="1"/>
    <x v="3"/>
    <m/>
    <x v="4"/>
    <n v="745.9"/>
    <n v="21"/>
    <n v="1"/>
    <x v="0"/>
    <x v="0"/>
    <x v="6"/>
  </r>
  <r>
    <s v="3532695"/>
    <x v="1"/>
    <s v="Sarabia, Arturo A(CAG)"/>
    <s v="1852 N Columbia Ridge Way"/>
    <s v="Washougal"/>
    <s v="WA"/>
    <s v="720"/>
    <x v="1"/>
    <x v="1"/>
    <x v="3"/>
    <m/>
    <x v="4"/>
    <n v="663.24"/>
    <n v="37"/>
    <n v="1"/>
    <x v="0"/>
    <x v="0"/>
    <x v="4"/>
  </r>
  <r>
    <s v="3532724"/>
    <x v="1"/>
    <s v="D R Horton Inc Portland(CAG)"/>
    <s v="7230 N 93rd Ave"/>
    <s v="Camas"/>
    <s v="WA"/>
    <s v="720"/>
    <x v="1"/>
    <x v="1"/>
    <x v="3"/>
    <m/>
    <x v="4"/>
    <n v="663.24"/>
    <n v="37"/>
    <n v="1"/>
    <x v="0"/>
    <x v="0"/>
    <x v="6"/>
  </r>
  <r>
    <s v="3532753"/>
    <x v="1"/>
    <s v="Aho Construction(CAG)"/>
    <s v="9709 NE 106th Way"/>
    <s v="Vancouver"/>
    <s v="WA"/>
    <s v="720"/>
    <x v="1"/>
    <x v="1"/>
    <x v="3"/>
    <m/>
    <x v="4"/>
    <n v="632.51"/>
    <n v="22"/>
    <n v="1"/>
    <x v="0"/>
    <x v="0"/>
    <x v="6"/>
  </r>
  <r>
    <s v="3532789"/>
    <x v="1"/>
    <s v="Aho Construction(JMC)"/>
    <s v="9603 NE 106th Way"/>
    <s v="Vancouver"/>
    <s v="WA"/>
    <s v="720"/>
    <x v="1"/>
    <x v="1"/>
    <x v="3"/>
    <m/>
    <x v="4"/>
    <n v="632.51"/>
    <n v="22"/>
    <n v="1"/>
    <x v="0"/>
    <x v="0"/>
    <x v="6"/>
  </r>
  <r>
    <s v="3532797"/>
    <x v="1"/>
    <s v="Pacific Lifestyle Homes(JMC)"/>
    <s v="15428 NE 14th St"/>
    <s v="Vancouver"/>
    <s v="WA"/>
    <s v="720"/>
    <x v="1"/>
    <x v="1"/>
    <x v="3"/>
    <m/>
    <x v="4"/>
    <n v="661.91"/>
    <n v="28"/>
    <n v="1"/>
    <x v="0"/>
    <x v="0"/>
    <x v="6"/>
  </r>
  <r>
    <s v="3532833"/>
    <x v="1"/>
    <s v="Omega NW Inc(VJS)"/>
    <s v="4324 NE 136th Ave"/>
    <s v="Vancouver"/>
    <s v="WA"/>
    <s v="720"/>
    <x v="1"/>
    <x v="1"/>
    <x v="3"/>
    <m/>
    <x v="4"/>
    <n v="629.66999999999996"/>
    <n v="22"/>
    <n v="1"/>
    <x v="0"/>
    <x v="0"/>
    <x v="6"/>
  </r>
  <r>
    <s v="3532834"/>
    <x v="1"/>
    <s v="Omega NW Inc(VJS)"/>
    <s v="4214 NE 136th Ave"/>
    <s v="Vancouver"/>
    <s v="WA"/>
    <s v="720"/>
    <x v="1"/>
    <x v="1"/>
    <x v="3"/>
    <m/>
    <x v="4"/>
    <n v="661.11"/>
    <n v="22"/>
    <n v="1"/>
    <x v="0"/>
    <x v="0"/>
    <x v="6"/>
  </r>
  <r>
    <s v="3532835"/>
    <x v="1"/>
    <s v="Omega NW Inc(VJS)"/>
    <s v="4210 NE 136th Ave"/>
    <s v="Vancouver"/>
    <s v="WA"/>
    <s v="720"/>
    <x v="1"/>
    <x v="1"/>
    <x v="3"/>
    <m/>
    <x v="4"/>
    <n v="629.66999999999996"/>
    <n v="22"/>
    <n v="1"/>
    <x v="0"/>
    <x v="0"/>
    <x v="6"/>
  </r>
  <r>
    <s v="3532836"/>
    <x v="1"/>
    <s v="Omega NW Inc(VJS)"/>
    <s v="4206 NE 136th Ave"/>
    <s v="Vancouver"/>
    <s v="WA"/>
    <s v="720"/>
    <x v="1"/>
    <x v="1"/>
    <x v="3"/>
    <m/>
    <x v="4"/>
    <n v="629.66999999999996"/>
    <n v="22"/>
    <n v="1"/>
    <x v="0"/>
    <x v="0"/>
    <x v="6"/>
  </r>
  <r>
    <s v="3532837"/>
    <x v="1"/>
    <s v="Omega NW Inc(VJS)"/>
    <s v="4218 NE 136th Ave"/>
    <s v="Vancouver"/>
    <s v="WA"/>
    <s v="720"/>
    <x v="1"/>
    <x v="1"/>
    <x v="3"/>
    <m/>
    <x v="4"/>
    <n v="880.82"/>
    <n v="27"/>
    <n v="1"/>
    <x v="0"/>
    <x v="0"/>
    <x v="6"/>
  </r>
  <r>
    <s v="3532842"/>
    <x v="1"/>
    <s v="Summit NW Construction LLC(VJS)"/>
    <s v="10702 NE 108th Ct"/>
    <s v="Vancouver"/>
    <s v="WA"/>
    <s v="720"/>
    <x v="1"/>
    <x v="1"/>
    <x v="3"/>
    <m/>
    <x v="4"/>
    <n v="670.65"/>
    <n v="68"/>
    <n v="1"/>
    <x v="0"/>
    <x v="0"/>
    <x v="6"/>
  </r>
  <r>
    <s v="3532843"/>
    <x v="1"/>
    <s v="Summit NW Construction LLC(VJS)"/>
    <s v="10703 NE 108th Ct"/>
    <s v="Vancouver"/>
    <s v="WA"/>
    <s v="720"/>
    <x v="1"/>
    <x v="1"/>
    <x v="3"/>
    <m/>
    <x v="4"/>
    <n v="633.95000000000005"/>
    <n v="32"/>
    <n v="1"/>
    <x v="0"/>
    <x v="0"/>
    <x v="6"/>
  </r>
  <r>
    <s v="3532844"/>
    <x v="1"/>
    <s v="Summit NW Construction LLC(VJS)"/>
    <s v="10707 NE 108th Ct"/>
    <s v="Vancouver"/>
    <s v="WA"/>
    <s v="720"/>
    <x v="1"/>
    <x v="1"/>
    <x v="3"/>
    <m/>
    <x v="4"/>
    <n v="639.07000000000005"/>
    <n v="68"/>
    <n v="1"/>
    <x v="0"/>
    <x v="0"/>
    <x v="6"/>
  </r>
  <r>
    <s v="3532848"/>
    <x v="1"/>
    <s v="Helmes Inc(VJS)"/>
    <s v="5403 NE 134th St"/>
    <s v="Vancouver"/>
    <s v="WA"/>
    <s v="720"/>
    <x v="1"/>
    <x v="1"/>
    <x v="3"/>
    <m/>
    <x v="4"/>
    <n v="632.51"/>
    <n v="22"/>
    <n v="1"/>
    <x v="0"/>
    <x v="0"/>
    <x v="6"/>
  </r>
  <r>
    <s v="3532907"/>
    <x v="1"/>
    <s v="Pacific Lifestyle Homes(JMC)"/>
    <s v="15423 NE 14th St"/>
    <s v="Vancouver"/>
    <s v="WA"/>
    <s v="720"/>
    <x v="1"/>
    <x v="1"/>
    <x v="3"/>
    <m/>
    <x v="4"/>
    <n v="662.79"/>
    <n v="21"/>
    <n v="1"/>
    <x v="0"/>
    <x v="0"/>
    <x v="6"/>
  </r>
  <r>
    <s v="3532959"/>
    <x v="1"/>
    <s v="GR Investment Properties LLC(VJS)"/>
    <s v="12318 NE 116th St"/>
    <s v="Vancouver"/>
    <s v="WA"/>
    <s v="720"/>
    <x v="1"/>
    <x v="1"/>
    <x v="0"/>
    <m/>
    <x v="4"/>
    <n v="638.54999999999995"/>
    <n v="40"/>
    <n v="1"/>
    <x v="0"/>
    <x v="0"/>
    <x v="6"/>
  </r>
  <r>
    <s v="3533035"/>
    <x v="1"/>
    <s v="Aho Construction(JMC)"/>
    <s v="6604 NE 133rd Way"/>
    <s v="Vancouver"/>
    <s v="WA"/>
    <s v="720"/>
    <x v="1"/>
    <x v="1"/>
    <x v="3"/>
    <m/>
    <x v="4"/>
    <n v="631.67999999999995"/>
    <n v="24"/>
    <n v="1"/>
    <x v="0"/>
    <x v="0"/>
    <x v="6"/>
  </r>
  <r>
    <s v="3533053"/>
    <x v="1"/>
    <s v="Pyramid Homes(JMC)"/>
    <s v="5902 NE 128th Cir"/>
    <s v="Vancouver"/>
    <s v="WA"/>
    <s v="720"/>
    <x v="1"/>
    <x v="1"/>
    <x v="3"/>
    <m/>
    <x v="4"/>
    <n v="634.23"/>
    <n v="34"/>
    <n v="1"/>
    <x v="0"/>
    <x v="0"/>
    <x v="6"/>
  </r>
  <r>
    <s v="3533148"/>
    <x v="1"/>
    <s v="Hendrickson Development Inc(CAG)"/>
    <s v="1019 SW 24th Way"/>
    <s v="Battle Ground"/>
    <s v="WA"/>
    <s v="720"/>
    <x v="1"/>
    <x v="1"/>
    <x v="3"/>
    <m/>
    <x v="4"/>
    <n v="663.54"/>
    <n v="26"/>
    <n v="1"/>
    <x v="0"/>
    <x v="0"/>
    <x v="6"/>
  </r>
  <r>
    <s v="3533152"/>
    <x v="1"/>
    <s v="Lennar Northwest Inc(CAG)"/>
    <s v="17401 NE 78th Way"/>
    <s v="Vancouver"/>
    <s v="WA"/>
    <s v="720"/>
    <x v="1"/>
    <x v="1"/>
    <x v="3"/>
    <m/>
    <x v="4"/>
    <n v="630.19000000000005"/>
    <n v="26"/>
    <n v="1"/>
    <x v="0"/>
    <x v="0"/>
    <x v="6"/>
  </r>
  <r>
    <s v="3533156"/>
    <x v="1"/>
    <s v="Lennar Northwest Inc(CAG)"/>
    <s v="17409 NE 78th Way"/>
    <s v="Vancouver"/>
    <s v="WA"/>
    <s v="720"/>
    <x v="1"/>
    <x v="1"/>
    <x v="3"/>
    <m/>
    <x v="4"/>
    <n v="660.77"/>
    <n v="20"/>
    <n v="1"/>
    <x v="0"/>
    <x v="0"/>
    <x v="6"/>
  </r>
  <r>
    <s v="3533159"/>
    <x v="1"/>
    <s v="Lennar Northwest Inc(CAG)"/>
    <s v="17413 NE 78th Way"/>
    <s v="Vancouver"/>
    <s v="WA"/>
    <s v="720"/>
    <x v="1"/>
    <x v="1"/>
    <x v="3"/>
    <m/>
    <x v="4"/>
    <n v="663.08"/>
    <n v="23"/>
    <n v="1"/>
    <x v="0"/>
    <x v="0"/>
    <x v="6"/>
  </r>
  <r>
    <s v="3533160"/>
    <x v="1"/>
    <s v="Lennar Northwest Inc(CAG)"/>
    <s v="17417 NE 78th Way"/>
    <s v="Vancouver"/>
    <s v="WA"/>
    <s v="720"/>
    <x v="1"/>
    <x v="1"/>
    <x v="3"/>
    <m/>
    <x v="4"/>
    <n v="666.34"/>
    <n v="46"/>
    <n v="1"/>
    <x v="0"/>
    <x v="0"/>
    <x v="6"/>
  </r>
  <r>
    <s v="3533187"/>
    <x v="1"/>
    <s v="Manor Homes LLC(CAG)"/>
    <s v="4114 NE Tacoma Ct"/>
    <s v="Camas"/>
    <s v="WA"/>
    <s v="720"/>
    <x v="1"/>
    <x v="1"/>
    <x v="3"/>
    <m/>
    <x v="4"/>
    <n v="628.96"/>
    <n v="17"/>
    <n v="1"/>
    <x v="0"/>
    <x v="0"/>
    <x v="6"/>
  </r>
  <r>
    <s v="3533190"/>
    <x v="1"/>
    <s v="Helmes Inc(JMC)"/>
    <s v="9605 NE 168th Ave"/>
    <s v="Vancouver"/>
    <s v="WA"/>
    <s v="720"/>
    <x v="1"/>
    <x v="1"/>
    <x v="3"/>
    <m/>
    <x v="4"/>
    <n v="849"/>
    <n v="25"/>
    <n v="1"/>
    <x v="0"/>
    <x v="0"/>
    <x v="6"/>
  </r>
  <r>
    <s v="3533207"/>
    <x v="1"/>
    <s v="Quality Homes CCCP Inc(JMC)"/>
    <s v="3532 Z St"/>
    <s v="Washougal"/>
    <s v="WA"/>
    <s v="720"/>
    <x v="1"/>
    <x v="1"/>
    <x v="3"/>
    <m/>
    <x v="4"/>
    <n v="845.88"/>
    <n v="23"/>
    <n v="1"/>
    <x v="0"/>
    <x v="0"/>
    <x v="6"/>
  </r>
  <r>
    <s v="3533350"/>
    <x v="1"/>
    <s v="Prime Contractors Inc(JMC)"/>
    <s v="3478 N 10th St"/>
    <s v="Ridgefield"/>
    <s v="WA"/>
    <s v="720"/>
    <x v="1"/>
    <x v="1"/>
    <x v="3"/>
    <m/>
    <x v="4"/>
    <n v="662.79"/>
    <n v="21"/>
    <n v="1"/>
    <x v="0"/>
    <x v="0"/>
    <x v="6"/>
  </r>
  <r>
    <s v="3533386"/>
    <x v="1"/>
    <s v="D R Horton Inc Portland(CAG)"/>
    <s v="13006 NE 118th Way"/>
    <s v="Vancouver"/>
    <s v="WA"/>
    <s v="720"/>
    <x v="1"/>
    <x v="1"/>
    <x v="3"/>
    <m/>
    <x v="4"/>
    <n v="663.5"/>
    <n v="26"/>
    <n v="1"/>
    <x v="0"/>
    <x v="0"/>
    <x v="6"/>
  </r>
  <r>
    <s v="3533391"/>
    <x v="1"/>
    <s v="D R Horton Inc Portland(CAG)"/>
    <s v="13008 NE 118th Way"/>
    <s v="Vancouver"/>
    <s v="WA"/>
    <s v="720"/>
    <x v="1"/>
    <x v="1"/>
    <x v="3"/>
    <m/>
    <x v="4"/>
    <n v="663.5"/>
    <n v="26"/>
    <n v="1"/>
    <x v="0"/>
    <x v="0"/>
    <x v="6"/>
  </r>
  <r>
    <s v="3533394"/>
    <x v="1"/>
    <s v="Kingston Homes LLC(CMF)"/>
    <s v="5809 NE 131st St"/>
    <s v="Vancouver"/>
    <s v="WA"/>
    <s v="720"/>
    <x v="1"/>
    <x v="1"/>
    <x v="3"/>
    <m/>
    <x v="4"/>
    <n v="631.26"/>
    <n v="21"/>
    <n v="1"/>
    <x v="0"/>
    <x v="0"/>
    <x v="6"/>
  </r>
  <r>
    <s v="3533404"/>
    <x v="1"/>
    <s v="Kingston Homes LLC(CAG)"/>
    <s v="1269 S 44th Ave"/>
    <s v="Ridgefield"/>
    <s v="WA"/>
    <s v="720"/>
    <x v="1"/>
    <x v="1"/>
    <x v="3"/>
    <m/>
    <x v="4"/>
    <n v="630.66999999999996"/>
    <n v="22"/>
    <n v="1"/>
    <x v="0"/>
    <x v="0"/>
    <x v="6"/>
  </r>
  <r>
    <s v="3533488"/>
    <x v="1"/>
    <s v="Cascade West Development(CAG)"/>
    <s v="13800 NW 56th Ave"/>
    <s v="Vancouver"/>
    <s v="WA"/>
    <s v="720"/>
    <x v="1"/>
    <x v="1"/>
    <x v="3"/>
    <m/>
    <x v="4"/>
    <n v="630.83000000000004"/>
    <n v="23"/>
    <n v="1"/>
    <x v="0"/>
    <x v="0"/>
    <x v="6"/>
  </r>
  <r>
    <s v="3533611"/>
    <x v="1"/>
    <s v="Pacific Lifestyle Homes(CAG)"/>
    <s v="15420 NE 14th St"/>
    <s v="Vancouver"/>
    <s v="WA"/>
    <s v="720"/>
    <x v="1"/>
    <x v="1"/>
    <x v="3"/>
    <m/>
    <x v="4"/>
    <n v="661.87"/>
    <n v="20"/>
    <n v="1"/>
    <x v="0"/>
    <x v="0"/>
    <x v="6"/>
  </r>
  <r>
    <s v="3533615"/>
    <x v="1"/>
    <s v="Pacific Lifestyle Homes(CAG)"/>
    <s v="7811 NE 171st Ave"/>
    <s v="Vancouver"/>
    <s v="WA"/>
    <s v="720"/>
    <x v="1"/>
    <x v="1"/>
    <x v="3"/>
    <m/>
    <x v="4"/>
    <n v="662.55"/>
    <n v="23"/>
    <n v="1"/>
    <x v="0"/>
    <x v="0"/>
    <x v="6"/>
  </r>
  <r>
    <s v="3533651"/>
    <x v="1"/>
    <s v="Helmes Inc(JMC)"/>
    <s v="1291 S 44th Pl"/>
    <s v="Ridgefield"/>
    <s v="WA"/>
    <s v="720"/>
    <x v="1"/>
    <x v="1"/>
    <x v="3"/>
    <m/>
    <x v="4"/>
    <n v="662.27"/>
    <n v="22"/>
    <n v="1"/>
    <x v="0"/>
    <x v="0"/>
    <x v="6"/>
  </r>
  <r>
    <s v="3533653"/>
    <x v="1"/>
    <s v="Helmes Inc(JMC)"/>
    <s v="15002 NE 93rd St"/>
    <s v="Vancouver"/>
    <s v="WA"/>
    <s v="720"/>
    <x v="1"/>
    <x v="1"/>
    <x v="3"/>
    <m/>
    <x v="4"/>
    <n v="631.1"/>
    <n v="21"/>
    <n v="1"/>
    <x v="0"/>
    <x v="0"/>
    <x v="6"/>
  </r>
  <r>
    <s v="3533670"/>
    <x v="1"/>
    <s v="Pacific Lifestyle Homes(CAG)"/>
    <s v="15419 NE 15th St"/>
    <s v="Vancouver"/>
    <s v="WA"/>
    <s v="720"/>
    <x v="1"/>
    <x v="1"/>
    <x v="3"/>
    <m/>
    <x v="4"/>
    <n v="663.3"/>
    <n v="30"/>
    <n v="1"/>
    <x v="0"/>
    <x v="0"/>
    <x v="6"/>
  </r>
  <r>
    <s v="3533674"/>
    <x v="1"/>
    <s v="Pacific Lifestyle Homes(CAG)"/>
    <s v="1581 NE 154th Ave"/>
    <s v="Vancouver"/>
    <s v="WA"/>
    <s v="720"/>
    <x v="1"/>
    <x v="1"/>
    <x v="3"/>
    <m/>
    <x v="4"/>
    <n v="662.3"/>
    <n v="23"/>
    <n v="1"/>
    <x v="0"/>
    <x v="0"/>
    <x v="6"/>
  </r>
  <r>
    <s v="3533699"/>
    <x v="1"/>
    <s v="D R Horton Inc Portland(CAG)"/>
    <s v="13016 NE 118th St"/>
    <s v="Vancouver"/>
    <s v="WA"/>
    <s v="720"/>
    <x v="1"/>
    <x v="1"/>
    <x v="3"/>
    <m/>
    <x v="4"/>
    <n v="662.3"/>
    <n v="23"/>
    <n v="1"/>
    <x v="0"/>
    <x v="0"/>
    <x v="6"/>
  </r>
  <r>
    <s v="3533720"/>
    <x v="1"/>
    <s v="Generation Homes Northwest(JMC)"/>
    <s v="14008 NE 52nd Ave"/>
    <s v="Vancouver"/>
    <s v="WA"/>
    <s v="720"/>
    <x v="1"/>
    <x v="1"/>
    <x v="3"/>
    <m/>
    <x v="4"/>
    <n v="662.91"/>
    <n v="23"/>
    <n v="1"/>
    <x v="0"/>
    <x v="0"/>
    <x v="6"/>
  </r>
  <r>
    <s v="3533722"/>
    <x v="1"/>
    <s v="Generation Homes Northwest(JMC)"/>
    <s v="11230 NE 133rd Pl"/>
    <s v="Vancouver"/>
    <s v="WA"/>
    <s v="720"/>
    <x v="1"/>
    <x v="1"/>
    <x v="3"/>
    <m/>
    <x v="4"/>
    <n v="630.66999999999996"/>
    <n v="22"/>
    <n v="1"/>
    <x v="0"/>
    <x v="0"/>
    <x v="6"/>
  </r>
  <r>
    <s v="3533724"/>
    <x v="1"/>
    <s v="Generation Homes Northwest(CAG)"/>
    <s v="5207 NE 142nd St"/>
    <s v="Vancouver"/>
    <s v="WA"/>
    <s v="720"/>
    <x v="1"/>
    <x v="1"/>
    <x v="3"/>
    <m/>
    <x v="4"/>
    <n v="662.92"/>
    <n v="23"/>
    <n v="1"/>
    <x v="0"/>
    <x v="0"/>
    <x v="6"/>
  </r>
  <r>
    <s v="3533726"/>
    <x v="1"/>
    <s v="Generation Homes Northwest(CAG)"/>
    <s v="11112 NE 133rd Ct"/>
    <s v="Vancouver"/>
    <s v="WA"/>
    <s v="720"/>
    <x v="1"/>
    <x v="1"/>
    <x v="3"/>
    <m/>
    <x v="4"/>
    <n v="630.53"/>
    <n v="21"/>
    <n v="1"/>
    <x v="0"/>
    <x v="0"/>
    <x v="6"/>
  </r>
  <r>
    <s v="3533729"/>
    <x v="1"/>
    <s v="Generation Homes Northwest(CAG)"/>
    <s v="11202 NE 133rd Pl"/>
    <s v="Vancouver"/>
    <s v="WA"/>
    <s v="720"/>
    <x v="1"/>
    <x v="1"/>
    <x v="3"/>
    <m/>
    <x v="4"/>
    <n v="630.39"/>
    <n v="20"/>
    <n v="1"/>
    <x v="0"/>
    <x v="0"/>
    <x v="6"/>
  </r>
  <r>
    <s v="3533731"/>
    <x v="1"/>
    <s v="D R Horton Inc Portland(JMC)"/>
    <s v="13012 NE 118th Way"/>
    <s v="Vancouver"/>
    <s v="WA"/>
    <s v="720"/>
    <x v="1"/>
    <x v="1"/>
    <x v="3"/>
    <m/>
    <x v="4"/>
    <n v="662.43"/>
    <n v="24"/>
    <n v="1"/>
    <x v="0"/>
    <x v="0"/>
    <x v="6"/>
  </r>
  <r>
    <s v="3533734"/>
    <x v="1"/>
    <s v="Generation Homes Northwest(CAG)"/>
    <s v="11110 NE 134th Ct"/>
    <s v="Vancouver"/>
    <s v="WA"/>
    <s v="720"/>
    <x v="1"/>
    <x v="1"/>
    <x v="3"/>
    <m/>
    <x v="4"/>
    <n v="662.97"/>
    <n v="26"/>
    <n v="1"/>
    <x v="0"/>
    <x v="0"/>
    <x v="6"/>
  </r>
  <r>
    <s v="3533736"/>
    <x v="1"/>
    <s v="Generation Homes Northwest(CAG)"/>
    <s v="11209 NE 134th Ct"/>
    <s v="Vancouver"/>
    <s v="WA"/>
    <s v="720"/>
    <x v="1"/>
    <x v="1"/>
    <x v="3"/>
    <m/>
    <x v="4"/>
    <n v="662.55"/>
    <n v="23"/>
    <n v="1"/>
    <x v="0"/>
    <x v="0"/>
    <x v="6"/>
  </r>
  <r>
    <s v="3533860"/>
    <x v="1"/>
    <s v="D R Horton Inc Portland(CAG)"/>
    <s v="5603 NE 130th Pl"/>
    <s v="Vancouver"/>
    <s v="WA"/>
    <s v="720"/>
    <x v="1"/>
    <x v="1"/>
    <x v="3"/>
    <m/>
    <x v="4"/>
    <n v="632.19000000000005"/>
    <n v="31"/>
    <n v="1"/>
    <x v="0"/>
    <x v="0"/>
    <x v="6"/>
  </r>
  <r>
    <s v="3533861"/>
    <x v="1"/>
    <s v="D R Horton Inc Portland(CMF)"/>
    <s v="5607 NE 130th Pl"/>
    <s v="Vancouver"/>
    <s v="WA"/>
    <s v="720"/>
    <x v="1"/>
    <x v="1"/>
    <x v="3"/>
    <m/>
    <x v="4"/>
    <n v="632.19000000000005"/>
    <n v="31"/>
    <n v="1"/>
    <x v="0"/>
    <x v="0"/>
    <x v="6"/>
  </r>
  <r>
    <s v="3533867"/>
    <x v="1"/>
    <s v="Helmes Inc(CAG)"/>
    <s v="5206 NE 133rd St"/>
    <s v="Vancouver"/>
    <s v="WA"/>
    <s v="720"/>
    <x v="1"/>
    <x v="1"/>
    <x v="3"/>
    <m/>
    <x v="4"/>
    <n v="662.55"/>
    <n v="23"/>
    <n v="1"/>
    <x v="0"/>
    <x v="0"/>
    <x v="6"/>
  </r>
  <r>
    <s v="3533905"/>
    <x v="1"/>
    <s v="Manor Homes Washington Inc(JMC)"/>
    <s v="10801 NE 97th Ave"/>
    <s v="Vancouver"/>
    <s v="WA"/>
    <s v="720"/>
    <x v="1"/>
    <x v="1"/>
    <x v="3"/>
    <m/>
    <x v="4"/>
    <n v="631.49"/>
    <n v="26"/>
    <n v="1"/>
    <x v="0"/>
    <x v="0"/>
    <x v="6"/>
  </r>
  <r>
    <s v="3533919"/>
    <x v="1"/>
    <s v="Spectra Homes Inc(CAG)"/>
    <s v="956 NW 43rd St"/>
    <s v="Camas"/>
    <s v="WA"/>
    <s v="720"/>
    <x v="1"/>
    <x v="1"/>
    <x v="3"/>
    <m/>
    <x v="4"/>
    <n v="665.06"/>
    <n v="38"/>
    <n v="1"/>
    <x v="0"/>
    <x v="0"/>
    <x v="6"/>
  </r>
  <r>
    <s v="3533968"/>
    <x v="1"/>
    <s v="JB Homes LLC(VJS)"/>
    <s v="401 E Spruce Ave"/>
    <s v="La Center"/>
    <s v="WA"/>
    <s v="720"/>
    <x v="1"/>
    <x v="1"/>
    <x v="3"/>
    <m/>
    <x v="4"/>
    <n v="818.37"/>
    <n v="34"/>
    <n v="1"/>
    <x v="0"/>
    <x v="0"/>
    <x v="6"/>
  </r>
  <r>
    <s v="3533971"/>
    <x v="1"/>
    <s v="JB Homes LLC(VJS)"/>
    <s v="405 E Spruce Ave"/>
    <s v="La Center"/>
    <s v="WA"/>
    <s v="720"/>
    <x v="1"/>
    <x v="1"/>
    <x v="3"/>
    <m/>
    <x v="4"/>
    <n v="630.91999999999996"/>
    <n v="22"/>
    <n v="1"/>
    <x v="0"/>
    <x v="0"/>
    <x v="6"/>
  </r>
  <r>
    <s v="3533982"/>
    <x v="1"/>
    <s v="Global Capitol Partners LLC(CAG)"/>
    <s v="2003 SW 7th Cir"/>
    <s v="Battle Ground"/>
    <s v="WA"/>
    <s v="720"/>
    <x v="1"/>
    <x v="1"/>
    <x v="3"/>
    <m/>
    <x v="4"/>
    <n v="666.92"/>
    <n v="47"/>
    <n v="1"/>
    <x v="0"/>
    <x v="0"/>
    <x v="6"/>
  </r>
  <r>
    <s v="3533984"/>
    <x v="1"/>
    <s v="Global Capitol Partners LLC(CAG)"/>
    <s v="2001 SW 7th Cir"/>
    <s v="Battle Ground"/>
    <s v="WA"/>
    <s v="720"/>
    <x v="1"/>
    <x v="1"/>
    <x v="3"/>
    <m/>
    <x v="4"/>
    <n v="665.49"/>
    <n v="37"/>
    <n v="1"/>
    <x v="0"/>
    <x v="0"/>
    <x v="6"/>
  </r>
  <r>
    <s v="3534004"/>
    <x v="1"/>
    <s v="D R Horton Inc Portland(JMC)"/>
    <s v="7334 N 93rd Ave"/>
    <s v="Camas"/>
    <s v="WA"/>
    <s v="720"/>
    <x v="1"/>
    <x v="1"/>
    <x v="3"/>
    <m/>
    <x v="4"/>
    <n v="668.91"/>
    <n v="65"/>
    <n v="1"/>
    <x v="0"/>
    <x v="0"/>
    <x v="5"/>
  </r>
  <r>
    <s v="3534008"/>
    <x v="1"/>
    <s v="Lennar Northwest Inc(JMC)"/>
    <s v="7915 NE 172nd Ave"/>
    <s v="Vancouver"/>
    <s v="WA"/>
    <s v="720"/>
    <x v="1"/>
    <x v="1"/>
    <x v="3"/>
    <m/>
    <x v="4"/>
    <n v="661.82"/>
    <n v="29"/>
    <n v="1"/>
    <x v="0"/>
    <x v="0"/>
    <x v="6"/>
  </r>
  <r>
    <s v="3534011"/>
    <x v="1"/>
    <s v="D R Horton Inc Portland(JMC)"/>
    <s v="7311 N 92nd Ave"/>
    <s v="Camas"/>
    <s v="WA"/>
    <s v="720"/>
    <x v="1"/>
    <x v="1"/>
    <x v="3"/>
    <m/>
    <x v="4"/>
    <n v="960.78"/>
    <n v="107"/>
    <n v="1"/>
    <x v="0"/>
    <x v="0"/>
    <x v="5"/>
  </r>
  <r>
    <s v="3534014"/>
    <x v="1"/>
    <s v="D R Horton Inc Portland(JMC)"/>
    <s v="9215 N Boxwood St"/>
    <s v="Camas"/>
    <s v="WA"/>
    <s v="720"/>
    <x v="1"/>
    <x v="1"/>
    <x v="3"/>
    <m/>
    <x v="4"/>
    <n v="670.61"/>
    <n v="77"/>
    <n v="1"/>
    <x v="0"/>
    <x v="0"/>
    <x v="5"/>
  </r>
  <r>
    <s v="3534017"/>
    <x v="1"/>
    <s v="Lennar Northwest Inc(JMC)"/>
    <s v="7911 NE 172nd Ave"/>
    <s v="Vancouver"/>
    <s v="WA"/>
    <s v="720"/>
    <x v="1"/>
    <x v="1"/>
    <x v="3"/>
    <m/>
    <x v="4"/>
    <n v="661.82"/>
    <n v="29"/>
    <n v="1"/>
    <x v="0"/>
    <x v="0"/>
    <x v="6"/>
  </r>
  <r>
    <s v="3534019"/>
    <x v="1"/>
    <s v="Lennar Northwest Inc(JMC)"/>
    <s v="7907 NE 172nd Ave"/>
    <s v="Vancouver"/>
    <s v="WA"/>
    <s v="720"/>
    <x v="1"/>
    <x v="1"/>
    <x v="3"/>
    <m/>
    <x v="4"/>
    <n v="630.4"/>
    <n v="29"/>
    <n v="1"/>
    <x v="0"/>
    <x v="0"/>
    <x v="6"/>
  </r>
  <r>
    <s v="3534022"/>
    <x v="1"/>
    <s v="Lennar Northwest Inc(JMC)"/>
    <s v="7903 NE 172nd Ave"/>
    <s v="Vancouver"/>
    <s v="WA"/>
    <s v="720"/>
    <x v="1"/>
    <x v="1"/>
    <x v="3"/>
    <m/>
    <x v="4"/>
    <n v="661.82"/>
    <n v="29"/>
    <n v="1"/>
    <x v="0"/>
    <x v="0"/>
    <x v="6"/>
  </r>
  <r>
    <s v="3534023"/>
    <x v="1"/>
    <s v="Lennar Northwest Inc(JMC)"/>
    <s v="7809 NE 172nd Ave"/>
    <s v="Vancouver"/>
    <s v="WA"/>
    <s v="720"/>
    <x v="1"/>
    <x v="1"/>
    <x v="3"/>
    <m/>
    <x v="4"/>
    <n v="661.82"/>
    <n v="29"/>
    <n v="1"/>
    <x v="0"/>
    <x v="0"/>
    <x v="6"/>
  </r>
  <r>
    <s v="3534027"/>
    <x v="1"/>
    <s v="Lennar Northwest Inc(JMC)"/>
    <s v="7805 NE 172nd Ave"/>
    <s v="Vancouver"/>
    <s v="WA"/>
    <s v="720"/>
    <x v="1"/>
    <x v="1"/>
    <x v="3"/>
    <m/>
    <x v="4"/>
    <n v="661.82"/>
    <n v="29"/>
    <n v="1"/>
    <x v="0"/>
    <x v="0"/>
    <x v="6"/>
  </r>
  <r>
    <s v="3534028"/>
    <x v="1"/>
    <s v="Lennar Northwest Inc(JMC)"/>
    <s v="7801 NE 172nd Ave"/>
    <s v="Vancouver"/>
    <s v="WA"/>
    <s v="720"/>
    <x v="1"/>
    <x v="1"/>
    <x v="3"/>
    <m/>
    <x v="4"/>
    <n v="630.41"/>
    <n v="29"/>
    <n v="1"/>
    <x v="0"/>
    <x v="0"/>
    <x v="6"/>
  </r>
  <r>
    <s v="3534029"/>
    <x v="1"/>
    <s v="Lennar Northwest Inc(JMC)"/>
    <s v="7806 NE 173rd Ave"/>
    <s v="Vancouver"/>
    <s v="WA"/>
    <s v="720"/>
    <x v="1"/>
    <x v="1"/>
    <x v="3"/>
    <m/>
    <x v="4"/>
    <n v="631.25"/>
    <n v="35"/>
    <n v="1"/>
    <x v="0"/>
    <x v="0"/>
    <x v="6"/>
  </r>
  <r>
    <s v="3534030"/>
    <x v="1"/>
    <s v="Lennar Northwest Inc(JMC)"/>
    <s v="7807 NE 173rd Ave"/>
    <s v="Vancouver"/>
    <s v="WA"/>
    <s v="720"/>
    <x v="1"/>
    <x v="1"/>
    <x v="3"/>
    <m/>
    <x v="4"/>
    <n v="631.25"/>
    <n v="35"/>
    <n v="1"/>
    <x v="0"/>
    <x v="0"/>
    <x v="6"/>
  </r>
  <r>
    <s v="3534032"/>
    <x v="1"/>
    <s v="Lennar Northwest Inc(JMC)"/>
    <s v="17311 NE 78th Way"/>
    <s v="Vancouver"/>
    <s v="WA"/>
    <s v="720"/>
    <x v="1"/>
    <x v="1"/>
    <x v="3"/>
    <m/>
    <x v="4"/>
    <n v="632.1"/>
    <n v="22"/>
    <n v="1"/>
    <x v="0"/>
    <x v="0"/>
    <x v="6"/>
  </r>
  <r>
    <s v="3534038"/>
    <x v="1"/>
    <s v="Lennar Northwest Inc(JMC)"/>
    <s v="17907 NE 78th Way"/>
    <s v="Vancouver"/>
    <s v="WA"/>
    <s v="720"/>
    <x v="1"/>
    <x v="1"/>
    <x v="3"/>
    <m/>
    <x v="4"/>
    <n v="875.41"/>
    <n v="22"/>
    <n v="1"/>
    <x v="0"/>
    <x v="0"/>
    <x v="6"/>
  </r>
  <r>
    <s v="3534039"/>
    <x v="1"/>
    <s v="Lennar Northwest Inc(JMC)"/>
    <s v="17911 NE 78th Way"/>
    <s v="Vancouver"/>
    <s v="WA"/>
    <s v="720"/>
    <x v="1"/>
    <x v="1"/>
    <x v="3"/>
    <m/>
    <x v="4"/>
    <n v="630.53"/>
    <n v="17"/>
    <n v="1"/>
    <x v="0"/>
    <x v="0"/>
    <x v="6"/>
  </r>
  <r>
    <s v="3534062"/>
    <x v="1"/>
    <s v="Pacific Lifestyle Homes(JMC)"/>
    <s v="4628 S 16th St"/>
    <s v="Ridgefield"/>
    <s v="WA"/>
    <s v="720"/>
    <x v="1"/>
    <x v="1"/>
    <x v="3"/>
    <m/>
    <x v="4"/>
    <n v="664.95"/>
    <n v="31"/>
    <n v="1"/>
    <x v="0"/>
    <x v="0"/>
    <x v="6"/>
  </r>
  <r>
    <s v="3534080"/>
    <x v="1"/>
    <s v="D R Horton Inc Portland(JMC)"/>
    <s v="9205 N Boxwood St"/>
    <s v="Camas"/>
    <s v="WA"/>
    <s v="720"/>
    <x v="1"/>
    <x v="1"/>
    <x v="3"/>
    <m/>
    <x v="4"/>
    <n v="693.41"/>
    <n v="86"/>
    <n v="1"/>
    <x v="0"/>
    <x v="0"/>
    <x v="5"/>
  </r>
  <r>
    <s v="3534083"/>
    <x v="1"/>
    <s v="D R Horton Inc Portland(JMC)"/>
    <s v="9225 N Boxwood St"/>
    <s v="Camas"/>
    <s v="WA"/>
    <s v="720"/>
    <x v="1"/>
    <x v="1"/>
    <x v="3"/>
    <m/>
    <x v="4"/>
    <n v="665.68"/>
    <n v="53"/>
    <n v="1"/>
    <x v="0"/>
    <x v="0"/>
    <x v="5"/>
  </r>
  <r>
    <s v="3534106"/>
    <x v="1"/>
    <s v="David Weekley Homes(VJS)"/>
    <s v="11608 NW 2nd Ct"/>
    <s v="Vancouver"/>
    <s v="WA"/>
    <s v="720"/>
    <x v="1"/>
    <x v="1"/>
    <x v="3"/>
    <m/>
    <x v="4"/>
    <n v="631.64"/>
    <n v="27"/>
    <n v="1"/>
    <x v="0"/>
    <x v="0"/>
    <x v="6"/>
  </r>
  <r>
    <s v="3534109"/>
    <x v="1"/>
    <s v="Summerplace Homes(CAG)"/>
    <s v="1759 S Nighthawk Rd"/>
    <s v="Ridgefield"/>
    <s v="WA"/>
    <s v="720"/>
    <x v="1"/>
    <x v="1"/>
    <x v="3"/>
    <m/>
    <x v="4"/>
    <n v="717.17"/>
    <n v="95"/>
    <n v="1"/>
    <x v="0"/>
    <x v="0"/>
    <x v="6"/>
  </r>
  <r>
    <s v="3534114"/>
    <x v="1"/>
    <s v="Gurnik, Dmitriy S(VJS)"/>
    <s v="1200 W 32nd Cir"/>
    <s v="Vancouver"/>
    <s v="WA"/>
    <s v="720"/>
    <x v="1"/>
    <x v="1"/>
    <x v="3"/>
    <m/>
    <x v="4"/>
    <n v="664.93"/>
    <n v="33"/>
    <n v="1"/>
    <x v="0"/>
    <x v="0"/>
    <x v="4"/>
  </r>
  <r>
    <s v="3534115"/>
    <x v="1"/>
    <s v="Gurnik, Dmitriy S(VJS)"/>
    <s v="1204 W 32nd Cir"/>
    <s v="Vancouver"/>
    <s v="WA"/>
    <s v="720"/>
    <x v="1"/>
    <x v="1"/>
    <x v="3"/>
    <m/>
    <x v="4"/>
    <n v="665.22"/>
    <n v="35"/>
    <n v="1"/>
    <x v="0"/>
    <x v="0"/>
    <x v="4"/>
  </r>
  <r>
    <s v="3534143"/>
    <x v="1"/>
    <s v="Evergreen Habitat For Humanity(STS)"/>
    <s v="1119 SE 77th Ct"/>
    <s v="Vancouver"/>
    <s v="WA"/>
    <s v="720"/>
    <x v="1"/>
    <x v="1"/>
    <x v="3"/>
    <m/>
    <x v="4"/>
    <n v="846.88"/>
    <n v="28"/>
    <n v="1"/>
    <x v="0"/>
    <x v="0"/>
    <x v="6"/>
  </r>
  <r>
    <s v="3534144"/>
    <x v="1"/>
    <s v="Evergreen Habitat For Humanity(STS)"/>
    <s v="1115 SE 77th Ct"/>
    <s v="Vancouver"/>
    <s v="WA"/>
    <s v="720"/>
    <x v="1"/>
    <x v="1"/>
    <x v="3"/>
    <m/>
    <x v="4"/>
    <n v="846.45"/>
    <n v="25"/>
    <n v="1"/>
    <x v="0"/>
    <x v="0"/>
    <x v="6"/>
  </r>
  <r>
    <s v="3534146"/>
    <x v="1"/>
    <s v="NW Elite Homes LLC(JMC)"/>
    <s v="800 S 19th Pl"/>
    <s v="Ridgefield"/>
    <s v="WA"/>
    <s v="720"/>
    <x v="1"/>
    <x v="1"/>
    <x v="3"/>
    <m/>
    <x v="4"/>
    <n v="632.27"/>
    <n v="46"/>
    <n v="1"/>
    <x v="0"/>
    <x v="0"/>
    <x v="4"/>
  </r>
  <r>
    <s v="3534153"/>
    <x v="1"/>
    <s v="Aho Construction(JMC)"/>
    <s v="6915 NE 134th St"/>
    <s v="Vancouver"/>
    <s v="WA"/>
    <s v="720"/>
    <x v="1"/>
    <x v="1"/>
    <x v="3"/>
    <m/>
    <x v="4"/>
    <n v="631.25"/>
    <n v="22"/>
    <n v="1"/>
    <x v="0"/>
    <x v="0"/>
    <x v="6"/>
  </r>
  <r>
    <s v="3534156"/>
    <x v="1"/>
    <s v="D R Horton Inc Portland(VJS)"/>
    <s v="3512 N 10th St"/>
    <s v="Ridgefield"/>
    <s v="WA"/>
    <s v="720"/>
    <x v="1"/>
    <x v="1"/>
    <x v="3"/>
    <m/>
    <x v="4"/>
    <n v="633.54999999999995"/>
    <n v="32"/>
    <n v="1"/>
    <x v="0"/>
    <x v="0"/>
    <x v="6"/>
  </r>
  <r>
    <s v="3534159"/>
    <x v="1"/>
    <s v="D R Horton Inc Portland(VJS)"/>
    <s v="3504 N 10th St"/>
    <s v="Ridgefield"/>
    <s v="WA"/>
    <s v="720"/>
    <x v="1"/>
    <x v="1"/>
    <x v="3"/>
    <m/>
    <x v="4"/>
    <n v="633.54999999999995"/>
    <n v="32"/>
    <n v="1"/>
    <x v="0"/>
    <x v="0"/>
    <x v="6"/>
  </r>
  <r>
    <s v="3534160"/>
    <x v="1"/>
    <s v="D R Horton Inc Portland(VJS)"/>
    <s v="3558 N 10th St"/>
    <s v="Ridgefield"/>
    <s v="WA"/>
    <s v="720"/>
    <x v="1"/>
    <x v="1"/>
    <x v="3"/>
    <m/>
    <x v="4"/>
    <n v="633.67999999999995"/>
    <n v="33"/>
    <n v="1"/>
    <x v="0"/>
    <x v="0"/>
    <x v="6"/>
  </r>
  <r>
    <s v="3534161"/>
    <x v="1"/>
    <s v="D R Horton Inc Portland(VJS)"/>
    <s v="3606 N 10th St"/>
    <s v="Ridgefield"/>
    <s v="WA"/>
    <s v="720"/>
    <x v="1"/>
    <x v="1"/>
    <x v="3"/>
    <m/>
    <x v="4"/>
    <n v="633.70000000000005"/>
    <n v="33"/>
    <n v="1"/>
    <x v="0"/>
    <x v="0"/>
    <x v="6"/>
  </r>
  <r>
    <s v="3534162"/>
    <x v="1"/>
    <s v="GR Investment Properties LLC(JMC)"/>
    <s v="12322 NE 116th St"/>
    <s v="Vancouver"/>
    <s v="WA"/>
    <s v="720"/>
    <x v="1"/>
    <x v="1"/>
    <x v="0"/>
    <m/>
    <x v="4"/>
    <n v="634.53"/>
    <n v="25"/>
    <n v="1"/>
    <x v="0"/>
    <x v="0"/>
    <x v="6"/>
  </r>
  <r>
    <s v="3534163"/>
    <x v="1"/>
    <s v="D R Horton Inc Portland(VJS)"/>
    <s v="3580 N 10th St"/>
    <s v="Ridgefield"/>
    <s v="WA"/>
    <s v="720"/>
    <x v="1"/>
    <x v="1"/>
    <x v="3"/>
    <m/>
    <x v="4"/>
    <n v="633.67999999999995"/>
    <n v="33"/>
    <n v="1"/>
    <x v="0"/>
    <x v="0"/>
    <x v="6"/>
  </r>
  <r>
    <s v="3534164"/>
    <x v="1"/>
    <s v="D R Horton Inc Portland(VJS)"/>
    <s v="3526 N 10th St"/>
    <s v="Ridgefield"/>
    <s v="WA"/>
    <s v="720"/>
    <x v="1"/>
    <x v="1"/>
    <x v="3"/>
    <m/>
    <x v="4"/>
    <n v="633.67999999999995"/>
    <n v="33"/>
    <n v="1"/>
    <x v="0"/>
    <x v="0"/>
    <x v="6"/>
  </r>
  <r>
    <s v="3534182"/>
    <x v="1"/>
    <s v="Merritt Custom Homes Inc(JMC)"/>
    <s v="975 N 35th Ave"/>
    <s v="Ridgefield"/>
    <s v="WA"/>
    <s v="720"/>
    <x v="1"/>
    <x v="1"/>
    <x v="3"/>
    <m/>
    <x v="4"/>
    <n v="666.81"/>
    <n v="41"/>
    <n v="1"/>
    <x v="0"/>
    <x v="0"/>
    <x v="6"/>
  </r>
  <r>
    <s v="3534274"/>
    <x v="1"/>
    <s v="Aho Construction I, Inc.(CAG)"/>
    <s v="6715 NE 134th St"/>
    <s v="Vancouver"/>
    <s v="WA"/>
    <s v="720"/>
    <x v="1"/>
    <x v="1"/>
    <x v="3"/>
    <m/>
    <x v="4"/>
    <n v="631.80999999999995"/>
    <n v="22"/>
    <n v="1"/>
    <x v="0"/>
    <x v="0"/>
    <x v="6"/>
  </r>
  <r>
    <s v="3534276"/>
    <x v="1"/>
    <s v="Helmes Inc(CAG)"/>
    <s v="5801 NE 131st St"/>
    <s v="Vancouver"/>
    <s v="WA"/>
    <s v="720"/>
    <x v="1"/>
    <x v="1"/>
    <x v="3"/>
    <m/>
    <x v="4"/>
    <n v="631.97"/>
    <n v="23"/>
    <n v="1"/>
    <x v="0"/>
    <x v="0"/>
    <x v="6"/>
  </r>
  <r>
    <s v="3534292"/>
    <x v="1"/>
    <s v="Canyon Crest Homes LLC(CAG)"/>
    <s v="6615 NE 71st Ave"/>
    <s v="Vancouver"/>
    <s v="WA"/>
    <s v="720"/>
    <x v="1"/>
    <x v="1"/>
    <x v="3"/>
    <m/>
    <x v="4"/>
    <n v="663.09"/>
    <n v="20"/>
    <n v="1"/>
    <x v="0"/>
    <x v="0"/>
    <x v="6"/>
  </r>
  <r>
    <s v="3534294"/>
    <x v="1"/>
    <s v="Canyon Crest Homes LLC(CAG)"/>
    <s v="6605 NE 71st Ave"/>
    <s v="Vancouver"/>
    <s v="WA"/>
    <s v="720"/>
    <x v="1"/>
    <x v="1"/>
    <x v="3"/>
    <m/>
    <x v="4"/>
    <n v="631.53"/>
    <n v="20"/>
    <n v="1"/>
    <x v="0"/>
    <x v="0"/>
    <x v="6"/>
  </r>
  <r>
    <s v="3534298"/>
    <x v="1"/>
    <s v="Canyon Crest Homes LLC(CAG)"/>
    <s v="6603 NE 71st Ave"/>
    <s v="Vancouver"/>
    <s v="WA"/>
    <s v="720"/>
    <x v="1"/>
    <x v="1"/>
    <x v="3"/>
    <m/>
    <x v="4"/>
    <n v="631.53"/>
    <n v="20"/>
    <n v="1"/>
    <x v="0"/>
    <x v="0"/>
    <x v="6"/>
  </r>
  <r>
    <s v="3534318"/>
    <x v="1"/>
    <s v="Aho Construction I, Inc.(CAG)"/>
    <s v="6315 NE 133rd Way"/>
    <s v="Vancouver"/>
    <s v="WA"/>
    <s v="720"/>
    <x v="1"/>
    <x v="1"/>
    <x v="3"/>
    <m/>
    <x v="4"/>
    <n v="662.54"/>
    <n v="27"/>
    <n v="1"/>
    <x v="0"/>
    <x v="0"/>
    <x v="6"/>
  </r>
  <r>
    <s v="3534325"/>
    <x v="1"/>
    <s v="Pacific Lifestyle Homes(MRE)"/>
    <s v="804 NE 25th Way"/>
    <s v="Battle Ground"/>
    <s v="WA"/>
    <s v="720"/>
    <x v="1"/>
    <x v="1"/>
    <x v="3"/>
    <m/>
    <x v="4"/>
    <n v="664.22"/>
    <n v="28"/>
    <n v="1"/>
    <x v="0"/>
    <x v="0"/>
    <x v="6"/>
  </r>
  <r>
    <s v="3534336"/>
    <x v="1"/>
    <s v="D R Horton Inc Portland(JMC)"/>
    <s v="7000 NE 13th Ave"/>
    <s v="Vancouver"/>
    <s v="WA"/>
    <s v="720"/>
    <x v="1"/>
    <x v="1"/>
    <x v="3"/>
    <m/>
    <x v="4"/>
    <n v="633.23"/>
    <n v="27"/>
    <n v="1"/>
    <x v="0"/>
    <x v="0"/>
    <x v="6"/>
  </r>
  <r>
    <s v="3534337"/>
    <x v="1"/>
    <s v="D R Horton Inc Portland(JMC)"/>
    <s v="7002 NE 13th Ave"/>
    <s v="Vancouver"/>
    <s v="WA"/>
    <s v="720"/>
    <x v="1"/>
    <x v="1"/>
    <x v="3"/>
    <m/>
    <x v="4"/>
    <n v="632.94000000000005"/>
    <n v="25"/>
    <n v="1"/>
    <x v="0"/>
    <x v="0"/>
    <x v="6"/>
  </r>
  <r>
    <s v="3534375"/>
    <x v="1"/>
    <s v="Manor Homes Washington Inc(JMC)"/>
    <s v="12501 NE 106th Cir"/>
    <s v="Vancouver"/>
    <s v="WA"/>
    <s v="720"/>
    <x v="1"/>
    <x v="1"/>
    <x v="3"/>
    <m/>
    <x v="4"/>
    <n v="632.66"/>
    <n v="23"/>
    <n v="1"/>
    <x v="0"/>
    <x v="0"/>
    <x v="6"/>
  </r>
  <r>
    <s v="3534376"/>
    <x v="1"/>
    <s v="Manor Homes Washington Inc(JMC)"/>
    <s v="12600 NE 107th Way"/>
    <s v="Vancouver"/>
    <s v="WA"/>
    <s v="720"/>
    <x v="1"/>
    <x v="1"/>
    <x v="3"/>
    <m/>
    <x v="4"/>
    <n v="632.51"/>
    <n v="22"/>
    <n v="1"/>
    <x v="0"/>
    <x v="0"/>
    <x v="6"/>
  </r>
  <r>
    <s v="3534377"/>
    <x v="1"/>
    <s v="Manor Homes Washington Inc(JMC)"/>
    <s v="12510 NE 107th Way"/>
    <s v="Vancouver"/>
    <s v="WA"/>
    <s v="720"/>
    <x v="1"/>
    <x v="1"/>
    <x v="3"/>
    <m/>
    <x v="4"/>
    <n v="663.1"/>
    <n v="15"/>
    <n v="1"/>
    <x v="0"/>
    <x v="0"/>
    <x v="6"/>
  </r>
  <r>
    <s v="3534386"/>
    <x v="1"/>
    <s v="Cascade West Development(MRE)"/>
    <s v="1922 NW 44th Ave"/>
    <s v="Camas"/>
    <s v="WA"/>
    <s v="720"/>
    <x v="1"/>
    <x v="1"/>
    <x v="0"/>
    <m/>
    <x v="4"/>
    <n v="632.92999999999995"/>
    <n v="27"/>
    <n v="1"/>
    <x v="0"/>
    <x v="0"/>
    <x v="6"/>
  </r>
  <r>
    <s v="3534507"/>
    <x v="1"/>
    <s v="Pahlisch Homes Inc(JMC)"/>
    <s v="1848 NW Sierra Way"/>
    <s v="Camas"/>
    <s v="WA"/>
    <s v="720"/>
    <x v="1"/>
    <x v="1"/>
    <x v="3"/>
    <m/>
    <x v="4"/>
    <n v="628.70000000000005"/>
    <n v="19"/>
    <n v="1"/>
    <x v="0"/>
    <x v="0"/>
    <x v="6"/>
  </r>
  <r>
    <s v="3534513"/>
    <x v="1"/>
    <s v="Silver Buckle Homes LLC(JMC)"/>
    <s v="1307 NW 115th St"/>
    <s v="Vancouver"/>
    <s v="WA"/>
    <s v="720"/>
    <x v="1"/>
    <x v="1"/>
    <x v="3"/>
    <m/>
    <x v="4"/>
    <n v="663.37"/>
    <n v="22"/>
    <n v="1"/>
    <x v="0"/>
    <x v="0"/>
    <x v="6"/>
  </r>
  <r>
    <s v="3534557"/>
    <x v="1"/>
    <s v="Pacific Lifestyle Homes(CAG)"/>
    <s v="10606 NE 92nd Ave"/>
    <s v="Vancouver"/>
    <s v="WA"/>
    <s v="720"/>
    <x v="1"/>
    <x v="1"/>
    <x v="3"/>
    <m/>
    <x v="4"/>
    <n v="628.08000000000004"/>
    <n v="22"/>
    <n v="1"/>
    <x v="0"/>
    <x v="0"/>
    <x v="6"/>
  </r>
  <r>
    <s v="3534587"/>
    <x v="1"/>
    <s v="D R Horton Inc Portland(CAG)"/>
    <s v="12610 NE 49th Way"/>
    <s v="Vancouver"/>
    <s v="WA"/>
    <s v="720"/>
    <x v="1"/>
    <x v="1"/>
    <x v="3"/>
    <m/>
    <x v="4"/>
    <n v="630.65"/>
    <n v="40"/>
    <n v="1"/>
    <x v="0"/>
    <x v="0"/>
    <x v="6"/>
  </r>
  <r>
    <s v="3534589"/>
    <x v="1"/>
    <s v="D R Horton Inc Portland(CAG)"/>
    <s v="12606 NE 49th Way"/>
    <s v="Vancouver"/>
    <s v="WA"/>
    <s v="720"/>
    <x v="1"/>
    <x v="1"/>
    <x v="3"/>
    <m/>
    <x v="4"/>
    <n v="661"/>
    <n v="33"/>
    <n v="1"/>
    <x v="0"/>
    <x v="0"/>
    <x v="6"/>
  </r>
  <r>
    <s v="3534590"/>
    <x v="1"/>
    <s v="D R Horton Inc Portland(CAG)"/>
    <s v="12602 NE 49th Way"/>
    <s v="Vancouver"/>
    <s v="WA"/>
    <s v="720"/>
    <x v="1"/>
    <x v="1"/>
    <x v="3"/>
    <m/>
    <x v="4"/>
    <n v="628.66"/>
    <n v="26"/>
    <n v="1"/>
    <x v="0"/>
    <x v="0"/>
    <x v="6"/>
  </r>
  <r>
    <s v="3534591"/>
    <x v="1"/>
    <s v="D R Horton Inc Portland(CAG)"/>
    <s v="5014 NE 126th Ave"/>
    <s v="Vancouver"/>
    <s v="WA"/>
    <s v="720"/>
    <x v="1"/>
    <x v="1"/>
    <x v="3"/>
    <m/>
    <x v="4"/>
    <n v="628.66"/>
    <n v="26"/>
    <n v="1"/>
    <x v="0"/>
    <x v="0"/>
    <x v="6"/>
  </r>
  <r>
    <s v="3534648"/>
    <x v="1"/>
    <s v="Manor Homes Washington Inc(JMC)"/>
    <s v="13017 NE 24th Cir"/>
    <s v="Vancouver"/>
    <s v="WA"/>
    <s v="720"/>
    <x v="1"/>
    <x v="1"/>
    <x v="3"/>
    <m/>
    <x v="4"/>
    <n v="658.28"/>
    <n v="14"/>
    <n v="1"/>
    <x v="0"/>
    <x v="0"/>
    <x v="6"/>
  </r>
  <r>
    <s v="3534649"/>
    <x v="1"/>
    <s v="Manor Homes Washington Inc(JMC)"/>
    <s v="13015 NE 24th Cir"/>
    <s v="Vancouver"/>
    <s v="WA"/>
    <s v="720"/>
    <x v="1"/>
    <x v="1"/>
    <x v="3"/>
    <m/>
    <x v="4"/>
    <n v="658.43"/>
    <n v="15"/>
    <n v="1"/>
    <x v="0"/>
    <x v="0"/>
    <x v="6"/>
  </r>
  <r>
    <s v="3534661"/>
    <x v="1"/>
    <s v="Helmes Inc(JMC)"/>
    <s v="9609 NE 168th Ave"/>
    <s v="Vancouver"/>
    <s v="WA"/>
    <s v="720"/>
    <x v="1"/>
    <x v="1"/>
    <x v="3"/>
    <m/>
    <x v="4"/>
    <n v="752.58"/>
    <n v="22"/>
    <n v="1"/>
    <x v="0"/>
    <x v="0"/>
    <x v="6"/>
  </r>
  <r>
    <s v="3534673"/>
    <x v="1"/>
    <s v="Cascade West Development(CAG)"/>
    <s v="2303 NE 171st St"/>
    <s v="Ridgefield"/>
    <s v="WA"/>
    <s v="720"/>
    <x v="1"/>
    <x v="1"/>
    <x v="3"/>
    <m/>
    <x v="4"/>
    <n v="660.53"/>
    <n v="22"/>
    <n v="1"/>
    <x v="0"/>
    <x v="0"/>
    <x v="6"/>
  </r>
  <r>
    <s v="3534675"/>
    <x v="1"/>
    <s v="Benton, Darrell W(JMC)"/>
    <s v="911 W Z St"/>
    <s v="Washougal"/>
    <s v="WA"/>
    <s v="720"/>
    <x v="1"/>
    <x v="1"/>
    <x v="3"/>
    <m/>
    <x v="4"/>
    <n v="662.77"/>
    <n v="37"/>
    <n v="1"/>
    <x v="0"/>
    <x v="0"/>
    <x v="4"/>
  </r>
  <r>
    <s v="3534744"/>
    <x v="1"/>
    <s v="David Weekley Homes(JMC)"/>
    <s v="11609 NW 2nd Ct"/>
    <s v="Vancouver"/>
    <s v="WA"/>
    <s v="720"/>
    <x v="1"/>
    <x v="1"/>
    <x v="3"/>
    <m/>
    <x v="4"/>
    <n v="629.41"/>
    <n v="24"/>
    <n v="1"/>
    <x v="0"/>
    <x v="0"/>
    <x v="6"/>
  </r>
  <r>
    <s v="3534753"/>
    <x v="1"/>
    <s v="Gecho Construction(CAG)"/>
    <s v="6730 NW Longbow Ln"/>
    <s v="Camas"/>
    <s v="WA"/>
    <s v="720"/>
    <x v="1"/>
    <x v="1"/>
    <x v="0"/>
    <m/>
    <x v="4"/>
    <n v="651.58000000000004"/>
    <n v="66"/>
    <n v="1"/>
    <x v="0"/>
    <x v="0"/>
    <x v="6"/>
  </r>
  <r>
    <s v="3534755"/>
    <x v="1"/>
    <s v="Lennar Northwest Inc(JMC)"/>
    <s v="4718 NE 110th St"/>
    <s v="Vancouver"/>
    <s v="WA"/>
    <s v="720"/>
    <x v="1"/>
    <x v="1"/>
    <x v="3"/>
    <m/>
    <x v="4"/>
    <n v="631.64"/>
    <n v="35"/>
    <n v="1"/>
    <x v="0"/>
    <x v="0"/>
    <x v="6"/>
  </r>
  <r>
    <s v="3534759"/>
    <x v="1"/>
    <s v="Lennar Northwest Inc(JMC)"/>
    <s v="4722 NE 110th St"/>
    <s v="Vancouver"/>
    <s v="WA"/>
    <s v="720"/>
    <x v="1"/>
    <x v="1"/>
    <x v="3"/>
    <m/>
    <x v="4"/>
    <n v="631.64"/>
    <n v="35"/>
    <n v="1"/>
    <x v="0"/>
    <x v="0"/>
    <x v="6"/>
  </r>
  <r>
    <s v="3534761"/>
    <x v="1"/>
    <s v="Lennar Northwest Inc(JMC)"/>
    <s v="4824 NE 110th Cir"/>
    <s v="Vancouver"/>
    <s v="WA"/>
    <s v="720"/>
    <x v="1"/>
    <x v="1"/>
    <x v="3"/>
    <m/>
    <x v="4"/>
    <n v="631.64"/>
    <n v="35"/>
    <n v="1"/>
    <x v="0"/>
    <x v="0"/>
    <x v="6"/>
  </r>
  <r>
    <s v="3534764"/>
    <x v="1"/>
    <s v="Lennar Northwest Inc(JMC)"/>
    <s v="4826 NE 110th Cir"/>
    <s v="Vancouver"/>
    <s v="WA"/>
    <s v="720"/>
    <x v="1"/>
    <x v="1"/>
    <x v="3"/>
    <m/>
    <x v="4"/>
    <n v="631.48"/>
    <n v="34"/>
    <n v="1"/>
    <x v="0"/>
    <x v="0"/>
    <x v="6"/>
  </r>
  <r>
    <s v="3534772"/>
    <x v="1"/>
    <s v="Richardson Custom Homes(CAG)"/>
    <s v="12514 NE 49th Ct"/>
    <s v="Vancouver"/>
    <s v="WA"/>
    <s v="720"/>
    <x v="1"/>
    <x v="1"/>
    <x v="3"/>
    <m/>
    <x v="4"/>
    <n v="633.25"/>
    <n v="47"/>
    <n v="1"/>
    <x v="0"/>
    <x v="0"/>
    <x v="6"/>
  </r>
  <r>
    <s v="3534773"/>
    <x v="1"/>
    <s v="Richardson Custom Homes(CAG)"/>
    <s v="12521 NE 49th Ct"/>
    <s v="Vancouver"/>
    <s v="WA"/>
    <s v="720"/>
    <x v="1"/>
    <x v="1"/>
    <x v="3"/>
    <m/>
    <x v="4"/>
    <n v="632.83000000000004"/>
    <n v="44"/>
    <n v="1"/>
    <x v="0"/>
    <x v="0"/>
    <x v="6"/>
  </r>
  <r>
    <s v="3534784"/>
    <x v="1"/>
    <s v="Creekside Homes LLC(JMC)"/>
    <s v="4712 NE 13th Ct"/>
    <s v="Vancouver"/>
    <s v="WA"/>
    <s v="720"/>
    <x v="1"/>
    <x v="1"/>
    <x v="3"/>
    <m/>
    <x v="4"/>
    <n v="659.49"/>
    <n v="22"/>
    <n v="1"/>
    <x v="0"/>
    <x v="0"/>
    <x v="6"/>
  </r>
  <r>
    <s v="3534785"/>
    <x v="1"/>
    <s v="Creekside Homes LLC(JMC)"/>
    <s v="4708 NE 13th Ct"/>
    <s v="Vancouver"/>
    <s v="WA"/>
    <s v="720"/>
    <x v="1"/>
    <x v="1"/>
    <x v="3"/>
    <m/>
    <x v="4"/>
    <n v="661.11"/>
    <n v="24"/>
    <n v="1"/>
    <x v="0"/>
    <x v="0"/>
    <x v="6"/>
  </r>
  <r>
    <s v="3534786"/>
    <x v="1"/>
    <s v="Creekside Homes LLC(JMC)"/>
    <s v="4701 NE 13th Ct"/>
    <s v="Vancouver"/>
    <s v="WA"/>
    <s v="720"/>
    <x v="1"/>
    <x v="1"/>
    <x v="3"/>
    <m/>
    <x v="4"/>
    <n v="661.92"/>
    <n v="27"/>
    <n v="1"/>
    <x v="0"/>
    <x v="0"/>
    <x v="6"/>
  </r>
  <r>
    <s v="3534794"/>
    <x v="1"/>
    <s v="Truderung, Pavel R(JMC)"/>
    <s v="9110 NE 142nd Ave"/>
    <s v="Vancouver"/>
    <s v="WA"/>
    <s v="720"/>
    <x v="1"/>
    <x v="1"/>
    <x v="3"/>
    <m/>
    <x v="4"/>
    <n v="627.65"/>
    <n v="10"/>
    <n v="1"/>
    <x v="0"/>
    <x v="0"/>
    <x v="4"/>
  </r>
  <r>
    <s v="3534798"/>
    <x v="1"/>
    <s v="Helmes Inc(CAG)"/>
    <s v="9508 NE 166th Ave"/>
    <s v="Vancouver"/>
    <s v="WA"/>
    <s v="720"/>
    <x v="1"/>
    <x v="1"/>
    <x v="3"/>
    <m/>
    <x v="4"/>
    <n v="629.54999999999995"/>
    <n v="23"/>
    <n v="1"/>
    <x v="0"/>
    <x v="0"/>
    <x v="6"/>
  </r>
  <r>
    <s v="3534820"/>
    <x v="1"/>
    <s v="GR Investment Properties LLC(CAG)"/>
    <s v="12220 NE 116th St"/>
    <s v="Vancouver"/>
    <s v="WA"/>
    <s v="720"/>
    <x v="1"/>
    <x v="1"/>
    <x v="0"/>
    <m/>
    <x v="4"/>
    <n v="633.17999999999995"/>
    <n v="32"/>
    <n v="1"/>
    <x v="0"/>
    <x v="0"/>
    <x v="6"/>
  </r>
  <r>
    <s v="3534821"/>
    <x v="1"/>
    <s v="GR Investment Properties LLC(CAG)"/>
    <s v="12208 NE 116th St"/>
    <s v="Vancouver"/>
    <s v="WA"/>
    <s v="720"/>
    <x v="1"/>
    <x v="1"/>
    <x v="0"/>
    <m/>
    <x v="4"/>
    <n v="633.42999999999995"/>
    <n v="33"/>
    <n v="1"/>
    <x v="0"/>
    <x v="0"/>
    <x v="6"/>
  </r>
  <r>
    <s v="3534900"/>
    <x v="1"/>
    <s v="MCM of Washington Inc.(JMC)"/>
    <s v="1810 NE 172nd St"/>
    <s v="Ridgefield"/>
    <s v="WA"/>
    <s v="720"/>
    <x v="1"/>
    <x v="1"/>
    <x v="3"/>
    <m/>
    <x v="4"/>
    <n v="629.24"/>
    <n v="21"/>
    <n v="1"/>
    <x v="0"/>
    <x v="0"/>
    <x v="6"/>
  </r>
  <r>
    <s v="3534901"/>
    <x v="1"/>
    <s v="MCM of Washington Inc.(JMC)"/>
    <s v="1823 NE 172nd St"/>
    <s v="Ridgefield"/>
    <s v="WA"/>
    <s v="720"/>
    <x v="1"/>
    <x v="1"/>
    <x v="3"/>
    <m/>
    <x v="4"/>
    <n v="630.26"/>
    <n v="28"/>
    <n v="1"/>
    <x v="0"/>
    <x v="0"/>
    <x v="6"/>
  </r>
  <r>
    <s v="3534915"/>
    <x v="1"/>
    <s v="D R Horton Inc Portland(JMC)"/>
    <s v="13020 NE 118th Way"/>
    <s v="Vancouver"/>
    <s v="WA"/>
    <s v="720"/>
    <x v="1"/>
    <x v="1"/>
    <x v="3"/>
    <m/>
    <x v="4"/>
    <n v="661.58"/>
    <n v="27"/>
    <n v="1"/>
    <x v="0"/>
    <x v="0"/>
    <x v="6"/>
  </r>
  <r>
    <s v="3534918"/>
    <x v="1"/>
    <s v="D R Horton Inc Portland(JMC)"/>
    <s v="13024 NE 118th Way"/>
    <s v="Vancouver"/>
    <s v="WA"/>
    <s v="720"/>
    <x v="1"/>
    <x v="1"/>
    <x v="3"/>
    <m/>
    <x v="4"/>
    <n v="661.11"/>
    <n v="24"/>
    <n v="1"/>
    <x v="0"/>
    <x v="0"/>
    <x v="6"/>
  </r>
  <r>
    <s v="3535013"/>
    <x v="1"/>
    <s v="Pacific Lifestyle Homes(CAG)"/>
    <s v="1560 NE 153rd Ave"/>
    <s v="Vancouver"/>
    <s v="WA"/>
    <s v="720"/>
    <x v="1"/>
    <x v="1"/>
    <x v="3"/>
    <m/>
    <x v="4"/>
    <n v="661.4"/>
    <n v="26"/>
    <n v="1"/>
    <x v="0"/>
    <x v="0"/>
    <x v="6"/>
  </r>
  <r>
    <s v="3535035"/>
    <x v="1"/>
    <s v="Cascade West Development(CAG)"/>
    <s v="3445 NW McMaster Dr"/>
    <s v="Camas"/>
    <s v="WA"/>
    <s v="720"/>
    <x v="1"/>
    <x v="1"/>
    <x v="3"/>
    <m/>
    <x v="4"/>
    <n v="633.39"/>
    <n v="51"/>
    <n v="1"/>
    <x v="0"/>
    <x v="0"/>
    <x v="6"/>
  </r>
  <r>
    <s v="3535042"/>
    <x v="1"/>
    <s v="Cascade West Development(CAG)"/>
    <s v="6723 NW Longbow Ln"/>
    <s v="Camas"/>
    <s v="WA"/>
    <s v="720"/>
    <x v="1"/>
    <x v="1"/>
    <x v="3"/>
    <m/>
    <x v="4"/>
    <n v="664.9"/>
    <n v="44"/>
    <n v="1"/>
    <x v="0"/>
    <x v="0"/>
    <x v="6"/>
  </r>
  <r>
    <s v="3535090"/>
    <x v="1"/>
    <s v="2 Creeks Construction LLC(CAG)"/>
    <s v="7523 NW Quinault St"/>
    <s v="Camas"/>
    <s v="WA"/>
    <s v="720"/>
    <x v="1"/>
    <x v="1"/>
    <x v="3"/>
    <m/>
    <x v="4"/>
    <n v="664.98"/>
    <n v="48"/>
    <n v="1"/>
    <x v="0"/>
    <x v="0"/>
    <x v="6"/>
  </r>
  <r>
    <s v="3535224"/>
    <x v="1"/>
    <s v="Osprey Homes LLC(JMC)"/>
    <s v="1309 NE 4th Ave"/>
    <s v="Battle Ground"/>
    <s v="WA"/>
    <s v="720"/>
    <x v="1"/>
    <x v="1"/>
    <x v="3"/>
    <m/>
    <x v="4"/>
    <n v="661.98"/>
    <n v="30"/>
    <n v="1"/>
    <x v="0"/>
    <x v="0"/>
    <x v="6"/>
  </r>
  <r>
    <s v="3535233"/>
    <x v="1"/>
    <s v="Pacific Lifestyle Homes(JMC)"/>
    <s v="5200 NE 134th St"/>
    <s v="Vancouver"/>
    <s v="WA"/>
    <s v="720"/>
    <x v="1"/>
    <x v="1"/>
    <x v="3"/>
    <m/>
    <x v="4"/>
    <n v="662.26"/>
    <n v="32"/>
    <n v="1"/>
    <x v="0"/>
    <x v="0"/>
    <x v="6"/>
  </r>
  <r>
    <s v="3535283"/>
    <x v="1"/>
    <s v="Waverly Homes Inc(CAG)"/>
    <s v="7408 NE 32nd Ave"/>
    <s v="Vancouver"/>
    <s v="WA"/>
    <s v="720"/>
    <x v="1"/>
    <x v="1"/>
    <x v="3"/>
    <m/>
    <x v="4"/>
    <n v="630.36"/>
    <n v="29"/>
    <n v="1"/>
    <x v="0"/>
    <x v="0"/>
    <x v="6"/>
  </r>
  <r>
    <s v="3535285"/>
    <x v="1"/>
    <s v="Waverly Homes Inc(CAG)"/>
    <s v="7416 NE 32nd Ave"/>
    <s v="Vancouver"/>
    <s v="WA"/>
    <s v="720"/>
    <x v="1"/>
    <x v="1"/>
    <x v="3"/>
    <m/>
    <x v="4"/>
    <n v="660.48"/>
    <n v="20"/>
    <n v="1"/>
    <x v="0"/>
    <x v="0"/>
    <x v="6"/>
  </r>
  <r>
    <s v="3535287"/>
    <x v="1"/>
    <s v="Waverly Homes Inc(CAG)"/>
    <s v="7412 NE 32nd Ave"/>
    <s v="Vancouver"/>
    <s v="WA"/>
    <s v="720"/>
    <x v="1"/>
    <x v="1"/>
    <x v="3"/>
    <m/>
    <x v="4"/>
    <n v="630.52"/>
    <n v="30"/>
    <n v="1"/>
    <x v="0"/>
    <x v="0"/>
    <x v="6"/>
  </r>
  <r>
    <s v="3535327"/>
    <x v="1"/>
    <s v="Canyon Crest Homes LLC(CAG)"/>
    <s v="7126 NE 66th Cir"/>
    <s v="Vancouver"/>
    <s v="WA"/>
    <s v="720"/>
    <x v="1"/>
    <x v="1"/>
    <x v="3"/>
    <m/>
    <x v="4"/>
    <n v="630.66"/>
    <n v="31"/>
    <n v="1"/>
    <x v="0"/>
    <x v="0"/>
    <x v="6"/>
  </r>
  <r>
    <s v="3535328"/>
    <x v="1"/>
    <s v="Canyon Crest Homes LLC(CAG)"/>
    <s v="7122 NE 66th Cir"/>
    <s v="Vancouver"/>
    <s v="WA"/>
    <s v="720"/>
    <x v="1"/>
    <x v="1"/>
    <x v="3"/>
    <m/>
    <x v="4"/>
    <n v="666.86"/>
    <n v="64"/>
    <n v="1"/>
    <x v="0"/>
    <x v="0"/>
    <x v="6"/>
  </r>
  <r>
    <s v="3535329"/>
    <x v="1"/>
    <s v="Canyon Crest Homes LLC(CAG)"/>
    <s v="7118 NE 66th Cir"/>
    <s v="Vancouver"/>
    <s v="WA"/>
    <s v="720"/>
    <x v="1"/>
    <x v="1"/>
    <x v="3"/>
    <m/>
    <x v="4"/>
    <n v="629.94000000000005"/>
    <n v="26"/>
    <n v="1"/>
    <x v="0"/>
    <x v="0"/>
    <x v="6"/>
  </r>
  <r>
    <s v="3535352"/>
    <x v="1"/>
    <s v="Pacific Lifestyle Homes(JMC)"/>
    <s v="17009 NE 80th St"/>
    <s v="Vancouver"/>
    <s v="WA"/>
    <s v="720"/>
    <x v="1"/>
    <x v="1"/>
    <x v="3"/>
    <m/>
    <x v="4"/>
    <n v="660.77"/>
    <n v="22"/>
    <n v="1"/>
    <x v="0"/>
    <x v="0"/>
    <x v="6"/>
  </r>
  <r>
    <s v="3535375"/>
    <x v="1"/>
    <s v="Manor Homes Washington Inc(JMC)"/>
    <s v="10805 NE 97th Ave"/>
    <s v="Vancouver"/>
    <s v="WA"/>
    <s v="720"/>
    <x v="1"/>
    <x v="1"/>
    <x v="3"/>
    <m/>
    <x v="4"/>
    <n v="630.91"/>
    <n v="30"/>
    <n v="1"/>
    <x v="0"/>
    <x v="0"/>
    <x v="6"/>
  </r>
  <r>
    <s v="3535376"/>
    <x v="1"/>
    <s v="Manor Homes Washington Inc(JMC)"/>
    <s v="10907 NE 97th Ave"/>
    <s v="Vancouver"/>
    <s v="WA"/>
    <s v="720"/>
    <x v="1"/>
    <x v="1"/>
    <x v="3"/>
    <m/>
    <x v="4"/>
    <n v="630.76"/>
    <n v="29"/>
    <n v="1"/>
    <x v="0"/>
    <x v="0"/>
    <x v="6"/>
  </r>
  <r>
    <s v="3535389"/>
    <x v="1"/>
    <s v="Helmes Inc(JMC)"/>
    <s v="2518 NE 167th Cir"/>
    <s v="Ridgefield"/>
    <s v="WA"/>
    <s v="720"/>
    <x v="1"/>
    <x v="1"/>
    <x v="3"/>
    <m/>
    <x v="4"/>
    <n v="633.85"/>
    <n v="53"/>
    <n v="1"/>
    <x v="0"/>
    <x v="0"/>
    <x v="6"/>
  </r>
  <r>
    <s v="3535415"/>
    <x v="1"/>
    <s v="Glavin Development LLC(JMC)"/>
    <s v="14303 NE 51st Ct"/>
    <s v="Vancouver"/>
    <s v="WA"/>
    <s v="720"/>
    <x v="1"/>
    <x v="1"/>
    <x v="3"/>
    <m/>
    <x v="4"/>
    <n v="664.24"/>
    <n v="43"/>
    <n v="1"/>
    <x v="0"/>
    <x v="0"/>
    <x v="6"/>
  </r>
  <r>
    <s v="3535417"/>
    <x v="1"/>
    <s v="Helmes Inc(CAG)"/>
    <s v="1505 NW 17th St"/>
    <s v="Battle Ground"/>
    <s v="WA"/>
    <s v="720"/>
    <x v="1"/>
    <x v="1"/>
    <x v="3"/>
    <m/>
    <x v="4"/>
    <n v="630.33000000000004"/>
    <n v="26"/>
    <n v="1"/>
    <x v="0"/>
    <x v="0"/>
    <x v="6"/>
  </r>
  <r>
    <s v="3535418"/>
    <x v="1"/>
    <s v="Helmes Inc(CAG)"/>
    <s v="1720 NW 17th St"/>
    <s v="Battle Ground"/>
    <s v="WA"/>
    <s v="720"/>
    <x v="1"/>
    <x v="1"/>
    <x v="3"/>
    <m/>
    <x v="4"/>
    <n v="629.9"/>
    <n v="23"/>
    <n v="1"/>
    <x v="0"/>
    <x v="0"/>
    <x v="6"/>
  </r>
  <r>
    <s v="3535430"/>
    <x v="1"/>
    <s v="Greenbrook Construction(CAG)"/>
    <s v="14005 NE 92nd Cir"/>
    <s v="Vancouver"/>
    <s v="WA"/>
    <s v="720"/>
    <x v="1"/>
    <x v="1"/>
    <x v="3"/>
    <m/>
    <x v="4"/>
    <n v="631.78"/>
    <n v="36"/>
    <n v="1"/>
    <x v="0"/>
    <x v="0"/>
    <x v="6"/>
  </r>
  <r>
    <s v="3535437"/>
    <x v="1"/>
    <s v="D R Horton Inc Portland(VJS)"/>
    <s v="5018 NE 126th Ave"/>
    <s v="Vancouver"/>
    <s v="WA"/>
    <s v="720"/>
    <x v="1"/>
    <x v="1"/>
    <x v="3"/>
    <m/>
    <x v="4"/>
    <n v="630.04"/>
    <n v="24"/>
    <n v="1"/>
    <x v="0"/>
    <x v="0"/>
    <x v="6"/>
  </r>
  <r>
    <s v="3535438"/>
    <x v="1"/>
    <s v="D R Horton Inc Portland(VJS)"/>
    <s v="5015 NE 126th Ave"/>
    <s v="Vancouver"/>
    <s v="WA"/>
    <s v="720"/>
    <x v="1"/>
    <x v="1"/>
    <x v="3"/>
    <m/>
    <x v="4"/>
    <n v="630.17999999999995"/>
    <n v="25"/>
    <n v="1"/>
    <x v="0"/>
    <x v="0"/>
    <x v="6"/>
  </r>
  <r>
    <s v="3535439"/>
    <x v="1"/>
    <s v="D R Horton Inc Portland(VJS)"/>
    <s v="5019 NE 126th Ave"/>
    <s v="Vancouver"/>
    <s v="WA"/>
    <s v="720"/>
    <x v="1"/>
    <x v="1"/>
    <x v="3"/>
    <m/>
    <x v="4"/>
    <n v="629.16"/>
    <n v="18"/>
    <n v="1"/>
    <x v="0"/>
    <x v="0"/>
    <x v="6"/>
  </r>
  <r>
    <s v="3535448"/>
    <x v="1"/>
    <s v="D R Horton Inc Portland(CAG)"/>
    <s v="3640 N 10th St"/>
    <s v="Ridgefield"/>
    <s v="WA"/>
    <s v="720"/>
    <x v="1"/>
    <x v="1"/>
    <x v="3"/>
    <m/>
    <x v="4"/>
    <n v="630.91"/>
    <n v="30"/>
    <n v="1"/>
    <x v="0"/>
    <x v="0"/>
    <x v="6"/>
  </r>
  <r>
    <s v="3535449"/>
    <x v="1"/>
    <s v="Greenbrook Construction(VJS)"/>
    <s v="14001 NE 92nd Cir"/>
    <s v="Vancouver"/>
    <s v="WA"/>
    <s v="720"/>
    <x v="1"/>
    <x v="1"/>
    <x v="3"/>
    <m/>
    <x v="4"/>
    <n v="630.48"/>
    <n v="27"/>
    <n v="1"/>
    <x v="0"/>
    <x v="0"/>
    <x v="6"/>
  </r>
  <r>
    <s v="3535450"/>
    <x v="1"/>
    <s v="D R Horton Inc Portland(CAG)"/>
    <s v="3662 N 10th St"/>
    <s v="Ridgefield"/>
    <s v="WA"/>
    <s v="720"/>
    <x v="1"/>
    <x v="1"/>
    <x v="3"/>
    <m/>
    <x v="4"/>
    <n v="631.61"/>
    <n v="35"/>
    <n v="1"/>
    <x v="0"/>
    <x v="0"/>
    <x v="6"/>
  </r>
  <r>
    <s v="3535451"/>
    <x v="1"/>
    <s v="D R Horton Inc Portland(CAG)"/>
    <s v="818 N 35th Ave"/>
    <s v="Ridgefield"/>
    <s v="WA"/>
    <s v="720"/>
    <x v="1"/>
    <x v="1"/>
    <x v="3"/>
    <m/>
    <x v="4"/>
    <n v="630.91"/>
    <n v="30"/>
    <n v="1"/>
    <x v="0"/>
    <x v="0"/>
    <x v="6"/>
  </r>
  <r>
    <s v="3535454"/>
    <x v="1"/>
    <s v="D R Horton Inc Portland(CAG)"/>
    <s v="3676 N 10th St"/>
    <s v="Ridgefield"/>
    <s v="WA"/>
    <s v="720"/>
    <x v="1"/>
    <x v="1"/>
    <x v="3"/>
    <m/>
    <x v="4"/>
    <n v="630.91"/>
    <n v="30"/>
    <n v="1"/>
    <x v="0"/>
    <x v="0"/>
    <x v="6"/>
  </r>
  <r>
    <s v="3535455"/>
    <x v="1"/>
    <s v="D R Horton Inc Portland(CAG)"/>
    <s v="3618 N 10th St"/>
    <s v="Ridgefield"/>
    <s v="WA"/>
    <s v="720"/>
    <x v="1"/>
    <x v="1"/>
    <x v="3"/>
    <m/>
    <x v="4"/>
    <n v="631.19000000000005"/>
    <n v="32"/>
    <n v="1"/>
    <x v="0"/>
    <x v="0"/>
    <x v="6"/>
  </r>
  <r>
    <s v="3535457"/>
    <x v="1"/>
    <s v="D R Horton Inc Portland(CAG)"/>
    <s v="3624 N 10th St"/>
    <s v="Ridgefield"/>
    <s v="WA"/>
    <s v="720"/>
    <x v="1"/>
    <x v="1"/>
    <x v="3"/>
    <m/>
    <x v="4"/>
    <n v="630.91"/>
    <n v="30"/>
    <n v="1"/>
    <x v="0"/>
    <x v="0"/>
    <x v="6"/>
  </r>
  <r>
    <s v="3535460"/>
    <x v="1"/>
    <s v="Silver Buckle Homes LLC(VJS)"/>
    <s v="1303 NW 114th St"/>
    <s v="Vancouver"/>
    <s v="WA"/>
    <s v="720"/>
    <x v="1"/>
    <x v="1"/>
    <x v="3"/>
    <m/>
    <x v="4"/>
    <n v="631.91999999999996"/>
    <n v="37"/>
    <n v="1"/>
    <x v="0"/>
    <x v="0"/>
    <x v="6"/>
  </r>
  <r>
    <s v="3535481"/>
    <x v="1"/>
    <s v="Pacific Lifestyle Homes(JMC)"/>
    <s v="15424 NE 14th St"/>
    <s v="Vancouver"/>
    <s v="WA"/>
    <s v="720"/>
    <x v="1"/>
    <x v="1"/>
    <x v="3"/>
    <m/>
    <x v="4"/>
    <n v="660.89"/>
    <n v="20"/>
    <n v="1"/>
    <x v="0"/>
    <x v="0"/>
    <x v="6"/>
  </r>
  <r>
    <s v="3535487"/>
    <x v="1"/>
    <s v="Pahlisch Homes Inc(JMC)"/>
    <s v="1910 NW Sierra Way"/>
    <s v="Camas"/>
    <s v="WA"/>
    <s v="720"/>
    <x v="1"/>
    <x v="1"/>
    <x v="3"/>
    <m/>
    <x v="4"/>
    <n v="631.04999999999995"/>
    <n v="31"/>
    <n v="1"/>
    <x v="0"/>
    <x v="0"/>
    <x v="6"/>
  </r>
  <r>
    <s v="3535488"/>
    <x v="1"/>
    <s v="Pahlisch Homes Inc(JMC)"/>
    <s v="1852 NW Sierra Way"/>
    <s v="Camas"/>
    <s v="WA"/>
    <s v="720"/>
    <x v="1"/>
    <x v="1"/>
    <x v="3"/>
    <m/>
    <x v="4"/>
    <n v="631.04999999999995"/>
    <n v="31"/>
    <n v="1"/>
    <x v="0"/>
    <x v="0"/>
    <x v="6"/>
  </r>
  <r>
    <s v="3535528"/>
    <x v="1"/>
    <s v="D R Horton Inc Portland(JMC)"/>
    <s v="9235 N Boxwood St"/>
    <s v="Camas"/>
    <s v="WA"/>
    <s v="720"/>
    <x v="1"/>
    <x v="1"/>
    <x v="3"/>
    <m/>
    <x v="4"/>
    <n v="665.54"/>
    <n v="52"/>
    <n v="1"/>
    <x v="0"/>
    <x v="0"/>
    <x v="5"/>
  </r>
  <r>
    <s v="3535563"/>
    <x v="1"/>
    <s v="Summerplace Homes(CAG)"/>
    <s v="1705 S Nighthawk Rd"/>
    <s v="Ridgefield"/>
    <s v="WA"/>
    <s v="720"/>
    <x v="1"/>
    <x v="1"/>
    <x v="3"/>
    <m/>
    <x v="4"/>
    <n v="663.51"/>
    <n v="38"/>
    <n v="1"/>
    <x v="0"/>
    <x v="0"/>
    <x v="6"/>
  </r>
  <r>
    <s v="3535610"/>
    <x v="1"/>
    <s v="D R Horton Inc Portland(JMC)"/>
    <s v="7410 N 92nd Ave"/>
    <s v="Camas"/>
    <s v="WA"/>
    <s v="720"/>
    <x v="1"/>
    <x v="1"/>
    <x v="3"/>
    <m/>
    <x v="4"/>
    <n v="637.01"/>
    <n v="72"/>
    <n v="1"/>
    <x v="0"/>
    <x v="0"/>
    <x v="6"/>
  </r>
  <r>
    <s v="3535611"/>
    <x v="1"/>
    <s v="D R Horton Inc Portland(JMC)"/>
    <s v="7418 N 92nd Ave"/>
    <s v="Camas"/>
    <s v="WA"/>
    <s v="720"/>
    <x v="1"/>
    <x v="1"/>
    <x v="3"/>
    <m/>
    <x v="4"/>
    <n v="636.86"/>
    <n v="71"/>
    <n v="1"/>
    <x v="0"/>
    <x v="0"/>
    <x v="6"/>
  </r>
  <r>
    <s v="3535612"/>
    <x v="1"/>
    <s v="D R Horton Inc Portland(JMC)"/>
    <s v="7426 N 92nd Ave"/>
    <s v="Camas"/>
    <s v="WA"/>
    <s v="720"/>
    <x v="1"/>
    <x v="1"/>
    <x v="3"/>
    <m/>
    <x v="4"/>
    <n v="637.44000000000005"/>
    <n v="75"/>
    <n v="1"/>
    <x v="0"/>
    <x v="0"/>
    <x v="6"/>
  </r>
  <r>
    <s v="3535613"/>
    <x v="1"/>
    <s v="D R Horton Inc Portland(JMC)"/>
    <s v="7432 N 92nd Ave"/>
    <s v="Camas"/>
    <s v="WA"/>
    <s v="720"/>
    <x v="1"/>
    <x v="1"/>
    <x v="3"/>
    <m/>
    <x v="4"/>
    <n v="635.98"/>
    <n v="65"/>
    <n v="1"/>
    <x v="0"/>
    <x v="0"/>
    <x v="6"/>
  </r>
  <r>
    <s v="3535614"/>
    <x v="1"/>
    <s v="D R Horton Inc Portland(JMC)"/>
    <s v="7439 N 92nd Ave"/>
    <s v="Camas"/>
    <s v="WA"/>
    <s v="720"/>
    <x v="1"/>
    <x v="1"/>
    <x v="3"/>
    <m/>
    <x v="4"/>
    <n v="668.3"/>
    <n v="71"/>
    <n v="1"/>
    <x v="0"/>
    <x v="0"/>
    <x v="6"/>
  </r>
  <r>
    <s v="3535616"/>
    <x v="1"/>
    <s v="D R Horton Inc Portland(JMC)"/>
    <s v="7435 N 92nd Ave"/>
    <s v="Camas"/>
    <s v="WA"/>
    <s v="720"/>
    <x v="1"/>
    <x v="1"/>
    <x v="3"/>
    <m/>
    <x v="4"/>
    <n v="668.01"/>
    <n v="69"/>
    <n v="1"/>
    <x v="0"/>
    <x v="0"/>
    <x v="6"/>
  </r>
  <r>
    <s v="3535617"/>
    <x v="1"/>
    <s v="D R Horton Inc Portland(JMC)"/>
    <s v="7431 N 92nd Ave"/>
    <s v="Camas"/>
    <s v="WA"/>
    <s v="720"/>
    <x v="1"/>
    <x v="1"/>
    <x v="3"/>
    <m/>
    <x v="4"/>
    <n v="712.18"/>
    <n v="94"/>
    <n v="1"/>
    <x v="0"/>
    <x v="0"/>
    <x v="6"/>
  </r>
  <r>
    <s v="3535618"/>
    <x v="1"/>
    <s v="D R Horton Inc Portland(JMC)"/>
    <s v="7425 N 92nd Ave"/>
    <s v="Camas"/>
    <s v="WA"/>
    <s v="720"/>
    <x v="1"/>
    <x v="1"/>
    <x v="3"/>
    <m/>
    <x v="4"/>
    <n v="668.15"/>
    <n v="70"/>
    <n v="1"/>
    <x v="0"/>
    <x v="0"/>
    <x v="6"/>
  </r>
  <r>
    <s v="3535671"/>
    <x v="1"/>
    <s v="Helmes Inc(CAG)"/>
    <s v="7811 NE 167th Ave"/>
    <s v="Vancouver"/>
    <s v="WA"/>
    <s v="720"/>
    <x v="1"/>
    <x v="1"/>
    <x v="3"/>
    <m/>
    <x v="4"/>
    <n v="630.02"/>
    <n v="24"/>
    <n v="1"/>
    <x v="0"/>
    <x v="0"/>
    <x v="6"/>
  </r>
  <r>
    <s v="3535719"/>
    <x v="1"/>
    <s v="D R Horton Inc Portland(CAG)"/>
    <s v="11716 NE 131st Pl"/>
    <s v="Vancouver"/>
    <s v="WA"/>
    <s v="720"/>
    <x v="1"/>
    <x v="1"/>
    <x v="3"/>
    <m/>
    <x v="4"/>
    <n v="629.89"/>
    <n v="23"/>
    <n v="1"/>
    <x v="0"/>
    <x v="0"/>
    <x v="6"/>
  </r>
  <r>
    <s v="3535720"/>
    <x v="1"/>
    <s v="D R Horton Inc Portland(CAG)"/>
    <s v="11712 NE 131st Pl"/>
    <s v="Vancouver"/>
    <s v="WA"/>
    <s v="720"/>
    <x v="1"/>
    <x v="1"/>
    <x v="3"/>
    <m/>
    <x v="4"/>
    <n v="630.17999999999995"/>
    <n v="25"/>
    <n v="1"/>
    <x v="0"/>
    <x v="0"/>
    <x v="6"/>
  </r>
  <r>
    <s v="3535721"/>
    <x v="1"/>
    <s v="D R Horton Inc Portland(CAG)"/>
    <s v="11717 NE 131st Pl"/>
    <s v="Vancouver"/>
    <s v="WA"/>
    <s v="720"/>
    <x v="1"/>
    <x v="1"/>
    <x v="3"/>
    <m/>
    <x v="4"/>
    <n v="630.33000000000004"/>
    <n v="26"/>
    <n v="1"/>
    <x v="0"/>
    <x v="0"/>
    <x v="6"/>
  </r>
  <r>
    <s v="3535722"/>
    <x v="1"/>
    <s v="D R Horton Inc Portland(CAG)"/>
    <s v="11721 NE 131st Pl"/>
    <s v="Vancouver"/>
    <s v="WA"/>
    <s v="720"/>
    <x v="1"/>
    <x v="1"/>
    <x v="3"/>
    <m/>
    <x v="4"/>
    <n v="630.33000000000004"/>
    <n v="26"/>
    <n v="1"/>
    <x v="0"/>
    <x v="0"/>
    <x v="6"/>
  </r>
  <r>
    <s v="3535746"/>
    <x v="1"/>
    <s v="Helmes Inc(VJS)"/>
    <s v="5603 NE 134th St"/>
    <s v="Vancouver"/>
    <s v="WA"/>
    <s v="720"/>
    <x v="1"/>
    <x v="1"/>
    <x v="3"/>
    <m/>
    <x v="4"/>
    <n v="629.9"/>
    <n v="23"/>
    <n v="1"/>
    <x v="0"/>
    <x v="0"/>
    <x v="6"/>
  </r>
  <r>
    <s v="3535807"/>
    <x v="1"/>
    <s v="Ed Fogg Construction(CAG)"/>
    <s v="10704 NE 107th Ct"/>
    <s v="Vancouver"/>
    <s v="WA"/>
    <s v="720"/>
    <x v="1"/>
    <x v="1"/>
    <x v="3"/>
    <m/>
    <x v="4"/>
    <n v="661.11"/>
    <n v="24"/>
    <n v="1"/>
    <x v="0"/>
    <x v="0"/>
    <x v="6"/>
  </r>
  <r>
    <s v="3535808"/>
    <x v="1"/>
    <s v="Ed Fogg Construction(CAG)"/>
    <s v="10708 NE 107th Ct"/>
    <s v="Vancouver"/>
    <s v="WA"/>
    <s v="720"/>
    <x v="1"/>
    <x v="1"/>
    <x v="3"/>
    <m/>
    <x v="4"/>
    <n v="661.87"/>
    <n v="35"/>
    <n v="1"/>
    <x v="0"/>
    <x v="0"/>
    <x v="6"/>
  </r>
  <r>
    <s v="3535887"/>
    <x v="1"/>
    <s v="Daybreak Homes Inc(JMC)"/>
    <s v="5902 NE 58th Ave"/>
    <s v="Vancouver"/>
    <s v="WA"/>
    <s v="720"/>
    <x v="1"/>
    <x v="1"/>
    <x v="3"/>
    <m/>
    <x v="4"/>
    <n v="662.63"/>
    <n v="32"/>
    <n v="1"/>
    <x v="0"/>
    <x v="0"/>
    <x v="6"/>
  </r>
  <r>
    <s v="3535888"/>
    <x v="1"/>
    <s v="Daybreak Homes Inc(JMC)"/>
    <s v="5904 NE 58th Ave"/>
    <s v="Vancouver"/>
    <s v="WA"/>
    <s v="720"/>
    <x v="1"/>
    <x v="1"/>
    <x v="3"/>
    <m/>
    <x v="4"/>
    <n v="661.03"/>
    <n v="21"/>
    <n v="1"/>
    <x v="0"/>
    <x v="0"/>
    <x v="6"/>
  </r>
  <r>
    <s v="3535890"/>
    <x v="1"/>
    <s v="Daybreak Homes Inc(JMC)"/>
    <s v="5906 NE 58th Ave"/>
    <s v="Vancouver"/>
    <s v="WA"/>
    <s v="720"/>
    <x v="1"/>
    <x v="1"/>
    <x v="3"/>
    <m/>
    <x v="4"/>
    <n v="661.18"/>
    <n v="22"/>
    <n v="1"/>
    <x v="0"/>
    <x v="0"/>
    <x v="6"/>
  </r>
  <r>
    <s v="3535892"/>
    <x v="1"/>
    <s v="Daybreak Homes Inc(JMC)"/>
    <s v="5908 NE 58th Ave"/>
    <s v="Vancouver"/>
    <s v="WA"/>
    <s v="720"/>
    <x v="1"/>
    <x v="1"/>
    <x v="3"/>
    <m/>
    <x v="4"/>
    <n v="2153.34"/>
    <n v="16"/>
    <n v="1"/>
    <x v="0"/>
    <x v="0"/>
    <x v="6"/>
  </r>
  <r>
    <s v="3535893"/>
    <x v="1"/>
    <s v="Daybreak Homes Inc(JMC)"/>
    <s v="5910 NE 58th Ave"/>
    <s v="Vancouver"/>
    <s v="WA"/>
    <s v="720"/>
    <x v="1"/>
    <x v="1"/>
    <x v="3"/>
    <m/>
    <x v="4"/>
    <n v="629.01"/>
    <n v="17"/>
    <n v="1"/>
    <x v="0"/>
    <x v="0"/>
    <x v="6"/>
  </r>
  <r>
    <s v="3535894"/>
    <x v="1"/>
    <s v="Daybreak Homes Inc(JMC)"/>
    <s v="5912 NE 58th Ave"/>
    <s v="Vancouver"/>
    <s v="WA"/>
    <s v="720"/>
    <x v="1"/>
    <x v="1"/>
    <x v="3"/>
    <m/>
    <x v="4"/>
    <n v="630.30999999999995"/>
    <n v="26"/>
    <n v="1"/>
    <x v="0"/>
    <x v="0"/>
    <x v="6"/>
  </r>
  <r>
    <s v="3535930"/>
    <x v="1"/>
    <s v="Summit NW Construction LLC(JMC)"/>
    <s v="10719 NE 107th Way"/>
    <s v="Vancouver"/>
    <s v="WA"/>
    <s v="720"/>
    <x v="1"/>
    <x v="1"/>
    <x v="3"/>
    <m/>
    <x v="4"/>
    <n v="631.92999999999995"/>
    <n v="45"/>
    <n v="1"/>
    <x v="0"/>
    <x v="0"/>
    <x v="6"/>
  </r>
  <r>
    <s v="3535931"/>
    <x v="1"/>
    <s v="Summit NW Construction LLC(JMC)"/>
    <s v="10700 NE 107th Ct"/>
    <s v="Vancouver"/>
    <s v="WA"/>
    <s v="720"/>
    <x v="1"/>
    <x v="1"/>
    <x v="3"/>
    <m/>
    <x v="4"/>
    <n v="631.92999999999995"/>
    <n v="45"/>
    <n v="1"/>
    <x v="0"/>
    <x v="0"/>
    <x v="6"/>
  </r>
  <r>
    <s v="3535932"/>
    <x v="1"/>
    <s v="Summit NW Construction LLC(JMC)"/>
    <s v="10712 NE 107th Ct"/>
    <s v="Vancouver"/>
    <s v="WA"/>
    <s v="720"/>
    <x v="1"/>
    <x v="1"/>
    <x v="3"/>
    <m/>
    <x v="4"/>
    <n v="629.91"/>
    <n v="31"/>
    <n v="1"/>
    <x v="0"/>
    <x v="0"/>
    <x v="6"/>
  </r>
  <r>
    <s v="3535947"/>
    <x v="1"/>
    <s v="Aho Construction I, Inc.(CAG)"/>
    <s v="10614 NE 95th Ave"/>
    <s v="Vancouver"/>
    <s v="WA"/>
    <s v="720"/>
    <x v="1"/>
    <x v="1"/>
    <x v="3"/>
    <m/>
    <x v="4"/>
    <n v="628.75"/>
    <n v="23"/>
    <n v="1"/>
    <x v="0"/>
    <x v="0"/>
    <x v="6"/>
  </r>
  <r>
    <s v="3535963"/>
    <x v="1"/>
    <s v="Sun Country Homes(JMC)"/>
    <s v="14011 NE 35th Cir"/>
    <s v="Vancouver"/>
    <s v="WA"/>
    <s v="720"/>
    <x v="1"/>
    <x v="1"/>
    <x v="3"/>
    <m/>
    <x v="4"/>
    <n v="661.34"/>
    <n v="23"/>
    <n v="1"/>
    <x v="0"/>
    <x v="0"/>
    <x v="6"/>
  </r>
  <r>
    <s v="3535964"/>
    <x v="1"/>
    <s v="Pyramid Homes(CAG)"/>
    <s v="16717 NE 96th St"/>
    <s v="Vancouver"/>
    <s v="WA"/>
    <s v="720"/>
    <x v="1"/>
    <x v="1"/>
    <x v="3"/>
    <m/>
    <x v="4"/>
    <n v="629.29999999999995"/>
    <n v="27"/>
    <n v="1"/>
    <x v="0"/>
    <x v="0"/>
    <x v="6"/>
  </r>
  <r>
    <s v="3535969"/>
    <x v="1"/>
    <s v="Pyramid Homes(CAG)"/>
    <s v="9516 NE 166th Ave"/>
    <s v="Vancouver"/>
    <s v="WA"/>
    <s v="720"/>
    <x v="1"/>
    <x v="1"/>
    <x v="3"/>
    <m/>
    <x v="4"/>
    <n v="660.57"/>
    <n v="26"/>
    <n v="1"/>
    <x v="0"/>
    <x v="0"/>
    <x v="6"/>
  </r>
  <r>
    <s v="3535992"/>
    <x v="1"/>
    <s v="Helmes Inc(CAG)"/>
    <s v="12913 NE 60th Ave"/>
    <s v="Vancouver"/>
    <s v="WA"/>
    <s v="720"/>
    <x v="1"/>
    <x v="1"/>
    <x v="3"/>
    <m/>
    <x v="4"/>
    <n v="628.75"/>
    <n v="23"/>
    <n v="1"/>
    <x v="0"/>
    <x v="0"/>
    <x v="6"/>
  </r>
  <r>
    <s v="3536041"/>
    <x v="1"/>
    <s v="Pacific Lifestyle Homes(JMC)"/>
    <s v="1569 NE 154th Ave"/>
    <s v="Vancouver"/>
    <s v="WA"/>
    <s v="720"/>
    <x v="1"/>
    <x v="1"/>
    <x v="3"/>
    <m/>
    <x v="4"/>
    <n v="662.3"/>
    <n v="38"/>
    <n v="1"/>
    <x v="0"/>
    <x v="0"/>
    <x v="6"/>
  </r>
  <r>
    <s v="3536094"/>
    <x v="1"/>
    <s v="Trachuk, Sophia N(JMC)"/>
    <s v="3234 NW Hood Ct"/>
    <s v="Camas"/>
    <s v="WA"/>
    <s v="720"/>
    <x v="1"/>
    <x v="1"/>
    <x v="0"/>
    <m/>
    <x v="4"/>
    <n v="644.89"/>
    <n v="54"/>
    <n v="1"/>
    <x v="0"/>
    <x v="0"/>
    <x v="4"/>
  </r>
  <r>
    <s v="3536143"/>
    <x v="1"/>
    <s v="Hendrickson Development Inc(CAG)"/>
    <s v="1105 SW 25th Cir"/>
    <s v="Battle Ground"/>
    <s v="WA"/>
    <s v="720"/>
    <x v="1"/>
    <x v="1"/>
    <x v="3"/>
    <m/>
    <x v="4"/>
    <n v="661.46"/>
    <n v="24"/>
    <n v="1"/>
    <x v="0"/>
    <x v="0"/>
    <x v="6"/>
  </r>
  <r>
    <s v="3536186"/>
    <x v="1"/>
    <s v="Pahlisch Homes Inc(JMC)"/>
    <s v="1914 NW Sierra Way"/>
    <s v="Camas"/>
    <s v="WA"/>
    <s v="720"/>
    <x v="1"/>
    <x v="1"/>
    <x v="3"/>
    <m/>
    <x v="4"/>
    <n v="631.61"/>
    <n v="35"/>
    <n v="1"/>
    <x v="0"/>
    <x v="0"/>
    <x v="6"/>
  </r>
  <r>
    <s v="3536225"/>
    <x v="1"/>
    <s v="Manor Homes Washington Inc(JMC)"/>
    <s v="4227 NE Tacoma Ct"/>
    <s v="Camas"/>
    <s v="WA"/>
    <s v="720"/>
    <x v="1"/>
    <x v="1"/>
    <x v="3"/>
    <m/>
    <x v="4"/>
    <n v="600.82000000000005"/>
    <n v="62"/>
    <n v="1"/>
    <x v="0"/>
    <x v="0"/>
    <x v="6"/>
  </r>
  <r>
    <s v="3536228"/>
    <x v="1"/>
    <s v="Ceaichin, Eugeni(JMC)"/>
    <s v="16810 NE 28th Way"/>
    <s v="Vancouver"/>
    <s v="WA"/>
    <s v="720"/>
    <x v="1"/>
    <x v="1"/>
    <x v="3"/>
    <m/>
    <x v="4"/>
    <n v="631.61"/>
    <n v="35"/>
    <n v="1"/>
    <x v="0"/>
    <x v="0"/>
    <x v="4"/>
  </r>
  <r>
    <s v="3536279"/>
    <x v="1"/>
    <s v="Aho Construction(CAG)"/>
    <s v="9509 NE 106th Way"/>
    <s v="Vancouver"/>
    <s v="WA"/>
    <s v="720"/>
    <x v="1"/>
    <x v="1"/>
    <x v="3"/>
    <m/>
    <x v="4"/>
    <n v="632.99"/>
    <n v="26"/>
    <n v="1"/>
    <x v="0"/>
    <x v="0"/>
    <x v="6"/>
  </r>
  <r>
    <s v="3536280"/>
    <x v="1"/>
    <s v="Aho Construction(CAG)"/>
    <s v="9500 NE 106th Way"/>
    <s v="Vancouver"/>
    <s v="WA"/>
    <s v="720"/>
    <x v="1"/>
    <x v="1"/>
    <x v="3"/>
    <m/>
    <x v="4"/>
    <n v="634.57000000000005"/>
    <n v="37"/>
    <n v="1"/>
    <x v="0"/>
    <x v="0"/>
    <x v="6"/>
  </r>
  <r>
    <s v="3536344"/>
    <x v="1"/>
    <s v="NW Elite Homes LLC(JMC)"/>
    <s v="1611 S 8th Way"/>
    <s v="Ridgefield"/>
    <s v="WA"/>
    <s v="720"/>
    <x v="1"/>
    <x v="1"/>
    <x v="3"/>
    <m/>
    <x v="4"/>
    <n v="662.61"/>
    <n v="32"/>
    <n v="1"/>
    <x v="0"/>
    <x v="0"/>
    <x v="6"/>
  </r>
  <r>
    <s v="3536371"/>
    <x v="1"/>
    <s v="Lennar Northwest Inc(JMC)"/>
    <s v="4842 S 18th Dr"/>
    <s v="Ridgefield"/>
    <s v="WA"/>
    <s v="720"/>
    <x v="1"/>
    <x v="1"/>
    <x v="3"/>
    <m/>
    <x v="4"/>
    <n v="629.91"/>
    <n v="31"/>
    <n v="1"/>
    <x v="0"/>
    <x v="0"/>
    <x v="6"/>
  </r>
  <r>
    <s v="3536373"/>
    <x v="1"/>
    <s v="Lennar Northwest Inc(JMC)"/>
    <s v="4845 S 18th Dr"/>
    <s v="Ridgefield"/>
    <s v="WA"/>
    <s v="720"/>
    <x v="1"/>
    <x v="1"/>
    <x v="3"/>
    <m/>
    <x v="4"/>
    <n v="629.47"/>
    <n v="28"/>
    <n v="1"/>
    <x v="0"/>
    <x v="0"/>
    <x v="6"/>
  </r>
  <r>
    <s v="3536374"/>
    <x v="1"/>
    <s v="Lennar Northwest Inc(JMC)"/>
    <s v="1604 S 47th Pl"/>
    <s v="Ridgefield"/>
    <s v="WA"/>
    <s v="720"/>
    <x v="1"/>
    <x v="1"/>
    <x v="3"/>
    <m/>
    <x v="4"/>
    <n v="667.17"/>
    <n v="27"/>
    <n v="1"/>
    <x v="0"/>
    <x v="0"/>
    <x v="6"/>
  </r>
  <r>
    <s v="3536375"/>
    <x v="1"/>
    <s v="Lennar Northwest Inc(JMC)"/>
    <s v="1620 S 47th Pl"/>
    <s v="Ridgefield"/>
    <s v="WA"/>
    <s v="720"/>
    <x v="1"/>
    <x v="1"/>
    <x v="3"/>
    <m/>
    <x v="4"/>
    <n v="662.03"/>
    <n v="28"/>
    <n v="1"/>
    <x v="0"/>
    <x v="0"/>
    <x v="6"/>
  </r>
  <r>
    <s v="3536376"/>
    <x v="1"/>
    <s v="Lennar Northwest Inc(JMC)"/>
    <s v="1636 S 47th Pl"/>
    <s v="Ridgefield"/>
    <s v="WA"/>
    <s v="720"/>
    <x v="1"/>
    <x v="1"/>
    <x v="3"/>
    <m/>
    <x v="4"/>
    <n v="662.47"/>
    <n v="31"/>
    <n v="1"/>
    <x v="0"/>
    <x v="0"/>
    <x v="6"/>
  </r>
  <r>
    <s v="3536401"/>
    <x v="1"/>
    <s v="Karlsen Homes LLC(CAG)"/>
    <s v="9114 NE 138th St"/>
    <s v="Vancouver"/>
    <s v="WA"/>
    <s v="720"/>
    <x v="1"/>
    <x v="1"/>
    <x v="3"/>
    <m/>
    <x v="4"/>
    <n v="1382.91"/>
    <n v="25"/>
    <n v="1"/>
    <x v="0"/>
    <x v="0"/>
    <x v="6"/>
  </r>
  <r>
    <s v="3536408"/>
    <x v="1"/>
    <s v="Karlsen Homes LLC(CAG)"/>
    <s v="9112 NE 138th Ln"/>
    <s v="Vancouver"/>
    <s v="WA"/>
    <s v="720"/>
    <x v="1"/>
    <x v="1"/>
    <x v="3"/>
    <m/>
    <x v="4"/>
    <n v="629.4"/>
    <n v="29"/>
    <n v="1"/>
    <x v="0"/>
    <x v="0"/>
    <x v="6"/>
  </r>
  <r>
    <s v="3536412"/>
    <x v="1"/>
    <s v="Cedars Construction LLC(CAG)"/>
    <s v="1275 S Quail Hill Pl"/>
    <s v="Ridgefield"/>
    <s v="WA"/>
    <s v="720"/>
    <x v="1"/>
    <x v="1"/>
    <x v="3"/>
    <m/>
    <x v="4"/>
    <n v="633.71"/>
    <n v="31"/>
    <n v="1"/>
    <x v="0"/>
    <x v="0"/>
    <x v="6"/>
  </r>
  <r>
    <s v="3536414"/>
    <x v="1"/>
    <s v="Cedars Construction LLC(CAG)"/>
    <s v="7415 S 13th St"/>
    <s v="Ridgefield"/>
    <s v="WA"/>
    <s v="720"/>
    <x v="1"/>
    <x v="1"/>
    <x v="3"/>
    <m/>
    <x v="4"/>
    <n v="633.57000000000005"/>
    <n v="30"/>
    <n v="1"/>
    <x v="0"/>
    <x v="0"/>
    <x v="6"/>
  </r>
  <r>
    <s v="3536432"/>
    <x v="1"/>
    <s v="Cedars Construction LLC(CAG)"/>
    <s v="1190 S Quail Run Pl"/>
    <s v="Ridgefield"/>
    <s v="WA"/>
    <s v="720"/>
    <x v="1"/>
    <x v="1"/>
    <x v="3"/>
    <m/>
    <x v="4"/>
    <n v="633.57000000000005"/>
    <n v="30"/>
    <n v="1"/>
    <x v="0"/>
    <x v="0"/>
    <x v="6"/>
  </r>
  <r>
    <s v="3536434"/>
    <x v="1"/>
    <s v="Cedars Construction LLC(CAG)"/>
    <s v="7499 S 13th St"/>
    <s v="Ridgefield"/>
    <s v="WA"/>
    <s v="720"/>
    <x v="1"/>
    <x v="1"/>
    <x v="3"/>
    <m/>
    <x v="4"/>
    <n v="633.57000000000005"/>
    <n v="30"/>
    <n v="1"/>
    <x v="0"/>
    <x v="0"/>
    <x v="6"/>
  </r>
  <r>
    <s v="3536436"/>
    <x v="1"/>
    <s v="Helmes Inc(CAG)"/>
    <s v="13203 NE 56th Ave"/>
    <s v="Vancouver"/>
    <s v="WA"/>
    <s v="720"/>
    <x v="1"/>
    <x v="1"/>
    <x v="3"/>
    <m/>
    <x v="4"/>
    <n v="629.54999999999995"/>
    <n v="30"/>
    <n v="1"/>
    <x v="0"/>
    <x v="0"/>
    <x v="6"/>
  </r>
  <r>
    <s v="3536439"/>
    <x v="1"/>
    <s v="Cascade West Development(CAG)"/>
    <s v="2306 NE 171st St"/>
    <s v="Ridgefield"/>
    <s v="WA"/>
    <s v="720"/>
    <x v="1"/>
    <x v="1"/>
    <x v="3"/>
    <m/>
    <x v="4"/>
    <n v="660.24"/>
    <n v="21"/>
    <n v="1"/>
    <x v="0"/>
    <x v="0"/>
    <x v="6"/>
  </r>
  <r>
    <s v="3536491"/>
    <x v="1"/>
    <s v="D R Horton Inc Portland(JMC)"/>
    <s v="11713 NE 131st Pl"/>
    <s v="Vancouver"/>
    <s v="WA"/>
    <s v="720"/>
    <x v="1"/>
    <x v="1"/>
    <x v="3"/>
    <m/>
    <x v="4"/>
    <n v="753.45"/>
    <n v="23"/>
    <n v="1"/>
    <x v="0"/>
    <x v="0"/>
    <x v="6"/>
  </r>
  <r>
    <s v="3536492"/>
    <x v="1"/>
    <s v="D R Horton Inc Portland(JMC)"/>
    <s v="11709 NE 131st Pl"/>
    <s v="Vancouver"/>
    <s v="WA"/>
    <s v="720"/>
    <x v="1"/>
    <x v="1"/>
    <x v="3"/>
    <m/>
    <x v="4"/>
    <n v="629.87"/>
    <n v="23"/>
    <n v="1"/>
    <x v="0"/>
    <x v="0"/>
    <x v="6"/>
  </r>
  <r>
    <s v="3536549"/>
    <x v="1"/>
    <s v="Manor Homes LLC(CAG)"/>
    <s v="4116 NE Tacoma Ct"/>
    <s v="Camas"/>
    <s v="WA"/>
    <s v="720"/>
    <x v="1"/>
    <x v="1"/>
    <x v="3"/>
    <m/>
    <x v="4"/>
    <n v="629.46"/>
    <n v="20"/>
    <n v="1"/>
    <x v="0"/>
    <x v="0"/>
    <x v="6"/>
  </r>
  <r>
    <s v="3536556"/>
    <x v="1"/>
    <s v="Waverly Homes Inc(CAG)"/>
    <s v="3203 NE 74th St"/>
    <s v="Vancouver"/>
    <s v="WA"/>
    <s v="720"/>
    <x v="1"/>
    <x v="1"/>
    <x v="3"/>
    <m/>
    <x v="4"/>
    <n v="661.84"/>
    <n v="32"/>
    <n v="1"/>
    <x v="0"/>
    <x v="0"/>
    <x v="6"/>
  </r>
  <r>
    <s v="3536559"/>
    <x v="1"/>
    <s v="Gecho Construction(CAG)"/>
    <s v="8710 NE 39th Ave"/>
    <s v="Vancouver"/>
    <s v="WA"/>
    <s v="720"/>
    <x v="1"/>
    <x v="1"/>
    <x v="3"/>
    <m/>
    <x v="4"/>
    <n v="636.77"/>
    <n v="52"/>
    <n v="1"/>
    <x v="0"/>
    <x v="0"/>
    <x v="6"/>
  </r>
  <r>
    <s v="3536624"/>
    <x v="1"/>
    <s v="Discovery Development Inc(JMC)"/>
    <s v="3246 N Abernathy Cir"/>
    <s v="Ridgefield"/>
    <s v="WA"/>
    <s v="720"/>
    <x v="1"/>
    <x v="1"/>
    <x v="3"/>
    <m/>
    <x v="4"/>
    <n v="660.69"/>
    <n v="24"/>
    <n v="1"/>
    <x v="0"/>
    <x v="0"/>
    <x v="6"/>
  </r>
  <r>
    <s v="3536627"/>
    <x v="1"/>
    <s v="Manor Homes Washington Inc(JMC)"/>
    <s v="12614 NE 106th Cir"/>
    <s v="Vancouver"/>
    <s v="WA"/>
    <s v="720"/>
    <x v="1"/>
    <x v="1"/>
    <x v="3"/>
    <m/>
    <x v="4"/>
    <n v="660.55"/>
    <n v="23"/>
    <n v="1"/>
    <x v="0"/>
    <x v="0"/>
    <x v="6"/>
  </r>
  <r>
    <s v="3536631"/>
    <x v="1"/>
    <s v="SVN Construction Inc(JMC)"/>
    <s v="16911 NE 28th Way"/>
    <s v="Vancouver"/>
    <s v="WA"/>
    <s v="720"/>
    <x v="1"/>
    <x v="1"/>
    <x v="3"/>
    <m/>
    <x v="4"/>
    <n v="629.55999999999995"/>
    <n v="30"/>
    <n v="1"/>
    <x v="0"/>
    <x v="0"/>
    <x v="6"/>
  </r>
  <r>
    <s v="3536663"/>
    <x v="1"/>
    <s v="Sun Country Homes(JMC)"/>
    <s v="14016 NE 35th Cir"/>
    <s v="Vancouver"/>
    <s v="WA"/>
    <s v="720"/>
    <x v="1"/>
    <x v="1"/>
    <x v="3"/>
    <m/>
    <x v="4"/>
    <n v="629.27"/>
    <n v="28"/>
    <n v="1"/>
    <x v="0"/>
    <x v="0"/>
    <x v="6"/>
  </r>
  <r>
    <s v="3536666"/>
    <x v="1"/>
    <s v="Pyramid Homes(JMC)"/>
    <s v="16718 NE 96th St"/>
    <s v="Vancouver"/>
    <s v="WA"/>
    <s v="720"/>
    <x v="1"/>
    <x v="1"/>
    <x v="3"/>
    <m/>
    <x v="4"/>
    <n v="629.59"/>
    <n v="26"/>
    <n v="1"/>
    <x v="0"/>
    <x v="0"/>
    <x v="6"/>
  </r>
  <r>
    <s v="3536744"/>
    <x v="1"/>
    <s v="K H R Homes(CAG)"/>
    <s v="17009 NE 28th Way"/>
    <s v="Vancouver"/>
    <s v="WA"/>
    <s v="720"/>
    <x v="1"/>
    <x v="1"/>
    <x v="3"/>
    <m/>
    <x v="4"/>
    <n v="659.91"/>
    <n v="23"/>
    <n v="1"/>
    <x v="0"/>
    <x v="0"/>
    <x v="6"/>
  </r>
  <r>
    <s v="3536749"/>
    <x v="1"/>
    <s v="Lennar Northwest Inc(JMC)"/>
    <s v="4821 NE 110th Cir"/>
    <s v="Vancouver"/>
    <s v="WA"/>
    <s v="720"/>
    <x v="1"/>
    <x v="1"/>
    <x v="3"/>
    <m/>
    <x v="4"/>
    <n v="630"/>
    <n v="33"/>
    <n v="1"/>
    <x v="0"/>
    <x v="0"/>
    <x v="6"/>
  </r>
  <r>
    <s v="3536751"/>
    <x v="1"/>
    <s v="Lennar Northwest Inc(JMC)"/>
    <s v="4719 NE 110th St"/>
    <s v="Vancouver"/>
    <s v="WA"/>
    <s v="720"/>
    <x v="1"/>
    <x v="1"/>
    <x v="3"/>
    <m/>
    <x v="4"/>
    <n v="630.14"/>
    <n v="34"/>
    <n v="1"/>
    <x v="0"/>
    <x v="0"/>
    <x v="6"/>
  </r>
  <r>
    <s v="3536753"/>
    <x v="1"/>
    <s v="Lennar Northwest Inc(JMC)"/>
    <s v="4715 NE 110th St"/>
    <s v="Vancouver"/>
    <s v="WA"/>
    <s v="720"/>
    <x v="1"/>
    <x v="1"/>
    <x v="3"/>
    <m/>
    <x v="4"/>
    <n v="630.12"/>
    <n v="34"/>
    <n v="1"/>
    <x v="0"/>
    <x v="0"/>
    <x v="6"/>
  </r>
  <r>
    <s v="3536757"/>
    <x v="1"/>
    <s v="MCM of Washington Inc.(CAG)"/>
    <s v="1807 NE 172nd St"/>
    <s v="Ridgefield"/>
    <s v="WA"/>
    <s v="720"/>
    <x v="1"/>
    <x v="1"/>
    <x v="3"/>
    <m/>
    <x v="4"/>
    <n v="628.86"/>
    <n v="21"/>
    <n v="1"/>
    <x v="0"/>
    <x v="0"/>
    <x v="6"/>
  </r>
  <r>
    <s v="3536758"/>
    <x v="1"/>
    <s v="MCM of Washington Inc.(CAG)"/>
    <s v="17020 NE 17th Ave"/>
    <s v="Ridgefield"/>
    <s v="WA"/>
    <s v="720"/>
    <x v="1"/>
    <x v="1"/>
    <x v="3"/>
    <m/>
    <x v="4"/>
    <n v="628.86"/>
    <n v="21"/>
    <n v="1"/>
    <x v="0"/>
    <x v="0"/>
    <x v="6"/>
  </r>
  <r>
    <s v="3536825"/>
    <x v="1"/>
    <s v="Aho Construction(CAG)"/>
    <s v="6919 NE 134th St"/>
    <s v="Vancouver"/>
    <s v="WA"/>
    <s v="720"/>
    <x v="1"/>
    <x v="1"/>
    <x v="3"/>
    <m/>
    <x v="4"/>
    <n v="654.82000000000005"/>
    <n v="200"/>
    <n v="1"/>
    <x v="0"/>
    <x v="0"/>
    <x v="6"/>
  </r>
  <r>
    <s v="3536925"/>
    <x v="1"/>
    <s v="D R Horton Inc Portland(JMC)"/>
    <s v="7329 N 92nd Ave"/>
    <s v="Camas"/>
    <s v="WA"/>
    <s v="720"/>
    <x v="1"/>
    <x v="1"/>
    <x v="3"/>
    <m/>
    <x v="4"/>
    <n v="666.82"/>
    <n v="66"/>
    <n v="1"/>
    <x v="0"/>
    <x v="0"/>
    <x v="6"/>
  </r>
  <r>
    <s v="3536926"/>
    <x v="1"/>
    <s v="D R Horton Inc Portland(JMC)"/>
    <s v="7417 N 92nd Ave"/>
    <s v="Camas"/>
    <s v="WA"/>
    <s v="720"/>
    <x v="1"/>
    <x v="1"/>
    <x v="3"/>
    <m/>
    <x v="4"/>
    <n v="665.95"/>
    <n v="68"/>
    <n v="1"/>
    <x v="0"/>
    <x v="0"/>
    <x v="6"/>
  </r>
  <r>
    <s v="3536989"/>
    <x v="1"/>
    <s v="Ambry Inc(CAG)"/>
    <s v="157 W 16th St"/>
    <s v="La Center"/>
    <s v="WA"/>
    <s v="720"/>
    <x v="1"/>
    <x v="1"/>
    <x v="3"/>
    <m/>
    <x v="4"/>
    <n v="627.91999999999996"/>
    <n v="22"/>
    <n v="1"/>
    <x v="0"/>
    <x v="0"/>
    <x v="6"/>
  </r>
  <r>
    <s v="3536994"/>
    <x v="1"/>
    <s v="MCM of Washington Inc.(CAG)"/>
    <s v="1606 NE 172nd Cir"/>
    <s v="Ridgefield"/>
    <s v="WA"/>
    <s v="720"/>
    <x v="1"/>
    <x v="1"/>
    <x v="3"/>
    <m/>
    <x v="4"/>
    <n v="628.22"/>
    <n v="24"/>
    <n v="1"/>
    <x v="0"/>
    <x v="0"/>
    <x v="6"/>
  </r>
  <r>
    <s v="3537053"/>
    <x v="1"/>
    <s v="Helmes Inc(JMC)"/>
    <s v="5805 NE 131st St"/>
    <s v="Vancouver"/>
    <s v="WA"/>
    <s v="720"/>
    <x v="1"/>
    <x v="1"/>
    <x v="3"/>
    <m/>
    <x v="4"/>
    <n v="828.91"/>
    <n v="23"/>
    <n v="1"/>
    <x v="0"/>
    <x v="0"/>
    <x v="6"/>
  </r>
  <r>
    <s v="3537058"/>
    <x v="1"/>
    <s v="Helmes Inc(CAG)"/>
    <s v="1613 NW 17th St"/>
    <s v="Battle Ground"/>
    <s v="WA"/>
    <s v="720"/>
    <x v="1"/>
    <x v="1"/>
    <x v="3"/>
    <m/>
    <x v="4"/>
    <n v="628.22"/>
    <n v="24"/>
    <n v="1"/>
    <x v="0"/>
    <x v="0"/>
    <x v="6"/>
  </r>
  <r>
    <s v="3537059"/>
    <x v="1"/>
    <s v="Helmes Inc(CAG)"/>
    <s v="1605 NW 17th St"/>
    <s v="Battle Ground"/>
    <s v="WA"/>
    <s v="720"/>
    <x v="1"/>
    <x v="1"/>
    <x v="3"/>
    <m/>
    <x v="4"/>
    <n v="627.9"/>
    <n v="22"/>
    <n v="1"/>
    <x v="0"/>
    <x v="0"/>
    <x v="6"/>
  </r>
  <r>
    <s v="3537082"/>
    <x v="1"/>
    <s v="D R Horton Inc Portland(CAG)"/>
    <s v="5035 NE 126th Ave"/>
    <s v="Vancouver"/>
    <s v="WA"/>
    <s v="720"/>
    <x v="1"/>
    <x v="1"/>
    <x v="3"/>
    <m/>
    <x v="4"/>
    <n v="630.19000000000005"/>
    <n v="25"/>
    <n v="1"/>
    <x v="0"/>
    <x v="0"/>
    <x v="6"/>
  </r>
  <r>
    <s v="3537083"/>
    <x v="1"/>
    <s v="D R Horton Inc Portland(CAG)"/>
    <s v="5031 NE 126th Ave"/>
    <s v="Vancouver"/>
    <s v="WA"/>
    <s v="720"/>
    <x v="1"/>
    <x v="1"/>
    <x v="3"/>
    <m/>
    <x v="4"/>
    <n v="630.19000000000005"/>
    <n v="25"/>
    <n v="1"/>
    <x v="0"/>
    <x v="0"/>
    <x v="6"/>
  </r>
  <r>
    <s v="3537084"/>
    <x v="1"/>
    <s v="D R Horton Inc Portland(CAG)"/>
    <s v="5027 NE 126th Ave"/>
    <s v="Vancouver"/>
    <s v="WA"/>
    <s v="720"/>
    <x v="1"/>
    <x v="1"/>
    <x v="3"/>
    <m/>
    <x v="4"/>
    <n v="630.19000000000005"/>
    <n v="25"/>
    <n v="1"/>
    <x v="0"/>
    <x v="0"/>
    <x v="6"/>
  </r>
  <r>
    <s v="3537086"/>
    <x v="1"/>
    <s v="D R Horton Inc Portland(CAG)"/>
    <s v="5024 NE 126th Ave"/>
    <s v="Vancouver"/>
    <s v="WA"/>
    <s v="720"/>
    <x v="1"/>
    <x v="1"/>
    <x v="3"/>
    <m/>
    <x v="4"/>
    <n v="629.75"/>
    <n v="22"/>
    <n v="1"/>
    <x v="0"/>
    <x v="0"/>
    <x v="6"/>
  </r>
  <r>
    <s v="3537160"/>
    <x v="1"/>
    <s v="Lennar Northwest Inc(CAG)"/>
    <s v="7804 NE 178th Dr"/>
    <s v="Vancouver"/>
    <s v="WA"/>
    <s v="720"/>
    <x v="1"/>
    <x v="1"/>
    <x v="3"/>
    <m/>
    <x v="4"/>
    <n v="661.78"/>
    <n v="26"/>
    <n v="1"/>
    <x v="0"/>
    <x v="0"/>
    <x v="6"/>
  </r>
  <r>
    <s v="3537256"/>
    <x v="1"/>
    <s v="Pacific Lifestyle Homes(CAG)"/>
    <s v="1614 S 46th Pl"/>
    <s v="Ridgefield"/>
    <s v="WA"/>
    <s v="720"/>
    <x v="1"/>
    <x v="1"/>
    <x v="3"/>
    <m/>
    <x v="4"/>
    <n v="662.65"/>
    <n v="32"/>
    <n v="1"/>
    <x v="0"/>
    <x v="0"/>
    <x v="6"/>
  </r>
  <r>
    <s v="3537271"/>
    <x v="1"/>
    <s v="Pahlisch Homes Inc(VJS)"/>
    <s v="6633 NE 72nd Pl"/>
    <s v="Vancouver"/>
    <s v="WA"/>
    <s v="720"/>
    <x v="1"/>
    <x v="1"/>
    <x v="3"/>
    <m/>
    <x v="4"/>
    <n v="1257.6099999999999"/>
    <n v="31"/>
    <n v="1"/>
    <x v="0"/>
    <x v="0"/>
    <x v="6"/>
  </r>
  <r>
    <s v="3537292"/>
    <x v="1"/>
    <s v="Tuscany Homes LLC(CAG)"/>
    <s v="20011 NE 122nd Cir"/>
    <s v="Brush Prairie"/>
    <s v="WA"/>
    <s v="720"/>
    <x v="1"/>
    <x v="1"/>
    <x v="0"/>
    <m/>
    <x v="4"/>
    <n v="2115.87"/>
    <n v="522"/>
    <n v="1"/>
    <x v="0"/>
    <x v="0"/>
    <x v="6"/>
  </r>
  <r>
    <s v="3537295"/>
    <x v="1"/>
    <s v="Cascade West Development(CAG)"/>
    <s v="2214 NE 173rd St"/>
    <s v="Ridgefield"/>
    <s v="WA"/>
    <s v="720"/>
    <x v="1"/>
    <x v="1"/>
    <x v="3"/>
    <m/>
    <x v="4"/>
    <n v="661.34"/>
    <n v="23"/>
    <n v="1"/>
    <x v="0"/>
    <x v="0"/>
    <x v="6"/>
  </r>
  <r>
    <s v="3537357"/>
    <x v="1"/>
    <s v="Lennar Northwest Inc(JMC)"/>
    <s v="13905 NW 55th Ave"/>
    <s v="Vancouver"/>
    <s v="WA"/>
    <s v="720"/>
    <x v="1"/>
    <x v="1"/>
    <x v="3"/>
    <m/>
    <x v="4"/>
    <n v="661.08"/>
    <n v="27"/>
    <n v="1"/>
    <x v="0"/>
    <x v="0"/>
    <x v="6"/>
  </r>
  <r>
    <s v="3537358"/>
    <x v="1"/>
    <s v="Lennar Northwest Inc(JMC)"/>
    <s v="13913 NW 55th Way"/>
    <s v="Vancouver"/>
    <s v="WA"/>
    <s v="720"/>
    <x v="1"/>
    <x v="1"/>
    <x v="3"/>
    <m/>
    <x v="4"/>
    <n v="629.39"/>
    <n v="25"/>
    <n v="1"/>
    <x v="0"/>
    <x v="0"/>
    <x v="6"/>
  </r>
  <r>
    <s v="3537359"/>
    <x v="1"/>
    <s v="Lennar Northwest Inc(JMC)"/>
    <s v="14003 NW 55th Ave"/>
    <s v="Vancouver"/>
    <s v="WA"/>
    <s v="720"/>
    <x v="1"/>
    <x v="1"/>
    <x v="3"/>
    <m/>
    <x v="4"/>
    <n v="629.69000000000005"/>
    <n v="27"/>
    <n v="1"/>
    <x v="0"/>
    <x v="0"/>
    <x v="6"/>
  </r>
  <r>
    <s v="3537361"/>
    <x v="1"/>
    <s v="Lennar Northwest Inc(JMC)"/>
    <s v="14007 NW 55th Ave"/>
    <s v="Vancouver"/>
    <s v="WA"/>
    <s v="720"/>
    <x v="1"/>
    <x v="1"/>
    <x v="3"/>
    <m/>
    <x v="4"/>
    <n v="629.69000000000005"/>
    <n v="27"/>
    <n v="1"/>
    <x v="0"/>
    <x v="0"/>
    <x v="6"/>
  </r>
  <r>
    <s v="3537362"/>
    <x v="1"/>
    <s v="Lennar Northwest Inc(JMC)"/>
    <s v="14011 NW 55th Way"/>
    <s v="Vancouver"/>
    <s v="WA"/>
    <s v="720"/>
    <x v="1"/>
    <x v="1"/>
    <x v="3"/>
    <m/>
    <x v="4"/>
    <n v="629.69000000000005"/>
    <n v="27"/>
    <n v="1"/>
    <x v="0"/>
    <x v="0"/>
    <x v="6"/>
  </r>
  <r>
    <s v="3537365"/>
    <x v="1"/>
    <s v="Lennar Northwest Inc(JMC)"/>
    <s v="13814 NW 55th Ave"/>
    <s v="Vancouver"/>
    <s v="WA"/>
    <s v="720"/>
    <x v="1"/>
    <x v="1"/>
    <x v="3"/>
    <m/>
    <x v="4"/>
    <n v="629.69000000000005"/>
    <n v="27"/>
    <n v="1"/>
    <x v="0"/>
    <x v="0"/>
    <x v="6"/>
  </r>
  <r>
    <s v="3537366"/>
    <x v="1"/>
    <s v="Lennar Northwest Inc(JMC)"/>
    <s v="13810 NW 55th Ave"/>
    <s v="Vancouver"/>
    <s v="WA"/>
    <s v="720"/>
    <x v="1"/>
    <x v="1"/>
    <x v="3"/>
    <m/>
    <x v="4"/>
    <n v="428.17"/>
    <n v="27"/>
    <n v="1"/>
    <x v="0"/>
    <x v="0"/>
    <x v="6"/>
  </r>
  <r>
    <s v="3537381"/>
    <x v="1"/>
    <s v="JB Homes LLC(JMC)"/>
    <s v="3368 N 10th St"/>
    <s v="Ridgefield"/>
    <s v="WA"/>
    <s v="720"/>
    <x v="1"/>
    <x v="1"/>
    <x v="3"/>
    <m/>
    <x v="4"/>
    <n v="661.34"/>
    <n v="23"/>
    <n v="1"/>
    <x v="0"/>
    <x v="0"/>
    <x v="6"/>
  </r>
  <r>
    <s v="3537382"/>
    <x v="1"/>
    <s v="JB Homes LLC(JMC)"/>
    <s v="3426 N 10th St"/>
    <s v="Ridgefield"/>
    <s v="WA"/>
    <s v="720"/>
    <x v="1"/>
    <x v="1"/>
    <x v="3"/>
    <m/>
    <x v="4"/>
    <n v="661.34"/>
    <n v="23"/>
    <n v="1"/>
    <x v="0"/>
    <x v="0"/>
    <x v="6"/>
  </r>
  <r>
    <s v="3537447"/>
    <x v="1"/>
    <s v="Glavin Development LLC(CAG)"/>
    <s v="14103 NE 51st Ave"/>
    <s v="Vancouver"/>
    <s v="WA"/>
    <s v="720"/>
    <x v="1"/>
    <x v="1"/>
    <x v="3"/>
    <m/>
    <x v="4"/>
    <n v="660.59"/>
    <n v="22"/>
    <n v="1"/>
    <x v="0"/>
    <x v="0"/>
    <x v="6"/>
  </r>
  <r>
    <s v="3537454"/>
    <x v="1"/>
    <s v="D R Horton Inc Portland(CAG)"/>
    <s v="7007 NE 13th Ave"/>
    <s v="Vancouver"/>
    <s v="WA"/>
    <s v="720"/>
    <x v="1"/>
    <x v="1"/>
    <x v="3"/>
    <m/>
    <x v="4"/>
    <n v="629.75"/>
    <n v="22"/>
    <n v="1"/>
    <x v="0"/>
    <x v="0"/>
    <x v="6"/>
  </r>
  <r>
    <s v="3537457"/>
    <x v="1"/>
    <s v="D R Horton Inc Portland(CAG)"/>
    <s v="3809 NE 61st St"/>
    <s v="Vancouver"/>
    <s v="WA"/>
    <s v="720"/>
    <x v="1"/>
    <x v="1"/>
    <x v="3"/>
    <m/>
    <x v="4"/>
    <n v="662.65"/>
    <n v="32"/>
    <n v="1"/>
    <x v="0"/>
    <x v="0"/>
    <x v="6"/>
  </r>
  <r>
    <s v="3537460"/>
    <x v="1"/>
    <s v="Urban NW Custom Homes Inc(CAG)"/>
    <s v="15508 NE 107th St"/>
    <s v="Vancouver"/>
    <s v="WA"/>
    <s v="720"/>
    <x v="1"/>
    <x v="1"/>
    <x v="3"/>
    <m/>
    <x v="4"/>
    <n v="630.41"/>
    <n v="32"/>
    <n v="1"/>
    <x v="0"/>
    <x v="0"/>
    <x v="6"/>
  </r>
  <r>
    <s v="3537461"/>
    <x v="1"/>
    <s v="Urban NW Custom Homes Inc(CAG)"/>
    <s v="15327 NE 108th Way"/>
    <s v="Vancouver"/>
    <s v="WA"/>
    <s v="720"/>
    <x v="1"/>
    <x v="1"/>
    <x v="3"/>
    <m/>
    <x v="4"/>
    <n v="878.95"/>
    <n v="24"/>
    <n v="1"/>
    <x v="0"/>
    <x v="0"/>
    <x v="6"/>
  </r>
  <r>
    <s v="3537466"/>
    <x v="1"/>
    <s v="D R Horton Inc Portland(CAG)"/>
    <s v="1301 NE 70th St"/>
    <s v="Vancouver"/>
    <s v="WA"/>
    <s v="720"/>
    <x v="1"/>
    <x v="1"/>
    <x v="3"/>
    <m/>
    <x v="4"/>
    <n v="661.93"/>
    <n v="27"/>
    <n v="1"/>
    <x v="0"/>
    <x v="0"/>
    <x v="6"/>
  </r>
  <r>
    <s v="3537510"/>
    <x v="1"/>
    <s v="Urban Northwest Homes LLC(JMC)"/>
    <s v="15503 NE 108th Way"/>
    <s v="Vancouver"/>
    <s v="WA"/>
    <s v="720"/>
    <x v="1"/>
    <x v="1"/>
    <x v="3"/>
    <m/>
    <x v="4"/>
    <n v="628.66"/>
    <n v="20"/>
    <n v="1"/>
    <x v="0"/>
    <x v="0"/>
    <x v="6"/>
  </r>
  <r>
    <s v="3537511"/>
    <x v="1"/>
    <s v="Urban Northwest Homes LLC(JMC)"/>
    <s v="15323 NE 108th Way"/>
    <s v="Vancouver"/>
    <s v="WA"/>
    <s v="720"/>
    <x v="1"/>
    <x v="1"/>
    <x v="3"/>
    <m/>
    <x v="4"/>
    <n v="628.9"/>
    <n v="20"/>
    <n v="1"/>
    <x v="0"/>
    <x v="0"/>
    <x v="6"/>
  </r>
  <r>
    <s v="3537515"/>
    <x v="1"/>
    <s v="MCM of Washington Inc.(JMC)"/>
    <s v="17105 NE 19th Ave Ave"/>
    <s v="Ridgefield"/>
    <s v="WA"/>
    <s v="720"/>
    <x v="1"/>
    <x v="1"/>
    <x v="3"/>
    <m/>
    <x v="4"/>
    <n v="661.05"/>
    <n v="21"/>
    <n v="1"/>
    <x v="0"/>
    <x v="0"/>
    <x v="6"/>
  </r>
  <r>
    <s v="3537527"/>
    <x v="1"/>
    <s v="Superior LLC(JMC)"/>
    <s v="4112 NE Tacoma Ct"/>
    <s v="Camas"/>
    <s v="WA"/>
    <s v="720"/>
    <x v="1"/>
    <x v="1"/>
    <x v="3"/>
    <m/>
    <x v="4"/>
    <n v="660"/>
    <n v="18"/>
    <n v="1"/>
    <x v="0"/>
    <x v="0"/>
    <x v="4"/>
  </r>
  <r>
    <s v="3537528"/>
    <x v="1"/>
    <s v="Superior LLC(JMC)"/>
    <s v="4210 NE Tacoma Ct"/>
    <s v="Camas"/>
    <s v="WA"/>
    <s v="720"/>
    <x v="1"/>
    <x v="1"/>
    <x v="3"/>
    <m/>
    <x v="4"/>
    <n v="628.6"/>
    <n v="18"/>
    <n v="1"/>
    <x v="0"/>
    <x v="0"/>
    <x v="4"/>
  </r>
  <r>
    <s v="3537529"/>
    <x v="1"/>
    <s v="Superior LLC(JMC)"/>
    <s v="4222 NE Tacoma Ct"/>
    <s v="Camas"/>
    <s v="WA"/>
    <s v="720"/>
    <x v="1"/>
    <x v="1"/>
    <x v="3"/>
    <m/>
    <x v="4"/>
    <n v="628.46"/>
    <n v="17"/>
    <n v="1"/>
    <x v="0"/>
    <x v="0"/>
    <x v="4"/>
  </r>
  <r>
    <s v="3537533"/>
    <x v="1"/>
    <s v="Superior LLC(JMC)"/>
    <s v="2115 NW 70th St"/>
    <s v="Vancouver"/>
    <s v="WA"/>
    <s v="720"/>
    <x v="1"/>
    <x v="1"/>
    <x v="3"/>
    <m/>
    <x v="4"/>
    <n v="630.05999999999995"/>
    <n v="24"/>
    <n v="1"/>
    <x v="0"/>
    <x v="0"/>
    <x v="4"/>
  </r>
  <r>
    <s v="3537534"/>
    <x v="1"/>
    <s v="Superior LLC(JMC)"/>
    <s v="2119 NW 70th St"/>
    <s v="Vancouver"/>
    <s v="WA"/>
    <s v="720"/>
    <x v="1"/>
    <x v="1"/>
    <x v="3"/>
    <m/>
    <x v="4"/>
    <n v="629.75"/>
    <n v="22"/>
    <n v="1"/>
    <x v="0"/>
    <x v="0"/>
    <x v="4"/>
  </r>
  <r>
    <s v="3537539"/>
    <x v="1"/>
    <s v="Helmes Inc(WEB)"/>
    <s v="14011 NE 52nd Ave"/>
    <s v="Vancouver"/>
    <s v="WA"/>
    <s v="720"/>
    <x v="1"/>
    <x v="1"/>
    <x v="3"/>
    <m/>
    <x v="4"/>
    <n v="629.92999999999995"/>
    <n v="27"/>
    <n v="1"/>
    <x v="0"/>
    <x v="0"/>
    <x v="6"/>
  </r>
  <r>
    <s v="3537582"/>
    <x v="1"/>
    <s v="Silver Buckle Homes LLC(CAG)"/>
    <s v="1204 NW 114th St"/>
    <s v="Vancouver"/>
    <s v="WA"/>
    <s v="720"/>
    <x v="1"/>
    <x v="1"/>
    <x v="3"/>
    <m/>
    <x v="4"/>
    <n v="662.22"/>
    <n v="29"/>
    <n v="1"/>
    <x v="0"/>
    <x v="0"/>
    <x v="6"/>
  </r>
  <r>
    <s v="3537633"/>
    <x v="1"/>
    <s v="Lennar Northwest Inc(JMC)"/>
    <s v="7808 NE 174th Ave"/>
    <s v="Vancouver"/>
    <s v="WA"/>
    <s v="720"/>
    <x v="1"/>
    <x v="1"/>
    <x v="3"/>
    <m/>
    <x v="4"/>
    <n v="660.8"/>
    <n v="22"/>
    <n v="1"/>
    <x v="0"/>
    <x v="0"/>
    <x v="6"/>
  </r>
  <r>
    <s v="3537648"/>
    <x v="1"/>
    <s v="Hendrickson Development Inc(JMC)"/>
    <s v="1106 SW 25th Cir"/>
    <s v="Battle Ground"/>
    <s v="WA"/>
    <s v="720"/>
    <x v="1"/>
    <x v="1"/>
    <x v="3"/>
    <m/>
    <x v="4"/>
    <n v="660.51"/>
    <n v="20"/>
    <n v="1"/>
    <x v="0"/>
    <x v="0"/>
    <x v="4"/>
  </r>
  <r>
    <s v="3537655"/>
    <x v="1"/>
    <s v="Pacific Lifestyle Homes(JMC)"/>
    <s v="2603 NE 7th Dr"/>
    <s v="Battle Ground"/>
    <s v="WA"/>
    <s v="720"/>
    <x v="1"/>
    <x v="1"/>
    <x v="3"/>
    <m/>
    <x v="4"/>
    <n v="662.11"/>
    <n v="31"/>
    <n v="1"/>
    <x v="0"/>
    <x v="0"/>
    <x v="6"/>
  </r>
  <r>
    <s v="3537656"/>
    <x v="1"/>
    <s v="Pacific Lifestyle Homes(JMC)"/>
    <s v="806 NE 27th St"/>
    <s v="Battle Ground"/>
    <s v="WA"/>
    <s v="720"/>
    <x v="1"/>
    <x v="1"/>
    <x v="3"/>
    <m/>
    <x v="4"/>
    <n v="661.24"/>
    <n v="25"/>
    <n v="1"/>
    <x v="0"/>
    <x v="0"/>
    <x v="6"/>
  </r>
  <r>
    <s v="3537665"/>
    <x v="1"/>
    <s v="Pacific Lifestyle Homes(JMC)"/>
    <s v="5900 NE 130th St"/>
    <s v="Vancouver"/>
    <s v="WA"/>
    <s v="720"/>
    <x v="1"/>
    <x v="1"/>
    <x v="3"/>
    <m/>
    <x v="4"/>
    <n v="661.11"/>
    <n v="24"/>
    <n v="1"/>
    <x v="0"/>
    <x v="0"/>
    <x v="4"/>
  </r>
  <r>
    <s v="3537731"/>
    <x v="1"/>
    <s v="LGI Homes Oregon LLC(JMC)"/>
    <s v="9216 NE 165th Ave"/>
    <s v="Vancouver"/>
    <s v="WA"/>
    <s v="720"/>
    <x v="1"/>
    <x v="1"/>
    <x v="3"/>
    <m/>
    <x v="4"/>
    <n v="658.95"/>
    <n v="27"/>
    <n v="1"/>
    <x v="0"/>
    <x v="0"/>
    <x v="6"/>
  </r>
  <r>
    <s v="3537736"/>
    <x v="1"/>
    <s v="Pacific Lifestyle Homes(JMC)"/>
    <s v="5107 NE 133rd Cir"/>
    <s v="Vancouver"/>
    <s v="WA"/>
    <s v="720"/>
    <x v="1"/>
    <x v="1"/>
    <x v="3"/>
    <m/>
    <x v="4"/>
    <n v="660.59"/>
    <n v="22"/>
    <n v="1"/>
    <x v="0"/>
    <x v="0"/>
    <x v="6"/>
  </r>
  <r>
    <s v="3537745"/>
    <x v="1"/>
    <s v="Brighten Homes Inc(JMC)"/>
    <s v="13706 NW 56th Ave"/>
    <s v="Vancouver"/>
    <s v="WA"/>
    <s v="720"/>
    <x v="1"/>
    <x v="1"/>
    <x v="3"/>
    <m/>
    <x v="4"/>
    <n v="630.41"/>
    <n v="32"/>
    <n v="1"/>
    <x v="0"/>
    <x v="0"/>
    <x v="6"/>
  </r>
  <r>
    <s v="3537753"/>
    <x v="1"/>
    <s v="Manor Homes Washington Inc(JMC)"/>
    <s v="10906 NE 97th Ave"/>
    <s v="Vancouver"/>
    <s v="WA"/>
    <s v="720"/>
    <x v="1"/>
    <x v="1"/>
    <x v="3"/>
    <m/>
    <x v="4"/>
    <n v="1000.92"/>
    <n v="22"/>
    <n v="1"/>
    <x v="0"/>
    <x v="0"/>
    <x v="6"/>
  </r>
  <r>
    <s v="3537769"/>
    <x v="1"/>
    <s v="Lennar Northwest Inc(JMC)"/>
    <s v="4708 S 19th St"/>
    <s v="Ridgefield"/>
    <s v="WA"/>
    <s v="720"/>
    <x v="1"/>
    <x v="1"/>
    <x v="3"/>
    <m/>
    <x v="4"/>
    <n v="630.12"/>
    <n v="27"/>
    <n v="1"/>
    <x v="0"/>
    <x v="0"/>
    <x v="6"/>
  </r>
  <r>
    <s v="3537770"/>
    <x v="1"/>
    <s v="Lennar Northwest Inc(JMC)"/>
    <s v="4720 S 19th St"/>
    <s v="Ridgefield"/>
    <s v="WA"/>
    <s v="720"/>
    <x v="1"/>
    <x v="1"/>
    <x v="3"/>
    <m/>
    <x v="4"/>
    <n v="630.84"/>
    <n v="32"/>
    <n v="1"/>
    <x v="0"/>
    <x v="0"/>
    <x v="6"/>
  </r>
  <r>
    <s v="3537792"/>
    <x v="1"/>
    <s v="Pacific Lifestyle Homes(CAG)"/>
    <s v="4616 S 16th Dr"/>
    <s v="Ridgefield"/>
    <s v="WA"/>
    <s v="720"/>
    <x v="1"/>
    <x v="1"/>
    <x v="3"/>
    <m/>
    <x v="4"/>
    <n v="662.26"/>
    <n v="32"/>
    <n v="1"/>
    <x v="0"/>
    <x v="0"/>
    <x v="6"/>
  </r>
  <r>
    <s v="3537826"/>
    <x v="1"/>
    <s v="Kaler, Daniel L(JMC)"/>
    <s v="4292 Z St"/>
    <s v="Washougal"/>
    <s v="WA"/>
    <s v="720"/>
    <x v="1"/>
    <x v="1"/>
    <x v="3"/>
    <m/>
    <x v="4"/>
    <n v="659.23"/>
    <n v="29"/>
    <n v="1"/>
    <x v="0"/>
    <x v="0"/>
    <x v="4"/>
  </r>
  <r>
    <s v="3537898"/>
    <x v="1"/>
    <s v="Pacific Lifestyle Homes(JMC)"/>
    <s v="17007 NE 79th St"/>
    <s v="Vancouver"/>
    <s v="WA"/>
    <s v="720"/>
    <x v="1"/>
    <x v="1"/>
    <x v="3"/>
    <m/>
    <x v="4"/>
    <n v="658.21"/>
    <n v="22"/>
    <n v="1"/>
    <x v="0"/>
    <x v="0"/>
    <x v="6"/>
  </r>
  <r>
    <s v="3537899"/>
    <x v="1"/>
    <s v="Pacific Lifestyle Homes(JMC)"/>
    <s v="16911 NE 80th St"/>
    <s v="Vancouver"/>
    <s v="WA"/>
    <s v="720"/>
    <x v="1"/>
    <x v="1"/>
    <x v="3"/>
    <m/>
    <x v="4"/>
    <n v="658.21"/>
    <n v="22"/>
    <n v="1"/>
    <x v="0"/>
    <x v="0"/>
    <x v="6"/>
  </r>
  <r>
    <s v="3537942"/>
    <x v="1"/>
    <s v="Creekside Homes LLC(CAG)"/>
    <s v="9334 NE 80th Cir"/>
    <s v="Vancouver"/>
    <s v="WA"/>
    <s v="720"/>
    <x v="1"/>
    <x v="1"/>
    <x v="3"/>
    <m/>
    <x v="4"/>
    <n v="660.21"/>
    <n v="18"/>
    <n v="1"/>
    <x v="0"/>
    <x v="0"/>
    <x v="6"/>
  </r>
  <r>
    <s v="3537951"/>
    <x v="1"/>
    <s v="Cascade West Development(CAG)"/>
    <s v="729 N 12th Ct"/>
    <s v="Ridgefield"/>
    <s v="WA"/>
    <s v="720"/>
    <x v="1"/>
    <x v="1"/>
    <x v="3"/>
    <m/>
    <x v="4"/>
    <n v="630.39"/>
    <n v="29"/>
    <n v="1"/>
    <x v="0"/>
    <x v="0"/>
    <x v="6"/>
  </r>
  <r>
    <s v="3538022"/>
    <x v="1"/>
    <s v="Kingston Homes LLC(CAG)"/>
    <s v="14007 NE 52nd Ave"/>
    <s v="Vancouver"/>
    <s v="WA"/>
    <s v="720"/>
    <x v="1"/>
    <x v="1"/>
    <x v="3"/>
    <m/>
    <x v="4"/>
    <n v="630.49"/>
    <n v="27"/>
    <n v="1"/>
    <x v="0"/>
    <x v="0"/>
    <x v="6"/>
  </r>
  <r>
    <s v="3538025"/>
    <x v="1"/>
    <s v="Kingston Homes LLC(CAG)"/>
    <s v="5900 NE 132nd St"/>
    <s v="Vancouver"/>
    <s v="WA"/>
    <s v="720"/>
    <x v="1"/>
    <x v="1"/>
    <x v="3"/>
    <m/>
    <x v="4"/>
    <n v="630.05999999999995"/>
    <n v="24"/>
    <n v="1"/>
    <x v="0"/>
    <x v="0"/>
    <x v="6"/>
  </r>
  <r>
    <s v="3538026"/>
    <x v="1"/>
    <s v="Kingston Homes LLC(CAG)"/>
    <s v="5707 NE 133rd St"/>
    <s v="Vancouver"/>
    <s v="WA"/>
    <s v="720"/>
    <x v="1"/>
    <x v="1"/>
    <x v="3"/>
    <m/>
    <x v="4"/>
    <n v="630.05999999999995"/>
    <n v="24"/>
    <n v="1"/>
    <x v="0"/>
    <x v="0"/>
    <x v="6"/>
  </r>
  <r>
    <s v="3538029"/>
    <x v="1"/>
    <s v="Kingston Homes LLC(CAG)"/>
    <s v="1201 S Fieldcrest Dr"/>
    <s v="Ridgefield"/>
    <s v="WA"/>
    <s v="720"/>
    <x v="1"/>
    <x v="1"/>
    <x v="3"/>
    <m/>
    <x v="4"/>
    <n v="629.39"/>
    <n v="22"/>
    <n v="1"/>
    <x v="0"/>
    <x v="0"/>
    <x v="6"/>
  </r>
  <r>
    <s v="3538031"/>
    <x v="1"/>
    <s v="Kingston Homes LLC(CAG)"/>
    <s v="1125 S Fieldcrest Dr"/>
    <s v="Ridgefield"/>
    <s v="WA"/>
    <s v="720"/>
    <x v="1"/>
    <x v="1"/>
    <x v="3"/>
    <m/>
    <x v="4"/>
    <n v="631.29"/>
    <n v="35"/>
    <n v="1"/>
    <x v="0"/>
    <x v="0"/>
    <x v="6"/>
  </r>
  <r>
    <s v="3538039"/>
    <x v="1"/>
    <s v="Hanson, Ken W(CAG)"/>
    <s v="6711 NW Longbow Ln"/>
    <s v="Camas"/>
    <s v="WA"/>
    <s v="720"/>
    <x v="1"/>
    <x v="1"/>
    <x v="0"/>
    <m/>
    <x v="4"/>
    <n v="842.41"/>
    <n v="35"/>
    <n v="1"/>
    <x v="0"/>
    <x v="0"/>
    <x v="4"/>
  </r>
  <r>
    <s v="3538067"/>
    <x v="1"/>
    <s v="Pacific Lifestyle Homes(JMC)"/>
    <s v="1849 S 46th Pl"/>
    <s v="Ridgefield"/>
    <s v="WA"/>
    <s v="720"/>
    <x v="1"/>
    <x v="1"/>
    <x v="3"/>
    <m/>
    <x v="4"/>
    <n v="660.37"/>
    <n v="19"/>
    <n v="1"/>
    <x v="0"/>
    <x v="0"/>
    <x v="6"/>
  </r>
  <r>
    <s v="3538068"/>
    <x v="1"/>
    <s v="Pacific Lifestyle Homes(JMC)"/>
    <s v="1825 S 46th Pl"/>
    <s v="Ridgefield"/>
    <s v="WA"/>
    <s v="720"/>
    <x v="1"/>
    <x v="1"/>
    <x v="3"/>
    <m/>
    <x v="4"/>
    <n v="660.36"/>
    <n v="19"/>
    <n v="1"/>
    <x v="0"/>
    <x v="0"/>
    <x v="6"/>
  </r>
  <r>
    <s v="3538085"/>
    <x v="1"/>
    <s v="Waldal Construction Co(JMC)"/>
    <s v="1307 NW 29th Ct"/>
    <s v="Battle Ground"/>
    <s v="WA"/>
    <s v="720"/>
    <x v="1"/>
    <x v="1"/>
    <x v="3"/>
    <m/>
    <x v="4"/>
    <n v="596.23"/>
    <n v="30"/>
    <n v="1"/>
    <x v="0"/>
    <x v="0"/>
    <x v="6"/>
  </r>
  <r>
    <s v="3538086"/>
    <x v="1"/>
    <s v="Waldal Construction Co(JMC)"/>
    <s v="2811 NW 14th St"/>
    <s v="Battle Ground"/>
    <s v="WA"/>
    <s v="720"/>
    <x v="1"/>
    <x v="1"/>
    <x v="3"/>
    <m/>
    <x v="4"/>
    <n v="596.23"/>
    <n v="30"/>
    <n v="1"/>
    <x v="0"/>
    <x v="0"/>
    <x v="6"/>
  </r>
  <r>
    <s v="3538106"/>
    <x v="1"/>
    <s v="Pahlisch Homes Inc(JMC)"/>
    <s v="1856 NW Sierra Way"/>
    <s v="Camas"/>
    <s v="WA"/>
    <s v="720"/>
    <x v="1"/>
    <x v="1"/>
    <x v="3"/>
    <m/>
    <x v="4"/>
    <n v="631.19000000000005"/>
    <n v="32"/>
    <n v="1"/>
    <x v="0"/>
    <x v="0"/>
    <x v="6"/>
  </r>
  <r>
    <s v="3538107"/>
    <x v="1"/>
    <s v="Modern NW Inc(JMC)"/>
    <s v="4534 N Adams St"/>
    <s v="Camas"/>
    <s v="WA"/>
    <s v="720"/>
    <x v="1"/>
    <x v="1"/>
    <x v="3"/>
    <m/>
    <x v="4"/>
    <n v="661.93"/>
    <n v="27"/>
    <n v="1"/>
    <x v="0"/>
    <x v="0"/>
    <x v="6"/>
  </r>
  <r>
    <s v="3538122"/>
    <x v="1"/>
    <s v="Pacific Lifestyle Homes(JMC)"/>
    <s v="2624 NE 7th Dr"/>
    <s v="Battle Ground"/>
    <s v="WA"/>
    <s v="720"/>
    <x v="1"/>
    <x v="1"/>
    <x v="3"/>
    <m/>
    <x v="4"/>
    <n v="662.2"/>
    <n v="29"/>
    <n v="1"/>
    <x v="0"/>
    <x v="0"/>
    <x v="6"/>
  </r>
  <r>
    <s v="3538155"/>
    <x v="1"/>
    <s v="Helmes Inc(CAG)"/>
    <s v="402 NW 11th St"/>
    <s v="Battle Ground"/>
    <s v="WA"/>
    <s v="720"/>
    <x v="1"/>
    <x v="1"/>
    <x v="3"/>
    <m/>
    <x v="4"/>
    <n v="631.91999999999996"/>
    <n v="37"/>
    <n v="1"/>
    <x v="0"/>
    <x v="0"/>
    <x v="6"/>
  </r>
  <r>
    <s v="3538160"/>
    <x v="1"/>
    <s v="Manor Homes Washington Inc(CAG)"/>
    <s v="13000 NE 24th Cir"/>
    <s v="Vancouver"/>
    <s v="WA"/>
    <s v="720"/>
    <x v="1"/>
    <x v="1"/>
    <x v="3"/>
    <m/>
    <x v="4"/>
    <n v="662.25"/>
    <n v="32"/>
    <n v="1"/>
    <x v="0"/>
    <x v="0"/>
    <x v="6"/>
  </r>
  <r>
    <s v="3538161"/>
    <x v="1"/>
    <s v="Manor Homes Washington Inc(CAG)"/>
    <s v="13006 NE 24th Cir"/>
    <s v="Vancouver"/>
    <s v="WA"/>
    <s v="720"/>
    <x v="1"/>
    <x v="1"/>
    <x v="3"/>
    <m/>
    <x v="4"/>
    <n v="901.75"/>
    <n v="39"/>
    <n v="1"/>
    <x v="0"/>
    <x v="0"/>
    <x v="6"/>
  </r>
  <r>
    <s v="3538168"/>
    <x v="1"/>
    <s v="Pacific Lifestyle Homes(CAG)"/>
    <s v="5311 NE 125th St"/>
    <s v="Vancouver"/>
    <s v="WA"/>
    <s v="720"/>
    <x v="1"/>
    <x v="1"/>
    <x v="3"/>
    <m/>
    <x v="4"/>
    <n v="661.18"/>
    <n v="22"/>
    <n v="1"/>
    <x v="0"/>
    <x v="0"/>
    <x v="6"/>
  </r>
  <r>
    <s v="3538246"/>
    <x v="1"/>
    <s v="D R Horton Inc Portland(JMC)"/>
    <s v="5601 NE 131st Ave"/>
    <s v="Vancouver"/>
    <s v="WA"/>
    <s v="720"/>
    <x v="1"/>
    <x v="1"/>
    <x v="3"/>
    <m/>
    <x v="4"/>
    <n v="663.45"/>
    <n v="40"/>
    <n v="1"/>
    <x v="0"/>
    <x v="0"/>
    <x v="6"/>
  </r>
  <r>
    <s v="3538247"/>
    <x v="1"/>
    <s v="D R Horton Inc Portland(JMC)"/>
    <s v="13122 NE 56th Cir"/>
    <s v="Vancouver"/>
    <s v="WA"/>
    <s v="720"/>
    <x v="1"/>
    <x v="1"/>
    <x v="3"/>
    <m/>
    <x v="4"/>
    <n v="666.31"/>
    <n v="60"/>
    <n v="1"/>
    <x v="0"/>
    <x v="0"/>
    <x v="6"/>
  </r>
  <r>
    <s v="3538255"/>
    <x v="1"/>
    <s v="Summerplace Homes(JMC)"/>
    <s v="1709 S Nighthawk Rd"/>
    <s v="Ridgefield"/>
    <s v="WA"/>
    <s v="720"/>
    <x v="1"/>
    <x v="1"/>
    <x v="3"/>
    <m/>
    <x v="4"/>
    <n v="662.69"/>
    <n v="35"/>
    <n v="1"/>
    <x v="0"/>
    <x v="0"/>
    <x v="6"/>
  </r>
  <r>
    <s v="3538265"/>
    <x v="1"/>
    <s v="Aho Construction(CAG)"/>
    <s v="9721 NE 106th Way"/>
    <s v="Vancouver"/>
    <s v="WA"/>
    <s v="720"/>
    <x v="1"/>
    <x v="1"/>
    <x v="3"/>
    <m/>
    <x v="4"/>
    <n v="630.11"/>
    <n v="27"/>
    <n v="1"/>
    <x v="0"/>
    <x v="0"/>
    <x v="6"/>
  </r>
  <r>
    <s v="3538285"/>
    <x v="1"/>
    <s v="MCM of Washington Inc.(CAG)"/>
    <s v="17127 NE 14th Ave"/>
    <s v="Ridgefield"/>
    <s v="WA"/>
    <s v="720"/>
    <x v="1"/>
    <x v="1"/>
    <x v="3"/>
    <m/>
    <x v="4"/>
    <n v="660.6"/>
    <n v="18"/>
    <n v="1"/>
    <x v="0"/>
    <x v="0"/>
    <x v="6"/>
  </r>
  <r>
    <s v="3538286"/>
    <x v="1"/>
    <s v="Helmes Inc(CAG)"/>
    <s v="1715 NW 17th St"/>
    <s v="Battle Ground"/>
    <s v="WA"/>
    <s v="720"/>
    <x v="1"/>
    <x v="1"/>
    <x v="0"/>
    <m/>
    <x v="4"/>
    <n v="635.39"/>
    <n v="26"/>
    <n v="1"/>
    <x v="0"/>
    <x v="0"/>
    <x v="6"/>
  </r>
  <r>
    <s v="3538287"/>
    <x v="1"/>
    <s v="Helmes Inc(CAG)"/>
    <s v="1511 NW 17th St"/>
    <s v="Battle Ground"/>
    <s v="WA"/>
    <s v="720"/>
    <x v="1"/>
    <x v="1"/>
    <x v="3"/>
    <m/>
    <x v="4"/>
    <n v="630.04"/>
    <n v="24"/>
    <n v="1"/>
    <x v="0"/>
    <x v="0"/>
    <x v="6"/>
  </r>
  <r>
    <s v="3538306"/>
    <x v="1"/>
    <s v="Pacific Lifestyle Homes(JMC)"/>
    <s v="5108 NE 124th Cir"/>
    <s v="Vancouver"/>
    <s v="WA"/>
    <s v="720"/>
    <x v="1"/>
    <x v="1"/>
    <x v="3"/>
    <m/>
    <x v="4"/>
    <n v="628.63"/>
    <n v="22"/>
    <n v="1"/>
    <x v="0"/>
    <x v="0"/>
    <x v="6"/>
  </r>
  <r>
    <s v="3538312"/>
    <x v="1"/>
    <s v="Pacific Lifestyle Homes(JMC)"/>
    <s v="5811 NE 134th St"/>
    <s v="Vancouver"/>
    <s v="WA"/>
    <s v="720"/>
    <x v="1"/>
    <x v="1"/>
    <x v="3"/>
    <m/>
    <x v="4"/>
    <n v="660.01"/>
    <n v="22"/>
    <n v="1"/>
    <x v="0"/>
    <x v="0"/>
    <x v="6"/>
  </r>
  <r>
    <s v="3538313"/>
    <x v="1"/>
    <s v="Pacific Lifestyle Homes(JMC)"/>
    <s v="13114 NE 57th Ave"/>
    <s v="Vancouver"/>
    <s v="WA"/>
    <s v="720"/>
    <x v="1"/>
    <x v="1"/>
    <x v="3"/>
    <m/>
    <x v="4"/>
    <n v="660.01"/>
    <n v="22"/>
    <n v="1"/>
    <x v="0"/>
    <x v="0"/>
    <x v="6"/>
  </r>
  <r>
    <s v="3538344"/>
    <x v="1"/>
    <s v="Lennar Northwest Inc(JMC)"/>
    <s v="4817 NE 110th Cir"/>
    <s v="Vancouver"/>
    <s v="WA"/>
    <s v="720"/>
    <x v="1"/>
    <x v="1"/>
    <x v="3"/>
    <m/>
    <x v="4"/>
    <n v="630.76"/>
    <n v="29"/>
    <n v="1"/>
    <x v="0"/>
    <x v="0"/>
    <x v="4"/>
  </r>
  <r>
    <s v="3538346"/>
    <x v="1"/>
    <s v="Lennar Northwest Inc(JMC)"/>
    <s v="4812 NE 110th Cir"/>
    <s v="Vancouver"/>
    <s v="WA"/>
    <s v="720"/>
    <x v="1"/>
    <x v="1"/>
    <x v="3"/>
    <m/>
    <x v="4"/>
    <n v="631.04"/>
    <n v="31"/>
    <n v="1"/>
    <x v="0"/>
    <x v="0"/>
    <x v="6"/>
  </r>
  <r>
    <s v="3538352"/>
    <x v="1"/>
    <s v="Cascade West Development(JMC)"/>
    <s v="2304 NE 169th Cir"/>
    <s v="Ridgefield"/>
    <s v="WA"/>
    <s v="720"/>
    <x v="1"/>
    <x v="1"/>
    <x v="3"/>
    <m/>
    <x v="4"/>
    <n v="661.48"/>
    <n v="24"/>
    <n v="1"/>
    <x v="0"/>
    <x v="0"/>
    <x v="6"/>
  </r>
  <r>
    <s v="3538355"/>
    <x v="1"/>
    <s v="Helmes Inc(JMC)"/>
    <s v="2625 NE 8th Ave"/>
    <s v="Battle Ground"/>
    <s v="WA"/>
    <s v="720"/>
    <x v="1"/>
    <x v="1"/>
    <x v="3"/>
    <m/>
    <x v="4"/>
    <n v="662.05"/>
    <n v="28"/>
    <n v="1"/>
    <x v="0"/>
    <x v="0"/>
    <x v="6"/>
  </r>
  <r>
    <s v="3538356"/>
    <x v="1"/>
    <s v="Helmes Inc(JMC)"/>
    <s v="16620 NE 96th St"/>
    <s v="Vancouver"/>
    <s v="WA"/>
    <s v="720"/>
    <x v="1"/>
    <x v="1"/>
    <x v="3"/>
    <m/>
    <x v="4"/>
    <n v="628.63"/>
    <n v="22"/>
    <n v="1"/>
    <x v="0"/>
    <x v="0"/>
    <x v="6"/>
  </r>
  <r>
    <s v="3538358"/>
    <x v="1"/>
    <s v="Pacific Lifestyle Homes(JMC)"/>
    <s v="7808 NE 172nd Ave"/>
    <s v="Vancouver"/>
    <s v="WA"/>
    <s v="720"/>
    <x v="1"/>
    <x v="1"/>
    <x v="3"/>
    <m/>
    <x v="4"/>
    <n v="660.01"/>
    <n v="22"/>
    <n v="1"/>
    <x v="0"/>
    <x v="0"/>
    <x v="6"/>
  </r>
  <r>
    <s v="3538368"/>
    <x v="1"/>
    <s v="Pacific Lifestyle Homes(CAG)"/>
    <s v="17005 NE 80th St"/>
    <s v="Vancouver"/>
    <s v="WA"/>
    <s v="720"/>
    <x v="1"/>
    <x v="1"/>
    <x v="3"/>
    <m/>
    <x v="4"/>
    <n v="630.15"/>
    <n v="27"/>
    <n v="1"/>
    <x v="0"/>
    <x v="0"/>
    <x v="6"/>
  </r>
  <r>
    <s v="3538377"/>
    <x v="1"/>
    <s v="A &amp; V Homes Construction Inc(CAG)"/>
    <s v="16904 NE 28th Way"/>
    <s v="Vancouver"/>
    <s v="WA"/>
    <s v="720"/>
    <x v="1"/>
    <x v="1"/>
    <x v="3"/>
    <m/>
    <x v="4"/>
    <n v="662.34"/>
    <n v="30"/>
    <n v="1"/>
    <x v="0"/>
    <x v="0"/>
    <x v="6"/>
  </r>
  <r>
    <s v="3538379"/>
    <x v="1"/>
    <s v="A &amp; V Homes Construction Inc(CAG)"/>
    <s v="17019 NE 30th St"/>
    <s v="Vancouver"/>
    <s v="WA"/>
    <s v="720"/>
    <x v="1"/>
    <x v="1"/>
    <x v="3"/>
    <m/>
    <x v="4"/>
    <n v="630.76"/>
    <n v="29"/>
    <n v="1"/>
    <x v="0"/>
    <x v="0"/>
    <x v="6"/>
  </r>
  <r>
    <s v="3538380"/>
    <x v="1"/>
    <s v="Aho Construction(CAG)"/>
    <s v="6314 NE 133rd Way"/>
    <s v="Vancouver"/>
    <s v="WA"/>
    <s v="720"/>
    <x v="1"/>
    <x v="1"/>
    <x v="3"/>
    <m/>
    <x v="4"/>
    <n v="629.16999999999996"/>
    <n v="30"/>
    <n v="1"/>
    <x v="0"/>
    <x v="0"/>
    <x v="6"/>
  </r>
  <r>
    <s v="3538449"/>
    <x v="1"/>
    <s v="Waverly Homes Inc(JMC)"/>
    <s v="7322 NE 30th Ct"/>
    <s v="Vancouver"/>
    <s v="WA"/>
    <s v="720"/>
    <x v="1"/>
    <x v="1"/>
    <x v="3"/>
    <m/>
    <x v="4"/>
    <n v="667.28"/>
    <n v="43"/>
    <n v="1"/>
    <x v="0"/>
    <x v="0"/>
    <x v="6"/>
  </r>
  <r>
    <s v="3538453"/>
    <x v="1"/>
    <s v="Waverly Homes Inc(JMC)"/>
    <s v="3008 NE 73rd Cir"/>
    <s v="Vancouver"/>
    <s v="WA"/>
    <s v="720"/>
    <x v="1"/>
    <x v="1"/>
    <x v="3"/>
    <m/>
    <x v="4"/>
    <n v="629.02"/>
    <n v="17"/>
    <n v="1"/>
    <x v="0"/>
    <x v="0"/>
    <x v="6"/>
  </r>
  <r>
    <s v="3538454"/>
    <x v="1"/>
    <s v="Waverly Homes Inc(JMC)"/>
    <s v="3006 NE 73rd Cir"/>
    <s v="Vancouver"/>
    <s v="WA"/>
    <s v="720"/>
    <x v="1"/>
    <x v="1"/>
    <x v="3"/>
    <m/>
    <x v="4"/>
    <n v="629.02"/>
    <n v="17"/>
    <n v="1"/>
    <x v="0"/>
    <x v="0"/>
    <x v="6"/>
  </r>
  <r>
    <s v="3538455"/>
    <x v="1"/>
    <s v="Waverly Homes Inc(JMC)"/>
    <s v="3004 NE 73rd Cir"/>
    <s v="Vancouver"/>
    <s v="WA"/>
    <s v="720"/>
    <x v="1"/>
    <x v="1"/>
    <x v="3"/>
    <m/>
    <x v="4"/>
    <n v="629.02"/>
    <n v="17"/>
    <n v="1"/>
    <x v="0"/>
    <x v="0"/>
    <x v="6"/>
  </r>
  <r>
    <s v="3538456"/>
    <x v="1"/>
    <s v="Hendrickson Development Inc(JMC)"/>
    <s v="1715 NW 24th Ave"/>
    <s v="Battle Ground"/>
    <s v="WA"/>
    <s v="720"/>
    <x v="1"/>
    <x v="1"/>
    <x v="3"/>
    <m/>
    <x v="4"/>
    <n v="658.92"/>
    <n v="19"/>
    <n v="1"/>
    <x v="0"/>
    <x v="0"/>
    <x v="4"/>
  </r>
  <r>
    <s v="3538463"/>
    <x v="1"/>
    <s v="Glavin Development LLC(JMC)"/>
    <s v="5203 NE 142nd St"/>
    <s v="Vancouver"/>
    <s v="WA"/>
    <s v="720"/>
    <x v="1"/>
    <x v="1"/>
    <x v="3"/>
    <m/>
    <x v="4"/>
    <n v="659.79"/>
    <n v="25"/>
    <n v="1"/>
    <x v="0"/>
    <x v="0"/>
    <x v="6"/>
  </r>
  <r>
    <s v="3538491"/>
    <x v="1"/>
    <s v="Waverly Homes Inc(CAG)"/>
    <s v="7324 NE 30th Ct"/>
    <s v="Vancouver"/>
    <s v="WA"/>
    <s v="720"/>
    <x v="1"/>
    <x v="1"/>
    <x v="3"/>
    <m/>
    <x v="4"/>
    <n v="663.06"/>
    <n v="14"/>
    <n v="1"/>
    <x v="0"/>
    <x v="0"/>
    <x v="6"/>
  </r>
  <r>
    <s v="3538579"/>
    <x v="1"/>
    <s v="MCM of Washington Inc.(JMC)"/>
    <s v="17100 NE 17th Ave"/>
    <s v="Ridgefield"/>
    <s v="WA"/>
    <s v="720"/>
    <x v="1"/>
    <x v="1"/>
    <x v="3"/>
    <m/>
    <x v="4"/>
    <n v="632.39"/>
    <n v="23"/>
    <n v="1"/>
    <x v="0"/>
    <x v="0"/>
    <x v="6"/>
  </r>
  <r>
    <s v="3538580"/>
    <x v="1"/>
    <s v="MCM of Washington Inc.(JMC)"/>
    <s v="1702 NE 171st St"/>
    <s v="Ridgefield"/>
    <s v="WA"/>
    <s v="720"/>
    <x v="1"/>
    <x v="1"/>
    <x v="3"/>
    <m/>
    <x v="4"/>
    <n v="632.82000000000005"/>
    <n v="26"/>
    <n v="1"/>
    <x v="0"/>
    <x v="0"/>
    <x v="6"/>
  </r>
  <r>
    <s v="3538581"/>
    <x v="1"/>
    <s v="MCM of Washington Inc.(JMC)"/>
    <s v="1705 NE 172nd St"/>
    <s v="Ridgefield"/>
    <s v="WA"/>
    <s v="720"/>
    <x v="1"/>
    <x v="1"/>
    <x v="3"/>
    <m/>
    <x v="4"/>
    <n v="632.39"/>
    <n v="23"/>
    <n v="1"/>
    <x v="0"/>
    <x v="0"/>
    <x v="6"/>
  </r>
  <r>
    <s v="3538634"/>
    <x v="1"/>
    <s v="Lennar Northwest Inc(CAG)"/>
    <s v="4707 NE 110th St"/>
    <s v="Vancouver"/>
    <s v="WA"/>
    <s v="720"/>
    <x v="1"/>
    <x v="1"/>
    <x v="3"/>
    <m/>
    <x v="4"/>
    <n v="900.11"/>
    <n v="47"/>
    <n v="1"/>
    <x v="0"/>
    <x v="0"/>
    <x v="6"/>
  </r>
  <r>
    <s v="3538637"/>
    <x v="1"/>
    <s v="Lennar Northwest Inc(CAG)"/>
    <s v="4711 NE 110th St"/>
    <s v="Vancouver"/>
    <s v="WA"/>
    <s v="720"/>
    <x v="1"/>
    <x v="1"/>
    <x v="3"/>
    <m/>
    <x v="4"/>
    <n v="683.38"/>
    <n v="42"/>
    <n v="1"/>
    <x v="0"/>
    <x v="0"/>
    <x v="6"/>
  </r>
  <r>
    <s v="3538649"/>
    <x v="1"/>
    <s v="Summerplace Homes(CAG)"/>
    <s v="1702 S Nighthawk Rd"/>
    <s v="Ridgefield"/>
    <s v="WA"/>
    <s v="720"/>
    <x v="1"/>
    <x v="1"/>
    <x v="3"/>
    <m/>
    <x v="4"/>
    <n v="664.52"/>
    <n v="27"/>
    <n v="1"/>
    <x v="0"/>
    <x v="0"/>
    <x v="6"/>
  </r>
  <r>
    <s v="3538675"/>
    <x v="1"/>
    <s v="Greenbrook Construction(CAG)"/>
    <s v="13915 NE 92nd St"/>
    <s v="Vancouver"/>
    <s v="WA"/>
    <s v="720"/>
    <x v="1"/>
    <x v="1"/>
    <x v="3"/>
    <m/>
    <x v="4"/>
    <n v="633.07000000000005"/>
    <n v="25"/>
    <n v="1"/>
    <x v="0"/>
    <x v="0"/>
    <x v="6"/>
  </r>
  <r>
    <s v="3538682"/>
    <x v="1"/>
    <s v="D R Horton Inc Portland(JMC)"/>
    <s v="5028 NE 126th Ave"/>
    <s v="Vancouver"/>
    <s v="WA"/>
    <s v="720"/>
    <x v="1"/>
    <x v="1"/>
    <x v="3"/>
    <m/>
    <x v="4"/>
    <n v="751.95"/>
    <n v="24"/>
    <n v="1"/>
    <x v="0"/>
    <x v="0"/>
    <x v="6"/>
  </r>
  <r>
    <s v="3538685"/>
    <x v="1"/>
    <s v="D R Horton Inc Portland(JMC)"/>
    <s v="5032 NE 126th Ave"/>
    <s v="Vancouver"/>
    <s v="WA"/>
    <s v="720"/>
    <x v="1"/>
    <x v="1"/>
    <x v="3"/>
    <m/>
    <x v="4"/>
    <n v="632.94000000000005"/>
    <n v="24"/>
    <n v="1"/>
    <x v="0"/>
    <x v="0"/>
    <x v="6"/>
  </r>
  <r>
    <s v="3538686"/>
    <x v="1"/>
    <s v="D R Horton Inc Portland(JMC)"/>
    <s v="5036 NE 126th Ave"/>
    <s v="Vancouver"/>
    <s v="WA"/>
    <s v="720"/>
    <x v="1"/>
    <x v="1"/>
    <x v="3"/>
    <m/>
    <x v="4"/>
    <n v="632.94000000000005"/>
    <n v="24"/>
    <n v="1"/>
    <x v="0"/>
    <x v="0"/>
    <x v="6"/>
  </r>
  <r>
    <s v="3538689"/>
    <x v="1"/>
    <s v="D R Horton Inc Portland(JMC)"/>
    <s v="5040 NE 126th Ave"/>
    <s v="Vancouver"/>
    <s v="WA"/>
    <s v="720"/>
    <x v="1"/>
    <x v="1"/>
    <x v="3"/>
    <m/>
    <x v="4"/>
    <n v="633.07000000000005"/>
    <n v="25"/>
    <n v="1"/>
    <x v="0"/>
    <x v="0"/>
    <x v="6"/>
  </r>
  <r>
    <s v="3538690"/>
    <x v="1"/>
    <s v="D R Horton Inc Portland(JMC)"/>
    <s v="5044 NE 126th Ave"/>
    <s v="Vancouver"/>
    <s v="WA"/>
    <s v="720"/>
    <x v="1"/>
    <x v="1"/>
    <x v="3"/>
    <m/>
    <x v="4"/>
    <n v="635.54"/>
    <n v="42"/>
    <n v="1"/>
    <x v="0"/>
    <x v="0"/>
    <x v="6"/>
  </r>
  <r>
    <s v="3538691"/>
    <x v="1"/>
    <s v="D R Horton Inc Portland(JMC)"/>
    <s v="12604 NE 51st St"/>
    <s v="Vancouver"/>
    <s v="WA"/>
    <s v="720"/>
    <x v="1"/>
    <x v="1"/>
    <x v="3"/>
    <m/>
    <x v="4"/>
    <n v="867.32"/>
    <n v="22"/>
    <n v="1"/>
    <x v="0"/>
    <x v="0"/>
    <x v="6"/>
  </r>
  <r>
    <s v="3538692"/>
    <x v="1"/>
    <s v="D R Horton Inc Portland(JMC)"/>
    <s v="12608 NE 51st St"/>
    <s v="Vancouver"/>
    <s v="WA"/>
    <s v="720"/>
    <x v="1"/>
    <x v="1"/>
    <x v="3"/>
    <m/>
    <x v="4"/>
    <n v="651.82000000000005"/>
    <n v="31"/>
    <n v="1"/>
    <x v="0"/>
    <x v="0"/>
    <x v="6"/>
  </r>
  <r>
    <s v="3538704"/>
    <x v="1"/>
    <s v="Pacific Lifestyle Homes(JMC)"/>
    <s v="5802 NE 132nd St"/>
    <s v="Vancouver"/>
    <s v="WA"/>
    <s v="720"/>
    <x v="1"/>
    <x v="1"/>
    <x v="3"/>
    <m/>
    <x v="4"/>
    <n v="663.94"/>
    <n v="23"/>
    <n v="1"/>
    <x v="0"/>
    <x v="0"/>
    <x v="6"/>
  </r>
  <r>
    <s v="3538705"/>
    <x v="1"/>
    <s v="Pacific Lifestyle Homes(JMC)"/>
    <s v="5804 NE 133rd St"/>
    <s v="Vancouver"/>
    <s v="WA"/>
    <s v="720"/>
    <x v="1"/>
    <x v="1"/>
    <x v="3"/>
    <m/>
    <x v="4"/>
    <n v="632.97"/>
    <n v="27"/>
    <n v="1"/>
    <x v="0"/>
    <x v="0"/>
    <x v="6"/>
  </r>
  <r>
    <s v="3538706"/>
    <x v="1"/>
    <s v="Pacific Lifestyle Homes(JMC)"/>
    <s v="5313 NE 134th St"/>
    <s v="Vancouver"/>
    <s v="WA"/>
    <s v="720"/>
    <x v="1"/>
    <x v="1"/>
    <x v="3"/>
    <m/>
    <x v="4"/>
    <n v="664.22"/>
    <n v="22"/>
    <n v="1"/>
    <x v="0"/>
    <x v="0"/>
    <x v="6"/>
  </r>
  <r>
    <s v="3538749"/>
    <x v="1"/>
    <s v="David Weekley Homes(CAG)"/>
    <s v="11605 NW 2nd Ct"/>
    <s v="Vancouver"/>
    <s v="WA"/>
    <s v="720"/>
    <x v="1"/>
    <x v="1"/>
    <x v="3"/>
    <m/>
    <x v="4"/>
    <n v="6.09"/>
    <n v="22"/>
    <n v="1"/>
    <x v="1"/>
    <x v="0"/>
    <x v="6"/>
  </r>
  <r>
    <s v="3538771"/>
    <x v="1"/>
    <s v="Insight Homes(CAG)"/>
    <s v="1103 NE 10th St"/>
    <s v="Battle Ground"/>
    <s v="WA"/>
    <s v="720"/>
    <x v="1"/>
    <x v="1"/>
    <x v="3"/>
    <m/>
    <x v="4"/>
    <n v="662.7"/>
    <n v="24"/>
    <n v="1"/>
    <x v="0"/>
    <x v="0"/>
    <x v="6"/>
  </r>
  <r>
    <s v="3538782"/>
    <x v="1"/>
    <s v="Helmes Inc(CAG)"/>
    <s v="1514 NW 17th St"/>
    <s v="Battle Ground"/>
    <s v="WA"/>
    <s v="720"/>
    <x v="1"/>
    <x v="1"/>
    <x v="3"/>
    <m/>
    <x v="4"/>
    <n v="631.20000000000005"/>
    <n v="24"/>
    <n v="1"/>
    <x v="0"/>
    <x v="0"/>
    <x v="6"/>
  </r>
  <r>
    <s v="3538794"/>
    <x v="1"/>
    <s v="Soaring Eagle Inc(JMC)"/>
    <s v="3443 NW McMaster Dr"/>
    <s v="Camas"/>
    <s v="WA"/>
    <s v="720"/>
    <x v="1"/>
    <x v="1"/>
    <x v="3"/>
    <m/>
    <x v="4"/>
    <n v="873.93"/>
    <n v="169"/>
    <n v="1"/>
    <x v="0"/>
    <x v="0"/>
    <x v="6"/>
  </r>
  <r>
    <s v="3538826"/>
    <x v="1"/>
    <s v="Sun Country Homes(JMC)"/>
    <s v="3414 NE 141st Ave"/>
    <s v="Vancouver"/>
    <s v="WA"/>
    <s v="720"/>
    <x v="1"/>
    <x v="1"/>
    <x v="3"/>
    <m/>
    <x v="4"/>
    <n v="1286.8800000000001"/>
    <n v="22"/>
    <n v="1"/>
    <x v="0"/>
    <x v="0"/>
    <x v="6"/>
  </r>
  <r>
    <s v="3538920"/>
    <x v="1"/>
    <s v="Pacific Lifestyle Homes(JMC)"/>
    <s v="15417 NE 14th St"/>
    <s v="Vancouver"/>
    <s v="WA"/>
    <s v="720"/>
    <x v="1"/>
    <x v="1"/>
    <x v="3"/>
    <m/>
    <x v="4"/>
    <n v="661.27"/>
    <n v="19"/>
    <n v="1"/>
    <x v="0"/>
    <x v="0"/>
    <x v="6"/>
  </r>
  <r>
    <s v="3538991"/>
    <x v="1"/>
    <s v="Helmes Inc(CAG)"/>
    <s v="5711 NE 131st St"/>
    <s v="Vancouver"/>
    <s v="WA"/>
    <s v="720"/>
    <x v="1"/>
    <x v="1"/>
    <x v="3"/>
    <m/>
    <x v="4"/>
    <n v="630.4"/>
    <n v="23"/>
    <n v="1"/>
    <x v="0"/>
    <x v="0"/>
    <x v="6"/>
  </r>
  <r>
    <s v="3538993"/>
    <x v="1"/>
    <s v="Helmes Inc(CAG)"/>
    <s v="1604 NW 17th St"/>
    <s v="Battle Ground"/>
    <s v="WA"/>
    <s v="720"/>
    <x v="1"/>
    <x v="1"/>
    <x v="3"/>
    <m/>
    <x v="4"/>
    <n v="631.21"/>
    <n v="24"/>
    <n v="1"/>
    <x v="0"/>
    <x v="0"/>
    <x v="6"/>
  </r>
  <r>
    <s v="3538994"/>
    <x v="1"/>
    <s v="Helmes Inc(CAG)"/>
    <s v="1811 NW 17th St"/>
    <s v="Battle Ground"/>
    <s v="WA"/>
    <s v="720"/>
    <x v="1"/>
    <x v="1"/>
    <x v="3"/>
    <m/>
    <x v="4"/>
    <n v="630.91"/>
    <n v="22"/>
    <n v="1"/>
    <x v="0"/>
    <x v="0"/>
    <x v="6"/>
  </r>
  <r>
    <s v="3538995"/>
    <x v="1"/>
    <s v="Helmes Inc(CAG)"/>
    <s v="1725 NW 17th St"/>
    <s v="Battle Ground"/>
    <s v="WA"/>
    <s v="720"/>
    <x v="1"/>
    <x v="1"/>
    <x v="3"/>
    <m/>
    <x v="4"/>
    <n v="631.05999999999995"/>
    <n v="23"/>
    <n v="1"/>
    <x v="0"/>
    <x v="0"/>
    <x v="6"/>
  </r>
  <r>
    <s v="3539009"/>
    <x v="1"/>
    <s v="Glavin Development LLC(CAG)"/>
    <s v="13902 NE 52nd Ave"/>
    <s v="Vancouver"/>
    <s v="WA"/>
    <s v="720"/>
    <x v="1"/>
    <x v="1"/>
    <x v="3"/>
    <m/>
    <x v="4"/>
    <n v="683.17"/>
    <n v="26"/>
    <n v="1"/>
    <x v="0"/>
    <x v="0"/>
    <x v="6"/>
  </r>
  <r>
    <s v="3539015"/>
    <x v="1"/>
    <s v="D R Horton Inc Portland(CAG)"/>
    <s v="13011 NE 118th St"/>
    <s v="Vancouver"/>
    <s v="WA"/>
    <s v="720"/>
    <x v="1"/>
    <x v="1"/>
    <x v="3"/>
    <m/>
    <x v="4"/>
    <n v="633.22"/>
    <n v="26"/>
    <n v="1"/>
    <x v="0"/>
    <x v="0"/>
    <x v="6"/>
  </r>
  <r>
    <s v="3539016"/>
    <x v="1"/>
    <s v="D R Horton Inc Portland(CAG)"/>
    <s v="13015 NE 118th St"/>
    <s v="Vancouver"/>
    <s v="WA"/>
    <s v="720"/>
    <x v="1"/>
    <x v="1"/>
    <x v="3"/>
    <m/>
    <x v="4"/>
    <n v="634.09"/>
    <n v="32"/>
    <n v="1"/>
    <x v="0"/>
    <x v="0"/>
    <x v="6"/>
  </r>
  <r>
    <s v="3539018"/>
    <x v="1"/>
    <s v="D R Horton Inc Portland(CAG)"/>
    <s v="11807 NE 131st Pl"/>
    <s v="Vancouver"/>
    <s v="WA"/>
    <s v="720"/>
    <x v="1"/>
    <x v="1"/>
    <x v="3"/>
    <m/>
    <x v="4"/>
    <n v="634.09"/>
    <n v="32"/>
    <n v="1"/>
    <x v="0"/>
    <x v="0"/>
    <x v="6"/>
  </r>
  <r>
    <s v="3539019"/>
    <x v="1"/>
    <s v="D R Horton Inc Portland(CAG)"/>
    <s v="11704 NE 131st Pl"/>
    <s v="Vancouver"/>
    <s v="WA"/>
    <s v="720"/>
    <x v="1"/>
    <x v="1"/>
    <x v="3"/>
    <m/>
    <x v="4"/>
    <n v="633.51"/>
    <n v="28"/>
    <n v="1"/>
    <x v="0"/>
    <x v="0"/>
    <x v="6"/>
  </r>
  <r>
    <s v="3539020"/>
    <x v="1"/>
    <s v="D R Horton Inc Portland(CAG)"/>
    <s v="11811 NE 131st Pl"/>
    <s v="Vancouver"/>
    <s v="WA"/>
    <s v="720"/>
    <x v="1"/>
    <x v="1"/>
    <x v="3"/>
    <m/>
    <x v="4"/>
    <n v="649.1"/>
    <n v="25"/>
    <n v="1"/>
    <x v="0"/>
    <x v="0"/>
    <x v="6"/>
  </r>
  <r>
    <s v="3539021"/>
    <x v="1"/>
    <s v="D R Horton Inc Portland(CAG)"/>
    <s v="11803 NE 131st Pl"/>
    <s v="Vancouver"/>
    <s v="WA"/>
    <s v="720"/>
    <x v="1"/>
    <x v="1"/>
    <x v="3"/>
    <m/>
    <x v="4"/>
    <n v="633.37"/>
    <n v="27"/>
    <n v="1"/>
    <x v="0"/>
    <x v="0"/>
    <x v="6"/>
  </r>
  <r>
    <s v="3539022"/>
    <x v="1"/>
    <s v="D R Horton Inc Portland(CAG)"/>
    <s v="11725 NE 131st Pl"/>
    <s v="Vancouver"/>
    <s v="WA"/>
    <s v="720"/>
    <x v="1"/>
    <x v="1"/>
    <x v="3"/>
    <m/>
    <x v="4"/>
    <n v="634.52"/>
    <n v="35"/>
    <n v="1"/>
    <x v="0"/>
    <x v="0"/>
    <x v="6"/>
  </r>
  <r>
    <s v="3539023"/>
    <x v="1"/>
    <s v="D R Horton Inc Portland(CAG)"/>
    <s v="13007 NE 118th Pl"/>
    <s v="Vancouver"/>
    <s v="WA"/>
    <s v="720"/>
    <x v="1"/>
    <x v="1"/>
    <x v="3"/>
    <m/>
    <x v="4"/>
    <n v="633.22"/>
    <n v="26"/>
    <n v="1"/>
    <x v="0"/>
    <x v="0"/>
    <x v="6"/>
  </r>
  <r>
    <s v="3539031"/>
    <x v="1"/>
    <s v="Cedars Construction LLC(CAG)"/>
    <s v="1102 S Quail Run Pl"/>
    <s v="Ridgefield"/>
    <s v="WA"/>
    <s v="720"/>
    <x v="1"/>
    <x v="1"/>
    <x v="3"/>
    <m/>
    <x v="4"/>
    <n v="651.6"/>
    <n v="32"/>
    <n v="1"/>
    <x v="0"/>
    <x v="0"/>
    <x v="6"/>
  </r>
  <r>
    <s v="3539118"/>
    <x v="1"/>
    <s v="Cedars Construction LLC(CAG)"/>
    <s v="7269 S Quail Run Pl"/>
    <s v="Ridgefield"/>
    <s v="WA"/>
    <s v="720"/>
    <x v="1"/>
    <x v="1"/>
    <x v="3"/>
    <m/>
    <x v="4"/>
    <n v="650.88"/>
    <n v="27"/>
    <n v="1"/>
    <x v="0"/>
    <x v="0"/>
    <x v="6"/>
  </r>
  <r>
    <s v="3539146"/>
    <x v="1"/>
    <s v="Generation Homes Northwest(JMC)"/>
    <s v="2301 NE 169th Cir"/>
    <s v="Ridgefield"/>
    <s v="WA"/>
    <s v="720"/>
    <x v="1"/>
    <x v="1"/>
    <x v="3"/>
    <m/>
    <x v="4"/>
    <n v="683.61"/>
    <n v="29"/>
    <n v="1"/>
    <x v="0"/>
    <x v="0"/>
    <x v="6"/>
  </r>
  <r>
    <s v="3539181"/>
    <x v="1"/>
    <s v="Aho Construction I, Inc.(CAG)"/>
    <s v="6506 NE 133rd Way"/>
    <s v="Vancouver"/>
    <s v="WA"/>
    <s v="720"/>
    <x v="1"/>
    <x v="1"/>
    <x v="3"/>
    <m/>
    <x v="4"/>
    <n v="650.37"/>
    <n v="21"/>
    <n v="1"/>
    <x v="0"/>
    <x v="0"/>
    <x v="6"/>
  </r>
  <r>
    <s v="3539214"/>
    <x v="1"/>
    <s v="Pacific Lifestyle Homes(JMC)"/>
    <s v="1568 NE 153rd Ave"/>
    <s v="Vancouver"/>
    <s v="WA"/>
    <s v="720"/>
    <x v="1"/>
    <x v="1"/>
    <x v="3"/>
    <m/>
    <x v="4"/>
    <n v="682.44"/>
    <n v="21"/>
    <n v="1"/>
    <x v="0"/>
    <x v="0"/>
    <x v="6"/>
  </r>
  <r>
    <s v="3539215"/>
    <x v="1"/>
    <s v="Pacific Lifestyle Homes(JMC)"/>
    <s v="15319 NE 14th St"/>
    <s v="Vancouver"/>
    <s v="WA"/>
    <s v="720"/>
    <x v="1"/>
    <x v="1"/>
    <x v="3"/>
    <m/>
    <x v="4"/>
    <n v="682.59"/>
    <n v="22"/>
    <n v="1"/>
    <x v="0"/>
    <x v="0"/>
    <x v="6"/>
  </r>
  <r>
    <s v="3539247"/>
    <x v="1"/>
    <s v="Helmes Inc(JMC)"/>
    <s v="5909 NE 132nd St"/>
    <s v="Vancouver"/>
    <s v="WA"/>
    <s v="720"/>
    <x v="1"/>
    <x v="1"/>
    <x v="3"/>
    <m/>
    <x v="4"/>
    <n v="650.30999999999995"/>
    <n v="23"/>
    <n v="1"/>
    <x v="0"/>
    <x v="0"/>
    <x v="6"/>
  </r>
  <r>
    <s v="3539253"/>
    <x v="1"/>
    <s v="Pacific Lifestyle Homes(CAG)"/>
    <s v="7913 NE 171st Ave"/>
    <s v="Vancouver"/>
    <s v="WA"/>
    <s v="720"/>
    <x v="1"/>
    <x v="1"/>
    <x v="3"/>
    <m/>
    <x v="4"/>
    <n v="682.14"/>
    <n v="19"/>
    <n v="1"/>
    <x v="0"/>
    <x v="0"/>
    <x v="6"/>
  </r>
  <r>
    <s v="3539278"/>
    <x v="1"/>
    <s v="Urban NW Custom Homes Inc(CAG)"/>
    <s v="11215 NE 133rd Pl"/>
    <s v="Vancouver"/>
    <s v="WA"/>
    <s v="720"/>
    <x v="1"/>
    <x v="1"/>
    <x v="3"/>
    <m/>
    <x v="4"/>
    <n v="650"/>
    <n v="21"/>
    <n v="1"/>
    <x v="0"/>
    <x v="0"/>
    <x v="6"/>
  </r>
  <r>
    <s v="3539281"/>
    <x v="1"/>
    <s v="Modern NW Inc(CAG)"/>
    <s v="134 N 45th Cir"/>
    <s v="Camas"/>
    <s v="WA"/>
    <s v="720"/>
    <x v="1"/>
    <x v="1"/>
    <x v="0"/>
    <m/>
    <x v="4"/>
    <n v="1087.67"/>
    <n v="135"/>
    <n v="1"/>
    <x v="0"/>
    <x v="0"/>
    <x v="6"/>
  </r>
  <r>
    <s v="3539308"/>
    <x v="1"/>
    <s v="Persa, Augustin D(JMC)"/>
    <s v="11810 NW 23rd Ave"/>
    <s v="Vancouver"/>
    <s v="WA"/>
    <s v="720"/>
    <x v="1"/>
    <x v="1"/>
    <x v="3"/>
    <m/>
    <x v="4"/>
    <n v="687.4"/>
    <n v="55"/>
    <n v="1"/>
    <x v="0"/>
    <x v="0"/>
    <x v="4"/>
  </r>
  <r>
    <s v="3539321"/>
    <x v="1"/>
    <s v="Superior LLC(JMC)"/>
    <s v="7002 NW 22nd Ave"/>
    <s v="Vancouver"/>
    <s v="WA"/>
    <s v="720"/>
    <x v="1"/>
    <x v="1"/>
    <x v="3"/>
    <m/>
    <x v="4"/>
    <n v="683.42"/>
    <n v="25"/>
    <n v="1"/>
    <x v="0"/>
    <x v="0"/>
    <x v="4"/>
  </r>
  <r>
    <s v="3539322"/>
    <x v="1"/>
    <s v="Superior LLC(JMC)"/>
    <s v="7006 NW 22nd Ave"/>
    <s v="Vancouver"/>
    <s v="WA"/>
    <s v="720"/>
    <x v="1"/>
    <x v="1"/>
    <x v="3"/>
    <m/>
    <x v="4"/>
    <n v="1111.57"/>
    <n v="26"/>
    <n v="1"/>
    <x v="0"/>
    <x v="0"/>
    <x v="4"/>
  </r>
  <r>
    <s v="3539324"/>
    <x v="1"/>
    <s v="Superior LLC(JMC)"/>
    <s v="2117 NW 71st St"/>
    <s v="Vancouver"/>
    <s v="WA"/>
    <s v="720"/>
    <x v="1"/>
    <x v="1"/>
    <x v="3"/>
    <m/>
    <x v="4"/>
    <n v="650.52"/>
    <n v="22"/>
    <n v="1"/>
    <x v="0"/>
    <x v="0"/>
    <x v="4"/>
  </r>
  <r>
    <s v="3539326"/>
    <x v="1"/>
    <s v="Superior LLC(JMC)"/>
    <s v="2120 NW 70th St"/>
    <s v="Vancouver"/>
    <s v="WA"/>
    <s v="720"/>
    <x v="1"/>
    <x v="1"/>
    <x v="3"/>
    <m/>
    <x v="4"/>
    <n v="650.37"/>
    <n v="21"/>
    <n v="1"/>
    <x v="0"/>
    <x v="0"/>
    <x v="4"/>
  </r>
  <r>
    <s v="3539328"/>
    <x v="1"/>
    <s v="Superior LLC(JMC)"/>
    <s v="2116 NW 70th St"/>
    <s v="Vancouver"/>
    <s v="WA"/>
    <s v="720"/>
    <x v="1"/>
    <x v="1"/>
    <x v="3"/>
    <m/>
    <x v="4"/>
    <n v="650.52"/>
    <n v="22"/>
    <n v="1"/>
    <x v="0"/>
    <x v="0"/>
    <x v="4"/>
  </r>
  <r>
    <s v="3539346"/>
    <x v="1"/>
    <s v="Summerplace Homes(CAG)"/>
    <s v="1710 S Nighthawk Rd"/>
    <s v="Ridgefield"/>
    <s v="WA"/>
    <s v="720"/>
    <x v="1"/>
    <x v="1"/>
    <x v="3"/>
    <m/>
    <x v="4"/>
    <n v="683.64"/>
    <n v="32"/>
    <n v="1"/>
    <x v="0"/>
    <x v="0"/>
    <x v="6"/>
  </r>
  <r>
    <s v="3539405"/>
    <x v="1"/>
    <s v="LGI Homes Oregon LLC(JMC)"/>
    <s v="9112 NE 167th Ct"/>
    <s v="Vancouver"/>
    <s v="WA"/>
    <s v="720"/>
    <x v="1"/>
    <x v="1"/>
    <x v="3"/>
    <m/>
    <x v="4"/>
    <n v="649.61"/>
    <n v="21"/>
    <n v="1"/>
    <x v="0"/>
    <x v="0"/>
    <x v="6"/>
  </r>
  <r>
    <s v="3539406"/>
    <x v="1"/>
    <s v="LGI Homes Oregon LLC(JMC)"/>
    <s v="9108 NE 167th Ct"/>
    <s v="Vancouver"/>
    <s v="WA"/>
    <s v="720"/>
    <x v="1"/>
    <x v="1"/>
    <x v="3"/>
    <m/>
    <x v="4"/>
    <n v="682.18"/>
    <n v="22"/>
    <n v="1"/>
    <x v="0"/>
    <x v="0"/>
    <x v="6"/>
  </r>
  <r>
    <s v="3539432"/>
    <x v="1"/>
    <s v="Sun Country Homes(CAG)"/>
    <s v="14020 NE 35th Cir"/>
    <s v="Vancouver"/>
    <s v="WA"/>
    <s v="720"/>
    <x v="1"/>
    <x v="1"/>
    <x v="3"/>
    <m/>
    <x v="4"/>
    <n v="649.76"/>
    <n v="22"/>
    <n v="1"/>
    <x v="0"/>
    <x v="0"/>
    <x v="6"/>
  </r>
  <r>
    <s v="3539468"/>
    <x v="1"/>
    <s v="D R Horton Inc Portland(JMC)"/>
    <s v="13022 NE 118th St"/>
    <s v="Vancouver"/>
    <s v="WA"/>
    <s v="720"/>
    <x v="1"/>
    <x v="1"/>
    <x v="3"/>
    <m/>
    <x v="4"/>
    <n v="5.54"/>
    <n v="38"/>
    <n v="1"/>
    <x v="1"/>
    <x v="0"/>
    <x v="6"/>
  </r>
  <r>
    <s v="3539488"/>
    <x v="1"/>
    <s v="Nelson, Alan L(CAG)"/>
    <s v="1011 NE 10th St"/>
    <s v="Battle Ground"/>
    <s v="WA"/>
    <s v="720"/>
    <x v="1"/>
    <x v="1"/>
    <x v="3"/>
    <m/>
    <x v="4"/>
    <n v="681.6"/>
    <n v="18"/>
    <n v="1"/>
    <x v="0"/>
    <x v="0"/>
    <x v="4"/>
  </r>
  <r>
    <s v="3539489"/>
    <x v="1"/>
    <s v="Nelson, Alan L(CAG)"/>
    <s v="1015 NE 10th St"/>
    <s v="Battle Ground"/>
    <s v="WA"/>
    <s v="720"/>
    <x v="1"/>
    <x v="1"/>
    <x v="3"/>
    <m/>
    <x v="4"/>
    <n v="681.74"/>
    <n v="19"/>
    <n v="1"/>
    <x v="0"/>
    <x v="0"/>
    <x v="4"/>
  </r>
  <r>
    <s v="3539505"/>
    <x v="1"/>
    <s v="Sun Country Homes(JMC)"/>
    <s v="11730 NE 42nd Ct"/>
    <s v="Vancouver"/>
    <s v="WA"/>
    <s v="720"/>
    <x v="1"/>
    <x v="1"/>
    <x v="3"/>
    <m/>
    <x v="4"/>
    <n v="681.74"/>
    <n v="19"/>
    <n v="1"/>
    <x v="0"/>
    <x v="0"/>
    <x v="6"/>
  </r>
  <r>
    <s v="3539542"/>
    <x v="1"/>
    <s v="Helmes Inc(CAG)"/>
    <s v="1504 NW 17th St"/>
    <s v="Battle Ground"/>
    <s v="WA"/>
    <s v="720"/>
    <x v="1"/>
    <x v="1"/>
    <x v="3"/>
    <m/>
    <x v="4"/>
    <n v="649.61"/>
    <n v="21"/>
    <n v="1"/>
    <x v="0"/>
    <x v="0"/>
    <x v="6"/>
  </r>
  <r>
    <s v="3539549"/>
    <x v="1"/>
    <s v="Lennar Northwest Inc(JMC)"/>
    <s v="4800 NE 110th Cir"/>
    <s v="Vancouver"/>
    <s v="WA"/>
    <s v="720"/>
    <x v="1"/>
    <x v="1"/>
    <x v="3"/>
    <m/>
    <x v="4"/>
    <n v="652.20000000000005"/>
    <n v="36"/>
    <n v="1"/>
    <x v="0"/>
    <x v="0"/>
    <x v="6"/>
  </r>
  <r>
    <s v="3539550"/>
    <x v="1"/>
    <s v="Lennar Northwest Inc(JMC)"/>
    <s v="4804 NE 110th Cir"/>
    <s v="Vancouver"/>
    <s v="WA"/>
    <s v="720"/>
    <x v="1"/>
    <x v="1"/>
    <x v="3"/>
    <m/>
    <x v="4"/>
    <n v="651.46"/>
    <n v="31"/>
    <n v="1"/>
    <x v="0"/>
    <x v="0"/>
    <x v="6"/>
  </r>
  <r>
    <s v="3539551"/>
    <x v="1"/>
    <s v="Lennar Northwest Inc(JMC)"/>
    <s v="4808 NE 110th Cir"/>
    <s v="Vancouver"/>
    <s v="WA"/>
    <s v="720"/>
    <x v="1"/>
    <x v="1"/>
    <x v="3"/>
    <m/>
    <x v="4"/>
    <n v="651.61"/>
    <n v="32"/>
    <n v="1"/>
    <x v="0"/>
    <x v="0"/>
    <x v="6"/>
  </r>
  <r>
    <s v="3539565"/>
    <x v="1"/>
    <s v="NW Elite Homes LLC(CAG)"/>
    <s v="1808 S 8th Way"/>
    <s v="Ridgefield"/>
    <s v="WA"/>
    <s v="720"/>
    <x v="1"/>
    <x v="1"/>
    <x v="3"/>
    <m/>
    <x v="4"/>
    <n v="685.09"/>
    <n v="39"/>
    <n v="1"/>
    <x v="0"/>
    <x v="0"/>
    <x v="6"/>
  </r>
  <r>
    <s v="3539595"/>
    <x v="1"/>
    <s v="Pacific Lifestyle Homes(JMC)"/>
    <s v="1556 NE 153rd Ave"/>
    <s v="Vancouver"/>
    <s v="WA"/>
    <s v="720"/>
    <x v="1"/>
    <x v="1"/>
    <x v="3"/>
    <m/>
    <x v="4"/>
    <n v="682.76"/>
    <n v="23"/>
    <n v="1"/>
    <x v="0"/>
    <x v="0"/>
    <x v="6"/>
  </r>
  <r>
    <s v="3539596"/>
    <x v="1"/>
    <s v="Pacific Lifestyle Homes(JMC)"/>
    <s v="1577 NE 154th Ave"/>
    <s v="Vancouver"/>
    <s v="WA"/>
    <s v="720"/>
    <x v="1"/>
    <x v="1"/>
    <x v="3"/>
    <m/>
    <x v="4"/>
    <n v="682.9"/>
    <n v="24"/>
    <n v="1"/>
    <x v="0"/>
    <x v="0"/>
    <x v="6"/>
  </r>
  <r>
    <s v="3539597"/>
    <x v="1"/>
    <s v="Pacific Lifestyle Homes(JMC)"/>
    <s v="15427 NE 14th St"/>
    <s v="Vancouver"/>
    <s v="WA"/>
    <s v="720"/>
    <x v="1"/>
    <x v="1"/>
    <x v="3"/>
    <m/>
    <x v="4"/>
    <n v="682.46"/>
    <n v="21"/>
    <n v="1"/>
    <x v="0"/>
    <x v="0"/>
    <x v="6"/>
  </r>
  <r>
    <s v="3539605"/>
    <x v="1"/>
    <s v="K H R Homes(JMC)"/>
    <s v="17005 NE 28th Way"/>
    <s v="Vancouver"/>
    <s v="WA"/>
    <s v="720"/>
    <x v="1"/>
    <x v="1"/>
    <x v="3"/>
    <m/>
    <x v="4"/>
    <n v="682.76"/>
    <n v="23"/>
    <n v="1"/>
    <x v="0"/>
    <x v="0"/>
    <x v="6"/>
  </r>
  <r>
    <s v="3539646"/>
    <x v="1"/>
    <s v="Helmes Inc(CAG)"/>
    <s v="1510 NW 17th St"/>
    <s v="Battle Ground"/>
    <s v="WA"/>
    <s v="720"/>
    <x v="1"/>
    <x v="1"/>
    <x v="3"/>
    <m/>
    <x v="4"/>
    <n v="650.34"/>
    <n v="26"/>
    <n v="1"/>
    <x v="0"/>
    <x v="0"/>
    <x v="6"/>
  </r>
  <r>
    <s v="3539649"/>
    <x v="1"/>
    <s v="Helmes Inc(CAG)"/>
    <s v="2614 NE 8th Ave"/>
    <s v="Battle Ground"/>
    <s v="WA"/>
    <s v="720"/>
    <x v="1"/>
    <x v="1"/>
    <x v="3"/>
    <m/>
    <x v="4"/>
    <n v="650.49"/>
    <n v="27"/>
    <n v="1"/>
    <x v="0"/>
    <x v="0"/>
    <x v="6"/>
  </r>
  <r>
    <s v="3539677"/>
    <x v="1"/>
    <s v="Generation Homes Northwest(CAG)"/>
    <s v="2907 NE 170th Ave"/>
    <s v="Vancouver"/>
    <s v="WA"/>
    <s v="720"/>
    <x v="1"/>
    <x v="1"/>
    <x v="3"/>
    <m/>
    <x v="4"/>
    <n v="682.76"/>
    <n v="23"/>
    <n v="1"/>
    <x v="0"/>
    <x v="0"/>
    <x v="6"/>
  </r>
  <r>
    <s v="3539678"/>
    <x v="1"/>
    <s v="Generation Homes Northwest(CAG)"/>
    <s v="16909 NE 30th St"/>
    <s v="Vancouver"/>
    <s v="WA"/>
    <s v="720"/>
    <x v="1"/>
    <x v="1"/>
    <x v="3"/>
    <m/>
    <x v="4"/>
    <n v="682.76"/>
    <n v="23"/>
    <n v="1"/>
    <x v="0"/>
    <x v="0"/>
    <x v="6"/>
  </r>
  <r>
    <s v="3539679"/>
    <x v="1"/>
    <s v="Generation Homes Northwest(CAG)"/>
    <s v="16807 NE 30th St"/>
    <s v="Vancouver"/>
    <s v="WA"/>
    <s v="720"/>
    <x v="1"/>
    <x v="1"/>
    <x v="3"/>
    <m/>
    <x v="4"/>
    <n v="683.19"/>
    <n v="26"/>
    <n v="1"/>
    <x v="0"/>
    <x v="0"/>
    <x v="6"/>
  </r>
  <r>
    <s v="3539680"/>
    <x v="1"/>
    <s v="Generation Homes Northwest(CAG)"/>
    <s v="17012 NE 30th St"/>
    <s v="Vancouver"/>
    <s v="WA"/>
    <s v="720"/>
    <x v="1"/>
    <x v="1"/>
    <x v="3"/>
    <m/>
    <x v="4"/>
    <n v="683.15"/>
    <n v="26"/>
    <n v="1"/>
    <x v="0"/>
    <x v="0"/>
    <x v="6"/>
  </r>
  <r>
    <s v="3539681"/>
    <x v="1"/>
    <s v="Generation Homes Northwest(CAG)"/>
    <s v="2814 NE 171st Ave"/>
    <s v="Vancouver"/>
    <s v="WA"/>
    <s v="720"/>
    <x v="1"/>
    <x v="1"/>
    <x v="3"/>
    <m/>
    <x v="4"/>
    <n v="683.19"/>
    <n v="26"/>
    <n v="1"/>
    <x v="0"/>
    <x v="0"/>
    <x v="6"/>
  </r>
  <r>
    <s v="3539682"/>
    <x v="1"/>
    <s v="Generation Homes Northwest(CAG)"/>
    <s v="2918 NE 168th Ave"/>
    <s v="Vancouver"/>
    <s v="WA"/>
    <s v="720"/>
    <x v="1"/>
    <x v="1"/>
    <x v="3"/>
    <m/>
    <x v="4"/>
    <n v="651.17999999999995"/>
    <n v="29"/>
    <n v="1"/>
    <x v="0"/>
    <x v="0"/>
    <x v="6"/>
  </r>
  <r>
    <s v="3539688"/>
    <x v="1"/>
    <s v="Generation Homes Northwest(MRE)"/>
    <s v="3304 NW 105th Cir"/>
    <s v="Vancouver"/>
    <s v="WA"/>
    <s v="720"/>
    <x v="1"/>
    <x v="1"/>
    <x v="0"/>
    <m/>
    <x v="4"/>
    <n v="693.75"/>
    <n v="42"/>
    <n v="1"/>
    <x v="0"/>
    <x v="0"/>
    <x v="6"/>
  </r>
  <r>
    <s v="3539691"/>
    <x v="1"/>
    <s v="DMK Construction(CAG)"/>
    <s v="13812 NE 78th St"/>
    <s v="Vancouver"/>
    <s v="WA"/>
    <s v="720"/>
    <x v="1"/>
    <x v="1"/>
    <x v="3"/>
    <m/>
    <x v="4"/>
    <n v="652.91999999999996"/>
    <n v="41"/>
    <n v="1"/>
    <x v="0"/>
    <x v="0"/>
    <x v="6"/>
  </r>
  <r>
    <s v="3539755"/>
    <x v="1"/>
    <s v="Generation Homes Northwest(CAG)"/>
    <s v="2901 NE 169th Ct"/>
    <s v="Vancouver"/>
    <s v="WA"/>
    <s v="720"/>
    <x v="1"/>
    <x v="1"/>
    <x v="3"/>
    <m/>
    <x v="4"/>
    <n v="653.87"/>
    <n v="48"/>
    <n v="1"/>
    <x v="0"/>
    <x v="0"/>
    <x v="6"/>
  </r>
  <r>
    <s v="3539772"/>
    <x v="1"/>
    <s v="Aho Construction(JMC)"/>
    <s v="10618 NE 95th Ave"/>
    <s v="Vancouver"/>
    <s v="WA"/>
    <s v="720"/>
    <x v="1"/>
    <x v="1"/>
    <x v="3"/>
    <m/>
    <x v="4"/>
    <n v="649.71"/>
    <n v="19"/>
    <n v="1"/>
    <x v="0"/>
    <x v="0"/>
    <x v="6"/>
  </r>
  <r>
    <s v="3539773"/>
    <x v="1"/>
    <s v="Aho Construction(JMC)"/>
    <s v="10626 NE 95th Ave"/>
    <s v="Vancouver"/>
    <s v="WA"/>
    <s v="720"/>
    <x v="1"/>
    <x v="1"/>
    <x v="0"/>
    <m/>
    <x v="4"/>
    <n v="656.18"/>
    <n v="27"/>
    <n v="1"/>
    <x v="0"/>
    <x v="0"/>
    <x v="6"/>
  </r>
  <r>
    <s v="3539801"/>
    <x v="1"/>
    <s v="Pacific Lifestyle Homes(CAG)"/>
    <s v="16906 NE 79th St"/>
    <s v="Vancouver"/>
    <s v="WA"/>
    <s v="720"/>
    <x v="1"/>
    <x v="1"/>
    <x v="3"/>
    <m/>
    <x v="4"/>
    <n v="683.08"/>
    <n v="26"/>
    <n v="1"/>
    <x v="0"/>
    <x v="0"/>
    <x v="6"/>
  </r>
  <r>
    <s v="3539845"/>
    <x v="1"/>
    <s v="Pacific Lifestyle Homes(CAG)"/>
    <s v="13000 NE 57th Ave"/>
    <s v="Vancouver"/>
    <s v="WA"/>
    <s v="720"/>
    <x v="1"/>
    <x v="1"/>
    <x v="3"/>
    <m/>
    <x v="4"/>
    <n v="682.9"/>
    <n v="24"/>
    <n v="1"/>
    <x v="0"/>
    <x v="0"/>
    <x v="6"/>
  </r>
  <r>
    <s v="3539868"/>
    <x v="1"/>
    <s v="Panache Properties LLC(CAG)"/>
    <s v="13819 NE 78th St"/>
    <s v="Vancouver"/>
    <s v="WA"/>
    <s v="720"/>
    <x v="1"/>
    <x v="1"/>
    <x v="3"/>
    <m/>
    <x v="4"/>
    <n v="651.98"/>
    <n v="35"/>
    <n v="1"/>
    <x v="0"/>
    <x v="0"/>
    <x v="4"/>
  </r>
  <r>
    <s v="3540020"/>
    <x v="1"/>
    <s v="Cedar Ridge Homes(MRE)"/>
    <s v="1713 NW 26th Ave"/>
    <s v="Battle Ground"/>
    <s v="WA"/>
    <s v="720"/>
    <x v="1"/>
    <x v="1"/>
    <x v="3"/>
    <m/>
    <x v="4"/>
    <n v="684.57"/>
    <n v="36"/>
    <n v="1"/>
    <x v="0"/>
    <x v="0"/>
    <x v="6"/>
  </r>
  <r>
    <s v="3540037"/>
    <x v="1"/>
    <s v="Aho Construction(VJS)"/>
    <s v="10622 NE 95th Ave"/>
    <s v="Vancouver"/>
    <s v="WA"/>
    <s v="720"/>
    <x v="1"/>
    <x v="1"/>
    <x v="3"/>
    <m/>
    <x v="4"/>
    <n v="650.89"/>
    <n v="27"/>
    <n v="1"/>
    <x v="0"/>
    <x v="0"/>
    <x v="6"/>
  </r>
  <r>
    <s v="3540062"/>
    <x v="1"/>
    <s v="JB Homes LLC(MRE)"/>
    <s v="505 E Spruce Ave"/>
    <s v="La Center"/>
    <s v="WA"/>
    <s v="720"/>
    <x v="1"/>
    <x v="1"/>
    <x v="3"/>
    <m/>
    <x v="4"/>
    <n v="650.1"/>
    <n v="22"/>
    <n v="1"/>
    <x v="0"/>
    <x v="0"/>
    <x v="6"/>
  </r>
  <r>
    <s v="3540064"/>
    <x v="1"/>
    <s v="JB Homes LLC(MRE)"/>
    <s v="501 E Spruce Ave"/>
    <s v="La Center"/>
    <s v="WA"/>
    <s v="720"/>
    <x v="1"/>
    <x v="1"/>
    <x v="3"/>
    <m/>
    <x v="4"/>
    <n v="649.80999999999995"/>
    <n v="20"/>
    <n v="1"/>
    <x v="0"/>
    <x v="0"/>
    <x v="6"/>
  </r>
  <r>
    <s v="3540066"/>
    <x v="1"/>
    <s v="JB Homes LLC(MRE)"/>
    <s v="509 E Spruce Ave"/>
    <s v="La Center"/>
    <s v="WA"/>
    <s v="720"/>
    <x v="1"/>
    <x v="1"/>
    <x v="3"/>
    <m/>
    <x v="4"/>
    <n v="649.95000000000005"/>
    <n v="21"/>
    <n v="1"/>
    <x v="0"/>
    <x v="0"/>
    <x v="6"/>
  </r>
  <r>
    <s v="3540084"/>
    <x v="1"/>
    <s v="Kingston Homes LLC(MRE)"/>
    <s v="1229 S Fieldcrest Dr"/>
    <s v="Ridgefield"/>
    <s v="WA"/>
    <s v="720"/>
    <x v="1"/>
    <x v="1"/>
    <x v="3"/>
    <m/>
    <x v="4"/>
    <n v="650.01"/>
    <n v="21"/>
    <n v="1"/>
    <x v="0"/>
    <x v="0"/>
    <x v="6"/>
  </r>
  <r>
    <s v="3540098"/>
    <x v="1"/>
    <s v="Helmes Inc(MRE)"/>
    <s v="1612 NW 17th St"/>
    <s v="Battle Ground"/>
    <s v="WA"/>
    <s v="720"/>
    <x v="1"/>
    <x v="1"/>
    <x v="3"/>
    <m/>
    <x v="4"/>
    <n v="649.94000000000005"/>
    <n v="21"/>
    <n v="1"/>
    <x v="0"/>
    <x v="0"/>
    <x v="6"/>
  </r>
  <r>
    <s v="3540100"/>
    <x v="1"/>
    <s v="Helmes Inc(MRE)"/>
    <s v="1700 NW 17th St"/>
    <s v="Battle Ground"/>
    <s v="WA"/>
    <s v="720"/>
    <x v="1"/>
    <x v="1"/>
    <x v="3"/>
    <m/>
    <x v="4"/>
    <n v="650.09"/>
    <n v="22"/>
    <n v="1"/>
    <x v="0"/>
    <x v="0"/>
    <x v="6"/>
  </r>
  <r>
    <s v="3540101"/>
    <x v="1"/>
    <s v="Helmes Inc(MRE)"/>
    <s v="1816 NW 17th St"/>
    <s v="Battle Ground"/>
    <s v="WA"/>
    <s v="720"/>
    <x v="1"/>
    <x v="1"/>
    <x v="3"/>
    <m/>
    <x v="4"/>
    <n v="649.79"/>
    <n v="20"/>
    <n v="1"/>
    <x v="0"/>
    <x v="0"/>
    <x v="6"/>
  </r>
  <r>
    <s v="3540104"/>
    <x v="1"/>
    <s v="Helmes Inc(C5C)"/>
    <s v="805 NE 27th St"/>
    <s v="Battle Ground"/>
    <s v="WA"/>
    <s v="720"/>
    <x v="1"/>
    <x v="1"/>
    <x v="3"/>
    <m/>
    <x v="4"/>
    <n v="650.03"/>
    <n v="33"/>
    <n v="1"/>
    <x v="0"/>
    <x v="0"/>
    <x v="6"/>
  </r>
  <r>
    <s v="3540110"/>
    <x v="1"/>
    <s v="Helmes Inc(MRE)"/>
    <s v="2618 NE 8th Ave"/>
    <s v="Battle Ground"/>
    <s v="WA"/>
    <s v="720"/>
    <x v="1"/>
    <x v="1"/>
    <x v="3"/>
    <m/>
    <x v="4"/>
    <n v="871.05"/>
    <n v="22"/>
    <n v="1"/>
    <x v="0"/>
    <x v="0"/>
    <x v="6"/>
  </r>
  <r>
    <s v="3540138"/>
    <x v="1"/>
    <s v="Urban Northwest Homes LLC(C5C)"/>
    <s v="11218 NE 133rd Pl"/>
    <s v="Vancouver"/>
    <s v="WA"/>
    <s v="720"/>
    <x v="1"/>
    <x v="1"/>
    <x v="3"/>
    <m/>
    <x v="4"/>
    <n v="682.16"/>
    <n v="19"/>
    <n v="1"/>
    <x v="0"/>
    <x v="0"/>
    <x v="6"/>
  </r>
  <r>
    <s v="3540153"/>
    <x v="1"/>
    <s v="Urban Northwest Homes LLC(J2R)"/>
    <s v="11214 NE 133rd Pl"/>
    <s v="Vancouver"/>
    <s v="WA"/>
    <s v="720"/>
    <x v="1"/>
    <x v="1"/>
    <x v="3"/>
    <m/>
    <x v="4"/>
    <n v="1276.69"/>
    <n v="18"/>
    <n v="1"/>
    <x v="0"/>
    <x v="0"/>
    <x v="6"/>
  </r>
  <r>
    <s v="3540218"/>
    <x v="1"/>
    <s v="GR Investment Properties LLC(VJS)"/>
    <s v="12205 NE 116th Way"/>
    <s v="Vancouver"/>
    <s v="WA"/>
    <s v="720"/>
    <x v="1"/>
    <x v="1"/>
    <x v="0"/>
    <m/>
    <x v="4"/>
    <n v="659.26"/>
    <n v="36"/>
    <n v="1"/>
    <x v="0"/>
    <x v="0"/>
    <x v="6"/>
  </r>
  <r>
    <s v="3540219"/>
    <x v="1"/>
    <s v="GR Investment Properties LLC(VJS)"/>
    <s v="12201 NE 116th ST"/>
    <s v="Vancouver"/>
    <s v="WA"/>
    <s v="720"/>
    <x v="1"/>
    <x v="1"/>
    <x v="0"/>
    <m/>
    <x v="4"/>
    <n v="658.93"/>
    <n v="35"/>
    <n v="1"/>
    <x v="0"/>
    <x v="0"/>
    <x v="6"/>
  </r>
  <r>
    <s v="3540306"/>
    <x v="1"/>
    <s v="Pacific Lifestyle Homes(MRE)"/>
    <s v="15323 NE 14th St"/>
    <s v="Vancouver"/>
    <s v="WA"/>
    <s v="720"/>
    <x v="1"/>
    <x v="1"/>
    <x v="3"/>
    <m/>
    <x v="4"/>
    <n v="683.1"/>
    <n v="25"/>
    <n v="1"/>
    <x v="0"/>
    <x v="0"/>
    <x v="6"/>
  </r>
  <r>
    <s v="3540337"/>
    <x v="1"/>
    <s v="Waverly Homes Inc(MRE)"/>
    <s v="305 E Spruce Ave"/>
    <s v="La Center"/>
    <s v="WA"/>
    <s v="720"/>
    <x v="1"/>
    <x v="1"/>
    <x v="3"/>
    <m/>
    <x v="4"/>
    <n v="650.66"/>
    <n v="22"/>
    <n v="1"/>
    <x v="0"/>
    <x v="0"/>
    <x v="6"/>
  </r>
  <r>
    <s v="3540339"/>
    <x v="1"/>
    <s v="Waverly Homes Inc(MRE)"/>
    <s v="304 E Spruce Ave"/>
    <s v="La Center"/>
    <s v="WA"/>
    <s v="720"/>
    <x v="1"/>
    <x v="1"/>
    <x v="3"/>
    <m/>
    <x v="4"/>
    <n v="652.14"/>
    <n v="33"/>
    <n v="1"/>
    <x v="0"/>
    <x v="0"/>
    <x v="6"/>
  </r>
  <r>
    <s v="3540341"/>
    <x v="1"/>
    <s v="Waverly Homes Inc(MRE)"/>
    <s v="308 E Spruce Ave"/>
    <s v="La Center"/>
    <s v="WA"/>
    <s v="720"/>
    <x v="1"/>
    <x v="1"/>
    <x v="3"/>
    <m/>
    <x v="4"/>
    <n v="651.54999999999995"/>
    <n v="29"/>
    <n v="1"/>
    <x v="0"/>
    <x v="0"/>
    <x v="6"/>
  </r>
  <r>
    <s v="3540355"/>
    <x v="1"/>
    <s v="Waverly Homes Inc(MRE)"/>
    <s v="7320 NE 30th Ct"/>
    <s v="Vancouver"/>
    <s v="WA"/>
    <s v="720"/>
    <x v="1"/>
    <x v="1"/>
    <x v="3"/>
    <m/>
    <x v="4"/>
    <n v="682.18"/>
    <n v="19"/>
    <n v="1"/>
    <x v="0"/>
    <x v="0"/>
    <x v="6"/>
  </r>
  <r>
    <s v="3540356"/>
    <x v="1"/>
    <s v="Waverly Homes Inc(MRE)"/>
    <s v="7318 NE 30th Ct"/>
    <s v="Vancouver"/>
    <s v="WA"/>
    <s v="720"/>
    <x v="1"/>
    <x v="1"/>
    <x v="3"/>
    <m/>
    <x v="4"/>
    <n v="682.48"/>
    <n v="21"/>
    <n v="1"/>
    <x v="0"/>
    <x v="0"/>
    <x v="6"/>
  </r>
  <r>
    <s v="3540357"/>
    <x v="1"/>
    <s v="Waverly Homes Inc(MRE)"/>
    <s v="7316 NE 30th Ct"/>
    <s v="Vancouver"/>
    <s v="WA"/>
    <s v="720"/>
    <x v="1"/>
    <x v="1"/>
    <x v="3"/>
    <m/>
    <x v="4"/>
    <n v="682.18"/>
    <n v="19"/>
    <n v="1"/>
    <x v="0"/>
    <x v="0"/>
    <x v="6"/>
  </r>
  <r>
    <s v="3540361"/>
    <x v="1"/>
    <s v="Waverly Homes Inc(MRE)"/>
    <s v="7314 NE 30th Ct"/>
    <s v="Vancouver"/>
    <s v="WA"/>
    <s v="720"/>
    <x v="1"/>
    <x v="1"/>
    <x v="3"/>
    <m/>
    <x v="4"/>
    <n v="682.48"/>
    <n v="21"/>
    <n v="1"/>
    <x v="0"/>
    <x v="0"/>
    <x v="6"/>
  </r>
  <r>
    <s v="3540372"/>
    <x v="1"/>
    <s v="Lennar Northwest Inc(MRE)"/>
    <s v="13908 NW 55th Way"/>
    <s v="Vancouver"/>
    <s v="WA"/>
    <s v="720"/>
    <x v="1"/>
    <x v="1"/>
    <x v="3"/>
    <m/>
    <x v="4"/>
    <n v="683.79"/>
    <n v="30"/>
    <n v="1"/>
    <x v="0"/>
    <x v="0"/>
    <x v="6"/>
  </r>
  <r>
    <s v="3540386"/>
    <x v="1"/>
    <s v="Waverly Homes Inc(C5C)"/>
    <s v="301 E Spruce Ave"/>
    <s v="La Center"/>
    <s v="WA"/>
    <s v="720"/>
    <x v="1"/>
    <x v="1"/>
    <x v="3"/>
    <m/>
    <x v="4"/>
    <n v="652.29999999999995"/>
    <n v="34"/>
    <n v="1"/>
    <x v="0"/>
    <x v="0"/>
    <x v="6"/>
  </r>
  <r>
    <s v="3540395"/>
    <x v="1"/>
    <s v="Urban Northwest Homes LLC(C5C)"/>
    <s v="15515 NE 107th St"/>
    <s v="Vancouver"/>
    <s v="WA"/>
    <s v="720"/>
    <x v="1"/>
    <x v="1"/>
    <x v="3"/>
    <m/>
    <x v="4"/>
    <n v="648.98"/>
    <n v="21"/>
    <n v="1"/>
    <x v="0"/>
    <x v="0"/>
    <x v="6"/>
  </r>
  <r>
    <s v="3540396"/>
    <x v="1"/>
    <s v="Urban Northwest Homes LLC(C5C)"/>
    <s v="15320 NE 107th St"/>
    <s v="Vancouver"/>
    <s v="WA"/>
    <s v="720"/>
    <x v="1"/>
    <x v="1"/>
    <x v="3"/>
    <m/>
    <x v="4"/>
    <n v="649.52"/>
    <n v="25"/>
    <n v="1"/>
    <x v="0"/>
    <x v="0"/>
    <x v="6"/>
  </r>
  <r>
    <s v="3540402"/>
    <x v="1"/>
    <s v="D R Horton Inc Portland(C5C)"/>
    <s v="3717 NE Laurel St"/>
    <s v="Camas"/>
    <s v="WA"/>
    <s v="720"/>
    <x v="1"/>
    <x v="1"/>
    <x v="3"/>
    <m/>
    <x v="4"/>
    <n v="649.99"/>
    <n v="28"/>
    <n v="1"/>
    <x v="0"/>
    <x v="0"/>
    <x v="6"/>
  </r>
  <r>
    <s v="3540403"/>
    <x v="1"/>
    <s v="D R Horton Inc Portland(C5C)"/>
    <s v="3121 NE Laurel St"/>
    <s v="Camas"/>
    <s v="WA"/>
    <s v="720"/>
    <x v="1"/>
    <x v="1"/>
    <x v="3"/>
    <m/>
    <x v="4"/>
    <n v="649.71"/>
    <n v="26"/>
    <n v="1"/>
    <x v="0"/>
    <x v="0"/>
    <x v="6"/>
  </r>
  <r>
    <s v="3540409"/>
    <x v="1"/>
    <s v="Urban Northwest Homes LLC(C5C)"/>
    <s v="1903 NW 117th Way"/>
    <s v="Vancouver"/>
    <s v="WA"/>
    <s v="720"/>
    <x v="1"/>
    <x v="1"/>
    <x v="3"/>
    <m/>
    <x v="4"/>
    <n v="649.28"/>
    <n v="23"/>
    <n v="1"/>
    <x v="0"/>
    <x v="0"/>
    <x v="6"/>
  </r>
  <r>
    <s v="3540413"/>
    <x v="1"/>
    <s v="Hendrickson Development Inc(C5C)"/>
    <s v="1531 NW 24th Ave"/>
    <s v="Battle Ground"/>
    <s v="WA"/>
    <s v="720"/>
    <x v="1"/>
    <x v="1"/>
    <x v="3"/>
    <m/>
    <x v="4"/>
    <n v="682.1"/>
    <n v="16"/>
    <n v="1"/>
    <x v="0"/>
    <x v="0"/>
    <x v="4"/>
  </r>
  <r>
    <s v="3540510"/>
    <x v="1"/>
    <s v="K H R Homes(MRE)"/>
    <s v="17010 NE 28th Way"/>
    <s v="Vancouver"/>
    <s v="WA"/>
    <s v="720"/>
    <x v="1"/>
    <x v="1"/>
    <x v="3"/>
    <m/>
    <x v="4"/>
    <n v="684.96"/>
    <n v="38"/>
    <n v="1"/>
    <x v="0"/>
    <x v="0"/>
    <x v="6"/>
  </r>
  <r>
    <s v="3540512"/>
    <x v="1"/>
    <s v="Pacific Lifestyle Homes(MRE)"/>
    <s v="4521 S 19th St"/>
    <s v="Ridgefield"/>
    <s v="WA"/>
    <s v="720"/>
    <x v="1"/>
    <x v="1"/>
    <x v="3"/>
    <m/>
    <x v="4"/>
    <n v="683.13"/>
    <n v="23"/>
    <n v="1"/>
    <x v="0"/>
    <x v="0"/>
    <x v="6"/>
  </r>
  <r>
    <s v="3540535"/>
    <x v="1"/>
    <s v="Kingston Homes LLC(MRE)"/>
    <s v="5911 NE 131st St"/>
    <s v="Vancouver"/>
    <s v="WA"/>
    <s v="720"/>
    <x v="1"/>
    <x v="1"/>
    <x v="3"/>
    <m/>
    <x v="4"/>
    <n v="649.28"/>
    <n v="23"/>
    <n v="1"/>
    <x v="0"/>
    <x v="0"/>
    <x v="6"/>
  </r>
  <r>
    <s v="3540561"/>
    <x v="1"/>
    <s v="Helmes Inc(MRE)"/>
    <s v="7912 NE 168th Ave"/>
    <s v="Vancouver"/>
    <s v="WA"/>
    <s v="720"/>
    <x v="1"/>
    <x v="1"/>
    <x v="3"/>
    <m/>
    <x v="4"/>
    <n v="649.41999999999996"/>
    <n v="24"/>
    <n v="1"/>
    <x v="0"/>
    <x v="0"/>
    <x v="6"/>
  </r>
  <r>
    <s v="3540562"/>
    <x v="1"/>
    <s v="Helmes Inc(MRE)"/>
    <s v="17004 NE 79th Way"/>
    <s v="Vancouver"/>
    <s v="WA"/>
    <s v="720"/>
    <x v="1"/>
    <x v="1"/>
    <x v="3"/>
    <m/>
    <x v="4"/>
    <n v="649.71"/>
    <n v="26"/>
    <n v="1"/>
    <x v="0"/>
    <x v="0"/>
    <x v="6"/>
  </r>
  <r>
    <s v="3540614"/>
    <x v="1"/>
    <s v="Canyon Crest Homes LLC(MRE)"/>
    <s v="6601 NE 71st Ave"/>
    <s v="Vancouver"/>
    <s v="WA"/>
    <s v="720"/>
    <x v="1"/>
    <x v="1"/>
    <x v="3"/>
    <m/>
    <x v="4"/>
    <n v="902.97"/>
    <n v="20"/>
    <n v="1"/>
    <x v="0"/>
    <x v="0"/>
    <x v="6"/>
  </r>
  <r>
    <s v="3540616"/>
    <x v="1"/>
    <s v="Canyon Crest Homes LLC(MRE)"/>
    <s v="7114 NE 66th Cir"/>
    <s v="Vancouver"/>
    <s v="WA"/>
    <s v="720"/>
    <x v="1"/>
    <x v="1"/>
    <x v="3"/>
    <m/>
    <x v="4"/>
    <n v="683.85"/>
    <n v="28"/>
    <n v="1"/>
    <x v="0"/>
    <x v="0"/>
    <x v="6"/>
  </r>
  <r>
    <s v="3540622"/>
    <x v="1"/>
    <s v="Generation Homes Northwest(MRE)"/>
    <s v="2813 NE 170th Ave"/>
    <s v="Vancouver"/>
    <s v="WA"/>
    <s v="720"/>
    <x v="1"/>
    <x v="1"/>
    <x v="3"/>
    <m/>
    <x v="4"/>
    <n v="650.51"/>
    <n v="22"/>
    <n v="1"/>
    <x v="0"/>
    <x v="0"/>
    <x v="6"/>
  </r>
  <r>
    <s v="3540623"/>
    <x v="1"/>
    <s v="Generation Homes Northwest(MRE)"/>
    <s v="2906 NE 170th Ave"/>
    <s v="Vancouver"/>
    <s v="WA"/>
    <s v="720"/>
    <x v="1"/>
    <x v="1"/>
    <x v="3"/>
    <m/>
    <x v="4"/>
    <n v="650.36"/>
    <n v="21"/>
    <n v="1"/>
    <x v="0"/>
    <x v="0"/>
    <x v="6"/>
  </r>
  <r>
    <s v="3540624"/>
    <x v="1"/>
    <s v="Generation Homes Northwest(MRE)"/>
    <s v="2812 NE 168th Ave"/>
    <s v="Vancouver"/>
    <s v="WA"/>
    <s v="720"/>
    <x v="1"/>
    <x v="1"/>
    <x v="3"/>
    <m/>
    <x v="4"/>
    <n v="650.80999999999995"/>
    <n v="24"/>
    <n v="1"/>
    <x v="0"/>
    <x v="0"/>
    <x v="6"/>
  </r>
  <r>
    <s v="3540629"/>
    <x v="1"/>
    <s v="Kingston Homes LLC(MRE)"/>
    <s v="5206 NE 142nd St"/>
    <s v="Vancouver"/>
    <s v="WA"/>
    <s v="720"/>
    <x v="1"/>
    <x v="1"/>
    <x v="3"/>
    <m/>
    <x v="4"/>
    <n v="650.51"/>
    <n v="22"/>
    <n v="1"/>
    <x v="0"/>
    <x v="0"/>
    <x v="6"/>
  </r>
  <r>
    <s v="3540634"/>
    <x v="1"/>
    <s v="D R Horton Inc Portland(J2R)"/>
    <s v="11815 NE 131st Pl"/>
    <s v="Vancouver"/>
    <s v="WA"/>
    <s v="720"/>
    <x v="1"/>
    <x v="1"/>
    <x v="3"/>
    <m/>
    <x v="4"/>
    <n v="649.53"/>
    <n v="28"/>
    <n v="1"/>
    <x v="0"/>
    <x v="0"/>
    <x v="6"/>
  </r>
  <r>
    <s v="3540636"/>
    <x v="1"/>
    <s v="D R Horton Inc Portland(J2R)"/>
    <s v="11720 NE 131st Pl"/>
    <s v="Vancouver"/>
    <s v="WA"/>
    <s v="720"/>
    <x v="1"/>
    <x v="1"/>
    <x v="3"/>
    <m/>
    <x v="4"/>
    <n v="649.83000000000004"/>
    <n v="30"/>
    <n v="1"/>
    <x v="0"/>
    <x v="0"/>
    <x v="6"/>
  </r>
  <r>
    <s v="3540637"/>
    <x v="1"/>
    <s v="D R Horton Inc Portland(J2R)"/>
    <s v="11708 NE 131st Pl"/>
    <s v="Vancouver"/>
    <s v="WA"/>
    <s v="720"/>
    <x v="1"/>
    <x v="1"/>
    <x v="3"/>
    <m/>
    <x v="4"/>
    <n v="651.82000000000005"/>
    <n v="31"/>
    <n v="1"/>
    <x v="0"/>
    <x v="0"/>
    <x v="6"/>
  </r>
  <r>
    <s v="3540639"/>
    <x v="1"/>
    <s v="D R Horton Inc Portland(J2R)"/>
    <s v="11705 NE 131st Pl"/>
    <s v="Vancouver"/>
    <s v="WA"/>
    <s v="720"/>
    <x v="1"/>
    <x v="1"/>
    <x v="3"/>
    <m/>
    <x v="4"/>
    <n v="651.82000000000005"/>
    <n v="31"/>
    <n v="1"/>
    <x v="0"/>
    <x v="0"/>
    <x v="6"/>
  </r>
  <r>
    <s v="3540640"/>
    <x v="1"/>
    <s v="D R Horton Inc Portland(J2R)"/>
    <s v="13010 NE 118th St"/>
    <s v="Vancouver"/>
    <s v="WA"/>
    <s v="720"/>
    <x v="1"/>
    <x v="1"/>
    <x v="3"/>
    <m/>
    <x v="4"/>
    <n v="651.24"/>
    <n v="27"/>
    <n v="1"/>
    <x v="0"/>
    <x v="0"/>
    <x v="6"/>
  </r>
  <r>
    <s v="3540661"/>
    <x v="1"/>
    <s v="Glavin Development LLC(MRE)"/>
    <s v="14204 NE 51st Ct"/>
    <s v="Vancouver"/>
    <s v="WA"/>
    <s v="720"/>
    <x v="1"/>
    <x v="1"/>
    <x v="3"/>
    <m/>
    <x v="4"/>
    <n v="682.98"/>
    <n v="22"/>
    <n v="1"/>
    <x v="0"/>
    <x v="0"/>
    <x v="6"/>
  </r>
  <r>
    <s v="3540692"/>
    <x v="1"/>
    <s v="Helmes Inc(MRE)"/>
    <s v="1210 S Fieldcrest Dr"/>
    <s v="Ridgefield"/>
    <s v="WA"/>
    <s v="720"/>
    <x v="1"/>
    <x v="1"/>
    <x v="3"/>
    <m/>
    <x v="4"/>
    <n v="650.22"/>
    <n v="20"/>
    <n v="1"/>
    <x v="0"/>
    <x v="0"/>
    <x v="6"/>
  </r>
  <r>
    <s v="3540703"/>
    <x v="1"/>
    <s v="D R Horton Inc Portland(J2R)"/>
    <s v="13009 NE 56th St"/>
    <s v="Vancouver"/>
    <s v="WA"/>
    <s v="720"/>
    <x v="1"/>
    <x v="1"/>
    <x v="3"/>
    <m/>
    <x v="4"/>
    <n v="1276.17"/>
    <n v="29"/>
    <n v="1"/>
    <x v="0"/>
    <x v="0"/>
    <x v="6"/>
  </r>
  <r>
    <s v="3540705"/>
    <x v="1"/>
    <s v="D R Horton Inc Portland(J2R)"/>
    <s v="13017 NE 56th St"/>
    <s v="Vancouver"/>
    <s v="WA"/>
    <s v="720"/>
    <x v="1"/>
    <x v="1"/>
    <x v="3"/>
    <m/>
    <x v="4"/>
    <n v="653.75"/>
    <n v="57"/>
    <n v="1"/>
    <x v="0"/>
    <x v="0"/>
    <x v="6"/>
  </r>
  <r>
    <s v="3540706"/>
    <x v="1"/>
    <s v="D R Horton Inc Portland(J2R)"/>
    <s v="13013 NE 56th St"/>
    <s v="Vancouver"/>
    <s v="WA"/>
    <s v="720"/>
    <x v="1"/>
    <x v="1"/>
    <x v="3"/>
    <m/>
    <x v="4"/>
    <n v="649.53"/>
    <n v="28"/>
    <n v="1"/>
    <x v="0"/>
    <x v="0"/>
    <x v="6"/>
  </r>
  <r>
    <s v="3540708"/>
    <x v="1"/>
    <s v="Manor Homes Washington Inc(C5C)"/>
    <s v="4214 NE Tacoma Ct"/>
    <s v="Camas"/>
    <s v="WA"/>
    <s v="720"/>
    <x v="1"/>
    <x v="1"/>
    <x v="3"/>
    <m/>
    <x v="4"/>
    <n v="656.25"/>
    <n v="71"/>
    <n v="1"/>
    <x v="0"/>
    <x v="0"/>
    <x v="4"/>
  </r>
  <r>
    <s v="3540709"/>
    <x v="1"/>
    <s v="Manor Homes Washington Inc(C5C)"/>
    <s v="4231 NE Tacoma Ct"/>
    <s v="Camas"/>
    <s v="WA"/>
    <s v="720"/>
    <x v="1"/>
    <x v="1"/>
    <x v="3"/>
    <m/>
    <x v="4"/>
    <n v="649.41999999999996"/>
    <n v="24"/>
    <n v="1"/>
    <x v="0"/>
    <x v="0"/>
    <x v="4"/>
  </r>
  <r>
    <s v="3540710"/>
    <x v="1"/>
    <s v="Manor Homes Washington Inc(C5C)"/>
    <s v="4121 NE Tacoma Ct"/>
    <s v="Camas"/>
    <s v="WA"/>
    <s v="720"/>
    <x v="1"/>
    <x v="1"/>
    <x v="3"/>
    <m/>
    <x v="4"/>
    <n v="648.67999999999995"/>
    <n v="19"/>
    <n v="1"/>
    <x v="0"/>
    <x v="0"/>
    <x v="4"/>
  </r>
  <r>
    <s v="3540713"/>
    <x v="1"/>
    <s v="D R Horton Inc Portland(J2R)"/>
    <s v="13101 NE 56th Cir"/>
    <s v="Vancouver"/>
    <s v="WA"/>
    <s v="720"/>
    <x v="1"/>
    <x v="1"/>
    <x v="3"/>
    <m/>
    <x v="4"/>
    <n v="680.77"/>
    <n v="29"/>
    <n v="1"/>
    <x v="0"/>
    <x v="0"/>
    <x v="6"/>
  </r>
  <r>
    <s v="3540714"/>
    <x v="1"/>
    <s v="D R Horton Inc Portland(J2R)"/>
    <s v="13105 NE 56th Cir"/>
    <s v="Vancouver"/>
    <s v="WA"/>
    <s v="720"/>
    <x v="1"/>
    <x v="1"/>
    <x v="3"/>
    <m/>
    <x v="4"/>
    <n v="648.16999999999996"/>
    <n v="27"/>
    <n v="1"/>
    <x v="0"/>
    <x v="0"/>
    <x v="6"/>
  </r>
  <r>
    <s v="3540719"/>
    <x v="1"/>
    <s v="D R Horton Inc Portland(J2R)"/>
    <s v="13109 NE 56th Cir"/>
    <s v="Vancouver"/>
    <s v="WA"/>
    <s v="720"/>
    <x v="1"/>
    <x v="1"/>
    <x v="3"/>
    <m/>
    <x v="4"/>
    <n v="648.46"/>
    <n v="29"/>
    <n v="1"/>
    <x v="0"/>
    <x v="0"/>
    <x v="6"/>
  </r>
  <r>
    <s v="3540721"/>
    <x v="1"/>
    <s v="D R Horton Inc Portland(J2R)"/>
    <s v="13113 NE 56th Cir"/>
    <s v="Vancouver"/>
    <s v="WA"/>
    <s v="720"/>
    <x v="1"/>
    <x v="1"/>
    <x v="3"/>
    <m/>
    <x v="4"/>
    <n v="680.34"/>
    <n v="26"/>
    <n v="1"/>
    <x v="0"/>
    <x v="0"/>
    <x v="6"/>
  </r>
  <r>
    <s v="3540723"/>
    <x v="1"/>
    <s v="D R Horton Inc Portland(C5C)"/>
    <s v="13119 NE 56th Cir"/>
    <s v="Vancouver"/>
    <s v="WA"/>
    <s v="720"/>
    <x v="1"/>
    <x v="1"/>
    <x v="3"/>
    <m/>
    <x v="4"/>
    <n v="681.35"/>
    <n v="33"/>
    <n v="1"/>
    <x v="0"/>
    <x v="0"/>
    <x v="6"/>
  </r>
  <r>
    <s v="3540724"/>
    <x v="1"/>
    <s v="D R Horton Inc Portland(C5C)"/>
    <s v="13121 NE 56th Cir"/>
    <s v="Vancouver"/>
    <s v="WA"/>
    <s v="720"/>
    <x v="1"/>
    <x v="1"/>
    <x v="3"/>
    <m/>
    <x v="4"/>
    <n v="684.84"/>
    <n v="57"/>
    <n v="1"/>
    <x v="0"/>
    <x v="0"/>
    <x v="6"/>
  </r>
  <r>
    <s v="3540725"/>
    <x v="1"/>
    <s v="D R Horton Inc Portland(C5C)"/>
    <s v="13114 NE 56th Cir"/>
    <s v="Vancouver"/>
    <s v="WA"/>
    <s v="720"/>
    <x v="1"/>
    <x v="1"/>
    <x v="3"/>
    <m/>
    <x v="4"/>
    <n v="680.48"/>
    <n v="27"/>
    <n v="1"/>
    <x v="0"/>
    <x v="0"/>
    <x v="6"/>
  </r>
  <r>
    <s v="3540726"/>
    <x v="1"/>
    <s v="D R Horton Inc Portland(C5C)"/>
    <s v="13110 NE 56th Cir"/>
    <s v="Vancouver"/>
    <s v="WA"/>
    <s v="720"/>
    <x v="1"/>
    <x v="1"/>
    <x v="3"/>
    <m/>
    <x v="4"/>
    <n v="680.62"/>
    <n v="28"/>
    <n v="1"/>
    <x v="0"/>
    <x v="0"/>
    <x v="6"/>
  </r>
  <r>
    <s v="3540756"/>
    <x v="1"/>
    <s v="David Weekley Homes(MRE)"/>
    <s v="14304 NW 56th Ave"/>
    <s v="Vancouver"/>
    <s v="WA"/>
    <s v="720"/>
    <x v="1"/>
    <x v="1"/>
    <x v="3"/>
    <m/>
    <x v="4"/>
    <n v="680.77"/>
    <n v="29"/>
    <n v="1"/>
    <x v="0"/>
    <x v="0"/>
    <x v="6"/>
  </r>
  <r>
    <s v="3540766"/>
    <x v="1"/>
    <s v="Manor Homes Washington Inc(C5C)"/>
    <s v="9606 NE 109th St"/>
    <s v="Vancouver"/>
    <s v="WA"/>
    <s v="720"/>
    <x v="1"/>
    <x v="1"/>
    <x v="3"/>
    <m/>
    <x v="4"/>
    <n v="648.37"/>
    <n v="20"/>
    <n v="1"/>
    <x v="0"/>
    <x v="0"/>
    <x v="6"/>
  </r>
  <r>
    <s v="3540768"/>
    <x v="1"/>
    <s v="Evergreen Homes NW LLC(MRE)"/>
    <s v="4025 X St"/>
    <s v="Washougal"/>
    <s v="WA"/>
    <s v="720"/>
    <x v="1"/>
    <x v="1"/>
    <x v="3"/>
    <m/>
    <x v="4"/>
    <n v="649.85"/>
    <n v="27"/>
    <n v="1"/>
    <x v="0"/>
    <x v="0"/>
    <x v="6"/>
  </r>
  <r>
    <s v="3540770"/>
    <x v="1"/>
    <s v="Evergreen Homes NW LLC(MRE)"/>
    <s v="4015 X St"/>
    <s v="Washougal"/>
    <s v="WA"/>
    <s v="720"/>
    <x v="1"/>
    <x v="1"/>
    <x v="3"/>
    <m/>
    <x v="4"/>
    <n v="650.20000000000005"/>
    <n v="41"/>
    <n v="1"/>
    <x v="0"/>
    <x v="0"/>
    <x v="6"/>
  </r>
  <r>
    <s v="3540771"/>
    <x v="1"/>
    <s v="Helmes Inc(C5C)"/>
    <s v="1701 NW 18th St"/>
    <s v="Battle Ground"/>
    <s v="WA"/>
    <s v="720"/>
    <x v="1"/>
    <x v="1"/>
    <x v="3"/>
    <m/>
    <x v="4"/>
    <n v="650.66"/>
    <n v="23"/>
    <n v="1"/>
    <x v="0"/>
    <x v="0"/>
    <x v="6"/>
  </r>
  <r>
    <s v="3540792"/>
    <x v="1"/>
    <s v="Manor Homes LLC(MRE)"/>
    <s v="11006 NE 95th Pl"/>
    <s v="Vancouver"/>
    <s v="WA"/>
    <s v="720"/>
    <x v="1"/>
    <x v="1"/>
    <x v="3"/>
    <m/>
    <x v="4"/>
    <n v="648.37"/>
    <n v="20"/>
    <n v="1"/>
    <x v="0"/>
    <x v="0"/>
    <x v="6"/>
  </r>
  <r>
    <s v="3540854"/>
    <x v="1"/>
    <s v="Hendrickson Development Inc(MRE)"/>
    <s v="1525 NW 24th Ave"/>
    <s v="Battle Ground"/>
    <s v="WA"/>
    <s v="720"/>
    <x v="1"/>
    <x v="1"/>
    <x v="3"/>
    <m/>
    <x v="4"/>
    <n v="682.51"/>
    <n v="21"/>
    <n v="1"/>
    <x v="0"/>
    <x v="0"/>
    <x v="6"/>
  </r>
  <r>
    <s v="3540855"/>
    <x v="1"/>
    <s v="Pacific Lifestyle Homes(MRE)"/>
    <s v="2515 NE 7th Dr"/>
    <s v="Battle Ground"/>
    <s v="WA"/>
    <s v="720"/>
    <x v="1"/>
    <x v="1"/>
    <x v="3"/>
    <m/>
    <x v="4"/>
    <n v="682.8"/>
    <n v="23"/>
    <n v="1"/>
    <x v="0"/>
    <x v="0"/>
    <x v="6"/>
  </r>
  <r>
    <s v="3540860"/>
    <x v="1"/>
    <s v="Pacific Lifestyle Homes(MRE)"/>
    <s v="1564 NE 153rd Ave"/>
    <s v="Vancouver"/>
    <s v="WA"/>
    <s v="720"/>
    <x v="1"/>
    <x v="1"/>
    <x v="3"/>
    <m/>
    <x v="4"/>
    <n v="682.39"/>
    <n v="18"/>
    <n v="1"/>
    <x v="0"/>
    <x v="0"/>
    <x v="6"/>
  </r>
  <r>
    <s v="3540861"/>
    <x v="1"/>
    <s v="Pacific Lifestyle Homes(MRE)"/>
    <s v="15315 NE 14th St"/>
    <s v="Vancouver"/>
    <s v="WA"/>
    <s v="720"/>
    <x v="1"/>
    <x v="1"/>
    <x v="3"/>
    <m/>
    <x v="4"/>
    <n v="682.24"/>
    <n v="17"/>
    <n v="1"/>
    <x v="0"/>
    <x v="0"/>
    <x v="6"/>
  </r>
  <r>
    <s v="3540864"/>
    <x v="1"/>
    <s v="Pacific Lifestyle Homes(MRE)"/>
    <s v="4604 S 16th Dr"/>
    <s v="Ridgefield"/>
    <s v="WA"/>
    <s v="720"/>
    <x v="1"/>
    <x v="1"/>
    <x v="3"/>
    <m/>
    <x v="4"/>
    <n v="684.43"/>
    <n v="32"/>
    <n v="1"/>
    <x v="0"/>
    <x v="0"/>
    <x v="6"/>
  </r>
  <r>
    <s v="3540879"/>
    <x v="1"/>
    <s v="D R Horton Inc Portland(MRE)"/>
    <s v="12612 NE 51st St"/>
    <s v="Vancouver"/>
    <s v="WA"/>
    <s v="720"/>
    <x v="1"/>
    <x v="1"/>
    <x v="3"/>
    <m/>
    <x v="4"/>
    <n v="651.96"/>
    <n v="32"/>
    <n v="1"/>
    <x v="0"/>
    <x v="0"/>
    <x v="6"/>
  </r>
  <r>
    <s v="3540923"/>
    <x v="1"/>
    <s v="Hendrickson Development Inc(C5C)"/>
    <s v="1716 NW 24th Ave"/>
    <s v="Battle Ground"/>
    <s v="WA"/>
    <s v="720"/>
    <x v="1"/>
    <x v="1"/>
    <x v="3"/>
    <m/>
    <x v="4"/>
    <n v="681.5"/>
    <n v="14"/>
    <n v="1"/>
    <x v="0"/>
    <x v="0"/>
    <x v="6"/>
  </r>
  <r>
    <s v="3540947"/>
    <x v="1"/>
    <s v="D R Horton Inc Portland(MRE)"/>
    <s v="1318 NE 70th St"/>
    <s v="Vancouver"/>
    <s v="WA"/>
    <s v="720"/>
    <x v="1"/>
    <x v="1"/>
    <x v="3"/>
    <m/>
    <x v="4"/>
    <n v="898.29"/>
    <n v="18"/>
    <n v="1"/>
    <x v="0"/>
    <x v="0"/>
    <x v="6"/>
  </r>
  <r>
    <s v="3540948"/>
    <x v="1"/>
    <s v="D R Horton Inc Portland(MRE)"/>
    <s v="1320 NE 70th St"/>
    <s v="Vancouver"/>
    <s v="WA"/>
    <s v="720"/>
    <x v="1"/>
    <x v="1"/>
    <x v="3"/>
    <m/>
    <x v="4"/>
    <n v="647.41999999999996"/>
    <n v="22"/>
    <n v="1"/>
    <x v="0"/>
    <x v="0"/>
    <x v="6"/>
  </r>
  <r>
    <s v="3541006"/>
    <x v="1"/>
    <s v="Urban Northwest Homes LLC(MRE)"/>
    <s v="1900 NW 117th Way"/>
    <s v="Vancouver"/>
    <s v="WA"/>
    <s v="720"/>
    <x v="1"/>
    <x v="1"/>
    <x v="3"/>
    <m/>
    <x v="4"/>
    <n v="681.52"/>
    <n v="21"/>
    <n v="1"/>
    <x v="0"/>
    <x v="0"/>
    <x v="6"/>
  </r>
  <r>
    <s v="3541016"/>
    <x v="1"/>
    <s v="Hendrickson Development Inc(MRE)"/>
    <s v="1615 NW 24th Ave"/>
    <s v="Battle Ground"/>
    <s v="WA"/>
    <s v="720"/>
    <x v="1"/>
    <x v="1"/>
    <x v="3"/>
    <m/>
    <x v="4"/>
    <n v="682.65"/>
    <n v="22"/>
    <n v="1"/>
    <x v="0"/>
    <x v="0"/>
    <x v="6"/>
  </r>
  <r>
    <s v="3541115"/>
    <x v="1"/>
    <s v="Pacific Lifestyle Homes(MRE)"/>
    <s v="3349 N Abernathy Cir"/>
    <s v="Ridgefield"/>
    <s v="WA"/>
    <s v="720"/>
    <x v="1"/>
    <x v="1"/>
    <x v="3"/>
    <m/>
    <x v="4"/>
    <n v="684.73"/>
    <n v="34"/>
    <n v="1"/>
    <x v="0"/>
    <x v="0"/>
    <x v="6"/>
  </r>
  <r>
    <s v="3541116"/>
    <x v="1"/>
    <s v="Pacific Lifestyle Homes(MRE)"/>
    <s v="3448 N Abernathy Cir"/>
    <s v="Ridgefield"/>
    <s v="WA"/>
    <s v="720"/>
    <x v="1"/>
    <x v="1"/>
    <x v="3"/>
    <m/>
    <x v="4"/>
    <n v="686.04"/>
    <n v="43"/>
    <n v="1"/>
    <x v="0"/>
    <x v="0"/>
    <x v="6"/>
  </r>
  <r>
    <s v="3541117"/>
    <x v="1"/>
    <s v="Kingston Homes LLC(J2R)"/>
    <s v="5707 NE 131st ST"/>
    <s v="Vancouver"/>
    <s v="WA"/>
    <s v="720"/>
    <x v="1"/>
    <x v="1"/>
    <x v="3"/>
    <m/>
    <x v="4"/>
    <n v="650.80999999999995"/>
    <n v="24"/>
    <n v="1"/>
    <x v="0"/>
    <x v="0"/>
    <x v="6"/>
  </r>
  <r>
    <s v="3541119"/>
    <x v="1"/>
    <s v="Urban Northwest Homes LLC(MRE)"/>
    <s v="15505 NE 108th Way"/>
    <s v="Vancouver"/>
    <s v="WA"/>
    <s v="720"/>
    <x v="1"/>
    <x v="1"/>
    <x v="3"/>
    <m/>
    <x v="4"/>
    <n v="648.83000000000004"/>
    <n v="19"/>
    <n v="1"/>
    <x v="0"/>
    <x v="0"/>
    <x v="6"/>
  </r>
  <r>
    <s v="3541123"/>
    <x v="1"/>
    <s v="Urban Northwest Homes LLC(MRE)"/>
    <s v="11100 NE 133rd Ct"/>
    <s v="Vancouver"/>
    <s v="WA"/>
    <s v="720"/>
    <x v="1"/>
    <x v="1"/>
    <x v="3"/>
    <m/>
    <x v="4"/>
    <n v="650"/>
    <n v="27"/>
    <n v="1"/>
    <x v="0"/>
    <x v="0"/>
    <x v="6"/>
  </r>
  <r>
    <s v="3541145"/>
    <x v="1"/>
    <s v="Summerplace Homes(J2R)"/>
    <s v="1701 S Nighthawk Rd"/>
    <s v="Ridgefield"/>
    <s v="WA"/>
    <s v="720"/>
    <x v="1"/>
    <x v="1"/>
    <x v="3"/>
    <m/>
    <x v="4"/>
    <n v="701.2"/>
    <n v="43"/>
    <n v="1"/>
    <x v="0"/>
    <x v="0"/>
    <x v="6"/>
  </r>
  <r>
    <s v="3541157"/>
    <x v="1"/>
    <s v="Helmes Inc(C5C)"/>
    <s v="1600 NW 17th St"/>
    <s v="Battle Ground"/>
    <s v="WA"/>
    <s v="720"/>
    <x v="1"/>
    <x v="1"/>
    <x v="3"/>
    <m/>
    <x v="4"/>
    <n v="650.66"/>
    <n v="23"/>
    <n v="1"/>
    <x v="0"/>
    <x v="0"/>
    <x v="6"/>
  </r>
  <r>
    <s v="3541158"/>
    <x v="1"/>
    <s v="Helmes Inc(C5C)"/>
    <s v="4126 S 11th Cir"/>
    <s v="Ridgefield"/>
    <s v="WA"/>
    <s v="720"/>
    <x v="1"/>
    <x v="1"/>
    <x v="3"/>
    <m/>
    <x v="4"/>
    <n v="649.34"/>
    <n v="14"/>
    <n v="1"/>
    <x v="0"/>
    <x v="0"/>
    <x v="6"/>
  </r>
  <r>
    <s v="3541165"/>
    <x v="1"/>
    <s v="Helmes Inc(C5C)"/>
    <s v="1203 S 44th Pl"/>
    <s v="Ridgefield"/>
    <s v="WA"/>
    <s v="720"/>
    <x v="1"/>
    <x v="1"/>
    <x v="3"/>
    <m/>
    <x v="4"/>
    <n v="650.22"/>
    <n v="20"/>
    <n v="1"/>
    <x v="0"/>
    <x v="0"/>
    <x v="6"/>
  </r>
  <r>
    <s v="3541177"/>
    <x v="1"/>
    <s v="D R Horton Inc Portland(C5C)"/>
    <s v="7222 N 93rd Lp"/>
    <s v="Camas"/>
    <s v="WA"/>
    <s v="720"/>
    <x v="1"/>
    <x v="1"/>
    <x v="3"/>
    <m/>
    <x v="4"/>
    <n v="684"/>
    <n v="38"/>
    <n v="1"/>
    <x v="0"/>
    <x v="0"/>
    <x v="6"/>
  </r>
  <r>
    <s v="3541181"/>
    <x v="1"/>
    <s v="D R Horton Inc Portland(J2R)"/>
    <s v="7220 N 93rd Lp"/>
    <s v="Camas"/>
    <s v="WA"/>
    <s v="720"/>
    <x v="1"/>
    <x v="1"/>
    <x v="3"/>
    <m/>
    <x v="4"/>
    <n v="683.42"/>
    <n v="34"/>
    <n v="1"/>
    <x v="0"/>
    <x v="0"/>
    <x v="6"/>
  </r>
  <r>
    <s v="3541183"/>
    <x v="1"/>
    <s v="Summerplace Homes(C5C)"/>
    <s v="1671 S Nighthawk Rd"/>
    <s v="Ridgefield"/>
    <s v="WA"/>
    <s v="720"/>
    <x v="1"/>
    <x v="1"/>
    <x v="3"/>
    <m/>
    <x v="4"/>
    <n v="685.89"/>
    <n v="42"/>
    <n v="1"/>
    <x v="0"/>
    <x v="0"/>
    <x v="6"/>
  </r>
  <r>
    <s v="3541208"/>
    <x v="1"/>
    <s v="Greenbrook Construction(J2R)"/>
    <s v="13911 NE 92nd St"/>
    <s v="Vancouver"/>
    <s v="WA"/>
    <s v="720"/>
    <x v="1"/>
    <x v="1"/>
    <x v="3"/>
    <m/>
    <x v="4"/>
    <n v="649.27"/>
    <n v="22"/>
    <n v="1"/>
    <x v="0"/>
    <x v="0"/>
    <x v="6"/>
  </r>
  <r>
    <s v="3541209"/>
    <x v="1"/>
    <s v="D R Horton Inc Portland(MRE)"/>
    <s v="7218 N 93rd Lp"/>
    <s v="Camas"/>
    <s v="WA"/>
    <s v="720"/>
    <x v="1"/>
    <x v="1"/>
    <x v="3"/>
    <m/>
    <x v="4"/>
    <n v="651.6"/>
    <n v="38"/>
    <n v="1"/>
    <x v="0"/>
    <x v="0"/>
    <x v="6"/>
  </r>
  <r>
    <s v="3541210"/>
    <x v="1"/>
    <s v="D R Horton Inc Portland(MRE)"/>
    <s v="7412 N 93rd Ave"/>
    <s v="Camas"/>
    <s v="WA"/>
    <s v="720"/>
    <x v="1"/>
    <x v="1"/>
    <x v="3"/>
    <m/>
    <x v="4"/>
    <n v="655.54"/>
    <n v="65"/>
    <n v="1"/>
    <x v="0"/>
    <x v="0"/>
    <x v="6"/>
  </r>
  <r>
    <s v="3541212"/>
    <x v="1"/>
    <s v="D R Horton Inc Portland(MRE)"/>
    <s v="9310 N Chestnut St"/>
    <s v="Camas"/>
    <s v="WA"/>
    <s v="720"/>
    <x v="1"/>
    <x v="1"/>
    <x v="3"/>
    <m/>
    <x v="4"/>
    <n v="684"/>
    <n v="38"/>
    <n v="1"/>
    <x v="0"/>
    <x v="0"/>
    <x v="6"/>
  </r>
  <r>
    <s v="3541242"/>
    <x v="1"/>
    <s v="D R Horton Inc Portland(MRE)"/>
    <s v="7319 N 93rd Ave"/>
    <s v="Camas"/>
    <s v="WA"/>
    <s v="720"/>
    <x v="1"/>
    <x v="1"/>
    <x v="3"/>
    <m/>
    <x v="4"/>
    <n v="656.33"/>
    <n v="62"/>
    <n v="1"/>
    <x v="0"/>
    <x v="0"/>
    <x v="6"/>
  </r>
  <r>
    <s v="3541244"/>
    <x v="1"/>
    <s v="LGI Homes Oregon LLC(MRE)"/>
    <s v="9117 NE 167th Ct"/>
    <s v="Vancouver"/>
    <s v="WA"/>
    <s v="720"/>
    <x v="1"/>
    <x v="1"/>
    <x v="3"/>
    <m/>
    <x v="4"/>
    <n v="681.82"/>
    <n v="23"/>
    <n v="1"/>
    <x v="0"/>
    <x v="0"/>
    <x v="6"/>
  </r>
  <r>
    <s v="3541310"/>
    <x v="1"/>
    <s v="Aho Construction(MRE)"/>
    <s v="6613 NE 133rd Way"/>
    <s v="Vancouver"/>
    <s v="WA"/>
    <s v="720"/>
    <x v="1"/>
    <x v="1"/>
    <x v="3"/>
    <m/>
    <x v="4"/>
    <n v="651.96"/>
    <n v="32"/>
    <n v="1"/>
    <x v="0"/>
    <x v="0"/>
    <x v="6"/>
  </r>
  <r>
    <s v="3541313"/>
    <x v="1"/>
    <s v="Aho Construction(MRE)"/>
    <s v="6816 NE 134th St"/>
    <s v="Vancouver"/>
    <s v="WA"/>
    <s v="720"/>
    <x v="1"/>
    <x v="1"/>
    <x v="3"/>
    <m/>
    <x v="4"/>
    <n v="651.38"/>
    <n v="28"/>
    <n v="1"/>
    <x v="0"/>
    <x v="0"/>
    <x v="6"/>
  </r>
  <r>
    <s v="3541315"/>
    <x v="1"/>
    <s v="Helmes Inc(MRE)"/>
    <s v="14300 NE 52nd Ave"/>
    <s v="Vancouver"/>
    <s v="WA"/>
    <s v="720"/>
    <x v="1"/>
    <x v="1"/>
    <x v="3"/>
    <m/>
    <x v="4"/>
    <n v="650.66"/>
    <n v="23"/>
    <n v="1"/>
    <x v="0"/>
    <x v="0"/>
    <x v="6"/>
  </r>
  <r>
    <s v="3541332"/>
    <x v="1"/>
    <s v="Waverly Homes Inc(MRE)"/>
    <s v="300 E Spruce Ave"/>
    <s v="La Center"/>
    <s v="WA"/>
    <s v="720"/>
    <x v="1"/>
    <x v="1"/>
    <x v="3"/>
    <m/>
    <x v="4"/>
    <n v="903.16"/>
    <n v="45"/>
    <n v="1"/>
    <x v="0"/>
    <x v="0"/>
    <x v="6"/>
  </r>
  <r>
    <s v="3541375"/>
    <x v="1"/>
    <s v="GR Investment Properties LLC(J2R)"/>
    <s v="12331 NE 116th Way"/>
    <s v="Vancouver"/>
    <s v="WA"/>
    <s v="720"/>
    <x v="1"/>
    <x v="1"/>
    <x v="0"/>
    <m/>
    <x v="4"/>
    <n v="659.53"/>
    <n v="36"/>
    <n v="1"/>
    <x v="0"/>
    <x v="0"/>
    <x v="6"/>
  </r>
  <r>
    <s v="3541381"/>
    <x v="1"/>
    <s v="GR Investment Properties LLC(J2R)"/>
    <s v="12323 NE 116th Way"/>
    <s v="Vancouver"/>
    <s v="WA"/>
    <s v="720"/>
    <x v="1"/>
    <x v="1"/>
    <x v="3"/>
    <m/>
    <x v="4"/>
    <n v="652.55999999999995"/>
    <n v="36"/>
    <n v="1"/>
    <x v="0"/>
    <x v="0"/>
    <x v="6"/>
  </r>
  <r>
    <s v="3541399"/>
    <x v="1"/>
    <s v="GR Investment Properties LLC(J2R)"/>
    <s v="12334 NE 116th St"/>
    <s v="Vancouver"/>
    <s v="WA"/>
    <s v="720"/>
    <x v="1"/>
    <x v="1"/>
    <x v="0"/>
    <m/>
    <x v="4"/>
    <n v="662.22"/>
    <n v="50"/>
    <n v="1"/>
    <x v="0"/>
    <x v="0"/>
    <x v="6"/>
  </r>
  <r>
    <s v="3541431"/>
    <x v="1"/>
    <s v="Pacific Lifestyle Homes(MRE)"/>
    <s v="15405 NE 15th St"/>
    <s v="Vancouver"/>
    <s v="WA"/>
    <s v="720"/>
    <x v="1"/>
    <x v="1"/>
    <x v="3"/>
    <m/>
    <x v="4"/>
    <n v="683.13"/>
    <n v="23"/>
    <n v="1"/>
    <x v="0"/>
    <x v="0"/>
    <x v="6"/>
  </r>
  <r>
    <s v="3541434"/>
    <x v="1"/>
    <s v="Pacific Lifestyle Homes(MRE)"/>
    <s v="15311 NE 14th St"/>
    <s v="Vancouver"/>
    <s v="WA"/>
    <s v="720"/>
    <x v="1"/>
    <x v="1"/>
    <x v="3"/>
    <m/>
    <x v="4"/>
    <n v="682.98"/>
    <n v="22"/>
    <n v="1"/>
    <x v="0"/>
    <x v="0"/>
    <x v="6"/>
  </r>
  <r>
    <s v="3541435"/>
    <x v="1"/>
    <s v="Pacific Lifestyle Homes(MRE)"/>
    <s v="1580 NE 153rd Ave"/>
    <s v="Vancouver"/>
    <s v="WA"/>
    <s v="720"/>
    <x v="1"/>
    <x v="1"/>
    <x v="3"/>
    <m/>
    <x v="4"/>
    <n v="682.98"/>
    <n v="22"/>
    <n v="1"/>
    <x v="0"/>
    <x v="0"/>
    <x v="6"/>
  </r>
  <r>
    <s v="3541436"/>
    <x v="1"/>
    <s v="K H R Homes(J2R)"/>
    <s v="17018 NE 28th Way"/>
    <s v="Vancouver"/>
    <s v="WA"/>
    <s v="720"/>
    <x v="1"/>
    <x v="1"/>
    <x v="3"/>
    <m/>
    <x v="4"/>
    <n v="680.23"/>
    <n v="18"/>
    <n v="1"/>
    <x v="0"/>
    <x v="0"/>
    <x v="6"/>
  </r>
  <r>
    <s v="3541479"/>
    <x v="1"/>
    <s v="Helmes Inc(NEC)"/>
    <s v="2523 NE 9th Ave"/>
    <s v="Battle Ground"/>
    <s v="WA"/>
    <s v="720"/>
    <x v="1"/>
    <x v="1"/>
    <x v="3"/>
    <m/>
    <x v="4"/>
    <n v="650.80999999999995"/>
    <n v="24"/>
    <n v="1"/>
    <x v="0"/>
    <x v="0"/>
    <x v="6"/>
  </r>
  <r>
    <s v="3541522"/>
    <x v="1"/>
    <s v="Glavin, Peter(C5C)"/>
    <s v="5105 NE 142nd St"/>
    <s v="Vancouver"/>
    <s v="WA"/>
    <s v="720"/>
    <x v="1"/>
    <x v="1"/>
    <x v="3"/>
    <m/>
    <x v="4"/>
    <n v="682.83"/>
    <n v="21"/>
    <n v="1"/>
    <x v="0"/>
    <x v="0"/>
    <x v="6"/>
  </r>
  <r>
    <s v="3541636"/>
    <x v="1"/>
    <s v="Manor Homes Washington Inc(J2R)"/>
    <s v="12600 NE 105th Way"/>
    <s v="Vancouver"/>
    <s v="WA"/>
    <s v="720"/>
    <x v="1"/>
    <x v="1"/>
    <x v="3"/>
    <m/>
    <x v="4"/>
    <n v="682.54"/>
    <n v="19"/>
    <n v="1"/>
    <x v="0"/>
    <x v="0"/>
    <x v="6"/>
  </r>
  <r>
    <s v="3541638"/>
    <x v="1"/>
    <s v="Manor Homes Washington Inc(J2R)"/>
    <s v="12506 NE 107th Way"/>
    <s v="Vancouver"/>
    <s v="WA"/>
    <s v="720"/>
    <x v="1"/>
    <x v="1"/>
    <x v="3"/>
    <m/>
    <x v="4"/>
    <n v="682.54"/>
    <n v="19"/>
    <n v="1"/>
    <x v="0"/>
    <x v="0"/>
    <x v="6"/>
  </r>
  <r>
    <s v="3541751"/>
    <x v="1"/>
    <s v="DMK Construction(C5C)"/>
    <s v="7806 NE 139th Ave"/>
    <s v="Vancouver"/>
    <s v="WA"/>
    <s v="720"/>
    <x v="1"/>
    <x v="1"/>
    <x v="3"/>
    <m/>
    <x v="4"/>
    <n v="685.45"/>
    <n v="36"/>
    <n v="1"/>
    <x v="0"/>
    <x v="0"/>
    <x v="6"/>
  </r>
  <r>
    <s v="3541764"/>
    <x v="1"/>
    <s v="Cedars Construction LLC(C5C)"/>
    <s v="7401 S 13th St"/>
    <s v="Ridgefield"/>
    <s v="WA"/>
    <s v="720"/>
    <x v="1"/>
    <x v="1"/>
    <x v="3"/>
    <m/>
    <x v="4"/>
    <n v="648.42999999999995"/>
    <n v="24"/>
    <n v="1"/>
    <x v="0"/>
    <x v="0"/>
    <x v="6"/>
  </r>
  <r>
    <s v="3541765"/>
    <x v="1"/>
    <s v="Cedars Construction LLC(C5C)"/>
    <s v="1191 S Quail Hill Pl"/>
    <s v="Ridgefield"/>
    <s v="WA"/>
    <s v="720"/>
    <x v="1"/>
    <x v="1"/>
    <x v="3"/>
    <m/>
    <x v="4"/>
    <n v="648.42999999999995"/>
    <n v="24"/>
    <n v="1"/>
    <x v="0"/>
    <x v="0"/>
    <x v="6"/>
  </r>
  <r>
    <s v="3541766"/>
    <x v="1"/>
    <s v="Cedars Construction LLC(C5C)"/>
    <s v="1146 S Quail Run Pl"/>
    <s v="Ridgefield"/>
    <s v="WA"/>
    <s v="720"/>
    <x v="1"/>
    <x v="1"/>
    <x v="3"/>
    <m/>
    <x v="4"/>
    <n v="648.13"/>
    <n v="22"/>
    <n v="1"/>
    <x v="0"/>
    <x v="0"/>
    <x v="6"/>
  </r>
  <r>
    <s v="3541789"/>
    <x v="1"/>
    <s v="Pacific Lifestyle Homes(JMC)"/>
    <s v="16904 NE 78th Way"/>
    <s v="Vancouver"/>
    <s v="WA"/>
    <s v="720"/>
    <x v="1"/>
    <x v="1"/>
    <x v="3"/>
    <m/>
    <x v="4"/>
    <n v="684.25"/>
    <n v="33"/>
    <n v="1"/>
    <x v="0"/>
    <x v="0"/>
    <x v="6"/>
  </r>
  <r>
    <s v="3541803"/>
    <x v="1"/>
    <s v="D R Horton Inc Portland(C5C)"/>
    <s v="13103 NE 117th Ct"/>
    <s v="Vancouver"/>
    <s v="WA"/>
    <s v="720"/>
    <x v="1"/>
    <x v="1"/>
    <x v="3"/>
    <m/>
    <x v="4"/>
    <n v="648.86"/>
    <n v="27"/>
    <n v="1"/>
    <x v="0"/>
    <x v="0"/>
    <x v="6"/>
  </r>
  <r>
    <s v="3541804"/>
    <x v="1"/>
    <s v="D R Horton Inc Portland(C5C)"/>
    <s v="13100 NE 117th Ct"/>
    <s v="Vancouver"/>
    <s v="WA"/>
    <s v="720"/>
    <x v="1"/>
    <x v="1"/>
    <x v="3"/>
    <m/>
    <x v="4"/>
    <n v="650.01"/>
    <n v="35"/>
    <n v="1"/>
    <x v="0"/>
    <x v="0"/>
    <x v="6"/>
  </r>
  <r>
    <s v="3541805"/>
    <x v="1"/>
    <s v="D R Horton Inc Portland(C5C)"/>
    <s v="13102 NE 117th Ct"/>
    <s v="Vancouver"/>
    <s v="WA"/>
    <s v="720"/>
    <x v="1"/>
    <x v="1"/>
    <x v="3"/>
    <m/>
    <x v="4"/>
    <n v="652.53"/>
    <n v="33"/>
    <n v="1"/>
    <x v="0"/>
    <x v="0"/>
    <x v="6"/>
  </r>
  <r>
    <s v="3541806"/>
    <x v="1"/>
    <s v="D R Horton Inc Portland(C5C)"/>
    <s v="13104 NE 117th Ct"/>
    <s v="Vancouver"/>
    <s v="WA"/>
    <s v="720"/>
    <x v="1"/>
    <x v="1"/>
    <x v="3"/>
    <m/>
    <x v="4"/>
    <n v="651.16999999999996"/>
    <n v="43"/>
    <n v="1"/>
    <x v="0"/>
    <x v="0"/>
    <x v="6"/>
  </r>
  <r>
    <s v="3541807"/>
    <x v="1"/>
    <s v="D R Horton Inc Portland(C5C)"/>
    <s v="11626 NE 131st Pl"/>
    <s v="Vancouver"/>
    <s v="WA"/>
    <s v="720"/>
    <x v="1"/>
    <x v="1"/>
    <x v="3"/>
    <m/>
    <x v="4"/>
    <n v="1106.05"/>
    <n v="24"/>
    <n v="1"/>
    <x v="0"/>
    <x v="0"/>
    <x v="6"/>
  </r>
  <r>
    <s v="3541808"/>
    <x v="1"/>
    <s v="D R Horton Inc Portland(C5C)"/>
    <s v="11616 NE 131st Ave"/>
    <s v="Vancouver"/>
    <s v="WA"/>
    <s v="720"/>
    <x v="1"/>
    <x v="1"/>
    <x v="3"/>
    <m/>
    <x v="4"/>
    <n v="649.88"/>
    <n v="32"/>
    <n v="1"/>
    <x v="0"/>
    <x v="0"/>
    <x v="6"/>
  </r>
  <r>
    <s v="3541809"/>
    <x v="1"/>
    <s v="D R Horton Inc Portland(C5C)"/>
    <s v="11620 NE 131st Ave"/>
    <s v="Vancouver"/>
    <s v="WA"/>
    <s v="720"/>
    <x v="1"/>
    <x v="1"/>
    <x v="3"/>
    <m/>
    <x v="4"/>
    <n v="649.88"/>
    <n v="32"/>
    <n v="1"/>
    <x v="0"/>
    <x v="0"/>
    <x v="6"/>
  </r>
  <r>
    <s v="3541810"/>
    <x v="1"/>
    <s v="D R Horton Inc Portland(C5C)"/>
    <s v="11624 NE 131st Ave"/>
    <s v="Vancouver"/>
    <s v="WA"/>
    <s v="720"/>
    <x v="1"/>
    <x v="1"/>
    <x v="3"/>
    <m/>
    <x v="4"/>
    <n v="649.88"/>
    <n v="32"/>
    <n v="1"/>
    <x v="0"/>
    <x v="0"/>
    <x v="6"/>
  </r>
  <r>
    <s v="3541811"/>
    <x v="1"/>
    <s v="D R Horton Inc Portland(C5C)"/>
    <s v="11628 NE 131st Ave"/>
    <s v="Vancouver"/>
    <s v="WA"/>
    <s v="720"/>
    <x v="1"/>
    <x v="1"/>
    <x v="3"/>
    <m/>
    <x v="4"/>
    <n v="649.88"/>
    <n v="32"/>
    <n v="1"/>
    <x v="0"/>
    <x v="0"/>
    <x v="6"/>
  </r>
  <r>
    <s v="3541812"/>
    <x v="1"/>
    <s v="D R Horton Inc Portland(C5C)"/>
    <s v="11700 NE 131st Ave"/>
    <s v="Vancouver"/>
    <s v="WA"/>
    <s v="720"/>
    <x v="1"/>
    <x v="1"/>
    <x v="3"/>
    <m/>
    <x v="4"/>
    <n v="652.53"/>
    <n v="33"/>
    <n v="1"/>
    <x v="0"/>
    <x v="0"/>
    <x v="6"/>
  </r>
  <r>
    <s v="3541814"/>
    <x v="1"/>
    <s v="D R Horton Inc Portland(C5C)"/>
    <s v="11701 NE 131st Pl"/>
    <s v="Vancouver"/>
    <s v="WA"/>
    <s v="720"/>
    <x v="1"/>
    <x v="1"/>
    <x v="3"/>
    <m/>
    <x v="4"/>
    <n v="652.33000000000004"/>
    <n v="26"/>
    <n v="1"/>
    <x v="0"/>
    <x v="0"/>
    <x v="6"/>
  </r>
  <r>
    <s v="3541829"/>
    <x v="1"/>
    <s v="MCM of Washington Inc.(C5C)"/>
    <s v="1821 NE 171st St"/>
    <s v="Ridgefield"/>
    <s v="WA"/>
    <s v="720"/>
    <x v="1"/>
    <x v="1"/>
    <x v="3"/>
    <m/>
    <x v="4"/>
    <n v="650.64"/>
    <n v="23"/>
    <n v="1"/>
    <x v="0"/>
    <x v="0"/>
    <x v="6"/>
  </r>
  <r>
    <s v="3541830"/>
    <x v="1"/>
    <s v="MCM of Washington Inc.(C5C)"/>
    <s v="1803 NE 172nd St"/>
    <s v="Ridgefield"/>
    <s v="WA"/>
    <s v="720"/>
    <x v="1"/>
    <x v="1"/>
    <x v="3"/>
    <m/>
    <x v="4"/>
    <n v="685.92"/>
    <n v="22"/>
    <n v="1"/>
    <x v="0"/>
    <x v="0"/>
    <x v="6"/>
  </r>
  <r>
    <s v="3541831"/>
    <x v="1"/>
    <s v="MCM of Washington Inc.(C5C)"/>
    <s v="1602 NE 172nd Cir"/>
    <s v="Ridgefield"/>
    <s v="WA"/>
    <s v="720"/>
    <x v="1"/>
    <x v="1"/>
    <x v="3"/>
    <m/>
    <x v="4"/>
    <n v="650.91999999999996"/>
    <n v="25"/>
    <n v="1"/>
    <x v="0"/>
    <x v="0"/>
    <x v="6"/>
  </r>
  <r>
    <s v="3541858"/>
    <x v="1"/>
    <s v="Pacific Lifestyle Homes(JMC)"/>
    <s v="1573 NE 154th Ave"/>
    <s v="Vancouver"/>
    <s v="WA"/>
    <s v="720"/>
    <x v="1"/>
    <x v="1"/>
    <x v="3"/>
    <m/>
    <x v="4"/>
    <n v="682.96"/>
    <n v="22"/>
    <n v="1"/>
    <x v="0"/>
    <x v="0"/>
    <x v="6"/>
  </r>
  <r>
    <s v="3541885"/>
    <x v="1"/>
    <s v="Kingston Homes LLC(MRE)"/>
    <s v="4265 S 11th Way"/>
    <s v="Ridgefield"/>
    <s v="WA"/>
    <s v="720"/>
    <x v="1"/>
    <x v="1"/>
    <x v="3"/>
    <m/>
    <x v="4"/>
    <n v="650.91999999999996"/>
    <n v="25"/>
    <n v="1"/>
    <x v="0"/>
    <x v="0"/>
    <x v="6"/>
  </r>
  <r>
    <s v="3541905"/>
    <x v="1"/>
    <s v="City Traditional Homes LLC(CAG)"/>
    <s v="16912 NE 28th Way"/>
    <s v="Vancouver"/>
    <s v="WA"/>
    <s v="720"/>
    <x v="1"/>
    <x v="1"/>
    <x v="3"/>
    <m/>
    <x v="4"/>
    <n v="682.96"/>
    <n v="22"/>
    <n v="1"/>
    <x v="0"/>
    <x v="0"/>
    <x v="6"/>
  </r>
  <r>
    <s v="3541908"/>
    <x v="1"/>
    <s v="DMK Construction(J2R)"/>
    <s v="7802 NE 139th Ave"/>
    <s v="Vancouver"/>
    <s v="WA"/>
    <s v="720"/>
    <x v="1"/>
    <x v="1"/>
    <x v="3"/>
    <m/>
    <x v="4"/>
    <n v="684.84"/>
    <n v="35"/>
    <n v="1"/>
    <x v="0"/>
    <x v="0"/>
    <x v="6"/>
  </r>
  <r>
    <s v="3541957"/>
    <x v="1"/>
    <s v="Quail Construction LLC(CAG)"/>
    <s v="221 W Dogwood St"/>
    <s v="Washougal"/>
    <s v="WA"/>
    <s v="720"/>
    <x v="1"/>
    <x v="1"/>
    <x v="3"/>
    <m/>
    <x v="4"/>
    <n v="906.56"/>
    <n v="42"/>
    <n v="1"/>
    <x v="0"/>
    <x v="0"/>
    <x v="6"/>
  </r>
  <r>
    <s v="3541971"/>
    <x v="1"/>
    <s v="LGI Homes Oregon LLC(CAG)"/>
    <s v="9124 NE 167th Ct"/>
    <s v="Vancouver"/>
    <s v="WA"/>
    <s v="720"/>
    <x v="1"/>
    <x v="1"/>
    <x v="3"/>
    <m/>
    <x v="4"/>
    <n v="685.44"/>
    <n v="30"/>
    <n v="1"/>
    <x v="0"/>
    <x v="0"/>
    <x v="6"/>
  </r>
  <r>
    <s v="3541975"/>
    <x v="1"/>
    <s v="LGI Homes Oregon LLC(CAG)"/>
    <s v="9128 NE 167th Ct"/>
    <s v="Vancouver"/>
    <s v="WA"/>
    <s v="720"/>
    <x v="1"/>
    <x v="1"/>
    <x v="3"/>
    <m/>
    <x v="4"/>
    <n v="684.43"/>
    <n v="23"/>
    <n v="1"/>
    <x v="0"/>
    <x v="0"/>
    <x v="6"/>
  </r>
  <r>
    <s v="3542026"/>
    <x v="1"/>
    <s v="Kingston Homes LLC(MRE)"/>
    <s v="5705 NE 134th St"/>
    <s v="Vancouver"/>
    <s v="WA"/>
    <s v="720"/>
    <x v="1"/>
    <x v="1"/>
    <x v="3"/>
    <m/>
    <x v="4"/>
    <n v="651.77"/>
    <n v="22"/>
    <n v="1"/>
    <x v="0"/>
    <x v="0"/>
    <x v="6"/>
  </r>
  <r>
    <s v="3542077"/>
    <x v="1"/>
    <s v="Helmes Inc(J2R)"/>
    <s v="5910 NE 129th St"/>
    <s v="Vancouver"/>
    <s v="WA"/>
    <s v="720"/>
    <x v="1"/>
    <x v="1"/>
    <x v="3"/>
    <m/>
    <x v="4"/>
    <n v="652.35"/>
    <n v="26"/>
    <n v="1"/>
    <x v="0"/>
    <x v="0"/>
    <x v="6"/>
  </r>
  <r>
    <s v="3542082"/>
    <x v="1"/>
    <s v="Helmes Inc(WEB)"/>
    <s v="5706 NE 131st St"/>
    <s v="Vancouver"/>
    <s v="WA"/>
    <s v="720"/>
    <x v="1"/>
    <x v="1"/>
    <x v="3"/>
    <m/>
    <x v="4"/>
    <n v="651.73"/>
    <n v="22"/>
    <n v="1"/>
    <x v="0"/>
    <x v="0"/>
    <x v="6"/>
  </r>
  <r>
    <s v="3542086"/>
    <x v="1"/>
    <s v="Helmes Inc(J2R)"/>
    <s v="16710 NE 96th St"/>
    <s v="Vancouver"/>
    <s v="WA"/>
    <s v="720"/>
    <x v="1"/>
    <x v="1"/>
    <x v="3"/>
    <m/>
    <x v="4"/>
    <n v="652.17999999999995"/>
    <n v="25"/>
    <n v="1"/>
    <x v="0"/>
    <x v="0"/>
    <x v="6"/>
  </r>
  <r>
    <s v="3542090"/>
    <x v="1"/>
    <s v="Aho Construction(J2R)"/>
    <s v="6215 NE 133rd Way"/>
    <s v="Vancouver"/>
    <s v="WA"/>
    <s v="720"/>
    <x v="1"/>
    <x v="1"/>
    <x v="3"/>
    <m/>
    <x v="4"/>
    <n v="652.07000000000005"/>
    <n v="24"/>
    <n v="1"/>
    <x v="0"/>
    <x v="0"/>
    <x v="6"/>
  </r>
  <r>
    <s v="3542107"/>
    <x v="1"/>
    <s v="JB Homes LLC(MRE)"/>
    <s v="3293 N 10th St"/>
    <s v="Ridgefield"/>
    <s v="WA"/>
    <s v="720"/>
    <x v="1"/>
    <x v="1"/>
    <x v="3"/>
    <m/>
    <x v="4"/>
    <n v="652.73"/>
    <n v="20"/>
    <n v="1"/>
    <x v="0"/>
    <x v="0"/>
    <x v="6"/>
  </r>
  <r>
    <s v="3542108"/>
    <x v="1"/>
    <s v="JB Homes LLC(MRE)"/>
    <s v="3247 N 10th St"/>
    <s v="Ridgefield"/>
    <s v="WA"/>
    <s v="720"/>
    <x v="1"/>
    <x v="1"/>
    <x v="3"/>
    <m/>
    <x v="4"/>
    <n v="652.87"/>
    <n v="21"/>
    <n v="1"/>
    <x v="0"/>
    <x v="0"/>
    <x v="6"/>
  </r>
  <r>
    <s v="3542109"/>
    <x v="1"/>
    <s v="JB Homes LLC(MRE)"/>
    <s v="921 N 35th Ave"/>
    <s v="Ridgefield"/>
    <s v="WA"/>
    <s v="720"/>
    <x v="1"/>
    <x v="1"/>
    <x v="3"/>
    <m/>
    <x v="4"/>
    <n v="873.44"/>
    <n v="64"/>
    <n v="1"/>
    <x v="0"/>
    <x v="0"/>
    <x v="6"/>
  </r>
  <r>
    <s v="3542131"/>
    <x v="1"/>
    <s v="Pahlisch Homes Inc(MRE)"/>
    <s v="6625 NE 72nd Pl"/>
    <s v="Vancouver"/>
    <s v="WA"/>
    <s v="720"/>
    <x v="1"/>
    <x v="1"/>
    <x v="3"/>
    <m/>
    <x v="4"/>
    <n v="685.79"/>
    <n v="27"/>
    <n v="1"/>
    <x v="0"/>
    <x v="0"/>
    <x v="6"/>
  </r>
  <r>
    <s v="3542132"/>
    <x v="1"/>
    <s v="Pahlisch Homes Inc(MRE)"/>
    <s v="6629 NE 72nd Pl"/>
    <s v="Vancouver"/>
    <s v="WA"/>
    <s v="720"/>
    <x v="1"/>
    <x v="1"/>
    <x v="3"/>
    <m/>
    <x v="4"/>
    <n v="686.07"/>
    <n v="29"/>
    <n v="1"/>
    <x v="0"/>
    <x v="0"/>
    <x v="6"/>
  </r>
  <r>
    <s v="3542168"/>
    <x v="1"/>
    <s v="Sun Country Homes(C5C)"/>
    <s v="3420 NE 141st Ave"/>
    <s v="Vancouver"/>
    <s v="WA"/>
    <s v="720"/>
    <x v="1"/>
    <x v="1"/>
    <x v="3"/>
    <m/>
    <x v="4"/>
    <n v="652.20000000000005"/>
    <n v="20"/>
    <n v="1"/>
    <x v="0"/>
    <x v="0"/>
    <x v="6"/>
  </r>
  <r>
    <s v="3542170"/>
    <x v="1"/>
    <s v="Sun Country Homes(C5C)"/>
    <s v="14012 NE 35th Cir"/>
    <s v="Vancouver"/>
    <s v="WA"/>
    <s v="720"/>
    <x v="1"/>
    <x v="1"/>
    <x v="3"/>
    <m/>
    <x v="4"/>
    <n v="685.04"/>
    <n v="22"/>
    <n v="1"/>
    <x v="0"/>
    <x v="0"/>
    <x v="6"/>
  </r>
  <r>
    <s v="3542212"/>
    <x v="1"/>
    <s v="D R Horton Inc Portland(MRE)"/>
    <s v="3636 NE Kingbird St"/>
    <s v="Camas"/>
    <s v="WA"/>
    <s v="720"/>
    <x v="1"/>
    <x v="1"/>
    <x v="3"/>
    <m/>
    <x v="4"/>
    <n v="654.32000000000005"/>
    <n v="29"/>
    <n v="1"/>
    <x v="0"/>
    <x v="0"/>
    <x v="6"/>
  </r>
  <r>
    <s v="3542213"/>
    <x v="1"/>
    <s v="D R Horton Inc Portland(MRE)"/>
    <s v="3632 NE Kingbird St"/>
    <s v="Camas"/>
    <s v="WA"/>
    <s v="720"/>
    <x v="1"/>
    <x v="1"/>
    <x v="3"/>
    <m/>
    <x v="4"/>
    <n v="654.32000000000005"/>
    <n v="29"/>
    <n v="1"/>
    <x v="0"/>
    <x v="0"/>
    <x v="6"/>
  </r>
  <r>
    <s v="3542214"/>
    <x v="1"/>
    <s v="D R Horton Inc Portland(MRE)"/>
    <s v="3628 NE Kingbird St"/>
    <s v="Camas"/>
    <s v="WA"/>
    <s v="720"/>
    <x v="1"/>
    <x v="1"/>
    <x v="3"/>
    <m/>
    <x v="4"/>
    <n v="654.32000000000005"/>
    <n v="29"/>
    <n v="1"/>
    <x v="0"/>
    <x v="0"/>
    <x v="6"/>
  </r>
  <r>
    <s v="3542215"/>
    <x v="1"/>
    <s v="D R Horton Inc Portland(C5C)"/>
    <s v="3718 NE Kingbird St"/>
    <s v="Camas"/>
    <s v="WA"/>
    <s v="720"/>
    <x v="1"/>
    <x v="1"/>
    <x v="3"/>
    <m/>
    <x v="4"/>
    <n v="687.08"/>
    <n v="30"/>
    <n v="1"/>
    <x v="0"/>
    <x v="0"/>
    <x v="6"/>
  </r>
  <r>
    <s v="3542216"/>
    <x v="1"/>
    <s v="D R Horton Inc Portland(C5C)"/>
    <s v="3714 NE Kingbird St"/>
    <s v="Camas"/>
    <s v="WA"/>
    <s v="720"/>
    <x v="1"/>
    <x v="1"/>
    <x v="3"/>
    <m/>
    <x v="4"/>
    <n v="686.93"/>
    <n v="29"/>
    <n v="1"/>
    <x v="0"/>
    <x v="0"/>
    <x v="6"/>
  </r>
  <r>
    <s v="3542217"/>
    <x v="1"/>
    <s v="D R Horton Inc Portland(C5C)"/>
    <s v="3640 NE Kingbird St"/>
    <s v="Camas"/>
    <s v="WA"/>
    <s v="720"/>
    <x v="1"/>
    <x v="1"/>
    <x v="3"/>
    <m/>
    <x v="4"/>
    <n v="686.93"/>
    <n v="29"/>
    <n v="1"/>
    <x v="0"/>
    <x v="0"/>
    <x v="6"/>
  </r>
  <r>
    <s v="3542218"/>
    <x v="1"/>
    <s v="D R Horton Inc Portland(C5C)"/>
    <s v="3722 NE Kingbird St"/>
    <s v="Camas"/>
    <s v="WA"/>
    <s v="720"/>
    <x v="1"/>
    <x v="1"/>
    <x v="3"/>
    <m/>
    <x v="4"/>
    <n v="687.08"/>
    <n v="30"/>
    <n v="1"/>
    <x v="0"/>
    <x v="0"/>
    <x v="6"/>
  </r>
  <r>
    <s v="3542219"/>
    <x v="1"/>
    <s v="D R Horton Inc Portland(J2R)"/>
    <s v="3713 NE Laurel St"/>
    <s v="Camas"/>
    <s v="WA"/>
    <s v="720"/>
    <x v="1"/>
    <x v="1"/>
    <x v="3"/>
    <m/>
    <x v="4"/>
    <n v="654.47"/>
    <n v="30"/>
    <n v="1"/>
    <x v="0"/>
    <x v="0"/>
    <x v="6"/>
  </r>
  <r>
    <s v="3542220"/>
    <x v="1"/>
    <s v="D R Horton Inc Portland(J2R)"/>
    <s v="3639 NE Laurel St"/>
    <s v="Camas"/>
    <s v="WA"/>
    <s v="720"/>
    <x v="1"/>
    <x v="1"/>
    <x v="3"/>
    <m/>
    <x v="4"/>
    <n v="654.47"/>
    <n v="30"/>
    <n v="1"/>
    <x v="0"/>
    <x v="0"/>
    <x v="6"/>
  </r>
  <r>
    <s v="3542221"/>
    <x v="1"/>
    <s v="D R Horton Inc Portland(J2R)"/>
    <s v="3635 NE Laurel St"/>
    <s v="Camas"/>
    <s v="WA"/>
    <s v="720"/>
    <x v="1"/>
    <x v="1"/>
    <x v="3"/>
    <m/>
    <x v="4"/>
    <n v="654.47"/>
    <n v="30"/>
    <n v="1"/>
    <x v="0"/>
    <x v="0"/>
    <x v="6"/>
  </r>
  <r>
    <s v="3542223"/>
    <x v="1"/>
    <s v="D R Horton Inc Portland(J2R)"/>
    <s v="3631 NE Laurel St"/>
    <s v="Camas"/>
    <s v="WA"/>
    <s v="720"/>
    <x v="1"/>
    <x v="1"/>
    <x v="3"/>
    <m/>
    <x v="4"/>
    <n v="654.32000000000005"/>
    <n v="29"/>
    <n v="1"/>
    <x v="0"/>
    <x v="0"/>
    <x v="6"/>
  </r>
  <r>
    <s v="3542345"/>
    <x v="1"/>
    <s v="Aho Construction(J2R)"/>
    <s v="6219 NE 133rd Way"/>
    <s v="Vancouver"/>
    <s v="WA"/>
    <s v="720"/>
    <x v="1"/>
    <x v="1"/>
    <x v="3"/>
    <m/>
    <x v="4"/>
    <n v="652.5"/>
    <n v="27"/>
    <n v="1"/>
    <x v="0"/>
    <x v="0"/>
    <x v="6"/>
  </r>
  <r>
    <s v="3542347"/>
    <x v="1"/>
    <s v="Richardson Custom Homes(C5C)"/>
    <s v="12510 NE 49th Ct"/>
    <s v="Vancouver"/>
    <s v="WA"/>
    <s v="720"/>
    <x v="1"/>
    <x v="1"/>
    <x v="3"/>
    <m/>
    <x v="4"/>
    <n v="656.11"/>
    <n v="47"/>
    <n v="1"/>
    <x v="0"/>
    <x v="0"/>
    <x v="6"/>
  </r>
  <r>
    <s v="3542348"/>
    <x v="1"/>
    <s v="Richardson Custom Homes(C5C)"/>
    <s v="12522 NE 49th Ct"/>
    <s v="Vancouver"/>
    <s v="WA"/>
    <s v="720"/>
    <x v="1"/>
    <x v="1"/>
    <x v="3"/>
    <m/>
    <x v="4"/>
    <n v="656.11"/>
    <n v="47"/>
    <n v="1"/>
    <x v="0"/>
    <x v="0"/>
    <x v="6"/>
  </r>
  <r>
    <s v="3542349"/>
    <x v="1"/>
    <s v="Aho Construction(J2R)"/>
    <s v="6211 NE 133rd Way"/>
    <s v="Vancouver"/>
    <s v="WA"/>
    <s v="720"/>
    <x v="1"/>
    <x v="1"/>
    <x v="3"/>
    <m/>
    <x v="4"/>
    <n v="652.07000000000005"/>
    <n v="24"/>
    <n v="1"/>
    <x v="0"/>
    <x v="0"/>
    <x v="6"/>
  </r>
  <r>
    <s v="3542361"/>
    <x v="1"/>
    <s v="Prado, Jaime(JMC)"/>
    <s v="9900 NE 28th Pl"/>
    <s v="Vancouver"/>
    <s v="WA"/>
    <s v="720"/>
    <x v="1"/>
    <x v="1"/>
    <x v="3"/>
    <m/>
    <x v="4"/>
    <n v="903.29"/>
    <n v="46"/>
    <n v="1"/>
    <x v="0"/>
    <x v="0"/>
    <x v="4"/>
  </r>
  <r>
    <s v="3542404"/>
    <x v="1"/>
    <s v="Rain Creek Construction(MRE)"/>
    <s v="1125 NW 54th Cir"/>
    <s v="Vancouver"/>
    <s v="WA"/>
    <s v="720"/>
    <x v="1"/>
    <x v="1"/>
    <x v="0"/>
    <m/>
    <x v="4"/>
    <n v="813.13"/>
    <n v="114"/>
    <n v="1"/>
    <x v="0"/>
    <x v="0"/>
    <x v="6"/>
  </r>
  <r>
    <s v="3542422"/>
    <x v="1"/>
    <s v="Forest View Inc(MRE)"/>
    <s v="1816 N 14th St"/>
    <s v="Washougal"/>
    <s v="WA"/>
    <s v="720"/>
    <x v="1"/>
    <x v="1"/>
    <x v="3"/>
    <m/>
    <x v="4"/>
    <n v="686.65"/>
    <n v="27"/>
    <n v="1"/>
    <x v="0"/>
    <x v="0"/>
    <x v="6"/>
  </r>
  <r>
    <s v="3542440"/>
    <x v="1"/>
    <s v="Summerplace Homes(MRE)"/>
    <s v="1845 S Harrier Rd"/>
    <s v="Ridgefield"/>
    <s v="WA"/>
    <s v="720"/>
    <x v="1"/>
    <x v="1"/>
    <x v="3"/>
    <m/>
    <x v="4"/>
    <n v="689.1"/>
    <n v="44"/>
    <n v="1"/>
    <x v="0"/>
    <x v="0"/>
    <x v="6"/>
  </r>
  <r>
    <s v="3542482"/>
    <x v="1"/>
    <s v="D R Horton Inc Portland(J2R)"/>
    <s v="12620 NE 51st St"/>
    <s v="Vancouver"/>
    <s v="WA"/>
    <s v="720"/>
    <x v="1"/>
    <x v="1"/>
    <x v="3"/>
    <m/>
    <x v="4"/>
    <n v="655.62"/>
    <n v="38"/>
    <n v="1"/>
    <x v="0"/>
    <x v="0"/>
    <x v="6"/>
  </r>
  <r>
    <s v="3542484"/>
    <x v="1"/>
    <s v="D R Horton Inc Portland(J2R)"/>
    <s v="12624 NE 51st St"/>
    <s v="Vancouver"/>
    <s v="WA"/>
    <s v="720"/>
    <x v="1"/>
    <x v="1"/>
    <x v="3"/>
    <m/>
    <x v="4"/>
    <n v="651.97"/>
    <n v="32"/>
    <n v="1"/>
    <x v="0"/>
    <x v="0"/>
    <x v="6"/>
  </r>
  <r>
    <s v="3542485"/>
    <x v="1"/>
    <s v="D R Horton Inc Portland(J2R)"/>
    <s v="12628 NE 51st St"/>
    <s v="Vancouver"/>
    <s v="WA"/>
    <s v="720"/>
    <x v="1"/>
    <x v="1"/>
    <x v="3"/>
    <m/>
    <x v="4"/>
    <n v="1825.62"/>
    <n v="32"/>
    <n v="1"/>
    <x v="0"/>
    <x v="0"/>
    <x v="6"/>
  </r>
  <r>
    <s v="3542492"/>
    <x v="1"/>
    <s v="Cascade West Development(J2R)"/>
    <s v="17304 NE 24th Ave"/>
    <s v="Ridgefield"/>
    <s v="WA"/>
    <s v="720"/>
    <x v="1"/>
    <x v="1"/>
    <x v="3"/>
    <m/>
    <x v="4"/>
    <n v="688.38"/>
    <n v="39"/>
    <n v="1"/>
    <x v="0"/>
    <x v="0"/>
    <x v="6"/>
  </r>
  <r>
    <s v="3542494"/>
    <x v="1"/>
    <s v="Cascade West Development(J2R)"/>
    <s v="17204 NE 22nd Ave"/>
    <s v="Ridgefield"/>
    <s v="WA"/>
    <s v="720"/>
    <x v="1"/>
    <x v="1"/>
    <x v="3"/>
    <m/>
    <x v="4"/>
    <n v="685.92"/>
    <n v="22"/>
    <n v="1"/>
    <x v="0"/>
    <x v="0"/>
    <x v="6"/>
  </r>
  <r>
    <s v="3542495"/>
    <x v="1"/>
    <s v="Cascade West Development(C5C)"/>
    <s v="2317 NE 169th Cir"/>
    <s v="Ridgefield"/>
    <s v="WA"/>
    <s v="720"/>
    <x v="1"/>
    <x v="1"/>
    <x v="3"/>
    <m/>
    <x v="4"/>
    <n v="689.4"/>
    <n v="46"/>
    <n v="1"/>
    <x v="0"/>
    <x v="0"/>
    <x v="6"/>
  </r>
  <r>
    <s v="3542499"/>
    <x v="1"/>
    <s v="Cascade West Development(J2R)"/>
    <s v="2213 NE 171st St"/>
    <s v="Ridgefield"/>
    <s v="WA"/>
    <s v="720"/>
    <x v="1"/>
    <x v="1"/>
    <x v="3"/>
    <m/>
    <x v="4"/>
    <n v="686.5"/>
    <n v="26"/>
    <n v="1"/>
    <x v="0"/>
    <x v="0"/>
    <x v="6"/>
  </r>
  <r>
    <s v="3542516"/>
    <x v="1"/>
    <s v="Cedars Construction LLC(MRE)"/>
    <s v="1394 S Quail Hill Pl"/>
    <s v="Ridgefield"/>
    <s v="WA"/>
    <s v="720"/>
    <x v="1"/>
    <x v="1"/>
    <x v="3"/>
    <m/>
    <x v="4"/>
    <n v="690.3"/>
    <n v="58"/>
    <n v="1"/>
    <x v="0"/>
    <x v="0"/>
    <x v="6"/>
  </r>
  <r>
    <s v="3542517"/>
    <x v="1"/>
    <s v="Cascade West Development(C5C)"/>
    <s v="17104 NE 23rd Ave"/>
    <s v="Ridgefield"/>
    <s v="WA"/>
    <s v="720"/>
    <x v="1"/>
    <x v="1"/>
    <x v="3"/>
    <m/>
    <x v="4"/>
    <n v="654.76"/>
    <n v="32"/>
    <n v="1"/>
    <x v="0"/>
    <x v="0"/>
    <x v="6"/>
  </r>
  <r>
    <s v="3542521"/>
    <x v="1"/>
    <s v="Pacific Lifestyle Homes(MRE)"/>
    <s v="15318 NE 14th St"/>
    <s v="Vancouver"/>
    <s v="WA"/>
    <s v="720"/>
    <x v="1"/>
    <x v="1"/>
    <x v="3"/>
    <m/>
    <x v="4"/>
    <n v="684.78"/>
    <n v="20"/>
    <n v="1"/>
    <x v="0"/>
    <x v="0"/>
    <x v="6"/>
  </r>
  <r>
    <s v="3542529"/>
    <x v="1"/>
    <s v="Cascade West Development(J2R)"/>
    <s v="17116 NE 23rd Ave"/>
    <s v="Ridgefield"/>
    <s v="WA"/>
    <s v="720"/>
    <x v="1"/>
    <x v="1"/>
    <x v="3"/>
    <m/>
    <x v="4"/>
    <n v="973.78"/>
    <n v="102"/>
    <n v="1"/>
    <x v="0"/>
    <x v="0"/>
    <x v="6"/>
  </r>
  <r>
    <s v="3542603"/>
    <x v="1"/>
    <s v="Helmes Inc(C5C)"/>
    <s v="1511 NW 18th St"/>
    <s v="Battle Ground"/>
    <s v="WA"/>
    <s v="720"/>
    <x v="1"/>
    <x v="1"/>
    <x v="3"/>
    <m/>
    <x v="4"/>
    <n v="653.30999999999995"/>
    <n v="22"/>
    <n v="1"/>
    <x v="0"/>
    <x v="0"/>
    <x v="6"/>
  </r>
  <r>
    <s v="3542604"/>
    <x v="1"/>
    <s v="Helmes Inc(C5C)"/>
    <s v="1901 NW 17th St"/>
    <s v="Battle Ground"/>
    <s v="WA"/>
    <s v="720"/>
    <x v="1"/>
    <x v="1"/>
    <x v="3"/>
    <m/>
    <x v="4"/>
    <n v="653.30999999999995"/>
    <n v="22"/>
    <n v="1"/>
    <x v="0"/>
    <x v="0"/>
    <x v="6"/>
  </r>
  <r>
    <s v="3542617"/>
    <x v="1"/>
    <s v="Pacific Lifestyle Homes(C5C)"/>
    <s v="1601 S 46th Pl"/>
    <s v="Ridgefield"/>
    <s v="WA"/>
    <s v="720"/>
    <x v="1"/>
    <x v="1"/>
    <x v="0"/>
    <m/>
    <x v="4"/>
    <n v="697.83"/>
    <n v="47"/>
    <n v="1"/>
    <x v="0"/>
    <x v="0"/>
    <x v="6"/>
  </r>
  <r>
    <s v="3542629"/>
    <x v="1"/>
    <s v="Insight Homes(C5C)"/>
    <s v="1716 NW 17th St"/>
    <s v="Battle Ground"/>
    <s v="WA"/>
    <s v="720"/>
    <x v="1"/>
    <x v="1"/>
    <x v="3"/>
    <m/>
    <x v="4"/>
    <n v="700.73"/>
    <n v="124"/>
    <n v="1"/>
    <x v="0"/>
    <x v="0"/>
    <x v="6"/>
  </r>
  <r>
    <s v="3542654"/>
    <x v="1"/>
    <s v="K H R Homes(MRE)"/>
    <s v="16808 NE 30th St"/>
    <s v="Vancouver"/>
    <s v="WA"/>
    <s v="720"/>
    <x v="1"/>
    <x v="1"/>
    <x v="3"/>
    <m/>
    <x v="4"/>
    <n v="686.07"/>
    <n v="23"/>
    <n v="1"/>
    <x v="0"/>
    <x v="0"/>
    <x v="6"/>
  </r>
  <r>
    <s v="3542656"/>
    <x v="1"/>
    <s v="K H R Homes(MRE)"/>
    <s v="16812 NE 30th St"/>
    <s v="Vancouver"/>
    <s v="WA"/>
    <s v="720"/>
    <x v="1"/>
    <x v="1"/>
    <x v="3"/>
    <m/>
    <x v="4"/>
    <n v="685.92"/>
    <n v="22"/>
    <n v="1"/>
    <x v="0"/>
    <x v="0"/>
    <x v="6"/>
  </r>
  <r>
    <s v="3542669"/>
    <x v="1"/>
    <s v="K H R Homes(MRE)"/>
    <s v="17002 NE 28th Way"/>
    <s v="Vancouver"/>
    <s v="WA"/>
    <s v="720"/>
    <x v="1"/>
    <x v="1"/>
    <x v="3"/>
    <m/>
    <x v="4"/>
    <n v="686.65"/>
    <n v="27"/>
    <n v="1"/>
    <x v="0"/>
    <x v="0"/>
    <x v="6"/>
  </r>
  <r>
    <s v="3542673"/>
    <x v="1"/>
    <s v="Pacific Lifestyle Homes(MRE)"/>
    <s v="5305 NE 134th St"/>
    <s v="Vancouver"/>
    <s v="WA"/>
    <s v="720"/>
    <x v="1"/>
    <x v="1"/>
    <x v="3"/>
    <m/>
    <x v="4"/>
    <n v="685.64"/>
    <n v="20"/>
    <n v="1"/>
    <x v="0"/>
    <x v="0"/>
    <x v="6"/>
  </r>
  <r>
    <s v="3542765"/>
    <x v="1"/>
    <s v="Kingston Homes LLC(MRE)"/>
    <s v="13213 NE 55th Ave"/>
    <s v="Vancouver"/>
    <s v="WA"/>
    <s v="720"/>
    <x v="1"/>
    <x v="1"/>
    <x v="3"/>
    <m/>
    <x v="4"/>
    <n v="653.03"/>
    <n v="20"/>
    <n v="1"/>
    <x v="0"/>
    <x v="0"/>
    <x v="6"/>
  </r>
  <r>
    <s v="3542766"/>
    <x v="1"/>
    <s v="Kingston Homes LLC(MRE)"/>
    <s v="5402 NE 133rd St"/>
    <s v="Vancouver"/>
    <s v="WA"/>
    <s v="720"/>
    <x v="1"/>
    <x v="1"/>
    <x v="3"/>
    <m/>
    <x v="4"/>
    <n v="1280.4100000000001"/>
    <n v="22"/>
    <n v="1"/>
    <x v="0"/>
    <x v="0"/>
    <x v="6"/>
  </r>
  <r>
    <s v="3542768"/>
    <x v="1"/>
    <s v="Kingston Homes LLC(MRE)"/>
    <s v="12806 NW 40th Ave"/>
    <s v="Vancouver"/>
    <s v="WA"/>
    <s v="720"/>
    <x v="1"/>
    <x v="1"/>
    <x v="3"/>
    <m/>
    <x v="4"/>
    <n v="656.92"/>
    <n v="47"/>
    <n v="1"/>
    <x v="0"/>
    <x v="0"/>
    <x v="6"/>
  </r>
  <r>
    <s v="3542779"/>
    <x v="1"/>
    <s v="A &amp; V Homes Construction Inc(MRE)"/>
    <s v="16908 NE 28th Way"/>
    <s v="Vancouver"/>
    <s v="WA"/>
    <s v="720"/>
    <x v="1"/>
    <x v="1"/>
    <x v="3"/>
    <m/>
    <x v="4"/>
    <n v="686.22"/>
    <n v="24"/>
    <n v="1"/>
    <x v="0"/>
    <x v="0"/>
    <x v="6"/>
  </r>
  <r>
    <s v="3542780"/>
    <x v="1"/>
    <s v="A &amp; V Homes Construction Inc(MRE)"/>
    <s v="16814 NE 28th Way"/>
    <s v="Vancouver"/>
    <s v="WA"/>
    <s v="720"/>
    <x v="1"/>
    <x v="1"/>
    <x v="3"/>
    <m/>
    <x v="4"/>
    <n v="653.61"/>
    <n v="24"/>
    <n v="1"/>
    <x v="0"/>
    <x v="0"/>
    <x v="6"/>
  </r>
  <r>
    <s v="3542801"/>
    <x v="1"/>
    <s v="Superior LLC(MRE)"/>
    <s v="7009 NW 21st Ave"/>
    <s v="Vancouver"/>
    <s v="WA"/>
    <s v="720"/>
    <x v="1"/>
    <x v="1"/>
    <x v="3"/>
    <m/>
    <x v="4"/>
    <n v="686.07"/>
    <n v="23"/>
    <n v="1"/>
    <x v="0"/>
    <x v="0"/>
    <x v="4"/>
  </r>
  <r>
    <s v="3542802"/>
    <x v="1"/>
    <s v="Superior LLC(MRE)"/>
    <s v="7005 NW 21st Ave"/>
    <s v="Vancouver"/>
    <s v="WA"/>
    <s v="720"/>
    <x v="1"/>
    <x v="1"/>
    <x v="3"/>
    <m/>
    <x v="4"/>
    <n v="685.49"/>
    <n v="19"/>
    <n v="1"/>
    <x v="0"/>
    <x v="0"/>
    <x v="4"/>
  </r>
  <r>
    <s v="3542840"/>
    <x v="1"/>
    <s v="Pacific Lifestyle Homes(J2R)"/>
    <s v="4602 S 16th Dr"/>
    <s v="Ridgefield"/>
    <s v="WA"/>
    <s v="720"/>
    <x v="1"/>
    <x v="1"/>
    <x v="3"/>
    <m/>
    <x v="4"/>
    <n v="688.67"/>
    <n v="41"/>
    <n v="1"/>
    <x v="0"/>
    <x v="0"/>
    <x v="6"/>
  </r>
  <r>
    <s v="3542843"/>
    <x v="1"/>
    <s v="D R Horton Inc Portland(C5C)"/>
    <s v="3544 NE Kingbird St"/>
    <s v="Camas"/>
    <s v="WA"/>
    <s v="720"/>
    <x v="1"/>
    <x v="1"/>
    <x v="3"/>
    <m/>
    <x v="4"/>
    <n v="654.04"/>
    <n v="27"/>
    <n v="1"/>
    <x v="0"/>
    <x v="0"/>
    <x v="6"/>
  </r>
  <r>
    <s v="3542846"/>
    <x v="1"/>
    <s v="D R Horton Inc Portland(C5C)"/>
    <s v="3624 NE Kingbird St"/>
    <s v="Camas"/>
    <s v="WA"/>
    <s v="720"/>
    <x v="1"/>
    <x v="1"/>
    <x v="3"/>
    <m/>
    <x v="4"/>
    <n v="654.04"/>
    <n v="27"/>
    <n v="1"/>
    <x v="0"/>
    <x v="0"/>
    <x v="6"/>
  </r>
  <r>
    <s v="3542848"/>
    <x v="1"/>
    <s v="Pacific Lifestyle Homes(C5C)"/>
    <s v="5901 NE 134th St"/>
    <s v="Vancouver"/>
    <s v="WA"/>
    <s v="720"/>
    <x v="1"/>
    <x v="1"/>
    <x v="3"/>
    <m/>
    <x v="4"/>
    <n v="685.77"/>
    <n v="21"/>
    <n v="1"/>
    <x v="0"/>
    <x v="0"/>
    <x v="6"/>
  </r>
  <r>
    <s v="3542853"/>
    <x v="1"/>
    <s v="Urban Northwest Homes LLC(C5C)"/>
    <s v="15325 NE 108th Way"/>
    <s v="Vancouver"/>
    <s v="WA"/>
    <s v="720"/>
    <x v="1"/>
    <x v="1"/>
    <x v="3"/>
    <m/>
    <x v="4"/>
    <n v="649.37"/>
    <n v="17"/>
    <n v="1"/>
    <x v="0"/>
    <x v="0"/>
    <x v="6"/>
  </r>
  <r>
    <s v="3542859"/>
    <x v="1"/>
    <s v="Lennar Northwest Inc(J2R)"/>
    <s v="4809 NE 110th Cir"/>
    <s v="Vancouver"/>
    <s v="WA"/>
    <s v="720"/>
    <x v="1"/>
    <x v="1"/>
    <x v="3"/>
    <m/>
    <x v="4"/>
    <n v="683.72"/>
    <n v="33"/>
    <n v="1"/>
    <x v="0"/>
    <x v="0"/>
    <x v="6"/>
  </r>
  <r>
    <s v="3542862"/>
    <x v="1"/>
    <s v="Lennar Northwest Inc(J2R)"/>
    <s v="10900 NE 48th Ave"/>
    <s v="Vancouver"/>
    <s v="WA"/>
    <s v="720"/>
    <x v="1"/>
    <x v="1"/>
    <x v="3"/>
    <m/>
    <x v="4"/>
    <n v="654.04"/>
    <n v="27"/>
    <n v="1"/>
    <x v="0"/>
    <x v="0"/>
    <x v="6"/>
  </r>
  <r>
    <s v="3542928"/>
    <x v="1"/>
    <s v="Aho Construction(MRE)"/>
    <s v="9504 NE 106th Way"/>
    <s v="Vancouver"/>
    <s v="WA"/>
    <s v="720"/>
    <x v="1"/>
    <x v="1"/>
    <x v="3"/>
    <m/>
    <x v="4"/>
    <n v="653.46"/>
    <n v="23"/>
    <n v="1"/>
    <x v="0"/>
    <x v="0"/>
    <x v="6"/>
  </r>
  <r>
    <s v="3542944"/>
    <x v="1"/>
    <s v="David Weekley Homes(MRE)"/>
    <s v="5605 NW 144th Cir"/>
    <s v="Vancouver"/>
    <s v="WA"/>
    <s v="720"/>
    <x v="1"/>
    <x v="1"/>
    <x v="3"/>
    <m/>
    <x v="4"/>
    <n v="651.55999999999995"/>
    <n v="32"/>
    <n v="1"/>
    <x v="0"/>
    <x v="0"/>
    <x v="6"/>
  </r>
  <r>
    <s v="3542963"/>
    <x v="1"/>
    <s v="Pacific Lifestyle Homes(MRE)"/>
    <s v="5104 NE 133rd Cir"/>
    <s v="Vancouver"/>
    <s v="WA"/>
    <s v="720"/>
    <x v="1"/>
    <x v="1"/>
    <x v="3"/>
    <m/>
    <x v="4"/>
    <n v="685.77"/>
    <n v="21"/>
    <n v="1"/>
    <x v="0"/>
    <x v="0"/>
    <x v="6"/>
  </r>
  <r>
    <s v="3543006"/>
    <x v="1"/>
    <s v="Summerplace Homes(J2R)"/>
    <s v="1823 S Harrier Rd"/>
    <s v="Ridgefield"/>
    <s v="WA"/>
    <s v="720"/>
    <x v="1"/>
    <x v="1"/>
    <x v="3"/>
    <m/>
    <x v="4"/>
    <n v="684.28"/>
    <n v="34"/>
    <n v="1"/>
    <x v="0"/>
    <x v="0"/>
    <x v="6"/>
  </r>
  <r>
    <s v="3543012"/>
    <x v="1"/>
    <s v="D R Horton Inc Portland(CAG)"/>
    <s v="5614 NE 130th Pl"/>
    <s v="Vancouver"/>
    <s v="WA"/>
    <s v="720"/>
    <x v="1"/>
    <x v="1"/>
    <x v="3"/>
    <m/>
    <x v="4"/>
    <n v="651.12"/>
    <n v="29"/>
    <n v="1"/>
    <x v="0"/>
    <x v="0"/>
    <x v="6"/>
  </r>
  <r>
    <s v="3543013"/>
    <x v="1"/>
    <s v="D R Horton Inc Portland(CAG)"/>
    <s v="5602 NE 130th Pl"/>
    <s v="Vancouver"/>
    <s v="WA"/>
    <s v="720"/>
    <x v="1"/>
    <x v="1"/>
    <x v="3"/>
    <m/>
    <x v="4"/>
    <n v="683.71"/>
    <n v="30"/>
    <n v="1"/>
    <x v="0"/>
    <x v="0"/>
    <x v="6"/>
  </r>
  <r>
    <s v="3543014"/>
    <x v="1"/>
    <s v="D R Horton Inc Portland(CAG)"/>
    <s v="5605 NE 129th Pl"/>
    <s v="Vancouver"/>
    <s v="WA"/>
    <s v="720"/>
    <x v="1"/>
    <x v="1"/>
    <x v="3"/>
    <m/>
    <x v="4"/>
    <n v="651.84"/>
    <n v="34"/>
    <n v="1"/>
    <x v="0"/>
    <x v="0"/>
    <x v="6"/>
  </r>
  <r>
    <s v="3543015"/>
    <x v="1"/>
    <s v="D R Horton Inc Portland(CAG)"/>
    <s v="5608 NE 130th Pl"/>
    <s v="Vancouver"/>
    <s v="WA"/>
    <s v="720"/>
    <x v="1"/>
    <x v="1"/>
    <x v="3"/>
    <m/>
    <x v="4"/>
    <n v="683.99"/>
    <n v="29"/>
    <n v="1"/>
    <x v="0"/>
    <x v="0"/>
    <x v="6"/>
  </r>
  <r>
    <s v="3543018"/>
    <x v="1"/>
    <s v="D R Horton Inc Portland(CAG)"/>
    <s v="5609 NE 129th Pl"/>
    <s v="Vancouver"/>
    <s v="WA"/>
    <s v="720"/>
    <x v="1"/>
    <x v="1"/>
    <x v="3"/>
    <m/>
    <x v="4"/>
    <n v="684.14"/>
    <n v="30"/>
    <n v="1"/>
    <x v="0"/>
    <x v="0"/>
    <x v="6"/>
  </r>
  <r>
    <s v="3543019"/>
    <x v="1"/>
    <s v="D R Horton Inc Portland(CAG)"/>
    <s v="5620 NE 130th Pl"/>
    <s v="Vancouver"/>
    <s v="WA"/>
    <s v="720"/>
    <x v="1"/>
    <x v="1"/>
    <x v="3"/>
    <m/>
    <x v="4"/>
    <n v="651.52"/>
    <n v="29"/>
    <n v="1"/>
    <x v="0"/>
    <x v="0"/>
    <x v="6"/>
  </r>
  <r>
    <s v="3543054"/>
    <x v="1"/>
    <s v="Lennar Northwest Inc(MRE)"/>
    <s v="4824 S 18th Dr"/>
    <s v="Ridgefield"/>
    <s v="WA"/>
    <s v="720"/>
    <x v="1"/>
    <x v="1"/>
    <x v="3"/>
    <m/>
    <x v="4"/>
    <n v="684.15"/>
    <n v="33"/>
    <n v="1"/>
    <x v="0"/>
    <x v="0"/>
    <x v="6"/>
  </r>
  <r>
    <s v="3543055"/>
    <x v="1"/>
    <s v="Lennar Northwest Inc(MRE)"/>
    <s v="4831 S 18th Dr"/>
    <s v="Ridgefield"/>
    <s v="WA"/>
    <s v="720"/>
    <x v="1"/>
    <x v="1"/>
    <x v="0"/>
    <m/>
    <x v="4"/>
    <n v="689.89"/>
    <n v="31"/>
    <n v="1"/>
    <x v="0"/>
    <x v="0"/>
    <x v="6"/>
  </r>
  <r>
    <s v="3543056"/>
    <x v="1"/>
    <s v="Lennar Northwest Inc(MRE)"/>
    <s v="4817 S 18th Dr"/>
    <s v="Ridgefield"/>
    <s v="WA"/>
    <s v="720"/>
    <x v="1"/>
    <x v="1"/>
    <x v="3"/>
    <m/>
    <x v="4"/>
    <n v="684.15"/>
    <n v="33"/>
    <n v="1"/>
    <x v="0"/>
    <x v="0"/>
    <x v="6"/>
  </r>
  <r>
    <s v="3543057"/>
    <x v="1"/>
    <s v="Lennar Northwest Inc(MRE)"/>
    <s v="4763 S 18th Dr"/>
    <s v="Ridgefield"/>
    <s v="WA"/>
    <s v="720"/>
    <x v="1"/>
    <x v="1"/>
    <x v="3"/>
    <m/>
    <x v="4"/>
    <n v="683.71"/>
    <n v="30"/>
    <n v="1"/>
    <x v="0"/>
    <x v="0"/>
    <x v="6"/>
  </r>
  <r>
    <s v="3543076"/>
    <x v="1"/>
    <s v="Pacific Lifestyle Homes(VJS)"/>
    <s v="5414 NE 124th St"/>
    <s v="Vancouver"/>
    <s v="WA"/>
    <s v="720"/>
    <x v="1"/>
    <x v="1"/>
    <x v="3"/>
    <m/>
    <x v="4"/>
    <n v="683.41"/>
    <n v="25"/>
    <n v="1"/>
    <x v="0"/>
    <x v="0"/>
    <x v="6"/>
  </r>
  <r>
    <s v="3543077"/>
    <x v="1"/>
    <s v="Pacific Lifestyle Homes(VJS)"/>
    <s v="5315 NE 125th St"/>
    <s v="Vancouver"/>
    <s v="WA"/>
    <s v="720"/>
    <x v="1"/>
    <x v="1"/>
    <x v="3"/>
    <m/>
    <x v="4"/>
    <n v="682.97"/>
    <n v="22"/>
    <n v="1"/>
    <x v="0"/>
    <x v="0"/>
    <x v="6"/>
  </r>
  <r>
    <s v="3543098"/>
    <x v="1"/>
    <s v="MCM of Washington Inc.(CAG)"/>
    <s v="3698 NE Pioneer St"/>
    <s v="Camas"/>
    <s v="WA"/>
    <s v="720"/>
    <x v="1"/>
    <x v="1"/>
    <x v="3"/>
    <m/>
    <x v="4"/>
    <n v="684.3"/>
    <n v="31"/>
    <n v="1"/>
    <x v="0"/>
    <x v="0"/>
    <x v="6"/>
  </r>
  <r>
    <s v="3543154"/>
    <x v="1"/>
    <s v="Urban Northwest Homes LLC(J2R)"/>
    <s v="11213 NE 134th Pl"/>
    <s v="Vancouver"/>
    <s v="WA"/>
    <s v="720"/>
    <x v="1"/>
    <x v="1"/>
    <x v="3"/>
    <m/>
    <x v="4"/>
    <n v="650.37"/>
    <n v="21"/>
    <n v="1"/>
    <x v="0"/>
    <x v="0"/>
    <x v="6"/>
  </r>
  <r>
    <s v="3543178"/>
    <x v="1"/>
    <s v="Pacific Lifestyle Homes(J2R)"/>
    <s v="5706 NE 129th St"/>
    <s v="Vancouver"/>
    <s v="WA"/>
    <s v="720"/>
    <x v="1"/>
    <x v="1"/>
    <x v="3"/>
    <m/>
    <x v="4"/>
    <n v="683.13"/>
    <n v="23"/>
    <n v="1"/>
    <x v="0"/>
    <x v="0"/>
    <x v="6"/>
  </r>
  <r>
    <s v="3543208"/>
    <x v="1"/>
    <s v="Aho Construction(J2R)"/>
    <s v="6907 NE 134th St"/>
    <s v="Vancouver"/>
    <s v="WA"/>
    <s v="720"/>
    <x v="1"/>
    <x v="1"/>
    <x v="3"/>
    <m/>
    <x v="4"/>
    <n v="651.1"/>
    <n v="26"/>
    <n v="1"/>
    <x v="0"/>
    <x v="0"/>
    <x v="6"/>
  </r>
  <r>
    <s v="3543211"/>
    <x v="1"/>
    <s v="Aho Construction(J2R)"/>
    <s v="6911 NE 134th St"/>
    <s v="Vancouver"/>
    <s v="WA"/>
    <s v="720"/>
    <x v="1"/>
    <x v="1"/>
    <x v="3"/>
    <m/>
    <x v="4"/>
    <n v="650.51"/>
    <n v="22"/>
    <n v="1"/>
    <x v="0"/>
    <x v="0"/>
    <x v="6"/>
  </r>
  <r>
    <s v="3543214"/>
    <x v="1"/>
    <s v="Pacific Lifestyle Homes(MRE)"/>
    <s v="5309 NE 134th St"/>
    <s v="Vancouver"/>
    <s v="WA"/>
    <s v="720"/>
    <x v="1"/>
    <x v="1"/>
    <x v="3"/>
    <m/>
    <x v="4"/>
    <n v="683.28"/>
    <n v="24"/>
    <n v="1"/>
    <x v="0"/>
    <x v="0"/>
    <x v="6"/>
  </r>
  <r>
    <s v="3543216"/>
    <x v="1"/>
    <s v="Hendrickson Development Inc(J2R)"/>
    <s v="1613 NW 24th Ave"/>
    <s v="Battle Ground"/>
    <s v="WA"/>
    <s v="720"/>
    <x v="1"/>
    <x v="1"/>
    <x v="3"/>
    <m/>
    <x v="4"/>
    <n v="683.43"/>
    <n v="25"/>
    <n v="1"/>
    <x v="0"/>
    <x v="0"/>
    <x v="6"/>
  </r>
  <r>
    <s v="3543219"/>
    <x v="1"/>
    <s v="Hendrickson Development Inc(J2R)"/>
    <s v="1709 NW 24th Ave"/>
    <s v="Battle Ground"/>
    <s v="WA"/>
    <s v="720"/>
    <x v="1"/>
    <x v="1"/>
    <x v="3"/>
    <m/>
    <x v="4"/>
    <n v="683.14"/>
    <n v="23"/>
    <n v="1"/>
    <x v="0"/>
    <x v="0"/>
    <x v="6"/>
  </r>
  <r>
    <s v="3543221"/>
    <x v="1"/>
    <s v="D R Horton Inc Portland(VJS)"/>
    <s v="13032 NE 118th Way"/>
    <s v="Vancouver"/>
    <s v="WA"/>
    <s v="720"/>
    <x v="1"/>
    <x v="1"/>
    <x v="3"/>
    <m/>
    <x v="4"/>
    <n v="684.74"/>
    <n v="34"/>
    <n v="1"/>
    <x v="0"/>
    <x v="0"/>
    <x v="6"/>
  </r>
  <r>
    <s v="3543222"/>
    <x v="1"/>
    <s v="D R Horton Inc Portland(VJS)"/>
    <s v="13028 NE 118th Way"/>
    <s v="Vancouver"/>
    <s v="WA"/>
    <s v="720"/>
    <x v="1"/>
    <x v="1"/>
    <x v="3"/>
    <m/>
    <x v="4"/>
    <n v="650.96"/>
    <n v="25"/>
    <n v="1"/>
    <x v="0"/>
    <x v="0"/>
    <x v="6"/>
  </r>
  <r>
    <s v="3543226"/>
    <x v="1"/>
    <s v="Hendrickson Development Inc(J2R)"/>
    <s v="1619 NW 24th Ave"/>
    <s v="Battle Ground"/>
    <s v="WA"/>
    <s v="720"/>
    <x v="1"/>
    <x v="1"/>
    <x v="3"/>
    <m/>
    <x v="4"/>
    <n v="683.72"/>
    <n v="27"/>
    <n v="1"/>
    <x v="0"/>
    <x v="0"/>
    <x v="6"/>
  </r>
  <r>
    <s v="3543257"/>
    <x v="1"/>
    <s v="Lennar Northwest Inc(MRE)"/>
    <s v="4813 NE 110th Cir"/>
    <s v="Vancouver"/>
    <s v="WA"/>
    <s v="720"/>
    <x v="1"/>
    <x v="1"/>
    <x v="3"/>
    <m/>
    <x v="4"/>
    <n v="650.80999999999995"/>
    <n v="24"/>
    <n v="1"/>
    <x v="0"/>
    <x v="0"/>
    <x v="6"/>
  </r>
  <r>
    <s v="3543258"/>
    <x v="1"/>
    <s v="Lennar Northwest Inc(MRE)"/>
    <s v="4823 NE 110th Cir"/>
    <s v="Vancouver"/>
    <s v="WA"/>
    <s v="720"/>
    <x v="1"/>
    <x v="1"/>
    <x v="3"/>
    <m/>
    <x v="4"/>
    <n v="655.15"/>
    <n v="54"/>
    <n v="1"/>
    <x v="0"/>
    <x v="0"/>
    <x v="6"/>
  </r>
  <r>
    <s v="3543259"/>
    <x v="1"/>
    <s v="Lennar Northwest Inc(MRE)"/>
    <s v="4825 NE 110th Cir"/>
    <s v="Vancouver"/>
    <s v="WA"/>
    <s v="720"/>
    <x v="1"/>
    <x v="1"/>
    <x v="3"/>
    <m/>
    <x v="4"/>
    <n v="1827.35"/>
    <n v="44"/>
    <n v="1"/>
    <x v="0"/>
    <x v="0"/>
    <x v="6"/>
  </r>
  <r>
    <s v="3543322"/>
    <x v="1"/>
    <s v="Waverly Homes Inc(MRE)"/>
    <s v="7312 NE 30th Ct"/>
    <s v="Vancouver"/>
    <s v="WA"/>
    <s v="720"/>
    <x v="1"/>
    <x v="1"/>
    <x v="3"/>
    <m/>
    <x v="4"/>
    <n v="682.97"/>
    <n v="22"/>
    <n v="1"/>
    <x v="0"/>
    <x v="0"/>
    <x v="6"/>
  </r>
  <r>
    <s v="3543326"/>
    <x v="1"/>
    <s v="Waverly Homes Inc(MRE)"/>
    <s v="1868 E 5th St"/>
    <s v="La Center"/>
    <s v="WA"/>
    <s v="720"/>
    <x v="1"/>
    <x v="1"/>
    <x v="3"/>
    <m/>
    <x v="4"/>
    <n v="650.83000000000004"/>
    <n v="24"/>
    <n v="1"/>
    <x v="0"/>
    <x v="0"/>
    <x v="6"/>
  </r>
  <r>
    <s v="3543328"/>
    <x v="1"/>
    <s v="Waverly Homes Inc(MRE)"/>
    <s v="406 E Spruce Ave"/>
    <s v="La Center"/>
    <s v="WA"/>
    <s v="720"/>
    <x v="1"/>
    <x v="1"/>
    <x v="3"/>
    <m/>
    <x v="4"/>
    <n v="650.97"/>
    <n v="25"/>
    <n v="1"/>
    <x v="0"/>
    <x v="0"/>
    <x v="6"/>
  </r>
  <r>
    <s v="3543330"/>
    <x v="1"/>
    <s v="Pacific Lifestyle Homes(MRE)"/>
    <s v="5112 NE 124th Cir"/>
    <s v="Vancouver"/>
    <s v="WA"/>
    <s v="720"/>
    <x v="1"/>
    <x v="1"/>
    <x v="3"/>
    <m/>
    <x v="4"/>
    <n v="682.97"/>
    <n v="22"/>
    <n v="1"/>
    <x v="0"/>
    <x v="0"/>
    <x v="6"/>
  </r>
  <r>
    <s v="3543349"/>
    <x v="1"/>
    <s v="Pacific Lifestyle Homes(MRE)"/>
    <s v="15414 NE 14th St"/>
    <s v="Vancouver"/>
    <s v="WA"/>
    <s v="720"/>
    <x v="1"/>
    <x v="1"/>
    <x v="3"/>
    <m/>
    <x v="4"/>
    <n v="682.7"/>
    <n v="20"/>
    <n v="1"/>
    <x v="0"/>
    <x v="0"/>
    <x v="6"/>
  </r>
  <r>
    <s v="3543363"/>
    <x v="1"/>
    <s v="MCM of Washington Inc.(C5C)"/>
    <s v="1215 NE 11th Ave"/>
    <s v="Battle Ground"/>
    <s v="WA"/>
    <s v="720"/>
    <x v="1"/>
    <x v="1"/>
    <x v="3"/>
    <m/>
    <x v="4"/>
    <n v="683.85"/>
    <n v="28"/>
    <n v="1"/>
    <x v="0"/>
    <x v="0"/>
    <x v="6"/>
  </r>
  <r>
    <s v="3543367"/>
    <x v="1"/>
    <s v="Helmes Inc(C5C)"/>
    <s v="5905 NE 132nd St"/>
    <s v="Vancouver"/>
    <s v="WA"/>
    <s v="720"/>
    <x v="1"/>
    <x v="1"/>
    <x v="3"/>
    <m/>
    <x v="4"/>
    <n v="650.82000000000005"/>
    <n v="24"/>
    <n v="1"/>
    <x v="0"/>
    <x v="0"/>
    <x v="6"/>
  </r>
  <r>
    <s v="3543383"/>
    <x v="1"/>
    <s v="New Tradition Homes(CAG)"/>
    <s v="1103 S Fieldcrest Dr"/>
    <s v="Ridgefield"/>
    <s v="WA"/>
    <s v="720"/>
    <x v="1"/>
    <x v="1"/>
    <x v="3"/>
    <m/>
    <x v="4"/>
    <n v="654.02"/>
    <n v="46"/>
    <n v="1"/>
    <x v="0"/>
    <x v="0"/>
    <x v="6"/>
  </r>
  <r>
    <s v="3543384"/>
    <x v="1"/>
    <s v="New Tradition Homes(CAG)"/>
    <s v="1191 S Fieldcrest Dr"/>
    <s v="Ridgefield"/>
    <s v="WA"/>
    <s v="720"/>
    <x v="1"/>
    <x v="1"/>
    <x v="3"/>
    <m/>
    <x v="4"/>
    <n v="650.51"/>
    <n v="22"/>
    <n v="1"/>
    <x v="0"/>
    <x v="0"/>
    <x v="6"/>
  </r>
  <r>
    <s v="3543387"/>
    <x v="1"/>
    <s v="D R Horton Inc Portland(J2R)"/>
    <s v="11631 NE 131st Pl"/>
    <s v="Vancouver"/>
    <s v="WA"/>
    <s v="720"/>
    <x v="1"/>
    <x v="1"/>
    <x v="3"/>
    <m/>
    <x v="4"/>
    <n v="650.96"/>
    <n v="25"/>
    <n v="1"/>
    <x v="0"/>
    <x v="0"/>
    <x v="6"/>
  </r>
  <r>
    <s v="3543388"/>
    <x v="1"/>
    <s v="D R Horton Inc Portland(J2R)"/>
    <s v="11627 NE 131st Pl"/>
    <s v="Vancouver"/>
    <s v="WA"/>
    <s v="720"/>
    <x v="1"/>
    <x v="1"/>
    <x v="3"/>
    <m/>
    <x v="4"/>
    <n v="650.96"/>
    <n v="25"/>
    <n v="1"/>
    <x v="0"/>
    <x v="0"/>
    <x v="6"/>
  </r>
  <r>
    <s v="3543390"/>
    <x v="1"/>
    <s v="New Tradition Homes(CAG)"/>
    <s v="7815 NE 167th Ave"/>
    <s v="Vancouver"/>
    <s v="WA"/>
    <s v="720"/>
    <x v="1"/>
    <x v="1"/>
    <x v="3"/>
    <m/>
    <x v="4"/>
    <n v="649.13"/>
    <n v="24"/>
    <n v="1"/>
    <x v="0"/>
    <x v="0"/>
    <x v="6"/>
  </r>
  <r>
    <s v="3543394"/>
    <x v="1"/>
    <s v="New Tradition Homes(CAG)"/>
    <s v="16616 NE 96th St"/>
    <s v="Vancouver"/>
    <s v="WA"/>
    <s v="720"/>
    <x v="1"/>
    <x v="1"/>
    <x v="3"/>
    <m/>
    <x v="4"/>
    <n v="649.14"/>
    <n v="24"/>
    <n v="1"/>
    <x v="0"/>
    <x v="0"/>
    <x v="6"/>
  </r>
  <r>
    <s v="3543401"/>
    <x v="1"/>
    <s v="Manor Homes Washington Inc(J2R)"/>
    <s v="12502 NE 105th Way"/>
    <s v="Vancouver"/>
    <s v="WA"/>
    <s v="720"/>
    <x v="1"/>
    <x v="1"/>
    <x v="3"/>
    <m/>
    <x v="4"/>
    <n v="681.52"/>
    <n v="24"/>
    <n v="1"/>
    <x v="0"/>
    <x v="0"/>
    <x v="6"/>
  </r>
  <r>
    <s v="3543417"/>
    <x v="1"/>
    <s v="MCM of Washington Inc.(J2R)"/>
    <s v="1614 NE 172nd Cir"/>
    <s v="Ridgefield"/>
    <s v="WA"/>
    <s v="720"/>
    <x v="1"/>
    <x v="1"/>
    <x v="3"/>
    <m/>
    <x v="4"/>
    <n v="649.91999999999996"/>
    <n v="18"/>
    <n v="1"/>
    <x v="0"/>
    <x v="0"/>
    <x v="6"/>
  </r>
  <r>
    <s v="3543419"/>
    <x v="1"/>
    <s v="Aho Construction(J2R)"/>
    <s v="9614 NE 106th Way"/>
    <s v="Vancouver"/>
    <s v="WA"/>
    <s v="720"/>
    <x v="1"/>
    <x v="1"/>
    <x v="3"/>
    <m/>
    <x v="4"/>
    <n v="649.14"/>
    <n v="24"/>
    <n v="1"/>
    <x v="0"/>
    <x v="0"/>
    <x v="6"/>
  </r>
  <r>
    <s v="3543440"/>
    <x v="1"/>
    <s v="Pacific Lifestyle Homes(MRE)"/>
    <s v="12404 NE 53rd Ave"/>
    <s v="Vancouver"/>
    <s v="WA"/>
    <s v="720"/>
    <x v="1"/>
    <x v="1"/>
    <x v="3"/>
    <m/>
    <x v="4"/>
    <n v="682.55"/>
    <n v="19"/>
    <n v="1"/>
    <x v="0"/>
    <x v="0"/>
    <x v="6"/>
  </r>
  <r>
    <s v="3543441"/>
    <x v="1"/>
    <s v="Pacific Lifestyle Homes(MRE)"/>
    <s v="12405 NE 53rd Ave"/>
    <s v="Vancouver"/>
    <s v="WA"/>
    <s v="720"/>
    <x v="1"/>
    <x v="1"/>
    <x v="3"/>
    <m/>
    <x v="4"/>
    <n v="684.01"/>
    <n v="29"/>
    <n v="1"/>
    <x v="0"/>
    <x v="0"/>
    <x v="6"/>
  </r>
  <r>
    <s v="3543452"/>
    <x v="1"/>
    <s v="Cascade West Development(MRE)"/>
    <s v="1011 N Heron Dr"/>
    <s v="Ridgefield"/>
    <s v="WA"/>
    <s v="720"/>
    <x v="1"/>
    <x v="1"/>
    <x v="0"/>
    <m/>
    <x v="4"/>
    <n v="1139.02"/>
    <n v="163"/>
    <n v="1"/>
    <x v="0"/>
    <x v="0"/>
    <x v="6"/>
  </r>
  <r>
    <s v="3543464"/>
    <x v="1"/>
    <s v="D R Horton Inc Portland(MRE)"/>
    <s v="3612 NE Kingbird St"/>
    <s v="Camas"/>
    <s v="WA"/>
    <s v="720"/>
    <x v="1"/>
    <x v="1"/>
    <x v="3"/>
    <m/>
    <x v="4"/>
    <n v="651.54"/>
    <n v="29"/>
    <n v="1"/>
    <x v="0"/>
    <x v="0"/>
    <x v="6"/>
  </r>
  <r>
    <s v="3543465"/>
    <x v="1"/>
    <s v="D R Horton Inc Portland(MRE)"/>
    <s v="3608 NE Kingbird St"/>
    <s v="Camas"/>
    <s v="WA"/>
    <s v="720"/>
    <x v="1"/>
    <x v="1"/>
    <x v="3"/>
    <m/>
    <x v="4"/>
    <n v="651.54"/>
    <n v="29"/>
    <n v="1"/>
    <x v="0"/>
    <x v="0"/>
    <x v="6"/>
  </r>
  <r>
    <s v="3543466"/>
    <x v="1"/>
    <s v="D R Horton Inc Portland(MRE)"/>
    <s v="3604 NE Kingbird St"/>
    <s v="Camas"/>
    <s v="WA"/>
    <s v="720"/>
    <x v="1"/>
    <x v="1"/>
    <x v="3"/>
    <m/>
    <x v="4"/>
    <n v="651.69000000000005"/>
    <n v="30"/>
    <n v="1"/>
    <x v="0"/>
    <x v="0"/>
    <x v="6"/>
  </r>
  <r>
    <s v="3543475"/>
    <x v="1"/>
    <s v="Copper Creek Homes Inc.(J2R)"/>
    <s v="3404 P Cir"/>
    <s v="Washougal"/>
    <s v="WA"/>
    <s v="720"/>
    <x v="1"/>
    <x v="1"/>
    <x v="3"/>
    <m/>
    <x v="4"/>
    <n v="686.63"/>
    <n v="47"/>
    <n v="1"/>
    <x v="0"/>
    <x v="0"/>
    <x v="6"/>
  </r>
  <r>
    <s v="3543486"/>
    <x v="1"/>
    <s v="Pacific Lifestyle Homes(J2R)"/>
    <s v="3392 N Abernathy Cir"/>
    <s v="Ridgefield"/>
    <s v="WA"/>
    <s v="720"/>
    <x v="1"/>
    <x v="1"/>
    <x v="3"/>
    <m/>
    <x v="4"/>
    <n v="682.98"/>
    <n v="22"/>
    <n v="1"/>
    <x v="0"/>
    <x v="0"/>
    <x v="6"/>
  </r>
  <r>
    <s v="3543524"/>
    <x v="1"/>
    <s v="Lennar Northwest Inc(J2R)"/>
    <s v="7913 NE 181st Ave"/>
    <s v="Vancouver"/>
    <s v="WA"/>
    <s v="720"/>
    <x v="1"/>
    <x v="1"/>
    <x v="3"/>
    <m/>
    <x v="4"/>
    <n v="684.86"/>
    <n v="47"/>
    <n v="1"/>
    <x v="0"/>
    <x v="0"/>
    <x v="6"/>
  </r>
  <r>
    <s v="3543525"/>
    <x v="1"/>
    <s v="Lennar Northwest Inc(J2R)"/>
    <s v="7917 NE 181st Ave"/>
    <s v="Vancouver"/>
    <s v="WA"/>
    <s v="720"/>
    <x v="1"/>
    <x v="1"/>
    <x v="3"/>
    <m/>
    <x v="4"/>
    <n v="689.1"/>
    <n v="76"/>
    <n v="1"/>
    <x v="0"/>
    <x v="0"/>
    <x v="6"/>
  </r>
  <r>
    <s v="3543526"/>
    <x v="1"/>
    <s v="Lennar Northwest Inc(J2R)"/>
    <s v="7912 NE 181st Ave"/>
    <s v="Vancouver"/>
    <s v="WA"/>
    <s v="720"/>
    <x v="1"/>
    <x v="1"/>
    <x v="3"/>
    <m/>
    <x v="4"/>
    <n v="682.97"/>
    <n v="34"/>
    <n v="1"/>
    <x v="0"/>
    <x v="0"/>
    <x v="6"/>
  </r>
  <r>
    <s v="3543569"/>
    <x v="1"/>
    <s v="Panache Properties LLC(CAG)"/>
    <s v="5803 NE 45th St"/>
    <s v="Vancouver"/>
    <s v="WA"/>
    <s v="720"/>
    <x v="1"/>
    <x v="1"/>
    <x v="3"/>
    <m/>
    <x v="4"/>
    <n v="650.01"/>
    <n v="30"/>
    <n v="1"/>
    <x v="0"/>
    <x v="0"/>
    <x v="4"/>
  </r>
  <r>
    <s v="3543572"/>
    <x v="1"/>
    <s v="Skyline Ridge Construction LLC(CAG)"/>
    <s v="1592 N 4th Ct"/>
    <s v="Washougal"/>
    <s v="WA"/>
    <s v="720"/>
    <x v="1"/>
    <x v="1"/>
    <x v="3"/>
    <m/>
    <x v="4"/>
    <n v="7.08"/>
    <n v="46"/>
    <n v="1"/>
    <x v="1"/>
    <x v="0"/>
    <x v="6"/>
  </r>
  <r>
    <s v="3543573"/>
    <x v="1"/>
    <s v="Lennar Northwest Inc(VJS)"/>
    <s v="5500 NW 141 St"/>
    <s v="Vancouver"/>
    <s v="WA"/>
    <s v="720"/>
    <x v="1"/>
    <x v="1"/>
    <x v="3"/>
    <m/>
    <x v="4"/>
    <n v="732.6"/>
    <n v="30"/>
    <n v="1"/>
    <x v="0"/>
    <x v="0"/>
    <x v="6"/>
  </r>
  <r>
    <s v="3543586"/>
    <x v="1"/>
    <s v="Lennar Northwest Inc(J2R)"/>
    <s v="4132 S Kennedy Dr"/>
    <s v="Ridgefield"/>
    <s v="WA"/>
    <s v="720"/>
    <x v="1"/>
    <x v="1"/>
    <x v="3"/>
    <m/>
    <x v="4"/>
    <n v="654.16"/>
    <n v="47"/>
    <n v="1"/>
    <x v="0"/>
    <x v="0"/>
    <x v="6"/>
  </r>
  <r>
    <s v="3543589"/>
    <x v="1"/>
    <s v="Lennar Northwest Inc(J2R)"/>
    <s v="4124 S Kennedy Dr"/>
    <s v="Ridgefield"/>
    <s v="WA"/>
    <s v="720"/>
    <x v="1"/>
    <x v="1"/>
    <x v="3"/>
    <m/>
    <x v="4"/>
    <n v="654.02"/>
    <n v="46"/>
    <n v="1"/>
    <x v="0"/>
    <x v="0"/>
    <x v="6"/>
  </r>
  <r>
    <s v="3543613"/>
    <x v="1"/>
    <s v="Lennar Northwest Inc(JMC)"/>
    <s v="13904 NW 55th Way NW"/>
    <s v="Vancouver"/>
    <s v="WA"/>
    <s v="720"/>
    <x v="1"/>
    <x v="1"/>
    <x v="3"/>
    <m/>
    <x v="4"/>
    <n v="682.97"/>
    <n v="34"/>
    <n v="1"/>
    <x v="0"/>
    <x v="0"/>
    <x v="6"/>
  </r>
  <r>
    <s v="3543614"/>
    <x v="1"/>
    <s v="Lennar Northwest Inc(JMC)"/>
    <s v="13900 NW 55th Ave NW"/>
    <s v="Vancouver"/>
    <s v="WA"/>
    <s v="720"/>
    <x v="1"/>
    <x v="1"/>
    <x v="3"/>
    <m/>
    <x v="4"/>
    <n v="684.16"/>
    <n v="30"/>
    <n v="1"/>
    <x v="0"/>
    <x v="0"/>
    <x v="6"/>
  </r>
  <r>
    <s v="3543636"/>
    <x v="1"/>
    <s v="Strassenberg, Tom A(J2R)"/>
    <s v="1939 NW 44th Ave"/>
    <s v="Camas"/>
    <s v="WA"/>
    <s v="720"/>
    <x v="1"/>
    <x v="1"/>
    <x v="3"/>
    <m/>
    <x v="4"/>
    <n v="683.75"/>
    <n v="32"/>
    <n v="1"/>
    <x v="0"/>
    <x v="0"/>
    <x v="4"/>
  </r>
  <r>
    <s v="3543672"/>
    <x v="1"/>
    <s v="Lennar Northwest Inc(MRE)"/>
    <s v="14005 NW 57th Ave"/>
    <s v="Vancouver"/>
    <s v="WA"/>
    <s v="720"/>
    <x v="1"/>
    <x v="1"/>
    <x v="3"/>
    <m/>
    <x v="4"/>
    <n v="651.83000000000004"/>
    <n v="31"/>
    <n v="1"/>
    <x v="0"/>
    <x v="0"/>
    <x v="6"/>
  </r>
  <r>
    <s v="3543679"/>
    <x v="1"/>
    <s v="Lennar Northwest Inc(MRE)"/>
    <s v="5506 NW 140th St"/>
    <s v="Vancouver"/>
    <s v="WA"/>
    <s v="720"/>
    <x v="1"/>
    <x v="1"/>
    <x v="3"/>
    <m/>
    <x v="4"/>
    <n v="685.32"/>
    <n v="38"/>
    <n v="1"/>
    <x v="0"/>
    <x v="0"/>
    <x v="6"/>
  </r>
  <r>
    <s v="3543680"/>
    <x v="1"/>
    <s v="Lennar Northwest Inc(MRE)"/>
    <s v="5510 NW 140th St"/>
    <s v="Vancouver"/>
    <s v="WA"/>
    <s v="720"/>
    <x v="1"/>
    <x v="1"/>
    <x v="3"/>
    <m/>
    <x v="4"/>
    <n v="651.39"/>
    <n v="28"/>
    <n v="1"/>
    <x v="0"/>
    <x v="0"/>
    <x v="6"/>
  </r>
  <r>
    <s v="3543682"/>
    <x v="1"/>
    <s v="Lennar Northwest Inc(MRE)"/>
    <s v="5504 NW 141st St"/>
    <s v="Vancouver"/>
    <s v="WA"/>
    <s v="720"/>
    <x v="1"/>
    <x v="1"/>
    <x v="3"/>
    <m/>
    <x v="4"/>
    <n v="684.59"/>
    <n v="33"/>
    <n v="1"/>
    <x v="0"/>
    <x v="0"/>
    <x v="6"/>
  </r>
  <r>
    <s v="3543683"/>
    <x v="1"/>
    <s v="Lennar Northwest Inc(MRE)"/>
    <s v="5507 NW 141st St"/>
    <s v="Vancouver"/>
    <s v="WA"/>
    <s v="720"/>
    <x v="1"/>
    <x v="1"/>
    <x v="3"/>
    <m/>
    <x v="4"/>
    <n v="684.44"/>
    <n v="32"/>
    <n v="1"/>
    <x v="0"/>
    <x v="0"/>
    <x v="6"/>
  </r>
  <r>
    <s v="3543684"/>
    <x v="1"/>
    <s v="Lennar Northwest Inc(MRE)"/>
    <s v="5503 NW 141st St"/>
    <s v="Vancouver"/>
    <s v="WA"/>
    <s v="720"/>
    <x v="1"/>
    <x v="1"/>
    <x v="3"/>
    <m/>
    <x v="4"/>
    <n v="684.16"/>
    <n v="30"/>
    <n v="1"/>
    <x v="0"/>
    <x v="0"/>
    <x v="6"/>
  </r>
  <r>
    <s v="3543705"/>
    <x v="1"/>
    <s v="MCM of Washington Inc.(MRE)"/>
    <s v="1413 NE 171st St"/>
    <s v="Ridgefield"/>
    <s v="WA"/>
    <s v="720"/>
    <x v="1"/>
    <x v="1"/>
    <x v="3"/>
    <m/>
    <x v="4"/>
    <n v="684.16"/>
    <n v="30"/>
    <n v="1"/>
    <x v="0"/>
    <x v="0"/>
    <x v="6"/>
  </r>
  <r>
    <s v="3543732"/>
    <x v="1"/>
    <s v="Express Real Estate Solutions(J2R)"/>
    <s v="13811 NE 78th St"/>
    <s v="Vancouver"/>
    <s v="WA"/>
    <s v="720"/>
    <x v="1"/>
    <x v="1"/>
    <x v="3"/>
    <m/>
    <x v="4"/>
    <n v="684.5"/>
    <n v="37"/>
    <n v="1"/>
    <x v="0"/>
    <x v="0"/>
    <x v="6"/>
  </r>
  <r>
    <s v="3543735"/>
    <x v="1"/>
    <s v="Axiom Luxury Homes LLC(J2R)"/>
    <s v="6717 NW Longbow Ln"/>
    <s v="Camas"/>
    <s v="WA"/>
    <s v="720"/>
    <x v="1"/>
    <x v="1"/>
    <x v="3"/>
    <m/>
    <x v="4"/>
    <n v="654.83000000000004"/>
    <n v="56"/>
    <n v="1"/>
    <x v="0"/>
    <x v="0"/>
    <x v="6"/>
  </r>
  <r>
    <s v="3543737"/>
    <x v="1"/>
    <s v="Axiom Luxury Homes LLC(J2R)"/>
    <s v="6727 NW Longbow Ln"/>
    <s v="Camas"/>
    <s v="WA"/>
    <s v="720"/>
    <x v="1"/>
    <x v="1"/>
    <x v="3"/>
    <m/>
    <x v="4"/>
    <n v="683.61"/>
    <n v="31"/>
    <n v="1"/>
    <x v="0"/>
    <x v="0"/>
    <x v="6"/>
  </r>
  <r>
    <s v="3543738"/>
    <x v="1"/>
    <s v="Cascade West Development(JMC)"/>
    <s v="925 N 13th Pl"/>
    <s v="Ridgefield"/>
    <s v="WA"/>
    <s v="720"/>
    <x v="1"/>
    <x v="1"/>
    <x v="3"/>
    <m/>
    <x v="4"/>
    <n v="649.48"/>
    <n v="15"/>
    <n v="1"/>
    <x v="0"/>
    <x v="0"/>
    <x v="6"/>
  </r>
  <r>
    <s v="3543818"/>
    <x v="1"/>
    <s v="Glavin Development LLC(MRE)"/>
    <s v="14108 NE 51st Ave"/>
    <s v="Vancouver"/>
    <s v="WA"/>
    <s v="720"/>
    <x v="1"/>
    <x v="1"/>
    <x v="3"/>
    <m/>
    <x v="4"/>
    <n v="682.12"/>
    <n v="21"/>
    <n v="1"/>
    <x v="0"/>
    <x v="0"/>
    <x v="6"/>
  </r>
  <r>
    <s v="3543871"/>
    <x v="1"/>
    <s v="K H R Homes(J2R)"/>
    <s v="17013 NE 28th Way"/>
    <s v="Vancouver"/>
    <s v="WA"/>
    <s v="720"/>
    <x v="1"/>
    <x v="1"/>
    <x v="3"/>
    <m/>
    <x v="4"/>
    <n v="681.98"/>
    <n v="20"/>
    <n v="1"/>
    <x v="0"/>
    <x v="0"/>
    <x v="6"/>
  </r>
  <r>
    <s v="3543889"/>
    <x v="1"/>
    <s v="Summerplace Homes(MRE)"/>
    <s v="1810 S Harrier Rd"/>
    <s v="Ridgefield"/>
    <s v="WA"/>
    <s v="720"/>
    <x v="1"/>
    <x v="1"/>
    <x v="3"/>
    <m/>
    <x v="4"/>
    <n v="905.16"/>
    <n v="44"/>
    <n v="1"/>
    <x v="0"/>
    <x v="0"/>
    <x v="6"/>
  </r>
  <r>
    <s v="3544031"/>
    <x v="1"/>
    <s v="Brighten Homes Inc(CAG)"/>
    <s v="205 NE 110th St"/>
    <s v="Vancouver"/>
    <s v="WA"/>
    <s v="720"/>
    <x v="1"/>
    <x v="1"/>
    <x v="3"/>
    <m/>
    <x v="4"/>
    <n v="654.94000000000005"/>
    <n v="57"/>
    <n v="1"/>
    <x v="0"/>
    <x v="0"/>
    <x v="6"/>
  </r>
  <r>
    <s v="3544032"/>
    <x v="1"/>
    <s v="Brighten Homes Inc(CAG)"/>
    <s v="201 NE 110th St"/>
    <s v="Vancouver"/>
    <s v="WA"/>
    <s v="720"/>
    <x v="1"/>
    <x v="1"/>
    <x v="3"/>
    <m/>
    <x v="4"/>
    <n v="650.28"/>
    <n v="25"/>
    <n v="1"/>
    <x v="0"/>
    <x v="0"/>
    <x v="6"/>
  </r>
  <r>
    <s v="3544033"/>
    <x v="1"/>
    <s v="Helmes Inc(J2R)"/>
    <s v="1242 S Fieldcrest Dr"/>
    <s v="Ridgefield"/>
    <s v="WA"/>
    <s v="720"/>
    <x v="1"/>
    <x v="1"/>
    <x v="3"/>
    <m/>
    <x v="4"/>
    <n v="651.69000000000005"/>
    <n v="30"/>
    <n v="1"/>
    <x v="0"/>
    <x v="0"/>
    <x v="6"/>
  </r>
  <r>
    <s v="3544052"/>
    <x v="1"/>
    <s v="Helmes Inc(VJS)"/>
    <s v="1243 S Fieldcrest Dr"/>
    <s v="Ridgefield"/>
    <s v="WA"/>
    <s v="720"/>
    <x v="1"/>
    <x v="1"/>
    <x v="3"/>
    <m/>
    <x v="4"/>
    <n v="651.69000000000005"/>
    <n v="30"/>
    <n v="1"/>
    <x v="0"/>
    <x v="0"/>
    <x v="6"/>
  </r>
  <r>
    <s v="3544056"/>
    <x v="1"/>
    <s v="Aho Construction(VJS)"/>
    <s v="9732 NE 106th Way"/>
    <s v="Vancouver"/>
    <s v="WA"/>
    <s v="720"/>
    <x v="1"/>
    <x v="1"/>
    <x v="3"/>
    <m/>
    <x v="4"/>
    <n v="650.14"/>
    <n v="24"/>
    <n v="1"/>
    <x v="0"/>
    <x v="0"/>
    <x v="6"/>
  </r>
  <r>
    <s v="3544057"/>
    <x v="1"/>
    <s v="Aho Construction(VJS)"/>
    <s v="9728 NE 106th Way"/>
    <s v="Vancouver"/>
    <s v="WA"/>
    <s v="720"/>
    <x v="1"/>
    <x v="1"/>
    <x v="3"/>
    <m/>
    <x v="4"/>
    <n v="650.86"/>
    <n v="29"/>
    <n v="1"/>
    <x v="0"/>
    <x v="0"/>
    <x v="6"/>
  </r>
  <r>
    <s v="3544060"/>
    <x v="1"/>
    <s v="Pacific Lifestyle Homes(WEB)"/>
    <s v="1576 NE 153rd Ave"/>
    <s v="Vancouver"/>
    <s v="WA"/>
    <s v="720"/>
    <x v="1"/>
    <x v="1"/>
    <x v="3"/>
    <m/>
    <x v="4"/>
    <n v="682.26"/>
    <n v="22"/>
    <n v="1"/>
    <x v="0"/>
    <x v="0"/>
    <x v="6"/>
  </r>
  <r>
    <s v="3544078"/>
    <x v="1"/>
    <s v="Urban Northwest Homes LLC(J2R)"/>
    <s v="13312 NE 113th Way"/>
    <s v="Vancouver"/>
    <s v="WA"/>
    <s v="720"/>
    <x v="1"/>
    <x v="1"/>
    <x v="3"/>
    <m/>
    <x v="4"/>
    <n v="651.15"/>
    <n v="31"/>
    <n v="1"/>
    <x v="0"/>
    <x v="0"/>
    <x v="6"/>
  </r>
  <r>
    <s v="3544080"/>
    <x v="1"/>
    <s v="Lennar Northwest Inc(VJS)"/>
    <s v="1215 S Fieldcrest Dr"/>
    <s v="Ridgefield"/>
    <s v="WA"/>
    <s v="720"/>
    <x v="1"/>
    <x v="1"/>
    <x v="3"/>
    <m/>
    <x v="4"/>
    <n v="651.69000000000005"/>
    <n v="30"/>
    <n v="1"/>
    <x v="0"/>
    <x v="0"/>
    <x v="6"/>
  </r>
  <r>
    <s v="3544144"/>
    <x v="1"/>
    <s v="Cedars Construction LLC(J2R)"/>
    <s v="1190 S Quail Hill Pl"/>
    <s v="Ridgefield"/>
    <s v="WA"/>
    <s v="720"/>
    <x v="1"/>
    <x v="1"/>
    <x v="3"/>
    <m/>
    <x v="4"/>
    <n v="4.08"/>
    <n v="28"/>
    <n v="1"/>
    <x v="1"/>
    <x v="0"/>
    <x v="6"/>
  </r>
  <r>
    <s v="3544148"/>
    <x v="1"/>
    <s v="Cedars Construction LLC(J2R)"/>
    <s v="1292 S Quail Hill Pl"/>
    <s v="Ridgefield"/>
    <s v="WA"/>
    <s v="720"/>
    <x v="1"/>
    <x v="1"/>
    <x v="3"/>
    <m/>
    <x v="4"/>
    <n v="1301.97"/>
    <n v="29"/>
    <n v="1"/>
    <x v="0"/>
    <x v="0"/>
    <x v="6"/>
  </r>
  <r>
    <s v="3544224"/>
    <x v="1"/>
    <s v="DMK Construction(MRE)"/>
    <s v="13817 NE 78th St"/>
    <s v="Vancouver"/>
    <s v="WA"/>
    <s v="720"/>
    <x v="1"/>
    <x v="1"/>
    <x v="3"/>
    <m/>
    <x v="4"/>
    <n v="685.91"/>
    <n v="47"/>
    <n v="1"/>
    <x v="0"/>
    <x v="0"/>
    <x v="6"/>
  </r>
  <r>
    <s v="3544246"/>
    <x v="1"/>
    <s v="Pahlisch Homes Inc(MRE)"/>
    <s v="7214 NE 67th St"/>
    <s v="Vancouver"/>
    <s v="WA"/>
    <s v="720"/>
    <x v="1"/>
    <x v="1"/>
    <x v="3"/>
    <m/>
    <x v="4"/>
    <n v="650.53"/>
    <n v="27"/>
    <n v="1"/>
    <x v="0"/>
    <x v="0"/>
    <x v="6"/>
  </r>
  <r>
    <s v="3544248"/>
    <x v="1"/>
    <s v="Pahlisch Homes Inc(MRE)"/>
    <s v="7210 NE 67th St"/>
    <s v="Vancouver"/>
    <s v="WA"/>
    <s v="720"/>
    <x v="1"/>
    <x v="1"/>
    <x v="3"/>
    <m/>
    <x v="4"/>
    <n v="650.86"/>
    <n v="29"/>
    <n v="1"/>
    <x v="0"/>
    <x v="0"/>
    <x v="6"/>
  </r>
  <r>
    <s v="3544260"/>
    <x v="1"/>
    <s v="Lennar Northwest Inc(MRE)"/>
    <s v="4156 S Kennedy Dr"/>
    <s v="Ridgefield"/>
    <s v="WA"/>
    <s v="720"/>
    <x v="1"/>
    <x v="1"/>
    <x v="3"/>
    <m/>
    <x v="4"/>
    <n v="650.54999999999995"/>
    <n v="32"/>
    <n v="1"/>
    <x v="0"/>
    <x v="0"/>
    <x v="6"/>
  </r>
  <r>
    <s v="3544261"/>
    <x v="1"/>
    <s v="Lennar Northwest Inc(MRE)"/>
    <s v="4148 S Kennedy Dr"/>
    <s v="Ridgefield"/>
    <s v="WA"/>
    <s v="720"/>
    <x v="1"/>
    <x v="1"/>
    <x v="3"/>
    <m/>
    <x v="4"/>
    <n v="651.44000000000005"/>
    <n v="38"/>
    <n v="1"/>
    <x v="0"/>
    <x v="0"/>
    <x v="6"/>
  </r>
  <r>
    <s v="3544262"/>
    <x v="1"/>
    <s v="Lennar Northwest Inc(MRE)"/>
    <s v="4140 S Kennedy Dr"/>
    <s v="Ridgefield"/>
    <s v="WA"/>
    <s v="720"/>
    <x v="1"/>
    <x v="1"/>
    <x v="3"/>
    <m/>
    <x v="4"/>
    <n v="652.16"/>
    <n v="43"/>
    <n v="1"/>
    <x v="0"/>
    <x v="0"/>
    <x v="6"/>
  </r>
  <r>
    <s v="3544275"/>
    <x v="1"/>
    <s v="City Traditional Homes LLC(MRE)"/>
    <s v="16813 NE 28th Way"/>
    <s v="Vancouver"/>
    <s v="WA"/>
    <s v="720"/>
    <x v="1"/>
    <x v="1"/>
    <x v="3"/>
    <m/>
    <x v="4"/>
    <n v="682.69"/>
    <n v="25"/>
    <n v="1"/>
    <x v="0"/>
    <x v="0"/>
    <x v="6"/>
  </r>
  <r>
    <s v="3544314"/>
    <x v="1"/>
    <s v="Helmes Inc(J2R)"/>
    <s v="1605 NW 18th St"/>
    <s v="Battle Ground"/>
    <s v="WA"/>
    <s v="720"/>
    <x v="1"/>
    <x v="1"/>
    <x v="3"/>
    <m/>
    <x v="4"/>
    <n v="652.80999999999995"/>
    <n v="27"/>
    <n v="1"/>
    <x v="0"/>
    <x v="0"/>
    <x v="6"/>
  </r>
  <r>
    <s v="3544330"/>
    <x v="1"/>
    <s v="Helmes Inc(J2R)"/>
    <s v="1803 NW 17th St"/>
    <s v="Battle Ground"/>
    <s v="WA"/>
    <s v="720"/>
    <x v="1"/>
    <x v="1"/>
    <x v="3"/>
    <m/>
    <x v="4"/>
    <n v="652.95000000000005"/>
    <n v="28"/>
    <n v="1"/>
    <x v="0"/>
    <x v="0"/>
    <x v="6"/>
  </r>
  <r>
    <s v="3544366"/>
    <x v="1"/>
    <s v="Pacific Lifestyle Homes(MRE)"/>
    <s v="12412 NE 53rd Ave"/>
    <s v="Vancouver"/>
    <s v="WA"/>
    <s v="720"/>
    <x v="1"/>
    <x v="1"/>
    <x v="3"/>
    <m/>
    <x v="4"/>
    <n v="683.27"/>
    <n v="29"/>
    <n v="1"/>
    <x v="0"/>
    <x v="0"/>
    <x v="6"/>
  </r>
  <r>
    <s v="3544382"/>
    <x v="1"/>
    <s v="Urban Northwest Homes LLC(MRE)"/>
    <s v="15324 NE 107th St"/>
    <s v="Vancouver"/>
    <s v="WA"/>
    <s v="720"/>
    <x v="1"/>
    <x v="1"/>
    <x v="3"/>
    <m/>
    <x v="4"/>
    <n v="649.54"/>
    <n v="20"/>
    <n v="1"/>
    <x v="0"/>
    <x v="0"/>
    <x v="6"/>
  </r>
  <r>
    <s v="3544389"/>
    <x v="1"/>
    <s v="D R Horton Inc Portland(MRE)"/>
    <s v="1303 NE 70th St"/>
    <s v="Vancouver"/>
    <s v="WA"/>
    <s v="720"/>
    <x v="1"/>
    <x v="1"/>
    <x v="3"/>
    <m/>
    <x v="4"/>
    <n v="683.66"/>
    <n v="28"/>
    <n v="1"/>
    <x v="0"/>
    <x v="0"/>
    <x v="6"/>
  </r>
  <r>
    <s v="3544390"/>
    <x v="1"/>
    <s v="D R Horton Inc Portland(MRE)"/>
    <s v="1305 NE 70th St"/>
    <s v="Vancouver"/>
    <s v="WA"/>
    <s v="720"/>
    <x v="1"/>
    <x v="1"/>
    <x v="3"/>
    <m/>
    <x v="4"/>
    <n v="684.13"/>
    <n v="31"/>
    <n v="1"/>
    <x v="0"/>
    <x v="0"/>
    <x v="6"/>
  </r>
  <r>
    <s v="3544415"/>
    <x v="1"/>
    <s v="Summerplace Homes(MRE)"/>
    <s v="1788 S Harrier Rd"/>
    <s v="Ridgefield"/>
    <s v="WA"/>
    <s v="720"/>
    <x v="1"/>
    <x v="1"/>
    <x v="3"/>
    <m/>
    <x v="4"/>
    <n v="686.51"/>
    <n v="35"/>
    <n v="1"/>
    <x v="0"/>
    <x v="0"/>
    <x v="6"/>
  </r>
  <r>
    <s v="3544423"/>
    <x v="1"/>
    <s v="LGI Homes Oregon LLC(C5C)"/>
    <s v="9101 NE 167th Ct"/>
    <s v="Vancouver"/>
    <s v="WA"/>
    <s v="720"/>
    <x v="1"/>
    <x v="1"/>
    <x v="3"/>
    <m/>
    <x v="4"/>
    <n v="652.39"/>
    <n v="19"/>
    <n v="1"/>
    <x v="0"/>
    <x v="0"/>
    <x v="6"/>
  </r>
  <r>
    <s v="3544433"/>
    <x v="1"/>
    <s v="LGI Homes Oregon LLC(C5C)"/>
    <s v="9125 NE 167th Ct"/>
    <s v="Vancouver"/>
    <s v="WA"/>
    <s v="720"/>
    <x v="1"/>
    <x v="1"/>
    <x v="3"/>
    <m/>
    <x v="4"/>
    <n v="684.23"/>
    <n v="23"/>
    <n v="1"/>
    <x v="0"/>
    <x v="0"/>
    <x v="6"/>
  </r>
  <r>
    <s v="3544434"/>
    <x v="1"/>
    <s v="LGI Homes Oregon LLC(C5C)"/>
    <s v="9129 NE 167th Ct"/>
    <s v="Vancouver"/>
    <s v="WA"/>
    <s v="720"/>
    <x v="1"/>
    <x v="1"/>
    <x v="3"/>
    <m/>
    <x v="4"/>
    <n v="682.18"/>
    <n v="9"/>
    <n v="1"/>
    <x v="0"/>
    <x v="0"/>
    <x v="6"/>
  </r>
  <r>
    <s v="3544435"/>
    <x v="1"/>
    <s v="LGI Homes Oregon LLC(C5C)"/>
    <s v="9120 NE 167th Ct"/>
    <s v="Vancouver"/>
    <s v="WA"/>
    <s v="720"/>
    <x v="1"/>
    <x v="1"/>
    <x v="3"/>
    <m/>
    <x v="4"/>
    <n v="683.06"/>
    <n v="15"/>
    <n v="1"/>
    <x v="0"/>
    <x v="0"/>
    <x v="6"/>
  </r>
  <r>
    <s v="3544436"/>
    <x v="1"/>
    <s v="LGI Homes Oregon LLC(C5C)"/>
    <s v="9116 NE 167th Ct"/>
    <s v="Vancouver"/>
    <s v="WA"/>
    <s v="720"/>
    <x v="1"/>
    <x v="1"/>
    <x v="3"/>
    <m/>
    <x v="4"/>
    <n v="684.05"/>
    <n v="22"/>
    <n v="1"/>
    <x v="0"/>
    <x v="0"/>
    <x v="6"/>
  </r>
  <r>
    <s v="3544437"/>
    <x v="1"/>
    <s v="LGI Homes Oregon LLC(C5C)"/>
    <s v="9105 NE 167th Ct"/>
    <s v="Vancouver"/>
    <s v="WA"/>
    <s v="720"/>
    <x v="1"/>
    <x v="1"/>
    <x v="3"/>
    <m/>
    <x v="4"/>
    <n v="683.94"/>
    <n v="21"/>
    <n v="1"/>
    <x v="0"/>
    <x v="0"/>
    <x v="6"/>
  </r>
  <r>
    <s v="3544455"/>
    <x v="1"/>
    <s v="Cedar Ridge Homes(C5C)"/>
    <s v="1714 NW 26th Ave"/>
    <s v="Battle Ground"/>
    <s v="WA"/>
    <s v="720"/>
    <x v="1"/>
    <x v="1"/>
    <x v="3"/>
    <m/>
    <x v="4"/>
    <n v="686.81"/>
    <n v="31"/>
    <n v="1"/>
    <x v="0"/>
    <x v="0"/>
    <x v="6"/>
  </r>
  <r>
    <s v="3544531"/>
    <x v="1"/>
    <s v="Urban NW Custom Homes Inc(J2R)"/>
    <s v="13300 NE 113th Way"/>
    <s v="Vancouver"/>
    <s v="WA"/>
    <s v="720"/>
    <x v="1"/>
    <x v="1"/>
    <x v="3"/>
    <m/>
    <x v="4"/>
    <n v="683.8"/>
    <n v="20"/>
    <n v="1"/>
    <x v="0"/>
    <x v="0"/>
    <x v="6"/>
  </r>
  <r>
    <s v="3544533"/>
    <x v="1"/>
    <s v="Urban NW Custom Homes Inc(J2R)"/>
    <s v="13308 NE 113th Way"/>
    <s v="Vancouver"/>
    <s v="WA"/>
    <s v="720"/>
    <x v="1"/>
    <x v="1"/>
    <x v="3"/>
    <m/>
    <x v="4"/>
    <n v="651.42999999999995"/>
    <n v="21"/>
    <n v="1"/>
    <x v="0"/>
    <x v="0"/>
    <x v="6"/>
  </r>
  <r>
    <s v="3544544"/>
    <x v="1"/>
    <s v="Aho Construction(C5C)"/>
    <s v="6309 NE 133rd Way"/>
    <s v="Vancouver"/>
    <s v="WA"/>
    <s v="720"/>
    <x v="1"/>
    <x v="1"/>
    <x v="3"/>
    <m/>
    <x v="4"/>
    <n v="650.12"/>
    <n v="24"/>
    <n v="1"/>
    <x v="0"/>
    <x v="0"/>
    <x v="6"/>
  </r>
  <r>
    <s v="3544550"/>
    <x v="1"/>
    <s v="D R Horton Inc Portland(C5C)"/>
    <s v="12627 NE 51st St"/>
    <s v="Vancouver"/>
    <s v="WA"/>
    <s v="720"/>
    <x v="1"/>
    <x v="1"/>
    <x v="3"/>
    <m/>
    <x v="4"/>
    <n v="650.26"/>
    <n v="25"/>
    <n v="1"/>
    <x v="0"/>
    <x v="0"/>
    <x v="6"/>
  </r>
  <r>
    <s v="3544551"/>
    <x v="1"/>
    <s v="D R Horton Inc Portland(C5C)"/>
    <s v="5023 NE 126th Ave"/>
    <s v="Vancouver"/>
    <s v="WA"/>
    <s v="720"/>
    <x v="1"/>
    <x v="1"/>
    <x v="3"/>
    <m/>
    <x v="4"/>
    <n v="682.71"/>
    <n v="19"/>
    <n v="1"/>
    <x v="0"/>
    <x v="0"/>
    <x v="6"/>
  </r>
  <r>
    <s v="3544561"/>
    <x v="1"/>
    <s v="Helmes Inc(C5C)"/>
    <s v="1301 S Fieldcrest Dr"/>
    <s v="Ridgefield"/>
    <s v="WA"/>
    <s v="720"/>
    <x v="1"/>
    <x v="1"/>
    <x v="3"/>
    <m/>
    <x v="4"/>
    <n v="653.34"/>
    <n v="25"/>
    <n v="1"/>
    <x v="0"/>
    <x v="0"/>
    <x v="6"/>
  </r>
  <r>
    <s v="3544576"/>
    <x v="1"/>
    <s v="Pacific Lifestyle Homes(MRE)"/>
    <s v="15403 NE 14th St"/>
    <s v="Vancouver"/>
    <s v="WA"/>
    <s v="720"/>
    <x v="1"/>
    <x v="1"/>
    <x v="3"/>
    <m/>
    <x v="4"/>
    <n v="683.94"/>
    <n v="21"/>
    <n v="1"/>
    <x v="0"/>
    <x v="0"/>
    <x v="6"/>
  </r>
  <r>
    <s v="3544602"/>
    <x v="1"/>
    <s v="GR Investment Properties LLC(J2R)"/>
    <s v="12343 NE 115th St"/>
    <s v="Vancouver"/>
    <s v="WA"/>
    <s v="720"/>
    <x v="1"/>
    <x v="1"/>
    <x v="0"/>
    <m/>
    <x v="4"/>
    <n v="664.01"/>
    <n v="46"/>
    <n v="1"/>
    <x v="0"/>
    <x v="0"/>
    <x v="6"/>
  </r>
  <r>
    <s v="3544605"/>
    <x v="1"/>
    <s v="GR Investment Properties LLC(J2R)"/>
    <s v="12347 NE 115th St"/>
    <s v="Vancouver"/>
    <s v="WA"/>
    <s v="720"/>
    <x v="1"/>
    <x v="1"/>
    <x v="3"/>
    <m/>
    <x v="4"/>
    <n v="616.85"/>
    <n v="30"/>
    <n v="1"/>
    <x v="0"/>
    <x v="0"/>
    <x v="6"/>
  </r>
  <r>
    <s v="3544606"/>
    <x v="1"/>
    <s v="Frohmader, Beth M(C5C)"/>
    <s v="15108 NE 93rd St"/>
    <s v="Vancouver"/>
    <s v="WA"/>
    <s v="720"/>
    <x v="1"/>
    <x v="1"/>
    <x v="3"/>
    <m/>
    <x v="4"/>
    <n v="685.45"/>
    <n v="25"/>
    <n v="1"/>
    <x v="0"/>
    <x v="0"/>
    <x v="4"/>
  </r>
  <r>
    <s v="3544627"/>
    <x v="1"/>
    <s v="Bogdanov, Alex(MRE)"/>
    <s v="4410 NE 58th St"/>
    <s v="Vancouver"/>
    <s v="WA"/>
    <s v="720"/>
    <x v="1"/>
    <x v="1"/>
    <x v="3"/>
    <m/>
    <x v="4"/>
    <n v="689.25"/>
    <n v="51"/>
    <n v="1"/>
    <x v="0"/>
    <x v="0"/>
    <x v="4"/>
  </r>
  <r>
    <s v="3544686"/>
    <x v="1"/>
    <s v="Urban Northwest Homes LLC(E2G)"/>
    <s v="15511 NE 107th St"/>
    <s v="Vancouver"/>
    <s v="WA"/>
    <s v="720"/>
    <x v="1"/>
    <x v="1"/>
    <x v="3"/>
    <m/>
    <x v="4"/>
    <n v="652.47"/>
    <n v="22"/>
    <n v="1"/>
    <x v="0"/>
    <x v="0"/>
    <x v="6"/>
  </r>
  <r>
    <s v="3544785"/>
    <x v="1"/>
    <s v="Cascade West Development(MRE)"/>
    <s v="2313 NE 169th Cir"/>
    <s v="Ridgefield"/>
    <s v="WA"/>
    <s v="720"/>
    <x v="1"/>
    <x v="1"/>
    <x v="3"/>
    <m/>
    <x v="4"/>
    <n v="686.08"/>
    <n v="26"/>
    <n v="1"/>
    <x v="0"/>
    <x v="0"/>
    <x v="6"/>
  </r>
  <r>
    <s v="3544804"/>
    <x v="1"/>
    <s v="Soaring Eagle Inc(VJS)"/>
    <s v="6742 NW Longbow Ln"/>
    <s v="Camas"/>
    <s v="WA"/>
    <s v="720"/>
    <x v="1"/>
    <x v="1"/>
    <x v="3"/>
    <m/>
    <x v="4"/>
    <n v="686.81"/>
    <n v="31"/>
    <n v="1"/>
    <x v="0"/>
    <x v="0"/>
    <x v="6"/>
  </r>
  <r>
    <s v="3544805"/>
    <x v="1"/>
    <s v="North Columbia Homes(J2R)"/>
    <s v="308 NE 28th St"/>
    <s v="Battle Ground"/>
    <s v="WA"/>
    <s v="720"/>
    <x v="1"/>
    <x v="1"/>
    <x v="3"/>
    <m/>
    <x v="4"/>
    <n v="652.91"/>
    <n v="22"/>
    <n v="1"/>
    <x v="0"/>
    <x v="0"/>
    <x v="6"/>
  </r>
  <r>
    <s v="3544819"/>
    <x v="1"/>
    <s v="Lennar Northwest Inc(J2R)"/>
    <s v="18010 NE 80th St"/>
    <s v="Vancouver"/>
    <s v="WA"/>
    <s v="720"/>
    <x v="1"/>
    <x v="1"/>
    <x v="3"/>
    <m/>
    <x v="4"/>
    <n v="687.22"/>
    <n v="37"/>
    <n v="1"/>
    <x v="0"/>
    <x v="0"/>
    <x v="6"/>
  </r>
  <r>
    <s v="3544820"/>
    <x v="1"/>
    <s v="Lennar Northwest Inc(J2R)"/>
    <s v="18006 NE 80th St"/>
    <s v="Vancouver"/>
    <s v="WA"/>
    <s v="720"/>
    <x v="1"/>
    <x v="1"/>
    <x v="3"/>
    <m/>
    <x v="4"/>
    <n v="685.45"/>
    <n v="25"/>
    <n v="1"/>
    <x v="0"/>
    <x v="0"/>
    <x v="6"/>
  </r>
  <r>
    <s v="3544887"/>
    <x v="1"/>
    <s v="North Columbia Homes(MRE)"/>
    <s v="202 NE 28th St"/>
    <s v="Battle Ground"/>
    <s v="WA"/>
    <s v="720"/>
    <x v="1"/>
    <x v="1"/>
    <x v="3"/>
    <m/>
    <x v="4"/>
    <n v="652.91"/>
    <n v="22"/>
    <n v="1"/>
    <x v="0"/>
    <x v="0"/>
    <x v="6"/>
  </r>
  <r>
    <s v="3544891"/>
    <x v="1"/>
    <s v="Greenbrook Construction(MRE)"/>
    <s v="13903 NE 92nd Cir"/>
    <s v="Vancouver"/>
    <s v="WA"/>
    <s v="720"/>
    <x v="1"/>
    <x v="1"/>
    <x v="3"/>
    <m/>
    <x v="4"/>
    <n v="653.63"/>
    <n v="30"/>
    <n v="1"/>
    <x v="0"/>
    <x v="0"/>
    <x v="6"/>
  </r>
  <r>
    <s v="3544928"/>
    <x v="1"/>
    <s v="Manor Homes Washington Inc(MRE)"/>
    <s v="1516 NW 118th St"/>
    <s v="Vancouver"/>
    <s v="WA"/>
    <s v="720"/>
    <x v="1"/>
    <x v="1"/>
    <x v="3"/>
    <m/>
    <x v="4"/>
    <n v="684.88"/>
    <n v="21"/>
    <n v="1"/>
    <x v="0"/>
    <x v="0"/>
    <x v="6"/>
  </r>
  <r>
    <s v="3544934"/>
    <x v="1"/>
    <s v="Manor Homes Washington Inc(MRE)"/>
    <s v="10707 NE 97th Ave"/>
    <s v="Vancouver"/>
    <s v="WA"/>
    <s v="720"/>
    <x v="1"/>
    <x v="1"/>
    <x v="0"/>
    <m/>
    <x v="4"/>
    <n v="658.12"/>
    <n v="26"/>
    <n v="1"/>
    <x v="0"/>
    <x v="0"/>
    <x v="6"/>
  </r>
  <r>
    <s v="3544935"/>
    <x v="1"/>
    <s v="Manor Homes Washington Inc(MRE)"/>
    <s v="10704 NE 96th Ct"/>
    <s v="Vancouver"/>
    <s v="WA"/>
    <s v="720"/>
    <x v="1"/>
    <x v="1"/>
    <x v="3"/>
    <m/>
    <x v="4"/>
    <n v="651.88"/>
    <n v="18"/>
    <n v="1"/>
    <x v="0"/>
    <x v="0"/>
    <x v="6"/>
  </r>
  <r>
    <s v="3544936"/>
    <x v="1"/>
    <s v="Manor Homes Washington Inc(MRE)"/>
    <s v="10700 NE 96th Ct"/>
    <s v="Vancouver"/>
    <s v="WA"/>
    <s v="720"/>
    <x v="1"/>
    <x v="1"/>
    <x v="3"/>
    <m/>
    <x v="4"/>
    <n v="685.75"/>
    <n v="27"/>
    <n v="1"/>
    <x v="0"/>
    <x v="0"/>
    <x v="6"/>
  </r>
  <r>
    <s v="3545009"/>
    <x v="1"/>
    <s v="Manor Homes Washington Inc(CAG)"/>
    <s v="12510 NE 105th Way"/>
    <s v="Vancouver"/>
    <s v="WA"/>
    <s v="720"/>
    <x v="1"/>
    <x v="1"/>
    <x v="3"/>
    <m/>
    <x v="4"/>
    <n v="683.27"/>
    <n v="20"/>
    <n v="1"/>
    <x v="0"/>
    <x v="0"/>
    <x v="6"/>
  </r>
  <r>
    <s v="3545108"/>
    <x v="1"/>
    <s v="Pacific Lifestyle Homes(MRE)"/>
    <s v="13106 NE 57th Ave"/>
    <s v="Vancouver"/>
    <s v="WA"/>
    <s v="720"/>
    <x v="1"/>
    <x v="1"/>
    <x v="3"/>
    <m/>
    <x v="4"/>
    <n v="685.31"/>
    <n v="24"/>
    <n v="1"/>
    <x v="0"/>
    <x v="0"/>
    <x v="6"/>
  </r>
  <r>
    <s v="3545135"/>
    <x v="1"/>
    <s v="D R Horton Inc Portland(J2R)"/>
    <s v="12616 NE 51st St"/>
    <s v="Vancouver"/>
    <s v="WA"/>
    <s v="720"/>
    <x v="1"/>
    <x v="1"/>
    <x v="3"/>
    <m/>
    <x v="4"/>
    <n v="653.64"/>
    <n v="27"/>
    <n v="1"/>
    <x v="0"/>
    <x v="0"/>
    <x v="6"/>
  </r>
  <r>
    <s v="3545136"/>
    <x v="1"/>
    <s v="Lennar Northwest Inc(C5C)"/>
    <s v="7911 NE 180th Ave"/>
    <s v="Vancouver"/>
    <s v="WA"/>
    <s v="720"/>
    <x v="1"/>
    <x v="1"/>
    <x v="3"/>
    <m/>
    <x v="4"/>
    <n v="654.36"/>
    <n v="32"/>
    <n v="1"/>
    <x v="0"/>
    <x v="0"/>
    <x v="6"/>
  </r>
  <r>
    <s v="3545137"/>
    <x v="1"/>
    <s v="Lennar Northwest Inc(C5C)"/>
    <s v="7915 NE 180th Ave"/>
    <s v="Vancouver"/>
    <s v="WA"/>
    <s v="720"/>
    <x v="1"/>
    <x v="1"/>
    <x v="3"/>
    <m/>
    <x v="4"/>
    <n v="654.79999999999995"/>
    <n v="35"/>
    <n v="1"/>
    <x v="0"/>
    <x v="0"/>
    <x v="6"/>
  </r>
  <r>
    <s v="3545138"/>
    <x v="1"/>
    <s v="Lennar Northwest Inc(C5C)"/>
    <s v="7901 NE 181st Ave"/>
    <s v="Vancouver"/>
    <s v="WA"/>
    <s v="720"/>
    <x v="1"/>
    <x v="1"/>
    <x v="3"/>
    <m/>
    <x v="4"/>
    <n v="652.09"/>
    <n v="29"/>
    <n v="1"/>
    <x v="0"/>
    <x v="0"/>
    <x v="6"/>
  </r>
  <r>
    <s v="3545139"/>
    <x v="1"/>
    <s v="Lennar Northwest Inc(C5C)"/>
    <s v="7905 NE 181st Ave"/>
    <s v="Vancouver"/>
    <s v="WA"/>
    <s v="720"/>
    <x v="1"/>
    <x v="1"/>
    <x v="3"/>
    <m/>
    <x v="4"/>
    <n v="652.09"/>
    <n v="29"/>
    <n v="1"/>
    <x v="0"/>
    <x v="0"/>
    <x v="6"/>
  </r>
  <r>
    <s v="3545140"/>
    <x v="1"/>
    <s v="Lennar Northwest Inc(C5C)"/>
    <s v="7909 NE 181st Ave"/>
    <s v="Vancouver"/>
    <s v="WA"/>
    <s v="720"/>
    <x v="1"/>
    <x v="1"/>
    <x v="3"/>
    <m/>
    <x v="4"/>
    <n v="652.09"/>
    <n v="29"/>
    <n v="1"/>
    <x v="0"/>
    <x v="0"/>
    <x v="6"/>
  </r>
  <r>
    <s v="3545141"/>
    <x v="1"/>
    <s v="Lennar Northwest Inc(C5C)"/>
    <s v="17900 NE 80th St"/>
    <s v="Vancouver"/>
    <s v="WA"/>
    <s v="720"/>
    <x v="1"/>
    <x v="1"/>
    <x v="3"/>
    <m/>
    <x v="4"/>
    <n v="652.83000000000004"/>
    <n v="34"/>
    <n v="1"/>
    <x v="0"/>
    <x v="0"/>
    <x v="6"/>
  </r>
  <r>
    <s v="3545142"/>
    <x v="1"/>
    <s v="Lennar Northwest Inc(C5C)"/>
    <s v="18002 NE 80th St"/>
    <s v="Vancouver"/>
    <s v="WA"/>
    <s v="720"/>
    <x v="1"/>
    <x v="1"/>
    <x v="3"/>
    <m/>
    <x v="4"/>
    <n v="652.04"/>
    <n v="29"/>
    <n v="1"/>
    <x v="0"/>
    <x v="0"/>
    <x v="6"/>
  </r>
  <r>
    <s v="3545153"/>
    <x v="1"/>
    <s v="Cedar Ridge Homes(J2R)"/>
    <s v="1710 NW 26th Ave"/>
    <s v="Battle Ground"/>
    <s v="WA"/>
    <s v="720"/>
    <x v="1"/>
    <x v="1"/>
    <x v="3"/>
    <m/>
    <x v="4"/>
    <n v="687.59"/>
    <n v="32"/>
    <n v="1"/>
    <x v="0"/>
    <x v="0"/>
    <x v="6"/>
  </r>
  <r>
    <s v="3545156"/>
    <x v="1"/>
    <s v="D R Horton Inc Portland(CAG)"/>
    <s v="5619 NE 129th Pl"/>
    <s v="Vancouver"/>
    <s v="WA"/>
    <s v="720"/>
    <x v="1"/>
    <x v="1"/>
    <x v="3"/>
    <m/>
    <x v="4"/>
    <n v="654.52"/>
    <n v="29"/>
    <n v="1"/>
    <x v="0"/>
    <x v="0"/>
    <x v="6"/>
  </r>
  <r>
    <s v="3545158"/>
    <x v="1"/>
    <s v="D R Horton Inc Portland(CAG)"/>
    <s v="5613 NE 129th Pl"/>
    <s v="Vancouver"/>
    <s v="WA"/>
    <s v="720"/>
    <x v="1"/>
    <x v="1"/>
    <x v="3"/>
    <m/>
    <x v="4"/>
    <n v="654.66999999999996"/>
    <n v="30"/>
    <n v="1"/>
    <x v="0"/>
    <x v="0"/>
    <x v="6"/>
  </r>
  <r>
    <s v="3545160"/>
    <x v="1"/>
    <s v="Urban Northwest Homes LLC(J2R)"/>
    <s v="13402 NE 113th Way"/>
    <s v="Vancouver"/>
    <s v="WA"/>
    <s v="720"/>
    <x v="1"/>
    <x v="1"/>
    <x v="3"/>
    <m/>
    <x v="4"/>
    <n v="650.78"/>
    <n v="20"/>
    <n v="1"/>
    <x v="0"/>
    <x v="0"/>
    <x v="6"/>
  </r>
  <r>
    <s v="3545180"/>
    <x v="1"/>
    <s v="Summerplace Homes(CAG)"/>
    <s v="1867 S Harrier Rd"/>
    <s v="Ridgefield"/>
    <s v="WA"/>
    <s v="720"/>
    <x v="1"/>
    <x v="1"/>
    <x v="3"/>
    <m/>
    <x v="4"/>
    <n v="688.62"/>
    <n v="39"/>
    <n v="1"/>
    <x v="0"/>
    <x v="0"/>
    <x v="6"/>
  </r>
  <r>
    <s v="3545182"/>
    <x v="1"/>
    <s v="D R Horton Inc Portland(G1F)"/>
    <s v="5632 NE 130th Pl"/>
    <s v="Vancouver"/>
    <s v="WA"/>
    <s v="720"/>
    <x v="1"/>
    <x v="1"/>
    <x v="3"/>
    <m/>
    <x v="4"/>
    <n v="684.55"/>
    <n v="28"/>
    <n v="1"/>
    <x v="0"/>
    <x v="0"/>
    <x v="6"/>
  </r>
  <r>
    <s v="3545184"/>
    <x v="1"/>
    <s v="D R Horton Inc Portland(KSN)"/>
    <s v="5728 NE 130st Pl"/>
    <s v="Vancouver"/>
    <s v="WA"/>
    <s v="720"/>
    <x v="1"/>
    <x v="1"/>
    <x v="3"/>
    <m/>
    <x v="4"/>
    <n v="652.04"/>
    <n v="28"/>
    <n v="1"/>
    <x v="0"/>
    <x v="0"/>
    <x v="6"/>
  </r>
  <r>
    <s v="3545185"/>
    <x v="1"/>
    <s v="D R Horton Inc Portland(KSN)"/>
    <s v="5722 NE 130st Pl"/>
    <s v="Vancouver"/>
    <s v="WA"/>
    <s v="720"/>
    <x v="1"/>
    <x v="1"/>
    <x v="3"/>
    <m/>
    <x v="4"/>
    <n v="652.04"/>
    <n v="28"/>
    <n v="1"/>
    <x v="0"/>
    <x v="0"/>
    <x v="6"/>
  </r>
  <r>
    <s v="3545186"/>
    <x v="1"/>
    <s v="D R Horton Inc Portland(KSN)"/>
    <s v="5710 NE 130st Pl"/>
    <s v="Vancouver"/>
    <s v="WA"/>
    <s v="720"/>
    <x v="1"/>
    <x v="1"/>
    <x v="3"/>
    <m/>
    <x v="4"/>
    <n v="652.04"/>
    <n v="28"/>
    <n v="1"/>
    <x v="0"/>
    <x v="0"/>
    <x v="6"/>
  </r>
  <r>
    <s v="3545187"/>
    <x v="1"/>
    <s v="D R Horton Inc Portland(KSN)"/>
    <s v="5704 NE 130st Pl"/>
    <s v="Vancouver"/>
    <s v="WA"/>
    <s v="720"/>
    <x v="1"/>
    <x v="1"/>
    <x v="3"/>
    <m/>
    <x v="4"/>
    <n v="652.04"/>
    <n v="28"/>
    <n v="1"/>
    <x v="0"/>
    <x v="0"/>
    <x v="6"/>
  </r>
  <r>
    <s v="3545188"/>
    <x v="1"/>
    <s v="D R Horton Inc Portland(KSN)"/>
    <s v="5638 NE 130st Pl"/>
    <s v="Vancouver"/>
    <s v="WA"/>
    <s v="720"/>
    <x v="1"/>
    <x v="1"/>
    <x v="3"/>
    <m/>
    <x v="4"/>
    <n v="684.53"/>
    <n v="28"/>
    <n v="1"/>
    <x v="0"/>
    <x v="0"/>
    <x v="6"/>
  </r>
  <r>
    <s v="3545191"/>
    <x v="1"/>
    <s v="Manor Homes Washington Inc(MRE)"/>
    <s v="12404 NE 105th Way"/>
    <s v="Vancouver"/>
    <s v="WA"/>
    <s v="720"/>
    <x v="1"/>
    <x v="1"/>
    <x v="3"/>
    <m/>
    <x v="4"/>
    <n v="650.92999999999995"/>
    <n v="21"/>
    <n v="1"/>
    <x v="0"/>
    <x v="0"/>
    <x v="6"/>
  </r>
  <r>
    <s v="3545192"/>
    <x v="1"/>
    <s v="Manor Homes Washington Inc(MRE)"/>
    <s v="12403 NE 106th Cir"/>
    <s v="Vancouver"/>
    <s v="WA"/>
    <s v="720"/>
    <x v="1"/>
    <x v="1"/>
    <x v="3"/>
    <m/>
    <x v="4"/>
    <n v="683.42"/>
    <n v="21"/>
    <n v="1"/>
    <x v="0"/>
    <x v="0"/>
    <x v="6"/>
  </r>
  <r>
    <s v="3545193"/>
    <x v="1"/>
    <s v="D R Horton Inc Portland(G1F)"/>
    <s v="5626 NE 130th Pl"/>
    <s v="Vancouver"/>
    <s v="WA"/>
    <s v="720"/>
    <x v="1"/>
    <x v="1"/>
    <x v="3"/>
    <m/>
    <x v="4"/>
    <n v="684.53"/>
    <n v="28"/>
    <n v="1"/>
    <x v="0"/>
    <x v="0"/>
    <x v="6"/>
  </r>
  <r>
    <s v="3545195"/>
    <x v="1"/>
    <s v="Lennar Northwest Inc(CAG)"/>
    <s v="7907 NE 180th Ave"/>
    <s v="Vancouver"/>
    <s v="WA"/>
    <s v="720"/>
    <x v="1"/>
    <x v="1"/>
    <x v="3"/>
    <m/>
    <x v="4"/>
    <n v="652.97"/>
    <n v="35"/>
    <n v="1"/>
    <x v="0"/>
    <x v="0"/>
    <x v="6"/>
  </r>
  <r>
    <s v="3545197"/>
    <x v="1"/>
    <s v="D R Horton Inc Portland(G1F)"/>
    <s v="5629 NE 130th Pl"/>
    <s v="Vancouver"/>
    <s v="WA"/>
    <s v="720"/>
    <x v="1"/>
    <x v="1"/>
    <x v="3"/>
    <m/>
    <x v="4"/>
    <n v="654.66999999999996"/>
    <n v="30"/>
    <n v="1"/>
    <x v="0"/>
    <x v="0"/>
    <x v="6"/>
  </r>
  <r>
    <s v="3545198"/>
    <x v="1"/>
    <s v="Manor Homes Washington Inc(MRE)"/>
    <s v="11712 NW 15th Ave"/>
    <s v="Vancouver"/>
    <s v="WA"/>
    <s v="720"/>
    <x v="1"/>
    <x v="1"/>
    <x v="3"/>
    <m/>
    <x v="4"/>
    <n v="650.63"/>
    <n v="19"/>
    <n v="1"/>
    <x v="0"/>
    <x v="0"/>
    <x v="6"/>
  </r>
  <r>
    <s v="3545201"/>
    <x v="1"/>
    <s v="D R Horton Inc Portland(JMC)"/>
    <s v="5637 NE 129th Pl"/>
    <s v="Vancouver"/>
    <s v="WA"/>
    <s v="720"/>
    <x v="1"/>
    <x v="1"/>
    <x v="3"/>
    <m/>
    <x v="4"/>
    <n v="654.52"/>
    <n v="29"/>
    <n v="1"/>
    <x v="0"/>
    <x v="0"/>
    <x v="6"/>
  </r>
  <r>
    <s v="3545202"/>
    <x v="1"/>
    <s v="D R Horton Inc Portland(JMC)"/>
    <s v="5707 NE 129th Pl"/>
    <s v="Vancouver"/>
    <s v="WA"/>
    <s v="720"/>
    <x v="1"/>
    <x v="1"/>
    <x v="3"/>
    <m/>
    <x v="4"/>
    <n v="654.80999999999995"/>
    <n v="31"/>
    <n v="1"/>
    <x v="0"/>
    <x v="0"/>
    <x v="6"/>
  </r>
  <r>
    <s v="3545203"/>
    <x v="1"/>
    <s v="D R Horton Inc Portland(JMC)"/>
    <s v="5709 NE 129th Pl"/>
    <s v="Vancouver"/>
    <s v="WA"/>
    <s v="720"/>
    <x v="1"/>
    <x v="1"/>
    <x v="3"/>
    <m/>
    <x v="4"/>
    <n v="654.66999999999996"/>
    <n v="30"/>
    <n v="1"/>
    <x v="0"/>
    <x v="0"/>
    <x v="6"/>
  </r>
  <r>
    <s v="3545204"/>
    <x v="1"/>
    <s v="D R Horton Inc Portland(G1F)"/>
    <s v="5633 NE 130th Pl"/>
    <s v="Vancouver"/>
    <s v="WA"/>
    <s v="720"/>
    <x v="1"/>
    <x v="1"/>
    <x v="3"/>
    <m/>
    <x v="4"/>
    <n v="654.66999999999996"/>
    <n v="30"/>
    <n v="1"/>
    <x v="0"/>
    <x v="0"/>
    <x v="6"/>
  </r>
  <r>
    <s v="3545265"/>
    <x v="1"/>
    <s v="Aho Construction(MRE)"/>
    <s v="6207 NE 133rd Way"/>
    <s v="Vancouver"/>
    <s v="WA"/>
    <s v="720"/>
    <x v="1"/>
    <x v="1"/>
    <x v="3"/>
    <m/>
    <x v="4"/>
    <n v="651.07000000000005"/>
    <n v="22"/>
    <n v="1"/>
    <x v="0"/>
    <x v="0"/>
    <x v="6"/>
  </r>
  <r>
    <s v="3545305"/>
    <x v="1"/>
    <s v="Helmes Inc(J2R)"/>
    <s v="5218 NE 133rd St"/>
    <s v="Vancouver"/>
    <s v="WA"/>
    <s v="720"/>
    <x v="1"/>
    <x v="1"/>
    <x v="3"/>
    <m/>
    <x v="4"/>
    <n v="649.86"/>
    <n v="23"/>
    <n v="1"/>
    <x v="0"/>
    <x v="0"/>
    <x v="6"/>
  </r>
  <r>
    <s v="3545308"/>
    <x v="1"/>
    <s v="Helmes Inc(J2R)"/>
    <s v="16803 NE 79th Way"/>
    <s v="Vancouver"/>
    <s v="WA"/>
    <s v="720"/>
    <x v="1"/>
    <x v="1"/>
    <x v="3"/>
    <m/>
    <x v="4"/>
    <n v="649.86"/>
    <n v="23"/>
    <n v="1"/>
    <x v="0"/>
    <x v="0"/>
    <x v="6"/>
  </r>
  <r>
    <s v="3545312"/>
    <x v="1"/>
    <s v="Helmes Inc(J2R)"/>
    <s v="4326 S 11th Way"/>
    <s v="Ridgefield"/>
    <s v="WA"/>
    <s v="720"/>
    <x v="1"/>
    <x v="1"/>
    <x v="3"/>
    <m/>
    <x v="4"/>
    <n v="654.09"/>
    <n v="26"/>
    <n v="1"/>
    <x v="0"/>
    <x v="0"/>
    <x v="6"/>
  </r>
  <r>
    <s v="3545313"/>
    <x v="1"/>
    <s v="Helmes Inc(MRE)"/>
    <s v="4226 S 11th Way"/>
    <s v="Ridgefield"/>
    <s v="WA"/>
    <s v="720"/>
    <x v="1"/>
    <x v="1"/>
    <x v="3"/>
    <m/>
    <x v="4"/>
    <n v="654.09"/>
    <n v="26"/>
    <n v="1"/>
    <x v="0"/>
    <x v="0"/>
    <x v="6"/>
  </r>
  <r>
    <s v="3545318"/>
    <x v="1"/>
    <s v="Helmes Inc(J2R)"/>
    <s v="16625 NE 96th St"/>
    <s v="Vancouver"/>
    <s v="WA"/>
    <s v="720"/>
    <x v="1"/>
    <x v="1"/>
    <x v="3"/>
    <m/>
    <x v="4"/>
    <n v="649.86"/>
    <n v="23"/>
    <n v="1"/>
    <x v="0"/>
    <x v="0"/>
    <x v="6"/>
  </r>
  <r>
    <s v="3545325"/>
    <x v="1"/>
    <s v="Pacific Lifestyle Homes(J2R)"/>
    <s v="5901 NE 130th St"/>
    <s v="Vancouver"/>
    <s v="WA"/>
    <s v="720"/>
    <x v="1"/>
    <x v="1"/>
    <x v="3"/>
    <m/>
    <x v="4"/>
    <n v="681.98"/>
    <n v="21"/>
    <n v="1"/>
    <x v="0"/>
    <x v="0"/>
    <x v="6"/>
  </r>
  <r>
    <s v="3545351"/>
    <x v="1"/>
    <s v="Pacific Lifestyle Homes(MRE)"/>
    <s v="1572 NE 153rd Ave"/>
    <s v="Vancouver"/>
    <s v="WA"/>
    <s v="720"/>
    <x v="1"/>
    <x v="1"/>
    <x v="3"/>
    <m/>
    <x v="4"/>
    <n v="682.14"/>
    <n v="22"/>
    <n v="1"/>
    <x v="0"/>
    <x v="0"/>
    <x v="6"/>
  </r>
  <r>
    <s v="3545369"/>
    <x v="1"/>
    <s v="Cedar Ridge Homes(J2R)"/>
    <s v="1706 NW 26th Ave"/>
    <s v="Battle Ground"/>
    <s v="WA"/>
    <s v="720"/>
    <x v="1"/>
    <x v="1"/>
    <x v="3"/>
    <m/>
    <x v="4"/>
    <n v="687.59"/>
    <n v="32"/>
    <n v="1"/>
    <x v="0"/>
    <x v="0"/>
    <x v="6"/>
  </r>
  <r>
    <s v="3545415"/>
    <x v="1"/>
    <s v="Gecho Construction(MRE)"/>
    <s v="1387 N S St"/>
    <s v="Washougal"/>
    <s v="WA"/>
    <s v="720"/>
    <x v="1"/>
    <x v="1"/>
    <x v="0"/>
    <m/>
    <x v="4"/>
    <n v="658.74"/>
    <n v="40"/>
    <n v="1"/>
    <x v="0"/>
    <x v="0"/>
    <x v="6"/>
  </r>
  <r>
    <s v="3545428"/>
    <x v="1"/>
    <s v="Kingston Homes LLC(CAG)"/>
    <s v="1169 S Fieldcrest Dr"/>
    <s v="Ridgefield"/>
    <s v="WA"/>
    <s v="720"/>
    <x v="1"/>
    <x v="1"/>
    <x v="3"/>
    <m/>
    <x v="4"/>
    <n v="654.38"/>
    <n v="28"/>
    <n v="1"/>
    <x v="0"/>
    <x v="0"/>
    <x v="6"/>
  </r>
  <r>
    <s v="3545430"/>
    <x v="1"/>
    <s v="Kingston Homes LLC(CAG)"/>
    <s v="1115 S 44th Ave"/>
    <s v="Ridgefield"/>
    <s v="WA"/>
    <s v="720"/>
    <x v="1"/>
    <x v="1"/>
    <x v="3"/>
    <m/>
    <x v="4"/>
    <n v="654.24"/>
    <n v="27"/>
    <n v="1"/>
    <x v="0"/>
    <x v="0"/>
    <x v="6"/>
  </r>
  <r>
    <s v="3545453"/>
    <x v="1"/>
    <s v="Generation Homes Northwest(J2R)"/>
    <s v="14201 NE 52nd Ave"/>
    <s v="Vancouver"/>
    <s v="WA"/>
    <s v="720"/>
    <x v="1"/>
    <x v="1"/>
    <x v="3"/>
    <m/>
    <x v="4"/>
    <n v="650.15"/>
    <n v="25"/>
    <n v="1"/>
    <x v="0"/>
    <x v="0"/>
    <x v="6"/>
  </r>
  <r>
    <s v="3545454"/>
    <x v="1"/>
    <s v="Generation Homes Northwest(J2R)"/>
    <s v="14211 NE 52nd Ave"/>
    <s v="Vancouver"/>
    <s v="WA"/>
    <s v="720"/>
    <x v="1"/>
    <x v="1"/>
    <x v="3"/>
    <m/>
    <x v="4"/>
    <n v="649.57000000000005"/>
    <n v="21"/>
    <n v="1"/>
    <x v="0"/>
    <x v="0"/>
    <x v="6"/>
  </r>
  <r>
    <s v="3545550"/>
    <x v="1"/>
    <s v="LGI Homes Oregon LLC(J2R)"/>
    <s v="9109 Ne 167Th Court"/>
    <s v="Vancouver"/>
    <s v="WA"/>
    <s v="720"/>
    <x v="1"/>
    <x v="1"/>
    <x v="3"/>
    <m/>
    <x v="4"/>
    <n v="681.99"/>
    <n v="21"/>
    <n v="1"/>
    <x v="0"/>
    <x v="0"/>
    <x v="6"/>
  </r>
  <r>
    <s v="3545551"/>
    <x v="1"/>
    <s v="LGI Homes Oregon LLC(J2R)"/>
    <s v="9113 Ne 167Th Court"/>
    <s v="Vancouver"/>
    <s v="WA"/>
    <s v="720"/>
    <x v="1"/>
    <x v="1"/>
    <x v="0"/>
    <m/>
    <x v="4"/>
    <n v="685.73"/>
    <n v="20"/>
    <n v="1"/>
    <x v="0"/>
    <x v="0"/>
    <x v="6"/>
  </r>
  <r>
    <s v="3545552"/>
    <x v="1"/>
    <s v="LGI Homes Oregon LLC(J2R)"/>
    <s v="9133 Ne 167Th Court"/>
    <s v="Vancouver"/>
    <s v="WA"/>
    <s v="720"/>
    <x v="1"/>
    <x v="1"/>
    <x v="3"/>
    <m/>
    <x v="4"/>
    <n v="683.12"/>
    <n v="29"/>
    <n v="1"/>
    <x v="0"/>
    <x v="0"/>
    <x v="6"/>
  </r>
  <r>
    <s v="3545554"/>
    <x v="1"/>
    <s v="Helmes Inc(J2R)"/>
    <s v="13215 NE 56th Ave"/>
    <s v="Vancouver"/>
    <s v="WA"/>
    <s v="720"/>
    <x v="1"/>
    <x v="1"/>
    <x v="3"/>
    <m/>
    <x v="4"/>
    <n v="650.26"/>
    <n v="26"/>
    <n v="1"/>
    <x v="0"/>
    <x v="0"/>
    <x v="6"/>
  </r>
  <r>
    <s v="3545575"/>
    <x v="1"/>
    <s v="Urban Northwest Homes LLC(J2R)"/>
    <s v="15312 NE 108th Way"/>
    <s v="Vancouver"/>
    <s v="WA"/>
    <s v="720"/>
    <x v="1"/>
    <x v="1"/>
    <x v="3"/>
    <m/>
    <x v="4"/>
    <n v="682.25"/>
    <n v="23"/>
    <n v="1"/>
    <x v="0"/>
    <x v="0"/>
    <x v="6"/>
  </r>
  <r>
    <s v="3545629"/>
    <x v="1"/>
    <s v="Pacific Lifestyle Homes(MRE)"/>
    <s v="15407 NE 14th St"/>
    <s v="Vancouver"/>
    <s v="WA"/>
    <s v="720"/>
    <x v="1"/>
    <x v="1"/>
    <x v="3"/>
    <m/>
    <x v="4"/>
    <n v="681.84"/>
    <n v="20"/>
    <n v="1"/>
    <x v="0"/>
    <x v="0"/>
    <x v="6"/>
  </r>
  <r>
    <s v="3545641"/>
    <x v="1"/>
    <s v="Lennar Northwest Inc(J2R)"/>
    <s v="4803 S 18th Dr"/>
    <s v="Ridgefield"/>
    <s v="WA"/>
    <s v="720"/>
    <x v="1"/>
    <x v="1"/>
    <x v="3"/>
    <m/>
    <x v="4"/>
    <n v="687.89"/>
    <n v="34"/>
    <n v="1"/>
    <x v="0"/>
    <x v="0"/>
    <x v="6"/>
  </r>
  <r>
    <s v="3545643"/>
    <x v="1"/>
    <s v="Lennar Northwest Inc(J2R)"/>
    <s v="4806 S 18th Dr"/>
    <s v="Ridgefield"/>
    <s v="WA"/>
    <s v="720"/>
    <x v="1"/>
    <x v="1"/>
    <x v="3"/>
    <m/>
    <x v="4"/>
    <n v="687.89"/>
    <n v="34"/>
    <n v="1"/>
    <x v="0"/>
    <x v="0"/>
    <x v="6"/>
  </r>
  <r>
    <s v="3545645"/>
    <x v="1"/>
    <s v="Lennar Northwest Inc(J2R)"/>
    <s v="4774 S 18th Dr"/>
    <s v="Ridgefield"/>
    <s v="WA"/>
    <s v="720"/>
    <x v="1"/>
    <x v="1"/>
    <x v="3"/>
    <m/>
    <x v="4"/>
    <n v="687.89"/>
    <n v="34"/>
    <n v="1"/>
    <x v="0"/>
    <x v="0"/>
    <x v="6"/>
  </r>
  <r>
    <s v="3545646"/>
    <x v="1"/>
    <s v="Lennar Northwest Inc(J2R)"/>
    <s v="4750 S 18th Dr"/>
    <s v="Ridgefield"/>
    <s v="WA"/>
    <s v="720"/>
    <x v="1"/>
    <x v="1"/>
    <x v="3"/>
    <m/>
    <x v="4"/>
    <n v="687.59"/>
    <n v="32"/>
    <n v="1"/>
    <x v="0"/>
    <x v="0"/>
    <x v="6"/>
  </r>
  <r>
    <s v="3545665"/>
    <x v="1"/>
    <s v="JB Homes LLC(J2R)"/>
    <s v="601 E Spruce Ave"/>
    <s v="La Center"/>
    <s v="WA"/>
    <s v="720"/>
    <x v="1"/>
    <x v="1"/>
    <x v="3"/>
    <m/>
    <x v="4"/>
    <n v="650.67999999999995"/>
    <n v="23"/>
    <n v="1"/>
    <x v="0"/>
    <x v="0"/>
    <x v="6"/>
  </r>
  <r>
    <s v="3545668"/>
    <x v="1"/>
    <s v="JB Homes LLC(J2R)"/>
    <s v="605 E Spruce Ave"/>
    <s v="La Center"/>
    <s v="WA"/>
    <s v="720"/>
    <x v="1"/>
    <x v="1"/>
    <x v="3"/>
    <m/>
    <x v="4"/>
    <n v="650.97"/>
    <n v="25"/>
    <n v="1"/>
    <x v="0"/>
    <x v="0"/>
    <x v="6"/>
  </r>
  <r>
    <s v="3545672"/>
    <x v="1"/>
    <s v="JB Homes LLC(J2R)"/>
    <s v="822 E Upland Ave"/>
    <s v="La Center"/>
    <s v="WA"/>
    <s v="720"/>
    <x v="1"/>
    <x v="1"/>
    <x v="3"/>
    <m/>
    <x v="4"/>
    <n v="650.83000000000004"/>
    <n v="24"/>
    <n v="1"/>
    <x v="0"/>
    <x v="0"/>
    <x v="6"/>
  </r>
  <r>
    <s v="3545683"/>
    <x v="1"/>
    <s v="Pahlisch Homes Inc(MRE)"/>
    <s v="7222 NE 67th St"/>
    <s v="Vancouver"/>
    <s v="WA"/>
    <s v="720"/>
    <x v="1"/>
    <x v="1"/>
    <x v="3"/>
    <m/>
    <x v="4"/>
    <n v="654.52"/>
    <n v="29"/>
    <n v="1"/>
    <x v="0"/>
    <x v="0"/>
    <x v="6"/>
  </r>
  <r>
    <s v="3545684"/>
    <x v="1"/>
    <s v="Pahlisch Homes Inc(MRE)"/>
    <s v="7226 NE 67th St"/>
    <s v="Vancouver"/>
    <s v="WA"/>
    <s v="720"/>
    <x v="1"/>
    <x v="1"/>
    <x v="3"/>
    <m/>
    <x v="4"/>
    <n v="654.52"/>
    <n v="29"/>
    <n v="1"/>
    <x v="0"/>
    <x v="0"/>
    <x v="6"/>
  </r>
  <r>
    <s v="3545685"/>
    <x v="1"/>
    <s v="Pahlisch Homes Inc(MRE)"/>
    <s v="7230 NE 67th St"/>
    <s v="Vancouver"/>
    <s v="WA"/>
    <s v="720"/>
    <x v="1"/>
    <x v="1"/>
    <x v="3"/>
    <m/>
    <x v="4"/>
    <n v="654.66999999999996"/>
    <n v="30"/>
    <n v="1"/>
    <x v="0"/>
    <x v="0"/>
    <x v="6"/>
  </r>
  <r>
    <s v="3545686"/>
    <x v="1"/>
    <s v="Pahlisch Homes Inc(MRE)"/>
    <s v="7234 NE 67th St"/>
    <s v="Vancouver"/>
    <s v="WA"/>
    <s v="720"/>
    <x v="1"/>
    <x v="1"/>
    <x v="3"/>
    <m/>
    <x v="4"/>
    <n v="654.52"/>
    <n v="29"/>
    <n v="1"/>
    <x v="0"/>
    <x v="0"/>
    <x v="6"/>
  </r>
  <r>
    <s v="3545687"/>
    <x v="1"/>
    <s v="Pahlisch Homes Inc(MRE)"/>
    <s v="7300 NE 67th St"/>
    <s v="Vancouver"/>
    <s v="WA"/>
    <s v="720"/>
    <x v="1"/>
    <x v="1"/>
    <x v="3"/>
    <m/>
    <x v="4"/>
    <n v="654.66999999999996"/>
    <n v="30"/>
    <n v="1"/>
    <x v="0"/>
    <x v="0"/>
    <x v="6"/>
  </r>
  <r>
    <s v="3545690"/>
    <x v="1"/>
    <s v="Pahlisch Homes Inc(MRE)"/>
    <s v="7218 NE 67th St"/>
    <s v="Vancouver"/>
    <s v="WA"/>
    <s v="720"/>
    <x v="1"/>
    <x v="1"/>
    <x v="3"/>
    <m/>
    <x v="4"/>
    <n v="674.64"/>
    <n v="28"/>
    <n v="1"/>
    <x v="0"/>
    <x v="0"/>
    <x v="6"/>
  </r>
  <r>
    <s v="3545713"/>
    <x v="1"/>
    <s v="Ambry Inc(J2R)"/>
    <s v="13909 NE 52nd Ave"/>
    <s v="Vancouver"/>
    <s v="WA"/>
    <s v="720"/>
    <x v="1"/>
    <x v="1"/>
    <x v="3"/>
    <m/>
    <x v="4"/>
    <n v="685.17"/>
    <n v="43"/>
    <n v="1"/>
    <x v="0"/>
    <x v="0"/>
    <x v="6"/>
  </r>
  <r>
    <s v="3545716"/>
    <x v="1"/>
    <s v="Manor Homes LLC(J2R)"/>
    <s v="11002 NE 95th Pl"/>
    <s v="Vancouver"/>
    <s v="WA"/>
    <s v="720"/>
    <x v="1"/>
    <x v="1"/>
    <x v="3"/>
    <m/>
    <x v="4"/>
    <n v="682.1"/>
    <n v="22"/>
    <n v="1"/>
    <x v="0"/>
    <x v="0"/>
    <x v="6"/>
  </r>
  <r>
    <s v="3545722"/>
    <x v="1"/>
    <s v="Manor Homes LLC(J2R)"/>
    <s v="10903 NE 97th Ave"/>
    <s v="Vancouver"/>
    <s v="WA"/>
    <s v="720"/>
    <x v="1"/>
    <x v="1"/>
    <x v="3"/>
    <m/>
    <x v="4"/>
    <n v="649.79999999999995"/>
    <n v="23"/>
    <n v="1"/>
    <x v="0"/>
    <x v="0"/>
    <x v="6"/>
  </r>
  <r>
    <s v="3545739"/>
    <x v="1"/>
    <s v="Lennar Northwest Inc(MRE)"/>
    <s v="7904 NE 181st Ave"/>
    <s v="Vancouver"/>
    <s v="WA"/>
    <s v="720"/>
    <x v="1"/>
    <x v="1"/>
    <x v="3"/>
    <m/>
    <x v="4"/>
    <n v="684"/>
    <n v="35"/>
    <n v="1"/>
    <x v="0"/>
    <x v="0"/>
    <x v="6"/>
  </r>
  <r>
    <s v="3545740"/>
    <x v="1"/>
    <s v="Lennar Northwest Inc(MRE)"/>
    <s v="7908 NE 181st Ave"/>
    <s v="Vancouver"/>
    <s v="WA"/>
    <s v="720"/>
    <x v="1"/>
    <x v="1"/>
    <x v="3"/>
    <m/>
    <x v="4"/>
    <n v="682.71"/>
    <n v="35"/>
    <n v="1"/>
    <x v="0"/>
    <x v="0"/>
    <x v="6"/>
  </r>
  <r>
    <s v="3545764"/>
    <x v="1"/>
    <s v="Aho Construction(MRE)"/>
    <s v="6510 NE 134th St"/>
    <s v="Vancouver"/>
    <s v="WA"/>
    <s v="720"/>
    <x v="1"/>
    <x v="1"/>
    <x v="3"/>
    <m/>
    <x v="4"/>
    <n v="648.6"/>
    <n v="23"/>
    <n v="1"/>
    <x v="0"/>
    <x v="0"/>
    <x v="6"/>
  </r>
  <r>
    <s v="3545770"/>
    <x v="1"/>
    <s v="MCM of Washington Inc.(J2R)"/>
    <s v="17104 NE 17th Ave"/>
    <s v="Ridgefield"/>
    <s v="WA"/>
    <s v="720"/>
    <x v="1"/>
    <x v="1"/>
    <x v="3"/>
    <m/>
    <x v="4"/>
    <n v="648.6"/>
    <n v="23"/>
    <n v="1"/>
    <x v="0"/>
    <x v="0"/>
    <x v="6"/>
  </r>
  <r>
    <s v="3545773"/>
    <x v="1"/>
    <s v="MCM of Washington Inc.(J2R)"/>
    <s v="1802 NE 172nd St"/>
    <s v="Ridgefield"/>
    <s v="WA"/>
    <s v="720"/>
    <x v="1"/>
    <x v="1"/>
    <x v="3"/>
    <m/>
    <x v="4"/>
    <n v="651.83000000000004"/>
    <n v="31"/>
    <n v="1"/>
    <x v="0"/>
    <x v="0"/>
    <x v="6"/>
  </r>
  <r>
    <s v="3545774"/>
    <x v="1"/>
    <s v="MCM of Washington Inc.(J2R)"/>
    <s v="1817 NE 171st St"/>
    <s v="Ridgefield"/>
    <s v="WA"/>
    <s v="720"/>
    <x v="1"/>
    <x v="1"/>
    <x v="3"/>
    <m/>
    <x v="4"/>
    <n v="680.96"/>
    <n v="23"/>
    <n v="1"/>
    <x v="0"/>
    <x v="0"/>
    <x v="6"/>
  </r>
  <r>
    <s v="3545779"/>
    <x v="1"/>
    <s v="A &amp; V Homes Construction Inc(MRE)"/>
    <s v="16900 NE 28th Way"/>
    <s v="Vancouver"/>
    <s v="WA"/>
    <s v="720"/>
    <x v="1"/>
    <x v="1"/>
    <x v="3"/>
    <m/>
    <x v="4"/>
    <n v="681.1"/>
    <n v="24"/>
    <n v="1"/>
    <x v="0"/>
    <x v="0"/>
    <x v="6"/>
  </r>
  <r>
    <s v="3545792"/>
    <x v="1"/>
    <s v="Helmes Inc(C5C)"/>
    <s v="1115 NW 2nd Ave"/>
    <s v="Battle Ground"/>
    <s v="WA"/>
    <s v="720"/>
    <x v="1"/>
    <x v="1"/>
    <x v="3"/>
    <m/>
    <x v="4"/>
    <n v="650.96"/>
    <n v="40"/>
    <n v="1"/>
    <x v="0"/>
    <x v="0"/>
    <x v="6"/>
  </r>
  <r>
    <s v="3545811"/>
    <x v="1"/>
    <s v="Pacific Lifestyle Homes(NEC)"/>
    <s v="2628 NE 7th Dr"/>
    <s v="Battle Ground"/>
    <s v="WA"/>
    <s v="720"/>
    <x v="1"/>
    <x v="1"/>
    <x v="3"/>
    <m/>
    <x v="4"/>
    <n v="680.84"/>
    <n v="23"/>
    <n v="1"/>
    <x v="0"/>
    <x v="0"/>
    <x v="6"/>
  </r>
  <r>
    <s v="3545813"/>
    <x v="1"/>
    <s v="Pacific Lifestyle Homes(MRE)"/>
    <s v="812 NE 26th Way"/>
    <s v="Battle Ground"/>
    <s v="WA"/>
    <s v="720"/>
    <x v="1"/>
    <x v="1"/>
    <x v="3"/>
    <m/>
    <x v="4"/>
    <n v="682.29"/>
    <n v="33"/>
    <n v="1"/>
    <x v="0"/>
    <x v="0"/>
    <x v="6"/>
  </r>
  <r>
    <s v="3545814"/>
    <x v="1"/>
    <s v="Pacific Lifestyle Homes(MRE)"/>
    <s v="721 NE 27th St"/>
    <s v="Battle Ground"/>
    <s v="WA"/>
    <s v="720"/>
    <x v="1"/>
    <x v="1"/>
    <x v="3"/>
    <m/>
    <x v="4"/>
    <n v="1143.48"/>
    <n v="27"/>
    <n v="1"/>
    <x v="0"/>
    <x v="0"/>
    <x v="6"/>
  </r>
  <r>
    <s v="3545815"/>
    <x v="1"/>
    <s v="Pacific Lifestyle Homes(MRE)"/>
    <s v="913 NE 27th St"/>
    <s v="Battle Ground"/>
    <s v="WA"/>
    <s v="720"/>
    <x v="1"/>
    <x v="1"/>
    <x v="3"/>
    <m/>
    <x v="4"/>
    <n v="683.32"/>
    <n v="40"/>
    <n v="1"/>
    <x v="0"/>
    <x v="0"/>
    <x v="6"/>
  </r>
  <r>
    <s v="3545887"/>
    <x v="1"/>
    <s v="Greenbrook Construction(J2R)"/>
    <s v="13907 NE 92nd Cir"/>
    <s v="Vancouver"/>
    <s v="WA"/>
    <s v="720"/>
    <x v="1"/>
    <x v="1"/>
    <x v="3"/>
    <m/>
    <x v="4"/>
    <n v="649.17999999999995"/>
    <n v="27"/>
    <n v="1"/>
    <x v="0"/>
    <x v="0"/>
    <x v="6"/>
  </r>
  <r>
    <s v="3545890"/>
    <x v="1"/>
    <s v="D R Horton Inc Portland(MRE)"/>
    <s v="1322 NE 70th St"/>
    <s v="Vancouver"/>
    <s v="WA"/>
    <s v="720"/>
    <x v="1"/>
    <x v="1"/>
    <x v="3"/>
    <m/>
    <x v="4"/>
    <n v="649.97"/>
    <n v="24"/>
    <n v="1"/>
    <x v="0"/>
    <x v="0"/>
    <x v="6"/>
  </r>
  <r>
    <s v="3545893"/>
    <x v="1"/>
    <s v="Cedar Ridge Homes(MRE)"/>
    <s v="1704 NW 26th Ave"/>
    <s v="Battle Ground"/>
    <s v="WA"/>
    <s v="720"/>
    <x v="1"/>
    <x v="1"/>
    <x v="3"/>
    <m/>
    <x v="4"/>
    <n v="680.98"/>
    <n v="24"/>
    <n v="1"/>
    <x v="0"/>
    <x v="0"/>
    <x v="6"/>
  </r>
  <r>
    <s v="3545894"/>
    <x v="1"/>
    <s v="Cedar Ridge Homes(MRE)"/>
    <s v="1702 NW 26th Ave"/>
    <s v="Battle Ground"/>
    <s v="WA"/>
    <s v="720"/>
    <x v="1"/>
    <x v="1"/>
    <x v="3"/>
    <m/>
    <x v="4"/>
    <n v="681.12"/>
    <n v="25"/>
    <n v="1"/>
    <x v="0"/>
    <x v="0"/>
    <x v="6"/>
  </r>
  <r>
    <s v="3545954"/>
    <x v="1"/>
    <s v="Aho Construction(J2R)"/>
    <s v="6314 NE 134th St"/>
    <s v="Vancouver"/>
    <s v="WA"/>
    <s v="720"/>
    <x v="1"/>
    <x v="1"/>
    <x v="3"/>
    <m/>
    <x v="4"/>
    <n v="648.47"/>
    <n v="22"/>
    <n v="1"/>
    <x v="0"/>
    <x v="0"/>
    <x v="6"/>
  </r>
  <r>
    <s v="3545956"/>
    <x v="1"/>
    <s v="Aho Construction(MRE)"/>
    <s v="9700 NE 106th Way"/>
    <s v="Vancouver"/>
    <s v="WA"/>
    <s v="720"/>
    <x v="1"/>
    <x v="1"/>
    <x v="3"/>
    <m/>
    <x v="4"/>
    <n v="649.67999999999995"/>
    <n v="22"/>
    <n v="1"/>
    <x v="0"/>
    <x v="0"/>
    <x v="6"/>
  </r>
  <r>
    <s v="3546004"/>
    <x v="1"/>
    <s v="D R Horton Inc Portland(J2R)"/>
    <s v="1324 NE 70th St"/>
    <s v="Vancouver"/>
    <s v="WA"/>
    <s v="720"/>
    <x v="1"/>
    <x v="1"/>
    <x v="3"/>
    <m/>
    <x v="4"/>
    <n v="649.97"/>
    <n v="24"/>
    <n v="1"/>
    <x v="0"/>
    <x v="0"/>
    <x v="6"/>
  </r>
  <r>
    <s v="3546043"/>
    <x v="1"/>
    <s v="Urban Northwest Homes LLC(MRE)"/>
    <s v="15319 NE 108th Way"/>
    <s v="Vancouver"/>
    <s v="WA"/>
    <s v="720"/>
    <x v="1"/>
    <x v="1"/>
    <x v="3"/>
    <m/>
    <x v="4"/>
    <n v="648.45000000000005"/>
    <n v="22"/>
    <n v="1"/>
    <x v="0"/>
    <x v="0"/>
    <x v="6"/>
  </r>
  <r>
    <s v="3546044"/>
    <x v="1"/>
    <s v="Urban Northwest Homes LLC(MRE)"/>
    <s v="15507 NE 108th Way"/>
    <s v="Vancouver"/>
    <s v="WA"/>
    <s v="720"/>
    <x v="1"/>
    <x v="1"/>
    <x v="3"/>
    <m/>
    <x v="4"/>
    <n v="648.45000000000005"/>
    <n v="22"/>
    <n v="1"/>
    <x v="0"/>
    <x v="0"/>
    <x v="6"/>
  </r>
  <r>
    <s v="3546046"/>
    <x v="1"/>
    <s v="Urban Northwest Homes LLC(MRE)"/>
    <s v="15510 NE 107th St"/>
    <s v="Vancouver"/>
    <s v="WA"/>
    <s v="720"/>
    <x v="1"/>
    <x v="1"/>
    <x v="3"/>
    <m/>
    <x v="4"/>
    <n v="648.15"/>
    <n v="20"/>
    <n v="1"/>
    <x v="0"/>
    <x v="0"/>
    <x v="6"/>
  </r>
  <r>
    <s v="3546056"/>
    <x v="1"/>
    <s v="MCM of Washington Inc.(MRE)"/>
    <s v="1405 NE 171st St"/>
    <s v="Ridgefield"/>
    <s v="WA"/>
    <s v="720"/>
    <x v="1"/>
    <x v="1"/>
    <x v="3"/>
    <m/>
    <x v="4"/>
    <n v="683.87"/>
    <n v="28"/>
    <n v="1"/>
    <x v="0"/>
    <x v="0"/>
    <x v="6"/>
  </r>
  <r>
    <s v="3546058"/>
    <x v="1"/>
    <s v="MCM of Washington Inc.(MRE)"/>
    <s v="1417 NE 171st St"/>
    <s v="Ridgefield"/>
    <s v="WA"/>
    <s v="720"/>
    <x v="1"/>
    <x v="1"/>
    <x v="3"/>
    <m/>
    <x v="4"/>
    <n v="683.87"/>
    <n v="28"/>
    <n v="1"/>
    <x v="0"/>
    <x v="0"/>
    <x v="6"/>
  </r>
  <r>
    <s v="3546059"/>
    <x v="1"/>
    <s v="MCM of Washington Inc.(MRE)"/>
    <s v="1421 NE 171st St"/>
    <s v="Ridgefield"/>
    <s v="WA"/>
    <s v="720"/>
    <x v="1"/>
    <x v="1"/>
    <x v="3"/>
    <m/>
    <x v="4"/>
    <n v="684.01"/>
    <n v="29"/>
    <n v="1"/>
    <x v="0"/>
    <x v="0"/>
    <x v="6"/>
  </r>
  <r>
    <s v="3546060"/>
    <x v="1"/>
    <s v="MCM of Washington Inc.(MRE)"/>
    <s v="1425 NE 171st St"/>
    <s v="Ridgefield"/>
    <s v="WA"/>
    <s v="720"/>
    <x v="1"/>
    <x v="1"/>
    <x v="3"/>
    <m/>
    <x v="4"/>
    <n v="684.45"/>
    <n v="32"/>
    <n v="1"/>
    <x v="0"/>
    <x v="0"/>
    <x v="6"/>
  </r>
  <r>
    <s v="3546077"/>
    <x v="1"/>
    <s v="Summerplace Homes(C5C)"/>
    <s v="1688 S Harrier Rd"/>
    <s v="Ridgefield"/>
    <s v="WA"/>
    <s v="720"/>
    <x v="1"/>
    <x v="1"/>
    <x v="3"/>
    <m/>
    <x v="4"/>
    <n v="685.48"/>
    <n v="39"/>
    <n v="1"/>
    <x v="0"/>
    <x v="0"/>
    <x v="6"/>
  </r>
  <r>
    <s v="3546084"/>
    <x v="1"/>
    <s v="Helmes Inc(MRE)"/>
    <s v="1608 NW 17th St"/>
    <s v="Battle Ground"/>
    <s v="WA"/>
    <s v="720"/>
    <x v="1"/>
    <x v="1"/>
    <x v="3"/>
    <m/>
    <x v="4"/>
    <n v="650.38"/>
    <n v="21"/>
    <n v="1"/>
    <x v="0"/>
    <x v="0"/>
    <x v="6"/>
  </r>
  <r>
    <s v="3546160"/>
    <x v="1"/>
    <s v="LGI Homes Oregon LLC(J2R)"/>
    <s v="9121 NE 167th Ct"/>
    <s v="Vancouver"/>
    <s v="WA"/>
    <s v="720"/>
    <x v="1"/>
    <x v="1"/>
    <x v="3"/>
    <m/>
    <x v="4"/>
    <n v="681.97"/>
    <n v="21"/>
    <n v="1"/>
    <x v="0"/>
    <x v="0"/>
    <x v="6"/>
  </r>
  <r>
    <s v="3546202"/>
    <x v="1"/>
    <s v="Helmes Inc(MRE)"/>
    <s v="5407 NE 134th St"/>
    <s v="Vancouver"/>
    <s v="WA"/>
    <s v="720"/>
    <x v="1"/>
    <x v="1"/>
    <x v="3"/>
    <m/>
    <x v="4"/>
    <n v="649.69000000000005"/>
    <n v="22"/>
    <n v="1"/>
    <x v="0"/>
    <x v="0"/>
    <x v="6"/>
  </r>
  <r>
    <s v="3546203"/>
    <x v="1"/>
    <s v="Helmes Inc(MRE)"/>
    <s v="5223 NE 134th St"/>
    <s v="Vancouver"/>
    <s v="WA"/>
    <s v="720"/>
    <x v="1"/>
    <x v="1"/>
    <x v="3"/>
    <m/>
    <x v="4"/>
    <n v="649.84"/>
    <n v="23"/>
    <n v="1"/>
    <x v="0"/>
    <x v="0"/>
    <x v="6"/>
  </r>
  <r>
    <s v="3546217"/>
    <x v="1"/>
    <s v="Manor Homes Washington Inc(MRE)"/>
    <s v="12603 NE 106th Cir"/>
    <s v="Vancouver"/>
    <s v="WA"/>
    <s v="720"/>
    <x v="1"/>
    <x v="1"/>
    <x v="3"/>
    <m/>
    <x v="4"/>
    <n v="682.12"/>
    <n v="22"/>
    <n v="1"/>
    <x v="0"/>
    <x v="0"/>
    <x v="6"/>
  </r>
  <r>
    <s v="3546236"/>
    <x v="1"/>
    <s v="Lennar Northwest Inc(J2R)"/>
    <s v="5601 NW 141st street"/>
    <s v="Vancouver"/>
    <s v="WA"/>
    <s v="720"/>
    <x v="1"/>
    <x v="1"/>
    <x v="3"/>
    <m/>
    <x v="4"/>
    <n v="651.14"/>
    <n v="32"/>
    <n v="1"/>
    <x v="0"/>
    <x v="0"/>
    <x v="6"/>
  </r>
  <r>
    <s v="3546241"/>
    <x v="1"/>
    <s v="Lennar Northwest Inc(J2R)"/>
    <s v="14009 NW 57th Ave"/>
    <s v="Vancouver"/>
    <s v="WA"/>
    <s v="720"/>
    <x v="1"/>
    <x v="1"/>
    <x v="3"/>
    <m/>
    <x v="4"/>
    <n v="909.74"/>
    <n v="71"/>
    <n v="1"/>
    <x v="0"/>
    <x v="0"/>
    <x v="6"/>
  </r>
  <r>
    <s v="3546246"/>
    <x v="1"/>
    <s v="Lennar Northwest Inc(J2R)"/>
    <s v="5501 NW 140th St"/>
    <s v="Vancouver"/>
    <s v="WA"/>
    <s v="720"/>
    <x v="1"/>
    <x v="1"/>
    <x v="3"/>
    <m/>
    <x v="4"/>
    <n v="651.45000000000005"/>
    <n v="34"/>
    <n v="1"/>
    <x v="0"/>
    <x v="0"/>
    <x v="6"/>
  </r>
  <r>
    <s v="3546254"/>
    <x v="1"/>
    <s v="Lennar Northwest Inc(C5C)"/>
    <s v="13715 NW 56th ave"/>
    <s v="Vancouver"/>
    <s v="WA"/>
    <s v="720"/>
    <x v="1"/>
    <x v="1"/>
    <x v="3"/>
    <m/>
    <x v="4"/>
    <n v="651.70000000000005"/>
    <n v="30"/>
    <n v="1"/>
    <x v="0"/>
    <x v="0"/>
    <x v="6"/>
  </r>
  <r>
    <s v="3546255"/>
    <x v="1"/>
    <s v="Lennar Northwest Inc(C5C)"/>
    <s v="13801 NW 56th ave"/>
    <s v="Vancouver"/>
    <s v="WA"/>
    <s v="720"/>
    <x v="1"/>
    <x v="1"/>
    <x v="3"/>
    <m/>
    <x v="4"/>
    <n v="651.83000000000004"/>
    <n v="31"/>
    <n v="1"/>
    <x v="0"/>
    <x v="0"/>
    <x v="6"/>
  </r>
  <r>
    <s v="3546256"/>
    <x v="1"/>
    <s v="Lennar Northwest Inc(C5C)"/>
    <s v="13805 NW 56th ave"/>
    <s v="Vancouver"/>
    <s v="WA"/>
    <s v="720"/>
    <x v="1"/>
    <x v="1"/>
    <x v="3"/>
    <m/>
    <x v="4"/>
    <n v="651.83000000000004"/>
    <n v="31"/>
    <n v="1"/>
    <x v="0"/>
    <x v="0"/>
    <x v="6"/>
  </r>
  <r>
    <s v="3546257"/>
    <x v="1"/>
    <s v="Lennar Northwest Inc(C5C)"/>
    <s v="13809 NW 56th ave"/>
    <s v="Vancouver"/>
    <s v="WA"/>
    <s v="720"/>
    <x v="1"/>
    <x v="1"/>
    <x v="3"/>
    <m/>
    <x v="4"/>
    <n v="652.73"/>
    <n v="37"/>
    <n v="1"/>
    <x v="0"/>
    <x v="0"/>
    <x v="6"/>
  </r>
  <r>
    <s v="3546258"/>
    <x v="1"/>
    <s v="Lennar Northwest Inc(C5C)"/>
    <s v="13903 NW 56th ave"/>
    <s v="Vancouver"/>
    <s v="WA"/>
    <s v="720"/>
    <x v="1"/>
    <x v="1"/>
    <x v="3"/>
    <m/>
    <x v="4"/>
    <n v="651.54999999999995"/>
    <n v="29"/>
    <n v="1"/>
    <x v="0"/>
    <x v="0"/>
    <x v="6"/>
  </r>
  <r>
    <s v="3546259"/>
    <x v="1"/>
    <s v="Lennar Northwest Inc(C5C)"/>
    <s v="13907 NW 56th ave"/>
    <s v="Vancouver"/>
    <s v="WA"/>
    <s v="720"/>
    <x v="1"/>
    <x v="1"/>
    <x v="3"/>
    <m/>
    <x v="4"/>
    <n v="653.45000000000005"/>
    <n v="42"/>
    <n v="1"/>
    <x v="0"/>
    <x v="0"/>
    <x v="6"/>
  </r>
  <r>
    <s v="3546269"/>
    <x v="1"/>
    <s v="Pahlisch Homes Inc(J2R)"/>
    <s v="1918 NW Sierra Way"/>
    <s v="Camas"/>
    <s v="WA"/>
    <s v="720"/>
    <x v="1"/>
    <x v="1"/>
    <x v="3"/>
    <m/>
    <x v="4"/>
    <n v="650.01"/>
    <n v="30"/>
    <n v="1"/>
    <x v="0"/>
    <x v="0"/>
    <x v="6"/>
  </r>
  <r>
    <s v="3546271"/>
    <x v="1"/>
    <s v="Glavin Development LLC(C5C)"/>
    <s v="14304 NE 52nd Ave"/>
    <s v="Vancouver"/>
    <s v="WA"/>
    <s v="720"/>
    <x v="1"/>
    <x v="1"/>
    <x v="3"/>
    <m/>
    <x v="4"/>
    <n v="683.41"/>
    <n v="31"/>
    <n v="1"/>
    <x v="0"/>
    <x v="0"/>
    <x v="6"/>
  </r>
  <r>
    <s v="3546276"/>
    <x v="1"/>
    <s v="Lennar Northwest Inc(J2R)"/>
    <s v="5509 NW 140th St"/>
    <s v="Vancouver"/>
    <s v="WA"/>
    <s v="720"/>
    <x v="1"/>
    <x v="1"/>
    <x v="3"/>
    <m/>
    <x v="4"/>
    <n v="651.45000000000005"/>
    <n v="34"/>
    <n v="1"/>
    <x v="0"/>
    <x v="0"/>
    <x v="6"/>
  </r>
  <r>
    <s v="3546285"/>
    <x v="1"/>
    <s v="Glavin, Peter(J2R)"/>
    <s v="2023 NW 40th Ave"/>
    <s v="Camas"/>
    <s v="WA"/>
    <s v="720"/>
    <x v="1"/>
    <x v="1"/>
    <x v="3"/>
    <m/>
    <x v="4"/>
    <n v="682.39"/>
    <n v="30"/>
    <n v="1"/>
    <x v="0"/>
    <x v="0"/>
    <x v="6"/>
  </r>
  <r>
    <s v="3546314"/>
    <x v="1"/>
    <s v="Urban Northwest Homes LLC(MRE)"/>
    <s v="11704 NW 20th Ave"/>
    <s v="Vancouver"/>
    <s v="WA"/>
    <s v="720"/>
    <x v="1"/>
    <x v="1"/>
    <x v="3"/>
    <m/>
    <x v="4"/>
    <n v="650.38"/>
    <n v="21"/>
    <n v="1"/>
    <x v="0"/>
    <x v="0"/>
    <x v="6"/>
  </r>
  <r>
    <s v="3546319"/>
    <x v="1"/>
    <s v="Urban NW Custom Homes Inc(MRE)"/>
    <s v="13304 NE 113th Way"/>
    <s v="Vancouver"/>
    <s v="WA"/>
    <s v="720"/>
    <x v="1"/>
    <x v="1"/>
    <x v="3"/>
    <m/>
    <x v="4"/>
    <n v="649.54"/>
    <n v="21"/>
    <n v="1"/>
    <x v="0"/>
    <x v="0"/>
    <x v="6"/>
  </r>
  <r>
    <s v="3546391"/>
    <x v="1"/>
    <s v="Urban Northwest Homes LLC(J2R)"/>
    <s v="11308 NE 133rd Pl"/>
    <s v="Vancouver"/>
    <s v="WA"/>
    <s v="720"/>
    <x v="1"/>
    <x v="1"/>
    <x v="3"/>
    <m/>
    <x v="4"/>
    <n v="648.54"/>
    <n v="20"/>
    <n v="1"/>
    <x v="0"/>
    <x v="0"/>
    <x v="6"/>
  </r>
  <r>
    <s v="3546392"/>
    <x v="1"/>
    <s v="PacNorth Investment Corp(J2R)"/>
    <s v="15104 NE 93rd St"/>
    <s v="Vancouver"/>
    <s v="WA"/>
    <s v="720"/>
    <x v="1"/>
    <x v="1"/>
    <x v="3"/>
    <m/>
    <x v="4"/>
    <n v="682.52"/>
    <n v="31"/>
    <n v="1"/>
    <x v="0"/>
    <x v="0"/>
    <x v="6"/>
  </r>
  <r>
    <s v="3546418"/>
    <x v="1"/>
    <s v="David Weekley Homes(MRE)"/>
    <s v="11620 NW 2nd Ct"/>
    <s v="Vancouver"/>
    <s v="WA"/>
    <s v="720"/>
    <x v="1"/>
    <x v="1"/>
    <x v="3"/>
    <m/>
    <x v="4"/>
    <n v="651.79"/>
    <n v="34"/>
    <n v="1"/>
    <x v="0"/>
    <x v="0"/>
    <x v="6"/>
  </r>
  <r>
    <s v="3546419"/>
    <x v="1"/>
    <s v="David Weekley Homes(MRE)"/>
    <s v="11616 NW 2nd Ct"/>
    <s v="Vancouver"/>
    <s v="WA"/>
    <s v="720"/>
    <x v="1"/>
    <x v="1"/>
    <x v="3"/>
    <m/>
    <x v="4"/>
    <n v="650"/>
    <n v="22"/>
    <n v="1"/>
    <x v="0"/>
    <x v="0"/>
    <x v="6"/>
  </r>
  <r>
    <s v="3546427"/>
    <x v="1"/>
    <s v="Pacific Lifestyle Homes(MRE)"/>
    <s v="12906 NE 57th Ave"/>
    <s v="Vancouver"/>
    <s v="WA"/>
    <s v="720"/>
    <x v="1"/>
    <x v="1"/>
    <x v="3"/>
    <m/>
    <x v="4"/>
    <n v="681.22"/>
    <n v="22"/>
    <n v="1"/>
    <x v="0"/>
    <x v="0"/>
    <x v="6"/>
  </r>
  <r>
    <s v="3546452"/>
    <x v="1"/>
    <s v="Marnella Homes LLC(J2R)"/>
    <s v="2603 NW 39th Cir"/>
    <s v="Camas"/>
    <s v="WA"/>
    <s v="720"/>
    <x v="1"/>
    <x v="1"/>
    <x v="3"/>
    <m/>
    <x v="4"/>
    <n v="651.98"/>
    <n v="32"/>
    <n v="1"/>
    <x v="0"/>
    <x v="0"/>
    <x v="6"/>
  </r>
  <r>
    <s v="3546458"/>
    <x v="1"/>
    <s v="Marnella Homes LLC(J2R)"/>
    <s v="3802 NW Celebration Ln"/>
    <s v="Camas"/>
    <s v="WA"/>
    <s v="720"/>
    <x v="1"/>
    <x v="1"/>
    <x v="3"/>
    <m/>
    <x v="4"/>
    <n v="649.12"/>
    <n v="87"/>
    <n v="1"/>
    <x v="0"/>
    <x v="0"/>
    <x v="6"/>
  </r>
  <r>
    <s v="3546494"/>
    <x v="1"/>
    <s v="Lennar Northwest Inc(C5C)"/>
    <s v="5502 NW 140th St"/>
    <s v="Vancouver"/>
    <s v="WA"/>
    <s v="720"/>
    <x v="1"/>
    <x v="1"/>
    <x v="3"/>
    <m/>
    <x v="4"/>
    <n v="685.77"/>
    <n v="41"/>
    <n v="1"/>
    <x v="0"/>
    <x v="0"/>
    <x v="6"/>
  </r>
  <r>
    <s v="3546495"/>
    <x v="1"/>
    <s v="Lennar Northwest Inc(C5C)"/>
    <s v="5508 NW 141st St"/>
    <s v="Vancouver"/>
    <s v="WA"/>
    <s v="720"/>
    <x v="1"/>
    <x v="1"/>
    <x v="3"/>
    <m/>
    <x v="4"/>
    <n v="684.6"/>
    <n v="33"/>
    <n v="1"/>
    <x v="0"/>
    <x v="0"/>
    <x v="6"/>
  </r>
  <r>
    <s v="3546496"/>
    <x v="1"/>
    <s v="Lennar Northwest Inc(C5C)"/>
    <s v="5602 NW 141st St"/>
    <s v="Vancouver"/>
    <s v="WA"/>
    <s v="720"/>
    <x v="1"/>
    <x v="1"/>
    <x v="3"/>
    <m/>
    <x v="4"/>
    <n v="684.02"/>
    <n v="29"/>
    <n v="1"/>
    <x v="0"/>
    <x v="0"/>
    <x v="6"/>
  </r>
  <r>
    <s v="3546497"/>
    <x v="1"/>
    <s v="Lennar Northwest Inc(C5C)"/>
    <s v="5606 NW 141st St"/>
    <s v="Vancouver"/>
    <s v="WA"/>
    <s v="720"/>
    <x v="1"/>
    <x v="1"/>
    <x v="3"/>
    <m/>
    <x v="4"/>
    <n v="683.61"/>
    <n v="30"/>
    <n v="1"/>
    <x v="0"/>
    <x v="0"/>
    <x v="6"/>
  </r>
  <r>
    <s v="3546498"/>
    <x v="1"/>
    <s v="Lennar Northwest Inc(C5C)"/>
    <s v="5610 NW 141st St"/>
    <s v="Vancouver"/>
    <s v="WA"/>
    <s v="720"/>
    <x v="1"/>
    <x v="1"/>
    <x v="3"/>
    <m/>
    <x v="4"/>
    <n v="690.18"/>
    <n v="75"/>
    <n v="1"/>
    <x v="0"/>
    <x v="0"/>
    <x v="6"/>
  </r>
  <r>
    <s v="3546523"/>
    <x v="1"/>
    <s v="MCM of Washington Inc.(C5C)"/>
    <s v="1709 NE 172nd St"/>
    <s v="Ridgefield"/>
    <s v="WA"/>
    <s v="720"/>
    <x v="1"/>
    <x v="1"/>
    <x v="3"/>
    <m/>
    <x v="4"/>
    <n v="651.4"/>
    <n v="28"/>
    <n v="1"/>
    <x v="0"/>
    <x v="0"/>
    <x v="6"/>
  </r>
  <r>
    <s v="3546524"/>
    <x v="1"/>
    <s v="MCM of Washington Inc.(C5C)"/>
    <s v="1713 NE 172nd St"/>
    <s v="Ridgefield"/>
    <s v="WA"/>
    <s v="720"/>
    <x v="1"/>
    <x v="1"/>
    <x v="3"/>
    <m/>
    <x v="4"/>
    <n v="648.35"/>
    <n v="27"/>
    <n v="1"/>
    <x v="0"/>
    <x v="0"/>
    <x v="6"/>
  </r>
  <r>
    <s v="3546549"/>
    <x v="1"/>
    <s v="Manor Homes Washington Inc(MRE)"/>
    <s v="9500 NE 111th St"/>
    <s v="Vancouver"/>
    <s v="WA"/>
    <s v="720"/>
    <x v="1"/>
    <x v="1"/>
    <x v="3"/>
    <m/>
    <x v="4"/>
    <n v="648.41"/>
    <n v="19"/>
    <n v="1"/>
    <x v="0"/>
    <x v="0"/>
    <x v="6"/>
  </r>
  <r>
    <s v="3546551"/>
    <x v="1"/>
    <s v="Marnella Homes LLC(MRE)"/>
    <s v="15322 NE 107th St"/>
    <s v="Vancouver"/>
    <s v="WA"/>
    <s v="720"/>
    <x v="1"/>
    <x v="1"/>
    <x v="3"/>
    <m/>
    <x v="4"/>
    <n v="766.34"/>
    <n v="22"/>
    <n v="1"/>
    <x v="0"/>
    <x v="0"/>
    <x v="6"/>
  </r>
  <r>
    <s v="3546555"/>
    <x v="1"/>
    <s v="Marnella Homes LLC(MRE)"/>
    <s v="15516 NE 107th St"/>
    <s v="Vancouver"/>
    <s v="WA"/>
    <s v="720"/>
    <x v="1"/>
    <x v="1"/>
    <x v="3"/>
    <m/>
    <x v="4"/>
    <n v="649.69000000000005"/>
    <n v="28"/>
    <n v="1"/>
    <x v="0"/>
    <x v="0"/>
    <x v="6"/>
  </r>
  <r>
    <s v="3546560"/>
    <x v="1"/>
    <s v="Edgewood Construction(MRE)"/>
    <s v="1321 NE 70th St"/>
    <s v="Vancouver"/>
    <s v="WA"/>
    <s v="720"/>
    <x v="1"/>
    <x v="1"/>
    <x v="3"/>
    <m/>
    <x v="4"/>
    <n v="684.04"/>
    <n v="33"/>
    <n v="1"/>
    <x v="0"/>
    <x v="0"/>
    <x v="6"/>
  </r>
  <r>
    <s v="3546561"/>
    <x v="1"/>
    <s v="Edgewood Construction(MRE)"/>
    <s v="1323 NE 70th St"/>
    <s v="Vancouver"/>
    <s v="WA"/>
    <s v="720"/>
    <x v="1"/>
    <x v="1"/>
    <x v="3"/>
    <m/>
    <x v="4"/>
    <n v="682.73"/>
    <n v="24"/>
    <n v="1"/>
    <x v="0"/>
    <x v="0"/>
    <x v="6"/>
  </r>
  <r>
    <s v="3546593"/>
    <x v="1"/>
    <s v="Pacific Lifestyle Homes(MRE)"/>
    <s v="1850 S 46th Pl"/>
    <s v="Ridgefield"/>
    <s v="WA"/>
    <s v="720"/>
    <x v="1"/>
    <x v="1"/>
    <x v="3"/>
    <m/>
    <x v="4"/>
    <n v="681.39"/>
    <n v="32"/>
    <n v="1"/>
    <x v="0"/>
    <x v="0"/>
    <x v="6"/>
  </r>
  <r>
    <s v="3546600"/>
    <x v="1"/>
    <s v="Pacific Lifestyle Homes(MRE)"/>
    <s v="3308 N Abernathy Cir"/>
    <s v="Ridgefield"/>
    <s v="WA"/>
    <s v="720"/>
    <x v="1"/>
    <x v="1"/>
    <x v="3"/>
    <m/>
    <x v="4"/>
    <n v="941.11"/>
    <n v="30"/>
    <n v="1"/>
    <x v="0"/>
    <x v="0"/>
    <x v="6"/>
  </r>
  <r>
    <s v="3546603"/>
    <x v="1"/>
    <s v="Omega NW Inc(J2R)"/>
    <s v="4222 NE 136th Ave"/>
    <s v="Vancouver"/>
    <s v="WA"/>
    <s v="720"/>
    <x v="1"/>
    <x v="1"/>
    <x v="3"/>
    <m/>
    <x v="4"/>
    <n v="649.09"/>
    <n v="32"/>
    <n v="1"/>
    <x v="0"/>
    <x v="0"/>
    <x v="6"/>
  </r>
  <r>
    <s v="3546606"/>
    <x v="1"/>
    <s v="Omega NW Inc(J2R)"/>
    <s v="13516 NE 42nd St"/>
    <s v="Vancouver"/>
    <s v="WA"/>
    <s v="720"/>
    <x v="1"/>
    <x v="1"/>
    <x v="3"/>
    <m/>
    <x v="4"/>
    <n v="680.96"/>
    <n v="29"/>
    <n v="1"/>
    <x v="0"/>
    <x v="0"/>
    <x v="6"/>
  </r>
  <r>
    <s v="3546608"/>
    <x v="1"/>
    <s v="Omega NW Inc(J2R)"/>
    <s v="13513 NE 42nd St"/>
    <s v="Vancouver"/>
    <s v="WA"/>
    <s v="720"/>
    <x v="1"/>
    <x v="1"/>
    <x v="3"/>
    <m/>
    <x v="4"/>
    <n v="648.64"/>
    <n v="29"/>
    <n v="1"/>
    <x v="0"/>
    <x v="0"/>
    <x v="6"/>
  </r>
  <r>
    <s v="3546615"/>
    <x v="1"/>
    <s v="Omega NW Inc(J2R)"/>
    <s v="13517 NE 42nd St"/>
    <s v="Vancouver"/>
    <s v="WA"/>
    <s v="720"/>
    <x v="1"/>
    <x v="1"/>
    <x v="3"/>
    <m/>
    <x v="4"/>
    <n v="681.11"/>
    <n v="30"/>
    <n v="1"/>
    <x v="0"/>
    <x v="0"/>
    <x v="6"/>
  </r>
  <r>
    <s v="3546621"/>
    <x v="1"/>
    <s v="D R Horton Inc Portland(MRE)"/>
    <s v="5733 NE 129th Pl"/>
    <s v="Vancouver"/>
    <s v="WA"/>
    <s v="720"/>
    <x v="1"/>
    <x v="1"/>
    <x v="3"/>
    <m/>
    <x v="4"/>
    <n v="648.91999999999996"/>
    <n v="31"/>
    <n v="1"/>
    <x v="0"/>
    <x v="0"/>
    <x v="6"/>
  </r>
  <r>
    <s v="3546622"/>
    <x v="1"/>
    <s v="D R Horton Inc Portland(MRE)"/>
    <s v="5729 NE 129th Pl"/>
    <s v="Vancouver"/>
    <s v="WA"/>
    <s v="720"/>
    <x v="1"/>
    <x v="1"/>
    <x v="3"/>
    <m/>
    <x v="4"/>
    <n v="648.91999999999996"/>
    <n v="31"/>
    <n v="1"/>
    <x v="0"/>
    <x v="0"/>
    <x v="6"/>
  </r>
  <r>
    <s v="3546623"/>
    <x v="1"/>
    <s v="D R Horton Inc Portland(MRE)"/>
    <s v="5721 NE 129th Pl"/>
    <s v="Vancouver"/>
    <s v="WA"/>
    <s v="720"/>
    <x v="1"/>
    <x v="1"/>
    <x v="3"/>
    <m/>
    <x v="4"/>
    <n v="648.91999999999996"/>
    <n v="31"/>
    <n v="1"/>
    <x v="0"/>
    <x v="0"/>
    <x v="6"/>
  </r>
  <r>
    <s v="3546624"/>
    <x v="1"/>
    <s v="D R Horton Inc Portland(MRE)"/>
    <s v="5717 NE 129th Pl"/>
    <s v="Vancouver"/>
    <s v="WA"/>
    <s v="720"/>
    <x v="1"/>
    <x v="1"/>
    <x v="3"/>
    <m/>
    <x v="4"/>
    <n v="5095.76"/>
    <n v="31"/>
    <n v="1"/>
    <x v="0"/>
    <x v="0"/>
    <x v="6"/>
  </r>
  <r>
    <s v="3546628"/>
    <x v="1"/>
    <s v="D R Horton Inc Portland(MRE)"/>
    <s v="12923 NE 56th St"/>
    <s v="Vancouver"/>
    <s v="WA"/>
    <s v="720"/>
    <x v="1"/>
    <x v="1"/>
    <x v="3"/>
    <m/>
    <x v="4"/>
    <n v="650.03"/>
    <n v="30"/>
    <n v="1"/>
    <x v="0"/>
    <x v="0"/>
    <x v="6"/>
  </r>
  <r>
    <s v="3546629"/>
    <x v="1"/>
    <s v="D R Horton Inc Portland(MRE)"/>
    <s v="12919 NE 56th St"/>
    <s v="Vancouver"/>
    <s v="WA"/>
    <s v="720"/>
    <x v="1"/>
    <x v="1"/>
    <x v="3"/>
    <m/>
    <x v="4"/>
    <n v="650.02"/>
    <n v="30"/>
    <n v="1"/>
    <x v="0"/>
    <x v="0"/>
    <x v="6"/>
  </r>
  <r>
    <s v="3546638"/>
    <x v="1"/>
    <s v="Urban Northwest Homes LLC(MRE)"/>
    <s v="10608 NE 154th Ave"/>
    <s v="Vancouver"/>
    <s v="WA"/>
    <s v="720"/>
    <x v="1"/>
    <x v="1"/>
    <x v="3"/>
    <m/>
    <x v="4"/>
    <n v="648.86"/>
    <n v="22"/>
    <n v="1"/>
    <x v="0"/>
    <x v="0"/>
    <x v="6"/>
  </r>
  <r>
    <s v="3546770"/>
    <x v="1"/>
    <s v="Dorohov, Tatiana(KSN)"/>
    <s v="13815 NE 78th St"/>
    <s v="Vancouver"/>
    <s v="WA"/>
    <s v="720"/>
    <x v="1"/>
    <x v="1"/>
    <x v="3"/>
    <m/>
    <x v="4"/>
    <n v="684.64"/>
    <n v="37"/>
    <n v="1"/>
    <x v="0"/>
    <x v="0"/>
    <x v="4"/>
  </r>
  <r>
    <s v="3546813"/>
    <x v="1"/>
    <s v="Summerplace Homes(C5C)"/>
    <s v="1889 S Harrier Rd"/>
    <s v="Ridgefield"/>
    <s v="WA"/>
    <s v="720"/>
    <x v="1"/>
    <x v="1"/>
    <x v="3"/>
    <m/>
    <x v="4"/>
    <n v="683.53"/>
    <n v="36"/>
    <n v="1"/>
    <x v="0"/>
    <x v="0"/>
    <x v="6"/>
  </r>
  <r>
    <s v="3546825"/>
    <x v="1"/>
    <s v="North Columbia Homes(MRE)"/>
    <s v="11430 SE 11th Cir"/>
    <s v="Vancouver"/>
    <s v="WA"/>
    <s v="720"/>
    <x v="1"/>
    <x v="1"/>
    <x v="3"/>
    <m/>
    <x v="4"/>
    <n v="650.08000000000004"/>
    <n v="19"/>
    <n v="1"/>
    <x v="0"/>
    <x v="0"/>
    <x v="6"/>
  </r>
  <r>
    <s v="3546853"/>
    <x v="1"/>
    <s v="Hendrickson Development Inc(MRE)"/>
    <s v="1529 NW 24th Ave"/>
    <s v="Battle Ground"/>
    <s v="WA"/>
    <s v="720"/>
    <x v="1"/>
    <x v="1"/>
    <x v="3"/>
    <m/>
    <x v="4"/>
    <n v="681.75"/>
    <n v="24"/>
    <n v="1"/>
    <x v="0"/>
    <x v="0"/>
    <x v="6"/>
  </r>
  <r>
    <s v="3546854"/>
    <x v="1"/>
    <s v="Hendrickson Development Inc(MRE)"/>
    <s v="1528 NW 24th Ave"/>
    <s v="Battle Ground"/>
    <s v="WA"/>
    <s v="720"/>
    <x v="1"/>
    <x v="1"/>
    <x v="3"/>
    <m/>
    <x v="4"/>
    <n v="683.13"/>
    <n v="23"/>
    <n v="1"/>
    <x v="0"/>
    <x v="0"/>
    <x v="6"/>
  </r>
  <r>
    <s v="3546886"/>
    <x v="1"/>
    <s v="Generation Homes Northwest(C5C)"/>
    <s v="3511 NW McMaster Dr"/>
    <s v="Camas"/>
    <s v="WA"/>
    <s v="720"/>
    <x v="1"/>
    <x v="1"/>
    <x v="0"/>
    <m/>
    <x v="4"/>
    <n v="694.03"/>
    <n v="42"/>
    <n v="1"/>
    <x v="0"/>
    <x v="0"/>
    <x v="6"/>
  </r>
  <r>
    <s v="3546890"/>
    <x v="1"/>
    <s v="Generation Homes Northwest(J2R)"/>
    <s v="2808 NE 168th Ave"/>
    <s v="Vancouver"/>
    <s v="WA"/>
    <s v="720"/>
    <x v="1"/>
    <x v="1"/>
    <x v="3"/>
    <m/>
    <x v="4"/>
    <n v="650.07000000000005"/>
    <n v="19"/>
    <n v="1"/>
    <x v="0"/>
    <x v="0"/>
    <x v="6"/>
  </r>
  <r>
    <s v="3546894"/>
    <x v="1"/>
    <s v="Generation Homes Northwest(J2R)"/>
    <s v="2903 NE 170th Ave"/>
    <s v="Vancouver"/>
    <s v="WA"/>
    <s v="720"/>
    <x v="1"/>
    <x v="1"/>
    <x v="3"/>
    <m/>
    <x v="4"/>
    <n v="682.7"/>
    <n v="20"/>
    <n v="1"/>
    <x v="0"/>
    <x v="0"/>
    <x v="6"/>
  </r>
  <r>
    <s v="3546896"/>
    <x v="1"/>
    <s v="Generation Homes Northwest(J2R)"/>
    <s v="2813 NE 168th Ave"/>
    <s v="Vancouver"/>
    <s v="WA"/>
    <s v="720"/>
    <x v="1"/>
    <x v="1"/>
    <x v="3"/>
    <m/>
    <x v="4"/>
    <n v="650.82000000000005"/>
    <n v="24"/>
    <n v="1"/>
    <x v="0"/>
    <x v="0"/>
    <x v="6"/>
  </r>
  <r>
    <s v="3546897"/>
    <x v="1"/>
    <s v="Generation Homes Northwest(J2R)"/>
    <s v="2903 NE 168th Ave"/>
    <s v="Vancouver"/>
    <s v="WA"/>
    <s v="720"/>
    <x v="1"/>
    <x v="1"/>
    <x v="3"/>
    <m/>
    <x v="4"/>
    <n v="683.29"/>
    <n v="24"/>
    <n v="1"/>
    <x v="0"/>
    <x v="0"/>
    <x v="6"/>
  </r>
  <r>
    <s v="3546898"/>
    <x v="1"/>
    <s v="Generation Homes Northwest(J2R)"/>
    <s v="16905 NE 30th St"/>
    <s v="Vancouver"/>
    <s v="WA"/>
    <s v="720"/>
    <x v="1"/>
    <x v="1"/>
    <x v="3"/>
    <m/>
    <x v="4"/>
    <n v="683"/>
    <n v="22"/>
    <n v="1"/>
    <x v="0"/>
    <x v="0"/>
    <x v="6"/>
  </r>
  <r>
    <s v="3546899"/>
    <x v="1"/>
    <s v="Generation Homes Northwest(J2R)"/>
    <s v="16811 NE 30th St"/>
    <s v="Vancouver"/>
    <s v="WA"/>
    <s v="720"/>
    <x v="1"/>
    <x v="1"/>
    <x v="3"/>
    <m/>
    <x v="4"/>
    <n v="650.53"/>
    <n v="22"/>
    <n v="1"/>
    <x v="0"/>
    <x v="0"/>
    <x v="6"/>
  </r>
  <r>
    <s v="3546900"/>
    <x v="1"/>
    <s v="Generation Homes Northwest(J2R)"/>
    <s v="16803 NE 30th St"/>
    <s v="Vancouver"/>
    <s v="WA"/>
    <s v="720"/>
    <x v="1"/>
    <x v="1"/>
    <x v="3"/>
    <m/>
    <x v="4"/>
    <n v="651.11"/>
    <n v="26"/>
    <n v="1"/>
    <x v="0"/>
    <x v="0"/>
    <x v="6"/>
  </r>
  <r>
    <s v="3546910"/>
    <x v="1"/>
    <s v="Pacific Lifestyle Homes(J2R)"/>
    <s v="16915 NE 80th St"/>
    <s v="Vancouver"/>
    <s v="WA"/>
    <s v="720"/>
    <x v="1"/>
    <x v="1"/>
    <x v="3"/>
    <m/>
    <x v="4"/>
    <n v="682.14"/>
    <n v="20"/>
    <n v="1"/>
    <x v="0"/>
    <x v="0"/>
    <x v="6"/>
  </r>
  <r>
    <s v="3546914"/>
    <x v="1"/>
    <s v="Whipple Creek Village LLC(MRE)"/>
    <s v="1804 NE 175th St"/>
    <s v="Ridgefield"/>
    <s v="WA"/>
    <s v="720"/>
    <x v="1"/>
    <x v="1"/>
    <x v="3"/>
    <m/>
    <x v="4"/>
    <n v="686.01"/>
    <n v="53"/>
    <n v="1"/>
    <x v="0"/>
    <x v="0"/>
    <x v="6"/>
  </r>
  <r>
    <s v="3546915"/>
    <x v="1"/>
    <s v="Whipple Creek Village LLC(MRE)"/>
    <s v="1800 NE 175th St"/>
    <s v="Ridgefield"/>
    <s v="WA"/>
    <s v="720"/>
    <x v="1"/>
    <x v="1"/>
    <x v="3"/>
    <m/>
    <x v="4"/>
    <n v="687.91"/>
    <n v="66"/>
    <n v="1"/>
    <x v="0"/>
    <x v="0"/>
    <x v="6"/>
  </r>
  <r>
    <s v="3546916"/>
    <x v="1"/>
    <s v="Whipple Creek Village LLC(MRE)"/>
    <s v="1718 NE 175th St"/>
    <s v="Ridgefield"/>
    <s v="WA"/>
    <s v="720"/>
    <x v="1"/>
    <x v="1"/>
    <x v="3"/>
    <m/>
    <x v="4"/>
    <n v="686.84"/>
    <n v="59"/>
    <n v="1"/>
    <x v="0"/>
    <x v="0"/>
    <x v="6"/>
  </r>
  <r>
    <s v="3546917"/>
    <x v="1"/>
    <s v="Whipple Creek Village LLC(MRE)"/>
    <s v="1714 NE 175th St"/>
    <s v="Ridgefield"/>
    <s v="WA"/>
    <s v="720"/>
    <x v="1"/>
    <x v="1"/>
    <x v="3"/>
    <m/>
    <x v="4"/>
    <n v="687.28"/>
    <n v="62"/>
    <n v="1"/>
    <x v="0"/>
    <x v="0"/>
    <x v="6"/>
  </r>
  <r>
    <s v="3546975"/>
    <x v="1"/>
    <s v="Aho Construction(MRE)"/>
    <s v="6302 NE 134th St"/>
    <s v="Vancouver"/>
    <s v="WA"/>
    <s v="720"/>
    <x v="1"/>
    <x v="1"/>
    <x v="3"/>
    <m/>
    <x v="4"/>
    <n v="650.51"/>
    <n v="22"/>
    <n v="1"/>
    <x v="0"/>
    <x v="0"/>
    <x v="6"/>
  </r>
  <r>
    <s v="3546976"/>
    <x v="1"/>
    <s v="Aho Construction(MRE)"/>
    <s v="6310 NE 134th St"/>
    <s v="Vancouver"/>
    <s v="WA"/>
    <s v="720"/>
    <x v="1"/>
    <x v="1"/>
    <x v="3"/>
    <m/>
    <x v="4"/>
    <n v="650.38"/>
    <n v="21"/>
    <n v="1"/>
    <x v="0"/>
    <x v="0"/>
    <x v="6"/>
  </r>
  <r>
    <s v="3547009"/>
    <x v="1"/>
    <s v="D R Horton Inc Portland(J2R)"/>
    <s v="7416 N 93rd Ave"/>
    <s v="Camas"/>
    <s v="WA"/>
    <s v="720"/>
    <x v="1"/>
    <x v="1"/>
    <x v="3"/>
    <m/>
    <x v="4"/>
    <n v="656.62"/>
    <n v="64"/>
    <n v="1"/>
    <x v="0"/>
    <x v="0"/>
    <x v="6"/>
  </r>
  <r>
    <s v="3547010"/>
    <x v="1"/>
    <s v="D R Horton Inc Portland(J2R)"/>
    <s v="7424 N 93rd Ave"/>
    <s v="Camas"/>
    <s v="WA"/>
    <s v="720"/>
    <x v="1"/>
    <x v="1"/>
    <x v="3"/>
    <m/>
    <x v="4"/>
    <n v="655.89"/>
    <n v="59"/>
    <n v="1"/>
    <x v="0"/>
    <x v="0"/>
    <x v="6"/>
  </r>
  <r>
    <s v="3547013"/>
    <x v="1"/>
    <s v="D R Horton Inc Portland(J2R)"/>
    <s v="7310 N 93rd Lp"/>
    <s v="Camas"/>
    <s v="WA"/>
    <s v="720"/>
    <x v="1"/>
    <x v="1"/>
    <x v="3"/>
    <m/>
    <x v="4"/>
    <n v="4.22"/>
    <n v="29"/>
    <n v="1"/>
    <x v="1"/>
    <x v="0"/>
    <x v="6"/>
  </r>
  <r>
    <s v="3547015"/>
    <x v="1"/>
    <s v="D R Horton Inc Portland(J2R)"/>
    <s v="7236 N 93rd Lp"/>
    <s v="Camas"/>
    <s v="WA"/>
    <s v="720"/>
    <x v="1"/>
    <x v="1"/>
    <x v="3"/>
    <m/>
    <x v="4"/>
    <n v="1331.59"/>
    <n v="31"/>
    <n v="1"/>
    <x v="0"/>
    <x v="0"/>
    <x v="6"/>
  </r>
  <r>
    <s v="3547016"/>
    <x v="1"/>
    <s v="D R Horton Inc Portland(J2R)"/>
    <s v="7228 N 93rd Lp"/>
    <s v="Camas"/>
    <s v="WA"/>
    <s v="720"/>
    <x v="1"/>
    <x v="1"/>
    <x v="3"/>
    <m/>
    <x v="4"/>
    <n v="685.17"/>
    <n v="37"/>
    <n v="1"/>
    <x v="0"/>
    <x v="0"/>
    <x v="6"/>
  </r>
  <r>
    <s v="3547018"/>
    <x v="1"/>
    <s v="D R Horton Inc Portland(J2R)"/>
    <s v="9311 N Chestnut St"/>
    <s v="Camas"/>
    <s v="WA"/>
    <s v="720"/>
    <x v="1"/>
    <x v="1"/>
    <x v="3"/>
    <m/>
    <x v="4"/>
    <n v="651.24"/>
    <n v="27"/>
    <n v="1"/>
    <x v="0"/>
    <x v="0"/>
    <x v="6"/>
  </r>
  <r>
    <s v="3547019"/>
    <x v="1"/>
    <s v="D R Horton Inc Portland(J2R)"/>
    <s v="9309 N Chestnut St"/>
    <s v="Camas"/>
    <s v="WA"/>
    <s v="720"/>
    <x v="1"/>
    <x v="1"/>
    <x v="3"/>
    <m/>
    <x v="4"/>
    <n v="684"/>
    <n v="29"/>
    <n v="1"/>
    <x v="0"/>
    <x v="0"/>
    <x v="6"/>
  </r>
  <r>
    <s v="3547048"/>
    <x v="1"/>
    <s v="NW Elite Homes LLC(J2R)"/>
    <s v="17810 NE 26th Ave"/>
    <s v="Ridgefield"/>
    <s v="WA"/>
    <s v="720"/>
    <x v="1"/>
    <x v="1"/>
    <x v="3"/>
    <m/>
    <x v="4"/>
    <n v="683.35"/>
    <n v="35"/>
    <n v="1"/>
    <x v="0"/>
    <x v="0"/>
    <x v="6"/>
  </r>
  <r>
    <s v="3547079"/>
    <x v="1"/>
    <s v="D R Horton Inc Portland(C5C)"/>
    <s v="12619 NE 51st St"/>
    <s v="Vancouver"/>
    <s v="WA"/>
    <s v="720"/>
    <x v="1"/>
    <x v="1"/>
    <x v="3"/>
    <m/>
    <x v="4"/>
    <n v="650.67999999999995"/>
    <n v="23"/>
    <n v="1"/>
    <x v="0"/>
    <x v="0"/>
    <x v="6"/>
  </r>
  <r>
    <s v="3547088"/>
    <x v="1"/>
    <s v="Helmes Inc(MRE)"/>
    <s v="5902 NE 131st St"/>
    <s v="Vancouver"/>
    <s v="WA"/>
    <s v="720"/>
    <x v="1"/>
    <x v="1"/>
    <x v="3"/>
    <m/>
    <x v="4"/>
    <n v="650.51"/>
    <n v="22"/>
    <n v="1"/>
    <x v="0"/>
    <x v="0"/>
    <x v="6"/>
  </r>
  <r>
    <s v="3547089"/>
    <x v="1"/>
    <s v="Helmes Inc(MRE)"/>
    <s v="5214 NE 133rd St"/>
    <s v="Vancouver"/>
    <s v="WA"/>
    <s v="720"/>
    <x v="1"/>
    <x v="1"/>
    <x v="3"/>
    <m/>
    <x v="4"/>
    <n v="650.51"/>
    <n v="22"/>
    <n v="1"/>
    <x v="0"/>
    <x v="0"/>
    <x v="6"/>
  </r>
  <r>
    <s v="3547093"/>
    <x v="1"/>
    <s v="D R Horton Inc Portland(J2R)"/>
    <s v="7235 N 93rd Lp"/>
    <s v="Camas"/>
    <s v="WA"/>
    <s v="720"/>
    <x v="1"/>
    <x v="1"/>
    <x v="3"/>
    <m/>
    <x v="4"/>
    <n v="651.09"/>
    <n v="26"/>
    <n v="1"/>
    <x v="0"/>
    <x v="0"/>
    <x v="6"/>
  </r>
  <r>
    <s v="3547143"/>
    <x v="1"/>
    <s v="Pacific Lifestyle Homes(C5C)"/>
    <s v="15411 NE 15th St"/>
    <s v="Vancouver"/>
    <s v="WA"/>
    <s v="720"/>
    <x v="1"/>
    <x v="1"/>
    <x v="3"/>
    <m/>
    <x v="4"/>
    <n v="682.98"/>
    <n v="22"/>
    <n v="1"/>
    <x v="0"/>
    <x v="0"/>
    <x v="6"/>
  </r>
  <r>
    <s v="3547144"/>
    <x v="1"/>
    <s v="Pacific Lifestyle Homes(C5C)"/>
    <s v="15317 NE 15th St"/>
    <s v="Vancouver"/>
    <s v="WA"/>
    <s v="720"/>
    <x v="1"/>
    <x v="1"/>
    <x v="3"/>
    <m/>
    <x v="4"/>
    <n v="682.54"/>
    <n v="19"/>
    <n v="1"/>
    <x v="0"/>
    <x v="0"/>
    <x v="6"/>
  </r>
  <r>
    <s v="3547145"/>
    <x v="1"/>
    <s v="Pacific Lifestyle Homes(C5C)"/>
    <s v="15321 NE 15th St"/>
    <s v="Vancouver"/>
    <s v="WA"/>
    <s v="720"/>
    <x v="1"/>
    <x v="1"/>
    <x v="3"/>
    <m/>
    <x v="4"/>
    <n v="682.84"/>
    <n v="21"/>
    <n v="1"/>
    <x v="0"/>
    <x v="0"/>
    <x v="6"/>
  </r>
  <r>
    <s v="3547157"/>
    <x v="1"/>
    <s v="Boulevard Homes(J2R)"/>
    <s v="16502 SE 40th Cir"/>
    <s v="Vancouver"/>
    <s v="WA"/>
    <s v="720"/>
    <x v="1"/>
    <x v="1"/>
    <x v="3"/>
    <m/>
    <x v="4"/>
    <n v="687.63"/>
    <n v="54"/>
    <n v="1"/>
    <x v="0"/>
    <x v="0"/>
    <x v="6"/>
  </r>
  <r>
    <s v="3547162"/>
    <x v="1"/>
    <s v="Boulevard Homes(J2R)"/>
    <s v="3802 SE 165th Ct"/>
    <s v="Vancouver"/>
    <s v="WA"/>
    <s v="720"/>
    <x v="1"/>
    <x v="1"/>
    <x v="3"/>
    <m/>
    <x v="4"/>
    <n v="688.2"/>
    <n v="58"/>
    <n v="1"/>
    <x v="0"/>
    <x v="0"/>
    <x v="6"/>
  </r>
  <r>
    <s v="3547163"/>
    <x v="1"/>
    <s v="Boulevard Homes(J2R)"/>
    <s v="3806 SE 165th Ct"/>
    <s v="Vancouver"/>
    <s v="WA"/>
    <s v="720"/>
    <x v="1"/>
    <x v="1"/>
    <x v="3"/>
    <m/>
    <x v="4"/>
    <n v="687.49"/>
    <n v="53"/>
    <n v="1"/>
    <x v="0"/>
    <x v="0"/>
    <x v="6"/>
  </r>
  <r>
    <s v="3547166"/>
    <x v="1"/>
    <s v="Boulevard Homes(J2R)"/>
    <s v="3810 SE 165th Ct"/>
    <s v="Vancouver"/>
    <s v="WA"/>
    <s v="720"/>
    <x v="1"/>
    <x v="1"/>
    <x v="3"/>
    <m/>
    <x v="4"/>
    <n v="696.26"/>
    <n v="79"/>
    <n v="1"/>
    <x v="0"/>
    <x v="0"/>
    <x v="6"/>
  </r>
  <r>
    <s v="3547169"/>
    <x v="1"/>
    <s v="Boulevard Homes(J2R)"/>
    <s v="3814 SE 165th Ct"/>
    <s v="Vancouver"/>
    <s v="WA"/>
    <s v="720"/>
    <x v="1"/>
    <x v="1"/>
    <x v="3"/>
    <m/>
    <x v="4"/>
    <n v="688.8"/>
    <n v="62"/>
    <n v="1"/>
    <x v="0"/>
    <x v="0"/>
    <x v="6"/>
  </r>
  <r>
    <s v="3547171"/>
    <x v="1"/>
    <s v="Boulevard Homes(J2R)"/>
    <s v="3818 SE 165th Ct"/>
    <s v="Vancouver"/>
    <s v="WA"/>
    <s v="720"/>
    <x v="1"/>
    <x v="1"/>
    <x v="3"/>
    <m/>
    <x v="4"/>
    <n v="687.63"/>
    <n v="54"/>
    <n v="1"/>
    <x v="0"/>
    <x v="0"/>
    <x v="6"/>
  </r>
  <r>
    <s v="3547199"/>
    <x v="1"/>
    <s v="Whipple Creek Village LLC(J2R)"/>
    <s v="1624 NE 17th Ave"/>
    <s v="Ridgefield"/>
    <s v="WA"/>
    <s v="720"/>
    <x v="1"/>
    <x v="1"/>
    <x v="3"/>
    <m/>
    <x v="4"/>
    <n v="689.23"/>
    <n v="65"/>
    <n v="1"/>
    <x v="0"/>
    <x v="0"/>
    <x v="6"/>
  </r>
  <r>
    <s v="3547205"/>
    <x v="1"/>
    <s v="Lennar Northwest Inc(C5C)"/>
    <s v="4822 NE 109th St"/>
    <s v="Vancouver"/>
    <s v="WA"/>
    <s v="720"/>
    <x v="1"/>
    <x v="1"/>
    <x v="3"/>
    <m/>
    <x v="4"/>
    <n v="684.58"/>
    <n v="33"/>
    <n v="1"/>
    <x v="0"/>
    <x v="0"/>
    <x v="6"/>
  </r>
  <r>
    <s v="3547206"/>
    <x v="1"/>
    <s v="Lennar Northwest Inc(C5C)"/>
    <s v="4805 NE 110th Cir"/>
    <s v="Vancouver"/>
    <s v="WA"/>
    <s v="720"/>
    <x v="1"/>
    <x v="1"/>
    <x v="3"/>
    <m/>
    <x v="4"/>
    <n v="684.57"/>
    <n v="33"/>
    <n v="1"/>
    <x v="0"/>
    <x v="0"/>
    <x v="6"/>
  </r>
  <r>
    <s v="3547209"/>
    <x v="1"/>
    <s v="Lennar Northwest Inc(C5C)"/>
    <s v="10904 NE 48th Ave"/>
    <s v="Vancouver"/>
    <s v="WA"/>
    <s v="720"/>
    <x v="1"/>
    <x v="1"/>
    <x v="3"/>
    <m/>
    <x v="4"/>
    <n v="652.11"/>
    <n v="33"/>
    <n v="1"/>
    <x v="0"/>
    <x v="0"/>
    <x v="6"/>
  </r>
  <r>
    <s v="3547291"/>
    <x v="1"/>
    <s v="Pacific Lifestyle Homes(J2R)"/>
    <s v="1813 S 46th Pl"/>
    <s v="Ridgefield"/>
    <s v="WA"/>
    <s v="720"/>
    <x v="1"/>
    <x v="1"/>
    <x v="3"/>
    <m/>
    <x v="4"/>
    <n v="683.85"/>
    <n v="28"/>
    <n v="1"/>
    <x v="0"/>
    <x v="0"/>
    <x v="6"/>
  </r>
  <r>
    <s v="3547294"/>
    <x v="1"/>
    <s v="Lennar Northwest Inc(J2R)"/>
    <s v="5505 NW 140th st"/>
    <s v="Vancouver"/>
    <s v="WA"/>
    <s v="720"/>
    <x v="1"/>
    <x v="1"/>
    <x v="3"/>
    <m/>
    <x v="4"/>
    <n v="655.39"/>
    <n v="34"/>
    <n v="1"/>
    <x v="0"/>
    <x v="0"/>
    <x v="6"/>
  </r>
  <r>
    <s v="3547368"/>
    <x v="1"/>
    <s v="Pacific Lifestyle Homes(C5C)"/>
    <s v="4605 S 19th St"/>
    <s v="Ridgefield"/>
    <s v="WA"/>
    <s v="720"/>
    <x v="1"/>
    <x v="1"/>
    <x v="3"/>
    <m/>
    <x v="4"/>
    <n v="683.85"/>
    <n v="28"/>
    <n v="1"/>
    <x v="0"/>
    <x v="0"/>
    <x v="6"/>
  </r>
  <r>
    <s v="3547414"/>
    <x v="1"/>
    <s v="David Weekley Homes(J2R)"/>
    <s v="11612 NW 2nd Ct"/>
    <s v="Vancouver"/>
    <s v="WA"/>
    <s v="720"/>
    <x v="1"/>
    <x v="1"/>
    <x v="3"/>
    <m/>
    <x v="4"/>
    <n v="686.25"/>
    <n v="22"/>
    <n v="1"/>
    <x v="0"/>
    <x v="0"/>
    <x v="6"/>
  </r>
  <r>
    <s v="3547415"/>
    <x v="1"/>
    <s v="David Weekley Homes(G1F)"/>
    <s v="14206 NW 56th Ave"/>
    <s v="Vancouver"/>
    <s v="WA"/>
    <s v="720"/>
    <x v="1"/>
    <x v="1"/>
    <x v="3"/>
    <m/>
    <x v="4"/>
    <n v="653.78"/>
    <n v="23"/>
    <n v="1"/>
    <x v="0"/>
    <x v="0"/>
    <x v="6"/>
  </r>
  <r>
    <s v="3547416"/>
    <x v="1"/>
    <s v="David Weekley Homes(J2R)"/>
    <s v="11613 NW 2nd Ct"/>
    <s v="Vancouver"/>
    <s v="WA"/>
    <s v="720"/>
    <x v="1"/>
    <x v="1"/>
    <x v="3"/>
    <m/>
    <x v="4"/>
    <n v="653.49"/>
    <n v="21"/>
    <n v="1"/>
    <x v="0"/>
    <x v="0"/>
    <x v="6"/>
  </r>
  <r>
    <s v="3547462"/>
    <x v="1"/>
    <s v="Aho Construction(MRE)"/>
    <s v="6514 NE 134th St"/>
    <s v="Vancouver"/>
    <s v="WA"/>
    <s v="720"/>
    <x v="1"/>
    <x v="1"/>
    <x v="3"/>
    <m/>
    <x v="4"/>
    <n v="654.05999999999995"/>
    <n v="25"/>
    <n v="1"/>
    <x v="0"/>
    <x v="0"/>
    <x v="6"/>
  </r>
  <r>
    <s v="3547472"/>
    <x v="1"/>
    <s v="Aho Construction(J2R)"/>
    <s v="13316 NE 62nd Ave"/>
    <s v="Vancouver"/>
    <s v="WA"/>
    <s v="720"/>
    <x v="1"/>
    <x v="1"/>
    <x v="3"/>
    <m/>
    <x v="4"/>
    <n v="653.19000000000005"/>
    <n v="19"/>
    <n v="1"/>
    <x v="0"/>
    <x v="0"/>
    <x v="6"/>
  </r>
  <r>
    <s v="3547524"/>
    <x v="1"/>
    <s v="D R Horton Inc Portland(MRE)"/>
    <s v="11602 NE 131st Pl"/>
    <s v="Vancouver"/>
    <s v="WA"/>
    <s v="720"/>
    <x v="1"/>
    <x v="1"/>
    <x v="3"/>
    <m/>
    <x v="4"/>
    <n v="686.85"/>
    <n v="26"/>
    <n v="1"/>
    <x v="0"/>
    <x v="0"/>
    <x v="6"/>
  </r>
  <r>
    <s v="3547525"/>
    <x v="1"/>
    <s v="D R Horton Inc Portland(MRE)"/>
    <s v="11622 NE 131st Pl"/>
    <s v="Vancouver"/>
    <s v="WA"/>
    <s v="720"/>
    <x v="1"/>
    <x v="1"/>
    <x v="3"/>
    <m/>
    <x v="4"/>
    <n v="654.21"/>
    <n v="26"/>
    <n v="1"/>
    <x v="0"/>
    <x v="0"/>
    <x v="6"/>
  </r>
  <r>
    <s v="3547526"/>
    <x v="1"/>
    <s v="D R Horton Inc Portland(MRE)"/>
    <s v="13014 NE 118th St"/>
    <s v="Vancouver"/>
    <s v="WA"/>
    <s v="720"/>
    <x v="1"/>
    <x v="1"/>
    <x v="3"/>
    <m/>
    <x v="4"/>
    <n v="654.05999999999995"/>
    <n v="25"/>
    <n v="1"/>
    <x v="0"/>
    <x v="0"/>
    <x v="6"/>
  </r>
  <r>
    <s v="3547598"/>
    <x v="1"/>
    <s v="Kingston Homes LLC(C5C)"/>
    <s v="4104 S 11th Cir"/>
    <s v="Ridgefield"/>
    <s v="WA"/>
    <s v="720"/>
    <x v="1"/>
    <x v="1"/>
    <x v="3"/>
    <m/>
    <x v="4"/>
    <n v="655.36"/>
    <n v="32"/>
    <n v="1"/>
    <x v="0"/>
    <x v="0"/>
    <x v="6"/>
  </r>
  <r>
    <s v="3547599"/>
    <x v="1"/>
    <s v="Kingston Homes LLC(C5C)"/>
    <s v="1257 S Fieldcrest Dr"/>
    <s v="Ridgefield"/>
    <s v="WA"/>
    <s v="720"/>
    <x v="1"/>
    <x v="1"/>
    <x v="3"/>
    <m/>
    <x v="4"/>
    <n v="653.63"/>
    <n v="22"/>
    <n v="1"/>
    <x v="0"/>
    <x v="0"/>
    <x v="6"/>
  </r>
  <r>
    <s v="3547600"/>
    <x v="1"/>
    <s v="Kingston Homes LLC(C5C)"/>
    <s v="1285 S Fieldcrest Dr"/>
    <s v="Ridgefield"/>
    <s v="WA"/>
    <s v="720"/>
    <x v="1"/>
    <x v="1"/>
    <x v="3"/>
    <m/>
    <x v="4"/>
    <n v="653.63"/>
    <n v="22"/>
    <n v="1"/>
    <x v="0"/>
    <x v="0"/>
    <x v="6"/>
  </r>
  <r>
    <s v="3547614"/>
    <x v="1"/>
    <s v="Kingston Homes LLC(C5C)"/>
    <s v="5903 NE 131st St"/>
    <s v="Vancouver"/>
    <s v="WA"/>
    <s v="720"/>
    <x v="1"/>
    <x v="1"/>
    <x v="3"/>
    <m/>
    <x v="4"/>
    <n v="652.97"/>
    <n v="25"/>
    <n v="1"/>
    <x v="0"/>
    <x v="0"/>
    <x v="6"/>
  </r>
  <r>
    <s v="3547622"/>
    <x v="1"/>
    <s v="LKS Homes LLC(C5C)"/>
    <s v="5707 NW 144th Cir"/>
    <s v="Vancouver"/>
    <s v="WA"/>
    <s v="720"/>
    <x v="1"/>
    <x v="1"/>
    <x v="0"/>
    <m/>
    <x v="4"/>
    <n v="658.26"/>
    <n v="23"/>
    <n v="1"/>
    <x v="0"/>
    <x v="0"/>
    <x v="6"/>
  </r>
  <r>
    <s v="3547714"/>
    <x v="1"/>
    <s v="Lennar Northwest Inc(J2R)"/>
    <s v="13707 NW 56th ave"/>
    <s v="Vancouver"/>
    <s v="WA"/>
    <s v="720"/>
    <x v="1"/>
    <x v="1"/>
    <x v="3"/>
    <m/>
    <x v="4"/>
    <n v="653.57000000000005"/>
    <n v="29"/>
    <n v="1"/>
    <x v="0"/>
    <x v="0"/>
    <x v="6"/>
  </r>
  <r>
    <s v="3547716"/>
    <x v="1"/>
    <s v="Lennar Northwest Inc(J2R)"/>
    <s v="13711 NW 56th ave"/>
    <s v="Vancouver"/>
    <s v="WA"/>
    <s v="720"/>
    <x v="1"/>
    <x v="1"/>
    <x v="3"/>
    <m/>
    <x v="4"/>
    <n v="654.59"/>
    <n v="36"/>
    <n v="1"/>
    <x v="0"/>
    <x v="0"/>
    <x v="6"/>
  </r>
  <r>
    <s v="3547719"/>
    <x v="1"/>
    <s v="Lennar Northwest Inc(J2R)"/>
    <s v="13806 NW 55th ave"/>
    <s v="Vancouver"/>
    <s v="WA"/>
    <s v="720"/>
    <x v="1"/>
    <x v="1"/>
    <x v="3"/>
    <m/>
    <x v="4"/>
    <n v="654.29999999999995"/>
    <n v="34"/>
    <n v="1"/>
    <x v="0"/>
    <x v="0"/>
    <x v="6"/>
  </r>
  <r>
    <s v="3547724"/>
    <x v="1"/>
    <s v="Lennar Northwest Inc(J2R)"/>
    <s v="13802 NW 55th ave"/>
    <s v="Vancouver"/>
    <s v="WA"/>
    <s v="720"/>
    <x v="1"/>
    <x v="1"/>
    <x v="3"/>
    <m/>
    <x v="4"/>
    <n v="653.57000000000005"/>
    <n v="29"/>
    <n v="1"/>
    <x v="0"/>
    <x v="0"/>
    <x v="6"/>
  </r>
  <r>
    <s v="3547752"/>
    <x v="1"/>
    <s v="Helmes Inc(MRE)"/>
    <s v="16617 NE 96th St"/>
    <s v="Vancouver"/>
    <s v="WA"/>
    <s v="720"/>
    <x v="1"/>
    <x v="1"/>
    <x v="3"/>
    <m/>
    <x v="4"/>
    <n v="652.23"/>
    <n v="20"/>
    <n v="1"/>
    <x v="0"/>
    <x v="0"/>
    <x v="6"/>
  </r>
  <r>
    <s v="3547753"/>
    <x v="1"/>
    <s v="Helmes Inc(MRE)"/>
    <s v="16702 NE 96th St"/>
    <s v="Vancouver"/>
    <s v="WA"/>
    <s v="720"/>
    <x v="1"/>
    <x v="1"/>
    <x v="3"/>
    <m/>
    <x v="4"/>
    <n v="652.23"/>
    <n v="20"/>
    <n v="1"/>
    <x v="0"/>
    <x v="0"/>
    <x v="6"/>
  </r>
  <r>
    <s v="3547754"/>
    <x v="1"/>
    <s v="Helmes Inc(MRE)"/>
    <s v="9511 NE 168th Ave"/>
    <s v="Vancouver"/>
    <s v="WA"/>
    <s v="720"/>
    <x v="1"/>
    <x v="1"/>
    <x v="3"/>
    <m/>
    <x v="4"/>
    <n v="652.23"/>
    <n v="20"/>
    <n v="1"/>
    <x v="0"/>
    <x v="0"/>
    <x v="6"/>
  </r>
  <r>
    <s v="3547781"/>
    <x v="1"/>
    <s v="Helmes Inc(MRE)"/>
    <s v="16714 NE 96th St"/>
    <s v="Vancouver"/>
    <s v="WA"/>
    <s v="720"/>
    <x v="1"/>
    <x v="1"/>
    <x v="3"/>
    <m/>
    <x v="4"/>
    <n v="649.69000000000005"/>
    <n v="21"/>
    <n v="1"/>
    <x v="0"/>
    <x v="0"/>
    <x v="6"/>
  </r>
  <r>
    <s v="3547794"/>
    <x v="1"/>
    <s v="Cedars Construction LLC(MRE)"/>
    <s v="1248 S Quail Crossing Pl"/>
    <s v="Ridgefield"/>
    <s v="WA"/>
    <s v="720"/>
    <x v="1"/>
    <x v="1"/>
    <x v="3"/>
    <m/>
    <x v="4"/>
    <n v="654.21"/>
    <n v="26"/>
    <n v="1"/>
    <x v="0"/>
    <x v="0"/>
    <x v="6"/>
  </r>
  <r>
    <s v="3547835"/>
    <x v="1"/>
    <s v="Cedars Construction LLC(MRE)"/>
    <s v="1190 S Quail Crossing Pl"/>
    <s v="Ridgefield"/>
    <s v="WA"/>
    <s v="720"/>
    <x v="1"/>
    <x v="1"/>
    <x v="3"/>
    <m/>
    <x v="4"/>
    <n v="654.21"/>
    <n v="26"/>
    <n v="1"/>
    <x v="0"/>
    <x v="0"/>
    <x v="6"/>
  </r>
  <r>
    <s v="3547873"/>
    <x v="1"/>
    <s v="Evergreen Habitat For Humanity(J2R)"/>
    <s v="1118 SE 77th Ct"/>
    <s v="Vancouver"/>
    <s v="WA"/>
    <s v="720"/>
    <x v="1"/>
    <x v="1"/>
    <x v="3"/>
    <m/>
    <x v="4"/>
    <n v="689.06"/>
    <n v="49"/>
    <n v="1"/>
    <x v="0"/>
    <x v="0"/>
    <x v="6"/>
  </r>
  <r>
    <s v="3547881"/>
    <x v="1"/>
    <s v="Pacific Lifestyle Homes(C5C)"/>
    <s v="15307 NE 14th St"/>
    <s v="Vancouver"/>
    <s v="WA"/>
    <s v="720"/>
    <x v="1"/>
    <x v="1"/>
    <x v="3"/>
    <m/>
    <x v="4"/>
    <n v="681.83"/>
    <n v="19"/>
    <n v="1"/>
    <x v="0"/>
    <x v="0"/>
    <x v="6"/>
  </r>
  <r>
    <s v="3547895"/>
    <x v="1"/>
    <s v="Evergreen Habitat For Humanity(J2R)"/>
    <s v="1122 SE 77th Ct"/>
    <s v="Vancouver"/>
    <s v="WA"/>
    <s v="720"/>
    <x v="1"/>
    <x v="1"/>
    <x v="3"/>
    <m/>
    <x v="4"/>
    <n v="689.21"/>
    <n v="50"/>
    <n v="1"/>
    <x v="0"/>
    <x v="0"/>
    <x v="6"/>
  </r>
  <r>
    <s v="3547926"/>
    <x v="1"/>
    <s v="Helmes Inc(MRE)"/>
    <s v="9309 NE 166th Ave"/>
    <s v="Vancouver"/>
    <s v="WA"/>
    <s v="720"/>
    <x v="1"/>
    <x v="1"/>
    <x v="3"/>
    <m/>
    <x v="4"/>
    <n v="649.54"/>
    <n v="20"/>
    <n v="1"/>
    <x v="0"/>
    <x v="0"/>
    <x v="6"/>
  </r>
  <r>
    <s v="3547947"/>
    <x v="1"/>
    <s v="Lennar Northwest Inc(MRE)"/>
    <s v="7906 NE 180th Ave"/>
    <s v="Vancouver"/>
    <s v="WA"/>
    <s v="720"/>
    <x v="1"/>
    <x v="1"/>
    <x v="3"/>
    <m/>
    <x v="4"/>
    <n v="650.41999999999996"/>
    <n v="26"/>
    <n v="1"/>
    <x v="0"/>
    <x v="0"/>
    <x v="6"/>
  </r>
  <r>
    <s v="3547948"/>
    <x v="1"/>
    <s v="Lennar Northwest Inc(MRE)"/>
    <s v="7910 NE 180th Ave"/>
    <s v="Vancouver"/>
    <s v="WA"/>
    <s v="720"/>
    <x v="1"/>
    <x v="1"/>
    <x v="3"/>
    <m/>
    <x v="4"/>
    <n v="650.27"/>
    <n v="25"/>
    <n v="1"/>
    <x v="0"/>
    <x v="0"/>
    <x v="6"/>
  </r>
  <r>
    <s v="3547950"/>
    <x v="1"/>
    <s v="Lennar Northwest Inc(MRE)"/>
    <s v="7914 NE 180th Ave"/>
    <s v="Vancouver"/>
    <s v="WA"/>
    <s v="720"/>
    <x v="1"/>
    <x v="1"/>
    <x v="3"/>
    <m/>
    <x v="4"/>
    <n v="650.71"/>
    <n v="28"/>
    <n v="1"/>
    <x v="0"/>
    <x v="0"/>
    <x v="6"/>
  </r>
  <r>
    <s v="3547951"/>
    <x v="1"/>
    <s v="Lennar Northwest Inc(MRE)"/>
    <s v="7905 NE 179th Ave"/>
    <s v="Vancouver"/>
    <s v="WA"/>
    <s v="720"/>
    <x v="1"/>
    <x v="1"/>
    <x v="3"/>
    <m/>
    <x v="4"/>
    <n v="650.27"/>
    <n v="25"/>
    <n v="1"/>
    <x v="0"/>
    <x v="0"/>
    <x v="6"/>
  </r>
  <r>
    <s v="3547952"/>
    <x v="1"/>
    <s v="Lennar Northwest Inc(MRE)"/>
    <s v="7908 NE 179th Ave"/>
    <s v="Vancouver"/>
    <s v="WA"/>
    <s v="720"/>
    <x v="1"/>
    <x v="1"/>
    <x v="3"/>
    <m/>
    <x v="4"/>
    <n v="650.27"/>
    <n v="25"/>
    <n v="1"/>
    <x v="0"/>
    <x v="0"/>
    <x v="6"/>
  </r>
  <r>
    <s v="3547953"/>
    <x v="1"/>
    <s v="Lennar Northwest Inc(MRE)"/>
    <s v="7909 NE 179th Ave"/>
    <s v="Vancouver"/>
    <s v="WA"/>
    <s v="720"/>
    <x v="1"/>
    <x v="1"/>
    <x v="3"/>
    <m/>
    <x v="4"/>
    <n v="650.84"/>
    <n v="29"/>
    <n v="1"/>
    <x v="0"/>
    <x v="0"/>
    <x v="6"/>
  </r>
  <r>
    <s v="3547954"/>
    <x v="1"/>
    <s v="Lennar Northwest Inc(MRE)"/>
    <s v="7913 NE 179th Ave"/>
    <s v="Vancouver"/>
    <s v="WA"/>
    <s v="720"/>
    <x v="1"/>
    <x v="1"/>
    <x v="3"/>
    <m/>
    <x v="4"/>
    <n v="650.86"/>
    <n v="29"/>
    <n v="1"/>
    <x v="0"/>
    <x v="0"/>
    <x v="6"/>
  </r>
  <r>
    <s v="3547955"/>
    <x v="1"/>
    <s v="Lennar Northwest Inc(C5C)"/>
    <s v="17904 NE 80th St"/>
    <s v="Vancouver"/>
    <s v="WA"/>
    <s v="720"/>
    <x v="1"/>
    <x v="1"/>
    <x v="3"/>
    <m/>
    <x v="4"/>
    <n v="651.15"/>
    <n v="31"/>
    <n v="1"/>
    <x v="0"/>
    <x v="0"/>
    <x v="6"/>
  </r>
  <r>
    <s v="3547963"/>
    <x v="1"/>
    <s v="Lennar Northwest Inc(J2R)"/>
    <s v="4721 S 18th Dr"/>
    <s v="Ridgefield"/>
    <s v="WA"/>
    <s v="720"/>
    <x v="1"/>
    <x v="1"/>
    <x v="3"/>
    <m/>
    <x v="4"/>
    <n v="688.02"/>
    <n v="34"/>
    <n v="1"/>
    <x v="0"/>
    <x v="0"/>
    <x v="6"/>
  </r>
  <r>
    <s v="3547964"/>
    <x v="1"/>
    <s v="Lennar Northwest Inc(C5C)"/>
    <s v="4726 S 18th Dr"/>
    <s v="Ridgefield"/>
    <s v="WA"/>
    <s v="720"/>
    <x v="1"/>
    <x v="1"/>
    <x v="3"/>
    <m/>
    <x v="4"/>
    <n v="687.87"/>
    <n v="33"/>
    <n v="1"/>
    <x v="0"/>
    <x v="0"/>
    <x v="6"/>
  </r>
  <r>
    <s v="3547965"/>
    <x v="1"/>
    <s v="Lennar Northwest Inc(C5C)"/>
    <s v="4733 S 18th Dr"/>
    <s v="Ridgefield"/>
    <s v="WA"/>
    <s v="720"/>
    <x v="1"/>
    <x v="1"/>
    <x v="3"/>
    <m/>
    <x v="4"/>
    <n v="688.02"/>
    <n v="34"/>
    <n v="1"/>
    <x v="0"/>
    <x v="0"/>
    <x v="6"/>
  </r>
  <r>
    <s v="3547966"/>
    <x v="1"/>
    <s v="Lennar Northwest Inc(C5C)"/>
    <s v="4710 S 18th Dr"/>
    <s v="Ridgefield"/>
    <s v="WA"/>
    <s v="720"/>
    <x v="1"/>
    <x v="1"/>
    <x v="3"/>
    <m/>
    <x v="4"/>
    <n v="688.02"/>
    <n v="34"/>
    <n v="1"/>
    <x v="0"/>
    <x v="0"/>
    <x v="6"/>
  </r>
  <r>
    <s v="3547969"/>
    <x v="1"/>
    <s v="Lennar Northwest Inc(J2R)"/>
    <s v="4709 S 18th Dr"/>
    <s v="Ridgefield"/>
    <s v="WA"/>
    <s v="720"/>
    <x v="1"/>
    <x v="1"/>
    <x v="3"/>
    <m/>
    <x v="4"/>
    <n v="687.87"/>
    <n v="33"/>
    <n v="1"/>
    <x v="0"/>
    <x v="0"/>
    <x v="6"/>
  </r>
  <r>
    <s v="3547970"/>
    <x v="1"/>
    <s v="Lennar Northwest Inc(J2R)"/>
    <s v="4747 S 18th Dr"/>
    <s v="Ridgefield"/>
    <s v="WA"/>
    <s v="720"/>
    <x v="1"/>
    <x v="1"/>
    <x v="3"/>
    <m/>
    <x v="4"/>
    <n v="688.02"/>
    <n v="34"/>
    <n v="1"/>
    <x v="0"/>
    <x v="0"/>
    <x v="6"/>
  </r>
  <r>
    <s v="3548045"/>
    <x v="1"/>
    <s v="Pacific Lifestyle Homes(MRE)"/>
    <s v="12905 NE 60th Ave"/>
    <s v="Vancouver"/>
    <s v="WA"/>
    <s v="720"/>
    <x v="1"/>
    <x v="1"/>
    <x v="3"/>
    <m/>
    <x v="4"/>
    <n v="684.8"/>
    <n v="22"/>
    <n v="1"/>
    <x v="0"/>
    <x v="0"/>
    <x v="6"/>
  </r>
  <r>
    <s v="3548046"/>
    <x v="1"/>
    <s v="Pacific Lifestyle Homes(MRE)"/>
    <s v="5800 NE 131st St"/>
    <s v="Vancouver"/>
    <s v="WA"/>
    <s v="720"/>
    <x v="1"/>
    <x v="1"/>
    <x v="3"/>
    <m/>
    <x v="4"/>
    <n v="652.54"/>
    <n v="24"/>
    <n v="1"/>
    <x v="0"/>
    <x v="0"/>
    <x v="6"/>
  </r>
  <r>
    <s v="3548047"/>
    <x v="1"/>
    <s v="Pacific Lifestyle Homes(MRE)"/>
    <s v="5301 NE 134th St"/>
    <s v="Vancouver"/>
    <s v="WA"/>
    <s v="720"/>
    <x v="1"/>
    <x v="1"/>
    <x v="3"/>
    <m/>
    <x v="4"/>
    <n v="686.72"/>
    <n v="35"/>
    <n v="1"/>
    <x v="0"/>
    <x v="0"/>
    <x v="6"/>
  </r>
  <r>
    <s v="3548048"/>
    <x v="1"/>
    <s v="D R Horton Inc Portland(CAG)"/>
    <s v="3656 NE Pioneer St"/>
    <s v="Camas"/>
    <s v="WA"/>
    <s v="720"/>
    <x v="1"/>
    <x v="1"/>
    <x v="3"/>
    <m/>
    <x v="4"/>
    <n v="654.05999999999995"/>
    <n v="25"/>
    <n v="1"/>
    <x v="0"/>
    <x v="0"/>
    <x v="6"/>
  </r>
  <r>
    <s v="3548049"/>
    <x v="1"/>
    <s v="Pacific Lifestyle Homes(MRE)"/>
    <s v="13104 NE 56th Ave"/>
    <s v="Vancouver"/>
    <s v="WA"/>
    <s v="720"/>
    <x v="1"/>
    <x v="1"/>
    <x v="3"/>
    <m/>
    <x v="4"/>
    <n v="685.12"/>
    <n v="24"/>
    <n v="1"/>
    <x v="0"/>
    <x v="0"/>
    <x v="6"/>
  </r>
  <r>
    <s v="3548050"/>
    <x v="1"/>
    <s v="D R Horton Inc Portland(CAG)"/>
    <s v="3658 NE Pioneer St"/>
    <s v="Camas"/>
    <s v="WA"/>
    <s v="720"/>
    <x v="1"/>
    <x v="1"/>
    <x v="3"/>
    <m/>
    <x v="4"/>
    <n v="654.66"/>
    <n v="29"/>
    <n v="1"/>
    <x v="0"/>
    <x v="0"/>
    <x v="6"/>
  </r>
  <r>
    <s v="3548051"/>
    <x v="1"/>
    <s v="Pacific Lifestyle Homes(MRE)"/>
    <s v="5409 NE 133rd St"/>
    <s v="Vancouver"/>
    <s v="WA"/>
    <s v="720"/>
    <x v="1"/>
    <x v="1"/>
    <x v="3"/>
    <m/>
    <x v="4"/>
    <n v="685.56"/>
    <n v="27"/>
    <n v="1"/>
    <x v="0"/>
    <x v="0"/>
    <x v="6"/>
  </r>
  <r>
    <s v="3548052"/>
    <x v="1"/>
    <s v="D R Horton Inc Portland(CAG)"/>
    <s v="3660 NE Pioneer St"/>
    <s v="Camas"/>
    <s v="WA"/>
    <s v="720"/>
    <x v="1"/>
    <x v="1"/>
    <x v="3"/>
    <m/>
    <x v="4"/>
    <n v="900.05"/>
    <n v="27"/>
    <n v="1"/>
    <x v="0"/>
    <x v="0"/>
    <x v="6"/>
  </r>
  <r>
    <s v="3548053"/>
    <x v="1"/>
    <s v="Pacific Lifestyle Homes(MRE)"/>
    <s v="5414 NE 133rd St"/>
    <s v="Vancouver"/>
    <s v="WA"/>
    <s v="720"/>
    <x v="1"/>
    <x v="1"/>
    <x v="3"/>
    <m/>
    <x v="4"/>
    <n v="685.7"/>
    <n v="28"/>
    <n v="1"/>
    <x v="0"/>
    <x v="0"/>
    <x v="6"/>
  </r>
  <r>
    <s v="3548054"/>
    <x v="1"/>
    <s v="D R Horton Inc Portland(CAG)"/>
    <s v="3662 NE Pioneer St"/>
    <s v="Camas"/>
    <s v="WA"/>
    <s v="720"/>
    <x v="1"/>
    <x v="1"/>
    <x v="3"/>
    <m/>
    <x v="4"/>
    <n v="686.7"/>
    <n v="25"/>
    <n v="1"/>
    <x v="0"/>
    <x v="0"/>
    <x v="6"/>
  </r>
  <r>
    <s v="3548066"/>
    <x v="1"/>
    <s v="Lennar Northwest Inc(CAG)"/>
    <s v="3738 S Willow Dr"/>
    <s v="Ridgefield"/>
    <s v="WA"/>
    <s v="720"/>
    <x v="1"/>
    <x v="1"/>
    <x v="3"/>
    <m/>
    <x v="4"/>
    <n v="654.80999999999995"/>
    <n v="30"/>
    <n v="1"/>
    <x v="0"/>
    <x v="0"/>
    <x v="6"/>
  </r>
  <r>
    <s v="3548067"/>
    <x v="1"/>
    <s v="Lennar Northwest Inc(CAG)"/>
    <s v="3747 S Willow Dr"/>
    <s v="Ridgefield"/>
    <s v="WA"/>
    <s v="720"/>
    <x v="1"/>
    <x v="1"/>
    <x v="3"/>
    <m/>
    <x v="4"/>
    <n v="655.39"/>
    <n v="34"/>
    <n v="1"/>
    <x v="0"/>
    <x v="0"/>
    <x v="6"/>
  </r>
  <r>
    <s v="3548068"/>
    <x v="1"/>
    <s v="Lennar Northwest Inc(CAG)"/>
    <s v="3802 S Willow Dr"/>
    <s v="Ridgefield"/>
    <s v="WA"/>
    <s v="720"/>
    <x v="1"/>
    <x v="1"/>
    <x v="3"/>
    <m/>
    <x v="4"/>
    <n v="655.39"/>
    <n v="34"/>
    <n v="1"/>
    <x v="0"/>
    <x v="0"/>
    <x v="6"/>
  </r>
  <r>
    <s v="3548069"/>
    <x v="1"/>
    <s v="Lennar Northwest Inc(CAG)"/>
    <s v="3805 S Willow Dr"/>
    <s v="Ridgefield"/>
    <s v="WA"/>
    <s v="720"/>
    <x v="1"/>
    <x v="1"/>
    <x v="3"/>
    <m/>
    <x v="4"/>
    <n v="655.96"/>
    <n v="38"/>
    <n v="1"/>
    <x v="0"/>
    <x v="0"/>
    <x v="6"/>
  </r>
  <r>
    <s v="3548098"/>
    <x v="1"/>
    <s v="Karlsen Homes LLC(MRE)"/>
    <s v="9108 NE 138th Ave"/>
    <s v="Vancouver"/>
    <s v="WA"/>
    <s v="720"/>
    <x v="1"/>
    <x v="1"/>
    <x v="3"/>
    <m/>
    <x v="4"/>
    <n v="654.55999999999995"/>
    <n v="34"/>
    <n v="1"/>
    <x v="0"/>
    <x v="0"/>
    <x v="6"/>
  </r>
  <r>
    <s v="3548267"/>
    <x v="1"/>
    <s v="JB Homes LLC(J2R)"/>
    <s v="609 E Spruce Ave"/>
    <s v="La Center"/>
    <s v="WA"/>
    <s v="720"/>
    <x v="1"/>
    <x v="1"/>
    <x v="3"/>
    <m/>
    <x v="4"/>
    <n v="655.55"/>
    <n v="29"/>
    <n v="1"/>
    <x v="0"/>
    <x v="0"/>
    <x v="6"/>
  </r>
  <r>
    <s v="3548279"/>
    <x v="1"/>
    <s v="JB Homes LLC(J2R)"/>
    <s v="611 E Spruce Ave"/>
    <s v="La Center"/>
    <s v="WA"/>
    <s v="720"/>
    <x v="1"/>
    <x v="1"/>
    <x v="3"/>
    <m/>
    <x v="4"/>
    <n v="655.73"/>
    <n v="30"/>
    <n v="1"/>
    <x v="0"/>
    <x v="0"/>
    <x v="6"/>
  </r>
  <r>
    <s v="3548280"/>
    <x v="1"/>
    <s v="JB Homes LLC(J2R)"/>
    <s v="2338 E 8th Way"/>
    <s v="La Center"/>
    <s v="WA"/>
    <s v="720"/>
    <x v="1"/>
    <x v="1"/>
    <x v="3"/>
    <m/>
    <x v="4"/>
    <n v="655.55"/>
    <n v="29"/>
    <n v="1"/>
    <x v="0"/>
    <x v="0"/>
    <x v="6"/>
  </r>
  <r>
    <s v="3548281"/>
    <x v="1"/>
    <s v="JB Homes LLC(J2R)"/>
    <s v="2340 E 8th Way"/>
    <s v="La Center"/>
    <s v="WA"/>
    <s v="720"/>
    <x v="1"/>
    <x v="1"/>
    <x v="3"/>
    <m/>
    <x v="4"/>
    <n v="655.55"/>
    <n v="29"/>
    <n v="1"/>
    <x v="0"/>
    <x v="0"/>
    <x v="6"/>
  </r>
  <r>
    <s v="3548289"/>
    <x v="1"/>
    <s v="Lennar Northwest Inc(J2R)"/>
    <s v="7811 NE 181st Ave"/>
    <s v="Vancouver"/>
    <s v="WA"/>
    <s v="720"/>
    <x v="1"/>
    <x v="1"/>
    <x v="3"/>
    <m/>
    <x v="4"/>
    <n v="809.47"/>
    <n v="25"/>
    <n v="1"/>
    <x v="0"/>
    <x v="0"/>
    <x v="6"/>
  </r>
  <r>
    <s v="3548292"/>
    <x v="1"/>
    <s v="Lennar Northwest Inc(J2R)"/>
    <s v="7815 NE 181st Ave"/>
    <s v="Vancouver"/>
    <s v="WA"/>
    <s v="720"/>
    <x v="1"/>
    <x v="1"/>
    <x v="3"/>
    <m/>
    <x v="4"/>
    <n v="653.52"/>
    <n v="27"/>
    <n v="1"/>
    <x v="0"/>
    <x v="0"/>
    <x v="6"/>
  </r>
  <r>
    <s v="3548315"/>
    <x v="1"/>
    <s v="D R Horton Inc Portland(MRE)"/>
    <s v="11301 NE 116th Ct"/>
    <s v="Vancouver"/>
    <s v="WA"/>
    <s v="720"/>
    <x v="1"/>
    <x v="1"/>
    <x v="3"/>
    <m/>
    <x v="4"/>
    <n v="653.38"/>
    <n v="26"/>
    <n v="1"/>
    <x v="0"/>
    <x v="0"/>
    <x v="6"/>
  </r>
  <r>
    <s v="3548316"/>
    <x v="1"/>
    <s v="D R Horton Inc Portland(MRE)"/>
    <s v="11223 NE 116th Ct"/>
    <s v="Vancouver"/>
    <s v="WA"/>
    <s v="720"/>
    <x v="1"/>
    <x v="1"/>
    <x v="3"/>
    <m/>
    <x v="4"/>
    <n v="655.13"/>
    <n v="38"/>
    <n v="1"/>
    <x v="0"/>
    <x v="0"/>
    <x v="6"/>
  </r>
  <r>
    <s v="3548319"/>
    <x v="1"/>
    <s v="D R Horton Inc Portland(MRE)"/>
    <s v="11305 NE 116th Ct"/>
    <s v="Vancouver"/>
    <s v="WA"/>
    <s v="720"/>
    <x v="1"/>
    <x v="1"/>
    <x v="3"/>
    <m/>
    <x v="4"/>
    <n v="653.08000000000004"/>
    <n v="24"/>
    <n v="1"/>
    <x v="0"/>
    <x v="0"/>
    <x v="6"/>
  </r>
  <r>
    <s v="3548320"/>
    <x v="1"/>
    <s v="Pacific Lifestyle Homes(C5C)"/>
    <s v="17001 NE 80th St"/>
    <s v="Vancouver"/>
    <s v="WA"/>
    <s v="720"/>
    <x v="1"/>
    <x v="1"/>
    <x v="3"/>
    <m/>
    <x v="4"/>
    <n v="685.53"/>
    <n v="20"/>
    <n v="1"/>
    <x v="0"/>
    <x v="0"/>
    <x v="6"/>
  </r>
  <r>
    <s v="3548326"/>
    <x v="1"/>
    <s v="D R Horton Inc Portland(MRE)"/>
    <s v="11313 NE 116th Ct"/>
    <s v="Vancouver"/>
    <s v="WA"/>
    <s v="720"/>
    <x v="1"/>
    <x v="1"/>
    <x v="3"/>
    <m/>
    <x v="4"/>
    <n v="653.23"/>
    <n v="25"/>
    <n v="1"/>
    <x v="0"/>
    <x v="0"/>
    <x v="6"/>
  </r>
  <r>
    <s v="3548327"/>
    <x v="1"/>
    <s v="D R Horton Inc Portland(MRE)"/>
    <s v="11317 NE 116th Ct"/>
    <s v="Vancouver"/>
    <s v="WA"/>
    <s v="720"/>
    <x v="1"/>
    <x v="1"/>
    <x v="3"/>
    <m/>
    <x v="4"/>
    <n v="653.09"/>
    <n v="24"/>
    <n v="1"/>
    <x v="0"/>
    <x v="0"/>
    <x v="6"/>
  </r>
  <r>
    <s v="3548328"/>
    <x v="1"/>
    <s v="D R Horton Inc Portland(MRE)"/>
    <s v="11316 NE 116th Ct"/>
    <s v="Vancouver"/>
    <s v="WA"/>
    <s v="720"/>
    <x v="1"/>
    <x v="1"/>
    <x v="3"/>
    <m/>
    <x v="4"/>
    <n v="653.98"/>
    <n v="30"/>
    <n v="1"/>
    <x v="0"/>
    <x v="0"/>
    <x v="6"/>
  </r>
  <r>
    <s v="3548338"/>
    <x v="1"/>
    <s v="Aho Construction(MRE)"/>
    <s v="13301 NE 67th Ave"/>
    <s v="Vancouver"/>
    <s v="WA"/>
    <s v="720"/>
    <x v="1"/>
    <x v="1"/>
    <x v="3"/>
    <m/>
    <x v="4"/>
    <n v="652.65"/>
    <n v="18"/>
    <n v="1"/>
    <x v="0"/>
    <x v="0"/>
    <x v="6"/>
  </r>
  <r>
    <s v="3548339"/>
    <x v="1"/>
    <s v="Aho Construction(MRE)"/>
    <s v="13305 NE 67th Ave"/>
    <s v="Vancouver"/>
    <s v="WA"/>
    <s v="720"/>
    <x v="1"/>
    <x v="1"/>
    <x v="3"/>
    <m/>
    <x v="4"/>
    <n v="652.51"/>
    <n v="17"/>
    <n v="1"/>
    <x v="0"/>
    <x v="0"/>
    <x v="6"/>
  </r>
  <r>
    <s v="3548429"/>
    <x v="1"/>
    <s v="Helmes, Greg J(MRE)"/>
    <s v="14407 NE 112th St"/>
    <s v="Vancouver"/>
    <s v="WA"/>
    <s v="720"/>
    <x v="1"/>
    <x v="1"/>
    <x v="3"/>
    <m/>
    <x v="4"/>
    <n v="685.12"/>
    <n v="28"/>
    <n v="1"/>
    <x v="0"/>
    <x v="0"/>
    <x v="4"/>
  </r>
  <r>
    <s v="3548431"/>
    <x v="1"/>
    <s v="LGI Homes Oregon LLC(MRE)"/>
    <s v="16519 NE 90th Cir"/>
    <s v="Vancouver"/>
    <s v="WA"/>
    <s v="720"/>
    <x v="1"/>
    <x v="1"/>
    <x v="3"/>
    <m/>
    <x v="4"/>
    <n v="740.21"/>
    <n v="27"/>
    <n v="1"/>
    <x v="0"/>
    <x v="0"/>
    <x v="6"/>
  </r>
  <r>
    <s v="3548432"/>
    <x v="1"/>
    <s v="LGI Homes Oregon LLC(MRE)"/>
    <s v="16523 NE 90th Cir"/>
    <s v="Vancouver"/>
    <s v="WA"/>
    <s v="720"/>
    <x v="1"/>
    <x v="1"/>
    <x v="3"/>
    <m/>
    <x v="4"/>
    <n v="685.42"/>
    <n v="30"/>
    <n v="1"/>
    <x v="0"/>
    <x v="0"/>
    <x v="6"/>
  </r>
  <r>
    <s v="3548435"/>
    <x v="1"/>
    <s v="Barrett, Lance A(J2R)"/>
    <s v="6733 NW Longbow Ln"/>
    <s v="Camas"/>
    <s v="WA"/>
    <s v="720"/>
    <x v="1"/>
    <x v="1"/>
    <x v="0"/>
    <m/>
    <x v="4"/>
    <n v="888.23"/>
    <n v="58"/>
    <n v="1"/>
    <x v="0"/>
    <x v="0"/>
    <x v="4"/>
  </r>
  <r>
    <s v="3548436"/>
    <x v="1"/>
    <s v="Pacific Lifestyle Homes(C5C)"/>
    <s v="5202 NE 124th Cir"/>
    <s v="Vancouver"/>
    <s v="WA"/>
    <s v="720"/>
    <x v="1"/>
    <x v="1"/>
    <x v="3"/>
    <m/>
    <x v="4"/>
    <n v="685.54"/>
    <n v="20"/>
    <n v="1"/>
    <x v="0"/>
    <x v="0"/>
    <x v="6"/>
  </r>
  <r>
    <s v="3548450"/>
    <x v="1"/>
    <s v="MCM of Washington Inc.(CAG)"/>
    <s v="1429 NE 171st St"/>
    <s v="Ridgefield"/>
    <s v="WA"/>
    <s v="720"/>
    <x v="1"/>
    <x v="1"/>
    <x v="3"/>
    <m/>
    <x v="4"/>
    <n v="687.14"/>
    <n v="28"/>
    <n v="1"/>
    <x v="0"/>
    <x v="0"/>
    <x v="6"/>
  </r>
  <r>
    <s v="3548451"/>
    <x v="1"/>
    <s v="MCM of Washington Inc.(MRE)"/>
    <s v="17113 NE 14th Pl"/>
    <s v="Ridgefield"/>
    <s v="WA"/>
    <s v="720"/>
    <x v="1"/>
    <x v="1"/>
    <x v="3"/>
    <m/>
    <x v="4"/>
    <n v="687.29"/>
    <n v="29"/>
    <n v="1"/>
    <x v="0"/>
    <x v="0"/>
    <x v="6"/>
  </r>
  <r>
    <s v="3548453"/>
    <x v="1"/>
    <s v="MCM of Washington Inc.(MRE)"/>
    <s v="17121 NE 14th Pl"/>
    <s v="Ridgefield"/>
    <s v="WA"/>
    <s v="720"/>
    <x v="1"/>
    <x v="1"/>
    <x v="3"/>
    <m/>
    <x v="4"/>
    <n v="687.14"/>
    <n v="28"/>
    <n v="1"/>
    <x v="0"/>
    <x v="0"/>
    <x v="6"/>
  </r>
  <r>
    <s v="3548454"/>
    <x v="1"/>
    <s v="MCM of Washington Inc.(CAG)"/>
    <s v="1409 NE 171st St"/>
    <s v="Ridgefield"/>
    <s v="WA"/>
    <s v="720"/>
    <x v="1"/>
    <x v="1"/>
    <x v="3"/>
    <m/>
    <x v="4"/>
    <n v="687.14"/>
    <n v="28"/>
    <n v="1"/>
    <x v="0"/>
    <x v="0"/>
    <x v="6"/>
  </r>
  <r>
    <s v="3548456"/>
    <x v="1"/>
    <s v="MCM of Washington Inc.(MRE)"/>
    <s v="17125 NE 14th Pl"/>
    <s v="Ridgefield"/>
    <s v="WA"/>
    <s v="720"/>
    <x v="1"/>
    <x v="1"/>
    <x v="3"/>
    <m/>
    <x v="4"/>
    <n v="687.29"/>
    <n v="29"/>
    <n v="1"/>
    <x v="0"/>
    <x v="0"/>
    <x v="6"/>
  </r>
  <r>
    <s v="3548458"/>
    <x v="1"/>
    <s v="MCM of Washington Inc.(MRE)"/>
    <s v="1428 NE 172nd St"/>
    <s v="Ridgefield"/>
    <s v="WA"/>
    <s v="720"/>
    <x v="1"/>
    <x v="1"/>
    <x v="3"/>
    <m/>
    <x v="4"/>
    <n v="686.42"/>
    <n v="23"/>
    <n v="1"/>
    <x v="0"/>
    <x v="0"/>
    <x v="6"/>
  </r>
  <r>
    <s v="3548474"/>
    <x v="1"/>
    <s v="Helmes Inc(J2R)"/>
    <s v="14012 NE 52nd Ave"/>
    <s v="Vancouver"/>
    <s v="WA"/>
    <s v="720"/>
    <x v="1"/>
    <x v="1"/>
    <x v="3"/>
    <m/>
    <x v="4"/>
    <n v="653.24"/>
    <n v="22"/>
    <n v="1"/>
    <x v="0"/>
    <x v="0"/>
    <x v="6"/>
  </r>
  <r>
    <s v="3548477"/>
    <x v="1"/>
    <s v="Aho Construction(MRE)"/>
    <s v="6600 NE 134th St"/>
    <s v="Vancouver"/>
    <s v="WA"/>
    <s v="720"/>
    <x v="1"/>
    <x v="1"/>
    <x v="3"/>
    <m/>
    <x v="4"/>
    <n v="652.95000000000005"/>
    <n v="20"/>
    <n v="1"/>
    <x v="0"/>
    <x v="0"/>
    <x v="6"/>
  </r>
  <r>
    <s v="3548496"/>
    <x v="1"/>
    <s v="Greenbrook Construction(MRE)"/>
    <s v="13801 NE 92nd Cir"/>
    <s v="Vancouver"/>
    <s v="WA"/>
    <s v="720"/>
    <x v="1"/>
    <x v="1"/>
    <x v="3"/>
    <m/>
    <x v="4"/>
    <n v="652.30999999999995"/>
    <n v="26"/>
    <n v="1"/>
    <x v="0"/>
    <x v="0"/>
    <x v="6"/>
  </r>
  <r>
    <s v="3548497"/>
    <x v="1"/>
    <s v="Greenbrook Construction(MRE)"/>
    <s v="13805 NE 92nd Cir"/>
    <s v="Vancouver"/>
    <s v="WA"/>
    <s v="720"/>
    <x v="1"/>
    <x v="1"/>
    <x v="3"/>
    <m/>
    <x v="4"/>
    <n v="7.05"/>
    <n v="27"/>
    <n v="1"/>
    <x v="1"/>
    <x v="0"/>
    <x v="6"/>
  </r>
  <r>
    <s v="3548500"/>
    <x v="1"/>
    <s v="Aho Construction(J2R)"/>
    <s v="6306 NE 134th St"/>
    <s v="Vancouver"/>
    <s v="WA"/>
    <s v="720"/>
    <x v="1"/>
    <x v="1"/>
    <x v="3"/>
    <m/>
    <x v="4"/>
    <n v="652.65"/>
    <n v="18"/>
    <n v="1"/>
    <x v="0"/>
    <x v="0"/>
    <x v="6"/>
  </r>
  <r>
    <s v="3548509"/>
    <x v="1"/>
    <s v="LGI Homes Oregon LLC(MRE)"/>
    <s v="16518 NE 90th Cir"/>
    <s v="Vancouver"/>
    <s v="WA"/>
    <s v="720"/>
    <x v="1"/>
    <x v="1"/>
    <x v="3"/>
    <m/>
    <x v="4"/>
    <n v="683.06"/>
    <n v="14"/>
    <n v="1"/>
    <x v="0"/>
    <x v="0"/>
    <x v="6"/>
  </r>
  <r>
    <s v="3548510"/>
    <x v="1"/>
    <s v="LGI Homes Oregon LLC(MRE)"/>
    <s v="16522 NE 90th Cir"/>
    <s v="Vancouver"/>
    <s v="WA"/>
    <s v="720"/>
    <x v="1"/>
    <x v="1"/>
    <x v="3"/>
    <m/>
    <x v="4"/>
    <n v="682.47"/>
    <n v="10"/>
    <n v="1"/>
    <x v="0"/>
    <x v="0"/>
    <x v="6"/>
  </r>
  <r>
    <s v="3548514"/>
    <x v="1"/>
    <s v="LGI Homes Oregon LLC(MRE)"/>
    <s v="9004 NE 165th Ave"/>
    <s v="Vancouver"/>
    <s v="WA"/>
    <s v="720"/>
    <x v="1"/>
    <x v="1"/>
    <x v="3"/>
    <m/>
    <x v="4"/>
    <n v="683.93"/>
    <n v="20"/>
    <n v="1"/>
    <x v="0"/>
    <x v="0"/>
    <x v="6"/>
  </r>
  <r>
    <s v="3548515"/>
    <x v="1"/>
    <s v="LGI Homes Oregon LLC(MRE)"/>
    <s v="9008 NE 165th Ave"/>
    <s v="Vancouver"/>
    <s v="WA"/>
    <s v="720"/>
    <x v="1"/>
    <x v="1"/>
    <x v="3"/>
    <m/>
    <x v="4"/>
    <n v="683.35"/>
    <n v="16"/>
    <n v="1"/>
    <x v="0"/>
    <x v="0"/>
    <x v="6"/>
  </r>
  <r>
    <s v="3548532"/>
    <x v="1"/>
    <s v="Pacific Lifestyle Homes(J2R)"/>
    <s v="15325 NE 14th St"/>
    <s v="Vancouver"/>
    <s v="WA"/>
    <s v="720"/>
    <x v="1"/>
    <x v="1"/>
    <x v="3"/>
    <m/>
    <x v="4"/>
    <n v="685.68"/>
    <n v="21"/>
    <n v="1"/>
    <x v="0"/>
    <x v="0"/>
    <x v="6"/>
  </r>
  <r>
    <s v="3548537"/>
    <x v="1"/>
    <s v="Pacific Lifestyle Homes(J2R)"/>
    <s v="15313 NE 15th St"/>
    <s v="Vancouver"/>
    <s v="WA"/>
    <s v="720"/>
    <x v="1"/>
    <x v="1"/>
    <x v="3"/>
    <m/>
    <x v="4"/>
    <n v="685.82"/>
    <n v="25"/>
    <n v="1"/>
    <x v="0"/>
    <x v="0"/>
    <x v="6"/>
  </r>
  <r>
    <s v="3548553"/>
    <x v="1"/>
    <s v="Summerplace Homes(J2R)"/>
    <s v="1717 S Harrier Rd"/>
    <s v="Ridgefield"/>
    <s v="WA"/>
    <s v="720"/>
    <x v="1"/>
    <x v="1"/>
    <x v="3"/>
    <m/>
    <x v="4"/>
    <n v="689.04"/>
    <n v="41"/>
    <n v="1"/>
    <x v="0"/>
    <x v="0"/>
    <x v="6"/>
  </r>
  <r>
    <s v="3548663"/>
    <x v="1"/>
    <s v="Pacific Lifestyle Homes(C5C)"/>
    <s v="4559 S 19th St"/>
    <s v="Ridgefield"/>
    <s v="WA"/>
    <s v="720"/>
    <x v="1"/>
    <x v="1"/>
    <x v="3"/>
    <m/>
    <x v="4"/>
    <n v="685.96"/>
    <n v="20"/>
    <n v="1"/>
    <x v="0"/>
    <x v="0"/>
    <x v="6"/>
  </r>
  <r>
    <s v="3548665"/>
    <x v="1"/>
    <s v="D R Horton Inc Portland(J2R)"/>
    <s v="3616 NE Kingbird St"/>
    <s v="Camas"/>
    <s v="WA"/>
    <s v="720"/>
    <x v="1"/>
    <x v="1"/>
    <x v="3"/>
    <m/>
    <x v="4"/>
    <n v="687.14"/>
    <n v="28"/>
    <n v="1"/>
    <x v="0"/>
    <x v="0"/>
    <x v="6"/>
  </r>
  <r>
    <s v="3548666"/>
    <x v="1"/>
    <s v="D R Horton Inc Portland(J2R)"/>
    <s v="3620 NE Kingbird St"/>
    <s v="Camas"/>
    <s v="WA"/>
    <s v="720"/>
    <x v="1"/>
    <x v="1"/>
    <x v="3"/>
    <m/>
    <x v="4"/>
    <n v="687.14"/>
    <n v="28"/>
    <n v="1"/>
    <x v="0"/>
    <x v="0"/>
    <x v="6"/>
  </r>
  <r>
    <s v="3548669"/>
    <x v="1"/>
    <s v="D R Horton Inc Portland(J2R)"/>
    <s v="3627 NE Laurel St"/>
    <s v="Camas"/>
    <s v="WA"/>
    <s v="720"/>
    <x v="1"/>
    <x v="1"/>
    <x v="3"/>
    <m/>
    <x v="4"/>
    <n v="687"/>
    <n v="27"/>
    <n v="1"/>
    <x v="0"/>
    <x v="0"/>
    <x v="6"/>
  </r>
  <r>
    <s v="3548673"/>
    <x v="1"/>
    <s v="D R Horton Inc Portland(J2R)"/>
    <s v="3623 NE Laurel St"/>
    <s v="Camas"/>
    <s v="WA"/>
    <s v="720"/>
    <x v="1"/>
    <x v="1"/>
    <x v="3"/>
    <m/>
    <x v="4"/>
    <n v="687.14"/>
    <n v="28"/>
    <n v="1"/>
    <x v="0"/>
    <x v="0"/>
    <x v="6"/>
  </r>
  <r>
    <s v="3548675"/>
    <x v="1"/>
    <s v="D R Horton Inc Portland(J2R)"/>
    <s v="3619 NE Laurel St"/>
    <s v="Camas"/>
    <s v="WA"/>
    <s v="720"/>
    <x v="1"/>
    <x v="1"/>
    <x v="3"/>
    <m/>
    <x v="4"/>
    <n v="687.14"/>
    <n v="28"/>
    <n v="1"/>
    <x v="0"/>
    <x v="0"/>
    <x v="6"/>
  </r>
  <r>
    <s v="3548677"/>
    <x v="1"/>
    <s v="D R Horton Inc Portland(J2R)"/>
    <s v="3615 NE Laurel St"/>
    <s v="Camas"/>
    <s v="WA"/>
    <s v="720"/>
    <x v="1"/>
    <x v="1"/>
    <x v="3"/>
    <m/>
    <x v="4"/>
    <n v="654.51"/>
    <n v="28"/>
    <n v="1"/>
    <x v="0"/>
    <x v="0"/>
    <x v="6"/>
  </r>
  <r>
    <s v="3548679"/>
    <x v="1"/>
    <s v="D R Horton Inc Portland(J2R)"/>
    <s v="3611 NE Laurel St"/>
    <s v="Camas"/>
    <s v="WA"/>
    <s v="720"/>
    <x v="1"/>
    <x v="1"/>
    <x v="3"/>
    <m/>
    <x v="4"/>
    <n v="654.51"/>
    <n v="28"/>
    <n v="1"/>
    <x v="0"/>
    <x v="0"/>
    <x v="6"/>
  </r>
  <r>
    <s v="3548680"/>
    <x v="1"/>
    <s v="D R Horton Inc Portland(J2R)"/>
    <s v="3607 NE Laurel St"/>
    <s v="Camas"/>
    <s v="WA"/>
    <s v="720"/>
    <x v="1"/>
    <x v="1"/>
    <x v="3"/>
    <m/>
    <x v="4"/>
    <n v="654.51"/>
    <n v="28"/>
    <n v="1"/>
    <x v="0"/>
    <x v="0"/>
    <x v="6"/>
  </r>
  <r>
    <s v="3548702"/>
    <x v="1"/>
    <s v="MCM of Washington Inc.(MRE)"/>
    <s v="17108 NE 17th Ave"/>
    <s v="Ridgefield"/>
    <s v="WA"/>
    <s v="720"/>
    <x v="1"/>
    <x v="1"/>
    <x v="3"/>
    <m/>
    <x v="4"/>
    <n v="686.56"/>
    <n v="24"/>
    <n v="1"/>
    <x v="0"/>
    <x v="0"/>
    <x v="6"/>
  </r>
  <r>
    <s v="3548703"/>
    <x v="1"/>
    <s v="MCM of Washington Inc.(MRE)"/>
    <s v="17019 NE 17th Ave"/>
    <s v="Ridgefield"/>
    <s v="WA"/>
    <s v="720"/>
    <x v="1"/>
    <x v="1"/>
    <x v="3"/>
    <m/>
    <x v="4"/>
    <n v="652.76"/>
    <n v="16"/>
    <n v="1"/>
    <x v="0"/>
    <x v="0"/>
    <x v="6"/>
  </r>
  <r>
    <s v="3548704"/>
    <x v="1"/>
    <s v="MCM of Washington Inc.(MRE)"/>
    <s v="1710 NE 171st St"/>
    <s v="Ridgefield"/>
    <s v="WA"/>
    <s v="720"/>
    <x v="1"/>
    <x v="1"/>
    <x v="3"/>
    <m/>
    <x v="4"/>
    <n v="653.04"/>
    <n v="18"/>
    <n v="1"/>
    <x v="0"/>
    <x v="0"/>
    <x v="6"/>
  </r>
  <r>
    <s v="3548715"/>
    <x v="1"/>
    <s v="Ambry Inc(J2R)"/>
    <s v="14205 NE 51st Ct"/>
    <s v="Vancouver"/>
    <s v="WA"/>
    <s v="720"/>
    <x v="1"/>
    <x v="1"/>
    <x v="3"/>
    <m/>
    <x v="4"/>
    <n v="655.87"/>
    <n v="40"/>
    <n v="1"/>
    <x v="0"/>
    <x v="0"/>
    <x v="6"/>
  </r>
  <r>
    <s v="3548722"/>
    <x v="1"/>
    <s v="Lennar Northwest Inc(C5C)"/>
    <s v="3731 S Willow Dr"/>
    <s v="Ridgefield"/>
    <s v="WA"/>
    <s v="720"/>
    <x v="1"/>
    <x v="1"/>
    <x v="3"/>
    <m/>
    <x v="4"/>
    <n v="653.91999999999996"/>
    <n v="24"/>
    <n v="1"/>
    <x v="0"/>
    <x v="0"/>
    <x v="6"/>
  </r>
  <r>
    <s v="3548723"/>
    <x v="1"/>
    <s v="Lennar Northwest Inc(C5C)"/>
    <s v="3739 S Willow Dr"/>
    <s v="Ridgefield"/>
    <s v="WA"/>
    <s v="720"/>
    <x v="1"/>
    <x v="1"/>
    <x v="3"/>
    <m/>
    <x v="4"/>
    <n v="655.09"/>
    <n v="32"/>
    <n v="1"/>
    <x v="0"/>
    <x v="0"/>
    <x v="6"/>
  </r>
  <r>
    <s v="3548735"/>
    <x v="1"/>
    <s v="Aho Construction(C5C)"/>
    <s v="6711 NE 134th St"/>
    <s v="Vancouver"/>
    <s v="WA"/>
    <s v="720"/>
    <x v="1"/>
    <x v="1"/>
    <x v="3"/>
    <m/>
    <x v="4"/>
    <n v="652.65"/>
    <n v="18"/>
    <n v="1"/>
    <x v="0"/>
    <x v="0"/>
    <x v="6"/>
  </r>
  <r>
    <s v="3548736"/>
    <x v="1"/>
    <s v="Aho Construction(C5C)"/>
    <s v="6812 NE 134th St"/>
    <s v="Vancouver"/>
    <s v="WA"/>
    <s v="720"/>
    <x v="1"/>
    <x v="1"/>
    <x v="3"/>
    <m/>
    <x v="4"/>
    <n v="653.1"/>
    <n v="21"/>
    <n v="1"/>
    <x v="0"/>
    <x v="0"/>
    <x v="6"/>
  </r>
  <r>
    <s v="3548755"/>
    <x v="1"/>
    <s v="Cascade West Development(C5C)"/>
    <s v="2201 NE 171st St"/>
    <s v="Ridgefield"/>
    <s v="WA"/>
    <s v="720"/>
    <x v="1"/>
    <x v="1"/>
    <x v="3"/>
    <m/>
    <x v="4"/>
    <n v="736.71"/>
    <n v="93"/>
    <n v="1"/>
    <x v="0"/>
    <x v="0"/>
    <x v="6"/>
  </r>
  <r>
    <s v="3548757"/>
    <x v="1"/>
    <s v="Cascade West Development(C5C)"/>
    <s v="17107 NE 22nd Ave"/>
    <s v="Ridgefield"/>
    <s v="WA"/>
    <s v="720"/>
    <x v="1"/>
    <x v="1"/>
    <x v="3"/>
    <m/>
    <x v="4"/>
    <n v="686.56"/>
    <n v="24"/>
    <n v="1"/>
    <x v="0"/>
    <x v="0"/>
    <x v="6"/>
  </r>
  <r>
    <s v="3548758"/>
    <x v="1"/>
    <s v="Cascade West Development(C5C)"/>
    <s v="17112 NE 23rd Ave"/>
    <s v="Ridgefield"/>
    <s v="WA"/>
    <s v="720"/>
    <x v="1"/>
    <x v="1"/>
    <x v="3"/>
    <m/>
    <x v="4"/>
    <n v="688.02"/>
    <n v="34"/>
    <n v="1"/>
    <x v="0"/>
    <x v="0"/>
    <x v="6"/>
  </r>
  <r>
    <s v="3548760"/>
    <x v="1"/>
    <s v="Cascade West Development(J2R)"/>
    <s v="6723 NE 223rd Cir"/>
    <s v="Battle Ground"/>
    <s v="WA"/>
    <s v="720"/>
    <x v="1"/>
    <x v="1"/>
    <x v="3"/>
    <m/>
    <x v="4"/>
    <n v="660.31"/>
    <n v="64"/>
    <n v="1"/>
    <x v="0"/>
    <x v="0"/>
    <x v="6"/>
  </r>
  <r>
    <s v="3548793"/>
    <x v="1"/>
    <s v="Krenzler Homes Inc(J2R)"/>
    <s v="207 NE 28th St"/>
    <s v="Battle Ground"/>
    <s v="WA"/>
    <s v="720"/>
    <x v="1"/>
    <x v="1"/>
    <x v="3"/>
    <m/>
    <x v="4"/>
    <n v="688.6"/>
    <n v="36"/>
    <n v="1"/>
    <x v="0"/>
    <x v="0"/>
    <x v="6"/>
  </r>
  <r>
    <s v="3548824"/>
    <x v="1"/>
    <s v="Pacific Lifestyle Homes(CAG)"/>
    <s v="1713 S 46th Pl"/>
    <s v="Ridgefield"/>
    <s v="WA"/>
    <s v="720"/>
    <x v="1"/>
    <x v="1"/>
    <x v="3"/>
    <m/>
    <x v="4"/>
    <n v="765.61"/>
    <n v="19"/>
    <n v="1"/>
    <x v="0"/>
    <x v="0"/>
    <x v="6"/>
  </r>
  <r>
    <s v="3548854"/>
    <x v="1"/>
    <s v="Helmes Inc(NEC)"/>
    <s v="810 NE 27th St"/>
    <s v="Battle Ground"/>
    <s v="WA"/>
    <s v="720"/>
    <x v="1"/>
    <x v="1"/>
    <x v="3"/>
    <m/>
    <x v="4"/>
    <n v="655.51"/>
    <n v="33"/>
    <n v="1"/>
    <x v="0"/>
    <x v="0"/>
    <x v="6"/>
  </r>
  <r>
    <s v="3549025"/>
    <x v="1"/>
    <s v="Aho Construction(MRE)"/>
    <s v="6301 NE 133rd Way"/>
    <s v="Vancouver"/>
    <s v="WA"/>
    <s v="720"/>
    <x v="1"/>
    <x v="1"/>
    <x v="3"/>
    <m/>
    <x v="4"/>
    <n v="654.27"/>
    <n v="25"/>
    <n v="1"/>
    <x v="0"/>
    <x v="0"/>
    <x v="6"/>
  </r>
  <r>
    <s v="3549053"/>
    <x v="1"/>
    <s v="DWP General Contracting Inc(MRE)"/>
    <s v="1121 SE Rasmussen Blvd"/>
    <s v="Battle Ground"/>
    <s v="WA"/>
    <s v="720"/>
    <x v="1"/>
    <x v="1"/>
    <x v="3"/>
    <m/>
    <x v="4"/>
    <n v="651.66"/>
    <n v="8"/>
    <n v="1"/>
    <x v="0"/>
    <x v="0"/>
    <x v="6"/>
  </r>
  <r>
    <s v="3549064"/>
    <x v="1"/>
    <s v="GA Construction Inc(J2R)"/>
    <s v="16907 NE 28th Way"/>
    <s v="Vancouver"/>
    <s v="WA"/>
    <s v="720"/>
    <x v="1"/>
    <x v="1"/>
    <x v="3"/>
    <m/>
    <x v="4"/>
    <n v="687.68"/>
    <n v="30"/>
    <n v="1"/>
    <x v="0"/>
    <x v="0"/>
    <x v="6"/>
  </r>
  <r>
    <s v="3549070"/>
    <x v="1"/>
    <s v="MCM of Washington Inc.(J2R)"/>
    <s v="3723 NE Kingbird St"/>
    <s v="Camas"/>
    <s v="WA"/>
    <s v="720"/>
    <x v="1"/>
    <x v="1"/>
    <x v="3"/>
    <m/>
    <x v="4"/>
    <n v="687.38"/>
    <n v="28"/>
    <n v="1"/>
    <x v="0"/>
    <x v="0"/>
    <x v="6"/>
  </r>
  <r>
    <s v="3549129"/>
    <x v="1"/>
    <s v="D R Horton Inc Portland(MRE)"/>
    <s v="3733 NE Laurel St"/>
    <s v="Camas"/>
    <s v="WA"/>
    <s v="720"/>
    <x v="1"/>
    <x v="1"/>
    <x v="3"/>
    <m/>
    <x v="4"/>
    <n v="687.53"/>
    <n v="29"/>
    <n v="1"/>
    <x v="0"/>
    <x v="0"/>
    <x v="6"/>
  </r>
  <r>
    <s v="3549140"/>
    <x v="1"/>
    <s v="Helmes Inc(MRE)"/>
    <s v="16701 NE 96th St"/>
    <s v="Vancouver"/>
    <s v="WA"/>
    <s v="720"/>
    <x v="1"/>
    <x v="1"/>
    <x v="3"/>
    <m/>
    <x v="4"/>
    <n v="652.84"/>
    <n v="23"/>
    <n v="1"/>
    <x v="0"/>
    <x v="0"/>
    <x v="6"/>
  </r>
  <r>
    <s v="3549141"/>
    <x v="1"/>
    <s v="Helmes Inc(MRE)"/>
    <s v="16713 NE 96th St"/>
    <s v="Vancouver"/>
    <s v="WA"/>
    <s v="720"/>
    <x v="1"/>
    <x v="1"/>
    <x v="3"/>
    <m/>
    <x v="4"/>
    <n v="652.67999999999995"/>
    <n v="22"/>
    <n v="1"/>
    <x v="0"/>
    <x v="0"/>
    <x v="6"/>
  </r>
  <r>
    <s v="3549166"/>
    <x v="1"/>
    <s v="K H R Homes(C5C)"/>
    <s v="17006 NE 28th Way"/>
    <s v="Vancouver"/>
    <s v="WA"/>
    <s v="720"/>
    <x v="1"/>
    <x v="1"/>
    <x v="3"/>
    <m/>
    <x v="4"/>
    <n v="689.12"/>
    <n v="47"/>
    <n v="1"/>
    <x v="0"/>
    <x v="0"/>
    <x v="6"/>
  </r>
  <r>
    <s v="3549167"/>
    <x v="1"/>
    <s v="K H R Homes(C5C)"/>
    <s v="17014 NE 28th Way"/>
    <s v="Vancouver"/>
    <s v="WA"/>
    <s v="720"/>
    <x v="1"/>
    <x v="1"/>
    <x v="3"/>
    <m/>
    <x v="4"/>
    <n v="688.16"/>
    <n v="41"/>
    <n v="1"/>
    <x v="0"/>
    <x v="0"/>
    <x v="6"/>
  </r>
  <r>
    <s v="3549168"/>
    <x v="1"/>
    <s v="Simplicity Homes LLC(MRE)"/>
    <s v="7101 NW 23rd Ct"/>
    <s v="Vancouver"/>
    <s v="WA"/>
    <s v="720"/>
    <x v="1"/>
    <x v="1"/>
    <x v="3"/>
    <m/>
    <x v="4"/>
    <n v="686.66"/>
    <n v="31"/>
    <n v="1"/>
    <x v="0"/>
    <x v="0"/>
    <x v="6"/>
  </r>
  <r>
    <s v="3549170"/>
    <x v="1"/>
    <s v="Cascade West Development(MRE)"/>
    <s v="2919 W 8th St"/>
    <s v="Washougal"/>
    <s v="WA"/>
    <s v="720"/>
    <x v="1"/>
    <x v="1"/>
    <x v="3"/>
    <m/>
    <x v="4"/>
    <n v="687.68"/>
    <n v="30"/>
    <n v="1"/>
    <x v="0"/>
    <x v="0"/>
    <x v="6"/>
  </r>
  <r>
    <s v="3549180"/>
    <x v="1"/>
    <s v="Cascade West Development(MRE)"/>
    <s v="3419 NW Mcmaster Dr"/>
    <s v="Camas"/>
    <s v="WA"/>
    <s v="720"/>
    <x v="1"/>
    <x v="1"/>
    <x v="3"/>
    <m/>
    <x v="4"/>
    <n v="655.21"/>
    <n v="31"/>
    <n v="1"/>
    <x v="0"/>
    <x v="0"/>
    <x v="6"/>
  </r>
  <r>
    <s v="3549181"/>
    <x v="1"/>
    <s v="Lennar Northwest Inc(MRE)"/>
    <s v="13703 NW 56th Ave"/>
    <s v="Vancouver"/>
    <s v="WA"/>
    <s v="720"/>
    <x v="1"/>
    <x v="1"/>
    <x v="3"/>
    <m/>
    <x v="4"/>
    <n v="900.65"/>
    <n v="33"/>
    <n v="1"/>
    <x v="0"/>
    <x v="0"/>
    <x v="6"/>
  </r>
  <r>
    <s v="3549183"/>
    <x v="1"/>
    <s v="Lennar Northwest Inc(MRE)"/>
    <s v="5406 NW 137th St"/>
    <s v="Vancouver"/>
    <s v="WA"/>
    <s v="720"/>
    <x v="1"/>
    <x v="1"/>
    <x v="3"/>
    <m/>
    <x v="4"/>
    <n v="656.84"/>
    <n v="44"/>
    <n v="1"/>
    <x v="0"/>
    <x v="0"/>
    <x v="6"/>
  </r>
  <r>
    <s v="3549201"/>
    <x v="1"/>
    <s v="Lennar Northwest Inc(MRE)"/>
    <s v="5402 NW 137th street"/>
    <s v="Vancouver"/>
    <s v="WA"/>
    <s v="720"/>
    <x v="1"/>
    <x v="1"/>
    <x v="3"/>
    <m/>
    <x v="4"/>
    <n v="654.65"/>
    <n v="30"/>
    <n v="1"/>
    <x v="0"/>
    <x v="0"/>
    <x v="6"/>
  </r>
  <r>
    <s v="3549205"/>
    <x v="1"/>
    <s v="Lennar Northwest Inc(MRE)"/>
    <s v="5405 NW 138th St"/>
    <s v="Vancouver"/>
    <s v="WA"/>
    <s v="720"/>
    <x v="1"/>
    <x v="1"/>
    <x v="3"/>
    <m/>
    <x v="4"/>
    <n v="656.6"/>
    <n v="40"/>
    <n v="1"/>
    <x v="0"/>
    <x v="0"/>
    <x v="6"/>
  </r>
  <r>
    <s v="3549207"/>
    <x v="1"/>
    <s v="Lennar Northwest Inc(MRE)"/>
    <s v="5409 NW 138th St"/>
    <s v="Vancouver"/>
    <s v="WA"/>
    <s v="720"/>
    <x v="1"/>
    <x v="1"/>
    <x v="3"/>
    <m/>
    <x v="4"/>
    <n v="655.83"/>
    <n v="35"/>
    <n v="1"/>
    <x v="0"/>
    <x v="0"/>
    <x v="6"/>
  </r>
  <r>
    <s v="3549209"/>
    <x v="1"/>
    <s v="Manor Homes Washington Inc(CAG)"/>
    <s v="2035 NE 41st Ave"/>
    <s v="Camas"/>
    <s v="WA"/>
    <s v="720"/>
    <x v="1"/>
    <x v="1"/>
    <x v="3"/>
    <m/>
    <x v="4"/>
    <n v="653.97"/>
    <n v="23"/>
    <n v="1"/>
    <x v="0"/>
    <x v="0"/>
    <x v="6"/>
  </r>
  <r>
    <s v="3549210"/>
    <x v="1"/>
    <s v="Manor Homes Washington Inc(CAG)"/>
    <s v="2050 NE 41st Ave"/>
    <s v="Camas"/>
    <s v="WA"/>
    <s v="720"/>
    <x v="1"/>
    <x v="1"/>
    <x v="3"/>
    <m/>
    <x v="4"/>
    <n v="653.97"/>
    <n v="23"/>
    <n v="1"/>
    <x v="0"/>
    <x v="0"/>
    <x v="6"/>
  </r>
  <r>
    <s v="3549249"/>
    <x v="1"/>
    <s v="Manor Homes Washington Inc(CMF)"/>
    <s v="4430 NE 141st Ct"/>
    <s v="Vancouver"/>
    <s v="WA"/>
    <s v="720"/>
    <x v="1"/>
    <x v="1"/>
    <x v="3"/>
    <m/>
    <x v="4"/>
    <n v="652.39"/>
    <n v="20"/>
    <n v="1"/>
    <x v="0"/>
    <x v="0"/>
    <x v="6"/>
  </r>
  <r>
    <s v="3549251"/>
    <x v="1"/>
    <s v="Manor Homes Washington Inc(CMF)"/>
    <s v="4433 NE 141st Ct"/>
    <s v="Vancouver"/>
    <s v="WA"/>
    <s v="720"/>
    <x v="1"/>
    <x v="1"/>
    <x v="3"/>
    <m/>
    <x v="4"/>
    <n v="652.23"/>
    <n v="19"/>
    <n v="1"/>
    <x v="0"/>
    <x v="0"/>
    <x v="6"/>
  </r>
  <r>
    <s v="3549252"/>
    <x v="1"/>
    <s v="Manor Homes Washington Inc(CMF)"/>
    <s v="4418 NE 141st Ct"/>
    <s v="Vancouver"/>
    <s v="WA"/>
    <s v="720"/>
    <x v="1"/>
    <x v="1"/>
    <x v="3"/>
    <m/>
    <x v="4"/>
    <n v="653.15"/>
    <n v="25"/>
    <n v="1"/>
    <x v="0"/>
    <x v="0"/>
    <x v="6"/>
  </r>
  <r>
    <s v="3549262"/>
    <x v="1"/>
    <s v="Manor Homes Washington Inc(J2R)"/>
    <s v="2902 NE 171st Ave"/>
    <s v="Vancouver"/>
    <s v="WA"/>
    <s v="720"/>
    <x v="1"/>
    <x v="1"/>
    <x v="3"/>
    <m/>
    <x v="4"/>
    <n v="652.21"/>
    <n v="19"/>
    <n v="1"/>
    <x v="0"/>
    <x v="0"/>
    <x v="6"/>
  </r>
  <r>
    <s v="3549264"/>
    <x v="1"/>
    <s v="Manor Homes Washington Inc(J2R)"/>
    <s v="1507 NW 118th St"/>
    <s v="Vancouver"/>
    <s v="WA"/>
    <s v="720"/>
    <x v="1"/>
    <x v="1"/>
    <x v="3"/>
    <m/>
    <x v="4"/>
    <n v="654.22"/>
    <n v="27"/>
    <n v="1"/>
    <x v="0"/>
    <x v="0"/>
    <x v="6"/>
  </r>
  <r>
    <s v="3549265"/>
    <x v="1"/>
    <s v="Manor Homes Washington Inc(J2R)"/>
    <s v="1511 NW 118th St"/>
    <s v="Vancouver"/>
    <s v="WA"/>
    <s v="720"/>
    <x v="1"/>
    <x v="1"/>
    <x v="3"/>
    <m/>
    <x v="4"/>
    <n v="653.9"/>
    <n v="25"/>
    <n v="1"/>
    <x v="0"/>
    <x v="0"/>
    <x v="6"/>
  </r>
  <r>
    <s v="3549266"/>
    <x v="1"/>
    <s v="Manor Homes Washington Inc(J2R)"/>
    <s v="11708 NW 15th Ave"/>
    <s v="Vancouver"/>
    <s v="WA"/>
    <s v="720"/>
    <x v="1"/>
    <x v="1"/>
    <x v="3"/>
    <m/>
    <x v="4"/>
    <n v="653.80999999999995"/>
    <n v="22"/>
    <n v="1"/>
    <x v="0"/>
    <x v="0"/>
    <x v="6"/>
  </r>
  <r>
    <s v="3549335"/>
    <x v="1"/>
    <s v="Cascade West Development(J2R)"/>
    <s v="2120 NW 7th Ave"/>
    <s v="Camas"/>
    <s v="WA"/>
    <s v="720"/>
    <x v="1"/>
    <x v="1"/>
    <x v="3"/>
    <m/>
    <x v="4"/>
    <n v="686.76"/>
    <n v="24"/>
    <n v="1"/>
    <x v="0"/>
    <x v="0"/>
    <x v="6"/>
  </r>
  <r>
    <s v="3549348"/>
    <x v="1"/>
    <s v="Pacific Lifestyle Homes(J2R)"/>
    <s v="16131 SE 8th St"/>
    <s v="Vancouver"/>
    <s v="WA"/>
    <s v="720"/>
    <x v="1"/>
    <x v="1"/>
    <x v="3"/>
    <m/>
    <x v="4"/>
    <n v="685.74"/>
    <n v="20"/>
    <n v="1"/>
    <x v="0"/>
    <x v="0"/>
    <x v="6"/>
  </r>
  <r>
    <s v="3549355"/>
    <x v="1"/>
    <s v="Cascade West Development(J2R)"/>
    <s v="18209 NE 79th St"/>
    <s v="Vancouver"/>
    <s v="WA"/>
    <s v="720"/>
    <x v="1"/>
    <x v="1"/>
    <x v="3"/>
    <m/>
    <x v="4"/>
    <n v="653.42999999999995"/>
    <n v="22"/>
    <n v="1"/>
    <x v="0"/>
    <x v="0"/>
    <x v="6"/>
  </r>
  <r>
    <s v="3549361"/>
    <x v="1"/>
    <s v="REO Partner LLC(MRE)"/>
    <s v="12327 NE 109th St"/>
    <s v="Vancouver"/>
    <s v="WA"/>
    <s v="720"/>
    <x v="1"/>
    <x v="1"/>
    <x v="3"/>
    <m/>
    <x v="4"/>
    <n v="685.91"/>
    <n v="21"/>
    <n v="1"/>
    <x v="0"/>
    <x v="0"/>
    <x v="6"/>
  </r>
  <r>
    <s v="3549362"/>
    <x v="1"/>
    <s v="REO Partner LLC(MRE)"/>
    <s v="12321 NE 109th St"/>
    <s v="Vancouver"/>
    <s v="WA"/>
    <s v="720"/>
    <x v="1"/>
    <x v="1"/>
    <x v="3"/>
    <m/>
    <x v="4"/>
    <n v="686.68"/>
    <n v="26"/>
    <n v="1"/>
    <x v="0"/>
    <x v="0"/>
    <x v="6"/>
  </r>
  <r>
    <s v="3549363"/>
    <x v="1"/>
    <s v="REO Partner LLC(MRE)"/>
    <s v="12317 NE 109th St"/>
    <s v="Vancouver"/>
    <s v="WA"/>
    <s v="720"/>
    <x v="1"/>
    <x v="1"/>
    <x v="3"/>
    <m/>
    <x v="4"/>
    <n v="686.52"/>
    <n v="25"/>
    <n v="1"/>
    <x v="0"/>
    <x v="0"/>
    <x v="6"/>
  </r>
  <r>
    <s v="3549364"/>
    <x v="1"/>
    <s v="REO Partner LLC(MRE)"/>
    <s v="12313 NE 109th St"/>
    <s v="Vancouver"/>
    <s v="WA"/>
    <s v="720"/>
    <x v="1"/>
    <x v="1"/>
    <x v="3"/>
    <m/>
    <x v="4"/>
    <n v="651.02"/>
    <n v="24"/>
    <n v="1"/>
    <x v="0"/>
    <x v="0"/>
    <x v="6"/>
  </r>
  <r>
    <s v="3549365"/>
    <x v="1"/>
    <s v="REO Partner LLC(MRE)"/>
    <s v="12309 NE 109th St"/>
    <s v="Vancouver"/>
    <s v="WA"/>
    <s v="720"/>
    <x v="1"/>
    <x v="1"/>
    <x v="3"/>
    <m/>
    <x v="4"/>
    <n v="900.27"/>
    <n v="24"/>
    <n v="1"/>
    <x v="0"/>
    <x v="0"/>
    <x v="6"/>
  </r>
  <r>
    <s v="3549366"/>
    <x v="1"/>
    <s v="REO Partner LLC(MRE)"/>
    <s v="12305 NE 109th St"/>
    <s v="Vancouver"/>
    <s v="WA"/>
    <s v="720"/>
    <x v="1"/>
    <x v="1"/>
    <x v="3"/>
    <m/>
    <x v="4"/>
    <n v="686.45"/>
    <n v="22"/>
    <n v="1"/>
    <x v="0"/>
    <x v="0"/>
    <x v="6"/>
  </r>
  <r>
    <s v="3549367"/>
    <x v="1"/>
    <s v="REO Partner LLC(MRE)"/>
    <s v="12213 NE 109th St"/>
    <s v="Vancouver"/>
    <s v="WA"/>
    <s v="720"/>
    <x v="1"/>
    <x v="1"/>
    <x v="3"/>
    <m/>
    <x v="4"/>
    <n v="686.3"/>
    <n v="21"/>
    <n v="1"/>
    <x v="0"/>
    <x v="0"/>
    <x v="6"/>
  </r>
  <r>
    <s v="3549368"/>
    <x v="1"/>
    <s v="REO Partner LLC(MRE)"/>
    <s v="12209 NE 109th St"/>
    <s v="Vancouver"/>
    <s v="WA"/>
    <s v="720"/>
    <x v="1"/>
    <x v="1"/>
    <x v="3"/>
    <m/>
    <x v="4"/>
    <n v="686.3"/>
    <n v="21"/>
    <n v="1"/>
    <x v="0"/>
    <x v="0"/>
    <x v="6"/>
  </r>
  <r>
    <s v="3549391"/>
    <x v="1"/>
    <s v="Kingston Homes LLC(MRE)"/>
    <s v="1225 S 44th Ave"/>
    <s v="Ridgefield"/>
    <s v="WA"/>
    <s v="720"/>
    <x v="1"/>
    <x v="1"/>
    <x v="3"/>
    <m/>
    <x v="4"/>
    <n v="653.29"/>
    <n v="21"/>
    <n v="1"/>
    <x v="0"/>
    <x v="0"/>
    <x v="6"/>
  </r>
  <r>
    <s v="3549400"/>
    <x v="1"/>
    <s v="Pacific Lifestyle Homes(MRE)"/>
    <s v="15306 NE 14th St"/>
    <s v="Vancouver"/>
    <s v="WA"/>
    <s v="720"/>
    <x v="1"/>
    <x v="1"/>
    <x v="3"/>
    <m/>
    <x v="4"/>
    <n v="683.66"/>
    <n v="28"/>
    <n v="1"/>
    <x v="0"/>
    <x v="0"/>
    <x v="6"/>
  </r>
  <r>
    <s v="3549404"/>
    <x v="1"/>
    <s v="Cascade West Development(J2R)"/>
    <s v="3030 NW Lacamas Dr"/>
    <s v="Camas"/>
    <s v="WA"/>
    <s v="720"/>
    <x v="1"/>
    <x v="1"/>
    <x v="0"/>
    <m/>
    <x v="4"/>
    <n v="740.68"/>
    <n v="112"/>
    <n v="1"/>
    <x v="0"/>
    <x v="0"/>
    <x v="6"/>
  </r>
  <r>
    <s v="3549507"/>
    <x v="1"/>
    <s v="Helmes Inc(J2R)"/>
    <s v="1147 S Fieldcrest Dr"/>
    <s v="Ridgefield"/>
    <s v="WA"/>
    <s v="720"/>
    <x v="1"/>
    <x v="1"/>
    <x v="3"/>
    <m/>
    <x v="4"/>
    <n v="653.29"/>
    <n v="21"/>
    <n v="1"/>
    <x v="0"/>
    <x v="0"/>
    <x v="6"/>
  </r>
  <r>
    <s v="3549539"/>
    <x v="1"/>
    <s v="Aho Construction(MRE)"/>
    <s v="10617 NE 98th Ave"/>
    <s v="Vancouver"/>
    <s v="WA"/>
    <s v="720"/>
    <x v="1"/>
    <x v="1"/>
    <x v="3"/>
    <m/>
    <x v="4"/>
    <n v="650.6"/>
    <n v="24"/>
    <n v="1"/>
    <x v="0"/>
    <x v="0"/>
    <x v="6"/>
  </r>
  <r>
    <s v="3549569"/>
    <x v="1"/>
    <s v="Pacific Lifestyle Homes(JMC)"/>
    <s v="2600 NE 8th Ave"/>
    <s v="Battle Ground"/>
    <s v="WA"/>
    <s v="720"/>
    <x v="1"/>
    <x v="1"/>
    <x v="3"/>
    <m/>
    <x v="4"/>
    <n v="682.89"/>
    <n v="23"/>
    <n v="1"/>
    <x v="0"/>
    <x v="0"/>
    <x v="6"/>
  </r>
  <r>
    <s v="3549594"/>
    <x v="1"/>
    <s v="Edgewood Construction(MRE)"/>
    <s v="1315 NE 70th St"/>
    <s v="Vancouver"/>
    <s v="WA"/>
    <s v="720"/>
    <x v="1"/>
    <x v="1"/>
    <x v="3"/>
    <m/>
    <x v="4"/>
    <n v="682.26"/>
    <n v="19"/>
    <n v="1"/>
    <x v="0"/>
    <x v="0"/>
    <x v="6"/>
  </r>
  <r>
    <s v="3549614"/>
    <x v="1"/>
    <s v="Generation Homes Northwest(MRE)"/>
    <s v="14015 NE 52nd Ave"/>
    <s v="Vancouver"/>
    <s v="WA"/>
    <s v="720"/>
    <x v="1"/>
    <x v="1"/>
    <x v="3"/>
    <m/>
    <x v="4"/>
    <n v="682.89"/>
    <n v="23"/>
    <n v="1"/>
    <x v="0"/>
    <x v="0"/>
    <x v="6"/>
  </r>
  <r>
    <s v="3549623"/>
    <x v="1"/>
    <s v="Helmes Inc(MRE)"/>
    <s v="1609 NW 17th St"/>
    <s v="Battle Ground"/>
    <s v="WA"/>
    <s v="720"/>
    <x v="1"/>
    <x v="1"/>
    <x v="3"/>
    <m/>
    <x v="4"/>
    <n v="650.29"/>
    <n v="22"/>
    <n v="1"/>
    <x v="0"/>
    <x v="0"/>
    <x v="6"/>
  </r>
  <r>
    <s v="3549624"/>
    <x v="1"/>
    <s v="Helmes Inc(MRE)"/>
    <s v="1601 NW 18th St"/>
    <s v="Battle Ground"/>
    <s v="WA"/>
    <s v="720"/>
    <x v="1"/>
    <x v="1"/>
    <x v="3"/>
    <m/>
    <x v="4"/>
    <n v="650.55999999999995"/>
    <n v="21"/>
    <n v="1"/>
    <x v="0"/>
    <x v="0"/>
    <x v="6"/>
  </r>
  <r>
    <s v="3549625"/>
    <x v="1"/>
    <s v="Helmes Inc(MRE)"/>
    <s v="2601 NE 9th Ave"/>
    <s v="Battle Ground"/>
    <s v="WA"/>
    <s v="720"/>
    <x v="1"/>
    <x v="1"/>
    <x v="3"/>
    <m/>
    <x v="4"/>
    <n v="651.69000000000005"/>
    <n v="31"/>
    <n v="1"/>
    <x v="0"/>
    <x v="0"/>
    <x v="6"/>
  </r>
  <r>
    <s v="3549666"/>
    <x v="1"/>
    <s v="Lennar Northwest Inc(MRE)"/>
    <s v="3813 S Willow Dr"/>
    <s v="Ridgefield"/>
    <s v="WA"/>
    <s v="720"/>
    <x v="1"/>
    <x v="1"/>
    <x v="3"/>
    <m/>
    <x v="4"/>
    <n v="651.64"/>
    <n v="28"/>
    <n v="1"/>
    <x v="0"/>
    <x v="0"/>
    <x v="6"/>
  </r>
  <r>
    <s v="3549668"/>
    <x v="1"/>
    <s v="Lennar Northwest Inc(MRE)"/>
    <s v="3829 S Willow Dr"/>
    <s v="Ridgefield"/>
    <s v="WA"/>
    <s v="720"/>
    <x v="1"/>
    <x v="1"/>
    <x v="3"/>
    <m/>
    <x v="4"/>
    <n v="651.48"/>
    <n v="27"/>
    <n v="1"/>
    <x v="0"/>
    <x v="0"/>
    <x v="6"/>
  </r>
  <r>
    <s v="3549669"/>
    <x v="1"/>
    <s v="Lennar Northwest Inc(MRE)"/>
    <s v="3828 S Willow Dr"/>
    <s v="Ridgefield"/>
    <s v="WA"/>
    <s v="720"/>
    <x v="1"/>
    <x v="1"/>
    <x v="3"/>
    <m/>
    <x v="4"/>
    <n v="651.33000000000004"/>
    <n v="26"/>
    <n v="1"/>
    <x v="0"/>
    <x v="0"/>
    <x v="6"/>
  </r>
  <r>
    <s v="3549670"/>
    <x v="1"/>
    <s v="Lennar Northwest Inc(MRE)"/>
    <s v="3814 S Willow Dr"/>
    <s v="Ridgefield"/>
    <s v="WA"/>
    <s v="720"/>
    <x v="1"/>
    <x v="1"/>
    <x v="3"/>
    <m/>
    <x v="4"/>
    <n v="651.94000000000005"/>
    <n v="30"/>
    <n v="1"/>
    <x v="0"/>
    <x v="0"/>
    <x v="6"/>
  </r>
  <r>
    <s v="3549695"/>
    <x v="1"/>
    <s v="Cascade West Development(MRE)"/>
    <s v="2210 NE 173rd St"/>
    <s v="Ridgefield"/>
    <s v="WA"/>
    <s v="720"/>
    <x v="1"/>
    <x v="1"/>
    <x v="3"/>
    <m/>
    <x v="4"/>
    <n v="650.98"/>
    <n v="27"/>
    <n v="1"/>
    <x v="0"/>
    <x v="0"/>
    <x v="6"/>
  </r>
  <r>
    <s v="3549697"/>
    <x v="1"/>
    <s v="Cascade West Development(MRE)"/>
    <s v="2305 NE 169th Cir"/>
    <s v="Ridgefield"/>
    <s v="WA"/>
    <s v="720"/>
    <x v="1"/>
    <x v="1"/>
    <x v="3"/>
    <m/>
    <x v="4"/>
    <n v="651.61"/>
    <n v="31"/>
    <n v="1"/>
    <x v="0"/>
    <x v="0"/>
    <x v="6"/>
  </r>
  <r>
    <s v="3549698"/>
    <x v="1"/>
    <s v="Cascade West Development(MRE)"/>
    <s v="2214 NE 169th Cir"/>
    <s v="Ridgefield"/>
    <s v="WA"/>
    <s v="720"/>
    <x v="1"/>
    <x v="1"/>
    <x v="3"/>
    <m/>
    <x v="4"/>
    <n v="684.2"/>
    <n v="32"/>
    <n v="1"/>
    <x v="0"/>
    <x v="0"/>
    <x v="6"/>
  </r>
  <r>
    <s v="3549704"/>
    <x v="1"/>
    <s v="Cascade West Development(MRE)"/>
    <s v="2205 NE 171st St"/>
    <s v="Ridgefield"/>
    <s v="WA"/>
    <s v="720"/>
    <x v="1"/>
    <x v="1"/>
    <x v="3"/>
    <m/>
    <x v="4"/>
    <n v="683.58"/>
    <n v="28"/>
    <n v="1"/>
    <x v="0"/>
    <x v="0"/>
    <x v="6"/>
  </r>
  <r>
    <s v="3549706"/>
    <x v="1"/>
    <s v="Pacific Lifestyle Homes(J2R)"/>
    <s v="5511 NE 131st St"/>
    <s v="Vancouver"/>
    <s v="WA"/>
    <s v="720"/>
    <x v="1"/>
    <x v="1"/>
    <x v="3"/>
    <m/>
    <x v="4"/>
    <n v="684.15"/>
    <n v="31"/>
    <n v="1"/>
    <x v="0"/>
    <x v="0"/>
    <x v="6"/>
  </r>
  <r>
    <s v="3549707"/>
    <x v="1"/>
    <s v="Whipple Creek Village LLC(VJS)"/>
    <s v="1801 NE 175th St"/>
    <s v="Ridgefield"/>
    <s v="WA"/>
    <s v="720"/>
    <x v="1"/>
    <x v="1"/>
    <x v="3"/>
    <m/>
    <x v="4"/>
    <n v="684.67"/>
    <n v="35"/>
    <n v="1"/>
    <x v="0"/>
    <x v="0"/>
    <x v="6"/>
  </r>
  <r>
    <s v="3549708"/>
    <x v="1"/>
    <s v="Whipple Creek Village LLC(VJS)"/>
    <s v="1805 NE 175th St"/>
    <s v="Ridgefield"/>
    <s v="WA"/>
    <s v="720"/>
    <x v="1"/>
    <x v="1"/>
    <x v="3"/>
    <m/>
    <x v="4"/>
    <n v="687.97"/>
    <n v="53"/>
    <n v="1"/>
    <x v="0"/>
    <x v="0"/>
    <x v="6"/>
  </r>
  <r>
    <s v="3549753"/>
    <x v="1"/>
    <s v="Whipple Creek Village LLC(MRE)"/>
    <s v="1719 NE 175th St"/>
    <s v="Ridgefield"/>
    <s v="WA"/>
    <s v="720"/>
    <x v="1"/>
    <x v="1"/>
    <x v="3"/>
    <m/>
    <x v="4"/>
    <n v="688.27"/>
    <n v="55"/>
    <n v="1"/>
    <x v="0"/>
    <x v="0"/>
    <x v="6"/>
  </r>
  <r>
    <s v="3549756"/>
    <x v="1"/>
    <s v="Whipple Creek Village LLC(MRE)"/>
    <s v="1715 NE 175th St"/>
    <s v="Ridgefield"/>
    <s v="WA"/>
    <s v="720"/>
    <x v="1"/>
    <x v="1"/>
    <x v="3"/>
    <m/>
    <x v="4"/>
    <n v="687.82"/>
    <n v="52"/>
    <n v="1"/>
    <x v="0"/>
    <x v="0"/>
    <x v="6"/>
  </r>
  <r>
    <s v="3549831"/>
    <x v="1"/>
    <s v="Boulevard Homes(J2R)"/>
    <s v="16504 SE 39thth St"/>
    <s v="Vancouver"/>
    <s v="WA"/>
    <s v="720"/>
    <x v="1"/>
    <x v="1"/>
    <x v="3"/>
    <m/>
    <x v="4"/>
    <n v="654.51"/>
    <n v="50"/>
    <n v="1"/>
    <x v="0"/>
    <x v="0"/>
    <x v="6"/>
  </r>
  <r>
    <s v="3549840"/>
    <x v="1"/>
    <s v="MCM of Washington Inc.(J2R)"/>
    <s v="17019 NE 19th Ave"/>
    <s v="Ridgefield"/>
    <s v="WA"/>
    <s v="720"/>
    <x v="1"/>
    <x v="1"/>
    <x v="3"/>
    <m/>
    <x v="4"/>
    <n v="650.55999999999995"/>
    <n v="21"/>
    <n v="1"/>
    <x v="0"/>
    <x v="0"/>
    <x v="6"/>
  </r>
  <r>
    <s v="3549841"/>
    <x v="1"/>
    <s v="MCM of Washington Inc.(J2R)"/>
    <s v="1806 NE 172nd St"/>
    <s v="Ridgefield"/>
    <s v="WA"/>
    <s v="720"/>
    <x v="1"/>
    <x v="1"/>
    <x v="3"/>
    <m/>
    <x v="4"/>
    <n v="650.55999999999995"/>
    <n v="21"/>
    <n v="1"/>
    <x v="0"/>
    <x v="0"/>
    <x v="6"/>
  </r>
  <r>
    <s v="3549842"/>
    <x v="1"/>
    <s v="MCM of Washington Inc.(J2R)"/>
    <s v="1820 NE 171st St"/>
    <s v="Ridgefield"/>
    <s v="WA"/>
    <s v="720"/>
    <x v="1"/>
    <x v="1"/>
    <x v="3"/>
    <m/>
    <x v="4"/>
    <n v="651.02"/>
    <n v="24"/>
    <n v="1"/>
    <x v="0"/>
    <x v="0"/>
    <x v="6"/>
  </r>
  <r>
    <s v="3549865"/>
    <x v="1"/>
    <s v="Pahlisch Homes Inc(VJS)"/>
    <s v="1388 NW Redwood Ln"/>
    <s v="Camas"/>
    <s v="WA"/>
    <s v="720"/>
    <x v="1"/>
    <x v="1"/>
    <x v="3"/>
    <m/>
    <x v="4"/>
    <n v="652.07000000000005"/>
    <n v="34"/>
    <n v="1"/>
    <x v="0"/>
    <x v="0"/>
    <x v="6"/>
  </r>
  <r>
    <s v="3549867"/>
    <x v="1"/>
    <s v="Pahlisch Homes Inc(VJS)"/>
    <s v="1354 NW Rolling Hills Dr"/>
    <s v="Camas"/>
    <s v="WA"/>
    <s v="720"/>
    <x v="1"/>
    <x v="1"/>
    <x v="3"/>
    <m/>
    <x v="4"/>
    <n v="652.07000000000005"/>
    <n v="34"/>
    <n v="1"/>
    <x v="0"/>
    <x v="0"/>
    <x v="6"/>
  </r>
  <r>
    <s v="3549924"/>
    <x v="1"/>
    <s v="Cedars Construction LLC(MRE)"/>
    <s v="1204 S Quail Hill Pl"/>
    <s v="Ridgefield"/>
    <s v="WA"/>
    <s v="720"/>
    <x v="1"/>
    <x v="1"/>
    <x v="3"/>
    <m/>
    <x v="4"/>
    <n v="651.94000000000005"/>
    <n v="30"/>
    <n v="1"/>
    <x v="0"/>
    <x v="0"/>
    <x v="6"/>
  </r>
  <r>
    <s v="3549925"/>
    <x v="1"/>
    <s v="2 Creeks Construction LLC(C5C)"/>
    <s v="7508 NW Payne St"/>
    <s v="Camas"/>
    <s v="WA"/>
    <s v="720"/>
    <x v="1"/>
    <x v="1"/>
    <x v="3"/>
    <m/>
    <x v="4"/>
    <n v="650.71"/>
    <n v="22"/>
    <n v="1"/>
    <x v="0"/>
    <x v="0"/>
    <x v="6"/>
  </r>
  <r>
    <s v="3549926"/>
    <x v="1"/>
    <s v="2 Creeks Construction LLC(C5C)"/>
    <s v="7512 NW Payne St"/>
    <s v="Camas"/>
    <s v="WA"/>
    <s v="720"/>
    <x v="1"/>
    <x v="1"/>
    <x v="3"/>
    <m/>
    <x v="4"/>
    <n v="650.71"/>
    <n v="22"/>
    <n v="1"/>
    <x v="0"/>
    <x v="0"/>
    <x v="6"/>
  </r>
  <r>
    <s v="3549927"/>
    <x v="1"/>
    <s v="Cedars Construction LLC(MRE)"/>
    <s v="1248 S Quail Hill Pl"/>
    <s v="Ridgefield"/>
    <s v="WA"/>
    <s v="720"/>
    <x v="1"/>
    <x v="1"/>
    <x v="3"/>
    <m/>
    <x v="4"/>
    <n v="652.26"/>
    <n v="32"/>
    <n v="1"/>
    <x v="0"/>
    <x v="0"/>
    <x v="6"/>
  </r>
  <r>
    <s v="3549929"/>
    <x v="1"/>
    <s v="Cedars Construction LLC(MRE)"/>
    <s v="7251 S 11th St"/>
    <s v="Ridgefield"/>
    <s v="WA"/>
    <s v="720"/>
    <x v="1"/>
    <x v="1"/>
    <x v="3"/>
    <m/>
    <x v="4"/>
    <n v="650.24"/>
    <n v="19"/>
    <n v="1"/>
    <x v="0"/>
    <x v="0"/>
    <x v="6"/>
  </r>
  <r>
    <s v="3549930"/>
    <x v="1"/>
    <s v="Evergreen Homes NW LLC(CAG)"/>
    <s v="7505 NE 211th Cir"/>
    <s v="Battle Ground"/>
    <s v="WA"/>
    <s v="720"/>
    <x v="1"/>
    <x v="1"/>
    <x v="3"/>
    <m/>
    <x v="4"/>
    <n v="683.85"/>
    <n v="30"/>
    <n v="1"/>
    <x v="0"/>
    <x v="0"/>
    <x v="6"/>
  </r>
  <r>
    <s v="3549931"/>
    <x v="1"/>
    <s v="Waverly Homes Inc(MRE)"/>
    <s v="2301 E 6th St"/>
    <s v="La Center"/>
    <s v="WA"/>
    <s v="720"/>
    <x v="1"/>
    <x v="1"/>
    <x v="3"/>
    <m/>
    <x v="4"/>
    <n v="649.97"/>
    <n v="18"/>
    <n v="1"/>
    <x v="0"/>
    <x v="0"/>
    <x v="6"/>
  </r>
  <r>
    <s v="3549969"/>
    <x v="1"/>
    <s v="PNW Property Development LLC(MRE)"/>
    <s v="11815 NW 7th Ave"/>
    <s v="Vancouver"/>
    <s v="WA"/>
    <s v="720"/>
    <x v="1"/>
    <x v="1"/>
    <x v="3"/>
    <m/>
    <x v="4"/>
    <n v="682.88"/>
    <n v="20"/>
    <n v="1"/>
    <x v="0"/>
    <x v="0"/>
    <x v="6"/>
  </r>
  <r>
    <s v="3549970"/>
    <x v="1"/>
    <s v="PNW Property Development LLC(MRE)"/>
    <s v="11813 NW 7th Ave"/>
    <s v="Vancouver"/>
    <s v="WA"/>
    <s v="720"/>
    <x v="1"/>
    <x v="1"/>
    <x v="3"/>
    <m/>
    <x v="4"/>
    <n v="683.8"/>
    <n v="26"/>
    <n v="1"/>
    <x v="0"/>
    <x v="0"/>
    <x v="6"/>
  </r>
  <r>
    <s v="3549972"/>
    <x v="1"/>
    <s v="PNW Property Development LLC(MRE)"/>
    <s v="11811 NW 7th Ave"/>
    <s v="Vancouver"/>
    <s v="WA"/>
    <s v="720"/>
    <x v="1"/>
    <x v="1"/>
    <x v="3"/>
    <m/>
    <x v="4"/>
    <n v="684.11"/>
    <n v="28"/>
    <n v="1"/>
    <x v="0"/>
    <x v="0"/>
    <x v="6"/>
  </r>
  <r>
    <s v="3549995"/>
    <x v="1"/>
    <s v="Aho Construction(G1F)"/>
    <s v="13313 NE 67th Ave"/>
    <s v="Vancouver"/>
    <s v="WA"/>
    <s v="720"/>
    <x v="1"/>
    <x v="1"/>
    <x v="3"/>
    <m/>
    <x v="4"/>
    <n v="650.71"/>
    <n v="22"/>
    <n v="1"/>
    <x v="0"/>
    <x v="0"/>
    <x v="6"/>
  </r>
  <r>
    <s v="3549999"/>
    <x v="1"/>
    <s v="Boulevard Homes(MRE)"/>
    <s v="16510 SE 39th St"/>
    <s v="Vancouver"/>
    <s v="WA"/>
    <s v="720"/>
    <x v="1"/>
    <x v="1"/>
    <x v="0"/>
    <m/>
    <x v="4"/>
    <n v="665.23"/>
    <n v="52"/>
    <n v="1"/>
    <x v="0"/>
    <x v="0"/>
    <x v="6"/>
  </r>
  <r>
    <s v="3550000"/>
    <x v="1"/>
    <s v="Aho Construction(J2R)"/>
    <s v="13309 NE 67th Ave"/>
    <s v="Vancouver"/>
    <s v="WA"/>
    <s v="720"/>
    <x v="1"/>
    <x v="1"/>
    <x v="3"/>
    <m/>
    <x v="4"/>
    <n v="650.55999999999995"/>
    <n v="21"/>
    <n v="1"/>
    <x v="0"/>
    <x v="0"/>
    <x v="6"/>
  </r>
  <r>
    <s v="3550002"/>
    <x v="1"/>
    <s v="Boulevard Homes(MRE)"/>
    <s v="16528 SE 40th Cir"/>
    <s v="Vancouver"/>
    <s v="WA"/>
    <s v="720"/>
    <x v="1"/>
    <x v="1"/>
    <x v="0"/>
    <m/>
    <x v="4"/>
    <n v="650.75"/>
    <n v="10"/>
    <n v="1"/>
    <x v="0"/>
    <x v="0"/>
    <x v="6"/>
  </r>
  <r>
    <s v="3550003"/>
    <x v="1"/>
    <s v="Boulevard Homes(MRE)"/>
    <s v="16512 SE 40th Cir"/>
    <s v="Vancouver"/>
    <s v="WA"/>
    <s v="720"/>
    <x v="1"/>
    <x v="1"/>
    <x v="3"/>
    <m/>
    <x v="4"/>
    <n v="687.82"/>
    <n v="52"/>
    <n v="1"/>
    <x v="0"/>
    <x v="0"/>
    <x v="6"/>
  </r>
  <r>
    <s v="3550004"/>
    <x v="1"/>
    <s v="Boulevard Homes(MRE)"/>
    <s v="16506 SE 40th Cir"/>
    <s v="Vancouver"/>
    <s v="WA"/>
    <s v="720"/>
    <x v="1"/>
    <x v="1"/>
    <x v="3"/>
    <m/>
    <x v="4"/>
    <n v="687.82"/>
    <n v="52"/>
    <n v="1"/>
    <x v="0"/>
    <x v="0"/>
    <x v="6"/>
  </r>
  <r>
    <s v="3550006"/>
    <x v="1"/>
    <s v="Waverly Homes Inc(VJS)"/>
    <s v="7308 NE 30th Ct"/>
    <s v="Vancouver"/>
    <s v="WA"/>
    <s v="720"/>
    <x v="1"/>
    <x v="1"/>
    <x v="3"/>
    <m/>
    <x v="4"/>
    <n v="683.03"/>
    <n v="21"/>
    <n v="1"/>
    <x v="0"/>
    <x v="0"/>
    <x v="6"/>
  </r>
  <r>
    <s v="3550007"/>
    <x v="1"/>
    <s v="Waverly Homes Inc(KSN)"/>
    <s v="7310 NE 30th CT"/>
    <s v="Vancouver"/>
    <s v="WA"/>
    <s v="720"/>
    <x v="1"/>
    <x v="1"/>
    <x v="3"/>
    <m/>
    <x v="4"/>
    <n v="682.71"/>
    <n v="19"/>
    <n v="1"/>
    <x v="0"/>
    <x v="0"/>
    <x v="6"/>
  </r>
  <r>
    <s v="3550013"/>
    <x v="1"/>
    <s v="Waverly Homes Inc(MRE)"/>
    <s v="7300 NE 30th Ct"/>
    <s v="Vancouver"/>
    <s v="WA"/>
    <s v="720"/>
    <x v="1"/>
    <x v="1"/>
    <x v="3"/>
    <m/>
    <x v="4"/>
    <n v="684.11"/>
    <n v="28"/>
    <n v="1"/>
    <x v="0"/>
    <x v="0"/>
    <x v="6"/>
  </r>
  <r>
    <s v="3550014"/>
    <x v="1"/>
    <s v="Waverly Homes Inc(MRE)"/>
    <s v="7302 NE 30th Ct"/>
    <s v="Vancouver"/>
    <s v="WA"/>
    <s v="720"/>
    <x v="1"/>
    <x v="1"/>
    <x v="3"/>
    <m/>
    <x v="4"/>
    <n v="683.95"/>
    <n v="27"/>
    <n v="1"/>
    <x v="0"/>
    <x v="0"/>
    <x v="6"/>
  </r>
  <r>
    <s v="3550015"/>
    <x v="1"/>
    <s v="Waverly Homes Inc(MRE)"/>
    <s v="7304 NE 30th Ct"/>
    <s v="Vancouver"/>
    <s v="WA"/>
    <s v="720"/>
    <x v="1"/>
    <x v="1"/>
    <x v="3"/>
    <m/>
    <x v="4"/>
    <n v="683.64"/>
    <n v="25"/>
    <n v="1"/>
    <x v="0"/>
    <x v="0"/>
    <x v="6"/>
  </r>
  <r>
    <s v="3550035"/>
    <x v="1"/>
    <s v="Lennar Northwest Inc(MRE)"/>
    <s v="4818 NE 109th St"/>
    <s v="Vancouver"/>
    <s v="WA"/>
    <s v="720"/>
    <x v="1"/>
    <x v="1"/>
    <x v="3"/>
    <m/>
    <x v="4"/>
    <n v="683.84"/>
    <n v="35"/>
    <n v="1"/>
    <x v="0"/>
    <x v="0"/>
    <x v="6"/>
  </r>
  <r>
    <s v="3550036"/>
    <x v="1"/>
    <s v="Lennar Northwest Inc(MRE)"/>
    <s v="4814 NE 109th St"/>
    <s v="Vancouver"/>
    <s v="WA"/>
    <s v="720"/>
    <x v="1"/>
    <x v="1"/>
    <x v="3"/>
    <m/>
    <x v="4"/>
    <n v="683.25"/>
    <n v="31"/>
    <n v="1"/>
    <x v="0"/>
    <x v="0"/>
    <x v="6"/>
  </r>
  <r>
    <s v="3550037"/>
    <x v="1"/>
    <s v="Lennar Northwest Inc(MRE)"/>
    <s v="4802 NE 109th St"/>
    <s v="Vancouver"/>
    <s v="WA"/>
    <s v="720"/>
    <x v="1"/>
    <x v="1"/>
    <x v="3"/>
    <m/>
    <x v="4"/>
    <n v="657.29"/>
    <n v="68"/>
    <n v="1"/>
    <x v="0"/>
    <x v="0"/>
    <x v="6"/>
  </r>
  <r>
    <s v="3550052"/>
    <x v="1"/>
    <s v="Urban Northwest Homes LLC(MRE)"/>
    <s v="15509 NE 108th Way"/>
    <s v="Vancouver"/>
    <s v="WA"/>
    <s v="720"/>
    <x v="1"/>
    <x v="1"/>
    <x v="3"/>
    <m/>
    <x v="4"/>
    <n v="649.51"/>
    <n v="22"/>
    <n v="1"/>
    <x v="0"/>
    <x v="0"/>
    <x v="6"/>
  </r>
  <r>
    <s v="3550056"/>
    <x v="1"/>
    <s v="Urban Northwest Homes LLC(MRE)"/>
    <s v="11304 NE 133rd Pl"/>
    <s v="Vancouver"/>
    <s v="WA"/>
    <s v="720"/>
    <x v="1"/>
    <x v="1"/>
    <x v="3"/>
    <m/>
    <x v="4"/>
    <n v="649.22"/>
    <n v="20"/>
    <n v="1"/>
    <x v="0"/>
    <x v="0"/>
    <x v="6"/>
  </r>
  <r>
    <s v="3550101"/>
    <x v="1"/>
    <s v="D R Horton Inc Portland(JMC)"/>
    <s v="1326 NE 70th St"/>
    <s v="Vancouver"/>
    <s v="WA"/>
    <s v="720"/>
    <x v="1"/>
    <x v="1"/>
    <x v="3"/>
    <m/>
    <x v="4"/>
    <n v="652.29"/>
    <n v="34"/>
    <n v="1"/>
    <x v="0"/>
    <x v="0"/>
    <x v="6"/>
  </r>
  <r>
    <s v="3550171"/>
    <x v="1"/>
    <s v="Aho Construction I, Inc.(MRE)"/>
    <s v="6506 NE 134th St"/>
    <s v="Vancouver"/>
    <s v="WA"/>
    <s v="720"/>
    <x v="1"/>
    <x v="1"/>
    <x v="3"/>
    <m/>
    <x v="4"/>
    <n v="650.67999999999995"/>
    <n v="23"/>
    <n v="1"/>
    <x v="0"/>
    <x v="0"/>
    <x v="6"/>
  </r>
  <r>
    <s v="3550172"/>
    <x v="1"/>
    <s v="Aho Construction(MRE)"/>
    <s v="6318 NE 134th St"/>
    <s v="Vancouver"/>
    <s v="WA"/>
    <s v="720"/>
    <x v="1"/>
    <x v="1"/>
    <x v="3"/>
    <m/>
    <x v="4"/>
    <n v="650.39"/>
    <n v="21"/>
    <n v="1"/>
    <x v="0"/>
    <x v="0"/>
    <x v="6"/>
  </r>
  <r>
    <s v="3550270"/>
    <x v="1"/>
    <s v="Nigro, Joan(J2R)"/>
    <s v="1483 Fairway Dr"/>
    <s v="Washougal"/>
    <s v="WA"/>
    <s v="720"/>
    <x v="1"/>
    <x v="1"/>
    <x v="3"/>
    <m/>
    <x v="4"/>
    <n v="684.3"/>
    <n v="27"/>
    <n v="1"/>
    <x v="0"/>
    <x v="0"/>
    <x v="4"/>
  </r>
  <r>
    <s v="3550272"/>
    <x v="1"/>
    <s v="Nigro, Joan(J2R)"/>
    <s v="1503 Fairway Dr"/>
    <s v="Washougal"/>
    <s v="WA"/>
    <s v="720"/>
    <x v="1"/>
    <x v="1"/>
    <x v="3"/>
    <m/>
    <x v="4"/>
    <n v="686.81"/>
    <n v="42"/>
    <n v="1"/>
    <x v="0"/>
    <x v="0"/>
    <x v="4"/>
  </r>
  <r>
    <s v="3550275"/>
    <x v="1"/>
    <s v="Pacific Lifestyle Homes(MRE)"/>
    <s v="5308 NE 124th St"/>
    <s v="Vancouver"/>
    <s v="WA"/>
    <s v="720"/>
    <x v="1"/>
    <x v="1"/>
    <x v="3"/>
    <m/>
    <x v="4"/>
    <n v="1841.45"/>
    <n v="22"/>
    <n v="1"/>
    <x v="0"/>
    <x v="0"/>
    <x v="6"/>
  </r>
  <r>
    <s v="3550276"/>
    <x v="1"/>
    <s v="Pacific Lifestyle Homes(MRE)"/>
    <s v="5312 NE 124th St"/>
    <s v="Vancouver"/>
    <s v="WA"/>
    <s v="720"/>
    <x v="1"/>
    <x v="1"/>
    <x v="3"/>
    <m/>
    <x v="4"/>
    <n v="683"/>
    <n v="22"/>
    <n v="1"/>
    <x v="0"/>
    <x v="0"/>
    <x v="6"/>
  </r>
  <r>
    <s v="3550286"/>
    <x v="1"/>
    <s v="North Columbia Homes(MRE)"/>
    <s v="11419 SE 11th Cir"/>
    <s v="Vancouver"/>
    <s v="WA"/>
    <s v="720"/>
    <x v="1"/>
    <x v="1"/>
    <x v="3"/>
    <m/>
    <x v="4"/>
    <n v="683.16"/>
    <n v="22"/>
    <n v="1"/>
    <x v="0"/>
    <x v="0"/>
    <x v="6"/>
  </r>
  <r>
    <s v="3550296"/>
    <x v="1"/>
    <s v="Cedar Ridge Homes(NEC)"/>
    <s v="2715 NW 16th Pl"/>
    <s v="Battle Ground"/>
    <s v="WA"/>
    <s v="720"/>
    <x v="1"/>
    <x v="1"/>
    <x v="3"/>
    <m/>
    <x v="4"/>
    <n v="6.46"/>
    <n v="42"/>
    <n v="1"/>
    <x v="1"/>
    <x v="0"/>
    <x v="6"/>
  </r>
  <r>
    <s v="3550297"/>
    <x v="1"/>
    <s v="Cedar Ridge Homes(MRE)"/>
    <s v="1902 NW 26th Ave"/>
    <s v="Battle Ground"/>
    <s v="WA"/>
    <s v="720"/>
    <x v="1"/>
    <x v="1"/>
    <x v="3"/>
    <m/>
    <x v="4"/>
    <n v="5.39"/>
    <n v="35"/>
    <n v="1"/>
    <x v="1"/>
    <x v="0"/>
    <x v="6"/>
  </r>
  <r>
    <s v="3550313"/>
    <x v="1"/>
    <s v="D R Horton Inc Portland(MRE)"/>
    <s v="5734 NE 130th Pl"/>
    <s v="Vancouver"/>
    <s v="WA"/>
    <s v="720"/>
    <x v="1"/>
    <x v="1"/>
    <x v="3"/>
    <m/>
    <x v="4"/>
    <n v="685.78"/>
    <n v="39"/>
    <n v="1"/>
    <x v="0"/>
    <x v="0"/>
    <x v="6"/>
  </r>
  <r>
    <s v="3550314"/>
    <x v="1"/>
    <s v="D R Horton Inc Portland(MRE)"/>
    <s v="5716 NE 130th Pl"/>
    <s v="Vancouver"/>
    <s v="WA"/>
    <s v="720"/>
    <x v="1"/>
    <x v="1"/>
    <x v="3"/>
    <m/>
    <x v="4"/>
    <n v="685.78"/>
    <n v="39"/>
    <n v="1"/>
    <x v="0"/>
    <x v="0"/>
    <x v="6"/>
  </r>
  <r>
    <s v="3550315"/>
    <x v="1"/>
    <s v="D R Horton Inc Portland(MRE)"/>
    <s v="12905 NE 56th St"/>
    <s v="Vancouver"/>
    <s v="WA"/>
    <s v="720"/>
    <x v="1"/>
    <x v="1"/>
    <x v="3"/>
    <m/>
    <x v="4"/>
    <n v="654.23"/>
    <n v="45"/>
    <n v="1"/>
    <x v="0"/>
    <x v="0"/>
    <x v="6"/>
  </r>
  <r>
    <s v="3550316"/>
    <x v="1"/>
    <s v="D R Horton Inc Portland(MRE)"/>
    <s v="12909 NE 56th St"/>
    <s v="Vancouver"/>
    <s v="WA"/>
    <s v="720"/>
    <x v="1"/>
    <x v="1"/>
    <x v="3"/>
    <m/>
    <x v="4"/>
    <n v="652.23"/>
    <n v="32"/>
    <n v="1"/>
    <x v="0"/>
    <x v="0"/>
    <x v="6"/>
  </r>
  <r>
    <s v="3550318"/>
    <x v="1"/>
    <s v="D R Horton Inc Portland(MRE)"/>
    <s v="12911 NE 56th St"/>
    <s v="Vancouver"/>
    <s v="WA"/>
    <s v="720"/>
    <x v="1"/>
    <x v="1"/>
    <x v="3"/>
    <m/>
    <x v="4"/>
    <n v="652.23"/>
    <n v="32"/>
    <n v="1"/>
    <x v="0"/>
    <x v="0"/>
    <x v="6"/>
  </r>
  <r>
    <s v="3550319"/>
    <x v="1"/>
    <s v="D R Horton Inc Portland(MRE)"/>
    <s v="12915 NE 56th St"/>
    <s v="Vancouver"/>
    <s v="WA"/>
    <s v="720"/>
    <x v="1"/>
    <x v="1"/>
    <x v="3"/>
    <m/>
    <x v="4"/>
    <n v="652.23"/>
    <n v="32"/>
    <n v="1"/>
    <x v="0"/>
    <x v="0"/>
    <x v="6"/>
  </r>
  <r>
    <s v="3550373"/>
    <x v="1"/>
    <s v="D R Horton Inc Portland(J2R)"/>
    <s v="3651 NE Pioneer St"/>
    <s v="Camas"/>
    <s v="WA"/>
    <s v="720"/>
    <x v="1"/>
    <x v="1"/>
    <x v="3"/>
    <m/>
    <x v="4"/>
    <n v="652.70000000000005"/>
    <n v="35"/>
    <n v="1"/>
    <x v="0"/>
    <x v="0"/>
    <x v="6"/>
  </r>
  <r>
    <s v="3550375"/>
    <x v="1"/>
    <s v="D R Horton Inc Portland(J2R)"/>
    <s v="3652 NE Pioneer St"/>
    <s v="Camas"/>
    <s v="WA"/>
    <s v="720"/>
    <x v="1"/>
    <x v="1"/>
    <x v="3"/>
    <m/>
    <x v="4"/>
    <n v="651.62"/>
    <n v="28"/>
    <n v="1"/>
    <x v="0"/>
    <x v="0"/>
    <x v="6"/>
  </r>
  <r>
    <s v="3550378"/>
    <x v="1"/>
    <s v="D R Horton Inc Portland(J2R)"/>
    <s v="3654 NE Pioneer St"/>
    <s v="Camas"/>
    <s v="WA"/>
    <s v="720"/>
    <x v="1"/>
    <x v="1"/>
    <x v="3"/>
    <m/>
    <x v="4"/>
    <n v="651.30999999999995"/>
    <n v="26"/>
    <n v="1"/>
    <x v="0"/>
    <x v="0"/>
    <x v="6"/>
  </r>
  <r>
    <s v="3550380"/>
    <x v="1"/>
    <s v="D R Horton Inc Portland(J2R)"/>
    <s v="3655 NE Pioneer St"/>
    <s v="Camas"/>
    <s v="WA"/>
    <s v="720"/>
    <x v="1"/>
    <x v="1"/>
    <x v="3"/>
    <m/>
    <x v="4"/>
    <n v="652.23"/>
    <n v="32"/>
    <n v="1"/>
    <x v="0"/>
    <x v="0"/>
    <x v="6"/>
  </r>
  <r>
    <s v="3550389"/>
    <x v="1"/>
    <s v="Pacific Lifestyle Homes(J2R)"/>
    <s v="15018 NW 59th Ave"/>
    <s v="Vancouver"/>
    <s v="WA"/>
    <s v="720"/>
    <x v="1"/>
    <x v="1"/>
    <x v="3"/>
    <m/>
    <x v="4"/>
    <n v="688.23"/>
    <n v="55"/>
    <n v="1"/>
    <x v="0"/>
    <x v="0"/>
    <x v="6"/>
  </r>
  <r>
    <s v="3550392"/>
    <x v="1"/>
    <s v="Pacific Lifestyle Homes(J2R)"/>
    <s v="1649 S 46th Pl"/>
    <s v="Ridgefield"/>
    <s v="WA"/>
    <s v="720"/>
    <x v="1"/>
    <x v="1"/>
    <x v="3"/>
    <m/>
    <x v="4"/>
    <n v="4.3099999999999996"/>
    <n v="28"/>
    <n v="1"/>
    <x v="1"/>
    <x v="0"/>
    <x v="6"/>
  </r>
  <r>
    <s v="3550397"/>
    <x v="1"/>
    <s v="Hendrickson Development Inc(C5C)"/>
    <s v="1701 NW 24th Ave"/>
    <s v="Battle Ground"/>
    <s v="WA"/>
    <s v="720"/>
    <x v="1"/>
    <x v="1"/>
    <x v="3"/>
    <m/>
    <x v="4"/>
    <n v="3.38"/>
    <n v="22"/>
    <n v="1"/>
    <x v="1"/>
    <x v="0"/>
    <x v="6"/>
  </r>
  <r>
    <s v="3550444"/>
    <x v="1"/>
    <s v="Aho Construction(MRE)"/>
    <s v="6203 NE 133rd Way"/>
    <s v="Vancouver"/>
    <s v="WA"/>
    <s v="720"/>
    <x v="1"/>
    <x v="1"/>
    <x v="3"/>
    <m/>
    <x v="4"/>
    <n v="650.69000000000005"/>
    <n v="22"/>
    <n v="1"/>
    <x v="0"/>
    <x v="0"/>
    <x v="6"/>
  </r>
  <r>
    <s v="3550450"/>
    <x v="1"/>
    <s v="Helmes Inc(MRE)"/>
    <s v="807 NE 28th Way"/>
    <s v="Battle Ground"/>
    <s v="WA"/>
    <s v="720"/>
    <x v="1"/>
    <x v="1"/>
    <x v="3"/>
    <m/>
    <x v="4"/>
    <n v="651.13"/>
    <n v="24"/>
    <n v="1"/>
    <x v="0"/>
    <x v="0"/>
    <x v="6"/>
  </r>
  <r>
    <s v="3550451"/>
    <x v="1"/>
    <s v="Helmes Inc(MRE)"/>
    <s v="5710 NE 133rd St"/>
    <s v="Vancouver"/>
    <s v="WA"/>
    <s v="720"/>
    <x v="1"/>
    <x v="1"/>
    <x v="3"/>
    <m/>
    <x v="4"/>
    <n v="648.79999999999995"/>
    <n v="22"/>
    <n v="1"/>
    <x v="0"/>
    <x v="0"/>
    <x v="6"/>
  </r>
  <r>
    <s v="3550475"/>
    <x v="1"/>
    <s v="Lennar Northwest Inc(CAG)"/>
    <s v="3821 S Willow Dr"/>
    <s v="Ridgefield"/>
    <s v="WA"/>
    <s v="720"/>
    <x v="1"/>
    <x v="1"/>
    <x v="3"/>
    <m/>
    <x v="4"/>
    <n v="4.7699999999999996"/>
    <n v="31"/>
    <n v="1"/>
    <x v="1"/>
    <x v="0"/>
    <x v="6"/>
  </r>
  <r>
    <s v="3550490"/>
    <x v="1"/>
    <s v="Edgewood Construction(MRE)"/>
    <s v="1317 NE 70th St"/>
    <s v="Vancouver"/>
    <s v="WA"/>
    <s v="720"/>
    <x v="1"/>
    <x v="1"/>
    <x v="3"/>
    <m/>
    <x v="4"/>
    <n v="682.27"/>
    <n v="17"/>
    <n v="1"/>
    <x v="0"/>
    <x v="0"/>
    <x v="6"/>
  </r>
  <r>
    <s v="3550491"/>
    <x v="1"/>
    <s v="Edgewood Construction(MRE)"/>
    <s v="1319 NE 70th St"/>
    <s v="Vancouver"/>
    <s v="WA"/>
    <s v="720"/>
    <x v="1"/>
    <x v="1"/>
    <x v="3"/>
    <m/>
    <x v="4"/>
    <n v="682.27"/>
    <n v="17"/>
    <n v="1"/>
    <x v="0"/>
    <x v="0"/>
    <x v="6"/>
  </r>
  <r>
    <s v="3550580"/>
    <x v="1"/>
    <s v="Aho Construction(MRE)"/>
    <s v="8512 NE 83rd Ct"/>
    <s v="Vancouver"/>
    <s v="WA"/>
    <s v="720"/>
    <x v="1"/>
    <x v="1"/>
    <x v="3"/>
    <m/>
    <x v="4"/>
    <n v="650.34"/>
    <n v="32"/>
    <n v="1"/>
    <x v="0"/>
    <x v="0"/>
    <x v="6"/>
  </r>
  <r>
    <s v="3550581"/>
    <x v="1"/>
    <s v="Aho Construction(MRE)"/>
    <s v="8513 NE 83rd Ct"/>
    <s v="Vancouver"/>
    <s v="WA"/>
    <s v="720"/>
    <x v="1"/>
    <x v="1"/>
    <x v="3"/>
    <m/>
    <x v="4"/>
    <n v="650.34"/>
    <n v="32"/>
    <n v="1"/>
    <x v="0"/>
    <x v="0"/>
    <x v="6"/>
  </r>
  <r>
    <s v="3550627"/>
    <x v="1"/>
    <s v="Aho Construction(MRE)"/>
    <s v="9602 NE 106th Way"/>
    <s v="Vancouver"/>
    <s v="WA"/>
    <s v="720"/>
    <x v="1"/>
    <x v="1"/>
    <x v="3"/>
    <m/>
    <x v="4"/>
    <n v="648.79999999999995"/>
    <n v="22"/>
    <n v="1"/>
    <x v="0"/>
    <x v="0"/>
    <x v="6"/>
  </r>
  <r>
    <s v="3550629"/>
    <x v="1"/>
    <s v="Aho Construction(G1F)"/>
    <s v="9508 NE 106th Way"/>
    <s v="Vancouver"/>
    <s v="WA"/>
    <s v="720"/>
    <x v="1"/>
    <x v="1"/>
    <x v="3"/>
    <m/>
    <x v="4"/>
    <n v="648.5"/>
    <n v="20"/>
    <n v="1"/>
    <x v="0"/>
    <x v="0"/>
    <x v="6"/>
  </r>
  <r>
    <s v="3550647"/>
    <x v="1"/>
    <s v="Rain Creek Construction(MRE)"/>
    <s v="2102 SE 100th Ct"/>
    <s v="Vancouver"/>
    <s v="WA"/>
    <s v="720"/>
    <x v="1"/>
    <x v="1"/>
    <x v="3"/>
    <m/>
    <x v="4"/>
    <n v="681.17"/>
    <n v="22"/>
    <n v="1"/>
    <x v="0"/>
    <x v="0"/>
    <x v="6"/>
  </r>
  <r>
    <s v="3550685"/>
    <x v="1"/>
    <s v="Lennar Northwest Inc(KSN)"/>
    <s v="3723 S Willow Dr"/>
    <s v="Ridgefield"/>
    <s v="WA"/>
    <s v="720"/>
    <x v="1"/>
    <x v="1"/>
    <x v="3"/>
    <m/>
    <x v="4"/>
    <n v="4.92"/>
    <n v="32"/>
    <n v="1"/>
    <x v="1"/>
    <x v="0"/>
    <x v="6"/>
  </r>
  <r>
    <s v="3550800"/>
    <x v="1"/>
    <s v="Pacific Lifestyle Homes(MRE)"/>
    <s v="1650 S 46th Pl"/>
    <s v="Ridgefield"/>
    <s v="WA"/>
    <s v="720"/>
    <x v="1"/>
    <x v="1"/>
    <x v="3"/>
    <m/>
    <x v="4"/>
    <n v="683.32"/>
    <n v="23"/>
    <n v="1"/>
    <x v="0"/>
    <x v="0"/>
    <x v="6"/>
  </r>
  <r>
    <s v="3550806"/>
    <x v="1"/>
    <s v="MCM of Washington Inc.(MRE)"/>
    <s v="3418 NE 177th Ave"/>
    <s v="Vancouver"/>
    <s v="WA"/>
    <s v="720"/>
    <x v="1"/>
    <x v="1"/>
    <x v="3"/>
    <m/>
    <x v="4"/>
    <n v="684.33"/>
    <n v="39"/>
    <n v="1"/>
    <x v="0"/>
    <x v="0"/>
    <x v="6"/>
  </r>
  <r>
    <s v="3550861"/>
    <x v="1"/>
    <s v="D R Horton Inc Portland(MRE)"/>
    <s v="1331 NE 72nd Way"/>
    <s v="Vancouver"/>
    <s v="WA"/>
    <s v="720"/>
    <x v="1"/>
    <x v="1"/>
    <x v="3"/>
    <m/>
    <x v="4"/>
    <n v="682.83"/>
    <n v="22"/>
    <n v="1"/>
    <x v="0"/>
    <x v="0"/>
    <x v="6"/>
  </r>
  <r>
    <s v="3550938"/>
    <x v="1"/>
    <s v="Lennar Northwest Inc(MRE)"/>
    <s v="7914 NE 178th Dr"/>
    <s v="Vancouver"/>
    <s v="WA"/>
    <s v="720"/>
    <x v="1"/>
    <x v="1"/>
    <x v="3"/>
    <m/>
    <x v="4"/>
    <n v="649.73"/>
    <n v="28"/>
    <n v="1"/>
    <x v="0"/>
    <x v="0"/>
    <x v="6"/>
  </r>
  <r>
    <s v="3550939"/>
    <x v="1"/>
    <s v="Lennar Northwest Inc(MRE)"/>
    <s v="17806 NE 80th St"/>
    <s v="Vancouver"/>
    <s v="WA"/>
    <s v="720"/>
    <x v="1"/>
    <x v="1"/>
    <x v="3"/>
    <m/>
    <x v="4"/>
    <n v="650.03"/>
    <n v="30"/>
    <n v="1"/>
    <x v="0"/>
    <x v="0"/>
    <x v="6"/>
  </r>
  <r>
    <s v="3550940"/>
    <x v="1"/>
    <s v="Lennar Northwest Inc(MRE)"/>
    <s v="17802 NE 80th St"/>
    <s v="Vancouver"/>
    <s v="WA"/>
    <s v="720"/>
    <x v="1"/>
    <x v="1"/>
    <x v="3"/>
    <m/>
    <x v="4"/>
    <n v="650.03"/>
    <n v="30"/>
    <n v="1"/>
    <x v="0"/>
    <x v="0"/>
    <x v="6"/>
  </r>
  <r>
    <s v="3550941"/>
    <x v="1"/>
    <s v="Lennar Northwest Inc(MRE)"/>
    <s v="17805 NE 80th St"/>
    <s v="Vancouver"/>
    <s v="WA"/>
    <s v="720"/>
    <x v="1"/>
    <x v="1"/>
    <x v="3"/>
    <m/>
    <x v="4"/>
    <n v="650.34"/>
    <n v="32"/>
    <n v="1"/>
    <x v="0"/>
    <x v="0"/>
    <x v="6"/>
  </r>
  <r>
    <s v="3550942"/>
    <x v="1"/>
    <s v="Lennar Northwest Inc(MRE)"/>
    <s v="17809 NE 80th St"/>
    <s v="Vancouver"/>
    <s v="WA"/>
    <s v="720"/>
    <x v="1"/>
    <x v="1"/>
    <x v="3"/>
    <m/>
    <x v="4"/>
    <n v="650.33000000000004"/>
    <n v="32"/>
    <n v="1"/>
    <x v="0"/>
    <x v="0"/>
    <x v="6"/>
  </r>
  <r>
    <s v="3551014"/>
    <x v="1"/>
    <s v="D R Horton Inc Portland(MRE)"/>
    <s v="7314 N 92nd Ave"/>
    <s v="Camas"/>
    <s v="WA"/>
    <s v="720"/>
    <x v="1"/>
    <x v="1"/>
    <x v="3"/>
    <m/>
    <x v="4"/>
    <n v="687.56"/>
    <n v="60"/>
    <n v="1"/>
    <x v="0"/>
    <x v="0"/>
    <x v="6"/>
  </r>
  <r>
    <s v="3551015"/>
    <x v="1"/>
    <s v="D R Horton Inc Portland(MRE)"/>
    <s v="7320 N 92nd Ave"/>
    <s v="Camas"/>
    <s v="WA"/>
    <s v="720"/>
    <x v="1"/>
    <x v="1"/>
    <x v="3"/>
    <m/>
    <x v="4"/>
    <n v="689.09"/>
    <n v="70"/>
    <n v="1"/>
    <x v="0"/>
    <x v="0"/>
    <x v="6"/>
  </r>
  <r>
    <s v="3551016"/>
    <x v="1"/>
    <s v="D R Horton Inc Portland(MRE)"/>
    <s v="7328 N 92nd Ave"/>
    <s v="Camas"/>
    <s v="WA"/>
    <s v="720"/>
    <x v="1"/>
    <x v="1"/>
    <x v="3"/>
    <m/>
    <x v="4"/>
    <n v="692.8"/>
    <n v="78"/>
    <n v="1"/>
    <x v="0"/>
    <x v="0"/>
    <x v="6"/>
  </r>
  <r>
    <s v="3551017"/>
    <x v="1"/>
    <s v="D R Horton Inc Portland(MRE)"/>
    <s v="7314 N 93rd Lp"/>
    <s v="Camas"/>
    <s v="WA"/>
    <s v="720"/>
    <x v="1"/>
    <x v="1"/>
    <x v="3"/>
    <m/>
    <x v="4"/>
    <n v="683.25"/>
    <n v="32"/>
    <n v="1"/>
    <x v="0"/>
    <x v="0"/>
    <x v="6"/>
  </r>
  <r>
    <s v="3551018"/>
    <x v="1"/>
    <s v="D R Horton Inc Portland(MRE)"/>
    <s v="7311 N 93rd Lp"/>
    <s v="Camas"/>
    <s v="WA"/>
    <s v="720"/>
    <x v="1"/>
    <x v="1"/>
    <x v="3"/>
    <m/>
    <x v="4"/>
    <n v="651"/>
    <n v="33"/>
    <n v="1"/>
    <x v="0"/>
    <x v="0"/>
    <x v="6"/>
  </r>
  <r>
    <s v="3551020"/>
    <x v="1"/>
    <s v="D R Horton Inc Portland(MRE)"/>
    <s v="7315 N 93rd Lp"/>
    <s v="Camas"/>
    <s v="WA"/>
    <s v="720"/>
    <x v="1"/>
    <x v="1"/>
    <x v="3"/>
    <m/>
    <x v="4"/>
    <n v="650.39"/>
    <n v="29"/>
    <n v="1"/>
    <x v="0"/>
    <x v="0"/>
    <x v="6"/>
  </r>
  <r>
    <s v="3551134"/>
    <x v="1"/>
    <s v="D R Horton Inc Portland(MRE)"/>
    <s v="7227 N 93rd Lp"/>
    <s v="Camas"/>
    <s v="WA"/>
    <s v="720"/>
    <x v="1"/>
    <x v="1"/>
    <x v="3"/>
    <m/>
    <x v="4"/>
    <n v="650.21"/>
    <n v="27"/>
    <n v="1"/>
    <x v="0"/>
    <x v="0"/>
    <x v="6"/>
  </r>
  <r>
    <s v="3551156"/>
    <x v="1"/>
    <s v="Whipple Creek Village LLC(MRE)"/>
    <s v="1707 NE 175th St"/>
    <s v="Ridgefield"/>
    <s v="WA"/>
    <s v="720"/>
    <x v="1"/>
    <x v="1"/>
    <x v="3"/>
    <m/>
    <x v="4"/>
    <n v="689.31"/>
    <n v="62"/>
    <n v="1"/>
    <x v="0"/>
    <x v="0"/>
    <x v="6"/>
  </r>
  <r>
    <s v="3551157"/>
    <x v="1"/>
    <s v="Whipple Creek Village LLC(MRE)"/>
    <s v="1711 NE 175th St"/>
    <s v="Ridgefield"/>
    <s v="WA"/>
    <s v="720"/>
    <x v="1"/>
    <x v="1"/>
    <x v="3"/>
    <m/>
    <x v="4"/>
    <n v="689.65"/>
    <n v="62"/>
    <n v="1"/>
    <x v="0"/>
    <x v="0"/>
    <x v="6"/>
  </r>
  <r>
    <s v="3551162"/>
    <x v="1"/>
    <s v="Urban Northwest Homes LLC(MRE)"/>
    <s v="15522 NE 108th Way"/>
    <s v="Vancouver"/>
    <s v="WA"/>
    <s v="720"/>
    <x v="1"/>
    <x v="1"/>
    <x v="3"/>
    <m/>
    <x v="4"/>
    <n v="650.08000000000004"/>
    <n v="27"/>
    <n v="1"/>
    <x v="0"/>
    <x v="0"/>
    <x v="6"/>
  </r>
  <r>
    <s v="3551164"/>
    <x v="1"/>
    <s v="Urban Northwest Homes LLC(MRE)"/>
    <s v="15314 NE 107th St"/>
    <s v="Vancouver"/>
    <s v="WA"/>
    <s v="720"/>
    <x v="1"/>
    <x v="1"/>
    <x v="3"/>
    <m/>
    <x v="4"/>
    <n v="649.62"/>
    <n v="24"/>
    <n v="1"/>
    <x v="0"/>
    <x v="0"/>
    <x v="6"/>
  </r>
  <r>
    <s v="3551166"/>
    <x v="1"/>
    <s v="Kingston Homes LLC(C5C)"/>
    <s v="18303 NE 81st St"/>
    <s v="Vancouver"/>
    <s v="WA"/>
    <s v="720"/>
    <x v="1"/>
    <x v="1"/>
    <x v="3"/>
    <m/>
    <x v="4"/>
    <n v="649.30999999999995"/>
    <n v="22"/>
    <n v="1"/>
    <x v="0"/>
    <x v="0"/>
    <x v="6"/>
  </r>
  <r>
    <s v="3551167"/>
    <x v="1"/>
    <s v="Urban Northwest Homes LLC(MRE)"/>
    <s v="15514 NE 107th St"/>
    <s v="Vancouver"/>
    <s v="WA"/>
    <s v="720"/>
    <x v="1"/>
    <x v="1"/>
    <x v="3"/>
    <m/>
    <x v="4"/>
    <n v="681.75"/>
    <n v="19"/>
    <n v="1"/>
    <x v="0"/>
    <x v="0"/>
    <x v="6"/>
  </r>
  <r>
    <s v="3551170"/>
    <x v="1"/>
    <s v="Kingston Homes LLC(VJS)"/>
    <s v="4148 S 11th Cir"/>
    <s v="Ridgefield"/>
    <s v="WA"/>
    <s v="720"/>
    <x v="1"/>
    <x v="1"/>
    <x v="3"/>
    <m/>
    <x v="4"/>
    <n v="651.77"/>
    <n v="29"/>
    <n v="1"/>
    <x v="0"/>
    <x v="0"/>
    <x v="6"/>
  </r>
  <r>
    <s v="3551171"/>
    <x v="1"/>
    <s v="Kingston Homes LLC(VJS)"/>
    <s v="4231 S 11th Way"/>
    <s v="Ridgefield"/>
    <s v="WA"/>
    <s v="720"/>
    <x v="1"/>
    <x v="1"/>
    <x v="3"/>
    <m/>
    <x v="4"/>
    <n v="650.54"/>
    <n v="21"/>
    <n v="1"/>
    <x v="0"/>
    <x v="0"/>
    <x v="6"/>
  </r>
  <r>
    <s v="3551173"/>
    <x v="1"/>
    <s v="D R Horton Inc Portland(MRE)"/>
    <s v="7411 N 91st Ave"/>
    <s v="Camas"/>
    <s v="WA"/>
    <s v="720"/>
    <x v="1"/>
    <x v="1"/>
    <x v="3"/>
    <m/>
    <x v="4"/>
    <n v="658.93"/>
    <n v="73"/>
    <n v="1"/>
    <x v="0"/>
    <x v="0"/>
    <x v="6"/>
  </r>
  <r>
    <s v="3551174"/>
    <x v="1"/>
    <s v="D R Horton Inc Portland(MRE)"/>
    <s v="7417 N 91st Ave"/>
    <s v="Camas"/>
    <s v="WA"/>
    <s v="720"/>
    <x v="1"/>
    <x v="1"/>
    <x v="3"/>
    <m/>
    <x v="4"/>
    <n v="691.24"/>
    <n v="72"/>
    <n v="1"/>
    <x v="0"/>
    <x v="0"/>
    <x v="6"/>
  </r>
  <r>
    <s v="3551175"/>
    <x v="1"/>
    <s v="D R Horton Inc Portland(MRE)"/>
    <s v="7425 N 91st Ave"/>
    <s v="Camas"/>
    <s v="WA"/>
    <s v="720"/>
    <x v="1"/>
    <x v="1"/>
    <x v="3"/>
    <m/>
    <x v="4"/>
    <n v="690.61"/>
    <n v="68"/>
    <n v="1"/>
    <x v="0"/>
    <x v="0"/>
    <x v="6"/>
  </r>
  <r>
    <s v="3551200"/>
    <x v="1"/>
    <s v="Generation Homes Northwest(MRE)"/>
    <s v="5202 NE 142nd St"/>
    <s v="Vancouver"/>
    <s v="WA"/>
    <s v="720"/>
    <x v="1"/>
    <x v="1"/>
    <x v="3"/>
    <m/>
    <x v="4"/>
    <n v="649.62"/>
    <n v="24"/>
    <n v="1"/>
    <x v="0"/>
    <x v="0"/>
    <x v="6"/>
  </r>
  <r>
    <s v="3551217"/>
    <x v="1"/>
    <s v="Lennar Northwest Inc(J2R)"/>
    <s v="1822 S 47 th Pl"/>
    <s v="Ridgefield"/>
    <s v="WA"/>
    <s v="720"/>
    <x v="1"/>
    <x v="1"/>
    <x v="3"/>
    <m/>
    <x v="4"/>
    <n v="684.7"/>
    <n v="32"/>
    <n v="1"/>
    <x v="0"/>
    <x v="0"/>
    <x v="6"/>
  </r>
  <r>
    <s v="3551220"/>
    <x v="1"/>
    <s v="Lennar Northwest Inc(J2R)"/>
    <s v="1836 S 47th Pl"/>
    <s v="Ridgefield"/>
    <s v="WA"/>
    <s v="720"/>
    <x v="1"/>
    <x v="1"/>
    <x v="3"/>
    <m/>
    <x v="4"/>
    <n v="684.55"/>
    <n v="31"/>
    <n v="1"/>
    <x v="0"/>
    <x v="0"/>
    <x v="6"/>
  </r>
  <r>
    <s v="3551222"/>
    <x v="1"/>
    <s v="Lennar Northwest Inc(J2R)"/>
    <s v="1850 S 47th Pl"/>
    <s v="Ridgefield"/>
    <s v="WA"/>
    <s v="720"/>
    <x v="1"/>
    <x v="1"/>
    <x v="3"/>
    <m/>
    <x v="4"/>
    <n v="684.7"/>
    <n v="32"/>
    <n v="1"/>
    <x v="0"/>
    <x v="0"/>
    <x v="6"/>
  </r>
  <r>
    <s v="3551230"/>
    <x v="1"/>
    <s v="Lennar Northwest Inc(J2R)"/>
    <s v="1851 S 47 th Pl"/>
    <s v="Ridgefield"/>
    <s v="WA"/>
    <s v="720"/>
    <x v="1"/>
    <x v="1"/>
    <x v="3"/>
    <m/>
    <x v="4"/>
    <n v="684.7"/>
    <n v="32"/>
    <n v="1"/>
    <x v="0"/>
    <x v="0"/>
    <x v="6"/>
  </r>
  <r>
    <s v="3551235"/>
    <x v="1"/>
    <s v="Lennar Northwest Inc(J2R)"/>
    <s v="1839 S 47th Pl"/>
    <s v="Ridgefield"/>
    <s v="WA"/>
    <s v="720"/>
    <x v="1"/>
    <x v="1"/>
    <x v="3"/>
    <m/>
    <x v="4"/>
    <n v="684.7"/>
    <n v="32"/>
    <n v="1"/>
    <x v="0"/>
    <x v="0"/>
    <x v="6"/>
  </r>
  <r>
    <s v="3551237"/>
    <x v="1"/>
    <s v="Lennar Northwest Inc(KSN)"/>
    <s v="1739 S 47 th Pl"/>
    <s v="Ridgefield"/>
    <s v="WA"/>
    <s v="720"/>
    <x v="1"/>
    <x v="1"/>
    <x v="3"/>
    <m/>
    <x v="4"/>
    <n v="652.23"/>
    <n v="32"/>
    <n v="1"/>
    <x v="0"/>
    <x v="0"/>
    <x v="6"/>
  </r>
  <r>
    <s v="3551240"/>
    <x v="1"/>
    <s v="Lennar Northwest Inc(J2R)"/>
    <s v="1827 S 47th Pl"/>
    <s v="Ridgefield"/>
    <s v="WA"/>
    <s v="720"/>
    <x v="1"/>
    <x v="1"/>
    <x v="3"/>
    <m/>
    <x v="4"/>
    <n v="684.7"/>
    <n v="32"/>
    <n v="1"/>
    <x v="0"/>
    <x v="0"/>
    <x v="6"/>
  </r>
  <r>
    <s v="3551242"/>
    <x v="1"/>
    <s v="Lennar Northwest Inc(KSN)"/>
    <s v="1815 S 47th Pl"/>
    <s v="Ridgefield"/>
    <s v="WA"/>
    <s v="720"/>
    <x v="1"/>
    <x v="1"/>
    <x v="3"/>
    <m/>
    <x v="4"/>
    <n v="684.7"/>
    <n v="32"/>
    <n v="1"/>
    <x v="0"/>
    <x v="0"/>
    <x v="6"/>
  </r>
  <r>
    <s v="3551252"/>
    <x v="1"/>
    <s v="Pacific Lifestyle Homes(J2R)"/>
    <s v="13318 NE 61st Ave"/>
    <s v="Vancouver"/>
    <s v="WA"/>
    <s v="720"/>
    <x v="1"/>
    <x v="1"/>
    <x v="3"/>
    <m/>
    <x v="4"/>
    <n v="683.12"/>
    <n v="21"/>
    <n v="1"/>
    <x v="0"/>
    <x v="0"/>
    <x v="6"/>
  </r>
  <r>
    <s v="3551253"/>
    <x v="1"/>
    <s v="NW Elite Homes LLC(MRE)"/>
    <s v="710 S 19th Pl"/>
    <s v="Ridgefield"/>
    <s v="WA"/>
    <s v="720"/>
    <x v="1"/>
    <x v="1"/>
    <x v="3"/>
    <m/>
    <x v="4"/>
    <n v="685.01"/>
    <n v="34"/>
    <n v="1"/>
    <x v="0"/>
    <x v="0"/>
    <x v="6"/>
  </r>
  <r>
    <s v="3551259"/>
    <x v="1"/>
    <s v="Revin Construction Inc(MRE)"/>
    <s v="13823 NE 78th St"/>
    <s v="Vancouver"/>
    <s v="WA"/>
    <s v="720"/>
    <x v="1"/>
    <x v="1"/>
    <x v="3"/>
    <m/>
    <x v="4"/>
    <n v="684.56"/>
    <n v="30"/>
    <n v="1"/>
    <x v="0"/>
    <x v="0"/>
    <x v="6"/>
  </r>
  <r>
    <s v="3551268"/>
    <x v="1"/>
    <s v="Pacific Lifestyle Homes(C5C)"/>
    <s v="13204 NE 61st Ave"/>
    <s v="Vancouver"/>
    <s v="WA"/>
    <s v="720"/>
    <x v="1"/>
    <x v="1"/>
    <x v="3"/>
    <m/>
    <x v="4"/>
    <n v="682.96"/>
    <n v="20"/>
    <n v="1"/>
    <x v="0"/>
    <x v="0"/>
    <x v="6"/>
  </r>
  <r>
    <s v="3551294"/>
    <x v="1"/>
    <s v="Pacific Lifestyle Homes(MRE)"/>
    <s v="13208 NE 61st Ave"/>
    <s v="Vancouver"/>
    <s v="WA"/>
    <s v="720"/>
    <x v="1"/>
    <x v="1"/>
    <x v="3"/>
    <m/>
    <x v="4"/>
    <n v="683.12"/>
    <n v="21"/>
    <n v="1"/>
    <x v="0"/>
    <x v="0"/>
    <x v="6"/>
  </r>
  <r>
    <s v="3551382"/>
    <x v="1"/>
    <s v="Pahlisch Homes Inc(C5C)"/>
    <s v="7306 NE 66th St"/>
    <s v="Vancouver"/>
    <s v="WA"/>
    <s v="720"/>
    <x v="1"/>
    <x v="1"/>
    <x v="3"/>
    <m/>
    <x v="4"/>
    <n v="651"/>
    <n v="24"/>
    <n v="1"/>
    <x v="0"/>
    <x v="0"/>
    <x v="6"/>
  </r>
  <r>
    <s v="3551383"/>
    <x v="1"/>
    <s v="Pahlisch Homes Inc(C5C)"/>
    <s v="7310 NE 66th St"/>
    <s v="Vancouver"/>
    <s v="WA"/>
    <s v="720"/>
    <x v="1"/>
    <x v="1"/>
    <x v="3"/>
    <m/>
    <x v="4"/>
    <n v="651.15"/>
    <n v="25"/>
    <n v="1"/>
    <x v="0"/>
    <x v="0"/>
    <x v="6"/>
  </r>
  <r>
    <s v="3551384"/>
    <x v="1"/>
    <s v="Pahlisch Homes Inc(C5C)"/>
    <s v="7314 NE 66th St"/>
    <s v="Vancouver"/>
    <s v="WA"/>
    <s v="720"/>
    <x v="1"/>
    <x v="1"/>
    <x v="3"/>
    <m/>
    <x v="4"/>
    <n v="650.85"/>
    <n v="23"/>
    <n v="1"/>
    <x v="0"/>
    <x v="0"/>
    <x v="6"/>
  </r>
  <r>
    <s v="3551385"/>
    <x v="1"/>
    <s v="Pahlisch Homes Inc(C5C)"/>
    <s v="7316 NE 66th St"/>
    <s v="Vancouver"/>
    <s v="WA"/>
    <s v="720"/>
    <x v="1"/>
    <x v="1"/>
    <x v="3"/>
    <m/>
    <x v="4"/>
    <n v="652.23"/>
    <n v="32"/>
    <n v="1"/>
    <x v="0"/>
    <x v="0"/>
    <x v="6"/>
  </r>
  <r>
    <s v="3551389"/>
    <x v="1"/>
    <s v="Pahlisch Homes Inc(J2R)"/>
    <s v="7303 NE 67th St"/>
    <s v="Vancouver"/>
    <s v="WA"/>
    <s v="720"/>
    <x v="1"/>
    <x v="1"/>
    <x v="3"/>
    <m/>
    <x v="4"/>
    <n v="685.03"/>
    <n v="33"/>
    <n v="1"/>
    <x v="0"/>
    <x v="0"/>
    <x v="6"/>
  </r>
  <r>
    <s v="3551390"/>
    <x v="1"/>
    <s v="Pahlisch Homes Inc(J2R)"/>
    <s v="7307 NE 67th St"/>
    <s v="Vancouver"/>
    <s v="WA"/>
    <s v="720"/>
    <x v="1"/>
    <x v="1"/>
    <x v="3"/>
    <m/>
    <x v="4"/>
    <n v="683.76"/>
    <n v="25"/>
    <n v="1"/>
    <x v="0"/>
    <x v="0"/>
    <x v="6"/>
  </r>
  <r>
    <s v="3551392"/>
    <x v="1"/>
    <s v="Pahlisch Homes Inc(J2R)"/>
    <s v="7311 NE 67th St"/>
    <s v="Vancouver"/>
    <s v="WA"/>
    <s v="720"/>
    <x v="1"/>
    <x v="1"/>
    <x v="3"/>
    <m/>
    <x v="4"/>
    <n v="651"/>
    <n v="24"/>
    <n v="1"/>
    <x v="0"/>
    <x v="0"/>
    <x v="6"/>
  </r>
  <r>
    <s v="3551393"/>
    <x v="1"/>
    <s v="Pahlisch Homes Inc(J2R)"/>
    <s v="7315 NE 67th St"/>
    <s v="Vancouver"/>
    <s v="WA"/>
    <s v="720"/>
    <x v="1"/>
    <x v="1"/>
    <x v="3"/>
    <m/>
    <x v="4"/>
    <n v="651.15"/>
    <n v="25"/>
    <n v="1"/>
    <x v="0"/>
    <x v="0"/>
    <x v="6"/>
  </r>
  <r>
    <s v="3551394"/>
    <x v="1"/>
    <s v="Pahlisch Homes Inc(J2R)"/>
    <s v="7319 NE 67th St"/>
    <s v="Vancouver"/>
    <s v="WA"/>
    <s v="720"/>
    <x v="1"/>
    <x v="1"/>
    <x v="3"/>
    <m/>
    <x v="4"/>
    <n v="652.70000000000005"/>
    <n v="35"/>
    <n v="1"/>
    <x v="0"/>
    <x v="0"/>
    <x v="6"/>
  </r>
  <r>
    <s v="3551424"/>
    <x v="1"/>
    <s v="Quail Custom Homes(C5C)"/>
    <s v="16017 NE 22nd Ave"/>
    <s v="Ridgefield"/>
    <s v="WA"/>
    <s v="720"/>
    <x v="1"/>
    <x v="1"/>
    <x v="3"/>
    <m/>
    <x v="4"/>
    <n v="686.39"/>
    <n v="43"/>
    <n v="1"/>
    <x v="0"/>
    <x v="0"/>
    <x v="6"/>
  </r>
  <r>
    <s v="3551430"/>
    <x v="1"/>
    <s v="Pacific Lifestyle Homes(MRE)"/>
    <s v="12400 NE 53rd Ave"/>
    <s v="Vancouver"/>
    <s v="WA"/>
    <s v="720"/>
    <x v="1"/>
    <x v="1"/>
    <x v="3"/>
    <m/>
    <x v="4"/>
    <n v="684.4"/>
    <n v="29"/>
    <n v="1"/>
    <x v="0"/>
    <x v="0"/>
    <x v="6"/>
  </r>
  <r>
    <s v="3551432"/>
    <x v="1"/>
    <s v="Pahlisch Homes Inc(MRE)"/>
    <s v="1402 NW Redwood Ln"/>
    <s v="Camas"/>
    <s v="WA"/>
    <s v="720"/>
    <x v="1"/>
    <x v="1"/>
    <x v="3"/>
    <m/>
    <x v="4"/>
    <n v="651.46"/>
    <n v="27"/>
    <n v="1"/>
    <x v="0"/>
    <x v="0"/>
    <x v="6"/>
  </r>
  <r>
    <s v="3551433"/>
    <x v="1"/>
    <s v="Pahlisch Homes Inc(MRE)"/>
    <s v="1326 NW Rolling Hills Dr"/>
    <s v="Camas"/>
    <s v="WA"/>
    <s v="720"/>
    <x v="1"/>
    <x v="1"/>
    <x v="3"/>
    <m/>
    <x v="4"/>
    <n v="653.16"/>
    <n v="38"/>
    <n v="1"/>
    <x v="0"/>
    <x v="0"/>
    <x v="6"/>
  </r>
  <r>
    <s v="3551461"/>
    <x v="1"/>
    <s v="REO Partner LLC(MRE)"/>
    <s v="12201 NE 109th St"/>
    <s v="Vancouver"/>
    <s v="WA"/>
    <s v="720"/>
    <x v="1"/>
    <x v="1"/>
    <x v="3"/>
    <m/>
    <x v="4"/>
    <n v="683.29"/>
    <n v="22"/>
    <n v="1"/>
    <x v="0"/>
    <x v="0"/>
    <x v="6"/>
  </r>
  <r>
    <s v="3551462"/>
    <x v="1"/>
    <s v="REO Partner LLC(MRE)"/>
    <s v="12301 NE 109th St"/>
    <s v="Vancouver"/>
    <s v="WA"/>
    <s v="720"/>
    <x v="1"/>
    <x v="1"/>
    <x v="3"/>
    <m/>
    <x v="4"/>
    <n v="683.29"/>
    <n v="22"/>
    <n v="1"/>
    <x v="0"/>
    <x v="0"/>
    <x v="6"/>
  </r>
  <r>
    <s v="3551463"/>
    <x v="1"/>
    <s v="REO Partner LLC(MRE)"/>
    <s v="12217 NE 109th St"/>
    <s v="Vancouver"/>
    <s v="WA"/>
    <s v="720"/>
    <x v="1"/>
    <x v="1"/>
    <x v="3"/>
    <m/>
    <x v="4"/>
    <n v="683.29"/>
    <n v="22"/>
    <n v="1"/>
    <x v="0"/>
    <x v="0"/>
    <x v="6"/>
  </r>
  <r>
    <s v="3551482"/>
    <x v="1"/>
    <s v="Pacific Lifestyle Homes(J2R)"/>
    <s v="15322 NE 14th St"/>
    <s v="Vancouver"/>
    <s v="WA"/>
    <s v="720"/>
    <x v="1"/>
    <x v="1"/>
    <x v="3"/>
    <m/>
    <x v="4"/>
    <n v="683.12"/>
    <n v="21"/>
    <n v="1"/>
    <x v="0"/>
    <x v="0"/>
    <x v="6"/>
  </r>
  <r>
    <s v="3551487"/>
    <x v="1"/>
    <s v="Pacific Lifestyle Homes(J2R)"/>
    <s v="15413 NE 14th St"/>
    <s v="Vancouver"/>
    <s v="WA"/>
    <s v="720"/>
    <x v="1"/>
    <x v="1"/>
    <x v="3"/>
    <m/>
    <x v="4"/>
    <n v="683.12"/>
    <n v="21"/>
    <n v="1"/>
    <x v="0"/>
    <x v="0"/>
    <x v="6"/>
  </r>
  <r>
    <s v="3551489"/>
    <x v="1"/>
    <s v="GA Construction Inc(C5C)"/>
    <s v="16903 NE 28th Way"/>
    <s v="Vancouver"/>
    <s v="WA"/>
    <s v="720"/>
    <x v="1"/>
    <x v="1"/>
    <x v="3"/>
    <m/>
    <x v="4"/>
    <n v="685.19"/>
    <n v="34"/>
    <n v="1"/>
    <x v="0"/>
    <x v="0"/>
    <x v="6"/>
  </r>
  <r>
    <s v="3551533"/>
    <x v="1"/>
    <s v="Waverly Homes Inc(C5C)"/>
    <s v="3001 NE 73rd Cir"/>
    <s v="Vancouver"/>
    <s v="WA"/>
    <s v="720"/>
    <x v="1"/>
    <x v="1"/>
    <x v="3"/>
    <m/>
    <x v="4"/>
    <n v="683.92"/>
    <n v="26"/>
    <n v="1"/>
    <x v="0"/>
    <x v="0"/>
    <x v="6"/>
  </r>
  <r>
    <s v="3551534"/>
    <x v="1"/>
    <s v="Waverly Homes Inc(C5C)"/>
    <s v="3003 NE 73rd Cir"/>
    <s v="Vancouver"/>
    <s v="WA"/>
    <s v="720"/>
    <x v="1"/>
    <x v="1"/>
    <x v="3"/>
    <m/>
    <x v="4"/>
    <n v="683.92"/>
    <n v="26"/>
    <n v="1"/>
    <x v="0"/>
    <x v="0"/>
    <x v="6"/>
  </r>
  <r>
    <s v="3551535"/>
    <x v="1"/>
    <s v="Waverly Homes Inc(C5C)"/>
    <s v="3005 NE 73rd Cir"/>
    <s v="Vancouver"/>
    <s v="WA"/>
    <s v="720"/>
    <x v="1"/>
    <x v="1"/>
    <x v="3"/>
    <m/>
    <x v="4"/>
    <n v="684.07"/>
    <n v="27"/>
    <n v="1"/>
    <x v="0"/>
    <x v="0"/>
    <x v="6"/>
  </r>
  <r>
    <s v="3551536"/>
    <x v="1"/>
    <s v="Waverly Homes Inc(C5C)"/>
    <s v="3007 NE 73rd Cir"/>
    <s v="Vancouver"/>
    <s v="WA"/>
    <s v="720"/>
    <x v="1"/>
    <x v="1"/>
    <x v="3"/>
    <m/>
    <x v="4"/>
    <n v="684.07"/>
    <n v="27"/>
    <n v="1"/>
    <x v="0"/>
    <x v="0"/>
    <x v="6"/>
  </r>
  <r>
    <s v="3551537"/>
    <x v="1"/>
    <s v="Waverly Homes Inc(C5C)"/>
    <s v="3009 NE 73rd Cir"/>
    <s v="Vancouver"/>
    <s v="WA"/>
    <s v="720"/>
    <x v="1"/>
    <x v="1"/>
    <x v="3"/>
    <m/>
    <x v="4"/>
    <n v="683.92"/>
    <n v="26"/>
    <n v="1"/>
    <x v="0"/>
    <x v="0"/>
    <x v="6"/>
  </r>
  <r>
    <s v="3551539"/>
    <x v="1"/>
    <s v="David Weekley Homes(MRE)"/>
    <s v="11503 NW 2nd Ct"/>
    <s v="Vancouver"/>
    <s v="WA"/>
    <s v="720"/>
    <x v="1"/>
    <x v="1"/>
    <x v="3"/>
    <m/>
    <x v="4"/>
    <n v="650.49"/>
    <n v="20"/>
    <n v="1"/>
    <x v="0"/>
    <x v="0"/>
    <x v="6"/>
  </r>
  <r>
    <s v="3551540"/>
    <x v="1"/>
    <s v="David Weekley Homes(MRE)"/>
    <s v="11623 NW 3rd Ave"/>
    <s v="Vancouver"/>
    <s v="WA"/>
    <s v="720"/>
    <x v="1"/>
    <x v="1"/>
    <x v="3"/>
    <m/>
    <x v="4"/>
    <n v="650.97"/>
    <n v="23"/>
    <n v="1"/>
    <x v="0"/>
    <x v="0"/>
    <x v="6"/>
  </r>
  <r>
    <s v="3551544"/>
    <x v="1"/>
    <s v="Marbella Estates LLC(MRE)"/>
    <s v="11529 NE 125th Ave"/>
    <s v="Vancouver"/>
    <s v="WA"/>
    <s v="720"/>
    <x v="1"/>
    <x v="1"/>
    <x v="3"/>
    <m/>
    <x v="4"/>
    <n v="683.12"/>
    <n v="21"/>
    <n v="1"/>
    <x v="0"/>
    <x v="0"/>
    <x v="6"/>
  </r>
  <r>
    <s v="3551545"/>
    <x v="1"/>
    <s v="Marbella Estates LLC(MRE)"/>
    <s v="11532 NE 126th Ave"/>
    <s v="Vancouver"/>
    <s v="WA"/>
    <s v="720"/>
    <x v="1"/>
    <x v="1"/>
    <x v="3"/>
    <m/>
    <x v="4"/>
    <n v="679.77"/>
    <n v="12"/>
    <n v="1"/>
    <x v="0"/>
    <x v="0"/>
    <x v="6"/>
  </r>
  <r>
    <s v="3551546"/>
    <x v="1"/>
    <s v="Marbella Estates LLC(MRE)"/>
    <s v="11528 NE 126th Ave"/>
    <s v="Vancouver"/>
    <s v="WA"/>
    <s v="720"/>
    <x v="1"/>
    <x v="1"/>
    <x v="3"/>
    <m/>
    <x v="4"/>
    <n v="900.55"/>
    <n v="23"/>
    <n v="1"/>
    <x v="0"/>
    <x v="0"/>
    <x v="6"/>
  </r>
  <r>
    <s v="3551547"/>
    <x v="1"/>
    <s v="Marbella Estates LLC(C5C)"/>
    <s v="11546 NE 125th Ave"/>
    <s v="Vancouver"/>
    <s v="WA"/>
    <s v="720"/>
    <x v="1"/>
    <x v="1"/>
    <x v="3"/>
    <m/>
    <x v="4"/>
    <n v="683.29"/>
    <n v="22"/>
    <n v="1"/>
    <x v="0"/>
    <x v="0"/>
    <x v="6"/>
  </r>
  <r>
    <s v="3551548"/>
    <x v="1"/>
    <s v="Marbella Estates LLC(C5C)"/>
    <s v="11541 NE 125th Ave"/>
    <s v="Vancouver"/>
    <s v="WA"/>
    <s v="720"/>
    <x v="1"/>
    <x v="1"/>
    <x v="3"/>
    <m/>
    <x v="4"/>
    <n v="683.76"/>
    <n v="25"/>
    <n v="1"/>
    <x v="0"/>
    <x v="0"/>
    <x v="6"/>
  </r>
  <r>
    <s v="3551550"/>
    <x v="1"/>
    <s v="Marbella Estates LLC(J2R)"/>
    <s v="11534 NE 125th Ave"/>
    <s v="Vancouver"/>
    <s v="WA"/>
    <s v="720"/>
    <x v="1"/>
    <x v="1"/>
    <x v="3"/>
    <m/>
    <x v="4"/>
    <n v="685.87"/>
    <n v="21"/>
    <n v="1"/>
    <x v="0"/>
    <x v="0"/>
    <x v="6"/>
  </r>
  <r>
    <s v="3551553"/>
    <x v="1"/>
    <s v="Marbella Estates LLC(J2R)"/>
    <s v="11538 NE 125th Ave"/>
    <s v="Vancouver"/>
    <s v="WA"/>
    <s v="720"/>
    <x v="1"/>
    <x v="1"/>
    <x v="3"/>
    <m/>
    <x v="4"/>
    <n v="683.29"/>
    <n v="22"/>
    <n v="1"/>
    <x v="0"/>
    <x v="0"/>
    <x v="6"/>
  </r>
  <r>
    <s v="3551555"/>
    <x v="1"/>
    <s v="Marbella Estates LLC(J2R)"/>
    <s v="11542 NE 125th Ave"/>
    <s v="Vancouver"/>
    <s v="WA"/>
    <s v="720"/>
    <x v="1"/>
    <x v="1"/>
    <x v="3"/>
    <m/>
    <x v="4"/>
    <n v="683.29"/>
    <n v="22"/>
    <n v="1"/>
    <x v="0"/>
    <x v="0"/>
    <x v="6"/>
  </r>
  <r>
    <s v="3551556"/>
    <x v="1"/>
    <s v="Alexander, Brian F(MRE)"/>
    <s v="5724 NW 144th Cir"/>
    <s v="Vancouver"/>
    <s v="WA"/>
    <s v="720"/>
    <x v="1"/>
    <x v="1"/>
    <x v="0"/>
    <m/>
    <x v="4"/>
    <n v="650.80999999999995"/>
    <n v="10"/>
    <n v="1"/>
    <x v="0"/>
    <x v="0"/>
    <x v="4"/>
  </r>
  <r>
    <s v="3551560"/>
    <x v="1"/>
    <s v="PNW Property Development LLC(MRE)"/>
    <s v="11807 NW 7th Ave"/>
    <s v="Vancouver"/>
    <s v="WA"/>
    <s v="720"/>
    <x v="1"/>
    <x v="1"/>
    <x v="3"/>
    <m/>
    <x v="4"/>
    <n v="685.36"/>
    <n v="35"/>
    <n v="1"/>
    <x v="0"/>
    <x v="0"/>
    <x v="6"/>
  </r>
  <r>
    <s v="3551561"/>
    <x v="1"/>
    <s v="PNW Property Development LLC(MRE)"/>
    <s v="508 NW 117th St"/>
    <s v="Vancouver"/>
    <s v="WA"/>
    <s v="720"/>
    <x v="1"/>
    <x v="1"/>
    <x v="3"/>
    <m/>
    <x v="4"/>
    <n v="683.29"/>
    <n v="22"/>
    <n v="1"/>
    <x v="0"/>
    <x v="0"/>
    <x v="6"/>
  </r>
  <r>
    <s v="3551563"/>
    <x v="1"/>
    <s v="Marbella Estates LLC(JMC)"/>
    <s v="11533 NE 125th Ave"/>
    <s v="Vancouver"/>
    <s v="WA"/>
    <s v="720"/>
    <x v="1"/>
    <x v="1"/>
    <x v="3"/>
    <m/>
    <x v="4"/>
    <n v="684.07"/>
    <n v="27"/>
    <n v="1"/>
    <x v="0"/>
    <x v="0"/>
    <x v="6"/>
  </r>
  <r>
    <s v="3551564"/>
    <x v="1"/>
    <s v="Marbella Estates LLC(JMC)"/>
    <s v="11537 NE 125th Ave"/>
    <s v="Vancouver"/>
    <s v="WA"/>
    <s v="720"/>
    <x v="1"/>
    <x v="1"/>
    <x v="3"/>
    <m/>
    <x v="4"/>
    <n v="683.92"/>
    <n v="26"/>
    <n v="1"/>
    <x v="0"/>
    <x v="0"/>
    <x v="6"/>
  </r>
  <r>
    <s v="3551571"/>
    <x v="1"/>
    <s v="Kingston Homes LLC(J2R)"/>
    <s v="4382 S 11th Way"/>
    <s v="Ridgefield"/>
    <s v="WA"/>
    <s v="720"/>
    <x v="1"/>
    <x v="1"/>
    <x v="3"/>
    <m/>
    <x v="4"/>
    <n v="650.82000000000005"/>
    <n v="22"/>
    <n v="1"/>
    <x v="0"/>
    <x v="0"/>
    <x v="6"/>
  </r>
  <r>
    <s v="3551572"/>
    <x v="1"/>
    <s v="Kingston Homes LLC(J2R)"/>
    <s v="1163 S 44th Ave"/>
    <s v="Ridgefield"/>
    <s v="WA"/>
    <s v="720"/>
    <x v="1"/>
    <x v="1"/>
    <x v="3"/>
    <m/>
    <x v="4"/>
    <n v="650.82000000000005"/>
    <n v="22"/>
    <n v="1"/>
    <x v="0"/>
    <x v="0"/>
    <x v="6"/>
  </r>
  <r>
    <s v="3551582"/>
    <x v="1"/>
    <s v="Aho Construction(C5C)"/>
    <s v="6707 NE 134th St"/>
    <s v="Vancouver"/>
    <s v="WA"/>
    <s v="720"/>
    <x v="1"/>
    <x v="1"/>
    <x v="3"/>
    <m/>
    <x v="4"/>
    <n v="650.65"/>
    <n v="21"/>
    <n v="1"/>
    <x v="0"/>
    <x v="0"/>
    <x v="6"/>
  </r>
  <r>
    <s v="3551655"/>
    <x v="1"/>
    <s v="LHV LLC(VJS)"/>
    <s v="3291 45th St"/>
    <s v="Washougal"/>
    <s v="WA"/>
    <s v="720"/>
    <x v="1"/>
    <x v="1"/>
    <x v="3"/>
    <m/>
    <x v="4"/>
    <n v="689.01"/>
    <n v="58"/>
    <n v="1"/>
    <x v="0"/>
    <x v="0"/>
    <x v="6"/>
  </r>
  <r>
    <s v="3551671"/>
    <x v="1"/>
    <s v="Summerplace Homes(VJS)"/>
    <s v="1653 S Harrier Rd"/>
    <s v="Ridgefield"/>
    <s v="WA"/>
    <s v="720"/>
    <x v="1"/>
    <x v="1"/>
    <x v="3"/>
    <m/>
    <x v="4"/>
    <n v="685.36"/>
    <n v="35"/>
    <n v="1"/>
    <x v="0"/>
    <x v="0"/>
    <x v="6"/>
  </r>
  <r>
    <s v="3551688"/>
    <x v="1"/>
    <s v="Pacific Lifestyle Homes(VJS)"/>
    <s v="3008 NE 144th Cir"/>
    <s v="Vancouver"/>
    <s v="WA"/>
    <s v="720"/>
    <x v="1"/>
    <x v="1"/>
    <x v="3"/>
    <m/>
    <x v="4"/>
    <n v="686.63"/>
    <n v="43"/>
    <n v="1"/>
    <x v="0"/>
    <x v="0"/>
    <x v="6"/>
  </r>
  <r>
    <s v="3551779"/>
    <x v="1"/>
    <s v="Quail Homes(VJS)"/>
    <s v="6421 NE 64th Rd"/>
    <s v="Vancouver"/>
    <s v="WA"/>
    <s v="720"/>
    <x v="1"/>
    <x v="1"/>
    <x v="3"/>
    <m/>
    <x v="4"/>
    <n v="689.5"/>
    <n v="38"/>
    <n v="1"/>
    <x v="0"/>
    <x v="0"/>
    <x v="6"/>
  </r>
  <r>
    <s v="3551780"/>
    <x v="1"/>
    <s v="Pacific Lifestyle Homes(WEB)"/>
    <s v="15410 NE 14th St"/>
    <s v="Vancouver"/>
    <s v="WA"/>
    <s v="720"/>
    <x v="1"/>
    <x v="1"/>
    <x v="3"/>
    <m/>
    <x v="4"/>
    <n v="683.29"/>
    <n v="22"/>
    <n v="1"/>
    <x v="0"/>
    <x v="0"/>
    <x v="6"/>
  </r>
  <r>
    <s v="3551782"/>
    <x v="1"/>
    <s v="Quail Homes(VJS)"/>
    <s v="6425 NE 64th Rd"/>
    <s v="Vancouver"/>
    <s v="WA"/>
    <s v="720"/>
    <x v="1"/>
    <x v="1"/>
    <x v="3"/>
    <m/>
    <x v="4"/>
    <n v="688.48"/>
    <n v="32"/>
    <n v="1"/>
    <x v="0"/>
    <x v="0"/>
    <x v="6"/>
  </r>
  <r>
    <s v="3551788"/>
    <x v="1"/>
    <s v="Discovery Development Inc(CAG)"/>
    <s v="4414 NE 58th Ave"/>
    <s v="Vancouver"/>
    <s v="WA"/>
    <s v="720"/>
    <x v="1"/>
    <x v="1"/>
    <x v="3"/>
    <m/>
    <x v="4"/>
    <n v="685.03"/>
    <n v="33"/>
    <n v="1"/>
    <x v="0"/>
    <x v="0"/>
    <x v="6"/>
  </r>
  <r>
    <s v="3551789"/>
    <x v="1"/>
    <s v="Byron Ryder Homes Inc(G1F)"/>
    <s v="3010 NE 144th Cir"/>
    <s v="Vancouver"/>
    <s v="WA"/>
    <s v="720"/>
    <x v="1"/>
    <x v="1"/>
    <x v="3"/>
    <m/>
    <x v="4"/>
    <n v="683.44"/>
    <n v="23"/>
    <n v="1"/>
    <x v="0"/>
    <x v="0"/>
    <x v="6"/>
  </r>
  <r>
    <s v="3551790"/>
    <x v="1"/>
    <s v="Quail Homes(VJS)"/>
    <s v="6404 NE 65th ST"/>
    <s v="Vancouver"/>
    <s v="WA"/>
    <s v="720"/>
    <x v="1"/>
    <x v="1"/>
    <x v="3"/>
    <m/>
    <x v="4"/>
    <n v="684.87"/>
    <n v="32"/>
    <n v="1"/>
    <x v="0"/>
    <x v="0"/>
    <x v="6"/>
  </r>
  <r>
    <s v="3551791"/>
    <x v="1"/>
    <s v="Discovery Development Inc(CAG)"/>
    <s v="4408 NE 59th Ave"/>
    <s v="Vancouver"/>
    <s v="WA"/>
    <s v="720"/>
    <x v="1"/>
    <x v="1"/>
    <x v="3"/>
    <m/>
    <x v="4"/>
    <n v="683.44"/>
    <n v="23"/>
    <n v="1"/>
    <x v="0"/>
    <x v="0"/>
    <x v="6"/>
  </r>
  <r>
    <s v="3551792"/>
    <x v="1"/>
    <s v="Quail Homes(KSN)"/>
    <s v="6409 NE 64th Rd"/>
    <s v="Vancouver"/>
    <s v="WA"/>
    <s v="720"/>
    <x v="1"/>
    <x v="1"/>
    <x v="3"/>
    <m/>
    <x v="4"/>
    <n v="688.82"/>
    <n v="34"/>
    <n v="1"/>
    <x v="0"/>
    <x v="0"/>
    <x v="6"/>
  </r>
  <r>
    <s v="3551793"/>
    <x v="1"/>
    <s v="Discovery Development Inc(CAG)"/>
    <s v="4404 NE 59th Ave"/>
    <s v="Vancouver"/>
    <s v="WA"/>
    <s v="720"/>
    <x v="1"/>
    <x v="1"/>
    <x v="3"/>
    <m/>
    <x v="4"/>
    <n v="683.44"/>
    <n v="23"/>
    <n v="1"/>
    <x v="0"/>
    <x v="0"/>
    <x v="6"/>
  </r>
  <r>
    <s v="3551794"/>
    <x v="1"/>
    <s v="Quail Homes(VJS)"/>
    <s v="6408 NE 65th ST"/>
    <s v="Vancouver"/>
    <s v="WA"/>
    <s v="720"/>
    <x v="1"/>
    <x v="1"/>
    <x v="3"/>
    <m/>
    <x v="4"/>
    <n v="684.23"/>
    <n v="28"/>
    <n v="1"/>
    <x v="0"/>
    <x v="0"/>
    <x v="6"/>
  </r>
  <r>
    <s v="3551795"/>
    <x v="1"/>
    <s v="Quail Homes(VJS)"/>
    <s v="6400 NE 65th ST"/>
    <s v="Vancouver"/>
    <s v="WA"/>
    <s v="720"/>
    <x v="1"/>
    <x v="1"/>
    <x v="3"/>
    <m/>
    <x v="4"/>
    <n v="684.23"/>
    <n v="28"/>
    <n v="1"/>
    <x v="0"/>
    <x v="0"/>
    <x v="6"/>
  </r>
  <r>
    <s v="3551796"/>
    <x v="1"/>
    <s v="Quail Homes(KSN)"/>
    <s v="6413 NE 64th Rd"/>
    <s v="Vancouver"/>
    <s v="WA"/>
    <s v="720"/>
    <x v="1"/>
    <x v="1"/>
    <x v="3"/>
    <m/>
    <x v="4"/>
    <n v="688.99"/>
    <n v="35"/>
    <n v="1"/>
    <x v="0"/>
    <x v="0"/>
    <x v="6"/>
  </r>
  <r>
    <s v="3551797"/>
    <x v="1"/>
    <s v="Quail Homes(KSN)"/>
    <s v="6417 NE 64th Rd"/>
    <s v="Vancouver"/>
    <s v="WA"/>
    <s v="720"/>
    <x v="1"/>
    <x v="1"/>
    <x v="3"/>
    <m/>
    <x v="4"/>
    <n v="691.68"/>
    <n v="51"/>
    <n v="1"/>
    <x v="0"/>
    <x v="0"/>
    <x v="6"/>
  </r>
  <r>
    <s v="3551800"/>
    <x v="1"/>
    <s v="Quail Homes(KSN)"/>
    <s v="6405 NE 64th Rd"/>
    <s v="Vancouver"/>
    <s v="WA"/>
    <s v="720"/>
    <x v="1"/>
    <x v="1"/>
    <x v="3"/>
    <m/>
    <x v="4"/>
    <n v="688.58"/>
    <n v="54"/>
    <n v="1"/>
    <x v="0"/>
    <x v="0"/>
    <x v="6"/>
  </r>
  <r>
    <s v="3551889"/>
    <x v="1"/>
    <s v="Lennar Northwest Inc(KSN)"/>
    <s v="3706 S Willow Dr"/>
    <s v="Ridgefield"/>
    <s v="WA"/>
    <s v="720"/>
    <x v="1"/>
    <x v="1"/>
    <x v="3"/>
    <m/>
    <x v="4"/>
    <n v="651.35"/>
    <n v="30"/>
    <n v="1"/>
    <x v="0"/>
    <x v="0"/>
    <x v="6"/>
  </r>
  <r>
    <s v="3551890"/>
    <x v="1"/>
    <s v="Lennar Northwest Inc(KSN)"/>
    <s v="3730 S Willow Dr"/>
    <s v="Ridgefield"/>
    <s v="WA"/>
    <s v="720"/>
    <x v="1"/>
    <x v="1"/>
    <x v="3"/>
    <m/>
    <x v="4"/>
    <n v="651.35"/>
    <n v="30"/>
    <n v="1"/>
    <x v="0"/>
    <x v="0"/>
    <x v="6"/>
  </r>
  <r>
    <s v="3551918"/>
    <x v="1"/>
    <s v="Pyramid Homes(G1F)"/>
    <s v="5710 NE 129th St"/>
    <s v="Vancouver"/>
    <s v="WA"/>
    <s v="720"/>
    <x v="1"/>
    <x v="1"/>
    <x v="3"/>
    <m/>
    <x v="4"/>
    <n v="650.82000000000005"/>
    <n v="22"/>
    <n v="1"/>
    <x v="0"/>
    <x v="0"/>
    <x v="6"/>
  </r>
  <r>
    <s v="3551932"/>
    <x v="1"/>
    <s v="Haven Homes NW LLC(CAG)"/>
    <s v="1407 NE 13th St"/>
    <s v="Battle Ground"/>
    <s v="WA"/>
    <s v="720"/>
    <x v="1"/>
    <x v="1"/>
    <x v="3"/>
    <m/>
    <x v="4"/>
    <n v="646.23"/>
    <n v="19"/>
    <n v="1"/>
    <x v="0"/>
    <x v="0"/>
    <x v="6"/>
  </r>
  <r>
    <s v="3551938"/>
    <x v="1"/>
    <s v="Freitas, Ted P(VJS)"/>
    <s v="5905 NE 42nd Ave"/>
    <s v="Vancouver"/>
    <s v="WA"/>
    <s v="720"/>
    <x v="1"/>
    <x v="1"/>
    <x v="3"/>
    <m/>
    <x v="4"/>
    <n v="651.76"/>
    <n v="28"/>
    <n v="1"/>
    <x v="0"/>
    <x v="0"/>
    <x v="4"/>
  </r>
  <r>
    <s v="3551939"/>
    <x v="1"/>
    <s v="Freitas, Ted P(VJS)"/>
    <s v="5909 NE 42nd Ct"/>
    <s v="Vancouver"/>
    <s v="WA"/>
    <s v="720"/>
    <x v="1"/>
    <x v="1"/>
    <x v="3"/>
    <m/>
    <x v="4"/>
    <n v="684.23"/>
    <n v="28"/>
    <n v="1"/>
    <x v="0"/>
    <x v="0"/>
    <x v="4"/>
  </r>
  <r>
    <s v="3551954"/>
    <x v="1"/>
    <s v="LGI Homes Oregon LLC(G1F)"/>
    <s v="16505 Ne 90Th Circle"/>
    <s v="Vancouver"/>
    <s v="WA"/>
    <s v="720"/>
    <x v="1"/>
    <x v="1"/>
    <x v="3"/>
    <m/>
    <x v="4"/>
    <n v="680.26"/>
    <n v="8"/>
    <n v="1"/>
    <x v="0"/>
    <x v="0"/>
    <x v="6"/>
  </r>
  <r>
    <s v="3551958"/>
    <x v="1"/>
    <s v="LGI Homes Oregon LLC(G1F)"/>
    <s v="16507 Ne 90Th Circle"/>
    <s v="Vancouver"/>
    <s v="WA"/>
    <s v="720"/>
    <x v="1"/>
    <x v="1"/>
    <x v="3"/>
    <m/>
    <x v="4"/>
    <n v="680.59"/>
    <n v="10"/>
    <n v="1"/>
    <x v="0"/>
    <x v="0"/>
    <x v="6"/>
  </r>
  <r>
    <s v="3551964"/>
    <x v="1"/>
    <s v="LGI Homes Oregon LLC(G1F)"/>
    <s v="16514 Ne 90Th Circle"/>
    <s v="Vancouver"/>
    <s v="WA"/>
    <s v="720"/>
    <x v="1"/>
    <x v="1"/>
    <x v="3"/>
    <m/>
    <x v="4"/>
    <n v="682.49"/>
    <n v="22"/>
    <n v="1"/>
    <x v="0"/>
    <x v="0"/>
    <x v="6"/>
  </r>
  <r>
    <s v="3551970"/>
    <x v="1"/>
    <s v="LGI Homes Oregon LLC(G1F)"/>
    <s v="9003 NE 165th Ave"/>
    <s v="Vancouver"/>
    <s v="WA"/>
    <s v="720"/>
    <x v="1"/>
    <x v="1"/>
    <x v="3"/>
    <m/>
    <x v="4"/>
    <n v="683.77"/>
    <n v="30"/>
    <n v="1"/>
    <x v="0"/>
    <x v="0"/>
    <x v="6"/>
  </r>
  <r>
    <s v="3552042"/>
    <x v="1"/>
    <s v="Pacific Lifestyle Homes(WEB)"/>
    <s v="15305 NE 15th St"/>
    <s v="Vancouver"/>
    <s v="WA"/>
    <s v="720"/>
    <x v="1"/>
    <x v="1"/>
    <x v="3"/>
    <m/>
    <x v="4"/>
    <n v="683.29"/>
    <n v="22"/>
    <n v="1"/>
    <x v="0"/>
    <x v="0"/>
    <x v="6"/>
  </r>
  <r>
    <s v="3552071"/>
    <x v="1"/>
    <s v="Evergreen Homes NW LLC(G1F)"/>
    <s v="7424 NE 211th Cir"/>
    <s v="Battle Ground"/>
    <s v="WA"/>
    <s v="720"/>
    <x v="1"/>
    <x v="1"/>
    <x v="3"/>
    <m/>
    <x v="4"/>
    <n v="687.1"/>
    <n v="46"/>
    <n v="1"/>
    <x v="0"/>
    <x v="0"/>
    <x v="6"/>
  </r>
  <r>
    <s v="3552088"/>
    <x v="1"/>
    <s v="Cedar Ridge Homes(VJS)"/>
    <s v="1717 NW 26th Ave"/>
    <s v="Battle Ground"/>
    <s v="WA"/>
    <s v="720"/>
    <x v="1"/>
    <x v="1"/>
    <x v="3"/>
    <m/>
    <x v="4"/>
    <n v="684.23"/>
    <n v="28"/>
    <n v="1"/>
    <x v="0"/>
    <x v="0"/>
    <x v="6"/>
  </r>
  <r>
    <s v="3552089"/>
    <x v="1"/>
    <s v="Cedar Ridge Homes(VJS)"/>
    <s v="1707 NW 26th Ave"/>
    <s v="Battle Ground"/>
    <s v="WA"/>
    <s v="720"/>
    <x v="1"/>
    <x v="1"/>
    <x v="3"/>
    <m/>
    <x v="4"/>
    <n v="684.4"/>
    <n v="29"/>
    <n v="1"/>
    <x v="0"/>
    <x v="0"/>
    <x v="6"/>
  </r>
  <r>
    <s v="3552101"/>
    <x v="1"/>
    <s v="Forest View Inc(JMC)"/>
    <s v="3220 NW Hood Ct"/>
    <s v="Camas"/>
    <s v="WA"/>
    <s v="720"/>
    <x v="1"/>
    <x v="1"/>
    <x v="0"/>
    <m/>
    <x v="4"/>
    <n v="655.02"/>
    <n v="22"/>
    <n v="1"/>
    <x v="0"/>
    <x v="0"/>
    <x v="6"/>
  </r>
  <r>
    <s v="3552126"/>
    <x v="1"/>
    <s v="Aho Construction(JMC)"/>
    <s v="9501 NE 106th Way"/>
    <s v="Vancouver"/>
    <s v="WA"/>
    <s v="720"/>
    <x v="1"/>
    <x v="1"/>
    <x v="3"/>
    <m/>
    <x v="4"/>
    <n v="650.82000000000005"/>
    <n v="22"/>
    <n v="1"/>
    <x v="0"/>
    <x v="0"/>
    <x v="6"/>
  </r>
  <r>
    <s v="3552175"/>
    <x v="1"/>
    <s v="Cedars Construction LLC(VJS)"/>
    <s v="1245 S Quail Hill Pl"/>
    <s v="Ridgefield"/>
    <s v="WA"/>
    <s v="720"/>
    <x v="1"/>
    <x v="1"/>
    <x v="3"/>
    <m/>
    <x v="4"/>
    <n v="2167.4499999999998"/>
    <n v="23"/>
    <n v="1"/>
    <x v="0"/>
    <x v="0"/>
    <x v="6"/>
  </r>
  <r>
    <s v="3552180"/>
    <x v="1"/>
    <s v="Haven Homes NW LLC(G1F)"/>
    <s v="1315 NE 13th St"/>
    <s v="Battle Ground"/>
    <s v="WA"/>
    <s v="720"/>
    <x v="1"/>
    <x v="1"/>
    <x v="3"/>
    <m/>
    <x v="4"/>
    <n v="646.24"/>
    <n v="19"/>
    <n v="1"/>
    <x v="0"/>
    <x v="0"/>
    <x v="6"/>
  </r>
  <r>
    <s v="3552183"/>
    <x v="1"/>
    <s v="2 Creeks Construction LLC(G1F)"/>
    <s v="1403 NE 170th Cir"/>
    <s v="Ridgefield"/>
    <s v="WA"/>
    <s v="720"/>
    <x v="1"/>
    <x v="1"/>
    <x v="3"/>
    <m/>
    <x v="4"/>
    <n v="702.09"/>
    <n v="35"/>
    <n v="1"/>
    <x v="0"/>
    <x v="0"/>
    <x v="6"/>
  </r>
  <r>
    <s v="3552192"/>
    <x v="1"/>
    <s v="Strassenberg, Tom A(CAG)"/>
    <s v="1916 NW 44th Ave"/>
    <s v="Camas"/>
    <s v="WA"/>
    <s v="720"/>
    <x v="1"/>
    <x v="1"/>
    <x v="3"/>
    <m/>
    <x v="4"/>
    <n v="685.83"/>
    <n v="38"/>
    <n v="1"/>
    <x v="0"/>
    <x v="0"/>
    <x v="4"/>
  </r>
  <r>
    <s v="3552194"/>
    <x v="1"/>
    <s v="Strassenberg, Tom A(CAG)"/>
    <s v="1934 NW 44th Ave"/>
    <s v="Camas"/>
    <s v="WA"/>
    <s v="720"/>
    <x v="1"/>
    <x v="1"/>
    <x v="3"/>
    <m/>
    <x v="4"/>
    <n v="683.92"/>
    <n v="26"/>
    <n v="1"/>
    <x v="0"/>
    <x v="0"/>
    <x v="4"/>
  </r>
  <r>
    <s v="3552281"/>
    <x v="1"/>
    <s v="Pacific Lifestyle Homes(G1F)"/>
    <s v="15401 NE 15th St"/>
    <s v="Vancouver"/>
    <s v="WA"/>
    <s v="720"/>
    <x v="1"/>
    <x v="1"/>
    <x v="3"/>
    <m/>
    <x v="4"/>
    <n v="682.51"/>
    <n v="20"/>
    <n v="1"/>
    <x v="0"/>
    <x v="0"/>
    <x v="6"/>
  </r>
  <r>
    <s v="3552295"/>
    <x v="1"/>
    <s v="Pacific Lifestyle Homes(G1F)"/>
    <s v="5816 NW 151st Dr"/>
    <s v="Vancouver"/>
    <s v="WA"/>
    <s v="720"/>
    <x v="1"/>
    <x v="1"/>
    <x v="3"/>
    <m/>
    <x v="4"/>
    <n v="683.15"/>
    <n v="24"/>
    <n v="1"/>
    <x v="0"/>
    <x v="0"/>
    <x v="6"/>
  </r>
  <r>
    <s v="3552297"/>
    <x v="1"/>
    <s v="Helmes Inc(G1F)"/>
    <s v="13109 NE 56th Ave"/>
    <s v="Vancouver"/>
    <s v="WA"/>
    <s v="720"/>
    <x v="1"/>
    <x v="1"/>
    <x v="3"/>
    <m/>
    <x v="4"/>
    <n v="650.22"/>
    <n v="21"/>
    <n v="1"/>
    <x v="0"/>
    <x v="0"/>
    <x v="6"/>
  </r>
  <r>
    <s v="3552308"/>
    <x v="1"/>
    <s v="Manor Homes Washington Inc(CAG)"/>
    <s v="10920 NE 95th Pl"/>
    <s v="Vancouver"/>
    <s v="WA"/>
    <s v="720"/>
    <x v="1"/>
    <x v="1"/>
    <x v="3"/>
    <m/>
    <x v="4"/>
    <n v="650.86"/>
    <n v="25"/>
    <n v="1"/>
    <x v="0"/>
    <x v="0"/>
    <x v="6"/>
  </r>
  <r>
    <s v="3552313"/>
    <x v="1"/>
    <s v="Kingston Homes LLC(VJS)"/>
    <s v="13011 NE 60th Ave"/>
    <s v="Vancouver"/>
    <s v="WA"/>
    <s v="720"/>
    <x v="1"/>
    <x v="1"/>
    <x v="3"/>
    <m/>
    <x v="4"/>
    <n v="650.38"/>
    <n v="22"/>
    <n v="1"/>
    <x v="0"/>
    <x v="0"/>
    <x v="6"/>
  </r>
  <r>
    <s v="3552321"/>
    <x v="1"/>
    <s v="Manor Homes Washington Inc(VJS)"/>
    <s v="10916 NE 95th Pl"/>
    <s v="Vancouver"/>
    <s v="WA"/>
    <s v="720"/>
    <x v="1"/>
    <x v="1"/>
    <x v="3"/>
    <m/>
    <x v="4"/>
    <n v="650.22"/>
    <n v="21"/>
    <n v="1"/>
    <x v="0"/>
    <x v="0"/>
    <x v="6"/>
  </r>
  <r>
    <s v="3552407"/>
    <x v="1"/>
    <s v="A &amp; V Homes Construction Inc(G1F)"/>
    <s v="17001 NE 28th Way"/>
    <s v="Vancouver"/>
    <s v="WA"/>
    <s v="720"/>
    <x v="1"/>
    <x v="1"/>
    <x v="3"/>
    <m/>
    <x v="4"/>
    <n v="683.47"/>
    <n v="26"/>
    <n v="1"/>
    <x v="0"/>
    <x v="0"/>
    <x v="6"/>
  </r>
  <r>
    <s v="3552410"/>
    <x v="1"/>
    <s v="Pahlisch Homes Inc(G1F)"/>
    <s v="1472 NW Rolling Hills Dr"/>
    <s v="Camas"/>
    <s v="WA"/>
    <s v="720"/>
    <x v="1"/>
    <x v="1"/>
    <x v="3"/>
    <m/>
    <x v="4"/>
    <n v="653.88"/>
    <n v="44"/>
    <n v="1"/>
    <x v="0"/>
    <x v="0"/>
    <x v="6"/>
  </r>
  <r>
    <s v="3552423"/>
    <x v="1"/>
    <s v="Kingston Homes LLC(G1F)"/>
    <s v="5110 NE 142nd St"/>
    <s v="Vancouver"/>
    <s v="WA"/>
    <s v="720"/>
    <x v="1"/>
    <x v="1"/>
    <x v="3"/>
    <m/>
    <x v="4"/>
    <n v="652.04"/>
    <n v="35"/>
    <n v="1"/>
    <x v="0"/>
    <x v="0"/>
    <x v="6"/>
  </r>
  <r>
    <s v="3552435"/>
    <x v="1"/>
    <s v="Kingston Homes LLC(G1F)"/>
    <s v="4248 S 11th Way"/>
    <s v="Ridgefield"/>
    <s v="WA"/>
    <s v="720"/>
    <x v="1"/>
    <x v="1"/>
    <x v="3"/>
    <m/>
    <x v="4"/>
    <n v="651.45000000000005"/>
    <n v="26"/>
    <n v="1"/>
    <x v="0"/>
    <x v="0"/>
    <x v="6"/>
  </r>
  <r>
    <s v="3552441"/>
    <x v="1"/>
    <s v="Prokopenko, Ivan(JMC)"/>
    <s v="16805 NE 28th Way"/>
    <s v="Vancouver"/>
    <s v="WA"/>
    <s v="720"/>
    <x v="1"/>
    <x v="1"/>
    <x v="3"/>
    <m/>
    <x v="4"/>
    <n v="685.87"/>
    <n v="41"/>
    <n v="1"/>
    <x v="0"/>
    <x v="0"/>
    <x v="4"/>
  </r>
  <r>
    <s v="3552452"/>
    <x v="1"/>
    <s v="Lennar Northwest Inc(JMC)"/>
    <s v="3903 S Willow Dr"/>
    <s v="Ridgefield"/>
    <s v="WA"/>
    <s v="720"/>
    <x v="1"/>
    <x v="1"/>
    <x v="3"/>
    <m/>
    <x v="4"/>
    <n v="650.97"/>
    <n v="23"/>
    <n v="1"/>
    <x v="0"/>
    <x v="0"/>
    <x v="6"/>
  </r>
  <r>
    <s v="3552453"/>
    <x v="1"/>
    <s v="Lennar Northwest Inc(JMC)"/>
    <s v="3911 S Willow Dr"/>
    <s v="Ridgefield"/>
    <s v="WA"/>
    <s v="720"/>
    <x v="1"/>
    <x v="1"/>
    <x v="3"/>
    <m/>
    <x v="4"/>
    <n v="650.97"/>
    <n v="23"/>
    <n v="1"/>
    <x v="0"/>
    <x v="0"/>
    <x v="6"/>
  </r>
  <r>
    <s v="3552516"/>
    <x v="1"/>
    <s v="Haven Homes NW LLC(VJS)"/>
    <s v="1309 NE 13th St"/>
    <s v="Battle Ground"/>
    <s v="WA"/>
    <s v="720"/>
    <x v="1"/>
    <x v="1"/>
    <x v="3"/>
    <m/>
    <x v="4"/>
    <n v="646.32000000000005"/>
    <n v="24"/>
    <n v="1"/>
    <x v="0"/>
    <x v="0"/>
    <x v="6"/>
  </r>
  <r>
    <s v="3552539"/>
    <x v="1"/>
    <s v="Helmes Inc(WEB)"/>
    <s v="2503 NE 7th Dr"/>
    <s v="Battle Ground"/>
    <s v="WA"/>
    <s v="720"/>
    <x v="1"/>
    <x v="1"/>
    <x v="3"/>
    <m/>
    <x v="4"/>
    <n v="651.42999999999995"/>
    <n v="35"/>
    <n v="1"/>
    <x v="0"/>
    <x v="0"/>
    <x v="6"/>
  </r>
  <r>
    <s v="3552554"/>
    <x v="1"/>
    <s v="Precision Transport(VJS)"/>
    <s v="1103 NE 152nd Ave"/>
    <s v="Vancouver"/>
    <s v="WA"/>
    <s v="720"/>
    <x v="1"/>
    <x v="1"/>
    <x v="3"/>
    <m/>
    <x v="4"/>
    <n v="684.93"/>
    <n v="38"/>
    <n v="1"/>
    <x v="0"/>
    <x v="0"/>
    <x v="4"/>
  </r>
  <r>
    <s v="3552559"/>
    <x v="1"/>
    <s v="Pahlisch Homes Inc(CAG)"/>
    <s v="1405 NW Redwood Ln"/>
    <s v="Camas"/>
    <s v="WA"/>
    <s v="720"/>
    <x v="1"/>
    <x v="1"/>
    <x v="3"/>
    <m/>
    <x v="4"/>
    <n v="651.54999999999995"/>
    <n v="32"/>
    <n v="1"/>
    <x v="0"/>
    <x v="0"/>
    <x v="6"/>
  </r>
  <r>
    <s v="3552623"/>
    <x v="1"/>
    <s v="Pacific Lifestyle Homes(KSN)"/>
    <s v="5804 NE 131st St"/>
    <s v="Vancouver"/>
    <s v="WA"/>
    <s v="720"/>
    <x v="1"/>
    <x v="1"/>
    <x v="3"/>
    <m/>
    <x v="4"/>
    <n v="682.22"/>
    <n v="21"/>
    <n v="1"/>
    <x v="0"/>
    <x v="0"/>
    <x v="6"/>
  </r>
  <r>
    <s v="3552650"/>
    <x v="1"/>
    <s v="ADM Building LLC(JMC)"/>
    <s v="9202 NE 142nd Ave"/>
    <s v="Vancouver"/>
    <s v="WA"/>
    <s v="720"/>
    <x v="1"/>
    <x v="1"/>
    <x v="3"/>
    <m/>
    <x v="4"/>
    <n v="683.17"/>
    <n v="27"/>
    <n v="1"/>
    <x v="0"/>
    <x v="0"/>
    <x v="6"/>
  </r>
  <r>
    <s v="3552682"/>
    <x v="1"/>
    <s v="Haven Homes NW LLC(G1F)"/>
    <s v="1401 NE 13th St"/>
    <s v="Battle Ground"/>
    <s v="WA"/>
    <s v="720"/>
    <x v="1"/>
    <x v="1"/>
    <x v="3"/>
    <m/>
    <x v="4"/>
    <n v="671.32"/>
    <n v="24"/>
    <n v="1"/>
    <x v="0"/>
    <x v="0"/>
    <x v="6"/>
  </r>
  <r>
    <s v="3552736"/>
    <x v="1"/>
    <s v="Aho Construction(KSN)"/>
    <s v="6710 NE 134th St"/>
    <s v="Vancouver"/>
    <s v="WA"/>
    <s v="720"/>
    <x v="1"/>
    <x v="1"/>
    <x v="3"/>
    <m/>
    <x v="4"/>
    <n v="650.75"/>
    <n v="27"/>
    <n v="1"/>
    <x v="0"/>
    <x v="0"/>
    <x v="6"/>
  </r>
  <r>
    <s v="3552752"/>
    <x v="1"/>
    <s v="Hendrickson Development Inc(JMC)"/>
    <s v="1520 NW 24th Ave"/>
    <s v="Battle Ground"/>
    <s v="WA"/>
    <s v="720"/>
    <x v="1"/>
    <x v="1"/>
    <x v="3"/>
    <m/>
    <x v="4"/>
    <n v="682.54"/>
    <n v="23"/>
    <n v="1"/>
    <x v="0"/>
    <x v="0"/>
    <x v="6"/>
  </r>
  <r>
    <s v="3552753"/>
    <x v="1"/>
    <s v="Hendrickson Development Inc(JMC)"/>
    <s v="1705 NW 24th Ave"/>
    <s v="Battle Ground"/>
    <s v="WA"/>
    <s v="720"/>
    <x v="1"/>
    <x v="1"/>
    <x v="3"/>
    <m/>
    <x v="4"/>
    <n v="682.35"/>
    <n v="22"/>
    <n v="1"/>
    <x v="0"/>
    <x v="0"/>
    <x v="6"/>
  </r>
  <r>
    <s v="3552833"/>
    <x v="1"/>
    <s v="Lennar Northwest Inc(G1F)"/>
    <s v="13705 NW 54th ave"/>
    <s v="Vancouver"/>
    <s v="WA"/>
    <s v="720"/>
    <x v="1"/>
    <x v="1"/>
    <x v="3"/>
    <m/>
    <x v="4"/>
    <n v="685.2"/>
    <n v="31"/>
    <n v="1"/>
    <x v="0"/>
    <x v="0"/>
    <x v="6"/>
  </r>
  <r>
    <s v="3552836"/>
    <x v="1"/>
    <s v="Lennar Northwest Inc(WEB)"/>
    <s v="13701 NW 54th Ave"/>
    <s v="Vancouver"/>
    <s v="WA"/>
    <s v="720"/>
    <x v="1"/>
    <x v="1"/>
    <x v="3"/>
    <m/>
    <x v="4"/>
    <n v="687.46"/>
    <n v="44"/>
    <n v="1"/>
    <x v="0"/>
    <x v="0"/>
    <x v="6"/>
  </r>
  <r>
    <s v="3552838"/>
    <x v="1"/>
    <s v="Lennar Northwest Inc(G1F)"/>
    <s v="5408 NW 138th street"/>
    <s v="Vancouver"/>
    <s v="WA"/>
    <s v="720"/>
    <x v="1"/>
    <x v="1"/>
    <x v="3"/>
    <m/>
    <x v="4"/>
    <n v="2192.2800000000002"/>
    <n v="47"/>
    <n v="1"/>
    <x v="0"/>
    <x v="0"/>
    <x v="6"/>
  </r>
  <r>
    <s v="3552842"/>
    <x v="1"/>
    <s v="Lennar Northwest Inc(VJS)"/>
    <s v="1720 S 47"/>
    <s v="Ridgefield"/>
    <s v="WA"/>
    <s v="720"/>
    <x v="1"/>
    <x v="1"/>
    <x v="3"/>
    <m/>
    <x v="4"/>
    <n v="652.09"/>
    <n v="30"/>
    <n v="1"/>
    <x v="0"/>
    <x v="0"/>
    <x v="6"/>
  </r>
  <r>
    <s v="3552843"/>
    <x v="1"/>
    <s v="Lennar Northwest Inc(G1F)"/>
    <s v="5403 NW 137th street"/>
    <s v="Vancouver"/>
    <s v="WA"/>
    <s v="720"/>
    <x v="1"/>
    <x v="1"/>
    <x v="3"/>
    <m/>
    <x v="4"/>
    <n v="685.03"/>
    <n v="30"/>
    <n v="1"/>
    <x v="0"/>
    <x v="0"/>
    <x v="6"/>
  </r>
  <r>
    <s v="3552844"/>
    <x v="1"/>
    <s v="Lennar Northwest Inc(VJS)"/>
    <s v="1732 S 47"/>
    <s v="Ridgefield"/>
    <s v="WA"/>
    <s v="720"/>
    <x v="1"/>
    <x v="1"/>
    <x v="3"/>
    <m/>
    <x v="4"/>
    <n v="651.6"/>
    <n v="27"/>
    <n v="1"/>
    <x v="0"/>
    <x v="0"/>
    <x v="6"/>
  </r>
  <r>
    <s v="3552845"/>
    <x v="1"/>
    <s v="Popescu, Bogdan M(CAG)"/>
    <s v="464 NE 43rd Cir"/>
    <s v="Camas"/>
    <s v="WA"/>
    <s v="720"/>
    <x v="1"/>
    <x v="1"/>
    <x v="0"/>
    <m/>
    <x v="4"/>
    <n v="653.12"/>
    <n v="19"/>
    <n v="1"/>
    <x v="0"/>
    <x v="0"/>
    <x v="4"/>
  </r>
  <r>
    <s v="3552846"/>
    <x v="1"/>
    <s v="Lennar Northwest Inc(VJS)"/>
    <s v="1727 S 47"/>
    <s v="Ridgefield"/>
    <s v="WA"/>
    <s v="720"/>
    <x v="1"/>
    <x v="1"/>
    <x v="3"/>
    <m/>
    <x v="4"/>
    <n v="684.56"/>
    <n v="30"/>
    <n v="1"/>
    <x v="0"/>
    <x v="0"/>
    <x v="6"/>
  </r>
  <r>
    <s v="3552847"/>
    <x v="1"/>
    <s v="Lennar Northwest Inc(VJS)"/>
    <s v="1715 S 47"/>
    <s v="Ridgefield"/>
    <s v="WA"/>
    <s v="720"/>
    <x v="1"/>
    <x v="1"/>
    <x v="3"/>
    <m/>
    <x v="4"/>
    <n v="652.09"/>
    <n v="30"/>
    <n v="1"/>
    <x v="0"/>
    <x v="0"/>
    <x v="6"/>
  </r>
  <r>
    <s v="3552854"/>
    <x v="1"/>
    <s v="Lennar Northwest Inc(WEB)"/>
    <s v="5407 NW 137th street"/>
    <s v="Vancouver"/>
    <s v="WA"/>
    <s v="720"/>
    <x v="1"/>
    <x v="1"/>
    <x v="3"/>
    <m/>
    <x v="4"/>
    <n v="652.02"/>
    <n v="27"/>
    <n v="1"/>
    <x v="0"/>
    <x v="0"/>
    <x v="6"/>
  </r>
  <r>
    <s v="3552866"/>
    <x v="1"/>
    <s v="Lennar Northwest Inc(VJS)"/>
    <s v="1751 S 47"/>
    <s v="Ridgefield"/>
    <s v="WA"/>
    <s v="720"/>
    <x v="1"/>
    <x v="1"/>
    <x v="3"/>
    <m/>
    <x v="4"/>
    <n v="684.87"/>
    <n v="32"/>
    <n v="1"/>
    <x v="0"/>
    <x v="0"/>
    <x v="6"/>
  </r>
  <r>
    <s v="3552869"/>
    <x v="1"/>
    <s v="Lennar Northwest Inc(G1F)"/>
    <s v="5411 NW 137th St"/>
    <s v="Vancouver"/>
    <s v="WA"/>
    <s v="720"/>
    <x v="1"/>
    <x v="1"/>
    <x v="3"/>
    <m/>
    <x v="4"/>
    <n v="684.67"/>
    <n v="28"/>
    <n v="1"/>
    <x v="0"/>
    <x v="0"/>
    <x v="6"/>
  </r>
  <r>
    <s v="3552873"/>
    <x v="1"/>
    <s v="Lennar Northwest Inc(G1F)"/>
    <s v="5415 NW 137th street"/>
    <s v="Vancouver"/>
    <s v="WA"/>
    <s v="720"/>
    <x v="1"/>
    <x v="1"/>
    <x v="3"/>
    <m/>
    <x v="4"/>
    <n v="653.78"/>
    <n v="37"/>
    <n v="1"/>
    <x v="0"/>
    <x v="0"/>
    <x v="6"/>
  </r>
  <r>
    <s v="3552874"/>
    <x v="1"/>
    <s v="D R Horton Inc Portland(MRE)"/>
    <s v="3603 NE Laurel St"/>
    <s v="Camas"/>
    <s v="WA"/>
    <s v="720"/>
    <x v="1"/>
    <x v="1"/>
    <x v="3"/>
    <m/>
    <x v="4"/>
    <n v="651.45000000000005"/>
    <n v="26"/>
    <n v="1"/>
    <x v="0"/>
    <x v="0"/>
    <x v="6"/>
  </r>
  <r>
    <s v="3552876"/>
    <x v="1"/>
    <s v="D R Horton Inc Portland(MRE)"/>
    <s v="3538 NE Kingbird St"/>
    <s v="Camas"/>
    <s v="WA"/>
    <s v="720"/>
    <x v="1"/>
    <x v="1"/>
    <x v="3"/>
    <m/>
    <x v="4"/>
    <n v="684.56"/>
    <n v="30"/>
    <n v="1"/>
    <x v="0"/>
    <x v="0"/>
    <x v="6"/>
  </r>
  <r>
    <s v="3552882"/>
    <x v="1"/>
    <s v="Sun Country Homes(JMC)"/>
    <s v="5905 NE 56th Cir"/>
    <s v="Vancouver"/>
    <s v="WA"/>
    <s v="720"/>
    <x v="1"/>
    <x v="1"/>
    <x v="3"/>
    <m/>
    <x v="4"/>
    <n v="685.36"/>
    <n v="35"/>
    <n v="1"/>
    <x v="0"/>
    <x v="0"/>
    <x v="6"/>
  </r>
  <r>
    <s v="3552925"/>
    <x v="1"/>
    <s v="Helmes Inc(KSN)"/>
    <s v="5905 NE 134th St"/>
    <s v="Vancouver"/>
    <s v="WA"/>
    <s v="720"/>
    <x v="1"/>
    <x v="1"/>
    <x v="3"/>
    <m/>
    <x v="4"/>
    <n v="651.29"/>
    <n v="25"/>
    <n v="1"/>
    <x v="0"/>
    <x v="0"/>
    <x v="6"/>
  </r>
  <r>
    <s v="3552926"/>
    <x v="1"/>
    <s v="Helmes Inc(KSN)"/>
    <s v="5219 NE 134th St"/>
    <s v="Vancouver"/>
    <s v="WA"/>
    <s v="720"/>
    <x v="1"/>
    <x v="1"/>
    <x v="3"/>
    <m/>
    <x v="4"/>
    <n v="683.28"/>
    <n v="22"/>
    <n v="1"/>
    <x v="0"/>
    <x v="0"/>
    <x v="6"/>
  </r>
  <r>
    <s v="3553037"/>
    <x v="1"/>
    <s v="Lennar Northwest Inc(JMC)"/>
    <s v="7803 NE 180th Ave"/>
    <s v="Vancouver"/>
    <s v="WA"/>
    <s v="720"/>
    <x v="1"/>
    <x v="1"/>
    <x v="3"/>
    <m/>
    <x v="4"/>
    <n v="647.91"/>
    <n v="30"/>
    <n v="1"/>
    <x v="0"/>
    <x v="0"/>
    <x v="6"/>
  </r>
  <r>
    <s v="3553041"/>
    <x v="1"/>
    <s v="Lennar Northwest Inc(JMC)"/>
    <s v="7809 NE 180th Ave"/>
    <s v="Vancouver"/>
    <s v="WA"/>
    <s v="720"/>
    <x v="1"/>
    <x v="1"/>
    <x v="3"/>
    <m/>
    <x v="4"/>
    <n v="648.38"/>
    <n v="33"/>
    <n v="1"/>
    <x v="0"/>
    <x v="0"/>
    <x v="6"/>
  </r>
  <r>
    <s v="3553048"/>
    <x v="1"/>
    <s v="D R Horton Inc Portland(G1F)"/>
    <s v="1400 NE 71st Dr"/>
    <s v="Vancouver"/>
    <s v="WA"/>
    <s v="720"/>
    <x v="1"/>
    <x v="1"/>
    <x v="3"/>
    <m/>
    <x v="4"/>
    <n v="868.66"/>
    <n v="22"/>
    <n v="1"/>
    <x v="0"/>
    <x v="0"/>
    <x v="6"/>
  </r>
  <r>
    <s v="3553055"/>
    <x v="1"/>
    <s v="Manor Homes Washington Inc(G1F)"/>
    <s v="1512 NW 118th St"/>
    <s v="Vancouver"/>
    <s v="WA"/>
    <s v="720"/>
    <x v="1"/>
    <x v="1"/>
    <x v="3"/>
    <m/>
    <x v="4"/>
    <n v="683.75"/>
    <n v="25"/>
    <n v="1"/>
    <x v="0"/>
    <x v="0"/>
    <x v="6"/>
  </r>
  <r>
    <s v="3553077"/>
    <x v="1"/>
    <s v="Manor Homes Washington Inc(G1F)"/>
    <s v="11704 NW 15th Ave"/>
    <s v="Vancouver"/>
    <s v="WA"/>
    <s v="720"/>
    <x v="1"/>
    <x v="1"/>
    <x v="3"/>
    <m/>
    <x v="4"/>
    <n v="650.65"/>
    <n v="21"/>
    <n v="1"/>
    <x v="0"/>
    <x v="0"/>
    <x v="6"/>
  </r>
  <r>
    <s v="3553114"/>
    <x v="1"/>
    <s v="Summit NW Construction LLC(G1F)"/>
    <s v="18103 NE 150th Ave"/>
    <s v="Brush Prairie"/>
    <s v="WA"/>
    <s v="720"/>
    <x v="1"/>
    <x v="1"/>
    <x v="3"/>
    <m/>
    <x v="4"/>
    <n v="684.32"/>
    <n v="35"/>
    <n v="1"/>
    <x v="0"/>
    <x v="0"/>
    <x v="6"/>
  </r>
  <r>
    <s v="3553324"/>
    <x v="1"/>
    <s v="Summerplace Homes(VJS)"/>
    <s v="1749 S Harrier Rd"/>
    <s v="Ridgefield"/>
    <s v="WA"/>
    <s v="720"/>
    <x v="1"/>
    <x v="1"/>
    <x v="3"/>
    <m/>
    <x v="4"/>
    <n v="688.73"/>
    <n v="35"/>
    <n v="1"/>
    <x v="0"/>
    <x v="0"/>
    <x v="6"/>
  </r>
  <r>
    <s v="3553365"/>
    <x v="1"/>
    <s v="Helmes Inc(KSN)"/>
    <s v="4209 S 11th Way"/>
    <s v="Ridgefield"/>
    <s v="WA"/>
    <s v="720"/>
    <x v="1"/>
    <x v="1"/>
    <x v="3"/>
    <m/>
    <x v="4"/>
    <n v="654.16999999999996"/>
    <n v="23"/>
    <n v="1"/>
    <x v="0"/>
    <x v="0"/>
    <x v="6"/>
  </r>
  <r>
    <s v="3553367"/>
    <x v="1"/>
    <s v="Helmes Inc(KSN)"/>
    <s v="4309 S 11th Way"/>
    <s v="Ridgefield"/>
    <s v="WA"/>
    <s v="720"/>
    <x v="1"/>
    <x v="1"/>
    <x v="3"/>
    <m/>
    <x v="4"/>
    <n v="654.16999999999996"/>
    <n v="23"/>
    <n v="1"/>
    <x v="0"/>
    <x v="0"/>
    <x v="6"/>
  </r>
  <r>
    <s v="3553396"/>
    <x v="1"/>
    <s v="Pahlisch Homes Inc(KSN)"/>
    <s v="1410 NW Redwood Ln"/>
    <s v="Camas"/>
    <s v="WA"/>
    <s v="720"/>
    <x v="1"/>
    <x v="1"/>
    <x v="3"/>
    <m/>
    <x v="4"/>
    <n v="654.96"/>
    <n v="28"/>
    <n v="1"/>
    <x v="0"/>
    <x v="0"/>
    <x v="6"/>
  </r>
  <r>
    <s v="3553397"/>
    <x v="1"/>
    <s v="D R Horton Inc Portland(JMC)"/>
    <s v="12630 NE 51st St"/>
    <s v="Vancouver"/>
    <s v="WA"/>
    <s v="720"/>
    <x v="1"/>
    <x v="1"/>
    <x v="3"/>
    <m/>
    <x v="4"/>
    <n v="1868.14"/>
    <n v="35"/>
    <n v="1"/>
    <x v="0"/>
    <x v="0"/>
    <x v="6"/>
  </r>
  <r>
    <s v="3553398"/>
    <x v="1"/>
    <s v="Pahlisch Homes Inc(KSN)"/>
    <s v="1411 NW Redwood Ln"/>
    <s v="Camas"/>
    <s v="WA"/>
    <s v="720"/>
    <x v="1"/>
    <x v="1"/>
    <x v="3"/>
    <m/>
    <x v="4"/>
    <n v="655.13"/>
    <n v="29"/>
    <n v="1"/>
    <x v="0"/>
    <x v="0"/>
    <x v="6"/>
  </r>
  <r>
    <s v="3553456"/>
    <x v="1"/>
    <s v="D R Horton Inc Portland(VJS)"/>
    <s v="5628 NE 129th Pl"/>
    <s v="Vancouver"/>
    <s v="WA"/>
    <s v="720"/>
    <x v="1"/>
    <x v="1"/>
    <x v="3"/>
    <m/>
    <x v="4"/>
    <n v="651.76"/>
    <n v="28"/>
    <n v="1"/>
    <x v="0"/>
    <x v="0"/>
    <x v="6"/>
  </r>
  <r>
    <s v="3553457"/>
    <x v="1"/>
    <s v="D R Horton Inc Portland(VJS)"/>
    <s v="5616 NE 129th Pl"/>
    <s v="Vancouver"/>
    <s v="WA"/>
    <s v="720"/>
    <x v="1"/>
    <x v="1"/>
    <x v="3"/>
    <m/>
    <x v="4"/>
    <n v="654.96"/>
    <n v="28"/>
    <n v="1"/>
    <x v="0"/>
    <x v="0"/>
    <x v="6"/>
  </r>
  <r>
    <s v="3553458"/>
    <x v="1"/>
    <s v="D R Horton Inc Portland(VJS)"/>
    <s v="5640 NE 129th Pl"/>
    <s v="Vancouver"/>
    <s v="WA"/>
    <s v="720"/>
    <x v="1"/>
    <x v="1"/>
    <x v="3"/>
    <m/>
    <x v="4"/>
    <n v="654.96"/>
    <n v="28"/>
    <n v="1"/>
    <x v="0"/>
    <x v="0"/>
    <x v="6"/>
  </r>
  <r>
    <s v="3553460"/>
    <x v="1"/>
    <s v="D R Horton Inc Portland(VJS)"/>
    <s v="5610 NE 129th Pl"/>
    <s v="Vancouver"/>
    <s v="WA"/>
    <s v="720"/>
    <x v="1"/>
    <x v="1"/>
    <x v="3"/>
    <m/>
    <x v="4"/>
    <n v="654.96"/>
    <n v="28"/>
    <n v="1"/>
    <x v="0"/>
    <x v="0"/>
    <x v="6"/>
  </r>
  <r>
    <s v="3553461"/>
    <x v="1"/>
    <s v="D R Horton Inc Portland(VJS)"/>
    <s v="5634 NE 129th Pl"/>
    <s v="Vancouver"/>
    <s v="WA"/>
    <s v="720"/>
    <x v="1"/>
    <x v="1"/>
    <x v="3"/>
    <m/>
    <x v="4"/>
    <n v="654.96"/>
    <n v="28"/>
    <n v="1"/>
    <x v="0"/>
    <x v="0"/>
    <x v="6"/>
  </r>
  <r>
    <s v="3553462"/>
    <x v="1"/>
    <s v="D R Horton Inc Portland(VJS)"/>
    <s v="5604 NE 129th Pl"/>
    <s v="Vancouver"/>
    <s v="WA"/>
    <s v="720"/>
    <x v="1"/>
    <x v="1"/>
    <x v="3"/>
    <m/>
    <x v="4"/>
    <n v="687.6"/>
    <n v="28"/>
    <n v="1"/>
    <x v="0"/>
    <x v="0"/>
    <x v="6"/>
  </r>
  <r>
    <s v="3553466"/>
    <x v="1"/>
    <s v="D R Horton Inc Portland(VJS)"/>
    <s v="5622 NE 129th Pl"/>
    <s v="Vancouver"/>
    <s v="WA"/>
    <s v="720"/>
    <x v="1"/>
    <x v="1"/>
    <x v="3"/>
    <m/>
    <x v="4"/>
    <n v="654.96"/>
    <n v="28"/>
    <n v="1"/>
    <x v="0"/>
    <x v="0"/>
    <x v="6"/>
  </r>
  <r>
    <s v="3553467"/>
    <x v="1"/>
    <s v="D R Horton Inc Portland(VJS)"/>
    <s v="5600 NE 129th Pl"/>
    <s v="Vancouver"/>
    <s v="WA"/>
    <s v="720"/>
    <x v="1"/>
    <x v="1"/>
    <x v="3"/>
    <m/>
    <x v="4"/>
    <n v="687.6"/>
    <n v="28"/>
    <n v="1"/>
    <x v="0"/>
    <x v="0"/>
    <x v="6"/>
  </r>
  <r>
    <s v="3553474"/>
    <x v="1"/>
    <s v="D R Horton Inc Portland(CAG)"/>
    <s v="12891 NE 56th St"/>
    <s v="Vancouver"/>
    <s v="WA"/>
    <s v="720"/>
    <x v="1"/>
    <x v="1"/>
    <x v="3"/>
    <m/>
    <x v="4"/>
    <n v="684.23"/>
    <n v="28"/>
    <n v="1"/>
    <x v="0"/>
    <x v="0"/>
    <x v="6"/>
  </r>
  <r>
    <s v="3553475"/>
    <x v="1"/>
    <s v="D R Horton Inc Portland(CAG)"/>
    <s v="12885 NE 56th St"/>
    <s v="Vancouver"/>
    <s v="WA"/>
    <s v="720"/>
    <x v="1"/>
    <x v="1"/>
    <x v="3"/>
    <m/>
    <x v="4"/>
    <n v="684.23"/>
    <n v="28"/>
    <n v="1"/>
    <x v="0"/>
    <x v="0"/>
    <x v="6"/>
  </r>
  <r>
    <s v="3553490"/>
    <x v="1"/>
    <s v="PNW Property Development LLC(G1F)"/>
    <s v="422 NW 117th St"/>
    <s v="Vancouver"/>
    <s v="WA"/>
    <s v="720"/>
    <x v="1"/>
    <x v="1"/>
    <x v="3"/>
    <m/>
    <x v="4"/>
    <n v="685.84"/>
    <n v="17"/>
    <n v="1"/>
    <x v="0"/>
    <x v="0"/>
    <x v="6"/>
  </r>
  <r>
    <s v="3553500"/>
    <x v="1"/>
    <s v="PNW Property Development LLC(G1F)"/>
    <s v="520 NW 117th St"/>
    <s v="Vancouver"/>
    <s v="WA"/>
    <s v="720"/>
    <x v="1"/>
    <x v="1"/>
    <x v="3"/>
    <m/>
    <x v="4"/>
    <n v="686.81"/>
    <n v="23"/>
    <n v="1"/>
    <x v="0"/>
    <x v="0"/>
    <x v="6"/>
  </r>
  <r>
    <s v="3553505"/>
    <x v="1"/>
    <s v="Helmes Inc(G1F)"/>
    <s v="5210 NE 133rd St"/>
    <s v="Vancouver"/>
    <s v="WA"/>
    <s v="720"/>
    <x v="1"/>
    <x v="1"/>
    <x v="3"/>
    <m/>
    <x v="4"/>
    <n v="686.49"/>
    <n v="21"/>
    <n v="1"/>
    <x v="0"/>
    <x v="0"/>
    <x v="6"/>
  </r>
  <r>
    <s v="3553516"/>
    <x v="1"/>
    <s v="C &amp; L Homes Inc(VJS)"/>
    <s v="2803 NE 121st Ct"/>
    <s v="Vancouver"/>
    <s v="WA"/>
    <s v="720"/>
    <x v="1"/>
    <x v="1"/>
    <x v="3"/>
    <m/>
    <x v="4"/>
    <n v="684.47"/>
    <n v="36"/>
    <n v="1"/>
    <x v="0"/>
    <x v="0"/>
    <x v="4"/>
  </r>
  <r>
    <s v="3553518"/>
    <x v="1"/>
    <s v="C &amp; L Homes Inc(VJS)"/>
    <s v="2807 NE 121st Ct"/>
    <s v="Vancouver"/>
    <s v="WA"/>
    <s v="720"/>
    <x v="1"/>
    <x v="1"/>
    <x v="3"/>
    <m/>
    <x v="4"/>
    <n v="683.35"/>
    <n v="29"/>
    <n v="1"/>
    <x v="0"/>
    <x v="0"/>
    <x v="4"/>
  </r>
  <r>
    <s v="3553519"/>
    <x v="1"/>
    <s v="C &amp; L Homes Inc(VJS)"/>
    <s v="2811 NE 121st Ct"/>
    <s v="Vancouver"/>
    <s v="WA"/>
    <s v="720"/>
    <x v="1"/>
    <x v="1"/>
    <x v="3"/>
    <m/>
    <x v="4"/>
    <n v="684.79"/>
    <n v="38"/>
    <n v="1"/>
    <x v="0"/>
    <x v="0"/>
    <x v="4"/>
  </r>
  <r>
    <s v="3553523"/>
    <x v="1"/>
    <s v="C &amp; L Homes Inc(VJS)"/>
    <s v="2815 NE 121st Ct"/>
    <s v="Vancouver"/>
    <s v="WA"/>
    <s v="720"/>
    <x v="1"/>
    <x v="1"/>
    <x v="3"/>
    <m/>
    <x v="4"/>
    <n v="684.32"/>
    <n v="35"/>
    <n v="1"/>
    <x v="0"/>
    <x v="0"/>
    <x v="4"/>
  </r>
  <r>
    <s v="3553524"/>
    <x v="1"/>
    <s v="C &amp; L Homes Inc(VJS)"/>
    <s v="2820 NE 121st Ct"/>
    <s v="Vancouver"/>
    <s v="WA"/>
    <s v="720"/>
    <x v="1"/>
    <x v="1"/>
    <x v="3"/>
    <m/>
    <x v="4"/>
    <n v="681.75"/>
    <n v="40"/>
    <n v="1"/>
    <x v="0"/>
    <x v="0"/>
    <x v="4"/>
  </r>
  <r>
    <s v="3553525"/>
    <x v="1"/>
    <s v="C &amp; L Homes Inc(VJS)"/>
    <s v="2814 NE 121st Ct"/>
    <s v="Vancouver"/>
    <s v="WA"/>
    <s v="720"/>
    <x v="1"/>
    <x v="1"/>
    <x v="3"/>
    <m/>
    <x v="4"/>
    <n v="684.95"/>
    <n v="39"/>
    <n v="1"/>
    <x v="0"/>
    <x v="0"/>
    <x v="4"/>
  </r>
  <r>
    <s v="3553526"/>
    <x v="1"/>
    <s v="C &amp; L Homes Inc(VJS)"/>
    <s v="2810 NE 121st Ct"/>
    <s v="Vancouver"/>
    <s v="WA"/>
    <s v="720"/>
    <x v="1"/>
    <x v="1"/>
    <x v="3"/>
    <m/>
    <x v="4"/>
    <n v="685.43"/>
    <n v="42"/>
    <n v="1"/>
    <x v="0"/>
    <x v="0"/>
    <x v="4"/>
  </r>
  <r>
    <s v="3553527"/>
    <x v="1"/>
    <s v="C &amp; L Homes Inc(VJS)"/>
    <s v="2804 NE 121st Ct"/>
    <s v="Vancouver"/>
    <s v="WA"/>
    <s v="720"/>
    <x v="1"/>
    <x v="1"/>
    <x v="3"/>
    <m/>
    <x v="4"/>
    <n v="684.95"/>
    <n v="39"/>
    <n v="1"/>
    <x v="0"/>
    <x v="0"/>
    <x v="4"/>
  </r>
  <r>
    <s v="3553540"/>
    <x v="1"/>
    <s v="Glavin Development LLC(G1F)"/>
    <s v="14309 NE 52nd Ave"/>
    <s v="Vancouver"/>
    <s v="WA"/>
    <s v="720"/>
    <x v="1"/>
    <x v="1"/>
    <x v="3"/>
    <m/>
    <x v="4"/>
    <n v="687.6"/>
    <n v="28"/>
    <n v="1"/>
    <x v="0"/>
    <x v="0"/>
    <x v="6"/>
  </r>
  <r>
    <s v="3553547"/>
    <x v="1"/>
    <s v="Pacific Lifestyle Homes(G1F)"/>
    <s v="1626 S 46th Pl"/>
    <s v="Ridgefield"/>
    <s v="WA"/>
    <s v="720"/>
    <x v="1"/>
    <x v="1"/>
    <x v="3"/>
    <m/>
    <x v="4"/>
    <n v="687.4"/>
    <n v="30"/>
    <n v="1"/>
    <x v="0"/>
    <x v="0"/>
    <x v="6"/>
  </r>
  <r>
    <s v="3553554"/>
    <x v="1"/>
    <s v="Boulevard Homes(JMC)"/>
    <s v="16514 SE 39th St"/>
    <s v="Vancouver"/>
    <s v="WA"/>
    <s v="720"/>
    <x v="1"/>
    <x v="1"/>
    <x v="3"/>
    <m/>
    <x v="4"/>
    <n v="690.96"/>
    <n v="49"/>
    <n v="1"/>
    <x v="0"/>
    <x v="0"/>
    <x v="6"/>
  </r>
  <r>
    <s v="3553557"/>
    <x v="1"/>
    <s v="Boulevard Homes(JMC)"/>
    <s v="16518 SE 39th St"/>
    <s v="Vancouver"/>
    <s v="WA"/>
    <s v="720"/>
    <x v="1"/>
    <x v="1"/>
    <x v="3"/>
    <m/>
    <x v="4"/>
    <n v="690.64"/>
    <n v="47"/>
    <n v="1"/>
    <x v="0"/>
    <x v="0"/>
    <x v="6"/>
  </r>
  <r>
    <s v="3553558"/>
    <x v="1"/>
    <s v="Kingston Homes LLC(G1F)"/>
    <s v="12817 NW 40th Ave"/>
    <s v="Vancouver"/>
    <s v="WA"/>
    <s v="720"/>
    <x v="1"/>
    <x v="1"/>
    <x v="3"/>
    <m/>
    <x v="4"/>
    <n v="689.37"/>
    <n v="39"/>
    <n v="1"/>
    <x v="0"/>
    <x v="0"/>
    <x v="6"/>
  </r>
  <r>
    <s v="3553559"/>
    <x v="1"/>
    <s v="Boulevard Homes(JMC)"/>
    <s v="16522 SE 39th St"/>
    <s v="Vancouver"/>
    <s v="WA"/>
    <s v="720"/>
    <x v="1"/>
    <x v="1"/>
    <x v="3"/>
    <m/>
    <x v="4"/>
    <n v="690.96"/>
    <n v="49"/>
    <n v="1"/>
    <x v="0"/>
    <x v="0"/>
    <x v="6"/>
  </r>
  <r>
    <s v="3553560"/>
    <x v="1"/>
    <s v="Boulevard Homes(JMC)"/>
    <s v="16526 SE 39th St"/>
    <s v="Vancouver"/>
    <s v="WA"/>
    <s v="720"/>
    <x v="1"/>
    <x v="1"/>
    <x v="3"/>
    <m/>
    <x v="4"/>
    <n v="691.44"/>
    <n v="52"/>
    <n v="1"/>
    <x v="0"/>
    <x v="0"/>
    <x v="6"/>
  </r>
  <r>
    <s v="3553568"/>
    <x v="1"/>
    <s v="Urban Northwest Homes LLC(G1F)"/>
    <s v="15205 NE 107th St"/>
    <s v="Vancouver"/>
    <s v="WA"/>
    <s v="720"/>
    <x v="1"/>
    <x v="1"/>
    <x v="3"/>
    <m/>
    <x v="4"/>
    <n v="653.52"/>
    <n v="22"/>
    <n v="1"/>
    <x v="0"/>
    <x v="0"/>
    <x v="6"/>
  </r>
  <r>
    <s v="3553570"/>
    <x v="1"/>
    <s v="Urban Northwest Homes LLC(G1F)"/>
    <s v="13516 NE 113th Way"/>
    <s v="Vancouver"/>
    <s v="WA"/>
    <s v="720"/>
    <x v="1"/>
    <x v="1"/>
    <x v="3"/>
    <m/>
    <x v="4"/>
    <n v="653.35"/>
    <n v="21"/>
    <n v="1"/>
    <x v="0"/>
    <x v="0"/>
    <x v="6"/>
  </r>
  <r>
    <s v="3553576"/>
    <x v="1"/>
    <s v="Lennar Northwest Inc(KSN)"/>
    <s v="3919 S Willow Dr"/>
    <s v="Ridgefield"/>
    <s v="WA"/>
    <s v="720"/>
    <x v="1"/>
    <x v="1"/>
    <x v="3"/>
    <m/>
    <x v="4"/>
    <n v="655.6"/>
    <n v="32"/>
    <n v="1"/>
    <x v="0"/>
    <x v="0"/>
    <x v="6"/>
  </r>
  <r>
    <s v="3553577"/>
    <x v="1"/>
    <s v="Lennar Northwest Inc(KSN)"/>
    <s v="3715 S Willow Dr"/>
    <s v="Ridgefield"/>
    <s v="WA"/>
    <s v="720"/>
    <x v="1"/>
    <x v="1"/>
    <x v="3"/>
    <m/>
    <x v="4"/>
    <n v="654.63"/>
    <n v="29"/>
    <n v="1"/>
    <x v="0"/>
    <x v="0"/>
    <x v="6"/>
  </r>
  <r>
    <s v="3553578"/>
    <x v="1"/>
    <s v="Lennar Northwest Inc(KSN)"/>
    <s v="3722 S Willow Dr"/>
    <s v="Ridgefield"/>
    <s v="WA"/>
    <s v="720"/>
    <x v="1"/>
    <x v="1"/>
    <x v="3"/>
    <m/>
    <x v="4"/>
    <n v="654.63"/>
    <n v="29"/>
    <n v="1"/>
    <x v="0"/>
    <x v="0"/>
    <x v="6"/>
  </r>
  <r>
    <s v="3553602"/>
    <x v="1"/>
    <s v="Pacific Lifestyle Homes(VJS)"/>
    <s v="5402 NE 124th St"/>
    <s v="Vancouver"/>
    <s v="WA"/>
    <s v="720"/>
    <x v="1"/>
    <x v="1"/>
    <x v="3"/>
    <m/>
    <x v="4"/>
    <n v="686.49"/>
    <n v="21"/>
    <n v="1"/>
    <x v="0"/>
    <x v="0"/>
    <x v="6"/>
  </r>
  <r>
    <s v="3553770"/>
    <x v="1"/>
    <s v="Edgewood Construction(KSN)"/>
    <s v="1309 NE 70th St"/>
    <s v="Vancouver"/>
    <s v="WA"/>
    <s v="720"/>
    <x v="1"/>
    <x v="1"/>
    <x v="3"/>
    <m/>
    <x v="4"/>
    <n v="685.06"/>
    <n v="15"/>
    <n v="1"/>
    <x v="0"/>
    <x v="0"/>
    <x v="6"/>
  </r>
  <r>
    <s v="3553776"/>
    <x v="1"/>
    <s v="Edgewood Construction(KSN)"/>
    <s v="1311 NE 70th St"/>
    <s v="Vancouver"/>
    <s v="WA"/>
    <s v="720"/>
    <x v="1"/>
    <x v="1"/>
    <x v="3"/>
    <m/>
    <x v="4"/>
    <n v="685.06"/>
    <n v="15"/>
    <n v="1"/>
    <x v="0"/>
    <x v="0"/>
    <x v="6"/>
  </r>
  <r>
    <s v="3553778"/>
    <x v="1"/>
    <s v="Edgewood Construction(KSN)"/>
    <s v="1313 NE 70th St"/>
    <s v="Vancouver"/>
    <s v="WA"/>
    <s v="720"/>
    <x v="1"/>
    <x v="1"/>
    <x v="3"/>
    <m/>
    <x v="4"/>
    <n v="685.06"/>
    <n v="15"/>
    <n v="1"/>
    <x v="0"/>
    <x v="0"/>
    <x v="6"/>
  </r>
  <r>
    <s v="3553815"/>
    <x v="1"/>
    <s v="Whipple Creek Village LLC(KSN)"/>
    <s v="1812 NE 175th St"/>
    <s v="Ridgefield"/>
    <s v="WA"/>
    <s v="720"/>
    <x v="1"/>
    <x v="1"/>
    <x v="3"/>
    <m/>
    <x v="4"/>
    <n v="760.84"/>
    <n v="114"/>
    <n v="1"/>
    <x v="0"/>
    <x v="0"/>
    <x v="4"/>
  </r>
  <r>
    <s v="3553817"/>
    <x v="1"/>
    <s v="D R Horton Inc Portland(CAG)"/>
    <s v="3534 NE Kingbird St"/>
    <s v="Camas"/>
    <s v="WA"/>
    <s v="720"/>
    <x v="1"/>
    <x v="1"/>
    <x v="3"/>
    <m/>
    <x v="4"/>
    <n v="688.43"/>
    <n v="36"/>
    <n v="1"/>
    <x v="0"/>
    <x v="0"/>
    <x v="6"/>
  </r>
  <r>
    <s v="3553819"/>
    <x v="1"/>
    <s v="Whipple Creek Village LLC(KSN)"/>
    <s v="1808 NE 175th St"/>
    <s v="Ridgefield"/>
    <s v="WA"/>
    <s v="720"/>
    <x v="1"/>
    <x v="1"/>
    <x v="3"/>
    <m/>
    <x v="4"/>
    <n v="729.51"/>
    <n v="90"/>
    <n v="1"/>
    <x v="0"/>
    <x v="0"/>
    <x v="4"/>
  </r>
  <r>
    <s v="3553939"/>
    <x v="1"/>
    <s v="Aho Construction(G1F)"/>
    <s v="8508 NE 83rd Ct"/>
    <s v="Vancouver"/>
    <s v="WA"/>
    <s v="720"/>
    <x v="1"/>
    <x v="1"/>
    <x v="3"/>
    <m/>
    <x v="4"/>
    <n v="654.52"/>
    <n v="33"/>
    <n v="1"/>
    <x v="0"/>
    <x v="0"/>
    <x v="6"/>
  </r>
  <r>
    <s v="3553940"/>
    <x v="1"/>
    <s v="D R Horton Inc Portland(VJS)"/>
    <s v="11623 NE 131st Pl"/>
    <s v="Vancouver"/>
    <s v="WA"/>
    <s v="720"/>
    <x v="1"/>
    <x v="1"/>
    <x v="3"/>
    <m/>
    <x v="4"/>
    <n v="686.68"/>
    <n v="25"/>
    <n v="1"/>
    <x v="0"/>
    <x v="0"/>
    <x v="6"/>
  </r>
  <r>
    <s v="3553948"/>
    <x v="1"/>
    <s v="LGI Homes Oregon LLC(MRE)"/>
    <s v="16515 NE 90th Cir"/>
    <s v="Vancouver"/>
    <s v="WA"/>
    <s v="720"/>
    <x v="1"/>
    <x v="1"/>
    <x v="3"/>
    <m/>
    <x v="4"/>
    <n v="660.76"/>
    <n v="72"/>
    <n v="1"/>
    <x v="0"/>
    <x v="0"/>
    <x v="6"/>
  </r>
  <r>
    <s v="3553957"/>
    <x v="1"/>
    <s v="LGI Homes Oregon LLC(G1F)"/>
    <s v="9000 NE 165Th Ave"/>
    <s v="Vancouver"/>
    <s v="WA"/>
    <s v="720"/>
    <x v="1"/>
    <x v="1"/>
    <x v="3"/>
    <m/>
    <x v="4"/>
    <n v="686.63"/>
    <n v="30"/>
    <n v="1"/>
    <x v="0"/>
    <x v="0"/>
    <x v="6"/>
  </r>
  <r>
    <s v="3553962"/>
    <x v="1"/>
    <s v="JB Homes LLC(CAG)"/>
    <s v="2330 E 8th Way"/>
    <s v="La Center"/>
    <s v="WA"/>
    <s v="720"/>
    <x v="1"/>
    <x v="1"/>
    <x v="3"/>
    <m/>
    <x v="4"/>
    <n v="654.55999999999995"/>
    <n v="23"/>
    <n v="1"/>
    <x v="0"/>
    <x v="0"/>
    <x v="6"/>
  </r>
  <r>
    <s v="3553963"/>
    <x v="1"/>
    <s v="JB Homes LLC(CAG)"/>
    <s v="2334 E 8th Way"/>
    <s v="La Center"/>
    <s v="WA"/>
    <s v="720"/>
    <x v="1"/>
    <x v="1"/>
    <x v="3"/>
    <m/>
    <x v="4"/>
    <n v="783.28"/>
    <n v="24"/>
    <n v="1"/>
    <x v="0"/>
    <x v="0"/>
    <x v="6"/>
  </r>
  <r>
    <s v="3553983"/>
    <x v="1"/>
    <s v="Whipple Creek Village LLC(G1F)"/>
    <s v="17429 NE 19th Dr"/>
    <s v="Ridgefield"/>
    <s v="WA"/>
    <s v="720"/>
    <x v="1"/>
    <x v="1"/>
    <x v="3"/>
    <m/>
    <x v="4"/>
    <n v="690.64"/>
    <n v="47"/>
    <n v="1"/>
    <x v="0"/>
    <x v="0"/>
    <x v="6"/>
  </r>
  <r>
    <s v="3553988"/>
    <x v="1"/>
    <s v="D R Horton Inc Portland(MRE)"/>
    <s v="11320 NE 116th Ct"/>
    <s v="Vancouver"/>
    <s v="WA"/>
    <s v="720"/>
    <x v="1"/>
    <x v="1"/>
    <x v="3"/>
    <m/>
    <x v="4"/>
    <n v="654.22"/>
    <n v="26"/>
    <n v="1"/>
    <x v="0"/>
    <x v="0"/>
    <x v="6"/>
  </r>
  <r>
    <s v="3553990"/>
    <x v="1"/>
    <s v="D R Horton Inc Portland(MRE)"/>
    <s v="11321 NE 116th Ct"/>
    <s v="Vancouver"/>
    <s v="WA"/>
    <s v="720"/>
    <x v="1"/>
    <x v="1"/>
    <x v="3"/>
    <m/>
    <x v="4"/>
    <n v="655.49"/>
    <n v="34"/>
    <n v="1"/>
    <x v="0"/>
    <x v="0"/>
    <x v="6"/>
  </r>
  <r>
    <s v="3554029"/>
    <x v="1"/>
    <s v="Kingston Homes LLC(G1F)"/>
    <s v="8110 NE 183rd Pl"/>
    <s v="Vancouver"/>
    <s v="WA"/>
    <s v="720"/>
    <x v="1"/>
    <x v="1"/>
    <x v="3"/>
    <m/>
    <x v="4"/>
    <n v="653.25"/>
    <n v="25"/>
    <n v="1"/>
    <x v="0"/>
    <x v="0"/>
    <x v="6"/>
  </r>
  <r>
    <s v="3554047"/>
    <x v="1"/>
    <s v="Saranchuk, Aleksandr(VJS)"/>
    <s v="16809 NE 28th Way"/>
    <s v="Vancouver"/>
    <s v="WA"/>
    <s v="720"/>
    <x v="1"/>
    <x v="1"/>
    <x v="3"/>
    <m/>
    <x v="4"/>
    <n v="686.94"/>
    <n v="32"/>
    <n v="1"/>
    <x v="0"/>
    <x v="0"/>
    <x v="4"/>
  </r>
  <r>
    <s v="3554055"/>
    <x v="1"/>
    <s v="Pyramid Homes(JMC)"/>
    <s v="12901 NE 60th Ave"/>
    <s v="Vancouver"/>
    <s v="WA"/>
    <s v="720"/>
    <x v="1"/>
    <x v="1"/>
    <x v="3"/>
    <m/>
    <x v="4"/>
    <n v="686.63"/>
    <n v="30"/>
    <n v="1"/>
    <x v="0"/>
    <x v="0"/>
    <x v="6"/>
  </r>
  <r>
    <s v="3554056"/>
    <x v="1"/>
    <s v="Urban Northwest Homes LLC(KSN)"/>
    <s v="4401 NE 112th Cir"/>
    <s v="Vancouver"/>
    <s v="WA"/>
    <s v="720"/>
    <x v="1"/>
    <x v="1"/>
    <x v="3"/>
    <m/>
    <x v="4"/>
    <n v="685.65"/>
    <n v="24"/>
    <n v="1"/>
    <x v="0"/>
    <x v="0"/>
    <x v="6"/>
  </r>
  <r>
    <s v="3554058"/>
    <x v="1"/>
    <s v="Aho Construction(JMC)"/>
    <s v="6400 NE 134th St"/>
    <s v="Vancouver"/>
    <s v="WA"/>
    <s v="720"/>
    <x v="1"/>
    <x v="1"/>
    <x v="3"/>
    <m/>
    <x v="4"/>
    <n v="653.09"/>
    <n v="24"/>
    <n v="1"/>
    <x v="0"/>
    <x v="0"/>
    <x v="6"/>
  </r>
  <r>
    <s v="3554158"/>
    <x v="1"/>
    <s v="Mattila Construction, Inc.(G1F)"/>
    <s v="1503 W Alder Pl"/>
    <s v="La Center"/>
    <s v="WA"/>
    <s v="720"/>
    <x v="1"/>
    <x v="1"/>
    <x v="3"/>
    <m/>
    <x v="4"/>
    <n v="658.68"/>
    <n v="42"/>
    <n v="1"/>
    <x v="0"/>
    <x v="0"/>
    <x v="6"/>
  </r>
  <r>
    <s v="3554236"/>
    <x v="1"/>
    <s v="D R Horton Inc Portland(VJS)"/>
    <s v="7434 N 93rd Ave"/>
    <s v="Camas"/>
    <s v="WA"/>
    <s v="720"/>
    <x v="1"/>
    <x v="1"/>
    <x v="3"/>
    <m/>
    <x v="4"/>
    <n v="692.55"/>
    <n v="67"/>
    <n v="1"/>
    <x v="0"/>
    <x v="0"/>
    <x v="6"/>
  </r>
  <r>
    <s v="3554240"/>
    <x v="1"/>
    <s v="D R Horton Inc Portland(VJS)"/>
    <s v="7430 N 93rd Ave"/>
    <s v="Camas"/>
    <s v="WA"/>
    <s v="720"/>
    <x v="1"/>
    <x v="1"/>
    <x v="3"/>
    <m/>
    <x v="4"/>
    <n v="691.3"/>
    <n v="67"/>
    <n v="1"/>
    <x v="0"/>
    <x v="0"/>
    <x v="6"/>
  </r>
  <r>
    <s v="3554406"/>
    <x v="1"/>
    <s v="Lennar Northwest Inc(KSN)"/>
    <s v="1744 S 47th Ave"/>
    <s v="Ridgefield"/>
    <s v="WA"/>
    <s v="720"/>
    <x v="1"/>
    <x v="1"/>
    <x v="3"/>
    <m/>
    <x v="4"/>
    <n v="688.48"/>
    <n v="32"/>
    <n v="1"/>
    <x v="0"/>
    <x v="0"/>
    <x v="6"/>
  </r>
  <r>
    <s v="3554407"/>
    <x v="1"/>
    <s v="Cascade West Development(KSN)"/>
    <s v="18305 NE 78th Cir"/>
    <s v="Vancouver"/>
    <s v="WA"/>
    <s v="720"/>
    <x v="1"/>
    <x v="1"/>
    <x v="3"/>
    <m/>
    <x v="4"/>
    <n v="651.75"/>
    <n v="23"/>
    <n v="1"/>
    <x v="0"/>
    <x v="0"/>
    <x v="6"/>
  </r>
  <r>
    <s v="3554408"/>
    <x v="1"/>
    <s v="Cascade West Development(KSN)"/>
    <s v="18407 NE 78th Way"/>
    <s v="Vancouver"/>
    <s v="WA"/>
    <s v="720"/>
    <x v="1"/>
    <x v="1"/>
    <x v="3"/>
    <m/>
    <x v="4"/>
    <n v="684.88"/>
    <n v="27"/>
    <n v="1"/>
    <x v="0"/>
    <x v="0"/>
    <x v="6"/>
  </r>
  <r>
    <s v="3554409"/>
    <x v="1"/>
    <s v="Cascade West Development(KSN)"/>
    <s v="18303 NE 79th St"/>
    <s v="Vancouver"/>
    <s v="WA"/>
    <s v="720"/>
    <x v="1"/>
    <x v="1"/>
    <x v="3"/>
    <m/>
    <x v="4"/>
    <n v="651.42999999999995"/>
    <n v="21"/>
    <n v="1"/>
    <x v="0"/>
    <x v="0"/>
    <x v="6"/>
  </r>
  <r>
    <s v="3554410"/>
    <x v="1"/>
    <s v="Cascade West Development(KSN)"/>
    <s v="18507 NE 79th St"/>
    <s v="Vancouver"/>
    <s v="WA"/>
    <s v="720"/>
    <x v="1"/>
    <x v="1"/>
    <x v="3"/>
    <m/>
    <x v="4"/>
    <n v="652.39"/>
    <n v="27"/>
    <n v="1"/>
    <x v="0"/>
    <x v="0"/>
    <x v="6"/>
  </r>
  <r>
    <s v="3554428"/>
    <x v="1"/>
    <s v="LHV LLC(KSN)"/>
    <s v="3340 45th St"/>
    <s v="Washougal"/>
    <s v="WA"/>
    <s v="720"/>
    <x v="1"/>
    <x v="1"/>
    <x v="3"/>
    <m/>
    <x v="4"/>
    <n v="684.25"/>
    <n v="23"/>
    <n v="1"/>
    <x v="0"/>
    <x v="0"/>
    <x v="6"/>
  </r>
  <r>
    <s v="3554458"/>
    <x v="1"/>
    <s v="Aho Construction(JMC)"/>
    <s v="6608 NE 133rd Way"/>
    <s v="Vancouver"/>
    <s v="WA"/>
    <s v="720"/>
    <x v="1"/>
    <x v="1"/>
    <x v="3"/>
    <m/>
    <x v="4"/>
    <n v="651.42999999999995"/>
    <n v="21"/>
    <n v="1"/>
    <x v="0"/>
    <x v="0"/>
    <x v="6"/>
  </r>
  <r>
    <s v="3554474"/>
    <x v="1"/>
    <s v="MCM of Washington Inc.(G1F)"/>
    <s v="17129 NE 14th Pl"/>
    <s v="Ridgefield"/>
    <s v="WA"/>
    <s v="720"/>
    <x v="1"/>
    <x v="1"/>
    <x v="3"/>
    <m/>
    <x v="4"/>
    <n v="688.99"/>
    <n v="35"/>
    <n v="1"/>
    <x v="0"/>
    <x v="0"/>
    <x v="6"/>
  </r>
  <r>
    <s v="3554479"/>
    <x v="1"/>
    <s v="MCM of Washington Inc.(G1F)"/>
    <s v="17117 NE 14th Pl"/>
    <s v="Ridgefield"/>
    <s v="WA"/>
    <s v="720"/>
    <x v="1"/>
    <x v="1"/>
    <x v="3"/>
    <m/>
    <x v="4"/>
    <n v="688.16"/>
    <n v="30"/>
    <n v="1"/>
    <x v="0"/>
    <x v="0"/>
    <x v="6"/>
  </r>
  <r>
    <s v="3554560"/>
    <x v="1"/>
    <s v="MCM of Washington Inc.(KSN)"/>
    <s v="17108 NE 14th Ave"/>
    <s v="Ridgefield"/>
    <s v="WA"/>
    <s v="720"/>
    <x v="1"/>
    <x v="1"/>
    <x v="3"/>
    <m/>
    <x v="4"/>
    <n v="654.16999999999996"/>
    <n v="22"/>
    <n v="1"/>
    <x v="0"/>
    <x v="0"/>
    <x v="6"/>
  </r>
  <r>
    <s v="3554564"/>
    <x v="1"/>
    <s v="MCM of Washington Inc.(KSN)"/>
    <s v="17133 NE 14th Ave"/>
    <s v="Ridgefield"/>
    <s v="WA"/>
    <s v="720"/>
    <x v="1"/>
    <x v="1"/>
    <x v="3"/>
    <m/>
    <x v="4"/>
    <n v="657.53"/>
    <n v="42"/>
    <n v="1"/>
    <x v="0"/>
    <x v="0"/>
    <x v="6"/>
  </r>
  <r>
    <s v="3554566"/>
    <x v="1"/>
    <s v="MCM of Washington Inc.(KSN)"/>
    <s v="1401 NE 171st St"/>
    <s v="Ridgefield"/>
    <s v="WA"/>
    <s v="720"/>
    <x v="1"/>
    <x v="1"/>
    <x v="3"/>
    <m/>
    <x v="4"/>
    <n v="654.16999999999996"/>
    <n v="22"/>
    <n v="1"/>
    <x v="0"/>
    <x v="0"/>
    <x v="6"/>
  </r>
  <r>
    <s v="3554569"/>
    <x v="1"/>
    <s v="MCM of Washington Inc.(KSN)"/>
    <s v="1424 NE 171st St"/>
    <s v="Ridgefield"/>
    <s v="WA"/>
    <s v="720"/>
    <x v="1"/>
    <x v="1"/>
    <x v="3"/>
    <m/>
    <x v="4"/>
    <n v="690.16"/>
    <n v="42"/>
    <n v="1"/>
    <x v="0"/>
    <x v="0"/>
    <x v="6"/>
  </r>
  <r>
    <s v="3554582"/>
    <x v="1"/>
    <s v="Helmes Inc(G1F)"/>
    <s v="9614 NE 169th Ct"/>
    <s v="Vancouver"/>
    <s v="WA"/>
    <s v="720"/>
    <x v="1"/>
    <x v="1"/>
    <x v="3"/>
    <m/>
    <x v="4"/>
    <n v="651.91"/>
    <n v="24"/>
    <n v="1"/>
    <x v="0"/>
    <x v="0"/>
    <x v="6"/>
  </r>
  <r>
    <s v="3554586"/>
    <x v="1"/>
    <s v="Helmes Inc(CAG)"/>
    <s v="9505 NE 166th Ave"/>
    <s v="Vancouver"/>
    <s v="WA"/>
    <s v="720"/>
    <x v="1"/>
    <x v="1"/>
    <x v="3"/>
    <m/>
    <x v="4"/>
    <n v="650.28"/>
    <n v="20"/>
    <n v="1"/>
    <x v="0"/>
    <x v="0"/>
    <x v="6"/>
  </r>
  <r>
    <s v="3554597"/>
    <x v="1"/>
    <s v="Helmes Inc(CAG)"/>
    <s v="9509 NE 166th Ave"/>
    <s v="Vancouver"/>
    <s v="WA"/>
    <s v="720"/>
    <x v="1"/>
    <x v="1"/>
    <x v="3"/>
    <m/>
    <x v="4"/>
    <n v="683.21"/>
    <n v="22"/>
    <n v="1"/>
    <x v="0"/>
    <x v="0"/>
    <x v="6"/>
  </r>
  <r>
    <s v="3554600"/>
    <x v="1"/>
    <s v="Helmes Inc(CAG)"/>
    <s v="9403 NE 166th Ave"/>
    <s v="Vancouver"/>
    <s v="WA"/>
    <s v="720"/>
    <x v="1"/>
    <x v="1"/>
    <x v="3"/>
    <m/>
    <x v="4"/>
    <n v="650.76"/>
    <n v="23"/>
    <n v="1"/>
    <x v="0"/>
    <x v="0"/>
    <x v="6"/>
  </r>
  <r>
    <s v="3554606"/>
    <x v="1"/>
    <s v="Helmes Inc(CAG)"/>
    <s v="16621 NE 96th St"/>
    <s v="Vancouver"/>
    <s v="WA"/>
    <s v="720"/>
    <x v="1"/>
    <x v="1"/>
    <x v="3"/>
    <m/>
    <x v="4"/>
    <n v="655.47"/>
    <n v="50"/>
    <n v="1"/>
    <x v="0"/>
    <x v="0"/>
    <x v="6"/>
  </r>
  <r>
    <s v="3554607"/>
    <x v="1"/>
    <s v="Helmes Inc(CAG)"/>
    <s v="16613 NE 96th St"/>
    <s v="Vancouver"/>
    <s v="WA"/>
    <s v="720"/>
    <x v="1"/>
    <x v="1"/>
    <x v="3"/>
    <m/>
    <x v="4"/>
    <n v="650.76"/>
    <n v="22"/>
    <n v="1"/>
    <x v="0"/>
    <x v="0"/>
    <x v="6"/>
  </r>
  <r>
    <s v="3554608"/>
    <x v="1"/>
    <s v="Summerplace Homes(JMC)"/>
    <s v="1870 S Harrier Rd"/>
    <s v="Ridgefield"/>
    <s v="WA"/>
    <s v="720"/>
    <x v="1"/>
    <x v="1"/>
    <x v="3"/>
    <m/>
    <x v="4"/>
    <n v="655.52"/>
    <n v="30"/>
    <n v="1"/>
    <x v="0"/>
    <x v="0"/>
    <x v="4"/>
  </r>
  <r>
    <s v="3554610"/>
    <x v="1"/>
    <s v="Summerplace Homes(JMC)"/>
    <s v="1830 S Harrier Rd"/>
    <s v="Ridgefield"/>
    <s v="WA"/>
    <s v="720"/>
    <x v="1"/>
    <x v="1"/>
    <x v="3"/>
    <m/>
    <x v="4"/>
    <n v="688.99"/>
    <n v="35"/>
    <n v="1"/>
    <x v="0"/>
    <x v="0"/>
    <x v="6"/>
  </r>
  <r>
    <s v="3554615"/>
    <x v="1"/>
    <s v="Helmes Inc(CAG)"/>
    <s v="9607 NE 169th Ct"/>
    <s v="Vancouver"/>
    <s v="WA"/>
    <s v="720"/>
    <x v="1"/>
    <x v="1"/>
    <x v="3"/>
    <m/>
    <x v="4"/>
    <n v="651.61"/>
    <n v="22"/>
    <n v="1"/>
    <x v="0"/>
    <x v="0"/>
    <x v="6"/>
  </r>
  <r>
    <s v="3554622"/>
    <x v="1"/>
    <s v="Helmes Inc(CAG)"/>
    <s v="9615 NE 169th Ct"/>
    <s v="Vancouver"/>
    <s v="WA"/>
    <s v="720"/>
    <x v="1"/>
    <x v="1"/>
    <x v="3"/>
    <m/>
    <x v="4"/>
    <n v="650.12"/>
    <n v="19"/>
    <n v="1"/>
    <x v="0"/>
    <x v="0"/>
    <x v="6"/>
  </r>
  <r>
    <s v="3554623"/>
    <x v="1"/>
    <s v="Helmes Inc(G1F)"/>
    <s v="9619 NE 169th Ct"/>
    <s v="Vancouver"/>
    <s v="WA"/>
    <s v="720"/>
    <x v="1"/>
    <x v="1"/>
    <x v="3"/>
    <m/>
    <x v="4"/>
    <n v="651.78"/>
    <n v="28"/>
    <n v="1"/>
    <x v="0"/>
    <x v="0"/>
    <x v="6"/>
  </r>
  <r>
    <s v="3554629"/>
    <x v="1"/>
    <s v="Helmes Inc(CAG)"/>
    <s v="9618 NE 169th Ct"/>
    <s v="Vancouver"/>
    <s v="WA"/>
    <s v="720"/>
    <x v="1"/>
    <x v="1"/>
    <x v="3"/>
    <m/>
    <x v="4"/>
    <n v="650.76"/>
    <n v="22"/>
    <n v="1"/>
    <x v="0"/>
    <x v="0"/>
    <x v="6"/>
  </r>
  <r>
    <s v="3554710"/>
    <x v="1"/>
    <s v="Pacific Lifestyle Homes(G1F)"/>
    <s v="15406 NE 14th St"/>
    <s v="Vancouver"/>
    <s v="WA"/>
    <s v="720"/>
    <x v="1"/>
    <x v="1"/>
    <x v="3"/>
    <m/>
    <x v="4"/>
    <n v="683.24"/>
    <n v="22"/>
    <n v="1"/>
    <x v="0"/>
    <x v="0"/>
    <x v="6"/>
  </r>
  <r>
    <s v="3554781"/>
    <x v="1"/>
    <s v="Marnella Homes LLC(VJS)"/>
    <s v="15518 NE 107th St"/>
    <s v="Vancouver"/>
    <s v="WA"/>
    <s v="720"/>
    <x v="1"/>
    <x v="1"/>
    <x v="3"/>
    <m/>
    <x v="4"/>
    <n v="900.91"/>
    <n v="29"/>
    <n v="1"/>
    <x v="0"/>
    <x v="0"/>
    <x v="6"/>
  </r>
  <r>
    <s v="3554860"/>
    <x v="1"/>
    <s v="Cascade West Development(VJS)"/>
    <s v="17108 NE 23rd Ave"/>
    <s v="Ridgefield"/>
    <s v="WA"/>
    <s v="720"/>
    <x v="1"/>
    <x v="1"/>
    <x v="3"/>
    <m/>
    <x v="4"/>
    <n v="688.82"/>
    <n v="34"/>
    <n v="1"/>
    <x v="0"/>
    <x v="0"/>
    <x v="6"/>
  </r>
  <r>
    <s v="3554873"/>
    <x v="1"/>
    <s v="Cascade West Development(STS)"/>
    <s v="5204 NE 102nd St"/>
    <s v="Vancouver"/>
    <s v="WA"/>
    <s v="720"/>
    <x v="1"/>
    <x v="1"/>
    <x v="3"/>
    <m/>
    <x v="4"/>
    <n v="658.02"/>
    <n v="47"/>
    <n v="1"/>
    <x v="0"/>
    <x v="0"/>
    <x v="6"/>
  </r>
  <r>
    <s v="3554887"/>
    <x v="1"/>
    <s v="Helmes Inc(VJS)"/>
    <s v="1609 NW 18th St"/>
    <s v="Battle Ground"/>
    <s v="WA"/>
    <s v="720"/>
    <x v="1"/>
    <x v="1"/>
    <x v="3"/>
    <m/>
    <x v="4"/>
    <n v="654.67999999999995"/>
    <n v="25"/>
    <n v="1"/>
    <x v="0"/>
    <x v="0"/>
    <x v="6"/>
  </r>
  <r>
    <s v="3554890"/>
    <x v="1"/>
    <s v="Helmes Inc(VJS)"/>
    <s v="2810 NE 8th Ave"/>
    <s v="Battle Ground"/>
    <s v="WA"/>
    <s v="720"/>
    <x v="1"/>
    <x v="1"/>
    <x v="3"/>
    <m/>
    <x v="4"/>
    <n v="654.85"/>
    <n v="26"/>
    <n v="1"/>
    <x v="0"/>
    <x v="0"/>
    <x v="6"/>
  </r>
  <r>
    <s v="3554893"/>
    <x v="1"/>
    <s v="Pacific Lifestyle Homes(VJS)"/>
    <s v="16148 NE 9th Way"/>
    <s v="Vancouver"/>
    <s v="WA"/>
    <s v="720"/>
    <x v="1"/>
    <x v="1"/>
    <x v="3"/>
    <m/>
    <x v="4"/>
    <n v="687.15"/>
    <n v="24"/>
    <n v="1"/>
    <x v="0"/>
    <x v="0"/>
    <x v="6"/>
  </r>
  <r>
    <s v="3554905"/>
    <x v="1"/>
    <s v="Kingston Homes LLC(VJS)"/>
    <s v="5906 NE 133rd St"/>
    <s v="Vancouver"/>
    <s v="WA"/>
    <s v="720"/>
    <x v="1"/>
    <x v="1"/>
    <x v="3"/>
    <m/>
    <x v="4"/>
    <n v="654.16999999999996"/>
    <n v="22"/>
    <n v="1"/>
    <x v="0"/>
    <x v="0"/>
    <x v="6"/>
  </r>
  <r>
    <s v="3554959"/>
    <x v="1"/>
    <s v="Kingston Homes LLC(VJS)"/>
    <s v="1226 S Fieldcrest Dr"/>
    <s v="Ridgefield"/>
    <s v="WA"/>
    <s v="720"/>
    <x v="1"/>
    <x v="1"/>
    <x v="3"/>
    <m/>
    <x v="4"/>
    <n v="654.02"/>
    <n v="21"/>
    <n v="1"/>
    <x v="0"/>
    <x v="0"/>
    <x v="6"/>
  </r>
  <r>
    <s v="3554968"/>
    <x v="1"/>
    <s v="Restore Pro LLC(G1F)"/>
    <s v="4505 NW 122nd St"/>
    <s v="Vancouver"/>
    <s v="WA"/>
    <s v="720"/>
    <x v="1"/>
    <x v="1"/>
    <x v="3"/>
    <m/>
    <x v="4"/>
    <n v="695.53"/>
    <n v="74"/>
    <n v="1"/>
    <x v="0"/>
    <x v="0"/>
    <x v="6"/>
  </r>
  <r>
    <s v="3554972"/>
    <x v="1"/>
    <s v="D R Horton Inc Portland(KSN)"/>
    <s v="9110 N Dogwood St"/>
    <s v="Camas"/>
    <s v="WA"/>
    <s v="720"/>
    <x v="1"/>
    <x v="1"/>
    <x v="3"/>
    <m/>
    <x v="4"/>
    <n v="732.89"/>
    <n v="103"/>
    <n v="1"/>
    <x v="0"/>
    <x v="0"/>
    <x v="6"/>
  </r>
  <r>
    <s v="3555038"/>
    <x v="1"/>
    <s v="Omega NW Inc(CAG)"/>
    <s v="13520 NE 42nd St"/>
    <s v="Vancouver"/>
    <s v="WA"/>
    <s v="720"/>
    <x v="1"/>
    <x v="1"/>
    <x v="3"/>
    <m/>
    <x v="4"/>
    <n v="688.16"/>
    <n v="30"/>
    <n v="1"/>
    <x v="0"/>
    <x v="0"/>
    <x v="6"/>
  </r>
  <r>
    <s v="3555044"/>
    <x v="1"/>
    <s v="Omega NW Inc(CAG)"/>
    <s v="13512 NE 42nd Ave"/>
    <s v="Vancouver"/>
    <s v="WA"/>
    <s v="720"/>
    <x v="1"/>
    <x v="1"/>
    <x v="3"/>
    <m/>
    <x v="4"/>
    <n v="688.48"/>
    <n v="32"/>
    <n v="1"/>
    <x v="0"/>
    <x v="0"/>
    <x v="6"/>
  </r>
  <r>
    <s v="3555067"/>
    <x v="1"/>
    <s v="D R Horton Inc Portland(G1F)"/>
    <s v="7320 N 93rd Lp"/>
    <s v="Camas"/>
    <s v="WA"/>
    <s v="720"/>
    <x v="1"/>
    <x v="1"/>
    <x v="3"/>
    <m/>
    <x v="4"/>
    <n v="655.35"/>
    <n v="29"/>
    <n v="1"/>
    <x v="0"/>
    <x v="0"/>
    <x v="6"/>
  </r>
  <r>
    <s v="3555068"/>
    <x v="1"/>
    <s v="D R Horton Inc Portland(G1F)"/>
    <s v="7340 N 93rd Lp"/>
    <s v="Camas"/>
    <s v="WA"/>
    <s v="720"/>
    <x v="1"/>
    <x v="1"/>
    <x v="3"/>
    <m/>
    <x v="4"/>
    <n v="656.36"/>
    <n v="35"/>
    <n v="1"/>
    <x v="0"/>
    <x v="0"/>
    <x v="6"/>
  </r>
  <r>
    <s v="3555069"/>
    <x v="1"/>
    <s v="D R Horton Inc Portland(G1F)"/>
    <s v="7326 N 93rd Lp"/>
    <s v="Camas"/>
    <s v="WA"/>
    <s v="720"/>
    <x v="1"/>
    <x v="1"/>
    <x v="3"/>
    <m/>
    <x v="4"/>
    <n v="656.36"/>
    <n v="35"/>
    <n v="1"/>
    <x v="0"/>
    <x v="0"/>
    <x v="6"/>
  </r>
  <r>
    <s v="3555070"/>
    <x v="1"/>
    <s v="D R Horton Inc Portland(G1F)"/>
    <s v="7331 N 93rd Lp"/>
    <s v="Camas"/>
    <s v="WA"/>
    <s v="720"/>
    <x v="1"/>
    <x v="1"/>
    <x v="3"/>
    <m/>
    <x v="4"/>
    <n v="687.49"/>
    <n v="26"/>
    <n v="1"/>
    <x v="0"/>
    <x v="0"/>
    <x v="6"/>
  </r>
  <r>
    <s v="3555195"/>
    <x v="1"/>
    <s v="Manor Homes Washington Inc(G1F)"/>
    <s v="10904 NE 95th Pl"/>
    <s v="Vancouver"/>
    <s v="WA"/>
    <s v="720"/>
    <x v="1"/>
    <x v="1"/>
    <x v="3"/>
    <m/>
    <x v="4"/>
    <n v="653.67999999999995"/>
    <n v="19"/>
    <n v="1"/>
    <x v="0"/>
    <x v="0"/>
    <x v="6"/>
  </r>
  <r>
    <s v="3555199"/>
    <x v="1"/>
    <s v="Manor Homes Washington Inc(G1F)"/>
    <s v="11001 NE 95th Pl"/>
    <s v="Vancouver"/>
    <s v="WA"/>
    <s v="720"/>
    <x v="1"/>
    <x v="1"/>
    <x v="3"/>
    <m/>
    <x v="4"/>
    <n v="654.16999999999996"/>
    <n v="22"/>
    <n v="1"/>
    <x v="0"/>
    <x v="0"/>
    <x v="6"/>
  </r>
  <r>
    <s v="3555204"/>
    <x v="1"/>
    <s v="Waverly Homes Inc(G1F)"/>
    <s v="7311 NE 30th Ct"/>
    <s v="Vancouver"/>
    <s v="WA"/>
    <s v="720"/>
    <x v="1"/>
    <x v="1"/>
    <x v="3"/>
    <m/>
    <x v="4"/>
    <n v="691.84"/>
    <n v="52"/>
    <n v="1"/>
    <x v="0"/>
    <x v="0"/>
    <x v="6"/>
  </r>
  <r>
    <s v="3555247"/>
    <x v="1"/>
    <s v="Cascade West Development(WEB)"/>
    <s v="18513 NE 78th Way"/>
    <s v="Vancouver"/>
    <s v="WA"/>
    <s v="720"/>
    <x v="1"/>
    <x v="1"/>
    <x v="3"/>
    <m/>
    <x v="4"/>
    <n v="652.04"/>
    <n v="23"/>
    <n v="1"/>
    <x v="0"/>
    <x v="0"/>
    <x v="6"/>
  </r>
  <r>
    <s v="3555278"/>
    <x v="1"/>
    <s v="Helmes Inc(JMC)"/>
    <s v="1290 S 44th Ave"/>
    <s v="Ridgefield"/>
    <s v="WA"/>
    <s v="720"/>
    <x v="1"/>
    <x v="1"/>
    <x v="3"/>
    <m/>
    <x v="4"/>
    <n v="655.85"/>
    <n v="32"/>
    <n v="1"/>
    <x v="0"/>
    <x v="0"/>
    <x v="6"/>
  </r>
  <r>
    <s v="3555321"/>
    <x v="1"/>
    <s v="Waverly Homes Inc(JMC)"/>
    <s v="2303 E 6th St"/>
    <s v="La Center"/>
    <s v="WA"/>
    <s v="720"/>
    <x v="1"/>
    <x v="1"/>
    <x v="3"/>
    <m/>
    <x v="4"/>
    <n v="653.41999999999996"/>
    <n v="15"/>
    <n v="1"/>
    <x v="0"/>
    <x v="0"/>
    <x v="6"/>
  </r>
  <r>
    <s v="3555322"/>
    <x v="1"/>
    <s v="Waverly Homes Inc(JMC)"/>
    <s v="2307 E 6th St"/>
    <s v="La Center"/>
    <s v="WA"/>
    <s v="720"/>
    <x v="1"/>
    <x v="1"/>
    <x v="3"/>
    <m/>
    <x v="4"/>
    <n v="653.80999999999995"/>
    <n v="17"/>
    <n v="1"/>
    <x v="0"/>
    <x v="0"/>
    <x v="6"/>
  </r>
  <r>
    <s v="3555354"/>
    <x v="1"/>
    <s v="Tatran LLC(G1F)"/>
    <s v="7635 NE 61st Way"/>
    <s v="Vancouver"/>
    <s v="WA"/>
    <s v="720"/>
    <x v="1"/>
    <x v="1"/>
    <x v="3"/>
    <m/>
    <x v="4"/>
    <n v="683.46"/>
    <n v="22"/>
    <n v="1"/>
    <x v="0"/>
    <x v="0"/>
    <x v="6"/>
  </r>
  <r>
    <s v="3555360"/>
    <x v="1"/>
    <s v="Tatran LLC(G1F)"/>
    <s v="7633 NE 61st Way"/>
    <s v="Vancouver"/>
    <s v="WA"/>
    <s v="720"/>
    <x v="1"/>
    <x v="1"/>
    <x v="3"/>
    <m/>
    <x v="4"/>
    <n v="683.46"/>
    <n v="22"/>
    <n v="1"/>
    <x v="0"/>
    <x v="0"/>
    <x v="6"/>
  </r>
  <r>
    <s v="3555412"/>
    <x v="1"/>
    <s v="Aho Construction I, Inc.(CAG)"/>
    <s v="9606 NE 106th Way"/>
    <s v="Vancouver"/>
    <s v="WA"/>
    <s v="720"/>
    <x v="1"/>
    <x v="1"/>
    <x v="3"/>
    <m/>
    <x v="4"/>
    <n v="651.88"/>
    <n v="22"/>
    <n v="1"/>
    <x v="0"/>
    <x v="0"/>
    <x v="6"/>
  </r>
  <r>
    <s v="3555423"/>
    <x v="1"/>
    <s v="Pacific Lifestyle Homes(KSN)"/>
    <s v="12408 NE 53rd Ave"/>
    <s v="Vancouver"/>
    <s v="WA"/>
    <s v="720"/>
    <x v="1"/>
    <x v="1"/>
    <x v="3"/>
    <m/>
    <x v="4"/>
    <n v="684.57"/>
    <n v="23"/>
    <n v="1"/>
    <x v="0"/>
    <x v="0"/>
    <x v="6"/>
  </r>
  <r>
    <s v="3555438"/>
    <x v="1"/>
    <s v="Tuscany Homes LLC(KSN)"/>
    <s v="10729 NE 156th Ave"/>
    <s v="Vancouver"/>
    <s v="WA"/>
    <s v="720"/>
    <x v="1"/>
    <x v="1"/>
    <x v="3"/>
    <m/>
    <x v="4"/>
    <n v="684.88"/>
    <n v="25"/>
    <n v="1"/>
    <x v="0"/>
    <x v="0"/>
    <x v="6"/>
  </r>
  <r>
    <s v="3555457"/>
    <x v="1"/>
    <s v="Aho Construction(JMC)"/>
    <s v="8302 NE 86th St"/>
    <s v="Vancouver"/>
    <s v="WA"/>
    <s v="720"/>
    <x v="1"/>
    <x v="1"/>
    <x v="3"/>
    <m/>
    <x v="4"/>
    <n v="652.22"/>
    <n v="24"/>
    <n v="1"/>
    <x v="0"/>
    <x v="0"/>
    <x v="6"/>
  </r>
  <r>
    <s v="3555477"/>
    <x v="1"/>
    <s v="Generation Homes Northwest(KSN)"/>
    <s v="2902 NE 168th Ave"/>
    <s v="Vancouver"/>
    <s v="WA"/>
    <s v="720"/>
    <x v="1"/>
    <x v="1"/>
    <x v="3"/>
    <m/>
    <x v="4"/>
    <n v="684.08"/>
    <n v="20"/>
    <n v="1"/>
    <x v="0"/>
    <x v="0"/>
    <x v="6"/>
  </r>
  <r>
    <s v="3555481"/>
    <x v="1"/>
    <s v="Urban Northwest Homes LLC(KSN)"/>
    <s v="13539 NE 112th St"/>
    <s v="Vancouver"/>
    <s v="WA"/>
    <s v="720"/>
    <x v="1"/>
    <x v="1"/>
    <x v="3"/>
    <m/>
    <x v="4"/>
    <n v="651.16"/>
    <n v="23"/>
    <n v="1"/>
    <x v="0"/>
    <x v="0"/>
    <x v="6"/>
  </r>
  <r>
    <s v="3555530"/>
    <x v="1"/>
    <s v="Lennar Northwest Inc(G1F)"/>
    <s v="4705 S 19th St"/>
    <s v="Ridgefield"/>
    <s v="WA"/>
    <s v="720"/>
    <x v="1"/>
    <x v="1"/>
    <x v="3"/>
    <m/>
    <x v="4"/>
    <n v="688.48"/>
    <n v="32"/>
    <n v="1"/>
    <x v="0"/>
    <x v="0"/>
    <x v="6"/>
  </r>
  <r>
    <s v="3555557"/>
    <x v="1"/>
    <s v="LGI Homes Oregon LLC(G1F)"/>
    <s v="9007 NE 165th Ave"/>
    <s v="Vancouver"/>
    <s v="WA"/>
    <s v="720"/>
    <x v="1"/>
    <x v="1"/>
    <x v="3"/>
    <m/>
    <x v="4"/>
    <n v="684.22"/>
    <n v="21"/>
    <n v="1"/>
    <x v="0"/>
    <x v="0"/>
    <x v="6"/>
  </r>
  <r>
    <s v="3555561"/>
    <x v="1"/>
    <s v="LGI Homes Oregon LLC(G1F)"/>
    <s v="9011 Ne 165Th Ave"/>
    <s v="Vancouver"/>
    <s v="WA"/>
    <s v="720"/>
    <x v="1"/>
    <x v="1"/>
    <x v="3"/>
    <m/>
    <x v="4"/>
    <n v="684.71"/>
    <n v="24"/>
    <n v="1"/>
    <x v="0"/>
    <x v="0"/>
    <x v="6"/>
  </r>
  <r>
    <s v="3555562"/>
    <x v="1"/>
    <s v="REO Partner LLC(VJS)"/>
    <s v="12205 NE 109th St"/>
    <s v="Vancouver"/>
    <s v="WA"/>
    <s v="720"/>
    <x v="1"/>
    <x v="1"/>
    <x v="3"/>
    <m/>
    <x v="4"/>
    <n v="682.97"/>
    <n v="19"/>
    <n v="1"/>
    <x v="0"/>
    <x v="0"/>
    <x v="6"/>
  </r>
  <r>
    <s v="3555563"/>
    <x v="1"/>
    <s v="Lennar Northwest Inc(G1F)"/>
    <s v="9105 NE 165th Ave"/>
    <s v="Vancouver"/>
    <s v="WA"/>
    <s v="720"/>
    <x v="1"/>
    <x v="1"/>
    <x v="3"/>
    <m/>
    <x v="4"/>
    <n v="684.22"/>
    <n v="21"/>
    <n v="1"/>
    <x v="0"/>
    <x v="0"/>
    <x v="6"/>
  </r>
  <r>
    <s v="3555623"/>
    <x v="1"/>
    <s v="Modern NW Inc(G1F)"/>
    <s v="124 N 45th Cir"/>
    <s v="Camas"/>
    <s v="WA"/>
    <s v="720"/>
    <x v="1"/>
    <x v="1"/>
    <x v="3"/>
    <m/>
    <x v="4"/>
    <n v="684.3"/>
    <n v="27"/>
    <n v="1"/>
    <x v="0"/>
    <x v="0"/>
    <x v="6"/>
  </r>
  <r>
    <s v="3555642"/>
    <x v="1"/>
    <s v="Skyline Ridge Construction LLC(KSN)"/>
    <s v="960 Fairway Dr"/>
    <s v="Washougal"/>
    <s v="WA"/>
    <s v="720"/>
    <x v="1"/>
    <x v="1"/>
    <x v="3"/>
    <m/>
    <x v="4"/>
    <n v="684.82"/>
    <n v="30"/>
    <n v="1"/>
    <x v="0"/>
    <x v="0"/>
    <x v="6"/>
  </r>
  <r>
    <s v="3555664"/>
    <x v="1"/>
    <s v="Cascade West Development(KSN)"/>
    <s v="3125 NW Lake Pl"/>
    <s v="Camas"/>
    <s v="WA"/>
    <s v="720"/>
    <x v="1"/>
    <x v="1"/>
    <x v="3"/>
    <m/>
    <x v="4"/>
    <n v="650.25"/>
    <n v="17"/>
    <n v="1"/>
    <x v="0"/>
    <x v="0"/>
    <x v="6"/>
  </r>
  <r>
    <s v="3555667"/>
    <x v="1"/>
    <s v="Generation Homes Northwest(KSN)"/>
    <s v="2804 NE 168th Ave"/>
    <s v="Vancouver"/>
    <s v="WA"/>
    <s v="720"/>
    <x v="1"/>
    <x v="1"/>
    <x v="3"/>
    <m/>
    <x v="4"/>
    <n v="6.05"/>
    <n v="35"/>
    <n v="1"/>
    <x v="1"/>
    <x v="0"/>
    <x v="6"/>
  </r>
  <r>
    <s v="3555668"/>
    <x v="1"/>
    <s v="Generation Homes Northwest(KSN)"/>
    <s v="2907 NE 168th Ave"/>
    <s v="Vancouver"/>
    <s v="WA"/>
    <s v="720"/>
    <x v="1"/>
    <x v="1"/>
    <x v="3"/>
    <m/>
    <x v="4"/>
    <n v="652.22"/>
    <n v="24"/>
    <n v="1"/>
    <x v="0"/>
    <x v="0"/>
    <x v="6"/>
  </r>
  <r>
    <s v="3555677"/>
    <x v="1"/>
    <s v="Generation Homes Northwest(VJS)"/>
    <s v="2812 NE 170th Ave"/>
    <s v="Vancouver"/>
    <s v="WA"/>
    <s v="720"/>
    <x v="1"/>
    <x v="1"/>
    <x v="3"/>
    <m/>
    <x v="4"/>
    <n v="651.46"/>
    <n v="24"/>
    <n v="1"/>
    <x v="0"/>
    <x v="0"/>
    <x v="6"/>
  </r>
  <r>
    <s v="3555678"/>
    <x v="1"/>
    <s v="Generation Homes Northwest(VJS)"/>
    <s v="2900 NE 170th Ct"/>
    <s v="Vancouver"/>
    <s v="WA"/>
    <s v="720"/>
    <x v="1"/>
    <x v="1"/>
    <x v="3"/>
    <m/>
    <x v="4"/>
    <n v="686.34"/>
    <n v="38"/>
    <n v="1"/>
    <x v="0"/>
    <x v="0"/>
    <x v="6"/>
  </r>
  <r>
    <s v="3555688"/>
    <x v="1"/>
    <s v="Cascade West Development(G1F)"/>
    <s v="18403 NE 78th Way"/>
    <s v="Vancouver"/>
    <s v="WA"/>
    <s v="720"/>
    <x v="1"/>
    <x v="1"/>
    <x v="3"/>
    <m/>
    <x v="4"/>
    <n v="652.20000000000005"/>
    <n v="24"/>
    <n v="1"/>
    <x v="0"/>
    <x v="0"/>
    <x v="6"/>
  </r>
  <r>
    <s v="3555691"/>
    <x v="1"/>
    <s v="Manor Homes Washington Inc(G1F)"/>
    <s v="10705 NE 96th Ct"/>
    <s v="Vancouver"/>
    <s v="WA"/>
    <s v="720"/>
    <x v="1"/>
    <x v="1"/>
    <x v="3"/>
    <m/>
    <x v="4"/>
    <n v="653.52"/>
    <n v="62"/>
    <n v="1"/>
    <x v="0"/>
    <x v="0"/>
    <x v="6"/>
  </r>
  <r>
    <s v="3555698"/>
    <x v="1"/>
    <s v="Generation Homes Northwest(CAG)"/>
    <s v="2507 NE 7th Dr"/>
    <s v="Battle Ground"/>
    <s v="WA"/>
    <s v="720"/>
    <x v="1"/>
    <x v="1"/>
    <x v="3"/>
    <m/>
    <x v="4"/>
    <n v="650.99"/>
    <n v="22"/>
    <n v="1"/>
    <x v="0"/>
    <x v="0"/>
    <x v="6"/>
  </r>
  <r>
    <s v="3555713"/>
    <x v="1"/>
    <s v="Kingston Homes LLC(G1F)"/>
    <s v="13105 NE 60th Ave"/>
    <s v="Vancouver"/>
    <s v="WA"/>
    <s v="720"/>
    <x v="1"/>
    <x v="1"/>
    <x v="3"/>
    <m/>
    <x v="4"/>
    <n v="651.16"/>
    <n v="23"/>
    <n v="1"/>
    <x v="0"/>
    <x v="0"/>
    <x v="6"/>
  </r>
  <r>
    <s v="3555722"/>
    <x v="1"/>
    <s v="Kingston Homes LLC(G1F)"/>
    <s v="4335 S 12th Cir"/>
    <s v="Ridgefield"/>
    <s v="WA"/>
    <s v="720"/>
    <x v="1"/>
    <x v="1"/>
    <x v="3"/>
    <m/>
    <x v="4"/>
    <n v="650.84"/>
    <n v="21"/>
    <n v="1"/>
    <x v="0"/>
    <x v="0"/>
    <x v="6"/>
  </r>
  <r>
    <s v="3555724"/>
    <x v="1"/>
    <s v="Kingston Homes LLC(G1F)"/>
    <s v="1196 S Fieldcrest Dr"/>
    <s v="Ridgefield"/>
    <s v="WA"/>
    <s v="720"/>
    <x v="1"/>
    <x v="1"/>
    <x v="3"/>
    <m/>
    <x v="4"/>
    <n v="651.16"/>
    <n v="23"/>
    <n v="1"/>
    <x v="0"/>
    <x v="0"/>
    <x v="6"/>
  </r>
  <r>
    <s v="3555726"/>
    <x v="1"/>
    <s v="Helmes Inc(VJS)"/>
    <s v="805 NE 25th Way"/>
    <s v="Battle Ground"/>
    <s v="WA"/>
    <s v="720"/>
    <x v="1"/>
    <x v="1"/>
    <x v="3"/>
    <m/>
    <x v="4"/>
    <n v="652.35"/>
    <n v="30"/>
    <n v="1"/>
    <x v="0"/>
    <x v="0"/>
    <x v="6"/>
  </r>
  <r>
    <s v="3555759"/>
    <x v="1"/>
    <s v="MCM of Washington Inc.(KSN)"/>
    <s v="1122 NE 12th St"/>
    <s v="Battle Ground"/>
    <s v="WA"/>
    <s v="720"/>
    <x v="1"/>
    <x v="1"/>
    <x v="3"/>
    <m/>
    <x v="4"/>
    <n v="685.14"/>
    <n v="32"/>
    <n v="1"/>
    <x v="0"/>
    <x v="0"/>
    <x v="6"/>
  </r>
  <r>
    <s v="3555761"/>
    <x v="1"/>
    <s v="MCM of Washington Inc.(KSN)"/>
    <s v="1109 NE 11th Pl"/>
    <s v="Battle Ground"/>
    <s v="WA"/>
    <s v="720"/>
    <x v="1"/>
    <x v="1"/>
    <x v="3"/>
    <m/>
    <x v="4"/>
    <n v="684.65"/>
    <n v="29"/>
    <n v="1"/>
    <x v="0"/>
    <x v="0"/>
    <x v="6"/>
  </r>
  <r>
    <s v="3555762"/>
    <x v="1"/>
    <s v="MCM of Washington Inc.(KSN)"/>
    <s v="1219 NE 12th St"/>
    <s v="Battle Ground"/>
    <s v="WA"/>
    <s v="720"/>
    <x v="1"/>
    <x v="1"/>
    <x v="3"/>
    <m/>
    <x v="4"/>
    <n v="687.83"/>
    <n v="48"/>
    <n v="1"/>
    <x v="0"/>
    <x v="0"/>
    <x v="6"/>
  </r>
  <r>
    <s v="3555777"/>
    <x v="1"/>
    <s v="Hendrickson Development Inc(KSN)"/>
    <s v="2908 NE 4th Ave"/>
    <s v="Battle Ground"/>
    <s v="WA"/>
    <s v="720"/>
    <x v="1"/>
    <x v="1"/>
    <x v="3"/>
    <m/>
    <x v="4"/>
    <n v="682.2"/>
    <n v="19"/>
    <n v="1"/>
    <x v="0"/>
    <x v="0"/>
    <x v="6"/>
  </r>
  <r>
    <s v="3555779"/>
    <x v="1"/>
    <s v="Pacific Lifestyle Homes(KSN)"/>
    <s v="16152 NE 9th Way"/>
    <s v="Vancouver"/>
    <s v="WA"/>
    <s v="720"/>
    <x v="1"/>
    <x v="1"/>
    <x v="3"/>
    <m/>
    <x v="4"/>
    <n v="683.23"/>
    <n v="20"/>
    <n v="1"/>
    <x v="0"/>
    <x v="0"/>
    <x v="6"/>
  </r>
  <r>
    <s v="3555826"/>
    <x v="1"/>
    <s v="Pacific Lifestyle Homes(G1F)"/>
    <s v="15324 NE 14th St"/>
    <s v="Vancouver"/>
    <s v="WA"/>
    <s v="720"/>
    <x v="1"/>
    <x v="1"/>
    <x v="3"/>
    <m/>
    <x v="4"/>
    <n v="683.75"/>
    <n v="23"/>
    <n v="1"/>
    <x v="0"/>
    <x v="0"/>
    <x v="6"/>
  </r>
  <r>
    <s v="3555869"/>
    <x v="1"/>
    <s v="D R Horton Inc Portland(G1F)"/>
    <s v="9120 N Dogwood St"/>
    <s v="Camas"/>
    <s v="WA"/>
    <s v="720"/>
    <x v="1"/>
    <x v="1"/>
    <x v="3"/>
    <m/>
    <x v="4"/>
    <n v="698"/>
    <n v="79"/>
    <n v="1"/>
    <x v="0"/>
    <x v="0"/>
    <x v="6"/>
  </r>
  <r>
    <s v="3555875"/>
    <x v="1"/>
    <s v="Maduta, Mark(VJS)"/>
    <s v="15207 NE 2nd Ave"/>
    <s v="Vancouver"/>
    <s v="WA"/>
    <s v="720"/>
    <x v="1"/>
    <x v="1"/>
    <x v="3"/>
    <m/>
    <x v="4"/>
    <n v="683.07"/>
    <n v="19"/>
    <n v="1"/>
    <x v="0"/>
    <x v="0"/>
    <x v="4"/>
  </r>
  <r>
    <s v="3555882"/>
    <x v="1"/>
    <s v="D R Horton Inc Portland(G1F)"/>
    <s v="11309 NE 116th Ct"/>
    <s v="Vancouver"/>
    <s v="WA"/>
    <s v="720"/>
    <x v="1"/>
    <x v="1"/>
    <x v="3"/>
    <m/>
    <x v="4"/>
    <n v="652.33000000000004"/>
    <n v="29"/>
    <n v="1"/>
    <x v="0"/>
    <x v="0"/>
    <x v="6"/>
  </r>
  <r>
    <s v="3555917"/>
    <x v="1"/>
    <s v="D R Horton Inc Portland(KSN)"/>
    <s v="3637 NE Pioneer St"/>
    <s v="Camas"/>
    <s v="WA"/>
    <s v="720"/>
    <x v="1"/>
    <x v="1"/>
    <x v="3"/>
    <m/>
    <x v="4"/>
    <n v="653.19000000000005"/>
    <n v="34"/>
    <n v="1"/>
    <x v="0"/>
    <x v="0"/>
    <x v="6"/>
  </r>
  <r>
    <s v="3555918"/>
    <x v="1"/>
    <s v="D R Horton Inc Portland(KSN)"/>
    <s v="3639 NE Pioneer St"/>
    <s v="Camas"/>
    <s v="WA"/>
    <s v="720"/>
    <x v="1"/>
    <x v="1"/>
    <x v="3"/>
    <m/>
    <x v="4"/>
    <n v="652.84"/>
    <n v="32"/>
    <n v="1"/>
    <x v="0"/>
    <x v="0"/>
    <x v="6"/>
  </r>
  <r>
    <s v="3555919"/>
    <x v="1"/>
    <s v="D R Horton Inc Portland(KSN)"/>
    <s v="3641 NE Pioneer St"/>
    <s v="Camas"/>
    <s v="WA"/>
    <s v="720"/>
    <x v="1"/>
    <x v="1"/>
    <x v="3"/>
    <m/>
    <x v="4"/>
    <n v="653.01"/>
    <n v="33"/>
    <n v="1"/>
    <x v="0"/>
    <x v="0"/>
    <x v="6"/>
  </r>
  <r>
    <s v="3555922"/>
    <x v="1"/>
    <s v="D R Horton Inc Portland(KSN)"/>
    <s v="3643 NE Pioneer St"/>
    <s v="Camas"/>
    <s v="WA"/>
    <s v="720"/>
    <x v="1"/>
    <x v="1"/>
    <x v="3"/>
    <m/>
    <x v="4"/>
    <n v="652.84"/>
    <n v="32"/>
    <n v="1"/>
    <x v="0"/>
    <x v="0"/>
    <x v="6"/>
  </r>
  <r>
    <s v="3555923"/>
    <x v="1"/>
    <s v="D R Horton Inc Portland(KSN)"/>
    <s v="3645 NE Pioneer St"/>
    <s v="Camas"/>
    <s v="WA"/>
    <s v="720"/>
    <x v="1"/>
    <x v="1"/>
    <x v="3"/>
    <m/>
    <x v="4"/>
    <n v="652.33000000000004"/>
    <n v="29"/>
    <n v="1"/>
    <x v="0"/>
    <x v="0"/>
    <x v="6"/>
  </r>
  <r>
    <s v="3555924"/>
    <x v="1"/>
    <s v="D R Horton Inc Portland(KSN)"/>
    <s v="3647 NE Pioneer St"/>
    <s v="Camas"/>
    <s v="WA"/>
    <s v="720"/>
    <x v="1"/>
    <x v="1"/>
    <x v="3"/>
    <m/>
    <x v="4"/>
    <n v="685.13"/>
    <n v="31"/>
    <n v="1"/>
    <x v="0"/>
    <x v="0"/>
    <x v="6"/>
  </r>
  <r>
    <s v="3555962"/>
    <x v="1"/>
    <s v="Paul Karlsen Building LLC(CAG)"/>
    <s v="1813 NW 18th St"/>
    <s v="Battle Ground"/>
    <s v="WA"/>
    <s v="720"/>
    <x v="1"/>
    <x v="1"/>
    <x v="3"/>
    <m/>
    <x v="4"/>
    <n v="684.44"/>
    <n v="32"/>
    <n v="1"/>
    <x v="0"/>
    <x v="0"/>
    <x v="6"/>
  </r>
  <r>
    <s v="3555963"/>
    <x v="1"/>
    <s v="Paul Karlsen Building LLC(CAG)"/>
    <s v="1809 NW 18th St"/>
    <s v="Battle Ground"/>
    <s v="WA"/>
    <s v="720"/>
    <x v="1"/>
    <x v="1"/>
    <x v="3"/>
    <m/>
    <x v="4"/>
    <n v="682.53"/>
    <n v="21"/>
    <n v="1"/>
    <x v="0"/>
    <x v="0"/>
    <x v="6"/>
  </r>
  <r>
    <s v="3555965"/>
    <x v="1"/>
    <s v="Aho Construction(G1F)"/>
    <s v="6510 NE 133rd Way"/>
    <s v="Vancouver"/>
    <s v="WA"/>
    <s v="720"/>
    <x v="1"/>
    <x v="1"/>
    <x v="3"/>
    <m/>
    <x v="4"/>
    <n v="650.25"/>
    <n v="17"/>
    <n v="1"/>
    <x v="0"/>
    <x v="0"/>
    <x v="6"/>
  </r>
  <r>
    <s v="3556063"/>
    <x v="1"/>
    <s v="Edgewood Construction(KSN)"/>
    <s v="1307 NE 70th St"/>
    <s v="Vancouver"/>
    <s v="WA"/>
    <s v="720"/>
    <x v="1"/>
    <x v="1"/>
    <x v="3"/>
    <m/>
    <x v="4"/>
    <n v="683.07"/>
    <n v="19"/>
    <n v="1"/>
    <x v="0"/>
    <x v="0"/>
    <x v="6"/>
  </r>
  <r>
    <s v="3556114"/>
    <x v="1"/>
    <s v="Pacific Lifestyle Homes(G1F)"/>
    <s v="15404 NE 15th St"/>
    <s v="Vancouver"/>
    <s v="WA"/>
    <s v="720"/>
    <x v="1"/>
    <x v="1"/>
    <x v="3"/>
    <m/>
    <x v="4"/>
    <n v="683.93"/>
    <n v="24"/>
    <n v="1"/>
    <x v="0"/>
    <x v="0"/>
    <x v="6"/>
  </r>
  <r>
    <s v="3556123"/>
    <x v="1"/>
    <s v="D R Horton Inc Portland(KSN)"/>
    <s v="9214 N Cherry St"/>
    <s v="Camas"/>
    <s v="WA"/>
    <s v="720"/>
    <x v="1"/>
    <x v="1"/>
    <x v="3"/>
    <m/>
    <x v="4"/>
    <n v="684.85"/>
    <n v="29"/>
    <n v="1"/>
    <x v="0"/>
    <x v="0"/>
    <x v="6"/>
  </r>
  <r>
    <s v="3556215"/>
    <x v="1"/>
    <s v="Aho Construction(G1F)"/>
    <s v="6612 NE 133rd Way"/>
    <s v="Vancouver"/>
    <s v="WA"/>
    <s v="720"/>
    <x v="1"/>
    <x v="1"/>
    <x v="3"/>
    <m/>
    <x v="4"/>
    <n v="651.29999999999995"/>
    <n v="28"/>
    <n v="1"/>
    <x v="0"/>
    <x v="0"/>
    <x v="6"/>
  </r>
  <r>
    <s v="3556219"/>
    <x v="1"/>
    <s v="Aho Construction(G1F)"/>
    <s v="6616 NE 134th St"/>
    <s v="Vancouver"/>
    <s v="WA"/>
    <s v="720"/>
    <x v="1"/>
    <x v="1"/>
    <x v="3"/>
    <m/>
    <x v="4"/>
    <n v="650.77"/>
    <n v="25"/>
    <n v="1"/>
    <x v="0"/>
    <x v="0"/>
    <x v="6"/>
  </r>
  <r>
    <s v="3556230"/>
    <x v="1"/>
    <s v="Hendrickson Development Inc(CAG)"/>
    <s v="1530 NW 24th Ave"/>
    <s v="Battle Ground"/>
    <s v="WA"/>
    <s v="720"/>
    <x v="1"/>
    <x v="1"/>
    <x v="3"/>
    <m/>
    <x v="4"/>
    <n v="681.79"/>
    <n v="15"/>
    <n v="1"/>
    <x v="0"/>
    <x v="0"/>
    <x v="6"/>
  </r>
  <r>
    <s v="3556263"/>
    <x v="1"/>
    <s v="Pacific Lifestyle Homes(G1F)"/>
    <s v="5815 NE 134th St"/>
    <s v="Vancouver"/>
    <s v="WA"/>
    <s v="720"/>
    <x v="1"/>
    <x v="1"/>
    <x v="3"/>
    <m/>
    <x v="4"/>
    <n v="682.85"/>
    <n v="23"/>
    <n v="1"/>
    <x v="0"/>
    <x v="0"/>
    <x v="6"/>
  </r>
  <r>
    <s v="3556266"/>
    <x v="1"/>
    <s v="Pacific Lifestyle Homes(CAG)"/>
    <s v="5515 NE 131st St"/>
    <s v="Vancouver"/>
    <s v="WA"/>
    <s v="720"/>
    <x v="1"/>
    <x v="1"/>
    <x v="3"/>
    <m/>
    <x v="4"/>
    <n v="682.65"/>
    <n v="22"/>
    <n v="1"/>
    <x v="0"/>
    <x v="0"/>
    <x v="6"/>
  </r>
  <r>
    <s v="3556404"/>
    <x v="1"/>
    <s v="Marbella Estates LLC(KSN)"/>
    <s v="11549 NE 125th Ave"/>
    <s v="Vancouver"/>
    <s v="WA"/>
    <s v="720"/>
    <x v="1"/>
    <x v="1"/>
    <x v="3"/>
    <m/>
    <x v="4"/>
    <n v="649.58000000000004"/>
    <n v="18"/>
    <n v="1"/>
    <x v="0"/>
    <x v="0"/>
    <x v="6"/>
  </r>
  <r>
    <s v="3556407"/>
    <x v="1"/>
    <s v="Marbella Estates LLC(KSN)"/>
    <s v="11545 NE 125th Ave"/>
    <s v="Vancouver"/>
    <s v="WA"/>
    <s v="720"/>
    <x v="1"/>
    <x v="1"/>
    <x v="3"/>
    <m/>
    <x v="4"/>
    <n v="649.58000000000004"/>
    <n v="18"/>
    <n v="1"/>
    <x v="0"/>
    <x v="0"/>
    <x v="6"/>
  </r>
  <r>
    <s v="3556416"/>
    <x v="1"/>
    <s v="Marbella Estates LLC(VJS)"/>
    <s v="11536 NE 126th Ave"/>
    <s v="Vancouver"/>
    <s v="WA"/>
    <s v="720"/>
    <x v="1"/>
    <x v="1"/>
    <x v="3"/>
    <m/>
    <x v="4"/>
    <n v="650.1"/>
    <n v="19"/>
    <n v="1"/>
    <x v="0"/>
    <x v="0"/>
    <x v="6"/>
  </r>
  <r>
    <s v="3556417"/>
    <x v="1"/>
    <s v="Marbella Estates LLC(VJS)"/>
    <s v="11540 NE 126th Ave"/>
    <s v="Vancouver"/>
    <s v="WA"/>
    <s v="720"/>
    <x v="1"/>
    <x v="1"/>
    <x v="3"/>
    <m/>
    <x v="4"/>
    <n v="650.44000000000005"/>
    <n v="21"/>
    <n v="1"/>
    <x v="0"/>
    <x v="0"/>
    <x v="6"/>
  </r>
  <r>
    <s v="3556420"/>
    <x v="1"/>
    <s v="Marbella Estates LLC(VJS)"/>
    <s v="11544 NE 126th Ave"/>
    <s v="Vancouver"/>
    <s v="WA"/>
    <s v="720"/>
    <x v="1"/>
    <x v="1"/>
    <x v="3"/>
    <m/>
    <x v="4"/>
    <n v="650.1"/>
    <n v="19"/>
    <n v="1"/>
    <x v="0"/>
    <x v="0"/>
    <x v="6"/>
  </r>
  <r>
    <s v="3556421"/>
    <x v="1"/>
    <s v="Marbella Estates LLC(VJS)"/>
    <s v="11548 NE 126th Ave"/>
    <s v="Vancouver"/>
    <s v="WA"/>
    <s v="720"/>
    <x v="1"/>
    <x v="1"/>
    <x v="3"/>
    <m/>
    <x v="4"/>
    <n v="650.1"/>
    <n v="19"/>
    <n v="1"/>
    <x v="0"/>
    <x v="0"/>
    <x v="6"/>
  </r>
  <r>
    <s v="3556422"/>
    <x v="1"/>
    <s v="Lennar Northwest Inc(CAG)"/>
    <s v="3732 S Kennedy Dr"/>
    <s v="Ridgefield"/>
    <s v="WA"/>
    <s v="720"/>
    <x v="1"/>
    <x v="1"/>
    <x v="3"/>
    <m/>
    <x v="4"/>
    <n v="655.4"/>
    <n v="50"/>
    <n v="1"/>
    <x v="0"/>
    <x v="0"/>
    <x v="6"/>
  </r>
  <r>
    <s v="3556423"/>
    <x v="1"/>
    <s v="Marbella Estates LLC(VJS)"/>
    <s v="11552 NE 126th Ave"/>
    <s v="Vancouver"/>
    <s v="WA"/>
    <s v="720"/>
    <x v="1"/>
    <x v="1"/>
    <x v="3"/>
    <m/>
    <x v="4"/>
    <n v="650.1"/>
    <n v="19"/>
    <n v="1"/>
    <x v="0"/>
    <x v="0"/>
    <x v="6"/>
  </r>
  <r>
    <s v="3556424"/>
    <x v="1"/>
    <s v="Lennar Northwest Inc(CAG)"/>
    <s v="3724 S Kennedy Dr"/>
    <s v="Ridgefield"/>
    <s v="WA"/>
    <s v="720"/>
    <x v="1"/>
    <x v="1"/>
    <x v="3"/>
    <m/>
    <x v="4"/>
    <n v="654.01"/>
    <n v="42"/>
    <n v="1"/>
    <x v="0"/>
    <x v="0"/>
    <x v="6"/>
  </r>
  <r>
    <s v="3556425"/>
    <x v="1"/>
    <s v="Marbella Estates LLC(VJS)"/>
    <s v="11556 NE 126th Ave"/>
    <s v="Vancouver"/>
    <s v="WA"/>
    <s v="720"/>
    <x v="1"/>
    <x v="1"/>
    <x v="3"/>
    <m/>
    <x v="4"/>
    <n v="651.29999999999995"/>
    <n v="26"/>
    <n v="1"/>
    <x v="0"/>
    <x v="0"/>
    <x v="6"/>
  </r>
  <r>
    <s v="3556442"/>
    <x v="1"/>
    <s v="Lennar Northwest Inc(G1F)"/>
    <s v="3714 S Willow Dr"/>
    <s v="Ridgefield"/>
    <s v="WA"/>
    <s v="720"/>
    <x v="1"/>
    <x v="1"/>
    <x v="3"/>
    <m/>
    <x v="4"/>
    <n v="651.95000000000005"/>
    <n v="30"/>
    <n v="1"/>
    <x v="0"/>
    <x v="0"/>
    <x v="6"/>
  </r>
  <r>
    <s v="3556443"/>
    <x v="1"/>
    <s v="Revin Construction Inc(VJS)"/>
    <s v="4409 NE 58th St"/>
    <s v="Vancouver"/>
    <s v="WA"/>
    <s v="720"/>
    <x v="1"/>
    <x v="1"/>
    <x v="3"/>
    <m/>
    <x v="4"/>
    <n v="686.66"/>
    <n v="45"/>
    <n v="1"/>
    <x v="0"/>
    <x v="0"/>
    <x v="6"/>
  </r>
  <r>
    <s v="3556444"/>
    <x v="1"/>
    <s v="Revin Construction Inc(VJS)"/>
    <s v="4405 NE 58th St"/>
    <s v="Vancouver"/>
    <s v="WA"/>
    <s v="720"/>
    <x v="1"/>
    <x v="1"/>
    <x v="3"/>
    <m/>
    <x v="4"/>
    <n v="688.21"/>
    <n v="54"/>
    <n v="1"/>
    <x v="0"/>
    <x v="0"/>
    <x v="6"/>
  </r>
  <r>
    <s v="3556445"/>
    <x v="1"/>
    <s v="Lennar Northwest Inc(G1F)"/>
    <s v="3707 S Willow Dr"/>
    <s v="Ridgefield"/>
    <s v="WA"/>
    <s v="720"/>
    <x v="1"/>
    <x v="1"/>
    <x v="3"/>
    <m/>
    <x v="4"/>
    <n v="651.95000000000005"/>
    <n v="30"/>
    <n v="1"/>
    <x v="0"/>
    <x v="0"/>
    <x v="6"/>
  </r>
  <r>
    <s v="3556448"/>
    <x v="1"/>
    <s v="Whipple Creek Village LLC(G1F)"/>
    <s v="1710 NE 175th St"/>
    <s v="Ridgefield"/>
    <s v="WA"/>
    <s v="720"/>
    <x v="1"/>
    <x v="1"/>
    <x v="3"/>
    <m/>
    <x v="4"/>
    <n v="683.35"/>
    <n v="24"/>
    <n v="1"/>
    <x v="0"/>
    <x v="0"/>
    <x v="6"/>
  </r>
  <r>
    <s v="3556453"/>
    <x v="1"/>
    <s v="Whipple Creek Village LLC(G1F)"/>
    <s v="1706 NE 175th St"/>
    <s v="Ridgefield"/>
    <s v="WA"/>
    <s v="720"/>
    <x v="1"/>
    <x v="1"/>
    <x v="3"/>
    <m/>
    <x v="4"/>
    <n v="689.2"/>
    <n v="58"/>
    <n v="1"/>
    <x v="0"/>
    <x v="0"/>
    <x v="6"/>
  </r>
  <r>
    <s v="3556464"/>
    <x v="1"/>
    <s v="Pacific Lifestyle Homes(JMC)"/>
    <s v="1838 S 46th Pl"/>
    <s v="Ridgefield"/>
    <s v="WA"/>
    <s v="720"/>
    <x v="1"/>
    <x v="1"/>
    <x v="3"/>
    <m/>
    <x v="4"/>
    <n v="682.36"/>
    <n v="20"/>
    <n v="1"/>
    <x v="0"/>
    <x v="0"/>
    <x v="6"/>
  </r>
  <r>
    <s v="3556467"/>
    <x v="1"/>
    <s v="Cascade West Development(G1F)"/>
    <s v="18301 NE 78th Cir"/>
    <s v="Vancouver"/>
    <s v="WA"/>
    <s v="720"/>
    <x v="1"/>
    <x v="1"/>
    <x v="3"/>
    <m/>
    <x v="4"/>
    <n v="682.51"/>
    <n v="21"/>
    <n v="1"/>
    <x v="0"/>
    <x v="0"/>
    <x v="6"/>
  </r>
  <r>
    <s v="3556468"/>
    <x v="1"/>
    <s v="Pacific Lifestyle Homes(JMC)"/>
    <s v="1826 S 46th Pl"/>
    <s v="Ridgefield"/>
    <s v="WA"/>
    <s v="720"/>
    <x v="1"/>
    <x v="1"/>
    <x v="3"/>
    <m/>
    <x v="4"/>
    <n v="649.94000000000005"/>
    <n v="20"/>
    <n v="1"/>
    <x v="0"/>
    <x v="0"/>
    <x v="6"/>
  </r>
  <r>
    <s v="3556571"/>
    <x v="1"/>
    <s v="Quail Homes(G1F)"/>
    <s v="6319 NE 64th Ave"/>
    <s v="Vancouver"/>
    <s v="WA"/>
    <s v="720"/>
    <x v="1"/>
    <x v="1"/>
    <x v="3"/>
    <m/>
    <x v="4"/>
    <n v="685.13"/>
    <n v="34"/>
    <n v="1"/>
    <x v="0"/>
    <x v="0"/>
    <x v="6"/>
  </r>
  <r>
    <s v="3556574"/>
    <x v="1"/>
    <s v="Quail Homes(G1F)"/>
    <s v="6315 NE 64th Ave"/>
    <s v="Vancouver"/>
    <s v="WA"/>
    <s v="720"/>
    <x v="1"/>
    <x v="1"/>
    <x v="3"/>
    <m/>
    <x v="4"/>
    <n v="684.78"/>
    <n v="32"/>
    <n v="1"/>
    <x v="0"/>
    <x v="0"/>
    <x v="6"/>
  </r>
  <r>
    <s v="3556575"/>
    <x v="1"/>
    <s v="Quail Homes(G1F)"/>
    <s v="6311 NE 64th Ave"/>
    <s v="Vancouver"/>
    <s v="WA"/>
    <s v="720"/>
    <x v="1"/>
    <x v="1"/>
    <x v="3"/>
    <m/>
    <x v="4"/>
    <n v="684.62"/>
    <n v="31"/>
    <n v="1"/>
    <x v="0"/>
    <x v="0"/>
    <x v="6"/>
  </r>
  <r>
    <s v="3556577"/>
    <x v="1"/>
    <s v="Quail Homes(G1F)"/>
    <s v="6323 NE 64th Ave"/>
    <s v="Vancouver"/>
    <s v="WA"/>
    <s v="720"/>
    <x v="1"/>
    <x v="1"/>
    <x v="3"/>
    <m/>
    <x v="4"/>
    <n v="682.97"/>
    <n v="32"/>
    <n v="1"/>
    <x v="0"/>
    <x v="0"/>
    <x v="6"/>
  </r>
  <r>
    <s v="3556578"/>
    <x v="1"/>
    <s v="Creekside Homes LLC(VJS)"/>
    <s v="4710 NE 56th Pl"/>
    <s v="Vancouver"/>
    <s v="WA"/>
    <s v="720"/>
    <x v="1"/>
    <x v="1"/>
    <x v="0"/>
    <m/>
    <x v="4"/>
    <n v="692.64"/>
    <n v="133"/>
    <n v="1"/>
    <x v="0"/>
    <x v="0"/>
    <x v="6"/>
  </r>
  <r>
    <s v="3556580"/>
    <x v="1"/>
    <s v="Creekside Homes LLC(VJS)"/>
    <s v="4714 NE 56th Pl"/>
    <s v="Vancouver"/>
    <s v="WA"/>
    <s v="720"/>
    <x v="1"/>
    <x v="1"/>
    <x v="3"/>
    <m/>
    <x v="4"/>
    <n v="794.38"/>
    <n v="116"/>
    <n v="1"/>
    <x v="0"/>
    <x v="0"/>
    <x v="6"/>
  </r>
  <r>
    <s v="3556650"/>
    <x v="1"/>
    <s v="Urban Northwest Homes LLC(JMC)"/>
    <s v="13522 NE 112th St"/>
    <s v="Vancouver"/>
    <s v="WA"/>
    <s v="720"/>
    <x v="1"/>
    <x v="1"/>
    <x v="3"/>
    <m/>
    <x v="4"/>
    <n v="649.78"/>
    <n v="19"/>
    <n v="1"/>
    <x v="0"/>
    <x v="0"/>
    <x v="6"/>
  </r>
  <r>
    <s v="3556651"/>
    <x v="1"/>
    <s v="Urban Northwest Homes LLC(JMC)"/>
    <s v="13520 NE 112th St"/>
    <s v="Vancouver"/>
    <s v="WA"/>
    <s v="720"/>
    <x v="1"/>
    <x v="1"/>
    <x v="3"/>
    <m/>
    <x v="4"/>
    <n v="649.61"/>
    <n v="18"/>
    <n v="1"/>
    <x v="0"/>
    <x v="0"/>
    <x v="6"/>
  </r>
  <r>
    <s v="3556652"/>
    <x v="1"/>
    <s v="Urban Northwest Homes LLC(JMC)"/>
    <s v="13518 NE 112th St"/>
    <s v="Vancouver"/>
    <s v="WA"/>
    <s v="720"/>
    <x v="1"/>
    <x v="1"/>
    <x v="3"/>
    <m/>
    <x v="4"/>
    <n v="648.59"/>
    <n v="22"/>
    <n v="1"/>
    <x v="0"/>
    <x v="0"/>
    <x v="6"/>
  </r>
  <r>
    <s v="3556653"/>
    <x v="1"/>
    <s v="Urban Northwest Homes LLC(JMC)"/>
    <s v="13516 NE 112th St"/>
    <s v="Vancouver"/>
    <s v="WA"/>
    <s v="720"/>
    <x v="1"/>
    <x v="1"/>
    <x v="3"/>
    <m/>
    <x v="4"/>
    <n v="647.03"/>
    <n v="13"/>
    <n v="1"/>
    <x v="0"/>
    <x v="0"/>
    <x v="6"/>
  </r>
  <r>
    <s v="3556655"/>
    <x v="1"/>
    <s v="Urban Northwest Homes LLC(JMC)"/>
    <s v="13614 NE 113th Way"/>
    <s v="Vancouver"/>
    <s v="WA"/>
    <s v="720"/>
    <x v="1"/>
    <x v="1"/>
    <x v="3"/>
    <m/>
    <x v="4"/>
    <n v="648.59"/>
    <n v="22"/>
    <n v="1"/>
    <x v="0"/>
    <x v="0"/>
    <x v="6"/>
  </r>
  <r>
    <s v="3556656"/>
    <x v="1"/>
    <s v="Urban Northwest Homes LLC(JMC)"/>
    <s v="13610 NE 113th Way"/>
    <s v="Vancouver"/>
    <s v="WA"/>
    <s v="720"/>
    <x v="1"/>
    <x v="1"/>
    <x v="3"/>
    <m/>
    <x v="4"/>
    <n v="648.41999999999996"/>
    <n v="21"/>
    <n v="1"/>
    <x v="0"/>
    <x v="0"/>
    <x v="6"/>
  </r>
  <r>
    <s v="3556658"/>
    <x v="1"/>
    <s v="Waverly Homes Inc(VJS)"/>
    <s v="7315 NE 30th Ct"/>
    <s v="Vancouver"/>
    <s v="WA"/>
    <s v="720"/>
    <x v="1"/>
    <x v="1"/>
    <x v="3"/>
    <m/>
    <x v="4"/>
    <n v="684.52"/>
    <n v="41"/>
    <n v="1"/>
    <x v="0"/>
    <x v="0"/>
    <x v="6"/>
  </r>
  <r>
    <s v="3556704"/>
    <x v="1"/>
    <s v="Pahlisch Homes Inc(G1F)"/>
    <s v="7302 NE 66th St"/>
    <s v="Vancouver"/>
    <s v="WA"/>
    <s v="720"/>
    <x v="1"/>
    <x v="1"/>
    <x v="3"/>
    <m/>
    <x v="4"/>
    <n v="683.83"/>
    <n v="37"/>
    <n v="1"/>
    <x v="0"/>
    <x v="0"/>
    <x v="6"/>
  </r>
  <r>
    <s v="3556709"/>
    <x v="1"/>
    <s v="Pahlisch Homes Inc(G1F)"/>
    <s v="7324 NE 67th St"/>
    <s v="Vancouver"/>
    <s v="WA"/>
    <s v="720"/>
    <x v="1"/>
    <x v="1"/>
    <x v="3"/>
    <m/>
    <x v="4"/>
    <n v="650.61"/>
    <n v="32"/>
    <n v="1"/>
    <x v="0"/>
    <x v="0"/>
    <x v="6"/>
  </r>
  <r>
    <s v="3556711"/>
    <x v="1"/>
    <s v="Pahlisch Homes Inc(G1F)"/>
    <s v="6626 NE 73rd Ave"/>
    <s v="Vancouver"/>
    <s v="WA"/>
    <s v="720"/>
    <x v="1"/>
    <x v="1"/>
    <x v="3"/>
    <m/>
    <x v="4"/>
    <n v="650.27"/>
    <n v="30"/>
    <n v="1"/>
    <x v="0"/>
    <x v="0"/>
    <x v="6"/>
  </r>
  <r>
    <s v="3556712"/>
    <x v="1"/>
    <s v="Pahlisch Homes Inc(G1F)"/>
    <s v="6627 NE 74th Ave"/>
    <s v="Vancouver"/>
    <s v="WA"/>
    <s v="720"/>
    <x v="1"/>
    <x v="1"/>
    <x v="3"/>
    <m/>
    <x v="4"/>
    <n v="650.27"/>
    <n v="30"/>
    <n v="1"/>
    <x v="0"/>
    <x v="0"/>
    <x v="6"/>
  </r>
  <r>
    <s v="3556714"/>
    <x v="1"/>
    <s v="Pahlisch Homes Inc(G1F)"/>
    <s v="6623 NE 74th Ave"/>
    <s v="Vancouver"/>
    <s v="WA"/>
    <s v="720"/>
    <x v="1"/>
    <x v="1"/>
    <x v="3"/>
    <m/>
    <x v="4"/>
    <n v="650.27"/>
    <n v="30"/>
    <n v="1"/>
    <x v="0"/>
    <x v="0"/>
    <x v="6"/>
  </r>
  <r>
    <s v="3556716"/>
    <x v="1"/>
    <s v="Pahlisch Homes Inc(G1F)"/>
    <s v="6619 NE 74th Ave"/>
    <s v="Vancouver"/>
    <s v="WA"/>
    <s v="720"/>
    <x v="1"/>
    <x v="1"/>
    <x v="3"/>
    <m/>
    <x v="4"/>
    <n v="650.27"/>
    <n v="30"/>
    <n v="1"/>
    <x v="0"/>
    <x v="0"/>
    <x v="6"/>
  </r>
  <r>
    <s v="3556721"/>
    <x v="1"/>
    <s v="Richmond American Homes(VJS)"/>
    <s v="3553 NE Kingbird DR"/>
    <s v="Camas"/>
    <s v="WA"/>
    <s v="720"/>
    <x v="1"/>
    <x v="1"/>
    <x v="3"/>
    <m/>
    <x v="4"/>
    <n v="653.4"/>
    <n v="40"/>
    <n v="1"/>
    <x v="0"/>
    <x v="0"/>
    <x v="6"/>
  </r>
  <r>
    <s v="3556722"/>
    <x v="1"/>
    <s v="Richmond American Homes(VJS)"/>
    <s v="3609 NE Kingbird DR"/>
    <s v="Camas"/>
    <s v="WA"/>
    <s v="720"/>
    <x v="1"/>
    <x v="1"/>
    <x v="3"/>
    <m/>
    <x v="4"/>
    <n v="653.4"/>
    <n v="40"/>
    <n v="1"/>
    <x v="0"/>
    <x v="0"/>
    <x v="6"/>
  </r>
  <r>
    <s v="3556723"/>
    <x v="1"/>
    <s v="Richmond American Homes(VJS)"/>
    <s v="1313 NE 39th Ct"/>
    <s v="Camas"/>
    <s v="WA"/>
    <s v="720"/>
    <x v="1"/>
    <x v="1"/>
    <x v="3"/>
    <m/>
    <x v="4"/>
    <n v="652.54"/>
    <n v="35"/>
    <n v="1"/>
    <x v="0"/>
    <x v="0"/>
    <x v="6"/>
  </r>
  <r>
    <s v="3556774"/>
    <x v="1"/>
    <s v="Helmes Inc(KSN)"/>
    <s v="13207 NE 56th Ave"/>
    <s v="Vancouver"/>
    <s v="WA"/>
    <s v="720"/>
    <x v="1"/>
    <x v="1"/>
    <x v="3"/>
    <m/>
    <x v="4"/>
    <n v="650.74"/>
    <n v="20"/>
    <n v="1"/>
    <x v="0"/>
    <x v="0"/>
    <x v="6"/>
  </r>
  <r>
    <s v="3556775"/>
    <x v="1"/>
    <s v="Helmes Inc(G1F)"/>
    <s v="5800 NE 133rd St"/>
    <s v="Vancouver"/>
    <s v="WA"/>
    <s v="720"/>
    <x v="1"/>
    <x v="1"/>
    <x v="3"/>
    <m/>
    <x v="4"/>
    <n v="651.78"/>
    <n v="26"/>
    <n v="1"/>
    <x v="0"/>
    <x v="0"/>
    <x v="6"/>
  </r>
  <r>
    <s v="3556795"/>
    <x v="1"/>
    <s v="Hendrickson Development Inc(JMC)"/>
    <s v="2313 NW 15th Way"/>
    <s v="Battle Ground"/>
    <s v="WA"/>
    <s v="720"/>
    <x v="1"/>
    <x v="1"/>
    <x v="3"/>
    <m/>
    <x v="4"/>
    <n v="684.63"/>
    <n v="31"/>
    <n v="1"/>
    <x v="0"/>
    <x v="0"/>
    <x v="6"/>
  </r>
  <r>
    <s v="3556804"/>
    <x v="1"/>
    <s v="Marnella Homes LLC(JMC)"/>
    <s v="11228 NE 134rd Pl"/>
    <s v="Vancouver"/>
    <s v="WA"/>
    <s v="720"/>
    <x v="1"/>
    <x v="1"/>
    <x v="3"/>
    <m/>
    <x v="4"/>
    <n v="682.3"/>
    <n v="30"/>
    <n v="1"/>
    <x v="0"/>
    <x v="0"/>
    <x v="6"/>
  </r>
  <r>
    <s v="3556827"/>
    <x v="1"/>
    <s v="Krippner Homes NW LLC(CAG)"/>
    <s v="3101 N Canyon Cr"/>
    <s v="Ridgefield"/>
    <s v="WA"/>
    <s v="720"/>
    <x v="1"/>
    <x v="1"/>
    <x v="3"/>
    <m/>
    <x v="4"/>
    <n v="683.95"/>
    <n v="27"/>
    <n v="1"/>
    <x v="0"/>
    <x v="0"/>
    <x v="6"/>
  </r>
  <r>
    <s v="3556830"/>
    <x v="1"/>
    <s v="Aho Construction(G1F)"/>
    <s v="6300 NE 133rd Way"/>
    <s v="Vancouver"/>
    <s v="WA"/>
    <s v="720"/>
    <x v="1"/>
    <x v="1"/>
    <x v="3"/>
    <m/>
    <x v="4"/>
    <n v="651.6"/>
    <n v="25"/>
    <n v="1"/>
    <x v="0"/>
    <x v="0"/>
    <x v="6"/>
  </r>
  <r>
    <s v="3556832"/>
    <x v="1"/>
    <s v="Aho Construction(G1F)"/>
    <s v="6304 NE 133rd Way"/>
    <s v="Vancouver"/>
    <s v="WA"/>
    <s v="720"/>
    <x v="1"/>
    <x v="1"/>
    <x v="3"/>
    <m/>
    <x v="4"/>
    <n v="651.26"/>
    <n v="23"/>
    <n v="1"/>
    <x v="0"/>
    <x v="0"/>
    <x v="6"/>
  </r>
  <r>
    <s v="3556833"/>
    <x v="1"/>
    <s v="Aho Construction(WEB)"/>
    <s v="6308 NE 133rd Way"/>
    <s v="Vancouver"/>
    <s v="WA"/>
    <s v="720"/>
    <x v="1"/>
    <x v="1"/>
    <x v="3"/>
    <m/>
    <x v="4"/>
    <n v="1641.84"/>
    <n v="22"/>
    <n v="1"/>
    <x v="0"/>
    <x v="0"/>
    <x v="6"/>
  </r>
  <r>
    <s v="3556842"/>
    <x v="1"/>
    <s v="D R Horton Inc Portland(VJS)"/>
    <s v="5712 NE 129th Pl"/>
    <s v="Vancouver"/>
    <s v="WA"/>
    <s v="720"/>
    <x v="1"/>
    <x v="1"/>
    <x v="3"/>
    <m/>
    <x v="4"/>
    <n v="648.45000000000005"/>
    <n v="31"/>
    <n v="1"/>
    <x v="0"/>
    <x v="0"/>
    <x v="6"/>
  </r>
  <r>
    <s v="3556843"/>
    <x v="1"/>
    <s v="Ambry Inc(CAG)"/>
    <s v="136 W 13th Way"/>
    <s v="La Center"/>
    <s v="WA"/>
    <s v="720"/>
    <x v="1"/>
    <x v="1"/>
    <x v="3"/>
    <m/>
    <x v="4"/>
    <n v="653.07000000000005"/>
    <n v="32"/>
    <n v="1"/>
    <x v="0"/>
    <x v="0"/>
    <x v="6"/>
  </r>
  <r>
    <s v="3556844"/>
    <x v="1"/>
    <s v="D R Horton Inc Portland(VJS)"/>
    <s v="5706 NE 129th Pl"/>
    <s v="Vancouver"/>
    <s v="WA"/>
    <s v="720"/>
    <x v="1"/>
    <x v="1"/>
    <x v="3"/>
    <m/>
    <x v="4"/>
    <n v="647.77"/>
    <n v="27"/>
    <n v="1"/>
    <x v="0"/>
    <x v="0"/>
    <x v="6"/>
  </r>
  <r>
    <s v="3556846"/>
    <x v="1"/>
    <s v="D R Horton Inc Portland(VJS)"/>
    <s v="12635 NE 51st St"/>
    <s v="Vancouver"/>
    <s v="WA"/>
    <s v="720"/>
    <x v="1"/>
    <x v="1"/>
    <x v="3"/>
    <m/>
    <x v="4"/>
    <n v="649.75"/>
    <n v="27"/>
    <n v="1"/>
    <x v="0"/>
    <x v="0"/>
    <x v="6"/>
  </r>
  <r>
    <s v="3557126"/>
    <x v="1"/>
    <s v="Pacific Lifestyle Homes(G1F)"/>
    <s v="15314 NE 14th St"/>
    <s v="Vancouver"/>
    <s v="WA"/>
    <s v="720"/>
    <x v="1"/>
    <x v="1"/>
    <x v="3"/>
    <m/>
    <x v="4"/>
    <n v="683.91"/>
    <n v="24"/>
    <n v="1"/>
    <x v="0"/>
    <x v="0"/>
    <x v="6"/>
  </r>
  <r>
    <s v="3557132"/>
    <x v="1"/>
    <s v="Summerplace Homes(CAG)"/>
    <s v="1695 S Harrier Rd"/>
    <s v="Ridgefield"/>
    <s v="WA"/>
    <s v="720"/>
    <x v="1"/>
    <x v="1"/>
    <x v="3"/>
    <m/>
    <x v="4"/>
    <n v="686.52"/>
    <n v="42"/>
    <n v="1"/>
    <x v="0"/>
    <x v="0"/>
    <x v="6"/>
  </r>
  <r>
    <s v="3557133"/>
    <x v="1"/>
    <s v="Manor Homes Washington Inc(VJS)"/>
    <s v="9602 NE 109th St"/>
    <s v="Vancouver"/>
    <s v="WA"/>
    <s v="720"/>
    <x v="1"/>
    <x v="1"/>
    <x v="3"/>
    <m/>
    <x v="4"/>
    <n v="683.73"/>
    <n v="23"/>
    <n v="1"/>
    <x v="0"/>
    <x v="0"/>
    <x v="4"/>
  </r>
  <r>
    <s v="3557134"/>
    <x v="1"/>
    <s v="Manor Homes Washington Inc(VJS)"/>
    <s v="9518 NE 109th St"/>
    <s v="Vancouver"/>
    <s v="WA"/>
    <s v="720"/>
    <x v="1"/>
    <x v="1"/>
    <x v="3"/>
    <m/>
    <x v="4"/>
    <n v="651.26"/>
    <n v="23"/>
    <n v="1"/>
    <x v="0"/>
    <x v="0"/>
    <x v="4"/>
  </r>
  <r>
    <s v="3557135"/>
    <x v="1"/>
    <s v="Manor Homes Washington Inc(VJS)"/>
    <s v="9514 NE 109th St"/>
    <s v="Vancouver"/>
    <s v="WA"/>
    <s v="720"/>
    <x v="1"/>
    <x v="1"/>
    <x v="3"/>
    <m/>
    <x v="4"/>
    <n v="650.41"/>
    <n v="18"/>
    <n v="1"/>
    <x v="0"/>
    <x v="0"/>
    <x v="4"/>
  </r>
  <r>
    <s v="3557136"/>
    <x v="1"/>
    <s v="Manor Homes Washington Inc(G1F)"/>
    <s v="10813 NE 97th Ave"/>
    <s v="Vancouver"/>
    <s v="WA"/>
    <s v="720"/>
    <x v="1"/>
    <x v="1"/>
    <x v="3"/>
    <m/>
    <x v="4"/>
    <n v="684.59"/>
    <n v="28"/>
    <n v="1"/>
    <x v="0"/>
    <x v="0"/>
    <x v="6"/>
  </r>
  <r>
    <s v="3557163"/>
    <x v="1"/>
    <s v="Waverly Homes Inc(G1F)"/>
    <s v="1904 E 6 St"/>
    <s v="La Center"/>
    <s v="WA"/>
    <s v="720"/>
    <x v="1"/>
    <x v="1"/>
    <x v="3"/>
    <m/>
    <x v="4"/>
    <n v="655.38"/>
    <n v="44"/>
    <n v="1"/>
    <x v="0"/>
    <x v="0"/>
    <x v="6"/>
  </r>
  <r>
    <s v="3557202"/>
    <x v="1"/>
    <s v="Pacific Lifestyle Homes(G1F)"/>
    <s v="5406 NE 124th St"/>
    <s v="Vancouver"/>
    <s v="WA"/>
    <s v="720"/>
    <x v="1"/>
    <x v="1"/>
    <x v="3"/>
    <m/>
    <x v="4"/>
    <n v="683.56"/>
    <n v="22"/>
    <n v="1"/>
    <x v="0"/>
    <x v="0"/>
    <x v="6"/>
  </r>
  <r>
    <s v="3557226"/>
    <x v="1"/>
    <s v="Waverly Homes Inc(JMC)"/>
    <s v="400 E Spruce Ave"/>
    <s v="La Center"/>
    <s v="WA"/>
    <s v="720"/>
    <x v="1"/>
    <x v="1"/>
    <x v="3"/>
    <m/>
    <x v="4"/>
    <n v="688.42"/>
    <n v="47"/>
    <n v="1"/>
    <x v="0"/>
    <x v="0"/>
    <x v="6"/>
  </r>
  <r>
    <s v="3557227"/>
    <x v="1"/>
    <s v="Waverly Homes Inc(JMC)"/>
    <s v="900 E Tanoak Ave"/>
    <s v="La Center"/>
    <s v="WA"/>
    <s v="720"/>
    <x v="1"/>
    <x v="1"/>
    <x v="3"/>
    <m/>
    <x v="4"/>
    <n v="653.07000000000005"/>
    <n v="32"/>
    <n v="1"/>
    <x v="0"/>
    <x v="0"/>
    <x v="1"/>
  </r>
  <r>
    <s v="3557228"/>
    <x v="1"/>
    <s v="Waverly Homes Inc(JMC)"/>
    <s v="904 E Tanoak Ave"/>
    <s v="La Center"/>
    <s v="WA"/>
    <s v="720"/>
    <x v="1"/>
    <x v="1"/>
    <x v="3"/>
    <m/>
    <x v="4"/>
    <n v="653.25"/>
    <n v="33"/>
    <n v="1"/>
    <x v="0"/>
    <x v="0"/>
    <x v="6"/>
  </r>
  <r>
    <s v="3557229"/>
    <x v="1"/>
    <s v="North Columbia Homes(VJS)"/>
    <s v="11418 SE 11th Cir"/>
    <s v="Vancouver"/>
    <s v="WA"/>
    <s v="720"/>
    <x v="1"/>
    <x v="1"/>
    <x v="3"/>
    <m/>
    <x v="4"/>
    <n v="650.41"/>
    <n v="18"/>
    <n v="1"/>
    <x v="0"/>
    <x v="0"/>
    <x v="6"/>
  </r>
  <r>
    <s v="3557258"/>
    <x v="1"/>
    <s v="MCM of Washington Inc.(KSN)"/>
    <s v="1219 NE 11th Ave"/>
    <s v="Battle Ground"/>
    <s v="WA"/>
    <s v="720"/>
    <x v="1"/>
    <x v="1"/>
    <x v="3"/>
    <m/>
    <x v="4"/>
    <n v="685.16"/>
    <n v="34"/>
    <n v="1"/>
    <x v="0"/>
    <x v="0"/>
    <x v="6"/>
  </r>
  <r>
    <s v="3557274"/>
    <x v="1"/>
    <s v="Manor Homes Washington Inc(JMC)"/>
    <s v="12408 NE 105th Way"/>
    <s v="Vancouver"/>
    <s v="WA"/>
    <s v="720"/>
    <x v="1"/>
    <x v="1"/>
    <x v="3"/>
    <m/>
    <x v="4"/>
    <n v="682.88"/>
    <n v="18"/>
    <n v="1"/>
    <x v="0"/>
    <x v="0"/>
    <x v="6"/>
  </r>
  <r>
    <s v="3557280"/>
    <x v="1"/>
    <s v="Whipple Creek Village LLC(KSN)"/>
    <s v="1616 NE 175th St"/>
    <s v="Ridgefield"/>
    <s v="WA"/>
    <s v="720"/>
    <x v="1"/>
    <x v="1"/>
    <x v="3"/>
    <m/>
    <x v="4"/>
    <n v="686.45"/>
    <n v="57"/>
    <n v="1"/>
    <x v="0"/>
    <x v="0"/>
    <x v="6"/>
  </r>
  <r>
    <s v="3557281"/>
    <x v="1"/>
    <s v="Whipple Creek Village LLC(KSN)"/>
    <s v="1620 NE 175th St"/>
    <s v="Ridgefield"/>
    <s v="WA"/>
    <s v="720"/>
    <x v="1"/>
    <x v="1"/>
    <x v="3"/>
    <m/>
    <x v="4"/>
    <n v="682.15"/>
    <n v="32"/>
    <n v="1"/>
    <x v="0"/>
    <x v="0"/>
    <x v="6"/>
  </r>
  <r>
    <s v="3557321"/>
    <x v="1"/>
    <s v="Discovery Development Inc(VJS)"/>
    <s v="13802 NW 35th Ct"/>
    <s v="Vancouver"/>
    <s v="WA"/>
    <s v="720"/>
    <x v="1"/>
    <x v="1"/>
    <x v="3"/>
    <m/>
    <x v="4"/>
    <n v="685.37"/>
    <n v="32"/>
    <n v="1"/>
    <x v="0"/>
    <x v="0"/>
    <x v="6"/>
  </r>
  <r>
    <s v="3557337"/>
    <x v="1"/>
    <s v="Pahlisch Homes Inc(G1F)"/>
    <s v="1536 NW Redwood Ln"/>
    <s v="Camas"/>
    <s v="WA"/>
    <s v="720"/>
    <x v="1"/>
    <x v="1"/>
    <x v="3"/>
    <m/>
    <x v="4"/>
    <n v="653.66999999999996"/>
    <n v="37"/>
    <n v="1"/>
    <x v="0"/>
    <x v="0"/>
    <x v="6"/>
  </r>
  <r>
    <s v="3557340"/>
    <x v="1"/>
    <s v="Pahlisch Homes Inc(G1F)"/>
    <s v="1418 NW Redwood Ln"/>
    <s v="Camas"/>
    <s v="WA"/>
    <s v="720"/>
    <x v="1"/>
    <x v="1"/>
    <x v="3"/>
    <m/>
    <x v="4"/>
    <n v="654.01"/>
    <n v="39"/>
    <n v="1"/>
    <x v="0"/>
    <x v="0"/>
    <x v="6"/>
  </r>
  <r>
    <s v="3557372"/>
    <x v="1"/>
    <s v="Sobotta, Brian D(JMC)"/>
    <s v="5814 NE 45th St"/>
    <s v="Vancouver"/>
    <s v="WA"/>
    <s v="720"/>
    <x v="1"/>
    <x v="1"/>
    <x v="3"/>
    <m/>
    <x v="4"/>
    <n v="684.85"/>
    <n v="29"/>
    <n v="1"/>
    <x v="0"/>
    <x v="0"/>
    <x v="4"/>
  </r>
  <r>
    <s v="3557373"/>
    <x v="1"/>
    <s v="Sobotta, Brian D(JMC)"/>
    <s v="5810 NE 45th St"/>
    <s v="Vancouver"/>
    <s v="WA"/>
    <s v="720"/>
    <x v="1"/>
    <x v="1"/>
    <x v="3"/>
    <m/>
    <x v="4"/>
    <n v="685"/>
    <n v="30"/>
    <n v="1"/>
    <x v="0"/>
    <x v="0"/>
    <x v="4"/>
  </r>
  <r>
    <s v="3557376"/>
    <x v="1"/>
    <s v="Sobotta, Brian D(JMC)"/>
    <s v="5806 NE 45th St"/>
    <s v="Vancouver"/>
    <s v="WA"/>
    <s v="720"/>
    <x v="1"/>
    <x v="1"/>
    <x v="3"/>
    <m/>
    <x v="4"/>
    <n v="685.03"/>
    <n v="30"/>
    <n v="1"/>
    <x v="0"/>
    <x v="0"/>
    <x v="4"/>
  </r>
  <r>
    <s v="3557424"/>
    <x v="1"/>
    <s v="D R Horton Inc Portland(JMC)"/>
    <s v="9216 N Cherry St"/>
    <s v="Camas"/>
    <s v="WA"/>
    <s v="720"/>
    <x v="1"/>
    <x v="1"/>
    <x v="3"/>
    <m/>
    <x v="4"/>
    <n v="652.20000000000005"/>
    <n v="28"/>
    <n v="1"/>
    <x v="0"/>
    <x v="0"/>
    <x v="6"/>
  </r>
  <r>
    <s v="3557447"/>
    <x v="1"/>
    <s v="Pacific Lifestyle Homes(VJS)"/>
    <s v="5807 NE 134th St"/>
    <s v="Vancouver"/>
    <s v="WA"/>
    <s v="720"/>
    <x v="1"/>
    <x v="1"/>
    <x v="3"/>
    <m/>
    <x v="4"/>
    <n v="684.66"/>
    <n v="28"/>
    <n v="1"/>
    <x v="0"/>
    <x v="0"/>
    <x v="6"/>
  </r>
  <r>
    <s v="3557457"/>
    <x v="1"/>
    <s v="Aho Construction(G1F)"/>
    <s v="13320 NE 62nd Ave"/>
    <s v="Vancouver"/>
    <s v="WA"/>
    <s v="720"/>
    <x v="1"/>
    <x v="1"/>
    <x v="3"/>
    <m/>
    <x v="4"/>
    <n v="683.45"/>
    <n v="21"/>
    <n v="1"/>
    <x v="0"/>
    <x v="0"/>
    <x v="6"/>
  </r>
  <r>
    <s v="3557498"/>
    <x v="1"/>
    <s v="Karlsen Homes LLC(JMC)"/>
    <s v="1721 NW 18th St"/>
    <s v="Battle Ground"/>
    <s v="WA"/>
    <s v="720"/>
    <x v="1"/>
    <x v="1"/>
    <x v="3"/>
    <m/>
    <x v="4"/>
    <n v="681.81"/>
    <n v="30"/>
    <n v="1"/>
    <x v="0"/>
    <x v="0"/>
    <x v="6"/>
  </r>
  <r>
    <s v="3557576"/>
    <x v="1"/>
    <s v="Pacific Lifestyle Homes(G1F)"/>
    <s v="15415 NE 15th St"/>
    <s v="Vancouver"/>
    <s v="WA"/>
    <s v="720"/>
    <x v="1"/>
    <x v="1"/>
    <x v="3"/>
    <m/>
    <x v="4"/>
    <n v="682.52"/>
    <n v="23"/>
    <n v="1"/>
    <x v="0"/>
    <x v="0"/>
    <x v="6"/>
  </r>
  <r>
    <s v="3557589"/>
    <x v="1"/>
    <s v="Boulevard Homes NW LLC(G1F)"/>
    <s v="1713 NE 146th St"/>
    <s v="Vancouver"/>
    <s v="WA"/>
    <s v="720"/>
    <x v="1"/>
    <x v="1"/>
    <x v="3"/>
    <m/>
    <x v="4"/>
    <n v="683.92"/>
    <n v="31"/>
    <n v="1"/>
    <x v="0"/>
    <x v="0"/>
    <x v="6"/>
  </r>
  <r>
    <s v="3557592"/>
    <x v="1"/>
    <s v="SVN Construction Inc(VJS)"/>
    <s v="4272 Z St"/>
    <s v="Washougal"/>
    <s v="WA"/>
    <s v="720"/>
    <x v="1"/>
    <x v="1"/>
    <x v="3"/>
    <m/>
    <x v="4"/>
    <n v="651.16"/>
    <n v="29"/>
    <n v="1"/>
    <x v="0"/>
    <x v="0"/>
    <x v="6"/>
  </r>
  <r>
    <s v="3557613"/>
    <x v="1"/>
    <s v="D R Horton Inc Portland(G1F)"/>
    <s v="11324 NE 116th Ct"/>
    <s v="Vancouver"/>
    <s v="WA"/>
    <s v="720"/>
    <x v="1"/>
    <x v="1"/>
    <x v="3"/>
    <m/>
    <x v="4"/>
    <n v="684.1"/>
    <n v="33"/>
    <n v="1"/>
    <x v="0"/>
    <x v="0"/>
    <x v="6"/>
  </r>
  <r>
    <s v="3557641"/>
    <x v="1"/>
    <s v="MCM of Washington Inc.(VJS)"/>
    <s v="17100 NE 14th Ave"/>
    <s v="Ridgefield"/>
    <s v="WA"/>
    <s v="720"/>
    <x v="1"/>
    <x v="1"/>
    <x v="3"/>
    <m/>
    <x v="4"/>
    <n v="900.25"/>
    <n v="24"/>
    <n v="1"/>
    <x v="0"/>
    <x v="0"/>
    <x v="6"/>
  </r>
  <r>
    <s v="3557642"/>
    <x v="1"/>
    <s v="MCM of Washington Inc.(VJS)"/>
    <s v="1812 NE 171st St"/>
    <s v="Ridgefield"/>
    <s v="WA"/>
    <s v="720"/>
    <x v="1"/>
    <x v="1"/>
    <x v="3"/>
    <m/>
    <x v="4"/>
    <n v="651.15"/>
    <n v="22"/>
    <n v="1"/>
    <x v="0"/>
    <x v="0"/>
    <x v="6"/>
  </r>
  <r>
    <s v="3557644"/>
    <x v="1"/>
    <s v="MCM of Washington Inc.(VJS)"/>
    <s v="1714 NE 171st St"/>
    <s v="Ridgefield"/>
    <s v="WA"/>
    <s v="720"/>
    <x v="1"/>
    <x v="1"/>
    <x v="3"/>
    <m/>
    <x v="4"/>
    <n v="650.46"/>
    <n v="18"/>
    <n v="1"/>
    <x v="0"/>
    <x v="0"/>
    <x v="6"/>
  </r>
  <r>
    <s v="3557645"/>
    <x v="1"/>
    <s v="MCM of Washington Inc.(VJS)"/>
    <s v="1701 NE 172nd St"/>
    <s v="Ridgefield"/>
    <s v="WA"/>
    <s v="720"/>
    <x v="1"/>
    <x v="1"/>
    <x v="3"/>
    <m/>
    <x v="4"/>
    <n v="650.80999999999995"/>
    <n v="20"/>
    <n v="1"/>
    <x v="0"/>
    <x v="0"/>
    <x v="6"/>
  </r>
  <r>
    <s v="3557666"/>
    <x v="1"/>
    <s v="MCM of Washington Inc.(VJS)"/>
    <s v="17022 NE 18th St"/>
    <s v="Ridgefield"/>
    <s v="WA"/>
    <s v="720"/>
    <x v="1"/>
    <x v="1"/>
    <x v="3"/>
    <m/>
    <x v="4"/>
    <n v="650.98"/>
    <n v="21"/>
    <n v="1"/>
    <x v="0"/>
    <x v="0"/>
    <x v="6"/>
  </r>
  <r>
    <s v="3557692"/>
    <x v="1"/>
    <s v="Axiom Luxury Homes LLC(KSN)"/>
    <s v="8411 SE 17th Cir"/>
    <s v="Vancouver"/>
    <s v="WA"/>
    <s v="720"/>
    <x v="1"/>
    <x v="1"/>
    <x v="0"/>
    <m/>
    <x v="4"/>
    <n v="690.33"/>
    <n v="33"/>
    <n v="1"/>
    <x v="0"/>
    <x v="0"/>
    <x v="6"/>
  </r>
  <r>
    <s v="3557802"/>
    <x v="1"/>
    <s v="LHV LLC(VJS)"/>
    <s v="3311 45th St"/>
    <s v="Washougal"/>
    <s v="WA"/>
    <s v="720"/>
    <x v="1"/>
    <x v="1"/>
    <x v="3"/>
    <m/>
    <x v="4"/>
    <n v="685.37"/>
    <n v="32"/>
    <n v="1"/>
    <x v="0"/>
    <x v="0"/>
    <x v="6"/>
  </r>
  <r>
    <s v="3557803"/>
    <x v="1"/>
    <s v="D R Horton Inc Portland(G1F)"/>
    <s v="9210 N Cherry St"/>
    <s v="Camas"/>
    <s v="WA"/>
    <s v="720"/>
    <x v="1"/>
    <x v="1"/>
    <x v="3"/>
    <m/>
    <x v="4"/>
    <n v="652.38"/>
    <n v="29"/>
    <n v="1"/>
    <x v="0"/>
    <x v="0"/>
    <x v="6"/>
  </r>
  <r>
    <s v="3557808"/>
    <x v="1"/>
    <s v="D R Horton Inc Portland(G1F)"/>
    <s v="9019 N Boxwood St"/>
    <s v="Camas"/>
    <s v="WA"/>
    <s v="720"/>
    <x v="1"/>
    <x v="1"/>
    <x v="3"/>
    <m/>
    <x v="4"/>
    <n v="682.1"/>
    <n v="85"/>
    <n v="1"/>
    <x v="0"/>
    <x v="0"/>
    <x v="6"/>
  </r>
  <r>
    <s v="3557812"/>
    <x v="1"/>
    <s v="D R Horton Inc Portland(G1F)"/>
    <s v="9119 N Boxwood St"/>
    <s v="Camas"/>
    <s v="WA"/>
    <s v="720"/>
    <x v="1"/>
    <x v="1"/>
    <x v="3"/>
    <m/>
    <x v="4"/>
    <n v="738.14"/>
    <n v="106"/>
    <n v="1"/>
    <x v="0"/>
    <x v="0"/>
    <x v="6"/>
  </r>
  <r>
    <s v="3557813"/>
    <x v="1"/>
    <s v="D R Horton Inc Portland(G1F)"/>
    <s v="9021 N Boxwood St"/>
    <s v="Camas"/>
    <s v="WA"/>
    <s v="720"/>
    <x v="1"/>
    <x v="1"/>
    <x v="3"/>
    <m/>
    <x v="4"/>
    <n v="682.1"/>
    <n v="85"/>
    <n v="1"/>
    <x v="0"/>
    <x v="0"/>
    <x v="6"/>
  </r>
  <r>
    <s v="3557815"/>
    <x v="1"/>
    <s v="D R Horton Inc Portland(G1F)"/>
    <s v="9113 N Boxwood St"/>
    <s v="Camas"/>
    <s v="WA"/>
    <s v="720"/>
    <x v="1"/>
    <x v="1"/>
    <x v="3"/>
    <m/>
    <x v="4"/>
    <n v="668.76"/>
    <n v="80"/>
    <n v="1"/>
    <x v="0"/>
    <x v="0"/>
    <x v="6"/>
  </r>
  <r>
    <s v="3557859"/>
    <x v="1"/>
    <s v="Krippner Homes NW LLC(KSN)"/>
    <s v="3134 N Canyon Cr"/>
    <s v="Ridgefield"/>
    <s v="WA"/>
    <s v="720"/>
    <x v="1"/>
    <x v="1"/>
    <x v="3"/>
    <m/>
    <x v="4"/>
    <n v="681.52"/>
    <n v="10"/>
    <n v="1"/>
    <x v="0"/>
    <x v="0"/>
    <x v="6"/>
  </r>
  <r>
    <s v="3557863"/>
    <x v="1"/>
    <s v="Urban Northwest Homes LLC(KSN)"/>
    <s v="13630 NE 113th Way"/>
    <s v="Vancouver"/>
    <s v="WA"/>
    <s v="720"/>
    <x v="1"/>
    <x v="1"/>
    <x v="3"/>
    <m/>
    <x v="4"/>
    <n v="649.94000000000005"/>
    <n v="22"/>
    <n v="1"/>
    <x v="0"/>
    <x v="0"/>
    <x v="6"/>
  </r>
  <r>
    <s v="3557864"/>
    <x v="1"/>
    <s v="Urban Northwest Homes LLC(KSN)"/>
    <s v="13626 NE 113th Way"/>
    <s v="Vancouver"/>
    <s v="WA"/>
    <s v="720"/>
    <x v="1"/>
    <x v="1"/>
    <x v="3"/>
    <m/>
    <x v="4"/>
    <n v="650.46"/>
    <n v="25"/>
    <n v="1"/>
    <x v="0"/>
    <x v="0"/>
    <x v="6"/>
  </r>
  <r>
    <s v="3557930"/>
    <x v="1"/>
    <s v="Cedar Ridge Homes(CAG)"/>
    <s v="1603 NW 26th Ave"/>
    <s v="Battle Ground"/>
    <s v="WA"/>
    <s v="720"/>
    <x v="1"/>
    <x v="1"/>
    <x v="3"/>
    <m/>
    <x v="4"/>
    <n v="685.9"/>
    <n v="35"/>
    <n v="1"/>
    <x v="0"/>
    <x v="0"/>
    <x v="6"/>
  </r>
  <r>
    <s v="3557947"/>
    <x v="1"/>
    <s v="LGI Homes Oregon LLC(G1F)"/>
    <s v="16602 Ne 91St Street"/>
    <s v="Vancouver"/>
    <s v="WA"/>
    <s v="720"/>
    <x v="1"/>
    <x v="1"/>
    <x v="3"/>
    <m/>
    <x v="4"/>
    <n v="1311.19"/>
    <n v="32"/>
    <n v="1"/>
    <x v="0"/>
    <x v="0"/>
    <x v="6"/>
  </r>
  <r>
    <s v="3557948"/>
    <x v="1"/>
    <s v="Helmes Inc(G1F)"/>
    <s v="9504 NE 166th Ave"/>
    <s v="Vancouver"/>
    <s v="WA"/>
    <s v="720"/>
    <x v="1"/>
    <x v="1"/>
    <x v="3"/>
    <m/>
    <x v="4"/>
    <n v="650.98"/>
    <n v="28"/>
    <n v="1"/>
    <x v="0"/>
    <x v="0"/>
    <x v="6"/>
  </r>
  <r>
    <s v="3557952"/>
    <x v="1"/>
    <s v="Helmes Inc(G1F)"/>
    <s v="16612 NE 96th St"/>
    <s v="Vancouver"/>
    <s v="WA"/>
    <s v="720"/>
    <x v="1"/>
    <x v="1"/>
    <x v="3"/>
    <m/>
    <x v="4"/>
    <n v="682.87"/>
    <n v="25"/>
    <n v="1"/>
    <x v="0"/>
    <x v="0"/>
    <x v="6"/>
  </r>
  <r>
    <s v="3557953"/>
    <x v="1"/>
    <s v="LGI Homes Oregon LLC(KSN)"/>
    <s v="9016 NE 165th Ave"/>
    <s v="Vancouver"/>
    <s v="WA"/>
    <s v="720"/>
    <x v="1"/>
    <x v="1"/>
    <x v="3"/>
    <m/>
    <x v="4"/>
    <n v="680.36"/>
    <n v="21"/>
    <n v="1"/>
    <x v="0"/>
    <x v="0"/>
    <x v="6"/>
  </r>
  <r>
    <s v="3557954"/>
    <x v="1"/>
    <s v="LGI Homes Oregon LLC(KSN)"/>
    <s v="9012 NE 165th Ave"/>
    <s v="Vancouver"/>
    <s v="WA"/>
    <s v="720"/>
    <x v="1"/>
    <x v="1"/>
    <x v="3"/>
    <m/>
    <x v="4"/>
    <n v="680.36"/>
    <n v="21"/>
    <n v="1"/>
    <x v="0"/>
    <x v="0"/>
    <x v="6"/>
  </r>
  <r>
    <s v="3557955"/>
    <x v="1"/>
    <s v="LGI Homes Oregon LLC(KSN)"/>
    <s v="16511 NE 90th Cir"/>
    <s v="Vancouver"/>
    <s v="WA"/>
    <s v="720"/>
    <x v="1"/>
    <x v="1"/>
    <x v="3"/>
    <m/>
    <x v="4"/>
    <n v="682.81"/>
    <n v="35"/>
    <n v="1"/>
    <x v="0"/>
    <x v="0"/>
    <x v="6"/>
  </r>
  <r>
    <s v="3557956"/>
    <x v="1"/>
    <s v="LGI Homes Oregon LLC(KSN)"/>
    <s v="16513 NE 91st St"/>
    <s v="Vancouver"/>
    <s v="WA"/>
    <s v="720"/>
    <x v="1"/>
    <x v="1"/>
    <x v="3"/>
    <m/>
    <x v="4"/>
    <n v="680.19"/>
    <n v="20"/>
    <n v="1"/>
    <x v="0"/>
    <x v="0"/>
    <x v="6"/>
  </r>
  <r>
    <s v="3557958"/>
    <x v="1"/>
    <s v="Cascade West Development(G1F)"/>
    <s v="18211 NE 78th Cir"/>
    <s v="Vancouver"/>
    <s v="WA"/>
    <s v="720"/>
    <x v="1"/>
    <x v="1"/>
    <x v="3"/>
    <m/>
    <x v="4"/>
    <n v="650.49"/>
    <n v="35"/>
    <n v="1"/>
    <x v="0"/>
    <x v="0"/>
    <x v="6"/>
  </r>
  <r>
    <s v="3557962"/>
    <x v="1"/>
    <s v="Cascade West Development(G1F)"/>
    <s v="18207 NE 78th Cir"/>
    <s v="Vancouver"/>
    <s v="WA"/>
    <s v="720"/>
    <x v="1"/>
    <x v="1"/>
    <x v="3"/>
    <m/>
    <x v="4"/>
    <n v="649.62"/>
    <n v="30"/>
    <n v="1"/>
    <x v="0"/>
    <x v="0"/>
    <x v="6"/>
  </r>
  <r>
    <s v="3558018"/>
    <x v="1"/>
    <s v="Renner, Kris J(KSN)"/>
    <s v="4406 NE 58th St"/>
    <s v="Vancouver"/>
    <s v="WA"/>
    <s v="720"/>
    <x v="1"/>
    <x v="1"/>
    <x v="3"/>
    <m/>
    <x v="4"/>
    <n v="687"/>
    <n v="59"/>
    <n v="1"/>
    <x v="0"/>
    <x v="0"/>
    <x v="4"/>
  </r>
  <r>
    <s v="3558030"/>
    <x v="1"/>
    <s v="Aho Construction(G1F)"/>
    <s v="6305 NE 133rd Way"/>
    <s v="Vancouver"/>
    <s v="WA"/>
    <s v="720"/>
    <x v="1"/>
    <x v="1"/>
    <x v="3"/>
    <m/>
    <x v="4"/>
    <n v="680.53"/>
    <n v="22"/>
    <n v="1"/>
    <x v="0"/>
    <x v="0"/>
    <x v="6"/>
  </r>
  <r>
    <s v="3558038"/>
    <x v="1"/>
    <s v="Kingston Homes LLC(G1F)"/>
    <s v="4331 S 11th Way"/>
    <s v="Ridgefield"/>
    <s v="WA"/>
    <s v="720"/>
    <x v="1"/>
    <x v="1"/>
    <x v="3"/>
    <m/>
    <x v="4"/>
    <n v="648.04"/>
    <n v="21"/>
    <n v="1"/>
    <x v="0"/>
    <x v="0"/>
    <x v="6"/>
  </r>
  <r>
    <s v="3558060"/>
    <x v="1"/>
    <s v="Lennar Northwest Inc(VJS)"/>
    <s v="3740 S Kennedy Dr"/>
    <s v="Ridgefield"/>
    <s v="WA"/>
    <s v="720"/>
    <x v="1"/>
    <x v="1"/>
    <x v="3"/>
    <m/>
    <x v="4"/>
    <n v="649.78"/>
    <n v="31"/>
    <n v="1"/>
    <x v="0"/>
    <x v="0"/>
    <x v="6"/>
  </r>
  <r>
    <s v="3558069"/>
    <x v="1"/>
    <s v="Gaina, Andrei(G1F)"/>
    <s v="2800 NE 168th Ave"/>
    <s v="Vancouver"/>
    <s v="WA"/>
    <s v="720"/>
    <x v="1"/>
    <x v="1"/>
    <x v="3"/>
    <m/>
    <x v="4"/>
    <n v="683.97"/>
    <n v="38"/>
    <n v="1"/>
    <x v="0"/>
    <x v="0"/>
    <x v="4"/>
  </r>
  <r>
    <s v="3558080"/>
    <x v="1"/>
    <s v="Quail Custom Homes(KSN)"/>
    <s v="614 W 8th St"/>
    <s v="La Center"/>
    <s v="WA"/>
    <s v="720"/>
    <x v="1"/>
    <x v="1"/>
    <x v="3"/>
    <m/>
    <x v="4"/>
    <n v="686.3"/>
    <n v="32"/>
    <n v="1"/>
    <x v="0"/>
    <x v="0"/>
    <x v="6"/>
  </r>
  <r>
    <s v="3558095"/>
    <x v="1"/>
    <s v="Helmes Inc(KSN)"/>
    <s v="18403 NE 82nd St"/>
    <s v="Vancouver"/>
    <s v="WA"/>
    <s v="720"/>
    <x v="1"/>
    <x v="1"/>
    <x v="3"/>
    <m/>
    <x v="4"/>
    <n v="649.04999999999995"/>
    <n v="23"/>
    <n v="1"/>
    <x v="0"/>
    <x v="0"/>
    <x v="6"/>
  </r>
  <r>
    <s v="3558096"/>
    <x v="1"/>
    <s v="Helmes Inc(KSN)"/>
    <s v="18301 NE 82nd St"/>
    <s v="Vancouver"/>
    <s v="WA"/>
    <s v="720"/>
    <x v="1"/>
    <x v="1"/>
    <x v="3"/>
    <m/>
    <x v="4"/>
    <n v="649.01"/>
    <n v="23"/>
    <n v="1"/>
    <x v="0"/>
    <x v="0"/>
    <x v="6"/>
  </r>
  <r>
    <s v="3558106"/>
    <x v="1"/>
    <s v="Gecho Construction(KSN)"/>
    <s v="8605 NE 39th Ave"/>
    <s v="Vancouver"/>
    <s v="WA"/>
    <s v="720"/>
    <x v="1"/>
    <x v="1"/>
    <x v="3"/>
    <m/>
    <x v="4"/>
    <n v="650.92999999999995"/>
    <n v="34"/>
    <n v="1"/>
    <x v="0"/>
    <x v="0"/>
    <x v="6"/>
  </r>
  <r>
    <s v="3558108"/>
    <x v="1"/>
    <s v="Urban Northwest Homes LLC(KSN)"/>
    <s v="13618 NE 113th Way"/>
    <s v="Vancouver"/>
    <s v="WA"/>
    <s v="720"/>
    <x v="1"/>
    <x v="1"/>
    <x v="3"/>
    <m/>
    <x v="4"/>
    <n v="648.66"/>
    <n v="21"/>
    <n v="1"/>
    <x v="0"/>
    <x v="0"/>
    <x v="6"/>
  </r>
  <r>
    <s v="3558159"/>
    <x v="1"/>
    <s v="LGI Homes Oregon LLC(JMC)"/>
    <s v="16517 NE 91st St"/>
    <s v="Vancouver"/>
    <s v="WA"/>
    <s v="720"/>
    <x v="1"/>
    <x v="1"/>
    <x v="3"/>
    <m/>
    <x v="4"/>
    <n v="681.01"/>
    <n v="21"/>
    <n v="1"/>
    <x v="0"/>
    <x v="0"/>
    <x v="6"/>
  </r>
  <r>
    <s v="3558163"/>
    <x v="1"/>
    <s v="Pacific Lifestyle Homes(KSN)"/>
    <s v="5808 NE 129th St"/>
    <s v="Vancouver"/>
    <s v="WA"/>
    <s v="720"/>
    <x v="1"/>
    <x v="1"/>
    <x v="3"/>
    <m/>
    <x v="4"/>
    <n v="681.18"/>
    <n v="22"/>
    <n v="1"/>
    <x v="0"/>
    <x v="0"/>
    <x v="6"/>
  </r>
  <r>
    <s v="3558183"/>
    <x v="1"/>
    <s v="BDS Construction LLC(JMC)"/>
    <s v="16806 NE 28th Way"/>
    <s v="Vancouver"/>
    <s v="WA"/>
    <s v="720"/>
    <x v="1"/>
    <x v="1"/>
    <x v="3"/>
    <m/>
    <x v="4"/>
    <n v="683.46"/>
    <n v="35"/>
    <n v="1"/>
    <x v="0"/>
    <x v="0"/>
    <x v="6"/>
  </r>
  <r>
    <s v="3558203"/>
    <x v="1"/>
    <s v="Krenzler Homes Inc(G1F)"/>
    <s v="2810 NE 4th Ave"/>
    <s v="Battle Ground"/>
    <s v="WA"/>
    <s v="720"/>
    <x v="1"/>
    <x v="1"/>
    <x v="3"/>
    <m/>
    <x v="4"/>
    <n v="685.03"/>
    <n v="30"/>
    <n v="1"/>
    <x v="0"/>
    <x v="0"/>
    <x v="6"/>
  </r>
  <r>
    <s v="3558222"/>
    <x v="1"/>
    <s v="B Squared Builders llc(G1F)"/>
    <s v="2826 NE 9th Ave"/>
    <s v="Battle Ground"/>
    <s v="WA"/>
    <s v="720"/>
    <x v="1"/>
    <x v="1"/>
    <x v="3"/>
    <m/>
    <x v="4"/>
    <n v="778.15"/>
    <n v="121"/>
    <n v="1"/>
    <x v="0"/>
    <x v="0"/>
    <x v="6"/>
  </r>
  <r>
    <s v="3558245"/>
    <x v="1"/>
    <s v="Waverly Homes Inc(KSN)"/>
    <s v="1908 E 6th St E"/>
    <s v="La Center"/>
    <s v="WA"/>
    <s v="720"/>
    <x v="1"/>
    <x v="1"/>
    <x v="3"/>
    <m/>
    <x v="4"/>
    <n v="653.01"/>
    <n v="28"/>
    <n v="1"/>
    <x v="0"/>
    <x v="0"/>
    <x v="6"/>
  </r>
  <r>
    <s v="3558246"/>
    <x v="1"/>
    <s v="Waverly Homes Inc(WEB)"/>
    <s v="2000 E 6th St E"/>
    <s v="La Center"/>
    <s v="WA"/>
    <s v="720"/>
    <x v="1"/>
    <x v="1"/>
    <x v="3"/>
    <m/>
    <x v="4"/>
    <n v="658.91"/>
    <n v="57"/>
    <n v="1"/>
    <x v="0"/>
    <x v="0"/>
    <x v="6"/>
  </r>
  <r>
    <s v="3558273"/>
    <x v="1"/>
    <s v="Helmes Inc(KSN)"/>
    <s v="16709 NE 96th St"/>
    <s v="Vancouver"/>
    <s v="WA"/>
    <s v="720"/>
    <x v="1"/>
    <x v="1"/>
    <x v="3"/>
    <m/>
    <x v="4"/>
    <n v="648.66"/>
    <n v="21"/>
    <n v="1"/>
    <x v="0"/>
    <x v="0"/>
    <x v="6"/>
  </r>
  <r>
    <s v="3558315"/>
    <x v="1"/>
    <s v="Urban NW Custom Homes Inc(CAG)"/>
    <s v="11802 NW 20th Ave"/>
    <s v="Vancouver"/>
    <s v="WA"/>
    <s v="720"/>
    <x v="1"/>
    <x v="1"/>
    <x v="3"/>
    <m/>
    <x v="4"/>
    <n v="650.80999999999995"/>
    <n v="20"/>
    <n v="1"/>
    <x v="0"/>
    <x v="0"/>
    <x v="6"/>
  </r>
  <r>
    <s v="3558317"/>
    <x v="1"/>
    <s v="Urban NW Custom Homes Inc(CAG)"/>
    <s v="13524 NE 112th St"/>
    <s v="Vancouver"/>
    <s v="WA"/>
    <s v="720"/>
    <x v="1"/>
    <x v="1"/>
    <x v="3"/>
    <m/>
    <x v="4"/>
    <n v="652.02"/>
    <n v="27"/>
    <n v="1"/>
    <x v="0"/>
    <x v="0"/>
    <x v="6"/>
  </r>
  <r>
    <s v="3558335"/>
    <x v="1"/>
    <s v="Superior LLC(VJS)"/>
    <s v="7008 NW 21st Ave"/>
    <s v="Vancouver"/>
    <s v="WA"/>
    <s v="720"/>
    <x v="1"/>
    <x v="1"/>
    <x v="3"/>
    <m/>
    <x v="4"/>
    <n v="683.28"/>
    <n v="20"/>
    <n v="1"/>
    <x v="0"/>
    <x v="0"/>
    <x v="4"/>
  </r>
  <r>
    <s v="3558336"/>
    <x v="1"/>
    <s v="Superior LLC(VJS)"/>
    <s v="6904 NW 22nd Ave"/>
    <s v="Vancouver"/>
    <s v="WA"/>
    <s v="720"/>
    <x v="1"/>
    <x v="1"/>
    <x v="3"/>
    <m/>
    <x v="4"/>
    <n v="683.97"/>
    <n v="24"/>
    <n v="1"/>
    <x v="0"/>
    <x v="0"/>
    <x v="4"/>
  </r>
  <r>
    <s v="3558338"/>
    <x v="1"/>
    <s v="Superior LLC(VJS)"/>
    <s v="7010 NW 22nd Ave"/>
    <s v="Vancouver"/>
    <s v="WA"/>
    <s v="720"/>
    <x v="1"/>
    <x v="1"/>
    <x v="3"/>
    <m/>
    <x v="4"/>
    <n v="683.8"/>
    <n v="23"/>
    <n v="1"/>
    <x v="0"/>
    <x v="0"/>
    <x v="4"/>
  </r>
  <r>
    <s v="3558340"/>
    <x v="1"/>
    <s v="Superior LLC(VJS)"/>
    <s v="7014 NW 22nd Ave"/>
    <s v="Vancouver"/>
    <s v="WA"/>
    <s v="720"/>
    <x v="1"/>
    <x v="1"/>
    <x v="3"/>
    <m/>
    <x v="4"/>
    <n v="4913.04"/>
    <n v="20"/>
    <n v="1"/>
    <x v="0"/>
    <x v="0"/>
    <x v="4"/>
  </r>
  <r>
    <s v="3558341"/>
    <x v="1"/>
    <s v="Superior LLC(VJS)"/>
    <s v="2111 NW 70th St"/>
    <s v="Vancouver"/>
    <s v="WA"/>
    <s v="720"/>
    <x v="1"/>
    <x v="1"/>
    <x v="3"/>
    <m/>
    <x v="4"/>
    <n v="650.80999999999995"/>
    <n v="20"/>
    <n v="1"/>
    <x v="0"/>
    <x v="0"/>
    <x v="4"/>
  </r>
  <r>
    <s v="3558342"/>
    <x v="1"/>
    <s v="Superior LLC(VJS)"/>
    <s v="2123 NW 70th St"/>
    <s v="Vancouver"/>
    <s v="WA"/>
    <s v="720"/>
    <x v="1"/>
    <x v="1"/>
    <x v="3"/>
    <m/>
    <x v="4"/>
    <n v="683.97"/>
    <n v="24"/>
    <n v="1"/>
    <x v="0"/>
    <x v="0"/>
    <x v="4"/>
  </r>
  <r>
    <s v="3558435"/>
    <x v="1"/>
    <s v="Persa, Augustin D(JMC)"/>
    <s v="11802 NW 23rd Ave"/>
    <s v="Vancouver"/>
    <s v="WA"/>
    <s v="720"/>
    <x v="1"/>
    <x v="1"/>
    <x v="3"/>
    <m/>
    <x v="4"/>
    <n v="689.56"/>
    <n v="56"/>
    <n v="1"/>
    <x v="0"/>
    <x v="0"/>
    <x v="4"/>
  </r>
  <r>
    <s v="3558437"/>
    <x v="1"/>
    <s v="Pacific Lifestyle Homes(KSN)"/>
    <s v="4651 S 19th St"/>
    <s v="Ridgefield"/>
    <s v="WA"/>
    <s v="720"/>
    <x v="1"/>
    <x v="1"/>
    <x v="3"/>
    <m/>
    <x v="4"/>
    <n v="683.26"/>
    <n v="23"/>
    <n v="1"/>
    <x v="0"/>
    <x v="0"/>
    <x v="6"/>
  </r>
  <r>
    <s v="3558462"/>
    <x v="1"/>
    <s v="Lennar Northwest Inc(KSN)"/>
    <s v="13902 NW 56th Ave"/>
    <s v="Vancouver"/>
    <s v="WA"/>
    <s v="720"/>
    <x v="1"/>
    <x v="1"/>
    <x v="3"/>
    <m/>
    <x v="4"/>
    <n v="652.20000000000005"/>
    <n v="28"/>
    <n v="1"/>
    <x v="0"/>
    <x v="0"/>
    <x v="6"/>
  </r>
  <r>
    <s v="3558495"/>
    <x v="1"/>
    <s v="MCM of Washington Inc.(G1F)"/>
    <s v="1200 NE 12th St"/>
    <s v="Battle Ground"/>
    <s v="WA"/>
    <s v="720"/>
    <x v="1"/>
    <x v="1"/>
    <x v="3"/>
    <m/>
    <x v="4"/>
    <n v="683.28"/>
    <n v="20"/>
    <n v="1"/>
    <x v="0"/>
    <x v="0"/>
    <x v="4"/>
  </r>
  <r>
    <s v="3558565"/>
    <x v="1"/>
    <s v="Lennar Northwest Inc(JMC)"/>
    <s v="3748 S Kennedy Dr"/>
    <s v="Ridgefield"/>
    <s v="WA"/>
    <s v="720"/>
    <x v="1"/>
    <x v="1"/>
    <x v="3"/>
    <m/>
    <x v="4"/>
    <n v="652.39"/>
    <n v="32"/>
    <n v="1"/>
    <x v="0"/>
    <x v="0"/>
    <x v="6"/>
  </r>
  <r>
    <s v="3558570"/>
    <x v="1"/>
    <s v="Lennar Northwest Inc(JMC)"/>
    <s v="3756 S Kennedy Dr"/>
    <s v="Ridgefield"/>
    <s v="WA"/>
    <s v="720"/>
    <x v="1"/>
    <x v="1"/>
    <x v="3"/>
    <m/>
    <x v="4"/>
    <n v="652.39"/>
    <n v="32"/>
    <n v="1"/>
    <x v="0"/>
    <x v="0"/>
    <x v="6"/>
  </r>
  <r>
    <s v="3558592"/>
    <x v="1"/>
    <s v="Ambry Inc(KSN)"/>
    <s v="114 W 16th St"/>
    <s v="La Center"/>
    <s v="WA"/>
    <s v="720"/>
    <x v="1"/>
    <x v="1"/>
    <x v="3"/>
    <m/>
    <x v="4"/>
    <n v="685.15"/>
    <n v="29"/>
    <n v="1"/>
    <x v="0"/>
    <x v="0"/>
    <x v="6"/>
  </r>
  <r>
    <s v="3558636"/>
    <x v="1"/>
    <s v="D R Horton Inc Portland(G1F)"/>
    <s v="9015 N Boxwood St"/>
    <s v="Camas"/>
    <s v="WA"/>
    <s v="720"/>
    <x v="1"/>
    <x v="1"/>
    <x v="3"/>
    <m/>
    <x v="4"/>
    <n v="660.28"/>
    <n v="71"/>
    <n v="1"/>
    <x v="0"/>
    <x v="0"/>
    <x v="6"/>
  </r>
  <r>
    <s v="3558642"/>
    <x v="1"/>
    <s v="D R Horton Inc Portland(G1F)"/>
    <s v="9017 N Boxwood St"/>
    <s v="Camas"/>
    <s v="WA"/>
    <s v="720"/>
    <x v="1"/>
    <x v="1"/>
    <x v="3"/>
    <m/>
    <x v="4"/>
    <n v="660.28"/>
    <n v="71"/>
    <n v="1"/>
    <x v="0"/>
    <x v="0"/>
    <x v="6"/>
  </r>
  <r>
    <s v="3558646"/>
    <x v="1"/>
    <s v="D R Horton Inc Portland(G1F)"/>
    <s v="9024 N Dogwood St"/>
    <s v="Camas"/>
    <s v="WA"/>
    <s v="720"/>
    <x v="1"/>
    <x v="1"/>
    <x v="3"/>
    <m/>
    <x v="4"/>
    <n v="652.42999999999995"/>
    <n v="28"/>
    <n v="1"/>
    <x v="0"/>
    <x v="0"/>
    <x v="6"/>
  </r>
  <r>
    <s v="3558648"/>
    <x v="1"/>
    <s v="D R Horton Inc Portland(G1F)"/>
    <s v="9036 N Dogwood St"/>
    <s v="Camas"/>
    <s v="WA"/>
    <s v="720"/>
    <x v="1"/>
    <x v="1"/>
    <x v="3"/>
    <m/>
    <x v="4"/>
    <n v="652.79999999999995"/>
    <n v="30"/>
    <n v="1"/>
    <x v="0"/>
    <x v="0"/>
    <x v="6"/>
  </r>
  <r>
    <s v="3558667"/>
    <x v="1"/>
    <s v="Pacific Lifestyle Homes(G1F)"/>
    <s v="1749 S 46th Pl"/>
    <s v="Ridgefield"/>
    <s v="WA"/>
    <s v="720"/>
    <x v="1"/>
    <x v="1"/>
    <x v="3"/>
    <m/>
    <x v="4"/>
    <n v="683.43"/>
    <n v="24"/>
    <n v="1"/>
    <x v="0"/>
    <x v="0"/>
    <x v="6"/>
  </r>
  <r>
    <s v="3558676"/>
    <x v="1"/>
    <s v="Helmes Inc(G1F)"/>
    <s v="5411 NE 134th St"/>
    <s v="Vancouver"/>
    <s v="WA"/>
    <s v="720"/>
    <x v="1"/>
    <x v="1"/>
    <x v="3"/>
    <m/>
    <x v="4"/>
    <n v="651.15"/>
    <n v="22"/>
    <n v="1"/>
    <x v="0"/>
    <x v="0"/>
    <x v="6"/>
  </r>
  <r>
    <s v="3558678"/>
    <x v="1"/>
    <s v="Helmes Inc(G1F)"/>
    <s v="9512 NE 166th Ave"/>
    <s v="Vancouver"/>
    <s v="WA"/>
    <s v="720"/>
    <x v="1"/>
    <x v="1"/>
    <x v="3"/>
    <m/>
    <x v="4"/>
    <n v="646.79999999999995"/>
    <n v="21"/>
    <n v="1"/>
    <x v="0"/>
    <x v="0"/>
    <x v="6"/>
  </r>
  <r>
    <s v="3558698"/>
    <x v="1"/>
    <s v="Aho Construction(KSN)"/>
    <s v="6604 NE 134th St"/>
    <s v="Vancouver"/>
    <s v="WA"/>
    <s v="720"/>
    <x v="1"/>
    <x v="1"/>
    <x v="3"/>
    <m/>
    <x v="4"/>
    <n v="651.33000000000004"/>
    <n v="23"/>
    <n v="1"/>
    <x v="0"/>
    <x v="0"/>
    <x v="6"/>
  </r>
  <r>
    <s v="3558699"/>
    <x v="1"/>
    <s v="Aho Construction(KSN)"/>
    <s v="13308 NE 62nd Ave"/>
    <s v="Vancouver"/>
    <s v="WA"/>
    <s v="720"/>
    <x v="1"/>
    <x v="1"/>
    <x v="3"/>
    <m/>
    <x v="4"/>
    <n v="651.70000000000005"/>
    <n v="24"/>
    <n v="1"/>
    <x v="0"/>
    <x v="0"/>
    <x v="6"/>
  </r>
  <r>
    <s v="3558701"/>
    <x v="1"/>
    <s v="Manor Homes Washington Inc(JMC)"/>
    <s v="2905 NE 170th Ct"/>
    <s v="Vancouver"/>
    <s v="WA"/>
    <s v="720"/>
    <x v="1"/>
    <x v="1"/>
    <x v="3"/>
    <m/>
    <x v="4"/>
    <n v="652.61"/>
    <n v="29"/>
    <n v="1"/>
    <x v="0"/>
    <x v="0"/>
    <x v="6"/>
  </r>
  <r>
    <s v="3558706"/>
    <x v="1"/>
    <s v="Manor Homes Washington Inc(JMC)"/>
    <s v="9509 NE 109th St"/>
    <s v="Vancouver"/>
    <s v="WA"/>
    <s v="720"/>
    <x v="1"/>
    <x v="1"/>
    <x v="3"/>
    <m/>
    <x v="4"/>
    <n v="685.27"/>
    <n v="30"/>
    <n v="1"/>
    <x v="0"/>
    <x v="0"/>
    <x v="6"/>
  </r>
  <r>
    <s v="3558708"/>
    <x v="1"/>
    <s v="Manor Homes Washington Inc(JMC)"/>
    <s v="10923 NE 95th Pl"/>
    <s v="Vancouver"/>
    <s v="WA"/>
    <s v="720"/>
    <x v="1"/>
    <x v="1"/>
    <x v="3"/>
    <m/>
    <x v="4"/>
    <n v="683.08"/>
    <n v="18"/>
    <n v="1"/>
    <x v="0"/>
    <x v="0"/>
    <x v="6"/>
  </r>
  <r>
    <s v="3558740"/>
    <x v="1"/>
    <s v="Kingston Homes LLC(JMC)"/>
    <s v="4304 S 11th Way"/>
    <s v="Ridgefield"/>
    <s v="WA"/>
    <s v="720"/>
    <x v="1"/>
    <x v="1"/>
    <x v="3"/>
    <m/>
    <x v="4"/>
    <n v="683.43"/>
    <n v="24"/>
    <n v="1"/>
    <x v="0"/>
    <x v="0"/>
    <x v="6"/>
  </r>
  <r>
    <s v="3558751"/>
    <x v="1"/>
    <s v="Pacific Lifestyle Homes(VJS)"/>
    <s v="8102 NE 186th Ave"/>
    <s v="Vancouver"/>
    <s v="WA"/>
    <s v="720"/>
    <x v="1"/>
    <x v="1"/>
    <x v="3"/>
    <m/>
    <x v="4"/>
    <n v="681.06"/>
    <n v="31"/>
    <n v="1"/>
    <x v="0"/>
    <x v="0"/>
    <x v="6"/>
  </r>
  <r>
    <s v="3558823"/>
    <x v="1"/>
    <s v="Lennar Northwest Inc(JMC)"/>
    <s v="13805 NW 55th Ave"/>
    <s v="Vancouver"/>
    <s v="WA"/>
    <s v="720"/>
    <x v="1"/>
    <x v="1"/>
    <x v="3"/>
    <m/>
    <x v="4"/>
    <n v="686.87"/>
    <n v="42"/>
    <n v="1"/>
    <x v="0"/>
    <x v="0"/>
    <x v="6"/>
  </r>
  <r>
    <s v="3558826"/>
    <x v="1"/>
    <s v="Lennar Northwest Inc(JMC)"/>
    <s v="13807 NW 55th Ave"/>
    <s v="Vancouver"/>
    <s v="WA"/>
    <s v="720"/>
    <x v="1"/>
    <x v="1"/>
    <x v="3"/>
    <m/>
    <x v="4"/>
    <n v="685.63"/>
    <n v="32"/>
    <n v="1"/>
    <x v="0"/>
    <x v="0"/>
    <x v="6"/>
  </r>
  <r>
    <s v="3558833"/>
    <x v="1"/>
    <s v="Summerplace Homes(KSN)"/>
    <s v="1523 S Harrier Rd"/>
    <s v="Ridgefield"/>
    <s v="WA"/>
    <s v="720"/>
    <x v="1"/>
    <x v="1"/>
    <x v="3"/>
    <m/>
    <x v="4"/>
    <n v="686.91"/>
    <n v="42"/>
    <n v="1"/>
    <x v="0"/>
    <x v="0"/>
    <x v="6"/>
  </r>
  <r>
    <s v="3558884"/>
    <x v="1"/>
    <s v="Boulevard Homes NW LLC(G1F)"/>
    <s v="1709 NE 146th St"/>
    <s v="Vancouver"/>
    <s v="WA"/>
    <s v="720"/>
    <x v="1"/>
    <x v="1"/>
    <x v="3"/>
    <m/>
    <x v="4"/>
    <n v="685.08"/>
    <n v="29"/>
    <n v="1"/>
    <x v="0"/>
    <x v="0"/>
    <x v="6"/>
  </r>
  <r>
    <s v="3558892"/>
    <x v="1"/>
    <s v="Pacific Lifestyle Homes(G1F)"/>
    <s v="16135 NE 8th St"/>
    <s v="Vancouver"/>
    <s v="WA"/>
    <s v="720"/>
    <x v="1"/>
    <x v="1"/>
    <x v="3"/>
    <m/>
    <x v="4"/>
    <n v="713.96"/>
    <n v="187"/>
    <n v="1"/>
    <x v="0"/>
    <x v="0"/>
    <x v="6"/>
  </r>
  <r>
    <s v="3558907"/>
    <x v="1"/>
    <s v="D R Horton Inc Portland(VJS)"/>
    <s v="3648 NE Pioneer St"/>
    <s v="Camas"/>
    <s v="WA"/>
    <s v="720"/>
    <x v="1"/>
    <x v="1"/>
    <x v="3"/>
    <m/>
    <x v="4"/>
    <n v="685.27"/>
    <n v="30"/>
    <n v="1"/>
    <x v="0"/>
    <x v="0"/>
    <x v="6"/>
  </r>
  <r>
    <s v="3558909"/>
    <x v="1"/>
    <s v="D R Horton Inc Portland(VJS)"/>
    <s v="3646 NE Pioneer St"/>
    <s v="Camas"/>
    <s v="WA"/>
    <s v="720"/>
    <x v="1"/>
    <x v="1"/>
    <x v="3"/>
    <m/>
    <x v="4"/>
    <n v="652.24"/>
    <n v="27"/>
    <n v="1"/>
    <x v="0"/>
    <x v="0"/>
    <x v="6"/>
  </r>
  <r>
    <s v="3558910"/>
    <x v="1"/>
    <s v="D R Horton Inc Portland(VJS)"/>
    <s v="3642 NE Pioneer St"/>
    <s v="Camas"/>
    <s v="WA"/>
    <s v="720"/>
    <x v="1"/>
    <x v="1"/>
    <x v="3"/>
    <m/>
    <x v="4"/>
    <n v="652.24"/>
    <n v="27"/>
    <n v="1"/>
    <x v="0"/>
    <x v="0"/>
    <x v="6"/>
  </r>
  <r>
    <s v="3558939"/>
    <x v="1"/>
    <s v="Pacific Lifestyle Homes(JMC)"/>
    <s v="16519 NE 170th Ave"/>
    <s v="Brush Prairie"/>
    <s v="WA"/>
    <s v="720"/>
    <x v="1"/>
    <x v="1"/>
    <x v="3"/>
    <m/>
    <x v="4"/>
    <n v="633.08000000000004"/>
    <n v="80"/>
    <n v="1"/>
    <x v="0"/>
    <x v="0"/>
    <x v="6"/>
  </r>
  <r>
    <s v="3558973"/>
    <x v="1"/>
    <s v="D R Horton Inc Portland(JMC)"/>
    <s v="3644 NE Pioneer St"/>
    <s v="Camas"/>
    <s v="WA"/>
    <s v="720"/>
    <x v="1"/>
    <x v="1"/>
    <x v="3"/>
    <m/>
    <x v="4"/>
    <n v="652.05999999999995"/>
    <n v="26"/>
    <n v="1"/>
    <x v="0"/>
    <x v="0"/>
    <x v="6"/>
  </r>
  <r>
    <s v="3558976"/>
    <x v="1"/>
    <s v="Cedar Ridge Homes(JMC)"/>
    <s v="1606 NW 27th Ct"/>
    <s v="Battle Ground"/>
    <s v="WA"/>
    <s v="720"/>
    <x v="1"/>
    <x v="1"/>
    <x v="3"/>
    <m/>
    <x v="4"/>
    <n v="684.54"/>
    <n v="29"/>
    <n v="1"/>
    <x v="0"/>
    <x v="0"/>
    <x v="6"/>
  </r>
  <r>
    <s v="3559003"/>
    <x v="1"/>
    <s v="Manor Homes Washington Inc(JMC)"/>
    <s v="12401 NE 107th Way"/>
    <s v="Vancouver"/>
    <s v="WA"/>
    <s v="720"/>
    <x v="1"/>
    <x v="1"/>
    <x v="3"/>
    <m/>
    <x v="4"/>
    <n v="681.9"/>
    <n v="21"/>
    <n v="1"/>
    <x v="0"/>
    <x v="0"/>
    <x v="6"/>
  </r>
  <r>
    <s v="3559129"/>
    <x v="1"/>
    <s v="Pacific Lifestyle Homes(KSN)"/>
    <s v="13315 NE 61st Ave"/>
    <s v="Vancouver"/>
    <s v="WA"/>
    <s v="720"/>
    <x v="1"/>
    <x v="1"/>
    <x v="3"/>
    <m/>
    <x v="4"/>
    <n v="681.71"/>
    <n v="20"/>
    <n v="1"/>
    <x v="0"/>
    <x v="0"/>
    <x v="6"/>
  </r>
  <r>
    <s v="3559158"/>
    <x v="1"/>
    <s v="Cornerstone Custom Constr LLC(KSN)"/>
    <s v="7426 SE Evergreen Hwy"/>
    <s v="Vancouver"/>
    <s v="WA"/>
    <s v="720"/>
    <x v="1"/>
    <x v="1"/>
    <x v="0"/>
    <m/>
    <x v="4"/>
    <n v="907.16"/>
    <n v="147"/>
    <n v="1"/>
    <x v="0"/>
    <x v="0"/>
    <x v="6"/>
  </r>
  <r>
    <s v="3559218"/>
    <x v="1"/>
    <s v="MCM of Washington Inc.(KSN)"/>
    <s v="17603 NE 34th St"/>
    <s v="Vancouver"/>
    <s v="WA"/>
    <s v="720"/>
    <x v="1"/>
    <x v="1"/>
    <x v="3"/>
    <m/>
    <x v="4"/>
    <n v="683.73"/>
    <n v="31"/>
    <n v="1"/>
    <x v="0"/>
    <x v="0"/>
    <x v="6"/>
  </r>
  <r>
    <s v="3559219"/>
    <x v="1"/>
    <s v="MCM of Washington Inc.(KSN)"/>
    <s v="17607 NE 34th St"/>
    <s v="Vancouver"/>
    <s v="WA"/>
    <s v="720"/>
    <x v="1"/>
    <x v="1"/>
    <x v="3"/>
    <m/>
    <x v="4"/>
    <n v="683.91"/>
    <n v="32"/>
    <n v="1"/>
    <x v="0"/>
    <x v="0"/>
    <x v="6"/>
  </r>
  <r>
    <s v="3559220"/>
    <x v="1"/>
    <s v="Manor Homes Washington Inc(KSN)"/>
    <s v="9513 NE 109th St"/>
    <s v="Vancouver"/>
    <s v="WA"/>
    <s v="720"/>
    <x v="1"/>
    <x v="1"/>
    <x v="3"/>
    <m/>
    <x v="4"/>
    <n v="682.26"/>
    <n v="23"/>
    <n v="1"/>
    <x v="0"/>
    <x v="0"/>
    <x v="6"/>
  </r>
  <r>
    <s v="3559228"/>
    <x v="1"/>
    <s v="Manor Homes Washington Inc(KSN)"/>
    <s v="9517 NE 109th St"/>
    <s v="Vancouver"/>
    <s v="WA"/>
    <s v="720"/>
    <x v="1"/>
    <x v="1"/>
    <x v="3"/>
    <m/>
    <x v="4"/>
    <n v="649.33000000000004"/>
    <n v="20"/>
    <n v="1"/>
    <x v="0"/>
    <x v="0"/>
    <x v="6"/>
  </r>
  <r>
    <s v="3559309"/>
    <x v="1"/>
    <s v="Manor Homes Washington Inc(G1F)"/>
    <s v="10715 NE 97th Ave"/>
    <s v="Vancouver"/>
    <s v="WA"/>
    <s v="720"/>
    <x v="1"/>
    <x v="1"/>
    <x v="3"/>
    <m/>
    <x v="4"/>
    <n v="682.25"/>
    <n v="23"/>
    <n v="1"/>
    <x v="0"/>
    <x v="0"/>
    <x v="6"/>
  </r>
  <r>
    <s v="3559337"/>
    <x v="1"/>
    <s v="MCM of Washington Inc.(KSN)"/>
    <s v="3637 NE Kingbird St"/>
    <s v="Camas"/>
    <s v="WA"/>
    <s v="720"/>
    <x v="1"/>
    <x v="1"/>
    <x v="3"/>
    <m/>
    <x v="4"/>
    <n v="684.69"/>
    <n v="27"/>
    <n v="1"/>
    <x v="0"/>
    <x v="0"/>
    <x v="6"/>
  </r>
  <r>
    <s v="3559338"/>
    <x v="1"/>
    <s v="MCM of Washington Inc.(KSN)"/>
    <s v="3715 NE Kingbird St"/>
    <s v="Camas"/>
    <s v="WA"/>
    <s v="720"/>
    <x v="1"/>
    <x v="1"/>
    <x v="3"/>
    <m/>
    <x v="4"/>
    <n v="686.14"/>
    <n v="35"/>
    <n v="1"/>
    <x v="0"/>
    <x v="0"/>
    <x v="6"/>
  </r>
  <r>
    <s v="3559353"/>
    <x v="1"/>
    <s v="MCM of Washington Inc.(JMC)"/>
    <s v="3693 NE Pioneer St"/>
    <s v="Camas"/>
    <s v="WA"/>
    <s v="720"/>
    <x v="1"/>
    <x v="1"/>
    <x v="3"/>
    <m/>
    <x v="4"/>
    <n v="652.22"/>
    <n v="27"/>
    <n v="1"/>
    <x v="0"/>
    <x v="0"/>
    <x v="6"/>
  </r>
  <r>
    <s v="3559368"/>
    <x v="1"/>
    <s v="MCM of Washington Inc.(KSN)"/>
    <s v="17128 NE 14th Ave"/>
    <s v="Ridgefield"/>
    <s v="WA"/>
    <s v="720"/>
    <x v="1"/>
    <x v="1"/>
    <x v="3"/>
    <m/>
    <x v="4"/>
    <n v="651.51"/>
    <n v="23"/>
    <n v="1"/>
    <x v="0"/>
    <x v="0"/>
    <x v="6"/>
  </r>
  <r>
    <s v="3559371"/>
    <x v="1"/>
    <s v="MCM of Washington Inc.(KSN)"/>
    <s v="17122 NE 14th Pl"/>
    <s v="Ridgefield"/>
    <s v="WA"/>
    <s v="720"/>
    <x v="1"/>
    <x v="1"/>
    <x v="3"/>
    <m/>
    <x v="4"/>
    <n v="691.26"/>
    <n v="44"/>
    <n v="1"/>
    <x v="0"/>
    <x v="0"/>
    <x v="6"/>
  </r>
  <r>
    <s v="3559372"/>
    <x v="1"/>
    <s v="MCM of Washington Inc.(KSN)"/>
    <s v="1416 NE 172nd St"/>
    <s v="Ridgefield"/>
    <s v="WA"/>
    <s v="720"/>
    <x v="1"/>
    <x v="1"/>
    <x v="3"/>
    <m/>
    <x v="4"/>
    <n v="651.33000000000004"/>
    <n v="22"/>
    <n v="1"/>
    <x v="0"/>
    <x v="0"/>
    <x v="6"/>
  </r>
  <r>
    <s v="3559415"/>
    <x v="1"/>
    <s v="Sun Country Homes(G1F)"/>
    <s v="12803 NE 104th St"/>
    <s v="Vancouver"/>
    <s v="WA"/>
    <s v="720"/>
    <x v="1"/>
    <x v="1"/>
    <x v="3"/>
    <m/>
    <x v="4"/>
    <n v="682.45"/>
    <n v="24"/>
    <n v="1"/>
    <x v="0"/>
    <x v="0"/>
    <x v="6"/>
  </r>
  <r>
    <s v="3559428"/>
    <x v="1"/>
    <s v="Whipple Creek Village LLC(G1F)"/>
    <s v="1608 NE 175th St"/>
    <s v="Ridgefield"/>
    <s v="WA"/>
    <s v="720"/>
    <x v="1"/>
    <x v="1"/>
    <x v="3"/>
    <m/>
    <x v="4"/>
    <n v="690.45"/>
    <n v="51"/>
    <n v="1"/>
    <x v="0"/>
    <x v="0"/>
    <x v="6"/>
  </r>
  <r>
    <s v="3559429"/>
    <x v="1"/>
    <s v="Whipple Creek Village LLC(G1F)"/>
    <s v="1612 NE 175th St"/>
    <s v="Ridgefield"/>
    <s v="WA"/>
    <s v="720"/>
    <x v="1"/>
    <x v="1"/>
    <x v="3"/>
    <m/>
    <x v="4"/>
    <n v="690.64"/>
    <n v="52"/>
    <n v="1"/>
    <x v="0"/>
    <x v="0"/>
    <x v="6"/>
  </r>
  <r>
    <s v="3559442"/>
    <x v="1"/>
    <s v="Waldal Construction Co(JMC)"/>
    <s v="1413 NW 30th Ave"/>
    <s v="Battle Ground"/>
    <s v="WA"/>
    <s v="720"/>
    <x v="1"/>
    <x v="1"/>
    <x v="3"/>
    <m/>
    <x v="4"/>
    <n v="613.13"/>
    <n v="18"/>
    <n v="1"/>
    <x v="0"/>
    <x v="0"/>
    <x v="6"/>
  </r>
  <r>
    <s v="3559446"/>
    <x v="1"/>
    <s v="Lennar Northwest Inc(KSN)"/>
    <s v="4709 S 19th St"/>
    <s v="Ridgefield"/>
    <s v="WA"/>
    <s v="720"/>
    <x v="1"/>
    <x v="1"/>
    <x v="3"/>
    <m/>
    <x v="4"/>
    <n v="653.16"/>
    <n v="32"/>
    <n v="1"/>
    <x v="0"/>
    <x v="0"/>
    <x v="6"/>
  </r>
  <r>
    <s v="3559447"/>
    <x v="1"/>
    <s v="Lennar Northwest Inc(KSN)"/>
    <s v="4723 S 19th St"/>
    <s v="Ridgefield"/>
    <s v="WA"/>
    <s v="720"/>
    <x v="1"/>
    <x v="1"/>
    <x v="3"/>
    <m/>
    <x v="4"/>
    <n v="653.16"/>
    <n v="32"/>
    <n v="1"/>
    <x v="0"/>
    <x v="0"/>
    <x v="6"/>
  </r>
  <r>
    <s v="3559448"/>
    <x v="1"/>
    <s v="Lennar Northwest Inc(KSN)"/>
    <s v="4715 S 19th"/>
    <s v="Ridgefield"/>
    <s v="WA"/>
    <s v="720"/>
    <x v="1"/>
    <x v="1"/>
    <x v="3"/>
    <m/>
    <x v="4"/>
    <n v="652.98"/>
    <n v="31"/>
    <n v="1"/>
    <x v="0"/>
    <x v="0"/>
    <x v="6"/>
  </r>
  <r>
    <s v="3559453"/>
    <x v="1"/>
    <s v="Lennar Northwest Inc(KSN)"/>
    <s v="1651 S 47th Pl"/>
    <s v="Ridgefield"/>
    <s v="WA"/>
    <s v="720"/>
    <x v="1"/>
    <x v="1"/>
    <x v="3"/>
    <m/>
    <x v="4"/>
    <n v="653.16"/>
    <n v="32"/>
    <n v="1"/>
    <x v="0"/>
    <x v="0"/>
    <x v="6"/>
  </r>
  <r>
    <s v="3559454"/>
    <x v="1"/>
    <s v="Lennar Northwest Inc(KSN)"/>
    <s v="1627 S 47th Pl"/>
    <s v="Ridgefield"/>
    <s v="WA"/>
    <s v="720"/>
    <x v="1"/>
    <x v="1"/>
    <x v="3"/>
    <m/>
    <x v="4"/>
    <n v="685.63"/>
    <n v="32"/>
    <n v="1"/>
    <x v="0"/>
    <x v="0"/>
    <x v="6"/>
  </r>
  <r>
    <s v="3559455"/>
    <x v="1"/>
    <s v="Lennar Northwest Inc(KSN)"/>
    <s v="1615 S 47th Pl"/>
    <s v="Ridgefield"/>
    <s v="WA"/>
    <s v="720"/>
    <x v="1"/>
    <x v="1"/>
    <x v="3"/>
    <m/>
    <x v="4"/>
    <n v="685.63"/>
    <n v="32"/>
    <n v="1"/>
    <x v="0"/>
    <x v="0"/>
    <x v="6"/>
  </r>
  <r>
    <s v="3559502"/>
    <x v="1"/>
    <s v="MCM of Washington Inc.(JMC)"/>
    <s v="1410 NE 12th Ave"/>
    <s v="Battle Ground"/>
    <s v="WA"/>
    <s v="720"/>
    <x v="1"/>
    <x v="1"/>
    <x v="3"/>
    <m/>
    <x v="4"/>
    <n v="683.78"/>
    <n v="32"/>
    <n v="1"/>
    <x v="0"/>
    <x v="0"/>
    <x v="6"/>
  </r>
  <r>
    <s v="3559518"/>
    <x v="1"/>
    <s v="D R Horton Inc Portland(JMC)"/>
    <s v="2727 S White Salmon Dr"/>
    <s v="Ridgefield"/>
    <s v="WA"/>
    <s v="720"/>
    <x v="1"/>
    <x v="1"/>
    <x v="3"/>
    <m/>
    <x v="4"/>
    <n v="653.16"/>
    <n v="32"/>
    <n v="1"/>
    <x v="0"/>
    <x v="0"/>
    <x v="6"/>
  </r>
  <r>
    <s v="3559519"/>
    <x v="1"/>
    <s v="D R Horton Inc Portland(JMC)"/>
    <s v="2901 S White Salmon Dr"/>
    <s v="Ridgefield"/>
    <s v="WA"/>
    <s v="720"/>
    <x v="1"/>
    <x v="1"/>
    <x v="3"/>
    <m/>
    <x v="4"/>
    <n v="653.16"/>
    <n v="32"/>
    <n v="1"/>
    <x v="0"/>
    <x v="0"/>
    <x v="6"/>
  </r>
  <r>
    <s v="3559520"/>
    <x v="1"/>
    <s v="D R Horton Inc Portland(JMC)"/>
    <s v="2903 S White Salmon Dr"/>
    <s v="Ridgefield"/>
    <s v="WA"/>
    <s v="720"/>
    <x v="1"/>
    <x v="1"/>
    <x v="3"/>
    <m/>
    <x v="4"/>
    <n v="653.16"/>
    <n v="32"/>
    <n v="1"/>
    <x v="0"/>
    <x v="0"/>
    <x v="6"/>
  </r>
  <r>
    <s v="3559542"/>
    <x v="1"/>
    <s v="D R Horton Inc Portland(JMC)"/>
    <s v="3545 NE Laurel St"/>
    <s v="Camas"/>
    <s v="WA"/>
    <s v="720"/>
    <x v="1"/>
    <x v="1"/>
    <x v="3"/>
    <m/>
    <x v="4"/>
    <n v="652.22"/>
    <n v="27"/>
    <n v="1"/>
    <x v="0"/>
    <x v="0"/>
    <x v="6"/>
  </r>
  <r>
    <s v="3559544"/>
    <x v="1"/>
    <s v="D R Horton Inc Portland(JMC)"/>
    <s v="3542 NE Laurel St"/>
    <s v="Camas"/>
    <s v="WA"/>
    <s v="720"/>
    <x v="1"/>
    <x v="1"/>
    <x v="3"/>
    <m/>
    <x v="4"/>
    <n v="652.22"/>
    <n v="27"/>
    <n v="1"/>
    <x v="0"/>
    <x v="0"/>
    <x v="6"/>
  </r>
  <r>
    <s v="3559545"/>
    <x v="1"/>
    <s v="D R Horton Inc Portland(JMC)"/>
    <s v="3602 NE Laurel St"/>
    <s v="Camas"/>
    <s v="WA"/>
    <s v="720"/>
    <x v="1"/>
    <x v="1"/>
    <x v="3"/>
    <m/>
    <x v="4"/>
    <n v="652.22"/>
    <n v="27"/>
    <n v="1"/>
    <x v="0"/>
    <x v="0"/>
    <x v="6"/>
  </r>
  <r>
    <s v="3559546"/>
    <x v="1"/>
    <s v="D R Horton Inc Portland(JMC)"/>
    <s v="3606 NE Laurel St"/>
    <s v="Camas"/>
    <s v="WA"/>
    <s v="720"/>
    <x v="1"/>
    <x v="1"/>
    <x v="3"/>
    <m/>
    <x v="4"/>
    <n v="652.22"/>
    <n v="27"/>
    <n v="1"/>
    <x v="0"/>
    <x v="0"/>
    <x v="6"/>
  </r>
  <r>
    <s v="3559564"/>
    <x v="1"/>
    <s v="D R Horton Inc Portland(G1F)"/>
    <s v="3632 NE Pioneer St"/>
    <s v="Camas"/>
    <s v="WA"/>
    <s v="720"/>
    <x v="1"/>
    <x v="1"/>
    <x v="3"/>
    <m/>
    <x v="4"/>
    <n v="655.82"/>
    <n v="30"/>
    <n v="1"/>
    <x v="0"/>
    <x v="0"/>
    <x v="6"/>
  </r>
  <r>
    <s v="3559568"/>
    <x v="1"/>
    <s v="D R Horton Inc Portland(G1F)"/>
    <s v="3634 NE Pioneer St"/>
    <s v="Camas"/>
    <s v="WA"/>
    <s v="720"/>
    <x v="1"/>
    <x v="1"/>
    <x v="3"/>
    <m/>
    <x v="4"/>
    <n v="656.18"/>
    <n v="32"/>
    <n v="1"/>
    <x v="0"/>
    <x v="0"/>
    <x v="6"/>
  </r>
  <r>
    <s v="3559569"/>
    <x v="1"/>
    <s v="D R Horton Inc Portland(G1F)"/>
    <s v="3636 NE Pioneer St"/>
    <s v="Camas"/>
    <s v="WA"/>
    <s v="720"/>
    <x v="1"/>
    <x v="1"/>
    <x v="3"/>
    <m/>
    <x v="4"/>
    <n v="654.46"/>
    <n v="25"/>
    <n v="1"/>
    <x v="0"/>
    <x v="0"/>
    <x v="6"/>
  </r>
  <r>
    <s v="3559571"/>
    <x v="1"/>
    <s v="D R Horton Inc Portland(G1F)"/>
    <s v="3638 NE Pioneer St"/>
    <s v="Camas"/>
    <s v="WA"/>
    <s v="720"/>
    <x v="1"/>
    <x v="1"/>
    <x v="3"/>
    <m/>
    <x v="4"/>
    <n v="654.82000000000005"/>
    <n v="27"/>
    <n v="1"/>
    <x v="0"/>
    <x v="0"/>
    <x v="6"/>
  </r>
  <r>
    <s v="3559573"/>
    <x v="1"/>
    <s v="D R Horton Inc Portland(G1F)"/>
    <s v="3640 NE Pioneer St"/>
    <s v="Camas"/>
    <s v="WA"/>
    <s v="720"/>
    <x v="1"/>
    <x v="1"/>
    <x v="3"/>
    <m/>
    <x v="4"/>
    <n v="654.46"/>
    <n v="25"/>
    <n v="1"/>
    <x v="0"/>
    <x v="0"/>
    <x v="6"/>
  </r>
  <r>
    <s v="3559574"/>
    <x v="1"/>
    <s v="D R Horton Inc Portland(G1F)"/>
    <s v="3650 NE Pioneer St"/>
    <s v="Camas"/>
    <s v="WA"/>
    <s v="720"/>
    <x v="1"/>
    <x v="1"/>
    <x v="3"/>
    <m/>
    <x v="4"/>
    <n v="652.4"/>
    <n v="28"/>
    <n v="1"/>
    <x v="0"/>
    <x v="0"/>
    <x v="6"/>
  </r>
  <r>
    <s v="3559583"/>
    <x v="1"/>
    <s v="Pahlisch Homes Inc(G1F)"/>
    <s v="1607 NW Redwood Ln"/>
    <s v="Camas"/>
    <s v="WA"/>
    <s v="720"/>
    <x v="1"/>
    <x v="1"/>
    <x v="3"/>
    <m/>
    <x v="4"/>
    <n v="655.56"/>
    <n v="31"/>
    <n v="1"/>
    <x v="0"/>
    <x v="0"/>
    <x v="6"/>
  </r>
  <r>
    <s v="3559587"/>
    <x v="1"/>
    <s v="Pahlisch Homes Inc(G1F)"/>
    <s v="1776 NW Rolling Hills Dr"/>
    <s v="Camas"/>
    <s v="WA"/>
    <s v="720"/>
    <x v="1"/>
    <x v="1"/>
    <x v="3"/>
    <m/>
    <x v="4"/>
    <n v="655.93"/>
    <n v="33"/>
    <n v="1"/>
    <x v="0"/>
    <x v="0"/>
    <x v="6"/>
  </r>
  <r>
    <s v="3559589"/>
    <x v="1"/>
    <s v="Pahlisch Homes Inc(G1F)"/>
    <s v="1830 NW Rolling Hills Dr"/>
    <s v="Camas"/>
    <s v="WA"/>
    <s v="720"/>
    <x v="1"/>
    <x v="1"/>
    <x v="3"/>
    <m/>
    <x v="4"/>
    <n v="655.93"/>
    <n v="33"/>
    <n v="1"/>
    <x v="0"/>
    <x v="0"/>
    <x v="6"/>
  </r>
  <r>
    <s v="3559590"/>
    <x v="1"/>
    <s v="Pahlisch Homes Inc(G1F)"/>
    <s v="1818 NW Rolling Hills Dr"/>
    <s v="Camas"/>
    <s v="WA"/>
    <s v="720"/>
    <x v="1"/>
    <x v="1"/>
    <x v="3"/>
    <m/>
    <x v="4"/>
    <n v="655.74"/>
    <n v="32"/>
    <n v="1"/>
    <x v="0"/>
    <x v="0"/>
    <x v="6"/>
  </r>
  <r>
    <s v="3559614"/>
    <x v="1"/>
    <s v="Krenzler, Jason D(KSN)"/>
    <s v="313 NE 28th St"/>
    <s v="Battle Ground"/>
    <s v="WA"/>
    <s v="720"/>
    <x v="1"/>
    <x v="1"/>
    <x v="3"/>
    <m/>
    <x v="4"/>
    <n v="688.87"/>
    <n v="60"/>
    <n v="1"/>
    <x v="0"/>
    <x v="0"/>
    <x v="4"/>
  </r>
  <r>
    <s v="3559621"/>
    <x v="1"/>
    <s v="MCM of Washington Inc.(JMC)"/>
    <s v="17723 NE 32nd St"/>
    <s v="Vancouver"/>
    <s v="WA"/>
    <s v="720"/>
    <x v="1"/>
    <x v="1"/>
    <x v="0"/>
    <m/>
    <x v="4"/>
    <n v="11.22"/>
    <n v="30"/>
    <n v="1"/>
    <x v="1"/>
    <x v="0"/>
    <x v="6"/>
  </r>
  <r>
    <s v="3559622"/>
    <x v="1"/>
    <s v="MCM of Washington Inc.(JMC)"/>
    <s v="17701 NE 34th St"/>
    <s v="Vancouver"/>
    <s v="WA"/>
    <s v="720"/>
    <x v="1"/>
    <x v="1"/>
    <x v="0"/>
    <m/>
    <x v="4"/>
    <n v="660.58"/>
    <n v="32"/>
    <n v="1"/>
    <x v="0"/>
    <x v="0"/>
    <x v="6"/>
  </r>
  <r>
    <s v="3559623"/>
    <x v="1"/>
    <s v="MCM of Washington Inc.(JMC)"/>
    <s v="17705 NE 34th St"/>
    <s v="Vancouver"/>
    <s v="WA"/>
    <s v="720"/>
    <x v="1"/>
    <x v="1"/>
    <x v="0"/>
    <m/>
    <x v="4"/>
    <n v="659.82"/>
    <n v="30"/>
    <n v="1"/>
    <x v="0"/>
    <x v="0"/>
    <x v="6"/>
  </r>
  <r>
    <s v="3559626"/>
    <x v="1"/>
    <s v="MCM of Washington Inc.(JMC)"/>
    <s v="17711 NE 32nd St"/>
    <s v="Vancouver"/>
    <s v="WA"/>
    <s v="720"/>
    <x v="1"/>
    <x v="1"/>
    <x v="0"/>
    <m/>
    <x v="4"/>
    <n v="658.75"/>
    <n v="33"/>
    <n v="1"/>
    <x v="0"/>
    <x v="0"/>
    <x v="6"/>
  </r>
  <r>
    <s v="3559627"/>
    <x v="1"/>
    <s v="MCM of Washington Inc.(JMC)"/>
    <s v="17718 NE 33rd St"/>
    <s v="Vancouver"/>
    <s v="WA"/>
    <s v="720"/>
    <x v="1"/>
    <x v="1"/>
    <x v="0"/>
    <m/>
    <x v="4"/>
    <n v="659.45"/>
    <n v="29"/>
    <n v="1"/>
    <x v="0"/>
    <x v="0"/>
    <x v="6"/>
  </r>
  <r>
    <s v="3559630"/>
    <x v="1"/>
    <s v="MCM of Washington Inc.(JMC)"/>
    <s v="17700 NE 34th St"/>
    <s v="Vancouver"/>
    <s v="WA"/>
    <s v="720"/>
    <x v="1"/>
    <x v="1"/>
    <x v="0"/>
    <m/>
    <x v="4"/>
    <n v="661.04"/>
    <n v="30"/>
    <n v="1"/>
    <x v="0"/>
    <x v="0"/>
    <x v="6"/>
  </r>
  <r>
    <s v="3559631"/>
    <x v="1"/>
    <s v="MCM of Washington Inc.(JMC)"/>
    <s v="17704 NE 34th St"/>
    <s v="Vancouver"/>
    <s v="WA"/>
    <s v="720"/>
    <x v="1"/>
    <x v="1"/>
    <x v="0"/>
    <m/>
    <x v="4"/>
    <n v="661.8"/>
    <n v="32"/>
    <n v="1"/>
    <x v="0"/>
    <x v="0"/>
    <x v="6"/>
  </r>
  <r>
    <s v="3559636"/>
    <x v="1"/>
    <s v="Greenbrook Construction(KSN)"/>
    <s v="12212 NE 109th St"/>
    <s v="Vancouver"/>
    <s v="WA"/>
    <s v="720"/>
    <x v="1"/>
    <x v="1"/>
    <x v="3"/>
    <m/>
    <x v="4"/>
    <n v="654.09"/>
    <n v="23"/>
    <n v="1"/>
    <x v="0"/>
    <x v="0"/>
    <x v="6"/>
  </r>
  <r>
    <s v="3559637"/>
    <x v="1"/>
    <s v="Greenbrook Construction(KSN)"/>
    <s v="12216 NE 109th St"/>
    <s v="Vancouver"/>
    <s v="WA"/>
    <s v="720"/>
    <x v="1"/>
    <x v="1"/>
    <x v="3"/>
    <m/>
    <x v="4"/>
    <n v="654.28"/>
    <n v="24"/>
    <n v="1"/>
    <x v="0"/>
    <x v="0"/>
    <x v="6"/>
  </r>
  <r>
    <s v="3559640"/>
    <x v="1"/>
    <s v="Pyramid Homes(KSN)"/>
    <s v="12902 NE 61st Ave"/>
    <s v="Vancouver"/>
    <s v="WA"/>
    <s v="720"/>
    <x v="1"/>
    <x v="1"/>
    <x v="3"/>
    <m/>
    <x v="4"/>
    <n v="654.09"/>
    <n v="30"/>
    <n v="1"/>
    <x v="0"/>
    <x v="0"/>
    <x v="6"/>
  </r>
  <r>
    <s v="3559657"/>
    <x v="1"/>
    <s v="Pacific Lifestyle Homes(JMC)"/>
    <s v="18204 NE 82nd St"/>
    <s v="Vancouver"/>
    <s v="WA"/>
    <s v="720"/>
    <x v="1"/>
    <x v="1"/>
    <x v="3"/>
    <m/>
    <x v="4"/>
    <n v="686.62"/>
    <n v="30"/>
    <n v="1"/>
    <x v="0"/>
    <x v="0"/>
    <x v="6"/>
  </r>
  <r>
    <s v="3559658"/>
    <x v="1"/>
    <s v="Helmes Inc(JMC)"/>
    <s v="5109 NE 142nd St"/>
    <s v="Vancouver"/>
    <s v="WA"/>
    <s v="720"/>
    <x v="1"/>
    <x v="1"/>
    <x v="3"/>
    <m/>
    <x v="4"/>
    <n v="654.27"/>
    <n v="31"/>
    <n v="1"/>
    <x v="0"/>
    <x v="0"/>
    <x v="6"/>
  </r>
  <r>
    <s v="3559716"/>
    <x v="1"/>
    <s v="LGI Homes Oregon LLC(G1F)"/>
    <s v="9110 Ne 165Th Ave"/>
    <s v="Vancouver"/>
    <s v="WA"/>
    <s v="720"/>
    <x v="1"/>
    <x v="1"/>
    <x v="3"/>
    <m/>
    <x v="4"/>
    <n v="687.45"/>
    <n v="27"/>
    <n v="1"/>
    <x v="0"/>
    <x v="0"/>
    <x v="6"/>
  </r>
  <r>
    <s v="3559717"/>
    <x v="1"/>
    <s v="LGI Homes Oregon LLC(G1F)"/>
    <s v="9207 Ne 165Th Ave"/>
    <s v="Vancouver"/>
    <s v="WA"/>
    <s v="720"/>
    <x v="1"/>
    <x v="1"/>
    <x v="3"/>
    <m/>
    <x v="4"/>
    <n v="684.5"/>
    <n v="23"/>
    <n v="1"/>
    <x v="0"/>
    <x v="0"/>
    <x v="6"/>
  </r>
  <r>
    <s v="3559718"/>
    <x v="1"/>
    <s v="LGI Homes Oregon LLC(G1F)"/>
    <s v="9203 Ne 165Th Ave"/>
    <s v="Vancouver"/>
    <s v="WA"/>
    <s v="720"/>
    <x v="1"/>
    <x v="1"/>
    <x v="3"/>
    <m/>
    <x v="4"/>
    <n v="684.14"/>
    <n v="21"/>
    <n v="1"/>
    <x v="0"/>
    <x v="0"/>
    <x v="6"/>
  </r>
  <r>
    <s v="3559719"/>
    <x v="1"/>
    <s v="LGI Homes Oregon LLC(G1F)"/>
    <s v="9106 Ne 165Th Ave"/>
    <s v="Vancouver"/>
    <s v="WA"/>
    <s v="720"/>
    <x v="1"/>
    <x v="1"/>
    <x v="3"/>
    <m/>
    <x v="4"/>
    <n v="683.76"/>
    <n v="19"/>
    <n v="1"/>
    <x v="0"/>
    <x v="0"/>
    <x v="6"/>
  </r>
  <r>
    <s v="3559721"/>
    <x v="1"/>
    <s v="LGI Homes Oregon LLC(G1F)"/>
    <s v="9102 Ne 165Th Ave"/>
    <s v="Vancouver"/>
    <s v="WA"/>
    <s v="720"/>
    <x v="1"/>
    <x v="1"/>
    <x v="3"/>
    <m/>
    <x v="4"/>
    <n v="683.95"/>
    <n v="20"/>
    <n v="1"/>
    <x v="0"/>
    <x v="0"/>
    <x v="6"/>
  </r>
  <r>
    <s v="3559723"/>
    <x v="1"/>
    <s v="LGI Homes Oregon LLC(G1F)"/>
    <s v="16516 Ne 91St Street"/>
    <s v="Vancouver"/>
    <s v="WA"/>
    <s v="720"/>
    <x v="1"/>
    <x v="1"/>
    <x v="3"/>
    <m/>
    <x v="4"/>
    <n v="683.76"/>
    <n v="19"/>
    <n v="1"/>
    <x v="0"/>
    <x v="0"/>
    <x v="6"/>
  </r>
  <r>
    <s v="3559838"/>
    <x v="1"/>
    <s v="Pacific Lifestyle Homes(JMC)"/>
    <s v="1726 S 46th Pl"/>
    <s v="Ridgefield"/>
    <s v="WA"/>
    <s v="720"/>
    <x v="1"/>
    <x v="1"/>
    <x v="3"/>
    <m/>
    <x v="4"/>
    <n v="687.53"/>
    <n v="28"/>
    <n v="1"/>
    <x v="0"/>
    <x v="0"/>
    <x v="6"/>
  </r>
  <r>
    <s v="3559875"/>
    <x v="1"/>
    <s v="Lubyanitskiy, Maksim(G1F)"/>
    <s v="1503 NW 118th St"/>
    <s v="Vancouver"/>
    <s v="WA"/>
    <s v="720"/>
    <x v="1"/>
    <x v="1"/>
    <x v="3"/>
    <m/>
    <x v="4"/>
    <n v="687.43"/>
    <n v="39"/>
    <n v="1"/>
    <x v="0"/>
    <x v="0"/>
    <x v="4"/>
  </r>
  <r>
    <s v="3559880"/>
    <x v="1"/>
    <s v="Summerplace Homes(G1F)"/>
    <s v="1601 S Harrier Rd"/>
    <s v="Ridgefield"/>
    <s v="WA"/>
    <s v="720"/>
    <x v="1"/>
    <x v="1"/>
    <x v="3"/>
    <m/>
    <x v="4"/>
    <n v="687.72"/>
    <n v="29"/>
    <n v="1"/>
    <x v="0"/>
    <x v="0"/>
    <x v="6"/>
  </r>
  <r>
    <s v="3559996"/>
    <x v="1"/>
    <s v="Helmes Inc(G1F)"/>
    <s v="1271 S Fieldcrest Dr"/>
    <s v="Ridgefield"/>
    <s v="WA"/>
    <s v="720"/>
    <x v="1"/>
    <x v="1"/>
    <x v="3"/>
    <m/>
    <x v="4"/>
    <n v="654.57000000000005"/>
    <n v="26"/>
    <n v="1"/>
    <x v="0"/>
    <x v="0"/>
    <x v="6"/>
  </r>
  <r>
    <s v="3560009"/>
    <x v="1"/>
    <s v="Pacific Lifestyle Homes(G1F)"/>
    <s v="4804 NE 134th St"/>
    <s v="Vancouver"/>
    <s v="WA"/>
    <s v="720"/>
    <x v="1"/>
    <x v="1"/>
    <x v="3"/>
    <m/>
    <x v="4"/>
    <n v="688.89"/>
    <n v="47"/>
    <n v="1"/>
    <x v="0"/>
    <x v="0"/>
    <x v="6"/>
  </r>
  <r>
    <s v="3560046"/>
    <x v="1"/>
    <s v="Boulevard Homes NW LLC(JMC)"/>
    <s v="1705 NE 146th St"/>
    <s v="Vancouver"/>
    <s v="WA"/>
    <s v="720"/>
    <x v="1"/>
    <x v="1"/>
    <x v="3"/>
    <m/>
    <x v="4"/>
    <n v="686.15"/>
    <n v="32"/>
    <n v="1"/>
    <x v="0"/>
    <x v="0"/>
    <x v="6"/>
  </r>
  <r>
    <s v="3560085"/>
    <x v="1"/>
    <s v="Sun Country Homes(VJS)"/>
    <s v="12911 NE 104th St"/>
    <s v="Vancouver"/>
    <s v="WA"/>
    <s v="720"/>
    <x v="1"/>
    <x v="1"/>
    <x v="3"/>
    <m/>
    <x v="4"/>
    <n v="684.72"/>
    <n v="24"/>
    <n v="1"/>
    <x v="0"/>
    <x v="0"/>
    <x v="6"/>
  </r>
  <r>
    <s v="3560118"/>
    <x v="1"/>
    <s v="Aho Construction(G1F)"/>
    <s v="6212 NE 134th St"/>
    <s v="Vancouver"/>
    <s v="WA"/>
    <s v="720"/>
    <x v="1"/>
    <x v="1"/>
    <x v="3"/>
    <m/>
    <x v="4"/>
    <n v="653.25"/>
    <n v="16"/>
    <n v="1"/>
    <x v="0"/>
    <x v="0"/>
    <x v="6"/>
  </r>
  <r>
    <s v="3560123"/>
    <x v="1"/>
    <s v="Aho Construction(G1F)"/>
    <s v="13111 NE 61st Ave"/>
    <s v="Vancouver"/>
    <s v="WA"/>
    <s v="720"/>
    <x v="1"/>
    <x v="1"/>
    <x v="3"/>
    <m/>
    <x v="4"/>
    <n v="654.53"/>
    <n v="23"/>
    <n v="1"/>
    <x v="0"/>
    <x v="0"/>
    <x v="6"/>
  </r>
  <r>
    <s v="3560275"/>
    <x v="1"/>
    <s v="MCM of Washington Inc.(VJS)"/>
    <s v="1319 NE 37th Ave"/>
    <s v="Camas"/>
    <s v="WA"/>
    <s v="720"/>
    <x v="1"/>
    <x v="1"/>
    <x v="3"/>
    <m/>
    <x v="4"/>
    <n v="688.62"/>
    <n v="31"/>
    <n v="1"/>
    <x v="0"/>
    <x v="0"/>
    <x v="6"/>
  </r>
  <r>
    <s v="3560276"/>
    <x v="1"/>
    <s v="MCM of Washington Inc.(VJS)"/>
    <s v="1748 NE Pecan Ln"/>
    <s v="Camas"/>
    <s v="WA"/>
    <s v="720"/>
    <x v="1"/>
    <x v="1"/>
    <x v="3"/>
    <m/>
    <x v="4"/>
    <n v="656"/>
    <n v="31"/>
    <n v="1"/>
    <x v="0"/>
    <x v="0"/>
    <x v="6"/>
  </r>
  <r>
    <s v="3560280"/>
    <x v="1"/>
    <s v="Cedars Construction LLC(VJS)"/>
    <s v="1205 S Quail Hill Pl"/>
    <s v="Ridgefield"/>
    <s v="WA"/>
    <s v="720"/>
    <x v="1"/>
    <x v="1"/>
    <x v="3"/>
    <m/>
    <x v="4"/>
    <n v="687.53"/>
    <n v="28"/>
    <n v="1"/>
    <x v="0"/>
    <x v="0"/>
    <x v="6"/>
  </r>
  <r>
    <s v="3560285"/>
    <x v="1"/>
    <s v="Flores, Florencio M(STS)"/>
    <s v="125 N Lieser Rd"/>
    <s v="Vancouver"/>
    <s v="WA"/>
    <s v="720"/>
    <x v="1"/>
    <x v="1"/>
    <x v="3"/>
    <m/>
    <x v="4"/>
    <n v="689.16"/>
    <n v="34"/>
    <n v="1"/>
    <x v="0"/>
    <x v="0"/>
    <x v="4"/>
  </r>
  <r>
    <s v="3560355"/>
    <x v="1"/>
    <s v="Cedars Construction LLC(KSN)"/>
    <s v="1000 S Quail Hill Pl"/>
    <s v="Ridgefield"/>
    <s v="WA"/>
    <s v="720"/>
    <x v="1"/>
    <x v="1"/>
    <x v="3"/>
    <m/>
    <x v="4"/>
    <n v="655.12"/>
    <n v="29"/>
    <n v="1"/>
    <x v="0"/>
    <x v="0"/>
    <x v="6"/>
  </r>
  <r>
    <s v="3560357"/>
    <x v="1"/>
    <s v="Cedars Construction LLC(KSN)"/>
    <s v="1306 S Quail Hill Pl"/>
    <s v="Ridgefield"/>
    <s v="WA"/>
    <s v="720"/>
    <x v="1"/>
    <x v="1"/>
    <x v="3"/>
    <m/>
    <x v="4"/>
    <n v="687.35"/>
    <n v="27"/>
    <n v="1"/>
    <x v="0"/>
    <x v="0"/>
    <x v="6"/>
  </r>
  <r>
    <s v="3560362"/>
    <x v="1"/>
    <s v="Cedars Construction LLC(JMC)"/>
    <s v="7267 S 11th St"/>
    <s v="Ridgefield"/>
    <s v="WA"/>
    <s v="720"/>
    <x v="1"/>
    <x v="1"/>
    <x v="3"/>
    <m/>
    <x v="4"/>
    <n v="655.12"/>
    <n v="29"/>
    <n v="1"/>
    <x v="0"/>
    <x v="0"/>
    <x v="6"/>
  </r>
  <r>
    <s v="3560363"/>
    <x v="1"/>
    <s v="Cedars Construction LLC(JMC)"/>
    <s v="7389 S 13th St"/>
    <s v="Ridgefield"/>
    <s v="WA"/>
    <s v="720"/>
    <x v="1"/>
    <x v="1"/>
    <x v="3"/>
    <m/>
    <x v="4"/>
    <n v="655.30999999999995"/>
    <n v="30"/>
    <n v="1"/>
    <x v="0"/>
    <x v="0"/>
    <x v="6"/>
  </r>
  <r>
    <s v="3560365"/>
    <x v="1"/>
    <s v="Cedars Construction LLC(JMC)"/>
    <s v="7485 S 13th St"/>
    <s v="Ridgefield"/>
    <s v="WA"/>
    <s v="720"/>
    <x v="1"/>
    <x v="1"/>
    <x v="3"/>
    <m/>
    <x v="4"/>
    <n v="654.96"/>
    <n v="28"/>
    <n v="1"/>
    <x v="0"/>
    <x v="0"/>
    <x v="6"/>
  </r>
  <r>
    <s v="3560368"/>
    <x v="1"/>
    <s v="2 Creeks Construction LLC(KSN)"/>
    <s v="7500 NW Payne St"/>
    <s v="Camas"/>
    <s v="WA"/>
    <s v="720"/>
    <x v="1"/>
    <x v="1"/>
    <x v="3"/>
    <m/>
    <x v="4"/>
    <n v="654.72"/>
    <n v="24"/>
    <n v="1"/>
    <x v="0"/>
    <x v="0"/>
    <x v="6"/>
  </r>
  <r>
    <s v="3560369"/>
    <x v="1"/>
    <s v="2 Creeks Construction LLC(KSN)"/>
    <s v="7504 NW Payne St"/>
    <s v="Camas"/>
    <s v="WA"/>
    <s v="720"/>
    <x v="1"/>
    <x v="1"/>
    <x v="3"/>
    <m/>
    <x v="4"/>
    <n v="654.35"/>
    <n v="22"/>
    <n v="1"/>
    <x v="0"/>
    <x v="0"/>
    <x v="6"/>
  </r>
  <r>
    <s v="3560370"/>
    <x v="1"/>
    <s v="Manor Homes Washington Inc(JMC)"/>
    <s v="10807 NE 96th Ct"/>
    <s v="Vancouver"/>
    <s v="WA"/>
    <s v="720"/>
    <x v="1"/>
    <x v="1"/>
    <x v="3"/>
    <m/>
    <x v="4"/>
    <n v="653.98"/>
    <n v="20"/>
    <n v="1"/>
    <x v="0"/>
    <x v="0"/>
    <x v="6"/>
  </r>
  <r>
    <s v="3560376"/>
    <x v="1"/>
    <s v="Manor Homes Washington Inc(JMC)"/>
    <s v="10811 NE 96th Ct"/>
    <s v="Vancouver"/>
    <s v="WA"/>
    <s v="720"/>
    <x v="1"/>
    <x v="1"/>
    <x v="3"/>
    <m/>
    <x v="4"/>
    <n v="654.16999999999996"/>
    <n v="21"/>
    <n v="1"/>
    <x v="0"/>
    <x v="0"/>
    <x v="6"/>
  </r>
  <r>
    <s v="3560420"/>
    <x v="1"/>
    <s v="Pahlisch Homes Inc(JMC)"/>
    <s v="1709 NW Redwood Ln"/>
    <s v="Camas"/>
    <s v="WA"/>
    <s v="720"/>
    <x v="1"/>
    <x v="1"/>
    <x v="3"/>
    <m/>
    <x v="4"/>
    <n v="664.41"/>
    <n v="77"/>
    <n v="1"/>
    <x v="0"/>
    <x v="0"/>
    <x v="6"/>
  </r>
  <r>
    <s v="3560500"/>
    <x v="1"/>
    <s v="Aho Construction(KSN)"/>
    <s v="8313 NE 86th St"/>
    <s v="Vancouver"/>
    <s v="WA"/>
    <s v="720"/>
    <x v="1"/>
    <x v="1"/>
    <x v="3"/>
    <m/>
    <x v="4"/>
    <n v="655.63"/>
    <n v="29"/>
    <n v="1"/>
    <x v="0"/>
    <x v="0"/>
    <x v="6"/>
  </r>
  <r>
    <s v="3560506"/>
    <x v="1"/>
    <s v="Aho Construction(KSN)"/>
    <s v="8310 NE 86th St"/>
    <s v="Vancouver"/>
    <s v="WA"/>
    <s v="720"/>
    <x v="1"/>
    <x v="1"/>
    <x v="3"/>
    <m/>
    <x v="4"/>
    <n v="654.72"/>
    <n v="24"/>
    <n v="1"/>
    <x v="0"/>
    <x v="0"/>
    <x v="6"/>
  </r>
  <r>
    <s v="3560512"/>
    <x v="1"/>
    <s v="Glavin Development LLC(JMC)"/>
    <s v="13613 NE 61st Ave"/>
    <s v="Vancouver"/>
    <s v="WA"/>
    <s v="720"/>
    <x v="1"/>
    <x v="1"/>
    <x v="3"/>
    <m/>
    <x v="4"/>
    <n v="686.97"/>
    <n v="22"/>
    <n v="1"/>
    <x v="0"/>
    <x v="0"/>
    <x v="6"/>
  </r>
  <r>
    <s v="3560513"/>
    <x v="1"/>
    <s v="Glavin Development LLC(JMC)"/>
    <s v="13606 NE 62nd Ct"/>
    <s v="Vancouver"/>
    <s v="WA"/>
    <s v="720"/>
    <x v="1"/>
    <x v="1"/>
    <x v="3"/>
    <m/>
    <x v="4"/>
    <n v="687.34"/>
    <n v="24"/>
    <n v="1"/>
    <x v="0"/>
    <x v="0"/>
    <x v="6"/>
  </r>
  <r>
    <s v="3560515"/>
    <x v="1"/>
    <s v="D R Horton Inc Portland(KSN)"/>
    <s v="3657 NE Pioneer St"/>
    <s v="Camas"/>
    <s v="WA"/>
    <s v="720"/>
    <x v="1"/>
    <x v="1"/>
    <x v="3"/>
    <m/>
    <x v="4"/>
    <n v="687.52"/>
    <n v="25"/>
    <n v="1"/>
    <x v="0"/>
    <x v="0"/>
    <x v="6"/>
  </r>
  <r>
    <s v="3560528"/>
    <x v="1"/>
    <s v="Whipple Creek Village LLC(KSN)"/>
    <s v="1600 NE 175th St"/>
    <s v="Ridgefield"/>
    <s v="WA"/>
    <s v="720"/>
    <x v="1"/>
    <x v="1"/>
    <x v="3"/>
    <m/>
    <x v="4"/>
    <n v="692.17"/>
    <n v="49"/>
    <n v="1"/>
    <x v="0"/>
    <x v="0"/>
    <x v="6"/>
  </r>
  <r>
    <s v="3560529"/>
    <x v="1"/>
    <s v="Whipple Creek Village LLC(KSN)"/>
    <s v="1604 NE 175th St"/>
    <s v="Ridgefield"/>
    <s v="WA"/>
    <s v="720"/>
    <x v="1"/>
    <x v="1"/>
    <x v="3"/>
    <m/>
    <x v="4"/>
    <n v="692.54"/>
    <n v="51"/>
    <n v="1"/>
    <x v="0"/>
    <x v="0"/>
    <x v="6"/>
  </r>
  <r>
    <s v="3560631"/>
    <x v="1"/>
    <s v="MCM of Washington Inc.(G1F)"/>
    <s v="17120 NE 14th Ave"/>
    <s v="Ridgefield"/>
    <s v="WA"/>
    <s v="720"/>
    <x v="1"/>
    <x v="1"/>
    <x v="3"/>
    <m/>
    <x v="4"/>
    <n v="654.78"/>
    <n v="23"/>
    <n v="1"/>
    <x v="0"/>
    <x v="0"/>
    <x v="6"/>
  </r>
  <r>
    <s v="3560632"/>
    <x v="1"/>
    <s v="MCM of Washington Inc.(G1F)"/>
    <s v="17116 NE 14th Ave"/>
    <s v="Ridgefield"/>
    <s v="WA"/>
    <s v="720"/>
    <x v="1"/>
    <x v="1"/>
    <x v="3"/>
    <m/>
    <x v="4"/>
    <n v="654.97"/>
    <n v="24"/>
    <n v="1"/>
    <x v="0"/>
    <x v="0"/>
    <x v="6"/>
  </r>
  <r>
    <s v="3560633"/>
    <x v="1"/>
    <s v="MCM of Washington Inc.(G1F)"/>
    <s v="17124 NE 14th Ave"/>
    <s v="Ridgefield"/>
    <s v="WA"/>
    <s v="720"/>
    <x v="1"/>
    <x v="1"/>
    <x v="3"/>
    <m/>
    <x v="4"/>
    <n v="654.6"/>
    <n v="22"/>
    <n v="1"/>
    <x v="0"/>
    <x v="0"/>
    <x v="6"/>
  </r>
  <r>
    <s v="3560641"/>
    <x v="1"/>
    <s v="LGI Homes Oregon LLC(G1F)"/>
    <s v="9101 NE 165th Ave"/>
    <s v="Vancouver"/>
    <s v="WA"/>
    <s v="720"/>
    <x v="1"/>
    <x v="1"/>
    <x v="3"/>
    <m/>
    <x v="4"/>
    <n v="684.05"/>
    <n v="30"/>
    <n v="1"/>
    <x v="0"/>
    <x v="0"/>
    <x v="6"/>
  </r>
  <r>
    <s v="3560643"/>
    <x v="1"/>
    <s v="Cedar Ridge Homes(VJS)"/>
    <s v="1709 NW 26th Ave"/>
    <s v="Battle Ground"/>
    <s v="WA"/>
    <s v="720"/>
    <x v="1"/>
    <x v="1"/>
    <x v="3"/>
    <m/>
    <x v="4"/>
    <n v="689.06"/>
    <n v="32"/>
    <n v="1"/>
    <x v="0"/>
    <x v="0"/>
    <x v="6"/>
  </r>
  <r>
    <s v="3560646"/>
    <x v="1"/>
    <s v="LGI Homes Oregon LLC(G1F)"/>
    <s v="16606 NE 91St St"/>
    <s v="Vancouver"/>
    <s v="WA"/>
    <s v="720"/>
    <x v="1"/>
    <x v="1"/>
    <x v="3"/>
    <m/>
    <x v="4"/>
    <n v="682.95"/>
    <n v="24"/>
    <n v="1"/>
    <x v="0"/>
    <x v="0"/>
    <x v="6"/>
  </r>
  <r>
    <s v="3560647"/>
    <x v="1"/>
    <s v="LGI Homes Oregon LLC(G1F)"/>
    <s v="16512 Ne 91St St"/>
    <s v="Vancouver"/>
    <s v="WA"/>
    <s v="720"/>
    <x v="1"/>
    <x v="1"/>
    <x v="3"/>
    <m/>
    <x v="4"/>
    <n v="649.62"/>
    <n v="19"/>
    <n v="1"/>
    <x v="0"/>
    <x v="0"/>
    <x v="6"/>
  </r>
  <r>
    <s v="3560648"/>
    <x v="1"/>
    <s v="LGI Homes Oregon LLC(G1F)"/>
    <s v="16508 NE 91ST ST"/>
    <s v="Vancouver"/>
    <s v="WA"/>
    <s v="720"/>
    <x v="1"/>
    <x v="1"/>
    <x v="3"/>
    <m/>
    <x v="4"/>
    <n v="681.67"/>
    <n v="17"/>
    <n v="1"/>
    <x v="0"/>
    <x v="0"/>
    <x v="6"/>
  </r>
  <r>
    <s v="3560650"/>
    <x v="1"/>
    <s v="Pacific Lifestyle Homes(G1F)"/>
    <s v="8104 NE 185th Ave"/>
    <s v="Vancouver"/>
    <s v="WA"/>
    <s v="720"/>
    <x v="1"/>
    <x v="1"/>
    <x v="3"/>
    <m/>
    <x v="4"/>
    <n v="683.86"/>
    <n v="29"/>
    <n v="1"/>
    <x v="0"/>
    <x v="0"/>
    <x v="6"/>
  </r>
  <r>
    <s v="3560670"/>
    <x v="1"/>
    <s v="Bulla, Vasiliy T(VJS)"/>
    <s v="137 W 13th Way"/>
    <s v="La Center"/>
    <s v="WA"/>
    <s v="720"/>
    <x v="1"/>
    <x v="1"/>
    <x v="3"/>
    <m/>
    <x v="4"/>
    <n v="657.71"/>
    <n v="35"/>
    <n v="1"/>
    <x v="0"/>
    <x v="0"/>
    <x v="4"/>
  </r>
  <r>
    <s v="3560671"/>
    <x v="1"/>
    <s v="Bulla, Vasiliy T(VJS)"/>
    <s v="102 W 16th St"/>
    <s v="La Center"/>
    <s v="WA"/>
    <s v="720"/>
    <x v="1"/>
    <x v="1"/>
    <x v="3"/>
    <m/>
    <x v="4"/>
    <n v="657.92"/>
    <n v="36"/>
    <n v="1"/>
    <x v="0"/>
    <x v="0"/>
    <x v="4"/>
  </r>
  <r>
    <s v="3560680"/>
    <x v="1"/>
    <s v="Pacific Lifestyle Homes(VJS)"/>
    <s v="4902 NE 134th St"/>
    <s v="Vancouver"/>
    <s v="WA"/>
    <s v="720"/>
    <x v="1"/>
    <x v="1"/>
    <x v="3"/>
    <m/>
    <x v="4"/>
    <n v="687.52"/>
    <n v="25"/>
    <n v="1"/>
    <x v="0"/>
    <x v="0"/>
    <x v="6"/>
  </r>
  <r>
    <s v="3560713"/>
    <x v="1"/>
    <s v="Hendrickson Development Inc(VJS)"/>
    <s v="1524 NW 24th Ave"/>
    <s v="Battle Ground"/>
    <s v="WA"/>
    <s v="720"/>
    <x v="1"/>
    <x v="1"/>
    <x v="3"/>
    <m/>
    <x v="4"/>
    <n v="683.37"/>
    <n v="25"/>
    <n v="1"/>
    <x v="0"/>
    <x v="0"/>
    <x v="6"/>
  </r>
  <r>
    <s v="3560716"/>
    <x v="1"/>
    <s v="Helmes Inc(VJS)"/>
    <s v="4253 S 11th Way"/>
    <s v="Ridgefield"/>
    <s v="WA"/>
    <s v="720"/>
    <x v="1"/>
    <x v="1"/>
    <x v="3"/>
    <m/>
    <x v="4"/>
    <n v="654.6"/>
    <n v="22"/>
    <n v="1"/>
    <x v="0"/>
    <x v="0"/>
    <x v="6"/>
  </r>
  <r>
    <s v="3560763"/>
    <x v="1"/>
    <s v="Patterson, Bryan D(VJS)"/>
    <s v="1504 SE Hawks View Ct"/>
    <s v="Vancouver"/>
    <s v="WA"/>
    <s v="720"/>
    <x v="1"/>
    <x v="1"/>
    <x v="3"/>
    <m/>
    <x v="4"/>
    <n v="695.38"/>
    <n v="68"/>
    <n v="1"/>
    <x v="0"/>
    <x v="0"/>
    <x v="4"/>
  </r>
  <r>
    <s v="3560764"/>
    <x v="1"/>
    <s v="D R Horton Inc Portland(VJS)"/>
    <s v="12621 NE 49th Way"/>
    <s v="Vancouver"/>
    <s v="WA"/>
    <s v="720"/>
    <x v="1"/>
    <x v="1"/>
    <x v="3"/>
    <m/>
    <x v="4"/>
    <n v="682.21"/>
    <n v="23"/>
    <n v="1"/>
    <x v="0"/>
    <x v="0"/>
    <x v="6"/>
  </r>
  <r>
    <s v="3560775"/>
    <x v="1"/>
    <s v="Boulevard Homes NW LLC(VJS)"/>
    <s v="1701 NE 146th St"/>
    <s v="Vancouver"/>
    <s v="WA"/>
    <s v="720"/>
    <x v="1"/>
    <x v="1"/>
    <x v="3"/>
    <m/>
    <x v="4"/>
    <n v="688.44"/>
    <n v="30"/>
    <n v="1"/>
    <x v="0"/>
    <x v="0"/>
    <x v="6"/>
  </r>
  <r>
    <s v="3560782"/>
    <x v="1"/>
    <s v="Urban Northwest Homes LLC(VJS)"/>
    <s v="13606 NE 113th Way"/>
    <s v="Vancouver"/>
    <s v="WA"/>
    <s v="720"/>
    <x v="1"/>
    <x v="1"/>
    <x v="3"/>
    <m/>
    <x v="4"/>
    <n v="649.64"/>
    <n v="22"/>
    <n v="1"/>
    <x v="0"/>
    <x v="0"/>
    <x v="6"/>
  </r>
  <r>
    <s v="3560784"/>
    <x v="1"/>
    <s v="Urban Northwest Homes LLC(G1F)"/>
    <s v="11232 NE 135th AVE"/>
    <s v="Vancouver"/>
    <s v="WA"/>
    <s v="720"/>
    <x v="1"/>
    <x v="1"/>
    <x v="3"/>
    <m/>
    <x v="4"/>
    <n v="653.94000000000005"/>
    <n v="23"/>
    <n v="1"/>
    <x v="0"/>
    <x v="0"/>
    <x v="6"/>
  </r>
  <r>
    <s v="3560787"/>
    <x v="1"/>
    <s v="Urban Northwest Homes LLC(VJS)"/>
    <s v="15526 NE 108th Way"/>
    <s v="Vancouver"/>
    <s v="WA"/>
    <s v="720"/>
    <x v="1"/>
    <x v="1"/>
    <x v="3"/>
    <m/>
    <x v="4"/>
    <n v="657.59"/>
    <n v="43"/>
    <n v="1"/>
    <x v="0"/>
    <x v="0"/>
    <x v="6"/>
  </r>
  <r>
    <s v="3560788"/>
    <x v="1"/>
    <s v="Urban Northwest Homes LLC(VJS)"/>
    <s v="11231 NE 135th AVE"/>
    <s v="Vancouver"/>
    <s v="WA"/>
    <s v="720"/>
    <x v="1"/>
    <x v="1"/>
    <x v="3"/>
    <m/>
    <x v="4"/>
    <n v="686.52"/>
    <n v="23"/>
    <n v="1"/>
    <x v="0"/>
    <x v="0"/>
    <x v="6"/>
  </r>
  <r>
    <s v="3560831"/>
    <x v="1"/>
    <s v="D R Horton Inc Portland(KSN)"/>
    <s v="7416 N 93rd Lp"/>
    <s v="Camas"/>
    <s v="WA"/>
    <s v="720"/>
    <x v="1"/>
    <x v="1"/>
    <x v="3"/>
    <m/>
    <x v="4"/>
    <n v="657.34"/>
    <n v="37"/>
    <n v="1"/>
    <x v="0"/>
    <x v="0"/>
    <x v="6"/>
  </r>
  <r>
    <s v="3560832"/>
    <x v="1"/>
    <s v="D R Horton Inc Portland(KSN)"/>
    <s v="7409 N 93rd Lp"/>
    <s v="Camas"/>
    <s v="WA"/>
    <s v="720"/>
    <x v="1"/>
    <x v="1"/>
    <x v="3"/>
    <m/>
    <x v="4"/>
    <n v="656.06"/>
    <n v="30"/>
    <n v="1"/>
    <x v="0"/>
    <x v="0"/>
    <x v="6"/>
  </r>
  <r>
    <s v="3560833"/>
    <x v="1"/>
    <s v="D R Horton Inc Portland(KSN)"/>
    <s v="7415 N 93rd Lp"/>
    <s v="Camas"/>
    <s v="WA"/>
    <s v="720"/>
    <x v="1"/>
    <x v="1"/>
    <x v="3"/>
    <m/>
    <x v="4"/>
    <n v="655.87"/>
    <n v="29"/>
    <n v="1"/>
    <x v="0"/>
    <x v="0"/>
    <x v="6"/>
  </r>
  <r>
    <s v="3560834"/>
    <x v="1"/>
    <s v="D R Horton Inc Portland(KSN)"/>
    <s v="7419 N 93rd Lp"/>
    <s v="Camas"/>
    <s v="WA"/>
    <s v="720"/>
    <x v="1"/>
    <x v="1"/>
    <x v="3"/>
    <m/>
    <x v="4"/>
    <n v="656.06"/>
    <n v="30"/>
    <n v="1"/>
    <x v="0"/>
    <x v="0"/>
    <x v="6"/>
  </r>
  <r>
    <s v="3560841"/>
    <x v="1"/>
    <s v="Pacific Lifestyle Homes(KSN)"/>
    <s v="8112 NE 185th Ave"/>
    <s v="Vancouver"/>
    <s v="WA"/>
    <s v="720"/>
    <x v="1"/>
    <x v="1"/>
    <x v="3"/>
    <m/>
    <x v="4"/>
    <n v="684.95"/>
    <n v="35"/>
    <n v="1"/>
    <x v="0"/>
    <x v="0"/>
    <x v="6"/>
  </r>
  <r>
    <s v="3560865"/>
    <x v="1"/>
    <s v="Kingston Homes LLC(KSN)"/>
    <s v="4204 S 11th Way"/>
    <s v="Ridgefield"/>
    <s v="WA"/>
    <s v="720"/>
    <x v="1"/>
    <x v="1"/>
    <x v="3"/>
    <m/>
    <x v="4"/>
    <n v="654.6"/>
    <n v="22"/>
    <n v="1"/>
    <x v="0"/>
    <x v="0"/>
    <x v="6"/>
  </r>
  <r>
    <s v="3560921"/>
    <x v="1"/>
    <s v="Sun Country Homes(G1F)"/>
    <s v="12903 NE 104th St"/>
    <s v="Vancouver"/>
    <s v="WA"/>
    <s v="720"/>
    <x v="1"/>
    <x v="1"/>
    <x v="3"/>
    <m/>
    <x v="4"/>
    <n v="681.48"/>
    <n v="19"/>
    <n v="1"/>
    <x v="0"/>
    <x v="0"/>
    <x v="6"/>
  </r>
  <r>
    <s v="3560923"/>
    <x v="1"/>
    <s v="Sun Country Homes(G1F)"/>
    <s v="12807 NE 104th St"/>
    <s v="Vancouver"/>
    <s v="WA"/>
    <s v="720"/>
    <x v="1"/>
    <x v="1"/>
    <x v="3"/>
    <m/>
    <x v="4"/>
    <n v="650.22"/>
    <n v="21"/>
    <n v="1"/>
    <x v="0"/>
    <x v="0"/>
    <x v="6"/>
  </r>
  <r>
    <s v="3560925"/>
    <x v="1"/>
    <s v="D R Horton Inc Portland(VJS)"/>
    <s v="3610 NE Laurel St"/>
    <s v="Camas"/>
    <s v="WA"/>
    <s v="720"/>
    <x v="1"/>
    <x v="1"/>
    <x v="3"/>
    <m/>
    <x v="4"/>
    <n v="655.69"/>
    <n v="28"/>
    <n v="1"/>
    <x v="0"/>
    <x v="0"/>
    <x v="6"/>
  </r>
  <r>
    <s v="3560926"/>
    <x v="1"/>
    <s v="D R Horton Inc Portland(VJS)"/>
    <s v="3614 NE Laurel St"/>
    <s v="Camas"/>
    <s v="WA"/>
    <s v="720"/>
    <x v="1"/>
    <x v="1"/>
    <x v="3"/>
    <m/>
    <x v="4"/>
    <n v="655.69"/>
    <n v="28"/>
    <n v="1"/>
    <x v="0"/>
    <x v="0"/>
    <x v="6"/>
  </r>
  <r>
    <s v="3560937"/>
    <x v="1"/>
    <s v="Whipple Creek Village LLC(VJS)"/>
    <s v="17418 NE 16th Ave"/>
    <s v="Ridgefield"/>
    <s v="WA"/>
    <s v="720"/>
    <x v="1"/>
    <x v="1"/>
    <x v="3"/>
    <m/>
    <x v="4"/>
    <n v="692.17"/>
    <n v="49"/>
    <n v="1"/>
    <x v="0"/>
    <x v="0"/>
    <x v="6"/>
  </r>
  <r>
    <s v="3561041"/>
    <x v="1"/>
    <s v="MCM Northwest LLC(KSN)"/>
    <s v="17601 NE 32nd St"/>
    <s v="Vancouver"/>
    <s v="WA"/>
    <s v="720"/>
    <x v="1"/>
    <x v="1"/>
    <x v="0"/>
    <m/>
    <x v="4"/>
    <n v="660.76"/>
    <n v="39"/>
    <n v="1"/>
    <x v="0"/>
    <x v="0"/>
    <x v="6"/>
  </r>
  <r>
    <s v="3561067"/>
    <x v="1"/>
    <s v="Kingston Homes LLC(KSN)"/>
    <s v="5902 NE 133rd St"/>
    <s v="Vancouver"/>
    <s v="WA"/>
    <s v="720"/>
    <x v="1"/>
    <x v="1"/>
    <x v="3"/>
    <m/>
    <x v="4"/>
    <n v="649.46"/>
    <n v="21"/>
    <n v="1"/>
    <x v="0"/>
    <x v="0"/>
    <x v="6"/>
  </r>
  <r>
    <s v="3561082"/>
    <x v="1"/>
    <s v="Pacific Lifestyle Homes(KSN)"/>
    <s v="3404 N Abernathy Cir"/>
    <s v="Ridgefield"/>
    <s v="WA"/>
    <s v="720"/>
    <x v="1"/>
    <x v="1"/>
    <x v="3"/>
    <m/>
    <x v="4"/>
    <n v="683.5"/>
    <n v="30"/>
    <n v="1"/>
    <x v="0"/>
    <x v="0"/>
    <x v="6"/>
  </r>
  <r>
    <s v="3561100"/>
    <x v="1"/>
    <s v="Glavin Development LLC(KSN)"/>
    <s v="13602 NE 62nd Ct"/>
    <s v="Vancouver"/>
    <s v="WA"/>
    <s v="720"/>
    <x v="1"/>
    <x v="1"/>
    <x v="3"/>
    <m/>
    <x v="4"/>
    <n v="681.48"/>
    <n v="19"/>
    <n v="1"/>
    <x v="0"/>
    <x v="0"/>
    <x v="6"/>
  </r>
  <r>
    <s v="3561142"/>
    <x v="1"/>
    <s v="Chesnakov, Yakov J(JMC)"/>
    <s v="1307 NE 152nd Ave"/>
    <s v="Vancouver"/>
    <s v="WA"/>
    <s v="720"/>
    <x v="1"/>
    <x v="1"/>
    <x v="3"/>
    <m/>
    <x v="4"/>
    <n v="689.8"/>
    <n v="36"/>
    <n v="1"/>
    <x v="0"/>
    <x v="0"/>
    <x v="4"/>
  </r>
  <r>
    <s v="3561159"/>
    <x v="1"/>
    <s v="Blue River Homes LLC(KSN)"/>
    <s v="12310 NE 109th St"/>
    <s v="Vancouver"/>
    <s v="WA"/>
    <s v="720"/>
    <x v="1"/>
    <x v="1"/>
    <x v="3"/>
    <m/>
    <x v="4"/>
    <n v="654.23"/>
    <n v="20"/>
    <n v="1"/>
    <x v="0"/>
    <x v="0"/>
    <x v="6"/>
  </r>
  <r>
    <s v="3561160"/>
    <x v="1"/>
    <s v="Blue River Homes LLC(KSN)"/>
    <s v="12302 NE 109th St"/>
    <s v="Vancouver"/>
    <s v="WA"/>
    <s v="720"/>
    <x v="1"/>
    <x v="1"/>
    <x v="3"/>
    <m/>
    <x v="4"/>
    <n v="654.23"/>
    <n v="20"/>
    <n v="1"/>
    <x v="0"/>
    <x v="0"/>
    <x v="6"/>
  </r>
  <r>
    <s v="3561163"/>
    <x v="1"/>
    <s v="Cascade West Development(JMC)"/>
    <s v="18505 NE 78th Way"/>
    <s v="Vancouver"/>
    <s v="WA"/>
    <s v="720"/>
    <x v="1"/>
    <x v="1"/>
    <x v="3"/>
    <m/>
    <x v="4"/>
    <n v="867.46"/>
    <n v="31"/>
    <n v="1"/>
    <x v="0"/>
    <x v="0"/>
    <x v="6"/>
  </r>
  <r>
    <s v="3561164"/>
    <x v="1"/>
    <s v="Cascade West Development(JMC)"/>
    <s v="7819 NE 186th Ave"/>
    <s v="Vancouver"/>
    <s v="WA"/>
    <s v="720"/>
    <x v="1"/>
    <x v="1"/>
    <x v="3"/>
    <m/>
    <x v="4"/>
    <n v="683.08"/>
    <n v="31"/>
    <n v="1"/>
    <x v="0"/>
    <x v="0"/>
    <x v="6"/>
  </r>
  <r>
    <s v="3561181"/>
    <x v="1"/>
    <s v="Krippner Homes NW LLC(KSN)"/>
    <s v="3150 N Canyon Cr"/>
    <s v="Ridgefield"/>
    <s v="WA"/>
    <s v="720"/>
    <x v="1"/>
    <x v="1"/>
    <x v="3"/>
    <m/>
    <x v="4"/>
    <n v="845.04"/>
    <n v="33"/>
    <n v="1"/>
    <x v="0"/>
    <x v="0"/>
    <x v="6"/>
  </r>
  <r>
    <s v="3561185"/>
    <x v="1"/>
    <s v="Pacific Lifestyle Homes(JMC)"/>
    <s v="13200 NE 61st Ave"/>
    <s v="Vancouver"/>
    <s v="WA"/>
    <s v="720"/>
    <x v="1"/>
    <x v="1"/>
    <x v="3"/>
    <m/>
    <x v="4"/>
    <n v="685.66"/>
    <n v="22"/>
    <n v="1"/>
    <x v="0"/>
    <x v="0"/>
    <x v="6"/>
  </r>
  <r>
    <s v="3561193"/>
    <x v="1"/>
    <s v="Manor Homes Washington Inc(KSN)"/>
    <s v="2908 NE 169th Ct"/>
    <s v="Vancouver"/>
    <s v="WA"/>
    <s v="720"/>
    <x v="1"/>
    <x v="1"/>
    <x v="3"/>
    <m/>
    <x v="4"/>
    <n v="654.78"/>
    <n v="23"/>
    <n v="1"/>
    <x v="0"/>
    <x v="0"/>
    <x v="6"/>
  </r>
  <r>
    <s v="3561195"/>
    <x v="1"/>
    <s v="Manor Homes Washington Inc(KSN)"/>
    <s v="2904 NE 169th Ct"/>
    <s v="Vancouver"/>
    <s v="WA"/>
    <s v="720"/>
    <x v="1"/>
    <x v="1"/>
    <x v="3"/>
    <m/>
    <x v="4"/>
    <n v="655.15"/>
    <n v="25"/>
    <n v="1"/>
    <x v="0"/>
    <x v="0"/>
    <x v="6"/>
  </r>
  <r>
    <s v="3561197"/>
    <x v="1"/>
    <s v="Manor Homes Washington Inc(KSN)"/>
    <s v="2905 NE 169th Ct"/>
    <s v="Vancouver"/>
    <s v="WA"/>
    <s v="720"/>
    <x v="1"/>
    <x v="1"/>
    <x v="3"/>
    <m/>
    <x v="4"/>
    <n v="655.15"/>
    <n v="25"/>
    <n v="1"/>
    <x v="0"/>
    <x v="0"/>
    <x v="6"/>
  </r>
  <r>
    <s v="3561212"/>
    <x v="1"/>
    <s v="Krippner Homes NW LLC(KSN)"/>
    <s v="3158 N Canyon Cr"/>
    <s v="Ridgefield"/>
    <s v="WA"/>
    <s v="720"/>
    <x v="1"/>
    <x v="1"/>
    <x v="3"/>
    <m/>
    <x v="4"/>
    <n v="686.69"/>
    <n v="19"/>
    <n v="1"/>
    <x v="0"/>
    <x v="0"/>
    <x v="6"/>
  </r>
  <r>
    <s v="3561223"/>
    <x v="1"/>
    <s v="Lennar Northwest Inc(CAG)"/>
    <s v="18009 NE 78th Way"/>
    <s v="Vancouver"/>
    <s v="WA"/>
    <s v="720"/>
    <x v="1"/>
    <x v="1"/>
    <x v="3"/>
    <m/>
    <x v="4"/>
    <n v="2036.69"/>
    <n v="30"/>
    <n v="1"/>
    <x v="0"/>
    <x v="0"/>
    <x v="6"/>
  </r>
  <r>
    <s v="3561225"/>
    <x v="1"/>
    <s v="Lennar Northwest Inc(CAG)"/>
    <s v="18017 NE 78th Way"/>
    <s v="Vancouver"/>
    <s v="WA"/>
    <s v="720"/>
    <x v="1"/>
    <x v="1"/>
    <x v="3"/>
    <m/>
    <x v="4"/>
    <n v="900.01"/>
    <n v="32"/>
    <n v="1"/>
    <x v="0"/>
    <x v="0"/>
    <x v="6"/>
  </r>
  <r>
    <s v="3561226"/>
    <x v="1"/>
    <s v="Lennar Northwest Inc(CAG)"/>
    <s v="18013 NE 78th Way"/>
    <s v="Vancouver"/>
    <s v="WA"/>
    <s v="720"/>
    <x v="1"/>
    <x v="1"/>
    <x v="3"/>
    <m/>
    <x v="4"/>
    <n v="900.01"/>
    <n v="32"/>
    <n v="1"/>
    <x v="0"/>
    <x v="0"/>
    <x v="6"/>
  </r>
  <r>
    <s v="3561230"/>
    <x v="1"/>
    <s v="Lennar Northwest Inc(VJS)"/>
    <s v="7930 NE 178th Dr"/>
    <s v="Vancouver"/>
    <s v="WA"/>
    <s v="720"/>
    <x v="1"/>
    <x v="1"/>
    <x v="0"/>
    <m/>
    <x v="4"/>
    <n v="1051.5999999999999"/>
    <n v="507"/>
    <n v="1"/>
    <x v="0"/>
    <x v="0"/>
    <x v="6"/>
  </r>
  <r>
    <s v="3561231"/>
    <x v="1"/>
    <s v="Lennar Northwest Inc(VJS)"/>
    <s v="7926 NE 178th Dr"/>
    <s v="Vancouver"/>
    <s v="WA"/>
    <s v="720"/>
    <x v="1"/>
    <x v="1"/>
    <x v="3"/>
    <m/>
    <x v="4"/>
    <n v="871.48"/>
    <n v="53"/>
    <n v="1"/>
    <x v="0"/>
    <x v="0"/>
    <x v="6"/>
  </r>
  <r>
    <s v="3561237"/>
    <x v="1"/>
    <s v="Lennar Northwest Inc(VJS)"/>
    <s v="7922 NE 178th Dr"/>
    <s v="Vancouver"/>
    <s v="WA"/>
    <s v="720"/>
    <x v="1"/>
    <x v="1"/>
    <x v="3"/>
    <m/>
    <x v="4"/>
    <n v="867.14"/>
    <n v="33"/>
    <n v="1"/>
    <x v="0"/>
    <x v="0"/>
    <x v="6"/>
  </r>
  <r>
    <s v="3561238"/>
    <x v="1"/>
    <s v="Lennar Northwest Inc(VJS)"/>
    <s v="7918 NE 178th Dr"/>
    <s v="Vancouver"/>
    <s v="WA"/>
    <s v="720"/>
    <x v="1"/>
    <x v="1"/>
    <x v="3"/>
    <m/>
    <x v="4"/>
    <n v="867.14"/>
    <n v="33"/>
    <n v="1"/>
    <x v="0"/>
    <x v="0"/>
    <x v="6"/>
  </r>
  <r>
    <s v="3561239"/>
    <x v="1"/>
    <s v="Lennar Northwest Inc(VJS)"/>
    <s v="7910 NE 178th Dr"/>
    <s v="Vancouver"/>
    <s v="WA"/>
    <s v="720"/>
    <x v="1"/>
    <x v="1"/>
    <x v="3"/>
    <m/>
    <x v="4"/>
    <n v="898.95"/>
    <n v="30"/>
    <n v="1"/>
    <x v="0"/>
    <x v="0"/>
    <x v="6"/>
  </r>
  <r>
    <s v="3561240"/>
    <x v="1"/>
    <s v="Lennar Northwest Inc(VJS)"/>
    <s v="7906 NE 178th Dr"/>
    <s v="Vancouver"/>
    <s v="WA"/>
    <s v="720"/>
    <x v="1"/>
    <x v="1"/>
    <x v="3"/>
    <m/>
    <x v="4"/>
    <n v="900.84"/>
    <n v="35"/>
    <n v="1"/>
    <x v="0"/>
    <x v="0"/>
    <x v="6"/>
  </r>
  <r>
    <s v="3561241"/>
    <x v="1"/>
    <s v="Lennar Northwest Inc(VJS)"/>
    <s v="18001 NE 78th Way"/>
    <s v="Vancouver"/>
    <s v="WA"/>
    <s v="720"/>
    <x v="1"/>
    <x v="1"/>
    <x v="3"/>
    <m/>
    <x v="4"/>
    <n v="684.22"/>
    <n v="34"/>
    <n v="1"/>
    <x v="0"/>
    <x v="0"/>
    <x v="6"/>
  </r>
  <r>
    <s v="3561243"/>
    <x v="1"/>
    <s v="Lennar Northwest Inc(VJS)"/>
    <s v="18005 NE 78th Way"/>
    <s v="Vancouver"/>
    <s v="WA"/>
    <s v="720"/>
    <x v="1"/>
    <x v="1"/>
    <x v="3"/>
    <m/>
    <x v="4"/>
    <n v="683.86"/>
    <n v="32"/>
    <n v="1"/>
    <x v="0"/>
    <x v="0"/>
    <x v="6"/>
  </r>
  <r>
    <s v="3561250"/>
    <x v="1"/>
    <s v="Cascade West Development(VJS)"/>
    <s v="2215 NE 169th Cir"/>
    <s v="Ridgefield"/>
    <s v="WA"/>
    <s v="720"/>
    <x v="1"/>
    <x v="1"/>
    <x v="3"/>
    <m/>
    <x v="4"/>
    <n v="684.32"/>
    <n v="35"/>
    <n v="1"/>
    <x v="0"/>
    <x v="0"/>
    <x v="6"/>
  </r>
  <r>
    <s v="3561254"/>
    <x v="1"/>
    <s v="Boulevard Homes NW LLC(VJS)"/>
    <s v="1700 NE 146th St"/>
    <s v="Vancouver"/>
    <s v="WA"/>
    <s v="720"/>
    <x v="1"/>
    <x v="1"/>
    <x v="3"/>
    <m/>
    <x v="4"/>
    <n v="683.62"/>
    <n v="34"/>
    <n v="1"/>
    <x v="0"/>
    <x v="0"/>
    <x v="6"/>
  </r>
  <r>
    <s v="3561263"/>
    <x v="1"/>
    <s v="Pacific Lifestyle Homes(CAG)"/>
    <s v="4907 NE 135th St"/>
    <s v="Vancouver"/>
    <s v="WA"/>
    <s v="720"/>
    <x v="1"/>
    <x v="1"/>
    <x v="3"/>
    <m/>
    <x v="4"/>
    <n v="683.8"/>
    <n v="35"/>
    <n v="1"/>
    <x v="0"/>
    <x v="0"/>
    <x v="6"/>
  </r>
  <r>
    <s v="3561264"/>
    <x v="1"/>
    <s v="Pacific Lifestyle Homes(CAG)"/>
    <s v="5300 NE 124th St"/>
    <s v="Vancouver"/>
    <s v="WA"/>
    <s v="720"/>
    <x v="1"/>
    <x v="1"/>
    <x v="3"/>
    <m/>
    <x v="4"/>
    <n v="680.88"/>
    <n v="19"/>
    <n v="1"/>
    <x v="0"/>
    <x v="0"/>
    <x v="6"/>
  </r>
  <r>
    <s v="3561291"/>
    <x v="1"/>
    <s v="Premier Investment Corp(JMC)"/>
    <s v="8000 NE 16th St"/>
    <s v="Vancouver"/>
    <s v="WA"/>
    <s v="720"/>
    <x v="1"/>
    <x v="1"/>
    <x v="3"/>
    <m/>
    <x v="4"/>
    <n v="620.44000000000005"/>
    <n v="58"/>
    <n v="1"/>
    <x v="0"/>
    <x v="0"/>
    <x v="1"/>
  </r>
  <r>
    <s v="3561336"/>
    <x v="1"/>
    <s v="D R Horton Inc Portland(JMC)"/>
    <s v="5718 NE 129th Pl"/>
    <s v="Vancouver"/>
    <s v="WA"/>
    <s v="720"/>
    <x v="1"/>
    <x v="1"/>
    <x v="3"/>
    <m/>
    <x v="4"/>
    <n v="684.72"/>
    <n v="27"/>
    <n v="1"/>
    <x v="0"/>
    <x v="0"/>
    <x v="6"/>
  </r>
  <r>
    <s v="3561338"/>
    <x v="1"/>
    <s v="D R Horton Inc Portland(JMC)"/>
    <s v="5724 NE 129th Pl"/>
    <s v="Vancouver"/>
    <s v="WA"/>
    <s v="720"/>
    <x v="1"/>
    <x v="1"/>
    <x v="3"/>
    <m/>
    <x v="4"/>
    <n v="684.72"/>
    <n v="27"/>
    <n v="1"/>
    <x v="0"/>
    <x v="0"/>
    <x v="6"/>
  </r>
  <r>
    <s v="3561340"/>
    <x v="1"/>
    <s v="D R Horton Inc Portland(JMC)"/>
    <s v="5730 NE 129th Pl"/>
    <s v="Vancouver"/>
    <s v="WA"/>
    <s v="720"/>
    <x v="1"/>
    <x v="1"/>
    <x v="3"/>
    <m/>
    <x v="4"/>
    <n v="684.72"/>
    <n v="27"/>
    <n v="1"/>
    <x v="0"/>
    <x v="0"/>
    <x v="4"/>
  </r>
  <r>
    <s v="3561341"/>
    <x v="1"/>
    <s v="D R Horton Inc Portland(JMC)"/>
    <s v="5736 NE 129th Pl"/>
    <s v="Vancouver"/>
    <s v="WA"/>
    <s v="720"/>
    <x v="1"/>
    <x v="1"/>
    <x v="3"/>
    <m/>
    <x v="4"/>
    <n v="652.42999999999995"/>
    <n v="28"/>
    <n v="1"/>
    <x v="0"/>
    <x v="0"/>
    <x v="6"/>
  </r>
  <r>
    <s v="3561346"/>
    <x v="1"/>
    <s v="D R Horton Inc Portland(JMC)"/>
    <s v="5740 NE 129th Pl"/>
    <s v="Vancouver"/>
    <s v="WA"/>
    <s v="720"/>
    <x v="1"/>
    <x v="1"/>
    <x v="3"/>
    <m/>
    <x v="4"/>
    <n v="652.25"/>
    <n v="27"/>
    <n v="1"/>
    <x v="0"/>
    <x v="0"/>
    <x v="6"/>
  </r>
  <r>
    <s v="3561356"/>
    <x v="1"/>
    <s v="D R Horton Inc Portland(JMC)"/>
    <s v="12880 NE 58th St"/>
    <s v="Vancouver"/>
    <s v="WA"/>
    <s v="720"/>
    <x v="1"/>
    <x v="1"/>
    <x v="3"/>
    <m/>
    <x v="4"/>
    <n v="650.96"/>
    <n v="20"/>
    <n v="1"/>
    <x v="0"/>
    <x v="0"/>
    <x v="6"/>
  </r>
  <r>
    <s v="3561359"/>
    <x v="1"/>
    <s v="D R Horton Inc Portland(JMC)"/>
    <s v="12884 NE 58th St"/>
    <s v="Vancouver"/>
    <s v="WA"/>
    <s v="720"/>
    <x v="1"/>
    <x v="1"/>
    <x v="3"/>
    <m/>
    <x v="4"/>
    <n v="652.98"/>
    <n v="31"/>
    <n v="1"/>
    <x v="0"/>
    <x v="0"/>
    <x v="6"/>
  </r>
  <r>
    <s v="3561361"/>
    <x v="1"/>
    <s v="D R Horton Inc Portland(JMC)"/>
    <s v="12888 NE 58th St"/>
    <s v="Vancouver"/>
    <s v="WA"/>
    <s v="720"/>
    <x v="1"/>
    <x v="1"/>
    <x v="3"/>
    <m/>
    <x v="4"/>
    <n v="653.16"/>
    <n v="32"/>
    <n v="1"/>
    <x v="0"/>
    <x v="0"/>
    <x v="6"/>
  </r>
  <r>
    <s v="3561364"/>
    <x v="1"/>
    <s v="D R Horton Inc Portland(JMC)"/>
    <s v="12902 NE 58th St"/>
    <s v="Vancouver"/>
    <s v="WA"/>
    <s v="720"/>
    <x v="1"/>
    <x v="1"/>
    <x v="3"/>
    <m/>
    <x v="4"/>
    <n v="652.98"/>
    <n v="31"/>
    <n v="1"/>
    <x v="0"/>
    <x v="0"/>
    <x v="6"/>
  </r>
  <r>
    <s v="3561365"/>
    <x v="1"/>
    <s v="D R Horton Inc Portland(JMC)"/>
    <s v="12906 NE 58th St"/>
    <s v="Vancouver"/>
    <s v="WA"/>
    <s v="720"/>
    <x v="1"/>
    <x v="1"/>
    <x v="3"/>
    <m/>
    <x v="4"/>
    <n v="652.98"/>
    <n v="31"/>
    <n v="1"/>
    <x v="0"/>
    <x v="0"/>
    <x v="6"/>
  </r>
  <r>
    <s v="3561367"/>
    <x v="1"/>
    <s v="D R Horton Inc Portland(JMC)"/>
    <s v="12910 NE 58th St"/>
    <s v="Vancouver"/>
    <s v="WA"/>
    <s v="720"/>
    <x v="1"/>
    <x v="1"/>
    <x v="3"/>
    <m/>
    <x v="4"/>
    <n v="653.16"/>
    <n v="32"/>
    <n v="1"/>
    <x v="0"/>
    <x v="0"/>
    <x v="6"/>
  </r>
  <r>
    <s v="3561369"/>
    <x v="1"/>
    <s v="D R Horton Inc Portland(JMC)"/>
    <s v="12914 NE 58th St"/>
    <s v="Vancouver"/>
    <s v="WA"/>
    <s v="720"/>
    <x v="1"/>
    <x v="1"/>
    <x v="3"/>
    <m/>
    <x v="4"/>
    <n v="652.61"/>
    <n v="29"/>
    <n v="1"/>
    <x v="0"/>
    <x v="0"/>
    <x v="6"/>
  </r>
  <r>
    <s v="3561371"/>
    <x v="1"/>
    <s v="D R Horton Inc Portland(JMC)"/>
    <s v="12918 NE 58th St"/>
    <s v="Vancouver"/>
    <s v="WA"/>
    <s v="720"/>
    <x v="1"/>
    <x v="1"/>
    <x v="3"/>
    <m/>
    <x v="4"/>
    <n v="652.79999999999995"/>
    <n v="30"/>
    <n v="1"/>
    <x v="0"/>
    <x v="0"/>
    <x v="6"/>
  </r>
  <r>
    <s v="3561373"/>
    <x v="1"/>
    <s v="D R Horton Inc Portland(JMC)"/>
    <s v="12922 NE 58th St"/>
    <s v="Vancouver"/>
    <s v="WA"/>
    <s v="720"/>
    <x v="1"/>
    <x v="1"/>
    <x v="3"/>
    <m/>
    <x v="4"/>
    <n v="652.79999999999995"/>
    <n v="30"/>
    <n v="1"/>
    <x v="0"/>
    <x v="0"/>
    <x v="6"/>
  </r>
  <r>
    <s v="3561385"/>
    <x v="1"/>
    <s v="MCM of Washington Inc.(VJS)"/>
    <s v="1321 NE 37th Ave"/>
    <s v="Camas"/>
    <s v="WA"/>
    <s v="720"/>
    <x v="1"/>
    <x v="1"/>
    <x v="3"/>
    <m/>
    <x v="4"/>
    <n v="683.29"/>
    <n v="29"/>
    <n v="1"/>
    <x v="0"/>
    <x v="0"/>
    <x v="6"/>
  </r>
  <r>
    <s v="3561391"/>
    <x v="1"/>
    <s v="Lennar Northwest Inc(VJS)"/>
    <s v="7900 NE 181st Ave"/>
    <s v="Vancouver"/>
    <s v="WA"/>
    <s v="720"/>
    <x v="1"/>
    <x v="1"/>
    <x v="3"/>
    <m/>
    <x v="4"/>
    <n v="683.5"/>
    <n v="30"/>
    <n v="1"/>
    <x v="0"/>
    <x v="0"/>
    <x v="6"/>
  </r>
  <r>
    <s v="3561393"/>
    <x v="1"/>
    <s v="Lennar Northwest Inc(VJS)"/>
    <s v="7810 NE 181st Ave"/>
    <s v="Vancouver"/>
    <s v="WA"/>
    <s v="720"/>
    <x v="1"/>
    <x v="1"/>
    <x v="3"/>
    <m/>
    <x v="4"/>
    <n v="682.9"/>
    <n v="30"/>
    <n v="1"/>
    <x v="0"/>
    <x v="0"/>
    <x v="6"/>
  </r>
  <r>
    <s v="3561419"/>
    <x v="1"/>
    <s v="Lennar Northwest Inc(VJS)"/>
    <s v="3810 S Kennedy Dr"/>
    <s v="Ridgefield"/>
    <s v="WA"/>
    <s v="720"/>
    <x v="1"/>
    <x v="1"/>
    <x v="3"/>
    <m/>
    <x v="4"/>
    <n v="651.05999999999995"/>
    <n v="30"/>
    <n v="1"/>
    <x v="0"/>
    <x v="0"/>
    <x v="6"/>
  </r>
  <r>
    <s v="3561421"/>
    <x v="1"/>
    <s v="Lennar Northwest Inc(VJS)"/>
    <s v="3818 S Kennedy Dr"/>
    <s v="Ridgefield"/>
    <s v="WA"/>
    <s v="720"/>
    <x v="1"/>
    <x v="1"/>
    <x v="3"/>
    <m/>
    <x v="4"/>
    <n v="651.05999999999995"/>
    <n v="30"/>
    <n v="1"/>
    <x v="0"/>
    <x v="0"/>
    <x v="6"/>
  </r>
  <r>
    <s v="3561509"/>
    <x v="1"/>
    <s v="Pacific Lifestyle Homes(KSN)"/>
    <s v="16144 NE 9th Way"/>
    <s v="Vancouver"/>
    <s v="WA"/>
    <s v="720"/>
    <x v="1"/>
    <x v="1"/>
    <x v="3"/>
    <m/>
    <x v="4"/>
    <n v="682.75"/>
    <n v="25"/>
    <n v="1"/>
    <x v="0"/>
    <x v="0"/>
    <x v="6"/>
  </r>
  <r>
    <s v="3561528"/>
    <x v="1"/>
    <s v="RHC Construction LLC(KSN)"/>
    <s v="1597 N Columbia Ridge Way"/>
    <s v="Washougal"/>
    <s v="WA"/>
    <s v="720"/>
    <x v="1"/>
    <x v="1"/>
    <x v="3"/>
    <m/>
    <x v="4"/>
    <n v="686.78"/>
    <n v="47"/>
    <n v="1"/>
    <x v="0"/>
    <x v="0"/>
    <x v="6"/>
  </r>
  <r>
    <s v="3561532"/>
    <x v="1"/>
    <s v="Summerplace Homes(JMC)"/>
    <s v="1756 S Harrier Rd"/>
    <s v="Ridgefield"/>
    <s v="WA"/>
    <s v="720"/>
    <x v="1"/>
    <x v="1"/>
    <x v="3"/>
    <m/>
    <x v="4"/>
    <n v="683.07"/>
    <n v="28"/>
    <n v="1"/>
    <x v="0"/>
    <x v="0"/>
    <x v="6"/>
  </r>
  <r>
    <s v="3561544"/>
    <x v="1"/>
    <s v="Hendrickson Development Inc(VJS)"/>
    <s v="1527 NW 25th Ave"/>
    <s v="Battle Ground"/>
    <s v="WA"/>
    <s v="720"/>
    <x v="1"/>
    <x v="1"/>
    <x v="3"/>
    <m/>
    <x v="4"/>
    <n v="682.71"/>
    <n v="26"/>
    <n v="1"/>
    <x v="0"/>
    <x v="0"/>
    <x v="6"/>
  </r>
  <r>
    <s v="3561547"/>
    <x v="1"/>
    <s v="Boulevard Homes NW LLC(VJS)"/>
    <s v="1704 NE 146th St"/>
    <s v="Vancouver"/>
    <s v="WA"/>
    <s v="720"/>
    <x v="1"/>
    <x v="1"/>
    <x v="3"/>
    <m/>
    <x v="4"/>
    <n v="686.55"/>
    <n v="50"/>
    <n v="1"/>
    <x v="0"/>
    <x v="0"/>
    <x v="6"/>
  </r>
  <r>
    <s v="3561783"/>
    <x v="1"/>
    <s v="LHV LLC(JMC)"/>
    <s v="8311 NE 88th Cir"/>
    <s v="Vancouver"/>
    <s v="WA"/>
    <s v="720"/>
    <x v="1"/>
    <x v="1"/>
    <x v="3"/>
    <m/>
    <x v="4"/>
    <n v="650.36"/>
    <n v="25"/>
    <n v="1"/>
    <x v="0"/>
    <x v="0"/>
    <x v="6"/>
  </r>
  <r>
    <s v="3561784"/>
    <x v="1"/>
    <s v="LHV LLC(JMC)"/>
    <s v="8307 NE 88th Cir"/>
    <s v="Vancouver"/>
    <s v="WA"/>
    <s v="720"/>
    <x v="1"/>
    <x v="1"/>
    <x v="3"/>
    <m/>
    <x v="4"/>
    <n v="682.75"/>
    <n v="25"/>
    <n v="1"/>
    <x v="0"/>
    <x v="0"/>
    <x v="6"/>
  </r>
  <r>
    <s v="3561863"/>
    <x v="1"/>
    <s v="D R Horton Inc Portland(VJS)"/>
    <s v="3718 NE Sitka Dr"/>
    <s v="Camas"/>
    <s v="WA"/>
    <s v="720"/>
    <x v="1"/>
    <x v="1"/>
    <x v="3"/>
    <m/>
    <x v="4"/>
    <n v="651.91"/>
    <n v="27"/>
    <n v="1"/>
    <x v="0"/>
    <x v="0"/>
    <x v="6"/>
  </r>
  <r>
    <s v="3561875"/>
    <x v="1"/>
    <s v="Helmes Inc(G1F)"/>
    <s v="8311 NE 166th Ave"/>
    <s v="Vancouver"/>
    <s v="WA"/>
    <s v="720"/>
    <x v="1"/>
    <x v="1"/>
    <x v="3"/>
    <m/>
    <x v="4"/>
    <n v="650.80999999999995"/>
    <n v="21"/>
    <n v="1"/>
    <x v="0"/>
    <x v="0"/>
    <x v="6"/>
  </r>
  <r>
    <s v="3561876"/>
    <x v="1"/>
    <s v="Helmes Inc(WEB)"/>
    <s v="8300 NE 167th Ave"/>
    <s v="Vancouver"/>
    <s v="WA"/>
    <s v="720"/>
    <x v="1"/>
    <x v="1"/>
    <x v="3"/>
    <m/>
    <x v="4"/>
    <n v="651.28"/>
    <n v="30"/>
    <n v="1"/>
    <x v="0"/>
    <x v="0"/>
    <x v="6"/>
  </r>
  <r>
    <s v="3561985"/>
    <x v="1"/>
    <s v="North Columbia Homes(JMC)"/>
    <s v="11427 SE 11th Cir"/>
    <s v="Vancouver"/>
    <s v="WA"/>
    <s v="720"/>
    <x v="1"/>
    <x v="1"/>
    <x v="3"/>
    <m/>
    <x v="4"/>
    <n v="650.80999999999995"/>
    <n v="21"/>
    <n v="1"/>
    <x v="0"/>
    <x v="0"/>
    <x v="6"/>
  </r>
  <r>
    <s v="3561990"/>
    <x v="1"/>
    <s v="North Columbia Homes(JMC)"/>
    <s v="11442 SE 11th Cir"/>
    <s v="Vancouver"/>
    <s v="WA"/>
    <s v="720"/>
    <x v="1"/>
    <x v="1"/>
    <x v="3"/>
    <m/>
    <x v="4"/>
    <n v="683.44"/>
    <n v="22"/>
    <n v="1"/>
    <x v="0"/>
    <x v="0"/>
    <x v="6"/>
  </r>
  <r>
    <s v="3562042"/>
    <x v="1"/>
    <s v="Pacific Lifestyle Homes(JMC)"/>
    <s v="11708 NE 67th Ave"/>
    <s v="Vancouver"/>
    <s v="WA"/>
    <s v="720"/>
    <x v="1"/>
    <x v="1"/>
    <x v="3"/>
    <m/>
    <x v="4"/>
    <n v="650.80999999999995"/>
    <n v="21"/>
    <n v="1"/>
    <x v="0"/>
    <x v="0"/>
    <x v="6"/>
  </r>
  <r>
    <s v="3562149"/>
    <x v="1"/>
    <s v="Lennar Northwest Inc(JMC)"/>
    <s v="3826 S Kennedy Dr"/>
    <s v="Ridgefield"/>
    <s v="WA"/>
    <s v="720"/>
    <x v="1"/>
    <x v="1"/>
    <x v="3"/>
    <m/>
    <x v="4"/>
    <n v="653.16"/>
    <n v="32"/>
    <n v="1"/>
    <x v="0"/>
    <x v="0"/>
    <x v="6"/>
  </r>
  <r>
    <s v="3562150"/>
    <x v="1"/>
    <s v="Lennar Northwest Inc(JMC)"/>
    <s v="3655 S Willow Dr"/>
    <s v="Ridgefield"/>
    <s v="WA"/>
    <s v="720"/>
    <x v="1"/>
    <x v="1"/>
    <x v="3"/>
    <m/>
    <x v="4"/>
    <n v="652.98"/>
    <n v="31"/>
    <n v="1"/>
    <x v="0"/>
    <x v="0"/>
    <x v="6"/>
  </r>
  <r>
    <s v="3562186"/>
    <x v="1"/>
    <s v="Kimball Custom Homes Inc(JMC)"/>
    <s v="15211 NE 81st Way"/>
    <s v="Vancouver"/>
    <s v="WA"/>
    <s v="720"/>
    <x v="1"/>
    <x v="1"/>
    <x v="3"/>
    <m/>
    <x v="4"/>
    <n v="684.91"/>
    <n v="30"/>
    <n v="1"/>
    <x v="0"/>
    <x v="0"/>
    <x v="6"/>
  </r>
  <r>
    <s v="3562245"/>
    <x v="1"/>
    <s v="Pahlisch Homes Inc(G1F)"/>
    <s v="1621 NW Redwood Ln"/>
    <s v="Camas"/>
    <s v="WA"/>
    <s v="720"/>
    <x v="1"/>
    <x v="1"/>
    <x v="3"/>
    <m/>
    <x v="4"/>
    <n v="652.64"/>
    <n v="31"/>
    <n v="1"/>
    <x v="0"/>
    <x v="0"/>
    <x v="6"/>
  </r>
  <r>
    <s v="3562246"/>
    <x v="1"/>
    <s v="Pahlisch Homes Inc(G1F)"/>
    <s v="1613 NW Redwood Ln"/>
    <s v="Camas"/>
    <s v="WA"/>
    <s v="720"/>
    <x v="1"/>
    <x v="1"/>
    <x v="3"/>
    <m/>
    <x v="4"/>
    <n v="683.99"/>
    <n v="25"/>
    <n v="1"/>
    <x v="0"/>
    <x v="0"/>
    <x v="6"/>
  </r>
  <r>
    <s v="3562281"/>
    <x v="1"/>
    <s v="Stonewood Homes LLC(KSN)"/>
    <s v="912 NE 27th St"/>
    <s v="Battle Ground"/>
    <s v="WA"/>
    <s v="720"/>
    <x v="1"/>
    <x v="1"/>
    <x v="3"/>
    <m/>
    <x v="4"/>
    <n v="650.53"/>
    <n v="29"/>
    <n v="1"/>
    <x v="0"/>
    <x v="0"/>
    <x v="6"/>
  </r>
  <r>
    <s v="3562365"/>
    <x v="1"/>
    <s v="Helmes Inc(G1F)"/>
    <s v="18518 NE 82nd St"/>
    <s v="Vancouver"/>
    <s v="WA"/>
    <s v="720"/>
    <x v="1"/>
    <x v="1"/>
    <x v="3"/>
    <m/>
    <x v="4"/>
    <n v="658.76"/>
    <n v="74"/>
    <n v="1"/>
    <x v="0"/>
    <x v="0"/>
    <x v="6"/>
  </r>
  <r>
    <s v="3562370"/>
    <x v="1"/>
    <s v="D R Horton Inc Portland(G1F)"/>
    <s v="3618 NE Laurel St"/>
    <s v="Camas"/>
    <s v="WA"/>
    <s v="720"/>
    <x v="1"/>
    <x v="1"/>
    <x v="3"/>
    <m/>
    <x v="4"/>
    <n v="649.99"/>
    <n v="26"/>
    <n v="1"/>
    <x v="0"/>
    <x v="0"/>
    <x v="6"/>
  </r>
  <r>
    <s v="3562373"/>
    <x v="1"/>
    <s v="D R Horton Inc Portland(G1F)"/>
    <s v="3622 NE Laurel St"/>
    <s v="Camas"/>
    <s v="WA"/>
    <s v="720"/>
    <x v="1"/>
    <x v="1"/>
    <x v="3"/>
    <m/>
    <x v="4"/>
    <n v="650.16999999999996"/>
    <n v="27"/>
    <n v="1"/>
    <x v="0"/>
    <x v="0"/>
    <x v="6"/>
  </r>
  <r>
    <s v="3562376"/>
    <x v="1"/>
    <s v="D R Horton Inc Portland(G1F)"/>
    <s v="3626 NE Laurel St"/>
    <s v="Camas"/>
    <s v="WA"/>
    <s v="720"/>
    <x v="1"/>
    <x v="1"/>
    <x v="3"/>
    <m/>
    <x v="4"/>
    <n v="650.16999999999996"/>
    <n v="27"/>
    <n v="1"/>
    <x v="0"/>
    <x v="0"/>
    <x v="6"/>
  </r>
  <r>
    <s v="3562377"/>
    <x v="1"/>
    <s v="D R Horton Inc Portland(G1F)"/>
    <s v="3630 NE Laurel St"/>
    <s v="Camas"/>
    <s v="WA"/>
    <s v="720"/>
    <x v="1"/>
    <x v="1"/>
    <x v="3"/>
    <m/>
    <x v="4"/>
    <n v="649.99"/>
    <n v="26"/>
    <n v="1"/>
    <x v="0"/>
    <x v="0"/>
    <x v="6"/>
  </r>
  <r>
    <s v="3562552"/>
    <x v="1"/>
    <s v="MCM of Washington Inc.(KSN)"/>
    <s v="3415 NE 177th Ave"/>
    <s v="Vancouver"/>
    <s v="WA"/>
    <s v="720"/>
    <x v="1"/>
    <x v="1"/>
    <x v="3"/>
    <m/>
    <x v="4"/>
    <n v="657.1"/>
    <n v="65"/>
    <n v="1"/>
    <x v="0"/>
    <x v="0"/>
    <x v="6"/>
  </r>
  <r>
    <s v="3562553"/>
    <x v="1"/>
    <s v="MCM of Washington Inc.(KSN)"/>
    <s v="3202 NE 178th Ave"/>
    <s v="Vancouver"/>
    <s v="WA"/>
    <s v="720"/>
    <x v="1"/>
    <x v="1"/>
    <x v="0"/>
    <m/>
    <x v="4"/>
    <n v="656.83"/>
    <n v="31"/>
    <n v="1"/>
    <x v="0"/>
    <x v="0"/>
    <x v="6"/>
  </r>
  <r>
    <s v="3562554"/>
    <x v="1"/>
    <s v="MCM of Washington Inc.(KSN)"/>
    <s v="17703 NE 32nd St"/>
    <s v="Vancouver"/>
    <s v="WA"/>
    <s v="720"/>
    <x v="1"/>
    <x v="1"/>
    <x v="0"/>
    <m/>
    <x v="4"/>
    <n v="656.07"/>
    <n v="29"/>
    <n v="1"/>
    <x v="0"/>
    <x v="0"/>
    <x v="6"/>
  </r>
  <r>
    <s v="3562555"/>
    <x v="1"/>
    <s v="MCM of Washington Inc.(KSN)"/>
    <s v="17702 NE 33rd St"/>
    <s v="Vancouver"/>
    <s v="WA"/>
    <s v="720"/>
    <x v="1"/>
    <x v="1"/>
    <x v="0"/>
    <m/>
    <x v="4"/>
    <n v="659.46"/>
    <n v="38"/>
    <n v="1"/>
    <x v="0"/>
    <x v="0"/>
    <x v="6"/>
  </r>
  <r>
    <s v="3562556"/>
    <x v="1"/>
    <s v="MCM of Washington Inc.(KSN)"/>
    <s v="17523 NE 34th St"/>
    <s v="Vancouver"/>
    <s v="WA"/>
    <s v="720"/>
    <x v="1"/>
    <x v="1"/>
    <x v="0"/>
    <m/>
    <x v="4"/>
    <n v="658.16"/>
    <n v="29"/>
    <n v="1"/>
    <x v="0"/>
    <x v="0"/>
    <x v="6"/>
  </r>
  <r>
    <s v="3562579"/>
    <x v="1"/>
    <s v="Glavin Development LLC(KSN)"/>
    <s v="13503 NE 61st Ave"/>
    <s v="Vancouver"/>
    <s v="WA"/>
    <s v="720"/>
    <x v="1"/>
    <x v="1"/>
    <x v="3"/>
    <m/>
    <x v="4"/>
    <n v="649.25"/>
    <n v="22"/>
    <n v="1"/>
    <x v="0"/>
    <x v="0"/>
    <x v="6"/>
  </r>
  <r>
    <s v="3562580"/>
    <x v="1"/>
    <s v="PNW Property Development LLC(KSN)"/>
    <s v="11809 NW 7th Ave"/>
    <s v="Vancouver"/>
    <s v="WA"/>
    <s v="720"/>
    <x v="1"/>
    <x v="1"/>
    <x v="3"/>
    <m/>
    <x v="4"/>
    <n v="685.45"/>
    <n v="31"/>
    <n v="1"/>
    <x v="0"/>
    <x v="0"/>
    <x v="6"/>
  </r>
  <r>
    <s v="3562613"/>
    <x v="1"/>
    <s v="Creekside Homes LLC(KSN)"/>
    <s v="4709 NE 13th Ct"/>
    <s v="Vancouver"/>
    <s v="WA"/>
    <s v="720"/>
    <x v="1"/>
    <x v="1"/>
    <x v="3"/>
    <m/>
    <x v="4"/>
    <n v="683.8"/>
    <n v="22"/>
    <n v="1"/>
    <x v="0"/>
    <x v="0"/>
    <x v="6"/>
  </r>
  <r>
    <s v="3562658"/>
    <x v="1"/>
    <s v="Gecho Construction(KSN)"/>
    <s v="8505 NE 39th Ave"/>
    <s v="Vancouver"/>
    <s v="WA"/>
    <s v="720"/>
    <x v="1"/>
    <x v="1"/>
    <x v="3"/>
    <m/>
    <x v="4"/>
    <n v="652.25"/>
    <n v="27"/>
    <n v="1"/>
    <x v="0"/>
    <x v="0"/>
    <x v="6"/>
  </r>
  <r>
    <s v="3562718"/>
    <x v="1"/>
    <s v="Pacific Lifestyle Homes(G1F)"/>
    <s v="13212 NE 61st Ave"/>
    <s v="Vancouver"/>
    <s v="WA"/>
    <s v="720"/>
    <x v="1"/>
    <x v="1"/>
    <x v="3"/>
    <m/>
    <x v="4"/>
    <n v="683.25"/>
    <n v="19"/>
    <n v="1"/>
    <x v="0"/>
    <x v="0"/>
    <x v="6"/>
  </r>
  <r>
    <s v="3531652"/>
    <x v="1"/>
    <s v="Lennar Northwest Inc(CAG)"/>
    <s v="4820 NE 110th Ave"/>
    <s v="Vancouver"/>
    <s v="WA"/>
    <s v="720"/>
    <x v="1"/>
    <x v="1"/>
    <x v="3"/>
    <m/>
    <x v="4"/>
    <n v="632.4"/>
    <n v="41"/>
    <n v="1"/>
    <x v="0"/>
    <x v="0"/>
    <x v="6"/>
  </r>
  <r>
    <s v="3533748"/>
    <x v="1"/>
    <s v="Cascade West Development(STS)"/>
    <s v="3933 NW Seward Rd"/>
    <s v="Vancouver"/>
    <s v="WA"/>
    <s v="720"/>
    <x v="1"/>
    <x v="1"/>
    <x v="0"/>
    <m/>
    <x v="4"/>
    <n v="793.12"/>
    <n v="132"/>
    <n v="1"/>
    <x v="0"/>
    <x v="0"/>
    <x v="6"/>
  </r>
  <r>
    <s v="3537137"/>
    <x v="1"/>
    <s v="Pacific Lifestyle Homes(CAG)"/>
    <s v="1565 NE 154th Ave"/>
    <s v="Vancouver"/>
    <s v="WA"/>
    <s v="720"/>
    <x v="1"/>
    <x v="1"/>
    <x v="3"/>
    <m/>
    <x v="4"/>
    <n v="660.16"/>
    <n v="15"/>
    <n v="1"/>
    <x v="0"/>
    <x v="0"/>
    <x v="6"/>
  </r>
  <r>
    <s v="3545701"/>
    <x v="1"/>
    <s v="Cascade West Development(VJS)"/>
    <s v="26602 SE 5th St"/>
    <s v="Camas"/>
    <s v="WA"/>
    <s v="720"/>
    <x v="1"/>
    <x v="1"/>
    <x v="0"/>
    <m/>
    <x v="4"/>
    <n v="2027.21"/>
    <n v="201"/>
    <n v="1"/>
    <x v="0"/>
    <x v="0"/>
    <x v="6"/>
  </r>
  <r>
    <s v="3548687"/>
    <x v="1"/>
    <s v="Pacific Lifestyle Homes(JDP)"/>
    <s v="17020 NE 164th Cir"/>
    <s v="Brush Prairie"/>
    <s v="WA"/>
    <s v="720"/>
    <x v="1"/>
    <x v="1"/>
    <x v="0"/>
    <m/>
    <x v="4"/>
    <n v="1792.55"/>
    <n v="98"/>
    <n v="1"/>
    <x v="0"/>
    <x v="0"/>
    <x v="6"/>
  </r>
  <r>
    <s v="3562103"/>
    <x v="1"/>
    <s v="Manor Homes Washington Inc(CAG)"/>
    <s v="10809 NE 97th Ave"/>
    <s v="Vancouver"/>
    <s v="WA"/>
    <s v="720"/>
    <x v="1"/>
    <x v="1"/>
    <x v="3"/>
    <m/>
    <x v="4"/>
    <n v="2801.84"/>
    <n v="27"/>
    <n v="1"/>
    <x v="0"/>
    <x v="0"/>
    <x v="6"/>
  </r>
  <r>
    <s v="3434090"/>
    <x v="1"/>
    <s v="Urban NW Homes LLC(MRE)"/>
    <s v="10901 NE 44th St"/>
    <s v="Vancouver"/>
    <s v="WA"/>
    <s v="720"/>
    <x v="1"/>
    <x v="1"/>
    <x v="3"/>
    <m/>
    <x v="4"/>
    <n v="0"/>
    <m/>
    <n v="1"/>
    <x v="1"/>
    <x v="1"/>
    <x v="1"/>
  </r>
  <r>
    <s v="3527624"/>
    <x v="1"/>
    <s v="GR Investment Properties LLC(C5C)"/>
    <s v="11518 NE 122nd Pl"/>
    <s v="Vancouver"/>
    <s v="WA"/>
    <s v="720"/>
    <x v="1"/>
    <x v="1"/>
    <x v="3"/>
    <m/>
    <x v="4"/>
    <n v="0"/>
    <m/>
    <n v="1"/>
    <x v="1"/>
    <x v="1"/>
    <x v="1"/>
  </r>
  <r>
    <s v="3537258"/>
    <x v="1"/>
    <s v="Pacific Lifestyle Homes(CAG)"/>
    <s v="1614 S 46th Pl"/>
    <s v="Ridgefield"/>
    <s v="WA"/>
    <s v="720"/>
    <x v="1"/>
    <x v="1"/>
    <x v="3"/>
    <m/>
    <x v="4"/>
    <n v="0"/>
    <m/>
    <n v="1"/>
    <x v="1"/>
    <x v="1"/>
    <x v="1"/>
  </r>
  <r>
    <s v="3537707"/>
    <x v="1"/>
    <s v="Hanson, Ken W(C5C)"/>
    <s v="6712 NW Longbow Ln"/>
    <s v="Camas"/>
    <s v="WA"/>
    <s v="720"/>
    <x v="1"/>
    <x v="1"/>
    <x v="3"/>
    <m/>
    <x v="4"/>
    <n v="0"/>
    <m/>
    <n v="1"/>
    <x v="1"/>
    <x v="1"/>
    <x v="1"/>
  </r>
  <r>
    <s v="3538642"/>
    <x v="1"/>
    <s v="Insight Homes(CAG)"/>
    <s v="1124 NE 10th Way"/>
    <s v="Battle Ground"/>
    <s v="WA"/>
    <s v="720"/>
    <x v="1"/>
    <x v="1"/>
    <x v="3"/>
    <m/>
    <x v="4"/>
    <n v="0"/>
    <m/>
    <n v="1"/>
    <x v="1"/>
    <x v="1"/>
    <x v="1"/>
  </r>
  <r>
    <s v="3542500"/>
    <x v="1"/>
    <s v="Cascade West Development(C5C)"/>
    <s v="17116 NE 23rd Ave"/>
    <s v="Ridgefield"/>
    <s v="WA"/>
    <s v="720"/>
    <x v="1"/>
    <x v="1"/>
    <x v="3"/>
    <m/>
    <x v="4"/>
    <n v="0"/>
    <m/>
    <n v="1"/>
    <x v="1"/>
    <x v="1"/>
    <x v="1"/>
  </r>
  <r>
    <s v="3546157"/>
    <x v="1"/>
    <s v="LGI Homes Oregon LLC(J2R)"/>
    <s v="9113 Ne 167Th Ct"/>
    <s v="Vancouver"/>
    <s v="WA"/>
    <s v="720"/>
    <x v="1"/>
    <x v="1"/>
    <x v="3"/>
    <m/>
    <x v="4"/>
    <n v="0"/>
    <m/>
    <n v="1"/>
    <x v="1"/>
    <x v="1"/>
    <x v="1"/>
  </r>
  <r>
    <s v="3546165"/>
    <x v="1"/>
    <s v="LGI Homes Oregon LLC(J2R)"/>
    <s v="9133 NE 167Th Ct"/>
    <s v="Vancouver"/>
    <s v="WA"/>
    <s v="720"/>
    <x v="1"/>
    <x v="1"/>
    <x v="3"/>
    <m/>
    <x v="4"/>
    <n v="0"/>
    <m/>
    <n v="1"/>
    <x v="1"/>
    <x v="1"/>
    <x v="1"/>
  </r>
  <r>
    <s v="3547011"/>
    <x v="1"/>
    <s v="D R Horton Inc Portland(J2R)"/>
    <s v="7235 N N 93rd Lp"/>
    <s v="Camas"/>
    <s v="WA"/>
    <s v="720"/>
    <x v="1"/>
    <x v="1"/>
    <x v="3"/>
    <m/>
    <x v="4"/>
    <n v="0"/>
    <m/>
    <n v="1"/>
    <x v="1"/>
    <x v="1"/>
    <x v="1"/>
  </r>
  <r>
    <s v="3547376"/>
    <x v="1"/>
    <s v="Pacific Lifestyle Homes(C5C)"/>
    <s v="0000 NE 124th St"/>
    <s v="Vancouver"/>
    <s v="WA"/>
    <s v="720"/>
    <x v="1"/>
    <x v="1"/>
    <x v="3"/>
    <m/>
    <x v="4"/>
    <n v="0"/>
    <m/>
    <n v="1"/>
    <x v="1"/>
    <x v="1"/>
    <x v="1"/>
  </r>
  <r>
    <s v="3548333"/>
    <x v="1"/>
    <s v="D R Horton Inc Portland(MRE)"/>
    <s v="5633 NE 129th Pl"/>
    <s v="Vancouver"/>
    <s v="WA"/>
    <s v="720"/>
    <x v="1"/>
    <x v="1"/>
    <x v="3"/>
    <m/>
    <x v="4"/>
    <n v="0"/>
    <m/>
    <n v="1"/>
    <x v="1"/>
    <x v="1"/>
    <x v="1"/>
  </r>
  <r>
    <s v="3548334"/>
    <x v="1"/>
    <s v="D R Horton Inc Portland(MRE)"/>
    <s v="5629 NE 129th Pl"/>
    <s v="Vancouver"/>
    <s v="WA"/>
    <s v="720"/>
    <x v="1"/>
    <x v="1"/>
    <x v="3"/>
    <m/>
    <x v="4"/>
    <n v="0"/>
    <m/>
    <n v="1"/>
    <x v="1"/>
    <x v="1"/>
    <x v="1"/>
  </r>
  <r>
    <s v="3551221"/>
    <x v="1"/>
    <s v="Lennar Northwest Inc(WEB)"/>
    <s v="1839 S 47 th Pl"/>
    <s v="Ridgefield"/>
    <s v="WA"/>
    <s v="720"/>
    <x v="1"/>
    <x v="1"/>
    <x v="3"/>
    <m/>
    <x v="4"/>
    <n v="0"/>
    <m/>
    <n v="1"/>
    <x v="1"/>
    <x v="1"/>
    <x v="1"/>
  </r>
  <r>
    <s v="3556702"/>
    <x v="1"/>
    <s v="2 Creeks Construction LLC(VJS)"/>
    <s v="4024 NW 76th Ave"/>
    <s v="Camas"/>
    <s v="WA"/>
    <s v="720"/>
    <x v="1"/>
    <x v="1"/>
    <x v="3"/>
    <m/>
    <x v="4"/>
    <n v="0"/>
    <m/>
    <n v="1"/>
    <x v="1"/>
    <x v="1"/>
    <x v="1"/>
  </r>
  <r>
    <s v="3550594"/>
    <x v="1"/>
    <s v="Temp Customer, DO NOT TRACK(CMH)"/>
    <s v="1232 N Test 10.29 Pl"/>
    <s v="Vancouver"/>
    <s v="WA"/>
    <s v="720"/>
    <x v="1"/>
    <x v="1"/>
    <x v="3"/>
    <m/>
    <x v="4"/>
    <n v="0"/>
    <m/>
    <n v="1"/>
    <x v="1"/>
    <x v="1"/>
    <x v="1"/>
  </r>
  <r>
    <s v="3537525"/>
    <x v="0"/>
    <s v="Asbuilt asfound - unplatted service.  Me"/>
    <s v="759 NW Meadow Ridge Dr"/>
    <s v="Camas"/>
    <s v="WA"/>
    <s v="720"/>
    <x v="1"/>
    <x v="1"/>
    <x v="2"/>
    <m/>
    <x v="4"/>
    <n v="0"/>
    <m/>
    <n v="1"/>
    <x v="1"/>
    <x v="1"/>
    <x v="1"/>
  </r>
  <r>
    <s v="3504893"/>
    <x v="1"/>
    <s v="Integrity Building Const LLC(TLB)"/>
    <s v="305 Wedrick Dr"/>
    <s v="White Salmon"/>
    <s v="WA"/>
    <s v="720"/>
    <x v="1"/>
    <x v="1"/>
    <x v="3"/>
    <m/>
    <x v="4"/>
    <n v="2248.21"/>
    <n v="122"/>
    <n v="1"/>
    <x v="0"/>
    <x v="0"/>
    <x v="6"/>
  </r>
  <r>
    <s v="3504894"/>
    <x v="1"/>
    <s v="Integrity Building Const LLC(TLB)"/>
    <s v="311 Wedrick Dr"/>
    <s v="White Salmon"/>
    <s v="WA"/>
    <s v="720"/>
    <x v="1"/>
    <x v="1"/>
    <x v="3"/>
    <m/>
    <x v="4"/>
    <n v="753.08"/>
    <n v="74"/>
    <n v="1"/>
    <x v="0"/>
    <x v="0"/>
    <x v="6"/>
  </r>
  <r>
    <s v="3504895"/>
    <x v="1"/>
    <s v="Integrity Building Const LLC(TLB)"/>
    <s v="315 Wedrick Dr"/>
    <s v="White Salmon"/>
    <s v="WA"/>
    <s v="720"/>
    <x v="1"/>
    <x v="1"/>
    <x v="3"/>
    <m/>
    <x v="4"/>
    <n v="927.41"/>
    <n v="78"/>
    <n v="1"/>
    <x v="0"/>
    <x v="0"/>
    <x v="6"/>
  </r>
  <r>
    <s v="3511714"/>
    <x v="1"/>
    <s v="Integrity Building Const LLC(TLB)"/>
    <s v="1030 Schoolview Pl"/>
    <s v="White Salmon"/>
    <s v="WA"/>
    <s v="720"/>
    <x v="1"/>
    <x v="1"/>
    <x v="3"/>
    <m/>
    <x v="4"/>
    <n v="5432.19"/>
    <n v="48"/>
    <n v="1"/>
    <x v="0"/>
    <x v="0"/>
    <x v="6"/>
  </r>
  <r>
    <s v="3517429"/>
    <x v="1"/>
    <s v="Stevenson, Martha(TLB)-install EFV on th"/>
    <s v="691 NW Lincoln St"/>
    <s v="White Salmon"/>
    <s v="WA"/>
    <s v="720"/>
    <x v="1"/>
    <x v="1"/>
    <x v="3"/>
    <m/>
    <x v="4"/>
    <n v="3785.37"/>
    <n v="45"/>
    <n v="1"/>
    <x v="0"/>
    <x v="0"/>
    <x v="4"/>
  </r>
  <r>
    <s v="3523019"/>
    <x v="1"/>
    <s v="Brizendine, Tim B(TLB)"/>
    <s v="540 NW Country View Rd"/>
    <s v="White Salmon"/>
    <s v="WA"/>
    <s v="720"/>
    <x v="1"/>
    <x v="1"/>
    <x v="0"/>
    <m/>
    <x v="4"/>
    <n v="5301.68"/>
    <n v="107"/>
    <n v="1"/>
    <x v="0"/>
    <x v="0"/>
    <x v="4"/>
  </r>
  <r>
    <s v="3523297"/>
    <x v="1"/>
    <s v="Pace, Diana(TLB)"/>
    <s v="430 NW Strawberry Moun Pl"/>
    <s v="White Salmon"/>
    <s v="WA"/>
    <s v="720"/>
    <x v="1"/>
    <x v="1"/>
    <x v="3"/>
    <m/>
    <x v="4"/>
    <n v="2862.99"/>
    <n v="96"/>
    <n v="1"/>
    <x v="0"/>
    <x v="0"/>
    <x v="4"/>
  </r>
  <r>
    <s v="3528441"/>
    <x v="1"/>
    <s v="Kent, Lana C(TLB)"/>
    <s v="1281 SW Pucker Huddle Rd"/>
    <s v="White Salmon"/>
    <s v="WA"/>
    <s v="720"/>
    <x v="1"/>
    <x v="1"/>
    <x v="3"/>
    <m/>
    <x v="4"/>
    <n v="7225.23"/>
    <n v="94"/>
    <n v="1"/>
    <x v="0"/>
    <x v="0"/>
    <x v="4"/>
  </r>
  <r>
    <s v="3531239"/>
    <x v="1"/>
    <s v="Hill, John R(TLB)"/>
    <s v="253 SE Oak St"/>
    <s v="White Salmon"/>
    <s v="WA"/>
    <s v="720"/>
    <x v="1"/>
    <x v="1"/>
    <x v="0"/>
    <m/>
    <x v="4"/>
    <n v="1764.68"/>
    <n v="103"/>
    <n v="1"/>
    <x v="0"/>
    <x v="0"/>
    <x v="4"/>
  </r>
  <r>
    <s v="3531594"/>
    <x v="1"/>
    <s v="Gugin, Lela R(TLB)"/>
    <s v="409 N Ash"/>
    <s v="Bingen"/>
    <s v="WA"/>
    <s v="720"/>
    <x v="1"/>
    <x v="1"/>
    <x v="3"/>
    <m/>
    <x v="4"/>
    <n v="1879.4"/>
    <n v="52"/>
    <n v="1"/>
    <x v="0"/>
    <x v="0"/>
    <x v="4"/>
  </r>
  <r>
    <s v="3532189"/>
    <x v="1"/>
    <s v="Gilchrist Jr, Robert T(TLB)"/>
    <s v="199 NW Cherry"/>
    <s v="White Salmon"/>
    <s v="WA"/>
    <s v="720"/>
    <x v="1"/>
    <x v="1"/>
    <x v="0"/>
    <m/>
    <x v="4"/>
    <n v="2413.4699999999998"/>
    <n v="84"/>
    <n v="1"/>
    <x v="0"/>
    <x v="0"/>
    <x v="4"/>
  </r>
  <r>
    <s v="3532495"/>
    <x v="1"/>
    <s v="Huffman, Joan A(TLB)"/>
    <s v="1011 Chenowuth St"/>
    <s v="North Bonneville"/>
    <s v="WA"/>
    <s v="720"/>
    <x v="1"/>
    <x v="1"/>
    <x v="3"/>
    <m/>
    <x v="4"/>
    <n v="2155.42"/>
    <n v="83"/>
    <n v="1"/>
    <x v="0"/>
    <x v="0"/>
    <x v="4"/>
  </r>
  <r>
    <s v="3535462"/>
    <x v="1"/>
    <s v="Hunting, Kevin M(TLB)"/>
    <s v="221 Vada Rd"/>
    <s v="Carson"/>
    <s v="WA"/>
    <s v="720"/>
    <x v="1"/>
    <x v="1"/>
    <x v="0"/>
    <m/>
    <x v="4"/>
    <n v="2095.14"/>
    <n v="102"/>
    <n v="1"/>
    <x v="0"/>
    <x v="0"/>
    <x v="4"/>
  </r>
  <r>
    <s v="3535622"/>
    <x v="1"/>
    <s v="Kruchoski, Peter F(TLB)"/>
    <s v="266 Off Rd"/>
    <s v="White Salmon"/>
    <s v="WA"/>
    <s v="720"/>
    <x v="1"/>
    <x v="1"/>
    <x v="0"/>
    <m/>
    <x v="4"/>
    <n v="805.77"/>
    <n v="82"/>
    <n v="1"/>
    <x v="0"/>
    <x v="0"/>
    <x v="4"/>
  </r>
  <r>
    <s v="3552950"/>
    <x v="1"/>
    <s v="Madsen, Kjersti U(TLB)"/>
    <s v="387 NW Lincoln St"/>
    <s v="White Salmon"/>
    <s v="WA"/>
    <s v="720"/>
    <x v="1"/>
    <x v="1"/>
    <x v="0"/>
    <m/>
    <x v="4"/>
    <n v="8020.92"/>
    <n v="137"/>
    <n v="1"/>
    <x v="0"/>
    <x v="0"/>
    <x v="4"/>
  </r>
  <r>
    <s v="3555078"/>
    <x v="1"/>
    <s v="Randolph, David E(TLB)"/>
    <s v="418 SE Oak St"/>
    <s v="White Salmon"/>
    <s v="WA"/>
    <s v="720"/>
    <x v="1"/>
    <x v="1"/>
    <x v="0"/>
    <m/>
    <x v="4"/>
    <n v="2650.97"/>
    <n v="84"/>
    <n v="1"/>
    <x v="0"/>
    <x v="0"/>
    <x v="4"/>
  </r>
  <r>
    <s v="3555734"/>
    <x v="1"/>
    <s v="Hutton, Rollie M(TLB)"/>
    <s v="52 Columbia Dr"/>
    <s v="Carson"/>
    <s v="WA"/>
    <s v="720"/>
    <x v="1"/>
    <x v="1"/>
    <x v="3"/>
    <m/>
    <x v="4"/>
    <n v="1436.81"/>
    <n v="44"/>
    <n v="1"/>
    <x v="0"/>
    <x v="0"/>
    <x v="4"/>
  </r>
  <r>
    <s v="3558775"/>
    <x v="1"/>
    <s v="Knight, Amy M(TLB)"/>
    <s v="1051 E Cascade Dr"/>
    <s v="North Bonneville"/>
    <s v="WA"/>
    <s v="720"/>
    <x v="1"/>
    <x v="1"/>
    <x v="3"/>
    <m/>
    <x v="4"/>
    <n v="6724.54"/>
    <n v="98"/>
    <n v="1"/>
    <x v="0"/>
    <x v="0"/>
    <x v="4"/>
  </r>
  <r>
    <s v="3561080"/>
    <x v="1"/>
    <s v="Mosqueda, Luis M(TLB)"/>
    <s v="2 Wilkes Rd"/>
    <s v="White Salmon"/>
    <s v="WA"/>
    <s v="720"/>
    <x v="1"/>
    <x v="1"/>
    <x v="0"/>
    <m/>
    <x v="4"/>
    <n v="9412.25"/>
    <n v="144"/>
    <n v="1"/>
    <x v="0"/>
    <x v="0"/>
    <x v="4"/>
  </r>
  <r>
    <s v="3556431"/>
    <x v="0"/>
    <s v="GH Build LLC(TLB)"/>
    <s v="608 NW Michigan"/>
    <s v="White Salmon"/>
    <s v="WA"/>
    <s v="720"/>
    <x v="2"/>
    <x v="1"/>
    <x v="3"/>
    <m/>
    <x v="4"/>
    <n v="1000.03"/>
    <n v="58"/>
    <n v="1"/>
    <x v="0"/>
    <x v="0"/>
    <x v="6"/>
  </r>
  <r>
    <s v="3556493"/>
    <x v="0"/>
    <s v="GH Build LLC(TLB)"/>
    <s v="616 NW Michigan"/>
    <s v="White Salmon"/>
    <s v="WA"/>
    <s v="720"/>
    <x v="2"/>
    <x v="1"/>
    <x v="3"/>
    <m/>
    <x v="4"/>
    <n v="885.23"/>
    <n v="54"/>
    <n v="1"/>
    <x v="0"/>
    <x v="0"/>
    <x v="6"/>
  </r>
  <r>
    <s v="3480621"/>
    <x v="0"/>
    <s v="Denson, Walt(TLB)"/>
    <s v="345 Rio Vista"/>
    <s v="White Salmon"/>
    <s v="WA"/>
    <s v="720"/>
    <x v="1"/>
    <x v="1"/>
    <x v="0"/>
    <m/>
    <x v="4"/>
    <n v="5333.2"/>
    <n v="286"/>
    <n v="1"/>
    <x v="0"/>
    <x v="0"/>
    <x v="4"/>
  </r>
  <r>
    <s v="3508379"/>
    <x v="0"/>
    <s v="JT Builders(TLB)"/>
    <s v="105 Bridgeview Ct"/>
    <s v="Bingen"/>
    <s v="WA"/>
    <s v="720"/>
    <x v="1"/>
    <x v="1"/>
    <x v="3"/>
    <m/>
    <x v="4"/>
    <n v="1475.18"/>
    <n v="25"/>
    <n v="1"/>
    <x v="0"/>
    <x v="0"/>
    <x v="4"/>
  </r>
  <r>
    <s v="3519296"/>
    <x v="0"/>
    <s v="Keef, Jewely(TLB)"/>
    <s v="280 Off Rd"/>
    <s v="White Salmon"/>
    <s v="WA"/>
    <s v="720"/>
    <x v="1"/>
    <x v="1"/>
    <x v="3"/>
    <m/>
    <x v="4"/>
    <n v="903.16"/>
    <n v="57"/>
    <n v="1"/>
    <x v="0"/>
    <x v="0"/>
    <x v="4"/>
  </r>
  <r>
    <s v="3539564"/>
    <x v="0"/>
    <s v="Lindgren, Carl(TLB)"/>
    <s v="378 Schilling Rd"/>
    <s v="Bingen"/>
    <s v="WA"/>
    <s v="720"/>
    <x v="1"/>
    <x v="1"/>
    <x v="0"/>
    <m/>
    <x v="4"/>
    <n v="832.3"/>
    <n v="1058"/>
    <n v="1"/>
    <x v="0"/>
    <x v="0"/>
    <x v="4"/>
  </r>
  <r>
    <s v="3551990"/>
    <x v="0"/>
    <s v="Install riser when customer is ready."/>
    <s v="378 Schilling Rd"/>
    <s v="Bingen"/>
    <s v="WA"/>
    <s v="720"/>
    <x v="1"/>
    <x v="1"/>
    <x v="0"/>
    <m/>
    <x v="4"/>
    <n v="920.94"/>
    <n v="81"/>
    <n v="1"/>
    <x v="0"/>
    <x v="0"/>
    <x v="1"/>
  </r>
  <r>
    <s v="3527679"/>
    <x v="1"/>
    <s v="Riley, Peter Z(EJA)"/>
    <s v="4012 Nicholson Rd"/>
    <s v="Vancouver"/>
    <s v="WA"/>
    <s v="720"/>
    <x v="2"/>
    <x v="1"/>
    <x v="0"/>
    <m/>
    <x v="4"/>
    <n v="1822"/>
    <n v="92"/>
    <n v="1"/>
    <x v="0"/>
    <x v="0"/>
    <x v="4"/>
  </r>
  <r>
    <s v="3527680"/>
    <x v="1"/>
    <s v="Riley, Peter Z(EJA)"/>
    <s v="4020 Nicholson Rd"/>
    <s v="Vancouver"/>
    <s v="WA"/>
    <s v="720"/>
    <x v="2"/>
    <x v="1"/>
    <x v="0"/>
    <m/>
    <x v="4"/>
    <n v="2017.46"/>
    <n v="166"/>
    <n v="1"/>
    <x v="0"/>
    <x v="0"/>
    <x v="4"/>
  </r>
  <r>
    <s v="3537890"/>
    <x v="1"/>
    <s v="Tuscany Homes LLC(JDP)"/>
    <s v="12347 NE 116th Way"/>
    <s v="Vancouver"/>
    <s v="WA"/>
    <s v="720"/>
    <x v="2"/>
    <x v="1"/>
    <x v="0"/>
    <m/>
    <x v="4"/>
    <n v="643.19000000000005"/>
    <n v="57"/>
    <n v="1"/>
    <x v="0"/>
    <x v="0"/>
    <x v="6"/>
  </r>
  <r>
    <s v="3537891"/>
    <x v="1"/>
    <s v="Tuscany Homes LLC(JDP)"/>
    <s v="12335 NE 116th Way"/>
    <s v="Vancouver"/>
    <s v="WA"/>
    <s v="720"/>
    <x v="2"/>
    <x v="1"/>
    <x v="0"/>
    <m/>
    <x v="4"/>
    <n v="634.99"/>
    <n v="33"/>
    <n v="1"/>
    <x v="0"/>
    <x v="0"/>
    <x v="6"/>
  </r>
  <r>
    <s v="3538219"/>
    <x v="1"/>
    <s v="GR Investment Properties LLC(JDP)"/>
    <s v="11616 NE 122nd Pl"/>
    <s v="Vancouver"/>
    <s v="WA"/>
    <s v="720"/>
    <x v="2"/>
    <x v="1"/>
    <x v="0"/>
    <m/>
    <x v="4"/>
    <n v="636.73"/>
    <n v="31"/>
    <n v="1"/>
    <x v="0"/>
    <x v="0"/>
    <x v="6"/>
  </r>
  <r>
    <s v="3553538"/>
    <x v="1"/>
    <s v="GR Investment Properties LLC(STS)"/>
    <s v="11517 NE 124th Pl"/>
    <s v="Vancouver"/>
    <s v="WA"/>
    <s v="720"/>
    <x v="2"/>
    <x v="1"/>
    <x v="0"/>
    <m/>
    <x v="4"/>
    <n v="659.65"/>
    <n v="26"/>
    <n v="1"/>
    <x v="0"/>
    <x v="0"/>
    <x v="6"/>
  </r>
  <r>
    <s v="3553539"/>
    <x v="1"/>
    <s v="GR Investment Properties LLC(STS)"/>
    <s v="11529 NE 124th Pl"/>
    <s v="Vancouver"/>
    <s v="WA"/>
    <s v="720"/>
    <x v="2"/>
    <x v="1"/>
    <x v="0"/>
    <m/>
    <x v="4"/>
    <n v="663.87"/>
    <n v="38"/>
    <n v="1"/>
    <x v="0"/>
    <x v="0"/>
    <x v="6"/>
  </r>
  <r>
    <s v="3558543"/>
    <x v="1"/>
    <s v="GR Investment Properties LLC(STS)"/>
    <s v="11501 NE 124th Pl"/>
    <s v="Vancouver"/>
    <s v="WA"/>
    <s v="720"/>
    <x v="2"/>
    <x v="1"/>
    <x v="0"/>
    <m/>
    <x v="4"/>
    <n v="665.39"/>
    <n v="47"/>
    <n v="1"/>
    <x v="0"/>
    <x v="0"/>
    <x v="6"/>
  </r>
  <r>
    <s v="3558545"/>
    <x v="1"/>
    <s v="GR Investment Properties LLC(STS)"/>
    <s v="11513 NE 124th Pl"/>
    <s v="Vancouver"/>
    <s v="WA"/>
    <s v="720"/>
    <x v="2"/>
    <x v="1"/>
    <x v="0"/>
    <m/>
    <x v="4"/>
    <n v="660.55"/>
    <n v="36"/>
    <n v="1"/>
    <x v="0"/>
    <x v="0"/>
    <x v="6"/>
  </r>
  <r>
    <s v="3536667"/>
    <x v="1"/>
    <s v="Tuscany Homes LLC(JDP)"/>
    <s v="12221 NE 116th Way"/>
    <s v="Vancouver"/>
    <s v="WA"/>
    <s v="720"/>
    <x v="2"/>
    <x v="1"/>
    <x v="0"/>
    <m/>
    <x v="4"/>
    <n v="635.77"/>
    <n v="27"/>
    <n v="1"/>
    <x v="0"/>
    <x v="0"/>
    <x v="6"/>
  </r>
  <r>
    <s v="3536668"/>
    <x v="1"/>
    <s v="Tuscany Homes LLC(JDP)"/>
    <s v="12209 NE 116th Way"/>
    <s v="Vancouver"/>
    <s v="WA"/>
    <s v="720"/>
    <x v="2"/>
    <x v="1"/>
    <x v="0"/>
    <m/>
    <x v="4"/>
    <n v="637.48"/>
    <n v="32"/>
    <n v="1"/>
    <x v="0"/>
    <x v="0"/>
    <x v="6"/>
  </r>
  <r>
    <s v="3543584"/>
    <x v="1"/>
    <s v="Urban NW Custom Homes Inc(SEP)"/>
    <s v="13712 NE 64th Cir #B"/>
    <s v="Vancouver"/>
    <s v="WA"/>
    <s v="720"/>
    <x v="2"/>
    <x v="1"/>
    <x v="0"/>
    <m/>
    <x v="4"/>
    <n v="1844.16"/>
    <n v="144"/>
    <n v="1"/>
    <x v="0"/>
    <x v="0"/>
    <x v="6"/>
  </r>
  <r>
    <s v="3545293"/>
    <x v="1"/>
    <s v="Urban NW Custom Homes Inc(SEP)"/>
    <s v="13712 NE 64th Cir #A"/>
    <s v="Vancouver"/>
    <s v="WA"/>
    <s v="720"/>
    <x v="2"/>
    <x v="1"/>
    <x v="3"/>
    <m/>
    <x v="4"/>
    <n v="685.48"/>
    <n v="28"/>
    <n v="1"/>
    <x v="0"/>
    <x v="0"/>
    <x v="6"/>
  </r>
  <r>
    <s v="3549838"/>
    <x v="1"/>
    <s v="Tuscany Homes LLC(STS)"/>
    <s v="12307 NE 116th St"/>
    <s v="Vancouver"/>
    <s v="WA"/>
    <s v="720"/>
    <x v="2"/>
    <x v="1"/>
    <x v="0"/>
    <m/>
    <x v="4"/>
    <n v="660.05"/>
    <n v="37"/>
    <n v="1"/>
    <x v="0"/>
    <x v="0"/>
    <x v="6"/>
  </r>
  <r>
    <s v="3549839"/>
    <x v="1"/>
    <s v="Tuscany Homes LLC(STS)"/>
    <s v="12319 NE 116th St"/>
    <s v="Vancouver"/>
    <s v="WA"/>
    <s v="720"/>
    <x v="2"/>
    <x v="1"/>
    <x v="0"/>
    <m/>
    <x v="4"/>
    <n v="660.55"/>
    <n v="40"/>
    <n v="1"/>
    <x v="0"/>
    <x v="0"/>
    <x v="6"/>
  </r>
  <r>
    <s v="3552247"/>
    <x v="1"/>
    <s v="/ affer Inc(JDP)"/>
    <s v="3305 Lincoln Ave"/>
    <s v="Vancouver"/>
    <s v="WA"/>
    <s v="720"/>
    <x v="2"/>
    <x v="1"/>
    <x v="0"/>
    <m/>
    <x v="4"/>
    <n v="3912.98"/>
    <n v="71"/>
    <n v="1"/>
    <x v="0"/>
    <x v="0"/>
    <x v="6"/>
  </r>
  <r>
    <s v="3555469"/>
    <x v="1"/>
    <s v="D R Horton Inc Portland(JDP)"/>
    <s v="11102 NE 115th Ct"/>
    <s v="Vancouver"/>
    <s v="WA"/>
    <s v="720"/>
    <x v="2"/>
    <x v="1"/>
    <x v="0"/>
    <m/>
    <x v="4"/>
    <n v="781.21"/>
    <n v="41"/>
    <n v="1"/>
    <x v="0"/>
    <x v="0"/>
    <x v="6"/>
  </r>
  <r>
    <s v="3533994"/>
    <x v="1"/>
    <s v="Creamer Construction LLC(CAG)"/>
    <s v="2853 NW 11th Ave"/>
    <s v="Camas"/>
    <s v="WA"/>
    <s v="720"/>
    <x v="1"/>
    <x v="1"/>
    <x v="3"/>
    <m/>
    <x v="4"/>
    <n v="664.05"/>
    <n v="31"/>
    <n v="1"/>
    <x v="0"/>
    <x v="0"/>
    <x v="6"/>
  </r>
  <r>
    <s v="3537262"/>
    <x v="1"/>
    <s v="GR Investment Properties LLC(VJS)"/>
    <s v="12314 NE 116th St"/>
    <s v="Vancouver"/>
    <s v="WA"/>
    <s v="720"/>
    <x v="1"/>
    <x v="1"/>
    <x v="0"/>
    <m/>
    <x v="4"/>
    <n v="714.18"/>
    <n v="37"/>
    <n v="1"/>
    <x v="0"/>
    <x v="0"/>
    <x v="6"/>
  </r>
  <r>
    <s v="3538152"/>
    <x v="1"/>
    <s v="GR Investment Properties LLC(CAG)"/>
    <s v="11608 NE 122nd Pl"/>
    <s v="Vancouver"/>
    <s v="WA"/>
    <s v="720"/>
    <x v="1"/>
    <x v="1"/>
    <x v="0"/>
    <m/>
    <x v="4"/>
    <n v="637.42999999999995"/>
    <n v="32"/>
    <n v="1"/>
    <x v="0"/>
    <x v="0"/>
    <x v="6"/>
  </r>
  <r>
    <s v="3543380"/>
    <x v="1"/>
    <s v="Albers, Eric B(STS)"/>
    <s v="10211 NE 189th St"/>
    <s v="Battle Ground"/>
    <s v="WA"/>
    <s v="720"/>
    <x v="1"/>
    <x v="1"/>
    <x v="0"/>
    <m/>
    <x v="4"/>
    <n v="2004.17"/>
    <n v="202"/>
    <n v="1"/>
    <x v="0"/>
    <x v="0"/>
    <x v="4"/>
  </r>
  <r>
    <s v="3544714"/>
    <x v="1"/>
    <s v="McKee, Dana M(JDP)"/>
    <s v="7509 NE 211th Cir"/>
    <s v="Battle Ground"/>
    <s v="WA"/>
    <s v="720"/>
    <x v="1"/>
    <x v="1"/>
    <x v="0"/>
    <m/>
    <x v="4"/>
    <n v="660.62"/>
    <n v="32"/>
    <n v="1"/>
    <x v="0"/>
    <x v="0"/>
    <x v="6"/>
  </r>
  <r>
    <s v="3544937"/>
    <x v="1"/>
    <s v="Manor Homes Washington Inc(MRE)"/>
    <s v="10802 NE 96th Ct"/>
    <s v="Vancouver"/>
    <s v="WA"/>
    <s v="720"/>
    <x v="1"/>
    <x v="1"/>
    <x v="3"/>
    <m/>
    <x v="4"/>
    <n v="685.16"/>
    <n v="23"/>
    <n v="1"/>
    <x v="0"/>
    <x v="0"/>
    <x v="6"/>
  </r>
  <r>
    <s v="3550413"/>
    <x v="1"/>
    <s v="Manor Homes Washington Inc(MRE)"/>
    <s v="10919 NE 95th Pl"/>
    <s v="Vancouver"/>
    <s v="WA"/>
    <s v="720"/>
    <x v="1"/>
    <x v="1"/>
    <x v="3"/>
    <m/>
    <x v="4"/>
    <n v="650.39"/>
    <n v="20"/>
    <n v="1"/>
    <x v="0"/>
    <x v="0"/>
    <x v="6"/>
  </r>
  <r>
    <s v="3552177"/>
    <x v="1"/>
    <s v="Cedars Construction LLC(VJS)"/>
    <s v="1350 S Quail Hill Pl"/>
    <s v="Ridgefield"/>
    <s v="WA"/>
    <s v="720"/>
    <x v="1"/>
    <x v="1"/>
    <x v="3"/>
    <m/>
    <x v="4"/>
    <n v="666.88"/>
    <n v="24"/>
    <n v="1"/>
    <x v="0"/>
    <x v="0"/>
    <x v="6"/>
  </r>
  <r>
    <s v="3560938"/>
    <x v="1"/>
    <s v="Whipple Creek Village LLC(VJS)"/>
    <s v="17418 NE 16th Ave"/>
    <s v="Ridgefield"/>
    <s v="WA"/>
    <s v="720"/>
    <x v="1"/>
    <x v="1"/>
    <x v="3"/>
    <m/>
    <x v="4"/>
    <n v="692"/>
    <n v="48"/>
    <n v="1"/>
    <x v="0"/>
    <x v="0"/>
    <x v="6"/>
  </r>
  <r>
    <s v="3561864"/>
    <x v="1"/>
    <s v="D R Horton Inc Portland(WEB)"/>
    <s v="3720 NE Sitka Dr"/>
    <s v="Camas"/>
    <s v="WA"/>
    <s v="720"/>
    <x v="1"/>
    <x v="1"/>
    <x v="3"/>
    <m/>
    <x v="4"/>
    <n v="652.23"/>
    <n v="29"/>
    <n v="1"/>
    <x v="0"/>
    <x v="0"/>
    <x v="6"/>
  </r>
  <r>
    <s v="3561866"/>
    <x v="1"/>
    <s v="D R Horton Inc Portland(WEB)"/>
    <s v="3722 NE Sitka Dr"/>
    <s v="Camas"/>
    <s v="WA"/>
    <s v="720"/>
    <x v="1"/>
    <x v="1"/>
    <x v="3"/>
    <m/>
    <x v="4"/>
    <n v="652.09"/>
    <n v="28"/>
    <n v="1"/>
    <x v="0"/>
    <x v="0"/>
    <x v="6"/>
  </r>
  <r>
    <s v="3561867"/>
    <x v="1"/>
    <s v="D R Horton Inc Portland(WEB)"/>
    <s v="3724 NE Sitka Dr"/>
    <s v="Camas"/>
    <s v="WA"/>
    <s v="720"/>
    <x v="1"/>
    <x v="1"/>
    <x v="3"/>
    <m/>
    <x v="4"/>
    <n v="654.1"/>
    <n v="39"/>
    <n v="1"/>
    <x v="0"/>
    <x v="0"/>
    <x v="6"/>
  </r>
  <r>
    <s v="3561869"/>
    <x v="1"/>
    <s v="D R Horton Inc Portland(WEB)"/>
    <s v="3726 NE Sitka Dr"/>
    <s v="Camas"/>
    <s v="WA"/>
    <s v="720"/>
    <x v="1"/>
    <x v="1"/>
    <x v="3"/>
    <m/>
    <x v="4"/>
    <n v="652.09"/>
    <n v="28"/>
    <n v="1"/>
    <x v="0"/>
    <x v="0"/>
    <x v="6"/>
  </r>
  <r>
    <s v="3528586"/>
    <x v="1"/>
    <s v="Kobilan, Douglas(SEP)"/>
    <s v="402 NW 114th St"/>
    <s v="Vancouver"/>
    <s v="WA"/>
    <s v="720"/>
    <x v="1"/>
    <x v="1"/>
    <x v="3"/>
    <m/>
    <x v="4"/>
    <n v="4033.44"/>
    <n v="109"/>
    <n v="1"/>
    <x v="0"/>
    <x v="0"/>
    <x v="4"/>
  </r>
  <r>
    <s v="3529658"/>
    <x v="1"/>
    <s v="LHV LLC(SEP)"/>
    <s v="2219 NE 88th St"/>
    <s v="Vancouver"/>
    <s v="WA"/>
    <s v="720"/>
    <x v="1"/>
    <x v="1"/>
    <x v="3"/>
    <m/>
    <x v="4"/>
    <n v="887.86"/>
    <n v="64"/>
    <n v="1"/>
    <x v="0"/>
    <x v="0"/>
    <x v="6"/>
  </r>
  <r>
    <s v="3529659"/>
    <x v="1"/>
    <s v="LHV LLC(SEP)"/>
    <s v="2217 NE 88th St"/>
    <s v="Vancouver"/>
    <s v="WA"/>
    <s v="720"/>
    <x v="1"/>
    <x v="1"/>
    <x v="3"/>
    <m/>
    <x v="4"/>
    <n v="669.09"/>
    <n v="57"/>
    <n v="1"/>
    <x v="0"/>
    <x v="0"/>
    <x v="6"/>
  </r>
  <r>
    <s v="3529660"/>
    <x v="1"/>
    <s v="LHV LLC(SEP)"/>
    <s v="2215 NE 88th St"/>
    <s v="Vancouver"/>
    <s v="WA"/>
    <s v="720"/>
    <x v="1"/>
    <x v="1"/>
    <x v="3"/>
    <m/>
    <x v="4"/>
    <n v="663.24"/>
    <n v="16"/>
    <n v="1"/>
    <x v="0"/>
    <x v="0"/>
    <x v="6"/>
  </r>
  <r>
    <s v="3532434"/>
    <x v="1"/>
    <s v="Tuscany Homes LLC(SEP)"/>
    <s v="3800 NW 3rd Ave"/>
    <s v="Camas"/>
    <s v="WA"/>
    <s v="720"/>
    <x v="1"/>
    <x v="1"/>
    <x v="0"/>
    <m/>
    <x v="4"/>
    <n v="873.5"/>
    <n v="163"/>
    <n v="1"/>
    <x v="0"/>
    <x v="0"/>
    <x v="6"/>
  </r>
  <r>
    <s v="3533018"/>
    <x v="1"/>
    <s v="Maduta, John s(SEP)"/>
    <s v="15113 NE 2nd Ave"/>
    <s v="Vancouver"/>
    <s v="WA"/>
    <s v="720"/>
    <x v="1"/>
    <x v="1"/>
    <x v="3"/>
    <m/>
    <x v="4"/>
    <n v="663.36"/>
    <n v="25"/>
    <n v="1"/>
    <x v="0"/>
    <x v="0"/>
    <x v="4"/>
  </r>
  <r>
    <s v="3533881"/>
    <x v="1"/>
    <s v="NW Elite Homes LLC(SEP)"/>
    <s v="9725 SE 16th St"/>
    <s v="Vancouver"/>
    <s v="WA"/>
    <s v="720"/>
    <x v="1"/>
    <x v="1"/>
    <x v="3"/>
    <m/>
    <x v="4"/>
    <n v="664.12"/>
    <n v="43"/>
    <n v="1"/>
    <x v="0"/>
    <x v="0"/>
    <x v="6"/>
  </r>
  <r>
    <s v="3533892"/>
    <x v="1"/>
    <s v="Gecho Construction(SEP)"/>
    <s v="3007 NE 2nd Ave"/>
    <s v="Camas"/>
    <s v="WA"/>
    <s v="720"/>
    <x v="1"/>
    <x v="1"/>
    <x v="3"/>
    <m/>
    <x v="4"/>
    <n v="1767.94"/>
    <n v="43"/>
    <n v="1"/>
    <x v="0"/>
    <x v="0"/>
    <x v="6"/>
  </r>
  <r>
    <s v="3534575"/>
    <x v="1"/>
    <s v="Restore Pro LLC(STS)"/>
    <s v="4501 NW 122nd St"/>
    <s v="Vancouver"/>
    <s v="WA"/>
    <s v="720"/>
    <x v="1"/>
    <x v="1"/>
    <x v="3"/>
    <m/>
    <x v="4"/>
    <n v="601.99"/>
    <n v="71"/>
    <n v="1"/>
    <x v="0"/>
    <x v="0"/>
    <x v="6"/>
  </r>
  <r>
    <s v="3534578"/>
    <x v="1"/>
    <s v="Restore Pro LLC(STS)"/>
    <s v="9610 NE 25th Ave"/>
    <s v="Vancouver"/>
    <s v="WA"/>
    <s v="720"/>
    <x v="1"/>
    <x v="1"/>
    <x v="3"/>
    <m/>
    <x v="4"/>
    <n v="1798.66"/>
    <n v="32"/>
    <n v="1"/>
    <x v="0"/>
    <x v="0"/>
    <x v="6"/>
  </r>
  <r>
    <s v="3534580"/>
    <x v="1"/>
    <s v="Restore Pro LLC(STS)"/>
    <s v="9706 NE 25th Ave"/>
    <s v="Vancouver"/>
    <s v="WA"/>
    <s v="720"/>
    <x v="1"/>
    <x v="1"/>
    <x v="3"/>
    <m/>
    <x v="4"/>
    <n v="663.08"/>
    <n v="35"/>
    <n v="1"/>
    <x v="0"/>
    <x v="0"/>
    <x v="6"/>
  </r>
  <r>
    <s v="3535259"/>
    <x v="1"/>
    <s v="U K A Construction(SEP)"/>
    <s v="2514 S 19th Ct"/>
    <s v="Ridgefield"/>
    <s v="WA"/>
    <s v="720"/>
    <x v="1"/>
    <x v="1"/>
    <x v="3"/>
    <m/>
    <x v="4"/>
    <n v="828.1"/>
    <n v="140"/>
    <n v="1"/>
    <x v="0"/>
    <x v="0"/>
    <x v="6"/>
  </r>
  <r>
    <s v="3536377"/>
    <x v="1"/>
    <s v="Pacific Lifestyle Homes(STS)"/>
    <s v="8506 NE 88th St"/>
    <s v="Vancouver"/>
    <s v="WA"/>
    <s v="720"/>
    <x v="1"/>
    <x v="1"/>
    <x v="0"/>
    <m/>
    <x v="4"/>
    <n v="3992.09"/>
    <n v="142"/>
    <n v="1"/>
    <x v="0"/>
    <x v="0"/>
    <x v="4"/>
  </r>
  <r>
    <s v="3536822"/>
    <x v="1"/>
    <s v="Kovtun, Vlad(STS)"/>
    <s v="321 W Fourth Plain Blvd"/>
    <s v="Vancouver"/>
    <s v="WA"/>
    <s v="720"/>
    <x v="1"/>
    <x v="1"/>
    <x v="3"/>
    <m/>
    <x v="4"/>
    <n v="664.69"/>
    <n v="46"/>
    <n v="1"/>
    <x v="0"/>
    <x v="0"/>
    <x v="4"/>
  </r>
  <r>
    <s v="3537372"/>
    <x v="1"/>
    <s v="Galland, Christopher D(SEP)"/>
    <s v="1901 NW 85th St"/>
    <s v="Vancouver"/>
    <s v="WA"/>
    <s v="720"/>
    <x v="1"/>
    <x v="1"/>
    <x v="3"/>
    <m/>
    <x v="4"/>
    <n v="663.53"/>
    <n v="38"/>
    <n v="1"/>
    <x v="0"/>
    <x v="0"/>
    <x v="5"/>
  </r>
  <r>
    <s v="3540080"/>
    <x v="1"/>
    <s v="Dawdy, Tim J(SEP)"/>
    <s v="413 Shobert Ave"/>
    <s v="Ridgefield"/>
    <s v="WA"/>
    <s v="720"/>
    <x v="1"/>
    <x v="1"/>
    <x v="3"/>
    <m/>
    <x v="4"/>
    <n v="733.2"/>
    <n v="93"/>
    <n v="1"/>
    <x v="0"/>
    <x v="0"/>
    <x v="4"/>
  </r>
  <r>
    <s v="3540290"/>
    <x v="1"/>
    <s v="Kunert, Kalina J(SEP)"/>
    <s v="2201 F St"/>
    <s v="Vancouver"/>
    <s v="WA"/>
    <s v="720"/>
    <x v="1"/>
    <x v="1"/>
    <x v="3"/>
    <m/>
    <x v="4"/>
    <n v="648.16999999999996"/>
    <n v="29"/>
    <n v="1"/>
    <x v="0"/>
    <x v="0"/>
    <x v="4"/>
  </r>
  <r>
    <s v="3541010"/>
    <x v="1"/>
    <s v="Maxson, Tim L(SEP)"/>
    <s v="7317 NW 10th Ave"/>
    <s v="Vancouver"/>
    <s v="WA"/>
    <s v="720"/>
    <x v="1"/>
    <x v="1"/>
    <x v="3"/>
    <m/>
    <x v="4"/>
    <n v="2952.61"/>
    <n v="71"/>
    <n v="1"/>
    <x v="0"/>
    <x v="0"/>
    <x v="4"/>
  </r>
  <r>
    <s v="3542690"/>
    <x v="1"/>
    <s v="Wyatt, Dan(SEP)"/>
    <s v="705 W 21st St"/>
    <s v="Vancouver"/>
    <s v="WA"/>
    <s v="720"/>
    <x v="1"/>
    <x v="1"/>
    <x v="0"/>
    <m/>
    <x v="4"/>
    <n v="1788.81"/>
    <n v="126"/>
    <n v="1"/>
    <x v="0"/>
    <x v="0"/>
    <x v="4"/>
  </r>
  <r>
    <s v="3542839"/>
    <x v="1"/>
    <s v="Bernhardt Jr, Ronald W(JDP)"/>
    <s v="13515 NE 176th Cir #POOL"/>
    <s v="Battle Ground"/>
    <s v="WA"/>
    <s v="720"/>
    <x v="1"/>
    <x v="1"/>
    <x v="0"/>
    <m/>
    <x v="4"/>
    <n v="817.26"/>
    <n v="128"/>
    <n v="1"/>
    <x v="0"/>
    <x v="0"/>
    <x v="5"/>
  </r>
  <r>
    <s v="3543375"/>
    <x v="1"/>
    <s v="Hill, Arianne E(STS)"/>
    <s v="10223 NE 189th St"/>
    <s v="Battle Ground"/>
    <s v="WA"/>
    <s v="720"/>
    <x v="1"/>
    <x v="1"/>
    <x v="0"/>
    <m/>
    <x v="4"/>
    <n v="1755.83"/>
    <n v="95"/>
    <n v="1"/>
    <x v="0"/>
    <x v="0"/>
    <x v="4"/>
  </r>
  <r>
    <s v="3543743"/>
    <x v="1"/>
    <s v="Axiom Luxury Homes LLC(SEP)"/>
    <s v="1506 SE 78th Ave"/>
    <s v="Vancouver"/>
    <s v="WA"/>
    <s v="720"/>
    <x v="1"/>
    <x v="1"/>
    <x v="0"/>
    <m/>
    <x v="4"/>
    <n v="617"/>
    <n v="18"/>
    <n v="1"/>
    <x v="0"/>
    <x v="0"/>
    <x v="6"/>
  </r>
  <r>
    <s v="3544059"/>
    <x v="1"/>
    <s v="Dewitz Construction LLC(SEP)"/>
    <s v="12400 NE 172nd Ave"/>
    <s v="Brush Prairie"/>
    <s v="WA"/>
    <s v="720"/>
    <x v="1"/>
    <x v="1"/>
    <x v="0"/>
    <m/>
    <x v="4"/>
    <n v="1881.91"/>
    <n v="502"/>
    <n v="1"/>
    <x v="0"/>
    <x v="0"/>
    <x v="6"/>
  </r>
  <r>
    <s v="3544601"/>
    <x v="1"/>
    <s v="Harroun, Jack A(JDP)"/>
    <s v="2621 Grant St"/>
    <s v="Vancouver"/>
    <s v="WA"/>
    <s v="720"/>
    <x v="1"/>
    <x v="1"/>
    <x v="3"/>
    <m/>
    <x v="4"/>
    <n v="647.64"/>
    <n v="9"/>
    <n v="1"/>
    <x v="0"/>
    <x v="0"/>
    <x v="4"/>
  </r>
  <r>
    <s v="3546042"/>
    <x v="1"/>
    <s v="Kingston Homes LLC(SEP)"/>
    <s v="3900 NW 127th St"/>
    <s v="Vancouver"/>
    <s v="WA"/>
    <s v="720"/>
    <x v="1"/>
    <x v="1"/>
    <x v="0"/>
    <m/>
    <x v="4"/>
    <n v="1855.26"/>
    <n v="75"/>
    <n v="1"/>
    <x v="0"/>
    <x v="0"/>
    <x v="6"/>
  </r>
  <r>
    <s v="3546057"/>
    <x v="1"/>
    <s v="Manley, Roch F(SEP)"/>
    <s v="2217 E St"/>
    <s v="Vancouver"/>
    <s v="WA"/>
    <s v="720"/>
    <x v="1"/>
    <x v="1"/>
    <x v="3"/>
    <m/>
    <x v="4"/>
    <n v="1768.39"/>
    <n v="85"/>
    <n v="1"/>
    <x v="0"/>
    <x v="0"/>
    <x v="4"/>
  </r>
  <r>
    <s v="3546773"/>
    <x v="1"/>
    <s v="Arellano, Sandra L(SEP)"/>
    <s v="5015 NE 109th St"/>
    <s v="Vancouver"/>
    <s v="WA"/>
    <s v="720"/>
    <x v="1"/>
    <x v="1"/>
    <x v="0"/>
    <m/>
    <x v="4"/>
    <n v="2266.2800000000002"/>
    <n v="225"/>
    <n v="1"/>
    <x v="0"/>
    <x v="0"/>
    <x v="4"/>
  </r>
  <r>
    <s v="3547691"/>
    <x v="1"/>
    <s v="Darter Construction LLC(JDP)"/>
    <s v="920 U St"/>
    <s v="Vancouver"/>
    <s v="WA"/>
    <s v="720"/>
    <x v="1"/>
    <x v="1"/>
    <x v="0"/>
    <m/>
    <x v="4"/>
    <n v="1759.73"/>
    <n v="82"/>
    <n v="1"/>
    <x v="0"/>
    <x v="0"/>
    <x v="4"/>
  </r>
  <r>
    <s v="3547692"/>
    <x v="1"/>
    <s v="Darter Construction LLC(JDP)"/>
    <s v="916 U St"/>
    <s v="Vancouver"/>
    <s v="WA"/>
    <s v="720"/>
    <x v="1"/>
    <x v="1"/>
    <x v="3"/>
    <m/>
    <x v="4"/>
    <n v="688.59"/>
    <n v="38"/>
    <n v="1"/>
    <x v="0"/>
    <x v="0"/>
    <x v="4"/>
  </r>
  <r>
    <s v="3547745"/>
    <x v="1"/>
    <s v="Lo, Joseph O(SEP)"/>
    <s v="4800 NW Washington St #B"/>
    <s v="Vancouver"/>
    <s v="WA"/>
    <s v="720"/>
    <x v="1"/>
    <x v="1"/>
    <x v="0"/>
    <m/>
    <x v="4"/>
    <n v="906.67"/>
    <n v="157"/>
    <n v="1"/>
    <x v="0"/>
    <x v="0"/>
    <x v="1"/>
  </r>
  <r>
    <s v="3547937"/>
    <x v="1"/>
    <s v="Gecho Construction(SEP)"/>
    <s v="2430 N L Dr"/>
    <s v="Washougal"/>
    <s v="WA"/>
    <s v="720"/>
    <x v="1"/>
    <x v="1"/>
    <x v="0"/>
    <m/>
    <x v="4"/>
    <n v="1771.04"/>
    <n v="114"/>
    <n v="1"/>
    <x v="0"/>
    <x v="0"/>
    <x v="6"/>
  </r>
  <r>
    <s v="3548013"/>
    <x v="1"/>
    <s v="Kovalenko, Victoria I(SEP)"/>
    <s v="428 Province Dr"/>
    <s v="Camas"/>
    <s v="WA"/>
    <s v="720"/>
    <x v="1"/>
    <x v="1"/>
    <x v="0"/>
    <m/>
    <x v="4"/>
    <n v="2064.3000000000002"/>
    <n v="144"/>
    <n v="1"/>
    <x v="0"/>
    <x v="0"/>
    <x v="4"/>
  </r>
  <r>
    <s v="3548014"/>
    <x v="1"/>
    <s v="Kovalenko, Victoria I(SEP)"/>
    <s v="424 Province Dr"/>
    <s v="Camas"/>
    <s v="WA"/>
    <s v="720"/>
    <x v="1"/>
    <x v="1"/>
    <x v="3"/>
    <m/>
    <x v="4"/>
    <n v="1959.31"/>
    <n v="114"/>
    <n v="1"/>
    <x v="0"/>
    <x v="0"/>
    <x v="4"/>
  </r>
  <r>
    <s v="3548779"/>
    <x v="1"/>
    <s v="Olin Homes LLC(STS)"/>
    <s v="404 NW 18th Ave"/>
    <s v="Camas"/>
    <s v="WA"/>
    <s v="720"/>
    <x v="1"/>
    <x v="1"/>
    <x v="3"/>
    <m/>
    <x v="4"/>
    <n v="4193.67"/>
    <n v="87"/>
    <n v="1"/>
    <x v="0"/>
    <x v="0"/>
    <x v="6"/>
  </r>
  <r>
    <s v="3549392"/>
    <x v="1"/>
    <s v="Pacific Lifestyle Homes(STS)"/>
    <s v="16525 NE 170th Ave"/>
    <s v="Brush Prairie"/>
    <s v="WA"/>
    <s v="720"/>
    <x v="1"/>
    <x v="1"/>
    <x v="3"/>
    <m/>
    <x v="4"/>
    <n v="684.3"/>
    <n v="56"/>
    <n v="1"/>
    <x v="0"/>
    <x v="0"/>
    <x v="6"/>
  </r>
  <r>
    <s v="3549932"/>
    <x v="1"/>
    <s v="Schuh, Loren R(JDP)"/>
    <s v="18017 NE Cramer Rd #Shop"/>
    <s v="Battle Ground"/>
    <s v="WA"/>
    <s v="720"/>
    <x v="1"/>
    <x v="1"/>
    <x v="3"/>
    <m/>
    <x v="4"/>
    <n v="2940.24"/>
    <n v="104"/>
    <n v="1"/>
    <x v="0"/>
    <x v="0"/>
    <x v="5"/>
  </r>
  <r>
    <s v="3552244"/>
    <x v="1"/>
    <s v="Silver Buckle Homes LLC(SEP)"/>
    <s v="11913 NE 31st St"/>
    <s v="Vancouver"/>
    <s v="WA"/>
    <s v="720"/>
    <x v="1"/>
    <x v="1"/>
    <x v="3"/>
    <m/>
    <x v="4"/>
    <n v="684.29"/>
    <n v="38"/>
    <n v="1"/>
    <x v="0"/>
    <x v="0"/>
    <x v="6"/>
  </r>
  <r>
    <s v="3553341"/>
    <x v="1"/>
    <s v="CM Investments LLC(STS)"/>
    <s v="3907 C St"/>
    <s v="Washougal"/>
    <s v="WA"/>
    <s v="720"/>
    <x v="1"/>
    <x v="1"/>
    <x v="3"/>
    <m/>
    <x v="4"/>
    <n v="688.48"/>
    <n v="32"/>
    <n v="1"/>
    <x v="0"/>
    <x v="0"/>
    <x v="4"/>
  </r>
  <r>
    <s v="3553496"/>
    <x v="1"/>
    <s v="Martel, Jason S(JDP)"/>
    <s v="115 S Santa Fe Ct"/>
    <s v="Vancouver"/>
    <s v="WA"/>
    <s v="720"/>
    <x v="1"/>
    <x v="1"/>
    <x v="3"/>
    <m/>
    <x v="4"/>
    <n v="4459.72"/>
    <n v="22"/>
    <n v="1"/>
    <x v="0"/>
    <x v="0"/>
    <x v="4"/>
  </r>
  <r>
    <s v="3554993"/>
    <x v="1"/>
    <s v="Akimenko, Yana(STS)"/>
    <s v="16510 NE 199th St"/>
    <s v="Battle Ground"/>
    <s v="WA"/>
    <s v="720"/>
    <x v="1"/>
    <x v="1"/>
    <x v="0"/>
    <m/>
    <x v="4"/>
    <n v="4596.59"/>
    <n v="407"/>
    <n v="1"/>
    <x v="0"/>
    <x v="0"/>
    <x v="1"/>
  </r>
  <r>
    <s v="3555817"/>
    <x v="1"/>
    <s v="Silver Buckle Homes LLC(SEP)"/>
    <s v="11901 NE 31st St"/>
    <s v="Vancouver"/>
    <s v="WA"/>
    <s v="720"/>
    <x v="1"/>
    <x v="1"/>
    <x v="3"/>
    <m/>
    <x v="4"/>
    <n v="684.44"/>
    <n v="32"/>
    <n v="1"/>
    <x v="0"/>
    <x v="0"/>
    <x v="6"/>
  </r>
  <r>
    <s v="3555820"/>
    <x v="1"/>
    <s v="Silver Buckle Homes LLC(SEP)"/>
    <s v="3015 NE 119th Ave"/>
    <s v="Vancouver"/>
    <s v="WA"/>
    <s v="720"/>
    <x v="1"/>
    <x v="1"/>
    <x v="3"/>
    <m/>
    <x v="4"/>
    <n v="615.54"/>
    <n v="28"/>
    <n v="1"/>
    <x v="0"/>
    <x v="0"/>
    <x v="6"/>
  </r>
  <r>
    <s v="3555821"/>
    <x v="1"/>
    <s v="Silver Buckle Homes LLC(SEP)"/>
    <s v="11905 NE 31st St"/>
    <s v="Vancouver"/>
    <s v="WA"/>
    <s v="720"/>
    <x v="1"/>
    <x v="1"/>
    <x v="3"/>
    <m/>
    <x v="4"/>
    <n v="684.26"/>
    <n v="31"/>
    <n v="1"/>
    <x v="0"/>
    <x v="0"/>
    <x v="6"/>
  </r>
  <r>
    <s v="3555823"/>
    <x v="1"/>
    <s v="Silver Buckle Homes LLC(SEP)"/>
    <s v="11909 NE 31st St"/>
    <s v="Vancouver"/>
    <s v="WA"/>
    <s v="720"/>
    <x v="1"/>
    <x v="1"/>
    <x v="3"/>
    <m/>
    <x v="4"/>
    <n v="652.01"/>
    <n v="32"/>
    <n v="1"/>
    <x v="0"/>
    <x v="0"/>
    <x v="6"/>
  </r>
  <r>
    <s v="3556009"/>
    <x v="1"/>
    <s v="Lorch, Connie L(JDP)"/>
    <s v="1505 N T St"/>
    <s v="Washougal"/>
    <s v="WA"/>
    <s v="720"/>
    <x v="1"/>
    <x v="1"/>
    <x v="0"/>
    <m/>
    <x v="4"/>
    <n v="1041.3499999999999"/>
    <n v="206"/>
    <n v="1"/>
    <x v="0"/>
    <x v="0"/>
    <x v="4"/>
  </r>
  <r>
    <s v="3556470"/>
    <x v="1"/>
    <s v="Broders, Joseph M(JDP)"/>
    <s v="3610 S St"/>
    <s v="Vancouver"/>
    <s v="WA"/>
    <s v="720"/>
    <x v="1"/>
    <x v="1"/>
    <x v="3"/>
    <m/>
    <x v="4"/>
    <n v="2935.08"/>
    <n v="46"/>
    <n v="1"/>
    <x v="0"/>
    <x v="0"/>
    <x v="4"/>
  </r>
  <r>
    <s v="3556787"/>
    <x v="1"/>
    <s v="Generation Homes Northwest(JDP)"/>
    <s v="11 Maple St"/>
    <s v="Ridgefield"/>
    <s v="WA"/>
    <s v="720"/>
    <x v="1"/>
    <x v="1"/>
    <x v="3"/>
    <m/>
    <x v="4"/>
    <n v="2938.12"/>
    <n v="62"/>
    <n v="1"/>
    <x v="0"/>
    <x v="0"/>
    <x v="6"/>
  </r>
  <r>
    <s v="3556836"/>
    <x v="1"/>
    <s v="Flores, Julie E(SEP)"/>
    <s v="1517 E Reserve St"/>
    <s v="Vancouver"/>
    <s v="WA"/>
    <s v="720"/>
    <x v="1"/>
    <x v="1"/>
    <x v="3"/>
    <m/>
    <x v="4"/>
    <n v="1215.79"/>
    <n v="56"/>
    <n v="1"/>
    <x v="0"/>
    <x v="0"/>
    <x v="4"/>
  </r>
  <r>
    <s v="3556838"/>
    <x v="1"/>
    <s v="Berezhnoy, Oksana V(JDP)"/>
    <s v="7504 NE 182nd Ave #A"/>
    <s v="Vancouver"/>
    <s v="WA"/>
    <s v="720"/>
    <x v="1"/>
    <x v="1"/>
    <x v="0"/>
    <m/>
    <x v="4"/>
    <n v="2814.48"/>
    <n v="420"/>
    <n v="1"/>
    <x v="0"/>
    <x v="0"/>
    <x v="4"/>
  </r>
  <r>
    <s v="3557152"/>
    <x v="1"/>
    <s v="Mikhalets, Sveta(SEP)"/>
    <s v="4733 N Adams St"/>
    <s v="Camas"/>
    <s v="WA"/>
    <s v="720"/>
    <x v="1"/>
    <x v="1"/>
    <x v="3"/>
    <m/>
    <x v="4"/>
    <n v="685.8"/>
    <n v="35"/>
    <n v="1"/>
    <x v="0"/>
    <x v="0"/>
    <x v="4"/>
  </r>
  <r>
    <s v="3557365"/>
    <x v="1"/>
    <s v="LHV LLC(STS)"/>
    <s v="1228 I St"/>
    <s v="Washougal"/>
    <s v="WA"/>
    <s v="720"/>
    <x v="1"/>
    <x v="1"/>
    <x v="3"/>
    <m/>
    <x v="4"/>
    <n v="1860.75"/>
    <n v="42"/>
    <n v="1"/>
    <x v="0"/>
    <x v="0"/>
    <x v="6"/>
  </r>
  <r>
    <s v="3558498"/>
    <x v="1"/>
    <s v="Sun Country Homes(SEP)"/>
    <s v="15403 NW 11th Ave"/>
    <s v="Vancouver"/>
    <s v="WA"/>
    <s v="720"/>
    <x v="1"/>
    <x v="1"/>
    <x v="3"/>
    <m/>
    <x v="4"/>
    <n v="4781.5"/>
    <n v="136"/>
    <n v="1"/>
    <x v="0"/>
    <x v="0"/>
    <x v="6"/>
  </r>
  <r>
    <s v="3558717"/>
    <x v="1"/>
    <s v="Babiy, Alla A(SEP)"/>
    <s v="5818 NE 61st Ct"/>
    <s v="Vancouver"/>
    <s v="WA"/>
    <s v="720"/>
    <x v="1"/>
    <x v="1"/>
    <x v="2"/>
    <m/>
    <x v="4"/>
    <n v="683.62"/>
    <n v="21"/>
    <n v="1"/>
    <x v="0"/>
    <x v="0"/>
    <x v="4"/>
  </r>
  <r>
    <s v="3559951"/>
    <x v="1"/>
    <s v="11-27-18 ATTACHED X SEC , NO TCP NEEDED,"/>
    <s v="7514 NW 15th Ave"/>
    <s v="Vancouver"/>
    <s v="WA"/>
    <s v="720"/>
    <x v="1"/>
    <x v="1"/>
    <x v="3"/>
    <m/>
    <x v="4"/>
    <n v="1871.37"/>
    <n v="47"/>
    <n v="1"/>
    <x v="0"/>
    <x v="0"/>
    <x v="6"/>
  </r>
  <r>
    <s v="3560247"/>
    <x v="1"/>
    <s v="Co, Boosakorn(STS)"/>
    <s v="2031 NW 40th Ave"/>
    <s v="Camas"/>
    <s v="WA"/>
    <s v="720"/>
    <x v="1"/>
    <x v="1"/>
    <x v="0"/>
    <m/>
    <x v="4"/>
    <n v="930.52"/>
    <n v="19"/>
    <n v="1"/>
    <x v="0"/>
    <x v="0"/>
    <x v="4"/>
  </r>
  <r>
    <s v="3560418"/>
    <x v="1"/>
    <s v="Pierce Development LLC(SEP)"/>
    <s v="1620 SE Porter Ct"/>
    <s v="Vancouver"/>
    <s v="WA"/>
    <s v="720"/>
    <x v="1"/>
    <x v="1"/>
    <x v="0"/>
    <m/>
    <x v="4"/>
    <n v="744.88"/>
    <n v="101"/>
    <n v="1"/>
    <x v="0"/>
    <x v="0"/>
    <x v="6"/>
  </r>
  <r>
    <s v="3560637"/>
    <x v="1"/>
    <s v="Pierce Development LLC(SEP)"/>
    <s v="14621 SE Rivershore Dr"/>
    <s v="Vancouver"/>
    <s v="WA"/>
    <s v="720"/>
    <x v="1"/>
    <x v="1"/>
    <x v="0"/>
    <m/>
    <x v="4"/>
    <n v="666.3"/>
    <n v="42"/>
    <n v="1"/>
    <x v="0"/>
    <x v="0"/>
    <x v="6"/>
  </r>
  <r>
    <s v="3526920"/>
    <x v="1"/>
    <s v="Restore Pro LLC(SEP)"/>
    <s v="9700 NE 25th Ave"/>
    <s v="Vancouver"/>
    <s v="WA"/>
    <s v="720"/>
    <x v="1"/>
    <x v="1"/>
    <x v="3"/>
    <m/>
    <x v="4"/>
    <n v="1806.65"/>
    <n v="35"/>
    <n v="1"/>
    <x v="0"/>
    <x v="0"/>
    <x v="6"/>
  </r>
  <r>
    <s v="3528588"/>
    <x v="1"/>
    <s v="Pierce Development LLC(SEP)"/>
    <s v="1007 K St"/>
    <s v="Washougal"/>
    <s v="WA"/>
    <s v="720"/>
    <x v="1"/>
    <x v="1"/>
    <x v="3"/>
    <m/>
    <x v="4"/>
    <n v="2811.7"/>
    <n v="58"/>
    <n v="1"/>
    <x v="0"/>
    <x v="0"/>
    <x v="6"/>
  </r>
  <r>
    <s v="3543242"/>
    <x v="1"/>
    <s v="Darter Construction LLC(SEP)"/>
    <s v="212 N Lieser Rd"/>
    <s v="Vancouver"/>
    <s v="WA"/>
    <s v="720"/>
    <x v="1"/>
    <x v="1"/>
    <x v="3"/>
    <m/>
    <x v="4"/>
    <n v="1867.4"/>
    <n v="49"/>
    <n v="1"/>
    <x v="0"/>
    <x v="0"/>
    <x v="4"/>
  </r>
  <r>
    <s v="3556497"/>
    <x v="1"/>
    <s v="Reeder, Doug D(SEP)"/>
    <s v="11800 NE 189th St"/>
    <s v="Battle Ground"/>
    <s v="WA"/>
    <s v="720"/>
    <x v="1"/>
    <x v="1"/>
    <x v="3"/>
    <m/>
    <x v="4"/>
    <n v="739.3"/>
    <n v="108"/>
    <n v="1"/>
    <x v="0"/>
    <x v="0"/>
    <x v="4"/>
  </r>
  <r>
    <s v="3558194"/>
    <x v="1"/>
    <s v="Quail Custom Homes(JDP)"/>
    <s v="23811 NW Hillhurst Rd"/>
    <s v="Ridgefield"/>
    <s v="WA"/>
    <s v="720"/>
    <x v="1"/>
    <x v="1"/>
    <x v="0"/>
    <m/>
    <x v="4"/>
    <n v="5267.82"/>
    <n v="377"/>
    <n v="1"/>
    <x v="0"/>
    <x v="0"/>
    <x v="6"/>
  </r>
  <r>
    <s v="3554111"/>
    <x v="1"/>
    <s v="Summit NW Construction LLC(SEP)"/>
    <s v="18106 NE 149th Ave"/>
    <s v="Brush Prairie"/>
    <s v="WA"/>
    <s v="720"/>
    <x v="1"/>
    <x v="1"/>
    <x v="0"/>
    <m/>
    <x v="4"/>
    <n v="1167.5999999999999"/>
    <n v="31"/>
    <n v="1"/>
    <x v="0"/>
    <x v="0"/>
    <x v="6"/>
  </r>
  <r>
    <s v="3554565"/>
    <x v="1"/>
    <s v="1Strong, Chris S(STS)"/>
    <s v="2719 NE Everett St"/>
    <s v="Camas"/>
    <s v="WA"/>
    <s v="720"/>
    <x v="1"/>
    <x v="1"/>
    <x v="0"/>
    <m/>
    <x v="4"/>
    <n v="6670.79"/>
    <n v="156"/>
    <n v="1"/>
    <x v="0"/>
    <x v="0"/>
    <x v="4"/>
  </r>
  <r>
    <s v="3555690"/>
    <x v="1"/>
    <s v="Rs3 Homes(STS)"/>
    <s v="29504 NW 71st Ave"/>
    <s v="Ridgefield"/>
    <s v="WA"/>
    <s v="720"/>
    <x v="1"/>
    <x v="1"/>
    <x v="0"/>
    <m/>
    <x v="4"/>
    <n v="11139.09"/>
    <n v="108"/>
    <n v="1"/>
    <x v="0"/>
    <x v="0"/>
    <x v="6"/>
  </r>
  <r>
    <s v="3557898"/>
    <x v="1"/>
    <s v="Bauter, Steve(SEP)"/>
    <s v="410 N 1st"/>
    <s v="Ridgefield"/>
    <s v="WA"/>
    <s v="720"/>
    <x v="1"/>
    <x v="1"/>
    <x v="3"/>
    <m/>
    <x v="4"/>
    <n v="2373.64"/>
    <n v="63"/>
    <n v="1"/>
    <x v="0"/>
    <x v="0"/>
    <x v="4"/>
  </r>
  <r>
    <s v="3560739"/>
    <x v="1"/>
    <s v="Syulyukov, Vitaliy S(JDP)"/>
    <s v="112 NW 97th Cir"/>
    <s v="Vancouver"/>
    <s v="WA"/>
    <s v="720"/>
    <x v="1"/>
    <x v="1"/>
    <x v="3"/>
    <m/>
    <x v="4"/>
    <n v="1884.73"/>
    <n v="67"/>
    <n v="1"/>
    <x v="0"/>
    <x v="0"/>
    <x v="4"/>
  </r>
  <r>
    <s v="3561847"/>
    <x v="1"/>
    <s v="Nordic Home Bldrs(SEP)"/>
    <s v="300 NW 52nd St"/>
    <s v="Vancouver"/>
    <s v="WA"/>
    <s v="720"/>
    <x v="1"/>
    <x v="1"/>
    <x v="3"/>
    <m/>
    <x v="4"/>
    <n v="4293.03"/>
    <n v="44"/>
    <n v="1"/>
    <x v="0"/>
    <x v="0"/>
    <x v="4"/>
  </r>
  <r>
    <s v="3550600"/>
    <x v="1"/>
    <s v="Temp Customer, DO NOT TRACK(CMH)"/>
    <s v="123 Test St"/>
    <s v="Ridgefield"/>
    <s v="WA"/>
    <s v="720"/>
    <x v="1"/>
    <x v="1"/>
    <x v="3"/>
    <m/>
    <x v="4"/>
    <n v="0"/>
    <m/>
    <n v="1"/>
    <x v="1"/>
    <x v="1"/>
    <x v="1"/>
  </r>
  <r>
    <s v="3531052"/>
    <x v="0"/>
    <s v="Paul Karlsen Bldg(STS)"/>
    <s v="7015 NE 12th Ave #A"/>
    <s v="Vancouver"/>
    <s v="WA"/>
    <s v="720"/>
    <x v="2"/>
    <x v="1"/>
    <x v="0"/>
    <m/>
    <x v="4"/>
    <n v="1698.02"/>
    <n v="101"/>
    <n v="1"/>
    <x v="0"/>
    <x v="0"/>
    <x v="6"/>
  </r>
  <r>
    <s v="3540754"/>
    <x v="0"/>
    <s v="Graham, Laraine(BBH)"/>
    <s v="9117 NE 72nd St"/>
    <s v="Vancouver"/>
    <s v="WA"/>
    <s v="720"/>
    <x v="2"/>
    <x v="1"/>
    <x v="0"/>
    <m/>
    <x v="4"/>
    <n v="1177.73"/>
    <n v="12"/>
    <n v="1"/>
    <x v="0"/>
    <x v="0"/>
    <x v="4"/>
  </r>
  <r>
    <s v="3553330"/>
    <x v="0"/>
    <s v="Columbia Tech Center LLC(STS)"/>
    <s v="300 SE 184th Ave #A1"/>
    <s v="Vancouver"/>
    <s v="WA"/>
    <s v="720"/>
    <x v="2"/>
    <x v="1"/>
    <x v="0"/>
    <m/>
    <x v="4"/>
    <n v="1164.72"/>
    <n v="42"/>
    <n v="1"/>
    <x v="0"/>
    <x v="0"/>
    <x v="4"/>
  </r>
  <r>
    <s v="3553332"/>
    <x v="0"/>
    <s v="Columbia Tech Center LLC(STS)"/>
    <s v="300 SE 184th Ave #D35"/>
    <s v="Vancouver"/>
    <s v="WA"/>
    <s v="720"/>
    <x v="2"/>
    <x v="1"/>
    <x v="0"/>
    <m/>
    <x v="4"/>
    <n v="1166.96"/>
    <n v="48"/>
    <n v="1"/>
    <x v="0"/>
    <x v="0"/>
    <x v="4"/>
  </r>
  <r>
    <s v="3553333"/>
    <x v="0"/>
    <s v="Columbia Tech Center LLC(STS)"/>
    <s v="300 SE 184th Ave #E49"/>
    <s v="Vancouver"/>
    <s v="WA"/>
    <s v="720"/>
    <x v="2"/>
    <x v="1"/>
    <x v="3"/>
    <m/>
    <x v="4"/>
    <n v="1153.75"/>
    <n v="26"/>
    <n v="1"/>
    <x v="0"/>
    <x v="0"/>
    <x v="4"/>
  </r>
  <r>
    <s v="3553334"/>
    <x v="0"/>
    <s v="Columbia Tech Center LLC(STS)"/>
    <s v="300 SE 184th Ave #C23"/>
    <s v="Vancouver"/>
    <s v="WA"/>
    <s v="720"/>
    <x v="2"/>
    <x v="1"/>
    <x v="0"/>
    <m/>
    <x v="4"/>
    <n v="1153.48"/>
    <n v="12"/>
    <n v="1"/>
    <x v="0"/>
    <x v="0"/>
    <x v="4"/>
  </r>
  <r>
    <s v="3553335"/>
    <x v="0"/>
    <s v="Columbia Tech Center LLC(STS)"/>
    <s v="300 SE 184th Ave #F61"/>
    <s v="Vancouver"/>
    <s v="WA"/>
    <s v="720"/>
    <x v="2"/>
    <x v="1"/>
    <x v="0"/>
    <m/>
    <x v="4"/>
    <n v="1157.6099999999999"/>
    <n v="23"/>
    <n v="1"/>
    <x v="0"/>
    <x v="0"/>
    <x v="4"/>
  </r>
  <r>
    <s v="3553336"/>
    <x v="0"/>
    <s v="Columbia Tech Center LLC(STS)"/>
    <s v="300 SE 184th Ave #G73"/>
    <s v="Vancouver"/>
    <s v="WA"/>
    <s v="720"/>
    <x v="2"/>
    <x v="1"/>
    <x v="0"/>
    <m/>
    <x v="4"/>
    <n v="1156.8499999999999"/>
    <n v="21"/>
    <n v="1"/>
    <x v="0"/>
    <x v="0"/>
    <x v="4"/>
  </r>
  <r>
    <s v="3553337"/>
    <x v="0"/>
    <s v="Columbia Tech Center LLC(STS)"/>
    <s v="300 SE 184th Ave #H87"/>
    <s v="Vancouver"/>
    <s v="WA"/>
    <s v="720"/>
    <x v="2"/>
    <x v="1"/>
    <x v="0"/>
    <m/>
    <x v="4"/>
    <n v="1161.3499999999999"/>
    <n v="33"/>
    <n v="1"/>
    <x v="0"/>
    <x v="0"/>
    <x v="4"/>
  </r>
  <r>
    <s v="3553946"/>
    <x v="0"/>
    <s v="Columbia Tech Center LLC(STS)"/>
    <s v="300 SE 184th Ave #B11"/>
    <s v="Vancouver"/>
    <s v="WA"/>
    <s v="720"/>
    <x v="2"/>
    <x v="1"/>
    <x v="0"/>
    <m/>
    <x v="4"/>
    <n v="1161.3499999999999"/>
    <n v="33"/>
    <n v="1"/>
    <x v="0"/>
    <x v="0"/>
    <x v="4"/>
  </r>
  <r>
    <s v="3553947"/>
    <x v="0"/>
    <s v="Columbia Tech Center LLC(STS)"/>
    <s v="300 SE 184th Ave #I99"/>
    <s v="Vancouver"/>
    <s v="WA"/>
    <s v="720"/>
    <x v="2"/>
    <x v="1"/>
    <x v="0"/>
    <m/>
    <x v="4"/>
    <n v="1153.8599999999999"/>
    <n v="13"/>
    <n v="1"/>
    <x v="0"/>
    <x v="0"/>
    <x v="4"/>
  </r>
  <r>
    <s v="3554454"/>
    <x v="0"/>
    <s v="D R Horton Inc Portland(JDP)"/>
    <s v="11118 NE 115th Ct"/>
    <s v="Vancouver"/>
    <s v="WA"/>
    <s v="720"/>
    <x v="2"/>
    <x v="1"/>
    <x v="0"/>
    <m/>
    <x v="4"/>
    <n v="2174.83"/>
    <n v="32"/>
    <n v="1"/>
    <x v="0"/>
    <x v="0"/>
    <x v="6"/>
  </r>
  <r>
    <s v="3504661"/>
    <x v="0"/>
    <s v="Haylett, Frank(EJA)"/>
    <s v="3260 P St"/>
    <s v="Washougal"/>
    <s v="WA"/>
    <s v="720"/>
    <x v="1"/>
    <x v="1"/>
    <x v="3"/>
    <m/>
    <x v="4"/>
    <n v="1791.49"/>
    <n v="48"/>
    <n v="1"/>
    <x v="0"/>
    <x v="0"/>
    <x v="4"/>
  </r>
  <r>
    <s v="3541448"/>
    <x v="0"/>
    <s v="Major, Donna M(SEP)"/>
    <s v="4706 NE 114th St"/>
    <s v="Vancouver"/>
    <s v="WA"/>
    <s v="720"/>
    <x v="1"/>
    <x v="1"/>
    <x v="3"/>
    <m/>
    <x v="4"/>
    <n v="653.91999999999996"/>
    <n v="24"/>
    <n v="1"/>
    <x v="0"/>
    <x v="0"/>
    <x v="4"/>
  </r>
  <r>
    <s v="3541450"/>
    <x v="0"/>
    <s v="Major, Donna M(SEP)"/>
    <s v="4710 NE 114th St"/>
    <s v="Vancouver"/>
    <s v="WA"/>
    <s v="720"/>
    <x v="1"/>
    <x v="1"/>
    <x v="3"/>
    <m/>
    <x v="4"/>
    <n v="654.21"/>
    <n v="26"/>
    <n v="1"/>
    <x v="0"/>
    <x v="0"/>
    <x v="4"/>
  </r>
  <r>
    <s v="3542059"/>
    <x v="0"/>
    <s v="McDonald, Michael(STS)"/>
    <s v="6006 SE 354th ave"/>
    <s v="Washougal"/>
    <s v="WA"/>
    <s v="720"/>
    <x v="1"/>
    <x v="1"/>
    <x v="0"/>
    <m/>
    <x v="4"/>
    <n v="760.07"/>
    <n v="104"/>
    <n v="1"/>
    <x v="0"/>
    <x v="0"/>
    <x v="4"/>
  </r>
  <r>
    <s v="3542060"/>
    <x v="0"/>
    <s v="Anderson, John L(STS)"/>
    <s v="35317 NE Sunset View Rd"/>
    <s v="Washougal"/>
    <s v="WA"/>
    <s v="720"/>
    <x v="1"/>
    <x v="1"/>
    <x v="0"/>
    <m/>
    <x v="4"/>
    <n v="1764.09"/>
    <n v="455"/>
    <n v="1"/>
    <x v="0"/>
    <x v="0"/>
    <x v="4"/>
  </r>
  <r>
    <s v="3547335"/>
    <x v="0"/>
    <s v="Conex Materials Inc(C5C)"/>
    <s v="1497 N Columbia Ridge Way"/>
    <s v="Washougal"/>
    <s v="WA"/>
    <s v="720"/>
    <x v="1"/>
    <x v="1"/>
    <x v="0"/>
    <m/>
    <x v="4"/>
    <n v="659.22"/>
    <n v="34"/>
    <n v="1"/>
    <x v="0"/>
    <x v="0"/>
    <x v="6"/>
  </r>
  <r>
    <s v="3547336"/>
    <x v="0"/>
    <s v="Conex Materials Inc(C5C)"/>
    <s v="1477 N Columbia Ridge Way"/>
    <s v="Washougal"/>
    <s v="WA"/>
    <s v="720"/>
    <x v="1"/>
    <x v="1"/>
    <x v="0"/>
    <m/>
    <x v="4"/>
    <n v="1240.0999999999999"/>
    <n v="276"/>
    <n v="1"/>
    <x v="0"/>
    <x v="0"/>
    <x v="6"/>
  </r>
  <r>
    <s v="3547611"/>
    <x v="0"/>
    <s v="Conex Materials Inc(C5C)"/>
    <s v="1457 N Columbia Ridge Way"/>
    <s v="Washougal"/>
    <s v="WA"/>
    <s v="720"/>
    <x v="1"/>
    <x v="1"/>
    <x v="0"/>
    <m/>
    <x v="4"/>
    <n v="1778.62"/>
    <n v="123"/>
    <n v="1"/>
    <x v="0"/>
    <x v="0"/>
    <x v="6"/>
  </r>
  <r>
    <s v="3550283"/>
    <x v="0"/>
    <s v="Davis, Laurie M(JDP)"/>
    <s v="7006 NW 25th Ave"/>
    <s v="Vancouver"/>
    <s v="WA"/>
    <s v="720"/>
    <x v="1"/>
    <x v="1"/>
    <x v="0"/>
    <m/>
    <x v="4"/>
    <n v="1515.81"/>
    <n v="372"/>
    <n v="1"/>
    <x v="0"/>
    <x v="0"/>
    <x v="4"/>
  </r>
  <r>
    <s v="3519857"/>
    <x v="0"/>
    <s v="Saidov, Oleg G(STS)"/>
    <s v="135 N 19th Ct"/>
    <s v="Ridgefield"/>
    <s v="WA"/>
    <s v="720"/>
    <x v="1"/>
    <x v="1"/>
    <x v="0"/>
    <m/>
    <x v="4"/>
    <n v="1530.59"/>
    <n v="102"/>
    <n v="1"/>
    <x v="0"/>
    <x v="0"/>
    <x v="4"/>
  </r>
  <r>
    <s v="3538252"/>
    <x v="0"/>
    <s v="Abbott, Kevin(JDP)"/>
    <s v="5119 NE 146th St"/>
    <s v="Vancouver"/>
    <s v="WA"/>
    <s v="720"/>
    <x v="1"/>
    <x v="1"/>
    <x v="0"/>
    <m/>
    <x v="4"/>
    <n v="1816.61"/>
    <n v="377"/>
    <n v="1"/>
    <x v="0"/>
    <x v="0"/>
    <x v="4"/>
  </r>
  <r>
    <s v="3544331"/>
    <x v="0"/>
    <s v="Prudent Capital LLC(JDP)"/>
    <s v="7416 NE 53rd Ave"/>
    <s v="Vancouver"/>
    <s v="WA"/>
    <s v="720"/>
    <x v="1"/>
    <x v="1"/>
    <x v="3"/>
    <m/>
    <x v="4"/>
    <n v="1905.05"/>
    <n v="93"/>
    <n v="1"/>
    <x v="0"/>
    <x v="0"/>
    <x v="4"/>
  </r>
  <r>
    <s v="3558294"/>
    <x v="0"/>
    <s v="11-16-18 SEE WO # 3558295 FOR DETAILS,JD"/>
    <s v="11117 SE Evergreen Hwy"/>
    <s v="Vancouver"/>
    <s v="WA"/>
    <s v="720"/>
    <x v="1"/>
    <x v="1"/>
    <x v="0"/>
    <m/>
    <x v="4"/>
    <n v="2447.64"/>
    <n v="61"/>
    <n v="1"/>
    <x v="0"/>
    <x v="0"/>
    <x v="6"/>
  </r>
  <r>
    <s v="3532993"/>
    <x v="1"/>
    <s v="Evergreen Homes NW LLC(STS)"/>
    <s v="4003 NE 50th Ave"/>
    <s v="Vancouver"/>
    <s v="WA"/>
    <s v="720"/>
    <x v="1"/>
    <x v="1"/>
    <x v="0"/>
    <m/>
    <x v="4"/>
    <n v="1497.48"/>
    <n v="397"/>
    <n v="1"/>
    <x v="0"/>
    <x v="0"/>
    <x v="6"/>
  </r>
  <r>
    <s v="3534007"/>
    <x v="0"/>
    <s v="Install 1&quot; service for CNG Trailor"/>
    <s v="4628 S 16th Dr Lot 29"/>
    <s v="Ridgefield"/>
    <s v="WA"/>
    <s v="720"/>
    <x v="1"/>
    <x v="1"/>
    <x v="0"/>
    <m/>
    <x v="4"/>
    <n v="11077.98"/>
    <n v="25"/>
    <n v="1"/>
    <x v="0"/>
    <x v="0"/>
    <x v="1"/>
  </r>
  <r>
    <s v="3552918"/>
    <x v="0"/>
    <s v="Stutzman Services Inc(EJA)"/>
    <s v="4185 Spicer Dr SE #WareHs"/>
    <s v="Albany"/>
    <s v=""/>
    <s v="720"/>
    <x v="0"/>
    <x v="0"/>
    <x v="0"/>
    <m/>
    <x v="5"/>
    <n v="2301.7199999999998"/>
    <n v="92"/>
    <n v="1"/>
    <x v="0"/>
    <x v="0"/>
    <x v="8"/>
  </r>
  <r>
    <s v="3567432"/>
    <x v="0"/>
    <s v="Mayers Custom Meats Inc(SAS)"/>
    <s v="12903 NE 72nd Ave"/>
    <s v="Vancouver"/>
    <s v="WA"/>
    <s v="720"/>
    <x v="0"/>
    <x v="0"/>
    <x v="0"/>
    <m/>
    <x v="5"/>
    <n v="5902.48"/>
    <n v="132"/>
    <n v="1"/>
    <x v="0"/>
    <x v="0"/>
    <x v="0"/>
  </r>
  <r>
    <s v="3565348"/>
    <x v="0"/>
    <s v="Tower Mall Properties LLC(SAS)"/>
    <s v="815 MacArthur Blvd"/>
    <s v="Vancouver"/>
    <s v="WA"/>
    <s v="720"/>
    <x v="0"/>
    <x v="0"/>
    <x v="0"/>
    <m/>
    <x v="5"/>
    <n v="10992.61"/>
    <n v="12"/>
    <n v="1"/>
    <x v="0"/>
    <x v="0"/>
    <x v="0"/>
  </r>
  <r>
    <s v="3572793"/>
    <x v="0"/>
    <s v="Ek Plumbing Inc"/>
    <s v="502 SE 1st St"/>
    <s v="Battle Ground"/>
    <s v="WA"/>
    <s v="720"/>
    <x v="0"/>
    <x v="0"/>
    <x v="0"/>
    <m/>
    <x v="5"/>
    <n v="5763.53"/>
    <n v="30"/>
    <n v="1"/>
    <x v="0"/>
    <x v="0"/>
    <x v="0"/>
  </r>
  <r>
    <s v="3574917"/>
    <x v="0"/>
    <s v="Core Industries Inc(EJA)"/>
    <s v="738 SE Sumner St"/>
    <s v="Camas"/>
    <s v="WA"/>
    <s v="720"/>
    <x v="0"/>
    <x v="0"/>
    <x v="0"/>
    <m/>
    <x v="5"/>
    <n v="23204.09"/>
    <n v="105"/>
    <n v="1"/>
    <x v="0"/>
    <x v="0"/>
    <x v="0"/>
  </r>
  <r>
    <s v="3575249"/>
    <x v="0"/>
    <s v="Manzhura, Aleksandr(EJA)"/>
    <s v="7209 NE 131st Ave"/>
    <s v="Vancouver"/>
    <s v="WA"/>
    <s v="720"/>
    <x v="0"/>
    <x v="0"/>
    <x v="0"/>
    <m/>
    <x v="5"/>
    <n v="15599.09"/>
    <n v="223"/>
    <n v="1"/>
    <x v="0"/>
    <x v="0"/>
    <x v="0"/>
  </r>
  <r>
    <s v="3592872"/>
    <x v="0"/>
    <s v="Grand Ronde Inc(SAS)"/>
    <s v="2903 E Fourth Plain Blvd"/>
    <s v="Vancouver"/>
    <s v="WA"/>
    <s v="720"/>
    <x v="0"/>
    <x v="0"/>
    <x v="0"/>
    <m/>
    <x v="5"/>
    <n v="13206.25"/>
    <n v="73"/>
    <n v="1"/>
    <x v="0"/>
    <x v="0"/>
    <x v="0"/>
  </r>
  <r>
    <s v="3584878"/>
    <x v="0"/>
    <s v="Install 1&quot; (p) curb svc"/>
    <s v="246 A &amp; B Lincoln St #CURB"/>
    <s v="White Salmon"/>
    <s v="WA"/>
    <s v="720"/>
    <x v="0"/>
    <x v="1"/>
    <x v="0"/>
    <m/>
    <x v="5"/>
    <n v="787.75"/>
    <n v="20"/>
    <n v="1"/>
    <x v="0"/>
    <x v="0"/>
    <x v="1"/>
  </r>
  <r>
    <s v="3562876"/>
    <x v="0"/>
    <s v="Install 2&quot; (p) curb svc w/5500 EFV"/>
    <s v="9317 NE 72nd Ave #Bldg A"/>
    <s v="Vancouver"/>
    <s v="WA"/>
    <s v="720"/>
    <x v="0"/>
    <x v="1"/>
    <x v="1"/>
    <m/>
    <x v="5"/>
    <n v="4648.71"/>
    <n v="67"/>
    <n v="1"/>
    <x v="0"/>
    <x v="0"/>
    <x v="1"/>
  </r>
  <r>
    <s v="3560679"/>
    <x v="0"/>
    <s v="PH1-Install service stub inside property"/>
    <s v="4505 NE 42nd Ave"/>
    <s v="Vancouver"/>
    <s v="WA"/>
    <s v="720"/>
    <x v="0"/>
    <x v="1"/>
    <x v="1"/>
    <m/>
    <x v="5"/>
    <n v="18132.66"/>
    <n v="3"/>
    <n v="1"/>
    <x v="0"/>
    <x v="0"/>
    <x v="0"/>
  </r>
  <r>
    <s v="3585477"/>
    <x v="0"/>
    <s v="Stub in 2&quot; (p) svc"/>
    <s v="5741 NW Fisher Creek Dr #Stub"/>
    <s v="Camas"/>
    <s v="WA"/>
    <s v="720"/>
    <x v="0"/>
    <x v="1"/>
    <x v="1"/>
    <m/>
    <x v="5"/>
    <n v="5214.82"/>
    <n v="863"/>
    <n v="1"/>
    <x v="0"/>
    <x v="0"/>
    <x v="1"/>
  </r>
  <r>
    <s v="3527598"/>
    <x v="0"/>
    <s v="Vancouver Housing Auth(SAS)"/>
    <s v="500 Omaha Way"/>
    <s v="Vancouver"/>
    <s v="WA"/>
    <s v="720"/>
    <x v="0"/>
    <x v="1"/>
    <x v="0"/>
    <m/>
    <x v="5"/>
    <n v="1433.53"/>
    <n v="165"/>
    <n v="1"/>
    <x v="0"/>
    <x v="0"/>
    <x v="0"/>
  </r>
  <r>
    <s v="3550538"/>
    <x v="0"/>
    <s v="Global Solariums Inc(SAS)"/>
    <s v="7402 NE St Johns Rd #BldgC"/>
    <s v="Vancouver"/>
    <s v="WA"/>
    <s v="720"/>
    <x v="0"/>
    <x v="1"/>
    <x v="0"/>
    <m/>
    <x v="5"/>
    <n v="1154.54"/>
    <n v="6"/>
    <n v="1"/>
    <x v="0"/>
    <x v="0"/>
    <x v="0"/>
  </r>
  <r>
    <s v="3550539"/>
    <x v="0"/>
    <s v="Global Solariums Inc(SAS)"/>
    <s v="7402 NE St Johns Rd #Office"/>
    <s v="Vancouver"/>
    <s v="WA"/>
    <s v="720"/>
    <x v="0"/>
    <x v="1"/>
    <x v="0"/>
    <m/>
    <x v="5"/>
    <n v="1157.22"/>
    <n v="13"/>
    <n v="1"/>
    <x v="0"/>
    <x v="0"/>
    <x v="1"/>
  </r>
  <r>
    <s v="3550540"/>
    <x v="0"/>
    <s v="Global Solariums Inc(SAS)"/>
    <s v="7402 NE St Johns Rd #BldgA"/>
    <s v="Vancouver"/>
    <s v="WA"/>
    <s v="720"/>
    <x v="0"/>
    <x v="1"/>
    <x v="0"/>
    <m/>
    <x v="5"/>
    <n v="1157.22"/>
    <n v="13"/>
    <n v="1"/>
    <x v="0"/>
    <x v="0"/>
    <x v="0"/>
  </r>
  <r>
    <s v="3550541"/>
    <x v="0"/>
    <s v="Global Solariums Inc(SAS)"/>
    <s v="7402 NE St Johns Rd #BldgB"/>
    <s v="Vancouver"/>
    <s v="WA"/>
    <s v="720"/>
    <x v="0"/>
    <x v="1"/>
    <x v="0"/>
    <m/>
    <x v="5"/>
    <n v="1155.31"/>
    <n v="8"/>
    <n v="1"/>
    <x v="0"/>
    <x v="0"/>
    <x v="0"/>
  </r>
  <r>
    <s v="3557929"/>
    <x v="0"/>
    <s v="Cowlitz Tribal Gaming Authorit(SAS)"/>
    <s v="31801 NW 31st Ave"/>
    <s v="Ridgefield"/>
    <s v="WA"/>
    <s v="720"/>
    <x v="0"/>
    <x v="1"/>
    <x v="0"/>
    <m/>
    <x v="5"/>
    <n v="2259.0500000000002"/>
    <n v="450"/>
    <n v="1"/>
    <x v="0"/>
    <x v="0"/>
    <x v="0"/>
  </r>
  <r>
    <s v="3561233"/>
    <x v="0"/>
    <s v="Brickwood Enterprises LLC(SAS)"/>
    <s v="9317 NE 72nd Ave #BldgB"/>
    <s v="Vancouver"/>
    <s v="WA"/>
    <s v="720"/>
    <x v="0"/>
    <x v="1"/>
    <x v="0"/>
    <m/>
    <x v="5"/>
    <n v="4069.06"/>
    <n v="60"/>
    <n v="1"/>
    <x v="0"/>
    <x v="0"/>
    <x v="0"/>
  </r>
  <r>
    <s v="3561235"/>
    <x v="0"/>
    <s v="Brickwood Enterprises LLC(SAS)"/>
    <s v="9317 NE 72nd Ave #BldgC"/>
    <s v="Vancouver"/>
    <s v="WA"/>
    <s v="720"/>
    <x v="0"/>
    <x v="1"/>
    <x v="0"/>
    <m/>
    <x v="5"/>
    <n v="1156.6300000000001"/>
    <n v="20"/>
    <n v="1"/>
    <x v="0"/>
    <x v="0"/>
    <x v="0"/>
  </r>
  <r>
    <s v="3561236"/>
    <x v="0"/>
    <s v="Brickwood Enterprises LLC(SAS)"/>
    <s v="9317 NE 72nd Ave #BldgD"/>
    <s v="Vancouver"/>
    <s v="WA"/>
    <s v="720"/>
    <x v="0"/>
    <x v="1"/>
    <x v="1"/>
    <m/>
    <x v="5"/>
    <n v="1708.03"/>
    <n v="18"/>
    <n v="1"/>
    <x v="0"/>
    <x v="0"/>
    <x v="0"/>
  </r>
  <r>
    <s v="3562276"/>
    <x v="0"/>
    <s v="Pacific Realty Associates LP(SAS)"/>
    <s v="18105 SE Mill Plain Blvd #East"/>
    <s v="Vancouver"/>
    <s v="WA"/>
    <s v="720"/>
    <x v="0"/>
    <x v="1"/>
    <x v="0"/>
    <m/>
    <x v="5"/>
    <n v="1180.77"/>
    <n v="77"/>
    <n v="1"/>
    <x v="0"/>
    <x v="0"/>
    <x v="0"/>
  </r>
  <r>
    <s v="3562277"/>
    <x v="0"/>
    <s v="Pacific Realty Associates LP(SAS)"/>
    <s v="18105 SE Mill Plain Blvd #West"/>
    <s v="Vancouver"/>
    <s v="WA"/>
    <s v="720"/>
    <x v="0"/>
    <x v="1"/>
    <x v="0"/>
    <m/>
    <x v="5"/>
    <n v="2154.08"/>
    <n v="410"/>
    <n v="1"/>
    <x v="0"/>
    <x v="0"/>
    <x v="0"/>
  </r>
  <r>
    <s v="3562975"/>
    <x v="0"/>
    <s v="ADDRESS IS 6205 NE 87TH ST NOT AVE"/>
    <s v="6205 NE 87th ST"/>
    <s v="Vancouver"/>
    <s v="WA"/>
    <s v="720"/>
    <x v="0"/>
    <x v="1"/>
    <x v="0"/>
    <m/>
    <x v="5"/>
    <n v="1342.89"/>
    <n v="134"/>
    <n v="1"/>
    <x v="0"/>
    <x v="0"/>
    <x v="0"/>
  </r>
  <r>
    <s v="3564953"/>
    <x v="0"/>
    <s v="Delta Management Co LLC(SAS)"/>
    <s v="12308 NE 56th St #G1301"/>
    <s v="Vancouver"/>
    <s v="WA"/>
    <s v="720"/>
    <x v="0"/>
    <x v="1"/>
    <x v="0"/>
    <m/>
    <x v="5"/>
    <n v="1155.3"/>
    <n v="16"/>
    <n v="1"/>
    <x v="0"/>
    <x v="0"/>
    <x v="0"/>
  </r>
  <r>
    <s v="3565752"/>
    <x v="0"/>
    <s v="VW 6 PDX LLC(EJA)"/>
    <s v="1910 E Mill Plain Blvd"/>
    <s v="Vancouver"/>
    <s v="WA"/>
    <s v="720"/>
    <x v="0"/>
    <x v="1"/>
    <x v="0"/>
    <m/>
    <x v="5"/>
    <n v="2467.16"/>
    <n v="30"/>
    <n v="1"/>
    <x v="0"/>
    <x v="0"/>
    <x v="0"/>
  </r>
  <r>
    <s v="3565817"/>
    <x v="0"/>
    <s v="Padden Parkway Storage LLC(EJA)"/>
    <s v="11616 NE 80th Cir"/>
    <s v="Vancouver"/>
    <s v="WA"/>
    <s v="720"/>
    <x v="0"/>
    <x v="1"/>
    <x v="0"/>
    <m/>
    <x v="5"/>
    <n v="2919.37"/>
    <n v="115"/>
    <n v="1"/>
    <x v="0"/>
    <x v="0"/>
    <x v="0"/>
  </r>
  <r>
    <s v="3567872"/>
    <x v="0"/>
    <s v="Delta Management Co LLC(SAS)"/>
    <s v="12308 NE 56th St #E1201"/>
    <s v="Vancouver"/>
    <s v="WA"/>
    <s v="720"/>
    <x v="0"/>
    <x v="1"/>
    <x v="0"/>
    <m/>
    <x v="5"/>
    <n v="1152.1400000000001"/>
    <n v="8"/>
    <n v="1"/>
    <x v="0"/>
    <x v="0"/>
    <x v="0"/>
  </r>
  <r>
    <s v="3567873"/>
    <x v="0"/>
    <s v="Delta Management Co LLC(SAS)"/>
    <s v="12308 NE 56th St #F1205"/>
    <s v="Vancouver"/>
    <s v="WA"/>
    <s v="720"/>
    <x v="0"/>
    <x v="1"/>
    <x v="0"/>
    <m/>
    <x v="5"/>
    <n v="1152.1400000000001"/>
    <n v="8"/>
    <n v="1"/>
    <x v="0"/>
    <x v="0"/>
    <x v="0"/>
  </r>
  <r>
    <s v="3568204"/>
    <x v="0"/>
    <s v="Delta Management Co LLC(SAS)"/>
    <s v="12308 NE 56th St #H1401"/>
    <s v="Vancouver"/>
    <s v="WA"/>
    <s v="720"/>
    <x v="0"/>
    <x v="1"/>
    <x v="0"/>
    <m/>
    <x v="5"/>
    <n v="1150.96"/>
    <n v="5"/>
    <n v="1"/>
    <x v="0"/>
    <x v="0"/>
    <x v="0"/>
  </r>
  <r>
    <s v="3568205"/>
    <x v="0"/>
    <s v="Delta Management Co LLC(SAS)"/>
    <s v="12308 NE 56th St #J1405"/>
    <s v="Vancouver"/>
    <s v="WA"/>
    <s v="720"/>
    <x v="0"/>
    <x v="1"/>
    <x v="0"/>
    <m/>
    <x v="5"/>
    <n v="1151.75"/>
    <n v="7"/>
    <n v="1"/>
    <x v="0"/>
    <x v="0"/>
    <x v="0"/>
  </r>
  <r>
    <s v="3568215"/>
    <x v="0"/>
    <s v="LaPel Solutions(SAS)"/>
    <s v="14950 NE 65th St #A"/>
    <s v="Vancouver"/>
    <s v="WA"/>
    <s v="720"/>
    <x v="0"/>
    <x v="1"/>
    <x v="1"/>
    <m/>
    <x v="5"/>
    <n v="4395.74"/>
    <n v="658"/>
    <n v="1"/>
    <x v="0"/>
    <x v="0"/>
    <x v="0"/>
  </r>
  <r>
    <s v="3570935"/>
    <x v="0"/>
    <s v="Vancouver Covenant Grou II LLC(SAS)"/>
    <s v="14405 NE Fourth Plain Blvd"/>
    <s v="Vancouver"/>
    <s v="WA"/>
    <s v="720"/>
    <x v="0"/>
    <x v="1"/>
    <x v="0"/>
    <m/>
    <x v="5"/>
    <n v="1164.33"/>
    <n v="42"/>
    <n v="1"/>
    <x v="0"/>
    <x v="0"/>
    <x v="0"/>
  </r>
  <r>
    <s v="3570938"/>
    <x v="0"/>
    <s v="Vancouver Covenant Grou II LLC(SAS)"/>
    <s v="14411 NE Fourth Plain Blvd"/>
    <s v="Vancouver"/>
    <s v="WA"/>
    <s v="720"/>
    <x v="0"/>
    <x v="1"/>
    <x v="0"/>
    <m/>
    <x v="5"/>
    <n v="1170.44"/>
    <n v="57"/>
    <n v="1"/>
    <x v="0"/>
    <x v="0"/>
    <x v="0"/>
  </r>
  <r>
    <s v="3571144"/>
    <x v="0"/>
    <s v="Westside 129th Partners LLC(SAS)"/>
    <s v="2203 NE 129th St"/>
    <s v="Vancouver"/>
    <s v="WA"/>
    <s v="720"/>
    <x v="0"/>
    <x v="1"/>
    <x v="0"/>
    <m/>
    <x v="5"/>
    <n v="3818.36"/>
    <n v="85"/>
    <n v="1"/>
    <x v="0"/>
    <x v="0"/>
    <x v="0"/>
  </r>
  <r>
    <s v="3571905"/>
    <x v="0"/>
    <s v="Delta Management Co LLC(SAS)"/>
    <s v="12308 NE 56th St #A1001"/>
    <s v="Vancouver"/>
    <s v="WA"/>
    <s v="720"/>
    <x v="0"/>
    <x v="1"/>
    <x v="0"/>
    <m/>
    <x v="5"/>
    <n v="1173.48"/>
    <n v="5"/>
    <n v="1"/>
    <x v="0"/>
    <x v="0"/>
    <x v="0"/>
  </r>
  <r>
    <s v="3571906"/>
    <x v="0"/>
    <s v="Delta Management Co LLC(SAS)"/>
    <s v="12308 NE 56th St #B1008"/>
    <s v="Vancouver"/>
    <s v="WA"/>
    <s v="720"/>
    <x v="0"/>
    <x v="1"/>
    <x v="0"/>
    <m/>
    <x v="5"/>
    <n v="1173.48"/>
    <n v="5"/>
    <n v="1"/>
    <x v="0"/>
    <x v="0"/>
    <x v="0"/>
  </r>
  <r>
    <s v="3571907"/>
    <x v="0"/>
    <s v="Delta Management Co LLC(SAS)"/>
    <s v="12308 NE 56th St #C1101"/>
    <s v="Vancouver"/>
    <s v="WA"/>
    <s v="720"/>
    <x v="0"/>
    <x v="1"/>
    <x v="0"/>
    <m/>
    <x v="5"/>
    <n v="1154.49"/>
    <n v="5"/>
    <n v="1"/>
    <x v="0"/>
    <x v="0"/>
    <x v="0"/>
  </r>
  <r>
    <s v="3571908"/>
    <x v="0"/>
    <s v="Delta Management Co LLC(SAS)"/>
    <s v="12308 NE 56th St #D1105"/>
    <s v="Vancouver"/>
    <s v="WA"/>
    <s v="720"/>
    <x v="0"/>
    <x v="1"/>
    <x v="0"/>
    <m/>
    <x v="5"/>
    <n v="1154.49"/>
    <n v="5"/>
    <n v="1"/>
    <x v="0"/>
    <x v="0"/>
    <x v="0"/>
  </r>
  <r>
    <s v="3573401"/>
    <x v="0"/>
    <s v="Tri-Tech Heating Inc(EJA)"/>
    <s v="6406 NE 116th Ave"/>
    <s v="Vancouver"/>
    <s v="WA"/>
    <s v="720"/>
    <x v="0"/>
    <x v="1"/>
    <x v="0"/>
    <m/>
    <x v="5"/>
    <n v="1373.24"/>
    <n v="134"/>
    <n v="1"/>
    <x v="0"/>
    <x v="0"/>
    <x v="0"/>
  </r>
  <r>
    <s v="3575594"/>
    <x v="0"/>
    <s v="Samuel J Kopman DVM PC(SAS)"/>
    <s v="310 SE Hearthwood Blvd"/>
    <s v="Vancouver"/>
    <s v="WA"/>
    <s v="720"/>
    <x v="0"/>
    <x v="1"/>
    <x v="0"/>
    <m/>
    <x v="5"/>
    <n v="7687.46"/>
    <n v="187"/>
    <n v="1"/>
    <x v="0"/>
    <x v="0"/>
    <x v="0"/>
  </r>
  <r>
    <s v="3577117"/>
    <x v="0"/>
    <s v="Pioneer 45 LLC(STS)"/>
    <s v="4125 Pioneer St #ClbHse"/>
    <s v="Ridgefield"/>
    <s v="WA"/>
    <s v="720"/>
    <x v="0"/>
    <x v="1"/>
    <x v="0"/>
    <m/>
    <x v="5"/>
    <n v="1193.8"/>
    <n v="43"/>
    <n v="1"/>
    <x v="0"/>
    <x v="0"/>
    <x v="0"/>
  </r>
  <r>
    <s v="3578076"/>
    <x v="0"/>
    <s v="Perlo Construction LLC(SAS)"/>
    <s v="4601 Pioneer St"/>
    <s v="Ridgefield"/>
    <s v="WA"/>
    <s v="720"/>
    <x v="0"/>
    <x v="1"/>
    <x v="1"/>
    <m/>
    <x v="5"/>
    <n v="2196.2600000000002"/>
    <n v="48"/>
    <n v="1"/>
    <x v="0"/>
    <x v="0"/>
    <x v="0"/>
  </r>
  <r>
    <s v="3582447"/>
    <x v="0"/>
    <s v="11th Street Industrial Hol LLC(SAS)"/>
    <s v="5504 S 11th St"/>
    <s v="Ridgefield"/>
    <s v="WA"/>
    <s v="720"/>
    <x v="0"/>
    <x v="1"/>
    <x v="1"/>
    <m/>
    <x v="5"/>
    <n v="2656.81"/>
    <n v="261"/>
    <n v="1"/>
    <x v="0"/>
    <x v="0"/>
    <x v="0"/>
  </r>
  <r>
    <s v="3587877"/>
    <x v="0"/>
    <s v="Salmon Creek DB LLC(EJA)"/>
    <s v="14000 NE 20th Ave"/>
    <s v="Vancouver"/>
    <s v="WA"/>
    <s v="720"/>
    <x v="0"/>
    <x v="1"/>
    <x v="0"/>
    <m/>
    <x v="5"/>
    <n v="1976.13"/>
    <n v="335"/>
    <n v="1"/>
    <x v="0"/>
    <x v="0"/>
    <x v="0"/>
  </r>
  <r>
    <s v="3589496"/>
    <x v="0"/>
    <s v="Triplett Wellman Inc(SAS)"/>
    <s v="4000 NE 164th Ave"/>
    <s v="Vancouver"/>
    <s v="WA"/>
    <s v="720"/>
    <x v="0"/>
    <x v="1"/>
    <x v="1"/>
    <m/>
    <x v="5"/>
    <n v="7665.33"/>
    <n v="360"/>
    <n v="1"/>
    <x v="0"/>
    <x v="0"/>
    <x v="0"/>
  </r>
  <r>
    <s v="3590308"/>
    <x v="0"/>
    <s v="FDM Development(SAS)"/>
    <s v="201 S 47th Ave #117"/>
    <s v="Ridgefield"/>
    <s v="WA"/>
    <s v="720"/>
    <x v="0"/>
    <x v="1"/>
    <x v="0"/>
    <m/>
    <x v="5"/>
    <n v="1376.02"/>
    <n v="135"/>
    <n v="1"/>
    <x v="0"/>
    <x v="0"/>
    <x v="0"/>
  </r>
  <r>
    <s v="3590309"/>
    <x v="0"/>
    <s v="FDM Development(SAS)"/>
    <s v="255 S 47th Ave #125"/>
    <s v="Ridgefield"/>
    <s v="WA"/>
    <s v="720"/>
    <x v="0"/>
    <x v="1"/>
    <x v="0"/>
    <m/>
    <x v="5"/>
    <n v="1570.71"/>
    <n v="11"/>
    <n v="1"/>
    <x v="0"/>
    <x v="0"/>
    <x v="0"/>
  </r>
  <r>
    <s v="3590784"/>
    <x v="0"/>
    <s v="JRT Mechanical(EJA)"/>
    <s v="1107 SE 22nd St"/>
    <s v="Battle Ground"/>
    <s v="WA"/>
    <s v="720"/>
    <x v="0"/>
    <x v="1"/>
    <x v="0"/>
    <m/>
    <x v="5"/>
    <n v="2965.92"/>
    <n v="86"/>
    <n v="1"/>
    <x v="0"/>
    <x v="0"/>
    <x v="0"/>
  </r>
  <r>
    <s v="3593609"/>
    <x v="0"/>
    <s v="DA Bentley Construction LLC(SAS)"/>
    <s v="50 S 48th Pl"/>
    <s v="Ridgefield"/>
    <s v="WA"/>
    <s v="720"/>
    <x v="0"/>
    <x v="1"/>
    <x v="0"/>
    <m/>
    <x v="5"/>
    <n v="1199.18"/>
    <n v="65"/>
    <n v="1"/>
    <x v="0"/>
    <x v="0"/>
    <x v="0"/>
  </r>
  <r>
    <s v="3541005"/>
    <x v="0"/>
    <s v="PS 1 LLC(SAS)"/>
    <s v="1710 SW 10th Ave"/>
    <s v="Battle Ground"/>
    <s v="WA"/>
    <s v="720"/>
    <x v="0"/>
    <x v="1"/>
    <x v="0"/>
    <m/>
    <x v="5"/>
    <n v="1023.98"/>
    <n v="10"/>
    <n v="1"/>
    <x v="0"/>
    <x v="0"/>
    <x v="0"/>
  </r>
  <r>
    <s v="3547648"/>
    <x v="0"/>
    <s v="Clark County Fire District 6(SAS)"/>
    <s v="11600 NW Lakeshore Ave"/>
    <s v="Vancouver"/>
    <s v="WA"/>
    <s v="720"/>
    <x v="0"/>
    <x v="1"/>
    <x v="0"/>
    <m/>
    <x v="5"/>
    <n v="12537.75"/>
    <n v="196"/>
    <n v="1"/>
    <x v="0"/>
    <x v="0"/>
    <x v="0"/>
  </r>
  <r>
    <s v="3548816"/>
    <x v="0"/>
    <s v="CLB Washington Solutions LLC(SAS)"/>
    <s v="9329 N Boxwood St"/>
    <s v="Camas"/>
    <s v="WA"/>
    <s v="720"/>
    <x v="0"/>
    <x v="1"/>
    <x v="0"/>
    <m/>
    <x v="5"/>
    <n v="4483.09"/>
    <n v="79"/>
    <n v="1"/>
    <x v="0"/>
    <x v="0"/>
    <x v="0"/>
  </r>
  <r>
    <s v="3553695"/>
    <x v="0"/>
    <s v="Team Construction LLC(SAS)"/>
    <s v="3020 NE 62nd Ave"/>
    <s v="Vancouver"/>
    <s v="WA"/>
    <s v="720"/>
    <x v="0"/>
    <x v="1"/>
    <x v="0"/>
    <m/>
    <x v="5"/>
    <n v="11892.04"/>
    <n v="418"/>
    <n v="1"/>
    <x v="0"/>
    <x v="0"/>
    <x v="0"/>
  </r>
  <r>
    <s v="3555920"/>
    <x v="0"/>
    <s v="Dick Hannah Dealerships(SAS)"/>
    <s v="13301 NE Fourth Plain Blvd"/>
    <s v="Vancouver"/>
    <s v="WA"/>
    <s v="720"/>
    <x v="0"/>
    <x v="1"/>
    <x v="1"/>
    <m/>
    <x v="5"/>
    <n v="16330.42"/>
    <n v="339"/>
    <n v="1"/>
    <x v="0"/>
    <x v="0"/>
    <x v="0"/>
  </r>
  <r>
    <s v="3555928"/>
    <x v="0"/>
    <s v="Robinson Construction Co(SAS)"/>
    <s v="3200 NE 86th Ave"/>
    <s v="Vancouver"/>
    <s v="WA"/>
    <s v="720"/>
    <x v="0"/>
    <x v="1"/>
    <x v="1"/>
    <m/>
    <x v="5"/>
    <n v="15555.1"/>
    <n v="548"/>
    <n v="1"/>
    <x v="0"/>
    <x v="0"/>
    <x v="0"/>
  </r>
  <r>
    <s v="3557623"/>
    <x v="0"/>
    <s v="Team Construction LLC(SAS)"/>
    <s v="9006 NE 15th Ave"/>
    <s v="Vancouver"/>
    <s v="WA"/>
    <s v="720"/>
    <x v="0"/>
    <x v="1"/>
    <x v="0"/>
    <m/>
    <x v="5"/>
    <n v="3495.14"/>
    <n v="123"/>
    <n v="1"/>
    <x v="0"/>
    <x v="0"/>
    <x v="0"/>
  </r>
  <r>
    <s v="3558700"/>
    <x v="0"/>
    <s v="Seamar Medical Clinic(SAS)"/>
    <s v="7803 NE Fourth Plain Blvd"/>
    <s v="Vancouver"/>
    <s v="WA"/>
    <s v="720"/>
    <x v="0"/>
    <x v="1"/>
    <x v="0"/>
    <m/>
    <x v="5"/>
    <n v="21640.34"/>
    <n v="49"/>
    <n v="1"/>
    <x v="0"/>
    <x v="0"/>
    <x v="0"/>
  </r>
  <r>
    <s v="3563159"/>
    <x v="0"/>
    <s v="54 Union Ridge LLC(EJA)"/>
    <s v="7000 S 10th St"/>
    <s v="Ridgefield"/>
    <s v="WA"/>
    <s v="720"/>
    <x v="0"/>
    <x v="1"/>
    <x v="1"/>
    <m/>
    <x v="5"/>
    <n v="4636.2"/>
    <n v="209"/>
    <n v="1"/>
    <x v="0"/>
    <x v="0"/>
    <x v="0"/>
  </r>
  <r>
    <s v="3563160"/>
    <x v="0"/>
    <s v="BT Northwest Properties LLC(EJA)"/>
    <s v="7200 S 10th St"/>
    <s v="Ridgefield"/>
    <s v="WA"/>
    <s v="720"/>
    <x v="0"/>
    <x v="1"/>
    <x v="1"/>
    <m/>
    <x v="5"/>
    <n v="4477.1000000000004"/>
    <n v="214"/>
    <n v="1"/>
    <x v="0"/>
    <x v="0"/>
    <x v="0"/>
  </r>
  <r>
    <s v="3564043"/>
    <x v="0"/>
    <s v="LG Vancouver Storage LLC(SAS)"/>
    <s v="6301 NE 88th St"/>
    <s v="Vancouver"/>
    <s v="WA"/>
    <s v="720"/>
    <x v="0"/>
    <x v="1"/>
    <x v="0"/>
    <m/>
    <x v="5"/>
    <n v="7205.99"/>
    <n v="118"/>
    <n v="1"/>
    <x v="0"/>
    <x v="0"/>
    <x v="0"/>
  </r>
  <r>
    <s v="3565670"/>
    <x v="0"/>
    <s v="WDC Properties(EJA)"/>
    <s v="701 E McLoughlin Blvd"/>
    <s v="Vancouver"/>
    <s v="WA"/>
    <s v="720"/>
    <x v="0"/>
    <x v="1"/>
    <x v="0"/>
    <m/>
    <x v="5"/>
    <n v="9795.2000000000007"/>
    <n v="42"/>
    <n v="1"/>
    <x v="0"/>
    <x v="0"/>
    <x v="0"/>
  </r>
  <r>
    <s v="3568213"/>
    <x v="0"/>
    <s v="Columbia Tech Center LLC(SAS)"/>
    <s v="17719 SE Mill Plain Blvd"/>
    <s v="Vancouver"/>
    <s v="WA"/>
    <s v="720"/>
    <x v="0"/>
    <x v="1"/>
    <x v="0"/>
    <m/>
    <x v="5"/>
    <n v="3673.37"/>
    <n v="67"/>
    <n v="1"/>
    <x v="0"/>
    <x v="0"/>
    <x v="0"/>
  </r>
  <r>
    <s v="3569566"/>
    <x v="0"/>
    <s v="Web Lead Customer DONT EDIT(SAS)"/>
    <s v="203 NW 179th St"/>
    <s v="Ridgefield"/>
    <s v="WA"/>
    <s v="720"/>
    <x v="0"/>
    <x v="1"/>
    <x v="0"/>
    <m/>
    <x v="5"/>
    <n v="4740.3100000000004"/>
    <n v="24"/>
    <n v="1"/>
    <x v="0"/>
    <x v="0"/>
    <x v="0"/>
  </r>
  <r>
    <s v="3571137"/>
    <x v="0"/>
    <s v="WDC Construction LLC(SAS)"/>
    <s v="2008 Broadway St"/>
    <s v="Vancouver"/>
    <s v="WA"/>
    <s v="720"/>
    <x v="0"/>
    <x v="1"/>
    <x v="0"/>
    <m/>
    <x v="5"/>
    <n v="9624.86"/>
    <n v="39"/>
    <n v="1"/>
    <x v="0"/>
    <x v="0"/>
    <x v="1"/>
  </r>
  <r>
    <s v="3571664"/>
    <x v="0"/>
    <s v="Team Construction LLC(SAS)"/>
    <s v="13609 NE 28th St"/>
    <s v="Vancouver"/>
    <s v="WA"/>
    <s v="720"/>
    <x v="0"/>
    <x v="1"/>
    <x v="0"/>
    <m/>
    <x v="5"/>
    <n v="21339.31"/>
    <n v="319"/>
    <n v="1"/>
    <x v="0"/>
    <x v="0"/>
    <x v="0"/>
  </r>
  <r>
    <s v="3571690"/>
    <x v="0"/>
    <s v="Keller Supply #49(SAS)"/>
    <s v="1200 N 65th Ave"/>
    <s v="Ridgefield"/>
    <s v="WA"/>
    <s v="720"/>
    <x v="0"/>
    <x v="1"/>
    <x v="1"/>
    <m/>
    <x v="5"/>
    <n v="10957.63"/>
    <n v="127"/>
    <n v="1"/>
    <x v="0"/>
    <x v="0"/>
    <x v="0"/>
  </r>
  <r>
    <s v="3573255"/>
    <x v="0"/>
    <s v="D-Mart LLC(SAS)"/>
    <s v="11714 NE 72nd Ave"/>
    <s v="Vancouver"/>
    <s v="WA"/>
    <s v="720"/>
    <x v="0"/>
    <x v="1"/>
    <x v="0"/>
    <m/>
    <x v="5"/>
    <n v="2624.21"/>
    <n v="182"/>
    <n v="1"/>
    <x v="0"/>
    <x v="0"/>
    <x v="0"/>
  </r>
  <r>
    <s v="3574171"/>
    <x v="0"/>
    <s v="Fortney Contractors LLC(SAS)"/>
    <s v="2811 E Fourth Plain Blvd"/>
    <s v="Vancouver"/>
    <s v="WA"/>
    <s v="720"/>
    <x v="0"/>
    <x v="1"/>
    <x v="0"/>
    <m/>
    <x v="5"/>
    <n v="26908.15"/>
    <n v="94"/>
    <n v="1"/>
    <x v="0"/>
    <x v="0"/>
    <x v="0"/>
  </r>
  <r>
    <s v="3575511"/>
    <x v="0"/>
    <s v="Vancouver School District #37(SAS)"/>
    <s v="4801 Idaho St #New"/>
    <s v="Vancouver"/>
    <s v="WA"/>
    <s v="720"/>
    <x v="0"/>
    <x v="1"/>
    <x v="1"/>
    <m/>
    <x v="5"/>
    <n v="8316.7900000000009"/>
    <n v="126"/>
    <n v="1"/>
    <x v="0"/>
    <x v="0"/>
    <x v="0"/>
  </r>
  <r>
    <s v="3577562"/>
    <x v="0"/>
    <s v="Kirkland Construction Grp LLC(SAS)"/>
    <s v="590 Waterfront Way #Block4"/>
    <s v="Vancouver"/>
    <s v="WA"/>
    <s v="720"/>
    <x v="0"/>
    <x v="1"/>
    <x v="1"/>
    <m/>
    <x v="5"/>
    <n v="21219.07"/>
    <n v="107"/>
    <n v="1"/>
    <x v="0"/>
    <x v="0"/>
    <x v="1"/>
  </r>
  <r>
    <s v="3579168"/>
    <x v="0"/>
    <s v="Ten Talents Investments 16 LLC(SAS)"/>
    <s v="14403 NE Fourth Plain Blvd #100"/>
    <s v="Vancouver"/>
    <s v="WA"/>
    <s v="720"/>
    <x v="0"/>
    <x v="1"/>
    <x v="0"/>
    <m/>
    <x v="5"/>
    <n v="5359.08"/>
    <n v="30"/>
    <n v="1"/>
    <x v="0"/>
    <x v="0"/>
    <x v="0"/>
  </r>
  <r>
    <s v="3580485"/>
    <x v="0"/>
    <s v="Evergreen School District #114(SAS)"/>
    <s v="7301 NE 137th Ave"/>
    <s v="Vancouver"/>
    <s v="WA"/>
    <s v="720"/>
    <x v="0"/>
    <x v="1"/>
    <x v="1"/>
    <m/>
    <x v="5"/>
    <n v="19073"/>
    <n v="288"/>
    <n v="1"/>
    <x v="0"/>
    <x v="0"/>
    <x v="0"/>
  </r>
  <r>
    <s v="3581638"/>
    <x v="0"/>
    <s v="TFC Battleground Jiffy LLC(SAS)"/>
    <s v="1509 SW 12th Ave"/>
    <s v="Battle Ground"/>
    <s v="WA"/>
    <s v="720"/>
    <x v="0"/>
    <x v="1"/>
    <x v="0"/>
    <m/>
    <x v="5"/>
    <n v="2876.13"/>
    <n v="25"/>
    <n v="1"/>
    <x v="0"/>
    <x v="0"/>
    <x v="0"/>
  </r>
  <r>
    <s v="3582019"/>
    <x v="0"/>
    <s v="Maddox Industrial Transformer(EJA)"/>
    <s v="1608 SE Commerce Ave"/>
    <s v="Battle Ground"/>
    <s v="WA"/>
    <s v="720"/>
    <x v="0"/>
    <x v="1"/>
    <x v="0"/>
    <m/>
    <x v="5"/>
    <n v="3217"/>
    <n v="19"/>
    <n v="1"/>
    <x v="0"/>
    <x v="0"/>
    <x v="0"/>
  </r>
  <r>
    <s v="3582434"/>
    <x v="0"/>
    <s v="FDM Development(SAS)"/>
    <s v="4601 Pioneer St #Bldg2A"/>
    <s v="Ridgefield"/>
    <s v="WA"/>
    <s v="720"/>
    <x v="0"/>
    <x v="1"/>
    <x v="0"/>
    <m/>
    <x v="5"/>
    <n v="1913.56"/>
    <n v="15"/>
    <n v="1"/>
    <x v="0"/>
    <x v="0"/>
    <x v="0"/>
  </r>
  <r>
    <s v="3585076"/>
    <x v="0"/>
    <s v="Temp SAS, DO NOT TRACK(SAS)"/>
    <s v="4601 Pioneer St #Bldg3A"/>
    <s v="Ridgefield"/>
    <s v="WA"/>
    <s v="720"/>
    <x v="0"/>
    <x v="1"/>
    <x v="0"/>
    <m/>
    <x v="5"/>
    <n v="3122.75"/>
    <n v="33"/>
    <n v="1"/>
    <x v="0"/>
    <x v="0"/>
    <x v="0"/>
  </r>
  <r>
    <s v="3585312"/>
    <x v="0"/>
    <s v="Fisher Creek West LLC(SAS)"/>
    <s v="5733 NW Fisher Creek Dr"/>
    <s v="Camas"/>
    <s v="WA"/>
    <s v="720"/>
    <x v="0"/>
    <x v="1"/>
    <x v="1"/>
    <m/>
    <x v="5"/>
    <n v="21883.53"/>
    <n v="106"/>
    <n v="1"/>
    <x v="0"/>
    <x v="0"/>
    <x v="0"/>
  </r>
  <r>
    <s v="3594797"/>
    <x v="0"/>
    <s v="Obsidian Investments LLC(EJA)"/>
    <s v="3300 NE 78th Ave"/>
    <s v="Vancouver"/>
    <s v="WA"/>
    <s v="720"/>
    <x v="0"/>
    <x v="1"/>
    <x v="0"/>
    <m/>
    <x v="5"/>
    <n v="4703.07"/>
    <n v="61"/>
    <n v="1"/>
    <x v="0"/>
    <x v="0"/>
    <x v="0"/>
  </r>
  <r>
    <s v="3573824"/>
    <x v="0"/>
    <s v="Double Contained Service/NW Natural weld"/>
    <s v="590 Waterfront Way"/>
    <s v="Vancouver"/>
    <s v="WA"/>
    <s v="720"/>
    <x v="0"/>
    <x v="1"/>
    <x v="10"/>
    <m/>
    <x v="5"/>
    <n v="19063.330000000002"/>
    <m/>
    <n v="1"/>
    <x v="0"/>
    <x v="1"/>
    <x v="1"/>
  </r>
  <r>
    <s v="3589532"/>
    <x v="0"/>
    <s v="Install 2&quot;(P) Service Stub"/>
    <s v="10500 NE 51st Cir"/>
    <s v="Vancouver"/>
    <s v="WA"/>
    <s v="720"/>
    <x v="0"/>
    <x v="1"/>
    <x v="1"/>
    <m/>
    <x v="5"/>
    <n v="6800.71"/>
    <n v="117"/>
    <n v="1"/>
    <x v="0"/>
    <x v="0"/>
    <x v="1"/>
  </r>
  <r>
    <s v="3561107"/>
    <x v="0"/>
    <s v="C &amp; C Coffee LLC(SAS)"/>
    <s v="16205 NE 23rd St"/>
    <s v="Vancouver"/>
    <s v="WA"/>
    <s v="720"/>
    <x v="0"/>
    <x v="1"/>
    <x v="0"/>
    <m/>
    <x v="5"/>
    <n v="1072.8599999999999"/>
    <n v="138"/>
    <n v="1"/>
    <x v="0"/>
    <x v="0"/>
    <x v="0"/>
  </r>
  <r>
    <s v="3546079"/>
    <x v="0"/>
    <s v="ESL/Extended Service Line NOT FOR DB CON"/>
    <s v="701 West Columbia Way"/>
    <s v="Vancouver"/>
    <s v="WA"/>
    <s v="720"/>
    <x v="0"/>
    <x v="1"/>
    <x v="1"/>
    <m/>
    <x v="5"/>
    <n v="2656.03"/>
    <m/>
    <n v="1"/>
    <x v="0"/>
    <x v="1"/>
    <x v="1"/>
  </r>
  <r>
    <s v="3565939"/>
    <x v="0"/>
    <s v="**CANCEL REQUESTED WORK ORDER AS WE ARE"/>
    <s v="11616 NE 80th Cir"/>
    <s v="Vancouver"/>
    <s v="WA"/>
    <s v="720"/>
    <x v="0"/>
    <x v="1"/>
    <x v="1"/>
    <m/>
    <x v="5"/>
    <n v="0"/>
    <m/>
    <n v="1"/>
    <x v="1"/>
    <x v="1"/>
    <x v="1"/>
  </r>
  <r>
    <s v="3586227"/>
    <x v="1"/>
    <s v="Wiebe, Miles(TLB)"/>
    <s v="718 E Humboldt"/>
    <s v="Bingen"/>
    <s v="WA"/>
    <s v="720"/>
    <x v="1"/>
    <x v="0"/>
    <x v="3"/>
    <m/>
    <x v="5"/>
    <n v="3521.12"/>
    <n v="40"/>
    <n v="1"/>
    <x v="0"/>
    <x v="0"/>
    <x v="4"/>
  </r>
  <r>
    <s v="3588045"/>
    <x v="1"/>
    <s v="Warren, Joe J(TLB)"/>
    <s v="61 Dalen St"/>
    <s v="Carson"/>
    <s v="WA"/>
    <s v="720"/>
    <x v="1"/>
    <x v="0"/>
    <x v="3"/>
    <m/>
    <x v="5"/>
    <n v="5948.3"/>
    <n v="99"/>
    <n v="1"/>
    <x v="0"/>
    <x v="0"/>
    <x v="4"/>
  </r>
  <r>
    <s v="3588176"/>
    <x v="1"/>
    <s v="Rhoads, Matthew (Matt) L(TMA)"/>
    <s v="622 NW Lincoln"/>
    <s v="White Salmon"/>
    <s v="WA"/>
    <s v="720"/>
    <x v="1"/>
    <x v="0"/>
    <x v="0"/>
    <m/>
    <x v="5"/>
    <n v="12151.41"/>
    <n v="152"/>
    <n v="1"/>
    <x v="0"/>
    <x v="0"/>
    <x v="4"/>
  </r>
  <r>
    <s v="3589220"/>
    <x v="1"/>
    <s v="Drury, Kenneth W(TLB)"/>
    <s v="1100 W Jewett Blvd"/>
    <s v="White Salmon"/>
    <s v="WA"/>
    <s v="720"/>
    <x v="1"/>
    <x v="0"/>
    <x v="3"/>
    <m/>
    <x v="5"/>
    <n v="2742.62"/>
    <n v="22"/>
    <n v="1"/>
    <x v="0"/>
    <x v="0"/>
    <x v="4"/>
  </r>
  <r>
    <s v="3590950"/>
    <x v="1"/>
    <s v="Woosley, George W(TLB)"/>
    <s v="115 Pahatu"/>
    <s v="North Bonneville"/>
    <s v="WA"/>
    <s v="720"/>
    <x v="1"/>
    <x v="0"/>
    <x v="3"/>
    <m/>
    <x v="5"/>
    <n v="11971.68"/>
    <n v="97"/>
    <n v="1"/>
    <x v="0"/>
    <x v="0"/>
    <x v="4"/>
  </r>
  <r>
    <s v="3590982"/>
    <x v="1"/>
    <s v="Garwood, Tessa A(TLB)"/>
    <s v="11 Rosenbach Lane"/>
    <s v="Carson"/>
    <s v="WA"/>
    <s v="720"/>
    <x v="1"/>
    <x v="0"/>
    <x v="3"/>
    <m/>
    <x v="5"/>
    <n v="2588.6"/>
    <n v="51"/>
    <n v="1"/>
    <x v="0"/>
    <x v="0"/>
    <x v="4"/>
  </r>
  <r>
    <s v="3562765"/>
    <x v="1"/>
    <s v="Odobasic, Amir(BBH)"/>
    <s v="7201 NE 55th St"/>
    <s v="Vancouver"/>
    <s v="WA"/>
    <s v="720"/>
    <x v="1"/>
    <x v="0"/>
    <x v="3"/>
    <m/>
    <x v="5"/>
    <n v="1209.06"/>
    <n v="30"/>
    <n v="1"/>
    <x v="0"/>
    <x v="0"/>
    <x v="4"/>
  </r>
  <r>
    <s v="3564911"/>
    <x v="1"/>
    <s v="Garrard, Joyce(KMM)"/>
    <s v="6910 NW 2nd Ave"/>
    <s v="Vancouver"/>
    <s v="WA"/>
    <s v="720"/>
    <x v="1"/>
    <x v="0"/>
    <x v="3"/>
    <m/>
    <x v="5"/>
    <n v="2392.71"/>
    <n v="71"/>
    <n v="1"/>
    <x v="0"/>
    <x v="0"/>
    <x v="4"/>
  </r>
  <r>
    <s v="3565011"/>
    <x v="1"/>
    <s v="1/16/19 ATTACHED X SEC AND TCP,JDV"/>
    <s v="1516 NW 75th St"/>
    <s v="Vancouver"/>
    <s v="WA"/>
    <s v="720"/>
    <x v="1"/>
    <x v="0"/>
    <x v="3"/>
    <m/>
    <x v="5"/>
    <n v="3042.56"/>
    <n v="79"/>
    <n v="1"/>
    <x v="0"/>
    <x v="0"/>
    <x v="4"/>
  </r>
  <r>
    <s v="3565062"/>
    <x v="1"/>
    <s v="Agard, Pearl A(KMM)"/>
    <s v="2519 SW 18th St"/>
    <s v="Battle Ground"/>
    <s v="WA"/>
    <s v="720"/>
    <x v="1"/>
    <x v="0"/>
    <x v="3"/>
    <m/>
    <x v="5"/>
    <n v="1476.21"/>
    <n v="121"/>
    <n v="1"/>
    <x v="0"/>
    <x v="0"/>
    <x v="4"/>
  </r>
  <r>
    <s v="3565366"/>
    <x v="1"/>
    <s v="Thielbar, Amber L(M2L)"/>
    <s v="2953 NE 2nd Ave"/>
    <s v="Camas"/>
    <s v="WA"/>
    <s v="720"/>
    <x v="1"/>
    <x v="0"/>
    <x v="3"/>
    <m/>
    <x v="5"/>
    <n v="2391.4699999999998"/>
    <n v="29"/>
    <n v="1"/>
    <x v="0"/>
    <x v="0"/>
    <x v="5"/>
  </r>
  <r>
    <s v="3565639"/>
    <x v="1"/>
    <s v="1/24/19 ATTACHED X SEC AND TCP ,JDV."/>
    <s v="10814 NW Lakeshore Ave"/>
    <s v="Vancouver"/>
    <s v="WA"/>
    <s v="720"/>
    <x v="1"/>
    <x v="0"/>
    <x v="3"/>
    <m/>
    <x v="5"/>
    <n v="1215.25"/>
    <n v="32"/>
    <n v="1"/>
    <x v="0"/>
    <x v="0"/>
    <x v="4"/>
  </r>
  <r>
    <s v="3566389"/>
    <x v="1"/>
    <s v="Lyman, Jason C(KMM)"/>
    <s v="1115 SW 2nd Ave"/>
    <s v="Battle Ground"/>
    <s v="WA"/>
    <s v="720"/>
    <x v="1"/>
    <x v="0"/>
    <x v="3"/>
    <m/>
    <x v="5"/>
    <n v="1214.98"/>
    <n v="48"/>
    <n v="1"/>
    <x v="0"/>
    <x v="0"/>
    <x v="4"/>
  </r>
  <r>
    <s v="3566834"/>
    <x v="1"/>
    <s v="Scott, Saskia M(KMM)"/>
    <s v="1933 NW Benton St"/>
    <s v="Camas"/>
    <s v="WA"/>
    <s v="720"/>
    <x v="1"/>
    <x v="0"/>
    <x v="3"/>
    <m/>
    <x v="5"/>
    <n v="2392.92"/>
    <n v="71"/>
    <n v="1"/>
    <x v="0"/>
    <x v="0"/>
    <x v="4"/>
  </r>
  <r>
    <s v="3566928"/>
    <x v="1"/>
    <s v="Bonilla, Hector(M2L)"/>
    <s v="2431 Rossiter Ln"/>
    <s v="Vancouver"/>
    <s v="WA"/>
    <s v="720"/>
    <x v="1"/>
    <x v="0"/>
    <x v="3"/>
    <m/>
    <x v="5"/>
    <n v="3043.91"/>
    <n v="85"/>
    <n v="1"/>
    <x v="0"/>
    <x v="0"/>
    <x v="4"/>
  </r>
  <r>
    <s v="3568051"/>
    <x v="1"/>
    <s v="Petersen, Benjamin L(KMM)"/>
    <s v="207 S 3rd Ave"/>
    <s v="Ridgefield"/>
    <s v="WA"/>
    <s v="720"/>
    <x v="1"/>
    <x v="0"/>
    <x v="3"/>
    <m/>
    <x v="5"/>
    <n v="3041.05"/>
    <n v="68"/>
    <n v="1"/>
    <x v="0"/>
    <x v="0"/>
    <x v="4"/>
  </r>
  <r>
    <s v="3568963"/>
    <x v="1"/>
    <s v="Matthews, Philip(M2L)"/>
    <s v="22917 NE 22nd St"/>
    <s v="Camas"/>
    <s v="WA"/>
    <s v="720"/>
    <x v="1"/>
    <x v="0"/>
    <x v="3"/>
    <m/>
    <x v="5"/>
    <n v="1215.76"/>
    <n v="52"/>
    <n v="1"/>
    <x v="0"/>
    <x v="0"/>
    <x v="4"/>
  </r>
  <r>
    <s v="3568980"/>
    <x v="1"/>
    <s v="Soza, Robert N(KMM)"/>
    <s v="1113 NE 102nd Ave"/>
    <s v="Vancouver"/>
    <s v="WA"/>
    <s v="720"/>
    <x v="1"/>
    <x v="0"/>
    <x v="3"/>
    <m/>
    <x v="5"/>
    <n v="1232.04"/>
    <n v="79"/>
    <n v="1"/>
    <x v="0"/>
    <x v="0"/>
    <x v="4"/>
  </r>
  <r>
    <s v="3569166"/>
    <x v="1"/>
    <s v="Bosch, Bryan(M2L)"/>
    <s v="1403 NE 126th St"/>
    <s v="Vancouver"/>
    <s v="WA"/>
    <s v="720"/>
    <x v="1"/>
    <x v="0"/>
    <x v="3"/>
    <m/>
    <x v="5"/>
    <n v="2388.85"/>
    <n v="49"/>
    <n v="1"/>
    <x v="0"/>
    <x v="0"/>
    <x v="4"/>
  </r>
  <r>
    <s v="3569568"/>
    <x v="1"/>
    <s v="Bennier, Evelyn(BBH)"/>
    <s v="2208 SE 130th Ave"/>
    <s v="Vancouver"/>
    <s v="WA"/>
    <s v="720"/>
    <x v="1"/>
    <x v="0"/>
    <x v="3"/>
    <m/>
    <x v="5"/>
    <n v="2387.36"/>
    <n v="40"/>
    <n v="1"/>
    <x v="0"/>
    <x v="0"/>
    <x v="4"/>
  </r>
  <r>
    <s v="3569833"/>
    <x v="1"/>
    <s v="Wetzler, Kyle M(KMM)"/>
    <s v="3711 NE 109th St"/>
    <s v="Vancouver"/>
    <s v="WA"/>
    <s v="720"/>
    <x v="1"/>
    <x v="0"/>
    <x v="3"/>
    <m/>
    <x v="5"/>
    <n v="1186.17"/>
    <n v="66"/>
    <n v="1"/>
    <x v="0"/>
    <x v="0"/>
    <x v="4"/>
  </r>
  <r>
    <s v="3569907"/>
    <x v="1"/>
    <s v="Head, Casey L(KMM)"/>
    <s v="917 NW 59th St"/>
    <s v="Vancouver"/>
    <s v="WA"/>
    <s v="720"/>
    <x v="1"/>
    <x v="0"/>
    <x v="3"/>
    <m/>
    <x v="5"/>
    <n v="1214.47"/>
    <n v="44"/>
    <n v="1"/>
    <x v="0"/>
    <x v="0"/>
    <x v="4"/>
  </r>
  <r>
    <s v="3571502"/>
    <x v="1"/>
    <s v="Douville, Ashley J(KMM)"/>
    <s v="10600 NE 176th St"/>
    <s v="Battle Ground"/>
    <s v="WA"/>
    <s v="720"/>
    <x v="1"/>
    <x v="0"/>
    <x v="0"/>
    <m/>
    <x v="5"/>
    <n v="2366.86"/>
    <n v="198"/>
    <n v="1"/>
    <x v="0"/>
    <x v="0"/>
    <x v="4"/>
  </r>
  <r>
    <s v="3571533"/>
    <x v="1"/>
    <s v="Towery, Jay(M2L)"/>
    <s v="9204 NE 81st Ave"/>
    <s v="Vancouver"/>
    <s v="WA"/>
    <s v="720"/>
    <x v="1"/>
    <x v="0"/>
    <x v="3"/>
    <m/>
    <x v="5"/>
    <n v="1212.92"/>
    <n v="36"/>
    <n v="1"/>
    <x v="0"/>
    <x v="0"/>
    <x v="4"/>
  </r>
  <r>
    <s v="3572941"/>
    <x v="1"/>
    <s v="Martilla, Robert(M2L)"/>
    <s v="3386 G St"/>
    <s v="Washougal"/>
    <s v="WA"/>
    <s v="720"/>
    <x v="1"/>
    <x v="0"/>
    <x v="3"/>
    <m/>
    <x v="5"/>
    <n v="2279.7199999999998"/>
    <n v="69"/>
    <n v="1"/>
    <x v="0"/>
    <x v="0"/>
    <x v="4"/>
  </r>
  <r>
    <s v="3572954"/>
    <x v="1"/>
    <s v="Mowrer, Eric(M2L)"/>
    <s v="18106 NE 31st Cir"/>
    <s v="Vancouver"/>
    <s v="WA"/>
    <s v="720"/>
    <x v="1"/>
    <x v="0"/>
    <x v="3"/>
    <m/>
    <x v="5"/>
    <n v="2164.38"/>
    <n v="105"/>
    <n v="1"/>
    <x v="0"/>
    <x v="0"/>
    <x v="4"/>
  </r>
  <r>
    <s v="3574367"/>
    <x v="1"/>
    <s v="Pasillas, Sarah J(KMM)"/>
    <s v="415 Shreveport Way"/>
    <s v="Vancouver"/>
    <s v="WA"/>
    <s v="720"/>
    <x v="1"/>
    <x v="0"/>
    <x v="3"/>
    <m/>
    <x v="5"/>
    <n v="3459.03"/>
    <n v="75"/>
    <n v="1"/>
    <x v="0"/>
    <x v="0"/>
    <x v="4"/>
  </r>
  <r>
    <s v="3575159"/>
    <x v="1"/>
    <s v="Amundsen, Mary(BBH)"/>
    <s v="511 W 28th St"/>
    <s v="Vancouver"/>
    <s v="WA"/>
    <s v="720"/>
    <x v="1"/>
    <x v="0"/>
    <x v="3"/>
    <m/>
    <x v="5"/>
    <n v="3108.58"/>
    <n v="56"/>
    <n v="1"/>
    <x v="0"/>
    <x v="0"/>
    <x v="4"/>
  </r>
  <r>
    <s v="3575512"/>
    <x v="1"/>
    <s v="Godwin, Kael W(BBH)"/>
    <s v="34205 SE Lawton Rd"/>
    <s v="Washougal"/>
    <s v="WA"/>
    <s v="720"/>
    <x v="1"/>
    <x v="0"/>
    <x v="3"/>
    <m/>
    <x v="5"/>
    <n v="3114.46"/>
    <n v="87"/>
    <n v="1"/>
    <x v="0"/>
    <x v="0"/>
    <x v="4"/>
  </r>
  <r>
    <s v="3575729"/>
    <x v="1"/>
    <s v="Jenson, Lance(BBH)"/>
    <s v="11510 NW 7th Ave"/>
    <s v="Vancouver"/>
    <s v="WA"/>
    <s v="720"/>
    <x v="1"/>
    <x v="0"/>
    <x v="0"/>
    <m/>
    <x v="5"/>
    <n v="3144.91"/>
    <n v="252"/>
    <n v="1"/>
    <x v="0"/>
    <x v="0"/>
    <x v="4"/>
  </r>
  <r>
    <s v="3575864"/>
    <x v="1"/>
    <s v="Haase, Gerald A(KMM)"/>
    <s v="1141 SE 78th Ave"/>
    <s v="Vancouver"/>
    <s v="WA"/>
    <s v="720"/>
    <x v="1"/>
    <x v="0"/>
    <x v="0"/>
    <m/>
    <x v="5"/>
    <n v="2044.39"/>
    <n v="32"/>
    <n v="1"/>
    <x v="0"/>
    <x v="0"/>
    <x v="4"/>
  </r>
  <r>
    <s v="3576499"/>
    <x v="1"/>
    <s v="Gonzalez, Kimberly A(KMM)"/>
    <s v="2615 NE 173rd Ave"/>
    <s v="Vancouver"/>
    <s v="WA"/>
    <s v="720"/>
    <x v="1"/>
    <x v="0"/>
    <x v="3"/>
    <m/>
    <x v="5"/>
    <n v="1237.24"/>
    <n v="37"/>
    <n v="1"/>
    <x v="0"/>
    <x v="0"/>
    <x v="4"/>
  </r>
  <r>
    <s v="3576547"/>
    <x v="1"/>
    <s v="Swain, Mike J(KMM)"/>
    <s v="11009 NW 29th Ave"/>
    <s v="Vancouver"/>
    <s v="WA"/>
    <s v="720"/>
    <x v="1"/>
    <x v="0"/>
    <x v="3"/>
    <m/>
    <x v="5"/>
    <n v="73597.789999999994"/>
    <n v="41"/>
    <n v="1"/>
    <x v="0"/>
    <x v="0"/>
    <x v="4"/>
  </r>
  <r>
    <s v="3576603"/>
    <x v="1"/>
    <s v="Miner, Ronald A(M2L)"/>
    <s v="6808 NE 92nd Ct"/>
    <s v="Vancouver"/>
    <s v="WA"/>
    <s v="720"/>
    <x v="1"/>
    <x v="0"/>
    <x v="3"/>
    <m/>
    <x v="5"/>
    <n v="1643.67"/>
    <n v="35"/>
    <n v="1"/>
    <x v="0"/>
    <x v="0"/>
    <x v="4"/>
  </r>
  <r>
    <s v="3577062"/>
    <x v="1"/>
    <s v="Worland, Neil K(KMM)"/>
    <s v="16212 NE 33rd Ave"/>
    <s v="Ridgefield"/>
    <s v="WA"/>
    <s v="720"/>
    <x v="1"/>
    <x v="0"/>
    <x v="3"/>
    <m/>
    <x v="5"/>
    <n v="3485.85"/>
    <n v="57"/>
    <n v="1"/>
    <x v="0"/>
    <x v="0"/>
    <x v="4"/>
  </r>
  <r>
    <s v="3577525"/>
    <x v="1"/>
    <s v="Hackett, Thomas(M2L)"/>
    <s v="603 W 35th St"/>
    <s v="Vancouver"/>
    <s v="WA"/>
    <s v="720"/>
    <x v="1"/>
    <x v="0"/>
    <x v="3"/>
    <m/>
    <x v="5"/>
    <n v="3508.39"/>
    <n v="68"/>
    <n v="1"/>
    <x v="0"/>
    <x v="0"/>
    <x v="4"/>
  </r>
  <r>
    <s v="3577738"/>
    <x v="1"/>
    <s v="Atherton, Mark G(KMM)"/>
    <s v="310 Mt Shasta Dr"/>
    <s v="Vancouver"/>
    <s v="WA"/>
    <s v="720"/>
    <x v="1"/>
    <x v="0"/>
    <x v="3"/>
    <m/>
    <x v="5"/>
    <n v="1643.29"/>
    <n v="33"/>
    <n v="1"/>
    <x v="0"/>
    <x v="0"/>
    <x v="4"/>
  </r>
  <r>
    <s v="3578037"/>
    <x v="1"/>
    <s v="Bolter, Robert H(BBH)"/>
    <s v="414 W 21st St #A"/>
    <s v="Vancouver"/>
    <s v="WA"/>
    <s v="720"/>
    <x v="1"/>
    <x v="0"/>
    <x v="3"/>
    <m/>
    <x v="5"/>
    <n v="417.61"/>
    <n v="57"/>
    <n v="1"/>
    <x v="0"/>
    <x v="0"/>
    <x v="4"/>
  </r>
  <r>
    <s v="3579128"/>
    <x v="1"/>
    <s v="Spiller, Jason S(KMM)"/>
    <s v="630 SW Utah St"/>
    <s v="Camas"/>
    <s v="WA"/>
    <s v="720"/>
    <x v="1"/>
    <x v="0"/>
    <x v="3"/>
    <m/>
    <x v="5"/>
    <n v="2613.67"/>
    <n v="57"/>
    <n v="1"/>
    <x v="0"/>
    <x v="0"/>
    <x v="4"/>
  </r>
  <r>
    <s v="3579440"/>
    <x v="1"/>
    <s v="Lueck, Andrew(BBH)"/>
    <s v="2108 W 27th St"/>
    <s v="Vancouver"/>
    <s v="WA"/>
    <s v="720"/>
    <x v="1"/>
    <x v="0"/>
    <x v="3"/>
    <m/>
    <x v="5"/>
    <n v="1243.02"/>
    <n v="67"/>
    <n v="1"/>
    <x v="0"/>
    <x v="0"/>
    <x v="4"/>
  </r>
  <r>
    <s v="3579624"/>
    <x v="1"/>
    <s v="Thewlis, Gary D(M2L)"/>
    <s v="9605 SE 7th St"/>
    <s v="Vancouver"/>
    <s v="WA"/>
    <s v="720"/>
    <x v="1"/>
    <x v="0"/>
    <x v="3"/>
    <m/>
    <x v="5"/>
    <n v="2916.36"/>
    <n v="87"/>
    <n v="1"/>
    <x v="0"/>
    <x v="0"/>
    <x v="4"/>
  </r>
  <r>
    <s v="3579625"/>
    <x v="1"/>
    <s v="Ham, Stephen D(KMM)"/>
    <s v="2609 NE 58th St"/>
    <s v="Vancouver"/>
    <s v="WA"/>
    <s v="720"/>
    <x v="1"/>
    <x v="0"/>
    <x v="3"/>
    <m/>
    <x v="5"/>
    <n v="2318.33"/>
    <n v="72"/>
    <n v="1"/>
    <x v="0"/>
    <x v="0"/>
    <x v="4"/>
  </r>
  <r>
    <s v="3579734"/>
    <x v="1"/>
    <s v="Batterton, Lisa F(BBH)"/>
    <s v="6920 NE 132nd Ct"/>
    <s v="Vancouver"/>
    <s v="WA"/>
    <s v="720"/>
    <x v="1"/>
    <x v="0"/>
    <x v="3"/>
    <m/>
    <x v="5"/>
    <n v="1642.14"/>
    <n v="27"/>
    <n v="1"/>
    <x v="0"/>
    <x v="0"/>
    <x v="4"/>
  </r>
  <r>
    <s v="3581194"/>
    <x v="1"/>
    <s v="Crofts, Catherine A(KMM)"/>
    <s v="6401 SE Evergreen Hwy"/>
    <s v="Vancouver"/>
    <s v="WA"/>
    <s v="720"/>
    <x v="1"/>
    <x v="0"/>
    <x v="3"/>
    <m/>
    <x v="5"/>
    <n v="3510.64"/>
    <n v="79"/>
    <n v="1"/>
    <x v="0"/>
    <x v="0"/>
    <x v="4"/>
  </r>
  <r>
    <s v="3581240"/>
    <x v="1"/>
    <s v="Mar, Yuk(M2L)"/>
    <s v="1413 NW 80th St"/>
    <s v="Vancouver"/>
    <s v="WA"/>
    <s v="720"/>
    <x v="1"/>
    <x v="0"/>
    <x v="3"/>
    <m/>
    <x v="5"/>
    <n v="3527.85"/>
    <n v="89"/>
    <n v="1"/>
    <x v="0"/>
    <x v="0"/>
    <x v="4"/>
  </r>
  <r>
    <s v="3581575"/>
    <x v="1"/>
    <s v="Eustis, Steve J(BBH)"/>
    <s v="6126 Broadview Ln"/>
    <s v="Vancouver"/>
    <s v="WA"/>
    <s v="720"/>
    <x v="1"/>
    <x v="0"/>
    <x v="3"/>
    <m/>
    <x v="5"/>
    <n v="1240.3800000000001"/>
    <n v="53"/>
    <n v="1"/>
    <x v="0"/>
    <x v="0"/>
    <x v="4"/>
  </r>
  <r>
    <s v="3583594"/>
    <x v="1"/>
    <s v="Pahkala, Heather L(BBH)"/>
    <s v="2616 NE 153rd St"/>
    <s v="Vancouver"/>
    <s v="WA"/>
    <s v="720"/>
    <x v="1"/>
    <x v="0"/>
    <x v="3"/>
    <m/>
    <x v="5"/>
    <n v="1645.46"/>
    <n v="44"/>
    <n v="1"/>
    <x v="0"/>
    <x v="0"/>
    <x v="4"/>
  </r>
  <r>
    <s v="3584120"/>
    <x v="1"/>
    <s v="Linderman, Michael W(KMM)"/>
    <s v="622 SW Utah St"/>
    <s v="Camas"/>
    <s v="WA"/>
    <s v="720"/>
    <x v="1"/>
    <x v="0"/>
    <x v="3"/>
    <m/>
    <x v="5"/>
    <n v="2435.21"/>
    <n v="41"/>
    <n v="1"/>
    <x v="0"/>
    <x v="0"/>
    <x v="4"/>
  </r>
  <r>
    <s v="3584713"/>
    <x v="1"/>
    <s v="Budihas, Mark(BBH)"/>
    <s v="844 NW 22nd Ave"/>
    <s v="Camas"/>
    <s v="WA"/>
    <s v="720"/>
    <x v="1"/>
    <x v="0"/>
    <x v="3"/>
    <m/>
    <x v="5"/>
    <n v="1236.93"/>
    <n v="35"/>
    <n v="1"/>
    <x v="0"/>
    <x v="0"/>
    <x v="4"/>
  </r>
  <r>
    <s v="3585741"/>
    <x v="1"/>
    <s v="Sprenger, Gabe(M2L)"/>
    <s v="3914 NE 99th St #ADU"/>
    <s v="Vancouver"/>
    <s v="WA"/>
    <s v="720"/>
    <x v="1"/>
    <x v="0"/>
    <x v="3"/>
    <m/>
    <x v="5"/>
    <n v="13588.95"/>
    <n v="73"/>
    <n v="1"/>
    <x v="0"/>
    <x v="0"/>
    <x v="4"/>
  </r>
  <r>
    <s v="3586400"/>
    <x v="1"/>
    <s v="LaPointe, Brandee A(M2L)"/>
    <s v="215 W 35th St"/>
    <s v="Vancouver"/>
    <s v="WA"/>
    <s v="720"/>
    <x v="1"/>
    <x v="0"/>
    <x v="3"/>
    <m/>
    <x v="5"/>
    <n v="2310.2399999999998"/>
    <n v="62"/>
    <n v="1"/>
    <x v="0"/>
    <x v="0"/>
    <x v="4"/>
  </r>
  <r>
    <s v="3586522"/>
    <x v="1"/>
    <s v="Hatovsc, Judith(M2L)"/>
    <s v="7518 NE 69th St"/>
    <s v="Vancouver"/>
    <s v="WA"/>
    <s v="720"/>
    <x v="1"/>
    <x v="0"/>
    <x v="3"/>
    <m/>
    <x v="5"/>
    <n v="3511.19"/>
    <n v="82"/>
    <n v="1"/>
    <x v="0"/>
    <x v="0"/>
    <x v="4"/>
  </r>
  <r>
    <s v="3586815"/>
    <x v="1"/>
    <s v="Stryker, Kenneth R(BBH)"/>
    <s v="4408 NE 14th Ave"/>
    <s v="Vancouver"/>
    <s v="WA"/>
    <s v="720"/>
    <x v="1"/>
    <x v="0"/>
    <x v="3"/>
    <m/>
    <x v="5"/>
    <n v="1536.35"/>
    <n v="107"/>
    <n v="1"/>
    <x v="0"/>
    <x v="0"/>
    <x v="4"/>
  </r>
  <r>
    <s v="3586854"/>
    <x v="1"/>
    <s v="Innocenti, Justin K(BBH)"/>
    <s v="15911 NW Fair Acres Dr"/>
    <s v="Vancouver"/>
    <s v="WA"/>
    <s v="720"/>
    <x v="1"/>
    <x v="0"/>
    <x v="0"/>
    <m/>
    <x v="5"/>
    <n v="2462.0300000000002"/>
    <n v="141"/>
    <n v="1"/>
    <x v="0"/>
    <x v="0"/>
    <x v="4"/>
  </r>
  <r>
    <s v="3586918"/>
    <x v="1"/>
    <s v="Wiggins, Michael S(M2L)"/>
    <s v="2600 E 30th St"/>
    <s v="Vancouver"/>
    <s v="WA"/>
    <s v="720"/>
    <x v="1"/>
    <x v="0"/>
    <x v="3"/>
    <m/>
    <x v="5"/>
    <n v="3539.67"/>
    <n v="52"/>
    <n v="1"/>
    <x v="0"/>
    <x v="0"/>
    <x v="4"/>
  </r>
  <r>
    <s v="3587329"/>
    <x v="1"/>
    <s v="Herrejon, Manuel(BBH)"/>
    <s v="9808 NE 107th Ave"/>
    <s v="Vancouver"/>
    <s v="WA"/>
    <s v="720"/>
    <x v="1"/>
    <x v="0"/>
    <x v="3"/>
    <m/>
    <x v="5"/>
    <n v="1376.81"/>
    <n v="59"/>
    <n v="1"/>
    <x v="0"/>
    <x v="0"/>
    <x v="4"/>
  </r>
  <r>
    <s v="3589177"/>
    <x v="1"/>
    <s v="St John, Linda(M2L)"/>
    <s v="11901 NE 47th St"/>
    <s v="Vancouver"/>
    <s v="WA"/>
    <s v="720"/>
    <x v="1"/>
    <x v="0"/>
    <x v="3"/>
    <m/>
    <x v="5"/>
    <n v="1846.61"/>
    <n v="42"/>
    <n v="1"/>
    <x v="0"/>
    <x v="0"/>
    <x v="4"/>
  </r>
  <r>
    <s v="3589969"/>
    <x v="1"/>
    <s v="Baylie, Samuel F(KMM)"/>
    <s v="1900 F St"/>
    <s v="Vancouver"/>
    <s v="WA"/>
    <s v="720"/>
    <x v="1"/>
    <x v="0"/>
    <x v="3"/>
    <m/>
    <x v="5"/>
    <n v="2844.1"/>
    <n v="52"/>
    <n v="1"/>
    <x v="0"/>
    <x v="0"/>
    <x v="4"/>
  </r>
  <r>
    <s v="3590691"/>
    <x v="1"/>
    <s v="Tuttle, David A(KMM)"/>
    <s v="123 W 32nd St"/>
    <s v="Vancouver"/>
    <s v="WA"/>
    <s v="720"/>
    <x v="1"/>
    <x v="0"/>
    <x v="3"/>
    <m/>
    <x v="5"/>
    <n v="3545.72"/>
    <n v="87"/>
    <n v="1"/>
    <x v="0"/>
    <x v="0"/>
    <x v="4"/>
  </r>
  <r>
    <s v="3591004"/>
    <x v="1"/>
    <s v="Hanahan, Laurie(KMM)"/>
    <s v="15917 NE 31st Ave"/>
    <s v="Ridgefield"/>
    <s v="WA"/>
    <s v="720"/>
    <x v="1"/>
    <x v="0"/>
    <x v="0"/>
    <m/>
    <x v="5"/>
    <n v="3615.39"/>
    <n v="132"/>
    <n v="1"/>
    <x v="0"/>
    <x v="0"/>
    <x v="4"/>
  </r>
  <r>
    <s v="3591259"/>
    <x v="1"/>
    <s v="Potter, Tim(M2L)"/>
    <s v="6610 NW Bernie Dr"/>
    <s v="Vancouver"/>
    <s v="WA"/>
    <s v="720"/>
    <x v="1"/>
    <x v="0"/>
    <x v="3"/>
    <m/>
    <x v="5"/>
    <n v="1668.58"/>
    <n v="49"/>
    <n v="1"/>
    <x v="0"/>
    <x v="0"/>
    <x v="4"/>
  </r>
  <r>
    <s v="3591676"/>
    <x v="1"/>
    <s v="Curtis, Nicole(M2L)"/>
    <s v="3415 NE 161st St"/>
    <s v="Ridgefield"/>
    <s v="WA"/>
    <s v="720"/>
    <x v="1"/>
    <x v="0"/>
    <x v="3"/>
    <m/>
    <x v="5"/>
    <n v="2856.48"/>
    <n v="70"/>
    <n v="1"/>
    <x v="0"/>
    <x v="0"/>
    <x v="4"/>
  </r>
  <r>
    <s v="3591703"/>
    <x v="1"/>
    <s v="Volavka, Charles W(BBH)"/>
    <s v="2016 Z St"/>
    <s v="Vancouver"/>
    <s v="WA"/>
    <s v="720"/>
    <x v="1"/>
    <x v="0"/>
    <x v="3"/>
    <m/>
    <x v="5"/>
    <n v="1666.48"/>
    <n v="38"/>
    <n v="1"/>
    <x v="0"/>
    <x v="0"/>
    <x v="4"/>
  </r>
  <r>
    <s v="3591855"/>
    <x v="1"/>
    <s v="Herman, Mark(KMM)"/>
    <s v="12607 NE 5th Ct"/>
    <s v="Vancouver"/>
    <s v="WA"/>
    <s v="720"/>
    <x v="1"/>
    <x v="0"/>
    <x v="3"/>
    <m/>
    <x v="5"/>
    <n v="3524.3"/>
    <n v="91"/>
    <n v="1"/>
    <x v="0"/>
    <x v="0"/>
    <x v="5"/>
  </r>
  <r>
    <s v="3591953"/>
    <x v="1"/>
    <s v="Firestone, Merril(BBH)"/>
    <s v="5520 NW Fruit Valley Rd"/>
    <s v="Vancouver"/>
    <s v="WA"/>
    <s v="720"/>
    <x v="1"/>
    <x v="0"/>
    <x v="3"/>
    <m/>
    <x v="5"/>
    <n v="2869.33"/>
    <n v="68"/>
    <n v="1"/>
    <x v="0"/>
    <x v="0"/>
    <x v="4"/>
  </r>
  <r>
    <s v="3592106"/>
    <x v="1"/>
    <s v="Mannen, Peter R(BBH)"/>
    <s v="7215 Indiana St"/>
    <s v="Vancouver"/>
    <s v="WA"/>
    <s v="720"/>
    <x v="1"/>
    <x v="0"/>
    <x v="3"/>
    <m/>
    <x v="5"/>
    <n v="1671.07"/>
    <n v="62"/>
    <n v="1"/>
    <x v="0"/>
    <x v="0"/>
    <x v="4"/>
  </r>
  <r>
    <s v="3593104"/>
    <x v="1"/>
    <s v="Ronhaar, Brittni(KMM)"/>
    <s v="728 NW 4th Ave"/>
    <s v="Camas"/>
    <s v="WA"/>
    <s v="720"/>
    <x v="1"/>
    <x v="0"/>
    <x v="0"/>
    <m/>
    <x v="5"/>
    <n v="3788.7"/>
    <n v="162"/>
    <n v="1"/>
    <x v="0"/>
    <x v="0"/>
    <x v="4"/>
  </r>
  <r>
    <s v="3593177"/>
    <x v="1"/>
    <s v="Matney, Mary J(KMM)"/>
    <s v="1104 NE 107th St"/>
    <s v="Vancouver"/>
    <s v="WA"/>
    <s v="720"/>
    <x v="1"/>
    <x v="0"/>
    <x v="3"/>
    <m/>
    <x v="5"/>
    <n v="2313.48"/>
    <n v="79"/>
    <n v="1"/>
    <x v="0"/>
    <x v="0"/>
    <x v="4"/>
  </r>
  <r>
    <s v="3593220"/>
    <x v="1"/>
    <s v="Villemyer, Lynn(BBH)"/>
    <s v="810 W 17th St"/>
    <s v="Vancouver"/>
    <s v="WA"/>
    <s v="720"/>
    <x v="1"/>
    <x v="0"/>
    <x v="3"/>
    <m/>
    <x v="5"/>
    <n v="2338.77"/>
    <n v="96"/>
    <n v="1"/>
    <x v="0"/>
    <x v="0"/>
    <x v="4"/>
  </r>
  <r>
    <s v="3593258"/>
    <x v="1"/>
    <s v="Hutchinson, Doris(M2L)"/>
    <s v="720 W 31st St"/>
    <s v="Vancouver"/>
    <s v="WA"/>
    <s v="720"/>
    <x v="1"/>
    <x v="0"/>
    <x v="3"/>
    <m/>
    <x v="5"/>
    <n v="3708.82"/>
    <n v="59"/>
    <n v="1"/>
    <x v="0"/>
    <x v="0"/>
    <x v="4"/>
  </r>
  <r>
    <s v="3593705"/>
    <x v="1"/>
    <s v="Malyakina, Lyubov(KMM)"/>
    <s v="5205 NE 78th Ave"/>
    <s v="Vancouver"/>
    <s v="WA"/>
    <s v="720"/>
    <x v="1"/>
    <x v="0"/>
    <x v="3"/>
    <m/>
    <x v="5"/>
    <n v="3534.49"/>
    <n v="89"/>
    <n v="1"/>
    <x v="0"/>
    <x v="0"/>
    <x v="4"/>
  </r>
  <r>
    <s v="3593802"/>
    <x v="1"/>
    <s v="Williams, Adrian R(M2L)"/>
    <s v="100 NW 111th St"/>
    <s v="Vancouver"/>
    <s v="WA"/>
    <s v="720"/>
    <x v="1"/>
    <x v="0"/>
    <x v="3"/>
    <m/>
    <x v="5"/>
    <n v="3548.87"/>
    <n v="91"/>
    <n v="1"/>
    <x v="0"/>
    <x v="0"/>
    <x v="4"/>
  </r>
  <r>
    <s v="3593948"/>
    <x v="1"/>
    <s v="Miller, Matthew S(KMM)"/>
    <s v="2568 N P Cir"/>
    <s v="Washougal"/>
    <s v="WA"/>
    <s v="720"/>
    <x v="1"/>
    <x v="0"/>
    <x v="3"/>
    <m/>
    <x v="5"/>
    <n v="1855.64"/>
    <n v="52"/>
    <n v="1"/>
    <x v="0"/>
    <x v="0"/>
    <x v="4"/>
  </r>
  <r>
    <s v="3594367"/>
    <x v="1"/>
    <s v="Olson, Greg A(KMM)"/>
    <s v="1508 NW 118th St"/>
    <s v="Vancouver"/>
    <s v="WA"/>
    <s v="720"/>
    <x v="1"/>
    <x v="0"/>
    <x v="3"/>
    <m/>
    <x v="5"/>
    <n v="1647.31"/>
    <n v="54"/>
    <n v="1"/>
    <x v="0"/>
    <x v="0"/>
    <x v="4"/>
  </r>
  <r>
    <s v="3594956"/>
    <x v="1"/>
    <s v="Vergulyanets, Vasiliy(KMM)"/>
    <s v="7200 NE 72nd Ave"/>
    <s v="Vancouver"/>
    <s v="WA"/>
    <s v="720"/>
    <x v="1"/>
    <x v="0"/>
    <x v="0"/>
    <m/>
    <x v="5"/>
    <n v="2248.86"/>
    <n v="162"/>
    <n v="1"/>
    <x v="0"/>
    <x v="0"/>
    <x v="4"/>
  </r>
  <r>
    <s v="3595194"/>
    <x v="1"/>
    <s v="Weiss, Tami(M2L)"/>
    <s v="18204 NE 23rd St"/>
    <s v="Vancouver"/>
    <s v="WA"/>
    <s v="720"/>
    <x v="1"/>
    <x v="0"/>
    <x v="3"/>
    <m/>
    <x v="5"/>
    <n v="2211.71"/>
    <n v="102"/>
    <n v="1"/>
    <x v="0"/>
    <x v="0"/>
    <x v="4"/>
  </r>
  <r>
    <s v="3595340"/>
    <x v="1"/>
    <s v="Maunu, Chris J(BBH)"/>
    <s v="18249 NE Cedar Dr"/>
    <s v="Battle Ground"/>
    <s v="WA"/>
    <s v="720"/>
    <x v="1"/>
    <x v="0"/>
    <x v="3"/>
    <m/>
    <x v="5"/>
    <n v="2852.21"/>
    <n v="36"/>
    <n v="1"/>
    <x v="0"/>
    <x v="0"/>
    <x v="4"/>
  </r>
  <r>
    <s v="3595394"/>
    <x v="1"/>
    <s v="Binger, Mitch(BBH)"/>
    <s v="212 NW 45th St"/>
    <s v="Vancouver"/>
    <s v="WA"/>
    <s v="720"/>
    <x v="1"/>
    <x v="0"/>
    <x v="3"/>
    <m/>
    <x v="5"/>
    <n v="1282.6600000000001"/>
    <n v="35"/>
    <n v="1"/>
    <x v="0"/>
    <x v="0"/>
    <x v="4"/>
  </r>
  <r>
    <s v="3595548"/>
    <x v="1"/>
    <s v="Merritt, Sharon D(KMM)"/>
    <s v="3000 NE Whitman Ave"/>
    <s v="Vancouver"/>
    <s v="WA"/>
    <s v="720"/>
    <x v="1"/>
    <x v="0"/>
    <x v="3"/>
    <m/>
    <x v="5"/>
    <n v="2889.44"/>
    <n v="50"/>
    <n v="1"/>
    <x v="0"/>
    <x v="0"/>
    <x v="4"/>
  </r>
  <r>
    <s v="3595822"/>
    <x v="1"/>
    <s v="St Claire, Sandra S(KMM)"/>
    <s v="10820 NE 53rd Ct"/>
    <s v="Vancouver"/>
    <s v="WA"/>
    <s v="720"/>
    <x v="1"/>
    <x v="0"/>
    <x v="3"/>
    <m/>
    <x v="5"/>
    <n v="1233.0999999999999"/>
    <n v="15"/>
    <n v="1"/>
    <x v="0"/>
    <x v="0"/>
    <x v="4"/>
  </r>
  <r>
    <s v="3596182"/>
    <x v="1"/>
    <s v="Akbar, Saban(KMM)"/>
    <s v="6607 NE 72nd Cir"/>
    <s v="Vancouver"/>
    <s v="WA"/>
    <s v="720"/>
    <x v="1"/>
    <x v="0"/>
    <x v="3"/>
    <m/>
    <x v="5"/>
    <n v="1234.81"/>
    <n v="24"/>
    <n v="1"/>
    <x v="0"/>
    <x v="0"/>
    <x v="4"/>
  </r>
  <r>
    <s v="3562435"/>
    <x v="1"/>
    <s v="Sylvester, John B(BBH)"/>
    <s v="17901 NE 159th St"/>
    <s v="Brush Prairie"/>
    <s v="WA"/>
    <s v="720"/>
    <x v="1"/>
    <x v="0"/>
    <x v="3"/>
    <m/>
    <x v="5"/>
    <n v="3875.28"/>
    <n v="102"/>
    <n v="1"/>
    <x v="0"/>
    <x v="0"/>
    <x v="4"/>
  </r>
  <r>
    <s v="3566426"/>
    <x v="1"/>
    <s v="Wolfe, Bradley R(M2L)"/>
    <s v="12910 NE 85th St"/>
    <s v="Vancouver"/>
    <s v="WA"/>
    <s v="720"/>
    <x v="1"/>
    <x v="0"/>
    <x v="3"/>
    <m/>
    <x v="5"/>
    <n v="8.01"/>
    <n v="43"/>
    <n v="1"/>
    <x v="1"/>
    <x v="0"/>
    <x v="4"/>
  </r>
  <r>
    <s v="3569059"/>
    <x v="1"/>
    <s v="Lee, Shawn N(KMM)"/>
    <s v="22713 NW 36th Ave"/>
    <s v="Ridgefield"/>
    <s v="WA"/>
    <s v="720"/>
    <x v="1"/>
    <x v="0"/>
    <x v="0"/>
    <m/>
    <x v="5"/>
    <n v="2985.37"/>
    <n v="372"/>
    <n v="1"/>
    <x v="0"/>
    <x v="0"/>
    <x v="4"/>
  </r>
  <r>
    <s v="3570168"/>
    <x v="1"/>
    <s v="DeBord, Derek(M2L)"/>
    <s v="3508 NE 86th Ave"/>
    <s v="Vancouver"/>
    <s v="WA"/>
    <s v="720"/>
    <x v="1"/>
    <x v="0"/>
    <x v="3"/>
    <m/>
    <x v="5"/>
    <n v="3226.59"/>
    <n v="54"/>
    <n v="1"/>
    <x v="0"/>
    <x v="0"/>
    <x v="4"/>
  </r>
  <r>
    <s v="3576958"/>
    <x v="1"/>
    <s v="Depew, Katie M(M2L)"/>
    <s v="3412 SE Stiles Rd"/>
    <s v="Washougal"/>
    <s v="WA"/>
    <s v="720"/>
    <x v="1"/>
    <x v="0"/>
    <x v="3"/>
    <m/>
    <x v="5"/>
    <n v="2042.61"/>
    <n v="217"/>
    <n v="1"/>
    <x v="0"/>
    <x v="0"/>
    <x v="4"/>
  </r>
  <r>
    <s v="3584625"/>
    <x v="1"/>
    <s v="Ritter, Mark D(KMM)"/>
    <s v="2173 G St"/>
    <s v="Washougal"/>
    <s v="WA"/>
    <s v="720"/>
    <x v="1"/>
    <x v="0"/>
    <x v="3"/>
    <m/>
    <x v="5"/>
    <n v="3517.83"/>
    <n v="117"/>
    <n v="1"/>
    <x v="0"/>
    <x v="0"/>
    <x v="4"/>
  </r>
  <r>
    <s v="3586419"/>
    <x v="1"/>
    <s v="Thompson, Kelley(KMM)"/>
    <s v="1525 H St"/>
    <s v="Washougal"/>
    <s v="WA"/>
    <s v="720"/>
    <x v="1"/>
    <x v="0"/>
    <x v="3"/>
    <m/>
    <x v="5"/>
    <n v="1239.42"/>
    <n v="48"/>
    <n v="1"/>
    <x v="0"/>
    <x v="0"/>
    <x v="4"/>
  </r>
  <r>
    <s v="3586963"/>
    <x v="1"/>
    <s v="Hall, Richard(KMM)"/>
    <s v="15408 NE Caples Rd"/>
    <s v="Brush Prairie"/>
    <s v="WA"/>
    <s v="720"/>
    <x v="1"/>
    <x v="0"/>
    <x v="3"/>
    <m/>
    <x v="5"/>
    <n v="2964.88"/>
    <n v="62"/>
    <n v="1"/>
    <x v="0"/>
    <x v="0"/>
    <x v="4"/>
  </r>
  <r>
    <s v="3588219"/>
    <x v="1"/>
    <s v="Pariera, Jill J(BBH)"/>
    <s v="1037 E St"/>
    <s v="Washougal"/>
    <s v="WA"/>
    <s v="720"/>
    <x v="1"/>
    <x v="0"/>
    <x v="3"/>
    <m/>
    <x v="5"/>
    <n v="1554.05"/>
    <n v="59"/>
    <n v="1"/>
    <x v="0"/>
    <x v="0"/>
    <x v="4"/>
  </r>
  <r>
    <s v="3595395"/>
    <x v="1"/>
    <s v="Dillard, Delores J(BBH)"/>
    <s v="524 Miami Way"/>
    <s v="Vancouver"/>
    <s v="WA"/>
    <s v="720"/>
    <x v="1"/>
    <x v="0"/>
    <x v="0"/>
    <m/>
    <x v="5"/>
    <n v="3996.48"/>
    <n v="131"/>
    <n v="1"/>
    <x v="0"/>
    <x v="0"/>
    <x v="4"/>
  </r>
  <r>
    <s v="3563725"/>
    <x v="1"/>
    <s v="1/3/19 ATTACHED X SEC&lt;(&gt;&amp;&lt;)&gt;TCP JDV."/>
    <s v="3608 Thompson Ave"/>
    <s v="Vancouver"/>
    <s v="WA"/>
    <s v="720"/>
    <x v="1"/>
    <x v="0"/>
    <x v="3"/>
    <m/>
    <x v="5"/>
    <n v="6164.85"/>
    <n v="74"/>
    <n v="1"/>
    <x v="0"/>
    <x v="0"/>
    <x v="4"/>
  </r>
  <r>
    <s v="3564481"/>
    <x v="1"/>
    <s v="Maughan, Lorna(BBH)"/>
    <s v="901 W 43rd St"/>
    <s v="Vancouver"/>
    <s v="WA"/>
    <s v="720"/>
    <x v="1"/>
    <x v="0"/>
    <x v="3"/>
    <m/>
    <x v="5"/>
    <n v="6112.18"/>
    <n v="50"/>
    <n v="1"/>
    <x v="0"/>
    <x v="0"/>
    <x v="4"/>
  </r>
  <r>
    <s v="3565365"/>
    <x v="1"/>
    <s v="Neisz, Patricia(M2L)"/>
    <s v="512 NW 84th Cir"/>
    <s v="Vancouver"/>
    <s v="WA"/>
    <s v="720"/>
    <x v="1"/>
    <x v="0"/>
    <x v="3"/>
    <m/>
    <x v="5"/>
    <n v="6688.29"/>
    <n v="62"/>
    <n v="1"/>
    <x v="0"/>
    <x v="0"/>
    <x v="4"/>
  </r>
  <r>
    <s v="3566437"/>
    <x v="1"/>
    <s v="Carolan, Robert J(BBH)"/>
    <s v="2211 SE 130th Ave"/>
    <s v="Vancouver"/>
    <s v="WA"/>
    <s v="720"/>
    <x v="1"/>
    <x v="0"/>
    <x v="3"/>
    <m/>
    <x v="5"/>
    <n v="17349.310000000001"/>
    <n v="218"/>
    <n v="1"/>
    <x v="0"/>
    <x v="0"/>
    <x v="4"/>
  </r>
  <r>
    <s v="3572409"/>
    <x v="1"/>
    <s v="Norman, Terry W(KMM)"/>
    <s v="3504 NE 155th Ave"/>
    <s v="Vancouver"/>
    <s v="WA"/>
    <s v="720"/>
    <x v="1"/>
    <x v="0"/>
    <x v="3"/>
    <m/>
    <x v="5"/>
    <n v="12666.55"/>
    <n v="93"/>
    <n v="1"/>
    <x v="0"/>
    <x v="0"/>
    <x v="5"/>
  </r>
  <r>
    <s v="3572553"/>
    <x v="1"/>
    <s v="Gemoets, Sergio A(KMM)"/>
    <s v="955 Cemetery Rd"/>
    <s v="Ridgefield"/>
    <s v="WA"/>
    <s v="720"/>
    <x v="1"/>
    <x v="0"/>
    <x v="3"/>
    <m/>
    <x v="5"/>
    <n v="3370.52"/>
    <n v="49"/>
    <n v="1"/>
    <x v="0"/>
    <x v="0"/>
    <x v="4"/>
  </r>
  <r>
    <s v="3574077"/>
    <x v="1"/>
    <s v="Kutyrev, Oleg(KMM)"/>
    <s v="7525 Tennessee Ln"/>
    <s v="Vancouver"/>
    <s v="WA"/>
    <s v="720"/>
    <x v="1"/>
    <x v="0"/>
    <x v="3"/>
    <m/>
    <x v="5"/>
    <n v="4869.8900000000003"/>
    <n v="48"/>
    <n v="1"/>
    <x v="0"/>
    <x v="0"/>
    <x v="4"/>
  </r>
  <r>
    <s v="3574643"/>
    <x v="1"/>
    <s v="Roberts, Kathy(BBH)"/>
    <s v="326 Charlotte Way"/>
    <s v="Vancouver"/>
    <s v="WA"/>
    <s v="720"/>
    <x v="1"/>
    <x v="0"/>
    <x v="3"/>
    <m/>
    <x v="5"/>
    <n v="5642.78"/>
    <n v="52"/>
    <n v="1"/>
    <x v="0"/>
    <x v="0"/>
    <x v="4"/>
  </r>
  <r>
    <s v="3575884"/>
    <x v="1"/>
    <s v="Chapman, Cynthia(BBH)"/>
    <s v="4008 Manzanita Ct"/>
    <s v="Vancouver"/>
    <s v="WA"/>
    <s v="720"/>
    <x v="1"/>
    <x v="0"/>
    <x v="3"/>
    <m/>
    <x v="5"/>
    <n v="2213.48"/>
    <n v="71"/>
    <n v="1"/>
    <x v="0"/>
    <x v="0"/>
    <x v="4"/>
  </r>
  <r>
    <s v="3576125"/>
    <x v="1"/>
    <s v="Dulla, Tadesse(BBH)"/>
    <s v="11607 NE 41st Ave"/>
    <s v="Vancouver"/>
    <s v="WA"/>
    <s v="720"/>
    <x v="1"/>
    <x v="0"/>
    <x v="3"/>
    <m/>
    <x v="5"/>
    <n v="2229.12"/>
    <n v="47"/>
    <n v="1"/>
    <x v="0"/>
    <x v="0"/>
    <x v="4"/>
  </r>
  <r>
    <s v="3578989"/>
    <x v="1"/>
    <s v="Kobayashi, Mika(M2L)"/>
    <s v="5711 NE 99th St"/>
    <s v="Vancouver"/>
    <s v="WA"/>
    <s v="720"/>
    <x v="1"/>
    <x v="0"/>
    <x v="0"/>
    <m/>
    <x v="5"/>
    <n v="7998.69"/>
    <n v="196"/>
    <n v="1"/>
    <x v="0"/>
    <x v="0"/>
    <x v="4"/>
  </r>
  <r>
    <s v="3579177"/>
    <x v="1"/>
    <s v="Malfait, Sheryl(BBH)"/>
    <s v="1208 SE Nancy Rd"/>
    <s v="Vancouver"/>
    <s v="WA"/>
    <s v="720"/>
    <x v="1"/>
    <x v="0"/>
    <x v="3"/>
    <m/>
    <x v="5"/>
    <n v="11735.95"/>
    <n v="76"/>
    <n v="1"/>
    <x v="0"/>
    <x v="0"/>
    <x v="4"/>
  </r>
  <r>
    <s v="3581028"/>
    <x v="1"/>
    <s v="Smith, Judy A(KMM)"/>
    <s v="1910 NW 88th St"/>
    <s v="Vancouver"/>
    <s v="WA"/>
    <s v="720"/>
    <x v="1"/>
    <x v="0"/>
    <x v="3"/>
    <m/>
    <x v="5"/>
    <n v="9462.35"/>
    <n v="105"/>
    <n v="1"/>
    <x v="0"/>
    <x v="0"/>
    <x v="4"/>
  </r>
  <r>
    <s v="3581399"/>
    <x v="1"/>
    <s v="Berg, Susan(BBH)"/>
    <s v="408 SE Columbia Ridge Dr"/>
    <s v="Vancouver"/>
    <s v="WA"/>
    <s v="720"/>
    <x v="1"/>
    <x v="0"/>
    <x v="3"/>
    <m/>
    <x v="5"/>
    <n v="5081.3999999999996"/>
    <n v="57"/>
    <n v="1"/>
    <x v="0"/>
    <x v="0"/>
    <x v="4"/>
  </r>
  <r>
    <s v="3582056"/>
    <x v="1"/>
    <s v="O'Claire, David(BBH)"/>
    <s v="12509 NW 19th Ave"/>
    <s v="Vancouver"/>
    <s v="WA"/>
    <s v="720"/>
    <x v="1"/>
    <x v="0"/>
    <x v="3"/>
    <m/>
    <x v="5"/>
    <n v="11796.99"/>
    <n v="87"/>
    <n v="1"/>
    <x v="0"/>
    <x v="0"/>
    <x v="4"/>
  </r>
  <r>
    <s v="3583761"/>
    <x v="1"/>
    <s v="Fein, David(M2L)"/>
    <s v="2916 NE 160th St"/>
    <s v="Ridgefield"/>
    <s v="WA"/>
    <s v="720"/>
    <x v="1"/>
    <x v="0"/>
    <x v="3"/>
    <m/>
    <x v="5"/>
    <n v="4742.6899999999996"/>
    <n v="39"/>
    <n v="1"/>
    <x v="0"/>
    <x v="0"/>
    <x v="4"/>
  </r>
  <r>
    <s v="3584307"/>
    <x v="1"/>
    <s v="Alvick, Mark E(M2L)"/>
    <s v="7004 NE 75th St"/>
    <s v="Vancouver"/>
    <s v="WA"/>
    <s v="720"/>
    <x v="1"/>
    <x v="0"/>
    <x v="3"/>
    <m/>
    <x v="5"/>
    <n v="10726.63"/>
    <n v="87"/>
    <n v="1"/>
    <x v="0"/>
    <x v="0"/>
    <x v="4"/>
  </r>
  <r>
    <s v="3584991"/>
    <x v="1"/>
    <s v="Leckwold, Stephanie A(KMM)"/>
    <s v="204 NE 90th Ave"/>
    <s v="Vancouver"/>
    <s v="WA"/>
    <s v="720"/>
    <x v="1"/>
    <x v="0"/>
    <x v="3"/>
    <m/>
    <x v="5"/>
    <n v="4702.7700000000004"/>
    <n v="48"/>
    <n v="1"/>
    <x v="0"/>
    <x v="0"/>
    <x v="4"/>
  </r>
  <r>
    <s v="3585640"/>
    <x v="1"/>
    <s v="Gentry, Linda N(BBH)"/>
    <s v="16007 NE 25th St"/>
    <s v="Vancouver"/>
    <s v="WA"/>
    <s v="720"/>
    <x v="1"/>
    <x v="0"/>
    <x v="3"/>
    <m/>
    <x v="5"/>
    <n v="3663.82"/>
    <n v="33"/>
    <n v="1"/>
    <x v="0"/>
    <x v="0"/>
    <x v="4"/>
  </r>
  <r>
    <s v="3585695"/>
    <x v="1"/>
    <s v="Rodocker, James(BBH)"/>
    <s v="1909 NE 94th Ct"/>
    <s v="Vancouver"/>
    <s v="WA"/>
    <s v="720"/>
    <x v="1"/>
    <x v="0"/>
    <x v="3"/>
    <m/>
    <x v="5"/>
    <n v="3363.24"/>
    <n v="46"/>
    <n v="1"/>
    <x v="0"/>
    <x v="0"/>
    <x v="4"/>
  </r>
  <r>
    <s v="3585875"/>
    <x v="1"/>
    <s v="Gutierrez, Peter D(M2L)"/>
    <s v="509 NW 68th St"/>
    <s v="Vancouver"/>
    <s v="WA"/>
    <s v="720"/>
    <x v="1"/>
    <x v="0"/>
    <x v="3"/>
    <m/>
    <x v="5"/>
    <n v="2271.61"/>
    <n v="29"/>
    <n v="1"/>
    <x v="0"/>
    <x v="0"/>
    <x v="5"/>
  </r>
  <r>
    <s v="3586545"/>
    <x v="1"/>
    <s v="Ensley, Angel(M2L)"/>
    <s v="8121 SE Lorry Ave"/>
    <s v="Vancouver"/>
    <s v="WA"/>
    <s v="720"/>
    <x v="1"/>
    <x v="0"/>
    <x v="3"/>
    <m/>
    <x v="5"/>
    <n v="8153.59"/>
    <n v="66"/>
    <n v="1"/>
    <x v="0"/>
    <x v="0"/>
    <x v="4"/>
  </r>
  <r>
    <s v="3586696"/>
    <x v="1"/>
    <s v="Jones, Michelle A(KMM)"/>
    <s v="403 Tucson Way"/>
    <s v="Vancouver"/>
    <s v="WA"/>
    <s v="720"/>
    <x v="1"/>
    <x v="0"/>
    <x v="3"/>
    <m/>
    <x v="5"/>
    <n v="4339.8900000000003"/>
    <n v="90"/>
    <n v="1"/>
    <x v="0"/>
    <x v="0"/>
    <x v="4"/>
  </r>
  <r>
    <s v="3587733"/>
    <x v="1"/>
    <s v="Hendrickson, Dale T(KMM)"/>
    <s v="414 NE 6th St"/>
    <s v="Battle Ground"/>
    <s v="WA"/>
    <s v="720"/>
    <x v="1"/>
    <x v="0"/>
    <x v="3"/>
    <m/>
    <x v="5"/>
    <n v="4047.98"/>
    <n v="65"/>
    <n v="1"/>
    <x v="0"/>
    <x v="0"/>
    <x v="4"/>
  </r>
  <r>
    <s v="3587979"/>
    <x v="1"/>
    <s v="Johnson, Earl(BBH)"/>
    <s v="6508 Wyoming St"/>
    <s v="Vancouver"/>
    <s v="WA"/>
    <s v="720"/>
    <x v="1"/>
    <x v="0"/>
    <x v="3"/>
    <m/>
    <x v="5"/>
    <n v="4878.76"/>
    <n v="64"/>
    <n v="1"/>
    <x v="0"/>
    <x v="0"/>
    <x v="4"/>
  </r>
  <r>
    <s v="3588048"/>
    <x v="1"/>
    <s v="Crow, Ellen(M2L)"/>
    <s v="4415 NW Columbia St"/>
    <s v="Vancouver"/>
    <s v="WA"/>
    <s v="720"/>
    <x v="1"/>
    <x v="0"/>
    <x v="3"/>
    <m/>
    <x v="5"/>
    <n v="10274.16"/>
    <n v="81"/>
    <n v="1"/>
    <x v="0"/>
    <x v="0"/>
    <x v="4"/>
  </r>
  <r>
    <s v="3589773"/>
    <x v="1"/>
    <s v="Lepin, Roger E(KMM)"/>
    <s v="16004 NE 13th Cir"/>
    <s v="Vancouver"/>
    <s v="WA"/>
    <s v="720"/>
    <x v="1"/>
    <x v="0"/>
    <x v="3"/>
    <m/>
    <x v="5"/>
    <n v="3899.81"/>
    <m/>
    <n v="1"/>
    <x v="0"/>
    <x v="1"/>
    <x v="4"/>
  </r>
  <r>
    <s v="3589886"/>
    <x v="1"/>
    <s v="Varner, Marjorie(KMM)"/>
    <s v="9310 SE Butte Ave"/>
    <s v="Vancouver"/>
    <s v="WA"/>
    <s v="720"/>
    <x v="1"/>
    <x v="0"/>
    <x v="3"/>
    <m/>
    <x v="5"/>
    <n v="14714.32"/>
    <n v="75"/>
    <n v="1"/>
    <x v="0"/>
    <x v="0"/>
    <x v="4"/>
  </r>
  <r>
    <s v="3590716"/>
    <x v="1"/>
    <s v="Benfield, Brandon M(BBH)"/>
    <s v="16212 NE 36th Ave"/>
    <s v="Ridgefield"/>
    <s v="WA"/>
    <s v="720"/>
    <x v="1"/>
    <x v="0"/>
    <x v="3"/>
    <m/>
    <x v="5"/>
    <n v="3709.43"/>
    <n v="49"/>
    <n v="1"/>
    <x v="0"/>
    <x v="0"/>
    <x v="4"/>
  </r>
  <r>
    <s v="3590775"/>
    <x v="1"/>
    <s v="Jones-Mance, Kathy(BBH)"/>
    <s v="1905 NE 66th St"/>
    <s v="Vancouver"/>
    <s v="WA"/>
    <s v="720"/>
    <x v="1"/>
    <x v="0"/>
    <x v="3"/>
    <m/>
    <x v="5"/>
    <n v="7747.21"/>
    <n v="84"/>
    <n v="1"/>
    <x v="0"/>
    <x v="0"/>
    <x v="4"/>
  </r>
  <r>
    <s v="3597806"/>
    <x v="1"/>
    <s v="Tole, Erin L(BBH)"/>
    <s v="1916 E St"/>
    <s v="Vancouver"/>
    <s v="WA"/>
    <s v="720"/>
    <x v="1"/>
    <x v="0"/>
    <x v="3"/>
    <m/>
    <x v="5"/>
    <n v="3803.54"/>
    <n v="44"/>
    <n v="1"/>
    <x v="0"/>
    <x v="0"/>
    <x v="4"/>
  </r>
  <r>
    <s v="3570469"/>
    <x v="1"/>
    <s v="Igalo, Nicole(M2L)"/>
    <s v="14401 NE 91st St"/>
    <s v="Vancouver"/>
    <s v="WA"/>
    <s v="720"/>
    <x v="1"/>
    <x v="0"/>
    <x v="3"/>
    <m/>
    <x v="5"/>
    <n v="5051.08"/>
    <n v="45"/>
    <n v="1"/>
    <x v="0"/>
    <x v="0"/>
    <x v="4"/>
  </r>
  <r>
    <s v="3574079"/>
    <x v="1"/>
    <s v="Smith, Jason G(KMM)"/>
    <s v="1100 Topeka Ln"/>
    <s v="Vancouver"/>
    <s v="WA"/>
    <s v="720"/>
    <x v="1"/>
    <x v="0"/>
    <x v="3"/>
    <m/>
    <x v="5"/>
    <n v="6423.91"/>
    <n v="92"/>
    <n v="1"/>
    <x v="0"/>
    <x v="0"/>
    <x v="4"/>
  </r>
  <r>
    <s v="3590924"/>
    <x v="1"/>
    <s v="McCowin, Rachel M(KMM)"/>
    <s v="8308 NE 25th Ave"/>
    <s v="Vancouver"/>
    <s v="WA"/>
    <s v="720"/>
    <x v="1"/>
    <x v="0"/>
    <x v="3"/>
    <m/>
    <x v="5"/>
    <n v="13616.72"/>
    <n v="54"/>
    <n v="1"/>
    <x v="0"/>
    <x v="0"/>
    <x v="4"/>
  </r>
  <r>
    <s v="3594811"/>
    <x v="1"/>
    <s v="Goddard, Mary(BBH)"/>
    <s v="3313 NE 113th St"/>
    <s v="Vancouver"/>
    <s v="WA"/>
    <s v="720"/>
    <x v="1"/>
    <x v="0"/>
    <x v="3"/>
    <m/>
    <x v="5"/>
    <n v="1044.45"/>
    <n v="2"/>
    <n v="1"/>
    <x v="0"/>
    <x v="0"/>
    <x v="4"/>
  </r>
  <r>
    <s v="3580561"/>
    <x v="1"/>
    <s v="Becker, Jerry(BBH)"/>
    <s v="13205 NW 3rd Ct"/>
    <s v="Vancouver"/>
    <s v="WA"/>
    <s v="720"/>
    <x v="1"/>
    <x v="0"/>
    <x v="3"/>
    <m/>
    <x v="5"/>
    <n v="0"/>
    <m/>
    <n v="1"/>
    <x v="1"/>
    <x v="1"/>
    <x v="1"/>
  </r>
  <r>
    <s v="3564288"/>
    <x v="0"/>
    <s v="mp Customer, DO NOT TRACK(M2L)"/>
    <s v="3926 G St"/>
    <s v="Vancouver"/>
    <s v="WA"/>
    <s v="720"/>
    <x v="1"/>
    <x v="0"/>
    <x v="3"/>
    <m/>
    <x v="5"/>
    <n v="1222.54"/>
    <n v="69"/>
    <n v="1"/>
    <x v="0"/>
    <x v="0"/>
    <x v="4"/>
  </r>
  <r>
    <s v="3566813"/>
    <x v="0"/>
    <s v="Owen, Lowell G(STS)"/>
    <s v="328 21st St"/>
    <s v="Washougal"/>
    <s v="WA"/>
    <s v="720"/>
    <x v="1"/>
    <x v="0"/>
    <x v="3"/>
    <m/>
    <x v="5"/>
    <n v="3793.63"/>
    <n v="67"/>
    <n v="1"/>
    <x v="0"/>
    <x v="0"/>
    <x v="4"/>
  </r>
  <r>
    <s v="3568139"/>
    <x v="0"/>
    <s v="Temp Customer, DO NOT TRACK(M2L)"/>
    <s v="3103 Washington St"/>
    <s v="Vancouver"/>
    <s v="WA"/>
    <s v="720"/>
    <x v="1"/>
    <x v="0"/>
    <x v="3"/>
    <m/>
    <x v="5"/>
    <n v="2936.53"/>
    <n v="104"/>
    <n v="1"/>
    <x v="0"/>
    <x v="0"/>
    <x v="4"/>
  </r>
  <r>
    <s v="3568409"/>
    <x v="0"/>
    <s v="Brooks, James(BBH)"/>
    <s v="6604 Montana Ln"/>
    <s v="Vancouver"/>
    <s v="WA"/>
    <s v="720"/>
    <x v="1"/>
    <x v="0"/>
    <x v="3"/>
    <m/>
    <x v="5"/>
    <n v="7272.4"/>
    <n v="88"/>
    <n v="1"/>
    <x v="0"/>
    <x v="0"/>
    <x v="4"/>
  </r>
  <r>
    <s v="3570924"/>
    <x v="0"/>
    <s v="Tudor, Mariana(BBH)"/>
    <s v="11309 SE 23rd St"/>
    <s v="Vancouver"/>
    <s v="WA"/>
    <s v="720"/>
    <x v="1"/>
    <x v="0"/>
    <x v="3"/>
    <m/>
    <x v="5"/>
    <n v="1333.52"/>
    <n v="62"/>
    <n v="1"/>
    <x v="0"/>
    <x v="0"/>
    <x v="5"/>
  </r>
  <r>
    <s v="3581688"/>
    <x v="0"/>
    <s v="Abbasi, Rahim A(BBH)"/>
    <s v="500 E 24th St"/>
    <s v="Vancouver"/>
    <s v="WA"/>
    <s v="720"/>
    <x v="1"/>
    <x v="0"/>
    <x v="0"/>
    <m/>
    <x v="5"/>
    <n v="1289.46"/>
    <n v="49"/>
    <n v="1"/>
    <x v="0"/>
    <x v="0"/>
    <x v="4"/>
  </r>
  <r>
    <s v="3572864"/>
    <x v="2"/>
    <s v="Contractor Depot(RCB)"/>
    <s v="12308 NE 56th St"/>
    <s v="Vancouver"/>
    <s v="WA"/>
    <s v="710"/>
    <x v="0"/>
    <x v="1"/>
    <x v="1"/>
    <m/>
    <x v="5"/>
    <n v="2218.11"/>
    <n v="56"/>
    <n v="1"/>
    <x v="0"/>
    <x v="0"/>
    <x v="1"/>
  </r>
  <r>
    <s v="3561227"/>
    <x v="2"/>
    <s v="Bricker Project(SAS)"/>
    <s v="9317 NE 72nd Ave"/>
    <s v="Vancouver"/>
    <s v="WA"/>
    <s v="710"/>
    <x v="0"/>
    <x v="1"/>
    <x v="1"/>
    <m/>
    <x v="5"/>
    <n v="20834.68"/>
    <n v="872"/>
    <n v="1"/>
    <x v="0"/>
    <x v="0"/>
    <x v="1"/>
  </r>
  <r>
    <s v="3566375"/>
    <x v="2"/>
    <s v="Install 2&quot;(P) Main Per Sketch"/>
    <s v="11616 NE 80th Cir"/>
    <s v="Vancouver"/>
    <s v="WA"/>
    <s v="710"/>
    <x v="0"/>
    <x v="1"/>
    <x v="1"/>
    <m/>
    <x v="5"/>
    <n v="17802.12"/>
    <n v="840"/>
    <n v="1"/>
    <x v="0"/>
    <x v="0"/>
    <x v="1"/>
  </r>
  <r>
    <s v="3541032"/>
    <x v="2"/>
    <s v="SW 10th Ave-1710. Battle Groun(SAS)"/>
    <s v="1710 SW 10th Ave"/>
    <s v="Battle Ground"/>
    <s v="WA"/>
    <s v="710"/>
    <x v="0"/>
    <x v="1"/>
    <x v="1"/>
    <m/>
    <x v="5"/>
    <n v="18516.98"/>
    <n v="422"/>
    <n v="1"/>
    <x v="0"/>
    <x v="0"/>
    <x v="1"/>
  </r>
  <r>
    <s v="3561268"/>
    <x v="2"/>
    <s v="NE 23rd St-16205. Vancouver(SAS)"/>
    <s v="16205 NE 23rd St"/>
    <s v="98604"/>
    <s v="WA"/>
    <s v="710"/>
    <x v="0"/>
    <x v="1"/>
    <x v="1"/>
    <m/>
    <x v="5"/>
    <n v="4438.4799999999996"/>
    <n v="4"/>
    <n v="1"/>
    <x v="0"/>
    <x v="0"/>
    <x v="1"/>
  </r>
  <r>
    <s v="3575510"/>
    <x v="2"/>
    <s v="Idaho St-4801. Vancouver(SAS)"/>
    <s v="4801 Idaho St"/>
    <s v="Vancouver"/>
    <s v="WA"/>
    <s v="710"/>
    <x v="0"/>
    <x v="1"/>
    <x v="1"/>
    <m/>
    <x v="5"/>
    <n v="62344.97"/>
    <n v="573"/>
    <n v="1"/>
    <x v="0"/>
    <x v="0"/>
    <x v="1"/>
  </r>
  <r>
    <s v="3594943"/>
    <x v="2"/>
    <s v="S 48th Pl-50. Ridgefield(SAS)"/>
    <s v="50 S 48th Pl"/>
    <s v="Ridgefield"/>
    <s v="WA"/>
    <s v="710"/>
    <x v="0"/>
    <x v="1"/>
    <x v="1"/>
    <m/>
    <x v="5"/>
    <n v="0"/>
    <n v="0"/>
    <n v="1"/>
    <x v="1"/>
    <x v="1"/>
    <x v="1"/>
  </r>
  <r>
    <s v="3564286"/>
    <x v="2"/>
    <s v="3900/G St MX Vancouver(M2L)"/>
    <s v="3926 G St"/>
    <s v="Vancouver"/>
    <s v="WA"/>
    <s v="710"/>
    <x v="1"/>
    <x v="0"/>
    <x v="1"/>
    <m/>
    <x v="5"/>
    <n v="3404"/>
    <n v="117"/>
    <n v="1"/>
    <x v="0"/>
    <x v="0"/>
    <x v="1"/>
  </r>
  <r>
    <s v="3568138"/>
    <x v="2"/>
    <s v="Washington &amp; 31sts Vanc(M2L)"/>
    <s v="3103 Washington St 98660"/>
    <s v="Vancouver"/>
    <s v="WA"/>
    <s v="710"/>
    <x v="1"/>
    <x v="0"/>
    <x v="5"/>
    <m/>
    <x v="5"/>
    <n v="22577.61"/>
    <n v="60"/>
    <n v="1"/>
    <x v="0"/>
    <x v="0"/>
    <x v="1"/>
  </r>
  <r>
    <s v="3568408"/>
    <x v="2"/>
    <s v="Montana Ln MX 6604(BBH)"/>
    <s v="6604 Montana Ln"/>
    <s v="Vancouver"/>
    <s v="WA"/>
    <s v="710"/>
    <x v="1"/>
    <x v="0"/>
    <x v="1"/>
    <m/>
    <x v="5"/>
    <n v="14252.89"/>
    <n v="76"/>
    <n v="1"/>
    <x v="0"/>
    <x v="0"/>
    <x v="1"/>
  </r>
  <r>
    <s v="3570919"/>
    <x v="2"/>
    <s v="SE 23rd St MX 11309 #2(BBH)"/>
    <s v="11309 SE 23rd St"/>
    <s v="Vancouver"/>
    <s v="WA"/>
    <s v="710"/>
    <x v="1"/>
    <x v="0"/>
    <x v="1"/>
    <m/>
    <x v="5"/>
    <n v="10127.879999999999"/>
    <n v="76"/>
    <n v="1"/>
    <x v="0"/>
    <x v="0"/>
    <x v="1"/>
  </r>
  <r>
    <s v="3576812"/>
    <x v="2"/>
    <s v="Install 2&quot;(P) MX"/>
    <s v="Manzanita Ct"/>
    <s v="Vancouver"/>
    <s v="WA"/>
    <s v="710"/>
    <x v="1"/>
    <x v="0"/>
    <x v="1"/>
    <m/>
    <x v="5"/>
    <n v="10031.42"/>
    <n v="27"/>
    <n v="1"/>
    <x v="0"/>
    <x v="0"/>
    <x v="1"/>
  </r>
  <r>
    <s v="3581687"/>
    <x v="2"/>
    <s v="E 24th MX 500 #2(BBH)"/>
    <s v="500 E 24th St"/>
    <s v="Vancouver"/>
    <s v="WA"/>
    <s v="710"/>
    <x v="1"/>
    <x v="0"/>
    <x v="1"/>
    <m/>
    <x v="5"/>
    <n v="24414.62"/>
    <n v="127"/>
    <n v="1"/>
    <x v="0"/>
    <x v="0"/>
    <x v="1"/>
  </r>
  <r>
    <s v="3578409"/>
    <x v="2"/>
    <s v="Ph 2 Install 1&quot; (p) main"/>
    <s v="Michigan St"/>
    <s v="White Salmon"/>
    <s v="WA"/>
    <s v="710"/>
    <x v="1"/>
    <x v="1"/>
    <x v="0"/>
    <m/>
    <x v="5"/>
    <n v="3783.89"/>
    <n v="51"/>
    <n v="1"/>
    <x v="0"/>
    <x v="0"/>
    <x v="1"/>
  </r>
  <r>
    <s v="3552046"/>
    <x v="2"/>
    <s v="MX-Install 8' of 2&quot;(P) main to stub into"/>
    <s v="NE 119th St @ NE 67th Lp"/>
    <s v="Vancouver"/>
    <s v="WA"/>
    <s v="710"/>
    <x v="1"/>
    <x v="1"/>
    <x v="1"/>
    <m/>
    <x v="5"/>
    <n v="5219.41"/>
    <n v="88"/>
    <n v="1"/>
    <x v="0"/>
    <x v="0"/>
    <x v="1"/>
  </r>
  <r>
    <s v="3567587"/>
    <x v="2"/>
    <s v="NE 109th // Option 2(STS)"/>
    <s v="7102 NE 109th St"/>
    <s v="Vancouver"/>
    <s v="WA"/>
    <s v="710"/>
    <x v="1"/>
    <x v="1"/>
    <x v="1"/>
    <m/>
    <x v="5"/>
    <n v="49674.94"/>
    <n v="1016"/>
    <n v="1"/>
    <x v="0"/>
    <x v="0"/>
    <x v="1"/>
  </r>
  <r>
    <s v="3558639"/>
    <x v="2"/>
    <s v="Province Estates Subd(P1W)"/>
    <s v="501 NE Province Dr"/>
    <s v="Camas"/>
    <s v="WA"/>
    <s v="710"/>
    <x v="1"/>
    <x v="1"/>
    <x v="1"/>
    <m/>
    <x v="5"/>
    <n v="9842.02"/>
    <n v="170"/>
    <n v="1"/>
    <x v="0"/>
    <x v="0"/>
    <x v="1"/>
  </r>
  <r>
    <s v="3557022"/>
    <x v="2"/>
    <s v="Install 6&quot; (p) MX"/>
    <s v="SE Eaton Blvd"/>
    <s v="Battle Ground"/>
    <s v="WA"/>
    <s v="710"/>
    <x v="1"/>
    <x v="1"/>
    <x v="4"/>
    <m/>
    <x v="5"/>
    <n v="221944.02"/>
    <n v="1322"/>
    <n v="1"/>
    <x v="0"/>
    <x v="0"/>
    <x v="1"/>
  </r>
  <r>
    <s v="3566200"/>
    <x v="2"/>
    <s v="Grand Place/Ridgfield(SEP)"/>
    <s v="1303 Grand Place A"/>
    <s v="Vancouver"/>
    <s v="WA"/>
    <s v="710"/>
    <x v="1"/>
    <x v="1"/>
    <x v="1"/>
    <m/>
    <x v="5"/>
    <n v="8045.21"/>
    <n v="50"/>
    <n v="1"/>
    <x v="0"/>
    <x v="0"/>
    <x v="1"/>
  </r>
  <r>
    <s v="3566929"/>
    <x v="2"/>
    <s v="Franklin Street MX(SEP)"/>
    <s v="203 Franklin Street"/>
    <s v="Camas"/>
    <s v="WA"/>
    <s v="710"/>
    <x v="1"/>
    <x v="1"/>
    <x v="1"/>
    <m/>
    <x v="5"/>
    <n v="26413.65"/>
    <n v="338"/>
    <n v="1"/>
    <x v="0"/>
    <x v="0"/>
    <x v="1"/>
  </r>
  <r>
    <s v="3574761"/>
    <x v="2"/>
    <s v="122nd MX - 17600(STS)"/>
    <s v="17600 NE 122nd Ave"/>
    <s v="Battle Ground"/>
    <s v="WA"/>
    <s v="710"/>
    <x v="1"/>
    <x v="1"/>
    <x v="5"/>
    <m/>
    <x v="5"/>
    <n v="18007.400000000001"/>
    <n v="113"/>
    <n v="1"/>
    <x v="0"/>
    <x v="0"/>
    <x v="1"/>
  </r>
  <r>
    <s v="3579818"/>
    <x v="2"/>
    <s v="Greenwood Short Plat(P1W)"/>
    <s v="11300 NW 19th Ave"/>
    <s v="Vancouver"/>
    <s v="WA"/>
    <s v="710"/>
    <x v="1"/>
    <x v="1"/>
    <x v="1"/>
    <m/>
    <x v="5"/>
    <n v="9186.18"/>
    <n v="115"/>
    <n v="1"/>
    <x v="0"/>
    <x v="0"/>
    <x v="1"/>
  </r>
  <r>
    <s v="3576480"/>
    <x v="2"/>
    <s v="Install 2&quot; (p) main"/>
    <s v="Rosenbach Lane"/>
    <s v="Carson"/>
    <s v="WA"/>
    <s v="710"/>
    <x v="1"/>
    <x v="1"/>
    <x v="1"/>
    <m/>
    <x v="5"/>
    <n v="7662.4"/>
    <n v="550"/>
    <n v="1"/>
    <x v="0"/>
    <x v="0"/>
    <x v="1"/>
  </r>
  <r>
    <s v="3577035"/>
    <x v="2"/>
    <s v="Install 1&quot; (p) main"/>
    <s v="Rosenbach Lane"/>
    <s v="Carson"/>
    <s v="WA"/>
    <s v="710"/>
    <x v="1"/>
    <x v="1"/>
    <x v="0"/>
    <m/>
    <x v="5"/>
    <n v="29.68"/>
    <n v="71"/>
    <n v="1"/>
    <x v="1"/>
    <x v="0"/>
    <x v="1"/>
  </r>
  <r>
    <s v="3583201"/>
    <x v="2"/>
    <s v="Install 2&quot; (p) main"/>
    <s v="Smith Beckon Rd"/>
    <s v="Carson"/>
    <s v="WA"/>
    <s v="710"/>
    <x v="1"/>
    <x v="1"/>
    <x v="1"/>
    <m/>
    <x v="5"/>
    <n v="8809.0300000000007"/>
    <n v="581"/>
    <n v="1"/>
    <x v="0"/>
    <x v="0"/>
    <x v="1"/>
  </r>
  <r>
    <s v="3583202"/>
    <x v="2"/>
    <s v="Install 1&quot; (p) main"/>
    <s v="Smith Beckon Rd"/>
    <s v="Carson"/>
    <s v="WA"/>
    <s v="710"/>
    <x v="1"/>
    <x v="1"/>
    <x v="0"/>
    <m/>
    <x v="5"/>
    <n v="26.34"/>
    <n v="63"/>
    <n v="1"/>
    <x v="1"/>
    <x v="0"/>
    <x v="1"/>
  </r>
  <r>
    <s v="3592435"/>
    <x v="2"/>
    <s v="Install 208' of 2&quot;(P) main inside subdiv"/>
    <s v="S 48th Ave"/>
    <s v="Ridgefield"/>
    <s v="WA"/>
    <s v="710"/>
    <x v="0"/>
    <x v="1"/>
    <x v="1"/>
    <m/>
    <x v="5"/>
    <n v="1843.45"/>
    <n v="213"/>
    <n v="1"/>
    <x v="0"/>
    <x v="0"/>
    <x v="1"/>
  </r>
  <r>
    <s v="3574160"/>
    <x v="2"/>
    <s v="Install 4&quot; (p) main - Inside Project"/>
    <s v="SE 3rd Way"/>
    <s v="Ridgefield"/>
    <s v="WA"/>
    <s v="710"/>
    <x v="0"/>
    <x v="1"/>
    <x v="5"/>
    <m/>
    <x v="5"/>
    <n v="9692.98"/>
    <n v="799"/>
    <n v="1"/>
    <x v="0"/>
    <x v="0"/>
    <x v="1"/>
  </r>
  <r>
    <s v="3574161"/>
    <x v="2"/>
    <s v="Install 2&quot; (p) main-Inside Project"/>
    <s v="SE 3rd Way"/>
    <s v="Ridgefield"/>
    <s v="WA"/>
    <s v="710"/>
    <x v="0"/>
    <x v="1"/>
    <x v="1"/>
    <m/>
    <x v="5"/>
    <n v="6450.34"/>
    <n v="745"/>
    <n v="1"/>
    <x v="0"/>
    <x v="0"/>
    <x v="1"/>
  </r>
  <r>
    <s v="3574594"/>
    <x v="2"/>
    <s v="Phase 2 Install 2&quot; (p) main"/>
    <s v="Columbia Way"/>
    <s v="Vancouver"/>
    <s v="WA"/>
    <s v="710"/>
    <x v="0"/>
    <x v="1"/>
    <x v="1"/>
    <m/>
    <x v="5"/>
    <n v="6453.18"/>
    <n v="901"/>
    <n v="1"/>
    <x v="0"/>
    <x v="0"/>
    <x v="1"/>
  </r>
  <r>
    <s v="3576683"/>
    <x v="2"/>
    <s v="Install 4&quot; (p) main"/>
    <s v="NE Nielsen Drive"/>
    <s v="Vancouver"/>
    <s v="WA"/>
    <s v="710"/>
    <x v="0"/>
    <x v="1"/>
    <x v="5"/>
    <m/>
    <x v="5"/>
    <n v="32983.839999999997"/>
    <n v="2860"/>
    <n v="1"/>
    <x v="0"/>
    <x v="0"/>
    <x v="1"/>
  </r>
  <r>
    <s v="3576688"/>
    <x v="2"/>
    <s v="Install 2&quot; (p) main"/>
    <s v="NE Nielsen Drive"/>
    <s v="Vancouver"/>
    <s v="WA"/>
    <s v="710"/>
    <x v="0"/>
    <x v="1"/>
    <x v="1"/>
    <m/>
    <x v="5"/>
    <n v="2286.02"/>
    <n v="264"/>
    <n v="1"/>
    <x v="0"/>
    <x v="0"/>
    <x v="1"/>
  </r>
  <r>
    <s v="3580764"/>
    <x v="2"/>
    <s v="Install 6&quot; (p) main"/>
    <s v="S 65th Ave"/>
    <s v="Ridgefield"/>
    <s v="WA"/>
    <s v="710"/>
    <x v="0"/>
    <x v="1"/>
    <x v="4"/>
    <m/>
    <x v="5"/>
    <n v="39472.86"/>
    <n v="1931"/>
    <n v="1"/>
    <x v="0"/>
    <x v="0"/>
    <x v="1"/>
  </r>
  <r>
    <s v="3580765"/>
    <x v="2"/>
    <s v="Install 6&quot; (p) main tie in"/>
    <s v="S 65th Ave"/>
    <s v="Ridgefield"/>
    <s v="WA"/>
    <s v="710"/>
    <x v="0"/>
    <x v="1"/>
    <x v="4"/>
    <m/>
    <x v="5"/>
    <n v="9661.92"/>
    <n v="27"/>
    <n v="1"/>
    <x v="0"/>
    <x v="0"/>
    <x v="1"/>
  </r>
  <r>
    <s v="3580766"/>
    <x v="2"/>
    <s v="Install 2&quot; (p) main"/>
    <s v="S 65th Ave"/>
    <s v="Ridgefield"/>
    <s v="WA"/>
    <s v="710"/>
    <x v="0"/>
    <x v="1"/>
    <x v="1"/>
    <m/>
    <x v="5"/>
    <n v="1928.13"/>
    <n v="222"/>
    <n v="1"/>
    <x v="0"/>
    <x v="0"/>
    <x v="1"/>
  </r>
  <r>
    <s v="3496533"/>
    <x v="2"/>
    <s v="Phase 2 Part 1-Install 6&quot; (p) main"/>
    <s v="W 7th St"/>
    <s v="Vancouver"/>
    <s v="WA"/>
    <s v="710"/>
    <x v="0"/>
    <x v="1"/>
    <x v="4"/>
    <m/>
    <x v="5"/>
    <n v="49660.18"/>
    <n v="143"/>
    <n v="1"/>
    <x v="0"/>
    <x v="0"/>
    <x v="1"/>
  </r>
  <r>
    <s v="3530147"/>
    <x v="2"/>
    <s v="Phase 2 Part 3-Install 4&quot; (p) main"/>
    <s v="Columbia Way"/>
    <s v="Vancouver"/>
    <s v="WA"/>
    <s v="710"/>
    <x v="0"/>
    <x v="1"/>
    <x v="5"/>
    <m/>
    <x v="5"/>
    <n v="1056.05"/>
    <n v="35"/>
    <n v="1"/>
    <x v="0"/>
    <x v="0"/>
    <x v="1"/>
  </r>
  <r>
    <s v="3584714"/>
    <x v="2"/>
    <s v="Phase 2 Lower 6&quot; (p) main"/>
    <s v="S 45th Ave"/>
    <s v="Ridgefield"/>
    <s v="WA"/>
    <s v="710"/>
    <x v="0"/>
    <x v="1"/>
    <x v="4"/>
    <m/>
    <x v="5"/>
    <n v="9821.15"/>
    <n v="111"/>
    <n v="1"/>
    <x v="0"/>
    <x v="0"/>
    <x v="1"/>
  </r>
  <r>
    <s v="3555175"/>
    <x v="2"/>
    <s v="Install 2&quot; (p) main"/>
    <s v="NE 108th Ave"/>
    <s v="Vancouver"/>
    <s v="WA"/>
    <s v="710"/>
    <x v="2"/>
    <x v="1"/>
    <x v="1"/>
    <m/>
    <x v="5"/>
    <n v="32145.59"/>
    <n v="4556"/>
    <n v="1"/>
    <x v="0"/>
    <x v="0"/>
    <x v="1"/>
  </r>
  <r>
    <s v="3568068"/>
    <x v="2"/>
    <s v="Install 4&quot; (p) main"/>
    <s v="NE 44th Ave"/>
    <s v="Ridgefield"/>
    <s v="WA"/>
    <s v="710"/>
    <x v="2"/>
    <x v="1"/>
    <x v="5"/>
    <m/>
    <x v="5"/>
    <n v="3271.85"/>
    <n v="256"/>
    <n v="1"/>
    <x v="0"/>
    <x v="0"/>
    <x v="1"/>
  </r>
  <r>
    <s v="3568069"/>
    <x v="2"/>
    <s v="Install 4&quot; (p) main tie in"/>
    <s v="NE 44th Ave"/>
    <s v="Ridgefield"/>
    <s v="WA"/>
    <s v="710"/>
    <x v="2"/>
    <x v="1"/>
    <x v="5"/>
    <m/>
    <x v="5"/>
    <n v="20984.04"/>
    <n v="135"/>
    <n v="1"/>
    <x v="0"/>
    <x v="0"/>
    <x v="1"/>
  </r>
  <r>
    <s v="3568070"/>
    <x v="2"/>
    <s v="Install 2&quot; (p) main"/>
    <s v="NE 44th Ave"/>
    <s v="Ridgefield"/>
    <s v="WA"/>
    <s v="710"/>
    <x v="2"/>
    <x v="1"/>
    <x v="1"/>
    <m/>
    <x v="5"/>
    <n v="7194.67"/>
    <n v="968"/>
    <n v="1"/>
    <x v="0"/>
    <x v="0"/>
    <x v="1"/>
  </r>
  <r>
    <s v="3577829"/>
    <x v="2"/>
    <s v="Install 4&quot; (p) main"/>
    <s v="NE 44th Ave"/>
    <s v="Ridgefield"/>
    <s v="WA"/>
    <s v="710"/>
    <x v="2"/>
    <x v="1"/>
    <x v="5"/>
    <m/>
    <x v="5"/>
    <n v="16156.29"/>
    <n v="1401"/>
    <n v="1"/>
    <x v="0"/>
    <x v="0"/>
    <x v="1"/>
  </r>
  <r>
    <s v="3577830"/>
    <x v="2"/>
    <s v="Install 2&quot; (p) main"/>
    <s v="NE 44th Ave"/>
    <s v="Ridgefield"/>
    <s v="WA"/>
    <s v="710"/>
    <x v="2"/>
    <x v="1"/>
    <x v="1"/>
    <m/>
    <x v="5"/>
    <n v="11337.83"/>
    <n v="1583"/>
    <n v="1"/>
    <x v="0"/>
    <x v="0"/>
    <x v="1"/>
  </r>
  <r>
    <s v="3586965"/>
    <x v="2"/>
    <s v="Install 2&quot; (p) main"/>
    <s v="SE Ascension Dr"/>
    <s v="Camas"/>
    <s v="WA"/>
    <s v="710"/>
    <x v="2"/>
    <x v="1"/>
    <x v="1"/>
    <m/>
    <x v="5"/>
    <n v="7833.72"/>
    <n v="858"/>
    <n v="1"/>
    <x v="0"/>
    <x v="0"/>
    <x v="1"/>
  </r>
  <r>
    <s v="3566498"/>
    <x v="2"/>
    <s v="21st triplexes(STS)"/>
    <s v="335 21st St"/>
    <s v="Washougal"/>
    <s v="WA"/>
    <s v="710"/>
    <x v="2"/>
    <x v="1"/>
    <x v="1"/>
    <m/>
    <x v="5"/>
    <n v="36247.47"/>
    <n v="224"/>
    <n v="1"/>
    <x v="0"/>
    <x v="0"/>
    <x v="1"/>
  </r>
  <r>
    <s v="3558867"/>
    <x v="2"/>
    <s v="Install 4026' of 2&quot;(P) main inside subdi"/>
    <s v="S Sevier Rd"/>
    <s v="Ridgefield"/>
    <s v="WA"/>
    <s v="710"/>
    <x v="1"/>
    <x v="1"/>
    <x v="1"/>
    <m/>
    <x v="5"/>
    <n v="29465.439999999999"/>
    <n v="4114"/>
    <n v="1"/>
    <x v="0"/>
    <x v="0"/>
    <x v="1"/>
  </r>
  <r>
    <s v="3559094"/>
    <x v="2"/>
    <s v="Install 183' of 1&quot;(P) main inside subdiv"/>
    <s v="S Sevier Rd"/>
    <s v="Ridgefield"/>
    <s v="WA"/>
    <s v="710"/>
    <x v="1"/>
    <x v="1"/>
    <x v="0"/>
    <m/>
    <x v="5"/>
    <n v="1610.31"/>
    <n v="197"/>
    <n v="1"/>
    <x v="0"/>
    <x v="0"/>
    <x v="1"/>
  </r>
  <r>
    <s v="3562213"/>
    <x v="2"/>
    <s v="Install 252' of 2&quot;(P) main inside subdiv"/>
    <s v="6604 NE 94th Ave"/>
    <s v="Vancouver"/>
    <s v="WA"/>
    <s v="710"/>
    <x v="1"/>
    <x v="1"/>
    <x v="1"/>
    <m/>
    <x v="5"/>
    <n v="2193.0700000000002"/>
    <n v="258"/>
    <n v="1"/>
    <x v="0"/>
    <x v="0"/>
    <x v="1"/>
  </r>
  <r>
    <s v="3562214"/>
    <x v="2"/>
    <s v="Install 28' of 2&quot;(P) main tie in"/>
    <s v="NE 94th Ave"/>
    <s v="Vancouver"/>
    <s v="WA"/>
    <s v="710"/>
    <x v="1"/>
    <x v="1"/>
    <x v="1"/>
    <m/>
    <x v="5"/>
    <n v="4284.9399999999996"/>
    <n v="28"/>
    <n v="1"/>
    <x v="0"/>
    <x v="0"/>
    <x v="1"/>
  </r>
  <r>
    <s v="3562481"/>
    <x v="2"/>
    <s v="Install 2318' of 2&quot;(P) main inside subdi"/>
    <s v="S 39th Ave"/>
    <s v="Ridgefield"/>
    <s v="WA"/>
    <s v="710"/>
    <x v="1"/>
    <x v="1"/>
    <x v="1"/>
    <m/>
    <x v="5"/>
    <n v="16149.44"/>
    <n v="1963"/>
    <n v="1"/>
    <x v="0"/>
    <x v="0"/>
    <x v="1"/>
  </r>
  <r>
    <s v="3562482"/>
    <x v="2"/>
    <s v="Install 111' of 2&quot;(P) main tie in."/>
    <s v="S 39th Ave"/>
    <s v="Ridgefield"/>
    <s v="WA"/>
    <s v="710"/>
    <x v="1"/>
    <x v="1"/>
    <x v="1"/>
    <m/>
    <x v="5"/>
    <n v="6221.95"/>
    <n v="115"/>
    <n v="1"/>
    <x v="0"/>
    <x v="0"/>
    <x v="1"/>
  </r>
  <r>
    <s v="3565012"/>
    <x v="2"/>
    <s v="Install 1079' of 2&quot;(P) main inside subdi"/>
    <s v="NE 60th St"/>
    <s v="Vancouver"/>
    <s v="WA"/>
    <s v="710"/>
    <x v="1"/>
    <x v="1"/>
    <x v="1"/>
    <m/>
    <x v="5"/>
    <n v="6522.15"/>
    <n v="927"/>
    <n v="1"/>
    <x v="0"/>
    <x v="0"/>
    <x v="1"/>
  </r>
  <r>
    <s v="3565015"/>
    <x v="2"/>
    <s v="Install 20' of 2&quot;(P) main tie in."/>
    <s v="NE 60th St"/>
    <s v="Vancouver"/>
    <s v="WA"/>
    <s v="710"/>
    <x v="1"/>
    <x v="1"/>
    <x v="1"/>
    <m/>
    <x v="5"/>
    <n v="2006.71"/>
    <n v="20"/>
    <n v="1"/>
    <x v="0"/>
    <x v="0"/>
    <x v="1"/>
  </r>
  <r>
    <s v="3565193"/>
    <x v="2"/>
    <s v="Install 547' of 2&quot;(P) main inside subdiv"/>
    <s v="NE 148th Ct @ NE 18th Ave"/>
    <s v="Vancouver"/>
    <s v="WA"/>
    <s v="710"/>
    <x v="1"/>
    <x v="1"/>
    <x v="1"/>
    <m/>
    <x v="5"/>
    <n v="4768.6499999999996"/>
    <n v="561"/>
    <n v="1"/>
    <x v="0"/>
    <x v="0"/>
    <x v="1"/>
  </r>
  <r>
    <s v="3565196"/>
    <x v="2"/>
    <s v="Install 81' of 2&quot;(P) main tie in."/>
    <s v="NE 148th Ct @ NE 18th Ave"/>
    <s v="Vancouver"/>
    <s v="WA"/>
    <s v="710"/>
    <x v="1"/>
    <x v="1"/>
    <x v="1"/>
    <m/>
    <x v="5"/>
    <n v="10159.06"/>
    <n v="68"/>
    <n v="1"/>
    <x v="0"/>
    <x v="0"/>
    <x v="1"/>
  </r>
  <r>
    <s v="3565944"/>
    <x v="2"/>
    <s v="PH1- Install 277' of 2&quot;(P) main inside s"/>
    <s v="NE 120th Ave s/of 102nd St"/>
    <s v="Vancouver"/>
    <s v="WA"/>
    <s v="710"/>
    <x v="1"/>
    <x v="1"/>
    <x v="1"/>
    <m/>
    <x v="5"/>
    <n v="1954.7"/>
    <n v="230"/>
    <n v="1"/>
    <x v="0"/>
    <x v="0"/>
    <x v="1"/>
  </r>
  <r>
    <s v="3565945"/>
    <x v="2"/>
    <s v="PH2- Install 438' of 2&quot;(P) main inside s"/>
    <s v="NE 120th Ave s/of 102nd St"/>
    <s v="Vancouver"/>
    <s v="WA"/>
    <s v="710"/>
    <x v="1"/>
    <x v="1"/>
    <x v="1"/>
    <m/>
    <x v="5"/>
    <n v="3871.56"/>
    <n v="457"/>
    <n v="1"/>
    <x v="0"/>
    <x v="0"/>
    <x v="1"/>
  </r>
  <r>
    <s v="3569484"/>
    <x v="2"/>
    <s v="Install 2&quot;(P) main inside subdivision."/>
    <s v="SE Evergreen Hwy"/>
    <s v="Vancouver"/>
    <s v="WA"/>
    <s v="710"/>
    <x v="1"/>
    <x v="1"/>
    <x v="1"/>
    <m/>
    <x v="5"/>
    <n v="8584.5499999999993"/>
    <n v="154"/>
    <n v="1"/>
    <x v="0"/>
    <x v="0"/>
    <x v="1"/>
  </r>
  <r>
    <s v="3569485"/>
    <x v="2"/>
    <s v="Install 2&quot;(P) main tie in."/>
    <s v="SE Evergreen Hwy"/>
    <s v="Vancouver"/>
    <s v="WA"/>
    <s v="710"/>
    <x v="1"/>
    <x v="1"/>
    <x v="1"/>
    <m/>
    <x v="5"/>
    <n v="5014.38"/>
    <n v="11"/>
    <n v="1"/>
    <x v="0"/>
    <x v="0"/>
    <x v="1"/>
  </r>
  <r>
    <s v="3582622"/>
    <x v="2"/>
    <s v="Install 2&quot; (p) main tie in"/>
    <s v="NE 106th Cir"/>
    <s v="Vancouver"/>
    <s v="WA"/>
    <s v="710"/>
    <x v="1"/>
    <x v="1"/>
    <x v="1"/>
    <m/>
    <x v="5"/>
    <n v="2072.75"/>
    <n v="72"/>
    <n v="1"/>
    <x v="0"/>
    <x v="0"/>
    <x v="1"/>
  </r>
  <r>
    <s v="3586262"/>
    <x v="2"/>
    <s v="Install 2003' of 2&quot;(P) main inside subdi"/>
    <s v="SE 13th St/SE 14th St"/>
    <s v="Battle Ground"/>
    <s v="WA"/>
    <s v="710"/>
    <x v="1"/>
    <x v="1"/>
    <x v="1"/>
    <m/>
    <x v="5"/>
    <n v="13861.04"/>
    <n v="1936"/>
    <n v="1"/>
    <x v="0"/>
    <x v="0"/>
    <x v="1"/>
  </r>
  <r>
    <s v="3586316"/>
    <x v="2"/>
    <s v="Install 150' of 2&quot;(P) main bore creek cr"/>
    <s v="SE 13th St/SE 14th St"/>
    <s v="Battle Ground"/>
    <s v="WA"/>
    <s v="710"/>
    <x v="1"/>
    <x v="1"/>
    <x v="1"/>
    <m/>
    <x v="5"/>
    <n v="9278.33"/>
    <n v="135"/>
    <n v="1"/>
    <x v="0"/>
    <x v="0"/>
    <x v="1"/>
  </r>
  <r>
    <s v="3502752"/>
    <x v="2"/>
    <s v="Install 2&quot; (p) main-Phase 2"/>
    <s v="NE 51st Ave"/>
    <s v="Vancouver"/>
    <s v="WA"/>
    <s v="710"/>
    <x v="1"/>
    <x v="1"/>
    <x v="1"/>
    <m/>
    <x v="5"/>
    <n v="16799.93"/>
    <n v="2382"/>
    <n v="1"/>
    <x v="0"/>
    <x v="0"/>
    <x v="1"/>
  </r>
  <r>
    <s v="3537017"/>
    <x v="2"/>
    <s v="Install 2&quot; (p) main"/>
    <s v="NE 99th Dr"/>
    <s v="Vancouver"/>
    <s v="WA"/>
    <s v="710"/>
    <x v="1"/>
    <x v="1"/>
    <x v="1"/>
    <m/>
    <x v="5"/>
    <n v="15295.23"/>
    <n v="2174"/>
    <n v="1"/>
    <x v="0"/>
    <x v="0"/>
    <x v="1"/>
  </r>
  <r>
    <s v="3537018"/>
    <x v="2"/>
    <s v="Install 2&quot; (p) main tie in"/>
    <s v="NE 99th Dr"/>
    <s v="Vancouver"/>
    <s v="WA"/>
    <s v="710"/>
    <x v="1"/>
    <x v="1"/>
    <x v="1"/>
    <m/>
    <x v="5"/>
    <n v="6165.93"/>
    <n v="20"/>
    <n v="1"/>
    <x v="0"/>
    <x v="0"/>
    <x v="1"/>
  </r>
  <r>
    <s v="3542276"/>
    <x v="2"/>
    <s v="Install 2&quot; (p) main"/>
    <s v="Royle Ct"/>
    <s v="Ridgefield"/>
    <s v="WA"/>
    <s v="710"/>
    <x v="1"/>
    <x v="1"/>
    <x v="1"/>
    <m/>
    <x v="5"/>
    <n v="16768.080000000002"/>
    <n v="2389"/>
    <n v="1"/>
    <x v="0"/>
    <x v="0"/>
    <x v="1"/>
  </r>
  <r>
    <s v="3547050"/>
    <x v="2"/>
    <s v="Install 2&quot; (p) main"/>
    <s v="S 23rd Way"/>
    <s v="Ridgefield"/>
    <s v="WA"/>
    <s v="710"/>
    <x v="1"/>
    <x v="1"/>
    <x v="1"/>
    <m/>
    <x v="5"/>
    <n v="30673.05"/>
    <n v="2404"/>
    <n v="1"/>
    <x v="0"/>
    <x v="0"/>
    <x v="1"/>
  </r>
  <r>
    <s v="3547051"/>
    <x v="2"/>
    <s v="Install 2&quot; (p) main tie in"/>
    <s v="S 23rd Way"/>
    <s v="Ridgefield"/>
    <s v="WA"/>
    <s v="710"/>
    <x v="1"/>
    <x v="1"/>
    <x v="1"/>
    <m/>
    <x v="5"/>
    <n v="17030.95"/>
    <n v="37"/>
    <n v="1"/>
    <x v="0"/>
    <x v="0"/>
    <x v="1"/>
  </r>
  <r>
    <s v="3550233"/>
    <x v="2"/>
    <s v="Install 2&quot; (p) main"/>
    <s v="Dawson Ridge Dr/Paddock Ln"/>
    <s v="Camas"/>
    <s v="WA"/>
    <s v="710"/>
    <x v="1"/>
    <x v="1"/>
    <x v="1"/>
    <m/>
    <x v="5"/>
    <n v="29993.82"/>
    <n v="4149"/>
    <n v="1"/>
    <x v="0"/>
    <x v="0"/>
    <x v="1"/>
  </r>
  <r>
    <s v="3554037"/>
    <x v="2"/>
    <s v="Install 2&quot; (p) main"/>
    <s v="NE 138th Ave"/>
    <s v="Vancouver"/>
    <s v="WA"/>
    <s v="710"/>
    <x v="1"/>
    <x v="1"/>
    <x v="1"/>
    <m/>
    <x v="5"/>
    <n v="42358.89"/>
    <n v="6035"/>
    <n v="1"/>
    <x v="0"/>
    <x v="0"/>
    <x v="1"/>
  </r>
  <r>
    <s v="3554038"/>
    <x v="2"/>
    <s v="Install 2&quot; (p) main tie in"/>
    <s v="NE 138th Ave"/>
    <s v="Vancouver"/>
    <s v="WA"/>
    <s v="710"/>
    <x v="1"/>
    <x v="1"/>
    <x v="1"/>
    <m/>
    <x v="5"/>
    <n v="9747.14"/>
    <n v="123"/>
    <n v="1"/>
    <x v="0"/>
    <x v="0"/>
    <x v="1"/>
  </r>
  <r>
    <s v="3555718"/>
    <x v="2"/>
    <s v="Install 2&quot; (p) main"/>
    <s v="NE 53rd Ave"/>
    <s v="Vancouver"/>
    <s v="WA"/>
    <s v="710"/>
    <x v="1"/>
    <x v="1"/>
    <x v="1"/>
    <m/>
    <x v="5"/>
    <n v="1977.95"/>
    <n v="232"/>
    <n v="1"/>
    <x v="0"/>
    <x v="0"/>
    <x v="1"/>
  </r>
  <r>
    <s v="3555719"/>
    <x v="2"/>
    <s v="Install 2&quot; (p) main tie in"/>
    <s v="NE 53rd Ave"/>
    <s v="Vancouver"/>
    <s v="WA"/>
    <s v="710"/>
    <x v="1"/>
    <x v="1"/>
    <x v="1"/>
    <m/>
    <x v="5"/>
    <n v="2777.73"/>
    <n v="21"/>
    <n v="1"/>
    <x v="0"/>
    <x v="0"/>
    <x v="1"/>
  </r>
  <r>
    <s v="3555720"/>
    <x v="2"/>
    <s v="Install 1&quot; (p) main"/>
    <s v="NE 53rd Ave"/>
    <s v="Vancouver"/>
    <s v="WA"/>
    <s v="710"/>
    <x v="1"/>
    <x v="1"/>
    <x v="0"/>
    <m/>
    <x v="5"/>
    <n v="160.87"/>
    <n v="20"/>
    <n v="1"/>
    <x v="0"/>
    <x v="0"/>
    <x v="1"/>
  </r>
  <r>
    <s v="3557393"/>
    <x v="2"/>
    <s v="Phase 2 Install 2&quot; (p) main"/>
    <s v="S 15th St"/>
    <s v="Ridgefield"/>
    <s v="WA"/>
    <s v="710"/>
    <x v="1"/>
    <x v="1"/>
    <x v="1"/>
    <m/>
    <x v="5"/>
    <n v="33214.720000000001"/>
    <n v="4721"/>
    <n v="1"/>
    <x v="0"/>
    <x v="0"/>
    <x v="1"/>
  </r>
  <r>
    <s v="3557924"/>
    <x v="2"/>
    <s v="Install 2&quot; (p) main"/>
    <s v="NE 52nd Ave/NE 130th St"/>
    <s v="Vancouver"/>
    <s v="WA"/>
    <s v="710"/>
    <x v="1"/>
    <x v="1"/>
    <x v="1"/>
    <m/>
    <x v="5"/>
    <n v="40354.99"/>
    <n v="5301"/>
    <n v="1"/>
    <x v="0"/>
    <x v="0"/>
    <x v="1"/>
  </r>
  <r>
    <s v="3557926"/>
    <x v="2"/>
    <s v="Install 2&quot; (p) main tie in"/>
    <s v="NE 52nd Ave/NE 130th St"/>
    <s v="Vancouver"/>
    <s v="WA"/>
    <s v="710"/>
    <x v="1"/>
    <x v="1"/>
    <x v="1"/>
    <m/>
    <x v="5"/>
    <n v="4503.21"/>
    <n v="55"/>
    <n v="1"/>
    <x v="0"/>
    <x v="0"/>
    <x v="1"/>
  </r>
  <r>
    <s v="3558125"/>
    <x v="2"/>
    <s v="Install 2&quot; (p) main"/>
    <s v="NE 23rd St"/>
    <s v="Vancouver"/>
    <s v="WA"/>
    <s v="710"/>
    <x v="1"/>
    <x v="1"/>
    <x v="1"/>
    <m/>
    <x v="5"/>
    <n v="3832.43"/>
    <n v="452"/>
    <n v="1"/>
    <x v="0"/>
    <x v="0"/>
    <x v="1"/>
  </r>
  <r>
    <s v="3558126"/>
    <x v="2"/>
    <s v="Install 2&quot; (p) main tie in"/>
    <s v="NE 23rd St"/>
    <s v="Vancouver"/>
    <s v="WA"/>
    <s v="710"/>
    <x v="1"/>
    <x v="1"/>
    <x v="1"/>
    <m/>
    <x v="5"/>
    <n v="5765.31"/>
    <n v="30"/>
    <n v="1"/>
    <x v="0"/>
    <x v="0"/>
    <x v="1"/>
  </r>
  <r>
    <s v="3558127"/>
    <x v="2"/>
    <s v="Install 1&quot; (p) main"/>
    <s v="NE 23rd St"/>
    <s v="Vancouver"/>
    <s v="WA"/>
    <s v="710"/>
    <x v="1"/>
    <x v="1"/>
    <x v="0"/>
    <m/>
    <x v="5"/>
    <n v="319.24"/>
    <n v="40"/>
    <n v="1"/>
    <x v="0"/>
    <x v="0"/>
    <x v="1"/>
  </r>
  <r>
    <s v="3559233"/>
    <x v="2"/>
    <s v="Install 2&quot; (p) main"/>
    <s v="NE 23rd Ave"/>
    <s v="Vancouver"/>
    <s v="WA"/>
    <s v="710"/>
    <x v="1"/>
    <x v="1"/>
    <x v="1"/>
    <m/>
    <x v="5"/>
    <n v="4971.72"/>
    <n v="585"/>
    <n v="1"/>
    <x v="0"/>
    <x v="0"/>
    <x v="1"/>
  </r>
  <r>
    <s v="3559234"/>
    <x v="2"/>
    <s v="Install 2&quot; (p) main tie in"/>
    <s v="NE 23rd Ave"/>
    <s v="Vancouver"/>
    <s v="WA"/>
    <s v="710"/>
    <x v="1"/>
    <x v="1"/>
    <x v="1"/>
    <m/>
    <x v="5"/>
    <n v="1077.3599999999999"/>
    <n v="4"/>
    <n v="1"/>
    <x v="0"/>
    <x v="0"/>
    <x v="1"/>
  </r>
  <r>
    <s v="3559236"/>
    <x v="2"/>
    <s v="Install 1&quot; (p) main"/>
    <s v="NE 23rd Ave"/>
    <s v="Vancouver"/>
    <s v="WA"/>
    <s v="710"/>
    <x v="1"/>
    <x v="1"/>
    <x v="0"/>
    <m/>
    <x v="5"/>
    <n v="264.11"/>
    <n v="33"/>
    <n v="1"/>
    <x v="0"/>
    <x v="0"/>
    <x v="1"/>
  </r>
  <r>
    <s v="3559386"/>
    <x v="2"/>
    <s v="Install 2&quot; (p) main"/>
    <s v="N 4th Way"/>
    <s v="Ridgefield"/>
    <s v="WA"/>
    <s v="710"/>
    <x v="1"/>
    <x v="1"/>
    <x v="1"/>
    <m/>
    <x v="5"/>
    <n v="33036.22"/>
    <n v="4595"/>
    <n v="1"/>
    <x v="0"/>
    <x v="0"/>
    <x v="1"/>
  </r>
  <r>
    <s v="3559461"/>
    <x v="2"/>
    <s v="Install 2&quot; (p) main"/>
    <s v="NE 55th Ct"/>
    <s v="Vancouver"/>
    <s v="WA"/>
    <s v="710"/>
    <x v="1"/>
    <x v="1"/>
    <x v="1"/>
    <m/>
    <x v="5"/>
    <n v="11681.7"/>
    <n v="920"/>
    <n v="1"/>
    <x v="0"/>
    <x v="0"/>
    <x v="1"/>
  </r>
  <r>
    <s v="3559462"/>
    <x v="2"/>
    <s v="Install 2&quot; (p) main tie in"/>
    <s v="NE 55th Ct"/>
    <s v="Vancouver"/>
    <s v="WA"/>
    <s v="710"/>
    <x v="1"/>
    <x v="1"/>
    <x v="1"/>
    <m/>
    <x v="5"/>
    <n v="8967.2800000000007"/>
    <n v="49"/>
    <n v="1"/>
    <x v="0"/>
    <x v="0"/>
    <x v="1"/>
  </r>
  <r>
    <s v="3561321"/>
    <x v="2"/>
    <s v="Install 2&quot; (p) main"/>
    <s v="W X Cir-W W St"/>
    <s v="Washougal"/>
    <s v="WA"/>
    <s v="710"/>
    <x v="1"/>
    <x v="1"/>
    <x v="1"/>
    <m/>
    <x v="5"/>
    <n v="41643.96"/>
    <n v="3102"/>
    <n v="1"/>
    <x v="0"/>
    <x v="0"/>
    <x v="1"/>
  </r>
  <r>
    <s v="3561335"/>
    <x v="2"/>
    <s v="Install 2&quot; (p) main"/>
    <s v="NE Province Ct"/>
    <s v="Camas"/>
    <s v="WA"/>
    <s v="710"/>
    <x v="1"/>
    <x v="1"/>
    <x v="1"/>
    <m/>
    <x v="5"/>
    <n v="13928.28"/>
    <n v="1787"/>
    <n v="1"/>
    <x v="0"/>
    <x v="0"/>
    <x v="1"/>
  </r>
  <r>
    <s v="3561610"/>
    <x v="2"/>
    <s v="Install 2&quot; (p) main"/>
    <s v="NE 132nd Ave"/>
    <s v="Vancouver"/>
    <s v="WA"/>
    <s v="710"/>
    <x v="1"/>
    <x v="1"/>
    <x v="1"/>
    <m/>
    <x v="5"/>
    <n v="34021.599999999999"/>
    <n v="4811"/>
    <n v="1"/>
    <x v="0"/>
    <x v="0"/>
    <x v="1"/>
  </r>
  <r>
    <s v="3561611"/>
    <x v="2"/>
    <s v="Install 2&quot; (p) main tie in"/>
    <s v="NE 132nd Ave"/>
    <s v="Vancouver"/>
    <s v="WA"/>
    <s v="710"/>
    <x v="1"/>
    <x v="1"/>
    <x v="1"/>
    <m/>
    <x v="5"/>
    <n v="7470.12"/>
    <n v="50"/>
    <n v="1"/>
    <x v="0"/>
    <x v="0"/>
    <x v="1"/>
  </r>
  <r>
    <s v="3562457"/>
    <x v="2"/>
    <s v="Install 2&quot; (p) main"/>
    <s v="NW 122nd St"/>
    <s v="Vancouver"/>
    <s v="WA"/>
    <s v="710"/>
    <x v="1"/>
    <x v="1"/>
    <x v="1"/>
    <m/>
    <x v="5"/>
    <n v="2889.56"/>
    <n v="340"/>
    <n v="1"/>
    <x v="0"/>
    <x v="0"/>
    <x v="1"/>
  </r>
  <r>
    <s v="3564785"/>
    <x v="2"/>
    <s v="Install 2&quot;(P) maiin inside subdivision."/>
    <s v="SW 25th Way"/>
    <s v="Battle Ground"/>
    <s v="WA"/>
    <s v="710"/>
    <x v="1"/>
    <x v="1"/>
    <x v="1"/>
    <m/>
    <x v="5"/>
    <n v="4119.92"/>
    <n v="476"/>
    <n v="1"/>
    <x v="0"/>
    <x v="0"/>
    <x v="1"/>
  </r>
  <r>
    <s v="3565195"/>
    <x v="2"/>
    <s v="Install 31' of 1&quot;(P) main inside subdivi"/>
    <s v="NE 148th Ct @ NE 18th Ave"/>
    <s v="Vancouver"/>
    <s v="WA"/>
    <s v="710"/>
    <x v="1"/>
    <x v="1"/>
    <x v="0"/>
    <m/>
    <x v="5"/>
    <n v="360.46"/>
    <n v="45"/>
    <n v="1"/>
    <x v="0"/>
    <x v="0"/>
    <x v="1"/>
  </r>
  <r>
    <s v="3566806"/>
    <x v="2"/>
    <s v="Ph 2 Install 2&quot; (p) main"/>
    <s v="NE Chestnut St/N Alder St"/>
    <s v="Camas"/>
    <s v="WA"/>
    <s v="710"/>
    <x v="1"/>
    <x v="1"/>
    <x v="1"/>
    <m/>
    <x v="5"/>
    <n v="5499.66"/>
    <n v="647"/>
    <n v="1"/>
    <x v="0"/>
    <x v="0"/>
    <x v="1"/>
  </r>
  <r>
    <s v="3567562"/>
    <x v="2"/>
    <s v="Install 2&quot; (p) main"/>
    <s v="NE 70th Ave"/>
    <s v="Vancouver"/>
    <s v="WA"/>
    <s v="710"/>
    <x v="1"/>
    <x v="1"/>
    <x v="1"/>
    <m/>
    <x v="5"/>
    <n v="11962.61"/>
    <n v="1670"/>
    <n v="1"/>
    <x v="0"/>
    <x v="0"/>
    <x v="1"/>
  </r>
  <r>
    <s v="3567563"/>
    <x v="2"/>
    <s v="Install 2&quot; (p) main tie in"/>
    <s v="NE 70th Ave"/>
    <s v="Vancouver"/>
    <s v="WA"/>
    <s v="710"/>
    <x v="1"/>
    <x v="1"/>
    <x v="1"/>
    <m/>
    <x v="5"/>
    <n v="5824.98"/>
    <n v="55"/>
    <n v="1"/>
    <x v="0"/>
    <x v="0"/>
    <x v="1"/>
  </r>
  <r>
    <s v="3567604"/>
    <x v="2"/>
    <s v="Install 2&quot; (p) main"/>
    <s v="NE 23rd Circle"/>
    <s v="Vancouver"/>
    <s v="WA"/>
    <s v="710"/>
    <x v="1"/>
    <x v="1"/>
    <x v="1"/>
    <m/>
    <x v="5"/>
    <n v="5324.14"/>
    <n v="759"/>
    <n v="1"/>
    <x v="0"/>
    <x v="0"/>
    <x v="1"/>
  </r>
  <r>
    <s v="3567605"/>
    <x v="2"/>
    <s v="Install 2&quot; (p) main tie in"/>
    <s v="NE 23rd Circle"/>
    <s v="Vancouver"/>
    <s v="WA"/>
    <s v="710"/>
    <x v="1"/>
    <x v="1"/>
    <x v="1"/>
    <m/>
    <x v="5"/>
    <n v="4708.2700000000004"/>
    <n v="30"/>
    <n v="1"/>
    <x v="0"/>
    <x v="0"/>
    <x v="1"/>
  </r>
  <r>
    <s v="3567992"/>
    <x v="2"/>
    <s v="Install 2&quot; (p) main tie in"/>
    <s v="NW 122nd St"/>
    <s v="Vancouver"/>
    <s v="WA"/>
    <s v="710"/>
    <x v="1"/>
    <x v="1"/>
    <x v="1"/>
    <m/>
    <x v="5"/>
    <n v="1075.57"/>
    <n v="2"/>
    <n v="1"/>
    <x v="0"/>
    <x v="0"/>
    <x v="1"/>
  </r>
  <r>
    <s v="3569009"/>
    <x v="2"/>
    <s v="Install 2&quot; (p) main"/>
    <s v="N 4th Way"/>
    <s v="Ridgefield"/>
    <s v="WA"/>
    <s v="710"/>
    <x v="1"/>
    <x v="1"/>
    <x v="1"/>
    <m/>
    <x v="5"/>
    <n v="6409.76"/>
    <n v="732"/>
    <n v="1"/>
    <x v="0"/>
    <x v="0"/>
    <x v="1"/>
  </r>
  <r>
    <s v="3570179"/>
    <x v="2"/>
    <s v="Install 2&quot; (p) main"/>
    <s v="NE 150th Ave"/>
    <s v="Vancouver"/>
    <s v="WA"/>
    <s v="710"/>
    <x v="1"/>
    <x v="1"/>
    <x v="1"/>
    <m/>
    <x v="5"/>
    <n v="17628.759999999998"/>
    <n v="1311"/>
    <n v="1"/>
    <x v="0"/>
    <x v="0"/>
    <x v="1"/>
  </r>
  <r>
    <s v="3570180"/>
    <x v="2"/>
    <s v="Install 2&quot; (p) main tie in"/>
    <s v="NE 150th Ave"/>
    <s v="Vancouver"/>
    <s v="WA"/>
    <s v="710"/>
    <x v="1"/>
    <x v="1"/>
    <x v="1"/>
    <m/>
    <x v="5"/>
    <n v="6219.93"/>
    <n v="47"/>
    <n v="1"/>
    <x v="0"/>
    <x v="0"/>
    <x v="1"/>
  </r>
  <r>
    <s v="3570190"/>
    <x v="2"/>
    <s v="Install 2&quot; (p) main"/>
    <s v="S Royle Court"/>
    <s v="Ridgefield"/>
    <s v="WA"/>
    <s v="710"/>
    <x v="1"/>
    <x v="1"/>
    <x v="1"/>
    <m/>
    <x v="5"/>
    <n v="7957.38"/>
    <n v="992"/>
    <n v="1"/>
    <x v="0"/>
    <x v="0"/>
    <x v="1"/>
  </r>
  <r>
    <s v="3571337"/>
    <x v="2"/>
    <s v="Install 4&quot; (p) main"/>
    <s v="N 1st St"/>
    <s v="Ridgefield"/>
    <s v="WA"/>
    <s v="710"/>
    <x v="1"/>
    <x v="1"/>
    <x v="5"/>
    <m/>
    <x v="5"/>
    <n v="37305.35"/>
    <n v="1846"/>
    <n v="1"/>
    <x v="0"/>
    <x v="0"/>
    <x v="1"/>
  </r>
  <r>
    <s v="3571340"/>
    <x v="2"/>
    <s v="Install 4&quot; (p) main tie in"/>
    <s v="N 1st St"/>
    <s v="Ridgefield"/>
    <s v="WA"/>
    <s v="710"/>
    <x v="1"/>
    <x v="1"/>
    <x v="5"/>
    <m/>
    <x v="5"/>
    <n v="27592.12"/>
    <n v="50"/>
    <n v="1"/>
    <x v="0"/>
    <x v="0"/>
    <x v="1"/>
  </r>
  <r>
    <s v="3571341"/>
    <x v="2"/>
    <s v="Install 2&quot; (p) main"/>
    <s v="N 1st St"/>
    <s v="Ridgefield"/>
    <s v="WA"/>
    <s v="710"/>
    <x v="1"/>
    <x v="1"/>
    <x v="1"/>
    <m/>
    <x v="5"/>
    <n v="59569.33"/>
    <n v="4430"/>
    <n v="1"/>
    <x v="0"/>
    <x v="0"/>
    <x v="1"/>
  </r>
  <r>
    <s v="3571383"/>
    <x v="2"/>
    <s v="Install 2&quot; (p) main"/>
    <s v="NE 72nd Ave"/>
    <s v="Vancouver"/>
    <s v="WA"/>
    <s v="710"/>
    <x v="1"/>
    <x v="1"/>
    <x v="1"/>
    <m/>
    <x v="5"/>
    <n v="1317.38"/>
    <n v="155"/>
    <n v="1"/>
    <x v="0"/>
    <x v="0"/>
    <x v="1"/>
  </r>
  <r>
    <s v="3571384"/>
    <x v="2"/>
    <s v="Install 2&quot; (p) main tie in"/>
    <s v="NE 72nd Ave"/>
    <s v="Vancouver"/>
    <s v="WA"/>
    <s v="710"/>
    <x v="1"/>
    <x v="1"/>
    <x v="1"/>
    <m/>
    <x v="5"/>
    <n v="1082.8599999999999"/>
    <n v="10"/>
    <n v="1"/>
    <x v="0"/>
    <x v="0"/>
    <x v="1"/>
  </r>
  <r>
    <s v="3571546"/>
    <x v="2"/>
    <s v="Install 2&quot; (p) main"/>
    <s v="NW 16th Ave"/>
    <s v="Vancouver"/>
    <s v="WA"/>
    <s v="710"/>
    <x v="1"/>
    <x v="1"/>
    <x v="1"/>
    <m/>
    <x v="5"/>
    <n v="2610.2199999999998"/>
    <n v="306"/>
    <n v="1"/>
    <x v="0"/>
    <x v="0"/>
    <x v="1"/>
  </r>
  <r>
    <s v="3571958"/>
    <x v="2"/>
    <s v="Install 2&quot; (p) main"/>
    <s v="SE Morgan Rd"/>
    <s v="Vancouver"/>
    <s v="WA"/>
    <s v="710"/>
    <x v="1"/>
    <x v="1"/>
    <x v="1"/>
    <m/>
    <x v="5"/>
    <n v="2614.77"/>
    <n v="302"/>
    <n v="1"/>
    <x v="0"/>
    <x v="0"/>
    <x v="1"/>
  </r>
  <r>
    <s v="3571959"/>
    <x v="2"/>
    <s v="Install 2&quot; (p) main tie in"/>
    <s v="SE Morgan Rd"/>
    <s v="Vancouver"/>
    <s v="WA"/>
    <s v="710"/>
    <x v="1"/>
    <x v="1"/>
    <x v="1"/>
    <m/>
    <x v="5"/>
    <n v="5014.75"/>
    <n v="31"/>
    <n v="1"/>
    <x v="0"/>
    <x v="0"/>
    <x v="1"/>
  </r>
  <r>
    <s v="3572463"/>
    <x v="2"/>
    <s v="Install 2&quot; (p) main"/>
    <s v="SE 75th Ct"/>
    <s v="Vancouver"/>
    <s v="WA"/>
    <s v="710"/>
    <x v="1"/>
    <x v="1"/>
    <x v="1"/>
    <m/>
    <x v="5"/>
    <n v="2329.04"/>
    <n v="269"/>
    <n v="1"/>
    <x v="0"/>
    <x v="0"/>
    <x v="1"/>
  </r>
  <r>
    <s v="3572464"/>
    <x v="2"/>
    <s v="Install 2&quot; (p) main tie in"/>
    <s v="SE 75th Ct"/>
    <s v="Vancouver"/>
    <s v="WA"/>
    <s v="710"/>
    <x v="1"/>
    <x v="1"/>
    <x v="1"/>
    <m/>
    <x v="5"/>
    <n v="2989.74"/>
    <n v="15"/>
    <n v="1"/>
    <x v="0"/>
    <x v="0"/>
    <x v="1"/>
  </r>
  <r>
    <s v="3572465"/>
    <x v="2"/>
    <s v="Install 1&quot; (p) main"/>
    <s v="SE 75th Ct"/>
    <s v="Vancouver"/>
    <s v="WA"/>
    <s v="710"/>
    <x v="1"/>
    <x v="1"/>
    <x v="0"/>
    <m/>
    <x v="5"/>
    <n v="302.44"/>
    <n v="37"/>
    <n v="1"/>
    <x v="0"/>
    <x v="0"/>
    <x v="1"/>
  </r>
  <r>
    <s v="3573204"/>
    <x v="2"/>
    <s v="Install 1&quot; (p) main"/>
    <s v="SE Morgan Rd"/>
    <s v="Vancouver"/>
    <s v="WA"/>
    <s v="710"/>
    <x v="1"/>
    <x v="1"/>
    <x v="0"/>
    <m/>
    <x v="5"/>
    <n v="4571.78"/>
    <n v="42"/>
    <n v="1"/>
    <x v="0"/>
    <x v="0"/>
    <x v="1"/>
  </r>
  <r>
    <s v="3573311"/>
    <x v="2"/>
    <s v="4&quot; (p) main-stub in to tie into subdivis"/>
    <s v="S 45th Ave"/>
    <s v="Ridgefield"/>
    <s v="WA"/>
    <s v="710"/>
    <x v="1"/>
    <x v="1"/>
    <x v="5"/>
    <m/>
    <x v="5"/>
    <n v="27464.85"/>
    <n v="71"/>
    <n v="1"/>
    <x v="0"/>
    <x v="0"/>
    <x v="1"/>
  </r>
  <r>
    <s v="3573869"/>
    <x v="2"/>
    <s v="Install 2&quot; (p) main"/>
    <s v="NE 53rd Ave"/>
    <s v="Vancouver"/>
    <s v="WA"/>
    <s v="710"/>
    <x v="1"/>
    <x v="1"/>
    <x v="1"/>
    <m/>
    <x v="5"/>
    <n v="4828.05"/>
    <n v="566"/>
    <n v="1"/>
    <x v="0"/>
    <x v="0"/>
    <x v="1"/>
  </r>
  <r>
    <s v="3573870"/>
    <x v="2"/>
    <s v="Install 2&quot; (p) main tie in"/>
    <s v="NE 53rd Ave"/>
    <s v="Vancouver"/>
    <s v="WA"/>
    <s v="710"/>
    <x v="1"/>
    <x v="1"/>
    <x v="1"/>
    <m/>
    <x v="5"/>
    <n v="4523.34"/>
    <n v="49"/>
    <n v="1"/>
    <x v="0"/>
    <x v="0"/>
    <x v="1"/>
  </r>
  <r>
    <s v="3574202"/>
    <x v="2"/>
    <s v="Install 2&quot; (p) main  stub in"/>
    <s v="NE 114th St"/>
    <s v="Vancouver"/>
    <s v="WA"/>
    <s v="710"/>
    <x v="1"/>
    <x v="1"/>
    <x v="1"/>
    <m/>
    <x v="5"/>
    <n v="5219.21"/>
    <n v="74"/>
    <n v="1"/>
    <x v="0"/>
    <x v="0"/>
    <x v="1"/>
  </r>
  <r>
    <s v="3574203"/>
    <x v="2"/>
    <s v="Install 2&quot; (p) main-Inside Project"/>
    <s v="NE 114th St"/>
    <s v="Vancouver"/>
    <s v="WA"/>
    <s v="710"/>
    <x v="1"/>
    <x v="1"/>
    <x v="1"/>
    <m/>
    <x v="5"/>
    <n v="14300.53"/>
    <n v="2008"/>
    <n v="1"/>
    <x v="0"/>
    <x v="0"/>
    <x v="1"/>
  </r>
  <r>
    <s v="3574508"/>
    <x v="2"/>
    <s v="Install 2&quot; (p) main"/>
    <s v="NW Peacefull Lane"/>
    <s v="Vancouver"/>
    <s v="WA"/>
    <s v="710"/>
    <x v="1"/>
    <x v="1"/>
    <x v="1"/>
    <m/>
    <x v="5"/>
    <n v="6461.23"/>
    <n v="902"/>
    <n v="1"/>
    <x v="0"/>
    <x v="0"/>
    <x v="1"/>
  </r>
  <r>
    <s v="3574636"/>
    <x v="2"/>
    <s v="Install 1&quot; (p) main"/>
    <s v="S Royle Court"/>
    <s v="Ridgefield"/>
    <s v="WA"/>
    <s v="710"/>
    <x v="1"/>
    <x v="1"/>
    <x v="0"/>
    <m/>
    <x v="5"/>
    <n v="1717.72"/>
    <n v="210"/>
    <n v="1"/>
    <x v="0"/>
    <x v="0"/>
    <x v="1"/>
  </r>
  <r>
    <s v="3576429"/>
    <x v="2"/>
    <s v="Install 2&quot; (p) main"/>
    <s v="S 23rd Way"/>
    <s v="Ridgefield"/>
    <s v="WA"/>
    <s v="710"/>
    <x v="1"/>
    <x v="1"/>
    <x v="1"/>
    <m/>
    <x v="5"/>
    <n v="10276.86"/>
    <n v="626"/>
    <n v="1"/>
    <x v="0"/>
    <x v="0"/>
    <x v="1"/>
  </r>
  <r>
    <s v="3577556"/>
    <x v="2"/>
    <s v="Install 4&quot; (p) main"/>
    <s v="NW 13th Way"/>
    <s v="La Center"/>
    <s v="WA"/>
    <s v="710"/>
    <x v="1"/>
    <x v="1"/>
    <x v="5"/>
    <m/>
    <x v="5"/>
    <n v="5419.35"/>
    <n v="470"/>
    <n v="1"/>
    <x v="0"/>
    <x v="0"/>
    <x v="1"/>
  </r>
  <r>
    <s v="3577558"/>
    <x v="2"/>
    <s v="Install 4&quot; (p) main tie in *This portion"/>
    <s v="NW 13th Way"/>
    <s v="La Center"/>
    <s v="WA"/>
    <s v="710"/>
    <x v="1"/>
    <x v="1"/>
    <x v="5"/>
    <m/>
    <x v="5"/>
    <n v="11995.41"/>
    <n v="19"/>
    <n v="1"/>
    <x v="0"/>
    <x v="0"/>
    <x v="1"/>
  </r>
  <r>
    <s v="3577559"/>
    <x v="2"/>
    <s v="Install 2&quot; (p) main"/>
    <s v="NW 13th Way"/>
    <s v="La Center"/>
    <s v="WA"/>
    <s v="710"/>
    <x v="1"/>
    <x v="1"/>
    <x v="1"/>
    <m/>
    <x v="5"/>
    <n v="36931.96"/>
    <n v="5096"/>
    <n v="1"/>
    <x v="0"/>
    <x v="0"/>
    <x v="1"/>
  </r>
  <r>
    <s v="3577564"/>
    <x v="2"/>
    <s v="Install 2&quot; (p) main tie in"/>
    <s v="S Sevier Rd"/>
    <s v="Ridgefield"/>
    <s v="WA"/>
    <s v="710"/>
    <x v="1"/>
    <x v="1"/>
    <x v="1"/>
    <m/>
    <x v="5"/>
    <n v="1103.5"/>
    <n v="9"/>
    <n v="1"/>
    <x v="0"/>
    <x v="0"/>
    <x v="1"/>
  </r>
  <r>
    <s v="3578072"/>
    <x v="2"/>
    <s v="Install 2&quot; (p) main"/>
    <s v="NW 43rd Ave"/>
    <s v="Vancouver"/>
    <s v="WA"/>
    <s v="710"/>
    <x v="1"/>
    <x v="1"/>
    <x v="1"/>
    <m/>
    <x v="5"/>
    <n v="2969.33"/>
    <n v="179"/>
    <n v="1"/>
    <x v="0"/>
    <x v="0"/>
    <x v="1"/>
  </r>
  <r>
    <s v="3578073"/>
    <x v="2"/>
    <s v="Install 2&quot; (p) main tie in"/>
    <s v="NW 43rd Ave"/>
    <s v="Vancouver"/>
    <s v="WA"/>
    <s v="710"/>
    <x v="1"/>
    <x v="1"/>
    <x v="1"/>
    <m/>
    <x v="5"/>
    <n v="2040.32"/>
    <n v="13"/>
    <n v="1"/>
    <x v="0"/>
    <x v="0"/>
    <x v="1"/>
  </r>
  <r>
    <s v="3580232"/>
    <x v="2"/>
    <s v="Install 2&quot; (p) main"/>
    <s v="NE 38th Court"/>
    <s v="Vancouver"/>
    <s v="WA"/>
    <s v="710"/>
    <x v="1"/>
    <x v="1"/>
    <x v="1"/>
    <m/>
    <x v="5"/>
    <n v="1134.3499999999999"/>
    <n v="131"/>
    <n v="1"/>
    <x v="0"/>
    <x v="0"/>
    <x v="1"/>
  </r>
  <r>
    <s v="3580381"/>
    <x v="2"/>
    <s v="Install 2&quot; (p) main"/>
    <s v="NW 119th Ave"/>
    <s v="Vancouver"/>
    <s v="WA"/>
    <s v="710"/>
    <x v="1"/>
    <x v="1"/>
    <x v="1"/>
    <m/>
    <x v="5"/>
    <n v="4319"/>
    <n v="499"/>
    <n v="1"/>
    <x v="0"/>
    <x v="0"/>
    <x v="1"/>
  </r>
  <r>
    <s v="3580401"/>
    <x v="2"/>
    <s v="Install 2&quot; (p) main"/>
    <s v="NW 19th Ave"/>
    <s v="Vancouver"/>
    <s v="WA"/>
    <s v="710"/>
    <x v="1"/>
    <x v="1"/>
    <x v="1"/>
    <m/>
    <x v="5"/>
    <n v="6439.53"/>
    <n v="744"/>
    <n v="1"/>
    <x v="0"/>
    <x v="0"/>
    <x v="1"/>
  </r>
  <r>
    <s v="3580477"/>
    <x v="2"/>
    <s v="Install 2&quot; (p) main"/>
    <s v="NW 29th Ave"/>
    <s v="Battle Ground"/>
    <s v="WA"/>
    <s v="710"/>
    <x v="1"/>
    <x v="1"/>
    <x v="1"/>
    <m/>
    <x v="5"/>
    <n v="23790.57"/>
    <n v="3323"/>
    <n v="1"/>
    <x v="0"/>
    <x v="0"/>
    <x v="1"/>
  </r>
  <r>
    <s v="3580822"/>
    <x v="2"/>
    <s v="Install 2&quot; (p) main"/>
    <s v="SE Bella Vista Circle"/>
    <s v="Vancouver"/>
    <s v="WA"/>
    <s v="710"/>
    <x v="1"/>
    <x v="1"/>
    <x v="1"/>
    <m/>
    <x v="5"/>
    <n v="4364.22"/>
    <n v="504"/>
    <n v="1"/>
    <x v="0"/>
    <x v="0"/>
    <x v="1"/>
  </r>
  <r>
    <s v="3580823"/>
    <x v="2"/>
    <s v="Install 2&quot; (p) main tie in"/>
    <s v="SE Bella Vista Circle"/>
    <s v="Vancouver"/>
    <s v="WA"/>
    <s v="710"/>
    <x v="1"/>
    <x v="1"/>
    <x v="1"/>
    <m/>
    <x v="5"/>
    <n v="1107.0999999999999"/>
    <n v="13"/>
    <n v="1"/>
    <x v="0"/>
    <x v="0"/>
    <x v="1"/>
  </r>
  <r>
    <s v="3581243"/>
    <x v="2"/>
    <s v="Install 1&quot; (p) main"/>
    <s v="NE 38th Court"/>
    <s v="Vancouver"/>
    <s v="WA"/>
    <s v="710"/>
    <x v="1"/>
    <x v="1"/>
    <x v="0"/>
    <m/>
    <x v="5"/>
    <n v="253.59"/>
    <n v="31"/>
    <n v="1"/>
    <x v="0"/>
    <x v="0"/>
    <x v="1"/>
  </r>
  <r>
    <s v="3581302"/>
    <x v="2"/>
    <s v="Install 2&quot; (p) main"/>
    <s v="SE 22nd Cir"/>
    <s v="Vancouver"/>
    <s v="WA"/>
    <s v="710"/>
    <x v="1"/>
    <x v="1"/>
    <x v="1"/>
    <m/>
    <x v="5"/>
    <n v="10988.64"/>
    <n v="1535"/>
    <n v="1"/>
    <x v="0"/>
    <x v="0"/>
    <x v="1"/>
  </r>
  <r>
    <s v="3581303"/>
    <x v="2"/>
    <s v="Install 2&quot; (p) main tie in"/>
    <s v="SE 22nd Cir"/>
    <s v="Vancouver"/>
    <s v="WA"/>
    <s v="710"/>
    <x v="1"/>
    <x v="1"/>
    <x v="1"/>
    <m/>
    <x v="5"/>
    <n v="20471.419999999998"/>
    <n v="52"/>
    <n v="1"/>
    <x v="0"/>
    <x v="0"/>
    <x v="1"/>
  </r>
  <r>
    <s v="3582195"/>
    <x v="2"/>
    <s v="Install 2&quot; (p) main **this portion to go"/>
    <s v="NW 13th Way"/>
    <s v="La Center"/>
    <s v="WA"/>
    <s v="710"/>
    <x v="1"/>
    <x v="1"/>
    <x v="1"/>
    <m/>
    <x v="5"/>
    <n v="5938.64"/>
    <n v="1034"/>
    <n v="1"/>
    <x v="0"/>
    <x v="0"/>
    <x v="1"/>
  </r>
  <r>
    <s v="3582356"/>
    <x v="2"/>
    <s v="Install 4&quot; (p) main  *This portion to be"/>
    <s v="NW 13th Way"/>
    <s v="La Center"/>
    <s v="WA"/>
    <s v="710"/>
    <x v="1"/>
    <x v="1"/>
    <x v="5"/>
    <m/>
    <x v="5"/>
    <n v="5084.96"/>
    <n v="441"/>
    <n v="1"/>
    <x v="0"/>
    <x v="0"/>
    <x v="1"/>
  </r>
  <r>
    <s v="3582425"/>
    <x v="2"/>
    <s v="Install 2&quot; (p) main"/>
    <s v="NE 64th Pl/NE 64th Cir"/>
    <s v="Vancouver"/>
    <s v="WA"/>
    <s v="710"/>
    <x v="1"/>
    <x v="1"/>
    <x v="1"/>
    <m/>
    <x v="5"/>
    <n v="7746.43"/>
    <n v="1082"/>
    <n v="1"/>
    <x v="0"/>
    <x v="0"/>
    <x v="1"/>
  </r>
  <r>
    <s v="3582426"/>
    <x v="2"/>
    <s v="Install 2&quot; (p) main tie in"/>
    <s v="NE 64th Pl/NE 64th Cir"/>
    <s v="Vancouver"/>
    <s v="WA"/>
    <s v="710"/>
    <x v="1"/>
    <x v="1"/>
    <x v="1"/>
    <m/>
    <x v="5"/>
    <n v="10635.62"/>
    <n v="118"/>
    <n v="1"/>
    <x v="0"/>
    <x v="0"/>
    <x v="1"/>
  </r>
  <r>
    <s v="3582621"/>
    <x v="2"/>
    <s v="Install 2&quot; (p) main"/>
    <s v="NE 106th Cir"/>
    <s v="Vancouver"/>
    <s v="WA"/>
    <s v="710"/>
    <x v="1"/>
    <x v="1"/>
    <x v="1"/>
    <m/>
    <x v="5"/>
    <n v="7225.68"/>
    <n v="1015"/>
    <n v="1"/>
    <x v="0"/>
    <x v="0"/>
    <x v="1"/>
  </r>
  <r>
    <s v="3582622"/>
    <x v="2"/>
    <s v="Install 2&quot; (p) main tie in"/>
    <s v="NE 106th Cir"/>
    <s v="Vancouver"/>
    <s v="WA"/>
    <s v="710"/>
    <x v="1"/>
    <x v="1"/>
    <x v="1"/>
    <m/>
    <x v="5"/>
    <n v="0"/>
    <m/>
    <n v="1"/>
    <x v="1"/>
    <x v="1"/>
    <x v="1"/>
  </r>
  <r>
    <s v="3582713"/>
    <x v="2"/>
    <s v="Install 2&quot; (p) main"/>
    <s v="NE 34th St"/>
    <s v="Vancouver"/>
    <s v="WA"/>
    <s v="710"/>
    <x v="1"/>
    <x v="1"/>
    <x v="1"/>
    <m/>
    <x v="5"/>
    <n v="11278.06"/>
    <n v="1571"/>
    <n v="1"/>
    <x v="0"/>
    <x v="0"/>
    <x v="1"/>
  </r>
  <r>
    <s v="3582714"/>
    <x v="2"/>
    <s v="Install 2&quot; (p) main tie in"/>
    <s v="NE 34th St"/>
    <s v="Vancouver"/>
    <s v="WA"/>
    <s v="710"/>
    <x v="1"/>
    <x v="1"/>
    <x v="1"/>
    <m/>
    <x v="5"/>
    <n v="6306.52"/>
    <n v="51"/>
    <n v="1"/>
    <x v="0"/>
    <x v="0"/>
    <x v="1"/>
  </r>
  <r>
    <s v="3583574"/>
    <x v="2"/>
    <s v="Install 2&quot; (p) main"/>
    <s v="NE 64th Ave"/>
    <s v="Vancouver"/>
    <s v="WA"/>
    <s v="710"/>
    <x v="1"/>
    <x v="1"/>
    <x v="1"/>
    <m/>
    <x v="5"/>
    <n v="11074.66"/>
    <n v="1547"/>
    <n v="1"/>
    <x v="0"/>
    <x v="0"/>
    <x v="1"/>
  </r>
  <r>
    <s v="3583583"/>
    <x v="2"/>
    <s v="Install 2&quot; (p) main"/>
    <s v="NE 25th St"/>
    <s v="Vancouver"/>
    <s v="WA"/>
    <s v="710"/>
    <x v="1"/>
    <x v="1"/>
    <x v="1"/>
    <m/>
    <x v="5"/>
    <n v="6231.41"/>
    <n v="720"/>
    <n v="1"/>
    <x v="0"/>
    <x v="0"/>
    <x v="1"/>
  </r>
  <r>
    <s v="3583587"/>
    <x v="2"/>
    <s v="Install 4&quot; (p) main"/>
    <s v="NE 62nd Ave/NE 63rd Ave"/>
    <s v="Vancouver"/>
    <s v="WA"/>
    <s v="710"/>
    <x v="1"/>
    <x v="1"/>
    <x v="5"/>
    <m/>
    <x v="5"/>
    <n v="5580.88"/>
    <n v="484"/>
    <n v="1"/>
    <x v="0"/>
    <x v="0"/>
    <x v="1"/>
  </r>
  <r>
    <s v="3583588"/>
    <x v="2"/>
    <s v="Install 2&quot; (p) main"/>
    <s v="NE 62nd Ave/NE 63rd Ave"/>
    <s v="Vancouver"/>
    <s v="WA"/>
    <s v="710"/>
    <x v="1"/>
    <x v="1"/>
    <x v="1"/>
    <m/>
    <x v="5"/>
    <n v="18111.75"/>
    <n v="2530"/>
    <n v="1"/>
    <x v="0"/>
    <x v="0"/>
    <x v="1"/>
  </r>
  <r>
    <s v="3583618"/>
    <x v="2"/>
    <s v="Install 2&quot; (p) main"/>
    <s v="SE 21st Ct"/>
    <s v="Battle Ground"/>
    <s v="WA"/>
    <s v="710"/>
    <x v="1"/>
    <x v="1"/>
    <x v="1"/>
    <m/>
    <x v="5"/>
    <n v="4639.43"/>
    <n v="529"/>
    <n v="1"/>
    <x v="0"/>
    <x v="0"/>
    <x v="1"/>
  </r>
  <r>
    <s v="3583643"/>
    <x v="2"/>
    <s v="Install 2&quot; (p) main"/>
    <s v="SE Evergreen Hwy"/>
    <s v="Vancouver"/>
    <s v="WA"/>
    <s v="710"/>
    <x v="1"/>
    <x v="1"/>
    <x v="1"/>
    <m/>
    <x v="5"/>
    <n v="2856.14"/>
    <n v="330"/>
    <n v="1"/>
    <x v="0"/>
    <x v="0"/>
    <x v="1"/>
  </r>
  <r>
    <s v="3583645"/>
    <x v="2"/>
    <s v="Install 2&quot; (p) main tie in"/>
    <s v="SE Evergreen Hwy"/>
    <s v="Vancouver"/>
    <s v="WA"/>
    <s v="710"/>
    <x v="1"/>
    <x v="1"/>
    <x v="1"/>
    <m/>
    <x v="5"/>
    <n v="13461.15"/>
    <n v="43"/>
    <n v="1"/>
    <x v="0"/>
    <x v="0"/>
    <x v="1"/>
  </r>
  <r>
    <s v="3584450"/>
    <x v="2"/>
    <s v="Install 2&quot; (p) main"/>
    <s v="NW 33rd Ct"/>
    <s v="Vancouver"/>
    <s v="WA"/>
    <s v="710"/>
    <x v="1"/>
    <x v="1"/>
    <x v="1"/>
    <m/>
    <x v="5"/>
    <n v="5920.4"/>
    <n v="684"/>
    <n v="1"/>
    <x v="0"/>
    <x v="0"/>
    <x v="1"/>
  </r>
  <r>
    <s v="3584452"/>
    <x v="2"/>
    <s v="Install 2&quot; (p) main tie in"/>
    <s v="NW 33rd Ct"/>
    <s v="Vancouver"/>
    <s v="WA"/>
    <s v="710"/>
    <x v="1"/>
    <x v="1"/>
    <x v="1"/>
    <m/>
    <x v="5"/>
    <n v="2043.01"/>
    <n v="16"/>
    <n v="1"/>
    <x v="0"/>
    <x v="0"/>
    <x v="1"/>
  </r>
  <r>
    <s v="3585068"/>
    <x v="2"/>
    <s v="Install 2&quot; (p) main"/>
    <s v="NE 102nd Ave"/>
    <s v="Vancouver"/>
    <s v="WA"/>
    <s v="710"/>
    <x v="1"/>
    <x v="1"/>
    <x v="1"/>
    <m/>
    <x v="5"/>
    <n v="55362.76"/>
    <n v="7051"/>
    <n v="1"/>
    <x v="0"/>
    <x v="0"/>
    <x v="1"/>
  </r>
  <r>
    <s v="3586362"/>
    <x v="2"/>
    <s v="Install 2&quot; (p) main"/>
    <s v="NE 70th St"/>
    <s v="Vancouver"/>
    <s v="WA"/>
    <s v="710"/>
    <x v="1"/>
    <x v="1"/>
    <x v="1"/>
    <m/>
    <x v="5"/>
    <n v="18635.849999999999"/>
    <n v="2618"/>
    <n v="1"/>
    <x v="0"/>
    <x v="0"/>
    <x v="1"/>
  </r>
  <r>
    <s v="3586387"/>
    <x v="2"/>
    <s v="Install 4&quot; (p) main"/>
    <s v="N Pioneer Canyon Dr"/>
    <s v="Ridgefield"/>
    <s v="WA"/>
    <s v="710"/>
    <x v="1"/>
    <x v="1"/>
    <x v="5"/>
    <m/>
    <x v="5"/>
    <n v="9275.93"/>
    <n v="814"/>
    <n v="1"/>
    <x v="0"/>
    <x v="0"/>
    <x v="1"/>
  </r>
  <r>
    <s v="3586388"/>
    <x v="2"/>
    <s v="Install 2&quot; (p) main"/>
    <s v="N Pioneer Canyon Dr"/>
    <s v="Ridgefield"/>
    <s v="WA"/>
    <s v="710"/>
    <x v="1"/>
    <x v="1"/>
    <x v="1"/>
    <m/>
    <x v="5"/>
    <n v="8526.1"/>
    <n v="1191"/>
    <n v="1"/>
    <x v="0"/>
    <x v="0"/>
    <x v="1"/>
  </r>
  <r>
    <s v="3586587"/>
    <x v="2"/>
    <s v="Install 2&quot; (p) main"/>
    <s v="NE 28th St"/>
    <s v="Camas"/>
    <s v="WA"/>
    <s v="710"/>
    <x v="1"/>
    <x v="1"/>
    <x v="1"/>
    <m/>
    <x v="5"/>
    <n v="32801.67"/>
    <n v="4582"/>
    <n v="1"/>
    <x v="0"/>
    <x v="0"/>
    <x v="1"/>
  </r>
  <r>
    <s v="3586728"/>
    <x v="2"/>
    <s v="Install 2&quot; (p) main"/>
    <s v="S 16th St/S 17th St"/>
    <s v="Ridgefield"/>
    <s v="WA"/>
    <s v="710"/>
    <x v="1"/>
    <x v="1"/>
    <x v="1"/>
    <m/>
    <x v="5"/>
    <n v="18168.990000000002"/>
    <n v="2538"/>
    <n v="1"/>
    <x v="0"/>
    <x v="0"/>
    <x v="1"/>
  </r>
  <r>
    <s v="3586898"/>
    <x v="2"/>
    <s v="Install 2&quot; (p) main"/>
    <s v="NE 49th St"/>
    <s v="Vancouver"/>
    <s v="WA"/>
    <s v="710"/>
    <x v="1"/>
    <x v="1"/>
    <x v="1"/>
    <m/>
    <x v="5"/>
    <n v="6158.09"/>
    <n v="865"/>
    <n v="1"/>
    <x v="0"/>
    <x v="0"/>
    <x v="1"/>
  </r>
  <r>
    <s v="3586899"/>
    <x v="2"/>
    <s v="Install 2&quot; (p) main tie in"/>
    <s v="NE 49th St"/>
    <s v="Vancouver"/>
    <s v="WA"/>
    <s v="710"/>
    <x v="1"/>
    <x v="1"/>
    <x v="1"/>
    <m/>
    <x v="5"/>
    <n v="3662.31"/>
    <n v="52"/>
    <n v="1"/>
    <x v="0"/>
    <x v="0"/>
    <x v="1"/>
  </r>
  <r>
    <s v="3586926"/>
    <x v="2"/>
    <s v="Install 2&quot; (p) main tie in"/>
    <s v="NE 70th St"/>
    <s v="Vancouver"/>
    <s v="WA"/>
    <s v="710"/>
    <x v="1"/>
    <x v="1"/>
    <x v="1"/>
    <m/>
    <x v="5"/>
    <n v="7172.06"/>
    <n v="64"/>
    <n v="1"/>
    <x v="0"/>
    <x v="0"/>
    <x v="1"/>
  </r>
  <r>
    <s v="3586992"/>
    <x v="2"/>
    <s v="Intall 2&quot; (p) main"/>
    <s v="NW Lambert Ln"/>
    <s v="Camas"/>
    <s v="WA"/>
    <s v="710"/>
    <x v="1"/>
    <x v="1"/>
    <x v="1"/>
    <m/>
    <x v="5"/>
    <n v="4621.62"/>
    <n v="534"/>
    <n v="1"/>
    <x v="0"/>
    <x v="0"/>
    <x v="1"/>
  </r>
  <r>
    <s v="3587366"/>
    <x v="2"/>
    <s v="Install 4&quot; (p) main"/>
    <s v="NE 28th St"/>
    <s v="Camas"/>
    <s v="WA"/>
    <s v="710"/>
    <x v="1"/>
    <x v="1"/>
    <x v="5"/>
    <m/>
    <x v="5"/>
    <n v="23687.53"/>
    <n v="2054"/>
    <n v="1"/>
    <x v="0"/>
    <x v="0"/>
    <x v="1"/>
  </r>
  <r>
    <s v="3588571"/>
    <x v="2"/>
    <s v="Install 2&quot; (p) main"/>
    <s v="NE 48th Cir"/>
    <s v="Vancouver"/>
    <s v="WA"/>
    <s v="710"/>
    <x v="1"/>
    <x v="1"/>
    <x v="1"/>
    <m/>
    <x v="5"/>
    <n v="6255.55"/>
    <n v="727"/>
    <n v="1"/>
    <x v="0"/>
    <x v="0"/>
    <x v="1"/>
  </r>
  <r>
    <s v="3588572"/>
    <x v="2"/>
    <s v="Install 2&quot; (p) main tie in"/>
    <s v="NE 48th Cir"/>
    <s v="Vancouver"/>
    <s v="WA"/>
    <s v="710"/>
    <x v="1"/>
    <x v="1"/>
    <x v="1"/>
    <m/>
    <x v="5"/>
    <n v="5037.3"/>
    <n v="76"/>
    <n v="1"/>
    <x v="0"/>
    <x v="0"/>
    <x v="1"/>
  </r>
  <r>
    <s v="3589131"/>
    <x v="2"/>
    <s v="Install 2&quot; (p) main"/>
    <s v="E 3rd St"/>
    <s v="La Center"/>
    <s v="WA"/>
    <s v="710"/>
    <x v="1"/>
    <x v="1"/>
    <x v="1"/>
    <m/>
    <x v="5"/>
    <n v="22072.75"/>
    <n v="3070"/>
    <n v="1"/>
    <x v="0"/>
    <x v="0"/>
    <x v="1"/>
  </r>
  <r>
    <s v="3589941"/>
    <x v="2"/>
    <s v="Install 4&quot; (p) main"/>
    <s v="S 9th Loop"/>
    <s v="Ridgefield"/>
    <s v="WA"/>
    <s v="710"/>
    <x v="1"/>
    <x v="1"/>
    <x v="5"/>
    <m/>
    <x v="5"/>
    <n v="13965.62"/>
    <n v="1153"/>
    <n v="1"/>
    <x v="0"/>
    <x v="0"/>
    <x v="1"/>
  </r>
  <r>
    <s v="3589942"/>
    <x v="2"/>
    <s v="Install 2&quot; (p) main"/>
    <s v="S 9th Loop"/>
    <s v="Ridgefield"/>
    <s v="WA"/>
    <s v="710"/>
    <x v="1"/>
    <x v="1"/>
    <x v="1"/>
    <m/>
    <x v="5"/>
    <n v="11733.24"/>
    <n v="1639"/>
    <n v="1"/>
    <x v="0"/>
    <x v="0"/>
    <x v="1"/>
  </r>
  <r>
    <s v="3590261"/>
    <x v="2"/>
    <s v="Install 1&quot; (p) main"/>
    <s v="S 9th Loop"/>
    <s v="Ridgefield"/>
    <s v="WA"/>
    <s v="710"/>
    <x v="1"/>
    <x v="1"/>
    <x v="0"/>
    <m/>
    <x v="5"/>
    <n v="605.32000000000005"/>
    <n v="74"/>
    <n v="1"/>
    <x v="0"/>
    <x v="0"/>
    <x v="1"/>
  </r>
  <r>
    <s v="3592851"/>
    <x v="2"/>
    <s v="Install 3675' of 2&quot;(P) main inside subdi"/>
    <s v="W Fir Ct"/>
    <s v="Washougal"/>
    <s v="WA"/>
    <s v="710"/>
    <x v="1"/>
    <x v="1"/>
    <x v="1"/>
    <m/>
    <x v="5"/>
    <n v="23874.25"/>
    <n v="2588"/>
    <n v="1"/>
    <x v="0"/>
    <x v="0"/>
    <x v="1"/>
  </r>
  <r>
    <s v="3593152"/>
    <x v="2"/>
    <s v="Install 4&quot; (p) main tie in"/>
    <s v="N Pioneer Canyon Dr"/>
    <s v="Ridgefield"/>
    <s v="WA"/>
    <s v="710"/>
    <x v="1"/>
    <x v="1"/>
    <x v="5"/>
    <m/>
    <x v="5"/>
    <n v="9728.61"/>
    <n v="15"/>
    <n v="1"/>
    <x v="0"/>
    <x v="0"/>
    <x v="1"/>
  </r>
  <r>
    <s v="3593938"/>
    <x v="2"/>
    <s v="Install 2&quot; (p) main tie in"/>
    <s v="NE 25th St"/>
    <s v="Vancouver"/>
    <s v="WA"/>
    <s v="710"/>
    <x v="1"/>
    <x v="1"/>
    <x v="1"/>
    <m/>
    <x v="5"/>
    <n v="1096.33"/>
    <n v="1"/>
    <n v="1"/>
    <x v="0"/>
    <x v="0"/>
    <x v="1"/>
  </r>
  <r>
    <s v="3597437"/>
    <x v="2"/>
    <s v="Install 2&quot; (p) main"/>
    <s v="NE Province Ct"/>
    <s v="Camas"/>
    <s v="WA"/>
    <s v="710"/>
    <x v="1"/>
    <x v="1"/>
    <x v="1"/>
    <m/>
    <x v="5"/>
    <n v="5827.8"/>
    <n v="624"/>
    <n v="1"/>
    <x v="0"/>
    <x v="0"/>
    <x v="1"/>
  </r>
  <r>
    <s v="3570289"/>
    <x v="2"/>
    <s v="Ezra Short Plat(P1W)"/>
    <s v="2500 E 30th St"/>
    <s v="Vancouver"/>
    <s v="WA"/>
    <s v="710"/>
    <x v="1"/>
    <x v="1"/>
    <x v="1"/>
    <m/>
    <x v="5"/>
    <n v="22235.599999999999"/>
    <n v="247"/>
    <n v="1"/>
    <x v="0"/>
    <x v="0"/>
    <x v="1"/>
  </r>
  <r>
    <s v="3571158"/>
    <x v="2"/>
    <s v="Installed 124' of 2&quot;(P) main crossing on"/>
    <s v="N 20th Pl @ N 4th Way"/>
    <s v="Ridgefield"/>
    <s v="WA"/>
    <s v="710"/>
    <x v="1"/>
    <x v="1"/>
    <x v="1"/>
    <m/>
    <x v="5"/>
    <n v="105.17"/>
    <n v="124"/>
    <n v="1"/>
    <x v="0"/>
    <x v="0"/>
    <x v="1"/>
  </r>
  <r>
    <s v="3584717"/>
    <x v="2"/>
    <s v="For Accounting use re: 3464476"/>
    <s v=""/>
    <s v=""/>
    <s v="WA"/>
    <s v="710"/>
    <x v="1"/>
    <x v="1"/>
    <x v="2"/>
    <m/>
    <x v="5"/>
    <n v="578.35"/>
    <m/>
    <n v="1"/>
    <x v="0"/>
    <x v="1"/>
    <x v="1"/>
  </r>
  <r>
    <s v="3555721"/>
    <x v="0"/>
    <s v="Install 1/2&quot; (p) curb svc"/>
    <s v="NE 53rd Ave"/>
    <s v="Vancouver"/>
    <s v="WA"/>
    <s v="720"/>
    <x v="1"/>
    <x v="1"/>
    <x v="3"/>
    <m/>
    <x v="5"/>
    <n v="68.540000000000006"/>
    <n v="6"/>
    <n v="1"/>
    <x v="1"/>
    <x v="0"/>
    <x v="1"/>
  </r>
  <r>
    <s v="3574304"/>
    <x v="0"/>
    <s v="Install 1/2&quot; (p) curb services w/475 EFV"/>
    <s v="2500 E 30th St #Curb 2"/>
    <s v="Vancouver"/>
    <s v="WA"/>
    <s v="720"/>
    <x v="1"/>
    <x v="1"/>
    <x v="3"/>
    <m/>
    <x v="5"/>
    <n v="640.27"/>
    <n v="25"/>
    <n v="1"/>
    <x v="0"/>
    <x v="0"/>
    <x v="1"/>
  </r>
  <r>
    <s v="3572271"/>
    <x v="0"/>
    <s v="Install 1/2&quot; (p) curb services w/475 EFV"/>
    <s v="2500 E 30th St #Curb 1"/>
    <s v="Vancouver"/>
    <s v="WA"/>
    <s v="720"/>
    <x v="1"/>
    <x v="1"/>
    <x v="3"/>
    <m/>
    <x v="5"/>
    <n v="956.19"/>
    <n v="17"/>
    <n v="1"/>
    <x v="0"/>
    <x v="0"/>
    <x v="1"/>
  </r>
  <r>
    <s v="3574305"/>
    <x v="0"/>
    <s v="Install 1/2&quot; (p) curb services w/475 EFV"/>
    <s v="2500 E 30th St #Curb 3"/>
    <s v="Vancouver"/>
    <s v="WA"/>
    <s v="720"/>
    <x v="1"/>
    <x v="1"/>
    <x v="3"/>
    <m/>
    <x v="5"/>
    <n v="640.27"/>
    <n v="25"/>
    <n v="1"/>
    <x v="0"/>
    <x v="0"/>
    <x v="1"/>
  </r>
  <r>
    <s v="3574306"/>
    <x v="0"/>
    <s v="Install 1/2&quot; (p) curb services w/475 EFV"/>
    <s v="2500 E 30th St #Curb 4"/>
    <s v="Vancouver"/>
    <s v="WA"/>
    <s v="720"/>
    <x v="1"/>
    <x v="1"/>
    <x v="3"/>
    <m/>
    <x v="5"/>
    <n v="638.73"/>
    <n v="17"/>
    <n v="1"/>
    <x v="0"/>
    <x v="0"/>
    <x v="1"/>
  </r>
  <r>
    <s v="3570459"/>
    <x v="1"/>
    <s v="Hallyburton, Richard W(TLB)"/>
    <s v="1055 Champion Ln"/>
    <s v="White Salmon"/>
    <s v="WA"/>
    <s v="720"/>
    <x v="1"/>
    <x v="1"/>
    <x v="0"/>
    <m/>
    <x v="5"/>
    <n v="1686.32"/>
    <n v="112"/>
    <n v="1"/>
    <x v="0"/>
    <x v="0"/>
    <x v="4"/>
  </r>
  <r>
    <s v="3571380"/>
    <x v="1"/>
    <s v="Reyes, Miguel A(TLB)"/>
    <s v="1045 Champion Ln"/>
    <s v="White Salmon"/>
    <s v="WA"/>
    <s v="720"/>
    <x v="1"/>
    <x v="1"/>
    <x v="3"/>
    <m/>
    <x v="5"/>
    <n v="1058.78"/>
    <n v="107"/>
    <n v="1"/>
    <x v="0"/>
    <x v="0"/>
    <x v="4"/>
  </r>
  <r>
    <s v="3578949"/>
    <x v="1"/>
    <s v="Integrity Building Const LLC(TLB)"/>
    <s v="237 NE Cherry"/>
    <s v="White Salmon"/>
    <s v="WA"/>
    <s v="720"/>
    <x v="1"/>
    <x v="1"/>
    <x v="3"/>
    <m/>
    <x v="5"/>
    <n v="481.17"/>
    <n v="45"/>
    <n v="1"/>
    <x v="0"/>
    <x v="0"/>
    <x v="6"/>
  </r>
  <r>
    <s v="3584303"/>
    <x v="1"/>
    <s v="Hallyburton, Richard W(TLB)"/>
    <s v="1060 Champion Ln"/>
    <s v="White Salmon"/>
    <s v="WA"/>
    <s v="720"/>
    <x v="1"/>
    <x v="1"/>
    <x v="3"/>
    <m/>
    <x v="5"/>
    <n v="996.31"/>
    <n v="38"/>
    <n v="1"/>
    <x v="0"/>
    <x v="0"/>
    <x v="6"/>
  </r>
  <r>
    <s v="3587931"/>
    <x v="1"/>
    <s v="Kelly, Alena M(TLB)"/>
    <s v="1231 Fruit Valley Ln"/>
    <s v="White Salmon"/>
    <s v="WA"/>
    <s v="720"/>
    <x v="1"/>
    <x v="1"/>
    <x v="3"/>
    <m/>
    <x v="5"/>
    <n v="1149.74"/>
    <n v="27"/>
    <n v="1"/>
    <x v="0"/>
    <x v="0"/>
    <x v="4"/>
  </r>
  <r>
    <s v="3592007"/>
    <x v="1"/>
    <s v="Skillcraft Construction Inc(TLB)"/>
    <s v="12 Humboldt Dr"/>
    <s v="Carson"/>
    <s v="WA"/>
    <s v="720"/>
    <x v="1"/>
    <x v="1"/>
    <x v="3"/>
    <m/>
    <x v="5"/>
    <n v="761.59"/>
    <n v="42"/>
    <n v="1"/>
    <x v="0"/>
    <x v="0"/>
    <x v="6"/>
  </r>
  <r>
    <s v="3595353"/>
    <x v="1"/>
    <s v="Gearhart, Bradley K(TLB)"/>
    <s v="260 Sterling Blvd"/>
    <s v="White Salmon"/>
    <s v="WA"/>
    <s v="720"/>
    <x v="1"/>
    <x v="1"/>
    <x v="3"/>
    <m/>
    <x v="5"/>
    <n v="2397.17"/>
    <n v="55"/>
    <n v="1"/>
    <x v="0"/>
    <x v="0"/>
    <x v="6"/>
  </r>
  <r>
    <s v="3578969"/>
    <x v="1"/>
    <s v="Integrity Building Const LLC(TLB)"/>
    <s v="213 NE Cherry"/>
    <s v="White Salmon"/>
    <s v="WA"/>
    <s v="720"/>
    <x v="1"/>
    <x v="1"/>
    <x v="0"/>
    <m/>
    <x v="5"/>
    <n v="10273.61"/>
    <n v="77"/>
    <n v="1"/>
    <x v="0"/>
    <x v="0"/>
    <x v="6"/>
  </r>
  <r>
    <s v="3584134"/>
    <x v="1"/>
    <s v="Warren, Daniel P(TLB)"/>
    <s v="410 Marigold Ln"/>
    <s v="White Salmon"/>
    <s v="WA"/>
    <s v="720"/>
    <x v="1"/>
    <x v="1"/>
    <x v="0"/>
    <m/>
    <x v="5"/>
    <n v="9328.9500000000007"/>
    <n v="50"/>
    <n v="1"/>
    <x v="0"/>
    <x v="0"/>
    <x v="4"/>
  </r>
  <r>
    <s v="3552598"/>
    <x v="1"/>
    <s v="Marbella Estates LLC(CAG)"/>
    <s v="11408 NE 125th Ave"/>
    <s v="Vancouver"/>
    <s v="WA"/>
    <s v="720"/>
    <x v="2"/>
    <x v="1"/>
    <x v="0"/>
    <m/>
    <x v="5"/>
    <n v="653.07000000000005"/>
    <n v="21"/>
    <n v="1"/>
    <x v="0"/>
    <x v="0"/>
    <x v="6"/>
  </r>
  <r>
    <s v="3568748"/>
    <x v="1"/>
    <s v="Manor Homes Washington Inc(C5C)"/>
    <s v="11611 NE 111th Cir #A"/>
    <s v="Vancouver"/>
    <s v="WA"/>
    <s v="720"/>
    <x v="2"/>
    <x v="1"/>
    <x v="3"/>
    <m/>
    <x v="5"/>
    <n v="683.48"/>
    <n v="20"/>
    <n v="1"/>
    <x v="0"/>
    <x v="0"/>
    <x v="4"/>
  </r>
  <r>
    <s v="3568749"/>
    <x v="1"/>
    <s v="Manor Homes Washington Inc(C5C)"/>
    <s v="11611 NE 111th Cir #B"/>
    <s v="Vancouver"/>
    <s v="WA"/>
    <s v="720"/>
    <x v="2"/>
    <x v="1"/>
    <x v="3"/>
    <m/>
    <x v="5"/>
    <n v="685.92"/>
    <n v="37"/>
    <n v="1"/>
    <x v="0"/>
    <x v="0"/>
    <x v="4"/>
  </r>
  <r>
    <s v="3569945"/>
    <x v="1"/>
    <s v="GR Investment Properties LLC(MRE)"/>
    <s v="4309 NE 87th St"/>
    <s v="Vancouver"/>
    <s v="WA"/>
    <s v="720"/>
    <x v="2"/>
    <x v="1"/>
    <x v="3"/>
    <m/>
    <x v="5"/>
    <n v="655.56"/>
    <n v="49"/>
    <n v="1"/>
    <x v="0"/>
    <x v="0"/>
    <x v="6"/>
  </r>
  <r>
    <s v="3569946"/>
    <x v="1"/>
    <s v="GR Investment Properties LLC(MRE)"/>
    <s v="4313 NE 87th St"/>
    <s v="Vancouver"/>
    <s v="WA"/>
    <s v="720"/>
    <x v="2"/>
    <x v="1"/>
    <x v="3"/>
    <m/>
    <x v="5"/>
    <n v="657.25"/>
    <n v="50"/>
    <n v="1"/>
    <x v="0"/>
    <x v="0"/>
    <x v="6"/>
  </r>
  <r>
    <s v="3571327"/>
    <x v="1"/>
    <s v="GR Investment Properties LLC(CAG)"/>
    <s v="4321 NE 87th St"/>
    <s v="Vancouver"/>
    <s v="WA"/>
    <s v="720"/>
    <x v="2"/>
    <x v="1"/>
    <x v="3"/>
    <m/>
    <x v="5"/>
    <n v="655.86"/>
    <n v="45"/>
    <n v="1"/>
    <x v="0"/>
    <x v="0"/>
    <x v="6"/>
  </r>
  <r>
    <s v="3571329"/>
    <x v="1"/>
    <s v="GR Investment Properties LLC(CAG)"/>
    <s v="4325 NE 87th St"/>
    <s v="Vancouver"/>
    <s v="WA"/>
    <s v="720"/>
    <x v="2"/>
    <x v="1"/>
    <x v="3"/>
    <m/>
    <x v="5"/>
    <n v="656.8"/>
    <n v="50"/>
    <n v="1"/>
    <x v="0"/>
    <x v="0"/>
    <x v="6"/>
  </r>
  <r>
    <s v="3571330"/>
    <x v="1"/>
    <s v="GR Investment Properties LLC(CAG)"/>
    <s v="4329 NE 87th St"/>
    <s v="Vancouver"/>
    <s v="WA"/>
    <s v="720"/>
    <x v="2"/>
    <x v="1"/>
    <x v="3"/>
    <m/>
    <x v="5"/>
    <n v="2048.1999999999998"/>
    <n v="55"/>
    <n v="1"/>
    <x v="0"/>
    <x v="0"/>
    <x v="6"/>
  </r>
  <r>
    <s v="3571338"/>
    <x v="1"/>
    <s v="GR Investment Properties LLC(CAG)"/>
    <s v="4317 NE 87th St"/>
    <s v="Vancouver"/>
    <s v="WA"/>
    <s v="720"/>
    <x v="2"/>
    <x v="1"/>
    <x v="3"/>
    <m/>
    <x v="5"/>
    <n v="872.84"/>
    <n v="46"/>
    <n v="1"/>
    <x v="0"/>
    <x v="0"/>
    <x v="6"/>
  </r>
  <r>
    <s v="3572771"/>
    <x v="1"/>
    <s v="D R Horton Inc Portland(MRE)"/>
    <s v="11603 NE 111th Cir"/>
    <s v="Vancouver"/>
    <s v="WA"/>
    <s v="720"/>
    <x v="2"/>
    <x v="1"/>
    <x v="3"/>
    <m/>
    <x v="5"/>
    <n v="688.18"/>
    <n v="34"/>
    <n v="1"/>
    <x v="0"/>
    <x v="0"/>
    <x v="6"/>
  </r>
  <r>
    <s v="3573241"/>
    <x v="1"/>
    <s v="NW Elite Homes Corp(CAG)"/>
    <s v="1701 N 23rd St"/>
    <s v="Washougal"/>
    <s v="WA"/>
    <s v="720"/>
    <x v="2"/>
    <x v="1"/>
    <x v="3"/>
    <m/>
    <x v="5"/>
    <n v="872.51"/>
    <n v="31"/>
    <n v="1"/>
    <x v="0"/>
    <x v="0"/>
    <x v="6"/>
  </r>
  <r>
    <s v="3573242"/>
    <x v="1"/>
    <s v="NW Elite Homes Corp(CAG)"/>
    <s v="1711 N 23rd St"/>
    <s v="Washougal"/>
    <s v="WA"/>
    <s v="720"/>
    <x v="2"/>
    <x v="1"/>
    <x v="3"/>
    <m/>
    <x v="5"/>
    <n v="684.7"/>
    <n v="26"/>
    <n v="1"/>
    <x v="0"/>
    <x v="0"/>
    <x v="6"/>
  </r>
  <r>
    <s v="3573243"/>
    <x v="1"/>
    <s v="NW Elite Homes Corp(CAG)"/>
    <s v="1740 N 23rd St"/>
    <s v="Washougal"/>
    <s v="WA"/>
    <s v="720"/>
    <x v="2"/>
    <x v="1"/>
    <x v="3"/>
    <m/>
    <x v="5"/>
    <n v="685.64"/>
    <n v="31"/>
    <n v="1"/>
    <x v="0"/>
    <x v="0"/>
    <x v="6"/>
  </r>
  <r>
    <s v="3573244"/>
    <x v="1"/>
    <s v="NW Elite Homes Corp(CAG)"/>
    <s v="1741 N 23rd St"/>
    <s v="Washougal"/>
    <s v="WA"/>
    <s v="720"/>
    <x v="2"/>
    <x v="1"/>
    <x v="3"/>
    <m/>
    <x v="5"/>
    <n v="684.52"/>
    <n v="25"/>
    <n v="1"/>
    <x v="0"/>
    <x v="0"/>
    <x v="6"/>
  </r>
  <r>
    <s v="3573245"/>
    <x v="1"/>
    <s v="NW Elite Homes Corp(CAG)"/>
    <s v="1750 N 23rd St"/>
    <s v="Washougal"/>
    <s v="WA"/>
    <s v="720"/>
    <x v="2"/>
    <x v="1"/>
    <x v="3"/>
    <m/>
    <x v="5"/>
    <n v="684.89"/>
    <n v="27"/>
    <n v="1"/>
    <x v="0"/>
    <x v="0"/>
    <x v="6"/>
  </r>
  <r>
    <s v="3573246"/>
    <x v="1"/>
    <s v="NW Elite Homes Corp(CAG)"/>
    <s v="1751 N 23rd St"/>
    <s v="Washougal"/>
    <s v="WA"/>
    <s v="720"/>
    <x v="2"/>
    <x v="1"/>
    <x v="3"/>
    <m/>
    <x v="5"/>
    <n v="903.44"/>
    <n v="22"/>
    <n v="1"/>
    <x v="0"/>
    <x v="0"/>
    <x v="6"/>
  </r>
  <r>
    <s v="3573248"/>
    <x v="1"/>
    <s v="NW Elite Homes Corp(CAG)"/>
    <s v="1781 N 23rd St"/>
    <s v="Washougal"/>
    <s v="WA"/>
    <s v="720"/>
    <x v="2"/>
    <x v="1"/>
    <x v="3"/>
    <m/>
    <x v="5"/>
    <n v="904.02"/>
    <n v="25"/>
    <n v="1"/>
    <x v="0"/>
    <x v="0"/>
    <x v="6"/>
  </r>
  <r>
    <s v="3573249"/>
    <x v="1"/>
    <s v="NW Elite Homes Corp(CAG)"/>
    <s v="1791 N 23rd St"/>
    <s v="Washougal"/>
    <s v="WA"/>
    <s v="720"/>
    <x v="2"/>
    <x v="1"/>
    <x v="3"/>
    <m/>
    <x v="5"/>
    <n v="903.63"/>
    <n v="23"/>
    <n v="1"/>
    <x v="0"/>
    <x v="0"/>
    <x v="6"/>
  </r>
  <r>
    <s v="3578834"/>
    <x v="1"/>
    <s v="NW Elite Homes Corp(JMC)"/>
    <s v="2470 N R St"/>
    <s v="Washougal"/>
    <s v="WA"/>
    <s v="720"/>
    <x v="2"/>
    <x v="1"/>
    <x v="3"/>
    <m/>
    <x v="5"/>
    <n v="701.93"/>
    <n v="45"/>
    <n v="1"/>
    <x v="0"/>
    <x v="0"/>
    <x v="6"/>
  </r>
  <r>
    <s v="3578835"/>
    <x v="1"/>
    <s v="NW Elite Homes Corp(JMC)"/>
    <s v="2460 N R St"/>
    <s v="Washougal"/>
    <s v="WA"/>
    <s v="720"/>
    <x v="2"/>
    <x v="1"/>
    <x v="3"/>
    <m/>
    <x v="5"/>
    <n v="701.35"/>
    <n v="42"/>
    <n v="1"/>
    <x v="0"/>
    <x v="0"/>
    <x v="6"/>
  </r>
  <r>
    <s v="3578836"/>
    <x v="1"/>
    <s v="NW Elite Homes Corp(JMC)"/>
    <s v="2440 N R St"/>
    <s v="Washougal"/>
    <s v="WA"/>
    <s v="720"/>
    <x v="2"/>
    <x v="1"/>
    <x v="3"/>
    <m/>
    <x v="5"/>
    <n v="700.78"/>
    <n v="39"/>
    <n v="1"/>
    <x v="0"/>
    <x v="0"/>
    <x v="6"/>
  </r>
  <r>
    <s v="3578837"/>
    <x v="1"/>
    <s v="NW Elite Homes Corp(JMC)"/>
    <s v="2450 N R St"/>
    <s v="Washougal"/>
    <s v="WA"/>
    <s v="720"/>
    <x v="2"/>
    <x v="1"/>
    <x v="3"/>
    <m/>
    <x v="5"/>
    <n v="698.87"/>
    <n v="29"/>
    <n v="1"/>
    <x v="0"/>
    <x v="0"/>
    <x v="6"/>
  </r>
  <r>
    <s v="3579447"/>
    <x v="1"/>
    <s v="NW Elite Homes Corp(JMC)"/>
    <s v="1780 N 23rd St"/>
    <s v="Washougal"/>
    <s v="WA"/>
    <s v="720"/>
    <x v="2"/>
    <x v="1"/>
    <x v="3"/>
    <m/>
    <x v="5"/>
    <n v="697.36"/>
    <n v="21"/>
    <n v="1"/>
    <x v="0"/>
    <x v="0"/>
    <x v="6"/>
  </r>
  <r>
    <s v="3579448"/>
    <x v="1"/>
    <s v="NW Elite Homes Corp(JMC)"/>
    <s v="1790 N 23rd St"/>
    <s v="Washougal"/>
    <s v="WA"/>
    <s v="720"/>
    <x v="2"/>
    <x v="1"/>
    <x v="3"/>
    <m/>
    <x v="5"/>
    <n v="694.7"/>
    <n v="7"/>
    <n v="1"/>
    <x v="0"/>
    <x v="0"/>
    <x v="6"/>
  </r>
  <r>
    <s v="3581062"/>
    <x v="1"/>
    <s v="2 Creeks Construction LLC(CRM)"/>
    <s v="3854 NW 74th Ave"/>
    <s v="Camas"/>
    <s v="WA"/>
    <s v="720"/>
    <x v="2"/>
    <x v="1"/>
    <x v="3"/>
    <m/>
    <x v="5"/>
    <n v="626.91"/>
    <n v="6"/>
    <n v="1"/>
    <x v="0"/>
    <x v="0"/>
    <x v="6"/>
  </r>
  <r>
    <s v="3581064"/>
    <x v="1"/>
    <s v="2 Creeks Construction LLC(CRM)"/>
    <s v="3848 NW 74th Ave"/>
    <s v="Camas"/>
    <s v="WA"/>
    <s v="720"/>
    <x v="2"/>
    <x v="1"/>
    <x v="3"/>
    <m/>
    <x v="5"/>
    <n v="627.29"/>
    <n v="8"/>
    <n v="1"/>
    <x v="0"/>
    <x v="0"/>
    <x v="6"/>
  </r>
  <r>
    <s v="3582678"/>
    <x v="1"/>
    <s v="NW Elite Homes Corp(JMC)"/>
    <s v="2400 N R St"/>
    <s v="Washougal"/>
    <s v="WA"/>
    <s v="720"/>
    <x v="2"/>
    <x v="1"/>
    <x v="3"/>
    <m/>
    <x v="5"/>
    <n v="699.89"/>
    <n v="34"/>
    <n v="1"/>
    <x v="0"/>
    <x v="0"/>
    <x v="6"/>
  </r>
  <r>
    <s v="3582680"/>
    <x v="1"/>
    <s v="NW Elite Homes Corp(JMC)"/>
    <s v="2410 N R St"/>
    <s v="Washougal"/>
    <s v="WA"/>
    <s v="720"/>
    <x v="2"/>
    <x v="1"/>
    <x v="3"/>
    <m/>
    <x v="5"/>
    <n v="697.59"/>
    <n v="22"/>
    <n v="1"/>
    <x v="0"/>
    <x v="0"/>
    <x v="6"/>
  </r>
  <r>
    <s v="3582682"/>
    <x v="1"/>
    <s v="NW Elite Homes Corp(JMC)"/>
    <s v="2420 N R St"/>
    <s v="Washougal"/>
    <s v="WA"/>
    <s v="720"/>
    <x v="2"/>
    <x v="1"/>
    <x v="3"/>
    <m/>
    <x v="5"/>
    <n v="697.59"/>
    <n v="22"/>
    <n v="1"/>
    <x v="0"/>
    <x v="0"/>
    <x v="6"/>
  </r>
  <r>
    <s v="3582683"/>
    <x v="1"/>
    <s v="NW Elite Homes Corp(JMC)"/>
    <s v="2430 N R St"/>
    <s v="Washougal"/>
    <s v="WA"/>
    <s v="720"/>
    <x v="2"/>
    <x v="1"/>
    <x v="3"/>
    <m/>
    <x v="5"/>
    <n v="702"/>
    <n v="45"/>
    <n v="1"/>
    <x v="0"/>
    <x v="0"/>
    <x v="6"/>
  </r>
  <r>
    <s v="3585423"/>
    <x v="1"/>
    <s v="NW Elite Homes Corp(KSN)"/>
    <s v="1710 N 23rd St"/>
    <s v="Washougal"/>
    <s v="WA"/>
    <s v="720"/>
    <x v="2"/>
    <x v="1"/>
    <x v="3"/>
    <m/>
    <x v="5"/>
    <n v="698.17"/>
    <n v="25"/>
    <n v="1"/>
    <x v="0"/>
    <x v="0"/>
    <x v="6"/>
  </r>
  <r>
    <s v="3585424"/>
    <x v="1"/>
    <s v="NW Elite Homes Corp(KSN)"/>
    <s v="1700 N 23rd St"/>
    <s v="Washougal"/>
    <s v="WA"/>
    <s v="720"/>
    <x v="2"/>
    <x v="1"/>
    <x v="3"/>
    <m/>
    <x v="5"/>
    <n v="698.17"/>
    <n v="25"/>
    <n v="1"/>
    <x v="0"/>
    <x v="0"/>
    <x v="6"/>
  </r>
  <r>
    <s v="3591813"/>
    <x v="1"/>
    <s v="Seven Peaks Homes LLC(G1F)"/>
    <s v="6446 NW Lambert Ln"/>
    <s v="Camas"/>
    <s v="WA"/>
    <s v="720"/>
    <x v="2"/>
    <x v="1"/>
    <x v="3"/>
    <m/>
    <x v="5"/>
    <n v="698.15"/>
    <n v="25"/>
    <n v="1"/>
    <x v="0"/>
    <x v="0"/>
    <x v="6"/>
  </r>
  <r>
    <s v="3591814"/>
    <x v="1"/>
    <s v="Seven Peaks Homes LLC(G1F)"/>
    <s v="6440 NW Lambert Ln"/>
    <s v="Camas"/>
    <s v="WA"/>
    <s v="720"/>
    <x v="2"/>
    <x v="1"/>
    <x v="3"/>
    <m/>
    <x v="5"/>
    <n v="705.88"/>
    <n v="52"/>
    <n v="1"/>
    <x v="0"/>
    <x v="0"/>
    <x v="6"/>
  </r>
  <r>
    <s v="3591815"/>
    <x v="1"/>
    <s v="Seven Peaks Homes LLC(G1F)"/>
    <s v="6452 NW Lambert Ln"/>
    <s v="Camas"/>
    <s v="WA"/>
    <s v="720"/>
    <x v="2"/>
    <x v="1"/>
    <x v="3"/>
    <m/>
    <x v="5"/>
    <n v="708.94"/>
    <n v="68"/>
    <n v="1"/>
    <x v="0"/>
    <x v="0"/>
    <x v="6"/>
  </r>
  <r>
    <s v="3593201"/>
    <x v="1"/>
    <s v="NW Elite Homes Corp(CAG)"/>
    <s v="2390 N R St"/>
    <s v="Washougal"/>
    <s v="WA"/>
    <s v="720"/>
    <x v="2"/>
    <x v="1"/>
    <x v="3"/>
    <m/>
    <x v="5"/>
    <n v="701.1"/>
    <n v="27"/>
    <n v="1"/>
    <x v="0"/>
    <x v="0"/>
    <x v="6"/>
  </r>
  <r>
    <s v="3593202"/>
    <x v="1"/>
    <s v="NW Elite Homes Corp(CAG)"/>
    <s v="2360 N R St"/>
    <s v="Washougal"/>
    <s v="WA"/>
    <s v="720"/>
    <x v="2"/>
    <x v="1"/>
    <x v="3"/>
    <m/>
    <x v="5"/>
    <n v="703.96"/>
    <n v="42"/>
    <n v="1"/>
    <x v="0"/>
    <x v="0"/>
    <x v="6"/>
  </r>
  <r>
    <s v="3593206"/>
    <x v="1"/>
    <s v="NW Elite Homes Corp(CAG)"/>
    <s v="2380 N R St"/>
    <s v="Washougal"/>
    <s v="WA"/>
    <s v="720"/>
    <x v="2"/>
    <x v="1"/>
    <x v="3"/>
    <m/>
    <x v="5"/>
    <n v="699.95"/>
    <n v="21"/>
    <n v="1"/>
    <x v="0"/>
    <x v="0"/>
    <x v="6"/>
  </r>
  <r>
    <s v="3593516"/>
    <x v="1"/>
    <s v="Cedars Construction LLC(STS)"/>
    <s v="3820 NW 74th Ave"/>
    <s v="Camas"/>
    <s v="WA"/>
    <s v="720"/>
    <x v="2"/>
    <x v="1"/>
    <x v="3"/>
    <m/>
    <x v="5"/>
    <n v="661.59"/>
    <n v="7"/>
    <n v="1"/>
    <x v="0"/>
    <x v="0"/>
    <x v="6"/>
  </r>
  <r>
    <s v="3593518"/>
    <x v="1"/>
    <s v="Cedars Construction LLC(CRM)"/>
    <s v="3832 NW 74th Ave"/>
    <s v="Camas"/>
    <s v="WA"/>
    <s v="720"/>
    <x v="2"/>
    <x v="1"/>
    <x v="0"/>
    <m/>
    <x v="5"/>
    <n v="664.86"/>
    <n v="11"/>
    <n v="1"/>
    <x v="0"/>
    <x v="0"/>
    <x v="6"/>
  </r>
  <r>
    <s v="3542088"/>
    <x v="1"/>
    <s v="Lennar Northwest Inc(C5C)"/>
    <s v="4706 NE 110th St"/>
    <s v="Vancouver"/>
    <s v="WA"/>
    <s v="720"/>
    <x v="1"/>
    <x v="1"/>
    <x v="3"/>
    <m/>
    <x v="5"/>
    <n v="696.83"/>
    <n v="53"/>
    <n v="1"/>
    <x v="0"/>
    <x v="0"/>
    <x v="6"/>
  </r>
  <r>
    <s v="3543323"/>
    <x v="1"/>
    <s v="Waverly Homes Inc(MRE)"/>
    <s v="7306 NE 30th Ct"/>
    <s v="Vancouver"/>
    <s v="WA"/>
    <s v="720"/>
    <x v="1"/>
    <x v="1"/>
    <x v="3"/>
    <m/>
    <x v="5"/>
    <n v="728.66"/>
    <n v="54"/>
    <n v="1"/>
    <x v="0"/>
    <x v="0"/>
    <x v="6"/>
  </r>
  <r>
    <s v="3554611"/>
    <x v="1"/>
    <s v="Helmes Inc(CAG)"/>
    <s v="9518 NE 169th Ave"/>
    <s v="Vancouver"/>
    <s v="WA"/>
    <s v="720"/>
    <x v="1"/>
    <x v="1"/>
    <x v="3"/>
    <m/>
    <x v="5"/>
    <n v="669.43"/>
    <n v="29"/>
    <n v="1"/>
    <x v="0"/>
    <x v="0"/>
    <x v="6"/>
  </r>
  <r>
    <s v="3558643"/>
    <x v="1"/>
    <s v="D R Horton Inc Portland(G1F)"/>
    <s v="9013 N Boxwood St"/>
    <s v="Camas"/>
    <s v="WA"/>
    <s v="720"/>
    <x v="1"/>
    <x v="1"/>
    <x v="3"/>
    <m/>
    <x v="5"/>
    <n v="695.37"/>
    <n v="74"/>
    <n v="1"/>
    <x v="0"/>
    <x v="0"/>
    <x v="6"/>
  </r>
  <r>
    <s v="3558647"/>
    <x v="1"/>
    <s v="D R Horton Inc Portland(G1F)"/>
    <s v="9032 N Dogwood St"/>
    <s v="Camas"/>
    <s v="WA"/>
    <s v="720"/>
    <x v="1"/>
    <x v="1"/>
    <x v="3"/>
    <m/>
    <x v="5"/>
    <n v="684.4"/>
    <n v="31"/>
    <n v="1"/>
    <x v="0"/>
    <x v="0"/>
    <x v="6"/>
  </r>
  <r>
    <s v="3562364"/>
    <x v="1"/>
    <s v="Helmes Inc(G1F)"/>
    <s v="16611 NE 87th St"/>
    <s v="Vancouver"/>
    <s v="WA"/>
    <s v="720"/>
    <x v="1"/>
    <x v="1"/>
    <x v="3"/>
    <m/>
    <x v="5"/>
    <n v="899.83"/>
    <n v="22"/>
    <n v="1"/>
    <x v="0"/>
    <x v="0"/>
    <x v="6"/>
  </r>
  <r>
    <s v="3562560"/>
    <x v="1"/>
    <s v="Generation Homes Northwest(KSN)"/>
    <s v="5108 NE 142nd St"/>
    <s v="Vancouver"/>
    <s v="WA"/>
    <s v="720"/>
    <x v="1"/>
    <x v="1"/>
    <x v="6"/>
    <m/>
    <x v="5"/>
    <n v="695.51"/>
    <n v="25"/>
    <n v="1"/>
    <x v="0"/>
    <x v="0"/>
    <x v="6"/>
  </r>
  <r>
    <s v="3562623"/>
    <x v="1"/>
    <s v="Krippner Homes NW LLC(KSN)"/>
    <s v="3117 N Canyon Cr"/>
    <s v="Ridgefield"/>
    <s v="WA"/>
    <s v="720"/>
    <x v="1"/>
    <x v="1"/>
    <x v="3"/>
    <m/>
    <x v="5"/>
    <n v="685.51"/>
    <n v="20"/>
    <n v="1"/>
    <x v="0"/>
    <x v="0"/>
    <x v="6"/>
  </r>
  <r>
    <s v="3562624"/>
    <x v="1"/>
    <s v="Krippner Homes NW LLC(KSN)"/>
    <s v="3109 N Canyon Cr"/>
    <s v="Ridgefield"/>
    <s v="WA"/>
    <s v="720"/>
    <x v="1"/>
    <x v="1"/>
    <x v="3"/>
    <m/>
    <x v="5"/>
    <n v="1390.98"/>
    <n v="26"/>
    <n v="1"/>
    <x v="0"/>
    <x v="0"/>
    <x v="6"/>
  </r>
  <r>
    <s v="3562626"/>
    <x v="1"/>
    <s v="Evergreen Homes NW LLC(G1F)"/>
    <s v="3917 S Hay Field Cir"/>
    <s v="Ridgefield"/>
    <s v="WA"/>
    <s v="720"/>
    <x v="1"/>
    <x v="1"/>
    <x v="3"/>
    <m/>
    <x v="5"/>
    <n v="652.4"/>
    <n v="28"/>
    <n v="1"/>
    <x v="0"/>
    <x v="0"/>
    <x v="6"/>
  </r>
  <r>
    <s v="3562631"/>
    <x v="1"/>
    <s v="Durshpek, Alina Y(G1F)"/>
    <s v="1716 NW 33rd Way"/>
    <s v="Camas"/>
    <s v="WA"/>
    <s v="720"/>
    <x v="1"/>
    <x v="1"/>
    <x v="0"/>
    <m/>
    <x v="5"/>
    <n v="661.26"/>
    <n v="32"/>
    <n v="1"/>
    <x v="0"/>
    <x v="0"/>
    <x v="4"/>
  </r>
  <r>
    <s v="3562641"/>
    <x v="1"/>
    <s v="Quail Homes(G1F)"/>
    <s v="16007 NE 22nd Ave"/>
    <s v="Ridgefield"/>
    <s v="WA"/>
    <s v="720"/>
    <x v="1"/>
    <x v="1"/>
    <x v="3"/>
    <m/>
    <x v="5"/>
    <n v="683.06"/>
    <n v="18"/>
    <n v="1"/>
    <x v="0"/>
    <x v="0"/>
    <x v="4"/>
  </r>
  <r>
    <s v="3562676"/>
    <x v="1"/>
    <s v="Lennar Northwest Inc(KSN)"/>
    <s v="7902 NE 178th Dr"/>
    <s v="Vancouver"/>
    <s v="WA"/>
    <s v="720"/>
    <x v="1"/>
    <x v="1"/>
    <x v="3"/>
    <m/>
    <x v="5"/>
    <n v="651.80999999999995"/>
    <n v="31"/>
    <n v="1"/>
    <x v="0"/>
    <x v="0"/>
    <x v="6"/>
  </r>
  <r>
    <s v="3562678"/>
    <x v="1"/>
    <s v="Lennar Northwest Inc(KSN)"/>
    <s v="7808 NE 178th Dr"/>
    <s v="Vancouver"/>
    <s v="WA"/>
    <s v="720"/>
    <x v="1"/>
    <x v="1"/>
    <x v="3"/>
    <m/>
    <x v="5"/>
    <n v="651.80999999999995"/>
    <n v="31"/>
    <n v="1"/>
    <x v="0"/>
    <x v="0"/>
    <x v="6"/>
  </r>
  <r>
    <s v="3562681"/>
    <x v="1"/>
    <s v="Waverly Homes Inc(JMC)"/>
    <s v="708 E Tanoak Ave"/>
    <s v="La Center"/>
    <s v="WA"/>
    <s v="720"/>
    <x v="1"/>
    <x v="1"/>
    <x v="3"/>
    <m/>
    <x v="5"/>
    <n v="649.54"/>
    <n v="11"/>
    <n v="1"/>
    <x v="0"/>
    <x v="0"/>
    <x v="6"/>
  </r>
  <r>
    <s v="3562711"/>
    <x v="1"/>
    <s v="MCM of Washington Inc.(KSN)"/>
    <s v="1003 NE 11th Ct"/>
    <s v="Battle Ground"/>
    <s v="WA"/>
    <s v="720"/>
    <x v="1"/>
    <x v="1"/>
    <x v="3"/>
    <m/>
    <x v="5"/>
    <n v="684.06"/>
    <n v="12"/>
    <n v="1"/>
    <x v="0"/>
    <x v="0"/>
    <x v="6"/>
  </r>
  <r>
    <s v="3562712"/>
    <x v="1"/>
    <s v="MCM of Washington Inc.(KSN)"/>
    <s v="1004 NE 11th Ct"/>
    <s v="Battle Ground"/>
    <s v="WA"/>
    <s v="720"/>
    <x v="1"/>
    <x v="1"/>
    <x v="3"/>
    <m/>
    <x v="5"/>
    <n v="651.32000000000005"/>
    <n v="11"/>
    <n v="1"/>
    <x v="0"/>
    <x v="0"/>
    <x v="6"/>
  </r>
  <r>
    <s v="3562713"/>
    <x v="1"/>
    <s v="MCM of Washington Inc.(KSN)"/>
    <s v="1014 NE 11th Ave"/>
    <s v="Battle Ground"/>
    <s v="WA"/>
    <s v="720"/>
    <x v="1"/>
    <x v="1"/>
    <x v="3"/>
    <m/>
    <x v="5"/>
    <n v="687.15"/>
    <n v="29"/>
    <n v="1"/>
    <x v="0"/>
    <x v="0"/>
    <x v="6"/>
  </r>
  <r>
    <s v="3562714"/>
    <x v="1"/>
    <s v="MCM of Washington Inc.(KSN)"/>
    <s v="1101 NE 11th Pl"/>
    <s v="Battle Ground"/>
    <s v="WA"/>
    <s v="720"/>
    <x v="1"/>
    <x v="1"/>
    <x v="3"/>
    <m/>
    <x v="5"/>
    <n v="686.06"/>
    <n v="23"/>
    <n v="1"/>
    <x v="0"/>
    <x v="0"/>
    <x v="6"/>
  </r>
  <r>
    <s v="3562715"/>
    <x v="1"/>
    <s v="MCM of Washington Inc.(KSN)"/>
    <s v="1322 NE 12th St"/>
    <s v="Battle Ground"/>
    <s v="WA"/>
    <s v="720"/>
    <x v="1"/>
    <x v="1"/>
    <x v="3"/>
    <m/>
    <x v="5"/>
    <n v="684.43"/>
    <n v="14"/>
    <n v="1"/>
    <x v="0"/>
    <x v="0"/>
    <x v="6"/>
  </r>
  <r>
    <s v="3562716"/>
    <x v="1"/>
    <s v="MCM of Washington Inc.(KSN)"/>
    <s v="1406 NE 12th Ave"/>
    <s v="Battle Ground"/>
    <s v="WA"/>
    <s v="720"/>
    <x v="1"/>
    <x v="1"/>
    <x v="3"/>
    <m/>
    <x v="5"/>
    <n v="687.15"/>
    <n v="29"/>
    <n v="1"/>
    <x v="0"/>
    <x v="0"/>
    <x v="6"/>
  </r>
  <r>
    <s v="3562717"/>
    <x v="1"/>
    <s v="MCM of Washington Inc.(KSN)"/>
    <s v="1119 NE 14th Way"/>
    <s v="Battle Ground"/>
    <s v="WA"/>
    <s v="720"/>
    <x v="1"/>
    <x v="1"/>
    <x v="3"/>
    <m/>
    <x v="5"/>
    <n v="654.59"/>
    <n v="29"/>
    <n v="1"/>
    <x v="0"/>
    <x v="0"/>
    <x v="6"/>
  </r>
  <r>
    <s v="3562756"/>
    <x v="1"/>
    <s v="Pacific Lifestyle Homes(G1F)"/>
    <s v="16133 NE 9th Way"/>
    <s v="Vancouver"/>
    <s v="WA"/>
    <s v="720"/>
    <x v="1"/>
    <x v="1"/>
    <x v="3"/>
    <m/>
    <x v="5"/>
    <n v="681.84"/>
    <n v="18"/>
    <n v="1"/>
    <x v="0"/>
    <x v="0"/>
    <x v="6"/>
  </r>
  <r>
    <s v="3562762"/>
    <x v="1"/>
    <s v="D R Horton Inc Portland(C5C)"/>
    <s v="3634 NE Laurel St"/>
    <s v="Camas"/>
    <s v="WA"/>
    <s v="720"/>
    <x v="1"/>
    <x v="1"/>
    <x v="3"/>
    <m/>
    <x v="5"/>
    <n v="651.26"/>
    <n v="28"/>
    <n v="1"/>
    <x v="0"/>
    <x v="0"/>
    <x v="6"/>
  </r>
  <r>
    <s v="3562792"/>
    <x v="1"/>
    <s v="Pacific Lifestyle Homes(JMC)"/>
    <s v="8120 NE 182nd Ave"/>
    <s v="Vancouver"/>
    <s v="WA"/>
    <s v="720"/>
    <x v="1"/>
    <x v="1"/>
    <x v="3"/>
    <m/>
    <x v="5"/>
    <n v="686.04"/>
    <n v="41"/>
    <n v="1"/>
    <x v="0"/>
    <x v="0"/>
    <x v="6"/>
  </r>
  <r>
    <s v="3562793"/>
    <x v="1"/>
    <s v="Pacific Lifestyle Homes(JMC)"/>
    <s v="18407 NE 82nd St"/>
    <s v="Vancouver"/>
    <s v="WA"/>
    <s v="720"/>
    <x v="1"/>
    <x v="1"/>
    <x v="3"/>
    <m/>
    <x v="5"/>
    <n v="690.05"/>
    <n v="63"/>
    <n v="1"/>
    <x v="0"/>
    <x v="0"/>
    <x v="6"/>
  </r>
  <r>
    <s v="3562796"/>
    <x v="1"/>
    <s v="Pacific Lifestyle Homes(MRE)"/>
    <s v="13100 NE 56th Ave"/>
    <s v="Vancouver"/>
    <s v="WA"/>
    <s v="720"/>
    <x v="1"/>
    <x v="1"/>
    <x v="3"/>
    <m/>
    <x v="5"/>
    <n v="687.71"/>
    <n v="32"/>
    <n v="1"/>
    <x v="0"/>
    <x v="0"/>
    <x v="6"/>
  </r>
  <r>
    <s v="3562797"/>
    <x v="1"/>
    <s v="Pacific Lifestyle Homes(MRE)"/>
    <s v="13218 NE 56th Ave"/>
    <s v="Vancouver"/>
    <s v="WA"/>
    <s v="720"/>
    <x v="1"/>
    <x v="1"/>
    <x v="0"/>
    <m/>
    <x v="5"/>
    <n v="653.79"/>
    <n v="12"/>
    <n v="1"/>
    <x v="0"/>
    <x v="0"/>
    <x v="6"/>
  </r>
  <r>
    <s v="3562860"/>
    <x v="1"/>
    <s v="Glavin Development LLC(JMC)"/>
    <s v="13511 NE 61st Ave"/>
    <s v="Vancouver"/>
    <s v="WA"/>
    <s v="720"/>
    <x v="1"/>
    <x v="1"/>
    <x v="3"/>
    <m/>
    <x v="5"/>
    <n v="685.88"/>
    <n v="22"/>
    <n v="1"/>
    <x v="0"/>
    <x v="0"/>
    <x v="6"/>
  </r>
  <r>
    <s v="3562923"/>
    <x v="1"/>
    <s v="Pacific Lifestyle Homes(JMC)"/>
    <s v="1637 S 46th Pl"/>
    <s v="Ridgefield"/>
    <s v="WA"/>
    <s v="720"/>
    <x v="1"/>
    <x v="1"/>
    <x v="3"/>
    <m/>
    <x v="5"/>
    <n v="686.45"/>
    <n v="26"/>
    <n v="1"/>
    <x v="0"/>
    <x v="0"/>
    <x v="6"/>
  </r>
  <r>
    <s v="3562930"/>
    <x v="1"/>
    <s v="Pacific Lifestyle Homes(G1F)"/>
    <s v="18514 NE 82nd St"/>
    <s v="Vancouver"/>
    <s v="WA"/>
    <s v="720"/>
    <x v="1"/>
    <x v="1"/>
    <x v="3"/>
    <m/>
    <x v="5"/>
    <n v="683.31"/>
    <n v="26"/>
    <n v="1"/>
    <x v="0"/>
    <x v="0"/>
    <x v="6"/>
  </r>
  <r>
    <s v="3562938"/>
    <x v="1"/>
    <s v="Helmes Inc(JMC)"/>
    <s v="13015 NE 60th Ave"/>
    <s v="Vancouver"/>
    <s v="WA"/>
    <s v="720"/>
    <x v="1"/>
    <x v="1"/>
    <x v="3"/>
    <m/>
    <x v="5"/>
    <n v="651.02"/>
    <n v="22"/>
    <n v="1"/>
    <x v="0"/>
    <x v="0"/>
    <x v="6"/>
  </r>
  <r>
    <s v="3562966"/>
    <x v="1"/>
    <s v="Pacific Lifestyle Homes(JMC)"/>
    <s v="8103 NE 186th Ave"/>
    <s v="Vancouver"/>
    <s v="WA"/>
    <s v="720"/>
    <x v="1"/>
    <x v="1"/>
    <x v="3"/>
    <m/>
    <x v="5"/>
    <n v="682.95"/>
    <n v="24"/>
    <n v="1"/>
    <x v="0"/>
    <x v="0"/>
    <x v="6"/>
  </r>
  <r>
    <s v="3562993"/>
    <x v="1"/>
    <s v="Krippner Homes NW LLC(JMC)"/>
    <s v="3125 N Canyon Cr"/>
    <s v="Ridgefield"/>
    <s v="WA"/>
    <s v="720"/>
    <x v="1"/>
    <x v="1"/>
    <x v="3"/>
    <m/>
    <x v="5"/>
    <n v="684.99"/>
    <n v="18"/>
    <n v="1"/>
    <x v="0"/>
    <x v="0"/>
    <x v="6"/>
  </r>
  <r>
    <s v="3562995"/>
    <x v="1"/>
    <s v="Krippner Homes NW LLC(JMC)"/>
    <s v="3133 N Canyon Cr"/>
    <s v="Ridgefield"/>
    <s v="WA"/>
    <s v="720"/>
    <x v="1"/>
    <x v="1"/>
    <x v="3"/>
    <m/>
    <x v="5"/>
    <n v="687.73"/>
    <n v="33"/>
    <n v="1"/>
    <x v="0"/>
    <x v="0"/>
    <x v="6"/>
  </r>
  <r>
    <s v="3563090"/>
    <x v="1"/>
    <s v="Cascade West Development(KSN)"/>
    <s v="18506 NE 78th Way"/>
    <s v="Vancouver"/>
    <s v="WA"/>
    <s v="720"/>
    <x v="1"/>
    <x v="1"/>
    <x v="3"/>
    <m/>
    <x v="5"/>
    <n v="651.39"/>
    <n v="24"/>
    <n v="1"/>
    <x v="0"/>
    <x v="0"/>
    <x v="6"/>
  </r>
  <r>
    <s v="3563117"/>
    <x v="1"/>
    <s v="Summerplace Homes(KSN)"/>
    <s v="1589 S Harrier Rd"/>
    <s v="Ridgefield"/>
    <s v="WA"/>
    <s v="720"/>
    <x v="1"/>
    <x v="1"/>
    <x v="3"/>
    <m/>
    <x v="5"/>
    <n v="687.73"/>
    <n v="33"/>
    <n v="1"/>
    <x v="0"/>
    <x v="0"/>
    <x v="6"/>
  </r>
  <r>
    <s v="3563157"/>
    <x v="1"/>
    <s v="Aho Construction I, Inc.(JMC)"/>
    <s v="6206 NE 133rd Way"/>
    <s v="Vancouver"/>
    <s v="WA"/>
    <s v="720"/>
    <x v="1"/>
    <x v="1"/>
    <x v="3"/>
    <m/>
    <x v="5"/>
    <n v="651.20000000000005"/>
    <n v="23"/>
    <n v="1"/>
    <x v="0"/>
    <x v="0"/>
    <x v="6"/>
  </r>
  <r>
    <s v="3563278"/>
    <x v="1"/>
    <s v="Aho Construction(JMC)"/>
    <s v="6222 NE 133rd Way"/>
    <s v="Vancouver"/>
    <s v="WA"/>
    <s v="720"/>
    <x v="1"/>
    <x v="1"/>
    <x v="3"/>
    <m/>
    <x v="5"/>
    <n v="651.58000000000004"/>
    <n v="25"/>
    <n v="1"/>
    <x v="0"/>
    <x v="0"/>
    <x v="6"/>
  </r>
  <r>
    <s v="3563279"/>
    <x v="1"/>
    <s v="Aho Construction(JMC)"/>
    <s v="6106 NE 134th St"/>
    <s v="Vancouver"/>
    <s v="WA"/>
    <s v="720"/>
    <x v="1"/>
    <x v="1"/>
    <x v="3"/>
    <m/>
    <x v="5"/>
    <n v="651.58000000000004"/>
    <n v="25"/>
    <n v="1"/>
    <x v="0"/>
    <x v="0"/>
    <x v="6"/>
  </r>
  <r>
    <s v="3563290"/>
    <x v="1"/>
    <s v="LGI Homes Oregon LLC(JMC)"/>
    <s v="16507 NE 92nd Cir"/>
    <s v="Vancouver"/>
    <s v="WA"/>
    <s v="720"/>
    <x v="1"/>
    <x v="1"/>
    <x v="3"/>
    <m/>
    <x v="5"/>
    <n v="684.21"/>
    <n v="26"/>
    <n v="1"/>
    <x v="0"/>
    <x v="0"/>
    <x v="6"/>
  </r>
  <r>
    <s v="3563291"/>
    <x v="1"/>
    <s v="LGI Homes Oregon LLC(JMC)"/>
    <s v="16511 NE 92nd Cir"/>
    <s v="Vancouver"/>
    <s v="WA"/>
    <s v="720"/>
    <x v="1"/>
    <x v="1"/>
    <x v="3"/>
    <m/>
    <x v="5"/>
    <n v="688.85"/>
    <n v="49"/>
    <n v="1"/>
    <x v="0"/>
    <x v="0"/>
    <x v="6"/>
  </r>
  <r>
    <s v="3563292"/>
    <x v="1"/>
    <s v="LGI Homes Oregon LLC(JMC)"/>
    <s v="16501 NE 90th Cir"/>
    <s v="Vancouver"/>
    <s v="WA"/>
    <s v="720"/>
    <x v="1"/>
    <x v="1"/>
    <x v="3"/>
    <m/>
    <x v="5"/>
    <n v="690.05"/>
    <n v="58"/>
    <n v="1"/>
    <x v="0"/>
    <x v="0"/>
    <x v="6"/>
  </r>
  <r>
    <s v="3563294"/>
    <x v="1"/>
    <s v="LGI Homes Oregon LLC(JMC)"/>
    <s v="16509 NE 91st St"/>
    <s v="Vancouver"/>
    <s v="WA"/>
    <s v="720"/>
    <x v="1"/>
    <x v="1"/>
    <x v="3"/>
    <m/>
    <x v="5"/>
    <n v="683.65"/>
    <n v="23"/>
    <n v="1"/>
    <x v="0"/>
    <x v="0"/>
    <x v="6"/>
  </r>
  <r>
    <s v="3563337"/>
    <x v="1"/>
    <s v="David Weekley Homes(G1F)"/>
    <s v="11411 NW 2nd Ct"/>
    <s v="Vancouver"/>
    <s v="WA"/>
    <s v="720"/>
    <x v="1"/>
    <x v="1"/>
    <x v="3"/>
    <m/>
    <x v="5"/>
    <n v="839.74"/>
    <n v="32"/>
    <n v="1"/>
    <x v="0"/>
    <x v="0"/>
    <x v="6"/>
  </r>
  <r>
    <s v="3563444"/>
    <x v="1"/>
    <s v="Urban Northwest Homes LLC(VJS)"/>
    <s v="13520 NE 113th Way"/>
    <s v="Vancouver"/>
    <s v="WA"/>
    <s v="720"/>
    <x v="1"/>
    <x v="1"/>
    <x v="3"/>
    <m/>
    <x v="5"/>
    <n v="681.84"/>
    <n v="24"/>
    <n v="1"/>
    <x v="0"/>
    <x v="0"/>
    <x v="6"/>
  </r>
  <r>
    <s v="3563483"/>
    <x v="1"/>
    <s v="Helmes Inc(G1F)"/>
    <s v="8310 NE 166th Ave"/>
    <s v="Vancouver"/>
    <s v="WA"/>
    <s v="720"/>
    <x v="1"/>
    <x v="1"/>
    <x v="3"/>
    <m/>
    <x v="5"/>
    <n v="650.22"/>
    <n v="28"/>
    <n v="1"/>
    <x v="0"/>
    <x v="0"/>
    <x v="6"/>
  </r>
  <r>
    <s v="3563484"/>
    <x v="1"/>
    <s v="Helmes Inc(G1F)"/>
    <s v="8306 NE 166th Ave"/>
    <s v="Vancouver"/>
    <s v="WA"/>
    <s v="720"/>
    <x v="1"/>
    <x v="1"/>
    <x v="3"/>
    <m/>
    <x v="5"/>
    <n v="650.22"/>
    <n v="28"/>
    <n v="1"/>
    <x v="0"/>
    <x v="0"/>
    <x v="6"/>
  </r>
  <r>
    <s v="3563517"/>
    <x v="1"/>
    <s v="Lennar Northwest Inc(G1F)"/>
    <s v="4732 S 19th St"/>
    <s v="Ridgefield"/>
    <s v="WA"/>
    <s v="720"/>
    <x v="1"/>
    <x v="1"/>
    <x v="3"/>
    <m/>
    <x v="5"/>
    <n v="687.36"/>
    <n v="31"/>
    <n v="1"/>
    <x v="0"/>
    <x v="0"/>
    <x v="6"/>
  </r>
  <r>
    <s v="3563519"/>
    <x v="1"/>
    <s v="Lennar Northwest Inc(G1F)"/>
    <s v="4744 S 19th St"/>
    <s v="Ridgefield"/>
    <s v="WA"/>
    <s v="720"/>
    <x v="1"/>
    <x v="1"/>
    <x v="3"/>
    <m/>
    <x v="5"/>
    <n v="654.99"/>
    <n v="32"/>
    <n v="1"/>
    <x v="0"/>
    <x v="0"/>
    <x v="6"/>
  </r>
  <r>
    <s v="3563520"/>
    <x v="1"/>
    <s v="Lennar Northwest Inc(G1F)"/>
    <s v="4826 S 19 th"/>
    <s v="Ridgefield"/>
    <s v="WA"/>
    <s v="720"/>
    <x v="1"/>
    <x v="1"/>
    <x v="3"/>
    <m/>
    <x v="5"/>
    <n v="654.99"/>
    <n v="32"/>
    <n v="1"/>
    <x v="0"/>
    <x v="0"/>
    <x v="6"/>
  </r>
  <r>
    <s v="3563522"/>
    <x v="1"/>
    <s v="Lennar Northwest Inc(G1F)"/>
    <s v="4812 S 19th ST"/>
    <s v="Ridgefield"/>
    <s v="WA"/>
    <s v="720"/>
    <x v="1"/>
    <x v="1"/>
    <x v="3"/>
    <m/>
    <x v="5"/>
    <n v="654.99"/>
    <n v="32"/>
    <n v="1"/>
    <x v="0"/>
    <x v="0"/>
    <x v="6"/>
  </r>
  <r>
    <s v="3563525"/>
    <x v="1"/>
    <s v="Lennar Northwest Inc(G1F)"/>
    <s v="4756 S 19th St"/>
    <s v="Ridgefield"/>
    <s v="WA"/>
    <s v="720"/>
    <x v="1"/>
    <x v="1"/>
    <x v="3"/>
    <m/>
    <x v="5"/>
    <n v="654.99"/>
    <n v="32"/>
    <n v="1"/>
    <x v="0"/>
    <x v="0"/>
    <x v="6"/>
  </r>
  <r>
    <s v="3563552"/>
    <x v="1"/>
    <s v="Summerplace Homes(G1F)"/>
    <s v="1589 S Nighthawk Cir"/>
    <s v="Ridgefield"/>
    <s v="WA"/>
    <s v="720"/>
    <x v="1"/>
    <x v="1"/>
    <x v="3"/>
    <m/>
    <x v="5"/>
    <n v="687.35"/>
    <n v="30"/>
    <n v="1"/>
    <x v="0"/>
    <x v="0"/>
    <x v="6"/>
  </r>
  <r>
    <s v="3563587"/>
    <x v="1"/>
    <s v="Lennar Northwest Inc(VJS)"/>
    <s v="3700 S Willow Dr"/>
    <s v="Ridgefield"/>
    <s v="WA"/>
    <s v="720"/>
    <x v="1"/>
    <x v="1"/>
    <x v="3"/>
    <m/>
    <x v="5"/>
    <n v="655.14"/>
    <n v="32"/>
    <n v="1"/>
    <x v="0"/>
    <x v="0"/>
    <x v="6"/>
  </r>
  <r>
    <s v="3563601"/>
    <x v="1"/>
    <s v="Kingston Homes LLC(VJS)"/>
    <s v="1124 S 44th Ave"/>
    <s v="Ridgefield"/>
    <s v="WA"/>
    <s v="720"/>
    <x v="1"/>
    <x v="1"/>
    <x v="3"/>
    <m/>
    <x v="5"/>
    <n v="653.5"/>
    <n v="23"/>
    <n v="1"/>
    <x v="0"/>
    <x v="0"/>
    <x v="6"/>
  </r>
  <r>
    <s v="3563610"/>
    <x v="1"/>
    <s v="Kingston Homes LLC(VJS)"/>
    <s v="14102 NE 52nd Ave"/>
    <s v="Vancouver"/>
    <s v="WA"/>
    <s v="720"/>
    <x v="1"/>
    <x v="1"/>
    <x v="3"/>
    <m/>
    <x v="5"/>
    <n v="649.5"/>
    <n v="24"/>
    <n v="1"/>
    <x v="0"/>
    <x v="0"/>
    <x v="6"/>
  </r>
  <r>
    <s v="3563614"/>
    <x v="1"/>
    <s v="Aho Construction(VJS)"/>
    <s v="8216 NE 86th St"/>
    <s v="Vancouver"/>
    <s v="WA"/>
    <s v="720"/>
    <x v="1"/>
    <x v="1"/>
    <x v="3"/>
    <m/>
    <x v="5"/>
    <n v="654.04999999999995"/>
    <n v="26"/>
    <n v="1"/>
    <x v="0"/>
    <x v="0"/>
    <x v="6"/>
  </r>
  <r>
    <s v="3563728"/>
    <x v="1"/>
    <s v="LGI Homes Oregon LLC(JMC)"/>
    <s v="16523 NE 92nd Cir"/>
    <s v="Vancouver"/>
    <s v="WA"/>
    <s v="720"/>
    <x v="1"/>
    <x v="1"/>
    <x v="3"/>
    <m/>
    <x v="5"/>
    <n v="683.85"/>
    <n v="35"/>
    <n v="1"/>
    <x v="0"/>
    <x v="0"/>
    <x v="6"/>
  </r>
  <r>
    <s v="3563729"/>
    <x v="1"/>
    <s v="LGI Homes Oregon LLC(JMC)"/>
    <s v="16515 NE 92nd Cir"/>
    <s v="Vancouver"/>
    <s v="WA"/>
    <s v="720"/>
    <x v="1"/>
    <x v="1"/>
    <x v="3"/>
    <m/>
    <x v="5"/>
    <n v="686.95"/>
    <n v="52"/>
    <n v="1"/>
    <x v="0"/>
    <x v="0"/>
    <x v="6"/>
  </r>
  <r>
    <s v="3563946"/>
    <x v="1"/>
    <s v="Urban NW Custom Homes Inc(CAG)"/>
    <s v="13503 NE 112th St"/>
    <s v="Vancouver"/>
    <s v="WA"/>
    <s v="720"/>
    <x v="1"/>
    <x v="1"/>
    <x v="3"/>
    <m/>
    <x v="5"/>
    <n v="650.22"/>
    <n v="28"/>
    <n v="1"/>
    <x v="0"/>
    <x v="0"/>
    <x v="6"/>
  </r>
  <r>
    <s v="3563983"/>
    <x v="1"/>
    <s v="Pacific Lifestyle Homes(CAG)"/>
    <s v="4713 NE 135th St"/>
    <s v="Vancouver"/>
    <s v="WA"/>
    <s v="720"/>
    <x v="1"/>
    <x v="1"/>
    <x v="3"/>
    <m/>
    <x v="5"/>
    <n v="689.53"/>
    <n v="42"/>
    <n v="1"/>
    <x v="0"/>
    <x v="0"/>
    <x v="6"/>
  </r>
  <r>
    <s v="3563992"/>
    <x v="1"/>
    <s v="Pacific Lifestyle Homes(WEB)"/>
    <s v="1837 S 46th Pl"/>
    <s v="Ridgefield"/>
    <s v="WA"/>
    <s v="720"/>
    <x v="1"/>
    <x v="1"/>
    <x v="3"/>
    <m/>
    <x v="5"/>
    <n v="686.25"/>
    <n v="24"/>
    <n v="1"/>
    <x v="0"/>
    <x v="0"/>
    <x v="6"/>
  </r>
  <r>
    <s v="3564022"/>
    <x v="1"/>
    <s v="Paul Karlsen Building LLC(CAG)"/>
    <s v="1723 NW 18th St"/>
    <s v="Battle Ground"/>
    <s v="WA"/>
    <s v="720"/>
    <x v="1"/>
    <x v="1"/>
    <x v="3"/>
    <m/>
    <x v="5"/>
    <n v="681.47"/>
    <n v="22"/>
    <n v="1"/>
    <x v="0"/>
    <x v="0"/>
    <x v="6"/>
  </r>
  <r>
    <s v="3564023"/>
    <x v="1"/>
    <s v="Paul Karlsen Building LLC(CAG)"/>
    <s v="1803 NW 18th St"/>
    <s v="Battle Ground"/>
    <s v="WA"/>
    <s v="720"/>
    <x v="1"/>
    <x v="1"/>
    <x v="3"/>
    <m/>
    <x v="5"/>
    <n v="681.47"/>
    <n v="22"/>
    <n v="1"/>
    <x v="0"/>
    <x v="0"/>
    <x v="6"/>
  </r>
  <r>
    <s v="3564045"/>
    <x v="1"/>
    <s v="Generation Homes Northwest(C5C)"/>
    <s v="820 NE 26th Way"/>
    <s v="Battle Ground"/>
    <s v="WA"/>
    <s v="720"/>
    <x v="1"/>
    <x v="1"/>
    <x v="3"/>
    <m/>
    <x v="5"/>
    <n v="649.86"/>
    <n v="26"/>
    <n v="1"/>
    <x v="0"/>
    <x v="0"/>
    <x v="6"/>
  </r>
  <r>
    <s v="3564046"/>
    <x v="1"/>
    <s v="Generation Homes Northwest(C5C)"/>
    <s v="2501 NE 7th Dr"/>
    <s v="Battle Ground"/>
    <s v="WA"/>
    <s v="720"/>
    <x v="1"/>
    <x v="1"/>
    <x v="3"/>
    <m/>
    <x v="5"/>
    <n v="650.59"/>
    <n v="30"/>
    <n v="1"/>
    <x v="0"/>
    <x v="0"/>
    <x v="6"/>
  </r>
  <r>
    <s v="3564062"/>
    <x v="1"/>
    <s v="MCM of Washington Inc.(CAG)"/>
    <s v="1420 NE 172nd St"/>
    <s v="Ridgefield"/>
    <s v="WA"/>
    <s v="720"/>
    <x v="1"/>
    <x v="1"/>
    <x v="3"/>
    <m/>
    <x v="5"/>
    <n v="686.79"/>
    <n v="27"/>
    <n v="1"/>
    <x v="0"/>
    <x v="0"/>
    <x v="6"/>
  </r>
  <r>
    <s v="3564063"/>
    <x v="1"/>
    <s v="MCM of Washington Inc.(CAG)"/>
    <s v="17112 NE 14th Ave"/>
    <s v="Ridgefield"/>
    <s v="WA"/>
    <s v="720"/>
    <x v="1"/>
    <x v="1"/>
    <x v="3"/>
    <m/>
    <x v="5"/>
    <n v="652.94000000000005"/>
    <n v="20"/>
    <n v="1"/>
    <x v="0"/>
    <x v="0"/>
    <x v="6"/>
  </r>
  <r>
    <s v="3564064"/>
    <x v="1"/>
    <s v="MCM of Washington Inc.(CAG)"/>
    <s v="17202 NE 14th Ave"/>
    <s v="Ridgefield"/>
    <s v="WA"/>
    <s v="720"/>
    <x v="1"/>
    <x v="1"/>
    <x v="3"/>
    <m/>
    <x v="5"/>
    <n v="652.76"/>
    <n v="19"/>
    <n v="1"/>
    <x v="0"/>
    <x v="0"/>
    <x v="6"/>
  </r>
  <r>
    <s v="3564065"/>
    <x v="1"/>
    <s v="MCM of Washington Inc.(CAG)"/>
    <s v="17206 NE 14th Ave"/>
    <s v="Ridgefield"/>
    <s v="WA"/>
    <s v="720"/>
    <x v="1"/>
    <x v="1"/>
    <x v="3"/>
    <m/>
    <x v="5"/>
    <n v="652.76"/>
    <n v="19"/>
    <n v="1"/>
    <x v="0"/>
    <x v="0"/>
    <x v="6"/>
  </r>
  <r>
    <s v="3564066"/>
    <x v="1"/>
    <s v="MCM of Washington Inc.(CAG)"/>
    <s v="17210 NE 14th Ave"/>
    <s v="Ridgefield"/>
    <s v="WA"/>
    <s v="720"/>
    <x v="1"/>
    <x v="1"/>
    <x v="3"/>
    <m/>
    <x v="5"/>
    <n v="653.69000000000005"/>
    <n v="24"/>
    <n v="1"/>
    <x v="0"/>
    <x v="0"/>
    <x v="6"/>
  </r>
  <r>
    <s v="3564067"/>
    <x v="1"/>
    <s v="Generation Homes Northwest(C5C)"/>
    <s v="13512 NE 62nd Ct"/>
    <s v="Vancouver"/>
    <s v="WA"/>
    <s v="720"/>
    <x v="1"/>
    <x v="1"/>
    <x v="3"/>
    <m/>
    <x v="5"/>
    <n v="685.16"/>
    <n v="18"/>
    <n v="1"/>
    <x v="0"/>
    <x v="0"/>
    <x v="6"/>
  </r>
  <r>
    <s v="3564068"/>
    <x v="1"/>
    <s v="Generation Homes Northwest(C5C)"/>
    <s v="13517 NE 62nd Ct"/>
    <s v="Vancouver"/>
    <s v="WA"/>
    <s v="720"/>
    <x v="1"/>
    <x v="1"/>
    <x v="3"/>
    <m/>
    <x v="5"/>
    <n v="685.7"/>
    <n v="21"/>
    <n v="1"/>
    <x v="0"/>
    <x v="0"/>
    <x v="6"/>
  </r>
  <r>
    <s v="3564072"/>
    <x v="1"/>
    <s v="Generation Homes Northwest(C5C)"/>
    <s v="17016 NE 30th St"/>
    <s v="Vancouver"/>
    <s v="WA"/>
    <s v="720"/>
    <x v="1"/>
    <x v="1"/>
    <x v="3"/>
    <m/>
    <x v="5"/>
    <n v="649.30999999999995"/>
    <n v="23"/>
    <n v="1"/>
    <x v="0"/>
    <x v="0"/>
    <x v="6"/>
  </r>
  <r>
    <s v="3564074"/>
    <x v="1"/>
    <s v="Generation Homes Northwest(C5C)"/>
    <s v="16913 NE 30th St"/>
    <s v="Vancouver"/>
    <s v="WA"/>
    <s v="720"/>
    <x v="1"/>
    <x v="1"/>
    <x v="3"/>
    <m/>
    <x v="5"/>
    <n v="682.95"/>
    <n v="30"/>
    <n v="1"/>
    <x v="0"/>
    <x v="0"/>
    <x v="6"/>
  </r>
  <r>
    <s v="3564226"/>
    <x v="1"/>
    <s v="D R Horton Inc Portland(CAG)"/>
    <s v="1707 NE 37th Ave"/>
    <s v="Camas"/>
    <s v="WA"/>
    <s v="720"/>
    <x v="1"/>
    <x v="1"/>
    <x v="3"/>
    <m/>
    <x v="5"/>
    <n v="652.78"/>
    <n v="30"/>
    <n v="1"/>
    <x v="0"/>
    <x v="0"/>
    <x v="6"/>
  </r>
  <r>
    <s v="3564227"/>
    <x v="1"/>
    <s v="D R Horton Inc Portland(CAG)"/>
    <s v="1711 NE 37th Ave"/>
    <s v="Camas"/>
    <s v="WA"/>
    <s v="720"/>
    <x v="1"/>
    <x v="1"/>
    <x v="3"/>
    <m/>
    <x v="5"/>
    <n v="652.59"/>
    <n v="29"/>
    <n v="1"/>
    <x v="0"/>
    <x v="0"/>
    <x v="6"/>
  </r>
  <r>
    <s v="3564228"/>
    <x v="1"/>
    <s v="D R Horton Inc Portland(MRE)"/>
    <s v="2900 S White Salmon Dr"/>
    <s v="Ridgefield"/>
    <s v="WA"/>
    <s v="720"/>
    <x v="1"/>
    <x v="1"/>
    <x v="3"/>
    <m/>
    <x v="5"/>
    <n v="652.04"/>
    <n v="29"/>
    <n v="1"/>
    <x v="0"/>
    <x v="0"/>
    <x v="6"/>
  </r>
  <r>
    <s v="3564229"/>
    <x v="1"/>
    <s v="D R Horton Inc Portland(MRE)"/>
    <s v="2902 S White Salmon Dr"/>
    <s v="Ridgefield"/>
    <s v="WA"/>
    <s v="720"/>
    <x v="1"/>
    <x v="1"/>
    <x v="3"/>
    <m/>
    <x v="5"/>
    <n v="684.48"/>
    <n v="29"/>
    <n v="1"/>
    <x v="0"/>
    <x v="0"/>
    <x v="6"/>
  </r>
  <r>
    <s v="3564230"/>
    <x v="1"/>
    <s v="D R Horton Inc Portland(MRE)"/>
    <s v="2904 S White Salmon Dr"/>
    <s v="Ridgefield"/>
    <s v="WA"/>
    <s v="720"/>
    <x v="1"/>
    <x v="1"/>
    <x v="3"/>
    <m/>
    <x v="5"/>
    <n v="652.79"/>
    <n v="33"/>
    <n v="1"/>
    <x v="0"/>
    <x v="0"/>
    <x v="6"/>
  </r>
  <r>
    <s v="3564231"/>
    <x v="1"/>
    <s v="D R Horton Inc Portland(MRE)"/>
    <s v="2906 S White Salmon Dr"/>
    <s v="Ridgefield"/>
    <s v="WA"/>
    <s v="720"/>
    <x v="1"/>
    <x v="1"/>
    <x v="3"/>
    <m/>
    <x v="5"/>
    <n v="651.86"/>
    <n v="28"/>
    <n v="1"/>
    <x v="0"/>
    <x v="0"/>
    <x v="6"/>
  </r>
  <r>
    <s v="3564232"/>
    <x v="1"/>
    <s v="D R Horton Inc Portland(MRE)"/>
    <s v="2905 S White Salmon Dr"/>
    <s v="Ridgefield"/>
    <s v="WA"/>
    <s v="720"/>
    <x v="1"/>
    <x v="1"/>
    <x v="3"/>
    <m/>
    <x v="5"/>
    <n v="652.23"/>
    <n v="30"/>
    <n v="1"/>
    <x v="0"/>
    <x v="0"/>
    <x v="6"/>
  </r>
  <r>
    <s v="3564233"/>
    <x v="1"/>
    <s v="D R Horton Inc Portland(MRE)"/>
    <s v="2907 S White Salmon Dr"/>
    <s v="Ridgefield"/>
    <s v="WA"/>
    <s v="720"/>
    <x v="1"/>
    <x v="1"/>
    <x v="3"/>
    <m/>
    <x v="5"/>
    <n v="651.67999999999995"/>
    <n v="27"/>
    <n v="1"/>
    <x v="0"/>
    <x v="0"/>
    <x v="6"/>
  </r>
  <r>
    <s v="3564248"/>
    <x v="1"/>
    <s v="Evergreen Homes NW LLC(MRE)"/>
    <s v="3914 S Hay Field Cir"/>
    <s v="Ridgefield"/>
    <s v="WA"/>
    <s v="720"/>
    <x v="1"/>
    <x v="1"/>
    <x v="3"/>
    <m/>
    <x v="5"/>
    <n v="651.5"/>
    <n v="26"/>
    <n v="1"/>
    <x v="0"/>
    <x v="0"/>
    <x v="6"/>
  </r>
  <r>
    <s v="3564259"/>
    <x v="1"/>
    <s v="D R Horton Inc Portland(CAG)"/>
    <s v="9311 N Cherry St"/>
    <s v="Camas"/>
    <s v="WA"/>
    <s v="720"/>
    <x v="1"/>
    <x v="1"/>
    <x v="3"/>
    <m/>
    <x v="5"/>
    <n v="854.61"/>
    <n v="40"/>
    <n v="1"/>
    <x v="0"/>
    <x v="0"/>
    <x v="6"/>
  </r>
  <r>
    <s v="3564304"/>
    <x v="1"/>
    <s v="Cascade West Development, Inc(CAG)"/>
    <s v="9301 SE Evergreen Hwy"/>
    <s v="Vancouver"/>
    <s v="WA"/>
    <s v="720"/>
    <x v="1"/>
    <x v="1"/>
    <x v="3"/>
    <m/>
    <x v="5"/>
    <n v="685.04"/>
    <n v="32"/>
    <n v="1"/>
    <x v="0"/>
    <x v="0"/>
    <x v="6"/>
  </r>
  <r>
    <s v="3564305"/>
    <x v="1"/>
    <s v="Cedars Construction LLC(C5C)"/>
    <s v="1204 S Quail Crossing Pl"/>
    <s v="Ridgefield"/>
    <s v="WA"/>
    <s v="720"/>
    <x v="1"/>
    <x v="1"/>
    <x v="3"/>
    <m/>
    <x v="5"/>
    <n v="684.68"/>
    <n v="30"/>
    <n v="1"/>
    <x v="0"/>
    <x v="0"/>
    <x v="6"/>
  </r>
  <r>
    <s v="3564356"/>
    <x v="1"/>
    <s v="Superior LLC(MRE)"/>
    <s v="2113 NW 71st St"/>
    <s v="Vancouver"/>
    <s v="WA"/>
    <s v="720"/>
    <x v="1"/>
    <x v="1"/>
    <x v="3"/>
    <m/>
    <x v="5"/>
    <n v="686.61"/>
    <n v="26"/>
    <n v="1"/>
    <x v="0"/>
    <x v="0"/>
    <x v="4"/>
  </r>
  <r>
    <s v="3564357"/>
    <x v="1"/>
    <s v="Superior LLC(MRE)"/>
    <s v="7012 NW 21st Ave"/>
    <s v="Vancouver"/>
    <s v="WA"/>
    <s v="720"/>
    <x v="1"/>
    <x v="1"/>
    <x v="3"/>
    <m/>
    <x v="5"/>
    <n v="1153.8699999999999"/>
    <n v="25"/>
    <n v="1"/>
    <x v="0"/>
    <x v="0"/>
    <x v="4"/>
  </r>
  <r>
    <s v="3564358"/>
    <x v="1"/>
    <s v="Superior LLC(MRE)"/>
    <s v="2121 NW 71st St"/>
    <s v="Vancouver"/>
    <s v="WA"/>
    <s v="720"/>
    <x v="1"/>
    <x v="1"/>
    <x v="0"/>
    <m/>
    <x v="5"/>
    <n v="659.23"/>
    <n v="26"/>
    <n v="1"/>
    <x v="0"/>
    <x v="0"/>
    <x v="4"/>
  </r>
  <r>
    <s v="3564375"/>
    <x v="1"/>
    <s v="Quail Homes(CAG)"/>
    <s v="16013 NE 22nd Ave"/>
    <s v="Ridgefield"/>
    <s v="WA"/>
    <s v="720"/>
    <x v="1"/>
    <x v="1"/>
    <x v="3"/>
    <m/>
    <x v="5"/>
    <n v="683.46"/>
    <n v="32"/>
    <n v="1"/>
    <x v="0"/>
    <x v="0"/>
    <x v="6"/>
  </r>
  <r>
    <s v="3564404"/>
    <x v="1"/>
    <s v="Evergreen Homes NW LLC(CAG)"/>
    <s v="3285 W St"/>
    <s v="Washougal"/>
    <s v="WA"/>
    <s v="720"/>
    <x v="1"/>
    <x v="1"/>
    <x v="3"/>
    <m/>
    <x v="5"/>
    <n v="651.69000000000005"/>
    <n v="24"/>
    <n v="1"/>
    <x v="0"/>
    <x v="0"/>
    <x v="6"/>
  </r>
  <r>
    <s v="3564423"/>
    <x v="1"/>
    <s v="Kelly, Suzanne E(MRE)"/>
    <s v="521 S 19th Pl"/>
    <s v="Ridgefield"/>
    <s v="WA"/>
    <s v="720"/>
    <x v="1"/>
    <x v="1"/>
    <x v="3"/>
    <m/>
    <x v="5"/>
    <n v="687.83"/>
    <n v="56"/>
    <n v="1"/>
    <x v="0"/>
    <x v="0"/>
    <x v="4"/>
  </r>
  <r>
    <s v="3564432"/>
    <x v="1"/>
    <s v="MCM of Washington Inc.(MRE)"/>
    <s v="17715 NE 32nd St"/>
    <s v="Vancouver"/>
    <s v="WA"/>
    <s v="720"/>
    <x v="1"/>
    <x v="1"/>
    <x v="0"/>
    <m/>
    <x v="5"/>
    <n v="658.88"/>
    <n v="35"/>
    <n v="1"/>
    <x v="0"/>
    <x v="0"/>
    <x v="6"/>
  </r>
  <r>
    <s v="3564462"/>
    <x v="1"/>
    <s v="Brighten Homes Inc(MRE)"/>
    <s v="3428 NW 137th Cir"/>
    <s v="Vancouver"/>
    <s v="WA"/>
    <s v="720"/>
    <x v="1"/>
    <x v="1"/>
    <x v="3"/>
    <m/>
    <x v="5"/>
    <n v="620.25"/>
    <n v="48"/>
    <n v="1"/>
    <x v="0"/>
    <x v="0"/>
    <x v="6"/>
  </r>
  <r>
    <s v="3564466"/>
    <x v="1"/>
    <s v="MCM of Washington Inc.(MRE)"/>
    <s v="3697 NE Pioneer St"/>
    <s v="Camas"/>
    <s v="WA"/>
    <s v="720"/>
    <x v="1"/>
    <x v="1"/>
    <x v="3"/>
    <m/>
    <x v="5"/>
    <n v="652.59"/>
    <n v="29"/>
    <n v="1"/>
    <x v="0"/>
    <x v="0"/>
    <x v="6"/>
  </r>
  <r>
    <s v="3564467"/>
    <x v="1"/>
    <s v="MCM of Washington Inc.(MRE)"/>
    <s v="3689 NE Pioneer St"/>
    <s v="Camas"/>
    <s v="WA"/>
    <s v="720"/>
    <x v="1"/>
    <x v="1"/>
    <x v="3"/>
    <m/>
    <x v="5"/>
    <n v="652.41"/>
    <n v="28"/>
    <n v="1"/>
    <x v="0"/>
    <x v="0"/>
    <x v="6"/>
  </r>
  <r>
    <s v="3564468"/>
    <x v="1"/>
    <s v="MCM of Washington Inc.(MRE)"/>
    <s v="3687 NE Pioneer St"/>
    <s v="Camas"/>
    <s v="WA"/>
    <s v="720"/>
    <x v="1"/>
    <x v="1"/>
    <x v="3"/>
    <m/>
    <x v="5"/>
    <n v="652.41"/>
    <n v="28"/>
    <n v="1"/>
    <x v="0"/>
    <x v="0"/>
    <x v="6"/>
  </r>
  <r>
    <s v="3564470"/>
    <x v="1"/>
    <s v="MCM of Washington Inc.(MRE)"/>
    <s v="3530 NE Oriole St"/>
    <s v="Camas"/>
    <s v="WA"/>
    <s v="720"/>
    <x v="1"/>
    <x v="1"/>
    <x v="3"/>
    <m/>
    <x v="5"/>
    <n v="653.51"/>
    <n v="34"/>
    <n v="1"/>
    <x v="0"/>
    <x v="0"/>
    <x v="6"/>
  </r>
  <r>
    <s v="3564471"/>
    <x v="1"/>
    <s v="MCM of Washington Inc.(MRE)"/>
    <s v="3624 NE Oriole St"/>
    <s v="Camas"/>
    <s v="WA"/>
    <s v="720"/>
    <x v="1"/>
    <x v="1"/>
    <x v="3"/>
    <m/>
    <x v="5"/>
    <n v="652.41"/>
    <n v="28"/>
    <n v="1"/>
    <x v="0"/>
    <x v="0"/>
    <x v="6"/>
  </r>
  <r>
    <s v="3564472"/>
    <x v="1"/>
    <s v="MCM of Washington Inc.(MRE)"/>
    <s v="3652 NE Oriole St"/>
    <s v="Camas"/>
    <s v="WA"/>
    <s v="720"/>
    <x v="1"/>
    <x v="1"/>
    <x v="3"/>
    <m/>
    <x v="5"/>
    <n v="728.25"/>
    <n v="102"/>
    <n v="1"/>
    <x v="0"/>
    <x v="0"/>
    <x v="6"/>
  </r>
  <r>
    <s v="3564473"/>
    <x v="1"/>
    <s v="MCM of Washington Inc.(MRE)"/>
    <s v="1702 NE 37th Ave"/>
    <s v="Camas"/>
    <s v="WA"/>
    <s v="720"/>
    <x v="1"/>
    <x v="1"/>
    <x v="3"/>
    <m/>
    <x v="5"/>
    <n v="654.05999999999995"/>
    <n v="37"/>
    <n v="1"/>
    <x v="0"/>
    <x v="0"/>
    <x v="6"/>
  </r>
  <r>
    <s v="3564476"/>
    <x v="1"/>
    <s v="Paul Karlsen Building LLC(CAG)"/>
    <s v="404 NE 27th St"/>
    <s v="Battle Ground"/>
    <s v="WA"/>
    <s v="720"/>
    <x v="1"/>
    <x v="1"/>
    <x v="3"/>
    <m/>
    <x v="5"/>
    <n v="649.44000000000005"/>
    <n v="23"/>
    <n v="1"/>
    <x v="0"/>
    <x v="0"/>
    <x v="6"/>
  </r>
  <r>
    <s v="3564502"/>
    <x v="1"/>
    <s v="Sun Country Homes(G1F)"/>
    <s v="12825 NE 104th St"/>
    <s v="Vancouver"/>
    <s v="WA"/>
    <s v="720"/>
    <x v="1"/>
    <x v="1"/>
    <x v="3"/>
    <m/>
    <x v="5"/>
    <n v="681.45"/>
    <n v="21"/>
    <n v="1"/>
    <x v="0"/>
    <x v="0"/>
    <x v="6"/>
  </r>
  <r>
    <s v="3564511"/>
    <x v="1"/>
    <s v="Boulevard Homes NW LLC(CAG)"/>
    <s v="1712 NE 146th St"/>
    <s v="Vancouver"/>
    <s v="WA"/>
    <s v="720"/>
    <x v="1"/>
    <x v="1"/>
    <x v="3"/>
    <m/>
    <x v="5"/>
    <n v="684.74"/>
    <n v="39"/>
    <n v="1"/>
    <x v="0"/>
    <x v="0"/>
    <x v="6"/>
  </r>
  <r>
    <s v="3564512"/>
    <x v="1"/>
    <s v="Boulevard Homes NW LLC(CAG)"/>
    <s v="1708 NE 146th St"/>
    <s v="Vancouver"/>
    <s v="WA"/>
    <s v="720"/>
    <x v="1"/>
    <x v="1"/>
    <x v="3"/>
    <m/>
    <x v="5"/>
    <n v="685.65"/>
    <n v="44"/>
    <n v="1"/>
    <x v="0"/>
    <x v="0"/>
    <x v="6"/>
  </r>
  <r>
    <s v="3564514"/>
    <x v="1"/>
    <s v="LGI Homes Oregon LLC(C5C)"/>
    <s v="16519 NE 92nd Cir"/>
    <s v="Vancouver"/>
    <s v="WA"/>
    <s v="720"/>
    <x v="1"/>
    <x v="1"/>
    <x v="3"/>
    <m/>
    <x v="5"/>
    <n v="684.42"/>
    <n v="39"/>
    <n v="1"/>
    <x v="0"/>
    <x v="0"/>
    <x v="6"/>
  </r>
  <r>
    <s v="3564515"/>
    <x v="1"/>
    <s v="LGI Homes Oregon LLC(C5C)"/>
    <s v="16514 NE 92nd Cir"/>
    <s v="Vancouver"/>
    <s v="WA"/>
    <s v="720"/>
    <x v="1"/>
    <x v="1"/>
    <x v="3"/>
    <m/>
    <x v="5"/>
    <n v="680.57"/>
    <n v="18"/>
    <n v="1"/>
    <x v="0"/>
    <x v="0"/>
    <x v="6"/>
  </r>
  <r>
    <s v="3564516"/>
    <x v="1"/>
    <s v="LGI Homes Oregon LLC(C5C)"/>
    <s v="16506 NE 92nd Cir"/>
    <s v="Vancouver"/>
    <s v="WA"/>
    <s v="720"/>
    <x v="1"/>
    <x v="1"/>
    <x v="3"/>
    <m/>
    <x v="5"/>
    <n v="681.68"/>
    <n v="24"/>
    <n v="1"/>
    <x v="0"/>
    <x v="0"/>
    <x v="6"/>
  </r>
  <r>
    <s v="3564517"/>
    <x v="1"/>
    <s v="LGI Homes Oregon LLC(C5C)"/>
    <s v="16522 NE 92nd Cir"/>
    <s v="Vancouver"/>
    <s v="WA"/>
    <s v="720"/>
    <x v="1"/>
    <x v="1"/>
    <x v="3"/>
    <m/>
    <x v="5"/>
    <n v="686.07"/>
    <n v="48"/>
    <n v="1"/>
    <x v="0"/>
    <x v="0"/>
    <x v="6"/>
  </r>
  <r>
    <s v="3564527"/>
    <x v="1"/>
    <s v="MCM of Washington Inc.(CAG)"/>
    <s v="1105 NE 11th Pl"/>
    <s v="Battle Ground"/>
    <s v="WA"/>
    <s v="720"/>
    <x v="1"/>
    <x v="1"/>
    <x v="3"/>
    <m/>
    <x v="5"/>
    <n v="649.44000000000005"/>
    <n v="23"/>
    <n v="1"/>
    <x v="0"/>
    <x v="0"/>
    <x v="6"/>
  </r>
  <r>
    <s v="3564528"/>
    <x v="1"/>
    <s v="MCM of Washington Inc.(CAG)"/>
    <s v="1204 NE 12th St"/>
    <s v="Battle Ground"/>
    <s v="WA"/>
    <s v="720"/>
    <x v="1"/>
    <x v="1"/>
    <x v="3"/>
    <m/>
    <x v="5"/>
    <n v="649.63"/>
    <n v="24"/>
    <n v="1"/>
    <x v="0"/>
    <x v="0"/>
    <x v="6"/>
  </r>
  <r>
    <s v="3564529"/>
    <x v="1"/>
    <s v="MCM of Washington Inc.(CAG)"/>
    <s v="1007 NE 11th Ct"/>
    <s v="Battle Ground"/>
    <s v="WA"/>
    <s v="720"/>
    <x v="1"/>
    <x v="1"/>
    <x v="3"/>
    <m/>
    <x v="5"/>
    <n v="649.44000000000005"/>
    <n v="23"/>
    <n v="1"/>
    <x v="0"/>
    <x v="0"/>
    <x v="6"/>
  </r>
  <r>
    <s v="3564540"/>
    <x v="1"/>
    <s v="Cascadia Tech Academy(C5C)"/>
    <s v="2212 Brendan Cir"/>
    <s v="Vancouver"/>
    <s v="WA"/>
    <s v="720"/>
    <x v="1"/>
    <x v="1"/>
    <x v="3"/>
    <m/>
    <x v="5"/>
    <n v="651.15"/>
    <n v="34"/>
    <n v="1"/>
    <x v="0"/>
    <x v="0"/>
    <x v="4"/>
  </r>
  <r>
    <s v="3564594"/>
    <x v="1"/>
    <s v="Kingston Homes LLC(CAG)"/>
    <s v="5607 NE 134th St"/>
    <s v="Vancouver"/>
    <s v="WA"/>
    <s v="720"/>
    <x v="1"/>
    <x v="1"/>
    <x v="3"/>
    <m/>
    <x v="5"/>
    <n v="648.96"/>
    <n v="22"/>
    <n v="1"/>
    <x v="0"/>
    <x v="0"/>
    <x v="6"/>
  </r>
  <r>
    <s v="3564613"/>
    <x v="1"/>
    <s v="Karlsen Development LLC(MRE)"/>
    <s v="5811 NE 45th St"/>
    <s v="Vancouver"/>
    <s v="WA"/>
    <s v="720"/>
    <x v="1"/>
    <x v="1"/>
    <x v="3"/>
    <m/>
    <x v="5"/>
    <n v="648.59"/>
    <n v="20"/>
    <n v="1"/>
    <x v="0"/>
    <x v="0"/>
    <x v="6"/>
  </r>
  <r>
    <s v="3564614"/>
    <x v="1"/>
    <s v="Karlsen Development LLC(MRE)"/>
    <s v="5807 NE 45th St"/>
    <s v="Vancouver"/>
    <s v="WA"/>
    <s v="720"/>
    <x v="1"/>
    <x v="1"/>
    <x v="3"/>
    <m/>
    <x v="5"/>
    <n v="648.41"/>
    <n v="19"/>
    <n v="1"/>
    <x v="0"/>
    <x v="0"/>
    <x v="6"/>
  </r>
  <r>
    <s v="3564665"/>
    <x v="1"/>
    <s v="Pahlisch Homes Inc(MRE)"/>
    <s v="1815 NW 21st Ct"/>
    <s v="Camas"/>
    <s v="WA"/>
    <s v="720"/>
    <x v="1"/>
    <x v="1"/>
    <x v="3"/>
    <m/>
    <x v="5"/>
    <n v="653.15"/>
    <n v="32"/>
    <n v="1"/>
    <x v="0"/>
    <x v="0"/>
    <x v="6"/>
  </r>
  <r>
    <s v="3564666"/>
    <x v="1"/>
    <s v="Pahlisch Homes Inc(MRE)"/>
    <s v="1813 NW 21st Ct"/>
    <s v="Camas"/>
    <s v="WA"/>
    <s v="720"/>
    <x v="1"/>
    <x v="1"/>
    <x v="3"/>
    <m/>
    <x v="5"/>
    <n v="654.42999999999995"/>
    <n v="39"/>
    <n v="1"/>
    <x v="0"/>
    <x v="0"/>
    <x v="6"/>
  </r>
  <r>
    <s v="3564667"/>
    <x v="1"/>
    <s v="Pahlisch Homes Inc(MRE)"/>
    <s v="1810 NW 21st Ct"/>
    <s v="Camas"/>
    <s v="WA"/>
    <s v="720"/>
    <x v="1"/>
    <x v="1"/>
    <x v="3"/>
    <m/>
    <x v="5"/>
    <n v="654.98"/>
    <n v="42"/>
    <n v="1"/>
    <x v="0"/>
    <x v="0"/>
    <x v="6"/>
  </r>
  <r>
    <s v="3564692"/>
    <x v="1"/>
    <s v="2 Creeks Construction LLC(MRE)"/>
    <s v="7406 NW Payne St"/>
    <s v="Camas"/>
    <s v="WA"/>
    <s v="720"/>
    <x v="1"/>
    <x v="1"/>
    <x v="3"/>
    <m/>
    <x v="5"/>
    <n v="652.78"/>
    <n v="30"/>
    <n v="1"/>
    <x v="0"/>
    <x v="0"/>
    <x v="6"/>
  </r>
  <r>
    <s v="3564693"/>
    <x v="1"/>
    <s v="2 Creeks Construction LLC(MRE)"/>
    <s v="7404 NW Payne St"/>
    <s v="Camas"/>
    <s v="WA"/>
    <s v="720"/>
    <x v="1"/>
    <x v="1"/>
    <x v="3"/>
    <m/>
    <x v="5"/>
    <n v="652.78"/>
    <n v="30"/>
    <n v="1"/>
    <x v="0"/>
    <x v="0"/>
    <x v="6"/>
  </r>
  <r>
    <s v="3564735"/>
    <x v="1"/>
    <s v="Helmes Inc(MRE)"/>
    <s v="9410 NE 166th Ave"/>
    <s v="Vancouver"/>
    <s v="WA"/>
    <s v="720"/>
    <x v="1"/>
    <x v="1"/>
    <x v="3"/>
    <m/>
    <x v="5"/>
    <n v="1291.52"/>
    <n v="22"/>
    <n v="1"/>
    <x v="0"/>
    <x v="0"/>
    <x v="6"/>
  </r>
  <r>
    <s v="3564736"/>
    <x v="1"/>
    <s v="Helmes Inc(MRE)"/>
    <s v="9414 NE 166th Ave"/>
    <s v="Vancouver"/>
    <s v="WA"/>
    <s v="720"/>
    <x v="1"/>
    <x v="1"/>
    <x v="3"/>
    <m/>
    <x v="5"/>
    <n v="1291.7"/>
    <n v="23"/>
    <n v="1"/>
    <x v="0"/>
    <x v="0"/>
    <x v="6"/>
  </r>
  <r>
    <s v="3564737"/>
    <x v="1"/>
    <s v="Helmes Inc(MRE)"/>
    <s v="9406 NE 166th Ave"/>
    <s v="Vancouver"/>
    <s v="WA"/>
    <s v="720"/>
    <x v="1"/>
    <x v="1"/>
    <x v="3"/>
    <m/>
    <x v="5"/>
    <n v="1291.3399999999999"/>
    <n v="21"/>
    <n v="1"/>
    <x v="0"/>
    <x v="0"/>
    <x v="6"/>
  </r>
  <r>
    <s v="3564738"/>
    <x v="1"/>
    <s v="Helmes Inc(MRE)"/>
    <s v="9514 NE 169th Ave"/>
    <s v="Vancouver"/>
    <s v="WA"/>
    <s v="720"/>
    <x v="1"/>
    <x v="1"/>
    <x v="3"/>
    <m/>
    <x v="5"/>
    <n v="1356.27"/>
    <n v="23"/>
    <n v="1"/>
    <x v="0"/>
    <x v="0"/>
    <x v="6"/>
  </r>
  <r>
    <s v="3564758"/>
    <x v="1"/>
    <s v="Pacific Lifestyle Homes(CAG)"/>
    <s v="1725 S 46th Pl"/>
    <s v="Ridgefield"/>
    <s v="WA"/>
    <s v="720"/>
    <x v="1"/>
    <x v="1"/>
    <x v="3"/>
    <m/>
    <x v="5"/>
    <n v="684.88"/>
    <n v="28"/>
    <n v="1"/>
    <x v="0"/>
    <x v="0"/>
    <x v="6"/>
  </r>
  <r>
    <s v="3564777"/>
    <x v="1"/>
    <s v="Greenbrook Construction(CAG)"/>
    <s v="12306 NE 109th St"/>
    <s v="Vancouver"/>
    <s v="WA"/>
    <s v="720"/>
    <x v="1"/>
    <x v="1"/>
    <x v="3"/>
    <m/>
    <x v="5"/>
    <n v="1295.7"/>
    <n v="22"/>
    <n v="1"/>
    <x v="0"/>
    <x v="0"/>
    <x v="6"/>
  </r>
  <r>
    <s v="3564782"/>
    <x v="1"/>
    <s v="Aho Construction(C5C)"/>
    <s v="13300 NE 62nd Ave"/>
    <s v="Vancouver"/>
    <s v="WA"/>
    <s v="720"/>
    <x v="1"/>
    <x v="1"/>
    <x v="3"/>
    <m/>
    <x v="5"/>
    <n v="649.33000000000004"/>
    <n v="24"/>
    <n v="1"/>
    <x v="0"/>
    <x v="0"/>
    <x v="6"/>
  </r>
  <r>
    <s v="3564843"/>
    <x v="1"/>
    <s v="Manor Homes Washington Inc(MRE)"/>
    <s v="2909 NE 169th Ct"/>
    <s v="Vancouver"/>
    <s v="WA"/>
    <s v="720"/>
    <x v="1"/>
    <x v="1"/>
    <x v="3"/>
    <m/>
    <x v="5"/>
    <n v="1357.55"/>
    <n v="30"/>
    <n v="1"/>
    <x v="0"/>
    <x v="0"/>
    <x v="6"/>
  </r>
  <r>
    <s v="3564858"/>
    <x v="1"/>
    <s v="Whipple Creek Village LLC(MRE)"/>
    <s v="17413 NE 19th Dr"/>
    <s v="Ridgefield"/>
    <s v="WA"/>
    <s v="720"/>
    <x v="1"/>
    <x v="1"/>
    <x v="3"/>
    <m/>
    <x v="5"/>
    <n v="686.16"/>
    <n v="35"/>
    <n v="1"/>
    <x v="0"/>
    <x v="0"/>
    <x v="6"/>
  </r>
  <r>
    <s v="3564859"/>
    <x v="1"/>
    <s v="Whipple Creek Village LLC(MRE)"/>
    <s v="17417 NE 19th Dr"/>
    <s v="Ridgefield"/>
    <s v="WA"/>
    <s v="720"/>
    <x v="1"/>
    <x v="1"/>
    <x v="3"/>
    <m/>
    <x v="5"/>
    <n v="685.98"/>
    <n v="34"/>
    <n v="1"/>
    <x v="0"/>
    <x v="0"/>
    <x v="6"/>
  </r>
  <r>
    <s v="3564910"/>
    <x v="1"/>
    <s v="LGI Homes Oregon LLC(CAG)"/>
    <s v="16518 NE 92nd Cir"/>
    <s v="Vancouver"/>
    <s v="WA"/>
    <s v="720"/>
    <x v="1"/>
    <x v="1"/>
    <x v="3"/>
    <m/>
    <x v="5"/>
    <n v="1359.38"/>
    <n v="40"/>
    <n v="1"/>
    <x v="0"/>
    <x v="0"/>
    <x v="6"/>
  </r>
  <r>
    <s v="3564916"/>
    <x v="1"/>
    <s v="LGI Homes Oregon LLC(MRE)"/>
    <s v="9109 NE 165th Ave"/>
    <s v="Vancouver"/>
    <s v="WA"/>
    <s v="720"/>
    <x v="1"/>
    <x v="1"/>
    <x v="3"/>
    <m/>
    <x v="5"/>
    <n v="1355.19"/>
    <n v="17"/>
    <n v="1"/>
    <x v="0"/>
    <x v="0"/>
    <x v="6"/>
  </r>
  <r>
    <s v="3564962"/>
    <x v="1"/>
    <s v="Manor Homes Washington Inc(MRE)"/>
    <s v="10708 NE 96th Ct"/>
    <s v="Vancouver"/>
    <s v="WA"/>
    <s v="720"/>
    <x v="1"/>
    <x v="1"/>
    <x v="3"/>
    <m/>
    <x v="5"/>
    <n v="1296.79"/>
    <n v="28"/>
    <n v="1"/>
    <x v="0"/>
    <x v="0"/>
    <x v="6"/>
  </r>
  <r>
    <s v="3564963"/>
    <x v="1"/>
    <s v="Manor Homes Washington Inc(MRE)"/>
    <s v="10701 NE 96th Ct"/>
    <s v="Vancouver"/>
    <s v="WA"/>
    <s v="720"/>
    <x v="1"/>
    <x v="1"/>
    <x v="3"/>
    <m/>
    <x v="5"/>
    <n v="1359.58"/>
    <n v="17"/>
    <n v="1"/>
    <x v="0"/>
    <x v="0"/>
    <x v="4"/>
  </r>
  <r>
    <s v="3564964"/>
    <x v="1"/>
    <s v="Manor Homes Washington Inc(MRE)"/>
    <s v="10915 NE 95th Pl"/>
    <s v="Vancouver"/>
    <s v="WA"/>
    <s v="720"/>
    <x v="1"/>
    <x v="1"/>
    <x v="3"/>
    <m/>
    <x v="5"/>
    <n v="681.02"/>
    <n v="19"/>
    <n v="1"/>
    <x v="0"/>
    <x v="0"/>
    <x v="4"/>
  </r>
  <r>
    <s v="3564971"/>
    <x v="1"/>
    <s v="Pacific Lifestyle Homes(MRE)"/>
    <s v="8606 NE 165th Ave"/>
    <s v="Vancouver"/>
    <s v="WA"/>
    <s v="720"/>
    <x v="1"/>
    <x v="1"/>
    <x v="3"/>
    <m/>
    <x v="5"/>
    <n v="681.57"/>
    <n v="22"/>
    <n v="1"/>
    <x v="0"/>
    <x v="0"/>
    <x v="6"/>
  </r>
  <r>
    <s v="3564972"/>
    <x v="1"/>
    <s v="Pacific Lifestyle Homes(MRE)"/>
    <s v="8606 NE 167th Ave"/>
    <s v="Vancouver"/>
    <s v="WA"/>
    <s v="720"/>
    <x v="1"/>
    <x v="1"/>
    <x v="3"/>
    <m/>
    <x v="5"/>
    <n v="682.12"/>
    <n v="25"/>
    <n v="1"/>
    <x v="0"/>
    <x v="0"/>
    <x v="6"/>
  </r>
  <r>
    <s v="3564973"/>
    <x v="1"/>
    <s v="Pacific Lifestyle Homes(MRE)"/>
    <s v="8508 NE 167th Ave"/>
    <s v="Vancouver"/>
    <s v="WA"/>
    <s v="720"/>
    <x v="1"/>
    <x v="1"/>
    <x v="3"/>
    <m/>
    <x v="5"/>
    <n v="681.57"/>
    <n v="22"/>
    <n v="1"/>
    <x v="0"/>
    <x v="0"/>
    <x v="6"/>
  </r>
  <r>
    <s v="3564984"/>
    <x v="1"/>
    <s v="Pacific Lifestyle Homes(CAG)"/>
    <s v="8610 NE 165th Ave"/>
    <s v="Vancouver"/>
    <s v="WA"/>
    <s v="720"/>
    <x v="1"/>
    <x v="1"/>
    <x v="3"/>
    <m/>
    <x v="5"/>
    <n v="681.57"/>
    <n v="22"/>
    <n v="1"/>
    <x v="0"/>
    <x v="0"/>
    <x v="6"/>
  </r>
  <r>
    <s v="3565013"/>
    <x v="1"/>
    <s v="Lennar Northwest Inc(MRE)"/>
    <s v="3920 S Kennedy Dr"/>
    <s v="Ridgefield"/>
    <s v="WA"/>
    <s v="720"/>
    <x v="1"/>
    <x v="1"/>
    <x v="3"/>
    <m/>
    <x v="5"/>
    <n v="652.41"/>
    <n v="28"/>
    <n v="1"/>
    <x v="0"/>
    <x v="0"/>
    <x v="6"/>
  </r>
  <r>
    <s v="3565014"/>
    <x v="1"/>
    <s v="Lennar Northwest Inc(MRE)"/>
    <s v="3834 S Kennedy Dr"/>
    <s v="Ridgefield"/>
    <s v="WA"/>
    <s v="720"/>
    <x v="1"/>
    <x v="1"/>
    <x v="3"/>
    <m/>
    <x v="5"/>
    <n v="652.78"/>
    <n v="30"/>
    <n v="1"/>
    <x v="0"/>
    <x v="0"/>
    <x v="6"/>
  </r>
  <r>
    <s v="3565016"/>
    <x v="1"/>
    <s v="Lennar Northwest Inc(MRE)"/>
    <s v="3912 S Kennedy Dr"/>
    <s v="Ridgefield"/>
    <s v="WA"/>
    <s v="720"/>
    <x v="1"/>
    <x v="1"/>
    <x v="3"/>
    <m/>
    <x v="5"/>
    <n v="652.78"/>
    <n v="30"/>
    <n v="1"/>
    <x v="0"/>
    <x v="0"/>
    <x v="6"/>
  </r>
  <r>
    <s v="3565025"/>
    <x v="1"/>
    <s v="Pacific Lifestyle Homes(MRE)"/>
    <s v="16603 NE 87th St"/>
    <s v="Vancouver"/>
    <s v="WA"/>
    <s v="720"/>
    <x v="1"/>
    <x v="1"/>
    <x v="3"/>
    <m/>
    <x v="5"/>
    <n v="681.94"/>
    <n v="24"/>
    <n v="1"/>
    <x v="0"/>
    <x v="0"/>
    <x v="6"/>
  </r>
  <r>
    <s v="3565109"/>
    <x v="1"/>
    <s v="Restore Pro LLC(MRE)"/>
    <s v="4600 NE 126th Cir"/>
    <s v="Vancouver"/>
    <s v="WA"/>
    <s v="720"/>
    <x v="1"/>
    <x v="1"/>
    <x v="3"/>
    <m/>
    <x v="5"/>
    <n v="649.21"/>
    <n v="22"/>
    <n v="1"/>
    <x v="0"/>
    <x v="0"/>
    <x v="6"/>
  </r>
  <r>
    <s v="3565122"/>
    <x v="1"/>
    <s v="Korniyenko, Michael(MRE)"/>
    <s v="130 W 13th Way"/>
    <s v="La Center"/>
    <s v="WA"/>
    <s v="720"/>
    <x v="1"/>
    <x v="1"/>
    <x v="3"/>
    <m/>
    <x v="5"/>
    <n v="686.69"/>
    <n v="34"/>
    <n v="1"/>
    <x v="0"/>
    <x v="0"/>
    <x v="4"/>
  </r>
  <r>
    <s v="3565129"/>
    <x v="1"/>
    <s v="Lennar Northwest Inc(C5C)"/>
    <s v="4836 S 19th st"/>
    <s v="Ridgefield"/>
    <s v="WA"/>
    <s v="720"/>
    <x v="1"/>
    <x v="1"/>
    <x v="3"/>
    <m/>
    <x v="5"/>
    <n v="5.84"/>
    <n v="32"/>
    <n v="1"/>
    <x v="1"/>
    <x v="0"/>
    <x v="6"/>
  </r>
  <r>
    <s v="3565130"/>
    <x v="1"/>
    <s v="Lennar Northwest Inc(C5C)"/>
    <s v="4848 S 19th st"/>
    <s v="Ridgefield"/>
    <s v="WA"/>
    <s v="720"/>
    <x v="1"/>
    <x v="1"/>
    <x v="3"/>
    <m/>
    <x v="5"/>
    <n v="653.15"/>
    <n v="32"/>
    <n v="1"/>
    <x v="0"/>
    <x v="0"/>
    <x v="6"/>
  </r>
  <r>
    <s v="3565141"/>
    <x v="1"/>
    <s v="NW Legacy Contractors LLC(MRE)"/>
    <s v="5514 NE 61st Ct"/>
    <s v="Vancouver"/>
    <s v="WA"/>
    <s v="720"/>
    <x v="1"/>
    <x v="1"/>
    <x v="3"/>
    <m/>
    <x v="5"/>
    <n v="682.48"/>
    <n v="27"/>
    <n v="1"/>
    <x v="0"/>
    <x v="0"/>
    <x v="6"/>
  </r>
  <r>
    <s v="3565152"/>
    <x v="1"/>
    <s v="Boulevard Homes NW LLC(MRE)"/>
    <s v="716 NW 138th St"/>
    <s v="Vancouver"/>
    <s v="WA"/>
    <s v="720"/>
    <x v="1"/>
    <x v="1"/>
    <x v="3"/>
    <m/>
    <x v="5"/>
    <n v="680.48"/>
    <n v="16"/>
    <n v="1"/>
    <x v="0"/>
    <x v="0"/>
    <x v="6"/>
  </r>
  <r>
    <s v="3565180"/>
    <x v="1"/>
    <s v="MCM of Washington Inc.(MRE)"/>
    <s v="1117 NE 14th Way"/>
    <s v="Battle Ground"/>
    <s v="WA"/>
    <s v="720"/>
    <x v="1"/>
    <x v="1"/>
    <x v="3"/>
    <m/>
    <x v="5"/>
    <n v="685.25"/>
    <n v="30"/>
    <n v="1"/>
    <x v="0"/>
    <x v="0"/>
    <x v="6"/>
  </r>
  <r>
    <s v="3565230"/>
    <x v="1"/>
    <s v="LGI Homes Oregon LLC(CAG)"/>
    <s v="16510 NE 92nd Cir"/>
    <s v="Vancouver"/>
    <s v="WA"/>
    <s v="720"/>
    <x v="1"/>
    <x v="1"/>
    <x v="3"/>
    <m/>
    <x v="5"/>
    <n v="682.51"/>
    <n v="22"/>
    <n v="1"/>
    <x v="0"/>
    <x v="0"/>
    <x v="6"/>
  </r>
  <r>
    <s v="3565233"/>
    <x v="1"/>
    <s v="Helmes Inc(C5C)"/>
    <s v="8105 NE 185th Ave"/>
    <s v="Vancouver"/>
    <s v="WA"/>
    <s v="720"/>
    <x v="1"/>
    <x v="1"/>
    <x v="3"/>
    <m/>
    <x v="5"/>
    <n v="650.84"/>
    <n v="26"/>
    <n v="1"/>
    <x v="0"/>
    <x v="0"/>
    <x v="6"/>
  </r>
  <r>
    <s v="3565238"/>
    <x v="1"/>
    <s v="Helmes Inc(C5C)"/>
    <s v="5808 NE 131st St"/>
    <s v="Vancouver"/>
    <s v="WA"/>
    <s v="720"/>
    <x v="1"/>
    <x v="1"/>
    <x v="3"/>
    <m/>
    <x v="5"/>
    <n v="682.51"/>
    <n v="22"/>
    <n v="1"/>
    <x v="0"/>
    <x v="0"/>
    <x v="6"/>
  </r>
  <r>
    <s v="3565285"/>
    <x v="1"/>
    <s v="Aho Construction(MRE)"/>
    <s v="6311 NE 134th St"/>
    <s v="Vancouver"/>
    <s v="WA"/>
    <s v="720"/>
    <x v="1"/>
    <x v="1"/>
    <x v="3"/>
    <m/>
    <x v="5"/>
    <n v="650.11"/>
    <n v="22"/>
    <n v="1"/>
    <x v="0"/>
    <x v="0"/>
    <x v="6"/>
  </r>
  <r>
    <s v="3565322"/>
    <x v="1"/>
    <s v="Urban NW Custom Homes Inc(CAG)"/>
    <s v="1522 NW 26th Ave"/>
    <s v="Battle Ground"/>
    <s v="WA"/>
    <s v="720"/>
    <x v="1"/>
    <x v="1"/>
    <x v="3"/>
    <m/>
    <x v="5"/>
    <n v="684.57"/>
    <n v="41"/>
    <n v="1"/>
    <x v="0"/>
    <x v="0"/>
    <x v="6"/>
  </r>
  <r>
    <s v="3565325"/>
    <x v="1"/>
    <s v="Urban NW Custom Homes Inc(CAG)"/>
    <s v="13523 NE 112th St"/>
    <s v="Vancouver"/>
    <s v="WA"/>
    <s v="720"/>
    <x v="1"/>
    <x v="1"/>
    <x v="3"/>
    <m/>
    <x v="5"/>
    <n v="649.05999999999995"/>
    <n v="21"/>
    <n v="1"/>
    <x v="0"/>
    <x v="0"/>
    <x v="6"/>
  </r>
  <r>
    <s v="3565326"/>
    <x v="1"/>
    <s v="Urban Northwest Homes LLC(C5C)"/>
    <s v="1746 NE 36th Ave"/>
    <s v="Camas"/>
    <s v="WA"/>
    <s v="720"/>
    <x v="1"/>
    <x v="1"/>
    <x v="3"/>
    <m/>
    <x v="5"/>
    <n v="649.15"/>
    <n v="24"/>
    <n v="1"/>
    <x v="0"/>
    <x v="0"/>
    <x v="6"/>
  </r>
  <r>
    <s v="3565327"/>
    <x v="1"/>
    <s v="Urban Northwest Homes LLC(C5C)"/>
    <s v="1754 NE 36th Ave"/>
    <s v="Camas"/>
    <s v="WA"/>
    <s v="720"/>
    <x v="1"/>
    <x v="1"/>
    <x v="3"/>
    <m/>
    <x v="5"/>
    <n v="649.15"/>
    <n v="24"/>
    <n v="1"/>
    <x v="0"/>
    <x v="0"/>
    <x v="6"/>
  </r>
  <r>
    <s v="3565332"/>
    <x v="1"/>
    <s v="Urban Northwest Homes LLC(C5C)"/>
    <s v="11216 NE 137th Ave"/>
    <s v="Vancouver"/>
    <s v="WA"/>
    <s v="720"/>
    <x v="1"/>
    <x v="1"/>
    <x v="3"/>
    <m/>
    <x v="5"/>
    <n v="650.11"/>
    <n v="22"/>
    <n v="1"/>
    <x v="0"/>
    <x v="0"/>
    <x v="6"/>
  </r>
  <r>
    <s v="3565353"/>
    <x v="1"/>
    <s v="JB Homes LLC(MRE)"/>
    <s v="3272 N 10th St"/>
    <s v="Ridgefield"/>
    <s v="WA"/>
    <s v="720"/>
    <x v="1"/>
    <x v="1"/>
    <x v="3"/>
    <m/>
    <x v="5"/>
    <n v="648.95000000000005"/>
    <n v="9"/>
    <n v="1"/>
    <x v="0"/>
    <x v="0"/>
    <x v="6"/>
  </r>
  <r>
    <s v="3565442"/>
    <x v="1"/>
    <s v="Summerplace Homes(MRE)"/>
    <s v="1592 S Harrier Cir"/>
    <s v="Ridgefield"/>
    <s v="WA"/>
    <s v="720"/>
    <x v="1"/>
    <x v="1"/>
    <x v="3"/>
    <m/>
    <x v="5"/>
    <n v="685.62"/>
    <n v="32"/>
    <n v="1"/>
    <x v="0"/>
    <x v="0"/>
    <x v="6"/>
  </r>
  <r>
    <s v="3565480"/>
    <x v="1"/>
    <s v="Manor Homes Washington Inc(CAG)"/>
    <s v="12604 NE 109th St"/>
    <s v="Vancouver"/>
    <s v="WA"/>
    <s v="720"/>
    <x v="1"/>
    <x v="1"/>
    <x v="3"/>
    <m/>
    <x v="5"/>
    <n v="680.21"/>
    <n v="17"/>
    <n v="1"/>
    <x v="0"/>
    <x v="0"/>
    <x v="6"/>
  </r>
  <r>
    <s v="3565481"/>
    <x v="1"/>
    <s v="Manor Homes Washington Inc(CAG)"/>
    <s v="12518 NE 109th Cir"/>
    <s v="Vancouver"/>
    <s v="WA"/>
    <s v="720"/>
    <x v="1"/>
    <x v="1"/>
    <x v="3"/>
    <m/>
    <x v="5"/>
    <n v="681.48"/>
    <n v="24"/>
    <n v="1"/>
    <x v="0"/>
    <x v="0"/>
    <x v="6"/>
  </r>
  <r>
    <s v="3565482"/>
    <x v="1"/>
    <s v="Manor Homes Washington Inc(CAG)"/>
    <s v="12514 NE 109th Ave"/>
    <s v="Vancouver"/>
    <s v="WA"/>
    <s v="720"/>
    <x v="1"/>
    <x v="1"/>
    <x v="3"/>
    <m/>
    <x v="5"/>
    <n v="681.48"/>
    <n v="24"/>
    <n v="1"/>
    <x v="0"/>
    <x v="0"/>
    <x v="6"/>
  </r>
  <r>
    <s v="3565657"/>
    <x v="1"/>
    <s v="LGI Homes Oregon LLC(CAG)"/>
    <s v="16502 NE 92nd Cir"/>
    <s v="Vancouver"/>
    <s v="WA"/>
    <s v="720"/>
    <x v="1"/>
    <x v="1"/>
    <x v="3"/>
    <m/>
    <x v="5"/>
    <n v="684.88"/>
    <n v="35"/>
    <n v="1"/>
    <x v="0"/>
    <x v="0"/>
    <x v="6"/>
  </r>
  <r>
    <s v="3565679"/>
    <x v="1"/>
    <s v="Manor Homes Washington Inc(C5C)"/>
    <s v="12608 NE 109th St"/>
    <s v="Vancouver"/>
    <s v="WA"/>
    <s v="720"/>
    <x v="1"/>
    <x v="1"/>
    <x v="3"/>
    <m/>
    <x v="5"/>
    <n v="681.85"/>
    <n v="26"/>
    <n v="1"/>
    <x v="0"/>
    <x v="0"/>
    <x v="4"/>
  </r>
  <r>
    <s v="3565680"/>
    <x v="1"/>
    <s v="Manor Homes Washington Inc(C5C)"/>
    <s v="12517 NE 109th St"/>
    <s v="Vancouver"/>
    <s v="WA"/>
    <s v="720"/>
    <x v="1"/>
    <x v="1"/>
    <x v="3"/>
    <m/>
    <x v="5"/>
    <n v="647.88"/>
    <n v="17"/>
    <n v="1"/>
    <x v="0"/>
    <x v="0"/>
    <x v="4"/>
  </r>
  <r>
    <s v="3565681"/>
    <x v="1"/>
    <s v="Manor Homes Washington Inc(C5C)"/>
    <s v="12503 NE 109th St"/>
    <s v="Vancouver"/>
    <s v="WA"/>
    <s v="720"/>
    <x v="1"/>
    <x v="1"/>
    <x v="3"/>
    <m/>
    <x v="5"/>
    <n v="680.39"/>
    <n v="18"/>
    <n v="1"/>
    <x v="0"/>
    <x v="0"/>
    <x v="4"/>
  </r>
  <r>
    <s v="3565696"/>
    <x v="1"/>
    <s v="Manor Homes Washington Inc(C5C)"/>
    <s v="4422 NE 141st Ct"/>
    <s v="Vancouver"/>
    <s v="WA"/>
    <s v="720"/>
    <x v="1"/>
    <x v="1"/>
    <x v="3"/>
    <m/>
    <x v="5"/>
    <n v="713.92"/>
    <n v="85"/>
    <n v="1"/>
    <x v="0"/>
    <x v="0"/>
    <x v="6"/>
  </r>
  <r>
    <s v="3565830"/>
    <x v="1"/>
    <s v="Whipple Creek Village LLC(MRE)"/>
    <s v="1703 NE 175th St"/>
    <s v="Ridgefield"/>
    <s v="WA"/>
    <s v="720"/>
    <x v="1"/>
    <x v="1"/>
    <x v="3"/>
    <m/>
    <x v="5"/>
    <n v="692.33"/>
    <n v="31"/>
    <n v="1"/>
    <x v="0"/>
    <x v="0"/>
    <x v="6"/>
  </r>
  <r>
    <s v="3565831"/>
    <x v="1"/>
    <s v="Whipple Creek Village LLC(MRE)"/>
    <s v="1714 NE 173rd Way"/>
    <s v="Ridgefield"/>
    <s v="WA"/>
    <s v="720"/>
    <x v="1"/>
    <x v="1"/>
    <x v="3"/>
    <m/>
    <x v="5"/>
    <n v="692.33"/>
    <n v="31"/>
    <n v="1"/>
    <x v="0"/>
    <x v="0"/>
    <x v="6"/>
  </r>
  <r>
    <s v="3565860"/>
    <x v="1"/>
    <s v="Lennar Northwest Inc(MRE)"/>
    <s v="7901 NE 179th Ave"/>
    <s v="Vancouver"/>
    <s v="WA"/>
    <s v="720"/>
    <x v="1"/>
    <x v="1"/>
    <x v="3"/>
    <m/>
    <x v="5"/>
    <n v="659.54"/>
    <n v="31"/>
    <n v="1"/>
    <x v="0"/>
    <x v="0"/>
    <x v="6"/>
  </r>
  <r>
    <s v="3565861"/>
    <x v="1"/>
    <s v="Lennar Northwest Inc(MRE)"/>
    <s v="7902 NE 180th Ave"/>
    <s v="Vancouver"/>
    <s v="WA"/>
    <s v="720"/>
    <x v="1"/>
    <x v="1"/>
    <x v="3"/>
    <m/>
    <x v="5"/>
    <n v="659.53"/>
    <n v="31"/>
    <n v="1"/>
    <x v="0"/>
    <x v="0"/>
    <x v="6"/>
  </r>
  <r>
    <s v="3565863"/>
    <x v="1"/>
    <s v="Krippner Homes NW LLC(MRE)"/>
    <s v="3173 N Canyon Cr"/>
    <s v="Ridgefield"/>
    <s v="WA"/>
    <s v="720"/>
    <x v="1"/>
    <x v="1"/>
    <x v="3"/>
    <m/>
    <x v="5"/>
    <n v="634.29"/>
    <n v="29"/>
    <n v="1"/>
    <x v="0"/>
    <x v="0"/>
    <x v="6"/>
  </r>
  <r>
    <s v="3565865"/>
    <x v="1"/>
    <s v="Krippner Homes NW LLC(MRE)"/>
    <s v="3181 N Canyon Cr"/>
    <s v="Ridgefield"/>
    <s v="WA"/>
    <s v="720"/>
    <x v="1"/>
    <x v="1"/>
    <x v="3"/>
    <m/>
    <x v="5"/>
    <n v="690.84"/>
    <n v="23"/>
    <n v="1"/>
    <x v="0"/>
    <x v="0"/>
    <x v="6"/>
  </r>
  <r>
    <s v="3565866"/>
    <x v="1"/>
    <s v="Krippner Homes NW LLC(MRE)"/>
    <s v="3197 N Canyon Cr"/>
    <s v="Ridgefield"/>
    <s v="WA"/>
    <s v="720"/>
    <x v="1"/>
    <x v="1"/>
    <x v="3"/>
    <m/>
    <x v="5"/>
    <n v="692.33"/>
    <n v="31"/>
    <n v="1"/>
    <x v="0"/>
    <x v="0"/>
    <x v="6"/>
  </r>
  <r>
    <s v="3565867"/>
    <x v="1"/>
    <s v="Krippner Homes NW LLC(MRE)"/>
    <s v="3189 N Canyon Cr"/>
    <s v="Ridgefield"/>
    <s v="WA"/>
    <s v="720"/>
    <x v="1"/>
    <x v="1"/>
    <x v="3"/>
    <m/>
    <x v="5"/>
    <n v="685.65"/>
    <n v="22"/>
    <n v="1"/>
    <x v="0"/>
    <x v="0"/>
    <x v="6"/>
  </r>
  <r>
    <s v="3565887"/>
    <x v="1"/>
    <s v="Generation Homes Northwest(MRE)"/>
    <s v="2902 NE 170th Ave"/>
    <s v="Vancouver"/>
    <s v="WA"/>
    <s v="720"/>
    <x v="1"/>
    <x v="1"/>
    <x v="3"/>
    <m/>
    <x v="5"/>
    <n v="648.23"/>
    <n v="19"/>
    <n v="1"/>
    <x v="0"/>
    <x v="0"/>
    <x v="6"/>
  </r>
  <r>
    <s v="3565890"/>
    <x v="1"/>
    <s v="Generation Homes Northwest(MRE)"/>
    <s v="1236 S 50th Pl"/>
    <s v="Ridgefield"/>
    <s v="WA"/>
    <s v="720"/>
    <x v="1"/>
    <x v="1"/>
    <x v="3"/>
    <m/>
    <x v="5"/>
    <n v="654.04"/>
    <n v="27"/>
    <n v="1"/>
    <x v="0"/>
    <x v="0"/>
    <x v="6"/>
  </r>
  <r>
    <s v="3565894"/>
    <x v="1"/>
    <s v="Generation Homes Northwest(MRE)"/>
    <s v="13516 NE 62nd Ct"/>
    <s v="Vancouver"/>
    <s v="WA"/>
    <s v="720"/>
    <x v="1"/>
    <x v="1"/>
    <x v="3"/>
    <m/>
    <x v="5"/>
    <n v="690.65"/>
    <n v="22"/>
    <n v="1"/>
    <x v="0"/>
    <x v="0"/>
    <x v="6"/>
  </r>
  <r>
    <s v="3565895"/>
    <x v="1"/>
    <s v="Generation Homes Northwest(MRE)"/>
    <s v="13603 NE 62nd Ct"/>
    <s v="Vancouver"/>
    <s v="WA"/>
    <s v="720"/>
    <x v="1"/>
    <x v="1"/>
    <x v="3"/>
    <m/>
    <x v="5"/>
    <n v="658.63"/>
    <n v="26"/>
    <n v="1"/>
    <x v="0"/>
    <x v="0"/>
    <x v="6"/>
  </r>
  <r>
    <s v="3565910"/>
    <x v="1"/>
    <s v="Paul Karlsen Building LLC(CMF)"/>
    <s v="2814 NE 4th Ave"/>
    <s v="Battle Ground"/>
    <s v="WA"/>
    <s v="720"/>
    <x v="1"/>
    <x v="1"/>
    <x v="3"/>
    <m/>
    <x v="5"/>
    <n v="689.51"/>
    <n v="26"/>
    <n v="1"/>
    <x v="0"/>
    <x v="0"/>
    <x v="6"/>
  </r>
  <r>
    <s v="3565948"/>
    <x v="1"/>
    <s v="Boulevard Homes(C5C)"/>
    <s v="1716 NE 146th St"/>
    <s v="Vancouver"/>
    <s v="WA"/>
    <s v="720"/>
    <x v="1"/>
    <x v="1"/>
    <x v="3"/>
    <m/>
    <x v="5"/>
    <n v="687.14"/>
    <n v="30"/>
    <n v="1"/>
    <x v="0"/>
    <x v="0"/>
    <x v="6"/>
  </r>
  <r>
    <s v="3565995"/>
    <x v="1"/>
    <s v="Kingston Homes LLC(MRE)"/>
    <s v="12805 NW 40th Ave"/>
    <s v="Vancouver"/>
    <s v="WA"/>
    <s v="720"/>
    <x v="1"/>
    <x v="1"/>
    <x v="3"/>
    <m/>
    <x v="5"/>
    <n v="800.12"/>
    <n v="16"/>
    <n v="1"/>
    <x v="0"/>
    <x v="0"/>
    <x v="6"/>
  </r>
  <r>
    <s v="3565998"/>
    <x v="1"/>
    <s v="Kingston Homes LLC(MRE)"/>
    <s v="13215 NE 60th Ave"/>
    <s v="Vancouver"/>
    <s v="WA"/>
    <s v="720"/>
    <x v="1"/>
    <x v="1"/>
    <x v="3"/>
    <m/>
    <x v="5"/>
    <n v="653.49"/>
    <n v="24"/>
    <n v="1"/>
    <x v="0"/>
    <x v="0"/>
    <x v="6"/>
  </r>
  <r>
    <s v="3566041"/>
    <x v="1"/>
    <s v="Helmes Inc(MRE)"/>
    <s v="5706 NE 133rd St"/>
    <s v="Vancouver"/>
    <s v="WA"/>
    <s v="720"/>
    <x v="1"/>
    <x v="1"/>
    <x v="3"/>
    <m/>
    <x v="5"/>
    <n v="653.11"/>
    <n v="22"/>
    <n v="1"/>
    <x v="0"/>
    <x v="0"/>
    <x v="6"/>
  </r>
  <r>
    <s v="3566136"/>
    <x v="1"/>
    <s v="Boulevard Homes NW LLC(MRE)"/>
    <s v="708 NW 138th St"/>
    <s v="Vancouver"/>
    <s v="WA"/>
    <s v="720"/>
    <x v="1"/>
    <x v="1"/>
    <x v="3"/>
    <m/>
    <x v="5"/>
    <n v="684.55"/>
    <n v="16"/>
    <n v="1"/>
    <x v="0"/>
    <x v="0"/>
    <x v="6"/>
  </r>
  <r>
    <s v="3566137"/>
    <x v="1"/>
    <s v="Boulevard Homes NW LLC(MRE)"/>
    <s v="712 NW 138th St"/>
    <s v="Vancouver"/>
    <s v="WA"/>
    <s v="720"/>
    <x v="1"/>
    <x v="1"/>
    <x v="3"/>
    <m/>
    <x v="5"/>
    <n v="686.03"/>
    <n v="24"/>
    <n v="1"/>
    <x v="0"/>
    <x v="0"/>
    <x v="6"/>
  </r>
  <r>
    <s v="3566153"/>
    <x v="1"/>
    <s v="LGI Homes Oregon LLC(MRE)"/>
    <s v="16501 NE 93rd Way"/>
    <s v="Vancouver"/>
    <s v="WA"/>
    <s v="720"/>
    <x v="1"/>
    <x v="1"/>
    <x v="3"/>
    <m/>
    <x v="5"/>
    <n v="682.34"/>
    <n v="28"/>
    <n v="1"/>
    <x v="0"/>
    <x v="0"/>
    <x v="6"/>
  </r>
  <r>
    <s v="3566156"/>
    <x v="1"/>
    <s v="Hendrickson Development Inc(MRE)"/>
    <s v="1710 NW 24th Ave"/>
    <s v="Battle Ground"/>
    <s v="WA"/>
    <s v="720"/>
    <x v="1"/>
    <x v="1"/>
    <x v="3"/>
    <m/>
    <x v="5"/>
    <n v="681.57"/>
    <n v="24"/>
    <n v="1"/>
    <x v="0"/>
    <x v="0"/>
    <x v="6"/>
  </r>
  <r>
    <s v="3566233"/>
    <x v="1"/>
    <s v="Marbella Estates LLC(MRE)"/>
    <s v="11550 NE 125th Ave"/>
    <s v="Vancouver"/>
    <s v="WA"/>
    <s v="720"/>
    <x v="1"/>
    <x v="1"/>
    <x v="3"/>
    <m/>
    <x v="5"/>
    <n v="681.01"/>
    <n v="21"/>
    <n v="1"/>
    <x v="0"/>
    <x v="0"/>
    <x v="6"/>
  </r>
  <r>
    <s v="3566234"/>
    <x v="1"/>
    <s v="Marbella Estates LLC(MRE)"/>
    <s v="11554 NE 125th Ave"/>
    <s v="Vancouver"/>
    <s v="WA"/>
    <s v="720"/>
    <x v="1"/>
    <x v="1"/>
    <x v="3"/>
    <m/>
    <x v="5"/>
    <n v="681.01"/>
    <n v="21"/>
    <n v="1"/>
    <x v="0"/>
    <x v="0"/>
    <x v="6"/>
  </r>
  <r>
    <s v="3566235"/>
    <x v="1"/>
    <s v="Aho Construction(C5C)"/>
    <s v="13311 NE 61st Ave"/>
    <s v="Vancouver"/>
    <s v="WA"/>
    <s v="720"/>
    <x v="1"/>
    <x v="1"/>
    <x v="3"/>
    <m/>
    <x v="5"/>
    <n v="649.04"/>
    <n v="23"/>
    <n v="1"/>
    <x v="0"/>
    <x v="0"/>
    <x v="6"/>
  </r>
  <r>
    <s v="3566236"/>
    <x v="1"/>
    <s v="Aho Construction(C5C)"/>
    <s v="13213 NE 61st Ave"/>
    <s v="Vancouver"/>
    <s v="WA"/>
    <s v="720"/>
    <x v="1"/>
    <x v="1"/>
    <x v="3"/>
    <m/>
    <x v="5"/>
    <n v="649.04"/>
    <n v="23"/>
    <n v="1"/>
    <x v="0"/>
    <x v="0"/>
    <x v="6"/>
  </r>
  <r>
    <s v="3566238"/>
    <x v="1"/>
    <s v="Aho Construction I, Inc.(CAG)"/>
    <s v="8504 NE 83rd Ct"/>
    <s v="Vancouver"/>
    <s v="WA"/>
    <s v="720"/>
    <x v="1"/>
    <x v="1"/>
    <x v="3"/>
    <m/>
    <x v="5"/>
    <n v="653.11"/>
    <n v="22"/>
    <n v="1"/>
    <x v="0"/>
    <x v="0"/>
    <x v="6"/>
  </r>
  <r>
    <s v="3566378"/>
    <x v="1"/>
    <s v="Pacific Lifestyle Homes(MRE)"/>
    <s v="4910 NE 134th St"/>
    <s v="Vancouver"/>
    <s v="WA"/>
    <s v="720"/>
    <x v="1"/>
    <x v="1"/>
    <x v="3"/>
    <m/>
    <x v="5"/>
    <n v="681.38"/>
    <n v="23"/>
    <n v="1"/>
    <x v="0"/>
    <x v="0"/>
    <x v="6"/>
  </r>
  <r>
    <s v="3566379"/>
    <x v="1"/>
    <s v="Helmes Inc(CAG)"/>
    <s v="8505 NE 165th Ave"/>
    <s v="Vancouver"/>
    <s v="WA"/>
    <s v="720"/>
    <x v="1"/>
    <x v="1"/>
    <x v="3"/>
    <m/>
    <x v="5"/>
    <n v="649.97"/>
    <n v="28"/>
    <n v="1"/>
    <x v="0"/>
    <x v="0"/>
    <x v="6"/>
  </r>
  <r>
    <s v="3566436"/>
    <x v="1"/>
    <s v="Iltz, Steve J(C5C)"/>
    <s v="309 NE 28th St"/>
    <s v="Battle Ground"/>
    <s v="WA"/>
    <s v="720"/>
    <x v="1"/>
    <x v="1"/>
    <x v="3"/>
    <m/>
    <x v="5"/>
    <n v="655.81"/>
    <n v="35"/>
    <n v="1"/>
    <x v="0"/>
    <x v="0"/>
    <x v="4"/>
  </r>
  <r>
    <s v="3566470"/>
    <x v="1"/>
    <s v="Lennar Northwest Inc(MRE)"/>
    <s v="8701 N Appleton St"/>
    <s v="Camas"/>
    <s v="WA"/>
    <s v="720"/>
    <x v="1"/>
    <x v="1"/>
    <x v="3"/>
    <m/>
    <x v="5"/>
    <n v="648.12"/>
    <n v="18"/>
    <n v="1"/>
    <x v="0"/>
    <x v="0"/>
    <x v="6"/>
  </r>
  <r>
    <s v="3566513"/>
    <x v="1"/>
    <s v="Manor Homes WA Inc(CAG)"/>
    <s v="12523 NE 109th St"/>
    <s v="Vancouver"/>
    <s v="WA"/>
    <s v="720"/>
    <x v="1"/>
    <x v="1"/>
    <x v="3"/>
    <m/>
    <x v="5"/>
    <n v="683.45"/>
    <n v="24"/>
    <n v="1"/>
    <x v="0"/>
    <x v="0"/>
    <x v="6"/>
  </r>
  <r>
    <s v="3566545"/>
    <x v="1"/>
    <s v="Aho Construction I, Inc.(CAG)"/>
    <s v="6412 NE 133rd Way"/>
    <s v="Vancouver"/>
    <s v="WA"/>
    <s v="720"/>
    <x v="1"/>
    <x v="1"/>
    <x v="3"/>
    <m/>
    <x v="5"/>
    <n v="651.02"/>
    <n v="24"/>
    <n v="1"/>
    <x v="0"/>
    <x v="0"/>
    <x v="6"/>
  </r>
  <r>
    <s v="3566618"/>
    <x v="1"/>
    <s v="Helmes Inc(MRE)"/>
    <s v="18510 NE 82nd St"/>
    <s v="Vancouver"/>
    <s v="WA"/>
    <s v="720"/>
    <x v="1"/>
    <x v="1"/>
    <x v="3"/>
    <m/>
    <x v="5"/>
    <n v="651.76"/>
    <n v="28"/>
    <n v="1"/>
    <x v="0"/>
    <x v="0"/>
    <x v="6"/>
  </r>
  <r>
    <s v="3566620"/>
    <x v="1"/>
    <s v="Summerplace Homes(MRE)"/>
    <s v="1566 S Nighthawk Cir"/>
    <s v="Ridgefield"/>
    <s v="WA"/>
    <s v="720"/>
    <x v="1"/>
    <x v="1"/>
    <x v="3"/>
    <m/>
    <x v="5"/>
    <n v="684.74"/>
    <n v="31"/>
    <n v="1"/>
    <x v="0"/>
    <x v="0"/>
    <x v="6"/>
  </r>
  <r>
    <s v="3566820"/>
    <x v="1"/>
    <s v="Helmes Inc(CAG)"/>
    <s v="8111 NE 186th Ave"/>
    <s v="Vancouver"/>
    <s v="WA"/>
    <s v="720"/>
    <x v="1"/>
    <x v="1"/>
    <x v="3"/>
    <m/>
    <x v="5"/>
    <n v="651.41"/>
    <n v="26"/>
    <n v="1"/>
    <x v="0"/>
    <x v="0"/>
    <x v="6"/>
  </r>
  <r>
    <s v="3566869"/>
    <x v="1"/>
    <s v="Pacific Lifestyle Homes(MRE)"/>
    <s v="13216 NE 61st Ave"/>
    <s v="Vancouver"/>
    <s v="WA"/>
    <s v="720"/>
    <x v="1"/>
    <x v="1"/>
    <x v="3"/>
    <m/>
    <x v="5"/>
    <n v="682.34"/>
    <n v="18"/>
    <n v="1"/>
    <x v="0"/>
    <x v="0"/>
    <x v="6"/>
  </r>
  <r>
    <s v="3566872"/>
    <x v="1"/>
    <s v="Pahlisch Homes Inc(MRE)"/>
    <s v="6630 NE 73rd Ave"/>
    <s v="Vancouver"/>
    <s v="WA"/>
    <s v="720"/>
    <x v="1"/>
    <x v="1"/>
    <x v="3"/>
    <m/>
    <x v="5"/>
    <n v="653.61"/>
    <n v="38"/>
    <n v="1"/>
    <x v="0"/>
    <x v="0"/>
    <x v="6"/>
  </r>
  <r>
    <s v="3566926"/>
    <x v="1"/>
    <s v="Glavin Development LLC(C5C)"/>
    <s v="13513 NE 62nd Ct"/>
    <s v="Vancouver"/>
    <s v="WA"/>
    <s v="720"/>
    <x v="1"/>
    <x v="1"/>
    <x v="3"/>
    <m/>
    <x v="5"/>
    <n v="683.45"/>
    <n v="24"/>
    <n v="1"/>
    <x v="0"/>
    <x v="0"/>
    <x v="6"/>
  </r>
  <r>
    <s v="3567253"/>
    <x v="1"/>
    <s v="Pacific Lifestyle Homes(MRE)"/>
    <s v="16607 NE 87th St"/>
    <s v="Vancouver"/>
    <s v="WA"/>
    <s v="720"/>
    <x v="1"/>
    <x v="1"/>
    <x v="3"/>
    <m/>
    <x v="5"/>
    <n v="683.09"/>
    <n v="25"/>
    <n v="1"/>
    <x v="0"/>
    <x v="0"/>
    <x v="6"/>
  </r>
  <r>
    <s v="3567316"/>
    <x v="1"/>
    <s v="Soaring Eagle Inc(C5C)"/>
    <s v="3515 NW McMaster Dr"/>
    <s v="Camas"/>
    <s v="WA"/>
    <s v="720"/>
    <x v="1"/>
    <x v="1"/>
    <x v="0"/>
    <m/>
    <x v="5"/>
    <n v="667.82"/>
    <n v="55"/>
    <n v="1"/>
    <x v="0"/>
    <x v="0"/>
    <x v="6"/>
  </r>
  <r>
    <s v="3567343"/>
    <x v="1"/>
    <s v="Krippner Homes NW LLC(C5C)"/>
    <s v="14208 NE 51st Ct"/>
    <s v="Vancouver"/>
    <s v="WA"/>
    <s v="720"/>
    <x v="1"/>
    <x v="1"/>
    <x v="3"/>
    <m/>
    <x v="5"/>
    <n v="684.2"/>
    <n v="31"/>
    <n v="1"/>
    <x v="0"/>
    <x v="0"/>
    <x v="6"/>
  </r>
  <r>
    <s v="3567351"/>
    <x v="1"/>
    <s v="Lennar Northwest Inc(C5C)"/>
    <s v="3928 S Kennedy Dr"/>
    <s v="Ridgefield"/>
    <s v="WA"/>
    <s v="720"/>
    <x v="1"/>
    <x v="1"/>
    <x v="3"/>
    <m/>
    <x v="5"/>
    <n v="652.30999999999995"/>
    <n v="27"/>
    <n v="1"/>
    <x v="0"/>
    <x v="0"/>
    <x v="6"/>
  </r>
  <r>
    <s v="3567352"/>
    <x v="1"/>
    <s v="Lennar Northwest Inc(C5C)"/>
    <s v="4010 S Kennedy Dr"/>
    <s v="Ridgefield"/>
    <s v="WA"/>
    <s v="720"/>
    <x v="1"/>
    <x v="1"/>
    <x v="3"/>
    <m/>
    <x v="5"/>
    <n v="652.5"/>
    <n v="28"/>
    <n v="1"/>
    <x v="0"/>
    <x v="0"/>
    <x v="6"/>
  </r>
  <r>
    <s v="3567358"/>
    <x v="1"/>
    <s v="Lennar Northwest Inc(MRE)"/>
    <s v="8723 N Appleton St"/>
    <s v="Camas"/>
    <s v="WA"/>
    <s v="720"/>
    <x v="1"/>
    <x v="1"/>
    <x v="3"/>
    <m/>
    <x v="5"/>
    <n v="902.5"/>
    <n v="32"/>
    <n v="1"/>
    <x v="0"/>
    <x v="0"/>
    <x v="6"/>
  </r>
  <r>
    <s v="3567359"/>
    <x v="1"/>
    <s v="Lennar Northwest Inc(MRE)"/>
    <s v="8715 N Appleton St"/>
    <s v="Camas"/>
    <s v="WA"/>
    <s v="720"/>
    <x v="1"/>
    <x v="1"/>
    <x v="3"/>
    <m/>
    <x v="5"/>
    <n v="651.99"/>
    <n v="32"/>
    <n v="1"/>
    <x v="0"/>
    <x v="0"/>
    <x v="6"/>
  </r>
  <r>
    <s v="3567360"/>
    <x v="1"/>
    <s v="Lennar Northwest Inc(C5C)"/>
    <s v="13211 NE 114th Way"/>
    <s v="Vancouver"/>
    <s v="WA"/>
    <s v="720"/>
    <x v="1"/>
    <x v="1"/>
    <x v="3"/>
    <m/>
    <x v="5"/>
    <n v="650.69000000000005"/>
    <n v="25"/>
    <n v="1"/>
    <x v="0"/>
    <x v="0"/>
    <x v="6"/>
  </r>
  <r>
    <s v="3567361"/>
    <x v="1"/>
    <s v="Lennar Northwest Inc(C5C)"/>
    <s v="13207 NE 114th Way"/>
    <s v="Vancouver"/>
    <s v="WA"/>
    <s v="720"/>
    <x v="1"/>
    <x v="1"/>
    <x v="3"/>
    <m/>
    <x v="5"/>
    <n v="650.88"/>
    <n v="26"/>
    <n v="1"/>
    <x v="0"/>
    <x v="0"/>
    <x v="6"/>
  </r>
  <r>
    <s v="3567362"/>
    <x v="1"/>
    <s v="Omega NW Inc(CAG)"/>
    <s v="4304 NE 136th Ave"/>
    <s v="Vancouver"/>
    <s v="WA"/>
    <s v="720"/>
    <x v="1"/>
    <x v="1"/>
    <x v="3"/>
    <m/>
    <x v="5"/>
    <n v="1056.17"/>
    <n v="22"/>
    <n v="1"/>
    <x v="0"/>
    <x v="0"/>
    <x v="6"/>
  </r>
  <r>
    <s v="3567382"/>
    <x v="1"/>
    <s v="Lennar Northwest Inc(MRE)"/>
    <s v="7807 NE 178th Dr"/>
    <s v="Vancouver"/>
    <s v="WA"/>
    <s v="720"/>
    <x v="1"/>
    <x v="1"/>
    <x v="3"/>
    <m/>
    <x v="5"/>
    <n v="657.19"/>
    <n v="60"/>
    <n v="1"/>
    <x v="0"/>
    <x v="0"/>
    <x v="6"/>
  </r>
  <r>
    <s v="3567383"/>
    <x v="1"/>
    <s v="Lennar Northwest Inc(MRE)"/>
    <s v="7808 NE 180th Ave"/>
    <s v="Vancouver"/>
    <s v="WA"/>
    <s v="720"/>
    <x v="1"/>
    <x v="1"/>
    <x v="3"/>
    <m/>
    <x v="5"/>
    <n v="651.99"/>
    <n v="32"/>
    <n v="1"/>
    <x v="0"/>
    <x v="0"/>
    <x v="6"/>
  </r>
  <r>
    <s v="3567426"/>
    <x v="1"/>
    <s v="Pacific Lifestyle Homes(C5C)"/>
    <s v="5807 NE 132nd St"/>
    <s v="Vancouver"/>
    <s v="WA"/>
    <s v="720"/>
    <x v="1"/>
    <x v="1"/>
    <x v="3"/>
    <m/>
    <x v="5"/>
    <n v="682.53"/>
    <n v="19"/>
    <n v="1"/>
    <x v="0"/>
    <x v="0"/>
    <x v="6"/>
  </r>
  <r>
    <s v="3567427"/>
    <x v="1"/>
    <s v="Pacific Lifestyle Homes(C5C)"/>
    <s v="13012 NE 61st Ave"/>
    <s v="Vancouver"/>
    <s v="WA"/>
    <s v="720"/>
    <x v="1"/>
    <x v="1"/>
    <x v="3"/>
    <m/>
    <x v="5"/>
    <n v="683.07"/>
    <n v="22"/>
    <n v="1"/>
    <x v="0"/>
    <x v="0"/>
    <x v="6"/>
  </r>
  <r>
    <s v="3567447"/>
    <x v="1"/>
    <s v="MCM of Washington Inc.(C5C)"/>
    <s v="1412 NE 172nd St"/>
    <s v="Ridgefield"/>
    <s v="WA"/>
    <s v="720"/>
    <x v="1"/>
    <x v="1"/>
    <x v="3"/>
    <m/>
    <x v="5"/>
    <n v="651.20000000000005"/>
    <n v="21"/>
    <n v="1"/>
    <x v="0"/>
    <x v="0"/>
    <x v="6"/>
  </r>
  <r>
    <s v="3567449"/>
    <x v="1"/>
    <s v="MCM of Washington Inc.(C5C)"/>
    <s v="17111 NE 14th Ave"/>
    <s v="Ridgefield"/>
    <s v="WA"/>
    <s v="720"/>
    <x v="1"/>
    <x v="1"/>
    <x v="3"/>
    <m/>
    <x v="5"/>
    <n v="650.84"/>
    <n v="19"/>
    <n v="1"/>
    <x v="0"/>
    <x v="0"/>
    <x v="6"/>
  </r>
  <r>
    <s v="3567454"/>
    <x v="1"/>
    <s v="Marbella Estates LLC(C5C)"/>
    <s v="11557 NE 125th Ave"/>
    <s v="Vancouver"/>
    <s v="WA"/>
    <s v="720"/>
    <x v="1"/>
    <x v="1"/>
    <x v="3"/>
    <m/>
    <x v="5"/>
    <n v="684.04"/>
    <n v="29"/>
    <n v="1"/>
    <x v="0"/>
    <x v="0"/>
    <x v="6"/>
  </r>
  <r>
    <s v="3567455"/>
    <x v="1"/>
    <s v="Marbella Estates LLC(C5C)"/>
    <s v="11553 NE 125th Ave"/>
    <s v="Vancouver"/>
    <s v="WA"/>
    <s v="720"/>
    <x v="1"/>
    <x v="1"/>
    <x v="3"/>
    <m/>
    <x v="5"/>
    <n v="684.04"/>
    <n v="29"/>
    <n v="1"/>
    <x v="0"/>
    <x v="0"/>
    <x v="6"/>
  </r>
  <r>
    <s v="3567466"/>
    <x v="1"/>
    <s v="Helmes Inc(C5C)"/>
    <s v="1139 S 44th Ave"/>
    <s v="Ridgefield"/>
    <s v="WA"/>
    <s v="720"/>
    <x v="1"/>
    <x v="1"/>
    <x v="3"/>
    <m/>
    <x v="5"/>
    <n v="651.38"/>
    <n v="22"/>
    <n v="1"/>
    <x v="0"/>
    <x v="0"/>
    <x v="6"/>
  </r>
  <r>
    <s v="3567467"/>
    <x v="1"/>
    <s v="Helmes Inc(C5C)"/>
    <s v="4135 S 11th Cir"/>
    <s v="Ridgefield"/>
    <s v="WA"/>
    <s v="720"/>
    <x v="1"/>
    <x v="1"/>
    <x v="3"/>
    <m/>
    <x v="5"/>
    <n v="659.54"/>
    <n v="66"/>
    <n v="1"/>
    <x v="0"/>
    <x v="0"/>
    <x v="6"/>
  </r>
  <r>
    <s v="3567476"/>
    <x v="1"/>
    <s v="Hendrickson Development Inc(C5C)"/>
    <s v="2824 NE 8th Ave"/>
    <s v="Battle Ground"/>
    <s v="WA"/>
    <s v="720"/>
    <x v="1"/>
    <x v="1"/>
    <x v="3"/>
    <m/>
    <x v="5"/>
    <n v="683.85"/>
    <n v="22"/>
    <n v="1"/>
    <x v="0"/>
    <x v="0"/>
    <x v="6"/>
  </r>
  <r>
    <s v="3567589"/>
    <x v="1"/>
    <s v="MCM of Washington Inc.(CAG)"/>
    <s v="1103 NE 14th Way"/>
    <s v="Battle Ground"/>
    <s v="WA"/>
    <s v="720"/>
    <x v="1"/>
    <x v="1"/>
    <x v="3"/>
    <m/>
    <x v="5"/>
    <n v="652.69000000000005"/>
    <n v="29"/>
    <n v="1"/>
    <x v="0"/>
    <x v="0"/>
    <x v="6"/>
  </r>
  <r>
    <s v="3567590"/>
    <x v="1"/>
    <s v="MCM of Washington Inc.(CAG)"/>
    <s v="1121 NE 14th Way"/>
    <s v="Battle Ground"/>
    <s v="WA"/>
    <s v="720"/>
    <x v="1"/>
    <x v="1"/>
    <x v="3"/>
    <m/>
    <x v="5"/>
    <n v="683.85"/>
    <n v="22"/>
    <n v="1"/>
    <x v="0"/>
    <x v="0"/>
    <x v="6"/>
  </r>
  <r>
    <s v="3567591"/>
    <x v="1"/>
    <s v="MCM of Washington Inc.(CAG)"/>
    <s v="1118 NE 14th Way"/>
    <s v="Battle Ground"/>
    <s v="WA"/>
    <s v="720"/>
    <x v="1"/>
    <x v="1"/>
    <x v="3"/>
    <m/>
    <x v="5"/>
    <n v="652.5"/>
    <n v="28"/>
    <n v="1"/>
    <x v="0"/>
    <x v="0"/>
    <x v="6"/>
  </r>
  <r>
    <s v="3567595"/>
    <x v="1"/>
    <s v="MCM of Washington Inc.(CAG)"/>
    <s v="1212 NE 11th Pl"/>
    <s v="Battle Ground"/>
    <s v="WA"/>
    <s v="720"/>
    <x v="1"/>
    <x v="1"/>
    <x v="3"/>
    <m/>
    <x v="5"/>
    <n v="652.30999999999995"/>
    <n v="27"/>
    <n v="1"/>
    <x v="0"/>
    <x v="0"/>
    <x v="6"/>
  </r>
  <r>
    <s v="3567600"/>
    <x v="1"/>
    <s v="Paul Karlsen Building LLC(C5C)"/>
    <s v="406 NE 29th St"/>
    <s v="Battle Ground"/>
    <s v="WA"/>
    <s v="720"/>
    <x v="1"/>
    <x v="1"/>
    <x v="3"/>
    <m/>
    <x v="5"/>
    <n v="684.04"/>
    <n v="23"/>
    <n v="1"/>
    <x v="0"/>
    <x v="0"/>
    <x v="6"/>
  </r>
  <r>
    <s v="3567619"/>
    <x v="1"/>
    <s v="MCM of Washington Inc.(CAG)"/>
    <s v="1324 NE 12th Ct"/>
    <s v="Battle Ground"/>
    <s v="WA"/>
    <s v="720"/>
    <x v="1"/>
    <x v="1"/>
    <x v="3"/>
    <m/>
    <x v="5"/>
    <n v="852.86"/>
    <n v="30"/>
    <n v="1"/>
    <x v="0"/>
    <x v="0"/>
    <x v="6"/>
  </r>
  <r>
    <s v="3567664"/>
    <x v="1"/>
    <s v="Krenzler Homes Inc(MRE)"/>
    <s v="317 NE 28th St"/>
    <s v="Battle Ground"/>
    <s v="WA"/>
    <s v="720"/>
    <x v="1"/>
    <x v="1"/>
    <x v="3"/>
    <m/>
    <x v="5"/>
    <n v="688.32"/>
    <n v="46"/>
    <n v="1"/>
    <x v="0"/>
    <x v="0"/>
    <x v="6"/>
  </r>
  <r>
    <s v="3567669"/>
    <x v="1"/>
    <s v="Pacific Lifestyle Homes(MRE)"/>
    <s v="4903 NE 135th St"/>
    <s v="Vancouver"/>
    <s v="WA"/>
    <s v="720"/>
    <x v="1"/>
    <x v="1"/>
    <x v="3"/>
    <m/>
    <x v="5"/>
    <n v="686.46"/>
    <n v="36"/>
    <n v="1"/>
    <x v="0"/>
    <x v="0"/>
    <x v="6"/>
  </r>
  <r>
    <s v="3567712"/>
    <x v="1"/>
    <s v="Manor Homes Washington Inc(C5C)"/>
    <s v="12407 NE 109th St"/>
    <s v="Vancouver"/>
    <s v="WA"/>
    <s v="720"/>
    <x v="1"/>
    <x v="1"/>
    <x v="3"/>
    <m/>
    <x v="5"/>
    <n v="677.98"/>
    <n v="14"/>
    <n v="1"/>
    <x v="0"/>
    <x v="0"/>
    <x v="6"/>
  </r>
  <r>
    <s v="3567713"/>
    <x v="1"/>
    <s v="Manor Homes Washington Inc(C5C)"/>
    <s v="12408 NE 109th St"/>
    <s v="Vancouver"/>
    <s v="WA"/>
    <s v="720"/>
    <x v="1"/>
    <x v="1"/>
    <x v="3"/>
    <m/>
    <x v="5"/>
    <n v="679.28"/>
    <n v="21"/>
    <n v="1"/>
    <x v="0"/>
    <x v="0"/>
    <x v="6"/>
  </r>
  <r>
    <s v="3567714"/>
    <x v="1"/>
    <s v="Manor Homes Washington Inc(C5C)"/>
    <s v="12409 NE 109th St"/>
    <s v="Vancouver"/>
    <s v="WA"/>
    <s v="720"/>
    <x v="1"/>
    <x v="1"/>
    <x v="3"/>
    <m/>
    <x v="5"/>
    <n v="678.36"/>
    <n v="16"/>
    <n v="1"/>
    <x v="0"/>
    <x v="0"/>
    <x v="6"/>
  </r>
  <r>
    <s v="3567715"/>
    <x v="1"/>
    <s v="Manor Homes Washington Inc(C5C)"/>
    <s v="12413 NE 109th St"/>
    <s v="Vancouver"/>
    <s v="WA"/>
    <s v="720"/>
    <x v="1"/>
    <x v="1"/>
    <x v="3"/>
    <m/>
    <x v="5"/>
    <n v="678.54"/>
    <n v="17"/>
    <n v="1"/>
    <x v="0"/>
    <x v="0"/>
    <x v="6"/>
  </r>
  <r>
    <s v="3567716"/>
    <x v="1"/>
    <s v="Manor Homes Washington Inc(C5C)"/>
    <s v="12519 NE 109th St"/>
    <s v="Vancouver"/>
    <s v="WA"/>
    <s v="720"/>
    <x v="1"/>
    <x v="1"/>
    <x v="3"/>
    <m/>
    <x v="5"/>
    <n v="677.79"/>
    <n v="13"/>
    <n v="1"/>
    <x v="0"/>
    <x v="0"/>
    <x v="6"/>
  </r>
  <r>
    <s v="3567717"/>
    <x v="1"/>
    <s v="Manor Homes Washington Inc(C5C)"/>
    <s v="12521 NE 109th St"/>
    <s v="Vancouver"/>
    <s v="WA"/>
    <s v="720"/>
    <x v="1"/>
    <x v="1"/>
    <x v="3"/>
    <m/>
    <x v="5"/>
    <n v="678.36"/>
    <n v="16"/>
    <n v="1"/>
    <x v="0"/>
    <x v="0"/>
    <x v="6"/>
  </r>
  <r>
    <s v="3567727"/>
    <x v="1"/>
    <s v="Pacific Lifestyle Homes(C5C)"/>
    <s v="15310 NE 14th St"/>
    <s v="Vancouver"/>
    <s v="WA"/>
    <s v="720"/>
    <x v="1"/>
    <x v="1"/>
    <x v="3"/>
    <m/>
    <x v="5"/>
    <n v="682.73"/>
    <n v="22"/>
    <n v="1"/>
    <x v="0"/>
    <x v="0"/>
    <x v="6"/>
  </r>
  <r>
    <s v="3567728"/>
    <x v="1"/>
    <s v="Pacific Lifestyle Homes(C5C)"/>
    <s v="15322 NE 15th St"/>
    <s v="Vancouver"/>
    <s v="WA"/>
    <s v="720"/>
    <x v="1"/>
    <x v="1"/>
    <x v="3"/>
    <m/>
    <x v="5"/>
    <n v="683.11"/>
    <n v="24"/>
    <n v="1"/>
    <x v="0"/>
    <x v="0"/>
    <x v="6"/>
  </r>
  <r>
    <s v="3567758"/>
    <x v="1"/>
    <s v="Pacific Lifestyle Homes(J2R)"/>
    <s v="16111 NE 8th St"/>
    <s v="Vancouver"/>
    <s v="WA"/>
    <s v="720"/>
    <x v="1"/>
    <x v="1"/>
    <x v="3"/>
    <m/>
    <x v="5"/>
    <n v="689.38"/>
    <n v="25"/>
    <n v="1"/>
    <x v="0"/>
    <x v="0"/>
    <x v="6"/>
  </r>
  <r>
    <s v="3567782"/>
    <x v="1"/>
    <s v="Pacific Lifestyle Homes(J2R)"/>
    <s v="18511 NE 81st St"/>
    <s v="Vancouver"/>
    <s v="WA"/>
    <s v="720"/>
    <x v="1"/>
    <x v="1"/>
    <x v="3"/>
    <m/>
    <x v="5"/>
    <n v="689.01"/>
    <n v="23"/>
    <n v="1"/>
    <x v="0"/>
    <x v="0"/>
    <x v="6"/>
  </r>
  <r>
    <s v="3567796"/>
    <x v="1"/>
    <s v="Hutton, Mark A(MRE)"/>
    <s v="3273 39th Ct"/>
    <s v="Washougal"/>
    <s v="WA"/>
    <s v="720"/>
    <x v="1"/>
    <x v="1"/>
    <x v="3"/>
    <m/>
    <x v="5"/>
    <n v="672.29"/>
    <n v="81"/>
    <n v="1"/>
    <x v="0"/>
    <x v="0"/>
    <x v="4"/>
  </r>
  <r>
    <s v="3567812"/>
    <x v="1"/>
    <s v="North Columbia Homes(MRE)"/>
    <s v="9512 NE 157th Ct"/>
    <s v="Vancouver"/>
    <s v="WA"/>
    <s v="720"/>
    <x v="1"/>
    <x v="1"/>
    <x v="3"/>
    <m/>
    <x v="5"/>
    <n v="689.57"/>
    <n v="26"/>
    <n v="1"/>
    <x v="0"/>
    <x v="0"/>
    <x v="6"/>
  </r>
  <r>
    <s v="3567843"/>
    <x v="1"/>
    <s v="MCM of Washington Inc.(MRE)"/>
    <s v="17002 NE 17th Ave"/>
    <s v="Ridgefield"/>
    <s v="WA"/>
    <s v="720"/>
    <x v="1"/>
    <x v="1"/>
    <x v="3"/>
    <m/>
    <x v="5"/>
    <n v="656.5"/>
    <n v="24"/>
    <n v="1"/>
    <x v="0"/>
    <x v="0"/>
    <x v="6"/>
  </r>
  <r>
    <s v="3567844"/>
    <x v="1"/>
    <s v="MCM of Washington Inc.(MRE)"/>
    <s v="17007 NE 19th Ave"/>
    <s v="Ridgefield"/>
    <s v="WA"/>
    <s v="720"/>
    <x v="1"/>
    <x v="1"/>
    <x v="3"/>
    <m/>
    <x v="5"/>
    <n v="665.95"/>
    <n v="75"/>
    <n v="1"/>
    <x v="0"/>
    <x v="0"/>
    <x v="6"/>
  </r>
  <r>
    <s v="3567845"/>
    <x v="1"/>
    <s v="MCM of Washington Inc.(MRE)"/>
    <s v="1719 NE 169th St"/>
    <s v="Ridgefield"/>
    <s v="WA"/>
    <s v="720"/>
    <x v="1"/>
    <x v="1"/>
    <x v="3"/>
    <m/>
    <x v="5"/>
    <n v="655.94"/>
    <n v="21"/>
    <n v="1"/>
    <x v="0"/>
    <x v="0"/>
    <x v="6"/>
  </r>
  <r>
    <s v="3567878"/>
    <x v="1"/>
    <s v="Helmes Inc(WEB)"/>
    <s v="13109 NE 60th Ave"/>
    <s v="Vancouver"/>
    <s v="WA"/>
    <s v="720"/>
    <x v="1"/>
    <x v="1"/>
    <x v="3"/>
    <m/>
    <x v="5"/>
    <n v="689.01"/>
    <n v="23"/>
    <n v="1"/>
    <x v="0"/>
    <x v="0"/>
    <x v="6"/>
  </r>
  <r>
    <s v="3567935"/>
    <x v="1"/>
    <s v="Krippner Homes NW LLC(MRE)"/>
    <s v="3141 N Canyon Cir"/>
    <s v="Ridgefield"/>
    <s v="WA"/>
    <s v="720"/>
    <x v="1"/>
    <x v="1"/>
    <x v="3"/>
    <m/>
    <x v="5"/>
    <n v="689.38"/>
    <n v="25"/>
    <n v="1"/>
    <x v="0"/>
    <x v="0"/>
    <x v="6"/>
  </r>
  <r>
    <s v="3567951"/>
    <x v="1"/>
    <s v="Krippner Homes NW LLC(MRE)"/>
    <s v="3149 N Canyon Cir"/>
    <s v="Ridgefield"/>
    <s v="WA"/>
    <s v="720"/>
    <x v="1"/>
    <x v="1"/>
    <x v="3"/>
    <m/>
    <x v="5"/>
    <n v="689.42"/>
    <n v="25"/>
    <n v="1"/>
    <x v="0"/>
    <x v="0"/>
    <x v="6"/>
  </r>
  <r>
    <s v="3568034"/>
    <x v="1"/>
    <s v="Omega NW Inc(C5C)"/>
    <s v="4202 NE 136th Ave"/>
    <s v="Vancouver"/>
    <s v="WA"/>
    <s v="720"/>
    <x v="1"/>
    <x v="1"/>
    <x v="3"/>
    <m/>
    <x v="5"/>
    <n v="651.02"/>
    <n v="20"/>
    <n v="1"/>
    <x v="0"/>
    <x v="0"/>
    <x v="6"/>
  </r>
  <r>
    <s v="3568042"/>
    <x v="1"/>
    <s v="Urban NW Custom Homes Inc(CAG)"/>
    <s v="11235 NE 135th Ave"/>
    <s v="Vancouver"/>
    <s v="WA"/>
    <s v="720"/>
    <x v="1"/>
    <x v="1"/>
    <x v="3"/>
    <m/>
    <x v="5"/>
    <n v="651.02"/>
    <n v="20"/>
    <n v="1"/>
    <x v="0"/>
    <x v="0"/>
    <x v="6"/>
  </r>
  <r>
    <s v="3568073"/>
    <x v="1"/>
    <s v="Pacific Lifestyle Homes(MRE)"/>
    <s v="8112 NE 182nd Pl"/>
    <s v="Vancouver"/>
    <s v="WA"/>
    <s v="720"/>
    <x v="1"/>
    <x v="1"/>
    <x v="3"/>
    <m/>
    <x v="5"/>
    <n v="689.38"/>
    <n v="25"/>
    <n v="1"/>
    <x v="0"/>
    <x v="0"/>
    <x v="6"/>
  </r>
  <r>
    <s v="3568165"/>
    <x v="1"/>
    <s v="Boulevard Homes NW LLC(CAG)"/>
    <s v="728 NW 138th St"/>
    <s v="Vancouver"/>
    <s v="WA"/>
    <s v="720"/>
    <x v="1"/>
    <x v="1"/>
    <x v="3"/>
    <m/>
    <x v="5"/>
    <n v="655.39"/>
    <n v="18"/>
    <n v="1"/>
    <x v="0"/>
    <x v="0"/>
    <x v="6"/>
  </r>
  <r>
    <s v="3568166"/>
    <x v="1"/>
    <s v="Boulevard Homes NW LLC(CAG)"/>
    <s v="700 NW 138th St"/>
    <s v="Vancouver"/>
    <s v="WA"/>
    <s v="720"/>
    <x v="1"/>
    <x v="1"/>
    <x v="3"/>
    <m/>
    <x v="5"/>
    <n v="682.93"/>
    <n v="17"/>
    <n v="1"/>
    <x v="0"/>
    <x v="0"/>
    <x v="6"/>
  </r>
  <r>
    <s v="3568167"/>
    <x v="1"/>
    <s v="Boulevard Homes NW LLC(CAG)"/>
    <s v="704 NW 138th St"/>
    <s v="Vancouver"/>
    <s v="WA"/>
    <s v="720"/>
    <x v="1"/>
    <x v="1"/>
    <x v="3"/>
    <m/>
    <x v="5"/>
    <n v="682.93"/>
    <n v="17"/>
    <n v="1"/>
    <x v="0"/>
    <x v="0"/>
    <x v="6"/>
  </r>
  <r>
    <s v="3568173"/>
    <x v="1"/>
    <s v="MCM of Washington Inc.(MRE)"/>
    <s v="3206 NE 178th Ave"/>
    <s v="Vancouver"/>
    <s v="WA"/>
    <s v="720"/>
    <x v="1"/>
    <x v="1"/>
    <x v="0"/>
    <m/>
    <x v="5"/>
    <n v="1055.2"/>
    <n v="30"/>
    <n v="1"/>
    <x v="0"/>
    <x v="0"/>
    <x v="6"/>
  </r>
  <r>
    <s v="3568174"/>
    <x v="1"/>
    <s v="MCM of Washington Inc.(MRE)"/>
    <s v="17706 NE 33rd St"/>
    <s v="Vancouver"/>
    <s v="WA"/>
    <s v="720"/>
    <x v="1"/>
    <x v="1"/>
    <x v="0"/>
    <m/>
    <x v="5"/>
    <n v="659.95"/>
    <n v="32"/>
    <n v="1"/>
    <x v="0"/>
    <x v="0"/>
    <x v="6"/>
  </r>
  <r>
    <s v="3568190"/>
    <x v="1"/>
    <s v="Cedar Ridge Homes(MRE)"/>
    <s v="2511 NW 15th Way"/>
    <s v="Battle Ground"/>
    <s v="WA"/>
    <s v="720"/>
    <x v="1"/>
    <x v="1"/>
    <x v="3"/>
    <m/>
    <x v="5"/>
    <n v="684.78"/>
    <n v="27"/>
    <n v="1"/>
    <x v="0"/>
    <x v="0"/>
    <x v="6"/>
  </r>
  <r>
    <s v="3568271"/>
    <x v="1"/>
    <s v="Maze, Lindsey J(C5C)"/>
    <s v="612 E Spruce Ave"/>
    <s v="La Center"/>
    <s v="WA"/>
    <s v="720"/>
    <x v="1"/>
    <x v="1"/>
    <x v="3"/>
    <m/>
    <x v="5"/>
    <n v="684.04"/>
    <n v="21"/>
    <n v="1"/>
    <x v="0"/>
    <x v="0"/>
    <x v="4"/>
  </r>
  <r>
    <s v="3568324"/>
    <x v="1"/>
    <s v="K H R Homes(MRE)"/>
    <s v="17017 NE 28th Way"/>
    <s v="Vancouver"/>
    <s v="WA"/>
    <s v="720"/>
    <x v="1"/>
    <x v="1"/>
    <x v="3"/>
    <m/>
    <x v="5"/>
    <n v="684.41"/>
    <n v="25"/>
    <n v="1"/>
    <x v="0"/>
    <x v="0"/>
    <x v="6"/>
  </r>
  <r>
    <s v="3568340"/>
    <x v="1"/>
    <s v="Cascade West Development, Inc(CAG)"/>
    <s v="2203 NE 173rd St"/>
    <s v="Ridgefield"/>
    <s v="WA"/>
    <s v="720"/>
    <x v="1"/>
    <x v="1"/>
    <x v="3"/>
    <m/>
    <x v="5"/>
    <n v="684.4"/>
    <n v="25"/>
    <n v="1"/>
    <x v="0"/>
    <x v="0"/>
    <x v="6"/>
  </r>
  <r>
    <s v="3568344"/>
    <x v="1"/>
    <s v="Evergreen Habitat For Humanity(MRE)"/>
    <s v="1126 SE 77th Ct"/>
    <s v="Vancouver"/>
    <s v="WA"/>
    <s v="720"/>
    <x v="1"/>
    <x v="1"/>
    <x v="3"/>
    <m/>
    <x v="5"/>
    <n v="688.65"/>
    <n v="48"/>
    <n v="1"/>
    <x v="0"/>
    <x v="0"/>
    <x v="6"/>
  </r>
  <r>
    <s v="3568345"/>
    <x v="1"/>
    <s v="Evergreen Habitat For Humanity(MRE)"/>
    <s v="1130 SE 77th Ct"/>
    <s v="Vancouver"/>
    <s v="WA"/>
    <s v="720"/>
    <x v="1"/>
    <x v="1"/>
    <x v="3"/>
    <m/>
    <x v="5"/>
    <n v="693.28"/>
    <n v="73"/>
    <n v="1"/>
    <x v="0"/>
    <x v="0"/>
    <x v="6"/>
  </r>
  <r>
    <s v="3568362"/>
    <x v="1"/>
    <s v="Cascade West Development, Inc(CAG)"/>
    <s v="2219 NE 173rd St"/>
    <s v="Ridgefield"/>
    <s v="WA"/>
    <s v="720"/>
    <x v="1"/>
    <x v="1"/>
    <x v="3"/>
    <m/>
    <x v="5"/>
    <n v="652.12"/>
    <n v="26"/>
    <n v="1"/>
    <x v="0"/>
    <x v="0"/>
    <x v="6"/>
  </r>
  <r>
    <s v="3568364"/>
    <x v="1"/>
    <s v="Cascade West Development(C5C)"/>
    <s v="14307 NW 50th Ct"/>
    <s v="Vancouver"/>
    <s v="WA"/>
    <s v="720"/>
    <x v="1"/>
    <x v="1"/>
    <x v="3"/>
    <m/>
    <x v="5"/>
    <n v="798.19"/>
    <n v="128"/>
    <n v="1"/>
    <x v="0"/>
    <x v="0"/>
    <x v="6"/>
  </r>
  <r>
    <s v="3568396"/>
    <x v="1"/>
    <s v="Aho Construction(MRE)"/>
    <s v="6600 NE 133rd Way"/>
    <s v="Vancouver"/>
    <s v="WA"/>
    <s v="720"/>
    <x v="1"/>
    <x v="1"/>
    <x v="3"/>
    <m/>
    <x v="5"/>
    <n v="651.55999999999995"/>
    <n v="23"/>
    <n v="1"/>
    <x v="0"/>
    <x v="0"/>
    <x v="6"/>
  </r>
  <r>
    <s v="3568397"/>
    <x v="1"/>
    <s v="Aho Construction(MRE)"/>
    <s v="6303 NE 134th St"/>
    <s v="Vancouver"/>
    <s v="WA"/>
    <s v="720"/>
    <x v="1"/>
    <x v="1"/>
    <x v="3"/>
    <m/>
    <x v="5"/>
    <n v="651.01"/>
    <n v="20"/>
    <n v="1"/>
    <x v="0"/>
    <x v="0"/>
    <x v="6"/>
  </r>
  <r>
    <s v="3568410"/>
    <x v="1"/>
    <s v="Gecho Construction(MRE)"/>
    <s v="8509 NE 39th Ave"/>
    <s v="Vancouver"/>
    <s v="WA"/>
    <s v="720"/>
    <x v="1"/>
    <x v="1"/>
    <x v="3"/>
    <m/>
    <x v="5"/>
    <n v="651.76"/>
    <n v="24"/>
    <n v="1"/>
    <x v="0"/>
    <x v="0"/>
    <x v="6"/>
  </r>
  <r>
    <s v="3568413"/>
    <x v="1"/>
    <s v="Whipple Creek Village LLC(MRE)"/>
    <s v="17414 NE 16th Ave"/>
    <s v="Ridgefield"/>
    <s v="WA"/>
    <s v="720"/>
    <x v="1"/>
    <x v="1"/>
    <x v="3"/>
    <m/>
    <x v="5"/>
    <n v="688.29"/>
    <n v="46"/>
    <n v="1"/>
    <x v="0"/>
    <x v="0"/>
    <x v="6"/>
  </r>
  <r>
    <s v="3568442"/>
    <x v="1"/>
    <s v="Helmes Inc(CAG)"/>
    <s v="5809 NE 133rd St"/>
    <s v="Vancouver"/>
    <s v="WA"/>
    <s v="720"/>
    <x v="1"/>
    <x v="1"/>
    <x v="3"/>
    <m/>
    <x v="5"/>
    <n v="656.78"/>
    <n v="20"/>
    <n v="1"/>
    <x v="0"/>
    <x v="0"/>
    <x v="6"/>
  </r>
  <r>
    <s v="3568492"/>
    <x v="1"/>
    <s v="Krippner Homes NW LLC(CAG)"/>
    <s v="3157 N Canyon Cr"/>
    <s v="Ridgefield"/>
    <s v="WA"/>
    <s v="720"/>
    <x v="1"/>
    <x v="1"/>
    <x v="3"/>
    <m/>
    <x v="5"/>
    <n v="683.12"/>
    <n v="18"/>
    <n v="1"/>
    <x v="0"/>
    <x v="0"/>
    <x v="6"/>
  </r>
  <r>
    <s v="3568493"/>
    <x v="1"/>
    <s v="Krippner Homes NW LLC(CAG)"/>
    <s v="3165 N Canyon Cr"/>
    <s v="Ridgefield"/>
    <s v="WA"/>
    <s v="720"/>
    <x v="1"/>
    <x v="1"/>
    <x v="3"/>
    <m/>
    <x v="5"/>
    <n v="685.15"/>
    <n v="29"/>
    <n v="1"/>
    <x v="0"/>
    <x v="0"/>
    <x v="6"/>
  </r>
  <r>
    <s v="3568570"/>
    <x v="1"/>
    <s v="Pacific Lifestyle Homes(MRE)"/>
    <s v="15316 NE 15th St"/>
    <s v="Vancouver"/>
    <s v="WA"/>
    <s v="720"/>
    <x v="1"/>
    <x v="1"/>
    <x v="3"/>
    <m/>
    <x v="5"/>
    <n v="684.1"/>
    <n v="23"/>
    <n v="1"/>
    <x v="0"/>
    <x v="0"/>
    <x v="6"/>
  </r>
  <r>
    <s v="3568643"/>
    <x v="1"/>
    <s v="Generation Homes Northwest(C5C)"/>
    <s v="17706 NE 161st Ct"/>
    <s v="Brush Prairie"/>
    <s v="WA"/>
    <s v="720"/>
    <x v="1"/>
    <x v="1"/>
    <x v="3"/>
    <m/>
    <x v="5"/>
    <n v="693.17"/>
    <n v="72"/>
    <n v="1"/>
    <x v="0"/>
    <x v="0"/>
    <x v="6"/>
  </r>
  <r>
    <s v="3568652"/>
    <x v="1"/>
    <s v="Meshalkin, Dimitriy(CAG)"/>
    <s v="1302 N Heron Dr"/>
    <s v="Ridgefield"/>
    <s v="WA"/>
    <s v="720"/>
    <x v="1"/>
    <x v="1"/>
    <x v="0"/>
    <m/>
    <x v="5"/>
    <n v="657.95"/>
    <n v="27"/>
    <n v="1"/>
    <x v="0"/>
    <x v="0"/>
    <x v="4"/>
  </r>
  <r>
    <s v="3568670"/>
    <x v="1"/>
    <s v="Modern NW Inc(CAG)"/>
    <s v="128 N 45th Cir"/>
    <s v="Camas"/>
    <s v="WA"/>
    <s v="720"/>
    <x v="1"/>
    <x v="1"/>
    <x v="0"/>
    <m/>
    <x v="5"/>
    <n v="859.54"/>
    <n v="140"/>
    <n v="1"/>
    <x v="0"/>
    <x v="0"/>
    <x v="6"/>
  </r>
  <r>
    <s v="3568709"/>
    <x v="1"/>
    <s v="Manor Homes Washington Inc(MRE)"/>
    <s v="1409 NW 117th Cir"/>
    <s v="Vancouver"/>
    <s v="WA"/>
    <s v="720"/>
    <x v="1"/>
    <x v="1"/>
    <x v="3"/>
    <m/>
    <x v="5"/>
    <n v="682.37"/>
    <n v="14"/>
    <n v="1"/>
    <x v="0"/>
    <x v="0"/>
    <x v="6"/>
  </r>
  <r>
    <s v="3568710"/>
    <x v="1"/>
    <s v="Manor Homes Washington Inc(MRE)"/>
    <s v="1414 NW 117th Cir"/>
    <s v="Vancouver"/>
    <s v="WA"/>
    <s v="720"/>
    <x v="1"/>
    <x v="1"/>
    <x v="3"/>
    <m/>
    <x v="5"/>
    <n v="683.66"/>
    <n v="21"/>
    <n v="1"/>
    <x v="0"/>
    <x v="0"/>
    <x v="6"/>
  </r>
  <r>
    <s v="3568712"/>
    <x v="1"/>
    <s v="Manor Homes Washington Inc(MRE)"/>
    <s v="1421 NW 117th Cir"/>
    <s v="Vancouver"/>
    <s v="WA"/>
    <s v="720"/>
    <x v="1"/>
    <x v="1"/>
    <x v="3"/>
    <m/>
    <x v="5"/>
    <n v="650.27"/>
    <n v="16"/>
    <n v="1"/>
    <x v="0"/>
    <x v="0"/>
    <x v="6"/>
  </r>
  <r>
    <s v="3568723"/>
    <x v="1"/>
    <s v="MCM of Washington Inc.(MRE)"/>
    <s v="3633 NE Mallard St"/>
    <s v="Camas"/>
    <s v="WA"/>
    <s v="720"/>
    <x v="1"/>
    <x v="1"/>
    <x v="3"/>
    <m/>
    <x v="5"/>
    <n v="653.04"/>
    <n v="31"/>
    <n v="1"/>
    <x v="0"/>
    <x v="0"/>
    <x v="6"/>
  </r>
  <r>
    <s v="3568725"/>
    <x v="1"/>
    <s v="MCM of Washington Inc.(MRE)"/>
    <s v="3625 NE Mallard St"/>
    <s v="Camas"/>
    <s v="WA"/>
    <s v="720"/>
    <x v="1"/>
    <x v="1"/>
    <x v="3"/>
    <m/>
    <x v="5"/>
    <n v="653.23"/>
    <n v="32"/>
    <n v="1"/>
    <x v="0"/>
    <x v="0"/>
    <x v="6"/>
  </r>
  <r>
    <s v="3568739"/>
    <x v="1"/>
    <s v="MCM of Washington Inc.(MRE)"/>
    <s v="3685 NE Pioneer St"/>
    <s v="Camas"/>
    <s v="WA"/>
    <s v="720"/>
    <x v="1"/>
    <x v="1"/>
    <x v="3"/>
    <m/>
    <x v="5"/>
    <n v="653.23"/>
    <n v="32"/>
    <n v="1"/>
    <x v="0"/>
    <x v="0"/>
    <x v="6"/>
  </r>
  <r>
    <s v="3568741"/>
    <x v="1"/>
    <s v="MCM of Washington Inc.(MRE)"/>
    <s v="3684 NE Pioneer St"/>
    <s v="Camas"/>
    <s v="WA"/>
    <s v="720"/>
    <x v="1"/>
    <x v="1"/>
    <x v="3"/>
    <m/>
    <x v="5"/>
    <n v="653.6"/>
    <n v="34"/>
    <n v="1"/>
    <x v="0"/>
    <x v="0"/>
    <x v="6"/>
  </r>
  <r>
    <s v="3568742"/>
    <x v="1"/>
    <s v="MCM of Washington Inc.(MRE)"/>
    <s v="3705 NE Pioneer St"/>
    <s v="Camas"/>
    <s v="WA"/>
    <s v="720"/>
    <x v="1"/>
    <x v="1"/>
    <x v="3"/>
    <m/>
    <x v="5"/>
    <n v="684.77"/>
    <n v="27"/>
    <n v="1"/>
    <x v="0"/>
    <x v="0"/>
    <x v="6"/>
  </r>
  <r>
    <s v="3568755"/>
    <x v="1"/>
    <s v="MCM of Washington Inc.(CAG)"/>
    <s v="1416 NE 37th Ave"/>
    <s v="Camas"/>
    <s v="WA"/>
    <s v="720"/>
    <x v="1"/>
    <x v="1"/>
    <x v="3"/>
    <m/>
    <x v="5"/>
    <n v="905.61"/>
    <n v="34"/>
    <n v="1"/>
    <x v="0"/>
    <x v="0"/>
    <x v="6"/>
  </r>
  <r>
    <s v="3568756"/>
    <x v="1"/>
    <s v="MCM of Washington Inc.(MRE)"/>
    <s v="1728 NE Pecan Ln"/>
    <s v="Camas"/>
    <s v="WA"/>
    <s v="720"/>
    <x v="1"/>
    <x v="1"/>
    <x v="3"/>
    <m/>
    <x v="5"/>
    <n v="852.12"/>
    <n v="26"/>
    <n v="1"/>
    <x v="0"/>
    <x v="0"/>
    <x v="6"/>
  </r>
  <r>
    <s v="3568757"/>
    <x v="1"/>
    <s v="MCM of Washington Inc.(MRE)"/>
    <s v="1734 NE Pecan Ln"/>
    <s v="Camas"/>
    <s v="WA"/>
    <s v="720"/>
    <x v="1"/>
    <x v="1"/>
    <x v="3"/>
    <m/>
    <x v="5"/>
    <n v="651.75"/>
    <n v="24"/>
    <n v="1"/>
    <x v="0"/>
    <x v="0"/>
    <x v="6"/>
  </r>
  <r>
    <s v="3568758"/>
    <x v="1"/>
    <s v="MCM of Washington Inc.(MRE)"/>
    <s v="1740 NE Pecan Ln"/>
    <s v="Camas"/>
    <s v="WA"/>
    <s v="720"/>
    <x v="1"/>
    <x v="1"/>
    <x v="3"/>
    <m/>
    <x v="5"/>
    <n v="655.63"/>
    <n v="45"/>
    <n v="1"/>
    <x v="0"/>
    <x v="0"/>
    <x v="6"/>
  </r>
  <r>
    <s v="3568759"/>
    <x v="1"/>
    <s v="MCM of Washington Inc.(MRE)"/>
    <s v="1742 NE Pecan Ln"/>
    <s v="Camas"/>
    <s v="WA"/>
    <s v="720"/>
    <x v="1"/>
    <x v="1"/>
    <x v="3"/>
    <m/>
    <x v="5"/>
    <n v="651.37"/>
    <n v="22"/>
    <n v="1"/>
    <x v="0"/>
    <x v="0"/>
    <x v="6"/>
  </r>
  <r>
    <s v="3568844"/>
    <x v="1"/>
    <s v="Lennar Northwest Inc(C5C)"/>
    <s v="13410 NE 116th St"/>
    <s v="Brush Prairie"/>
    <s v="WA"/>
    <s v="720"/>
    <x v="1"/>
    <x v="1"/>
    <x v="3"/>
    <m/>
    <x v="5"/>
    <n v="652.75"/>
    <n v="29"/>
    <n v="1"/>
    <x v="0"/>
    <x v="0"/>
    <x v="6"/>
  </r>
  <r>
    <s v="3568845"/>
    <x v="1"/>
    <s v="Lennar Northwest Inc(C5C)"/>
    <s v="13402 NE 116th St"/>
    <s v="Brush Prairie"/>
    <s v="WA"/>
    <s v="720"/>
    <x v="1"/>
    <x v="1"/>
    <x v="3"/>
    <m/>
    <x v="5"/>
    <n v="653.85"/>
    <n v="35"/>
    <n v="1"/>
    <x v="0"/>
    <x v="0"/>
    <x v="6"/>
  </r>
  <r>
    <s v="3568846"/>
    <x v="1"/>
    <s v="Lennar Northwest Inc(C5C)"/>
    <s v="13406 NE 116th St"/>
    <s v="Brush Prairie"/>
    <s v="WA"/>
    <s v="720"/>
    <x v="1"/>
    <x v="1"/>
    <x v="3"/>
    <m/>
    <x v="5"/>
    <n v="653.82000000000005"/>
    <n v="35"/>
    <n v="1"/>
    <x v="0"/>
    <x v="0"/>
    <x v="6"/>
  </r>
  <r>
    <s v="3568853"/>
    <x v="1"/>
    <s v="Pacific Lifestyle Homes(CAG)"/>
    <s v="4640 S 16th Dr"/>
    <s v="Ridgefield"/>
    <s v="WA"/>
    <s v="720"/>
    <x v="1"/>
    <x v="1"/>
    <x v="3"/>
    <m/>
    <x v="5"/>
    <n v="685.51"/>
    <n v="31"/>
    <n v="1"/>
    <x v="0"/>
    <x v="0"/>
    <x v="6"/>
  </r>
  <r>
    <s v="3568859"/>
    <x v="1"/>
    <s v="David Weekley Homes(C5C)"/>
    <s v="11624 NW 2nd Ct"/>
    <s v="Vancouver"/>
    <s v="WA"/>
    <s v="720"/>
    <x v="1"/>
    <x v="1"/>
    <x v="3"/>
    <m/>
    <x v="5"/>
    <n v="652.49"/>
    <n v="28"/>
    <n v="1"/>
    <x v="0"/>
    <x v="0"/>
    <x v="6"/>
  </r>
  <r>
    <s v="3568902"/>
    <x v="1"/>
    <s v="Richardson Custom Homes(C5C)"/>
    <s v="12518 NE 49th Ct"/>
    <s v="Vancouver"/>
    <s v="WA"/>
    <s v="720"/>
    <x v="1"/>
    <x v="1"/>
    <x v="3"/>
    <m/>
    <x v="5"/>
    <n v="673.58"/>
    <n v="66"/>
    <n v="1"/>
    <x v="0"/>
    <x v="0"/>
    <x v="6"/>
  </r>
  <r>
    <s v="3568927"/>
    <x v="1"/>
    <s v="JB Homes LLC(MRE)"/>
    <s v="3248 N 10th St"/>
    <s v="Ridgefield"/>
    <s v="WA"/>
    <s v="720"/>
    <x v="1"/>
    <x v="1"/>
    <x v="3"/>
    <m/>
    <x v="5"/>
    <n v="653.25"/>
    <n v="32"/>
    <n v="1"/>
    <x v="0"/>
    <x v="0"/>
    <x v="6"/>
  </r>
  <r>
    <s v="3568928"/>
    <x v="1"/>
    <s v="JB Homes LLC(MRE)"/>
    <s v="3292 N Abernathy Cir"/>
    <s v="Ridgefield"/>
    <s v="WA"/>
    <s v="720"/>
    <x v="1"/>
    <x v="1"/>
    <x v="3"/>
    <m/>
    <x v="5"/>
    <n v="651.01"/>
    <n v="20"/>
    <n v="1"/>
    <x v="0"/>
    <x v="0"/>
    <x v="6"/>
  </r>
  <r>
    <s v="3568934"/>
    <x v="1"/>
    <s v="JB Homes LLC(MRE)"/>
    <s v="814 E Upland Ave"/>
    <s v="La Center"/>
    <s v="WA"/>
    <s v="720"/>
    <x v="1"/>
    <x v="1"/>
    <x v="3"/>
    <m/>
    <x v="5"/>
    <n v="651.36"/>
    <n v="20"/>
    <n v="1"/>
    <x v="0"/>
    <x v="0"/>
    <x v="6"/>
  </r>
  <r>
    <s v="3568937"/>
    <x v="1"/>
    <s v="JB Homes LLC(MRE)"/>
    <s v="810 E Upland Ave"/>
    <s v="La Center"/>
    <s v="WA"/>
    <s v="720"/>
    <x v="1"/>
    <x v="1"/>
    <x v="3"/>
    <m/>
    <x v="5"/>
    <n v="652.78"/>
    <n v="27"/>
    <n v="1"/>
    <x v="0"/>
    <x v="0"/>
    <x v="6"/>
  </r>
  <r>
    <s v="3568950"/>
    <x v="1"/>
    <s v="Pacific Lifestyle Homes(C5C)"/>
    <s v="18507 NE 81st St"/>
    <s v="Vancouver"/>
    <s v="WA"/>
    <s v="720"/>
    <x v="1"/>
    <x v="1"/>
    <x v="3"/>
    <m/>
    <x v="5"/>
    <n v="685.22"/>
    <n v="29"/>
    <n v="1"/>
    <x v="0"/>
    <x v="0"/>
    <x v="6"/>
  </r>
  <r>
    <s v="3568952"/>
    <x v="1"/>
    <s v="Kingston Homes LLC(MRE)"/>
    <s v="1080 S 44th Ave"/>
    <s v="Ridgefield"/>
    <s v="WA"/>
    <s v="720"/>
    <x v="1"/>
    <x v="1"/>
    <x v="3"/>
    <m/>
    <x v="5"/>
    <n v="651.75"/>
    <n v="24"/>
    <n v="1"/>
    <x v="0"/>
    <x v="0"/>
    <x v="6"/>
  </r>
  <r>
    <s v="3569024"/>
    <x v="1"/>
    <s v="Evergreen Homes NW LLC(MRE)"/>
    <s v="7500 NE 211th Cir"/>
    <s v="Battle Ground"/>
    <s v="WA"/>
    <s v="720"/>
    <x v="1"/>
    <x v="1"/>
    <x v="3"/>
    <m/>
    <x v="5"/>
    <n v="709.22"/>
    <n v="95"/>
    <n v="1"/>
    <x v="0"/>
    <x v="0"/>
    <x v="6"/>
  </r>
  <r>
    <s v="3569056"/>
    <x v="1"/>
    <s v="Silver Buckle Homes LLC(CAG)"/>
    <s v="5001 NE 22nd Ave"/>
    <s v="Vancouver"/>
    <s v="WA"/>
    <s v="720"/>
    <x v="1"/>
    <x v="1"/>
    <x v="3"/>
    <m/>
    <x v="5"/>
    <n v="684.4"/>
    <n v="25"/>
    <n v="1"/>
    <x v="0"/>
    <x v="0"/>
    <x v="6"/>
  </r>
  <r>
    <s v="3569057"/>
    <x v="1"/>
    <s v="Silver Buckle Homes LLC(C5C)"/>
    <s v="4604 NE 12th Ct"/>
    <s v="Vancouver"/>
    <s v="WA"/>
    <s v="720"/>
    <x v="1"/>
    <x v="1"/>
    <x v="3"/>
    <m/>
    <x v="5"/>
    <n v="654.82000000000005"/>
    <n v="30"/>
    <n v="1"/>
    <x v="0"/>
    <x v="0"/>
    <x v="6"/>
  </r>
  <r>
    <s v="3569058"/>
    <x v="1"/>
    <s v="Silver Buckle Homes LLC(CAG)"/>
    <s v="5005 NE 22nd Ave"/>
    <s v="Vancouver"/>
    <s v="WA"/>
    <s v="720"/>
    <x v="1"/>
    <x v="1"/>
    <x v="3"/>
    <m/>
    <x v="5"/>
    <n v="683.84"/>
    <n v="22"/>
    <n v="1"/>
    <x v="0"/>
    <x v="0"/>
    <x v="6"/>
  </r>
  <r>
    <s v="3569060"/>
    <x v="1"/>
    <s v="Silver Buckle Homes LLC(C5C)"/>
    <s v="12303 NE 13th Ave"/>
    <s v="Vancouver"/>
    <s v="WA"/>
    <s v="720"/>
    <x v="1"/>
    <x v="1"/>
    <x v="3"/>
    <m/>
    <x v="5"/>
    <n v="687.29"/>
    <n v="31"/>
    <n v="1"/>
    <x v="0"/>
    <x v="0"/>
    <x v="6"/>
  </r>
  <r>
    <s v="3569146"/>
    <x v="1"/>
    <s v="Quail Homes(C5C)"/>
    <s v="6415 NE 65th Rd"/>
    <s v="Vancouver"/>
    <s v="WA"/>
    <s v="720"/>
    <x v="1"/>
    <x v="1"/>
    <x v="3"/>
    <m/>
    <x v="5"/>
    <n v="686.15"/>
    <n v="34"/>
    <n v="1"/>
    <x v="0"/>
    <x v="0"/>
    <x v="4"/>
  </r>
  <r>
    <s v="3569147"/>
    <x v="1"/>
    <s v="Quail Homes(C5C)"/>
    <s v="6419 NE 65th Rd"/>
    <s v="Vancouver"/>
    <s v="WA"/>
    <s v="720"/>
    <x v="1"/>
    <x v="1"/>
    <x v="3"/>
    <m/>
    <x v="5"/>
    <n v="685.4"/>
    <n v="30"/>
    <n v="1"/>
    <x v="0"/>
    <x v="0"/>
    <x v="4"/>
  </r>
  <r>
    <s v="3569264"/>
    <x v="1"/>
    <s v="Aho Construction(MRE)"/>
    <s v="8306 NE 86th St"/>
    <s v="Vancouver"/>
    <s v="WA"/>
    <s v="720"/>
    <x v="1"/>
    <x v="1"/>
    <x v="3"/>
    <m/>
    <x v="5"/>
    <n v="652.20000000000005"/>
    <n v="26"/>
    <n v="1"/>
    <x v="0"/>
    <x v="0"/>
    <x v="6"/>
  </r>
  <r>
    <s v="3569285"/>
    <x v="1"/>
    <s v="Boulevard Homes NW LLC(CAG)"/>
    <s v="720 NW 138th St"/>
    <s v="Vancouver"/>
    <s v="WA"/>
    <s v="720"/>
    <x v="1"/>
    <x v="1"/>
    <x v="3"/>
    <m/>
    <x v="5"/>
    <n v="898.98"/>
    <n v="22"/>
    <n v="1"/>
    <x v="0"/>
    <x v="0"/>
    <x v="6"/>
  </r>
  <r>
    <s v="3569286"/>
    <x v="1"/>
    <s v="Boulevard Homes NW LLC(CAG)"/>
    <s v="724 NW 138th St"/>
    <s v="Vancouver"/>
    <s v="WA"/>
    <s v="720"/>
    <x v="1"/>
    <x v="1"/>
    <x v="3"/>
    <m/>
    <x v="5"/>
    <n v="682.4"/>
    <n v="21"/>
    <n v="1"/>
    <x v="0"/>
    <x v="0"/>
    <x v="6"/>
  </r>
  <r>
    <s v="3569289"/>
    <x v="1"/>
    <s v="Summerplace Homes(NEC)"/>
    <s v="1468 S Harrier Cir"/>
    <s v="Ridgefield"/>
    <s v="WA"/>
    <s v="720"/>
    <x v="1"/>
    <x v="1"/>
    <x v="3"/>
    <m/>
    <x v="5"/>
    <n v="687.58"/>
    <n v="42"/>
    <n v="1"/>
    <x v="0"/>
    <x v="0"/>
    <x v="6"/>
  </r>
  <r>
    <s v="3569299"/>
    <x v="1"/>
    <s v="Aho Construction(C5C)"/>
    <s v="6514 NE 133rd Way"/>
    <s v="Vancouver"/>
    <s v="WA"/>
    <s v="720"/>
    <x v="1"/>
    <x v="1"/>
    <x v="3"/>
    <m/>
    <x v="5"/>
    <n v="649.26"/>
    <n v="24"/>
    <n v="1"/>
    <x v="0"/>
    <x v="0"/>
    <x v="6"/>
  </r>
  <r>
    <s v="3569360"/>
    <x v="1"/>
    <s v="Generation Homes Northwest(CMF)"/>
    <s v="16800 NE 30th St"/>
    <s v="Vancouver"/>
    <s v="WA"/>
    <s v="720"/>
    <x v="1"/>
    <x v="1"/>
    <x v="3"/>
    <m/>
    <x v="5"/>
    <n v="649.46"/>
    <n v="25"/>
    <n v="1"/>
    <x v="0"/>
    <x v="0"/>
    <x v="6"/>
  </r>
  <r>
    <s v="3569363"/>
    <x v="1"/>
    <s v="Maze, Lindsey J(MRE)"/>
    <s v="604 E Spruce Ave"/>
    <s v="La Center"/>
    <s v="WA"/>
    <s v="720"/>
    <x v="1"/>
    <x v="1"/>
    <x v="3"/>
    <m/>
    <x v="5"/>
    <n v="683.84"/>
    <n v="20"/>
    <n v="1"/>
    <x v="0"/>
    <x v="0"/>
    <x v="4"/>
  </r>
  <r>
    <s v="3569365"/>
    <x v="1"/>
    <s v="Generation Homes Northwest(CAG)"/>
    <s v="17008 NE 30th Ave"/>
    <s v="Ridgefield"/>
    <s v="WA"/>
    <s v="720"/>
    <x v="1"/>
    <x v="1"/>
    <x v="3"/>
    <m/>
    <x v="5"/>
    <n v="652.69000000000005"/>
    <n v="29"/>
    <n v="1"/>
    <x v="0"/>
    <x v="0"/>
    <x v="6"/>
  </r>
  <r>
    <s v="3569367"/>
    <x v="1"/>
    <s v="Generation Homes Northwest(CAG)"/>
    <s v="14308 NE 52nd Ave"/>
    <s v="Vancouver"/>
    <s v="WA"/>
    <s v="720"/>
    <x v="1"/>
    <x v="1"/>
    <x v="3"/>
    <m/>
    <x v="5"/>
    <n v="650.02"/>
    <n v="28"/>
    <n v="1"/>
    <x v="0"/>
    <x v="0"/>
    <x v="6"/>
  </r>
  <r>
    <s v="3569431"/>
    <x v="1"/>
    <s v="Helmes Inc(C5C)"/>
    <s v="9411 NE 166th Ave"/>
    <s v="Vancouver"/>
    <s v="WA"/>
    <s v="720"/>
    <x v="1"/>
    <x v="1"/>
    <x v="3"/>
    <m/>
    <x v="5"/>
    <n v="649.46"/>
    <n v="25"/>
    <n v="1"/>
    <x v="0"/>
    <x v="0"/>
    <x v="6"/>
  </r>
  <r>
    <s v="3569432"/>
    <x v="1"/>
    <s v="Helmes Inc(C5C)"/>
    <s v="9407 NE 166th Ave"/>
    <s v="Vancouver"/>
    <s v="WA"/>
    <s v="720"/>
    <x v="1"/>
    <x v="1"/>
    <x v="3"/>
    <m/>
    <x v="5"/>
    <n v="648.72"/>
    <n v="21"/>
    <n v="1"/>
    <x v="0"/>
    <x v="0"/>
    <x v="6"/>
  </r>
  <r>
    <s v="3569433"/>
    <x v="1"/>
    <s v="Helmes Inc(C5C)"/>
    <s v="9603 NE 169th Ct"/>
    <s v="Vancouver"/>
    <s v="WA"/>
    <s v="720"/>
    <x v="1"/>
    <x v="1"/>
    <x v="0"/>
    <m/>
    <x v="5"/>
    <n v="676.85"/>
    <n v="80"/>
    <n v="1"/>
    <x v="0"/>
    <x v="0"/>
    <x v="6"/>
  </r>
  <r>
    <s v="3569434"/>
    <x v="1"/>
    <s v="Helmes Inc(C5C)"/>
    <s v="16705 NE 96th St"/>
    <s v="Vancouver"/>
    <s v="WA"/>
    <s v="720"/>
    <x v="1"/>
    <x v="1"/>
    <x v="3"/>
    <m/>
    <x v="5"/>
    <n v="649.46"/>
    <n v="25"/>
    <n v="1"/>
    <x v="0"/>
    <x v="0"/>
    <x v="6"/>
  </r>
  <r>
    <s v="3569459"/>
    <x v="1"/>
    <s v="Urban NW Custom Homes Inc(CAG)"/>
    <s v="15502 NE 107th St"/>
    <s v="Vancouver"/>
    <s v="WA"/>
    <s v="720"/>
    <x v="1"/>
    <x v="1"/>
    <x v="3"/>
    <m/>
    <x v="5"/>
    <n v="683.14"/>
    <n v="25"/>
    <n v="1"/>
    <x v="0"/>
    <x v="0"/>
    <x v="6"/>
  </r>
  <r>
    <s v="3569479"/>
    <x v="1"/>
    <s v="Pacific Lifestyle Homes(CAG)"/>
    <s v="7903 NE 186th Ave"/>
    <s v="Vancouver"/>
    <s v="WA"/>
    <s v="720"/>
    <x v="1"/>
    <x v="1"/>
    <x v="3"/>
    <m/>
    <x v="5"/>
    <n v="682.77"/>
    <n v="23"/>
    <n v="1"/>
    <x v="0"/>
    <x v="0"/>
    <x v="6"/>
  </r>
  <r>
    <s v="3569492"/>
    <x v="1"/>
    <s v="Manor Homes Washington Inc(MRE)"/>
    <s v="11013 NE 97th Ave"/>
    <s v="Vancouver"/>
    <s v="WA"/>
    <s v="720"/>
    <x v="1"/>
    <x v="1"/>
    <x v="3"/>
    <m/>
    <x v="5"/>
    <n v="648.16999999999996"/>
    <n v="18"/>
    <n v="1"/>
    <x v="0"/>
    <x v="0"/>
    <x v="6"/>
  </r>
  <r>
    <s v="3569493"/>
    <x v="1"/>
    <s v="Boulevard Homes NW LLC(MRE)"/>
    <s v="14504 NE 18th Ct"/>
    <s v="Vancouver"/>
    <s v="WA"/>
    <s v="720"/>
    <x v="1"/>
    <x v="1"/>
    <x v="3"/>
    <m/>
    <x v="5"/>
    <n v="684.97"/>
    <n v="42"/>
    <n v="1"/>
    <x v="0"/>
    <x v="0"/>
    <x v="6"/>
  </r>
  <r>
    <s v="3569494"/>
    <x v="1"/>
    <s v="Boulevard Homes NW LLC(MRE)"/>
    <s v="14500 NE 18th Ct"/>
    <s v="Vancouver"/>
    <s v="WA"/>
    <s v="720"/>
    <x v="1"/>
    <x v="1"/>
    <x v="3"/>
    <m/>
    <x v="5"/>
    <n v="687.92"/>
    <n v="58"/>
    <n v="1"/>
    <x v="0"/>
    <x v="0"/>
    <x v="6"/>
  </r>
  <r>
    <s v="3569502"/>
    <x v="1"/>
    <s v="Hometown Const(MRE)"/>
    <s v="2917 NE 4th Ave"/>
    <s v="Battle Ground"/>
    <s v="WA"/>
    <s v="720"/>
    <x v="1"/>
    <x v="1"/>
    <x v="3"/>
    <m/>
    <x v="5"/>
    <n v="684.6"/>
    <n v="26"/>
    <n v="1"/>
    <x v="0"/>
    <x v="0"/>
    <x v="6"/>
  </r>
  <r>
    <s v="3569557"/>
    <x v="1"/>
    <s v="Urban NW Custom Homes Inc(CAG)"/>
    <s v="11227 NE 135th AVE"/>
    <s v="Vancouver"/>
    <s v="WA"/>
    <s v="720"/>
    <x v="1"/>
    <x v="1"/>
    <x v="3"/>
    <m/>
    <x v="5"/>
    <n v="650.17999999999995"/>
    <n v="22"/>
    <n v="1"/>
    <x v="0"/>
    <x v="0"/>
    <x v="6"/>
  </r>
  <r>
    <s v="3569560"/>
    <x v="1"/>
    <s v="Urban NW Custom Homes Inc(CAG)"/>
    <s v="11230 NE 136th Ave"/>
    <s v="Vancouver"/>
    <s v="WA"/>
    <s v="720"/>
    <x v="1"/>
    <x v="1"/>
    <x v="3"/>
    <m/>
    <x v="5"/>
    <n v="650.17999999999995"/>
    <n v="22"/>
    <n v="1"/>
    <x v="0"/>
    <x v="0"/>
    <x v="6"/>
  </r>
  <r>
    <s v="3569563"/>
    <x v="1"/>
    <s v="Urban NW Custom Homes Inc(CAG)"/>
    <s v="11219 NE 137th Ave"/>
    <s v="Vancouver"/>
    <s v="WA"/>
    <s v="720"/>
    <x v="1"/>
    <x v="1"/>
    <x v="3"/>
    <m/>
    <x v="5"/>
    <n v="650.79"/>
    <n v="22"/>
    <n v="1"/>
    <x v="0"/>
    <x v="0"/>
    <x v="6"/>
  </r>
  <r>
    <s v="3569586"/>
    <x v="1"/>
    <s v="Pacific Lifestyle Homes(C5C)"/>
    <s v="15304 NE 15th St"/>
    <s v="Vancouver"/>
    <s v="WA"/>
    <s v="720"/>
    <x v="1"/>
    <x v="1"/>
    <x v="3"/>
    <m/>
    <x v="5"/>
    <n v="683.05"/>
    <n v="21"/>
    <n v="1"/>
    <x v="0"/>
    <x v="0"/>
    <x v="6"/>
  </r>
  <r>
    <s v="3569618"/>
    <x v="1"/>
    <s v="Lennar Northwest Inc(MRE)"/>
    <s v="3647 S Willow Dr"/>
    <s v="Ridgefield"/>
    <s v="WA"/>
    <s v="720"/>
    <x v="1"/>
    <x v="1"/>
    <x v="3"/>
    <m/>
    <x v="5"/>
    <n v="685.53"/>
    <n v="31"/>
    <n v="1"/>
    <x v="0"/>
    <x v="0"/>
    <x v="6"/>
  </r>
  <r>
    <s v="3569634"/>
    <x v="1"/>
    <s v="Lennar Northwest Inc(WEB)"/>
    <s v="3644 S Willow Dr"/>
    <s v="Ridgefield"/>
    <s v="WA"/>
    <s v="720"/>
    <x v="1"/>
    <x v="1"/>
    <x v="3"/>
    <m/>
    <x v="5"/>
    <n v="685.33"/>
    <n v="30"/>
    <n v="1"/>
    <x v="0"/>
    <x v="0"/>
    <x v="6"/>
  </r>
  <r>
    <s v="3569635"/>
    <x v="1"/>
    <s v="Lennar Northwest Inc(MRE)"/>
    <s v="3639 S Willow Dr"/>
    <s v="Ridgefield"/>
    <s v="WA"/>
    <s v="720"/>
    <x v="1"/>
    <x v="1"/>
    <x v="3"/>
    <m/>
    <x v="5"/>
    <n v="653.05999999999995"/>
    <n v="31"/>
    <n v="1"/>
    <x v="0"/>
    <x v="0"/>
    <x v="6"/>
  </r>
  <r>
    <s v="3569638"/>
    <x v="1"/>
    <s v="Lennar Northwest Inc(MRE)"/>
    <s v="3636 S Willow Dr"/>
    <s v="Ridgefield"/>
    <s v="WA"/>
    <s v="720"/>
    <x v="1"/>
    <x v="1"/>
    <x v="3"/>
    <m/>
    <x v="5"/>
    <n v="652.86"/>
    <n v="30"/>
    <n v="1"/>
    <x v="0"/>
    <x v="0"/>
    <x v="6"/>
  </r>
  <r>
    <s v="3569641"/>
    <x v="1"/>
    <s v="Lennar Northwest Inc(MRE)"/>
    <s v="4026 S Kennedy Dr"/>
    <s v="Ridgefield"/>
    <s v="WA"/>
    <s v="720"/>
    <x v="1"/>
    <x v="1"/>
    <x v="3"/>
    <m/>
    <x v="5"/>
    <n v="651.94000000000005"/>
    <n v="25"/>
    <n v="1"/>
    <x v="0"/>
    <x v="0"/>
    <x v="6"/>
  </r>
  <r>
    <s v="3569642"/>
    <x v="1"/>
    <s v="Lennar Northwest Inc(MRE)"/>
    <s v="4034 S Kennedy Dr"/>
    <s v="Ridgefield"/>
    <s v="WA"/>
    <s v="720"/>
    <x v="1"/>
    <x v="1"/>
    <x v="3"/>
    <m/>
    <x v="5"/>
    <n v="651.76"/>
    <n v="24"/>
    <n v="1"/>
    <x v="0"/>
    <x v="0"/>
    <x v="6"/>
  </r>
  <r>
    <s v="3569643"/>
    <x v="1"/>
    <s v="Lennar Northwest Inc(MRE)"/>
    <s v="4100 S Kennedy Dr"/>
    <s v="Ridgefield"/>
    <s v="WA"/>
    <s v="720"/>
    <x v="1"/>
    <x v="1"/>
    <x v="3"/>
    <m/>
    <x v="5"/>
    <n v="651.76"/>
    <n v="24"/>
    <n v="1"/>
    <x v="0"/>
    <x v="0"/>
    <x v="6"/>
  </r>
  <r>
    <s v="3569646"/>
    <x v="1"/>
    <s v="Boulevard Homes NW LLC(MRE)"/>
    <s v="709 NW 137th St"/>
    <s v="Vancouver"/>
    <s v="WA"/>
    <s v="720"/>
    <x v="1"/>
    <x v="1"/>
    <x v="3"/>
    <m/>
    <x v="5"/>
    <n v="649.64"/>
    <n v="19"/>
    <n v="1"/>
    <x v="0"/>
    <x v="0"/>
    <x v="6"/>
  </r>
  <r>
    <s v="3569647"/>
    <x v="1"/>
    <s v="Boulevard Homes NW LLC(MRE)"/>
    <s v="713 NW 137th St"/>
    <s v="Vancouver"/>
    <s v="WA"/>
    <s v="720"/>
    <x v="1"/>
    <x v="1"/>
    <x v="3"/>
    <m/>
    <x v="5"/>
    <n v="649.64"/>
    <n v="19"/>
    <n v="1"/>
    <x v="0"/>
    <x v="0"/>
    <x v="6"/>
  </r>
  <r>
    <s v="3569649"/>
    <x v="1"/>
    <s v="Boulevard Homes NW LLC(MRE)"/>
    <s v="717 NW 137th St"/>
    <s v="Vancouver"/>
    <s v="WA"/>
    <s v="720"/>
    <x v="1"/>
    <x v="1"/>
    <x v="3"/>
    <m/>
    <x v="5"/>
    <n v="649.64"/>
    <n v="19"/>
    <n v="1"/>
    <x v="0"/>
    <x v="0"/>
    <x v="6"/>
  </r>
  <r>
    <s v="3569654"/>
    <x v="1"/>
    <s v="Merritt Custom Homes Inc(CAG)"/>
    <s v="4610 N Adams St"/>
    <s v="Camas"/>
    <s v="WA"/>
    <s v="720"/>
    <x v="1"/>
    <x v="1"/>
    <x v="3"/>
    <m/>
    <x v="5"/>
    <n v="867.9"/>
    <n v="28"/>
    <n v="1"/>
    <x v="0"/>
    <x v="0"/>
    <x v="6"/>
  </r>
  <r>
    <s v="3569678"/>
    <x v="1"/>
    <s v="D R Horton Inc Portland(CAG)"/>
    <s v="2908 S White Salmon Dr"/>
    <s v="Ridgefield"/>
    <s v="WA"/>
    <s v="720"/>
    <x v="1"/>
    <x v="1"/>
    <x v="3"/>
    <m/>
    <x v="5"/>
    <n v="686.09"/>
    <n v="34"/>
    <n v="1"/>
    <x v="0"/>
    <x v="0"/>
    <x v="6"/>
  </r>
  <r>
    <s v="3569679"/>
    <x v="1"/>
    <s v="D R Horton Inc Portland(CAG)"/>
    <s v="2910 S White Salmon Dr"/>
    <s v="Ridgefield"/>
    <s v="WA"/>
    <s v="720"/>
    <x v="1"/>
    <x v="1"/>
    <x v="3"/>
    <m/>
    <x v="5"/>
    <n v="685.72"/>
    <n v="32"/>
    <n v="1"/>
    <x v="0"/>
    <x v="0"/>
    <x v="6"/>
  </r>
  <r>
    <s v="3569682"/>
    <x v="1"/>
    <s v="D R Horton Inc Portland(CAG)"/>
    <s v="2913 S White Salmon Dr"/>
    <s v="Ridgefield"/>
    <s v="WA"/>
    <s v="720"/>
    <x v="1"/>
    <x v="1"/>
    <x v="3"/>
    <m/>
    <x v="5"/>
    <n v="653.25"/>
    <n v="32"/>
    <n v="1"/>
    <x v="0"/>
    <x v="0"/>
    <x v="6"/>
  </r>
  <r>
    <s v="3569684"/>
    <x v="1"/>
    <s v="Shkurov, Aleksey I(MRE)"/>
    <s v="1318 NW 115th St"/>
    <s v="Vancouver"/>
    <s v="WA"/>
    <s v="720"/>
    <x v="1"/>
    <x v="1"/>
    <x v="3"/>
    <m/>
    <x v="5"/>
    <n v="684.82"/>
    <n v="34"/>
    <n v="1"/>
    <x v="0"/>
    <x v="0"/>
    <x v="4"/>
  </r>
  <r>
    <s v="3569828"/>
    <x v="1"/>
    <s v="MCM of Washington Inc.(CAG)"/>
    <s v="17602 NE 34th St"/>
    <s v="Vancouver"/>
    <s v="WA"/>
    <s v="720"/>
    <x v="1"/>
    <x v="1"/>
    <x v="3"/>
    <m/>
    <x v="5"/>
    <n v="652.5"/>
    <n v="28"/>
    <n v="1"/>
    <x v="0"/>
    <x v="0"/>
    <x v="6"/>
  </r>
  <r>
    <s v="3569830"/>
    <x v="1"/>
    <s v="MCM of Washington Inc.(CAG)"/>
    <s v="3201 NE 178th Ave"/>
    <s v="Vancouver"/>
    <s v="WA"/>
    <s v="720"/>
    <x v="1"/>
    <x v="1"/>
    <x v="3"/>
    <m/>
    <x v="5"/>
    <n v="652.30999999999995"/>
    <n v="27"/>
    <n v="1"/>
    <x v="0"/>
    <x v="0"/>
    <x v="6"/>
  </r>
  <r>
    <s v="3569870"/>
    <x v="1"/>
    <s v="Aho Construction I, Inc.(CAG)"/>
    <s v="8505 NE 83rd Ct"/>
    <s v="Vancouver"/>
    <s v="WA"/>
    <s v="720"/>
    <x v="1"/>
    <x v="1"/>
    <x v="3"/>
    <m/>
    <x v="5"/>
    <n v="653.79999999999995"/>
    <n v="35"/>
    <n v="1"/>
    <x v="0"/>
    <x v="0"/>
    <x v="6"/>
  </r>
  <r>
    <s v="3569883"/>
    <x v="1"/>
    <s v="Hendrickson Development Inc(CAG)"/>
    <s v="1706 NW 24th Ave"/>
    <s v="Battle Ground"/>
    <s v="WA"/>
    <s v="720"/>
    <x v="1"/>
    <x v="1"/>
    <x v="3"/>
    <m/>
    <x v="5"/>
    <n v="683.31"/>
    <n v="19"/>
    <n v="1"/>
    <x v="0"/>
    <x v="0"/>
    <x v="6"/>
  </r>
  <r>
    <s v="3569886"/>
    <x v="1"/>
    <s v="Pacific Lifestyle Homes(CAG)"/>
    <s v="16140 NE 9th Way"/>
    <s v="Vancouver"/>
    <s v="WA"/>
    <s v="720"/>
    <x v="1"/>
    <x v="1"/>
    <x v="3"/>
    <m/>
    <x v="5"/>
    <n v="684.78"/>
    <n v="27"/>
    <n v="1"/>
    <x v="0"/>
    <x v="0"/>
    <x v="6"/>
  </r>
  <r>
    <s v="3569888"/>
    <x v="1"/>
    <s v="Helmes Inc(CAG)"/>
    <s v="5704 NE 132nd St"/>
    <s v="Vancouver"/>
    <s v="WA"/>
    <s v="720"/>
    <x v="1"/>
    <x v="1"/>
    <x v="3"/>
    <m/>
    <x v="5"/>
    <n v="1637.72"/>
    <n v="19"/>
    <n v="1"/>
    <x v="0"/>
    <x v="0"/>
    <x v="6"/>
  </r>
  <r>
    <s v="3569894"/>
    <x v="1"/>
    <s v="Helmes Inc(CAG)"/>
    <s v="1178 S Fieldcrest Dr"/>
    <s v="Ridgefield"/>
    <s v="WA"/>
    <s v="720"/>
    <x v="1"/>
    <x v="1"/>
    <x v="3"/>
    <m/>
    <x v="5"/>
    <n v="651.01"/>
    <n v="20"/>
    <n v="1"/>
    <x v="0"/>
    <x v="0"/>
    <x v="6"/>
  </r>
  <r>
    <s v="3569899"/>
    <x v="1"/>
    <s v="Helmes Inc(CAG)"/>
    <s v="2820 NE 8th Ave"/>
    <s v="Battle Ground"/>
    <s v="WA"/>
    <s v="720"/>
    <x v="1"/>
    <x v="1"/>
    <x v="3"/>
    <m/>
    <x v="5"/>
    <n v="650.28"/>
    <n v="16"/>
    <n v="1"/>
    <x v="0"/>
    <x v="0"/>
    <x v="6"/>
  </r>
  <r>
    <s v="3569925"/>
    <x v="1"/>
    <s v="David Weekley Homes(CAG)"/>
    <s v="11617 NW 2nd Ct"/>
    <s v="Vancouver"/>
    <s v="WA"/>
    <s v="720"/>
    <x v="1"/>
    <x v="1"/>
    <x v="3"/>
    <m/>
    <x v="5"/>
    <n v="652.27"/>
    <n v="30"/>
    <n v="1"/>
    <x v="0"/>
    <x v="0"/>
    <x v="6"/>
  </r>
  <r>
    <s v="3569931"/>
    <x v="1"/>
    <s v="GR Investment Properties LLC(CAG)"/>
    <s v="8715 NE 43rd Pl"/>
    <s v="Vancouver"/>
    <s v="WA"/>
    <s v="720"/>
    <x v="1"/>
    <x v="1"/>
    <x v="3"/>
    <m/>
    <x v="5"/>
    <n v="655.37"/>
    <n v="48"/>
    <n v="1"/>
    <x v="0"/>
    <x v="0"/>
    <x v="6"/>
  </r>
  <r>
    <s v="3569933"/>
    <x v="1"/>
    <s v="Kingston Homes LLC(MRE)"/>
    <s v="8111 NE 183rd Pl"/>
    <s v="Vancouver"/>
    <s v="WA"/>
    <s v="720"/>
    <x v="1"/>
    <x v="1"/>
    <x v="3"/>
    <m/>
    <x v="5"/>
    <n v="652.45000000000005"/>
    <n v="39"/>
    <n v="1"/>
    <x v="0"/>
    <x v="0"/>
    <x v="6"/>
  </r>
  <r>
    <s v="3569934"/>
    <x v="1"/>
    <s v="Kingston Homes LLC(MRE)"/>
    <s v="8103 NE 183rd Pl"/>
    <s v="Vancouver"/>
    <s v="WA"/>
    <s v="720"/>
    <x v="1"/>
    <x v="1"/>
    <x v="3"/>
    <m/>
    <x v="5"/>
    <n v="651.16"/>
    <n v="32"/>
    <n v="1"/>
    <x v="0"/>
    <x v="0"/>
    <x v="6"/>
  </r>
  <r>
    <s v="3569935"/>
    <x v="1"/>
    <s v="Kingston Homes LLC(MRE)"/>
    <s v="8109 NE 182nd Pl"/>
    <s v="Vancouver"/>
    <s v="WA"/>
    <s v="720"/>
    <x v="1"/>
    <x v="1"/>
    <x v="3"/>
    <m/>
    <x v="5"/>
    <n v="650.97"/>
    <n v="31"/>
    <n v="1"/>
    <x v="0"/>
    <x v="0"/>
    <x v="6"/>
  </r>
  <r>
    <s v="3569937"/>
    <x v="1"/>
    <s v="GR Investment Properties LLC(C5C)"/>
    <s v="8711 NE 43rd Pl"/>
    <s v="Vancouver"/>
    <s v="WA"/>
    <s v="720"/>
    <x v="1"/>
    <x v="1"/>
    <x v="3"/>
    <m/>
    <x v="5"/>
    <n v="655.56"/>
    <n v="49"/>
    <n v="1"/>
    <x v="0"/>
    <x v="0"/>
    <x v="6"/>
  </r>
  <r>
    <s v="3569938"/>
    <x v="1"/>
    <s v="Urban Northwest Homes LLC(MRE)"/>
    <s v="11228 NE 135th Ave"/>
    <s v="Vancouver"/>
    <s v="WA"/>
    <s v="720"/>
    <x v="1"/>
    <x v="1"/>
    <x v="3"/>
    <m/>
    <x v="5"/>
    <n v="650.61"/>
    <n v="21"/>
    <n v="1"/>
    <x v="0"/>
    <x v="0"/>
    <x v="6"/>
  </r>
  <r>
    <s v="3569942"/>
    <x v="1"/>
    <s v="Urban Northwest Homes LLC(C5C)"/>
    <s v="15511 NE 108th Way"/>
    <s v="Vancouver"/>
    <s v="WA"/>
    <s v="720"/>
    <x v="1"/>
    <x v="1"/>
    <x v="3"/>
    <m/>
    <x v="5"/>
    <n v="649.62"/>
    <n v="17"/>
    <n v="1"/>
    <x v="0"/>
    <x v="0"/>
    <x v="6"/>
  </r>
  <r>
    <s v="3569964"/>
    <x v="1"/>
    <s v="Aho Construction(MRE)"/>
    <s v="8509 NE 83rd Ct"/>
    <s v="Vancouver"/>
    <s v="WA"/>
    <s v="720"/>
    <x v="1"/>
    <x v="1"/>
    <x v="3"/>
    <m/>
    <x v="5"/>
    <n v="654.73"/>
    <n v="40"/>
    <n v="1"/>
    <x v="0"/>
    <x v="0"/>
    <x v="6"/>
  </r>
  <r>
    <s v="3569965"/>
    <x v="1"/>
    <s v="Aho Construction(MRE)"/>
    <s v="8212 NE 86th St"/>
    <s v="Vancouver"/>
    <s v="WA"/>
    <s v="720"/>
    <x v="1"/>
    <x v="1"/>
    <x v="3"/>
    <m/>
    <x v="5"/>
    <n v="932.83"/>
    <n v="28"/>
    <n v="1"/>
    <x v="0"/>
    <x v="0"/>
    <x v="6"/>
  </r>
  <r>
    <s v="3570043"/>
    <x v="1"/>
    <s v="Kozarez, Lyudmila N(MRE)"/>
    <s v="1353 N Blodgett Ct"/>
    <s v="Washougal"/>
    <s v="WA"/>
    <s v="720"/>
    <x v="1"/>
    <x v="1"/>
    <x v="3"/>
    <m/>
    <x v="5"/>
    <n v="686.04"/>
    <n v="37"/>
    <n v="1"/>
    <x v="0"/>
    <x v="0"/>
    <x v="4"/>
  </r>
  <r>
    <s v="3570052"/>
    <x v="1"/>
    <s v="Pahlisch Homes(CAG)"/>
    <s v="7316 NE 67th St"/>
    <s v="Vancouver"/>
    <s v="WA"/>
    <s v="720"/>
    <x v="1"/>
    <x v="1"/>
    <x v="3"/>
    <m/>
    <x v="5"/>
    <n v="650.41"/>
    <n v="28"/>
    <n v="1"/>
    <x v="0"/>
    <x v="0"/>
    <x v="6"/>
  </r>
  <r>
    <s v="3570053"/>
    <x v="1"/>
    <s v="Pahlisch Homes(CAG)"/>
    <s v="7320 NE 67th St"/>
    <s v="Vancouver"/>
    <s v="WA"/>
    <s v="720"/>
    <x v="1"/>
    <x v="1"/>
    <x v="3"/>
    <m/>
    <x v="5"/>
    <n v="651.16"/>
    <n v="32"/>
    <n v="1"/>
    <x v="0"/>
    <x v="0"/>
    <x v="6"/>
  </r>
  <r>
    <s v="3570054"/>
    <x v="1"/>
    <s v="Pahlisch Homes(CAG)"/>
    <s v="7312 NE 67th St"/>
    <s v="Vancouver"/>
    <s v="WA"/>
    <s v="720"/>
    <x v="1"/>
    <x v="1"/>
    <x v="3"/>
    <m/>
    <x v="5"/>
    <n v="650.6"/>
    <n v="29"/>
    <n v="1"/>
    <x v="0"/>
    <x v="0"/>
    <x v="6"/>
  </r>
  <r>
    <s v="3570074"/>
    <x v="1"/>
    <s v="Cedar Ridge Homes(CAG)"/>
    <s v="2610 NW 18th St"/>
    <s v="Battle Ground"/>
    <s v="WA"/>
    <s v="720"/>
    <x v="1"/>
    <x v="1"/>
    <x v="3"/>
    <m/>
    <x v="5"/>
    <n v="652.5"/>
    <n v="28"/>
    <n v="1"/>
    <x v="0"/>
    <x v="0"/>
    <x v="6"/>
  </r>
  <r>
    <s v="3570076"/>
    <x v="1"/>
    <s v="Cedar Ridge Homes(CMF)"/>
    <s v="1705 NW 26th Ave"/>
    <s v="Battle Ground"/>
    <s v="WA"/>
    <s v="720"/>
    <x v="1"/>
    <x v="1"/>
    <x v="3"/>
    <m/>
    <x v="5"/>
    <n v="652.69000000000005"/>
    <n v="29"/>
    <n v="1"/>
    <x v="0"/>
    <x v="0"/>
    <x v="6"/>
  </r>
  <r>
    <s v="3570162"/>
    <x v="1"/>
    <s v="Manor Homes WA Inc(CAG)"/>
    <s v="10800 NE 97th Ave"/>
    <s v="Vancouver"/>
    <s v="WA"/>
    <s v="720"/>
    <x v="1"/>
    <x v="1"/>
    <x v="3"/>
    <m/>
    <x v="5"/>
    <n v="649.69000000000005"/>
    <n v="16"/>
    <n v="1"/>
    <x v="0"/>
    <x v="0"/>
    <x v="6"/>
  </r>
  <r>
    <s v="3570166"/>
    <x v="1"/>
    <s v="Manor Homes Washington Inc(CAG)"/>
    <s v="10714 NE 97th Ave"/>
    <s v="Vancouver"/>
    <s v="WA"/>
    <s v="720"/>
    <x v="1"/>
    <x v="1"/>
    <x v="3"/>
    <m/>
    <x v="5"/>
    <n v="650.20000000000005"/>
    <n v="20"/>
    <n v="1"/>
    <x v="0"/>
    <x v="0"/>
    <x v="6"/>
  </r>
  <r>
    <s v="3570193"/>
    <x v="1"/>
    <s v="Pahlisch Homes Inc(CAG)"/>
    <s v="1512 NW Redwood Ln"/>
    <s v="Camas"/>
    <s v="WA"/>
    <s v="720"/>
    <x v="1"/>
    <x v="1"/>
    <x v="3"/>
    <m/>
    <x v="5"/>
    <n v="656.45"/>
    <n v="55"/>
    <n v="1"/>
    <x v="0"/>
    <x v="0"/>
    <x v="6"/>
  </r>
  <r>
    <s v="3570218"/>
    <x v="1"/>
    <s v="JB Homes LLC(MRE)"/>
    <s v="3200 N 10th St"/>
    <s v="Ridgefield"/>
    <s v="WA"/>
    <s v="720"/>
    <x v="1"/>
    <x v="1"/>
    <x v="3"/>
    <m/>
    <x v="5"/>
    <n v="650.28"/>
    <n v="16"/>
    <n v="1"/>
    <x v="0"/>
    <x v="0"/>
    <x v="6"/>
  </r>
  <r>
    <s v="3570219"/>
    <x v="1"/>
    <s v="JB Homes LLC(MRE)"/>
    <s v="3224 N 10th St"/>
    <s v="Ridgefield"/>
    <s v="WA"/>
    <s v="720"/>
    <x v="1"/>
    <x v="1"/>
    <x v="3"/>
    <m/>
    <x v="5"/>
    <n v="650.28"/>
    <n v="16"/>
    <n v="1"/>
    <x v="0"/>
    <x v="0"/>
    <x v="6"/>
  </r>
  <r>
    <s v="3570254"/>
    <x v="1"/>
    <s v="Cascade West Development(MRE)"/>
    <s v="6815 NE 223rd Cir"/>
    <s v="Battle Ground"/>
    <s v="WA"/>
    <s v="720"/>
    <x v="1"/>
    <x v="1"/>
    <x v="3"/>
    <m/>
    <x v="5"/>
    <n v="677.06"/>
    <n v="73"/>
    <n v="1"/>
    <x v="0"/>
    <x v="0"/>
    <x v="6"/>
  </r>
  <r>
    <s v="3570259"/>
    <x v="1"/>
    <s v="Cascade West Development(MRE)"/>
    <s v="18304 NE 79th St"/>
    <s v="Vancouver"/>
    <s v="WA"/>
    <s v="720"/>
    <x v="1"/>
    <x v="1"/>
    <x v="3"/>
    <m/>
    <x v="5"/>
    <n v="650.88"/>
    <n v="25"/>
    <n v="1"/>
    <x v="0"/>
    <x v="0"/>
    <x v="6"/>
  </r>
  <r>
    <s v="3570260"/>
    <x v="1"/>
    <s v="Pahlisch Homes(CAG)"/>
    <s v="1524 NW Redwood Ln"/>
    <s v="Camas"/>
    <s v="WA"/>
    <s v="720"/>
    <x v="1"/>
    <x v="1"/>
    <x v="3"/>
    <m/>
    <x v="5"/>
    <n v="654.79"/>
    <n v="46"/>
    <n v="1"/>
    <x v="0"/>
    <x v="0"/>
    <x v="6"/>
  </r>
  <r>
    <s v="3570277"/>
    <x v="1"/>
    <s v="Pacific Lifestyle Homes(MRE)"/>
    <s v="8107 NE 186th Ave"/>
    <s v="Vancouver"/>
    <s v="WA"/>
    <s v="720"/>
    <x v="1"/>
    <x v="1"/>
    <x v="3"/>
    <m/>
    <x v="5"/>
    <n v="682.37"/>
    <n v="20"/>
    <n v="1"/>
    <x v="0"/>
    <x v="0"/>
    <x v="6"/>
  </r>
  <r>
    <s v="3570305"/>
    <x v="1"/>
    <s v="Hendrickson Development Inc(CAG)"/>
    <s v="1618 NW 24th Ave"/>
    <s v="Battle Ground"/>
    <s v="WA"/>
    <s v="720"/>
    <x v="1"/>
    <x v="1"/>
    <x v="3"/>
    <m/>
    <x v="5"/>
    <n v="651.86"/>
    <n v="24"/>
    <n v="1"/>
    <x v="0"/>
    <x v="0"/>
    <x v="6"/>
  </r>
  <r>
    <s v="3570311"/>
    <x v="1"/>
    <s v="North Columbia Homes(CAG)"/>
    <s v="11410 SE 11th Cir"/>
    <s v="Vancouver"/>
    <s v="WA"/>
    <s v="720"/>
    <x v="1"/>
    <x v="1"/>
    <x v="3"/>
    <m/>
    <x v="5"/>
    <n v="651.94000000000005"/>
    <n v="25"/>
    <n v="1"/>
    <x v="0"/>
    <x v="0"/>
    <x v="6"/>
  </r>
  <r>
    <s v="3570320"/>
    <x v="1"/>
    <s v="Burnett, Douglas F(MRE)"/>
    <s v="411 NE 29th St"/>
    <s v="Battle Ground"/>
    <s v="WA"/>
    <s v="720"/>
    <x v="1"/>
    <x v="1"/>
    <x v="3"/>
    <m/>
    <x v="5"/>
    <n v="652.80999999999995"/>
    <n v="29"/>
    <n v="1"/>
    <x v="0"/>
    <x v="0"/>
    <x v="4"/>
  </r>
  <r>
    <s v="3570324"/>
    <x v="1"/>
    <s v="D R Horton Inc Portland(MRE)"/>
    <s v="9011 N Dogwood St"/>
    <s v="Camas"/>
    <s v="WA"/>
    <s v="720"/>
    <x v="1"/>
    <x v="1"/>
    <x v="3"/>
    <m/>
    <x v="5"/>
    <n v="650.32000000000005"/>
    <n v="22"/>
    <n v="1"/>
    <x v="0"/>
    <x v="0"/>
    <x v="6"/>
  </r>
  <r>
    <s v="3570325"/>
    <x v="1"/>
    <s v="D R Horton Inc Portland(MRE)"/>
    <s v="9012 N Dogwood St"/>
    <s v="Camas"/>
    <s v="WA"/>
    <s v="720"/>
    <x v="1"/>
    <x v="1"/>
    <x v="3"/>
    <m/>
    <x v="5"/>
    <n v="651.77"/>
    <n v="30"/>
    <n v="1"/>
    <x v="0"/>
    <x v="0"/>
    <x v="6"/>
  </r>
  <r>
    <s v="3570326"/>
    <x v="1"/>
    <s v="D R Horton Inc Portland(MRE)"/>
    <s v="9016 N Dogwood St"/>
    <s v="Camas"/>
    <s v="WA"/>
    <s v="720"/>
    <x v="1"/>
    <x v="1"/>
    <x v="3"/>
    <m/>
    <x v="5"/>
    <n v="651.79999999999995"/>
    <n v="30"/>
    <n v="1"/>
    <x v="0"/>
    <x v="0"/>
    <x v="6"/>
  </r>
  <r>
    <s v="3570327"/>
    <x v="1"/>
    <s v="D R Horton Inc Portland(MRE)"/>
    <s v="9031 N Dogwood St"/>
    <s v="Camas"/>
    <s v="WA"/>
    <s v="720"/>
    <x v="1"/>
    <x v="1"/>
    <x v="3"/>
    <m/>
    <x v="5"/>
    <n v="658.3"/>
    <n v="65"/>
    <n v="1"/>
    <x v="0"/>
    <x v="0"/>
    <x v="6"/>
  </r>
  <r>
    <s v="3570328"/>
    <x v="1"/>
    <s v="D R Horton Inc Portland(MRE)"/>
    <s v="7431 N 93rd Ave"/>
    <s v="Camas"/>
    <s v="WA"/>
    <s v="720"/>
    <x v="1"/>
    <x v="1"/>
    <x v="3"/>
    <m/>
    <x v="5"/>
    <n v="685.9"/>
    <n v="33"/>
    <n v="1"/>
    <x v="0"/>
    <x v="0"/>
    <x v="6"/>
  </r>
  <r>
    <s v="3570329"/>
    <x v="1"/>
    <s v="D R Horton Inc Portland(MRE)"/>
    <s v="7433 N 93rd Ave"/>
    <s v="Camas"/>
    <s v="WA"/>
    <s v="720"/>
    <x v="1"/>
    <x v="1"/>
    <x v="3"/>
    <m/>
    <x v="5"/>
    <n v="652.30999999999995"/>
    <n v="27"/>
    <n v="1"/>
    <x v="0"/>
    <x v="0"/>
    <x v="6"/>
  </r>
  <r>
    <s v="3570330"/>
    <x v="1"/>
    <s v="D R Horton Inc Portland(MRE)"/>
    <s v="7435 N 93rd Ave"/>
    <s v="Camas"/>
    <s v="WA"/>
    <s v="720"/>
    <x v="1"/>
    <x v="1"/>
    <x v="3"/>
    <m/>
    <x v="5"/>
    <n v="652.30999999999995"/>
    <n v="27"/>
    <n v="1"/>
    <x v="0"/>
    <x v="0"/>
    <x v="6"/>
  </r>
  <r>
    <s v="3570358"/>
    <x v="1"/>
    <s v="Helmes Inc(MRE)"/>
    <s v="808 NE 28th Way"/>
    <s v="Battle Ground"/>
    <s v="WA"/>
    <s v="720"/>
    <x v="1"/>
    <x v="1"/>
    <x v="3"/>
    <m/>
    <x v="5"/>
    <n v="653.20000000000005"/>
    <n v="31"/>
    <n v="1"/>
    <x v="0"/>
    <x v="0"/>
    <x v="6"/>
  </r>
  <r>
    <s v="3570359"/>
    <x v="1"/>
    <s v="Lennar Northwest Inc(MRE)"/>
    <s v="4018 S Kennedy Dr"/>
    <s v="Ridgefield"/>
    <s v="WA"/>
    <s v="720"/>
    <x v="1"/>
    <x v="1"/>
    <x v="3"/>
    <m/>
    <x v="5"/>
    <n v="652.13"/>
    <n v="26"/>
    <n v="1"/>
    <x v="0"/>
    <x v="0"/>
    <x v="6"/>
  </r>
  <r>
    <s v="3570400"/>
    <x v="1"/>
    <s v="Aho Construction(MRE)"/>
    <s v="6218 NE 133rd Way"/>
    <s v="Vancouver"/>
    <s v="WA"/>
    <s v="720"/>
    <x v="1"/>
    <x v="1"/>
    <x v="3"/>
    <m/>
    <x v="5"/>
    <n v="651.38"/>
    <n v="22"/>
    <n v="1"/>
    <x v="0"/>
    <x v="0"/>
    <x v="6"/>
  </r>
  <r>
    <s v="3570401"/>
    <x v="1"/>
    <s v="Aho Construction(MRE)"/>
    <s v="6511 NE 134th St"/>
    <s v="Vancouver"/>
    <s v="WA"/>
    <s v="720"/>
    <x v="1"/>
    <x v="1"/>
    <x v="3"/>
    <m/>
    <x v="5"/>
    <n v="651.32000000000005"/>
    <n v="25"/>
    <n v="1"/>
    <x v="0"/>
    <x v="0"/>
    <x v="6"/>
  </r>
  <r>
    <s v="3570412"/>
    <x v="1"/>
    <s v="Pacific Lifestyle Homes(MRE)"/>
    <s v="8504 NE 167th Ave"/>
    <s v="Vancouver"/>
    <s v="WA"/>
    <s v="720"/>
    <x v="1"/>
    <x v="1"/>
    <x v="3"/>
    <m/>
    <x v="5"/>
    <n v="683.58"/>
    <n v="24"/>
    <n v="1"/>
    <x v="0"/>
    <x v="0"/>
    <x v="6"/>
  </r>
  <r>
    <s v="3570414"/>
    <x v="1"/>
    <s v="Maze, Lindsey J(MRE)"/>
    <s v="608 E Spruce Ave"/>
    <s v="La Center"/>
    <s v="WA"/>
    <s v="720"/>
    <x v="1"/>
    <x v="1"/>
    <x v="3"/>
    <m/>
    <x v="5"/>
    <n v="684.55"/>
    <n v="85"/>
    <n v="1"/>
    <x v="0"/>
    <x v="0"/>
    <x v="4"/>
  </r>
  <r>
    <s v="3570468"/>
    <x v="1"/>
    <s v="Gecho Construction(MRE)"/>
    <s v="3427 NW McMaster Dr"/>
    <s v="Camas"/>
    <s v="WA"/>
    <s v="720"/>
    <x v="1"/>
    <x v="1"/>
    <x v="3"/>
    <m/>
    <x v="5"/>
    <n v="655.29"/>
    <n v="43"/>
    <n v="1"/>
    <x v="0"/>
    <x v="0"/>
    <x v="6"/>
  </r>
  <r>
    <s v="3570934"/>
    <x v="1"/>
    <s v="Runov, Artem(MRE)"/>
    <s v="617 N U St"/>
    <s v="Washougal"/>
    <s v="WA"/>
    <s v="720"/>
    <x v="1"/>
    <x v="1"/>
    <x v="3"/>
    <m/>
    <x v="5"/>
    <n v="653.62"/>
    <n v="34"/>
    <n v="1"/>
    <x v="0"/>
    <x v="0"/>
    <x v="4"/>
  </r>
  <r>
    <s v="3570966"/>
    <x v="1"/>
    <s v="Pacific Lifestyle Homes(MRE)"/>
    <s v="16136 NE 9th Way"/>
    <s v="Vancouver"/>
    <s v="WA"/>
    <s v="720"/>
    <x v="1"/>
    <x v="1"/>
    <x v="3"/>
    <m/>
    <x v="5"/>
    <n v="683.88"/>
    <n v="25"/>
    <n v="1"/>
    <x v="0"/>
    <x v="0"/>
    <x v="6"/>
  </r>
  <r>
    <s v="3570978"/>
    <x v="1"/>
    <s v="Generation Homes Northwest(MRE)"/>
    <s v="2818 NE 171st Ave"/>
    <s v="Vancouver"/>
    <s v="WA"/>
    <s v="720"/>
    <x v="1"/>
    <x v="1"/>
    <x v="3"/>
    <m/>
    <x v="5"/>
    <n v="650.66999999999996"/>
    <n v="21"/>
    <n v="1"/>
    <x v="0"/>
    <x v="0"/>
    <x v="6"/>
  </r>
  <r>
    <s v="3571045"/>
    <x v="1"/>
    <s v="D R Horton Inc Portland(MRE)"/>
    <s v="2912 S White Salmon Dr"/>
    <s v="Ridgefield"/>
    <s v="WA"/>
    <s v="720"/>
    <x v="1"/>
    <x v="1"/>
    <x v="3"/>
    <m/>
    <x v="5"/>
    <n v="652.62"/>
    <n v="28"/>
    <n v="1"/>
    <x v="0"/>
    <x v="0"/>
    <x v="6"/>
  </r>
  <r>
    <s v="3571046"/>
    <x v="1"/>
    <s v="D R Horton Inc Portland(MRE)"/>
    <s v="2910 S Cherry Grove Way"/>
    <s v="Ridgefield"/>
    <s v="WA"/>
    <s v="720"/>
    <x v="1"/>
    <x v="1"/>
    <x v="3"/>
    <m/>
    <x v="5"/>
    <n v="652.62"/>
    <n v="28"/>
    <n v="1"/>
    <x v="0"/>
    <x v="0"/>
    <x v="6"/>
  </r>
  <r>
    <s v="3571047"/>
    <x v="1"/>
    <s v="D R Horton Inc Portland(MRE)"/>
    <s v="2912 S Cherry Grove Way"/>
    <s v="Ridgefield"/>
    <s v="WA"/>
    <s v="720"/>
    <x v="1"/>
    <x v="1"/>
    <x v="3"/>
    <m/>
    <x v="5"/>
    <n v="652.62"/>
    <n v="28"/>
    <n v="1"/>
    <x v="0"/>
    <x v="0"/>
    <x v="6"/>
  </r>
  <r>
    <s v="3571083"/>
    <x v="1"/>
    <s v="2 Creeks Construction LLC(CAG)"/>
    <s v="7515 NW Quinault St"/>
    <s v="Camas"/>
    <s v="WA"/>
    <s v="720"/>
    <x v="1"/>
    <x v="1"/>
    <x v="3"/>
    <m/>
    <x v="5"/>
    <n v="652.77"/>
    <n v="32"/>
    <n v="1"/>
    <x v="0"/>
    <x v="0"/>
    <x v="6"/>
  </r>
  <r>
    <s v="3571085"/>
    <x v="1"/>
    <s v="Lennar Northwest Inc(MRE)"/>
    <s v="3927 S Willow Dr"/>
    <s v="Ridgefield"/>
    <s v="WA"/>
    <s v="720"/>
    <x v="1"/>
    <x v="1"/>
    <x v="3"/>
    <m/>
    <x v="5"/>
    <n v="652.80999999999995"/>
    <n v="29"/>
    <n v="1"/>
    <x v="0"/>
    <x v="0"/>
    <x v="6"/>
  </r>
  <r>
    <s v="3571091"/>
    <x v="1"/>
    <s v="Kingston Homes LLC(MRE)"/>
    <s v="5705 NE 132nd St"/>
    <s v="Vancouver"/>
    <s v="WA"/>
    <s v="720"/>
    <x v="1"/>
    <x v="1"/>
    <x v="3"/>
    <m/>
    <x v="5"/>
    <n v="650.86"/>
    <n v="22"/>
    <n v="1"/>
    <x v="0"/>
    <x v="0"/>
    <x v="6"/>
  </r>
  <r>
    <s v="3571092"/>
    <x v="1"/>
    <s v="Kingston Homes LLC(MRE)"/>
    <s v="5711 NE 133rd St"/>
    <s v="Vancouver"/>
    <s v="WA"/>
    <s v="720"/>
    <x v="1"/>
    <x v="1"/>
    <x v="3"/>
    <m/>
    <x v="5"/>
    <n v="650.87"/>
    <n v="22"/>
    <n v="1"/>
    <x v="0"/>
    <x v="0"/>
    <x v="6"/>
  </r>
  <r>
    <s v="3571134"/>
    <x v="1"/>
    <s v="Cascade West Development(MRE)"/>
    <s v="6811 NE 223rd Cir"/>
    <s v="Battle Ground"/>
    <s v="WA"/>
    <s v="720"/>
    <x v="1"/>
    <x v="1"/>
    <x v="3"/>
    <m/>
    <x v="5"/>
    <n v="658.12"/>
    <n v="57"/>
    <n v="1"/>
    <x v="0"/>
    <x v="0"/>
    <x v="6"/>
  </r>
  <r>
    <s v="3571138"/>
    <x v="1"/>
    <s v="Lennar Northwest Inc(MRE)"/>
    <s v="17915 NE 78th Way"/>
    <s v="Vancouver"/>
    <s v="WA"/>
    <s v="720"/>
    <x v="1"/>
    <x v="1"/>
    <x v="3"/>
    <m/>
    <x v="5"/>
    <n v="652.5"/>
    <n v="31"/>
    <n v="1"/>
    <x v="0"/>
    <x v="0"/>
    <x v="6"/>
  </r>
  <r>
    <s v="3571139"/>
    <x v="1"/>
    <s v="Lennar Northwest Inc(NEC)"/>
    <s v="17903 NE 78th Way"/>
    <s v="Vancouver"/>
    <s v="WA"/>
    <s v="720"/>
    <x v="1"/>
    <x v="1"/>
    <x v="3"/>
    <m/>
    <x v="5"/>
    <n v="658.18"/>
    <n v="61"/>
    <n v="1"/>
    <x v="0"/>
    <x v="0"/>
    <x v="6"/>
  </r>
  <r>
    <s v="3571141"/>
    <x v="1"/>
    <s v="Lennar Northwest Inc(MRE)"/>
    <s v="8651 N Appleton St"/>
    <s v="Camas"/>
    <s v="WA"/>
    <s v="720"/>
    <x v="1"/>
    <x v="1"/>
    <x v="3"/>
    <m/>
    <x v="5"/>
    <n v="650.34"/>
    <n v="22"/>
    <n v="1"/>
    <x v="0"/>
    <x v="0"/>
    <x v="6"/>
  </r>
  <r>
    <s v="3571142"/>
    <x v="1"/>
    <s v="Lennar Northwest Inc(MRE)"/>
    <s v="8665 N Appleton St"/>
    <s v="Camas"/>
    <s v="WA"/>
    <s v="720"/>
    <x v="1"/>
    <x v="1"/>
    <x v="3"/>
    <m/>
    <x v="5"/>
    <n v="650.52"/>
    <n v="23"/>
    <n v="1"/>
    <x v="0"/>
    <x v="0"/>
    <x v="6"/>
  </r>
  <r>
    <s v="3571163"/>
    <x v="1"/>
    <s v="Aho Construction(MRE)"/>
    <s v="10620 NE 99th Ave"/>
    <s v="Vancouver"/>
    <s v="WA"/>
    <s v="720"/>
    <x v="1"/>
    <x v="1"/>
    <x v="3"/>
    <m/>
    <x v="5"/>
    <n v="651.16"/>
    <n v="24"/>
    <n v="1"/>
    <x v="0"/>
    <x v="0"/>
    <x v="6"/>
  </r>
  <r>
    <s v="3571164"/>
    <x v="1"/>
    <s v="Aho Construction(MRE)"/>
    <s v="9822 NE 104th Way"/>
    <s v="Vancouver"/>
    <s v="WA"/>
    <s v="720"/>
    <x v="1"/>
    <x v="1"/>
    <x v="3"/>
    <m/>
    <x v="5"/>
    <n v="651.58000000000004"/>
    <n v="26"/>
    <n v="1"/>
    <x v="0"/>
    <x v="0"/>
    <x v="6"/>
  </r>
  <r>
    <s v="3571165"/>
    <x v="1"/>
    <s v="Aho Construction(MRE)"/>
    <s v="9904 NE 104th Way"/>
    <s v="Vancouver"/>
    <s v="WA"/>
    <s v="720"/>
    <x v="1"/>
    <x v="1"/>
    <x v="3"/>
    <m/>
    <x v="5"/>
    <n v="650.78"/>
    <n v="22"/>
    <n v="1"/>
    <x v="0"/>
    <x v="0"/>
    <x v="6"/>
  </r>
  <r>
    <s v="3571168"/>
    <x v="1"/>
    <s v="Pahlisch Homes Inc(CAG)"/>
    <s v="1444 NW Redwood Ln"/>
    <s v="Camas"/>
    <s v="WA"/>
    <s v="720"/>
    <x v="1"/>
    <x v="1"/>
    <x v="3"/>
    <m/>
    <x v="5"/>
    <n v="654.15"/>
    <n v="42"/>
    <n v="1"/>
    <x v="0"/>
    <x v="0"/>
    <x v="6"/>
  </r>
  <r>
    <s v="3571169"/>
    <x v="1"/>
    <s v="Pahlisch Homes(CAG)"/>
    <s v="1452 NW Redwood Ln"/>
    <s v="Camas"/>
    <s v="WA"/>
    <s v="720"/>
    <x v="1"/>
    <x v="1"/>
    <x v="3"/>
    <m/>
    <x v="5"/>
    <n v="656.98"/>
    <n v="57"/>
    <n v="1"/>
    <x v="0"/>
    <x v="0"/>
    <x v="6"/>
  </r>
  <r>
    <s v="3571184"/>
    <x v="1"/>
    <s v="MCM of Washington Inc.(MRE)"/>
    <s v="1804 NE 169th St"/>
    <s v="Ridgefield"/>
    <s v="WA"/>
    <s v="720"/>
    <x v="1"/>
    <x v="1"/>
    <x v="3"/>
    <m/>
    <x v="5"/>
    <n v="651.1"/>
    <n v="20"/>
    <n v="1"/>
    <x v="0"/>
    <x v="0"/>
    <x v="6"/>
  </r>
  <r>
    <s v="3571185"/>
    <x v="1"/>
    <s v="MCM of Washington Inc.(MRE)"/>
    <s v="1408 NE 172nd St"/>
    <s v="Ridgefield"/>
    <s v="WA"/>
    <s v="720"/>
    <x v="1"/>
    <x v="1"/>
    <x v="3"/>
    <m/>
    <x v="5"/>
    <n v="651.1"/>
    <n v="20"/>
    <n v="1"/>
    <x v="0"/>
    <x v="0"/>
    <x v="6"/>
  </r>
  <r>
    <s v="3571210"/>
    <x v="1"/>
    <s v="Manor Homes Washington Inc(CAG)"/>
    <s v="4414 NE 141st Ct"/>
    <s v="Vancouver"/>
    <s v="WA"/>
    <s v="720"/>
    <x v="1"/>
    <x v="1"/>
    <x v="3"/>
    <m/>
    <x v="5"/>
    <n v="652.5"/>
    <n v="31"/>
    <n v="1"/>
    <x v="0"/>
    <x v="0"/>
    <x v="6"/>
  </r>
  <r>
    <s v="3571212"/>
    <x v="1"/>
    <s v="Manor Homes Washington Inc(CAG)"/>
    <s v="4410 NE 141st Ct"/>
    <s v="Vancouver"/>
    <s v="WA"/>
    <s v="720"/>
    <x v="1"/>
    <x v="1"/>
    <x v="3"/>
    <m/>
    <x v="5"/>
    <n v="700.4"/>
    <n v="20"/>
    <n v="1"/>
    <x v="0"/>
    <x v="0"/>
    <x v="6"/>
  </r>
  <r>
    <s v="3571213"/>
    <x v="1"/>
    <s v="Manor Homes Washington Inc(CAG)"/>
    <s v="4413 NE 141st Ct"/>
    <s v="Vancouver"/>
    <s v="WA"/>
    <s v="720"/>
    <x v="1"/>
    <x v="1"/>
    <x v="3"/>
    <m/>
    <x v="5"/>
    <n v="649.83000000000004"/>
    <n v="17"/>
    <n v="1"/>
    <x v="0"/>
    <x v="0"/>
    <x v="6"/>
  </r>
  <r>
    <s v="3571215"/>
    <x v="1"/>
    <s v="Manor Homes Washington Inc(CAG)"/>
    <s v="4417 NE 141st Ct"/>
    <s v="Vancouver"/>
    <s v="WA"/>
    <s v="720"/>
    <x v="1"/>
    <x v="1"/>
    <x v="3"/>
    <m/>
    <x v="5"/>
    <n v="652.69000000000005"/>
    <n v="32"/>
    <n v="1"/>
    <x v="0"/>
    <x v="0"/>
    <x v="6"/>
  </r>
  <r>
    <s v="3571224"/>
    <x v="1"/>
    <s v="David Weekley Homes(MRE)"/>
    <s v="11621 NW 2nd Ct"/>
    <s v="Vancouver"/>
    <s v="WA"/>
    <s v="720"/>
    <x v="1"/>
    <x v="1"/>
    <x v="3"/>
    <m/>
    <x v="5"/>
    <n v="650.59"/>
    <n v="21"/>
    <n v="1"/>
    <x v="0"/>
    <x v="0"/>
    <x v="6"/>
  </r>
  <r>
    <s v="3571232"/>
    <x v="1"/>
    <s v="Arrow Peak Builders LLC(MRE)"/>
    <s v="2205 NE Brendan Cir"/>
    <s v="Vancouver"/>
    <s v="WA"/>
    <s v="720"/>
    <x v="1"/>
    <x v="1"/>
    <x v="3"/>
    <m/>
    <x v="5"/>
    <n v="655.91"/>
    <n v="49"/>
    <n v="1"/>
    <x v="0"/>
    <x v="0"/>
    <x v="6"/>
  </r>
  <r>
    <s v="3571233"/>
    <x v="1"/>
    <s v="Arrow Peak Builders LLC(MRE)"/>
    <s v="2209 NE Brendan Cir"/>
    <s v="Vancouver"/>
    <s v="WA"/>
    <s v="720"/>
    <x v="1"/>
    <x v="1"/>
    <x v="3"/>
    <m/>
    <x v="5"/>
    <n v="651.54"/>
    <n v="26"/>
    <n v="1"/>
    <x v="0"/>
    <x v="0"/>
    <x v="6"/>
  </r>
  <r>
    <s v="3571264"/>
    <x v="1"/>
    <s v="Quail Homes(MRE)"/>
    <s v="1301 SE 21st Ave"/>
    <s v="Battle Ground"/>
    <s v="WA"/>
    <s v="720"/>
    <x v="1"/>
    <x v="1"/>
    <x v="3"/>
    <m/>
    <x v="5"/>
    <n v="653.96"/>
    <n v="35"/>
    <n v="1"/>
    <x v="0"/>
    <x v="0"/>
    <x v="6"/>
  </r>
  <r>
    <s v="3571265"/>
    <x v="1"/>
    <s v="Quail Homes(MRE)"/>
    <s v="1307 SE 21st Ave"/>
    <s v="Battle Ground"/>
    <s v="WA"/>
    <s v="720"/>
    <x v="1"/>
    <x v="1"/>
    <x v="3"/>
    <m/>
    <x v="5"/>
    <n v="655.1"/>
    <n v="41"/>
    <n v="1"/>
    <x v="0"/>
    <x v="0"/>
    <x v="6"/>
  </r>
  <r>
    <s v="3571266"/>
    <x v="1"/>
    <s v="Quail Homes(MRE)"/>
    <s v="1311 SE 21st Ave"/>
    <s v="Battle Ground"/>
    <s v="WA"/>
    <s v="720"/>
    <x v="1"/>
    <x v="1"/>
    <x v="3"/>
    <m/>
    <x v="5"/>
    <n v="655.29"/>
    <n v="42"/>
    <n v="1"/>
    <x v="0"/>
    <x v="0"/>
    <x v="6"/>
  </r>
  <r>
    <s v="3571290"/>
    <x v="1"/>
    <s v="2 Creeks Construction LLC(CAG)"/>
    <s v="7523 NW Quinault St"/>
    <s v="Camas"/>
    <s v="WA"/>
    <s v="720"/>
    <x v="1"/>
    <x v="1"/>
    <x v="3"/>
    <m/>
    <x v="5"/>
    <n v="652.82000000000005"/>
    <n v="35"/>
    <n v="1"/>
    <x v="0"/>
    <x v="0"/>
    <x v="6"/>
  </r>
  <r>
    <s v="3571346"/>
    <x v="1"/>
    <s v="D R Horton Inc Portland(MRE)"/>
    <s v="12881 NE 56th St"/>
    <s v="Vancouver"/>
    <s v="WA"/>
    <s v="720"/>
    <x v="1"/>
    <x v="1"/>
    <x v="3"/>
    <m/>
    <x v="5"/>
    <n v="681.43"/>
    <n v="15"/>
    <n v="1"/>
    <x v="0"/>
    <x v="0"/>
    <x v="6"/>
  </r>
  <r>
    <s v="3571347"/>
    <x v="1"/>
    <s v="D R Horton Inc Portland(MRE)"/>
    <s v="13001 NE 56th St"/>
    <s v="Vancouver"/>
    <s v="WA"/>
    <s v="720"/>
    <x v="1"/>
    <x v="1"/>
    <x v="3"/>
    <m/>
    <x v="5"/>
    <n v="272.2"/>
    <n v="30"/>
    <n v="1"/>
    <x v="0"/>
    <x v="0"/>
    <x v="6"/>
  </r>
  <r>
    <s v="3571348"/>
    <x v="1"/>
    <s v="D R Horton Inc Portland(MRE)"/>
    <s v="13005 NE 56th St"/>
    <s v="Vancouver"/>
    <s v="WA"/>
    <s v="720"/>
    <x v="1"/>
    <x v="1"/>
    <x v="3"/>
    <m/>
    <x v="5"/>
    <n v="684.28"/>
    <n v="30"/>
    <n v="1"/>
    <x v="0"/>
    <x v="0"/>
    <x v="6"/>
  </r>
  <r>
    <s v="3571349"/>
    <x v="1"/>
    <s v="D R Horton Inc Portland(MRE)"/>
    <s v="13020 NE 58th St"/>
    <s v="Vancouver"/>
    <s v="WA"/>
    <s v="720"/>
    <x v="1"/>
    <x v="1"/>
    <x v="3"/>
    <m/>
    <x v="5"/>
    <n v="684.66"/>
    <n v="32"/>
    <n v="1"/>
    <x v="0"/>
    <x v="0"/>
    <x v="6"/>
  </r>
  <r>
    <s v="3571352"/>
    <x v="1"/>
    <s v="Pacific Lifestyle Homes(CAG)"/>
    <s v="4815 NE 135th St"/>
    <s v="Vancouver"/>
    <s v="WA"/>
    <s v="720"/>
    <x v="1"/>
    <x v="1"/>
    <x v="3"/>
    <m/>
    <x v="5"/>
    <n v="684.85"/>
    <n v="38"/>
    <n v="1"/>
    <x v="0"/>
    <x v="0"/>
    <x v="6"/>
  </r>
  <r>
    <s v="3571354"/>
    <x v="1"/>
    <s v="Summerplace Homes(MRE)"/>
    <s v="1470 S Nighthawk Cir"/>
    <s v="Ridgefield"/>
    <s v="WA"/>
    <s v="720"/>
    <x v="1"/>
    <x v="1"/>
    <x v="3"/>
    <m/>
    <x v="5"/>
    <n v="652.96"/>
    <n v="35"/>
    <n v="1"/>
    <x v="0"/>
    <x v="0"/>
    <x v="6"/>
  </r>
  <r>
    <s v="3571399"/>
    <x v="1"/>
    <s v="Helmes Inc(CAG)"/>
    <s v="8115 NE 186th Ave"/>
    <s v="Vancouver"/>
    <s v="WA"/>
    <s v="720"/>
    <x v="1"/>
    <x v="1"/>
    <x v="3"/>
    <m/>
    <x v="5"/>
    <n v="649.44000000000005"/>
    <n v="22"/>
    <n v="1"/>
    <x v="0"/>
    <x v="0"/>
    <x v="6"/>
  </r>
  <r>
    <s v="3571401"/>
    <x v="1"/>
    <s v="Sun Country Homes(MRE)"/>
    <s v="12821 NE 104th St"/>
    <s v="Vancouver"/>
    <s v="WA"/>
    <s v="720"/>
    <x v="1"/>
    <x v="1"/>
    <x v="3"/>
    <m/>
    <x v="5"/>
    <n v="680.36"/>
    <n v="16"/>
    <n v="1"/>
    <x v="0"/>
    <x v="0"/>
    <x v="6"/>
  </r>
  <r>
    <s v="3571402"/>
    <x v="1"/>
    <s v="Sun Country Homes(MRE)"/>
    <s v="12817 NE 104th St"/>
    <s v="Vancouver"/>
    <s v="WA"/>
    <s v="720"/>
    <x v="1"/>
    <x v="1"/>
    <x v="3"/>
    <m/>
    <x v="5"/>
    <n v="896.38"/>
    <n v="16"/>
    <n v="1"/>
    <x v="0"/>
    <x v="0"/>
    <x v="6"/>
  </r>
  <r>
    <s v="3571412"/>
    <x v="1"/>
    <s v="GR Investment Properties LLC(MRE)"/>
    <s v="3517 NE 61st Way"/>
    <s v="Vancouver"/>
    <s v="WA"/>
    <s v="720"/>
    <x v="1"/>
    <x v="1"/>
    <x v="3"/>
    <m/>
    <x v="5"/>
    <n v="652.04999999999995"/>
    <n v="27"/>
    <n v="1"/>
    <x v="0"/>
    <x v="0"/>
    <x v="6"/>
  </r>
  <r>
    <s v="3571413"/>
    <x v="1"/>
    <s v="GR Investment Properties LLC(MRE)"/>
    <s v="3521 NE 61st Way"/>
    <s v="Vancouver"/>
    <s v="WA"/>
    <s v="720"/>
    <x v="1"/>
    <x v="1"/>
    <x v="3"/>
    <m/>
    <x v="5"/>
    <n v="932.38"/>
    <n v="27"/>
    <n v="1"/>
    <x v="0"/>
    <x v="0"/>
    <x v="6"/>
  </r>
  <r>
    <s v="3571415"/>
    <x v="1"/>
    <s v="GR Investment Properties LLC(MRE)"/>
    <s v="3516 NE 61st Way"/>
    <s v="Vancouver"/>
    <s v="WA"/>
    <s v="720"/>
    <x v="1"/>
    <x v="1"/>
    <x v="3"/>
    <m/>
    <x v="5"/>
    <n v="652.42999999999995"/>
    <n v="29"/>
    <n v="1"/>
    <x v="0"/>
    <x v="0"/>
    <x v="6"/>
  </r>
  <r>
    <s v="3571500"/>
    <x v="1"/>
    <s v="Boulevard Homes NW LLC(MRE)"/>
    <s v="14508 NE 18th Ct"/>
    <s v="Vancouver"/>
    <s v="WA"/>
    <s v="720"/>
    <x v="1"/>
    <x v="1"/>
    <x v="3"/>
    <m/>
    <x v="5"/>
    <n v="685.5"/>
    <n v="32"/>
    <n v="1"/>
    <x v="0"/>
    <x v="0"/>
    <x v="6"/>
  </r>
  <r>
    <s v="3571501"/>
    <x v="1"/>
    <s v="Boulevard Homes NW LLC(MRE)"/>
    <s v="14512 NE 18th Ct"/>
    <s v="Vancouver"/>
    <s v="WA"/>
    <s v="720"/>
    <x v="1"/>
    <x v="1"/>
    <x v="3"/>
    <m/>
    <x v="5"/>
    <n v="689.25"/>
    <n v="52"/>
    <n v="1"/>
    <x v="0"/>
    <x v="0"/>
    <x v="6"/>
  </r>
  <r>
    <s v="3571518"/>
    <x v="1"/>
    <s v="Helmes Inc(C5C)"/>
    <s v="5805 NE 133rd St"/>
    <s v="Vancouver"/>
    <s v="WA"/>
    <s v="720"/>
    <x v="1"/>
    <x v="1"/>
    <x v="3"/>
    <m/>
    <x v="5"/>
    <n v="650.53"/>
    <n v="23"/>
    <n v="1"/>
    <x v="0"/>
    <x v="0"/>
    <x v="6"/>
  </r>
  <r>
    <s v="3571521"/>
    <x v="1"/>
    <s v="Helmes Inc(C5C)"/>
    <s v="13306 NE 61st Ave"/>
    <s v="Vancouver"/>
    <s v="WA"/>
    <s v="720"/>
    <x v="1"/>
    <x v="1"/>
    <x v="3"/>
    <m/>
    <x v="5"/>
    <n v="651.1"/>
    <n v="22"/>
    <n v="1"/>
    <x v="0"/>
    <x v="0"/>
    <x v="6"/>
  </r>
  <r>
    <s v="3571526"/>
    <x v="1"/>
    <s v="Helmes Inc(C5C)"/>
    <s v="8500 NE 167th Ave"/>
    <s v="Vancouver"/>
    <s v="WA"/>
    <s v="720"/>
    <x v="1"/>
    <x v="1"/>
    <x v="3"/>
    <m/>
    <x v="5"/>
    <n v="652.63"/>
    <n v="30"/>
    <n v="1"/>
    <x v="0"/>
    <x v="0"/>
    <x v="6"/>
  </r>
  <r>
    <s v="3571613"/>
    <x v="1"/>
    <s v="Restore Pro LLC(CAG)"/>
    <s v="3532 NE 61st Way"/>
    <s v="Vancouver"/>
    <s v="WA"/>
    <s v="720"/>
    <x v="1"/>
    <x v="1"/>
    <x v="3"/>
    <m/>
    <x v="5"/>
    <n v="650.58000000000004"/>
    <n v="24"/>
    <n v="1"/>
    <x v="0"/>
    <x v="0"/>
    <x v="6"/>
  </r>
  <r>
    <s v="3571614"/>
    <x v="1"/>
    <s v="Restore Pro LLC(CAG)"/>
    <s v="3528 NE 61st Way"/>
    <s v="Vancouver"/>
    <s v="WA"/>
    <s v="720"/>
    <x v="1"/>
    <x v="1"/>
    <x v="3"/>
    <m/>
    <x v="5"/>
    <n v="652.24"/>
    <n v="28"/>
    <n v="1"/>
    <x v="0"/>
    <x v="0"/>
    <x v="6"/>
  </r>
  <r>
    <s v="3571615"/>
    <x v="1"/>
    <s v="Restore Pro LLC(CAG)"/>
    <s v="3520 NE 61st Way"/>
    <s v="Vancouver"/>
    <s v="WA"/>
    <s v="720"/>
    <x v="1"/>
    <x v="1"/>
    <x v="3"/>
    <m/>
    <x v="5"/>
    <n v="652.04999999999995"/>
    <n v="27"/>
    <n v="1"/>
    <x v="0"/>
    <x v="0"/>
    <x v="6"/>
  </r>
  <r>
    <s v="3571616"/>
    <x v="1"/>
    <s v="Restore Pro LLC(CAG)"/>
    <s v="3540 NE 61st Way"/>
    <s v="Vancouver"/>
    <s v="WA"/>
    <s v="720"/>
    <x v="1"/>
    <x v="1"/>
    <x v="3"/>
    <m/>
    <x v="5"/>
    <n v="650.39"/>
    <n v="23"/>
    <n v="1"/>
    <x v="0"/>
    <x v="0"/>
    <x v="6"/>
  </r>
  <r>
    <s v="3571617"/>
    <x v="1"/>
    <s v="Restore Pro LLC(CAG)"/>
    <s v="3536 NE 61st Way"/>
    <s v="Vancouver"/>
    <s v="WA"/>
    <s v="720"/>
    <x v="1"/>
    <x v="1"/>
    <x v="3"/>
    <m/>
    <x v="5"/>
    <n v="650.22"/>
    <n v="22"/>
    <n v="1"/>
    <x v="0"/>
    <x v="0"/>
    <x v="6"/>
  </r>
  <r>
    <s v="3571618"/>
    <x v="1"/>
    <s v="Restore Pro LLC(CAG)"/>
    <s v="3524 NE 61st Way"/>
    <s v="Vancouver"/>
    <s v="WA"/>
    <s v="720"/>
    <x v="1"/>
    <x v="1"/>
    <x v="3"/>
    <m/>
    <x v="5"/>
    <n v="652.24"/>
    <n v="28"/>
    <n v="1"/>
    <x v="0"/>
    <x v="0"/>
    <x v="6"/>
  </r>
  <r>
    <s v="3571632"/>
    <x v="1"/>
    <s v="North Columbia Homes(C5C)"/>
    <s v="11446 SE 11th Cir"/>
    <s v="Vancouver"/>
    <s v="WA"/>
    <s v="720"/>
    <x v="1"/>
    <x v="1"/>
    <x v="3"/>
    <m/>
    <x v="5"/>
    <n v="651.48"/>
    <n v="24"/>
    <n v="1"/>
    <x v="0"/>
    <x v="0"/>
    <x v="6"/>
  </r>
  <r>
    <s v="3571646"/>
    <x v="1"/>
    <s v="Mofford, Virginia L(MRE)"/>
    <s v="21 NE 11th Ct"/>
    <s v="Battle Ground"/>
    <s v="WA"/>
    <s v="720"/>
    <x v="1"/>
    <x v="1"/>
    <x v="3"/>
    <m/>
    <x v="5"/>
    <n v="655.21"/>
    <n v="46"/>
    <n v="1"/>
    <x v="0"/>
    <x v="0"/>
    <x v="4"/>
  </r>
  <r>
    <s v="3571673"/>
    <x v="1"/>
    <s v="Glavin Development LLC(MRE)"/>
    <s v="5113 NE 142nd St"/>
    <s v="Vancouver"/>
    <s v="WA"/>
    <s v="720"/>
    <x v="1"/>
    <x v="1"/>
    <x v="3"/>
    <m/>
    <x v="5"/>
    <n v="650.78"/>
    <n v="25"/>
    <n v="1"/>
    <x v="0"/>
    <x v="0"/>
    <x v="6"/>
  </r>
  <r>
    <s v="3571678"/>
    <x v="1"/>
    <s v="Boulevard Homes NW LLC(MRE)"/>
    <s v="732 NW 138th St"/>
    <s v="Vancouver"/>
    <s v="WA"/>
    <s v="720"/>
    <x v="1"/>
    <x v="1"/>
    <x v="3"/>
    <m/>
    <x v="5"/>
    <n v="656.07"/>
    <n v="53"/>
    <n v="1"/>
    <x v="0"/>
    <x v="0"/>
    <x v="6"/>
  </r>
  <r>
    <s v="3571679"/>
    <x v="1"/>
    <s v="Boulevard Homes NW LLC(MRE)"/>
    <s v="736 NW 138th St"/>
    <s v="Vancouver"/>
    <s v="WA"/>
    <s v="720"/>
    <x v="1"/>
    <x v="1"/>
    <x v="3"/>
    <m/>
    <x v="5"/>
    <n v="703.46"/>
    <n v="93"/>
    <n v="1"/>
    <x v="0"/>
    <x v="0"/>
    <x v="6"/>
  </r>
  <r>
    <s v="3571848"/>
    <x v="1"/>
    <s v="Pacific Lifestyle Homes(CAG)"/>
    <s v="8511 NE 166th Ave"/>
    <s v="Vancouver"/>
    <s v="WA"/>
    <s v="720"/>
    <x v="1"/>
    <x v="1"/>
    <x v="3"/>
    <m/>
    <x v="5"/>
    <n v="650.20000000000005"/>
    <n v="22"/>
    <n v="1"/>
    <x v="0"/>
    <x v="0"/>
    <x v="6"/>
  </r>
  <r>
    <s v="3571860"/>
    <x v="1"/>
    <s v="LGI Homes Oregon LLC(MRE)"/>
    <s v="16505 NE 93rd Way"/>
    <s v="Vancouver"/>
    <s v="WA"/>
    <s v="720"/>
    <x v="1"/>
    <x v="1"/>
    <x v="3"/>
    <m/>
    <x v="5"/>
    <n v="682.6"/>
    <n v="22"/>
    <n v="1"/>
    <x v="0"/>
    <x v="0"/>
    <x v="6"/>
  </r>
  <r>
    <s v="3571873"/>
    <x v="1"/>
    <s v="Urban Northwest Homes LLC(MRE)"/>
    <s v="10813 NE 102nd Ave"/>
    <s v="Vancouver"/>
    <s v="WA"/>
    <s v="720"/>
    <x v="1"/>
    <x v="1"/>
    <x v="3"/>
    <m/>
    <x v="5"/>
    <n v="686.01"/>
    <n v="40"/>
    <n v="1"/>
    <x v="0"/>
    <x v="0"/>
    <x v="6"/>
  </r>
  <r>
    <s v="3571891"/>
    <x v="1"/>
    <s v="Urban Northwest Homes LLC(MRE)"/>
    <s v="10223 NE 108th St"/>
    <s v="Vancouver"/>
    <s v="WA"/>
    <s v="720"/>
    <x v="1"/>
    <x v="1"/>
    <x v="3"/>
    <m/>
    <x v="5"/>
    <n v="683.55"/>
    <n v="27"/>
    <n v="1"/>
    <x v="0"/>
    <x v="0"/>
    <x v="6"/>
  </r>
  <r>
    <s v="3571988"/>
    <x v="1"/>
    <s v="Lennar Northwest Inc(MRE)"/>
    <s v="6307 N 88th Ave"/>
    <s v="Camas"/>
    <s v="WA"/>
    <s v="720"/>
    <x v="1"/>
    <x v="1"/>
    <x v="3"/>
    <m/>
    <x v="5"/>
    <n v="652.58000000000004"/>
    <n v="32"/>
    <n v="1"/>
    <x v="0"/>
    <x v="0"/>
    <x v="6"/>
  </r>
  <r>
    <s v="3571989"/>
    <x v="1"/>
    <s v="Lennar Northwest Inc(MRE)"/>
    <s v="6311 N 88th Ave"/>
    <s v="Camas"/>
    <s v="WA"/>
    <s v="720"/>
    <x v="1"/>
    <x v="1"/>
    <x v="3"/>
    <m/>
    <x v="5"/>
    <n v="652.55999999999995"/>
    <n v="32"/>
    <n v="1"/>
    <x v="0"/>
    <x v="0"/>
    <x v="6"/>
  </r>
  <r>
    <s v="3571990"/>
    <x v="1"/>
    <s v="Lennar Northwest Inc(MRE)"/>
    <s v="8652 N Appleton St"/>
    <s v="Camas"/>
    <s v="WA"/>
    <s v="720"/>
    <x v="1"/>
    <x v="1"/>
    <x v="3"/>
    <m/>
    <x v="5"/>
    <n v="652.75"/>
    <n v="33"/>
    <n v="1"/>
    <x v="0"/>
    <x v="0"/>
    <x v="6"/>
  </r>
  <r>
    <s v="3571991"/>
    <x v="1"/>
    <s v="Lennar Northwest Inc(NEC)"/>
    <s v="8670 N Appleton St"/>
    <s v="Camas"/>
    <s v="WA"/>
    <s v="720"/>
    <x v="1"/>
    <x v="1"/>
    <x v="3"/>
    <m/>
    <x v="5"/>
    <n v="652.75"/>
    <n v="33"/>
    <n v="1"/>
    <x v="0"/>
    <x v="0"/>
    <x v="6"/>
  </r>
  <r>
    <s v="3571993"/>
    <x v="1"/>
    <s v="Revin Construction Inc(MRE)"/>
    <s v="10715 NE 70th St"/>
    <s v="Vancouver"/>
    <s v="WA"/>
    <s v="720"/>
    <x v="1"/>
    <x v="1"/>
    <x v="3"/>
    <m/>
    <x v="5"/>
    <n v="686.87"/>
    <n v="42"/>
    <n v="1"/>
    <x v="0"/>
    <x v="0"/>
    <x v="6"/>
  </r>
  <r>
    <s v="3572001"/>
    <x v="1"/>
    <s v="Manor Homes WA Inc(CAG)"/>
    <s v="12600 NE 109th St"/>
    <s v="Vancouver"/>
    <s v="WA"/>
    <s v="720"/>
    <x v="1"/>
    <x v="1"/>
    <x v="3"/>
    <m/>
    <x v="5"/>
    <n v="682.7"/>
    <n v="20"/>
    <n v="1"/>
    <x v="0"/>
    <x v="0"/>
    <x v="6"/>
  </r>
  <r>
    <s v="3572002"/>
    <x v="1"/>
    <s v="Manor Homes WA Inc(CAG)"/>
    <s v="12411 NE 109th Ave"/>
    <s v="Vancouver"/>
    <s v="WA"/>
    <s v="720"/>
    <x v="1"/>
    <x v="1"/>
    <x v="3"/>
    <m/>
    <x v="5"/>
    <n v="649.48"/>
    <n v="16"/>
    <n v="1"/>
    <x v="0"/>
    <x v="0"/>
    <x v="6"/>
  </r>
  <r>
    <s v="3572009"/>
    <x v="1"/>
    <s v="LHV LLC(MRE)"/>
    <s v="8205 NE 88th Cir"/>
    <s v="Vancouver"/>
    <s v="WA"/>
    <s v="720"/>
    <x v="1"/>
    <x v="1"/>
    <x v="3"/>
    <m/>
    <x v="5"/>
    <n v="685.23"/>
    <n v="23"/>
    <n v="1"/>
    <x v="0"/>
    <x v="0"/>
    <x v="6"/>
  </r>
  <r>
    <s v="3572011"/>
    <x v="1"/>
    <s v="LHV LLC(MRE)"/>
    <s v="8303 NE 88th Cir"/>
    <s v="Vancouver"/>
    <s v="WA"/>
    <s v="720"/>
    <x v="1"/>
    <x v="1"/>
    <x v="3"/>
    <m/>
    <x v="5"/>
    <n v="685.9"/>
    <n v="22"/>
    <n v="1"/>
    <x v="0"/>
    <x v="0"/>
    <x v="6"/>
  </r>
  <r>
    <s v="3572027"/>
    <x v="1"/>
    <s v="Whipple Creek Village LLC(MRE)"/>
    <s v="1621 NE 175th St"/>
    <s v="Ridgefield"/>
    <s v="WA"/>
    <s v="720"/>
    <x v="1"/>
    <x v="1"/>
    <x v="3"/>
    <m/>
    <x v="5"/>
    <n v="688.83"/>
    <n v="42"/>
    <n v="1"/>
    <x v="0"/>
    <x v="0"/>
    <x v="6"/>
  </r>
  <r>
    <s v="3572028"/>
    <x v="1"/>
    <s v="Whipple Creek Village LLC(MRE)"/>
    <s v="1625 NE 175th St"/>
    <s v="Ridgefield"/>
    <s v="WA"/>
    <s v="720"/>
    <x v="1"/>
    <x v="1"/>
    <x v="3"/>
    <m/>
    <x v="5"/>
    <n v="690.72"/>
    <n v="52"/>
    <n v="1"/>
    <x v="0"/>
    <x v="0"/>
    <x v="6"/>
  </r>
  <r>
    <s v="3572040"/>
    <x v="1"/>
    <s v="Aho Construction(MRE)"/>
    <s v="6200 NE 134th St"/>
    <s v="Vancouver"/>
    <s v="WA"/>
    <s v="720"/>
    <x v="1"/>
    <x v="1"/>
    <x v="3"/>
    <m/>
    <x v="5"/>
    <n v="650.65"/>
    <n v="22"/>
    <n v="1"/>
    <x v="0"/>
    <x v="0"/>
    <x v="6"/>
  </r>
  <r>
    <s v="3572056"/>
    <x v="1"/>
    <s v="Aho Construction(MRE)"/>
    <s v="10601 NE 99th Ave"/>
    <s v="Vancouver"/>
    <s v="WA"/>
    <s v="720"/>
    <x v="1"/>
    <x v="1"/>
    <x v="3"/>
    <m/>
    <x v="5"/>
    <n v="869.27"/>
    <n v="33"/>
    <n v="1"/>
    <x v="0"/>
    <x v="0"/>
    <x v="6"/>
  </r>
  <r>
    <s v="3572058"/>
    <x v="1"/>
    <s v="LGI Homes Oregon LLC(CAG)"/>
    <s v="16509 NE 93rd Way"/>
    <s v="Vancouver"/>
    <s v="WA"/>
    <s v="720"/>
    <x v="1"/>
    <x v="1"/>
    <x v="3"/>
    <m/>
    <x v="5"/>
    <n v="683.08"/>
    <n v="22"/>
    <n v="1"/>
    <x v="0"/>
    <x v="0"/>
    <x v="6"/>
  </r>
  <r>
    <s v="3572059"/>
    <x v="1"/>
    <s v="LGI Homes Oregon LLC(CAG)"/>
    <s v="16603 NE 93rd Way"/>
    <s v="Vancouver"/>
    <s v="WA"/>
    <s v="720"/>
    <x v="1"/>
    <x v="1"/>
    <x v="3"/>
    <m/>
    <x v="5"/>
    <n v="683.08"/>
    <n v="22"/>
    <n v="1"/>
    <x v="0"/>
    <x v="0"/>
    <x v="6"/>
  </r>
  <r>
    <s v="3572103"/>
    <x v="1"/>
    <s v="Generation Homes Northwest(MRE)"/>
    <s v="1025 S 50th Ct"/>
    <s v="Ridgefield"/>
    <s v="WA"/>
    <s v="720"/>
    <x v="1"/>
    <x v="1"/>
    <x v="3"/>
    <m/>
    <x v="5"/>
    <n v="653.46"/>
    <n v="27"/>
    <n v="1"/>
    <x v="0"/>
    <x v="0"/>
    <x v="6"/>
  </r>
  <r>
    <s v="3572155"/>
    <x v="1"/>
    <s v="Tuscany Homes LLC(MRE)"/>
    <s v="1406 NW 117th Cir"/>
    <s v="Vancouver"/>
    <s v="WA"/>
    <s v="720"/>
    <x v="1"/>
    <x v="1"/>
    <x v="3"/>
    <m/>
    <x v="5"/>
    <n v="687.61"/>
    <n v="31"/>
    <n v="1"/>
    <x v="0"/>
    <x v="0"/>
    <x v="6"/>
  </r>
  <r>
    <s v="3572156"/>
    <x v="1"/>
    <s v="Tuscany Homes LLC(MRE)"/>
    <s v="1413 NW 117th Cir"/>
    <s v="Vancouver"/>
    <s v="WA"/>
    <s v="720"/>
    <x v="1"/>
    <x v="1"/>
    <x v="3"/>
    <m/>
    <x v="5"/>
    <n v="684.76"/>
    <n v="16"/>
    <n v="1"/>
    <x v="0"/>
    <x v="0"/>
    <x v="6"/>
  </r>
  <r>
    <s v="3572160"/>
    <x v="1"/>
    <s v="Lennar Northwest Inc(MRE)"/>
    <s v="13403 NE 116th St"/>
    <s v="Brush Prairie"/>
    <s v="WA"/>
    <s v="720"/>
    <x v="1"/>
    <x v="1"/>
    <x v="3"/>
    <m/>
    <x v="5"/>
    <n v="662.75"/>
    <n v="76"/>
    <n v="1"/>
    <x v="0"/>
    <x v="0"/>
    <x v="6"/>
  </r>
  <r>
    <s v="3572161"/>
    <x v="1"/>
    <s v="Lennar Northwest Inc(MRE)"/>
    <s v="13414 NE 116th St"/>
    <s v="Brush Prairie"/>
    <s v="WA"/>
    <s v="720"/>
    <x v="1"/>
    <x v="1"/>
    <x v="3"/>
    <m/>
    <x v="5"/>
    <n v="653.64"/>
    <n v="28"/>
    <n v="1"/>
    <x v="0"/>
    <x v="0"/>
    <x v="6"/>
  </r>
  <r>
    <s v="3572162"/>
    <x v="1"/>
    <s v="Lennar Northwest Inc(MRE)"/>
    <s v="13411 NE 116th St"/>
    <s v="Brush Prairie"/>
    <s v="WA"/>
    <s v="720"/>
    <x v="1"/>
    <x v="1"/>
    <x v="3"/>
    <m/>
    <x v="5"/>
    <n v="652.86"/>
    <n v="29"/>
    <n v="1"/>
    <x v="0"/>
    <x v="0"/>
    <x v="6"/>
  </r>
  <r>
    <s v="3572163"/>
    <x v="1"/>
    <s v="Lennar Northwest Inc(NEC)"/>
    <s v="13407 NE 116th St"/>
    <s v="Brush Prairie"/>
    <s v="WA"/>
    <s v="720"/>
    <x v="1"/>
    <x v="1"/>
    <x v="3"/>
    <m/>
    <x v="5"/>
    <n v="659.13"/>
    <n v="62"/>
    <n v="1"/>
    <x v="0"/>
    <x v="0"/>
    <x v="6"/>
  </r>
  <r>
    <s v="3572184"/>
    <x v="1"/>
    <s v="DMK Construction(MRE)"/>
    <s v="122 W 13th Way"/>
    <s v="La Center"/>
    <s v="WA"/>
    <s v="720"/>
    <x v="1"/>
    <x v="1"/>
    <x v="3"/>
    <m/>
    <x v="5"/>
    <n v="708.99"/>
    <n v="82"/>
    <n v="1"/>
    <x v="0"/>
    <x v="0"/>
    <x v="6"/>
  </r>
  <r>
    <s v="3572185"/>
    <x v="1"/>
    <s v="DMK Construction(MRE)"/>
    <s v="1213 W Avocet Pl"/>
    <s v="La Center"/>
    <s v="WA"/>
    <s v="720"/>
    <x v="1"/>
    <x v="1"/>
    <x v="3"/>
    <m/>
    <x v="5"/>
    <n v="685.94"/>
    <n v="30"/>
    <n v="1"/>
    <x v="0"/>
    <x v="0"/>
    <x v="6"/>
  </r>
  <r>
    <s v="3572190"/>
    <x v="1"/>
    <s v="JB Homes LLC(MRE)"/>
    <s v="2308 E 6th St"/>
    <s v="La Center"/>
    <s v="WA"/>
    <s v="720"/>
    <x v="1"/>
    <x v="1"/>
    <x v="3"/>
    <m/>
    <x v="5"/>
    <n v="653.27"/>
    <n v="29"/>
    <n v="1"/>
    <x v="0"/>
    <x v="0"/>
    <x v="6"/>
  </r>
  <r>
    <s v="3572191"/>
    <x v="1"/>
    <s v="JB Homes LLC(MRE)"/>
    <s v="818 E Upland Ave"/>
    <s v="La Center"/>
    <s v="WA"/>
    <s v="720"/>
    <x v="1"/>
    <x v="1"/>
    <x v="3"/>
    <m/>
    <x v="5"/>
    <n v="650.63"/>
    <n v="16"/>
    <n v="1"/>
    <x v="0"/>
    <x v="0"/>
    <x v="6"/>
  </r>
  <r>
    <s v="3572194"/>
    <x v="1"/>
    <s v="Whipple Creek Village LLC(MRE)"/>
    <s v="1617 NE 175th St"/>
    <s v="Ridgefield"/>
    <s v="WA"/>
    <s v="720"/>
    <x v="1"/>
    <x v="1"/>
    <x v="3"/>
    <m/>
    <x v="5"/>
    <n v="689.71"/>
    <n v="52"/>
    <n v="1"/>
    <x v="0"/>
    <x v="0"/>
    <x v="6"/>
  </r>
  <r>
    <s v="3572239"/>
    <x v="1"/>
    <s v="GA Construction Inc(MRE)"/>
    <s v="16804 NE 30th St"/>
    <s v="Vancouver"/>
    <s v="WA"/>
    <s v="720"/>
    <x v="1"/>
    <x v="1"/>
    <x v="3"/>
    <m/>
    <x v="5"/>
    <n v="687.04"/>
    <n v="28"/>
    <n v="1"/>
    <x v="0"/>
    <x v="0"/>
    <x v="6"/>
  </r>
  <r>
    <s v="3572242"/>
    <x v="1"/>
    <s v="Quail Custom Homes(MRE)"/>
    <s v="3435 NW McMaster Dr"/>
    <s v="Camas"/>
    <s v="WA"/>
    <s v="720"/>
    <x v="1"/>
    <x v="1"/>
    <x v="3"/>
    <m/>
    <x v="5"/>
    <n v="685.73"/>
    <n v="31"/>
    <n v="1"/>
    <x v="0"/>
    <x v="0"/>
    <x v="6"/>
  </r>
  <r>
    <s v="3572252"/>
    <x v="1"/>
    <s v="Helmes Inc(CAG)"/>
    <s v="5907 NE 131st St"/>
    <s v="Vancouver"/>
    <s v="WA"/>
    <s v="720"/>
    <x v="1"/>
    <x v="1"/>
    <x v="3"/>
    <m/>
    <x v="5"/>
    <n v="652.77"/>
    <n v="19"/>
    <n v="1"/>
    <x v="0"/>
    <x v="0"/>
    <x v="6"/>
  </r>
  <r>
    <s v="3572343"/>
    <x v="1"/>
    <s v="Aho Construction I, Inc.(CAG)"/>
    <s v="9808 NE 106th St"/>
    <s v="Vancouver"/>
    <s v="WA"/>
    <s v="720"/>
    <x v="1"/>
    <x v="1"/>
    <x v="3"/>
    <m/>
    <x v="5"/>
    <n v="653.72"/>
    <n v="24"/>
    <n v="1"/>
    <x v="0"/>
    <x v="0"/>
    <x v="6"/>
  </r>
  <r>
    <s v="3572362"/>
    <x v="1"/>
    <s v="Helmes Inc(MRE)"/>
    <s v="8501 NE 165th Ave"/>
    <s v="Vancouver"/>
    <s v="WA"/>
    <s v="720"/>
    <x v="1"/>
    <x v="1"/>
    <x v="3"/>
    <m/>
    <x v="5"/>
    <n v="649.34"/>
    <n v="23"/>
    <n v="1"/>
    <x v="0"/>
    <x v="0"/>
    <x v="6"/>
  </r>
  <r>
    <s v="3572392"/>
    <x v="1"/>
    <s v="Cascade West Development(MRE)"/>
    <s v="560 NW Dawson Ridge Dr"/>
    <s v="Camas"/>
    <s v="WA"/>
    <s v="720"/>
    <x v="1"/>
    <x v="1"/>
    <x v="0"/>
    <m/>
    <x v="5"/>
    <n v="704.09"/>
    <n v="83"/>
    <n v="1"/>
    <x v="0"/>
    <x v="0"/>
    <x v="6"/>
  </r>
  <r>
    <s v="3572393"/>
    <x v="1"/>
    <s v="Cascade West Development(MRE)"/>
    <s v="538 NW Dawson Ridge Dr"/>
    <s v="Camas"/>
    <s v="WA"/>
    <s v="720"/>
    <x v="1"/>
    <x v="1"/>
    <x v="0"/>
    <m/>
    <x v="5"/>
    <n v="1018.38"/>
    <n v="114"/>
    <n v="1"/>
    <x v="0"/>
    <x v="0"/>
    <x v="6"/>
  </r>
  <r>
    <s v="3572404"/>
    <x v="1"/>
    <s v="Boulevard Homes NW LLC(MRE)"/>
    <s v="705 NW 137th St"/>
    <s v="Vancouver"/>
    <s v="WA"/>
    <s v="720"/>
    <x v="1"/>
    <x v="1"/>
    <x v="3"/>
    <m/>
    <x v="5"/>
    <n v="1400.2"/>
    <n v="19"/>
    <n v="1"/>
    <x v="0"/>
    <x v="0"/>
    <x v="6"/>
  </r>
  <r>
    <s v="3572406"/>
    <x v="1"/>
    <s v="Boulevard Homes NW LLC(MRE)"/>
    <s v="701 NW 137th St"/>
    <s v="Vancouver"/>
    <s v="WA"/>
    <s v="720"/>
    <x v="1"/>
    <x v="1"/>
    <x v="3"/>
    <m/>
    <x v="5"/>
    <n v="654.48"/>
    <n v="28"/>
    <n v="1"/>
    <x v="0"/>
    <x v="0"/>
    <x v="6"/>
  </r>
  <r>
    <s v="3572457"/>
    <x v="1"/>
    <s v="Aho Construction(MRE)"/>
    <s v="9815 NE 104th Way"/>
    <s v="Vancouver"/>
    <s v="WA"/>
    <s v="720"/>
    <x v="1"/>
    <x v="1"/>
    <x v="3"/>
    <m/>
    <x v="5"/>
    <n v="653.53"/>
    <n v="23"/>
    <n v="1"/>
    <x v="0"/>
    <x v="0"/>
    <x v="6"/>
  </r>
  <r>
    <s v="3572458"/>
    <x v="1"/>
    <s v="Aho Construction(MRE)"/>
    <s v="10624 NE 99th Ave"/>
    <s v="Vancouver"/>
    <s v="WA"/>
    <s v="720"/>
    <x v="1"/>
    <x v="1"/>
    <x v="3"/>
    <m/>
    <x v="5"/>
    <n v="654.48"/>
    <n v="28"/>
    <n v="1"/>
    <x v="0"/>
    <x v="0"/>
    <x v="6"/>
  </r>
  <r>
    <s v="3572484"/>
    <x v="1"/>
    <s v="Pacific Lifestyle Homes(C5C)"/>
    <s v="5803 NE 132nd St"/>
    <s v="Vancouver"/>
    <s v="WA"/>
    <s v="720"/>
    <x v="1"/>
    <x v="1"/>
    <x v="3"/>
    <m/>
    <x v="5"/>
    <n v="685.9"/>
    <n v="22"/>
    <n v="1"/>
    <x v="0"/>
    <x v="0"/>
    <x v="6"/>
  </r>
  <r>
    <s v="3572485"/>
    <x v="1"/>
    <s v="Pacific Lifestyle Homes(C5C)"/>
    <s v="5910 NE 133rd St"/>
    <s v="Vancouver"/>
    <s v="WA"/>
    <s v="720"/>
    <x v="1"/>
    <x v="1"/>
    <x v="3"/>
    <m/>
    <x v="5"/>
    <n v="686.66"/>
    <n v="26"/>
    <n v="1"/>
    <x v="0"/>
    <x v="0"/>
    <x v="6"/>
  </r>
  <r>
    <s v="3572486"/>
    <x v="1"/>
    <s v="Pacific Lifestyle Homes(C5C)"/>
    <s v="12914 NE 61st Ave"/>
    <s v="Vancouver"/>
    <s v="WA"/>
    <s v="720"/>
    <x v="1"/>
    <x v="1"/>
    <x v="3"/>
    <m/>
    <x v="5"/>
    <n v="683.57"/>
    <n v="20"/>
    <n v="1"/>
    <x v="0"/>
    <x v="0"/>
    <x v="6"/>
  </r>
  <r>
    <s v="3572487"/>
    <x v="1"/>
    <s v="Pacific Lifestyle Homes(C5C)"/>
    <s v="5803 NE 134th St"/>
    <s v="Vancouver"/>
    <s v="WA"/>
    <s v="720"/>
    <x v="1"/>
    <x v="1"/>
    <x v="3"/>
    <m/>
    <x v="5"/>
    <n v="685.52"/>
    <n v="20"/>
    <n v="1"/>
    <x v="0"/>
    <x v="0"/>
    <x v="6"/>
  </r>
  <r>
    <s v="3572488"/>
    <x v="1"/>
    <s v="Pacific Lifestyle Homes(C5C)"/>
    <s v="13004 NE 61st Ave"/>
    <s v="Vancouver"/>
    <s v="WA"/>
    <s v="720"/>
    <x v="1"/>
    <x v="1"/>
    <x v="3"/>
    <m/>
    <x v="5"/>
    <n v="686.85"/>
    <n v="27"/>
    <n v="1"/>
    <x v="0"/>
    <x v="0"/>
    <x v="6"/>
  </r>
  <r>
    <s v="3572496"/>
    <x v="1"/>
    <s v="GR Investment Properties LLC(C5C)"/>
    <s v="3509 NE 61st Way"/>
    <s v="Vancouver"/>
    <s v="WA"/>
    <s v="720"/>
    <x v="1"/>
    <x v="1"/>
    <x v="3"/>
    <m/>
    <x v="5"/>
    <n v="689.37"/>
    <n v="30"/>
    <n v="1"/>
    <x v="0"/>
    <x v="0"/>
    <x v="6"/>
  </r>
  <r>
    <s v="3572497"/>
    <x v="1"/>
    <s v="GR Investment Properties LLC(C5C)"/>
    <s v="3533 NE 61st Way"/>
    <s v="Vancouver"/>
    <s v="WA"/>
    <s v="720"/>
    <x v="1"/>
    <x v="1"/>
    <x v="3"/>
    <m/>
    <x v="5"/>
    <n v="908.66"/>
    <n v="34"/>
    <n v="1"/>
    <x v="0"/>
    <x v="0"/>
    <x v="6"/>
  </r>
  <r>
    <s v="3572498"/>
    <x v="1"/>
    <s v="GR Investment Properties LLC(C5C)"/>
    <s v="3541 NE 61st Way"/>
    <s v="Vancouver"/>
    <s v="WA"/>
    <s v="720"/>
    <x v="1"/>
    <x v="1"/>
    <x v="3"/>
    <m/>
    <x v="5"/>
    <n v="907.32"/>
    <n v="27"/>
    <n v="1"/>
    <x v="0"/>
    <x v="0"/>
    <x v="6"/>
  </r>
  <r>
    <s v="3572501"/>
    <x v="1"/>
    <s v="GR Investment Properties LLC(C5C)"/>
    <s v="3529 NE 61st Way"/>
    <s v="Vancouver"/>
    <s v="WA"/>
    <s v="720"/>
    <x v="1"/>
    <x v="1"/>
    <x v="3"/>
    <m/>
    <x v="5"/>
    <n v="907.32"/>
    <n v="27"/>
    <n v="1"/>
    <x v="0"/>
    <x v="0"/>
    <x v="6"/>
  </r>
  <r>
    <s v="3572508"/>
    <x v="1"/>
    <s v="GR Investment Properties LLC(C5C)"/>
    <s v="3525 NE 61st Way"/>
    <s v="Vancouver"/>
    <s v="WA"/>
    <s v="720"/>
    <x v="1"/>
    <x v="1"/>
    <x v="3"/>
    <m/>
    <x v="5"/>
    <n v="907.7"/>
    <n v="29"/>
    <n v="1"/>
    <x v="0"/>
    <x v="0"/>
    <x v="6"/>
  </r>
  <r>
    <s v="3572509"/>
    <x v="1"/>
    <s v="GR Investment Properties LLC(C5C)"/>
    <s v="3537 NE 61st Way"/>
    <s v="Vancouver"/>
    <s v="WA"/>
    <s v="720"/>
    <x v="1"/>
    <x v="1"/>
    <x v="3"/>
    <m/>
    <x v="5"/>
    <n v="701.66"/>
    <n v="32"/>
    <n v="1"/>
    <x v="0"/>
    <x v="0"/>
    <x v="6"/>
  </r>
  <r>
    <s v="3572510"/>
    <x v="1"/>
    <s v="GR Investment Properties LLC(C5C)"/>
    <s v="3512 NE 61st Way"/>
    <s v="Vancouver"/>
    <s v="WA"/>
    <s v="720"/>
    <x v="1"/>
    <x v="1"/>
    <x v="3"/>
    <m/>
    <x v="5"/>
    <n v="701.86"/>
    <n v="33"/>
    <n v="1"/>
    <x v="0"/>
    <x v="0"/>
    <x v="6"/>
  </r>
  <r>
    <s v="3572513"/>
    <x v="1"/>
    <s v="D R Horton Inc Portland(CAG)"/>
    <s v="2909 S White Salmon Dr"/>
    <s v="Ridgefield"/>
    <s v="WA"/>
    <s v="720"/>
    <x v="1"/>
    <x v="1"/>
    <x v="3"/>
    <m/>
    <x v="5"/>
    <n v="688.55"/>
    <n v="36"/>
    <n v="1"/>
    <x v="0"/>
    <x v="0"/>
    <x v="6"/>
  </r>
  <r>
    <s v="3572514"/>
    <x v="1"/>
    <s v="D R Horton Inc Portland(CAG)"/>
    <s v="2911 S White Salmon Dr"/>
    <s v="Ridgefield"/>
    <s v="WA"/>
    <s v="720"/>
    <x v="1"/>
    <x v="1"/>
    <x v="3"/>
    <m/>
    <x v="5"/>
    <n v="687.99"/>
    <n v="33"/>
    <n v="1"/>
    <x v="0"/>
    <x v="0"/>
    <x v="6"/>
  </r>
  <r>
    <s v="3572518"/>
    <x v="1"/>
    <s v="Kozinchenko, Dimitry(C5C)"/>
    <s v="5755 NW Hood Lp"/>
    <s v="Camas"/>
    <s v="WA"/>
    <s v="720"/>
    <x v="1"/>
    <x v="1"/>
    <x v="0"/>
    <m/>
    <x v="5"/>
    <n v="664.43"/>
    <n v="37"/>
    <n v="1"/>
    <x v="0"/>
    <x v="0"/>
    <x v="4"/>
  </r>
  <r>
    <s v="3572535"/>
    <x v="1"/>
    <s v="GR Investment Properties LLC(J2R)"/>
    <s v="3513 NE 61st Way"/>
    <s v="Vancouver"/>
    <s v="WA"/>
    <s v="720"/>
    <x v="1"/>
    <x v="1"/>
    <x v="3"/>
    <m/>
    <x v="5"/>
    <n v="904.83"/>
    <n v="30"/>
    <n v="1"/>
    <x v="0"/>
    <x v="0"/>
    <x v="6"/>
  </r>
  <r>
    <s v="3572554"/>
    <x v="1"/>
    <s v="Manor Homes Washington Inc(J2R)"/>
    <s v="9510 NE 109th St"/>
    <s v="Vancouver"/>
    <s v="WA"/>
    <s v="720"/>
    <x v="1"/>
    <x v="1"/>
    <x v="3"/>
    <m/>
    <x v="5"/>
    <n v="685.71"/>
    <n v="21"/>
    <n v="1"/>
    <x v="0"/>
    <x v="0"/>
    <x v="4"/>
  </r>
  <r>
    <s v="3572555"/>
    <x v="1"/>
    <s v="Tatran LLC(J2R)"/>
    <s v="7631 NE 61st Way"/>
    <s v="Vancouver"/>
    <s v="WA"/>
    <s v="720"/>
    <x v="1"/>
    <x v="1"/>
    <x v="3"/>
    <m/>
    <x v="5"/>
    <n v="906"/>
    <n v="20"/>
    <n v="1"/>
    <x v="0"/>
    <x v="0"/>
    <x v="4"/>
  </r>
  <r>
    <s v="3572556"/>
    <x v="1"/>
    <s v="Tatran LLC(J2R)"/>
    <s v="7630 NE 61st Way"/>
    <s v="Vancouver"/>
    <s v="WA"/>
    <s v="720"/>
    <x v="1"/>
    <x v="1"/>
    <x v="3"/>
    <m/>
    <x v="5"/>
    <n v="906"/>
    <n v="20"/>
    <n v="1"/>
    <x v="0"/>
    <x v="0"/>
    <x v="4"/>
  </r>
  <r>
    <s v="3572569"/>
    <x v="1"/>
    <s v="Superior LLC(MRE)"/>
    <s v="2114 NW 71st St"/>
    <s v="Vancouver"/>
    <s v="WA"/>
    <s v="720"/>
    <x v="1"/>
    <x v="1"/>
    <x v="3"/>
    <m/>
    <x v="5"/>
    <n v="1246.8499999999999"/>
    <n v="24"/>
    <n v="1"/>
    <x v="0"/>
    <x v="0"/>
    <x v="4"/>
  </r>
  <r>
    <s v="3572570"/>
    <x v="1"/>
    <s v="Superior LLC(MRE)"/>
    <s v="7022 NW 22nd Ave"/>
    <s v="Vancouver"/>
    <s v="WA"/>
    <s v="720"/>
    <x v="1"/>
    <x v="1"/>
    <x v="3"/>
    <m/>
    <x v="5"/>
    <n v="653.72"/>
    <n v="24"/>
    <n v="1"/>
    <x v="0"/>
    <x v="0"/>
    <x v="4"/>
  </r>
  <r>
    <s v="3572574"/>
    <x v="1"/>
    <s v="Superior LLC(MRE)"/>
    <s v="2112 NW 70th St"/>
    <s v="Vancouver"/>
    <s v="WA"/>
    <s v="720"/>
    <x v="1"/>
    <x v="1"/>
    <x v="3"/>
    <m/>
    <x v="5"/>
    <n v="872.76"/>
    <n v="22"/>
    <n v="1"/>
    <x v="0"/>
    <x v="0"/>
    <x v="4"/>
  </r>
  <r>
    <s v="3572579"/>
    <x v="1"/>
    <s v="Manor Homes Washington Inc(C5C)"/>
    <s v="1504 NW 118th St"/>
    <s v="Vancouver"/>
    <s v="WA"/>
    <s v="720"/>
    <x v="1"/>
    <x v="1"/>
    <x v="3"/>
    <m/>
    <x v="5"/>
    <n v="685.52"/>
    <n v="20"/>
    <n v="1"/>
    <x v="0"/>
    <x v="0"/>
    <x v="4"/>
  </r>
  <r>
    <s v="3572583"/>
    <x v="1"/>
    <s v="Richmond American Homes(CAG)"/>
    <s v="3823 NE Kingbird St"/>
    <s v="Camas"/>
    <s v="WA"/>
    <s v="720"/>
    <x v="1"/>
    <x v="1"/>
    <x v="3"/>
    <m/>
    <x v="5"/>
    <n v="771.66"/>
    <n v="105"/>
    <n v="1"/>
    <x v="0"/>
    <x v="0"/>
    <x v="6"/>
  </r>
  <r>
    <s v="3572587"/>
    <x v="1"/>
    <s v="Manor Homes Washington Inc(CAG)"/>
    <s v="1500 NW 118th St"/>
    <s v="Vancouver"/>
    <s v="WA"/>
    <s v="720"/>
    <x v="1"/>
    <x v="1"/>
    <x v="3"/>
    <m/>
    <x v="5"/>
    <n v="654.86"/>
    <n v="30"/>
    <n v="1"/>
    <x v="0"/>
    <x v="0"/>
    <x v="6"/>
  </r>
  <r>
    <s v="3572605"/>
    <x v="1"/>
    <s v="Manor Homes Washington Inc(C5C)"/>
    <s v="1417 NW 117th Cir"/>
    <s v="Vancouver"/>
    <s v="WA"/>
    <s v="720"/>
    <x v="1"/>
    <x v="1"/>
    <x v="3"/>
    <m/>
    <x v="5"/>
    <n v="653.15"/>
    <n v="21"/>
    <n v="1"/>
    <x v="0"/>
    <x v="0"/>
    <x v="4"/>
  </r>
  <r>
    <s v="3572632"/>
    <x v="1"/>
    <s v="Helmes Inc(C5C)"/>
    <s v="13007 NE 60th Ave"/>
    <s v="Vancouver"/>
    <s v="WA"/>
    <s v="720"/>
    <x v="1"/>
    <x v="1"/>
    <x v="3"/>
    <m/>
    <x v="5"/>
    <n v="653.72"/>
    <n v="24"/>
    <n v="1"/>
    <x v="0"/>
    <x v="0"/>
    <x v="6"/>
  </r>
  <r>
    <s v="3572644"/>
    <x v="1"/>
    <s v="Kingston Homes LLC(MRE)"/>
    <s v="14209 NE 51st Ct"/>
    <s v="Vancouver"/>
    <s v="WA"/>
    <s v="720"/>
    <x v="1"/>
    <x v="1"/>
    <x v="3"/>
    <m/>
    <x v="5"/>
    <n v="653.53"/>
    <n v="23"/>
    <n v="1"/>
    <x v="0"/>
    <x v="0"/>
    <x v="6"/>
  </r>
  <r>
    <s v="3572689"/>
    <x v="1"/>
    <s v="Shtanhei, Oleh(MRE)"/>
    <s v="3293 39th Ct"/>
    <s v="Washougal"/>
    <s v="WA"/>
    <s v="720"/>
    <x v="1"/>
    <x v="1"/>
    <x v="3"/>
    <m/>
    <x v="5"/>
    <n v="688.18"/>
    <n v="34"/>
    <n v="1"/>
    <x v="0"/>
    <x v="0"/>
    <x v="4"/>
  </r>
  <r>
    <s v="3572725"/>
    <x v="1"/>
    <s v="D R Horton Inc Portland(C5C)"/>
    <s v="1809 NE 37th Ave"/>
    <s v="Camas"/>
    <s v="WA"/>
    <s v="720"/>
    <x v="1"/>
    <x v="1"/>
    <x v="3"/>
    <m/>
    <x v="5"/>
    <n v="654.86"/>
    <n v="30"/>
    <n v="1"/>
    <x v="0"/>
    <x v="0"/>
    <x v="6"/>
  </r>
  <r>
    <s v="3572727"/>
    <x v="1"/>
    <s v="D R Horton Inc Portland(C5C)"/>
    <s v="1715 NE 37th Ave"/>
    <s v="Camas"/>
    <s v="WA"/>
    <s v="720"/>
    <x v="1"/>
    <x v="1"/>
    <x v="3"/>
    <m/>
    <x v="5"/>
    <n v="687.61"/>
    <n v="31"/>
    <n v="1"/>
    <x v="0"/>
    <x v="0"/>
    <x v="6"/>
  </r>
  <r>
    <s v="3572728"/>
    <x v="1"/>
    <s v="D R Horton Inc Portland(C5C)"/>
    <s v="1714 NE 37th Ave"/>
    <s v="Camas"/>
    <s v="WA"/>
    <s v="720"/>
    <x v="1"/>
    <x v="1"/>
    <x v="3"/>
    <m/>
    <x v="5"/>
    <n v="654.86"/>
    <n v="30"/>
    <n v="1"/>
    <x v="0"/>
    <x v="0"/>
    <x v="6"/>
  </r>
  <r>
    <s v="3572729"/>
    <x v="1"/>
    <s v="D R Horton Inc Portland(C5C)"/>
    <s v="1718 NE 37th Ave"/>
    <s v="Camas"/>
    <s v="WA"/>
    <s v="720"/>
    <x v="1"/>
    <x v="1"/>
    <x v="3"/>
    <m/>
    <x v="5"/>
    <n v="655.04999999999995"/>
    <n v="31"/>
    <n v="1"/>
    <x v="0"/>
    <x v="0"/>
    <x v="6"/>
  </r>
  <r>
    <s v="3572730"/>
    <x v="1"/>
    <s v="D R Horton Inc Portland(C5C)"/>
    <s v="1722 NE 37th Ave"/>
    <s v="Camas"/>
    <s v="WA"/>
    <s v="720"/>
    <x v="1"/>
    <x v="1"/>
    <x v="3"/>
    <m/>
    <x v="5"/>
    <n v="655.04999999999995"/>
    <n v="31"/>
    <n v="1"/>
    <x v="0"/>
    <x v="0"/>
    <x v="6"/>
  </r>
  <r>
    <s v="3572731"/>
    <x v="1"/>
    <s v="D R Horton Inc Portland(MRE)"/>
    <s v="3538 NE Laurel St"/>
    <s v="Camas"/>
    <s v="WA"/>
    <s v="720"/>
    <x v="1"/>
    <x v="1"/>
    <x v="3"/>
    <m/>
    <x v="5"/>
    <n v="687.61"/>
    <n v="31"/>
    <n v="1"/>
    <x v="0"/>
    <x v="0"/>
    <x v="6"/>
  </r>
  <r>
    <s v="3572732"/>
    <x v="1"/>
    <s v="D R Horton Inc Portland(MRE)"/>
    <s v="3520 NE Laurel St"/>
    <s v="Camas"/>
    <s v="WA"/>
    <s v="720"/>
    <x v="1"/>
    <x v="1"/>
    <x v="3"/>
    <m/>
    <x v="5"/>
    <n v="687.8"/>
    <n v="32"/>
    <n v="1"/>
    <x v="0"/>
    <x v="0"/>
    <x v="6"/>
  </r>
  <r>
    <s v="3572734"/>
    <x v="1"/>
    <s v="Sun Country Homes(MRE)"/>
    <s v="12809 NE 104th St"/>
    <s v="Vancouver"/>
    <s v="WA"/>
    <s v="720"/>
    <x v="1"/>
    <x v="1"/>
    <x v="3"/>
    <m/>
    <x v="5"/>
    <n v="681.31"/>
    <n v="21"/>
    <n v="1"/>
    <x v="0"/>
    <x v="0"/>
    <x v="6"/>
  </r>
  <r>
    <s v="3572744"/>
    <x v="1"/>
    <s v="D R Horton Inc Portland(CAG)"/>
    <s v="1710 NE 37th Ave"/>
    <s v="Camas"/>
    <s v="WA"/>
    <s v="720"/>
    <x v="1"/>
    <x v="1"/>
    <x v="3"/>
    <m/>
    <x v="5"/>
    <n v="654.86"/>
    <n v="30"/>
    <n v="1"/>
    <x v="0"/>
    <x v="0"/>
    <x v="6"/>
  </r>
  <r>
    <s v="3572745"/>
    <x v="1"/>
    <s v="D R Horton Inc Portland(CAG)"/>
    <s v="1706 NE 37th Ave"/>
    <s v="Camas"/>
    <s v="WA"/>
    <s v="720"/>
    <x v="1"/>
    <x v="1"/>
    <x v="3"/>
    <m/>
    <x v="5"/>
    <n v="687.42"/>
    <n v="30"/>
    <n v="1"/>
    <x v="0"/>
    <x v="0"/>
    <x v="6"/>
  </r>
  <r>
    <s v="3572749"/>
    <x v="1"/>
    <s v="D R Horton Inc Portland(CAG)"/>
    <s v="1719 NE 37th Ave"/>
    <s v="Camas"/>
    <s v="WA"/>
    <s v="720"/>
    <x v="1"/>
    <x v="1"/>
    <x v="3"/>
    <m/>
    <x v="5"/>
    <n v="687.61"/>
    <n v="31"/>
    <n v="1"/>
    <x v="0"/>
    <x v="0"/>
    <x v="6"/>
  </r>
  <r>
    <s v="3572750"/>
    <x v="1"/>
    <s v="D R Horton Inc Portland(CAG)"/>
    <s v="1723 NE 37th Ave"/>
    <s v="Camas"/>
    <s v="WA"/>
    <s v="720"/>
    <x v="1"/>
    <x v="1"/>
    <x v="3"/>
    <m/>
    <x v="5"/>
    <n v="687.61"/>
    <n v="31"/>
    <n v="1"/>
    <x v="0"/>
    <x v="0"/>
    <x v="6"/>
  </r>
  <r>
    <s v="3572751"/>
    <x v="1"/>
    <s v="D R Horton Inc Portland(CAG)"/>
    <s v="1727 NE 37th Ave"/>
    <s v="Camas"/>
    <s v="WA"/>
    <s v="720"/>
    <x v="1"/>
    <x v="1"/>
    <x v="3"/>
    <m/>
    <x v="5"/>
    <n v="654.86"/>
    <n v="30"/>
    <n v="1"/>
    <x v="0"/>
    <x v="0"/>
    <x v="6"/>
  </r>
  <r>
    <s v="3572816"/>
    <x v="1"/>
    <s v="Lennar Northwest Inc(C5C)"/>
    <s v="4725 S 16th St"/>
    <s v="Ridgefield"/>
    <s v="WA"/>
    <s v="720"/>
    <x v="1"/>
    <x v="1"/>
    <x v="3"/>
    <m/>
    <x v="5"/>
    <n v="1029.3399999999999"/>
    <n v="34"/>
    <n v="1"/>
    <x v="0"/>
    <x v="0"/>
    <x v="6"/>
  </r>
  <r>
    <s v="3572817"/>
    <x v="1"/>
    <s v="Lennar Northwest Inc(C5C)"/>
    <s v="4710 S 16th St"/>
    <s v="Ridgefield"/>
    <s v="WA"/>
    <s v="720"/>
    <x v="1"/>
    <x v="1"/>
    <x v="3"/>
    <m/>
    <x v="5"/>
    <n v="654.48"/>
    <n v="28"/>
    <n v="1"/>
    <x v="0"/>
    <x v="0"/>
    <x v="6"/>
  </r>
  <r>
    <s v="3572818"/>
    <x v="1"/>
    <s v="Lennar Northwest Inc(C5C)"/>
    <s v="4859 S 18th St"/>
    <s v="Ridgefield"/>
    <s v="WA"/>
    <s v="720"/>
    <x v="1"/>
    <x v="1"/>
    <x v="3"/>
    <m/>
    <x v="5"/>
    <n v="935.11"/>
    <n v="29"/>
    <n v="1"/>
    <x v="0"/>
    <x v="0"/>
    <x v="6"/>
  </r>
  <r>
    <s v="3572819"/>
    <x v="1"/>
    <s v="Lennar Northwest Inc(C5C)"/>
    <s v="4856 S 19th St"/>
    <s v="Ridgefield"/>
    <s v="WA"/>
    <s v="720"/>
    <x v="1"/>
    <x v="1"/>
    <x v="3"/>
    <m/>
    <x v="5"/>
    <n v="687.8"/>
    <n v="32"/>
    <n v="1"/>
    <x v="0"/>
    <x v="0"/>
    <x v="6"/>
  </r>
  <r>
    <s v="3572823"/>
    <x v="1"/>
    <s v="Restore Pro LLC(CAG)"/>
    <s v="3505 NE 61st Way"/>
    <s v="Vancouver"/>
    <s v="WA"/>
    <s v="720"/>
    <x v="1"/>
    <x v="1"/>
    <x v="3"/>
    <m/>
    <x v="5"/>
    <n v="1060.2"/>
    <n v="25"/>
    <n v="1"/>
    <x v="0"/>
    <x v="0"/>
    <x v="6"/>
  </r>
  <r>
    <s v="3572824"/>
    <x v="1"/>
    <s v="Restore Pro LLC(CAG)"/>
    <s v="3501 NE 61st Way"/>
    <s v="Vancouver"/>
    <s v="WA"/>
    <s v="720"/>
    <x v="1"/>
    <x v="1"/>
    <x v="3"/>
    <m/>
    <x v="5"/>
    <n v="654.48"/>
    <n v="28"/>
    <n v="1"/>
    <x v="0"/>
    <x v="0"/>
    <x v="6"/>
  </r>
  <r>
    <s v="3572825"/>
    <x v="1"/>
    <s v="Restore Pro LLC(CAG)"/>
    <s v="3545 NE 61st Way"/>
    <s v="Vancouver"/>
    <s v="WA"/>
    <s v="720"/>
    <x v="1"/>
    <x v="1"/>
    <x v="3"/>
    <m/>
    <x v="5"/>
    <n v="685.75"/>
    <n v="29"/>
    <n v="1"/>
    <x v="0"/>
    <x v="0"/>
    <x v="6"/>
  </r>
  <r>
    <s v="3572826"/>
    <x v="1"/>
    <s v="Restore Pro LLC(CAG)"/>
    <s v="3544 NE 61st Way"/>
    <s v="Vancouver"/>
    <s v="WA"/>
    <s v="720"/>
    <x v="1"/>
    <x v="1"/>
    <x v="3"/>
    <m/>
    <x v="5"/>
    <n v="685.56"/>
    <n v="28"/>
    <n v="1"/>
    <x v="0"/>
    <x v="0"/>
    <x v="6"/>
  </r>
  <r>
    <s v="3572827"/>
    <x v="1"/>
    <s v="Restore Pro LLC(CAG)"/>
    <s v="3504 NE 61st Way"/>
    <s v="Vancouver"/>
    <s v="WA"/>
    <s v="720"/>
    <x v="1"/>
    <x v="1"/>
    <x v="3"/>
    <m/>
    <x v="5"/>
    <n v="685.37"/>
    <n v="27"/>
    <n v="1"/>
    <x v="0"/>
    <x v="0"/>
    <x v="6"/>
  </r>
  <r>
    <s v="3572833"/>
    <x v="1"/>
    <s v="Aho Construction(C5C)"/>
    <s v="10609 NE 99th Ave"/>
    <s v="Vancouver"/>
    <s v="WA"/>
    <s v="720"/>
    <x v="1"/>
    <x v="1"/>
    <x v="3"/>
    <m/>
    <x v="5"/>
    <n v="652.30999999999995"/>
    <n v="24"/>
    <n v="1"/>
    <x v="0"/>
    <x v="0"/>
    <x v="6"/>
  </r>
  <r>
    <s v="3572836"/>
    <x v="1"/>
    <s v="Pacific Lifestyle Homes(C5C)"/>
    <s v="16123 NE 8th St"/>
    <s v="Vancouver"/>
    <s v="WA"/>
    <s v="720"/>
    <x v="1"/>
    <x v="1"/>
    <x v="3"/>
    <m/>
    <x v="5"/>
    <n v="684.23"/>
    <n v="21"/>
    <n v="1"/>
    <x v="0"/>
    <x v="0"/>
    <x v="6"/>
  </r>
  <r>
    <s v="3572856"/>
    <x v="1"/>
    <s v="MCM of Washington Inc.(C5C)"/>
    <s v="3404 NE Oriole St"/>
    <s v="Camas"/>
    <s v="WA"/>
    <s v="720"/>
    <x v="1"/>
    <x v="1"/>
    <x v="3"/>
    <m/>
    <x v="5"/>
    <n v="696.34"/>
    <n v="77"/>
    <n v="1"/>
    <x v="0"/>
    <x v="0"/>
    <x v="6"/>
  </r>
  <r>
    <s v="3572857"/>
    <x v="1"/>
    <s v="Holt Homes(C5C)"/>
    <s v="3627 NE Oriole St"/>
    <s v="Camas"/>
    <s v="WA"/>
    <s v="720"/>
    <x v="1"/>
    <x v="1"/>
    <x v="3"/>
    <m/>
    <x v="5"/>
    <n v="655.43"/>
    <n v="33"/>
    <n v="1"/>
    <x v="0"/>
    <x v="0"/>
    <x v="6"/>
  </r>
  <r>
    <s v="3572858"/>
    <x v="1"/>
    <s v="MCM of Washington Inc.(C5C)"/>
    <s v="3637 NE Mallard St"/>
    <s v="Camas"/>
    <s v="WA"/>
    <s v="720"/>
    <x v="1"/>
    <x v="1"/>
    <x v="3"/>
    <m/>
    <x v="5"/>
    <n v="657.14"/>
    <n v="42"/>
    <n v="1"/>
    <x v="0"/>
    <x v="0"/>
    <x v="6"/>
  </r>
  <r>
    <s v="3572860"/>
    <x v="1"/>
    <s v="MCM of Washington Inc.(C5C)"/>
    <s v="1611 NE 36th Cir"/>
    <s v="Camas"/>
    <s v="WA"/>
    <s v="720"/>
    <x v="1"/>
    <x v="1"/>
    <x v="3"/>
    <m/>
    <x v="5"/>
    <n v="655.24"/>
    <n v="32"/>
    <n v="1"/>
    <x v="0"/>
    <x v="0"/>
    <x v="6"/>
  </r>
  <r>
    <s v="3572871"/>
    <x v="1"/>
    <s v="MCM of Washington Inc.(MRE)"/>
    <s v="1702 NE Pecan Ln"/>
    <s v="Camas"/>
    <s v="WA"/>
    <s v="720"/>
    <x v="1"/>
    <x v="1"/>
    <x v="3"/>
    <m/>
    <x v="5"/>
    <n v="655.82"/>
    <n v="35"/>
    <n v="1"/>
    <x v="0"/>
    <x v="0"/>
    <x v="6"/>
  </r>
  <r>
    <s v="3572872"/>
    <x v="1"/>
    <s v="MCM of Washington Inc.(MRE)"/>
    <s v="1708 NE Pecan Ln"/>
    <s v="Camas"/>
    <s v="WA"/>
    <s v="720"/>
    <x v="1"/>
    <x v="1"/>
    <x v="3"/>
    <m/>
    <x v="5"/>
    <n v="659.04"/>
    <n v="52"/>
    <n v="1"/>
    <x v="0"/>
    <x v="0"/>
    <x v="6"/>
  </r>
  <r>
    <s v="3572873"/>
    <x v="1"/>
    <s v="MCM of Washington Inc.(MRE)"/>
    <s v="3699 NE Pioneer St"/>
    <s v="Camas"/>
    <s v="WA"/>
    <s v="720"/>
    <x v="1"/>
    <x v="1"/>
    <x v="3"/>
    <m/>
    <x v="5"/>
    <n v="687.61"/>
    <n v="31"/>
    <n v="1"/>
    <x v="0"/>
    <x v="0"/>
    <x v="6"/>
  </r>
  <r>
    <s v="3572889"/>
    <x v="1"/>
    <s v="Pacific Lifestyle Homes(MRE)"/>
    <s v="16600 NE 86th St"/>
    <s v="Vancouver"/>
    <s v="WA"/>
    <s v="720"/>
    <x v="1"/>
    <x v="1"/>
    <x v="3"/>
    <m/>
    <x v="5"/>
    <n v="684.79"/>
    <n v="24"/>
    <n v="1"/>
    <x v="0"/>
    <x v="0"/>
    <x v="6"/>
  </r>
  <r>
    <s v="3572890"/>
    <x v="1"/>
    <s v="Pacific Lifestyle Homes(MRE)"/>
    <s v="8414 NE 167th Ave"/>
    <s v="Vancouver"/>
    <s v="WA"/>
    <s v="720"/>
    <x v="1"/>
    <x v="1"/>
    <x v="3"/>
    <m/>
    <x v="5"/>
    <n v="685.74"/>
    <n v="29"/>
    <n v="1"/>
    <x v="0"/>
    <x v="0"/>
    <x v="6"/>
  </r>
  <r>
    <s v="3572922"/>
    <x v="1"/>
    <s v="Affinity Homes LLC(CAG)"/>
    <s v="18402 NE 79th St"/>
    <s v="Vancouver"/>
    <s v="WA"/>
    <s v="720"/>
    <x v="1"/>
    <x v="1"/>
    <x v="3"/>
    <m/>
    <x v="5"/>
    <n v="691.63"/>
    <n v="60"/>
    <n v="1"/>
    <x v="0"/>
    <x v="0"/>
    <x v="6"/>
  </r>
  <r>
    <s v="3573125"/>
    <x v="1"/>
    <s v="North Columbia Homes(CAG)"/>
    <s v="11414 SE 11th Cir"/>
    <s v="Vancouver"/>
    <s v="WA"/>
    <s v="720"/>
    <x v="1"/>
    <x v="1"/>
    <x v="3"/>
    <m/>
    <x v="5"/>
    <n v="651.29"/>
    <n v="21"/>
    <n v="1"/>
    <x v="0"/>
    <x v="0"/>
    <x v="6"/>
  </r>
  <r>
    <s v="3573192"/>
    <x v="1"/>
    <s v="Lennar Northwest Inc(C5C)"/>
    <s v="3641 S Kennedy Dr"/>
    <s v="Ridgefield"/>
    <s v="WA"/>
    <s v="720"/>
    <x v="1"/>
    <x v="1"/>
    <x v="3"/>
    <m/>
    <x v="5"/>
    <n v="653.17999999999995"/>
    <n v="31"/>
    <n v="1"/>
    <x v="0"/>
    <x v="0"/>
    <x v="6"/>
  </r>
  <r>
    <s v="3573193"/>
    <x v="1"/>
    <s v="Lennar Northwest Inc(C5C)"/>
    <s v="3633 S Kennedy Dr"/>
    <s v="Ridgefield"/>
    <s v="WA"/>
    <s v="720"/>
    <x v="1"/>
    <x v="1"/>
    <x v="3"/>
    <m/>
    <x v="5"/>
    <n v="652.99"/>
    <n v="30"/>
    <n v="1"/>
    <x v="0"/>
    <x v="0"/>
    <x v="6"/>
  </r>
  <r>
    <s v="3573194"/>
    <x v="1"/>
    <s v="Helmes Inc(C5C)"/>
    <s v="9312 NE 166th Ave"/>
    <s v="Vancouver"/>
    <s v="WA"/>
    <s v="720"/>
    <x v="1"/>
    <x v="1"/>
    <x v="3"/>
    <m/>
    <x v="5"/>
    <n v="649.20000000000005"/>
    <n v="32"/>
    <n v="1"/>
    <x v="0"/>
    <x v="0"/>
    <x v="6"/>
  </r>
  <r>
    <s v="3573253"/>
    <x v="1"/>
    <s v="Aho Construction(C5C)"/>
    <s v="12903 NE 61st Ave"/>
    <s v="Vancouver"/>
    <s v="WA"/>
    <s v="720"/>
    <x v="1"/>
    <x v="1"/>
    <x v="3"/>
    <m/>
    <x v="5"/>
    <n v="651.66999999999996"/>
    <n v="23"/>
    <n v="1"/>
    <x v="0"/>
    <x v="0"/>
    <x v="6"/>
  </r>
  <r>
    <s v="3573266"/>
    <x v="1"/>
    <s v="North Columbia Homes(CAG)"/>
    <s v="206 NE 28th St"/>
    <s v="Battle Ground"/>
    <s v="WA"/>
    <s v="720"/>
    <x v="1"/>
    <x v="1"/>
    <x v="3"/>
    <m/>
    <x v="5"/>
    <n v="838.72"/>
    <n v="24"/>
    <n v="1"/>
    <x v="0"/>
    <x v="0"/>
    <x v="6"/>
  </r>
  <r>
    <s v="3573270"/>
    <x v="1"/>
    <s v="Glavin Development LLC(MRE)"/>
    <s v="14101 NE 52nd Ave"/>
    <s v="Vancouver"/>
    <s v="WA"/>
    <s v="720"/>
    <x v="1"/>
    <x v="1"/>
    <x v="3"/>
    <m/>
    <x v="5"/>
    <n v="683.76"/>
    <n v="21"/>
    <n v="1"/>
    <x v="0"/>
    <x v="0"/>
    <x v="6"/>
  </r>
  <r>
    <s v="3573272"/>
    <x v="1"/>
    <s v="Summerplace Homes(MRE)"/>
    <s v="1534 S Nighthawk Cir"/>
    <s v="Ridgefield"/>
    <s v="WA"/>
    <s v="720"/>
    <x v="1"/>
    <x v="1"/>
    <x v="3"/>
    <m/>
    <x v="5"/>
    <n v="686.23"/>
    <n v="34"/>
    <n v="1"/>
    <x v="0"/>
    <x v="0"/>
    <x v="6"/>
  </r>
  <r>
    <s v="3573310"/>
    <x v="1"/>
    <s v="David Weekley Homes(MRE)"/>
    <s v="11631 NW 3rd Ave"/>
    <s v="Vancouver"/>
    <s v="WA"/>
    <s v="720"/>
    <x v="1"/>
    <x v="1"/>
    <x v="3"/>
    <m/>
    <x v="5"/>
    <n v="653.34"/>
    <n v="22"/>
    <n v="1"/>
    <x v="0"/>
    <x v="0"/>
    <x v="6"/>
  </r>
  <r>
    <s v="3573319"/>
    <x v="1"/>
    <s v="Greenbrook Construction(MRE)"/>
    <s v="12318 NE 109th St"/>
    <s v="Vancouver"/>
    <s v="WA"/>
    <s v="720"/>
    <x v="1"/>
    <x v="1"/>
    <x v="3"/>
    <m/>
    <x v="5"/>
    <n v="1330.81"/>
    <n v="25"/>
    <n v="1"/>
    <x v="0"/>
    <x v="0"/>
    <x v="6"/>
  </r>
  <r>
    <s v="3573324"/>
    <x v="1"/>
    <s v="Greenbrook Construction(MRE)"/>
    <s v="12322 NE 109th St"/>
    <s v="Vancouver"/>
    <s v="WA"/>
    <s v="720"/>
    <x v="1"/>
    <x v="1"/>
    <x v="3"/>
    <m/>
    <x v="5"/>
    <n v="649.71"/>
    <n v="25"/>
    <n v="1"/>
    <x v="0"/>
    <x v="0"/>
    <x v="6"/>
  </r>
  <r>
    <s v="3573325"/>
    <x v="1"/>
    <s v="Greenbrook Construction(MRE)"/>
    <s v="12326 NE 109th St"/>
    <s v="Vancouver"/>
    <s v="WA"/>
    <s v="720"/>
    <x v="1"/>
    <x v="1"/>
    <x v="3"/>
    <m/>
    <x v="5"/>
    <n v="651.59"/>
    <n v="35"/>
    <n v="1"/>
    <x v="0"/>
    <x v="0"/>
    <x v="6"/>
  </r>
  <r>
    <s v="3573346"/>
    <x v="1"/>
    <s v="Quail Homes(MRE)"/>
    <s v="1215 SE 21st Ave"/>
    <s v="Battle Ground"/>
    <s v="WA"/>
    <s v="720"/>
    <x v="1"/>
    <x v="1"/>
    <x v="3"/>
    <m/>
    <x v="5"/>
    <n v="685.85"/>
    <n v="32"/>
    <n v="1"/>
    <x v="0"/>
    <x v="0"/>
    <x v="6"/>
  </r>
  <r>
    <s v="3573347"/>
    <x v="1"/>
    <s v="Quail Homes(MRE)"/>
    <s v="1209 SE 21st Ave"/>
    <s v="Battle Ground"/>
    <s v="WA"/>
    <s v="720"/>
    <x v="1"/>
    <x v="1"/>
    <x v="3"/>
    <m/>
    <x v="5"/>
    <n v="686.04"/>
    <n v="33"/>
    <n v="1"/>
    <x v="0"/>
    <x v="0"/>
    <x v="4"/>
  </r>
  <r>
    <s v="3573386"/>
    <x v="1"/>
    <s v="Generation Homes Northwest(CAG)"/>
    <s v="13809 NW 35th Ct"/>
    <s v="Vancouver"/>
    <s v="WA"/>
    <s v="720"/>
    <x v="1"/>
    <x v="1"/>
    <x v="3"/>
    <m/>
    <x v="5"/>
    <n v="651.86"/>
    <n v="24"/>
    <n v="1"/>
    <x v="0"/>
    <x v="0"/>
    <x v="6"/>
  </r>
  <r>
    <s v="3573388"/>
    <x v="1"/>
    <s v="Kingston Homes LLC(C5C)"/>
    <s v="1168 S 44th Ave"/>
    <s v="Ridgefield"/>
    <s v="WA"/>
    <s v="720"/>
    <x v="1"/>
    <x v="1"/>
    <x v="3"/>
    <m/>
    <x v="5"/>
    <n v="654.41"/>
    <n v="16"/>
    <n v="1"/>
    <x v="0"/>
    <x v="0"/>
    <x v="6"/>
  </r>
  <r>
    <s v="3573407"/>
    <x v="1"/>
    <s v="Urban Northwest Homes LLC(MRE)"/>
    <s v="4008 SE 19th Ave"/>
    <s v="Battle Ground"/>
    <s v="WA"/>
    <s v="720"/>
    <x v="1"/>
    <x v="1"/>
    <x v="3"/>
    <m/>
    <x v="5"/>
    <n v="652.04999999999995"/>
    <n v="25"/>
    <n v="1"/>
    <x v="0"/>
    <x v="0"/>
    <x v="6"/>
  </r>
  <r>
    <s v="3573413"/>
    <x v="1"/>
    <s v="Urban Northwest Homes LLC(MRE)"/>
    <s v="3673 NE Pioneer St"/>
    <s v="Camas"/>
    <s v="WA"/>
    <s v="720"/>
    <x v="1"/>
    <x v="1"/>
    <x v="3"/>
    <m/>
    <x v="5"/>
    <n v="651.66999999999996"/>
    <n v="23"/>
    <n v="1"/>
    <x v="0"/>
    <x v="0"/>
    <x v="6"/>
  </r>
  <r>
    <s v="3573417"/>
    <x v="1"/>
    <s v="Aho Construction(C5C)"/>
    <s v="9810 NE 104th Way"/>
    <s v="Vancouver"/>
    <s v="WA"/>
    <s v="720"/>
    <x v="1"/>
    <x v="1"/>
    <x v="3"/>
    <m/>
    <x v="5"/>
    <n v="651.86"/>
    <n v="24"/>
    <n v="1"/>
    <x v="0"/>
    <x v="0"/>
    <x v="6"/>
  </r>
  <r>
    <s v="3573421"/>
    <x v="1"/>
    <s v="Helmes Inc(MRE)"/>
    <s v="8307 NE 166th Ave"/>
    <s v="Vancouver"/>
    <s v="WA"/>
    <s v="720"/>
    <x v="1"/>
    <x v="1"/>
    <x v="3"/>
    <m/>
    <x v="5"/>
    <n v="649.14"/>
    <n v="22"/>
    <n v="1"/>
    <x v="0"/>
    <x v="0"/>
    <x v="6"/>
  </r>
  <r>
    <s v="3573422"/>
    <x v="1"/>
    <s v="Aho Construction(MRE)"/>
    <s v="13312 NE 62nd Ave"/>
    <s v="Vancouver"/>
    <s v="WA"/>
    <s v="720"/>
    <x v="1"/>
    <x v="1"/>
    <x v="3"/>
    <m/>
    <x v="5"/>
    <n v="380.09"/>
    <n v="21"/>
    <n v="1"/>
    <x v="0"/>
    <x v="0"/>
    <x v="6"/>
  </r>
  <r>
    <s v="3573461"/>
    <x v="1"/>
    <s v="Lennar Northwest Inc(CAG)"/>
    <s v="3708 S Kennedy Dr"/>
    <s v="Ridgefield"/>
    <s v="WA"/>
    <s v="720"/>
    <x v="1"/>
    <x v="1"/>
    <x v="3"/>
    <m/>
    <x v="5"/>
    <n v="845.23"/>
    <n v="37"/>
    <n v="1"/>
    <x v="0"/>
    <x v="0"/>
    <x v="6"/>
  </r>
  <r>
    <s v="3573462"/>
    <x v="1"/>
    <s v="Lennar Northwest Inc(CAG)"/>
    <s v="3716 S Kennedy Dr"/>
    <s v="Ridgefield"/>
    <s v="WA"/>
    <s v="720"/>
    <x v="1"/>
    <x v="1"/>
    <x v="3"/>
    <m/>
    <x v="5"/>
    <n v="789.88"/>
    <n v="31"/>
    <n v="1"/>
    <x v="0"/>
    <x v="0"/>
    <x v="6"/>
  </r>
  <r>
    <s v="3573518"/>
    <x v="1"/>
    <s v="Sun Country Homes(MRE)"/>
    <s v="12907 NE 104th St"/>
    <s v="Vancouver"/>
    <s v="WA"/>
    <s v="720"/>
    <x v="1"/>
    <x v="1"/>
    <x v="3"/>
    <m/>
    <x v="5"/>
    <n v="681.49"/>
    <n v="22"/>
    <n v="1"/>
    <x v="0"/>
    <x v="0"/>
    <x v="6"/>
  </r>
  <r>
    <s v="3573522"/>
    <x v="1"/>
    <s v="Urban Northwest Homes LLC(MRE)"/>
    <s v="14315 NE 23rd Ct"/>
    <s v="Vancouver"/>
    <s v="WA"/>
    <s v="720"/>
    <x v="1"/>
    <x v="1"/>
    <x v="3"/>
    <m/>
    <x v="5"/>
    <n v="651.04"/>
    <n v="32"/>
    <n v="1"/>
    <x v="0"/>
    <x v="0"/>
    <x v="6"/>
  </r>
  <r>
    <s v="3573547"/>
    <x v="1"/>
    <s v="Pacific Lifestyle Homes(MRE)"/>
    <s v="5806 NE 132nd St"/>
    <s v="Vancouver"/>
    <s v="WA"/>
    <s v="720"/>
    <x v="1"/>
    <x v="1"/>
    <x v="3"/>
    <m/>
    <x v="5"/>
    <n v="685.71"/>
    <n v="21"/>
    <n v="1"/>
    <x v="0"/>
    <x v="0"/>
    <x v="6"/>
  </r>
  <r>
    <s v="3573603"/>
    <x v="1"/>
    <s v="Pyramid Homes(C5C)"/>
    <s v="13305 NE 60th Ave"/>
    <s v="Vancouver"/>
    <s v="WA"/>
    <s v="720"/>
    <x v="1"/>
    <x v="1"/>
    <x v="3"/>
    <m/>
    <x v="5"/>
    <n v="653.72"/>
    <n v="24"/>
    <n v="1"/>
    <x v="0"/>
    <x v="0"/>
    <x v="6"/>
  </r>
  <r>
    <s v="3573615"/>
    <x v="1"/>
    <s v="MCM of Washington Inc.(CAG)"/>
    <s v="3205 NE 178th Ave"/>
    <s v="Vancouver"/>
    <s v="WA"/>
    <s v="720"/>
    <x v="1"/>
    <x v="1"/>
    <x v="0"/>
    <m/>
    <x v="5"/>
    <n v="1029.83"/>
    <n v="27"/>
    <n v="1"/>
    <x v="0"/>
    <x v="0"/>
    <x v="6"/>
  </r>
  <r>
    <s v="3573616"/>
    <x v="1"/>
    <s v="MCM of Washington Inc.(CAG)"/>
    <s v="3419 NE 177th Ave"/>
    <s v="Vancouver"/>
    <s v="WA"/>
    <s v="720"/>
    <x v="1"/>
    <x v="1"/>
    <x v="0"/>
    <m/>
    <x v="5"/>
    <n v="1029.42"/>
    <n v="26"/>
    <n v="1"/>
    <x v="0"/>
    <x v="0"/>
    <x v="6"/>
  </r>
  <r>
    <s v="3573806"/>
    <x v="1"/>
    <s v="Pacific Lifestyle Homes(MRE)"/>
    <s v="4935 S 19th St"/>
    <s v="Ridgefield"/>
    <s v="WA"/>
    <s v="720"/>
    <x v="1"/>
    <x v="1"/>
    <x v="3"/>
    <m/>
    <x v="5"/>
    <n v="687.41"/>
    <n v="30"/>
    <n v="1"/>
    <x v="0"/>
    <x v="0"/>
    <x v="6"/>
  </r>
  <r>
    <s v="3573807"/>
    <x v="1"/>
    <s v="Pacific Lifestyle Homes(MRE)"/>
    <s v="1613 S 46th Pl"/>
    <s v="Ridgefield"/>
    <s v="WA"/>
    <s v="720"/>
    <x v="1"/>
    <x v="1"/>
    <x v="3"/>
    <m/>
    <x v="5"/>
    <n v="687.41"/>
    <n v="30"/>
    <n v="1"/>
    <x v="0"/>
    <x v="0"/>
    <x v="6"/>
  </r>
  <r>
    <s v="3573808"/>
    <x v="1"/>
    <s v="Lennar Northwest Inc(MRE)"/>
    <s v="13408 NE 114th Way"/>
    <s v="Brush Prairie"/>
    <s v="WA"/>
    <s v="720"/>
    <x v="1"/>
    <x v="1"/>
    <x v="3"/>
    <m/>
    <x v="5"/>
    <n v="649.9"/>
    <n v="26"/>
    <n v="1"/>
    <x v="0"/>
    <x v="0"/>
    <x v="6"/>
  </r>
  <r>
    <s v="3573811"/>
    <x v="1"/>
    <s v="Gecho Construction(C5C)"/>
    <s v="3405 NW McMaster Dr"/>
    <s v="Camas"/>
    <s v="WA"/>
    <s v="720"/>
    <x v="1"/>
    <x v="1"/>
    <x v="0"/>
    <m/>
    <x v="5"/>
    <n v="817.85"/>
    <n v="124"/>
    <n v="1"/>
    <x v="0"/>
    <x v="0"/>
    <x v="6"/>
  </r>
  <r>
    <s v="3573813"/>
    <x v="1"/>
    <s v="Cedar Ridge Homes(CAG)"/>
    <s v="1703 NW 26th Ave"/>
    <s v="Battle Ground"/>
    <s v="WA"/>
    <s v="720"/>
    <x v="1"/>
    <x v="1"/>
    <x v="3"/>
    <m/>
    <x v="5"/>
    <n v="687.22"/>
    <n v="29"/>
    <n v="1"/>
    <x v="0"/>
    <x v="0"/>
    <x v="6"/>
  </r>
  <r>
    <s v="3573842"/>
    <x v="1"/>
    <s v="Pacific Lifestyle Homes(C5C)"/>
    <s v="6717 NE 112th St"/>
    <s v="Vancouver"/>
    <s v="WA"/>
    <s v="720"/>
    <x v="1"/>
    <x v="1"/>
    <x v="3"/>
    <m/>
    <x v="5"/>
    <n v="685.33"/>
    <n v="19"/>
    <n v="1"/>
    <x v="0"/>
    <x v="0"/>
    <x v="6"/>
  </r>
  <r>
    <s v="3573853"/>
    <x v="1"/>
    <s v="Pahlisch Homes Inc(MRE)"/>
    <s v="7304 NE 67th St"/>
    <s v="Vancouver"/>
    <s v="WA"/>
    <s v="720"/>
    <x v="1"/>
    <x v="1"/>
    <x v="3"/>
    <m/>
    <x v="5"/>
    <n v="654.28"/>
    <n v="27"/>
    <n v="1"/>
    <x v="0"/>
    <x v="0"/>
    <x v="6"/>
  </r>
  <r>
    <s v="3573857"/>
    <x v="1"/>
    <s v="Pahlisch Homes Inc(MRE)"/>
    <s v="7308 NE 67th St"/>
    <s v="Vancouver"/>
    <s v="WA"/>
    <s v="720"/>
    <x v="1"/>
    <x v="1"/>
    <x v="3"/>
    <m/>
    <x v="5"/>
    <n v="654.28"/>
    <n v="27"/>
    <n v="1"/>
    <x v="0"/>
    <x v="0"/>
    <x v="6"/>
  </r>
  <r>
    <s v="3573876"/>
    <x v="1"/>
    <s v="Sun Country Homes(MRE)"/>
    <s v="12805 NE 104th St"/>
    <s v="Vancouver"/>
    <s v="WA"/>
    <s v="720"/>
    <x v="1"/>
    <x v="1"/>
    <x v="3"/>
    <m/>
    <x v="5"/>
    <n v="682.43"/>
    <n v="27"/>
    <n v="1"/>
    <x v="0"/>
    <x v="0"/>
    <x v="6"/>
  </r>
  <r>
    <s v="3573941"/>
    <x v="1"/>
    <s v="Lennar Northwest Inc(C5C)"/>
    <s v="6255 N 88Th Ave"/>
    <s v="Camas"/>
    <s v="WA"/>
    <s v="720"/>
    <x v="1"/>
    <x v="1"/>
    <x v="3"/>
    <m/>
    <x v="5"/>
    <n v="654.85"/>
    <n v="30"/>
    <n v="1"/>
    <x v="0"/>
    <x v="0"/>
    <x v="6"/>
  </r>
  <r>
    <s v="3573942"/>
    <x v="1"/>
    <s v="Lennar Northwest Inc(C5C)"/>
    <s v="6300 N 88Th Ave"/>
    <s v="Camas"/>
    <s v="WA"/>
    <s v="720"/>
    <x v="1"/>
    <x v="1"/>
    <x v="3"/>
    <m/>
    <x v="5"/>
    <n v="654.85"/>
    <n v="30"/>
    <n v="1"/>
    <x v="0"/>
    <x v="0"/>
    <x v="6"/>
  </r>
  <r>
    <s v="3573943"/>
    <x v="1"/>
    <s v="Lennar Northwest Inc(C5C)"/>
    <s v="6262 N 88Th Ave"/>
    <s v="Camas"/>
    <s v="WA"/>
    <s v="720"/>
    <x v="1"/>
    <x v="1"/>
    <x v="3"/>
    <m/>
    <x v="5"/>
    <n v="655.62"/>
    <n v="34"/>
    <n v="1"/>
    <x v="0"/>
    <x v="0"/>
    <x v="6"/>
  </r>
  <r>
    <s v="3573988"/>
    <x v="1"/>
    <s v="Generation Homes Northwest(MRE)"/>
    <s v="804 NE 28th Way"/>
    <s v="Battle Ground"/>
    <s v="WA"/>
    <s v="720"/>
    <x v="1"/>
    <x v="1"/>
    <x v="3"/>
    <m/>
    <x v="5"/>
    <n v="687.41"/>
    <n v="30"/>
    <n v="1"/>
    <x v="0"/>
    <x v="0"/>
    <x v="6"/>
  </r>
  <r>
    <s v="3573994"/>
    <x v="1"/>
    <s v="Aho Construction(MRE)"/>
    <s v="6209 NE 134th St"/>
    <s v="Vancouver"/>
    <s v="WA"/>
    <s v="720"/>
    <x v="1"/>
    <x v="1"/>
    <x v="3"/>
    <m/>
    <x v="5"/>
    <n v="653.72"/>
    <n v="24"/>
    <n v="1"/>
    <x v="0"/>
    <x v="0"/>
    <x v="6"/>
  </r>
  <r>
    <s v="3574043"/>
    <x v="1"/>
    <s v="Pyramid Homes(C5C)"/>
    <s v="13118 NE 61st Ave"/>
    <s v="Vancouver"/>
    <s v="WA"/>
    <s v="720"/>
    <x v="1"/>
    <x v="1"/>
    <x v="3"/>
    <m/>
    <x v="5"/>
    <n v="654.66"/>
    <n v="29"/>
    <n v="1"/>
    <x v="0"/>
    <x v="0"/>
    <x v="6"/>
  </r>
  <r>
    <s v="3574052"/>
    <x v="1"/>
    <s v="Lennar Northwest Inc(C5C)"/>
    <s v="4878 S 18 Dr"/>
    <s v="Ridgefield"/>
    <s v="WA"/>
    <s v="720"/>
    <x v="1"/>
    <x v="1"/>
    <x v="3"/>
    <m/>
    <x v="5"/>
    <n v="655.04"/>
    <n v="31"/>
    <n v="1"/>
    <x v="0"/>
    <x v="0"/>
    <x v="6"/>
  </r>
  <r>
    <s v="3574053"/>
    <x v="1"/>
    <s v="Lennar Northwest Inc(C5C)"/>
    <s v="4860 S 18 Dr"/>
    <s v="Ridgefield"/>
    <s v="WA"/>
    <s v="720"/>
    <x v="1"/>
    <x v="1"/>
    <x v="3"/>
    <m/>
    <x v="5"/>
    <n v="655.04"/>
    <n v="31"/>
    <n v="1"/>
    <x v="0"/>
    <x v="0"/>
    <x v="6"/>
  </r>
  <r>
    <s v="3574072"/>
    <x v="1"/>
    <s v="Pahlisch Homes Inc(CAG)"/>
    <s v="6639 NE 74th Ave"/>
    <s v="Vancouver"/>
    <s v="WA"/>
    <s v="720"/>
    <x v="1"/>
    <x v="1"/>
    <x v="3"/>
    <m/>
    <x v="5"/>
    <n v="659.04"/>
    <n v="52"/>
    <n v="1"/>
    <x v="0"/>
    <x v="0"/>
    <x v="6"/>
  </r>
  <r>
    <s v="3574083"/>
    <x v="1"/>
    <s v="Pahlisch Homes(CAG)"/>
    <s v="6622 NE 73rd Ave"/>
    <s v="Vancouver"/>
    <s v="WA"/>
    <s v="720"/>
    <x v="1"/>
    <x v="1"/>
    <x v="3"/>
    <m/>
    <x v="5"/>
    <n v="654.47"/>
    <n v="28"/>
    <n v="1"/>
    <x v="0"/>
    <x v="0"/>
    <x v="6"/>
  </r>
  <r>
    <s v="3574101"/>
    <x v="1"/>
    <s v="MCM of Washington Inc.(MRE)"/>
    <s v="1404 NE 172nd St"/>
    <s v="Ridgefield"/>
    <s v="WA"/>
    <s v="720"/>
    <x v="1"/>
    <x v="1"/>
    <x v="3"/>
    <m/>
    <x v="5"/>
    <n v="652.58000000000004"/>
    <n v="18"/>
    <n v="1"/>
    <x v="0"/>
    <x v="0"/>
    <x v="6"/>
  </r>
  <r>
    <s v="3574102"/>
    <x v="1"/>
    <s v="MCM of Washington Inc.(MRE)"/>
    <s v="1400 NE 172nd St"/>
    <s v="Ridgefield"/>
    <s v="WA"/>
    <s v="720"/>
    <x v="1"/>
    <x v="1"/>
    <x v="3"/>
    <m/>
    <x v="5"/>
    <n v="652.77"/>
    <n v="19"/>
    <n v="1"/>
    <x v="0"/>
    <x v="0"/>
    <x v="6"/>
  </r>
  <r>
    <s v="3574116"/>
    <x v="1"/>
    <s v="Helmes Inc(MRE)"/>
    <s v="1018 S 50th Ct"/>
    <s v="Ridgefield"/>
    <s v="WA"/>
    <s v="720"/>
    <x v="1"/>
    <x v="1"/>
    <x v="3"/>
    <m/>
    <x v="5"/>
    <n v="654.09"/>
    <n v="26"/>
    <n v="1"/>
    <x v="0"/>
    <x v="0"/>
    <x v="6"/>
  </r>
  <r>
    <s v="3574118"/>
    <x v="1"/>
    <s v="Helmes Inc(MRE)"/>
    <s v="8304 NE 167th Ave"/>
    <s v="Vancouver"/>
    <s v="WA"/>
    <s v="720"/>
    <x v="1"/>
    <x v="1"/>
    <x v="3"/>
    <m/>
    <x v="5"/>
    <n v="650.66"/>
    <n v="30"/>
    <n v="1"/>
    <x v="0"/>
    <x v="0"/>
    <x v="6"/>
  </r>
  <r>
    <s v="3574119"/>
    <x v="1"/>
    <s v="Helmes Inc(MRE)"/>
    <s v="8308 NE 167th Ave"/>
    <s v="Vancouver"/>
    <s v="WA"/>
    <s v="720"/>
    <x v="1"/>
    <x v="1"/>
    <x v="3"/>
    <m/>
    <x v="5"/>
    <n v="651.04"/>
    <n v="32"/>
    <n v="1"/>
    <x v="0"/>
    <x v="0"/>
    <x v="6"/>
  </r>
  <r>
    <s v="3574145"/>
    <x v="1"/>
    <s v="Hendrickson Development Inc(CAG)"/>
    <s v="1523 NW 25th Ave"/>
    <s v="Battle Ground"/>
    <s v="WA"/>
    <s v="720"/>
    <x v="1"/>
    <x v="1"/>
    <x v="3"/>
    <m/>
    <x v="5"/>
    <n v="685.71"/>
    <n v="21"/>
    <n v="1"/>
    <x v="0"/>
    <x v="0"/>
    <x v="6"/>
  </r>
  <r>
    <s v="3574163"/>
    <x v="1"/>
    <s v="Aho Construction I Inc(CAG)"/>
    <s v="8500 NE 83rd Ct"/>
    <s v="Vancouver"/>
    <s v="WA"/>
    <s v="720"/>
    <x v="1"/>
    <x v="1"/>
    <x v="3"/>
    <m/>
    <x v="5"/>
    <n v="653.34"/>
    <n v="22"/>
    <n v="1"/>
    <x v="0"/>
    <x v="0"/>
    <x v="6"/>
  </r>
  <r>
    <s v="3574206"/>
    <x v="1"/>
    <s v="D R Horton Inc Portland(CAG)"/>
    <s v="2042 S Taverner Dr"/>
    <s v="Ridgefield"/>
    <s v="WA"/>
    <s v="720"/>
    <x v="1"/>
    <x v="1"/>
    <x v="3"/>
    <m/>
    <x v="5"/>
    <n v="693.49"/>
    <n v="62"/>
    <n v="1"/>
    <x v="0"/>
    <x v="0"/>
    <x v="6"/>
  </r>
  <r>
    <s v="3574216"/>
    <x v="1"/>
    <s v="Helmes Inc(MRE)"/>
    <s v="12906 NE 61st Ave"/>
    <s v="Vancouver"/>
    <s v="WA"/>
    <s v="720"/>
    <x v="1"/>
    <x v="1"/>
    <x v="3"/>
    <m/>
    <x v="5"/>
    <n v="652.96"/>
    <n v="20"/>
    <n v="1"/>
    <x v="0"/>
    <x v="0"/>
    <x v="6"/>
  </r>
  <r>
    <s v="3574218"/>
    <x v="1"/>
    <s v="Hendrickson Development Inc(MRE)"/>
    <s v="407 NE 29th St"/>
    <s v="Battle Ground"/>
    <s v="WA"/>
    <s v="720"/>
    <x v="1"/>
    <x v="1"/>
    <x v="3"/>
    <m/>
    <x v="5"/>
    <n v="687.03"/>
    <n v="28"/>
    <n v="1"/>
    <x v="0"/>
    <x v="0"/>
    <x v="6"/>
  </r>
  <r>
    <s v="3574225"/>
    <x v="1"/>
    <s v="Blue River Homes LLC(MRE)"/>
    <s v="12314 NE 109th St"/>
    <s v="Vancouver"/>
    <s v="WA"/>
    <s v="720"/>
    <x v="1"/>
    <x v="1"/>
    <x v="3"/>
    <m/>
    <x v="5"/>
    <n v="653.34"/>
    <n v="22"/>
    <n v="1"/>
    <x v="0"/>
    <x v="0"/>
    <x v="6"/>
  </r>
  <r>
    <s v="3574226"/>
    <x v="1"/>
    <s v="Blue River Homes LLC(MRE)"/>
    <s v="10902 NE 122nd Pl"/>
    <s v="Vancouver"/>
    <s v="WA"/>
    <s v="720"/>
    <x v="1"/>
    <x v="1"/>
    <x v="3"/>
    <m/>
    <x v="5"/>
    <n v="652.96"/>
    <n v="20"/>
    <n v="1"/>
    <x v="0"/>
    <x v="0"/>
    <x v="6"/>
  </r>
  <r>
    <s v="3574278"/>
    <x v="1"/>
    <s v="D R Horton Inc Portland(J2R)"/>
    <s v="2116 S Taverner Dr"/>
    <s v="Ridgefield"/>
    <s v="WA"/>
    <s v="720"/>
    <x v="1"/>
    <x v="1"/>
    <x v="3"/>
    <m/>
    <x v="5"/>
    <n v="672.97"/>
    <n v="67"/>
    <n v="1"/>
    <x v="0"/>
    <x v="0"/>
    <x v="6"/>
  </r>
  <r>
    <s v="3574282"/>
    <x v="1"/>
    <s v="D R Horton Inc Portland(J2R)"/>
    <s v="2100 S Taverner Dr"/>
    <s v="Ridgefield"/>
    <s v="WA"/>
    <s v="720"/>
    <x v="1"/>
    <x v="1"/>
    <x v="3"/>
    <m/>
    <x v="5"/>
    <n v="660.93"/>
    <n v="62"/>
    <n v="1"/>
    <x v="0"/>
    <x v="0"/>
    <x v="6"/>
  </r>
  <r>
    <s v="3574292"/>
    <x v="1"/>
    <s v="Mikhno, Alexander A(MRE)"/>
    <s v="1701 S 8th Way"/>
    <s v="Ridgefield"/>
    <s v="WA"/>
    <s v="720"/>
    <x v="1"/>
    <x v="1"/>
    <x v="3"/>
    <m/>
    <x v="5"/>
    <n v="653.28"/>
    <n v="39"/>
    <n v="1"/>
    <x v="0"/>
    <x v="0"/>
    <x v="4"/>
  </r>
  <r>
    <s v="3574294"/>
    <x v="1"/>
    <s v="D R Horton Inc Portland(J2R)"/>
    <s v="2044 S Chukar Dr"/>
    <s v="Ridgefield"/>
    <s v="WA"/>
    <s v="720"/>
    <x v="1"/>
    <x v="1"/>
    <x v="3"/>
    <m/>
    <x v="5"/>
    <n v="653.34"/>
    <n v="22"/>
    <n v="1"/>
    <x v="0"/>
    <x v="0"/>
    <x v="6"/>
  </r>
  <r>
    <s v="3574310"/>
    <x v="1"/>
    <s v="Revin Construction Inc(J2R)"/>
    <s v="10707 NE 70th St"/>
    <s v="Vancouver"/>
    <s v="WA"/>
    <s v="720"/>
    <x v="1"/>
    <x v="1"/>
    <x v="3"/>
    <m/>
    <x v="5"/>
    <n v="691.98"/>
    <n v="54"/>
    <n v="1"/>
    <x v="0"/>
    <x v="0"/>
    <x v="6"/>
  </r>
  <r>
    <s v="3574311"/>
    <x v="1"/>
    <s v="Revin Construction Inc(J2R)"/>
    <s v="10711 NE 70th St"/>
    <s v="Vancouver"/>
    <s v="WA"/>
    <s v="720"/>
    <x v="1"/>
    <x v="1"/>
    <x v="3"/>
    <m/>
    <x v="5"/>
    <n v="691.79"/>
    <n v="53"/>
    <n v="1"/>
    <x v="0"/>
    <x v="0"/>
    <x v="6"/>
  </r>
  <r>
    <s v="3574312"/>
    <x v="1"/>
    <s v="Summerplace Homes(MRE)"/>
    <s v="1890 S Harrier Rd"/>
    <s v="Ridgefield"/>
    <s v="WA"/>
    <s v="720"/>
    <x v="1"/>
    <x v="1"/>
    <x v="3"/>
    <m/>
    <x v="5"/>
    <n v="686.42"/>
    <n v="35"/>
    <n v="1"/>
    <x v="0"/>
    <x v="0"/>
    <x v="6"/>
  </r>
  <r>
    <s v="3574319"/>
    <x v="1"/>
    <s v="Revin Construction Inc(J2R)"/>
    <s v="5017 NE 22nd Ave"/>
    <s v="Vancouver"/>
    <s v="WA"/>
    <s v="720"/>
    <x v="1"/>
    <x v="1"/>
    <x v="3"/>
    <m/>
    <x v="5"/>
    <n v="758.55"/>
    <n v="32"/>
    <n v="1"/>
    <x v="0"/>
    <x v="0"/>
    <x v="6"/>
  </r>
  <r>
    <s v="3574320"/>
    <x v="1"/>
    <s v="Helmes Inc(MRE)"/>
    <s v="8301 NE 165th Ave"/>
    <s v="Vancouver"/>
    <s v="WA"/>
    <s v="720"/>
    <x v="1"/>
    <x v="1"/>
    <x v="3"/>
    <m/>
    <x v="5"/>
    <n v="2035.27"/>
    <n v="20"/>
    <n v="1"/>
    <x v="0"/>
    <x v="0"/>
    <x v="6"/>
  </r>
  <r>
    <s v="3574334"/>
    <x v="1"/>
    <s v="MCM of Washington Inc.(MRE)"/>
    <s v="1116 NE 14th Way"/>
    <s v="Battle Ground"/>
    <s v="WA"/>
    <s v="720"/>
    <x v="1"/>
    <x v="1"/>
    <x v="3"/>
    <m/>
    <x v="5"/>
    <n v="653.34"/>
    <n v="22"/>
    <n v="1"/>
    <x v="0"/>
    <x v="0"/>
    <x v="6"/>
  </r>
  <r>
    <s v="3574335"/>
    <x v="1"/>
    <s v="MCM of Washington Inc.(MRE)"/>
    <s v="1110 NE 14th Way"/>
    <s v="Battle Ground"/>
    <s v="WA"/>
    <s v="720"/>
    <x v="1"/>
    <x v="1"/>
    <x v="3"/>
    <m/>
    <x v="5"/>
    <n v="686.28"/>
    <n v="24"/>
    <n v="1"/>
    <x v="0"/>
    <x v="0"/>
    <x v="6"/>
  </r>
  <r>
    <s v="3574336"/>
    <x v="1"/>
    <s v="MCM of Washington Inc.(MRE)"/>
    <s v="1104 NE 14th Way"/>
    <s v="Battle Ground"/>
    <s v="WA"/>
    <s v="720"/>
    <x v="1"/>
    <x v="1"/>
    <x v="3"/>
    <m/>
    <x v="5"/>
    <n v="686.47"/>
    <n v="25"/>
    <n v="1"/>
    <x v="0"/>
    <x v="0"/>
    <x v="6"/>
  </r>
  <r>
    <s v="3574337"/>
    <x v="1"/>
    <s v="MCM of Washington Inc.(MRE)"/>
    <s v="1002 NE 12th Ave"/>
    <s v="Battle Ground"/>
    <s v="WA"/>
    <s v="720"/>
    <x v="1"/>
    <x v="1"/>
    <x v="3"/>
    <m/>
    <x v="5"/>
    <n v="653.34"/>
    <n v="22"/>
    <n v="1"/>
    <x v="0"/>
    <x v="0"/>
    <x v="6"/>
  </r>
  <r>
    <s v="3574339"/>
    <x v="1"/>
    <s v="MCM of Washington Inc.(MRE)"/>
    <s v="1008 NE 11th Ct"/>
    <s v="Battle Ground"/>
    <s v="WA"/>
    <s v="720"/>
    <x v="1"/>
    <x v="1"/>
    <x v="3"/>
    <m/>
    <x v="5"/>
    <n v="685.9"/>
    <n v="22"/>
    <n v="1"/>
    <x v="0"/>
    <x v="0"/>
    <x v="6"/>
  </r>
  <r>
    <s v="3574340"/>
    <x v="1"/>
    <s v="MCM of Washington Inc.(MRE)"/>
    <s v="1117 NE 11th Ave"/>
    <s v="Battle Ground"/>
    <s v="WA"/>
    <s v="720"/>
    <x v="1"/>
    <x v="1"/>
    <x v="3"/>
    <m/>
    <x v="5"/>
    <n v="654.28"/>
    <n v="27"/>
    <n v="1"/>
    <x v="0"/>
    <x v="0"/>
    <x v="6"/>
  </r>
  <r>
    <s v="3574427"/>
    <x v="1"/>
    <s v="JB Homes LLC(CAG)"/>
    <s v="2311 E 7th Cir"/>
    <s v="La Center"/>
    <s v="WA"/>
    <s v="720"/>
    <x v="1"/>
    <x v="1"/>
    <x v="3"/>
    <m/>
    <x v="5"/>
    <n v="653.42999999999995"/>
    <n v="21"/>
    <n v="1"/>
    <x v="0"/>
    <x v="0"/>
    <x v="6"/>
  </r>
  <r>
    <s v="3574457"/>
    <x v="1"/>
    <s v="Aho Construction(MRE)"/>
    <s v="9819 NE 104th Way"/>
    <s v="Vancouver"/>
    <s v="WA"/>
    <s v="720"/>
    <x v="1"/>
    <x v="1"/>
    <x v="3"/>
    <m/>
    <x v="5"/>
    <n v="651.61"/>
    <n v="27"/>
    <n v="1"/>
    <x v="0"/>
    <x v="0"/>
    <x v="6"/>
  </r>
  <r>
    <s v="3574471"/>
    <x v="1"/>
    <s v="Manor Homes Washington Inc(MRE)"/>
    <s v="12612 NE 109th St"/>
    <s v="Vancouver"/>
    <s v="WA"/>
    <s v="720"/>
    <x v="1"/>
    <x v="1"/>
    <x v="3"/>
    <m/>
    <x v="5"/>
    <n v="652.58000000000004"/>
    <n v="32"/>
    <n v="1"/>
    <x v="0"/>
    <x v="0"/>
    <x v="6"/>
  </r>
  <r>
    <s v="3574529"/>
    <x v="1"/>
    <s v="D R Horton Inc Portland(CAG)"/>
    <s v="2907 S Cherry Grove Way"/>
    <s v="Ridgefield"/>
    <s v="WA"/>
    <s v="720"/>
    <x v="1"/>
    <x v="1"/>
    <x v="3"/>
    <m/>
    <x v="5"/>
    <n v="655.51"/>
    <n v="33"/>
    <n v="1"/>
    <x v="0"/>
    <x v="0"/>
    <x v="6"/>
  </r>
  <r>
    <s v="3574530"/>
    <x v="1"/>
    <s v="D R Horton Inc Portland(CAG)"/>
    <s v="2909 S Cherry Grove Way"/>
    <s v="Ridgefield"/>
    <s v="WA"/>
    <s v="720"/>
    <x v="1"/>
    <x v="1"/>
    <x v="3"/>
    <m/>
    <x v="5"/>
    <n v="655.7"/>
    <n v="34"/>
    <n v="1"/>
    <x v="0"/>
    <x v="0"/>
    <x v="6"/>
  </r>
  <r>
    <s v="3574531"/>
    <x v="1"/>
    <s v="D R Horton Inc Portland(CAG)"/>
    <s v="2903 S Cherry Grove Way"/>
    <s v="Ridgefield"/>
    <s v="WA"/>
    <s v="720"/>
    <x v="1"/>
    <x v="1"/>
    <x v="3"/>
    <m/>
    <x v="5"/>
    <n v="655.7"/>
    <n v="34"/>
    <n v="1"/>
    <x v="0"/>
    <x v="0"/>
    <x v="6"/>
  </r>
  <r>
    <s v="3574533"/>
    <x v="1"/>
    <s v="D R Horton Inc Portland(CAG)"/>
    <s v="2911 S Cherry Grove Way"/>
    <s v="Ridgefield"/>
    <s v="WA"/>
    <s v="720"/>
    <x v="1"/>
    <x v="1"/>
    <x v="3"/>
    <m/>
    <x v="5"/>
    <n v="654.94000000000005"/>
    <n v="30"/>
    <n v="1"/>
    <x v="0"/>
    <x v="0"/>
    <x v="6"/>
  </r>
  <r>
    <s v="3574550"/>
    <x v="1"/>
    <s v="Aho Construction(MRE)"/>
    <s v="10511 NE 99th Ave"/>
    <s v="Vancouver"/>
    <s v="WA"/>
    <s v="720"/>
    <x v="1"/>
    <x v="1"/>
    <x v="3"/>
    <m/>
    <x v="5"/>
    <n v="650.65"/>
    <n v="22"/>
    <n v="1"/>
    <x v="0"/>
    <x v="0"/>
    <x v="6"/>
  </r>
  <r>
    <s v="3574572"/>
    <x v="1"/>
    <s v="Bilohub, Inna A(CAG)"/>
    <s v="1345 N R St"/>
    <s v="Washougal"/>
    <s v="WA"/>
    <s v="720"/>
    <x v="1"/>
    <x v="1"/>
    <x v="3"/>
    <m/>
    <x v="5"/>
    <n v="7.76"/>
    <n v="41"/>
    <n v="1"/>
    <x v="1"/>
    <x v="0"/>
    <x v="4"/>
  </r>
  <r>
    <s v="3574579"/>
    <x v="1"/>
    <s v="Bilohub, Inna A(CAG)"/>
    <s v="1335 N R St"/>
    <s v="Washougal"/>
    <s v="WA"/>
    <s v="720"/>
    <x v="1"/>
    <x v="1"/>
    <x v="3"/>
    <m/>
    <x v="5"/>
    <n v="685.37"/>
    <n v="34"/>
    <n v="1"/>
    <x v="0"/>
    <x v="0"/>
    <x v="4"/>
  </r>
  <r>
    <s v="3574603"/>
    <x v="1"/>
    <s v="Manor Homes Washington Inc(CAG)"/>
    <s v="10900 NE 95th Pl"/>
    <s v="Vancouver"/>
    <s v="WA"/>
    <s v="720"/>
    <x v="1"/>
    <x v="1"/>
    <x v="3"/>
    <m/>
    <x v="5"/>
    <n v="884.05"/>
    <n v="22"/>
    <n v="1"/>
    <x v="0"/>
    <x v="0"/>
    <x v="6"/>
  </r>
  <r>
    <s v="3574608"/>
    <x v="1"/>
    <s v="Manor Homes Washington Inc(CAG)"/>
    <s v="10812 NE 97th Ave"/>
    <s v="Vancouver"/>
    <s v="WA"/>
    <s v="720"/>
    <x v="1"/>
    <x v="1"/>
    <x v="3"/>
    <m/>
    <x v="5"/>
    <n v="682.16"/>
    <n v="17"/>
    <n v="1"/>
    <x v="0"/>
    <x v="0"/>
    <x v="6"/>
  </r>
  <r>
    <s v="3574613"/>
    <x v="1"/>
    <s v="Manor Homes Washington Inc(CAG)"/>
    <s v="10711 NE 97th Ave"/>
    <s v="Vancouver"/>
    <s v="WA"/>
    <s v="720"/>
    <x v="1"/>
    <x v="1"/>
    <x v="3"/>
    <m/>
    <x v="5"/>
    <n v="961.43"/>
    <n v="21"/>
    <n v="1"/>
    <x v="0"/>
    <x v="0"/>
    <x v="6"/>
  </r>
  <r>
    <s v="3574654"/>
    <x v="1"/>
    <s v="Pyramid Homes(MRE)"/>
    <s v="13309 NE 60th Ave"/>
    <s v="Vancouver"/>
    <s v="WA"/>
    <s v="720"/>
    <x v="1"/>
    <x v="1"/>
    <x v="3"/>
    <m/>
    <x v="5"/>
    <n v="651.04999999999995"/>
    <n v="24"/>
    <n v="1"/>
    <x v="0"/>
    <x v="0"/>
    <x v="6"/>
  </r>
  <r>
    <s v="3574655"/>
    <x v="1"/>
    <s v="Generation Homes Northwest(MRE)"/>
    <s v="4918 S 12th Cir"/>
    <s v="Ridgefield"/>
    <s v="WA"/>
    <s v="720"/>
    <x v="1"/>
    <x v="1"/>
    <x v="3"/>
    <m/>
    <x v="5"/>
    <n v="653.41999999999996"/>
    <n v="22"/>
    <n v="1"/>
    <x v="0"/>
    <x v="0"/>
    <x v="6"/>
  </r>
  <r>
    <s v="3574678"/>
    <x v="1"/>
    <s v="Cedar Ridge Homes(MRE)"/>
    <s v="1604 NW 26th Ave"/>
    <s v="Battle Ground"/>
    <s v="WA"/>
    <s v="720"/>
    <x v="1"/>
    <x v="1"/>
    <x v="3"/>
    <m/>
    <x v="5"/>
    <n v="687.31"/>
    <n v="29"/>
    <n v="1"/>
    <x v="0"/>
    <x v="0"/>
    <x v="6"/>
  </r>
  <r>
    <s v="3574679"/>
    <x v="1"/>
    <s v="Cedar Ridge Homes(MRE)"/>
    <s v="1526 NW 26th Ave"/>
    <s v="Battle Ground"/>
    <s v="WA"/>
    <s v="720"/>
    <x v="1"/>
    <x v="1"/>
    <x v="3"/>
    <m/>
    <x v="5"/>
    <n v="687.31"/>
    <n v="29"/>
    <n v="1"/>
    <x v="0"/>
    <x v="0"/>
    <x v="6"/>
  </r>
  <r>
    <s v="3574680"/>
    <x v="1"/>
    <s v="Cedar Ridge Homes(MRE)"/>
    <s v="1601 NW 27th Ct"/>
    <s v="Battle Ground"/>
    <s v="WA"/>
    <s v="720"/>
    <x v="1"/>
    <x v="1"/>
    <x v="3"/>
    <m/>
    <x v="5"/>
    <n v="687.5"/>
    <n v="30"/>
    <n v="1"/>
    <x v="0"/>
    <x v="0"/>
    <x v="6"/>
  </r>
  <r>
    <s v="3574694"/>
    <x v="1"/>
    <s v="Aho Construction(MRE)"/>
    <s v="10507 NE 99th Ave"/>
    <s v="Vancouver"/>
    <s v="WA"/>
    <s v="720"/>
    <x v="1"/>
    <x v="1"/>
    <x v="3"/>
    <m/>
    <x v="5"/>
    <n v="650.29"/>
    <n v="20"/>
    <n v="1"/>
    <x v="0"/>
    <x v="0"/>
    <x v="6"/>
  </r>
  <r>
    <s v="3574706"/>
    <x v="1"/>
    <s v="LGI Homes Oregon LLC(MRE)"/>
    <s v="16607 NE 93rd Way"/>
    <s v="Vancouver"/>
    <s v="WA"/>
    <s v="720"/>
    <x v="1"/>
    <x v="1"/>
    <x v="3"/>
    <m/>
    <x v="5"/>
    <n v="682.15"/>
    <n v="17"/>
    <n v="1"/>
    <x v="0"/>
    <x v="0"/>
    <x v="6"/>
  </r>
  <r>
    <s v="3574708"/>
    <x v="1"/>
    <s v="LGI Homes Oregon LLC(MRE)"/>
    <s v="16615 NE 93rd Way"/>
    <s v="Vancouver"/>
    <s v="WA"/>
    <s v="720"/>
    <x v="1"/>
    <x v="1"/>
    <x v="3"/>
    <m/>
    <x v="5"/>
    <n v="678.6"/>
    <n v="17"/>
    <n v="1"/>
    <x v="0"/>
    <x v="0"/>
    <x v="6"/>
  </r>
  <r>
    <s v="3574763"/>
    <x v="1"/>
    <s v="Pacific Lifestyle Homes(MRE)"/>
    <s v="11418 NE 68th Ct"/>
    <s v="Vancouver"/>
    <s v="WA"/>
    <s v="720"/>
    <x v="1"/>
    <x v="1"/>
    <x v="3"/>
    <m/>
    <x v="5"/>
    <n v="683.94"/>
    <n v="22"/>
    <n v="1"/>
    <x v="0"/>
    <x v="0"/>
    <x v="6"/>
  </r>
  <r>
    <s v="3574781"/>
    <x v="1"/>
    <s v="Pacific Lifestyle Homes(CRM)"/>
    <s v="6711 NE 112th St"/>
    <s v="Vancouver"/>
    <s v="WA"/>
    <s v="720"/>
    <x v="1"/>
    <x v="1"/>
    <x v="3"/>
    <m/>
    <x v="5"/>
    <n v="685.97"/>
    <n v="21"/>
    <n v="1"/>
    <x v="0"/>
    <x v="0"/>
    <x v="6"/>
  </r>
  <r>
    <s v="3574785"/>
    <x v="1"/>
    <s v="Aho Construction(MRE)"/>
    <s v="9812 NE 106th St"/>
    <s v="Vancouver"/>
    <s v="WA"/>
    <s v="720"/>
    <x v="1"/>
    <x v="1"/>
    <x v="3"/>
    <m/>
    <x v="5"/>
    <n v="654.53"/>
    <n v="27"/>
    <n v="1"/>
    <x v="0"/>
    <x v="0"/>
    <x v="6"/>
  </r>
  <r>
    <s v="3574798"/>
    <x v="1"/>
    <s v="Pacific Lifestyle Homes(CRM)"/>
    <s v="6615 NE 112th St"/>
    <s v="Vancouver"/>
    <s v="WA"/>
    <s v="720"/>
    <x v="1"/>
    <x v="1"/>
    <x v="3"/>
    <m/>
    <x v="5"/>
    <n v="683.75"/>
    <n v="21"/>
    <n v="1"/>
    <x v="0"/>
    <x v="0"/>
    <x v="6"/>
  </r>
  <r>
    <s v="3574900"/>
    <x v="1"/>
    <s v="Aho Construction(MRE)"/>
    <s v="9823 NE 104th Way"/>
    <s v="Vancouver"/>
    <s v="WA"/>
    <s v="720"/>
    <x v="1"/>
    <x v="1"/>
    <x v="3"/>
    <m/>
    <x v="5"/>
    <n v="653.97"/>
    <n v="24"/>
    <n v="1"/>
    <x v="0"/>
    <x v="0"/>
    <x v="6"/>
  </r>
  <r>
    <s v="3574910"/>
    <x v="1"/>
    <s v="D R Horton Inc Portland(CRM)"/>
    <s v="9013 N Dogwood St"/>
    <s v="Camas"/>
    <s v="WA"/>
    <s v="720"/>
    <x v="1"/>
    <x v="1"/>
    <x v="3"/>
    <m/>
    <x v="5"/>
    <n v="655.29"/>
    <n v="31"/>
    <n v="1"/>
    <x v="0"/>
    <x v="0"/>
    <x v="6"/>
  </r>
  <r>
    <s v="3574911"/>
    <x v="1"/>
    <s v="Glavin Development LLC(MRE)"/>
    <s v="4508 NW Paddock Ln"/>
    <s v="Camas"/>
    <s v="WA"/>
    <s v="720"/>
    <x v="1"/>
    <x v="1"/>
    <x v="0"/>
    <m/>
    <x v="5"/>
    <n v="669.22"/>
    <n v="48"/>
    <n v="1"/>
    <x v="0"/>
    <x v="0"/>
    <x v="6"/>
  </r>
  <r>
    <s v="3574914"/>
    <x v="1"/>
    <s v="D R Horton Inc Portland(CRM)"/>
    <s v="9015 N Dogwood St"/>
    <s v="Camas"/>
    <s v="WA"/>
    <s v="720"/>
    <x v="1"/>
    <x v="1"/>
    <x v="3"/>
    <m/>
    <x v="5"/>
    <n v="653.78"/>
    <n v="23"/>
    <n v="1"/>
    <x v="0"/>
    <x v="0"/>
    <x v="6"/>
  </r>
  <r>
    <s v="3574915"/>
    <x v="1"/>
    <s v="D R Horton Inc Portland(CRM)"/>
    <s v="9017 N Dogwood St"/>
    <s v="Camas"/>
    <s v="WA"/>
    <s v="720"/>
    <x v="1"/>
    <x v="1"/>
    <x v="3"/>
    <m/>
    <x v="5"/>
    <n v="653.59"/>
    <n v="22"/>
    <n v="1"/>
    <x v="0"/>
    <x v="0"/>
    <x v="6"/>
  </r>
  <r>
    <s v="3574916"/>
    <x v="1"/>
    <s v="D R Horton Inc Portland(CRM)"/>
    <s v="9019 N Dogwood St"/>
    <s v="Camas"/>
    <s v="WA"/>
    <s v="720"/>
    <x v="1"/>
    <x v="1"/>
    <x v="3"/>
    <m/>
    <x v="5"/>
    <n v="654.16"/>
    <n v="25"/>
    <n v="1"/>
    <x v="0"/>
    <x v="0"/>
    <x v="6"/>
  </r>
  <r>
    <s v="3574918"/>
    <x v="1"/>
    <s v="D R Horton Inc Portland(CRM)"/>
    <s v="9021 N Dogwood St"/>
    <s v="Camas"/>
    <s v="WA"/>
    <s v="720"/>
    <x v="1"/>
    <x v="1"/>
    <x v="3"/>
    <m/>
    <x v="5"/>
    <n v="654.16"/>
    <n v="25"/>
    <n v="1"/>
    <x v="0"/>
    <x v="0"/>
    <x v="6"/>
  </r>
  <r>
    <s v="3574919"/>
    <x v="1"/>
    <s v="D R Horton Inc Portland(MRE)"/>
    <s v="9023 N Dogwood St"/>
    <s v="Camas"/>
    <s v="WA"/>
    <s v="720"/>
    <x v="1"/>
    <x v="1"/>
    <x v="3"/>
    <m/>
    <x v="5"/>
    <n v="5.88"/>
    <n v="31"/>
    <n v="1"/>
    <x v="1"/>
    <x v="0"/>
    <x v="6"/>
  </r>
  <r>
    <s v="3574920"/>
    <x v="1"/>
    <s v="D R Horton Inc Portland(MRE)"/>
    <s v="9029 N Dogwood St"/>
    <s v="Camas"/>
    <s v="WA"/>
    <s v="720"/>
    <x v="1"/>
    <x v="1"/>
    <x v="3"/>
    <m/>
    <x v="5"/>
    <n v="662.13"/>
    <n v="67"/>
    <n v="1"/>
    <x v="0"/>
    <x v="0"/>
    <x v="6"/>
  </r>
  <r>
    <s v="3574938"/>
    <x v="1"/>
    <s v="Cascade West Development(C5C)"/>
    <s v="18501 NE 78th Way"/>
    <s v="Vancouver"/>
    <s v="WA"/>
    <s v="720"/>
    <x v="1"/>
    <x v="1"/>
    <x v="3"/>
    <m/>
    <x v="5"/>
    <n v="655.48"/>
    <n v="32"/>
    <n v="1"/>
    <x v="0"/>
    <x v="0"/>
    <x v="6"/>
  </r>
  <r>
    <s v="3574988"/>
    <x v="1"/>
    <s v="Waverly Homes Inc(C5C)"/>
    <s v="662 E Vine Maple"/>
    <s v="La Center"/>
    <s v="WA"/>
    <s v="720"/>
    <x v="1"/>
    <x v="1"/>
    <x v="3"/>
    <m/>
    <x v="5"/>
    <n v="651.29"/>
    <n v="10"/>
    <n v="1"/>
    <x v="0"/>
    <x v="0"/>
    <x v="6"/>
  </r>
  <r>
    <s v="3575006"/>
    <x v="1"/>
    <s v="Pacific Lifestyle Homes(MRE)"/>
    <s v="11704 NE 67th Ave"/>
    <s v="Vancouver"/>
    <s v="WA"/>
    <s v="720"/>
    <x v="1"/>
    <x v="1"/>
    <x v="3"/>
    <m/>
    <x v="5"/>
    <n v="683.94"/>
    <n v="22"/>
    <n v="1"/>
    <x v="0"/>
    <x v="0"/>
    <x v="6"/>
  </r>
  <r>
    <s v="3575092"/>
    <x v="1"/>
    <s v="JB Homes LLC(MRE)"/>
    <s v="2321 E 7th Cir"/>
    <s v="La Center"/>
    <s v="WA"/>
    <s v="720"/>
    <x v="1"/>
    <x v="1"/>
    <x v="3"/>
    <m/>
    <x v="5"/>
    <n v="660.62"/>
    <n v="56"/>
    <n v="1"/>
    <x v="0"/>
    <x v="0"/>
    <x v="6"/>
  </r>
  <r>
    <s v="3575093"/>
    <x v="1"/>
    <s v="JB Homes LLC(MRE)"/>
    <s v="2315 E 7th Cir"/>
    <s v="La Center"/>
    <s v="WA"/>
    <s v="720"/>
    <x v="1"/>
    <x v="1"/>
    <x v="3"/>
    <m/>
    <x v="5"/>
    <n v="655.35"/>
    <n v="30"/>
    <n v="1"/>
    <x v="0"/>
    <x v="0"/>
    <x v="6"/>
  </r>
  <r>
    <s v="3575168"/>
    <x v="1"/>
    <s v="Cascade West Development(CAG)"/>
    <s v="18309 NE 78th Cir"/>
    <s v="Vancouver"/>
    <s v="WA"/>
    <s v="720"/>
    <x v="1"/>
    <x v="1"/>
    <x v="0"/>
    <m/>
    <x v="5"/>
    <n v="653.48"/>
    <n v="20"/>
    <n v="1"/>
    <x v="0"/>
    <x v="0"/>
    <x v="6"/>
  </r>
  <r>
    <s v="3575193"/>
    <x v="1"/>
    <s v="Pacific Lifestyle Homes(CAG)"/>
    <s v="5710 NE 131st Ave"/>
    <s v="Vancouver"/>
    <s v="WA"/>
    <s v="720"/>
    <x v="1"/>
    <x v="1"/>
    <x v="3"/>
    <m/>
    <x v="5"/>
    <n v="685.4"/>
    <n v="18"/>
    <n v="1"/>
    <x v="0"/>
    <x v="0"/>
    <x v="6"/>
  </r>
  <r>
    <s v="3575218"/>
    <x v="1"/>
    <s v="Manor Homes Washington Inc(CAG)"/>
    <s v="11107 NE 97th St"/>
    <s v="Vancouver"/>
    <s v="WA"/>
    <s v="720"/>
    <x v="1"/>
    <x v="1"/>
    <x v="3"/>
    <m/>
    <x v="5"/>
    <n v="701.9"/>
    <n v="23"/>
    <n v="1"/>
    <x v="0"/>
    <x v="0"/>
    <x v="6"/>
  </r>
  <r>
    <s v="3575225"/>
    <x v="1"/>
    <s v="JB Homes LLC(MRE)"/>
    <s v="2316 E 7th Cir"/>
    <s v="La Center"/>
    <s v="WA"/>
    <s v="720"/>
    <x v="1"/>
    <x v="1"/>
    <x v="0"/>
    <m/>
    <x v="5"/>
    <n v="664.57"/>
    <n v="35"/>
    <n v="1"/>
    <x v="0"/>
    <x v="0"/>
    <x v="6"/>
  </r>
  <r>
    <s v="3575234"/>
    <x v="1"/>
    <s v="Aho Construction(CAG)"/>
    <s v="13201 NE 61st Ave"/>
    <s v="Vancouver"/>
    <s v="WA"/>
    <s v="720"/>
    <x v="1"/>
    <x v="1"/>
    <x v="3"/>
    <m/>
    <x v="5"/>
    <n v="668.78"/>
    <n v="24"/>
    <n v="1"/>
    <x v="0"/>
    <x v="0"/>
    <x v="6"/>
  </r>
  <r>
    <s v="3575248"/>
    <x v="1"/>
    <s v="Pacific Lifestyle Homes(MRE)"/>
    <s v="4911 S 19th St"/>
    <s v="Ridgefield"/>
    <s v="WA"/>
    <s v="720"/>
    <x v="1"/>
    <x v="1"/>
    <x v="3"/>
    <m/>
    <x v="5"/>
    <n v="703.03"/>
    <n v="29"/>
    <n v="1"/>
    <x v="0"/>
    <x v="0"/>
    <x v="6"/>
  </r>
  <r>
    <s v="3575261"/>
    <x v="1"/>
    <s v="Tsybulskaya, Anna G(CAG)"/>
    <s v="3542 Z St"/>
    <s v="Washougal"/>
    <s v="WA"/>
    <s v="720"/>
    <x v="1"/>
    <x v="1"/>
    <x v="3"/>
    <m/>
    <x v="5"/>
    <n v="649.66999999999996"/>
    <n v="20"/>
    <n v="1"/>
    <x v="0"/>
    <x v="0"/>
    <x v="4"/>
  </r>
  <r>
    <s v="3575301"/>
    <x v="1"/>
    <s v="Whipple Creek Village LLC(MRE)"/>
    <s v="17421 NE 19th Dr"/>
    <s v="Ridgefield"/>
    <s v="WA"/>
    <s v="720"/>
    <x v="1"/>
    <x v="1"/>
    <x v="3"/>
    <m/>
    <x v="5"/>
    <n v="687.5"/>
    <n v="30"/>
    <n v="1"/>
    <x v="0"/>
    <x v="0"/>
    <x v="6"/>
  </r>
  <r>
    <s v="3575302"/>
    <x v="1"/>
    <s v="Whipple Creek Village LLC(MRE)"/>
    <s v="17425 NE 19th Dr"/>
    <s v="Ridgefield"/>
    <s v="WA"/>
    <s v="720"/>
    <x v="1"/>
    <x v="1"/>
    <x v="3"/>
    <m/>
    <x v="5"/>
    <n v="688.26"/>
    <n v="34"/>
    <n v="1"/>
    <x v="0"/>
    <x v="0"/>
    <x v="6"/>
  </r>
  <r>
    <s v="3575317"/>
    <x v="1"/>
    <s v="Pacific Lifestyle Homes(CAG)"/>
    <s v="6709 NE 112th St"/>
    <s v="Vancouver"/>
    <s v="WA"/>
    <s v="720"/>
    <x v="1"/>
    <x v="1"/>
    <x v="3"/>
    <m/>
    <x v="5"/>
    <n v="701.52"/>
    <n v="21"/>
    <n v="1"/>
    <x v="0"/>
    <x v="0"/>
    <x v="6"/>
  </r>
  <r>
    <s v="3575321"/>
    <x v="1"/>
    <s v="Aho Construction(CAG)"/>
    <s v="6404 NE 134th St"/>
    <s v="Vancouver"/>
    <s v="WA"/>
    <s v="720"/>
    <x v="1"/>
    <x v="1"/>
    <x v="3"/>
    <m/>
    <x v="5"/>
    <n v="669.15"/>
    <n v="26"/>
    <n v="1"/>
    <x v="0"/>
    <x v="0"/>
    <x v="6"/>
  </r>
  <r>
    <s v="3575374"/>
    <x v="1"/>
    <s v="LGI Homes Oregon LLC(CAG)"/>
    <s v="16611 NE 93rd Way"/>
    <s v="Vancouver"/>
    <s v="WA"/>
    <s v="720"/>
    <x v="1"/>
    <x v="1"/>
    <x v="3"/>
    <m/>
    <x v="5"/>
    <n v="650.15"/>
    <n v="26"/>
    <n v="1"/>
    <x v="0"/>
    <x v="0"/>
    <x v="6"/>
  </r>
  <r>
    <s v="3575376"/>
    <x v="1"/>
    <s v="Lennar Northwest Inc(MRE)"/>
    <s v="4731 S 19th St"/>
    <s v="Ridgefield"/>
    <s v="WA"/>
    <s v="720"/>
    <x v="1"/>
    <x v="1"/>
    <x v="3"/>
    <m/>
    <x v="5"/>
    <n v="670.29"/>
    <n v="32"/>
    <n v="1"/>
    <x v="0"/>
    <x v="0"/>
    <x v="6"/>
  </r>
  <r>
    <s v="3575377"/>
    <x v="1"/>
    <s v="Lennar Northwest Inc(MRE)"/>
    <s v="4745 s 19th St"/>
    <s v="Ridgefield"/>
    <s v="WA"/>
    <s v="720"/>
    <x v="1"/>
    <x v="1"/>
    <x v="3"/>
    <m/>
    <x v="5"/>
    <n v="945.29"/>
    <n v="32"/>
    <n v="1"/>
    <x v="0"/>
    <x v="0"/>
    <x v="6"/>
  </r>
  <r>
    <s v="3575378"/>
    <x v="1"/>
    <s v="Lennar Northwest Inc(NEC)"/>
    <s v="4757 s 19th St"/>
    <s v="Ridgefield"/>
    <s v="WA"/>
    <s v="720"/>
    <x v="1"/>
    <x v="1"/>
    <x v="3"/>
    <m/>
    <x v="5"/>
    <n v="670.29"/>
    <n v="32"/>
    <n v="1"/>
    <x v="0"/>
    <x v="0"/>
    <x v="6"/>
  </r>
  <r>
    <s v="3575380"/>
    <x v="1"/>
    <s v="Lennar Northwest Inc(MRE)"/>
    <s v="4809 s 19th St"/>
    <s v="Ridgefield"/>
    <s v="WA"/>
    <s v="720"/>
    <x v="1"/>
    <x v="1"/>
    <x v="3"/>
    <m/>
    <x v="5"/>
    <n v="670.29"/>
    <n v="32"/>
    <n v="1"/>
    <x v="0"/>
    <x v="0"/>
    <x v="6"/>
  </r>
  <r>
    <s v="3575381"/>
    <x v="1"/>
    <s v="Lennar Northwest Inc(NEC)"/>
    <s v="4821 s 19th St"/>
    <s v="Ridgefield"/>
    <s v="WA"/>
    <s v="720"/>
    <x v="1"/>
    <x v="1"/>
    <x v="3"/>
    <m/>
    <x v="5"/>
    <n v="670.1"/>
    <n v="31"/>
    <n v="1"/>
    <x v="0"/>
    <x v="0"/>
    <x v="6"/>
  </r>
  <r>
    <s v="3575382"/>
    <x v="1"/>
    <s v="Lennar Northwest Inc(MRE)"/>
    <s v="4833 s 19th St"/>
    <s v="Ridgefield"/>
    <s v="WA"/>
    <s v="720"/>
    <x v="1"/>
    <x v="1"/>
    <x v="3"/>
    <m/>
    <x v="5"/>
    <n v="670.1"/>
    <n v="31"/>
    <n v="1"/>
    <x v="0"/>
    <x v="0"/>
    <x v="6"/>
  </r>
  <r>
    <s v="3575395"/>
    <x v="1"/>
    <s v="Lennar Northwest Inc(MRE)"/>
    <s v="13400 NE 114th Way"/>
    <s v="Brush Prairie"/>
    <s v="WA"/>
    <s v="720"/>
    <x v="1"/>
    <x v="1"/>
    <x v="3"/>
    <m/>
    <x v="5"/>
    <n v="702.95"/>
    <n v="74"/>
    <n v="1"/>
    <x v="0"/>
    <x v="0"/>
    <x v="6"/>
  </r>
  <r>
    <s v="3575396"/>
    <x v="1"/>
    <s v="Lennar Northwest Inc(MRE)"/>
    <s v="13402 NE 114th Way"/>
    <s v="Vancouver"/>
    <s v="WA"/>
    <s v="720"/>
    <x v="1"/>
    <x v="1"/>
    <x v="3"/>
    <m/>
    <x v="5"/>
    <n v="667.13"/>
    <n v="25"/>
    <n v="1"/>
    <x v="0"/>
    <x v="0"/>
    <x v="6"/>
  </r>
  <r>
    <s v="3575440"/>
    <x v="1"/>
    <s v="Pahlisch Homes(CAG)"/>
    <s v="1500 NW Redwood Ct"/>
    <s v="Camas"/>
    <s v="WA"/>
    <s v="720"/>
    <x v="1"/>
    <x v="1"/>
    <x v="3"/>
    <m/>
    <x v="5"/>
    <n v="673.14"/>
    <n v="47"/>
    <n v="1"/>
    <x v="0"/>
    <x v="0"/>
    <x v="6"/>
  </r>
  <r>
    <s v="3575447"/>
    <x v="1"/>
    <s v="Pahlisch Homes Inc(CAG)"/>
    <s v="1703 NW Rolling Hills Dr"/>
    <s v="Camas"/>
    <s v="WA"/>
    <s v="720"/>
    <x v="1"/>
    <x v="1"/>
    <x v="3"/>
    <m/>
    <x v="5"/>
    <n v="670.67"/>
    <n v="34"/>
    <n v="1"/>
    <x v="0"/>
    <x v="0"/>
    <x v="6"/>
  </r>
  <r>
    <s v="3575460"/>
    <x v="1"/>
    <s v="Pahlisch Homes Inc(CAG)"/>
    <s v="1628 NW Rolling Hills Dr"/>
    <s v="Camas"/>
    <s v="WA"/>
    <s v="720"/>
    <x v="1"/>
    <x v="1"/>
    <x v="3"/>
    <m/>
    <x v="5"/>
    <n v="670.86"/>
    <n v="35"/>
    <n v="1"/>
    <x v="0"/>
    <x v="0"/>
    <x v="6"/>
  </r>
  <r>
    <s v="3575463"/>
    <x v="1"/>
    <s v="Pahlisch Homes(CAG)"/>
    <s v="1436 NW Redwood Ln"/>
    <s v="Camas"/>
    <s v="WA"/>
    <s v="720"/>
    <x v="1"/>
    <x v="1"/>
    <x v="3"/>
    <m/>
    <x v="5"/>
    <n v="669.72"/>
    <n v="29"/>
    <n v="1"/>
    <x v="0"/>
    <x v="0"/>
    <x v="6"/>
  </r>
  <r>
    <s v="3575493"/>
    <x v="1"/>
    <s v="Manor Homes Washington Inc(CRM)"/>
    <s v="12510 NE 109th St"/>
    <s v="Vancouver"/>
    <s v="WA"/>
    <s v="720"/>
    <x v="1"/>
    <x v="1"/>
    <x v="3"/>
    <m/>
    <x v="5"/>
    <n v="668.02"/>
    <n v="20"/>
    <n v="1"/>
    <x v="0"/>
    <x v="0"/>
    <x v="6"/>
  </r>
  <r>
    <s v="3575505"/>
    <x v="1"/>
    <s v="Aho Construction(MRE)"/>
    <s v="6210 NE 133rd Way"/>
    <s v="Vancouver"/>
    <s v="WA"/>
    <s v="720"/>
    <x v="1"/>
    <x v="1"/>
    <x v="3"/>
    <m/>
    <x v="5"/>
    <n v="668.97"/>
    <n v="25"/>
    <n v="1"/>
    <x v="0"/>
    <x v="0"/>
    <x v="6"/>
  </r>
  <r>
    <s v="3575600"/>
    <x v="1"/>
    <s v="Urban Northwest Homes LLC(MRE)"/>
    <s v="13500 NE 113th Way"/>
    <s v="Vancouver"/>
    <s v="WA"/>
    <s v="720"/>
    <x v="1"/>
    <x v="1"/>
    <x v="3"/>
    <m/>
    <x v="5"/>
    <n v="666.18"/>
    <n v="20"/>
    <n v="1"/>
    <x v="0"/>
    <x v="0"/>
    <x v="6"/>
  </r>
  <r>
    <s v="3575601"/>
    <x v="1"/>
    <s v="Urban Northwest Homes LLC(MRE)"/>
    <s v="13507 NE 112th St"/>
    <s v="Vancouver"/>
    <s v="WA"/>
    <s v="720"/>
    <x v="1"/>
    <x v="1"/>
    <x v="3"/>
    <m/>
    <x v="5"/>
    <n v="666.18"/>
    <n v="20"/>
    <n v="1"/>
    <x v="0"/>
    <x v="0"/>
    <x v="6"/>
  </r>
  <r>
    <s v="3575667"/>
    <x v="1"/>
    <s v="Haven Homes NW LLC(MRE)"/>
    <s v="1301 NE 13th St"/>
    <s v="Battle Ground"/>
    <s v="WA"/>
    <s v="720"/>
    <x v="1"/>
    <x v="1"/>
    <x v="3"/>
    <m/>
    <x v="5"/>
    <n v="703.22"/>
    <n v="30"/>
    <n v="1"/>
    <x v="0"/>
    <x v="0"/>
    <x v="6"/>
  </r>
  <r>
    <s v="3575788"/>
    <x v="1"/>
    <s v="Evergreen Homes NW LLC(MRE)"/>
    <s v="3913 S Hay Field Cir"/>
    <s v="Ridgefield"/>
    <s v="WA"/>
    <s v="720"/>
    <x v="1"/>
    <x v="1"/>
    <x v="3"/>
    <m/>
    <x v="5"/>
    <n v="701.52"/>
    <n v="21"/>
    <n v="1"/>
    <x v="0"/>
    <x v="0"/>
    <x v="6"/>
  </r>
  <r>
    <s v="3575817"/>
    <x v="1"/>
    <s v="MCM of Washington Inc.(MRE)"/>
    <s v="1523 NE 37th Ave"/>
    <s v="Camas"/>
    <s v="WA"/>
    <s v="720"/>
    <x v="1"/>
    <x v="1"/>
    <x v="3"/>
    <m/>
    <x v="5"/>
    <n v="703.19"/>
    <n v="32"/>
    <n v="1"/>
    <x v="0"/>
    <x v="0"/>
    <x v="6"/>
  </r>
  <r>
    <s v="3575818"/>
    <x v="1"/>
    <s v="MCM of Washington Inc.(MRE)"/>
    <s v="3646 NE Oriole St"/>
    <s v="Camas"/>
    <s v="WA"/>
    <s v="720"/>
    <x v="1"/>
    <x v="1"/>
    <x v="3"/>
    <m/>
    <x v="5"/>
    <n v="705.29"/>
    <n v="43"/>
    <n v="1"/>
    <x v="0"/>
    <x v="0"/>
    <x v="6"/>
  </r>
  <r>
    <s v="3575832"/>
    <x v="1"/>
    <s v="MCM of Washington Inc.(C5C)"/>
    <s v="1620 NE 35th Cir"/>
    <s v="Camas"/>
    <s v="WA"/>
    <s v="720"/>
    <x v="1"/>
    <x v="1"/>
    <x v="3"/>
    <m/>
    <x v="5"/>
    <n v="672.57"/>
    <n v="46"/>
    <n v="1"/>
    <x v="0"/>
    <x v="0"/>
    <x v="6"/>
  </r>
  <r>
    <s v="3575833"/>
    <x v="1"/>
    <s v="MCM of Washington Inc.(C5C)"/>
    <s v="1704 NE Pecan Ln"/>
    <s v="Camas"/>
    <s v="WA"/>
    <s v="720"/>
    <x v="1"/>
    <x v="1"/>
    <x v="3"/>
    <m/>
    <x v="5"/>
    <n v="672.57"/>
    <n v="46"/>
    <n v="1"/>
    <x v="0"/>
    <x v="0"/>
    <x v="6"/>
  </r>
  <r>
    <s v="3575834"/>
    <x v="1"/>
    <s v="Helmes Inc(MRE)"/>
    <s v="9500 NE 166th Ave"/>
    <s v="Vancouver"/>
    <s v="WA"/>
    <s v="720"/>
    <x v="1"/>
    <x v="1"/>
    <x v="3"/>
    <m/>
    <x v="5"/>
    <n v="666.56"/>
    <n v="22"/>
    <n v="1"/>
    <x v="0"/>
    <x v="0"/>
    <x v="6"/>
  </r>
  <r>
    <s v="3575835"/>
    <x v="1"/>
    <s v="Helmes Inc(MRE)"/>
    <s v="9402 NE 166th Ave"/>
    <s v="Vancouver"/>
    <s v="WA"/>
    <s v="720"/>
    <x v="1"/>
    <x v="1"/>
    <x v="3"/>
    <m/>
    <x v="5"/>
    <n v="666.56"/>
    <n v="22"/>
    <n v="1"/>
    <x v="0"/>
    <x v="0"/>
    <x v="6"/>
  </r>
  <r>
    <s v="3575840"/>
    <x v="1"/>
    <s v="Pacific Lifestyle Homes(MRE)"/>
    <s v="11210 NE 68th Ave"/>
    <s v="Vancouver"/>
    <s v="WA"/>
    <s v="720"/>
    <x v="1"/>
    <x v="1"/>
    <x v="3"/>
    <m/>
    <x v="5"/>
    <n v="699.78"/>
    <n v="22"/>
    <n v="1"/>
    <x v="0"/>
    <x v="0"/>
    <x v="6"/>
  </r>
  <r>
    <s v="3575843"/>
    <x v="1"/>
    <s v="Lennar Northwest Inc(CRM)"/>
    <s v="3649 S Kennedy Dr"/>
    <s v="Ridgefield"/>
    <s v="WA"/>
    <s v="720"/>
    <x v="1"/>
    <x v="1"/>
    <x v="3"/>
    <m/>
    <x v="5"/>
    <n v="670.29"/>
    <n v="32"/>
    <n v="1"/>
    <x v="0"/>
    <x v="0"/>
    <x v="6"/>
  </r>
  <r>
    <s v="3575845"/>
    <x v="1"/>
    <s v="Lennar Northwest Inc(CRM)"/>
    <s v="3719 S Kennedy Dr"/>
    <s v="Ridgefield"/>
    <s v="WA"/>
    <s v="720"/>
    <x v="1"/>
    <x v="1"/>
    <x v="3"/>
    <m/>
    <x v="5"/>
    <n v="674.09"/>
    <n v="52"/>
    <n v="1"/>
    <x v="0"/>
    <x v="0"/>
    <x v="6"/>
  </r>
  <r>
    <s v="3575847"/>
    <x v="1"/>
    <s v="Lennar Northwest Inc(CRM)"/>
    <s v="3654 S Kennedy Dr"/>
    <s v="Ridgefield"/>
    <s v="WA"/>
    <s v="720"/>
    <x v="1"/>
    <x v="1"/>
    <x v="3"/>
    <m/>
    <x v="5"/>
    <n v="670.29"/>
    <n v="32"/>
    <n v="1"/>
    <x v="0"/>
    <x v="0"/>
    <x v="6"/>
  </r>
  <r>
    <s v="3575870"/>
    <x v="1"/>
    <s v="Summerplace Homes(MRE)"/>
    <s v="1452 S Nighthawk Cir"/>
    <s v="Ridgefield"/>
    <s v="WA"/>
    <s v="720"/>
    <x v="1"/>
    <x v="1"/>
    <x v="3"/>
    <m/>
    <x v="5"/>
    <n v="703.98"/>
    <n v="34"/>
    <n v="1"/>
    <x v="0"/>
    <x v="0"/>
    <x v="6"/>
  </r>
  <r>
    <s v="3575950"/>
    <x v="1"/>
    <s v="Kingston Homes LLC(CRM)"/>
    <s v="8106 NE 183rd Pl"/>
    <s v="Vancouver"/>
    <s v="WA"/>
    <s v="720"/>
    <x v="1"/>
    <x v="1"/>
    <x v="0"/>
    <m/>
    <x v="5"/>
    <n v="674.98"/>
    <n v="27"/>
    <n v="1"/>
    <x v="0"/>
    <x v="0"/>
    <x v="6"/>
  </r>
  <r>
    <s v="3575987"/>
    <x v="1"/>
    <s v="Pahlisch Homes Inc(MRE)"/>
    <s v="6631 NE 74th Ave"/>
    <s v="Vancouver"/>
    <s v="WA"/>
    <s v="720"/>
    <x v="1"/>
    <x v="1"/>
    <x v="3"/>
    <m/>
    <x v="5"/>
    <n v="914.92"/>
    <n v="25"/>
    <n v="1"/>
    <x v="0"/>
    <x v="0"/>
    <x v="6"/>
  </r>
  <r>
    <s v="3575990"/>
    <x v="1"/>
    <s v="D R Horton Inc Portland(MRE)"/>
    <s v="7022 N 94th Ave"/>
    <s v="Camas"/>
    <s v="WA"/>
    <s v="720"/>
    <x v="1"/>
    <x v="1"/>
    <x v="3"/>
    <m/>
    <x v="5"/>
    <n v="669.91"/>
    <n v="32"/>
    <n v="1"/>
    <x v="0"/>
    <x v="0"/>
    <x v="6"/>
  </r>
  <r>
    <s v="3575991"/>
    <x v="1"/>
    <s v="D R Horton Inc Portland(MRE)"/>
    <s v="7014 N 94th Ave"/>
    <s v="Camas"/>
    <s v="WA"/>
    <s v="720"/>
    <x v="1"/>
    <x v="1"/>
    <x v="3"/>
    <m/>
    <x v="5"/>
    <n v="669.44"/>
    <n v="32"/>
    <n v="1"/>
    <x v="0"/>
    <x v="0"/>
    <x v="6"/>
  </r>
  <r>
    <s v="3575993"/>
    <x v="1"/>
    <s v="D R Horton Inc Portland(MRE)"/>
    <s v="9025 N Dogwood St"/>
    <s v="Camas"/>
    <s v="WA"/>
    <s v="720"/>
    <x v="1"/>
    <x v="1"/>
    <x v="3"/>
    <m/>
    <x v="5"/>
    <n v="667.55"/>
    <n v="22"/>
    <n v="1"/>
    <x v="0"/>
    <x v="0"/>
    <x v="6"/>
  </r>
  <r>
    <s v="3575994"/>
    <x v="1"/>
    <s v="D R Horton Inc Portland(MRE)"/>
    <s v="9027 N Dogwood St"/>
    <s v="Camas"/>
    <s v="WA"/>
    <s v="720"/>
    <x v="1"/>
    <x v="1"/>
    <x v="3"/>
    <m/>
    <x v="5"/>
    <n v="673.05"/>
    <n v="51"/>
    <n v="1"/>
    <x v="0"/>
    <x v="0"/>
    <x v="6"/>
  </r>
  <r>
    <s v="3576017"/>
    <x v="1"/>
    <s v="MCM of Washington Inc.(MRE)"/>
    <s v="17130 NE 14th Pl"/>
    <s v="Ridgefield"/>
    <s v="WA"/>
    <s v="720"/>
    <x v="1"/>
    <x v="1"/>
    <x v="3"/>
    <m/>
    <x v="5"/>
    <n v="668.21"/>
    <n v="21"/>
    <n v="1"/>
    <x v="0"/>
    <x v="0"/>
    <x v="6"/>
  </r>
  <r>
    <s v="3576018"/>
    <x v="1"/>
    <s v="MCM of Washington Inc.(MRE)"/>
    <s v="17126 NE 14th Pl"/>
    <s v="Ridgefield"/>
    <s v="WA"/>
    <s v="720"/>
    <x v="1"/>
    <x v="1"/>
    <x v="3"/>
    <m/>
    <x v="5"/>
    <n v="668.4"/>
    <n v="22"/>
    <n v="1"/>
    <x v="0"/>
    <x v="0"/>
    <x v="6"/>
  </r>
  <r>
    <s v="3576020"/>
    <x v="1"/>
    <s v="MCM of Washington Inc.(MRE)"/>
    <s v="1418 NE 171st St"/>
    <s v="Ridgefield"/>
    <s v="WA"/>
    <s v="720"/>
    <x v="1"/>
    <x v="1"/>
    <x v="3"/>
    <m/>
    <x v="5"/>
    <n v="668.4"/>
    <n v="22"/>
    <n v="1"/>
    <x v="0"/>
    <x v="0"/>
    <x v="6"/>
  </r>
  <r>
    <s v="3576021"/>
    <x v="1"/>
    <s v="MCM of Washington Inc.(MRE)"/>
    <s v="1414 NE 171st St"/>
    <s v="Ridgefield"/>
    <s v="WA"/>
    <s v="720"/>
    <x v="1"/>
    <x v="1"/>
    <x v="3"/>
    <m/>
    <x v="5"/>
    <n v="668.4"/>
    <n v="22"/>
    <n v="1"/>
    <x v="0"/>
    <x v="0"/>
    <x v="6"/>
  </r>
  <r>
    <s v="3576022"/>
    <x v="1"/>
    <s v="MCM of Washington Inc.(MRE)"/>
    <s v="1808 NE 171st St"/>
    <s v="Ridgefield"/>
    <s v="WA"/>
    <s v="720"/>
    <x v="1"/>
    <x v="1"/>
    <x v="3"/>
    <m/>
    <x v="5"/>
    <n v="668.78"/>
    <n v="24"/>
    <n v="1"/>
    <x v="0"/>
    <x v="0"/>
    <x v="6"/>
  </r>
  <r>
    <s v="3576029"/>
    <x v="1"/>
    <s v="Pyramid Homes(CRM)"/>
    <s v="13313 NE 60th Ave"/>
    <s v="Vancouver"/>
    <s v="WA"/>
    <s v="720"/>
    <x v="1"/>
    <x v="1"/>
    <x v="3"/>
    <m/>
    <x v="5"/>
    <n v="668.21"/>
    <n v="23"/>
    <n v="1"/>
    <x v="0"/>
    <x v="0"/>
    <x v="6"/>
  </r>
  <r>
    <s v="3576030"/>
    <x v="1"/>
    <s v="Pyramid Homes(CRM)"/>
    <s v="13317 NE 60th Ave"/>
    <s v="Vancouver"/>
    <s v="WA"/>
    <s v="720"/>
    <x v="1"/>
    <x v="1"/>
    <x v="3"/>
    <m/>
    <x v="5"/>
    <n v="667.62"/>
    <n v="20"/>
    <n v="1"/>
    <x v="0"/>
    <x v="0"/>
    <x v="6"/>
  </r>
  <r>
    <s v="3576056"/>
    <x v="1"/>
    <s v="Aho Construction(KSN)"/>
    <s v="9909 NE 104th Way"/>
    <s v="Vancouver"/>
    <s v="WA"/>
    <s v="720"/>
    <x v="1"/>
    <x v="1"/>
    <x v="3"/>
    <m/>
    <x v="5"/>
    <n v="668.02"/>
    <n v="22"/>
    <n v="1"/>
    <x v="0"/>
    <x v="0"/>
    <x v="6"/>
  </r>
  <r>
    <s v="3576057"/>
    <x v="1"/>
    <s v="Aho Construction(KSN)"/>
    <s v="9809 NE 106th St"/>
    <s v="Vancouver"/>
    <s v="WA"/>
    <s v="720"/>
    <x v="1"/>
    <x v="1"/>
    <x v="3"/>
    <m/>
    <x v="5"/>
    <n v="668.59"/>
    <n v="25"/>
    <n v="1"/>
    <x v="0"/>
    <x v="0"/>
    <x v="6"/>
  </r>
  <r>
    <s v="3576085"/>
    <x v="1"/>
    <s v="D R Horton Inc Portland(KSN)"/>
    <s v="2908 S Cherry Grove Way"/>
    <s v="Ridgefield"/>
    <s v="WA"/>
    <s v="720"/>
    <x v="1"/>
    <x v="1"/>
    <x v="3"/>
    <m/>
    <x v="5"/>
    <n v="666.6"/>
    <n v="23"/>
    <n v="1"/>
    <x v="0"/>
    <x v="0"/>
    <x v="6"/>
  </r>
  <r>
    <s v="3576086"/>
    <x v="1"/>
    <s v="D R Horton Inc Portland(KSN)"/>
    <s v="2906 S Cherry Grove Way"/>
    <s v="Ridgefield"/>
    <s v="WA"/>
    <s v="720"/>
    <x v="1"/>
    <x v="1"/>
    <x v="3"/>
    <m/>
    <x v="5"/>
    <n v="666.6"/>
    <n v="23"/>
    <n v="1"/>
    <x v="0"/>
    <x v="0"/>
    <x v="6"/>
  </r>
  <r>
    <s v="3576103"/>
    <x v="1"/>
    <s v="Affinity Homes LLC(JMC)"/>
    <s v="547 NW Dawson Ridge Dr"/>
    <s v="Camas"/>
    <s v="WA"/>
    <s v="720"/>
    <x v="1"/>
    <x v="1"/>
    <x v="0"/>
    <m/>
    <x v="5"/>
    <n v="692.33"/>
    <n v="69"/>
    <n v="1"/>
    <x v="0"/>
    <x v="0"/>
    <x v="6"/>
  </r>
  <r>
    <s v="3576171"/>
    <x v="1"/>
    <s v="Whipple Creek Village LLC(CRM)"/>
    <s v="1609 NE 175th St"/>
    <s v="Ridgefield"/>
    <s v="WA"/>
    <s v="720"/>
    <x v="1"/>
    <x v="1"/>
    <x v="3"/>
    <m/>
    <x v="5"/>
    <n v="704.35"/>
    <n v="36"/>
    <n v="1"/>
    <x v="0"/>
    <x v="0"/>
    <x v="6"/>
  </r>
  <r>
    <s v="3576172"/>
    <x v="1"/>
    <s v="Whipple Creek Village LLC(CRM)"/>
    <s v="1613 NE 175th St"/>
    <s v="Ridgefield"/>
    <s v="WA"/>
    <s v="720"/>
    <x v="1"/>
    <x v="1"/>
    <x v="3"/>
    <m/>
    <x v="5"/>
    <n v="705.33"/>
    <n v="52"/>
    <n v="1"/>
    <x v="0"/>
    <x v="0"/>
    <x v="6"/>
  </r>
  <r>
    <s v="3576181"/>
    <x v="1"/>
    <s v="MCM of Washington Inc.(KSN)"/>
    <s v="1006 NE 12th Ave"/>
    <s v="Battle Ground"/>
    <s v="WA"/>
    <s v="720"/>
    <x v="1"/>
    <x v="1"/>
    <x v="3"/>
    <m/>
    <x v="5"/>
    <n v="666.41"/>
    <n v="22"/>
    <n v="1"/>
    <x v="0"/>
    <x v="0"/>
    <x v="6"/>
  </r>
  <r>
    <s v="3576186"/>
    <x v="1"/>
    <s v="MCM of Washington Inc.(KSN)"/>
    <s v="1200 NE 11th Pl"/>
    <s v="Battle Ground"/>
    <s v="WA"/>
    <s v="720"/>
    <x v="1"/>
    <x v="1"/>
    <x v="3"/>
    <m/>
    <x v="5"/>
    <n v="665.83"/>
    <n v="19"/>
    <n v="1"/>
    <x v="0"/>
    <x v="0"/>
    <x v="6"/>
  </r>
  <r>
    <s v="3576198"/>
    <x v="1"/>
    <s v="Kovalenko, Victoria I(KSN)"/>
    <s v="11310 NE 122nd Ave"/>
    <s v="Vancouver"/>
    <s v="WA"/>
    <s v="720"/>
    <x v="1"/>
    <x v="1"/>
    <x v="3"/>
    <m/>
    <x v="5"/>
    <n v="669.44"/>
    <n v="32"/>
    <n v="1"/>
    <x v="0"/>
    <x v="0"/>
    <x v="4"/>
  </r>
  <r>
    <s v="3576206"/>
    <x v="1"/>
    <s v="Pacific Lifestyle Homes(CRM)"/>
    <s v="15423 NE 17th St"/>
    <s v="Vancouver"/>
    <s v="WA"/>
    <s v="720"/>
    <x v="1"/>
    <x v="1"/>
    <x v="3"/>
    <m/>
    <x v="5"/>
    <n v="700.46"/>
    <n v="20"/>
    <n v="1"/>
    <x v="0"/>
    <x v="0"/>
    <x v="6"/>
  </r>
  <r>
    <s v="3576232"/>
    <x v="1"/>
    <s v="Kovalenko, Victoria I(CRM)"/>
    <s v="11314 NE 122nd Ave"/>
    <s v="Vancouver"/>
    <s v="WA"/>
    <s v="720"/>
    <x v="1"/>
    <x v="1"/>
    <x v="3"/>
    <m/>
    <x v="5"/>
    <n v="668.3"/>
    <n v="26"/>
    <n v="1"/>
    <x v="0"/>
    <x v="0"/>
    <x v="4"/>
  </r>
  <r>
    <s v="3576235"/>
    <x v="1"/>
    <s v="D R Horton Inc Portland(CRM)"/>
    <s v="1810 NE 37th Ave"/>
    <s v="Camas"/>
    <s v="WA"/>
    <s v="720"/>
    <x v="1"/>
    <x v="1"/>
    <x v="3"/>
    <m/>
    <x v="5"/>
    <n v="668.68"/>
    <n v="28"/>
    <n v="1"/>
    <x v="0"/>
    <x v="0"/>
    <x v="6"/>
  </r>
  <r>
    <s v="3576236"/>
    <x v="1"/>
    <s v="D R Horton Inc Portland(CRM)"/>
    <s v="1811 NE 37th Ave"/>
    <s v="Camas"/>
    <s v="WA"/>
    <s v="720"/>
    <x v="1"/>
    <x v="1"/>
    <x v="3"/>
    <m/>
    <x v="5"/>
    <n v="669.06"/>
    <n v="30"/>
    <n v="1"/>
    <x v="0"/>
    <x v="0"/>
    <x v="6"/>
  </r>
  <r>
    <s v="3576253"/>
    <x v="1"/>
    <s v="Tuscany Homes LLC(MRE)"/>
    <s v="1405 NW 117th Cir"/>
    <s v="Vancouver"/>
    <s v="WA"/>
    <s v="720"/>
    <x v="1"/>
    <x v="1"/>
    <x v="3"/>
    <m/>
    <x v="5"/>
    <n v="664.43"/>
    <n v="22"/>
    <n v="1"/>
    <x v="0"/>
    <x v="0"/>
    <x v="6"/>
  </r>
  <r>
    <s v="3576254"/>
    <x v="1"/>
    <s v="Tuscany Homes LLC(MRE)"/>
    <s v="1401 NW 117th Cir"/>
    <s v="Vancouver"/>
    <s v="WA"/>
    <s v="720"/>
    <x v="1"/>
    <x v="1"/>
    <x v="3"/>
    <m/>
    <x v="5"/>
    <n v="696.98"/>
    <n v="19"/>
    <n v="1"/>
    <x v="0"/>
    <x v="0"/>
    <x v="6"/>
  </r>
  <r>
    <s v="3576327"/>
    <x v="1"/>
    <s v="Generation Homes Northwest(KSN)"/>
    <s v="2900 NE 169th Ct"/>
    <s v="Vancouver"/>
    <s v="WA"/>
    <s v="720"/>
    <x v="1"/>
    <x v="1"/>
    <x v="3"/>
    <m/>
    <x v="5"/>
    <n v="699.52"/>
    <n v="56"/>
    <n v="1"/>
    <x v="0"/>
    <x v="0"/>
    <x v="6"/>
  </r>
  <r>
    <s v="3576328"/>
    <x v="1"/>
    <s v="Generation Homes Northwest(MRE)"/>
    <s v="13905 NE 52nd Ave"/>
    <s v="Vancouver"/>
    <s v="WA"/>
    <s v="720"/>
    <x v="1"/>
    <x v="1"/>
    <x v="3"/>
    <m/>
    <x v="5"/>
    <n v="697.93"/>
    <n v="24"/>
    <n v="1"/>
    <x v="0"/>
    <x v="0"/>
    <x v="6"/>
  </r>
  <r>
    <s v="3576331"/>
    <x v="1"/>
    <s v="Generation Homes Northwest(KSN)"/>
    <s v="17020 NE 30th St"/>
    <s v="Vancouver"/>
    <s v="WA"/>
    <s v="720"/>
    <x v="1"/>
    <x v="1"/>
    <x v="3"/>
    <m/>
    <x v="5"/>
    <n v="692.69"/>
    <n v="20"/>
    <n v="1"/>
    <x v="0"/>
    <x v="0"/>
    <x v="6"/>
  </r>
  <r>
    <s v="3576337"/>
    <x v="1"/>
    <s v="Aho Construction(MRE)"/>
    <s v="9807 NE 104th Way"/>
    <s v="Vancouver"/>
    <s v="WA"/>
    <s v="720"/>
    <x v="1"/>
    <x v="1"/>
    <x v="3"/>
    <m/>
    <x v="5"/>
    <n v="664.62"/>
    <n v="23"/>
    <n v="1"/>
    <x v="0"/>
    <x v="0"/>
    <x v="6"/>
  </r>
  <r>
    <s v="3576338"/>
    <x v="1"/>
    <s v="Aho Construction(MRE)"/>
    <s v="9905 NE 104th Way"/>
    <s v="Vancouver"/>
    <s v="WA"/>
    <s v="720"/>
    <x v="1"/>
    <x v="1"/>
    <x v="3"/>
    <m/>
    <x v="5"/>
    <n v="664.62"/>
    <n v="23"/>
    <n v="1"/>
    <x v="0"/>
    <x v="0"/>
    <x v="6"/>
  </r>
  <r>
    <s v="3576363"/>
    <x v="1"/>
    <s v="Pacific Lifestyle Homes(MRE)"/>
    <s v="4811 NE 135th St"/>
    <s v="Vancouver"/>
    <s v="WA"/>
    <s v="720"/>
    <x v="1"/>
    <x v="1"/>
    <x v="3"/>
    <m/>
    <x v="5"/>
    <n v="700.58"/>
    <n v="38"/>
    <n v="1"/>
    <x v="0"/>
    <x v="0"/>
    <x v="6"/>
  </r>
  <r>
    <s v="3576369"/>
    <x v="1"/>
    <s v="Pahlisch Homes Inc(MRE)"/>
    <s v="1644 NW Rolling Hills Dr"/>
    <s v="Camas"/>
    <s v="WA"/>
    <s v="720"/>
    <x v="1"/>
    <x v="1"/>
    <x v="3"/>
    <m/>
    <x v="5"/>
    <n v="668.49"/>
    <n v="27"/>
    <n v="1"/>
    <x v="0"/>
    <x v="0"/>
    <x v="6"/>
  </r>
  <r>
    <s v="3576396"/>
    <x v="1"/>
    <s v="North Columbia Homes(MRE)"/>
    <s v="11426 SE 11th Cir"/>
    <s v="Vancouver"/>
    <s v="WA"/>
    <s v="720"/>
    <x v="1"/>
    <x v="1"/>
    <x v="3"/>
    <m/>
    <x v="5"/>
    <n v="664.24"/>
    <n v="21"/>
    <n v="1"/>
    <x v="0"/>
    <x v="0"/>
    <x v="6"/>
  </r>
  <r>
    <s v="3576397"/>
    <x v="1"/>
    <s v="North Columbia Homes(MRE)"/>
    <s v="11422 SE 11th Cir"/>
    <s v="Vancouver"/>
    <s v="WA"/>
    <s v="720"/>
    <x v="1"/>
    <x v="1"/>
    <x v="3"/>
    <m/>
    <x v="5"/>
    <n v="664.43"/>
    <n v="22"/>
    <n v="1"/>
    <x v="0"/>
    <x v="0"/>
    <x v="6"/>
  </r>
  <r>
    <s v="3576452"/>
    <x v="1"/>
    <s v="Pacific Lifestyle Homes(KSN)"/>
    <s v="4943 S 19th St"/>
    <s v="Ridgefield"/>
    <s v="WA"/>
    <s v="720"/>
    <x v="1"/>
    <x v="1"/>
    <x v="3"/>
    <m/>
    <x v="5"/>
    <n v="698.87"/>
    <n v="29"/>
    <n v="1"/>
    <x v="0"/>
    <x v="0"/>
    <x v="6"/>
  </r>
  <r>
    <s v="3576463"/>
    <x v="1"/>
    <s v="D R Horton Inc Portland(KSN)"/>
    <s v="2037 S Meadowlark Dr"/>
    <s v="Ridgefield"/>
    <s v="WA"/>
    <s v="720"/>
    <x v="1"/>
    <x v="1"/>
    <x v="3"/>
    <m/>
    <x v="5"/>
    <n v="665.56"/>
    <n v="28"/>
    <n v="1"/>
    <x v="0"/>
    <x v="0"/>
    <x v="6"/>
  </r>
  <r>
    <s v="3576464"/>
    <x v="1"/>
    <s v="D R Horton Inc Portland(KSN)"/>
    <s v="1928 S Robin Way"/>
    <s v="Ridgefield"/>
    <s v="WA"/>
    <s v="720"/>
    <x v="1"/>
    <x v="1"/>
    <x v="3"/>
    <m/>
    <x v="5"/>
    <n v="666.33"/>
    <n v="32"/>
    <n v="1"/>
    <x v="0"/>
    <x v="0"/>
    <x v="6"/>
  </r>
  <r>
    <s v="3576465"/>
    <x v="1"/>
    <s v="D R Horton Inc Portland(KSN)"/>
    <s v="2108 S Taverner Dr"/>
    <s v="Ridgefield"/>
    <s v="WA"/>
    <s v="720"/>
    <x v="1"/>
    <x v="1"/>
    <x v="3"/>
    <m/>
    <x v="5"/>
    <n v="672.97"/>
    <n v="67"/>
    <n v="1"/>
    <x v="0"/>
    <x v="0"/>
    <x v="6"/>
  </r>
  <r>
    <s v="3576466"/>
    <x v="1"/>
    <s v="D R Horton Inc Portland(KSN)"/>
    <s v="2034 S Taverner Dr"/>
    <s v="Ridgefield"/>
    <s v="WA"/>
    <s v="720"/>
    <x v="1"/>
    <x v="1"/>
    <x v="3"/>
    <m/>
    <x v="5"/>
    <n v="670.13"/>
    <n v="52"/>
    <n v="1"/>
    <x v="0"/>
    <x v="0"/>
    <x v="6"/>
  </r>
  <r>
    <s v="3576467"/>
    <x v="1"/>
    <s v="D R Horton Inc Portland(KSN)"/>
    <s v="2026 S Taverner Dr"/>
    <s v="Ridgefield"/>
    <s v="WA"/>
    <s v="720"/>
    <x v="1"/>
    <x v="1"/>
    <x v="3"/>
    <m/>
    <x v="5"/>
    <n v="670.32"/>
    <n v="53"/>
    <n v="1"/>
    <x v="0"/>
    <x v="0"/>
    <x v="6"/>
  </r>
  <r>
    <s v="3576502"/>
    <x v="1"/>
    <s v="Lennar Northwest Inc(JMC)"/>
    <s v="8649 N Appleton St"/>
    <s v="Camas"/>
    <s v="WA"/>
    <s v="720"/>
    <x v="1"/>
    <x v="1"/>
    <x v="3"/>
    <m/>
    <x v="5"/>
    <n v="666.71"/>
    <n v="34"/>
    <n v="1"/>
    <x v="0"/>
    <x v="0"/>
    <x v="6"/>
  </r>
  <r>
    <s v="3576525"/>
    <x v="1"/>
    <s v="Pacific Lifestyle Homes(WEB)"/>
    <s v="11209 NE 68th Ave"/>
    <s v="Vancouver"/>
    <s v="WA"/>
    <s v="720"/>
    <x v="1"/>
    <x v="1"/>
    <x v="3"/>
    <m/>
    <x v="5"/>
    <n v="697.55"/>
    <n v="22"/>
    <n v="1"/>
    <x v="0"/>
    <x v="0"/>
    <x v="6"/>
  </r>
  <r>
    <s v="3576574"/>
    <x v="1"/>
    <s v="Silver Buckle Homes LLC(KSN)"/>
    <s v="4705 NE 13th Ct"/>
    <s v="Vancouver"/>
    <s v="WA"/>
    <s v="720"/>
    <x v="1"/>
    <x v="1"/>
    <x v="3"/>
    <m/>
    <x v="5"/>
    <n v="701.36"/>
    <n v="42"/>
    <n v="1"/>
    <x v="0"/>
    <x v="0"/>
    <x v="6"/>
  </r>
  <r>
    <s v="3576578"/>
    <x v="1"/>
    <s v="Kingston Homes LLC(KSN)"/>
    <s v="5803 NE 130th St"/>
    <s v="Vancouver"/>
    <s v="WA"/>
    <s v="720"/>
    <x v="1"/>
    <x v="1"/>
    <x v="3"/>
    <m/>
    <x v="5"/>
    <n v="664.81"/>
    <n v="24"/>
    <n v="1"/>
    <x v="0"/>
    <x v="0"/>
    <x v="6"/>
  </r>
  <r>
    <s v="3576581"/>
    <x v="1"/>
    <s v="Pacific Lifestyle Homes(KSN)"/>
    <s v="15309 NE 15th St"/>
    <s v="Vancouver"/>
    <s v="WA"/>
    <s v="720"/>
    <x v="1"/>
    <x v="1"/>
    <x v="3"/>
    <m/>
    <x v="5"/>
    <n v="697.55"/>
    <n v="22"/>
    <n v="1"/>
    <x v="0"/>
    <x v="0"/>
    <x v="6"/>
  </r>
  <r>
    <s v="3576585"/>
    <x v="1"/>
    <s v="Helmes Inc(JMC)"/>
    <s v="801 NE 28th Way"/>
    <s v="Battle Ground"/>
    <s v="WA"/>
    <s v="720"/>
    <x v="1"/>
    <x v="1"/>
    <x v="3"/>
    <m/>
    <x v="5"/>
    <n v="665.75"/>
    <n v="29"/>
    <n v="1"/>
    <x v="0"/>
    <x v="0"/>
    <x v="6"/>
  </r>
  <r>
    <s v="3576586"/>
    <x v="1"/>
    <s v="Helmes Inc(JMC)"/>
    <s v="2621 NE 9th Ave"/>
    <s v="Battle Ground"/>
    <s v="WA"/>
    <s v="720"/>
    <x v="1"/>
    <x v="1"/>
    <x v="3"/>
    <m/>
    <x v="5"/>
    <n v="668.05"/>
    <n v="41"/>
    <n v="1"/>
    <x v="0"/>
    <x v="0"/>
    <x v="6"/>
  </r>
  <r>
    <s v="3576587"/>
    <x v="1"/>
    <s v="Helmes Inc(JMC)"/>
    <s v="8506 NE 166th Ave"/>
    <s v="Vancouver"/>
    <s v="WA"/>
    <s v="720"/>
    <x v="1"/>
    <x v="1"/>
    <x v="3"/>
    <m/>
    <x v="5"/>
    <n v="659.6"/>
    <n v="19"/>
    <n v="1"/>
    <x v="0"/>
    <x v="0"/>
    <x v="6"/>
  </r>
  <r>
    <s v="3576631"/>
    <x v="1"/>
    <s v="Lennar Northwest Inc(JMC)"/>
    <s v="8638 N Appleton St"/>
    <s v="Camas"/>
    <s v="WA"/>
    <s v="720"/>
    <x v="1"/>
    <x v="1"/>
    <x v="3"/>
    <m/>
    <x v="5"/>
    <n v="666.71"/>
    <n v="34"/>
    <n v="1"/>
    <x v="0"/>
    <x v="0"/>
    <x v="6"/>
  </r>
  <r>
    <s v="3576632"/>
    <x v="1"/>
    <s v="Lennar Northwest Inc(JMC)"/>
    <s v="8625 N Appleton St"/>
    <s v="Camas"/>
    <s v="WA"/>
    <s v="720"/>
    <x v="1"/>
    <x v="1"/>
    <x v="3"/>
    <m/>
    <x v="5"/>
    <n v="666.52"/>
    <n v="33"/>
    <n v="1"/>
    <x v="0"/>
    <x v="0"/>
    <x v="6"/>
  </r>
  <r>
    <s v="3576633"/>
    <x v="1"/>
    <s v="Lennar Northwest Inc(JMC)"/>
    <s v="8637 N Appleton St"/>
    <s v="Camas"/>
    <s v="WA"/>
    <s v="720"/>
    <x v="1"/>
    <x v="1"/>
    <x v="3"/>
    <m/>
    <x v="5"/>
    <n v="666.33"/>
    <n v="32"/>
    <n v="1"/>
    <x v="0"/>
    <x v="0"/>
    <x v="6"/>
  </r>
  <r>
    <s v="3576635"/>
    <x v="1"/>
    <s v="Lennar Northwest Inc(JMC)"/>
    <s v="6244 N 88th Ave"/>
    <s v="Camas"/>
    <s v="WA"/>
    <s v="720"/>
    <x v="1"/>
    <x v="1"/>
    <x v="3"/>
    <m/>
    <x v="5"/>
    <n v="666.33"/>
    <n v="32"/>
    <n v="1"/>
    <x v="0"/>
    <x v="0"/>
    <x v="6"/>
  </r>
  <r>
    <s v="3576712"/>
    <x v="1"/>
    <s v="Pahlisch Homes Inc(KSN)"/>
    <s v="7332 NE 67th St"/>
    <s v="Vancouver"/>
    <s v="WA"/>
    <s v="720"/>
    <x v="1"/>
    <x v="1"/>
    <x v="3"/>
    <m/>
    <x v="5"/>
    <n v="666.33"/>
    <n v="32"/>
    <n v="1"/>
    <x v="0"/>
    <x v="0"/>
    <x v="6"/>
  </r>
  <r>
    <s v="3576713"/>
    <x v="1"/>
    <s v="Pahlisch Homes Inc(KSN)"/>
    <s v="7328 NE 67th St"/>
    <s v="Vancouver"/>
    <s v="WA"/>
    <s v="720"/>
    <x v="1"/>
    <x v="1"/>
    <x v="3"/>
    <m/>
    <x v="5"/>
    <n v="666.33"/>
    <n v="32"/>
    <n v="1"/>
    <x v="0"/>
    <x v="0"/>
    <x v="6"/>
  </r>
  <r>
    <s v="3576731"/>
    <x v="1"/>
    <s v="Lennar Northwest Inc(JMC)"/>
    <s v="13406 NE 114th Way"/>
    <s v="Brush Prairie"/>
    <s v="WA"/>
    <s v="720"/>
    <x v="1"/>
    <x v="1"/>
    <x v="3"/>
    <m/>
    <x v="5"/>
    <n v="661.69"/>
    <n v="30"/>
    <n v="1"/>
    <x v="0"/>
    <x v="0"/>
    <x v="6"/>
  </r>
  <r>
    <s v="3576733"/>
    <x v="1"/>
    <s v="Lennar Northwest Inc(JMC)"/>
    <s v="13404 NE 114th Way"/>
    <s v="Brush Prairie"/>
    <s v="WA"/>
    <s v="720"/>
    <x v="1"/>
    <x v="1"/>
    <x v="3"/>
    <m/>
    <x v="5"/>
    <n v="661.69"/>
    <n v="30"/>
    <n v="1"/>
    <x v="0"/>
    <x v="0"/>
    <x v="6"/>
  </r>
  <r>
    <s v="3576753"/>
    <x v="1"/>
    <s v="Quail Homes(JMC)"/>
    <s v="16009 NE 22nd Ave"/>
    <s v="Ridgefield"/>
    <s v="WA"/>
    <s v="720"/>
    <x v="1"/>
    <x v="1"/>
    <x v="3"/>
    <m/>
    <x v="5"/>
    <n v="699.64"/>
    <n v="33"/>
    <n v="1"/>
    <x v="0"/>
    <x v="0"/>
    <x v="6"/>
  </r>
  <r>
    <s v="3576757"/>
    <x v="1"/>
    <s v="Richmond American Homes(JMC)"/>
    <s v="3835 NE Kingbird St"/>
    <s v="Camas"/>
    <s v="WA"/>
    <s v="720"/>
    <x v="1"/>
    <x v="1"/>
    <x v="3"/>
    <m/>
    <x v="5"/>
    <n v="814.74"/>
    <n v="116"/>
    <n v="1"/>
    <x v="0"/>
    <x v="0"/>
    <x v="6"/>
  </r>
  <r>
    <s v="3576759"/>
    <x v="1"/>
    <s v="Richmond American Homes(JMC)"/>
    <s v="3819 NE Kingbird St"/>
    <s v="Camas"/>
    <s v="WA"/>
    <s v="720"/>
    <x v="1"/>
    <x v="1"/>
    <x v="3"/>
    <m/>
    <x v="5"/>
    <n v="668.99"/>
    <n v="46"/>
    <n v="1"/>
    <x v="0"/>
    <x v="0"/>
    <x v="6"/>
  </r>
  <r>
    <s v="3576760"/>
    <x v="1"/>
    <s v="Richmond American Homes(JMC)"/>
    <s v="3413 NE Kingbird St"/>
    <s v="Camas"/>
    <s v="WA"/>
    <s v="720"/>
    <x v="1"/>
    <x v="1"/>
    <x v="3"/>
    <m/>
    <x v="5"/>
    <n v="706.67"/>
    <n v="70"/>
    <n v="1"/>
    <x v="0"/>
    <x v="0"/>
    <x v="6"/>
  </r>
  <r>
    <s v="3576761"/>
    <x v="1"/>
    <s v="Richmond American Homes(JMC)"/>
    <s v="3423 NE Kingbird St"/>
    <s v="Camas"/>
    <s v="WA"/>
    <s v="720"/>
    <x v="1"/>
    <x v="1"/>
    <x v="3"/>
    <m/>
    <x v="5"/>
    <n v="768.21"/>
    <n v="99"/>
    <n v="1"/>
    <x v="0"/>
    <x v="0"/>
    <x v="6"/>
  </r>
  <r>
    <s v="3576793"/>
    <x v="1"/>
    <s v="Pacific Lifestyle Homes(WEB)"/>
    <s v="8123 NE 186th Ave"/>
    <s v="Vancouver"/>
    <s v="WA"/>
    <s v="720"/>
    <x v="1"/>
    <x v="1"/>
    <x v="3"/>
    <m/>
    <x v="5"/>
    <n v="694.01"/>
    <n v="27"/>
    <n v="1"/>
    <x v="0"/>
    <x v="0"/>
    <x v="6"/>
  </r>
  <r>
    <s v="3576801"/>
    <x v="1"/>
    <s v="Pacific Lifestyle Homes(WEB)"/>
    <s v="11304 NE 68th Ave"/>
    <s v="Vancouver"/>
    <s v="WA"/>
    <s v="720"/>
    <x v="1"/>
    <x v="1"/>
    <x v="3"/>
    <m/>
    <x v="5"/>
    <n v="698.87"/>
    <n v="29"/>
    <n v="1"/>
    <x v="0"/>
    <x v="0"/>
    <x v="6"/>
  </r>
  <r>
    <s v="3576816"/>
    <x v="1"/>
    <s v="Generation Homes Northwest(KSN)"/>
    <s v="14010 NE 51st Ave"/>
    <s v="Vancouver"/>
    <s v="WA"/>
    <s v="720"/>
    <x v="1"/>
    <x v="1"/>
    <x v="3"/>
    <m/>
    <x v="5"/>
    <n v="665.75"/>
    <n v="29"/>
    <n v="1"/>
    <x v="0"/>
    <x v="0"/>
    <x v="6"/>
  </r>
  <r>
    <s v="3576952"/>
    <x v="1"/>
    <s v="LGI Homes Oregon LLC(CRM)"/>
    <s v="9204 NE 165th Ave"/>
    <s v="Vancouver"/>
    <s v="WA"/>
    <s v="720"/>
    <x v="1"/>
    <x v="1"/>
    <x v="3"/>
    <m/>
    <x v="5"/>
    <n v="694.2"/>
    <n v="28"/>
    <n v="1"/>
    <x v="0"/>
    <x v="0"/>
    <x v="6"/>
  </r>
  <r>
    <s v="3576966"/>
    <x v="1"/>
    <s v="LGI Homes Oregon LLC(WEB)"/>
    <s v="9208 NE 165th Ave"/>
    <s v="Vancouver"/>
    <s v="WA"/>
    <s v="720"/>
    <x v="1"/>
    <x v="1"/>
    <x v="3"/>
    <m/>
    <x v="5"/>
    <n v="694.2"/>
    <n v="28"/>
    <n v="1"/>
    <x v="0"/>
    <x v="0"/>
    <x v="6"/>
  </r>
  <r>
    <s v="3577058"/>
    <x v="1"/>
    <s v="MCM of Washington Inc.(CRM)"/>
    <s v="17707 NE 32nd St"/>
    <s v="Vancouver"/>
    <s v="WA"/>
    <s v="720"/>
    <x v="1"/>
    <x v="1"/>
    <x v="8"/>
    <m/>
    <x v="5"/>
    <n v="892.03"/>
    <n v="29"/>
    <n v="1"/>
    <x v="0"/>
    <x v="0"/>
    <x v="6"/>
  </r>
  <r>
    <s v="3577067"/>
    <x v="1"/>
    <s v="MCM of Washington Inc.(CRM)"/>
    <s v="3209 NE 178th Ave"/>
    <s v="Vancouver"/>
    <s v="WA"/>
    <s v="720"/>
    <x v="1"/>
    <x v="1"/>
    <x v="0"/>
    <m/>
    <x v="5"/>
    <n v="672.22"/>
    <n v="29"/>
    <n v="1"/>
    <x v="0"/>
    <x v="0"/>
    <x v="6"/>
  </r>
  <r>
    <s v="3577070"/>
    <x v="1"/>
    <s v="Lennar Northwest Inc(CRM)"/>
    <s v="5401 NW 134th St"/>
    <s v="Vancouver"/>
    <s v="WA"/>
    <s v="720"/>
    <x v="1"/>
    <x v="1"/>
    <x v="3"/>
    <m/>
    <x v="5"/>
    <n v="885.03"/>
    <n v="42"/>
    <n v="1"/>
    <x v="0"/>
    <x v="0"/>
    <x v="6"/>
  </r>
  <r>
    <s v="3577080"/>
    <x v="1"/>
    <s v="David Weekley Homes(CRM)"/>
    <s v="7611 NE 173rd Ave"/>
    <s v="Vancouver"/>
    <s v="WA"/>
    <s v="720"/>
    <x v="1"/>
    <x v="1"/>
    <x v="3"/>
    <m/>
    <x v="5"/>
    <n v="693.82"/>
    <n v="26"/>
    <n v="1"/>
    <x v="0"/>
    <x v="0"/>
    <x v="6"/>
  </r>
  <r>
    <s v="3577103"/>
    <x v="1"/>
    <s v="Helmes Inc(JMC)"/>
    <s v="16624 NE 96th St"/>
    <s v="Vancouver"/>
    <s v="WA"/>
    <s v="720"/>
    <x v="1"/>
    <x v="1"/>
    <x v="3"/>
    <m/>
    <x v="5"/>
    <n v="660.55"/>
    <n v="24"/>
    <n v="1"/>
    <x v="0"/>
    <x v="0"/>
    <x v="6"/>
  </r>
  <r>
    <s v="3577105"/>
    <x v="1"/>
    <s v="Helmes Inc(JMC)"/>
    <s v="9611 NE 169th Ct"/>
    <s v="Vancouver"/>
    <s v="WA"/>
    <s v="720"/>
    <x v="1"/>
    <x v="1"/>
    <x v="3"/>
    <m/>
    <x v="5"/>
    <n v="663.98"/>
    <n v="42"/>
    <n v="1"/>
    <x v="0"/>
    <x v="0"/>
    <x v="6"/>
  </r>
  <r>
    <s v="3577120"/>
    <x v="1"/>
    <s v="MCM of Washington Inc.(JMC)"/>
    <s v="1724 NE Pecan Ln"/>
    <s v="Camas"/>
    <s v="WA"/>
    <s v="720"/>
    <x v="1"/>
    <x v="1"/>
    <x v="3"/>
    <m/>
    <x v="5"/>
    <n v="917.8"/>
    <n v="25"/>
    <n v="1"/>
    <x v="0"/>
    <x v="0"/>
    <x v="6"/>
  </r>
  <r>
    <s v="3577126"/>
    <x v="1"/>
    <s v="MCM of Washington Inc.(JMC)"/>
    <s v="3621 NE Mallard St"/>
    <s v="Camas"/>
    <s v="WA"/>
    <s v="720"/>
    <x v="1"/>
    <x v="1"/>
    <x v="3"/>
    <m/>
    <x v="5"/>
    <n v="698.92"/>
    <n v="29"/>
    <n v="1"/>
    <x v="0"/>
    <x v="0"/>
    <x v="6"/>
  </r>
  <r>
    <s v="3577127"/>
    <x v="1"/>
    <s v="MCM of Washington Inc.(JMC)"/>
    <s v="3617 NE Mallard St"/>
    <s v="Camas"/>
    <s v="WA"/>
    <s v="720"/>
    <x v="1"/>
    <x v="1"/>
    <x v="3"/>
    <m/>
    <x v="5"/>
    <n v="700.82"/>
    <n v="27"/>
    <n v="1"/>
    <x v="0"/>
    <x v="0"/>
    <x v="6"/>
  </r>
  <r>
    <s v="3577128"/>
    <x v="1"/>
    <s v="MCM of Washington Inc.(JMC)"/>
    <s v="3613 NE Mallard St"/>
    <s v="Camas"/>
    <s v="WA"/>
    <s v="720"/>
    <x v="1"/>
    <x v="1"/>
    <x v="3"/>
    <m/>
    <x v="5"/>
    <n v="665.75"/>
    <n v="29"/>
    <n v="1"/>
    <x v="0"/>
    <x v="0"/>
    <x v="6"/>
  </r>
  <r>
    <s v="3577129"/>
    <x v="1"/>
    <s v="MCM of Washington Inc.(JMC)"/>
    <s v="3609 NE Mallard St"/>
    <s v="Camas"/>
    <s v="WA"/>
    <s v="720"/>
    <x v="1"/>
    <x v="1"/>
    <x v="3"/>
    <m/>
    <x v="5"/>
    <n v="666.14"/>
    <n v="31"/>
    <n v="1"/>
    <x v="0"/>
    <x v="0"/>
    <x v="6"/>
  </r>
  <r>
    <s v="3577130"/>
    <x v="1"/>
    <s v="MCM of Washington Inc.(JMC)"/>
    <s v="3536 NE Oriole St"/>
    <s v="Camas"/>
    <s v="WA"/>
    <s v="720"/>
    <x v="1"/>
    <x v="1"/>
    <x v="3"/>
    <m/>
    <x v="5"/>
    <n v="916.67"/>
    <n v="34"/>
    <n v="1"/>
    <x v="0"/>
    <x v="0"/>
    <x v="6"/>
  </r>
  <r>
    <s v="3577142"/>
    <x v="1"/>
    <s v="Lennar Northwest Inc(CRM)"/>
    <s v="4724 S 16 th Dr"/>
    <s v="Ridgefield"/>
    <s v="WA"/>
    <s v="720"/>
    <x v="1"/>
    <x v="1"/>
    <x v="3"/>
    <m/>
    <x v="5"/>
    <n v="665.95"/>
    <n v="30"/>
    <n v="1"/>
    <x v="0"/>
    <x v="0"/>
    <x v="6"/>
  </r>
  <r>
    <s v="3577165"/>
    <x v="1"/>
    <s v="Ambry Inc(JMC)"/>
    <s v="5104 NE 142nd St"/>
    <s v="Vancouver"/>
    <s v="WA"/>
    <s v="720"/>
    <x v="1"/>
    <x v="1"/>
    <x v="3"/>
    <m/>
    <x v="5"/>
    <n v="915.86"/>
    <n v="30"/>
    <n v="1"/>
    <x v="0"/>
    <x v="0"/>
    <x v="6"/>
  </r>
  <r>
    <s v="3577232"/>
    <x v="1"/>
    <s v="MCM of Washington Inc.(KSN)"/>
    <s v="1208 NE 11th Pl"/>
    <s v="Battle Ground"/>
    <s v="WA"/>
    <s v="720"/>
    <x v="1"/>
    <x v="1"/>
    <x v="3"/>
    <m/>
    <x v="5"/>
    <n v="665.18"/>
    <n v="26"/>
    <n v="1"/>
    <x v="0"/>
    <x v="0"/>
    <x v="6"/>
  </r>
  <r>
    <s v="3577233"/>
    <x v="1"/>
    <s v="MCM of Washington Inc.(KSN)"/>
    <s v="1205 NE 12th St"/>
    <s v="Battle Ground"/>
    <s v="WA"/>
    <s v="720"/>
    <x v="1"/>
    <x v="1"/>
    <x v="3"/>
    <m/>
    <x v="5"/>
    <n v="4.74"/>
    <n v="25"/>
    <n v="1"/>
    <x v="1"/>
    <x v="0"/>
    <x v="6"/>
  </r>
  <r>
    <s v="3577346"/>
    <x v="1"/>
    <s v="Hendrickson Development Inc(CRM)"/>
    <s v="1702 NW 24th Ave"/>
    <s v="Battle Ground"/>
    <s v="WA"/>
    <s v="720"/>
    <x v="1"/>
    <x v="1"/>
    <x v="3"/>
    <m/>
    <x v="5"/>
    <n v="698.49"/>
    <n v="27"/>
    <n v="1"/>
    <x v="0"/>
    <x v="0"/>
    <x v="6"/>
  </r>
  <r>
    <s v="3577471"/>
    <x v="1"/>
    <s v="Helmes Inc(MRE)"/>
    <s v="5108 NE 129th St"/>
    <s v="Vancouver"/>
    <s v="WA"/>
    <s v="720"/>
    <x v="1"/>
    <x v="1"/>
    <x v="3"/>
    <m/>
    <x v="5"/>
    <n v="881.42"/>
    <n v="23"/>
    <n v="1"/>
    <x v="0"/>
    <x v="0"/>
    <x v="6"/>
  </r>
  <r>
    <s v="3577472"/>
    <x v="1"/>
    <s v="Helmes Inc(MRE)"/>
    <s v="5310 NE 130th St"/>
    <s v="Vancouver"/>
    <s v="WA"/>
    <s v="720"/>
    <x v="1"/>
    <x v="1"/>
    <x v="3"/>
    <m/>
    <x v="5"/>
    <n v="881.42"/>
    <n v="23"/>
    <n v="1"/>
    <x v="0"/>
    <x v="0"/>
    <x v="6"/>
  </r>
  <r>
    <s v="3577492"/>
    <x v="1"/>
    <s v="Quail Custom Homes(MRE)"/>
    <s v="5604 NW 144th Cir"/>
    <s v="Vancouver"/>
    <s v="WA"/>
    <s v="720"/>
    <x v="1"/>
    <x v="1"/>
    <x v="3"/>
    <m/>
    <x v="5"/>
    <n v="704.19"/>
    <n v="57"/>
    <n v="1"/>
    <x v="0"/>
    <x v="0"/>
    <x v="6"/>
  </r>
  <r>
    <s v="3577495"/>
    <x v="1"/>
    <s v="Quail Homes(MRE)"/>
    <s v="1310 SE 21st Ave"/>
    <s v="Battle Ground"/>
    <s v="WA"/>
    <s v="720"/>
    <x v="1"/>
    <x v="1"/>
    <x v="3"/>
    <m/>
    <x v="5"/>
    <n v="698.29"/>
    <n v="26"/>
    <n v="1"/>
    <x v="0"/>
    <x v="0"/>
    <x v="6"/>
  </r>
  <r>
    <s v="3577542"/>
    <x v="1"/>
    <s v="David Weekley Homes(MRE)"/>
    <s v="7614 NE 173rd Ave"/>
    <s v="Vancouver"/>
    <s v="WA"/>
    <s v="720"/>
    <x v="1"/>
    <x v="1"/>
    <x v="3"/>
    <m/>
    <x v="5"/>
    <n v="694.39"/>
    <n v="29"/>
    <n v="1"/>
    <x v="0"/>
    <x v="0"/>
    <x v="6"/>
  </r>
  <r>
    <s v="3577573"/>
    <x v="1"/>
    <s v="Whipple Creek Village LLC(KSN)"/>
    <s v="17410 NE 16th Ave"/>
    <s v="Ridgefield"/>
    <s v="WA"/>
    <s v="720"/>
    <x v="1"/>
    <x v="1"/>
    <x v="3"/>
    <m/>
    <x v="5"/>
    <n v="704.35"/>
    <n v="58"/>
    <n v="1"/>
    <x v="0"/>
    <x v="0"/>
    <x v="6"/>
  </r>
  <r>
    <s v="3577574"/>
    <x v="1"/>
    <s v="Whipple Creek Village LLC(KSN)"/>
    <s v="17406 NE 16th Ave"/>
    <s v="Ridgefield"/>
    <s v="WA"/>
    <s v="720"/>
    <x v="1"/>
    <x v="1"/>
    <x v="3"/>
    <m/>
    <x v="5"/>
    <n v="703.22"/>
    <n v="52"/>
    <n v="1"/>
    <x v="0"/>
    <x v="0"/>
    <x v="6"/>
  </r>
  <r>
    <s v="3577591"/>
    <x v="1"/>
    <s v="Aho Construction(MRE)"/>
    <s v="9818 NE 104th Way"/>
    <s v="Vancouver"/>
    <s v="WA"/>
    <s v="720"/>
    <x v="1"/>
    <x v="1"/>
    <x v="3"/>
    <m/>
    <x v="5"/>
    <n v="757.61"/>
    <n v="22"/>
    <n v="1"/>
    <x v="0"/>
    <x v="0"/>
    <x v="6"/>
  </r>
  <r>
    <s v="3577593"/>
    <x v="1"/>
    <s v="Aho Construction(MRE)"/>
    <s v="9804 NE 106th St"/>
    <s v="Vancouver"/>
    <s v="WA"/>
    <s v="720"/>
    <x v="1"/>
    <x v="1"/>
    <x v="3"/>
    <m/>
    <x v="5"/>
    <n v="664.43"/>
    <n v="22"/>
    <n v="1"/>
    <x v="0"/>
    <x v="0"/>
    <x v="6"/>
  </r>
  <r>
    <s v="3577678"/>
    <x v="1"/>
    <s v="Pacific Lifestyle Homes(KSN)"/>
    <s v="15418 NE 15th St"/>
    <s v="Vancouver"/>
    <s v="WA"/>
    <s v="720"/>
    <x v="1"/>
    <x v="1"/>
    <x v="3"/>
    <m/>
    <x v="5"/>
    <n v="698.68"/>
    <n v="28"/>
    <n v="1"/>
    <x v="0"/>
    <x v="0"/>
    <x v="6"/>
  </r>
  <r>
    <s v="3577684"/>
    <x v="1"/>
    <s v="Summerplace Homes(KSN)"/>
    <s v="1781 S Harrier Rd"/>
    <s v="Ridgefield"/>
    <s v="WA"/>
    <s v="720"/>
    <x v="1"/>
    <x v="1"/>
    <x v="3"/>
    <m/>
    <x v="5"/>
    <n v="9010.25"/>
    <n v="35"/>
    <n v="1"/>
    <x v="0"/>
    <x v="0"/>
    <x v="6"/>
  </r>
  <r>
    <s v="3577694"/>
    <x v="1"/>
    <s v="Aho Construction(WEB)"/>
    <s v="8501 NE 83rd Ct"/>
    <s v="Vancouver"/>
    <s v="WA"/>
    <s v="720"/>
    <x v="1"/>
    <x v="1"/>
    <x v="3"/>
    <m/>
    <x v="5"/>
    <n v="664.81"/>
    <n v="24"/>
    <n v="1"/>
    <x v="0"/>
    <x v="0"/>
    <x v="6"/>
  </r>
  <r>
    <s v="3577709"/>
    <x v="1"/>
    <s v="MCM of Washington Inc.(KSN)"/>
    <s v="1100 NE 14th Way"/>
    <s v="Battle Ground"/>
    <s v="WA"/>
    <s v="720"/>
    <x v="1"/>
    <x v="1"/>
    <x v="3"/>
    <m/>
    <x v="5"/>
    <n v="664.8"/>
    <n v="24"/>
    <n v="1"/>
    <x v="0"/>
    <x v="0"/>
    <x v="6"/>
  </r>
  <r>
    <s v="3577716"/>
    <x v="1"/>
    <s v="Gecho Construction(KSN)"/>
    <s v="3617 NW McMaster Dr"/>
    <s v="Camas"/>
    <s v="WA"/>
    <s v="720"/>
    <x v="1"/>
    <x v="1"/>
    <x v="0"/>
    <m/>
    <x v="5"/>
    <n v="672.22"/>
    <n v="29"/>
    <n v="1"/>
    <x v="0"/>
    <x v="0"/>
    <x v="6"/>
  </r>
  <r>
    <s v="3577718"/>
    <x v="1"/>
    <s v="Cascade West Development(WEB)"/>
    <s v="6823 NE 223rd Cir"/>
    <s v="Battle Ground"/>
    <s v="WA"/>
    <s v="720"/>
    <x v="1"/>
    <x v="1"/>
    <x v="0"/>
    <m/>
    <x v="5"/>
    <n v="917.39"/>
    <n v="142"/>
    <n v="1"/>
    <x v="0"/>
    <x v="0"/>
    <x v="6"/>
  </r>
  <r>
    <s v="3577736"/>
    <x v="1"/>
    <s v="Lennar Northwest Inc(J2R)"/>
    <s v="3623 S Willow Dr"/>
    <s v="Ridgefield"/>
    <s v="WA"/>
    <s v="720"/>
    <x v="1"/>
    <x v="1"/>
    <x v="3"/>
    <m/>
    <x v="5"/>
    <n v="666.33"/>
    <n v="32"/>
    <n v="1"/>
    <x v="0"/>
    <x v="0"/>
    <x v="6"/>
  </r>
  <r>
    <s v="3577741"/>
    <x v="1"/>
    <s v="Lennar Northwest Inc(J2R)"/>
    <s v="3625 S Kennedy Dr"/>
    <s v="Ridgefield"/>
    <s v="WA"/>
    <s v="720"/>
    <x v="1"/>
    <x v="1"/>
    <x v="3"/>
    <m/>
    <x v="5"/>
    <n v="666.33"/>
    <n v="32"/>
    <n v="1"/>
    <x v="0"/>
    <x v="0"/>
    <x v="6"/>
  </r>
  <r>
    <s v="3577758"/>
    <x v="1"/>
    <s v="Urban Northwest Homes LLC(KSN)"/>
    <s v="13513 NE 113th Way"/>
    <s v="Vancouver"/>
    <s v="WA"/>
    <s v="720"/>
    <x v="1"/>
    <x v="1"/>
    <x v="3"/>
    <m/>
    <x v="5"/>
    <n v="665.56"/>
    <n v="28"/>
    <n v="1"/>
    <x v="0"/>
    <x v="0"/>
    <x v="6"/>
  </r>
  <r>
    <s v="3577759"/>
    <x v="1"/>
    <s v="Urban Northwest Homes LLC(KSN)"/>
    <s v="13508 NE 113th Way"/>
    <s v="Vancouver"/>
    <s v="WA"/>
    <s v="720"/>
    <x v="1"/>
    <x v="1"/>
    <x v="3"/>
    <m/>
    <x v="5"/>
    <n v="665.56"/>
    <n v="28"/>
    <n v="1"/>
    <x v="0"/>
    <x v="0"/>
    <x v="6"/>
  </r>
  <r>
    <s v="3577769"/>
    <x v="1"/>
    <s v="MCM of Washington Inc.(KSN)"/>
    <s v="17115 NE 14th Ave"/>
    <s v="Ridgefield"/>
    <s v="WA"/>
    <s v="720"/>
    <x v="1"/>
    <x v="1"/>
    <x v="3"/>
    <m/>
    <x v="5"/>
    <n v="664.43"/>
    <n v="22"/>
    <n v="1"/>
    <x v="0"/>
    <x v="0"/>
    <x v="6"/>
  </r>
  <r>
    <s v="3577772"/>
    <x v="1"/>
    <s v="MCM of Washington Inc.(KSN)"/>
    <s v="17119 NE 14th Ave"/>
    <s v="Ridgefield"/>
    <s v="WA"/>
    <s v="720"/>
    <x v="1"/>
    <x v="1"/>
    <x v="3"/>
    <m/>
    <x v="5"/>
    <n v="664.43"/>
    <n v="22"/>
    <n v="1"/>
    <x v="0"/>
    <x v="0"/>
    <x v="6"/>
  </r>
  <r>
    <s v="3577773"/>
    <x v="1"/>
    <s v="MCM of Washington Inc.(KSN)"/>
    <s v="17123 NE 14th Ave"/>
    <s v="Ridgefield"/>
    <s v="WA"/>
    <s v="720"/>
    <x v="1"/>
    <x v="1"/>
    <x v="3"/>
    <m/>
    <x v="5"/>
    <n v="664.43"/>
    <n v="22"/>
    <n v="1"/>
    <x v="0"/>
    <x v="0"/>
    <x v="6"/>
  </r>
  <r>
    <s v="3577790"/>
    <x v="1"/>
    <s v="Pacific Lifestyle Homes(KSN)"/>
    <s v="15412 NE 15th St"/>
    <s v="Vancouver"/>
    <s v="WA"/>
    <s v="720"/>
    <x v="1"/>
    <x v="1"/>
    <x v="3"/>
    <m/>
    <x v="5"/>
    <n v="698.12"/>
    <n v="25"/>
    <n v="1"/>
    <x v="0"/>
    <x v="0"/>
    <x v="6"/>
  </r>
  <r>
    <s v="3577793"/>
    <x v="1"/>
    <s v="LHV LLC(KSN)"/>
    <s v="8306 NE 88th Cir"/>
    <s v="Vancouver"/>
    <s v="WA"/>
    <s v="720"/>
    <x v="1"/>
    <x v="1"/>
    <x v="3"/>
    <m/>
    <x v="5"/>
    <n v="696.78"/>
    <n v="18"/>
    <n v="1"/>
    <x v="0"/>
    <x v="0"/>
    <x v="6"/>
  </r>
  <r>
    <s v="3577794"/>
    <x v="1"/>
    <s v="LHV LLC(KSN)"/>
    <s v="8314 NE 88th Cir"/>
    <s v="Vancouver"/>
    <s v="WA"/>
    <s v="720"/>
    <x v="1"/>
    <x v="1"/>
    <x v="3"/>
    <m/>
    <x v="5"/>
    <n v="697.54"/>
    <n v="22"/>
    <n v="1"/>
    <x v="0"/>
    <x v="0"/>
    <x v="6"/>
  </r>
  <r>
    <s v="3577873"/>
    <x v="1"/>
    <s v="JB Homes LLC(MRE)"/>
    <s v="2324 E 7th Cir"/>
    <s v="La Center"/>
    <s v="WA"/>
    <s v="720"/>
    <x v="1"/>
    <x v="1"/>
    <x v="3"/>
    <m/>
    <x v="5"/>
    <n v="669.78"/>
    <n v="47"/>
    <n v="1"/>
    <x v="0"/>
    <x v="0"/>
    <x v="6"/>
  </r>
  <r>
    <s v="3577876"/>
    <x v="1"/>
    <s v="JB Homes LLC(MRE)"/>
    <s v="2906 NE 168th Ave"/>
    <s v="Vancouver"/>
    <s v="WA"/>
    <s v="720"/>
    <x v="1"/>
    <x v="1"/>
    <x v="3"/>
    <m/>
    <x v="5"/>
    <n v="659.98"/>
    <n v="21"/>
    <n v="1"/>
    <x v="0"/>
    <x v="0"/>
    <x v="6"/>
  </r>
  <r>
    <s v="3577947"/>
    <x v="1"/>
    <s v="MCM of Washington Inc.(MRE)"/>
    <s v="7612 NE 176th Ave"/>
    <s v="Vancouver"/>
    <s v="WA"/>
    <s v="720"/>
    <x v="1"/>
    <x v="1"/>
    <x v="0"/>
    <m/>
    <x v="5"/>
    <n v="672.64"/>
    <n v="30"/>
    <n v="1"/>
    <x v="0"/>
    <x v="0"/>
    <x v="6"/>
  </r>
  <r>
    <s v="3577948"/>
    <x v="1"/>
    <s v="MCM of Washington Inc.(MRE)"/>
    <s v="17506 NE 77th St"/>
    <s v="Vancouver"/>
    <s v="WA"/>
    <s v="720"/>
    <x v="1"/>
    <x v="1"/>
    <x v="0"/>
    <m/>
    <x v="5"/>
    <n v="668.38"/>
    <n v="30"/>
    <n v="1"/>
    <x v="0"/>
    <x v="0"/>
    <x v="6"/>
  </r>
  <r>
    <s v="3577957"/>
    <x v="1"/>
    <s v="Generation Homes Northwest(CRM)"/>
    <s v="4935 S 12th Cir"/>
    <s v="Ridgefield"/>
    <s v="WA"/>
    <s v="720"/>
    <x v="1"/>
    <x v="1"/>
    <x v="3"/>
    <m/>
    <x v="5"/>
    <n v="665.93"/>
    <n v="30"/>
    <n v="1"/>
    <x v="0"/>
    <x v="0"/>
    <x v="6"/>
  </r>
  <r>
    <s v="3577962"/>
    <x v="1"/>
    <s v="Aho Construction(CRM)"/>
    <s v="6319 NE 134th St"/>
    <s v="Vancouver"/>
    <s v="WA"/>
    <s v="720"/>
    <x v="1"/>
    <x v="1"/>
    <x v="3"/>
    <m/>
    <x v="5"/>
    <n v="1323.8"/>
    <n v="24"/>
    <n v="1"/>
    <x v="0"/>
    <x v="0"/>
    <x v="6"/>
  </r>
  <r>
    <s v="3577963"/>
    <x v="1"/>
    <s v="Aho Construction(CRM)"/>
    <s v="6315 NE 134th St"/>
    <s v="Vancouver"/>
    <s v="WA"/>
    <s v="720"/>
    <x v="1"/>
    <x v="1"/>
    <x v="3"/>
    <m/>
    <x v="5"/>
    <n v="664.8"/>
    <n v="24"/>
    <n v="1"/>
    <x v="0"/>
    <x v="0"/>
    <x v="6"/>
  </r>
  <r>
    <s v="3577983"/>
    <x v="1"/>
    <s v="Pacific Lifestyle Homes(MRE)"/>
    <s v="6707 NE 112th St"/>
    <s v="Vancouver"/>
    <s v="WA"/>
    <s v="720"/>
    <x v="1"/>
    <x v="1"/>
    <x v="3"/>
    <m/>
    <x v="5"/>
    <n v="696.98"/>
    <n v="19"/>
    <n v="1"/>
    <x v="0"/>
    <x v="0"/>
    <x v="6"/>
  </r>
  <r>
    <s v="3578003"/>
    <x v="1"/>
    <s v="Krenzler Homes Inc(MRE)"/>
    <s v="210 NE 28th St"/>
    <s v="Battle Ground"/>
    <s v="WA"/>
    <s v="720"/>
    <x v="1"/>
    <x v="1"/>
    <x v="3"/>
    <m/>
    <x v="5"/>
    <n v="701.52"/>
    <n v="43"/>
    <n v="1"/>
    <x v="0"/>
    <x v="0"/>
    <x v="6"/>
  </r>
  <r>
    <s v="3578029"/>
    <x v="1"/>
    <s v="DMK Construction(MRE)"/>
    <s v="1220 W Avocet Pl"/>
    <s v="La Center"/>
    <s v="WA"/>
    <s v="720"/>
    <x v="1"/>
    <x v="1"/>
    <x v="3"/>
    <m/>
    <x v="5"/>
    <n v="702.08"/>
    <n v="43"/>
    <n v="1"/>
    <x v="0"/>
    <x v="0"/>
    <x v="6"/>
  </r>
  <r>
    <s v="3578031"/>
    <x v="1"/>
    <s v="Helmes Inc(MRE)"/>
    <s v="5001 NE 130th St"/>
    <s v="Vancouver"/>
    <s v="WA"/>
    <s v="720"/>
    <x v="1"/>
    <x v="1"/>
    <x v="3"/>
    <m/>
    <x v="5"/>
    <n v="665.55"/>
    <n v="28"/>
    <n v="1"/>
    <x v="0"/>
    <x v="0"/>
    <x v="6"/>
  </r>
  <r>
    <s v="3578033"/>
    <x v="1"/>
    <s v="Helmes Inc(MRE)"/>
    <s v="13001 NE 55th Ave"/>
    <s v="Vancouver"/>
    <s v="WA"/>
    <s v="720"/>
    <x v="1"/>
    <x v="1"/>
    <x v="3"/>
    <m/>
    <x v="5"/>
    <n v="664.24"/>
    <n v="21"/>
    <n v="1"/>
    <x v="0"/>
    <x v="0"/>
    <x v="6"/>
  </r>
  <r>
    <s v="3578091"/>
    <x v="1"/>
    <s v="Lennar Northwest Inc(MRE)"/>
    <s v="6233 N 88th Ave"/>
    <s v="Camas"/>
    <s v="WA"/>
    <s v="720"/>
    <x v="1"/>
    <x v="1"/>
    <x v="3"/>
    <m/>
    <x v="5"/>
    <n v="666.52"/>
    <n v="33"/>
    <n v="1"/>
    <x v="0"/>
    <x v="0"/>
    <x v="6"/>
  </r>
  <r>
    <s v="3578093"/>
    <x v="1"/>
    <s v="Lennar Northwest Inc(MRE)"/>
    <s v="6247 N 88th Ave"/>
    <s v="Camas"/>
    <s v="WA"/>
    <s v="720"/>
    <x v="1"/>
    <x v="1"/>
    <x v="3"/>
    <m/>
    <x v="5"/>
    <n v="665.75"/>
    <n v="29"/>
    <n v="1"/>
    <x v="0"/>
    <x v="0"/>
    <x v="6"/>
  </r>
  <r>
    <s v="3578115"/>
    <x v="1"/>
    <s v="Lennar Northwest Inc(CRM)"/>
    <s v="3628 S Willow Dr"/>
    <s v="Ridgefield"/>
    <s v="WA"/>
    <s v="720"/>
    <x v="1"/>
    <x v="1"/>
    <x v="3"/>
    <m/>
    <x v="5"/>
    <n v="665.94"/>
    <n v="30"/>
    <n v="1"/>
    <x v="0"/>
    <x v="0"/>
    <x v="6"/>
  </r>
  <r>
    <s v="3578116"/>
    <x v="1"/>
    <s v="Lennar Northwest Inc(CRM)"/>
    <s v="3516 S Willow Dr"/>
    <s v="Ridgefield"/>
    <s v="WA"/>
    <s v="720"/>
    <x v="1"/>
    <x v="1"/>
    <x v="3"/>
    <m/>
    <x v="5"/>
    <n v="5.49"/>
    <n v="29"/>
    <n v="1"/>
    <x v="1"/>
    <x v="0"/>
    <x v="6"/>
  </r>
  <r>
    <s v="3578117"/>
    <x v="1"/>
    <s v="Lennar Northwest Inc(CRM)"/>
    <s v="3604 S Willow Dr"/>
    <s v="Ridgefield"/>
    <s v="WA"/>
    <s v="720"/>
    <x v="1"/>
    <x v="1"/>
    <x v="3"/>
    <m/>
    <x v="5"/>
    <n v="665.94"/>
    <n v="30"/>
    <n v="1"/>
    <x v="0"/>
    <x v="0"/>
    <x v="6"/>
  </r>
  <r>
    <s v="3578118"/>
    <x v="1"/>
    <s v="Lennar Northwest Inc(CRM)"/>
    <s v="3618 S Willow Dr"/>
    <s v="Ridgefield"/>
    <s v="WA"/>
    <s v="720"/>
    <x v="1"/>
    <x v="1"/>
    <x v="3"/>
    <m/>
    <x v="5"/>
    <n v="666.13"/>
    <n v="31"/>
    <n v="1"/>
    <x v="0"/>
    <x v="0"/>
    <x v="6"/>
  </r>
  <r>
    <s v="3578119"/>
    <x v="1"/>
    <s v="Lennar Northwest Inc(CRM)"/>
    <s v="3631 S Willow Dr"/>
    <s v="Ridgefield"/>
    <s v="WA"/>
    <s v="720"/>
    <x v="1"/>
    <x v="1"/>
    <x v="3"/>
    <m/>
    <x v="5"/>
    <n v="665.56"/>
    <n v="28"/>
    <n v="1"/>
    <x v="0"/>
    <x v="0"/>
    <x v="6"/>
  </r>
  <r>
    <s v="3578169"/>
    <x v="1"/>
    <s v="Boulevard Homes NW LLC(KSN)"/>
    <s v="14513 NE 18th Ct"/>
    <s v="Vancouver"/>
    <s v="WA"/>
    <s v="720"/>
    <x v="1"/>
    <x v="1"/>
    <x v="3"/>
    <m/>
    <x v="5"/>
    <n v="699.45"/>
    <n v="32"/>
    <n v="1"/>
    <x v="0"/>
    <x v="0"/>
    <x v="6"/>
  </r>
  <r>
    <s v="3578170"/>
    <x v="1"/>
    <s v="Boulevard Homes NW LLC(KSN)"/>
    <s v="14501 NE 18th Ct"/>
    <s v="Vancouver"/>
    <s v="WA"/>
    <s v="720"/>
    <x v="1"/>
    <x v="1"/>
    <x v="3"/>
    <m/>
    <x v="5"/>
    <n v="705.14"/>
    <n v="62"/>
    <n v="1"/>
    <x v="0"/>
    <x v="0"/>
    <x v="6"/>
  </r>
  <r>
    <s v="3578308"/>
    <x v="1"/>
    <s v="Sun Country Homes(KSN)"/>
    <s v="12813 NE 104th St"/>
    <s v="Vancouver"/>
    <s v="WA"/>
    <s v="720"/>
    <x v="1"/>
    <x v="1"/>
    <x v="3"/>
    <m/>
    <x v="5"/>
    <n v="693.07"/>
    <n v="22"/>
    <n v="1"/>
    <x v="0"/>
    <x v="0"/>
    <x v="6"/>
  </r>
  <r>
    <s v="3578309"/>
    <x v="1"/>
    <s v="Sun Country Homes(KSN)"/>
    <s v="12915 NE 104th St"/>
    <s v="Vancouver"/>
    <s v="WA"/>
    <s v="720"/>
    <x v="1"/>
    <x v="1"/>
    <x v="3"/>
    <m/>
    <x v="5"/>
    <n v="693.82"/>
    <n v="26"/>
    <n v="1"/>
    <x v="0"/>
    <x v="0"/>
    <x v="6"/>
  </r>
  <r>
    <s v="3578317"/>
    <x v="1"/>
    <s v="Spectra Homes Inc(CRM)"/>
    <s v="715 NW 108th Cir"/>
    <s v="Vancouver"/>
    <s v="WA"/>
    <s v="720"/>
    <x v="1"/>
    <x v="1"/>
    <x v="3"/>
    <m/>
    <x v="5"/>
    <n v="664.81"/>
    <n v="24"/>
    <n v="1"/>
    <x v="0"/>
    <x v="0"/>
    <x v="6"/>
  </r>
  <r>
    <s v="3578318"/>
    <x v="1"/>
    <s v="Spectra Homes Inc(CRM)"/>
    <s v="722 NW 108th Cir"/>
    <s v="Vancouver"/>
    <s v="WA"/>
    <s v="720"/>
    <x v="1"/>
    <x v="1"/>
    <x v="3"/>
    <m/>
    <x v="5"/>
    <n v="630.37"/>
    <n v="35"/>
    <n v="1"/>
    <x v="0"/>
    <x v="0"/>
    <x v="6"/>
  </r>
  <r>
    <s v="3578367"/>
    <x v="1"/>
    <s v="Kingston Homes LLC(JMC)"/>
    <s v="13113 NE 56th Ave"/>
    <s v="Vancouver"/>
    <s v="WA"/>
    <s v="720"/>
    <x v="1"/>
    <x v="1"/>
    <x v="3"/>
    <m/>
    <x v="5"/>
    <n v="664.24"/>
    <n v="21"/>
    <n v="1"/>
    <x v="0"/>
    <x v="0"/>
    <x v="6"/>
  </r>
  <r>
    <s v="3578434"/>
    <x v="1"/>
    <s v="Helmes Inc(JMC)"/>
    <s v="12911 NE 55th Ave"/>
    <s v="Vancouver"/>
    <s v="WA"/>
    <s v="720"/>
    <x v="1"/>
    <x v="1"/>
    <x v="3"/>
    <m/>
    <x v="5"/>
    <n v="664.81"/>
    <n v="24"/>
    <n v="1"/>
    <x v="0"/>
    <x v="0"/>
    <x v="6"/>
  </r>
  <r>
    <s v="3578452"/>
    <x v="1"/>
    <s v="D R Horton Inc Portland(JMC)"/>
    <s v="7415 N 93rd Ave"/>
    <s v="Camas"/>
    <s v="WA"/>
    <s v="720"/>
    <x v="1"/>
    <x v="1"/>
    <x v="3"/>
    <m/>
    <x v="5"/>
    <n v="665.75"/>
    <n v="29"/>
    <n v="1"/>
    <x v="0"/>
    <x v="0"/>
    <x v="6"/>
  </r>
  <r>
    <s v="3578466"/>
    <x v="1"/>
    <s v="Whipple Creek Village LLC(JMC)"/>
    <s v="17402 NE 16th Ave"/>
    <s v="Ridgefield"/>
    <s v="WA"/>
    <s v="720"/>
    <x v="1"/>
    <x v="1"/>
    <x v="3"/>
    <m/>
    <x v="5"/>
    <n v="699.06"/>
    <n v="30"/>
    <n v="1"/>
    <x v="0"/>
    <x v="0"/>
    <x v="6"/>
  </r>
  <r>
    <s v="3578484"/>
    <x v="1"/>
    <s v="D R Horton Inc Portland(JMC)"/>
    <s v="6952 N 94th Ave"/>
    <s v="Camas"/>
    <s v="WA"/>
    <s v="720"/>
    <x v="1"/>
    <x v="1"/>
    <x v="3"/>
    <m/>
    <x v="5"/>
    <n v="665.18"/>
    <n v="26"/>
    <n v="1"/>
    <x v="0"/>
    <x v="0"/>
    <x v="6"/>
  </r>
  <r>
    <s v="3578485"/>
    <x v="1"/>
    <s v="D R Horton Inc Portland(JMC)"/>
    <s v="6960 N 94th Ave"/>
    <s v="Camas"/>
    <s v="WA"/>
    <s v="720"/>
    <x v="1"/>
    <x v="1"/>
    <x v="3"/>
    <m/>
    <x v="5"/>
    <n v="665.75"/>
    <n v="29"/>
    <n v="1"/>
    <x v="0"/>
    <x v="0"/>
    <x v="6"/>
  </r>
  <r>
    <s v="3578487"/>
    <x v="1"/>
    <s v="D R Horton Inc Portland(JMC)"/>
    <s v="6968 N 94th Ave"/>
    <s v="Camas"/>
    <s v="WA"/>
    <s v="720"/>
    <x v="1"/>
    <x v="1"/>
    <x v="3"/>
    <m/>
    <x v="5"/>
    <n v="665.18"/>
    <n v="26"/>
    <n v="1"/>
    <x v="0"/>
    <x v="0"/>
    <x v="6"/>
  </r>
  <r>
    <s v="3578488"/>
    <x v="1"/>
    <s v="D R Horton Inc Portland(JMC)"/>
    <s v="7001 N 94th Ave"/>
    <s v="Camas"/>
    <s v="WA"/>
    <s v="720"/>
    <x v="1"/>
    <x v="1"/>
    <x v="3"/>
    <m/>
    <x v="5"/>
    <n v="665.56"/>
    <n v="28"/>
    <n v="1"/>
    <x v="0"/>
    <x v="0"/>
    <x v="6"/>
  </r>
  <r>
    <s v="3578489"/>
    <x v="1"/>
    <s v="D R Horton Inc Portland(JMC)"/>
    <s v="6979 N 94th Ave"/>
    <s v="Camas"/>
    <s v="WA"/>
    <s v="720"/>
    <x v="1"/>
    <x v="1"/>
    <x v="3"/>
    <m/>
    <x v="5"/>
    <n v="666.9"/>
    <n v="35"/>
    <n v="1"/>
    <x v="0"/>
    <x v="0"/>
    <x v="6"/>
  </r>
  <r>
    <s v="3578493"/>
    <x v="1"/>
    <s v="D R Horton Inc Portland(JMC)"/>
    <s v="2904 S Cherry Grove Way"/>
    <s v="Ridgefield"/>
    <s v="WA"/>
    <s v="720"/>
    <x v="1"/>
    <x v="1"/>
    <x v="3"/>
    <m/>
    <x v="5"/>
    <n v="666.33"/>
    <n v="32"/>
    <n v="1"/>
    <x v="0"/>
    <x v="0"/>
    <x v="6"/>
  </r>
  <r>
    <s v="3578494"/>
    <x v="1"/>
    <s v="D R Horton Inc Portland(JMC)"/>
    <s v="2746 S Cherry Grove Way"/>
    <s v="Ridgefield"/>
    <s v="WA"/>
    <s v="720"/>
    <x v="1"/>
    <x v="1"/>
    <x v="3"/>
    <m/>
    <x v="5"/>
    <n v="666.33"/>
    <n v="32"/>
    <n v="1"/>
    <x v="0"/>
    <x v="0"/>
    <x v="6"/>
  </r>
  <r>
    <s v="3578539"/>
    <x v="1"/>
    <s v="GA Construction Inc(CRM)"/>
    <s v="16915 NE 28th Way"/>
    <s v="Vancouver"/>
    <s v="WA"/>
    <s v="720"/>
    <x v="1"/>
    <x v="1"/>
    <x v="3"/>
    <m/>
    <x v="5"/>
    <n v="699.45"/>
    <n v="32"/>
    <n v="1"/>
    <x v="0"/>
    <x v="0"/>
    <x v="6"/>
  </r>
  <r>
    <s v="3578555"/>
    <x v="1"/>
    <s v="Helmes Inc(JMC)"/>
    <s v="8412 NE 166th Ave"/>
    <s v="Vancouver"/>
    <s v="WA"/>
    <s v="720"/>
    <x v="1"/>
    <x v="1"/>
    <x v="3"/>
    <m/>
    <x v="5"/>
    <n v="660.36"/>
    <n v="23"/>
    <n v="1"/>
    <x v="0"/>
    <x v="0"/>
    <x v="6"/>
  </r>
  <r>
    <s v="3578556"/>
    <x v="1"/>
    <s v="Helmes Inc(JRH)"/>
    <s v="8413 NE 166th Ave"/>
    <s v="Vancouver"/>
    <s v="WA"/>
    <s v="720"/>
    <x v="1"/>
    <x v="1"/>
    <x v="3"/>
    <m/>
    <x v="5"/>
    <n v="660.36"/>
    <n v="23"/>
    <n v="1"/>
    <x v="0"/>
    <x v="0"/>
    <x v="6"/>
  </r>
  <r>
    <s v="3578562"/>
    <x v="1"/>
    <s v="Pacific Lifestyle Homes(JMC)"/>
    <s v="16132 NE 9th Way"/>
    <s v="Vancouver"/>
    <s v="WA"/>
    <s v="720"/>
    <x v="1"/>
    <x v="1"/>
    <x v="3"/>
    <m/>
    <x v="5"/>
    <n v="697.55"/>
    <n v="22"/>
    <n v="1"/>
    <x v="0"/>
    <x v="0"/>
    <x v="6"/>
  </r>
  <r>
    <s v="3578566"/>
    <x v="1"/>
    <s v="David Weekley Homes(JMC)"/>
    <s v="7502 NE 172th Pl"/>
    <s v="Vancouver"/>
    <s v="WA"/>
    <s v="720"/>
    <x v="1"/>
    <x v="1"/>
    <x v="3"/>
    <m/>
    <x v="5"/>
    <n v="660.36"/>
    <n v="23"/>
    <n v="1"/>
    <x v="0"/>
    <x v="0"/>
    <x v="6"/>
  </r>
  <r>
    <s v="3578593"/>
    <x v="1"/>
    <s v="North Columbia Homes(JMC)"/>
    <s v="9500 NE 157th Ct"/>
    <s v="Vancouver"/>
    <s v="WA"/>
    <s v="720"/>
    <x v="1"/>
    <x v="1"/>
    <x v="3"/>
    <m/>
    <x v="5"/>
    <n v="660.74"/>
    <n v="25"/>
    <n v="1"/>
    <x v="0"/>
    <x v="0"/>
    <x v="6"/>
  </r>
  <r>
    <s v="3578616"/>
    <x v="1"/>
    <s v="Pacific Lifestyle Homes(CRM)"/>
    <s v="11206 NE 68th Ave"/>
    <s v="Vancouver"/>
    <s v="WA"/>
    <s v="720"/>
    <x v="1"/>
    <x v="1"/>
    <x v="3"/>
    <m/>
    <x v="5"/>
    <n v="697.36"/>
    <n v="21"/>
    <n v="1"/>
    <x v="0"/>
    <x v="0"/>
    <x v="6"/>
  </r>
  <r>
    <s v="3578620"/>
    <x v="1"/>
    <s v="LGI Homes Oregon LLC(CRM)"/>
    <s v="11902 NE 111th Cir"/>
    <s v="Vancouver"/>
    <s v="WA"/>
    <s v="720"/>
    <x v="1"/>
    <x v="1"/>
    <x v="3"/>
    <m/>
    <x v="5"/>
    <n v="659.79"/>
    <n v="20"/>
    <n v="1"/>
    <x v="0"/>
    <x v="0"/>
    <x v="6"/>
  </r>
  <r>
    <s v="3578622"/>
    <x v="1"/>
    <s v="LGI Homes Oregon LLC(CRM)"/>
    <s v="11904 NE 111th Cir"/>
    <s v="Vancouver"/>
    <s v="WA"/>
    <s v="720"/>
    <x v="1"/>
    <x v="1"/>
    <x v="3"/>
    <m/>
    <x v="5"/>
    <n v="658.85"/>
    <n v="15"/>
    <n v="1"/>
    <x v="0"/>
    <x v="0"/>
    <x v="6"/>
  </r>
  <r>
    <s v="3578623"/>
    <x v="1"/>
    <s v="LGI Homes Oregon LLC(CRM)"/>
    <s v="11906 NE 111th Cir"/>
    <s v="Vancouver"/>
    <s v="WA"/>
    <s v="720"/>
    <x v="1"/>
    <x v="1"/>
    <x v="3"/>
    <m/>
    <x v="5"/>
    <n v="659.41"/>
    <n v="18"/>
    <n v="1"/>
    <x v="0"/>
    <x v="0"/>
    <x v="6"/>
  </r>
  <r>
    <s v="3578624"/>
    <x v="1"/>
    <s v="LGI Homes Oregon LLC(CRM)"/>
    <s v="11908 NE 111th Cir"/>
    <s v="Vancouver"/>
    <s v="WA"/>
    <s v="720"/>
    <x v="1"/>
    <x v="1"/>
    <x v="3"/>
    <m/>
    <x v="5"/>
    <n v="659.79"/>
    <n v="20"/>
    <n v="1"/>
    <x v="0"/>
    <x v="0"/>
    <x v="6"/>
  </r>
  <r>
    <s v="3578625"/>
    <x v="1"/>
    <s v="LGI Homes Oregon LLC(CRM)"/>
    <s v="11910 NE 111th Cir"/>
    <s v="Vancouver"/>
    <s v="WA"/>
    <s v="720"/>
    <x v="1"/>
    <x v="1"/>
    <x v="3"/>
    <m/>
    <x v="5"/>
    <n v="1982.22"/>
    <n v="40"/>
    <n v="1"/>
    <x v="0"/>
    <x v="0"/>
    <x v="6"/>
  </r>
  <r>
    <s v="3578641"/>
    <x v="1"/>
    <s v="Kingston Homes LLC(KSN)"/>
    <s v="7909 NE 186th Ave"/>
    <s v="Vancouver"/>
    <s v="WA"/>
    <s v="720"/>
    <x v="1"/>
    <x v="1"/>
    <x v="3"/>
    <m/>
    <x v="5"/>
    <n v="693.45"/>
    <n v="24"/>
    <n v="1"/>
    <x v="0"/>
    <x v="0"/>
    <x v="6"/>
  </r>
  <r>
    <s v="3578642"/>
    <x v="1"/>
    <s v="Aho Construction(CRM)"/>
    <s v="12907 NE 61st Ave"/>
    <s v="Vancouver"/>
    <s v="WA"/>
    <s v="720"/>
    <x v="1"/>
    <x v="1"/>
    <x v="3"/>
    <m/>
    <x v="5"/>
    <n v="664.62"/>
    <n v="23"/>
    <n v="1"/>
    <x v="0"/>
    <x v="0"/>
    <x v="6"/>
  </r>
  <r>
    <s v="3578674"/>
    <x v="1"/>
    <s v="Lennar Northwest Inc(KSN)"/>
    <s v="8601 N Appleton St"/>
    <s v="Camas"/>
    <s v="WA"/>
    <s v="720"/>
    <x v="1"/>
    <x v="1"/>
    <x v="3"/>
    <m/>
    <x v="5"/>
    <n v="665.56"/>
    <n v="28"/>
    <n v="1"/>
    <x v="0"/>
    <x v="0"/>
    <x v="6"/>
  </r>
  <r>
    <s v="3578675"/>
    <x v="1"/>
    <s v="Lennar Northwest Inc(KSN)"/>
    <s v="8613 N Appleton St"/>
    <s v="Camas"/>
    <s v="WA"/>
    <s v="720"/>
    <x v="1"/>
    <x v="1"/>
    <x v="3"/>
    <m/>
    <x v="5"/>
    <n v="665.56"/>
    <n v="28"/>
    <n v="1"/>
    <x v="0"/>
    <x v="0"/>
    <x v="6"/>
  </r>
  <r>
    <s v="3578678"/>
    <x v="1"/>
    <s v="Kingston Homes LLC(CRM)"/>
    <s v="5905 NE 130th St"/>
    <s v="Vancouver"/>
    <s v="WA"/>
    <s v="720"/>
    <x v="1"/>
    <x v="1"/>
    <x v="3"/>
    <m/>
    <x v="5"/>
    <n v="664.62"/>
    <n v="23"/>
    <n v="1"/>
    <x v="0"/>
    <x v="0"/>
    <x v="6"/>
  </r>
  <r>
    <s v="3578691"/>
    <x v="1"/>
    <s v="Pacific Lifestyle Homes(MRE)"/>
    <s v="5045 S 19th St"/>
    <s v="Ridgefield"/>
    <s v="WA"/>
    <s v="720"/>
    <x v="1"/>
    <x v="1"/>
    <x v="3"/>
    <m/>
    <x v="5"/>
    <n v="697.55"/>
    <n v="22"/>
    <n v="1"/>
    <x v="0"/>
    <x v="0"/>
    <x v="6"/>
  </r>
  <r>
    <s v="3578716"/>
    <x v="1"/>
    <s v="Manor Homes Washington Inc(MRE)"/>
    <s v="13022 NE 24th Cir"/>
    <s v="Vancouver"/>
    <s v="WA"/>
    <s v="720"/>
    <x v="1"/>
    <x v="1"/>
    <x v="3"/>
    <m/>
    <x v="5"/>
    <n v="707.24"/>
    <n v="73"/>
    <n v="1"/>
    <x v="0"/>
    <x v="0"/>
    <x v="6"/>
  </r>
  <r>
    <s v="3578722"/>
    <x v="1"/>
    <s v="Cascade West Development(MRE)"/>
    <s v="18300 NE 79th St"/>
    <s v="Vancouver"/>
    <s v="WA"/>
    <s v="720"/>
    <x v="1"/>
    <x v="1"/>
    <x v="3"/>
    <m/>
    <x v="5"/>
    <n v="660.74"/>
    <n v="25"/>
    <n v="1"/>
    <x v="0"/>
    <x v="0"/>
    <x v="6"/>
  </r>
  <r>
    <s v="3578723"/>
    <x v="1"/>
    <s v="Aho Construction(MRE)"/>
    <s v="10616 NE 99th Ave"/>
    <s v="Vancouver"/>
    <s v="WA"/>
    <s v="720"/>
    <x v="1"/>
    <x v="1"/>
    <x v="3"/>
    <m/>
    <x v="5"/>
    <n v="664.81"/>
    <n v="24"/>
    <n v="1"/>
    <x v="0"/>
    <x v="0"/>
    <x v="6"/>
  </r>
  <r>
    <s v="3578858"/>
    <x v="1"/>
    <s v="NW Elite Homes Corp(CRM)"/>
    <s v="2208 NE Brendan Cir"/>
    <s v="Vancouver"/>
    <s v="WA"/>
    <s v="720"/>
    <x v="1"/>
    <x v="1"/>
    <x v="3"/>
    <m/>
    <x v="5"/>
    <n v="699.06"/>
    <n v="30"/>
    <n v="1"/>
    <x v="0"/>
    <x v="0"/>
    <x v="6"/>
  </r>
  <r>
    <s v="3578873"/>
    <x v="1"/>
    <s v="Whipple Creek Village LLC(JMC)"/>
    <s v="17328 NE 16th Ave"/>
    <s v="Ridgefield"/>
    <s v="WA"/>
    <s v="720"/>
    <x v="1"/>
    <x v="1"/>
    <x v="3"/>
    <m/>
    <x v="5"/>
    <n v="924.08"/>
    <n v="57"/>
    <n v="1"/>
    <x v="0"/>
    <x v="0"/>
    <x v="6"/>
  </r>
  <r>
    <s v="3578874"/>
    <x v="1"/>
    <s v="Whipple Creek Village LLC(JMC)"/>
    <s v="17332 NE 16th Ave"/>
    <s v="Ridgefield"/>
    <s v="WA"/>
    <s v="720"/>
    <x v="1"/>
    <x v="1"/>
    <x v="3"/>
    <m/>
    <x v="5"/>
    <n v="918.51"/>
    <n v="28"/>
    <n v="1"/>
    <x v="0"/>
    <x v="0"/>
    <x v="6"/>
  </r>
  <r>
    <s v="3578912"/>
    <x v="1"/>
    <s v="Aho Construction(CRM)"/>
    <s v="6609 NE 134th St"/>
    <s v="Vancouver"/>
    <s v="WA"/>
    <s v="720"/>
    <x v="1"/>
    <x v="1"/>
    <x v="3"/>
    <m/>
    <x v="5"/>
    <n v="664.81"/>
    <n v="24"/>
    <n v="1"/>
    <x v="0"/>
    <x v="0"/>
    <x v="6"/>
  </r>
  <r>
    <s v="3578935"/>
    <x v="1"/>
    <s v="Lennar Northwest Inc(CRM)"/>
    <s v="13410 NE 114th Way"/>
    <s v="Brush Prairie"/>
    <s v="WA"/>
    <s v="720"/>
    <x v="1"/>
    <x v="1"/>
    <x v="3"/>
    <m/>
    <x v="5"/>
    <n v="662.26"/>
    <n v="33"/>
    <n v="1"/>
    <x v="0"/>
    <x v="0"/>
    <x v="6"/>
  </r>
  <r>
    <s v="3578936"/>
    <x v="1"/>
    <s v="Lennar Northwest Inc(CRM)"/>
    <s v="11518 NE 135th Ave"/>
    <s v="Brush Prairie"/>
    <s v="WA"/>
    <s v="720"/>
    <x v="1"/>
    <x v="1"/>
    <x v="3"/>
    <m/>
    <x v="5"/>
    <n v="662.07"/>
    <n v="32"/>
    <n v="1"/>
    <x v="0"/>
    <x v="0"/>
    <x v="6"/>
  </r>
  <r>
    <s v="3578972"/>
    <x v="1"/>
    <s v="Lennar Northwest Inc(CRM)"/>
    <s v="13415 NE 116th St"/>
    <s v="Brush Prairie"/>
    <s v="WA"/>
    <s v="720"/>
    <x v="1"/>
    <x v="1"/>
    <x v="3"/>
    <m/>
    <x v="5"/>
    <n v="662.45"/>
    <n v="34"/>
    <n v="1"/>
    <x v="0"/>
    <x v="0"/>
    <x v="6"/>
  </r>
  <r>
    <s v="3578975"/>
    <x v="1"/>
    <s v="Lennar Northwest Inc(CRM)"/>
    <s v="11514 NE 135th Ave"/>
    <s v="Brush Prairie"/>
    <s v="WA"/>
    <s v="720"/>
    <x v="1"/>
    <x v="1"/>
    <x v="3"/>
    <m/>
    <x v="5"/>
    <n v="662.07"/>
    <n v="32"/>
    <n v="1"/>
    <x v="0"/>
    <x v="0"/>
    <x v="6"/>
  </r>
  <r>
    <s v="3579021"/>
    <x v="1"/>
    <s v="Aho Construction(CRM)"/>
    <s v="6102 NE 134th St"/>
    <s v="Vancouver"/>
    <s v="WA"/>
    <s v="720"/>
    <x v="1"/>
    <x v="1"/>
    <x v="3"/>
    <m/>
    <x v="5"/>
    <n v="665.18"/>
    <n v="26"/>
    <n v="1"/>
    <x v="0"/>
    <x v="0"/>
    <x v="6"/>
  </r>
  <r>
    <s v="3579084"/>
    <x v="1"/>
    <s v="Lennar Northwest Inc(CRM)"/>
    <s v="3646 S Kennedy Dr"/>
    <s v="Ridgefield"/>
    <s v="WA"/>
    <s v="720"/>
    <x v="1"/>
    <x v="1"/>
    <x v="3"/>
    <m/>
    <x v="5"/>
    <n v="699.45"/>
    <n v="32"/>
    <n v="1"/>
    <x v="0"/>
    <x v="0"/>
    <x v="6"/>
  </r>
  <r>
    <s v="3579111"/>
    <x v="1"/>
    <s v="K H R Homes(CRM)"/>
    <s v="6609 NE 107th St"/>
    <s v="Vancouver"/>
    <s v="WA"/>
    <s v="720"/>
    <x v="1"/>
    <x v="1"/>
    <x v="3"/>
    <m/>
    <x v="5"/>
    <n v="696.98"/>
    <n v="19"/>
    <n v="1"/>
    <x v="0"/>
    <x v="0"/>
    <x v="6"/>
  </r>
  <r>
    <s v="3579136"/>
    <x v="1"/>
    <s v="David Weekley Homes(CRM)"/>
    <s v="17400 NE 77th St"/>
    <s v="Vancouver"/>
    <s v="WA"/>
    <s v="720"/>
    <x v="1"/>
    <x v="1"/>
    <x v="3"/>
    <m/>
    <x v="5"/>
    <n v="693.26"/>
    <n v="23"/>
    <n v="1"/>
    <x v="0"/>
    <x v="0"/>
    <x v="6"/>
  </r>
  <r>
    <s v="3579172"/>
    <x v="1"/>
    <s v="GR Investment Properties LLC(KSN)"/>
    <s v="8718 NE 43rd Pl"/>
    <s v="Vancouver"/>
    <s v="WA"/>
    <s v="720"/>
    <x v="1"/>
    <x v="1"/>
    <x v="3"/>
    <m/>
    <x v="5"/>
    <n v="702.11"/>
    <n v="46"/>
    <n v="1"/>
    <x v="0"/>
    <x v="0"/>
    <x v="6"/>
  </r>
  <r>
    <s v="3579188"/>
    <x v="1"/>
    <s v="Helmes Inc(CRM)"/>
    <s v="5214 NE 129th St"/>
    <s v="Vancouver"/>
    <s v="WA"/>
    <s v="720"/>
    <x v="1"/>
    <x v="1"/>
    <x v="3"/>
    <m/>
    <x v="5"/>
    <n v="664.05"/>
    <n v="20"/>
    <n v="1"/>
    <x v="0"/>
    <x v="0"/>
    <x v="6"/>
  </r>
  <r>
    <s v="3579224"/>
    <x v="1"/>
    <s v="Pacific Lifestyle Homes(JMC)"/>
    <s v="11307 NE 68th Ave"/>
    <s v="Vancouver"/>
    <s v="WA"/>
    <s v="720"/>
    <x v="1"/>
    <x v="1"/>
    <x v="3"/>
    <m/>
    <x v="5"/>
    <n v="692.69"/>
    <n v="20"/>
    <n v="1"/>
    <x v="0"/>
    <x v="0"/>
    <x v="6"/>
  </r>
  <r>
    <s v="3579261"/>
    <x v="1"/>
    <s v="GR Investment Properties LLC(CRM)"/>
    <s v="8730 NE 43rd Pl"/>
    <s v="Vancouver"/>
    <s v="WA"/>
    <s v="720"/>
    <x v="1"/>
    <x v="1"/>
    <x v="3"/>
    <m/>
    <x v="5"/>
    <n v="699.83"/>
    <n v="34"/>
    <n v="1"/>
    <x v="0"/>
    <x v="0"/>
    <x v="6"/>
  </r>
  <r>
    <s v="3579262"/>
    <x v="1"/>
    <s v="GR Investment Properties LLC(CRM)"/>
    <s v="8726 NE 43rd Pl"/>
    <s v="Vancouver"/>
    <s v="WA"/>
    <s v="720"/>
    <x v="1"/>
    <x v="1"/>
    <x v="3"/>
    <m/>
    <x v="5"/>
    <n v="703.06"/>
    <n v="51"/>
    <n v="1"/>
    <x v="0"/>
    <x v="0"/>
    <x v="6"/>
  </r>
  <r>
    <s v="3579263"/>
    <x v="1"/>
    <s v="GR Investment Properties LLC(CRM)"/>
    <s v="8731 NE 43rd Pl"/>
    <s v="Vancouver"/>
    <s v="WA"/>
    <s v="720"/>
    <x v="1"/>
    <x v="1"/>
    <x v="3"/>
    <m/>
    <x v="5"/>
    <n v="701.93"/>
    <n v="45"/>
    <n v="1"/>
    <x v="0"/>
    <x v="0"/>
    <x v="6"/>
  </r>
  <r>
    <s v="3579264"/>
    <x v="1"/>
    <s v="GR Investment Properties LLC(CRM)"/>
    <s v="8727 NE 43rd Pl"/>
    <s v="Vancouver"/>
    <s v="WA"/>
    <s v="720"/>
    <x v="1"/>
    <x v="1"/>
    <x v="3"/>
    <m/>
    <x v="5"/>
    <n v="701.93"/>
    <n v="45"/>
    <n v="1"/>
    <x v="0"/>
    <x v="0"/>
    <x v="6"/>
  </r>
  <r>
    <s v="3579290"/>
    <x v="1"/>
    <s v="Pacific Lifestyle Homes(CRM)"/>
    <s v="1858 S 50th Pl"/>
    <s v="Ridgefield"/>
    <s v="WA"/>
    <s v="720"/>
    <x v="1"/>
    <x v="1"/>
    <x v="3"/>
    <m/>
    <x v="5"/>
    <n v="697.93"/>
    <n v="24"/>
    <n v="1"/>
    <x v="0"/>
    <x v="0"/>
    <x v="6"/>
  </r>
  <r>
    <s v="3579335"/>
    <x v="1"/>
    <s v="D R Horton Inc Portland(MRE)"/>
    <s v="3664 NE Pioneer St"/>
    <s v="Camas"/>
    <s v="WA"/>
    <s v="720"/>
    <x v="1"/>
    <x v="1"/>
    <x v="3"/>
    <m/>
    <x v="5"/>
    <n v="665"/>
    <n v="25"/>
    <n v="1"/>
    <x v="0"/>
    <x v="0"/>
    <x v="6"/>
  </r>
  <r>
    <s v="3579337"/>
    <x v="1"/>
    <s v="D R Horton Inc Portland(MRE)"/>
    <s v="1812 NE 37th Ave"/>
    <s v="Camas"/>
    <s v="WA"/>
    <s v="720"/>
    <x v="1"/>
    <x v="1"/>
    <x v="3"/>
    <m/>
    <x v="5"/>
    <n v="665.94"/>
    <n v="30"/>
    <n v="1"/>
    <x v="0"/>
    <x v="0"/>
    <x v="6"/>
  </r>
  <r>
    <s v="3579338"/>
    <x v="1"/>
    <s v="D R Horton Inc Portland(MRE)"/>
    <s v="1814 NE 37th Ave"/>
    <s v="Camas"/>
    <s v="WA"/>
    <s v="720"/>
    <x v="1"/>
    <x v="1"/>
    <x v="3"/>
    <m/>
    <x v="5"/>
    <n v="666.33"/>
    <n v="32"/>
    <n v="1"/>
    <x v="0"/>
    <x v="0"/>
    <x v="6"/>
  </r>
  <r>
    <s v="3579339"/>
    <x v="1"/>
    <s v="D R Horton Inc Portland(MRE)"/>
    <s v="1815 NE 37th Ave"/>
    <s v="Camas"/>
    <s v="WA"/>
    <s v="720"/>
    <x v="1"/>
    <x v="1"/>
    <x v="3"/>
    <m/>
    <x v="5"/>
    <n v="665.94"/>
    <n v="30"/>
    <n v="1"/>
    <x v="0"/>
    <x v="0"/>
    <x v="6"/>
  </r>
  <r>
    <s v="3579340"/>
    <x v="1"/>
    <s v="D R Horton Inc Portland(MRE)"/>
    <s v="1813 NE 37th Ave"/>
    <s v="Camas"/>
    <s v="WA"/>
    <s v="720"/>
    <x v="1"/>
    <x v="1"/>
    <x v="3"/>
    <m/>
    <x v="5"/>
    <n v="665.94"/>
    <n v="30"/>
    <n v="1"/>
    <x v="0"/>
    <x v="0"/>
    <x v="6"/>
  </r>
  <r>
    <s v="3579414"/>
    <x v="1"/>
    <s v="K H R Homes(CRM)"/>
    <s v="6615 NE 106th Cir"/>
    <s v="Vancouver"/>
    <s v="WA"/>
    <s v="720"/>
    <x v="1"/>
    <x v="1"/>
    <x v="3"/>
    <m/>
    <x v="5"/>
    <n v="665.18"/>
    <n v="26"/>
    <n v="1"/>
    <x v="0"/>
    <x v="0"/>
    <x v="6"/>
  </r>
  <r>
    <s v="3579424"/>
    <x v="1"/>
    <s v="Affinity Homes LLC(CRM)"/>
    <s v="18409 NE 79th St"/>
    <s v="Vancouver"/>
    <s v="WA"/>
    <s v="720"/>
    <x v="1"/>
    <x v="1"/>
    <x v="3"/>
    <m/>
    <x v="5"/>
    <n v="660.55"/>
    <n v="24"/>
    <n v="1"/>
    <x v="0"/>
    <x v="0"/>
    <x v="6"/>
  </r>
  <r>
    <s v="3579473"/>
    <x v="1"/>
    <s v="Evergreen Homes NW LLC(JMC)"/>
    <s v="2403 S Royal Ct"/>
    <s v="Ridgefield"/>
    <s v="WA"/>
    <s v="720"/>
    <x v="1"/>
    <x v="1"/>
    <x v="3"/>
    <m/>
    <x v="5"/>
    <n v="669.18"/>
    <n v="47"/>
    <n v="1"/>
    <x v="0"/>
    <x v="0"/>
    <x v="6"/>
  </r>
  <r>
    <s v="3579475"/>
    <x v="1"/>
    <s v="Pacific Lifestyle Homes(JMC)"/>
    <s v="1822 S 50th Pl"/>
    <s v="Ridgefield"/>
    <s v="WA"/>
    <s v="720"/>
    <x v="1"/>
    <x v="1"/>
    <x v="3"/>
    <m/>
    <x v="5"/>
    <n v="697.17"/>
    <n v="20"/>
    <n v="1"/>
    <x v="0"/>
    <x v="0"/>
    <x v="6"/>
  </r>
  <r>
    <s v="3579578"/>
    <x v="1"/>
    <s v="Kingston Homes LLC(KSN)"/>
    <s v="13207 NE 60th Ave"/>
    <s v="Vancouver"/>
    <s v="WA"/>
    <s v="720"/>
    <x v="1"/>
    <x v="1"/>
    <x v="3"/>
    <m/>
    <x v="5"/>
    <n v="664.62"/>
    <n v="23"/>
    <n v="1"/>
    <x v="0"/>
    <x v="0"/>
    <x v="6"/>
  </r>
  <r>
    <s v="3579579"/>
    <x v="1"/>
    <s v="Kingston Homes LLC(KSN)"/>
    <s v="1258 S Fieldcrest Dr"/>
    <s v="Ridgefield"/>
    <s v="WA"/>
    <s v="720"/>
    <x v="1"/>
    <x v="1"/>
    <x v="3"/>
    <m/>
    <x v="5"/>
    <n v="671.83"/>
    <n v="61"/>
    <n v="1"/>
    <x v="0"/>
    <x v="0"/>
    <x v="6"/>
  </r>
  <r>
    <s v="3579584"/>
    <x v="1"/>
    <s v="Lennar Northwest Inc(MRE)"/>
    <s v="3608 S Star View Loop"/>
    <s v="Ridgefield"/>
    <s v="WA"/>
    <s v="720"/>
    <x v="1"/>
    <x v="1"/>
    <x v="3"/>
    <m/>
    <x v="5"/>
    <n v="664.43"/>
    <n v="22"/>
    <n v="1"/>
    <x v="0"/>
    <x v="0"/>
    <x v="6"/>
  </r>
  <r>
    <s v="3579585"/>
    <x v="1"/>
    <s v="Lennar Northwest Inc(MRE)"/>
    <s v="3603 S Star View Loop"/>
    <s v="Ridgefield"/>
    <s v="WA"/>
    <s v="720"/>
    <x v="1"/>
    <x v="1"/>
    <x v="3"/>
    <m/>
    <x v="5"/>
    <n v="665.75"/>
    <n v="29"/>
    <n v="1"/>
    <x v="0"/>
    <x v="0"/>
    <x v="6"/>
  </r>
  <r>
    <s v="3579586"/>
    <x v="1"/>
    <s v="Lennar Northwest Inc(NEC)"/>
    <s v="3607 S Star View Loop"/>
    <s v="Ridgefield"/>
    <s v="WA"/>
    <s v="720"/>
    <x v="1"/>
    <x v="1"/>
    <x v="3"/>
    <m/>
    <x v="5"/>
    <n v="665.37"/>
    <n v="27"/>
    <n v="1"/>
    <x v="0"/>
    <x v="0"/>
    <x v="6"/>
  </r>
  <r>
    <s v="3579587"/>
    <x v="1"/>
    <s v="Lennar Northwest Inc(MRE)"/>
    <s v="3614 S Star View Loop"/>
    <s v="Ridgefield"/>
    <s v="WA"/>
    <s v="720"/>
    <x v="1"/>
    <x v="1"/>
    <x v="3"/>
    <m/>
    <x v="5"/>
    <n v="665.94"/>
    <n v="30"/>
    <n v="1"/>
    <x v="0"/>
    <x v="0"/>
    <x v="6"/>
  </r>
  <r>
    <s v="3579589"/>
    <x v="1"/>
    <s v="Pahlisch Homes Inc(MRE)"/>
    <s v="1806 NW Rolling Hills Dr"/>
    <s v="Camas"/>
    <s v="WA"/>
    <s v="720"/>
    <x v="1"/>
    <x v="1"/>
    <x v="3"/>
    <m/>
    <x v="5"/>
    <n v="666.71"/>
    <n v="34"/>
    <n v="1"/>
    <x v="0"/>
    <x v="0"/>
    <x v="6"/>
  </r>
  <r>
    <s v="3579590"/>
    <x v="1"/>
    <s v="Pahlisch Homes Inc(MRE)"/>
    <s v="1682 NW Rolling Hills Dr"/>
    <s v="Camas"/>
    <s v="WA"/>
    <s v="720"/>
    <x v="1"/>
    <x v="1"/>
    <x v="3"/>
    <m/>
    <x v="5"/>
    <n v="666.33"/>
    <n v="32"/>
    <n v="1"/>
    <x v="0"/>
    <x v="0"/>
    <x v="6"/>
  </r>
  <r>
    <s v="3579599"/>
    <x v="1"/>
    <s v="Summerplace Homes(MRE)"/>
    <s v="1502 S Nighthawk Cir"/>
    <s v="Ridgefield"/>
    <s v="WA"/>
    <s v="720"/>
    <x v="1"/>
    <x v="1"/>
    <x v="3"/>
    <m/>
    <x v="5"/>
    <n v="701.93"/>
    <n v="45"/>
    <n v="1"/>
    <x v="0"/>
    <x v="0"/>
    <x v="6"/>
  </r>
  <r>
    <s v="3579638"/>
    <x v="1"/>
    <s v="Aho Construction(CRM)"/>
    <s v="6613 NE 134th St"/>
    <s v="Vancouver"/>
    <s v="WA"/>
    <s v="720"/>
    <x v="1"/>
    <x v="1"/>
    <x v="3"/>
    <m/>
    <x v="5"/>
    <n v="664.62"/>
    <n v="23"/>
    <n v="1"/>
    <x v="0"/>
    <x v="0"/>
    <x v="6"/>
  </r>
  <r>
    <s v="3579714"/>
    <x v="1"/>
    <s v="MCM of Washington Inc.(MRE)"/>
    <s v="1512 NE 172nd Cir"/>
    <s v="Ridgefield"/>
    <s v="WA"/>
    <s v="720"/>
    <x v="1"/>
    <x v="1"/>
    <x v="3"/>
    <m/>
    <x v="5"/>
    <n v="664.43"/>
    <n v="22"/>
    <n v="1"/>
    <x v="0"/>
    <x v="0"/>
    <x v="6"/>
  </r>
  <r>
    <s v="3579719"/>
    <x v="1"/>
    <s v="REO Partner LLC(MRE)"/>
    <s v="6614 NE 106th Cir"/>
    <s v="Vancouver"/>
    <s v="WA"/>
    <s v="720"/>
    <x v="1"/>
    <x v="1"/>
    <x v="3"/>
    <m/>
    <x v="5"/>
    <n v="697.36"/>
    <n v="21"/>
    <n v="1"/>
    <x v="0"/>
    <x v="0"/>
    <x v="6"/>
  </r>
  <r>
    <s v="3579720"/>
    <x v="1"/>
    <s v="REO Partner LLC(MRE)"/>
    <s v="6610 NE 106th Cir"/>
    <s v="Vancouver"/>
    <s v="WA"/>
    <s v="720"/>
    <x v="1"/>
    <x v="1"/>
    <x v="3"/>
    <m/>
    <x v="5"/>
    <n v="697.55"/>
    <n v="22"/>
    <n v="1"/>
    <x v="0"/>
    <x v="0"/>
    <x v="6"/>
  </r>
  <r>
    <s v="3579721"/>
    <x v="1"/>
    <s v="REO Partner LLC(MRE)"/>
    <s v="6601 NE 106th Cir"/>
    <s v="Vancouver"/>
    <s v="WA"/>
    <s v="720"/>
    <x v="1"/>
    <x v="1"/>
    <x v="3"/>
    <m/>
    <x v="5"/>
    <n v="697.17"/>
    <n v="20"/>
    <n v="1"/>
    <x v="0"/>
    <x v="0"/>
    <x v="6"/>
  </r>
  <r>
    <s v="3579722"/>
    <x v="1"/>
    <s v="REO Partner LLC(MRE)"/>
    <s v="6525 NE 106th Cir"/>
    <s v="Vancouver"/>
    <s v="WA"/>
    <s v="720"/>
    <x v="1"/>
    <x v="1"/>
    <x v="3"/>
    <m/>
    <x v="5"/>
    <n v="697.74"/>
    <n v="23"/>
    <n v="1"/>
    <x v="0"/>
    <x v="0"/>
    <x v="6"/>
  </r>
  <r>
    <s v="3579723"/>
    <x v="1"/>
    <s v="REO Partner LLC(MRE)"/>
    <s v="6603 NE 106th Cir"/>
    <s v="Vancouver"/>
    <s v="WA"/>
    <s v="720"/>
    <x v="1"/>
    <x v="1"/>
    <x v="3"/>
    <m/>
    <x v="5"/>
    <n v="697.74"/>
    <n v="23"/>
    <n v="1"/>
    <x v="0"/>
    <x v="0"/>
    <x v="6"/>
  </r>
  <r>
    <s v="3579753"/>
    <x v="1"/>
    <s v="Olin Homes LLC(CRM)"/>
    <s v="602 NW 20th Ave"/>
    <s v="Battle Ground"/>
    <s v="WA"/>
    <s v="720"/>
    <x v="1"/>
    <x v="1"/>
    <x v="3"/>
    <m/>
    <x v="5"/>
    <n v="637.01"/>
    <n v="70"/>
    <n v="1"/>
    <x v="0"/>
    <x v="0"/>
    <x v="6"/>
  </r>
  <r>
    <s v="3579836"/>
    <x v="1"/>
    <s v="Aho Construction(JMC)"/>
    <s v="13307 NE 61st Ave"/>
    <s v="Vancouver"/>
    <s v="WA"/>
    <s v="720"/>
    <x v="1"/>
    <x v="1"/>
    <x v="3"/>
    <m/>
    <x v="5"/>
    <n v="664.43"/>
    <n v="22"/>
    <n v="1"/>
    <x v="0"/>
    <x v="0"/>
    <x v="6"/>
  </r>
  <r>
    <s v="3579874"/>
    <x v="1"/>
    <s v="Cedar Ridge Homes(CRM)"/>
    <s v="2503 NW 19th Cir"/>
    <s v="Battle Ground"/>
    <s v="WA"/>
    <s v="720"/>
    <x v="1"/>
    <x v="1"/>
    <x v="3"/>
    <m/>
    <x v="5"/>
    <n v="699.25"/>
    <n v="31"/>
    <n v="1"/>
    <x v="0"/>
    <x v="0"/>
    <x v="6"/>
  </r>
  <r>
    <s v="3579898"/>
    <x v="1"/>
    <s v="Pacific Lifestyle Homes(KSN)"/>
    <s v="15312 NE 15th St"/>
    <s v="Vancouver"/>
    <s v="WA"/>
    <s v="720"/>
    <x v="1"/>
    <x v="1"/>
    <x v="3"/>
    <m/>
    <x v="5"/>
    <n v="697.55"/>
    <n v="22"/>
    <n v="1"/>
    <x v="0"/>
    <x v="0"/>
    <x v="6"/>
  </r>
  <r>
    <s v="3579920"/>
    <x v="1"/>
    <s v="Helmes Inc(JMC)"/>
    <s v="13102 NE 61st Ave"/>
    <s v="Vancouver"/>
    <s v="WA"/>
    <s v="720"/>
    <x v="1"/>
    <x v="1"/>
    <x v="3"/>
    <m/>
    <x v="5"/>
    <n v="664.24"/>
    <n v="21"/>
    <n v="1"/>
    <x v="0"/>
    <x v="0"/>
    <x v="6"/>
  </r>
  <r>
    <s v="3579983"/>
    <x v="1"/>
    <s v="Manor Homes Washington Inc(CRM)"/>
    <s v="10706 NE 97th Ave"/>
    <s v="Vancouver"/>
    <s v="WA"/>
    <s v="720"/>
    <x v="1"/>
    <x v="1"/>
    <x v="3"/>
    <m/>
    <x v="5"/>
    <n v="924.46"/>
    <n v="59"/>
    <n v="1"/>
    <x v="0"/>
    <x v="0"/>
    <x v="6"/>
  </r>
  <r>
    <s v="3580000"/>
    <x v="1"/>
    <s v="Whipple Creek Village LLC(CRM)"/>
    <s v="1607 NE 174th St"/>
    <s v="Ridgefield"/>
    <s v="WA"/>
    <s v="720"/>
    <x v="1"/>
    <x v="1"/>
    <x v="3"/>
    <m/>
    <x v="5"/>
    <n v="699.25"/>
    <n v="31"/>
    <n v="1"/>
    <x v="0"/>
    <x v="0"/>
    <x v="6"/>
  </r>
  <r>
    <s v="3580001"/>
    <x v="1"/>
    <s v="Whipple Creek Village LLC(CRM)"/>
    <s v="1611 NE 174th St"/>
    <s v="Ridgefield"/>
    <s v="WA"/>
    <s v="720"/>
    <x v="1"/>
    <x v="1"/>
    <x v="3"/>
    <m/>
    <x v="5"/>
    <n v="701.74"/>
    <n v="44"/>
    <n v="1"/>
    <x v="0"/>
    <x v="0"/>
    <x v="6"/>
  </r>
  <r>
    <s v="3580038"/>
    <x v="1"/>
    <s v="Cascade West Development(JMC)"/>
    <s v="13910 NW 56th Ave"/>
    <s v="Vancouver"/>
    <s v="WA"/>
    <s v="720"/>
    <x v="1"/>
    <x v="1"/>
    <x v="0"/>
    <m/>
    <x v="5"/>
    <n v="666.03"/>
    <n v="14"/>
    <n v="1"/>
    <x v="0"/>
    <x v="0"/>
    <x v="6"/>
  </r>
  <r>
    <s v="3580039"/>
    <x v="1"/>
    <s v="Cascade West Development(JMC)"/>
    <s v="14004 NW 57th Ave"/>
    <s v="Vancouver"/>
    <s v="WA"/>
    <s v="720"/>
    <x v="1"/>
    <x v="1"/>
    <x v="0"/>
    <m/>
    <x v="5"/>
    <n v="672.64"/>
    <n v="30"/>
    <n v="1"/>
    <x v="0"/>
    <x v="0"/>
    <x v="6"/>
  </r>
  <r>
    <s v="3580056"/>
    <x v="1"/>
    <s v="Pahlisch Homes Inc(JMC)"/>
    <s v="7206 NE 67th St"/>
    <s v="Vancouver"/>
    <s v="WA"/>
    <s v="720"/>
    <x v="1"/>
    <x v="1"/>
    <x v="3"/>
    <m/>
    <x v="5"/>
    <n v="664.99"/>
    <n v="25"/>
    <n v="1"/>
    <x v="0"/>
    <x v="0"/>
    <x v="6"/>
  </r>
  <r>
    <s v="3580058"/>
    <x v="1"/>
    <s v="Pahlisch Homes Inc(JMC)"/>
    <s v="6620 NE 72nd Pl"/>
    <s v="Vancouver"/>
    <s v="WA"/>
    <s v="720"/>
    <x v="1"/>
    <x v="1"/>
    <x v="3"/>
    <m/>
    <x v="5"/>
    <n v="665.55"/>
    <n v="28"/>
    <n v="1"/>
    <x v="0"/>
    <x v="0"/>
    <x v="6"/>
  </r>
  <r>
    <s v="3580091"/>
    <x v="1"/>
    <s v="Pacific Lifestyle Homes(CRM)"/>
    <s v="6811 NE 114th St"/>
    <s v="Vancouver"/>
    <s v="WA"/>
    <s v="720"/>
    <x v="1"/>
    <x v="1"/>
    <x v="3"/>
    <m/>
    <x v="5"/>
    <n v="697.35"/>
    <n v="21"/>
    <n v="1"/>
    <x v="0"/>
    <x v="0"/>
    <x v="6"/>
  </r>
  <r>
    <s v="3580109"/>
    <x v="1"/>
    <s v="Manor Homes Washington Inc(CRM)"/>
    <s v="11103 NE 97th Ave"/>
    <s v="Vancouver"/>
    <s v="WA"/>
    <s v="720"/>
    <x v="1"/>
    <x v="1"/>
    <x v="3"/>
    <m/>
    <x v="5"/>
    <n v="697.54"/>
    <n v="22"/>
    <n v="1"/>
    <x v="0"/>
    <x v="0"/>
    <x v="6"/>
  </r>
  <r>
    <s v="3580111"/>
    <x v="1"/>
    <s v="Manor Homes Washington Inc(CRM)"/>
    <s v="11114 NE 97th Ave"/>
    <s v="Vancouver"/>
    <s v="WA"/>
    <s v="720"/>
    <x v="1"/>
    <x v="1"/>
    <x v="0"/>
    <m/>
    <x v="5"/>
    <n v="668.52"/>
    <n v="20"/>
    <n v="1"/>
    <x v="0"/>
    <x v="0"/>
    <x v="6"/>
  </r>
  <r>
    <s v="3580113"/>
    <x v="1"/>
    <s v="Manor Homes Washington Inc(CRM)"/>
    <s v="9716 NE 112th Cir"/>
    <s v="Vancouver"/>
    <s v="WA"/>
    <s v="720"/>
    <x v="1"/>
    <x v="1"/>
    <x v="3"/>
    <m/>
    <x v="5"/>
    <n v="696.78"/>
    <n v="18"/>
    <n v="1"/>
    <x v="0"/>
    <x v="0"/>
    <x v="6"/>
  </r>
  <r>
    <s v="3580133"/>
    <x v="1"/>
    <s v="Anderson Construction(CRM)"/>
    <s v="15312 NE 76th Cir"/>
    <s v="Vancouver"/>
    <s v="WA"/>
    <s v="720"/>
    <x v="1"/>
    <x v="1"/>
    <x v="3"/>
    <m/>
    <x v="5"/>
    <n v="698.48"/>
    <n v="27"/>
    <n v="1"/>
    <x v="0"/>
    <x v="0"/>
    <x v="4"/>
  </r>
  <r>
    <s v="3580160"/>
    <x v="1"/>
    <s v="Cascade West Development(JMC)"/>
    <s v="14700 NW 59th Ave"/>
    <s v="Vancouver"/>
    <s v="WA"/>
    <s v="720"/>
    <x v="1"/>
    <x v="1"/>
    <x v="3"/>
    <m/>
    <x v="5"/>
    <n v="701.74"/>
    <n v="44"/>
    <n v="1"/>
    <x v="0"/>
    <x v="0"/>
    <x v="6"/>
  </r>
  <r>
    <s v="3580222"/>
    <x v="1"/>
    <s v="Richardson Custom Homes(CRM)"/>
    <s v="12520 NE 49th Ct"/>
    <s v="Vancouver"/>
    <s v="WA"/>
    <s v="720"/>
    <x v="1"/>
    <x v="1"/>
    <x v="3"/>
    <m/>
    <x v="5"/>
    <n v="669.62"/>
    <n v="49"/>
    <n v="1"/>
    <x v="0"/>
    <x v="0"/>
    <x v="6"/>
  </r>
  <r>
    <s v="3580241"/>
    <x v="1"/>
    <s v="Helmes Inc(CRM)"/>
    <s v="8117 NE 185th Ave"/>
    <s v="Vancouver"/>
    <s v="WA"/>
    <s v="720"/>
    <x v="1"/>
    <x v="1"/>
    <x v="3"/>
    <m/>
    <x v="5"/>
    <n v="695.37"/>
    <n v="22"/>
    <n v="1"/>
    <x v="0"/>
    <x v="0"/>
    <x v="6"/>
  </r>
  <r>
    <s v="3580323"/>
    <x v="1"/>
    <s v="David Weekley Homes(KSN)"/>
    <s v="7602 NE 173rd Pl"/>
    <s v="Vancouver"/>
    <s v="WA"/>
    <s v="720"/>
    <x v="1"/>
    <x v="1"/>
    <x v="3"/>
    <m/>
    <x v="5"/>
    <n v="662.16"/>
    <n v="21"/>
    <n v="1"/>
    <x v="0"/>
    <x v="0"/>
    <x v="6"/>
  </r>
  <r>
    <s v="3580326"/>
    <x v="1"/>
    <s v="Hendrickson Development Inc(JMC)"/>
    <s v="108 NE 28th St"/>
    <s v="Battle Ground"/>
    <s v="WA"/>
    <s v="720"/>
    <x v="1"/>
    <x v="1"/>
    <x v="3"/>
    <m/>
    <x v="5"/>
    <n v="701.31"/>
    <n v="30"/>
    <n v="1"/>
    <x v="0"/>
    <x v="0"/>
    <x v="6"/>
  </r>
  <r>
    <s v="3580330"/>
    <x v="1"/>
    <s v="Lennar Northwest Inc(JMC)"/>
    <s v="13408 NW 55th Ave"/>
    <s v="Vancouver"/>
    <s v="WA"/>
    <s v="720"/>
    <x v="1"/>
    <x v="1"/>
    <x v="3"/>
    <m/>
    <x v="5"/>
    <n v="666.31"/>
    <n v="32"/>
    <n v="1"/>
    <x v="0"/>
    <x v="0"/>
    <x v="6"/>
  </r>
  <r>
    <s v="3580331"/>
    <x v="1"/>
    <s v="Lennar Northwest Inc(JMC)"/>
    <s v="13906 NW 56th Ave"/>
    <s v="Vancouver"/>
    <s v="WA"/>
    <s v="720"/>
    <x v="1"/>
    <x v="1"/>
    <x v="3"/>
    <m/>
    <x v="5"/>
    <n v="666.37"/>
    <n v="32"/>
    <n v="1"/>
    <x v="0"/>
    <x v="0"/>
    <x v="6"/>
  </r>
  <r>
    <s v="3580406"/>
    <x v="1"/>
    <s v="Pacific Lifestyle Homes(KSN)"/>
    <s v="15408 NE 15th St"/>
    <s v="Vancouver"/>
    <s v="WA"/>
    <s v="720"/>
    <x v="1"/>
    <x v="1"/>
    <x v="3"/>
    <m/>
    <x v="5"/>
    <n v="698.35"/>
    <n v="26"/>
    <n v="1"/>
    <x v="0"/>
    <x v="0"/>
    <x v="6"/>
  </r>
  <r>
    <s v="3580409"/>
    <x v="1"/>
    <s v="Helmes Inc(WEB)"/>
    <s v="13310 NE 61st Ave"/>
    <s v="Vancouver"/>
    <s v="WA"/>
    <s v="720"/>
    <x v="1"/>
    <x v="1"/>
    <x v="3"/>
    <m/>
    <x v="5"/>
    <n v="664.84"/>
    <n v="24"/>
    <n v="1"/>
    <x v="0"/>
    <x v="0"/>
    <x v="6"/>
  </r>
  <r>
    <s v="3580445"/>
    <x v="1"/>
    <s v="Manor Homes Washington Inc(JMC)"/>
    <s v="12515 NE 109th St"/>
    <s v="Vancouver"/>
    <s v="WA"/>
    <s v="720"/>
    <x v="1"/>
    <x v="1"/>
    <x v="3"/>
    <m/>
    <x v="5"/>
    <n v="663.89"/>
    <n v="19"/>
    <n v="1"/>
    <x v="0"/>
    <x v="0"/>
    <x v="6"/>
  </r>
  <r>
    <s v="3580446"/>
    <x v="1"/>
    <s v="Manor Homes Washington Inc(JMC)"/>
    <s v="12527 NE 109th St"/>
    <s v="Vancouver"/>
    <s v="WA"/>
    <s v="720"/>
    <x v="1"/>
    <x v="1"/>
    <x v="3"/>
    <m/>
    <x v="5"/>
    <n v="697.58"/>
    <n v="22"/>
    <n v="1"/>
    <x v="0"/>
    <x v="0"/>
    <x v="6"/>
  </r>
  <r>
    <s v="3580447"/>
    <x v="1"/>
    <s v="Manor Homes Washington Inc(JMC)"/>
    <s v="12609 NE 109th St"/>
    <s v="Vancouver"/>
    <s v="WA"/>
    <s v="720"/>
    <x v="1"/>
    <x v="1"/>
    <x v="3"/>
    <m/>
    <x v="5"/>
    <n v="1480.06"/>
    <n v="19"/>
    <n v="1"/>
    <x v="0"/>
    <x v="0"/>
    <x v="6"/>
  </r>
  <r>
    <s v="3580461"/>
    <x v="1"/>
    <s v="D R Horton Inc Portland(JMC)"/>
    <s v="6931 N 94th Ave"/>
    <s v="Camas"/>
    <s v="WA"/>
    <s v="720"/>
    <x v="1"/>
    <x v="1"/>
    <x v="3"/>
    <m/>
    <x v="5"/>
    <n v="668.54"/>
    <n v="32"/>
    <n v="1"/>
    <x v="0"/>
    <x v="0"/>
    <x v="6"/>
  </r>
  <r>
    <s v="3580462"/>
    <x v="1"/>
    <s v="D R Horton Inc Portland(JMC)"/>
    <s v="6943 N 94th Ave"/>
    <s v="Camas"/>
    <s v="WA"/>
    <s v="720"/>
    <x v="1"/>
    <x v="1"/>
    <x v="3"/>
    <m/>
    <x v="5"/>
    <n v="668.35"/>
    <n v="31"/>
    <n v="1"/>
    <x v="0"/>
    <x v="0"/>
    <x v="6"/>
  </r>
  <r>
    <s v="3580463"/>
    <x v="1"/>
    <s v="D R Horton Inc Portland(JMC)"/>
    <s v="6946 N 94th Ave"/>
    <s v="Camas"/>
    <s v="WA"/>
    <s v="720"/>
    <x v="1"/>
    <x v="1"/>
    <x v="3"/>
    <m/>
    <x v="5"/>
    <n v="668.54"/>
    <n v="32"/>
    <n v="1"/>
    <x v="0"/>
    <x v="0"/>
    <x v="6"/>
  </r>
  <r>
    <s v="3580464"/>
    <x v="1"/>
    <s v="D R Horton Inc Portland(JMC)"/>
    <s v="6955 N 94th Ave"/>
    <s v="Camas"/>
    <s v="WA"/>
    <s v="720"/>
    <x v="1"/>
    <x v="1"/>
    <x v="3"/>
    <m/>
    <x v="5"/>
    <n v="668.92"/>
    <n v="34"/>
    <n v="1"/>
    <x v="0"/>
    <x v="0"/>
    <x v="6"/>
  </r>
  <r>
    <s v="3580466"/>
    <x v="1"/>
    <s v="D R Horton Inc Portland(JMC)"/>
    <s v="6967 N 94th Ave"/>
    <s v="Camas"/>
    <s v="WA"/>
    <s v="720"/>
    <x v="1"/>
    <x v="1"/>
    <x v="3"/>
    <m/>
    <x v="5"/>
    <n v="668.54"/>
    <n v="32"/>
    <n v="1"/>
    <x v="0"/>
    <x v="0"/>
    <x v="6"/>
  </r>
  <r>
    <s v="3580492"/>
    <x v="1"/>
    <s v="Cedar Ridge Homes(CRM)"/>
    <s v="1808 NW 26th Ave"/>
    <s v="Battle Ground"/>
    <s v="WA"/>
    <s v="720"/>
    <x v="1"/>
    <x v="1"/>
    <x v="3"/>
    <m/>
    <x v="5"/>
    <n v="699.67"/>
    <n v="21"/>
    <n v="1"/>
    <x v="0"/>
    <x v="0"/>
    <x v="6"/>
  </r>
  <r>
    <s v="3580664"/>
    <x v="1"/>
    <s v="Aho Construction(WEB)"/>
    <s v="6808 NE 134th St"/>
    <s v="Vancouver"/>
    <s v="WA"/>
    <s v="720"/>
    <x v="1"/>
    <x v="1"/>
    <x v="3"/>
    <m/>
    <x v="5"/>
    <n v="667.01"/>
    <n v="24"/>
    <n v="1"/>
    <x v="0"/>
    <x v="0"/>
    <x v="6"/>
  </r>
  <r>
    <s v="3580665"/>
    <x v="1"/>
    <s v="D R Horton Inc Portland(CRM)"/>
    <s v="500 NE 138th Pl"/>
    <s v="Vancouver"/>
    <s v="WA"/>
    <s v="720"/>
    <x v="1"/>
    <x v="1"/>
    <x v="3"/>
    <m/>
    <x v="5"/>
    <n v="673.14"/>
    <n v="56"/>
    <n v="1"/>
    <x v="0"/>
    <x v="0"/>
    <x v="6"/>
  </r>
  <r>
    <s v="3580667"/>
    <x v="1"/>
    <s v="D R Horton Inc Portland(CRM)"/>
    <s v="503 NE 137th Pl"/>
    <s v="Vancouver"/>
    <s v="WA"/>
    <s v="720"/>
    <x v="1"/>
    <x v="1"/>
    <x v="3"/>
    <m/>
    <x v="5"/>
    <n v="706.39"/>
    <n v="56"/>
    <n v="1"/>
    <x v="0"/>
    <x v="0"/>
    <x v="6"/>
  </r>
  <r>
    <s v="3580670"/>
    <x v="1"/>
    <s v="D R Horton Inc Portland(CRM)"/>
    <s v="511 NE 137th Pl"/>
    <s v="Vancouver"/>
    <s v="WA"/>
    <s v="720"/>
    <x v="1"/>
    <x v="1"/>
    <x v="3"/>
    <m/>
    <x v="5"/>
    <n v="673.53"/>
    <n v="58"/>
    <n v="1"/>
    <x v="0"/>
    <x v="0"/>
    <x v="6"/>
  </r>
  <r>
    <s v="3580672"/>
    <x v="1"/>
    <s v="D R Horton Inc Portland(CRM)"/>
    <s v="515 NE 137th Pl"/>
    <s v="Vancouver"/>
    <s v="WA"/>
    <s v="720"/>
    <x v="1"/>
    <x v="1"/>
    <x v="3"/>
    <m/>
    <x v="5"/>
    <n v="673.53"/>
    <n v="58"/>
    <n v="1"/>
    <x v="0"/>
    <x v="0"/>
    <x v="6"/>
  </r>
  <r>
    <s v="3580686"/>
    <x v="1"/>
    <s v="Helmes Inc(WEB)"/>
    <s v="8300 NE 165th Ave"/>
    <s v="Vancouver"/>
    <s v="WA"/>
    <s v="720"/>
    <x v="1"/>
    <x v="1"/>
    <x v="3"/>
    <m/>
    <x v="5"/>
    <n v="663.88"/>
    <n v="30"/>
    <n v="1"/>
    <x v="0"/>
    <x v="0"/>
    <x v="6"/>
  </r>
  <r>
    <s v="3580687"/>
    <x v="1"/>
    <s v="Helmes Inc(WEB)"/>
    <s v="8407 NE 165th Ave"/>
    <s v="Vancouver"/>
    <s v="WA"/>
    <s v="720"/>
    <x v="1"/>
    <x v="1"/>
    <x v="3"/>
    <m/>
    <x v="5"/>
    <n v="662.35"/>
    <n v="22"/>
    <n v="1"/>
    <x v="0"/>
    <x v="0"/>
    <x v="6"/>
  </r>
  <r>
    <s v="3580688"/>
    <x v="1"/>
    <s v="Helmes Inc(WEB)"/>
    <s v="1002 S 50th Ct"/>
    <s v="Ridgefield"/>
    <s v="WA"/>
    <s v="720"/>
    <x v="1"/>
    <x v="1"/>
    <x v="3"/>
    <m/>
    <x v="5"/>
    <n v="667.59"/>
    <n v="27"/>
    <n v="1"/>
    <x v="0"/>
    <x v="0"/>
    <x v="6"/>
  </r>
  <r>
    <s v="3580690"/>
    <x v="1"/>
    <s v="Helmes Inc(WEB)"/>
    <s v="1009 S 50th Ct"/>
    <s v="Ridgefield"/>
    <s v="WA"/>
    <s v="720"/>
    <x v="1"/>
    <x v="1"/>
    <x v="3"/>
    <m/>
    <x v="5"/>
    <n v="667.01"/>
    <n v="24"/>
    <n v="1"/>
    <x v="0"/>
    <x v="0"/>
    <x v="6"/>
  </r>
  <r>
    <s v="3580701"/>
    <x v="1"/>
    <s v="D R Horton Inc Portland(KSN)"/>
    <s v="2002 S Taverner Dr"/>
    <s v="Ridgefield"/>
    <s v="WA"/>
    <s v="720"/>
    <x v="1"/>
    <x v="1"/>
    <x v="3"/>
    <m/>
    <x v="5"/>
    <n v="1001.62"/>
    <n v="105"/>
    <n v="1"/>
    <x v="0"/>
    <x v="0"/>
    <x v="6"/>
  </r>
  <r>
    <s v="3580702"/>
    <x v="1"/>
    <s v="D R Horton Inc Portland(KSN)"/>
    <s v="2010 S Taverner Dr"/>
    <s v="Ridgefield"/>
    <s v="WA"/>
    <s v="720"/>
    <x v="1"/>
    <x v="1"/>
    <x v="3"/>
    <m/>
    <x v="5"/>
    <n v="676.2"/>
    <n v="72"/>
    <n v="1"/>
    <x v="0"/>
    <x v="0"/>
    <x v="6"/>
  </r>
  <r>
    <s v="3580703"/>
    <x v="1"/>
    <s v="D R Horton Inc Portland(KSN)"/>
    <s v="1916 S Robin Way"/>
    <s v="Ridgefield"/>
    <s v="WA"/>
    <s v="720"/>
    <x v="1"/>
    <x v="1"/>
    <x v="3"/>
    <m/>
    <x v="5"/>
    <n v="667.21"/>
    <n v="25"/>
    <n v="1"/>
    <x v="0"/>
    <x v="0"/>
    <x v="6"/>
  </r>
  <r>
    <s v="3580704"/>
    <x v="1"/>
    <s v="D R Horton Inc Portland(KSN)"/>
    <s v="1910 S Robin Way"/>
    <s v="Ridgefield"/>
    <s v="WA"/>
    <s v="720"/>
    <x v="1"/>
    <x v="1"/>
    <x v="3"/>
    <m/>
    <x v="5"/>
    <n v="667.59"/>
    <n v="27"/>
    <n v="1"/>
    <x v="0"/>
    <x v="0"/>
    <x v="6"/>
  </r>
  <r>
    <s v="3580705"/>
    <x v="1"/>
    <s v="D R Horton Inc Portland(KSN)"/>
    <s v="2021 S Meadowlark Dr"/>
    <s v="Ridgefield"/>
    <s v="WA"/>
    <s v="720"/>
    <x v="1"/>
    <x v="1"/>
    <x v="3"/>
    <m/>
    <x v="5"/>
    <n v="701.6"/>
    <n v="31"/>
    <n v="1"/>
    <x v="0"/>
    <x v="0"/>
    <x v="6"/>
  </r>
  <r>
    <s v="3580706"/>
    <x v="1"/>
    <s v="D R Horton Inc Portland(KSN)"/>
    <s v="2050 S Chukar Dr"/>
    <s v="Ridgefield"/>
    <s v="WA"/>
    <s v="720"/>
    <x v="1"/>
    <x v="1"/>
    <x v="3"/>
    <m/>
    <x v="5"/>
    <n v="667.01"/>
    <n v="24"/>
    <n v="1"/>
    <x v="0"/>
    <x v="0"/>
    <x v="6"/>
  </r>
  <r>
    <s v="3580707"/>
    <x v="1"/>
    <s v="D R Horton Inc Portland(KSN)"/>
    <s v="2029 S Meadowlark Dr"/>
    <s v="Ridgefield"/>
    <s v="WA"/>
    <s v="720"/>
    <x v="1"/>
    <x v="1"/>
    <x v="3"/>
    <m/>
    <x v="5"/>
    <n v="667.21"/>
    <n v="25"/>
    <n v="1"/>
    <x v="0"/>
    <x v="0"/>
    <x v="6"/>
  </r>
  <r>
    <s v="3580732"/>
    <x v="1"/>
    <s v="Ginn Homes LLC(KSN)"/>
    <s v="14505 NE 18th Ct"/>
    <s v="Vancouver"/>
    <s v="WA"/>
    <s v="720"/>
    <x v="1"/>
    <x v="1"/>
    <x v="3"/>
    <m/>
    <x v="5"/>
    <n v="699.47"/>
    <n v="20"/>
    <n v="1"/>
    <x v="0"/>
    <x v="0"/>
    <x v="6"/>
  </r>
  <r>
    <s v="3580733"/>
    <x v="1"/>
    <s v="Ginn Homes LLC(KSN)"/>
    <s v="14509 NE 18th Ct"/>
    <s v="Vancouver"/>
    <s v="WA"/>
    <s v="720"/>
    <x v="1"/>
    <x v="1"/>
    <x v="3"/>
    <m/>
    <x v="5"/>
    <n v="702.34"/>
    <n v="35"/>
    <n v="1"/>
    <x v="0"/>
    <x v="0"/>
    <x v="6"/>
  </r>
  <r>
    <s v="3580747"/>
    <x v="1"/>
    <s v="Lennar Northwest Inc(CRM)"/>
    <s v="3638 S Kennedy Dr"/>
    <s v="Ridgefield"/>
    <s v="WA"/>
    <s v="720"/>
    <x v="1"/>
    <x v="1"/>
    <x v="3"/>
    <m/>
    <x v="5"/>
    <n v="701.39"/>
    <n v="30"/>
    <n v="1"/>
    <x v="0"/>
    <x v="0"/>
    <x v="6"/>
  </r>
  <r>
    <s v="3580761"/>
    <x v="1"/>
    <s v="Lennar Northwest Inc(JMC)"/>
    <s v="3619 S Star View Loop"/>
    <s v="Ridgefield"/>
    <s v="WA"/>
    <s v="720"/>
    <x v="1"/>
    <x v="1"/>
    <x v="3"/>
    <m/>
    <x v="5"/>
    <n v="667.4"/>
    <n v="26"/>
    <n v="1"/>
    <x v="0"/>
    <x v="0"/>
    <x v="6"/>
  </r>
  <r>
    <s v="3580772"/>
    <x v="1"/>
    <s v="Lennar Northwest Inc(JMC)"/>
    <s v="3511 S Willow Dr S"/>
    <s v="Ridgefield"/>
    <s v="WA"/>
    <s v="720"/>
    <x v="1"/>
    <x v="1"/>
    <x v="3"/>
    <m/>
    <x v="5"/>
    <n v="702.34"/>
    <n v="35"/>
    <n v="1"/>
    <x v="0"/>
    <x v="0"/>
    <x v="6"/>
  </r>
  <r>
    <s v="3580841"/>
    <x v="1"/>
    <s v="North Columbia Homes(CRM)"/>
    <s v="11411 SE 11th Cir"/>
    <s v="Vancouver"/>
    <s v="WA"/>
    <s v="720"/>
    <x v="1"/>
    <x v="1"/>
    <x v="3"/>
    <m/>
    <x v="5"/>
    <n v="670.84"/>
    <n v="44"/>
    <n v="1"/>
    <x v="0"/>
    <x v="0"/>
    <x v="6"/>
  </r>
  <r>
    <s v="3580864"/>
    <x v="1"/>
    <s v="Whipple Creek Village LLC(KSN)"/>
    <s v="1615 NE 174th St"/>
    <s v="Ridgefield"/>
    <s v="WA"/>
    <s v="720"/>
    <x v="1"/>
    <x v="1"/>
    <x v="3"/>
    <m/>
    <x v="5"/>
    <n v="704.84"/>
    <n v="48"/>
    <n v="1"/>
    <x v="0"/>
    <x v="0"/>
    <x v="6"/>
  </r>
  <r>
    <s v="3580865"/>
    <x v="1"/>
    <s v="Whipple Creek Village LLC(KSN)"/>
    <s v="1619 NE 174th St"/>
    <s v="Ridgefield"/>
    <s v="WA"/>
    <s v="720"/>
    <x v="1"/>
    <x v="1"/>
    <x v="3"/>
    <m/>
    <x v="5"/>
    <n v="700.44"/>
    <n v="25"/>
    <n v="1"/>
    <x v="0"/>
    <x v="0"/>
    <x v="6"/>
  </r>
  <r>
    <s v="3580892"/>
    <x v="1"/>
    <s v="Urban Northwest Homes LLC(JMC)"/>
    <s v="11223 NE 137th Ave"/>
    <s v="Vancouver"/>
    <s v="WA"/>
    <s v="720"/>
    <x v="1"/>
    <x v="1"/>
    <x v="3"/>
    <m/>
    <x v="5"/>
    <n v="667.01"/>
    <n v="24"/>
    <n v="1"/>
    <x v="0"/>
    <x v="0"/>
    <x v="6"/>
  </r>
  <r>
    <s v="3580933"/>
    <x v="1"/>
    <s v="Cascade West Development(CRM)"/>
    <s v="1903 NW 33rd Way"/>
    <s v="Camas"/>
    <s v="WA"/>
    <s v="720"/>
    <x v="1"/>
    <x v="1"/>
    <x v="3"/>
    <m/>
    <x v="5"/>
    <n v="672.38"/>
    <n v="52"/>
    <n v="1"/>
    <x v="0"/>
    <x v="0"/>
    <x v="6"/>
  </r>
  <r>
    <s v="3580934"/>
    <x v="1"/>
    <s v="Cascade West Development(CRM)"/>
    <s v="1912 NW 33rd Way"/>
    <s v="Camas"/>
    <s v="WA"/>
    <s v="720"/>
    <x v="1"/>
    <x v="1"/>
    <x v="3"/>
    <m/>
    <x v="5"/>
    <n v="666.63"/>
    <n v="22"/>
    <n v="1"/>
    <x v="0"/>
    <x v="0"/>
    <x v="6"/>
  </r>
  <r>
    <s v="3580935"/>
    <x v="1"/>
    <s v="Cascade West Development(CRM)"/>
    <s v="1917 NW Tanner Ct"/>
    <s v="Camas"/>
    <s v="WA"/>
    <s v="720"/>
    <x v="1"/>
    <x v="1"/>
    <x v="3"/>
    <m/>
    <x v="5"/>
    <n v="703.68"/>
    <n v="42"/>
    <n v="1"/>
    <x v="0"/>
    <x v="0"/>
    <x v="6"/>
  </r>
  <r>
    <s v="3580937"/>
    <x v="1"/>
    <s v="Cascade West Development(CRM)"/>
    <s v="3300 NW Tanner St"/>
    <s v="Camas"/>
    <s v="WA"/>
    <s v="720"/>
    <x v="1"/>
    <x v="1"/>
    <x v="3"/>
    <m/>
    <x v="5"/>
    <n v="700.24"/>
    <n v="24"/>
    <n v="1"/>
    <x v="0"/>
    <x v="0"/>
    <x v="6"/>
  </r>
  <r>
    <s v="3580938"/>
    <x v="1"/>
    <s v="Cascade West Development(CRM)"/>
    <s v="3323 NW Tanner St"/>
    <s v="Camas"/>
    <s v="WA"/>
    <s v="720"/>
    <x v="1"/>
    <x v="1"/>
    <x v="3"/>
    <m/>
    <x v="5"/>
    <n v="700.63"/>
    <n v="26"/>
    <n v="1"/>
    <x v="0"/>
    <x v="0"/>
    <x v="6"/>
  </r>
  <r>
    <s v="3580974"/>
    <x v="1"/>
    <s v="Kingston Homes LLC(CRM)"/>
    <s v="5107 NE 130th St"/>
    <s v="Vancouver"/>
    <s v="WA"/>
    <s v="720"/>
    <x v="1"/>
    <x v="1"/>
    <x v="3"/>
    <m/>
    <x v="5"/>
    <n v="666.25"/>
    <n v="20"/>
    <n v="1"/>
    <x v="0"/>
    <x v="0"/>
    <x v="6"/>
  </r>
  <r>
    <s v="3580978"/>
    <x v="1"/>
    <s v="Kingston Homes LLC(CRM)"/>
    <s v="1309 S Fieldcrest Dr"/>
    <s v="Ridgefield"/>
    <s v="WA"/>
    <s v="720"/>
    <x v="1"/>
    <x v="1"/>
    <x v="0"/>
    <m/>
    <x v="5"/>
    <n v="669.12"/>
    <n v="16"/>
    <n v="1"/>
    <x v="0"/>
    <x v="0"/>
    <x v="6"/>
  </r>
  <r>
    <s v="3580979"/>
    <x v="1"/>
    <s v="Kingston Homes LLC(CRM)"/>
    <s v="4161 S 11th Cir"/>
    <s v="Ridgefield"/>
    <s v="WA"/>
    <s v="720"/>
    <x v="1"/>
    <x v="1"/>
    <x v="0"/>
    <m/>
    <x v="5"/>
    <n v="647.52"/>
    <n v="52"/>
    <n v="1"/>
    <x v="0"/>
    <x v="0"/>
    <x v="6"/>
  </r>
  <r>
    <s v="3580988"/>
    <x v="1"/>
    <s v="Helmes Inc(JMC)"/>
    <s v="1212 S 50th Pl"/>
    <s v="Ridgefield"/>
    <s v="WA"/>
    <s v="720"/>
    <x v="1"/>
    <x v="1"/>
    <x v="3"/>
    <m/>
    <x v="5"/>
    <n v="667.77"/>
    <n v="28"/>
    <n v="1"/>
    <x v="0"/>
    <x v="0"/>
    <x v="6"/>
  </r>
  <r>
    <s v="3580989"/>
    <x v="1"/>
    <s v="Helmes Inc(JMC)"/>
    <s v="1246 S 44th Ave"/>
    <s v="Ridgefield"/>
    <s v="WA"/>
    <s v="720"/>
    <x v="1"/>
    <x v="1"/>
    <x v="3"/>
    <m/>
    <x v="5"/>
    <n v="666.44"/>
    <n v="21"/>
    <n v="1"/>
    <x v="0"/>
    <x v="0"/>
    <x v="6"/>
  </r>
  <r>
    <s v="3581030"/>
    <x v="1"/>
    <s v="K H R Homes(JMC)"/>
    <s v="10637 NE 66th Ave"/>
    <s v="Vancouver"/>
    <s v="WA"/>
    <s v="720"/>
    <x v="1"/>
    <x v="1"/>
    <x v="3"/>
    <m/>
    <x v="5"/>
    <n v="700.24"/>
    <n v="24"/>
    <n v="1"/>
    <x v="0"/>
    <x v="0"/>
    <x v="6"/>
  </r>
  <r>
    <s v="3581085"/>
    <x v="1"/>
    <s v="Helmes Inc(CRM)"/>
    <s v="5801 NE 133rd St"/>
    <s v="Vancouver"/>
    <s v="WA"/>
    <s v="720"/>
    <x v="1"/>
    <x v="1"/>
    <x v="3"/>
    <m/>
    <x v="5"/>
    <n v="667.01"/>
    <n v="24"/>
    <n v="1"/>
    <x v="0"/>
    <x v="0"/>
    <x v="6"/>
  </r>
  <r>
    <s v="3581129"/>
    <x v="1"/>
    <s v="Urban Northwest Homes LLC(CRM)"/>
    <s v="13535 NE 112th St"/>
    <s v="Vancouver"/>
    <s v="WA"/>
    <s v="720"/>
    <x v="1"/>
    <x v="1"/>
    <x v="3"/>
    <m/>
    <x v="5"/>
    <n v="661.21"/>
    <n v="16"/>
    <n v="1"/>
    <x v="0"/>
    <x v="0"/>
    <x v="6"/>
  </r>
  <r>
    <s v="3581130"/>
    <x v="1"/>
    <s v="Urban Northwest Homes LLC(CRM)"/>
    <s v="13414 NE 113th Way"/>
    <s v="Vancouver"/>
    <s v="WA"/>
    <s v="720"/>
    <x v="1"/>
    <x v="1"/>
    <x v="3"/>
    <m/>
    <x v="5"/>
    <n v="661.97"/>
    <n v="20"/>
    <n v="1"/>
    <x v="0"/>
    <x v="0"/>
    <x v="6"/>
  </r>
  <r>
    <s v="3581131"/>
    <x v="1"/>
    <s v="Urban Northwest Homes LLC(CRM)"/>
    <s v="13504 NE 113th Way"/>
    <s v="Vancouver"/>
    <s v="WA"/>
    <s v="720"/>
    <x v="1"/>
    <x v="1"/>
    <x v="3"/>
    <m/>
    <x v="5"/>
    <n v="662.35"/>
    <n v="22"/>
    <n v="1"/>
    <x v="0"/>
    <x v="0"/>
    <x v="6"/>
  </r>
  <r>
    <s v="3581151"/>
    <x v="1"/>
    <s v="Aho Construction(CRM)"/>
    <s v="6714 NE 134th St"/>
    <s v="Vancouver"/>
    <s v="WA"/>
    <s v="720"/>
    <x v="1"/>
    <x v="1"/>
    <x v="3"/>
    <m/>
    <x v="5"/>
    <n v="667.01"/>
    <n v="24"/>
    <n v="1"/>
    <x v="0"/>
    <x v="0"/>
    <x v="6"/>
  </r>
  <r>
    <s v="3581153"/>
    <x v="1"/>
    <s v="Aho Construction(CRM)"/>
    <s v="12911 NE 61st Ave"/>
    <s v="Vancouver"/>
    <s v="WA"/>
    <s v="720"/>
    <x v="1"/>
    <x v="1"/>
    <x v="3"/>
    <m/>
    <x v="5"/>
    <n v="667.01"/>
    <n v="24"/>
    <n v="1"/>
    <x v="0"/>
    <x v="0"/>
    <x v="6"/>
  </r>
  <r>
    <s v="3581203"/>
    <x v="1"/>
    <s v="Generation Homes Northwest(MRE)"/>
    <s v="13508 NE 62nd Ct"/>
    <s v="Vancouver"/>
    <s v="WA"/>
    <s v="720"/>
    <x v="1"/>
    <x v="1"/>
    <x v="3"/>
    <m/>
    <x v="5"/>
    <n v="669.32"/>
    <n v="36"/>
    <n v="1"/>
    <x v="0"/>
    <x v="0"/>
    <x v="6"/>
  </r>
  <r>
    <s v="3581247"/>
    <x v="1"/>
    <s v="Hendrickson Development Inc(MRE)"/>
    <s v="1719 NW 25th Ave"/>
    <s v="Battle Ground"/>
    <s v="WA"/>
    <s v="720"/>
    <x v="1"/>
    <x v="1"/>
    <x v="3"/>
    <m/>
    <x v="5"/>
    <n v="698.17"/>
    <n v="25"/>
    <n v="1"/>
    <x v="0"/>
    <x v="0"/>
    <x v="6"/>
  </r>
  <r>
    <s v="3581248"/>
    <x v="1"/>
    <s v="Hendrickson Development Inc(MRE)"/>
    <s v="1533 NW 25th Ave"/>
    <s v="Battle Ground"/>
    <s v="WA"/>
    <s v="720"/>
    <x v="1"/>
    <x v="1"/>
    <x v="3"/>
    <m/>
    <x v="5"/>
    <n v="698.17"/>
    <n v="25"/>
    <n v="1"/>
    <x v="0"/>
    <x v="0"/>
    <x v="6"/>
  </r>
  <r>
    <s v="3581295"/>
    <x v="1"/>
    <s v="Spectra Homes Inc(CRM)"/>
    <s v="2829 NE 9th Ave"/>
    <s v="Battle Ground"/>
    <s v="WA"/>
    <s v="720"/>
    <x v="1"/>
    <x v="1"/>
    <x v="3"/>
    <m/>
    <x v="5"/>
    <n v="667.01"/>
    <n v="24"/>
    <n v="1"/>
    <x v="0"/>
    <x v="0"/>
    <x v="6"/>
  </r>
  <r>
    <s v="3581299"/>
    <x v="1"/>
    <s v="MCM of Washington Inc.(JMC)"/>
    <s v="17606 NE 34th St"/>
    <s v="Vancouver"/>
    <s v="WA"/>
    <s v="720"/>
    <x v="1"/>
    <x v="1"/>
    <x v="0"/>
    <m/>
    <x v="5"/>
    <n v="673.66"/>
    <n v="32"/>
    <n v="1"/>
    <x v="0"/>
    <x v="0"/>
    <x v="6"/>
  </r>
  <r>
    <s v="3581301"/>
    <x v="1"/>
    <s v="MCM of Washington Inc.(JMC)"/>
    <s v="17524 NE 34th St"/>
    <s v="Vancouver"/>
    <s v="WA"/>
    <s v="720"/>
    <x v="1"/>
    <x v="1"/>
    <x v="0"/>
    <m/>
    <x v="5"/>
    <n v="672.81"/>
    <n v="30"/>
    <n v="1"/>
    <x v="0"/>
    <x v="0"/>
    <x v="6"/>
  </r>
  <r>
    <s v="3581328"/>
    <x v="1"/>
    <s v="MCM of Washington Inc.(JMC)"/>
    <s v="7604 NE 176th Ave"/>
    <s v="Vancouver"/>
    <s v="WA"/>
    <s v="720"/>
    <x v="1"/>
    <x v="1"/>
    <x v="3"/>
    <m/>
    <x v="5"/>
    <n v="696.9"/>
    <n v="30"/>
    <n v="1"/>
    <x v="0"/>
    <x v="0"/>
    <x v="4"/>
  </r>
  <r>
    <s v="3581329"/>
    <x v="1"/>
    <s v="MCM of Washington Inc.(JMC)"/>
    <s v="7600 NE 176th Ave"/>
    <s v="Vancouver"/>
    <s v="WA"/>
    <s v="720"/>
    <x v="1"/>
    <x v="1"/>
    <x v="3"/>
    <m/>
    <x v="5"/>
    <n v="664.46"/>
    <n v="33"/>
    <n v="1"/>
    <x v="0"/>
    <x v="0"/>
    <x v="4"/>
  </r>
  <r>
    <s v="3581330"/>
    <x v="1"/>
    <s v="MCM of Washington Inc.(JMC)"/>
    <s v="7514 NE 176th Ave"/>
    <s v="Vancouver"/>
    <s v="WA"/>
    <s v="720"/>
    <x v="1"/>
    <x v="1"/>
    <x v="3"/>
    <m/>
    <x v="5"/>
    <n v="663.68"/>
    <n v="29"/>
    <n v="1"/>
    <x v="0"/>
    <x v="0"/>
    <x v="4"/>
  </r>
  <r>
    <s v="3581331"/>
    <x v="1"/>
    <s v="MCM of Washington Inc.(JMC)"/>
    <s v="7510 NE 176th Ave"/>
    <s v="Vancouver"/>
    <s v="WA"/>
    <s v="720"/>
    <x v="1"/>
    <x v="1"/>
    <x v="3"/>
    <m/>
    <x v="5"/>
    <n v="663.68"/>
    <n v="29"/>
    <n v="1"/>
    <x v="0"/>
    <x v="0"/>
    <x v="4"/>
  </r>
  <r>
    <s v="3581332"/>
    <x v="1"/>
    <s v="MCM of Washington Inc.(JMC)"/>
    <s v="7506 NE 176th Ave"/>
    <s v="Vancouver"/>
    <s v="WA"/>
    <s v="720"/>
    <x v="1"/>
    <x v="1"/>
    <x v="3"/>
    <m/>
    <x v="5"/>
    <n v="663.49"/>
    <n v="28"/>
    <n v="1"/>
    <x v="0"/>
    <x v="0"/>
    <x v="4"/>
  </r>
  <r>
    <s v="3581333"/>
    <x v="1"/>
    <s v="MCM of Washington Inc.(JMC)"/>
    <s v="17514 NE 77th St"/>
    <s v="Vancouver"/>
    <s v="WA"/>
    <s v="720"/>
    <x v="1"/>
    <x v="1"/>
    <x v="3"/>
    <m/>
    <x v="5"/>
    <n v="663.31"/>
    <n v="27"/>
    <n v="1"/>
    <x v="0"/>
    <x v="0"/>
    <x v="6"/>
  </r>
  <r>
    <s v="3581373"/>
    <x v="1"/>
    <s v="Generation Homes Northwest(CRM)"/>
    <s v="14311 NE 51st Ct"/>
    <s v="Vancouver"/>
    <s v="WA"/>
    <s v="720"/>
    <x v="1"/>
    <x v="1"/>
    <x v="3"/>
    <m/>
    <x v="5"/>
    <n v="666.2"/>
    <n v="31"/>
    <n v="1"/>
    <x v="0"/>
    <x v="0"/>
    <x v="6"/>
  </r>
  <r>
    <s v="3581389"/>
    <x v="1"/>
    <s v="Lennar Northwest Inc(WEB)"/>
    <s v="3623 S Star View Loop"/>
    <s v="Ridgefield"/>
    <s v="WA"/>
    <s v="720"/>
    <x v="1"/>
    <x v="1"/>
    <x v="3"/>
    <m/>
    <x v="5"/>
    <n v="666.01"/>
    <n v="30"/>
    <n v="1"/>
    <x v="0"/>
    <x v="0"/>
    <x v="6"/>
  </r>
  <r>
    <s v="3581390"/>
    <x v="1"/>
    <s v="Lennar Northwest Inc(WEB)"/>
    <s v="3615 S Star View Loop"/>
    <s v="Ridgefield"/>
    <s v="WA"/>
    <s v="720"/>
    <x v="1"/>
    <x v="1"/>
    <x v="3"/>
    <m/>
    <x v="5"/>
    <n v="668.92"/>
    <n v="34"/>
    <n v="1"/>
    <x v="0"/>
    <x v="0"/>
    <x v="6"/>
  </r>
  <r>
    <s v="3581391"/>
    <x v="1"/>
    <s v="Lennar Northwest Inc(WEB)"/>
    <s v="3611 S Star View Loop"/>
    <s v="Ridgefield"/>
    <s v="WA"/>
    <s v="720"/>
    <x v="1"/>
    <x v="1"/>
    <x v="3"/>
    <m/>
    <x v="5"/>
    <n v="668.16"/>
    <n v="30"/>
    <n v="1"/>
    <x v="0"/>
    <x v="0"/>
    <x v="6"/>
  </r>
  <r>
    <s v="3581429"/>
    <x v="1"/>
    <s v="Pacific Lifestyle Homes(JMC)"/>
    <s v="6700 NE 112th St"/>
    <s v="Vancouver"/>
    <s v="WA"/>
    <s v="720"/>
    <x v="1"/>
    <x v="1"/>
    <x v="3"/>
    <m/>
    <x v="5"/>
    <n v="697.21"/>
    <n v="20"/>
    <n v="1"/>
    <x v="0"/>
    <x v="0"/>
    <x v="6"/>
  </r>
  <r>
    <s v="3581435"/>
    <x v="1"/>
    <s v="Aho Construction(JMC)"/>
    <s v="6507 NE 134th St"/>
    <s v="Vancouver"/>
    <s v="WA"/>
    <s v="720"/>
    <x v="1"/>
    <x v="1"/>
    <x v="0"/>
    <m/>
    <x v="5"/>
    <n v="672.39"/>
    <n v="29"/>
    <n v="1"/>
    <x v="0"/>
    <x v="0"/>
    <x v="6"/>
  </r>
  <r>
    <s v="3581436"/>
    <x v="1"/>
    <s v="Aho Construction(JMC)"/>
    <s v="6601 NE 134th St"/>
    <s v="Vancouver"/>
    <s v="WA"/>
    <s v="720"/>
    <x v="1"/>
    <x v="1"/>
    <x v="3"/>
    <m/>
    <x v="5"/>
    <n v="664.85"/>
    <n v="24"/>
    <n v="1"/>
    <x v="0"/>
    <x v="0"/>
    <x v="6"/>
  </r>
  <r>
    <s v="3581445"/>
    <x v="1"/>
    <s v="Pacific Lifestyle Homes(JMC)"/>
    <s v="13101 NE 60th Ave"/>
    <s v="Vancouver"/>
    <s v="WA"/>
    <s v="720"/>
    <x v="1"/>
    <x v="1"/>
    <x v="3"/>
    <m/>
    <x v="5"/>
    <n v="698.36"/>
    <n v="26"/>
    <n v="1"/>
    <x v="0"/>
    <x v="0"/>
    <x v="6"/>
  </r>
  <r>
    <s v="3581447"/>
    <x v="1"/>
    <s v="Pacific Lifestyle Homes(JMC)"/>
    <s v="5804 NE 129th St"/>
    <s v="Vancouver"/>
    <s v="WA"/>
    <s v="720"/>
    <x v="1"/>
    <x v="1"/>
    <x v="3"/>
    <m/>
    <x v="5"/>
    <n v="697.97"/>
    <n v="24"/>
    <n v="1"/>
    <x v="0"/>
    <x v="0"/>
    <x v="6"/>
  </r>
  <r>
    <s v="3581471"/>
    <x v="1"/>
    <s v="Helmes Inc(JMC)"/>
    <s v="4160 S 11th Cir"/>
    <s v="Ridgefield"/>
    <s v="WA"/>
    <s v="720"/>
    <x v="1"/>
    <x v="1"/>
    <x v="3"/>
    <m/>
    <x v="5"/>
    <n v="667.01"/>
    <n v="24"/>
    <n v="1"/>
    <x v="0"/>
    <x v="0"/>
    <x v="6"/>
  </r>
  <r>
    <s v="3581477"/>
    <x v="1"/>
    <s v="Helmes Inc(JMC)"/>
    <s v="8403 NE 165th Ave"/>
    <s v="Vancouver"/>
    <s v="WA"/>
    <s v="720"/>
    <x v="1"/>
    <x v="1"/>
    <x v="3"/>
    <m/>
    <x v="5"/>
    <n v="664.28"/>
    <n v="21"/>
    <n v="1"/>
    <x v="0"/>
    <x v="0"/>
    <x v="6"/>
  </r>
  <r>
    <s v="3581478"/>
    <x v="1"/>
    <s v="Helmes Inc(JMC)"/>
    <s v="16704 NE 95th St"/>
    <s v="Vancouver"/>
    <s v="WA"/>
    <s v="720"/>
    <x v="1"/>
    <x v="1"/>
    <x v="3"/>
    <m/>
    <x v="5"/>
    <n v="660.4"/>
    <n v="23"/>
    <n v="1"/>
    <x v="0"/>
    <x v="0"/>
    <x v="6"/>
  </r>
  <r>
    <s v="3581490"/>
    <x v="1"/>
    <s v="Ginn Homes LLC(JMC)"/>
    <s v="14517 NE 18th Ct"/>
    <s v="Vancouver"/>
    <s v="WA"/>
    <s v="720"/>
    <x v="1"/>
    <x v="1"/>
    <x v="3"/>
    <m/>
    <x v="5"/>
    <n v="699.32"/>
    <n v="31"/>
    <n v="1"/>
    <x v="0"/>
    <x v="0"/>
    <x v="6"/>
  </r>
  <r>
    <s v="3581491"/>
    <x v="1"/>
    <s v="Ginn Homes LLC(JMC)"/>
    <s v="14521 NE 18th Ct"/>
    <s v="Vancouver"/>
    <s v="WA"/>
    <s v="720"/>
    <x v="1"/>
    <x v="1"/>
    <x v="3"/>
    <m/>
    <x v="5"/>
    <n v="699.13"/>
    <n v="30"/>
    <n v="1"/>
    <x v="0"/>
    <x v="0"/>
    <x v="6"/>
  </r>
  <r>
    <s v="3581496"/>
    <x v="1"/>
    <s v="Hendrickson Development Inc(CRM)"/>
    <s v="1529 NW 25th Ave"/>
    <s v="Battle Ground"/>
    <s v="WA"/>
    <s v="720"/>
    <x v="1"/>
    <x v="1"/>
    <x v="3"/>
    <m/>
    <x v="5"/>
    <n v="703.84"/>
    <n v="25"/>
    <n v="1"/>
    <x v="0"/>
    <x v="0"/>
    <x v="6"/>
  </r>
  <r>
    <s v="3581499"/>
    <x v="1"/>
    <s v="Hendrickson Development Inc(CRM)"/>
    <s v="1715 NW 25th Ave"/>
    <s v="Battle Ground"/>
    <s v="WA"/>
    <s v="720"/>
    <x v="1"/>
    <x v="1"/>
    <x v="0"/>
    <m/>
    <x v="5"/>
    <n v="703.84"/>
    <n v="25"/>
    <n v="1"/>
    <x v="0"/>
    <x v="0"/>
    <x v="6"/>
  </r>
  <r>
    <s v="3581504"/>
    <x v="1"/>
    <s v="Pacific Lifestyle Homes(KSN)"/>
    <s v="15308 NE 15th St"/>
    <s v="Vancouver"/>
    <s v="WA"/>
    <s v="720"/>
    <x v="1"/>
    <x v="1"/>
    <x v="3"/>
    <m/>
    <x v="5"/>
    <n v="697.59"/>
    <n v="22"/>
    <n v="1"/>
    <x v="0"/>
    <x v="0"/>
    <x v="6"/>
  </r>
  <r>
    <s v="3581510"/>
    <x v="1"/>
    <s v="D R Horton Inc Portland(KSN)"/>
    <s v="2738 S Cherry Grove Way"/>
    <s v="Ridgefield"/>
    <s v="WA"/>
    <s v="720"/>
    <x v="1"/>
    <x v="1"/>
    <x v="3"/>
    <m/>
    <x v="5"/>
    <n v="669.51"/>
    <n v="37"/>
    <n v="1"/>
    <x v="0"/>
    <x v="0"/>
    <x v="6"/>
  </r>
  <r>
    <s v="3581511"/>
    <x v="1"/>
    <s v="D R Horton Inc Portland(KSN)"/>
    <s v="2745 S Cherry Grove Way"/>
    <s v="Ridgefield"/>
    <s v="WA"/>
    <s v="720"/>
    <x v="1"/>
    <x v="1"/>
    <x v="3"/>
    <m/>
    <x v="5"/>
    <n v="667.4"/>
    <n v="26"/>
    <n v="1"/>
    <x v="0"/>
    <x v="0"/>
    <x v="6"/>
  </r>
  <r>
    <s v="3581557"/>
    <x v="1"/>
    <s v="K H R Homes(JMC)"/>
    <s v="6505 NE 106th Cir"/>
    <s v="Vancouver"/>
    <s v="WA"/>
    <s v="720"/>
    <x v="1"/>
    <x v="1"/>
    <x v="3"/>
    <m/>
    <x v="5"/>
    <n v="700.05"/>
    <n v="23"/>
    <n v="1"/>
    <x v="0"/>
    <x v="0"/>
    <x v="6"/>
  </r>
  <r>
    <s v="3581580"/>
    <x v="1"/>
    <s v="LHV LLC(JMC)"/>
    <s v="8319 NE 88th Cir"/>
    <s v="Vancouver"/>
    <s v="WA"/>
    <s v="720"/>
    <x v="1"/>
    <x v="1"/>
    <x v="3"/>
    <m/>
    <x v="5"/>
    <n v="698.92"/>
    <n v="29"/>
    <n v="1"/>
    <x v="0"/>
    <x v="0"/>
    <x v="6"/>
  </r>
  <r>
    <s v="3581581"/>
    <x v="1"/>
    <s v="LHV LLC(JMC)"/>
    <s v="8318 NE 88th Cir"/>
    <s v="Vancouver"/>
    <s v="WA"/>
    <s v="720"/>
    <x v="1"/>
    <x v="1"/>
    <x v="3"/>
    <m/>
    <x v="5"/>
    <n v="699.13"/>
    <n v="30"/>
    <n v="1"/>
    <x v="0"/>
    <x v="0"/>
    <x v="6"/>
  </r>
  <r>
    <s v="3581588"/>
    <x v="1"/>
    <s v="LHV LLC(JMC)"/>
    <s v="3350 45th St"/>
    <s v="Washougal"/>
    <s v="WA"/>
    <s v="720"/>
    <x v="1"/>
    <x v="1"/>
    <x v="0"/>
    <m/>
    <x v="5"/>
    <n v="672.39"/>
    <n v="29"/>
    <n v="1"/>
    <x v="0"/>
    <x v="0"/>
    <x v="6"/>
  </r>
  <r>
    <s v="3581672"/>
    <x v="1"/>
    <s v="Lennar Northwest Inc(CRM)"/>
    <s v="6163 N 88th Ave"/>
    <s v="Camas"/>
    <s v="WA"/>
    <s v="720"/>
    <x v="1"/>
    <x v="1"/>
    <x v="3"/>
    <m/>
    <x v="5"/>
    <n v="6.13"/>
    <n v="32"/>
    <n v="1"/>
    <x v="1"/>
    <x v="0"/>
    <x v="6"/>
  </r>
  <r>
    <s v="3581673"/>
    <x v="1"/>
    <s v="Lennar Northwest Inc(CRM)"/>
    <s v="6215 N 88th Ave"/>
    <s v="Camas"/>
    <s v="WA"/>
    <s v="720"/>
    <x v="1"/>
    <x v="1"/>
    <x v="3"/>
    <m/>
    <x v="5"/>
    <n v="666.96"/>
    <n v="35"/>
    <n v="1"/>
    <x v="0"/>
    <x v="0"/>
    <x v="6"/>
  </r>
  <r>
    <s v="3581677"/>
    <x v="1"/>
    <s v="Lennar Northwest Inc(CRM)"/>
    <s v="1771 S 50 Pl"/>
    <s v="Ridgefield"/>
    <s v="WA"/>
    <s v="720"/>
    <x v="1"/>
    <x v="1"/>
    <x v="3"/>
    <m/>
    <x v="5"/>
    <n v="699.32"/>
    <n v="31"/>
    <n v="1"/>
    <x v="0"/>
    <x v="0"/>
    <x v="6"/>
  </r>
  <r>
    <s v="3581679"/>
    <x v="1"/>
    <s v="Lennar Northwest Inc(CRM)"/>
    <s v="4722 S 17th Dr"/>
    <s v="Ridgefield"/>
    <s v="WA"/>
    <s v="720"/>
    <x v="1"/>
    <x v="1"/>
    <x v="3"/>
    <m/>
    <x v="5"/>
    <n v="666.01"/>
    <n v="30"/>
    <n v="1"/>
    <x v="0"/>
    <x v="0"/>
    <x v="6"/>
  </r>
  <r>
    <s v="3581681"/>
    <x v="1"/>
    <s v="Lennar Northwest Inc(CRM)"/>
    <s v="4936 S 19th St"/>
    <s v="Ridgefield"/>
    <s v="WA"/>
    <s v="720"/>
    <x v="1"/>
    <x v="1"/>
    <x v="3"/>
    <m/>
    <x v="5"/>
    <n v="666.2"/>
    <n v="31"/>
    <n v="1"/>
    <x v="0"/>
    <x v="0"/>
    <x v="6"/>
  </r>
  <r>
    <s v="3581685"/>
    <x v="1"/>
    <s v="Lennar Northwest Inc(CRM)"/>
    <s v="4960 S 18th Dr"/>
    <s v="Ridgefield"/>
    <s v="WA"/>
    <s v="720"/>
    <x v="1"/>
    <x v="1"/>
    <x v="3"/>
    <m/>
    <x v="5"/>
    <n v="705.24"/>
    <n v="62"/>
    <n v="1"/>
    <x v="0"/>
    <x v="0"/>
    <x v="6"/>
  </r>
  <r>
    <s v="3581686"/>
    <x v="1"/>
    <s v="Lennar Northwest Inc(CRM)"/>
    <s v="4974 S 18th Dr"/>
    <s v="Ridgefield"/>
    <s v="WA"/>
    <s v="720"/>
    <x v="1"/>
    <x v="1"/>
    <x v="3"/>
    <m/>
    <x v="5"/>
    <n v="908.17"/>
    <n v="51"/>
    <n v="1"/>
    <x v="0"/>
    <x v="0"/>
    <x v="6"/>
  </r>
  <r>
    <s v="3581689"/>
    <x v="1"/>
    <s v="Lennar Northwest Inc(CRM)"/>
    <s v="4873 S 18th Dr"/>
    <s v="Ridgefield"/>
    <s v="WA"/>
    <s v="720"/>
    <x v="1"/>
    <x v="1"/>
    <x v="3"/>
    <m/>
    <x v="5"/>
    <n v="666.77"/>
    <n v="34"/>
    <n v="1"/>
    <x v="0"/>
    <x v="0"/>
    <x v="6"/>
  </r>
  <r>
    <s v="3581691"/>
    <x v="1"/>
    <s v="Lennar Northwest Inc(CRM)"/>
    <s v="4909 S 18th Dr"/>
    <s v="Ridgefield"/>
    <s v="WA"/>
    <s v="720"/>
    <x v="1"/>
    <x v="1"/>
    <x v="3"/>
    <m/>
    <x v="5"/>
    <n v="666.77"/>
    <n v="34"/>
    <n v="1"/>
    <x v="0"/>
    <x v="0"/>
    <x v="6"/>
  </r>
  <r>
    <s v="3581693"/>
    <x v="1"/>
    <s v="Lennar Northwest Inc(CRM)"/>
    <s v="4923 S 18th Dr"/>
    <s v="Ridgefield"/>
    <s v="WA"/>
    <s v="720"/>
    <x v="1"/>
    <x v="1"/>
    <x v="3"/>
    <m/>
    <x v="5"/>
    <n v="668.36"/>
    <n v="31"/>
    <n v="1"/>
    <x v="0"/>
    <x v="0"/>
    <x v="6"/>
  </r>
  <r>
    <s v="3581694"/>
    <x v="1"/>
    <s v="Lennar Northwest Inc(CRM)"/>
    <s v="4937 S 18th Dr"/>
    <s v="Ridgefield"/>
    <s v="WA"/>
    <s v="720"/>
    <x v="1"/>
    <x v="1"/>
    <x v="3"/>
    <m/>
    <x v="5"/>
    <n v="667.16"/>
    <n v="36"/>
    <n v="1"/>
    <x v="0"/>
    <x v="0"/>
    <x v="6"/>
  </r>
  <r>
    <s v="3581695"/>
    <x v="1"/>
    <s v="Lennar Northwest Inc(CRM)"/>
    <s v="4951 S 18th Dr"/>
    <s v="Ridgefield"/>
    <s v="WA"/>
    <s v="720"/>
    <x v="1"/>
    <x v="1"/>
    <x v="3"/>
    <m/>
    <x v="5"/>
    <n v="698.55"/>
    <n v="27"/>
    <n v="1"/>
    <x v="0"/>
    <x v="0"/>
    <x v="6"/>
  </r>
  <r>
    <s v="3581720"/>
    <x v="1"/>
    <s v="Manor Homes Washington Inc(CRM)"/>
    <s v="11112 NE 97th Ave"/>
    <s v="Vancouver"/>
    <s v="WA"/>
    <s v="720"/>
    <x v="1"/>
    <x v="1"/>
    <x v="3"/>
    <m/>
    <x v="5"/>
    <n v="663.9"/>
    <n v="19"/>
    <n v="1"/>
    <x v="0"/>
    <x v="0"/>
    <x v="6"/>
  </r>
  <r>
    <s v="3581721"/>
    <x v="1"/>
    <s v="Manor Homes Washington Inc(CRM)"/>
    <s v="9701 NE 112th Cir"/>
    <s v="Vancouver"/>
    <s v="WA"/>
    <s v="720"/>
    <x v="1"/>
    <x v="1"/>
    <x v="3"/>
    <m/>
    <x v="5"/>
    <n v="698.17"/>
    <n v="25"/>
    <n v="1"/>
    <x v="0"/>
    <x v="0"/>
    <x v="6"/>
  </r>
  <r>
    <s v="3581730"/>
    <x v="1"/>
    <s v="Manor Homes Washington Inc(KSN)"/>
    <s v="9708 NE 112th Cir"/>
    <s v="Vancouver"/>
    <s v="WA"/>
    <s v="720"/>
    <x v="1"/>
    <x v="1"/>
    <x v="3"/>
    <m/>
    <x v="5"/>
    <n v="697.59"/>
    <n v="22"/>
    <n v="1"/>
    <x v="0"/>
    <x v="0"/>
    <x v="6"/>
  </r>
  <r>
    <s v="3581790"/>
    <x v="1"/>
    <s v="Pahlisch Homes Inc(MRE)"/>
    <s v="6624 NE 72nd Pl"/>
    <s v="Vancouver"/>
    <s v="WA"/>
    <s v="720"/>
    <x v="1"/>
    <x v="1"/>
    <x v="3"/>
    <m/>
    <x v="5"/>
    <n v="665.24"/>
    <n v="26"/>
    <n v="1"/>
    <x v="0"/>
    <x v="0"/>
    <x v="6"/>
  </r>
  <r>
    <s v="3581791"/>
    <x v="1"/>
    <s v="Pahlisch Homes Inc(MRE)"/>
    <s v="6628 NE 72nd Pl"/>
    <s v="Vancouver"/>
    <s v="WA"/>
    <s v="720"/>
    <x v="1"/>
    <x v="1"/>
    <x v="3"/>
    <m/>
    <x v="5"/>
    <n v="665.24"/>
    <n v="26"/>
    <n v="1"/>
    <x v="0"/>
    <x v="0"/>
    <x v="6"/>
  </r>
  <r>
    <s v="3581813"/>
    <x v="1"/>
    <s v="MCM of Washington Inc.(MRE)"/>
    <s v="1319 NE 11th Ave"/>
    <s v="Battle Ground"/>
    <s v="WA"/>
    <s v="720"/>
    <x v="1"/>
    <x v="1"/>
    <x v="3"/>
    <m/>
    <x v="5"/>
    <n v="664.28"/>
    <n v="21"/>
    <n v="1"/>
    <x v="0"/>
    <x v="0"/>
    <x v="6"/>
  </r>
  <r>
    <s v="3581814"/>
    <x v="1"/>
    <s v="MCM of Washington Inc.(MRE)"/>
    <s v="1102 NE 11th Pl"/>
    <s v="Battle Ground"/>
    <s v="WA"/>
    <s v="720"/>
    <x v="1"/>
    <x v="1"/>
    <x v="3"/>
    <m/>
    <x v="5"/>
    <n v="664.47"/>
    <n v="22"/>
    <n v="1"/>
    <x v="0"/>
    <x v="0"/>
    <x v="6"/>
  </r>
  <r>
    <s v="3581818"/>
    <x v="1"/>
    <s v="MCM of Washington Inc.(MRE)"/>
    <s v="3221 NE Mallard St"/>
    <s v="Camas"/>
    <s v="WA"/>
    <s v="720"/>
    <x v="1"/>
    <x v="1"/>
    <x v="3"/>
    <m/>
    <x v="5"/>
    <n v="698.73"/>
    <n v="28"/>
    <n v="1"/>
    <x v="0"/>
    <x v="0"/>
    <x v="6"/>
  </r>
  <r>
    <s v="3581825"/>
    <x v="1"/>
    <s v="MCM of Washington Inc.(MRE)"/>
    <s v="3605 NE Mallard St"/>
    <s v="Camas"/>
    <s v="WA"/>
    <s v="720"/>
    <x v="1"/>
    <x v="1"/>
    <x v="3"/>
    <m/>
    <x v="5"/>
    <n v="665.24"/>
    <n v="26"/>
    <n v="1"/>
    <x v="0"/>
    <x v="0"/>
    <x v="6"/>
  </r>
  <r>
    <s v="3581826"/>
    <x v="1"/>
    <s v="Silver Buckle Homes LLC(MRE)"/>
    <s v="13016 NE 24th Cir"/>
    <s v="Vancouver"/>
    <s v="WA"/>
    <s v="720"/>
    <x v="1"/>
    <x v="1"/>
    <x v="3"/>
    <m/>
    <x v="5"/>
    <n v="704.3"/>
    <n v="57"/>
    <n v="1"/>
    <x v="0"/>
    <x v="0"/>
    <x v="6"/>
  </r>
  <r>
    <s v="3581827"/>
    <x v="1"/>
    <s v="MCM of Washington Inc.(MRE)"/>
    <s v="1410 NE 37th Ave"/>
    <s v="Camas"/>
    <s v="WA"/>
    <s v="720"/>
    <x v="1"/>
    <x v="1"/>
    <x v="3"/>
    <m/>
    <x v="5"/>
    <n v="699.51"/>
    <n v="32"/>
    <n v="1"/>
    <x v="0"/>
    <x v="0"/>
    <x v="6"/>
  </r>
  <r>
    <s v="3581828"/>
    <x v="1"/>
    <s v="MCM of Washington Inc.(MRE)"/>
    <s v="3629 NE Mallard St"/>
    <s v="Camas"/>
    <s v="WA"/>
    <s v="720"/>
    <x v="1"/>
    <x v="1"/>
    <x v="3"/>
    <m/>
    <x v="5"/>
    <n v="2160.19"/>
    <n v="29"/>
    <n v="1"/>
    <x v="0"/>
    <x v="0"/>
    <x v="6"/>
  </r>
  <r>
    <s v="3581846"/>
    <x v="1"/>
    <s v="MCM of Washington Inc.(KSN)"/>
    <s v="3426 NE 177th Ave"/>
    <s v="Vancouver"/>
    <s v="WA"/>
    <s v="720"/>
    <x v="1"/>
    <x v="1"/>
    <x v="0"/>
    <m/>
    <x v="5"/>
    <n v="1332.16"/>
    <n v="38"/>
    <n v="1"/>
    <x v="0"/>
    <x v="0"/>
    <x v="6"/>
  </r>
  <r>
    <s v="3581850"/>
    <x v="1"/>
    <s v="Helmes Inc(CRM)"/>
    <s v="13114 NE 61st Ave"/>
    <s v="Vancouver"/>
    <s v="WA"/>
    <s v="720"/>
    <x v="1"/>
    <x v="1"/>
    <x v="3"/>
    <m/>
    <x v="5"/>
    <n v="664.85"/>
    <n v="24"/>
    <n v="1"/>
    <x v="0"/>
    <x v="0"/>
    <x v="6"/>
  </r>
  <r>
    <s v="3582038"/>
    <x v="1"/>
    <s v="Cascade West Development(JMC)"/>
    <s v="18509 NE 78th Way"/>
    <s v="Vancouver"/>
    <s v="WA"/>
    <s v="720"/>
    <x v="1"/>
    <x v="1"/>
    <x v="3"/>
    <m/>
    <x v="5"/>
    <n v="692.92"/>
    <n v="21"/>
    <n v="1"/>
    <x v="0"/>
    <x v="0"/>
    <x v="6"/>
  </r>
  <r>
    <s v="3582051"/>
    <x v="1"/>
    <s v="Pacific Lifestyle Homes(WEB)"/>
    <s v="11201 NE 68th Ave"/>
    <s v="Vancouver"/>
    <s v="WA"/>
    <s v="720"/>
    <x v="1"/>
    <x v="1"/>
    <x v="3"/>
    <m/>
    <x v="5"/>
    <n v="693.11"/>
    <n v="22"/>
    <n v="1"/>
    <x v="0"/>
    <x v="0"/>
    <x v="6"/>
  </r>
  <r>
    <s v="3582052"/>
    <x v="1"/>
    <s v="Cascade West Development(WEB)"/>
    <s v="18512 NE 26th Dr"/>
    <s v="Vancouver"/>
    <s v="WA"/>
    <s v="720"/>
    <x v="1"/>
    <x v="1"/>
    <x v="3"/>
    <m/>
    <x v="5"/>
    <n v="666.39"/>
    <n v="32"/>
    <n v="1"/>
    <x v="0"/>
    <x v="0"/>
    <x v="6"/>
  </r>
  <r>
    <s v="3582053"/>
    <x v="1"/>
    <s v="Cascade West Development(WEB)"/>
    <s v="18515 NE 26th Dr"/>
    <s v="Vancouver"/>
    <s v="WA"/>
    <s v="720"/>
    <x v="1"/>
    <x v="1"/>
    <x v="3"/>
    <m/>
    <x v="5"/>
    <n v="666.2"/>
    <n v="31"/>
    <n v="1"/>
    <x v="0"/>
    <x v="0"/>
    <x v="6"/>
  </r>
  <r>
    <s v="3582062"/>
    <x v="1"/>
    <s v="Quail Homes(KSN)"/>
    <s v="2015 SE 15th St"/>
    <s v="Battle Ground"/>
    <s v="WA"/>
    <s v="720"/>
    <x v="1"/>
    <x v="1"/>
    <x v="3"/>
    <m/>
    <x v="5"/>
    <n v="919.2"/>
    <n v="87"/>
    <n v="1"/>
    <x v="0"/>
    <x v="0"/>
    <x v="6"/>
  </r>
  <r>
    <s v="3582134"/>
    <x v="1"/>
    <s v="Manor Homes Washington Inc(JMC)"/>
    <s v="1515 NW 118th St"/>
    <s v="Vancouver"/>
    <s v="WA"/>
    <s v="720"/>
    <x v="1"/>
    <x v="1"/>
    <x v="3"/>
    <m/>
    <x v="5"/>
    <n v="697.21"/>
    <n v="20"/>
    <n v="1"/>
    <x v="0"/>
    <x v="0"/>
    <x v="6"/>
  </r>
  <r>
    <s v="3582148"/>
    <x v="1"/>
    <s v="Waverly Homes Inc(WEB)"/>
    <s v="19014 NE 127th Cir"/>
    <s v="Brush Prairie"/>
    <s v="WA"/>
    <s v="720"/>
    <x v="1"/>
    <x v="1"/>
    <x v="0"/>
    <m/>
    <x v="5"/>
    <n v="814.1"/>
    <n v="118"/>
    <n v="1"/>
    <x v="0"/>
    <x v="0"/>
    <x v="6"/>
  </r>
  <r>
    <s v="3582153"/>
    <x v="1"/>
    <s v="Waverly Homes Inc(WEB)"/>
    <s v="734 E White Oak Ave"/>
    <s v="La Center"/>
    <s v="WA"/>
    <s v="720"/>
    <x v="1"/>
    <x v="1"/>
    <x v="3"/>
    <m/>
    <x v="5"/>
    <n v="698.42"/>
    <n v="23"/>
    <n v="1"/>
    <x v="0"/>
    <x v="0"/>
    <x v="6"/>
  </r>
  <r>
    <s v="3582154"/>
    <x v="1"/>
    <s v="Waverly Homes Inc(WEB)"/>
    <s v="1900 E 6th St"/>
    <s v="La Center"/>
    <s v="WA"/>
    <s v="720"/>
    <x v="1"/>
    <x v="1"/>
    <x v="3"/>
    <m/>
    <x v="5"/>
    <n v="662.44"/>
    <n v="10"/>
    <n v="1"/>
    <x v="0"/>
    <x v="0"/>
    <x v="6"/>
  </r>
  <r>
    <s v="3582171"/>
    <x v="1"/>
    <s v="Sun Country Homes(KSN)"/>
    <s v="3917 SE 19th Ave"/>
    <s v="Battle Ground"/>
    <s v="WA"/>
    <s v="720"/>
    <x v="1"/>
    <x v="1"/>
    <x v="3"/>
    <m/>
    <x v="5"/>
    <n v="664.47"/>
    <n v="22"/>
    <n v="1"/>
    <x v="0"/>
    <x v="0"/>
    <x v="6"/>
  </r>
  <r>
    <s v="3582172"/>
    <x v="1"/>
    <s v="Sun Country Homes(KSN)"/>
    <s v="4001 SE 19th Ave"/>
    <s v="Battle Ground"/>
    <s v="WA"/>
    <s v="720"/>
    <x v="1"/>
    <x v="1"/>
    <x v="3"/>
    <m/>
    <x v="5"/>
    <n v="664.47"/>
    <n v="22"/>
    <n v="1"/>
    <x v="0"/>
    <x v="0"/>
    <x v="6"/>
  </r>
  <r>
    <s v="3582190"/>
    <x v="1"/>
    <s v="Lennar Northwest Inc(WEB)"/>
    <s v="3627 S Star View Loop S"/>
    <s v="Ridgefield"/>
    <s v="WA"/>
    <s v="720"/>
    <x v="1"/>
    <x v="1"/>
    <x v="3"/>
    <m/>
    <x v="5"/>
    <n v="668.12"/>
    <n v="41"/>
    <n v="1"/>
    <x v="0"/>
    <x v="0"/>
    <x v="6"/>
  </r>
  <r>
    <s v="3582191"/>
    <x v="1"/>
    <s v="Lennar Northwest Inc(WEB)"/>
    <s v="3701 S Star View Loop S"/>
    <s v="Ridgefield"/>
    <s v="WA"/>
    <s v="720"/>
    <x v="1"/>
    <x v="1"/>
    <x v="3"/>
    <m/>
    <x v="5"/>
    <n v="668.12"/>
    <n v="41"/>
    <n v="1"/>
    <x v="0"/>
    <x v="0"/>
    <x v="6"/>
  </r>
  <r>
    <s v="3582193"/>
    <x v="1"/>
    <s v="Lennar Northwest Inc(WEB)"/>
    <s v="3705 S Star View Loop S"/>
    <s v="Ridgefield"/>
    <s v="WA"/>
    <s v="720"/>
    <x v="1"/>
    <x v="1"/>
    <x v="3"/>
    <m/>
    <x v="5"/>
    <n v="667.54"/>
    <n v="38"/>
    <n v="1"/>
    <x v="0"/>
    <x v="0"/>
    <x v="6"/>
  </r>
  <r>
    <s v="3582194"/>
    <x v="1"/>
    <s v="Lennar Northwest Inc(WEB)"/>
    <s v="3713 S Star View Loop"/>
    <s v="Ridgefield"/>
    <s v="WA"/>
    <s v="720"/>
    <x v="1"/>
    <x v="1"/>
    <x v="3"/>
    <m/>
    <x v="5"/>
    <n v="666.39"/>
    <n v="32"/>
    <n v="1"/>
    <x v="0"/>
    <x v="0"/>
    <x v="6"/>
  </r>
  <r>
    <s v="3582196"/>
    <x v="1"/>
    <s v="Helmes Inc(CRM)"/>
    <s v="927 S 50th Ct"/>
    <s v="Ridgefield"/>
    <s v="WA"/>
    <s v="720"/>
    <x v="1"/>
    <x v="1"/>
    <x v="3"/>
    <m/>
    <x v="5"/>
    <n v="666.01"/>
    <n v="30"/>
    <n v="1"/>
    <x v="0"/>
    <x v="0"/>
    <x v="6"/>
  </r>
  <r>
    <s v="3582207"/>
    <x v="1"/>
    <s v="Pahlisch Homes Inc(KSN)"/>
    <s v="1422 NW Redwood Ln"/>
    <s v="Camas"/>
    <s v="WA"/>
    <s v="720"/>
    <x v="1"/>
    <x v="1"/>
    <x v="3"/>
    <m/>
    <x v="5"/>
    <n v="698.92"/>
    <n v="29"/>
    <n v="1"/>
    <x v="0"/>
    <x v="0"/>
    <x v="6"/>
  </r>
  <r>
    <s v="3582244"/>
    <x v="1"/>
    <s v="RES Construction Company(JMC)"/>
    <s v="4418 NE 58th Ave"/>
    <s v="Vancouver"/>
    <s v="WA"/>
    <s v="720"/>
    <x v="1"/>
    <x v="1"/>
    <x v="3"/>
    <m/>
    <x v="5"/>
    <n v="697.78"/>
    <n v="23"/>
    <n v="1"/>
    <x v="0"/>
    <x v="0"/>
    <x v="6"/>
  </r>
  <r>
    <s v="3582277"/>
    <x v="1"/>
    <s v="Pacific Lifestyle Homes(MRE)"/>
    <s v="5903 NE 133rd St"/>
    <s v="Vancouver"/>
    <s v="WA"/>
    <s v="720"/>
    <x v="1"/>
    <x v="1"/>
    <x v="3"/>
    <m/>
    <x v="5"/>
    <n v="697.78"/>
    <n v="23"/>
    <n v="1"/>
    <x v="0"/>
    <x v="0"/>
    <x v="6"/>
  </r>
  <r>
    <s v="3582283"/>
    <x v="1"/>
    <s v="Helmes Inc(MRE)"/>
    <s v="16608 NE 93rd Way"/>
    <s v="Vancouver"/>
    <s v="WA"/>
    <s v="720"/>
    <x v="1"/>
    <x v="1"/>
    <x v="3"/>
    <m/>
    <x v="5"/>
    <n v="667.11"/>
    <n v="58"/>
    <n v="1"/>
    <x v="0"/>
    <x v="0"/>
    <x v="6"/>
  </r>
  <r>
    <s v="3582284"/>
    <x v="1"/>
    <s v="Helmes Inc(MRE)"/>
    <s v="16705 NE 95th St"/>
    <s v="Vancouver"/>
    <s v="WA"/>
    <s v="720"/>
    <x v="1"/>
    <x v="1"/>
    <x v="3"/>
    <m/>
    <x v="5"/>
    <n v="660.21"/>
    <n v="22"/>
    <n v="1"/>
    <x v="0"/>
    <x v="0"/>
    <x v="6"/>
  </r>
  <r>
    <s v="3582329"/>
    <x v="1"/>
    <s v="Pacific Lifestyle Homes(MRE)"/>
    <s v="8108 NE 182nd Pl"/>
    <s v="Vancouver"/>
    <s v="WA"/>
    <s v="720"/>
    <x v="1"/>
    <x v="1"/>
    <x v="3"/>
    <m/>
    <x v="5"/>
    <n v="695.6"/>
    <n v="35"/>
    <n v="1"/>
    <x v="0"/>
    <x v="0"/>
    <x v="6"/>
  </r>
  <r>
    <s v="3582333"/>
    <x v="1"/>
    <s v="Aho Construction(MRE)"/>
    <s v="10608 NE 99th Ave"/>
    <s v="Vancouver"/>
    <s v="WA"/>
    <s v="720"/>
    <x v="1"/>
    <x v="1"/>
    <x v="3"/>
    <m/>
    <x v="5"/>
    <n v="666.58"/>
    <n v="33"/>
    <n v="1"/>
    <x v="0"/>
    <x v="0"/>
    <x v="6"/>
  </r>
  <r>
    <s v="3582371"/>
    <x v="1"/>
    <s v="Lennar Northwest Inc(JMC)"/>
    <s v="6220 N 88th Ave"/>
    <s v="Camas"/>
    <s v="WA"/>
    <s v="720"/>
    <x v="1"/>
    <x v="1"/>
    <x v="3"/>
    <m/>
    <x v="5"/>
    <n v="665.8"/>
    <n v="29"/>
    <n v="1"/>
    <x v="0"/>
    <x v="0"/>
    <x v="6"/>
  </r>
  <r>
    <s v="3582372"/>
    <x v="1"/>
    <s v="Lennar Northwest Inc(JMC)"/>
    <s v="6236 N 88th Ave"/>
    <s v="Camas"/>
    <s v="WA"/>
    <s v="720"/>
    <x v="1"/>
    <x v="1"/>
    <x v="3"/>
    <m/>
    <x v="5"/>
    <n v="699.51"/>
    <n v="32"/>
    <n v="1"/>
    <x v="0"/>
    <x v="0"/>
    <x v="6"/>
  </r>
  <r>
    <s v="3582373"/>
    <x v="1"/>
    <s v="Lennar Northwest Inc(JMC)"/>
    <s v="6208 N 88th Ave"/>
    <s v="Camas"/>
    <s v="WA"/>
    <s v="720"/>
    <x v="1"/>
    <x v="1"/>
    <x v="3"/>
    <m/>
    <x v="5"/>
    <n v="666.01"/>
    <n v="30"/>
    <n v="1"/>
    <x v="0"/>
    <x v="0"/>
    <x v="6"/>
  </r>
  <r>
    <s v="3582374"/>
    <x v="1"/>
    <s v="Lennar Northwest Inc(JMC)"/>
    <s v="6221 N 88th Ave"/>
    <s v="Camas"/>
    <s v="WA"/>
    <s v="720"/>
    <x v="1"/>
    <x v="1"/>
    <x v="3"/>
    <m/>
    <x v="5"/>
    <n v="666.2"/>
    <n v="31"/>
    <n v="1"/>
    <x v="0"/>
    <x v="0"/>
    <x v="6"/>
  </r>
  <r>
    <s v="3582375"/>
    <x v="1"/>
    <s v="Lennar Northwest Inc(JMC)"/>
    <s v="6229 N 88th St"/>
    <s v="Camas"/>
    <s v="WA"/>
    <s v="720"/>
    <x v="1"/>
    <x v="1"/>
    <x v="3"/>
    <m/>
    <x v="5"/>
    <n v="665.61"/>
    <n v="28"/>
    <n v="1"/>
    <x v="0"/>
    <x v="0"/>
    <x v="6"/>
  </r>
  <r>
    <s v="3582377"/>
    <x v="1"/>
    <s v="Richmond American Homes(JMC)"/>
    <s v="1317 NE 39th Ct"/>
    <s v="Camas"/>
    <s v="WA"/>
    <s v="720"/>
    <x v="1"/>
    <x v="1"/>
    <x v="3"/>
    <m/>
    <x v="5"/>
    <n v="1330.09"/>
    <n v="50"/>
    <n v="1"/>
    <x v="0"/>
    <x v="0"/>
    <x v="6"/>
  </r>
  <r>
    <s v="3582378"/>
    <x v="1"/>
    <s v="Richmond American Homes(JMC)"/>
    <s v="1321 NE 39th Ct"/>
    <s v="Camas"/>
    <s v="WA"/>
    <s v="720"/>
    <x v="1"/>
    <x v="1"/>
    <x v="3"/>
    <m/>
    <x v="5"/>
    <n v="1393.27"/>
    <n v="34"/>
    <n v="1"/>
    <x v="0"/>
    <x v="0"/>
    <x v="6"/>
  </r>
  <r>
    <s v="3582379"/>
    <x v="1"/>
    <s v="Richmond American Homes(JMC)"/>
    <s v="1322 NE 39th Ct"/>
    <s v="Camas"/>
    <s v="WA"/>
    <s v="720"/>
    <x v="1"/>
    <x v="1"/>
    <x v="3"/>
    <m/>
    <x v="5"/>
    <n v="1392.7"/>
    <n v="31"/>
    <n v="1"/>
    <x v="0"/>
    <x v="0"/>
    <x v="6"/>
  </r>
  <r>
    <s v="3582380"/>
    <x v="1"/>
    <s v="Richmond American Homes(JMC)"/>
    <s v="3411 NE Kingbird St"/>
    <s v="Camas"/>
    <s v="WA"/>
    <s v="720"/>
    <x v="1"/>
    <x v="1"/>
    <x v="3"/>
    <m/>
    <x v="5"/>
    <n v="699.51"/>
    <n v="32"/>
    <n v="1"/>
    <x v="0"/>
    <x v="0"/>
    <x v="6"/>
  </r>
  <r>
    <s v="3582381"/>
    <x v="1"/>
    <s v="Richmond American Homes(JMC)"/>
    <s v="3425 NE Kingbird St"/>
    <s v="Camas"/>
    <s v="WA"/>
    <s v="720"/>
    <x v="1"/>
    <x v="1"/>
    <x v="3"/>
    <m/>
    <x v="5"/>
    <n v="1326.27"/>
    <n v="30"/>
    <n v="1"/>
    <x v="0"/>
    <x v="0"/>
    <x v="6"/>
  </r>
  <r>
    <s v="3582382"/>
    <x v="1"/>
    <s v="Richmond American Homes(JMC)"/>
    <s v="3811 NE Kingbird St"/>
    <s v="Camas"/>
    <s v="WA"/>
    <s v="720"/>
    <x v="1"/>
    <x v="1"/>
    <x v="3"/>
    <m/>
    <x v="5"/>
    <n v="1392.51"/>
    <n v="30"/>
    <n v="1"/>
    <x v="0"/>
    <x v="0"/>
    <x v="6"/>
  </r>
  <r>
    <s v="3582383"/>
    <x v="1"/>
    <s v="Richmond American Homes(JMC)"/>
    <s v="1224 NE Woodburn Dr"/>
    <s v="Camas"/>
    <s v="WA"/>
    <s v="720"/>
    <x v="1"/>
    <x v="1"/>
    <x v="3"/>
    <m/>
    <x v="5"/>
    <n v="1325.87"/>
    <n v="28"/>
    <n v="1"/>
    <x v="0"/>
    <x v="0"/>
    <x v="6"/>
  </r>
  <r>
    <s v="3582400"/>
    <x v="1"/>
    <s v="DMK Construction(JMC)"/>
    <s v="1214 W Avocet Pl"/>
    <s v="La Center"/>
    <s v="WA"/>
    <s v="720"/>
    <x v="1"/>
    <x v="1"/>
    <x v="3"/>
    <m/>
    <x v="5"/>
    <n v="698.2"/>
    <n v="22"/>
    <n v="1"/>
    <x v="0"/>
    <x v="0"/>
    <x v="6"/>
  </r>
  <r>
    <s v="3582418"/>
    <x v="1"/>
    <s v="Kharitonenko, Anna(CRM)"/>
    <s v="10622 NE 66th Ave"/>
    <s v="Vancouver"/>
    <s v="WA"/>
    <s v="720"/>
    <x v="1"/>
    <x v="1"/>
    <x v="0"/>
    <m/>
    <x v="5"/>
    <n v="673.25"/>
    <n v="31"/>
    <n v="1"/>
    <x v="0"/>
    <x v="0"/>
    <x v="4"/>
  </r>
  <r>
    <s v="3582440"/>
    <x v="1"/>
    <s v="Pacific Lifestyle Homes(CRM)"/>
    <s v="16604 NE 86th St"/>
    <s v="Vancouver"/>
    <s v="WA"/>
    <s v="720"/>
    <x v="1"/>
    <x v="1"/>
    <x v="3"/>
    <m/>
    <x v="5"/>
    <n v="693.3"/>
    <n v="23"/>
    <n v="1"/>
    <x v="0"/>
    <x v="0"/>
    <x v="6"/>
  </r>
  <r>
    <s v="3582484"/>
    <x v="1"/>
    <s v="Aho Construction(CRM)"/>
    <s v="6718 NE 134th St"/>
    <s v="Vancouver"/>
    <s v="WA"/>
    <s v="720"/>
    <x v="1"/>
    <x v="1"/>
    <x v="3"/>
    <m/>
    <x v="5"/>
    <n v="665.24"/>
    <n v="26"/>
    <n v="1"/>
    <x v="0"/>
    <x v="0"/>
    <x v="6"/>
  </r>
  <r>
    <s v="3582486"/>
    <x v="1"/>
    <s v="Aho Construction(CRM)"/>
    <s v="6800 NE 134th St"/>
    <s v="Vancouver"/>
    <s v="WA"/>
    <s v="720"/>
    <x v="1"/>
    <x v="1"/>
    <x v="3"/>
    <m/>
    <x v="5"/>
    <n v="665.24"/>
    <n v="26"/>
    <n v="1"/>
    <x v="0"/>
    <x v="0"/>
    <x v="6"/>
  </r>
  <r>
    <s v="3582489"/>
    <x v="1"/>
    <s v="Generation Homes Northwest(CRM)"/>
    <s v="13404 NW 55th Ave"/>
    <s v="Vancouver"/>
    <s v="WA"/>
    <s v="720"/>
    <x v="1"/>
    <x v="1"/>
    <x v="3"/>
    <m/>
    <x v="5"/>
    <n v="666.2"/>
    <n v="31"/>
    <n v="1"/>
    <x v="0"/>
    <x v="0"/>
    <x v="6"/>
  </r>
  <r>
    <s v="3582495"/>
    <x v="1"/>
    <s v="Quality Craft Inc(CRM)"/>
    <s v="3449 NE Garfield St"/>
    <s v="Camas"/>
    <s v="WA"/>
    <s v="720"/>
    <x v="1"/>
    <x v="1"/>
    <x v="3"/>
    <m/>
    <x v="5"/>
    <n v="699.32"/>
    <n v="31"/>
    <n v="1"/>
    <x v="0"/>
    <x v="0"/>
    <x v="6"/>
  </r>
  <r>
    <s v="3582507"/>
    <x v="1"/>
    <s v="Pacific Lifestyle Homes(JMC)"/>
    <s v="16120 NE 9th Way"/>
    <s v="Vancouver"/>
    <s v="WA"/>
    <s v="720"/>
    <x v="1"/>
    <x v="1"/>
    <x v="3"/>
    <m/>
    <x v="5"/>
    <n v="698.92"/>
    <n v="29"/>
    <n v="1"/>
    <x v="0"/>
    <x v="0"/>
    <x v="6"/>
  </r>
  <r>
    <s v="3582537"/>
    <x v="1"/>
    <s v="NW Elite Homes Corp(CRM)"/>
    <s v="720 S 19th Pl"/>
    <s v="Ridgefield"/>
    <s v="WA"/>
    <s v="720"/>
    <x v="1"/>
    <x v="1"/>
    <x v="3"/>
    <m/>
    <x v="5"/>
    <n v="700.66"/>
    <n v="38"/>
    <n v="1"/>
    <x v="0"/>
    <x v="0"/>
    <x v="6"/>
  </r>
  <r>
    <s v="3582540"/>
    <x v="1"/>
    <s v="Krenzler Homes Inc(CRM)"/>
    <s v="215 NE 28th St"/>
    <s v="Battle Ground"/>
    <s v="WA"/>
    <s v="720"/>
    <x v="1"/>
    <x v="1"/>
    <x v="3"/>
    <m/>
    <x v="5"/>
    <n v="700.66"/>
    <n v="38"/>
    <n v="1"/>
    <x v="0"/>
    <x v="0"/>
    <x v="6"/>
  </r>
  <r>
    <s v="3582543"/>
    <x v="1"/>
    <s v="MCM of Washington Inc.(CRM)"/>
    <s v="1006 NE 11th Cir"/>
    <s v="Battle Ground"/>
    <s v="WA"/>
    <s v="720"/>
    <x v="1"/>
    <x v="1"/>
    <x v="3"/>
    <m/>
    <x v="5"/>
    <n v="662.74"/>
    <n v="13"/>
    <n v="1"/>
    <x v="0"/>
    <x v="0"/>
    <x v="6"/>
  </r>
  <r>
    <s v="3582545"/>
    <x v="1"/>
    <s v="MCM of Washington Inc.(CRM)"/>
    <s v="1012 NE 11th Ct"/>
    <s v="Battle Ground"/>
    <s v="WA"/>
    <s v="720"/>
    <x v="1"/>
    <x v="1"/>
    <x v="3"/>
    <m/>
    <x v="5"/>
    <n v="664.85"/>
    <n v="24"/>
    <n v="1"/>
    <x v="0"/>
    <x v="0"/>
    <x v="6"/>
  </r>
  <r>
    <s v="3582576"/>
    <x v="1"/>
    <s v="D R Horton Inc Portland(CRM)"/>
    <s v="1816 NE 37th Ave"/>
    <s v="Camas"/>
    <s v="WA"/>
    <s v="720"/>
    <x v="1"/>
    <x v="1"/>
    <x v="3"/>
    <m/>
    <x v="5"/>
    <n v="666.96"/>
    <n v="35"/>
    <n v="1"/>
    <x v="0"/>
    <x v="0"/>
    <x v="6"/>
  </r>
  <r>
    <s v="3582577"/>
    <x v="1"/>
    <s v="D R Horton Inc Portland(CRM)"/>
    <s v="3644 NE Quince Way"/>
    <s v="Camas"/>
    <s v="WA"/>
    <s v="720"/>
    <x v="1"/>
    <x v="1"/>
    <x v="3"/>
    <m/>
    <x v="5"/>
    <n v="666.39"/>
    <n v="32"/>
    <n v="1"/>
    <x v="0"/>
    <x v="0"/>
    <x v="6"/>
  </r>
  <r>
    <s v="3582578"/>
    <x v="1"/>
    <s v="D R Horton Inc Portland(CRM)"/>
    <s v="3648 NE Quince Way"/>
    <s v="Camas"/>
    <s v="WA"/>
    <s v="720"/>
    <x v="1"/>
    <x v="1"/>
    <x v="3"/>
    <m/>
    <x v="5"/>
    <n v="665.43"/>
    <n v="27"/>
    <n v="1"/>
    <x v="0"/>
    <x v="0"/>
    <x v="6"/>
  </r>
  <r>
    <s v="3582580"/>
    <x v="1"/>
    <s v="D R Horton Inc Portland(CRM)"/>
    <s v="3652 NE Quince Way"/>
    <s v="Camas"/>
    <s v="WA"/>
    <s v="720"/>
    <x v="1"/>
    <x v="1"/>
    <x v="3"/>
    <m/>
    <x v="5"/>
    <n v="671.75"/>
    <n v="60"/>
    <n v="1"/>
    <x v="0"/>
    <x v="0"/>
    <x v="6"/>
  </r>
  <r>
    <s v="3582581"/>
    <x v="1"/>
    <s v="Cedars Construction LLC(CRM)"/>
    <s v="3919 NW 74th Ave"/>
    <s v="Camas"/>
    <s v="WA"/>
    <s v="720"/>
    <x v="1"/>
    <x v="1"/>
    <x v="3"/>
    <m/>
    <x v="5"/>
    <n v="902.56"/>
    <n v="14"/>
    <n v="1"/>
    <x v="0"/>
    <x v="0"/>
    <x v="6"/>
  </r>
  <r>
    <s v="3582582"/>
    <x v="1"/>
    <s v="Cedars Construction LLC(CRM)"/>
    <s v="3923 NW 74th Ave"/>
    <s v="Camas"/>
    <s v="WA"/>
    <s v="720"/>
    <x v="1"/>
    <x v="1"/>
    <x v="3"/>
    <m/>
    <x v="5"/>
    <n v="662.17"/>
    <n v="10"/>
    <n v="1"/>
    <x v="0"/>
    <x v="0"/>
    <x v="6"/>
  </r>
  <r>
    <s v="3582592"/>
    <x v="1"/>
    <s v="Cascade West Development(CRM)"/>
    <s v="2208 NE 171st St"/>
    <s v="Ridgefield"/>
    <s v="WA"/>
    <s v="720"/>
    <x v="1"/>
    <x v="1"/>
    <x v="0"/>
    <m/>
    <x v="5"/>
    <n v="706.78"/>
    <n v="32"/>
    <n v="1"/>
    <x v="0"/>
    <x v="0"/>
    <x v="6"/>
  </r>
  <r>
    <s v="3582594"/>
    <x v="1"/>
    <s v="Pacific Lifestyle Homes(CRM)"/>
    <s v="4812 NE 134th St"/>
    <s v="Vancouver"/>
    <s v="WA"/>
    <s v="720"/>
    <x v="1"/>
    <x v="1"/>
    <x v="3"/>
    <m/>
    <x v="5"/>
    <n v="697.59"/>
    <n v="22"/>
    <n v="1"/>
    <x v="0"/>
    <x v="0"/>
    <x v="6"/>
  </r>
  <r>
    <s v="3582600"/>
    <x v="1"/>
    <s v="Haven Homes NW LLC(JMC)"/>
    <s v="1201 NE 13th St"/>
    <s v="Battle Ground"/>
    <s v="WA"/>
    <s v="720"/>
    <x v="1"/>
    <x v="1"/>
    <x v="3"/>
    <m/>
    <x v="5"/>
    <n v="699.13"/>
    <n v="30"/>
    <n v="1"/>
    <x v="0"/>
    <x v="0"/>
    <x v="6"/>
  </r>
  <r>
    <s v="3582617"/>
    <x v="1"/>
    <s v="K H R Homes(CRM)"/>
    <s v="6605 NE 107th St"/>
    <s v="Vancouver"/>
    <s v="WA"/>
    <s v="720"/>
    <x v="1"/>
    <x v="1"/>
    <x v="3"/>
    <m/>
    <x v="5"/>
    <n v="697.02"/>
    <n v="19"/>
    <n v="1"/>
    <x v="0"/>
    <x v="0"/>
    <x v="6"/>
  </r>
  <r>
    <s v="3582641"/>
    <x v="1"/>
    <s v="David Weekley Homes(JMC)"/>
    <s v="200 NW 116th St"/>
    <s v="Vancouver"/>
    <s v="WA"/>
    <s v="720"/>
    <x v="1"/>
    <x v="1"/>
    <x v="3"/>
    <m/>
    <x v="5"/>
    <n v="664.66"/>
    <n v="23"/>
    <n v="1"/>
    <x v="0"/>
    <x v="0"/>
    <x v="6"/>
  </r>
  <r>
    <s v="3582778"/>
    <x v="1"/>
    <s v="MCM of Washington Inc.(MRE)"/>
    <s v="1703 NE Pecan Ln"/>
    <s v="Camas"/>
    <s v="WA"/>
    <s v="720"/>
    <x v="1"/>
    <x v="1"/>
    <x v="3"/>
    <m/>
    <x v="5"/>
    <n v="667.35"/>
    <n v="37"/>
    <n v="1"/>
    <x v="0"/>
    <x v="0"/>
    <x v="6"/>
  </r>
  <r>
    <s v="3582780"/>
    <x v="1"/>
    <s v="MCM of Washington Inc.(MRE)"/>
    <s v="1720 NE Pecan Ln"/>
    <s v="Camas"/>
    <s v="WA"/>
    <s v="720"/>
    <x v="1"/>
    <x v="1"/>
    <x v="3"/>
    <m/>
    <x v="5"/>
    <n v="666.01"/>
    <n v="30"/>
    <n v="1"/>
    <x v="0"/>
    <x v="0"/>
    <x v="6"/>
  </r>
  <r>
    <s v="3582781"/>
    <x v="1"/>
    <s v="MCM of Washington Inc.(MRE)"/>
    <s v="3682 NE Pioneer St"/>
    <s v="Camas"/>
    <s v="WA"/>
    <s v="720"/>
    <x v="1"/>
    <x v="1"/>
    <x v="3"/>
    <m/>
    <x v="5"/>
    <n v="666.58"/>
    <n v="33"/>
    <n v="1"/>
    <x v="0"/>
    <x v="0"/>
    <x v="6"/>
  </r>
  <r>
    <s v="3582782"/>
    <x v="1"/>
    <s v="MCM of Washington Inc.(MRE)"/>
    <s v="3691 NE Pioneer St"/>
    <s v="Camas"/>
    <s v="WA"/>
    <s v="720"/>
    <x v="1"/>
    <x v="1"/>
    <x v="3"/>
    <m/>
    <x v="5"/>
    <n v="666.77"/>
    <n v="34"/>
    <n v="1"/>
    <x v="0"/>
    <x v="0"/>
    <x v="6"/>
  </r>
  <r>
    <s v="3582793"/>
    <x v="1"/>
    <s v="MCM of Washington Inc.(MRE)"/>
    <s v="1615 NE 36th Cir"/>
    <s v="Camas"/>
    <s v="WA"/>
    <s v="720"/>
    <x v="1"/>
    <x v="1"/>
    <x v="3"/>
    <m/>
    <x v="5"/>
    <n v="700.47"/>
    <n v="37"/>
    <n v="1"/>
    <x v="0"/>
    <x v="0"/>
    <x v="6"/>
  </r>
  <r>
    <s v="3582794"/>
    <x v="1"/>
    <s v="MCM of Washington Inc.(MRE)"/>
    <s v="1619 NE 36th Cir"/>
    <s v="Camas"/>
    <s v="WA"/>
    <s v="720"/>
    <x v="1"/>
    <x v="1"/>
    <x v="3"/>
    <m/>
    <x v="5"/>
    <n v="667.16"/>
    <n v="36"/>
    <n v="1"/>
    <x v="0"/>
    <x v="0"/>
    <x v="6"/>
  </r>
  <r>
    <s v="3582795"/>
    <x v="1"/>
    <s v="MCM of Washington Inc.(MRE)"/>
    <s v="1631 NE 36th Cir"/>
    <s v="Camas"/>
    <s v="WA"/>
    <s v="720"/>
    <x v="1"/>
    <x v="1"/>
    <x v="3"/>
    <m/>
    <x v="5"/>
    <n v="665.05"/>
    <n v="25"/>
    <n v="1"/>
    <x v="0"/>
    <x v="0"/>
    <x v="6"/>
  </r>
  <r>
    <s v="3582796"/>
    <x v="1"/>
    <s v="MCM of Washington Inc.(MRE)"/>
    <s v="1605 NE Oriole Ct"/>
    <s v="Camas"/>
    <s v="WA"/>
    <s v="720"/>
    <x v="1"/>
    <x v="1"/>
    <x v="3"/>
    <m/>
    <x v="5"/>
    <n v="699.89"/>
    <n v="34"/>
    <n v="1"/>
    <x v="0"/>
    <x v="0"/>
    <x v="6"/>
  </r>
  <r>
    <s v="3582797"/>
    <x v="1"/>
    <s v="Whipple Creek Village LLC(JMC)"/>
    <s v="1606 NE 174th St"/>
    <s v="Ridgefield"/>
    <s v="WA"/>
    <s v="720"/>
    <x v="1"/>
    <x v="1"/>
    <x v="3"/>
    <m/>
    <x v="5"/>
    <n v="699.51"/>
    <n v="32"/>
    <n v="1"/>
    <x v="0"/>
    <x v="0"/>
    <x v="6"/>
  </r>
  <r>
    <s v="3582798"/>
    <x v="1"/>
    <s v="Whipple Creek Village LLC(JMC)"/>
    <s v="1610 NE 174th St"/>
    <s v="Ridgefield"/>
    <s v="WA"/>
    <s v="720"/>
    <x v="1"/>
    <x v="1"/>
    <x v="3"/>
    <m/>
    <x v="5"/>
    <n v="701.43"/>
    <n v="42"/>
    <n v="1"/>
    <x v="0"/>
    <x v="0"/>
    <x v="6"/>
  </r>
  <r>
    <s v="3582799"/>
    <x v="1"/>
    <s v="Lennar Northwest Inc(WEB)"/>
    <s v="3706 S Star View Loop"/>
    <s v="Ridgefield"/>
    <s v="WA"/>
    <s v="720"/>
    <x v="1"/>
    <x v="1"/>
    <x v="3"/>
    <m/>
    <x v="5"/>
    <n v="666.01"/>
    <n v="30"/>
    <n v="1"/>
    <x v="0"/>
    <x v="0"/>
    <x v="6"/>
  </r>
  <r>
    <s v="3582800"/>
    <x v="1"/>
    <s v="Lennar Northwest Inc(WEB)"/>
    <s v="3710 S Star View Loop"/>
    <s v="Ridgefield"/>
    <s v="WA"/>
    <s v="720"/>
    <x v="1"/>
    <x v="1"/>
    <x v="3"/>
    <m/>
    <x v="5"/>
    <n v="666.01"/>
    <n v="30"/>
    <n v="1"/>
    <x v="0"/>
    <x v="0"/>
    <x v="6"/>
  </r>
  <r>
    <s v="3582811"/>
    <x v="1"/>
    <s v="MCM of Washington Inc.(JMC)"/>
    <s v="1622 NE 35th Cir"/>
    <s v="Camas"/>
    <s v="WA"/>
    <s v="720"/>
    <x v="1"/>
    <x v="1"/>
    <x v="3"/>
    <m/>
    <x v="5"/>
    <n v="701.43"/>
    <n v="42"/>
    <n v="1"/>
    <x v="0"/>
    <x v="0"/>
    <x v="6"/>
  </r>
  <r>
    <s v="3582837"/>
    <x v="1"/>
    <s v="Urban Northwest Homes LLC(MRE)"/>
    <s v="11229 NE 136th Ave"/>
    <s v="Vancouver"/>
    <s v="WA"/>
    <s v="720"/>
    <x v="1"/>
    <x v="1"/>
    <x v="3"/>
    <m/>
    <x v="5"/>
    <n v="664.84"/>
    <n v="24"/>
    <n v="1"/>
    <x v="0"/>
    <x v="0"/>
    <x v="6"/>
  </r>
  <r>
    <s v="3582838"/>
    <x v="1"/>
    <s v="Urban Northwest Homes LLC(MRE)"/>
    <s v="11224 NE 135th Ave"/>
    <s v="Vancouver"/>
    <s v="WA"/>
    <s v="720"/>
    <x v="1"/>
    <x v="1"/>
    <x v="3"/>
    <m/>
    <x v="5"/>
    <n v="664.46"/>
    <n v="22"/>
    <n v="1"/>
    <x v="0"/>
    <x v="0"/>
    <x v="6"/>
  </r>
  <r>
    <s v="3582852"/>
    <x v="1"/>
    <s v="Cedar Ridge Homes(MRE)"/>
    <s v="1700 NW 26th Ave"/>
    <s v="Battle Ground"/>
    <s v="WA"/>
    <s v="720"/>
    <x v="1"/>
    <x v="1"/>
    <x v="3"/>
    <m/>
    <x v="5"/>
    <n v="698.92"/>
    <n v="29"/>
    <n v="1"/>
    <x v="0"/>
    <x v="0"/>
    <x v="6"/>
  </r>
  <r>
    <s v="3582853"/>
    <x v="1"/>
    <s v="Cedar Ridge Homes(MRE)"/>
    <s v="1701 NW 26th Ave"/>
    <s v="Battle Ground"/>
    <s v="WA"/>
    <s v="720"/>
    <x v="1"/>
    <x v="1"/>
    <x v="3"/>
    <m/>
    <x v="5"/>
    <n v="698.73"/>
    <n v="28"/>
    <n v="1"/>
    <x v="0"/>
    <x v="0"/>
    <x v="6"/>
  </r>
  <r>
    <s v="3582854"/>
    <x v="1"/>
    <s v="Cedar Ridge Homes(MRE)"/>
    <s v="1908 NW 26th Ave"/>
    <s v="Battle Ground"/>
    <s v="WA"/>
    <s v="720"/>
    <x v="1"/>
    <x v="1"/>
    <x v="3"/>
    <m/>
    <x v="5"/>
    <n v="701.81"/>
    <n v="44"/>
    <n v="1"/>
    <x v="0"/>
    <x v="0"/>
    <x v="6"/>
  </r>
  <r>
    <s v="3582885"/>
    <x v="1"/>
    <s v="Pacific Lifestyle Homes(JMC)"/>
    <s v="16611 NE 83rd St"/>
    <s v="Vancouver"/>
    <s v="WA"/>
    <s v="720"/>
    <x v="1"/>
    <x v="1"/>
    <x v="3"/>
    <m/>
    <x v="5"/>
    <n v="697.78"/>
    <n v="23"/>
    <n v="1"/>
    <x v="0"/>
    <x v="0"/>
    <x v="6"/>
  </r>
  <r>
    <s v="3582889"/>
    <x v="1"/>
    <s v="LGI Homes Oregon LLC(JMC)"/>
    <s v="11914 NE 111th Cir"/>
    <s v="Vancouver"/>
    <s v="WA"/>
    <s v="720"/>
    <x v="1"/>
    <x v="1"/>
    <x v="3"/>
    <m/>
    <x v="5"/>
    <n v="667.33"/>
    <n v="37"/>
    <n v="1"/>
    <x v="0"/>
    <x v="0"/>
    <x v="6"/>
  </r>
  <r>
    <s v="3582891"/>
    <x v="1"/>
    <s v="LGI Homes Oregon LLC(JMC)"/>
    <s v="11106 NE 120th Ave"/>
    <s v="Vancouver"/>
    <s v="WA"/>
    <s v="720"/>
    <x v="1"/>
    <x v="1"/>
    <x v="3"/>
    <m/>
    <x v="5"/>
    <n v="697.2"/>
    <n v="20"/>
    <n v="1"/>
    <x v="0"/>
    <x v="0"/>
    <x v="6"/>
  </r>
  <r>
    <s v="3582892"/>
    <x v="1"/>
    <s v="LGI Homes Oregon LLC(JMC)"/>
    <s v="11102 NE 120th Ave"/>
    <s v="Vancouver"/>
    <s v="WA"/>
    <s v="720"/>
    <x v="1"/>
    <x v="1"/>
    <x v="3"/>
    <m/>
    <x v="5"/>
    <n v="697.77"/>
    <n v="23"/>
    <n v="1"/>
    <x v="0"/>
    <x v="0"/>
    <x v="6"/>
  </r>
  <r>
    <s v="3582893"/>
    <x v="1"/>
    <s v="Summerplace Homes(MRE)"/>
    <s v="1459 S Nighthawk Cir"/>
    <s v="Ridgefield"/>
    <s v="WA"/>
    <s v="720"/>
    <x v="1"/>
    <x v="1"/>
    <x v="3"/>
    <m/>
    <x v="5"/>
    <n v="699.32"/>
    <n v="31"/>
    <n v="1"/>
    <x v="0"/>
    <x v="0"/>
    <x v="6"/>
  </r>
  <r>
    <s v="3582931"/>
    <x v="1"/>
    <s v="Urban Northwest Homes LLC(JMC)"/>
    <s v="303 NW 53rd Cir"/>
    <s v="Vancouver"/>
    <s v="WA"/>
    <s v="720"/>
    <x v="1"/>
    <x v="1"/>
    <x v="3"/>
    <m/>
    <x v="5"/>
    <n v="698.17"/>
    <n v="25"/>
    <n v="1"/>
    <x v="0"/>
    <x v="0"/>
    <x v="6"/>
  </r>
  <r>
    <s v="3582984"/>
    <x v="1"/>
    <s v="Pacific Lifestyle Homes(WEB)"/>
    <s v="8303 NE 166th Ave"/>
    <s v="Vancouver"/>
    <s v="WA"/>
    <s v="720"/>
    <x v="1"/>
    <x v="1"/>
    <x v="3"/>
    <m/>
    <x v="5"/>
    <n v="697.58"/>
    <n v="22"/>
    <n v="1"/>
    <x v="0"/>
    <x v="0"/>
    <x v="6"/>
  </r>
  <r>
    <s v="3583022"/>
    <x v="1"/>
    <s v="Revin Construction Inc(MRE)"/>
    <s v="111 W 13th Way"/>
    <s v="La Center"/>
    <s v="WA"/>
    <s v="720"/>
    <x v="1"/>
    <x v="1"/>
    <x v="3"/>
    <m/>
    <x v="5"/>
    <n v="701.49"/>
    <n v="37"/>
    <n v="1"/>
    <x v="0"/>
    <x v="0"/>
    <x v="6"/>
  </r>
  <r>
    <s v="3583060"/>
    <x v="1"/>
    <s v="Helmes Inc(JMC)"/>
    <s v="9413 NE 168th Ave"/>
    <s v="Vancouver"/>
    <s v="WA"/>
    <s v="720"/>
    <x v="1"/>
    <x v="1"/>
    <x v="3"/>
    <m/>
    <x v="5"/>
    <n v="1008.37"/>
    <n v="22"/>
    <n v="1"/>
    <x v="0"/>
    <x v="0"/>
    <x v="6"/>
  </r>
  <r>
    <s v="3583061"/>
    <x v="1"/>
    <s v="Helmes Inc(JMC)"/>
    <s v="9521 NE 169th Ave"/>
    <s v="Vancouver"/>
    <s v="WA"/>
    <s v="720"/>
    <x v="1"/>
    <x v="1"/>
    <x v="3"/>
    <m/>
    <x v="5"/>
    <n v="664.47"/>
    <n v="22"/>
    <n v="1"/>
    <x v="0"/>
    <x v="0"/>
    <x v="6"/>
  </r>
  <r>
    <s v="3583084"/>
    <x v="1"/>
    <s v="Helmes Inc(WEB)"/>
    <s v="12903 NE 55th Ave"/>
    <s v="Vancouver"/>
    <s v="WA"/>
    <s v="720"/>
    <x v="1"/>
    <x v="1"/>
    <x v="3"/>
    <m/>
    <x v="5"/>
    <n v="664.65"/>
    <n v="23"/>
    <n v="1"/>
    <x v="0"/>
    <x v="0"/>
    <x v="6"/>
  </r>
  <r>
    <s v="3583085"/>
    <x v="1"/>
    <s v="Helmes Inc(WEB)"/>
    <s v="13302 NE 61st Ave"/>
    <s v="Vancouver"/>
    <s v="WA"/>
    <s v="720"/>
    <x v="1"/>
    <x v="1"/>
    <x v="3"/>
    <m/>
    <x v="5"/>
    <n v="664.66"/>
    <n v="23"/>
    <n v="1"/>
    <x v="0"/>
    <x v="0"/>
    <x v="6"/>
  </r>
  <r>
    <s v="3583089"/>
    <x v="1"/>
    <s v="D R Horton Inc Portland(KSN)"/>
    <s v="6917 N 94th Ave"/>
    <s v="Camas"/>
    <s v="WA"/>
    <s v="720"/>
    <x v="1"/>
    <x v="1"/>
    <x v="3"/>
    <m/>
    <x v="5"/>
    <n v="668.85"/>
    <n v="45"/>
    <n v="1"/>
    <x v="0"/>
    <x v="0"/>
    <x v="6"/>
  </r>
  <r>
    <s v="3583090"/>
    <x v="1"/>
    <s v="D R Horton Inc Portland(KSN)"/>
    <s v="6929 N 94th Ave"/>
    <s v="Camas"/>
    <s v="WA"/>
    <s v="720"/>
    <x v="1"/>
    <x v="1"/>
    <x v="3"/>
    <m/>
    <x v="5"/>
    <n v="666.18"/>
    <n v="31"/>
    <n v="1"/>
    <x v="0"/>
    <x v="0"/>
    <x v="6"/>
  </r>
  <r>
    <s v="3583155"/>
    <x v="1"/>
    <s v="Aho Construction(MRE)"/>
    <s v="9821 NE 106th St"/>
    <s v="Vancouver"/>
    <s v="WA"/>
    <s v="720"/>
    <x v="1"/>
    <x v="1"/>
    <x v="3"/>
    <m/>
    <x v="5"/>
    <n v="667.7"/>
    <n v="39"/>
    <n v="1"/>
    <x v="0"/>
    <x v="0"/>
    <x v="6"/>
  </r>
  <r>
    <s v="3583187"/>
    <x v="1"/>
    <s v="Summerplace Homes(JMC)"/>
    <s v="5005 NE 130th St"/>
    <s v="Vancouver"/>
    <s v="WA"/>
    <s v="720"/>
    <x v="1"/>
    <x v="1"/>
    <x v="3"/>
    <m/>
    <x v="5"/>
    <n v="699.3"/>
    <n v="31"/>
    <n v="1"/>
    <x v="0"/>
    <x v="0"/>
    <x v="6"/>
  </r>
  <r>
    <s v="3583219"/>
    <x v="1"/>
    <s v="Ketola, Ezekiel(CRM)"/>
    <s v="1809 SE 43rd Way"/>
    <s v="Battle Ground"/>
    <s v="WA"/>
    <s v="720"/>
    <x v="1"/>
    <x v="1"/>
    <x v="3"/>
    <m/>
    <x v="5"/>
    <n v="697.96"/>
    <n v="24"/>
    <n v="1"/>
    <x v="0"/>
    <x v="0"/>
    <x v="4"/>
  </r>
  <r>
    <s v="3583277"/>
    <x v="1"/>
    <s v="K H R Homes(JMC)"/>
    <s v="10633 NE 66th Ave"/>
    <s v="Vancouver"/>
    <s v="WA"/>
    <s v="720"/>
    <x v="1"/>
    <x v="1"/>
    <x v="3"/>
    <m/>
    <x v="5"/>
    <n v="702.17"/>
    <n v="34"/>
    <n v="1"/>
    <x v="0"/>
    <x v="0"/>
    <x v="6"/>
  </r>
  <r>
    <s v="3583278"/>
    <x v="1"/>
    <s v="K H R Homes(JMC)"/>
    <s v="10636 NE 66th Ave"/>
    <s v="Vancouver"/>
    <s v="WA"/>
    <s v="720"/>
    <x v="1"/>
    <x v="1"/>
    <x v="3"/>
    <m/>
    <x v="5"/>
    <n v="699.3"/>
    <n v="19"/>
    <n v="1"/>
    <x v="0"/>
    <x v="0"/>
    <x v="6"/>
  </r>
  <r>
    <s v="3583279"/>
    <x v="1"/>
    <s v="K H R Homes(JMC)"/>
    <s v="10640 NE 66th Ave"/>
    <s v="Vancouver"/>
    <s v="WA"/>
    <s v="720"/>
    <x v="1"/>
    <x v="1"/>
    <x v="3"/>
    <m/>
    <x v="5"/>
    <n v="699.3"/>
    <n v="19"/>
    <n v="1"/>
    <x v="0"/>
    <x v="0"/>
    <x v="6"/>
  </r>
  <r>
    <s v="3583280"/>
    <x v="1"/>
    <s v="K H R Homes(JMC)"/>
    <s v="6528 NE 107th St"/>
    <s v="Vancouver"/>
    <s v="WA"/>
    <s v="720"/>
    <x v="1"/>
    <x v="1"/>
    <x v="3"/>
    <m/>
    <x v="5"/>
    <n v="702.36"/>
    <n v="35"/>
    <n v="1"/>
    <x v="0"/>
    <x v="0"/>
    <x v="6"/>
  </r>
  <r>
    <s v="3583282"/>
    <x v="1"/>
    <s v="K H R Homes(JMC)"/>
    <s v="6608 NE 107th St"/>
    <s v="Vancouver"/>
    <s v="WA"/>
    <s v="720"/>
    <x v="1"/>
    <x v="1"/>
    <x v="3"/>
    <m/>
    <x v="5"/>
    <n v="700.84"/>
    <n v="27"/>
    <n v="1"/>
    <x v="0"/>
    <x v="0"/>
    <x v="6"/>
  </r>
  <r>
    <s v="3583288"/>
    <x v="1"/>
    <s v="D R Horton Inc Portland(JMC)"/>
    <s v="2232 S Meadowlark Dr"/>
    <s v="Ridgefield"/>
    <s v="WA"/>
    <s v="720"/>
    <x v="1"/>
    <x v="1"/>
    <x v="3"/>
    <m/>
    <x v="5"/>
    <n v="667.22"/>
    <n v="25"/>
    <n v="1"/>
    <x v="0"/>
    <x v="0"/>
    <x v="6"/>
  </r>
  <r>
    <s v="3583289"/>
    <x v="1"/>
    <s v="D R Horton Inc Portland(JMC)"/>
    <s v="2240 S Meadowlark Dr"/>
    <s v="Ridgefield"/>
    <s v="WA"/>
    <s v="720"/>
    <x v="1"/>
    <x v="1"/>
    <x v="3"/>
    <m/>
    <x v="5"/>
    <n v="667.6"/>
    <n v="27"/>
    <n v="1"/>
    <x v="0"/>
    <x v="0"/>
    <x v="6"/>
  </r>
  <r>
    <s v="3583290"/>
    <x v="1"/>
    <s v="D R Horton Inc Portland(JMC)"/>
    <s v="2248 S Meadowlark Dr"/>
    <s v="Ridgefield"/>
    <s v="WA"/>
    <s v="720"/>
    <x v="1"/>
    <x v="1"/>
    <x v="3"/>
    <m/>
    <x v="5"/>
    <n v="667.22"/>
    <n v="25"/>
    <n v="1"/>
    <x v="0"/>
    <x v="0"/>
    <x v="6"/>
  </r>
  <r>
    <s v="3583291"/>
    <x v="1"/>
    <s v="D R Horton Inc Portland(JMC)"/>
    <s v="2256 S Meadowlark Dr"/>
    <s v="Ridgefield"/>
    <s v="WA"/>
    <s v="720"/>
    <x v="1"/>
    <x v="1"/>
    <x v="3"/>
    <m/>
    <x v="5"/>
    <n v="667.22"/>
    <n v="25"/>
    <n v="1"/>
    <x v="0"/>
    <x v="0"/>
    <x v="6"/>
  </r>
  <r>
    <s v="3583297"/>
    <x v="1"/>
    <s v="Hendrickson Development Inc(JMC)"/>
    <s v="2912 NE 4th Ave"/>
    <s v="Battle Ground"/>
    <s v="WA"/>
    <s v="720"/>
    <x v="1"/>
    <x v="1"/>
    <x v="3"/>
    <m/>
    <x v="5"/>
    <n v="696.62"/>
    <n v="17"/>
    <n v="1"/>
    <x v="0"/>
    <x v="0"/>
    <x v="6"/>
  </r>
  <r>
    <s v="3583301"/>
    <x v="1"/>
    <s v="Helmes Inc(JMC)"/>
    <s v="1034 S 50th Ct"/>
    <s v="Ridgefield"/>
    <s v="WA"/>
    <s v="720"/>
    <x v="1"/>
    <x v="1"/>
    <x v="3"/>
    <m/>
    <x v="5"/>
    <n v="667.97"/>
    <n v="29"/>
    <n v="1"/>
    <x v="0"/>
    <x v="0"/>
    <x v="6"/>
  </r>
  <r>
    <s v="3583321"/>
    <x v="1"/>
    <s v="JB Homes LLC(KSN)"/>
    <s v="710 E Upland Ave"/>
    <s v="La Center"/>
    <s v="WA"/>
    <s v="720"/>
    <x v="1"/>
    <x v="1"/>
    <x v="3"/>
    <m/>
    <x v="5"/>
    <n v="665.07"/>
    <n v="22"/>
    <n v="1"/>
    <x v="0"/>
    <x v="0"/>
    <x v="6"/>
  </r>
  <r>
    <s v="3583322"/>
    <x v="1"/>
    <s v="JB Homes LLC(KSN)"/>
    <s v="714 E Upland Ave"/>
    <s v="La Center"/>
    <s v="WA"/>
    <s v="720"/>
    <x v="1"/>
    <x v="1"/>
    <x v="3"/>
    <m/>
    <x v="5"/>
    <n v="665.29"/>
    <n v="23"/>
    <n v="1"/>
    <x v="0"/>
    <x v="0"/>
    <x v="6"/>
  </r>
  <r>
    <s v="3583323"/>
    <x v="1"/>
    <s v="JB Homes LLC(KSN)"/>
    <s v="2312 E 7th Cir"/>
    <s v="La Center"/>
    <s v="WA"/>
    <s v="720"/>
    <x v="1"/>
    <x v="1"/>
    <x v="3"/>
    <m/>
    <x v="5"/>
    <n v="667.25"/>
    <n v="22"/>
    <n v="1"/>
    <x v="0"/>
    <x v="0"/>
    <x v="6"/>
  </r>
  <r>
    <s v="3583324"/>
    <x v="1"/>
    <s v="JB Homes LLC(KSN)"/>
    <s v="2320 E 7th Cir"/>
    <s v="La Center"/>
    <s v="WA"/>
    <s v="720"/>
    <x v="1"/>
    <x v="1"/>
    <x v="3"/>
    <m/>
    <x v="5"/>
    <n v="723.7"/>
    <n v="93"/>
    <n v="1"/>
    <x v="0"/>
    <x v="0"/>
    <x v="6"/>
  </r>
  <r>
    <s v="3583456"/>
    <x v="1"/>
    <s v="Morris Homes(CRM)"/>
    <s v="1330 N Blodgett Ct"/>
    <s v="Washougal"/>
    <s v="WA"/>
    <s v="720"/>
    <x v="1"/>
    <x v="1"/>
    <x v="3"/>
    <m/>
    <x v="5"/>
    <n v="762.92"/>
    <n v="97"/>
    <n v="1"/>
    <x v="0"/>
    <x v="0"/>
    <x v="6"/>
  </r>
  <r>
    <s v="3583491"/>
    <x v="1"/>
    <s v="MCM of Washington Inc.(CRM)"/>
    <s v="8529 N Hargrave St"/>
    <s v="Camas"/>
    <s v="WA"/>
    <s v="720"/>
    <x v="1"/>
    <x v="1"/>
    <x v="3"/>
    <m/>
    <x v="5"/>
    <n v="669.52"/>
    <n v="37"/>
    <n v="1"/>
    <x v="0"/>
    <x v="0"/>
    <x v="6"/>
  </r>
  <r>
    <s v="3583501"/>
    <x v="1"/>
    <s v="MCM of Washington Inc.(CRM)"/>
    <s v="7615 NE 175th Ave"/>
    <s v="Vancouver"/>
    <s v="WA"/>
    <s v="720"/>
    <x v="1"/>
    <x v="1"/>
    <x v="3"/>
    <m/>
    <x v="5"/>
    <n v="668.55"/>
    <n v="32"/>
    <n v="1"/>
    <x v="0"/>
    <x v="0"/>
    <x v="6"/>
  </r>
  <r>
    <s v="3583502"/>
    <x v="1"/>
    <s v="MCM of Washington Inc.(CRM)"/>
    <s v="17510 NE 77th St"/>
    <s v="Vancouver"/>
    <s v="WA"/>
    <s v="720"/>
    <x v="1"/>
    <x v="1"/>
    <x v="3"/>
    <m/>
    <x v="5"/>
    <n v="668.36"/>
    <n v="31"/>
    <n v="1"/>
    <x v="0"/>
    <x v="0"/>
    <x v="6"/>
  </r>
  <r>
    <s v="3583503"/>
    <x v="1"/>
    <s v="MCM of Washington Inc.(CRM)"/>
    <s v="17710 NE 33rd St"/>
    <s v="Vancouver"/>
    <s v="WA"/>
    <s v="720"/>
    <x v="1"/>
    <x v="1"/>
    <x v="0"/>
    <m/>
    <x v="5"/>
    <n v="671.54"/>
    <n v="32"/>
    <n v="1"/>
    <x v="0"/>
    <x v="0"/>
    <x v="6"/>
  </r>
  <r>
    <s v="3583504"/>
    <x v="1"/>
    <s v="MCM of Washington Inc.(CRM)"/>
    <s v="3423 NE 177th Ave"/>
    <s v="Vancouver"/>
    <s v="WA"/>
    <s v="720"/>
    <x v="1"/>
    <x v="1"/>
    <x v="0"/>
    <m/>
    <x v="5"/>
    <n v="672.37"/>
    <n v="34"/>
    <n v="1"/>
    <x v="0"/>
    <x v="0"/>
    <x v="6"/>
  </r>
  <r>
    <s v="3583509"/>
    <x v="1"/>
    <s v="Pacific Lifestyle Homes(JMC)"/>
    <s v="6614 NE 112th St"/>
    <s v="Vancouver"/>
    <s v="WA"/>
    <s v="720"/>
    <x v="1"/>
    <x v="1"/>
    <x v="3"/>
    <m/>
    <x v="5"/>
    <n v="708.49"/>
    <n v="67"/>
    <n v="1"/>
    <x v="0"/>
    <x v="0"/>
    <x v="6"/>
  </r>
  <r>
    <s v="3583527"/>
    <x v="1"/>
    <s v="Hendrickson Development Inc(JMC)"/>
    <s v="410 NE 29th St"/>
    <s v="Battle Ground"/>
    <s v="WA"/>
    <s v="720"/>
    <x v="1"/>
    <x v="1"/>
    <x v="3"/>
    <m/>
    <x v="5"/>
    <n v="668.17"/>
    <n v="30"/>
    <n v="1"/>
    <x v="0"/>
    <x v="0"/>
    <x v="6"/>
  </r>
  <r>
    <s v="3583534"/>
    <x v="1"/>
    <s v="North Columbia Homes(CRM)"/>
    <s v="9407 NE 157th Ct"/>
    <s v="Vancouver"/>
    <s v="WA"/>
    <s v="720"/>
    <x v="1"/>
    <x v="1"/>
    <x v="3"/>
    <m/>
    <x v="5"/>
    <n v="672.77"/>
    <n v="54"/>
    <n v="1"/>
    <x v="0"/>
    <x v="0"/>
    <x v="6"/>
  </r>
  <r>
    <s v="3583545"/>
    <x v="1"/>
    <s v="Helmes Inc(JMC)"/>
    <s v="5708 NE 132nd St"/>
    <s v="Vancouver"/>
    <s v="WA"/>
    <s v="720"/>
    <x v="1"/>
    <x v="1"/>
    <x v="3"/>
    <m/>
    <x v="5"/>
    <n v="668.17"/>
    <n v="30"/>
    <n v="1"/>
    <x v="0"/>
    <x v="0"/>
    <x v="6"/>
  </r>
  <r>
    <s v="3583546"/>
    <x v="1"/>
    <s v="Helmes Inc(JMC)"/>
    <s v="5217 NE 130th St"/>
    <s v="Vancouver"/>
    <s v="WA"/>
    <s v="720"/>
    <x v="1"/>
    <x v="1"/>
    <x v="3"/>
    <m/>
    <x v="5"/>
    <n v="666.83"/>
    <n v="23"/>
    <n v="1"/>
    <x v="0"/>
    <x v="0"/>
    <x v="6"/>
  </r>
  <r>
    <s v="3583559"/>
    <x v="1"/>
    <s v="REO Partner LLC(CRM)"/>
    <s v="6509 NE 106th Cir"/>
    <s v="Vancouver"/>
    <s v="WA"/>
    <s v="720"/>
    <x v="1"/>
    <x v="1"/>
    <x v="3"/>
    <m/>
    <x v="5"/>
    <n v="699.69"/>
    <n v="21"/>
    <n v="1"/>
    <x v="0"/>
    <x v="0"/>
    <x v="6"/>
  </r>
  <r>
    <s v="3583560"/>
    <x v="1"/>
    <s v="REO Partner LLC(CRM)"/>
    <s v="10641 NE 66th Ave"/>
    <s v="Vancouver"/>
    <s v="WA"/>
    <s v="720"/>
    <x v="1"/>
    <x v="1"/>
    <x v="3"/>
    <m/>
    <x v="5"/>
    <n v="700.26"/>
    <n v="24"/>
    <n v="1"/>
    <x v="0"/>
    <x v="0"/>
    <x v="6"/>
  </r>
  <r>
    <s v="3583562"/>
    <x v="1"/>
    <s v="REO Partner LLC(CRM)"/>
    <s v="10648 NE 66th Ave"/>
    <s v="Vancouver"/>
    <s v="WA"/>
    <s v="720"/>
    <x v="1"/>
    <x v="1"/>
    <x v="3"/>
    <m/>
    <x v="5"/>
    <n v="699.1"/>
    <n v="18"/>
    <n v="1"/>
    <x v="0"/>
    <x v="0"/>
    <x v="6"/>
  </r>
  <r>
    <s v="3583563"/>
    <x v="1"/>
    <s v="REO Partner LLC(CRM)"/>
    <s v="10652 NE 66th Ave"/>
    <s v="Vancouver"/>
    <s v="WA"/>
    <s v="720"/>
    <x v="1"/>
    <x v="1"/>
    <x v="3"/>
    <m/>
    <x v="5"/>
    <n v="699.88"/>
    <n v="22"/>
    <n v="1"/>
    <x v="0"/>
    <x v="0"/>
    <x v="6"/>
  </r>
  <r>
    <s v="3583576"/>
    <x v="1"/>
    <s v="Cedars Construction LLC(CRM)"/>
    <s v="7232 S 13th St"/>
    <s v="Ridgefield"/>
    <s v="WA"/>
    <s v="720"/>
    <x v="1"/>
    <x v="1"/>
    <x v="3"/>
    <m/>
    <x v="5"/>
    <n v="664.85"/>
    <n v="24"/>
    <n v="1"/>
    <x v="0"/>
    <x v="0"/>
    <x v="6"/>
  </r>
  <r>
    <s v="3583578"/>
    <x v="1"/>
    <s v="Cedars Construction LLC(CRM)"/>
    <s v="1109 S Union Pl"/>
    <s v="Ridgefield"/>
    <s v="WA"/>
    <s v="720"/>
    <x v="1"/>
    <x v="1"/>
    <x v="3"/>
    <m/>
    <x v="5"/>
    <n v="665.05"/>
    <n v="25"/>
    <n v="1"/>
    <x v="0"/>
    <x v="0"/>
    <x v="6"/>
  </r>
  <r>
    <s v="3583596"/>
    <x v="1"/>
    <s v="Aho Construction(CRM)"/>
    <s v="6804 NE 134th St"/>
    <s v="Vancouver"/>
    <s v="WA"/>
    <s v="720"/>
    <x v="1"/>
    <x v="1"/>
    <x v="3"/>
    <m/>
    <x v="5"/>
    <n v="664.28"/>
    <n v="21"/>
    <n v="1"/>
    <x v="0"/>
    <x v="0"/>
    <x v="6"/>
  </r>
  <r>
    <s v="3583597"/>
    <x v="1"/>
    <s v="Aho Construction(CRM)"/>
    <s v="13218 NE 62nd Ave"/>
    <s v="Vancouver"/>
    <s v="WA"/>
    <s v="720"/>
    <x v="1"/>
    <x v="1"/>
    <x v="3"/>
    <m/>
    <x v="5"/>
    <n v="664.47"/>
    <n v="22"/>
    <n v="1"/>
    <x v="0"/>
    <x v="0"/>
    <x v="6"/>
  </r>
  <r>
    <s v="3583798"/>
    <x v="1"/>
    <s v="Pahlisch Homes Inc(JMC)"/>
    <s v="1574 NW Rolling Hills Dr"/>
    <s v="Camas"/>
    <s v="WA"/>
    <s v="720"/>
    <x v="1"/>
    <x v="1"/>
    <x v="3"/>
    <m/>
    <x v="5"/>
    <n v="5.54"/>
    <n v="29"/>
    <n v="1"/>
    <x v="1"/>
    <x v="0"/>
    <x v="6"/>
  </r>
  <r>
    <s v="3583799"/>
    <x v="1"/>
    <s v="Pahlisch Homes Inc(JMC)"/>
    <s v="1610 NW Rolling Hills Dr"/>
    <s v="Camas"/>
    <s v="WA"/>
    <s v="720"/>
    <x v="1"/>
    <x v="1"/>
    <x v="3"/>
    <m/>
    <x v="5"/>
    <n v="665.61"/>
    <n v="28"/>
    <n v="1"/>
    <x v="0"/>
    <x v="0"/>
    <x v="6"/>
  </r>
  <r>
    <s v="3583968"/>
    <x v="1"/>
    <s v="Pacific Lifestyle Homes(CRM)"/>
    <s v="6703 NE 112th St"/>
    <s v="Vancouver"/>
    <s v="WA"/>
    <s v="720"/>
    <x v="1"/>
    <x v="1"/>
    <x v="3"/>
    <m/>
    <x v="5"/>
    <n v="697.78"/>
    <n v="23"/>
    <n v="1"/>
    <x v="0"/>
    <x v="0"/>
    <x v="6"/>
  </r>
  <r>
    <s v="3583985"/>
    <x v="1"/>
    <s v="Pacific Lifestyle Homes(CRM)"/>
    <s v="13019 NE 60th Ave"/>
    <s v="Vancouver"/>
    <s v="WA"/>
    <s v="720"/>
    <x v="1"/>
    <x v="1"/>
    <x v="3"/>
    <m/>
    <x v="5"/>
    <n v="697.4"/>
    <n v="21"/>
    <n v="1"/>
    <x v="0"/>
    <x v="0"/>
    <x v="6"/>
  </r>
  <r>
    <s v="3584027"/>
    <x v="1"/>
    <s v="Pacific Lifestyle Homes(CRM)"/>
    <s v="6815 NE 114th St"/>
    <s v="Vancouver"/>
    <s v="WA"/>
    <s v="720"/>
    <x v="1"/>
    <x v="1"/>
    <x v="3"/>
    <m/>
    <x v="5"/>
    <n v="697.78"/>
    <n v="23"/>
    <n v="1"/>
    <x v="0"/>
    <x v="0"/>
    <x v="6"/>
  </r>
  <r>
    <s v="3584040"/>
    <x v="1"/>
    <s v="North Columbia Homes(JMC)"/>
    <s v="9504 NE 157th Ct"/>
    <s v="Vancouver"/>
    <s v="WA"/>
    <s v="720"/>
    <x v="1"/>
    <x v="1"/>
    <x v="3"/>
    <m/>
    <x v="5"/>
    <n v="697.97"/>
    <n v="24"/>
    <n v="1"/>
    <x v="0"/>
    <x v="0"/>
    <x v="6"/>
  </r>
  <r>
    <s v="3584055"/>
    <x v="1"/>
    <s v="Helmes Inc(JMC)"/>
    <s v="13106 NE 61st Ave"/>
    <s v="Vancouver"/>
    <s v="WA"/>
    <s v="720"/>
    <x v="1"/>
    <x v="1"/>
    <x v="3"/>
    <m/>
    <x v="5"/>
    <n v="664.28"/>
    <n v="21"/>
    <n v="1"/>
    <x v="0"/>
    <x v="0"/>
    <x v="6"/>
  </r>
  <r>
    <s v="3584057"/>
    <x v="1"/>
    <s v="Helmes Inc(JMC)"/>
    <s v="8005 NE 186th Ave"/>
    <s v="Vancouver"/>
    <s v="WA"/>
    <s v="720"/>
    <x v="1"/>
    <x v="1"/>
    <x v="3"/>
    <m/>
    <x v="5"/>
    <n v="660.4"/>
    <n v="23"/>
    <n v="1"/>
    <x v="0"/>
    <x v="0"/>
    <x v="6"/>
  </r>
  <r>
    <s v="3584072"/>
    <x v="1"/>
    <s v="Lennar Northwest Inc(CRM)"/>
    <s v="3709 S Star View Loop"/>
    <s v="Ridgefield"/>
    <s v="WA"/>
    <s v="720"/>
    <x v="1"/>
    <x v="1"/>
    <x v="3"/>
    <m/>
    <x v="5"/>
    <n v="666.01"/>
    <n v="30"/>
    <n v="1"/>
    <x v="0"/>
    <x v="0"/>
    <x v="6"/>
  </r>
  <r>
    <s v="3584073"/>
    <x v="1"/>
    <s v="Lennar Northwest Inc(CRM)"/>
    <s v="3519 S Willow Dr"/>
    <s v="Ridgefield"/>
    <s v="WA"/>
    <s v="720"/>
    <x v="1"/>
    <x v="1"/>
    <x v="3"/>
    <m/>
    <x v="5"/>
    <n v="666.2"/>
    <n v="31"/>
    <n v="1"/>
    <x v="0"/>
    <x v="0"/>
    <x v="6"/>
  </r>
  <r>
    <s v="3584075"/>
    <x v="1"/>
    <s v="Lennar Northwest Inc(CRM)"/>
    <s v="3527 S Willow Dr"/>
    <s v="Ridgefield"/>
    <s v="WA"/>
    <s v="720"/>
    <x v="1"/>
    <x v="1"/>
    <x v="3"/>
    <m/>
    <x v="5"/>
    <n v="666.75"/>
    <n v="34"/>
    <n v="1"/>
    <x v="0"/>
    <x v="0"/>
    <x v="6"/>
  </r>
  <r>
    <s v="3584077"/>
    <x v="1"/>
    <s v="Lennar Northwest Inc(CRM)"/>
    <s v="3615 S Willow Dr"/>
    <s v="Ridgefield"/>
    <s v="WA"/>
    <s v="720"/>
    <x v="1"/>
    <x v="1"/>
    <x v="3"/>
    <m/>
    <x v="5"/>
    <n v="666.17"/>
    <n v="31"/>
    <n v="1"/>
    <x v="0"/>
    <x v="0"/>
    <x v="6"/>
  </r>
  <r>
    <s v="3584078"/>
    <x v="1"/>
    <s v="Whipple Creek Village LLC(KSN)"/>
    <s v="1614 NE 174th St"/>
    <s v="Ridgefield"/>
    <s v="WA"/>
    <s v="720"/>
    <x v="1"/>
    <x v="1"/>
    <x v="3"/>
    <m/>
    <x v="5"/>
    <n v="699.51"/>
    <n v="32"/>
    <n v="1"/>
    <x v="0"/>
    <x v="0"/>
    <x v="6"/>
  </r>
  <r>
    <s v="3584094"/>
    <x v="1"/>
    <s v="Kingston Homes LLC(CRM)"/>
    <s v="1268 S 44th Ave"/>
    <s v="Ridgefield"/>
    <s v="WA"/>
    <s v="720"/>
    <x v="1"/>
    <x v="1"/>
    <x v="0"/>
    <m/>
    <x v="5"/>
    <n v="669.88"/>
    <n v="23"/>
    <n v="1"/>
    <x v="0"/>
    <x v="0"/>
    <x v="6"/>
  </r>
  <r>
    <s v="3584116"/>
    <x v="1"/>
    <s v="D R Horton Inc Portland(CRM)"/>
    <s v="1721 NE Pioneer Ln"/>
    <s v="Camas"/>
    <s v="WA"/>
    <s v="720"/>
    <x v="1"/>
    <x v="1"/>
    <x v="3"/>
    <m/>
    <x v="5"/>
    <n v="1261.6400000000001"/>
    <n v="26"/>
    <n v="1"/>
    <x v="0"/>
    <x v="0"/>
    <x v="6"/>
  </r>
  <r>
    <s v="3584140"/>
    <x v="1"/>
    <s v="D R Horton Inc Portland(MRE)"/>
    <s v="1725 NE Pioneer Ln"/>
    <s v="Camas"/>
    <s v="WA"/>
    <s v="720"/>
    <x v="1"/>
    <x v="1"/>
    <x v="3"/>
    <m/>
    <x v="5"/>
    <n v="665.43"/>
    <n v="27"/>
    <n v="1"/>
    <x v="0"/>
    <x v="0"/>
    <x v="6"/>
  </r>
  <r>
    <s v="3584141"/>
    <x v="1"/>
    <s v="D R Horton Inc Portland(MRE)"/>
    <s v="3640 NE Quince Way"/>
    <s v="Camas"/>
    <s v="WA"/>
    <s v="720"/>
    <x v="1"/>
    <x v="1"/>
    <x v="3"/>
    <m/>
    <x v="5"/>
    <n v="665.61"/>
    <n v="28"/>
    <n v="1"/>
    <x v="0"/>
    <x v="0"/>
    <x v="6"/>
  </r>
  <r>
    <s v="3584144"/>
    <x v="1"/>
    <s v="Lennar Northwest Inc(MRE)"/>
    <s v="13414 NE 114th Way"/>
    <s v="Brush Prairie"/>
    <s v="WA"/>
    <s v="720"/>
    <x v="1"/>
    <x v="1"/>
    <x v="3"/>
    <m/>
    <x v="5"/>
    <n v="694.84"/>
    <n v="31"/>
    <n v="1"/>
    <x v="0"/>
    <x v="0"/>
    <x v="6"/>
  </r>
  <r>
    <s v="3584146"/>
    <x v="1"/>
    <s v="Lennar Northwest Inc(MRE)"/>
    <s v="13418 NE 114th Way"/>
    <s v="Brush Prairie"/>
    <s v="WA"/>
    <s v="720"/>
    <x v="1"/>
    <x v="1"/>
    <x v="3"/>
    <m/>
    <x v="5"/>
    <n v="661.17"/>
    <n v="27"/>
    <n v="1"/>
    <x v="0"/>
    <x v="0"/>
    <x v="6"/>
  </r>
  <r>
    <s v="3584147"/>
    <x v="1"/>
    <s v="Lennar Northwest Inc(MRE)"/>
    <s v="13422 NE 114th Way"/>
    <s v="Brush Prairie"/>
    <s v="WA"/>
    <s v="720"/>
    <x v="1"/>
    <x v="1"/>
    <x v="3"/>
    <m/>
    <x v="5"/>
    <n v="661.17"/>
    <n v="27"/>
    <n v="1"/>
    <x v="0"/>
    <x v="0"/>
    <x v="6"/>
  </r>
  <r>
    <s v="3584148"/>
    <x v="1"/>
    <s v="Lennar Northwest Inc(MRE)"/>
    <s v="11502 NE 135th Ave"/>
    <s v="Brush Prairie"/>
    <s v="WA"/>
    <s v="720"/>
    <x v="1"/>
    <x v="1"/>
    <x v="3"/>
    <m/>
    <x v="5"/>
    <n v="695.03"/>
    <n v="32"/>
    <n v="1"/>
    <x v="0"/>
    <x v="0"/>
    <x v="6"/>
  </r>
  <r>
    <s v="3584149"/>
    <x v="1"/>
    <s v="Lennar Northwest Inc(MRE)"/>
    <s v="11506 NE 135th Ave"/>
    <s v="Brush Prairie"/>
    <s v="WA"/>
    <s v="720"/>
    <x v="1"/>
    <x v="1"/>
    <x v="3"/>
    <m/>
    <x v="5"/>
    <n v="661.17"/>
    <n v="27"/>
    <n v="1"/>
    <x v="0"/>
    <x v="0"/>
    <x v="6"/>
  </r>
  <r>
    <s v="3584150"/>
    <x v="1"/>
    <s v="Lennar Northwest Inc(MRE)"/>
    <s v="11510 NE 135th Ave"/>
    <s v="Brush Prairie"/>
    <s v="WA"/>
    <s v="720"/>
    <x v="1"/>
    <x v="1"/>
    <x v="3"/>
    <m/>
    <x v="5"/>
    <n v="660.98"/>
    <n v="26"/>
    <n v="1"/>
    <x v="0"/>
    <x v="0"/>
    <x v="6"/>
  </r>
  <r>
    <s v="3584210"/>
    <x v="1"/>
    <s v="MCM of Washington Inc.(L2K)"/>
    <s v="1204 NE 11th Pl"/>
    <s v="Battle Ground"/>
    <s v="WA"/>
    <s v="720"/>
    <x v="1"/>
    <x v="1"/>
    <x v="3"/>
    <m/>
    <x v="5"/>
    <n v="665.61"/>
    <n v="28"/>
    <n v="1"/>
    <x v="0"/>
    <x v="0"/>
    <x v="6"/>
  </r>
  <r>
    <s v="3584232"/>
    <x v="1"/>
    <s v="MCM of Washington Inc.(CRM)"/>
    <s v="1115 NE 11th Pl"/>
    <s v="Battle Ground"/>
    <s v="WA"/>
    <s v="720"/>
    <x v="1"/>
    <x v="1"/>
    <x v="3"/>
    <m/>
    <x v="5"/>
    <n v="664.85"/>
    <n v="24"/>
    <n v="1"/>
    <x v="0"/>
    <x v="0"/>
    <x v="6"/>
  </r>
  <r>
    <s v="3584233"/>
    <x v="1"/>
    <s v="MCM of Washington Inc.(CRM)"/>
    <s v="1201 NE 12th St"/>
    <s v="Battle Ground"/>
    <s v="WA"/>
    <s v="720"/>
    <x v="1"/>
    <x v="1"/>
    <x v="3"/>
    <m/>
    <x v="5"/>
    <n v="664.47"/>
    <n v="22"/>
    <n v="1"/>
    <x v="0"/>
    <x v="0"/>
    <x v="6"/>
  </r>
  <r>
    <s v="3584240"/>
    <x v="1"/>
    <s v="Karlsen Homes LLC(KSN)"/>
    <s v="9118 NE 138th Ave"/>
    <s v="Vancouver"/>
    <s v="WA"/>
    <s v="720"/>
    <x v="1"/>
    <x v="1"/>
    <x v="3"/>
    <m/>
    <x v="5"/>
    <n v="666.77"/>
    <n v="34"/>
    <n v="1"/>
    <x v="0"/>
    <x v="0"/>
    <x v="6"/>
  </r>
  <r>
    <s v="3584274"/>
    <x v="1"/>
    <s v="MCM of Washington Inc.(JMC)"/>
    <s v="7608 NE 176th Ave"/>
    <s v="Vancouver"/>
    <s v="WA"/>
    <s v="720"/>
    <x v="1"/>
    <x v="1"/>
    <x v="3"/>
    <m/>
    <x v="5"/>
    <n v="913.24"/>
    <n v="32"/>
    <n v="1"/>
    <x v="0"/>
    <x v="0"/>
    <x v="6"/>
  </r>
  <r>
    <s v="3584279"/>
    <x v="1"/>
    <s v="MCM of Washington Inc.(JMC)"/>
    <s v="5888 N 86th Ave"/>
    <s v="Camas"/>
    <s v="WA"/>
    <s v="720"/>
    <x v="1"/>
    <x v="1"/>
    <x v="3"/>
    <m/>
    <x v="5"/>
    <n v="662.17"/>
    <n v="10"/>
    <n v="1"/>
    <x v="0"/>
    <x v="0"/>
    <x v="6"/>
  </r>
  <r>
    <s v="3584280"/>
    <x v="1"/>
    <s v="MCM of Washington Inc.(JMC)"/>
    <s v="5736 N 86th Cir"/>
    <s v="Camas"/>
    <s v="WA"/>
    <s v="720"/>
    <x v="1"/>
    <x v="1"/>
    <x v="3"/>
    <m/>
    <x v="5"/>
    <n v="666.96"/>
    <n v="35"/>
    <n v="1"/>
    <x v="0"/>
    <x v="0"/>
    <x v="6"/>
  </r>
  <r>
    <s v="3584365"/>
    <x v="1"/>
    <s v="Pyramid Homes(KSN)"/>
    <s v="5909 NE 130th St"/>
    <s v="Vancouver"/>
    <s v="WA"/>
    <s v="720"/>
    <x v="1"/>
    <x v="1"/>
    <x v="3"/>
    <m/>
    <x v="5"/>
    <n v="668.31"/>
    <n v="42"/>
    <n v="1"/>
    <x v="0"/>
    <x v="0"/>
    <x v="6"/>
  </r>
  <r>
    <s v="3584419"/>
    <x v="1"/>
    <s v="Aho Construction(JMC)"/>
    <s v="10605 NE 99th Ave"/>
    <s v="Vancouver"/>
    <s v="WA"/>
    <s v="720"/>
    <x v="1"/>
    <x v="1"/>
    <x v="3"/>
    <m/>
    <x v="5"/>
    <n v="664.85"/>
    <n v="24"/>
    <n v="1"/>
    <x v="0"/>
    <x v="0"/>
    <x v="6"/>
  </r>
  <r>
    <s v="3584422"/>
    <x v="1"/>
    <s v="Aho Construction(JMC)"/>
    <s v="6323 NE 134th St"/>
    <s v="Vancouver"/>
    <s v="WA"/>
    <s v="720"/>
    <x v="1"/>
    <x v="1"/>
    <x v="3"/>
    <m/>
    <x v="5"/>
    <n v="669.07"/>
    <n v="46"/>
    <n v="1"/>
    <x v="0"/>
    <x v="0"/>
    <x v="6"/>
  </r>
  <r>
    <s v="3584423"/>
    <x v="1"/>
    <s v="Aho Construction(JMC)"/>
    <s v="6413 NE 134th St"/>
    <s v="Vancouver"/>
    <s v="WA"/>
    <s v="720"/>
    <x v="1"/>
    <x v="1"/>
    <x v="3"/>
    <m/>
    <x v="5"/>
    <n v="669.85"/>
    <n v="50"/>
    <n v="1"/>
    <x v="0"/>
    <x v="0"/>
    <x v="6"/>
  </r>
  <r>
    <s v="3584465"/>
    <x v="1"/>
    <s v="Pahlisch Homes Inc(KSN)"/>
    <s v="1539 NW Redwood Ln"/>
    <s v="Camas"/>
    <s v="WA"/>
    <s v="720"/>
    <x v="1"/>
    <x v="1"/>
    <x v="3"/>
    <m/>
    <x v="5"/>
    <n v="666.39"/>
    <n v="32"/>
    <n v="1"/>
    <x v="0"/>
    <x v="0"/>
    <x v="6"/>
  </r>
  <r>
    <s v="3584466"/>
    <x v="1"/>
    <s v="Summerplace Homes(KSN)"/>
    <s v="1695 S Nighthawk Rd"/>
    <s v="Ridgefield"/>
    <s v="WA"/>
    <s v="720"/>
    <x v="1"/>
    <x v="1"/>
    <x v="3"/>
    <m/>
    <x v="5"/>
    <n v="700.08"/>
    <n v="35"/>
    <n v="1"/>
    <x v="0"/>
    <x v="0"/>
    <x v="6"/>
  </r>
  <r>
    <s v="3584544"/>
    <x v="1"/>
    <s v="David Weekley Homes(KSN)"/>
    <s v="204 NW 116th St"/>
    <s v="Vancouver"/>
    <s v="WA"/>
    <s v="720"/>
    <x v="1"/>
    <x v="1"/>
    <x v="3"/>
    <m/>
    <x v="5"/>
    <n v="666.39"/>
    <n v="32"/>
    <n v="1"/>
    <x v="0"/>
    <x v="0"/>
    <x v="6"/>
  </r>
  <r>
    <s v="3584581"/>
    <x v="1"/>
    <s v="Whipple Creek Village LLC(KSN)"/>
    <s v="1618 NE 174th St"/>
    <s v="Ridgefield"/>
    <s v="WA"/>
    <s v="720"/>
    <x v="1"/>
    <x v="1"/>
    <x v="3"/>
    <m/>
    <x v="5"/>
    <n v="702.19"/>
    <n v="46"/>
    <n v="1"/>
    <x v="0"/>
    <x v="0"/>
    <x v="6"/>
  </r>
  <r>
    <s v="3584583"/>
    <x v="1"/>
    <s v="Whipple Creek Village LLC(KSN)"/>
    <s v="1700 NE 174th St"/>
    <s v="Ridgefield"/>
    <s v="WA"/>
    <s v="720"/>
    <x v="1"/>
    <x v="1"/>
    <x v="3"/>
    <m/>
    <x v="5"/>
    <n v="697.78"/>
    <n v="23"/>
    <n v="1"/>
    <x v="0"/>
    <x v="0"/>
    <x v="6"/>
  </r>
  <r>
    <s v="3584593"/>
    <x v="1"/>
    <s v="Urban Northwest Homes LLC(KSN)"/>
    <s v="13410 NE 113th Way"/>
    <s v="Vancouver"/>
    <s v="WA"/>
    <s v="720"/>
    <x v="1"/>
    <x v="1"/>
    <x v="3"/>
    <m/>
    <x v="5"/>
    <n v="659.83"/>
    <n v="20"/>
    <n v="1"/>
    <x v="0"/>
    <x v="0"/>
    <x v="6"/>
  </r>
  <r>
    <s v="3584605"/>
    <x v="1"/>
    <s v="Sun Country Homes(KSN)"/>
    <s v="4009 SE 19th Ave"/>
    <s v="Battle Ground"/>
    <s v="WA"/>
    <s v="720"/>
    <x v="1"/>
    <x v="1"/>
    <x v="3"/>
    <m/>
    <x v="5"/>
    <n v="660.79"/>
    <n v="25"/>
    <n v="1"/>
    <x v="0"/>
    <x v="0"/>
    <x v="6"/>
  </r>
  <r>
    <s v="3584664"/>
    <x v="1"/>
    <s v="Manor Homes Washington Inc(JMC)"/>
    <s v="11220 NE 97th Ave"/>
    <s v="Vancouver"/>
    <s v="WA"/>
    <s v="720"/>
    <x v="1"/>
    <x v="1"/>
    <x v="3"/>
    <m/>
    <x v="5"/>
    <n v="698.36"/>
    <n v="26"/>
    <n v="1"/>
    <x v="0"/>
    <x v="0"/>
    <x v="6"/>
  </r>
  <r>
    <s v="3584665"/>
    <x v="1"/>
    <s v="Manor Homes Washington Inc(JMC)"/>
    <s v="11216 NE 97th Ave"/>
    <s v="Vancouver"/>
    <s v="WA"/>
    <s v="720"/>
    <x v="1"/>
    <x v="1"/>
    <x v="3"/>
    <m/>
    <x v="5"/>
    <n v="673.29"/>
    <n v="68"/>
    <n v="1"/>
    <x v="0"/>
    <x v="0"/>
    <x v="6"/>
  </r>
  <r>
    <s v="3584668"/>
    <x v="1"/>
    <s v="Aho Construction(JMC)"/>
    <s v="9908 NE 104th Way"/>
    <s v="Vancouver"/>
    <s v="WA"/>
    <s v="720"/>
    <x v="1"/>
    <x v="1"/>
    <x v="3"/>
    <m/>
    <x v="5"/>
    <n v="664.66"/>
    <n v="23"/>
    <n v="1"/>
    <x v="0"/>
    <x v="0"/>
    <x v="6"/>
  </r>
  <r>
    <s v="3584687"/>
    <x v="1"/>
    <s v="Paul Karlsen Building LLC(JMC)"/>
    <s v="1808 SE 43rd Way"/>
    <s v="Battle Ground"/>
    <s v="WA"/>
    <s v="720"/>
    <x v="1"/>
    <x v="1"/>
    <x v="3"/>
    <m/>
    <x v="5"/>
    <n v="698.17"/>
    <n v="25"/>
    <n v="1"/>
    <x v="0"/>
    <x v="0"/>
    <x v="6"/>
  </r>
  <r>
    <s v="3584775"/>
    <x v="1"/>
    <s v="Superior LLC(KSN)"/>
    <s v="7011 NW 22nd Ave"/>
    <s v="Vancouver"/>
    <s v="WA"/>
    <s v="720"/>
    <x v="1"/>
    <x v="1"/>
    <x v="3"/>
    <m/>
    <x v="5"/>
    <n v="663.89"/>
    <n v="19"/>
    <n v="1"/>
    <x v="0"/>
    <x v="0"/>
    <x v="4"/>
  </r>
  <r>
    <s v="3584813"/>
    <x v="1"/>
    <s v="MCM of Washington Inc.(KSN)"/>
    <s v="1611 NE Oriole Ct"/>
    <s v="Camas"/>
    <s v="WA"/>
    <s v="720"/>
    <x v="1"/>
    <x v="1"/>
    <x v="3"/>
    <m/>
    <x v="5"/>
    <n v="666.77"/>
    <n v="34"/>
    <n v="1"/>
    <x v="0"/>
    <x v="0"/>
    <x v="6"/>
  </r>
  <r>
    <s v="3584814"/>
    <x v="1"/>
    <s v="Generation Homes Northwest(JMC)"/>
    <s v="936 S 50th Ct"/>
    <s v="Ridgefield"/>
    <s v="WA"/>
    <s v="720"/>
    <x v="1"/>
    <x v="1"/>
    <x v="3"/>
    <m/>
    <x v="5"/>
    <n v="665.05"/>
    <n v="25"/>
    <n v="1"/>
    <x v="0"/>
    <x v="0"/>
    <x v="6"/>
  </r>
  <r>
    <s v="3584815"/>
    <x v="1"/>
    <s v="Generation Homes Northwest(JMC)"/>
    <s v="1112 S 50th Ct"/>
    <s v="Ridgefield"/>
    <s v="WA"/>
    <s v="720"/>
    <x v="1"/>
    <x v="1"/>
    <x v="3"/>
    <m/>
    <x v="5"/>
    <n v="665.24"/>
    <n v="26"/>
    <n v="1"/>
    <x v="0"/>
    <x v="0"/>
    <x v="6"/>
  </r>
  <r>
    <s v="3584830"/>
    <x v="1"/>
    <s v="Helmes Inc(JMC)"/>
    <s v="813 NE 28th Way"/>
    <s v="Battle Ground"/>
    <s v="WA"/>
    <s v="720"/>
    <x v="1"/>
    <x v="1"/>
    <x v="3"/>
    <m/>
    <x v="5"/>
    <n v="665.43"/>
    <n v="27"/>
    <n v="1"/>
    <x v="0"/>
    <x v="0"/>
    <x v="6"/>
  </r>
  <r>
    <s v="3584853"/>
    <x v="1"/>
    <s v="Glavin Development LLC(JMC)"/>
    <s v="14305 NE 52nd Ave"/>
    <s v="Vancouver"/>
    <s v="WA"/>
    <s v="720"/>
    <x v="1"/>
    <x v="1"/>
    <x v="3"/>
    <m/>
    <x v="5"/>
    <n v="699.89"/>
    <n v="34"/>
    <n v="1"/>
    <x v="0"/>
    <x v="0"/>
    <x v="6"/>
  </r>
  <r>
    <s v="3584854"/>
    <x v="1"/>
    <s v="Glavin Development LLC(JMC)"/>
    <s v="14315 NE 51st Ct"/>
    <s v="Vancouver"/>
    <s v="WA"/>
    <s v="720"/>
    <x v="1"/>
    <x v="1"/>
    <x v="3"/>
    <m/>
    <x v="5"/>
    <n v="699.32"/>
    <n v="31"/>
    <n v="1"/>
    <x v="0"/>
    <x v="0"/>
    <x v="6"/>
  </r>
  <r>
    <s v="3584903"/>
    <x v="1"/>
    <s v="GR Investment Properties LLC(KSN)"/>
    <s v="8719 NE 43rd Pl"/>
    <s v="Vancouver"/>
    <s v="WA"/>
    <s v="720"/>
    <x v="1"/>
    <x v="1"/>
    <x v="3"/>
    <m/>
    <x v="5"/>
    <n v="702"/>
    <n v="45"/>
    <n v="1"/>
    <x v="0"/>
    <x v="0"/>
    <x v="6"/>
  </r>
  <r>
    <s v="3584904"/>
    <x v="1"/>
    <s v="GR Investment Properties LLC(KSN)"/>
    <s v="8723 NE 43rd Pl"/>
    <s v="Vancouver"/>
    <s v="WA"/>
    <s v="720"/>
    <x v="1"/>
    <x v="1"/>
    <x v="3"/>
    <m/>
    <x v="5"/>
    <n v="701.81"/>
    <n v="44"/>
    <n v="1"/>
    <x v="0"/>
    <x v="0"/>
    <x v="6"/>
  </r>
  <r>
    <s v="3584949"/>
    <x v="1"/>
    <s v="Aho Construction(JMC)"/>
    <s v="9811 NE 104th Way"/>
    <s v="Vancouver"/>
    <s v="WA"/>
    <s v="720"/>
    <x v="1"/>
    <x v="1"/>
    <x v="3"/>
    <m/>
    <x v="5"/>
    <n v="664.66"/>
    <n v="23"/>
    <n v="1"/>
    <x v="0"/>
    <x v="0"/>
    <x v="6"/>
  </r>
  <r>
    <s v="3584951"/>
    <x v="1"/>
    <s v="Aho Construction(JMC)"/>
    <s v="9817 NE 106th St"/>
    <s v="Vancouver"/>
    <s v="WA"/>
    <s v="720"/>
    <x v="1"/>
    <x v="1"/>
    <x v="3"/>
    <m/>
    <x v="5"/>
    <n v="667.16"/>
    <n v="36"/>
    <n v="1"/>
    <x v="0"/>
    <x v="0"/>
    <x v="6"/>
  </r>
  <r>
    <s v="3584968"/>
    <x v="1"/>
    <s v="Cedars Construction LLC(JMC)"/>
    <s v="1101 S Union Pl"/>
    <s v="Ridgefield"/>
    <s v="WA"/>
    <s v="720"/>
    <x v="1"/>
    <x v="1"/>
    <x v="3"/>
    <m/>
    <x v="5"/>
    <n v="665.8"/>
    <n v="29"/>
    <n v="1"/>
    <x v="0"/>
    <x v="0"/>
    <x v="6"/>
  </r>
  <r>
    <s v="3585060"/>
    <x v="1"/>
    <s v="Pacific Lifestyle Homes(JMC)"/>
    <s v="1737 S 46th Pl"/>
    <s v="Ridgefield"/>
    <s v="WA"/>
    <s v="720"/>
    <x v="1"/>
    <x v="1"/>
    <x v="3"/>
    <m/>
    <x v="5"/>
    <n v="697.59"/>
    <n v="22"/>
    <n v="1"/>
    <x v="0"/>
    <x v="0"/>
    <x v="6"/>
  </r>
  <r>
    <s v="3585142"/>
    <x v="1"/>
    <s v="Cedars Construction LLC(MRE)"/>
    <s v="7020 S 11th St"/>
    <s v="Ridgefield"/>
    <s v="WA"/>
    <s v="720"/>
    <x v="1"/>
    <x v="1"/>
    <x v="3"/>
    <m/>
    <x v="5"/>
    <n v="664.47"/>
    <n v="22"/>
    <n v="1"/>
    <x v="0"/>
    <x v="0"/>
    <x v="6"/>
  </r>
  <r>
    <s v="3585165"/>
    <x v="1"/>
    <s v="Cedar Ridge Homes(MRE)"/>
    <s v="2711 NW 16th Pl"/>
    <s v="Battle Ground"/>
    <s v="WA"/>
    <s v="720"/>
    <x v="1"/>
    <x v="1"/>
    <x v="3"/>
    <m/>
    <x v="5"/>
    <n v="1324.13"/>
    <n v="30"/>
    <n v="1"/>
    <x v="0"/>
    <x v="0"/>
    <x v="6"/>
  </r>
  <r>
    <s v="3585181"/>
    <x v="1"/>
    <s v="MCM of Washington Inc.(MRE)"/>
    <s v="1321 NE 11th Ave"/>
    <s v="Battle Ground"/>
    <s v="WA"/>
    <s v="720"/>
    <x v="1"/>
    <x v="1"/>
    <x v="3"/>
    <m/>
    <x v="5"/>
    <n v="665.8"/>
    <n v="29"/>
    <n v="1"/>
    <x v="0"/>
    <x v="0"/>
    <x v="6"/>
  </r>
  <r>
    <s v="3585182"/>
    <x v="1"/>
    <s v="MCM of Washington Inc.(MRE)"/>
    <s v="1311 NE 11th Ave"/>
    <s v="Battle Ground"/>
    <s v="WA"/>
    <s v="720"/>
    <x v="1"/>
    <x v="1"/>
    <x v="3"/>
    <m/>
    <x v="5"/>
    <n v="667.35"/>
    <n v="37"/>
    <n v="1"/>
    <x v="0"/>
    <x v="0"/>
    <x v="6"/>
  </r>
  <r>
    <s v="3585190"/>
    <x v="1"/>
    <s v="Ginn Homes LLC(MRE)"/>
    <s v="1802 NE 146th St"/>
    <s v="Vancouver"/>
    <s v="WA"/>
    <s v="720"/>
    <x v="1"/>
    <x v="1"/>
    <x v="3"/>
    <m/>
    <x v="5"/>
    <n v="916.86"/>
    <n v="35"/>
    <n v="1"/>
    <x v="0"/>
    <x v="0"/>
    <x v="6"/>
  </r>
  <r>
    <s v="3585192"/>
    <x v="1"/>
    <s v="Ginn Homes LLC(MRE)"/>
    <s v="1740 NE 146th St"/>
    <s v="Vancouver"/>
    <s v="WA"/>
    <s v="720"/>
    <x v="1"/>
    <x v="1"/>
    <x v="3"/>
    <m/>
    <x v="5"/>
    <n v="699.49"/>
    <n v="32"/>
    <n v="1"/>
    <x v="0"/>
    <x v="0"/>
    <x v="6"/>
  </r>
  <r>
    <s v="3585272"/>
    <x v="1"/>
    <s v="LGI Homes Oregon LLC(WEB)"/>
    <s v="11916 NE 110th Cir"/>
    <s v="Vancouver"/>
    <s v="WA"/>
    <s v="720"/>
    <x v="1"/>
    <x v="1"/>
    <x v="3"/>
    <m/>
    <x v="5"/>
    <n v="697.4"/>
    <n v="21"/>
    <n v="1"/>
    <x v="0"/>
    <x v="0"/>
    <x v="6"/>
  </r>
  <r>
    <s v="3585273"/>
    <x v="1"/>
    <s v="LGI Homes Oregon LLC(WEB)"/>
    <s v="11917 NE 111th Cir"/>
    <s v="Vancouver"/>
    <s v="WA"/>
    <s v="720"/>
    <x v="1"/>
    <x v="1"/>
    <x v="3"/>
    <m/>
    <x v="5"/>
    <n v="705.83"/>
    <n v="65"/>
    <n v="1"/>
    <x v="0"/>
    <x v="0"/>
    <x v="6"/>
  </r>
  <r>
    <s v="3585274"/>
    <x v="1"/>
    <s v="LGI Homes Oregon LLC(WEB)"/>
    <s v="11919 NE 111th Cir"/>
    <s v="Vancouver"/>
    <s v="WA"/>
    <s v="720"/>
    <x v="1"/>
    <x v="1"/>
    <x v="3"/>
    <m/>
    <x v="5"/>
    <n v="698.17"/>
    <n v="25"/>
    <n v="1"/>
    <x v="0"/>
    <x v="0"/>
    <x v="6"/>
  </r>
  <r>
    <s v="3585359"/>
    <x v="1"/>
    <s v="MCM of Washington Inc.(JMC)"/>
    <s v="5834 N 86th Ave"/>
    <s v="Camas"/>
    <s v="WA"/>
    <s v="720"/>
    <x v="1"/>
    <x v="1"/>
    <x v="3"/>
    <m/>
    <x v="5"/>
    <n v="665.61"/>
    <n v="28"/>
    <n v="1"/>
    <x v="0"/>
    <x v="0"/>
    <x v="6"/>
  </r>
  <r>
    <s v="3585396"/>
    <x v="1"/>
    <s v="Urban Northwest Homes LLC(KSN)"/>
    <s v="11239 NE 137th Ave"/>
    <s v="Vancouver"/>
    <s v="WA"/>
    <s v="720"/>
    <x v="1"/>
    <x v="1"/>
    <x v="3"/>
    <m/>
    <x v="5"/>
    <n v="662.32"/>
    <n v="33"/>
    <n v="1"/>
    <x v="0"/>
    <x v="0"/>
    <x v="6"/>
  </r>
  <r>
    <s v="3585406"/>
    <x v="1"/>
    <s v="Helmes Inc(CRM)"/>
    <s v="8107 NE 183rd Pl"/>
    <s v="Vancouver"/>
    <s v="WA"/>
    <s v="720"/>
    <x v="1"/>
    <x v="1"/>
    <x v="3"/>
    <m/>
    <x v="5"/>
    <n v="660.79"/>
    <n v="25"/>
    <n v="1"/>
    <x v="0"/>
    <x v="0"/>
    <x v="6"/>
  </r>
  <r>
    <s v="3585438"/>
    <x v="1"/>
    <s v="Kingston Homes LLC(KSN)"/>
    <s v="8119 NE 186th Ave"/>
    <s v="Vancouver"/>
    <s v="WA"/>
    <s v="720"/>
    <x v="1"/>
    <x v="1"/>
    <x v="3"/>
    <m/>
    <x v="5"/>
    <n v="660.98"/>
    <n v="26"/>
    <n v="1"/>
    <x v="0"/>
    <x v="0"/>
    <x v="6"/>
  </r>
  <r>
    <s v="3585439"/>
    <x v="1"/>
    <s v="Kingston Homes LLC(KSN)"/>
    <s v="18213 NE 81st St"/>
    <s v="Vancouver"/>
    <s v="WA"/>
    <s v="720"/>
    <x v="1"/>
    <x v="1"/>
    <x v="3"/>
    <m/>
    <x v="5"/>
    <n v="660.98"/>
    <n v="26"/>
    <n v="1"/>
    <x v="0"/>
    <x v="0"/>
    <x v="6"/>
  </r>
  <r>
    <s v="3585463"/>
    <x v="1"/>
    <s v="Pacific Lifestyle Homes(WEB)"/>
    <s v="4701 S 19th St"/>
    <s v="Ridgefield"/>
    <s v="WA"/>
    <s v="720"/>
    <x v="1"/>
    <x v="1"/>
    <x v="3"/>
    <m/>
    <x v="5"/>
    <n v="697.01"/>
    <n v="19"/>
    <n v="1"/>
    <x v="0"/>
    <x v="0"/>
    <x v="6"/>
  </r>
  <r>
    <s v="3585475"/>
    <x v="1"/>
    <s v="JB Homes LLC(JMC)"/>
    <s v="805 E Tanoak Ave"/>
    <s v="La Center"/>
    <s v="WA"/>
    <s v="720"/>
    <x v="1"/>
    <x v="1"/>
    <x v="3"/>
    <m/>
    <x v="5"/>
    <n v="665.07"/>
    <n v="22"/>
    <n v="1"/>
    <x v="0"/>
    <x v="0"/>
    <x v="6"/>
  </r>
  <r>
    <s v="3585476"/>
    <x v="1"/>
    <s v="JB Homes LLC(JMC)"/>
    <s v="809 E Tanoak Ave"/>
    <s v="La Center"/>
    <s v="WA"/>
    <s v="720"/>
    <x v="1"/>
    <x v="1"/>
    <x v="3"/>
    <m/>
    <x v="5"/>
    <n v="666.61"/>
    <n v="29"/>
    <n v="1"/>
    <x v="0"/>
    <x v="0"/>
    <x v="6"/>
  </r>
  <r>
    <s v="3585482"/>
    <x v="1"/>
    <s v="D R Horton Inc Portland(JMC)"/>
    <s v="2018 S Taverner Dr"/>
    <s v="Ridgefield"/>
    <s v="WA"/>
    <s v="720"/>
    <x v="1"/>
    <x v="1"/>
    <x v="3"/>
    <m/>
    <x v="5"/>
    <n v="748.97"/>
    <n v="104"/>
    <n v="1"/>
    <x v="0"/>
    <x v="0"/>
    <x v="6"/>
  </r>
  <r>
    <s v="3585512"/>
    <x v="1"/>
    <s v="D R Horton Inc Portland(JMC)"/>
    <s v="6905 N 94th Ave"/>
    <s v="Camas"/>
    <s v="WA"/>
    <s v="720"/>
    <x v="1"/>
    <x v="1"/>
    <x v="3"/>
    <m/>
    <x v="5"/>
    <n v="666.2"/>
    <n v="31"/>
    <n v="1"/>
    <x v="0"/>
    <x v="0"/>
    <x v="6"/>
  </r>
  <r>
    <s v="3585513"/>
    <x v="1"/>
    <s v="D R Horton Inc Portland(JMC)"/>
    <s v="6912 N 94th Ave"/>
    <s v="Camas"/>
    <s v="WA"/>
    <s v="720"/>
    <x v="1"/>
    <x v="1"/>
    <x v="3"/>
    <m/>
    <x v="5"/>
    <n v="668.12"/>
    <n v="41"/>
    <n v="1"/>
    <x v="0"/>
    <x v="0"/>
    <x v="6"/>
  </r>
  <r>
    <s v="3585520"/>
    <x v="1"/>
    <s v="Evergreen Homes NW LLC(JMC)"/>
    <s v="2322 S Royal Ct"/>
    <s v="Ridgefield"/>
    <s v="WA"/>
    <s v="720"/>
    <x v="1"/>
    <x v="1"/>
    <x v="3"/>
    <m/>
    <x v="5"/>
    <n v="697.59"/>
    <n v="22"/>
    <n v="1"/>
    <x v="0"/>
    <x v="0"/>
    <x v="6"/>
  </r>
  <r>
    <s v="3585524"/>
    <x v="1"/>
    <s v="Helmes Inc(JMC)"/>
    <s v="16619 NE 95th St"/>
    <s v="Vancouver"/>
    <s v="WA"/>
    <s v="720"/>
    <x v="1"/>
    <x v="1"/>
    <x v="3"/>
    <m/>
    <x v="5"/>
    <n v="660.79"/>
    <n v="25"/>
    <n v="1"/>
    <x v="0"/>
    <x v="0"/>
    <x v="6"/>
  </r>
  <r>
    <s v="3585525"/>
    <x v="1"/>
    <s v="Helmes Inc(JMC)"/>
    <s v="16623 NE 95th St"/>
    <s v="Vancouver"/>
    <s v="WA"/>
    <s v="720"/>
    <x v="1"/>
    <x v="1"/>
    <x v="3"/>
    <m/>
    <x v="5"/>
    <n v="660.79"/>
    <n v="25"/>
    <n v="1"/>
    <x v="0"/>
    <x v="0"/>
    <x v="6"/>
  </r>
  <r>
    <s v="3585587"/>
    <x v="1"/>
    <s v="Pacific Lifestyle Homes(JMC)"/>
    <s v="11414 NE 68th Ave"/>
    <s v="Vancouver"/>
    <s v="WA"/>
    <s v="720"/>
    <x v="1"/>
    <x v="1"/>
    <x v="3"/>
    <m/>
    <x v="5"/>
    <n v="705.25"/>
    <n v="62"/>
    <n v="1"/>
    <x v="0"/>
    <x v="0"/>
    <x v="6"/>
  </r>
  <r>
    <s v="3585588"/>
    <x v="1"/>
    <s v="MCM of Washington Inc.(JMC)"/>
    <s v="17104 NE 14th Ave"/>
    <s v="Ridgefield"/>
    <s v="WA"/>
    <s v="720"/>
    <x v="1"/>
    <x v="1"/>
    <x v="3"/>
    <m/>
    <x v="5"/>
    <n v="700.28"/>
    <n v="36"/>
    <n v="1"/>
    <x v="0"/>
    <x v="0"/>
    <x v="6"/>
  </r>
  <r>
    <s v="3585591"/>
    <x v="1"/>
    <s v="Pacific Lifestyle Homes(JMC)"/>
    <s v="1750 S 46th Pl"/>
    <s v="Ridgefield"/>
    <s v="WA"/>
    <s v="720"/>
    <x v="1"/>
    <x v="1"/>
    <x v="3"/>
    <m/>
    <x v="5"/>
    <n v="697.59"/>
    <n v="22"/>
    <n v="1"/>
    <x v="0"/>
    <x v="0"/>
    <x v="6"/>
  </r>
  <r>
    <s v="3585598"/>
    <x v="1"/>
    <s v="Haven Homes NW LLC(JMC)"/>
    <s v="1213 NE 13th St"/>
    <s v="Battle Ground"/>
    <s v="WA"/>
    <s v="720"/>
    <x v="1"/>
    <x v="1"/>
    <x v="3"/>
    <m/>
    <x v="5"/>
    <n v="699.13"/>
    <n v="30"/>
    <n v="1"/>
    <x v="0"/>
    <x v="0"/>
    <x v="6"/>
  </r>
  <r>
    <s v="3585621"/>
    <x v="1"/>
    <s v="MCM of Washington Inc.(JMC)"/>
    <s v="3308 NE Kingbird St"/>
    <s v="Camas"/>
    <s v="WA"/>
    <s v="720"/>
    <x v="1"/>
    <x v="1"/>
    <x v="3"/>
    <m/>
    <x v="5"/>
    <n v="700.66"/>
    <n v="38"/>
    <n v="1"/>
    <x v="0"/>
    <x v="0"/>
    <x v="6"/>
  </r>
  <r>
    <s v="3585622"/>
    <x v="1"/>
    <s v="MCM of Washington Inc.(JMC)"/>
    <s v="3309 NE Kingbird St"/>
    <s v="Camas"/>
    <s v="WA"/>
    <s v="720"/>
    <x v="1"/>
    <x v="1"/>
    <x v="3"/>
    <m/>
    <x v="5"/>
    <n v="673.87"/>
    <n v="71"/>
    <n v="1"/>
    <x v="0"/>
    <x v="0"/>
    <x v="6"/>
  </r>
  <r>
    <s v="3585623"/>
    <x v="1"/>
    <s v="MCM of Washington Inc.(JMC)"/>
    <s v="3217 NE Mallard St"/>
    <s v="Camas"/>
    <s v="WA"/>
    <s v="720"/>
    <x v="1"/>
    <x v="1"/>
    <x v="3"/>
    <m/>
    <x v="5"/>
    <n v="666.39"/>
    <n v="32"/>
    <n v="1"/>
    <x v="0"/>
    <x v="0"/>
    <x v="6"/>
  </r>
  <r>
    <s v="3585624"/>
    <x v="1"/>
    <s v="MCM of Washington Inc.(JMC)"/>
    <s v="3223 NE Mallard St"/>
    <s v="Camas"/>
    <s v="WA"/>
    <s v="720"/>
    <x v="1"/>
    <x v="1"/>
    <x v="3"/>
    <m/>
    <x v="5"/>
    <n v="666.58"/>
    <n v="33"/>
    <n v="1"/>
    <x v="0"/>
    <x v="0"/>
    <x v="6"/>
  </r>
  <r>
    <s v="3585626"/>
    <x v="1"/>
    <s v="MCM of Washington Inc.(JMC)"/>
    <s v="3222 NE Mallard St"/>
    <s v="Camas"/>
    <s v="WA"/>
    <s v="720"/>
    <x v="1"/>
    <x v="1"/>
    <x v="3"/>
    <m/>
    <x v="5"/>
    <n v="666.96"/>
    <n v="35"/>
    <n v="1"/>
    <x v="0"/>
    <x v="0"/>
    <x v="6"/>
  </r>
  <r>
    <s v="3585632"/>
    <x v="1"/>
    <s v="Pahlisch Homes Inc(CRM)"/>
    <s v="1700 NW Rolling Hills Dr"/>
    <s v="Camas"/>
    <s v="WA"/>
    <s v="720"/>
    <x v="1"/>
    <x v="1"/>
    <x v="3"/>
    <m/>
    <x v="5"/>
    <n v="665.8"/>
    <n v="29"/>
    <n v="1"/>
    <x v="0"/>
    <x v="0"/>
    <x v="6"/>
  </r>
  <r>
    <s v="3585659"/>
    <x v="1"/>
    <s v="Everest Construction Inc(KSN)"/>
    <s v="1711 SE 43rd Way"/>
    <s v="Battle Ground"/>
    <s v="WA"/>
    <s v="720"/>
    <x v="1"/>
    <x v="1"/>
    <x v="3"/>
    <m/>
    <x v="5"/>
    <n v="698.55"/>
    <n v="27"/>
    <n v="1"/>
    <x v="0"/>
    <x v="0"/>
    <x v="6"/>
  </r>
  <r>
    <s v="3585660"/>
    <x v="1"/>
    <s v="Everest Construction Inc(KSN)"/>
    <s v="1805 SE 43rd Way"/>
    <s v="Battle Ground"/>
    <s v="WA"/>
    <s v="720"/>
    <x v="1"/>
    <x v="1"/>
    <x v="3"/>
    <m/>
    <x v="5"/>
    <n v="698.55"/>
    <n v="27"/>
    <n v="1"/>
    <x v="0"/>
    <x v="0"/>
    <x v="6"/>
  </r>
  <r>
    <s v="3585666"/>
    <x v="1"/>
    <s v="Pahlisch Homes Inc(WEB)"/>
    <s v="1734 NW Rolling Hills Dr"/>
    <s v="Camas"/>
    <s v="WA"/>
    <s v="720"/>
    <x v="1"/>
    <x v="1"/>
    <x v="3"/>
    <m/>
    <x v="5"/>
    <n v="665.24"/>
    <n v="26"/>
    <n v="1"/>
    <x v="0"/>
    <x v="0"/>
    <x v="6"/>
  </r>
  <r>
    <s v="3585667"/>
    <x v="1"/>
    <s v="Pahlisch Homes Inc(WEB)"/>
    <s v="1739 NW Rolling Hills Dr"/>
    <s v="Camas"/>
    <s v="WA"/>
    <s v="720"/>
    <x v="1"/>
    <x v="1"/>
    <x v="3"/>
    <m/>
    <x v="5"/>
    <n v="665.8"/>
    <n v="29"/>
    <n v="1"/>
    <x v="0"/>
    <x v="0"/>
    <x v="6"/>
  </r>
  <r>
    <s v="3585668"/>
    <x v="1"/>
    <s v="Pahlisch Homes Inc(WEB)"/>
    <s v="1805 NW Rolling Hills Dr"/>
    <s v="Camas"/>
    <s v="WA"/>
    <s v="720"/>
    <x v="1"/>
    <x v="1"/>
    <x v="3"/>
    <m/>
    <x v="5"/>
    <n v="665.8"/>
    <n v="29"/>
    <n v="1"/>
    <x v="0"/>
    <x v="0"/>
    <x v="6"/>
  </r>
  <r>
    <s v="3585669"/>
    <x v="1"/>
    <s v="Pahlisch Homes Inc(WEB)"/>
    <s v="1624 NW Redwood Ln"/>
    <s v="Camas"/>
    <s v="WA"/>
    <s v="720"/>
    <x v="1"/>
    <x v="1"/>
    <x v="3"/>
    <m/>
    <x v="5"/>
    <n v="668.31"/>
    <n v="42"/>
    <n v="1"/>
    <x v="0"/>
    <x v="0"/>
    <x v="6"/>
  </r>
  <r>
    <s v="3585691"/>
    <x v="1"/>
    <s v="Cedar Ridge Homes(KSN)"/>
    <s v="2606 NW 18th St"/>
    <s v="Battle Ground"/>
    <s v="WA"/>
    <s v="720"/>
    <x v="1"/>
    <x v="1"/>
    <x v="3"/>
    <m/>
    <x v="5"/>
    <n v="699.13"/>
    <n v="30"/>
    <n v="1"/>
    <x v="0"/>
    <x v="0"/>
    <x v="6"/>
  </r>
  <r>
    <s v="3585718"/>
    <x v="1"/>
    <s v="Urban Northwest Homes LLC(JMC)"/>
    <s v="13514 NE 112th St"/>
    <s v="Vancouver"/>
    <s v="WA"/>
    <s v="720"/>
    <x v="1"/>
    <x v="1"/>
    <x v="3"/>
    <m/>
    <x v="5"/>
    <n v="666.91"/>
    <n v="57"/>
    <n v="1"/>
    <x v="0"/>
    <x v="0"/>
    <x v="6"/>
  </r>
  <r>
    <s v="3585730"/>
    <x v="1"/>
    <s v="MCM of Washington Inc.(JMC)"/>
    <s v="1707 NE Pecan Ln"/>
    <s v="Camas"/>
    <s v="WA"/>
    <s v="720"/>
    <x v="1"/>
    <x v="1"/>
    <x v="3"/>
    <m/>
    <x v="5"/>
    <n v="666.75"/>
    <n v="34"/>
    <n v="1"/>
    <x v="0"/>
    <x v="0"/>
    <x v="6"/>
  </r>
  <r>
    <s v="3585731"/>
    <x v="1"/>
    <s v="MCM of Washington Inc.(JMC)"/>
    <s v="1711 NE Pecan Ln"/>
    <s v="Camas"/>
    <s v="WA"/>
    <s v="720"/>
    <x v="1"/>
    <x v="1"/>
    <x v="3"/>
    <m/>
    <x v="5"/>
    <n v="666.75"/>
    <n v="34"/>
    <n v="1"/>
    <x v="0"/>
    <x v="0"/>
    <x v="6"/>
  </r>
  <r>
    <s v="3585732"/>
    <x v="1"/>
    <s v="MCM of Washington Inc.(JMC)"/>
    <s v="1721 NE Pecan Ln"/>
    <s v="Camas"/>
    <s v="WA"/>
    <s v="720"/>
    <x v="1"/>
    <x v="1"/>
    <x v="3"/>
    <m/>
    <x v="5"/>
    <n v="665.79"/>
    <n v="29"/>
    <n v="1"/>
    <x v="0"/>
    <x v="0"/>
    <x v="6"/>
  </r>
  <r>
    <s v="3585745"/>
    <x v="1"/>
    <s v="LGI Homes Oregon LLC(JMC)"/>
    <s v="11008 NE 120th Ave"/>
    <s v="Vancouver"/>
    <s v="WA"/>
    <s v="720"/>
    <x v="1"/>
    <x v="1"/>
    <x v="3"/>
    <m/>
    <x v="5"/>
    <n v="695.6"/>
    <n v="35"/>
    <n v="1"/>
    <x v="0"/>
    <x v="0"/>
    <x v="6"/>
  </r>
  <r>
    <s v="3585768"/>
    <x v="1"/>
    <s v="Cascade West Development(WEB)"/>
    <s v="7811 NE 186th Ave"/>
    <s v="Vancouver"/>
    <s v="WA"/>
    <s v="720"/>
    <x v="1"/>
    <x v="1"/>
    <x v="3"/>
    <m/>
    <x v="5"/>
    <n v="664.78"/>
    <n v="46"/>
    <n v="1"/>
    <x v="0"/>
    <x v="0"/>
    <x v="6"/>
  </r>
  <r>
    <s v="3585769"/>
    <x v="1"/>
    <s v="Cascade West Development(WEB)"/>
    <s v="7807 NE 186th Ave"/>
    <s v="Vancouver"/>
    <s v="WA"/>
    <s v="720"/>
    <x v="1"/>
    <x v="1"/>
    <x v="3"/>
    <m/>
    <x v="5"/>
    <n v="749.63"/>
    <n v="106"/>
    <n v="1"/>
    <x v="0"/>
    <x v="0"/>
    <x v="6"/>
  </r>
  <r>
    <s v="3585861"/>
    <x v="1"/>
    <s v="Classic Homes Design &amp; Build(JMC)"/>
    <s v="4007 S Hay Field Cir"/>
    <s v="Ridgefield"/>
    <s v="WA"/>
    <s v="720"/>
    <x v="1"/>
    <x v="1"/>
    <x v="3"/>
    <m/>
    <x v="5"/>
    <n v="664.65"/>
    <n v="23"/>
    <n v="1"/>
    <x v="0"/>
    <x v="0"/>
    <x v="6"/>
  </r>
  <r>
    <s v="3585868"/>
    <x v="1"/>
    <s v="Aho Construction(JMC)"/>
    <s v="6213 NE 134th St"/>
    <s v="Vancouver"/>
    <s v="WA"/>
    <s v="720"/>
    <x v="1"/>
    <x v="1"/>
    <x v="3"/>
    <m/>
    <x v="5"/>
    <n v="664.65"/>
    <n v="23"/>
    <n v="1"/>
    <x v="0"/>
    <x v="0"/>
    <x v="6"/>
  </r>
  <r>
    <s v="3585869"/>
    <x v="1"/>
    <s v="Aho Construction(JMC)"/>
    <s v="13303 NE 61st Ave"/>
    <s v="Vancouver"/>
    <s v="WA"/>
    <s v="720"/>
    <x v="1"/>
    <x v="1"/>
    <x v="3"/>
    <m/>
    <x v="5"/>
    <n v="697.09"/>
    <n v="193"/>
    <n v="1"/>
    <x v="0"/>
    <x v="0"/>
    <x v="6"/>
  </r>
  <r>
    <s v="3585870"/>
    <x v="1"/>
    <s v="Aho Construction(JMC)"/>
    <s v="13205 NE 61st Ave"/>
    <s v="Vancouver"/>
    <s v="WA"/>
    <s v="720"/>
    <x v="1"/>
    <x v="1"/>
    <x v="3"/>
    <m/>
    <x v="5"/>
    <n v="697.09"/>
    <n v="193"/>
    <n v="1"/>
    <x v="0"/>
    <x v="0"/>
    <x v="6"/>
  </r>
  <r>
    <s v="3585920"/>
    <x v="1"/>
    <s v="Soaring Eagle Inc(KSN)"/>
    <s v="6726 NW Longbow Ln"/>
    <s v="Camas"/>
    <s v="WA"/>
    <s v="720"/>
    <x v="1"/>
    <x v="1"/>
    <x v="0"/>
    <m/>
    <x v="5"/>
    <n v="976.94"/>
    <n v="172"/>
    <n v="1"/>
    <x v="0"/>
    <x v="0"/>
    <x v="6"/>
  </r>
  <r>
    <s v="3585923"/>
    <x v="1"/>
    <s v="MCM of Washington Inc.(KSN)"/>
    <s v="1103 NE 11th Ave"/>
    <s v="Battle Ground"/>
    <s v="WA"/>
    <s v="720"/>
    <x v="1"/>
    <x v="1"/>
    <x v="3"/>
    <m/>
    <x v="5"/>
    <n v="697.77"/>
    <n v="23"/>
    <n v="1"/>
    <x v="0"/>
    <x v="0"/>
    <x v="6"/>
  </r>
  <r>
    <s v="3585924"/>
    <x v="1"/>
    <s v="MCM of Washington Inc.(KSN)"/>
    <s v="1011 NE 11th Ct"/>
    <s v="Battle Ground"/>
    <s v="WA"/>
    <s v="720"/>
    <x v="1"/>
    <x v="1"/>
    <x v="3"/>
    <m/>
    <x v="5"/>
    <n v="697.77"/>
    <n v="23"/>
    <n v="1"/>
    <x v="0"/>
    <x v="0"/>
    <x v="6"/>
  </r>
  <r>
    <s v="3585963"/>
    <x v="1"/>
    <s v="MCM of Washington Inc.(CRM)"/>
    <s v="8517 N Juniper St"/>
    <s v="Camas"/>
    <s v="WA"/>
    <s v="720"/>
    <x v="1"/>
    <x v="1"/>
    <x v="3"/>
    <m/>
    <x v="5"/>
    <n v="667.33"/>
    <n v="37"/>
    <n v="1"/>
    <x v="0"/>
    <x v="0"/>
    <x v="6"/>
  </r>
  <r>
    <s v="3585965"/>
    <x v="1"/>
    <s v="MCM of Washington Inc.(CRM)"/>
    <s v="3414 NE 177th Ave"/>
    <s v="Vancouver"/>
    <s v="WA"/>
    <s v="720"/>
    <x v="1"/>
    <x v="1"/>
    <x v="3"/>
    <m/>
    <x v="5"/>
    <n v="661.16"/>
    <n v="27"/>
    <n v="1"/>
    <x v="0"/>
    <x v="0"/>
    <x v="6"/>
  </r>
  <r>
    <s v="3585967"/>
    <x v="1"/>
    <s v="MCM of Washington Inc.(CRM)"/>
    <s v="3422 NE 177th Ave"/>
    <s v="Vancouver"/>
    <s v="WA"/>
    <s v="720"/>
    <x v="1"/>
    <x v="1"/>
    <x v="3"/>
    <m/>
    <x v="5"/>
    <n v="665.16"/>
    <n v="48"/>
    <n v="1"/>
    <x v="0"/>
    <x v="0"/>
    <x v="6"/>
  </r>
  <r>
    <s v="3585986"/>
    <x v="1"/>
    <s v="Pacific Lifestyle Homes(CRM)"/>
    <s v="16129 NE 9th Way"/>
    <s v="Vancouver"/>
    <s v="WA"/>
    <s v="720"/>
    <x v="1"/>
    <x v="1"/>
    <x v="3"/>
    <m/>
    <x v="5"/>
    <n v="726.4"/>
    <n v="173"/>
    <n v="1"/>
    <x v="0"/>
    <x v="0"/>
    <x v="6"/>
  </r>
  <r>
    <s v="3585989"/>
    <x v="1"/>
    <s v="Pahlisch Homes Inc(CRM)"/>
    <s v="6632 NE 72nd Pl"/>
    <s v="Vancouver"/>
    <s v="WA"/>
    <s v="720"/>
    <x v="1"/>
    <x v="1"/>
    <x v="3"/>
    <m/>
    <x v="5"/>
    <n v="665.23"/>
    <n v="26"/>
    <n v="1"/>
    <x v="0"/>
    <x v="0"/>
    <x v="6"/>
  </r>
  <r>
    <s v="3585991"/>
    <x v="1"/>
    <s v="Pahlisch Homes Inc(CRM)"/>
    <s v="7202 NE 67th St"/>
    <s v="Vancouver"/>
    <s v="WA"/>
    <s v="720"/>
    <x v="1"/>
    <x v="1"/>
    <x v="3"/>
    <m/>
    <x v="5"/>
    <n v="665.79"/>
    <n v="29"/>
    <n v="1"/>
    <x v="0"/>
    <x v="0"/>
    <x v="6"/>
  </r>
  <r>
    <s v="3586073"/>
    <x v="1"/>
    <s v="Pacific Lifestyle Homes(WEB)"/>
    <s v="6713 NE 112th St"/>
    <s v="Vancouver"/>
    <s v="WA"/>
    <s v="720"/>
    <x v="1"/>
    <x v="1"/>
    <x v="3"/>
    <m/>
    <x v="5"/>
    <n v="697.2"/>
    <n v="20"/>
    <n v="1"/>
    <x v="0"/>
    <x v="0"/>
    <x v="6"/>
  </r>
  <r>
    <s v="3586089"/>
    <x v="1"/>
    <s v="Aho Construction(CRM)"/>
    <s v="10612 NE 99th Ave"/>
    <s v="Vancouver"/>
    <s v="WA"/>
    <s v="720"/>
    <x v="1"/>
    <x v="1"/>
    <x v="3"/>
    <m/>
    <x v="5"/>
    <n v="665.03"/>
    <n v="25"/>
    <n v="1"/>
    <x v="0"/>
    <x v="0"/>
    <x v="6"/>
  </r>
  <r>
    <s v="3586138"/>
    <x v="1"/>
    <s v="David Weekley Homes(CRM)"/>
    <s v="17407 NE 75th St"/>
    <s v="Vancouver"/>
    <s v="WA"/>
    <s v="720"/>
    <x v="1"/>
    <x v="1"/>
    <x v="3"/>
    <m/>
    <x v="5"/>
    <n v="662.45"/>
    <n v="23"/>
    <n v="1"/>
    <x v="0"/>
    <x v="0"/>
    <x v="6"/>
  </r>
  <r>
    <s v="3586140"/>
    <x v="1"/>
    <s v="David Weekley Homes(CRM)"/>
    <s v="7607 NE 173rd Pl"/>
    <s v="Vancouver"/>
    <s v="WA"/>
    <s v="720"/>
    <x v="1"/>
    <x v="1"/>
    <x v="3"/>
    <m/>
    <x v="5"/>
    <n v="661.88"/>
    <n v="20"/>
    <n v="1"/>
    <x v="0"/>
    <x v="0"/>
    <x v="6"/>
  </r>
  <r>
    <s v="3586142"/>
    <x v="1"/>
    <s v="Whipple Creek Village LLC(CRM)"/>
    <s v="1704 NE 174th St"/>
    <s v="Ridgefield"/>
    <s v="WA"/>
    <s v="720"/>
    <x v="1"/>
    <x v="1"/>
    <x v="3"/>
    <m/>
    <x v="5"/>
    <n v="700.9"/>
    <n v="28"/>
    <n v="1"/>
    <x v="0"/>
    <x v="0"/>
    <x v="6"/>
  </r>
  <r>
    <s v="3586185"/>
    <x v="1"/>
    <s v="Aho Construction(WEB)"/>
    <s v="9806 NE 104th Way"/>
    <s v="Vancouver"/>
    <s v="WA"/>
    <s v="720"/>
    <x v="1"/>
    <x v="1"/>
    <x v="3"/>
    <m/>
    <x v="5"/>
    <n v="674.19"/>
    <n v="62"/>
    <n v="1"/>
    <x v="0"/>
    <x v="0"/>
    <x v="6"/>
  </r>
  <r>
    <s v="3586265"/>
    <x v="1"/>
    <s v="Lennar Northwest Inc(WEB)"/>
    <s v="3714 S Star View Loop"/>
    <s v="Ridgefield"/>
    <s v="WA"/>
    <s v="720"/>
    <x v="1"/>
    <x v="1"/>
    <x v="3"/>
    <m/>
    <x v="5"/>
    <n v="668.45"/>
    <n v="32"/>
    <n v="1"/>
    <x v="0"/>
    <x v="0"/>
    <x v="6"/>
  </r>
  <r>
    <s v="3586266"/>
    <x v="1"/>
    <s v="Lennar Northwest Inc(WEB)"/>
    <s v="3724 S Star View Loop"/>
    <s v="Ridgefield"/>
    <s v="WA"/>
    <s v="720"/>
    <x v="1"/>
    <x v="1"/>
    <x v="3"/>
    <m/>
    <x v="5"/>
    <n v="667.87"/>
    <n v="29"/>
    <n v="1"/>
    <x v="0"/>
    <x v="0"/>
    <x v="6"/>
  </r>
  <r>
    <s v="3586268"/>
    <x v="1"/>
    <s v="Lennar Northwest Inc(WEB)"/>
    <s v="3717 S Star View Loop"/>
    <s v="Ridgefield"/>
    <s v="WA"/>
    <s v="720"/>
    <x v="1"/>
    <x v="1"/>
    <x v="3"/>
    <m/>
    <x v="5"/>
    <n v="667.3"/>
    <n v="26"/>
    <n v="1"/>
    <x v="0"/>
    <x v="0"/>
    <x v="6"/>
  </r>
  <r>
    <s v="3586269"/>
    <x v="1"/>
    <s v="Lennar Northwest Inc(WEB)"/>
    <s v="3718 S Star View Loop"/>
    <s v="Ridgefield"/>
    <s v="WA"/>
    <s v="720"/>
    <x v="1"/>
    <x v="1"/>
    <x v="3"/>
    <m/>
    <x v="5"/>
    <n v="667.3"/>
    <n v="26"/>
    <n v="1"/>
    <x v="0"/>
    <x v="0"/>
    <x v="6"/>
  </r>
  <r>
    <s v="3586272"/>
    <x v="1"/>
    <s v="Kingston Homes LLC(KSN)"/>
    <s v="5108 NE 133rd Cir"/>
    <s v="Vancouver"/>
    <s v="WA"/>
    <s v="720"/>
    <x v="1"/>
    <x v="1"/>
    <x v="3"/>
    <m/>
    <x v="5"/>
    <n v="666.52"/>
    <n v="22"/>
    <n v="1"/>
    <x v="0"/>
    <x v="0"/>
    <x v="6"/>
  </r>
  <r>
    <s v="3586290"/>
    <x v="1"/>
    <s v="Summerplace Homes(CRM)"/>
    <s v="1561 S Nighthawk Cir"/>
    <s v="Ridgefield"/>
    <s v="WA"/>
    <s v="720"/>
    <x v="1"/>
    <x v="1"/>
    <x v="3"/>
    <m/>
    <x v="5"/>
    <n v="701.67"/>
    <n v="32"/>
    <n v="1"/>
    <x v="0"/>
    <x v="0"/>
    <x v="6"/>
  </r>
  <r>
    <s v="3586322"/>
    <x v="1"/>
    <s v="Lennar Northwest Inc(MRE)"/>
    <s v="1819 S 50th Pl"/>
    <s v="Ridgefield"/>
    <s v="WA"/>
    <s v="720"/>
    <x v="1"/>
    <x v="1"/>
    <x v="3"/>
    <m/>
    <x v="5"/>
    <n v="701.86"/>
    <n v="33"/>
    <n v="1"/>
    <x v="0"/>
    <x v="0"/>
    <x v="6"/>
  </r>
  <r>
    <s v="3586323"/>
    <x v="1"/>
    <s v="Lennar Northwest Inc(MRE)"/>
    <s v="1841 S 50th Pl"/>
    <s v="Ridgefield"/>
    <s v="WA"/>
    <s v="720"/>
    <x v="1"/>
    <x v="1"/>
    <x v="3"/>
    <m/>
    <x v="5"/>
    <n v="701.09"/>
    <n v="29"/>
    <n v="1"/>
    <x v="0"/>
    <x v="0"/>
    <x v="6"/>
  </r>
  <r>
    <s v="3586325"/>
    <x v="1"/>
    <s v="Lennar Northwest Inc(MRE)"/>
    <s v="4912 S 19th St"/>
    <s v="Ridgefield"/>
    <s v="WA"/>
    <s v="720"/>
    <x v="1"/>
    <x v="1"/>
    <x v="3"/>
    <m/>
    <x v="5"/>
    <n v="668.83"/>
    <n v="34"/>
    <n v="1"/>
    <x v="0"/>
    <x v="0"/>
    <x v="6"/>
  </r>
  <r>
    <s v="3586328"/>
    <x v="1"/>
    <s v="Lennar Northwest Inc(MRE)"/>
    <s v="4920 S 19th St"/>
    <s v="Ridgefield"/>
    <s v="WA"/>
    <s v="720"/>
    <x v="1"/>
    <x v="1"/>
    <x v="3"/>
    <m/>
    <x v="5"/>
    <n v="665.8"/>
    <n v="29"/>
    <n v="1"/>
    <x v="0"/>
    <x v="0"/>
    <x v="6"/>
  </r>
  <r>
    <s v="3586329"/>
    <x v="1"/>
    <s v="Lennar Northwest Inc(MRE)"/>
    <s v="4928 S 19th St"/>
    <s v="Ridgefield"/>
    <s v="WA"/>
    <s v="720"/>
    <x v="1"/>
    <x v="1"/>
    <x v="3"/>
    <m/>
    <x v="5"/>
    <n v="668.25"/>
    <n v="31"/>
    <n v="1"/>
    <x v="0"/>
    <x v="0"/>
    <x v="6"/>
  </r>
  <r>
    <s v="3586330"/>
    <x v="1"/>
    <s v="Lennar Northwest Inc(MRE)"/>
    <s v="4944 S 19th St"/>
    <s v="Ridgefield"/>
    <s v="WA"/>
    <s v="720"/>
    <x v="1"/>
    <x v="1"/>
    <x v="3"/>
    <m/>
    <x v="5"/>
    <n v="668.83"/>
    <n v="34"/>
    <n v="1"/>
    <x v="0"/>
    <x v="0"/>
    <x v="6"/>
  </r>
  <r>
    <s v="3586333"/>
    <x v="1"/>
    <s v="Lennar Northwest Inc(MRE)"/>
    <s v="4736 S 17th Dr"/>
    <s v="Ridgefield"/>
    <s v="WA"/>
    <s v="720"/>
    <x v="1"/>
    <x v="1"/>
    <x v="3"/>
    <m/>
    <x v="5"/>
    <n v="668.06"/>
    <n v="30"/>
    <n v="1"/>
    <x v="0"/>
    <x v="0"/>
    <x v="6"/>
  </r>
  <r>
    <s v="3586334"/>
    <x v="1"/>
    <s v="Lennar Northwest Inc(MRE)"/>
    <s v="4711 S 17th Dr"/>
    <s v="Ridgefield"/>
    <s v="WA"/>
    <s v="720"/>
    <x v="1"/>
    <x v="1"/>
    <x v="3"/>
    <m/>
    <x v="5"/>
    <n v="671.51"/>
    <n v="48"/>
    <n v="1"/>
    <x v="0"/>
    <x v="0"/>
    <x v="6"/>
  </r>
  <r>
    <s v="3586335"/>
    <x v="1"/>
    <s v="Lennar Northwest Inc(MRE)"/>
    <s v="4723 S 17th Dr"/>
    <s v="Ridgefield"/>
    <s v="WA"/>
    <s v="720"/>
    <x v="1"/>
    <x v="1"/>
    <x v="3"/>
    <m/>
    <x v="5"/>
    <n v="669.03"/>
    <n v="35"/>
    <n v="1"/>
    <x v="0"/>
    <x v="0"/>
    <x v="6"/>
  </r>
  <r>
    <s v="3586336"/>
    <x v="1"/>
    <s v="Lennar Northwest Inc(MRE)"/>
    <s v="4735 S 17th Dr"/>
    <s v="Ridgefield"/>
    <s v="WA"/>
    <s v="720"/>
    <x v="1"/>
    <x v="1"/>
    <x v="3"/>
    <m/>
    <x v="5"/>
    <n v="668.45"/>
    <n v="32"/>
    <n v="1"/>
    <x v="0"/>
    <x v="0"/>
    <x v="6"/>
  </r>
  <r>
    <s v="3586343"/>
    <x v="1"/>
    <s v="A &amp; V Homes Construction Inc(MRE)"/>
    <s v="17021 NE 28th Way"/>
    <s v="Vancouver"/>
    <s v="WA"/>
    <s v="720"/>
    <x v="1"/>
    <x v="1"/>
    <x v="3"/>
    <m/>
    <x v="5"/>
    <n v="666.52"/>
    <n v="22"/>
    <n v="1"/>
    <x v="0"/>
    <x v="0"/>
    <x v="6"/>
  </r>
  <r>
    <s v="3586417"/>
    <x v="1"/>
    <s v="Helmes Inc(WEB)"/>
    <s v="13105 NE 56th Ave"/>
    <s v="Vancouver"/>
    <s v="WA"/>
    <s v="720"/>
    <x v="1"/>
    <x v="1"/>
    <x v="3"/>
    <m/>
    <x v="5"/>
    <n v="667.29"/>
    <n v="26"/>
    <n v="1"/>
    <x v="0"/>
    <x v="0"/>
    <x v="6"/>
  </r>
  <r>
    <s v="3586431"/>
    <x v="1"/>
    <s v="Pacific Lifestyle Homes(KSN)"/>
    <s v="5110 NE 134th St"/>
    <s v="Vancouver"/>
    <s v="WA"/>
    <s v="720"/>
    <x v="1"/>
    <x v="1"/>
    <x v="3"/>
    <m/>
    <x v="5"/>
    <n v="699.76"/>
    <n v="22"/>
    <n v="1"/>
    <x v="0"/>
    <x v="0"/>
    <x v="6"/>
  </r>
  <r>
    <s v="3586487"/>
    <x v="1"/>
    <s v="D R Horton Inc Portland(MRE)"/>
    <s v="13717 NE 5th Way"/>
    <s v="Vancouver"/>
    <s v="WA"/>
    <s v="720"/>
    <x v="1"/>
    <x v="1"/>
    <x v="3"/>
    <m/>
    <x v="5"/>
    <n v="700.52"/>
    <n v="26"/>
    <n v="1"/>
    <x v="0"/>
    <x v="0"/>
    <x v="6"/>
  </r>
  <r>
    <s v="3586488"/>
    <x v="1"/>
    <s v="D R Horton Inc Portland(MRE)"/>
    <s v="13713 NE 5th Way"/>
    <s v="Vancouver"/>
    <s v="WA"/>
    <s v="720"/>
    <x v="1"/>
    <x v="1"/>
    <x v="3"/>
    <m/>
    <x v="5"/>
    <n v="700.72"/>
    <n v="27"/>
    <n v="1"/>
    <x v="0"/>
    <x v="0"/>
    <x v="6"/>
  </r>
  <r>
    <s v="3586490"/>
    <x v="1"/>
    <s v="D R Horton Inc Portland(MRE)"/>
    <s v="13709 NE 5th Way"/>
    <s v="Vancouver"/>
    <s v="WA"/>
    <s v="720"/>
    <x v="1"/>
    <x v="1"/>
    <x v="3"/>
    <m/>
    <x v="5"/>
    <n v="700.52"/>
    <n v="26"/>
    <n v="1"/>
    <x v="0"/>
    <x v="0"/>
    <x v="6"/>
  </r>
  <r>
    <s v="3586561"/>
    <x v="1"/>
    <s v="Cascade West Development(WEB)"/>
    <s v="2212 NE 171st St"/>
    <s v="Ridgefield"/>
    <s v="WA"/>
    <s v="720"/>
    <x v="1"/>
    <x v="1"/>
    <x v="3"/>
    <m/>
    <x v="5"/>
    <n v="667.1"/>
    <n v="25"/>
    <n v="1"/>
    <x v="0"/>
    <x v="0"/>
    <x v="6"/>
  </r>
  <r>
    <s v="3586562"/>
    <x v="1"/>
    <s v="Cascade West Development(WEB)"/>
    <s v="2204 NE 171st St"/>
    <s v="Ridgefield"/>
    <s v="WA"/>
    <s v="720"/>
    <x v="1"/>
    <x v="1"/>
    <x v="3"/>
    <m/>
    <x v="5"/>
    <n v="700.87"/>
    <n v="25"/>
    <n v="1"/>
    <x v="0"/>
    <x v="0"/>
    <x v="6"/>
  </r>
  <r>
    <s v="3586563"/>
    <x v="1"/>
    <s v="Cascade West Development(WEB)"/>
    <s v="2211 NE 173rd St"/>
    <s v="Ridgefield"/>
    <s v="WA"/>
    <s v="720"/>
    <x v="1"/>
    <x v="1"/>
    <x v="3"/>
    <m/>
    <x v="5"/>
    <n v="668.95"/>
    <n v="32"/>
    <n v="1"/>
    <x v="0"/>
    <x v="0"/>
    <x v="6"/>
  </r>
  <r>
    <s v="3586564"/>
    <x v="1"/>
    <s v="Cascade West Development(WEB)"/>
    <s v="17205 NE 22nd Ave"/>
    <s v="Ridgefield"/>
    <s v="WA"/>
    <s v="720"/>
    <x v="1"/>
    <x v="1"/>
    <x v="3"/>
    <m/>
    <x v="5"/>
    <n v="668.19"/>
    <n v="28"/>
    <n v="1"/>
    <x v="0"/>
    <x v="0"/>
    <x v="6"/>
  </r>
  <r>
    <s v="3586578"/>
    <x v="1"/>
    <s v="North Columbia Homes(MRE)"/>
    <s v="9410 NE 157th Ct"/>
    <s v="Vancouver"/>
    <s v="WA"/>
    <s v="720"/>
    <x v="1"/>
    <x v="1"/>
    <x v="3"/>
    <m/>
    <x v="5"/>
    <n v="663.59"/>
    <n v="29"/>
    <n v="1"/>
    <x v="0"/>
    <x v="0"/>
    <x v="6"/>
  </r>
  <r>
    <s v="3586628"/>
    <x v="1"/>
    <s v="Urban Northwest Homes LLC(KSN)"/>
    <s v="1806 SE 40th St"/>
    <s v="Brush Prairie"/>
    <s v="WA"/>
    <s v="720"/>
    <x v="1"/>
    <x v="1"/>
    <x v="3"/>
    <m/>
    <x v="5"/>
    <n v="663.22"/>
    <n v="27"/>
    <n v="1"/>
    <x v="0"/>
    <x v="0"/>
    <x v="6"/>
  </r>
  <r>
    <s v="3586676"/>
    <x v="1"/>
    <s v="Aho Construction(CRM)"/>
    <s v="9814 NE 104th Way"/>
    <s v="Vancouver"/>
    <s v="WA"/>
    <s v="720"/>
    <x v="1"/>
    <x v="1"/>
    <x v="0"/>
    <m/>
    <x v="5"/>
    <n v="671.12"/>
    <n v="26"/>
    <n v="1"/>
    <x v="0"/>
    <x v="0"/>
    <x v="6"/>
  </r>
  <r>
    <s v="3586678"/>
    <x v="1"/>
    <s v="Silver Buckle Homes LLC(CRM)"/>
    <s v="13014 NE 24th Cir"/>
    <s v="Vancouver"/>
    <s v="WA"/>
    <s v="720"/>
    <x v="1"/>
    <x v="1"/>
    <x v="3"/>
    <m/>
    <x v="5"/>
    <n v="918.41"/>
    <n v="43"/>
    <n v="1"/>
    <x v="0"/>
    <x v="0"/>
    <x v="6"/>
  </r>
  <r>
    <s v="3586694"/>
    <x v="1"/>
    <s v="Pacific Lifestyle Homes(CRM)"/>
    <s v="11413 NE 68th Ct"/>
    <s v="Vancouver"/>
    <s v="WA"/>
    <s v="720"/>
    <x v="1"/>
    <x v="1"/>
    <x v="3"/>
    <m/>
    <x v="5"/>
    <n v="716.34"/>
    <n v="80"/>
    <n v="1"/>
    <x v="0"/>
    <x v="0"/>
    <x v="6"/>
  </r>
  <r>
    <s v="3586699"/>
    <x v="1"/>
    <s v="Pacific Lifestyle Homes(J2R)"/>
    <s v="5087 S 19th St"/>
    <s v="Ridgefield"/>
    <s v="WA"/>
    <s v="720"/>
    <x v="1"/>
    <x v="1"/>
    <x v="3"/>
    <m/>
    <x v="5"/>
    <n v="705.31"/>
    <n v="51"/>
    <n v="1"/>
    <x v="0"/>
    <x v="0"/>
    <x v="6"/>
  </r>
  <r>
    <s v="3586742"/>
    <x v="1"/>
    <s v="Whipple Creek Village LLC(KSN)"/>
    <s v="1708 NE 174th St"/>
    <s v="Ridgefield"/>
    <s v="WA"/>
    <s v="720"/>
    <x v="1"/>
    <x v="1"/>
    <x v="3"/>
    <m/>
    <x v="5"/>
    <n v="702.38"/>
    <n v="47"/>
    <n v="1"/>
    <x v="0"/>
    <x v="0"/>
    <x v="6"/>
  </r>
  <r>
    <s v="3586745"/>
    <x v="1"/>
    <s v="Doriot Construction(KSN)"/>
    <s v="6515 NW Longbow Ln"/>
    <s v="Camas"/>
    <s v="WA"/>
    <s v="720"/>
    <x v="1"/>
    <x v="1"/>
    <x v="3"/>
    <m/>
    <x v="5"/>
    <n v="668.44"/>
    <n v="32"/>
    <n v="1"/>
    <x v="0"/>
    <x v="0"/>
    <x v="6"/>
  </r>
  <r>
    <s v="3586806"/>
    <x v="1"/>
    <s v="Pacific Lifestyle Homes(MRE)"/>
    <s v="16103 NE 8th St"/>
    <s v="Vancouver"/>
    <s v="WA"/>
    <s v="720"/>
    <x v="1"/>
    <x v="1"/>
    <x v="3"/>
    <m/>
    <x v="5"/>
    <n v="700.14"/>
    <n v="24"/>
    <n v="1"/>
    <x v="0"/>
    <x v="0"/>
    <x v="6"/>
  </r>
  <r>
    <s v="3586812"/>
    <x v="1"/>
    <s v="MCM of Washington Inc.(MRE)"/>
    <s v="10803 NE 99th Ave"/>
    <s v="Vancouver"/>
    <s v="WA"/>
    <s v="720"/>
    <x v="1"/>
    <x v="1"/>
    <x v="3"/>
    <m/>
    <x v="5"/>
    <n v="668.44"/>
    <n v="32"/>
    <n v="1"/>
    <x v="0"/>
    <x v="0"/>
    <x v="6"/>
  </r>
  <r>
    <s v="3586813"/>
    <x v="1"/>
    <s v="MCM of Washington Inc.(MRE)"/>
    <s v="9905 NE 108th St"/>
    <s v="Vancouver"/>
    <s v="WA"/>
    <s v="720"/>
    <x v="1"/>
    <x v="1"/>
    <x v="3"/>
    <m/>
    <x v="5"/>
    <n v="667.87"/>
    <n v="29"/>
    <n v="1"/>
    <x v="0"/>
    <x v="0"/>
    <x v="6"/>
  </r>
  <r>
    <s v="3586814"/>
    <x v="1"/>
    <s v="MCM of Washington Inc.(MRE)"/>
    <s v="10715 NE 100th Ct"/>
    <s v="Vancouver"/>
    <s v="WA"/>
    <s v="720"/>
    <x v="1"/>
    <x v="1"/>
    <x v="3"/>
    <m/>
    <x v="5"/>
    <n v="668.06"/>
    <n v="30"/>
    <n v="1"/>
    <x v="0"/>
    <x v="0"/>
    <x v="6"/>
  </r>
  <r>
    <s v="3586816"/>
    <x v="1"/>
    <s v="MCM of Washington Inc.(MRE)"/>
    <s v="10711 NE 100th Ct"/>
    <s v="Vancouver"/>
    <s v="WA"/>
    <s v="720"/>
    <x v="1"/>
    <x v="1"/>
    <x v="3"/>
    <m/>
    <x v="5"/>
    <n v="667.87"/>
    <n v="29"/>
    <n v="1"/>
    <x v="0"/>
    <x v="0"/>
    <x v="6"/>
  </r>
  <r>
    <s v="3586817"/>
    <x v="1"/>
    <s v="MCM of Washington Inc.(MRE)"/>
    <s v="10821 NE 100th Ave"/>
    <s v="Vancouver"/>
    <s v="WA"/>
    <s v="720"/>
    <x v="1"/>
    <x v="1"/>
    <x v="3"/>
    <m/>
    <x v="5"/>
    <n v="665.61"/>
    <n v="28"/>
    <n v="1"/>
    <x v="0"/>
    <x v="0"/>
    <x v="6"/>
  </r>
  <r>
    <s v="3586818"/>
    <x v="1"/>
    <s v="MCM of Washington Inc.(MRE)"/>
    <s v="10826 NE 100th Ave"/>
    <s v="Vancouver"/>
    <s v="WA"/>
    <s v="720"/>
    <x v="1"/>
    <x v="1"/>
    <x v="3"/>
    <m/>
    <x v="5"/>
    <n v="665.61"/>
    <n v="28"/>
    <n v="1"/>
    <x v="0"/>
    <x v="0"/>
    <x v="6"/>
  </r>
  <r>
    <s v="3586832"/>
    <x v="1"/>
    <s v="Cedar Ridge Homes(MRE)"/>
    <s v="2505 NW 15th Way"/>
    <s v="Battle Ground"/>
    <s v="WA"/>
    <s v="720"/>
    <x v="1"/>
    <x v="1"/>
    <x v="3"/>
    <m/>
    <x v="5"/>
    <n v="699.5"/>
    <n v="32"/>
    <n v="1"/>
    <x v="0"/>
    <x v="0"/>
    <x v="6"/>
  </r>
  <r>
    <s v="3586844"/>
    <x v="1"/>
    <s v="MCM of Washington Inc.(MRE)"/>
    <s v="1010 NE 12th Ave"/>
    <s v="Battle Ground"/>
    <s v="WA"/>
    <s v="720"/>
    <x v="1"/>
    <x v="1"/>
    <x v="3"/>
    <m/>
    <x v="5"/>
    <n v="664.85"/>
    <n v="24"/>
    <n v="1"/>
    <x v="0"/>
    <x v="0"/>
    <x v="6"/>
  </r>
  <r>
    <s v="3586846"/>
    <x v="1"/>
    <s v="Manor Homes Washington Inc(MRE)"/>
    <s v="12404 NE 109th St"/>
    <s v="Vancouver"/>
    <s v="WA"/>
    <s v="720"/>
    <x v="1"/>
    <x v="1"/>
    <x v="3"/>
    <m/>
    <x v="5"/>
    <n v="661.87"/>
    <n v="20"/>
    <n v="1"/>
    <x v="0"/>
    <x v="0"/>
    <x v="6"/>
  </r>
  <r>
    <s v="3586847"/>
    <x v="1"/>
    <s v="Manor Homes Washington Inc(MRE)"/>
    <s v="12502 NE 109th St"/>
    <s v="Vancouver"/>
    <s v="WA"/>
    <s v="720"/>
    <x v="1"/>
    <x v="1"/>
    <x v="3"/>
    <m/>
    <x v="5"/>
    <n v="693.11"/>
    <n v="22"/>
    <n v="1"/>
    <x v="0"/>
    <x v="0"/>
    <x v="6"/>
  </r>
  <r>
    <s v="3586848"/>
    <x v="1"/>
    <s v="Manor Homes Washington Inc(MRE)"/>
    <s v="12506 NE 109th St"/>
    <s v="Vancouver"/>
    <s v="WA"/>
    <s v="720"/>
    <x v="1"/>
    <x v="1"/>
    <x v="3"/>
    <m/>
    <x v="5"/>
    <n v="693.11"/>
    <n v="22"/>
    <n v="1"/>
    <x v="0"/>
    <x v="0"/>
    <x v="6"/>
  </r>
  <r>
    <s v="3586849"/>
    <x v="1"/>
    <s v="Manor Homes Washington Inc(MRE)"/>
    <s v="12605 NE 109th St"/>
    <s v="Vancouver"/>
    <s v="WA"/>
    <s v="720"/>
    <x v="1"/>
    <x v="1"/>
    <x v="3"/>
    <m/>
    <x v="5"/>
    <n v="660.4"/>
    <n v="23"/>
    <n v="1"/>
    <x v="0"/>
    <x v="0"/>
    <x v="6"/>
  </r>
  <r>
    <s v="3586850"/>
    <x v="1"/>
    <s v="Manor Homes Washington Inc(MRE)"/>
    <s v="12417 NE 109th St"/>
    <s v="Vancouver"/>
    <s v="WA"/>
    <s v="720"/>
    <x v="1"/>
    <x v="1"/>
    <x v="3"/>
    <m/>
    <x v="5"/>
    <n v="660.21"/>
    <n v="22"/>
    <n v="1"/>
    <x v="0"/>
    <x v="0"/>
    <x v="6"/>
  </r>
  <r>
    <s v="3586881"/>
    <x v="1"/>
    <s v="Urban Northwest Homes LLC(KSN)"/>
    <s v="14219 NE 23rd Ct"/>
    <s v="Vancouver"/>
    <s v="WA"/>
    <s v="720"/>
    <x v="1"/>
    <x v="1"/>
    <x v="3"/>
    <m/>
    <x v="5"/>
    <n v="670.17"/>
    <n v="41"/>
    <n v="1"/>
    <x v="0"/>
    <x v="0"/>
    <x v="6"/>
  </r>
  <r>
    <s v="3586917"/>
    <x v="1"/>
    <s v="Karlsen Development LLC(CRM)"/>
    <s v="4116 SE 19th Ave"/>
    <s v="Battle Ground"/>
    <s v="WA"/>
    <s v="720"/>
    <x v="1"/>
    <x v="1"/>
    <x v="3"/>
    <m/>
    <x v="5"/>
    <n v="697.4"/>
    <n v="21"/>
    <n v="1"/>
    <x v="0"/>
    <x v="0"/>
    <x v="6"/>
  </r>
  <r>
    <s v="3586930"/>
    <x v="1"/>
    <s v="Pacific Lifestyle Homes(MRE)"/>
    <s v="11406 NE 68 Ct"/>
    <s v="Vancouver"/>
    <s v="WA"/>
    <s v="720"/>
    <x v="1"/>
    <x v="1"/>
    <x v="3"/>
    <m/>
    <x v="5"/>
    <n v="699.5"/>
    <n v="32"/>
    <n v="1"/>
    <x v="0"/>
    <x v="0"/>
    <x v="6"/>
  </r>
  <r>
    <s v="3586933"/>
    <x v="1"/>
    <s v="David Weekley Homes(MRE)"/>
    <s v="7503 NE 174th Pl"/>
    <s v="Vancouver"/>
    <s v="WA"/>
    <s v="720"/>
    <x v="1"/>
    <x v="1"/>
    <x v="3"/>
    <m/>
    <x v="5"/>
    <n v="659.63"/>
    <n v="19"/>
    <n v="1"/>
    <x v="0"/>
    <x v="0"/>
    <x v="6"/>
  </r>
  <r>
    <s v="3586934"/>
    <x v="1"/>
    <s v="David Weekley Homes(MRE)"/>
    <s v="17205 NE 75th St"/>
    <s v="Vancouver"/>
    <s v="WA"/>
    <s v="720"/>
    <x v="1"/>
    <x v="1"/>
    <x v="3"/>
    <m/>
    <x v="5"/>
    <n v="660.02"/>
    <n v="21"/>
    <n v="1"/>
    <x v="0"/>
    <x v="0"/>
    <x v="6"/>
  </r>
  <r>
    <s v="3586936"/>
    <x v="1"/>
    <s v="Pacific Lifestyle Homes(JMC)"/>
    <s v="5608 NE 129th St"/>
    <s v="Vancouver"/>
    <s v="WA"/>
    <s v="720"/>
    <x v="1"/>
    <x v="1"/>
    <x v="3"/>
    <m/>
    <x v="5"/>
    <n v="697.78"/>
    <n v="23"/>
    <n v="1"/>
    <x v="0"/>
    <x v="0"/>
    <x v="6"/>
  </r>
  <r>
    <s v="3586958"/>
    <x v="1"/>
    <s v="D R Horton Inc Portland(MRE)"/>
    <s v="1722 NE Pioneer Ln"/>
    <s v="Camas"/>
    <s v="WA"/>
    <s v="720"/>
    <x v="1"/>
    <x v="1"/>
    <x v="3"/>
    <m/>
    <x v="5"/>
    <n v="667.49"/>
    <n v="27"/>
    <n v="1"/>
    <x v="0"/>
    <x v="0"/>
    <x v="6"/>
  </r>
  <r>
    <s v="3586959"/>
    <x v="1"/>
    <s v="D R Horton Inc Portland(MRE)"/>
    <s v="1716 NE Pioneer Ln"/>
    <s v="Camas"/>
    <s v="WA"/>
    <s v="720"/>
    <x v="1"/>
    <x v="1"/>
    <x v="3"/>
    <m/>
    <x v="5"/>
    <n v="667.49"/>
    <n v="27"/>
    <n v="1"/>
    <x v="0"/>
    <x v="0"/>
    <x v="6"/>
  </r>
  <r>
    <s v="3586960"/>
    <x v="1"/>
    <s v="D R Horton Inc Portland(MRE)"/>
    <s v="1717 NE Pioneer Ln"/>
    <s v="Camas"/>
    <s v="WA"/>
    <s v="720"/>
    <x v="1"/>
    <x v="1"/>
    <x v="3"/>
    <m/>
    <x v="5"/>
    <n v="667.49"/>
    <n v="27"/>
    <n v="1"/>
    <x v="0"/>
    <x v="0"/>
    <x v="6"/>
  </r>
  <r>
    <s v="3586966"/>
    <x v="1"/>
    <s v="Axiom Luxury Homes LLC(KSN)"/>
    <s v="514 NW Dawson Ridge Dr"/>
    <s v="Camas"/>
    <s v="WA"/>
    <s v="720"/>
    <x v="1"/>
    <x v="1"/>
    <x v="0"/>
    <m/>
    <x v="5"/>
    <n v="1465.65"/>
    <n v="36"/>
    <n v="1"/>
    <x v="0"/>
    <x v="0"/>
    <x v="6"/>
  </r>
  <r>
    <s v="3586986"/>
    <x v="1"/>
    <s v="Lennar Northwest Inc(MRE)"/>
    <s v="3607 S Willow Dr"/>
    <s v="Ridgefield"/>
    <s v="WA"/>
    <s v="720"/>
    <x v="1"/>
    <x v="1"/>
    <x v="3"/>
    <m/>
    <x v="5"/>
    <n v="666.18"/>
    <n v="31"/>
    <n v="1"/>
    <x v="0"/>
    <x v="0"/>
    <x v="6"/>
  </r>
  <r>
    <s v="3587125"/>
    <x v="1"/>
    <s v="Helmes Inc(MRE)"/>
    <s v="13016 NE 61st Ave"/>
    <s v="Vancouver"/>
    <s v="WA"/>
    <s v="720"/>
    <x v="1"/>
    <x v="1"/>
    <x v="3"/>
    <m/>
    <x v="5"/>
    <n v="664.85"/>
    <n v="24"/>
    <n v="1"/>
    <x v="0"/>
    <x v="0"/>
    <x v="6"/>
  </r>
  <r>
    <s v="3587127"/>
    <x v="1"/>
    <s v="LGI Homes Oregon LLC(G1F)"/>
    <s v="10922 NE 120th Ave"/>
    <s v="Vancouver"/>
    <s v="WA"/>
    <s v="720"/>
    <x v="1"/>
    <x v="1"/>
    <x v="3"/>
    <m/>
    <x v="5"/>
    <n v="664.42"/>
    <n v="44"/>
    <n v="1"/>
    <x v="0"/>
    <x v="0"/>
    <x v="6"/>
  </r>
  <r>
    <s v="3587130"/>
    <x v="1"/>
    <s v="LGI Homes Oregon LLC(G1F)"/>
    <s v="11903 NE 110th Cir"/>
    <s v="Vancouver"/>
    <s v="WA"/>
    <s v="720"/>
    <x v="1"/>
    <x v="1"/>
    <x v="3"/>
    <m/>
    <x v="5"/>
    <n v="694.07"/>
    <n v="27"/>
    <n v="1"/>
    <x v="0"/>
    <x v="0"/>
    <x v="6"/>
  </r>
  <r>
    <s v="3587131"/>
    <x v="1"/>
    <s v="LGI Homes Oregon LLC(G1F)"/>
    <s v="11901 NE 110th Cir"/>
    <s v="Vancouver"/>
    <s v="WA"/>
    <s v="720"/>
    <x v="1"/>
    <x v="1"/>
    <x v="3"/>
    <m/>
    <x v="5"/>
    <n v="694.25"/>
    <n v="28"/>
    <n v="1"/>
    <x v="0"/>
    <x v="0"/>
    <x v="6"/>
  </r>
  <r>
    <s v="3587134"/>
    <x v="1"/>
    <s v="Kingston Homes LLC(CAG)"/>
    <s v="1736 S Farm View Lp"/>
    <s v="Ridgefield"/>
    <s v="WA"/>
    <s v="720"/>
    <x v="1"/>
    <x v="1"/>
    <x v="3"/>
    <m/>
    <x v="5"/>
    <n v="666.18"/>
    <n v="31"/>
    <n v="1"/>
    <x v="0"/>
    <x v="0"/>
    <x v="6"/>
  </r>
  <r>
    <s v="3587141"/>
    <x v="1"/>
    <s v="Helmes Inc(CAG)"/>
    <s v="9411 NE 169th Ave"/>
    <s v="Vancouver"/>
    <s v="WA"/>
    <s v="720"/>
    <x v="1"/>
    <x v="1"/>
    <x v="3"/>
    <m/>
    <x v="5"/>
    <n v="695.98"/>
    <n v="37"/>
    <n v="1"/>
    <x v="0"/>
    <x v="0"/>
    <x v="6"/>
  </r>
  <r>
    <s v="3587143"/>
    <x v="1"/>
    <s v="Helmes Inc(CAG)"/>
    <s v="9408 NE 169th ave"/>
    <s v="Vancouver"/>
    <s v="WA"/>
    <s v="720"/>
    <x v="1"/>
    <x v="1"/>
    <x v="3"/>
    <m/>
    <x v="5"/>
    <n v="660.4"/>
    <n v="23"/>
    <n v="1"/>
    <x v="0"/>
    <x v="0"/>
    <x v="6"/>
  </r>
  <r>
    <s v="3587153"/>
    <x v="1"/>
    <s v="Whipple Creek Village LLC(CAG)"/>
    <s v="1716 NE 174th St"/>
    <s v="Ridgefield"/>
    <s v="WA"/>
    <s v="720"/>
    <x v="1"/>
    <x v="1"/>
    <x v="3"/>
    <m/>
    <x v="5"/>
    <n v="698.35"/>
    <n v="26"/>
    <n v="1"/>
    <x v="0"/>
    <x v="0"/>
    <x v="6"/>
  </r>
  <r>
    <s v="3587155"/>
    <x v="1"/>
    <s v="Whipple Creek Village LLC(CAG)"/>
    <s v="1712 NE 174th St"/>
    <s v="Ridgefield"/>
    <s v="WA"/>
    <s v="720"/>
    <x v="1"/>
    <x v="1"/>
    <x v="3"/>
    <m/>
    <x v="5"/>
    <n v="700.84"/>
    <n v="39"/>
    <n v="1"/>
    <x v="0"/>
    <x v="0"/>
    <x v="6"/>
  </r>
  <r>
    <s v="3587166"/>
    <x v="1"/>
    <s v="D R Horton Inc Portland(MRE)"/>
    <s v="504 NE 138th Pl"/>
    <s v="Vancouver"/>
    <s v="WA"/>
    <s v="720"/>
    <x v="1"/>
    <x v="1"/>
    <x v="3"/>
    <m/>
    <x v="5"/>
    <n v="699.23"/>
    <n v="54"/>
    <n v="1"/>
    <x v="0"/>
    <x v="0"/>
    <x v="6"/>
  </r>
  <r>
    <s v="3587167"/>
    <x v="1"/>
    <s v="D R Horton Inc Portland(MRE)"/>
    <s v="508 NE 138th Pl"/>
    <s v="Vancouver"/>
    <s v="WA"/>
    <s v="720"/>
    <x v="1"/>
    <x v="1"/>
    <x v="3"/>
    <m/>
    <x v="5"/>
    <n v="666.71"/>
    <n v="56"/>
    <n v="1"/>
    <x v="0"/>
    <x v="0"/>
    <x v="6"/>
  </r>
  <r>
    <s v="3587168"/>
    <x v="1"/>
    <s v="D R Horton Inc Portland(MRE)"/>
    <s v="507 NE 137th Ave"/>
    <s v="Vancouver"/>
    <s v="WA"/>
    <s v="720"/>
    <x v="1"/>
    <x v="1"/>
    <x v="3"/>
    <m/>
    <x v="5"/>
    <n v="699.42"/>
    <n v="55"/>
    <n v="1"/>
    <x v="0"/>
    <x v="0"/>
    <x v="6"/>
  </r>
  <r>
    <s v="3587179"/>
    <x v="1"/>
    <s v="North Columbia Homes(G1F)"/>
    <s v="11438 SE 11th Cir"/>
    <s v="Vancouver"/>
    <s v="WA"/>
    <s v="720"/>
    <x v="1"/>
    <x v="1"/>
    <x v="3"/>
    <m/>
    <x v="5"/>
    <n v="665.04"/>
    <n v="25"/>
    <n v="1"/>
    <x v="0"/>
    <x v="0"/>
    <x v="6"/>
  </r>
  <r>
    <s v="3587251"/>
    <x v="1"/>
    <s v="Cedar Ridge Homes(CAG)"/>
    <s v="1605 NW 27th Ct"/>
    <s v="Battle Ground"/>
    <s v="WA"/>
    <s v="720"/>
    <x v="1"/>
    <x v="1"/>
    <x v="3"/>
    <m/>
    <x v="5"/>
    <n v="698.35"/>
    <n v="26"/>
    <n v="1"/>
    <x v="0"/>
    <x v="0"/>
    <x v="6"/>
  </r>
  <r>
    <s v="3587300"/>
    <x v="1"/>
    <s v="MCM of Washington Inc.(G1F)"/>
    <s v="1711 NE 169th St"/>
    <s v="Ridgefield"/>
    <s v="WA"/>
    <s v="720"/>
    <x v="1"/>
    <x v="1"/>
    <x v="3"/>
    <m/>
    <x v="5"/>
    <n v="698.92"/>
    <n v="29"/>
    <n v="1"/>
    <x v="0"/>
    <x v="0"/>
    <x v="6"/>
  </r>
  <r>
    <s v="3587303"/>
    <x v="1"/>
    <s v="MCM of Washington Inc.(G1F)"/>
    <s v="1608 NE 170th Cir"/>
    <s v="Ridgefield"/>
    <s v="WA"/>
    <s v="720"/>
    <x v="1"/>
    <x v="1"/>
    <x v="3"/>
    <m/>
    <x v="5"/>
    <n v="697.78"/>
    <n v="23"/>
    <n v="1"/>
    <x v="0"/>
    <x v="0"/>
    <x v="6"/>
  </r>
  <r>
    <s v="3587356"/>
    <x v="1"/>
    <s v="MCM of Washington Inc.(CAG)"/>
    <s v="7502 NE 176th Ave"/>
    <s v="Vancouver"/>
    <s v="WA"/>
    <s v="720"/>
    <x v="1"/>
    <x v="1"/>
    <x v="3"/>
    <m/>
    <x v="5"/>
    <n v="677.75"/>
    <n v="74"/>
    <n v="1"/>
    <x v="0"/>
    <x v="0"/>
    <x v="6"/>
  </r>
  <r>
    <s v="3587362"/>
    <x v="1"/>
    <s v="Cascade West Development(CAG)"/>
    <s v="6819 NE 223rd Cir"/>
    <s v="Battle Ground"/>
    <s v="WA"/>
    <s v="720"/>
    <x v="1"/>
    <x v="1"/>
    <x v="3"/>
    <m/>
    <x v="5"/>
    <n v="704.09"/>
    <n v="56"/>
    <n v="1"/>
    <x v="0"/>
    <x v="0"/>
    <x v="6"/>
  </r>
  <r>
    <s v="3587371"/>
    <x v="1"/>
    <s v="Urban NW Custom Homes Inc(CMF)"/>
    <s v="1758 NE 36th Ave"/>
    <s v="Camas"/>
    <s v="WA"/>
    <s v="720"/>
    <x v="1"/>
    <x v="1"/>
    <x v="3"/>
    <m/>
    <x v="5"/>
    <n v="663.89"/>
    <n v="19"/>
    <n v="1"/>
    <x v="0"/>
    <x v="0"/>
    <x v="6"/>
  </r>
  <r>
    <s v="3587400"/>
    <x v="1"/>
    <s v="Pacific Lifestyle Homes(G1F)"/>
    <s v="1621 S 51st Pl"/>
    <s v="Ridgefield"/>
    <s v="WA"/>
    <s v="720"/>
    <x v="1"/>
    <x v="1"/>
    <x v="3"/>
    <m/>
    <x v="5"/>
    <n v="699.89"/>
    <n v="34"/>
    <n v="1"/>
    <x v="0"/>
    <x v="0"/>
    <x v="6"/>
  </r>
  <r>
    <s v="3587454"/>
    <x v="1"/>
    <s v="Aho Construction(CAG)"/>
    <s v="6412 NE 134th St"/>
    <s v="Vancouver"/>
    <s v="WA"/>
    <s v="720"/>
    <x v="1"/>
    <x v="1"/>
    <x v="3"/>
    <m/>
    <x v="5"/>
    <n v="664.66"/>
    <n v="23"/>
    <n v="1"/>
    <x v="0"/>
    <x v="0"/>
    <x v="6"/>
  </r>
  <r>
    <s v="3587529"/>
    <x v="1"/>
    <s v="MCM of Washington Inc.(G1F)"/>
    <s v="5920 N 86th Ave"/>
    <s v="Camas"/>
    <s v="WA"/>
    <s v="720"/>
    <x v="1"/>
    <x v="1"/>
    <x v="3"/>
    <m/>
    <x v="5"/>
    <n v="665.04"/>
    <n v="25"/>
    <n v="1"/>
    <x v="0"/>
    <x v="0"/>
    <x v="6"/>
  </r>
  <r>
    <s v="3587532"/>
    <x v="1"/>
    <s v="MCM of Washington Inc.(G1F)"/>
    <s v="5871 N 86th Ave"/>
    <s v="Camas"/>
    <s v="WA"/>
    <s v="720"/>
    <x v="1"/>
    <x v="1"/>
    <x v="3"/>
    <m/>
    <x v="5"/>
    <n v="665.8"/>
    <n v="29"/>
    <n v="1"/>
    <x v="0"/>
    <x v="0"/>
    <x v="6"/>
  </r>
  <r>
    <s v="3587539"/>
    <x v="1"/>
    <s v="MCM of Washington Inc.(J2R)"/>
    <s v="8555 N Hardgrave St"/>
    <s v="Camas"/>
    <s v="WA"/>
    <s v="720"/>
    <x v="1"/>
    <x v="1"/>
    <x v="3"/>
    <m/>
    <x v="5"/>
    <n v="667.34"/>
    <n v="37"/>
    <n v="1"/>
    <x v="0"/>
    <x v="0"/>
    <x v="6"/>
  </r>
  <r>
    <s v="3587543"/>
    <x v="1"/>
    <s v="MCM of Washington Inc.(J2R)"/>
    <s v="5914 N 86th Ave"/>
    <s v="Camas"/>
    <s v="WA"/>
    <s v="720"/>
    <x v="1"/>
    <x v="1"/>
    <x v="3"/>
    <m/>
    <x v="5"/>
    <n v="665.43"/>
    <n v="27"/>
    <n v="1"/>
    <x v="0"/>
    <x v="0"/>
    <x v="6"/>
  </r>
  <r>
    <s v="3587554"/>
    <x v="1"/>
    <s v="Pacific Lifestyle Homes(G1F)"/>
    <s v="6712 NE 112th St"/>
    <s v="Vancouver"/>
    <s v="WA"/>
    <s v="720"/>
    <x v="1"/>
    <x v="1"/>
    <x v="3"/>
    <m/>
    <x v="5"/>
    <n v="698.35"/>
    <n v="26"/>
    <n v="1"/>
    <x v="0"/>
    <x v="0"/>
    <x v="6"/>
  </r>
  <r>
    <s v="3587584"/>
    <x v="1"/>
    <s v="MCM of Washington Inc.(G1F)"/>
    <s v="17101 NE 19th Ave"/>
    <s v="Ridgefield"/>
    <s v="WA"/>
    <s v="720"/>
    <x v="1"/>
    <x v="1"/>
    <x v="3"/>
    <m/>
    <x v="5"/>
    <n v="697.97"/>
    <n v="24"/>
    <n v="1"/>
    <x v="0"/>
    <x v="0"/>
    <x v="6"/>
  </r>
  <r>
    <s v="3587585"/>
    <x v="1"/>
    <s v="MCM of Washington Inc.(G1F)"/>
    <s v="17011 NE 19th Ave"/>
    <s v="Ridgefield"/>
    <s v="WA"/>
    <s v="720"/>
    <x v="1"/>
    <x v="1"/>
    <x v="3"/>
    <m/>
    <x v="5"/>
    <n v="700.08"/>
    <n v="35"/>
    <n v="1"/>
    <x v="0"/>
    <x v="0"/>
    <x v="6"/>
  </r>
  <r>
    <s v="3587649"/>
    <x v="1"/>
    <s v="MCM of Washington Inc.(CAG)"/>
    <s v="5762 N 86th Cir"/>
    <s v="Camas"/>
    <s v="WA"/>
    <s v="720"/>
    <x v="1"/>
    <x v="1"/>
    <x v="3"/>
    <m/>
    <x v="5"/>
    <n v="665.61"/>
    <n v="28"/>
    <n v="1"/>
    <x v="0"/>
    <x v="0"/>
    <x v="6"/>
  </r>
  <r>
    <s v="3587658"/>
    <x v="1"/>
    <s v="Lennar Northwest Inc(J2R)"/>
    <s v="8752 N Wright St"/>
    <s v="Camas"/>
    <s v="WA"/>
    <s v="720"/>
    <x v="1"/>
    <x v="1"/>
    <x v="3"/>
    <m/>
    <x v="5"/>
    <n v="699.7"/>
    <n v="33"/>
    <n v="1"/>
    <x v="0"/>
    <x v="0"/>
    <x v="6"/>
  </r>
  <r>
    <s v="3587659"/>
    <x v="1"/>
    <s v="Lennar Northwest Inc(J2R)"/>
    <s v="8748 N Wright St"/>
    <s v="Camas"/>
    <s v="WA"/>
    <s v="720"/>
    <x v="1"/>
    <x v="1"/>
    <x v="3"/>
    <m/>
    <x v="5"/>
    <n v="702.02"/>
    <n v="31"/>
    <n v="1"/>
    <x v="0"/>
    <x v="0"/>
    <x v="6"/>
  </r>
  <r>
    <s v="3587671"/>
    <x v="1"/>
    <s v="Lennar Northwest Inc(J2R)"/>
    <s v="6257 N 86th Ave"/>
    <s v="Camas"/>
    <s v="WA"/>
    <s v="720"/>
    <x v="1"/>
    <x v="1"/>
    <x v="3"/>
    <m/>
    <x v="5"/>
    <n v="702.38"/>
    <n v="47"/>
    <n v="1"/>
    <x v="0"/>
    <x v="0"/>
    <x v="6"/>
  </r>
  <r>
    <s v="3587701"/>
    <x v="1"/>
    <s v="Karlsen Homes LLC(G1F)"/>
    <s v="1717 NW 18th St"/>
    <s v="Battle Ground"/>
    <s v="WA"/>
    <s v="720"/>
    <x v="1"/>
    <x v="1"/>
    <x v="3"/>
    <m/>
    <x v="5"/>
    <n v="697.59"/>
    <n v="22"/>
    <n v="1"/>
    <x v="0"/>
    <x v="0"/>
    <x v="6"/>
  </r>
  <r>
    <s v="3587727"/>
    <x v="1"/>
    <s v="JB Homes LLC(CAG)"/>
    <s v="828 E Vine Maple"/>
    <s v="La Center"/>
    <s v="WA"/>
    <s v="720"/>
    <x v="1"/>
    <x v="1"/>
    <x v="3"/>
    <m/>
    <x v="5"/>
    <n v="665.28"/>
    <n v="23"/>
    <n v="1"/>
    <x v="0"/>
    <x v="0"/>
    <x v="6"/>
  </r>
  <r>
    <s v="3587728"/>
    <x v="1"/>
    <s v="JB Homes LLC(CAG)"/>
    <s v="726 E Vine Maple"/>
    <s v="La Center"/>
    <s v="WA"/>
    <s v="720"/>
    <x v="1"/>
    <x v="1"/>
    <x v="3"/>
    <m/>
    <x v="5"/>
    <n v="665.28"/>
    <n v="23"/>
    <n v="1"/>
    <x v="0"/>
    <x v="0"/>
    <x v="6"/>
  </r>
  <r>
    <s v="3587729"/>
    <x v="1"/>
    <s v="JB Homes LLC(CAG)"/>
    <s v="642 E Upland Ave"/>
    <s v="La Center"/>
    <s v="WA"/>
    <s v="720"/>
    <x v="1"/>
    <x v="1"/>
    <x v="3"/>
    <m/>
    <x v="5"/>
    <n v="666.15"/>
    <n v="27"/>
    <n v="1"/>
    <x v="0"/>
    <x v="0"/>
    <x v="6"/>
  </r>
  <r>
    <s v="3587752"/>
    <x v="1"/>
    <s v="Affinity Homes LLC(G1F)"/>
    <s v="1708 SE 43rd Way"/>
    <s v="Battle Ground"/>
    <s v="WA"/>
    <s v="720"/>
    <x v="1"/>
    <x v="1"/>
    <x v="3"/>
    <m/>
    <x v="5"/>
    <n v="2937.03"/>
    <n v="23"/>
    <n v="1"/>
    <x v="0"/>
    <x v="0"/>
    <x v="6"/>
  </r>
  <r>
    <s v="3587753"/>
    <x v="1"/>
    <s v="MCM of Washington Inc.(G1F)"/>
    <s v="10801 NE 100th Ct"/>
    <s v="Vancouver"/>
    <s v="WA"/>
    <s v="720"/>
    <x v="1"/>
    <x v="1"/>
    <x v="3"/>
    <m/>
    <x v="5"/>
    <n v="668.29"/>
    <n v="42"/>
    <n v="1"/>
    <x v="0"/>
    <x v="0"/>
    <x v="6"/>
  </r>
  <r>
    <s v="3587755"/>
    <x v="1"/>
    <s v="MCM of Washington Inc.(G1F)"/>
    <s v="10703 NE 100th Ct"/>
    <s v="Vancouver"/>
    <s v="WA"/>
    <s v="720"/>
    <x v="1"/>
    <x v="1"/>
    <x v="3"/>
    <m/>
    <x v="5"/>
    <n v="666.58"/>
    <n v="33"/>
    <n v="1"/>
    <x v="0"/>
    <x v="0"/>
    <x v="6"/>
  </r>
  <r>
    <s v="3587762"/>
    <x v="1"/>
    <s v="Pyramid Homes(J2R)"/>
    <s v="16716 NE 95th St"/>
    <s v="Vancouver"/>
    <s v="WA"/>
    <s v="720"/>
    <x v="1"/>
    <x v="1"/>
    <x v="3"/>
    <m/>
    <x v="5"/>
    <n v="878.63"/>
    <n v="20"/>
    <n v="1"/>
    <x v="0"/>
    <x v="0"/>
    <x v="6"/>
  </r>
  <r>
    <s v="3587764"/>
    <x v="1"/>
    <s v="Pyramid Homes(J2R)"/>
    <s v="16717 NE 95th St"/>
    <s v="Vancouver"/>
    <s v="WA"/>
    <s v="720"/>
    <x v="1"/>
    <x v="1"/>
    <x v="3"/>
    <m/>
    <x v="5"/>
    <n v="878.63"/>
    <n v="20"/>
    <n v="1"/>
    <x v="0"/>
    <x v="0"/>
    <x v="6"/>
  </r>
  <r>
    <s v="3587765"/>
    <x v="1"/>
    <s v="MCM of Washington Inc.(G1F)"/>
    <s v="1201 NE 11th Ave"/>
    <s v="Battle Ground"/>
    <s v="WA"/>
    <s v="720"/>
    <x v="1"/>
    <x v="1"/>
    <x v="3"/>
    <m/>
    <x v="5"/>
    <n v="664.47"/>
    <n v="22"/>
    <n v="1"/>
    <x v="0"/>
    <x v="0"/>
    <x v="6"/>
  </r>
  <r>
    <s v="3587793"/>
    <x v="1"/>
    <s v="MCM of Washington Inc.(J2R)"/>
    <s v="1119 NE 11th Ave"/>
    <s v="Battle Ground"/>
    <s v="WA"/>
    <s v="720"/>
    <x v="1"/>
    <x v="1"/>
    <x v="3"/>
    <m/>
    <x v="5"/>
    <n v="665.99"/>
    <n v="30"/>
    <n v="1"/>
    <x v="0"/>
    <x v="0"/>
    <x v="6"/>
  </r>
  <r>
    <s v="3587804"/>
    <x v="1"/>
    <s v="Lennar Northwest Inc(G1F)"/>
    <s v="3512 S Kennedy Dr"/>
    <s v="Ridgefield"/>
    <s v="WA"/>
    <s v="720"/>
    <x v="1"/>
    <x v="1"/>
    <x v="3"/>
    <m/>
    <x v="5"/>
    <n v="666.38"/>
    <n v="32"/>
    <n v="1"/>
    <x v="0"/>
    <x v="0"/>
    <x v="6"/>
  </r>
  <r>
    <s v="3587806"/>
    <x v="1"/>
    <s v="Lennar Northwest Inc(G1F)"/>
    <s v="3504 S Kennedy Dr"/>
    <s v="Ridgefield"/>
    <s v="WA"/>
    <s v="720"/>
    <x v="1"/>
    <x v="1"/>
    <x v="3"/>
    <m/>
    <x v="5"/>
    <n v="665.61"/>
    <n v="28"/>
    <n v="1"/>
    <x v="0"/>
    <x v="0"/>
    <x v="6"/>
  </r>
  <r>
    <s v="3587810"/>
    <x v="1"/>
    <s v="Hendrickson Development Inc(G1F)"/>
    <s v="1709 NW 25th Ave"/>
    <s v="Battle Ground"/>
    <s v="WA"/>
    <s v="720"/>
    <x v="1"/>
    <x v="1"/>
    <x v="3"/>
    <m/>
    <x v="5"/>
    <n v="697.4"/>
    <n v="21"/>
    <n v="1"/>
    <x v="0"/>
    <x v="0"/>
    <x v="6"/>
  </r>
  <r>
    <s v="3587813"/>
    <x v="1"/>
    <s v="Hendrickson Development Inc(G1F)"/>
    <s v="1614 NW 24th Ave"/>
    <s v="Battle Ground"/>
    <s v="WA"/>
    <s v="720"/>
    <x v="1"/>
    <x v="1"/>
    <x v="3"/>
    <m/>
    <x v="5"/>
    <n v="697.59"/>
    <n v="22"/>
    <n v="1"/>
    <x v="0"/>
    <x v="0"/>
    <x v="6"/>
  </r>
  <r>
    <s v="3587815"/>
    <x v="1"/>
    <s v="Hendrickson Development Inc(G1F)"/>
    <s v="1610 NW 24th Ave"/>
    <s v="Battle Ground"/>
    <s v="WA"/>
    <s v="720"/>
    <x v="1"/>
    <x v="1"/>
    <x v="3"/>
    <m/>
    <x v="5"/>
    <n v="697.4"/>
    <n v="21"/>
    <n v="1"/>
    <x v="0"/>
    <x v="0"/>
    <x v="6"/>
  </r>
  <r>
    <s v="3587864"/>
    <x v="1"/>
    <s v="Lennar Northwest Inc(WEB)"/>
    <s v="6245 N 86th Ave"/>
    <s v="Camas"/>
    <s v="WA"/>
    <s v="720"/>
    <x v="1"/>
    <x v="1"/>
    <x v="3"/>
    <m/>
    <x v="5"/>
    <n v="700.08"/>
    <n v="35"/>
    <n v="1"/>
    <x v="0"/>
    <x v="0"/>
    <x v="6"/>
  </r>
  <r>
    <s v="3587875"/>
    <x v="1"/>
    <s v="NW Elite Homes Corp(CAG)"/>
    <s v="2330 N S St"/>
    <s v="Washougal"/>
    <s v="WA"/>
    <s v="720"/>
    <x v="1"/>
    <x v="1"/>
    <x v="3"/>
    <m/>
    <x v="5"/>
    <n v="698.35"/>
    <n v="26"/>
    <n v="1"/>
    <x v="0"/>
    <x v="0"/>
    <x v="6"/>
  </r>
  <r>
    <s v="3587920"/>
    <x v="1"/>
    <s v="Richmond American Homes(G1F)"/>
    <s v="3409 NE Kingbird St"/>
    <s v="Camas"/>
    <s v="WA"/>
    <s v="720"/>
    <x v="1"/>
    <x v="1"/>
    <x v="3"/>
    <m/>
    <x v="5"/>
    <n v="699.11"/>
    <n v="30"/>
    <n v="1"/>
    <x v="0"/>
    <x v="0"/>
    <x v="6"/>
  </r>
  <r>
    <s v="3587947"/>
    <x v="1"/>
    <s v="REO Partner LLC(J2R)"/>
    <s v="10624 NE 66th Ave"/>
    <s v="Vancouver"/>
    <s v="WA"/>
    <s v="720"/>
    <x v="1"/>
    <x v="1"/>
    <x v="3"/>
    <m/>
    <x v="5"/>
    <n v="662.39"/>
    <n v="29"/>
    <n v="1"/>
    <x v="0"/>
    <x v="0"/>
    <x v="6"/>
  </r>
  <r>
    <s v="3587948"/>
    <x v="1"/>
    <s v="REO Partner LLC(J2R)"/>
    <s v="10645 NE 66th Ave"/>
    <s v="Vancouver"/>
    <s v="WA"/>
    <s v="720"/>
    <x v="1"/>
    <x v="1"/>
    <x v="3"/>
    <m/>
    <x v="5"/>
    <n v="698.55"/>
    <n v="27"/>
    <n v="1"/>
    <x v="0"/>
    <x v="0"/>
    <x v="6"/>
  </r>
  <r>
    <s v="3587951"/>
    <x v="1"/>
    <s v="REO Partner LLC(J2R)"/>
    <s v="6517 NE 106th Cir"/>
    <s v="Vancouver"/>
    <s v="WA"/>
    <s v="720"/>
    <x v="1"/>
    <x v="1"/>
    <x v="3"/>
    <m/>
    <x v="5"/>
    <n v="697.97"/>
    <n v="24"/>
    <n v="1"/>
    <x v="0"/>
    <x v="0"/>
    <x v="6"/>
  </r>
  <r>
    <s v="3587956"/>
    <x v="1"/>
    <s v="REO Partner LLC(J2R)"/>
    <s v="6600 NE 107th St"/>
    <s v="Vancouver"/>
    <s v="WA"/>
    <s v="720"/>
    <x v="1"/>
    <x v="1"/>
    <x v="3"/>
    <m/>
    <x v="5"/>
    <n v="665.61"/>
    <n v="28"/>
    <n v="1"/>
    <x v="0"/>
    <x v="0"/>
    <x v="6"/>
  </r>
  <r>
    <s v="3587960"/>
    <x v="1"/>
    <s v="Whipple Creek Village LLC(G1F)"/>
    <s v="1720 NE 174th St"/>
    <s v="Ridgefield"/>
    <s v="WA"/>
    <s v="720"/>
    <x v="1"/>
    <x v="1"/>
    <x v="3"/>
    <m/>
    <x v="5"/>
    <n v="700.46"/>
    <n v="37"/>
    <n v="1"/>
    <x v="0"/>
    <x v="0"/>
    <x v="6"/>
  </r>
  <r>
    <s v="3587962"/>
    <x v="1"/>
    <s v="Evergreen Habitat For Humanity(CAG)"/>
    <s v="1110 SE 77th Ct"/>
    <s v="Vancouver"/>
    <s v="WA"/>
    <s v="720"/>
    <x v="1"/>
    <x v="1"/>
    <x v="3"/>
    <m/>
    <x v="5"/>
    <n v="669.45"/>
    <n v="48"/>
    <n v="1"/>
    <x v="0"/>
    <x v="0"/>
    <x v="6"/>
  </r>
  <r>
    <s v="3587967"/>
    <x v="1"/>
    <s v="Evergreen Habitat For Humanity(CAG)"/>
    <s v="1114 SE 77th Ct"/>
    <s v="Vancouver"/>
    <s v="WA"/>
    <s v="720"/>
    <x v="1"/>
    <x v="1"/>
    <x v="3"/>
    <m/>
    <x v="5"/>
    <n v="672.7"/>
    <n v="65"/>
    <n v="1"/>
    <x v="0"/>
    <x v="0"/>
    <x v="6"/>
  </r>
  <r>
    <s v="3587970"/>
    <x v="1"/>
    <s v="Pacific Lifestyle Homes(CAG)"/>
    <s v="8116 NE 182nd Pl"/>
    <s v="Vancouver"/>
    <s v="WA"/>
    <s v="720"/>
    <x v="1"/>
    <x v="1"/>
    <x v="3"/>
    <m/>
    <x v="5"/>
    <n v="693.87"/>
    <n v="26"/>
    <n v="1"/>
    <x v="0"/>
    <x v="0"/>
    <x v="6"/>
  </r>
  <r>
    <s v="3587976"/>
    <x v="1"/>
    <s v="Pacific Lifestyle Homes(CAG)"/>
    <s v="8113 NE 185th Ave"/>
    <s v="Vancouver"/>
    <s v="WA"/>
    <s v="720"/>
    <x v="1"/>
    <x v="1"/>
    <x v="3"/>
    <m/>
    <x v="5"/>
    <n v="694.63"/>
    <n v="30"/>
    <n v="1"/>
    <x v="0"/>
    <x v="0"/>
    <x v="6"/>
  </r>
  <r>
    <s v="3587982"/>
    <x v="1"/>
    <s v="Kingston Homes LLC(CAG)"/>
    <s v="13003 NE 60th Ave"/>
    <s v="Vancouver"/>
    <s v="WA"/>
    <s v="720"/>
    <x v="1"/>
    <x v="1"/>
    <x v="3"/>
    <m/>
    <x v="5"/>
    <n v="665.23"/>
    <n v="26"/>
    <n v="1"/>
    <x v="0"/>
    <x v="0"/>
    <x v="6"/>
  </r>
  <r>
    <s v="3588075"/>
    <x v="1"/>
    <s v="Urban NW Custom Homes Inc(CAG)"/>
    <s v="4012 SE 17th Ave"/>
    <s v="Battle Ground"/>
    <s v="WA"/>
    <s v="720"/>
    <x v="1"/>
    <x v="1"/>
    <x v="3"/>
    <m/>
    <x v="5"/>
    <n v="664.66"/>
    <n v="23"/>
    <n v="1"/>
    <x v="0"/>
    <x v="0"/>
    <x v="6"/>
  </r>
  <r>
    <s v="3588092"/>
    <x v="1"/>
    <s v="Home Repair Dulo(CAG)"/>
    <s v="1910 NW 42nd Ave"/>
    <s v="Camas"/>
    <s v="WA"/>
    <s v="720"/>
    <x v="1"/>
    <x v="1"/>
    <x v="3"/>
    <m/>
    <x v="5"/>
    <n v="1800.82"/>
    <n v="62"/>
    <n v="1"/>
    <x v="0"/>
    <x v="0"/>
    <x v="6"/>
  </r>
  <r>
    <s v="3588134"/>
    <x v="1"/>
    <s v="Cedar Ridge Homes(G1F)"/>
    <s v="2512 NW 18th St"/>
    <s v="Battle Ground"/>
    <s v="WA"/>
    <s v="720"/>
    <x v="1"/>
    <x v="1"/>
    <x v="3"/>
    <m/>
    <x v="5"/>
    <n v="698.92"/>
    <n v="29"/>
    <n v="1"/>
    <x v="0"/>
    <x v="0"/>
    <x v="6"/>
  </r>
  <r>
    <s v="3588135"/>
    <x v="1"/>
    <s v="Cedar Ridge Homes(G1F)"/>
    <s v="2508 NW 18th St"/>
    <s v="Battle Ground"/>
    <s v="WA"/>
    <s v="720"/>
    <x v="1"/>
    <x v="1"/>
    <x v="3"/>
    <m/>
    <x v="5"/>
    <n v="698.92"/>
    <n v="29"/>
    <n v="1"/>
    <x v="0"/>
    <x v="0"/>
    <x v="6"/>
  </r>
  <r>
    <s v="3588161"/>
    <x v="1"/>
    <s v="Ginn Homes LLC(G1F)"/>
    <s v="1810 NE 146th Ave"/>
    <s v="Vancouver"/>
    <s v="WA"/>
    <s v="720"/>
    <x v="1"/>
    <x v="1"/>
    <x v="3"/>
    <m/>
    <x v="5"/>
    <n v="703.9"/>
    <n v="55"/>
    <n v="1"/>
    <x v="0"/>
    <x v="0"/>
    <x v="6"/>
  </r>
  <r>
    <s v="3588162"/>
    <x v="1"/>
    <s v="Ginn Homes LLC(G1F)"/>
    <s v="1806 NE 146th Ave"/>
    <s v="Vancouver"/>
    <s v="WA"/>
    <s v="720"/>
    <x v="1"/>
    <x v="1"/>
    <x v="3"/>
    <m/>
    <x v="5"/>
    <n v="699.7"/>
    <n v="33"/>
    <n v="1"/>
    <x v="0"/>
    <x v="0"/>
    <x v="6"/>
  </r>
  <r>
    <s v="3588167"/>
    <x v="1"/>
    <s v="Summerplace Homes(G1F)"/>
    <s v="1503 S Nighthawk Cir"/>
    <s v="Ridgefield"/>
    <s v="WA"/>
    <s v="720"/>
    <x v="1"/>
    <x v="1"/>
    <x v="3"/>
    <m/>
    <x v="5"/>
    <n v="697.78"/>
    <n v="23"/>
    <n v="1"/>
    <x v="0"/>
    <x v="0"/>
    <x v="6"/>
  </r>
  <r>
    <s v="3588216"/>
    <x v="1"/>
    <s v="Pahlisch Homes Inc(CMF)"/>
    <s v="10004 NE 133rd Ave"/>
    <s v="Vancouver"/>
    <s v="WA"/>
    <s v="720"/>
    <x v="1"/>
    <x v="1"/>
    <x v="3"/>
    <m/>
    <x v="5"/>
    <n v="660.4"/>
    <n v="23"/>
    <n v="1"/>
    <x v="0"/>
    <x v="0"/>
    <x v="6"/>
  </r>
  <r>
    <s v="3588217"/>
    <x v="1"/>
    <s v="Pahlisch Homes(CMF)"/>
    <s v="10006 NE 133rd Ave"/>
    <s v="Vancouver"/>
    <s v="WA"/>
    <s v="720"/>
    <x v="1"/>
    <x v="1"/>
    <x v="3"/>
    <m/>
    <x v="5"/>
    <n v="662.12"/>
    <n v="32"/>
    <n v="1"/>
    <x v="0"/>
    <x v="0"/>
    <x v="6"/>
  </r>
  <r>
    <s v="3588221"/>
    <x v="1"/>
    <s v="Helmes Inc(CAG)"/>
    <s v="16718 NE 93rd Way"/>
    <s v="Vancouver"/>
    <s v="WA"/>
    <s v="720"/>
    <x v="1"/>
    <x v="1"/>
    <x v="3"/>
    <m/>
    <x v="5"/>
    <n v="659.82"/>
    <n v="20"/>
    <n v="1"/>
    <x v="0"/>
    <x v="0"/>
    <x v="6"/>
  </r>
  <r>
    <s v="3588247"/>
    <x v="1"/>
    <s v="Helmes Inc(J2R)"/>
    <s v="16517 NE 83rd St"/>
    <s v="Vancouver"/>
    <s v="WA"/>
    <s v="720"/>
    <x v="1"/>
    <x v="1"/>
    <x v="3"/>
    <m/>
    <x v="5"/>
    <n v="660.59"/>
    <n v="24"/>
    <n v="1"/>
    <x v="0"/>
    <x v="0"/>
    <x v="6"/>
  </r>
  <r>
    <s v="3588255"/>
    <x v="1"/>
    <s v="Aho Construction(G1F)"/>
    <s v="13115 NE 61st Ave"/>
    <s v="Vancouver"/>
    <s v="WA"/>
    <s v="720"/>
    <x v="1"/>
    <x v="1"/>
    <x v="3"/>
    <m/>
    <x v="5"/>
    <n v="664.66"/>
    <n v="23"/>
    <n v="1"/>
    <x v="0"/>
    <x v="0"/>
    <x v="6"/>
  </r>
  <r>
    <s v="3588256"/>
    <x v="1"/>
    <s v="Pahlisch Homes(CAG)"/>
    <s v="7336 NE 67th St"/>
    <s v="Vancouver"/>
    <s v="WA"/>
    <s v="720"/>
    <x v="1"/>
    <x v="1"/>
    <x v="3"/>
    <m/>
    <x v="5"/>
    <n v="668.29"/>
    <n v="42"/>
    <n v="1"/>
    <x v="0"/>
    <x v="0"/>
    <x v="6"/>
  </r>
  <r>
    <s v="3588272"/>
    <x v="1"/>
    <s v="Helmes Inc(G1F)"/>
    <s v="5909 NE 134th St"/>
    <s v="Vancouver"/>
    <s v="WA"/>
    <s v="720"/>
    <x v="1"/>
    <x v="1"/>
    <x v="3"/>
    <m/>
    <x v="5"/>
    <n v="664.85"/>
    <n v="24"/>
    <n v="1"/>
    <x v="0"/>
    <x v="0"/>
    <x v="6"/>
  </r>
  <r>
    <s v="3588273"/>
    <x v="1"/>
    <s v="Helmes Inc(J2R)"/>
    <s v="16615 NE 95th St"/>
    <s v="Vancouver"/>
    <s v="WA"/>
    <s v="720"/>
    <x v="1"/>
    <x v="1"/>
    <x v="3"/>
    <m/>
    <x v="5"/>
    <n v="693.11"/>
    <n v="22"/>
    <n v="1"/>
    <x v="0"/>
    <x v="0"/>
    <x v="6"/>
  </r>
  <r>
    <s v="3588411"/>
    <x v="1"/>
    <s v="D R Horton Inc Portland(CMF)"/>
    <s v="2730 S Cherry Grove Way"/>
    <s v="Ridgefield"/>
    <s v="WA"/>
    <s v="720"/>
    <x v="1"/>
    <x v="1"/>
    <x v="3"/>
    <m/>
    <x v="5"/>
    <n v="666.58"/>
    <n v="33"/>
    <n v="1"/>
    <x v="0"/>
    <x v="0"/>
    <x v="6"/>
  </r>
  <r>
    <s v="3588412"/>
    <x v="1"/>
    <s v="D R Horton Inc Portland(CMF)"/>
    <s v="2658 S Cherry Grove Way"/>
    <s v="Ridgefield"/>
    <s v="WA"/>
    <s v="720"/>
    <x v="1"/>
    <x v="1"/>
    <x v="3"/>
    <m/>
    <x v="5"/>
    <n v="665.8"/>
    <n v="29"/>
    <n v="1"/>
    <x v="0"/>
    <x v="0"/>
    <x v="6"/>
  </r>
  <r>
    <s v="3588413"/>
    <x v="1"/>
    <s v="D R Horton Inc Portland(CMF)"/>
    <s v="2714 S Cherry Grove Way"/>
    <s v="Ridgefield"/>
    <s v="WA"/>
    <s v="720"/>
    <x v="1"/>
    <x v="1"/>
    <x v="3"/>
    <m/>
    <x v="5"/>
    <n v="665.99"/>
    <n v="30"/>
    <n v="1"/>
    <x v="0"/>
    <x v="0"/>
    <x v="6"/>
  </r>
  <r>
    <s v="3588415"/>
    <x v="1"/>
    <s v="D R Horton Inc Portland(CMF)"/>
    <s v="2722 S Cherry Grove Way"/>
    <s v="Ridgefield"/>
    <s v="WA"/>
    <s v="720"/>
    <x v="1"/>
    <x v="1"/>
    <x v="3"/>
    <m/>
    <x v="5"/>
    <n v="665.04"/>
    <n v="25"/>
    <n v="1"/>
    <x v="0"/>
    <x v="0"/>
    <x v="6"/>
  </r>
  <r>
    <s v="3588447"/>
    <x v="1"/>
    <s v="Cascade West Development(CAG)"/>
    <s v="3233 NW Valley St"/>
    <s v="Camas"/>
    <s v="WA"/>
    <s v="720"/>
    <x v="1"/>
    <x v="1"/>
    <x v="0"/>
    <m/>
    <x v="5"/>
    <n v="893.78"/>
    <n v="40"/>
    <n v="1"/>
    <x v="0"/>
    <x v="0"/>
    <x v="6"/>
  </r>
  <r>
    <s v="3588451"/>
    <x v="1"/>
    <s v="Cascade West Development(CAG)"/>
    <s v="18516 NE 26th Dr"/>
    <s v="Vancouver"/>
    <s v="WA"/>
    <s v="720"/>
    <x v="1"/>
    <x v="1"/>
    <x v="3"/>
    <m/>
    <x v="5"/>
    <n v="663.89"/>
    <n v="19"/>
    <n v="1"/>
    <x v="0"/>
    <x v="0"/>
    <x v="6"/>
  </r>
  <r>
    <s v="3588452"/>
    <x v="1"/>
    <s v="Cascade West Development(CAG)"/>
    <s v="18520 NE 26th Dr"/>
    <s v="Vancouver"/>
    <s v="WA"/>
    <s v="720"/>
    <x v="1"/>
    <x v="1"/>
    <x v="3"/>
    <m/>
    <x v="5"/>
    <n v="1649.08"/>
    <n v="18"/>
    <n v="1"/>
    <x v="0"/>
    <x v="0"/>
    <x v="6"/>
  </r>
  <r>
    <s v="3588504"/>
    <x v="1"/>
    <s v="Ken Winkleman,gen Contr(J2R)"/>
    <s v="2825 NE 8th Ave"/>
    <s v="Battle Ground"/>
    <s v="WA"/>
    <s v="720"/>
    <x v="1"/>
    <x v="1"/>
    <x v="3"/>
    <m/>
    <x v="5"/>
    <n v="698.15"/>
    <n v="25"/>
    <n v="1"/>
    <x v="0"/>
    <x v="0"/>
    <x v="6"/>
  </r>
  <r>
    <s v="3588552"/>
    <x v="1"/>
    <s v="Silver Buckle Homes LLC(J2R)"/>
    <s v="4611 NE 12th Ct"/>
    <s v="Vancouver"/>
    <s v="WA"/>
    <s v="720"/>
    <x v="1"/>
    <x v="1"/>
    <x v="3"/>
    <m/>
    <x v="5"/>
    <n v="771.12"/>
    <n v="100"/>
    <n v="1"/>
    <x v="0"/>
    <x v="0"/>
    <x v="6"/>
  </r>
  <r>
    <s v="3588568"/>
    <x v="1"/>
    <s v="Garbarino, Jeff J(CAG)"/>
    <s v="1916 NW 42nd Ave"/>
    <s v="Camas"/>
    <s v="WA"/>
    <s v="720"/>
    <x v="1"/>
    <x v="1"/>
    <x v="3"/>
    <m/>
    <x v="5"/>
    <n v="699.48"/>
    <n v="32"/>
    <n v="1"/>
    <x v="0"/>
    <x v="0"/>
    <x v="4"/>
  </r>
  <r>
    <s v="3588590"/>
    <x v="1"/>
    <s v="MCM of Washington Inc.(CAG)"/>
    <s v="16912 NE 17th Ave"/>
    <s v="Ridgefield"/>
    <s v="WA"/>
    <s v="720"/>
    <x v="1"/>
    <x v="1"/>
    <x v="3"/>
    <m/>
    <x v="5"/>
    <n v="698.34"/>
    <n v="26"/>
    <n v="1"/>
    <x v="0"/>
    <x v="0"/>
    <x v="6"/>
  </r>
  <r>
    <s v="3588592"/>
    <x v="1"/>
    <s v="Creamer Construction LLC(CMF)"/>
    <s v="1308 NE 48th Cir"/>
    <s v="Vancouver"/>
    <s v="WA"/>
    <s v="720"/>
    <x v="1"/>
    <x v="1"/>
    <x v="3"/>
    <m/>
    <x v="5"/>
    <n v="699.68"/>
    <n v="33"/>
    <n v="1"/>
    <x v="0"/>
    <x v="0"/>
    <x v="6"/>
  </r>
  <r>
    <s v="3588625"/>
    <x v="1"/>
    <s v="MCM of Washington Inc.(CAG)"/>
    <s v="1715 NE 169th St"/>
    <s v="Ridgefield"/>
    <s v="WA"/>
    <s v="720"/>
    <x v="1"/>
    <x v="1"/>
    <x v="3"/>
    <m/>
    <x v="5"/>
    <n v="697.96"/>
    <n v="24"/>
    <n v="1"/>
    <x v="0"/>
    <x v="0"/>
    <x v="6"/>
  </r>
  <r>
    <s v="3588627"/>
    <x v="1"/>
    <s v="City Traditional Homes LLC(G1F)"/>
    <s v="6604 NE 107th St"/>
    <s v="Vancouver"/>
    <s v="WA"/>
    <s v="720"/>
    <x v="1"/>
    <x v="1"/>
    <x v="3"/>
    <m/>
    <x v="5"/>
    <n v="700.06"/>
    <n v="35"/>
    <n v="1"/>
    <x v="0"/>
    <x v="0"/>
    <x v="6"/>
  </r>
  <r>
    <s v="3588634"/>
    <x v="1"/>
    <s v="Karlsen Homes LLC(CAG)"/>
    <s v="1716 NW 19th Ave"/>
    <s v="Battle Ground"/>
    <s v="WA"/>
    <s v="720"/>
    <x v="1"/>
    <x v="1"/>
    <x v="3"/>
    <m/>
    <x v="5"/>
    <n v="697.77"/>
    <n v="23"/>
    <n v="1"/>
    <x v="0"/>
    <x v="0"/>
    <x v="6"/>
  </r>
  <r>
    <s v="3588651"/>
    <x v="1"/>
    <s v="Pacific Lifestyle Homes(G1F)"/>
    <s v="8302 NE 166th Ave"/>
    <s v="Vancouver"/>
    <s v="WA"/>
    <s v="720"/>
    <x v="1"/>
    <x v="1"/>
    <x v="3"/>
    <m/>
    <x v="5"/>
    <n v="693.29"/>
    <n v="23"/>
    <n v="1"/>
    <x v="0"/>
    <x v="0"/>
    <x v="6"/>
  </r>
  <r>
    <s v="3588656"/>
    <x v="1"/>
    <s v="Pacific Lifestyle Homes(J2R)"/>
    <s v="16510 NE 86th St"/>
    <s v="Vancouver"/>
    <s v="WA"/>
    <s v="720"/>
    <x v="1"/>
    <x v="1"/>
    <x v="3"/>
    <m/>
    <x v="5"/>
    <n v="692.52"/>
    <n v="19"/>
    <n v="1"/>
    <x v="0"/>
    <x v="0"/>
    <x v="6"/>
  </r>
  <r>
    <s v="3588668"/>
    <x v="1"/>
    <s v="Helmes Inc(G1F)"/>
    <s v="800 NE 29Th Way"/>
    <s v="Battle Ground"/>
    <s v="WA"/>
    <s v="720"/>
    <x v="1"/>
    <x v="1"/>
    <x v="3"/>
    <m/>
    <x v="5"/>
    <n v="667.13"/>
    <n v="36"/>
    <n v="1"/>
    <x v="0"/>
    <x v="0"/>
    <x v="6"/>
  </r>
  <r>
    <s v="3588687"/>
    <x v="1"/>
    <s v="Urban NW Custom Homes Inc(CAG)"/>
    <s v="10216 NE 108th St"/>
    <s v="Vancouver"/>
    <s v="WA"/>
    <s v="720"/>
    <x v="1"/>
    <x v="1"/>
    <x v="3"/>
    <m/>
    <x v="5"/>
    <n v="668.76"/>
    <n v="31"/>
    <n v="1"/>
    <x v="0"/>
    <x v="0"/>
    <x v="6"/>
  </r>
  <r>
    <s v="3588702"/>
    <x v="1"/>
    <s v="MCM of Washington Inc.(CAG)"/>
    <s v="1749 NE 36th Ave"/>
    <s v="Camas"/>
    <s v="WA"/>
    <s v="720"/>
    <x v="1"/>
    <x v="1"/>
    <x v="3"/>
    <m/>
    <x v="5"/>
    <n v="672.79"/>
    <n v="52"/>
    <n v="1"/>
    <x v="0"/>
    <x v="0"/>
    <x v="6"/>
  </r>
  <r>
    <s v="3588711"/>
    <x v="1"/>
    <s v="Lennar Northwest Inc(CAG)"/>
    <s v="13423 NE 114th Way"/>
    <s v="Brush Prairie"/>
    <s v="WA"/>
    <s v="720"/>
    <x v="1"/>
    <x v="1"/>
    <x v="3"/>
    <m/>
    <x v="5"/>
    <n v="694.62"/>
    <n v="30"/>
    <n v="1"/>
    <x v="0"/>
    <x v="0"/>
    <x v="6"/>
  </r>
  <r>
    <s v="3588735"/>
    <x v="1"/>
    <s v="Revin Construction Inc(CAG)"/>
    <s v="13605 NE 61st Ave"/>
    <s v="Vancouver"/>
    <s v="WA"/>
    <s v="720"/>
    <x v="1"/>
    <x v="1"/>
    <x v="3"/>
    <m/>
    <x v="5"/>
    <n v="701.25"/>
    <n v="27"/>
    <n v="1"/>
    <x v="0"/>
    <x v="0"/>
    <x v="4"/>
  </r>
  <r>
    <s v="3588738"/>
    <x v="1"/>
    <s v="Revin Construction Inc(CAG)"/>
    <s v="13609 NE 61st Ave"/>
    <s v="Vancouver"/>
    <s v="WA"/>
    <s v="720"/>
    <x v="1"/>
    <x v="1"/>
    <x v="3"/>
    <m/>
    <x v="5"/>
    <n v="667.24"/>
    <n v="23"/>
    <n v="1"/>
    <x v="0"/>
    <x v="0"/>
    <x v="6"/>
  </r>
  <r>
    <s v="3588752"/>
    <x v="1"/>
    <s v="MCM of Washington Inc.(J2R)"/>
    <s v="1744 NE Pecan Ln"/>
    <s v="Camas"/>
    <s v="WA"/>
    <s v="720"/>
    <x v="1"/>
    <x v="1"/>
    <x v="3"/>
    <m/>
    <x v="5"/>
    <n v="702.6"/>
    <n v="34"/>
    <n v="1"/>
    <x v="0"/>
    <x v="0"/>
    <x v="6"/>
  </r>
  <r>
    <s v="3588760"/>
    <x v="1"/>
    <s v="MCM of Washington Inc.(G1F)"/>
    <s v="1745 NE Pecan Ln"/>
    <s v="Camas"/>
    <s v="WA"/>
    <s v="720"/>
    <x v="1"/>
    <x v="1"/>
    <x v="3"/>
    <m/>
    <x v="5"/>
    <n v="702.02"/>
    <n v="31"/>
    <n v="1"/>
    <x v="0"/>
    <x v="0"/>
    <x v="6"/>
  </r>
  <r>
    <s v="3588767"/>
    <x v="1"/>
    <s v="Arrow Peak Builders LLC(G1F)"/>
    <s v="2221 Brendan Cir"/>
    <s v="Vancouver"/>
    <s v="WA"/>
    <s v="720"/>
    <x v="1"/>
    <x v="1"/>
    <x v="3"/>
    <m/>
    <x v="5"/>
    <n v="699.71"/>
    <n v="19"/>
    <n v="1"/>
    <x v="0"/>
    <x v="0"/>
    <x v="6"/>
  </r>
  <r>
    <s v="3588814"/>
    <x v="1"/>
    <s v="Pacific Lifestyle Homes(J2R)"/>
    <s v="11512 NE 67th Ave"/>
    <s v="Vancouver"/>
    <s v="WA"/>
    <s v="720"/>
    <x v="1"/>
    <x v="1"/>
    <x v="3"/>
    <m/>
    <x v="5"/>
    <n v="697.77"/>
    <n v="23"/>
    <n v="1"/>
    <x v="0"/>
    <x v="0"/>
    <x v="6"/>
  </r>
  <r>
    <s v="3588815"/>
    <x v="1"/>
    <s v="Aho Construction(CAG)"/>
    <s v="6110 NE 134th St"/>
    <s v="Vancouver"/>
    <s v="WA"/>
    <s v="720"/>
    <x v="1"/>
    <x v="1"/>
    <x v="3"/>
    <m/>
    <x v="5"/>
    <n v="667.05"/>
    <n v="22"/>
    <n v="1"/>
    <x v="0"/>
    <x v="0"/>
    <x v="6"/>
  </r>
  <r>
    <s v="3588866"/>
    <x v="1"/>
    <s v="Aho Construction(CAG)"/>
    <s v="6706 NE 134th St"/>
    <s v="Vancouver"/>
    <s v="WA"/>
    <s v="720"/>
    <x v="1"/>
    <x v="1"/>
    <x v="3"/>
    <m/>
    <x v="5"/>
    <n v="884.68"/>
    <n v="22"/>
    <n v="1"/>
    <x v="0"/>
    <x v="0"/>
    <x v="6"/>
  </r>
  <r>
    <s v="3588984"/>
    <x v="1"/>
    <s v="Grand Cam Investment Group(CAG)"/>
    <s v="7013 NW 21st Ave"/>
    <s v="Vancouver"/>
    <s v="WA"/>
    <s v="720"/>
    <x v="1"/>
    <x v="1"/>
    <x v="3"/>
    <m/>
    <x v="5"/>
    <n v="667.05"/>
    <n v="22"/>
    <n v="1"/>
    <x v="0"/>
    <x v="0"/>
    <x v="6"/>
  </r>
  <r>
    <s v="3588986"/>
    <x v="1"/>
    <s v="MCM of Washington Inc.(KSN)"/>
    <s v="1419 NE 37th Ave"/>
    <s v="Camas"/>
    <s v="WA"/>
    <s v="720"/>
    <x v="1"/>
    <x v="1"/>
    <x v="3"/>
    <m/>
    <x v="5"/>
    <n v="702.6"/>
    <n v="34"/>
    <n v="1"/>
    <x v="0"/>
    <x v="0"/>
    <x v="6"/>
  </r>
  <r>
    <s v="3588987"/>
    <x v="1"/>
    <s v="MCM of Washington Inc.(KSN)"/>
    <s v="1525 NE 37th Ave"/>
    <s v="Camas"/>
    <s v="WA"/>
    <s v="720"/>
    <x v="1"/>
    <x v="1"/>
    <x v="3"/>
    <m/>
    <x v="5"/>
    <n v="702.21"/>
    <n v="32"/>
    <n v="1"/>
    <x v="0"/>
    <x v="0"/>
    <x v="6"/>
  </r>
  <r>
    <s v="3588988"/>
    <x v="1"/>
    <s v="MCM of Washington Inc.(KSN)"/>
    <s v="3640 NE Oriole St"/>
    <s v="Camas"/>
    <s v="WA"/>
    <s v="720"/>
    <x v="1"/>
    <x v="1"/>
    <x v="3"/>
    <m/>
    <x v="5"/>
    <n v="882.04"/>
    <n v="26"/>
    <n v="1"/>
    <x v="0"/>
    <x v="0"/>
    <x v="6"/>
  </r>
  <r>
    <s v="3588990"/>
    <x v="1"/>
    <s v="Grand Cam Investment Group(CMF)"/>
    <s v="7021 NW 21st Ave"/>
    <s v="Vancouver"/>
    <s v="WA"/>
    <s v="720"/>
    <x v="1"/>
    <x v="1"/>
    <x v="3"/>
    <m/>
    <x v="5"/>
    <n v="700.3"/>
    <n v="22"/>
    <n v="1"/>
    <x v="0"/>
    <x v="0"/>
    <x v="6"/>
  </r>
  <r>
    <s v="3588991"/>
    <x v="1"/>
    <s v="Grand Cam Investment Group(CMF)"/>
    <s v="7025 NW 21st Ave"/>
    <s v="Vancouver"/>
    <s v="WA"/>
    <s v="720"/>
    <x v="1"/>
    <x v="1"/>
    <x v="3"/>
    <m/>
    <x v="5"/>
    <n v="670.49"/>
    <n v="40"/>
    <n v="1"/>
    <x v="0"/>
    <x v="0"/>
    <x v="6"/>
  </r>
  <r>
    <s v="3588992"/>
    <x v="1"/>
    <s v="G Cam Limited(CAG)"/>
    <s v="7007 NW 22nd Ave"/>
    <s v="Vancouver"/>
    <s v="WA"/>
    <s v="720"/>
    <x v="1"/>
    <x v="1"/>
    <x v="3"/>
    <m/>
    <x v="5"/>
    <n v="666.66"/>
    <n v="20"/>
    <n v="1"/>
    <x v="0"/>
    <x v="0"/>
    <x v="6"/>
  </r>
  <r>
    <s v="3589008"/>
    <x v="1"/>
    <s v="North Columbia Homes(CAG)"/>
    <s v="11402 SE 11th Cir"/>
    <s v="Vancouver"/>
    <s v="WA"/>
    <s v="720"/>
    <x v="1"/>
    <x v="1"/>
    <x v="3"/>
    <m/>
    <x v="5"/>
    <n v="667.62"/>
    <n v="25"/>
    <n v="1"/>
    <x v="0"/>
    <x v="0"/>
    <x v="6"/>
  </r>
  <r>
    <s v="3589017"/>
    <x v="1"/>
    <s v="MCM of Washington Inc.(J2R)"/>
    <s v="3310 NE Kingbird St"/>
    <s v="Camas"/>
    <s v="WA"/>
    <s v="720"/>
    <x v="1"/>
    <x v="1"/>
    <x v="3"/>
    <m/>
    <x v="5"/>
    <n v="669.35"/>
    <n v="34"/>
    <n v="1"/>
    <x v="0"/>
    <x v="0"/>
    <x v="6"/>
  </r>
  <r>
    <s v="3589019"/>
    <x v="1"/>
    <s v="MCM of Washington Inc.(J2R)"/>
    <s v="3215 NE Mallard St"/>
    <s v="Camas"/>
    <s v="WA"/>
    <s v="720"/>
    <x v="1"/>
    <x v="1"/>
    <x v="3"/>
    <m/>
    <x v="5"/>
    <n v="672.98"/>
    <n v="53"/>
    <n v="1"/>
    <x v="0"/>
    <x v="0"/>
    <x v="6"/>
  </r>
  <r>
    <s v="3589030"/>
    <x v="1"/>
    <s v="Tuscany Homes LLC(CAG)"/>
    <s v="9603 NE 55th Ct"/>
    <s v="Vancouver"/>
    <s v="WA"/>
    <s v="720"/>
    <x v="1"/>
    <x v="1"/>
    <x v="3"/>
    <m/>
    <x v="5"/>
    <n v="882.6"/>
    <n v="29"/>
    <n v="1"/>
    <x v="0"/>
    <x v="0"/>
    <x v="6"/>
  </r>
  <r>
    <s v="3589031"/>
    <x v="1"/>
    <s v="Tuscany Homes LLC(CAG)"/>
    <s v="9604 NE 55th Ct"/>
    <s v="Vancouver"/>
    <s v="WA"/>
    <s v="720"/>
    <x v="1"/>
    <x v="1"/>
    <x v="3"/>
    <m/>
    <x v="5"/>
    <n v="667.81"/>
    <n v="26"/>
    <n v="1"/>
    <x v="0"/>
    <x v="0"/>
    <x v="6"/>
  </r>
  <r>
    <s v="3589032"/>
    <x v="1"/>
    <s v="Tuscany Homes LLC(CAG)"/>
    <s v="9506 NE 55th Ct"/>
    <s v="Vancouver"/>
    <s v="WA"/>
    <s v="720"/>
    <x v="1"/>
    <x v="1"/>
    <x v="3"/>
    <m/>
    <x v="5"/>
    <n v="666.86"/>
    <n v="21"/>
    <n v="1"/>
    <x v="0"/>
    <x v="0"/>
    <x v="6"/>
  </r>
  <r>
    <s v="3589063"/>
    <x v="1"/>
    <s v="MCM of Washington Inc.(J2R)"/>
    <s v="10710 NE 100th Ct"/>
    <s v="Vancouver"/>
    <s v="WA"/>
    <s v="720"/>
    <x v="1"/>
    <x v="1"/>
    <x v="3"/>
    <m/>
    <x v="5"/>
    <n v="669.35"/>
    <n v="34"/>
    <n v="1"/>
    <x v="0"/>
    <x v="0"/>
    <x v="6"/>
  </r>
  <r>
    <s v="3589065"/>
    <x v="1"/>
    <s v="MCM of Washington Inc.(J2R)"/>
    <s v="10706 NE 100th Ct"/>
    <s v="Vancouver"/>
    <s v="WA"/>
    <s v="720"/>
    <x v="1"/>
    <x v="1"/>
    <x v="3"/>
    <m/>
    <x v="5"/>
    <n v="668.57"/>
    <n v="30"/>
    <n v="1"/>
    <x v="0"/>
    <x v="0"/>
    <x v="6"/>
  </r>
  <r>
    <s v="3589075"/>
    <x v="1"/>
    <s v="Urban NW Custom Homes Inc(CAG)"/>
    <s v="11231 NE 137th Ave"/>
    <s v="Vancouver"/>
    <s v="WA"/>
    <s v="720"/>
    <x v="1"/>
    <x v="1"/>
    <x v="3"/>
    <m/>
    <x v="5"/>
    <n v="667.05"/>
    <n v="22"/>
    <n v="1"/>
    <x v="0"/>
    <x v="0"/>
    <x v="6"/>
  </r>
  <r>
    <s v="3589076"/>
    <x v="1"/>
    <s v="Karlsen Homes LLC(J2R)"/>
    <s v="1710 NW 19th Ave"/>
    <s v="Battle Ground"/>
    <s v="WA"/>
    <s v="720"/>
    <x v="1"/>
    <x v="1"/>
    <x v="3"/>
    <m/>
    <x v="5"/>
    <n v="699.9"/>
    <n v="20"/>
    <n v="1"/>
    <x v="0"/>
    <x v="0"/>
    <x v="6"/>
  </r>
  <r>
    <s v="3589078"/>
    <x v="1"/>
    <s v="Urban NW Custom Homes Inc(CAG)"/>
    <s v="13515 NE 112th St"/>
    <s v="Vancouver"/>
    <s v="WA"/>
    <s v="720"/>
    <x v="1"/>
    <x v="1"/>
    <x v="3"/>
    <m/>
    <x v="5"/>
    <n v="662.19"/>
    <n v="19"/>
    <n v="1"/>
    <x v="0"/>
    <x v="0"/>
    <x v="6"/>
  </r>
  <r>
    <s v="3589129"/>
    <x v="1"/>
    <s v="Kingston Homes LLC(J2R)"/>
    <s v="1613 S 40th Pl"/>
    <s v="Ridgefield"/>
    <s v="WA"/>
    <s v="720"/>
    <x v="1"/>
    <x v="1"/>
    <x v="3"/>
    <m/>
    <x v="5"/>
    <n v="667.24"/>
    <n v="23"/>
    <n v="1"/>
    <x v="0"/>
    <x v="0"/>
    <x v="6"/>
  </r>
  <r>
    <s v="3589132"/>
    <x v="1"/>
    <s v="Whipple Creek Village LLC(CAG)"/>
    <s v="1802 NE 174th St"/>
    <s v="Ridgefield"/>
    <s v="WA"/>
    <s v="720"/>
    <x v="1"/>
    <x v="1"/>
    <x v="3"/>
    <m/>
    <x v="5"/>
    <n v="703.55"/>
    <n v="39"/>
    <n v="1"/>
    <x v="0"/>
    <x v="0"/>
    <x v="6"/>
  </r>
  <r>
    <s v="3589134"/>
    <x v="1"/>
    <s v="Kingston Homes LLC(J2R)"/>
    <s v="1704 S Farm View Lp"/>
    <s v="Ridgefield"/>
    <s v="WA"/>
    <s v="720"/>
    <x v="1"/>
    <x v="1"/>
    <x v="3"/>
    <m/>
    <x v="5"/>
    <n v="665.91"/>
    <n v="16"/>
    <n v="1"/>
    <x v="0"/>
    <x v="0"/>
    <x v="6"/>
  </r>
  <r>
    <s v="3589140"/>
    <x v="1"/>
    <s v="MCM of Washington Inc.(J2R)"/>
    <s v="17004 NE 18th Ave"/>
    <s v="Ridgefield"/>
    <s v="WA"/>
    <s v="720"/>
    <x v="1"/>
    <x v="1"/>
    <x v="3"/>
    <m/>
    <x v="5"/>
    <n v="701.44"/>
    <n v="28"/>
    <n v="1"/>
    <x v="0"/>
    <x v="0"/>
    <x v="6"/>
  </r>
  <r>
    <s v="3589142"/>
    <x v="1"/>
    <s v="MCM of Washington Inc.(J2R)"/>
    <s v="17012 NE 18th Ave"/>
    <s v="Ridgefield"/>
    <s v="WA"/>
    <s v="720"/>
    <x v="1"/>
    <x v="1"/>
    <x v="3"/>
    <m/>
    <x v="5"/>
    <n v="667.43"/>
    <n v="24"/>
    <n v="1"/>
    <x v="0"/>
    <x v="0"/>
    <x v="6"/>
  </r>
  <r>
    <s v="3589143"/>
    <x v="1"/>
    <s v="MCM of Washington Inc.(J2R)"/>
    <s v="17016 NE 18th Ave"/>
    <s v="Ridgefield"/>
    <s v="WA"/>
    <s v="720"/>
    <x v="1"/>
    <x v="1"/>
    <x v="3"/>
    <m/>
    <x v="5"/>
    <n v="667.24"/>
    <n v="23"/>
    <n v="1"/>
    <x v="0"/>
    <x v="0"/>
    <x v="6"/>
  </r>
  <r>
    <s v="3589152"/>
    <x v="1"/>
    <s v="Seven Peaks Homes LLC(CAG)"/>
    <s v="6518 NW Lambert Ln"/>
    <s v="Camas"/>
    <s v="WA"/>
    <s v="720"/>
    <x v="1"/>
    <x v="1"/>
    <x v="3"/>
    <m/>
    <x v="5"/>
    <n v="706.8"/>
    <n v="56"/>
    <n v="1"/>
    <x v="0"/>
    <x v="0"/>
    <x v="6"/>
  </r>
  <r>
    <s v="3589153"/>
    <x v="1"/>
    <s v="Seven Peaks Homes LLC(CAG)"/>
    <s v="6524 NW Lambert Ln"/>
    <s v="Camas"/>
    <s v="WA"/>
    <s v="720"/>
    <x v="1"/>
    <x v="1"/>
    <x v="3"/>
    <m/>
    <x v="5"/>
    <n v="703.17"/>
    <n v="37"/>
    <n v="1"/>
    <x v="0"/>
    <x v="0"/>
    <x v="6"/>
  </r>
  <r>
    <s v="3589234"/>
    <x v="1"/>
    <s v="Cedars Construction LLC(G1F)"/>
    <s v="7429 S 13th St"/>
    <s v="Ridgefield"/>
    <s v="WA"/>
    <s v="720"/>
    <x v="1"/>
    <x v="1"/>
    <x v="3"/>
    <m/>
    <x v="5"/>
    <n v="667.81"/>
    <n v="26"/>
    <n v="1"/>
    <x v="0"/>
    <x v="0"/>
    <x v="6"/>
  </r>
  <r>
    <s v="3589238"/>
    <x v="1"/>
    <s v="Cedars Construction LLC(G1F)"/>
    <s v="7347 S 13th St"/>
    <s v="Ridgefield"/>
    <s v="WA"/>
    <s v="720"/>
    <x v="1"/>
    <x v="1"/>
    <x v="3"/>
    <m/>
    <x v="5"/>
    <n v="668.01"/>
    <n v="27"/>
    <n v="1"/>
    <x v="0"/>
    <x v="0"/>
    <x v="6"/>
  </r>
  <r>
    <s v="3589251"/>
    <x v="1"/>
    <s v="Helmes Inc(J2R)"/>
    <s v="18302 NE 82nd St"/>
    <s v="Vancouver"/>
    <s v="WA"/>
    <s v="720"/>
    <x v="1"/>
    <x v="1"/>
    <x v="3"/>
    <m/>
    <x v="5"/>
    <n v="663.54"/>
    <n v="26"/>
    <n v="1"/>
    <x v="0"/>
    <x v="0"/>
    <x v="6"/>
  </r>
  <r>
    <s v="3589263"/>
    <x v="1"/>
    <s v="Aho Construction(J2R)"/>
    <s v="6322 NE 134th St"/>
    <s v="Vancouver"/>
    <s v="WA"/>
    <s v="720"/>
    <x v="1"/>
    <x v="1"/>
    <x v="3"/>
    <m/>
    <x v="5"/>
    <n v="667.81"/>
    <n v="26"/>
    <n v="1"/>
    <x v="0"/>
    <x v="0"/>
    <x v="6"/>
  </r>
  <r>
    <s v="3589280"/>
    <x v="1"/>
    <s v="Hendrickson Development Inc(CAG)"/>
    <s v="1703 NW 25th Ave"/>
    <s v="Battle Ground"/>
    <s v="WA"/>
    <s v="720"/>
    <x v="1"/>
    <x v="1"/>
    <x v="3"/>
    <m/>
    <x v="5"/>
    <n v="700.68"/>
    <n v="24"/>
    <n v="1"/>
    <x v="0"/>
    <x v="0"/>
    <x v="6"/>
  </r>
  <r>
    <s v="3589291"/>
    <x v="1"/>
    <s v="Hendrickson Development Inc(CAG)"/>
    <s v="1609 NW 25th Ave"/>
    <s v="Battle Ground"/>
    <s v="WA"/>
    <s v="720"/>
    <x v="1"/>
    <x v="1"/>
    <x v="3"/>
    <m/>
    <x v="5"/>
    <n v="700.49"/>
    <n v="23"/>
    <n v="1"/>
    <x v="0"/>
    <x v="0"/>
    <x v="6"/>
  </r>
  <r>
    <s v="3589338"/>
    <x v="1"/>
    <s v="Ginn Homes LLC(CAG)"/>
    <s v="13740 NW 7th PL"/>
    <s v="Vancouver"/>
    <s v="WA"/>
    <s v="720"/>
    <x v="1"/>
    <x v="1"/>
    <x v="3"/>
    <m/>
    <x v="5"/>
    <n v="700.68"/>
    <n v="24"/>
    <n v="1"/>
    <x v="0"/>
    <x v="0"/>
    <x v="6"/>
  </r>
  <r>
    <s v="3589347"/>
    <x v="1"/>
    <s v="Ginn Homes LLC(CAG)"/>
    <s v="13736 NW 7th PL"/>
    <s v="Vancouver"/>
    <s v="WA"/>
    <s v="720"/>
    <x v="1"/>
    <x v="1"/>
    <x v="3"/>
    <m/>
    <x v="5"/>
    <n v="699.15"/>
    <n v="16"/>
    <n v="1"/>
    <x v="0"/>
    <x v="0"/>
    <x v="6"/>
  </r>
  <r>
    <s v="3589366"/>
    <x v="1"/>
    <s v="Summit NW Construction LLC(G1F)"/>
    <s v="14900 NE 182nd Cir"/>
    <s v="Battle Ground"/>
    <s v="WA"/>
    <s v="720"/>
    <x v="1"/>
    <x v="1"/>
    <x v="3"/>
    <m/>
    <x v="5"/>
    <n v="699.9"/>
    <n v="20"/>
    <n v="1"/>
    <x v="0"/>
    <x v="0"/>
    <x v="6"/>
  </r>
  <r>
    <s v="3589367"/>
    <x v="1"/>
    <s v="Summit NW Construction LLC(G1F)"/>
    <s v="14904 NE 182nd Cir"/>
    <s v="Battle Ground"/>
    <s v="WA"/>
    <s v="720"/>
    <x v="1"/>
    <x v="1"/>
    <x v="3"/>
    <m/>
    <x v="5"/>
    <n v="704.12"/>
    <n v="42"/>
    <n v="1"/>
    <x v="0"/>
    <x v="0"/>
    <x v="6"/>
  </r>
  <r>
    <s v="3589402"/>
    <x v="1"/>
    <s v="Pahlisch Homes(CAG)"/>
    <s v="10009 NE 132nd Ave"/>
    <s v="Vancouver"/>
    <s v="WA"/>
    <s v="720"/>
    <x v="1"/>
    <x v="1"/>
    <x v="3"/>
    <m/>
    <x v="5"/>
    <n v="662.77"/>
    <n v="22"/>
    <n v="1"/>
    <x v="0"/>
    <x v="0"/>
    <x v="6"/>
  </r>
  <r>
    <s v="3589403"/>
    <x v="1"/>
    <s v="Pahlisch Homes(CAG)"/>
    <s v="10007 NE 132nd Ave"/>
    <s v="Vancouver"/>
    <s v="WA"/>
    <s v="720"/>
    <x v="1"/>
    <x v="1"/>
    <x v="3"/>
    <m/>
    <x v="5"/>
    <n v="663.92"/>
    <n v="28"/>
    <n v="1"/>
    <x v="0"/>
    <x v="0"/>
    <x v="6"/>
  </r>
  <r>
    <s v="3589404"/>
    <x v="1"/>
    <s v="Pahlisch Homes(CAG)"/>
    <s v="10112 NE 132nd Ave"/>
    <s v="Vancouver"/>
    <s v="WA"/>
    <s v="720"/>
    <x v="1"/>
    <x v="1"/>
    <x v="3"/>
    <m/>
    <x v="5"/>
    <n v="663.35"/>
    <n v="25"/>
    <n v="1"/>
    <x v="0"/>
    <x v="0"/>
    <x v="6"/>
  </r>
  <r>
    <s v="3589405"/>
    <x v="1"/>
    <s v="Pahlisch Homes(CAG)"/>
    <s v="10116 NE 132nd Ave"/>
    <s v="Vancouver"/>
    <s v="WA"/>
    <s v="720"/>
    <x v="1"/>
    <x v="1"/>
    <x v="3"/>
    <m/>
    <x v="5"/>
    <n v="662.97"/>
    <n v="23"/>
    <n v="1"/>
    <x v="0"/>
    <x v="0"/>
    <x v="6"/>
  </r>
  <r>
    <s v="3589406"/>
    <x v="1"/>
    <s v="Hudson Bay Homes LLC(CMF)"/>
    <s v="13504 NE 62nd Ct"/>
    <s v="Vancouver"/>
    <s v="WA"/>
    <s v="720"/>
    <x v="1"/>
    <x v="1"/>
    <x v="3"/>
    <m/>
    <x v="5"/>
    <n v="699.9"/>
    <n v="20"/>
    <n v="1"/>
    <x v="0"/>
    <x v="0"/>
    <x v="6"/>
  </r>
  <r>
    <s v="3589407"/>
    <x v="1"/>
    <s v="Aho Construction(G1F)"/>
    <s v="6214 NE 133rd Way"/>
    <s v="Vancouver"/>
    <s v="WA"/>
    <s v="720"/>
    <x v="1"/>
    <x v="1"/>
    <x v="3"/>
    <m/>
    <x v="5"/>
    <n v="667.81"/>
    <n v="26"/>
    <n v="1"/>
    <x v="0"/>
    <x v="0"/>
    <x v="6"/>
  </r>
  <r>
    <s v="3589411"/>
    <x v="1"/>
    <s v="Aho Construction(G1F)"/>
    <s v="6114 NE 134th St"/>
    <s v="Vancouver"/>
    <s v="WA"/>
    <s v="720"/>
    <x v="1"/>
    <x v="1"/>
    <x v="3"/>
    <m/>
    <x v="5"/>
    <n v="667.81"/>
    <n v="26"/>
    <n v="1"/>
    <x v="0"/>
    <x v="0"/>
    <x v="6"/>
  </r>
  <r>
    <s v="3589412"/>
    <x v="1"/>
    <s v="Pacific Lifestyle Homes(G1F)"/>
    <s v="1715 S 50th Pl"/>
    <s v="Ridgefield"/>
    <s v="WA"/>
    <s v="720"/>
    <x v="1"/>
    <x v="1"/>
    <x v="3"/>
    <m/>
    <x v="5"/>
    <n v="700.87"/>
    <n v="25"/>
    <n v="1"/>
    <x v="0"/>
    <x v="0"/>
    <x v="6"/>
  </r>
  <r>
    <s v="3589415"/>
    <x v="1"/>
    <s v="D R Horton Inc Portland(G1F)"/>
    <s v="13811 NE 5th Way"/>
    <s v="Vancouver"/>
    <s v="WA"/>
    <s v="720"/>
    <x v="1"/>
    <x v="1"/>
    <x v="3"/>
    <m/>
    <x v="5"/>
    <n v="1131.3699999999999"/>
    <n v="23"/>
    <n v="1"/>
    <x v="0"/>
    <x v="0"/>
    <x v="6"/>
  </r>
  <r>
    <s v="3589437"/>
    <x v="1"/>
    <s v="Helmes Inc(CAG)"/>
    <s v="9622 NE 169th Ct"/>
    <s v="Vancouver"/>
    <s v="WA"/>
    <s v="720"/>
    <x v="1"/>
    <x v="1"/>
    <x v="3"/>
    <m/>
    <x v="5"/>
    <n v="696.38"/>
    <n v="25"/>
    <n v="1"/>
    <x v="0"/>
    <x v="0"/>
    <x v="6"/>
  </r>
  <r>
    <s v="3589438"/>
    <x v="1"/>
    <s v="Helmes Inc(WEB)"/>
    <s v="9623 NE 169th Ct"/>
    <s v="Vancouver"/>
    <s v="WA"/>
    <s v="720"/>
    <x v="1"/>
    <x v="1"/>
    <x v="3"/>
    <m/>
    <x v="5"/>
    <n v="664.11"/>
    <n v="29"/>
    <n v="1"/>
    <x v="0"/>
    <x v="0"/>
    <x v="6"/>
  </r>
  <r>
    <s v="3589439"/>
    <x v="1"/>
    <s v="Helmes Inc(CAG)"/>
    <s v="9509 NE 169th Ave"/>
    <s v="Vancouver"/>
    <s v="WA"/>
    <s v="720"/>
    <x v="1"/>
    <x v="1"/>
    <x v="3"/>
    <m/>
    <x v="5"/>
    <n v="696"/>
    <n v="23"/>
    <n v="1"/>
    <x v="0"/>
    <x v="0"/>
    <x v="6"/>
  </r>
  <r>
    <s v="3589441"/>
    <x v="1"/>
    <s v="Helmes Inc(CAG)"/>
    <s v="9505 NE 169th ave"/>
    <s v="Vancouver"/>
    <s v="WA"/>
    <s v="720"/>
    <x v="1"/>
    <x v="1"/>
    <x v="3"/>
    <m/>
    <x v="5"/>
    <n v="4.59"/>
    <n v="24"/>
    <n v="1"/>
    <x v="1"/>
    <x v="0"/>
    <x v="6"/>
  </r>
  <r>
    <s v="3589451"/>
    <x v="1"/>
    <s v="D R Horton Inc Portland(CAG)"/>
    <s v="13803 NE 5th Way"/>
    <s v="Vancouver"/>
    <s v="WA"/>
    <s v="720"/>
    <x v="1"/>
    <x v="1"/>
    <x v="3"/>
    <m/>
    <x v="5"/>
    <n v="701.26"/>
    <n v="27"/>
    <n v="1"/>
    <x v="0"/>
    <x v="0"/>
    <x v="6"/>
  </r>
  <r>
    <s v="3589452"/>
    <x v="1"/>
    <s v="D R Horton Inc Portland(CAG)"/>
    <s v="13807 NE 5th Way"/>
    <s v="Vancouver"/>
    <s v="WA"/>
    <s v="720"/>
    <x v="1"/>
    <x v="1"/>
    <x v="3"/>
    <m/>
    <x v="5"/>
    <n v="701.64"/>
    <n v="29"/>
    <n v="1"/>
    <x v="0"/>
    <x v="0"/>
    <x v="6"/>
  </r>
  <r>
    <s v="3589453"/>
    <x v="1"/>
    <s v="D R Horton Inc Portland(CAG)"/>
    <s v="13721 NE 5th Way"/>
    <s v="Vancouver"/>
    <s v="WA"/>
    <s v="720"/>
    <x v="1"/>
    <x v="1"/>
    <x v="3"/>
    <m/>
    <x v="5"/>
    <n v="702.98"/>
    <n v="36"/>
    <n v="1"/>
    <x v="0"/>
    <x v="0"/>
    <x v="6"/>
  </r>
  <r>
    <s v="3589500"/>
    <x v="1"/>
    <s v="D R Horton Inc Portland(G1F)"/>
    <s v="9353 N Alder St"/>
    <s v="Camas"/>
    <s v="WA"/>
    <s v="720"/>
    <x v="1"/>
    <x v="1"/>
    <x v="3"/>
    <m/>
    <x v="5"/>
    <n v="667.81"/>
    <n v="26"/>
    <n v="1"/>
    <x v="0"/>
    <x v="0"/>
    <x v="6"/>
  </r>
  <r>
    <s v="3589502"/>
    <x v="1"/>
    <s v="D R Horton Inc Portland(G1F)"/>
    <s v="9341 N Alder St"/>
    <s v="Camas"/>
    <s v="WA"/>
    <s v="720"/>
    <x v="1"/>
    <x v="1"/>
    <x v="3"/>
    <m/>
    <x v="5"/>
    <n v="667.81"/>
    <n v="26"/>
    <n v="1"/>
    <x v="0"/>
    <x v="0"/>
    <x v="6"/>
  </r>
  <r>
    <s v="3589503"/>
    <x v="1"/>
    <s v="D R Horton Inc Portland(G1F)"/>
    <s v="9329 N Alder St"/>
    <s v="Camas"/>
    <s v="WA"/>
    <s v="720"/>
    <x v="1"/>
    <x v="1"/>
    <x v="3"/>
    <m/>
    <x v="5"/>
    <n v="667.81"/>
    <n v="26"/>
    <n v="1"/>
    <x v="0"/>
    <x v="0"/>
    <x v="6"/>
  </r>
  <r>
    <s v="3589515"/>
    <x v="1"/>
    <s v="Pacific Lifestyle Homes(WEB)"/>
    <s v="8114 NE 186th Ave"/>
    <s v="Vancouver"/>
    <s v="WA"/>
    <s v="720"/>
    <x v="1"/>
    <x v="1"/>
    <x v="3"/>
    <m/>
    <x v="5"/>
    <n v="695.22"/>
    <n v="19"/>
    <n v="1"/>
    <x v="0"/>
    <x v="0"/>
    <x v="6"/>
  </r>
  <r>
    <s v="3589518"/>
    <x v="1"/>
    <s v="Pacific Lifestyle Homes(CAG)"/>
    <s v="1814 S 46th Pl"/>
    <s v="Ridgefield"/>
    <s v="WA"/>
    <s v="720"/>
    <x v="1"/>
    <x v="1"/>
    <x v="3"/>
    <m/>
    <x v="5"/>
    <n v="700.1"/>
    <n v="21"/>
    <n v="1"/>
    <x v="0"/>
    <x v="0"/>
    <x v="6"/>
  </r>
  <r>
    <s v="3589555"/>
    <x v="1"/>
    <s v="Gecho Construction(CAG)"/>
    <s v="8713 NE 39th Ave"/>
    <s v="Vancouver"/>
    <s v="WA"/>
    <s v="720"/>
    <x v="1"/>
    <x v="1"/>
    <x v="3"/>
    <m/>
    <x v="5"/>
    <n v="673.55"/>
    <n v="56"/>
    <n v="1"/>
    <x v="0"/>
    <x v="0"/>
    <x v="6"/>
  </r>
  <r>
    <s v="3589558"/>
    <x v="1"/>
    <s v="Ginn Homes LLC(CAG)"/>
    <s v="1732 NE 146th St"/>
    <s v="Vancouver"/>
    <s v="WA"/>
    <s v="720"/>
    <x v="1"/>
    <x v="1"/>
    <x v="3"/>
    <m/>
    <x v="5"/>
    <n v="702.78"/>
    <n v="35"/>
    <n v="1"/>
    <x v="0"/>
    <x v="0"/>
    <x v="6"/>
  </r>
  <r>
    <s v="3589560"/>
    <x v="1"/>
    <s v="Ginn Homes LLC(CAG)"/>
    <s v="1736 NE 146th St"/>
    <s v="Vancouver"/>
    <s v="WA"/>
    <s v="720"/>
    <x v="1"/>
    <x v="1"/>
    <x v="3"/>
    <m/>
    <x v="5"/>
    <n v="702.78"/>
    <n v="35"/>
    <n v="1"/>
    <x v="0"/>
    <x v="0"/>
    <x v="6"/>
  </r>
  <r>
    <s v="3589641"/>
    <x v="1"/>
    <s v="City Traditional Homes LLC(CAG)"/>
    <s v="4808 Y St"/>
    <s v="Washougal"/>
    <s v="WA"/>
    <s v="720"/>
    <x v="1"/>
    <x v="1"/>
    <x v="3"/>
    <m/>
    <x v="5"/>
    <n v="474.35"/>
    <n v="16"/>
    <n v="1"/>
    <x v="0"/>
    <x v="0"/>
    <x v="6"/>
  </r>
  <r>
    <s v="3589671"/>
    <x v="1"/>
    <s v="Krenzler Homes Inc(CAG)"/>
    <s v="301 NE 28th St"/>
    <s v="Battle Ground"/>
    <s v="WA"/>
    <s v="720"/>
    <x v="1"/>
    <x v="1"/>
    <x v="3"/>
    <m/>
    <x v="5"/>
    <n v="703.55"/>
    <n v="39"/>
    <n v="1"/>
    <x v="0"/>
    <x v="0"/>
    <x v="6"/>
  </r>
  <r>
    <s v="3589674"/>
    <x v="1"/>
    <s v="Krenzler Homes Inc(CAG)"/>
    <s v="203 NE 28th St"/>
    <s v="Battle Ground"/>
    <s v="WA"/>
    <s v="720"/>
    <x v="1"/>
    <x v="1"/>
    <x v="3"/>
    <m/>
    <x v="5"/>
    <n v="704.3"/>
    <n v="43"/>
    <n v="1"/>
    <x v="0"/>
    <x v="0"/>
    <x v="6"/>
  </r>
  <r>
    <s v="3589690"/>
    <x v="1"/>
    <s v="Hendrickson Development Inc(CAG)"/>
    <s v="1613 NW 25th Ave"/>
    <s v="Battle Ground"/>
    <s v="WA"/>
    <s v="720"/>
    <x v="1"/>
    <x v="1"/>
    <x v="3"/>
    <m/>
    <x v="5"/>
    <n v="701.44"/>
    <n v="28"/>
    <n v="1"/>
    <x v="0"/>
    <x v="0"/>
    <x v="6"/>
  </r>
  <r>
    <s v="3589696"/>
    <x v="1"/>
    <s v="Lennar Northwest Inc(CAG)"/>
    <s v="4747 S 17th Dr"/>
    <s v="Ridgefield"/>
    <s v="WA"/>
    <s v="720"/>
    <x v="1"/>
    <x v="1"/>
    <x v="3"/>
    <m/>
    <x v="5"/>
    <n v="1331.8"/>
    <n v="32"/>
    <n v="1"/>
    <x v="0"/>
    <x v="0"/>
    <x v="6"/>
  </r>
  <r>
    <s v="3589710"/>
    <x v="1"/>
    <s v="Lennar Northwest Inc(CAG)"/>
    <s v="4932 S 18th Dr"/>
    <s v="Ridgefield"/>
    <s v="WA"/>
    <s v="720"/>
    <x v="1"/>
    <x v="1"/>
    <x v="3"/>
    <m/>
    <x v="5"/>
    <n v="6.51"/>
    <n v="34"/>
    <n v="1"/>
    <x v="1"/>
    <x v="0"/>
    <x v="6"/>
  </r>
  <r>
    <s v="3589714"/>
    <x v="1"/>
    <s v="Lennar Northwest Inc(CAG)"/>
    <s v="4946 S 18 th Dr"/>
    <s v="Ridgefield"/>
    <s v="WA"/>
    <s v="720"/>
    <x v="1"/>
    <x v="1"/>
    <x v="3"/>
    <m/>
    <x v="5"/>
    <n v="669.73"/>
    <n v="36"/>
    <n v="1"/>
    <x v="0"/>
    <x v="0"/>
    <x v="6"/>
  </r>
  <r>
    <s v="3589715"/>
    <x v="1"/>
    <s v="Lennar Northwest Inc(CAG)"/>
    <s v="4918 S 18th Dr"/>
    <s v="Ridgefield"/>
    <s v="WA"/>
    <s v="720"/>
    <x v="1"/>
    <x v="1"/>
    <x v="3"/>
    <m/>
    <x v="5"/>
    <n v="702.21"/>
    <n v="32"/>
    <n v="1"/>
    <x v="0"/>
    <x v="0"/>
    <x v="6"/>
  </r>
  <r>
    <s v="3589716"/>
    <x v="1"/>
    <s v="Lennar Northwest Inc(G1F)"/>
    <s v="4904 S 18th Dr"/>
    <s v="Ridgefield"/>
    <s v="WA"/>
    <s v="720"/>
    <x v="1"/>
    <x v="1"/>
    <x v="3"/>
    <m/>
    <x v="5"/>
    <n v="701.83"/>
    <n v="30"/>
    <n v="1"/>
    <x v="0"/>
    <x v="0"/>
    <x v="6"/>
  </r>
  <r>
    <s v="3589722"/>
    <x v="1"/>
    <s v="Pacific Lifestyle Homes(G1F)"/>
    <s v="8415 NE 165th Ave"/>
    <s v="Vancouver"/>
    <s v="WA"/>
    <s v="720"/>
    <x v="1"/>
    <x v="1"/>
    <x v="3"/>
    <m/>
    <x v="5"/>
    <n v="695.81"/>
    <n v="22"/>
    <n v="1"/>
    <x v="0"/>
    <x v="0"/>
    <x v="6"/>
  </r>
  <r>
    <s v="3589724"/>
    <x v="1"/>
    <s v="Lennar Northwest Inc(CAG)"/>
    <s v="1865 S 50th Pl"/>
    <s v="Ridgefield"/>
    <s v="WA"/>
    <s v="720"/>
    <x v="1"/>
    <x v="1"/>
    <x v="3"/>
    <m/>
    <x v="5"/>
    <n v="668.57"/>
    <n v="30"/>
    <n v="1"/>
    <x v="0"/>
    <x v="0"/>
    <x v="6"/>
  </r>
  <r>
    <s v="3589756"/>
    <x v="1"/>
    <s v="D R Horton Inc Portland(CRM)"/>
    <s v="517 NE 138th Pl"/>
    <s v="Vancouver"/>
    <s v="WA"/>
    <s v="720"/>
    <x v="1"/>
    <x v="1"/>
    <x v="3"/>
    <m/>
    <x v="5"/>
    <n v="663.92"/>
    <n v="28"/>
    <n v="1"/>
    <x v="0"/>
    <x v="0"/>
    <x v="6"/>
  </r>
  <r>
    <s v="3589757"/>
    <x v="1"/>
    <s v="D R Horton Inc Portland(G1F)"/>
    <s v="524 NE 138th Pl"/>
    <s v="Vancouver"/>
    <s v="WA"/>
    <s v="720"/>
    <x v="1"/>
    <x v="1"/>
    <x v="3"/>
    <m/>
    <x v="5"/>
    <n v="882.11"/>
    <n v="56"/>
    <n v="1"/>
    <x v="0"/>
    <x v="0"/>
    <x v="6"/>
  </r>
  <r>
    <s v="3589758"/>
    <x v="1"/>
    <s v="D R Horton Inc Portland(CRM)"/>
    <s v="513 NE 138th Pl"/>
    <s v="Vancouver"/>
    <s v="WA"/>
    <s v="720"/>
    <x v="1"/>
    <x v="1"/>
    <x v="3"/>
    <m/>
    <x v="5"/>
    <n v="663.74"/>
    <n v="27"/>
    <n v="1"/>
    <x v="0"/>
    <x v="0"/>
    <x v="6"/>
  </r>
  <r>
    <s v="3589759"/>
    <x v="1"/>
    <s v="D R Horton Inc Portland(G1F)"/>
    <s v="520 NE 138th Pl"/>
    <s v="Vancouver"/>
    <s v="WA"/>
    <s v="720"/>
    <x v="1"/>
    <x v="1"/>
    <x v="3"/>
    <m/>
    <x v="5"/>
    <n v="669.28"/>
    <n v="56"/>
    <n v="1"/>
    <x v="0"/>
    <x v="0"/>
    <x v="6"/>
  </r>
  <r>
    <s v="3589760"/>
    <x v="1"/>
    <s v="D R Horton Inc Portland(CRM)"/>
    <s v="509 NE 138th Pl"/>
    <s v="Vancouver"/>
    <s v="WA"/>
    <s v="720"/>
    <x v="1"/>
    <x v="1"/>
    <x v="3"/>
    <m/>
    <x v="5"/>
    <n v="663.74"/>
    <n v="27"/>
    <n v="1"/>
    <x v="0"/>
    <x v="0"/>
    <x v="6"/>
  </r>
  <r>
    <s v="3589761"/>
    <x v="1"/>
    <s v="D R Horton Inc Portland(G1F)"/>
    <s v="516 NE 138th Pl"/>
    <s v="Vancouver"/>
    <s v="WA"/>
    <s v="720"/>
    <x v="1"/>
    <x v="1"/>
    <x v="3"/>
    <m/>
    <x v="5"/>
    <n v="669.28"/>
    <n v="56"/>
    <n v="1"/>
    <x v="0"/>
    <x v="0"/>
    <x v="6"/>
  </r>
  <r>
    <s v="3589762"/>
    <x v="1"/>
    <s v="D R Horton Inc Portland(G1F)"/>
    <s v="512 NE 138th Pl"/>
    <s v="Vancouver"/>
    <s v="WA"/>
    <s v="720"/>
    <x v="1"/>
    <x v="1"/>
    <x v="3"/>
    <m/>
    <x v="5"/>
    <n v="701.54"/>
    <n v="52"/>
    <n v="1"/>
    <x v="0"/>
    <x v="0"/>
    <x v="6"/>
  </r>
  <r>
    <s v="3589764"/>
    <x v="1"/>
    <s v="D R Horton Inc Portland(CRM)"/>
    <s v="505 NE 138th Pl"/>
    <s v="Vancouver"/>
    <s v="WA"/>
    <s v="720"/>
    <x v="1"/>
    <x v="1"/>
    <x v="3"/>
    <m/>
    <x v="5"/>
    <n v="663.74"/>
    <n v="27"/>
    <n v="1"/>
    <x v="0"/>
    <x v="0"/>
    <x v="6"/>
  </r>
  <r>
    <s v="3589766"/>
    <x v="1"/>
    <s v="D R Horton Inc Portland(CRM)"/>
    <s v="501 NE 138th Pl"/>
    <s v="Vancouver"/>
    <s v="WA"/>
    <s v="720"/>
    <x v="1"/>
    <x v="1"/>
    <x v="3"/>
    <m/>
    <x v="5"/>
    <n v="663.74"/>
    <n v="27"/>
    <n v="1"/>
    <x v="0"/>
    <x v="0"/>
    <x v="6"/>
  </r>
  <r>
    <s v="3589767"/>
    <x v="1"/>
    <s v="D R Horton Inc Portland(CRM)"/>
    <s v="1708 NE Pioneer Ln"/>
    <s v="Camas"/>
    <s v="WA"/>
    <s v="720"/>
    <x v="1"/>
    <x v="1"/>
    <x v="3"/>
    <m/>
    <x v="5"/>
    <n v="668.19"/>
    <n v="28"/>
    <n v="1"/>
    <x v="0"/>
    <x v="0"/>
    <x v="6"/>
  </r>
  <r>
    <s v="3589768"/>
    <x v="1"/>
    <s v="D R Horton Inc Portland(CRM)"/>
    <s v="1709 NE Pioneer Ln"/>
    <s v="Camas"/>
    <s v="WA"/>
    <s v="720"/>
    <x v="1"/>
    <x v="1"/>
    <x v="3"/>
    <m/>
    <x v="5"/>
    <n v="668.01"/>
    <n v="27"/>
    <n v="1"/>
    <x v="0"/>
    <x v="0"/>
    <x v="6"/>
  </r>
  <r>
    <s v="3589771"/>
    <x v="1"/>
    <s v="D R Horton Inc Portland(CRM)"/>
    <s v="1712 NE Pioneer Ln"/>
    <s v="Camas"/>
    <s v="WA"/>
    <s v="720"/>
    <x v="1"/>
    <x v="1"/>
    <x v="3"/>
    <m/>
    <x v="5"/>
    <n v="668.57"/>
    <n v="30"/>
    <n v="1"/>
    <x v="0"/>
    <x v="0"/>
    <x v="6"/>
  </r>
  <r>
    <s v="3589772"/>
    <x v="1"/>
    <s v="D R Horton Inc Portland(CRM)"/>
    <s v="1713 NE Pioneer Ln"/>
    <s v="Camas"/>
    <s v="WA"/>
    <s v="720"/>
    <x v="1"/>
    <x v="1"/>
    <x v="3"/>
    <m/>
    <x v="5"/>
    <n v="667.81"/>
    <n v="26"/>
    <n v="1"/>
    <x v="0"/>
    <x v="0"/>
    <x v="6"/>
  </r>
  <r>
    <s v="3589774"/>
    <x v="1"/>
    <s v="D R Horton Inc Portland(J2R)"/>
    <s v="519 NE 137th Ave"/>
    <s v="Vancouver"/>
    <s v="WA"/>
    <s v="720"/>
    <x v="1"/>
    <x v="1"/>
    <x v="3"/>
    <m/>
    <x v="5"/>
    <n v="702.12"/>
    <n v="55"/>
    <n v="1"/>
    <x v="0"/>
    <x v="0"/>
    <x v="6"/>
  </r>
  <r>
    <s v="3589775"/>
    <x v="1"/>
    <s v="D R Horton Inc Portland(J2R)"/>
    <s v="523 NE 137th Ave"/>
    <s v="Vancouver"/>
    <s v="WA"/>
    <s v="720"/>
    <x v="1"/>
    <x v="1"/>
    <x v="3"/>
    <m/>
    <x v="5"/>
    <n v="2633.9"/>
    <n v="56"/>
    <n v="1"/>
    <x v="0"/>
    <x v="0"/>
    <x v="6"/>
  </r>
  <r>
    <s v="3589776"/>
    <x v="1"/>
    <s v="D R Horton Inc Portland(J2R)"/>
    <s v="527 NE 137th Ave"/>
    <s v="Vancouver"/>
    <s v="WA"/>
    <s v="720"/>
    <x v="1"/>
    <x v="1"/>
    <x v="3"/>
    <m/>
    <x v="5"/>
    <n v="669.28"/>
    <n v="56"/>
    <n v="1"/>
    <x v="0"/>
    <x v="0"/>
    <x v="6"/>
  </r>
  <r>
    <s v="3589777"/>
    <x v="1"/>
    <s v="D R Horton Inc Portland(J2R)"/>
    <s v="531 NE 137th Ave"/>
    <s v="Vancouver"/>
    <s v="WA"/>
    <s v="720"/>
    <x v="1"/>
    <x v="1"/>
    <x v="3"/>
    <m/>
    <x v="5"/>
    <n v="669.48"/>
    <n v="57"/>
    <n v="1"/>
    <x v="0"/>
    <x v="0"/>
    <x v="6"/>
  </r>
  <r>
    <s v="3589821"/>
    <x v="1"/>
    <s v="Pacific Lifestyle Homes(CAG)"/>
    <s v="4808 NE 134th St"/>
    <s v="Vancouver"/>
    <s v="WA"/>
    <s v="720"/>
    <x v="1"/>
    <x v="1"/>
    <x v="3"/>
    <m/>
    <x v="5"/>
    <n v="703.54"/>
    <n v="39"/>
    <n v="1"/>
    <x v="0"/>
    <x v="0"/>
    <x v="6"/>
  </r>
  <r>
    <s v="3589823"/>
    <x v="1"/>
    <s v="Pacific Lifestyle Homes(CMF)"/>
    <s v="13008 NE 61st Ave"/>
    <s v="Vancouver"/>
    <s v="WA"/>
    <s v="720"/>
    <x v="1"/>
    <x v="1"/>
    <x v="3"/>
    <m/>
    <x v="5"/>
    <n v="699.9"/>
    <n v="20"/>
    <n v="1"/>
    <x v="0"/>
    <x v="0"/>
    <x v="6"/>
  </r>
  <r>
    <s v="3589854"/>
    <x v="1"/>
    <s v="LGI Homes Oregon LLC(J2R)"/>
    <s v="11905 NE 110th Cir"/>
    <s v="Vancouver"/>
    <s v="WA"/>
    <s v="720"/>
    <x v="1"/>
    <x v="1"/>
    <x v="3"/>
    <m/>
    <x v="5"/>
    <n v="702.21"/>
    <n v="32"/>
    <n v="1"/>
    <x v="0"/>
    <x v="0"/>
    <x v="6"/>
  </r>
  <r>
    <s v="3589857"/>
    <x v="1"/>
    <s v="LGI Homes Oregon LLC(J2R)"/>
    <s v="11908 NE 110th Cir"/>
    <s v="Vancouver"/>
    <s v="WA"/>
    <s v="720"/>
    <x v="1"/>
    <x v="1"/>
    <x v="3"/>
    <m/>
    <x v="5"/>
    <n v="702.21"/>
    <n v="32"/>
    <n v="1"/>
    <x v="0"/>
    <x v="0"/>
    <x v="6"/>
  </r>
  <r>
    <s v="3589861"/>
    <x v="1"/>
    <s v="LGI Homes Oregon LLC(CAG)"/>
    <s v="11004 NE 120th Ave"/>
    <s v="Vancouver"/>
    <s v="WA"/>
    <s v="720"/>
    <x v="1"/>
    <x v="1"/>
    <x v="3"/>
    <m/>
    <x v="5"/>
    <n v="697.33"/>
    <n v="30"/>
    <n v="1"/>
    <x v="0"/>
    <x v="0"/>
    <x v="4"/>
  </r>
  <r>
    <s v="3589862"/>
    <x v="1"/>
    <s v="LGI Homes Oregon LLC(J2R)"/>
    <s v="11912 NE 110Th Cir"/>
    <s v="Vancouver"/>
    <s v="WA"/>
    <s v="720"/>
    <x v="1"/>
    <x v="1"/>
    <x v="3"/>
    <m/>
    <x v="5"/>
    <n v="703.17"/>
    <n v="37"/>
    <n v="1"/>
    <x v="0"/>
    <x v="0"/>
    <x v="6"/>
  </r>
  <r>
    <s v="3589868"/>
    <x v="1"/>
    <s v="Pacific Lifestyle Homes(CAG)"/>
    <s v="8405 NE 166th Ave"/>
    <s v="Vancouver"/>
    <s v="WA"/>
    <s v="720"/>
    <x v="1"/>
    <x v="1"/>
    <x v="3"/>
    <m/>
    <x v="5"/>
    <n v="697.13"/>
    <n v="29"/>
    <n v="1"/>
    <x v="0"/>
    <x v="0"/>
    <x v="6"/>
  </r>
  <r>
    <s v="3589876"/>
    <x v="1"/>
    <s v="Tuscany Homes LLC(G1F)"/>
    <s v="827 W Golden Eagle Dr"/>
    <s v="La Center"/>
    <s v="WA"/>
    <s v="720"/>
    <x v="1"/>
    <x v="1"/>
    <x v="3"/>
    <m/>
    <x v="5"/>
    <n v="635.12"/>
    <n v="41"/>
    <n v="1"/>
    <x v="0"/>
    <x v="0"/>
    <x v="6"/>
  </r>
  <r>
    <s v="3589878"/>
    <x v="1"/>
    <s v="Tuscany Homes LLC(G1F)"/>
    <s v="829 W Golden Eagle Dr"/>
    <s v="La Center"/>
    <s v="WA"/>
    <s v="720"/>
    <x v="1"/>
    <x v="1"/>
    <x v="3"/>
    <m/>
    <x v="5"/>
    <n v="669.82"/>
    <n v="32"/>
    <n v="1"/>
    <x v="0"/>
    <x v="0"/>
    <x v="6"/>
  </r>
  <r>
    <s v="3589904"/>
    <x v="1"/>
    <s v="MCM of Washington Inc.(CAG)"/>
    <s v="8517 N Hargrave St"/>
    <s v="Camas"/>
    <s v="WA"/>
    <s v="720"/>
    <x v="1"/>
    <x v="1"/>
    <x v="3"/>
    <m/>
    <x v="5"/>
    <n v="669.15"/>
    <n v="33"/>
    <n v="1"/>
    <x v="0"/>
    <x v="0"/>
    <x v="6"/>
  </r>
  <r>
    <s v="3589943"/>
    <x v="1"/>
    <s v="D R Horton Inc Portland(CAG)"/>
    <s v="2718 S White Salmon Dr"/>
    <s v="Ridgefield"/>
    <s v="WA"/>
    <s v="720"/>
    <x v="1"/>
    <x v="1"/>
    <x v="3"/>
    <m/>
    <x v="5"/>
    <n v="668.76"/>
    <n v="31"/>
    <n v="1"/>
    <x v="0"/>
    <x v="0"/>
    <x v="6"/>
  </r>
  <r>
    <s v="3589947"/>
    <x v="1"/>
    <s v="MCM of Washington Inc.(CAG)"/>
    <s v="1008 NE 11th Way"/>
    <s v="Battle Ground"/>
    <s v="WA"/>
    <s v="720"/>
    <x v="1"/>
    <x v="1"/>
    <x v="3"/>
    <m/>
    <x v="5"/>
    <n v="663.91"/>
    <n v="28"/>
    <n v="1"/>
    <x v="0"/>
    <x v="0"/>
    <x v="6"/>
  </r>
  <r>
    <s v="3589966"/>
    <x v="1"/>
    <s v="D R Horton Inc Portland(G1F)"/>
    <s v="2224 S Meadowlark Dr"/>
    <s v="Ridgefield"/>
    <s v="WA"/>
    <s v="720"/>
    <x v="1"/>
    <x v="1"/>
    <x v="3"/>
    <m/>
    <x v="5"/>
    <n v="667.43"/>
    <n v="24"/>
    <n v="1"/>
    <x v="0"/>
    <x v="0"/>
    <x v="6"/>
  </r>
  <r>
    <s v="3589967"/>
    <x v="1"/>
    <s v="D R Horton Inc Portland(G1F)"/>
    <s v="2216 S Meadowlark Dr"/>
    <s v="Ridgefield"/>
    <s v="WA"/>
    <s v="720"/>
    <x v="1"/>
    <x v="1"/>
    <x v="3"/>
    <m/>
    <x v="5"/>
    <n v="667.43"/>
    <n v="24"/>
    <n v="1"/>
    <x v="0"/>
    <x v="0"/>
    <x v="6"/>
  </r>
  <r>
    <s v="3589970"/>
    <x v="1"/>
    <s v="D R Horton Inc Portland(G1F)"/>
    <s v="2208 S Meadowlark Dr"/>
    <s v="Ridgefield"/>
    <s v="WA"/>
    <s v="720"/>
    <x v="1"/>
    <x v="1"/>
    <x v="3"/>
    <m/>
    <x v="5"/>
    <n v="668.19"/>
    <n v="28"/>
    <n v="1"/>
    <x v="0"/>
    <x v="0"/>
    <x v="6"/>
  </r>
  <r>
    <s v="3589971"/>
    <x v="1"/>
    <s v="D R Horton Inc Portland(G1F)"/>
    <s v="2150 S Meadowlark Dr"/>
    <s v="Ridgefield"/>
    <s v="WA"/>
    <s v="720"/>
    <x v="1"/>
    <x v="1"/>
    <x v="3"/>
    <m/>
    <x v="5"/>
    <n v="667.62"/>
    <n v="25"/>
    <n v="1"/>
    <x v="0"/>
    <x v="0"/>
    <x v="6"/>
  </r>
  <r>
    <s v="3589973"/>
    <x v="1"/>
    <s v="D R Horton Inc Portland(G1F)"/>
    <s v="2144 S Meadowlark Dr"/>
    <s v="Ridgefield"/>
    <s v="WA"/>
    <s v="720"/>
    <x v="1"/>
    <x v="1"/>
    <x v="3"/>
    <m/>
    <x v="5"/>
    <n v="667.62"/>
    <n v="25"/>
    <n v="1"/>
    <x v="0"/>
    <x v="0"/>
    <x v="6"/>
  </r>
  <r>
    <s v="3589975"/>
    <x v="1"/>
    <s v="D R Horton Inc Portland(G1F)"/>
    <s v="2138 S Meadowlark Dr"/>
    <s v="Ridgefield"/>
    <s v="WA"/>
    <s v="720"/>
    <x v="1"/>
    <x v="1"/>
    <x v="3"/>
    <m/>
    <x v="5"/>
    <n v="668.01"/>
    <n v="27"/>
    <n v="1"/>
    <x v="0"/>
    <x v="0"/>
    <x v="6"/>
  </r>
  <r>
    <s v="3589981"/>
    <x v="1"/>
    <s v="Urban Northwest Homes LLC(G1F)"/>
    <s v="1712 SE 40th St"/>
    <s v="Battle Ground"/>
    <s v="WA"/>
    <s v="720"/>
    <x v="1"/>
    <x v="1"/>
    <x v="3"/>
    <m/>
    <x v="5"/>
    <n v="664.49"/>
    <n v="31"/>
    <n v="1"/>
    <x v="0"/>
    <x v="0"/>
    <x v="6"/>
  </r>
  <r>
    <s v="3590000"/>
    <x v="1"/>
    <s v="Hendrickson Development Inc(J2R)"/>
    <s v="1617 NW 25th Ave"/>
    <s v="Battle Ground"/>
    <s v="WA"/>
    <s v="720"/>
    <x v="1"/>
    <x v="1"/>
    <x v="3"/>
    <m/>
    <x v="5"/>
    <n v="695.8"/>
    <n v="22"/>
    <n v="1"/>
    <x v="0"/>
    <x v="0"/>
    <x v="6"/>
  </r>
  <r>
    <s v="3590017"/>
    <x v="1"/>
    <s v="Generation Homes Northwest(J2R)"/>
    <s v="13505 NE 62nd Ct"/>
    <s v="Vancouver"/>
    <s v="WA"/>
    <s v="720"/>
    <x v="1"/>
    <x v="1"/>
    <x v="3"/>
    <m/>
    <x v="5"/>
    <n v="675.07"/>
    <n v="64"/>
    <n v="1"/>
    <x v="0"/>
    <x v="0"/>
    <x v="6"/>
  </r>
  <r>
    <s v="3590022"/>
    <x v="1"/>
    <s v="Generation Homes Northwest(J2R)"/>
    <s v="13521 NE 62nd Ct"/>
    <s v="Vancouver"/>
    <s v="WA"/>
    <s v="720"/>
    <x v="1"/>
    <x v="1"/>
    <x v="3"/>
    <m/>
    <x v="5"/>
    <n v="699.9"/>
    <n v="20"/>
    <n v="1"/>
    <x v="0"/>
    <x v="0"/>
    <x v="6"/>
  </r>
  <r>
    <s v="3590033"/>
    <x v="1"/>
    <s v="Generation Homes Northwest(G1F)"/>
    <s v="4934 S 12th Cir"/>
    <s v="Ridgefield"/>
    <s v="WA"/>
    <s v="720"/>
    <x v="1"/>
    <x v="1"/>
    <x v="3"/>
    <m/>
    <x v="5"/>
    <n v="668.18"/>
    <n v="28"/>
    <n v="1"/>
    <x v="0"/>
    <x v="0"/>
    <x v="6"/>
  </r>
  <r>
    <s v="3590034"/>
    <x v="1"/>
    <s v="Generation Homes Northwest(G1F)"/>
    <s v="919 S 50th Ct"/>
    <s v="Ridgefield"/>
    <s v="WA"/>
    <s v="720"/>
    <x v="1"/>
    <x v="1"/>
    <x v="3"/>
    <m/>
    <x v="5"/>
    <n v="919.27"/>
    <n v="30"/>
    <n v="1"/>
    <x v="0"/>
    <x v="0"/>
    <x v="6"/>
  </r>
  <r>
    <s v="3590038"/>
    <x v="1"/>
    <s v="Helmes Inc(CAG)"/>
    <s v="9517 NE 169th ave."/>
    <s v="Vancouver"/>
    <s v="WA"/>
    <s v="720"/>
    <x v="1"/>
    <x v="1"/>
    <x v="3"/>
    <m/>
    <x v="5"/>
    <n v="662.76"/>
    <n v="22"/>
    <n v="1"/>
    <x v="0"/>
    <x v="0"/>
    <x v="6"/>
  </r>
  <r>
    <s v="3590096"/>
    <x v="1"/>
    <s v="Pacific Lifestyle Homes(J2R)"/>
    <s v="16127 NE 8th St"/>
    <s v="Vancouver"/>
    <s v="WA"/>
    <s v="720"/>
    <x v="1"/>
    <x v="1"/>
    <x v="3"/>
    <m/>
    <x v="5"/>
    <n v="699.71"/>
    <n v="19"/>
    <n v="1"/>
    <x v="0"/>
    <x v="0"/>
    <x v="6"/>
  </r>
  <r>
    <s v="3590100"/>
    <x v="1"/>
    <s v="Columbia Homes NW(CAG)"/>
    <s v="3313 NW Utah St"/>
    <s v="Camas"/>
    <s v="WA"/>
    <s v="720"/>
    <x v="1"/>
    <x v="1"/>
    <x v="3"/>
    <m/>
    <x v="5"/>
    <n v="670.86"/>
    <n v="42"/>
    <n v="1"/>
    <x v="0"/>
    <x v="0"/>
    <x v="6"/>
  </r>
  <r>
    <s v="3590104"/>
    <x v="1"/>
    <s v="MCM of Washington Inc.(J2R)"/>
    <s v="10707 NE 100th Ct"/>
    <s v="Vancouver"/>
    <s v="WA"/>
    <s v="720"/>
    <x v="1"/>
    <x v="1"/>
    <x v="3"/>
    <m/>
    <x v="5"/>
    <n v="668.18"/>
    <n v="28"/>
    <n v="1"/>
    <x v="0"/>
    <x v="0"/>
    <x v="6"/>
  </r>
  <r>
    <s v="3590113"/>
    <x v="1"/>
    <s v="MCM of Washington Inc.(G1F)"/>
    <s v="10714 NE 100th Ct"/>
    <s v="Vancouver"/>
    <s v="WA"/>
    <s v="720"/>
    <x v="1"/>
    <x v="1"/>
    <x v="3"/>
    <m/>
    <x v="5"/>
    <n v="667.81"/>
    <n v="26"/>
    <n v="1"/>
    <x v="0"/>
    <x v="0"/>
    <x v="6"/>
  </r>
  <r>
    <s v="3590138"/>
    <x v="1"/>
    <s v="Kostetskiy, Nikolay M(J2R)"/>
    <s v="6501 NE 106th Cir"/>
    <s v="Vancouver"/>
    <s v="WA"/>
    <s v="720"/>
    <x v="1"/>
    <x v="1"/>
    <x v="3"/>
    <m/>
    <x v="5"/>
    <n v="1346.25"/>
    <n v="42"/>
    <n v="1"/>
    <x v="0"/>
    <x v="0"/>
    <x v="4"/>
  </r>
  <r>
    <s v="3590198"/>
    <x v="1"/>
    <s v="Ginn Homes LLC(CAG)"/>
    <s v="11024 NE 23rd Cir"/>
    <s v="Vancouver"/>
    <s v="WA"/>
    <s v="720"/>
    <x v="1"/>
    <x v="1"/>
    <x v="3"/>
    <m/>
    <x v="5"/>
    <n v="701.6"/>
    <n v="43"/>
    <n v="1"/>
    <x v="0"/>
    <x v="0"/>
    <x v="6"/>
  </r>
  <r>
    <s v="3590247"/>
    <x v="1"/>
    <s v="David Weekley Homes(G1F)"/>
    <s v="7506 NE 172nd Pl"/>
    <s v="Vancouver"/>
    <s v="WA"/>
    <s v="720"/>
    <x v="1"/>
    <x v="1"/>
    <x v="3"/>
    <m/>
    <x v="5"/>
    <n v="662.76"/>
    <n v="22"/>
    <n v="1"/>
    <x v="0"/>
    <x v="0"/>
    <x v="6"/>
  </r>
  <r>
    <s v="3590266"/>
    <x v="1"/>
    <s v="Ambry Inc(J2R)"/>
    <s v="108 W 16th St"/>
    <s v="La Center"/>
    <s v="WA"/>
    <s v="720"/>
    <x v="1"/>
    <x v="1"/>
    <x v="3"/>
    <m/>
    <x v="5"/>
    <n v="702.86"/>
    <n v="31"/>
    <n v="1"/>
    <x v="0"/>
    <x v="0"/>
    <x v="6"/>
  </r>
  <r>
    <s v="3590275"/>
    <x v="1"/>
    <s v="Summerplace Homes(G1F)"/>
    <s v="1850 S Harrier Rd"/>
    <s v="Ridgefield"/>
    <s v="WA"/>
    <s v="720"/>
    <x v="1"/>
    <x v="1"/>
    <x v="3"/>
    <m/>
    <x v="5"/>
    <n v="701.06"/>
    <n v="26"/>
    <n v="1"/>
    <x v="0"/>
    <x v="0"/>
    <x v="6"/>
  </r>
  <r>
    <s v="3590277"/>
    <x v="1"/>
    <s v="LHV LLC(G1F)"/>
    <s v="8308 NE 88th Cir"/>
    <s v="Vancouver"/>
    <s v="WA"/>
    <s v="720"/>
    <x v="1"/>
    <x v="1"/>
    <x v="3"/>
    <m/>
    <x v="5"/>
    <n v="700.29"/>
    <n v="22"/>
    <n v="1"/>
    <x v="0"/>
    <x v="0"/>
    <x v="6"/>
  </r>
  <r>
    <s v="3590293"/>
    <x v="1"/>
    <s v="Pahlisch Homes Inc(G1F)"/>
    <s v="1511 NW Redwood Ln"/>
    <s v="Camas"/>
    <s v="WA"/>
    <s v="720"/>
    <x v="1"/>
    <x v="1"/>
    <x v="3"/>
    <m/>
    <x v="5"/>
    <n v="919.27"/>
    <n v="30"/>
    <n v="1"/>
    <x v="0"/>
    <x v="0"/>
    <x v="6"/>
  </r>
  <r>
    <s v="3590406"/>
    <x v="1"/>
    <s v="Richmond American Homes(G1F)"/>
    <s v="3815 NE Kingbird St"/>
    <s v="Camas"/>
    <s v="WA"/>
    <s v="720"/>
    <x v="1"/>
    <x v="1"/>
    <x v="3"/>
    <m/>
    <x v="5"/>
    <n v="699.69"/>
    <n v="33"/>
    <n v="1"/>
    <x v="0"/>
    <x v="0"/>
    <x v="6"/>
  </r>
  <r>
    <s v="3590411"/>
    <x v="1"/>
    <s v="Richmond American Homes(G1F)"/>
    <s v="3828 NE Kingbird St"/>
    <s v="Camas"/>
    <s v="WA"/>
    <s v="720"/>
    <x v="1"/>
    <x v="1"/>
    <x v="3"/>
    <m/>
    <x v="5"/>
    <n v="705.62"/>
    <n v="64"/>
    <n v="1"/>
    <x v="0"/>
    <x v="0"/>
    <x v="6"/>
  </r>
  <r>
    <s v="3590441"/>
    <x v="1"/>
    <s v="MCM of Washington Inc.(G1F)"/>
    <s v="8724 N Indigo St"/>
    <s v="Camas"/>
    <s v="WA"/>
    <s v="720"/>
    <x v="1"/>
    <x v="1"/>
    <x v="3"/>
    <m/>
    <x v="5"/>
    <n v="665.8"/>
    <n v="29"/>
    <n v="1"/>
    <x v="0"/>
    <x v="0"/>
    <x v="6"/>
  </r>
  <r>
    <s v="3590443"/>
    <x v="1"/>
    <s v="MCM of Washington Inc.(G1F)"/>
    <s v="8852 N Indigo St"/>
    <s v="Camas"/>
    <s v="WA"/>
    <s v="720"/>
    <x v="1"/>
    <x v="1"/>
    <x v="3"/>
    <m/>
    <x v="5"/>
    <n v="665.61"/>
    <n v="28"/>
    <n v="1"/>
    <x v="0"/>
    <x v="0"/>
    <x v="6"/>
  </r>
  <r>
    <s v="3590444"/>
    <x v="1"/>
    <s v="Pahlisch Homes Inc(CAG)"/>
    <s v="1657 NW Redwood Ln"/>
    <s v="Camas"/>
    <s v="WA"/>
    <s v="720"/>
    <x v="1"/>
    <x v="1"/>
    <x v="3"/>
    <m/>
    <x v="5"/>
    <n v="668.29"/>
    <n v="42"/>
    <n v="1"/>
    <x v="0"/>
    <x v="0"/>
    <x v="6"/>
  </r>
  <r>
    <s v="3590449"/>
    <x v="1"/>
    <s v="Pahlisch Homes Inc(CAG)"/>
    <s v="1813 NW Rolling Hills Dr"/>
    <s v="Camas"/>
    <s v="WA"/>
    <s v="720"/>
    <x v="1"/>
    <x v="1"/>
    <x v="3"/>
    <m/>
    <x v="5"/>
    <n v="664.27"/>
    <n v="21"/>
    <n v="1"/>
    <x v="0"/>
    <x v="0"/>
    <x v="6"/>
  </r>
  <r>
    <s v="3590452"/>
    <x v="1"/>
    <s v="MCM of Washington Inc.(G1F)"/>
    <s v="16900 NE 17th Ave"/>
    <s v="Ridgefield"/>
    <s v="WA"/>
    <s v="720"/>
    <x v="1"/>
    <x v="1"/>
    <x v="3"/>
    <m/>
    <x v="5"/>
    <n v="698.92"/>
    <n v="29"/>
    <n v="1"/>
    <x v="0"/>
    <x v="0"/>
    <x v="6"/>
  </r>
  <r>
    <s v="3590453"/>
    <x v="1"/>
    <s v="MCM of Washington Inc.(G1F)"/>
    <s v="16913 NE 17th Ave"/>
    <s v="Ridgefield"/>
    <s v="WA"/>
    <s v="720"/>
    <x v="1"/>
    <x v="1"/>
    <x v="3"/>
    <m/>
    <x v="5"/>
    <n v="918.12"/>
    <n v="24"/>
    <n v="1"/>
    <x v="0"/>
    <x v="0"/>
    <x v="6"/>
  </r>
  <r>
    <s v="3590480"/>
    <x v="1"/>
    <s v="Quail Homes(CAG)"/>
    <s v="2004 SE 15th St"/>
    <s v="Battle Ground"/>
    <s v="WA"/>
    <s v="720"/>
    <x v="1"/>
    <x v="1"/>
    <x v="3"/>
    <m/>
    <x v="5"/>
    <n v="913.37"/>
    <n v="30"/>
    <n v="1"/>
    <x v="0"/>
    <x v="0"/>
    <x v="6"/>
  </r>
  <r>
    <s v="3590481"/>
    <x v="1"/>
    <s v="Quail Homes(CAG)"/>
    <s v="2008 SE 15th St"/>
    <s v="Battle Ground"/>
    <s v="WA"/>
    <s v="720"/>
    <x v="1"/>
    <x v="1"/>
    <x v="3"/>
    <m/>
    <x v="5"/>
    <n v="913.37"/>
    <n v="30"/>
    <n v="1"/>
    <x v="0"/>
    <x v="0"/>
    <x v="6"/>
  </r>
  <r>
    <s v="3590516"/>
    <x v="1"/>
    <s v="Manor Homes Washington Inc(G1F)"/>
    <s v="10815 NE 96th Ct"/>
    <s v="Vancouver"/>
    <s v="WA"/>
    <s v="720"/>
    <x v="1"/>
    <x v="1"/>
    <x v="3"/>
    <m/>
    <x v="5"/>
    <n v="666.28"/>
    <n v="18"/>
    <n v="1"/>
    <x v="0"/>
    <x v="0"/>
    <x v="6"/>
  </r>
  <r>
    <s v="3590535"/>
    <x v="1"/>
    <s v="Manor Homes Washington Inc(J2R)"/>
    <s v="11000 NE 97th St"/>
    <s v="Vancouver"/>
    <s v="WA"/>
    <s v="720"/>
    <x v="1"/>
    <x v="1"/>
    <x v="3"/>
    <m/>
    <x v="5"/>
    <n v="696.82"/>
    <n v="18"/>
    <n v="1"/>
    <x v="0"/>
    <x v="0"/>
    <x v="6"/>
  </r>
  <r>
    <s v="3590538"/>
    <x v="1"/>
    <s v="Lewis, Michael H(J2R)"/>
    <s v="4117 SE 18th Ave"/>
    <s v="Battle Ground"/>
    <s v="WA"/>
    <s v="720"/>
    <x v="1"/>
    <x v="1"/>
    <x v="3"/>
    <m/>
    <x v="5"/>
    <n v="664.85"/>
    <n v="24"/>
    <n v="1"/>
    <x v="0"/>
    <x v="0"/>
    <x v="6"/>
  </r>
  <r>
    <s v="3590552"/>
    <x v="1"/>
    <s v="Waverly Homes Inc(G1F)"/>
    <s v="2021 E 9th St"/>
    <s v="La Center"/>
    <s v="WA"/>
    <s v="720"/>
    <x v="1"/>
    <x v="1"/>
    <x v="3"/>
    <m/>
    <x v="5"/>
    <n v="699.28"/>
    <n v="27"/>
    <n v="1"/>
    <x v="0"/>
    <x v="0"/>
    <x v="6"/>
  </r>
  <r>
    <s v="3590593"/>
    <x v="1"/>
    <s v="MCM of Washington Inc.(CAG)"/>
    <s v="1109 NE 14th Way"/>
    <s v="Battle Ground"/>
    <s v="WA"/>
    <s v="720"/>
    <x v="1"/>
    <x v="1"/>
    <x v="3"/>
    <m/>
    <x v="5"/>
    <n v="661.54"/>
    <n v="29"/>
    <n v="1"/>
    <x v="0"/>
    <x v="0"/>
    <x v="6"/>
  </r>
  <r>
    <s v="3590646"/>
    <x v="1"/>
    <s v="MCM of Washington Inc.(CAG)"/>
    <s v="1009 NE 11th Way"/>
    <s v="Battle Ground"/>
    <s v="WA"/>
    <s v="720"/>
    <x v="1"/>
    <x v="1"/>
    <x v="3"/>
    <m/>
    <x v="5"/>
    <n v="660.58"/>
    <n v="24"/>
    <n v="1"/>
    <x v="0"/>
    <x v="0"/>
    <x v="6"/>
  </r>
  <r>
    <s v="3590676"/>
    <x v="1"/>
    <s v="Pacific Lifestyle Homes(G1F)"/>
    <s v="6704 NE 112th St"/>
    <s v="Vancouver"/>
    <s v="WA"/>
    <s v="720"/>
    <x v="1"/>
    <x v="1"/>
    <x v="3"/>
    <m/>
    <x v="5"/>
    <n v="697.39"/>
    <n v="21"/>
    <n v="1"/>
    <x v="0"/>
    <x v="0"/>
    <x v="6"/>
  </r>
  <r>
    <s v="3590679"/>
    <x v="1"/>
    <s v="Silver Buckle Homes LLC(CAG)"/>
    <s v="13012 NE 24th Cir"/>
    <s v="Vancouver"/>
    <s v="WA"/>
    <s v="720"/>
    <x v="1"/>
    <x v="1"/>
    <x v="3"/>
    <m/>
    <x v="5"/>
    <n v="698.36"/>
    <n v="26"/>
    <n v="1"/>
    <x v="0"/>
    <x v="0"/>
    <x v="6"/>
  </r>
  <r>
    <s v="3590718"/>
    <x v="1"/>
    <s v="Generation Homes Northwest(CAG)"/>
    <s v="4301 SE 19th Ave"/>
    <s v="Brush Prairie"/>
    <s v="WA"/>
    <s v="720"/>
    <x v="1"/>
    <x v="1"/>
    <x v="3"/>
    <m/>
    <x v="5"/>
    <n v="693.1"/>
    <n v="22"/>
    <n v="1"/>
    <x v="0"/>
    <x v="0"/>
    <x v="6"/>
  </r>
  <r>
    <s v="3590727"/>
    <x v="1"/>
    <s v="Marnella Homes LLC(G1F)"/>
    <s v="3840 NW Celebration Ln"/>
    <s v="Camas"/>
    <s v="WA"/>
    <s v="720"/>
    <x v="1"/>
    <x v="1"/>
    <x v="0"/>
    <m/>
    <x v="5"/>
    <n v="892.43"/>
    <n v="29"/>
    <n v="1"/>
    <x v="0"/>
    <x v="0"/>
    <x v="6"/>
  </r>
  <r>
    <s v="3590768"/>
    <x v="1"/>
    <s v="Whipple Creek Village LLC(CAG)"/>
    <s v="17334 NE 19th Dr"/>
    <s v="Ridgefield"/>
    <s v="WA"/>
    <s v="720"/>
    <x v="1"/>
    <x v="1"/>
    <x v="3"/>
    <m/>
    <x v="5"/>
    <n v="700.08"/>
    <n v="35"/>
    <n v="1"/>
    <x v="0"/>
    <x v="0"/>
    <x v="4"/>
  </r>
  <r>
    <s v="3590826"/>
    <x v="1"/>
    <s v="Prime Contractors Inc(CAG)"/>
    <s v="13507 NE 61st Ave"/>
    <s v="Vancouver"/>
    <s v="WA"/>
    <s v="720"/>
    <x v="1"/>
    <x v="1"/>
    <x v="3"/>
    <m/>
    <x v="5"/>
    <n v="664.08"/>
    <n v="20"/>
    <n v="1"/>
    <x v="0"/>
    <x v="0"/>
    <x v="6"/>
  </r>
  <r>
    <s v="3590860"/>
    <x v="1"/>
    <s v="JB Homes LLC(G1F)"/>
    <s v="2300 E 6th St"/>
    <s v="La Center"/>
    <s v="WA"/>
    <s v="720"/>
    <x v="1"/>
    <x v="1"/>
    <x v="3"/>
    <m/>
    <x v="5"/>
    <n v="665.06"/>
    <n v="22"/>
    <n v="1"/>
    <x v="0"/>
    <x v="0"/>
    <x v="6"/>
  </r>
  <r>
    <s v="3590870"/>
    <x v="1"/>
    <s v="Taylor, John J(J2R)"/>
    <s v="4003 S Hay Field Cir"/>
    <s v="Ridgefield"/>
    <s v="WA"/>
    <s v="720"/>
    <x v="1"/>
    <x v="1"/>
    <x v="3"/>
    <m/>
    <x v="5"/>
    <n v="699.5"/>
    <n v="32"/>
    <n v="1"/>
    <x v="0"/>
    <x v="0"/>
    <x v="4"/>
  </r>
  <r>
    <s v="3590895"/>
    <x v="1"/>
    <s v="David Weekley Homes(CAG)"/>
    <s v="11410 NW 2nd Ct"/>
    <s v="Vancouver"/>
    <s v="WA"/>
    <s v="720"/>
    <x v="1"/>
    <x v="1"/>
    <x v="3"/>
    <m/>
    <x v="5"/>
    <n v="2210.66"/>
    <n v="25"/>
    <n v="1"/>
    <x v="0"/>
    <x v="0"/>
    <x v="6"/>
  </r>
  <r>
    <s v="3590898"/>
    <x v="1"/>
    <s v="David Weekley Homes(CAG)"/>
    <s v="205 NW 116th St"/>
    <s v="Vancouver"/>
    <s v="WA"/>
    <s v="720"/>
    <x v="1"/>
    <x v="1"/>
    <x v="3"/>
    <m/>
    <x v="5"/>
    <n v="665.04"/>
    <n v="25"/>
    <n v="1"/>
    <x v="0"/>
    <x v="0"/>
    <x v="6"/>
  </r>
  <r>
    <s v="3590999"/>
    <x v="1"/>
    <s v="Aho Construction(G1F)"/>
    <s v="12915 NE 61st Ave"/>
    <s v="Vancouver"/>
    <s v="WA"/>
    <s v="720"/>
    <x v="1"/>
    <x v="1"/>
    <x v="3"/>
    <m/>
    <x v="5"/>
    <n v="664.27"/>
    <n v="21"/>
    <n v="1"/>
    <x v="0"/>
    <x v="0"/>
    <x v="6"/>
  </r>
  <r>
    <s v="3591002"/>
    <x v="1"/>
    <s v="Aho Construction(G1F)"/>
    <s v="10503 NE 99th Ave"/>
    <s v="Vancouver"/>
    <s v="WA"/>
    <s v="720"/>
    <x v="1"/>
    <x v="1"/>
    <x v="3"/>
    <m/>
    <x v="5"/>
    <n v="670.4"/>
    <n v="53"/>
    <n v="1"/>
    <x v="0"/>
    <x v="0"/>
    <x v="6"/>
  </r>
  <r>
    <s v="3591013"/>
    <x v="1"/>
    <s v="Cascade West Development(G1F)"/>
    <s v="18306 NE 78th Cir"/>
    <s v="Vancouver"/>
    <s v="WA"/>
    <s v="720"/>
    <x v="1"/>
    <x v="1"/>
    <x v="3"/>
    <m/>
    <x v="5"/>
    <n v="660.2"/>
    <n v="22"/>
    <n v="1"/>
    <x v="0"/>
    <x v="0"/>
    <x v="6"/>
  </r>
  <r>
    <s v="3591014"/>
    <x v="1"/>
    <s v="Cascade West Development(G1F)"/>
    <s v="18517 NE 78th Way"/>
    <s v="Vancouver"/>
    <s v="WA"/>
    <s v="720"/>
    <x v="1"/>
    <x v="1"/>
    <x v="3"/>
    <m/>
    <x v="5"/>
    <n v="661.74"/>
    <n v="30"/>
    <n v="1"/>
    <x v="0"/>
    <x v="0"/>
    <x v="6"/>
  </r>
  <r>
    <s v="3591042"/>
    <x v="1"/>
    <s v="Cascade West Development(CAG)"/>
    <s v="18205 NE 79th St"/>
    <s v="Vancouver"/>
    <s v="WA"/>
    <s v="720"/>
    <x v="1"/>
    <x v="1"/>
    <x v="3"/>
    <m/>
    <x v="5"/>
    <n v="694.07"/>
    <n v="27"/>
    <n v="1"/>
    <x v="0"/>
    <x v="0"/>
    <x v="6"/>
  </r>
  <r>
    <s v="3591045"/>
    <x v="1"/>
    <s v="Lennar Northwest Inc(CAG)"/>
    <s v="6221 N 86th Ave"/>
    <s v="Camas"/>
    <s v="WA"/>
    <s v="720"/>
    <x v="1"/>
    <x v="1"/>
    <x v="3"/>
    <m/>
    <x v="5"/>
    <n v="698.92"/>
    <n v="29"/>
    <n v="1"/>
    <x v="0"/>
    <x v="0"/>
    <x v="6"/>
  </r>
  <r>
    <s v="3591166"/>
    <x v="1"/>
    <s v="Pacific Lifestyle Homes(G1F)"/>
    <s v="11300 NE 68th Ave"/>
    <s v="Vancouver"/>
    <s v="WA"/>
    <s v="720"/>
    <x v="1"/>
    <x v="1"/>
    <x v="3"/>
    <m/>
    <x v="5"/>
    <n v="698.16"/>
    <n v="25"/>
    <n v="1"/>
    <x v="0"/>
    <x v="0"/>
    <x v="6"/>
  </r>
  <r>
    <s v="3591167"/>
    <x v="1"/>
    <s v="Ginn Homes LLC(J2R)"/>
    <s v="13728 NW 7th PL"/>
    <s v="Vancouver"/>
    <s v="WA"/>
    <s v="720"/>
    <x v="1"/>
    <x v="1"/>
    <x v="3"/>
    <m/>
    <x v="5"/>
    <n v="696.82"/>
    <n v="18"/>
    <n v="1"/>
    <x v="0"/>
    <x v="0"/>
    <x v="6"/>
  </r>
  <r>
    <s v="3591171"/>
    <x v="1"/>
    <s v="Ginn Homes LLC(J2R)"/>
    <s v="13732 NW 7th PL"/>
    <s v="Vancouver"/>
    <s v="WA"/>
    <s v="720"/>
    <x v="1"/>
    <x v="1"/>
    <x v="3"/>
    <m/>
    <x v="5"/>
    <n v="696.82"/>
    <n v="18"/>
    <n v="1"/>
    <x v="0"/>
    <x v="0"/>
    <x v="6"/>
  </r>
  <r>
    <s v="3591174"/>
    <x v="1"/>
    <s v="Lennar Northwest Inc(CAG)"/>
    <s v="6223 N 86th Ave"/>
    <s v="Camas"/>
    <s v="WA"/>
    <s v="720"/>
    <x v="1"/>
    <x v="1"/>
    <x v="3"/>
    <m/>
    <x v="5"/>
    <n v="699.69"/>
    <n v="33"/>
    <n v="1"/>
    <x v="0"/>
    <x v="0"/>
    <x v="6"/>
  </r>
  <r>
    <s v="3591178"/>
    <x v="1"/>
    <s v="Lennar Northwest Inc(G1F)"/>
    <s v="6252 N 86th Ave"/>
    <s v="Camas"/>
    <s v="WA"/>
    <s v="720"/>
    <x v="1"/>
    <x v="1"/>
    <x v="3"/>
    <m/>
    <x v="5"/>
    <n v="666.96"/>
    <n v="35"/>
    <n v="1"/>
    <x v="0"/>
    <x v="0"/>
    <x v="6"/>
  </r>
  <r>
    <s v="3591179"/>
    <x v="1"/>
    <s v="Lennar Northwest Inc(G1F)"/>
    <s v="6238 N 86th Ave"/>
    <s v="Camas"/>
    <s v="WA"/>
    <s v="720"/>
    <x v="1"/>
    <x v="1"/>
    <x v="3"/>
    <m/>
    <x v="5"/>
    <n v="666.38"/>
    <n v="32"/>
    <n v="1"/>
    <x v="0"/>
    <x v="0"/>
    <x v="6"/>
  </r>
  <r>
    <s v="3591185"/>
    <x v="1"/>
    <s v="LGI Homes Oregon LLC(G1F)"/>
    <s v="10924 NE 120th Ave"/>
    <s v="Vancouver"/>
    <s v="WA"/>
    <s v="720"/>
    <x v="1"/>
    <x v="1"/>
    <x v="3"/>
    <m/>
    <x v="5"/>
    <n v="699.42"/>
    <n v="55"/>
    <n v="1"/>
    <x v="0"/>
    <x v="0"/>
    <x v="6"/>
  </r>
  <r>
    <s v="3591188"/>
    <x v="1"/>
    <s v="LGI Homes Oregon LLC(G1F)"/>
    <s v="10920 NE 120th Ave"/>
    <s v="Vancouver"/>
    <s v="WA"/>
    <s v="720"/>
    <x v="1"/>
    <x v="1"/>
    <x v="3"/>
    <m/>
    <x v="5"/>
    <n v="656.62"/>
    <n v="21"/>
    <n v="1"/>
    <x v="0"/>
    <x v="0"/>
    <x v="6"/>
  </r>
  <r>
    <s v="3591220"/>
    <x v="1"/>
    <s v="LGI Homes Oregon LLC(CAG)"/>
    <s v="10928 NE 120th Ave"/>
    <s v="Vancouver"/>
    <s v="WA"/>
    <s v="720"/>
    <x v="1"/>
    <x v="1"/>
    <x v="3"/>
    <m/>
    <x v="5"/>
    <n v="698.65"/>
    <n v="51"/>
    <n v="1"/>
    <x v="0"/>
    <x v="0"/>
    <x v="6"/>
  </r>
  <r>
    <s v="3591223"/>
    <x v="1"/>
    <s v="LGI Homes Oregon LLC(C5C)"/>
    <s v="9228 NE 165th Ave"/>
    <s v="Vancouver"/>
    <s v="WA"/>
    <s v="720"/>
    <x v="1"/>
    <x v="1"/>
    <x v="3"/>
    <m/>
    <x v="5"/>
    <n v="692.91"/>
    <n v="21"/>
    <n v="1"/>
    <x v="0"/>
    <x v="0"/>
    <x v="6"/>
  </r>
  <r>
    <s v="3591229"/>
    <x v="1"/>
    <s v="Helmes Inc(CAG)"/>
    <s v="819 NE 29th way"/>
    <s v="Battle Ground"/>
    <s v="WA"/>
    <s v="720"/>
    <x v="1"/>
    <x v="1"/>
    <x v="3"/>
    <m/>
    <x v="5"/>
    <n v="662.7"/>
    <n v="35"/>
    <n v="1"/>
    <x v="0"/>
    <x v="0"/>
    <x v="6"/>
  </r>
  <r>
    <s v="3591237"/>
    <x v="1"/>
    <s v="Helmes Inc(CAG)"/>
    <s v="820 NE 29th way"/>
    <s v="Battle Ground"/>
    <s v="WA"/>
    <s v="720"/>
    <x v="1"/>
    <x v="1"/>
    <x v="3"/>
    <m/>
    <x v="5"/>
    <n v="660.01"/>
    <n v="21"/>
    <n v="1"/>
    <x v="0"/>
    <x v="0"/>
    <x v="6"/>
  </r>
  <r>
    <s v="3591238"/>
    <x v="1"/>
    <s v="MCM of Washington Inc.(G1F)"/>
    <s v="10817 NE 100th St"/>
    <s v="Vancouver"/>
    <s v="WA"/>
    <s v="720"/>
    <x v="1"/>
    <x v="1"/>
    <x v="3"/>
    <m/>
    <x v="5"/>
    <n v="666.19"/>
    <n v="31"/>
    <n v="1"/>
    <x v="0"/>
    <x v="0"/>
    <x v="6"/>
  </r>
  <r>
    <s v="3591239"/>
    <x v="1"/>
    <s v="Helmes Inc(CAG)"/>
    <s v="8406 NE 165th Ave"/>
    <s v="Vancouver"/>
    <s v="WA"/>
    <s v="720"/>
    <x v="1"/>
    <x v="1"/>
    <x v="3"/>
    <m/>
    <x v="5"/>
    <n v="659.82"/>
    <n v="20"/>
    <n v="1"/>
    <x v="0"/>
    <x v="0"/>
    <x v="6"/>
  </r>
  <r>
    <s v="3591241"/>
    <x v="1"/>
    <s v="LGI Homes Oregon LLC(CAG)"/>
    <s v="9224 NE 165th Ave"/>
    <s v="Vancouver"/>
    <s v="WA"/>
    <s v="720"/>
    <x v="1"/>
    <x v="1"/>
    <x v="3"/>
    <m/>
    <x v="5"/>
    <n v="692.33"/>
    <n v="18"/>
    <n v="1"/>
    <x v="0"/>
    <x v="0"/>
    <x v="6"/>
  </r>
  <r>
    <s v="3591267"/>
    <x v="1"/>
    <s v="MCM of Washington Inc.(MRE)"/>
    <s v="10813 NE 100th Ave"/>
    <s v="Vancouver"/>
    <s v="WA"/>
    <s v="720"/>
    <x v="1"/>
    <x v="1"/>
    <x v="3"/>
    <m/>
    <x v="5"/>
    <n v="665.43"/>
    <n v="27"/>
    <n v="1"/>
    <x v="0"/>
    <x v="0"/>
    <x v="6"/>
  </r>
  <r>
    <s v="3591269"/>
    <x v="1"/>
    <s v="D R Horton Inc Portland(G1F)"/>
    <s v="1704 NE Pioneer Ln"/>
    <s v="Camas"/>
    <s v="WA"/>
    <s v="720"/>
    <x v="1"/>
    <x v="1"/>
    <x v="3"/>
    <m/>
    <x v="5"/>
    <n v="665.04"/>
    <n v="25"/>
    <n v="1"/>
    <x v="0"/>
    <x v="0"/>
    <x v="6"/>
  </r>
  <r>
    <s v="3591275"/>
    <x v="1"/>
    <s v="MCM of Washington Inc.(MRE)"/>
    <s v="1612 NE 170th Cir"/>
    <s v="Ridgefield"/>
    <s v="WA"/>
    <s v="720"/>
    <x v="1"/>
    <x v="1"/>
    <x v="3"/>
    <m/>
    <x v="5"/>
    <n v="698.16"/>
    <n v="25"/>
    <n v="1"/>
    <x v="0"/>
    <x v="0"/>
    <x v="6"/>
  </r>
  <r>
    <s v="3591276"/>
    <x v="1"/>
    <s v="D R Horton Inc Portland(G1F)"/>
    <s v="1705 NE Pioneer Ln"/>
    <s v="Camas"/>
    <s v="WA"/>
    <s v="720"/>
    <x v="1"/>
    <x v="1"/>
    <x v="3"/>
    <m/>
    <x v="5"/>
    <n v="665.8"/>
    <n v="29"/>
    <n v="1"/>
    <x v="0"/>
    <x v="0"/>
    <x v="6"/>
  </r>
  <r>
    <s v="3591278"/>
    <x v="1"/>
    <s v="MCM of Washington Inc.(MRE)"/>
    <s v="17010 NE 17th Ave"/>
    <s v="Ridgefield"/>
    <s v="WA"/>
    <s v="720"/>
    <x v="1"/>
    <x v="1"/>
    <x v="3"/>
    <m/>
    <x v="5"/>
    <n v="699.69"/>
    <n v="33"/>
    <n v="1"/>
    <x v="0"/>
    <x v="0"/>
    <x v="6"/>
  </r>
  <r>
    <s v="3591282"/>
    <x v="1"/>
    <s v="D R Horton Inc Portland(G1F)"/>
    <s v="529 NE 138th Pl"/>
    <s v="Vancouver"/>
    <s v="WA"/>
    <s v="720"/>
    <x v="1"/>
    <x v="1"/>
    <x v="3"/>
    <m/>
    <x v="5"/>
    <n v="661.35"/>
    <n v="28"/>
    <n v="1"/>
    <x v="0"/>
    <x v="0"/>
    <x v="6"/>
  </r>
  <r>
    <s v="3591285"/>
    <x v="1"/>
    <s v="D R Horton Inc Portland(G1F)"/>
    <s v="525 NE 138th Pl"/>
    <s v="Vancouver"/>
    <s v="WA"/>
    <s v="720"/>
    <x v="1"/>
    <x v="1"/>
    <x v="3"/>
    <m/>
    <x v="5"/>
    <n v="660.98"/>
    <n v="26"/>
    <n v="1"/>
    <x v="0"/>
    <x v="0"/>
    <x v="6"/>
  </r>
  <r>
    <s v="3591286"/>
    <x v="1"/>
    <s v="D R Horton Inc Portland(G1F)"/>
    <s v="521 NE 138th Pl"/>
    <s v="Vancouver"/>
    <s v="WA"/>
    <s v="720"/>
    <x v="1"/>
    <x v="1"/>
    <x v="3"/>
    <m/>
    <x v="5"/>
    <n v="661.17"/>
    <n v="27"/>
    <n v="1"/>
    <x v="0"/>
    <x v="0"/>
    <x v="6"/>
  </r>
  <r>
    <s v="3591366"/>
    <x v="1"/>
    <s v="D R Horton Inc Portland(G1F)"/>
    <s v="1010 S 50th Ct"/>
    <s v="Ridgefield"/>
    <s v="WA"/>
    <s v="720"/>
    <x v="1"/>
    <x v="1"/>
    <x v="3"/>
    <m/>
    <x v="5"/>
    <n v="705.24"/>
    <n v="62"/>
    <n v="1"/>
    <x v="0"/>
    <x v="0"/>
    <x v="6"/>
  </r>
  <r>
    <s v="3591443"/>
    <x v="1"/>
    <s v="Aho Construction(CAG)"/>
    <s v="9813 NE 106th St"/>
    <s v="Vancouver"/>
    <s v="WA"/>
    <s v="720"/>
    <x v="1"/>
    <x v="1"/>
    <x v="3"/>
    <m/>
    <x v="5"/>
    <n v="664.46"/>
    <n v="22"/>
    <n v="1"/>
    <x v="0"/>
    <x v="0"/>
    <x v="6"/>
  </r>
  <r>
    <s v="3591445"/>
    <x v="1"/>
    <s v="Aho Construction(CAG)"/>
    <s v="10515 NE 99th Ave"/>
    <s v="Vancouver"/>
    <s v="WA"/>
    <s v="720"/>
    <x v="1"/>
    <x v="1"/>
    <x v="3"/>
    <m/>
    <x v="5"/>
    <n v="883.15"/>
    <n v="32"/>
    <n v="1"/>
    <x v="0"/>
    <x v="0"/>
    <x v="6"/>
  </r>
  <r>
    <s v="3591499"/>
    <x v="1"/>
    <s v="Whipple Creek Village LLC(CAG)"/>
    <s v="17326 NE 19th Dr"/>
    <s v="Ridgefield"/>
    <s v="WA"/>
    <s v="720"/>
    <x v="1"/>
    <x v="1"/>
    <x v="3"/>
    <m/>
    <x v="5"/>
    <n v="699.5"/>
    <n v="32"/>
    <n v="1"/>
    <x v="0"/>
    <x v="0"/>
    <x v="4"/>
  </r>
  <r>
    <s v="3591500"/>
    <x v="1"/>
    <s v="Whipple Creek Village LLC(CAG)"/>
    <s v="17330 NE 19th Dr"/>
    <s v="Ridgefield"/>
    <s v="WA"/>
    <s v="720"/>
    <x v="1"/>
    <x v="1"/>
    <x v="3"/>
    <m/>
    <x v="5"/>
    <n v="701.8"/>
    <n v="44"/>
    <n v="1"/>
    <x v="0"/>
    <x v="0"/>
    <x v="4"/>
  </r>
  <r>
    <s v="3591504"/>
    <x v="1"/>
    <s v="City Traditional Homes LLC(MRE)"/>
    <s v="6518 NE 107th St"/>
    <s v="Vancouver"/>
    <s v="WA"/>
    <s v="720"/>
    <x v="1"/>
    <x v="1"/>
    <x v="3"/>
    <m/>
    <x v="5"/>
    <n v="918.52"/>
    <n v="26"/>
    <n v="1"/>
    <x v="0"/>
    <x v="0"/>
    <x v="6"/>
  </r>
  <r>
    <s v="3591510"/>
    <x v="1"/>
    <s v="A &amp; V Homes Construction Inc(MRE)"/>
    <s v="11009 NE 97th Ave"/>
    <s v="Vancouver"/>
    <s v="WA"/>
    <s v="720"/>
    <x v="1"/>
    <x v="1"/>
    <x v="3"/>
    <m/>
    <x v="5"/>
    <n v="665.8"/>
    <n v="29"/>
    <n v="1"/>
    <x v="0"/>
    <x v="0"/>
    <x v="6"/>
  </r>
  <r>
    <s v="3591516"/>
    <x v="1"/>
    <s v="A &amp; V Homes Construction Inc(MRE)"/>
    <s v="11005 NE 97th Ave"/>
    <s v="Vancouver"/>
    <s v="WA"/>
    <s v="720"/>
    <x v="1"/>
    <x v="1"/>
    <x v="3"/>
    <m/>
    <x v="5"/>
    <n v="665.61"/>
    <n v="28"/>
    <n v="1"/>
    <x v="0"/>
    <x v="0"/>
    <x v="6"/>
  </r>
  <r>
    <s v="3591521"/>
    <x v="1"/>
    <s v="MCM of Washington Inc.(G1F)"/>
    <s v="8551 N Juniper St"/>
    <s v="Camas"/>
    <s v="WA"/>
    <s v="720"/>
    <x v="1"/>
    <x v="1"/>
    <x v="3"/>
    <m/>
    <x v="5"/>
    <n v="666.38"/>
    <n v="32"/>
    <n v="1"/>
    <x v="0"/>
    <x v="0"/>
    <x v="6"/>
  </r>
  <r>
    <s v="3591523"/>
    <x v="1"/>
    <s v="MCM of Washington Inc.(G1F)"/>
    <s v="5845 N 86th Ave"/>
    <s v="Camas"/>
    <s v="WA"/>
    <s v="720"/>
    <x v="1"/>
    <x v="1"/>
    <x v="3"/>
    <m/>
    <x v="5"/>
    <n v="666.76"/>
    <n v="34"/>
    <n v="1"/>
    <x v="0"/>
    <x v="0"/>
    <x v="6"/>
  </r>
  <r>
    <s v="3591534"/>
    <x v="1"/>
    <s v="Cedar Ridge Homes(G1F)"/>
    <s v="2504 NW 19th Cir"/>
    <s v="Battle Ground"/>
    <s v="WA"/>
    <s v="720"/>
    <x v="1"/>
    <x v="1"/>
    <x v="3"/>
    <m/>
    <x v="5"/>
    <n v="700.65"/>
    <n v="38"/>
    <n v="1"/>
    <x v="0"/>
    <x v="0"/>
    <x v="6"/>
  </r>
  <r>
    <s v="3591539"/>
    <x v="1"/>
    <s v="Ginn Homes LLC(G1F)"/>
    <s v="1728 NE 146th St"/>
    <s v="Vancouver"/>
    <s v="WA"/>
    <s v="720"/>
    <x v="1"/>
    <x v="1"/>
    <x v="3"/>
    <m/>
    <x v="5"/>
    <n v="699.67"/>
    <n v="33"/>
    <n v="1"/>
    <x v="0"/>
    <x v="0"/>
    <x v="6"/>
  </r>
  <r>
    <s v="3591542"/>
    <x v="1"/>
    <s v="Ginn Homes LLC(G1F)"/>
    <s v="1724 NE 146th St"/>
    <s v="Vancouver"/>
    <s v="WA"/>
    <s v="720"/>
    <x v="1"/>
    <x v="1"/>
    <x v="3"/>
    <m/>
    <x v="5"/>
    <n v="699.47"/>
    <n v="32"/>
    <n v="1"/>
    <x v="0"/>
    <x v="0"/>
    <x v="6"/>
  </r>
  <r>
    <s v="3591557"/>
    <x v="1"/>
    <s v="Tuscany Homes LLC(G1F)"/>
    <s v="9509 NE 55th Ct"/>
    <s v="Vancouver"/>
    <s v="WA"/>
    <s v="720"/>
    <x v="1"/>
    <x v="1"/>
    <x v="3"/>
    <m/>
    <x v="5"/>
    <n v="665.61"/>
    <n v="28"/>
    <n v="1"/>
    <x v="0"/>
    <x v="0"/>
    <x v="6"/>
  </r>
  <r>
    <s v="3591559"/>
    <x v="1"/>
    <s v="Pacific Lifestyle Homes(G1F)"/>
    <s v="5902 NE 129th St"/>
    <s v="Vancouver"/>
    <s v="WA"/>
    <s v="720"/>
    <x v="1"/>
    <x v="1"/>
    <x v="3"/>
    <m/>
    <x v="5"/>
    <n v="697.97"/>
    <n v="24"/>
    <n v="1"/>
    <x v="0"/>
    <x v="0"/>
    <x v="6"/>
  </r>
  <r>
    <s v="3591561"/>
    <x v="1"/>
    <s v="Manor Homes Washington Inc(G1F)"/>
    <s v="6004 NE 55th Cir"/>
    <s v="Vancouver"/>
    <s v="WA"/>
    <s v="720"/>
    <x v="1"/>
    <x v="1"/>
    <x v="3"/>
    <m/>
    <x v="5"/>
    <n v="666.96"/>
    <n v="35"/>
    <n v="1"/>
    <x v="0"/>
    <x v="0"/>
    <x v="6"/>
  </r>
  <r>
    <s v="3591562"/>
    <x v="1"/>
    <s v="Manor Homes Washington Inc(G1F)"/>
    <s v="10806 NE 127th Ave"/>
    <s v="Vancouver"/>
    <s v="WA"/>
    <s v="720"/>
    <x v="1"/>
    <x v="1"/>
    <x v="3"/>
    <m/>
    <x v="5"/>
    <n v="912.07"/>
    <n v="22"/>
    <n v="1"/>
    <x v="0"/>
    <x v="0"/>
    <x v="6"/>
  </r>
  <r>
    <s v="3591618"/>
    <x v="1"/>
    <s v="Restore Pro LLC(G1F)"/>
    <s v="4515 NW 122nd St"/>
    <s v="Vancouver"/>
    <s v="WA"/>
    <s v="720"/>
    <x v="1"/>
    <x v="1"/>
    <x v="3"/>
    <m/>
    <x v="5"/>
    <n v="814.92"/>
    <n v="116"/>
    <n v="1"/>
    <x v="0"/>
    <x v="0"/>
    <x v="6"/>
  </r>
  <r>
    <s v="3591622"/>
    <x v="1"/>
    <s v="Aho Construction(G1F)"/>
    <s v="6515 NE 134th St"/>
    <s v="Vancouver"/>
    <s v="WA"/>
    <s v="720"/>
    <x v="1"/>
    <x v="1"/>
    <x v="3"/>
    <m/>
    <x v="5"/>
    <n v="665.24"/>
    <n v="26"/>
    <n v="1"/>
    <x v="0"/>
    <x v="0"/>
    <x v="6"/>
  </r>
  <r>
    <s v="3591628"/>
    <x v="1"/>
    <s v="MCM of Washington Inc.(J2R)"/>
    <s v="16906 NE 18th Ave"/>
    <s v="Ridgefield"/>
    <s v="WA"/>
    <s v="720"/>
    <x v="1"/>
    <x v="1"/>
    <x v="3"/>
    <m/>
    <x v="5"/>
    <n v="699.12"/>
    <n v="30"/>
    <n v="1"/>
    <x v="0"/>
    <x v="0"/>
    <x v="6"/>
  </r>
  <r>
    <s v="3591630"/>
    <x v="1"/>
    <s v="MCM of Washington Inc.(J2R)"/>
    <s v="17008 NE 18th Ave"/>
    <s v="Ridgefield"/>
    <s v="WA"/>
    <s v="720"/>
    <x v="1"/>
    <x v="1"/>
    <x v="3"/>
    <m/>
    <x v="5"/>
    <n v="698.36"/>
    <n v="26"/>
    <n v="1"/>
    <x v="0"/>
    <x v="0"/>
    <x v="6"/>
  </r>
  <r>
    <s v="3591653"/>
    <x v="1"/>
    <s v="Kingston Homes LLC(G1F)"/>
    <s v="8108 NE 185th Ave"/>
    <s v="Vancouver"/>
    <s v="WA"/>
    <s v="720"/>
    <x v="1"/>
    <x v="1"/>
    <x v="3"/>
    <m/>
    <x v="5"/>
    <n v="665"/>
    <n v="47"/>
    <n v="1"/>
    <x v="0"/>
    <x v="0"/>
    <x v="6"/>
  </r>
  <r>
    <s v="3591657"/>
    <x v="1"/>
    <s v="Helmes Inc(G1F)"/>
    <s v="4260 S 11th Way"/>
    <s v="Ridgefield"/>
    <s v="WA"/>
    <s v="720"/>
    <x v="1"/>
    <x v="1"/>
    <x v="3"/>
    <m/>
    <x v="5"/>
    <n v="664.08"/>
    <n v="20"/>
    <n v="1"/>
    <x v="0"/>
    <x v="0"/>
    <x v="6"/>
  </r>
  <r>
    <s v="3591669"/>
    <x v="1"/>
    <s v="Cascade West Development(G1F)"/>
    <s v="6736 NW Longbow Ln"/>
    <s v="Camas"/>
    <s v="WA"/>
    <s v="720"/>
    <x v="1"/>
    <x v="1"/>
    <x v="0"/>
    <m/>
    <x v="5"/>
    <n v="685.76"/>
    <n v="61"/>
    <n v="1"/>
    <x v="0"/>
    <x v="0"/>
    <x v="6"/>
  </r>
  <r>
    <s v="3591778"/>
    <x v="1"/>
    <s v="Helmes Inc(G1F)"/>
    <s v="9513 NE 169th Ave"/>
    <s v="Vancouver"/>
    <s v="WA"/>
    <s v="720"/>
    <x v="1"/>
    <x v="1"/>
    <x v="3"/>
    <m/>
    <x v="5"/>
    <n v="659.43"/>
    <n v="18"/>
    <n v="1"/>
    <x v="0"/>
    <x v="0"/>
    <x v="6"/>
  </r>
  <r>
    <s v="3591786"/>
    <x v="1"/>
    <s v="Urban Northwest Homes LLC(J2R)"/>
    <s v="10203 NE 108th St"/>
    <s v="Vancouver"/>
    <s v="WA"/>
    <s v="720"/>
    <x v="1"/>
    <x v="1"/>
    <x v="3"/>
    <m/>
    <x v="5"/>
    <n v="664.26"/>
    <n v="21"/>
    <n v="1"/>
    <x v="0"/>
    <x v="0"/>
    <x v="6"/>
  </r>
  <r>
    <s v="3591798"/>
    <x v="1"/>
    <s v="NW Elite Homes Corp(G1F)"/>
    <s v="2108 NW Kelly Dr"/>
    <s v="Vancouver"/>
    <s v="WA"/>
    <s v="720"/>
    <x v="1"/>
    <x v="1"/>
    <x v="0"/>
    <m/>
    <x v="5"/>
    <n v="682.71"/>
    <n v="62"/>
    <n v="1"/>
    <x v="0"/>
    <x v="0"/>
    <x v="6"/>
  </r>
  <r>
    <s v="3591937"/>
    <x v="1"/>
    <s v="Brighten Homes Inc(J2R)"/>
    <s v="13502 NW 55th Ave"/>
    <s v="Vancouver"/>
    <s v="WA"/>
    <s v="720"/>
    <x v="1"/>
    <x v="1"/>
    <x v="3"/>
    <m/>
    <x v="5"/>
    <n v="667.31"/>
    <n v="37"/>
    <n v="1"/>
    <x v="0"/>
    <x v="0"/>
    <x v="6"/>
  </r>
  <r>
    <s v="3591963"/>
    <x v="1"/>
    <s v="Whipple Creek Village LLC(CAG)"/>
    <s v="1806 NE 174th St"/>
    <s v="Ridgefield"/>
    <s v="WA"/>
    <s v="720"/>
    <x v="1"/>
    <x v="1"/>
    <x v="3"/>
    <m/>
    <x v="5"/>
    <n v="700.43"/>
    <n v="37"/>
    <n v="1"/>
    <x v="0"/>
    <x v="0"/>
    <x v="6"/>
  </r>
  <r>
    <s v="3591968"/>
    <x v="1"/>
    <s v="NW Elite Homes Corp(CAG)"/>
    <s v="2370 N S St"/>
    <s v="Washougal"/>
    <s v="WA"/>
    <s v="720"/>
    <x v="1"/>
    <x v="1"/>
    <x v="3"/>
    <m/>
    <x v="5"/>
    <n v="697.95"/>
    <n v="24"/>
    <n v="1"/>
    <x v="0"/>
    <x v="0"/>
    <x v="6"/>
  </r>
  <r>
    <s v="3591974"/>
    <x v="1"/>
    <s v="Mattila Construction, Inc.(CAG)"/>
    <s v="4307 SE 19th Ave"/>
    <s v="Battle Ground"/>
    <s v="WA"/>
    <s v="720"/>
    <x v="1"/>
    <x v="1"/>
    <x v="3"/>
    <m/>
    <x v="5"/>
    <n v="698.34"/>
    <n v="26"/>
    <n v="1"/>
    <x v="0"/>
    <x v="0"/>
    <x v="6"/>
  </r>
  <r>
    <s v="3591981"/>
    <x v="1"/>
    <s v="MCM of Washington Inc.(CAG)"/>
    <s v="1609 NE Oriole Ct"/>
    <s v="Camas"/>
    <s v="WA"/>
    <s v="720"/>
    <x v="1"/>
    <x v="1"/>
    <x v="3"/>
    <m/>
    <x v="5"/>
    <n v="667.86"/>
    <n v="27"/>
    <n v="1"/>
    <x v="0"/>
    <x v="0"/>
    <x v="6"/>
  </r>
  <r>
    <s v="3591984"/>
    <x v="1"/>
    <s v="MCM of Washington Inc.(CAG)"/>
    <s v="1607 NE Oriole Ct"/>
    <s v="Camas"/>
    <s v="WA"/>
    <s v="720"/>
    <x v="1"/>
    <x v="1"/>
    <x v="3"/>
    <m/>
    <x v="5"/>
    <n v="724.13"/>
    <n v="94"/>
    <n v="1"/>
    <x v="0"/>
    <x v="0"/>
    <x v="6"/>
  </r>
  <r>
    <s v="3591986"/>
    <x v="1"/>
    <s v="MCM of Washington Inc.(CAG)"/>
    <s v="3628 NE Oriole St"/>
    <s v="Camas"/>
    <s v="WA"/>
    <s v="720"/>
    <x v="1"/>
    <x v="1"/>
    <x v="3"/>
    <m/>
    <x v="5"/>
    <n v="703.38"/>
    <n v="39"/>
    <n v="1"/>
    <x v="0"/>
    <x v="0"/>
    <x v="6"/>
  </r>
  <r>
    <s v="3592033"/>
    <x v="1"/>
    <s v="LGI Homes Oregon LLC(CAG)"/>
    <s v="11917 NE 110th Cir"/>
    <s v="Vancouver"/>
    <s v="WA"/>
    <s v="720"/>
    <x v="1"/>
    <x v="1"/>
    <x v="3"/>
    <m/>
    <x v="5"/>
    <n v="703.86"/>
    <n v="55"/>
    <n v="1"/>
    <x v="0"/>
    <x v="0"/>
    <x v="6"/>
  </r>
  <r>
    <s v="3592036"/>
    <x v="1"/>
    <s v="LGI Homes Oregon LLC(CAG)"/>
    <s v="10914 NE 120th Ave"/>
    <s v="Vancouver"/>
    <s v="WA"/>
    <s v="720"/>
    <x v="1"/>
    <x v="1"/>
    <x v="3"/>
    <m/>
    <x v="5"/>
    <n v="693.86"/>
    <n v="26"/>
    <n v="1"/>
    <x v="0"/>
    <x v="0"/>
    <x v="6"/>
  </r>
  <r>
    <s v="3592056"/>
    <x v="1"/>
    <s v="MCM of Washington Inc.(J2R)"/>
    <s v="17015 NE 19th St"/>
    <s v="Vancouver"/>
    <s v="WA"/>
    <s v="720"/>
    <x v="1"/>
    <x v="1"/>
    <x v="3"/>
    <m/>
    <x v="5"/>
    <n v="700.43"/>
    <n v="37"/>
    <n v="1"/>
    <x v="0"/>
    <x v="0"/>
    <x v="6"/>
  </r>
  <r>
    <s v="3592061"/>
    <x v="1"/>
    <s v="Manor Homes Washington Inc(J2R)"/>
    <s v="9717 NE 112th Cir"/>
    <s v="Vancouver"/>
    <s v="WA"/>
    <s v="720"/>
    <x v="1"/>
    <x v="1"/>
    <x v="3"/>
    <m/>
    <x v="5"/>
    <n v="917.59"/>
    <n v="20"/>
    <n v="1"/>
    <x v="0"/>
    <x v="0"/>
    <x v="6"/>
  </r>
  <r>
    <s v="3592062"/>
    <x v="1"/>
    <s v="Manor Homes Washington Inc(J2R)"/>
    <s v="10709 NE 96th Ct"/>
    <s v="Vancouver"/>
    <s v="WA"/>
    <s v="720"/>
    <x v="1"/>
    <x v="1"/>
    <x v="3"/>
    <m/>
    <x v="5"/>
    <n v="697.76"/>
    <n v="23"/>
    <n v="1"/>
    <x v="0"/>
    <x v="0"/>
    <x v="6"/>
  </r>
  <r>
    <s v="3592122"/>
    <x v="1"/>
    <s v="MCM of Washington Inc.(CAG)"/>
    <s v="1729 NE Pecan Ln"/>
    <s v="Camas"/>
    <s v="WA"/>
    <s v="720"/>
    <x v="1"/>
    <x v="1"/>
    <x v="3"/>
    <m/>
    <x v="5"/>
    <n v="701.1"/>
    <n v="27"/>
    <n v="1"/>
    <x v="0"/>
    <x v="0"/>
    <x v="6"/>
  </r>
  <r>
    <s v="3592123"/>
    <x v="1"/>
    <s v="MCM of Washington Inc.(CAG)"/>
    <s v="1738 NE Pecan Ln"/>
    <s v="Camas"/>
    <s v="WA"/>
    <s v="720"/>
    <x v="1"/>
    <x v="1"/>
    <x v="3"/>
    <m/>
    <x v="5"/>
    <n v="667.86"/>
    <n v="27"/>
    <n v="1"/>
    <x v="0"/>
    <x v="0"/>
    <x v="6"/>
  </r>
  <r>
    <s v="3592124"/>
    <x v="1"/>
    <s v="MCM of Washington Inc.(CAG)"/>
    <s v="1737 NE Pecan Ln"/>
    <s v="Camas"/>
    <s v="WA"/>
    <s v="720"/>
    <x v="1"/>
    <x v="1"/>
    <x v="3"/>
    <m/>
    <x v="5"/>
    <n v="669.77"/>
    <n v="37"/>
    <n v="1"/>
    <x v="0"/>
    <x v="0"/>
    <x v="6"/>
  </r>
  <r>
    <s v="3592127"/>
    <x v="1"/>
    <s v="Aho Construction(J2R)"/>
    <s v="9805 NE 106th St"/>
    <s v="Vancouver"/>
    <s v="WA"/>
    <s v="720"/>
    <x v="1"/>
    <x v="1"/>
    <x v="3"/>
    <m/>
    <x v="5"/>
    <n v="665.4"/>
    <n v="27"/>
    <n v="1"/>
    <x v="0"/>
    <x v="0"/>
    <x v="6"/>
  </r>
  <r>
    <s v="3592128"/>
    <x v="1"/>
    <s v="D R Horton Inc Portland(CAG)"/>
    <s v="11328 NE 23rd St"/>
    <s v="Vancouver"/>
    <s v="WA"/>
    <s v="720"/>
    <x v="1"/>
    <x v="1"/>
    <x v="3"/>
    <m/>
    <x v="5"/>
    <n v="704.35"/>
    <n v="44"/>
    <n v="1"/>
    <x v="0"/>
    <x v="0"/>
    <x v="6"/>
  </r>
  <r>
    <s v="3592132"/>
    <x v="1"/>
    <s v="Gecho Construction(CAG)"/>
    <s v="4606 SE 17th Ct"/>
    <s v="Battle Ground"/>
    <s v="WA"/>
    <s v="720"/>
    <x v="1"/>
    <x v="1"/>
    <x v="3"/>
    <m/>
    <x v="5"/>
    <n v="669.58"/>
    <n v="36"/>
    <n v="1"/>
    <x v="0"/>
    <x v="0"/>
    <x v="6"/>
  </r>
  <r>
    <s v="3592133"/>
    <x v="1"/>
    <s v="D R Horton Inc Portland(CAG)"/>
    <s v="2253 S Meadowlark Dr"/>
    <s v="Ridgefield"/>
    <s v="WA"/>
    <s v="720"/>
    <x v="1"/>
    <x v="1"/>
    <x v="3"/>
    <m/>
    <x v="5"/>
    <n v="667.86"/>
    <n v="27"/>
    <n v="1"/>
    <x v="0"/>
    <x v="0"/>
    <x v="6"/>
  </r>
  <r>
    <s v="3592134"/>
    <x v="1"/>
    <s v="D R Horton Inc Portland(CAG)"/>
    <s v="2213 S Meadowlark Dr"/>
    <s v="Ridgefield"/>
    <s v="WA"/>
    <s v="720"/>
    <x v="1"/>
    <x v="1"/>
    <x v="3"/>
    <m/>
    <x v="5"/>
    <n v="674.16"/>
    <n v="60"/>
    <n v="1"/>
    <x v="0"/>
    <x v="0"/>
    <x v="6"/>
  </r>
  <r>
    <s v="3592135"/>
    <x v="1"/>
    <s v="D R Horton Inc Portland(CAG)"/>
    <s v="2245 S Meadowlark Dr"/>
    <s v="Ridgefield"/>
    <s v="WA"/>
    <s v="720"/>
    <x v="1"/>
    <x v="1"/>
    <x v="3"/>
    <m/>
    <x v="5"/>
    <n v="667.68"/>
    <n v="26"/>
    <n v="1"/>
    <x v="0"/>
    <x v="0"/>
    <x v="6"/>
  </r>
  <r>
    <s v="3592136"/>
    <x v="1"/>
    <s v="D R Horton Inc Portland(CAG)"/>
    <s v="2237 S Meadowlark Dr"/>
    <s v="Ridgefield"/>
    <s v="WA"/>
    <s v="720"/>
    <x v="1"/>
    <x v="1"/>
    <x v="3"/>
    <m/>
    <x v="5"/>
    <n v="667.29"/>
    <n v="24"/>
    <n v="1"/>
    <x v="0"/>
    <x v="0"/>
    <x v="6"/>
  </r>
  <r>
    <s v="3592148"/>
    <x v="1"/>
    <s v="Lennar Northwest Inc(J2R)"/>
    <s v="13419 NE 114th Way"/>
    <s v="Brush Prairie"/>
    <s v="WA"/>
    <s v="720"/>
    <x v="1"/>
    <x v="1"/>
    <x v="3"/>
    <m/>
    <x v="5"/>
    <n v="663.96"/>
    <n v="29"/>
    <n v="1"/>
    <x v="0"/>
    <x v="0"/>
    <x v="6"/>
  </r>
  <r>
    <s v="3592149"/>
    <x v="1"/>
    <s v="Lennar Northwest Inc(WEB)"/>
    <s v="13309 NE 114th Way"/>
    <s v="Brush Prairie"/>
    <s v="WA"/>
    <s v="720"/>
    <x v="1"/>
    <x v="1"/>
    <x v="3"/>
    <m/>
    <x v="5"/>
    <n v="663.58"/>
    <n v="27"/>
    <n v="1"/>
    <x v="0"/>
    <x v="0"/>
    <x v="6"/>
  </r>
  <r>
    <s v="3592156"/>
    <x v="1"/>
    <s v="Pyramid Homes(J2R)"/>
    <s v="5701 NE 130th St"/>
    <s v="Vancouver"/>
    <s v="WA"/>
    <s v="720"/>
    <x v="1"/>
    <x v="1"/>
    <x v="3"/>
    <m/>
    <x v="5"/>
    <n v="667.1"/>
    <n v="23"/>
    <n v="1"/>
    <x v="0"/>
    <x v="0"/>
    <x v="6"/>
  </r>
  <r>
    <s v="3592159"/>
    <x v="1"/>
    <s v="K H R Homes(J2R)"/>
    <s v="6521 NE 106th Cir"/>
    <s v="Vancouver"/>
    <s v="WA"/>
    <s v="720"/>
    <x v="1"/>
    <x v="1"/>
    <x v="3"/>
    <m/>
    <x v="5"/>
    <n v="699.28"/>
    <n v="31"/>
    <n v="1"/>
    <x v="0"/>
    <x v="0"/>
    <x v="6"/>
  </r>
  <r>
    <s v="3592186"/>
    <x v="1"/>
    <s v="D &amp; D Custom Homes LLC(KSN)"/>
    <s v="1610 SE 44th Cir"/>
    <s v="Brush Prairie"/>
    <s v="WA"/>
    <s v="720"/>
    <x v="1"/>
    <x v="1"/>
    <x v="3"/>
    <m/>
    <x v="5"/>
    <n v="697.76"/>
    <n v="33"/>
    <n v="1"/>
    <x v="0"/>
    <x v="0"/>
    <x v="6"/>
  </r>
  <r>
    <s v="3592187"/>
    <x v="1"/>
    <s v="D &amp; D Custom Homes LLC(KSN)"/>
    <s v="1605 SE 43rd Cir"/>
    <s v="Brush Prairie"/>
    <s v="WA"/>
    <s v="720"/>
    <x v="1"/>
    <x v="1"/>
    <x v="3"/>
    <m/>
    <x v="5"/>
    <n v="696.99"/>
    <n v="29"/>
    <n v="1"/>
    <x v="0"/>
    <x v="0"/>
    <x v="6"/>
  </r>
  <r>
    <s v="3592188"/>
    <x v="1"/>
    <s v="D &amp; D Custom Homes LLC(KSN)"/>
    <s v="1606 SE 44th Cir"/>
    <s v="Brush Prairie"/>
    <s v="WA"/>
    <s v="720"/>
    <x v="1"/>
    <x v="1"/>
    <x v="3"/>
    <m/>
    <x v="5"/>
    <n v="698.33"/>
    <n v="36"/>
    <n v="1"/>
    <x v="0"/>
    <x v="0"/>
    <x v="6"/>
  </r>
  <r>
    <s v="3592189"/>
    <x v="1"/>
    <s v="D &amp; D Custom Homes LLC(KSN)"/>
    <s v="1611 SE 47th Cir"/>
    <s v="Brush Prairie"/>
    <s v="WA"/>
    <s v="720"/>
    <x v="1"/>
    <x v="1"/>
    <x v="3"/>
    <m/>
    <x v="5"/>
    <n v="700.81"/>
    <n v="49"/>
    <n v="1"/>
    <x v="0"/>
    <x v="0"/>
    <x v="6"/>
  </r>
  <r>
    <s v="3592190"/>
    <x v="1"/>
    <s v="D &amp; D Custom Homes LLC(KSN)"/>
    <s v="4414 SE 17th Ave"/>
    <s v="Brush Prairie"/>
    <s v="WA"/>
    <s v="720"/>
    <x v="1"/>
    <x v="1"/>
    <x v="3"/>
    <m/>
    <x v="5"/>
    <n v="696.42"/>
    <n v="26"/>
    <n v="1"/>
    <x v="0"/>
    <x v="0"/>
    <x v="6"/>
  </r>
  <r>
    <s v="3592242"/>
    <x v="1"/>
    <s v="Helmes Inc(CAG)"/>
    <s v="4025 S 16th Way"/>
    <s v="Ridgefield"/>
    <s v="WA"/>
    <s v="720"/>
    <x v="1"/>
    <x v="1"/>
    <x v="3"/>
    <m/>
    <x v="5"/>
    <n v="667.1"/>
    <n v="23"/>
    <n v="1"/>
    <x v="0"/>
    <x v="0"/>
    <x v="6"/>
  </r>
  <r>
    <s v="3592244"/>
    <x v="1"/>
    <s v="Helmes Inc(CAG)"/>
    <s v="1102 S 44th Ave"/>
    <s v="Ridgefield"/>
    <s v="WA"/>
    <s v="720"/>
    <x v="1"/>
    <x v="1"/>
    <x v="3"/>
    <m/>
    <x v="5"/>
    <n v="667.1"/>
    <n v="23"/>
    <n v="1"/>
    <x v="0"/>
    <x v="0"/>
    <x v="6"/>
  </r>
  <r>
    <s v="3592274"/>
    <x v="1"/>
    <s v="Pacific Lifestyle Homes(CAG)"/>
    <s v="6618 NE 112th St"/>
    <s v="Vancouver"/>
    <s v="WA"/>
    <s v="720"/>
    <x v="1"/>
    <x v="1"/>
    <x v="3"/>
    <m/>
    <x v="5"/>
    <n v="707.41"/>
    <n v="60"/>
    <n v="1"/>
    <x v="0"/>
    <x v="0"/>
    <x v="6"/>
  </r>
  <r>
    <s v="3592352"/>
    <x v="1"/>
    <s v="Ile, Cornel(J2R)"/>
    <s v="1417 N Columbia Ridge Way"/>
    <s v="Washougal"/>
    <s v="WA"/>
    <s v="720"/>
    <x v="1"/>
    <x v="1"/>
    <x v="3"/>
    <m/>
    <x v="5"/>
    <n v="751.88"/>
    <n v="92"/>
    <n v="1"/>
    <x v="0"/>
    <x v="0"/>
    <x v="4"/>
  </r>
  <r>
    <s v="3592354"/>
    <x v="1"/>
    <s v="David Weekley Homes(CAG)"/>
    <s v="17201 NE 75th St"/>
    <s v="Vancouver"/>
    <s v="WA"/>
    <s v="720"/>
    <x v="1"/>
    <x v="1"/>
    <x v="3"/>
    <m/>
    <x v="5"/>
    <n v="881.12"/>
    <n v="34"/>
    <n v="1"/>
    <x v="0"/>
    <x v="0"/>
    <x v="6"/>
  </r>
  <r>
    <s v="3592357"/>
    <x v="1"/>
    <s v="MCM of Washington Inc.(CMF)"/>
    <s v="17719 NE 32nd St"/>
    <s v="Vancouver"/>
    <s v="WA"/>
    <s v="720"/>
    <x v="1"/>
    <x v="1"/>
    <x v="0"/>
    <m/>
    <x v="5"/>
    <n v="672.64"/>
    <n v="34"/>
    <n v="1"/>
    <x v="0"/>
    <x v="0"/>
    <x v="6"/>
  </r>
  <r>
    <s v="3592498"/>
    <x v="1"/>
    <s v="Aho Construction(CAG)"/>
    <s v="6401 NE 134th St"/>
    <s v="Vancouver"/>
    <s v="WA"/>
    <s v="720"/>
    <x v="1"/>
    <x v="1"/>
    <x v="3"/>
    <m/>
    <x v="5"/>
    <n v="669.01"/>
    <n v="33"/>
    <n v="1"/>
    <x v="0"/>
    <x v="0"/>
    <x v="6"/>
  </r>
  <r>
    <s v="3592501"/>
    <x v="1"/>
    <s v="Karlsen Homes LLC(CAG)"/>
    <s v="4204 SE 19th Ave"/>
    <s v="Battle Ground"/>
    <s v="WA"/>
    <s v="720"/>
    <x v="1"/>
    <x v="1"/>
    <x v="3"/>
    <m/>
    <x v="5"/>
    <n v="700.14"/>
    <n v="22"/>
    <n v="1"/>
    <x v="0"/>
    <x v="0"/>
    <x v="6"/>
  </r>
  <r>
    <s v="3592581"/>
    <x v="1"/>
    <s v="A &amp; V Homes Construction Inc(CAG)"/>
    <s v="10923 NE 97th Ave"/>
    <s v="Vancouver"/>
    <s v="WA"/>
    <s v="720"/>
    <x v="1"/>
    <x v="1"/>
    <x v="3"/>
    <m/>
    <x v="5"/>
    <n v="667.1"/>
    <n v="23"/>
    <n v="1"/>
    <x v="0"/>
    <x v="0"/>
    <x v="6"/>
  </r>
  <r>
    <s v="3592586"/>
    <x v="1"/>
    <s v="A &amp; V Homes Construction Inc(CAG)"/>
    <s v="9803 NE 112 Cir"/>
    <s v="Vancouver"/>
    <s v="WA"/>
    <s v="720"/>
    <x v="1"/>
    <x v="1"/>
    <x v="3"/>
    <m/>
    <x v="5"/>
    <n v="666.91"/>
    <n v="22"/>
    <n v="1"/>
    <x v="0"/>
    <x v="0"/>
    <x v="6"/>
  </r>
  <r>
    <s v="3592617"/>
    <x v="1"/>
    <s v="Summerplace Homes(CAG)"/>
    <s v="1650 S Harrier Rd"/>
    <s v="Ridgefield"/>
    <s v="WA"/>
    <s v="720"/>
    <x v="1"/>
    <x v="1"/>
    <x v="3"/>
    <m/>
    <x v="5"/>
    <n v="669.01"/>
    <n v="33"/>
    <n v="1"/>
    <x v="0"/>
    <x v="0"/>
    <x v="6"/>
  </r>
  <r>
    <s v="3592645"/>
    <x v="1"/>
    <s v="Pacific Lifestyle Homes(CRM)"/>
    <s v="23 S 39th Dr"/>
    <s v="Ridgefield"/>
    <s v="WA"/>
    <s v="720"/>
    <x v="1"/>
    <x v="1"/>
    <x v="3"/>
    <m/>
    <x v="5"/>
    <n v="699.76"/>
    <n v="20"/>
    <n v="1"/>
    <x v="0"/>
    <x v="0"/>
    <x v="6"/>
  </r>
  <r>
    <s v="3592649"/>
    <x v="1"/>
    <s v="Kingston Homes LLC(CAG)"/>
    <s v="1712 S Farm View Lp"/>
    <s v="Ridgefield"/>
    <s v="WA"/>
    <s v="720"/>
    <x v="1"/>
    <x v="1"/>
    <x v="3"/>
    <m/>
    <x v="5"/>
    <n v="666.53"/>
    <n v="20"/>
    <n v="1"/>
    <x v="0"/>
    <x v="0"/>
    <x v="6"/>
  </r>
  <r>
    <s v="3592651"/>
    <x v="1"/>
    <s v="Kingston Homes LLC(CAG)"/>
    <s v="1607 S 40th Pl"/>
    <s v="Ridgefield"/>
    <s v="WA"/>
    <s v="720"/>
    <x v="1"/>
    <x v="1"/>
    <x v="3"/>
    <m/>
    <x v="5"/>
    <n v="667.48"/>
    <n v="25"/>
    <n v="1"/>
    <x v="0"/>
    <x v="0"/>
    <x v="6"/>
  </r>
  <r>
    <s v="3592656"/>
    <x v="1"/>
    <s v="NW Elite Homes Corp(CAG)"/>
    <s v="2350 N S St"/>
    <s v="Washougal"/>
    <s v="WA"/>
    <s v="720"/>
    <x v="1"/>
    <x v="1"/>
    <x v="3"/>
    <m/>
    <x v="5"/>
    <n v="702.05"/>
    <n v="32"/>
    <n v="1"/>
    <x v="0"/>
    <x v="0"/>
    <x v="6"/>
  </r>
  <r>
    <s v="3592711"/>
    <x v="1"/>
    <s v="Lennar Northwest Inc(CRM)"/>
    <s v="5405 NW 134th St"/>
    <s v="Vancouver"/>
    <s v="WA"/>
    <s v="720"/>
    <x v="1"/>
    <x v="1"/>
    <x v="3"/>
    <m/>
    <x v="5"/>
    <n v="672.06"/>
    <n v="49"/>
    <n v="1"/>
    <x v="0"/>
    <x v="0"/>
    <x v="6"/>
  </r>
  <r>
    <s v="3592717"/>
    <x v="1"/>
    <s v="Lennar Northwest Inc(CRM)"/>
    <s v="3505 S Kennedy Dr"/>
    <s v="Ridgefield"/>
    <s v="WA"/>
    <s v="720"/>
    <x v="1"/>
    <x v="1"/>
    <x v="3"/>
    <m/>
    <x v="5"/>
    <n v="667.68"/>
    <n v="26"/>
    <n v="1"/>
    <x v="0"/>
    <x v="0"/>
    <x v="6"/>
  </r>
  <r>
    <s v="3592718"/>
    <x v="1"/>
    <s v="Lennar Northwest Inc(CRM)"/>
    <s v="3520 S Kennedy Dr"/>
    <s v="Ridgefield"/>
    <s v="WA"/>
    <s v="720"/>
    <x v="1"/>
    <x v="1"/>
    <x v="3"/>
    <m/>
    <x v="5"/>
    <n v="667.68"/>
    <n v="26"/>
    <n v="1"/>
    <x v="0"/>
    <x v="0"/>
    <x v="6"/>
  </r>
  <r>
    <s v="3592719"/>
    <x v="1"/>
    <s v="Lennar Northwest Inc(CRM)"/>
    <s v="3521 S Kennedy Dr"/>
    <s v="Ridgefield"/>
    <s v="WA"/>
    <s v="720"/>
    <x v="1"/>
    <x v="1"/>
    <x v="3"/>
    <m/>
    <x v="5"/>
    <n v="667.68"/>
    <n v="26"/>
    <n v="1"/>
    <x v="0"/>
    <x v="0"/>
    <x v="6"/>
  </r>
  <r>
    <s v="3592721"/>
    <x v="1"/>
    <s v="Lennar Northwest Inc(CRM)"/>
    <s v="3606 S Kennedy Dr"/>
    <s v="Ridgefield"/>
    <s v="WA"/>
    <s v="720"/>
    <x v="1"/>
    <x v="1"/>
    <x v="3"/>
    <m/>
    <x v="5"/>
    <n v="668.81"/>
    <n v="32"/>
    <n v="1"/>
    <x v="0"/>
    <x v="0"/>
    <x v="6"/>
  </r>
  <r>
    <s v="3592723"/>
    <x v="1"/>
    <s v="Lennar Northwest Inc(CRM)"/>
    <s v="3617 S Kennedy Dr"/>
    <s v="Ridgefield"/>
    <s v="WA"/>
    <s v="720"/>
    <x v="1"/>
    <x v="1"/>
    <x v="3"/>
    <m/>
    <x v="5"/>
    <n v="668.81"/>
    <n v="32"/>
    <n v="1"/>
    <x v="0"/>
    <x v="0"/>
    <x v="6"/>
  </r>
  <r>
    <s v="3592737"/>
    <x v="1"/>
    <s v="Evergreen Homes NW LLC(G1F)"/>
    <s v="2225 S Royal Ct"/>
    <s v="Ridgefield"/>
    <s v="WA"/>
    <s v="720"/>
    <x v="1"/>
    <x v="1"/>
    <x v="3"/>
    <m/>
    <x v="5"/>
    <n v="700.92"/>
    <n v="26"/>
    <n v="1"/>
    <x v="0"/>
    <x v="0"/>
    <x v="6"/>
  </r>
  <r>
    <s v="3592743"/>
    <x v="1"/>
    <s v="Pacific Lifestyle Homes(CRM)"/>
    <s v="11417 NE 68 Ct"/>
    <s v="Vancouver"/>
    <s v="WA"/>
    <s v="720"/>
    <x v="1"/>
    <x v="1"/>
    <x v="3"/>
    <m/>
    <x v="5"/>
    <n v="667.48"/>
    <n v="25"/>
    <n v="1"/>
    <x v="0"/>
    <x v="0"/>
    <x v="6"/>
  </r>
  <r>
    <s v="3592744"/>
    <x v="1"/>
    <s v="D R Horton Inc Portland(G1F)"/>
    <s v="9342 N Alder St"/>
    <s v="Camas"/>
    <s v="WA"/>
    <s v="720"/>
    <x v="1"/>
    <x v="1"/>
    <x v="3"/>
    <m/>
    <x v="5"/>
    <n v="669.2"/>
    <n v="34"/>
    <n v="1"/>
    <x v="0"/>
    <x v="0"/>
    <x v="6"/>
  </r>
  <r>
    <s v="3592746"/>
    <x v="1"/>
    <s v="D R Horton Inc Portland(G1F)"/>
    <s v="9354 N Alder St"/>
    <s v="Camas"/>
    <s v="WA"/>
    <s v="720"/>
    <x v="1"/>
    <x v="1"/>
    <x v="3"/>
    <m/>
    <x v="5"/>
    <n v="669.39"/>
    <n v="35"/>
    <n v="1"/>
    <x v="0"/>
    <x v="0"/>
    <x v="6"/>
  </r>
  <r>
    <s v="3592777"/>
    <x v="1"/>
    <s v="Krenzler Homes Inc(G1F)"/>
    <s v="211 NE 28th St"/>
    <s v="Battle Ground"/>
    <s v="WA"/>
    <s v="720"/>
    <x v="1"/>
    <x v="1"/>
    <x v="3"/>
    <m/>
    <x v="5"/>
    <n v="701.76"/>
    <n v="54"/>
    <n v="1"/>
    <x v="0"/>
    <x v="0"/>
    <x v="6"/>
  </r>
  <r>
    <s v="3592785"/>
    <x v="1"/>
    <s v="Cedars Construction LLC(G1F)"/>
    <s v="7471 S 13th St"/>
    <s v="Ridgefield"/>
    <s v="WA"/>
    <s v="720"/>
    <x v="1"/>
    <x v="1"/>
    <x v="3"/>
    <m/>
    <x v="5"/>
    <n v="666.72"/>
    <n v="21"/>
    <n v="1"/>
    <x v="0"/>
    <x v="0"/>
    <x v="6"/>
  </r>
  <r>
    <s v="3592786"/>
    <x v="1"/>
    <s v="Cedars Construction LLC(G1F)"/>
    <s v="7375 S 13th St"/>
    <s v="Ridgefield"/>
    <s v="WA"/>
    <s v="720"/>
    <x v="1"/>
    <x v="1"/>
    <x v="3"/>
    <m/>
    <x v="5"/>
    <n v="666.72"/>
    <n v="21"/>
    <n v="1"/>
    <x v="0"/>
    <x v="0"/>
    <x v="6"/>
  </r>
  <r>
    <s v="3592788"/>
    <x v="1"/>
    <s v="Cedars Construction LLC(G1F)"/>
    <s v="7333 S 13th St"/>
    <s v="Ridgefield"/>
    <s v="WA"/>
    <s v="720"/>
    <x v="1"/>
    <x v="1"/>
    <x v="3"/>
    <m/>
    <x v="5"/>
    <n v="667.48"/>
    <n v="25"/>
    <n v="1"/>
    <x v="0"/>
    <x v="0"/>
    <x v="6"/>
  </r>
  <r>
    <s v="3592819"/>
    <x v="1"/>
    <s v="MCM of Washington Inc.(G1F)"/>
    <s v="8518 N 1st St"/>
    <s v="Ridgefield"/>
    <s v="WA"/>
    <s v="720"/>
    <x v="1"/>
    <x v="1"/>
    <x v="3"/>
    <m/>
    <x v="5"/>
    <n v="701.29"/>
    <n v="28"/>
    <n v="1"/>
    <x v="0"/>
    <x v="0"/>
    <x v="6"/>
  </r>
  <r>
    <s v="3592822"/>
    <x v="1"/>
    <s v="Ginn Homes LLC(G1F)"/>
    <s v="13724 NW 7th PL"/>
    <s v="Vancouver"/>
    <s v="WA"/>
    <s v="720"/>
    <x v="1"/>
    <x v="1"/>
    <x v="3"/>
    <m/>
    <x v="5"/>
    <n v="699.18"/>
    <n v="17"/>
    <n v="1"/>
    <x v="0"/>
    <x v="0"/>
    <x v="6"/>
  </r>
  <r>
    <s v="3592823"/>
    <x v="1"/>
    <s v="Ginn Homes LLC(G1F)"/>
    <s v="13720 NW 7th PL"/>
    <s v="Vancouver"/>
    <s v="WA"/>
    <s v="720"/>
    <x v="1"/>
    <x v="1"/>
    <x v="3"/>
    <m/>
    <x v="5"/>
    <n v="699.18"/>
    <n v="17"/>
    <n v="1"/>
    <x v="0"/>
    <x v="0"/>
    <x v="6"/>
  </r>
  <r>
    <s v="3592874"/>
    <x v="1"/>
    <s v="Urban Northwest Homes LLC(G1F)"/>
    <s v="13518 NE 107th St"/>
    <s v="Vancouver"/>
    <s v="WA"/>
    <s v="720"/>
    <x v="1"/>
    <x v="1"/>
    <x v="3"/>
    <m/>
    <x v="5"/>
    <n v="663.96"/>
    <n v="29"/>
    <n v="1"/>
    <x v="0"/>
    <x v="0"/>
    <x v="6"/>
  </r>
  <r>
    <s v="3592875"/>
    <x v="1"/>
    <s v="Urban Northwest Homes LLC(G1F)"/>
    <s v="13516 NE 107th St"/>
    <s v="Vancouver"/>
    <s v="WA"/>
    <s v="720"/>
    <x v="1"/>
    <x v="1"/>
    <x v="3"/>
    <m/>
    <x v="5"/>
    <n v="663.58"/>
    <n v="27"/>
    <n v="1"/>
    <x v="0"/>
    <x v="0"/>
    <x v="6"/>
  </r>
  <r>
    <s v="3592916"/>
    <x v="1"/>
    <s v="Quail Homes(G1F)"/>
    <s v="2012 SE 15th St"/>
    <s v="Battle Ground"/>
    <s v="WA"/>
    <s v="720"/>
    <x v="1"/>
    <x v="1"/>
    <x v="3"/>
    <m/>
    <x v="5"/>
    <n v="695.84"/>
    <n v="23"/>
    <n v="1"/>
    <x v="0"/>
    <x v="0"/>
    <x v="6"/>
  </r>
  <r>
    <s v="3592932"/>
    <x v="1"/>
    <s v="D R Horton Inc Portland(CAG)"/>
    <s v="2723 S Cherry Grove Way"/>
    <s v="Ridgefield"/>
    <s v="WA"/>
    <s v="720"/>
    <x v="1"/>
    <x v="1"/>
    <x v="3"/>
    <m/>
    <x v="5"/>
    <n v="669.77"/>
    <n v="37"/>
    <n v="1"/>
    <x v="0"/>
    <x v="0"/>
    <x v="6"/>
  </r>
  <r>
    <s v="3592933"/>
    <x v="1"/>
    <s v="D R Horton Inc Portland(CAG)"/>
    <s v="2735 S Cherry Grove Way"/>
    <s v="Ridgefield"/>
    <s v="WA"/>
    <s v="720"/>
    <x v="1"/>
    <x v="1"/>
    <x v="3"/>
    <m/>
    <x v="5"/>
    <n v="916.68"/>
    <n v="34"/>
    <n v="1"/>
    <x v="0"/>
    <x v="0"/>
    <x v="6"/>
  </r>
  <r>
    <s v="3592934"/>
    <x v="1"/>
    <s v="D R Horton Inc Portland(CAG)"/>
    <s v="2715 S Cherry Grove Way"/>
    <s v="Ridgefield"/>
    <s v="WA"/>
    <s v="720"/>
    <x v="1"/>
    <x v="1"/>
    <x v="3"/>
    <m/>
    <x v="5"/>
    <n v="882.79"/>
    <n v="30"/>
    <n v="1"/>
    <x v="0"/>
    <x v="0"/>
    <x v="6"/>
  </r>
  <r>
    <s v="3592935"/>
    <x v="1"/>
    <s v="D R Horton Inc Portland(CAG)"/>
    <s v="2647 S Cherry Grove Way"/>
    <s v="Ridgefield"/>
    <s v="WA"/>
    <s v="720"/>
    <x v="1"/>
    <x v="1"/>
    <x v="3"/>
    <m/>
    <x v="5"/>
    <n v="669.77"/>
    <n v="37"/>
    <n v="1"/>
    <x v="0"/>
    <x v="0"/>
    <x v="6"/>
  </r>
  <r>
    <s v="3592936"/>
    <x v="1"/>
    <s v="D R Horton Inc Portland(CAG)"/>
    <s v="2646 S Cherry Grove Way"/>
    <s v="Ridgefield"/>
    <s v="WA"/>
    <s v="720"/>
    <x v="1"/>
    <x v="1"/>
    <x v="3"/>
    <m/>
    <x v="5"/>
    <n v="669.01"/>
    <n v="33"/>
    <n v="1"/>
    <x v="0"/>
    <x v="0"/>
    <x v="6"/>
  </r>
  <r>
    <s v="3592937"/>
    <x v="1"/>
    <s v="D R Horton Inc Portland(CAG)"/>
    <s v="2634 S Cherry Grove Way"/>
    <s v="Ridgefield"/>
    <s v="WA"/>
    <s v="720"/>
    <x v="1"/>
    <x v="1"/>
    <x v="3"/>
    <m/>
    <x v="5"/>
    <n v="669.01"/>
    <n v="33"/>
    <n v="1"/>
    <x v="0"/>
    <x v="0"/>
    <x v="6"/>
  </r>
  <r>
    <s v="3592939"/>
    <x v="1"/>
    <s v="D R Horton Inc Portland(CAG)"/>
    <s v="2635 S Cherry Grove Way"/>
    <s v="Ridgefield"/>
    <s v="WA"/>
    <s v="720"/>
    <x v="1"/>
    <x v="1"/>
    <x v="3"/>
    <m/>
    <x v="5"/>
    <n v="669.77"/>
    <n v="37"/>
    <n v="1"/>
    <x v="0"/>
    <x v="0"/>
    <x v="6"/>
  </r>
  <r>
    <s v="3592940"/>
    <x v="1"/>
    <s v="Pacific Lifestyle Homes(G1F)"/>
    <s v="16124 NE 9th Way"/>
    <s v="Vancouver"/>
    <s v="WA"/>
    <s v="720"/>
    <x v="1"/>
    <x v="1"/>
    <x v="3"/>
    <m/>
    <x v="5"/>
    <n v="699.57"/>
    <n v="19"/>
    <n v="1"/>
    <x v="0"/>
    <x v="0"/>
    <x v="6"/>
  </r>
  <r>
    <s v="3592962"/>
    <x v="1"/>
    <s v="Whipple Creek Village LLC(CAG)"/>
    <s v="17333 SE 18th St"/>
    <s v="Vancouver"/>
    <s v="WA"/>
    <s v="720"/>
    <x v="1"/>
    <x v="1"/>
    <x v="3"/>
    <m/>
    <x v="5"/>
    <n v="701.67"/>
    <n v="30"/>
    <n v="1"/>
    <x v="0"/>
    <x v="0"/>
    <x v="6"/>
  </r>
  <r>
    <s v="3593030"/>
    <x v="1"/>
    <s v="Helmes Inc(G1F)"/>
    <s v="13110 NE 61st Ave"/>
    <s v="Vancouver"/>
    <s v="WA"/>
    <s v="720"/>
    <x v="1"/>
    <x v="1"/>
    <x v="3"/>
    <m/>
    <x v="5"/>
    <n v="666.91"/>
    <n v="22"/>
    <n v="1"/>
    <x v="0"/>
    <x v="0"/>
    <x v="6"/>
  </r>
  <r>
    <s v="3593031"/>
    <x v="1"/>
    <s v="Cedar Ridge Homes(CAG)"/>
    <s v="1900 NW 26th Ave"/>
    <s v="Battle Ground"/>
    <s v="WA"/>
    <s v="720"/>
    <x v="1"/>
    <x v="1"/>
    <x v="3"/>
    <m/>
    <x v="5"/>
    <n v="699.47"/>
    <n v="42"/>
    <n v="1"/>
    <x v="0"/>
    <x v="0"/>
    <x v="6"/>
  </r>
  <r>
    <s v="3593138"/>
    <x v="1"/>
    <s v="MCM of Washington Inc.(MRE)"/>
    <s v="1006 NE 12th Cir"/>
    <s v="Battle Ground"/>
    <s v="WA"/>
    <s v="720"/>
    <x v="1"/>
    <x v="1"/>
    <x v="3"/>
    <m/>
    <x v="5"/>
    <n v="667.1"/>
    <n v="23"/>
    <n v="1"/>
    <x v="0"/>
    <x v="0"/>
    <x v="6"/>
  </r>
  <r>
    <s v="3593139"/>
    <x v="1"/>
    <s v="MCM of Washington Inc.(MRE)"/>
    <s v="1007 NE 12th Cir"/>
    <s v="Battle Ground"/>
    <s v="WA"/>
    <s v="720"/>
    <x v="1"/>
    <x v="1"/>
    <x v="3"/>
    <m/>
    <x v="5"/>
    <n v="663.01"/>
    <n v="24"/>
    <n v="1"/>
    <x v="0"/>
    <x v="0"/>
    <x v="6"/>
  </r>
  <r>
    <s v="3593203"/>
    <x v="1"/>
    <s v="NW Elite Homes Corp(CAG)"/>
    <s v="2370 N R St"/>
    <s v="Washougal"/>
    <s v="WA"/>
    <s v="720"/>
    <x v="1"/>
    <x v="1"/>
    <x v="3"/>
    <m/>
    <x v="5"/>
    <n v="699.95"/>
    <n v="21"/>
    <n v="1"/>
    <x v="0"/>
    <x v="0"/>
    <x v="6"/>
  </r>
  <r>
    <s v="3593252"/>
    <x v="1"/>
    <s v="David Weekley Homes(G1F)"/>
    <s v="7610 NE 173rd Pl"/>
    <s v="Vancouver"/>
    <s v="WA"/>
    <s v="720"/>
    <x v="1"/>
    <x v="1"/>
    <x v="3"/>
    <m/>
    <x v="5"/>
    <n v="662.63"/>
    <n v="22"/>
    <n v="1"/>
    <x v="0"/>
    <x v="0"/>
    <x v="6"/>
  </r>
  <r>
    <s v="3593260"/>
    <x v="1"/>
    <s v="Pacific Lifestyle Homes(G1F)"/>
    <s v="16115 NE 8th St"/>
    <s v="Vancouver"/>
    <s v="WA"/>
    <s v="720"/>
    <x v="1"/>
    <x v="1"/>
    <x v="3"/>
    <m/>
    <x v="5"/>
    <n v="699.57"/>
    <n v="19"/>
    <n v="1"/>
    <x v="0"/>
    <x v="0"/>
    <x v="6"/>
  </r>
  <r>
    <s v="3593270"/>
    <x v="1"/>
    <s v="MCM of Washington Inc.(G1F)"/>
    <s v="1624 NE 170th Cir"/>
    <s v="Ridgefield"/>
    <s v="WA"/>
    <s v="720"/>
    <x v="1"/>
    <x v="1"/>
    <x v="3"/>
    <m/>
    <x v="5"/>
    <n v="698.15"/>
    <n v="25"/>
    <n v="1"/>
    <x v="0"/>
    <x v="0"/>
    <x v="6"/>
  </r>
  <r>
    <s v="3593271"/>
    <x v="1"/>
    <s v="MCM of Washington Inc.(G1F)"/>
    <s v="1620 NE 170th Cir"/>
    <s v="Ridgefield"/>
    <s v="WA"/>
    <s v="720"/>
    <x v="1"/>
    <x v="1"/>
    <x v="3"/>
    <m/>
    <x v="5"/>
    <n v="698.15"/>
    <n v="25"/>
    <n v="1"/>
    <x v="0"/>
    <x v="0"/>
    <x v="6"/>
  </r>
  <r>
    <s v="3593272"/>
    <x v="1"/>
    <s v="MCM of Washington Inc.(G1F)"/>
    <s v="5754 N 86th Cir"/>
    <s v="Camas"/>
    <s v="WA"/>
    <s v="720"/>
    <x v="1"/>
    <x v="1"/>
    <x v="3"/>
    <m/>
    <x v="5"/>
    <n v="703.01"/>
    <n v="37"/>
    <n v="1"/>
    <x v="0"/>
    <x v="0"/>
    <x v="6"/>
  </r>
  <r>
    <s v="3593416"/>
    <x v="1"/>
    <s v="Pahlisch Homes Inc(G1F)"/>
    <s v="10002 NE 133rd Ave"/>
    <s v="Vancouver"/>
    <s v="WA"/>
    <s v="720"/>
    <x v="1"/>
    <x v="1"/>
    <x v="3"/>
    <m/>
    <x v="5"/>
    <n v="665.42"/>
    <n v="27"/>
    <n v="1"/>
    <x v="0"/>
    <x v="0"/>
    <x v="6"/>
  </r>
  <r>
    <s v="3593417"/>
    <x v="1"/>
    <s v="Pahlisch Homes Inc(G1F)"/>
    <s v="10003 NE 132nd Ave"/>
    <s v="Vancouver"/>
    <s v="WA"/>
    <s v="720"/>
    <x v="1"/>
    <x v="1"/>
    <x v="3"/>
    <m/>
    <x v="5"/>
    <n v="663.89"/>
    <n v="19"/>
    <n v="1"/>
    <x v="0"/>
    <x v="0"/>
    <x v="6"/>
  </r>
  <r>
    <s v="3593418"/>
    <x v="1"/>
    <s v="Pahlisch Homes Inc(G1F)"/>
    <s v="10104 NE 133rd Ave"/>
    <s v="Vancouver"/>
    <s v="WA"/>
    <s v="720"/>
    <x v="1"/>
    <x v="1"/>
    <x v="3"/>
    <m/>
    <x v="5"/>
    <n v="665.99"/>
    <n v="30"/>
    <n v="1"/>
    <x v="0"/>
    <x v="0"/>
    <x v="6"/>
  </r>
  <r>
    <s v="3593420"/>
    <x v="1"/>
    <s v="Pahlisch Homes Inc(G1F)"/>
    <s v="10104 NE 132nd Ave"/>
    <s v="Vancouver"/>
    <s v="WA"/>
    <s v="720"/>
    <x v="1"/>
    <x v="1"/>
    <x v="3"/>
    <m/>
    <x v="5"/>
    <n v="664.27"/>
    <n v="21"/>
    <n v="1"/>
    <x v="0"/>
    <x v="0"/>
    <x v="6"/>
  </r>
  <r>
    <s v="3593422"/>
    <x v="1"/>
    <s v="Pahlisch Homes Inc(G1F)"/>
    <s v="10108 NE 132nd Ave"/>
    <s v="Vancouver"/>
    <s v="WA"/>
    <s v="720"/>
    <x v="1"/>
    <x v="1"/>
    <x v="3"/>
    <m/>
    <x v="5"/>
    <n v="663.89"/>
    <n v="19"/>
    <n v="1"/>
    <x v="0"/>
    <x v="0"/>
    <x v="6"/>
  </r>
  <r>
    <s v="3593423"/>
    <x v="1"/>
    <s v="Pahlisch Homes Inc(G1F)"/>
    <s v="10005 NE 132nd Ave"/>
    <s v="Vancouver"/>
    <s v="WA"/>
    <s v="720"/>
    <x v="1"/>
    <x v="1"/>
    <x v="3"/>
    <m/>
    <x v="5"/>
    <n v="665.99"/>
    <n v="30"/>
    <n v="1"/>
    <x v="0"/>
    <x v="0"/>
    <x v="6"/>
  </r>
  <r>
    <s v="3593433"/>
    <x v="1"/>
    <s v="D R Horton Inc Portland(G1F)"/>
    <s v="3629 NE Quince Way"/>
    <s v="Camas"/>
    <s v="WA"/>
    <s v="720"/>
    <x v="1"/>
    <x v="1"/>
    <x v="3"/>
    <m/>
    <x v="5"/>
    <n v="670.78"/>
    <n v="55"/>
    <n v="1"/>
    <x v="0"/>
    <x v="0"/>
    <x v="6"/>
  </r>
  <r>
    <s v="3593434"/>
    <x v="1"/>
    <s v="D R Horton Inc Portland(G1F)"/>
    <s v="3636 NE Quince Way"/>
    <s v="Camas"/>
    <s v="WA"/>
    <s v="720"/>
    <x v="1"/>
    <x v="1"/>
    <x v="3"/>
    <m/>
    <x v="5"/>
    <n v="665.8"/>
    <n v="29"/>
    <n v="1"/>
    <x v="0"/>
    <x v="0"/>
    <x v="6"/>
  </r>
  <r>
    <s v="3593456"/>
    <x v="1"/>
    <s v="LGI Homes Oregon LLC(G1F)"/>
    <s v="10906 NE 120th Ave"/>
    <s v="Vancouver"/>
    <s v="WA"/>
    <s v="720"/>
    <x v="1"/>
    <x v="1"/>
    <x v="3"/>
    <m/>
    <x v="5"/>
    <n v="693.1"/>
    <n v="22"/>
    <n v="1"/>
    <x v="0"/>
    <x v="0"/>
    <x v="6"/>
  </r>
  <r>
    <s v="3593457"/>
    <x v="1"/>
    <s v="LGI Homes Oregon LLC(G1F)"/>
    <s v="10904 NE 120th Ave"/>
    <s v="Vancouver"/>
    <s v="WA"/>
    <s v="720"/>
    <x v="1"/>
    <x v="1"/>
    <x v="3"/>
    <m/>
    <x v="5"/>
    <n v="693.67"/>
    <n v="25"/>
    <n v="1"/>
    <x v="0"/>
    <x v="0"/>
    <x v="6"/>
  </r>
  <r>
    <s v="3593458"/>
    <x v="1"/>
    <s v="LGI Homes Oregon LLC(G1F)"/>
    <s v="10902 NE 120th Ave"/>
    <s v="Vancouver"/>
    <s v="WA"/>
    <s v="720"/>
    <x v="1"/>
    <x v="1"/>
    <x v="3"/>
    <m/>
    <x v="5"/>
    <n v="660.77"/>
    <n v="25"/>
    <n v="1"/>
    <x v="0"/>
    <x v="0"/>
    <x v="6"/>
  </r>
  <r>
    <s v="3593459"/>
    <x v="1"/>
    <s v="LGI Homes Oregon LLC(G1F)"/>
    <s v="10900 NE 120th Ave"/>
    <s v="Vancouver"/>
    <s v="WA"/>
    <s v="720"/>
    <x v="1"/>
    <x v="1"/>
    <x v="3"/>
    <m/>
    <x v="5"/>
    <n v="692.72"/>
    <n v="20"/>
    <n v="1"/>
    <x v="0"/>
    <x v="0"/>
    <x v="6"/>
  </r>
  <r>
    <s v="3593460"/>
    <x v="1"/>
    <s v="LGI Homes Oregon LLC(G1F)"/>
    <s v="10910 NE 120th Ave"/>
    <s v="Vancouver"/>
    <s v="WA"/>
    <s v="720"/>
    <x v="1"/>
    <x v="1"/>
    <x v="3"/>
    <m/>
    <x v="5"/>
    <n v="694.63"/>
    <n v="30"/>
    <n v="1"/>
    <x v="0"/>
    <x v="0"/>
    <x v="6"/>
  </r>
  <r>
    <s v="3593483"/>
    <x v="1"/>
    <s v="North Columbia Homes(CAG)"/>
    <s v="9808 NE 157th Ct"/>
    <s v="Vancouver"/>
    <s v="WA"/>
    <s v="720"/>
    <x v="1"/>
    <x v="1"/>
    <x v="3"/>
    <m/>
    <x v="5"/>
    <n v="660.97"/>
    <n v="26"/>
    <n v="1"/>
    <x v="0"/>
    <x v="0"/>
    <x v="6"/>
  </r>
  <r>
    <s v="3593486"/>
    <x v="1"/>
    <s v="Pacific Lifestyle Homes(J2R)"/>
    <s v="8411 NE 165th Ave"/>
    <s v="Vancouver"/>
    <s v="WA"/>
    <s v="720"/>
    <x v="1"/>
    <x v="1"/>
    <x v="3"/>
    <m/>
    <x v="5"/>
    <n v="692.72"/>
    <n v="20"/>
    <n v="1"/>
    <x v="0"/>
    <x v="0"/>
    <x v="6"/>
  </r>
  <r>
    <s v="3593492"/>
    <x v="1"/>
    <s v="Pacific Lifestyle Homes(J2R)"/>
    <s v="8404 NE 166th Ave"/>
    <s v="Vancouver"/>
    <s v="WA"/>
    <s v="720"/>
    <x v="1"/>
    <x v="1"/>
    <x v="3"/>
    <m/>
    <x v="5"/>
    <n v="692.91"/>
    <n v="21"/>
    <n v="1"/>
    <x v="0"/>
    <x v="0"/>
    <x v="6"/>
  </r>
  <r>
    <s v="3593532"/>
    <x v="1"/>
    <s v="Ginn Homes LLC(J2R)"/>
    <s v="13716 NW 7th Ave"/>
    <s v="Vancouver"/>
    <s v="WA"/>
    <s v="720"/>
    <x v="1"/>
    <x v="1"/>
    <x v="3"/>
    <m/>
    <x v="5"/>
    <n v="696.81"/>
    <n v="18"/>
    <n v="1"/>
    <x v="0"/>
    <x v="0"/>
    <x v="6"/>
  </r>
  <r>
    <s v="3593534"/>
    <x v="1"/>
    <s v="Ginn Homes LLC(J2R)"/>
    <s v="13712 NW 7th Ave"/>
    <s v="Vancouver"/>
    <s v="WA"/>
    <s v="720"/>
    <x v="1"/>
    <x v="1"/>
    <x v="3"/>
    <m/>
    <x v="5"/>
    <n v="696.81"/>
    <n v="18"/>
    <n v="1"/>
    <x v="0"/>
    <x v="0"/>
    <x v="6"/>
  </r>
  <r>
    <s v="3593542"/>
    <x v="1"/>
    <s v="Kingston Homes LLC(G1F)"/>
    <s v="8105 NE 182nd Pl"/>
    <s v="Vancouver"/>
    <s v="WA"/>
    <s v="720"/>
    <x v="1"/>
    <x v="1"/>
    <x v="3"/>
    <m/>
    <x v="5"/>
    <n v="661.54"/>
    <n v="29"/>
    <n v="1"/>
    <x v="0"/>
    <x v="0"/>
    <x v="6"/>
  </r>
  <r>
    <s v="3593567"/>
    <x v="1"/>
    <s v="MCM of Washington Inc.(G1F)"/>
    <s v="1610 NE Oriole Ct"/>
    <s v="Camas"/>
    <s v="WA"/>
    <s v="720"/>
    <x v="1"/>
    <x v="1"/>
    <x v="3"/>
    <m/>
    <x v="5"/>
    <n v="666.37"/>
    <n v="32"/>
    <n v="1"/>
    <x v="0"/>
    <x v="0"/>
    <x v="6"/>
  </r>
  <r>
    <s v="3593626"/>
    <x v="1"/>
    <s v="JB Homes LLC(CAG)"/>
    <s v="622 E Tanoak Ave"/>
    <s v="La Center"/>
    <s v="WA"/>
    <s v="720"/>
    <x v="1"/>
    <x v="1"/>
    <x v="3"/>
    <m/>
    <x v="5"/>
    <n v="665.72"/>
    <n v="25"/>
    <n v="1"/>
    <x v="0"/>
    <x v="0"/>
    <x v="6"/>
  </r>
  <r>
    <s v="3593630"/>
    <x v="1"/>
    <s v="JB Homes LLC(CAG)"/>
    <s v="2212 E 6th St"/>
    <s v="La Center"/>
    <s v="WA"/>
    <s v="720"/>
    <x v="1"/>
    <x v="1"/>
    <x v="3"/>
    <m/>
    <x v="5"/>
    <n v="664.41"/>
    <n v="19"/>
    <n v="1"/>
    <x v="0"/>
    <x v="0"/>
    <x v="6"/>
  </r>
  <r>
    <s v="3593634"/>
    <x v="1"/>
    <s v="MCM of Washington Inc.(CAG)"/>
    <s v="10702 NE 100th Ct"/>
    <s v="Vancouver"/>
    <s v="WA"/>
    <s v="720"/>
    <x v="1"/>
    <x v="1"/>
    <x v="3"/>
    <m/>
    <x v="5"/>
    <n v="665.42"/>
    <n v="27"/>
    <n v="1"/>
    <x v="0"/>
    <x v="0"/>
    <x v="6"/>
  </r>
  <r>
    <s v="3593648"/>
    <x v="1"/>
    <s v="MCM of Washington Inc.(CAG)"/>
    <s v="1116 NE 11th Pl"/>
    <s v="Battle Ground"/>
    <s v="WA"/>
    <s v="720"/>
    <x v="1"/>
    <x v="1"/>
    <x v="3"/>
    <m/>
    <x v="5"/>
    <n v="666.95"/>
    <n v="35"/>
    <n v="1"/>
    <x v="0"/>
    <x v="0"/>
    <x v="6"/>
  </r>
  <r>
    <s v="3593652"/>
    <x v="1"/>
    <s v="MCM of Washington Inc.(CAG)"/>
    <s v="1015 NE 13th St"/>
    <s v="Battle Ground"/>
    <s v="WA"/>
    <s v="720"/>
    <x v="1"/>
    <x v="1"/>
    <x v="3"/>
    <m/>
    <x v="5"/>
    <n v="666.37"/>
    <n v="32"/>
    <n v="1"/>
    <x v="0"/>
    <x v="0"/>
    <x v="6"/>
  </r>
  <r>
    <s v="3593666"/>
    <x v="1"/>
    <s v="David Weekley Homes(G1F)"/>
    <s v="201 NW 116th St"/>
    <s v="Vancouver"/>
    <s v="WA"/>
    <s v="720"/>
    <x v="1"/>
    <x v="1"/>
    <x v="3"/>
    <m/>
    <x v="5"/>
    <n v="699.69"/>
    <n v="33"/>
    <n v="1"/>
    <x v="0"/>
    <x v="0"/>
    <x v="4"/>
  </r>
  <r>
    <s v="3593682"/>
    <x v="1"/>
    <s v="Ginn Homes LLC(G1F)"/>
    <s v="1720 NE 146th St"/>
    <s v="Vancouver"/>
    <s v="WA"/>
    <s v="720"/>
    <x v="1"/>
    <x v="1"/>
    <x v="3"/>
    <m/>
    <x v="5"/>
    <n v="920.08"/>
    <n v="33"/>
    <n v="1"/>
    <x v="0"/>
    <x v="0"/>
    <x v="6"/>
  </r>
  <r>
    <s v="3593686"/>
    <x v="1"/>
    <s v="Ginn Homes LLC(G1F)"/>
    <s v="1717 NE 146th St"/>
    <s v="Vancouver"/>
    <s v="WA"/>
    <s v="720"/>
    <x v="1"/>
    <x v="1"/>
    <x v="3"/>
    <m/>
    <x v="5"/>
    <n v="920.08"/>
    <n v="33"/>
    <n v="1"/>
    <x v="0"/>
    <x v="0"/>
    <x v="6"/>
  </r>
  <r>
    <s v="3593693"/>
    <x v="1"/>
    <s v="Helmes Inc(G1F)"/>
    <s v="2521 NE 9th Ave"/>
    <s v="Battle Ground"/>
    <s v="WA"/>
    <s v="720"/>
    <x v="1"/>
    <x v="1"/>
    <x v="3"/>
    <m/>
    <x v="5"/>
    <n v="671.54"/>
    <n v="59"/>
    <n v="1"/>
    <x v="0"/>
    <x v="0"/>
    <x v="6"/>
  </r>
  <r>
    <s v="3593694"/>
    <x v="1"/>
    <s v="Helmes Inc(G1F)"/>
    <s v="1706 S Farm View Loop"/>
    <s v="Ridgefield"/>
    <s v="WA"/>
    <s v="720"/>
    <x v="1"/>
    <x v="1"/>
    <x v="3"/>
    <m/>
    <x v="5"/>
    <n v="843.66"/>
    <n v="21"/>
    <n v="1"/>
    <x v="0"/>
    <x v="0"/>
    <x v="6"/>
  </r>
  <r>
    <s v="3593767"/>
    <x v="1"/>
    <s v="Manor Homes Washington Inc(CAG)"/>
    <s v="9807 NE 112th Cir"/>
    <s v="Vancouver"/>
    <s v="WA"/>
    <s v="720"/>
    <x v="1"/>
    <x v="1"/>
    <x v="3"/>
    <m/>
    <x v="5"/>
    <n v="702.18"/>
    <n v="46"/>
    <n v="1"/>
    <x v="0"/>
    <x v="0"/>
    <x v="6"/>
  </r>
  <r>
    <s v="3593776"/>
    <x v="1"/>
    <s v="Whipple Creek Village LLC(G1F)"/>
    <s v="1814 NE 174th St"/>
    <s v="Ridgefield"/>
    <s v="WA"/>
    <s v="720"/>
    <x v="1"/>
    <x v="1"/>
    <x v="3"/>
    <m/>
    <x v="5"/>
    <n v="703.9"/>
    <n v="55"/>
    <n v="1"/>
    <x v="0"/>
    <x v="0"/>
    <x v="6"/>
  </r>
  <r>
    <s v="3593778"/>
    <x v="1"/>
    <s v="Whipple Creek Village LLC(G1F)"/>
    <s v="1810 NE 174th St"/>
    <s v="Ridgefield"/>
    <s v="WA"/>
    <s v="720"/>
    <x v="1"/>
    <x v="1"/>
    <x v="3"/>
    <m/>
    <x v="5"/>
    <n v="702.38"/>
    <n v="47"/>
    <n v="1"/>
    <x v="0"/>
    <x v="0"/>
    <x v="6"/>
  </r>
  <r>
    <s v="3593793"/>
    <x v="1"/>
    <s v="Pacific Lifestyle Homes(G1F)"/>
    <s v="5810 NE 132nd St"/>
    <s v="Vancouver"/>
    <s v="WA"/>
    <s v="720"/>
    <x v="1"/>
    <x v="1"/>
    <x v="3"/>
    <m/>
    <x v="5"/>
    <n v="697.77"/>
    <n v="23"/>
    <n v="1"/>
    <x v="0"/>
    <x v="0"/>
    <x v="6"/>
  </r>
  <r>
    <s v="3593872"/>
    <x v="1"/>
    <s v="Cascade West Development(CAG)"/>
    <s v="2051 NW 33rd Way"/>
    <s v="Camas"/>
    <s v="WA"/>
    <s v="720"/>
    <x v="1"/>
    <x v="1"/>
    <x v="3"/>
    <m/>
    <x v="5"/>
    <n v="665.23"/>
    <n v="26"/>
    <n v="1"/>
    <x v="0"/>
    <x v="0"/>
    <x v="6"/>
  </r>
  <r>
    <s v="3593875"/>
    <x v="1"/>
    <s v="Aho Construction(CAG)"/>
    <s v="13111 NE 62nd Ave"/>
    <s v="Vancouver"/>
    <s v="WA"/>
    <s v="720"/>
    <x v="1"/>
    <x v="1"/>
    <x v="0"/>
    <m/>
    <x v="5"/>
    <n v="676.16"/>
    <n v="38"/>
    <n v="1"/>
    <x v="0"/>
    <x v="0"/>
    <x v="6"/>
  </r>
  <r>
    <s v="3593881"/>
    <x v="1"/>
    <s v="Cascade West Development(CAG)"/>
    <s v="2048 NW 34th Way"/>
    <s v="Camas"/>
    <s v="WA"/>
    <s v="720"/>
    <x v="1"/>
    <x v="1"/>
    <x v="3"/>
    <m/>
    <x v="5"/>
    <n v="672.82"/>
    <n v="30"/>
    <n v="1"/>
    <x v="0"/>
    <x v="0"/>
    <x v="6"/>
  </r>
  <r>
    <s v="3593883"/>
    <x v="1"/>
    <s v="Cascade West Development(CAG)"/>
    <s v="18511 NE 79th St"/>
    <s v="Vancouver"/>
    <s v="WA"/>
    <s v="720"/>
    <x v="1"/>
    <x v="1"/>
    <x v="3"/>
    <m/>
    <x v="5"/>
    <n v="660.77"/>
    <n v="25"/>
    <n v="1"/>
    <x v="0"/>
    <x v="0"/>
    <x v="6"/>
  </r>
  <r>
    <s v="3593896"/>
    <x v="1"/>
    <s v="Aho Construction(CAG)"/>
    <s v="13105 NE 62nd Ave"/>
    <s v="Vancouver"/>
    <s v="WA"/>
    <s v="720"/>
    <x v="1"/>
    <x v="1"/>
    <x v="0"/>
    <m/>
    <x v="5"/>
    <n v="675.31"/>
    <n v="36"/>
    <n v="1"/>
    <x v="0"/>
    <x v="0"/>
    <x v="6"/>
  </r>
  <r>
    <s v="3593953"/>
    <x v="1"/>
    <s v="MCM of Washington Inc.(G1F)"/>
    <s v="1616 NE 170th Cir"/>
    <s v="Ridgefield"/>
    <s v="WA"/>
    <s v="720"/>
    <x v="1"/>
    <x v="1"/>
    <x v="3"/>
    <m/>
    <x v="5"/>
    <n v="700.63"/>
    <n v="38"/>
    <n v="1"/>
    <x v="0"/>
    <x v="0"/>
    <x v="6"/>
  </r>
  <r>
    <s v="3593954"/>
    <x v="1"/>
    <s v="MCM of Washington Inc.(G1F)"/>
    <s v="16908 NE 17th Ave"/>
    <s v="Ridgefield"/>
    <s v="WA"/>
    <s v="720"/>
    <x v="1"/>
    <x v="1"/>
    <x v="3"/>
    <m/>
    <x v="5"/>
    <n v="700.45"/>
    <n v="37"/>
    <n v="1"/>
    <x v="0"/>
    <x v="0"/>
    <x v="6"/>
  </r>
  <r>
    <s v="3593955"/>
    <x v="1"/>
    <s v="MCM of Washington Inc.(G1F)"/>
    <s v="1816 NE 171st St"/>
    <s v="Ridgefield"/>
    <s v="WA"/>
    <s v="720"/>
    <x v="1"/>
    <x v="1"/>
    <x v="3"/>
    <m/>
    <x v="5"/>
    <n v="698.73"/>
    <n v="28"/>
    <n v="1"/>
    <x v="0"/>
    <x v="0"/>
    <x v="6"/>
  </r>
  <r>
    <s v="3593957"/>
    <x v="1"/>
    <s v="ADM Building LLC(G1F)"/>
    <s v="10900 NE 122nd Pl"/>
    <s v="Vancouver"/>
    <s v="WA"/>
    <s v="720"/>
    <x v="1"/>
    <x v="1"/>
    <x v="3"/>
    <m/>
    <x v="5"/>
    <n v="661.73"/>
    <n v="30"/>
    <n v="1"/>
    <x v="0"/>
    <x v="0"/>
    <x v="6"/>
  </r>
  <r>
    <s v="3593994"/>
    <x v="1"/>
    <s v="D R Horton Inc Portland(G1F)"/>
    <s v="528 NE 138th Pl"/>
    <s v="Vancouver"/>
    <s v="WA"/>
    <s v="720"/>
    <x v="1"/>
    <x v="1"/>
    <x v="3"/>
    <m/>
    <x v="5"/>
    <n v="666.52"/>
    <n v="55"/>
    <n v="1"/>
    <x v="0"/>
    <x v="0"/>
    <x v="6"/>
  </r>
  <r>
    <s v="3594064"/>
    <x v="1"/>
    <s v="Tyslyuk, Roman(CAG)"/>
    <s v="817 NE 28th Way"/>
    <s v="Battle Ground"/>
    <s v="WA"/>
    <s v="720"/>
    <x v="1"/>
    <x v="1"/>
    <x v="3"/>
    <m/>
    <x v="5"/>
    <n v="698.35"/>
    <n v="26"/>
    <n v="1"/>
    <x v="0"/>
    <x v="0"/>
    <x v="4"/>
  </r>
  <r>
    <s v="3594107"/>
    <x v="1"/>
    <s v="D R Horton Inc Portland(G1F)"/>
    <s v="532 NE 138th Pl"/>
    <s v="Vancouver"/>
    <s v="WA"/>
    <s v="720"/>
    <x v="1"/>
    <x v="1"/>
    <x v="3"/>
    <m/>
    <x v="5"/>
    <n v="666.52"/>
    <n v="55"/>
    <n v="1"/>
    <x v="0"/>
    <x v="0"/>
    <x v="6"/>
  </r>
  <r>
    <s v="3594108"/>
    <x v="1"/>
    <s v="D R Horton Inc Portland(G1F)"/>
    <s v="533 NE 138th Pl"/>
    <s v="Vancouver"/>
    <s v="WA"/>
    <s v="720"/>
    <x v="1"/>
    <x v="1"/>
    <x v="3"/>
    <m/>
    <x v="5"/>
    <n v="660.77"/>
    <n v="25"/>
    <n v="1"/>
    <x v="0"/>
    <x v="0"/>
    <x v="6"/>
  </r>
  <r>
    <s v="3594111"/>
    <x v="1"/>
    <s v="D R Horton Inc Portland(G1F)"/>
    <s v="537 NE 138th Pl"/>
    <s v="Vancouver"/>
    <s v="WA"/>
    <s v="720"/>
    <x v="1"/>
    <x v="1"/>
    <x v="3"/>
    <m/>
    <x v="5"/>
    <n v="660.2"/>
    <n v="22"/>
    <n v="1"/>
    <x v="0"/>
    <x v="0"/>
    <x v="6"/>
  </r>
  <r>
    <s v="3594113"/>
    <x v="1"/>
    <s v="D R Horton Inc Portland(G1F)"/>
    <s v="539 NE 137th Pl"/>
    <s v="Vancouver"/>
    <s v="WA"/>
    <s v="720"/>
    <x v="1"/>
    <x v="1"/>
    <x v="3"/>
    <m/>
    <x v="5"/>
    <n v="666.9"/>
    <n v="57"/>
    <n v="1"/>
    <x v="0"/>
    <x v="0"/>
    <x v="6"/>
  </r>
  <r>
    <s v="3594120"/>
    <x v="1"/>
    <s v="Toll Bros. Inc(CAG)"/>
    <s v="4037 NW 61st Ct"/>
    <s v="Camas"/>
    <s v="WA"/>
    <s v="720"/>
    <x v="1"/>
    <x v="1"/>
    <x v="0"/>
    <m/>
    <x v="5"/>
    <n v="676.57"/>
    <n v="39"/>
    <n v="1"/>
    <x v="0"/>
    <x v="0"/>
    <x v="6"/>
  </r>
  <r>
    <s v="3594131"/>
    <x v="1"/>
    <s v="D R Horton Inc Portland(G1F)"/>
    <s v="535 NE 137th Pl"/>
    <s v="Vancouver"/>
    <s v="WA"/>
    <s v="720"/>
    <x v="1"/>
    <x v="1"/>
    <x v="3"/>
    <m/>
    <x v="5"/>
    <n v="666.71"/>
    <n v="56"/>
    <n v="1"/>
    <x v="0"/>
    <x v="0"/>
    <x v="6"/>
  </r>
  <r>
    <s v="3594142"/>
    <x v="1"/>
    <s v="Cedar Ridge Homes(G1F)"/>
    <s v="1700 NW 25th Ave"/>
    <s v="Battle Ground"/>
    <s v="WA"/>
    <s v="720"/>
    <x v="1"/>
    <x v="1"/>
    <x v="0"/>
    <m/>
    <x v="5"/>
    <n v="673.66"/>
    <n v="32"/>
    <n v="1"/>
    <x v="0"/>
    <x v="0"/>
    <x v="6"/>
  </r>
  <r>
    <s v="3594159"/>
    <x v="1"/>
    <s v="Pacific Lifestyle Homes(G1F)"/>
    <s v="11507 NE 67th Ave"/>
    <s v="Vancouver"/>
    <s v="WA"/>
    <s v="720"/>
    <x v="1"/>
    <x v="1"/>
    <x v="3"/>
    <m/>
    <x v="5"/>
    <n v="697.77"/>
    <n v="23"/>
    <n v="1"/>
    <x v="0"/>
    <x v="0"/>
    <x v="6"/>
  </r>
  <r>
    <s v="3594166"/>
    <x v="1"/>
    <s v="Helmes Inc(G1F)"/>
    <s v="5412 NE 130th St"/>
    <s v="Vancouver"/>
    <s v="WA"/>
    <s v="720"/>
    <x v="1"/>
    <x v="1"/>
    <x v="3"/>
    <m/>
    <x v="5"/>
    <n v="664.46"/>
    <n v="22"/>
    <n v="1"/>
    <x v="0"/>
    <x v="0"/>
    <x v="6"/>
  </r>
  <r>
    <s v="3594256"/>
    <x v="1"/>
    <s v="Pacific Lifestyle Homes(J2R)"/>
    <s v="11402 NE 68th Ct"/>
    <s v="Vancouver"/>
    <s v="WA"/>
    <s v="720"/>
    <x v="1"/>
    <x v="1"/>
    <x v="3"/>
    <m/>
    <x v="5"/>
    <n v="694.25"/>
    <n v="28"/>
    <n v="1"/>
    <x v="0"/>
    <x v="0"/>
    <x v="6"/>
  </r>
  <r>
    <s v="3594347"/>
    <x v="1"/>
    <s v="Whipple Creek Village LLC(CAG)"/>
    <s v="17329 NE 18th Pl"/>
    <s v="Ridgefield"/>
    <s v="WA"/>
    <s v="720"/>
    <x v="1"/>
    <x v="1"/>
    <x v="3"/>
    <m/>
    <x v="5"/>
    <n v="698.73"/>
    <n v="28"/>
    <n v="1"/>
    <x v="0"/>
    <x v="0"/>
    <x v="6"/>
  </r>
  <r>
    <s v="3594355"/>
    <x v="1"/>
    <s v="Pacific Lifestyle Homes(G1F)"/>
    <s v="4927 S 19th St"/>
    <s v="Ridgefield"/>
    <s v="WA"/>
    <s v="720"/>
    <x v="1"/>
    <x v="1"/>
    <x v="3"/>
    <m/>
    <x v="5"/>
    <n v="1203.29"/>
    <n v="21"/>
    <n v="1"/>
    <x v="0"/>
    <x v="0"/>
    <x v="6"/>
  </r>
  <r>
    <s v="3594356"/>
    <x v="1"/>
    <s v="David Weekley Homes(G1F)"/>
    <s v="17403 NE 75th St"/>
    <s v="Vancouver"/>
    <s v="WA"/>
    <s v="720"/>
    <x v="1"/>
    <x v="1"/>
    <x v="3"/>
    <m/>
    <x v="5"/>
    <n v="693.1"/>
    <n v="22"/>
    <n v="1"/>
    <x v="0"/>
    <x v="0"/>
    <x v="6"/>
  </r>
  <r>
    <s v="3594365"/>
    <x v="1"/>
    <s v="MCM of Washington Inc.(CAG)"/>
    <s v="1612 NE Oriole Ct"/>
    <s v="Camas"/>
    <s v="WA"/>
    <s v="720"/>
    <x v="1"/>
    <x v="1"/>
    <x v="3"/>
    <m/>
    <x v="5"/>
    <n v="668.87"/>
    <n v="45"/>
    <n v="1"/>
    <x v="0"/>
    <x v="0"/>
    <x v="6"/>
  </r>
  <r>
    <s v="3594386"/>
    <x v="1"/>
    <s v="MCM of Washington Inc.(G1F)"/>
    <s v="1745 NE 36th Ave"/>
    <s v="Camas"/>
    <s v="WA"/>
    <s v="720"/>
    <x v="1"/>
    <x v="1"/>
    <x v="3"/>
    <m/>
    <x v="5"/>
    <n v="699.11"/>
    <n v="30"/>
    <n v="1"/>
    <x v="0"/>
    <x v="0"/>
    <x v="6"/>
  </r>
  <r>
    <s v="3594387"/>
    <x v="1"/>
    <s v="Quail Homes(G1F)"/>
    <s v="520 W 8th St"/>
    <s v="La Center"/>
    <s v="WA"/>
    <s v="720"/>
    <x v="1"/>
    <x v="1"/>
    <x v="3"/>
    <m/>
    <x v="5"/>
    <n v="699.7"/>
    <n v="29"/>
    <n v="1"/>
    <x v="0"/>
    <x v="0"/>
    <x v="6"/>
  </r>
  <r>
    <s v="3594391"/>
    <x v="1"/>
    <s v="MCM of Washington Inc.(G1F)"/>
    <s v="3678 NE Pioneer St"/>
    <s v="Camas"/>
    <s v="WA"/>
    <s v="720"/>
    <x v="1"/>
    <x v="1"/>
    <x v="3"/>
    <m/>
    <x v="5"/>
    <n v="665.99"/>
    <n v="30"/>
    <n v="1"/>
    <x v="0"/>
    <x v="0"/>
    <x v="6"/>
  </r>
  <r>
    <s v="3594431"/>
    <x v="1"/>
    <s v="Aho Construction(CAG)"/>
    <s v="6408 NE 134th St"/>
    <s v="Vancouver"/>
    <s v="WA"/>
    <s v="720"/>
    <x v="1"/>
    <x v="1"/>
    <x v="3"/>
    <m/>
    <x v="5"/>
    <n v="664.46"/>
    <n v="22"/>
    <n v="1"/>
    <x v="0"/>
    <x v="0"/>
    <x v="6"/>
  </r>
  <r>
    <s v="3594436"/>
    <x v="1"/>
    <s v="Aho Construction(CAG)"/>
    <s v="13116 NE 62nd Ave"/>
    <s v="Vancouver"/>
    <s v="WA"/>
    <s v="720"/>
    <x v="1"/>
    <x v="1"/>
    <x v="3"/>
    <m/>
    <x v="5"/>
    <n v="664.65"/>
    <n v="23"/>
    <n v="1"/>
    <x v="0"/>
    <x v="0"/>
    <x v="6"/>
  </r>
  <r>
    <s v="3594439"/>
    <x v="1"/>
    <s v="LGI Homes Oregon LLC(CAG)"/>
    <s v="11907 NE 110th Cir"/>
    <s v="Vancouver"/>
    <s v="WA"/>
    <s v="720"/>
    <x v="1"/>
    <x v="1"/>
    <x v="3"/>
    <m/>
    <x v="5"/>
    <n v="706.76"/>
    <n v="70"/>
    <n v="1"/>
    <x v="0"/>
    <x v="0"/>
    <x v="6"/>
  </r>
  <r>
    <s v="3594440"/>
    <x v="1"/>
    <s v="LGI Homes Oregon LLC(CAG)"/>
    <s v="10918 NE 120th Ave"/>
    <s v="Vancouver"/>
    <s v="WA"/>
    <s v="720"/>
    <x v="1"/>
    <x v="1"/>
    <x v="3"/>
    <m/>
    <x v="5"/>
    <n v="661.73"/>
    <n v="30"/>
    <n v="1"/>
    <x v="0"/>
    <x v="0"/>
    <x v="6"/>
  </r>
  <r>
    <s v="3594483"/>
    <x v="1"/>
    <s v="Kingston Homes LLC(J2R)"/>
    <s v="5110 NE 130th St"/>
    <s v="Vancouver"/>
    <s v="WA"/>
    <s v="720"/>
    <x v="1"/>
    <x v="1"/>
    <x v="3"/>
    <m/>
    <x v="5"/>
    <n v="664.46"/>
    <n v="22"/>
    <n v="1"/>
    <x v="0"/>
    <x v="0"/>
    <x v="6"/>
  </r>
  <r>
    <s v="3594486"/>
    <x v="1"/>
    <s v="Kingston Homes LLC(J2R)"/>
    <s v="1715 S Farm View Lp"/>
    <s v="Ridgefield"/>
    <s v="WA"/>
    <s v="720"/>
    <x v="1"/>
    <x v="1"/>
    <x v="3"/>
    <m/>
    <x v="5"/>
    <n v="698.73"/>
    <n v="28"/>
    <n v="1"/>
    <x v="0"/>
    <x v="0"/>
    <x v="6"/>
  </r>
  <r>
    <s v="3594506"/>
    <x v="1"/>
    <s v="Generation Homes Northwest(G1F)"/>
    <s v="4913 S 12th Cir"/>
    <s v="Ridgefield"/>
    <s v="WA"/>
    <s v="720"/>
    <x v="1"/>
    <x v="1"/>
    <x v="3"/>
    <m/>
    <x v="5"/>
    <n v="664.84"/>
    <n v="24"/>
    <n v="1"/>
    <x v="0"/>
    <x v="0"/>
    <x v="6"/>
  </r>
  <r>
    <s v="3594507"/>
    <x v="1"/>
    <s v="Cedar Ridge Homes(G1F)"/>
    <s v="1712 NW 25th Ave"/>
    <s v="Battle Ground"/>
    <s v="WA"/>
    <s v="720"/>
    <x v="1"/>
    <x v="1"/>
    <x v="3"/>
    <m/>
    <x v="5"/>
    <n v="732.43"/>
    <n v="29"/>
    <n v="1"/>
    <x v="0"/>
    <x v="0"/>
    <x v="6"/>
  </r>
  <r>
    <s v="3594528"/>
    <x v="1"/>
    <s v="Generation Homes Northwest(G1F)"/>
    <s v="2555 S 12th Cir"/>
    <s v="Ridgefield"/>
    <s v="WA"/>
    <s v="720"/>
    <x v="1"/>
    <x v="1"/>
    <x v="3"/>
    <m/>
    <x v="5"/>
    <n v="667.51"/>
    <n v="38"/>
    <n v="1"/>
    <x v="0"/>
    <x v="0"/>
    <x v="6"/>
  </r>
  <r>
    <s v="3594532"/>
    <x v="1"/>
    <s v="Generation Homes Northwest(G1F)"/>
    <s v="13607 NE 62nd Ct"/>
    <s v="Vancouver"/>
    <s v="WA"/>
    <s v="720"/>
    <x v="1"/>
    <x v="1"/>
    <x v="3"/>
    <m/>
    <x v="5"/>
    <n v="665.23"/>
    <n v="26"/>
    <n v="1"/>
    <x v="0"/>
    <x v="0"/>
    <x v="6"/>
  </r>
  <r>
    <s v="3594542"/>
    <x v="1"/>
    <s v="Summerplace Homes(G1F)"/>
    <s v="1724 S Harrier Rd"/>
    <s v="Ridgefield"/>
    <s v="WA"/>
    <s v="720"/>
    <x v="1"/>
    <x v="1"/>
    <x v="3"/>
    <m/>
    <x v="5"/>
    <n v="700.83"/>
    <n v="39"/>
    <n v="1"/>
    <x v="0"/>
    <x v="0"/>
    <x v="6"/>
  </r>
  <r>
    <s v="3594550"/>
    <x v="1"/>
    <s v="D R Horton Inc Portland(G1F)"/>
    <s v="543 NE 137th Ave"/>
    <s v="Vancouver"/>
    <s v="WA"/>
    <s v="720"/>
    <x v="1"/>
    <x v="1"/>
    <x v="3"/>
    <m/>
    <x v="5"/>
    <n v="666.9"/>
    <n v="57"/>
    <n v="1"/>
    <x v="0"/>
    <x v="0"/>
    <x v="6"/>
  </r>
  <r>
    <s v="3594552"/>
    <x v="1"/>
    <s v="D R Horton Inc Portland(G1F)"/>
    <s v="540 NE 138th Pl"/>
    <s v="Vancouver"/>
    <s v="WA"/>
    <s v="720"/>
    <x v="1"/>
    <x v="1"/>
    <x v="3"/>
    <m/>
    <x v="5"/>
    <n v="666.32"/>
    <n v="54"/>
    <n v="1"/>
    <x v="0"/>
    <x v="0"/>
    <x v="6"/>
  </r>
  <r>
    <s v="3594553"/>
    <x v="1"/>
    <s v="D R Horton Inc Portland(G1F)"/>
    <s v="541 NE 138th Pl"/>
    <s v="Vancouver"/>
    <s v="WA"/>
    <s v="720"/>
    <x v="1"/>
    <x v="1"/>
    <x v="3"/>
    <m/>
    <x v="5"/>
    <n v="660.58"/>
    <n v="24"/>
    <n v="1"/>
    <x v="0"/>
    <x v="0"/>
    <x v="6"/>
  </r>
  <r>
    <s v="3594554"/>
    <x v="1"/>
    <s v="D R Horton Inc Portland(G1F)"/>
    <s v="536 NE 138th Pl"/>
    <s v="Vancouver"/>
    <s v="WA"/>
    <s v="720"/>
    <x v="1"/>
    <x v="1"/>
    <x v="3"/>
    <m/>
    <x v="5"/>
    <n v="666.32"/>
    <n v="54"/>
    <n v="1"/>
    <x v="0"/>
    <x v="0"/>
    <x v="6"/>
  </r>
  <r>
    <s v="3594581"/>
    <x v="1"/>
    <s v="MCM of Washington Inc.(CAG)"/>
    <s v="8543 N Hargrove St"/>
    <s v="Camas"/>
    <s v="WA"/>
    <s v="720"/>
    <x v="1"/>
    <x v="1"/>
    <x v="3"/>
    <m/>
    <x v="5"/>
    <n v="665.8"/>
    <n v="29"/>
    <n v="1"/>
    <x v="0"/>
    <x v="0"/>
    <x v="6"/>
  </r>
  <r>
    <s v="3594603"/>
    <x v="1"/>
    <s v="Helmes Inc(G1F)"/>
    <s v="18409 NE 81st St"/>
    <s v="Vancouver"/>
    <s v="WA"/>
    <s v="720"/>
    <x v="1"/>
    <x v="1"/>
    <x v="3"/>
    <m/>
    <x v="5"/>
    <n v="660.39"/>
    <n v="23"/>
    <n v="1"/>
    <x v="0"/>
    <x v="0"/>
    <x v="6"/>
  </r>
  <r>
    <s v="3594619"/>
    <x v="1"/>
    <s v="Cedars Construction LLC(CAG)"/>
    <s v="1044 S Quail Hill Pl"/>
    <s v="Ridgefield"/>
    <s v="WA"/>
    <s v="720"/>
    <x v="1"/>
    <x v="1"/>
    <x v="3"/>
    <m/>
    <x v="5"/>
    <n v="644.63"/>
    <n v="26"/>
    <n v="1"/>
    <x v="0"/>
    <x v="0"/>
    <x v="6"/>
  </r>
  <r>
    <s v="3594627"/>
    <x v="1"/>
    <s v="Restore Pro LLC(J2R)"/>
    <s v="718 NW 108th Cir"/>
    <s v="Vancouver"/>
    <s v="WA"/>
    <s v="720"/>
    <x v="1"/>
    <x v="1"/>
    <x v="3"/>
    <m/>
    <x v="5"/>
    <n v="700.07"/>
    <n v="35"/>
    <n v="1"/>
    <x v="0"/>
    <x v="0"/>
    <x v="6"/>
  </r>
  <r>
    <s v="3594641"/>
    <x v="1"/>
    <s v="Pacific Lifestyle Homes(G1F)"/>
    <s v="4807 NE 135th. St"/>
    <s v="Vancouver"/>
    <s v="WA"/>
    <s v="720"/>
    <x v="1"/>
    <x v="1"/>
    <x v="3"/>
    <m/>
    <x v="5"/>
    <n v="704.84"/>
    <n v="60"/>
    <n v="1"/>
    <x v="0"/>
    <x v="0"/>
    <x v="6"/>
  </r>
  <r>
    <s v="3594643"/>
    <x v="1"/>
    <s v="Pahlisch Homes Inc(G1F)"/>
    <s v="1835 NW Rolling Hills Dr"/>
    <s v="Camas"/>
    <s v="WA"/>
    <s v="720"/>
    <x v="1"/>
    <x v="1"/>
    <x v="3"/>
    <m/>
    <x v="5"/>
    <n v="666.37"/>
    <n v="32"/>
    <n v="1"/>
    <x v="0"/>
    <x v="0"/>
    <x v="6"/>
  </r>
  <r>
    <s v="3594674"/>
    <x v="1"/>
    <s v="D R Horton Inc Portland(G1F)"/>
    <s v="11314 NE 23rd St"/>
    <s v="Vancouver"/>
    <s v="WA"/>
    <s v="720"/>
    <x v="1"/>
    <x v="1"/>
    <x v="3"/>
    <m/>
    <x v="5"/>
    <n v="701.57"/>
    <n v="43"/>
    <n v="1"/>
    <x v="0"/>
    <x v="0"/>
    <x v="6"/>
  </r>
  <r>
    <s v="3594675"/>
    <x v="1"/>
    <s v="D R Horton Inc Portland(G1F)"/>
    <s v="11316 NE 23rd St"/>
    <s v="Vancouver"/>
    <s v="WA"/>
    <s v="720"/>
    <x v="1"/>
    <x v="1"/>
    <x v="3"/>
    <m/>
    <x v="5"/>
    <n v="701.76"/>
    <n v="44"/>
    <n v="1"/>
    <x v="0"/>
    <x v="0"/>
    <x v="6"/>
  </r>
  <r>
    <s v="3594768"/>
    <x v="1"/>
    <s v="Pacific Lifestyle Homes(CAG)"/>
    <s v="8309 NE 165th Ave"/>
    <s v="Vancouver"/>
    <s v="WA"/>
    <s v="720"/>
    <x v="1"/>
    <x v="1"/>
    <x v="3"/>
    <m/>
    <x v="5"/>
    <n v="693.1"/>
    <n v="22"/>
    <n v="1"/>
    <x v="0"/>
    <x v="0"/>
    <x v="6"/>
  </r>
  <r>
    <s v="3594835"/>
    <x v="1"/>
    <s v="MCM of Washington Inc.(J2R)"/>
    <s v="3416 NE Oriole St"/>
    <s v="Camas"/>
    <s v="WA"/>
    <s v="720"/>
    <x v="1"/>
    <x v="1"/>
    <x v="3"/>
    <m/>
    <x v="5"/>
    <n v="667.91"/>
    <n v="40"/>
    <n v="1"/>
    <x v="0"/>
    <x v="0"/>
    <x v="6"/>
  </r>
  <r>
    <s v="3594838"/>
    <x v="1"/>
    <s v="Kingston Homes LLC(CRM)"/>
    <s v="1735 S Farm View Lp"/>
    <s v="Ridgefield"/>
    <s v="WA"/>
    <s v="720"/>
    <x v="1"/>
    <x v="1"/>
    <x v="3"/>
    <m/>
    <x v="5"/>
    <n v="666.74"/>
    <n v="34"/>
    <n v="1"/>
    <x v="0"/>
    <x v="0"/>
    <x v="6"/>
  </r>
  <r>
    <s v="3594839"/>
    <x v="1"/>
    <s v="Kingston Homes LLC(CRM)"/>
    <s v="1739 S Farm View Lp"/>
    <s v="Ridgefield"/>
    <s v="WA"/>
    <s v="720"/>
    <x v="1"/>
    <x v="1"/>
    <x v="3"/>
    <m/>
    <x v="5"/>
    <n v="664.45"/>
    <n v="22"/>
    <n v="1"/>
    <x v="0"/>
    <x v="0"/>
    <x v="6"/>
  </r>
  <r>
    <s v="3594886"/>
    <x v="1"/>
    <s v="Evergreen Homes NW LLC(CAG)"/>
    <s v="3295 W St"/>
    <s v="Washougal"/>
    <s v="WA"/>
    <s v="720"/>
    <x v="1"/>
    <x v="1"/>
    <x v="3"/>
    <m/>
    <x v="5"/>
    <n v="701.42"/>
    <n v="42"/>
    <n v="1"/>
    <x v="0"/>
    <x v="0"/>
    <x v="6"/>
  </r>
  <r>
    <s v="3594907"/>
    <x v="1"/>
    <s v="Manor Homes Washington Inc(CAG)"/>
    <s v="11001 NE 97th Ave"/>
    <s v="Vancouver"/>
    <s v="WA"/>
    <s v="720"/>
    <x v="1"/>
    <x v="1"/>
    <x v="3"/>
    <m/>
    <x v="5"/>
    <n v="697.57"/>
    <n v="22"/>
    <n v="1"/>
    <x v="0"/>
    <x v="0"/>
    <x v="6"/>
  </r>
  <r>
    <s v="3594938"/>
    <x v="1"/>
    <s v="Pacific Lifestyle Homes(CRM)"/>
    <s v="11213 NE 68th Ave"/>
    <s v="Vancouver"/>
    <s v="WA"/>
    <s v="720"/>
    <x v="1"/>
    <x v="1"/>
    <x v="3"/>
    <m/>
    <x v="5"/>
    <n v="700.13"/>
    <n v="21"/>
    <n v="1"/>
    <x v="0"/>
    <x v="0"/>
    <x v="6"/>
  </r>
  <r>
    <s v="3594942"/>
    <x v="1"/>
    <s v="Helmes Inc(CRM)"/>
    <s v="4346 S 12th Cir"/>
    <s v="Ridgefield"/>
    <s v="WA"/>
    <s v="720"/>
    <x v="1"/>
    <x v="1"/>
    <x v="3"/>
    <m/>
    <x v="5"/>
    <n v="666.16"/>
    <n v="31"/>
    <n v="1"/>
    <x v="0"/>
    <x v="0"/>
    <x v="6"/>
  </r>
  <r>
    <s v="3595003"/>
    <x v="1"/>
    <s v="Pacific Lifestyle Homes(CRM)"/>
    <s v="11409 NE 68th Ct NE"/>
    <s v="Vancouver"/>
    <s v="WA"/>
    <s v="720"/>
    <x v="1"/>
    <x v="1"/>
    <x v="3"/>
    <m/>
    <x v="5"/>
    <n v="706.05"/>
    <n v="52"/>
    <n v="1"/>
    <x v="0"/>
    <x v="0"/>
    <x v="6"/>
  </r>
  <r>
    <s v="3595034"/>
    <x v="1"/>
    <s v="Aho Construction(CAG)"/>
    <s v="10201 NE 106th Cir"/>
    <s v="Vancouver"/>
    <s v="WA"/>
    <s v="720"/>
    <x v="1"/>
    <x v="1"/>
    <x v="3"/>
    <m/>
    <x v="5"/>
    <n v="667.07"/>
    <n v="22"/>
    <n v="1"/>
    <x v="0"/>
    <x v="0"/>
    <x v="6"/>
  </r>
  <r>
    <s v="3595037"/>
    <x v="1"/>
    <s v="Aho Construction(CAG)"/>
    <s v="10205 NE 106th Cir"/>
    <s v="Vancouver"/>
    <s v="WA"/>
    <s v="720"/>
    <x v="1"/>
    <x v="1"/>
    <x v="3"/>
    <m/>
    <x v="5"/>
    <n v="667.07"/>
    <n v="22"/>
    <n v="1"/>
    <x v="0"/>
    <x v="0"/>
    <x v="6"/>
  </r>
  <r>
    <s v="3595074"/>
    <x v="1"/>
    <s v="MCM of Washington Inc.(CAG)"/>
    <s v="1730 NE Pecan Ln"/>
    <s v="Camas"/>
    <s v="WA"/>
    <s v="720"/>
    <x v="1"/>
    <x v="1"/>
    <x v="3"/>
    <m/>
    <x v="5"/>
    <n v="669.74"/>
    <n v="36"/>
    <n v="1"/>
    <x v="0"/>
    <x v="0"/>
    <x v="6"/>
  </r>
  <r>
    <s v="3595089"/>
    <x v="1"/>
    <s v="MCM of Washington Inc.(CAG)"/>
    <s v="1004 NE 13th St"/>
    <s v="Battle Ground"/>
    <s v="WA"/>
    <s v="720"/>
    <x v="1"/>
    <x v="1"/>
    <x v="3"/>
    <m/>
    <x v="5"/>
    <n v="663.75"/>
    <n v="27"/>
    <n v="1"/>
    <x v="0"/>
    <x v="0"/>
    <x v="6"/>
  </r>
  <r>
    <s v="3595100"/>
    <x v="1"/>
    <s v="MCM of Washington Inc.(CAG)"/>
    <s v="1016 NE 13th St"/>
    <s v="Battle Ground"/>
    <s v="WA"/>
    <s v="720"/>
    <x v="1"/>
    <x v="1"/>
    <x v="3"/>
    <m/>
    <x v="5"/>
    <n v="814.83"/>
    <n v="30"/>
    <n v="1"/>
    <x v="0"/>
    <x v="0"/>
    <x v="6"/>
  </r>
  <r>
    <s v="3595139"/>
    <x v="1"/>
    <s v="Helmes Inc(G1F)"/>
    <s v="16514 NE 86th St"/>
    <s v="Vancouver"/>
    <s v="WA"/>
    <s v="720"/>
    <x v="1"/>
    <x v="1"/>
    <x v="3"/>
    <m/>
    <x v="5"/>
    <n v="662.99"/>
    <n v="23"/>
    <n v="1"/>
    <x v="0"/>
    <x v="0"/>
    <x v="6"/>
  </r>
  <r>
    <s v="3595148"/>
    <x v="1"/>
    <s v="Revin Construction Inc(CAG)"/>
    <s v="13601 NE 61st Ave"/>
    <s v="Vancouver"/>
    <s v="WA"/>
    <s v="720"/>
    <x v="1"/>
    <x v="1"/>
    <x v="3"/>
    <m/>
    <x v="5"/>
    <n v="667.84"/>
    <n v="26"/>
    <n v="1"/>
    <x v="0"/>
    <x v="0"/>
    <x v="6"/>
  </r>
  <r>
    <s v="3595160"/>
    <x v="1"/>
    <s v="Ginn Homes LLC(G1F)"/>
    <s v="1721 NE 146th St"/>
    <s v="Vancouver"/>
    <s v="WA"/>
    <s v="720"/>
    <x v="1"/>
    <x v="1"/>
    <x v="3"/>
    <m/>
    <x v="5"/>
    <n v="702.04"/>
    <n v="31"/>
    <n v="1"/>
    <x v="0"/>
    <x v="0"/>
    <x v="6"/>
  </r>
  <r>
    <s v="3595161"/>
    <x v="1"/>
    <s v="Ginn Homes LLC(G1F)"/>
    <s v="1733 NE 146th St"/>
    <s v="Vancouver"/>
    <s v="WA"/>
    <s v="720"/>
    <x v="1"/>
    <x v="1"/>
    <x v="3"/>
    <m/>
    <x v="5"/>
    <n v="668.59"/>
    <n v="30"/>
    <n v="1"/>
    <x v="0"/>
    <x v="0"/>
    <x v="6"/>
  </r>
  <r>
    <s v="3595162"/>
    <x v="1"/>
    <s v="Ginn Homes LLC(G1F)"/>
    <s v="1729 NE 146th St"/>
    <s v="Vancouver"/>
    <s v="WA"/>
    <s v="720"/>
    <x v="1"/>
    <x v="1"/>
    <x v="3"/>
    <m/>
    <x v="5"/>
    <n v="669.36"/>
    <n v="34"/>
    <n v="1"/>
    <x v="0"/>
    <x v="0"/>
    <x v="6"/>
  </r>
  <r>
    <s v="3595163"/>
    <x v="1"/>
    <s v="Ginn Homes LLC(G1F)"/>
    <s v="1725 NE 146th St"/>
    <s v="Vancouver"/>
    <s v="WA"/>
    <s v="720"/>
    <x v="1"/>
    <x v="1"/>
    <x v="3"/>
    <m/>
    <x v="5"/>
    <n v="702.04"/>
    <n v="31"/>
    <n v="1"/>
    <x v="0"/>
    <x v="0"/>
    <x v="4"/>
  </r>
  <r>
    <s v="3595269"/>
    <x v="1"/>
    <s v="Aho Construction(CAG)"/>
    <s v="10510 NE 103rd Ct"/>
    <s v="Vancouver"/>
    <s v="WA"/>
    <s v="720"/>
    <x v="1"/>
    <x v="1"/>
    <x v="3"/>
    <m/>
    <x v="5"/>
    <n v="668.02"/>
    <n v="27"/>
    <n v="1"/>
    <x v="0"/>
    <x v="0"/>
    <x v="6"/>
  </r>
  <r>
    <s v="3595271"/>
    <x v="1"/>
    <s v="Aho Construction(CAG)"/>
    <s v="10514 NE 103rd Ct"/>
    <s v="Vancouver"/>
    <s v="WA"/>
    <s v="720"/>
    <x v="1"/>
    <x v="1"/>
    <x v="3"/>
    <m/>
    <x v="5"/>
    <n v="667.64"/>
    <n v="25"/>
    <n v="1"/>
    <x v="0"/>
    <x v="0"/>
    <x v="6"/>
  </r>
  <r>
    <s v="3595321"/>
    <x v="1"/>
    <s v="Urban Northwest Homes LLC(CRM)"/>
    <s v="3677 NE Pioneer St"/>
    <s v="Camas"/>
    <s v="WA"/>
    <s v="720"/>
    <x v="1"/>
    <x v="1"/>
    <x v="0"/>
    <m/>
    <x v="5"/>
    <n v="672.49"/>
    <n v="23"/>
    <n v="1"/>
    <x v="0"/>
    <x v="0"/>
    <x v="6"/>
  </r>
  <r>
    <s v="3595324"/>
    <x v="1"/>
    <s v="Urban Northwest Homes LLC(CRM)"/>
    <s v="13517 NE 113th Way"/>
    <s v="Vancouver"/>
    <s v="WA"/>
    <s v="720"/>
    <x v="1"/>
    <x v="1"/>
    <x v="3"/>
    <m/>
    <x v="5"/>
    <n v="661.64"/>
    <n v="16"/>
    <n v="1"/>
    <x v="0"/>
    <x v="0"/>
    <x v="6"/>
  </r>
  <r>
    <s v="3595332"/>
    <x v="1"/>
    <s v="Helmes Inc(CRM)"/>
    <s v="16607 NE 95th St"/>
    <s v="Vancouver"/>
    <s v="WA"/>
    <s v="720"/>
    <x v="1"/>
    <x v="1"/>
    <x v="3"/>
    <m/>
    <x v="5"/>
    <n v="662.79"/>
    <n v="22"/>
    <n v="1"/>
    <x v="0"/>
    <x v="0"/>
    <x v="6"/>
  </r>
  <r>
    <s v="3595335"/>
    <x v="1"/>
    <s v="Helmes Inc(CRM)"/>
    <s v="9400 NE 169th ave."/>
    <s v="Vancouver"/>
    <s v="WA"/>
    <s v="720"/>
    <x v="1"/>
    <x v="1"/>
    <x v="3"/>
    <m/>
    <x v="5"/>
    <n v="662.79"/>
    <n v="22"/>
    <n v="1"/>
    <x v="0"/>
    <x v="0"/>
    <x v="6"/>
  </r>
  <r>
    <s v="3595336"/>
    <x v="1"/>
    <s v="Helmes Inc(CRM)"/>
    <s v="9510 NE 169th ave"/>
    <s v="Vancouver"/>
    <s v="WA"/>
    <s v="720"/>
    <x v="1"/>
    <x v="1"/>
    <x v="3"/>
    <m/>
    <x v="5"/>
    <n v="662.6"/>
    <n v="21"/>
    <n v="1"/>
    <x v="0"/>
    <x v="0"/>
    <x v="6"/>
  </r>
  <r>
    <s v="3595337"/>
    <x v="1"/>
    <s v="Haven Homes NW LLC(G1F)"/>
    <s v="1123 NE 13th St"/>
    <s v="Battle Ground"/>
    <s v="WA"/>
    <s v="720"/>
    <x v="1"/>
    <x v="1"/>
    <x v="3"/>
    <m/>
    <x v="5"/>
    <n v="666.13"/>
    <n v="35"/>
    <n v="1"/>
    <x v="0"/>
    <x v="0"/>
    <x v="6"/>
  </r>
  <r>
    <s v="3595364"/>
    <x v="1"/>
    <s v="Cedars Construction LLC(J2R)"/>
    <s v="3816 NW 74th Ave"/>
    <s v="Camas"/>
    <s v="WA"/>
    <s v="720"/>
    <x v="1"/>
    <x v="1"/>
    <x v="3"/>
    <m/>
    <x v="5"/>
    <n v="627.71"/>
    <n v="8"/>
    <n v="1"/>
    <x v="0"/>
    <x v="0"/>
    <x v="6"/>
  </r>
  <r>
    <s v="3595365"/>
    <x v="1"/>
    <s v="Cedars Construction LLC(KSN)"/>
    <s v="7422 NW Payne St"/>
    <s v="Camas"/>
    <s v="WA"/>
    <s v="720"/>
    <x v="1"/>
    <x v="1"/>
    <x v="3"/>
    <m/>
    <x v="5"/>
    <n v="669.36"/>
    <n v="34"/>
    <n v="1"/>
    <x v="0"/>
    <x v="0"/>
    <x v="6"/>
  </r>
  <r>
    <s v="3595366"/>
    <x v="1"/>
    <s v="Cedars Construction LLC(KSN)"/>
    <s v="7418 NW Payne St"/>
    <s v="Camas"/>
    <s v="WA"/>
    <s v="720"/>
    <x v="1"/>
    <x v="1"/>
    <x v="3"/>
    <m/>
    <x v="5"/>
    <n v="668.97"/>
    <n v="32"/>
    <n v="1"/>
    <x v="0"/>
    <x v="0"/>
    <x v="6"/>
  </r>
  <r>
    <s v="3595367"/>
    <x v="1"/>
    <s v="Cedars Construction LLC(J2R)"/>
    <s v="3812 NW 74th Ave"/>
    <s v="Camas"/>
    <s v="WA"/>
    <s v="720"/>
    <x v="1"/>
    <x v="1"/>
    <x v="3"/>
    <m/>
    <x v="5"/>
    <n v="627.71"/>
    <n v="8"/>
    <n v="1"/>
    <x v="0"/>
    <x v="0"/>
    <x v="6"/>
  </r>
  <r>
    <s v="3595391"/>
    <x v="1"/>
    <s v="D R Horton Inc Portland(G1F)"/>
    <s v="9400 N Alder St"/>
    <s v="Camas"/>
    <s v="WA"/>
    <s v="720"/>
    <x v="1"/>
    <x v="1"/>
    <x v="3"/>
    <m/>
    <x v="5"/>
    <n v="668.97"/>
    <n v="32"/>
    <n v="1"/>
    <x v="0"/>
    <x v="0"/>
    <x v="6"/>
  </r>
  <r>
    <s v="3595392"/>
    <x v="1"/>
    <s v="D R Horton Inc Portland(G1F)"/>
    <s v="9406 N Alder St"/>
    <s v="Camas"/>
    <s v="WA"/>
    <s v="720"/>
    <x v="1"/>
    <x v="1"/>
    <x v="3"/>
    <m/>
    <x v="5"/>
    <n v="668.4"/>
    <n v="29"/>
    <n v="1"/>
    <x v="0"/>
    <x v="0"/>
    <x v="6"/>
  </r>
  <r>
    <s v="3595417"/>
    <x v="1"/>
    <s v="LHV LLC(CAG)"/>
    <s v="2500 E 30th St"/>
    <s v="Vancouver"/>
    <s v="WA"/>
    <s v="720"/>
    <x v="1"/>
    <x v="1"/>
    <x v="3"/>
    <m/>
    <x v="5"/>
    <n v="664.42"/>
    <n v="26"/>
    <n v="1"/>
    <x v="0"/>
    <x v="0"/>
    <x v="6"/>
  </r>
  <r>
    <s v="3595418"/>
    <x v="1"/>
    <s v="LHV LLC(CAG)"/>
    <s v="2524 E 30th St"/>
    <s v="Vancouver"/>
    <s v="WA"/>
    <s v="720"/>
    <x v="1"/>
    <x v="1"/>
    <x v="3"/>
    <m/>
    <x v="5"/>
    <n v="663.46"/>
    <n v="21"/>
    <n v="1"/>
    <x v="0"/>
    <x v="0"/>
    <x v="6"/>
  </r>
  <r>
    <s v="3595419"/>
    <x v="1"/>
    <s v="LHV LLC(CAG)"/>
    <s v="2518 E 30th St"/>
    <s v="Vancouver"/>
    <s v="WA"/>
    <s v="720"/>
    <x v="1"/>
    <x v="1"/>
    <x v="3"/>
    <m/>
    <x v="5"/>
    <n v="663.84"/>
    <n v="23"/>
    <n v="1"/>
    <x v="0"/>
    <x v="0"/>
    <x v="6"/>
  </r>
  <r>
    <s v="3595420"/>
    <x v="1"/>
    <s v="LHV LLC(CAG)"/>
    <s v="2510 E 30th St"/>
    <s v="Vancouver"/>
    <s v="WA"/>
    <s v="720"/>
    <x v="1"/>
    <x v="1"/>
    <x v="3"/>
    <m/>
    <x v="5"/>
    <n v="701.66"/>
    <n v="29"/>
    <n v="1"/>
    <x v="0"/>
    <x v="0"/>
    <x v="6"/>
  </r>
  <r>
    <s v="3595424"/>
    <x v="1"/>
    <s v="Manor Homes Washington Inc(CAG)"/>
    <s v="11004 NE 97th Ave"/>
    <s v="Vancouver"/>
    <s v="WA"/>
    <s v="720"/>
    <x v="1"/>
    <x v="1"/>
    <x v="3"/>
    <m/>
    <x v="5"/>
    <n v="699.94"/>
    <n v="20"/>
    <n v="1"/>
    <x v="0"/>
    <x v="0"/>
    <x v="6"/>
  </r>
  <r>
    <s v="3595436"/>
    <x v="1"/>
    <s v="Aho Construction(J2R)"/>
    <s v="10210 NE 106th Cir"/>
    <s v="Vancouver"/>
    <s v="WA"/>
    <s v="720"/>
    <x v="1"/>
    <x v="1"/>
    <x v="3"/>
    <m/>
    <x v="5"/>
    <n v="667.84"/>
    <n v="26"/>
    <n v="1"/>
    <x v="0"/>
    <x v="0"/>
    <x v="6"/>
  </r>
  <r>
    <s v="3595443"/>
    <x v="1"/>
    <s v="North Columbia Homes(CRM)"/>
    <s v="4417 SE 17th Ave"/>
    <s v="Brush Prairie"/>
    <s v="WA"/>
    <s v="720"/>
    <x v="1"/>
    <x v="1"/>
    <x v="3"/>
    <m/>
    <x v="5"/>
    <n v="663.75"/>
    <n v="27"/>
    <n v="1"/>
    <x v="0"/>
    <x v="0"/>
    <x v="6"/>
  </r>
  <r>
    <s v="3595445"/>
    <x v="1"/>
    <s v="Manor Homes Washington Inc(CAG)"/>
    <s v="9709 NE 112th Cir"/>
    <s v="Vancouver"/>
    <s v="WA"/>
    <s v="720"/>
    <x v="1"/>
    <x v="1"/>
    <x v="3"/>
    <m/>
    <x v="5"/>
    <n v="700.13"/>
    <n v="21"/>
    <n v="1"/>
    <x v="0"/>
    <x v="0"/>
    <x v="6"/>
  </r>
  <r>
    <s v="3595446"/>
    <x v="1"/>
    <s v="Manor Homes Washington Inc(CAG)"/>
    <s v="9822 NE 112th Cir"/>
    <s v="Vancouver"/>
    <s v="WA"/>
    <s v="720"/>
    <x v="1"/>
    <x v="1"/>
    <x v="3"/>
    <m/>
    <x v="5"/>
    <n v="700.13"/>
    <n v="21"/>
    <n v="1"/>
    <x v="0"/>
    <x v="0"/>
    <x v="6"/>
  </r>
  <r>
    <s v="3595448"/>
    <x v="1"/>
    <s v="Aho Construction(J2R)"/>
    <s v="10206 NE 106th Cir"/>
    <s v="Vancouver"/>
    <s v="WA"/>
    <s v="720"/>
    <x v="1"/>
    <x v="1"/>
    <x v="3"/>
    <m/>
    <x v="5"/>
    <n v="668.97"/>
    <n v="32"/>
    <n v="1"/>
    <x v="0"/>
    <x v="0"/>
    <x v="6"/>
  </r>
  <r>
    <s v="3595449"/>
    <x v="1"/>
    <s v="Manor Homes Washington Inc(CAG)"/>
    <s v="9811 NE 112th Cir"/>
    <s v="Vancouver"/>
    <s v="WA"/>
    <s v="720"/>
    <x v="1"/>
    <x v="1"/>
    <x v="3"/>
    <m/>
    <x v="5"/>
    <n v="700.13"/>
    <n v="21"/>
    <n v="1"/>
    <x v="0"/>
    <x v="0"/>
    <x v="6"/>
  </r>
  <r>
    <s v="3595456"/>
    <x v="1"/>
    <s v="Aho Construction(J2R)"/>
    <s v="10202 NE 106th Cir"/>
    <s v="Vancouver"/>
    <s v="WA"/>
    <s v="720"/>
    <x v="1"/>
    <x v="1"/>
    <x v="3"/>
    <m/>
    <x v="5"/>
    <n v="667.64"/>
    <n v="25"/>
    <n v="1"/>
    <x v="0"/>
    <x v="0"/>
    <x v="6"/>
  </r>
  <r>
    <s v="3595457"/>
    <x v="1"/>
    <s v="K H R Homes(CAG)"/>
    <s v="6513 NE 106th Cir"/>
    <s v="Vancouver"/>
    <s v="WA"/>
    <s v="720"/>
    <x v="1"/>
    <x v="1"/>
    <x v="3"/>
    <m/>
    <x v="5"/>
    <n v="700.32"/>
    <n v="22"/>
    <n v="1"/>
    <x v="0"/>
    <x v="0"/>
    <x v="6"/>
  </r>
  <r>
    <s v="3595553"/>
    <x v="1"/>
    <s v="Aho Construction(G1F)"/>
    <s v="10209 NE 106th Cir"/>
    <s v="Vancouver"/>
    <s v="WA"/>
    <s v="720"/>
    <x v="1"/>
    <x v="1"/>
    <x v="3"/>
    <m/>
    <x v="5"/>
    <n v="669.55"/>
    <n v="35"/>
    <n v="1"/>
    <x v="0"/>
    <x v="0"/>
    <x v="6"/>
  </r>
  <r>
    <s v="3595555"/>
    <x v="1"/>
    <s v="Aho Construction(G1F)"/>
    <s v="10213 NE 106th Cir"/>
    <s v="Vancouver"/>
    <s v="WA"/>
    <s v="720"/>
    <x v="1"/>
    <x v="1"/>
    <x v="3"/>
    <m/>
    <x v="5"/>
    <n v="667.07"/>
    <n v="22"/>
    <n v="1"/>
    <x v="0"/>
    <x v="0"/>
    <x v="6"/>
  </r>
  <r>
    <s v="3595556"/>
    <x v="1"/>
    <s v="Aho Construction(G1F)"/>
    <s v="10214 NE 106th Cir"/>
    <s v="Vancouver"/>
    <s v="WA"/>
    <s v="720"/>
    <x v="1"/>
    <x v="1"/>
    <x v="3"/>
    <m/>
    <x v="5"/>
    <n v="667.26"/>
    <n v="23"/>
    <n v="1"/>
    <x v="0"/>
    <x v="0"/>
    <x v="6"/>
  </r>
  <r>
    <s v="3595668"/>
    <x v="1"/>
    <s v="Lennar Northwest Inc(CAG)"/>
    <s v="3725 S Star View Loop"/>
    <s v="Ridgefield"/>
    <s v="WA"/>
    <s v="720"/>
    <x v="1"/>
    <x v="1"/>
    <x v="3"/>
    <m/>
    <x v="5"/>
    <n v="670.51"/>
    <n v="30"/>
    <n v="1"/>
    <x v="0"/>
    <x v="0"/>
    <x v="6"/>
  </r>
  <r>
    <s v="3595671"/>
    <x v="1"/>
    <s v="Lennar Northwest Inc(CAG)"/>
    <s v="3721 S Star View Loop"/>
    <s v="Ridgefield"/>
    <s v="WA"/>
    <s v="720"/>
    <x v="1"/>
    <x v="1"/>
    <x v="3"/>
    <m/>
    <x v="5"/>
    <n v="888.79"/>
    <n v="30"/>
    <n v="1"/>
    <x v="0"/>
    <x v="0"/>
    <x v="6"/>
  </r>
  <r>
    <s v="3595727"/>
    <x v="1"/>
    <s v="Krenzler Homes Inc(J2R)"/>
    <s v="118 NE 28th St"/>
    <s v="Battle Ground"/>
    <s v="WA"/>
    <s v="720"/>
    <x v="1"/>
    <x v="1"/>
    <x v="3"/>
    <m/>
    <x v="5"/>
    <n v="702.62"/>
    <n v="34"/>
    <n v="1"/>
    <x v="0"/>
    <x v="0"/>
    <x v="6"/>
  </r>
  <r>
    <s v="3595765"/>
    <x v="1"/>
    <s v="MCM of Washington Inc.(J2R)"/>
    <s v="17010 NE 19th Ave"/>
    <s v="Ridgefield"/>
    <s v="WA"/>
    <s v="720"/>
    <x v="1"/>
    <x v="1"/>
    <x v="3"/>
    <m/>
    <x v="5"/>
    <n v="700.32"/>
    <n v="22"/>
    <n v="1"/>
    <x v="0"/>
    <x v="0"/>
    <x v="6"/>
  </r>
  <r>
    <s v="3595788"/>
    <x v="1"/>
    <s v="Generation Homes Northwest(J2R)"/>
    <s v="13611 NE 62nd Ct"/>
    <s v="Vancouver"/>
    <s v="WA"/>
    <s v="720"/>
    <x v="1"/>
    <x v="1"/>
    <x v="3"/>
    <m/>
    <x v="5"/>
    <n v="700.7"/>
    <n v="24"/>
    <n v="1"/>
    <x v="0"/>
    <x v="0"/>
    <x v="6"/>
  </r>
  <r>
    <s v="3595806"/>
    <x v="1"/>
    <s v="Lennar Northwest Inc(CAG)"/>
    <s v="13301 NE 114th way"/>
    <s v="Brush Prairie"/>
    <s v="WA"/>
    <s v="720"/>
    <x v="1"/>
    <x v="1"/>
    <x v="3"/>
    <m/>
    <x v="5"/>
    <n v="664.7"/>
    <n v="32"/>
    <n v="1"/>
    <x v="0"/>
    <x v="0"/>
    <x v="6"/>
  </r>
  <r>
    <s v="3595807"/>
    <x v="1"/>
    <s v="Lennar Northwest Inc(CAG)"/>
    <s v="13305 NE 114th Way"/>
    <s v="Vancouver"/>
    <s v="WA"/>
    <s v="720"/>
    <x v="1"/>
    <x v="1"/>
    <x v="3"/>
    <m/>
    <x v="5"/>
    <n v="664.7"/>
    <n v="32"/>
    <n v="1"/>
    <x v="0"/>
    <x v="0"/>
    <x v="6"/>
  </r>
  <r>
    <s v="3595834"/>
    <x v="1"/>
    <s v="Helmes Inc(CAG)"/>
    <s v="8418 NE 165th Ave"/>
    <s v="Vancouver"/>
    <s v="WA"/>
    <s v="720"/>
    <x v="1"/>
    <x v="1"/>
    <x v="3"/>
    <m/>
    <x v="5"/>
    <n v="662.6"/>
    <n v="21"/>
    <n v="1"/>
    <x v="0"/>
    <x v="0"/>
    <x v="6"/>
  </r>
  <r>
    <s v="3595850"/>
    <x v="1"/>
    <s v="Pahlisch Homes Inc(G1F)"/>
    <s v="1532 NW Rolling Hills Dr"/>
    <s v="Camas"/>
    <s v="WA"/>
    <s v="720"/>
    <x v="1"/>
    <x v="1"/>
    <x v="3"/>
    <m/>
    <x v="5"/>
    <n v="668.21"/>
    <n v="28"/>
    <n v="1"/>
    <x v="0"/>
    <x v="0"/>
    <x v="6"/>
  </r>
  <r>
    <s v="3595851"/>
    <x v="1"/>
    <s v="Pahlisch Homes Inc(G1F)"/>
    <s v="1608 NW Redwood Ln"/>
    <s v="Camas"/>
    <s v="WA"/>
    <s v="720"/>
    <x v="1"/>
    <x v="1"/>
    <x v="3"/>
    <m/>
    <x v="5"/>
    <n v="702.04"/>
    <n v="31"/>
    <n v="1"/>
    <x v="0"/>
    <x v="0"/>
    <x v="6"/>
  </r>
  <r>
    <s v="3595878"/>
    <x v="1"/>
    <s v="Ginn Homes LLC(G1F)"/>
    <s v="11041 NE 23rd Cir"/>
    <s v="Vancouver"/>
    <s v="WA"/>
    <s v="720"/>
    <x v="1"/>
    <x v="1"/>
    <x v="3"/>
    <m/>
    <x v="5"/>
    <n v="650.92999999999995"/>
    <n v="59"/>
    <n v="1"/>
    <x v="0"/>
    <x v="0"/>
    <x v="6"/>
  </r>
  <r>
    <s v="3595880"/>
    <x v="1"/>
    <s v="Ginn Homes LLC(G1F)"/>
    <s v="11045 NE 23rd Cir"/>
    <s v="Vancouver"/>
    <s v="WA"/>
    <s v="720"/>
    <x v="1"/>
    <x v="1"/>
    <x v="3"/>
    <m/>
    <x v="5"/>
    <n v="653.41"/>
    <n v="72"/>
    <n v="1"/>
    <x v="0"/>
    <x v="0"/>
    <x v="6"/>
  </r>
  <r>
    <s v="3595889"/>
    <x v="1"/>
    <s v="Aho Construction(J2R)"/>
    <s v="10609 NE 103rd Ct"/>
    <s v="Vancouver"/>
    <s v="WA"/>
    <s v="720"/>
    <x v="1"/>
    <x v="1"/>
    <x v="3"/>
    <m/>
    <x v="5"/>
    <n v="614.45000000000005"/>
    <n v="28"/>
    <n v="1"/>
    <x v="0"/>
    <x v="0"/>
    <x v="6"/>
  </r>
  <r>
    <s v="3595941"/>
    <x v="1"/>
    <s v="Manor Homes Washington Inc(J2R)"/>
    <s v="2905 NE 171st Ave"/>
    <s v="Vancouver"/>
    <s v="WA"/>
    <s v="720"/>
    <x v="1"/>
    <x v="1"/>
    <x v="3"/>
    <m/>
    <x v="5"/>
    <n v="661.64"/>
    <n v="16"/>
    <n v="1"/>
    <x v="0"/>
    <x v="0"/>
    <x v="6"/>
  </r>
  <r>
    <s v="3595942"/>
    <x v="1"/>
    <s v="Manor Homes Washington Inc(J2R)"/>
    <s v="2815 NE 171st Ave"/>
    <s v="Vancouver"/>
    <s v="WA"/>
    <s v="720"/>
    <x v="1"/>
    <x v="1"/>
    <x v="3"/>
    <m/>
    <x v="5"/>
    <n v="662.6"/>
    <n v="21"/>
    <n v="1"/>
    <x v="0"/>
    <x v="0"/>
    <x v="6"/>
  </r>
  <r>
    <s v="3595979"/>
    <x v="1"/>
    <s v="Kingston Homes LLC(J2R)"/>
    <s v="13222 NE 56th Ave"/>
    <s v="Vancouver"/>
    <s v="WA"/>
    <s v="720"/>
    <x v="1"/>
    <x v="1"/>
    <x v="3"/>
    <m/>
    <x v="5"/>
    <n v="644.41999999999996"/>
    <n v="25"/>
    <n v="1"/>
    <x v="0"/>
    <x v="0"/>
    <x v="6"/>
  </r>
  <r>
    <s v="3596022"/>
    <x v="1"/>
    <s v="Summerplace Homes(J2R)"/>
    <s v="5008 NE 130th St"/>
    <s v="Vancouver"/>
    <s v="WA"/>
    <s v="720"/>
    <x v="1"/>
    <x v="1"/>
    <x v="3"/>
    <m/>
    <x v="5"/>
    <n v="645"/>
    <n v="28"/>
    <n v="1"/>
    <x v="0"/>
    <x v="0"/>
    <x v="6"/>
  </r>
  <r>
    <s v="3596126"/>
    <x v="1"/>
    <s v="Columbia Homes NW(MRE)"/>
    <s v="14304 NE 23rd Ct"/>
    <s v="Vancouver"/>
    <s v="WA"/>
    <s v="720"/>
    <x v="1"/>
    <x v="1"/>
    <x v="3"/>
    <m/>
    <x v="5"/>
    <n v="668.97"/>
    <n v="32"/>
    <n v="1"/>
    <x v="0"/>
    <x v="0"/>
    <x v="6"/>
  </r>
  <r>
    <s v="3596132"/>
    <x v="1"/>
    <s v="SVN Construction Inc(CMF)"/>
    <s v="6607 NE 106th Cir"/>
    <s v="Vancouver"/>
    <s v="WA"/>
    <s v="720"/>
    <x v="1"/>
    <x v="1"/>
    <x v="3"/>
    <m/>
    <x v="5"/>
    <n v="614.64"/>
    <n v="29"/>
    <n v="1"/>
    <x v="0"/>
    <x v="0"/>
    <x v="6"/>
  </r>
  <r>
    <s v="3596139"/>
    <x v="1"/>
    <s v="City Traditional Homes LLC(CAG)"/>
    <s v="2523 48th St"/>
    <s v="Washougal"/>
    <s v="WA"/>
    <s v="720"/>
    <x v="1"/>
    <x v="1"/>
    <x v="3"/>
    <m/>
    <x v="5"/>
    <n v="942.48"/>
    <n v="52"/>
    <n v="1"/>
    <x v="0"/>
    <x v="0"/>
    <x v="6"/>
  </r>
  <r>
    <s v="3596172"/>
    <x v="1"/>
    <s v="Glavin Development LLC(CAG)"/>
    <s v="13610 NE 62nd Ct"/>
    <s v="Vancouver"/>
    <s v="WA"/>
    <s v="720"/>
    <x v="1"/>
    <x v="1"/>
    <x v="3"/>
    <m/>
    <x v="5"/>
    <n v="644.04"/>
    <n v="23"/>
    <n v="1"/>
    <x v="0"/>
    <x v="0"/>
    <x v="6"/>
  </r>
  <r>
    <s v="3596177"/>
    <x v="1"/>
    <s v="JB Homes LLC(CAG)"/>
    <s v="2304 E 6th St"/>
    <s v="La Center"/>
    <s v="WA"/>
    <s v="720"/>
    <x v="1"/>
    <x v="1"/>
    <x v="3"/>
    <m/>
    <x v="5"/>
    <n v="889.59"/>
    <n v="30"/>
    <n v="1"/>
    <x v="0"/>
    <x v="0"/>
    <x v="6"/>
  </r>
  <r>
    <s v="3596191"/>
    <x v="1"/>
    <s v="Whipple Creek Village LLC(CAG)"/>
    <s v="17325 NE 18th Pl"/>
    <s v="Ridgefield"/>
    <s v="WA"/>
    <s v="720"/>
    <x v="1"/>
    <x v="1"/>
    <x v="3"/>
    <m/>
    <x v="5"/>
    <n v="705.11"/>
    <n v="47"/>
    <n v="1"/>
    <x v="0"/>
    <x v="0"/>
    <x v="6"/>
  </r>
  <r>
    <s v="3596192"/>
    <x v="1"/>
    <s v="Whipple Creek Village LLC(CAG)"/>
    <s v="17321 NE 18th Pl"/>
    <s v="Ridgefield"/>
    <s v="WA"/>
    <s v="720"/>
    <x v="1"/>
    <x v="1"/>
    <x v="3"/>
    <m/>
    <x v="5"/>
    <n v="672.62"/>
    <n v="51"/>
    <n v="1"/>
    <x v="0"/>
    <x v="0"/>
    <x v="6"/>
  </r>
  <r>
    <s v="3596200"/>
    <x v="1"/>
    <s v="Aho Construction I, Inc.(CAG)"/>
    <s v="10605 NE 103rd Ct"/>
    <s v="Vancouver"/>
    <s v="WA"/>
    <s v="720"/>
    <x v="1"/>
    <x v="1"/>
    <x v="3"/>
    <m/>
    <x v="5"/>
    <n v="614.45000000000005"/>
    <n v="28"/>
    <n v="1"/>
    <x v="0"/>
    <x v="0"/>
    <x v="6"/>
  </r>
  <r>
    <s v="3596212"/>
    <x v="1"/>
    <s v="Glavin Development LLC(G1F)"/>
    <s v="13501 NE 62nd Ct"/>
    <s v="Vancouver"/>
    <s v="WA"/>
    <s v="720"/>
    <x v="1"/>
    <x v="1"/>
    <x v="3"/>
    <m/>
    <x v="5"/>
    <n v="644.63"/>
    <n v="26"/>
    <n v="1"/>
    <x v="0"/>
    <x v="0"/>
    <x v="6"/>
  </r>
  <r>
    <s v="3596213"/>
    <x v="1"/>
    <s v="Lennar Northwest Inc(CAG)"/>
    <s v="4759 S 17th Dr"/>
    <s v="Ridgefield"/>
    <s v="WA"/>
    <s v="720"/>
    <x v="1"/>
    <x v="1"/>
    <x v="3"/>
    <m/>
    <x v="5"/>
    <n v="668.78"/>
    <n v="31"/>
    <n v="1"/>
    <x v="0"/>
    <x v="0"/>
    <x v="6"/>
  </r>
  <r>
    <s v="3596214"/>
    <x v="1"/>
    <s v="Kingston Homes LLC(G1F)"/>
    <s v="1708 S Farm View Lp"/>
    <s v="Ridgefield"/>
    <s v="WA"/>
    <s v="720"/>
    <x v="1"/>
    <x v="1"/>
    <x v="3"/>
    <m/>
    <x v="5"/>
    <n v="667.64"/>
    <n v="25"/>
    <n v="1"/>
    <x v="0"/>
    <x v="0"/>
    <x v="6"/>
  </r>
  <r>
    <s v="3596215"/>
    <x v="1"/>
    <s v="Lennar Northwest Inc(CAG)"/>
    <s v="4771 S 17th Dr"/>
    <s v="Ridgefield"/>
    <s v="WA"/>
    <s v="720"/>
    <x v="1"/>
    <x v="1"/>
    <x v="3"/>
    <m/>
    <x v="5"/>
    <n v="668.78"/>
    <n v="31"/>
    <n v="1"/>
    <x v="0"/>
    <x v="0"/>
    <x v="6"/>
  </r>
  <r>
    <s v="3596216"/>
    <x v="1"/>
    <s v="Lennar Northwest Inc(CAG)"/>
    <s v="4764 S 17th"/>
    <s v="Ridgefield"/>
    <s v="WA"/>
    <s v="720"/>
    <x v="1"/>
    <x v="1"/>
    <x v="3"/>
    <m/>
    <x v="5"/>
    <n v="615.21"/>
    <n v="32"/>
    <n v="1"/>
    <x v="0"/>
    <x v="0"/>
    <x v="6"/>
  </r>
  <r>
    <s v="3596218"/>
    <x v="1"/>
    <s v="Lennar Northwest Inc(CAG)"/>
    <s v="4750 S 17th"/>
    <s v="Ridgefield"/>
    <s v="WA"/>
    <s v="720"/>
    <x v="1"/>
    <x v="1"/>
    <x v="3"/>
    <m/>
    <x v="5"/>
    <n v="615.21"/>
    <n v="32"/>
    <n v="1"/>
    <x v="0"/>
    <x v="0"/>
    <x v="6"/>
  </r>
  <r>
    <s v="3596282"/>
    <x v="1"/>
    <s v="Richmond American Homes(G1F)"/>
    <s v="3407 NE Kingbird St"/>
    <s v="Camas"/>
    <s v="WA"/>
    <s v="720"/>
    <x v="1"/>
    <x v="1"/>
    <x v="3"/>
    <m/>
    <x v="5"/>
    <n v="615.21"/>
    <n v="32"/>
    <n v="1"/>
    <x v="0"/>
    <x v="0"/>
    <x v="6"/>
  </r>
  <r>
    <s v="3596289"/>
    <x v="1"/>
    <s v="MCM of Washington Inc.(G1F)"/>
    <s v="3686 NE Pioneer St"/>
    <s v="Camas"/>
    <s v="WA"/>
    <s v="720"/>
    <x v="1"/>
    <x v="1"/>
    <x v="3"/>
    <m/>
    <x v="5"/>
    <n v="645.19000000000005"/>
    <n v="29"/>
    <n v="1"/>
    <x v="0"/>
    <x v="0"/>
    <x v="6"/>
  </r>
  <r>
    <s v="3596331"/>
    <x v="1"/>
    <s v="Sun Country Homes(G1F)"/>
    <s v="1714 SE 45th Cir"/>
    <s v="Brush Prairie"/>
    <s v="WA"/>
    <s v="720"/>
    <x v="1"/>
    <x v="1"/>
    <x v="3"/>
    <m/>
    <x v="5"/>
    <n v="646.35"/>
    <n v="35"/>
    <n v="1"/>
    <x v="0"/>
    <x v="0"/>
    <x v="6"/>
  </r>
  <r>
    <s v="3596366"/>
    <x v="1"/>
    <s v="MCM of Washington Inc.(CAG)"/>
    <s v="3616 NE Oriole St"/>
    <s v="Camas"/>
    <s v="WA"/>
    <s v="720"/>
    <x v="1"/>
    <x v="1"/>
    <x v="3"/>
    <m/>
    <x v="5"/>
    <n v="615.02"/>
    <n v="31"/>
    <n v="1"/>
    <x v="0"/>
    <x v="0"/>
    <x v="6"/>
  </r>
  <r>
    <s v="3596368"/>
    <x v="1"/>
    <s v="MCM of Washington Inc.(CAG)"/>
    <s v="3610 NE Oriole St"/>
    <s v="Camas"/>
    <s v="WA"/>
    <s v="720"/>
    <x v="1"/>
    <x v="1"/>
    <x v="3"/>
    <m/>
    <x v="5"/>
    <n v="615.6"/>
    <n v="34"/>
    <n v="1"/>
    <x v="0"/>
    <x v="0"/>
    <x v="6"/>
  </r>
  <r>
    <s v="3596376"/>
    <x v="1"/>
    <s v="Pacific Lifestyle Homes(CAG)"/>
    <s v="5811 NE 130th St"/>
    <s v="Vancouver"/>
    <s v="WA"/>
    <s v="720"/>
    <x v="1"/>
    <x v="1"/>
    <x v="3"/>
    <m/>
    <x v="5"/>
    <n v="645.19000000000005"/>
    <n v="29"/>
    <n v="1"/>
    <x v="0"/>
    <x v="0"/>
    <x v="6"/>
  </r>
  <r>
    <s v="3596416"/>
    <x v="1"/>
    <s v="Lennar Northwest Inc(G1F)"/>
    <s v="3811 S Star View Loop"/>
    <s v="Ridgefield"/>
    <s v="WA"/>
    <s v="720"/>
    <x v="1"/>
    <x v="1"/>
    <x v="3"/>
    <m/>
    <x v="5"/>
    <n v="617.71"/>
    <n v="45"/>
    <n v="1"/>
    <x v="0"/>
    <x v="0"/>
    <x v="6"/>
  </r>
  <r>
    <s v="3596417"/>
    <x v="1"/>
    <s v="Lennar Northwest Inc(G1F)"/>
    <s v="3807 S Star View Loop"/>
    <s v="Ridgefield"/>
    <s v="WA"/>
    <s v="720"/>
    <x v="1"/>
    <x v="1"/>
    <x v="3"/>
    <m/>
    <x v="5"/>
    <n v="614.64"/>
    <n v="29"/>
    <n v="1"/>
    <x v="0"/>
    <x v="0"/>
    <x v="6"/>
  </r>
  <r>
    <s v="3596418"/>
    <x v="1"/>
    <s v="Lennar Northwest Inc(G1F)"/>
    <s v="3803 S Star View Loop"/>
    <s v="Ridgefield"/>
    <s v="WA"/>
    <s v="720"/>
    <x v="1"/>
    <x v="1"/>
    <x v="3"/>
    <m/>
    <x v="5"/>
    <n v="614.64"/>
    <n v="29"/>
    <n v="1"/>
    <x v="0"/>
    <x v="0"/>
    <x v="6"/>
  </r>
  <r>
    <s v="3596442"/>
    <x v="1"/>
    <s v="MCM of Washington Inc.(G1F)"/>
    <s v="3695 NE Pioneer St"/>
    <s v="Camas"/>
    <s v="WA"/>
    <s v="720"/>
    <x v="1"/>
    <x v="1"/>
    <x v="3"/>
    <m/>
    <x v="5"/>
    <n v="6.11"/>
    <n v="32"/>
    <n v="1"/>
    <x v="1"/>
    <x v="0"/>
    <x v="6"/>
  </r>
  <r>
    <s v="3596445"/>
    <x v="1"/>
    <s v="MCM of Washington Inc.(G1F)"/>
    <s v="3360 NE Spruce Dr"/>
    <s v="Camas"/>
    <s v="WA"/>
    <s v="720"/>
    <x v="1"/>
    <x v="1"/>
    <x v="3"/>
    <m/>
    <x v="5"/>
    <n v="614.08000000000004"/>
    <n v="26"/>
    <n v="1"/>
    <x v="0"/>
    <x v="0"/>
    <x v="6"/>
  </r>
  <r>
    <s v="3596479"/>
    <x v="1"/>
    <s v="D R Horton Inc Portland(CAG)"/>
    <s v="545 NE 138th Pl"/>
    <s v="Vancouver"/>
    <s v="WA"/>
    <s v="720"/>
    <x v="1"/>
    <x v="1"/>
    <x v="3"/>
    <m/>
    <x v="5"/>
    <n v="614.08000000000004"/>
    <n v="26"/>
    <n v="1"/>
    <x v="0"/>
    <x v="0"/>
    <x v="6"/>
  </r>
  <r>
    <s v="3596488"/>
    <x v="1"/>
    <s v="D R Horton Inc Portland(CAG)"/>
    <s v="549 NE 138th Pl"/>
    <s v="Vancouver"/>
    <s v="WA"/>
    <s v="720"/>
    <x v="1"/>
    <x v="1"/>
    <x v="3"/>
    <m/>
    <x v="5"/>
    <n v="614.08000000000004"/>
    <n v="26"/>
    <n v="1"/>
    <x v="0"/>
    <x v="0"/>
    <x v="6"/>
  </r>
  <r>
    <s v="3596797"/>
    <x v="1"/>
    <s v="MCM of Washington Inc.(CAG)"/>
    <s v="1111 NE 11th Ave"/>
    <s v="Battle Ground"/>
    <s v="WA"/>
    <s v="720"/>
    <x v="1"/>
    <x v="1"/>
    <x v="3"/>
    <m/>
    <x v="5"/>
    <n v="613.49"/>
    <n v="23"/>
    <n v="1"/>
    <x v="0"/>
    <x v="0"/>
    <x v="6"/>
  </r>
  <r>
    <s v="3596815"/>
    <x v="1"/>
    <s v="MCM of Washington Inc.(CAG)"/>
    <s v="1305 NE 11th Ave"/>
    <s v="Battle Ground"/>
    <s v="WA"/>
    <s v="720"/>
    <x v="1"/>
    <x v="1"/>
    <x v="3"/>
    <m/>
    <x v="5"/>
    <n v="614.83000000000004"/>
    <n v="30"/>
    <n v="1"/>
    <x v="0"/>
    <x v="0"/>
    <x v="6"/>
  </r>
  <r>
    <s v="3596816"/>
    <x v="1"/>
    <s v="MCM of Washington Inc.(CAG)"/>
    <s v="1218 NE 11th Pl"/>
    <s v="Battle Ground"/>
    <s v="WA"/>
    <s v="720"/>
    <x v="1"/>
    <x v="1"/>
    <x v="3"/>
    <m/>
    <x v="5"/>
    <n v="614.08000000000004"/>
    <n v="26"/>
    <n v="1"/>
    <x v="0"/>
    <x v="0"/>
    <x v="6"/>
  </r>
  <r>
    <s v="3596833"/>
    <x v="1"/>
    <s v="Aho Construction(G1F)"/>
    <s v="10222 NE 106th Cir"/>
    <s v="Vancouver"/>
    <s v="WA"/>
    <s v="720"/>
    <x v="1"/>
    <x v="1"/>
    <x v="3"/>
    <m/>
    <x v="5"/>
    <n v="609.87"/>
    <n v="4"/>
    <n v="1"/>
    <x v="0"/>
    <x v="0"/>
    <x v="6"/>
  </r>
  <r>
    <s v="3596834"/>
    <x v="1"/>
    <s v="Aho Construction(G1F)"/>
    <s v="10218 NE 106th Cir"/>
    <s v="Vancouver"/>
    <s v="WA"/>
    <s v="720"/>
    <x v="1"/>
    <x v="1"/>
    <x v="3"/>
    <m/>
    <x v="5"/>
    <n v="613.29999999999995"/>
    <n v="22"/>
    <n v="1"/>
    <x v="0"/>
    <x v="0"/>
    <x v="6"/>
  </r>
  <r>
    <s v="3596853"/>
    <x v="1"/>
    <s v="MCM of Washington Inc.(G1F)"/>
    <s v="3219 NE Mallard St"/>
    <s v="Camas"/>
    <s v="WA"/>
    <s v="720"/>
    <x v="1"/>
    <x v="1"/>
    <x v="3"/>
    <m/>
    <x v="5"/>
    <n v="615.6"/>
    <n v="34"/>
    <n v="1"/>
    <x v="0"/>
    <x v="0"/>
    <x v="6"/>
  </r>
  <r>
    <s v="3596855"/>
    <x v="1"/>
    <s v="Pacific Lifestyle Homes(G1F)"/>
    <s v="16114 NE 9th Way"/>
    <s v="Vancouver"/>
    <s v="WA"/>
    <s v="720"/>
    <x v="1"/>
    <x v="1"/>
    <x v="3"/>
    <m/>
    <x v="5"/>
    <n v="614.45000000000005"/>
    <n v="28"/>
    <n v="1"/>
    <x v="0"/>
    <x v="0"/>
    <x v="6"/>
  </r>
  <r>
    <s v="3596864"/>
    <x v="1"/>
    <s v="Morris Homes(G1F)"/>
    <s v="4329 NW Paddock Ln"/>
    <s v="Camas"/>
    <s v="WA"/>
    <s v="720"/>
    <x v="1"/>
    <x v="1"/>
    <x v="3"/>
    <m/>
    <x v="5"/>
    <n v="619.04"/>
    <n v="52"/>
    <n v="1"/>
    <x v="0"/>
    <x v="0"/>
    <x v="6"/>
  </r>
  <r>
    <s v="3596904"/>
    <x v="1"/>
    <s v="Aho Construction I, Inc.(CAG)"/>
    <s v="10221 NE 106th Cir"/>
    <s v="Vancouver"/>
    <s v="WA"/>
    <s v="720"/>
    <x v="1"/>
    <x v="1"/>
    <x v="3"/>
    <m/>
    <x v="5"/>
    <n v="613.67999999999995"/>
    <n v="24"/>
    <n v="1"/>
    <x v="0"/>
    <x v="0"/>
    <x v="6"/>
  </r>
  <r>
    <s v="3596909"/>
    <x v="1"/>
    <s v="Aho Construction I, Inc.(CAG)"/>
    <s v="10217 NE 106th Cir"/>
    <s v="Vancouver"/>
    <s v="WA"/>
    <s v="720"/>
    <x v="1"/>
    <x v="1"/>
    <x v="3"/>
    <m/>
    <x v="5"/>
    <n v="613.67999999999995"/>
    <n v="24"/>
    <n v="1"/>
    <x v="0"/>
    <x v="0"/>
    <x v="6"/>
  </r>
  <r>
    <s v="3596917"/>
    <x v="1"/>
    <s v="MCM of Washington Inc.(CMF)"/>
    <s v="16909 NE 17th Ave"/>
    <s v="Ridgefield"/>
    <s v="WA"/>
    <s v="720"/>
    <x v="1"/>
    <x v="1"/>
    <x v="3"/>
    <m/>
    <x v="5"/>
    <n v="612.73"/>
    <n v="19"/>
    <n v="1"/>
    <x v="0"/>
    <x v="0"/>
    <x v="6"/>
  </r>
  <r>
    <s v="3596919"/>
    <x v="1"/>
    <s v="MCM of Washington Inc.(CAG)"/>
    <s v="17015 NE 17th Ave"/>
    <s v="Ridgefield"/>
    <s v="WA"/>
    <s v="720"/>
    <x v="1"/>
    <x v="1"/>
    <x v="3"/>
    <m/>
    <x v="5"/>
    <n v="613.67999999999995"/>
    <n v="24"/>
    <n v="1"/>
    <x v="0"/>
    <x v="0"/>
    <x v="6"/>
  </r>
  <r>
    <s v="3596922"/>
    <x v="1"/>
    <s v="MCM of Washington Inc.(CAG)"/>
    <s v="1813 NE 171st St"/>
    <s v="Ridgefield"/>
    <s v="WA"/>
    <s v="720"/>
    <x v="1"/>
    <x v="1"/>
    <x v="3"/>
    <m/>
    <x v="5"/>
    <n v="613.87"/>
    <n v="25"/>
    <n v="1"/>
    <x v="0"/>
    <x v="0"/>
    <x v="6"/>
  </r>
  <r>
    <s v="3596941"/>
    <x v="1"/>
    <s v="Bulla, Vasiliy T(CAG)"/>
    <s v="117 W 12th Way"/>
    <s v="La Center"/>
    <s v="WA"/>
    <s v="720"/>
    <x v="1"/>
    <x v="1"/>
    <x v="3"/>
    <m/>
    <x v="5"/>
    <n v="621.65"/>
    <n v="58"/>
    <n v="1"/>
    <x v="0"/>
    <x v="0"/>
    <x v="4"/>
  </r>
  <r>
    <s v="3596959"/>
    <x v="1"/>
    <s v="Silver Buckle Homes LLC(CAG)"/>
    <s v="13010 NE 24th Cir"/>
    <s v="Vancouver"/>
    <s v="WA"/>
    <s v="720"/>
    <x v="1"/>
    <x v="1"/>
    <x v="3"/>
    <m/>
    <x v="5"/>
    <n v="645.76"/>
    <n v="32"/>
    <n v="1"/>
    <x v="0"/>
    <x v="0"/>
    <x v="6"/>
  </r>
  <r>
    <s v="3596979"/>
    <x v="1"/>
    <s v="Helmes Inc(G1F)"/>
    <s v="4942 S 12th Cir"/>
    <s v="Ridgefield"/>
    <s v="WA"/>
    <s v="720"/>
    <x v="1"/>
    <x v="1"/>
    <x v="3"/>
    <m/>
    <x v="5"/>
    <n v="614.45000000000005"/>
    <n v="28"/>
    <n v="1"/>
    <x v="0"/>
    <x v="0"/>
    <x v="6"/>
  </r>
  <r>
    <s v="3596981"/>
    <x v="1"/>
    <s v="Helmes Inc(G1F)"/>
    <s v="2827 NE 9th Ave"/>
    <s v="Battle Ground"/>
    <s v="WA"/>
    <s v="720"/>
    <x v="1"/>
    <x v="1"/>
    <x v="3"/>
    <m/>
    <x v="5"/>
    <n v="615.70000000000005"/>
    <n v="35"/>
    <n v="1"/>
    <x v="0"/>
    <x v="0"/>
    <x v="6"/>
  </r>
  <r>
    <s v="3596982"/>
    <x v="1"/>
    <s v="Pacific Lifestyle Homes(G1F)"/>
    <s v="11605 NE 67th Ave"/>
    <s v="Vancouver"/>
    <s v="WA"/>
    <s v="720"/>
    <x v="1"/>
    <x v="1"/>
    <x v="3"/>
    <m/>
    <x v="5"/>
    <n v="700.88"/>
    <n v="46"/>
    <n v="1"/>
    <x v="0"/>
    <x v="0"/>
    <x v="6"/>
  </r>
  <r>
    <s v="3596987"/>
    <x v="1"/>
    <s v="Forest View Inc(G1F)"/>
    <s v="290 W Y St"/>
    <s v="Washougal"/>
    <s v="WA"/>
    <s v="720"/>
    <x v="1"/>
    <x v="1"/>
    <x v="0"/>
    <m/>
    <x v="5"/>
    <n v="622.91"/>
    <n v="33"/>
    <n v="1"/>
    <x v="0"/>
    <x v="0"/>
    <x v="6"/>
  </r>
  <r>
    <s v="3597053"/>
    <x v="1"/>
    <s v="MCM of Washington Inc.(CAG)"/>
    <s v="1804 NE 171st St"/>
    <s v="Ridgefield"/>
    <s v="WA"/>
    <s v="720"/>
    <x v="1"/>
    <x v="1"/>
    <x v="3"/>
    <m/>
    <x v="5"/>
    <n v="703.1"/>
    <n v="26"/>
    <n v="1"/>
    <x v="0"/>
    <x v="0"/>
    <x v="6"/>
  </r>
  <r>
    <s v="3597054"/>
    <x v="1"/>
    <s v="MCM of Washington Inc.(CAG)"/>
    <s v="1508 NE 172nd Cir"/>
    <s v="Ridgefield"/>
    <s v="WA"/>
    <s v="720"/>
    <x v="1"/>
    <x v="1"/>
    <x v="3"/>
    <m/>
    <x v="5"/>
    <n v="703.85"/>
    <n v="30"/>
    <n v="1"/>
    <x v="0"/>
    <x v="0"/>
    <x v="6"/>
  </r>
  <r>
    <s v="3597056"/>
    <x v="1"/>
    <s v="MCM of Washington Inc.(CAG)"/>
    <s v="1504 NE 172nd Cir"/>
    <s v="Ridgefield"/>
    <s v="WA"/>
    <s v="720"/>
    <x v="1"/>
    <x v="1"/>
    <x v="3"/>
    <m/>
    <x v="5"/>
    <n v="705.39"/>
    <n v="38"/>
    <n v="1"/>
    <x v="0"/>
    <x v="0"/>
    <x v="6"/>
  </r>
  <r>
    <s v="3597057"/>
    <x v="1"/>
    <s v="MCM of Washington Inc.(CAG)"/>
    <s v="1500 NE 172nd Cir"/>
    <s v="Ridgefield"/>
    <s v="WA"/>
    <s v="720"/>
    <x v="1"/>
    <x v="1"/>
    <x v="3"/>
    <m/>
    <x v="5"/>
    <n v="668.02"/>
    <n v="17"/>
    <n v="1"/>
    <x v="0"/>
    <x v="0"/>
    <x v="6"/>
  </r>
  <r>
    <s v="3597060"/>
    <x v="1"/>
    <s v="Ginn Homes LLC(G1F)"/>
    <s v="11053 NE 23rd Cir"/>
    <s v="Vancouver"/>
    <s v="WA"/>
    <s v="720"/>
    <x v="1"/>
    <x v="1"/>
    <x v="3"/>
    <m/>
    <x v="5"/>
    <n v="700.7"/>
    <n v="45"/>
    <n v="1"/>
    <x v="0"/>
    <x v="0"/>
    <x v="6"/>
  </r>
  <r>
    <s v="3597061"/>
    <x v="1"/>
    <s v="Ginn Homes LLC(G1F)"/>
    <s v="11049 NE 23rd Cir"/>
    <s v="Vancouver"/>
    <s v="WA"/>
    <s v="720"/>
    <x v="1"/>
    <x v="1"/>
    <x v="3"/>
    <m/>
    <x v="5"/>
    <n v="701.07"/>
    <n v="47"/>
    <n v="1"/>
    <x v="0"/>
    <x v="0"/>
    <x v="6"/>
  </r>
  <r>
    <s v="3597062"/>
    <x v="1"/>
    <s v="Summerplace Homes(MRE)"/>
    <s v="1471 S Harrier Cir"/>
    <s v="Ridgefield"/>
    <s v="WA"/>
    <s v="720"/>
    <x v="1"/>
    <x v="1"/>
    <x v="3"/>
    <m/>
    <x v="5"/>
    <n v="645.66"/>
    <n v="32"/>
    <n v="1"/>
    <x v="0"/>
    <x v="0"/>
    <x v="6"/>
  </r>
  <r>
    <s v="3597063"/>
    <x v="1"/>
    <s v="Pacific Lifestyle Homes(MRE)"/>
    <s v="6619 NE 112th St"/>
    <s v="Vancouver"/>
    <s v="WA"/>
    <s v="720"/>
    <x v="1"/>
    <x v="1"/>
    <x v="3"/>
    <m/>
    <x v="5"/>
    <n v="696.28"/>
    <n v="22"/>
    <n v="1"/>
    <x v="0"/>
    <x v="0"/>
    <x v="6"/>
  </r>
  <r>
    <s v="3597077"/>
    <x v="1"/>
    <s v="City Traditional Homes LLC(MRE)"/>
    <s v="4981 G St"/>
    <s v="Washougal"/>
    <s v="WA"/>
    <s v="720"/>
    <x v="1"/>
    <x v="1"/>
    <x v="3"/>
    <m/>
    <x v="5"/>
    <n v="4.7699999999999996"/>
    <n v="25"/>
    <n v="1"/>
    <x v="1"/>
    <x v="0"/>
    <x v="6"/>
  </r>
  <r>
    <s v="3597101"/>
    <x v="1"/>
    <s v="Aho Construction(G1F)"/>
    <s v="10523 NE 103rd Ct"/>
    <s v="Vancouver"/>
    <s v="WA"/>
    <s v="720"/>
    <x v="1"/>
    <x v="1"/>
    <x v="3"/>
    <m/>
    <x v="5"/>
    <n v="613.11"/>
    <n v="21"/>
    <n v="1"/>
    <x v="0"/>
    <x v="0"/>
    <x v="6"/>
  </r>
  <r>
    <s v="3597104"/>
    <x v="1"/>
    <s v="MCM of Washington Inc.(G1F)"/>
    <s v="1614 NE 36th Ave"/>
    <s v="Camas"/>
    <s v="WA"/>
    <s v="720"/>
    <x v="1"/>
    <x v="1"/>
    <x v="3"/>
    <m/>
    <x v="5"/>
    <n v="616.19000000000005"/>
    <n v="37"/>
    <n v="1"/>
    <x v="0"/>
    <x v="0"/>
    <x v="6"/>
  </r>
  <r>
    <s v="3597132"/>
    <x v="1"/>
    <s v="Cascade West Development(G1F)"/>
    <s v="18210 NE 79th St"/>
    <s v="Vancouver"/>
    <s v="WA"/>
    <s v="720"/>
    <x v="1"/>
    <x v="1"/>
    <x v="3"/>
    <m/>
    <x v="5"/>
    <n v="663.61"/>
    <n v="24"/>
    <n v="1"/>
    <x v="0"/>
    <x v="0"/>
    <x v="6"/>
  </r>
  <r>
    <s v="3597133"/>
    <x v="1"/>
    <s v="Cascade West Development(G1F)"/>
    <s v="18311 NE 79th St"/>
    <s v="Vancouver"/>
    <s v="WA"/>
    <s v="720"/>
    <x v="1"/>
    <x v="1"/>
    <x v="3"/>
    <m/>
    <x v="5"/>
    <n v="665.53"/>
    <n v="34"/>
    <n v="1"/>
    <x v="0"/>
    <x v="0"/>
    <x v="6"/>
  </r>
  <r>
    <s v="3597134"/>
    <x v="1"/>
    <s v="Waverly Homes Inc(G1F)"/>
    <s v="2025 E 9th St"/>
    <s v="La Center"/>
    <s v="WA"/>
    <s v="720"/>
    <x v="1"/>
    <x v="1"/>
    <x v="3"/>
    <m/>
    <x v="5"/>
    <n v="700.8"/>
    <n v="40"/>
    <n v="1"/>
    <x v="0"/>
    <x v="0"/>
    <x v="6"/>
  </r>
  <r>
    <s v="3597138"/>
    <x v="1"/>
    <s v="Cascade West Development(G1F)"/>
    <s v="7815 NE 186th Ave"/>
    <s v="Vancouver"/>
    <s v="WA"/>
    <s v="720"/>
    <x v="1"/>
    <x v="1"/>
    <x v="3"/>
    <m/>
    <x v="5"/>
    <n v="664.49"/>
    <n v="31"/>
    <n v="1"/>
    <x v="0"/>
    <x v="0"/>
    <x v="6"/>
  </r>
  <r>
    <s v="3597235"/>
    <x v="1"/>
    <s v="MCM of Washington Inc.(G1F)"/>
    <s v="3666 NE Pioneer St"/>
    <s v="Camas"/>
    <s v="WA"/>
    <s v="720"/>
    <x v="1"/>
    <x v="1"/>
    <x v="3"/>
    <m/>
    <x v="5"/>
    <n v="1053.1500000000001"/>
    <n v="35"/>
    <n v="1"/>
    <x v="0"/>
    <x v="0"/>
    <x v="6"/>
  </r>
  <r>
    <s v="3597240"/>
    <x v="1"/>
    <s v="Urban Northwest Homes LLC(G1F)"/>
    <s v="13418 NE 113th Way"/>
    <s v="Vancouver"/>
    <s v="WA"/>
    <s v="720"/>
    <x v="1"/>
    <x v="1"/>
    <x v="3"/>
    <m/>
    <x v="5"/>
    <n v="663.04"/>
    <n v="21"/>
    <n v="1"/>
    <x v="0"/>
    <x v="0"/>
    <x v="6"/>
  </r>
  <r>
    <s v="3597242"/>
    <x v="1"/>
    <s v="Aho Construction(J2R)"/>
    <s v="10515 NE 103rd Ct"/>
    <s v="Vancouver"/>
    <s v="WA"/>
    <s v="720"/>
    <x v="1"/>
    <x v="1"/>
    <x v="3"/>
    <m/>
    <x v="5"/>
    <n v="1222.21"/>
    <n v="21"/>
    <n v="1"/>
    <x v="0"/>
    <x v="0"/>
    <x v="6"/>
  </r>
  <r>
    <s v="3597244"/>
    <x v="1"/>
    <s v="Aho Construction(J2R)"/>
    <s v="10519 NE 103rd Ct"/>
    <s v="Vancouver"/>
    <s v="WA"/>
    <s v="720"/>
    <x v="1"/>
    <x v="1"/>
    <x v="3"/>
    <m/>
    <x v="5"/>
    <n v="613.29999999999995"/>
    <n v="22"/>
    <n v="1"/>
    <x v="0"/>
    <x v="0"/>
    <x v="6"/>
  </r>
  <r>
    <s v="3597254"/>
    <x v="1"/>
    <s v="Sun Country Homes(G1F)"/>
    <s v="9911 NE 120th Ave"/>
    <s v="Vancouver"/>
    <s v="WA"/>
    <s v="720"/>
    <x v="1"/>
    <x v="1"/>
    <x v="3"/>
    <m/>
    <x v="5"/>
    <n v="696.94"/>
    <n v="28"/>
    <n v="1"/>
    <x v="0"/>
    <x v="0"/>
    <x v="6"/>
  </r>
  <r>
    <s v="3597370"/>
    <x v="1"/>
    <s v="Pahlisch Homes Inc(G1F)"/>
    <s v="1505 NW Redwood Ln"/>
    <s v="Camas"/>
    <s v="WA"/>
    <s v="720"/>
    <x v="1"/>
    <x v="1"/>
    <x v="3"/>
    <m/>
    <x v="5"/>
    <n v="646.54"/>
    <n v="36"/>
    <n v="1"/>
    <x v="0"/>
    <x v="0"/>
    <x v="6"/>
  </r>
  <r>
    <s v="3597479"/>
    <x v="1"/>
    <s v="LHV LLC(G1F)"/>
    <s v="8310 NE 88th Cir"/>
    <s v="Vancouver"/>
    <s v="WA"/>
    <s v="720"/>
    <x v="1"/>
    <x v="1"/>
    <x v="3"/>
    <m/>
    <x v="5"/>
    <n v="697.13"/>
    <n v="29"/>
    <n v="1"/>
    <x v="0"/>
    <x v="0"/>
    <x v="6"/>
  </r>
  <r>
    <s v="3597481"/>
    <x v="1"/>
    <s v="LHV LLC(G1F)"/>
    <s v="8312 NE 88th Cir"/>
    <s v="Vancouver"/>
    <s v="WA"/>
    <s v="720"/>
    <x v="1"/>
    <x v="1"/>
    <x v="3"/>
    <m/>
    <x v="5"/>
    <n v="694.83"/>
    <n v="17"/>
    <n v="1"/>
    <x v="0"/>
    <x v="0"/>
    <x v="6"/>
  </r>
  <r>
    <s v="3597485"/>
    <x v="1"/>
    <s v="Kingston Homes LLC(G1F)"/>
    <s v="8102 NE 183rd Pl"/>
    <s v="Vancouver"/>
    <s v="WA"/>
    <s v="720"/>
    <x v="1"/>
    <x v="1"/>
    <x v="3"/>
    <m/>
    <x v="5"/>
    <n v="663.54"/>
    <n v="26"/>
    <n v="1"/>
    <x v="0"/>
    <x v="0"/>
    <x v="6"/>
  </r>
  <r>
    <s v="3597521"/>
    <x v="1"/>
    <s v="Kingston Homes LLC(G1F)"/>
    <s v="8101 NE 182nd Pl"/>
    <s v="Vancouver"/>
    <s v="WA"/>
    <s v="720"/>
    <x v="1"/>
    <x v="1"/>
    <x v="3"/>
    <m/>
    <x v="5"/>
    <n v="663.33"/>
    <n v="25"/>
    <n v="1"/>
    <x v="0"/>
    <x v="0"/>
    <x v="6"/>
  </r>
  <r>
    <s v="3597542"/>
    <x v="1"/>
    <s v="Aho Construction(G1F)"/>
    <s v="10507 NE 103rd Ct"/>
    <s v="Vancouver"/>
    <s v="WA"/>
    <s v="720"/>
    <x v="1"/>
    <x v="1"/>
    <x v="3"/>
    <m/>
    <x v="5"/>
    <n v="662.76"/>
    <n v="22"/>
    <n v="1"/>
    <x v="0"/>
    <x v="0"/>
    <x v="6"/>
  </r>
  <r>
    <s v="3597544"/>
    <x v="1"/>
    <s v="Aho Construction(G1F)"/>
    <s v="10511 NE 103rd Ct"/>
    <s v="Vancouver"/>
    <s v="WA"/>
    <s v="720"/>
    <x v="1"/>
    <x v="1"/>
    <x v="3"/>
    <m/>
    <x v="5"/>
    <n v="662.57"/>
    <n v="21"/>
    <n v="1"/>
    <x v="0"/>
    <x v="0"/>
    <x v="6"/>
  </r>
  <r>
    <s v="3597582"/>
    <x v="1"/>
    <s v="Helmes Inc(J2R)"/>
    <s v="1001 S 50th Ct"/>
    <s v="Ridgefield"/>
    <s v="WA"/>
    <s v="720"/>
    <x v="1"/>
    <x v="1"/>
    <x v="3"/>
    <m/>
    <x v="5"/>
    <n v="665.61"/>
    <n v="28"/>
    <n v="1"/>
    <x v="0"/>
    <x v="0"/>
    <x v="6"/>
  </r>
  <r>
    <s v="3597587"/>
    <x v="1"/>
    <s v="Helmes Inc(G1F)"/>
    <s v="4302 S 12th St"/>
    <s v="Ridgefield"/>
    <s v="WA"/>
    <s v="720"/>
    <x v="1"/>
    <x v="1"/>
    <x v="3"/>
    <m/>
    <x v="5"/>
    <n v="667.35"/>
    <n v="37"/>
    <n v="1"/>
    <x v="0"/>
    <x v="0"/>
    <x v="6"/>
  </r>
  <r>
    <s v="3597612"/>
    <x v="1"/>
    <s v="Affinity Homes LLC(CAG)"/>
    <s v="6739 NW Longbow Ln"/>
    <s v="Camas"/>
    <s v="WA"/>
    <s v="720"/>
    <x v="1"/>
    <x v="1"/>
    <x v="0"/>
    <m/>
    <x v="5"/>
    <n v="851.38"/>
    <n v="131"/>
    <n v="1"/>
    <x v="0"/>
    <x v="0"/>
    <x v="6"/>
  </r>
  <r>
    <s v="3597626"/>
    <x v="1"/>
    <s v="Affinity Homes LLC(CAG)"/>
    <s v="18401 NE 81st St"/>
    <s v="Vancouver"/>
    <s v="WA"/>
    <s v="720"/>
    <x v="1"/>
    <x v="1"/>
    <x v="3"/>
    <m/>
    <x v="5"/>
    <n v="663.98"/>
    <n v="25"/>
    <n v="1"/>
    <x v="0"/>
    <x v="0"/>
    <x v="6"/>
  </r>
  <r>
    <s v="3597629"/>
    <x v="1"/>
    <s v="Bulla, Vasiliy T(J2R)"/>
    <s v="129 W 13th Way"/>
    <s v="La Center"/>
    <s v="WA"/>
    <s v="720"/>
    <x v="1"/>
    <x v="1"/>
    <x v="3"/>
    <m/>
    <x v="5"/>
    <n v="8.2899999999999991"/>
    <n v="38"/>
    <n v="1"/>
    <x v="1"/>
    <x v="0"/>
    <x v="6"/>
  </r>
  <r>
    <s v="3597634"/>
    <x v="1"/>
    <s v="Affinity Homes LLC(CAG)"/>
    <s v="4500 SE 17th Ct"/>
    <s v="Brush Prairie"/>
    <s v="WA"/>
    <s v="720"/>
    <x v="1"/>
    <x v="1"/>
    <x v="3"/>
    <m/>
    <x v="5"/>
    <n v="4.2"/>
    <n v="22"/>
    <n v="1"/>
    <x v="1"/>
    <x v="0"/>
    <x v="6"/>
  </r>
  <r>
    <s v="3597637"/>
    <x v="1"/>
    <s v="Affinity Homes LLC(CAG)"/>
    <s v="4331 NW Paddock Ln"/>
    <s v="Camas"/>
    <s v="WA"/>
    <s v="720"/>
    <x v="1"/>
    <x v="1"/>
    <x v="3"/>
    <m/>
    <x v="5"/>
    <n v="667.25"/>
    <n v="42"/>
    <n v="1"/>
    <x v="0"/>
    <x v="0"/>
    <x v="6"/>
  </r>
  <r>
    <s v="3597640"/>
    <x v="1"/>
    <s v="Affinity Homes LLC(CAG)"/>
    <s v="531 NW Dawsons Ridge Dr"/>
    <s v="Camas"/>
    <s v="WA"/>
    <s v="720"/>
    <x v="1"/>
    <x v="1"/>
    <x v="0"/>
    <m/>
    <x v="5"/>
    <n v="670.94"/>
    <n v="28"/>
    <n v="1"/>
    <x v="0"/>
    <x v="0"/>
    <x v="6"/>
  </r>
  <r>
    <s v="3597660"/>
    <x v="1"/>
    <s v="Evergreen Homes NW LLC(G1F)"/>
    <s v="4110 S Hay Field Cir"/>
    <s v="Ridgefield"/>
    <s v="WA"/>
    <s v="720"/>
    <x v="1"/>
    <x v="1"/>
    <x v="3"/>
    <m/>
    <x v="5"/>
    <n v="1392.73"/>
    <n v="38"/>
    <n v="1"/>
    <x v="0"/>
    <x v="0"/>
    <x v="6"/>
  </r>
  <r>
    <s v="3597741"/>
    <x v="1"/>
    <s v="Helmes Inc(CRM)"/>
    <s v="5307 NE 130th St"/>
    <s v="Vancouver"/>
    <s v="WA"/>
    <s v="720"/>
    <x v="1"/>
    <x v="1"/>
    <x v="3"/>
    <m/>
    <x v="5"/>
    <n v="663.6"/>
    <n v="23"/>
    <n v="1"/>
    <x v="0"/>
    <x v="0"/>
    <x v="6"/>
  </r>
  <r>
    <s v="3597745"/>
    <x v="1"/>
    <s v="Greenbrook Construction(J2R)"/>
    <s v="10805 NE 121st Ave"/>
    <s v="Vancouver"/>
    <s v="WA"/>
    <s v="720"/>
    <x v="1"/>
    <x v="1"/>
    <x v="3"/>
    <m/>
    <x v="5"/>
    <n v="662.64"/>
    <n v="18"/>
    <n v="1"/>
    <x v="0"/>
    <x v="0"/>
    <x v="6"/>
  </r>
  <r>
    <s v="3597797"/>
    <x v="1"/>
    <s v="Pacific Lifestyle Homes(G1F)"/>
    <s v="13301 NE 60th Ave"/>
    <s v="Vancouver"/>
    <s v="WA"/>
    <s v="720"/>
    <x v="1"/>
    <x v="1"/>
    <x v="3"/>
    <m/>
    <x v="5"/>
    <n v="697.04"/>
    <n v="25"/>
    <n v="1"/>
    <x v="0"/>
    <x v="0"/>
    <x v="6"/>
  </r>
  <r>
    <s v="3597802"/>
    <x v="1"/>
    <s v="Sun Country Homes(G1F)"/>
    <s v="9907 NE 120th Ave"/>
    <s v="Vancouver"/>
    <s v="WA"/>
    <s v="720"/>
    <x v="1"/>
    <x v="1"/>
    <x v="3"/>
    <m/>
    <x v="5"/>
    <n v="697.43"/>
    <n v="27"/>
    <n v="1"/>
    <x v="0"/>
    <x v="0"/>
    <x v="6"/>
  </r>
  <r>
    <s v="3597818"/>
    <x v="1"/>
    <s v="Pacific Lifestyle Homes(J2R)"/>
    <s v="5059 S 19th St"/>
    <s v="Ridgefield"/>
    <s v="WA"/>
    <s v="720"/>
    <x v="1"/>
    <x v="1"/>
    <x v="3"/>
    <m/>
    <x v="5"/>
    <n v="695.56"/>
    <n v="23"/>
    <n v="1"/>
    <x v="0"/>
    <x v="0"/>
    <x v="6"/>
  </r>
  <r>
    <s v="3597841"/>
    <x v="1"/>
    <s v="Helmes Inc(CAG)"/>
    <s v="1710 SE 45th circle"/>
    <s v="Brush Prairie"/>
    <s v="WA"/>
    <s v="720"/>
    <x v="1"/>
    <x v="1"/>
    <x v="3"/>
    <m/>
    <x v="5"/>
    <n v="662.93"/>
    <n v="25"/>
    <n v="1"/>
    <x v="0"/>
    <x v="0"/>
    <x v="6"/>
  </r>
  <r>
    <s v="3598267"/>
    <x v="1"/>
    <s v="Lennar Northwest Inc(CAG)"/>
    <s v="6214 N 86th Ave"/>
    <s v="Camas"/>
    <s v="WA"/>
    <s v="720"/>
    <x v="1"/>
    <x v="1"/>
    <x v="3"/>
    <m/>
    <x v="5"/>
    <n v="1405.66"/>
    <n v="99"/>
    <n v="1"/>
    <x v="0"/>
    <x v="0"/>
    <x v="6"/>
  </r>
  <r>
    <s v="3564469"/>
    <x v="1"/>
    <s v="MCM of Washington Inc.(MRE)"/>
    <s v="1702 NE 37th Ave"/>
    <s v="Camas"/>
    <s v="WA"/>
    <s v="720"/>
    <x v="1"/>
    <x v="1"/>
    <x v="3"/>
    <m/>
    <x v="5"/>
    <n v="0"/>
    <m/>
    <n v="1"/>
    <x v="1"/>
    <x v="1"/>
    <x v="6"/>
  </r>
  <r>
    <s v="3567671"/>
    <x v="1"/>
    <s v="Pacific Lifestyle Homes(MRE)"/>
    <s v="6705 NE 119th St"/>
    <s v="Vancouver"/>
    <s v="WA"/>
    <s v="720"/>
    <x v="1"/>
    <x v="1"/>
    <x v="3"/>
    <m/>
    <x v="5"/>
    <n v="0"/>
    <m/>
    <n v="1"/>
    <x v="1"/>
    <x v="1"/>
    <x v="1"/>
  </r>
  <r>
    <s v="3587118"/>
    <x v="1"/>
    <s v="LGI Homes Oregon LLC(G1F)"/>
    <s v="11901 NE 110th Cir"/>
    <s v="Vancouver"/>
    <s v="WA"/>
    <s v="720"/>
    <x v="1"/>
    <x v="1"/>
    <x v="3"/>
    <m/>
    <x v="5"/>
    <n v="0"/>
    <m/>
    <n v="1"/>
    <x v="1"/>
    <x v="1"/>
    <x v="6"/>
  </r>
  <r>
    <s v="3597136"/>
    <x v="1"/>
    <s v="Pacific Lifestyle Homes(G1F)"/>
    <s v="6619 NE 67th St"/>
    <s v="Vancouver"/>
    <s v="WA"/>
    <s v="720"/>
    <x v="1"/>
    <x v="1"/>
    <x v="3"/>
    <m/>
    <x v="5"/>
    <n v="0"/>
    <m/>
    <n v="1"/>
    <x v="1"/>
    <x v="1"/>
    <x v="1"/>
  </r>
  <r>
    <s v="3578991"/>
    <x v="1"/>
    <s v="Harmon, Christina L(TLB)"/>
    <s v="940 NE Estes Ave"/>
    <s v="White Salmon"/>
    <s v="WA"/>
    <s v="720"/>
    <x v="2"/>
    <x v="1"/>
    <x v="0"/>
    <m/>
    <x v="5"/>
    <n v="9118.36"/>
    <n v="32"/>
    <n v="1"/>
    <x v="0"/>
    <x v="0"/>
    <x v="4"/>
  </r>
  <r>
    <s v="3584628"/>
    <x v="1"/>
    <s v="Strassenberg, Tom A(TLB)"/>
    <s v="1007 Chenowuth #A"/>
    <s v="North Bonneville"/>
    <s v="WA"/>
    <s v="720"/>
    <x v="2"/>
    <x v="1"/>
    <x v="3"/>
    <m/>
    <x v="5"/>
    <n v="13.42"/>
    <n v="70"/>
    <n v="1"/>
    <x v="1"/>
    <x v="0"/>
    <x v="4"/>
  </r>
  <r>
    <s v="3584648"/>
    <x v="1"/>
    <s v="Strassenberg, Tom A(TLB)"/>
    <s v="1007 Chenowuth #B"/>
    <s v="North Bonneville"/>
    <s v="WA"/>
    <s v="720"/>
    <x v="2"/>
    <x v="1"/>
    <x v="3"/>
    <m/>
    <x v="5"/>
    <n v="11.87"/>
    <n v="62"/>
    <n v="1"/>
    <x v="1"/>
    <x v="0"/>
    <x v="4"/>
  </r>
  <r>
    <s v="3562984"/>
    <x v="1"/>
    <s v="Mangum, Daniel I(TLB)"/>
    <s v="122 NW Spring St"/>
    <s v="White Salmon"/>
    <s v="WA"/>
    <s v="720"/>
    <x v="1"/>
    <x v="1"/>
    <x v="3"/>
    <m/>
    <x v="5"/>
    <n v="2721.78"/>
    <n v="57"/>
    <n v="1"/>
    <x v="0"/>
    <x v="0"/>
    <x v="4"/>
  </r>
  <r>
    <s v="3563153"/>
    <x v="1"/>
    <s v="Kaplan, Sharon D(TLB)"/>
    <s v="671 Smith Beckon Rd"/>
    <s v="Carson"/>
    <s v="WA"/>
    <s v="720"/>
    <x v="1"/>
    <x v="1"/>
    <x v="3"/>
    <m/>
    <x v="5"/>
    <n v="4218.12"/>
    <n v="116"/>
    <n v="1"/>
    <x v="0"/>
    <x v="0"/>
    <x v="6"/>
  </r>
  <r>
    <s v="3565128"/>
    <x v="1"/>
    <s v="Pfister, David H(TMA)"/>
    <s v="420 NW Spring St"/>
    <s v="White Salmon"/>
    <s v="WA"/>
    <s v="720"/>
    <x v="1"/>
    <x v="1"/>
    <x v="0"/>
    <m/>
    <x v="5"/>
    <n v="8097.32"/>
    <n v="148"/>
    <n v="1"/>
    <x v="0"/>
    <x v="0"/>
    <x v="4"/>
  </r>
  <r>
    <s v="3567726"/>
    <x v="1"/>
    <s v="Integrity Building Const LLC(TLB)"/>
    <s v="877 N Main Ave"/>
    <s v="White Salmon"/>
    <s v="WA"/>
    <s v="720"/>
    <x v="1"/>
    <x v="1"/>
    <x v="3"/>
    <m/>
    <x v="5"/>
    <n v="10574.84"/>
    <n v="100"/>
    <n v="1"/>
    <x v="0"/>
    <x v="0"/>
    <x v="6"/>
  </r>
  <r>
    <s v="3571610"/>
    <x v="1"/>
    <s v="Curtis Homes(TLB)"/>
    <s v="520 El Camino Real"/>
    <s v="White Salmon"/>
    <s v="WA"/>
    <s v="720"/>
    <x v="1"/>
    <x v="1"/>
    <x v="0"/>
    <m/>
    <x v="5"/>
    <n v="1097.43"/>
    <n v="93"/>
    <n v="1"/>
    <x v="0"/>
    <x v="0"/>
    <x v="6"/>
  </r>
  <r>
    <s v="3576063"/>
    <x v="1"/>
    <s v="Berry, Kim G(TLB)"/>
    <s v="601 NE Grandview"/>
    <s v="White Salmon"/>
    <s v="WA"/>
    <s v="720"/>
    <x v="1"/>
    <x v="1"/>
    <x v="3"/>
    <m/>
    <x v="5"/>
    <n v="8709.42"/>
    <n v="60"/>
    <n v="1"/>
    <x v="0"/>
    <x v="0"/>
    <x v="4"/>
  </r>
  <r>
    <s v="3584015"/>
    <x v="1"/>
    <s v="Farro, Robert H(CMF)"/>
    <s v="1065 Champion Ln"/>
    <s v="White Salmon"/>
    <s v="WA"/>
    <s v="720"/>
    <x v="1"/>
    <x v="1"/>
    <x v="0"/>
    <m/>
    <x v="5"/>
    <n v="9279.99"/>
    <n v="146"/>
    <n v="1"/>
    <x v="0"/>
    <x v="0"/>
    <x v="4"/>
  </r>
  <r>
    <s v="3586360"/>
    <x v="1"/>
    <s v="Malley, Kit E(TLB)"/>
    <s v="780 Gaddis Pl"/>
    <s v="White Salmon"/>
    <s v="WA"/>
    <s v="720"/>
    <x v="1"/>
    <x v="1"/>
    <x v="0"/>
    <m/>
    <x v="5"/>
    <n v="1986.81"/>
    <n v="270"/>
    <n v="1"/>
    <x v="0"/>
    <x v="0"/>
    <x v="4"/>
  </r>
  <r>
    <s v="3590148"/>
    <x v="1"/>
    <s v="Flug, Jack J(TLB)"/>
    <s v="227 NE Columbia"/>
    <s v="White Salmon"/>
    <s v="WA"/>
    <s v="720"/>
    <x v="1"/>
    <x v="1"/>
    <x v="3"/>
    <m/>
    <x v="5"/>
    <n v="715.28"/>
    <n v="44"/>
    <n v="1"/>
    <x v="0"/>
    <x v="0"/>
    <x v="4"/>
  </r>
  <r>
    <s v="3594197"/>
    <x v="1"/>
    <s v="JT Builders(TLB)"/>
    <s v="180 Palos Verdes"/>
    <s v="White Salmon"/>
    <s v="WA"/>
    <s v="720"/>
    <x v="1"/>
    <x v="1"/>
    <x v="3"/>
    <m/>
    <x v="5"/>
    <n v="12618.38"/>
    <n v="84"/>
    <n v="1"/>
    <x v="0"/>
    <x v="0"/>
    <x v="6"/>
  </r>
  <r>
    <s v="3597293"/>
    <x v="1"/>
    <s v="Sala, JoAnne S(TLB)"/>
    <s v="374 NW Lincoln St"/>
    <s v="White Salmon"/>
    <s v="WA"/>
    <s v="720"/>
    <x v="1"/>
    <x v="1"/>
    <x v="3"/>
    <m/>
    <x v="5"/>
    <n v="1699.28"/>
    <n v="34"/>
    <n v="1"/>
    <x v="0"/>
    <x v="0"/>
    <x v="4"/>
  </r>
  <r>
    <s v="3579132"/>
    <x v="1"/>
    <s v="Integrity Building Const LLC(TLB)"/>
    <s v="421 Marigold Ln"/>
    <s v="White Salmon"/>
    <s v="WA"/>
    <s v="720"/>
    <x v="1"/>
    <x v="1"/>
    <x v="3"/>
    <m/>
    <x v="5"/>
    <n v="11986.09"/>
    <n v="82"/>
    <n v="1"/>
    <x v="0"/>
    <x v="0"/>
    <x v="6"/>
  </r>
  <r>
    <s v="3588712"/>
    <x v="1"/>
    <s v="West, Jepson C(TLB)"/>
    <s v="925 N Main Ave"/>
    <s v="White Salmon"/>
    <s v="WA"/>
    <s v="720"/>
    <x v="1"/>
    <x v="1"/>
    <x v="3"/>
    <m/>
    <x v="5"/>
    <n v="5598.84"/>
    <n v="61"/>
    <n v="1"/>
    <x v="0"/>
    <x v="0"/>
    <x v="5"/>
  </r>
  <r>
    <s v="3544335"/>
    <x v="0"/>
    <s v="Eagle Creek Homes LLC(TLB)"/>
    <s v="630 NW Michigan"/>
    <s v="White Salmon"/>
    <s v="WA"/>
    <s v="720"/>
    <x v="2"/>
    <x v="1"/>
    <x v="3"/>
    <m/>
    <x v="5"/>
    <n v="6.32"/>
    <n v="33"/>
    <n v="1"/>
    <x v="1"/>
    <x v="0"/>
    <x v="6"/>
  </r>
  <r>
    <s v="3557044"/>
    <x v="0"/>
    <s v="GH Build LLC(TLB)"/>
    <s v="624 NW Michigan"/>
    <s v="White Salmon"/>
    <s v="WA"/>
    <s v="720"/>
    <x v="2"/>
    <x v="1"/>
    <x v="3"/>
    <m/>
    <x v="5"/>
    <n v="700.02"/>
    <n v="53"/>
    <n v="1"/>
    <x v="0"/>
    <x v="0"/>
    <x v="6"/>
  </r>
  <r>
    <s v="3567609"/>
    <x v="1"/>
    <s v="D R Horton Inc Portland(STS)"/>
    <s v="11113 NE 115th Ct"/>
    <s v="Vancouver"/>
    <s v="WA"/>
    <s v="720"/>
    <x v="2"/>
    <x v="1"/>
    <x v="0"/>
    <m/>
    <x v="5"/>
    <n v="662.32"/>
    <n v="38"/>
    <n v="1"/>
    <x v="0"/>
    <x v="0"/>
    <x v="6"/>
  </r>
  <r>
    <s v="3567611"/>
    <x v="1"/>
    <s v="D R Horton Inc Portland(STS)"/>
    <s v="11101 NE 115th Ct"/>
    <s v="Vancouver"/>
    <s v="WA"/>
    <s v="720"/>
    <x v="2"/>
    <x v="1"/>
    <x v="0"/>
    <m/>
    <x v="5"/>
    <n v="659.55"/>
    <n v="31"/>
    <n v="1"/>
    <x v="0"/>
    <x v="0"/>
    <x v="6"/>
  </r>
  <r>
    <s v="3567675"/>
    <x v="1"/>
    <s v="D R Horton Inc Portland(STS)"/>
    <s v="11607 NE 111th Cir"/>
    <s v="Vancouver"/>
    <s v="WA"/>
    <s v="720"/>
    <x v="2"/>
    <x v="1"/>
    <x v="0"/>
    <m/>
    <x v="5"/>
    <n v="662.84"/>
    <n v="42"/>
    <n v="1"/>
    <x v="0"/>
    <x v="0"/>
    <x v="6"/>
  </r>
  <r>
    <s v="3567681"/>
    <x v="1"/>
    <s v="D R Horton Inc Portland(STS)"/>
    <s v="11012 NE 115th Ct"/>
    <s v="Vancouver"/>
    <s v="WA"/>
    <s v="720"/>
    <x v="2"/>
    <x v="1"/>
    <x v="0"/>
    <m/>
    <x v="5"/>
    <n v="663.57"/>
    <n v="41"/>
    <n v="1"/>
    <x v="0"/>
    <x v="0"/>
    <x v="6"/>
  </r>
  <r>
    <s v="3567682"/>
    <x v="1"/>
    <s v="D R Horton Inc Portland(STS)"/>
    <s v="11024 NE 115th Ct"/>
    <s v="Vancouver"/>
    <s v="WA"/>
    <s v="720"/>
    <x v="2"/>
    <x v="1"/>
    <x v="3"/>
    <m/>
    <x v="5"/>
    <n v="662.29"/>
    <n v="36"/>
    <n v="1"/>
    <x v="0"/>
    <x v="0"/>
    <x v="6"/>
  </r>
  <r>
    <s v="3567692"/>
    <x v="1"/>
    <s v="D R Horton Inc Portland(STS)"/>
    <s v="11023 NE 115th Ct"/>
    <s v="Vancouver"/>
    <s v="WA"/>
    <s v="720"/>
    <x v="2"/>
    <x v="1"/>
    <x v="0"/>
    <m/>
    <x v="5"/>
    <n v="659.62"/>
    <n v="31"/>
    <n v="1"/>
    <x v="0"/>
    <x v="0"/>
    <x v="6"/>
  </r>
  <r>
    <s v="3567693"/>
    <x v="1"/>
    <s v="D R Horton Inc Portland(STS)"/>
    <s v="11011 NE 115th Ct"/>
    <s v="Vancouver"/>
    <s v="WA"/>
    <s v="720"/>
    <x v="2"/>
    <x v="1"/>
    <x v="0"/>
    <m/>
    <x v="5"/>
    <n v="878.97"/>
    <n v="36"/>
    <n v="1"/>
    <x v="0"/>
    <x v="0"/>
    <x v="6"/>
  </r>
  <r>
    <s v="3567698"/>
    <x v="1"/>
    <s v="D R Horton Inc Portland(STS)"/>
    <s v="11207 NE 116th Ct"/>
    <s v="Vancouver"/>
    <s v="WA"/>
    <s v="720"/>
    <x v="2"/>
    <x v="1"/>
    <x v="0"/>
    <m/>
    <x v="5"/>
    <n v="662.05"/>
    <n v="40"/>
    <n v="1"/>
    <x v="0"/>
    <x v="0"/>
    <x v="6"/>
  </r>
  <r>
    <s v="3567699"/>
    <x v="1"/>
    <s v="D R Horton Inc Portland(STS)"/>
    <s v="11219 NE 116th Ct"/>
    <s v="Vancouver"/>
    <s v="WA"/>
    <s v="720"/>
    <x v="2"/>
    <x v="1"/>
    <x v="0"/>
    <m/>
    <x v="5"/>
    <n v="657.7"/>
    <n v="29"/>
    <n v="1"/>
    <x v="0"/>
    <x v="0"/>
    <x v="6"/>
  </r>
  <r>
    <s v="3578350"/>
    <x v="1"/>
    <s v="Bogdanov, Sergey Y(JDP)"/>
    <s v="10703 NE 70th St #A"/>
    <s v="Vancouver"/>
    <s v="WA"/>
    <s v="720"/>
    <x v="2"/>
    <x v="1"/>
    <x v="3"/>
    <m/>
    <x v="5"/>
    <n v="699.83"/>
    <n v="34"/>
    <n v="1"/>
    <x v="0"/>
    <x v="0"/>
    <x v="4"/>
  </r>
  <r>
    <s v="3578351"/>
    <x v="1"/>
    <s v="Bogdanov, Sergey Y(JDP)"/>
    <s v="10703 NE 70th St #B"/>
    <s v="Vancouver"/>
    <s v="WA"/>
    <s v="720"/>
    <x v="2"/>
    <x v="1"/>
    <x v="3"/>
    <m/>
    <x v="5"/>
    <n v="701.16"/>
    <n v="41"/>
    <n v="1"/>
    <x v="0"/>
    <x v="0"/>
    <x v="4"/>
  </r>
  <r>
    <s v="3578592"/>
    <x v="1"/>
    <s v="Restore Pro LLC(STS)"/>
    <s v="13009 NE 24th Cir"/>
    <s v="Vancouver"/>
    <s v="WA"/>
    <s v="720"/>
    <x v="2"/>
    <x v="1"/>
    <x v="0"/>
    <m/>
    <x v="5"/>
    <n v="671.81"/>
    <n v="28"/>
    <n v="1"/>
    <x v="0"/>
    <x v="0"/>
    <x v="6"/>
  </r>
  <r>
    <s v="3578594"/>
    <x v="1"/>
    <s v="Restore Pro LLC(STS)"/>
    <s v="13001 NE 24th Cir"/>
    <s v="Vancouver"/>
    <s v="WA"/>
    <s v="720"/>
    <x v="2"/>
    <x v="1"/>
    <x v="0"/>
    <m/>
    <x v="5"/>
    <n v="677.59"/>
    <n v="42"/>
    <n v="1"/>
    <x v="0"/>
    <x v="0"/>
    <x v="6"/>
  </r>
  <r>
    <s v="3580641"/>
    <x v="1"/>
    <s v="Aho Construction(JDP)"/>
    <s v="13217 NE 62nd Ave"/>
    <s v="Vancouver"/>
    <s v="WA"/>
    <s v="720"/>
    <x v="2"/>
    <x v="1"/>
    <x v="0"/>
    <m/>
    <x v="5"/>
    <n v="673.3"/>
    <n v="26"/>
    <n v="1"/>
    <x v="0"/>
    <x v="0"/>
    <x v="6"/>
  </r>
  <r>
    <s v="3580642"/>
    <x v="1"/>
    <s v="Aho Construction(JDP)"/>
    <s v="13211 NE 62nd Ave"/>
    <s v="Vancouver"/>
    <s v="WA"/>
    <s v="720"/>
    <x v="2"/>
    <x v="1"/>
    <x v="0"/>
    <m/>
    <x v="5"/>
    <n v="671.2"/>
    <n v="21"/>
    <n v="1"/>
    <x v="0"/>
    <x v="0"/>
    <x v="6"/>
  </r>
  <r>
    <s v="3581104"/>
    <x v="1"/>
    <s v="Aho Construction(JDP)"/>
    <s v="13201 NE 62nd Ave"/>
    <s v="Vancouver"/>
    <s v="WA"/>
    <s v="720"/>
    <x v="2"/>
    <x v="1"/>
    <x v="0"/>
    <m/>
    <x v="5"/>
    <n v="672.05"/>
    <n v="23"/>
    <n v="1"/>
    <x v="0"/>
    <x v="0"/>
    <x v="6"/>
  </r>
  <r>
    <s v="3581105"/>
    <x v="1"/>
    <s v="Aho Construction(JDP)"/>
    <s v="13207 NE 62nd Ave"/>
    <s v="Vancouver"/>
    <s v="WA"/>
    <s v="720"/>
    <x v="2"/>
    <x v="1"/>
    <x v="3"/>
    <m/>
    <x v="5"/>
    <n v="672.88"/>
    <n v="25"/>
    <n v="1"/>
    <x v="0"/>
    <x v="0"/>
    <x v="6"/>
  </r>
  <r>
    <s v="3581127"/>
    <x v="1"/>
    <s v="Ginn Homes LLC(JDP)"/>
    <s v="13734 NW 7th Ave"/>
    <s v="Vancouver"/>
    <s v="WA"/>
    <s v="720"/>
    <x v="2"/>
    <x v="1"/>
    <x v="0"/>
    <m/>
    <x v="5"/>
    <n v="674.56"/>
    <n v="29"/>
    <n v="1"/>
    <x v="0"/>
    <x v="0"/>
    <x v="6"/>
  </r>
  <r>
    <s v="3581128"/>
    <x v="1"/>
    <s v="Ginn Homes LLC(JDP)"/>
    <s v="13746 NW 7th Ave"/>
    <s v="Vancouver"/>
    <s v="WA"/>
    <s v="720"/>
    <x v="2"/>
    <x v="1"/>
    <x v="0"/>
    <m/>
    <x v="5"/>
    <n v="678.73"/>
    <n v="39"/>
    <n v="1"/>
    <x v="0"/>
    <x v="0"/>
    <x v="6"/>
  </r>
  <r>
    <s v="3583386"/>
    <x v="1"/>
    <s v="Rs3 Homes(JDP)"/>
    <s v="807 S Highland St #A"/>
    <s v="Ridgefield"/>
    <s v="WA"/>
    <s v="720"/>
    <x v="2"/>
    <x v="1"/>
    <x v="0"/>
    <m/>
    <x v="5"/>
    <n v="1975.93"/>
    <n v="69"/>
    <n v="1"/>
    <x v="0"/>
    <x v="0"/>
    <x v="6"/>
  </r>
  <r>
    <s v="3584180"/>
    <x v="1"/>
    <s v="C &amp; D Jackson Properties LLC(JDP)"/>
    <s v="3218 Clark Ave"/>
    <s v="Vancouver"/>
    <s v="WA"/>
    <s v="720"/>
    <x v="2"/>
    <x v="1"/>
    <x v="0"/>
    <m/>
    <x v="5"/>
    <n v="627.49"/>
    <n v="9"/>
    <n v="1"/>
    <x v="0"/>
    <x v="0"/>
    <x v="4"/>
  </r>
  <r>
    <s v="3586658"/>
    <x v="1"/>
    <s v="Ginn Homes LLC(JDP)"/>
    <s v="13735 NW 7th Ave"/>
    <s v="Vancouver"/>
    <s v="WA"/>
    <s v="720"/>
    <x v="2"/>
    <x v="1"/>
    <x v="0"/>
    <m/>
    <x v="5"/>
    <n v="675.3"/>
    <n v="36"/>
    <n v="1"/>
    <x v="0"/>
    <x v="0"/>
    <x v="6"/>
  </r>
  <r>
    <s v="3586659"/>
    <x v="1"/>
    <s v="Ginn Homes LLC(JDP)"/>
    <s v="13747 NW 7th Ave"/>
    <s v="Vancouver"/>
    <s v="WA"/>
    <s v="720"/>
    <x v="2"/>
    <x v="1"/>
    <x v="0"/>
    <m/>
    <x v="5"/>
    <n v="664.02"/>
    <n v="9"/>
    <n v="1"/>
    <x v="0"/>
    <x v="0"/>
    <x v="6"/>
  </r>
  <r>
    <s v="3590414"/>
    <x v="1"/>
    <s v="Maze, Lindsey J(STS)"/>
    <s v="2005 SW 11th St"/>
    <s v="Battle Ground"/>
    <s v="WA"/>
    <s v="720"/>
    <x v="2"/>
    <x v="1"/>
    <x v="0"/>
    <m/>
    <x v="5"/>
    <n v="666.87"/>
    <n v="26"/>
    <n v="1"/>
    <x v="0"/>
    <x v="0"/>
    <x v="4"/>
  </r>
  <r>
    <s v="3563700"/>
    <x v="1"/>
    <s v="GR Investment Properties LLC(SEP)"/>
    <s v="12338 NE 116th St"/>
    <s v="Vancouver"/>
    <s v="WA"/>
    <s v="720"/>
    <x v="2"/>
    <x v="1"/>
    <x v="0"/>
    <m/>
    <x v="5"/>
    <n v="665.34"/>
    <n v="42"/>
    <n v="1"/>
    <x v="0"/>
    <x v="0"/>
    <x v="6"/>
  </r>
  <r>
    <s v="3563701"/>
    <x v="1"/>
    <s v="GR Investment Properties LLC(SEP)"/>
    <s v="12350 NE 116th St"/>
    <s v="Vancouver"/>
    <s v="WA"/>
    <s v="720"/>
    <x v="2"/>
    <x v="1"/>
    <x v="0"/>
    <m/>
    <x v="5"/>
    <n v="667.26"/>
    <n v="58"/>
    <n v="1"/>
    <x v="0"/>
    <x v="0"/>
    <x v="6"/>
  </r>
  <r>
    <s v="3582919"/>
    <x v="1"/>
    <s v="Meyer, Ryan D(STS)"/>
    <s v="2349 W 8th St"/>
    <s v="Washougal"/>
    <s v="WA"/>
    <s v="720"/>
    <x v="2"/>
    <x v="1"/>
    <x v="0"/>
    <m/>
    <x v="5"/>
    <n v="1098.54"/>
    <n v="214"/>
    <n v="1"/>
    <x v="0"/>
    <x v="0"/>
    <x v="4"/>
  </r>
  <r>
    <s v="3573878"/>
    <x v="1"/>
    <s v="Borodin, Sergey(JDP)"/>
    <s v="2706 E 33rd St"/>
    <s v="Vancouver"/>
    <s v="WA"/>
    <s v="720"/>
    <x v="2"/>
    <x v="1"/>
    <x v="0"/>
    <m/>
    <x v="5"/>
    <n v="10719.54"/>
    <n v="103"/>
    <n v="1"/>
    <x v="0"/>
    <x v="0"/>
    <x v="4"/>
  </r>
  <r>
    <s v="3579322"/>
    <x v="1"/>
    <s v="Transparent Properties(SEP)"/>
    <s v="1053 NW 8th Ave #2"/>
    <s v="Camas"/>
    <s v="WA"/>
    <s v="720"/>
    <x v="2"/>
    <x v="1"/>
    <x v="0"/>
    <m/>
    <x v="5"/>
    <n v="0"/>
    <m/>
    <n v="1"/>
    <x v="1"/>
    <x v="1"/>
    <x v="6"/>
  </r>
  <r>
    <s v="3567781"/>
    <x v="1"/>
    <s v="Pacific Lifestyle Homes(JDP)"/>
    <s v="16619 NE 170th Ave"/>
    <s v="Brush Prairie"/>
    <s v="WA"/>
    <s v="720"/>
    <x v="1"/>
    <x v="1"/>
    <x v="3"/>
    <m/>
    <x v="5"/>
    <n v="1061.5899999999999"/>
    <n v="200"/>
    <n v="1"/>
    <x v="0"/>
    <x v="0"/>
    <x v="6"/>
  </r>
  <r>
    <s v="3567814"/>
    <x v="1"/>
    <s v="Evergreen Homes NW LLC(STS)"/>
    <s v="2106 32nd St"/>
    <s v="Washougal"/>
    <s v="WA"/>
    <s v="720"/>
    <x v="1"/>
    <x v="1"/>
    <x v="0"/>
    <m/>
    <x v="5"/>
    <n v="4071.98"/>
    <n v="272"/>
    <n v="1"/>
    <x v="0"/>
    <x v="0"/>
    <x v="6"/>
  </r>
  <r>
    <s v="3569476"/>
    <x v="1"/>
    <s v="Axiom Luxury Homes LLC(STS)"/>
    <s v="9621 SE Evergreen Hwy"/>
    <s v="Vancouver"/>
    <s v="WA"/>
    <s v="720"/>
    <x v="1"/>
    <x v="1"/>
    <x v="0"/>
    <m/>
    <x v="5"/>
    <n v="2465.65"/>
    <n v="216"/>
    <n v="1"/>
    <x v="0"/>
    <x v="0"/>
    <x v="6"/>
  </r>
  <r>
    <s v="3574126"/>
    <x v="1"/>
    <s v="Oregon Choice Construction(JDP)"/>
    <s v="4614 NE 56th St"/>
    <s v="Vancouver"/>
    <s v="WA"/>
    <s v="720"/>
    <x v="1"/>
    <x v="1"/>
    <x v="0"/>
    <m/>
    <x v="5"/>
    <n v="673.2"/>
    <n v="58"/>
    <n v="1"/>
    <x v="0"/>
    <x v="0"/>
    <x v="6"/>
  </r>
  <r>
    <s v="3574127"/>
    <x v="1"/>
    <s v="Oregon Choice Construction(JDP)"/>
    <s v="4616 NE 56th St"/>
    <s v="Vancouver"/>
    <s v="WA"/>
    <s v="720"/>
    <x v="1"/>
    <x v="1"/>
    <x v="0"/>
    <m/>
    <x v="5"/>
    <n v="668.57"/>
    <n v="47"/>
    <n v="1"/>
    <x v="0"/>
    <x v="0"/>
    <x v="6"/>
  </r>
  <r>
    <s v="3575419"/>
    <x v="1"/>
    <s v="Catsepa, Diana A(JDP)"/>
    <s v="1410 NW 117th Cir"/>
    <s v="Vancouver"/>
    <s v="WA"/>
    <s v="720"/>
    <x v="1"/>
    <x v="1"/>
    <x v="0"/>
    <m/>
    <x v="5"/>
    <n v="715.28"/>
    <n v="43"/>
    <n v="1"/>
    <x v="0"/>
    <x v="0"/>
    <x v="4"/>
  </r>
  <r>
    <s v="3575547"/>
    <x v="1"/>
    <s v="Urban Northwest Homes LLC(JDP)"/>
    <s v="4302 NE Morrow Rd"/>
    <s v="Vancouver"/>
    <s v="WA"/>
    <s v="720"/>
    <x v="1"/>
    <x v="1"/>
    <x v="3"/>
    <m/>
    <x v="5"/>
    <n v="701.29"/>
    <n v="30"/>
    <n v="1"/>
    <x v="0"/>
    <x v="0"/>
    <x v="6"/>
  </r>
  <r>
    <s v="3575548"/>
    <x v="1"/>
    <s v="Urban Northwest Homes LLC(JDP)"/>
    <s v="4300 NE Morrow Rd"/>
    <s v="Vancouver"/>
    <s v="WA"/>
    <s v="720"/>
    <x v="1"/>
    <x v="1"/>
    <x v="3"/>
    <m/>
    <x v="5"/>
    <n v="700.91"/>
    <n v="28"/>
    <n v="1"/>
    <x v="0"/>
    <x v="0"/>
    <x v="6"/>
  </r>
  <r>
    <s v="3575986"/>
    <x v="1"/>
    <s v="Pahlisch Homes Inc(MRE)"/>
    <s v="6635 NE 74th Ave"/>
    <s v="Vancouver"/>
    <s v="WA"/>
    <s v="720"/>
    <x v="1"/>
    <x v="1"/>
    <x v="3"/>
    <m/>
    <x v="5"/>
    <n v="915.67"/>
    <n v="29"/>
    <n v="1"/>
    <x v="0"/>
    <x v="0"/>
    <x v="6"/>
  </r>
  <r>
    <s v="3576188"/>
    <x v="1"/>
    <s v="MCM of Washington Inc.(JDP)"/>
    <s v="17714 NE 33rd St"/>
    <s v="Vancouver"/>
    <s v="WA"/>
    <s v="720"/>
    <x v="1"/>
    <x v="1"/>
    <x v="0"/>
    <m/>
    <x v="5"/>
    <n v="678.64"/>
    <n v="37"/>
    <n v="1"/>
    <x v="0"/>
    <x v="0"/>
    <x v="6"/>
  </r>
  <r>
    <s v="3576477"/>
    <x v="1"/>
    <s v="Superior LLC(JDP)"/>
    <s v="7018 NW 22nd Ave"/>
    <s v="Vancouver"/>
    <s v="WA"/>
    <s v="720"/>
    <x v="1"/>
    <x v="1"/>
    <x v="3"/>
    <m/>
    <x v="5"/>
    <n v="664.43"/>
    <n v="22"/>
    <n v="1"/>
    <x v="0"/>
    <x v="0"/>
    <x v="4"/>
  </r>
  <r>
    <s v="3576795"/>
    <x v="1"/>
    <s v="Lennar Northwest Inc(WEB)"/>
    <s v="14008 NW 57th Ave"/>
    <s v="Vancouver"/>
    <s v="WA"/>
    <s v="720"/>
    <x v="1"/>
    <x v="1"/>
    <x v="3"/>
    <m/>
    <x v="5"/>
    <n v="668.24"/>
    <n v="42"/>
    <n v="1"/>
    <x v="0"/>
    <x v="0"/>
    <x v="6"/>
  </r>
  <r>
    <s v="3577803"/>
    <x v="1"/>
    <s v="Tsarenko, Alexander M(JDP)"/>
    <s v="2901 NE 170th Ct"/>
    <s v="Vancouver"/>
    <s v="WA"/>
    <s v="720"/>
    <x v="1"/>
    <x v="1"/>
    <x v="0"/>
    <m/>
    <x v="5"/>
    <n v="683.8"/>
    <n v="57"/>
    <n v="1"/>
    <x v="0"/>
    <x v="0"/>
    <x v="4"/>
  </r>
  <r>
    <s v="3578166"/>
    <x v="1"/>
    <s v="Pacific Lifestyle Homes(SEP)"/>
    <s v="17026 NE 164th Cir"/>
    <s v="Brush Prairie"/>
    <s v="WA"/>
    <s v="720"/>
    <x v="1"/>
    <x v="1"/>
    <x v="3"/>
    <m/>
    <x v="5"/>
    <n v="1797.36"/>
    <n v="94"/>
    <n v="1"/>
    <x v="0"/>
    <x v="0"/>
    <x v="6"/>
  </r>
  <r>
    <s v="3578355"/>
    <x v="1"/>
    <s v="Sun Country Homes(JDP)"/>
    <s v="12823 NE 104th St"/>
    <s v="Vancouver"/>
    <s v="WA"/>
    <s v="720"/>
    <x v="1"/>
    <x v="1"/>
    <x v="3"/>
    <m/>
    <x v="5"/>
    <n v="693.82"/>
    <n v="26"/>
    <n v="1"/>
    <x v="0"/>
    <x v="0"/>
    <x v="6"/>
  </r>
  <r>
    <s v="3579186"/>
    <x v="1"/>
    <s v="GR Investment Properties LLC(SEP)"/>
    <s v="8722 NE 43rd Pl"/>
    <s v="Vancouver"/>
    <s v="WA"/>
    <s v="720"/>
    <x v="1"/>
    <x v="1"/>
    <x v="3"/>
    <m/>
    <x v="5"/>
    <n v="703.25"/>
    <n v="52"/>
    <n v="1"/>
    <x v="0"/>
    <x v="0"/>
    <x v="6"/>
  </r>
  <r>
    <s v="3579725"/>
    <x v="1"/>
    <s v="Pacific Lifestyle Homes(MRE)"/>
    <s v="16128 NE 9th Way"/>
    <s v="Vancouver"/>
    <s v="WA"/>
    <s v="720"/>
    <x v="1"/>
    <x v="1"/>
    <x v="3"/>
    <m/>
    <x v="5"/>
    <n v="697.55"/>
    <n v="22"/>
    <n v="1"/>
    <x v="0"/>
    <x v="0"/>
    <x v="6"/>
  </r>
  <r>
    <s v="3579729"/>
    <x v="1"/>
    <s v="Pacific Lifestyle Homes(MRE)"/>
    <s v="5709 NE 132nd St"/>
    <s v="Vancouver"/>
    <s v="WA"/>
    <s v="720"/>
    <x v="1"/>
    <x v="1"/>
    <x v="3"/>
    <m/>
    <x v="5"/>
    <n v="697.55"/>
    <n v="22"/>
    <n v="1"/>
    <x v="0"/>
    <x v="0"/>
    <x v="6"/>
  </r>
  <r>
    <s v="3579730"/>
    <x v="1"/>
    <s v="Pacific Lifestyle Homes(MRE)"/>
    <s v="5709 NE 134th St"/>
    <s v="Vancouver"/>
    <s v="WA"/>
    <s v="720"/>
    <x v="1"/>
    <x v="1"/>
    <x v="3"/>
    <m/>
    <x v="5"/>
    <n v="697.55"/>
    <n v="22"/>
    <n v="1"/>
    <x v="0"/>
    <x v="0"/>
    <x v="6"/>
  </r>
  <r>
    <s v="3580009"/>
    <x v="1"/>
    <s v="Restore Pro LLC(JDP)"/>
    <s v="4503 NW 122nd St"/>
    <s v="Vancouver"/>
    <s v="WA"/>
    <s v="720"/>
    <x v="1"/>
    <x v="1"/>
    <x v="3"/>
    <m/>
    <x v="5"/>
    <n v="772.63"/>
    <n v="82"/>
    <n v="1"/>
    <x v="0"/>
    <x v="0"/>
    <x v="6"/>
  </r>
  <r>
    <s v="3580011"/>
    <x v="1"/>
    <s v="Restore Pro LLC(JDP)"/>
    <s v="4507 NW 122nd St"/>
    <s v="Vancouver"/>
    <s v="WA"/>
    <s v="720"/>
    <x v="1"/>
    <x v="1"/>
    <x v="0"/>
    <m/>
    <x v="5"/>
    <n v="655.1"/>
    <n v="76"/>
    <n v="1"/>
    <x v="0"/>
    <x v="0"/>
    <x v="6"/>
  </r>
  <r>
    <s v="3581740"/>
    <x v="1"/>
    <s v="Tsarenko, Alexander M(JDP)"/>
    <s v="116 W 12th Way"/>
    <s v="La Center"/>
    <s v="WA"/>
    <s v="720"/>
    <x v="1"/>
    <x v="1"/>
    <x v="0"/>
    <m/>
    <x v="5"/>
    <n v="674.27"/>
    <n v="32"/>
    <n v="1"/>
    <x v="0"/>
    <x v="0"/>
    <x v="4"/>
  </r>
  <r>
    <s v="3582030"/>
    <x v="1"/>
    <s v="Restore Pro LLC(JDP)"/>
    <s v="706 NW 108th Cir"/>
    <s v="Vancouver"/>
    <s v="WA"/>
    <s v="720"/>
    <x v="1"/>
    <x v="1"/>
    <x v="3"/>
    <m/>
    <x v="5"/>
    <n v="804"/>
    <n v="112"/>
    <n v="1"/>
    <x v="0"/>
    <x v="0"/>
    <x v="6"/>
  </r>
  <r>
    <s v="3582433"/>
    <x v="1"/>
    <s v="Eiko Builders LLC(JDP)"/>
    <s v="6516 NE 107th St"/>
    <s v="Vancouver"/>
    <s v="WA"/>
    <s v="720"/>
    <x v="1"/>
    <x v="1"/>
    <x v="3"/>
    <m/>
    <x v="5"/>
    <n v="698.73"/>
    <n v="28"/>
    <n v="1"/>
    <x v="0"/>
    <x v="0"/>
    <x v="6"/>
  </r>
  <r>
    <s v="3583429"/>
    <x v="1"/>
    <s v="Kovalenko, Victoria I(STS)"/>
    <s v="18504 NE 79th St"/>
    <s v="Vancouver"/>
    <s v="WA"/>
    <s v="720"/>
    <x v="1"/>
    <x v="1"/>
    <x v="3"/>
    <m/>
    <x v="5"/>
    <n v="695.38"/>
    <n v="22"/>
    <n v="1"/>
    <x v="0"/>
    <x v="0"/>
    <x v="4"/>
  </r>
  <r>
    <s v="3584177"/>
    <x v="1"/>
    <s v="C &amp; D Jackson Properties LLC(JDP)"/>
    <s v="3115 Lewis Ave"/>
    <s v="Vancouver"/>
    <s v="WA"/>
    <s v="720"/>
    <x v="1"/>
    <x v="1"/>
    <x v="3"/>
    <m/>
    <x v="5"/>
    <n v="696.05"/>
    <n v="14"/>
    <n v="1"/>
    <x v="0"/>
    <x v="0"/>
    <x v="4"/>
  </r>
  <r>
    <s v="3584178"/>
    <x v="1"/>
    <s v="C &amp; D Jackson Properties LLC(JDP)"/>
    <s v="3214 Clark Ave"/>
    <s v="Vancouver"/>
    <s v="WA"/>
    <s v="720"/>
    <x v="1"/>
    <x v="1"/>
    <x v="3"/>
    <m/>
    <x v="5"/>
    <n v="662.66"/>
    <n v="17"/>
    <n v="1"/>
    <x v="0"/>
    <x v="0"/>
    <x v="6"/>
  </r>
  <r>
    <s v="3587929"/>
    <x v="1"/>
    <s v="Bulla, Vasiliy T(JDP)"/>
    <s v="121 W 12th Way"/>
    <s v="La Center"/>
    <s v="WA"/>
    <s v="720"/>
    <x v="1"/>
    <x v="1"/>
    <x v="3"/>
    <m/>
    <x v="5"/>
    <n v="705.4"/>
    <n v="55"/>
    <n v="1"/>
    <x v="0"/>
    <x v="0"/>
    <x v="4"/>
  </r>
  <r>
    <s v="3588584"/>
    <x v="1"/>
    <s v="Pacific Lifestyle Homes(STS)"/>
    <s v="5906 NE 131st St"/>
    <s v="Vancouver"/>
    <s v="WA"/>
    <s v="720"/>
    <x v="1"/>
    <x v="1"/>
    <x v="3"/>
    <m/>
    <x v="5"/>
    <n v="722.48"/>
    <n v="22"/>
    <n v="1"/>
    <x v="0"/>
    <x v="0"/>
    <x v="6"/>
  </r>
  <r>
    <s v="3589040"/>
    <x v="1"/>
    <s v="Lubyanitskiy, Maksim(JDP)"/>
    <s v="10626 NE 66th Ave"/>
    <s v="Vancouver"/>
    <s v="WA"/>
    <s v="720"/>
    <x v="1"/>
    <x v="1"/>
    <x v="0"/>
    <m/>
    <x v="5"/>
    <n v="674.95"/>
    <n v="29"/>
    <n v="1"/>
    <x v="0"/>
    <x v="0"/>
    <x v="4"/>
  </r>
  <r>
    <s v="3589136"/>
    <x v="1"/>
    <s v="Davidyuk, Diana(JDP)"/>
    <s v="14218 NE 23rd Ct"/>
    <s v="Vancouver"/>
    <s v="WA"/>
    <s v="720"/>
    <x v="1"/>
    <x v="1"/>
    <x v="3"/>
    <m/>
    <x v="5"/>
    <n v="668.95"/>
    <n v="32"/>
    <n v="1"/>
    <x v="0"/>
    <x v="0"/>
    <x v="6"/>
  </r>
  <r>
    <s v="3589138"/>
    <x v="1"/>
    <s v="Davidyuk, Diana(JDP)"/>
    <s v="14222 NE 23rd Ct"/>
    <s v="Vancouver"/>
    <s v="WA"/>
    <s v="720"/>
    <x v="1"/>
    <x v="1"/>
    <x v="3"/>
    <m/>
    <x v="5"/>
    <n v="703.55"/>
    <n v="39"/>
    <n v="1"/>
    <x v="0"/>
    <x v="0"/>
    <x v="6"/>
  </r>
  <r>
    <s v="3589572"/>
    <x v="1"/>
    <s v="Baranets, Vasiliy(JDP)"/>
    <s v="1210 W Avocet Pl"/>
    <s v="La Center"/>
    <s v="WA"/>
    <s v="720"/>
    <x v="1"/>
    <x v="1"/>
    <x v="3"/>
    <m/>
    <x v="5"/>
    <n v="704.61"/>
    <n v="39"/>
    <n v="1"/>
    <x v="0"/>
    <x v="0"/>
    <x v="4"/>
  </r>
  <r>
    <s v="3592686"/>
    <x v="1"/>
    <s v="Kozarez, Peter V(JDP)"/>
    <s v="10211 NE 108th St"/>
    <s v="Vancouver"/>
    <s v="WA"/>
    <s v="720"/>
    <x v="1"/>
    <x v="1"/>
    <x v="0"/>
    <m/>
    <x v="5"/>
    <n v="673.58"/>
    <n v="26"/>
    <n v="1"/>
    <x v="0"/>
    <x v="0"/>
    <x v="4"/>
  </r>
  <r>
    <s v="3593049"/>
    <x v="1"/>
    <s v="NV Construction, Inc(JDP)"/>
    <s v="6613 NE 106th Cir"/>
    <s v="Vancouver"/>
    <s v="WA"/>
    <s v="720"/>
    <x v="1"/>
    <x v="1"/>
    <x v="3"/>
    <m/>
    <x v="5"/>
    <n v="668.81"/>
    <n v="32"/>
    <n v="1"/>
    <x v="0"/>
    <x v="0"/>
    <x v="4"/>
  </r>
  <r>
    <s v="3593050"/>
    <x v="1"/>
    <s v="NV Construction, Inc(JDP)"/>
    <s v="6609 NE 106th Cir"/>
    <s v="Vancouver"/>
    <s v="WA"/>
    <s v="720"/>
    <x v="1"/>
    <x v="1"/>
    <x v="3"/>
    <m/>
    <x v="5"/>
    <n v="699.95"/>
    <n v="21"/>
    <n v="1"/>
    <x v="0"/>
    <x v="0"/>
    <x v="4"/>
  </r>
  <r>
    <s v="3593906"/>
    <x v="1"/>
    <s v="Cascade West Development(CAG)"/>
    <s v="2114 SE 98th Ave"/>
    <s v="Vancouver"/>
    <s v="WA"/>
    <s v="720"/>
    <x v="1"/>
    <x v="1"/>
    <x v="3"/>
    <m/>
    <x v="5"/>
    <n v="923.5"/>
    <n v="51"/>
    <n v="1"/>
    <x v="0"/>
    <x v="0"/>
    <x v="6"/>
  </r>
  <r>
    <s v="3597004"/>
    <x v="1"/>
    <s v="Elwood Holdings LLC(JDP)"/>
    <s v="816 NE 11th Ct"/>
    <s v="Battle Ground"/>
    <s v="WA"/>
    <s v="720"/>
    <x v="1"/>
    <x v="1"/>
    <x v="3"/>
    <m/>
    <x v="5"/>
    <n v="624.48"/>
    <n v="81"/>
    <n v="1"/>
    <x v="0"/>
    <x v="0"/>
    <x v="4"/>
  </r>
  <r>
    <s v="3597080"/>
    <x v="1"/>
    <s v="Bulla, Vasiliy T(JDP)"/>
    <s v="4205 SE 19th Ave"/>
    <s v="Brush Prairie"/>
    <s v="WA"/>
    <s v="720"/>
    <x v="1"/>
    <x v="1"/>
    <x v="3"/>
    <m/>
    <x v="5"/>
    <n v="705.21"/>
    <n v="37"/>
    <n v="1"/>
    <x v="0"/>
    <x v="0"/>
    <x v="4"/>
  </r>
  <r>
    <s v="3597084"/>
    <x v="1"/>
    <s v="Medvedskiy, Aleksandr(JDP)"/>
    <s v="4115 SE 19th Ave"/>
    <s v="Brush Prairie"/>
    <s v="WA"/>
    <s v="720"/>
    <x v="1"/>
    <x v="1"/>
    <x v="3"/>
    <m/>
    <x v="5"/>
    <n v="704.26"/>
    <n v="32"/>
    <n v="1"/>
    <x v="0"/>
    <x v="0"/>
    <x v="4"/>
  </r>
  <r>
    <s v="3597122"/>
    <x v="1"/>
    <s v="DMK Construction(JDP)"/>
    <s v="115 W 12th Way"/>
    <s v="La Center"/>
    <s v="WA"/>
    <s v="720"/>
    <x v="1"/>
    <x v="1"/>
    <x v="3"/>
    <m/>
    <x v="5"/>
    <n v="706.69"/>
    <n v="67"/>
    <n v="1"/>
    <x v="0"/>
    <x v="0"/>
    <x v="6"/>
  </r>
  <r>
    <s v="3563864"/>
    <x v="1"/>
    <s v="Stark, Jenny A(SEP)"/>
    <s v="6919 Corregidor Rd"/>
    <s v="Vancouver"/>
    <s v="WA"/>
    <s v="720"/>
    <x v="1"/>
    <x v="1"/>
    <x v="0"/>
    <m/>
    <x v="5"/>
    <n v="2047.66"/>
    <n v="32"/>
    <n v="1"/>
    <x v="0"/>
    <x v="0"/>
    <x v="4"/>
  </r>
  <r>
    <s v="3564238"/>
    <x v="1"/>
    <s v="Litvinov, Vladimir(SEP)"/>
    <s v="1912 N 15th Ct"/>
    <s v="Washougal"/>
    <s v="WA"/>
    <s v="720"/>
    <x v="1"/>
    <x v="1"/>
    <x v="3"/>
    <m/>
    <x v="5"/>
    <n v="683.07"/>
    <n v="18"/>
    <n v="1"/>
    <x v="0"/>
    <x v="0"/>
    <x v="4"/>
  </r>
  <r>
    <s v="3564577"/>
    <x v="1"/>
    <s v="Doriot Construction(SEP)"/>
    <s v="14922 NW Seward Rd"/>
    <s v="Vancouver"/>
    <s v="WA"/>
    <s v="720"/>
    <x v="1"/>
    <x v="1"/>
    <x v="0"/>
    <m/>
    <x v="5"/>
    <n v="661.33"/>
    <n v="36"/>
    <n v="1"/>
    <x v="0"/>
    <x v="0"/>
    <x v="6"/>
  </r>
  <r>
    <s v="3566538"/>
    <x v="1"/>
    <s v="Cornerstone Custom Constr LLC(SEP)"/>
    <s v="14213 SE Evergreen Hwy"/>
    <s v="Vancouver"/>
    <s v="WA"/>
    <s v="720"/>
    <x v="1"/>
    <x v="1"/>
    <x v="0"/>
    <m/>
    <x v="5"/>
    <n v="663.16"/>
    <n v="42"/>
    <n v="1"/>
    <x v="0"/>
    <x v="0"/>
    <x v="6"/>
  </r>
  <r>
    <s v="3567278"/>
    <x v="1"/>
    <s v="Logan, Lindy R(STS)"/>
    <s v="6403 SE 354th Ave"/>
    <s v="Washougal"/>
    <s v="WA"/>
    <s v="720"/>
    <x v="1"/>
    <x v="1"/>
    <x v="0"/>
    <m/>
    <x v="5"/>
    <n v="695.84"/>
    <n v="44"/>
    <n v="1"/>
    <x v="0"/>
    <x v="0"/>
    <x v="4"/>
  </r>
  <r>
    <s v="3567555"/>
    <x v="1"/>
    <s v="Sobovoy, Ivan(STS)"/>
    <s v="11412 NE 50th Ave"/>
    <s v="Vancouver"/>
    <s v="WA"/>
    <s v="720"/>
    <x v="1"/>
    <x v="1"/>
    <x v="3"/>
    <m/>
    <x v="5"/>
    <n v="1834.26"/>
    <n v="42"/>
    <n v="1"/>
    <x v="0"/>
    <x v="0"/>
    <x v="4"/>
  </r>
  <r>
    <s v="3568047"/>
    <x v="1"/>
    <s v="Snigur, Irina A(JDP)"/>
    <s v="16000 NE 26th St"/>
    <s v="Vancouver"/>
    <s v="WA"/>
    <s v="720"/>
    <x v="1"/>
    <x v="1"/>
    <x v="0"/>
    <m/>
    <x v="5"/>
    <n v="664.15"/>
    <n v="49"/>
    <n v="1"/>
    <x v="0"/>
    <x v="0"/>
    <x v="4"/>
  </r>
  <r>
    <s v="3568495"/>
    <x v="1"/>
    <s v="Tsarenko, Alexander M(JDP)"/>
    <s v="3800 T St"/>
    <s v="Vancouver"/>
    <s v="WA"/>
    <s v="720"/>
    <x v="1"/>
    <x v="1"/>
    <x v="3"/>
    <m/>
    <x v="5"/>
    <n v="1737.79"/>
    <n v="77"/>
    <n v="1"/>
    <x v="0"/>
    <x v="0"/>
    <x v="4"/>
  </r>
  <r>
    <s v="3569088"/>
    <x v="1"/>
    <s v="Hall, Brianna E(SEP)"/>
    <s v="15712 NW 21st Ave"/>
    <s v="Vancouver"/>
    <s v="WA"/>
    <s v="720"/>
    <x v="1"/>
    <x v="1"/>
    <x v="0"/>
    <m/>
    <x v="5"/>
    <n v="2940.02"/>
    <n v="92"/>
    <n v="1"/>
    <x v="0"/>
    <x v="0"/>
    <x v="4"/>
  </r>
  <r>
    <s v="3569256"/>
    <x v="1"/>
    <s v="Vision Holding NW LLC, Peter(SEP)"/>
    <s v="3809 F St"/>
    <s v="Vancouver"/>
    <s v="WA"/>
    <s v="720"/>
    <x v="1"/>
    <x v="1"/>
    <x v="0"/>
    <m/>
    <x v="5"/>
    <n v="1799.26"/>
    <n v="127"/>
    <n v="1"/>
    <x v="0"/>
    <x v="0"/>
    <x v="6"/>
  </r>
  <r>
    <s v="3570177"/>
    <x v="1"/>
    <s v="Harroun, Jack A(STS)"/>
    <s v="204 NW 40th St"/>
    <s v="Vancouver"/>
    <s v="WA"/>
    <s v="720"/>
    <x v="1"/>
    <x v="1"/>
    <x v="0"/>
    <m/>
    <x v="5"/>
    <n v="1910.36"/>
    <n v="97"/>
    <n v="1"/>
    <x v="0"/>
    <x v="0"/>
    <x v="4"/>
  </r>
  <r>
    <s v="3572360"/>
    <x v="1"/>
    <s v="Pacific Lifestyle Homes(STS)"/>
    <s v="16521 NE 170th Ave"/>
    <s v="Brush Prairie"/>
    <s v="WA"/>
    <s v="720"/>
    <x v="1"/>
    <x v="1"/>
    <x v="3"/>
    <m/>
    <x v="5"/>
    <n v="1741.12"/>
    <n v="92"/>
    <n v="1"/>
    <x v="0"/>
    <x v="0"/>
    <x v="6"/>
  </r>
  <r>
    <s v="3572672"/>
    <x v="1"/>
    <s v="Cascade West Development(JDP)"/>
    <s v="3298 NW 2nd Ave"/>
    <s v="Camas"/>
    <s v="WA"/>
    <s v="720"/>
    <x v="1"/>
    <x v="1"/>
    <x v="0"/>
    <m/>
    <x v="5"/>
    <n v="1838.28"/>
    <n v="42"/>
    <n v="1"/>
    <x v="0"/>
    <x v="0"/>
    <x v="6"/>
  </r>
  <r>
    <s v="3572736"/>
    <x v="1"/>
    <s v="Hatfield, Dan W(SEP)"/>
    <s v="1000 NE 102nd Ave"/>
    <s v="Vancouver"/>
    <s v="WA"/>
    <s v="720"/>
    <x v="1"/>
    <x v="1"/>
    <x v="3"/>
    <m/>
    <x v="5"/>
    <n v="1769.63"/>
    <n v="72"/>
    <n v="1"/>
    <x v="0"/>
    <x v="0"/>
    <x v="4"/>
  </r>
  <r>
    <s v="3572958"/>
    <x v="1"/>
    <s v="Quality Craft Inc(SEP)"/>
    <s v="2208 NE 3rd Loop"/>
    <s v="Camas"/>
    <s v="WA"/>
    <s v="720"/>
    <x v="1"/>
    <x v="1"/>
    <x v="3"/>
    <m/>
    <x v="5"/>
    <n v="2943.85"/>
    <n v="75"/>
    <n v="1"/>
    <x v="0"/>
    <x v="0"/>
    <x v="6"/>
  </r>
  <r>
    <s v="3573294"/>
    <x v="1"/>
    <s v="Axiom Luxury Homes LLC(STS)"/>
    <s v="9613 SE Evergreen Hwy"/>
    <s v="Vancouver"/>
    <s v="WA"/>
    <s v="720"/>
    <x v="1"/>
    <x v="1"/>
    <x v="0"/>
    <m/>
    <x v="5"/>
    <n v="1742.91"/>
    <n v="47"/>
    <n v="1"/>
    <x v="0"/>
    <x v="0"/>
    <x v="6"/>
  </r>
  <r>
    <s v="3573380"/>
    <x v="1"/>
    <s v="Tenkley, Reid C(STS)"/>
    <s v="17118 NE Stoney Meadows Dr"/>
    <s v="Vancouver"/>
    <s v="WA"/>
    <s v="720"/>
    <x v="1"/>
    <x v="1"/>
    <x v="0"/>
    <m/>
    <x v="5"/>
    <n v="2210.62"/>
    <n v="71"/>
    <n v="1"/>
    <x v="0"/>
    <x v="0"/>
    <x v="4"/>
  </r>
  <r>
    <s v="3573920"/>
    <x v="1"/>
    <s v="Revin Construction Inc(STS)"/>
    <s v="4116 NE 52nd St"/>
    <s v="Vancouver"/>
    <s v="WA"/>
    <s v="720"/>
    <x v="1"/>
    <x v="1"/>
    <x v="3"/>
    <m/>
    <x v="5"/>
    <n v="690.64"/>
    <n v="47"/>
    <n v="1"/>
    <x v="0"/>
    <x v="0"/>
    <x v="4"/>
  </r>
  <r>
    <s v="3575824"/>
    <x v="1"/>
    <s v="Kondor, Inna I(SEP)"/>
    <s v="1730 N 12th St"/>
    <s v="Washougal"/>
    <s v="WA"/>
    <s v="720"/>
    <x v="1"/>
    <x v="1"/>
    <x v="3"/>
    <m/>
    <x v="5"/>
    <n v="701.15"/>
    <n v="30"/>
    <n v="1"/>
    <x v="0"/>
    <x v="0"/>
    <x v="4"/>
  </r>
  <r>
    <s v="3575839"/>
    <x v="1"/>
    <s v="Ceaichin, Eugeni(SEP)"/>
    <s v="1209 W Avocet Pl"/>
    <s v="La Center"/>
    <s v="WA"/>
    <s v="720"/>
    <x v="1"/>
    <x v="1"/>
    <x v="3"/>
    <m/>
    <x v="5"/>
    <n v="703.83"/>
    <n v="31"/>
    <n v="1"/>
    <x v="0"/>
    <x v="0"/>
    <x v="4"/>
  </r>
  <r>
    <s v="3576139"/>
    <x v="1"/>
    <s v="Oregon Choice Construction(JDP)"/>
    <s v="4612 NE 56th St"/>
    <s v="Vancouver"/>
    <s v="WA"/>
    <s v="720"/>
    <x v="1"/>
    <x v="1"/>
    <x v="3"/>
    <m/>
    <x v="5"/>
    <n v="1892.77"/>
    <n v="12"/>
    <n v="1"/>
    <x v="0"/>
    <x v="0"/>
    <x v="6"/>
  </r>
  <r>
    <s v="3576140"/>
    <x v="1"/>
    <s v="Oregon Choice Construction(JDP)"/>
    <s v="4618 NE 56th St"/>
    <s v="Vancouver"/>
    <s v="WA"/>
    <s v="720"/>
    <x v="1"/>
    <x v="1"/>
    <x v="3"/>
    <m/>
    <x v="5"/>
    <n v="2993.32"/>
    <n v="27"/>
    <n v="1"/>
    <x v="0"/>
    <x v="0"/>
    <x v="6"/>
  </r>
  <r>
    <s v="3576141"/>
    <x v="1"/>
    <s v="Oregon Choice Construction(JDP)"/>
    <s v="4622 NE 56th St"/>
    <s v="Vancouver"/>
    <s v="WA"/>
    <s v="720"/>
    <x v="1"/>
    <x v="1"/>
    <x v="3"/>
    <m/>
    <x v="5"/>
    <n v="1897.51"/>
    <n v="37"/>
    <n v="1"/>
    <x v="0"/>
    <x v="0"/>
    <x v="6"/>
  </r>
  <r>
    <s v="3576437"/>
    <x v="1"/>
    <s v="Rose Point LLC(SEP)"/>
    <s v="1504 NW 10th Ave"/>
    <s v="Camas"/>
    <s v="WA"/>
    <s v="720"/>
    <x v="1"/>
    <x v="1"/>
    <x v="0"/>
    <m/>
    <x v="5"/>
    <n v="2247.9"/>
    <n v="187"/>
    <n v="1"/>
    <x v="0"/>
    <x v="0"/>
    <x v="4"/>
  </r>
  <r>
    <s v="3576835"/>
    <x v="1"/>
    <s v="Generation Homes Northwest(STS)"/>
    <s v="2001 NE 51st St"/>
    <s v="Vancouver"/>
    <s v="WA"/>
    <s v="720"/>
    <x v="1"/>
    <x v="1"/>
    <x v="3"/>
    <m/>
    <x v="5"/>
    <n v="666.33"/>
    <n v="32"/>
    <n v="1"/>
    <x v="0"/>
    <x v="0"/>
    <x v="6"/>
  </r>
  <r>
    <s v="3577496"/>
    <x v="1"/>
    <s v="NW Elite Homes Corp(SEP)"/>
    <s v="210 NW 46th St"/>
    <s v="Vancouver"/>
    <s v="WA"/>
    <s v="720"/>
    <x v="1"/>
    <x v="1"/>
    <x v="0"/>
    <m/>
    <x v="5"/>
    <n v="1876.83"/>
    <n v="32"/>
    <n v="1"/>
    <x v="0"/>
    <x v="0"/>
    <x v="6"/>
  </r>
  <r>
    <s v="3577557"/>
    <x v="1"/>
    <s v="Its All Good Construction(SEP)"/>
    <s v="107 W 13th Way"/>
    <s v="La Center"/>
    <s v="WA"/>
    <s v="720"/>
    <x v="1"/>
    <x v="1"/>
    <x v="3"/>
    <m/>
    <x v="5"/>
    <n v="700.27"/>
    <n v="34"/>
    <n v="1"/>
    <x v="0"/>
    <x v="0"/>
    <x v="6"/>
  </r>
  <r>
    <s v="3577590"/>
    <x v="1"/>
    <s v="Vasilyuk, Sergey N(STS)"/>
    <s v="1357 N S St"/>
    <s v="Washougal"/>
    <s v="WA"/>
    <s v="720"/>
    <x v="1"/>
    <x v="1"/>
    <x v="3"/>
    <m/>
    <x v="5"/>
    <n v="698.68"/>
    <n v="28"/>
    <n v="1"/>
    <x v="0"/>
    <x v="0"/>
    <x v="4"/>
  </r>
  <r>
    <s v="3577787"/>
    <x v="1"/>
    <s v="Avery, George P(SEP)"/>
    <s v="1921 E St"/>
    <s v="Vancouver"/>
    <s v="WA"/>
    <s v="720"/>
    <x v="1"/>
    <x v="1"/>
    <x v="3"/>
    <m/>
    <x v="5"/>
    <n v="662.34"/>
    <n v="29"/>
    <n v="1"/>
    <x v="0"/>
    <x v="0"/>
    <x v="4"/>
  </r>
  <r>
    <s v="3579056"/>
    <x v="1"/>
    <s v="Silver Buckle Homes LLC(SEP)"/>
    <s v="13020 NE 24th Cir"/>
    <s v="Vancouver"/>
    <s v="WA"/>
    <s v="720"/>
    <x v="1"/>
    <x v="1"/>
    <x v="3"/>
    <m/>
    <x v="5"/>
    <n v="2024.55"/>
    <n v="87"/>
    <n v="1"/>
    <x v="0"/>
    <x v="0"/>
    <x v="6"/>
  </r>
  <r>
    <s v="3579321"/>
    <x v="1"/>
    <s v="Transparent Properties(SEP)"/>
    <s v="1053 NW 8th Ave #1"/>
    <s v="Camas"/>
    <s v="WA"/>
    <s v="720"/>
    <x v="1"/>
    <x v="1"/>
    <x v="0"/>
    <m/>
    <x v="5"/>
    <n v="697.97"/>
    <n v="79"/>
    <n v="1"/>
    <x v="0"/>
    <x v="0"/>
    <x v="6"/>
  </r>
  <r>
    <s v="3579526"/>
    <x v="1"/>
    <s v="Thomason, Steven R(JDP)"/>
    <s v="6108 NE 19th Ave #A"/>
    <s v="Vancouver"/>
    <s v="WA"/>
    <s v="720"/>
    <x v="1"/>
    <x v="1"/>
    <x v="0"/>
    <m/>
    <x v="5"/>
    <n v="1271.08"/>
    <n v="10"/>
    <n v="1"/>
    <x v="0"/>
    <x v="0"/>
    <x v="4"/>
  </r>
  <r>
    <s v="3580035"/>
    <x v="1"/>
    <s v="Silver Buckle Homes LLC(JDP)"/>
    <s v="11505 NW 10th Ct"/>
    <s v="Vancouver"/>
    <s v="WA"/>
    <s v="720"/>
    <x v="1"/>
    <x v="1"/>
    <x v="3"/>
    <m/>
    <x v="5"/>
    <n v="2549.33"/>
    <n v="44"/>
    <n v="1"/>
    <x v="0"/>
    <x v="0"/>
    <x v="6"/>
  </r>
  <r>
    <s v="3580801"/>
    <x v="1"/>
    <s v="Maze, Lindsey J(SEP)"/>
    <s v="114 W 13th Way"/>
    <s v="La Center"/>
    <s v="WA"/>
    <s v="720"/>
    <x v="1"/>
    <x v="1"/>
    <x v="0"/>
    <m/>
    <x v="5"/>
    <n v="676.87"/>
    <n v="33"/>
    <n v="1"/>
    <x v="0"/>
    <x v="0"/>
    <x v="4"/>
  </r>
  <r>
    <s v="3580970"/>
    <x v="1"/>
    <s v="D &amp; R Homes Inc(SEP)"/>
    <s v="6512 NW Longbow Ln"/>
    <s v="Camas"/>
    <s v="WA"/>
    <s v="720"/>
    <x v="1"/>
    <x v="1"/>
    <x v="3"/>
    <m/>
    <x v="5"/>
    <n v="668.54"/>
    <n v="32"/>
    <n v="1"/>
    <x v="0"/>
    <x v="0"/>
    <x v="6"/>
  </r>
  <r>
    <s v="3581079"/>
    <x v="1"/>
    <s v="Freitas, Ted P(SEP)"/>
    <s v="5901 NE 42nd Ct"/>
    <s v="Vancouver"/>
    <s v="WA"/>
    <s v="720"/>
    <x v="1"/>
    <x v="1"/>
    <x v="3"/>
    <m/>
    <x v="5"/>
    <n v="672.18"/>
    <n v="51"/>
    <n v="1"/>
    <x v="0"/>
    <x v="0"/>
    <x v="4"/>
  </r>
  <r>
    <s v="3582387"/>
    <x v="1"/>
    <s v="Arredondo, Manuel(JDP)"/>
    <s v="2211 35th St"/>
    <s v="Washougal"/>
    <s v="WA"/>
    <s v="720"/>
    <x v="1"/>
    <x v="1"/>
    <x v="0"/>
    <m/>
    <x v="5"/>
    <n v="674.92"/>
    <n v="35"/>
    <n v="1"/>
    <x v="0"/>
    <x v="0"/>
    <x v="1"/>
  </r>
  <r>
    <s v="3583249"/>
    <x v="1"/>
    <s v="Hudson Bay Homes, LLC(STS)"/>
    <s v="13509 NE 62nd Ct"/>
    <s v="Vancouver"/>
    <s v="WA"/>
    <s v="720"/>
    <x v="1"/>
    <x v="1"/>
    <x v="3"/>
    <m/>
    <x v="5"/>
    <n v="699.3"/>
    <n v="19"/>
    <n v="1"/>
    <x v="0"/>
    <x v="0"/>
    <x v="6"/>
  </r>
  <r>
    <s v="3583558"/>
    <x v="1"/>
    <s v="Discovery Development Inc(JDP)"/>
    <s v="2623 E 35th St"/>
    <s v="Vancouver"/>
    <s v="WA"/>
    <s v="720"/>
    <x v="1"/>
    <x v="1"/>
    <x v="3"/>
    <m/>
    <x v="5"/>
    <n v="3246.12"/>
    <n v="75"/>
    <n v="1"/>
    <x v="0"/>
    <x v="0"/>
    <x v="6"/>
  </r>
  <r>
    <s v="3584103"/>
    <x v="1"/>
    <s v="Vision Holding NW LLC, Peter(SEP)"/>
    <s v="714 NW 108th Cir"/>
    <s v="Vancouver"/>
    <s v="WA"/>
    <s v="720"/>
    <x v="1"/>
    <x v="1"/>
    <x v="3"/>
    <m/>
    <x v="5"/>
    <n v="699.7"/>
    <n v="33"/>
    <n v="1"/>
    <x v="0"/>
    <x v="0"/>
    <x v="6"/>
  </r>
  <r>
    <s v="3584336"/>
    <x v="1"/>
    <s v="Hudson Bay Homes LLC(STS)"/>
    <s v="6300 NW Bernie Dr"/>
    <s v="Vancouver"/>
    <s v="WA"/>
    <s v="720"/>
    <x v="1"/>
    <x v="1"/>
    <x v="3"/>
    <m/>
    <x v="5"/>
    <n v="1896.99"/>
    <n v="34"/>
    <n v="1"/>
    <x v="0"/>
    <x v="0"/>
    <x v="6"/>
  </r>
  <r>
    <s v="3584871"/>
    <x v="1"/>
    <s v="Kharabazhiu, Sergey(SEP)"/>
    <s v="10644 NE 66th Ave"/>
    <s v="Vancouver"/>
    <s v="WA"/>
    <s v="720"/>
    <x v="1"/>
    <x v="1"/>
    <x v="3"/>
    <m/>
    <x v="5"/>
    <n v="697.78"/>
    <n v="23"/>
    <n v="1"/>
    <x v="0"/>
    <x v="0"/>
    <x v="4"/>
  </r>
  <r>
    <s v="3584972"/>
    <x v="1"/>
    <s v="Pitassi, Dave M(STS)"/>
    <s v="1434 NW Forest Home Rd"/>
    <s v="Camas"/>
    <s v="WA"/>
    <s v="720"/>
    <x v="1"/>
    <x v="1"/>
    <x v="0"/>
    <m/>
    <x v="5"/>
    <n v="7755.51"/>
    <n v="262"/>
    <n v="1"/>
    <x v="0"/>
    <x v="0"/>
    <x v="4"/>
  </r>
  <r>
    <s v="3585008"/>
    <x v="1"/>
    <s v="Ahsan, Muhammad(JDP)"/>
    <s v="12308 NE 172nd Ave"/>
    <s v="Brush Prairie"/>
    <s v="WA"/>
    <s v="720"/>
    <x v="1"/>
    <x v="1"/>
    <x v="0"/>
    <m/>
    <x v="5"/>
    <n v="684.44"/>
    <n v="68"/>
    <n v="1"/>
    <x v="0"/>
    <x v="0"/>
    <x v="4"/>
  </r>
  <r>
    <s v="3585519"/>
    <x v="1"/>
    <s v="LHV LLC(JDP)"/>
    <s v="26680 SE 5th St"/>
    <s v="Camas"/>
    <s v="WA"/>
    <s v="720"/>
    <x v="1"/>
    <x v="1"/>
    <x v="3"/>
    <m/>
    <x v="5"/>
    <n v="2198.85"/>
    <n v="238"/>
    <n v="1"/>
    <x v="0"/>
    <x v="0"/>
    <x v="6"/>
  </r>
  <r>
    <s v="3585717"/>
    <x v="1"/>
    <s v="Mickelson Construction(STS)"/>
    <s v="821 NE 29th Way"/>
    <s v="Battle Ground"/>
    <s v="WA"/>
    <s v="720"/>
    <x v="1"/>
    <x v="1"/>
    <x v="3"/>
    <m/>
    <x v="5"/>
    <n v="703.14"/>
    <n v="51"/>
    <n v="1"/>
    <x v="0"/>
    <x v="0"/>
    <x v="4"/>
  </r>
  <r>
    <s v="3585750"/>
    <x v="1"/>
    <s v="Evergreen Homes NW LLC(SEP)"/>
    <s v="29418 NW 71st Ave"/>
    <s v="Ridgefield"/>
    <s v="WA"/>
    <s v="720"/>
    <x v="1"/>
    <x v="1"/>
    <x v="3"/>
    <m/>
    <x v="5"/>
    <n v="6882.83"/>
    <n v="82"/>
    <n v="1"/>
    <x v="0"/>
    <x v="0"/>
    <x v="6"/>
  </r>
  <r>
    <s v="3586351"/>
    <x v="1"/>
    <s v="Coleman, Lucienne A(STS)"/>
    <s v="10304 NE 176th Cir"/>
    <s v="Battle Ground"/>
    <s v="WA"/>
    <s v="720"/>
    <x v="1"/>
    <x v="1"/>
    <x v="0"/>
    <m/>
    <x v="5"/>
    <n v="959.71"/>
    <n v="94"/>
    <n v="1"/>
    <x v="0"/>
    <x v="0"/>
    <x v="4"/>
  </r>
  <r>
    <s v="3586632"/>
    <x v="1"/>
    <s v="Krahn, Gerald C(SEP)"/>
    <s v="5005 NW Esther St"/>
    <s v="Vancouver"/>
    <s v="WA"/>
    <s v="720"/>
    <x v="1"/>
    <x v="1"/>
    <x v="3"/>
    <m/>
    <x v="5"/>
    <n v="1776.54"/>
    <n v="97"/>
    <n v="1"/>
    <x v="0"/>
    <x v="0"/>
    <x v="4"/>
  </r>
  <r>
    <s v="3586650"/>
    <x v="1"/>
    <s v="Lungu, Alena(SEP)"/>
    <s v="6611 NE 106th Cir"/>
    <s v="Vancouver"/>
    <s v="WA"/>
    <s v="720"/>
    <x v="1"/>
    <x v="1"/>
    <x v="3"/>
    <m/>
    <x v="5"/>
    <n v="697.97"/>
    <n v="24"/>
    <n v="1"/>
    <x v="0"/>
    <x v="0"/>
    <x v="4"/>
  </r>
  <r>
    <s v="3587692"/>
    <x v="1"/>
    <s v="Likhovidov, Vitaliy I(STS)"/>
    <s v="18803 NE 127th Cir"/>
    <s v="Brush Prairie"/>
    <s v="WA"/>
    <s v="720"/>
    <x v="1"/>
    <x v="1"/>
    <x v="0"/>
    <m/>
    <x v="5"/>
    <n v="1021.8"/>
    <n v="179"/>
    <n v="1"/>
    <x v="0"/>
    <x v="0"/>
    <x v="4"/>
  </r>
  <r>
    <s v="3588427"/>
    <x v="1"/>
    <s v="Fowzer, Thomas R(STS)"/>
    <s v="2431 Main St"/>
    <s v="Washougal"/>
    <s v="WA"/>
    <s v="720"/>
    <x v="1"/>
    <x v="1"/>
    <x v="0"/>
    <m/>
    <x v="5"/>
    <n v="2414.4699999999998"/>
    <n v="251"/>
    <n v="1"/>
    <x v="0"/>
    <x v="0"/>
    <x v="4"/>
  </r>
  <r>
    <s v="3588805"/>
    <x v="1"/>
    <s v="Westar Quality Homes Inc(STS)"/>
    <s v="2012 NW Sierra Ln"/>
    <s v="Camas"/>
    <s v="WA"/>
    <s v="720"/>
    <x v="1"/>
    <x v="1"/>
    <x v="3"/>
    <m/>
    <x v="5"/>
    <n v="11177.52"/>
    <n v="90"/>
    <n v="1"/>
    <x v="0"/>
    <x v="0"/>
    <x v="6"/>
  </r>
  <r>
    <s v="3588817"/>
    <x v="1"/>
    <s v="Wolf, David P(STS)"/>
    <s v="515 W 21st St #NEW"/>
    <s v="Vancouver"/>
    <s v="WA"/>
    <s v="720"/>
    <x v="1"/>
    <x v="1"/>
    <x v="0"/>
    <m/>
    <x v="5"/>
    <n v="1798.68"/>
    <n v="81"/>
    <n v="1"/>
    <x v="0"/>
    <x v="0"/>
    <x v="4"/>
  </r>
  <r>
    <s v="3589026"/>
    <x v="1"/>
    <s v="Peters, Gregory B(SEP)"/>
    <s v="550 NW Jericho Ln #."/>
    <s v="Camas"/>
    <s v="WA"/>
    <s v="720"/>
    <x v="1"/>
    <x v="1"/>
    <x v="0"/>
    <m/>
    <x v="5"/>
    <n v="3307.08"/>
    <n v="215"/>
    <n v="1"/>
    <x v="0"/>
    <x v="0"/>
    <x v="4"/>
  </r>
  <r>
    <s v="3591011"/>
    <x v="1"/>
    <s v="Shaffer Inc(SEP)"/>
    <s v="13811 SE 37th St"/>
    <s v="Vancouver"/>
    <s v="WA"/>
    <s v="720"/>
    <x v="1"/>
    <x v="1"/>
    <x v="0"/>
    <m/>
    <x v="5"/>
    <n v="673.66"/>
    <n v="32"/>
    <n v="1"/>
    <x v="0"/>
    <x v="0"/>
    <x v="6"/>
  </r>
  <r>
    <s v="3591141"/>
    <x v="1"/>
    <s v="Hashey, Julie A(STS)"/>
    <s v="1803 SE Lieser Point Rd"/>
    <s v="Vancouver"/>
    <s v="WA"/>
    <s v="720"/>
    <x v="1"/>
    <x v="1"/>
    <x v="0"/>
    <m/>
    <x v="5"/>
    <n v="2995.2"/>
    <n v="96"/>
    <n v="1"/>
    <x v="0"/>
    <x v="0"/>
    <x v="4"/>
  </r>
  <r>
    <s v="3591619"/>
    <x v="1"/>
    <s v="Lubyanitskiy, Pavel V(SEP)"/>
    <s v="1807 SE 42nd Way"/>
    <s v="Battle Ground"/>
    <s v="WA"/>
    <s v="720"/>
    <x v="1"/>
    <x v="1"/>
    <x v="3"/>
    <m/>
    <x v="5"/>
    <n v="667.34"/>
    <n v="37"/>
    <n v="1"/>
    <x v="0"/>
    <x v="0"/>
    <x v="4"/>
  </r>
  <r>
    <s v="3592978"/>
    <x v="1"/>
    <s v="Butler, Zachery S(SEP)"/>
    <s v="1329 G St #New"/>
    <s v="Washougal"/>
    <s v="WA"/>
    <s v="720"/>
    <x v="1"/>
    <x v="1"/>
    <x v="3"/>
    <m/>
    <x v="5"/>
    <n v="1900.44"/>
    <n v="52"/>
    <n v="1"/>
    <x v="0"/>
    <x v="0"/>
    <x v="4"/>
  </r>
  <r>
    <s v="3593381"/>
    <x v="1"/>
    <s v="Restore Pro LLC(STS)"/>
    <s v="3111 NE 43rd St"/>
    <s v="Vancouver"/>
    <s v="WA"/>
    <s v="720"/>
    <x v="1"/>
    <x v="1"/>
    <x v="3"/>
    <m/>
    <x v="5"/>
    <n v="1899.5"/>
    <n v="47"/>
    <n v="1"/>
    <x v="0"/>
    <x v="0"/>
    <x v="6"/>
  </r>
  <r>
    <s v="3593437"/>
    <x v="1"/>
    <s v="Platinum Homes Inc(SEP)"/>
    <s v="4600 SE 17th Ct"/>
    <s v="Battle Ground"/>
    <s v="WA"/>
    <s v="720"/>
    <x v="1"/>
    <x v="1"/>
    <x v="3"/>
    <m/>
    <x v="5"/>
    <n v="698.73"/>
    <n v="28"/>
    <n v="1"/>
    <x v="0"/>
    <x v="0"/>
    <x v="4"/>
  </r>
  <r>
    <s v="3593795"/>
    <x v="1"/>
    <s v="Shevchenko, Vitaliy A(STS)"/>
    <s v="710 NW 108th Cir"/>
    <s v="Vancouver"/>
    <s v="WA"/>
    <s v="720"/>
    <x v="1"/>
    <x v="1"/>
    <x v="3"/>
    <m/>
    <x v="5"/>
    <n v="919.74"/>
    <n v="50"/>
    <n v="1"/>
    <x v="0"/>
    <x v="0"/>
    <x v="4"/>
  </r>
  <r>
    <s v="3595286"/>
    <x v="1"/>
    <s v="Nylund Homes Inc(JDP)"/>
    <s v="4910 NE 18th Ave"/>
    <s v="Vancouver"/>
    <s v="WA"/>
    <s v="720"/>
    <x v="1"/>
    <x v="1"/>
    <x v="0"/>
    <m/>
    <x v="5"/>
    <n v="3067.2"/>
    <n v="206"/>
    <n v="1"/>
    <x v="0"/>
    <x v="0"/>
    <x v="6"/>
  </r>
  <r>
    <s v="3595327"/>
    <x v="1"/>
    <s v="Meoak, Benjamin J(SEP)"/>
    <s v="900 SE 73rd Ave"/>
    <s v="Vancouver"/>
    <s v="WA"/>
    <s v="720"/>
    <x v="1"/>
    <x v="1"/>
    <x v="3"/>
    <m/>
    <x v="5"/>
    <n v="1724.91"/>
    <n v="60"/>
    <n v="1"/>
    <x v="0"/>
    <x v="0"/>
    <x v="1"/>
  </r>
  <r>
    <s v="3595387"/>
    <x v="1"/>
    <s v="Ray, Christian A(STS)"/>
    <s v="30311 NW 51st Ave"/>
    <s v="Ridgefield"/>
    <s v="WA"/>
    <s v="720"/>
    <x v="1"/>
    <x v="1"/>
    <x v="0"/>
    <m/>
    <x v="5"/>
    <n v="2906.24"/>
    <n v="820"/>
    <n v="1"/>
    <x v="0"/>
    <x v="0"/>
    <x v="4"/>
  </r>
  <r>
    <s v="3595686"/>
    <x v="1"/>
    <s v="Bretz, Brenda K(SEP)"/>
    <s v="1817 NE Blair Rd"/>
    <s v="Camas"/>
    <s v="WA"/>
    <s v="720"/>
    <x v="1"/>
    <x v="1"/>
    <x v="0"/>
    <m/>
    <x v="5"/>
    <n v="986.73"/>
    <n v="175"/>
    <n v="1"/>
    <x v="0"/>
    <x v="0"/>
    <x v="1"/>
  </r>
  <r>
    <s v="3597282"/>
    <x v="1"/>
    <s v="Modest Homes LLC(SEP)"/>
    <s v="5906 NE 53rd Ave"/>
    <s v="Vancouver"/>
    <s v="WA"/>
    <s v="720"/>
    <x v="1"/>
    <x v="1"/>
    <x v="3"/>
    <m/>
    <x v="5"/>
    <n v="616.65"/>
    <n v="40"/>
    <n v="1"/>
    <x v="0"/>
    <x v="0"/>
    <x v="6"/>
  </r>
  <r>
    <s v="3597283"/>
    <x v="1"/>
    <s v="Modest Homes LLC(SEP)"/>
    <s v="5908 NE 53rd Ave"/>
    <s v="Vancouver"/>
    <s v="WA"/>
    <s v="720"/>
    <x v="1"/>
    <x v="1"/>
    <x v="3"/>
    <m/>
    <x v="5"/>
    <n v="613.98"/>
    <n v="26"/>
    <n v="1"/>
    <x v="0"/>
    <x v="0"/>
    <x v="6"/>
  </r>
  <r>
    <s v="3597287"/>
    <x v="1"/>
    <s v="Modest Homes LLC(SEP)"/>
    <s v="5910 NE 53rd Ave"/>
    <s v="Vancouver"/>
    <s v="WA"/>
    <s v="720"/>
    <x v="1"/>
    <x v="1"/>
    <x v="3"/>
    <m/>
    <x v="5"/>
    <n v="645.38"/>
    <n v="30"/>
    <n v="1"/>
    <x v="0"/>
    <x v="0"/>
    <x v="6"/>
  </r>
  <r>
    <s v="3597362"/>
    <x v="1"/>
    <s v="Drokim, Petr(SEP)"/>
    <s v="2002 SW 11th St"/>
    <s v="Battle Ground"/>
    <s v="WA"/>
    <s v="720"/>
    <x v="1"/>
    <x v="1"/>
    <x v="3"/>
    <m/>
    <x v="5"/>
    <n v="663.33"/>
    <n v="25"/>
    <n v="1"/>
    <x v="0"/>
    <x v="0"/>
    <x v="4"/>
  </r>
  <r>
    <s v="3597366"/>
    <x v="1"/>
    <s v="Drokim, Petr(SEP)"/>
    <s v="2006 SW 11th St"/>
    <s v="Battle Ground"/>
    <s v="WA"/>
    <s v="720"/>
    <x v="1"/>
    <x v="1"/>
    <x v="3"/>
    <m/>
    <x v="5"/>
    <n v="663.33"/>
    <n v="25"/>
    <n v="1"/>
    <x v="0"/>
    <x v="0"/>
    <x v="4"/>
  </r>
  <r>
    <s v="3597860"/>
    <x v="1"/>
    <s v="Darter Construction LLC(STS)"/>
    <s v="6919 NE 72nd Cir"/>
    <s v="Vancouver"/>
    <s v="WA"/>
    <s v="720"/>
    <x v="1"/>
    <x v="1"/>
    <x v="3"/>
    <m/>
    <x v="5"/>
    <n v="1390.96"/>
    <n v="22"/>
    <n v="1"/>
    <x v="0"/>
    <x v="0"/>
    <x v="4"/>
  </r>
  <r>
    <s v="3567945"/>
    <x v="1"/>
    <s v="RiverRidge Homes LLC(SEP)"/>
    <s v="33913 NW 11th Ct"/>
    <s v="La Center"/>
    <s v="WA"/>
    <s v="720"/>
    <x v="1"/>
    <x v="1"/>
    <x v="0"/>
    <m/>
    <x v="5"/>
    <n v="2020.96"/>
    <n v="201"/>
    <n v="1"/>
    <x v="0"/>
    <x v="0"/>
    <x v="6"/>
  </r>
  <r>
    <s v="3568370"/>
    <x v="1"/>
    <s v="Smucker, Adam(JDP)"/>
    <s v="801 S Andresen Rd"/>
    <s v="Vancouver"/>
    <s v="WA"/>
    <s v="720"/>
    <x v="1"/>
    <x v="1"/>
    <x v="0"/>
    <m/>
    <x v="5"/>
    <n v="1982.8"/>
    <n v="121"/>
    <n v="1"/>
    <x v="0"/>
    <x v="0"/>
    <x v="4"/>
  </r>
  <r>
    <s v="3570340"/>
    <x v="1"/>
    <s v="LHV LLC(SEP)"/>
    <s v="948 14th St"/>
    <s v="Washougal"/>
    <s v="WA"/>
    <s v="720"/>
    <x v="1"/>
    <x v="1"/>
    <x v="0"/>
    <m/>
    <x v="5"/>
    <n v="658.95"/>
    <n v="31"/>
    <n v="1"/>
    <x v="0"/>
    <x v="0"/>
    <x v="6"/>
  </r>
  <r>
    <s v="3571400"/>
    <x v="1"/>
    <s v="Rus, Vasile(SEP)"/>
    <s v="9628 NE 199th St"/>
    <s v="Battle Ground"/>
    <s v="WA"/>
    <s v="720"/>
    <x v="1"/>
    <x v="1"/>
    <x v="0"/>
    <m/>
    <x v="5"/>
    <n v="2647.27"/>
    <n v="132"/>
    <n v="1"/>
    <x v="0"/>
    <x v="0"/>
    <x v="4"/>
  </r>
  <r>
    <s v="3593642"/>
    <x v="1"/>
    <s v="Fiscu, Benjamin O(JDP)"/>
    <s v="1637 NW Hood St"/>
    <s v="Camas"/>
    <s v="WA"/>
    <s v="720"/>
    <x v="1"/>
    <x v="1"/>
    <x v="0"/>
    <m/>
    <x v="5"/>
    <n v="3009.35"/>
    <n v="77"/>
    <n v="1"/>
    <x v="0"/>
    <x v="0"/>
    <x v="4"/>
  </r>
  <r>
    <s v="3563603"/>
    <x v="1"/>
    <s v="1/3/19 ATTACHED X SEC , NO TCP NEEDED ,J"/>
    <s v="610 NW 55th Cir"/>
    <s v="Vancouver"/>
    <s v="WA"/>
    <s v="720"/>
    <x v="1"/>
    <x v="1"/>
    <x v="3"/>
    <m/>
    <x v="5"/>
    <n v="4354.97"/>
    <n v="57"/>
    <n v="1"/>
    <x v="0"/>
    <x v="0"/>
    <x v="6"/>
  </r>
  <r>
    <s v="3564057"/>
    <x v="1"/>
    <s v="Global Capitol Partners LLC(SEP)"/>
    <s v="3021 Watson Ave"/>
    <s v="Vancouver"/>
    <s v="WA"/>
    <s v="720"/>
    <x v="1"/>
    <x v="1"/>
    <x v="3"/>
    <m/>
    <x v="5"/>
    <n v="4957.17"/>
    <n v="83"/>
    <n v="1"/>
    <x v="0"/>
    <x v="0"/>
    <x v="6"/>
  </r>
  <r>
    <s v="3564342"/>
    <x v="1"/>
    <s v="Cascade West Development(SEP)"/>
    <s v="339 SE Everett Rd"/>
    <s v="Camas"/>
    <s v="WA"/>
    <s v="720"/>
    <x v="1"/>
    <x v="1"/>
    <x v="0"/>
    <m/>
    <x v="5"/>
    <n v="8638.16"/>
    <n v="517"/>
    <n v="1"/>
    <x v="0"/>
    <x v="0"/>
    <x v="6"/>
  </r>
  <r>
    <s v="3564365"/>
    <x v="1"/>
    <s v="Prime Contractors Inc(JDP)"/>
    <s v="10325 NE 189th St"/>
    <s v="Battle Ground"/>
    <s v="WA"/>
    <s v="720"/>
    <x v="1"/>
    <x v="1"/>
    <x v="0"/>
    <m/>
    <x v="5"/>
    <n v="3227.6"/>
    <n v="59"/>
    <n v="1"/>
    <x v="0"/>
    <x v="0"/>
    <x v="4"/>
  </r>
  <r>
    <s v="3570231"/>
    <x v="1"/>
    <s v="New Tradition Homes(JDP)"/>
    <s v="9500 NE 7th St"/>
    <s v="Vancouver"/>
    <s v="WA"/>
    <s v="720"/>
    <x v="1"/>
    <x v="1"/>
    <x v="0"/>
    <m/>
    <x v="5"/>
    <n v="6017.74"/>
    <n v="176"/>
    <n v="1"/>
    <x v="0"/>
    <x v="0"/>
    <x v="6"/>
  </r>
  <r>
    <s v="3572522"/>
    <x v="1"/>
    <s v="Rhine, Trevor S(JDP)"/>
    <s v="4701 NE 40th Ave"/>
    <s v="Vancouver"/>
    <s v="WA"/>
    <s v="720"/>
    <x v="1"/>
    <x v="1"/>
    <x v="3"/>
    <m/>
    <x v="5"/>
    <n v="4819.8"/>
    <n v="48"/>
    <n v="1"/>
    <x v="0"/>
    <x v="0"/>
    <x v="6"/>
  </r>
  <r>
    <s v="3575500"/>
    <x v="1"/>
    <s v="Bauter, Steve(SEP)"/>
    <s v="408 N 1st Ave"/>
    <s v="Ridgefield"/>
    <s v="WA"/>
    <s v="720"/>
    <x v="1"/>
    <x v="1"/>
    <x v="3"/>
    <m/>
    <x v="5"/>
    <n v="3373.55"/>
    <n v="57"/>
    <n v="1"/>
    <x v="0"/>
    <x v="0"/>
    <x v="4"/>
  </r>
  <r>
    <s v="3583306"/>
    <x v="1"/>
    <s v="Evergreen Homes NW LLC(SEP)"/>
    <s v="3925 NW 150th Cir"/>
    <s v="Vancouver"/>
    <s v="WA"/>
    <s v="720"/>
    <x v="1"/>
    <x v="1"/>
    <x v="0"/>
    <m/>
    <x v="5"/>
    <n v="3650.99"/>
    <n v="190"/>
    <n v="1"/>
    <x v="0"/>
    <x v="0"/>
    <x v="6"/>
  </r>
  <r>
    <s v="3592359"/>
    <x v="1"/>
    <s v="Buell, Harold(SEP)"/>
    <s v="2502 NE 110th Ave"/>
    <s v="Vancouver"/>
    <s v="WA"/>
    <s v="720"/>
    <x v="1"/>
    <x v="1"/>
    <x v="3"/>
    <m/>
    <x v="5"/>
    <n v="4341.63"/>
    <n v="84"/>
    <n v="1"/>
    <x v="0"/>
    <x v="0"/>
    <x v="4"/>
  </r>
  <r>
    <s v="3562279"/>
    <x v="1"/>
    <s v="1-2-19 DO NOT USED CONTRACROR PROVIDED C"/>
    <s v="5209 NE 88th St"/>
    <s v="Vancouver"/>
    <s v="WA"/>
    <s v="720"/>
    <x v="1"/>
    <x v="1"/>
    <x v="0"/>
    <m/>
    <x v="5"/>
    <n v="16060.82"/>
    <n v="115"/>
    <n v="1"/>
    <x v="0"/>
    <x v="0"/>
    <x v="6"/>
  </r>
  <r>
    <s v="3575599"/>
    <x v="1"/>
    <s v="Carver, Kenneth L(JDP)"/>
    <s v="15423 NE 50th Ave"/>
    <s v="Vancouver"/>
    <s v="WA"/>
    <s v="720"/>
    <x v="1"/>
    <x v="1"/>
    <x v="0"/>
    <m/>
    <x v="5"/>
    <n v="5183.37"/>
    <n v="433"/>
    <n v="1"/>
    <x v="0"/>
    <x v="0"/>
    <x v="1"/>
  </r>
  <r>
    <s v="3581646"/>
    <x v="1"/>
    <s v="Green, Michael R(SEP)"/>
    <s v="8728 NE 219th St"/>
    <s v="Battle Ground"/>
    <s v="WA"/>
    <s v="720"/>
    <x v="1"/>
    <x v="1"/>
    <x v="0"/>
    <m/>
    <x v="5"/>
    <n v="9796.81"/>
    <n v="398"/>
    <n v="1"/>
    <x v="0"/>
    <x v="0"/>
    <x v="4"/>
  </r>
  <r>
    <s v="3592857"/>
    <x v="1"/>
    <s v="Axiom Luxury Homes LLC(SEP)"/>
    <s v="15513 SE Evergreen Hwy"/>
    <s v="Vancouver"/>
    <s v="WA"/>
    <s v="720"/>
    <x v="1"/>
    <x v="1"/>
    <x v="0"/>
    <m/>
    <x v="5"/>
    <n v="10643.61"/>
    <n v="98"/>
    <n v="1"/>
    <x v="0"/>
    <x v="0"/>
    <x v="6"/>
  </r>
  <r>
    <s v="3577169"/>
    <x v="0"/>
    <s v="Pioneer 45 LLC(STS)"/>
    <s v="4125 S Settler Dr #287"/>
    <s v="Ridgefield"/>
    <s v="WA"/>
    <s v="720"/>
    <x v="2"/>
    <x v="1"/>
    <x v="0"/>
    <m/>
    <x v="5"/>
    <n v="1404.71"/>
    <n v="25"/>
    <n v="1"/>
    <x v="0"/>
    <x v="0"/>
    <x v="4"/>
  </r>
  <r>
    <s v="3577170"/>
    <x v="0"/>
    <s v="Pioneer 45 LLC(STS)"/>
    <s v="4125 S Settler Dr #276"/>
    <s v="Ridgefield"/>
    <s v="WA"/>
    <s v="720"/>
    <x v="2"/>
    <x v="1"/>
    <x v="0"/>
    <m/>
    <x v="5"/>
    <n v="1404.29"/>
    <n v="24"/>
    <n v="1"/>
    <x v="0"/>
    <x v="0"/>
    <x v="4"/>
  </r>
  <r>
    <s v="3577171"/>
    <x v="0"/>
    <s v="Pioneer 45 LLC(STS)"/>
    <s v="4125 S Settler Dr #265"/>
    <s v="Ridgefield"/>
    <s v="WA"/>
    <s v="720"/>
    <x v="2"/>
    <x v="1"/>
    <x v="0"/>
    <m/>
    <x v="5"/>
    <n v="1407.64"/>
    <n v="32"/>
    <n v="1"/>
    <x v="0"/>
    <x v="0"/>
    <x v="4"/>
  </r>
  <r>
    <s v="3577172"/>
    <x v="0"/>
    <s v="Pioneer 45 LLC(STS)"/>
    <s v="4125 S Settler Dr #254"/>
    <s v="Ridgefield"/>
    <s v="WA"/>
    <s v="720"/>
    <x v="2"/>
    <x v="1"/>
    <x v="0"/>
    <m/>
    <x v="5"/>
    <n v="1183.27"/>
    <n v="27"/>
    <n v="1"/>
    <x v="0"/>
    <x v="0"/>
    <x v="4"/>
  </r>
  <r>
    <s v="3577174"/>
    <x v="0"/>
    <s v="Pioneer 45 LLC(STS)"/>
    <s v="4125 S Settler Dr #243"/>
    <s v="Ridgefield"/>
    <s v="WA"/>
    <s v="720"/>
    <x v="2"/>
    <x v="1"/>
    <x v="0"/>
    <m/>
    <x v="5"/>
    <n v="1406.8"/>
    <n v="30"/>
    <n v="1"/>
    <x v="0"/>
    <x v="0"/>
    <x v="4"/>
  </r>
  <r>
    <s v="3577175"/>
    <x v="0"/>
    <s v="Pioneer 45 LLC(STS)"/>
    <s v="4125 S Settler Dr #232"/>
    <s v="Ridgefield"/>
    <s v="WA"/>
    <s v="720"/>
    <x v="2"/>
    <x v="1"/>
    <x v="0"/>
    <m/>
    <x v="5"/>
    <n v="1182.44"/>
    <n v="25"/>
    <n v="1"/>
    <x v="0"/>
    <x v="0"/>
    <x v="4"/>
  </r>
  <r>
    <s v="3577176"/>
    <x v="0"/>
    <s v="Pioneer 45 LLC(STS)"/>
    <s v="4125 S Settler Dr #221"/>
    <s v="Ridgefield"/>
    <s v="WA"/>
    <s v="720"/>
    <x v="2"/>
    <x v="1"/>
    <x v="0"/>
    <m/>
    <x v="5"/>
    <n v="1216.32"/>
    <n v="106"/>
    <n v="1"/>
    <x v="0"/>
    <x v="0"/>
    <x v="4"/>
  </r>
  <r>
    <s v="3577177"/>
    <x v="0"/>
    <s v="Pioneer 45 LLC(STS)"/>
    <s v="4125 S Settler Dr #210"/>
    <s v="Ridgefield"/>
    <s v="WA"/>
    <s v="720"/>
    <x v="2"/>
    <x v="1"/>
    <x v="0"/>
    <m/>
    <x v="5"/>
    <n v="1406.8"/>
    <n v="30"/>
    <n v="1"/>
    <x v="0"/>
    <x v="0"/>
    <x v="4"/>
  </r>
  <r>
    <s v="3577179"/>
    <x v="0"/>
    <s v="Pioneer 45 LLC(STS)"/>
    <s v="4125 S Pioneer St #199"/>
    <s v="Ridgefield"/>
    <s v="WA"/>
    <s v="720"/>
    <x v="2"/>
    <x v="1"/>
    <x v="0"/>
    <m/>
    <x v="5"/>
    <n v="1181.58"/>
    <n v="23"/>
    <n v="1"/>
    <x v="0"/>
    <x v="0"/>
    <x v="4"/>
  </r>
  <r>
    <s v="3577180"/>
    <x v="0"/>
    <s v="Pioneer 45 LLC(STS)"/>
    <s v="4125 S Pioneer St #188"/>
    <s v="Ridgefield"/>
    <s v="WA"/>
    <s v="720"/>
    <x v="2"/>
    <x v="1"/>
    <x v="0"/>
    <m/>
    <x v="5"/>
    <n v="1184.49"/>
    <n v="30"/>
    <n v="1"/>
    <x v="0"/>
    <x v="0"/>
    <x v="4"/>
  </r>
  <r>
    <s v="3577182"/>
    <x v="0"/>
    <s v="Pioneer 45 LLC(STS)"/>
    <s v="4125 S Pioneer St #177"/>
    <s v="Ridgefield"/>
    <s v="WA"/>
    <s v="720"/>
    <x v="2"/>
    <x v="1"/>
    <x v="0"/>
    <m/>
    <x v="5"/>
    <n v="1183.24"/>
    <n v="27"/>
    <n v="1"/>
    <x v="0"/>
    <x v="0"/>
    <x v="4"/>
  </r>
  <r>
    <s v="3577183"/>
    <x v="0"/>
    <s v="Pioneer 45 LLC(STS)"/>
    <s v="4125 S Pioneer St #166"/>
    <s v="Ridgefield"/>
    <s v="WA"/>
    <s v="720"/>
    <x v="2"/>
    <x v="1"/>
    <x v="0"/>
    <m/>
    <x v="5"/>
    <n v="1184.49"/>
    <n v="30"/>
    <n v="1"/>
    <x v="0"/>
    <x v="0"/>
    <x v="4"/>
  </r>
  <r>
    <s v="3577184"/>
    <x v="0"/>
    <s v="Pioneer 45 LLC(STS)"/>
    <s v="4125 S Pioneer St #155"/>
    <s v="Ridgefield"/>
    <s v="WA"/>
    <s v="720"/>
    <x v="2"/>
    <x v="1"/>
    <x v="0"/>
    <m/>
    <x v="5"/>
    <n v="1182.4100000000001"/>
    <n v="25"/>
    <n v="1"/>
    <x v="0"/>
    <x v="0"/>
    <x v="4"/>
  </r>
  <r>
    <s v="3577185"/>
    <x v="0"/>
    <s v="Pioneer 45 LLC(STS)"/>
    <s v="4125 S Pioneer St #144"/>
    <s v="Ridgefield"/>
    <s v="WA"/>
    <s v="720"/>
    <x v="2"/>
    <x v="1"/>
    <x v="0"/>
    <m/>
    <x v="5"/>
    <n v="1186.17"/>
    <n v="34"/>
    <n v="1"/>
    <x v="0"/>
    <x v="0"/>
    <x v="4"/>
  </r>
  <r>
    <s v="3577186"/>
    <x v="0"/>
    <s v="Pioneer 45 LLC(STS)"/>
    <s v="4125 S Pioneer St #133"/>
    <s v="Ridgefield"/>
    <s v="WA"/>
    <s v="720"/>
    <x v="2"/>
    <x v="1"/>
    <x v="0"/>
    <m/>
    <x v="5"/>
    <n v="1182.4100000000001"/>
    <n v="25"/>
    <n v="1"/>
    <x v="0"/>
    <x v="0"/>
    <x v="4"/>
  </r>
  <r>
    <s v="3577187"/>
    <x v="0"/>
    <s v="Pioneer 45 LLC(STS)"/>
    <s v="4125 S Pioneer St #122"/>
    <s v="Ridgefield"/>
    <s v="WA"/>
    <s v="720"/>
    <x v="2"/>
    <x v="1"/>
    <x v="0"/>
    <m/>
    <x v="5"/>
    <n v="1182.3800000000001"/>
    <n v="25"/>
    <n v="1"/>
    <x v="0"/>
    <x v="0"/>
    <x v="4"/>
  </r>
  <r>
    <s v="3577188"/>
    <x v="0"/>
    <s v="Pioneer 45 LLC(STS)"/>
    <s v="4125 S Settler Dr #111"/>
    <s v="Ridgefield"/>
    <s v="WA"/>
    <s v="720"/>
    <x v="2"/>
    <x v="1"/>
    <x v="0"/>
    <m/>
    <x v="5"/>
    <n v="2195.94"/>
    <n v="32"/>
    <n v="1"/>
    <x v="0"/>
    <x v="0"/>
    <x v="4"/>
  </r>
  <r>
    <s v="3577189"/>
    <x v="0"/>
    <s v="Pioneer 45 LLC(STS)"/>
    <s v="4125 S Pioneer St #100"/>
    <s v="Ridgefield"/>
    <s v="WA"/>
    <s v="720"/>
    <x v="2"/>
    <x v="1"/>
    <x v="0"/>
    <m/>
    <x v="5"/>
    <n v="1184.08"/>
    <n v="29"/>
    <n v="1"/>
    <x v="0"/>
    <x v="0"/>
    <x v="4"/>
  </r>
  <r>
    <s v="3577190"/>
    <x v="0"/>
    <s v="Pioneer 45 LLC(STS)"/>
    <s v="4125 S Pioneer St #89"/>
    <s v="Ridgefield"/>
    <s v="WA"/>
    <s v="720"/>
    <x v="2"/>
    <x v="1"/>
    <x v="0"/>
    <m/>
    <x v="5"/>
    <n v="1182.8"/>
    <n v="26"/>
    <n v="1"/>
    <x v="0"/>
    <x v="0"/>
    <x v="4"/>
  </r>
  <r>
    <s v="3577191"/>
    <x v="0"/>
    <s v="Pioneer 45 LLC(STS)"/>
    <s v="4125 S Pioneer St #78"/>
    <s v="Ridgefield"/>
    <s v="WA"/>
    <s v="720"/>
    <x v="2"/>
    <x v="1"/>
    <x v="0"/>
    <m/>
    <x v="5"/>
    <n v="1186.67"/>
    <n v="26"/>
    <n v="1"/>
    <x v="0"/>
    <x v="0"/>
    <x v="4"/>
  </r>
  <r>
    <s v="3577192"/>
    <x v="0"/>
    <s v="Pioneer 45 LLC(STS)"/>
    <s v="4125 S Pioneer St #67"/>
    <s v="Ridgefield"/>
    <s v="WA"/>
    <s v="720"/>
    <x v="2"/>
    <x v="1"/>
    <x v="0"/>
    <m/>
    <x v="5"/>
    <n v="1188.77"/>
    <n v="31"/>
    <n v="1"/>
    <x v="0"/>
    <x v="0"/>
    <x v="4"/>
  </r>
  <r>
    <s v="3577193"/>
    <x v="0"/>
    <s v="Pioneer 45 LLC(STS)"/>
    <s v="4125 S Pioneer St #56"/>
    <s v="Ridgefield"/>
    <s v="WA"/>
    <s v="720"/>
    <x v="2"/>
    <x v="1"/>
    <x v="3"/>
    <m/>
    <x v="5"/>
    <n v="1181.54"/>
    <n v="30"/>
    <n v="1"/>
    <x v="0"/>
    <x v="0"/>
    <x v="4"/>
  </r>
  <r>
    <s v="3577194"/>
    <x v="0"/>
    <s v="Pioneer 45 LLC(STS)"/>
    <s v="4125 S Pioneer St #45"/>
    <s v="Ridgefield"/>
    <s v="WA"/>
    <s v="720"/>
    <x v="2"/>
    <x v="1"/>
    <x v="0"/>
    <m/>
    <x v="5"/>
    <n v="1178.72"/>
    <n v="7"/>
    <n v="1"/>
    <x v="0"/>
    <x v="0"/>
    <x v="4"/>
  </r>
  <r>
    <s v="3577195"/>
    <x v="0"/>
    <s v="Pioneer 45 LLC(STS)"/>
    <s v="4125 S Pioneer St #34"/>
    <s v="Ridgefield"/>
    <s v="WA"/>
    <s v="720"/>
    <x v="2"/>
    <x v="1"/>
    <x v="0"/>
    <m/>
    <x v="5"/>
    <n v="1187.93"/>
    <n v="29"/>
    <n v="1"/>
    <x v="0"/>
    <x v="0"/>
    <x v="4"/>
  </r>
  <r>
    <s v="3577196"/>
    <x v="0"/>
    <s v="Pioneer 45 LLC(STS)"/>
    <s v="4125 S Pioneer St #23"/>
    <s v="Ridgefield"/>
    <s v="WA"/>
    <s v="720"/>
    <x v="2"/>
    <x v="1"/>
    <x v="0"/>
    <m/>
    <x v="5"/>
    <n v="1186.25"/>
    <n v="25"/>
    <n v="1"/>
    <x v="0"/>
    <x v="0"/>
    <x v="4"/>
  </r>
  <r>
    <s v="3577197"/>
    <x v="0"/>
    <s v="Pioneer 45 LLC(STS)"/>
    <s v="4125 S Pioneer St #12"/>
    <s v="Ridgefield"/>
    <s v="WA"/>
    <s v="720"/>
    <x v="2"/>
    <x v="1"/>
    <x v="0"/>
    <m/>
    <x v="5"/>
    <n v="1187.93"/>
    <n v="29"/>
    <n v="1"/>
    <x v="0"/>
    <x v="0"/>
    <x v="4"/>
  </r>
  <r>
    <s v="3577198"/>
    <x v="0"/>
    <s v="Pioneer 45 LLC(STS)"/>
    <s v="4125 S Pioneer St #1"/>
    <s v="Ridgefield"/>
    <s v="WA"/>
    <s v="720"/>
    <x v="2"/>
    <x v="1"/>
    <x v="0"/>
    <m/>
    <x v="5"/>
    <n v="1188.3499999999999"/>
    <n v="30"/>
    <n v="1"/>
    <x v="0"/>
    <x v="0"/>
    <x v="4"/>
  </r>
  <r>
    <s v="3566201"/>
    <x v="0"/>
    <s v="SEE WO# 3566200 FOR ATTACHMENTS,2 METER"/>
    <s v="1303 Grand Pl #A &amp; #B"/>
    <s v="Vancouver"/>
    <s v="WA"/>
    <s v="720"/>
    <x v="2"/>
    <x v="1"/>
    <x v="0"/>
    <m/>
    <x v="5"/>
    <n v="535.47"/>
    <n v="109"/>
    <n v="1"/>
    <x v="0"/>
    <x v="0"/>
    <x v="6"/>
  </r>
  <r>
    <s v="3566496"/>
    <x v="0"/>
    <s v="Valencia, Armondo L(STS)"/>
    <s v="335 21st St #1"/>
    <s v="Washougal"/>
    <s v="WA"/>
    <s v="720"/>
    <x v="2"/>
    <x v="1"/>
    <x v="0"/>
    <m/>
    <x v="5"/>
    <n v="1837.41"/>
    <n v="140"/>
    <n v="1"/>
    <x v="0"/>
    <x v="0"/>
    <x v="6"/>
  </r>
  <r>
    <s v="3566497"/>
    <x v="0"/>
    <s v="Valencia, Armondo L(STS)"/>
    <s v="329 21st St #1"/>
    <s v="Washougal"/>
    <s v="WA"/>
    <s v="720"/>
    <x v="2"/>
    <x v="1"/>
    <x v="0"/>
    <m/>
    <x v="5"/>
    <n v="502.57"/>
    <n v="20"/>
    <n v="1"/>
    <x v="0"/>
    <x v="0"/>
    <x v="6"/>
  </r>
  <r>
    <s v="3561200"/>
    <x v="0"/>
    <s v="Axiom Luxury Homes LLC(STS)"/>
    <s v="10601 SE Burlington Dr"/>
    <s v="Vancouver"/>
    <s v="WA"/>
    <s v="720"/>
    <x v="1"/>
    <x v="1"/>
    <x v="0"/>
    <m/>
    <x v="5"/>
    <n v="653.79"/>
    <n v="12"/>
    <n v="1"/>
    <x v="0"/>
    <x v="0"/>
    <x v="6"/>
  </r>
  <r>
    <s v="3563599"/>
    <x v="0"/>
    <s v="Razzaghy, Araz(STS)"/>
    <s v="11027 NE St Johns Rd"/>
    <s v="Vancouver"/>
    <s v="WA"/>
    <s v="720"/>
    <x v="1"/>
    <x v="1"/>
    <x v="0"/>
    <m/>
    <x v="5"/>
    <n v="667.25"/>
    <n v="17"/>
    <n v="1"/>
    <x v="0"/>
    <x v="0"/>
    <x v="4"/>
  </r>
  <r>
    <s v="3565138"/>
    <x v="0"/>
    <s v="Razzaghy, Araz(STS)"/>
    <s v="11103 NE St Johns Rd"/>
    <s v="Vancouver"/>
    <s v="WA"/>
    <s v="720"/>
    <x v="1"/>
    <x v="1"/>
    <x v="0"/>
    <m/>
    <x v="5"/>
    <n v="863.57"/>
    <n v="135"/>
    <n v="1"/>
    <x v="0"/>
    <x v="0"/>
    <x v="4"/>
  </r>
  <r>
    <s v="3576951"/>
    <x v="0"/>
    <s v="Install 1&quot;(P) Curb Svc"/>
    <s v="11107 NE St Johns Rd"/>
    <s v="Vancouver"/>
    <s v="WA"/>
    <s v="720"/>
    <x v="1"/>
    <x v="1"/>
    <x v="0"/>
    <m/>
    <x v="5"/>
    <n v="664.38"/>
    <n v="10"/>
    <n v="1"/>
    <x v="0"/>
    <x v="0"/>
    <x v="1"/>
  </r>
  <r>
    <s v="3566930"/>
    <x v="0"/>
    <s v="Warren, Melinda R(SEP)"/>
    <s v="203 SE Franklin St"/>
    <s v="Camas"/>
    <s v="WA"/>
    <s v="720"/>
    <x v="1"/>
    <x v="1"/>
    <x v="3"/>
    <m/>
    <x v="5"/>
    <n v="996.55"/>
    <n v="29"/>
    <n v="1"/>
    <x v="0"/>
    <x v="0"/>
    <x v="4"/>
  </r>
  <r>
    <s v="3574759"/>
    <x v="0"/>
    <s v="Pacific Lifestyle Homes(STS)"/>
    <s v="17600 NE 122nd Ave"/>
    <s v="Battle Ground"/>
    <s v="WA"/>
    <s v="720"/>
    <x v="1"/>
    <x v="1"/>
    <x v="3"/>
    <m/>
    <x v="5"/>
    <n v="2188.52"/>
    <n v="97"/>
    <n v="1"/>
    <x v="0"/>
    <x v="0"/>
    <x v="6"/>
  </r>
  <r>
    <s v="3590542"/>
    <x v="0"/>
    <s v="Slivkov, Victoria S(SEP)"/>
    <s v="8003 NE 142nd Ave"/>
    <s v="Vancouver"/>
    <s v="WA"/>
    <s v="720"/>
    <x v="1"/>
    <x v="1"/>
    <x v="3"/>
    <m/>
    <x v="5"/>
    <n v="1782.75"/>
    <n v="24"/>
    <n v="1"/>
    <x v="0"/>
    <x v="0"/>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E1089F1-953E-4EA3-8B1B-28C75EC4EB72}" name="PivotTable13" cacheId="1" dataPosition="0"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location ref="N91:Z100" firstHeaderRow="1" firstDataRow="3" firstDataCol="1" rowPageCount="3" colPageCount="1"/>
  <pivotFields count="34">
    <pivotField axis="axisCol" showAll="0">
      <items count="7">
        <item x="5"/>
        <item x="4"/>
        <item x="3"/>
        <item x="2"/>
        <item x="1"/>
        <item x="0"/>
        <item t="default"/>
      </items>
    </pivotField>
    <pivotField showAll="0"/>
    <pivotField showAll="0"/>
    <pivotField showAll="0"/>
    <pivotField showAll="0"/>
    <pivotField showAll="0"/>
    <pivotField axis="axisPage" multipleItemSelectionAllowed="1" showAll="0">
      <items count="2">
        <item x="0"/>
        <item t="default"/>
      </items>
    </pivotField>
    <pivotField showAll="0"/>
    <pivotField axis="axisPage" multipleItemSelectionAllowed="1" showAll="0">
      <items count="3">
        <item x="0"/>
        <item x="1"/>
        <item t="default"/>
      </items>
    </pivotField>
    <pivotField showAll="0"/>
    <pivotField showAll="0"/>
    <pivotField showAll="0"/>
    <pivotField showAll="0"/>
    <pivotField showAll="0"/>
    <pivotField showAll="0"/>
    <pivotField showAll="0"/>
    <pivotField dataField="1" numFmtId="164" showAll="0"/>
    <pivotField numFmtId="164" showAll="0"/>
    <pivotField numFmtId="164" showAll="0"/>
    <pivotField numFmtId="165" showAll="0"/>
    <pivotField dataField="1" showAll="0"/>
    <pivotField showAll="0"/>
    <pivotField showAll="0"/>
    <pivotField showAll="0"/>
    <pivotField numFmtId="165" showAll="0"/>
    <pivotField showAll="0"/>
    <pivotField numFmtId="164" showAll="0"/>
    <pivotField numFmtId="165" showAll="0"/>
    <pivotField numFmtId="165" showAll="0"/>
    <pivotField numFmtId="165" showAll="0"/>
    <pivotField showAll="0"/>
    <pivotField showAll="0"/>
    <pivotField axis="axisPage" multipleItemSelectionAllowed="1" showAll="0">
      <items count="3">
        <item x="0"/>
        <item x="1"/>
        <item t="default"/>
      </items>
    </pivotField>
    <pivotField axis="axisRow" showAll="0">
      <items count="11">
        <item h="1" m="1" x="7"/>
        <item m="1" x="8"/>
        <item x="1"/>
        <item x="2"/>
        <item x="3"/>
        <item x="4"/>
        <item x="5"/>
        <item x="6"/>
        <item m="1" x="9"/>
        <item h="1" x="0"/>
        <item t="default"/>
      </items>
    </pivotField>
  </pivotFields>
  <rowFields count="1">
    <field x="33"/>
  </rowFields>
  <rowItems count="7">
    <i>
      <x v="2"/>
    </i>
    <i>
      <x v="3"/>
    </i>
    <i>
      <x v="4"/>
    </i>
    <i>
      <x v="5"/>
    </i>
    <i>
      <x v="6"/>
    </i>
    <i>
      <x v="7"/>
    </i>
    <i t="grand">
      <x/>
    </i>
  </rowItems>
  <colFields count="2">
    <field x="-2"/>
    <field x="0"/>
  </colFields>
  <colItems count="12">
    <i>
      <x/>
      <x/>
    </i>
    <i r="1">
      <x v="1"/>
    </i>
    <i r="1">
      <x v="2"/>
    </i>
    <i r="1">
      <x v="3"/>
    </i>
    <i r="1">
      <x v="4"/>
    </i>
    <i r="1">
      <x v="5"/>
    </i>
    <i i="1">
      <x v="1"/>
      <x/>
    </i>
    <i r="1" i="1">
      <x v="1"/>
    </i>
    <i r="1" i="1">
      <x v="2"/>
    </i>
    <i r="1" i="1">
      <x v="3"/>
    </i>
    <i r="1" i="1">
      <x v="4"/>
    </i>
    <i r="1" i="1">
      <x v="5"/>
    </i>
  </colItems>
  <pageFields count="3">
    <pageField fld="8" hier="-1"/>
    <pageField fld="32" hier="-1"/>
    <pageField fld="6" hier="-1"/>
  </pageFields>
  <dataFields count="2">
    <dataField name="Sum of Actual Feet" fld="20" baseField="0" baseItem="0"/>
    <dataField name="Sum of Number of Services" fld="16"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85D997BC-90BC-4D11-9CB8-822891C445CE}" name="PivotTable22"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H49:AT61" firstHeaderRow="1" firstDataRow="2" firstDataCol="1" rowPageCount="2" colPageCount="1"/>
  <pivotFields count="34">
    <pivotField showAll="0"/>
    <pivotField showAll="0"/>
    <pivotField showAll="0"/>
    <pivotField showAll="0"/>
    <pivotField showAll="0"/>
    <pivotField axis="axisPage" multipleItemSelectionAllowed="1" showAll="0">
      <items count="3">
        <item x="0"/>
        <item h="1" x="1"/>
        <item t="default"/>
      </items>
    </pivotField>
    <pivotField showAll="0"/>
    <pivotField showAll="0"/>
    <pivotField axis="axisCol" dataField="1" showAll="0">
      <items count="12">
        <item x="4"/>
        <item x="7"/>
        <item x="9"/>
        <item x="10"/>
        <item x="1"/>
        <item x="3"/>
        <item x="2"/>
        <item x="0"/>
        <item x="5"/>
        <item x="6"/>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2">
        <item x="0"/>
        <item x="7"/>
        <item x="3"/>
        <item x="9"/>
        <item x="2"/>
        <item x="1"/>
        <item x="5"/>
        <item x="4"/>
        <item x="6"/>
        <item x="10"/>
        <item x="8"/>
        <item t="default"/>
      </items>
    </pivotField>
    <pivotField showAll="0"/>
    <pivotField showAll="0"/>
    <pivotField showAll="0"/>
    <pivotField showAll="0"/>
    <pivotField showAll="0"/>
    <pivotField numFmtId="14" showAll="0"/>
    <pivotField showAll="0"/>
    <pivotField showAll="0"/>
    <pivotField showAll="0"/>
    <pivotField showAll="0"/>
    <pivotField showAll="0">
      <items count="11">
        <item x="4"/>
        <item x="7"/>
        <item x="0"/>
        <item x="3"/>
        <item x="9"/>
        <item x="2"/>
        <item x="1"/>
        <item x="5"/>
        <item x="6"/>
        <item x="8"/>
        <item t="default"/>
      </items>
    </pivotField>
    <pivotField axis="axisPage" showAll="0">
      <items count="3">
        <item x="0"/>
        <item x="1"/>
        <item t="default"/>
      </items>
    </pivotField>
  </pivotFields>
  <rowFields count="1">
    <field x="21"/>
  </rowFields>
  <rowItems count="11">
    <i>
      <x/>
    </i>
    <i>
      <x v="1"/>
    </i>
    <i>
      <x v="2"/>
    </i>
    <i>
      <x v="3"/>
    </i>
    <i>
      <x v="4"/>
    </i>
    <i>
      <x v="5"/>
    </i>
    <i>
      <x v="6"/>
    </i>
    <i>
      <x v="7"/>
    </i>
    <i>
      <x v="9"/>
    </i>
    <i>
      <x v="10"/>
    </i>
    <i t="grand">
      <x/>
    </i>
  </rowItems>
  <colFields count="1">
    <field x="8"/>
  </colFields>
  <colItems count="12">
    <i>
      <x/>
    </i>
    <i>
      <x v="1"/>
    </i>
    <i>
      <x v="2"/>
    </i>
    <i>
      <x v="3"/>
    </i>
    <i>
      <x v="4"/>
    </i>
    <i>
      <x v="5"/>
    </i>
    <i>
      <x v="6"/>
    </i>
    <i>
      <x v="7"/>
    </i>
    <i>
      <x v="8"/>
    </i>
    <i>
      <x v="9"/>
    </i>
    <i>
      <x v="10"/>
    </i>
    <i t="grand">
      <x/>
    </i>
  </colItems>
  <pageFields count="2">
    <pageField fld="5" hier="-1"/>
    <pageField fld="33" hier="-1"/>
  </pageFields>
  <dataFields count="1">
    <dataField name="Count of Rate_Schedule" fld="8" subtotal="count" baseField="0" baseItem="0" numFmtId="170"/>
  </dataFields>
  <formats count="1">
    <format dxfId="17">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79B621AE-82AF-4DC4-A86E-B64EF92AEBF1}" name="PivotTable2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H78:AT90" firstHeaderRow="1" firstDataRow="2" firstDataCol="1" rowPageCount="2" colPageCount="1"/>
  <pivotFields count="34">
    <pivotField showAll="0"/>
    <pivotField showAll="0"/>
    <pivotField showAll="0"/>
    <pivotField showAll="0"/>
    <pivotField showAll="0"/>
    <pivotField axis="axisPage" multipleItemSelectionAllowed="1" showAll="0">
      <items count="3">
        <item x="0"/>
        <item h="1" x="1"/>
        <item t="default"/>
      </items>
    </pivotField>
    <pivotField showAll="0"/>
    <pivotField showAll="0"/>
    <pivotField axis="axisCol" dataField="1" showAll="0">
      <items count="12">
        <item x="4"/>
        <item x="7"/>
        <item x="9"/>
        <item x="10"/>
        <item x="1"/>
        <item x="3"/>
        <item x="2"/>
        <item x="0"/>
        <item x="5"/>
        <item x="6"/>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axis="axisRow" showAll="0">
      <items count="11">
        <item x="4"/>
        <item x="7"/>
        <item x="0"/>
        <item x="3"/>
        <item x="9"/>
        <item x="2"/>
        <item x="1"/>
        <item x="5"/>
        <item x="6"/>
        <item x="8"/>
        <item t="default"/>
      </items>
    </pivotField>
    <pivotField axis="axisPage" showAll="0">
      <items count="3">
        <item x="0"/>
        <item x="1"/>
        <item t="default"/>
      </items>
    </pivotField>
  </pivotFields>
  <rowFields count="1">
    <field x="32"/>
  </rowFields>
  <rowItems count="11">
    <i>
      <x/>
    </i>
    <i>
      <x v="1"/>
    </i>
    <i>
      <x v="2"/>
    </i>
    <i>
      <x v="3"/>
    </i>
    <i>
      <x v="4"/>
    </i>
    <i>
      <x v="5"/>
    </i>
    <i>
      <x v="6"/>
    </i>
    <i>
      <x v="7"/>
    </i>
    <i>
      <x v="8"/>
    </i>
    <i>
      <x v="9"/>
    </i>
    <i t="grand">
      <x/>
    </i>
  </rowItems>
  <colFields count="1">
    <field x="8"/>
  </colFields>
  <colItems count="12">
    <i>
      <x/>
    </i>
    <i>
      <x v="1"/>
    </i>
    <i>
      <x v="2"/>
    </i>
    <i>
      <x v="3"/>
    </i>
    <i>
      <x v="4"/>
    </i>
    <i>
      <x v="5"/>
    </i>
    <i>
      <x v="6"/>
    </i>
    <i>
      <x v="7"/>
    </i>
    <i>
      <x v="8"/>
    </i>
    <i>
      <x v="9"/>
    </i>
    <i>
      <x v="10"/>
    </i>
    <i t="grand">
      <x/>
    </i>
  </colItems>
  <pageFields count="2">
    <pageField fld="5" hier="-1"/>
    <pageField fld="33" hier="-1"/>
  </pageFields>
  <dataFields count="1">
    <dataField name="Count of Rate_Schedule" fld="8" subtotal="count" baseField="0" baseItem="0" numFmtId="170"/>
  </dataFields>
  <formats count="1">
    <format dxfId="18">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922B8CE2-08BC-43B1-AAA6-D5AA0BC6773D}" name="PivotTable20"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T14:BC27" firstHeaderRow="1" firstDataRow="2" firstDataCol="1" rowPageCount="2" colPageCount="1"/>
  <pivotFields count="34">
    <pivotField showAll="0"/>
    <pivotField showAll="0"/>
    <pivotField showAll="0"/>
    <pivotField showAll="0"/>
    <pivotField showAll="0"/>
    <pivotField axis="axisPage" multipleItemSelectionAllowed="1" showAll="0">
      <items count="3">
        <item x="0"/>
        <item h="1" x="1"/>
        <item t="default"/>
      </items>
    </pivotField>
    <pivotField showAll="0"/>
    <pivotField showAll="0"/>
    <pivotField axis="axisRow" showAll="0">
      <items count="12">
        <item x="4"/>
        <item x="7"/>
        <item x="9"/>
        <item x="10"/>
        <item x="1"/>
        <item x="3"/>
        <item x="2"/>
        <item x="0"/>
        <item x="5"/>
        <item x="6"/>
        <item x="8"/>
        <item t="default"/>
      </items>
    </pivotField>
    <pivotField showAll="0"/>
    <pivotField showAll="0"/>
    <pivotField showAll="0"/>
    <pivotField showAll="0"/>
    <pivotField showAll="0"/>
    <pivotField showAll="0"/>
    <pivotField showAll="0"/>
    <pivotField dataField="1" showAll="0"/>
    <pivotField showAll="0"/>
    <pivotField showAll="0"/>
    <pivotField axis="axisCol" showAll="0">
      <items count="9">
        <item x="0"/>
        <item x="5"/>
        <item x="2"/>
        <item x="1"/>
        <item x="3"/>
        <item x="4"/>
        <item x="6"/>
        <item x="7"/>
        <item t="default"/>
      </items>
    </pivotField>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axis="axisPage" multipleItemSelectionAllowed="1" showAll="0">
      <items count="3">
        <item x="0"/>
        <item x="1"/>
        <item t="default"/>
      </items>
    </pivotField>
  </pivotFields>
  <rowFields count="1">
    <field x="8"/>
  </rowFields>
  <rowItems count="12">
    <i>
      <x/>
    </i>
    <i>
      <x v="1"/>
    </i>
    <i>
      <x v="2"/>
    </i>
    <i>
      <x v="3"/>
    </i>
    <i>
      <x v="4"/>
    </i>
    <i>
      <x v="5"/>
    </i>
    <i>
      <x v="6"/>
    </i>
    <i>
      <x v="7"/>
    </i>
    <i>
      <x v="8"/>
    </i>
    <i>
      <x v="9"/>
    </i>
    <i>
      <x v="10"/>
    </i>
    <i t="grand">
      <x/>
    </i>
  </rowItems>
  <colFields count="1">
    <field x="19"/>
  </colFields>
  <colItems count="9">
    <i>
      <x/>
    </i>
    <i>
      <x v="1"/>
    </i>
    <i>
      <x v="2"/>
    </i>
    <i>
      <x v="3"/>
    </i>
    <i>
      <x v="4"/>
    </i>
    <i>
      <x v="5"/>
    </i>
    <i>
      <x v="6"/>
    </i>
    <i>
      <x v="7"/>
    </i>
    <i t="grand">
      <x/>
    </i>
  </colItems>
  <pageFields count="2">
    <pageField fld="5" hier="-1"/>
    <pageField fld="33" hier="-1"/>
  </pageFields>
  <dataFields count="1">
    <dataField name="Count of ServiceLength/WorkOrder" fld="16" subtotal="count" baseField="7" baseItem="5" numFmtId="170"/>
  </dataFields>
  <formats count="1">
    <format dxfId="19">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9957DFFE-EE7A-4FFE-9295-EA381099F73D}" name="PivotTable1"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V18:X32" firstHeaderRow="1" firstDataRow="2" firstDataCol="1" rowPageCount="1" colPageCount="1"/>
  <pivotFields count="21">
    <pivotField showAll="0"/>
    <pivotField showAll="0"/>
    <pivotField axis="axisCol"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axis="axisRow" showAll="0">
      <items count="13">
        <item x="3"/>
        <item x="4"/>
        <item x="9"/>
        <item x="0"/>
        <item x="1"/>
        <item x="5"/>
        <item x="2"/>
        <item x="10"/>
        <item x="6"/>
        <item x="11"/>
        <item x="7"/>
        <item x="8"/>
        <item t="default"/>
      </items>
    </pivotField>
    <pivotField axis="axisPage" multipleItemSelectionAllowed="1" showAll="0">
      <items count="2">
        <item x="0"/>
        <item t="default"/>
      </items>
    </pivotField>
  </pivotFields>
  <rowFields count="1">
    <field x="19"/>
  </rowFields>
  <rowItems count="13">
    <i>
      <x/>
    </i>
    <i>
      <x v="1"/>
    </i>
    <i>
      <x v="2"/>
    </i>
    <i>
      <x v="3"/>
    </i>
    <i>
      <x v="4"/>
    </i>
    <i>
      <x v="5"/>
    </i>
    <i>
      <x v="6"/>
    </i>
    <i>
      <x v="7"/>
    </i>
    <i>
      <x v="8"/>
    </i>
    <i>
      <x v="9"/>
    </i>
    <i>
      <x v="10"/>
    </i>
    <i>
      <x v="11"/>
    </i>
    <i t="grand">
      <x/>
    </i>
  </rowItems>
  <colFields count="1">
    <field x="2"/>
  </colFields>
  <colItems count="2">
    <i>
      <x/>
    </i>
    <i t="grand">
      <x/>
    </i>
  </colItems>
  <pageFields count="1">
    <pageField fld="20" hier="-1"/>
  </pageFields>
  <dataFields count="1">
    <dataField name="Count of Main Nominal Diameter" fld="1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0B7CE70-5161-499F-ADD1-748E66C76C5A}" name="PivotTable10" cacheId="3"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location ref="N46:AF55" firstHeaderRow="1" firstDataRow="3" firstDataCol="1" rowPageCount="5" colPageCount="1"/>
  <pivotFields count="18">
    <pivotField showAll="0"/>
    <pivotField axis="axisPage" multipleItemSelectionAllowed="1" showAll="0">
      <items count="4">
        <item x="2"/>
        <item h="1" x="1"/>
        <item h="1" x="0"/>
        <item t="default"/>
      </items>
    </pivotField>
    <pivotField showAll="0"/>
    <pivotField showAll="0"/>
    <pivotField showAll="0"/>
    <pivotField showAll="0"/>
    <pivotField showAll="0"/>
    <pivotField axis="axisPage" multipleItemSelectionAllowed="1" showAll="0">
      <items count="7">
        <item x="0"/>
        <item x="3"/>
        <item h="1" m="1" x="5"/>
        <item h="1" x="2"/>
        <item h="1" x="1"/>
        <item h="1" x="4"/>
        <item t="default"/>
      </items>
    </pivotField>
    <pivotField axis="axisPage" multipleItemSelectionAllowed="1" showAll="0">
      <items count="4">
        <item x="0"/>
        <item h="1" x="2"/>
        <item x="1"/>
        <item t="default"/>
      </items>
    </pivotField>
    <pivotField axis="axisRow" showAll="0">
      <items count="13">
        <item h="1" x="9"/>
        <item h="1" x="2"/>
        <item x="3"/>
        <item x="0"/>
        <item m="1" x="11"/>
        <item x="1"/>
        <item x="5"/>
        <item x="4"/>
        <item x="6"/>
        <item x="8"/>
        <item x="7"/>
        <item x="10"/>
        <item t="default"/>
      </items>
    </pivotField>
    <pivotField showAll="0"/>
    <pivotField axis="axisCol" showAll="0">
      <items count="7">
        <item x="0"/>
        <item x="1"/>
        <item x="2"/>
        <item x="3"/>
        <item x="4"/>
        <item x="5"/>
        <item t="default"/>
      </items>
    </pivotField>
    <pivotField dataField="1" showAll="0"/>
    <pivotField dataField="1" showAll="0"/>
    <pivotField showAll="0"/>
    <pivotField axis="axisPage" multipleItemSelectionAllowed="1" showAll="0">
      <items count="3">
        <item x="0"/>
        <item h="1" x="1"/>
        <item t="default"/>
      </items>
    </pivotField>
    <pivotField axis="axisPage" multipleItemSelectionAllowed="1" showAll="0">
      <items count="3">
        <item x="0"/>
        <item h="1" x="1"/>
        <item t="default"/>
      </items>
    </pivotField>
    <pivotField dataField="1" showAll="0"/>
  </pivotFields>
  <rowFields count="1">
    <field x="9"/>
  </rowFields>
  <rowItems count="7">
    <i>
      <x v="3"/>
    </i>
    <i>
      <x v="5"/>
    </i>
    <i>
      <x v="6"/>
    </i>
    <i>
      <x v="7"/>
    </i>
    <i>
      <x v="8"/>
    </i>
    <i>
      <x v="10"/>
    </i>
    <i t="grand">
      <x/>
    </i>
  </rowItems>
  <colFields count="2">
    <field x="-2"/>
    <field x="11"/>
  </colFields>
  <colItems count="18">
    <i>
      <x/>
      <x/>
    </i>
    <i r="1">
      <x v="1"/>
    </i>
    <i r="1">
      <x v="2"/>
    </i>
    <i r="1">
      <x v="3"/>
    </i>
    <i r="1">
      <x v="4"/>
    </i>
    <i r="1">
      <x v="5"/>
    </i>
    <i i="1">
      <x v="1"/>
      <x/>
    </i>
    <i r="1" i="1">
      <x v="1"/>
    </i>
    <i r="1" i="1">
      <x v="2"/>
    </i>
    <i r="1" i="1">
      <x v="3"/>
    </i>
    <i r="1" i="1">
      <x v="4"/>
    </i>
    <i r="1" i="1">
      <x v="5"/>
    </i>
    <i i="2">
      <x v="2"/>
      <x/>
    </i>
    <i r="1" i="2">
      <x v="1"/>
    </i>
    <i r="1" i="2">
      <x v="2"/>
    </i>
    <i r="1" i="2">
      <x v="3"/>
    </i>
    <i r="1" i="2">
      <x v="4"/>
    </i>
    <i r="1" i="2">
      <x v="5"/>
    </i>
  </colItems>
  <pageFields count="5">
    <pageField fld="7" hier="-1"/>
    <pageField fld="8" hier="-1"/>
    <pageField fld="1" hier="-1"/>
    <pageField fld="15" hier="-1"/>
    <pageField fld="16" hier="-1"/>
  </pageFields>
  <dataFields count="3">
    <dataField name="Sum of Cost w/o COH" fld="12" baseField="0" baseItem="0" numFmtId="168"/>
    <dataField name="Sum of Footage" fld="13" baseField="0" baseItem="0" numFmtId="170"/>
    <dataField name="Count of Rate Schedule" fld="17" subtotal="count" baseField="0" baseItem="0" numFmtId="170"/>
  </dataFields>
  <formats count="6">
    <format dxfId="46">
      <pivotArea outline="0" collapsedLevelsAreSubtotals="1" fieldPosition="0">
        <references count="1">
          <reference field="4294967294" count="1" selected="0">
            <x v="0"/>
          </reference>
        </references>
      </pivotArea>
    </format>
    <format dxfId="45">
      <pivotArea outline="0" collapsedLevelsAreSubtotals="1" fieldPosition="0">
        <references count="1">
          <reference field="4294967294" count="1" selected="0">
            <x v="1"/>
          </reference>
        </references>
      </pivotArea>
    </format>
    <format dxfId="44">
      <pivotArea outline="0" collapsedLevelsAreSubtotals="1" fieldPosition="0">
        <references count="1">
          <reference field="4294967294" count="1" selected="0">
            <x v="2"/>
          </reference>
        </references>
      </pivotArea>
    </format>
    <format dxfId="43">
      <pivotArea dataOnly="0" labelOnly="1" fieldPosition="0">
        <references count="2">
          <reference field="4294967294" count="1" selected="0">
            <x v="0"/>
          </reference>
          <reference field="11" count="0"/>
        </references>
      </pivotArea>
    </format>
    <format dxfId="42">
      <pivotArea dataOnly="0" labelOnly="1" fieldPosition="0">
        <references count="2">
          <reference field="4294967294" count="1" selected="0">
            <x v="1"/>
          </reference>
          <reference field="11" count="0"/>
        </references>
      </pivotArea>
    </format>
    <format dxfId="41">
      <pivotArea dataOnly="0" labelOnly="1" fieldPosition="0">
        <references count="2">
          <reference field="4294967294" count="1" selected="0">
            <x v="2"/>
          </reference>
          <reference field="11" count="0"/>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3030A2D-BCC8-43A5-9FD2-DBA71CB79BA9}" name="PivotTable3" cacheId="3"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location ref="N17:Z21" firstHeaderRow="1" firstDataRow="3" firstDataCol="1" rowPageCount="4" colPageCount="1"/>
  <pivotFields count="18">
    <pivotField showAll="0"/>
    <pivotField axis="axisRow" multipleItemSelectionAllowed="1" showAll="0">
      <items count="4">
        <item x="2"/>
        <item h="1" x="1"/>
        <item h="1" x="0"/>
        <item t="default"/>
      </items>
    </pivotField>
    <pivotField showAll="0"/>
    <pivotField showAll="0"/>
    <pivotField showAll="0"/>
    <pivotField showAll="0"/>
    <pivotField showAll="0"/>
    <pivotField axis="axisPage" multipleItemSelectionAllowed="1" showAll="0">
      <items count="7">
        <item x="0"/>
        <item x="3"/>
        <item h="1" m="1" x="5"/>
        <item x="2"/>
        <item x="1"/>
        <item x="4"/>
        <item t="default"/>
      </items>
    </pivotField>
    <pivotField axis="axisPage" multipleItemSelectionAllowed="1" showAll="0">
      <items count="4">
        <item x="0"/>
        <item h="1" x="2"/>
        <item x="1"/>
        <item t="default"/>
      </items>
    </pivotField>
    <pivotField showAll="0"/>
    <pivotField showAll="0"/>
    <pivotField axis="axisCol" showAll="0">
      <items count="7">
        <item x="0"/>
        <item x="1"/>
        <item x="2"/>
        <item x="3"/>
        <item x="4"/>
        <item x="5"/>
        <item t="default"/>
      </items>
    </pivotField>
    <pivotField dataField="1" showAll="0"/>
    <pivotField dataField="1" showAll="0"/>
    <pivotField showAll="0"/>
    <pivotField axis="axisPage" multipleItemSelectionAllowed="1" showAll="0">
      <items count="3">
        <item x="0"/>
        <item x="1"/>
        <item t="default"/>
      </items>
    </pivotField>
    <pivotField axis="axisPage" multipleItemSelectionAllowed="1" showAll="0">
      <items count="3">
        <item x="0"/>
        <item x="1"/>
        <item t="default"/>
      </items>
    </pivotField>
    <pivotField showAll="0"/>
  </pivotFields>
  <rowFields count="1">
    <field x="1"/>
  </rowFields>
  <rowItems count="2">
    <i>
      <x/>
    </i>
    <i t="grand">
      <x/>
    </i>
  </rowItems>
  <colFields count="2">
    <field x="-2"/>
    <field x="11"/>
  </colFields>
  <colItems count="12">
    <i>
      <x/>
      <x/>
    </i>
    <i r="1">
      <x v="1"/>
    </i>
    <i r="1">
      <x v="2"/>
    </i>
    <i r="1">
      <x v="3"/>
    </i>
    <i r="1">
      <x v="4"/>
    </i>
    <i r="1">
      <x v="5"/>
    </i>
    <i i="1">
      <x v="1"/>
      <x/>
    </i>
    <i r="1" i="1">
      <x v="1"/>
    </i>
    <i r="1" i="1">
      <x v="2"/>
    </i>
    <i r="1" i="1">
      <x v="3"/>
    </i>
    <i r="1" i="1">
      <x v="4"/>
    </i>
    <i r="1" i="1">
      <x v="5"/>
    </i>
  </colItems>
  <pageFields count="4">
    <pageField fld="7" hier="-1"/>
    <pageField fld="8" hier="-1"/>
    <pageField fld="15" hier="-1"/>
    <pageField fld="16" hier="-1"/>
  </pageFields>
  <dataFields count="2">
    <dataField name="Sum of Cost w/o COH" fld="12" baseField="0" baseItem="0" numFmtId="168"/>
    <dataField name="Sum of Footage" fld="13" baseField="0" baseItem="0" numFmtId="170"/>
  </dataFields>
  <formats count="4">
    <format dxfId="50">
      <pivotArea outline="0" collapsedLevelsAreSubtotals="1" fieldPosition="0">
        <references count="1">
          <reference field="4294967294" count="1" selected="0">
            <x v="0"/>
          </reference>
        </references>
      </pivotArea>
    </format>
    <format dxfId="49">
      <pivotArea outline="0" collapsedLevelsAreSubtotals="1" fieldPosition="0">
        <references count="1">
          <reference field="4294967294" count="1" selected="0">
            <x v="1"/>
          </reference>
        </references>
      </pivotArea>
    </format>
    <format dxfId="48">
      <pivotArea dataOnly="0" labelOnly="1" fieldPosition="0">
        <references count="2">
          <reference field="4294967294" count="1" selected="0">
            <x v="0"/>
          </reference>
          <reference field="11" count="0"/>
        </references>
      </pivotArea>
    </format>
    <format dxfId="47">
      <pivotArea dataOnly="0" labelOnly="1" fieldPosition="0">
        <references count="2">
          <reference field="4294967294" count="1" selected="0">
            <x v="1"/>
          </reference>
          <reference field="11" count="0"/>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B6CD028-BB00-4039-A9F9-2E4ADE83061E}" name="PivotTable6" cacheId="3"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location ref="N108:U118" firstHeaderRow="1" firstDataRow="2" firstDataCol="1" rowPageCount="5" colPageCount="1"/>
  <pivotFields count="18">
    <pivotField showAll="0"/>
    <pivotField axis="axisPage" multipleItemSelectionAllowed="1" showAll="0">
      <items count="4">
        <item h="1" x="2"/>
        <item x="1"/>
        <item x="0"/>
        <item t="default"/>
      </items>
    </pivotField>
    <pivotField showAll="0"/>
    <pivotField showAll="0"/>
    <pivotField showAll="0"/>
    <pivotField showAll="0"/>
    <pivotField showAll="0"/>
    <pivotField axis="axisPage" multipleItemSelectionAllowed="1" showAll="0">
      <items count="7">
        <item x="0"/>
        <item x="3"/>
        <item h="1" m="1" x="5"/>
        <item x="2"/>
        <item x="1"/>
        <item x="4"/>
        <item t="default"/>
      </items>
    </pivotField>
    <pivotField axis="axisPage" multipleItemSelectionAllowed="1" showAll="0">
      <items count="4">
        <item x="0"/>
        <item h="1" x="2"/>
        <item x="1"/>
        <item t="default"/>
      </items>
    </pivotField>
    <pivotField axis="axisRow" showAll="0">
      <items count="13">
        <item h="1" x="9"/>
        <item h="1" x="2"/>
        <item x="3"/>
        <item x="0"/>
        <item m="1" x="11"/>
        <item x="1"/>
        <item x="5"/>
        <item x="4"/>
        <item x="6"/>
        <item x="8"/>
        <item x="7"/>
        <item x="10"/>
        <item t="default"/>
      </items>
    </pivotField>
    <pivotField showAll="0"/>
    <pivotField showAll="0"/>
    <pivotField showAll="0"/>
    <pivotField showAll="0"/>
    <pivotField showAll="0"/>
    <pivotField axis="axisPage" multipleItemSelectionAllowed="1" showAll="0">
      <items count="3">
        <item x="0"/>
        <item h="1" x="1"/>
        <item t="default"/>
      </items>
    </pivotField>
    <pivotField axis="axisPage" multipleItemSelectionAllowed="1" showAll="0">
      <items count="3">
        <item x="0"/>
        <item h="1" x="1"/>
        <item t="default"/>
      </items>
    </pivotField>
    <pivotField axis="axisCol" dataField="1" showAll="0">
      <items count="23">
        <item h="1" x="1"/>
        <item h="1" m="1" x="17"/>
        <item h="1" m="1" x="20"/>
        <item h="1" m="1" x="13"/>
        <item h="1" x="3"/>
        <item h="1" x="8"/>
        <item h="1" m="1" x="21"/>
        <item h="1" m="1" x="15"/>
        <item h="1" x="10"/>
        <item h="1" m="1" x="11"/>
        <item h="1" m="1" x="12"/>
        <item h="1" m="1" x="14"/>
        <item h="1" m="1" x="18"/>
        <item h="1" m="1" x="19"/>
        <item h="1" m="1" x="16"/>
        <item x="2"/>
        <item x="0"/>
        <item x="7"/>
        <item x="5"/>
        <item x="4"/>
        <item x="9"/>
        <item x="6"/>
        <item t="default"/>
      </items>
    </pivotField>
  </pivotFields>
  <rowFields count="1">
    <field x="9"/>
  </rowFields>
  <rowItems count="9">
    <i>
      <x v="2"/>
    </i>
    <i>
      <x v="3"/>
    </i>
    <i>
      <x v="5"/>
    </i>
    <i>
      <x v="6"/>
    </i>
    <i>
      <x v="7"/>
    </i>
    <i>
      <x v="8"/>
    </i>
    <i>
      <x v="9"/>
    </i>
    <i>
      <x v="10"/>
    </i>
    <i t="grand">
      <x/>
    </i>
  </rowItems>
  <colFields count="1">
    <field x="17"/>
  </colFields>
  <colItems count="7">
    <i>
      <x v="15"/>
    </i>
    <i>
      <x v="16"/>
    </i>
    <i>
      <x v="17"/>
    </i>
    <i>
      <x v="18"/>
    </i>
    <i>
      <x v="19"/>
    </i>
    <i>
      <x v="20"/>
    </i>
    <i>
      <x v="21"/>
    </i>
  </colItems>
  <pageFields count="5">
    <pageField fld="1" hier="-1"/>
    <pageField fld="7" hier="-1"/>
    <pageField fld="8" hier="-1"/>
    <pageField fld="15" hier="-1"/>
    <pageField fld="16" hier="-1"/>
  </pageFields>
  <dataFields count="1">
    <dataField name="Count of Rate Schedule" fld="17"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6F001F2-A1F9-4C65-B423-48D0508BC8A5}" name="PivotTable2" cacheId="3"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location ref="N40:AF49" firstHeaderRow="1" firstDataRow="3" firstDataCol="1" rowPageCount="6" colPageCount="1"/>
  <pivotFields count="18">
    <pivotField showAll="0"/>
    <pivotField axis="axisPage" multipleItemSelectionAllowed="1" showAll="0">
      <items count="4">
        <item h="1" x="2"/>
        <item x="1"/>
        <item x="0"/>
        <item t="default"/>
      </items>
    </pivotField>
    <pivotField showAll="0"/>
    <pivotField showAll="0"/>
    <pivotField showAll="0"/>
    <pivotField showAll="0"/>
    <pivotField showAll="0"/>
    <pivotField axis="axisPage" multipleItemSelectionAllowed="1" showAll="0">
      <items count="7">
        <item x="0"/>
        <item x="3"/>
        <item h="1" m="1" x="5"/>
        <item h="1" x="2"/>
        <item h="1" x="1"/>
        <item h="1" x="4"/>
        <item t="default"/>
      </items>
    </pivotField>
    <pivotField axis="axisPage" multipleItemSelectionAllowed="1" showAll="0">
      <items count="4">
        <item x="0"/>
        <item h="1" x="2"/>
        <item x="1"/>
        <item t="default"/>
      </items>
    </pivotField>
    <pivotField axis="axisRow" showAll="0">
      <items count="13">
        <item h="1" x="9"/>
        <item h="1" x="2"/>
        <item x="3"/>
        <item x="0"/>
        <item m="1" x="11"/>
        <item x="1"/>
        <item x="5"/>
        <item x="4"/>
        <item x="6"/>
        <item x="8"/>
        <item x="7"/>
        <item x="10"/>
        <item t="default"/>
      </items>
    </pivotField>
    <pivotField showAll="0"/>
    <pivotField axis="axisCol" showAll="0">
      <items count="7">
        <item x="0"/>
        <item x="1"/>
        <item x="2"/>
        <item x="3"/>
        <item x="4"/>
        <item x="5"/>
        <item t="default"/>
      </items>
    </pivotField>
    <pivotField dataField="1" showAll="0"/>
    <pivotField dataField="1" showAll="0"/>
    <pivotField showAll="0"/>
    <pivotField axis="axisPage" multipleItemSelectionAllowed="1" showAll="0">
      <items count="3">
        <item x="0"/>
        <item h="1" x="1"/>
        <item t="default"/>
      </items>
    </pivotField>
    <pivotField axis="axisPage" multipleItemSelectionAllowed="1" showAll="0">
      <items count="3">
        <item x="0"/>
        <item h="1" x="1"/>
        <item t="default"/>
      </items>
    </pivotField>
    <pivotField axis="axisPage" dataField="1" multipleItemSelectionAllowed="1" showAll="0">
      <items count="23">
        <item h="1" x="1"/>
        <item m="1" x="17"/>
        <item m="1" x="20"/>
        <item m="1" x="13"/>
        <item h="1" x="3"/>
        <item h="1" x="8"/>
        <item m="1" x="21"/>
        <item m="1" x="15"/>
        <item h="1" x="10"/>
        <item m="1" x="11"/>
        <item m="1" x="12"/>
        <item m="1" x="14"/>
        <item m="1" x="18"/>
        <item m="1" x="19"/>
        <item m="1" x="16"/>
        <item x="2"/>
        <item x="0"/>
        <item x="7"/>
        <item x="5"/>
        <item x="4"/>
        <item x="9"/>
        <item x="6"/>
        <item t="default"/>
      </items>
    </pivotField>
  </pivotFields>
  <rowFields count="1">
    <field x="9"/>
  </rowFields>
  <rowItems count="7">
    <i>
      <x v="2"/>
    </i>
    <i>
      <x v="3"/>
    </i>
    <i>
      <x v="5"/>
    </i>
    <i>
      <x v="6"/>
    </i>
    <i>
      <x v="7"/>
    </i>
    <i>
      <x v="10"/>
    </i>
    <i t="grand">
      <x/>
    </i>
  </rowItems>
  <colFields count="2">
    <field x="-2"/>
    <field x="11"/>
  </colFields>
  <colItems count="18">
    <i>
      <x/>
      <x/>
    </i>
    <i r="1">
      <x v="1"/>
    </i>
    <i r="1">
      <x v="2"/>
    </i>
    <i r="1">
      <x v="3"/>
    </i>
    <i r="1">
      <x v="4"/>
    </i>
    <i r="1">
      <x v="5"/>
    </i>
    <i i="1">
      <x v="1"/>
      <x/>
    </i>
    <i r="1" i="1">
      <x v="1"/>
    </i>
    <i r="1" i="1">
      <x v="2"/>
    </i>
    <i r="1" i="1">
      <x v="3"/>
    </i>
    <i r="1" i="1">
      <x v="4"/>
    </i>
    <i r="1" i="1">
      <x v="5"/>
    </i>
    <i i="2">
      <x v="2"/>
      <x/>
    </i>
    <i r="1" i="2">
      <x v="1"/>
    </i>
    <i r="1" i="2">
      <x v="2"/>
    </i>
    <i r="1" i="2">
      <x v="3"/>
    </i>
    <i r="1" i="2">
      <x v="4"/>
    </i>
    <i r="1" i="2">
      <x v="5"/>
    </i>
  </colItems>
  <pageFields count="6">
    <pageField fld="1" hier="-1"/>
    <pageField fld="7" hier="-1"/>
    <pageField fld="8" hier="-1"/>
    <pageField fld="15" hier="-1"/>
    <pageField fld="16" hier="-1"/>
    <pageField fld="17" hier="-1"/>
  </pageFields>
  <dataFields count="3">
    <dataField name="Sum of Cost w/o COH" fld="12" baseField="0" baseItem="0" numFmtId="168"/>
    <dataField name="Sum of Footage" fld="13" baseField="0" baseItem="0" numFmtId="170"/>
    <dataField name="Count of Rate Schedule" fld="17" subtotal="count" baseField="0" baseItem="0" numFmtId="170"/>
  </dataFields>
  <formats count="6">
    <format dxfId="25">
      <pivotArea outline="0" collapsedLevelsAreSubtotals="1" fieldPosition="0">
        <references count="1">
          <reference field="4294967294" count="1" selected="0">
            <x v="0"/>
          </reference>
        </references>
      </pivotArea>
    </format>
    <format dxfId="24">
      <pivotArea outline="0" collapsedLevelsAreSubtotals="1" fieldPosition="0">
        <references count="1">
          <reference field="4294967294" count="1" selected="0">
            <x v="1"/>
          </reference>
        </references>
      </pivotArea>
    </format>
    <format dxfId="23">
      <pivotArea outline="0" collapsedLevelsAreSubtotals="1" fieldPosition="0">
        <references count="1">
          <reference field="4294967294" count="1" selected="0">
            <x v="2"/>
          </reference>
        </references>
      </pivotArea>
    </format>
    <format dxfId="22">
      <pivotArea dataOnly="0" labelOnly="1" fieldPosition="0">
        <references count="2">
          <reference field="4294967294" count="1" selected="0">
            <x v="0"/>
          </reference>
          <reference field="11" count="0"/>
        </references>
      </pivotArea>
    </format>
    <format dxfId="21">
      <pivotArea dataOnly="0" labelOnly="1" fieldPosition="0">
        <references count="2">
          <reference field="4294967294" count="1" selected="0">
            <x v="1"/>
          </reference>
          <reference field="11" count="0"/>
        </references>
      </pivotArea>
    </format>
    <format dxfId="20">
      <pivotArea dataOnly="0" labelOnly="1" fieldPosition="0">
        <references count="2">
          <reference field="4294967294" count="1" selected="0">
            <x v="2"/>
          </reference>
          <reference field="11" count="0"/>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FF379441-26A7-40A6-BFDF-FBC1E6AAA004}" name="PivotTable1" cacheId="3"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location ref="N9:AF17" firstHeaderRow="1" firstDataRow="3" firstDataCol="1" rowPageCount="5" colPageCount="1"/>
  <pivotFields count="18">
    <pivotField showAll="0"/>
    <pivotField axis="axisPage" multipleItemSelectionAllowed="1" showAll="0">
      <items count="4">
        <item h="1" x="2"/>
        <item x="1"/>
        <item x="0"/>
        <item t="default"/>
      </items>
    </pivotField>
    <pivotField showAll="0"/>
    <pivotField showAll="0"/>
    <pivotField showAll="0"/>
    <pivotField showAll="0"/>
    <pivotField showAll="0"/>
    <pivotField axis="axisPage" showAll="0">
      <items count="7">
        <item x="0"/>
        <item x="3"/>
        <item m="1" x="5"/>
        <item x="2"/>
        <item x="1"/>
        <item x="4"/>
        <item t="default"/>
      </items>
    </pivotField>
    <pivotField axis="axisPage" multipleItemSelectionAllowed="1" showAll="0">
      <items count="4">
        <item x="0"/>
        <item h="1" x="2"/>
        <item x="1"/>
        <item t="default"/>
      </items>
    </pivotField>
    <pivotField showAll="0"/>
    <pivotField showAll="0"/>
    <pivotField axis="axisCol" showAll="0">
      <items count="7">
        <item x="0"/>
        <item x="1"/>
        <item x="2"/>
        <item x="3"/>
        <item x="4"/>
        <item x="5"/>
        <item t="default"/>
      </items>
    </pivotField>
    <pivotField dataField="1" showAll="0"/>
    <pivotField dataField="1" showAll="0"/>
    <pivotField showAll="0"/>
    <pivotField axis="axisPage" multipleItemSelectionAllowed="1" showAll="0">
      <items count="3">
        <item x="0"/>
        <item h="1" x="1"/>
        <item t="default"/>
      </items>
    </pivotField>
    <pivotField axis="axisPage" multipleItemSelectionAllowed="1" showAll="0">
      <items count="3">
        <item x="0"/>
        <item h="1" x="1"/>
        <item t="default"/>
      </items>
    </pivotField>
    <pivotField axis="axisRow" dataField="1" showAll="0">
      <items count="23">
        <item h="1" x="1"/>
        <item h="1" m="1" x="17"/>
        <item h="1" m="1" x="20"/>
        <item h="1" m="1" x="13"/>
        <item h="1" x="3"/>
        <item h="1" x="8"/>
        <item h="1" m="1" x="21"/>
        <item h="1" m="1" x="15"/>
        <item h="1" x="10"/>
        <item h="1" m="1" x="11"/>
        <item h="1" m="1" x="12"/>
        <item h="1" m="1" x="14"/>
        <item h="1" m="1" x="18"/>
        <item h="1" m="1" x="19"/>
        <item h="1" m="1" x="16"/>
        <item x="2"/>
        <item x="0"/>
        <item h="1" x="7"/>
        <item x="5"/>
        <item x="4"/>
        <item h="1" x="9"/>
        <item x="6"/>
        <item t="default"/>
      </items>
    </pivotField>
  </pivotFields>
  <rowFields count="1">
    <field x="17"/>
  </rowFields>
  <rowItems count="6">
    <i>
      <x v="15"/>
    </i>
    <i>
      <x v="16"/>
    </i>
    <i>
      <x v="18"/>
    </i>
    <i>
      <x v="19"/>
    </i>
    <i>
      <x v="21"/>
    </i>
    <i t="grand">
      <x/>
    </i>
  </rowItems>
  <colFields count="2">
    <field x="-2"/>
    <field x="11"/>
  </colFields>
  <colItems count="18">
    <i>
      <x/>
      <x/>
    </i>
    <i r="1">
      <x v="1"/>
    </i>
    <i r="1">
      <x v="2"/>
    </i>
    <i r="1">
      <x v="3"/>
    </i>
    <i r="1">
      <x v="4"/>
    </i>
    <i r="1">
      <x v="5"/>
    </i>
    <i i="1">
      <x v="1"/>
      <x/>
    </i>
    <i r="1" i="1">
      <x v="1"/>
    </i>
    <i r="1" i="1">
      <x v="2"/>
    </i>
    <i r="1" i="1">
      <x v="3"/>
    </i>
    <i r="1" i="1">
      <x v="4"/>
    </i>
    <i r="1" i="1">
      <x v="5"/>
    </i>
    <i i="2">
      <x v="2"/>
      <x/>
    </i>
    <i r="1" i="2">
      <x v="1"/>
    </i>
    <i r="1" i="2">
      <x v="2"/>
    </i>
    <i r="1" i="2">
      <x v="3"/>
    </i>
    <i r="1" i="2">
      <x v="4"/>
    </i>
    <i r="1" i="2">
      <x v="5"/>
    </i>
  </colItems>
  <pageFields count="5">
    <pageField fld="1" hier="-1"/>
    <pageField fld="7" hier="-1"/>
    <pageField fld="8" hier="-1"/>
    <pageField fld="15" hier="-1"/>
    <pageField fld="16" hier="-1"/>
  </pageFields>
  <dataFields count="3">
    <dataField name="Sum of Cost w/o COH" fld="12" baseField="0" baseItem="0" numFmtId="168"/>
    <dataField name="Sum of Footage" fld="13" baseField="0" baseItem="0" numFmtId="170"/>
    <dataField name="Count of Rate Schedule" fld="17" subtotal="count" baseField="0" baseItem="0" numFmtId="170"/>
  </dataFields>
  <formats count="3">
    <format dxfId="28">
      <pivotArea outline="0" collapsedLevelsAreSubtotals="1" fieldPosition="0">
        <references count="1">
          <reference field="4294967294" count="1" selected="0">
            <x v="0"/>
          </reference>
        </references>
      </pivotArea>
    </format>
    <format dxfId="27">
      <pivotArea outline="0" collapsedLevelsAreSubtotals="1" fieldPosition="0">
        <references count="1">
          <reference field="4294967294" count="1" selected="0">
            <x v="1"/>
          </reference>
        </references>
      </pivotArea>
    </format>
    <format dxfId="26">
      <pivotArea outline="0" collapsedLevelsAreSubtotals="1" fieldPosition="0">
        <references count="1">
          <reference field="4294967294" count="1" selected="0">
            <x v="2"/>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C3CCA2AB-B86E-424E-BFC2-CA4C80891442}" name="PivotTable23" cacheId="3"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location ref="N74:AF82" firstHeaderRow="1" firstDataRow="3" firstDataCol="1" rowPageCount="5" colPageCount="1"/>
  <pivotFields count="18">
    <pivotField showAll="0"/>
    <pivotField axis="axisPage" multipleItemSelectionAllowed="1" showAll="0">
      <items count="4">
        <item h="1" x="2"/>
        <item x="1"/>
        <item x="0"/>
        <item t="default"/>
      </items>
    </pivotField>
    <pivotField showAll="0"/>
    <pivotField showAll="0"/>
    <pivotField showAll="0"/>
    <pivotField showAll="0"/>
    <pivotField showAll="0"/>
    <pivotField axis="axisPage" multipleItemSelectionAllowed="1" showAll="0">
      <items count="7">
        <item h="1" x="0"/>
        <item h="1" x="3"/>
        <item h="1" m="1" x="5"/>
        <item x="2"/>
        <item x="1"/>
        <item h="1" x="4"/>
        <item t="default"/>
      </items>
    </pivotField>
    <pivotField axis="axisPage" multipleItemSelectionAllowed="1" showAll="0">
      <items count="4">
        <item x="0"/>
        <item h="1" x="2"/>
        <item x="1"/>
        <item t="default"/>
      </items>
    </pivotField>
    <pivotField axis="axisRow" showAll="0">
      <items count="13">
        <item h="1" x="9"/>
        <item h="1" x="2"/>
        <item x="3"/>
        <item x="0"/>
        <item m="1" x="11"/>
        <item x="1"/>
        <item x="5"/>
        <item x="4"/>
        <item x="6"/>
        <item x="8"/>
        <item x="7"/>
        <item x="10"/>
        <item t="default"/>
      </items>
    </pivotField>
    <pivotField showAll="0"/>
    <pivotField axis="axisCol" showAll="0">
      <items count="7">
        <item x="0"/>
        <item x="1"/>
        <item x="2"/>
        <item x="3"/>
        <item x="4"/>
        <item x="5"/>
        <item t="default"/>
      </items>
    </pivotField>
    <pivotField dataField="1" showAll="0"/>
    <pivotField dataField="1" showAll="0"/>
    <pivotField showAll="0"/>
    <pivotField axis="axisPage" multipleItemSelectionAllowed="1" showAll="0">
      <items count="3">
        <item x="0"/>
        <item h="1" x="1"/>
        <item t="default"/>
      </items>
    </pivotField>
    <pivotField axis="axisPage" multipleItemSelectionAllowed="1" showAll="0">
      <items count="3">
        <item x="0"/>
        <item h="1" x="1"/>
        <item t="default"/>
      </items>
    </pivotField>
    <pivotField dataField="1" multipleItemSelectionAllowed="1" showAll="0"/>
  </pivotFields>
  <rowFields count="1">
    <field x="9"/>
  </rowFields>
  <rowItems count="6">
    <i>
      <x v="2"/>
    </i>
    <i>
      <x v="3"/>
    </i>
    <i>
      <x v="5"/>
    </i>
    <i>
      <x v="8"/>
    </i>
    <i>
      <x v="9"/>
    </i>
    <i t="grand">
      <x/>
    </i>
  </rowItems>
  <colFields count="2">
    <field x="-2"/>
    <field x="11"/>
  </colFields>
  <colItems count="18">
    <i>
      <x/>
      <x/>
    </i>
    <i r="1">
      <x v="1"/>
    </i>
    <i r="1">
      <x v="2"/>
    </i>
    <i r="1">
      <x v="3"/>
    </i>
    <i r="1">
      <x v="4"/>
    </i>
    <i r="1">
      <x v="5"/>
    </i>
    <i i="1">
      <x v="1"/>
      <x/>
    </i>
    <i r="1" i="1">
      <x v="1"/>
    </i>
    <i r="1" i="1">
      <x v="2"/>
    </i>
    <i r="1" i="1">
      <x v="3"/>
    </i>
    <i r="1" i="1">
      <x v="4"/>
    </i>
    <i r="1" i="1">
      <x v="5"/>
    </i>
    <i i="2">
      <x v="2"/>
      <x/>
    </i>
    <i r="1" i="2">
      <x v="1"/>
    </i>
    <i r="1" i="2">
      <x v="2"/>
    </i>
    <i r="1" i="2">
      <x v="3"/>
    </i>
    <i r="1" i="2">
      <x v="4"/>
    </i>
    <i r="1" i="2">
      <x v="5"/>
    </i>
  </colItems>
  <pageFields count="5">
    <pageField fld="1" hier="-1"/>
    <pageField fld="7" hier="-1"/>
    <pageField fld="8" hier="-1"/>
    <pageField fld="15" hier="-1"/>
    <pageField fld="16" hier="-1"/>
  </pageFields>
  <dataFields count="3">
    <dataField name="Sum of Cost w/o COH" fld="12" baseField="0" baseItem="0" numFmtId="168"/>
    <dataField name="Sum of Footage" fld="13" baseField="0" baseItem="0" numFmtId="170"/>
    <dataField name="Count of Rate Schedule" fld="17" subtotal="count" baseField="0" baseItem="0" numFmtId="170"/>
  </dataFields>
  <formats count="6">
    <format dxfId="34">
      <pivotArea outline="0" collapsedLevelsAreSubtotals="1" fieldPosition="0">
        <references count="1">
          <reference field="4294967294" count="1" selected="0">
            <x v="0"/>
          </reference>
        </references>
      </pivotArea>
    </format>
    <format dxfId="33">
      <pivotArea outline="0" collapsedLevelsAreSubtotals="1" fieldPosition="0">
        <references count="1">
          <reference field="4294967294" count="1" selected="0">
            <x v="1"/>
          </reference>
        </references>
      </pivotArea>
    </format>
    <format dxfId="32">
      <pivotArea outline="0" collapsedLevelsAreSubtotals="1" fieldPosition="0">
        <references count="1">
          <reference field="4294967294" count="1" selected="0">
            <x v="2"/>
          </reference>
        </references>
      </pivotArea>
    </format>
    <format dxfId="31">
      <pivotArea dataOnly="0" labelOnly="1" fieldPosition="0">
        <references count="2">
          <reference field="4294967294" count="1" selected="0">
            <x v="0"/>
          </reference>
          <reference field="11" count="0"/>
        </references>
      </pivotArea>
    </format>
    <format dxfId="30">
      <pivotArea dataOnly="0" labelOnly="1" fieldPosition="0">
        <references count="2">
          <reference field="4294967294" count="1" selected="0">
            <x v="1"/>
          </reference>
          <reference field="11" count="0"/>
        </references>
      </pivotArea>
    </format>
    <format dxfId="29">
      <pivotArea dataOnly="0" labelOnly="1" fieldPosition="0">
        <references count="2">
          <reference field="4294967294" count="1" selected="0">
            <x v="2"/>
          </reference>
          <reference field="11" count="0"/>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F45849CF-DE07-47CE-8BB3-72D49EE075AE}" name="PivotTable8" cacheId="3"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location ref="N150:AF157" firstHeaderRow="1" firstDataRow="3" firstDataCol="1" rowPageCount="4" colPageCount="1"/>
  <pivotFields count="18">
    <pivotField showAll="0"/>
    <pivotField axis="axisPage" multipleItemSelectionAllowed="1" showAll="0">
      <items count="4">
        <item h="1" x="2"/>
        <item x="1"/>
        <item x="0"/>
        <item t="default"/>
      </items>
    </pivotField>
    <pivotField showAll="0"/>
    <pivotField showAll="0"/>
    <pivotField showAll="0"/>
    <pivotField showAll="0"/>
    <pivotField showAll="0"/>
    <pivotField axis="axisRow" showAll="0">
      <items count="7">
        <item x="0"/>
        <item x="3"/>
        <item h="1" m="1" x="5"/>
        <item x="2"/>
        <item x="1"/>
        <item h="1" x="4"/>
        <item t="default"/>
      </items>
    </pivotField>
    <pivotField axis="axisPage" multipleItemSelectionAllowed="1" showAll="0">
      <items count="4">
        <item x="0"/>
        <item h="1" x="2"/>
        <item x="1"/>
        <item t="default"/>
      </items>
    </pivotField>
    <pivotField showAll="0"/>
    <pivotField showAll="0"/>
    <pivotField axis="axisCol" showAll="0">
      <items count="7">
        <item x="0"/>
        <item x="1"/>
        <item x="2"/>
        <item x="3"/>
        <item x="4"/>
        <item x="5"/>
        <item t="default"/>
      </items>
    </pivotField>
    <pivotField dataField="1" showAll="0"/>
    <pivotField dataField="1" showAll="0"/>
    <pivotField showAll="0"/>
    <pivotField axis="axisPage" multipleItemSelectionAllowed="1" showAll="0">
      <items count="3">
        <item x="0"/>
        <item h="1" x="1"/>
        <item t="default"/>
      </items>
    </pivotField>
    <pivotField axis="axisPage" multipleItemSelectionAllowed="1" showAll="0">
      <items count="3">
        <item x="0"/>
        <item h="1" x="1"/>
        <item t="default"/>
      </items>
    </pivotField>
    <pivotField dataField="1" showAll="0"/>
  </pivotFields>
  <rowFields count="1">
    <field x="7"/>
  </rowFields>
  <rowItems count="5">
    <i>
      <x/>
    </i>
    <i>
      <x v="1"/>
    </i>
    <i>
      <x v="3"/>
    </i>
    <i>
      <x v="4"/>
    </i>
    <i t="grand">
      <x/>
    </i>
  </rowItems>
  <colFields count="2">
    <field x="-2"/>
    <field x="11"/>
  </colFields>
  <colItems count="18">
    <i>
      <x/>
      <x/>
    </i>
    <i r="1">
      <x v="1"/>
    </i>
    <i r="1">
      <x v="2"/>
    </i>
    <i r="1">
      <x v="3"/>
    </i>
    <i r="1">
      <x v="4"/>
    </i>
    <i r="1">
      <x v="5"/>
    </i>
    <i i="1">
      <x v="1"/>
      <x/>
    </i>
    <i r="1" i="1">
      <x v="1"/>
    </i>
    <i r="1" i="1">
      <x v="2"/>
    </i>
    <i r="1" i="1">
      <x v="3"/>
    </i>
    <i r="1" i="1">
      <x v="4"/>
    </i>
    <i r="1" i="1">
      <x v="5"/>
    </i>
    <i i="2">
      <x v="2"/>
      <x/>
    </i>
    <i r="1" i="2">
      <x v="1"/>
    </i>
    <i r="1" i="2">
      <x v="2"/>
    </i>
    <i r="1" i="2">
      <x v="3"/>
    </i>
    <i r="1" i="2">
      <x v="4"/>
    </i>
    <i r="1" i="2">
      <x v="5"/>
    </i>
  </colItems>
  <pageFields count="4">
    <pageField fld="1" hier="-1"/>
    <pageField fld="8" hier="-1"/>
    <pageField fld="15" hier="-1"/>
    <pageField fld="16" hier="-1"/>
  </pageFields>
  <dataFields count="3">
    <dataField name="Sum of Cost w/o COH" fld="12" baseField="0" baseItem="0" numFmtId="168"/>
    <dataField name="Sum of Footage" fld="13" baseField="0" baseItem="0" numFmtId="170"/>
    <dataField name="Count of Rate Schedule" fld="17" subtotal="count" baseField="0" baseItem="0" numFmtId="170"/>
  </dataFields>
  <formats count="6">
    <format dxfId="40">
      <pivotArea outline="0" collapsedLevelsAreSubtotals="1" fieldPosition="0">
        <references count="1">
          <reference field="4294967294" count="1" selected="0">
            <x v="0"/>
          </reference>
        </references>
      </pivotArea>
    </format>
    <format dxfId="39">
      <pivotArea outline="0" collapsedLevelsAreSubtotals="1" fieldPosition="0">
        <references count="1">
          <reference field="4294967294" count="1" selected="0">
            <x v="1"/>
          </reference>
        </references>
      </pivotArea>
    </format>
    <format dxfId="38">
      <pivotArea outline="0" collapsedLevelsAreSubtotals="1" fieldPosition="0">
        <references count="1">
          <reference field="4294967294" count="1" selected="0">
            <x v="2"/>
          </reference>
        </references>
      </pivotArea>
    </format>
    <format dxfId="37">
      <pivotArea dataOnly="0" labelOnly="1" fieldPosition="0">
        <references count="2">
          <reference field="4294967294" count="1" selected="0">
            <x v="0"/>
          </reference>
          <reference field="11" count="0"/>
        </references>
      </pivotArea>
    </format>
    <format dxfId="36">
      <pivotArea dataOnly="0" labelOnly="1" fieldPosition="0">
        <references count="2">
          <reference field="4294967294" count="1" selected="0">
            <x v="1"/>
          </reference>
          <reference field="11" count="0"/>
        </references>
      </pivotArea>
    </format>
    <format dxfId="35">
      <pivotArea dataOnly="0" labelOnly="1" fieldPosition="0">
        <references count="2">
          <reference field="4294967294" count="1" selected="0">
            <x v="2"/>
          </reference>
          <reference field="11" count="0"/>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3FE17A4E-50E6-4A91-942A-39EF7092AFEA}" name="PivotTable19"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H14:AQ27" firstHeaderRow="1" firstDataRow="2" firstDataCol="1" rowPageCount="2" colPageCount="1"/>
  <pivotFields count="34">
    <pivotField showAll="0"/>
    <pivotField showAll="0"/>
    <pivotField showAll="0"/>
    <pivotField showAll="0"/>
    <pivotField showAll="0"/>
    <pivotField axis="axisPage" multipleItemSelectionAllowed="1" showAll="0">
      <items count="3">
        <item x="0"/>
        <item h="1" x="1"/>
        <item t="default"/>
      </items>
    </pivotField>
    <pivotField showAll="0"/>
    <pivotField showAll="0"/>
    <pivotField axis="axisRow" showAll="0">
      <items count="12">
        <item x="4"/>
        <item x="7"/>
        <item x="9"/>
        <item x="10"/>
        <item x="1"/>
        <item x="3"/>
        <item x="2"/>
        <item x="0"/>
        <item x="5"/>
        <item x="6"/>
        <item x="8"/>
        <item t="default"/>
      </items>
    </pivotField>
    <pivotField showAll="0"/>
    <pivotField showAll="0"/>
    <pivotField showAll="0"/>
    <pivotField showAll="0"/>
    <pivotField showAll="0"/>
    <pivotField showAll="0"/>
    <pivotField showAll="0"/>
    <pivotField dataField="1" showAll="0"/>
    <pivotField showAll="0"/>
    <pivotField showAll="0"/>
    <pivotField axis="axisCol" showAll="0">
      <items count="9">
        <item x="0"/>
        <item x="5"/>
        <item x="2"/>
        <item x="1"/>
        <item x="3"/>
        <item x="4"/>
        <item x="6"/>
        <item x="7"/>
        <item t="default"/>
      </items>
    </pivotField>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axis="axisPage" showAll="0">
      <items count="3">
        <item x="0"/>
        <item x="1"/>
        <item t="default"/>
      </items>
    </pivotField>
  </pivotFields>
  <rowFields count="1">
    <field x="8"/>
  </rowFields>
  <rowItems count="12">
    <i>
      <x/>
    </i>
    <i>
      <x v="1"/>
    </i>
    <i>
      <x v="2"/>
    </i>
    <i>
      <x v="3"/>
    </i>
    <i>
      <x v="4"/>
    </i>
    <i>
      <x v="5"/>
    </i>
    <i>
      <x v="6"/>
    </i>
    <i>
      <x v="7"/>
    </i>
    <i>
      <x v="8"/>
    </i>
    <i>
      <x v="9"/>
    </i>
    <i>
      <x v="10"/>
    </i>
    <i t="grand">
      <x/>
    </i>
  </rowItems>
  <colFields count="1">
    <field x="19"/>
  </colFields>
  <colItems count="9">
    <i>
      <x/>
    </i>
    <i>
      <x v="1"/>
    </i>
    <i>
      <x v="2"/>
    </i>
    <i>
      <x v="3"/>
    </i>
    <i>
      <x v="4"/>
    </i>
    <i>
      <x v="5"/>
    </i>
    <i>
      <x v="6"/>
    </i>
    <i>
      <x v="7"/>
    </i>
    <i t="grand">
      <x/>
    </i>
  </colItems>
  <pageFields count="2">
    <pageField fld="5" hier="-1"/>
    <pageField fld="33" hier="-1"/>
  </pageFields>
  <dataFields count="1">
    <dataField name="Sum of ServiceLength/WorkOrder" fld="16" baseField="0" baseItem="0" numFmtId="169"/>
  </dataFields>
  <formats count="1">
    <format dxfId="16">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656F2F7-05CA-4E51-BD69-2C6C66141BBE}" name="Table1" displayName="Table1" ref="A9:T1966" totalsRowShown="0">
  <autoFilter ref="A9:T1966" xr:uid="{00000000-0009-0000-0100-000001000000}"/>
  <tableColumns count="20">
    <tableColumn id="1" xr3:uid="{816E250F-2552-4CC2-8D9A-346C38FFF3FE}" name="AccountNumber"/>
    <tableColumn id="2" xr3:uid="{92B165DE-F618-4DFE-9EEF-A2271AB11207}" name="Premise"/>
    <tableColumn id="3" xr3:uid="{91F6BA36-3515-47D5-9021-A17DA220EFFB}" name="RateSchedule"/>
    <tableColumn id="4" xr3:uid="{25435661-2021-432E-8044-58053A4394DA}" name="LastBillDate"/>
    <tableColumn id="12" xr3:uid="{93D6931E-C1AA-4AA5-8D7D-AC002BED76D9}" name="BufID" dataDxfId="15"/>
    <tableColumn id="13" xr3:uid="{8D9048B9-0B45-45CC-813D-7FB9433BDCFD}" name="RiserID" dataDxfId="14"/>
    <tableColumn id="17" xr3:uid="{C2B09162-3185-42A2-AAA4-E4FCC04D8B5B}" name="Riser Type Code" dataDxfId="13"/>
    <tableColumn id="14" xr3:uid="{A55F47AC-8FE1-4ABA-8369-5C103CE95E05}" name="ServiceNominalDiameter" dataDxfId="12"/>
    <tableColumn id="19" xr3:uid="{AD276099-D1B3-4633-A071-C43388B4B615}" name="TotalServiceFootage/WorkOrder" dataDxfId="11"/>
    <tableColumn id="15" xr3:uid="{E644B6EC-A664-40E2-BC6A-8726A08F7DB5}" name="Service Work Order ID" dataDxfId="10"/>
    <tableColumn id="16" xr3:uid="{6AC48C2A-22CE-4A48-9C85-4279A6DCAB3D}" name="ServiceMaterial" dataDxfId="9"/>
    <tableColumn id="20" xr3:uid="{705D0648-810F-41C3-A140-59FDFBC223A3}" name="Operating Pressure" dataDxfId="8"/>
    <tableColumn id="21" xr3:uid="{F002D9E8-3924-45D0-89E9-0886D58C0291}" name="maop" dataDxfId="7"/>
    <tableColumn id="10" xr3:uid="{CF39B092-2684-4600-A963-E8E840EE8A4D}" name="MainID" dataDxfId="6"/>
    <tableColumn id="5" xr3:uid="{B125DF3B-C9E9-4C9A-85A1-4E024466E908}" name="Main Installation Date" dataDxfId="5"/>
    <tableColumn id="6" xr3:uid="{57EEDB5B-B6E6-4494-958E-933A8FACF2BB}" name="Main Nominal Diameter" dataDxfId="4"/>
    <tableColumn id="7" xr3:uid="{62F63BAA-FC26-4B59-960E-EF02519BE417}" name="Main_maop" dataDxfId="3"/>
    <tableColumn id="8" xr3:uid="{DA72B2AE-5CE4-4DAE-BD73-175386E13CFC}" name="Main_Material" dataDxfId="2"/>
    <tableColumn id="9" xr3:uid="{B4BEC204-E2F3-4256-9287-D58B16AABB05}" name="MainWorkOrderId" dataDxfId="1"/>
    <tableColumn id="11" xr3:uid="{79F96131-32EF-48AB-B0C3-306D0F2A49AB}" name="Main Dia_Material" dataDxfId="0">
      <calculatedColumnFormula>P10&amp;"-"&amp;R10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ivotTable" Target="../pivotTables/pivotTable6.xml"/><Relationship Id="rId7" Type="http://schemas.openxmlformats.org/officeDocument/2006/relationships/vmlDrawing" Target="../drawings/vmlDrawing1.vml"/><Relationship Id="rId2" Type="http://schemas.openxmlformats.org/officeDocument/2006/relationships/pivotTable" Target="../pivotTables/pivotTable5.xml"/><Relationship Id="rId1" Type="http://schemas.openxmlformats.org/officeDocument/2006/relationships/pivotTable" Target="../pivotTables/pivotTable4.xml"/><Relationship Id="rId6" Type="http://schemas.openxmlformats.org/officeDocument/2006/relationships/printerSettings" Target="../printerSettings/printerSettings4.bin"/><Relationship Id="rId5" Type="http://schemas.openxmlformats.org/officeDocument/2006/relationships/pivotTable" Target="../pivotTables/pivotTable8.xml"/><Relationship Id="rId4" Type="http://schemas.openxmlformats.org/officeDocument/2006/relationships/pivotTable" Target="../pivotTables/pivotTable7.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11.xml"/><Relationship Id="rId7" Type="http://schemas.openxmlformats.org/officeDocument/2006/relationships/comments" Target="../comments2.xml"/><Relationship Id="rId2" Type="http://schemas.openxmlformats.org/officeDocument/2006/relationships/pivotTable" Target="../pivotTables/pivotTable10.xml"/><Relationship Id="rId1" Type="http://schemas.openxmlformats.org/officeDocument/2006/relationships/pivotTable" Target="../pivotTables/pivotTable9.xml"/><Relationship Id="rId6" Type="http://schemas.openxmlformats.org/officeDocument/2006/relationships/vmlDrawing" Target="../drawings/vmlDrawing2.vml"/><Relationship Id="rId5" Type="http://schemas.openxmlformats.org/officeDocument/2006/relationships/printerSettings" Target="../printerSettings/printerSettings7.bin"/><Relationship Id="rId4" Type="http://schemas.openxmlformats.org/officeDocument/2006/relationships/pivotTable" Target="../pivotTables/pivotTable12.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8.bin"/><Relationship Id="rId1" Type="http://schemas.openxmlformats.org/officeDocument/2006/relationships/pivotTable" Target="../pivotTables/pivotTable1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85059-50A8-4CB4-A4BA-0BFDBF340FD8}">
  <dimension ref="A1:A24"/>
  <sheetViews>
    <sheetView tabSelected="1" zoomScaleNormal="100" workbookViewId="0">
      <selection activeCell="J16" sqref="J16"/>
    </sheetView>
  </sheetViews>
  <sheetFormatPr defaultRowHeight="15" x14ac:dyDescent="0.25"/>
  <sheetData>
    <row r="1" spans="1:1" x14ac:dyDescent="0.25">
      <c r="A1" s="214" t="s">
        <v>12839</v>
      </c>
    </row>
    <row r="2" spans="1:1" x14ac:dyDescent="0.25">
      <c r="A2" s="214" t="s">
        <v>20618</v>
      </c>
    </row>
    <row r="3" spans="1:1" x14ac:dyDescent="0.25">
      <c r="A3" s="214" t="s">
        <v>20619</v>
      </c>
    </row>
    <row r="4" spans="1:1" x14ac:dyDescent="0.25">
      <c r="A4" s="215" t="s">
        <v>20627</v>
      </c>
    </row>
    <row r="5" spans="1:1" x14ac:dyDescent="0.25">
      <c r="A5" t="s">
        <v>20639</v>
      </c>
    </row>
    <row r="8" spans="1:1" x14ac:dyDescent="0.25">
      <c r="A8" s="214" t="s">
        <v>20628</v>
      </c>
    </row>
    <row r="9" spans="1:1" x14ac:dyDescent="0.25">
      <c r="A9" s="231" t="s">
        <v>20629</v>
      </c>
    </row>
    <row r="10" spans="1:1" x14ac:dyDescent="0.25">
      <c r="A10" s="231" t="s">
        <v>20635</v>
      </c>
    </row>
    <row r="11" spans="1:1" x14ac:dyDescent="0.25">
      <c r="A11" s="231" t="s">
        <v>20636</v>
      </c>
    </row>
    <row r="12" spans="1:1" x14ac:dyDescent="0.25">
      <c r="A12" s="231" t="s">
        <v>20630</v>
      </c>
    </row>
    <row r="13" spans="1:1" x14ac:dyDescent="0.25">
      <c r="A13" s="231" t="s">
        <v>20637</v>
      </c>
    </row>
    <row r="14" spans="1:1" x14ac:dyDescent="0.25">
      <c r="A14" s="231" t="s">
        <v>20631</v>
      </c>
    </row>
    <row r="16" spans="1:1" x14ac:dyDescent="0.25">
      <c r="A16" s="231" t="s">
        <v>20632</v>
      </c>
    </row>
    <row r="18" spans="1:1" x14ac:dyDescent="0.25">
      <c r="A18" s="232" t="s">
        <v>20633</v>
      </c>
    </row>
    <row r="19" spans="1:1" x14ac:dyDescent="0.25">
      <c r="A19" s="233" t="s">
        <v>20634</v>
      </c>
    </row>
    <row r="22" spans="1:1" x14ac:dyDescent="0.25">
      <c r="A22" s="231" t="s">
        <v>20638</v>
      </c>
    </row>
    <row r="24" spans="1:1" x14ac:dyDescent="0.25">
      <c r="A24" s="234" t="s">
        <v>20640</v>
      </c>
    </row>
  </sheetData>
  <pageMargins left="0.7" right="0.7" top="0.75" bottom="0.75" header="0.3" footer="0.3"/>
  <pageSetup orientation="portrait" horizontalDpi="0" verticalDpi="0" r:id="rId1"/>
  <headerFooter>
    <oddHeader>&amp;RExh. RJW-2 Wyman WP2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5C2B6-B98C-4F8A-98A8-BA774BF88DD6}">
  <sheetPr>
    <tabColor theme="6" tint="0.79998168889431442"/>
  </sheetPr>
  <dimension ref="A1:M50"/>
  <sheetViews>
    <sheetView zoomScaleNormal="100" workbookViewId="0">
      <selection activeCell="O13" sqref="O13"/>
    </sheetView>
  </sheetViews>
  <sheetFormatPr defaultRowHeight="15" x14ac:dyDescent="0.25"/>
  <cols>
    <col min="7" max="7" width="5" customWidth="1"/>
    <col min="9" max="9" width="11.5703125" bestFit="1" customWidth="1"/>
    <col min="10" max="10" width="5" customWidth="1"/>
  </cols>
  <sheetData>
    <row r="1" spans="1:13" x14ac:dyDescent="0.25">
      <c r="A1" s="214" t="s">
        <v>12839</v>
      </c>
    </row>
    <row r="2" spans="1:13" x14ac:dyDescent="0.25">
      <c r="A2" s="214" t="s">
        <v>20618</v>
      </c>
    </row>
    <row r="3" spans="1:13" x14ac:dyDescent="0.25">
      <c r="A3" s="214" t="s">
        <v>20619</v>
      </c>
    </row>
    <row r="4" spans="1:13" x14ac:dyDescent="0.25">
      <c r="A4" s="215" t="s">
        <v>20620</v>
      </c>
    </row>
    <row r="5" spans="1:13" x14ac:dyDescent="0.25">
      <c r="A5" s="215" t="s">
        <v>20627</v>
      </c>
    </row>
    <row r="6" spans="1:13" x14ac:dyDescent="0.25">
      <c r="A6" s="92" t="s">
        <v>12840</v>
      </c>
    </row>
    <row r="8" spans="1:13" x14ac:dyDescent="0.25">
      <c r="L8" s="237" t="s">
        <v>15857</v>
      </c>
      <c r="M8" s="237"/>
    </row>
    <row r="9" spans="1:13" x14ac:dyDescent="0.25">
      <c r="E9" s="236" t="s">
        <v>12853</v>
      </c>
      <c r="F9" s="236"/>
      <c r="H9" s="236" t="s">
        <v>12854</v>
      </c>
      <c r="I9" s="236"/>
      <c r="L9" s="237" t="s">
        <v>15858</v>
      </c>
      <c r="M9" s="237"/>
    </row>
    <row r="11" spans="1:13" x14ac:dyDescent="0.25">
      <c r="E11" s="1" t="s">
        <v>12852</v>
      </c>
      <c r="F11" s="235"/>
      <c r="I11" s="116" t="s">
        <v>12855</v>
      </c>
      <c r="K11" s="109"/>
      <c r="L11" s="208" t="s">
        <v>12833</v>
      </c>
      <c r="M11" s="209" t="s">
        <v>12834</v>
      </c>
    </row>
    <row r="12" spans="1:13" x14ac:dyDescent="0.25">
      <c r="E12" s="73" t="str">
        <f>'Mains Summary'!D40</f>
        <v>Cost</v>
      </c>
      <c r="F12" s="74" t="str">
        <f>'Mains Summary'!E40</f>
        <v>Length</v>
      </c>
      <c r="I12" s="117" t="str">
        <f>'Services Summary'!D13</f>
        <v>Cost</v>
      </c>
      <c r="K12" s="121"/>
      <c r="L12" s="80"/>
      <c r="M12" s="82"/>
    </row>
    <row r="13" spans="1:13" x14ac:dyDescent="0.25">
      <c r="E13" s="73" t="str">
        <f>'Mains Summary'!D41</f>
        <v>(2020$)</v>
      </c>
      <c r="F13" s="74" t="str">
        <f>'Mains Summary'!E41</f>
        <v>(feet)</v>
      </c>
      <c r="I13" s="117" t="str">
        <f>'Services Summary'!D14</f>
        <v>(2020$)</v>
      </c>
      <c r="K13" s="121"/>
      <c r="L13" s="80"/>
      <c r="M13" s="82"/>
    </row>
    <row r="14" spans="1:13" x14ac:dyDescent="0.25">
      <c r="D14" s="121" t="s">
        <v>12691</v>
      </c>
      <c r="E14" s="75">
        <f>'Mains Summary'!D42</f>
        <v>53.079307133711893</v>
      </c>
      <c r="F14" s="112">
        <f>'Mains Summary'!E42</f>
        <v>62.863813443418252</v>
      </c>
      <c r="H14" s="121" t="s">
        <v>12691</v>
      </c>
      <c r="I14" s="210">
        <f>'Services Summary'!D15</f>
        <v>2504.7894386711605</v>
      </c>
      <c r="K14" s="121" t="str">
        <f>D14</f>
        <v>R01</v>
      </c>
      <c r="L14" s="79">
        <v>1</v>
      </c>
      <c r="M14" s="78">
        <f>1-L14</f>
        <v>0</v>
      </c>
    </row>
    <row r="15" spans="1:13" x14ac:dyDescent="0.25">
      <c r="D15" s="121" t="s">
        <v>12693</v>
      </c>
      <c r="E15" s="75">
        <f>'Mains Summary'!D43</f>
        <v>53.079307133711893</v>
      </c>
      <c r="F15" s="112">
        <f>'Mains Summary'!E43</f>
        <v>62.863813443418252</v>
      </c>
      <c r="H15" s="121" t="s">
        <v>12693</v>
      </c>
      <c r="I15" s="210">
        <f>'Services Summary'!D16</f>
        <v>1961.8652740852351</v>
      </c>
      <c r="K15" s="121" t="str">
        <f t="shared" ref="K15:K29" si="0">D15</f>
        <v>R02</v>
      </c>
      <c r="L15" s="79">
        <v>1</v>
      </c>
      <c r="M15" s="78">
        <f t="shared" ref="M15:M16" si="1">1-L15</f>
        <v>0</v>
      </c>
    </row>
    <row r="16" spans="1:13" x14ac:dyDescent="0.25">
      <c r="D16" s="121" t="s">
        <v>12694</v>
      </c>
      <c r="E16" s="75">
        <f>'Mains Summary'!D44</f>
        <v>12.045778153619029</v>
      </c>
      <c r="F16" s="112">
        <f>'Mains Summary'!E44</f>
        <v>77.410447271449428</v>
      </c>
      <c r="H16" s="121" t="s">
        <v>12694</v>
      </c>
      <c r="I16" s="210">
        <f>'Services Summary'!D17</f>
        <v>794.98772650491162</v>
      </c>
      <c r="K16" s="121" t="str">
        <f t="shared" si="0"/>
        <v>R27</v>
      </c>
      <c r="L16" s="79">
        <v>1</v>
      </c>
      <c r="M16" s="78">
        <f t="shared" si="1"/>
        <v>0</v>
      </c>
    </row>
    <row r="17" spans="4:13" x14ac:dyDescent="0.25">
      <c r="D17" s="121" t="s">
        <v>12695</v>
      </c>
      <c r="E17" s="75">
        <f>'Mains Summary'!D45</f>
        <v>40.733369794848436</v>
      </c>
      <c r="F17" s="112">
        <f>'Mains Summary'!E45</f>
        <v>275.16251266464036</v>
      </c>
      <c r="H17" s="121" t="s">
        <v>12695</v>
      </c>
      <c r="I17" s="210">
        <f>'Services Summary'!D18</f>
        <v>4424.7531632337959</v>
      </c>
      <c r="K17" s="121" t="str">
        <f t="shared" si="0"/>
        <v>C01</v>
      </c>
      <c r="L17" s="79">
        <f>L18</f>
        <v>0.81144609095554421</v>
      </c>
      <c r="M17" s="78">
        <f>M18</f>
        <v>0.18855390904445579</v>
      </c>
    </row>
    <row r="18" spans="4:13" x14ac:dyDescent="0.25">
      <c r="D18" s="121" t="s">
        <v>12692</v>
      </c>
      <c r="E18" s="75">
        <f>'Mains Summary'!D46</f>
        <v>40.733369794848436</v>
      </c>
      <c r="F18" s="112">
        <f>'Mains Summary'!E46</f>
        <v>275.16251266464036</v>
      </c>
      <c r="H18" s="121" t="s">
        <v>12692</v>
      </c>
      <c r="I18" s="210">
        <f>'Services Summary'!D19</f>
        <v>4824.5303475732326</v>
      </c>
      <c r="K18" s="121" t="str">
        <f t="shared" si="0"/>
        <v>C03</v>
      </c>
      <c r="L18" s="79">
        <f>'Mains Summary'!Q84</f>
        <v>0.81144609095554421</v>
      </c>
      <c r="M18" s="78">
        <f>'Mains Summary'!R84</f>
        <v>0.18855390904445579</v>
      </c>
    </row>
    <row r="19" spans="4:13" x14ac:dyDescent="0.25">
      <c r="D19" s="121" t="s">
        <v>15818</v>
      </c>
      <c r="E19" s="75">
        <f>'Mains Summary'!D47</f>
        <v>63.026980394565015</v>
      </c>
      <c r="F19" s="112">
        <f>'Mains Summary'!E47</f>
        <v>275.16251266464036</v>
      </c>
      <c r="H19" s="121" t="s">
        <v>15818</v>
      </c>
      <c r="I19" s="210">
        <f>'Services Summary'!D20</f>
        <v>6214.6713077413515</v>
      </c>
      <c r="K19" s="121" t="str">
        <f t="shared" si="0"/>
        <v>I03</v>
      </c>
      <c r="L19" s="79">
        <f>HLOOKUP(K19,'PremiseRateSch WA'!$AI$102:$AT$104,2,FALSE)</f>
        <v>0.58574879227053134</v>
      </c>
      <c r="M19" s="78">
        <f>HLOOKUP(K19,'PremiseRateSch WA'!$AI$102:$AT$104,3,FALSE)</f>
        <v>0.41425120772946855</v>
      </c>
    </row>
    <row r="20" spans="4:13" x14ac:dyDescent="0.25">
      <c r="D20" s="121" t="s">
        <v>15576</v>
      </c>
      <c r="E20" s="75">
        <f>'Mains Summary'!D48</f>
        <v>56.499600804551449</v>
      </c>
      <c r="F20" s="112">
        <f>'Mains Summary'!E48</f>
        <v>409.43910840932119</v>
      </c>
      <c r="H20" s="121" t="s">
        <v>15576</v>
      </c>
      <c r="I20" s="210">
        <f>'Services Summary'!D21</f>
        <v>6807.6751505714847</v>
      </c>
      <c r="K20" s="121" t="str">
        <f t="shared" si="0"/>
        <v>C41SF</v>
      </c>
      <c r="L20" s="79">
        <f>HLOOKUP(K20,'PremiseRateSch WA'!$AI$102:$AT$104,2,FALSE)</f>
        <v>0.61005434782608692</v>
      </c>
      <c r="M20" s="78">
        <f>HLOOKUP(K20,'PremiseRateSch WA'!$AI$102:$AT$104,3,FALSE)</f>
        <v>0.38994565217391308</v>
      </c>
    </row>
    <row r="21" spans="4:13" x14ac:dyDescent="0.25">
      <c r="D21" s="121" t="s">
        <v>20614</v>
      </c>
      <c r="E21" s="75">
        <f>'Mains Summary'!D49</f>
        <v>48.654522193815822</v>
      </c>
      <c r="F21" s="112">
        <f>'Mains Summary'!E49</f>
        <v>342.30081053698075</v>
      </c>
      <c r="H21" s="121" t="s">
        <v>20614</v>
      </c>
      <c r="I21" s="210">
        <f>'Services Summary'!D22</f>
        <v>7408.2312497412786</v>
      </c>
      <c r="K21" s="121" t="str">
        <f t="shared" si="0"/>
        <v>C41TF/I41TF</v>
      </c>
      <c r="L21" s="79">
        <f>HLOOKUP(K21,'PremiseRateSch WA'!$AI$102:$AT$104,2,FALSE)</f>
        <v>0.61005434782608692</v>
      </c>
      <c r="M21" s="78">
        <f>HLOOKUP(K21,'PremiseRateSch WA'!$AI$102:$AT$104,3,FALSE)</f>
        <v>0.38994565217391308</v>
      </c>
    </row>
    <row r="22" spans="4:13" x14ac:dyDescent="0.25">
      <c r="D22" s="121" t="s">
        <v>15683</v>
      </c>
      <c r="E22" s="75">
        <f>'Mains Summary'!D50</f>
        <v>59.160531799263758</v>
      </c>
      <c r="F22" s="112">
        <f>'Mains Summary'!E50</f>
        <v>342.30081053698075</v>
      </c>
      <c r="H22" s="121" t="s">
        <v>15683</v>
      </c>
      <c r="I22" s="210">
        <f>'Services Summary'!D23</f>
        <v>9994.8934929384486</v>
      </c>
      <c r="K22" s="121" t="str">
        <f t="shared" si="0"/>
        <v>C42SF</v>
      </c>
      <c r="L22" s="79">
        <f>HLOOKUP(K22,'PremiseRateSch WA'!$AI$102:$AT$104,2,FALSE)</f>
        <v>0.44130434782608696</v>
      </c>
      <c r="M22" s="78">
        <f>HLOOKUP(K22,'PremiseRateSch WA'!$AI$102:$AT$104,3,FALSE)</f>
        <v>0.55869565217391304</v>
      </c>
    </row>
    <row r="23" spans="4:13" x14ac:dyDescent="0.25">
      <c r="D23" s="121" t="s">
        <v>15685</v>
      </c>
      <c r="E23" s="75">
        <f>'Mains Summary'!D51</f>
        <v>46.14</v>
      </c>
      <c r="F23" s="112">
        <f>'Mains Summary'!E51</f>
        <v>409.43910840932119</v>
      </c>
      <c r="H23" s="121" t="s">
        <v>15685</v>
      </c>
      <c r="I23" s="210">
        <f>'Services Summary'!D24</f>
        <v>14298.905693125929</v>
      </c>
      <c r="K23" s="121" t="str">
        <f t="shared" si="0"/>
        <v>C42SI</v>
      </c>
      <c r="L23" s="79">
        <f>HLOOKUP(K23,'PremiseRateSch WA'!$AI$102:$AT$104,2,FALSE)</f>
        <v>0.14130434782608697</v>
      </c>
      <c r="M23" s="78">
        <f>HLOOKUP(K23,'PremiseRateSch WA'!$AI$102:$AT$104,3,FALSE)</f>
        <v>0.85869565217391297</v>
      </c>
    </row>
    <row r="24" spans="4:13" x14ac:dyDescent="0.25">
      <c r="D24" s="121" t="s">
        <v>15564</v>
      </c>
      <c r="E24" s="75">
        <f>'Mains Summary'!D52</f>
        <v>54.224057854003178</v>
      </c>
      <c r="F24" s="112">
        <f>'Mains Summary'!E52</f>
        <v>409.43910840932119</v>
      </c>
      <c r="H24" s="121" t="s">
        <v>15564</v>
      </c>
      <c r="I24" s="210">
        <f>'Services Summary'!D25</f>
        <v>10444.785142570181</v>
      </c>
      <c r="K24" s="121" t="str">
        <f t="shared" si="0"/>
        <v>C42TF</v>
      </c>
      <c r="L24" s="79">
        <f>HLOOKUP(K24,'PremiseRateSch WA'!$AI$102:$AT$104,2,FALSE)</f>
        <v>0.51630434782608692</v>
      </c>
      <c r="M24" s="78">
        <f>HLOOKUP(K24,'PremiseRateSch WA'!$AI$102:$AT$104,3,FALSE)</f>
        <v>0.48369565217391308</v>
      </c>
    </row>
    <row r="25" spans="4:13" x14ac:dyDescent="0.25">
      <c r="D25" s="121" t="s">
        <v>15568</v>
      </c>
      <c r="E25" s="75">
        <f>'Mains Summary'!D53</f>
        <v>67.750617585351776</v>
      </c>
      <c r="F25" s="112">
        <f>'Mains Summary'!E53</f>
        <v>409.43910840932119</v>
      </c>
      <c r="H25" s="121" t="s">
        <v>15568</v>
      </c>
      <c r="I25" s="210">
        <f>'Services Summary'!D26</f>
        <v>6527.5004737412746</v>
      </c>
      <c r="K25" s="121" t="str">
        <f t="shared" si="0"/>
        <v>I41SF</v>
      </c>
      <c r="L25" s="79">
        <f>HLOOKUP(K25,'PremiseRateSch WA'!$AI$102:$AT$104,2,FALSE)</f>
        <v>0.46942934782608692</v>
      </c>
      <c r="M25" s="78">
        <f>HLOOKUP(K25,'PremiseRateSch WA'!$AI$102:$AT$104,3,FALSE)</f>
        <v>0.53057065217391308</v>
      </c>
    </row>
    <row r="26" spans="4:13" x14ac:dyDescent="0.25">
      <c r="D26" s="121" t="s">
        <v>15559</v>
      </c>
      <c r="E26" s="75">
        <f>'Mains Summary'!D54</f>
        <v>53.531917990479286</v>
      </c>
      <c r="F26" s="112">
        <f>'Mains Summary'!E54</f>
        <v>409.43910840932119</v>
      </c>
      <c r="H26" s="121" t="s">
        <v>15559</v>
      </c>
      <c r="I26" s="210">
        <f>'Services Summary'!D27</f>
        <v>8201.7355004148158</v>
      </c>
      <c r="K26" s="121" t="str">
        <f t="shared" si="0"/>
        <v>I42SF</v>
      </c>
      <c r="L26" s="79">
        <f>HLOOKUP(K26,'PremiseRateSch WA'!$AI$102:$AT$104,2,FALSE)</f>
        <v>0.59130434782608687</v>
      </c>
      <c r="M26" s="78">
        <f>HLOOKUP(K26,'PremiseRateSch WA'!$AI$102:$AT$104,3,FALSE)</f>
        <v>0.40869565217391307</v>
      </c>
    </row>
    <row r="27" spans="4:13" x14ac:dyDescent="0.25">
      <c r="D27" s="121" t="s">
        <v>15580</v>
      </c>
      <c r="E27" s="75">
        <f>'Mains Summary'!D55</f>
        <v>46.14</v>
      </c>
      <c r="F27" s="112">
        <f>'Mains Summary'!E55</f>
        <v>409.43910840932119</v>
      </c>
      <c r="H27" s="121" t="s">
        <v>15580</v>
      </c>
      <c r="I27" s="210">
        <f>'Services Summary'!D28</f>
        <v>10225.344928193663</v>
      </c>
      <c r="K27" s="121" t="str">
        <f t="shared" si="0"/>
        <v>I42SI</v>
      </c>
      <c r="L27" s="79">
        <f>HLOOKUP(K27,'PremiseRateSch WA'!$AI$102:$AT$104,2,FALSE)</f>
        <v>0.51630434782608692</v>
      </c>
      <c r="M27" s="78">
        <f>HLOOKUP(K27,'PremiseRateSch WA'!$AI$102:$AT$104,3,FALSE)</f>
        <v>0.48369565217391303</v>
      </c>
    </row>
    <row r="28" spans="4:13" x14ac:dyDescent="0.25">
      <c r="D28" s="121" t="s">
        <v>15583</v>
      </c>
      <c r="E28" s="75">
        <f>'Mains Summary'!D56</f>
        <v>58.269860357630812</v>
      </c>
      <c r="F28" s="112">
        <f>'Mains Summary'!E56</f>
        <v>409.43910840932119</v>
      </c>
      <c r="H28" s="121" t="s">
        <v>15583</v>
      </c>
      <c r="I28" s="210">
        <f>'Services Summary'!D29</f>
        <v>9349.8416758368603</v>
      </c>
      <c r="K28" s="121" t="str">
        <f t="shared" si="0"/>
        <v>I42TF</v>
      </c>
      <c r="L28" s="79">
        <f>HLOOKUP(K28,'PremiseRateSch WA'!$AI$102:$AT$104,2,FALSE)</f>
        <v>0.39130434782608692</v>
      </c>
      <c r="M28" s="78">
        <f>HLOOKUP(K28,'PremiseRateSch WA'!$AI$102:$AT$104,3,FALSE)</f>
        <v>0.60869565217391308</v>
      </c>
    </row>
    <row r="29" spans="4:13" x14ac:dyDescent="0.25">
      <c r="D29" s="121" t="s">
        <v>20615</v>
      </c>
      <c r="E29" s="75">
        <f>'Mains Summary'!D57</f>
        <v>60.707833408126383</v>
      </c>
      <c r="F29" s="112">
        <f>'Mains Summary'!E57</f>
        <v>409.43910840932119</v>
      </c>
      <c r="H29" s="121" t="s">
        <v>20615</v>
      </c>
      <c r="I29" s="210">
        <f>'Services Summary'!D30</f>
        <v>9550.7402564953754</v>
      </c>
      <c r="K29" s="121" t="str">
        <f t="shared" si="0"/>
        <v>C42TI/I42TI</v>
      </c>
      <c r="L29" s="79">
        <f>HLOOKUP(K29,'PremiseRateSch WA'!$AI$102:$AT$104,2,FALSE)</f>
        <v>0.44130434782608696</v>
      </c>
      <c r="M29" s="78">
        <f>HLOOKUP(K29,'PremiseRateSch WA'!$AI$102:$AT$104,3,FALSE)</f>
        <v>0.55869565217391315</v>
      </c>
    </row>
    <row r="30" spans="4:13" x14ac:dyDescent="0.25">
      <c r="D30" s="119"/>
      <c r="E30" s="83"/>
      <c r="F30" s="85"/>
      <c r="H30" s="119"/>
      <c r="I30" s="118"/>
      <c r="L30" s="83"/>
      <c r="M30" s="85"/>
    </row>
    <row r="31" spans="4:13" x14ac:dyDescent="0.25">
      <c r="D31" s="119"/>
    </row>
    <row r="33" spans="4:13" x14ac:dyDescent="0.25">
      <c r="D33" s="137"/>
      <c r="E33" s="135"/>
      <c r="F33" s="228"/>
      <c r="G33" s="136"/>
      <c r="H33" s="137"/>
      <c r="I33" s="229"/>
      <c r="J33" s="136"/>
      <c r="K33" s="137"/>
      <c r="L33" s="157"/>
      <c r="M33" s="157"/>
    </row>
    <row r="34" spans="4:13" x14ac:dyDescent="0.25">
      <c r="D34" s="137"/>
      <c r="E34" s="135"/>
      <c r="F34" s="228"/>
      <c r="G34" s="136"/>
      <c r="H34" s="137"/>
      <c r="I34" s="229"/>
      <c r="J34" s="136"/>
      <c r="K34" s="137"/>
      <c r="L34" s="157"/>
      <c r="M34" s="157"/>
    </row>
    <row r="35" spans="4:13" x14ac:dyDescent="0.25">
      <c r="D35" s="137"/>
      <c r="E35" s="135"/>
      <c r="F35" s="228"/>
      <c r="G35" s="136"/>
      <c r="H35" s="137"/>
      <c r="I35" s="229"/>
      <c r="J35" s="136"/>
      <c r="K35" s="137"/>
      <c r="L35" s="157"/>
      <c r="M35" s="157"/>
    </row>
    <row r="36" spans="4:13" x14ac:dyDescent="0.25">
      <c r="D36" s="137"/>
      <c r="E36" s="135"/>
      <c r="F36" s="228"/>
      <c r="G36" s="136"/>
      <c r="H36" s="137"/>
      <c r="I36" s="229"/>
      <c r="J36" s="136"/>
      <c r="K36" s="137"/>
      <c r="L36" s="157"/>
      <c r="M36" s="157"/>
    </row>
    <row r="37" spans="4:13" x14ac:dyDescent="0.25">
      <c r="D37" s="137"/>
      <c r="E37" s="135"/>
      <c r="F37" s="228"/>
      <c r="G37" s="136"/>
      <c r="H37" s="137"/>
      <c r="I37" s="229"/>
      <c r="J37" s="136"/>
      <c r="K37" s="137"/>
      <c r="L37" s="157"/>
      <c r="M37" s="157"/>
    </row>
    <row r="38" spans="4:13" x14ac:dyDescent="0.25">
      <c r="D38" s="137"/>
      <c r="E38" s="135"/>
      <c r="F38" s="228"/>
      <c r="G38" s="136"/>
      <c r="H38" s="137"/>
      <c r="I38" s="229"/>
      <c r="J38" s="136"/>
      <c r="K38" s="137"/>
      <c r="L38" s="157"/>
      <c r="M38" s="157"/>
    </row>
    <row r="39" spans="4:13" x14ac:dyDescent="0.25">
      <c r="D39" s="137"/>
      <c r="E39" s="135"/>
      <c r="F39" s="228"/>
      <c r="G39" s="136"/>
      <c r="H39" s="137"/>
      <c r="I39" s="229"/>
      <c r="J39" s="136"/>
      <c r="K39" s="137"/>
      <c r="L39" s="157"/>
      <c r="M39" s="157"/>
    </row>
    <row r="40" spans="4:13" x14ac:dyDescent="0.25">
      <c r="D40" s="137"/>
      <c r="E40" s="135"/>
      <c r="F40" s="228"/>
      <c r="G40" s="136"/>
      <c r="H40" s="137"/>
      <c r="I40" s="229"/>
      <c r="J40" s="136"/>
      <c r="K40" s="137"/>
      <c r="L40" s="157"/>
      <c r="M40" s="157"/>
    </row>
    <row r="41" spans="4:13" x14ac:dyDescent="0.25">
      <c r="D41" s="137"/>
      <c r="E41" s="135"/>
      <c r="F41" s="228"/>
      <c r="G41" s="136"/>
      <c r="H41" s="137"/>
      <c r="I41" s="229"/>
      <c r="J41" s="136"/>
      <c r="K41" s="137"/>
      <c r="L41" s="157"/>
      <c r="M41" s="157"/>
    </row>
    <row r="42" spans="4:13" x14ac:dyDescent="0.25">
      <c r="D42" s="137"/>
      <c r="E42" s="135"/>
      <c r="F42" s="228"/>
      <c r="G42" s="136"/>
      <c r="H42" s="137"/>
      <c r="I42" s="229"/>
      <c r="J42" s="136"/>
      <c r="K42" s="137"/>
      <c r="L42" s="157"/>
      <c r="M42" s="157"/>
    </row>
    <row r="43" spans="4:13" x14ac:dyDescent="0.25">
      <c r="D43" s="137"/>
      <c r="E43" s="135"/>
      <c r="F43" s="228"/>
      <c r="G43" s="136"/>
      <c r="H43" s="137"/>
      <c r="I43" s="229"/>
      <c r="J43" s="136"/>
      <c r="K43" s="137"/>
      <c r="L43" s="157"/>
      <c r="M43" s="157"/>
    </row>
    <row r="44" spans="4:13" x14ac:dyDescent="0.25">
      <c r="D44" s="137"/>
      <c r="E44" s="135"/>
      <c r="F44" s="228"/>
      <c r="G44" s="136"/>
      <c r="H44" s="137"/>
      <c r="I44" s="229"/>
      <c r="J44" s="136"/>
      <c r="K44" s="137"/>
      <c r="L44" s="157"/>
      <c r="M44" s="157"/>
    </row>
    <row r="45" spans="4:13" x14ac:dyDescent="0.25">
      <c r="D45" s="137"/>
      <c r="E45" s="135"/>
      <c r="F45" s="228"/>
      <c r="G45" s="136"/>
      <c r="H45" s="137"/>
      <c r="I45" s="229"/>
      <c r="J45" s="136"/>
      <c r="K45" s="137"/>
      <c r="L45" s="157"/>
      <c r="M45" s="157"/>
    </row>
    <row r="46" spans="4:13" x14ac:dyDescent="0.25">
      <c r="D46" s="137"/>
      <c r="E46" s="135"/>
      <c r="F46" s="228"/>
      <c r="G46" s="136"/>
      <c r="H46" s="137"/>
      <c r="I46" s="229"/>
      <c r="J46" s="136"/>
      <c r="K46" s="137"/>
      <c r="L46" s="157"/>
      <c r="M46" s="157"/>
    </row>
    <row r="47" spans="4:13" x14ac:dyDescent="0.25">
      <c r="D47" s="137"/>
      <c r="E47" s="135"/>
      <c r="F47" s="228"/>
      <c r="G47" s="136"/>
      <c r="H47" s="137"/>
      <c r="I47" s="229"/>
      <c r="J47" s="136"/>
      <c r="K47" s="137"/>
      <c r="L47" s="157"/>
      <c r="M47" s="157"/>
    </row>
    <row r="48" spans="4:13" x14ac:dyDescent="0.25">
      <c r="D48" s="137"/>
      <c r="E48" s="135"/>
      <c r="F48" s="228"/>
      <c r="G48" s="136"/>
      <c r="H48" s="137"/>
      <c r="I48" s="229"/>
      <c r="J48" s="136"/>
      <c r="K48" s="137"/>
      <c r="L48" s="157"/>
      <c r="M48" s="157"/>
    </row>
    <row r="49" spans="4:13" x14ac:dyDescent="0.25">
      <c r="D49" s="136"/>
      <c r="E49" s="136"/>
      <c r="F49" s="136"/>
      <c r="G49" s="136"/>
      <c r="H49" s="136"/>
      <c r="I49" s="136"/>
      <c r="J49" s="136"/>
      <c r="K49" s="136"/>
      <c r="L49" s="136"/>
      <c r="M49" s="136"/>
    </row>
    <row r="50" spans="4:13" x14ac:dyDescent="0.25">
      <c r="D50" s="136"/>
      <c r="E50" s="136"/>
      <c r="F50" s="136"/>
      <c r="G50" s="136"/>
      <c r="H50" s="136"/>
      <c r="I50" s="136"/>
      <c r="J50" s="136"/>
      <c r="K50" s="136"/>
      <c r="L50" s="136"/>
      <c r="M50" s="136"/>
    </row>
  </sheetData>
  <mergeCells count="5">
    <mergeCell ref="E11:F11"/>
    <mergeCell ref="E9:F9"/>
    <mergeCell ref="H9:I9"/>
    <mergeCell ref="L8:M8"/>
    <mergeCell ref="L9:M9"/>
  </mergeCells>
  <pageMargins left="0.7" right="0.7" top="0.75" bottom="0.75" header="0.3" footer="0.3"/>
  <pageSetup orientation="portrait" r:id="rId1"/>
  <headerFooter>
    <oddHeader>&amp;RExh. RJW-2 Wyman WP2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9ADCC-6691-4128-870A-D0D26F8CAD1A}">
  <dimension ref="A1:AQ117"/>
  <sheetViews>
    <sheetView zoomScale="80" zoomScaleNormal="80" workbookViewId="0">
      <selection activeCell="O13" sqref="O13"/>
    </sheetView>
  </sheetViews>
  <sheetFormatPr defaultRowHeight="15" x14ac:dyDescent="0.25"/>
  <cols>
    <col min="4" max="4" width="9.5703125" customWidth="1"/>
    <col min="13" max="13" width="13.28515625" customWidth="1"/>
    <col min="14" max="14" width="30.85546875" bestFit="1" customWidth="1"/>
    <col min="15" max="15" width="19.7109375" bestFit="1" customWidth="1"/>
    <col min="16" max="20" width="11.7109375" bestFit="1" customWidth="1"/>
    <col min="21" max="21" width="14.5703125" bestFit="1" customWidth="1"/>
    <col min="22" max="24" width="9.140625" bestFit="1" customWidth="1"/>
    <col min="25" max="25" width="9.140625" customWidth="1"/>
    <col min="26" max="26" width="9.140625" bestFit="1" customWidth="1"/>
    <col min="27" max="27" width="21" bestFit="1" customWidth="1"/>
    <col min="28" max="35" width="9.28515625" customWidth="1"/>
    <col min="36" max="44" width="13.28515625" customWidth="1"/>
    <col min="45" max="46" width="7.5703125" bestFit="1" customWidth="1"/>
  </cols>
  <sheetData>
    <row r="1" spans="1:15" x14ac:dyDescent="0.25">
      <c r="A1" s="214" t="s">
        <v>12839</v>
      </c>
    </row>
    <row r="2" spans="1:15" x14ac:dyDescent="0.25">
      <c r="A2" s="214" t="s">
        <v>20618</v>
      </c>
    </row>
    <row r="3" spans="1:15" x14ac:dyDescent="0.25">
      <c r="A3" s="214" t="s">
        <v>20619</v>
      </c>
    </row>
    <row r="4" spans="1:15" x14ac:dyDescent="0.25">
      <c r="A4" s="215" t="s">
        <v>20620</v>
      </c>
    </row>
    <row r="5" spans="1:15" x14ac:dyDescent="0.25">
      <c r="A5" s="216" t="s">
        <v>12851</v>
      </c>
    </row>
    <row r="6" spans="1:15" x14ac:dyDescent="0.25">
      <c r="A6" s="222" t="s">
        <v>20625</v>
      </c>
    </row>
    <row r="7" spans="1:15" x14ac:dyDescent="0.25">
      <c r="A7" s="222" t="s">
        <v>12844</v>
      </c>
    </row>
    <row r="8" spans="1:15" x14ac:dyDescent="0.25">
      <c r="A8" s="222" t="s">
        <v>12850</v>
      </c>
    </row>
    <row r="9" spans="1:15" x14ac:dyDescent="0.25">
      <c r="A9" s="222" t="s">
        <v>12847</v>
      </c>
    </row>
    <row r="12" spans="1:15" x14ac:dyDescent="0.25">
      <c r="B12" s="230" t="s">
        <v>20626</v>
      </c>
      <c r="N12" s="18" t="s">
        <v>11576</v>
      </c>
      <c r="O12" t="s">
        <v>12721</v>
      </c>
    </row>
    <row r="13" spans="1:15" x14ac:dyDescent="0.25">
      <c r="B13" s="17" t="s">
        <v>12719</v>
      </c>
      <c r="N13" s="18" t="s">
        <v>11577</v>
      </c>
      <c r="O13" t="s">
        <v>12726</v>
      </c>
    </row>
    <row r="14" spans="1:15" x14ac:dyDescent="0.25">
      <c r="B14" s="17" t="s">
        <v>12720</v>
      </c>
      <c r="N14" s="18" t="s">
        <v>12728</v>
      </c>
      <c r="O14" t="s">
        <v>12721</v>
      </c>
    </row>
    <row r="15" spans="1:15" x14ac:dyDescent="0.25">
      <c r="N15" s="18" t="s">
        <v>12777</v>
      </c>
      <c r="O15" t="s">
        <v>12721</v>
      </c>
    </row>
    <row r="17" spans="3:37" x14ac:dyDescent="0.25">
      <c r="O17" s="18" t="s">
        <v>12729</v>
      </c>
    </row>
    <row r="18" spans="3:37" x14ac:dyDescent="0.25">
      <c r="O18" t="s">
        <v>12724</v>
      </c>
      <c r="U18" t="s">
        <v>12725</v>
      </c>
    </row>
    <row r="19" spans="3:37" x14ac:dyDescent="0.25">
      <c r="N19" s="18" t="s">
        <v>12722</v>
      </c>
      <c r="O19" s="213">
        <v>2014</v>
      </c>
      <c r="P19" s="213">
        <v>2015</v>
      </c>
      <c r="Q19" s="213">
        <v>2016</v>
      </c>
      <c r="R19" s="213">
        <v>2017</v>
      </c>
      <c r="S19" s="213">
        <v>2018</v>
      </c>
      <c r="T19" s="213">
        <v>2019</v>
      </c>
      <c r="U19" s="213">
        <v>2014</v>
      </c>
      <c r="V19" s="213">
        <v>2015</v>
      </c>
      <c r="W19" s="213">
        <v>2016</v>
      </c>
      <c r="X19" s="213">
        <v>2017</v>
      </c>
      <c r="Y19" s="213">
        <v>2018</v>
      </c>
      <c r="Z19" s="213">
        <v>2019</v>
      </c>
    </row>
    <row r="20" spans="3:37" x14ac:dyDescent="0.25">
      <c r="N20" s="19" t="s">
        <v>209</v>
      </c>
      <c r="O20" s="23">
        <v>1406487.34</v>
      </c>
      <c r="P20" s="23">
        <v>1361641.1700000002</v>
      </c>
      <c r="Q20" s="23">
        <v>2512814.0800000001</v>
      </c>
      <c r="R20" s="23">
        <v>2530029.9599999995</v>
      </c>
      <c r="S20" s="23">
        <v>3617716.9499999993</v>
      </c>
      <c r="T20" s="23">
        <v>2319634.7399999998</v>
      </c>
      <c r="U20" s="26">
        <v>112848.65</v>
      </c>
      <c r="V20" s="26">
        <v>122986</v>
      </c>
      <c r="W20" s="26">
        <v>165584</v>
      </c>
      <c r="X20" s="26">
        <v>232510</v>
      </c>
      <c r="Y20" s="26">
        <v>263456.95</v>
      </c>
      <c r="Z20" s="26">
        <v>160396</v>
      </c>
    </row>
    <row r="21" spans="3:37" x14ac:dyDescent="0.25">
      <c r="N21" s="19" t="s">
        <v>12723</v>
      </c>
      <c r="O21" s="23">
        <v>1406487.34</v>
      </c>
      <c r="P21" s="23">
        <v>1361641.1700000002</v>
      </c>
      <c r="Q21" s="23">
        <v>2512814.0800000001</v>
      </c>
      <c r="R21" s="23">
        <v>2530029.9599999995</v>
      </c>
      <c r="S21" s="23">
        <v>3617716.9499999993</v>
      </c>
      <c r="T21" s="23">
        <v>2319634.7399999998</v>
      </c>
      <c r="U21" s="26">
        <v>112848.65</v>
      </c>
      <c r="V21" s="26">
        <v>122986</v>
      </c>
      <c r="W21" s="26">
        <v>165584</v>
      </c>
      <c r="X21" s="26">
        <v>232510</v>
      </c>
      <c r="Y21" s="26">
        <v>263456.95</v>
      </c>
      <c r="Z21" s="26">
        <v>160396</v>
      </c>
    </row>
    <row r="24" spans="3:37" x14ac:dyDescent="0.25">
      <c r="O24" s="4">
        <v>2014</v>
      </c>
      <c r="P24" s="4">
        <v>2015</v>
      </c>
      <c r="Q24" s="4">
        <v>2016</v>
      </c>
      <c r="R24" s="4">
        <v>2017</v>
      </c>
      <c r="S24" s="4">
        <v>2018</v>
      </c>
      <c r="T24" s="119">
        <v>2019</v>
      </c>
      <c r="V24" s="4">
        <v>2014</v>
      </c>
      <c r="W24" s="4">
        <v>2015</v>
      </c>
      <c r="X24" s="4">
        <v>2016</v>
      </c>
      <c r="Y24" s="4">
        <v>2017</v>
      </c>
      <c r="Z24" s="4">
        <v>2018</v>
      </c>
      <c r="AA24" s="119">
        <v>2019</v>
      </c>
    </row>
    <row r="25" spans="3:37" x14ac:dyDescent="0.25">
      <c r="N25" s="37" t="s">
        <v>209</v>
      </c>
      <c r="O25" s="35">
        <f>O20*'IHS PP Const. Cost Table A20'!G$36</f>
        <v>1582352.27806882</v>
      </c>
      <c r="P25" s="35">
        <f>P20*'IHS PP Const. Cost Table A20'!H$36</f>
        <v>1507483.1082119127</v>
      </c>
      <c r="Q25" s="35">
        <f>Q20*'IHS PP Const. Cost Table A20'!I$36</f>
        <v>2738636.3914256091</v>
      </c>
      <c r="R25" s="35">
        <f>R20*'IHS PP Const. Cost Table A20'!J$36</f>
        <v>2709094.8340750812</v>
      </c>
      <c r="S25" s="35">
        <f>S20*'IHS PP Const. Cost Table A20'!K$36</f>
        <v>3784170.7288404237</v>
      </c>
      <c r="T25" s="35">
        <f>T20*'IHS PP Const. Cost Table A20'!L$36</f>
        <v>2374140.9782563513</v>
      </c>
      <c r="V25" s="34">
        <f>IF(ISERROR(O25/U20),"",(O25/U20))</f>
        <v>14.02189816243987</v>
      </c>
      <c r="W25" s="34">
        <f t="shared" ref="W25:AA25" si="0">IF(ISERROR(P25/V20),"",(P25/V20))</f>
        <v>12.257355375505446</v>
      </c>
      <c r="X25" s="34">
        <f t="shared" si="0"/>
        <v>16.53925736439275</v>
      </c>
      <c r="Y25" s="34">
        <f t="shared" si="0"/>
        <v>11.651519651090625</v>
      </c>
      <c r="Z25" s="34">
        <f t="shared" si="0"/>
        <v>14.363525915108422</v>
      </c>
      <c r="AA25" s="34">
        <f t="shared" si="0"/>
        <v>14.801746790794978</v>
      </c>
    </row>
    <row r="28" spans="3:37" x14ac:dyDescent="0.25">
      <c r="M28" s="142" t="s">
        <v>12779</v>
      </c>
      <c r="N28" s="119" t="s">
        <v>12699</v>
      </c>
      <c r="O28" s="4">
        <v>2014</v>
      </c>
      <c r="P28" s="4">
        <v>2015</v>
      </c>
      <c r="Q28" s="4">
        <v>2016</v>
      </c>
      <c r="R28" s="4">
        <v>2017</v>
      </c>
      <c r="S28" s="4">
        <v>2018</v>
      </c>
      <c r="T28" s="119">
        <v>2019</v>
      </c>
      <c r="V28" s="4">
        <v>2014</v>
      </c>
      <c r="W28" s="4">
        <v>2015</v>
      </c>
      <c r="X28" s="4">
        <v>2016</v>
      </c>
      <c r="Y28" s="4">
        <v>2017</v>
      </c>
      <c r="Z28" s="4">
        <v>2018</v>
      </c>
      <c r="AA28" s="119">
        <v>2019</v>
      </c>
      <c r="AC28" s="4" t="s">
        <v>15819</v>
      </c>
      <c r="AD28" s="119"/>
      <c r="AE28" s="119"/>
      <c r="AF28" s="119"/>
      <c r="AH28" s="119"/>
    </row>
    <row r="29" spans="3:37" x14ac:dyDescent="0.25">
      <c r="C29" s="89" t="s">
        <v>12779</v>
      </c>
      <c r="D29" s="4"/>
      <c r="E29" s="119">
        <v>2020</v>
      </c>
      <c r="F29" s="4"/>
      <c r="H29" s="87" t="s">
        <v>12778</v>
      </c>
      <c r="I29" s="87" t="s">
        <v>12832</v>
      </c>
      <c r="M29" s="38" t="s">
        <v>12733</v>
      </c>
      <c r="N29" s="4" t="s">
        <v>209</v>
      </c>
      <c r="O29" s="35">
        <v>1582352.27806882</v>
      </c>
      <c r="P29" s="35">
        <v>1507483.1082119127</v>
      </c>
      <c r="Q29" s="35">
        <v>2738636.3914256091</v>
      </c>
      <c r="R29" s="35">
        <v>2709094.8340750812</v>
      </c>
      <c r="S29" s="35">
        <v>3784170.7288404237</v>
      </c>
      <c r="T29" s="35">
        <v>2374140.9782563513</v>
      </c>
      <c r="V29" s="36">
        <v>14.02189816243987</v>
      </c>
      <c r="W29" s="36">
        <v>12.257355375505446</v>
      </c>
      <c r="X29" s="36">
        <v>16.53925736439275</v>
      </c>
      <c r="Y29" s="36">
        <v>11.651519651090625</v>
      </c>
      <c r="Z29" s="36">
        <v>14.363525915108422</v>
      </c>
      <c r="AA29" s="34">
        <v>14.801746790794978</v>
      </c>
      <c r="AC29" s="22">
        <f>AVERAGE(W29:AA29)</f>
        <v>13.922681019378444</v>
      </c>
      <c r="AD29" s="125"/>
      <c r="AE29" s="125"/>
      <c r="AF29" s="125"/>
      <c r="AH29" s="125"/>
      <c r="AK29" s="22"/>
    </row>
    <row r="30" spans="3:37" x14ac:dyDescent="0.25">
      <c r="C30" s="38" t="s">
        <v>12730</v>
      </c>
      <c r="D30" s="34"/>
      <c r="E30" s="34">
        <v>39.229999999999997</v>
      </c>
      <c r="F30" s="34"/>
      <c r="H30" s="88">
        <v>0.5</v>
      </c>
      <c r="I30" s="88">
        <f>1-H30</f>
        <v>0.5</v>
      </c>
      <c r="M30" s="38" t="s">
        <v>12734</v>
      </c>
      <c r="N30" s="4" t="s">
        <v>209</v>
      </c>
      <c r="O30" s="35">
        <v>651296.8286376677</v>
      </c>
      <c r="P30" s="35">
        <v>120491.6648767213</v>
      </c>
      <c r="Q30" s="35">
        <v>915230.88186634041</v>
      </c>
      <c r="R30" s="35">
        <v>172499.16394273925</v>
      </c>
      <c r="S30" s="35">
        <v>224701.29380461833</v>
      </c>
      <c r="T30" s="35">
        <v>304455.21380622883</v>
      </c>
      <c r="V30" s="36">
        <v>41.938925129521124</v>
      </c>
      <c r="W30" s="36">
        <v>27.522079688606969</v>
      </c>
      <c r="X30" s="36">
        <v>59.039535664194325</v>
      </c>
      <c r="Y30" s="36">
        <v>36.546433038715946</v>
      </c>
      <c r="Z30" s="36">
        <v>14.190166959559098</v>
      </c>
      <c r="AA30" s="34">
        <v>27.632529842641933</v>
      </c>
      <c r="AC30" s="22">
        <f t="shared" ref="AC30:AC33" si="1">AVERAGE(W30:AA30)</f>
        <v>32.986149038743655</v>
      </c>
      <c r="AD30" s="125"/>
      <c r="AE30" s="125"/>
      <c r="AF30" s="125"/>
      <c r="AH30" s="125"/>
      <c r="AK30" s="22"/>
    </row>
    <row r="31" spans="3:37" x14ac:dyDescent="0.25">
      <c r="C31" s="38" t="s">
        <v>12731</v>
      </c>
      <c r="D31" s="34"/>
      <c r="E31" s="34">
        <v>46.14</v>
      </c>
      <c r="F31" s="34"/>
      <c r="M31" s="38" t="s">
        <v>12735</v>
      </c>
      <c r="N31" s="4" t="s">
        <v>209</v>
      </c>
      <c r="O31" s="35">
        <v>931055.4494311529</v>
      </c>
      <c r="P31" s="35">
        <v>1386991.4433351913</v>
      </c>
      <c r="Q31" s="35">
        <v>1823405.5095592679</v>
      </c>
      <c r="R31" s="35">
        <v>2536595.6701323423</v>
      </c>
      <c r="S31" s="35">
        <v>3559469.4350358052</v>
      </c>
      <c r="T31" s="35">
        <v>2069685.7644501217</v>
      </c>
      <c r="V31" s="36">
        <v>9.5670470250532063</v>
      </c>
      <c r="W31" s="36">
        <v>11.693911400033652</v>
      </c>
      <c r="X31" s="36">
        <v>12.149395061095055</v>
      </c>
      <c r="Y31" s="36">
        <v>11.135676149665667</v>
      </c>
      <c r="Z31" s="36">
        <v>14.374611923683684</v>
      </c>
      <c r="AA31" s="34">
        <v>13.855358650203655</v>
      </c>
      <c r="AC31" s="22">
        <f t="shared" si="1"/>
        <v>12.641790636936344</v>
      </c>
      <c r="AD31" s="125"/>
      <c r="AE31" s="125"/>
      <c r="AF31" s="125"/>
      <c r="AH31" s="125"/>
      <c r="AK31" s="22"/>
    </row>
    <row r="32" spans="3:37" x14ac:dyDescent="0.25">
      <c r="C32" s="38" t="s">
        <v>12732</v>
      </c>
      <c r="D32" s="34"/>
      <c r="E32" s="34">
        <v>11.99</v>
      </c>
      <c r="F32" s="34"/>
      <c r="M32" s="38" t="s">
        <v>12736</v>
      </c>
      <c r="N32" s="4" t="s">
        <v>209</v>
      </c>
      <c r="O32" s="35">
        <v>876624.14492868166</v>
      </c>
      <c r="P32" s="35">
        <v>1212541.7075299458</v>
      </c>
      <c r="Q32" s="35">
        <v>1642211.1022454114</v>
      </c>
      <c r="R32" s="35">
        <v>2397041.6539072003</v>
      </c>
      <c r="S32" s="35">
        <v>3456009.6857819594</v>
      </c>
      <c r="T32" s="35">
        <v>1982884.5358984338</v>
      </c>
      <c r="V32" s="36">
        <v>9.0591228923980456</v>
      </c>
      <c r="W32" s="36">
        <v>10.578335507349582</v>
      </c>
      <c r="X32" s="36">
        <v>11.833708780069836</v>
      </c>
      <c r="Y32" s="36">
        <v>10.62254783345978</v>
      </c>
      <c r="Z32" s="36">
        <v>14.155854811070286</v>
      </c>
      <c r="AA32" s="34">
        <v>13.317334604240799</v>
      </c>
      <c r="AC32" s="22">
        <f t="shared" si="1"/>
        <v>12.101556307238056</v>
      </c>
      <c r="AD32" s="125"/>
      <c r="AE32" s="125"/>
      <c r="AF32" s="125"/>
      <c r="AH32" s="125"/>
      <c r="AK32" s="22"/>
    </row>
    <row r="33" spans="2:38" x14ac:dyDescent="0.25">
      <c r="B33" s="65" t="s">
        <v>12816</v>
      </c>
      <c r="M33" s="38" t="s">
        <v>12737</v>
      </c>
      <c r="N33" s="4" t="s">
        <v>209</v>
      </c>
      <c r="O33" s="35">
        <v>54431.304502471081</v>
      </c>
      <c r="P33" s="35">
        <v>174449.73580524587</v>
      </c>
      <c r="Q33" s="35">
        <v>181194.40731385647</v>
      </c>
      <c r="R33" s="35">
        <v>139554.01622514194</v>
      </c>
      <c r="S33" s="35">
        <v>103459.74925384644</v>
      </c>
      <c r="T33" s="35">
        <v>86801.228551688066</v>
      </c>
      <c r="V33" s="36">
        <v>98.60743569288239</v>
      </c>
      <c r="W33" s="36">
        <v>43.798577907417993</v>
      </c>
      <c r="X33" s="36">
        <v>16.023559189410726</v>
      </c>
      <c r="Y33" s="36">
        <v>65.395509008969981</v>
      </c>
      <c r="Z33" s="36">
        <v>29.712736718508456</v>
      </c>
      <c r="AA33" s="34">
        <v>179.71268851281172</v>
      </c>
      <c r="AC33" s="22">
        <f t="shared" si="1"/>
        <v>66.928614267423782</v>
      </c>
      <c r="AD33" s="125"/>
      <c r="AE33" s="125"/>
      <c r="AF33" s="125"/>
      <c r="AH33" s="125"/>
      <c r="AK33" s="22"/>
    </row>
    <row r="34" spans="2:38" x14ac:dyDescent="0.25">
      <c r="B34" s="65" t="s">
        <v>12817</v>
      </c>
      <c r="M34" s="38"/>
      <c r="O34" s="36"/>
      <c r="P34" s="36"/>
      <c r="Q34" s="36"/>
      <c r="R34" s="36"/>
      <c r="S34" s="36"/>
      <c r="T34" s="35"/>
      <c r="V34" s="36"/>
      <c r="W34" s="36"/>
      <c r="X34" s="36"/>
      <c r="Y34" s="36"/>
      <c r="Z34" s="36"/>
      <c r="AK34" s="26"/>
      <c r="AL34" s="7"/>
    </row>
    <row r="35" spans="2:38" x14ac:dyDescent="0.25">
      <c r="O35" s="19" t="s">
        <v>15846</v>
      </c>
      <c r="U35" s="4"/>
      <c r="V35" s="4"/>
      <c r="W35" s="4"/>
      <c r="X35" s="4"/>
      <c r="Y35" s="4"/>
      <c r="Z35" s="4"/>
      <c r="AK35" s="26"/>
      <c r="AL35" s="7"/>
    </row>
    <row r="36" spans="2:38" x14ac:dyDescent="0.25">
      <c r="N36" s="44"/>
      <c r="T36" s="38"/>
      <c r="U36" s="47"/>
      <c r="V36" s="47"/>
      <c r="W36" s="47"/>
      <c r="X36" s="47"/>
      <c r="Y36" s="47"/>
      <c r="Z36" s="47"/>
      <c r="AK36" s="26"/>
      <c r="AL36" s="7"/>
    </row>
    <row r="37" spans="2:38" x14ac:dyDescent="0.25">
      <c r="C37" s="245" t="s">
        <v>15815</v>
      </c>
      <c r="D37" s="246"/>
      <c r="E37" s="246"/>
      <c r="F37" s="246"/>
      <c r="G37" s="247"/>
      <c r="N37" s="44"/>
      <c r="T37" s="38"/>
      <c r="U37" s="47"/>
      <c r="V37" s="47"/>
      <c r="W37" s="47"/>
      <c r="X37" s="47"/>
      <c r="Y37" s="47"/>
      <c r="Z37" s="47"/>
    </row>
    <row r="38" spans="2:38" x14ac:dyDescent="0.25">
      <c r="N38" s="44"/>
      <c r="T38" s="38"/>
      <c r="U38" s="47"/>
      <c r="V38" s="47"/>
      <c r="W38" s="47"/>
      <c r="X38" s="47"/>
      <c r="Y38" s="47"/>
      <c r="Z38" s="47"/>
    </row>
    <row r="39" spans="2:38" x14ac:dyDescent="0.25">
      <c r="D39" s="243" t="s">
        <v>12814</v>
      </c>
      <c r="E39" s="244"/>
      <c r="T39" s="38"/>
      <c r="U39" s="47"/>
      <c r="V39" s="47"/>
      <c r="W39" s="47"/>
      <c r="X39" s="47"/>
      <c r="Y39" s="47"/>
      <c r="Z39" s="47"/>
    </row>
    <row r="40" spans="2:38" x14ac:dyDescent="0.25">
      <c r="D40" s="73" t="s">
        <v>12698</v>
      </c>
      <c r="E40" s="70" t="s">
        <v>12815</v>
      </c>
      <c r="F40" s="1" t="s">
        <v>12838</v>
      </c>
      <c r="G40" s="235"/>
      <c r="N40" s="18" t="s">
        <v>11576</v>
      </c>
      <c r="O40" t="s">
        <v>12726</v>
      </c>
      <c r="T40" s="38"/>
      <c r="U40" s="47"/>
      <c r="V40" s="47"/>
      <c r="W40" s="47"/>
      <c r="X40" s="47"/>
      <c r="Y40" s="47"/>
      <c r="Z40" s="47"/>
    </row>
    <row r="41" spans="2:38" x14ac:dyDescent="0.25">
      <c r="D41" s="73" t="s">
        <v>15816</v>
      </c>
      <c r="E41" s="70" t="s">
        <v>12805</v>
      </c>
      <c r="F41" s="73" t="s">
        <v>12779</v>
      </c>
      <c r="G41" s="74" t="s">
        <v>12830</v>
      </c>
      <c r="H41" s="240" t="s">
        <v>12831</v>
      </c>
      <c r="I41" s="241"/>
      <c r="J41" s="242"/>
      <c r="N41" s="18" t="s">
        <v>11577</v>
      </c>
      <c r="O41" t="s">
        <v>12726</v>
      </c>
      <c r="U41" s="48"/>
      <c r="V41" s="48"/>
      <c r="W41" s="48"/>
      <c r="X41" s="48"/>
      <c r="Y41" s="48"/>
      <c r="Z41" s="48"/>
    </row>
    <row r="42" spans="2:38" x14ac:dyDescent="0.25">
      <c r="B42" s="38"/>
      <c r="C42" s="110" t="s">
        <v>12691</v>
      </c>
      <c r="D42" s="75">
        <f>(((E30*$H$30)+(AC33*$I$30))*$F$42)</f>
        <v>53.079307133711893</v>
      </c>
      <c r="E42" s="159">
        <f>'Mains Forecast'!H36</f>
        <v>62.863813443418252</v>
      </c>
      <c r="F42" s="77">
        <v>1</v>
      </c>
      <c r="G42" s="78">
        <f t="shared" ref="G42" si="2">1-F42</f>
        <v>0</v>
      </c>
      <c r="H42" s="80" t="s">
        <v>12811</v>
      </c>
      <c r="I42" s="81"/>
      <c r="J42" s="82"/>
      <c r="N42" s="18" t="s">
        <v>0</v>
      </c>
      <c r="O42" t="s">
        <v>209</v>
      </c>
      <c r="U42" s="47"/>
      <c r="V42" s="47"/>
      <c r="W42" s="47"/>
      <c r="X42" s="47"/>
      <c r="Y42" s="47"/>
      <c r="Z42" s="47"/>
    </row>
    <row r="43" spans="2:38" x14ac:dyDescent="0.25">
      <c r="B43" s="38"/>
      <c r="C43" s="119" t="str">
        <f>'Services Summary'!C16</f>
        <v>R02</v>
      </c>
      <c r="D43" s="75">
        <f>(((E30*$H$30)+(AC33*$I$30))*$F$43)</f>
        <v>53.079307133711893</v>
      </c>
      <c r="E43" s="159">
        <f>E42</f>
        <v>62.863813443418252</v>
      </c>
      <c r="F43" s="77">
        <v>1</v>
      </c>
      <c r="G43" s="78">
        <f t="shared" ref="G43" si="3">1-F43</f>
        <v>0</v>
      </c>
      <c r="H43" s="80" t="s">
        <v>12811</v>
      </c>
      <c r="I43" s="81"/>
      <c r="J43" s="82"/>
      <c r="N43" s="18" t="s">
        <v>12728</v>
      </c>
      <c r="O43" s="19">
        <v>0</v>
      </c>
    </row>
    <row r="44" spans="2:38" x14ac:dyDescent="0.25">
      <c r="B44" s="38"/>
      <c r="C44" s="119" t="str">
        <f>'Services Summary'!C17</f>
        <v>R27</v>
      </c>
      <c r="D44" s="75">
        <f>(E32*H30)+(AC32*I30)</f>
        <v>12.045778153619029</v>
      </c>
      <c r="E44" s="159">
        <f>'Mains Forecast'!H35</f>
        <v>77.410447271449428</v>
      </c>
      <c r="F44" s="79">
        <v>1</v>
      </c>
      <c r="G44" s="78">
        <f t="shared" ref="G44:G57" si="4">1-F44</f>
        <v>0</v>
      </c>
      <c r="H44" s="80" t="s">
        <v>12811</v>
      </c>
      <c r="I44" s="81"/>
      <c r="J44" s="82"/>
      <c r="N44" s="18" t="s">
        <v>12777</v>
      </c>
      <c r="O44" s="19">
        <v>0</v>
      </c>
      <c r="Y44" s="24"/>
    </row>
    <row r="45" spans="2:38" x14ac:dyDescent="0.25">
      <c r="C45" s="119" t="str">
        <f>'Services Summary'!C18</f>
        <v>C01</v>
      </c>
      <c r="D45" s="75">
        <f>(((E31*$H$30)+(AC30*$I$30))*$F$45)+(SUMPRODUCT(U87:X87,U74:X74)*G45)</f>
        <v>40.733369794848436</v>
      </c>
      <c r="E45" s="159">
        <f>$X$107</f>
        <v>275.16251266464036</v>
      </c>
      <c r="F45" s="79">
        <v>0.75</v>
      </c>
      <c r="G45" s="78">
        <f t="shared" si="4"/>
        <v>0.25</v>
      </c>
      <c r="H45" s="80" t="s">
        <v>12829</v>
      </c>
      <c r="I45" s="81"/>
      <c r="J45" s="82"/>
    </row>
    <row r="46" spans="2:38" x14ac:dyDescent="0.25">
      <c r="C46" s="119" t="str">
        <f>'Services Summary'!C19</f>
        <v>C03</v>
      </c>
      <c r="D46" s="75">
        <f>(((E31*$H$30)+(AC30*$I$30))*$F$46)+(SUMPRODUCT(U87:X87,U74:X74)*G46)</f>
        <v>40.733369794848436</v>
      </c>
      <c r="E46" s="159">
        <f>$X$107</f>
        <v>275.16251266464036</v>
      </c>
      <c r="F46" s="79">
        <v>0.75</v>
      </c>
      <c r="G46" s="78">
        <f t="shared" si="4"/>
        <v>0.25</v>
      </c>
      <c r="H46" s="80" t="s">
        <v>12829</v>
      </c>
      <c r="I46" s="81"/>
      <c r="J46" s="82"/>
      <c r="O46" s="18" t="s">
        <v>12729</v>
      </c>
    </row>
    <row r="47" spans="2:38" x14ac:dyDescent="0.25">
      <c r="C47" s="119" t="str">
        <f>'Services Summary'!C20</f>
        <v>I03</v>
      </c>
      <c r="D47" s="86">
        <f>MAX(E31,((($E$31*$H$30)+($AC$30*$I$30))*F47)+(VLOOKUP(C47,$T$75:$Y$85,6,FALSE)*G47))</f>
        <v>63.026980394565015</v>
      </c>
      <c r="E47" s="159">
        <f>$X$107</f>
        <v>275.16251266464036</v>
      </c>
      <c r="F47" s="79">
        <v>0.75</v>
      </c>
      <c r="G47" s="78">
        <f t="shared" si="4"/>
        <v>0.25</v>
      </c>
      <c r="H47" s="80" t="s">
        <v>12829</v>
      </c>
      <c r="I47" s="81"/>
      <c r="J47" s="82"/>
      <c r="O47" t="s">
        <v>12724</v>
      </c>
      <c r="U47" t="s">
        <v>12725</v>
      </c>
      <c r="AA47" t="s">
        <v>12727</v>
      </c>
    </row>
    <row r="48" spans="2:38" x14ac:dyDescent="0.25">
      <c r="C48" s="119" t="str">
        <f>'Services Summary'!C21</f>
        <v>C41SF</v>
      </c>
      <c r="D48" s="86">
        <f t="shared" ref="D48:D57" si="5">MAX($E$31,((($E$31*$H$30)+($AC$30*$I$30))*F48)+(VLOOKUP(C48,$T$75:$Y$85,6,FALSE)*G48))</f>
        <v>56.499600804551449</v>
      </c>
      <c r="E48" s="159">
        <f>$Z$107</f>
        <v>409.43910840932119</v>
      </c>
      <c r="F48" s="79">
        <v>0.75</v>
      </c>
      <c r="G48" s="78">
        <f t="shared" si="4"/>
        <v>0.25</v>
      </c>
      <c r="H48" s="80" t="s">
        <v>12829</v>
      </c>
      <c r="I48" s="81"/>
      <c r="J48" s="82"/>
      <c r="N48" s="18" t="s">
        <v>12722</v>
      </c>
      <c r="O48" s="213">
        <v>2014</v>
      </c>
      <c r="P48" s="213">
        <v>2015</v>
      </c>
      <c r="Q48" s="213">
        <v>2016</v>
      </c>
      <c r="R48" s="213">
        <v>2017</v>
      </c>
      <c r="S48" s="213">
        <v>2018</v>
      </c>
      <c r="T48" s="213">
        <v>2019</v>
      </c>
      <c r="U48" s="213">
        <v>2014</v>
      </c>
      <c r="V48" s="213">
        <v>2015</v>
      </c>
      <c r="W48" s="213">
        <v>2016</v>
      </c>
      <c r="X48" s="213">
        <v>2017</v>
      </c>
      <c r="Y48" s="213">
        <v>2018</v>
      </c>
      <c r="Z48" s="213">
        <v>2019</v>
      </c>
      <c r="AA48" s="213">
        <v>2014</v>
      </c>
      <c r="AB48" s="213">
        <v>2015</v>
      </c>
      <c r="AC48" s="213">
        <v>2016</v>
      </c>
      <c r="AD48" s="213">
        <v>2017</v>
      </c>
      <c r="AE48" s="213">
        <v>2018</v>
      </c>
      <c r="AF48" s="213">
        <v>2019</v>
      </c>
    </row>
    <row r="49" spans="2:43" x14ac:dyDescent="0.25">
      <c r="B49" s="38" t="s">
        <v>20614</v>
      </c>
      <c r="C49" s="119" t="s">
        <v>15594</v>
      </c>
      <c r="D49" s="86">
        <f t="shared" si="5"/>
        <v>48.654522193815822</v>
      </c>
      <c r="E49" s="159">
        <f>$Y$107</f>
        <v>342.30081053698075</v>
      </c>
      <c r="F49" s="79">
        <v>0.75</v>
      </c>
      <c r="G49" s="78">
        <f t="shared" si="4"/>
        <v>0.25</v>
      </c>
      <c r="H49" s="80" t="s">
        <v>12829</v>
      </c>
      <c r="I49" s="81"/>
      <c r="J49" s="82"/>
      <c r="K49" s="39"/>
      <c r="L49" s="39"/>
      <c r="N49" s="19" t="s">
        <v>11533</v>
      </c>
      <c r="O49" s="23"/>
      <c r="P49" s="23"/>
      <c r="Q49" s="23">
        <v>882.41</v>
      </c>
      <c r="R49" s="23"/>
      <c r="S49" s="23"/>
      <c r="T49" s="23"/>
      <c r="U49" s="26"/>
      <c r="V49" s="26"/>
      <c r="W49" s="26">
        <v>122</v>
      </c>
      <c r="X49" s="26"/>
      <c r="Y49" s="26"/>
      <c r="Z49" s="26"/>
      <c r="AA49" s="26"/>
      <c r="AB49" s="26"/>
      <c r="AC49" s="26">
        <v>1</v>
      </c>
      <c r="AD49" s="26"/>
      <c r="AE49" s="26"/>
      <c r="AF49" s="26"/>
    </row>
    <row r="50" spans="2:43" x14ac:dyDescent="0.25">
      <c r="B50" s="38"/>
      <c r="C50" s="119" t="str">
        <f>'Services Summary'!C23</f>
        <v>C42SF</v>
      </c>
      <c r="D50" s="86">
        <f t="shared" si="5"/>
        <v>59.160531799263758</v>
      </c>
      <c r="E50" s="159">
        <f t="shared" ref="E50" si="6">$Y$107</f>
        <v>342.30081053698075</v>
      </c>
      <c r="F50" s="79">
        <v>0.75</v>
      </c>
      <c r="G50" s="78">
        <f t="shared" si="4"/>
        <v>0.25</v>
      </c>
      <c r="H50" s="80" t="s">
        <v>12829</v>
      </c>
      <c r="I50" s="81"/>
      <c r="J50" s="82"/>
      <c r="K50" s="39"/>
      <c r="L50" s="39"/>
      <c r="N50" s="19" t="s">
        <v>11529</v>
      </c>
      <c r="O50" s="23">
        <v>49581.5</v>
      </c>
      <c r="P50" s="23">
        <v>15014.380000000001</v>
      </c>
      <c r="Q50" s="23">
        <v>153520.38</v>
      </c>
      <c r="R50" s="23">
        <v>154165.46999999997</v>
      </c>
      <c r="S50" s="23">
        <v>108245.26000000001</v>
      </c>
      <c r="T50" s="23">
        <v>145116.45999999996</v>
      </c>
      <c r="U50" s="26">
        <v>4908</v>
      </c>
      <c r="V50" s="26">
        <v>1796</v>
      </c>
      <c r="W50" s="26">
        <v>5448</v>
      </c>
      <c r="X50" s="26">
        <v>4060</v>
      </c>
      <c r="Y50" s="26">
        <v>8714</v>
      </c>
      <c r="Z50" s="26">
        <v>5112</v>
      </c>
      <c r="AA50" s="26">
        <v>8</v>
      </c>
      <c r="AB50" s="26">
        <v>3</v>
      </c>
      <c r="AC50" s="26">
        <v>13</v>
      </c>
      <c r="AD50" s="26">
        <v>12</v>
      </c>
      <c r="AE50" s="26">
        <v>19</v>
      </c>
      <c r="AF50" s="26">
        <v>11</v>
      </c>
    </row>
    <row r="51" spans="2:43" x14ac:dyDescent="0.25">
      <c r="B51" s="38"/>
      <c r="C51" s="119" t="str">
        <f>'Services Summary'!C24</f>
        <v>C42SI</v>
      </c>
      <c r="D51" s="86">
        <f t="shared" si="5"/>
        <v>46.14</v>
      </c>
      <c r="E51" s="159">
        <f t="shared" ref="E51:E57" si="7">$Z$107</f>
        <v>409.43910840932119</v>
      </c>
      <c r="F51" s="79">
        <v>0.75</v>
      </c>
      <c r="G51" s="78">
        <f t="shared" si="4"/>
        <v>0.25</v>
      </c>
      <c r="H51" s="80" t="s">
        <v>12829</v>
      </c>
      <c r="I51" s="81"/>
      <c r="J51" s="82"/>
      <c r="K51" s="39"/>
      <c r="L51" s="39"/>
      <c r="N51" s="19" t="s">
        <v>11551</v>
      </c>
      <c r="O51" s="23">
        <v>20623.84</v>
      </c>
      <c r="P51" s="23">
        <v>43186.98</v>
      </c>
      <c r="Q51" s="23">
        <v>47165.189999999995</v>
      </c>
      <c r="R51" s="23">
        <v>6931.9</v>
      </c>
      <c r="S51" s="23">
        <v>106572.12999999999</v>
      </c>
      <c r="T51" s="23">
        <v>43732.869999999995</v>
      </c>
      <c r="U51" s="26">
        <v>792</v>
      </c>
      <c r="V51" s="26">
        <v>2468</v>
      </c>
      <c r="W51" s="26">
        <v>3593</v>
      </c>
      <c r="X51" s="26">
        <v>660</v>
      </c>
      <c r="Y51" s="26">
        <v>7121</v>
      </c>
      <c r="Z51" s="26">
        <v>3694</v>
      </c>
      <c r="AA51" s="26">
        <v>2</v>
      </c>
      <c r="AB51" s="26">
        <v>6</v>
      </c>
      <c r="AC51" s="26">
        <v>3</v>
      </c>
      <c r="AD51" s="26">
        <v>1</v>
      </c>
      <c r="AE51" s="26">
        <v>5</v>
      </c>
      <c r="AF51" s="26">
        <v>3</v>
      </c>
    </row>
    <row r="52" spans="2:43" x14ac:dyDescent="0.25">
      <c r="B52" s="38"/>
      <c r="C52" s="119" t="str">
        <f>'Services Summary'!C25</f>
        <v>C42TF</v>
      </c>
      <c r="D52" s="86">
        <f t="shared" si="5"/>
        <v>54.224057854003178</v>
      </c>
      <c r="E52" s="159">
        <f t="shared" si="7"/>
        <v>409.43910840932119</v>
      </c>
      <c r="F52" s="79">
        <v>0.75</v>
      </c>
      <c r="G52" s="78">
        <f t="shared" si="4"/>
        <v>0.25</v>
      </c>
      <c r="H52" s="80" t="s">
        <v>12829</v>
      </c>
      <c r="I52" s="81"/>
      <c r="J52" s="82"/>
      <c r="K52" s="39"/>
      <c r="L52" s="39"/>
      <c r="N52" s="19" t="s">
        <v>11535</v>
      </c>
      <c r="O52" s="23">
        <v>508705.41</v>
      </c>
      <c r="P52" s="23"/>
      <c r="Q52" s="23">
        <v>634568.99</v>
      </c>
      <c r="R52" s="23"/>
      <c r="S52" s="23"/>
      <c r="T52" s="23">
        <v>108616.11</v>
      </c>
      <c r="U52" s="26">
        <v>9829.65</v>
      </c>
      <c r="V52" s="26"/>
      <c r="W52" s="26">
        <v>6328</v>
      </c>
      <c r="X52" s="26"/>
      <c r="Y52" s="26"/>
      <c r="Z52" s="26">
        <v>2212</v>
      </c>
      <c r="AA52" s="26">
        <v>1</v>
      </c>
      <c r="AB52" s="26"/>
      <c r="AC52" s="26">
        <v>1</v>
      </c>
      <c r="AD52" s="26"/>
      <c r="AE52" s="26"/>
      <c r="AF52" s="26">
        <v>4</v>
      </c>
    </row>
    <row r="53" spans="2:43" x14ac:dyDescent="0.25">
      <c r="B53" s="38"/>
      <c r="C53" s="119" t="str">
        <f>'Services Summary'!C26</f>
        <v>I41SF</v>
      </c>
      <c r="D53" s="86">
        <f t="shared" si="5"/>
        <v>67.750617585351776</v>
      </c>
      <c r="E53" s="159">
        <f t="shared" si="7"/>
        <v>409.43910840932119</v>
      </c>
      <c r="F53" s="79">
        <v>0.75</v>
      </c>
      <c r="G53" s="78">
        <f t="shared" si="4"/>
        <v>0.25</v>
      </c>
      <c r="H53" s="80" t="s">
        <v>12829</v>
      </c>
      <c r="I53" s="81"/>
      <c r="J53" s="82"/>
      <c r="K53" s="39"/>
      <c r="L53" s="39"/>
      <c r="N53" s="19" t="s">
        <v>11558</v>
      </c>
      <c r="O53" s="23"/>
      <c r="P53" s="23">
        <v>700.24</v>
      </c>
      <c r="Q53" s="23">
        <v>3618.9</v>
      </c>
      <c r="R53" s="23"/>
      <c r="S53" s="23"/>
      <c r="T53" s="23"/>
      <c r="U53" s="26"/>
      <c r="V53" s="26">
        <v>6</v>
      </c>
      <c r="W53" s="26">
        <v>10</v>
      </c>
      <c r="X53" s="26"/>
      <c r="Y53" s="26"/>
      <c r="Z53" s="26"/>
      <c r="AA53" s="26"/>
      <c r="AB53" s="26">
        <v>1</v>
      </c>
      <c r="AC53" s="26">
        <v>1</v>
      </c>
      <c r="AD53" s="26"/>
      <c r="AE53" s="26"/>
      <c r="AF53" s="26"/>
    </row>
    <row r="54" spans="2:43" x14ac:dyDescent="0.25">
      <c r="B54" s="38"/>
      <c r="C54" s="119" t="str">
        <f>'Services Summary'!C27</f>
        <v>I42SF</v>
      </c>
      <c r="D54" s="86">
        <f t="shared" si="5"/>
        <v>53.531917990479286</v>
      </c>
      <c r="E54" s="159">
        <f t="shared" si="7"/>
        <v>409.43910840932119</v>
      </c>
      <c r="F54" s="79">
        <v>0.75</v>
      </c>
      <c r="G54" s="78">
        <f t="shared" si="4"/>
        <v>0.25</v>
      </c>
      <c r="H54" s="80" t="s">
        <v>12829</v>
      </c>
      <c r="I54" s="81"/>
      <c r="J54" s="82"/>
      <c r="K54" s="39"/>
      <c r="L54" s="39"/>
      <c r="N54" s="19" t="s">
        <v>11566</v>
      </c>
      <c r="O54" s="23"/>
      <c r="P54" s="23">
        <v>32364.559999999998</v>
      </c>
      <c r="Q54" s="23"/>
      <c r="R54" s="23"/>
      <c r="S54" s="23"/>
      <c r="T54" s="23"/>
      <c r="U54" s="26"/>
      <c r="V54" s="26">
        <v>108</v>
      </c>
      <c r="W54" s="26"/>
      <c r="X54" s="26"/>
      <c r="Y54" s="26"/>
      <c r="Z54" s="26"/>
      <c r="AA54" s="26"/>
      <c r="AB54" s="26">
        <v>2</v>
      </c>
      <c r="AC54" s="26"/>
      <c r="AD54" s="26"/>
      <c r="AE54" s="26"/>
      <c r="AF54" s="26"/>
    </row>
    <row r="55" spans="2:43" x14ac:dyDescent="0.25">
      <c r="B55" s="38"/>
      <c r="C55" s="119" t="str">
        <f>'Services Summary'!C28</f>
        <v>I42SI</v>
      </c>
      <c r="D55" s="86">
        <f t="shared" si="5"/>
        <v>46.14</v>
      </c>
      <c r="E55" s="159">
        <f t="shared" si="7"/>
        <v>409.43910840932119</v>
      </c>
      <c r="F55" s="79">
        <v>0.75</v>
      </c>
      <c r="G55" s="78">
        <f t="shared" si="4"/>
        <v>0.25</v>
      </c>
      <c r="H55" s="80" t="s">
        <v>12829</v>
      </c>
      <c r="I55" s="81"/>
      <c r="J55" s="82"/>
      <c r="K55" s="39"/>
      <c r="L55" s="39"/>
      <c r="N55" s="19" t="s">
        <v>12723</v>
      </c>
      <c r="O55" s="23">
        <v>578910.75</v>
      </c>
      <c r="P55" s="23">
        <v>91266.16</v>
      </c>
      <c r="Q55" s="23">
        <v>839755.87</v>
      </c>
      <c r="R55" s="23">
        <v>161097.36999999997</v>
      </c>
      <c r="S55" s="23">
        <v>214817.39</v>
      </c>
      <c r="T55" s="23">
        <v>297465.43999999994</v>
      </c>
      <c r="U55" s="26">
        <v>15529.65</v>
      </c>
      <c r="V55" s="26">
        <v>4378</v>
      </c>
      <c r="W55" s="26">
        <v>15501</v>
      </c>
      <c r="X55" s="26">
        <v>4720</v>
      </c>
      <c r="Y55" s="26">
        <v>15835</v>
      </c>
      <c r="Z55" s="26">
        <v>11018</v>
      </c>
      <c r="AA55" s="26">
        <v>11</v>
      </c>
      <c r="AB55" s="26">
        <v>12</v>
      </c>
      <c r="AC55" s="26">
        <v>19</v>
      </c>
      <c r="AD55" s="26">
        <v>13</v>
      </c>
      <c r="AE55" s="26">
        <v>24</v>
      </c>
      <c r="AF55" s="26">
        <v>18</v>
      </c>
    </row>
    <row r="56" spans="2:43" x14ac:dyDescent="0.25">
      <c r="B56" s="38"/>
      <c r="C56" s="119" t="str">
        <f>'Services Summary'!C29</f>
        <v>I42TF</v>
      </c>
      <c r="D56" s="86">
        <f t="shared" si="5"/>
        <v>58.269860357630812</v>
      </c>
      <c r="E56" s="159">
        <f t="shared" si="7"/>
        <v>409.43910840932119</v>
      </c>
      <c r="F56" s="79">
        <v>0.75</v>
      </c>
      <c r="G56" s="78">
        <f t="shared" si="4"/>
        <v>0.25</v>
      </c>
      <c r="H56" s="80" t="s">
        <v>12829</v>
      </c>
      <c r="I56" s="81"/>
      <c r="J56" s="82"/>
      <c r="K56" s="39"/>
      <c r="L56" s="39"/>
    </row>
    <row r="57" spans="2:43" x14ac:dyDescent="0.25">
      <c r="B57" s="38" t="s">
        <v>20615</v>
      </c>
      <c r="C57" s="119" t="s">
        <v>15625</v>
      </c>
      <c r="D57" s="86">
        <f t="shared" si="5"/>
        <v>60.707833408126383</v>
      </c>
      <c r="E57" s="159">
        <f t="shared" si="7"/>
        <v>409.43910840932119</v>
      </c>
      <c r="F57" s="79">
        <v>0.75</v>
      </c>
      <c r="G57" s="78">
        <f t="shared" si="4"/>
        <v>0.25</v>
      </c>
      <c r="H57" s="83" t="s">
        <v>12829</v>
      </c>
      <c r="I57" s="84"/>
      <c r="J57" s="85"/>
      <c r="K57" s="39"/>
      <c r="L57" s="39"/>
    </row>
    <row r="58" spans="2:43" x14ac:dyDescent="0.25">
      <c r="D58" s="83"/>
      <c r="E58" s="85"/>
      <c r="F58" s="83"/>
      <c r="G58" s="85"/>
      <c r="K58" s="68"/>
      <c r="L58" s="39"/>
    </row>
    <row r="59" spans="2:43" x14ac:dyDescent="0.25">
      <c r="K59" s="68"/>
      <c r="L59" s="39"/>
    </row>
    <row r="60" spans="2:43" x14ac:dyDescent="0.25">
      <c r="D60" s="27"/>
      <c r="E60" s="173"/>
      <c r="F60" s="39"/>
      <c r="K60" s="68"/>
      <c r="L60" s="39"/>
    </row>
    <row r="61" spans="2:43" x14ac:dyDescent="0.25">
      <c r="D61" s="27"/>
      <c r="E61" s="27"/>
      <c r="K61" s="68"/>
      <c r="L61" s="39"/>
    </row>
    <row r="62" spans="2:43" x14ac:dyDescent="0.25">
      <c r="D62" s="27"/>
      <c r="E62" s="27"/>
      <c r="K62" s="39"/>
      <c r="L62" s="39"/>
      <c r="O62" s="4">
        <v>2014</v>
      </c>
      <c r="P62" s="4">
        <v>2015</v>
      </c>
      <c r="Q62" s="4">
        <v>2016</v>
      </c>
      <c r="R62" s="4">
        <v>2017</v>
      </c>
      <c r="S62" s="4">
        <v>2018</v>
      </c>
      <c r="T62" s="119">
        <v>2019</v>
      </c>
      <c r="V62" s="4">
        <v>2014</v>
      </c>
      <c r="W62" s="4">
        <v>2015</v>
      </c>
      <c r="X62" s="4">
        <v>2016</v>
      </c>
      <c r="Y62" s="4">
        <v>2017</v>
      </c>
      <c r="Z62" s="4">
        <v>2018</v>
      </c>
      <c r="AA62" s="119">
        <v>2019</v>
      </c>
      <c r="AC62" s="119" t="s">
        <v>15819</v>
      </c>
      <c r="AK62" s="4"/>
      <c r="AL62" s="4"/>
      <c r="AM62" s="4"/>
      <c r="AN62" s="4"/>
      <c r="AO62" s="4"/>
      <c r="AP62" s="119"/>
      <c r="AQ62" s="119"/>
    </row>
    <row r="63" spans="2:43" x14ac:dyDescent="0.25">
      <c r="D63" s="27"/>
      <c r="E63" s="27"/>
      <c r="K63" s="39"/>
      <c r="L63" s="39"/>
      <c r="N63" s="37" t="s">
        <v>11533</v>
      </c>
      <c r="O63" s="35">
        <f>O49*'IHS PP Const. Cost Table A20'!G$36</f>
        <v>0</v>
      </c>
      <c r="P63" s="35">
        <f>P49*'IHS PP Const. Cost Table A20'!H$36</f>
        <v>0</v>
      </c>
      <c r="Q63" s="35">
        <f>Q49*'IHS PP Const. Cost Table A20'!I$36</f>
        <v>961.7106802258412</v>
      </c>
      <c r="R63" s="35">
        <f>R49*'IHS PP Const. Cost Table A20'!J$36</f>
        <v>0</v>
      </c>
      <c r="S63" s="35">
        <f>S49*'IHS PP Const. Cost Table A20'!K$36</f>
        <v>0</v>
      </c>
      <c r="T63" s="35">
        <f>T49*'IHS PP Const. Cost Table A20'!L$36</f>
        <v>0</v>
      </c>
      <c r="U63" s="37" t="s">
        <v>11533</v>
      </c>
      <c r="V63" s="34" t="str">
        <f>IF(ISERROR(O63/U49),"",(O63/U49))</f>
        <v/>
      </c>
      <c r="W63" s="34" t="str">
        <f t="shared" ref="W63:AA63" si="8">IF(ISERROR(P63/V49),"",(P63/V49))</f>
        <v/>
      </c>
      <c r="X63" s="34">
        <f t="shared" si="8"/>
        <v>7.8828744280806653</v>
      </c>
      <c r="Y63" s="34" t="str">
        <f t="shared" si="8"/>
        <v/>
      </c>
      <c r="Z63" s="34" t="str">
        <f t="shared" si="8"/>
        <v/>
      </c>
      <c r="AA63" s="34" t="str">
        <f t="shared" si="8"/>
        <v/>
      </c>
      <c r="AC63" s="22">
        <f t="shared" ref="AC63:AC68" si="9">MEDIAN(W63:AA63)</f>
        <v>7.8828744280806653</v>
      </c>
      <c r="AD63" s="45">
        <f t="shared" ref="AD63:AD68" si="10">MEDIAN(V49:Z49)</f>
        <v>122</v>
      </c>
      <c r="AL63" s="34"/>
      <c r="AM63" s="34"/>
      <c r="AN63" s="34"/>
      <c r="AO63" s="34"/>
      <c r="AP63" s="34"/>
      <c r="AQ63" s="22"/>
    </row>
    <row r="64" spans="2:43" x14ac:dyDescent="0.25">
      <c r="D64" s="27"/>
      <c r="E64" s="27"/>
      <c r="K64" s="39"/>
      <c r="L64" s="39"/>
      <c r="N64" s="37" t="s">
        <v>11529</v>
      </c>
      <c r="O64" s="35">
        <f>O50*'IHS PP Const. Cost Table A20'!G$36</f>
        <v>55781.091833410457</v>
      </c>
      <c r="P64" s="35">
        <f>P50*'IHS PP Const. Cost Table A20'!H$36</f>
        <v>16622.532227249543</v>
      </c>
      <c r="Q64" s="35">
        <f>Q50*'IHS PP Const. Cost Table A20'!I$36</f>
        <v>167316.99445646541</v>
      </c>
      <c r="R64" s="35">
        <f>R50*'IHS PP Const. Cost Table A20'!J$36</f>
        <v>165076.65323052416</v>
      </c>
      <c r="S64" s="35">
        <f>S50*'IHS PP Const. Cost Table A20'!K$36</f>
        <v>113225.70286426673</v>
      </c>
      <c r="T64" s="35">
        <f>T50*'IHS PP Const. Cost Table A20'!L$36</f>
        <v>148526.37286571186</v>
      </c>
      <c r="U64" s="37" t="s">
        <v>11529</v>
      </c>
      <c r="V64" s="34">
        <f t="shared" ref="V64:V68" si="11">IF(ISERROR(O64/U50),"",(O64/U50))</f>
        <v>11.365340634354208</v>
      </c>
      <c r="W64" s="34">
        <f t="shared" ref="W64:W68" si="12">IF(ISERROR(P64/V50),"",(P64/V50))</f>
        <v>9.255307476196851</v>
      </c>
      <c r="X64" s="34">
        <f t="shared" ref="X64:X68" si="13">IF(ISERROR(Q64/W50),"",(Q64/W50))</f>
        <v>30.711636280555325</v>
      </c>
      <c r="Y64" s="34">
        <f t="shared" ref="Y64:Y68" si="14">IF(ISERROR(R64/X50),"",(R64/X50))</f>
        <v>40.659274194710385</v>
      </c>
      <c r="Z64" s="34">
        <f t="shared" ref="Z64:Z68" si="15">IF(ISERROR(S64/Y50),"",(S64/Y50))</f>
        <v>12.993539461127694</v>
      </c>
      <c r="AA64" s="34">
        <f t="shared" ref="AA64:AA68" si="16">IF(ISERROR(T64/Z50),"",(T64/Z50))</f>
        <v>29.054454785937374</v>
      </c>
      <c r="AC64" s="22">
        <f t="shared" si="9"/>
        <v>29.054454785937374</v>
      </c>
      <c r="AD64" s="45">
        <f t="shared" si="10"/>
        <v>5112</v>
      </c>
      <c r="AL64" s="34"/>
      <c r="AM64" s="34"/>
      <c r="AN64" s="34"/>
      <c r="AO64" s="34"/>
      <c r="AP64" s="34"/>
      <c r="AQ64" s="22"/>
    </row>
    <row r="65" spans="3:43" x14ac:dyDescent="0.25">
      <c r="C65" s="4"/>
      <c r="D65" s="27"/>
      <c r="E65" s="27"/>
      <c r="F65" s="7"/>
      <c r="K65" s="39"/>
      <c r="L65" s="39"/>
      <c r="N65" s="37" t="s">
        <v>11551</v>
      </c>
      <c r="O65" s="35">
        <f>O51*'IHS PP Const. Cost Table A20'!G$36</f>
        <v>23202.61212342434</v>
      </c>
      <c r="P65" s="35">
        <f>P51*'IHS PP Const. Cost Table A20'!H$36</f>
        <v>47812.628083715848</v>
      </c>
      <c r="Q65" s="35">
        <f>Q51*'IHS PP Const. Cost Table A20'!I$36</f>
        <v>51403.845103615145</v>
      </c>
      <c r="R65" s="35">
        <f>R51*'IHS PP Const. Cost Table A20'!J$36</f>
        <v>7422.5107122150666</v>
      </c>
      <c r="S65" s="35">
        <f>S51*'IHS PP Const. Cost Table A20'!K$36</f>
        <v>111475.5909403516</v>
      </c>
      <c r="T65" s="35">
        <f>T51*'IHS PP Const. Cost Table A20'!L$36</f>
        <v>44760.494819868851</v>
      </c>
      <c r="U65" s="37" t="s">
        <v>11551</v>
      </c>
      <c r="V65" s="34">
        <f t="shared" si="11"/>
        <v>29.296227428566088</v>
      </c>
      <c r="W65" s="34">
        <f t="shared" si="12"/>
        <v>19.373025965849209</v>
      </c>
      <c r="X65" s="34">
        <f t="shared" si="13"/>
        <v>14.306664376180112</v>
      </c>
      <c r="Y65" s="34">
        <f t="shared" si="14"/>
        <v>11.24622835184101</v>
      </c>
      <c r="Z65" s="34">
        <f t="shared" si="15"/>
        <v>15.654485457148096</v>
      </c>
      <c r="AA65" s="34">
        <f t="shared" si="16"/>
        <v>12.117080351886532</v>
      </c>
      <c r="AC65" s="22">
        <f t="shared" si="9"/>
        <v>14.306664376180112</v>
      </c>
      <c r="AD65" s="45">
        <f t="shared" si="10"/>
        <v>3593</v>
      </c>
      <c r="AL65" s="34"/>
      <c r="AM65" s="34"/>
      <c r="AN65" s="34"/>
      <c r="AO65" s="34"/>
      <c r="AQ65" s="22"/>
    </row>
    <row r="66" spans="3:43" x14ac:dyDescent="0.25">
      <c r="D66" s="27"/>
      <c r="E66" s="27"/>
      <c r="G66" s="7"/>
      <c r="N66" s="37" t="s">
        <v>11535</v>
      </c>
      <c r="O66" s="35">
        <f>O52*'IHS PP Const. Cost Table A20'!G$36</f>
        <v>572313.12468083296</v>
      </c>
      <c r="P66" s="35">
        <f>P52*'IHS PP Const. Cost Table A20'!H$36</f>
        <v>0</v>
      </c>
      <c r="Q66" s="35">
        <f>Q52*'IHS PP Const. Cost Table A20'!I$36</f>
        <v>691596.62177800003</v>
      </c>
      <c r="R66" s="35">
        <f>R52*'IHS PP Const. Cost Table A20'!J$36</f>
        <v>0</v>
      </c>
      <c r="S66" s="35">
        <f>S52*'IHS PP Const. Cost Table A20'!K$36</f>
        <v>0</v>
      </c>
      <c r="T66" s="35">
        <f>T52*'IHS PP Const. Cost Table A20'!L$36</f>
        <v>111168.34612064806</v>
      </c>
      <c r="U66" s="37" t="s">
        <v>11535</v>
      </c>
      <c r="V66" s="34">
        <f t="shared" si="11"/>
        <v>58.223143721376957</v>
      </c>
      <c r="W66" s="34" t="str">
        <f t="shared" si="12"/>
        <v/>
      </c>
      <c r="X66" s="34">
        <f t="shared" si="13"/>
        <v>109.29150154519596</v>
      </c>
      <c r="Y66" s="34" t="str">
        <f t="shared" si="14"/>
        <v/>
      </c>
      <c r="Z66" s="34" t="str">
        <f t="shared" si="15"/>
        <v/>
      </c>
      <c r="AA66" s="34">
        <f t="shared" si="16"/>
        <v>50.256937667562411</v>
      </c>
      <c r="AC66" s="22">
        <f t="shared" si="9"/>
        <v>79.774219606379177</v>
      </c>
      <c r="AD66" s="45">
        <f t="shared" si="10"/>
        <v>4270</v>
      </c>
      <c r="AL66" s="36"/>
      <c r="AM66" s="36"/>
      <c r="AN66" s="36"/>
      <c r="AO66" s="36"/>
      <c r="AQ66" s="36"/>
    </row>
    <row r="67" spans="3:43" x14ac:dyDescent="0.25">
      <c r="D67" s="27"/>
      <c r="E67" s="27"/>
      <c r="N67" s="37" t="s">
        <v>11558</v>
      </c>
      <c r="O67" s="35">
        <f>O53*'IHS PP Const. Cost Table A20'!G$36</f>
        <v>0</v>
      </c>
      <c r="P67" s="35">
        <f>P53*'IHS PP Const. Cost Table A20'!H$36</f>
        <v>775.24093347905284</v>
      </c>
      <c r="Q67" s="35">
        <f>Q53*'IHS PP Const. Cost Table A20'!I$36</f>
        <v>3944.1243647162851</v>
      </c>
      <c r="R67" s="35">
        <f>R53*'IHS PP Const. Cost Table A20'!J$36</f>
        <v>0</v>
      </c>
      <c r="S67" s="35">
        <f>S53*'IHS PP Const. Cost Table A20'!K$36</f>
        <v>0</v>
      </c>
      <c r="T67" s="35">
        <f>T53*'IHS PP Const. Cost Table A20'!L$36</f>
        <v>0</v>
      </c>
      <c r="U67" s="37" t="s">
        <v>11558</v>
      </c>
      <c r="V67" s="34" t="str">
        <f t="shared" si="11"/>
        <v/>
      </c>
      <c r="W67" s="34">
        <f t="shared" si="12"/>
        <v>129.20682224650881</v>
      </c>
      <c r="X67" s="34">
        <f t="shared" si="13"/>
        <v>394.4124364716285</v>
      </c>
      <c r="Y67" s="34" t="str">
        <f t="shared" si="14"/>
        <v/>
      </c>
      <c r="Z67" s="34" t="str">
        <f t="shared" si="15"/>
        <v/>
      </c>
      <c r="AA67" s="34" t="str">
        <f t="shared" si="16"/>
        <v/>
      </c>
      <c r="AC67" s="22">
        <f t="shared" si="9"/>
        <v>261.80962935906865</v>
      </c>
      <c r="AD67" s="45">
        <f t="shared" si="10"/>
        <v>8</v>
      </c>
      <c r="AL67" s="36"/>
      <c r="AM67" s="36"/>
      <c r="AN67" s="36"/>
      <c r="AO67" s="36"/>
      <c r="AQ67" s="36"/>
    </row>
    <row r="68" spans="3:43" x14ac:dyDescent="0.25">
      <c r="C68" s="4"/>
      <c r="D68" s="27"/>
      <c r="E68" s="27"/>
      <c r="G68" s="7"/>
      <c r="N68" s="37" t="s">
        <v>11566</v>
      </c>
      <c r="O68" s="35">
        <f>O54*'IHS PP Const. Cost Table A20'!G$36</f>
        <v>0</v>
      </c>
      <c r="P68" s="35">
        <f>P54*'IHS PP Const. Cost Table A20'!H$36</f>
        <v>35831.0460785428</v>
      </c>
      <c r="Q68" s="35">
        <f>Q54*'IHS PP Const. Cost Table A20'!I$36</f>
        <v>0</v>
      </c>
      <c r="R68" s="35">
        <f>R54*'IHS PP Const. Cost Table A20'!J$36</f>
        <v>0</v>
      </c>
      <c r="S68" s="35">
        <f>S54*'IHS PP Const. Cost Table A20'!K$36</f>
        <v>0</v>
      </c>
      <c r="T68" s="35">
        <f>T54*'IHS PP Const. Cost Table A20'!L$36</f>
        <v>0</v>
      </c>
      <c r="U68" s="37" t="s">
        <v>11566</v>
      </c>
      <c r="V68" s="34" t="str">
        <f t="shared" si="11"/>
        <v/>
      </c>
      <c r="W68" s="34">
        <f t="shared" si="12"/>
        <v>331.76894517169262</v>
      </c>
      <c r="X68" s="34" t="str">
        <f t="shared" si="13"/>
        <v/>
      </c>
      <c r="Y68" s="34" t="str">
        <f t="shared" si="14"/>
        <v/>
      </c>
      <c r="Z68" s="34" t="str">
        <f t="shared" si="15"/>
        <v/>
      </c>
      <c r="AA68" s="34" t="str">
        <f t="shared" si="16"/>
        <v/>
      </c>
      <c r="AC68" s="22">
        <f t="shared" si="9"/>
        <v>331.76894517169262</v>
      </c>
      <c r="AD68" s="45">
        <f t="shared" si="10"/>
        <v>108</v>
      </c>
      <c r="AJ68" s="36"/>
      <c r="AL68" s="36"/>
      <c r="AM68" s="36"/>
      <c r="AN68" s="36"/>
      <c r="AO68" s="36"/>
      <c r="AQ68" s="36"/>
    </row>
    <row r="69" spans="3:43" x14ac:dyDescent="0.25">
      <c r="C69" s="4"/>
      <c r="D69" s="27"/>
      <c r="E69" s="27"/>
      <c r="G69" s="7"/>
      <c r="N69" s="37"/>
      <c r="O69" s="35"/>
      <c r="P69" s="35"/>
      <c r="Q69" s="35"/>
      <c r="R69" s="35"/>
      <c r="S69" s="35"/>
      <c r="U69" s="37"/>
      <c r="V69" s="34"/>
      <c r="W69" s="34"/>
      <c r="X69" s="34"/>
      <c r="Y69" s="34"/>
      <c r="Z69" s="34"/>
      <c r="AE69" s="22"/>
      <c r="AK69" s="36"/>
      <c r="AL69" s="36"/>
      <c r="AM69" s="36"/>
      <c r="AN69" s="36"/>
      <c r="AO69" s="36"/>
      <c r="AQ69" s="36"/>
    </row>
    <row r="70" spans="3:43" x14ac:dyDescent="0.25">
      <c r="C70" s="4"/>
      <c r="D70" s="27"/>
      <c r="E70" s="27"/>
      <c r="G70" s="7"/>
      <c r="N70" s="37"/>
      <c r="O70" s="35"/>
      <c r="P70" s="35"/>
      <c r="Q70" s="35"/>
      <c r="R70" s="35"/>
      <c r="S70" s="35"/>
      <c r="U70" s="37"/>
      <c r="V70" s="34"/>
      <c r="W70" s="34"/>
      <c r="X70" s="34"/>
      <c r="Y70" s="34"/>
      <c r="Z70" s="34"/>
      <c r="AA70" s="22"/>
    </row>
    <row r="71" spans="3:43" x14ac:dyDescent="0.25">
      <c r="C71" s="4"/>
      <c r="D71" s="27"/>
      <c r="E71" s="27"/>
      <c r="G71" s="7"/>
      <c r="N71" s="37"/>
      <c r="O71" s="35"/>
      <c r="P71" s="35"/>
      <c r="Q71" s="35"/>
      <c r="R71" s="35"/>
      <c r="S71" s="35"/>
      <c r="U71" s="34"/>
      <c r="V71" s="34"/>
      <c r="W71" s="34"/>
      <c r="X71" s="34"/>
      <c r="Y71" s="34"/>
      <c r="Z71" s="22"/>
      <c r="AA71" s="179"/>
      <c r="AB71" s="38"/>
      <c r="AC71" s="4"/>
      <c r="AD71" s="119" t="s">
        <v>15844</v>
      </c>
      <c r="AF71" s="136"/>
      <c r="AG71" s="136"/>
      <c r="AH71" s="136"/>
      <c r="AI71" s="136"/>
      <c r="AJ71" s="136"/>
    </row>
    <row r="72" spans="3:43" x14ac:dyDescent="0.25">
      <c r="C72" s="4"/>
      <c r="D72" s="27"/>
      <c r="E72" s="27"/>
      <c r="G72" s="7"/>
      <c r="N72" s="37"/>
      <c r="O72" s="35"/>
      <c r="P72" s="35"/>
      <c r="Q72" s="35"/>
      <c r="S72" s="35"/>
      <c r="U72" s="238" t="s">
        <v>12827</v>
      </c>
      <c r="V72" s="239"/>
      <c r="W72" s="238" t="s">
        <v>12828</v>
      </c>
      <c r="X72" s="239"/>
      <c r="AA72" s="136"/>
      <c r="AB72" s="38" t="s">
        <v>12827</v>
      </c>
      <c r="AC72" s="4" t="s">
        <v>12833</v>
      </c>
      <c r="AD72" s="34">
        <f>(AC63*(AD63/SUM($AD$63:$AD$64))+(AC64*AD64/(SUM($AD$63:$AD$64))))</f>
        <v>28.560963612139414</v>
      </c>
      <c r="AF72" s="136"/>
      <c r="AG72" s="136"/>
      <c r="AH72" s="136"/>
      <c r="AI72" s="136"/>
      <c r="AJ72" s="136"/>
    </row>
    <row r="73" spans="3:43" x14ac:dyDescent="0.25">
      <c r="C73" s="4"/>
      <c r="D73" s="27"/>
      <c r="E73" s="27"/>
      <c r="N73" s="129"/>
      <c r="O73" s="174"/>
      <c r="P73" s="174"/>
      <c r="Q73" s="174"/>
      <c r="S73" s="35"/>
      <c r="U73" s="69" t="s">
        <v>12833</v>
      </c>
      <c r="V73" s="70" t="s">
        <v>12834</v>
      </c>
      <c r="W73" s="69" t="s">
        <v>12833</v>
      </c>
      <c r="X73" s="70" t="s">
        <v>12834</v>
      </c>
      <c r="Y73" s="119" t="s">
        <v>12836</v>
      </c>
      <c r="Z73" s="67"/>
      <c r="AA73" s="136"/>
      <c r="AB73" s="38" t="s">
        <v>12827</v>
      </c>
      <c r="AC73" s="4" t="s">
        <v>12834</v>
      </c>
      <c r="AD73" s="34">
        <f>(AC65*(AD65/SUM($AD$65:$AD$66))+(AC66*AD66/(SUM($AD$65:$AD$66))))</f>
        <v>49.858802342980312</v>
      </c>
      <c r="AF73" s="136"/>
      <c r="AG73" s="136"/>
      <c r="AH73" s="136"/>
      <c r="AI73" s="136"/>
      <c r="AJ73" s="136"/>
    </row>
    <row r="74" spans="3:43" x14ac:dyDescent="0.25">
      <c r="C74" s="4"/>
      <c r="D74" s="27"/>
      <c r="E74" s="27"/>
      <c r="N74" s="39"/>
      <c r="O74" s="39"/>
      <c r="P74" s="39"/>
      <c r="Q74" s="39"/>
      <c r="S74" s="35"/>
      <c r="T74" s="33" t="s">
        <v>12692</v>
      </c>
      <c r="U74" s="71">
        <f>'Small Commercial Premises'!AC35</f>
        <v>0.75932549821154827</v>
      </c>
      <c r="V74" s="72">
        <f>'Small Commercial Premises'!AC36</f>
        <v>0.17680122636688808</v>
      </c>
      <c r="W74" s="71">
        <f>'Small Commercial Premises'!AC37</f>
        <v>5.2120592743995914E-2</v>
      </c>
      <c r="X74" s="72">
        <f>'Small Commercial Premises'!AC38</f>
        <v>1.1752682677567705E-2</v>
      </c>
      <c r="Y74" s="36">
        <f t="shared" ref="Y74:Y85" si="17">SUMPRODUCT(U74:X74,$U$87:$X$87)</f>
        <v>44.244255621278278</v>
      </c>
      <c r="AA74" s="136"/>
      <c r="AB74" s="38" t="s">
        <v>12828</v>
      </c>
      <c r="AC74" s="4" t="s">
        <v>12833</v>
      </c>
      <c r="AD74" s="34">
        <f>((AC67*(AD67/SUM($AD$67)*0.75)+(AC63*(AD63/SUM($AD$63:$AD$64))+(AC64*AD64/(SUM($AD$63:$AD$64)))*0.25)))</f>
        <v>203.63527014628923</v>
      </c>
      <c r="AE74" s="64" t="s">
        <v>15845</v>
      </c>
      <c r="AF74" s="136"/>
      <c r="AG74" s="137"/>
      <c r="AH74" s="137"/>
      <c r="AI74" s="136"/>
      <c r="AJ74" s="136"/>
    </row>
    <row r="75" spans="3:43" x14ac:dyDescent="0.25">
      <c r="C75" s="4"/>
      <c r="D75" s="27"/>
      <c r="E75" s="27"/>
      <c r="N75" s="39"/>
      <c r="O75" s="39"/>
      <c r="P75" s="39"/>
      <c r="Q75" s="39"/>
      <c r="S75" s="35"/>
      <c r="T75" s="33" t="s">
        <v>15576</v>
      </c>
      <c r="U75" s="71">
        <f>HLOOKUP($T75,'PremiseRateSch WA'!$AI$93:$AS$97,2,FALSE)</f>
        <v>0.42595108695652173</v>
      </c>
      <c r="V75" s="72">
        <f>HLOOKUP($T75,'PremiseRateSch WA'!$AI$93:$AS$97,3,FALSE)</f>
        <v>0.21331521739130435</v>
      </c>
      <c r="W75" s="71">
        <f>HLOOKUP($T75,'PremiseRateSch WA'!$AI$93:$AS$97,4,FALSE)</f>
        <v>0.18410326086956522</v>
      </c>
      <c r="X75" s="72">
        <f>HLOOKUP($T75,'PremiseRateSch WA'!$AI$93:$AS$97,5,FALSE)</f>
        <v>0.1766304347826087</v>
      </c>
      <c r="Y75" s="36">
        <f t="shared" si="17"/>
        <v>107.30917966009034</v>
      </c>
      <c r="AA75" s="131"/>
      <c r="AB75" s="38" t="s">
        <v>12828</v>
      </c>
      <c r="AC75" s="4" t="s">
        <v>12834</v>
      </c>
      <c r="AD75" s="34">
        <f>((AC68*(AD68/SUM($AD$68)*0.75)+(AC65*(AD65/SUM($AD$65:$AD$66))+(AC66*AD66/(SUM($AD$65:$AD$66)))*0.25)))</f>
        <v>266.19448511346678</v>
      </c>
      <c r="AE75" s="64" t="s">
        <v>15845</v>
      </c>
      <c r="AF75" s="181"/>
      <c r="AG75" s="157"/>
      <c r="AH75" s="135"/>
      <c r="AI75" s="182"/>
      <c r="AJ75" s="136"/>
    </row>
    <row r="76" spans="3:43" x14ac:dyDescent="0.25">
      <c r="C76" s="4"/>
      <c r="N76" s="129"/>
      <c r="O76" s="129"/>
      <c r="P76" s="129"/>
      <c r="Q76" s="175"/>
      <c r="S76" s="36"/>
      <c r="T76" s="33" t="s">
        <v>15594</v>
      </c>
      <c r="U76" s="71">
        <f>HLOOKUP($T76,'PremiseRateSch WA'!$AI$93:$AS$97,2,FALSE)</f>
        <v>0.56657608695652173</v>
      </c>
      <c r="V76" s="72">
        <f>HLOOKUP($T76,'PremiseRateSch WA'!$AI$93:$AS$97,3,FALSE)</f>
        <v>0.24456521739130435</v>
      </c>
      <c r="W76" s="71">
        <f>HLOOKUP($T76,'PremiseRateSch WA'!$AI$93:$AS$97,4,FALSE)</f>
        <v>4.3478260869565216E-2</v>
      </c>
      <c r="X76" s="72">
        <f>HLOOKUP($T76,'PremiseRateSch WA'!$AI$93:$AS$97,5,FALSE)</f>
        <v>0.1453804347826087</v>
      </c>
      <c r="Y76" s="36">
        <f t="shared" si="17"/>
        <v>75.92886521714783</v>
      </c>
      <c r="AA76" s="183"/>
      <c r="AF76" s="136"/>
      <c r="AG76" s="157"/>
      <c r="AH76" s="135"/>
      <c r="AI76" s="182"/>
      <c r="AJ76" s="136"/>
    </row>
    <row r="77" spans="3:43" x14ac:dyDescent="0.25">
      <c r="C77" s="4"/>
      <c r="N77" s="68"/>
      <c r="O77" s="39"/>
      <c r="P77" s="176"/>
      <c r="Q77" s="132"/>
      <c r="T77" s="33" t="s">
        <v>15683</v>
      </c>
      <c r="U77" s="71">
        <f>HLOOKUP($T77,'PremiseRateSch WA'!$AI$93:$AS$97,2,FALSE)</f>
        <v>0.24782608695652175</v>
      </c>
      <c r="V77" s="72">
        <f>HLOOKUP($T77,'PremiseRateSch WA'!$AI$93:$AS$97,3,FALSE)</f>
        <v>0.35706521739130437</v>
      </c>
      <c r="W77" s="71">
        <f>HLOOKUP($T77,'PremiseRateSch WA'!$AI$93:$AS$97,4,FALSE)</f>
        <v>0.19347826086956524</v>
      </c>
      <c r="X77" s="72">
        <f>HLOOKUP($T77,'PremiseRateSch WA'!$AI$93:$AS$97,5,FALSE)</f>
        <v>0.20163043478260873</v>
      </c>
      <c r="Y77" s="36">
        <f t="shared" si="17"/>
        <v>117.95290363893956</v>
      </c>
      <c r="AA77" s="183"/>
      <c r="AB77" s="180"/>
      <c r="AC77" s="180"/>
      <c r="AD77" s="135"/>
      <c r="AE77" s="157"/>
      <c r="AF77" s="136"/>
      <c r="AG77" s="136"/>
      <c r="AH77" s="136"/>
      <c r="AI77" s="136"/>
      <c r="AJ77" s="136"/>
    </row>
    <row r="78" spans="3:43" x14ac:dyDescent="0.25">
      <c r="C78" s="4"/>
      <c r="N78" s="68"/>
      <c r="O78" s="39"/>
      <c r="P78" s="176"/>
      <c r="Q78" s="132"/>
      <c r="T78" s="33" t="s">
        <v>15685</v>
      </c>
      <c r="U78" s="71">
        <f>HLOOKUP($T78,'PremiseRateSch WA'!$AI$93:$AS$97,2,FALSE)</f>
        <v>9.7826086956521743E-2</v>
      </c>
      <c r="V78" s="72">
        <f>HLOOKUP($T78,'PremiseRateSch WA'!$AI$93:$AS$97,3,FALSE)</f>
        <v>0.80706521739130432</v>
      </c>
      <c r="W78" s="71">
        <f>HLOOKUP($T78,'PremiseRateSch WA'!$AI$93:$AS$97,4,FALSE)</f>
        <v>4.3478260869565216E-2</v>
      </c>
      <c r="X78" s="72">
        <f>HLOOKUP($T78,'PremiseRateSch WA'!$AI$93:$AS$97,5,FALSE)</f>
        <v>5.1630434782608696E-2</v>
      </c>
      <c r="Y78" s="36">
        <f t="shared" si="17"/>
        <v>65.630756862496384</v>
      </c>
      <c r="AA78" s="183"/>
      <c r="AB78" s="180"/>
      <c r="AC78" s="180"/>
      <c r="AD78" s="135"/>
      <c r="AE78" s="157"/>
      <c r="AF78" s="136"/>
      <c r="AG78" s="136"/>
      <c r="AH78" s="136"/>
      <c r="AI78" s="136"/>
      <c r="AJ78" s="136"/>
    </row>
    <row r="79" spans="3:43" x14ac:dyDescent="0.25">
      <c r="C79" s="4"/>
      <c r="N79" s="68"/>
      <c r="O79" s="177"/>
      <c r="P79" s="177"/>
      <c r="Q79" s="132"/>
      <c r="T79" s="33" t="s">
        <v>15564</v>
      </c>
      <c r="U79" s="71">
        <f>HLOOKUP($T79,'PremiseRateSch WA'!$AI$93:$AS$97,2,FALSE)</f>
        <v>0.47282608695652173</v>
      </c>
      <c r="V79" s="72">
        <f>HLOOKUP($T79,'PremiseRateSch WA'!$AI$93:$AS$97,3,FALSE)</f>
        <v>0.24456521739130435</v>
      </c>
      <c r="W79" s="71">
        <f>HLOOKUP($T79,'PremiseRateSch WA'!$AI$93:$AS$97,4,FALSE)</f>
        <v>4.3478260869565216E-2</v>
      </c>
      <c r="X79" s="72">
        <f>HLOOKUP($T79,'PremiseRateSch WA'!$AI$93:$AS$97,5,FALSE)</f>
        <v>0.2391304347826087</v>
      </c>
      <c r="Y79" s="36">
        <f t="shared" si="17"/>
        <v>98.207007857897253</v>
      </c>
      <c r="AA79" s="183"/>
      <c r="AB79" s="180"/>
      <c r="AC79" s="180"/>
      <c r="AD79" s="135"/>
      <c r="AE79" s="157"/>
      <c r="AF79" s="136"/>
      <c r="AG79" s="136"/>
      <c r="AH79" s="136"/>
      <c r="AI79" s="136"/>
      <c r="AJ79" s="136"/>
    </row>
    <row r="80" spans="3:43" x14ac:dyDescent="0.25">
      <c r="C80" s="4"/>
      <c r="N80" s="68"/>
      <c r="O80" s="178"/>
      <c r="P80" s="178"/>
      <c r="Q80" s="132"/>
      <c r="T80" s="33" t="s">
        <v>15818</v>
      </c>
      <c r="U80" s="71">
        <f>HLOOKUP($T80,'PremiseRateSch WA'!$AI$93:$AS$97,2,FALSE)</f>
        <v>0.37560386473429952</v>
      </c>
      <c r="V80" s="72">
        <f>HLOOKUP($T80,'PremiseRateSch WA'!$AI$93:$AS$97,3,FALSE)</f>
        <v>0.14039855072463767</v>
      </c>
      <c r="W80" s="71">
        <f>HLOOKUP($T80,'PremiseRateSch WA'!$AI$93:$AS$97,4,FALSE)</f>
        <v>0.21014492753623187</v>
      </c>
      <c r="X80" s="72">
        <f>HLOOKUP($T80,'PremiseRateSch WA'!$AI$93:$AS$97,5,FALSE)</f>
        <v>0.27385265700483091</v>
      </c>
      <c r="Y80" s="36">
        <f t="shared" si="17"/>
        <v>133.4186980201446</v>
      </c>
      <c r="AA80" s="183"/>
      <c r="AB80" s="180"/>
      <c r="AC80" s="180"/>
      <c r="AD80" s="135"/>
      <c r="AE80" s="157"/>
      <c r="AF80" s="136"/>
      <c r="AG80" s="136"/>
      <c r="AH80" s="136"/>
      <c r="AI80" s="136"/>
      <c r="AJ80" s="136"/>
    </row>
    <row r="81" spans="3:36" x14ac:dyDescent="0.25">
      <c r="C81" s="4"/>
      <c r="N81" s="177"/>
      <c r="O81" s="177"/>
      <c r="P81" s="132"/>
      <c r="Q81" s="39"/>
      <c r="T81" s="33" t="s">
        <v>15568</v>
      </c>
      <c r="U81" s="71">
        <f>HLOOKUP($T81,'PremiseRateSch WA'!$AI$93:$AS$97,2,FALSE)</f>
        <v>0.23845108695652173</v>
      </c>
      <c r="V81" s="72">
        <f>HLOOKUP($T81,'PremiseRateSch WA'!$AI$93:$AS$97,3,FALSE)</f>
        <v>0.19769021739130435</v>
      </c>
      <c r="W81" s="71">
        <f>HLOOKUP($T81,'PremiseRateSch WA'!$AI$93:$AS$97,4,FALSE)</f>
        <v>0.23097826086956522</v>
      </c>
      <c r="X81" s="72">
        <f>HLOOKUP($T81,'PremiseRateSch WA'!$AI$93:$AS$97,5,FALSE)</f>
        <v>0.3328804347826087</v>
      </c>
      <c r="Y81" s="36">
        <f t="shared" si="17"/>
        <v>152.31324678329162</v>
      </c>
      <c r="AA81" s="183"/>
      <c r="AB81" s="180"/>
      <c r="AC81" s="180"/>
      <c r="AD81" s="135"/>
      <c r="AE81" s="157"/>
      <c r="AF81" s="136"/>
      <c r="AG81" s="136"/>
      <c r="AH81" s="136"/>
      <c r="AI81" s="136"/>
      <c r="AJ81" s="136"/>
    </row>
    <row r="82" spans="3:36" x14ac:dyDescent="0.25">
      <c r="C82" s="4"/>
      <c r="N82" s="177"/>
      <c r="O82" s="39"/>
      <c r="P82" s="39"/>
      <c r="Q82" s="39"/>
      <c r="T82" s="33" t="s">
        <v>15559</v>
      </c>
      <c r="U82" s="71">
        <f>HLOOKUP($T82,'PremiseRateSch WA'!$AI$93:$AS$97,2,FALSE)</f>
        <v>0.32282608695652171</v>
      </c>
      <c r="V82" s="72">
        <f>HLOOKUP($T82,'PremiseRateSch WA'!$AI$93:$AS$97,3,FALSE)</f>
        <v>0.35706521739130437</v>
      </c>
      <c r="W82" s="71">
        <f>HLOOKUP($T82,'PremiseRateSch WA'!$AI$93:$AS$97,4,FALSE)</f>
        <v>0.26847826086956517</v>
      </c>
      <c r="X82" s="72">
        <f>HLOOKUP($T82,'PremiseRateSch WA'!$AI$93:$AS$97,5,FALSE)</f>
        <v>5.1630434782608696E-2</v>
      </c>
      <c r="Y82" s="36">
        <f t="shared" si="17"/>
        <v>95.438448403801672</v>
      </c>
      <c r="AA82" s="183"/>
      <c r="AB82" s="180"/>
      <c r="AC82" s="180"/>
      <c r="AD82" s="135"/>
      <c r="AE82" s="157"/>
      <c r="AF82" s="136"/>
      <c r="AG82" s="136"/>
      <c r="AH82" s="136"/>
      <c r="AI82" s="136"/>
      <c r="AJ82" s="136"/>
    </row>
    <row r="83" spans="3:36" x14ac:dyDescent="0.25">
      <c r="C83" s="4"/>
      <c r="N83" s="129"/>
      <c r="O83" s="177"/>
      <c r="P83" s="2" t="s">
        <v>15859</v>
      </c>
      <c r="Q83" s="122" t="s">
        <v>12833</v>
      </c>
      <c r="R83" s="123" t="s">
        <v>12834</v>
      </c>
      <c r="T83" s="33" t="s">
        <v>15580</v>
      </c>
      <c r="U83" s="71">
        <f>HLOOKUP($T83,'PremiseRateSch WA'!$AI$93:$AS$97,2,FALSE)</f>
        <v>0.47282608695652173</v>
      </c>
      <c r="V83" s="72">
        <f>HLOOKUP($T83,'PremiseRateSch WA'!$AI$93:$AS$97,3,FALSE)</f>
        <v>0.43206521739130432</v>
      </c>
      <c r="W83" s="71">
        <f>HLOOKUP($T83,'PremiseRateSch WA'!$AI$93:$AS$97,4,FALSE)</f>
        <v>4.3478260869565216E-2</v>
      </c>
      <c r="X83" s="72">
        <f>HLOOKUP($T83,'PremiseRateSch WA'!$AI$93:$AS$97,5,FALSE)</f>
        <v>5.1630434782608696E-2</v>
      </c>
      <c r="Y83" s="36">
        <f t="shared" si="17"/>
        <v>57.644067338431043</v>
      </c>
      <c r="AA83" s="183"/>
      <c r="AB83" s="180"/>
      <c r="AC83" s="180"/>
      <c r="AD83" s="135"/>
      <c r="AE83" s="157"/>
      <c r="AF83" s="136"/>
      <c r="AG83" s="136"/>
      <c r="AH83" s="136"/>
      <c r="AI83" s="136"/>
      <c r="AJ83" s="136"/>
    </row>
    <row r="84" spans="3:36" x14ac:dyDescent="0.25">
      <c r="C84" s="4"/>
      <c r="N84" s="37"/>
      <c r="P84" s="188" t="s">
        <v>12692</v>
      </c>
      <c r="Q84" s="189">
        <f>'Small Commercial Premises'!AC40</f>
        <v>0.81144609095554421</v>
      </c>
      <c r="R84" s="190">
        <f>'Small Commercial Premises'!AC41</f>
        <v>0.18855390904445579</v>
      </c>
      <c r="T84" s="33" t="s">
        <v>15583</v>
      </c>
      <c r="U84" s="71">
        <f>HLOOKUP($T84,'PremiseRateSch WA'!$AI$93:$AS$97,2,FALSE)</f>
        <v>0.34782608695652173</v>
      </c>
      <c r="V84" s="72">
        <f>HLOOKUP($T84,'PremiseRateSch WA'!$AI$93:$AS$97,3,FALSE)</f>
        <v>0.30706521739130432</v>
      </c>
      <c r="W84" s="71">
        <f>HLOOKUP($T84,'PremiseRateSch WA'!$AI$93:$AS$97,4,FALSE)</f>
        <v>4.3478260869565216E-2</v>
      </c>
      <c r="X84" s="72">
        <f>HLOOKUP($T84,'PremiseRateSch WA'!$AI$93:$AS$97,5,FALSE)</f>
        <v>0.3016304347826087</v>
      </c>
      <c r="Y84" s="36">
        <f t="shared" si="17"/>
        <v>114.39021787240777</v>
      </c>
      <c r="AA84" s="183"/>
      <c r="AB84" s="180"/>
      <c r="AC84" s="180"/>
      <c r="AD84" s="135"/>
      <c r="AE84" s="157"/>
      <c r="AF84" s="136"/>
      <c r="AG84" s="136"/>
      <c r="AH84" s="136"/>
      <c r="AI84" s="136"/>
      <c r="AJ84" s="136"/>
    </row>
    <row r="85" spans="3:36" x14ac:dyDescent="0.25">
      <c r="C85" s="4"/>
      <c r="T85" s="33" t="s">
        <v>15625</v>
      </c>
      <c r="U85" s="71">
        <f>HLOOKUP($T85,'PremiseRateSch WA'!$AI$93:$AS$97,2,FALSE)</f>
        <v>0.39782608695652177</v>
      </c>
      <c r="V85" s="72">
        <f>HLOOKUP($T85,'PremiseRateSch WA'!$AI$93:$AS$97,3,FALSE)</f>
        <v>0.20706521739130437</v>
      </c>
      <c r="W85" s="71">
        <f>HLOOKUP($T85,'PremiseRateSch WA'!$AI$93:$AS$97,4,FALSE)</f>
        <v>4.3478260869565216E-2</v>
      </c>
      <c r="X85" s="72">
        <f>HLOOKUP($T85,'PremiseRateSch WA'!$AI$93:$AS$97,5,FALSE)</f>
        <v>0.35163043478260875</v>
      </c>
      <c r="Y85" s="36">
        <f t="shared" si="17"/>
        <v>124.14211007439006</v>
      </c>
      <c r="AA85" s="183"/>
      <c r="AB85" s="180"/>
      <c r="AC85" s="180"/>
      <c r="AD85" s="135"/>
      <c r="AE85" s="157"/>
      <c r="AF85" s="136"/>
      <c r="AG85" s="136"/>
      <c r="AH85" s="136"/>
      <c r="AI85" s="136"/>
      <c r="AJ85" s="136"/>
    </row>
    <row r="86" spans="3:36" x14ac:dyDescent="0.25">
      <c r="C86" s="4"/>
      <c r="U86" s="80"/>
      <c r="V86" s="81"/>
      <c r="W86" s="81"/>
      <c r="X86" s="82"/>
      <c r="AA86" s="183"/>
      <c r="AB86" s="180"/>
      <c r="AC86" s="180"/>
      <c r="AD86" s="135"/>
      <c r="AE86" s="157"/>
      <c r="AF86" s="136"/>
      <c r="AG86" s="136"/>
      <c r="AH86" s="136"/>
      <c r="AI86" s="136"/>
      <c r="AJ86" s="136"/>
    </row>
    <row r="87" spans="3:36" x14ac:dyDescent="0.25">
      <c r="C87" s="4"/>
      <c r="N87" s="18" t="s">
        <v>1</v>
      </c>
      <c r="O87" t="s">
        <v>12721</v>
      </c>
      <c r="U87" s="184">
        <f>AD72</f>
        <v>28.560963612139414</v>
      </c>
      <c r="V87" s="185">
        <f>AD73</f>
        <v>49.858802342980312</v>
      </c>
      <c r="W87" s="185">
        <f>AD74</f>
        <v>203.63527014628923</v>
      </c>
      <c r="X87" s="186">
        <f>AD75</f>
        <v>266.19448511346678</v>
      </c>
      <c r="AA87" s="136"/>
      <c r="AB87" s="137"/>
      <c r="AC87" s="137"/>
      <c r="AD87" s="135"/>
      <c r="AE87" s="136"/>
      <c r="AF87" s="136"/>
      <c r="AG87" s="136"/>
      <c r="AH87" s="136"/>
      <c r="AI87" s="136"/>
      <c r="AJ87" s="136"/>
    </row>
    <row r="88" spans="3:36" x14ac:dyDescent="0.25">
      <c r="C88" s="4"/>
      <c r="N88" s="18" t="s">
        <v>12777</v>
      </c>
      <c r="O88" t="s">
        <v>12721</v>
      </c>
      <c r="AA88" s="136"/>
      <c r="AB88" s="136"/>
      <c r="AC88" s="136"/>
      <c r="AD88" s="136"/>
      <c r="AE88" s="136"/>
      <c r="AF88" s="136"/>
      <c r="AG88" s="136"/>
      <c r="AH88" s="136"/>
      <c r="AI88" s="136"/>
      <c r="AJ88" s="136"/>
    </row>
    <row r="89" spans="3:36" x14ac:dyDescent="0.25">
      <c r="C89" s="4"/>
      <c r="E89" s="4"/>
      <c r="F89" s="4"/>
      <c r="N89" s="18" t="s">
        <v>0</v>
      </c>
      <c r="O89" t="s">
        <v>209</v>
      </c>
    </row>
    <row r="90" spans="3:36" x14ac:dyDescent="0.25">
      <c r="E90" s="4"/>
      <c r="F90" s="4"/>
    </row>
    <row r="91" spans="3:36" x14ac:dyDescent="0.25">
      <c r="O91" s="18" t="s">
        <v>12729</v>
      </c>
    </row>
    <row r="92" spans="3:36" x14ac:dyDescent="0.25">
      <c r="E92" s="4"/>
      <c r="F92" s="4"/>
      <c r="O92" t="s">
        <v>12810</v>
      </c>
      <c r="U92" t="s">
        <v>12806</v>
      </c>
    </row>
    <row r="93" spans="3:36" x14ac:dyDescent="0.25">
      <c r="N93" s="18" t="s">
        <v>12722</v>
      </c>
      <c r="O93">
        <v>2014</v>
      </c>
      <c r="P93">
        <v>2015</v>
      </c>
      <c r="Q93">
        <v>2016</v>
      </c>
      <c r="R93">
        <v>2017</v>
      </c>
      <c r="S93">
        <v>2018</v>
      </c>
      <c r="T93">
        <v>2019</v>
      </c>
      <c r="U93">
        <v>2014</v>
      </c>
      <c r="V93">
        <v>2015</v>
      </c>
      <c r="W93">
        <v>2016</v>
      </c>
      <c r="X93">
        <v>2017</v>
      </c>
      <c r="Y93">
        <v>2018</v>
      </c>
      <c r="Z93">
        <v>2019</v>
      </c>
    </row>
    <row r="94" spans="3:36" x14ac:dyDescent="0.25">
      <c r="N94" s="19" t="s">
        <v>11529</v>
      </c>
      <c r="O94" s="21"/>
      <c r="P94" s="21">
        <v>0</v>
      </c>
      <c r="Q94" s="21">
        <v>3203</v>
      </c>
      <c r="R94" s="21">
        <v>3938</v>
      </c>
      <c r="S94" s="21">
        <v>1817</v>
      </c>
      <c r="T94" s="21">
        <v>2767</v>
      </c>
      <c r="U94" s="21"/>
      <c r="V94" s="21">
        <v>9</v>
      </c>
      <c r="W94" s="21">
        <v>6</v>
      </c>
      <c r="X94" s="21">
        <v>10</v>
      </c>
      <c r="Y94" s="21">
        <v>7</v>
      </c>
      <c r="Z94" s="21">
        <v>8</v>
      </c>
    </row>
    <row r="95" spans="3:36" x14ac:dyDescent="0.25">
      <c r="N95" s="19" t="s">
        <v>11551</v>
      </c>
      <c r="O95" s="21">
        <v>166</v>
      </c>
      <c r="P95" s="21">
        <v>327</v>
      </c>
      <c r="Q95" s="21"/>
      <c r="R95" s="21"/>
      <c r="S95" s="21">
        <v>70</v>
      </c>
      <c r="T95" s="21"/>
      <c r="U95" s="21">
        <v>1</v>
      </c>
      <c r="V95" s="21">
        <v>1</v>
      </c>
      <c r="W95" s="21"/>
      <c r="X95" s="21"/>
      <c r="Y95" s="21">
        <v>2</v>
      </c>
      <c r="Z95" s="21"/>
    </row>
    <row r="96" spans="3:36" x14ac:dyDescent="0.25">
      <c r="C96" s="4"/>
      <c r="D96" s="25"/>
      <c r="E96" s="4"/>
      <c r="F96" s="4"/>
      <c r="N96" s="19" t="s">
        <v>11535</v>
      </c>
      <c r="O96" s="21">
        <v>9829.65</v>
      </c>
      <c r="P96" s="21"/>
      <c r="Q96" s="21">
        <v>6328</v>
      </c>
      <c r="R96" s="21"/>
      <c r="S96" s="21"/>
      <c r="T96" s="21"/>
      <c r="U96" s="21">
        <v>1</v>
      </c>
      <c r="V96" s="21">
        <v>1</v>
      </c>
      <c r="W96" s="21">
        <v>1</v>
      </c>
      <c r="X96" s="21"/>
      <c r="Y96" s="21"/>
      <c r="Z96" s="21"/>
    </row>
    <row r="97" spans="14:26" x14ac:dyDescent="0.25">
      <c r="N97" s="19" t="s">
        <v>11558</v>
      </c>
      <c r="O97" s="21"/>
      <c r="P97" s="21">
        <v>6</v>
      </c>
      <c r="Q97" s="21">
        <v>10</v>
      </c>
      <c r="R97" s="21"/>
      <c r="S97" s="21"/>
      <c r="T97" s="21"/>
      <c r="U97" s="21"/>
      <c r="V97" s="21">
        <v>1</v>
      </c>
      <c r="W97" s="21">
        <v>1</v>
      </c>
      <c r="X97" s="21"/>
      <c r="Y97" s="21"/>
      <c r="Z97" s="21"/>
    </row>
    <row r="98" spans="14:26" x14ac:dyDescent="0.25">
      <c r="N98" s="19" t="s">
        <v>11565</v>
      </c>
      <c r="O98" s="21"/>
      <c r="P98" s="21"/>
      <c r="Q98" s="21">
        <v>1</v>
      </c>
      <c r="R98" s="21"/>
      <c r="S98" s="21"/>
      <c r="T98" s="21"/>
      <c r="U98" s="21"/>
      <c r="V98" s="21"/>
      <c r="W98" s="21">
        <v>1</v>
      </c>
      <c r="X98" s="21"/>
      <c r="Y98" s="21"/>
      <c r="Z98" s="21"/>
    </row>
    <row r="99" spans="14:26" x14ac:dyDescent="0.25">
      <c r="N99" s="19" t="s">
        <v>11566</v>
      </c>
      <c r="O99" s="21"/>
      <c r="P99" s="21">
        <v>108</v>
      </c>
      <c r="Q99" s="21"/>
      <c r="R99" s="21"/>
      <c r="S99" s="21"/>
      <c r="T99" s="21"/>
      <c r="U99" s="21"/>
      <c r="V99" s="21">
        <v>2</v>
      </c>
      <c r="W99" s="21"/>
      <c r="X99" s="21"/>
      <c r="Y99" s="21"/>
      <c r="Z99" s="21"/>
    </row>
    <row r="100" spans="14:26" x14ac:dyDescent="0.25">
      <c r="N100" s="19" t="s">
        <v>12723</v>
      </c>
      <c r="O100" s="21">
        <v>9995.65</v>
      </c>
      <c r="P100" s="21">
        <v>441</v>
      </c>
      <c r="Q100" s="21">
        <v>9542</v>
      </c>
      <c r="R100" s="21">
        <v>3938</v>
      </c>
      <c r="S100" s="21">
        <v>1887</v>
      </c>
      <c r="T100" s="21">
        <v>2767</v>
      </c>
      <c r="U100" s="21">
        <v>2</v>
      </c>
      <c r="V100" s="21">
        <v>14</v>
      </c>
      <c r="W100" s="21">
        <v>9</v>
      </c>
      <c r="X100" s="21">
        <v>10</v>
      </c>
      <c r="Y100" s="21">
        <v>9</v>
      </c>
      <c r="Z100" s="21">
        <v>8</v>
      </c>
    </row>
    <row r="104" spans="14:26" ht="15.75" thickBot="1" x14ac:dyDescent="0.3"/>
    <row r="105" spans="14:26" x14ac:dyDescent="0.25">
      <c r="X105" s="94"/>
      <c r="Y105" s="95"/>
      <c r="Z105" s="96"/>
    </row>
    <row r="106" spans="14:26" x14ac:dyDescent="0.25">
      <c r="O106" s="4">
        <v>2014</v>
      </c>
      <c r="P106" s="4">
        <v>2015</v>
      </c>
      <c r="Q106" s="4">
        <v>2016</v>
      </c>
      <c r="R106" s="4">
        <v>2017</v>
      </c>
      <c r="S106" s="4">
        <v>2018</v>
      </c>
      <c r="T106" s="119">
        <v>2019</v>
      </c>
      <c r="U106" s="4" t="s">
        <v>15843</v>
      </c>
      <c r="V106" s="4" t="s">
        <v>12807</v>
      </c>
      <c r="X106" s="97" t="s">
        <v>12809</v>
      </c>
      <c r="Y106" s="100" t="s">
        <v>12804</v>
      </c>
      <c r="Z106" s="103" t="s">
        <v>12808</v>
      </c>
    </row>
    <row r="107" spans="14:26" x14ac:dyDescent="0.25">
      <c r="N107" s="37" t="s">
        <v>11529</v>
      </c>
      <c r="O107" s="28" t="str">
        <f>IF(ISERROR(O94/U94),"",(O94/U94))</f>
        <v/>
      </c>
      <c r="P107" s="28">
        <f t="shared" ref="P107:T107" si="18">IF(ISERROR(P94/V94),"",(P94/V94))</f>
        <v>0</v>
      </c>
      <c r="Q107" s="28">
        <f t="shared" si="18"/>
        <v>533.83333333333337</v>
      </c>
      <c r="R107" s="28">
        <f t="shared" si="18"/>
        <v>393.8</v>
      </c>
      <c r="S107" s="28">
        <f t="shared" si="18"/>
        <v>259.57142857142856</v>
      </c>
      <c r="T107" s="28">
        <f t="shared" si="18"/>
        <v>345.875</v>
      </c>
      <c r="U107" s="25">
        <f>AVERAGE(P107:T107)</f>
        <v>306.61595238095242</v>
      </c>
      <c r="V107" s="45">
        <f>SUM(V94:Z94)</f>
        <v>40</v>
      </c>
      <c r="X107" s="113">
        <f>(U107*(V107/$V$116))+(U108*(V108/$V$116))+(U110*(V110/$V$116))+(U111*(V111/$V$116))+(U112*(V112/$V$116))</f>
        <v>275.16251266464036</v>
      </c>
      <c r="Y107" s="24">
        <f>(X107*Y109)+(Z107*Y110)</f>
        <v>342.30081053698075</v>
      </c>
      <c r="Z107" s="114">
        <f>(U107*(V107/$V$116))+(U108*(V108/$V$116))+(U109*(V109/$V$116))+(U112*(V112/$V$116))</f>
        <v>409.43910840932119</v>
      </c>
    </row>
    <row r="108" spans="14:26" x14ac:dyDescent="0.25">
      <c r="N108" s="37" t="s">
        <v>11551</v>
      </c>
      <c r="O108" s="28">
        <f t="shared" ref="O108:O112" si="19">IF(ISERROR(O95/U95),"",(O95/U95))</f>
        <v>166</v>
      </c>
      <c r="P108" s="28">
        <f t="shared" ref="P108:P112" si="20">IF(ISERROR(P95/V95),"",(P95/V95))</f>
        <v>327</v>
      </c>
      <c r="Q108" s="28" t="str">
        <f t="shared" ref="Q108:Q112" si="21">IF(ISERROR(Q95/W95),"",(Q95/W95))</f>
        <v/>
      </c>
      <c r="R108" s="28" t="str">
        <f t="shared" ref="R108:R112" si="22">IF(ISERROR(R95/X95),"",(R95/X95))</f>
        <v/>
      </c>
      <c r="S108" s="28">
        <f t="shared" ref="S108:S112" si="23">IF(ISERROR(S95/Y95),"",(S95/Y95))</f>
        <v>35</v>
      </c>
      <c r="T108" s="28" t="str">
        <f t="shared" ref="T108:T112" si="24">IF(ISERROR(T95/Z95),"",(T95/Z95))</f>
        <v/>
      </c>
      <c r="U108" s="25">
        <f t="shared" ref="U108:U111" si="25">AVERAGE(P108:T108)</f>
        <v>181</v>
      </c>
      <c r="V108" s="45">
        <f t="shared" ref="V108:V111" si="26">SUM(V95:Z95)</f>
        <v>3</v>
      </c>
      <c r="X108" s="99"/>
      <c r="Y108" s="81"/>
      <c r="Z108" s="98"/>
    </row>
    <row r="109" spans="14:26" x14ac:dyDescent="0.25">
      <c r="N109" s="37" t="s">
        <v>11535</v>
      </c>
      <c r="O109" s="28">
        <f t="shared" si="19"/>
        <v>9829.65</v>
      </c>
      <c r="P109" s="28">
        <f t="shared" si="20"/>
        <v>0</v>
      </c>
      <c r="Q109" s="28">
        <f t="shared" si="21"/>
        <v>6328</v>
      </c>
      <c r="R109" s="28" t="str">
        <f t="shared" si="22"/>
        <v/>
      </c>
      <c r="S109" s="28" t="str">
        <f t="shared" si="23"/>
        <v/>
      </c>
      <c r="T109" s="28" t="str">
        <f t="shared" si="24"/>
        <v/>
      </c>
      <c r="U109" s="25">
        <f t="shared" si="25"/>
        <v>3164</v>
      </c>
      <c r="V109" s="45">
        <f t="shared" si="26"/>
        <v>2</v>
      </c>
      <c r="X109" s="99"/>
      <c r="Y109" s="115">
        <v>0.5</v>
      </c>
      <c r="Z109" s="98"/>
    </row>
    <row r="110" spans="14:26" x14ac:dyDescent="0.25">
      <c r="N110" s="37" t="s">
        <v>11558</v>
      </c>
      <c r="O110" s="28" t="str">
        <f t="shared" si="19"/>
        <v/>
      </c>
      <c r="P110" s="28">
        <f t="shared" si="20"/>
        <v>6</v>
      </c>
      <c r="Q110" s="28">
        <f t="shared" si="21"/>
        <v>10</v>
      </c>
      <c r="R110" s="28" t="str">
        <f t="shared" si="22"/>
        <v/>
      </c>
      <c r="S110" s="28" t="str">
        <f t="shared" si="23"/>
        <v/>
      </c>
      <c r="T110" s="28" t="str">
        <f t="shared" si="24"/>
        <v/>
      </c>
      <c r="U110" s="25">
        <f t="shared" si="25"/>
        <v>8</v>
      </c>
      <c r="V110" s="45">
        <f t="shared" si="26"/>
        <v>2</v>
      </c>
      <c r="X110" s="99"/>
      <c r="Y110" s="115">
        <f>1-Y109</f>
        <v>0.5</v>
      </c>
      <c r="Z110" s="98"/>
    </row>
    <row r="111" spans="14:26" ht="15.75" thickBot="1" x14ac:dyDescent="0.3">
      <c r="N111" s="37" t="s">
        <v>11565</v>
      </c>
      <c r="O111" s="28" t="str">
        <f t="shared" si="19"/>
        <v/>
      </c>
      <c r="P111" s="28" t="str">
        <f t="shared" si="20"/>
        <v/>
      </c>
      <c r="Q111" s="28">
        <f t="shared" si="21"/>
        <v>1</v>
      </c>
      <c r="R111" s="28" t="str">
        <f t="shared" si="22"/>
        <v/>
      </c>
      <c r="S111" s="28" t="str">
        <f t="shared" si="23"/>
        <v/>
      </c>
      <c r="T111" s="28" t="str">
        <f t="shared" si="24"/>
        <v/>
      </c>
      <c r="U111" s="25">
        <f t="shared" si="25"/>
        <v>1</v>
      </c>
      <c r="V111" s="45">
        <f t="shared" si="26"/>
        <v>1</v>
      </c>
      <c r="X111" s="104"/>
      <c r="Y111" s="105"/>
      <c r="Z111" s="106"/>
    </row>
    <row r="112" spans="14:26" x14ac:dyDescent="0.25">
      <c r="N112" s="37" t="s">
        <v>11566</v>
      </c>
      <c r="O112" s="28" t="str">
        <f t="shared" si="19"/>
        <v/>
      </c>
      <c r="P112" s="28">
        <f t="shared" si="20"/>
        <v>54</v>
      </c>
      <c r="Q112" s="28" t="str">
        <f t="shared" si="21"/>
        <v/>
      </c>
      <c r="R112" s="28" t="str">
        <f t="shared" si="22"/>
        <v/>
      </c>
      <c r="S112" s="28" t="str">
        <f t="shared" si="23"/>
        <v/>
      </c>
      <c r="T112" s="28" t="str">
        <f t="shared" si="24"/>
        <v/>
      </c>
      <c r="U112" s="25">
        <f t="shared" ref="U112" si="27">AVERAGE(P112:T112)</f>
        <v>54</v>
      </c>
      <c r="V112" s="45">
        <f t="shared" ref="V112" si="28">SUM(V99:Z99)</f>
        <v>2</v>
      </c>
    </row>
    <row r="113" spans="14:23" x14ac:dyDescent="0.25">
      <c r="N113" s="37"/>
      <c r="O113" s="28"/>
      <c r="P113" s="28"/>
      <c r="Q113" s="28"/>
      <c r="R113" s="28"/>
      <c r="S113" s="28"/>
      <c r="U113" s="25"/>
      <c r="V113" s="45"/>
    </row>
    <row r="114" spans="14:23" x14ac:dyDescent="0.25">
      <c r="O114" s="28"/>
      <c r="P114" s="28"/>
      <c r="Q114" s="28"/>
      <c r="R114" s="28"/>
      <c r="S114" s="28"/>
      <c r="U114" s="25"/>
      <c r="V114" s="25"/>
    </row>
    <row r="115" spans="14:23" x14ac:dyDescent="0.25">
      <c r="V115" s="45">
        <f>SUM(V107:V112)</f>
        <v>50</v>
      </c>
      <c r="W115" t="s">
        <v>12733</v>
      </c>
    </row>
    <row r="116" spans="14:23" x14ac:dyDescent="0.25">
      <c r="V116" s="45">
        <f>SUM(V107:V112)-V110-V111</f>
        <v>47</v>
      </c>
      <c r="W116" t="s">
        <v>15856</v>
      </c>
    </row>
    <row r="117" spans="14:23" x14ac:dyDescent="0.25">
      <c r="V117" s="45"/>
    </row>
  </sheetData>
  <mergeCells count="6">
    <mergeCell ref="W72:X72"/>
    <mergeCell ref="H41:J41"/>
    <mergeCell ref="F40:G40"/>
    <mergeCell ref="D39:E39"/>
    <mergeCell ref="C37:G37"/>
    <mergeCell ref="U72:V72"/>
  </mergeCells>
  <pageMargins left="0.7" right="0.7" top="0.75" bottom="0.75" header="0.3" footer="0.3"/>
  <pageSetup orientation="portrait" r:id="rId4"/>
  <headerFooter>
    <oddHeader>&amp;RExh. RJW-2 Wyman WP2</oddHeader>
  </headerFooter>
  <drawing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86622-AE71-4B30-9E77-4A5E72409276}">
  <dimension ref="A1:AG176"/>
  <sheetViews>
    <sheetView zoomScale="90" zoomScaleNormal="90" workbookViewId="0">
      <selection activeCell="O13" sqref="O13"/>
    </sheetView>
  </sheetViews>
  <sheetFormatPr defaultRowHeight="15" x14ac:dyDescent="0.25"/>
  <cols>
    <col min="3" max="3" width="11.140625" bestFit="1" customWidth="1"/>
    <col min="4" max="4" width="11.5703125" bestFit="1" customWidth="1"/>
    <col min="9" max="9" width="12.5703125" customWidth="1"/>
    <col min="14" max="14" width="27.7109375" bestFit="1" customWidth="1"/>
    <col min="15" max="15" width="19.140625" bestFit="1" customWidth="1"/>
    <col min="16" max="33" width="11.7109375" customWidth="1"/>
    <col min="34" max="35" width="13.28515625" customWidth="1"/>
  </cols>
  <sheetData>
    <row r="1" spans="1:32" x14ac:dyDescent="0.25">
      <c r="A1" s="214" t="s">
        <v>12839</v>
      </c>
    </row>
    <row r="2" spans="1:32" x14ac:dyDescent="0.25">
      <c r="A2" s="214" t="s">
        <v>20618</v>
      </c>
    </row>
    <row r="3" spans="1:32" x14ac:dyDescent="0.25">
      <c r="A3" s="214" t="s">
        <v>20619</v>
      </c>
      <c r="N3" s="18" t="s">
        <v>0</v>
      </c>
      <c r="O3" t="s">
        <v>12726</v>
      </c>
    </row>
    <row r="4" spans="1:32" x14ac:dyDescent="0.25">
      <c r="A4" s="215" t="s">
        <v>20620</v>
      </c>
      <c r="N4" s="18" t="s">
        <v>11576</v>
      </c>
      <c r="O4" t="s">
        <v>12721</v>
      </c>
    </row>
    <row r="5" spans="1:32" x14ac:dyDescent="0.25">
      <c r="A5" s="216" t="s">
        <v>12849</v>
      </c>
      <c r="N5" s="18" t="s">
        <v>11577</v>
      </c>
      <c r="O5" t="s">
        <v>12726</v>
      </c>
    </row>
    <row r="6" spans="1:32" x14ac:dyDescent="0.25">
      <c r="A6" s="222" t="s">
        <v>20624</v>
      </c>
      <c r="N6" s="18" t="s">
        <v>12728</v>
      </c>
      <c r="O6" s="19">
        <v>0</v>
      </c>
    </row>
    <row r="7" spans="1:32" x14ac:dyDescent="0.25">
      <c r="A7" s="222" t="s">
        <v>12844</v>
      </c>
      <c r="N7" s="18" t="s">
        <v>12777</v>
      </c>
      <c r="O7" s="19">
        <v>0</v>
      </c>
    </row>
    <row r="8" spans="1:32" x14ac:dyDescent="0.25">
      <c r="A8" s="222" t="s">
        <v>20623</v>
      </c>
    </row>
    <row r="9" spans="1:32" x14ac:dyDescent="0.25">
      <c r="A9" s="222" t="s">
        <v>12847</v>
      </c>
      <c r="O9" s="18" t="s">
        <v>12729</v>
      </c>
    </row>
    <row r="10" spans="1:32" x14ac:dyDescent="0.25">
      <c r="O10" t="s">
        <v>12724</v>
      </c>
      <c r="U10" t="s">
        <v>12725</v>
      </c>
      <c r="AA10" t="s">
        <v>12727</v>
      </c>
    </row>
    <row r="11" spans="1:32" x14ac:dyDescent="0.25">
      <c r="B11" s="245" t="s">
        <v>15815</v>
      </c>
      <c r="C11" s="246"/>
      <c r="D11" s="246"/>
      <c r="E11" s="247"/>
      <c r="N11" s="18" t="s">
        <v>12722</v>
      </c>
      <c r="O11">
        <v>2014</v>
      </c>
      <c r="P11">
        <v>2015</v>
      </c>
      <c r="Q11">
        <v>2016</v>
      </c>
      <c r="R11">
        <v>2017</v>
      </c>
      <c r="S11">
        <v>2018</v>
      </c>
      <c r="T11">
        <v>2019</v>
      </c>
      <c r="U11">
        <v>2014</v>
      </c>
      <c r="V11">
        <v>2015</v>
      </c>
      <c r="W11">
        <v>2016</v>
      </c>
      <c r="X11">
        <v>2017</v>
      </c>
      <c r="Y11">
        <v>2018</v>
      </c>
      <c r="Z11">
        <v>2019</v>
      </c>
      <c r="AA11">
        <v>2014</v>
      </c>
      <c r="AB11">
        <v>2015</v>
      </c>
      <c r="AC11">
        <v>2016</v>
      </c>
      <c r="AD11">
        <v>2017</v>
      </c>
      <c r="AE11">
        <v>2018</v>
      </c>
      <c r="AF11">
        <v>2019</v>
      </c>
    </row>
    <row r="12" spans="1:32" x14ac:dyDescent="0.25">
      <c r="B12" s="80"/>
      <c r="C12" s="81"/>
      <c r="D12" s="251" t="s">
        <v>12856</v>
      </c>
      <c r="E12" s="235"/>
      <c r="G12" s="44"/>
      <c r="N12" s="19" t="s">
        <v>12695</v>
      </c>
      <c r="O12" s="23">
        <v>1865.26</v>
      </c>
      <c r="P12" s="23">
        <v>9271.6299999999992</v>
      </c>
      <c r="Q12" s="23"/>
      <c r="R12" s="23">
        <v>1163.3900000000001</v>
      </c>
      <c r="S12" s="23"/>
      <c r="T12" s="23"/>
      <c r="U12" s="26">
        <v>23</v>
      </c>
      <c r="V12" s="26">
        <v>194</v>
      </c>
      <c r="W12" s="26"/>
      <c r="X12" s="26">
        <v>87</v>
      </c>
      <c r="Y12" s="26"/>
      <c r="Z12" s="26"/>
      <c r="AA12" s="26">
        <v>1</v>
      </c>
      <c r="AB12" s="26">
        <v>2</v>
      </c>
      <c r="AC12" s="26"/>
      <c r="AD12" s="26">
        <v>1</v>
      </c>
      <c r="AE12" s="26"/>
      <c r="AF12" s="26"/>
    </row>
    <row r="13" spans="1:32" x14ac:dyDescent="0.25">
      <c r="B13" s="80"/>
      <c r="C13" s="81"/>
      <c r="D13" s="100" t="s">
        <v>12698</v>
      </c>
      <c r="E13" s="74" t="s">
        <v>12815</v>
      </c>
      <c r="I13" s="44"/>
      <c r="J13" s="44"/>
      <c r="N13" s="19" t="s">
        <v>12692</v>
      </c>
      <c r="O13" s="23">
        <v>132917.01999999999</v>
      </c>
      <c r="P13" s="23">
        <v>207015.68999999997</v>
      </c>
      <c r="Q13" s="23">
        <v>316729.69999999995</v>
      </c>
      <c r="R13" s="23">
        <v>200276.93999999992</v>
      </c>
      <c r="S13" s="23">
        <v>235754.12999999995</v>
      </c>
      <c r="T13" s="23">
        <v>424639.41000000009</v>
      </c>
      <c r="U13" s="26">
        <v>5609</v>
      </c>
      <c r="V13" s="26">
        <v>6180</v>
      </c>
      <c r="W13" s="26">
        <v>10886</v>
      </c>
      <c r="X13" s="26">
        <v>9414</v>
      </c>
      <c r="Y13" s="26">
        <v>7830</v>
      </c>
      <c r="Z13" s="26">
        <v>8654</v>
      </c>
      <c r="AA13" s="26">
        <v>44</v>
      </c>
      <c r="AB13" s="26">
        <v>45</v>
      </c>
      <c r="AC13" s="26">
        <v>60</v>
      </c>
      <c r="AD13" s="26">
        <v>65</v>
      </c>
      <c r="AE13" s="26">
        <v>68</v>
      </c>
      <c r="AF13" s="26">
        <v>72</v>
      </c>
    </row>
    <row r="14" spans="1:32" x14ac:dyDescent="0.25">
      <c r="B14" s="80"/>
      <c r="C14" s="81"/>
      <c r="D14" s="100" t="s">
        <v>15816</v>
      </c>
      <c r="E14" s="74" t="s">
        <v>12805</v>
      </c>
      <c r="G14" s="248" t="s">
        <v>15833</v>
      </c>
      <c r="H14" s="249"/>
      <c r="I14" s="249"/>
      <c r="J14" s="249"/>
      <c r="K14" s="250"/>
      <c r="N14" s="19" t="s">
        <v>12691</v>
      </c>
      <c r="O14" s="23">
        <v>18027.510000000002</v>
      </c>
      <c r="P14" s="23">
        <v>15303.53</v>
      </c>
      <c r="Q14" s="23">
        <v>21823.659999999996</v>
      </c>
      <c r="R14" s="23">
        <v>11526.380000000001</v>
      </c>
      <c r="S14" s="23">
        <v>16138.62</v>
      </c>
      <c r="T14" s="23">
        <v>27786.29</v>
      </c>
      <c r="U14" s="26">
        <v>555</v>
      </c>
      <c r="V14" s="26">
        <v>434</v>
      </c>
      <c r="W14" s="26">
        <v>1944</v>
      </c>
      <c r="X14" s="26">
        <v>320</v>
      </c>
      <c r="Y14" s="26">
        <v>997</v>
      </c>
      <c r="Z14" s="26">
        <v>365</v>
      </c>
      <c r="AA14" s="26">
        <v>10</v>
      </c>
      <c r="AB14" s="26">
        <v>7</v>
      </c>
      <c r="AC14" s="26">
        <v>8</v>
      </c>
      <c r="AD14" s="26">
        <v>4</v>
      </c>
      <c r="AE14" s="26">
        <v>12</v>
      </c>
      <c r="AF14" s="26">
        <v>6</v>
      </c>
    </row>
    <row r="15" spans="1:32" x14ac:dyDescent="0.25">
      <c r="B15" s="80" t="s">
        <v>12735</v>
      </c>
      <c r="C15" s="121" t="s">
        <v>12691</v>
      </c>
      <c r="D15" s="179">
        <f>(AC25*AD25*AE25)+(H25*J25)+(H18*E15*J18)</f>
        <v>2504.7894386711605</v>
      </c>
      <c r="E15" s="76">
        <f>AD25</f>
        <v>100.31116352201258</v>
      </c>
      <c r="G15" s="138"/>
      <c r="J15" s="136"/>
      <c r="K15" s="82"/>
      <c r="N15" s="19" t="s">
        <v>12693</v>
      </c>
      <c r="O15" s="23">
        <v>439557.17999999988</v>
      </c>
      <c r="P15" s="23">
        <v>544449.68999999971</v>
      </c>
      <c r="Q15" s="23">
        <v>475753.48000000004</v>
      </c>
      <c r="R15" s="23">
        <v>646658.78000000014</v>
      </c>
      <c r="S15" s="23">
        <v>709068.70000000007</v>
      </c>
      <c r="T15" s="23">
        <v>799996.36999999976</v>
      </c>
      <c r="U15" s="26">
        <v>20497</v>
      </c>
      <c r="V15" s="26">
        <v>22854</v>
      </c>
      <c r="W15" s="26">
        <v>18224</v>
      </c>
      <c r="X15" s="26">
        <v>26971</v>
      </c>
      <c r="Y15" s="26">
        <v>25956</v>
      </c>
      <c r="Z15" s="26">
        <v>19012</v>
      </c>
      <c r="AA15" s="26">
        <v>262</v>
      </c>
      <c r="AB15" s="26">
        <v>318</v>
      </c>
      <c r="AC15" s="26">
        <v>271</v>
      </c>
      <c r="AD15" s="26">
        <v>368</v>
      </c>
      <c r="AE15" s="26">
        <v>332</v>
      </c>
      <c r="AF15" s="26">
        <v>301</v>
      </c>
    </row>
    <row r="16" spans="1:32" x14ac:dyDescent="0.25">
      <c r="B16" s="80" t="s">
        <v>12735</v>
      </c>
      <c r="C16" s="121" t="s">
        <v>12693</v>
      </c>
      <c r="D16" s="179">
        <f>(AC26*AD26*AE26)+(H26*J26)+(H18*E16*J18)</f>
        <v>1961.8652740852351</v>
      </c>
      <c r="E16" s="76">
        <f>AD26</f>
        <v>71.244654088050311</v>
      </c>
      <c r="G16" s="138"/>
      <c r="H16" s="135">
        <f>SUMPRODUCT(O170,O175)</f>
        <v>34.973473134258953</v>
      </c>
      <c r="I16" s="136" t="s">
        <v>12803</v>
      </c>
      <c r="J16" s="158">
        <v>0.25</v>
      </c>
      <c r="K16" s="82"/>
      <c r="N16" s="19" t="s">
        <v>12694</v>
      </c>
      <c r="O16" s="23">
        <v>747030.64000000549</v>
      </c>
      <c r="P16" s="23">
        <v>887787.95000000042</v>
      </c>
      <c r="Q16" s="23">
        <v>1192391.3400000022</v>
      </c>
      <c r="R16" s="23">
        <v>1460432.1100000022</v>
      </c>
      <c r="S16" s="23">
        <v>1544132.719999999</v>
      </c>
      <c r="T16" s="23">
        <v>1628012.0100000063</v>
      </c>
      <c r="U16" s="26">
        <v>36429</v>
      </c>
      <c r="V16" s="26">
        <v>43134</v>
      </c>
      <c r="W16" s="26">
        <v>54419</v>
      </c>
      <c r="X16" s="26">
        <v>58669.1</v>
      </c>
      <c r="Y16" s="26">
        <v>69115</v>
      </c>
      <c r="Z16" s="26">
        <v>68621</v>
      </c>
      <c r="AA16" s="26">
        <v>1075</v>
      </c>
      <c r="AB16" s="26">
        <v>1323</v>
      </c>
      <c r="AC16" s="26">
        <v>1747</v>
      </c>
      <c r="AD16" s="26">
        <v>1999</v>
      </c>
      <c r="AE16" s="26">
        <v>2147</v>
      </c>
      <c r="AF16" s="26">
        <v>2089</v>
      </c>
    </row>
    <row r="17" spans="2:32" x14ac:dyDescent="0.25">
      <c r="B17" s="80" t="s">
        <v>12735</v>
      </c>
      <c r="C17" s="121" t="s">
        <v>12694</v>
      </c>
      <c r="D17" s="179">
        <f>(AC27*AD27*AE27)+(H27*J27)+(H18*E17*J18)</f>
        <v>794.98772650491162</v>
      </c>
      <c r="E17" s="76">
        <f>AD27</f>
        <v>31.706942504030089</v>
      </c>
      <c r="G17" s="138"/>
      <c r="H17" s="135">
        <f>SUMPRODUCT(O171,O175)</f>
        <v>37.675328661350157</v>
      </c>
      <c r="I17" s="81" t="s">
        <v>15842</v>
      </c>
      <c r="J17" s="158">
        <v>0.5</v>
      </c>
      <c r="K17" s="82"/>
      <c r="N17" s="19" t="s">
        <v>12723</v>
      </c>
      <c r="O17" s="23">
        <v>1339397.6099999922</v>
      </c>
      <c r="P17" s="23">
        <v>1663828.49</v>
      </c>
      <c r="Q17" s="23">
        <v>2006698.1799999953</v>
      </c>
      <c r="R17" s="23">
        <v>2320057.6000000015</v>
      </c>
      <c r="S17" s="23">
        <v>2505094.1700000018</v>
      </c>
      <c r="T17" s="23">
        <v>2880434.0800000019</v>
      </c>
      <c r="U17" s="26">
        <v>63113</v>
      </c>
      <c r="V17" s="26">
        <v>72796</v>
      </c>
      <c r="W17" s="26">
        <v>85473</v>
      </c>
      <c r="X17" s="26">
        <v>95461.1</v>
      </c>
      <c r="Y17" s="26">
        <v>103898</v>
      </c>
      <c r="Z17" s="26">
        <v>96652</v>
      </c>
      <c r="AA17" s="26">
        <v>1392</v>
      </c>
      <c r="AB17" s="26">
        <v>1695</v>
      </c>
      <c r="AC17" s="26">
        <v>2086</v>
      </c>
      <c r="AD17" s="26">
        <v>2437</v>
      </c>
      <c r="AE17" s="26">
        <v>2559</v>
      </c>
      <c r="AF17" s="26">
        <v>2468</v>
      </c>
    </row>
    <row r="18" spans="2:32" x14ac:dyDescent="0.25">
      <c r="B18" s="80" t="s">
        <v>12803</v>
      </c>
      <c r="C18" s="121" t="s">
        <v>12695</v>
      </c>
      <c r="D18" s="179">
        <f>(AC23*AD23*AE23)+(H28*J28)+(H16*E18*J16)</f>
        <v>4424.7531632337959</v>
      </c>
      <c r="E18" s="76">
        <f>AD23</f>
        <v>105.18387096774194</v>
      </c>
      <c r="G18" s="139"/>
      <c r="H18" s="135">
        <f>SUMPRODUCT(O172:P172,O175:P175)</f>
        <v>25.781753048590794</v>
      </c>
      <c r="I18" s="136" t="s">
        <v>12735</v>
      </c>
      <c r="J18" s="158">
        <v>0.25</v>
      </c>
      <c r="K18" s="82"/>
    </row>
    <row r="19" spans="2:32" x14ac:dyDescent="0.25">
      <c r="B19" s="80" t="s">
        <v>12803</v>
      </c>
      <c r="C19" s="121" t="s">
        <v>12692</v>
      </c>
      <c r="D19" s="179">
        <f>(AC24*AD24*AE24)+(H29*J29)+(H16*E19*J16)</f>
        <v>4824.5303475732326</v>
      </c>
      <c r="E19" s="76">
        <f>AD24</f>
        <v>138.73548387096776</v>
      </c>
      <c r="G19" s="80"/>
      <c r="H19" s="81"/>
      <c r="I19" s="81"/>
      <c r="J19" s="81"/>
      <c r="K19" s="82"/>
    </row>
    <row r="20" spans="2:32" x14ac:dyDescent="0.25">
      <c r="B20" s="80" t="s">
        <v>15842</v>
      </c>
      <c r="C20" s="121" t="s">
        <v>15818</v>
      </c>
      <c r="D20" s="179">
        <f t="shared" ref="D20:D30" si="0">(H30*J30)+($H$17*E20*$J$17)</f>
        <v>6214.6713077413515</v>
      </c>
      <c r="E20" s="112">
        <f>'PremiseRateSch WA'!AV36</f>
        <v>179.50685074074076</v>
      </c>
      <c r="F20" s="20"/>
      <c r="G20" s="80"/>
      <c r="H20" s="102"/>
      <c r="I20" s="136"/>
      <c r="J20" s="136"/>
      <c r="K20" s="82"/>
    </row>
    <row r="21" spans="2:32" x14ac:dyDescent="0.25">
      <c r="B21" s="80" t="s">
        <v>15842</v>
      </c>
      <c r="C21" s="121" t="s">
        <v>15576</v>
      </c>
      <c r="D21" s="179">
        <f t="shared" si="0"/>
        <v>6807.6751505714847</v>
      </c>
      <c r="E21" s="112">
        <f>'PremiseRateSch WA'!AV31</f>
        <v>216.87299188541667</v>
      </c>
      <c r="F21" s="20"/>
      <c r="G21" s="83"/>
      <c r="H21" s="84"/>
      <c r="I21" s="84"/>
      <c r="J21" s="84"/>
      <c r="K21" s="85"/>
      <c r="AC21" t="s">
        <v>15837</v>
      </c>
      <c r="AD21" t="s">
        <v>15838</v>
      </c>
      <c r="AE21" t="s">
        <v>15839</v>
      </c>
    </row>
    <row r="22" spans="2:32" x14ac:dyDescent="0.25">
      <c r="B22" s="80" t="s">
        <v>15842</v>
      </c>
      <c r="C22" s="121" t="s">
        <v>20614</v>
      </c>
      <c r="D22" s="179">
        <f t="shared" si="0"/>
        <v>7408.2312497412786</v>
      </c>
      <c r="E22" s="112">
        <f>'PremiseRateSch WA'!AV32</f>
        <v>257.87235837500003</v>
      </c>
      <c r="F22" s="20"/>
      <c r="O22" s="4">
        <v>2014</v>
      </c>
      <c r="P22" s="4">
        <v>2015</v>
      </c>
      <c r="Q22" s="4">
        <v>2016</v>
      </c>
      <c r="R22" s="4">
        <v>2017</v>
      </c>
      <c r="S22" s="4">
        <v>2018</v>
      </c>
      <c r="T22" s="119">
        <v>2019</v>
      </c>
      <c r="V22" s="4">
        <v>2014</v>
      </c>
      <c r="W22" s="4">
        <v>2015</v>
      </c>
      <c r="X22" s="4">
        <v>2016</v>
      </c>
      <c r="Y22" s="4">
        <v>2017</v>
      </c>
      <c r="Z22" s="4">
        <v>2018</v>
      </c>
      <c r="AA22" s="119">
        <v>2019</v>
      </c>
      <c r="AE22" t="s">
        <v>15840</v>
      </c>
    </row>
    <row r="23" spans="2:32" x14ac:dyDescent="0.25">
      <c r="B23" s="80" t="s">
        <v>15842</v>
      </c>
      <c r="C23" s="121" t="s">
        <v>15683</v>
      </c>
      <c r="D23" s="179">
        <f t="shared" si="0"/>
        <v>9994.8934929384486</v>
      </c>
      <c r="E23" s="112">
        <f>'PremiseRateSch WA'!AV33</f>
        <v>134.38864480000001</v>
      </c>
      <c r="F23" s="20"/>
      <c r="G23" s="248" t="s">
        <v>15834</v>
      </c>
      <c r="H23" s="249"/>
      <c r="I23" s="249"/>
      <c r="J23" s="249"/>
      <c r="K23" s="250"/>
      <c r="N23" s="37" t="s">
        <v>12695</v>
      </c>
      <c r="O23" s="35">
        <f>O12*'IHS PP Const. Cost Table A20'!G$37</f>
        <v>2196.2514463609596</v>
      </c>
      <c r="P23" s="35">
        <f>P12*'IHS PP Const. Cost Table A20'!H$37</f>
        <v>10678.781088065844</v>
      </c>
      <c r="Q23" s="35">
        <f>Q12*'IHS PP Const. Cost Table A20'!I$37</f>
        <v>0</v>
      </c>
      <c r="R23" s="35">
        <f>R12*'IHS PP Const. Cost Table A20'!J$37</f>
        <v>1247.9288410240688</v>
      </c>
      <c r="S23" s="35">
        <f>S12*'IHS PP Const. Cost Table A20'!K$37</f>
        <v>0</v>
      </c>
      <c r="T23" s="35">
        <f>T12*'IHS PP Const. Cost Table A20'!L$37</f>
        <v>0</v>
      </c>
      <c r="V23" s="35">
        <f>IF(ISERROR(O23/AA12),"",(O23/AA12))</f>
        <v>2196.2514463609596</v>
      </c>
      <c r="W23" s="35">
        <f t="shared" ref="W23:Z23" si="1">IF(ISERROR(P23/AB12),"",(P23/AB12))</f>
        <v>5339.3905440329218</v>
      </c>
      <c r="X23" s="35" t="str">
        <f t="shared" si="1"/>
        <v/>
      </c>
      <c r="Y23" s="35">
        <f t="shared" si="1"/>
        <v>1247.9288410240688</v>
      </c>
      <c r="Z23" s="35" t="str">
        <f t="shared" si="1"/>
        <v/>
      </c>
      <c r="AA23" s="35" t="str">
        <f>IF(ISERROR(T23/AF12),"",(T23/AF12))</f>
        <v/>
      </c>
      <c r="AC23" s="36">
        <f t="shared" ref="AC23:AC25" si="2">SUM(P23:T23)/SUM(V12:Z12)</f>
        <v>42.443807576832434</v>
      </c>
      <c r="AD23" s="28">
        <f>((SUM(V12:AA12)/SUM(AB12:AF12))*0.75)+(AD24*0.25)</f>
        <v>105.18387096774194</v>
      </c>
      <c r="AE23" s="46">
        <v>0.5</v>
      </c>
    </row>
    <row r="24" spans="2:32" x14ac:dyDescent="0.25">
      <c r="B24" s="80" t="s">
        <v>15842</v>
      </c>
      <c r="C24" s="121" t="s">
        <v>15685</v>
      </c>
      <c r="D24" s="179">
        <f t="shared" si="0"/>
        <v>14298.905693125929</v>
      </c>
      <c r="E24" s="112">
        <f>'PremiseRateSch WA'!AV34</f>
        <v>189.87129752673613</v>
      </c>
      <c r="F24" s="20"/>
      <c r="G24" s="80"/>
      <c r="H24" s="81"/>
      <c r="I24" s="81"/>
      <c r="J24" s="81"/>
      <c r="K24" s="82"/>
      <c r="N24" s="37" t="s">
        <v>12692</v>
      </c>
      <c r="O24" s="35">
        <f>O13*'IHS PP Const. Cost Table A20'!G$37</f>
        <v>156503.22068826252</v>
      </c>
      <c r="P24" s="35">
        <f>P13*'IHS PP Const. Cost Table A20'!H$37</f>
        <v>238434.36756049385</v>
      </c>
      <c r="Q24" s="35">
        <f>Q13*'IHS PP Const. Cost Table A20'!I$37</f>
        <v>355650.87758151506</v>
      </c>
      <c r="R24" s="35">
        <f>R13*'IHS PP Const. Cost Table A20'!J$37</f>
        <v>214830.25435842396</v>
      </c>
      <c r="S24" s="35">
        <f>S13*'IHS PP Const. Cost Table A20'!K$37</f>
        <v>246831.01116414784</v>
      </c>
      <c r="T24" s="35">
        <f>T13*'IHS PP Const. Cost Table A20'!L$37</f>
        <v>435277.16843978915</v>
      </c>
      <c r="V24" s="35">
        <f t="shared" ref="V24:V27" si="3">IF(ISERROR(O24/AA13),"",(O24/AA13))</f>
        <v>3556.8913792786934</v>
      </c>
      <c r="W24" s="35">
        <f t="shared" ref="W24:W27" si="4">IF(ISERROR(P24/AB13),"",(P24/AB13))</f>
        <v>5298.541501344308</v>
      </c>
      <c r="X24" s="35">
        <f t="shared" ref="X24:X27" si="5">IF(ISERROR(Q24/AC13),"",(Q24/AC13))</f>
        <v>5927.5146263585839</v>
      </c>
      <c r="Y24" s="35">
        <f t="shared" ref="Y24:Y27" si="6">IF(ISERROR(R24/AD13),"",(R24/AD13))</f>
        <v>3305.0808362834455</v>
      </c>
      <c r="Z24" s="35">
        <f t="shared" ref="Z24:AA27" si="7">IF(ISERROR(S24/AE13),"",(S24/AE13))</f>
        <v>3629.8678112374682</v>
      </c>
      <c r="AA24" s="35">
        <f t="shared" si="7"/>
        <v>6045.5162283304053</v>
      </c>
      <c r="AC24" s="36">
        <f t="shared" si="2"/>
        <v>34.704023813061397</v>
      </c>
      <c r="AD24" s="28">
        <f t="shared" ref="AD24:AD27" si="8">SUM(V13:AA13)/SUM(AB13:AF13)</f>
        <v>138.73548387096776</v>
      </c>
      <c r="AE24" s="46">
        <v>0.5</v>
      </c>
    </row>
    <row r="25" spans="2:32" x14ac:dyDescent="0.25">
      <c r="B25" s="80" t="s">
        <v>15842</v>
      </c>
      <c r="C25" s="121" t="s">
        <v>15564</v>
      </c>
      <c r="D25" s="179">
        <f t="shared" si="0"/>
        <v>10444.785142570181</v>
      </c>
      <c r="E25" s="112">
        <f>'PremiseRateSch WA'!AV35</f>
        <v>309.643078</v>
      </c>
      <c r="G25" s="80"/>
      <c r="H25" s="140">
        <f>Q134</f>
        <v>2497.7097447500587</v>
      </c>
      <c r="I25" s="121" t="s">
        <v>12691</v>
      </c>
      <c r="J25" s="158">
        <v>0.25</v>
      </c>
      <c r="K25" s="82"/>
      <c r="N25" s="37" t="s">
        <v>12691</v>
      </c>
      <c r="O25" s="35">
        <f>O14*'IHS PP Const. Cost Table A20'!G$37</f>
        <v>21226.501888094241</v>
      </c>
      <c r="P25" s="35">
        <f>P14*'IHS PP Const. Cost Table A20'!H$37</f>
        <v>17626.139820576136</v>
      </c>
      <c r="Q25" s="35">
        <f>Q14*'IHS PP Const. Cost Table A20'!I$37</f>
        <v>24505.450013183501</v>
      </c>
      <c r="R25" s="35">
        <f>R14*'IHS PP Const. Cost Table A20'!J$37</f>
        <v>12363.955367162351</v>
      </c>
      <c r="S25" s="35">
        <f>S14*'IHS PP Const. Cost Table A20'!K$37</f>
        <v>16896.891237468208</v>
      </c>
      <c r="T25" s="35">
        <f>T14*'IHS PP Const. Cost Table A20'!L$37</f>
        <v>28482.371979197189</v>
      </c>
      <c r="V25" s="35">
        <f t="shared" si="3"/>
        <v>2122.650188809424</v>
      </c>
      <c r="W25" s="35">
        <f t="shared" si="4"/>
        <v>2518.0199743680196</v>
      </c>
      <c r="X25" s="35">
        <f t="shared" si="5"/>
        <v>3063.1812516479376</v>
      </c>
      <c r="Y25" s="35">
        <f t="shared" si="6"/>
        <v>3090.9888417905877</v>
      </c>
      <c r="Z25" s="35">
        <f t="shared" si="7"/>
        <v>1408.0742697890173</v>
      </c>
      <c r="AA25" s="35">
        <f t="shared" ref="AA25:AA27" si="9">IF(ISERROR(T25/AF14),"",(T25/AF14))</f>
        <v>4747.0619965328651</v>
      </c>
      <c r="AC25" s="36">
        <f t="shared" si="2"/>
        <v>24.599706506794924</v>
      </c>
      <c r="AD25" s="28">
        <f>((SUM(V14:AA14)/SUM(AB14:AF14))*0.75)+(AD26*0.25)</f>
        <v>100.31116352201258</v>
      </c>
      <c r="AE25" s="46">
        <v>0.5</v>
      </c>
    </row>
    <row r="26" spans="2:32" x14ac:dyDescent="0.25">
      <c r="B26" s="80" t="s">
        <v>15842</v>
      </c>
      <c r="C26" s="121" t="s">
        <v>15568</v>
      </c>
      <c r="D26" s="179">
        <f t="shared" si="0"/>
        <v>6527.5004737412746</v>
      </c>
      <c r="E26" s="112">
        <f>'PremiseRateSch WA'!AV37</f>
        <v>211.76984137500003</v>
      </c>
      <c r="G26" s="80"/>
      <c r="H26" s="140">
        <f>R134</f>
        <v>1702.1088680236394</v>
      </c>
      <c r="I26" s="121" t="s">
        <v>12693</v>
      </c>
      <c r="J26" s="158">
        <v>0.25</v>
      </c>
      <c r="K26" s="82"/>
      <c r="N26" s="37" t="s">
        <v>12693</v>
      </c>
      <c r="O26" s="35">
        <f>O15*'IHS PP Const. Cost Table A20'!G$37</f>
        <v>517556.85123432887</v>
      </c>
      <c r="P26" s="35">
        <f>P15*'IHS PP Const. Cost Table A20'!H$37</f>
        <v>627080.57299259235</v>
      </c>
      <c r="Q26" s="35">
        <f>Q15*'IHS PP Const. Cost Table A20'!I$37</f>
        <v>534216.21866992523</v>
      </c>
      <c r="R26" s="35">
        <f>R15*'IHS PP Const. Cost Table A20'!J$37</f>
        <v>693648.85538249288</v>
      </c>
      <c r="S26" s="35">
        <f>S15*'IHS PP Const. Cost Table A20'!K$37</f>
        <v>742384.21276372916</v>
      </c>
      <c r="T26" s="35">
        <f>T15*'IHS PP Const. Cost Table A20'!L$37</f>
        <v>820037.29869469651</v>
      </c>
      <c r="V26" s="35">
        <f t="shared" si="3"/>
        <v>1975.4078291386597</v>
      </c>
      <c r="W26" s="35">
        <f t="shared" si="4"/>
        <v>1971.9514873980891</v>
      </c>
      <c r="X26" s="35">
        <f t="shared" si="5"/>
        <v>1971.2775596676208</v>
      </c>
      <c r="Y26" s="35">
        <f t="shared" si="6"/>
        <v>1884.915367887209</v>
      </c>
      <c r="Z26" s="35">
        <f t="shared" si="7"/>
        <v>2236.0970263967747</v>
      </c>
      <c r="AA26" s="35">
        <f t="shared" si="9"/>
        <v>2724.3764076235766</v>
      </c>
      <c r="AC26" s="36">
        <f>SUM(P26:T26)/SUM(V15:Z15)</f>
        <v>30.23763821817457</v>
      </c>
      <c r="AD26" s="28">
        <f t="shared" si="8"/>
        <v>71.244654088050311</v>
      </c>
      <c r="AE26" s="46">
        <v>0.5</v>
      </c>
    </row>
    <row r="27" spans="2:32" x14ac:dyDescent="0.25">
      <c r="B27" s="80" t="s">
        <v>15842</v>
      </c>
      <c r="C27" s="121" t="s">
        <v>15559</v>
      </c>
      <c r="D27" s="179">
        <f t="shared" si="0"/>
        <v>8201.7355004148158</v>
      </c>
      <c r="E27" s="112">
        <f>'PremiseRateSch WA'!AV38</f>
        <v>214.27886410000002</v>
      </c>
      <c r="G27" s="80"/>
      <c r="H27" s="140">
        <f>T134</f>
        <v>806.36789635935099</v>
      </c>
      <c r="I27" s="121" t="s">
        <v>12694</v>
      </c>
      <c r="J27" s="158">
        <v>0.25</v>
      </c>
      <c r="K27" s="82"/>
      <c r="N27" s="37" t="s">
        <v>12694</v>
      </c>
      <c r="O27" s="35">
        <f>O16*'IHS PP Const. Cost Table A20'!G$37</f>
        <v>879591.65133866877</v>
      </c>
      <c r="P27" s="35">
        <f>P16*'IHS PP Const. Cost Table A20'!H$37</f>
        <v>1022527.1252921817</v>
      </c>
      <c r="Q27" s="35">
        <f>Q16*'IHS PP Const. Cost Table A20'!I$37</f>
        <v>1338917.7790766053</v>
      </c>
      <c r="R27" s="35">
        <f>R16*'IHS PP Const. Cost Table A20'!J$37</f>
        <v>1566555.7985083575</v>
      </c>
      <c r="S27" s="35">
        <f>S16*'IHS PP Const. Cost Table A20'!K$37</f>
        <v>1616683.6214035605</v>
      </c>
      <c r="T27" s="35">
        <f>T16*'IHS PP Const. Cost Table A20'!L$37</f>
        <v>1668795.7858145391</v>
      </c>
      <c r="V27" s="35">
        <f t="shared" si="3"/>
        <v>818.22479194294772</v>
      </c>
      <c r="W27" s="35">
        <f t="shared" si="4"/>
        <v>772.88520430248047</v>
      </c>
      <c r="X27" s="35">
        <f t="shared" si="5"/>
        <v>766.40971899061549</v>
      </c>
      <c r="Y27" s="35">
        <f t="shared" si="6"/>
        <v>783.66973412123934</v>
      </c>
      <c r="Z27" s="35">
        <f t="shared" si="7"/>
        <v>752.99656329928291</v>
      </c>
      <c r="AA27" s="35">
        <f t="shared" si="9"/>
        <v>798.84910761825711</v>
      </c>
      <c r="AC27" s="36">
        <f>SUM(P27:T27)/SUM(V16:Z16)</f>
        <v>24.539143878312061</v>
      </c>
      <c r="AD27" s="28">
        <f t="shared" si="8"/>
        <v>31.706942504030089</v>
      </c>
      <c r="AE27" s="46">
        <v>0.5</v>
      </c>
    </row>
    <row r="28" spans="2:32" x14ac:dyDescent="0.25">
      <c r="B28" s="80" t="s">
        <v>15842</v>
      </c>
      <c r="C28" s="121" t="s">
        <v>15580</v>
      </c>
      <c r="D28" s="179">
        <f t="shared" si="0"/>
        <v>10225.344928193663</v>
      </c>
      <c r="E28" s="112">
        <f>'PremiseRateSch WA'!AV39</f>
        <v>189.87129752673613</v>
      </c>
      <c r="G28" s="80"/>
      <c r="H28" s="140">
        <f>O134</f>
        <v>5091.5594084050817</v>
      </c>
      <c r="I28" s="121" t="s">
        <v>12695</v>
      </c>
      <c r="J28" s="158">
        <v>0.25</v>
      </c>
      <c r="K28" s="82"/>
      <c r="AC28" s="39"/>
    </row>
    <row r="29" spans="2:32" x14ac:dyDescent="0.25">
      <c r="B29" s="80" t="s">
        <v>15842</v>
      </c>
      <c r="C29" s="121" t="s">
        <v>15583</v>
      </c>
      <c r="D29" s="179">
        <f t="shared" si="0"/>
        <v>9349.8416758368603</v>
      </c>
      <c r="E29" s="112">
        <f>'PremiseRateSch WA'!AV40</f>
        <v>120.5254896666667</v>
      </c>
      <c r="G29" s="80"/>
      <c r="H29" s="141">
        <f>P134</f>
        <v>4816.700600413903</v>
      </c>
      <c r="I29" s="121" t="s">
        <v>12692</v>
      </c>
      <c r="J29" s="158">
        <v>0.25</v>
      </c>
      <c r="K29" s="82"/>
      <c r="AC29" s="39"/>
    </row>
    <row r="30" spans="2:32" x14ac:dyDescent="0.25">
      <c r="B30" s="80" t="s">
        <v>15842</v>
      </c>
      <c r="C30" s="121" t="s">
        <v>20615</v>
      </c>
      <c r="D30" s="179">
        <f t="shared" si="0"/>
        <v>9550.7402564953754</v>
      </c>
      <c r="E30" s="112">
        <f>'PremiseRateSch WA'!AV41</f>
        <v>110.81070919999999</v>
      </c>
      <c r="G30" s="80"/>
      <c r="H30" s="141">
        <f>T137</f>
        <v>5666.3630168613681</v>
      </c>
      <c r="I30" s="121" t="s">
        <v>15818</v>
      </c>
      <c r="J30" s="158">
        <v>0.5</v>
      </c>
      <c r="K30" s="82"/>
      <c r="N30" s="37"/>
      <c r="O30" s="36"/>
      <c r="P30" s="35"/>
      <c r="Q30" s="35"/>
      <c r="R30" s="35"/>
      <c r="S30" s="35"/>
      <c r="U30" s="34"/>
      <c r="V30" s="34"/>
      <c r="W30" s="34"/>
      <c r="X30" s="34"/>
      <c r="Y30" s="34"/>
      <c r="AC30" s="39"/>
    </row>
    <row r="31" spans="2:32" x14ac:dyDescent="0.25">
      <c r="B31" s="80"/>
      <c r="C31" s="100"/>
      <c r="D31" s="111"/>
      <c r="E31" s="82"/>
      <c r="G31" s="80"/>
      <c r="H31" s="141">
        <f>O137</f>
        <v>5444.5890540895707</v>
      </c>
      <c r="I31" s="121" t="s">
        <v>15576</v>
      </c>
      <c r="J31" s="158">
        <v>0.5</v>
      </c>
      <c r="K31" s="82"/>
    </row>
    <row r="32" spans="2:32" x14ac:dyDescent="0.25">
      <c r="B32" s="83"/>
      <c r="C32" s="84"/>
      <c r="D32" s="84"/>
      <c r="E32" s="85"/>
      <c r="G32" s="80"/>
      <c r="H32" s="141">
        <f>P137</f>
        <v>5101.0366450269603</v>
      </c>
      <c r="I32" s="121" t="s">
        <v>20614</v>
      </c>
      <c r="J32" s="158">
        <v>0.5</v>
      </c>
      <c r="K32" s="82"/>
    </row>
    <row r="33" spans="2:32" x14ac:dyDescent="0.25">
      <c r="G33" s="80"/>
      <c r="H33" s="141">
        <f>Q137</f>
        <v>14926.650624683452</v>
      </c>
      <c r="I33" s="121" t="s">
        <v>15683</v>
      </c>
      <c r="J33" s="158">
        <v>0.5</v>
      </c>
      <c r="K33" s="82"/>
      <c r="N33" s="18" t="s">
        <v>0</v>
      </c>
      <c r="O33" t="s">
        <v>12726</v>
      </c>
    </row>
    <row r="34" spans="2:32" x14ac:dyDescent="0.25">
      <c r="B34" s="39"/>
      <c r="C34" s="68"/>
      <c r="D34" s="132"/>
      <c r="E34" s="126"/>
      <c r="F34" s="133"/>
      <c r="G34" s="80"/>
      <c r="H34" s="141">
        <f>R137</f>
        <v>21444.347848575075</v>
      </c>
      <c r="I34" s="121" t="s">
        <v>15685</v>
      </c>
      <c r="J34" s="158">
        <v>0.5</v>
      </c>
      <c r="K34" s="82"/>
      <c r="N34" s="18" t="s">
        <v>11576</v>
      </c>
      <c r="O34" t="s">
        <v>12726</v>
      </c>
    </row>
    <row r="35" spans="2:32" x14ac:dyDescent="0.25">
      <c r="E35" s="126"/>
      <c r="F35" s="133"/>
      <c r="G35" s="80"/>
      <c r="H35" s="141">
        <f>S137</f>
        <v>9223.6655537782772</v>
      </c>
      <c r="I35" s="121" t="s">
        <v>15564</v>
      </c>
      <c r="J35" s="158">
        <v>0.5</v>
      </c>
      <c r="K35" s="82"/>
      <c r="N35" s="18" t="s">
        <v>11577</v>
      </c>
      <c r="O35" t="s">
        <v>12726</v>
      </c>
    </row>
    <row r="36" spans="2:32" x14ac:dyDescent="0.25">
      <c r="B36" s="39"/>
      <c r="C36" s="68"/>
      <c r="D36" s="134"/>
      <c r="E36" s="126"/>
      <c r="F36" s="133"/>
      <c r="G36" s="80"/>
      <c r="H36" s="141">
        <f>U137</f>
        <v>5076.5025731174355</v>
      </c>
      <c r="I36" s="121" t="s">
        <v>15568</v>
      </c>
      <c r="J36" s="158">
        <v>0.5</v>
      </c>
      <c r="K36" s="82"/>
      <c r="N36" s="18" t="s">
        <v>12728</v>
      </c>
      <c r="O36" s="19">
        <v>0</v>
      </c>
    </row>
    <row r="37" spans="2:32" x14ac:dyDescent="0.25">
      <c r="B37" s="39"/>
      <c r="C37" s="39"/>
      <c r="D37" s="39"/>
      <c r="E37" s="39"/>
      <c r="F37" s="39"/>
      <c r="G37" s="80"/>
      <c r="H37" s="140">
        <f>V137</f>
        <v>8330.4443706813436</v>
      </c>
      <c r="I37" s="121" t="s">
        <v>15559</v>
      </c>
      <c r="J37" s="158">
        <v>0.5</v>
      </c>
      <c r="K37" s="82"/>
      <c r="N37" s="18" t="s">
        <v>12777</v>
      </c>
      <c r="O37" s="19">
        <v>0</v>
      </c>
    </row>
    <row r="38" spans="2:32" x14ac:dyDescent="0.25">
      <c r="G38" s="80"/>
      <c r="H38" s="140">
        <f>W137</f>
        <v>13297.226318710542</v>
      </c>
      <c r="I38" s="121" t="s">
        <v>15580</v>
      </c>
      <c r="J38" s="158">
        <v>0.5</v>
      </c>
      <c r="K38" s="82"/>
      <c r="N38" s="18" t="s">
        <v>11581</v>
      </c>
      <c r="O38" t="s">
        <v>12726</v>
      </c>
    </row>
    <row r="39" spans="2:32" x14ac:dyDescent="0.25">
      <c r="G39" s="80"/>
      <c r="H39" s="140">
        <f>X137</f>
        <v>14158.84591641189</v>
      </c>
      <c r="I39" s="121" t="s">
        <v>15583</v>
      </c>
      <c r="J39" s="158">
        <v>0.5</v>
      </c>
      <c r="K39" s="82"/>
    </row>
    <row r="40" spans="2:32" x14ac:dyDescent="0.25">
      <c r="G40" s="80"/>
      <c r="H40" s="140">
        <f>Y137</f>
        <v>14926.650624683452</v>
      </c>
      <c r="I40" s="121" t="s">
        <v>20615</v>
      </c>
      <c r="J40" s="158">
        <v>0.5</v>
      </c>
      <c r="K40" s="82"/>
      <c r="O40" s="18" t="s">
        <v>12729</v>
      </c>
    </row>
    <row r="41" spans="2:32" x14ac:dyDescent="0.25">
      <c r="G41" s="80"/>
      <c r="H41" s="81"/>
      <c r="I41" s="81"/>
      <c r="J41" s="81"/>
      <c r="K41" s="82"/>
      <c r="O41" t="s">
        <v>12724</v>
      </c>
      <c r="U41" t="s">
        <v>12725</v>
      </c>
      <c r="AA41" t="s">
        <v>12727</v>
      </c>
    </row>
    <row r="42" spans="2:32" x14ac:dyDescent="0.25">
      <c r="G42" s="80"/>
      <c r="H42" s="102"/>
      <c r="I42" s="136"/>
      <c r="J42" s="81"/>
      <c r="K42" s="82"/>
      <c r="N42" s="18" t="s">
        <v>12722</v>
      </c>
      <c r="O42" s="213">
        <v>2014</v>
      </c>
      <c r="P42" s="213">
        <v>2015</v>
      </c>
      <c r="Q42" s="213">
        <v>2016</v>
      </c>
      <c r="R42" s="213">
        <v>2017</v>
      </c>
      <c r="S42" s="213">
        <v>2018</v>
      </c>
      <c r="T42" s="213">
        <v>2019</v>
      </c>
      <c r="U42" s="213">
        <v>2014</v>
      </c>
      <c r="V42" s="213">
        <v>2015</v>
      </c>
      <c r="W42" s="213">
        <v>2016</v>
      </c>
      <c r="X42" s="213">
        <v>2017</v>
      </c>
      <c r="Y42" s="213">
        <v>2018</v>
      </c>
      <c r="Z42" s="213">
        <v>2019</v>
      </c>
      <c r="AA42" s="213">
        <v>2014</v>
      </c>
      <c r="AB42" s="213">
        <v>2015</v>
      </c>
      <c r="AC42" s="213">
        <v>2016</v>
      </c>
      <c r="AD42" s="213">
        <v>2017</v>
      </c>
      <c r="AE42" s="213">
        <v>2018</v>
      </c>
      <c r="AF42" s="213">
        <v>2019</v>
      </c>
    </row>
    <row r="43" spans="2:32" x14ac:dyDescent="0.25">
      <c r="G43" s="83"/>
      <c r="H43" s="84"/>
      <c r="I43" s="84"/>
      <c r="J43" s="84"/>
      <c r="K43" s="85"/>
      <c r="N43" s="19" t="s">
        <v>11541</v>
      </c>
      <c r="O43" s="23"/>
      <c r="P43" s="23"/>
      <c r="Q43" s="23"/>
      <c r="R43" s="23">
        <v>1306.06</v>
      </c>
      <c r="S43" s="23">
        <v>7693.02</v>
      </c>
      <c r="T43" s="23"/>
      <c r="U43" s="26"/>
      <c r="V43" s="26"/>
      <c r="W43" s="26"/>
      <c r="X43" s="26">
        <v>144</v>
      </c>
      <c r="Y43" s="26">
        <v>28</v>
      </c>
      <c r="Z43" s="26"/>
      <c r="AA43" s="26"/>
      <c r="AB43" s="26"/>
      <c r="AC43" s="26"/>
      <c r="AD43" s="26">
        <v>1</v>
      </c>
      <c r="AE43" s="26">
        <v>2</v>
      </c>
      <c r="AF43" s="26"/>
    </row>
    <row r="44" spans="2:32" x14ac:dyDescent="0.25">
      <c r="N44" s="19" t="s">
        <v>11533</v>
      </c>
      <c r="O44" s="23">
        <v>106600.48999999999</v>
      </c>
      <c r="P44" s="23">
        <v>185614.05</v>
      </c>
      <c r="Q44" s="23">
        <v>180721.23</v>
      </c>
      <c r="R44" s="23">
        <v>166254.93</v>
      </c>
      <c r="S44" s="23">
        <v>171875.69999999998</v>
      </c>
      <c r="T44" s="23">
        <v>286654.80999999994</v>
      </c>
      <c r="U44" s="26">
        <v>3878</v>
      </c>
      <c r="V44" s="26">
        <v>5133</v>
      </c>
      <c r="W44" s="26">
        <v>5274</v>
      </c>
      <c r="X44" s="26">
        <v>6520</v>
      </c>
      <c r="Y44" s="26">
        <v>5595</v>
      </c>
      <c r="Z44" s="26">
        <v>5349</v>
      </c>
      <c r="AA44" s="26">
        <v>40</v>
      </c>
      <c r="AB44" s="26">
        <v>42</v>
      </c>
      <c r="AC44" s="26">
        <v>50</v>
      </c>
      <c r="AD44" s="26">
        <v>59</v>
      </c>
      <c r="AE44" s="26">
        <v>55</v>
      </c>
      <c r="AF44" s="26">
        <v>58</v>
      </c>
    </row>
    <row r="45" spans="2:32" x14ac:dyDescent="0.25">
      <c r="N45" s="19" t="s">
        <v>11529</v>
      </c>
      <c r="O45" s="23">
        <v>28181.79</v>
      </c>
      <c r="P45" s="23">
        <v>20815.71</v>
      </c>
      <c r="Q45" s="23">
        <v>46683.46</v>
      </c>
      <c r="R45" s="23">
        <v>45443.189999999995</v>
      </c>
      <c r="S45" s="23">
        <v>56185.41</v>
      </c>
      <c r="T45" s="23">
        <v>137984.6</v>
      </c>
      <c r="U45" s="26">
        <v>1754</v>
      </c>
      <c r="V45" s="26">
        <v>991</v>
      </c>
      <c r="W45" s="26">
        <v>2809</v>
      </c>
      <c r="X45" s="26">
        <v>2824</v>
      </c>
      <c r="Y45" s="26">
        <v>2207</v>
      </c>
      <c r="Z45" s="26">
        <v>3305</v>
      </c>
      <c r="AA45" s="26">
        <v>5</v>
      </c>
      <c r="AB45" s="26">
        <v>3</v>
      </c>
      <c r="AC45" s="26">
        <v>6</v>
      </c>
      <c r="AD45" s="26">
        <v>6</v>
      </c>
      <c r="AE45" s="26">
        <v>11</v>
      </c>
      <c r="AF45" s="26">
        <v>14</v>
      </c>
    </row>
    <row r="46" spans="2:32" x14ac:dyDescent="0.25">
      <c r="N46" s="19" t="s">
        <v>11551</v>
      </c>
      <c r="O46" s="23"/>
      <c r="P46" s="23"/>
      <c r="Q46" s="23">
        <v>42797.64</v>
      </c>
      <c r="R46" s="23"/>
      <c r="S46" s="23"/>
      <c r="T46" s="23"/>
      <c r="U46" s="26"/>
      <c r="V46" s="26"/>
      <c r="W46" s="26">
        <v>389</v>
      </c>
      <c r="X46" s="26"/>
      <c r="Y46" s="26"/>
      <c r="Z46" s="26"/>
      <c r="AA46" s="26"/>
      <c r="AB46" s="26"/>
      <c r="AC46" s="26">
        <v>2</v>
      </c>
      <c r="AD46" s="26"/>
      <c r="AE46" s="26"/>
      <c r="AF46" s="26"/>
    </row>
    <row r="47" spans="2:32" x14ac:dyDescent="0.25">
      <c r="N47" s="19" t="s">
        <v>11535</v>
      </c>
      <c r="O47" s="23"/>
      <c r="P47" s="23"/>
      <c r="Q47" s="23">
        <v>50898.400000000001</v>
      </c>
      <c r="R47" s="23"/>
      <c r="S47" s="23"/>
      <c r="T47" s="23"/>
      <c r="U47" s="26"/>
      <c r="V47" s="26"/>
      <c r="W47" s="26">
        <v>2662</v>
      </c>
      <c r="X47" s="26"/>
      <c r="Y47" s="26"/>
      <c r="Z47" s="26"/>
      <c r="AA47" s="26"/>
      <c r="AB47" s="26"/>
      <c r="AC47" s="26">
        <v>2</v>
      </c>
      <c r="AD47" s="26"/>
      <c r="AE47" s="26"/>
      <c r="AF47" s="26"/>
    </row>
    <row r="48" spans="2:32" x14ac:dyDescent="0.25">
      <c r="N48" s="19" t="s">
        <v>11566</v>
      </c>
      <c r="O48" s="23"/>
      <c r="P48" s="23"/>
      <c r="Q48" s="23"/>
      <c r="R48" s="23">
        <v>3207.92</v>
      </c>
      <c r="S48" s="23"/>
      <c r="T48" s="23"/>
      <c r="U48" s="26"/>
      <c r="V48" s="26"/>
      <c r="W48" s="26"/>
      <c r="X48" s="26">
        <v>14</v>
      </c>
      <c r="Y48" s="26"/>
      <c r="Z48" s="26"/>
      <c r="AA48" s="26"/>
      <c r="AB48" s="26"/>
      <c r="AC48" s="26"/>
      <c r="AD48" s="26">
        <v>1</v>
      </c>
      <c r="AE48" s="26"/>
      <c r="AF48" s="26"/>
    </row>
    <row r="49" spans="13:32" x14ac:dyDescent="0.25">
      <c r="N49" s="19" t="s">
        <v>12723</v>
      </c>
      <c r="O49" s="23">
        <v>134782.28</v>
      </c>
      <c r="P49" s="23">
        <v>206429.76</v>
      </c>
      <c r="Q49" s="23">
        <v>321100.73000000004</v>
      </c>
      <c r="R49" s="23">
        <v>216212.1</v>
      </c>
      <c r="S49" s="23">
        <v>235754.13</v>
      </c>
      <c r="T49" s="23">
        <v>424639.40999999992</v>
      </c>
      <c r="U49" s="26">
        <v>5632</v>
      </c>
      <c r="V49" s="26">
        <v>6124</v>
      </c>
      <c r="W49" s="26">
        <v>11134</v>
      </c>
      <c r="X49" s="26">
        <v>9502</v>
      </c>
      <c r="Y49" s="26">
        <v>7830</v>
      </c>
      <c r="Z49" s="26">
        <v>8654</v>
      </c>
      <c r="AA49" s="26">
        <v>45</v>
      </c>
      <c r="AB49" s="26">
        <v>45</v>
      </c>
      <c r="AC49" s="26">
        <v>60</v>
      </c>
      <c r="AD49" s="26">
        <v>67</v>
      </c>
      <c r="AE49" s="26">
        <v>68</v>
      </c>
      <c r="AF49" s="26">
        <v>72</v>
      </c>
    </row>
    <row r="52" spans="13:32" x14ac:dyDescent="0.25">
      <c r="N52" s="142" t="s">
        <v>12738</v>
      </c>
    </row>
    <row r="53" spans="13:32" x14ac:dyDescent="0.25">
      <c r="O53" s="4">
        <v>2014</v>
      </c>
      <c r="P53" s="4">
        <v>2015</v>
      </c>
      <c r="Q53" s="4">
        <v>2016</v>
      </c>
      <c r="R53" s="4">
        <v>2017</v>
      </c>
      <c r="S53" s="4">
        <v>2018</v>
      </c>
      <c r="T53" s="119">
        <v>2019</v>
      </c>
      <c r="V53" s="4">
        <v>2014</v>
      </c>
      <c r="W53" s="4">
        <v>2015</v>
      </c>
      <c r="X53" s="4">
        <v>2016</v>
      </c>
      <c r="Y53" s="4">
        <v>2017</v>
      </c>
      <c r="Z53" s="4">
        <v>2018</v>
      </c>
      <c r="AA53" s="119">
        <v>2019</v>
      </c>
      <c r="AC53" s="4" t="s">
        <v>15819</v>
      </c>
    </row>
    <row r="54" spans="13:32" x14ac:dyDescent="0.25">
      <c r="N54" s="37" t="s">
        <v>11541</v>
      </c>
      <c r="O54" s="35">
        <f>O43*'IHS PP Const. Cost Table A20'!G$37</f>
        <v>0</v>
      </c>
      <c r="P54" s="35">
        <f>P43*'IHS PP Const. Cost Table A20'!H$37</f>
        <v>0</v>
      </c>
      <c r="Q54" s="35">
        <f>Q43*'IHS PP Const. Cost Table A20'!I$37</f>
        <v>0</v>
      </c>
      <c r="R54" s="35">
        <f>R43*'IHS PP Const. Cost Table A20'!J$37</f>
        <v>1400.9660922888243</v>
      </c>
      <c r="S54" s="35">
        <f>S43*'IHS PP Const. Cost Table A20'!K$37</f>
        <v>8054.4756755947947</v>
      </c>
      <c r="T54" s="35">
        <f>T43*'IHS PP Const. Cost Table A20'!L$37</f>
        <v>0</v>
      </c>
      <c r="V54" s="34" t="str">
        <f t="shared" ref="V54:AA59" si="10">IF(ISERROR(O54/AA43),"",(O54/AA43))</f>
        <v/>
      </c>
      <c r="W54" s="34" t="str">
        <f t="shared" si="10"/>
        <v/>
      </c>
      <c r="X54" s="34" t="str">
        <f t="shared" si="10"/>
        <v/>
      </c>
      <c r="Y54" s="34">
        <f t="shared" si="10"/>
        <v>1400.9660922888243</v>
      </c>
      <c r="Z54" s="34">
        <f t="shared" si="10"/>
        <v>4027.2378377973973</v>
      </c>
      <c r="AA54" s="34" t="str">
        <f t="shared" si="10"/>
        <v/>
      </c>
      <c r="AC54" s="23">
        <f>AVERAGE(W54:AA54)</f>
        <v>2714.1019650431108</v>
      </c>
      <c r="AD54" s="28">
        <f>AVERAGE(AB43:AF43)</f>
        <v>1.5</v>
      </c>
    </row>
    <row r="55" spans="13:32" x14ac:dyDescent="0.25">
      <c r="N55" s="37" t="s">
        <v>11533</v>
      </c>
      <c r="O55" s="35">
        <f>O44*'IHS PP Const. Cost Table A20'!G$37</f>
        <v>125516.80749347918</v>
      </c>
      <c r="P55" s="35">
        <f>P44*'IHS PP Const. Cost Table A20'!H$37</f>
        <v>213784.61034567904</v>
      </c>
      <c r="Q55" s="35">
        <f>Q44*'IHS PP Const. Cost Table A20'!I$37</f>
        <v>202929.07184615411</v>
      </c>
      <c r="R55" s="35">
        <f>R44*'IHS PP Const. Cost Table A20'!J$37</f>
        <v>178336.00263835659</v>
      </c>
      <c r="S55" s="35">
        <f>S44*'IHS PP Const. Cost Table A20'!K$37</f>
        <v>179951.26034714951</v>
      </c>
      <c r="T55" s="35">
        <f>T44*'IHS PP Const. Cost Table A20'!L$37</f>
        <v>293835.87834309984</v>
      </c>
      <c r="V55" s="34">
        <f t="shared" si="10"/>
        <v>3137.9201873369793</v>
      </c>
      <c r="W55" s="34">
        <f t="shared" si="10"/>
        <v>5090.1097701352155</v>
      </c>
      <c r="X55" s="34">
        <f t="shared" si="10"/>
        <v>4058.581436923082</v>
      </c>
      <c r="Y55" s="34">
        <f t="shared" si="10"/>
        <v>3022.6441125145184</v>
      </c>
      <c r="Z55" s="34">
        <f t="shared" si="10"/>
        <v>3271.8410972209003</v>
      </c>
      <c r="AA55" s="34">
        <f t="shared" si="10"/>
        <v>5066.1358335017212</v>
      </c>
      <c r="AC55" s="23">
        <f t="shared" ref="AC55:AC59" si="11">AVERAGE(W55:AA55)</f>
        <v>4101.8624500590868</v>
      </c>
      <c r="AD55" s="28">
        <f t="shared" ref="AD55:AD59" si="12">AVERAGE(AB44:AF44)</f>
        <v>52.8</v>
      </c>
    </row>
    <row r="56" spans="13:32" x14ac:dyDescent="0.25">
      <c r="N56" s="37" t="s">
        <v>11529</v>
      </c>
      <c r="O56" s="35">
        <f>O45*'IHS PP Const. Cost Table A20'!G$37</f>
        <v>33182.664641144307</v>
      </c>
      <c r="P56" s="35">
        <f>P45*'IHS PP Const. Cost Table A20'!H$37</f>
        <v>23974.90088395062</v>
      </c>
      <c r="Q56" s="35">
        <f>Q45*'IHS PP Const. Cost Table A20'!I$37</f>
        <v>52420.134637015588</v>
      </c>
      <c r="R56" s="35">
        <f>R45*'IHS PP Const. Cost Table A20'!J$37</f>
        <v>48745.362629158364</v>
      </c>
      <c r="S56" s="35">
        <f>S45*'IHS PP Const. Cost Table A20'!K$37</f>
        <v>58825.275141403581</v>
      </c>
      <c r="T56" s="35">
        <f>T45*'IHS PP Const. Cost Table A20'!L$37</f>
        <v>141441.29009668913</v>
      </c>
      <c r="V56" s="34">
        <f t="shared" si="10"/>
        <v>6636.5329282288612</v>
      </c>
      <c r="W56" s="34">
        <f t="shared" si="10"/>
        <v>7991.6336279835405</v>
      </c>
      <c r="X56" s="34">
        <f t="shared" si="10"/>
        <v>8736.6891061692641</v>
      </c>
      <c r="Y56" s="34">
        <f t="shared" si="10"/>
        <v>8124.2271048597277</v>
      </c>
      <c r="Z56" s="34">
        <f t="shared" si="10"/>
        <v>5347.7522855821435</v>
      </c>
      <c r="AA56" s="34">
        <f t="shared" si="10"/>
        <v>10102.949292620653</v>
      </c>
      <c r="AC56" s="23">
        <f t="shared" si="11"/>
        <v>8060.6502834430667</v>
      </c>
      <c r="AD56" s="28">
        <f t="shared" si="12"/>
        <v>8</v>
      </c>
    </row>
    <row r="57" spans="13:32" x14ac:dyDescent="0.25">
      <c r="N57" s="37" t="s">
        <v>11551</v>
      </c>
      <c r="O57" s="35">
        <f>O46*'IHS PP Const. Cost Table A20'!G$37</f>
        <v>0</v>
      </c>
      <c r="P57" s="35">
        <f>P46*'IHS PP Const. Cost Table A20'!H$37</f>
        <v>0</v>
      </c>
      <c r="Q57" s="35">
        <f>Q46*'IHS PP Const. Cost Table A20'!I$37</f>
        <v>48056.807506267185</v>
      </c>
      <c r="R57" s="35">
        <f>R46*'IHS PP Const. Cost Table A20'!J$37</f>
        <v>0</v>
      </c>
      <c r="S57" s="35">
        <f>S46*'IHS PP Const. Cost Table A20'!K$37</f>
        <v>0</v>
      </c>
      <c r="T57" s="35">
        <f>T46*'IHS PP Const. Cost Table A20'!L$37</f>
        <v>0</v>
      </c>
      <c r="V57" s="34" t="str">
        <f t="shared" si="10"/>
        <v/>
      </c>
      <c r="W57" s="34" t="str">
        <f t="shared" si="10"/>
        <v/>
      </c>
      <c r="X57" s="34">
        <f t="shared" si="10"/>
        <v>24028.403753133593</v>
      </c>
      <c r="Y57" s="34" t="str">
        <f t="shared" si="10"/>
        <v/>
      </c>
      <c r="Z57" s="34" t="str">
        <f t="shared" si="10"/>
        <v/>
      </c>
      <c r="AA57" s="34" t="str">
        <f t="shared" si="10"/>
        <v/>
      </c>
      <c r="AC57" s="23">
        <f t="shared" si="11"/>
        <v>24028.403753133593</v>
      </c>
      <c r="AD57" s="28">
        <f t="shared" si="12"/>
        <v>2</v>
      </c>
    </row>
    <row r="58" spans="13:32" x14ac:dyDescent="0.25">
      <c r="M58" s="4"/>
      <c r="N58" s="37" t="s">
        <v>11535</v>
      </c>
      <c r="O58" s="35">
        <f>O47*'IHS PP Const. Cost Table A20'!G$37</f>
        <v>0</v>
      </c>
      <c r="P58" s="35">
        <f>P47*'IHS PP Const. Cost Table A20'!H$37</f>
        <v>0</v>
      </c>
      <c r="Q58" s="35">
        <f>Q47*'IHS PP Const. Cost Table A20'!I$37</f>
        <v>57153.025521430383</v>
      </c>
      <c r="R58" s="35">
        <f>R47*'IHS PP Const. Cost Table A20'!J$37</f>
        <v>0</v>
      </c>
      <c r="S58" s="35">
        <f>S47*'IHS PP Const. Cost Table A20'!K$37</f>
        <v>0</v>
      </c>
      <c r="T58" s="35">
        <f>T47*'IHS PP Const. Cost Table A20'!L$37</f>
        <v>0</v>
      </c>
      <c r="V58" s="34" t="str">
        <f t="shared" si="10"/>
        <v/>
      </c>
      <c r="W58" s="34" t="str">
        <f t="shared" si="10"/>
        <v/>
      </c>
      <c r="X58" s="34">
        <f t="shared" si="10"/>
        <v>28576.512760715192</v>
      </c>
      <c r="Y58" s="34" t="str">
        <f t="shared" si="10"/>
        <v/>
      </c>
      <c r="Z58" s="34" t="str">
        <f t="shared" si="10"/>
        <v/>
      </c>
      <c r="AA58" s="34" t="str">
        <f t="shared" si="10"/>
        <v/>
      </c>
      <c r="AC58" s="23">
        <f t="shared" si="11"/>
        <v>28576.512760715192</v>
      </c>
      <c r="AD58" s="28">
        <f t="shared" si="12"/>
        <v>2</v>
      </c>
    </row>
    <row r="59" spans="13:32" x14ac:dyDescent="0.25">
      <c r="M59" s="4"/>
      <c r="N59" s="37" t="s">
        <v>11566</v>
      </c>
      <c r="O59" s="35">
        <f>O48*'IHS PP Const. Cost Table A20'!G$37</f>
        <v>0</v>
      </c>
      <c r="P59" s="35">
        <f>P48*'IHS PP Const. Cost Table A20'!H$37</f>
        <v>0</v>
      </c>
      <c r="Q59" s="35">
        <f>Q48*'IHS PP Const. Cost Table A20'!I$37</f>
        <v>0</v>
      </c>
      <c r="R59" s="35">
        <f>R48*'IHS PP Const. Cost Table A20'!J$37</f>
        <v>3441.0265583320561</v>
      </c>
      <c r="S59" s="35">
        <f>S48*'IHS PP Const. Cost Table A20'!K$37</f>
        <v>0</v>
      </c>
      <c r="T59" s="35">
        <f>T48*'IHS PP Const. Cost Table A20'!L$37</f>
        <v>0</v>
      </c>
      <c r="V59" s="34" t="str">
        <f t="shared" si="10"/>
        <v/>
      </c>
      <c r="W59" s="34" t="str">
        <f t="shared" si="10"/>
        <v/>
      </c>
      <c r="X59" s="34" t="str">
        <f t="shared" si="10"/>
        <v/>
      </c>
      <c r="Y59" s="34">
        <f t="shared" si="10"/>
        <v>3441.0265583320561</v>
      </c>
      <c r="Z59" s="34" t="str">
        <f t="shared" si="10"/>
        <v/>
      </c>
      <c r="AA59" s="34" t="str">
        <f t="shared" si="10"/>
        <v/>
      </c>
      <c r="AC59" s="23">
        <f t="shared" si="11"/>
        <v>3441.0265583320561</v>
      </c>
      <c r="AD59" s="28">
        <f t="shared" si="12"/>
        <v>1</v>
      </c>
    </row>
    <row r="60" spans="13:32" x14ac:dyDescent="0.25">
      <c r="M60" s="4"/>
      <c r="N60" s="37"/>
      <c r="O60" s="35"/>
      <c r="P60" s="35"/>
      <c r="Q60" s="35"/>
      <c r="R60" s="35"/>
      <c r="S60" s="35"/>
      <c r="T60" s="35"/>
      <c r="V60" s="34"/>
      <c r="W60" s="34"/>
      <c r="X60" s="34"/>
      <c r="Y60" s="34"/>
      <c r="Z60" s="34"/>
      <c r="AA60" s="34"/>
      <c r="AC60" s="23"/>
    </row>
    <row r="61" spans="13:32" x14ac:dyDescent="0.25">
      <c r="M61" s="4"/>
      <c r="N61" s="37"/>
      <c r="O61" s="35"/>
      <c r="P61" s="35"/>
      <c r="Q61" s="35"/>
      <c r="R61" s="35"/>
      <c r="S61" s="35"/>
      <c r="T61" s="35"/>
      <c r="V61" s="34"/>
      <c r="W61" s="34"/>
      <c r="X61" s="34"/>
      <c r="Y61" s="34"/>
      <c r="Z61" s="34"/>
      <c r="AA61" s="34"/>
      <c r="AC61" s="23"/>
    </row>
    <row r="62" spans="13:32" x14ac:dyDescent="0.25">
      <c r="M62" s="4"/>
      <c r="N62" s="37"/>
      <c r="O62" s="35"/>
      <c r="P62" s="35"/>
      <c r="Q62" s="35"/>
      <c r="R62" s="35"/>
      <c r="S62" s="35"/>
      <c r="T62" s="35"/>
      <c r="V62" s="34"/>
      <c r="W62" s="34"/>
      <c r="X62" s="34"/>
      <c r="Y62" s="34"/>
      <c r="Z62" s="143" t="s">
        <v>12827</v>
      </c>
      <c r="AA62" s="120" t="s">
        <v>12833</v>
      </c>
      <c r="AB62" s="144">
        <f>SUM(AD54:AD56)</f>
        <v>62.3</v>
      </c>
      <c r="AC62" s="145">
        <f>(AC54*(AD54/AB62)+(AC55*(AD55/AB62)+(AC56*(AD56/AB62))))</f>
        <v>4576.800843952311</v>
      </c>
    </row>
    <row r="63" spans="13:32" x14ac:dyDescent="0.25">
      <c r="M63" s="4"/>
      <c r="Z63" s="146" t="s">
        <v>12827</v>
      </c>
      <c r="AA63" s="100" t="s">
        <v>12834</v>
      </c>
      <c r="AB63" s="147">
        <f>SUM(AD57:AD58)</f>
        <v>4</v>
      </c>
      <c r="AC63" s="148">
        <f>(AC57*(AD57/(SUM(AD57:AD58)))+(AC58*(AD58/(SUM(AD57:AD58)))))</f>
        <v>26302.458256924394</v>
      </c>
    </row>
    <row r="64" spans="13:32" x14ac:dyDescent="0.25">
      <c r="M64" s="4"/>
      <c r="Z64" s="146" t="s">
        <v>12828</v>
      </c>
      <c r="AA64" s="100" t="s">
        <v>12833</v>
      </c>
      <c r="AB64" s="147">
        <f>AD59</f>
        <v>1</v>
      </c>
      <c r="AC64" s="148">
        <f>(AC55*(AD55/(SUM(AD55:AD56,AD59)))+(AC56*(AD56/(SUM(AD55:AD56,AD59)+(AC59*(AD59/(SUM(AD55:AD56,AD59))))))))</f>
        <v>4053.407309882426</v>
      </c>
    </row>
    <row r="65" spans="13:33" x14ac:dyDescent="0.25">
      <c r="M65" s="4"/>
      <c r="Z65" s="149" t="s">
        <v>12828</v>
      </c>
      <c r="AA65" s="150" t="s">
        <v>12834</v>
      </c>
      <c r="AB65" s="151">
        <f>AF51</f>
        <v>0</v>
      </c>
      <c r="AC65" s="152">
        <f>AC63</f>
        <v>26302.458256924394</v>
      </c>
    </row>
    <row r="66" spans="13:33" x14ac:dyDescent="0.25">
      <c r="M66" s="4"/>
    </row>
    <row r="68" spans="13:33" x14ac:dyDescent="0.25">
      <c r="N68" s="18" t="s">
        <v>0</v>
      </c>
      <c r="O68" t="s">
        <v>12726</v>
      </c>
    </row>
    <row r="69" spans="13:33" x14ac:dyDescent="0.25">
      <c r="N69" s="18" t="s">
        <v>11576</v>
      </c>
      <c r="O69" t="s">
        <v>12726</v>
      </c>
    </row>
    <row r="70" spans="13:33" x14ac:dyDescent="0.25">
      <c r="N70" s="18" t="s">
        <v>11577</v>
      </c>
      <c r="O70" t="s">
        <v>12726</v>
      </c>
    </row>
    <row r="71" spans="13:33" x14ac:dyDescent="0.25">
      <c r="N71" s="18" t="s">
        <v>12728</v>
      </c>
      <c r="O71" s="19">
        <v>0</v>
      </c>
    </row>
    <row r="72" spans="13:33" x14ac:dyDescent="0.25">
      <c r="N72" s="18" t="s">
        <v>12777</v>
      </c>
      <c r="O72" s="19">
        <v>0</v>
      </c>
    </row>
    <row r="74" spans="13:33" x14ac:dyDescent="0.25">
      <c r="O74" s="18" t="s">
        <v>12729</v>
      </c>
    </row>
    <row r="75" spans="13:33" x14ac:dyDescent="0.25">
      <c r="O75" t="s">
        <v>12724</v>
      </c>
      <c r="U75" t="s">
        <v>12725</v>
      </c>
      <c r="AA75" t="s">
        <v>12727</v>
      </c>
    </row>
    <row r="76" spans="13:33" x14ac:dyDescent="0.25">
      <c r="N76" s="18" t="s">
        <v>12722</v>
      </c>
      <c r="O76" s="213">
        <v>2014</v>
      </c>
      <c r="P76" s="213">
        <v>2015</v>
      </c>
      <c r="Q76" s="213">
        <v>2016</v>
      </c>
      <c r="R76" s="213">
        <v>2017</v>
      </c>
      <c r="S76" s="213">
        <v>2018</v>
      </c>
      <c r="T76" s="213">
        <v>2019</v>
      </c>
      <c r="U76" s="213">
        <v>2014</v>
      </c>
      <c r="V76" s="213">
        <v>2015</v>
      </c>
      <c r="W76" s="213">
        <v>2016</v>
      </c>
      <c r="X76" s="213">
        <v>2017</v>
      </c>
      <c r="Y76" s="213">
        <v>2018</v>
      </c>
      <c r="Z76" s="213">
        <v>2019</v>
      </c>
      <c r="AA76" s="213">
        <v>2014</v>
      </c>
      <c r="AB76" s="213">
        <v>2015</v>
      </c>
      <c r="AC76" s="213">
        <v>2016</v>
      </c>
      <c r="AD76" s="213">
        <v>2017</v>
      </c>
      <c r="AE76" s="213">
        <v>2018</v>
      </c>
      <c r="AF76" s="213">
        <v>2019</v>
      </c>
    </row>
    <row r="77" spans="13:33" x14ac:dyDescent="0.25">
      <c r="N77" s="19" t="s">
        <v>11541</v>
      </c>
      <c r="O77" s="23">
        <v>1043861.420000008</v>
      </c>
      <c r="P77" s="23">
        <v>1134849.1100000003</v>
      </c>
      <c r="Q77" s="23">
        <v>1405160.6999999981</v>
      </c>
      <c r="R77" s="23">
        <v>1774845.9200000041</v>
      </c>
      <c r="S77" s="23">
        <v>1964246.2600000002</v>
      </c>
      <c r="T77" s="23">
        <v>2115865.4800000056</v>
      </c>
      <c r="U77" s="26">
        <v>45314</v>
      </c>
      <c r="V77" s="26">
        <v>47436</v>
      </c>
      <c r="W77" s="26">
        <v>58093</v>
      </c>
      <c r="X77" s="26">
        <v>67033.100000000006</v>
      </c>
      <c r="Y77" s="26">
        <v>76921</v>
      </c>
      <c r="Z77" s="26">
        <v>73796</v>
      </c>
      <c r="AA77" s="26">
        <v>1261</v>
      </c>
      <c r="AB77" s="26">
        <v>1436</v>
      </c>
      <c r="AC77" s="26">
        <v>1768</v>
      </c>
      <c r="AD77" s="26">
        <v>2116</v>
      </c>
      <c r="AE77" s="26">
        <v>2319</v>
      </c>
      <c r="AF77" s="26">
        <v>2212</v>
      </c>
    </row>
    <row r="78" spans="13:33" x14ac:dyDescent="0.25">
      <c r="N78" s="19" t="s">
        <v>11533</v>
      </c>
      <c r="O78" s="23">
        <v>188580.67000000004</v>
      </c>
      <c r="P78" s="23">
        <v>343490.0299999998</v>
      </c>
      <c r="Q78" s="23">
        <v>273196.48</v>
      </c>
      <c r="R78" s="23">
        <v>316740.47999999998</v>
      </c>
      <c r="S78" s="23">
        <v>328875.2099999999</v>
      </c>
      <c r="T78" s="23">
        <v>350451.41999999987</v>
      </c>
      <c r="U78" s="26">
        <v>14964</v>
      </c>
      <c r="V78" s="26">
        <v>20596</v>
      </c>
      <c r="W78" s="26">
        <v>18120</v>
      </c>
      <c r="X78" s="26">
        <v>17719</v>
      </c>
      <c r="Y78" s="26">
        <v>20265</v>
      </c>
      <c r="Z78" s="26">
        <v>14945</v>
      </c>
      <c r="AA78" s="26">
        <v>103</v>
      </c>
      <c r="AB78" s="26">
        <v>229</v>
      </c>
      <c r="AC78" s="26">
        <v>275</v>
      </c>
      <c r="AD78" s="26">
        <v>230</v>
      </c>
      <c r="AE78" s="26">
        <v>184</v>
      </c>
      <c r="AF78" s="26">
        <v>191</v>
      </c>
    </row>
    <row r="79" spans="13:33" x14ac:dyDescent="0.25">
      <c r="N79" s="19" t="s">
        <v>11529</v>
      </c>
      <c r="O79" s="23"/>
      <c r="P79" s="23"/>
      <c r="Q79" s="23">
        <v>3992.16</v>
      </c>
      <c r="R79" s="23">
        <v>3428.44</v>
      </c>
      <c r="S79" s="23"/>
      <c r="T79" s="23"/>
      <c r="U79" s="26"/>
      <c r="V79" s="26"/>
      <c r="W79" s="26">
        <v>861</v>
      </c>
      <c r="X79" s="26">
        <v>120</v>
      </c>
      <c r="Y79" s="26"/>
      <c r="Z79" s="26"/>
      <c r="AA79" s="26"/>
      <c r="AB79" s="26"/>
      <c r="AC79" s="26">
        <v>2</v>
      </c>
      <c r="AD79" s="26">
        <v>2</v>
      </c>
      <c r="AE79" s="26"/>
      <c r="AF79" s="26"/>
      <c r="AG79" s="18"/>
    </row>
    <row r="80" spans="13:33" x14ac:dyDescent="0.25">
      <c r="N80" s="19" t="s">
        <v>11558</v>
      </c>
      <c r="O80" s="23"/>
      <c r="P80" s="23">
        <v>653.14</v>
      </c>
      <c r="Q80" s="23"/>
      <c r="R80" s="23"/>
      <c r="S80" s="23">
        <v>877.63</v>
      </c>
      <c r="T80" s="23">
        <v>695.51</v>
      </c>
      <c r="U80" s="26"/>
      <c r="V80" s="26">
        <v>2</v>
      </c>
      <c r="W80" s="26"/>
      <c r="X80" s="26"/>
      <c r="Y80" s="26">
        <v>1</v>
      </c>
      <c r="Z80" s="26">
        <v>25</v>
      </c>
      <c r="AA80" s="26"/>
      <c r="AB80" s="26">
        <v>1</v>
      </c>
      <c r="AC80" s="26"/>
      <c r="AD80" s="26"/>
      <c r="AE80" s="26">
        <v>1</v>
      </c>
      <c r="AF80" s="26">
        <v>1</v>
      </c>
    </row>
    <row r="81" spans="14:32" x14ac:dyDescent="0.25">
      <c r="N81" s="19" t="s">
        <v>11565</v>
      </c>
      <c r="O81" s="23"/>
      <c r="P81" s="23"/>
      <c r="Q81" s="23"/>
      <c r="R81" s="23"/>
      <c r="S81" s="23">
        <v>33920.130000000005</v>
      </c>
      <c r="T81" s="23">
        <v>892.03</v>
      </c>
      <c r="U81" s="26"/>
      <c r="V81" s="26"/>
      <c r="W81" s="26"/>
      <c r="X81" s="26"/>
      <c r="Y81" s="26">
        <v>81</v>
      </c>
      <c r="Z81" s="26">
        <v>29</v>
      </c>
      <c r="AA81" s="26"/>
      <c r="AB81" s="26"/>
      <c r="AC81" s="26"/>
      <c r="AD81" s="26"/>
      <c r="AE81" s="26">
        <v>2</v>
      </c>
      <c r="AF81" s="26">
        <v>1</v>
      </c>
    </row>
    <row r="82" spans="14:32" x14ac:dyDescent="0.25">
      <c r="N82" s="19" t="s">
        <v>12723</v>
      </c>
      <c r="O82" s="23">
        <v>1232442.0900000075</v>
      </c>
      <c r="P82" s="23">
        <v>1478992.2800000014</v>
      </c>
      <c r="Q82" s="23">
        <v>1682349.339999998</v>
      </c>
      <c r="R82" s="23">
        <v>2095014.8400000043</v>
      </c>
      <c r="S82" s="23">
        <v>2327919.2300000023</v>
      </c>
      <c r="T82" s="23">
        <v>2467904.4400000083</v>
      </c>
      <c r="U82" s="26">
        <v>60278</v>
      </c>
      <c r="V82" s="26">
        <v>68034</v>
      </c>
      <c r="W82" s="26">
        <v>77074</v>
      </c>
      <c r="X82" s="26">
        <v>84872.1</v>
      </c>
      <c r="Y82" s="26">
        <v>97268</v>
      </c>
      <c r="Z82" s="26">
        <v>88795</v>
      </c>
      <c r="AA82" s="26">
        <v>1364</v>
      </c>
      <c r="AB82" s="26">
        <v>1666</v>
      </c>
      <c r="AC82" s="26">
        <v>2045</v>
      </c>
      <c r="AD82" s="26">
        <v>2348</v>
      </c>
      <c r="AE82" s="26">
        <v>2506</v>
      </c>
      <c r="AF82" s="26">
        <v>2405</v>
      </c>
    </row>
    <row r="85" spans="14:32" x14ac:dyDescent="0.25">
      <c r="N85" s="142" t="s">
        <v>15835</v>
      </c>
    </row>
    <row r="86" spans="14:32" x14ac:dyDescent="0.25">
      <c r="O86" s="119">
        <v>2014</v>
      </c>
      <c r="P86" s="119">
        <v>2015</v>
      </c>
      <c r="Q86" s="119">
        <v>2016</v>
      </c>
      <c r="R86" s="119">
        <v>2017</v>
      </c>
      <c r="S86" s="119">
        <v>2018</v>
      </c>
      <c r="T86" s="119">
        <v>2019</v>
      </c>
      <c r="V86" s="119">
        <v>2014</v>
      </c>
      <c r="W86" s="119">
        <v>2015</v>
      </c>
      <c r="X86" s="119">
        <v>2016</v>
      </c>
      <c r="Y86" s="119">
        <v>2017</v>
      </c>
      <c r="Z86" s="119">
        <v>2018</v>
      </c>
      <c r="AA86" s="119">
        <v>2019</v>
      </c>
      <c r="AC86" s="119" t="s">
        <v>15819</v>
      </c>
    </row>
    <row r="87" spans="14:32" x14ac:dyDescent="0.25">
      <c r="N87" s="37" t="s">
        <v>11541</v>
      </c>
      <c r="O87" s="23">
        <f>O77*'IHS PP Const. Cost Table A20'!G$37</f>
        <v>1229095.2218325716</v>
      </c>
      <c r="P87" s="23">
        <f>P77*'IHS PP Const. Cost Table A20'!H$37</f>
        <v>1307084.6457069966</v>
      </c>
      <c r="Q87" s="23">
        <f>Q77*'IHS PP Const. Cost Table A20'!I$37</f>
        <v>1577833.2000379357</v>
      </c>
      <c r="R87" s="23">
        <f>R77*'IHS PP Const. Cost Table A20'!J$37</f>
        <v>1903816.7870979656</v>
      </c>
      <c r="S87" s="23">
        <f>S77*'IHS PP Const. Cost Table A20'!K$37</f>
        <v>2056536.1486188844</v>
      </c>
      <c r="T87" s="23">
        <f>T77*'IHS PP Const. Cost Table A20'!L$37</f>
        <v>2168870.6070260825</v>
      </c>
      <c r="V87" s="35">
        <f>IF(ISERROR(O87/U77),"",(O87/U77))</f>
        <v>27.123962171350389</v>
      </c>
      <c r="W87" s="35">
        <f t="shared" ref="W87:AA87" si="13">IF(ISERROR(P87/V77),"",(P87/V77))</f>
        <v>27.554697818260319</v>
      </c>
      <c r="X87" s="35">
        <f t="shared" si="13"/>
        <v>27.160470281065461</v>
      </c>
      <c r="Y87" s="35">
        <f t="shared" si="13"/>
        <v>28.40114491345269</v>
      </c>
      <c r="Z87" s="35">
        <f t="shared" si="13"/>
        <v>26.73569179572398</v>
      </c>
      <c r="AA87" s="35">
        <f t="shared" si="13"/>
        <v>29.390083568568521</v>
      </c>
      <c r="AC87" s="23">
        <f>SUM(P77:T77)/SUM(V77:Z77)</f>
        <v>25.968172609983167</v>
      </c>
    </row>
    <row r="88" spans="14:32" x14ac:dyDescent="0.25">
      <c r="N88" s="37" t="s">
        <v>11533</v>
      </c>
      <c r="O88" s="23">
        <f>O78*'IHS PP Const. Cost Table A20'!G$37</f>
        <v>222044.416994531</v>
      </c>
      <c r="P88" s="23">
        <f>P78*'IHS PP Const. Cost Table A20'!H$37</f>
        <v>395621.35636378586</v>
      </c>
      <c r="Q88" s="23">
        <f>Q78*'IHS PP Const. Cost Table A20'!I$37</f>
        <v>306768.09867903398</v>
      </c>
      <c r="R88" s="23">
        <f>R78*'IHS PP Const. Cost Table A20'!J$37</f>
        <v>339756.7282783995</v>
      </c>
      <c r="S88" s="23">
        <f>S78*'IHS PP Const. Cost Table A20'!K$37</f>
        <v>344327.37458775996</v>
      </c>
      <c r="T88" s="23">
        <f>T78*'IHS PP Const. Cost Table A20'!L$37</f>
        <v>359230.67473483726</v>
      </c>
      <c r="V88" s="35">
        <f t="shared" ref="V88:V91" si="14">IF(ISERROR(O88/U78),"",(O88/U78))</f>
        <v>14.838573709872428</v>
      </c>
      <c r="W88" s="35">
        <f t="shared" ref="W88:W91" si="15">IF(ISERROR(P88/V78),"",(P88/V78))</f>
        <v>19.208650046794808</v>
      </c>
      <c r="X88" s="35">
        <f t="shared" ref="X88:X91" si="16">IF(ISERROR(Q88/W78),"",(Q88/W78))</f>
        <v>16.929806770366113</v>
      </c>
      <c r="Y88" s="35">
        <f t="shared" ref="Y88:Y91" si="17">IF(ISERROR(R88/X78),"",(R88/X78))</f>
        <v>19.174712358394917</v>
      </c>
      <c r="Z88" s="35">
        <f t="shared" ref="Z88:Z91" si="18">IF(ISERROR(S88/Y78),"",(S88/Y78))</f>
        <v>16.991234867395015</v>
      </c>
      <c r="AA88" s="35">
        <f t="shared" ref="AA88:AA91" si="19">IF(ISERROR(T88/Z78),"",(T88/Z78))</f>
        <v>24.036846753752911</v>
      </c>
      <c r="AC88" s="23">
        <f>SUM(P78:T78)/SUM(V78:Z78)</f>
        <v>17.597835342899227</v>
      </c>
    </row>
    <row r="89" spans="14:32" x14ac:dyDescent="0.25">
      <c r="N89" s="37" t="s">
        <v>11529</v>
      </c>
      <c r="O89" s="23">
        <f>O79*'IHS PP Const. Cost Table A20'!G$37</f>
        <v>0</v>
      </c>
      <c r="P89" s="23">
        <f>P79*'IHS PP Const. Cost Table A20'!H$37</f>
        <v>0</v>
      </c>
      <c r="Q89" s="23">
        <f>Q79*'IHS PP Const. Cost Table A20'!I$37</f>
        <v>4482.7346707486577</v>
      </c>
      <c r="R89" s="23">
        <f>R79*'IHS PP Const. Cost Table A20'!J$37</f>
        <v>3677.5708539015795</v>
      </c>
      <c r="S89" s="23">
        <f>S79*'IHS PP Const. Cost Table A20'!K$37</f>
        <v>0</v>
      </c>
      <c r="T89" s="23">
        <f>T79*'IHS PP Const. Cost Table A20'!L$37</f>
        <v>0</v>
      </c>
      <c r="V89" s="35" t="str">
        <f t="shared" si="14"/>
        <v/>
      </c>
      <c r="W89" s="35" t="str">
        <f t="shared" si="15"/>
        <v/>
      </c>
      <c r="X89" s="35">
        <f t="shared" si="16"/>
        <v>5.206428189022831</v>
      </c>
      <c r="Y89" s="35">
        <f t="shared" si="17"/>
        <v>30.646423782513164</v>
      </c>
      <c r="Z89" s="35" t="str">
        <f t="shared" si="18"/>
        <v/>
      </c>
      <c r="AA89" s="35" t="str">
        <f t="shared" si="19"/>
        <v/>
      </c>
      <c r="AC89" s="23">
        <f t="shared" ref="AC89:AC91" si="20">SUM(P79:T79)/SUM(V79:Z79)</f>
        <v>7.5643221202854232</v>
      </c>
    </row>
    <row r="90" spans="14:32" x14ac:dyDescent="0.25">
      <c r="N90" s="37" t="s">
        <v>11558</v>
      </c>
      <c r="O90" s="23">
        <f>O80*'IHS PP Const. Cost Table A20'!G$37</f>
        <v>0</v>
      </c>
      <c r="P90" s="23">
        <f>P80*'IHS PP Const. Cost Table A20'!H$37</f>
        <v>752.26676213991777</v>
      </c>
      <c r="Q90" s="23">
        <f>Q80*'IHS PP Const. Cost Table A20'!I$37</f>
        <v>0</v>
      </c>
      <c r="R90" s="23">
        <f>R80*'IHS PP Const. Cost Table A20'!J$37</f>
        <v>0</v>
      </c>
      <c r="S90" s="23">
        <f>S80*'IHS PP Const. Cost Table A20'!K$37</f>
        <v>918.86534640131697</v>
      </c>
      <c r="T90" s="23">
        <f>T80*'IHS PP Const. Cost Table A20'!L$37</f>
        <v>712.93341195429241</v>
      </c>
      <c r="V90" s="35" t="str">
        <f t="shared" si="14"/>
        <v/>
      </c>
      <c r="W90" s="35">
        <f t="shared" si="15"/>
        <v>376.13338106995889</v>
      </c>
      <c r="X90" s="35" t="str">
        <f t="shared" si="16"/>
        <v/>
      </c>
      <c r="Y90" s="35" t="str">
        <f t="shared" si="17"/>
        <v/>
      </c>
      <c r="Z90" s="35">
        <f t="shared" si="18"/>
        <v>918.86534640131697</v>
      </c>
      <c r="AA90" s="35">
        <f t="shared" si="19"/>
        <v>28.517336478171696</v>
      </c>
      <c r="AC90" s="23">
        <f t="shared" si="20"/>
        <v>79.509999999999991</v>
      </c>
    </row>
    <row r="91" spans="14:32" x14ac:dyDescent="0.25">
      <c r="N91" s="37" t="s">
        <v>11565</v>
      </c>
      <c r="O91" s="23">
        <f>O81*'IHS PP Const. Cost Table A20'!G$37</f>
        <v>0</v>
      </c>
      <c r="P91" s="23">
        <f>P81*'IHS PP Const. Cost Table A20'!H$37</f>
        <v>0</v>
      </c>
      <c r="Q91" s="23">
        <f>Q81*'IHS PP Const. Cost Table A20'!I$37</f>
        <v>0</v>
      </c>
      <c r="R91" s="23">
        <f>R81*'IHS PP Const. Cost Table A20'!J$37</f>
        <v>0</v>
      </c>
      <c r="S91" s="23">
        <f>S81*'IHS PP Const. Cost Table A20'!K$37</f>
        <v>35513.863475983853</v>
      </c>
      <c r="T91" s="23">
        <f>T81*'IHS PP Const. Cost Table A20'!L$37</f>
        <v>914.37648842660417</v>
      </c>
      <c r="V91" s="35" t="str">
        <f t="shared" si="14"/>
        <v/>
      </c>
      <c r="W91" s="35" t="str">
        <f t="shared" si="15"/>
        <v/>
      </c>
      <c r="X91" s="35" t="str">
        <f t="shared" si="16"/>
        <v/>
      </c>
      <c r="Y91" s="35" t="str">
        <f t="shared" si="17"/>
        <v/>
      </c>
      <c r="Z91" s="35">
        <f t="shared" si="18"/>
        <v>438.44275896276361</v>
      </c>
      <c r="AA91" s="35">
        <f t="shared" si="19"/>
        <v>31.53022373884842</v>
      </c>
      <c r="AC91" s="23">
        <f t="shared" si="20"/>
        <v>316.47418181818188</v>
      </c>
    </row>
    <row r="93" spans="14:32" x14ac:dyDescent="0.25">
      <c r="AC93" s="23"/>
    </row>
    <row r="94" spans="14:32" x14ac:dyDescent="0.25">
      <c r="U94" s="37" t="s">
        <v>11541</v>
      </c>
      <c r="V94" s="28">
        <f t="shared" ref="V94:AA98" si="21">IF(ISERROR(U77/AA77),"",(U77/AA77))</f>
        <v>35.934972244250595</v>
      </c>
      <c r="W94" s="28">
        <f t="shared" si="21"/>
        <v>33.033426183844014</v>
      </c>
      <c r="X94" s="28">
        <f t="shared" si="21"/>
        <v>32.858031674208142</v>
      </c>
      <c r="Y94" s="28">
        <f t="shared" si="21"/>
        <v>31.679158790170135</v>
      </c>
      <c r="Z94" s="28">
        <f t="shared" si="21"/>
        <v>33.16990081931867</v>
      </c>
      <c r="AA94" s="28">
        <f t="shared" si="21"/>
        <v>33.361663652802896</v>
      </c>
      <c r="AB94" s="28"/>
      <c r="AC94" s="28">
        <f>AVERAGE(W94:AA94)</f>
        <v>32.820436224068764</v>
      </c>
      <c r="AD94" s="153">
        <f>AVERAGE(AB77:AF77)</f>
        <v>1970.2</v>
      </c>
    </row>
    <row r="95" spans="14:32" x14ac:dyDescent="0.25">
      <c r="U95" s="37" t="s">
        <v>11533</v>
      </c>
      <c r="V95" s="28">
        <f t="shared" si="21"/>
        <v>145.28155339805826</v>
      </c>
      <c r="W95" s="28">
        <f t="shared" si="21"/>
        <v>89.938864628820966</v>
      </c>
      <c r="X95" s="28">
        <f t="shared" si="21"/>
        <v>65.890909090909091</v>
      </c>
      <c r="Y95" s="28">
        <f t="shared" si="21"/>
        <v>77.039130434782606</v>
      </c>
      <c r="Z95" s="28">
        <f t="shared" si="21"/>
        <v>110.13586956521739</v>
      </c>
      <c r="AA95" s="28">
        <f t="shared" si="21"/>
        <v>78.246073298429323</v>
      </c>
      <c r="AB95" s="28"/>
      <c r="AC95" s="28">
        <f>AVERAGE(W95:AA95)</f>
        <v>84.250169403631872</v>
      </c>
      <c r="AD95" s="153">
        <f>AVERAGE(AB78:AF78)</f>
        <v>221.8</v>
      </c>
    </row>
    <row r="96" spans="14:32" x14ac:dyDescent="0.25">
      <c r="U96" s="37" t="s">
        <v>11529</v>
      </c>
      <c r="V96" s="28" t="str">
        <f t="shared" si="21"/>
        <v/>
      </c>
      <c r="W96" s="28" t="str">
        <f t="shared" si="21"/>
        <v/>
      </c>
      <c r="X96" s="28">
        <f t="shared" si="21"/>
        <v>430.5</v>
      </c>
      <c r="Y96" s="28">
        <f t="shared" si="21"/>
        <v>60</v>
      </c>
      <c r="Z96" s="28" t="str">
        <f t="shared" si="21"/>
        <v/>
      </c>
      <c r="AA96" s="28" t="str">
        <f t="shared" si="21"/>
        <v/>
      </c>
      <c r="AB96" s="28"/>
      <c r="AC96" s="28">
        <f>AVERAGE(W96:AA96)</f>
        <v>245.25</v>
      </c>
      <c r="AD96" s="153">
        <f>AVERAGE(AB79:AF79)</f>
        <v>2</v>
      </c>
    </row>
    <row r="97" spans="13:30" x14ac:dyDescent="0.25">
      <c r="U97" s="37" t="s">
        <v>11558</v>
      </c>
      <c r="V97" s="28" t="str">
        <f t="shared" si="21"/>
        <v/>
      </c>
      <c r="W97" s="28">
        <f t="shared" si="21"/>
        <v>2</v>
      </c>
      <c r="X97" s="28" t="str">
        <f t="shared" si="21"/>
        <v/>
      </c>
      <c r="Y97" s="28" t="str">
        <f t="shared" si="21"/>
        <v/>
      </c>
      <c r="Z97" s="28">
        <f t="shared" si="21"/>
        <v>1</v>
      </c>
      <c r="AA97" s="28">
        <f t="shared" si="21"/>
        <v>25</v>
      </c>
      <c r="AB97" s="28"/>
      <c r="AC97" s="28">
        <f>AVERAGE(W97:AA97)</f>
        <v>9.3333333333333339</v>
      </c>
      <c r="AD97" s="153">
        <f>AVERAGE(AB80:AF80)</f>
        <v>1</v>
      </c>
    </row>
    <row r="98" spans="13:30" x14ac:dyDescent="0.25">
      <c r="U98" s="37" t="s">
        <v>11565</v>
      </c>
      <c r="V98" s="28" t="str">
        <f t="shared" si="21"/>
        <v/>
      </c>
      <c r="W98" s="28" t="str">
        <f t="shared" si="21"/>
        <v/>
      </c>
      <c r="X98" s="28" t="str">
        <f t="shared" si="21"/>
        <v/>
      </c>
      <c r="Y98" s="28" t="str">
        <f t="shared" si="21"/>
        <v/>
      </c>
      <c r="Z98" s="28">
        <f t="shared" si="21"/>
        <v>40.5</v>
      </c>
      <c r="AA98" s="28">
        <f t="shared" si="21"/>
        <v>29</v>
      </c>
      <c r="AB98" s="28"/>
      <c r="AC98" s="28">
        <f>AVERAGE(W98:AA98)</f>
        <v>34.75</v>
      </c>
      <c r="AD98" s="153">
        <f>AVERAGE(AB81:AF81)</f>
        <v>1.5</v>
      </c>
    </row>
    <row r="99" spans="13:30" x14ac:dyDescent="0.25">
      <c r="N99" s="37"/>
      <c r="O99" s="23"/>
      <c r="P99" s="23"/>
      <c r="Q99" s="23"/>
      <c r="R99" s="23"/>
      <c r="S99" s="23"/>
      <c r="T99" s="23"/>
      <c r="U99" s="37"/>
      <c r="V99" s="28"/>
      <c r="W99" s="28"/>
      <c r="X99" s="28"/>
      <c r="Y99" s="28"/>
      <c r="Z99" s="28"/>
      <c r="AA99" s="28"/>
      <c r="AB99" s="28"/>
      <c r="AC99" s="28"/>
      <c r="AD99" s="153"/>
    </row>
    <row r="100" spans="13:30" x14ac:dyDescent="0.25">
      <c r="N100" s="119"/>
      <c r="Z100" s="225"/>
      <c r="AA100" s="137"/>
      <c r="AB100" s="226"/>
      <c r="AC100" s="227"/>
      <c r="AD100" s="228"/>
    </row>
    <row r="101" spans="13:30" x14ac:dyDescent="0.25">
      <c r="Z101" s="225"/>
      <c r="AA101" s="137"/>
      <c r="AB101" s="226"/>
      <c r="AC101" s="227"/>
      <c r="AD101" s="228"/>
    </row>
    <row r="102" spans="13:30" x14ac:dyDescent="0.25">
      <c r="N102" s="18" t="s">
        <v>0</v>
      </c>
      <c r="O102" t="s">
        <v>12726</v>
      </c>
      <c r="Z102" s="225"/>
      <c r="AA102" s="137"/>
      <c r="AB102" s="226"/>
      <c r="AC102" s="229"/>
      <c r="AD102" s="228"/>
    </row>
    <row r="103" spans="13:30" x14ac:dyDescent="0.25">
      <c r="N103" s="18" t="s">
        <v>11576</v>
      </c>
      <c r="O103" t="s">
        <v>12721</v>
      </c>
      <c r="Z103" s="136"/>
      <c r="AA103" s="136"/>
      <c r="AB103" s="136"/>
      <c r="AC103" s="136"/>
      <c r="AD103" s="136"/>
    </row>
    <row r="104" spans="13:30" x14ac:dyDescent="0.25">
      <c r="M104" s="4"/>
      <c r="N104" s="18" t="s">
        <v>11577</v>
      </c>
      <c r="O104" t="s">
        <v>12726</v>
      </c>
      <c r="Z104" s="136"/>
      <c r="AA104" s="136"/>
      <c r="AB104" s="136"/>
      <c r="AC104" s="136"/>
      <c r="AD104" s="136"/>
    </row>
    <row r="105" spans="13:30" x14ac:dyDescent="0.25">
      <c r="M105" s="4"/>
      <c r="N105" s="18" t="s">
        <v>12728</v>
      </c>
      <c r="O105" s="19">
        <v>0</v>
      </c>
    </row>
    <row r="106" spans="13:30" x14ac:dyDescent="0.25">
      <c r="N106" s="18" t="s">
        <v>12777</v>
      </c>
      <c r="O106" s="19">
        <v>0</v>
      </c>
    </row>
    <row r="108" spans="13:30" x14ac:dyDescent="0.25">
      <c r="N108" s="18" t="s">
        <v>12727</v>
      </c>
      <c r="O108" s="18" t="s">
        <v>12729</v>
      </c>
      <c r="V108" s="39"/>
    </row>
    <row r="109" spans="13:30" x14ac:dyDescent="0.25">
      <c r="N109" s="18" t="s">
        <v>12722</v>
      </c>
      <c r="O109" t="s">
        <v>12695</v>
      </c>
      <c r="P109" t="s">
        <v>12692</v>
      </c>
      <c r="Q109" t="s">
        <v>12697</v>
      </c>
      <c r="R109" t="s">
        <v>12691</v>
      </c>
      <c r="S109" t="s">
        <v>12693</v>
      </c>
      <c r="T109" t="s">
        <v>12696</v>
      </c>
      <c r="U109" t="s">
        <v>12694</v>
      </c>
      <c r="V109" s="39"/>
    </row>
    <row r="110" spans="13:30" x14ac:dyDescent="0.25">
      <c r="N110" s="19" t="s">
        <v>11541</v>
      </c>
      <c r="O110" s="21"/>
      <c r="P110" s="21">
        <v>3</v>
      </c>
      <c r="Q110" s="21"/>
      <c r="R110" s="21">
        <v>41</v>
      </c>
      <c r="S110" s="21">
        <v>1376</v>
      </c>
      <c r="T110" s="21"/>
      <c r="U110" s="21">
        <v>9649</v>
      </c>
      <c r="V110" s="39"/>
    </row>
    <row r="111" spans="13:30" x14ac:dyDescent="0.25">
      <c r="N111" s="19" t="s">
        <v>11533</v>
      </c>
      <c r="O111" s="21">
        <v>3</v>
      </c>
      <c r="P111" s="21">
        <v>302</v>
      </c>
      <c r="Q111" s="21"/>
      <c r="R111" s="21">
        <v>6</v>
      </c>
      <c r="S111" s="21">
        <v>463</v>
      </c>
      <c r="T111" s="21"/>
      <c r="U111" s="21">
        <v>700</v>
      </c>
      <c r="V111" s="39"/>
    </row>
    <row r="112" spans="13:30" x14ac:dyDescent="0.25">
      <c r="N112" s="19" t="s">
        <v>11529</v>
      </c>
      <c r="O112" s="21">
        <v>1</v>
      </c>
      <c r="P112" s="21">
        <v>42</v>
      </c>
      <c r="Q112" s="21">
        <v>1</v>
      </c>
      <c r="R112" s="21"/>
      <c r="S112" s="21"/>
      <c r="T112" s="21">
        <v>1</v>
      </c>
      <c r="U112" s="21">
        <v>2</v>
      </c>
      <c r="V112" s="129"/>
      <c r="W112" s="39"/>
      <c r="X112" s="39"/>
      <c r="Y112" s="39"/>
    </row>
    <row r="113" spans="13:26" x14ac:dyDescent="0.25">
      <c r="N113" s="19" t="s">
        <v>11551</v>
      </c>
      <c r="O113" s="21"/>
      <c r="P113" s="21">
        <v>2</v>
      </c>
      <c r="Q113" s="21"/>
      <c r="R113" s="21"/>
      <c r="S113" s="21"/>
      <c r="T113" s="21"/>
      <c r="U113" s="21"/>
      <c r="V113" s="129"/>
      <c r="W113" s="39"/>
      <c r="X113" s="39"/>
      <c r="Y113" s="39"/>
    </row>
    <row r="114" spans="13:26" x14ac:dyDescent="0.25">
      <c r="N114" s="19" t="s">
        <v>11535</v>
      </c>
      <c r="O114" s="21"/>
      <c r="P114" s="21">
        <v>2</v>
      </c>
      <c r="Q114" s="21"/>
      <c r="R114" s="21"/>
      <c r="S114" s="21"/>
      <c r="T114" s="21"/>
      <c r="U114" s="21"/>
      <c r="V114" s="129"/>
      <c r="W114" s="68"/>
      <c r="X114" s="68"/>
      <c r="Y114" s="39"/>
    </row>
    <row r="115" spans="13:26" x14ac:dyDescent="0.25">
      <c r="N115" s="19" t="s">
        <v>11558</v>
      </c>
      <c r="O115" s="21"/>
      <c r="P115" s="21"/>
      <c r="Q115" s="21"/>
      <c r="R115" s="21"/>
      <c r="S115" s="21">
        <v>1</v>
      </c>
      <c r="T115" s="21"/>
      <c r="U115" s="21">
        <v>1</v>
      </c>
      <c r="V115" s="129"/>
      <c r="W115" s="68"/>
      <c r="X115" s="68"/>
      <c r="Y115" s="39"/>
    </row>
    <row r="116" spans="13:26" x14ac:dyDescent="0.25">
      <c r="N116" s="19" t="s">
        <v>11565</v>
      </c>
      <c r="O116" s="21"/>
      <c r="P116" s="21"/>
      <c r="Q116" s="21"/>
      <c r="R116" s="21"/>
      <c r="S116" s="21"/>
      <c r="T116" s="21"/>
      <c r="U116" s="21">
        <v>1</v>
      </c>
      <c r="V116" s="129"/>
      <c r="W116" s="154"/>
      <c r="X116" s="154"/>
      <c r="Y116" s="39"/>
    </row>
    <row r="117" spans="13:26" x14ac:dyDescent="0.25">
      <c r="N117" s="19" t="s">
        <v>11566</v>
      </c>
      <c r="O117" s="21"/>
      <c r="P117" s="21"/>
      <c r="Q117" s="21"/>
      <c r="R117" s="21"/>
      <c r="S117" s="21"/>
      <c r="T117" s="21">
        <v>1</v>
      </c>
      <c r="U117" s="21"/>
      <c r="V117" s="129"/>
      <c r="W117" s="154"/>
      <c r="X117" s="154"/>
      <c r="Y117" s="39"/>
    </row>
    <row r="118" spans="13:26" x14ac:dyDescent="0.25">
      <c r="N118" s="19" t="s">
        <v>12723</v>
      </c>
      <c r="O118" s="21">
        <v>4</v>
      </c>
      <c r="P118" s="21">
        <v>351</v>
      </c>
      <c r="Q118" s="21">
        <v>1</v>
      </c>
      <c r="R118" s="21">
        <v>47</v>
      </c>
      <c r="S118" s="21">
        <v>1840</v>
      </c>
      <c r="T118" s="21">
        <v>2</v>
      </c>
      <c r="U118" s="21">
        <v>10353</v>
      </c>
      <c r="V118" s="39"/>
      <c r="W118" s="154"/>
      <c r="X118" s="154"/>
      <c r="Y118" s="39"/>
    </row>
    <row r="119" spans="13:26" x14ac:dyDescent="0.25">
      <c r="V119" s="39"/>
      <c r="W119" s="154"/>
      <c r="X119" s="154"/>
      <c r="Y119" s="39"/>
    </row>
    <row r="120" spans="13:26" x14ac:dyDescent="0.25">
      <c r="V120" s="39"/>
      <c r="W120" s="154"/>
      <c r="X120" s="154"/>
      <c r="Y120" s="39"/>
    </row>
    <row r="121" spans="13:26" x14ac:dyDescent="0.25">
      <c r="W121" s="39"/>
      <c r="X121" s="154"/>
      <c r="Y121" s="39"/>
    </row>
    <row r="122" spans="13:26" x14ac:dyDescent="0.25">
      <c r="N122" s="20"/>
      <c r="O122" s="23"/>
      <c r="P122" s="4"/>
    </row>
    <row r="123" spans="13:26" x14ac:dyDescent="0.25">
      <c r="N123" s="20"/>
      <c r="O123" s="23"/>
      <c r="P123" s="7"/>
    </row>
    <row r="124" spans="13:26" x14ac:dyDescent="0.25">
      <c r="O124" s="33" t="s">
        <v>15576</v>
      </c>
      <c r="P124" s="33" t="s">
        <v>15594</v>
      </c>
      <c r="Q124" s="33" t="s">
        <v>15683</v>
      </c>
      <c r="R124" s="33" t="s">
        <v>15685</v>
      </c>
      <c r="S124" s="33" t="s">
        <v>15564</v>
      </c>
      <c r="T124" s="33" t="s">
        <v>15572</v>
      </c>
      <c r="U124" s="33" t="s">
        <v>15568</v>
      </c>
      <c r="V124" s="33" t="s">
        <v>15559</v>
      </c>
      <c r="W124" s="33" t="s">
        <v>15580</v>
      </c>
      <c r="X124" s="33" t="s">
        <v>15583</v>
      </c>
      <c r="Y124" s="33" t="s">
        <v>15625</v>
      </c>
      <c r="Z124" s="33" t="s">
        <v>12775</v>
      </c>
    </row>
    <row r="125" spans="13:26" x14ac:dyDescent="0.25">
      <c r="M125" s="38" t="s">
        <v>12827</v>
      </c>
      <c r="N125" s="119" t="s">
        <v>12833</v>
      </c>
      <c r="O125" s="16">
        <f>'PremiseRateSch WA'!AI65</f>
        <v>0.83865489130434789</v>
      </c>
      <c r="P125" s="16">
        <f>'PremiseRateSch WA'!AJ65</f>
        <v>0.84646739130434789</v>
      </c>
      <c r="Q125" s="16">
        <f>'PremiseRateSch WA'!AK65</f>
        <v>0.49021739130434788</v>
      </c>
      <c r="R125" s="16">
        <f>'PremiseRateSch WA'!AL65</f>
        <v>0.19021739130434784</v>
      </c>
      <c r="S125" s="16">
        <f>'PremiseRateSch WA'!AM65</f>
        <v>0.75271739130434789</v>
      </c>
      <c r="T125" s="16">
        <f>'PremiseRateSch WA'!AN65</f>
        <v>0.74577294685990347</v>
      </c>
      <c r="U125" s="16">
        <f>'PremiseRateSch WA'!AO65</f>
        <v>0.79959239130434789</v>
      </c>
      <c r="V125" s="16">
        <f>'PremiseRateSch WA'!AP65</f>
        <v>0.64021739130434785</v>
      </c>
      <c r="W125" s="16">
        <f>'PremiseRateSch WA'!AQ65</f>
        <v>0.56521739130434789</v>
      </c>
      <c r="X125" s="16">
        <f>'PremiseRateSch WA'!AR65</f>
        <v>0.44021739130434784</v>
      </c>
      <c r="Y125" s="16">
        <f>'PremiseRateSch WA'!AS65</f>
        <v>0.49021739130434788</v>
      </c>
      <c r="Z125" s="16">
        <f>'PremiseRateSch WA'!AT65</f>
        <v>0.76086956521739135</v>
      </c>
    </row>
    <row r="126" spans="13:26" x14ac:dyDescent="0.25">
      <c r="M126" s="38" t="s">
        <v>12827</v>
      </c>
      <c r="N126" s="119" t="s">
        <v>12834</v>
      </c>
      <c r="O126" s="16">
        <f>'PremiseRateSch WA'!AI66</f>
        <v>2.5475543478260868E-2</v>
      </c>
      <c r="P126" s="16">
        <f>'PremiseRateSch WA'!AJ66</f>
        <v>1.7663043478260868E-2</v>
      </c>
      <c r="Q126" s="16">
        <f>'PremiseRateSch WA'!AK66</f>
        <v>0.31766304347826091</v>
      </c>
      <c r="R126" s="16">
        <f>'PremiseRateSch WA'!AL66</f>
        <v>0.39266304347826086</v>
      </c>
      <c r="S126" s="16">
        <f>'PremiseRateSch WA'!AM66</f>
        <v>0.20516304347826086</v>
      </c>
      <c r="T126" s="16">
        <f>'PremiseRateSch WA'!AN66</f>
        <v>1.7663043478260868E-2</v>
      </c>
      <c r="U126" s="16">
        <f>'PremiseRateSch WA'!AO66</f>
        <v>1.7663043478260868E-2</v>
      </c>
      <c r="V126" s="16">
        <f>'PremiseRateSch WA'!AP66</f>
        <v>0.16766304347826089</v>
      </c>
      <c r="W126" s="16">
        <f>'PremiseRateSch WA'!AQ66</f>
        <v>0.39266304347826086</v>
      </c>
      <c r="X126" s="16">
        <f>'PremiseRateSch WA'!AR66</f>
        <v>0.26766304347826086</v>
      </c>
      <c r="Y126" s="16">
        <f>'PremiseRateSch WA'!AS66</f>
        <v>0.31766304347826091</v>
      </c>
      <c r="Z126" s="16">
        <f>'PremiseRateSch WA'!AT66</f>
        <v>7.0652173913043473E-2</v>
      </c>
    </row>
    <row r="127" spans="13:26" x14ac:dyDescent="0.25">
      <c r="M127" s="38" t="s">
        <v>12828</v>
      </c>
      <c r="N127" s="119" t="s">
        <v>12833</v>
      </c>
      <c r="O127" s="16">
        <f>'PremiseRateSch WA'!AI67</f>
        <v>0.11854619565217392</v>
      </c>
      <c r="P127" s="16">
        <f>'PremiseRateSch WA'!AJ67</f>
        <v>0.12635869565217392</v>
      </c>
      <c r="Q127" s="16">
        <f>'PremiseRateSch WA'!AK67</f>
        <v>3.2608695652173912E-2</v>
      </c>
      <c r="R127" s="16">
        <f>'PremiseRateSch WA'!AL67</f>
        <v>3.2608695652173912E-2</v>
      </c>
      <c r="S127" s="16">
        <f>'PremiseRateSch WA'!AM67</f>
        <v>3.2608695652173912E-2</v>
      </c>
      <c r="T127" s="16">
        <f>'PremiseRateSch WA'!AN67</f>
        <v>0.19927536231884058</v>
      </c>
      <c r="U127" s="16">
        <f>'PremiseRateSch WA'!AO67</f>
        <v>0.17323369565217392</v>
      </c>
      <c r="V127" s="16">
        <f>'PremiseRateSch WA'!AP67</f>
        <v>0.18260869565217394</v>
      </c>
      <c r="W127" s="16">
        <f>'PremiseRateSch WA'!AQ67</f>
        <v>3.2608695652173912E-2</v>
      </c>
      <c r="X127" s="16">
        <f>'PremiseRateSch WA'!AR67</f>
        <v>0.11594202898550723</v>
      </c>
      <c r="Y127" s="16">
        <f>'PremiseRateSch WA'!AS67</f>
        <v>3.2608695652173912E-2</v>
      </c>
      <c r="Z127" s="16">
        <f>'PremiseRateSch WA'!AT67</f>
        <v>0.13043478260869565</v>
      </c>
    </row>
    <row r="128" spans="13:26" x14ac:dyDescent="0.25">
      <c r="M128" s="38" t="s">
        <v>12828</v>
      </c>
      <c r="N128" s="119" t="s">
        <v>12834</v>
      </c>
      <c r="O128" s="16">
        <f>'PremiseRateSch WA'!AI68</f>
        <v>1.7323369565217392E-2</v>
      </c>
      <c r="P128" s="16">
        <f>'PremiseRateSch WA'!AJ68</f>
        <v>9.5108695652173919E-3</v>
      </c>
      <c r="Q128" s="16">
        <f>'PremiseRateSch WA'!AK68</f>
        <v>0.15951086956521743</v>
      </c>
      <c r="R128" s="16">
        <f>'PremiseRateSch WA'!AL68</f>
        <v>0.38451086956521741</v>
      </c>
      <c r="S128" s="16">
        <f>'PremiseRateSch WA'!AM68</f>
        <v>9.5108695652173919E-3</v>
      </c>
      <c r="T128" s="16">
        <f>'PremiseRateSch WA'!AN68</f>
        <v>3.7288647342995168E-2</v>
      </c>
      <c r="U128" s="16">
        <f>'PremiseRateSch WA'!AO68</f>
        <v>9.5108695652173919E-3</v>
      </c>
      <c r="V128" s="16">
        <f>'PremiseRateSch WA'!AP68</f>
        <v>9.5108695652173919E-3</v>
      </c>
      <c r="W128" s="16">
        <f>'PremiseRateSch WA'!AQ68</f>
        <v>9.5108695652173919E-3</v>
      </c>
      <c r="X128" s="16">
        <f>'PremiseRateSch WA'!AR68</f>
        <v>0.17617753623188404</v>
      </c>
      <c r="Y128" s="16">
        <f>'PremiseRateSch WA'!AS68</f>
        <v>0.15951086956521743</v>
      </c>
      <c r="Z128" s="16">
        <f>'PremiseRateSch WA'!AT68</f>
        <v>3.8043478260869568E-2</v>
      </c>
    </row>
    <row r="130" spans="14:26" x14ac:dyDescent="0.25">
      <c r="O130" s="128">
        <f>SUM(O125:O128)</f>
        <v>1</v>
      </c>
      <c r="P130" s="128">
        <f t="shared" ref="P130:Z130" si="22">SUM(P125:P128)</f>
        <v>1</v>
      </c>
      <c r="Q130" s="128">
        <f t="shared" si="22"/>
        <v>1</v>
      </c>
      <c r="R130" s="128">
        <f t="shared" si="22"/>
        <v>1</v>
      </c>
      <c r="S130" s="128">
        <f t="shared" si="22"/>
        <v>1</v>
      </c>
      <c r="T130" s="128">
        <f t="shared" si="22"/>
        <v>1</v>
      </c>
      <c r="U130" s="128">
        <f t="shared" si="22"/>
        <v>1</v>
      </c>
      <c r="V130" s="128">
        <f t="shared" si="22"/>
        <v>1</v>
      </c>
      <c r="W130" s="128">
        <f t="shared" si="22"/>
        <v>1</v>
      </c>
      <c r="X130" s="128">
        <f t="shared" si="22"/>
        <v>0.99999999999999989</v>
      </c>
      <c r="Y130" s="128">
        <f t="shared" si="22"/>
        <v>1</v>
      </c>
      <c r="Z130" s="128">
        <f t="shared" si="22"/>
        <v>1</v>
      </c>
    </row>
    <row r="132" spans="14:26" x14ac:dyDescent="0.25">
      <c r="Z132" s="44"/>
    </row>
    <row r="133" spans="14:26" x14ac:dyDescent="0.25">
      <c r="N133" s="119" t="s">
        <v>15841</v>
      </c>
      <c r="O133" s="33" t="s">
        <v>12695</v>
      </c>
      <c r="P133" s="33" t="s">
        <v>12692</v>
      </c>
      <c r="Q133" s="33" t="s">
        <v>12691</v>
      </c>
      <c r="R133" s="33" t="s">
        <v>12693</v>
      </c>
      <c r="S133" s="33" t="s">
        <v>12696</v>
      </c>
      <c r="T133" s="33" t="s">
        <v>12694</v>
      </c>
    </row>
    <row r="134" spans="14:26" x14ac:dyDescent="0.25">
      <c r="N134" s="156">
        <v>0.25</v>
      </c>
      <c r="O134" s="23">
        <f>($AC$54*(O110/O$118))+($AC$55*(O111/O$118))+($AC$56*(O112/O$118))+($AC$57*(O113/O$118))+($AC$58*(O114/O$118))+($AC$59*(O117/O$118))</f>
        <v>5091.5594084050817</v>
      </c>
      <c r="P134" s="23">
        <f>($AC$54*(P110/P$118))+($AC$55*(P111/P$118))+($AC$56*(P112/P$118))+($AC$57*(P113/P$118))+($AC$58*(P114/P$118))+($AC$59*(P117/P$118))</f>
        <v>4816.700600413903</v>
      </c>
      <c r="Q134" s="23">
        <f>(($AC$87*(R110/R$118))+($AC$88*(R111/R$118))+($AC$89*(R112/R$118))+($AC$90*(R115/R$118))+($AC$91*(R116/R$118)))*AD25</f>
        <v>2497.7097447500587</v>
      </c>
      <c r="R134" s="23">
        <f>(($AC$87*(S110/S$118))+($AC$88*(S111/S$118))+($AC$89*(S112/S$118))+($AC$90*(S115/S$118))+($AC$91*(S116/S$118)))*AD26</f>
        <v>1702.1088680236394</v>
      </c>
      <c r="S134" s="23">
        <f>P134</f>
        <v>4816.700600413903</v>
      </c>
      <c r="T134" s="23">
        <f>(($AC$87*(U110/U$118))+($AC$88*(U111/U$118))+($AC$89*(U112/U$118))+($AC$90*(U115/U$118))+($AC$91*(U116/U$118)))*AD27</f>
        <v>806.36789635935099</v>
      </c>
    </row>
    <row r="135" spans="14:26" x14ac:dyDescent="0.25">
      <c r="N135" s="156"/>
    </row>
    <row r="136" spans="14:26" x14ac:dyDescent="0.25">
      <c r="N136" s="156"/>
      <c r="O136" s="33" t="s">
        <v>15576</v>
      </c>
      <c r="P136" s="33" t="s">
        <v>15594</v>
      </c>
      <c r="Q136" s="33" t="s">
        <v>15683</v>
      </c>
      <c r="R136" s="33" t="s">
        <v>15685</v>
      </c>
      <c r="S136" s="33" t="s">
        <v>15564</v>
      </c>
      <c r="T136" s="33" t="s">
        <v>15572</v>
      </c>
      <c r="U136" s="33" t="s">
        <v>15568</v>
      </c>
      <c r="V136" s="33" t="s">
        <v>15559</v>
      </c>
      <c r="W136" s="33" t="s">
        <v>15580</v>
      </c>
      <c r="X136" s="33" t="s">
        <v>15583</v>
      </c>
      <c r="Y136" s="33" t="s">
        <v>15625</v>
      </c>
    </row>
    <row r="137" spans="14:26" x14ac:dyDescent="0.25">
      <c r="N137" s="156">
        <v>0.5</v>
      </c>
      <c r="O137" s="35">
        <f>(O125*$AC$62)+(O126*$AC$63)+(O127*$AC$64)+(O128*$AC$65)</f>
        <v>5444.5890540895707</v>
      </c>
      <c r="P137" s="35">
        <f t="shared" ref="P137:Y137" si="23">(P125*$AC$62)+(P126*$AC$63)+(P127*$AC$64)+(P128*$AC$65)</f>
        <v>5101.0366450269603</v>
      </c>
      <c r="Q137" s="35">
        <f t="shared" si="23"/>
        <v>14926.650624683452</v>
      </c>
      <c r="R137" s="35">
        <f>(R125*$AC$62)+(R126*$AC$63)+(R127*$AC$64)+(R128*$AC$65)</f>
        <v>21444.347848575075</v>
      </c>
      <c r="S137" s="35">
        <f t="shared" si="23"/>
        <v>9223.6655537782772</v>
      </c>
      <c r="T137" s="35">
        <f t="shared" si="23"/>
        <v>5666.3630168613681</v>
      </c>
      <c r="U137" s="35">
        <f t="shared" si="23"/>
        <v>5076.5025731174355</v>
      </c>
      <c r="V137" s="35">
        <f t="shared" si="23"/>
        <v>8330.4443706813436</v>
      </c>
      <c r="W137" s="35">
        <f t="shared" si="23"/>
        <v>13297.226318710542</v>
      </c>
      <c r="X137" s="35">
        <f t="shared" si="23"/>
        <v>14158.84591641189</v>
      </c>
      <c r="Y137" s="35">
        <f t="shared" si="23"/>
        <v>14926.650624683452</v>
      </c>
    </row>
    <row r="145" spans="14:32" x14ac:dyDescent="0.25">
      <c r="N145" s="18" t="s">
        <v>0</v>
      </c>
      <c r="O145" t="s">
        <v>12726</v>
      </c>
    </row>
    <row r="146" spans="14:32" x14ac:dyDescent="0.25">
      <c r="N146" s="18" t="s">
        <v>11577</v>
      </c>
      <c r="O146" t="s">
        <v>12726</v>
      </c>
    </row>
    <row r="147" spans="14:32" x14ac:dyDescent="0.25">
      <c r="N147" s="18" t="s">
        <v>12728</v>
      </c>
      <c r="O147" s="19">
        <v>0</v>
      </c>
    </row>
    <row r="148" spans="14:32" x14ac:dyDescent="0.25">
      <c r="N148" s="18" t="s">
        <v>12777</v>
      </c>
      <c r="O148" s="19">
        <v>0</v>
      </c>
    </row>
    <row r="150" spans="14:32" x14ac:dyDescent="0.25">
      <c r="O150" s="18" t="s">
        <v>12729</v>
      </c>
    </row>
    <row r="151" spans="14:32" x14ac:dyDescent="0.25">
      <c r="O151" t="s">
        <v>12724</v>
      </c>
      <c r="U151" t="s">
        <v>12725</v>
      </c>
      <c r="AA151" t="s">
        <v>12727</v>
      </c>
    </row>
    <row r="152" spans="14:32" x14ac:dyDescent="0.25">
      <c r="N152" s="18" t="s">
        <v>12722</v>
      </c>
      <c r="O152" s="213">
        <v>2014</v>
      </c>
      <c r="P152" s="213">
        <v>2015</v>
      </c>
      <c r="Q152" s="213">
        <v>2016</v>
      </c>
      <c r="R152" s="213">
        <v>2017</v>
      </c>
      <c r="S152" s="213">
        <v>2018</v>
      </c>
      <c r="T152" s="213">
        <v>2019</v>
      </c>
      <c r="U152" s="213">
        <v>2014</v>
      </c>
      <c r="V152" s="213">
        <v>2015</v>
      </c>
      <c r="W152" s="213">
        <v>2016</v>
      </c>
      <c r="X152" s="213">
        <v>2017</v>
      </c>
      <c r="Y152" s="213">
        <v>2018</v>
      </c>
      <c r="Z152" s="213">
        <v>2019</v>
      </c>
      <c r="AA152" s="213">
        <v>2014</v>
      </c>
      <c r="AB152" s="213">
        <v>2015</v>
      </c>
      <c r="AC152" s="213">
        <v>2016</v>
      </c>
      <c r="AD152" s="213">
        <v>2017</v>
      </c>
      <c r="AE152" s="213">
        <v>2018</v>
      </c>
      <c r="AF152" s="213">
        <v>2019</v>
      </c>
    </row>
    <row r="153" spans="14:32" x14ac:dyDescent="0.25">
      <c r="N153" s="19" t="s">
        <v>5</v>
      </c>
      <c r="O153" s="23">
        <v>161921.65999999992</v>
      </c>
      <c r="P153" s="23">
        <v>228747.62</v>
      </c>
      <c r="Q153" s="23">
        <v>306354.46000000002</v>
      </c>
      <c r="R153" s="23">
        <v>238574.56999999995</v>
      </c>
      <c r="S153" s="23">
        <v>262425.68000000005</v>
      </c>
      <c r="T153" s="23">
        <v>476394.27</v>
      </c>
      <c r="U153" s="26">
        <v>6156</v>
      </c>
      <c r="V153" s="26">
        <v>6797</v>
      </c>
      <c r="W153" s="26">
        <v>11149</v>
      </c>
      <c r="X153" s="26">
        <v>10657</v>
      </c>
      <c r="Y153" s="26">
        <v>8515</v>
      </c>
      <c r="Z153" s="26">
        <v>9972</v>
      </c>
      <c r="AA153" s="26">
        <v>48</v>
      </c>
      <c r="AB153" s="26">
        <v>50</v>
      </c>
      <c r="AC153" s="26">
        <v>65</v>
      </c>
      <c r="AD153" s="26">
        <v>78</v>
      </c>
      <c r="AE153" s="26">
        <v>76</v>
      </c>
      <c r="AF153" s="26">
        <v>80</v>
      </c>
    </row>
    <row r="154" spans="14:32" x14ac:dyDescent="0.25">
      <c r="N154" s="19" t="s">
        <v>19</v>
      </c>
      <c r="O154" s="23"/>
      <c r="P154" s="23"/>
      <c r="Q154" s="23">
        <v>37120.589999999997</v>
      </c>
      <c r="R154" s="23"/>
      <c r="S154" s="23"/>
      <c r="T154" s="23"/>
      <c r="U154" s="26"/>
      <c r="V154" s="26"/>
      <c r="W154" s="26">
        <v>374</v>
      </c>
      <c r="X154" s="26"/>
      <c r="Y154" s="26"/>
      <c r="Z154" s="26"/>
      <c r="AA154" s="26"/>
      <c r="AB154" s="26"/>
      <c r="AC154" s="26">
        <v>1</v>
      </c>
      <c r="AD154" s="26"/>
      <c r="AE154" s="26"/>
      <c r="AF154" s="26"/>
    </row>
    <row r="155" spans="14:32" x14ac:dyDescent="0.25">
      <c r="N155" s="19" t="s">
        <v>64</v>
      </c>
      <c r="O155" s="23">
        <v>10684.79</v>
      </c>
      <c r="P155" s="23">
        <v>85188.190000000017</v>
      </c>
      <c r="Q155" s="23">
        <v>70775.849999999991</v>
      </c>
      <c r="R155" s="23">
        <v>180288.27000000002</v>
      </c>
      <c r="S155" s="23">
        <v>72171.620000000054</v>
      </c>
      <c r="T155" s="23">
        <v>107312.1</v>
      </c>
      <c r="U155" s="26">
        <v>429</v>
      </c>
      <c r="V155" s="26">
        <v>2244</v>
      </c>
      <c r="W155" s="26">
        <v>3725</v>
      </c>
      <c r="X155" s="26">
        <v>6045</v>
      </c>
      <c r="Y155" s="26">
        <v>3194</v>
      </c>
      <c r="Z155" s="26">
        <v>3604</v>
      </c>
      <c r="AA155" s="26">
        <v>9</v>
      </c>
      <c r="AB155" s="26">
        <v>101</v>
      </c>
      <c r="AC155" s="26">
        <v>98</v>
      </c>
      <c r="AD155" s="26">
        <v>182</v>
      </c>
      <c r="AE155" s="26">
        <v>82</v>
      </c>
      <c r="AF155" s="26">
        <v>100</v>
      </c>
    </row>
    <row r="156" spans="14:32" x14ac:dyDescent="0.25">
      <c r="N156" s="19" t="s">
        <v>61</v>
      </c>
      <c r="O156" s="23">
        <v>1221757.3000000059</v>
      </c>
      <c r="P156" s="23">
        <v>1395271.5700000005</v>
      </c>
      <c r="Q156" s="23">
        <v>1641819.359999998</v>
      </c>
      <c r="R156" s="23">
        <v>2061103.3400000068</v>
      </c>
      <c r="S156" s="23">
        <v>2257596.739999997</v>
      </c>
      <c r="T156" s="23">
        <v>2360592.3400000068</v>
      </c>
      <c r="U156" s="26">
        <v>59849</v>
      </c>
      <c r="V156" s="26">
        <v>65893</v>
      </c>
      <c r="W156" s="26">
        <v>73496</v>
      </c>
      <c r="X156" s="26">
        <v>85314.1</v>
      </c>
      <c r="Y156" s="26">
        <v>94102</v>
      </c>
      <c r="Z156" s="26">
        <v>85191</v>
      </c>
      <c r="AA156" s="26">
        <v>1355</v>
      </c>
      <c r="AB156" s="26">
        <v>1566</v>
      </c>
      <c r="AC156" s="26">
        <v>1948</v>
      </c>
      <c r="AD156" s="26">
        <v>2278</v>
      </c>
      <c r="AE156" s="26">
        <v>2426</v>
      </c>
      <c r="AF156" s="26">
        <v>2305</v>
      </c>
    </row>
    <row r="157" spans="14:32" x14ac:dyDescent="0.25">
      <c r="N157" s="19" t="s">
        <v>12723</v>
      </c>
      <c r="O157" s="23">
        <v>1394363.7499999935</v>
      </c>
      <c r="P157" s="23">
        <v>1709207.3799999987</v>
      </c>
      <c r="Q157" s="23">
        <v>2056070.2599999965</v>
      </c>
      <c r="R157" s="23">
        <v>2479966.1800000053</v>
      </c>
      <c r="S157" s="23">
        <v>2592194.0400000005</v>
      </c>
      <c r="T157" s="23">
        <v>2944298.7100000014</v>
      </c>
      <c r="U157" s="26">
        <v>66434</v>
      </c>
      <c r="V157" s="26">
        <v>74934</v>
      </c>
      <c r="W157" s="26">
        <v>88744</v>
      </c>
      <c r="X157" s="26">
        <v>102016.1</v>
      </c>
      <c r="Y157" s="26">
        <v>105811</v>
      </c>
      <c r="Z157" s="26">
        <v>98767</v>
      </c>
      <c r="AA157" s="26">
        <v>1412</v>
      </c>
      <c r="AB157" s="26">
        <v>1717</v>
      </c>
      <c r="AC157" s="26">
        <v>2112</v>
      </c>
      <c r="AD157" s="26">
        <v>2538</v>
      </c>
      <c r="AE157" s="26">
        <v>2584</v>
      </c>
      <c r="AF157" s="26">
        <v>2485</v>
      </c>
    </row>
    <row r="161" spans="14:29" x14ac:dyDescent="0.25">
      <c r="O161" s="4">
        <v>2014</v>
      </c>
      <c r="P161" s="4">
        <v>2015</v>
      </c>
      <c r="Q161" s="4">
        <v>2016</v>
      </c>
      <c r="R161" s="4">
        <v>2017</v>
      </c>
      <c r="S161" s="4">
        <v>2018</v>
      </c>
      <c r="T161" s="119">
        <v>2019</v>
      </c>
      <c r="V161" s="4">
        <v>2014</v>
      </c>
      <c r="W161" s="4">
        <v>2015</v>
      </c>
      <c r="X161" s="4">
        <v>2016</v>
      </c>
      <c r="Y161" s="4">
        <v>2017</v>
      </c>
      <c r="Z161" s="4">
        <v>2018</v>
      </c>
      <c r="AA161" s="119">
        <v>2019</v>
      </c>
      <c r="AC161" s="4" t="s">
        <v>15832</v>
      </c>
    </row>
    <row r="162" spans="14:29" x14ac:dyDescent="0.25">
      <c r="N162" s="20" t="s">
        <v>5</v>
      </c>
      <c r="O162" s="35">
        <f>O153*'IHS PP Const. Cost Table A20'!G$37</f>
        <v>190654.75052923846</v>
      </c>
      <c r="P162" s="35">
        <f>P153*'IHS PP Const. Cost Table A20'!H$37</f>
        <v>263464.5427390947</v>
      </c>
      <c r="Q162" s="35">
        <f>Q153*'IHS PP Const. Cost Table A20'!I$37</f>
        <v>344000.68118023401</v>
      </c>
      <c r="R162" s="35">
        <f>R153*'IHS PP Const. Cost Table A20'!J$37</f>
        <v>255910.81807297253</v>
      </c>
      <c r="S162" s="35">
        <f>S153*'IHS PP Const. Cost Table A20'!K$37</f>
        <v>274755.72092772718</v>
      </c>
      <c r="T162" s="35">
        <f>T153*'IHS PP Const. Cost Table A20'!L$37</f>
        <v>488328.5536463522</v>
      </c>
      <c r="V162" s="34">
        <f>IF(ISERROR(O162/U153),"",(O162/U153))</f>
        <v>30.970557265958163</v>
      </c>
      <c r="W162" s="34">
        <f t="shared" ref="W162:AA162" si="24">IF(ISERROR(P162/V153),"",(P162/V153))</f>
        <v>38.761886529217996</v>
      </c>
      <c r="X162" s="34">
        <f t="shared" si="24"/>
        <v>30.854846280404882</v>
      </c>
      <c r="Y162" s="34">
        <f t="shared" si="24"/>
        <v>24.01340133930492</v>
      </c>
      <c r="Z162" s="34">
        <f t="shared" si="24"/>
        <v>32.267260238135897</v>
      </c>
      <c r="AA162" s="34">
        <f t="shared" si="24"/>
        <v>48.969971284231065</v>
      </c>
      <c r="AC162" s="22">
        <f>AVERAGE(W162:AA162)</f>
        <v>34.973473134258953</v>
      </c>
    </row>
    <row r="163" spans="14:29" x14ac:dyDescent="0.25">
      <c r="N163" s="20" t="s">
        <v>19</v>
      </c>
      <c r="O163" s="35">
        <f>O154*'IHS PP Const. Cost Table A20'!G$37</f>
        <v>0</v>
      </c>
      <c r="P163" s="35">
        <f>P154*'IHS PP Const. Cost Table A20'!H$37</f>
        <v>0</v>
      </c>
      <c r="Q163" s="35">
        <f>Q154*'IHS PP Const. Cost Table A20'!I$37</f>
        <v>41682.13593434279</v>
      </c>
      <c r="R163" s="35">
        <f>R154*'IHS PP Const. Cost Table A20'!J$37</f>
        <v>0</v>
      </c>
      <c r="S163" s="35">
        <f>S154*'IHS PP Const. Cost Table A20'!K$37</f>
        <v>0</v>
      </c>
      <c r="T163" s="35">
        <f>T154*'IHS PP Const. Cost Table A20'!L$37</f>
        <v>0</v>
      </c>
      <c r="V163" s="34" t="str">
        <f t="shared" ref="V163:V165" si="25">IF(ISERROR(O163/U154),"",(O163/U154))</f>
        <v/>
      </c>
      <c r="W163" s="34" t="str">
        <f t="shared" ref="W163:W165" si="26">IF(ISERROR(P163/V154),"",(P163/V154))</f>
        <v/>
      </c>
      <c r="X163" s="34">
        <f t="shared" ref="X163:X165" si="27">IF(ISERROR(Q163/W154),"",(Q163/W154))</f>
        <v>111.44956132177217</v>
      </c>
      <c r="Y163" s="34" t="str">
        <f t="shared" ref="Y163:Y165" si="28">IF(ISERROR(R163/X154),"",(R163/X154))</f>
        <v/>
      </c>
      <c r="Z163" s="34" t="str">
        <f t="shared" ref="Z163:Z165" si="29">IF(ISERROR(S163/Y154),"",(S163/Y154))</f>
        <v/>
      </c>
      <c r="AA163" s="34" t="str">
        <f t="shared" ref="AA163:AA165" si="30">IF(ISERROR(T163/Z154),"",(T163/Z154))</f>
        <v/>
      </c>
      <c r="AC163" s="22">
        <f>AVERAGE(W163:AA163)</f>
        <v>111.44956132177217</v>
      </c>
    </row>
    <row r="164" spans="14:29" x14ac:dyDescent="0.25">
      <c r="N164" s="20" t="s">
        <v>64</v>
      </c>
      <c r="O164" s="35">
        <f>O155*'IHS PP Const. Cost Table A20'!G$37</f>
        <v>12580.812053849391</v>
      </c>
      <c r="P164" s="35">
        <f>P155*'IHS PP Const. Cost Table A20'!H$37</f>
        <v>98117.163033744888</v>
      </c>
      <c r="Q164" s="35">
        <f>Q155*'IHS PP Const. Cost Table A20'!I$37</f>
        <v>79473.106450319217</v>
      </c>
      <c r="R164" s="35">
        <f>R155*'IHS PP Const. Cost Table A20'!J$37</f>
        <v>193389.08863866323</v>
      </c>
      <c r="S164" s="35">
        <f>S155*'IHS PP Const. Cost Table A20'!K$37</f>
        <v>75562.595412240087</v>
      </c>
      <c r="T164" s="35">
        <f>T155*'IHS PP Const. Cost Table A20'!L$37</f>
        <v>110000.4048784061</v>
      </c>
      <c r="V164" s="34">
        <f t="shared" si="25"/>
        <v>29.325902223425153</v>
      </c>
      <c r="W164" s="34">
        <f t="shared" si="26"/>
        <v>43.724225950866703</v>
      </c>
      <c r="X164" s="34">
        <f t="shared" si="27"/>
        <v>21.335062134313883</v>
      </c>
      <c r="Y164" s="34">
        <f t="shared" si="28"/>
        <v>31.991577938571254</v>
      </c>
      <c r="Z164" s="34">
        <f t="shared" si="29"/>
        <v>23.657669196067655</v>
      </c>
      <c r="AA164" s="34">
        <f t="shared" si="30"/>
        <v>30.521754960712016</v>
      </c>
      <c r="AC164" s="22">
        <f>AVERAGE(W164:AA164)</f>
        <v>30.246058036106302</v>
      </c>
    </row>
    <row r="165" spans="14:29" x14ac:dyDescent="0.25">
      <c r="N165" s="155" t="s">
        <v>61</v>
      </c>
      <c r="O165" s="35">
        <f>O156*'IHS PP Const. Cost Table A20'!G$37</f>
        <v>1438558.8267732507</v>
      </c>
      <c r="P165" s="35">
        <f>P156*'IHS PP Const. Cost Table A20'!H$37</f>
        <v>1607031.3045744866</v>
      </c>
      <c r="Q165" s="35">
        <f>Q156*'IHS PP Const. Cost Table A20'!I$37</f>
        <v>1843573.5461951334</v>
      </c>
      <c r="R165" s="35">
        <f>R156*'IHS PP Const. Cost Table A20'!J$37</f>
        <v>2210875.374824475</v>
      </c>
      <c r="S165" s="35">
        <f>S156*'IHS PP Const. Cost Table A20'!K$37</f>
        <v>2363669.6677809339</v>
      </c>
      <c r="T165" s="35">
        <f>T156*'IHS PP Const. Cost Table A20'!L$37</f>
        <v>2419728.1867828961</v>
      </c>
      <c r="V165" s="34">
        <f t="shared" si="25"/>
        <v>24.036472234678119</v>
      </c>
      <c r="W165" s="34">
        <f t="shared" si="26"/>
        <v>24.388498088939439</v>
      </c>
      <c r="X165" s="34">
        <f t="shared" si="27"/>
        <v>25.083998397125466</v>
      </c>
      <c r="Y165" s="34">
        <f t="shared" si="28"/>
        <v>25.914536692345987</v>
      </c>
      <c r="Z165" s="34">
        <f t="shared" si="29"/>
        <v>25.118166115289089</v>
      </c>
      <c r="AA165" s="34">
        <f t="shared" si="30"/>
        <v>28.403565949253984</v>
      </c>
      <c r="AC165" s="22">
        <f>AVERAGE(W165:AA165)</f>
        <v>25.781753048590794</v>
      </c>
    </row>
    <row r="166" spans="14:29" x14ac:dyDescent="0.25">
      <c r="N166" s="20"/>
      <c r="O166" s="35"/>
      <c r="P166" s="35"/>
      <c r="Q166" s="35"/>
      <c r="R166" s="35"/>
    </row>
    <row r="167" spans="14:29" x14ac:dyDescent="0.25">
      <c r="S167" s="23">
        <f>SUM(P162:S162)</f>
        <v>1138131.7629200285</v>
      </c>
    </row>
    <row r="168" spans="14:29" x14ac:dyDescent="0.25">
      <c r="O168" s="119" t="s">
        <v>15832</v>
      </c>
      <c r="P168" s="68"/>
      <c r="S168" s="23">
        <f>SUM(P163:S163)</f>
        <v>41682.13593434279</v>
      </c>
    </row>
    <row r="169" spans="14:29" x14ac:dyDescent="0.25">
      <c r="O169" s="4" t="s">
        <v>15814</v>
      </c>
      <c r="P169" s="68"/>
      <c r="S169" s="35">
        <f>SUM(P162:S163)</f>
        <v>1179813.8988543714</v>
      </c>
    </row>
    <row r="170" spans="14:29" x14ac:dyDescent="0.25">
      <c r="N170" s="20" t="s">
        <v>5</v>
      </c>
      <c r="O170" s="22">
        <f>AC162</f>
        <v>34.973473134258953</v>
      </c>
      <c r="P170" s="134"/>
    </row>
    <row r="171" spans="14:29" x14ac:dyDescent="0.25">
      <c r="N171" t="s">
        <v>12776</v>
      </c>
      <c r="O171" s="34">
        <f>(O170*(S167/$S$169))+(O173*(S168/$S$169))</f>
        <v>37.675328661350157</v>
      </c>
      <c r="P171" s="132"/>
    </row>
    <row r="172" spans="14:29" x14ac:dyDescent="0.25">
      <c r="N172" t="s">
        <v>15817</v>
      </c>
      <c r="O172" s="22">
        <f>AC165</f>
        <v>25.781753048590794</v>
      </c>
      <c r="P172" s="39"/>
    </row>
    <row r="173" spans="14:29" x14ac:dyDescent="0.25">
      <c r="N173" s="155" t="s">
        <v>19</v>
      </c>
      <c r="O173" s="134">
        <f>AC163</f>
        <v>111.44956132177217</v>
      </c>
      <c r="P173" s="224" t="s">
        <v>15836</v>
      </c>
    </row>
    <row r="174" spans="14:29" x14ac:dyDescent="0.25">
      <c r="P174" s="39"/>
    </row>
    <row r="175" spans="14:29" x14ac:dyDescent="0.25">
      <c r="O175" s="7">
        <v>1</v>
      </c>
      <c r="P175" s="223"/>
    </row>
    <row r="176" spans="14:29" x14ac:dyDescent="0.25">
      <c r="P176" s="39"/>
    </row>
  </sheetData>
  <mergeCells count="4">
    <mergeCell ref="G23:K23"/>
    <mergeCell ref="B11:E11"/>
    <mergeCell ref="D12:E12"/>
    <mergeCell ref="G14:K14"/>
  </mergeCells>
  <pageMargins left="0.7" right="0.7" top="0.75" bottom="0.75" header="0.3" footer="0.3"/>
  <pageSetup orientation="portrait" r:id="rId6"/>
  <headerFooter>
    <oddHeader>&amp;RExh. RJW-2 Wyman WP2</oddHeader>
  </headerFooter>
  <legacy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3531C-21C6-4DB4-87BE-DE0369DEBD37}">
  <dimension ref="A1:I38"/>
  <sheetViews>
    <sheetView zoomScaleNormal="100" workbookViewId="0">
      <selection activeCell="E2" sqref="E2"/>
    </sheetView>
  </sheetViews>
  <sheetFormatPr defaultRowHeight="15" x14ac:dyDescent="0.25"/>
  <cols>
    <col min="3" max="3" width="33.85546875" bestFit="1" customWidth="1"/>
  </cols>
  <sheetData>
    <row r="1" spans="1:7" x14ac:dyDescent="0.25">
      <c r="A1" s="214" t="s">
        <v>12839</v>
      </c>
    </row>
    <row r="2" spans="1:7" x14ac:dyDescent="0.25">
      <c r="A2" s="214" t="s">
        <v>20618</v>
      </c>
    </row>
    <row r="3" spans="1:7" x14ac:dyDescent="0.25">
      <c r="A3" s="214" t="s">
        <v>20619</v>
      </c>
    </row>
    <row r="4" spans="1:7" x14ac:dyDescent="0.25">
      <c r="A4" s="215" t="s">
        <v>20620</v>
      </c>
    </row>
    <row r="5" spans="1:7" x14ac:dyDescent="0.25">
      <c r="A5" s="216" t="s">
        <v>20622</v>
      </c>
    </row>
    <row r="8" spans="1:7" x14ac:dyDescent="0.25">
      <c r="C8" s="49" t="s">
        <v>15850</v>
      </c>
    </row>
    <row r="9" spans="1:7" x14ac:dyDescent="0.25">
      <c r="C9" s="172" t="s">
        <v>15855</v>
      </c>
      <c r="F9" s="252" t="s">
        <v>15848</v>
      </c>
      <c r="G9" s="252"/>
    </row>
    <row r="10" spans="1:7" x14ac:dyDescent="0.25">
      <c r="D10" s="50" t="s">
        <v>12780</v>
      </c>
      <c r="E10" s="160" t="s">
        <v>15847</v>
      </c>
      <c r="F10" s="163">
        <v>2020</v>
      </c>
      <c r="G10" s="163">
        <v>2021</v>
      </c>
    </row>
    <row r="11" spans="1:7" x14ac:dyDescent="0.25">
      <c r="C11" t="s">
        <v>12781</v>
      </c>
      <c r="D11" s="51">
        <v>29382</v>
      </c>
      <c r="E11" s="161">
        <v>56905</v>
      </c>
      <c r="F11" s="164">
        <v>28016.278155436725</v>
      </c>
      <c r="G11" s="164">
        <v>35967.450630336192</v>
      </c>
    </row>
    <row r="12" spans="1:7" x14ac:dyDescent="0.25">
      <c r="C12" t="s">
        <v>12782</v>
      </c>
      <c r="D12" s="51">
        <v>32733</v>
      </c>
      <c r="E12" s="161">
        <v>29542</v>
      </c>
      <c r="F12" s="164">
        <v>33403</v>
      </c>
      <c r="G12" s="164">
        <v>32739.364238410595</v>
      </c>
    </row>
    <row r="13" spans="1:7" x14ac:dyDescent="0.25">
      <c r="C13" t="s">
        <v>12783</v>
      </c>
      <c r="D13" s="51">
        <v>675916.95</v>
      </c>
      <c r="E13" s="161">
        <v>547578</v>
      </c>
      <c r="F13" s="164">
        <v>400000</v>
      </c>
      <c r="G13" s="164">
        <v>378485.62973621418</v>
      </c>
    </row>
    <row r="14" spans="1:7" x14ac:dyDescent="0.25">
      <c r="C14" t="s">
        <v>12784</v>
      </c>
      <c r="D14" s="52">
        <f t="shared" ref="D14" si="0">+SUM(D11:D13)</f>
        <v>738031.95</v>
      </c>
      <c r="E14" s="162">
        <v>634025</v>
      </c>
      <c r="F14" s="165">
        <v>461419.27815543674</v>
      </c>
      <c r="G14" s="165">
        <v>447192.44460496097</v>
      </c>
    </row>
    <row r="17" spans="3:7" x14ac:dyDescent="0.25">
      <c r="C17" s="49" t="s">
        <v>15849</v>
      </c>
    </row>
    <row r="19" spans="3:7" ht="15.75" x14ac:dyDescent="0.25">
      <c r="C19" s="53" t="s">
        <v>12785</v>
      </c>
      <c r="D19" s="53" t="s">
        <v>12780</v>
      </c>
      <c r="E19" s="53" t="s">
        <v>15847</v>
      </c>
      <c r="F19" s="53" t="s">
        <v>12786</v>
      </c>
      <c r="G19" s="53" t="s">
        <v>12787</v>
      </c>
    </row>
    <row r="20" spans="3:7" ht="15.75" x14ac:dyDescent="0.25">
      <c r="C20" s="54" t="s">
        <v>12788</v>
      </c>
      <c r="D20" s="55">
        <v>1233</v>
      </c>
      <c r="E20" s="55">
        <v>1137</v>
      </c>
      <c r="F20" s="55">
        <v>1016.8706485247451</v>
      </c>
      <c r="G20" s="55">
        <v>994</v>
      </c>
    </row>
    <row r="21" spans="3:7" x14ac:dyDescent="0.25">
      <c r="C21" s="56" t="s">
        <v>12789</v>
      </c>
      <c r="D21" s="57">
        <v>3007</v>
      </c>
      <c r="E21" s="57">
        <v>2701</v>
      </c>
      <c r="F21" s="57">
        <v>2387.1499999999996</v>
      </c>
      <c r="G21" s="57">
        <v>3064</v>
      </c>
    </row>
    <row r="22" spans="3:7" ht="15.75" x14ac:dyDescent="0.25">
      <c r="C22" s="59" t="s">
        <v>12790</v>
      </c>
      <c r="D22" s="60">
        <f>D23+D27</f>
        <v>9311</v>
      </c>
      <c r="E22" s="60">
        <f t="shared" ref="E22:G22" si="1">E23+E27</f>
        <v>10203</v>
      </c>
      <c r="F22" s="60">
        <f t="shared" si="1"/>
        <v>9174.4</v>
      </c>
      <c r="G22" s="60">
        <f t="shared" si="1"/>
        <v>9668.2346381847929</v>
      </c>
    </row>
    <row r="23" spans="3:7" x14ac:dyDescent="0.25">
      <c r="C23" s="170" t="s">
        <v>12791</v>
      </c>
      <c r="D23" s="57">
        <v>1820</v>
      </c>
      <c r="E23" s="57">
        <v>2752</v>
      </c>
      <c r="F23" s="57">
        <v>2317</v>
      </c>
      <c r="G23" s="57">
        <v>3181.4971381847918</v>
      </c>
    </row>
    <row r="24" spans="3:7" ht="15.75" x14ac:dyDescent="0.25">
      <c r="C24" s="58" t="s">
        <v>12792</v>
      </c>
      <c r="D24" s="55">
        <v>932</v>
      </c>
      <c r="E24" s="55">
        <v>1178</v>
      </c>
      <c r="F24" s="55">
        <v>1079</v>
      </c>
      <c r="G24" s="55">
        <v>1044.4971381847915</v>
      </c>
    </row>
    <row r="25" spans="3:7" ht="15.75" x14ac:dyDescent="0.25">
      <c r="C25" s="58" t="s">
        <v>12793</v>
      </c>
      <c r="D25" s="55">
        <v>37</v>
      </c>
      <c r="E25" s="55">
        <v>112</v>
      </c>
      <c r="F25" s="55">
        <v>0</v>
      </c>
      <c r="G25" s="55">
        <v>548</v>
      </c>
    </row>
    <row r="26" spans="3:7" ht="15.75" x14ac:dyDescent="0.25">
      <c r="C26" s="58" t="s">
        <v>12794</v>
      </c>
      <c r="D26" s="55">
        <v>851</v>
      </c>
      <c r="E26" s="55">
        <v>1462</v>
      </c>
      <c r="F26" s="55">
        <v>1238</v>
      </c>
      <c r="G26" s="55">
        <v>1589</v>
      </c>
    </row>
    <row r="27" spans="3:7" ht="15.75" x14ac:dyDescent="0.25">
      <c r="C27" s="170" t="s">
        <v>12837</v>
      </c>
      <c r="D27" s="55">
        <v>7491</v>
      </c>
      <c r="E27" s="55">
        <v>7451</v>
      </c>
      <c r="F27" s="55">
        <v>6857.4</v>
      </c>
      <c r="G27" s="55">
        <v>6486.7375000000002</v>
      </c>
    </row>
    <row r="28" spans="3:7" ht="15.75" x14ac:dyDescent="0.25">
      <c r="C28" s="169" t="s">
        <v>12795</v>
      </c>
      <c r="D28" s="166"/>
      <c r="E28" s="167">
        <v>0</v>
      </c>
      <c r="F28" s="168"/>
      <c r="G28" s="168"/>
    </row>
    <row r="29" spans="3:7" ht="15.75" x14ac:dyDescent="0.25">
      <c r="C29" s="61" t="s">
        <v>12796</v>
      </c>
      <c r="D29" s="62">
        <f>D20+D21+D27</f>
        <v>11731</v>
      </c>
      <c r="E29" s="62">
        <f>E20+E21+E23+E27</f>
        <v>14041</v>
      </c>
      <c r="F29" s="62">
        <f t="shared" ref="F29:G29" si="2">F20+F21+F23+F27</f>
        <v>12578.420648524745</v>
      </c>
      <c r="G29" s="62">
        <f t="shared" si="2"/>
        <v>13726.234638184793</v>
      </c>
    </row>
    <row r="31" spans="3:7" x14ac:dyDescent="0.25">
      <c r="D31" s="26"/>
    </row>
    <row r="32" spans="3:7" x14ac:dyDescent="0.25">
      <c r="C32" t="s">
        <v>12797</v>
      </c>
      <c r="D32" s="171">
        <v>0.78400000000000003</v>
      </c>
      <c r="E32" s="63" t="s">
        <v>12798</v>
      </c>
    </row>
    <row r="33" spans="3:9" x14ac:dyDescent="0.25">
      <c r="H33" s="4" t="s">
        <v>15852</v>
      </c>
    </row>
    <row r="34" spans="3:9" x14ac:dyDescent="0.25">
      <c r="D34" s="50">
        <v>2018</v>
      </c>
      <c r="E34" s="50">
        <v>2019</v>
      </c>
      <c r="F34" s="50">
        <v>2020</v>
      </c>
      <c r="G34" s="50">
        <v>2021</v>
      </c>
      <c r="H34" s="4" t="s">
        <v>15851</v>
      </c>
      <c r="I34" t="s">
        <v>12802</v>
      </c>
    </row>
    <row r="35" spans="3:9" x14ac:dyDescent="0.25">
      <c r="C35" t="s">
        <v>12799</v>
      </c>
      <c r="D35" s="90"/>
      <c r="E35" s="90">
        <f>+D13/E27</f>
        <v>90.714930881760836</v>
      </c>
      <c r="F35" s="90">
        <f t="shared" ref="F35:G35" si="3">+E13/F27</f>
        <v>79.852130545104558</v>
      </c>
      <c r="G35" s="90">
        <f t="shared" si="3"/>
        <v>61.664280387482918</v>
      </c>
      <c r="H35" s="91">
        <f>AVERAGE(E35:G35)</f>
        <v>77.410447271449428</v>
      </c>
      <c r="I35" s="63" t="s">
        <v>15854</v>
      </c>
    </row>
    <row r="36" spans="3:9" x14ac:dyDescent="0.25">
      <c r="C36" t="s">
        <v>12800</v>
      </c>
      <c r="D36" s="90">
        <f>+D11/(D21*(1-$D$32))</f>
        <v>45.237039500424942</v>
      </c>
      <c r="E36" s="90">
        <f>+E11/(E21*(1-$D$32))</f>
        <v>97.537606099249942</v>
      </c>
      <c r="F36" s="90">
        <f>+F11/(F21*(1-$D$32))</f>
        <v>54.334663284818824</v>
      </c>
      <c r="G36" s="90">
        <f>+G11/(G21*(1-$D$32))</f>
        <v>54.345944889179293</v>
      </c>
      <c r="H36" s="91">
        <f>AVERAGE(D36:G36)</f>
        <v>62.863813443418252</v>
      </c>
      <c r="I36" s="63" t="s">
        <v>12801</v>
      </c>
    </row>
    <row r="37" spans="3:9" x14ac:dyDescent="0.25">
      <c r="I37" s="63" t="s">
        <v>15853</v>
      </c>
    </row>
    <row r="38" spans="3:9" x14ac:dyDescent="0.25">
      <c r="E38" s="24"/>
    </row>
  </sheetData>
  <mergeCells count="1">
    <mergeCell ref="F9:G9"/>
  </mergeCells>
  <pageMargins left="0.7" right="0.7" top="0.75" bottom="0.75" header="0.3" footer="0.3"/>
  <pageSetup orientation="portrait" r:id="rId1"/>
  <headerFooter>
    <oddHeader>&amp;RExh. RJW-2 Wyman WP2</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14205"/>
  <sheetViews>
    <sheetView zoomScale="90" zoomScaleNormal="90" workbookViewId="0">
      <pane ySplit="10" topLeftCell="A155" activePane="bottomLeft" state="frozen"/>
      <selection activeCell="E1" sqref="E1"/>
      <selection pane="bottomLeft" activeCell="H5" sqref="H5"/>
    </sheetView>
  </sheetViews>
  <sheetFormatPr defaultRowHeight="15" x14ac:dyDescent="0.25"/>
  <cols>
    <col min="1" max="1" width="4.5703125" customWidth="1"/>
    <col min="2" max="2" width="8" bestFit="1" customWidth="1"/>
    <col min="3" max="3" width="10" customWidth="1"/>
    <col min="4" max="4" width="15.140625" bestFit="1" customWidth="1"/>
    <col min="5" max="5" width="6.5703125" bestFit="1" customWidth="1"/>
    <col min="6" max="6" width="15.85546875" bestFit="1" customWidth="1"/>
    <col min="7" max="7" width="27.140625" bestFit="1" customWidth="1"/>
    <col min="8" max="8" width="26.140625" bestFit="1" customWidth="1"/>
    <col min="9" max="9" width="15.85546875" bestFit="1" customWidth="1"/>
    <col min="10" max="10" width="9.140625" customWidth="1"/>
    <col min="11" max="11" width="12.5703125" bestFit="1" customWidth="1"/>
    <col min="12" max="15" width="9.140625" customWidth="1"/>
    <col min="16" max="16" width="12.42578125" bestFit="1" customWidth="1"/>
    <col min="24" max="24" width="7.5703125" customWidth="1"/>
    <col min="25" max="25" width="10.140625" bestFit="1" customWidth="1"/>
    <col min="26" max="26" width="11.140625" bestFit="1" customWidth="1"/>
    <col min="28" max="28" width="12.42578125" bestFit="1" customWidth="1"/>
    <col min="29" max="29" width="5.85546875" customWidth="1"/>
    <col min="30" max="30" width="12.42578125" bestFit="1" customWidth="1"/>
    <col min="31" max="31" width="5.85546875" customWidth="1"/>
    <col min="32" max="32" width="11.42578125" bestFit="1" customWidth="1"/>
    <col min="33" max="33" width="7.5703125" customWidth="1"/>
    <col min="34" max="34" width="10.140625" bestFit="1" customWidth="1"/>
    <col min="35" max="35" width="11.140625" bestFit="1" customWidth="1"/>
    <col min="37" max="37" width="12.42578125" bestFit="1" customWidth="1"/>
    <col min="38" max="38" width="5.85546875" customWidth="1"/>
    <col min="39" max="39" width="10.42578125" bestFit="1" customWidth="1"/>
    <col min="40" max="40" width="7.5703125" customWidth="1"/>
    <col min="41" max="41" width="10.140625" bestFit="1" customWidth="1"/>
    <col min="42" max="42" width="11.140625" bestFit="1" customWidth="1"/>
    <col min="44" max="44" width="12.42578125" bestFit="1" customWidth="1"/>
    <col min="45" max="45" width="5.85546875" customWidth="1"/>
    <col min="46" max="46" width="11.42578125" bestFit="1" customWidth="1"/>
    <col min="47" max="47" width="7.5703125" customWidth="1"/>
    <col min="48" max="48" width="10.140625" bestFit="1" customWidth="1"/>
    <col min="49" max="49" width="11.140625" bestFit="1" customWidth="1"/>
    <col min="51" max="51" width="12.42578125" bestFit="1" customWidth="1"/>
    <col min="52" max="52" width="5.85546875" customWidth="1"/>
    <col min="53" max="53" width="11.42578125" bestFit="1" customWidth="1"/>
    <col min="54" max="54" width="7.5703125" customWidth="1"/>
    <col min="55" max="55" width="10.140625" bestFit="1" customWidth="1"/>
    <col min="56" max="56" width="11.140625" bestFit="1" customWidth="1"/>
    <col min="58" max="58" width="12.42578125" bestFit="1" customWidth="1"/>
    <col min="59" max="59" width="5.85546875" customWidth="1"/>
    <col min="60" max="60" width="11.42578125" bestFit="1" customWidth="1"/>
    <col min="61" max="61" width="7.5703125" customWidth="1"/>
    <col min="62" max="62" width="10.140625" bestFit="1" customWidth="1"/>
    <col min="63" max="63" width="11.140625" bestFit="1" customWidth="1"/>
  </cols>
  <sheetData>
    <row r="1" spans="1:16" x14ac:dyDescent="0.25">
      <c r="A1" s="214" t="s">
        <v>12839</v>
      </c>
    </row>
    <row r="2" spans="1:16" x14ac:dyDescent="0.25">
      <c r="A2" s="214" t="s">
        <v>20618</v>
      </c>
    </row>
    <row r="3" spans="1:16" x14ac:dyDescent="0.25">
      <c r="A3" s="214" t="s">
        <v>20619</v>
      </c>
    </row>
    <row r="4" spans="1:16" x14ac:dyDescent="0.25">
      <c r="A4" s="215" t="s">
        <v>20620</v>
      </c>
    </row>
    <row r="5" spans="1:16" x14ac:dyDescent="0.25">
      <c r="A5" s="216" t="s">
        <v>12848</v>
      </c>
    </row>
    <row r="6" spans="1:16" x14ac:dyDescent="0.25">
      <c r="A6" s="216" t="s">
        <v>12846</v>
      </c>
    </row>
    <row r="7" spans="1:16" x14ac:dyDescent="0.25">
      <c r="A7" s="216" t="s">
        <v>12844</v>
      </c>
    </row>
    <row r="8" spans="1:16" x14ac:dyDescent="0.25">
      <c r="A8" s="216" t="s">
        <v>12847</v>
      </c>
    </row>
    <row r="9" spans="1:16" x14ac:dyDescent="0.25">
      <c r="A9" s="216"/>
    </row>
    <row r="10" spans="1:16" x14ac:dyDescent="0.25">
      <c r="B10" s="219" t="s">
        <v>11520</v>
      </c>
      <c r="C10" s="219" t="s">
        <v>0</v>
      </c>
      <c r="D10" s="219" t="s">
        <v>11522</v>
      </c>
      <c r="E10" s="219" t="s">
        <v>11525</v>
      </c>
      <c r="F10" s="219" t="s">
        <v>11521</v>
      </c>
      <c r="G10" s="219" t="s">
        <v>11576</v>
      </c>
      <c r="H10" s="219" t="s">
        <v>11577</v>
      </c>
      <c r="I10" s="219" t="s">
        <v>11524</v>
      </c>
      <c r="J10" s="220" t="s">
        <v>11519</v>
      </c>
      <c r="K10" s="220" t="s">
        <v>11578</v>
      </c>
      <c r="L10" s="220" t="s">
        <v>11579</v>
      </c>
      <c r="M10" s="221" t="s">
        <v>11580</v>
      </c>
      <c r="N10" s="221" t="s">
        <v>12728</v>
      </c>
      <c r="O10" s="221" t="s">
        <v>12777</v>
      </c>
      <c r="P10" s="3" t="s">
        <v>11581</v>
      </c>
    </row>
    <row r="11" spans="1:16" x14ac:dyDescent="0.25">
      <c r="B11" t="s">
        <v>7</v>
      </c>
      <c r="C11" s="119" t="s">
        <v>4</v>
      </c>
      <c r="D11" t="s">
        <v>11552</v>
      </c>
      <c r="E11" t="s">
        <v>11530</v>
      </c>
      <c r="F11" t="s">
        <v>11540</v>
      </c>
      <c r="G11" t="s">
        <v>5</v>
      </c>
      <c r="H11" t="s">
        <v>2</v>
      </c>
      <c r="I11" t="s">
        <v>11533</v>
      </c>
      <c r="J11">
        <v>2014</v>
      </c>
      <c r="K11">
        <v>925.45</v>
      </c>
      <c r="L11">
        <v>17</v>
      </c>
      <c r="M11">
        <v>1</v>
      </c>
      <c r="N11">
        <f t="shared" ref="N11:N74" si="0">IF(K11&lt;100,1,0)</f>
        <v>0</v>
      </c>
      <c r="O11">
        <f t="shared" ref="O11:O17" si="1">IF(OR(L11="",L11&lt;=0),1,0)</f>
        <v>0</v>
      </c>
      <c r="P11" t="s">
        <v>12692</v>
      </c>
    </row>
    <row r="12" spans="1:16" x14ac:dyDescent="0.25">
      <c r="B12" t="s">
        <v>8</v>
      </c>
      <c r="C12" s="119" t="s">
        <v>4</v>
      </c>
      <c r="D12" t="s">
        <v>11537</v>
      </c>
      <c r="E12" t="s">
        <v>11530</v>
      </c>
      <c r="F12" t="s">
        <v>11540</v>
      </c>
      <c r="G12" t="s">
        <v>5</v>
      </c>
      <c r="H12" t="s">
        <v>2</v>
      </c>
      <c r="I12" t="s">
        <v>11533</v>
      </c>
      <c r="J12">
        <v>2014</v>
      </c>
      <c r="K12">
        <v>924.45</v>
      </c>
      <c r="L12">
        <v>12</v>
      </c>
      <c r="M12">
        <v>1</v>
      </c>
      <c r="N12">
        <f t="shared" si="0"/>
        <v>0</v>
      </c>
      <c r="O12">
        <f t="shared" si="1"/>
        <v>0</v>
      </c>
      <c r="P12" t="s">
        <v>12692</v>
      </c>
    </row>
    <row r="13" spans="1:16" x14ac:dyDescent="0.25">
      <c r="B13" t="s">
        <v>9</v>
      </c>
      <c r="C13" s="119" t="s">
        <v>4</v>
      </c>
      <c r="D13" t="s">
        <v>11537</v>
      </c>
      <c r="E13" t="s">
        <v>11530</v>
      </c>
      <c r="F13" t="s">
        <v>11540</v>
      </c>
      <c r="G13" t="s">
        <v>5</v>
      </c>
      <c r="H13" t="s">
        <v>2</v>
      </c>
      <c r="I13" t="s">
        <v>11533</v>
      </c>
      <c r="J13">
        <v>2014</v>
      </c>
      <c r="K13">
        <v>1338.01</v>
      </c>
      <c r="L13">
        <v>86</v>
      </c>
      <c r="M13">
        <v>1</v>
      </c>
      <c r="N13">
        <f t="shared" si="0"/>
        <v>0</v>
      </c>
      <c r="O13">
        <f t="shared" si="1"/>
        <v>0</v>
      </c>
      <c r="P13" t="s">
        <v>12692</v>
      </c>
    </row>
    <row r="14" spans="1:16" x14ac:dyDescent="0.25">
      <c r="B14" t="s">
        <v>10</v>
      </c>
      <c r="C14" s="119" t="s">
        <v>4</v>
      </c>
      <c r="D14" t="s">
        <v>11537</v>
      </c>
      <c r="E14" t="s">
        <v>11530</v>
      </c>
      <c r="F14" t="s">
        <v>11540</v>
      </c>
      <c r="G14" t="s">
        <v>5</v>
      </c>
      <c r="H14" t="s">
        <v>2</v>
      </c>
      <c r="I14" t="s">
        <v>11533</v>
      </c>
      <c r="J14">
        <v>2014</v>
      </c>
      <c r="K14">
        <v>7092.66</v>
      </c>
      <c r="L14">
        <v>105</v>
      </c>
      <c r="M14">
        <v>1</v>
      </c>
      <c r="N14">
        <f t="shared" si="0"/>
        <v>0</v>
      </c>
      <c r="O14">
        <f t="shared" si="1"/>
        <v>0</v>
      </c>
      <c r="P14" t="s">
        <v>12692</v>
      </c>
    </row>
    <row r="15" spans="1:16" x14ac:dyDescent="0.25">
      <c r="B15" t="s">
        <v>11</v>
      </c>
      <c r="C15" s="119" t="s">
        <v>4</v>
      </c>
      <c r="D15" t="s">
        <v>11550</v>
      </c>
      <c r="E15" t="s">
        <v>11530</v>
      </c>
      <c r="F15" t="s">
        <v>11540</v>
      </c>
      <c r="G15" t="s">
        <v>5</v>
      </c>
      <c r="H15" t="s">
        <v>2</v>
      </c>
      <c r="I15" t="s">
        <v>11533</v>
      </c>
      <c r="J15">
        <v>2014</v>
      </c>
      <c r="K15">
        <v>1952.66</v>
      </c>
      <c r="L15">
        <v>6</v>
      </c>
      <c r="M15">
        <v>1</v>
      </c>
      <c r="N15">
        <f t="shared" si="0"/>
        <v>0</v>
      </c>
      <c r="O15">
        <f t="shared" si="1"/>
        <v>0</v>
      </c>
      <c r="P15" t="s">
        <v>12692</v>
      </c>
    </row>
    <row r="16" spans="1:16" x14ac:dyDescent="0.25">
      <c r="B16" t="s">
        <v>12</v>
      </c>
      <c r="C16" s="119" t="s">
        <v>4</v>
      </c>
      <c r="D16" t="s">
        <v>11537</v>
      </c>
      <c r="E16" t="s">
        <v>11530</v>
      </c>
      <c r="F16" t="s">
        <v>11540</v>
      </c>
      <c r="G16" t="s">
        <v>5</v>
      </c>
      <c r="H16" t="s">
        <v>2</v>
      </c>
      <c r="I16" t="s">
        <v>11533</v>
      </c>
      <c r="J16">
        <v>2014</v>
      </c>
      <c r="K16">
        <v>23802.89</v>
      </c>
      <c r="L16">
        <v>485</v>
      </c>
      <c r="M16">
        <v>1</v>
      </c>
      <c r="N16">
        <f t="shared" si="0"/>
        <v>0</v>
      </c>
      <c r="O16">
        <f t="shared" si="1"/>
        <v>0</v>
      </c>
      <c r="P16" t="s">
        <v>11528</v>
      </c>
    </row>
    <row r="17" spans="2:16" x14ac:dyDescent="0.25">
      <c r="B17" t="s">
        <v>13</v>
      </c>
      <c r="C17" s="119" t="s">
        <v>4</v>
      </c>
      <c r="D17" t="s">
        <v>11537</v>
      </c>
      <c r="E17" t="s">
        <v>11530</v>
      </c>
      <c r="F17" t="s">
        <v>11540</v>
      </c>
      <c r="G17" t="s">
        <v>5</v>
      </c>
      <c r="H17" t="s">
        <v>2</v>
      </c>
      <c r="I17" t="s">
        <v>11533</v>
      </c>
      <c r="J17">
        <v>2014</v>
      </c>
      <c r="K17">
        <v>3610.08</v>
      </c>
      <c r="L17">
        <v>139</v>
      </c>
      <c r="M17">
        <v>1</v>
      </c>
      <c r="N17">
        <f t="shared" si="0"/>
        <v>0</v>
      </c>
      <c r="O17">
        <f t="shared" si="1"/>
        <v>0</v>
      </c>
      <c r="P17" t="s">
        <v>12692</v>
      </c>
    </row>
    <row r="18" spans="2:16" x14ac:dyDescent="0.25">
      <c r="B18" t="s">
        <v>14</v>
      </c>
      <c r="C18" s="119" t="s">
        <v>4</v>
      </c>
      <c r="D18" t="s">
        <v>11537</v>
      </c>
      <c r="E18" t="s">
        <v>11530</v>
      </c>
      <c r="F18" t="s">
        <v>11540</v>
      </c>
      <c r="G18" t="s">
        <v>5</v>
      </c>
      <c r="H18" t="s">
        <v>2</v>
      </c>
      <c r="I18" t="s">
        <v>11533</v>
      </c>
      <c r="J18">
        <v>2014</v>
      </c>
      <c r="K18">
        <v>2674.4</v>
      </c>
      <c r="L18">
        <v>19</v>
      </c>
      <c r="M18">
        <v>1</v>
      </c>
      <c r="N18">
        <f t="shared" si="0"/>
        <v>0</v>
      </c>
      <c r="O18">
        <f t="shared" ref="O18:O21" si="2">IF(OR(L18="",L18&lt;=0),1,0)</f>
        <v>0</v>
      </c>
      <c r="P18" t="s">
        <v>12692</v>
      </c>
    </row>
    <row r="19" spans="2:16" x14ac:dyDescent="0.25">
      <c r="B19" t="s">
        <v>15</v>
      </c>
      <c r="C19" s="119" t="s">
        <v>4</v>
      </c>
      <c r="D19" t="s">
        <v>11537</v>
      </c>
      <c r="E19" t="s">
        <v>11530</v>
      </c>
      <c r="F19" t="s">
        <v>11540</v>
      </c>
      <c r="G19" t="s">
        <v>5</v>
      </c>
      <c r="H19" t="s">
        <v>2</v>
      </c>
      <c r="I19" t="s">
        <v>11533</v>
      </c>
      <c r="J19">
        <v>2014</v>
      </c>
      <c r="K19">
        <v>3025.04</v>
      </c>
      <c r="L19">
        <v>21</v>
      </c>
      <c r="M19">
        <v>1</v>
      </c>
      <c r="N19">
        <f t="shared" si="0"/>
        <v>0</v>
      </c>
      <c r="O19">
        <f t="shared" si="2"/>
        <v>0</v>
      </c>
      <c r="P19" t="s">
        <v>12692</v>
      </c>
    </row>
    <row r="20" spans="2:16" x14ac:dyDescent="0.25">
      <c r="B20" t="s">
        <v>16</v>
      </c>
      <c r="C20" s="119" t="s">
        <v>4</v>
      </c>
      <c r="D20" t="s">
        <v>11537</v>
      </c>
      <c r="E20" t="s">
        <v>11530</v>
      </c>
      <c r="F20" t="s">
        <v>11540</v>
      </c>
      <c r="G20" t="s">
        <v>5</v>
      </c>
      <c r="H20" t="s">
        <v>2</v>
      </c>
      <c r="I20" t="s">
        <v>11533</v>
      </c>
      <c r="J20">
        <v>2014</v>
      </c>
      <c r="K20">
        <v>7721.5</v>
      </c>
      <c r="L20">
        <v>90</v>
      </c>
      <c r="M20">
        <v>1</v>
      </c>
      <c r="N20">
        <f t="shared" si="0"/>
        <v>0</v>
      </c>
      <c r="O20">
        <f t="shared" si="2"/>
        <v>0</v>
      </c>
      <c r="P20" t="s">
        <v>12692</v>
      </c>
    </row>
    <row r="21" spans="2:16" x14ac:dyDescent="0.25">
      <c r="B21" t="s">
        <v>17</v>
      </c>
      <c r="C21" s="119" t="s">
        <v>4</v>
      </c>
      <c r="D21" t="s">
        <v>11542</v>
      </c>
      <c r="E21" t="s">
        <v>11530</v>
      </c>
      <c r="F21" t="s">
        <v>11540</v>
      </c>
      <c r="G21" t="s">
        <v>5</v>
      </c>
      <c r="H21" t="s">
        <v>2</v>
      </c>
      <c r="I21" t="s">
        <v>11533</v>
      </c>
      <c r="J21">
        <v>2014</v>
      </c>
      <c r="K21">
        <v>7068.68</v>
      </c>
      <c r="L21">
        <v>48</v>
      </c>
      <c r="M21">
        <v>1</v>
      </c>
      <c r="N21">
        <f t="shared" si="0"/>
        <v>0</v>
      </c>
      <c r="O21">
        <f t="shared" si="2"/>
        <v>0</v>
      </c>
      <c r="P21" t="s">
        <v>12692</v>
      </c>
    </row>
    <row r="22" spans="2:16" x14ac:dyDescent="0.25">
      <c r="B22" t="s">
        <v>20</v>
      </c>
      <c r="C22" s="119" t="s">
        <v>4</v>
      </c>
      <c r="D22" t="s">
        <v>11549</v>
      </c>
      <c r="E22" t="s">
        <v>11530</v>
      </c>
      <c r="F22" t="s">
        <v>11540</v>
      </c>
      <c r="G22" t="s">
        <v>5</v>
      </c>
      <c r="H22" t="s">
        <v>18</v>
      </c>
      <c r="I22" t="s">
        <v>11533</v>
      </c>
      <c r="J22">
        <v>2014</v>
      </c>
      <c r="K22">
        <v>2263.62</v>
      </c>
      <c r="L22">
        <v>135</v>
      </c>
      <c r="M22">
        <v>1</v>
      </c>
      <c r="N22">
        <f t="shared" si="0"/>
        <v>0</v>
      </c>
      <c r="O22">
        <f t="shared" ref="O22:O61" si="3">IF(OR(L22="",L22&lt;=0),1,0)</f>
        <v>0</v>
      </c>
      <c r="P22" t="s">
        <v>12692</v>
      </c>
    </row>
    <row r="23" spans="2:16" x14ac:dyDescent="0.25">
      <c r="B23" t="s">
        <v>21</v>
      </c>
      <c r="C23" s="119" t="s">
        <v>4</v>
      </c>
      <c r="D23" t="s">
        <v>11549</v>
      </c>
      <c r="E23" t="s">
        <v>11530</v>
      </c>
      <c r="F23" t="s">
        <v>11540</v>
      </c>
      <c r="G23" t="s">
        <v>5</v>
      </c>
      <c r="H23" t="s">
        <v>18</v>
      </c>
      <c r="I23" t="s">
        <v>11529</v>
      </c>
      <c r="J23">
        <v>2014</v>
      </c>
      <c r="K23">
        <v>3197.53</v>
      </c>
      <c r="L23">
        <v>26</v>
      </c>
      <c r="M23">
        <v>1</v>
      </c>
      <c r="N23">
        <f t="shared" si="0"/>
        <v>0</v>
      </c>
      <c r="O23">
        <f t="shared" si="3"/>
        <v>0</v>
      </c>
      <c r="P23" t="s">
        <v>12692</v>
      </c>
    </row>
    <row r="24" spans="2:16" x14ac:dyDescent="0.25">
      <c r="B24" t="s">
        <v>22</v>
      </c>
      <c r="C24" s="119" t="s">
        <v>4</v>
      </c>
      <c r="D24" t="s">
        <v>11546</v>
      </c>
      <c r="E24" t="s">
        <v>11530</v>
      </c>
      <c r="F24" t="s">
        <v>11540</v>
      </c>
      <c r="G24" t="s">
        <v>5</v>
      </c>
      <c r="H24" t="s">
        <v>18</v>
      </c>
      <c r="I24" t="s">
        <v>11533</v>
      </c>
      <c r="J24">
        <v>2014</v>
      </c>
      <c r="K24">
        <v>1037.73</v>
      </c>
      <c r="L24">
        <v>128</v>
      </c>
      <c r="M24">
        <v>1</v>
      </c>
      <c r="N24">
        <f t="shared" si="0"/>
        <v>0</v>
      </c>
      <c r="O24">
        <f t="shared" si="3"/>
        <v>0</v>
      </c>
      <c r="P24" t="s">
        <v>12692</v>
      </c>
    </row>
    <row r="25" spans="2:16" x14ac:dyDescent="0.25">
      <c r="B25" t="s">
        <v>23</v>
      </c>
      <c r="C25" s="119" t="s">
        <v>4</v>
      </c>
      <c r="D25" t="s">
        <v>11537</v>
      </c>
      <c r="E25" t="s">
        <v>11530</v>
      </c>
      <c r="F25" t="s">
        <v>11540</v>
      </c>
      <c r="G25" t="s">
        <v>5</v>
      </c>
      <c r="H25" t="s">
        <v>18</v>
      </c>
      <c r="I25" t="s">
        <v>11529</v>
      </c>
      <c r="J25">
        <v>2014</v>
      </c>
      <c r="K25">
        <v>4879.3999999999996</v>
      </c>
      <c r="L25">
        <v>239</v>
      </c>
      <c r="M25">
        <v>1</v>
      </c>
      <c r="N25">
        <f t="shared" si="0"/>
        <v>0</v>
      </c>
      <c r="O25">
        <f t="shared" si="3"/>
        <v>0</v>
      </c>
      <c r="P25" t="s">
        <v>12692</v>
      </c>
    </row>
    <row r="26" spans="2:16" x14ac:dyDescent="0.25">
      <c r="B26" t="s">
        <v>24</v>
      </c>
      <c r="C26" s="119" t="s">
        <v>4</v>
      </c>
      <c r="D26" t="s">
        <v>11537</v>
      </c>
      <c r="E26" t="s">
        <v>11530</v>
      </c>
      <c r="F26" t="s">
        <v>11540</v>
      </c>
      <c r="G26" t="s">
        <v>5</v>
      </c>
      <c r="H26" t="s">
        <v>18</v>
      </c>
      <c r="I26" t="s">
        <v>11533</v>
      </c>
      <c r="J26">
        <v>2014</v>
      </c>
      <c r="K26">
        <v>1170.26</v>
      </c>
      <c r="L26">
        <v>137</v>
      </c>
      <c r="M26">
        <v>1</v>
      </c>
      <c r="N26">
        <f t="shared" si="0"/>
        <v>0</v>
      </c>
      <c r="O26">
        <f t="shared" si="3"/>
        <v>0</v>
      </c>
      <c r="P26" t="s">
        <v>12692</v>
      </c>
    </row>
    <row r="27" spans="2:16" x14ac:dyDescent="0.25">
      <c r="B27" t="s">
        <v>25</v>
      </c>
      <c r="C27" s="119" t="s">
        <v>4</v>
      </c>
      <c r="D27" t="s">
        <v>11537</v>
      </c>
      <c r="E27" t="s">
        <v>11530</v>
      </c>
      <c r="F27" t="s">
        <v>11540</v>
      </c>
      <c r="G27" t="s">
        <v>5</v>
      </c>
      <c r="H27" t="s">
        <v>18</v>
      </c>
      <c r="I27" t="s">
        <v>11533</v>
      </c>
      <c r="J27">
        <v>2014</v>
      </c>
      <c r="K27">
        <v>1668.55</v>
      </c>
      <c r="L27">
        <v>284</v>
      </c>
      <c r="M27">
        <v>1</v>
      </c>
      <c r="N27">
        <f t="shared" si="0"/>
        <v>0</v>
      </c>
      <c r="O27">
        <f t="shared" si="3"/>
        <v>0</v>
      </c>
      <c r="P27" t="s">
        <v>12692</v>
      </c>
    </row>
    <row r="28" spans="2:16" x14ac:dyDescent="0.25">
      <c r="B28" t="s">
        <v>26</v>
      </c>
      <c r="C28" s="119" t="s">
        <v>4</v>
      </c>
      <c r="D28" t="s">
        <v>11537</v>
      </c>
      <c r="E28" t="s">
        <v>11530</v>
      </c>
      <c r="F28" t="s">
        <v>11540</v>
      </c>
      <c r="G28" t="s">
        <v>5</v>
      </c>
      <c r="H28" t="s">
        <v>18</v>
      </c>
      <c r="I28" t="s">
        <v>11533</v>
      </c>
      <c r="J28">
        <v>2014</v>
      </c>
      <c r="K28">
        <v>1014.79</v>
      </c>
      <c r="L28">
        <v>27</v>
      </c>
      <c r="M28">
        <v>1</v>
      </c>
      <c r="N28">
        <f t="shared" si="0"/>
        <v>0</v>
      </c>
      <c r="O28">
        <f t="shared" si="3"/>
        <v>0</v>
      </c>
      <c r="P28" t="s">
        <v>12692</v>
      </c>
    </row>
    <row r="29" spans="2:16" x14ac:dyDescent="0.25">
      <c r="B29" t="s">
        <v>27</v>
      </c>
      <c r="C29" s="119" t="s">
        <v>4</v>
      </c>
      <c r="D29" t="s">
        <v>11542</v>
      </c>
      <c r="E29" t="s">
        <v>11530</v>
      </c>
      <c r="F29" t="s">
        <v>11540</v>
      </c>
      <c r="G29" t="s">
        <v>5</v>
      </c>
      <c r="H29" t="s">
        <v>18</v>
      </c>
      <c r="I29" t="s">
        <v>11533</v>
      </c>
      <c r="J29">
        <v>2014</v>
      </c>
      <c r="K29">
        <v>1024.22</v>
      </c>
      <c r="L29">
        <v>65</v>
      </c>
      <c r="M29">
        <v>1</v>
      </c>
      <c r="N29">
        <f t="shared" si="0"/>
        <v>0</v>
      </c>
      <c r="O29">
        <f t="shared" si="3"/>
        <v>0</v>
      </c>
      <c r="P29" t="s">
        <v>12692</v>
      </c>
    </row>
    <row r="30" spans="2:16" x14ac:dyDescent="0.25">
      <c r="B30" t="s">
        <v>28</v>
      </c>
      <c r="C30" s="119" t="s">
        <v>4</v>
      </c>
      <c r="D30" t="s">
        <v>11537</v>
      </c>
      <c r="E30" t="s">
        <v>11530</v>
      </c>
      <c r="F30" t="s">
        <v>11540</v>
      </c>
      <c r="G30" t="s">
        <v>5</v>
      </c>
      <c r="H30" t="s">
        <v>18</v>
      </c>
      <c r="I30" t="s">
        <v>11533</v>
      </c>
      <c r="J30">
        <v>2014</v>
      </c>
      <c r="K30">
        <v>790.21</v>
      </c>
      <c r="L30">
        <v>17</v>
      </c>
      <c r="M30">
        <v>1</v>
      </c>
      <c r="N30">
        <f t="shared" si="0"/>
        <v>0</v>
      </c>
      <c r="O30">
        <f t="shared" si="3"/>
        <v>0</v>
      </c>
      <c r="P30" t="s">
        <v>12692</v>
      </c>
    </row>
    <row r="31" spans="2:16" x14ac:dyDescent="0.25">
      <c r="B31" t="s">
        <v>29</v>
      </c>
      <c r="C31" s="119" t="s">
        <v>4</v>
      </c>
      <c r="D31" t="s">
        <v>11539</v>
      </c>
      <c r="E31" t="s">
        <v>11530</v>
      </c>
      <c r="F31" t="s">
        <v>11540</v>
      </c>
      <c r="G31" t="s">
        <v>5</v>
      </c>
      <c r="H31" t="s">
        <v>18</v>
      </c>
      <c r="I31" t="s">
        <v>11533</v>
      </c>
      <c r="J31">
        <v>2014</v>
      </c>
      <c r="K31">
        <v>1026.42</v>
      </c>
      <c r="L31">
        <v>76</v>
      </c>
      <c r="M31">
        <v>1</v>
      </c>
      <c r="N31">
        <f t="shared" si="0"/>
        <v>0</v>
      </c>
      <c r="O31">
        <f t="shared" si="3"/>
        <v>0</v>
      </c>
      <c r="P31" t="s">
        <v>12692</v>
      </c>
    </row>
    <row r="32" spans="2:16" x14ac:dyDescent="0.25">
      <c r="B32" t="s">
        <v>30</v>
      </c>
      <c r="C32" s="119" t="s">
        <v>4</v>
      </c>
      <c r="D32" t="s">
        <v>11537</v>
      </c>
      <c r="E32" t="s">
        <v>11530</v>
      </c>
      <c r="F32" t="s">
        <v>11540</v>
      </c>
      <c r="G32" t="s">
        <v>5</v>
      </c>
      <c r="H32" t="s">
        <v>18</v>
      </c>
      <c r="I32" t="s">
        <v>11533</v>
      </c>
      <c r="J32">
        <v>2014</v>
      </c>
      <c r="K32">
        <v>1243.93</v>
      </c>
      <c r="L32">
        <v>75</v>
      </c>
      <c r="M32">
        <v>1</v>
      </c>
      <c r="N32">
        <f t="shared" si="0"/>
        <v>0</v>
      </c>
      <c r="O32">
        <f t="shared" si="3"/>
        <v>0</v>
      </c>
      <c r="P32" t="s">
        <v>12692</v>
      </c>
    </row>
    <row r="33" spans="2:16" x14ac:dyDescent="0.25">
      <c r="B33" t="s">
        <v>31</v>
      </c>
      <c r="C33" s="119" t="s">
        <v>4</v>
      </c>
      <c r="D33" t="s">
        <v>11537</v>
      </c>
      <c r="E33" t="s">
        <v>11530</v>
      </c>
      <c r="F33" t="s">
        <v>11540</v>
      </c>
      <c r="G33" t="s">
        <v>5</v>
      </c>
      <c r="H33" t="s">
        <v>18</v>
      </c>
      <c r="I33" t="s">
        <v>11529</v>
      </c>
      <c r="J33">
        <v>2014</v>
      </c>
      <c r="K33">
        <v>3446.22</v>
      </c>
      <c r="L33">
        <v>546</v>
      </c>
      <c r="M33">
        <v>1</v>
      </c>
      <c r="N33">
        <f t="shared" si="0"/>
        <v>0</v>
      </c>
      <c r="O33">
        <f t="shared" si="3"/>
        <v>0</v>
      </c>
      <c r="P33" t="s">
        <v>12692</v>
      </c>
    </row>
    <row r="34" spans="2:16" x14ac:dyDescent="0.25">
      <c r="B34" t="s">
        <v>32</v>
      </c>
      <c r="C34" s="119" t="s">
        <v>4</v>
      </c>
      <c r="D34" t="s">
        <v>11539</v>
      </c>
      <c r="E34" t="s">
        <v>11530</v>
      </c>
      <c r="F34" t="s">
        <v>11540</v>
      </c>
      <c r="G34" t="s">
        <v>5</v>
      </c>
      <c r="H34" t="s">
        <v>18</v>
      </c>
      <c r="I34" t="s">
        <v>11533</v>
      </c>
      <c r="J34">
        <v>2014</v>
      </c>
      <c r="K34">
        <v>2922.2</v>
      </c>
      <c r="L34">
        <v>243</v>
      </c>
      <c r="M34">
        <v>1</v>
      </c>
      <c r="N34">
        <f t="shared" si="0"/>
        <v>0</v>
      </c>
      <c r="O34">
        <f t="shared" si="3"/>
        <v>0</v>
      </c>
      <c r="P34" t="s">
        <v>12692</v>
      </c>
    </row>
    <row r="35" spans="2:16" x14ac:dyDescent="0.25">
      <c r="B35" t="s">
        <v>33</v>
      </c>
      <c r="C35" s="119" t="s">
        <v>4</v>
      </c>
      <c r="D35" t="s">
        <v>11537</v>
      </c>
      <c r="E35" t="s">
        <v>11530</v>
      </c>
      <c r="F35" t="s">
        <v>11540</v>
      </c>
      <c r="G35" t="s">
        <v>5</v>
      </c>
      <c r="H35" t="s">
        <v>18</v>
      </c>
      <c r="I35" t="s">
        <v>11533</v>
      </c>
      <c r="J35">
        <v>2014</v>
      </c>
      <c r="K35">
        <v>581.29</v>
      </c>
      <c r="L35">
        <v>50</v>
      </c>
      <c r="M35">
        <v>1</v>
      </c>
      <c r="N35">
        <f t="shared" si="0"/>
        <v>0</v>
      </c>
      <c r="O35">
        <f t="shared" si="3"/>
        <v>0</v>
      </c>
      <c r="P35" t="s">
        <v>12692</v>
      </c>
    </row>
    <row r="36" spans="2:16" x14ac:dyDescent="0.25">
      <c r="B36" t="s">
        <v>34</v>
      </c>
      <c r="C36" s="119" t="s">
        <v>4</v>
      </c>
      <c r="D36" t="s">
        <v>11537</v>
      </c>
      <c r="E36" t="s">
        <v>11530</v>
      </c>
      <c r="F36" t="s">
        <v>11540</v>
      </c>
      <c r="G36" t="s">
        <v>5</v>
      </c>
      <c r="H36" t="s">
        <v>18</v>
      </c>
      <c r="I36" t="s">
        <v>11533</v>
      </c>
      <c r="J36">
        <v>2014</v>
      </c>
      <c r="K36">
        <v>579.58000000000004</v>
      </c>
      <c r="L36">
        <v>43</v>
      </c>
      <c r="M36">
        <v>1</v>
      </c>
      <c r="N36">
        <f t="shared" si="0"/>
        <v>0</v>
      </c>
      <c r="O36">
        <f t="shared" si="3"/>
        <v>0</v>
      </c>
      <c r="P36" t="s">
        <v>12692</v>
      </c>
    </row>
    <row r="37" spans="2:16" x14ac:dyDescent="0.25">
      <c r="B37" t="s">
        <v>35</v>
      </c>
      <c r="C37" s="119" t="s">
        <v>4</v>
      </c>
      <c r="D37" t="s">
        <v>11537</v>
      </c>
      <c r="E37" t="s">
        <v>11530</v>
      </c>
      <c r="F37" t="s">
        <v>11540</v>
      </c>
      <c r="G37" t="s">
        <v>5</v>
      </c>
      <c r="H37" t="s">
        <v>18</v>
      </c>
      <c r="I37" t="s">
        <v>11529</v>
      </c>
      <c r="J37">
        <v>2014</v>
      </c>
      <c r="K37">
        <v>3882.66</v>
      </c>
      <c r="L37">
        <v>651</v>
      </c>
      <c r="M37">
        <v>1</v>
      </c>
      <c r="N37">
        <f t="shared" si="0"/>
        <v>0</v>
      </c>
      <c r="O37">
        <f t="shared" si="3"/>
        <v>0</v>
      </c>
      <c r="P37" t="s">
        <v>12692</v>
      </c>
    </row>
    <row r="38" spans="2:16" x14ac:dyDescent="0.25">
      <c r="B38" t="s">
        <v>36</v>
      </c>
      <c r="C38" s="119" t="s">
        <v>4</v>
      </c>
      <c r="D38" t="s">
        <v>11537</v>
      </c>
      <c r="E38" t="s">
        <v>11530</v>
      </c>
      <c r="F38" t="s">
        <v>11540</v>
      </c>
      <c r="G38" t="s">
        <v>5</v>
      </c>
      <c r="H38" t="s">
        <v>18</v>
      </c>
      <c r="I38" t="s">
        <v>11533</v>
      </c>
      <c r="J38">
        <v>2014</v>
      </c>
      <c r="K38">
        <v>1065.48</v>
      </c>
      <c r="L38">
        <v>93</v>
      </c>
      <c r="M38">
        <v>1</v>
      </c>
      <c r="N38">
        <f t="shared" si="0"/>
        <v>0</v>
      </c>
      <c r="O38">
        <f t="shared" si="3"/>
        <v>0</v>
      </c>
      <c r="P38" t="s">
        <v>12692</v>
      </c>
    </row>
    <row r="39" spans="2:16" x14ac:dyDescent="0.25">
      <c r="B39" t="s">
        <v>37</v>
      </c>
      <c r="C39" s="119" t="s">
        <v>4</v>
      </c>
      <c r="D39" t="s">
        <v>11537</v>
      </c>
      <c r="E39" t="s">
        <v>11530</v>
      </c>
      <c r="F39" t="s">
        <v>11540</v>
      </c>
      <c r="G39" t="s">
        <v>5</v>
      </c>
      <c r="H39" t="s">
        <v>18</v>
      </c>
      <c r="I39" t="s">
        <v>3</v>
      </c>
      <c r="J39">
        <v>2014</v>
      </c>
      <c r="K39">
        <v>2947.34</v>
      </c>
      <c r="L39">
        <v>0</v>
      </c>
      <c r="M39">
        <v>1</v>
      </c>
      <c r="N39">
        <f t="shared" si="0"/>
        <v>0</v>
      </c>
      <c r="O39">
        <f t="shared" si="3"/>
        <v>1</v>
      </c>
      <c r="P39" t="s">
        <v>12692</v>
      </c>
    </row>
    <row r="40" spans="2:16" x14ac:dyDescent="0.25">
      <c r="B40" t="s">
        <v>38</v>
      </c>
      <c r="C40" s="119" t="s">
        <v>4</v>
      </c>
      <c r="D40" t="s">
        <v>11537</v>
      </c>
      <c r="E40" t="s">
        <v>11530</v>
      </c>
      <c r="F40" t="s">
        <v>11540</v>
      </c>
      <c r="G40" t="s">
        <v>5</v>
      </c>
      <c r="H40" t="s">
        <v>18</v>
      </c>
      <c r="I40" t="s">
        <v>11529</v>
      </c>
      <c r="J40">
        <v>2014</v>
      </c>
      <c r="K40">
        <v>12775.98</v>
      </c>
      <c r="L40">
        <v>292</v>
      </c>
      <c r="M40">
        <v>1</v>
      </c>
      <c r="N40">
        <f t="shared" si="0"/>
        <v>0</v>
      </c>
      <c r="O40">
        <f t="shared" si="3"/>
        <v>0</v>
      </c>
      <c r="P40" t="s">
        <v>12692</v>
      </c>
    </row>
    <row r="41" spans="2:16" x14ac:dyDescent="0.25">
      <c r="B41" t="s">
        <v>39</v>
      </c>
      <c r="C41" s="119" t="s">
        <v>4</v>
      </c>
      <c r="D41" t="s">
        <v>11539</v>
      </c>
      <c r="E41" t="s">
        <v>11530</v>
      </c>
      <c r="F41" t="s">
        <v>11540</v>
      </c>
      <c r="G41" t="s">
        <v>5</v>
      </c>
      <c r="H41" t="s">
        <v>18</v>
      </c>
      <c r="I41" t="s">
        <v>11533</v>
      </c>
      <c r="J41">
        <v>2014</v>
      </c>
      <c r="K41">
        <v>2284.7800000000002</v>
      </c>
      <c r="L41">
        <v>10</v>
      </c>
      <c r="M41">
        <v>1</v>
      </c>
      <c r="N41">
        <f t="shared" si="0"/>
        <v>0</v>
      </c>
      <c r="O41">
        <f t="shared" si="3"/>
        <v>0</v>
      </c>
      <c r="P41" t="s">
        <v>11528</v>
      </c>
    </row>
    <row r="42" spans="2:16" x14ac:dyDescent="0.25">
      <c r="B42" t="s">
        <v>40</v>
      </c>
      <c r="C42" s="119" t="s">
        <v>4</v>
      </c>
      <c r="D42" t="s">
        <v>11539</v>
      </c>
      <c r="E42" t="s">
        <v>11530</v>
      </c>
      <c r="F42" t="s">
        <v>11540</v>
      </c>
      <c r="G42" t="s">
        <v>5</v>
      </c>
      <c r="H42" t="s">
        <v>18</v>
      </c>
      <c r="I42" t="s">
        <v>11533</v>
      </c>
      <c r="J42">
        <v>2014</v>
      </c>
      <c r="K42">
        <v>1198.1500000000001</v>
      </c>
      <c r="L42">
        <v>30</v>
      </c>
      <c r="M42">
        <v>1</v>
      </c>
      <c r="N42">
        <f t="shared" si="0"/>
        <v>0</v>
      </c>
      <c r="O42">
        <f t="shared" si="3"/>
        <v>0</v>
      </c>
      <c r="P42" t="s">
        <v>12692</v>
      </c>
    </row>
    <row r="43" spans="2:16" x14ac:dyDescent="0.25">
      <c r="B43" t="s">
        <v>41</v>
      </c>
      <c r="C43" s="119" t="s">
        <v>4</v>
      </c>
      <c r="D43" t="s">
        <v>11542</v>
      </c>
      <c r="E43" t="s">
        <v>11530</v>
      </c>
      <c r="F43" t="s">
        <v>11540</v>
      </c>
      <c r="G43" t="s">
        <v>5</v>
      </c>
      <c r="H43" t="s">
        <v>18</v>
      </c>
      <c r="I43" t="s">
        <v>11533</v>
      </c>
      <c r="J43">
        <v>2014</v>
      </c>
      <c r="K43">
        <v>5146.3999999999996</v>
      </c>
      <c r="L43">
        <v>18</v>
      </c>
      <c r="M43">
        <v>1</v>
      </c>
      <c r="N43">
        <f t="shared" si="0"/>
        <v>0</v>
      </c>
      <c r="O43">
        <f t="shared" si="3"/>
        <v>0</v>
      </c>
      <c r="P43" t="s">
        <v>12692</v>
      </c>
    </row>
    <row r="44" spans="2:16" x14ac:dyDescent="0.25">
      <c r="B44" t="s">
        <v>42</v>
      </c>
      <c r="C44" s="119" t="s">
        <v>4</v>
      </c>
      <c r="D44" t="s">
        <v>11537</v>
      </c>
      <c r="E44" t="s">
        <v>11530</v>
      </c>
      <c r="F44" t="s">
        <v>11540</v>
      </c>
      <c r="G44" t="s">
        <v>5</v>
      </c>
      <c r="H44" t="s">
        <v>18</v>
      </c>
      <c r="I44" t="s">
        <v>11533</v>
      </c>
      <c r="J44">
        <v>2014</v>
      </c>
      <c r="K44">
        <v>1945.11</v>
      </c>
      <c r="L44">
        <v>0</v>
      </c>
      <c r="M44">
        <v>1</v>
      </c>
      <c r="N44">
        <f t="shared" si="0"/>
        <v>0</v>
      </c>
      <c r="O44">
        <f t="shared" si="3"/>
        <v>1</v>
      </c>
      <c r="P44" t="s">
        <v>12692</v>
      </c>
    </row>
    <row r="45" spans="2:16" x14ac:dyDescent="0.25">
      <c r="B45" t="s">
        <v>43</v>
      </c>
      <c r="C45" s="119" t="s">
        <v>4</v>
      </c>
      <c r="D45" t="s">
        <v>11537</v>
      </c>
      <c r="E45" t="s">
        <v>11530</v>
      </c>
      <c r="F45" t="s">
        <v>11540</v>
      </c>
      <c r="G45" t="s">
        <v>5</v>
      </c>
      <c r="H45" t="s">
        <v>18</v>
      </c>
      <c r="I45" t="s">
        <v>11533</v>
      </c>
      <c r="J45">
        <v>2014</v>
      </c>
      <c r="K45">
        <v>3610.21</v>
      </c>
      <c r="L45">
        <v>243</v>
      </c>
      <c r="M45">
        <v>1</v>
      </c>
      <c r="N45">
        <f t="shared" si="0"/>
        <v>0</v>
      </c>
      <c r="O45">
        <f t="shared" si="3"/>
        <v>0</v>
      </c>
      <c r="P45" t="s">
        <v>12692</v>
      </c>
    </row>
    <row r="46" spans="2:16" x14ac:dyDescent="0.25">
      <c r="B46" t="s">
        <v>44</v>
      </c>
      <c r="C46" s="119" t="s">
        <v>4</v>
      </c>
      <c r="D46" t="s">
        <v>11537</v>
      </c>
      <c r="E46" t="s">
        <v>11530</v>
      </c>
      <c r="F46" t="s">
        <v>11540</v>
      </c>
      <c r="G46" t="s">
        <v>5</v>
      </c>
      <c r="H46" t="s">
        <v>18</v>
      </c>
      <c r="I46" t="s">
        <v>11533</v>
      </c>
      <c r="J46">
        <v>2014</v>
      </c>
      <c r="K46">
        <v>14698.52</v>
      </c>
      <c r="L46">
        <v>323</v>
      </c>
      <c r="M46">
        <v>1</v>
      </c>
      <c r="N46">
        <f t="shared" si="0"/>
        <v>0</v>
      </c>
      <c r="O46">
        <f t="shared" si="3"/>
        <v>0</v>
      </c>
      <c r="P46" t="s">
        <v>12692</v>
      </c>
    </row>
    <row r="47" spans="2:16" x14ac:dyDescent="0.25">
      <c r="B47" t="s">
        <v>45</v>
      </c>
      <c r="C47" s="119" t="s">
        <v>4</v>
      </c>
      <c r="D47" t="s">
        <v>11550</v>
      </c>
      <c r="E47" t="s">
        <v>11530</v>
      </c>
      <c r="F47" t="s">
        <v>11540</v>
      </c>
      <c r="G47" t="s">
        <v>5</v>
      </c>
      <c r="H47" t="s">
        <v>18</v>
      </c>
      <c r="I47" t="s">
        <v>11529</v>
      </c>
      <c r="J47">
        <v>2014</v>
      </c>
      <c r="K47">
        <v>5776.58</v>
      </c>
      <c r="L47">
        <v>0</v>
      </c>
      <c r="M47">
        <v>1</v>
      </c>
      <c r="N47">
        <f t="shared" si="0"/>
        <v>0</v>
      </c>
      <c r="O47">
        <f t="shared" si="3"/>
        <v>1</v>
      </c>
      <c r="P47" t="s">
        <v>12692</v>
      </c>
    </row>
    <row r="48" spans="2:16" x14ac:dyDescent="0.25">
      <c r="B48" t="s">
        <v>46</v>
      </c>
      <c r="C48" s="119" t="s">
        <v>4</v>
      </c>
      <c r="D48" t="s">
        <v>11537</v>
      </c>
      <c r="E48" t="s">
        <v>11530</v>
      </c>
      <c r="F48" t="s">
        <v>11540</v>
      </c>
      <c r="G48" t="s">
        <v>5</v>
      </c>
      <c r="H48" t="s">
        <v>18</v>
      </c>
      <c r="I48" t="s">
        <v>11533</v>
      </c>
      <c r="J48">
        <v>2014</v>
      </c>
      <c r="K48">
        <v>1865.26</v>
      </c>
      <c r="L48">
        <v>23</v>
      </c>
      <c r="M48">
        <v>1</v>
      </c>
      <c r="N48">
        <f t="shared" si="0"/>
        <v>0</v>
      </c>
      <c r="O48">
        <f t="shared" si="3"/>
        <v>0</v>
      </c>
      <c r="P48" t="s">
        <v>12695</v>
      </c>
    </row>
    <row r="49" spans="2:16" x14ac:dyDescent="0.25">
      <c r="B49" t="s">
        <v>47</v>
      </c>
      <c r="C49" s="119" t="s">
        <v>4</v>
      </c>
      <c r="D49" t="s">
        <v>11542</v>
      </c>
      <c r="E49" t="s">
        <v>11530</v>
      </c>
      <c r="F49" t="s">
        <v>11540</v>
      </c>
      <c r="G49" t="s">
        <v>5</v>
      </c>
      <c r="H49" t="s">
        <v>18</v>
      </c>
      <c r="I49" t="s">
        <v>11533</v>
      </c>
      <c r="J49">
        <v>2014</v>
      </c>
      <c r="K49">
        <v>2397.61</v>
      </c>
      <c r="L49">
        <v>323</v>
      </c>
      <c r="M49">
        <v>1</v>
      </c>
      <c r="N49">
        <f t="shared" si="0"/>
        <v>0</v>
      </c>
      <c r="O49">
        <f t="shared" si="3"/>
        <v>0</v>
      </c>
      <c r="P49" t="s">
        <v>12692</v>
      </c>
    </row>
    <row r="50" spans="2:16" x14ac:dyDescent="0.25">
      <c r="B50" t="s">
        <v>48</v>
      </c>
      <c r="C50" s="119" t="s">
        <v>4</v>
      </c>
      <c r="D50" t="s">
        <v>11537</v>
      </c>
      <c r="E50" t="s">
        <v>11530</v>
      </c>
      <c r="F50" t="s">
        <v>11540</v>
      </c>
      <c r="G50" t="s">
        <v>5</v>
      </c>
      <c r="H50" t="s">
        <v>18</v>
      </c>
      <c r="I50" t="s">
        <v>11533</v>
      </c>
      <c r="J50">
        <v>2014</v>
      </c>
      <c r="K50">
        <v>1865.83</v>
      </c>
      <c r="L50">
        <v>7</v>
      </c>
      <c r="M50">
        <v>1</v>
      </c>
      <c r="N50">
        <f t="shared" si="0"/>
        <v>0</v>
      </c>
      <c r="O50">
        <f t="shared" si="3"/>
        <v>0</v>
      </c>
      <c r="P50" t="s">
        <v>12692</v>
      </c>
    </row>
    <row r="51" spans="2:16" x14ac:dyDescent="0.25">
      <c r="B51" t="s">
        <v>49</v>
      </c>
      <c r="C51" s="119" t="s">
        <v>4</v>
      </c>
      <c r="D51" t="s">
        <v>11537</v>
      </c>
      <c r="E51" t="s">
        <v>11530</v>
      </c>
      <c r="F51" t="s">
        <v>11540</v>
      </c>
      <c r="G51" t="s">
        <v>5</v>
      </c>
      <c r="H51" t="s">
        <v>18</v>
      </c>
      <c r="I51" t="s">
        <v>11533</v>
      </c>
      <c r="J51">
        <v>2014</v>
      </c>
      <c r="K51">
        <v>1205.68</v>
      </c>
      <c r="L51">
        <v>3</v>
      </c>
      <c r="M51">
        <v>1</v>
      </c>
      <c r="N51">
        <f t="shared" si="0"/>
        <v>0</v>
      </c>
      <c r="O51">
        <f t="shared" si="3"/>
        <v>0</v>
      </c>
      <c r="P51" t="s">
        <v>12692</v>
      </c>
    </row>
    <row r="52" spans="2:16" x14ac:dyDescent="0.25">
      <c r="B52" t="s">
        <v>50</v>
      </c>
      <c r="C52" s="119" t="s">
        <v>4</v>
      </c>
      <c r="D52" t="s">
        <v>11546</v>
      </c>
      <c r="E52" t="s">
        <v>11530</v>
      </c>
      <c r="F52" t="s">
        <v>11540</v>
      </c>
      <c r="G52" t="s">
        <v>5</v>
      </c>
      <c r="H52" t="s">
        <v>18</v>
      </c>
      <c r="I52" t="s">
        <v>11533</v>
      </c>
      <c r="J52">
        <v>2014</v>
      </c>
      <c r="K52">
        <v>4599.8</v>
      </c>
      <c r="L52">
        <v>78</v>
      </c>
      <c r="M52">
        <v>1</v>
      </c>
      <c r="N52">
        <f t="shared" si="0"/>
        <v>0</v>
      </c>
      <c r="O52">
        <f t="shared" si="3"/>
        <v>0</v>
      </c>
      <c r="P52" t="s">
        <v>12692</v>
      </c>
    </row>
    <row r="53" spans="2:16" x14ac:dyDescent="0.25">
      <c r="B53" t="s">
        <v>51</v>
      </c>
      <c r="C53" s="119" t="s">
        <v>4</v>
      </c>
      <c r="D53" t="s">
        <v>11537</v>
      </c>
      <c r="E53" t="s">
        <v>11530</v>
      </c>
      <c r="F53" t="s">
        <v>11540</v>
      </c>
      <c r="G53" t="s">
        <v>5</v>
      </c>
      <c r="H53" t="s">
        <v>18</v>
      </c>
      <c r="I53" t="s">
        <v>11533</v>
      </c>
      <c r="J53">
        <v>2014</v>
      </c>
      <c r="K53">
        <v>1051.71</v>
      </c>
      <c r="L53">
        <v>29</v>
      </c>
      <c r="M53">
        <v>1</v>
      </c>
      <c r="N53">
        <f t="shared" si="0"/>
        <v>0</v>
      </c>
      <c r="O53">
        <f t="shared" si="3"/>
        <v>0</v>
      </c>
      <c r="P53" t="s">
        <v>11528</v>
      </c>
    </row>
    <row r="54" spans="2:16" x14ac:dyDescent="0.25">
      <c r="B54" t="s">
        <v>52</v>
      </c>
      <c r="C54" s="119" t="s">
        <v>4</v>
      </c>
      <c r="D54" t="s">
        <v>11537</v>
      </c>
      <c r="E54" t="s">
        <v>11530</v>
      </c>
      <c r="F54" t="s">
        <v>11540</v>
      </c>
      <c r="G54" t="s">
        <v>5</v>
      </c>
      <c r="H54" t="s">
        <v>18</v>
      </c>
      <c r="I54" t="s">
        <v>11533</v>
      </c>
      <c r="J54">
        <v>2014</v>
      </c>
      <c r="K54">
        <v>792.84</v>
      </c>
      <c r="L54">
        <v>29</v>
      </c>
      <c r="M54">
        <v>1</v>
      </c>
      <c r="N54">
        <f t="shared" si="0"/>
        <v>0</v>
      </c>
      <c r="O54">
        <f t="shared" si="3"/>
        <v>0</v>
      </c>
      <c r="P54" t="s">
        <v>12692</v>
      </c>
    </row>
    <row r="55" spans="2:16" x14ac:dyDescent="0.25">
      <c r="B55" t="s">
        <v>53</v>
      </c>
      <c r="C55" s="119" t="s">
        <v>4</v>
      </c>
      <c r="D55" t="s">
        <v>11537</v>
      </c>
      <c r="E55" t="s">
        <v>11530</v>
      </c>
      <c r="F55" t="s">
        <v>11540</v>
      </c>
      <c r="G55" t="s">
        <v>5</v>
      </c>
      <c r="H55" t="s">
        <v>18</v>
      </c>
      <c r="I55" t="s">
        <v>11533</v>
      </c>
      <c r="J55">
        <v>2014</v>
      </c>
      <c r="K55">
        <v>4539.01</v>
      </c>
      <c r="L55">
        <v>403</v>
      </c>
      <c r="M55">
        <v>1</v>
      </c>
      <c r="N55">
        <f t="shared" si="0"/>
        <v>0</v>
      </c>
      <c r="O55">
        <f t="shared" si="3"/>
        <v>0</v>
      </c>
      <c r="P55" t="s">
        <v>12692</v>
      </c>
    </row>
    <row r="56" spans="2:16" x14ac:dyDescent="0.25">
      <c r="B56" t="s">
        <v>54</v>
      </c>
      <c r="C56" s="119" t="s">
        <v>4</v>
      </c>
      <c r="D56" t="s">
        <v>11537</v>
      </c>
      <c r="E56" t="s">
        <v>11530</v>
      </c>
      <c r="F56" t="s">
        <v>11540</v>
      </c>
      <c r="G56" t="s">
        <v>5</v>
      </c>
      <c r="H56" t="s">
        <v>18</v>
      </c>
      <c r="I56" t="s">
        <v>11533</v>
      </c>
      <c r="J56">
        <v>2014</v>
      </c>
      <c r="K56">
        <v>4182.46</v>
      </c>
      <c r="L56">
        <v>8</v>
      </c>
      <c r="M56">
        <v>1</v>
      </c>
      <c r="N56">
        <f t="shared" si="0"/>
        <v>0</v>
      </c>
      <c r="O56">
        <f t="shared" si="3"/>
        <v>0</v>
      </c>
      <c r="P56" t="s">
        <v>12692</v>
      </c>
    </row>
    <row r="57" spans="2:16" x14ac:dyDescent="0.25">
      <c r="B57" t="s">
        <v>55</v>
      </c>
      <c r="C57" s="119" t="s">
        <v>4</v>
      </c>
      <c r="D57" t="s">
        <v>11537</v>
      </c>
      <c r="E57" t="s">
        <v>11530</v>
      </c>
      <c r="F57" t="s">
        <v>11540</v>
      </c>
      <c r="G57" t="s">
        <v>5</v>
      </c>
      <c r="H57" t="s">
        <v>18</v>
      </c>
      <c r="I57" t="s">
        <v>11533</v>
      </c>
      <c r="J57">
        <v>2014</v>
      </c>
      <c r="K57">
        <v>1547.04</v>
      </c>
      <c r="L57">
        <v>108</v>
      </c>
      <c r="M57">
        <v>1</v>
      </c>
      <c r="N57">
        <f t="shared" si="0"/>
        <v>0</v>
      </c>
      <c r="O57">
        <f t="shared" si="3"/>
        <v>0</v>
      </c>
      <c r="P57" t="s">
        <v>12692</v>
      </c>
    </row>
    <row r="58" spans="2:16" x14ac:dyDescent="0.25">
      <c r="B58" t="s">
        <v>56</v>
      </c>
      <c r="C58" s="119" t="s">
        <v>4</v>
      </c>
      <c r="D58" t="s">
        <v>11537</v>
      </c>
      <c r="E58" t="s">
        <v>11530</v>
      </c>
      <c r="F58" t="s">
        <v>11540</v>
      </c>
      <c r="G58" t="s">
        <v>5</v>
      </c>
      <c r="H58" t="s">
        <v>18</v>
      </c>
      <c r="I58" t="s">
        <v>11533</v>
      </c>
      <c r="J58">
        <v>2014</v>
      </c>
      <c r="K58">
        <v>2049.6799999999998</v>
      </c>
      <c r="L58">
        <v>107</v>
      </c>
      <c r="M58">
        <v>1</v>
      </c>
      <c r="N58">
        <f t="shared" si="0"/>
        <v>0</v>
      </c>
      <c r="O58">
        <f t="shared" si="3"/>
        <v>0</v>
      </c>
      <c r="P58" t="s">
        <v>12692</v>
      </c>
    </row>
    <row r="59" spans="2:16" x14ac:dyDescent="0.25">
      <c r="B59" t="s">
        <v>57</v>
      </c>
      <c r="C59" s="119" t="s">
        <v>4</v>
      </c>
      <c r="D59" t="s">
        <v>11537</v>
      </c>
      <c r="E59" t="s">
        <v>11530</v>
      </c>
      <c r="F59" t="s">
        <v>11540</v>
      </c>
      <c r="G59" t="s">
        <v>5</v>
      </c>
      <c r="H59" t="s">
        <v>18</v>
      </c>
      <c r="I59" t="s">
        <v>11533</v>
      </c>
      <c r="J59">
        <v>2014</v>
      </c>
      <c r="K59">
        <v>1232.08</v>
      </c>
      <c r="L59">
        <v>132</v>
      </c>
      <c r="M59">
        <v>1</v>
      </c>
      <c r="N59">
        <f t="shared" si="0"/>
        <v>0</v>
      </c>
      <c r="O59">
        <f t="shared" si="3"/>
        <v>0</v>
      </c>
      <c r="P59" t="s">
        <v>12692</v>
      </c>
    </row>
    <row r="60" spans="2:16" x14ac:dyDescent="0.25">
      <c r="B60" t="s">
        <v>58</v>
      </c>
      <c r="C60" s="119" t="s">
        <v>4</v>
      </c>
      <c r="D60" t="s">
        <v>11537</v>
      </c>
      <c r="E60" t="s">
        <v>11530</v>
      </c>
      <c r="F60" t="s">
        <v>11540</v>
      </c>
      <c r="G60" t="s">
        <v>5</v>
      </c>
      <c r="H60" t="s">
        <v>18</v>
      </c>
      <c r="I60" t="s">
        <v>11533</v>
      </c>
      <c r="J60">
        <v>2014</v>
      </c>
      <c r="K60">
        <v>1132.76</v>
      </c>
      <c r="L60">
        <v>86</v>
      </c>
      <c r="M60">
        <v>1</v>
      </c>
      <c r="N60">
        <f t="shared" si="0"/>
        <v>0</v>
      </c>
      <c r="O60">
        <f t="shared" si="3"/>
        <v>0</v>
      </c>
      <c r="P60" t="s">
        <v>12692</v>
      </c>
    </row>
    <row r="61" spans="2:16" x14ac:dyDescent="0.25">
      <c r="B61" t="s">
        <v>59</v>
      </c>
      <c r="C61" s="119" t="s">
        <v>4</v>
      </c>
      <c r="D61" t="s">
        <v>11537</v>
      </c>
      <c r="E61" t="s">
        <v>11530</v>
      </c>
      <c r="F61" t="s">
        <v>11540</v>
      </c>
      <c r="G61" t="s">
        <v>5</v>
      </c>
      <c r="H61" t="s">
        <v>18</v>
      </c>
      <c r="I61" t="s">
        <v>11533</v>
      </c>
      <c r="J61">
        <v>2014</v>
      </c>
      <c r="K61">
        <v>1815.95</v>
      </c>
      <c r="L61">
        <v>41</v>
      </c>
      <c r="M61">
        <v>1</v>
      </c>
      <c r="N61">
        <f t="shared" si="0"/>
        <v>0</v>
      </c>
      <c r="O61">
        <f t="shared" si="3"/>
        <v>0</v>
      </c>
      <c r="P61" t="s">
        <v>12692</v>
      </c>
    </row>
    <row r="62" spans="2:16" x14ac:dyDescent="0.25">
      <c r="B62" t="s">
        <v>63</v>
      </c>
      <c r="C62" s="119" t="s">
        <v>4</v>
      </c>
      <c r="D62" t="s">
        <v>11557</v>
      </c>
      <c r="E62" t="s">
        <v>11528</v>
      </c>
      <c r="F62" t="s">
        <v>11540</v>
      </c>
      <c r="G62" t="s">
        <v>61</v>
      </c>
      <c r="H62" t="s">
        <v>2</v>
      </c>
      <c r="I62" t="s">
        <v>11533</v>
      </c>
      <c r="J62">
        <v>2014</v>
      </c>
      <c r="K62">
        <v>8312.57</v>
      </c>
      <c r="L62">
        <v>1444</v>
      </c>
      <c r="M62">
        <v>1</v>
      </c>
      <c r="N62">
        <f t="shared" si="0"/>
        <v>0</v>
      </c>
      <c r="O62">
        <f t="shared" ref="O62" si="4">IF(OR(L62="",L62&lt;=0),1,0)</f>
        <v>0</v>
      </c>
      <c r="P62" t="s">
        <v>12690</v>
      </c>
    </row>
    <row r="63" spans="2:16" x14ac:dyDescent="0.25">
      <c r="B63" t="s">
        <v>66</v>
      </c>
      <c r="C63" s="119" t="s">
        <v>60</v>
      </c>
      <c r="D63" t="s">
        <v>11569</v>
      </c>
      <c r="E63" t="s">
        <v>11528</v>
      </c>
      <c r="F63" t="s">
        <v>11540</v>
      </c>
      <c r="G63" t="s">
        <v>61</v>
      </c>
      <c r="H63" t="s">
        <v>2</v>
      </c>
      <c r="I63" t="s">
        <v>11541</v>
      </c>
      <c r="J63">
        <v>2014</v>
      </c>
      <c r="K63">
        <v>2023.55</v>
      </c>
      <c r="L63">
        <v>102</v>
      </c>
      <c r="M63">
        <v>1</v>
      </c>
      <c r="N63">
        <f t="shared" si="0"/>
        <v>0</v>
      </c>
      <c r="O63">
        <f t="shared" ref="O63:O64" si="5">IF(OR(L63="",L63&lt;=0),1,0)</f>
        <v>0</v>
      </c>
      <c r="P63" t="s">
        <v>12690</v>
      </c>
    </row>
    <row r="64" spans="2:16" x14ac:dyDescent="0.25">
      <c r="B64" t="s">
        <v>67</v>
      </c>
      <c r="C64" s="119" t="s">
        <v>60</v>
      </c>
      <c r="D64" t="s">
        <v>11569</v>
      </c>
      <c r="E64" t="s">
        <v>11528</v>
      </c>
      <c r="F64" t="s">
        <v>11540</v>
      </c>
      <c r="G64" t="s">
        <v>61</v>
      </c>
      <c r="H64" t="s">
        <v>2</v>
      </c>
      <c r="I64" t="s">
        <v>11541</v>
      </c>
      <c r="J64">
        <v>2014</v>
      </c>
      <c r="K64">
        <v>1433.91</v>
      </c>
      <c r="L64">
        <v>93</v>
      </c>
      <c r="M64">
        <v>1</v>
      </c>
      <c r="N64">
        <f t="shared" si="0"/>
        <v>0</v>
      </c>
      <c r="O64">
        <f t="shared" si="5"/>
        <v>0</v>
      </c>
      <c r="P64" t="s">
        <v>12690</v>
      </c>
    </row>
    <row r="65" spans="2:16" x14ac:dyDescent="0.25">
      <c r="B65" t="s">
        <v>68</v>
      </c>
      <c r="C65" s="119" t="s">
        <v>60</v>
      </c>
      <c r="D65" t="s">
        <v>11553</v>
      </c>
      <c r="E65" t="s">
        <v>11528</v>
      </c>
      <c r="F65" t="s">
        <v>11540</v>
      </c>
      <c r="G65" t="s">
        <v>61</v>
      </c>
      <c r="H65" t="s">
        <v>2</v>
      </c>
      <c r="I65" t="s">
        <v>11533</v>
      </c>
      <c r="J65">
        <v>2014</v>
      </c>
      <c r="K65">
        <v>2223.84</v>
      </c>
      <c r="L65">
        <v>262</v>
      </c>
      <c r="M65">
        <v>1</v>
      </c>
      <c r="N65">
        <f t="shared" si="0"/>
        <v>0</v>
      </c>
      <c r="O65">
        <f t="shared" ref="O65" si="6">IF(OR(L65="",L65&lt;=0),1,0)</f>
        <v>0</v>
      </c>
      <c r="P65" t="s">
        <v>12690</v>
      </c>
    </row>
    <row r="66" spans="2:16" x14ac:dyDescent="0.25">
      <c r="B66" t="s">
        <v>69</v>
      </c>
      <c r="C66" s="119" t="s">
        <v>60</v>
      </c>
      <c r="D66" t="s">
        <v>11544</v>
      </c>
      <c r="E66" t="s">
        <v>11530</v>
      </c>
      <c r="F66" t="s">
        <v>11540</v>
      </c>
      <c r="G66" t="s">
        <v>61</v>
      </c>
      <c r="H66" t="s">
        <v>2</v>
      </c>
      <c r="I66" t="s">
        <v>11541</v>
      </c>
      <c r="J66">
        <v>2014</v>
      </c>
      <c r="K66">
        <v>5552.44</v>
      </c>
      <c r="L66">
        <v>99</v>
      </c>
      <c r="M66">
        <v>1</v>
      </c>
      <c r="N66">
        <f t="shared" si="0"/>
        <v>0</v>
      </c>
      <c r="O66">
        <f t="shared" ref="O66:O96" si="7">IF(OR(L66="",L66&lt;=0),1,0)</f>
        <v>0</v>
      </c>
      <c r="P66" t="s">
        <v>12693</v>
      </c>
    </row>
    <row r="67" spans="2:16" x14ac:dyDescent="0.25">
      <c r="B67" t="s">
        <v>70</v>
      </c>
      <c r="C67" s="119" t="s">
        <v>60</v>
      </c>
      <c r="D67" t="s">
        <v>11567</v>
      </c>
      <c r="E67" t="s">
        <v>11530</v>
      </c>
      <c r="F67" t="s">
        <v>11540</v>
      </c>
      <c r="G67" t="s">
        <v>61</v>
      </c>
      <c r="H67" t="s">
        <v>2</v>
      </c>
      <c r="I67" t="s">
        <v>11541</v>
      </c>
      <c r="J67">
        <v>2014</v>
      </c>
      <c r="K67">
        <v>1800.05</v>
      </c>
      <c r="L67">
        <v>113</v>
      </c>
      <c r="M67">
        <v>1</v>
      </c>
      <c r="N67">
        <f t="shared" si="0"/>
        <v>0</v>
      </c>
      <c r="O67">
        <f t="shared" si="7"/>
        <v>0</v>
      </c>
      <c r="P67" t="s">
        <v>12693</v>
      </c>
    </row>
    <row r="68" spans="2:16" x14ac:dyDescent="0.25">
      <c r="B68" t="s">
        <v>71</v>
      </c>
      <c r="C68" s="119" t="s">
        <v>60</v>
      </c>
      <c r="D68" t="s">
        <v>11568</v>
      </c>
      <c r="E68" t="s">
        <v>11530</v>
      </c>
      <c r="F68" t="s">
        <v>11540</v>
      </c>
      <c r="G68" t="s">
        <v>61</v>
      </c>
      <c r="H68" t="s">
        <v>2</v>
      </c>
      <c r="I68" t="s">
        <v>11541</v>
      </c>
      <c r="J68">
        <v>2014</v>
      </c>
      <c r="K68">
        <v>4450.29</v>
      </c>
      <c r="L68">
        <v>87</v>
      </c>
      <c r="M68">
        <v>1</v>
      </c>
      <c r="N68">
        <f t="shared" si="0"/>
        <v>0</v>
      </c>
      <c r="O68">
        <f t="shared" si="7"/>
        <v>0</v>
      </c>
      <c r="P68" t="s">
        <v>12693</v>
      </c>
    </row>
    <row r="69" spans="2:16" x14ac:dyDescent="0.25">
      <c r="B69" t="s">
        <v>72</v>
      </c>
      <c r="C69" s="119" t="s">
        <v>60</v>
      </c>
      <c r="D69" t="s">
        <v>11544</v>
      </c>
      <c r="E69" t="s">
        <v>11530</v>
      </c>
      <c r="F69" t="s">
        <v>11540</v>
      </c>
      <c r="G69" t="s">
        <v>61</v>
      </c>
      <c r="H69" t="s">
        <v>2</v>
      </c>
      <c r="I69" t="s">
        <v>11541</v>
      </c>
      <c r="J69">
        <v>2014</v>
      </c>
      <c r="K69">
        <v>3091.89</v>
      </c>
      <c r="L69">
        <v>54</v>
      </c>
      <c r="M69">
        <v>1</v>
      </c>
      <c r="N69">
        <f t="shared" si="0"/>
        <v>0</v>
      </c>
      <c r="O69">
        <f t="shared" si="7"/>
        <v>0</v>
      </c>
      <c r="P69" t="s">
        <v>12691</v>
      </c>
    </row>
    <row r="70" spans="2:16" x14ac:dyDescent="0.25">
      <c r="B70" t="s">
        <v>73</v>
      </c>
      <c r="C70" s="119" t="s">
        <v>60</v>
      </c>
      <c r="D70" t="s">
        <v>11544</v>
      </c>
      <c r="E70" t="s">
        <v>11530</v>
      </c>
      <c r="F70" t="s">
        <v>11540</v>
      </c>
      <c r="G70" t="s">
        <v>61</v>
      </c>
      <c r="H70" t="s">
        <v>2</v>
      </c>
      <c r="I70" t="s">
        <v>11541</v>
      </c>
      <c r="J70">
        <v>2014</v>
      </c>
      <c r="K70">
        <v>1796.33</v>
      </c>
      <c r="L70">
        <v>46</v>
      </c>
      <c r="M70">
        <v>1</v>
      </c>
      <c r="N70">
        <f t="shared" si="0"/>
        <v>0</v>
      </c>
      <c r="O70">
        <f t="shared" si="7"/>
        <v>0</v>
      </c>
      <c r="P70" t="s">
        <v>12693</v>
      </c>
    </row>
    <row r="71" spans="2:16" x14ac:dyDescent="0.25">
      <c r="B71" t="s">
        <v>74</v>
      </c>
      <c r="C71" s="119" t="s">
        <v>60</v>
      </c>
      <c r="D71" t="s">
        <v>11544</v>
      </c>
      <c r="E71" t="s">
        <v>11530</v>
      </c>
      <c r="F71" t="s">
        <v>11540</v>
      </c>
      <c r="G71" t="s">
        <v>61</v>
      </c>
      <c r="H71" t="s">
        <v>2</v>
      </c>
      <c r="I71" t="s">
        <v>11533</v>
      </c>
      <c r="J71">
        <v>2014</v>
      </c>
      <c r="K71">
        <v>6135.22</v>
      </c>
      <c r="L71">
        <v>141</v>
      </c>
      <c r="M71">
        <v>1</v>
      </c>
      <c r="N71">
        <f t="shared" si="0"/>
        <v>0</v>
      </c>
      <c r="O71">
        <f t="shared" si="7"/>
        <v>0</v>
      </c>
      <c r="P71" t="s">
        <v>12693</v>
      </c>
    </row>
    <row r="72" spans="2:16" x14ac:dyDescent="0.25">
      <c r="B72" t="s">
        <v>75</v>
      </c>
      <c r="C72" s="119" t="s">
        <v>60</v>
      </c>
      <c r="D72" t="s">
        <v>11537</v>
      </c>
      <c r="E72" t="s">
        <v>11530</v>
      </c>
      <c r="F72" t="s">
        <v>11540</v>
      </c>
      <c r="G72" t="s">
        <v>61</v>
      </c>
      <c r="H72" t="s">
        <v>2</v>
      </c>
      <c r="I72" t="s">
        <v>11541</v>
      </c>
      <c r="J72">
        <v>2014</v>
      </c>
      <c r="K72">
        <v>3465.53</v>
      </c>
      <c r="L72">
        <v>132</v>
      </c>
      <c r="M72">
        <v>1</v>
      </c>
      <c r="N72">
        <f t="shared" si="0"/>
        <v>0</v>
      </c>
      <c r="O72">
        <f t="shared" si="7"/>
        <v>0</v>
      </c>
      <c r="P72" t="s">
        <v>12693</v>
      </c>
    </row>
    <row r="73" spans="2:16" x14ac:dyDescent="0.25">
      <c r="B73" t="s">
        <v>76</v>
      </c>
      <c r="C73" s="119" t="s">
        <v>60</v>
      </c>
      <c r="D73" t="s">
        <v>11537</v>
      </c>
      <c r="E73" t="s">
        <v>11530</v>
      </c>
      <c r="F73" t="s">
        <v>11540</v>
      </c>
      <c r="G73" t="s">
        <v>61</v>
      </c>
      <c r="H73" t="s">
        <v>2</v>
      </c>
      <c r="I73" t="s">
        <v>11541</v>
      </c>
      <c r="J73">
        <v>2014</v>
      </c>
      <c r="K73">
        <v>1061.33</v>
      </c>
      <c r="L73">
        <v>35</v>
      </c>
      <c r="M73">
        <v>1</v>
      </c>
      <c r="N73">
        <f t="shared" si="0"/>
        <v>0</v>
      </c>
      <c r="O73">
        <f t="shared" si="7"/>
        <v>0</v>
      </c>
      <c r="P73" t="s">
        <v>12693</v>
      </c>
    </row>
    <row r="74" spans="2:16" x14ac:dyDescent="0.25">
      <c r="B74" t="s">
        <v>77</v>
      </c>
      <c r="C74" s="119" t="s">
        <v>60</v>
      </c>
      <c r="D74" t="s">
        <v>11537</v>
      </c>
      <c r="E74" t="s">
        <v>11530</v>
      </c>
      <c r="F74" t="s">
        <v>11540</v>
      </c>
      <c r="G74" t="s">
        <v>61</v>
      </c>
      <c r="H74" t="s">
        <v>2</v>
      </c>
      <c r="I74" t="s">
        <v>11533</v>
      </c>
      <c r="J74">
        <v>2014</v>
      </c>
      <c r="K74">
        <v>1037.77</v>
      </c>
      <c r="L74">
        <v>66</v>
      </c>
      <c r="M74">
        <v>1</v>
      </c>
      <c r="N74">
        <f t="shared" si="0"/>
        <v>0</v>
      </c>
      <c r="O74">
        <f t="shared" si="7"/>
        <v>0</v>
      </c>
      <c r="P74" t="s">
        <v>12693</v>
      </c>
    </row>
    <row r="75" spans="2:16" x14ac:dyDescent="0.25">
      <c r="B75" t="s">
        <v>78</v>
      </c>
      <c r="C75" s="119" t="s">
        <v>60</v>
      </c>
      <c r="D75" t="s">
        <v>11537</v>
      </c>
      <c r="E75" t="s">
        <v>11530</v>
      </c>
      <c r="F75" t="s">
        <v>11540</v>
      </c>
      <c r="G75" t="s">
        <v>61</v>
      </c>
      <c r="H75" t="s">
        <v>2</v>
      </c>
      <c r="I75" t="s">
        <v>11541</v>
      </c>
      <c r="J75">
        <v>2014</v>
      </c>
      <c r="K75">
        <v>2093.5</v>
      </c>
      <c r="L75">
        <v>54</v>
      </c>
      <c r="M75">
        <v>1</v>
      </c>
      <c r="N75">
        <f t="shared" ref="N75:N138" si="8">IF(K75&lt;100,1,0)</f>
        <v>0</v>
      </c>
      <c r="O75">
        <f t="shared" si="7"/>
        <v>0</v>
      </c>
      <c r="P75" t="s">
        <v>12693</v>
      </c>
    </row>
    <row r="76" spans="2:16" x14ac:dyDescent="0.25">
      <c r="B76" t="s">
        <v>79</v>
      </c>
      <c r="C76" s="119" t="s">
        <v>60</v>
      </c>
      <c r="D76" t="s">
        <v>11537</v>
      </c>
      <c r="E76" t="s">
        <v>11530</v>
      </c>
      <c r="F76" t="s">
        <v>11540</v>
      </c>
      <c r="G76" t="s">
        <v>61</v>
      </c>
      <c r="H76" t="s">
        <v>2</v>
      </c>
      <c r="I76" t="s">
        <v>11533</v>
      </c>
      <c r="J76">
        <v>2014</v>
      </c>
      <c r="K76">
        <v>3050.96</v>
      </c>
      <c r="L76">
        <v>147</v>
      </c>
      <c r="M76">
        <v>1</v>
      </c>
      <c r="N76">
        <f t="shared" si="8"/>
        <v>0</v>
      </c>
      <c r="O76">
        <f t="shared" si="7"/>
        <v>0</v>
      </c>
      <c r="P76" t="s">
        <v>12693</v>
      </c>
    </row>
    <row r="77" spans="2:16" x14ac:dyDescent="0.25">
      <c r="B77" t="s">
        <v>80</v>
      </c>
      <c r="C77" s="119" t="s">
        <v>60</v>
      </c>
      <c r="D77" t="s">
        <v>11542</v>
      </c>
      <c r="E77" t="s">
        <v>11530</v>
      </c>
      <c r="F77" t="s">
        <v>11540</v>
      </c>
      <c r="G77" t="s">
        <v>61</v>
      </c>
      <c r="H77" t="s">
        <v>2</v>
      </c>
      <c r="I77" t="s">
        <v>11533</v>
      </c>
      <c r="J77">
        <v>2014</v>
      </c>
      <c r="K77">
        <v>1810.46</v>
      </c>
      <c r="L77">
        <v>153</v>
      </c>
      <c r="M77">
        <v>1</v>
      </c>
      <c r="N77">
        <f t="shared" si="8"/>
        <v>0</v>
      </c>
      <c r="O77">
        <f t="shared" si="7"/>
        <v>0</v>
      </c>
      <c r="P77" t="s">
        <v>12693</v>
      </c>
    </row>
    <row r="78" spans="2:16" x14ac:dyDescent="0.25">
      <c r="B78" t="s">
        <v>81</v>
      </c>
      <c r="C78" s="119" t="s">
        <v>60</v>
      </c>
      <c r="D78" t="s">
        <v>11537</v>
      </c>
      <c r="E78" t="s">
        <v>11530</v>
      </c>
      <c r="F78" t="s">
        <v>11540</v>
      </c>
      <c r="G78" t="s">
        <v>61</v>
      </c>
      <c r="H78" t="s">
        <v>2</v>
      </c>
      <c r="I78" t="s">
        <v>11541</v>
      </c>
      <c r="J78">
        <v>2014</v>
      </c>
      <c r="K78">
        <v>1062.1400000000001</v>
      </c>
      <c r="L78">
        <v>43</v>
      </c>
      <c r="M78">
        <v>1</v>
      </c>
      <c r="N78">
        <f t="shared" si="8"/>
        <v>0</v>
      </c>
      <c r="O78">
        <f t="shared" si="7"/>
        <v>0</v>
      </c>
      <c r="P78" t="s">
        <v>12693</v>
      </c>
    </row>
    <row r="79" spans="2:16" x14ac:dyDescent="0.25">
      <c r="B79" t="s">
        <v>82</v>
      </c>
      <c r="C79" s="119" t="s">
        <v>60</v>
      </c>
      <c r="D79" t="s">
        <v>11537</v>
      </c>
      <c r="E79" t="s">
        <v>11530</v>
      </c>
      <c r="F79" t="s">
        <v>11540</v>
      </c>
      <c r="G79" t="s">
        <v>61</v>
      </c>
      <c r="H79" t="s">
        <v>2</v>
      </c>
      <c r="I79" t="s">
        <v>11533</v>
      </c>
      <c r="J79">
        <v>2014</v>
      </c>
      <c r="K79">
        <v>2137.7600000000002</v>
      </c>
      <c r="L79">
        <v>217</v>
      </c>
      <c r="M79">
        <v>1</v>
      </c>
      <c r="N79">
        <f t="shared" si="8"/>
        <v>0</v>
      </c>
      <c r="O79">
        <f t="shared" si="7"/>
        <v>0</v>
      </c>
      <c r="P79" t="s">
        <v>12693</v>
      </c>
    </row>
    <row r="80" spans="2:16" x14ac:dyDescent="0.25">
      <c r="B80" t="s">
        <v>83</v>
      </c>
      <c r="C80" s="119" t="s">
        <v>60</v>
      </c>
      <c r="D80" t="s">
        <v>11537</v>
      </c>
      <c r="E80" t="s">
        <v>11530</v>
      </c>
      <c r="F80" t="s">
        <v>11540</v>
      </c>
      <c r="G80" t="s">
        <v>61</v>
      </c>
      <c r="H80" t="s">
        <v>2</v>
      </c>
      <c r="I80" t="s">
        <v>11541</v>
      </c>
      <c r="J80">
        <v>2014</v>
      </c>
      <c r="K80">
        <v>1626</v>
      </c>
      <c r="M80">
        <v>1</v>
      </c>
      <c r="N80">
        <f t="shared" si="8"/>
        <v>0</v>
      </c>
      <c r="O80">
        <f t="shared" si="7"/>
        <v>1</v>
      </c>
      <c r="P80" t="s">
        <v>12693</v>
      </c>
    </row>
    <row r="81" spans="2:16" x14ac:dyDescent="0.25">
      <c r="B81" t="s">
        <v>84</v>
      </c>
      <c r="C81" s="119" t="s">
        <v>60</v>
      </c>
      <c r="D81" t="s">
        <v>11537</v>
      </c>
      <c r="E81" t="s">
        <v>11530</v>
      </c>
      <c r="F81" t="s">
        <v>11540</v>
      </c>
      <c r="G81" t="s">
        <v>61</v>
      </c>
      <c r="H81" t="s">
        <v>2</v>
      </c>
      <c r="I81" t="s">
        <v>11541</v>
      </c>
      <c r="J81">
        <v>2014</v>
      </c>
      <c r="K81">
        <v>2090.84</v>
      </c>
      <c r="L81">
        <v>36</v>
      </c>
      <c r="M81">
        <v>1</v>
      </c>
      <c r="N81">
        <f t="shared" si="8"/>
        <v>0</v>
      </c>
      <c r="O81">
        <f t="shared" si="7"/>
        <v>0</v>
      </c>
      <c r="P81" t="s">
        <v>12693</v>
      </c>
    </row>
    <row r="82" spans="2:16" x14ac:dyDescent="0.25">
      <c r="B82" t="s">
        <v>85</v>
      </c>
      <c r="C82" s="119" t="s">
        <v>60</v>
      </c>
      <c r="D82" t="s">
        <v>11537</v>
      </c>
      <c r="E82" t="s">
        <v>11530</v>
      </c>
      <c r="F82" t="s">
        <v>11540</v>
      </c>
      <c r="G82" t="s">
        <v>61</v>
      </c>
      <c r="H82" t="s">
        <v>2</v>
      </c>
      <c r="I82" t="s">
        <v>11541</v>
      </c>
      <c r="J82">
        <v>2014</v>
      </c>
      <c r="K82">
        <v>1061.8399999999999</v>
      </c>
      <c r="L82">
        <v>43</v>
      </c>
      <c r="M82">
        <v>1</v>
      </c>
      <c r="N82">
        <f t="shared" si="8"/>
        <v>0</v>
      </c>
      <c r="O82">
        <f t="shared" si="7"/>
        <v>0</v>
      </c>
      <c r="P82" t="s">
        <v>12693</v>
      </c>
    </row>
    <row r="83" spans="2:16" x14ac:dyDescent="0.25">
      <c r="B83" t="s">
        <v>86</v>
      </c>
      <c r="C83" s="119" t="s">
        <v>60</v>
      </c>
      <c r="D83" t="s">
        <v>11537</v>
      </c>
      <c r="E83" t="s">
        <v>11530</v>
      </c>
      <c r="F83" t="s">
        <v>11540</v>
      </c>
      <c r="G83" t="s">
        <v>61</v>
      </c>
      <c r="H83" t="s">
        <v>2</v>
      </c>
      <c r="I83" t="s">
        <v>11541</v>
      </c>
      <c r="J83">
        <v>2014</v>
      </c>
      <c r="K83">
        <v>11911.25</v>
      </c>
      <c r="L83">
        <v>75</v>
      </c>
      <c r="M83">
        <v>1</v>
      </c>
      <c r="N83">
        <f t="shared" si="8"/>
        <v>0</v>
      </c>
      <c r="O83">
        <f t="shared" si="7"/>
        <v>0</v>
      </c>
      <c r="P83" t="s">
        <v>12693</v>
      </c>
    </row>
    <row r="84" spans="2:16" x14ac:dyDescent="0.25">
      <c r="B84" t="s">
        <v>87</v>
      </c>
      <c r="C84" s="119" t="s">
        <v>60</v>
      </c>
      <c r="D84" t="s">
        <v>11550</v>
      </c>
      <c r="E84" t="s">
        <v>11530</v>
      </c>
      <c r="F84" t="s">
        <v>11540</v>
      </c>
      <c r="G84" t="s">
        <v>61</v>
      </c>
      <c r="H84" t="s">
        <v>2</v>
      </c>
      <c r="I84" t="s">
        <v>11541</v>
      </c>
      <c r="J84">
        <v>2014</v>
      </c>
      <c r="K84">
        <v>2090.84</v>
      </c>
      <c r="L84">
        <v>36</v>
      </c>
      <c r="M84">
        <v>1</v>
      </c>
      <c r="N84">
        <f t="shared" si="8"/>
        <v>0</v>
      </c>
      <c r="O84">
        <f t="shared" si="7"/>
        <v>0</v>
      </c>
      <c r="P84" t="s">
        <v>12693</v>
      </c>
    </row>
    <row r="85" spans="2:16" x14ac:dyDescent="0.25">
      <c r="B85" t="s">
        <v>88</v>
      </c>
      <c r="C85" s="119" t="s">
        <v>60</v>
      </c>
      <c r="D85" t="s">
        <v>11537</v>
      </c>
      <c r="E85" t="s">
        <v>11530</v>
      </c>
      <c r="F85" t="s">
        <v>11540</v>
      </c>
      <c r="G85" t="s">
        <v>61</v>
      </c>
      <c r="H85" t="s">
        <v>2</v>
      </c>
      <c r="I85" t="s">
        <v>11541</v>
      </c>
      <c r="J85">
        <v>2014</v>
      </c>
      <c r="K85">
        <v>1061.49</v>
      </c>
      <c r="L85">
        <v>40</v>
      </c>
      <c r="M85">
        <v>1</v>
      </c>
      <c r="N85">
        <f t="shared" si="8"/>
        <v>0</v>
      </c>
      <c r="O85">
        <f t="shared" si="7"/>
        <v>0</v>
      </c>
      <c r="P85" t="s">
        <v>12693</v>
      </c>
    </row>
    <row r="86" spans="2:16" x14ac:dyDescent="0.25">
      <c r="B86" t="s">
        <v>89</v>
      </c>
      <c r="C86" s="119" t="s">
        <v>60</v>
      </c>
      <c r="D86" t="s">
        <v>11537</v>
      </c>
      <c r="E86" t="s">
        <v>11530</v>
      </c>
      <c r="F86" t="s">
        <v>11540</v>
      </c>
      <c r="G86" t="s">
        <v>61</v>
      </c>
      <c r="H86" t="s">
        <v>2</v>
      </c>
      <c r="I86" t="s">
        <v>11541</v>
      </c>
      <c r="J86">
        <v>2014</v>
      </c>
      <c r="K86">
        <v>1265.8</v>
      </c>
      <c r="L86">
        <v>117</v>
      </c>
      <c r="M86">
        <v>1</v>
      </c>
      <c r="N86">
        <f t="shared" si="8"/>
        <v>0</v>
      </c>
      <c r="O86">
        <f t="shared" si="7"/>
        <v>0</v>
      </c>
      <c r="P86" t="s">
        <v>12693</v>
      </c>
    </row>
    <row r="87" spans="2:16" x14ac:dyDescent="0.25">
      <c r="B87" t="s">
        <v>90</v>
      </c>
      <c r="C87" s="119" t="s">
        <v>60</v>
      </c>
      <c r="D87" t="s">
        <v>11537</v>
      </c>
      <c r="E87" t="s">
        <v>11530</v>
      </c>
      <c r="F87" t="s">
        <v>11540</v>
      </c>
      <c r="G87" t="s">
        <v>61</v>
      </c>
      <c r="H87" t="s">
        <v>2</v>
      </c>
      <c r="I87" t="s">
        <v>11541</v>
      </c>
      <c r="J87">
        <v>2014</v>
      </c>
      <c r="K87">
        <v>1065.28</v>
      </c>
      <c r="L87">
        <v>73</v>
      </c>
      <c r="M87">
        <v>1</v>
      </c>
      <c r="N87">
        <f t="shared" si="8"/>
        <v>0</v>
      </c>
      <c r="O87">
        <f t="shared" si="7"/>
        <v>0</v>
      </c>
      <c r="P87" t="s">
        <v>12693</v>
      </c>
    </row>
    <row r="88" spans="2:16" x14ac:dyDescent="0.25">
      <c r="B88" t="s">
        <v>91</v>
      </c>
      <c r="C88" s="119" t="s">
        <v>60</v>
      </c>
      <c r="D88" t="s">
        <v>11537</v>
      </c>
      <c r="E88" t="s">
        <v>11530</v>
      </c>
      <c r="F88" t="s">
        <v>11540</v>
      </c>
      <c r="G88" t="s">
        <v>61</v>
      </c>
      <c r="H88" t="s">
        <v>2</v>
      </c>
      <c r="I88" t="s">
        <v>11541</v>
      </c>
      <c r="J88">
        <v>2014</v>
      </c>
      <c r="K88">
        <v>1064.02</v>
      </c>
      <c r="L88">
        <v>62</v>
      </c>
      <c r="M88">
        <v>1</v>
      </c>
      <c r="N88">
        <f t="shared" si="8"/>
        <v>0</v>
      </c>
      <c r="O88">
        <f t="shared" si="7"/>
        <v>0</v>
      </c>
      <c r="P88" t="s">
        <v>12693</v>
      </c>
    </row>
    <row r="89" spans="2:16" x14ac:dyDescent="0.25">
      <c r="B89" t="s">
        <v>92</v>
      </c>
      <c r="C89" s="119" t="s">
        <v>60</v>
      </c>
      <c r="D89" t="s">
        <v>11537</v>
      </c>
      <c r="E89" t="s">
        <v>11530</v>
      </c>
      <c r="F89" t="s">
        <v>11540</v>
      </c>
      <c r="G89" t="s">
        <v>61</v>
      </c>
      <c r="H89" t="s">
        <v>2</v>
      </c>
      <c r="I89" t="s">
        <v>11541</v>
      </c>
      <c r="J89">
        <v>2014</v>
      </c>
      <c r="K89">
        <v>2666.64</v>
      </c>
      <c r="L89">
        <v>88</v>
      </c>
      <c r="M89">
        <v>1</v>
      </c>
      <c r="N89">
        <f t="shared" si="8"/>
        <v>0</v>
      </c>
      <c r="O89">
        <f t="shared" si="7"/>
        <v>0</v>
      </c>
      <c r="P89" t="s">
        <v>12693</v>
      </c>
    </row>
    <row r="90" spans="2:16" x14ac:dyDescent="0.25">
      <c r="B90" t="s">
        <v>93</v>
      </c>
      <c r="C90" s="119" t="s">
        <v>60</v>
      </c>
      <c r="D90" t="s">
        <v>11550</v>
      </c>
      <c r="E90" t="s">
        <v>11530</v>
      </c>
      <c r="F90" t="s">
        <v>11540</v>
      </c>
      <c r="G90" t="s">
        <v>61</v>
      </c>
      <c r="H90" t="s">
        <v>2</v>
      </c>
      <c r="I90" t="s">
        <v>11541</v>
      </c>
      <c r="J90">
        <v>2014</v>
      </c>
      <c r="K90">
        <v>3974.72</v>
      </c>
      <c r="L90">
        <v>60</v>
      </c>
      <c r="M90">
        <v>1</v>
      </c>
      <c r="N90">
        <f t="shared" si="8"/>
        <v>0</v>
      </c>
      <c r="O90">
        <f t="shared" si="7"/>
        <v>0</v>
      </c>
      <c r="P90" t="s">
        <v>12693</v>
      </c>
    </row>
    <row r="91" spans="2:16" x14ac:dyDescent="0.25">
      <c r="B91" t="s">
        <v>94</v>
      </c>
      <c r="C91" s="119" t="s">
        <v>60</v>
      </c>
      <c r="D91" t="s">
        <v>11537</v>
      </c>
      <c r="E91" t="s">
        <v>11530</v>
      </c>
      <c r="F91" t="s">
        <v>11540</v>
      </c>
      <c r="G91" t="s">
        <v>61</v>
      </c>
      <c r="H91" t="s">
        <v>2</v>
      </c>
      <c r="I91" t="s">
        <v>11541</v>
      </c>
      <c r="J91">
        <v>2014</v>
      </c>
      <c r="K91">
        <v>2092.84</v>
      </c>
      <c r="L91">
        <v>49</v>
      </c>
      <c r="M91">
        <v>1</v>
      </c>
      <c r="N91">
        <f t="shared" si="8"/>
        <v>0</v>
      </c>
      <c r="O91">
        <f t="shared" si="7"/>
        <v>0</v>
      </c>
      <c r="P91" t="s">
        <v>12693</v>
      </c>
    </row>
    <row r="92" spans="2:16" x14ac:dyDescent="0.25">
      <c r="B92" t="s">
        <v>95</v>
      </c>
      <c r="C92" s="119" t="s">
        <v>60</v>
      </c>
      <c r="D92" t="s">
        <v>11537</v>
      </c>
      <c r="E92" t="s">
        <v>11530</v>
      </c>
      <c r="F92" t="s">
        <v>11540</v>
      </c>
      <c r="G92" t="s">
        <v>61</v>
      </c>
      <c r="H92" t="s">
        <v>2</v>
      </c>
      <c r="I92" t="s">
        <v>11541</v>
      </c>
      <c r="J92">
        <v>2014</v>
      </c>
      <c r="K92">
        <v>2637.35</v>
      </c>
      <c r="L92">
        <v>69</v>
      </c>
      <c r="M92">
        <v>1</v>
      </c>
      <c r="N92">
        <f t="shared" si="8"/>
        <v>0</v>
      </c>
      <c r="O92">
        <f t="shared" si="7"/>
        <v>0</v>
      </c>
      <c r="P92" t="s">
        <v>12693</v>
      </c>
    </row>
    <row r="93" spans="2:16" x14ac:dyDescent="0.25">
      <c r="B93" t="s">
        <v>96</v>
      </c>
      <c r="C93" s="119" t="s">
        <v>60</v>
      </c>
      <c r="D93" t="s">
        <v>11537</v>
      </c>
      <c r="E93" t="s">
        <v>11530</v>
      </c>
      <c r="F93" t="s">
        <v>11540</v>
      </c>
      <c r="G93" t="s">
        <v>61</v>
      </c>
      <c r="H93" t="s">
        <v>2</v>
      </c>
      <c r="I93" t="s">
        <v>11533</v>
      </c>
      <c r="J93">
        <v>2014</v>
      </c>
      <c r="K93">
        <v>2835.49</v>
      </c>
      <c r="L93">
        <v>152</v>
      </c>
      <c r="M93">
        <v>1</v>
      </c>
      <c r="N93">
        <f t="shared" si="8"/>
        <v>0</v>
      </c>
      <c r="O93">
        <f t="shared" si="7"/>
        <v>0</v>
      </c>
      <c r="P93" t="s">
        <v>12693</v>
      </c>
    </row>
    <row r="94" spans="2:16" x14ac:dyDescent="0.25">
      <c r="B94" t="s">
        <v>97</v>
      </c>
      <c r="C94" s="119" t="s">
        <v>60</v>
      </c>
      <c r="D94" t="s">
        <v>11537</v>
      </c>
      <c r="E94" t="s">
        <v>11530</v>
      </c>
      <c r="F94" t="s">
        <v>11540</v>
      </c>
      <c r="G94" t="s">
        <v>61</v>
      </c>
      <c r="H94" t="s">
        <v>2</v>
      </c>
      <c r="I94" t="s">
        <v>11533</v>
      </c>
      <c r="J94">
        <v>2014</v>
      </c>
      <c r="K94">
        <v>3285.09</v>
      </c>
      <c r="L94">
        <v>313</v>
      </c>
      <c r="M94">
        <v>1</v>
      </c>
      <c r="N94">
        <f t="shared" si="8"/>
        <v>0</v>
      </c>
      <c r="O94">
        <f t="shared" si="7"/>
        <v>0</v>
      </c>
      <c r="P94" t="s">
        <v>12693</v>
      </c>
    </row>
    <row r="95" spans="2:16" x14ac:dyDescent="0.25">
      <c r="B95" t="s">
        <v>98</v>
      </c>
      <c r="C95" s="119" t="s">
        <v>60</v>
      </c>
      <c r="D95" t="s">
        <v>11537</v>
      </c>
      <c r="E95" t="s">
        <v>11530</v>
      </c>
      <c r="F95" t="s">
        <v>11540</v>
      </c>
      <c r="G95" t="s">
        <v>61</v>
      </c>
      <c r="H95" t="s">
        <v>2</v>
      </c>
      <c r="I95" t="s">
        <v>11533</v>
      </c>
      <c r="J95">
        <v>2014</v>
      </c>
      <c r="K95">
        <v>1887.06</v>
      </c>
      <c r="L95">
        <v>166</v>
      </c>
      <c r="M95">
        <v>1</v>
      </c>
      <c r="N95">
        <f t="shared" si="8"/>
        <v>0</v>
      </c>
      <c r="O95">
        <f t="shared" si="7"/>
        <v>0</v>
      </c>
      <c r="P95" t="s">
        <v>12693</v>
      </c>
    </row>
    <row r="96" spans="2:16" x14ac:dyDescent="0.25">
      <c r="B96" t="s">
        <v>99</v>
      </c>
      <c r="C96" s="119" t="s">
        <v>60</v>
      </c>
      <c r="D96" t="s">
        <v>11537</v>
      </c>
      <c r="E96" t="s">
        <v>11530</v>
      </c>
      <c r="F96" t="s">
        <v>11540</v>
      </c>
      <c r="G96" t="s">
        <v>61</v>
      </c>
      <c r="H96" t="s">
        <v>2</v>
      </c>
      <c r="I96" t="s">
        <v>11541</v>
      </c>
      <c r="J96">
        <v>2014</v>
      </c>
      <c r="K96">
        <v>2668.64</v>
      </c>
      <c r="L96">
        <v>97</v>
      </c>
      <c r="M96">
        <v>1</v>
      </c>
      <c r="N96">
        <f t="shared" si="8"/>
        <v>0</v>
      </c>
      <c r="O96">
        <f t="shared" si="7"/>
        <v>0</v>
      </c>
      <c r="P96" t="s">
        <v>12691</v>
      </c>
    </row>
    <row r="97" spans="2:16" x14ac:dyDescent="0.25">
      <c r="B97" t="s">
        <v>100</v>
      </c>
      <c r="C97" s="119" t="s">
        <v>60</v>
      </c>
      <c r="D97" t="s">
        <v>11563</v>
      </c>
      <c r="E97" t="s">
        <v>11530</v>
      </c>
      <c r="F97" t="s">
        <v>11540</v>
      </c>
      <c r="G97" t="s">
        <v>61</v>
      </c>
      <c r="H97" t="s">
        <v>2</v>
      </c>
      <c r="I97" t="s">
        <v>11533</v>
      </c>
      <c r="J97">
        <v>2014</v>
      </c>
      <c r="K97">
        <v>38.200000000000003</v>
      </c>
      <c r="L97">
        <v>161</v>
      </c>
      <c r="M97">
        <v>1</v>
      </c>
      <c r="N97">
        <f t="shared" si="8"/>
        <v>1</v>
      </c>
      <c r="O97">
        <f t="shared" ref="O97:O160" si="9">IF(OR(L97="",L97&lt;=0),1,0)</f>
        <v>0</v>
      </c>
      <c r="P97" t="s">
        <v>12693</v>
      </c>
    </row>
    <row r="98" spans="2:16" x14ac:dyDescent="0.25">
      <c r="B98" t="s">
        <v>101</v>
      </c>
      <c r="C98" s="119" t="s">
        <v>60</v>
      </c>
      <c r="D98" t="s">
        <v>11537</v>
      </c>
      <c r="E98" t="s">
        <v>11530</v>
      </c>
      <c r="F98" t="s">
        <v>11540</v>
      </c>
      <c r="G98" t="s">
        <v>61</v>
      </c>
      <c r="H98" t="s">
        <v>2</v>
      </c>
      <c r="I98" t="s">
        <v>11541</v>
      </c>
      <c r="J98">
        <v>2014</v>
      </c>
      <c r="K98">
        <v>1062.56</v>
      </c>
      <c r="L98">
        <v>43</v>
      </c>
      <c r="M98">
        <v>1</v>
      </c>
      <c r="N98">
        <f t="shared" si="8"/>
        <v>0</v>
      </c>
      <c r="O98">
        <f t="shared" si="9"/>
        <v>0</v>
      </c>
      <c r="P98" t="s">
        <v>12693</v>
      </c>
    </row>
    <row r="99" spans="2:16" x14ac:dyDescent="0.25">
      <c r="B99" t="s">
        <v>102</v>
      </c>
      <c r="C99" s="119" t="s">
        <v>60</v>
      </c>
      <c r="D99" t="s">
        <v>11537</v>
      </c>
      <c r="E99" t="s">
        <v>11530</v>
      </c>
      <c r="F99" t="s">
        <v>11540</v>
      </c>
      <c r="G99" t="s">
        <v>61</v>
      </c>
      <c r="H99" t="s">
        <v>2</v>
      </c>
      <c r="I99" t="s">
        <v>11541</v>
      </c>
      <c r="J99">
        <v>2014</v>
      </c>
      <c r="K99">
        <v>1063.06</v>
      </c>
      <c r="L99">
        <v>47</v>
      </c>
      <c r="M99">
        <v>1</v>
      </c>
      <c r="N99">
        <f t="shared" si="8"/>
        <v>0</v>
      </c>
      <c r="O99">
        <f t="shared" si="9"/>
        <v>0</v>
      </c>
      <c r="P99" t="s">
        <v>12693</v>
      </c>
    </row>
    <row r="100" spans="2:16" x14ac:dyDescent="0.25">
      <c r="B100" t="s">
        <v>103</v>
      </c>
      <c r="C100" s="119" t="s">
        <v>60</v>
      </c>
      <c r="D100" t="s">
        <v>11537</v>
      </c>
      <c r="E100" t="s">
        <v>11530</v>
      </c>
      <c r="F100" t="s">
        <v>11540</v>
      </c>
      <c r="G100" t="s">
        <v>61</v>
      </c>
      <c r="H100" t="s">
        <v>2</v>
      </c>
      <c r="I100" t="s">
        <v>11541</v>
      </c>
      <c r="J100">
        <v>2014</v>
      </c>
      <c r="K100">
        <v>2928.27</v>
      </c>
      <c r="L100">
        <v>80</v>
      </c>
      <c r="M100">
        <v>1</v>
      </c>
      <c r="N100">
        <f t="shared" si="8"/>
        <v>0</v>
      </c>
      <c r="O100">
        <f t="shared" si="9"/>
        <v>0</v>
      </c>
      <c r="P100" t="s">
        <v>12693</v>
      </c>
    </row>
    <row r="101" spans="2:16" x14ac:dyDescent="0.25">
      <c r="B101" t="s">
        <v>104</v>
      </c>
      <c r="C101" s="119" t="s">
        <v>60</v>
      </c>
      <c r="D101" t="s">
        <v>11537</v>
      </c>
      <c r="E101" t="s">
        <v>11530</v>
      </c>
      <c r="F101" t="s">
        <v>11540</v>
      </c>
      <c r="G101" t="s">
        <v>61</v>
      </c>
      <c r="H101" t="s">
        <v>2</v>
      </c>
      <c r="I101" t="s">
        <v>11541</v>
      </c>
      <c r="J101">
        <v>2014</v>
      </c>
      <c r="K101">
        <v>5590.49</v>
      </c>
      <c r="L101">
        <v>35</v>
      </c>
      <c r="M101">
        <v>1</v>
      </c>
      <c r="N101">
        <f t="shared" si="8"/>
        <v>0</v>
      </c>
      <c r="O101">
        <f t="shared" si="9"/>
        <v>0</v>
      </c>
      <c r="P101" t="s">
        <v>12693</v>
      </c>
    </row>
    <row r="102" spans="2:16" x14ac:dyDescent="0.25">
      <c r="B102" t="s">
        <v>105</v>
      </c>
      <c r="C102" s="119" t="s">
        <v>60</v>
      </c>
      <c r="D102" t="s">
        <v>11537</v>
      </c>
      <c r="E102" t="s">
        <v>11530</v>
      </c>
      <c r="F102" t="s">
        <v>11540</v>
      </c>
      <c r="G102" t="s">
        <v>61</v>
      </c>
      <c r="H102" t="s">
        <v>2</v>
      </c>
      <c r="I102" t="s">
        <v>11541</v>
      </c>
      <c r="J102">
        <v>2014</v>
      </c>
      <c r="K102">
        <v>2694.75</v>
      </c>
      <c r="L102">
        <v>122</v>
      </c>
      <c r="M102">
        <v>1</v>
      </c>
      <c r="N102">
        <f t="shared" si="8"/>
        <v>0</v>
      </c>
      <c r="O102">
        <f t="shared" si="9"/>
        <v>0</v>
      </c>
      <c r="P102" t="s">
        <v>12693</v>
      </c>
    </row>
    <row r="103" spans="2:16" x14ac:dyDescent="0.25">
      <c r="B103" t="s">
        <v>106</v>
      </c>
      <c r="C103" s="119" t="s">
        <v>60</v>
      </c>
      <c r="D103" t="s">
        <v>11537</v>
      </c>
      <c r="E103" t="s">
        <v>11530</v>
      </c>
      <c r="F103" t="s">
        <v>11540</v>
      </c>
      <c r="G103" t="s">
        <v>61</v>
      </c>
      <c r="H103" t="s">
        <v>2</v>
      </c>
      <c r="I103" t="s">
        <v>11541</v>
      </c>
      <c r="J103">
        <v>2014</v>
      </c>
      <c r="K103">
        <v>2103.12</v>
      </c>
      <c r="L103">
        <v>67</v>
      </c>
      <c r="M103">
        <v>1</v>
      </c>
      <c r="N103">
        <f t="shared" si="8"/>
        <v>0</v>
      </c>
      <c r="O103">
        <f t="shared" si="9"/>
        <v>0</v>
      </c>
      <c r="P103" t="s">
        <v>12693</v>
      </c>
    </row>
    <row r="104" spans="2:16" x14ac:dyDescent="0.25">
      <c r="B104" t="s">
        <v>107</v>
      </c>
      <c r="C104" s="119" t="s">
        <v>60</v>
      </c>
      <c r="D104" t="s">
        <v>11537</v>
      </c>
      <c r="E104" t="s">
        <v>11530</v>
      </c>
      <c r="F104" t="s">
        <v>11540</v>
      </c>
      <c r="G104" t="s">
        <v>61</v>
      </c>
      <c r="H104" t="s">
        <v>2</v>
      </c>
      <c r="I104" t="s">
        <v>11541</v>
      </c>
      <c r="J104">
        <v>2014</v>
      </c>
      <c r="K104">
        <v>1066.42</v>
      </c>
      <c r="L104">
        <v>76</v>
      </c>
      <c r="M104">
        <v>1</v>
      </c>
      <c r="N104">
        <f t="shared" si="8"/>
        <v>0</v>
      </c>
      <c r="O104">
        <f t="shared" si="9"/>
        <v>0</v>
      </c>
      <c r="P104" t="s">
        <v>12693</v>
      </c>
    </row>
    <row r="105" spans="2:16" x14ac:dyDescent="0.25">
      <c r="B105" t="s">
        <v>108</v>
      </c>
      <c r="C105" s="119" t="s">
        <v>60</v>
      </c>
      <c r="D105" t="s">
        <v>11537</v>
      </c>
      <c r="E105" t="s">
        <v>11530</v>
      </c>
      <c r="F105" t="s">
        <v>11540</v>
      </c>
      <c r="G105" t="s">
        <v>61</v>
      </c>
      <c r="H105" t="s">
        <v>2</v>
      </c>
      <c r="I105" t="s">
        <v>11541</v>
      </c>
      <c r="J105">
        <v>2014</v>
      </c>
      <c r="K105">
        <v>2093.7199999999998</v>
      </c>
      <c r="L105">
        <v>56</v>
      </c>
      <c r="M105">
        <v>1</v>
      </c>
      <c r="N105">
        <f t="shared" si="8"/>
        <v>0</v>
      </c>
      <c r="O105">
        <f t="shared" si="9"/>
        <v>0</v>
      </c>
      <c r="P105" t="s">
        <v>12693</v>
      </c>
    </row>
    <row r="106" spans="2:16" x14ac:dyDescent="0.25">
      <c r="B106" t="s">
        <v>109</v>
      </c>
      <c r="C106" s="119" t="s">
        <v>60</v>
      </c>
      <c r="D106" t="s">
        <v>11537</v>
      </c>
      <c r="E106" t="s">
        <v>11530</v>
      </c>
      <c r="F106" t="s">
        <v>11540</v>
      </c>
      <c r="G106" t="s">
        <v>61</v>
      </c>
      <c r="H106" t="s">
        <v>2</v>
      </c>
      <c r="I106" t="s">
        <v>11541</v>
      </c>
      <c r="J106">
        <v>2014</v>
      </c>
      <c r="K106">
        <v>2681.18</v>
      </c>
      <c r="L106">
        <v>119</v>
      </c>
      <c r="M106">
        <v>1</v>
      </c>
      <c r="N106">
        <f t="shared" si="8"/>
        <v>0</v>
      </c>
      <c r="O106">
        <f t="shared" si="9"/>
        <v>0</v>
      </c>
      <c r="P106" t="s">
        <v>12693</v>
      </c>
    </row>
    <row r="107" spans="2:16" x14ac:dyDescent="0.25">
      <c r="B107" t="s">
        <v>110</v>
      </c>
      <c r="C107" s="119" t="s">
        <v>60</v>
      </c>
      <c r="D107" t="s">
        <v>11537</v>
      </c>
      <c r="E107" t="s">
        <v>11530</v>
      </c>
      <c r="F107" t="s">
        <v>11540</v>
      </c>
      <c r="G107" t="s">
        <v>61</v>
      </c>
      <c r="H107" t="s">
        <v>2</v>
      </c>
      <c r="I107" t="s">
        <v>11541</v>
      </c>
      <c r="J107">
        <v>2014</v>
      </c>
      <c r="K107">
        <v>2094.2199999999998</v>
      </c>
      <c r="L107">
        <v>60</v>
      </c>
      <c r="M107">
        <v>1</v>
      </c>
      <c r="N107">
        <f t="shared" si="8"/>
        <v>0</v>
      </c>
      <c r="O107">
        <f t="shared" si="9"/>
        <v>0</v>
      </c>
      <c r="P107" t="s">
        <v>12693</v>
      </c>
    </row>
    <row r="108" spans="2:16" x14ac:dyDescent="0.25">
      <c r="B108" t="s">
        <v>111</v>
      </c>
      <c r="C108" s="119" t="s">
        <v>60</v>
      </c>
      <c r="D108" t="s">
        <v>11550</v>
      </c>
      <c r="E108" t="s">
        <v>11530</v>
      </c>
      <c r="F108" t="s">
        <v>11540</v>
      </c>
      <c r="G108" t="s">
        <v>61</v>
      </c>
      <c r="H108" t="s">
        <v>2</v>
      </c>
      <c r="I108" t="s">
        <v>11533</v>
      </c>
      <c r="J108">
        <v>2014</v>
      </c>
      <c r="K108">
        <v>2273.4899999999998</v>
      </c>
      <c r="L108">
        <v>41</v>
      </c>
      <c r="M108">
        <v>1</v>
      </c>
      <c r="N108">
        <f t="shared" si="8"/>
        <v>0</v>
      </c>
      <c r="O108">
        <f t="shared" si="9"/>
        <v>0</v>
      </c>
      <c r="P108" t="s">
        <v>12694</v>
      </c>
    </row>
    <row r="109" spans="2:16" x14ac:dyDescent="0.25">
      <c r="B109" t="s">
        <v>112</v>
      </c>
      <c r="C109" s="119" t="s">
        <v>60</v>
      </c>
      <c r="D109" t="s">
        <v>11537</v>
      </c>
      <c r="E109" t="s">
        <v>11530</v>
      </c>
      <c r="F109" t="s">
        <v>11540</v>
      </c>
      <c r="G109" t="s">
        <v>61</v>
      </c>
      <c r="H109" t="s">
        <v>2</v>
      </c>
      <c r="I109" t="s">
        <v>11541</v>
      </c>
      <c r="J109">
        <v>2014</v>
      </c>
      <c r="K109">
        <v>1061.04</v>
      </c>
      <c r="L109">
        <v>33</v>
      </c>
      <c r="M109">
        <v>1</v>
      </c>
      <c r="N109">
        <f t="shared" si="8"/>
        <v>0</v>
      </c>
      <c r="O109">
        <f t="shared" si="9"/>
        <v>0</v>
      </c>
      <c r="P109" t="s">
        <v>12693</v>
      </c>
    </row>
    <row r="110" spans="2:16" x14ac:dyDescent="0.25">
      <c r="B110" t="s">
        <v>113</v>
      </c>
      <c r="C110" s="119" t="s">
        <v>60</v>
      </c>
      <c r="D110" t="s">
        <v>11537</v>
      </c>
      <c r="E110" t="s">
        <v>11530</v>
      </c>
      <c r="F110" t="s">
        <v>11540</v>
      </c>
      <c r="G110" t="s">
        <v>61</v>
      </c>
      <c r="H110" t="s">
        <v>2</v>
      </c>
      <c r="I110" t="s">
        <v>11533</v>
      </c>
      <c r="J110">
        <v>2014</v>
      </c>
      <c r="K110">
        <v>1673.21</v>
      </c>
      <c r="L110">
        <v>126</v>
      </c>
      <c r="M110">
        <v>1</v>
      </c>
      <c r="N110">
        <f t="shared" si="8"/>
        <v>0</v>
      </c>
      <c r="O110">
        <f t="shared" si="9"/>
        <v>0</v>
      </c>
      <c r="P110" t="s">
        <v>12693</v>
      </c>
    </row>
    <row r="111" spans="2:16" x14ac:dyDescent="0.25">
      <c r="B111" t="s">
        <v>114</v>
      </c>
      <c r="C111" s="119" t="s">
        <v>60</v>
      </c>
      <c r="D111" t="s">
        <v>11537</v>
      </c>
      <c r="E111" t="s">
        <v>11530</v>
      </c>
      <c r="F111" t="s">
        <v>11540</v>
      </c>
      <c r="G111" t="s">
        <v>61</v>
      </c>
      <c r="H111" t="s">
        <v>2</v>
      </c>
      <c r="I111" t="s">
        <v>11533</v>
      </c>
      <c r="J111">
        <v>2014</v>
      </c>
      <c r="K111">
        <v>2890.86</v>
      </c>
      <c r="M111">
        <v>1</v>
      </c>
      <c r="N111">
        <f t="shared" si="8"/>
        <v>0</v>
      </c>
      <c r="O111">
        <f t="shared" si="9"/>
        <v>1</v>
      </c>
      <c r="P111" t="s">
        <v>12693</v>
      </c>
    </row>
    <row r="112" spans="2:16" x14ac:dyDescent="0.25">
      <c r="B112" t="s">
        <v>115</v>
      </c>
      <c r="C112" s="119" t="s">
        <v>60</v>
      </c>
      <c r="D112" t="s">
        <v>11537</v>
      </c>
      <c r="E112" t="s">
        <v>11530</v>
      </c>
      <c r="F112" t="s">
        <v>11540</v>
      </c>
      <c r="G112" t="s">
        <v>61</v>
      </c>
      <c r="H112" t="s">
        <v>2</v>
      </c>
      <c r="I112" t="s">
        <v>11541</v>
      </c>
      <c r="J112">
        <v>2014</v>
      </c>
      <c r="K112">
        <v>2096.7199999999998</v>
      </c>
      <c r="L112">
        <v>76</v>
      </c>
      <c r="M112">
        <v>1</v>
      </c>
      <c r="N112">
        <f t="shared" si="8"/>
        <v>0</v>
      </c>
      <c r="O112">
        <f t="shared" si="9"/>
        <v>0</v>
      </c>
      <c r="P112" t="s">
        <v>12693</v>
      </c>
    </row>
    <row r="113" spans="2:16" x14ac:dyDescent="0.25">
      <c r="B113" t="s">
        <v>116</v>
      </c>
      <c r="C113" s="119" t="s">
        <v>60</v>
      </c>
      <c r="D113" t="s">
        <v>11537</v>
      </c>
      <c r="E113" t="s">
        <v>11530</v>
      </c>
      <c r="F113" t="s">
        <v>11540</v>
      </c>
      <c r="G113" t="s">
        <v>61</v>
      </c>
      <c r="H113" t="s">
        <v>2</v>
      </c>
      <c r="I113" t="s">
        <v>11541</v>
      </c>
      <c r="J113">
        <v>2014</v>
      </c>
      <c r="K113">
        <v>2911.19</v>
      </c>
      <c r="L113">
        <v>35</v>
      </c>
      <c r="M113">
        <v>1</v>
      </c>
      <c r="N113">
        <f t="shared" si="8"/>
        <v>0</v>
      </c>
      <c r="O113">
        <f t="shared" si="9"/>
        <v>0</v>
      </c>
      <c r="P113" t="s">
        <v>12693</v>
      </c>
    </row>
    <row r="114" spans="2:16" x14ac:dyDescent="0.25">
      <c r="B114" t="s">
        <v>117</v>
      </c>
      <c r="C114" s="119" t="s">
        <v>60</v>
      </c>
      <c r="D114" t="s">
        <v>11537</v>
      </c>
      <c r="E114" t="s">
        <v>11530</v>
      </c>
      <c r="F114" t="s">
        <v>11540</v>
      </c>
      <c r="G114" t="s">
        <v>61</v>
      </c>
      <c r="H114" t="s">
        <v>2</v>
      </c>
      <c r="I114" t="s">
        <v>11541</v>
      </c>
      <c r="J114">
        <v>2014</v>
      </c>
      <c r="K114">
        <v>2664.76</v>
      </c>
      <c r="L114">
        <v>66</v>
      </c>
      <c r="M114">
        <v>1</v>
      </c>
      <c r="N114">
        <f t="shared" si="8"/>
        <v>0</v>
      </c>
      <c r="O114">
        <f t="shared" si="9"/>
        <v>0</v>
      </c>
      <c r="P114" t="s">
        <v>12693</v>
      </c>
    </row>
    <row r="115" spans="2:16" x14ac:dyDescent="0.25">
      <c r="B115" t="s">
        <v>118</v>
      </c>
      <c r="C115" s="119" t="s">
        <v>60</v>
      </c>
      <c r="D115" t="s">
        <v>11537</v>
      </c>
      <c r="E115" t="s">
        <v>11530</v>
      </c>
      <c r="F115" t="s">
        <v>11540</v>
      </c>
      <c r="G115" t="s">
        <v>61</v>
      </c>
      <c r="H115" t="s">
        <v>2</v>
      </c>
      <c r="I115" t="s">
        <v>11541</v>
      </c>
      <c r="J115">
        <v>2014</v>
      </c>
      <c r="K115">
        <v>2655.8</v>
      </c>
      <c r="M115">
        <v>1</v>
      </c>
      <c r="N115">
        <f t="shared" si="8"/>
        <v>0</v>
      </c>
      <c r="O115">
        <f t="shared" si="9"/>
        <v>1</v>
      </c>
      <c r="P115" t="s">
        <v>12693</v>
      </c>
    </row>
    <row r="116" spans="2:16" x14ac:dyDescent="0.25">
      <c r="B116" t="s">
        <v>119</v>
      </c>
      <c r="C116" s="119" t="s">
        <v>60</v>
      </c>
      <c r="D116" t="s">
        <v>11550</v>
      </c>
      <c r="E116" t="s">
        <v>11530</v>
      </c>
      <c r="F116" t="s">
        <v>11540</v>
      </c>
      <c r="G116" t="s">
        <v>61</v>
      </c>
      <c r="H116" t="s">
        <v>2</v>
      </c>
      <c r="I116" t="s">
        <v>11541</v>
      </c>
      <c r="J116">
        <v>2014</v>
      </c>
      <c r="K116">
        <v>1269.25</v>
      </c>
      <c r="L116">
        <v>36</v>
      </c>
      <c r="M116">
        <v>1</v>
      </c>
      <c r="N116">
        <f t="shared" si="8"/>
        <v>0</v>
      </c>
      <c r="O116">
        <f t="shared" si="9"/>
        <v>0</v>
      </c>
      <c r="P116" t="s">
        <v>12693</v>
      </c>
    </row>
    <row r="117" spans="2:16" x14ac:dyDescent="0.25">
      <c r="B117" t="s">
        <v>120</v>
      </c>
      <c r="C117" s="119" t="s">
        <v>60</v>
      </c>
      <c r="D117" t="s">
        <v>11542</v>
      </c>
      <c r="E117" t="s">
        <v>11530</v>
      </c>
      <c r="F117" t="s">
        <v>11540</v>
      </c>
      <c r="G117" t="s">
        <v>61</v>
      </c>
      <c r="H117" t="s">
        <v>2</v>
      </c>
      <c r="I117" t="s">
        <v>11541</v>
      </c>
      <c r="J117">
        <v>2014</v>
      </c>
      <c r="K117">
        <v>2091.29</v>
      </c>
      <c r="L117">
        <v>34</v>
      </c>
      <c r="M117">
        <v>1</v>
      </c>
      <c r="N117">
        <f t="shared" si="8"/>
        <v>0</v>
      </c>
      <c r="O117">
        <f t="shared" si="9"/>
        <v>0</v>
      </c>
      <c r="P117" t="s">
        <v>12693</v>
      </c>
    </row>
    <row r="118" spans="2:16" x14ac:dyDescent="0.25">
      <c r="B118" t="s">
        <v>121</v>
      </c>
      <c r="C118" s="119" t="s">
        <v>60</v>
      </c>
      <c r="D118" t="s">
        <v>11550</v>
      </c>
      <c r="E118" t="s">
        <v>11530</v>
      </c>
      <c r="F118" t="s">
        <v>11540</v>
      </c>
      <c r="G118" t="s">
        <v>61</v>
      </c>
      <c r="H118" t="s">
        <v>2</v>
      </c>
      <c r="I118" t="s">
        <v>11541</v>
      </c>
      <c r="J118">
        <v>2014</v>
      </c>
      <c r="K118">
        <v>2137.46</v>
      </c>
      <c r="L118">
        <v>85</v>
      </c>
      <c r="M118">
        <v>1</v>
      </c>
      <c r="N118">
        <f t="shared" si="8"/>
        <v>0</v>
      </c>
      <c r="O118">
        <f t="shared" si="9"/>
        <v>0</v>
      </c>
      <c r="P118" t="s">
        <v>12693</v>
      </c>
    </row>
    <row r="119" spans="2:16" x14ac:dyDescent="0.25">
      <c r="B119" t="s">
        <v>122</v>
      </c>
      <c r="C119" s="119" t="s">
        <v>60</v>
      </c>
      <c r="D119" t="s">
        <v>11537</v>
      </c>
      <c r="E119" t="s">
        <v>11530</v>
      </c>
      <c r="F119" t="s">
        <v>11540</v>
      </c>
      <c r="G119" t="s">
        <v>61</v>
      </c>
      <c r="H119" t="s">
        <v>2</v>
      </c>
      <c r="I119" t="s">
        <v>11541</v>
      </c>
      <c r="J119">
        <v>2014</v>
      </c>
      <c r="K119">
        <v>1062.68</v>
      </c>
      <c r="L119">
        <v>46</v>
      </c>
      <c r="M119">
        <v>1</v>
      </c>
      <c r="N119">
        <f t="shared" si="8"/>
        <v>0</v>
      </c>
      <c r="O119">
        <f t="shared" si="9"/>
        <v>0</v>
      </c>
      <c r="P119" t="s">
        <v>12693</v>
      </c>
    </row>
    <row r="120" spans="2:16" x14ac:dyDescent="0.25">
      <c r="B120" t="s">
        <v>123</v>
      </c>
      <c r="C120" s="119" t="s">
        <v>60</v>
      </c>
      <c r="D120" t="s">
        <v>11537</v>
      </c>
      <c r="E120" t="s">
        <v>11530</v>
      </c>
      <c r="F120" t="s">
        <v>11540</v>
      </c>
      <c r="G120" t="s">
        <v>61</v>
      </c>
      <c r="H120" t="s">
        <v>2</v>
      </c>
      <c r="I120" t="s">
        <v>11541</v>
      </c>
      <c r="J120">
        <v>2014</v>
      </c>
      <c r="K120">
        <v>1092.08</v>
      </c>
      <c r="L120">
        <v>82</v>
      </c>
      <c r="M120">
        <v>1</v>
      </c>
      <c r="N120">
        <f t="shared" si="8"/>
        <v>0</v>
      </c>
      <c r="O120">
        <f t="shared" si="9"/>
        <v>0</v>
      </c>
      <c r="P120" t="s">
        <v>12693</v>
      </c>
    </row>
    <row r="121" spans="2:16" x14ac:dyDescent="0.25">
      <c r="B121" t="s">
        <v>124</v>
      </c>
      <c r="C121" s="119" t="s">
        <v>60</v>
      </c>
      <c r="D121" t="s">
        <v>11537</v>
      </c>
      <c r="E121" t="s">
        <v>11530</v>
      </c>
      <c r="F121" t="s">
        <v>11540</v>
      </c>
      <c r="G121" t="s">
        <v>61</v>
      </c>
      <c r="H121" t="s">
        <v>2</v>
      </c>
      <c r="I121" t="s">
        <v>11541</v>
      </c>
      <c r="J121">
        <v>2014</v>
      </c>
      <c r="K121">
        <v>3007.74</v>
      </c>
      <c r="L121">
        <v>72</v>
      </c>
      <c r="M121">
        <v>1</v>
      </c>
      <c r="N121">
        <f t="shared" si="8"/>
        <v>0</v>
      </c>
      <c r="O121">
        <f t="shared" si="9"/>
        <v>0</v>
      </c>
      <c r="P121" t="s">
        <v>12691</v>
      </c>
    </row>
    <row r="122" spans="2:16" x14ac:dyDescent="0.25">
      <c r="B122" t="s">
        <v>125</v>
      </c>
      <c r="C122" s="119" t="s">
        <v>60</v>
      </c>
      <c r="D122" t="s">
        <v>11550</v>
      </c>
      <c r="E122" t="s">
        <v>11530</v>
      </c>
      <c r="F122" t="s">
        <v>11540</v>
      </c>
      <c r="G122" t="s">
        <v>61</v>
      </c>
      <c r="H122" t="s">
        <v>2</v>
      </c>
      <c r="I122" t="s">
        <v>11541</v>
      </c>
      <c r="J122">
        <v>2014</v>
      </c>
      <c r="K122">
        <v>2271.4899999999998</v>
      </c>
      <c r="L122">
        <v>112</v>
      </c>
      <c r="M122">
        <v>1</v>
      </c>
      <c r="N122">
        <f t="shared" si="8"/>
        <v>0</v>
      </c>
      <c r="O122">
        <f t="shared" si="9"/>
        <v>0</v>
      </c>
      <c r="P122" t="s">
        <v>12693</v>
      </c>
    </row>
    <row r="123" spans="2:16" x14ac:dyDescent="0.25">
      <c r="B123" t="s">
        <v>126</v>
      </c>
      <c r="C123" s="119" t="s">
        <v>60</v>
      </c>
      <c r="D123" t="s">
        <v>11542</v>
      </c>
      <c r="E123" t="s">
        <v>11530</v>
      </c>
      <c r="F123" t="s">
        <v>11540</v>
      </c>
      <c r="G123" t="s">
        <v>61</v>
      </c>
      <c r="H123" t="s">
        <v>2</v>
      </c>
      <c r="I123" t="s">
        <v>11533</v>
      </c>
      <c r="J123">
        <v>2014</v>
      </c>
      <c r="K123">
        <v>2088.42</v>
      </c>
      <c r="L123">
        <v>207</v>
      </c>
      <c r="M123">
        <v>1</v>
      </c>
      <c r="N123">
        <f t="shared" si="8"/>
        <v>0</v>
      </c>
      <c r="O123">
        <f t="shared" si="9"/>
        <v>0</v>
      </c>
      <c r="P123" t="s">
        <v>12693</v>
      </c>
    </row>
    <row r="124" spans="2:16" x14ac:dyDescent="0.25">
      <c r="B124" t="s">
        <v>127</v>
      </c>
      <c r="C124" s="119" t="s">
        <v>60</v>
      </c>
      <c r="D124" t="s">
        <v>11542</v>
      </c>
      <c r="E124" t="s">
        <v>11530</v>
      </c>
      <c r="F124" t="s">
        <v>11540</v>
      </c>
      <c r="G124" t="s">
        <v>61</v>
      </c>
      <c r="H124" t="s">
        <v>2</v>
      </c>
      <c r="I124" t="s">
        <v>11533</v>
      </c>
      <c r="J124">
        <v>2014</v>
      </c>
      <c r="K124">
        <v>2999.68</v>
      </c>
      <c r="L124">
        <v>257</v>
      </c>
      <c r="M124">
        <v>1</v>
      </c>
      <c r="N124">
        <f t="shared" si="8"/>
        <v>0</v>
      </c>
      <c r="O124">
        <f t="shared" si="9"/>
        <v>0</v>
      </c>
      <c r="P124" t="s">
        <v>12693</v>
      </c>
    </row>
    <row r="125" spans="2:16" x14ac:dyDescent="0.25">
      <c r="B125" t="s">
        <v>128</v>
      </c>
      <c r="C125" s="119" t="s">
        <v>60</v>
      </c>
      <c r="D125" t="s">
        <v>11537</v>
      </c>
      <c r="E125" t="s">
        <v>11530</v>
      </c>
      <c r="F125" t="s">
        <v>11540</v>
      </c>
      <c r="G125" t="s">
        <v>61</v>
      </c>
      <c r="H125" t="s">
        <v>2</v>
      </c>
      <c r="I125" t="s">
        <v>11541</v>
      </c>
      <c r="J125">
        <v>2014</v>
      </c>
      <c r="K125">
        <v>2665.29</v>
      </c>
      <c r="L125">
        <v>75</v>
      </c>
      <c r="M125">
        <v>1</v>
      </c>
      <c r="N125">
        <f t="shared" si="8"/>
        <v>0</v>
      </c>
      <c r="O125">
        <f t="shared" si="9"/>
        <v>0</v>
      </c>
      <c r="P125" t="s">
        <v>12693</v>
      </c>
    </row>
    <row r="126" spans="2:16" x14ac:dyDescent="0.25">
      <c r="B126" t="s">
        <v>129</v>
      </c>
      <c r="C126" s="119" t="s">
        <v>60</v>
      </c>
      <c r="D126" t="s">
        <v>11537</v>
      </c>
      <c r="E126" t="s">
        <v>11530</v>
      </c>
      <c r="F126" t="s">
        <v>11540</v>
      </c>
      <c r="G126" t="s">
        <v>61</v>
      </c>
      <c r="H126" t="s">
        <v>2</v>
      </c>
      <c r="I126" t="s">
        <v>11541</v>
      </c>
      <c r="J126">
        <v>2014</v>
      </c>
      <c r="K126">
        <v>2669.35</v>
      </c>
      <c r="L126">
        <v>107</v>
      </c>
      <c r="M126">
        <v>1</v>
      </c>
      <c r="N126">
        <f t="shared" si="8"/>
        <v>0</v>
      </c>
      <c r="O126">
        <f t="shared" si="9"/>
        <v>0</v>
      </c>
      <c r="P126" t="s">
        <v>12693</v>
      </c>
    </row>
    <row r="127" spans="2:16" x14ac:dyDescent="0.25">
      <c r="B127" t="s">
        <v>130</v>
      </c>
      <c r="C127" s="119" t="s">
        <v>60</v>
      </c>
      <c r="D127" t="s">
        <v>11537</v>
      </c>
      <c r="E127" t="s">
        <v>11530</v>
      </c>
      <c r="F127" t="s">
        <v>11540</v>
      </c>
      <c r="G127" t="s">
        <v>61</v>
      </c>
      <c r="H127" t="s">
        <v>2</v>
      </c>
      <c r="I127" t="s">
        <v>11541</v>
      </c>
      <c r="J127">
        <v>2014</v>
      </c>
      <c r="K127">
        <v>2273.6999999999998</v>
      </c>
      <c r="L127">
        <v>49</v>
      </c>
      <c r="M127">
        <v>1</v>
      </c>
      <c r="N127">
        <f t="shared" si="8"/>
        <v>0</v>
      </c>
      <c r="O127">
        <f t="shared" si="9"/>
        <v>0</v>
      </c>
      <c r="P127" t="s">
        <v>12693</v>
      </c>
    </row>
    <row r="128" spans="2:16" x14ac:dyDescent="0.25">
      <c r="B128" t="s">
        <v>131</v>
      </c>
      <c r="C128" s="119" t="s">
        <v>60</v>
      </c>
      <c r="D128" t="s">
        <v>11537</v>
      </c>
      <c r="E128" t="s">
        <v>11530</v>
      </c>
      <c r="F128" t="s">
        <v>11540</v>
      </c>
      <c r="G128" t="s">
        <v>61</v>
      </c>
      <c r="H128" t="s">
        <v>2</v>
      </c>
      <c r="I128" t="s">
        <v>11541</v>
      </c>
      <c r="J128">
        <v>2014</v>
      </c>
      <c r="K128">
        <v>9368.15</v>
      </c>
      <c r="L128">
        <v>91</v>
      </c>
      <c r="M128">
        <v>1</v>
      </c>
      <c r="N128">
        <f t="shared" si="8"/>
        <v>0</v>
      </c>
      <c r="O128">
        <f t="shared" si="9"/>
        <v>0</v>
      </c>
      <c r="P128" t="s">
        <v>12693</v>
      </c>
    </row>
    <row r="129" spans="2:16" x14ac:dyDescent="0.25">
      <c r="B129" t="s">
        <v>132</v>
      </c>
      <c r="C129" s="119" t="s">
        <v>60</v>
      </c>
      <c r="D129" t="s">
        <v>11537</v>
      </c>
      <c r="E129" t="s">
        <v>11530</v>
      </c>
      <c r="F129" t="s">
        <v>11540</v>
      </c>
      <c r="G129" t="s">
        <v>61</v>
      </c>
      <c r="H129" t="s">
        <v>2</v>
      </c>
      <c r="I129" t="s">
        <v>11533</v>
      </c>
      <c r="J129">
        <v>2014</v>
      </c>
      <c r="K129">
        <v>2062.81</v>
      </c>
      <c r="L129">
        <v>202</v>
      </c>
      <c r="M129">
        <v>1</v>
      </c>
      <c r="N129">
        <f t="shared" si="8"/>
        <v>0</v>
      </c>
      <c r="O129">
        <f t="shared" si="9"/>
        <v>0</v>
      </c>
      <c r="P129" t="s">
        <v>12693</v>
      </c>
    </row>
    <row r="130" spans="2:16" x14ac:dyDescent="0.25">
      <c r="B130" t="s">
        <v>133</v>
      </c>
      <c r="C130" s="119" t="s">
        <v>60</v>
      </c>
      <c r="D130" t="s">
        <v>11537</v>
      </c>
      <c r="E130" t="s">
        <v>11530</v>
      </c>
      <c r="F130" t="s">
        <v>11540</v>
      </c>
      <c r="G130" t="s">
        <v>61</v>
      </c>
      <c r="H130" t="s">
        <v>2</v>
      </c>
      <c r="I130" t="s">
        <v>11541</v>
      </c>
      <c r="J130">
        <v>2014</v>
      </c>
      <c r="K130">
        <v>2665.73</v>
      </c>
      <c r="L130">
        <v>73</v>
      </c>
      <c r="M130">
        <v>1</v>
      </c>
      <c r="N130">
        <f t="shared" si="8"/>
        <v>0</v>
      </c>
      <c r="O130">
        <f t="shared" si="9"/>
        <v>0</v>
      </c>
      <c r="P130" t="s">
        <v>12693</v>
      </c>
    </row>
    <row r="131" spans="2:16" x14ac:dyDescent="0.25">
      <c r="B131" t="s">
        <v>134</v>
      </c>
      <c r="C131" s="119" t="s">
        <v>60</v>
      </c>
      <c r="D131" t="s">
        <v>11537</v>
      </c>
      <c r="E131" t="s">
        <v>11530</v>
      </c>
      <c r="F131" t="s">
        <v>11540</v>
      </c>
      <c r="G131" t="s">
        <v>61</v>
      </c>
      <c r="H131" t="s">
        <v>2</v>
      </c>
      <c r="I131" t="s">
        <v>11533</v>
      </c>
      <c r="J131">
        <v>2014</v>
      </c>
      <c r="K131">
        <v>3128.46</v>
      </c>
      <c r="L131">
        <v>282</v>
      </c>
      <c r="M131">
        <v>1</v>
      </c>
      <c r="N131">
        <f t="shared" si="8"/>
        <v>0</v>
      </c>
      <c r="O131">
        <f t="shared" si="9"/>
        <v>0</v>
      </c>
      <c r="P131" t="s">
        <v>12693</v>
      </c>
    </row>
    <row r="132" spans="2:16" x14ac:dyDescent="0.25">
      <c r="B132" t="s">
        <v>135</v>
      </c>
      <c r="C132" s="119" t="s">
        <v>60</v>
      </c>
      <c r="D132" t="s">
        <v>11537</v>
      </c>
      <c r="E132" t="s">
        <v>11530</v>
      </c>
      <c r="F132" t="s">
        <v>11540</v>
      </c>
      <c r="G132" t="s">
        <v>61</v>
      </c>
      <c r="H132" t="s">
        <v>2</v>
      </c>
      <c r="I132" t="s">
        <v>11541</v>
      </c>
      <c r="J132">
        <v>2014</v>
      </c>
      <c r="K132">
        <v>1064.24</v>
      </c>
      <c r="L132">
        <v>58</v>
      </c>
      <c r="M132">
        <v>1</v>
      </c>
      <c r="N132">
        <f t="shared" si="8"/>
        <v>0</v>
      </c>
      <c r="O132">
        <f t="shared" si="9"/>
        <v>0</v>
      </c>
      <c r="P132" t="s">
        <v>12693</v>
      </c>
    </row>
    <row r="133" spans="2:16" x14ac:dyDescent="0.25">
      <c r="B133" t="s">
        <v>136</v>
      </c>
      <c r="C133" s="119" t="s">
        <v>60</v>
      </c>
      <c r="D133" t="s">
        <v>11537</v>
      </c>
      <c r="E133" t="s">
        <v>11530</v>
      </c>
      <c r="F133" t="s">
        <v>11540</v>
      </c>
      <c r="G133" t="s">
        <v>61</v>
      </c>
      <c r="H133" t="s">
        <v>2</v>
      </c>
      <c r="I133" t="s">
        <v>11541</v>
      </c>
      <c r="J133">
        <v>2014</v>
      </c>
      <c r="K133">
        <v>1062.5999999999999</v>
      </c>
      <c r="L133">
        <v>45</v>
      </c>
      <c r="M133">
        <v>1</v>
      </c>
      <c r="N133">
        <f t="shared" si="8"/>
        <v>0</v>
      </c>
      <c r="O133">
        <f t="shared" si="9"/>
        <v>0</v>
      </c>
      <c r="P133" t="s">
        <v>12693</v>
      </c>
    </row>
    <row r="134" spans="2:16" x14ac:dyDescent="0.25">
      <c r="B134" t="s">
        <v>137</v>
      </c>
      <c r="C134" s="119" t="s">
        <v>60</v>
      </c>
      <c r="D134" t="s">
        <v>11537</v>
      </c>
      <c r="E134" t="s">
        <v>11530</v>
      </c>
      <c r="F134" t="s">
        <v>11540</v>
      </c>
      <c r="G134" t="s">
        <v>61</v>
      </c>
      <c r="H134" t="s">
        <v>2</v>
      </c>
      <c r="I134" t="s">
        <v>11541</v>
      </c>
      <c r="J134">
        <v>2014</v>
      </c>
      <c r="K134">
        <v>1635.64</v>
      </c>
      <c r="L134">
        <v>73</v>
      </c>
      <c r="M134">
        <v>1</v>
      </c>
      <c r="N134">
        <f t="shared" si="8"/>
        <v>0</v>
      </c>
      <c r="O134">
        <f t="shared" si="9"/>
        <v>0</v>
      </c>
      <c r="P134" t="s">
        <v>12693</v>
      </c>
    </row>
    <row r="135" spans="2:16" x14ac:dyDescent="0.25">
      <c r="B135" t="s">
        <v>138</v>
      </c>
      <c r="C135" s="119" t="s">
        <v>60</v>
      </c>
      <c r="D135" t="s">
        <v>11537</v>
      </c>
      <c r="E135" t="s">
        <v>11530</v>
      </c>
      <c r="F135" t="s">
        <v>11540</v>
      </c>
      <c r="G135" t="s">
        <v>61</v>
      </c>
      <c r="H135" t="s">
        <v>2</v>
      </c>
      <c r="I135" t="s">
        <v>11541</v>
      </c>
      <c r="J135">
        <v>2014</v>
      </c>
      <c r="K135">
        <v>2876.07</v>
      </c>
      <c r="L135">
        <v>92</v>
      </c>
      <c r="M135">
        <v>1</v>
      </c>
      <c r="N135">
        <f t="shared" si="8"/>
        <v>0</v>
      </c>
      <c r="O135">
        <f t="shared" si="9"/>
        <v>0</v>
      </c>
      <c r="P135" t="s">
        <v>12693</v>
      </c>
    </row>
    <row r="136" spans="2:16" x14ac:dyDescent="0.25">
      <c r="B136" t="s">
        <v>139</v>
      </c>
      <c r="C136" s="119" t="s">
        <v>60</v>
      </c>
      <c r="D136" t="s">
        <v>11537</v>
      </c>
      <c r="E136" t="s">
        <v>11530</v>
      </c>
      <c r="F136" t="s">
        <v>11540</v>
      </c>
      <c r="G136" t="s">
        <v>61</v>
      </c>
      <c r="H136" t="s">
        <v>2</v>
      </c>
      <c r="I136" t="s">
        <v>11541</v>
      </c>
      <c r="J136">
        <v>2014</v>
      </c>
      <c r="K136">
        <v>2300.5</v>
      </c>
      <c r="L136">
        <v>42</v>
      </c>
      <c r="M136">
        <v>1</v>
      </c>
      <c r="N136">
        <f t="shared" si="8"/>
        <v>0</v>
      </c>
      <c r="O136">
        <f t="shared" si="9"/>
        <v>0</v>
      </c>
      <c r="P136" t="s">
        <v>12693</v>
      </c>
    </row>
    <row r="137" spans="2:16" x14ac:dyDescent="0.25">
      <c r="B137" t="s">
        <v>140</v>
      </c>
      <c r="C137" s="119" t="s">
        <v>60</v>
      </c>
      <c r="D137" t="s">
        <v>11537</v>
      </c>
      <c r="E137" t="s">
        <v>11530</v>
      </c>
      <c r="F137" t="s">
        <v>11540</v>
      </c>
      <c r="G137" t="s">
        <v>61</v>
      </c>
      <c r="H137" t="s">
        <v>2</v>
      </c>
      <c r="I137" t="s">
        <v>11533</v>
      </c>
      <c r="J137">
        <v>2014</v>
      </c>
      <c r="K137">
        <v>1671.32</v>
      </c>
      <c r="L137">
        <v>158</v>
      </c>
      <c r="M137">
        <v>1</v>
      </c>
      <c r="N137">
        <f t="shared" si="8"/>
        <v>0</v>
      </c>
      <c r="O137">
        <f t="shared" si="9"/>
        <v>0</v>
      </c>
      <c r="P137" t="s">
        <v>12693</v>
      </c>
    </row>
    <row r="138" spans="2:16" x14ac:dyDescent="0.25">
      <c r="B138" t="s">
        <v>141</v>
      </c>
      <c r="C138" s="119" t="s">
        <v>60</v>
      </c>
      <c r="D138" t="s">
        <v>11537</v>
      </c>
      <c r="E138" t="s">
        <v>11530</v>
      </c>
      <c r="F138" t="s">
        <v>11540</v>
      </c>
      <c r="G138" t="s">
        <v>61</v>
      </c>
      <c r="H138" t="s">
        <v>2</v>
      </c>
      <c r="I138" t="s">
        <v>11541</v>
      </c>
      <c r="J138">
        <v>2014</v>
      </c>
      <c r="K138">
        <v>952.43</v>
      </c>
      <c r="L138">
        <v>31</v>
      </c>
      <c r="M138">
        <v>1</v>
      </c>
      <c r="N138">
        <f t="shared" si="8"/>
        <v>0</v>
      </c>
      <c r="O138">
        <f t="shared" si="9"/>
        <v>0</v>
      </c>
      <c r="P138" t="s">
        <v>12693</v>
      </c>
    </row>
    <row r="139" spans="2:16" x14ac:dyDescent="0.25">
      <c r="B139" t="s">
        <v>142</v>
      </c>
      <c r="C139" s="119" t="s">
        <v>60</v>
      </c>
      <c r="D139" t="s">
        <v>11546</v>
      </c>
      <c r="E139" t="s">
        <v>11530</v>
      </c>
      <c r="F139" t="s">
        <v>11540</v>
      </c>
      <c r="G139" t="s">
        <v>61</v>
      </c>
      <c r="H139" t="s">
        <v>2</v>
      </c>
      <c r="I139" t="s">
        <v>11541</v>
      </c>
      <c r="J139">
        <v>2014</v>
      </c>
      <c r="K139">
        <v>1061.71</v>
      </c>
      <c r="L139">
        <v>38</v>
      </c>
      <c r="M139">
        <v>1</v>
      </c>
      <c r="N139">
        <f t="shared" ref="N139:N202" si="10">IF(K139&lt;100,1,0)</f>
        <v>0</v>
      </c>
      <c r="O139">
        <f t="shared" si="9"/>
        <v>0</v>
      </c>
      <c r="P139" t="s">
        <v>12693</v>
      </c>
    </row>
    <row r="140" spans="2:16" x14ac:dyDescent="0.25">
      <c r="B140" t="s">
        <v>143</v>
      </c>
      <c r="C140" s="119" t="s">
        <v>60</v>
      </c>
      <c r="D140" t="s">
        <v>11537</v>
      </c>
      <c r="E140" t="s">
        <v>11530</v>
      </c>
      <c r="F140" t="s">
        <v>11540</v>
      </c>
      <c r="G140" t="s">
        <v>61</v>
      </c>
      <c r="H140" t="s">
        <v>2</v>
      </c>
      <c r="I140" t="s">
        <v>11541</v>
      </c>
      <c r="J140">
        <v>2014</v>
      </c>
      <c r="K140">
        <v>1165.02</v>
      </c>
      <c r="L140">
        <v>33</v>
      </c>
      <c r="M140">
        <v>1</v>
      </c>
      <c r="N140">
        <f t="shared" si="10"/>
        <v>0</v>
      </c>
      <c r="O140">
        <f t="shared" si="9"/>
        <v>0</v>
      </c>
      <c r="P140" t="s">
        <v>12693</v>
      </c>
    </row>
    <row r="141" spans="2:16" x14ac:dyDescent="0.25">
      <c r="B141" t="s">
        <v>144</v>
      </c>
      <c r="C141" s="119" t="s">
        <v>60</v>
      </c>
      <c r="D141" t="s">
        <v>11537</v>
      </c>
      <c r="E141" t="s">
        <v>11530</v>
      </c>
      <c r="F141" t="s">
        <v>11540</v>
      </c>
      <c r="G141" t="s">
        <v>61</v>
      </c>
      <c r="H141" t="s">
        <v>2</v>
      </c>
      <c r="I141" t="s">
        <v>11541</v>
      </c>
      <c r="J141">
        <v>2014</v>
      </c>
      <c r="K141">
        <v>1449.15</v>
      </c>
      <c r="L141">
        <v>36</v>
      </c>
      <c r="M141">
        <v>1</v>
      </c>
      <c r="N141">
        <f t="shared" si="10"/>
        <v>0</v>
      </c>
      <c r="O141">
        <f t="shared" si="9"/>
        <v>0</v>
      </c>
      <c r="P141" t="s">
        <v>12693</v>
      </c>
    </row>
    <row r="142" spans="2:16" x14ac:dyDescent="0.25">
      <c r="B142" t="s">
        <v>145</v>
      </c>
      <c r="C142" s="119" t="s">
        <v>60</v>
      </c>
      <c r="D142" t="s">
        <v>11546</v>
      </c>
      <c r="E142" t="s">
        <v>11530</v>
      </c>
      <c r="F142" t="s">
        <v>11540</v>
      </c>
      <c r="G142" t="s">
        <v>61</v>
      </c>
      <c r="H142" t="s">
        <v>2</v>
      </c>
      <c r="I142" t="s">
        <v>11541</v>
      </c>
      <c r="J142">
        <v>2014</v>
      </c>
      <c r="K142">
        <v>2871.03</v>
      </c>
      <c r="L142">
        <v>58</v>
      </c>
      <c r="M142">
        <v>1</v>
      </c>
      <c r="N142">
        <f t="shared" si="10"/>
        <v>0</v>
      </c>
      <c r="O142">
        <f t="shared" si="9"/>
        <v>0</v>
      </c>
      <c r="P142" t="s">
        <v>12693</v>
      </c>
    </row>
    <row r="143" spans="2:16" x14ac:dyDescent="0.25">
      <c r="B143" t="s">
        <v>146</v>
      </c>
      <c r="C143" s="119" t="s">
        <v>60</v>
      </c>
      <c r="D143" t="s">
        <v>11537</v>
      </c>
      <c r="E143" t="s">
        <v>11530</v>
      </c>
      <c r="F143" t="s">
        <v>11540</v>
      </c>
      <c r="G143" t="s">
        <v>61</v>
      </c>
      <c r="H143" t="s">
        <v>2</v>
      </c>
      <c r="I143" t="s">
        <v>11541</v>
      </c>
      <c r="J143">
        <v>2014</v>
      </c>
      <c r="K143">
        <v>1270.07</v>
      </c>
      <c r="L143">
        <v>39</v>
      </c>
      <c r="M143">
        <v>1</v>
      </c>
      <c r="N143">
        <f t="shared" si="10"/>
        <v>0</v>
      </c>
      <c r="O143">
        <f t="shared" si="9"/>
        <v>0</v>
      </c>
      <c r="P143" t="s">
        <v>12693</v>
      </c>
    </row>
    <row r="144" spans="2:16" x14ac:dyDescent="0.25">
      <c r="B144" t="s">
        <v>147</v>
      </c>
      <c r="C144" s="119" t="s">
        <v>60</v>
      </c>
      <c r="D144" t="s">
        <v>11537</v>
      </c>
      <c r="E144" t="s">
        <v>11530</v>
      </c>
      <c r="F144" t="s">
        <v>11540</v>
      </c>
      <c r="G144" t="s">
        <v>61</v>
      </c>
      <c r="H144" t="s">
        <v>2</v>
      </c>
      <c r="I144" t="s">
        <v>11533</v>
      </c>
      <c r="J144">
        <v>2014</v>
      </c>
      <c r="K144">
        <v>2370.0100000000002</v>
      </c>
      <c r="L144">
        <v>335</v>
      </c>
      <c r="M144">
        <v>1</v>
      </c>
      <c r="N144">
        <f t="shared" si="10"/>
        <v>0</v>
      </c>
      <c r="O144">
        <f t="shared" si="9"/>
        <v>0</v>
      </c>
      <c r="P144" t="s">
        <v>12693</v>
      </c>
    </row>
    <row r="145" spans="2:16" x14ac:dyDescent="0.25">
      <c r="B145" t="s">
        <v>148</v>
      </c>
      <c r="C145" s="119" t="s">
        <v>60</v>
      </c>
      <c r="D145" t="s">
        <v>11546</v>
      </c>
      <c r="E145" t="s">
        <v>11530</v>
      </c>
      <c r="F145" t="s">
        <v>11540</v>
      </c>
      <c r="G145" t="s">
        <v>61</v>
      </c>
      <c r="H145" t="s">
        <v>2</v>
      </c>
      <c r="I145" t="s">
        <v>11541</v>
      </c>
      <c r="J145">
        <v>2014</v>
      </c>
      <c r="K145">
        <v>2091.64</v>
      </c>
      <c r="L145">
        <v>39</v>
      </c>
      <c r="M145">
        <v>1</v>
      </c>
      <c r="N145">
        <f t="shared" si="10"/>
        <v>0</v>
      </c>
      <c r="O145">
        <f t="shared" si="9"/>
        <v>0</v>
      </c>
      <c r="P145" t="s">
        <v>12693</v>
      </c>
    </row>
    <row r="146" spans="2:16" x14ac:dyDescent="0.25">
      <c r="B146" t="s">
        <v>149</v>
      </c>
      <c r="C146" s="119" t="s">
        <v>60</v>
      </c>
      <c r="D146" t="s">
        <v>11550</v>
      </c>
      <c r="E146" t="s">
        <v>11530</v>
      </c>
      <c r="F146" t="s">
        <v>11540</v>
      </c>
      <c r="G146" t="s">
        <v>61</v>
      </c>
      <c r="H146" t="s">
        <v>2</v>
      </c>
      <c r="I146" t="s">
        <v>11541</v>
      </c>
      <c r="J146">
        <v>2014</v>
      </c>
      <c r="K146">
        <v>1065.26</v>
      </c>
      <c r="L146">
        <v>66</v>
      </c>
      <c r="M146">
        <v>1</v>
      </c>
      <c r="N146">
        <f t="shared" si="10"/>
        <v>0</v>
      </c>
      <c r="O146">
        <f t="shared" si="9"/>
        <v>0</v>
      </c>
      <c r="P146" t="s">
        <v>12693</v>
      </c>
    </row>
    <row r="147" spans="2:16" x14ac:dyDescent="0.25">
      <c r="B147" t="s">
        <v>150</v>
      </c>
      <c r="C147" s="119" t="s">
        <v>60</v>
      </c>
      <c r="D147" t="s">
        <v>11537</v>
      </c>
      <c r="E147" t="s">
        <v>11530</v>
      </c>
      <c r="F147" t="s">
        <v>11540</v>
      </c>
      <c r="G147" t="s">
        <v>61</v>
      </c>
      <c r="H147" t="s">
        <v>2</v>
      </c>
      <c r="I147" t="s">
        <v>11541</v>
      </c>
      <c r="J147">
        <v>2014</v>
      </c>
      <c r="K147">
        <v>1636.29</v>
      </c>
      <c r="L147">
        <v>78</v>
      </c>
      <c r="M147">
        <v>1</v>
      </c>
      <c r="N147">
        <f t="shared" si="10"/>
        <v>0</v>
      </c>
      <c r="O147">
        <f t="shared" si="9"/>
        <v>0</v>
      </c>
      <c r="P147" t="s">
        <v>12693</v>
      </c>
    </row>
    <row r="148" spans="2:16" x14ac:dyDescent="0.25">
      <c r="B148" t="s">
        <v>151</v>
      </c>
      <c r="C148" s="119" t="s">
        <v>60</v>
      </c>
      <c r="D148" t="s">
        <v>11537</v>
      </c>
      <c r="E148" t="s">
        <v>11530</v>
      </c>
      <c r="F148" t="s">
        <v>11540</v>
      </c>
      <c r="G148" t="s">
        <v>61</v>
      </c>
      <c r="H148" t="s">
        <v>2</v>
      </c>
      <c r="I148" t="s">
        <v>11541</v>
      </c>
      <c r="J148">
        <v>2014</v>
      </c>
      <c r="K148">
        <v>1131.99</v>
      </c>
      <c r="L148">
        <v>90</v>
      </c>
      <c r="M148">
        <v>1</v>
      </c>
      <c r="N148">
        <f t="shared" si="10"/>
        <v>0</v>
      </c>
      <c r="O148">
        <f t="shared" si="9"/>
        <v>0</v>
      </c>
      <c r="P148" t="s">
        <v>12693</v>
      </c>
    </row>
    <row r="149" spans="2:16" x14ac:dyDescent="0.25">
      <c r="B149" t="s">
        <v>152</v>
      </c>
      <c r="C149" s="119" t="s">
        <v>60</v>
      </c>
      <c r="D149" t="s">
        <v>11537</v>
      </c>
      <c r="E149" t="s">
        <v>11530</v>
      </c>
      <c r="F149" t="s">
        <v>11540</v>
      </c>
      <c r="G149" t="s">
        <v>61</v>
      </c>
      <c r="H149" t="s">
        <v>2</v>
      </c>
      <c r="I149" t="s">
        <v>11541</v>
      </c>
      <c r="J149">
        <v>2014</v>
      </c>
      <c r="K149">
        <v>2671.16</v>
      </c>
      <c r="L149">
        <v>116</v>
      </c>
      <c r="M149">
        <v>1</v>
      </c>
      <c r="N149">
        <f t="shared" si="10"/>
        <v>0</v>
      </c>
      <c r="O149">
        <f t="shared" si="9"/>
        <v>0</v>
      </c>
      <c r="P149" t="s">
        <v>12693</v>
      </c>
    </row>
    <row r="150" spans="2:16" x14ac:dyDescent="0.25">
      <c r="B150" t="s">
        <v>153</v>
      </c>
      <c r="C150" s="119" t="s">
        <v>60</v>
      </c>
      <c r="D150" t="s">
        <v>11542</v>
      </c>
      <c r="E150" t="s">
        <v>11530</v>
      </c>
      <c r="F150" t="s">
        <v>11540</v>
      </c>
      <c r="G150" t="s">
        <v>61</v>
      </c>
      <c r="H150" t="s">
        <v>2</v>
      </c>
      <c r="I150" t="s">
        <v>11541</v>
      </c>
      <c r="J150">
        <v>2014</v>
      </c>
      <c r="K150">
        <v>1274.3699999999999</v>
      </c>
      <c r="L150">
        <v>73</v>
      </c>
      <c r="M150">
        <v>1</v>
      </c>
      <c r="N150">
        <f t="shared" si="10"/>
        <v>0</v>
      </c>
      <c r="O150">
        <f t="shared" si="9"/>
        <v>0</v>
      </c>
      <c r="P150" t="s">
        <v>12693</v>
      </c>
    </row>
    <row r="151" spans="2:16" x14ac:dyDescent="0.25">
      <c r="B151" t="s">
        <v>154</v>
      </c>
      <c r="C151" s="119" t="s">
        <v>60</v>
      </c>
      <c r="D151" t="s">
        <v>11537</v>
      </c>
      <c r="E151" t="s">
        <v>11530</v>
      </c>
      <c r="F151" t="s">
        <v>11540</v>
      </c>
      <c r="G151" t="s">
        <v>61</v>
      </c>
      <c r="H151" t="s">
        <v>2</v>
      </c>
      <c r="I151" t="s">
        <v>11541</v>
      </c>
      <c r="J151">
        <v>2014</v>
      </c>
      <c r="K151">
        <v>2339.8000000000002</v>
      </c>
      <c r="L151">
        <v>68</v>
      </c>
      <c r="M151">
        <v>1</v>
      </c>
      <c r="N151">
        <f t="shared" si="10"/>
        <v>0</v>
      </c>
      <c r="O151">
        <f t="shared" si="9"/>
        <v>0</v>
      </c>
      <c r="P151" t="s">
        <v>12693</v>
      </c>
    </row>
    <row r="152" spans="2:16" x14ac:dyDescent="0.25">
      <c r="B152" t="s">
        <v>155</v>
      </c>
      <c r="C152" s="119" t="s">
        <v>60</v>
      </c>
      <c r="D152" t="s">
        <v>11537</v>
      </c>
      <c r="E152" t="s">
        <v>11530</v>
      </c>
      <c r="F152" t="s">
        <v>11540</v>
      </c>
      <c r="G152" t="s">
        <v>61</v>
      </c>
      <c r="H152" t="s">
        <v>2</v>
      </c>
      <c r="I152" t="s">
        <v>11541</v>
      </c>
      <c r="J152">
        <v>2014</v>
      </c>
      <c r="K152">
        <v>1304.92</v>
      </c>
      <c r="L152">
        <v>83</v>
      </c>
      <c r="M152">
        <v>1</v>
      </c>
      <c r="N152">
        <f t="shared" si="10"/>
        <v>0</v>
      </c>
      <c r="O152">
        <f t="shared" si="9"/>
        <v>0</v>
      </c>
      <c r="P152" t="s">
        <v>12691</v>
      </c>
    </row>
    <row r="153" spans="2:16" x14ac:dyDescent="0.25">
      <c r="B153" t="s">
        <v>156</v>
      </c>
      <c r="C153" s="119" t="s">
        <v>60</v>
      </c>
      <c r="D153" t="s">
        <v>11537</v>
      </c>
      <c r="E153" t="s">
        <v>11530</v>
      </c>
      <c r="F153" t="s">
        <v>11540</v>
      </c>
      <c r="G153" t="s">
        <v>61</v>
      </c>
      <c r="H153" t="s">
        <v>2</v>
      </c>
      <c r="I153" t="s">
        <v>11541</v>
      </c>
      <c r="J153">
        <v>2014</v>
      </c>
      <c r="K153">
        <v>2639.87</v>
      </c>
      <c r="L153">
        <v>83</v>
      </c>
      <c r="M153">
        <v>1</v>
      </c>
      <c r="N153">
        <f t="shared" si="10"/>
        <v>0</v>
      </c>
      <c r="O153">
        <f t="shared" si="9"/>
        <v>0</v>
      </c>
      <c r="P153" t="s">
        <v>12693</v>
      </c>
    </row>
    <row r="154" spans="2:16" x14ac:dyDescent="0.25">
      <c r="B154" t="s">
        <v>157</v>
      </c>
      <c r="C154" s="119" t="s">
        <v>60</v>
      </c>
      <c r="D154" t="s">
        <v>11537</v>
      </c>
      <c r="E154" t="s">
        <v>11530</v>
      </c>
      <c r="F154" t="s">
        <v>11540</v>
      </c>
      <c r="G154" t="s">
        <v>61</v>
      </c>
      <c r="H154" t="s">
        <v>2</v>
      </c>
      <c r="I154" t="s">
        <v>11541</v>
      </c>
      <c r="J154">
        <v>2014</v>
      </c>
      <c r="K154">
        <v>1271.08</v>
      </c>
      <c r="L154">
        <v>47</v>
      </c>
      <c r="M154">
        <v>1</v>
      </c>
      <c r="N154">
        <f t="shared" si="10"/>
        <v>0</v>
      </c>
      <c r="O154">
        <f t="shared" si="9"/>
        <v>0</v>
      </c>
      <c r="P154" t="s">
        <v>12693</v>
      </c>
    </row>
    <row r="155" spans="2:16" x14ac:dyDescent="0.25">
      <c r="B155" t="s">
        <v>158</v>
      </c>
      <c r="C155" s="119" t="s">
        <v>60</v>
      </c>
      <c r="D155" t="s">
        <v>11537</v>
      </c>
      <c r="E155" t="s">
        <v>11530</v>
      </c>
      <c r="F155" t="s">
        <v>11540</v>
      </c>
      <c r="G155" t="s">
        <v>61</v>
      </c>
      <c r="H155" t="s">
        <v>2</v>
      </c>
      <c r="I155" t="s">
        <v>11541</v>
      </c>
      <c r="J155">
        <v>2014</v>
      </c>
      <c r="K155">
        <v>3162.93</v>
      </c>
      <c r="L155">
        <v>58</v>
      </c>
      <c r="M155">
        <v>1</v>
      </c>
      <c r="N155">
        <f t="shared" si="10"/>
        <v>0</v>
      </c>
      <c r="O155">
        <f t="shared" si="9"/>
        <v>0</v>
      </c>
      <c r="P155" t="s">
        <v>12693</v>
      </c>
    </row>
    <row r="156" spans="2:16" x14ac:dyDescent="0.25">
      <c r="B156" t="s">
        <v>159</v>
      </c>
      <c r="C156" s="119" t="s">
        <v>60</v>
      </c>
      <c r="D156" t="s">
        <v>11537</v>
      </c>
      <c r="E156" t="s">
        <v>11530</v>
      </c>
      <c r="F156" t="s">
        <v>11540</v>
      </c>
      <c r="G156" t="s">
        <v>61</v>
      </c>
      <c r="H156" t="s">
        <v>2</v>
      </c>
      <c r="I156" t="s">
        <v>11541</v>
      </c>
      <c r="J156">
        <v>2014</v>
      </c>
      <c r="K156">
        <v>1271.8900000000001</v>
      </c>
      <c r="L156">
        <v>54</v>
      </c>
      <c r="M156">
        <v>1</v>
      </c>
      <c r="N156">
        <f t="shared" si="10"/>
        <v>0</v>
      </c>
      <c r="O156">
        <f t="shared" si="9"/>
        <v>0</v>
      </c>
      <c r="P156" t="s">
        <v>12694</v>
      </c>
    </row>
    <row r="157" spans="2:16" x14ac:dyDescent="0.25">
      <c r="B157" t="s">
        <v>160</v>
      </c>
      <c r="C157" s="119" t="s">
        <v>60</v>
      </c>
      <c r="D157" t="s">
        <v>11537</v>
      </c>
      <c r="E157" t="s">
        <v>11530</v>
      </c>
      <c r="F157" t="s">
        <v>11540</v>
      </c>
      <c r="G157" t="s">
        <v>61</v>
      </c>
      <c r="H157" t="s">
        <v>2</v>
      </c>
      <c r="I157" t="s">
        <v>11541</v>
      </c>
      <c r="J157">
        <v>2014</v>
      </c>
      <c r="K157">
        <v>2094.71</v>
      </c>
      <c r="L157">
        <v>59</v>
      </c>
      <c r="M157">
        <v>1</v>
      </c>
      <c r="N157">
        <f t="shared" si="10"/>
        <v>0</v>
      </c>
      <c r="O157">
        <f t="shared" si="9"/>
        <v>0</v>
      </c>
      <c r="P157" t="s">
        <v>12693</v>
      </c>
    </row>
    <row r="158" spans="2:16" x14ac:dyDescent="0.25">
      <c r="B158" t="s">
        <v>161</v>
      </c>
      <c r="C158" s="119" t="s">
        <v>60</v>
      </c>
      <c r="D158" t="s">
        <v>11537</v>
      </c>
      <c r="E158" t="s">
        <v>11530</v>
      </c>
      <c r="F158" t="s">
        <v>11540</v>
      </c>
      <c r="G158" t="s">
        <v>61</v>
      </c>
      <c r="H158" t="s">
        <v>2</v>
      </c>
      <c r="I158" t="s">
        <v>11541</v>
      </c>
      <c r="J158">
        <v>2014</v>
      </c>
      <c r="K158">
        <v>1635.66</v>
      </c>
      <c r="L158">
        <v>73</v>
      </c>
      <c r="M158">
        <v>1</v>
      </c>
      <c r="N158">
        <f t="shared" si="10"/>
        <v>0</v>
      </c>
      <c r="O158">
        <f t="shared" si="9"/>
        <v>0</v>
      </c>
      <c r="P158" t="s">
        <v>12693</v>
      </c>
    </row>
    <row r="159" spans="2:16" x14ac:dyDescent="0.25">
      <c r="B159" t="s">
        <v>162</v>
      </c>
      <c r="C159" s="119" t="s">
        <v>60</v>
      </c>
      <c r="D159" t="s">
        <v>11542</v>
      </c>
      <c r="E159" t="s">
        <v>11530</v>
      </c>
      <c r="F159" t="s">
        <v>11540</v>
      </c>
      <c r="G159" t="s">
        <v>61</v>
      </c>
      <c r="H159" t="s">
        <v>2</v>
      </c>
      <c r="I159" t="s">
        <v>11533</v>
      </c>
      <c r="J159">
        <v>2014</v>
      </c>
      <c r="K159">
        <v>1940.98</v>
      </c>
      <c r="L159">
        <v>178</v>
      </c>
      <c r="M159">
        <v>1</v>
      </c>
      <c r="N159">
        <f t="shared" si="10"/>
        <v>0</v>
      </c>
      <c r="O159">
        <f t="shared" si="9"/>
        <v>0</v>
      </c>
      <c r="P159" t="s">
        <v>12693</v>
      </c>
    </row>
    <row r="160" spans="2:16" x14ac:dyDescent="0.25">
      <c r="B160" t="s">
        <v>163</v>
      </c>
      <c r="C160" s="119" t="s">
        <v>60</v>
      </c>
      <c r="D160" t="s">
        <v>11537</v>
      </c>
      <c r="E160" t="s">
        <v>11530</v>
      </c>
      <c r="F160" t="s">
        <v>11540</v>
      </c>
      <c r="G160" t="s">
        <v>61</v>
      </c>
      <c r="H160" t="s">
        <v>2</v>
      </c>
      <c r="I160" t="s">
        <v>11533</v>
      </c>
      <c r="J160">
        <v>2014</v>
      </c>
      <c r="K160">
        <v>2643.54</v>
      </c>
      <c r="L160">
        <v>60</v>
      </c>
      <c r="M160">
        <v>1</v>
      </c>
      <c r="N160">
        <f t="shared" si="10"/>
        <v>0</v>
      </c>
      <c r="O160">
        <f t="shared" si="9"/>
        <v>0</v>
      </c>
      <c r="P160" t="s">
        <v>12693</v>
      </c>
    </row>
    <row r="161" spans="2:16" x14ac:dyDescent="0.25">
      <c r="B161" t="s">
        <v>164</v>
      </c>
      <c r="C161" s="119" t="s">
        <v>60</v>
      </c>
      <c r="D161" t="s">
        <v>11537</v>
      </c>
      <c r="E161" t="s">
        <v>11530</v>
      </c>
      <c r="F161" t="s">
        <v>11540</v>
      </c>
      <c r="G161" t="s">
        <v>61</v>
      </c>
      <c r="H161" t="s">
        <v>2</v>
      </c>
      <c r="I161" t="s">
        <v>11541</v>
      </c>
      <c r="J161">
        <v>2014</v>
      </c>
      <c r="K161">
        <v>1388.79</v>
      </c>
      <c r="L161">
        <v>79</v>
      </c>
      <c r="M161">
        <v>1</v>
      </c>
      <c r="N161">
        <f t="shared" si="10"/>
        <v>0</v>
      </c>
      <c r="O161">
        <f t="shared" ref="O161:O205" si="11">IF(OR(L161="",L161&lt;=0),1,0)</f>
        <v>0</v>
      </c>
      <c r="P161" t="s">
        <v>12693</v>
      </c>
    </row>
    <row r="162" spans="2:16" x14ac:dyDescent="0.25">
      <c r="B162" t="s">
        <v>165</v>
      </c>
      <c r="C162" s="119" t="s">
        <v>60</v>
      </c>
      <c r="D162" t="s">
        <v>11537</v>
      </c>
      <c r="E162" t="s">
        <v>11530</v>
      </c>
      <c r="F162" t="s">
        <v>11540</v>
      </c>
      <c r="G162" t="s">
        <v>61</v>
      </c>
      <c r="H162" t="s">
        <v>2</v>
      </c>
      <c r="I162" t="s">
        <v>11541</v>
      </c>
      <c r="J162">
        <v>2014</v>
      </c>
      <c r="K162">
        <v>2156.5300000000002</v>
      </c>
      <c r="L162">
        <v>89</v>
      </c>
      <c r="M162">
        <v>1</v>
      </c>
      <c r="N162">
        <f t="shared" si="10"/>
        <v>0</v>
      </c>
      <c r="O162">
        <f t="shared" si="11"/>
        <v>0</v>
      </c>
      <c r="P162" t="s">
        <v>12693</v>
      </c>
    </row>
    <row r="163" spans="2:16" x14ac:dyDescent="0.25">
      <c r="B163" t="s">
        <v>166</v>
      </c>
      <c r="C163" s="119" t="s">
        <v>60</v>
      </c>
      <c r="D163" t="s">
        <v>11539</v>
      </c>
      <c r="E163" t="s">
        <v>11530</v>
      </c>
      <c r="F163" t="s">
        <v>11540</v>
      </c>
      <c r="G163" t="s">
        <v>61</v>
      </c>
      <c r="H163" t="s">
        <v>2</v>
      </c>
      <c r="I163" t="s">
        <v>11541</v>
      </c>
      <c r="J163">
        <v>2014</v>
      </c>
      <c r="K163">
        <v>1065.3900000000001</v>
      </c>
      <c r="L163">
        <v>67</v>
      </c>
      <c r="M163">
        <v>1</v>
      </c>
      <c r="N163">
        <f t="shared" si="10"/>
        <v>0</v>
      </c>
      <c r="O163">
        <f t="shared" si="11"/>
        <v>0</v>
      </c>
      <c r="P163" t="s">
        <v>12693</v>
      </c>
    </row>
    <row r="164" spans="2:16" x14ac:dyDescent="0.25">
      <c r="B164" t="s">
        <v>167</v>
      </c>
      <c r="C164" s="119" t="s">
        <v>60</v>
      </c>
      <c r="D164" t="s">
        <v>11537</v>
      </c>
      <c r="E164" t="s">
        <v>11530</v>
      </c>
      <c r="F164" t="s">
        <v>11540</v>
      </c>
      <c r="G164" t="s">
        <v>61</v>
      </c>
      <c r="H164" t="s">
        <v>2</v>
      </c>
      <c r="I164" t="s">
        <v>11541</v>
      </c>
      <c r="J164">
        <v>2014</v>
      </c>
      <c r="K164">
        <v>1844.29</v>
      </c>
      <c r="L164">
        <v>82</v>
      </c>
      <c r="M164">
        <v>1</v>
      </c>
      <c r="N164">
        <f t="shared" si="10"/>
        <v>0</v>
      </c>
      <c r="O164">
        <f t="shared" si="11"/>
        <v>0</v>
      </c>
      <c r="P164" t="s">
        <v>12693</v>
      </c>
    </row>
    <row r="165" spans="2:16" x14ac:dyDescent="0.25">
      <c r="B165" t="s">
        <v>168</v>
      </c>
      <c r="C165" s="119" t="s">
        <v>60</v>
      </c>
      <c r="D165" t="s">
        <v>11537</v>
      </c>
      <c r="E165" t="s">
        <v>11530</v>
      </c>
      <c r="F165" t="s">
        <v>11540</v>
      </c>
      <c r="G165" t="s">
        <v>61</v>
      </c>
      <c r="H165" t="s">
        <v>2</v>
      </c>
      <c r="I165" t="s">
        <v>11541</v>
      </c>
      <c r="J165">
        <v>2014</v>
      </c>
      <c r="K165">
        <v>1610.31</v>
      </c>
      <c r="L165">
        <v>90</v>
      </c>
      <c r="M165">
        <v>1</v>
      </c>
      <c r="N165">
        <f t="shared" si="10"/>
        <v>0</v>
      </c>
      <c r="O165">
        <f t="shared" si="11"/>
        <v>0</v>
      </c>
      <c r="P165" t="s">
        <v>12693</v>
      </c>
    </row>
    <row r="166" spans="2:16" x14ac:dyDescent="0.25">
      <c r="B166" t="s">
        <v>169</v>
      </c>
      <c r="C166" s="119" t="s">
        <v>60</v>
      </c>
      <c r="D166" t="s">
        <v>11537</v>
      </c>
      <c r="E166" t="s">
        <v>11530</v>
      </c>
      <c r="F166" t="s">
        <v>11540</v>
      </c>
      <c r="G166" t="s">
        <v>61</v>
      </c>
      <c r="H166" t="s">
        <v>2</v>
      </c>
      <c r="I166" t="s">
        <v>11533</v>
      </c>
      <c r="J166">
        <v>2014</v>
      </c>
      <c r="K166">
        <v>2852.81</v>
      </c>
      <c r="L166">
        <v>356</v>
      </c>
      <c r="M166">
        <v>1</v>
      </c>
      <c r="N166">
        <f t="shared" si="10"/>
        <v>0</v>
      </c>
      <c r="O166">
        <f t="shared" si="11"/>
        <v>0</v>
      </c>
      <c r="P166" t="s">
        <v>12693</v>
      </c>
    </row>
    <row r="167" spans="2:16" x14ac:dyDescent="0.25">
      <c r="B167" t="s">
        <v>170</v>
      </c>
      <c r="C167" s="119" t="s">
        <v>60</v>
      </c>
      <c r="D167" t="s">
        <v>11537</v>
      </c>
      <c r="E167" t="s">
        <v>11530</v>
      </c>
      <c r="F167" t="s">
        <v>11540</v>
      </c>
      <c r="G167" t="s">
        <v>61</v>
      </c>
      <c r="H167" t="s">
        <v>2</v>
      </c>
      <c r="I167" t="s">
        <v>11541</v>
      </c>
      <c r="J167">
        <v>2014</v>
      </c>
      <c r="K167">
        <v>2344.37</v>
      </c>
      <c r="L167">
        <v>85</v>
      </c>
      <c r="M167">
        <v>1</v>
      </c>
      <c r="N167">
        <f t="shared" si="10"/>
        <v>0</v>
      </c>
      <c r="O167">
        <f t="shared" si="11"/>
        <v>0</v>
      </c>
      <c r="P167" t="s">
        <v>12693</v>
      </c>
    </row>
    <row r="168" spans="2:16" x14ac:dyDescent="0.25">
      <c r="B168" t="s">
        <v>171</v>
      </c>
      <c r="C168" s="119" t="s">
        <v>60</v>
      </c>
      <c r="D168" t="s">
        <v>11537</v>
      </c>
      <c r="E168" t="s">
        <v>11530</v>
      </c>
      <c r="F168" t="s">
        <v>11540</v>
      </c>
      <c r="G168" t="s">
        <v>61</v>
      </c>
      <c r="H168" t="s">
        <v>2</v>
      </c>
      <c r="I168" t="s">
        <v>11541</v>
      </c>
      <c r="J168">
        <v>2014</v>
      </c>
      <c r="K168">
        <v>2040.98</v>
      </c>
      <c r="L168">
        <v>53</v>
      </c>
      <c r="M168">
        <v>1</v>
      </c>
      <c r="N168">
        <f t="shared" si="10"/>
        <v>0</v>
      </c>
      <c r="O168">
        <f t="shared" si="11"/>
        <v>0</v>
      </c>
      <c r="P168" t="s">
        <v>12693</v>
      </c>
    </row>
    <row r="169" spans="2:16" x14ac:dyDescent="0.25">
      <c r="B169" t="s">
        <v>172</v>
      </c>
      <c r="C169" s="119" t="s">
        <v>60</v>
      </c>
      <c r="D169" t="s">
        <v>11537</v>
      </c>
      <c r="E169" t="s">
        <v>11530</v>
      </c>
      <c r="F169" t="s">
        <v>11540</v>
      </c>
      <c r="G169" t="s">
        <v>61</v>
      </c>
      <c r="H169" t="s">
        <v>2</v>
      </c>
      <c r="I169" t="s">
        <v>11541</v>
      </c>
      <c r="J169">
        <v>2014</v>
      </c>
      <c r="K169">
        <v>2663.99</v>
      </c>
      <c r="L169">
        <v>60</v>
      </c>
      <c r="M169">
        <v>1</v>
      </c>
      <c r="N169">
        <f t="shared" si="10"/>
        <v>0</v>
      </c>
      <c r="O169">
        <f t="shared" si="11"/>
        <v>0</v>
      </c>
      <c r="P169" t="s">
        <v>12693</v>
      </c>
    </row>
    <row r="170" spans="2:16" x14ac:dyDescent="0.25">
      <c r="B170" t="s">
        <v>173</v>
      </c>
      <c r="C170" s="119" t="s">
        <v>60</v>
      </c>
      <c r="D170" t="s">
        <v>11537</v>
      </c>
      <c r="E170" t="s">
        <v>11530</v>
      </c>
      <c r="F170" t="s">
        <v>11540</v>
      </c>
      <c r="G170" t="s">
        <v>61</v>
      </c>
      <c r="H170" t="s">
        <v>2</v>
      </c>
      <c r="I170" t="s">
        <v>11541</v>
      </c>
      <c r="J170">
        <v>2014</v>
      </c>
      <c r="K170">
        <v>2095.52</v>
      </c>
      <c r="L170">
        <v>69</v>
      </c>
      <c r="M170">
        <v>1</v>
      </c>
      <c r="N170">
        <f t="shared" si="10"/>
        <v>0</v>
      </c>
      <c r="O170">
        <f t="shared" si="11"/>
        <v>0</v>
      </c>
      <c r="P170" t="s">
        <v>12693</v>
      </c>
    </row>
    <row r="171" spans="2:16" x14ac:dyDescent="0.25">
      <c r="B171" t="s">
        <v>174</v>
      </c>
      <c r="C171" s="119" t="s">
        <v>60</v>
      </c>
      <c r="D171" t="s">
        <v>11550</v>
      </c>
      <c r="E171" t="s">
        <v>11530</v>
      </c>
      <c r="F171" t="s">
        <v>11540</v>
      </c>
      <c r="G171" t="s">
        <v>61</v>
      </c>
      <c r="H171" t="s">
        <v>2</v>
      </c>
      <c r="I171" t="s">
        <v>11541</v>
      </c>
      <c r="J171">
        <v>2014</v>
      </c>
      <c r="K171">
        <v>2093.77</v>
      </c>
      <c r="L171">
        <v>52</v>
      </c>
      <c r="M171">
        <v>1</v>
      </c>
      <c r="N171">
        <f t="shared" si="10"/>
        <v>0</v>
      </c>
      <c r="O171">
        <f t="shared" si="11"/>
        <v>0</v>
      </c>
      <c r="P171" t="s">
        <v>12693</v>
      </c>
    </row>
    <row r="172" spans="2:16" x14ac:dyDescent="0.25">
      <c r="B172" t="s">
        <v>175</v>
      </c>
      <c r="C172" s="119" t="s">
        <v>60</v>
      </c>
      <c r="D172" t="s">
        <v>11537</v>
      </c>
      <c r="E172" t="s">
        <v>11530</v>
      </c>
      <c r="F172" t="s">
        <v>11540</v>
      </c>
      <c r="G172" t="s">
        <v>61</v>
      </c>
      <c r="H172" t="s">
        <v>2</v>
      </c>
      <c r="I172" t="s">
        <v>11541</v>
      </c>
      <c r="J172">
        <v>2014</v>
      </c>
      <c r="K172">
        <v>1632.65</v>
      </c>
      <c r="L172">
        <v>52</v>
      </c>
      <c r="M172">
        <v>1</v>
      </c>
      <c r="N172">
        <f t="shared" si="10"/>
        <v>0</v>
      </c>
      <c r="O172">
        <f t="shared" si="11"/>
        <v>0</v>
      </c>
      <c r="P172" t="s">
        <v>12693</v>
      </c>
    </row>
    <row r="173" spans="2:16" x14ac:dyDescent="0.25">
      <c r="B173" t="s">
        <v>176</v>
      </c>
      <c r="C173" s="119" t="s">
        <v>60</v>
      </c>
      <c r="D173" t="s">
        <v>11537</v>
      </c>
      <c r="E173" t="s">
        <v>11530</v>
      </c>
      <c r="F173" t="s">
        <v>11540</v>
      </c>
      <c r="G173" t="s">
        <v>61</v>
      </c>
      <c r="H173" t="s">
        <v>2</v>
      </c>
      <c r="I173" t="s">
        <v>11533</v>
      </c>
      <c r="J173">
        <v>2014</v>
      </c>
      <c r="K173">
        <v>2330.09</v>
      </c>
      <c r="L173">
        <v>126</v>
      </c>
      <c r="M173">
        <v>1</v>
      </c>
      <c r="N173">
        <f t="shared" si="10"/>
        <v>0</v>
      </c>
      <c r="O173">
        <f t="shared" si="11"/>
        <v>0</v>
      </c>
      <c r="P173" t="s">
        <v>12693</v>
      </c>
    </row>
    <row r="174" spans="2:16" x14ac:dyDescent="0.25">
      <c r="B174" t="s">
        <v>177</v>
      </c>
      <c r="C174" s="119" t="s">
        <v>60</v>
      </c>
      <c r="D174" t="s">
        <v>11537</v>
      </c>
      <c r="E174" t="s">
        <v>11530</v>
      </c>
      <c r="F174" t="s">
        <v>11540</v>
      </c>
      <c r="G174" t="s">
        <v>61</v>
      </c>
      <c r="H174" t="s">
        <v>2</v>
      </c>
      <c r="I174" t="s">
        <v>11541</v>
      </c>
      <c r="J174">
        <v>2014</v>
      </c>
      <c r="K174">
        <v>1064.68</v>
      </c>
      <c r="L174">
        <v>59</v>
      </c>
      <c r="M174">
        <v>1</v>
      </c>
      <c r="N174">
        <f t="shared" si="10"/>
        <v>0</v>
      </c>
      <c r="O174">
        <f t="shared" si="11"/>
        <v>0</v>
      </c>
      <c r="P174" t="s">
        <v>12693</v>
      </c>
    </row>
    <row r="175" spans="2:16" x14ac:dyDescent="0.25">
      <c r="B175" t="s">
        <v>178</v>
      </c>
      <c r="C175" s="119" t="s">
        <v>60</v>
      </c>
      <c r="D175" t="s">
        <v>11550</v>
      </c>
      <c r="E175" t="s">
        <v>11530</v>
      </c>
      <c r="F175" t="s">
        <v>11540</v>
      </c>
      <c r="G175" t="s">
        <v>61</v>
      </c>
      <c r="H175" t="s">
        <v>2</v>
      </c>
      <c r="I175" t="s">
        <v>11541</v>
      </c>
      <c r="J175">
        <v>2014</v>
      </c>
      <c r="K175">
        <v>2303.5300000000002</v>
      </c>
      <c r="L175">
        <v>70</v>
      </c>
      <c r="M175">
        <v>1</v>
      </c>
      <c r="N175">
        <f t="shared" si="10"/>
        <v>0</v>
      </c>
      <c r="O175">
        <f t="shared" si="11"/>
        <v>0</v>
      </c>
      <c r="P175" t="s">
        <v>12693</v>
      </c>
    </row>
    <row r="176" spans="2:16" x14ac:dyDescent="0.25">
      <c r="B176" t="s">
        <v>179</v>
      </c>
      <c r="C176" s="119" t="s">
        <v>60</v>
      </c>
      <c r="D176" t="s">
        <v>11537</v>
      </c>
      <c r="E176" t="s">
        <v>11530</v>
      </c>
      <c r="F176" t="s">
        <v>11540</v>
      </c>
      <c r="G176" t="s">
        <v>61</v>
      </c>
      <c r="H176" t="s">
        <v>2</v>
      </c>
      <c r="I176" t="s">
        <v>11541</v>
      </c>
      <c r="J176">
        <v>2014</v>
      </c>
      <c r="K176">
        <v>1168.23</v>
      </c>
      <c r="L176">
        <v>56</v>
      </c>
      <c r="M176">
        <v>1</v>
      </c>
      <c r="N176">
        <f t="shared" si="10"/>
        <v>0</v>
      </c>
      <c r="O176">
        <f t="shared" si="11"/>
        <v>0</v>
      </c>
      <c r="P176" t="s">
        <v>12693</v>
      </c>
    </row>
    <row r="177" spans="2:16" x14ac:dyDescent="0.25">
      <c r="B177" t="s">
        <v>180</v>
      </c>
      <c r="C177" s="119" t="s">
        <v>60</v>
      </c>
      <c r="D177" t="s">
        <v>11537</v>
      </c>
      <c r="E177" t="s">
        <v>11530</v>
      </c>
      <c r="F177" t="s">
        <v>11540</v>
      </c>
      <c r="G177" t="s">
        <v>61</v>
      </c>
      <c r="H177" t="s">
        <v>2</v>
      </c>
      <c r="I177" t="s">
        <v>11541</v>
      </c>
      <c r="J177">
        <v>2014</v>
      </c>
      <c r="K177">
        <v>2094.08</v>
      </c>
      <c r="L177">
        <v>54</v>
      </c>
      <c r="M177">
        <v>1</v>
      </c>
      <c r="N177">
        <f t="shared" si="10"/>
        <v>0</v>
      </c>
      <c r="O177">
        <f t="shared" si="11"/>
        <v>0</v>
      </c>
      <c r="P177" t="s">
        <v>12693</v>
      </c>
    </row>
    <row r="178" spans="2:16" x14ac:dyDescent="0.25">
      <c r="B178" t="s">
        <v>181</v>
      </c>
      <c r="C178" s="119" t="s">
        <v>60</v>
      </c>
      <c r="D178" t="s">
        <v>11537</v>
      </c>
      <c r="E178" t="s">
        <v>11530</v>
      </c>
      <c r="F178" t="s">
        <v>11540</v>
      </c>
      <c r="G178" t="s">
        <v>61</v>
      </c>
      <c r="H178" t="s">
        <v>2</v>
      </c>
      <c r="I178" t="s">
        <v>11541</v>
      </c>
      <c r="J178">
        <v>2014</v>
      </c>
      <c r="K178">
        <v>1064.68</v>
      </c>
      <c r="L178">
        <v>59</v>
      </c>
      <c r="M178">
        <v>1</v>
      </c>
      <c r="N178">
        <f t="shared" si="10"/>
        <v>0</v>
      </c>
      <c r="O178">
        <f t="shared" si="11"/>
        <v>0</v>
      </c>
      <c r="P178" t="s">
        <v>12693</v>
      </c>
    </row>
    <row r="179" spans="2:16" x14ac:dyDescent="0.25">
      <c r="B179" t="s">
        <v>182</v>
      </c>
      <c r="C179" s="119" t="s">
        <v>60</v>
      </c>
      <c r="D179" t="s">
        <v>11537</v>
      </c>
      <c r="E179" t="s">
        <v>11530</v>
      </c>
      <c r="F179" t="s">
        <v>11540</v>
      </c>
      <c r="G179" t="s">
        <v>61</v>
      </c>
      <c r="H179" t="s">
        <v>2</v>
      </c>
      <c r="I179" t="s">
        <v>11541</v>
      </c>
      <c r="J179">
        <v>2014</v>
      </c>
      <c r="K179">
        <v>2093.6999999999998</v>
      </c>
      <c r="L179">
        <v>51</v>
      </c>
      <c r="M179">
        <v>1</v>
      </c>
      <c r="N179">
        <f t="shared" si="10"/>
        <v>0</v>
      </c>
      <c r="O179">
        <f t="shared" si="11"/>
        <v>0</v>
      </c>
      <c r="P179" t="s">
        <v>12693</v>
      </c>
    </row>
    <row r="180" spans="2:16" x14ac:dyDescent="0.25">
      <c r="B180" t="s">
        <v>183</v>
      </c>
      <c r="C180" s="119" t="s">
        <v>60</v>
      </c>
      <c r="D180" t="s">
        <v>11550</v>
      </c>
      <c r="E180" t="s">
        <v>11530</v>
      </c>
      <c r="F180" t="s">
        <v>11540</v>
      </c>
      <c r="G180" t="s">
        <v>61</v>
      </c>
      <c r="H180" t="s">
        <v>2</v>
      </c>
      <c r="I180" t="s">
        <v>11541</v>
      </c>
      <c r="J180">
        <v>2014</v>
      </c>
      <c r="K180">
        <v>2095.9</v>
      </c>
      <c r="L180">
        <v>72</v>
      </c>
      <c r="M180">
        <v>1</v>
      </c>
      <c r="N180">
        <f t="shared" si="10"/>
        <v>0</v>
      </c>
      <c r="O180">
        <f t="shared" si="11"/>
        <v>0</v>
      </c>
      <c r="P180" t="s">
        <v>12693</v>
      </c>
    </row>
    <row r="181" spans="2:16" x14ac:dyDescent="0.25">
      <c r="B181" t="s">
        <v>184</v>
      </c>
      <c r="C181" s="119" t="s">
        <v>60</v>
      </c>
      <c r="D181" t="s">
        <v>11537</v>
      </c>
      <c r="E181" t="s">
        <v>11530</v>
      </c>
      <c r="F181" t="s">
        <v>11540</v>
      </c>
      <c r="G181" t="s">
        <v>61</v>
      </c>
      <c r="H181" t="s">
        <v>2</v>
      </c>
      <c r="I181" t="s">
        <v>11541</v>
      </c>
      <c r="J181">
        <v>2014</v>
      </c>
      <c r="K181">
        <v>1063.67</v>
      </c>
      <c r="L181">
        <v>53</v>
      </c>
      <c r="M181">
        <v>1</v>
      </c>
      <c r="N181">
        <f t="shared" si="10"/>
        <v>0</v>
      </c>
      <c r="O181">
        <f t="shared" si="11"/>
        <v>0</v>
      </c>
      <c r="P181" t="s">
        <v>12693</v>
      </c>
    </row>
    <row r="182" spans="2:16" x14ac:dyDescent="0.25">
      <c r="B182" t="s">
        <v>185</v>
      </c>
      <c r="C182" s="119" t="s">
        <v>60</v>
      </c>
      <c r="D182" t="s">
        <v>11537</v>
      </c>
      <c r="E182" t="s">
        <v>11530</v>
      </c>
      <c r="F182" t="s">
        <v>11540</v>
      </c>
      <c r="G182" t="s">
        <v>61</v>
      </c>
      <c r="H182" t="s">
        <v>2</v>
      </c>
      <c r="I182" t="s">
        <v>11541</v>
      </c>
      <c r="J182">
        <v>2014</v>
      </c>
      <c r="K182">
        <v>2095.36</v>
      </c>
      <c r="L182">
        <v>64</v>
      </c>
      <c r="M182">
        <v>1</v>
      </c>
      <c r="N182">
        <f t="shared" si="10"/>
        <v>0</v>
      </c>
      <c r="O182">
        <f t="shared" si="11"/>
        <v>0</v>
      </c>
      <c r="P182" t="s">
        <v>12693</v>
      </c>
    </row>
    <row r="183" spans="2:16" x14ac:dyDescent="0.25">
      <c r="B183" t="s">
        <v>186</v>
      </c>
      <c r="C183" s="119" t="s">
        <v>60</v>
      </c>
      <c r="D183" t="s">
        <v>11542</v>
      </c>
      <c r="E183" t="s">
        <v>11530</v>
      </c>
      <c r="F183" t="s">
        <v>11540</v>
      </c>
      <c r="G183" t="s">
        <v>61</v>
      </c>
      <c r="H183" t="s">
        <v>2</v>
      </c>
      <c r="I183" t="s">
        <v>11541</v>
      </c>
      <c r="J183">
        <v>2014</v>
      </c>
      <c r="K183">
        <v>1063.79</v>
      </c>
      <c r="L183">
        <v>52</v>
      </c>
      <c r="M183">
        <v>1</v>
      </c>
      <c r="N183">
        <f t="shared" si="10"/>
        <v>0</v>
      </c>
      <c r="O183">
        <f t="shared" si="11"/>
        <v>0</v>
      </c>
      <c r="P183" t="s">
        <v>12693</v>
      </c>
    </row>
    <row r="184" spans="2:16" x14ac:dyDescent="0.25">
      <c r="B184" t="s">
        <v>187</v>
      </c>
      <c r="C184" s="119" t="s">
        <v>60</v>
      </c>
      <c r="D184" t="s">
        <v>11537</v>
      </c>
      <c r="E184" t="s">
        <v>11530</v>
      </c>
      <c r="F184" t="s">
        <v>11540</v>
      </c>
      <c r="G184" t="s">
        <v>61</v>
      </c>
      <c r="H184" t="s">
        <v>2</v>
      </c>
      <c r="I184" t="s">
        <v>11541</v>
      </c>
      <c r="J184">
        <v>2014</v>
      </c>
      <c r="K184">
        <v>2091.0500000000002</v>
      </c>
      <c r="L184">
        <v>34</v>
      </c>
      <c r="M184">
        <v>1</v>
      </c>
      <c r="N184">
        <f t="shared" si="10"/>
        <v>0</v>
      </c>
      <c r="O184">
        <f t="shared" si="11"/>
        <v>0</v>
      </c>
      <c r="P184" t="s">
        <v>12693</v>
      </c>
    </row>
    <row r="185" spans="2:16" x14ac:dyDescent="0.25">
      <c r="B185" t="s">
        <v>188</v>
      </c>
      <c r="C185" s="119" t="s">
        <v>60</v>
      </c>
      <c r="D185" t="s">
        <v>11537</v>
      </c>
      <c r="E185" t="s">
        <v>11530</v>
      </c>
      <c r="F185" t="s">
        <v>11540</v>
      </c>
      <c r="G185" t="s">
        <v>61</v>
      </c>
      <c r="H185" t="s">
        <v>2</v>
      </c>
      <c r="I185" t="s">
        <v>11541</v>
      </c>
      <c r="J185">
        <v>2014</v>
      </c>
      <c r="K185">
        <v>2662.45</v>
      </c>
      <c r="L185">
        <v>52</v>
      </c>
      <c r="M185">
        <v>1</v>
      </c>
      <c r="N185">
        <f t="shared" si="10"/>
        <v>0</v>
      </c>
      <c r="O185">
        <f t="shared" si="11"/>
        <v>0</v>
      </c>
      <c r="P185" t="s">
        <v>12693</v>
      </c>
    </row>
    <row r="186" spans="2:16" x14ac:dyDescent="0.25">
      <c r="B186" t="s">
        <v>189</v>
      </c>
      <c r="C186" s="119" t="s">
        <v>60</v>
      </c>
      <c r="D186" t="s">
        <v>11550</v>
      </c>
      <c r="E186" t="s">
        <v>11530</v>
      </c>
      <c r="F186" t="s">
        <v>11540</v>
      </c>
      <c r="G186" t="s">
        <v>61</v>
      </c>
      <c r="H186" t="s">
        <v>2</v>
      </c>
      <c r="I186" t="s">
        <v>11541</v>
      </c>
      <c r="J186">
        <v>2014</v>
      </c>
      <c r="K186">
        <v>2092.58</v>
      </c>
      <c r="L186">
        <v>46</v>
      </c>
      <c r="M186">
        <v>1</v>
      </c>
      <c r="N186">
        <f t="shared" si="10"/>
        <v>0</v>
      </c>
      <c r="O186">
        <f t="shared" si="11"/>
        <v>0</v>
      </c>
      <c r="P186" t="s">
        <v>12693</v>
      </c>
    </row>
    <row r="187" spans="2:16" x14ac:dyDescent="0.25">
      <c r="B187" t="s">
        <v>190</v>
      </c>
      <c r="C187" s="119" t="s">
        <v>60</v>
      </c>
      <c r="D187" t="s">
        <v>11537</v>
      </c>
      <c r="E187" t="s">
        <v>11530</v>
      </c>
      <c r="F187" t="s">
        <v>11540</v>
      </c>
      <c r="G187" t="s">
        <v>61</v>
      </c>
      <c r="H187" t="s">
        <v>2</v>
      </c>
      <c r="I187" t="s">
        <v>11541</v>
      </c>
      <c r="J187">
        <v>2014</v>
      </c>
      <c r="K187">
        <v>2095.2399999999998</v>
      </c>
      <c r="L187">
        <v>70</v>
      </c>
      <c r="M187">
        <v>1</v>
      </c>
      <c r="N187">
        <f t="shared" si="10"/>
        <v>0</v>
      </c>
      <c r="O187">
        <f t="shared" si="11"/>
        <v>0</v>
      </c>
      <c r="P187" t="s">
        <v>12693</v>
      </c>
    </row>
    <row r="188" spans="2:16" x14ac:dyDescent="0.25">
      <c r="B188" t="s">
        <v>191</v>
      </c>
      <c r="C188" s="119" t="s">
        <v>60</v>
      </c>
      <c r="D188" t="s">
        <v>11537</v>
      </c>
      <c r="E188" t="s">
        <v>11530</v>
      </c>
      <c r="F188" t="s">
        <v>11540</v>
      </c>
      <c r="G188" t="s">
        <v>61</v>
      </c>
      <c r="H188" t="s">
        <v>2</v>
      </c>
      <c r="I188" t="s">
        <v>11541</v>
      </c>
      <c r="J188">
        <v>2014</v>
      </c>
      <c r="K188">
        <v>1638.86</v>
      </c>
      <c r="L188">
        <v>112</v>
      </c>
      <c r="M188">
        <v>1</v>
      </c>
      <c r="N188">
        <f t="shared" si="10"/>
        <v>0</v>
      </c>
      <c r="O188">
        <f t="shared" si="11"/>
        <v>0</v>
      </c>
      <c r="P188" t="s">
        <v>12691</v>
      </c>
    </row>
    <row r="189" spans="2:16" x14ac:dyDescent="0.25">
      <c r="B189" t="s">
        <v>192</v>
      </c>
      <c r="C189" s="119" t="s">
        <v>60</v>
      </c>
      <c r="D189" t="s">
        <v>11550</v>
      </c>
      <c r="E189" t="s">
        <v>11530</v>
      </c>
      <c r="F189" t="s">
        <v>11540</v>
      </c>
      <c r="G189" t="s">
        <v>61</v>
      </c>
      <c r="H189" t="s">
        <v>2</v>
      </c>
      <c r="I189" t="s">
        <v>11541</v>
      </c>
      <c r="J189">
        <v>2014</v>
      </c>
      <c r="K189">
        <v>2093.81</v>
      </c>
      <c r="L189">
        <v>57</v>
      </c>
      <c r="M189">
        <v>1</v>
      </c>
      <c r="N189">
        <f t="shared" si="10"/>
        <v>0</v>
      </c>
      <c r="O189">
        <f t="shared" si="11"/>
        <v>0</v>
      </c>
      <c r="P189" t="s">
        <v>12693</v>
      </c>
    </row>
    <row r="190" spans="2:16" x14ac:dyDescent="0.25">
      <c r="B190" t="s">
        <v>193</v>
      </c>
      <c r="C190" s="119" t="s">
        <v>60</v>
      </c>
      <c r="D190" t="s">
        <v>11546</v>
      </c>
      <c r="E190" t="s">
        <v>11530</v>
      </c>
      <c r="F190" t="s">
        <v>11540</v>
      </c>
      <c r="G190" t="s">
        <v>61</v>
      </c>
      <c r="H190" t="s">
        <v>2</v>
      </c>
      <c r="I190" t="s">
        <v>11541</v>
      </c>
      <c r="J190">
        <v>2014</v>
      </c>
      <c r="K190">
        <v>1819.74</v>
      </c>
      <c r="L190">
        <v>96</v>
      </c>
      <c r="M190">
        <v>1</v>
      </c>
      <c r="N190">
        <f t="shared" si="10"/>
        <v>0</v>
      </c>
      <c r="O190">
        <f t="shared" si="11"/>
        <v>0</v>
      </c>
      <c r="P190" t="s">
        <v>12693</v>
      </c>
    </row>
    <row r="191" spans="2:16" x14ac:dyDescent="0.25">
      <c r="B191" t="s">
        <v>194</v>
      </c>
      <c r="C191" s="119" t="s">
        <v>60</v>
      </c>
      <c r="D191" t="s">
        <v>11537</v>
      </c>
      <c r="E191" t="s">
        <v>11530</v>
      </c>
      <c r="F191" t="s">
        <v>11540</v>
      </c>
      <c r="G191" t="s">
        <v>61</v>
      </c>
      <c r="H191" t="s">
        <v>2</v>
      </c>
      <c r="I191" t="s">
        <v>11541</v>
      </c>
      <c r="J191">
        <v>2014</v>
      </c>
      <c r="K191">
        <v>4359.16</v>
      </c>
      <c r="L191">
        <v>168</v>
      </c>
      <c r="M191">
        <v>1</v>
      </c>
      <c r="N191">
        <f t="shared" si="10"/>
        <v>0</v>
      </c>
      <c r="O191">
        <f t="shared" si="11"/>
        <v>0</v>
      </c>
      <c r="P191" t="s">
        <v>12693</v>
      </c>
    </row>
    <row r="192" spans="2:16" x14ac:dyDescent="0.25">
      <c r="B192" t="s">
        <v>195</v>
      </c>
      <c r="C192" s="119" t="s">
        <v>60</v>
      </c>
      <c r="D192" t="s">
        <v>11537</v>
      </c>
      <c r="E192" t="s">
        <v>11530</v>
      </c>
      <c r="F192" t="s">
        <v>11540</v>
      </c>
      <c r="G192" t="s">
        <v>61</v>
      </c>
      <c r="H192" t="s">
        <v>2</v>
      </c>
      <c r="I192" t="s">
        <v>11541</v>
      </c>
      <c r="J192">
        <v>2014</v>
      </c>
      <c r="K192">
        <v>1065.6500000000001</v>
      </c>
      <c r="L192">
        <v>67</v>
      </c>
      <c r="M192">
        <v>1</v>
      </c>
      <c r="N192">
        <f t="shared" si="10"/>
        <v>0</v>
      </c>
      <c r="O192">
        <f t="shared" si="11"/>
        <v>0</v>
      </c>
      <c r="P192" t="s">
        <v>12693</v>
      </c>
    </row>
    <row r="193" spans="2:16" x14ac:dyDescent="0.25">
      <c r="B193" t="s">
        <v>196</v>
      </c>
      <c r="C193" s="119" t="s">
        <v>60</v>
      </c>
      <c r="D193" t="s">
        <v>11537</v>
      </c>
      <c r="E193" t="s">
        <v>11530</v>
      </c>
      <c r="F193" t="s">
        <v>11540</v>
      </c>
      <c r="G193" t="s">
        <v>61</v>
      </c>
      <c r="H193" t="s">
        <v>2</v>
      </c>
      <c r="I193" t="s">
        <v>11541</v>
      </c>
      <c r="J193">
        <v>2014</v>
      </c>
      <c r="K193">
        <v>2302.85</v>
      </c>
      <c r="L193">
        <v>61</v>
      </c>
      <c r="M193">
        <v>1</v>
      </c>
      <c r="N193">
        <f t="shared" si="10"/>
        <v>0</v>
      </c>
      <c r="O193">
        <f t="shared" si="11"/>
        <v>0</v>
      </c>
      <c r="P193" t="s">
        <v>12693</v>
      </c>
    </row>
    <row r="194" spans="2:16" x14ac:dyDescent="0.25">
      <c r="B194" t="s">
        <v>197</v>
      </c>
      <c r="C194" s="119" t="s">
        <v>60</v>
      </c>
      <c r="D194" t="s">
        <v>11537</v>
      </c>
      <c r="E194" t="s">
        <v>11530</v>
      </c>
      <c r="F194" t="s">
        <v>11540</v>
      </c>
      <c r="G194" t="s">
        <v>61</v>
      </c>
      <c r="H194" t="s">
        <v>2</v>
      </c>
      <c r="I194" t="s">
        <v>11541</v>
      </c>
      <c r="J194">
        <v>2014</v>
      </c>
      <c r="K194">
        <v>2817.74</v>
      </c>
      <c r="L194">
        <v>104</v>
      </c>
      <c r="M194">
        <v>1</v>
      </c>
      <c r="N194">
        <f t="shared" si="10"/>
        <v>0</v>
      </c>
      <c r="O194">
        <f t="shared" si="11"/>
        <v>0</v>
      </c>
      <c r="P194" t="s">
        <v>12693</v>
      </c>
    </row>
    <row r="195" spans="2:16" x14ac:dyDescent="0.25">
      <c r="B195" t="s">
        <v>198</v>
      </c>
      <c r="C195" s="119" t="s">
        <v>60</v>
      </c>
      <c r="D195" t="s">
        <v>11537</v>
      </c>
      <c r="E195" t="s">
        <v>11530</v>
      </c>
      <c r="F195" t="s">
        <v>11540</v>
      </c>
      <c r="G195" t="s">
        <v>61</v>
      </c>
      <c r="H195" t="s">
        <v>2</v>
      </c>
      <c r="I195" t="s">
        <v>11541</v>
      </c>
      <c r="J195">
        <v>2014</v>
      </c>
      <c r="K195">
        <v>4631.2</v>
      </c>
      <c r="L195">
        <v>51</v>
      </c>
      <c r="M195">
        <v>1</v>
      </c>
      <c r="N195">
        <f t="shared" si="10"/>
        <v>0</v>
      </c>
      <c r="O195">
        <f t="shared" si="11"/>
        <v>0</v>
      </c>
      <c r="P195" t="s">
        <v>12693</v>
      </c>
    </row>
    <row r="196" spans="2:16" x14ac:dyDescent="0.25">
      <c r="B196" t="s">
        <v>199</v>
      </c>
      <c r="C196" s="119" t="s">
        <v>60</v>
      </c>
      <c r="D196" t="s">
        <v>11537</v>
      </c>
      <c r="E196" t="s">
        <v>11530</v>
      </c>
      <c r="F196" t="s">
        <v>11540</v>
      </c>
      <c r="G196" t="s">
        <v>61</v>
      </c>
      <c r="H196" t="s">
        <v>2</v>
      </c>
      <c r="I196" t="s">
        <v>11541</v>
      </c>
      <c r="J196">
        <v>2014</v>
      </c>
      <c r="K196">
        <v>911.51</v>
      </c>
      <c r="M196">
        <v>1</v>
      </c>
      <c r="N196">
        <f t="shared" si="10"/>
        <v>0</v>
      </c>
      <c r="O196">
        <f t="shared" si="11"/>
        <v>1</v>
      </c>
      <c r="P196" t="s">
        <v>12693</v>
      </c>
    </row>
    <row r="197" spans="2:16" x14ac:dyDescent="0.25">
      <c r="B197" t="s">
        <v>200</v>
      </c>
      <c r="C197" s="119" t="s">
        <v>4</v>
      </c>
      <c r="D197" t="s">
        <v>11537</v>
      </c>
      <c r="E197" t="s">
        <v>11530</v>
      </c>
      <c r="F197" t="s">
        <v>11540</v>
      </c>
      <c r="G197" t="s">
        <v>61</v>
      </c>
      <c r="H197" t="s">
        <v>2</v>
      </c>
      <c r="I197" t="s">
        <v>11541</v>
      </c>
      <c r="J197">
        <v>2014</v>
      </c>
      <c r="K197">
        <v>1060.92</v>
      </c>
      <c r="L197">
        <v>35</v>
      </c>
      <c r="M197">
        <v>1</v>
      </c>
      <c r="N197">
        <f t="shared" si="10"/>
        <v>0</v>
      </c>
      <c r="O197">
        <f t="shared" si="11"/>
        <v>0</v>
      </c>
      <c r="P197" t="s">
        <v>12693</v>
      </c>
    </row>
    <row r="198" spans="2:16" x14ac:dyDescent="0.25">
      <c r="B198" t="s">
        <v>201</v>
      </c>
      <c r="C198" s="119" t="s">
        <v>4</v>
      </c>
      <c r="D198" t="s">
        <v>11537</v>
      </c>
      <c r="E198" t="s">
        <v>11530</v>
      </c>
      <c r="F198" t="s">
        <v>11540</v>
      </c>
      <c r="G198" t="s">
        <v>61</v>
      </c>
      <c r="H198" t="s">
        <v>2</v>
      </c>
      <c r="I198" t="s">
        <v>11541</v>
      </c>
      <c r="J198">
        <v>2014</v>
      </c>
      <c r="K198">
        <v>1636.33</v>
      </c>
      <c r="L198">
        <v>90</v>
      </c>
      <c r="M198">
        <v>1</v>
      </c>
      <c r="N198">
        <f t="shared" si="10"/>
        <v>0</v>
      </c>
      <c r="O198">
        <f t="shared" si="11"/>
        <v>0</v>
      </c>
      <c r="P198" t="s">
        <v>12693</v>
      </c>
    </row>
    <row r="199" spans="2:16" x14ac:dyDescent="0.25">
      <c r="B199" t="s">
        <v>202</v>
      </c>
      <c r="C199" s="119" t="s">
        <v>4</v>
      </c>
      <c r="D199" t="s">
        <v>11537</v>
      </c>
      <c r="E199" t="s">
        <v>11530</v>
      </c>
      <c r="F199" t="s">
        <v>11540</v>
      </c>
      <c r="G199" t="s">
        <v>61</v>
      </c>
      <c r="H199" t="s">
        <v>2</v>
      </c>
      <c r="I199" t="s">
        <v>11541</v>
      </c>
      <c r="J199">
        <v>2014</v>
      </c>
      <c r="K199">
        <v>2090.61</v>
      </c>
      <c r="L199">
        <v>34</v>
      </c>
      <c r="M199">
        <v>1</v>
      </c>
      <c r="N199">
        <f t="shared" si="10"/>
        <v>0</v>
      </c>
      <c r="O199">
        <f t="shared" si="11"/>
        <v>0</v>
      </c>
      <c r="P199" t="s">
        <v>12693</v>
      </c>
    </row>
    <row r="200" spans="2:16" x14ac:dyDescent="0.25">
      <c r="B200" t="s">
        <v>203</v>
      </c>
      <c r="C200" s="119" t="s">
        <v>4</v>
      </c>
      <c r="D200" t="s">
        <v>11546</v>
      </c>
      <c r="E200" t="s">
        <v>11530</v>
      </c>
      <c r="F200" t="s">
        <v>11540</v>
      </c>
      <c r="G200" t="s">
        <v>61</v>
      </c>
      <c r="H200" t="s">
        <v>2</v>
      </c>
      <c r="I200" t="s">
        <v>11541</v>
      </c>
      <c r="J200">
        <v>2014</v>
      </c>
      <c r="K200">
        <v>2096.89</v>
      </c>
      <c r="L200">
        <v>77</v>
      </c>
      <c r="M200">
        <v>1</v>
      </c>
      <c r="N200">
        <f t="shared" si="10"/>
        <v>0</v>
      </c>
      <c r="O200">
        <f t="shared" si="11"/>
        <v>0</v>
      </c>
      <c r="P200" t="s">
        <v>12693</v>
      </c>
    </row>
    <row r="201" spans="2:16" x14ac:dyDescent="0.25">
      <c r="B201" t="s">
        <v>204</v>
      </c>
      <c r="C201" s="119" t="s">
        <v>4</v>
      </c>
      <c r="D201" t="s">
        <v>11537</v>
      </c>
      <c r="E201" t="s">
        <v>11530</v>
      </c>
      <c r="F201" t="s">
        <v>11540</v>
      </c>
      <c r="G201" t="s">
        <v>61</v>
      </c>
      <c r="H201" t="s">
        <v>2</v>
      </c>
      <c r="I201" t="s">
        <v>11533</v>
      </c>
      <c r="J201">
        <v>2014</v>
      </c>
      <c r="K201">
        <v>1561.9</v>
      </c>
      <c r="L201">
        <v>52</v>
      </c>
      <c r="M201">
        <v>1</v>
      </c>
      <c r="N201">
        <f t="shared" si="10"/>
        <v>0</v>
      </c>
      <c r="O201">
        <f t="shared" si="11"/>
        <v>0</v>
      </c>
      <c r="P201" t="s">
        <v>12693</v>
      </c>
    </row>
    <row r="202" spans="2:16" x14ac:dyDescent="0.25">
      <c r="B202" t="s">
        <v>205</v>
      </c>
      <c r="C202" s="119" t="s">
        <v>4</v>
      </c>
      <c r="D202" t="s">
        <v>11550</v>
      </c>
      <c r="E202" t="s">
        <v>11530</v>
      </c>
      <c r="F202" t="s">
        <v>11540</v>
      </c>
      <c r="G202" t="s">
        <v>61</v>
      </c>
      <c r="H202" t="s">
        <v>2</v>
      </c>
      <c r="I202" t="s">
        <v>11541</v>
      </c>
      <c r="J202">
        <v>2014</v>
      </c>
      <c r="K202">
        <v>1740.22</v>
      </c>
      <c r="L202">
        <v>86</v>
      </c>
      <c r="M202">
        <v>1</v>
      </c>
      <c r="N202">
        <f t="shared" si="10"/>
        <v>0</v>
      </c>
      <c r="O202">
        <f t="shared" si="11"/>
        <v>0</v>
      </c>
      <c r="P202" t="s">
        <v>12693</v>
      </c>
    </row>
    <row r="203" spans="2:16" x14ac:dyDescent="0.25">
      <c r="B203" t="s">
        <v>206</v>
      </c>
      <c r="C203" s="119" t="s">
        <v>4</v>
      </c>
      <c r="D203" t="s">
        <v>11537</v>
      </c>
      <c r="E203" t="s">
        <v>11530</v>
      </c>
      <c r="F203" t="s">
        <v>11540</v>
      </c>
      <c r="G203" t="s">
        <v>61</v>
      </c>
      <c r="H203" t="s">
        <v>2</v>
      </c>
      <c r="I203" t="s">
        <v>11541</v>
      </c>
      <c r="J203">
        <v>2014</v>
      </c>
      <c r="K203">
        <v>2410.13</v>
      </c>
      <c r="L203">
        <v>91</v>
      </c>
      <c r="M203">
        <v>1</v>
      </c>
      <c r="N203">
        <f t="shared" ref="N203:N266" si="12">IF(K203&lt;100,1,0)</f>
        <v>0</v>
      </c>
      <c r="O203">
        <f t="shared" si="11"/>
        <v>0</v>
      </c>
      <c r="P203" t="s">
        <v>12693</v>
      </c>
    </row>
    <row r="204" spans="2:16" x14ac:dyDescent="0.25">
      <c r="B204" t="s">
        <v>207</v>
      </c>
      <c r="C204" s="119" t="s">
        <v>4</v>
      </c>
      <c r="D204" t="s">
        <v>11537</v>
      </c>
      <c r="E204" t="s">
        <v>11530</v>
      </c>
      <c r="F204" t="s">
        <v>11540</v>
      </c>
      <c r="G204" t="s">
        <v>61</v>
      </c>
      <c r="H204" t="s">
        <v>2</v>
      </c>
      <c r="I204" t="s">
        <v>11541</v>
      </c>
      <c r="J204">
        <v>2014</v>
      </c>
      <c r="K204">
        <v>1150.28</v>
      </c>
      <c r="L204">
        <v>36</v>
      </c>
      <c r="M204">
        <v>1</v>
      </c>
      <c r="N204">
        <f t="shared" si="12"/>
        <v>0</v>
      </c>
      <c r="O204">
        <f t="shared" si="11"/>
        <v>0</v>
      </c>
      <c r="P204" t="s">
        <v>12693</v>
      </c>
    </row>
    <row r="205" spans="2:16" x14ac:dyDescent="0.25">
      <c r="B205" t="s">
        <v>208</v>
      </c>
      <c r="C205" s="119" t="s">
        <v>4</v>
      </c>
      <c r="D205" t="s">
        <v>11537</v>
      </c>
      <c r="E205" t="s">
        <v>11530</v>
      </c>
      <c r="F205" t="s">
        <v>11540</v>
      </c>
      <c r="G205" t="s">
        <v>61</v>
      </c>
      <c r="H205" t="s">
        <v>2</v>
      </c>
      <c r="I205" t="s">
        <v>11541</v>
      </c>
      <c r="J205">
        <v>2014</v>
      </c>
      <c r="K205">
        <v>1418.97</v>
      </c>
      <c r="L205">
        <v>3</v>
      </c>
      <c r="M205">
        <v>1</v>
      </c>
      <c r="N205">
        <f t="shared" si="12"/>
        <v>0</v>
      </c>
      <c r="O205">
        <f t="shared" si="11"/>
        <v>0</v>
      </c>
      <c r="P205" t="s">
        <v>12693</v>
      </c>
    </row>
    <row r="206" spans="2:16" x14ac:dyDescent="0.25">
      <c r="B206" t="s">
        <v>210</v>
      </c>
      <c r="C206" s="119" t="s">
        <v>209</v>
      </c>
      <c r="D206" t="s">
        <v>11537</v>
      </c>
      <c r="E206" t="s">
        <v>11530</v>
      </c>
      <c r="F206" t="s">
        <v>11526</v>
      </c>
      <c r="G206" t="s">
        <v>5</v>
      </c>
      <c r="H206" t="s">
        <v>18</v>
      </c>
      <c r="I206" t="s">
        <v>11535</v>
      </c>
      <c r="J206">
        <v>2014</v>
      </c>
      <c r="K206">
        <v>508705.41</v>
      </c>
      <c r="L206">
        <v>9829.65</v>
      </c>
      <c r="M206">
        <v>1</v>
      </c>
      <c r="N206">
        <f t="shared" si="12"/>
        <v>0</v>
      </c>
      <c r="O206">
        <f t="shared" ref="O206:O207" si="13">IF(OR(L206="",L206&lt;=0),1,0)</f>
        <v>0</v>
      </c>
      <c r="P206" t="s">
        <v>11528</v>
      </c>
    </row>
    <row r="207" spans="2:16" x14ac:dyDescent="0.25">
      <c r="B207" t="s">
        <v>211</v>
      </c>
      <c r="C207" s="119" t="s">
        <v>209</v>
      </c>
      <c r="D207" t="s">
        <v>11561</v>
      </c>
      <c r="E207" t="s">
        <v>11530</v>
      </c>
      <c r="F207" t="s">
        <v>11526</v>
      </c>
      <c r="G207" t="s">
        <v>5</v>
      </c>
      <c r="H207" t="s">
        <v>18</v>
      </c>
      <c r="I207" t="s">
        <v>11551</v>
      </c>
      <c r="J207">
        <v>2014</v>
      </c>
      <c r="K207">
        <v>14294.89</v>
      </c>
      <c r="L207">
        <v>166</v>
      </c>
      <c r="M207">
        <v>1</v>
      </c>
      <c r="N207">
        <f t="shared" si="12"/>
        <v>0</v>
      </c>
      <c r="O207">
        <f t="shared" si="13"/>
        <v>0</v>
      </c>
      <c r="P207" t="s">
        <v>11528</v>
      </c>
    </row>
    <row r="208" spans="2:16" x14ac:dyDescent="0.25">
      <c r="B208" t="s">
        <v>212</v>
      </c>
      <c r="C208" s="119" t="s">
        <v>209</v>
      </c>
      <c r="D208" t="s">
        <v>11537</v>
      </c>
      <c r="E208" t="s">
        <v>11530</v>
      </c>
      <c r="F208" t="s">
        <v>11526</v>
      </c>
      <c r="G208" t="s">
        <v>61</v>
      </c>
      <c r="H208" t="s">
        <v>2</v>
      </c>
      <c r="I208" t="s">
        <v>11529</v>
      </c>
      <c r="J208">
        <v>2014</v>
      </c>
      <c r="K208">
        <v>1501.3</v>
      </c>
      <c r="L208">
        <v>69</v>
      </c>
      <c r="M208">
        <v>1</v>
      </c>
      <c r="N208">
        <f t="shared" si="12"/>
        <v>0</v>
      </c>
      <c r="O208">
        <f t="shared" ref="O208:O213" si="14">IF(OR(L208="",L208&lt;=0),1,0)</f>
        <v>0</v>
      </c>
      <c r="P208" t="s">
        <v>11528</v>
      </c>
    </row>
    <row r="209" spans="2:16" x14ac:dyDescent="0.25">
      <c r="B209" t="s">
        <v>213</v>
      </c>
      <c r="C209" s="119" t="s">
        <v>209</v>
      </c>
      <c r="D209" t="s">
        <v>11561</v>
      </c>
      <c r="E209" t="s">
        <v>11530</v>
      </c>
      <c r="F209" t="s">
        <v>11526</v>
      </c>
      <c r="G209" t="s">
        <v>61</v>
      </c>
      <c r="H209" t="s">
        <v>2</v>
      </c>
      <c r="I209" t="s">
        <v>11529</v>
      </c>
      <c r="J209">
        <v>2014</v>
      </c>
      <c r="K209">
        <v>1548.82</v>
      </c>
      <c r="L209">
        <v>35</v>
      </c>
      <c r="M209">
        <v>1</v>
      </c>
      <c r="N209">
        <f t="shared" si="12"/>
        <v>0</v>
      </c>
      <c r="O209">
        <f t="shared" si="14"/>
        <v>0</v>
      </c>
      <c r="P209" t="s">
        <v>11528</v>
      </c>
    </row>
    <row r="210" spans="2:16" x14ac:dyDescent="0.25">
      <c r="B210" t="s">
        <v>214</v>
      </c>
      <c r="C210" s="119" t="s">
        <v>209</v>
      </c>
      <c r="D210" t="s">
        <v>11537</v>
      </c>
      <c r="E210" t="s">
        <v>11530</v>
      </c>
      <c r="F210" t="s">
        <v>11526</v>
      </c>
      <c r="G210" t="s">
        <v>61</v>
      </c>
      <c r="H210" t="s">
        <v>2</v>
      </c>
      <c r="I210" t="s">
        <v>11529</v>
      </c>
      <c r="J210">
        <v>2014</v>
      </c>
      <c r="K210">
        <v>3762.2</v>
      </c>
      <c r="L210">
        <v>37</v>
      </c>
      <c r="M210">
        <v>1</v>
      </c>
      <c r="N210">
        <f t="shared" si="12"/>
        <v>0</v>
      </c>
      <c r="O210">
        <f t="shared" si="14"/>
        <v>0</v>
      </c>
      <c r="P210" t="s">
        <v>11528</v>
      </c>
    </row>
    <row r="211" spans="2:16" x14ac:dyDescent="0.25">
      <c r="B211" t="s">
        <v>215</v>
      </c>
      <c r="C211" s="119" t="s">
        <v>209</v>
      </c>
      <c r="D211" t="s">
        <v>11537</v>
      </c>
      <c r="E211" t="s">
        <v>11530</v>
      </c>
      <c r="F211" t="s">
        <v>11526</v>
      </c>
      <c r="G211" t="s">
        <v>61</v>
      </c>
      <c r="H211" t="s">
        <v>2</v>
      </c>
      <c r="I211" t="s">
        <v>11529</v>
      </c>
      <c r="J211">
        <v>2014</v>
      </c>
      <c r="K211">
        <v>36115.19</v>
      </c>
      <c r="L211">
        <v>290</v>
      </c>
      <c r="M211">
        <v>1</v>
      </c>
      <c r="N211">
        <f t="shared" si="12"/>
        <v>0</v>
      </c>
      <c r="O211">
        <f t="shared" si="14"/>
        <v>0</v>
      </c>
      <c r="P211" t="s">
        <v>11528</v>
      </c>
    </row>
    <row r="212" spans="2:16" x14ac:dyDescent="0.25">
      <c r="B212" t="s">
        <v>216</v>
      </c>
      <c r="C212" s="119" t="s">
        <v>209</v>
      </c>
      <c r="D212" t="s">
        <v>11537</v>
      </c>
      <c r="E212" t="s">
        <v>11530</v>
      </c>
      <c r="F212" t="s">
        <v>11526</v>
      </c>
      <c r="G212" t="s">
        <v>61</v>
      </c>
      <c r="H212" t="s">
        <v>2</v>
      </c>
      <c r="I212" t="s">
        <v>11529</v>
      </c>
      <c r="J212">
        <v>2014</v>
      </c>
      <c r="K212">
        <v>2845.3</v>
      </c>
      <c r="L212">
        <v>46</v>
      </c>
      <c r="M212">
        <v>1</v>
      </c>
      <c r="N212">
        <f t="shared" si="12"/>
        <v>0</v>
      </c>
      <c r="O212">
        <f t="shared" si="14"/>
        <v>0</v>
      </c>
      <c r="P212" t="s">
        <v>11528</v>
      </c>
    </row>
    <row r="213" spans="2:16" x14ac:dyDescent="0.25">
      <c r="B213" t="s">
        <v>217</v>
      </c>
      <c r="C213" s="119" t="s">
        <v>209</v>
      </c>
      <c r="D213" t="s">
        <v>11537</v>
      </c>
      <c r="E213" t="s">
        <v>11530</v>
      </c>
      <c r="F213" t="s">
        <v>11526</v>
      </c>
      <c r="G213" t="s">
        <v>61</v>
      </c>
      <c r="H213" t="s">
        <v>2</v>
      </c>
      <c r="I213" t="s">
        <v>11529</v>
      </c>
      <c r="J213">
        <v>2014</v>
      </c>
      <c r="K213">
        <v>2608.92</v>
      </c>
      <c r="L213">
        <v>75</v>
      </c>
      <c r="M213">
        <v>1</v>
      </c>
      <c r="N213">
        <f t="shared" si="12"/>
        <v>0</v>
      </c>
      <c r="O213">
        <f t="shared" si="14"/>
        <v>0</v>
      </c>
      <c r="P213" t="s">
        <v>11528</v>
      </c>
    </row>
    <row r="214" spans="2:16" x14ac:dyDescent="0.25">
      <c r="B214" t="s">
        <v>218</v>
      </c>
      <c r="C214" s="119" t="s">
        <v>209</v>
      </c>
      <c r="D214" t="s">
        <v>11544</v>
      </c>
      <c r="E214" t="s">
        <v>11530</v>
      </c>
      <c r="F214" t="s">
        <v>11526</v>
      </c>
      <c r="G214" t="s">
        <v>61</v>
      </c>
      <c r="H214" t="s">
        <v>18</v>
      </c>
      <c r="I214" t="s">
        <v>11529</v>
      </c>
      <c r="J214">
        <v>2014</v>
      </c>
      <c r="K214">
        <v>4542.51</v>
      </c>
      <c r="L214">
        <v>120</v>
      </c>
      <c r="M214">
        <v>1</v>
      </c>
      <c r="N214">
        <f t="shared" si="12"/>
        <v>0</v>
      </c>
      <c r="O214">
        <f t="shared" ref="O214:O218" si="15">IF(OR(L214="",L214&lt;=0),1,0)</f>
        <v>0</v>
      </c>
      <c r="P214" t="s">
        <v>11528</v>
      </c>
    </row>
    <row r="215" spans="2:16" x14ac:dyDescent="0.25">
      <c r="B215" t="s">
        <v>219</v>
      </c>
      <c r="C215" s="119" t="s">
        <v>209</v>
      </c>
      <c r="D215" t="s">
        <v>11550</v>
      </c>
      <c r="E215" t="s">
        <v>11530</v>
      </c>
      <c r="F215" t="s">
        <v>11526</v>
      </c>
      <c r="G215" t="s">
        <v>61</v>
      </c>
      <c r="H215" t="s">
        <v>18</v>
      </c>
      <c r="I215" t="s">
        <v>11529</v>
      </c>
      <c r="J215">
        <v>2014</v>
      </c>
      <c r="K215">
        <v>9422.06</v>
      </c>
      <c r="L215">
        <v>426</v>
      </c>
      <c r="M215">
        <v>1</v>
      </c>
      <c r="N215">
        <f t="shared" si="12"/>
        <v>0</v>
      </c>
      <c r="O215">
        <f t="shared" si="15"/>
        <v>0</v>
      </c>
      <c r="P215" t="s">
        <v>11528</v>
      </c>
    </row>
    <row r="216" spans="2:16" x14ac:dyDescent="0.25">
      <c r="B216" t="s">
        <v>220</v>
      </c>
      <c r="C216" s="119" t="s">
        <v>209</v>
      </c>
      <c r="D216" t="s">
        <v>11537</v>
      </c>
      <c r="E216" t="s">
        <v>11530</v>
      </c>
      <c r="F216" t="s">
        <v>11526</v>
      </c>
      <c r="G216" t="s">
        <v>61</v>
      </c>
      <c r="H216" t="s">
        <v>18</v>
      </c>
      <c r="I216" t="s">
        <v>11529</v>
      </c>
      <c r="J216">
        <v>2014</v>
      </c>
      <c r="K216">
        <v>12770.54</v>
      </c>
      <c r="L216">
        <v>1015</v>
      </c>
      <c r="M216">
        <v>1</v>
      </c>
      <c r="N216">
        <f t="shared" si="12"/>
        <v>0</v>
      </c>
      <c r="O216">
        <f t="shared" si="15"/>
        <v>0</v>
      </c>
      <c r="P216" t="s">
        <v>11528</v>
      </c>
    </row>
    <row r="217" spans="2:16" x14ac:dyDescent="0.25">
      <c r="B217" t="s">
        <v>221</v>
      </c>
      <c r="C217" s="119" t="s">
        <v>209</v>
      </c>
      <c r="D217" t="s">
        <v>11537</v>
      </c>
      <c r="E217" t="s">
        <v>11530</v>
      </c>
      <c r="F217" t="s">
        <v>11526</v>
      </c>
      <c r="G217" t="s">
        <v>61</v>
      </c>
      <c r="H217" t="s">
        <v>18</v>
      </c>
      <c r="I217" t="s">
        <v>11551</v>
      </c>
      <c r="J217">
        <v>2014</v>
      </c>
      <c r="K217">
        <v>79703.63</v>
      </c>
      <c r="L217">
        <v>1562</v>
      </c>
      <c r="M217">
        <v>1</v>
      </c>
      <c r="N217">
        <f t="shared" si="12"/>
        <v>0</v>
      </c>
      <c r="O217">
        <f t="shared" si="15"/>
        <v>0</v>
      </c>
      <c r="P217" t="s">
        <v>11528</v>
      </c>
    </row>
    <row r="218" spans="2:16" x14ac:dyDescent="0.25">
      <c r="B218" t="s">
        <v>222</v>
      </c>
      <c r="C218" s="119" t="s">
        <v>209</v>
      </c>
      <c r="D218" t="s">
        <v>11537</v>
      </c>
      <c r="E218" t="s">
        <v>11530</v>
      </c>
      <c r="F218" t="s">
        <v>11526</v>
      </c>
      <c r="G218" t="s">
        <v>61</v>
      </c>
      <c r="H218" t="s">
        <v>18</v>
      </c>
      <c r="I218" t="s">
        <v>11529</v>
      </c>
      <c r="J218">
        <v>2014</v>
      </c>
      <c r="K218">
        <v>8360.56</v>
      </c>
      <c r="L218">
        <v>136</v>
      </c>
      <c r="M218">
        <v>1</v>
      </c>
      <c r="N218">
        <f t="shared" si="12"/>
        <v>0</v>
      </c>
      <c r="O218">
        <f t="shared" si="15"/>
        <v>0</v>
      </c>
      <c r="P218" t="s">
        <v>11528</v>
      </c>
    </row>
    <row r="219" spans="2:16" x14ac:dyDescent="0.25">
      <c r="B219" t="s">
        <v>223</v>
      </c>
      <c r="C219" s="119" t="s">
        <v>209</v>
      </c>
      <c r="D219" t="s">
        <v>11555</v>
      </c>
      <c r="E219" t="s">
        <v>11530</v>
      </c>
      <c r="F219" t="s">
        <v>11526</v>
      </c>
      <c r="G219" t="s">
        <v>61</v>
      </c>
      <c r="H219" t="s">
        <v>18</v>
      </c>
      <c r="I219" t="s">
        <v>11529</v>
      </c>
      <c r="J219">
        <v>2014</v>
      </c>
      <c r="K219">
        <v>8682.0400000000009</v>
      </c>
      <c r="L219">
        <v>2261</v>
      </c>
      <c r="M219">
        <v>1</v>
      </c>
      <c r="N219">
        <f t="shared" si="12"/>
        <v>0</v>
      </c>
      <c r="O219">
        <f t="shared" ref="O219:O261" si="16">IF(OR(L219="",L219&lt;=0),1,0)</f>
        <v>0</v>
      </c>
      <c r="P219" t="s">
        <v>11528</v>
      </c>
    </row>
    <row r="220" spans="2:16" x14ac:dyDescent="0.25">
      <c r="B220" t="s">
        <v>224</v>
      </c>
      <c r="C220" s="119" t="s">
        <v>209</v>
      </c>
      <c r="D220" t="s">
        <v>11537</v>
      </c>
      <c r="E220" t="s">
        <v>11530</v>
      </c>
      <c r="F220" t="s">
        <v>11526</v>
      </c>
      <c r="G220" t="s">
        <v>5</v>
      </c>
      <c r="H220" t="s">
        <v>18</v>
      </c>
      <c r="I220" t="s">
        <v>11529</v>
      </c>
      <c r="J220">
        <v>2014</v>
      </c>
      <c r="K220">
        <v>5631.96</v>
      </c>
      <c r="L220">
        <v>37</v>
      </c>
      <c r="M220">
        <v>1</v>
      </c>
      <c r="N220">
        <f t="shared" si="12"/>
        <v>0</v>
      </c>
      <c r="O220">
        <f t="shared" si="16"/>
        <v>0</v>
      </c>
      <c r="P220" t="s">
        <v>11528</v>
      </c>
    </row>
    <row r="221" spans="2:16" x14ac:dyDescent="0.25">
      <c r="B221" t="s">
        <v>225</v>
      </c>
      <c r="C221" s="119" t="s">
        <v>209</v>
      </c>
      <c r="D221" t="s">
        <v>11537</v>
      </c>
      <c r="E221" t="s">
        <v>11530</v>
      </c>
      <c r="F221" t="s">
        <v>11526</v>
      </c>
      <c r="G221" t="s">
        <v>5</v>
      </c>
      <c r="H221" t="s">
        <v>18</v>
      </c>
      <c r="I221" t="s">
        <v>11529</v>
      </c>
      <c r="J221">
        <v>2014</v>
      </c>
      <c r="K221">
        <v>4518.75</v>
      </c>
      <c r="L221">
        <v>624</v>
      </c>
      <c r="M221">
        <v>1</v>
      </c>
      <c r="N221">
        <f t="shared" si="12"/>
        <v>0</v>
      </c>
      <c r="O221">
        <f t="shared" si="16"/>
        <v>0</v>
      </c>
      <c r="P221" t="s">
        <v>11528</v>
      </c>
    </row>
    <row r="222" spans="2:16" x14ac:dyDescent="0.25">
      <c r="B222" t="s">
        <v>226</v>
      </c>
      <c r="C222" s="119" t="s">
        <v>209</v>
      </c>
      <c r="D222" t="s">
        <v>11537</v>
      </c>
      <c r="E222" t="s">
        <v>11530</v>
      </c>
      <c r="F222" t="s">
        <v>11526</v>
      </c>
      <c r="G222" t="s">
        <v>5</v>
      </c>
      <c r="H222" t="s">
        <v>18</v>
      </c>
      <c r="I222" t="s">
        <v>11529</v>
      </c>
      <c r="J222">
        <v>2014</v>
      </c>
      <c r="K222">
        <v>4233.46</v>
      </c>
      <c r="L222">
        <v>533</v>
      </c>
      <c r="M222">
        <v>1</v>
      </c>
      <c r="N222">
        <f t="shared" si="12"/>
        <v>0</v>
      </c>
      <c r="O222">
        <f t="shared" si="16"/>
        <v>0</v>
      </c>
      <c r="P222" t="s">
        <v>11528</v>
      </c>
    </row>
    <row r="223" spans="2:16" x14ac:dyDescent="0.25">
      <c r="B223" t="s">
        <v>227</v>
      </c>
      <c r="C223" s="119" t="s">
        <v>209</v>
      </c>
      <c r="D223" t="s">
        <v>11537</v>
      </c>
      <c r="E223" t="s">
        <v>11530</v>
      </c>
      <c r="F223" t="s">
        <v>11526</v>
      </c>
      <c r="G223" t="s">
        <v>5</v>
      </c>
      <c r="H223" t="s">
        <v>18</v>
      </c>
      <c r="I223" t="s">
        <v>11529</v>
      </c>
      <c r="J223">
        <v>2014</v>
      </c>
      <c r="K223">
        <v>3964.24</v>
      </c>
      <c r="L223">
        <v>60</v>
      </c>
      <c r="M223">
        <v>1</v>
      </c>
      <c r="N223">
        <f t="shared" si="12"/>
        <v>0</v>
      </c>
      <c r="O223">
        <f t="shared" si="16"/>
        <v>0</v>
      </c>
      <c r="P223" t="s">
        <v>11528</v>
      </c>
    </row>
    <row r="224" spans="2:16" x14ac:dyDescent="0.25">
      <c r="B224" t="s">
        <v>228</v>
      </c>
      <c r="C224" s="119" t="s">
        <v>209</v>
      </c>
      <c r="D224" t="s">
        <v>11537</v>
      </c>
      <c r="E224" t="s">
        <v>11530</v>
      </c>
      <c r="F224" t="s">
        <v>11526</v>
      </c>
      <c r="G224" t="s">
        <v>5</v>
      </c>
      <c r="H224" t="s">
        <v>18</v>
      </c>
      <c r="I224" t="s">
        <v>11529</v>
      </c>
      <c r="J224">
        <v>2014</v>
      </c>
      <c r="K224">
        <v>7772.71</v>
      </c>
      <c r="L224">
        <v>1281</v>
      </c>
      <c r="M224">
        <v>1</v>
      </c>
      <c r="N224">
        <f t="shared" si="12"/>
        <v>0</v>
      </c>
      <c r="O224">
        <f t="shared" si="16"/>
        <v>0</v>
      </c>
      <c r="P224" t="s">
        <v>11528</v>
      </c>
    </row>
    <row r="225" spans="2:16" x14ac:dyDescent="0.25">
      <c r="B225" t="s">
        <v>229</v>
      </c>
      <c r="C225" s="119" t="s">
        <v>209</v>
      </c>
      <c r="D225" t="s">
        <v>11537</v>
      </c>
      <c r="E225" t="s">
        <v>11530</v>
      </c>
      <c r="F225" t="s">
        <v>11526</v>
      </c>
      <c r="G225" t="s">
        <v>5</v>
      </c>
      <c r="H225" t="s">
        <v>18</v>
      </c>
      <c r="I225" t="s">
        <v>11529</v>
      </c>
      <c r="J225">
        <v>2014</v>
      </c>
      <c r="K225">
        <v>13019.28</v>
      </c>
      <c r="L225">
        <v>2162</v>
      </c>
      <c r="M225">
        <v>1</v>
      </c>
      <c r="N225">
        <f t="shared" si="12"/>
        <v>0</v>
      </c>
      <c r="O225">
        <f t="shared" si="16"/>
        <v>0</v>
      </c>
      <c r="P225" t="s">
        <v>11528</v>
      </c>
    </row>
    <row r="226" spans="2:16" x14ac:dyDescent="0.25">
      <c r="B226" t="s">
        <v>230</v>
      </c>
      <c r="C226" s="119" t="s">
        <v>209</v>
      </c>
      <c r="D226" t="s">
        <v>11537</v>
      </c>
      <c r="E226" t="s">
        <v>11530</v>
      </c>
      <c r="F226" t="s">
        <v>11526</v>
      </c>
      <c r="G226" t="s">
        <v>64</v>
      </c>
      <c r="H226" t="s">
        <v>18</v>
      </c>
      <c r="I226" t="s">
        <v>11529</v>
      </c>
      <c r="J226">
        <v>2014</v>
      </c>
      <c r="K226">
        <v>772.68</v>
      </c>
      <c r="M226">
        <v>1</v>
      </c>
      <c r="N226">
        <f t="shared" si="12"/>
        <v>0</v>
      </c>
      <c r="O226">
        <f t="shared" si="16"/>
        <v>1</v>
      </c>
      <c r="P226" t="s">
        <v>11528</v>
      </c>
    </row>
    <row r="227" spans="2:16" x14ac:dyDescent="0.25">
      <c r="B227" t="s">
        <v>231</v>
      </c>
      <c r="C227" s="119" t="s">
        <v>209</v>
      </c>
      <c r="D227" t="s">
        <v>11537</v>
      </c>
      <c r="E227" t="s">
        <v>11530</v>
      </c>
      <c r="F227" t="s">
        <v>11526</v>
      </c>
      <c r="G227" t="s">
        <v>64</v>
      </c>
      <c r="H227" t="s">
        <v>18</v>
      </c>
      <c r="I227" t="s">
        <v>11529</v>
      </c>
      <c r="J227">
        <v>2014</v>
      </c>
      <c r="K227">
        <v>891.96</v>
      </c>
      <c r="L227">
        <v>145</v>
      </c>
      <c r="M227">
        <v>1</v>
      </c>
      <c r="N227">
        <f t="shared" si="12"/>
        <v>0</v>
      </c>
      <c r="O227">
        <f t="shared" si="16"/>
        <v>0</v>
      </c>
      <c r="P227" t="s">
        <v>11528</v>
      </c>
    </row>
    <row r="228" spans="2:16" x14ac:dyDescent="0.25">
      <c r="B228" t="s">
        <v>232</v>
      </c>
      <c r="C228" s="119" t="s">
        <v>209</v>
      </c>
      <c r="D228" t="s">
        <v>11537</v>
      </c>
      <c r="E228" t="s">
        <v>11530</v>
      </c>
      <c r="F228" t="s">
        <v>11526</v>
      </c>
      <c r="G228" t="s">
        <v>64</v>
      </c>
      <c r="H228" t="s">
        <v>18</v>
      </c>
      <c r="I228" t="s">
        <v>11529</v>
      </c>
      <c r="J228">
        <v>2014</v>
      </c>
      <c r="K228">
        <v>2516.77</v>
      </c>
      <c r="L228">
        <v>45</v>
      </c>
      <c r="M228">
        <v>1</v>
      </c>
      <c r="N228">
        <f t="shared" si="12"/>
        <v>0</v>
      </c>
      <c r="O228">
        <f t="shared" si="16"/>
        <v>0</v>
      </c>
      <c r="P228" t="s">
        <v>11528</v>
      </c>
    </row>
    <row r="229" spans="2:16" x14ac:dyDescent="0.25">
      <c r="B229" t="s">
        <v>233</v>
      </c>
      <c r="C229" s="119" t="s">
        <v>209</v>
      </c>
      <c r="D229" t="s">
        <v>11550</v>
      </c>
      <c r="E229" t="s">
        <v>11530</v>
      </c>
      <c r="F229" t="s">
        <v>11526</v>
      </c>
      <c r="G229" t="s">
        <v>64</v>
      </c>
      <c r="H229" t="s">
        <v>18</v>
      </c>
      <c r="I229" t="s">
        <v>11529</v>
      </c>
      <c r="J229">
        <v>2014</v>
      </c>
      <c r="K229">
        <v>951.41</v>
      </c>
      <c r="L229">
        <v>10</v>
      </c>
      <c r="M229">
        <v>1</v>
      </c>
      <c r="N229">
        <f t="shared" si="12"/>
        <v>0</v>
      </c>
      <c r="O229">
        <f t="shared" si="16"/>
        <v>0</v>
      </c>
      <c r="P229" t="s">
        <v>11528</v>
      </c>
    </row>
    <row r="230" spans="2:16" x14ac:dyDescent="0.25">
      <c r="B230" t="s">
        <v>234</v>
      </c>
      <c r="C230" s="119" t="s">
        <v>209</v>
      </c>
      <c r="D230" t="s">
        <v>11550</v>
      </c>
      <c r="E230" t="s">
        <v>11530</v>
      </c>
      <c r="F230" t="s">
        <v>11526</v>
      </c>
      <c r="G230" t="s">
        <v>64</v>
      </c>
      <c r="H230" t="s">
        <v>18</v>
      </c>
      <c r="I230" t="s">
        <v>11529</v>
      </c>
      <c r="J230">
        <v>2014</v>
      </c>
      <c r="K230">
        <v>5312.3</v>
      </c>
      <c r="L230">
        <v>732</v>
      </c>
      <c r="M230">
        <v>1</v>
      </c>
      <c r="N230">
        <f t="shared" si="12"/>
        <v>0</v>
      </c>
      <c r="O230">
        <f t="shared" si="16"/>
        <v>0</v>
      </c>
      <c r="P230" t="s">
        <v>11528</v>
      </c>
    </row>
    <row r="231" spans="2:16" x14ac:dyDescent="0.25">
      <c r="B231" t="s">
        <v>235</v>
      </c>
      <c r="C231" s="119" t="s">
        <v>209</v>
      </c>
      <c r="D231" t="s">
        <v>11537</v>
      </c>
      <c r="E231" t="s">
        <v>11530</v>
      </c>
      <c r="F231" t="s">
        <v>11526</v>
      </c>
      <c r="G231" t="s">
        <v>64</v>
      </c>
      <c r="H231" t="s">
        <v>18</v>
      </c>
      <c r="I231" t="s">
        <v>11529</v>
      </c>
      <c r="J231">
        <v>2014</v>
      </c>
      <c r="K231">
        <v>1042.55</v>
      </c>
      <c r="L231">
        <v>480</v>
      </c>
      <c r="M231">
        <v>1</v>
      </c>
      <c r="N231">
        <f t="shared" si="12"/>
        <v>0</v>
      </c>
      <c r="O231">
        <f t="shared" si="16"/>
        <v>0</v>
      </c>
      <c r="P231" t="s">
        <v>11528</v>
      </c>
    </row>
    <row r="232" spans="2:16" x14ac:dyDescent="0.25">
      <c r="B232" t="s">
        <v>236</v>
      </c>
      <c r="C232" s="119" t="s">
        <v>209</v>
      </c>
      <c r="D232" t="s">
        <v>11539</v>
      </c>
      <c r="E232" t="s">
        <v>11530</v>
      </c>
      <c r="F232" t="s">
        <v>11526</v>
      </c>
      <c r="G232" t="s">
        <v>61</v>
      </c>
      <c r="H232" t="s">
        <v>18</v>
      </c>
      <c r="I232" t="s">
        <v>11529</v>
      </c>
      <c r="J232">
        <v>2014</v>
      </c>
      <c r="K232">
        <v>5812.73</v>
      </c>
      <c r="L232">
        <v>383</v>
      </c>
      <c r="M232">
        <v>1</v>
      </c>
      <c r="N232">
        <f t="shared" si="12"/>
        <v>0</v>
      </c>
      <c r="O232">
        <f t="shared" si="16"/>
        <v>0</v>
      </c>
      <c r="P232" t="s">
        <v>11528</v>
      </c>
    </row>
    <row r="233" spans="2:16" x14ac:dyDescent="0.25">
      <c r="B233" t="s">
        <v>237</v>
      </c>
      <c r="C233" s="119" t="s">
        <v>209</v>
      </c>
      <c r="D233" t="s">
        <v>11537</v>
      </c>
      <c r="E233" t="s">
        <v>11530</v>
      </c>
      <c r="F233" t="s">
        <v>11526</v>
      </c>
      <c r="G233" t="s">
        <v>61</v>
      </c>
      <c r="H233" t="s">
        <v>18</v>
      </c>
      <c r="I233" t="s">
        <v>11529</v>
      </c>
      <c r="J233">
        <v>2014</v>
      </c>
      <c r="K233">
        <v>22997.66</v>
      </c>
      <c r="L233">
        <v>3874</v>
      </c>
      <c r="M233">
        <v>1</v>
      </c>
      <c r="N233">
        <f t="shared" si="12"/>
        <v>0</v>
      </c>
      <c r="O233">
        <f t="shared" si="16"/>
        <v>0</v>
      </c>
      <c r="P233" t="s">
        <v>11528</v>
      </c>
    </row>
    <row r="234" spans="2:16" x14ac:dyDescent="0.25">
      <c r="B234" t="s">
        <v>238</v>
      </c>
      <c r="C234" s="119" t="s">
        <v>209</v>
      </c>
      <c r="D234" t="s">
        <v>11537</v>
      </c>
      <c r="E234" t="s">
        <v>11530</v>
      </c>
      <c r="F234" t="s">
        <v>11526</v>
      </c>
      <c r="G234" t="s">
        <v>61</v>
      </c>
      <c r="H234" t="s">
        <v>18</v>
      </c>
      <c r="I234" t="s">
        <v>11529</v>
      </c>
      <c r="J234">
        <v>2014</v>
      </c>
      <c r="K234">
        <v>18188.47</v>
      </c>
      <c r="L234">
        <v>3147</v>
      </c>
      <c r="M234">
        <v>1</v>
      </c>
      <c r="N234">
        <f t="shared" si="12"/>
        <v>0</v>
      </c>
      <c r="O234">
        <f t="shared" si="16"/>
        <v>0</v>
      </c>
      <c r="P234" t="s">
        <v>11528</v>
      </c>
    </row>
    <row r="235" spans="2:16" x14ac:dyDescent="0.25">
      <c r="B235" t="s">
        <v>239</v>
      </c>
      <c r="C235" s="119" t="s">
        <v>209</v>
      </c>
      <c r="D235" t="s">
        <v>11537</v>
      </c>
      <c r="E235" t="s">
        <v>11530</v>
      </c>
      <c r="F235" t="s">
        <v>11526</v>
      </c>
      <c r="G235" t="s">
        <v>61</v>
      </c>
      <c r="H235" t="s">
        <v>18</v>
      </c>
      <c r="I235" t="s">
        <v>11529</v>
      </c>
      <c r="J235">
        <v>2014</v>
      </c>
      <c r="K235">
        <v>976.65</v>
      </c>
      <c r="L235">
        <v>39</v>
      </c>
      <c r="M235">
        <v>1</v>
      </c>
      <c r="N235">
        <f t="shared" si="12"/>
        <v>0</v>
      </c>
      <c r="O235">
        <f t="shared" si="16"/>
        <v>0</v>
      </c>
      <c r="P235" t="s">
        <v>11528</v>
      </c>
    </row>
    <row r="236" spans="2:16" x14ac:dyDescent="0.25">
      <c r="B236" t="s">
        <v>240</v>
      </c>
      <c r="C236" s="119" t="s">
        <v>209</v>
      </c>
      <c r="D236" t="s">
        <v>11537</v>
      </c>
      <c r="E236" t="s">
        <v>11530</v>
      </c>
      <c r="F236" t="s">
        <v>11526</v>
      </c>
      <c r="G236" t="s">
        <v>61</v>
      </c>
      <c r="H236" t="s">
        <v>18</v>
      </c>
      <c r="I236" t="s">
        <v>11529</v>
      </c>
      <c r="J236">
        <v>2014</v>
      </c>
      <c r="K236">
        <v>3016.46</v>
      </c>
      <c r="L236">
        <v>417</v>
      </c>
      <c r="M236">
        <v>1</v>
      </c>
      <c r="N236">
        <f t="shared" si="12"/>
        <v>0</v>
      </c>
      <c r="O236">
        <f t="shared" si="16"/>
        <v>0</v>
      </c>
      <c r="P236" t="s">
        <v>11528</v>
      </c>
    </row>
    <row r="237" spans="2:16" x14ac:dyDescent="0.25">
      <c r="B237" t="s">
        <v>241</v>
      </c>
      <c r="C237" s="119" t="s">
        <v>209</v>
      </c>
      <c r="D237" t="s">
        <v>11537</v>
      </c>
      <c r="E237" t="s">
        <v>11530</v>
      </c>
      <c r="F237" t="s">
        <v>11526</v>
      </c>
      <c r="G237" t="s">
        <v>61</v>
      </c>
      <c r="H237" t="s">
        <v>18</v>
      </c>
      <c r="I237" t="s">
        <v>11529</v>
      </c>
      <c r="J237">
        <v>2014</v>
      </c>
      <c r="K237">
        <v>1749.16</v>
      </c>
      <c r="L237">
        <v>5</v>
      </c>
      <c r="M237">
        <v>1</v>
      </c>
      <c r="N237">
        <f t="shared" si="12"/>
        <v>0</v>
      </c>
      <c r="O237">
        <f t="shared" si="16"/>
        <v>0</v>
      </c>
      <c r="P237" t="s">
        <v>11528</v>
      </c>
    </row>
    <row r="238" spans="2:16" x14ac:dyDescent="0.25">
      <c r="B238" t="s">
        <v>242</v>
      </c>
      <c r="C238" s="119" t="s">
        <v>209</v>
      </c>
      <c r="D238" t="s">
        <v>11537</v>
      </c>
      <c r="E238" t="s">
        <v>11530</v>
      </c>
      <c r="F238" t="s">
        <v>11526</v>
      </c>
      <c r="G238" t="s">
        <v>61</v>
      </c>
      <c r="H238" t="s">
        <v>18</v>
      </c>
      <c r="I238" t="s">
        <v>11529</v>
      </c>
      <c r="J238">
        <v>2014</v>
      </c>
      <c r="K238">
        <v>3731.67</v>
      </c>
      <c r="L238">
        <v>517</v>
      </c>
      <c r="M238">
        <v>1</v>
      </c>
      <c r="N238">
        <f t="shared" si="12"/>
        <v>0</v>
      </c>
      <c r="O238">
        <f t="shared" si="16"/>
        <v>0</v>
      </c>
      <c r="P238" t="s">
        <v>11528</v>
      </c>
    </row>
    <row r="239" spans="2:16" x14ac:dyDescent="0.25">
      <c r="B239" t="s">
        <v>243</v>
      </c>
      <c r="C239" s="119" t="s">
        <v>209</v>
      </c>
      <c r="D239" t="s">
        <v>11537</v>
      </c>
      <c r="E239" t="s">
        <v>11530</v>
      </c>
      <c r="F239" t="s">
        <v>11526</v>
      </c>
      <c r="G239" t="s">
        <v>61</v>
      </c>
      <c r="H239" t="s">
        <v>18</v>
      </c>
      <c r="I239" t="s">
        <v>11529</v>
      </c>
      <c r="J239">
        <v>2014</v>
      </c>
      <c r="K239">
        <v>9882.66</v>
      </c>
      <c r="L239">
        <v>1678</v>
      </c>
      <c r="M239">
        <v>1</v>
      </c>
      <c r="N239">
        <f t="shared" si="12"/>
        <v>0</v>
      </c>
      <c r="O239">
        <f t="shared" si="16"/>
        <v>0</v>
      </c>
      <c r="P239" t="s">
        <v>11528</v>
      </c>
    </row>
    <row r="240" spans="2:16" x14ac:dyDescent="0.25">
      <c r="B240" t="s">
        <v>244</v>
      </c>
      <c r="C240" s="119" t="s">
        <v>209</v>
      </c>
      <c r="D240" t="s">
        <v>11550</v>
      </c>
      <c r="E240" t="s">
        <v>11530</v>
      </c>
      <c r="F240" t="s">
        <v>11526</v>
      </c>
      <c r="G240" t="s">
        <v>61</v>
      </c>
      <c r="H240" t="s">
        <v>18</v>
      </c>
      <c r="I240" t="s">
        <v>11529</v>
      </c>
      <c r="J240">
        <v>2014</v>
      </c>
      <c r="K240">
        <v>17904.810000000001</v>
      </c>
      <c r="L240">
        <v>3027</v>
      </c>
      <c r="M240">
        <v>1</v>
      </c>
      <c r="N240">
        <f t="shared" si="12"/>
        <v>0</v>
      </c>
      <c r="O240">
        <f t="shared" si="16"/>
        <v>0</v>
      </c>
      <c r="P240" t="s">
        <v>11528</v>
      </c>
    </row>
    <row r="241" spans="2:16" x14ac:dyDescent="0.25">
      <c r="B241" t="s">
        <v>245</v>
      </c>
      <c r="C241" s="119" t="s">
        <v>209</v>
      </c>
      <c r="D241" t="s">
        <v>11537</v>
      </c>
      <c r="E241" t="s">
        <v>11530</v>
      </c>
      <c r="F241" t="s">
        <v>11526</v>
      </c>
      <c r="G241" t="s">
        <v>61</v>
      </c>
      <c r="H241" t="s">
        <v>18</v>
      </c>
      <c r="I241" t="s">
        <v>11529</v>
      </c>
      <c r="J241">
        <v>2014</v>
      </c>
      <c r="K241">
        <v>2713.96</v>
      </c>
      <c r="L241">
        <v>375</v>
      </c>
      <c r="M241">
        <v>1</v>
      </c>
      <c r="N241">
        <f t="shared" si="12"/>
        <v>0</v>
      </c>
      <c r="O241">
        <f t="shared" si="16"/>
        <v>0</v>
      </c>
      <c r="P241" t="s">
        <v>11528</v>
      </c>
    </row>
    <row r="242" spans="2:16" x14ac:dyDescent="0.25">
      <c r="B242" t="s">
        <v>246</v>
      </c>
      <c r="C242" s="119" t="s">
        <v>209</v>
      </c>
      <c r="D242" t="s">
        <v>11537</v>
      </c>
      <c r="E242" t="s">
        <v>11530</v>
      </c>
      <c r="F242" t="s">
        <v>11526</v>
      </c>
      <c r="G242" t="s">
        <v>61</v>
      </c>
      <c r="H242" t="s">
        <v>18</v>
      </c>
      <c r="I242" t="s">
        <v>11529</v>
      </c>
      <c r="J242">
        <v>2014</v>
      </c>
      <c r="K242">
        <v>955.06</v>
      </c>
      <c r="L242">
        <v>15</v>
      </c>
      <c r="M242">
        <v>1</v>
      </c>
      <c r="N242">
        <f t="shared" si="12"/>
        <v>0</v>
      </c>
      <c r="O242">
        <f t="shared" si="16"/>
        <v>0</v>
      </c>
      <c r="P242" t="s">
        <v>11528</v>
      </c>
    </row>
    <row r="243" spans="2:16" x14ac:dyDescent="0.25">
      <c r="B243" t="s">
        <v>247</v>
      </c>
      <c r="C243" s="119" t="s">
        <v>209</v>
      </c>
      <c r="D243" t="s">
        <v>11539</v>
      </c>
      <c r="E243" t="s">
        <v>11530</v>
      </c>
      <c r="F243" t="s">
        <v>11526</v>
      </c>
      <c r="G243" t="s">
        <v>61</v>
      </c>
      <c r="H243" t="s">
        <v>18</v>
      </c>
      <c r="I243" t="s">
        <v>11529</v>
      </c>
      <c r="J243">
        <v>2014</v>
      </c>
      <c r="K243">
        <v>11480.48</v>
      </c>
      <c r="L243">
        <v>2245</v>
      </c>
      <c r="M243">
        <v>1</v>
      </c>
      <c r="N243">
        <f t="shared" si="12"/>
        <v>0</v>
      </c>
      <c r="O243">
        <f t="shared" si="16"/>
        <v>0</v>
      </c>
      <c r="P243" t="s">
        <v>11528</v>
      </c>
    </row>
    <row r="244" spans="2:16" x14ac:dyDescent="0.25">
      <c r="B244" t="s">
        <v>248</v>
      </c>
      <c r="C244" s="119" t="s">
        <v>209</v>
      </c>
      <c r="D244" t="s">
        <v>11537</v>
      </c>
      <c r="E244" t="s">
        <v>11530</v>
      </c>
      <c r="F244" t="s">
        <v>11526</v>
      </c>
      <c r="G244" t="s">
        <v>61</v>
      </c>
      <c r="H244" t="s">
        <v>18</v>
      </c>
      <c r="I244" t="s">
        <v>11529</v>
      </c>
      <c r="J244">
        <v>2014</v>
      </c>
      <c r="K244">
        <v>3958.65</v>
      </c>
      <c r="L244">
        <v>54</v>
      </c>
      <c r="M244">
        <v>1</v>
      </c>
      <c r="N244">
        <f t="shared" si="12"/>
        <v>0</v>
      </c>
      <c r="O244">
        <f t="shared" si="16"/>
        <v>0</v>
      </c>
      <c r="P244" t="s">
        <v>11528</v>
      </c>
    </row>
    <row r="245" spans="2:16" x14ac:dyDescent="0.25">
      <c r="B245" t="s">
        <v>249</v>
      </c>
      <c r="C245" s="119" t="s">
        <v>209</v>
      </c>
      <c r="D245" t="s">
        <v>11537</v>
      </c>
      <c r="E245" t="s">
        <v>11530</v>
      </c>
      <c r="F245" t="s">
        <v>11526</v>
      </c>
      <c r="G245" t="s">
        <v>61</v>
      </c>
      <c r="H245" t="s">
        <v>18</v>
      </c>
      <c r="I245" t="s">
        <v>11529</v>
      </c>
      <c r="J245">
        <v>2014</v>
      </c>
      <c r="K245">
        <v>1202.27</v>
      </c>
      <c r="L245">
        <v>169</v>
      </c>
      <c r="M245">
        <v>1</v>
      </c>
      <c r="N245">
        <f t="shared" si="12"/>
        <v>0</v>
      </c>
      <c r="O245">
        <f t="shared" si="16"/>
        <v>0</v>
      </c>
      <c r="P245" t="s">
        <v>11528</v>
      </c>
    </row>
    <row r="246" spans="2:16" x14ac:dyDescent="0.25">
      <c r="B246" t="s">
        <v>250</v>
      </c>
      <c r="C246" s="119" t="s">
        <v>209</v>
      </c>
      <c r="D246" t="s">
        <v>11539</v>
      </c>
      <c r="E246" t="s">
        <v>11530</v>
      </c>
      <c r="F246" t="s">
        <v>11526</v>
      </c>
      <c r="G246" t="s">
        <v>61</v>
      </c>
      <c r="H246" t="s">
        <v>18</v>
      </c>
      <c r="I246" t="s">
        <v>11529</v>
      </c>
      <c r="J246">
        <v>2014</v>
      </c>
      <c r="K246">
        <v>9207.15</v>
      </c>
      <c r="L246">
        <v>75</v>
      </c>
      <c r="M246">
        <v>1</v>
      </c>
      <c r="N246">
        <f t="shared" si="12"/>
        <v>0</v>
      </c>
      <c r="O246">
        <f t="shared" si="16"/>
        <v>0</v>
      </c>
      <c r="P246" t="s">
        <v>11528</v>
      </c>
    </row>
    <row r="247" spans="2:16" x14ac:dyDescent="0.25">
      <c r="B247" t="s">
        <v>251</v>
      </c>
      <c r="C247" s="119" t="s">
        <v>209</v>
      </c>
      <c r="D247" t="s">
        <v>11539</v>
      </c>
      <c r="E247" t="s">
        <v>11530</v>
      </c>
      <c r="F247" t="s">
        <v>11526</v>
      </c>
      <c r="G247" t="s">
        <v>61</v>
      </c>
      <c r="H247" t="s">
        <v>18</v>
      </c>
      <c r="I247" t="s">
        <v>11529</v>
      </c>
      <c r="J247">
        <v>2014</v>
      </c>
      <c r="K247">
        <v>4219.28</v>
      </c>
      <c r="L247">
        <v>563</v>
      </c>
      <c r="M247">
        <v>1</v>
      </c>
      <c r="N247">
        <f t="shared" si="12"/>
        <v>0</v>
      </c>
      <c r="O247">
        <f t="shared" si="16"/>
        <v>0</v>
      </c>
      <c r="P247" t="s">
        <v>11528</v>
      </c>
    </row>
    <row r="248" spans="2:16" x14ac:dyDescent="0.25">
      <c r="B248" t="s">
        <v>252</v>
      </c>
      <c r="C248" s="119" t="s">
        <v>209</v>
      </c>
      <c r="D248" t="s">
        <v>11539</v>
      </c>
      <c r="E248" t="s">
        <v>11530</v>
      </c>
      <c r="F248" t="s">
        <v>11526</v>
      </c>
      <c r="G248" t="s">
        <v>61</v>
      </c>
      <c r="H248" t="s">
        <v>18</v>
      </c>
      <c r="I248" t="s">
        <v>11533</v>
      </c>
      <c r="J248">
        <v>2014</v>
      </c>
      <c r="K248">
        <v>722.42</v>
      </c>
      <c r="L248">
        <v>108</v>
      </c>
      <c r="M248">
        <v>1</v>
      </c>
      <c r="N248">
        <f t="shared" si="12"/>
        <v>0</v>
      </c>
      <c r="O248">
        <f t="shared" si="16"/>
        <v>0</v>
      </c>
      <c r="P248" t="s">
        <v>11528</v>
      </c>
    </row>
    <row r="249" spans="2:16" x14ac:dyDescent="0.25">
      <c r="B249" t="s">
        <v>253</v>
      </c>
      <c r="C249" s="119" t="s">
        <v>209</v>
      </c>
      <c r="D249" t="s">
        <v>11537</v>
      </c>
      <c r="E249" t="s">
        <v>11530</v>
      </c>
      <c r="F249" t="s">
        <v>11526</v>
      </c>
      <c r="G249" t="s">
        <v>61</v>
      </c>
      <c r="H249" t="s">
        <v>18</v>
      </c>
      <c r="I249" t="s">
        <v>11529</v>
      </c>
      <c r="J249">
        <v>2014</v>
      </c>
      <c r="K249">
        <v>3132.76</v>
      </c>
      <c r="M249">
        <v>1</v>
      </c>
      <c r="N249">
        <f t="shared" si="12"/>
        <v>0</v>
      </c>
      <c r="O249">
        <f t="shared" si="16"/>
        <v>1</v>
      </c>
      <c r="P249" t="s">
        <v>11528</v>
      </c>
    </row>
    <row r="250" spans="2:16" x14ac:dyDescent="0.25">
      <c r="B250" t="s">
        <v>254</v>
      </c>
      <c r="C250" s="119" t="s">
        <v>209</v>
      </c>
      <c r="D250" t="s">
        <v>11537</v>
      </c>
      <c r="E250" t="s">
        <v>11530</v>
      </c>
      <c r="F250" t="s">
        <v>11526</v>
      </c>
      <c r="G250" t="s">
        <v>61</v>
      </c>
      <c r="H250" t="s">
        <v>18</v>
      </c>
      <c r="I250" t="s">
        <v>11529</v>
      </c>
      <c r="J250">
        <v>2014</v>
      </c>
      <c r="K250">
        <v>2463.83</v>
      </c>
      <c r="M250">
        <v>1</v>
      </c>
      <c r="N250">
        <f t="shared" si="12"/>
        <v>0</v>
      </c>
      <c r="O250">
        <f t="shared" si="16"/>
        <v>1</v>
      </c>
      <c r="P250" t="s">
        <v>11528</v>
      </c>
    </row>
    <row r="251" spans="2:16" x14ac:dyDescent="0.25">
      <c r="B251" t="s">
        <v>255</v>
      </c>
      <c r="C251" s="119" t="s">
        <v>209</v>
      </c>
      <c r="D251" t="s">
        <v>11537</v>
      </c>
      <c r="E251" t="s">
        <v>11530</v>
      </c>
      <c r="F251" t="s">
        <v>11526</v>
      </c>
      <c r="G251" t="s">
        <v>61</v>
      </c>
      <c r="H251" t="s">
        <v>18</v>
      </c>
      <c r="I251" t="s">
        <v>11529</v>
      </c>
      <c r="J251">
        <v>2014</v>
      </c>
      <c r="K251">
        <v>3362.17</v>
      </c>
      <c r="L251">
        <v>511</v>
      </c>
      <c r="M251">
        <v>1</v>
      </c>
      <c r="N251">
        <f t="shared" si="12"/>
        <v>0</v>
      </c>
      <c r="O251">
        <f t="shared" si="16"/>
        <v>0</v>
      </c>
      <c r="P251" t="s">
        <v>11528</v>
      </c>
    </row>
    <row r="252" spans="2:16" x14ac:dyDescent="0.25">
      <c r="B252" t="s">
        <v>256</v>
      </c>
      <c r="C252" s="119" t="s">
        <v>209</v>
      </c>
      <c r="D252" t="s">
        <v>11537</v>
      </c>
      <c r="E252" t="s">
        <v>11530</v>
      </c>
      <c r="F252" t="s">
        <v>11526</v>
      </c>
      <c r="G252" t="s">
        <v>61</v>
      </c>
      <c r="H252" t="s">
        <v>18</v>
      </c>
      <c r="I252" t="s">
        <v>11529</v>
      </c>
      <c r="J252">
        <v>2014</v>
      </c>
      <c r="K252">
        <v>5175.99</v>
      </c>
      <c r="L252">
        <v>1011</v>
      </c>
      <c r="M252">
        <v>1</v>
      </c>
      <c r="N252">
        <f t="shared" si="12"/>
        <v>0</v>
      </c>
      <c r="O252">
        <f t="shared" si="16"/>
        <v>0</v>
      </c>
      <c r="P252" t="s">
        <v>11528</v>
      </c>
    </row>
    <row r="253" spans="2:16" x14ac:dyDescent="0.25">
      <c r="B253" t="s">
        <v>257</v>
      </c>
      <c r="C253" s="119" t="s">
        <v>209</v>
      </c>
      <c r="D253" t="s">
        <v>11537</v>
      </c>
      <c r="E253" t="s">
        <v>11530</v>
      </c>
      <c r="F253" t="s">
        <v>11526</v>
      </c>
      <c r="G253" t="s">
        <v>61</v>
      </c>
      <c r="H253" t="s">
        <v>18</v>
      </c>
      <c r="I253" t="s">
        <v>11529</v>
      </c>
      <c r="J253">
        <v>2014</v>
      </c>
      <c r="K253">
        <v>22469.47</v>
      </c>
      <c r="L253">
        <v>3781</v>
      </c>
      <c r="M253">
        <v>1</v>
      </c>
      <c r="N253">
        <f t="shared" si="12"/>
        <v>0</v>
      </c>
      <c r="O253">
        <f t="shared" si="16"/>
        <v>0</v>
      </c>
      <c r="P253" t="s">
        <v>11528</v>
      </c>
    </row>
    <row r="254" spans="2:16" x14ac:dyDescent="0.25">
      <c r="B254" t="s">
        <v>258</v>
      </c>
      <c r="C254" s="119" t="s">
        <v>209</v>
      </c>
      <c r="D254" t="s">
        <v>11537</v>
      </c>
      <c r="E254" t="s">
        <v>11530</v>
      </c>
      <c r="F254" t="s">
        <v>11526</v>
      </c>
      <c r="G254" t="s">
        <v>61</v>
      </c>
      <c r="H254" t="s">
        <v>18</v>
      </c>
      <c r="I254" t="s">
        <v>11551</v>
      </c>
      <c r="J254">
        <v>2014</v>
      </c>
      <c r="K254">
        <v>10536.13</v>
      </c>
      <c r="L254">
        <v>1085</v>
      </c>
      <c r="M254">
        <v>1</v>
      </c>
      <c r="N254">
        <f t="shared" si="12"/>
        <v>0</v>
      </c>
      <c r="O254">
        <f t="shared" si="16"/>
        <v>0</v>
      </c>
      <c r="P254" t="s">
        <v>11528</v>
      </c>
    </row>
    <row r="255" spans="2:16" x14ac:dyDescent="0.25">
      <c r="B255" t="s">
        <v>259</v>
      </c>
      <c r="C255" s="119" t="s">
        <v>209</v>
      </c>
      <c r="D255" t="s">
        <v>11537</v>
      </c>
      <c r="E255" t="s">
        <v>11530</v>
      </c>
      <c r="F255" t="s">
        <v>11526</v>
      </c>
      <c r="G255" t="s">
        <v>61</v>
      </c>
      <c r="H255" t="s">
        <v>18</v>
      </c>
      <c r="I255" t="s">
        <v>11529</v>
      </c>
      <c r="J255">
        <v>2014</v>
      </c>
      <c r="K255">
        <v>28431.64</v>
      </c>
      <c r="L255">
        <v>4806</v>
      </c>
      <c r="M255">
        <v>1</v>
      </c>
      <c r="N255">
        <f t="shared" si="12"/>
        <v>0</v>
      </c>
      <c r="O255">
        <f t="shared" si="16"/>
        <v>0</v>
      </c>
      <c r="P255" t="s">
        <v>11528</v>
      </c>
    </row>
    <row r="256" spans="2:16" x14ac:dyDescent="0.25">
      <c r="B256" t="s">
        <v>260</v>
      </c>
      <c r="C256" s="119" t="s">
        <v>209</v>
      </c>
      <c r="D256" t="s">
        <v>11537</v>
      </c>
      <c r="E256" t="s">
        <v>11530</v>
      </c>
      <c r="F256" t="s">
        <v>11526</v>
      </c>
      <c r="G256" t="s">
        <v>61</v>
      </c>
      <c r="H256" t="s">
        <v>18</v>
      </c>
      <c r="I256" t="s">
        <v>11533</v>
      </c>
      <c r="J256">
        <v>2014</v>
      </c>
      <c r="K256">
        <v>481.95</v>
      </c>
      <c r="L256">
        <v>72</v>
      </c>
      <c r="M256">
        <v>1</v>
      </c>
      <c r="N256">
        <f t="shared" si="12"/>
        <v>0</v>
      </c>
      <c r="O256">
        <f t="shared" si="16"/>
        <v>0</v>
      </c>
      <c r="P256" t="s">
        <v>11528</v>
      </c>
    </row>
    <row r="257" spans="2:16" x14ac:dyDescent="0.25">
      <c r="B257" t="s">
        <v>261</v>
      </c>
      <c r="C257" s="119" t="s">
        <v>209</v>
      </c>
      <c r="D257" t="s">
        <v>11537</v>
      </c>
      <c r="E257" t="s">
        <v>11530</v>
      </c>
      <c r="F257" t="s">
        <v>11526</v>
      </c>
      <c r="G257" t="s">
        <v>61</v>
      </c>
      <c r="H257" t="s">
        <v>18</v>
      </c>
      <c r="I257" t="s">
        <v>11529</v>
      </c>
      <c r="J257">
        <v>2014</v>
      </c>
      <c r="K257">
        <v>3483.81</v>
      </c>
      <c r="M257">
        <v>1</v>
      </c>
      <c r="N257">
        <f t="shared" si="12"/>
        <v>0</v>
      </c>
      <c r="O257">
        <f t="shared" si="16"/>
        <v>1</v>
      </c>
      <c r="P257" t="s">
        <v>11528</v>
      </c>
    </row>
    <row r="258" spans="2:16" x14ac:dyDescent="0.25">
      <c r="B258" t="s">
        <v>262</v>
      </c>
      <c r="C258" s="119" t="s">
        <v>209</v>
      </c>
      <c r="D258" t="s">
        <v>11537</v>
      </c>
      <c r="E258" t="s">
        <v>11530</v>
      </c>
      <c r="F258" t="s">
        <v>11526</v>
      </c>
      <c r="G258" t="s">
        <v>61</v>
      </c>
      <c r="H258" t="s">
        <v>18</v>
      </c>
      <c r="I258" t="s">
        <v>11529</v>
      </c>
      <c r="J258">
        <v>2014</v>
      </c>
      <c r="K258">
        <v>955.16</v>
      </c>
      <c r="L258">
        <v>15</v>
      </c>
      <c r="M258">
        <v>1</v>
      </c>
      <c r="N258">
        <f t="shared" si="12"/>
        <v>0</v>
      </c>
      <c r="O258">
        <f t="shared" si="16"/>
        <v>0</v>
      </c>
      <c r="P258" t="s">
        <v>11528</v>
      </c>
    </row>
    <row r="259" spans="2:16" x14ac:dyDescent="0.25">
      <c r="B259" t="s">
        <v>263</v>
      </c>
      <c r="C259" s="119" t="s">
        <v>209</v>
      </c>
      <c r="D259" t="s">
        <v>11537</v>
      </c>
      <c r="E259" t="s">
        <v>11530</v>
      </c>
      <c r="F259" t="s">
        <v>11526</v>
      </c>
      <c r="G259" t="s">
        <v>61</v>
      </c>
      <c r="H259" t="s">
        <v>18</v>
      </c>
      <c r="I259" t="s">
        <v>11529</v>
      </c>
      <c r="J259">
        <v>2014</v>
      </c>
      <c r="K259">
        <v>2648.08</v>
      </c>
      <c r="L259">
        <v>365</v>
      </c>
      <c r="M259">
        <v>1</v>
      </c>
      <c r="N259">
        <f t="shared" si="12"/>
        <v>0</v>
      </c>
      <c r="O259">
        <f t="shared" si="16"/>
        <v>0</v>
      </c>
      <c r="P259" t="s">
        <v>11528</v>
      </c>
    </row>
    <row r="260" spans="2:16" x14ac:dyDescent="0.25">
      <c r="B260" t="s">
        <v>264</v>
      </c>
      <c r="C260" s="119" t="s">
        <v>209</v>
      </c>
      <c r="D260" t="s">
        <v>11537</v>
      </c>
      <c r="E260" t="s">
        <v>11530</v>
      </c>
      <c r="F260" t="s">
        <v>11526</v>
      </c>
      <c r="G260" t="s">
        <v>61</v>
      </c>
      <c r="H260" t="s">
        <v>18</v>
      </c>
      <c r="I260" t="s">
        <v>11529</v>
      </c>
      <c r="J260">
        <v>2014</v>
      </c>
      <c r="K260">
        <v>3960.8</v>
      </c>
      <c r="L260">
        <v>54</v>
      </c>
      <c r="M260">
        <v>1</v>
      </c>
      <c r="N260">
        <f t="shared" si="12"/>
        <v>0</v>
      </c>
      <c r="O260">
        <f t="shared" si="16"/>
        <v>0</v>
      </c>
      <c r="P260" t="s">
        <v>11528</v>
      </c>
    </row>
    <row r="261" spans="2:16" x14ac:dyDescent="0.25">
      <c r="B261" t="s">
        <v>265</v>
      </c>
      <c r="C261" s="119" t="s">
        <v>209</v>
      </c>
      <c r="D261" t="s">
        <v>11537</v>
      </c>
      <c r="E261" t="s">
        <v>11530</v>
      </c>
      <c r="F261" t="s">
        <v>11526</v>
      </c>
      <c r="G261" t="s">
        <v>61</v>
      </c>
      <c r="H261" t="s">
        <v>18</v>
      </c>
      <c r="I261" t="s">
        <v>11529</v>
      </c>
      <c r="J261">
        <v>2014</v>
      </c>
      <c r="K261">
        <v>8066.08</v>
      </c>
      <c r="L261">
        <v>1360</v>
      </c>
      <c r="M261">
        <v>1</v>
      </c>
      <c r="N261">
        <f t="shared" si="12"/>
        <v>0</v>
      </c>
      <c r="O261">
        <f t="shared" si="16"/>
        <v>0</v>
      </c>
      <c r="P261" t="s">
        <v>11528</v>
      </c>
    </row>
    <row r="262" spans="2:16" x14ac:dyDescent="0.25">
      <c r="B262" t="s">
        <v>266</v>
      </c>
      <c r="C262" s="119" t="s">
        <v>209</v>
      </c>
      <c r="D262" t="s">
        <v>11537</v>
      </c>
      <c r="E262" t="s">
        <v>11530</v>
      </c>
      <c r="F262" t="s">
        <v>11526</v>
      </c>
      <c r="G262" t="s">
        <v>61</v>
      </c>
      <c r="H262" t="s">
        <v>18</v>
      </c>
      <c r="I262" t="s">
        <v>11533</v>
      </c>
      <c r="J262">
        <v>2014</v>
      </c>
      <c r="K262">
        <v>622.46</v>
      </c>
      <c r="L262">
        <v>93</v>
      </c>
      <c r="M262">
        <v>1</v>
      </c>
      <c r="N262">
        <f t="shared" si="12"/>
        <v>0</v>
      </c>
      <c r="O262">
        <f t="shared" ref="O262:O310" si="17">IF(OR(L262="",L262&lt;=0),1,0)</f>
        <v>0</v>
      </c>
      <c r="P262" t="s">
        <v>11528</v>
      </c>
    </row>
    <row r="263" spans="2:16" x14ac:dyDescent="0.25">
      <c r="B263" t="s">
        <v>267</v>
      </c>
      <c r="C263" s="119" t="s">
        <v>209</v>
      </c>
      <c r="D263" t="s">
        <v>11542</v>
      </c>
      <c r="E263" t="s">
        <v>11530</v>
      </c>
      <c r="F263" t="s">
        <v>11526</v>
      </c>
      <c r="G263" t="s">
        <v>61</v>
      </c>
      <c r="H263" t="s">
        <v>18</v>
      </c>
      <c r="I263" t="s">
        <v>11529</v>
      </c>
      <c r="J263">
        <v>2014</v>
      </c>
      <c r="K263">
        <v>5876.55</v>
      </c>
      <c r="L263">
        <v>1147</v>
      </c>
      <c r="M263">
        <v>1</v>
      </c>
      <c r="N263">
        <f t="shared" si="12"/>
        <v>0</v>
      </c>
      <c r="O263">
        <f t="shared" si="17"/>
        <v>0</v>
      </c>
      <c r="P263" t="s">
        <v>11528</v>
      </c>
    </row>
    <row r="264" spans="2:16" x14ac:dyDescent="0.25">
      <c r="B264" t="s">
        <v>268</v>
      </c>
      <c r="C264" s="119" t="s">
        <v>209</v>
      </c>
      <c r="D264" t="s">
        <v>11537</v>
      </c>
      <c r="E264" t="s">
        <v>11530</v>
      </c>
      <c r="F264" t="s">
        <v>11526</v>
      </c>
      <c r="G264" t="s">
        <v>61</v>
      </c>
      <c r="H264" t="s">
        <v>18</v>
      </c>
      <c r="I264" t="s">
        <v>11529</v>
      </c>
      <c r="J264">
        <v>2014</v>
      </c>
      <c r="K264">
        <v>4916.1899999999996</v>
      </c>
      <c r="L264">
        <v>48</v>
      </c>
      <c r="M264">
        <v>1</v>
      </c>
      <c r="N264">
        <f t="shared" si="12"/>
        <v>0</v>
      </c>
      <c r="O264">
        <f t="shared" si="17"/>
        <v>0</v>
      </c>
      <c r="P264" t="s">
        <v>11528</v>
      </c>
    </row>
    <row r="265" spans="2:16" x14ac:dyDescent="0.25">
      <c r="B265" t="s">
        <v>269</v>
      </c>
      <c r="C265" s="119" t="s">
        <v>209</v>
      </c>
      <c r="D265" t="s">
        <v>11537</v>
      </c>
      <c r="E265" t="s">
        <v>11530</v>
      </c>
      <c r="F265" t="s">
        <v>11526</v>
      </c>
      <c r="G265" t="s">
        <v>61</v>
      </c>
      <c r="H265" t="s">
        <v>18</v>
      </c>
      <c r="I265" t="s">
        <v>11529</v>
      </c>
      <c r="J265">
        <v>2014</v>
      </c>
      <c r="K265">
        <v>1424.33</v>
      </c>
      <c r="L265">
        <v>231</v>
      </c>
      <c r="M265">
        <v>1</v>
      </c>
      <c r="N265">
        <f t="shared" si="12"/>
        <v>0</v>
      </c>
      <c r="O265">
        <f t="shared" si="17"/>
        <v>0</v>
      </c>
      <c r="P265" t="s">
        <v>11528</v>
      </c>
    </row>
    <row r="266" spans="2:16" x14ac:dyDescent="0.25">
      <c r="B266" t="s">
        <v>270</v>
      </c>
      <c r="C266" s="119" t="s">
        <v>209</v>
      </c>
      <c r="D266" t="s">
        <v>11537</v>
      </c>
      <c r="E266" t="s">
        <v>11530</v>
      </c>
      <c r="F266" t="s">
        <v>11526</v>
      </c>
      <c r="G266" t="s">
        <v>61</v>
      </c>
      <c r="H266" t="s">
        <v>18</v>
      </c>
      <c r="I266" t="s">
        <v>11529</v>
      </c>
      <c r="J266">
        <v>2014</v>
      </c>
      <c r="K266">
        <v>4825.03</v>
      </c>
      <c r="L266">
        <v>694</v>
      </c>
      <c r="M266">
        <v>1</v>
      </c>
      <c r="N266">
        <f t="shared" si="12"/>
        <v>0</v>
      </c>
      <c r="O266">
        <f t="shared" si="17"/>
        <v>0</v>
      </c>
      <c r="P266" t="s">
        <v>11528</v>
      </c>
    </row>
    <row r="267" spans="2:16" x14ac:dyDescent="0.25">
      <c r="B267" t="s">
        <v>271</v>
      </c>
      <c r="C267" s="119" t="s">
        <v>209</v>
      </c>
      <c r="D267" t="s">
        <v>11550</v>
      </c>
      <c r="E267" t="s">
        <v>11530</v>
      </c>
      <c r="F267" t="s">
        <v>11526</v>
      </c>
      <c r="G267" t="s">
        <v>61</v>
      </c>
      <c r="H267" t="s">
        <v>18</v>
      </c>
      <c r="I267" t="s">
        <v>11529</v>
      </c>
      <c r="J267">
        <v>2014</v>
      </c>
      <c r="K267">
        <v>4431.08</v>
      </c>
      <c r="L267">
        <v>41</v>
      </c>
      <c r="M267">
        <v>1</v>
      </c>
      <c r="N267">
        <f t="shared" ref="N267:N330" si="18">IF(K267&lt;100,1,0)</f>
        <v>0</v>
      </c>
      <c r="O267">
        <f t="shared" si="17"/>
        <v>0</v>
      </c>
      <c r="P267" t="s">
        <v>11528</v>
      </c>
    </row>
    <row r="268" spans="2:16" x14ac:dyDescent="0.25">
      <c r="B268" t="s">
        <v>272</v>
      </c>
      <c r="C268" s="119" t="s">
        <v>209</v>
      </c>
      <c r="D268" t="s">
        <v>11550</v>
      </c>
      <c r="E268" t="s">
        <v>11530</v>
      </c>
      <c r="F268" t="s">
        <v>11526</v>
      </c>
      <c r="G268" t="s">
        <v>61</v>
      </c>
      <c r="H268" t="s">
        <v>18</v>
      </c>
      <c r="I268" t="s">
        <v>11529</v>
      </c>
      <c r="J268">
        <v>2014</v>
      </c>
      <c r="K268">
        <v>26938.45</v>
      </c>
      <c r="L268">
        <v>4411</v>
      </c>
      <c r="M268">
        <v>1</v>
      </c>
      <c r="N268">
        <f t="shared" si="18"/>
        <v>0</v>
      </c>
      <c r="O268">
        <f t="shared" si="17"/>
        <v>0</v>
      </c>
      <c r="P268" t="s">
        <v>11528</v>
      </c>
    </row>
    <row r="269" spans="2:16" x14ac:dyDescent="0.25">
      <c r="B269" t="s">
        <v>273</v>
      </c>
      <c r="C269" s="119" t="s">
        <v>209</v>
      </c>
      <c r="D269" t="s">
        <v>11537</v>
      </c>
      <c r="E269" t="s">
        <v>11530</v>
      </c>
      <c r="F269" t="s">
        <v>11526</v>
      </c>
      <c r="G269" t="s">
        <v>61</v>
      </c>
      <c r="H269" t="s">
        <v>18</v>
      </c>
      <c r="I269" t="s">
        <v>11529</v>
      </c>
      <c r="J269">
        <v>2014</v>
      </c>
      <c r="K269">
        <v>6111.03</v>
      </c>
      <c r="L269">
        <v>1029</v>
      </c>
      <c r="M269">
        <v>1</v>
      </c>
      <c r="N269">
        <f t="shared" si="18"/>
        <v>0</v>
      </c>
      <c r="O269">
        <f t="shared" si="17"/>
        <v>0</v>
      </c>
      <c r="P269" t="s">
        <v>11528</v>
      </c>
    </row>
    <row r="270" spans="2:16" x14ac:dyDescent="0.25">
      <c r="B270" t="s">
        <v>274</v>
      </c>
      <c r="C270" s="119" t="s">
        <v>209</v>
      </c>
      <c r="D270" t="s">
        <v>11550</v>
      </c>
      <c r="E270" t="s">
        <v>11530</v>
      </c>
      <c r="F270" t="s">
        <v>11526</v>
      </c>
      <c r="G270" t="s">
        <v>61</v>
      </c>
      <c r="H270" t="s">
        <v>18</v>
      </c>
      <c r="I270" t="s">
        <v>11529</v>
      </c>
      <c r="J270">
        <v>2014</v>
      </c>
      <c r="K270">
        <v>4707.34</v>
      </c>
      <c r="L270">
        <v>69</v>
      </c>
      <c r="M270">
        <v>1</v>
      </c>
      <c r="N270">
        <f t="shared" si="18"/>
        <v>0</v>
      </c>
      <c r="O270">
        <f t="shared" si="17"/>
        <v>0</v>
      </c>
      <c r="P270" t="s">
        <v>11528</v>
      </c>
    </row>
    <row r="271" spans="2:16" x14ac:dyDescent="0.25">
      <c r="B271" t="s">
        <v>275</v>
      </c>
      <c r="C271" s="119" t="s">
        <v>209</v>
      </c>
      <c r="D271" t="s">
        <v>11550</v>
      </c>
      <c r="E271" t="s">
        <v>11530</v>
      </c>
      <c r="F271" t="s">
        <v>11526</v>
      </c>
      <c r="G271" t="s">
        <v>61</v>
      </c>
      <c r="H271" t="s">
        <v>18</v>
      </c>
      <c r="I271" t="s">
        <v>11529</v>
      </c>
      <c r="J271">
        <v>2014</v>
      </c>
      <c r="K271">
        <v>30358.06</v>
      </c>
      <c r="L271">
        <v>5097</v>
      </c>
      <c r="M271">
        <v>1</v>
      </c>
      <c r="N271">
        <f t="shared" si="18"/>
        <v>0</v>
      </c>
      <c r="O271">
        <f t="shared" si="17"/>
        <v>0</v>
      </c>
      <c r="P271" t="s">
        <v>11528</v>
      </c>
    </row>
    <row r="272" spans="2:16" x14ac:dyDescent="0.25">
      <c r="B272" t="s">
        <v>276</v>
      </c>
      <c r="C272" s="119" t="s">
        <v>209</v>
      </c>
      <c r="D272" t="s">
        <v>11537</v>
      </c>
      <c r="E272" t="s">
        <v>11530</v>
      </c>
      <c r="F272" t="s">
        <v>11526</v>
      </c>
      <c r="G272" t="s">
        <v>61</v>
      </c>
      <c r="H272" t="s">
        <v>18</v>
      </c>
      <c r="I272" t="s">
        <v>11529</v>
      </c>
      <c r="J272">
        <v>2014</v>
      </c>
      <c r="K272">
        <v>1563.77</v>
      </c>
      <c r="L272">
        <v>12</v>
      </c>
      <c r="M272">
        <v>1</v>
      </c>
      <c r="N272">
        <f t="shared" si="18"/>
        <v>0</v>
      </c>
      <c r="O272">
        <f t="shared" si="17"/>
        <v>0</v>
      </c>
      <c r="P272" t="s">
        <v>11528</v>
      </c>
    </row>
    <row r="273" spans="2:16" x14ac:dyDescent="0.25">
      <c r="B273" t="s">
        <v>277</v>
      </c>
      <c r="C273" s="119" t="s">
        <v>209</v>
      </c>
      <c r="D273" t="s">
        <v>11537</v>
      </c>
      <c r="E273" t="s">
        <v>11530</v>
      </c>
      <c r="F273" t="s">
        <v>11526</v>
      </c>
      <c r="G273" t="s">
        <v>61</v>
      </c>
      <c r="H273" t="s">
        <v>18</v>
      </c>
      <c r="I273" t="s">
        <v>11529</v>
      </c>
      <c r="J273">
        <v>2014</v>
      </c>
      <c r="K273">
        <v>1890.69</v>
      </c>
      <c r="L273">
        <v>5</v>
      </c>
      <c r="M273">
        <v>1</v>
      </c>
      <c r="N273">
        <f t="shared" si="18"/>
        <v>0</v>
      </c>
      <c r="O273">
        <f t="shared" si="17"/>
        <v>0</v>
      </c>
      <c r="P273" t="s">
        <v>11528</v>
      </c>
    </row>
    <row r="274" spans="2:16" x14ac:dyDescent="0.25">
      <c r="B274" t="s">
        <v>278</v>
      </c>
      <c r="C274" s="119" t="s">
        <v>209</v>
      </c>
      <c r="D274" t="s">
        <v>11537</v>
      </c>
      <c r="E274" t="s">
        <v>11530</v>
      </c>
      <c r="F274" t="s">
        <v>11526</v>
      </c>
      <c r="G274" t="s">
        <v>61</v>
      </c>
      <c r="H274" t="s">
        <v>18</v>
      </c>
      <c r="I274" t="s">
        <v>11529</v>
      </c>
      <c r="J274">
        <v>2014</v>
      </c>
      <c r="K274">
        <v>37130.660000000003</v>
      </c>
      <c r="L274">
        <v>6244</v>
      </c>
      <c r="M274">
        <v>1</v>
      </c>
      <c r="N274">
        <f t="shared" si="18"/>
        <v>0</v>
      </c>
      <c r="O274">
        <f t="shared" si="17"/>
        <v>0</v>
      </c>
      <c r="P274" t="s">
        <v>11528</v>
      </c>
    </row>
    <row r="275" spans="2:16" x14ac:dyDescent="0.25">
      <c r="B275" t="s">
        <v>279</v>
      </c>
      <c r="C275" s="119" t="s">
        <v>209</v>
      </c>
      <c r="D275" t="s">
        <v>11563</v>
      </c>
      <c r="E275" t="s">
        <v>11530</v>
      </c>
      <c r="F275" t="s">
        <v>11526</v>
      </c>
      <c r="G275" t="s">
        <v>61</v>
      </c>
      <c r="H275" t="s">
        <v>18</v>
      </c>
      <c r="I275" t="s">
        <v>11529</v>
      </c>
      <c r="J275">
        <v>2014</v>
      </c>
      <c r="K275">
        <v>8430.24</v>
      </c>
      <c r="L275">
        <v>1642</v>
      </c>
      <c r="M275">
        <v>1</v>
      </c>
      <c r="N275">
        <f t="shared" si="18"/>
        <v>0</v>
      </c>
      <c r="O275">
        <f t="shared" si="17"/>
        <v>0</v>
      </c>
      <c r="P275" t="s">
        <v>11528</v>
      </c>
    </row>
    <row r="276" spans="2:16" x14ac:dyDescent="0.25">
      <c r="B276" t="s">
        <v>280</v>
      </c>
      <c r="C276" s="119" t="s">
        <v>209</v>
      </c>
      <c r="D276" t="s">
        <v>11537</v>
      </c>
      <c r="E276" t="s">
        <v>11530</v>
      </c>
      <c r="F276" t="s">
        <v>11526</v>
      </c>
      <c r="G276" t="s">
        <v>61</v>
      </c>
      <c r="H276" t="s">
        <v>18</v>
      </c>
      <c r="I276" t="s">
        <v>11529</v>
      </c>
      <c r="J276">
        <v>2014</v>
      </c>
      <c r="K276">
        <v>3429.85</v>
      </c>
      <c r="L276">
        <v>473</v>
      </c>
      <c r="M276">
        <v>1</v>
      </c>
      <c r="N276">
        <f t="shared" si="18"/>
        <v>0</v>
      </c>
      <c r="O276">
        <f t="shared" si="17"/>
        <v>0</v>
      </c>
      <c r="P276" t="s">
        <v>11528</v>
      </c>
    </row>
    <row r="277" spans="2:16" x14ac:dyDescent="0.25">
      <c r="B277" t="s">
        <v>281</v>
      </c>
      <c r="C277" s="119" t="s">
        <v>209</v>
      </c>
      <c r="D277" t="s">
        <v>11537</v>
      </c>
      <c r="E277" t="s">
        <v>11530</v>
      </c>
      <c r="F277" t="s">
        <v>11526</v>
      </c>
      <c r="G277" t="s">
        <v>61</v>
      </c>
      <c r="H277" t="s">
        <v>18</v>
      </c>
      <c r="I277" t="s">
        <v>11529</v>
      </c>
      <c r="J277">
        <v>2014</v>
      </c>
      <c r="K277">
        <v>991.56</v>
      </c>
      <c r="L277">
        <v>60</v>
      </c>
      <c r="M277">
        <v>1</v>
      </c>
      <c r="N277">
        <f t="shared" si="18"/>
        <v>0</v>
      </c>
      <c r="O277">
        <f t="shared" si="17"/>
        <v>0</v>
      </c>
      <c r="P277" t="s">
        <v>11528</v>
      </c>
    </row>
    <row r="278" spans="2:16" x14ac:dyDescent="0.25">
      <c r="B278" t="s">
        <v>282</v>
      </c>
      <c r="C278" s="119" t="s">
        <v>209</v>
      </c>
      <c r="D278" t="s">
        <v>11537</v>
      </c>
      <c r="E278" t="s">
        <v>11530</v>
      </c>
      <c r="F278" t="s">
        <v>11526</v>
      </c>
      <c r="G278" t="s">
        <v>61</v>
      </c>
      <c r="H278" t="s">
        <v>18</v>
      </c>
      <c r="I278" t="s">
        <v>11529</v>
      </c>
      <c r="J278">
        <v>2014</v>
      </c>
      <c r="K278">
        <v>23009.599999999999</v>
      </c>
      <c r="L278">
        <v>4406</v>
      </c>
      <c r="M278">
        <v>1</v>
      </c>
      <c r="N278">
        <f t="shared" si="18"/>
        <v>0</v>
      </c>
      <c r="O278">
        <f t="shared" si="17"/>
        <v>0</v>
      </c>
      <c r="P278" t="s">
        <v>11528</v>
      </c>
    </row>
    <row r="279" spans="2:16" x14ac:dyDescent="0.25">
      <c r="B279" t="s">
        <v>283</v>
      </c>
      <c r="C279" s="119" t="s">
        <v>209</v>
      </c>
      <c r="D279" t="s">
        <v>11537</v>
      </c>
      <c r="E279" t="s">
        <v>11530</v>
      </c>
      <c r="F279" t="s">
        <v>11526</v>
      </c>
      <c r="G279" t="s">
        <v>61</v>
      </c>
      <c r="H279" t="s">
        <v>18</v>
      </c>
      <c r="I279" t="s">
        <v>11529</v>
      </c>
      <c r="J279">
        <v>2014</v>
      </c>
      <c r="K279">
        <v>5170.32</v>
      </c>
      <c r="L279">
        <v>38</v>
      </c>
      <c r="M279">
        <v>1</v>
      </c>
      <c r="N279">
        <f t="shared" si="18"/>
        <v>0</v>
      </c>
      <c r="O279">
        <f t="shared" si="17"/>
        <v>0</v>
      </c>
      <c r="P279" t="s">
        <v>11528</v>
      </c>
    </row>
    <row r="280" spans="2:16" x14ac:dyDescent="0.25">
      <c r="B280" t="s">
        <v>284</v>
      </c>
      <c r="C280" s="119" t="s">
        <v>209</v>
      </c>
      <c r="D280" t="s">
        <v>11537</v>
      </c>
      <c r="E280" t="s">
        <v>11530</v>
      </c>
      <c r="F280" t="s">
        <v>11526</v>
      </c>
      <c r="G280" t="s">
        <v>61</v>
      </c>
      <c r="H280" t="s">
        <v>18</v>
      </c>
      <c r="I280" t="s">
        <v>11529</v>
      </c>
      <c r="J280">
        <v>2014</v>
      </c>
      <c r="K280">
        <v>5963.88</v>
      </c>
      <c r="L280">
        <v>1161</v>
      </c>
      <c r="M280">
        <v>1</v>
      </c>
      <c r="N280">
        <f t="shared" si="18"/>
        <v>0</v>
      </c>
      <c r="O280">
        <f t="shared" si="17"/>
        <v>0</v>
      </c>
      <c r="P280" t="s">
        <v>11528</v>
      </c>
    </row>
    <row r="281" spans="2:16" x14ac:dyDescent="0.25">
      <c r="B281" t="s">
        <v>285</v>
      </c>
      <c r="C281" s="119" t="s">
        <v>209</v>
      </c>
      <c r="D281" t="s">
        <v>11537</v>
      </c>
      <c r="E281" t="s">
        <v>11530</v>
      </c>
      <c r="F281" t="s">
        <v>11526</v>
      </c>
      <c r="G281" t="s">
        <v>61</v>
      </c>
      <c r="H281" t="s">
        <v>18</v>
      </c>
      <c r="I281" t="s">
        <v>11529</v>
      </c>
      <c r="J281">
        <v>2014</v>
      </c>
      <c r="K281">
        <v>14284.95</v>
      </c>
      <c r="L281">
        <v>2402</v>
      </c>
      <c r="M281">
        <v>1</v>
      </c>
      <c r="N281">
        <f t="shared" si="18"/>
        <v>0</v>
      </c>
      <c r="O281">
        <f t="shared" si="17"/>
        <v>0</v>
      </c>
      <c r="P281" t="s">
        <v>11528</v>
      </c>
    </row>
    <row r="282" spans="2:16" x14ac:dyDescent="0.25">
      <c r="B282" t="s">
        <v>286</v>
      </c>
      <c r="C282" s="119" t="s">
        <v>209</v>
      </c>
      <c r="D282" t="s">
        <v>11537</v>
      </c>
      <c r="E282" t="s">
        <v>11530</v>
      </c>
      <c r="F282" t="s">
        <v>11526</v>
      </c>
      <c r="G282" t="s">
        <v>61</v>
      </c>
      <c r="H282" t="s">
        <v>18</v>
      </c>
      <c r="I282" t="s">
        <v>11529</v>
      </c>
      <c r="J282">
        <v>2014</v>
      </c>
      <c r="K282">
        <v>0</v>
      </c>
      <c r="M282">
        <v>1</v>
      </c>
      <c r="N282">
        <f t="shared" si="18"/>
        <v>1</v>
      </c>
      <c r="O282">
        <f t="shared" si="17"/>
        <v>1</v>
      </c>
      <c r="P282" t="s">
        <v>11528</v>
      </c>
    </row>
    <row r="283" spans="2:16" x14ac:dyDescent="0.25">
      <c r="B283" t="s">
        <v>287</v>
      </c>
      <c r="C283" s="119" t="s">
        <v>209</v>
      </c>
      <c r="D283" t="s">
        <v>11542</v>
      </c>
      <c r="E283" t="s">
        <v>11530</v>
      </c>
      <c r="F283" t="s">
        <v>11526</v>
      </c>
      <c r="G283" t="s">
        <v>61</v>
      </c>
      <c r="H283" t="s">
        <v>18</v>
      </c>
      <c r="I283" t="s">
        <v>11529</v>
      </c>
      <c r="J283">
        <v>2014</v>
      </c>
      <c r="K283">
        <v>4520.42</v>
      </c>
      <c r="L283">
        <v>879</v>
      </c>
      <c r="M283">
        <v>1</v>
      </c>
      <c r="N283">
        <f t="shared" si="18"/>
        <v>0</v>
      </c>
      <c r="O283">
        <f t="shared" si="17"/>
        <v>0</v>
      </c>
      <c r="P283" t="s">
        <v>11528</v>
      </c>
    </row>
    <row r="284" spans="2:16" x14ac:dyDescent="0.25">
      <c r="B284" t="s">
        <v>288</v>
      </c>
      <c r="C284" s="119" t="s">
        <v>209</v>
      </c>
      <c r="D284" t="s">
        <v>11537</v>
      </c>
      <c r="E284" t="s">
        <v>11530</v>
      </c>
      <c r="F284" t="s">
        <v>11526</v>
      </c>
      <c r="G284" t="s">
        <v>61</v>
      </c>
      <c r="H284" t="s">
        <v>18</v>
      </c>
      <c r="I284" t="s">
        <v>11529</v>
      </c>
      <c r="J284">
        <v>2014</v>
      </c>
      <c r="K284">
        <v>24734.69</v>
      </c>
      <c r="L284">
        <v>4154</v>
      </c>
      <c r="M284">
        <v>1</v>
      </c>
      <c r="N284">
        <f t="shared" si="18"/>
        <v>0</v>
      </c>
      <c r="O284">
        <f t="shared" si="17"/>
        <v>0</v>
      </c>
      <c r="P284" t="s">
        <v>11528</v>
      </c>
    </row>
    <row r="285" spans="2:16" x14ac:dyDescent="0.25">
      <c r="B285" t="s">
        <v>289</v>
      </c>
      <c r="C285" s="119" t="s">
        <v>209</v>
      </c>
      <c r="D285" t="s">
        <v>11537</v>
      </c>
      <c r="E285" t="s">
        <v>11530</v>
      </c>
      <c r="F285" t="s">
        <v>11526</v>
      </c>
      <c r="G285" t="s">
        <v>61</v>
      </c>
      <c r="H285" t="s">
        <v>18</v>
      </c>
      <c r="I285" t="s">
        <v>11529</v>
      </c>
      <c r="J285">
        <v>2014</v>
      </c>
      <c r="K285">
        <v>10787.4</v>
      </c>
      <c r="L285">
        <v>1811</v>
      </c>
      <c r="M285">
        <v>1</v>
      </c>
      <c r="N285">
        <f t="shared" si="18"/>
        <v>0</v>
      </c>
      <c r="O285">
        <f t="shared" si="17"/>
        <v>0</v>
      </c>
      <c r="P285" t="s">
        <v>11528</v>
      </c>
    </row>
    <row r="286" spans="2:16" x14ac:dyDescent="0.25">
      <c r="B286" t="s">
        <v>290</v>
      </c>
      <c r="C286" s="119" t="s">
        <v>209</v>
      </c>
      <c r="D286" t="s">
        <v>11537</v>
      </c>
      <c r="E286" t="s">
        <v>11530</v>
      </c>
      <c r="F286" t="s">
        <v>11526</v>
      </c>
      <c r="G286" t="s">
        <v>61</v>
      </c>
      <c r="H286" t="s">
        <v>18</v>
      </c>
      <c r="I286" t="s">
        <v>11529</v>
      </c>
      <c r="J286">
        <v>2014</v>
      </c>
      <c r="K286">
        <v>1917.29</v>
      </c>
      <c r="L286">
        <v>38</v>
      </c>
      <c r="M286">
        <v>1</v>
      </c>
      <c r="N286">
        <f t="shared" si="18"/>
        <v>0</v>
      </c>
      <c r="O286">
        <f t="shared" si="17"/>
        <v>0</v>
      </c>
      <c r="P286" t="s">
        <v>11528</v>
      </c>
    </row>
    <row r="287" spans="2:16" x14ac:dyDescent="0.25">
      <c r="B287" t="s">
        <v>291</v>
      </c>
      <c r="C287" s="119" t="s">
        <v>209</v>
      </c>
      <c r="D287" t="s">
        <v>11550</v>
      </c>
      <c r="E287" t="s">
        <v>11530</v>
      </c>
      <c r="F287" t="s">
        <v>11526</v>
      </c>
      <c r="G287" t="s">
        <v>61</v>
      </c>
      <c r="H287" t="s">
        <v>18</v>
      </c>
      <c r="I287" t="s">
        <v>11529</v>
      </c>
      <c r="J287">
        <v>2014</v>
      </c>
      <c r="K287">
        <v>2101.9</v>
      </c>
      <c r="L287">
        <v>574</v>
      </c>
      <c r="M287">
        <v>1</v>
      </c>
      <c r="N287">
        <f t="shared" si="18"/>
        <v>0</v>
      </c>
      <c r="O287">
        <f t="shared" si="17"/>
        <v>0</v>
      </c>
      <c r="P287" t="s">
        <v>11528</v>
      </c>
    </row>
    <row r="288" spans="2:16" x14ac:dyDescent="0.25">
      <c r="B288" t="s">
        <v>292</v>
      </c>
      <c r="C288" s="119" t="s">
        <v>209</v>
      </c>
      <c r="D288" t="s">
        <v>11550</v>
      </c>
      <c r="E288" t="s">
        <v>11530</v>
      </c>
      <c r="F288" t="s">
        <v>11526</v>
      </c>
      <c r="G288" t="s">
        <v>61</v>
      </c>
      <c r="H288" t="s">
        <v>18</v>
      </c>
      <c r="I288" t="s">
        <v>11529</v>
      </c>
      <c r="J288">
        <v>2014</v>
      </c>
      <c r="K288">
        <v>4074.05</v>
      </c>
      <c r="L288">
        <v>35</v>
      </c>
      <c r="M288">
        <v>1</v>
      </c>
      <c r="N288">
        <f t="shared" si="18"/>
        <v>0</v>
      </c>
      <c r="O288">
        <f t="shared" si="17"/>
        <v>0</v>
      </c>
      <c r="P288" t="s">
        <v>11528</v>
      </c>
    </row>
    <row r="289" spans="2:16" x14ac:dyDescent="0.25">
      <c r="B289" t="s">
        <v>293</v>
      </c>
      <c r="C289" s="119" t="s">
        <v>209</v>
      </c>
      <c r="D289" t="s">
        <v>11537</v>
      </c>
      <c r="E289" t="s">
        <v>11530</v>
      </c>
      <c r="F289" t="s">
        <v>11526</v>
      </c>
      <c r="G289" t="s">
        <v>61</v>
      </c>
      <c r="H289" t="s">
        <v>18</v>
      </c>
      <c r="I289" t="s">
        <v>11529</v>
      </c>
      <c r="J289">
        <v>2014</v>
      </c>
      <c r="K289">
        <v>6561.53</v>
      </c>
      <c r="L289">
        <v>1102</v>
      </c>
      <c r="M289">
        <v>1</v>
      </c>
      <c r="N289">
        <f t="shared" si="18"/>
        <v>0</v>
      </c>
      <c r="O289">
        <f t="shared" si="17"/>
        <v>0</v>
      </c>
      <c r="P289" t="s">
        <v>11528</v>
      </c>
    </row>
    <row r="290" spans="2:16" x14ac:dyDescent="0.25">
      <c r="B290" t="s">
        <v>294</v>
      </c>
      <c r="C290" s="119" t="s">
        <v>209</v>
      </c>
      <c r="D290" t="s">
        <v>11537</v>
      </c>
      <c r="E290" t="s">
        <v>11530</v>
      </c>
      <c r="F290" t="s">
        <v>11526</v>
      </c>
      <c r="G290" t="s">
        <v>61</v>
      </c>
      <c r="H290" t="s">
        <v>18</v>
      </c>
      <c r="I290" t="s">
        <v>11529</v>
      </c>
      <c r="J290">
        <v>2014</v>
      </c>
      <c r="K290">
        <v>946.3</v>
      </c>
      <c r="L290">
        <v>4</v>
      </c>
      <c r="M290">
        <v>1</v>
      </c>
      <c r="N290">
        <f t="shared" si="18"/>
        <v>0</v>
      </c>
      <c r="O290">
        <f t="shared" si="17"/>
        <v>0</v>
      </c>
      <c r="P290" t="s">
        <v>11528</v>
      </c>
    </row>
    <row r="291" spans="2:16" x14ac:dyDescent="0.25">
      <c r="B291" t="s">
        <v>295</v>
      </c>
      <c r="C291" s="119" t="s">
        <v>209</v>
      </c>
      <c r="D291" t="s">
        <v>11539</v>
      </c>
      <c r="E291" t="s">
        <v>11530</v>
      </c>
      <c r="F291" t="s">
        <v>11526</v>
      </c>
      <c r="G291" t="s">
        <v>61</v>
      </c>
      <c r="H291" t="s">
        <v>18</v>
      </c>
      <c r="I291" t="s">
        <v>11551</v>
      </c>
      <c r="J291">
        <v>2014</v>
      </c>
      <c r="K291">
        <v>3128.28</v>
      </c>
      <c r="L291">
        <v>358</v>
      </c>
      <c r="M291">
        <v>1</v>
      </c>
      <c r="N291">
        <f t="shared" si="18"/>
        <v>0</v>
      </c>
      <c r="O291">
        <f t="shared" si="17"/>
        <v>0</v>
      </c>
      <c r="P291" t="s">
        <v>11528</v>
      </c>
    </row>
    <row r="292" spans="2:16" x14ac:dyDescent="0.25">
      <c r="B292" t="s">
        <v>296</v>
      </c>
      <c r="C292" s="119" t="s">
        <v>209</v>
      </c>
      <c r="D292" t="s">
        <v>11539</v>
      </c>
      <c r="E292" t="s">
        <v>11530</v>
      </c>
      <c r="F292" t="s">
        <v>11526</v>
      </c>
      <c r="G292" t="s">
        <v>61</v>
      </c>
      <c r="H292" t="s">
        <v>18</v>
      </c>
      <c r="I292" t="s">
        <v>11529</v>
      </c>
      <c r="J292">
        <v>2014</v>
      </c>
      <c r="K292">
        <v>8966.26</v>
      </c>
      <c r="L292">
        <v>1744</v>
      </c>
      <c r="M292">
        <v>1</v>
      </c>
      <c r="N292">
        <f t="shared" si="18"/>
        <v>0</v>
      </c>
      <c r="O292">
        <f t="shared" si="17"/>
        <v>0</v>
      </c>
      <c r="P292" t="s">
        <v>11528</v>
      </c>
    </row>
    <row r="293" spans="2:16" x14ac:dyDescent="0.25">
      <c r="B293" t="s">
        <v>297</v>
      </c>
      <c r="C293" s="119" t="s">
        <v>209</v>
      </c>
      <c r="D293" t="s">
        <v>11537</v>
      </c>
      <c r="E293" t="s">
        <v>11530</v>
      </c>
      <c r="F293" t="s">
        <v>11526</v>
      </c>
      <c r="G293" t="s">
        <v>61</v>
      </c>
      <c r="H293" t="s">
        <v>18</v>
      </c>
      <c r="I293" t="s">
        <v>11529</v>
      </c>
      <c r="J293">
        <v>2014</v>
      </c>
      <c r="K293">
        <v>4897.42</v>
      </c>
      <c r="L293">
        <v>675</v>
      </c>
      <c r="M293">
        <v>1</v>
      </c>
      <c r="N293">
        <f t="shared" si="18"/>
        <v>0</v>
      </c>
      <c r="O293">
        <f t="shared" si="17"/>
        <v>0</v>
      </c>
      <c r="P293" t="s">
        <v>11528</v>
      </c>
    </row>
    <row r="294" spans="2:16" x14ac:dyDescent="0.25">
      <c r="B294" t="s">
        <v>298</v>
      </c>
      <c r="C294" s="119" t="s">
        <v>209</v>
      </c>
      <c r="D294" t="s">
        <v>11550</v>
      </c>
      <c r="E294" t="s">
        <v>11530</v>
      </c>
      <c r="F294" t="s">
        <v>11526</v>
      </c>
      <c r="G294" t="s">
        <v>61</v>
      </c>
      <c r="H294" t="s">
        <v>18</v>
      </c>
      <c r="I294" t="s">
        <v>11529</v>
      </c>
      <c r="J294">
        <v>2014</v>
      </c>
      <c r="K294">
        <v>15255.35</v>
      </c>
      <c r="L294">
        <v>2562</v>
      </c>
      <c r="M294">
        <v>1</v>
      </c>
      <c r="N294">
        <f t="shared" si="18"/>
        <v>0</v>
      </c>
      <c r="O294">
        <f t="shared" si="17"/>
        <v>0</v>
      </c>
      <c r="P294" t="s">
        <v>11528</v>
      </c>
    </row>
    <row r="295" spans="2:16" x14ac:dyDescent="0.25">
      <c r="B295" t="s">
        <v>299</v>
      </c>
      <c r="C295" s="119" t="s">
        <v>209</v>
      </c>
      <c r="D295" t="s">
        <v>11537</v>
      </c>
      <c r="E295" t="s">
        <v>11530</v>
      </c>
      <c r="F295" t="s">
        <v>11526</v>
      </c>
      <c r="G295" t="s">
        <v>61</v>
      </c>
      <c r="H295" t="s">
        <v>18</v>
      </c>
      <c r="I295" t="s">
        <v>11529</v>
      </c>
      <c r="J295">
        <v>2014</v>
      </c>
      <c r="K295">
        <v>3173.04</v>
      </c>
      <c r="L295">
        <v>50</v>
      </c>
      <c r="M295">
        <v>1</v>
      </c>
      <c r="N295">
        <f t="shared" si="18"/>
        <v>0</v>
      </c>
      <c r="O295">
        <f t="shared" si="17"/>
        <v>0</v>
      </c>
      <c r="P295" t="s">
        <v>11528</v>
      </c>
    </row>
    <row r="296" spans="2:16" x14ac:dyDescent="0.25">
      <c r="B296" t="s">
        <v>300</v>
      </c>
      <c r="C296" s="119" t="s">
        <v>209</v>
      </c>
      <c r="D296" t="s">
        <v>11537</v>
      </c>
      <c r="E296" t="s">
        <v>11530</v>
      </c>
      <c r="F296" t="s">
        <v>11526</v>
      </c>
      <c r="G296" t="s">
        <v>61</v>
      </c>
      <c r="H296" t="s">
        <v>18</v>
      </c>
      <c r="I296" t="s">
        <v>11529</v>
      </c>
      <c r="J296">
        <v>2014</v>
      </c>
      <c r="K296">
        <v>2505.36</v>
      </c>
      <c r="L296">
        <v>31</v>
      </c>
      <c r="M296">
        <v>1</v>
      </c>
      <c r="N296">
        <f t="shared" si="18"/>
        <v>0</v>
      </c>
      <c r="O296">
        <f t="shared" si="17"/>
        <v>0</v>
      </c>
      <c r="P296" t="s">
        <v>11528</v>
      </c>
    </row>
    <row r="297" spans="2:16" x14ac:dyDescent="0.25">
      <c r="B297" t="s">
        <v>301</v>
      </c>
      <c r="C297" s="119" t="s">
        <v>209</v>
      </c>
      <c r="D297" t="s">
        <v>11539</v>
      </c>
      <c r="E297" t="s">
        <v>11530</v>
      </c>
      <c r="F297" t="s">
        <v>11526</v>
      </c>
      <c r="G297" t="s">
        <v>61</v>
      </c>
      <c r="H297" t="s">
        <v>18</v>
      </c>
      <c r="I297" t="s">
        <v>11529</v>
      </c>
      <c r="J297">
        <v>2014</v>
      </c>
      <c r="K297">
        <v>29802.77</v>
      </c>
      <c r="L297">
        <v>5253</v>
      </c>
      <c r="M297">
        <v>1</v>
      </c>
      <c r="N297">
        <f t="shared" si="18"/>
        <v>0</v>
      </c>
      <c r="O297">
        <f t="shared" si="17"/>
        <v>0</v>
      </c>
      <c r="P297" t="s">
        <v>11528</v>
      </c>
    </row>
    <row r="298" spans="2:16" x14ac:dyDescent="0.25">
      <c r="B298" t="s">
        <v>302</v>
      </c>
      <c r="C298" s="119" t="s">
        <v>209</v>
      </c>
      <c r="D298" t="s">
        <v>11537</v>
      </c>
      <c r="E298" t="s">
        <v>11530</v>
      </c>
      <c r="F298" t="s">
        <v>11526</v>
      </c>
      <c r="G298" t="s">
        <v>61</v>
      </c>
      <c r="H298" t="s">
        <v>18</v>
      </c>
      <c r="I298" t="s">
        <v>11551</v>
      </c>
      <c r="J298">
        <v>2014</v>
      </c>
      <c r="K298">
        <v>12605.53</v>
      </c>
      <c r="L298">
        <v>1287</v>
      </c>
      <c r="M298">
        <v>1</v>
      </c>
      <c r="N298">
        <f t="shared" si="18"/>
        <v>0</v>
      </c>
      <c r="O298">
        <f t="shared" si="17"/>
        <v>0</v>
      </c>
      <c r="P298" t="s">
        <v>11528</v>
      </c>
    </row>
    <row r="299" spans="2:16" x14ac:dyDescent="0.25">
      <c r="B299" t="s">
        <v>303</v>
      </c>
      <c r="C299" s="119" t="s">
        <v>209</v>
      </c>
      <c r="D299" t="s">
        <v>11537</v>
      </c>
      <c r="E299" t="s">
        <v>11530</v>
      </c>
      <c r="F299" t="s">
        <v>11526</v>
      </c>
      <c r="G299" t="s">
        <v>61</v>
      </c>
      <c r="H299" t="s">
        <v>18</v>
      </c>
      <c r="I299" t="s">
        <v>11551</v>
      </c>
      <c r="J299">
        <v>2014</v>
      </c>
      <c r="K299">
        <v>5222.8100000000004</v>
      </c>
      <c r="L299">
        <v>3</v>
      </c>
      <c r="M299">
        <v>1</v>
      </c>
      <c r="N299">
        <f t="shared" si="18"/>
        <v>0</v>
      </c>
      <c r="O299">
        <f t="shared" si="17"/>
        <v>0</v>
      </c>
      <c r="P299" t="s">
        <v>11528</v>
      </c>
    </row>
    <row r="300" spans="2:16" x14ac:dyDescent="0.25">
      <c r="B300" t="s">
        <v>304</v>
      </c>
      <c r="C300" s="119" t="s">
        <v>209</v>
      </c>
      <c r="D300" t="s">
        <v>11537</v>
      </c>
      <c r="E300" t="s">
        <v>11530</v>
      </c>
      <c r="F300" t="s">
        <v>11526</v>
      </c>
      <c r="G300" t="s">
        <v>61</v>
      </c>
      <c r="H300" t="s">
        <v>18</v>
      </c>
      <c r="I300" t="s">
        <v>11529</v>
      </c>
      <c r="J300">
        <v>2014</v>
      </c>
      <c r="K300">
        <v>12798.77</v>
      </c>
      <c r="L300">
        <v>2149</v>
      </c>
      <c r="M300">
        <v>1</v>
      </c>
      <c r="N300">
        <f t="shared" si="18"/>
        <v>0</v>
      </c>
      <c r="O300">
        <f t="shared" si="17"/>
        <v>0</v>
      </c>
      <c r="P300" t="s">
        <v>11528</v>
      </c>
    </row>
    <row r="301" spans="2:16" x14ac:dyDescent="0.25">
      <c r="B301" t="s">
        <v>305</v>
      </c>
      <c r="C301" s="119" t="s">
        <v>209</v>
      </c>
      <c r="D301" t="s">
        <v>11537</v>
      </c>
      <c r="E301" t="s">
        <v>11530</v>
      </c>
      <c r="F301" t="s">
        <v>11526</v>
      </c>
      <c r="G301" t="s">
        <v>61</v>
      </c>
      <c r="H301" t="s">
        <v>18</v>
      </c>
      <c r="I301" t="s">
        <v>11529</v>
      </c>
      <c r="J301">
        <v>2014</v>
      </c>
      <c r="K301">
        <v>36133.129999999997</v>
      </c>
      <c r="L301">
        <v>6068</v>
      </c>
      <c r="M301">
        <v>1</v>
      </c>
      <c r="N301">
        <f t="shared" si="18"/>
        <v>0</v>
      </c>
      <c r="O301">
        <f t="shared" si="17"/>
        <v>0</v>
      </c>
      <c r="P301" t="s">
        <v>11528</v>
      </c>
    </row>
    <row r="302" spans="2:16" x14ac:dyDescent="0.25">
      <c r="B302" t="s">
        <v>306</v>
      </c>
      <c r="C302" s="119" t="s">
        <v>209</v>
      </c>
      <c r="D302" t="s">
        <v>11537</v>
      </c>
      <c r="E302" t="s">
        <v>11530</v>
      </c>
      <c r="F302" t="s">
        <v>11526</v>
      </c>
      <c r="G302" t="s">
        <v>61</v>
      </c>
      <c r="H302" t="s">
        <v>18</v>
      </c>
      <c r="I302" t="s">
        <v>11529</v>
      </c>
      <c r="J302">
        <v>2014</v>
      </c>
      <c r="K302">
        <v>9108.98</v>
      </c>
      <c r="L302">
        <v>1653</v>
      </c>
      <c r="M302">
        <v>1</v>
      </c>
      <c r="N302">
        <f t="shared" si="18"/>
        <v>0</v>
      </c>
      <c r="O302">
        <f t="shared" si="17"/>
        <v>0</v>
      </c>
      <c r="P302" t="s">
        <v>11528</v>
      </c>
    </row>
    <row r="303" spans="2:16" x14ac:dyDescent="0.25">
      <c r="B303" t="s">
        <v>307</v>
      </c>
      <c r="C303" s="119" t="s">
        <v>209</v>
      </c>
      <c r="D303" t="s">
        <v>11542</v>
      </c>
      <c r="E303" t="s">
        <v>11530</v>
      </c>
      <c r="F303" t="s">
        <v>11526</v>
      </c>
      <c r="G303" t="s">
        <v>61</v>
      </c>
      <c r="H303" t="s">
        <v>18</v>
      </c>
      <c r="I303" t="s">
        <v>11529</v>
      </c>
      <c r="J303">
        <v>2014</v>
      </c>
      <c r="K303">
        <v>1566.13</v>
      </c>
      <c r="L303">
        <v>40</v>
      </c>
      <c r="M303">
        <v>1</v>
      </c>
      <c r="N303">
        <f t="shared" si="18"/>
        <v>0</v>
      </c>
      <c r="O303">
        <f t="shared" si="17"/>
        <v>0</v>
      </c>
      <c r="P303" t="s">
        <v>11528</v>
      </c>
    </row>
    <row r="304" spans="2:16" x14ac:dyDescent="0.25">
      <c r="B304" t="s">
        <v>308</v>
      </c>
      <c r="C304" s="119" t="s">
        <v>209</v>
      </c>
      <c r="D304" t="s">
        <v>11537</v>
      </c>
      <c r="E304" t="s">
        <v>11530</v>
      </c>
      <c r="F304" t="s">
        <v>11526</v>
      </c>
      <c r="G304" t="s">
        <v>61</v>
      </c>
      <c r="H304" t="s">
        <v>18</v>
      </c>
      <c r="I304" t="s">
        <v>11529</v>
      </c>
      <c r="J304">
        <v>2014</v>
      </c>
      <c r="K304">
        <v>25204.42</v>
      </c>
      <c r="L304">
        <v>143</v>
      </c>
      <c r="M304">
        <v>1</v>
      </c>
      <c r="N304">
        <f t="shared" si="18"/>
        <v>0</v>
      </c>
      <c r="O304">
        <f t="shared" si="17"/>
        <v>0</v>
      </c>
      <c r="P304" t="s">
        <v>11528</v>
      </c>
    </row>
    <row r="305" spans="2:16" x14ac:dyDescent="0.25">
      <c r="B305" t="s">
        <v>309</v>
      </c>
      <c r="C305" s="119" t="s">
        <v>209</v>
      </c>
      <c r="D305" t="s">
        <v>11537</v>
      </c>
      <c r="E305" t="s">
        <v>11530</v>
      </c>
      <c r="F305" t="s">
        <v>11526</v>
      </c>
      <c r="G305" t="s">
        <v>61</v>
      </c>
      <c r="H305" t="s">
        <v>18</v>
      </c>
      <c r="I305" t="s">
        <v>11529</v>
      </c>
      <c r="J305">
        <v>2014</v>
      </c>
      <c r="K305">
        <v>1641.13</v>
      </c>
      <c r="L305">
        <v>25</v>
      </c>
      <c r="M305">
        <v>1</v>
      </c>
      <c r="N305">
        <f t="shared" si="18"/>
        <v>0</v>
      </c>
      <c r="O305">
        <f t="shared" si="17"/>
        <v>0</v>
      </c>
      <c r="P305" t="s">
        <v>11528</v>
      </c>
    </row>
    <row r="306" spans="2:16" x14ac:dyDescent="0.25">
      <c r="B306" t="s">
        <v>310</v>
      </c>
      <c r="C306" s="119" t="s">
        <v>209</v>
      </c>
      <c r="D306" t="s">
        <v>11539</v>
      </c>
      <c r="E306" t="s">
        <v>11530</v>
      </c>
      <c r="F306" t="s">
        <v>11526</v>
      </c>
      <c r="G306" t="s">
        <v>61</v>
      </c>
      <c r="H306" t="s">
        <v>18</v>
      </c>
      <c r="I306" t="s">
        <v>11551</v>
      </c>
      <c r="J306">
        <v>2014</v>
      </c>
      <c r="K306">
        <v>5447.94</v>
      </c>
      <c r="L306">
        <v>60</v>
      </c>
      <c r="M306">
        <v>1</v>
      </c>
      <c r="N306">
        <f t="shared" si="18"/>
        <v>0</v>
      </c>
      <c r="O306">
        <f t="shared" si="17"/>
        <v>0</v>
      </c>
      <c r="P306" t="s">
        <v>11528</v>
      </c>
    </row>
    <row r="307" spans="2:16" x14ac:dyDescent="0.25">
      <c r="B307" t="s">
        <v>311</v>
      </c>
      <c r="C307" s="119" t="s">
        <v>209</v>
      </c>
      <c r="D307" t="s">
        <v>11539</v>
      </c>
      <c r="E307" t="s">
        <v>11530</v>
      </c>
      <c r="F307" t="s">
        <v>11526</v>
      </c>
      <c r="G307" t="s">
        <v>61</v>
      </c>
      <c r="H307" t="s">
        <v>18</v>
      </c>
      <c r="I307" t="s">
        <v>11529</v>
      </c>
      <c r="J307">
        <v>2014</v>
      </c>
      <c r="K307">
        <v>5014.93</v>
      </c>
      <c r="L307">
        <v>77</v>
      </c>
      <c r="M307">
        <v>1</v>
      </c>
      <c r="N307">
        <f t="shared" si="18"/>
        <v>0</v>
      </c>
      <c r="O307">
        <f t="shared" si="17"/>
        <v>0</v>
      </c>
      <c r="P307" t="s">
        <v>11528</v>
      </c>
    </row>
    <row r="308" spans="2:16" x14ac:dyDescent="0.25">
      <c r="B308" t="s">
        <v>312</v>
      </c>
      <c r="C308" s="119" t="s">
        <v>209</v>
      </c>
      <c r="D308" t="s">
        <v>11539</v>
      </c>
      <c r="E308" t="s">
        <v>11530</v>
      </c>
      <c r="F308" t="s">
        <v>11526</v>
      </c>
      <c r="G308" t="s">
        <v>61</v>
      </c>
      <c r="H308" t="s">
        <v>18</v>
      </c>
      <c r="I308" t="s">
        <v>11529</v>
      </c>
      <c r="J308">
        <v>2014</v>
      </c>
      <c r="K308">
        <v>146.57</v>
      </c>
      <c r="L308">
        <v>6</v>
      </c>
      <c r="M308">
        <v>1</v>
      </c>
      <c r="N308">
        <f t="shared" si="18"/>
        <v>0</v>
      </c>
      <c r="O308">
        <f t="shared" si="17"/>
        <v>0</v>
      </c>
      <c r="P308" t="s">
        <v>11528</v>
      </c>
    </row>
    <row r="309" spans="2:16" x14ac:dyDescent="0.25">
      <c r="B309" t="s">
        <v>313</v>
      </c>
      <c r="C309" s="119" t="s">
        <v>4</v>
      </c>
      <c r="D309" t="s">
        <v>11537</v>
      </c>
      <c r="E309" t="s">
        <v>11530</v>
      </c>
      <c r="F309" t="s">
        <v>11540</v>
      </c>
      <c r="G309" t="s">
        <v>61</v>
      </c>
      <c r="H309" t="s">
        <v>18</v>
      </c>
      <c r="I309" t="s">
        <v>11541</v>
      </c>
      <c r="J309">
        <v>2014</v>
      </c>
      <c r="K309">
        <v>907.06</v>
      </c>
      <c r="L309">
        <v>100</v>
      </c>
      <c r="M309">
        <v>1</v>
      </c>
      <c r="N309">
        <f t="shared" si="18"/>
        <v>0</v>
      </c>
      <c r="O309">
        <f t="shared" si="17"/>
        <v>0</v>
      </c>
      <c r="P309" t="s">
        <v>11528</v>
      </c>
    </row>
    <row r="310" spans="2:16" x14ac:dyDescent="0.25">
      <c r="B310" t="s">
        <v>314</v>
      </c>
      <c r="C310" s="119" t="s">
        <v>4</v>
      </c>
      <c r="D310" t="s">
        <v>11537</v>
      </c>
      <c r="E310" t="s">
        <v>11530</v>
      </c>
      <c r="F310" t="s">
        <v>11540</v>
      </c>
      <c r="G310" t="s">
        <v>61</v>
      </c>
      <c r="H310" t="s">
        <v>18</v>
      </c>
      <c r="I310" t="s">
        <v>11541</v>
      </c>
      <c r="J310">
        <v>2014</v>
      </c>
      <c r="K310">
        <v>182.68</v>
      </c>
      <c r="L310">
        <v>30</v>
      </c>
      <c r="M310">
        <v>1</v>
      </c>
      <c r="N310">
        <f t="shared" si="18"/>
        <v>0</v>
      </c>
      <c r="O310">
        <f t="shared" si="17"/>
        <v>0</v>
      </c>
      <c r="P310" t="s">
        <v>11528</v>
      </c>
    </row>
    <row r="311" spans="2:16" x14ac:dyDescent="0.25">
      <c r="B311" t="s">
        <v>315</v>
      </c>
      <c r="C311" s="119" t="s">
        <v>4</v>
      </c>
      <c r="D311" t="s">
        <v>11550</v>
      </c>
      <c r="E311" t="s">
        <v>11530</v>
      </c>
      <c r="F311" t="s">
        <v>11540</v>
      </c>
      <c r="G311" t="s">
        <v>61</v>
      </c>
      <c r="H311" t="s">
        <v>18</v>
      </c>
      <c r="I311" t="s">
        <v>11541</v>
      </c>
      <c r="J311">
        <v>2014</v>
      </c>
      <c r="K311">
        <v>239.04</v>
      </c>
      <c r="L311">
        <v>4</v>
      </c>
      <c r="M311">
        <v>1</v>
      </c>
      <c r="N311">
        <f t="shared" si="18"/>
        <v>0</v>
      </c>
      <c r="O311">
        <f t="shared" ref="O311:O312" si="19">IF(OR(L311="",L311&lt;=0),1,0)</f>
        <v>0</v>
      </c>
      <c r="P311" t="s">
        <v>11528</v>
      </c>
    </row>
    <row r="312" spans="2:16" x14ac:dyDescent="0.25">
      <c r="B312" t="s">
        <v>316</v>
      </c>
      <c r="C312" s="119" t="s">
        <v>4</v>
      </c>
      <c r="D312" t="s">
        <v>11537</v>
      </c>
      <c r="E312" t="s">
        <v>11530</v>
      </c>
      <c r="F312" t="s">
        <v>11540</v>
      </c>
      <c r="G312" t="s">
        <v>61</v>
      </c>
      <c r="H312" t="s">
        <v>18</v>
      </c>
      <c r="I312" t="s">
        <v>11533</v>
      </c>
      <c r="J312">
        <v>2014</v>
      </c>
      <c r="K312">
        <v>1144.8399999999999</v>
      </c>
      <c r="L312">
        <v>20</v>
      </c>
      <c r="M312">
        <v>1</v>
      </c>
      <c r="N312">
        <f t="shared" si="18"/>
        <v>0</v>
      </c>
      <c r="O312">
        <f t="shared" si="19"/>
        <v>0</v>
      </c>
      <c r="P312" t="s">
        <v>11528</v>
      </c>
    </row>
    <row r="313" spans="2:16" x14ac:dyDescent="0.25">
      <c r="B313" t="s">
        <v>317</v>
      </c>
      <c r="C313" s="119" t="s">
        <v>60</v>
      </c>
      <c r="D313" t="s">
        <v>11544</v>
      </c>
      <c r="E313" t="s">
        <v>11530</v>
      </c>
      <c r="F313" t="s">
        <v>11540</v>
      </c>
      <c r="G313" t="s">
        <v>64</v>
      </c>
      <c r="H313" t="s">
        <v>18</v>
      </c>
      <c r="I313" t="s">
        <v>11541</v>
      </c>
      <c r="J313">
        <v>2014</v>
      </c>
      <c r="K313">
        <v>1072.76</v>
      </c>
      <c r="L313">
        <v>18</v>
      </c>
      <c r="M313">
        <v>1</v>
      </c>
      <c r="N313">
        <f t="shared" si="18"/>
        <v>0</v>
      </c>
      <c r="O313">
        <f t="shared" ref="O313:O362" si="20">IF(OR(L313="",L313&lt;=0),1,0)</f>
        <v>0</v>
      </c>
      <c r="P313" t="s">
        <v>12694</v>
      </c>
    </row>
    <row r="314" spans="2:16" x14ac:dyDescent="0.25">
      <c r="B314" t="s">
        <v>318</v>
      </c>
      <c r="C314" s="119" t="s">
        <v>60</v>
      </c>
      <c r="D314" t="s">
        <v>11544</v>
      </c>
      <c r="E314" t="s">
        <v>11530</v>
      </c>
      <c r="F314" t="s">
        <v>11540</v>
      </c>
      <c r="G314" t="s">
        <v>64</v>
      </c>
      <c r="H314" t="s">
        <v>18</v>
      </c>
      <c r="I314" t="s">
        <v>11541</v>
      </c>
      <c r="J314">
        <v>2014</v>
      </c>
      <c r="K314">
        <v>366.72</v>
      </c>
      <c r="L314">
        <v>4</v>
      </c>
      <c r="M314">
        <v>1</v>
      </c>
      <c r="N314">
        <f t="shared" si="18"/>
        <v>0</v>
      </c>
      <c r="O314">
        <f t="shared" si="20"/>
        <v>0</v>
      </c>
      <c r="P314" t="s">
        <v>12694</v>
      </c>
    </row>
    <row r="315" spans="2:16" x14ac:dyDescent="0.25">
      <c r="B315" t="s">
        <v>319</v>
      </c>
      <c r="C315" s="119" t="s">
        <v>60</v>
      </c>
      <c r="D315" t="s">
        <v>11544</v>
      </c>
      <c r="E315" t="s">
        <v>11530</v>
      </c>
      <c r="F315" t="s">
        <v>11540</v>
      </c>
      <c r="G315" t="s">
        <v>64</v>
      </c>
      <c r="H315" t="s">
        <v>18</v>
      </c>
      <c r="I315" t="s">
        <v>11533</v>
      </c>
      <c r="J315">
        <v>2014</v>
      </c>
      <c r="K315">
        <v>1346.77</v>
      </c>
      <c r="L315">
        <v>12</v>
      </c>
      <c r="M315">
        <v>1</v>
      </c>
      <c r="N315">
        <f t="shared" si="18"/>
        <v>0</v>
      </c>
      <c r="O315">
        <f t="shared" si="20"/>
        <v>0</v>
      </c>
      <c r="P315" t="s">
        <v>12693</v>
      </c>
    </row>
    <row r="316" spans="2:16" x14ac:dyDescent="0.25">
      <c r="B316" t="s">
        <v>320</v>
      </c>
      <c r="C316" s="119" t="s">
        <v>60</v>
      </c>
      <c r="D316" t="s">
        <v>11544</v>
      </c>
      <c r="E316" t="s">
        <v>11530</v>
      </c>
      <c r="F316" t="s">
        <v>11540</v>
      </c>
      <c r="G316" t="s">
        <v>61</v>
      </c>
      <c r="H316" t="s">
        <v>18</v>
      </c>
      <c r="I316" t="s">
        <v>11533</v>
      </c>
      <c r="J316">
        <v>2014</v>
      </c>
      <c r="K316">
        <v>3602.43</v>
      </c>
      <c r="L316">
        <v>178</v>
      </c>
      <c r="M316">
        <v>1</v>
      </c>
      <c r="N316">
        <f t="shared" si="18"/>
        <v>0</v>
      </c>
      <c r="O316">
        <f t="shared" si="20"/>
        <v>0</v>
      </c>
      <c r="P316" t="s">
        <v>12693</v>
      </c>
    </row>
    <row r="317" spans="2:16" x14ac:dyDescent="0.25">
      <c r="B317" t="s">
        <v>321</v>
      </c>
      <c r="C317" s="119" t="s">
        <v>60</v>
      </c>
      <c r="D317" t="s">
        <v>11544</v>
      </c>
      <c r="E317" t="s">
        <v>11530</v>
      </c>
      <c r="F317" t="s">
        <v>11540</v>
      </c>
      <c r="G317" t="s">
        <v>61</v>
      </c>
      <c r="H317" t="s">
        <v>18</v>
      </c>
      <c r="I317" t="s">
        <v>11533</v>
      </c>
      <c r="J317">
        <v>2014</v>
      </c>
      <c r="K317">
        <v>2122.81</v>
      </c>
      <c r="L317">
        <v>139</v>
      </c>
      <c r="M317">
        <v>1</v>
      </c>
      <c r="N317">
        <f t="shared" si="18"/>
        <v>0</v>
      </c>
      <c r="O317">
        <f t="shared" si="20"/>
        <v>0</v>
      </c>
      <c r="P317" t="s">
        <v>12693</v>
      </c>
    </row>
    <row r="318" spans="2:16" x14ac:dyDescent="0.25">
      <c r="B318" t="s">
        <v>322</v>
      </c>
      <c r="C318" s="119" t="s">
        <v>60</v>
      </c>
      <c r="D318" t="s">
        <v>11544</v>
      </c>
      <c r="E318" t="s">
        <v>11530</v>
      </c>
      <c r="F318" t="s">
        <v>11540</v>
      </c>
      <c r="G318" t="s">
        <v>61</v>
      </c>
      <c r="H318" t="s">
        <v>18</v>
      </c>
      <c r="I318" t="s">
        <v>11541</v>
      </c>
      <c r="J318">
        <v>2014</v>
      </c>
      <c r="K318">
        <v>704.82</v>
      </c>
      <c r="L318">
        <v>34</v>
      </c>
      <c r="M318">
        <v>1</v>
      </c>
      <c r="N318">
        <f t="shared" si="18"/>
        <v>0</v>
      </c>
      <c r="O318">
        <f t="shared" si="20"/>
        <v>0</v>
      </c>
      <c r="P318" t="s">
        <v>12693</v>
      </c>
    </row>
    <row r="319" spans="2:16" x14ac:dyDescent="0.25">
      <c r="B319" t="s">
        <v>323</v>
      </c>
      <c r="C319" s="119" t="s">
        <v>60</v>
      </c>
      <c r="D319" t="s">
        <v>11544</v>
      </c>
      <c r="E319" t="s">
        <v>11530</v>
      </c>
      <c r="F319" t="s">
        <v>11540</v>
      </c>
      <c r="G319" t="s">
        <v>61</v>
      </c>
      <c r="H319" t="s">
        <v>18</v>
      </c>
      <c r="I319" t="s">
        <v>11533</v>
      </c>
      <c r="J319">
        <v>2014</v>
      </c>
      <c r="K319">
        <v>6723.96</v>
      </c>
      <c r="L319">
        <v>271</v>
      </c>
      <c r="M319">
        <v>1</v>
      </c>
      <c r="N319">
        <f t="shared" si="18"/>
        <v>0</v>
      </c>
      <c r="O319">
        <f t="shared" si="20"/>
        <v>0</v>
      </c>
      <c r="P319" t="s">
        <v>12693</v>
      </c>
    </row>
    <row r="320" spans="2:16" x14ac:dyDescent="0.25">
      <c r="B320" t="s">
        <v>324</v>
      </c>
      <c r="C320" s="119" t="s">
        <v>60</v>
      </c>
      <c r="D320" t="s">
        <v>11544</v>
      </c>
      <c r="E320" t="s">
        <v>11530</v>
      </c>
      <c r="F320" t="s">
        <v>11540</v>
      </c>
      <c r="G320" t="s">
        <v>61</v>
      </c>
      <c r="H320" t="s">
        <v>18</v>
      </c>
      <c r="I320" t="s">
        <v>11541</v>
      </c>
      <c r="J320">
        <v>2014</v>
      </c>
      <c r="K320">
        <v>984.98</v>
      </c>
      <c r="L320">
        <v>72</v>
      </c>
      <c r="M320">
        <v>1</v>
      </c>
      <c r="N320">
        <f t="shared" si="18"/>
        <v>0</v>
      </c>
      <c r="O320">
        <f t="shared" si="20"/>
        <v>0</v>
      </c>
      <c r="P320" t="s">
        <v>12693</v>
      </c>
    </row>
    <row r="321" spans="2:16" x14ac:dyDescent="0.25">
      <c r="B321" t="s">
        <v>325</v>
      </c>
      <c r="C321" s="119" t="s">
        <v>60</v>
      </c>
      <c r="D321" t="s">
        <v>11544</v>
      </c>
      <c r="E321" t="s">
        <v>11530</v>
      </c>
      <c r="F321" t="s">
        <v>11540</v>
      </c>
      <c r="G321" t="s">
        <v>61</v>
      </c>
      <c r="H321" t="s">
        <v>18</v>
      </c>
      <c r="I321" t="s">
        <v>11533</v>
      </c>
      <c r="J321">
        <v>2014</v>
      </c>
      <c r="K321">
        <v>943.41</v>
      </c>
      <c r="L321">
        <v>172</v>
      </c>
      <c r="M321">
        <v>1</v>
      </c>
      <c r="N321">
        <f t="shared" si="18"/>
        <v>0</v>
      </c>
      <c r="O321">
        <f t="shared" si="20"/>
        <v>0</v>
      </c>
      <c r="P321" t="s">
        <v>12694</v>
      </c>
    </row>
    <row r="322" spans="2:16" x14ac:dyDescent="0.25">
      <c r="B322" t="s">
        <v>326</v>
      </c>
      <c r="C322" s="119" t="s">
        <v>60</v>
      </c>
      <c r="D322" t="s">
        <v>11544</v>
      </c>
      <c r="E322" t="s">
        <v>11530</v>
      </c>
      <c r="F322" t="s">
        <v>11540</v>
      </c>
      <c r="G322" t="s">
        <v>61</v>
      </c>
      <c r="H322" t="s">
        <v>18</v>
      </c>
      <c r="I322" t="s">
        <v>11533</v>
      </c>
      <c r="J322">
        <v>2014</v>
      </c>
      <c r="K322">
        <v>2064.2199999999998</v>
      </c>
      <c r="L322">
        <v>111</v>
      </c>
      <c r="M322">
        <v>1</v>
      </c>
      <c r="N322">
        <f t="shared" si="18"/>
        <v>0</v>
      </c>
      <c r="O322">
        <f t="shared" si="20"/>
        <v>0</v>
      </c>
      <c r="P322" t="s">
        <v>12693</v>
      </c>
    </row>
    <row r="323" spans="2:16" x14ac:dyDescent="0.25">
      <c r="B323" t="s">
        <v>327</v>
      </c>
      <c r="C323" s="119" t="s">
        <v>60</v>
      </c>
      <c r="D323" t="s">
        <v>11544</v>
      </c>
      <c r="E323" t="s">
        <v>11530</v>
      </c>
      <c r="F323" t="s">
        <v>11540</v>
      </c>
      <c r="G323" t="s">
        <v>61</v>
      </c>
      <c r="H323" t="s">
        <v>18</v>
      </c>
      <c r="I323" t="s">
        <v>11541</v>
      </c>
      <c r="J323">
        <v>2014</v>
      </c>
      <c r="K323">
        <v>1794.46</v>
      </c>
      <c r="L323">
        <v>32</v>
      </c>
      <c r="M323">
        <v>1</v>
      </c>
      <c r="N323">
        <f t="shared" si="18"/>
        <v>0</v>
      </c>
      <c r="O323">
        <f t="shared" si="20"/>
        <v>0</v>
      </c>
      <c r="P323" t="s">
        <v>12693</v>
      </c>
    </row>
    <row r="324" spans="2:16" x14ac:dyDescent="0.25">
      <c r="B324" t="s">
        <v>328</v>
      </c>
      <c r="C324" s="119" t="s">
        <v>60</v>
      </c>
      <c r="D324" t="s">
        <v>11544</v>
      </c>
      <c r="E324" t="s">
        <v>11530</v>
      </c>
      <c r="F324" t="s">
        <v>11540</v>
      </c>
      <c r="G324" t="s">
        <v>61</v>
      </c>
      <c r="H324" t="s">
        <v>18</v>
      </c>
      <c r="I324" t="s">
        <v>11541</v>
      </c>
      <c r="J324">
        <v>2014</v>
      </c>
      <c r="K324">
        <v>2054.4699999999998</v>
      </c>
      <c r="L324">
        <v>89</v>
      </c>
      <c r="M324">
        <v>1</v>
      </c>
      <c r="N324">
        <f t="shared" si="18"/>
        <v>0</v>
      </c>
      <c r="O324">
        <f t="shared" si="20"/>
        <v>0</v>
      </c>
      <c r="P324" t="s">
        <v>12693</v>
      </c>
    </row>
    <row r="325" spans="2:16" x14ac:dyDescent="0.25">
      <c r="B325" t="s">
        <v>329</v>
      </c>
      <c r="C325" s="119" t="s">
        <v>60</v>
      </c>
      <c r="D325" t="s">
        <v>11544</v>
      </c>
      <c r="E325" t="s">
        <v>11530</v>
      </c>
      <c r="F325" t="s">
        <v>11540</v>
      </c>
      <c r="G325" t="s">
        <v>61</v>
      </c>
      <c r="H325" t="s">
        <v>18</v>
      </c>
      <c r="I325" t="s">
        <v>11541</v>
      </c>
      <c r="J325">
        <v>2014</v>
      </c>
      <c r="K325">
        <v>2038.99</v>
      </c>
      <c r="L325">
        <v>76</v>
      </c>
      <c r="M325">
        <v>1</v>
      </c>
      <c r="N325">
        <f t="shared" si="18"/>
        <v>0</v>
      </c>
      <c r="O325">
        <f t="shared" si="20"/>
        <v>0</v>
      </c>
      <c r="P325" t="s">
        <v>12693</v>
      </c>
    </row>
    <row r="326" spans="2:16" x14ac:dyDescent="0.25">
      <c r="B326" t="s">
        <v>330</v>
      </c>
      <c r="C326" s="119" t="s">
        <v>60</v>
      </c>
      <c r="D326" t="s">
        <v>11546</v>
      </c>
      <c r="E326" t="s">
        <v>11530</v>
      </c>
      <c r="F326" t="s">
        <v>11540</v>
      </c>
      <c r="G326" t="s">
        <v>64</v>
      </c>
      <c r="H326" t="s">
        <v>18</v>
      </c>
      <c r="I326" t="s">
        <v>11541</v>
      </c>
      <c r="J326">
        <v>2014</v>
      </c>
      <c r="K326">
        <v>573.26</v>
      </c>
      <c r="L326">
        <v>32</v>
      </c>
      <c r="M326">
        <v>1</v>
      </c>
      <c r="N326">
        <f t="shared" si="18"/>
        <v>0</v>
      </c>
      <c r="O326">
        <f t="shared" si="20"/>
        <v>0</v>
      </c>
      <c r="P326" t="s">
        <v>12694</v>
      </c>
    </row>
    <row r="327" spans="2:16" x14ac:dyDescent="0.25">
      <c r="B327" t="s">
        <v>331</v>
      </c>
      <c r="C327" s="119" t="s">
        <v>60</v>
      </c>
      <c r="D327" t="s">
        <v>11537</v>
      </c>
      <c r="E327" t="s">
        <v>11530</v>
      </c>
      <c r="F327" t="s">
        <v>11540</v>
      </c>
      <c r="G327" t="s">
        <v>64</v>
      </c>
      <c r="H327" t="s">
        <v>18</v>
      </c>
      <c r="I327" t="s">
        <v>11541</v>
      </c>
      <c r="J327">
        <v>2014</v>
      </c>
      <c r="K327">
        <v>596.20000000000005</v>
      </c>
      <c r="M327">
        <v>1</v>
      </c>
      <c r="N327">
        <f t="shared" si="18"/>
        <v>0</v>
      </c>
      <c r="O327">
        <f t="shared" si="20"/>
        <v>1</v>
      </c>
      <c r="P327" t="s">
        <v>12694</v>
      </c>
    </row>
    <row r="328" spans="2:16" x14ac:dyDescent="0.25">
      <c r="B328" t="s">
        <v>332</v>
      </c>
      <c r="C328" s="119" t="s">
        <v>60</v>
      </c>
      <c r="D328" t="s">
        <v>11542</v>
      </c>
      <c r="E328" t="s">
        <v>11530</v>
      </c>
      <c r="F328" t="s">
        <v>11540</v>
      </c>
      <c r="G328" t="s">
        <v>61</v>
      </c>
      <c r="H328" t="s">
        <v>18</v>
      </c>
      <c r="I328" t="s">
        <v>11541</v>
      </c>
      <c r="J328">
        <v>2014</v>
      </c>
      <c r="K328">
        <v>570.45000000000005</v>
      </c>
      <c r="L328">
        <v>12</v>
      </c>
      <c r="M328">
        <v>1</v>
      </c>
      <c r="N328">
        <f t="shared" si="18"/>
        <v>0</v>
      </c>
      <c r="O328">
        <f t="shared" si="20"/>
        <v>0</v>
      </c>
      <c r="P328" t="s">
        <v>12694</v>
      </c>
    </row>
    <row r="329" spans="2:16" x14ac:dyDescent="0.25">
      <c r="B329" t="s">
        <v>333</v>
      </c>
      <c r="C329" s="119" t="s">
        <v>60</v>
      </c>
      <c r="D329" t="s">
        <v>11550</v>
      </c>
      <c r="E329" t="s">
        <v>11530</v>
      </c>
      <c r="F329" t="s">
        <v>11540</v>
      </c>
      <c r="G329" t="s">
        <v>61</v>
      </c>
      <c r="H329" t="s">
        <v>18</v>
      </c>
      <c r="I329" t="s">
        <v>11541</v>
      </c>
      <c r="J329">
        <v>2014</v>
      </c>
      <c r="K329">
        <v>600.45000000000005</v>
      </c>
      <c r="L329">
        <v>37</v>
      </c>
      <c r="M329">
        <v>1</v>
      </c>
      <c r="N329">
        <f t="shared" si="18"/>
        <v>0</v>
      </c>
      <c r="O329">
        <f t="shared" si="20"/>
        <v>0</v>
      </c>
      <c r="P329" t="s">
        <v>12694</v>
      </c>
    </row>
    <row r="330" spans="2:16" x14ac:dyDescent="0.25">
      <c r="B330" t="s">
        <v>334</v>
      </c>
      <c r="C330" s="119" t="s">
        <v>60</v>
      </c>
      <c r="D330" t="s">
        <v>11537</v>
      </c>
      <c r="E330" t="s">
        <v>11530</v>
      </c>
      <c r="F330" t="s">
        <v>11540</v>
      </c>
      <c r="G330" t="s">
        <v>61</v>
      </c>
      <c r="H330" t="s">
        <v>18</v>
      </c>
      <c r="I330" t="s">
        <v>11541</v>
      </c>
      <c r="J330">
        <v>2014</v>
      </c>
      <c r="K330">
        <v>598.73</v>
      </c>
      <c r="L330">
        <v>22</v>
      </c>
      <c r="M330">
        <v>1</v>
      </c>
      <c r="N330">
        <f t="shared" si="18"/>
        <v>0</v>
      </c>
      <c r="O330">
        <f t="shared" si="20"/>
        <v>0</v>
      </c>
      <c r="P330" t="s">
        <v>12694</v>
      </c>
    </row>
    <row r="331" spans="2:16" x14ac:dyDescent="0.25">
      <c r="B331" t="s">
        <v>335</v>
      </c>
      <c r="C331" s="119" t="s">
        <v>60</v>
      </c>
      <c r="D331" t="s">
        <v>11537</v>
      </c>
      <c r="E331" t="s">
        <v>11530</v>
      </c>
      <c r="F331" t="s">
        <v>11540</v>
      </c>
      <c r="G331" t="s">
        <v>61</v>
      </c>
      <c r="H331" t="s">
        <v>18</v>
      </c>
      <c r="I331" t="s">
        <v>11541</v>
      </c>
      <c r="J331">
        <v>2014</v>
      </c>
      <c r="K331">
        <v>597.23</v>
      </c>
      <c r="L331">
        <v>9</v>
      </c>
      <c r="M331">
        <v>1</v>
      </c>
      <c r="N331">
        <f t="shared" ref="N331:N394" si="21">IF(K331&lt;100,1,0)</f>
        <v>0</v>
      </c>
      <c r="O331">
        <f t="shared" si="20"/>
        <v>0</v>
      </c>
      <c r="P331" t="s">
        <v>12694</v>
      </c>
    </row>
    <row r="332" spans="2:16" x14ac:dyDescent="0.25">
      <c r="B332" t="s">
        <v>336</v>
      </c>
      <c r="C332" s="119" t="s">
        <v>60</v>
      </c>
      <c r="D332" t="s">
        <v>11537</v>
      </c>
      <c r="E332" t="s">
        <v>11530</v>
      </c>
      <c r="F332" t="s">
        <v>11540</v>
      </c>
      <c r="G332" t="s">
        <v>61</v>
      </c>
      <c r="H332" t="s">
        <v>18</v>
      </c>
      <c r="I332" t="s">
        <v>11541</v>
      </c>
      <c r="J332">
        <v>2014</v>
      </c>
      <c r="K332">
        <v>598.27</v>
      </c>
      <c r="L332">
        <v>18</v>
      </c>
      <c r="M332">
        <v>1</v>
      </c>
      <c r="N332">
        <f t="shared" si="21"/>
        <v>0</v>
      </c>
      <c r="O332">
        <f t="shared" si="20"/>
        <v>0</v>
      </c>
      <c r="P332" t="s">
        <v>12694</v>
      </c>
    </row>
    <row r="333" spans="2:16" x14ac:dyDescent="0.25">
      <c r="B333" t="s">
        <v>337</v>
      </c>
      <c r="C333" s="119" t="s">
        <v>60</v>
      </c>
      <c r="D333" t="s">
        <v>11537</v>
      </c>
      <c r="E333" t="s">
        <v>11530</v>
      </c>
      <c r="F333" t="s">
        <v>11540</v>
      </c>
      <c r="G333" t="s">
        <v>61</v>
      </c>
      <c r="H333" t="s">
        <v>18</v>
      </c>
      <c r="I333" t="s">
        <v>11541</v>
      </c>
      <c r="J333">
        <v>2014</v>
      </c>
      <c r="K333">
        <v>572.92999999999995</v>
      </c>
      <c r="L333">
        <v>32</v>
      </c>
      <c r="M333">
        <v>1</v>
      </c>
      <c r="N333">
        <f t="shared" si="21"/>
        <v>0</v>
      </c>
      <c r="O333">
        <f t="shared" si="20"/>
        <v>0</v>
      </c>
      <c r="P333" t="s">
        <v>12694</v>
      </c>
    </row>
    <row r="334" spans="2:16" x14ac:dyDescent="0.25">
      <c r="B334" t="s">
        <v>338</v>
      </c>
      <c r="C334" s="119" t="s">
        <v>60</v>
      </c>
      <c r="D334" t="s">
        <v>11537</v>
      </c>
      <c r="E334" t="s">
        <v>11530</v>
      </c>
      <c r="F334" t="s">
        <v>11540</v>
      </c>
      <c r="G334" t="s">
        <v>61</v>
      </c>
      <c r="H334" t="s">
        <v>18</v>
      </c>
      <c r="I334" t="s">
        <v>11541</v>
      </c>
      <c r="J334">
        <v>2014</v>
      </c>
      <c r="K334">
        <v>572.70000000000005</v>
      </c>
      <c r="L334">
        <v>30</v>
      </c>
      <c r="M334">
        <v>1</v>
      </c>
      <c r="N334">
        <f t="shared" si="21"/>
        <v>0</v>
      </c>
      <c r="O334">
        <f t="shared" si="20"/>
        <v>0</v>
      </c>
      <c r="P334" t="s">
        <v>12694</v>
      </c>
    </row>
    <row r="335" spans="2:16" x14ac:dyDescent="0.25">
      <c r="B335" t="s">
        <v>339</v>
      </c>
      <c r="C335" s="119" t="s">
        <v>60</v>
      </c>
      <c r="D335" t="s">
        <v>11537</v>
      </c>
      <c r="E335" t="s">
        <v>11530</v>
      </c>
      <c r="F335" t="s">
        <v>11540</v>
      </c>
      <c r="G335" t="s">
        <v>61</v>
      </c>
      <c r="H335" t="s">
        <v>18</v>
      </c>
      <c r="I335" t="s">
        <v>11541</v>
      </c>
      <c r="J335">
        <v>2014</v>
      </c>
      <c r="K335">
        <v>539.84</v>
      </c>
      <c r="L335">
        <v>27</v>
      </c>
      <c r="M335">
        <v>1</v>
      </c>
      <c r="N335">
        <f t="shared" si="21"/>
        <v>0</v>
      </c>
      <c r="O335">
        <f t="shared" si="20"/>
        <v>0</v>
      </c>
      <c r="P335" t="s">
        <v>12694</v>
      </c>
    </row>
    <row r="336" spans="2:16" x14ac:dyDescent="0.25">
      <c r="B336" t="s">
        <v>340</v>
      </c>
      <c r="C336" s="119" t="s">
        <v>60</v>
      </c>
      <c r="D336" t="s">
        <v>11537</v>
      </c>
      <c r="E336" t="s">
        <v>11530</v>
      </c>
      <c r="F336" t="s">
        <v>11540</v>
      </c>
      <c r="G336" t="s">
        <v>61</v>
      </c>
      <c r="H336" t="s">
        <v>18</v>
      </c>
      <c r="I336" t="s">
        <v>11541</v>
      </c>
      <c r="J336">
        <v>2014</v>
      </c>
      <c r="K336">
        <v>539.84</v>
      </c>
      <c r="L336">
        <v>27</v>
      </c>
      <c r="M336">
        <v>1</v>
      </c>
      <c r="N336">
        <f t="shared" si="21"/>
        <v>0</v>
      </c>
      <c r="O336">
        <f t="shared" si="20"/>
        <v>0</v>
      </c>
      <c r="P336" t="s">
        <v>12694</v>
      </c>
    </row>
    <row r="337" spans="2:16" x14ac:dyDescent="0.25">
      <c r="B337" t="s">
        <v>341</v>
      </c>
      <c r="C337" s="119" t="s">
        <v>60</v>
      </c>
      <c r="D337" t="s">
        <v>11537</v>
      </c>
      <c r="E337" t="s">
        <v>11530</v>
      </c>
      <c r="F337" t="s">
        <v>11540</v>
      </c>
      <c r="G337" t="s">
        <v>61</v>
      </c>
      <c r="H337" t="s">
        <v>18</v>
      </c>
      <c r="I337" t="s">
        <v>11541</v>
      </c>
      <c r="J337">
        <v>2014</v>
      </c>
      <c r="K337">
        <v>572.13</v>
      </c>
      <c r="L337">
        <v>25</v>
      </c>
      <c r="M337">
        <v>1</v>
      </c>
      <c r="N337">
        <f t="shared" si="21"/>
        <v>0</v>
      </c>
      <c r="O337">
        <f t="shared" si="20"/>
        <v>0</v>
      </c>
      <c r="P337" t="s">
        <v>12694</v>
      </c>
    </row>
    <row r="338" spans="2:16" x14ac:dyDescent="0.25">
      <c r="B338" t="s">
        <v>342</v>
      </c>
      <c r="C338" s="119" t="s">
        <v>60</v>
      </c>
      <c r="D338" t="s">
        <v>11537</v>
      </c>
      <c r="E338" t="s">
        <v>11530</v>
      </c>
      <c r="F338" t="s">
        <v>11540</v>
      </c>
      <c r="G338" t="s">
        <v>61</v>
      </c>
      <c r="H338" t="s">
        <v>18</v>
      </c>
      <c r="I338" t="s">
        <v>11541</v>
      </c>
      <c r="J338">
        <v>2014</v>
      </c>
      <c r="K338">
        <v>571.97</v>
      </c>
      <c r="L338">
        <v>25</v>
      </c>
      <c r="M338">
        <v>1</v>
      </c>
      <c r="N338">
        <f t="shared" si="21"/>
        <v>0</v>
      </c>
      <c r="O338">
        <f t="shared" si="20"/>
        <v>0</v>
      </c>
      <c r="P338" t="s">
        <v>12694</v>
      </c>
    </row>
    <row r="339" spans="2:16" x14ac:dyDescent="0.25">
      <c r="B339" t="s">
        <v>343</v>
      </c>
      <c r="C339" s="119" t="s">
        <v>60</v>
      </c>
      <c r="D339" t="s">
        <v>11537</v>
      </c>
      <c r="E339" t="s">
        <v>11530</v>
      </c>
      <c r="F339" t="s">
        <v>11540</v>
      </c>
      <c r="G339" t="s">
        <v>61</v>
      </c>
      <c r="H339" t="s">
        <v>18</v>
      </c>
      <c r="I339" t="s">
        <v>11541</v>
      </c>
      <c r="J339">
        <v>2014</v>
      </c>
      <c r="K339">
        <v>572.53</v>
      </c>
      <c r="L339">
        <v>34</v>
      </c>
      <c r="M339">
        <v>1</v>
      </c>
      <c r="N339">
        <f t="shared" si="21"/>
        <v>0</v>
      </c>
      <c r="O339">
        <f t="shared" si="20"/>
        <v>0</v>
      </c>
      <c r="P339" t="s">
        <v>12693</v>
      </c>
    </row>
    <row r="340" spans="2:16" x14ac:dyDescent="0.25">
      <c r="B340" t="s">
        <v>344</v>
      </c>
      <c r="C340" s="119" t="s">
        <v>60</v>
      </c>
      <c r="D340" t="s">
        <v>11550</v>
      </c>
      <c r="E340" t="s">
        <v>11530</v>
      </c>
      <c r="F340" t="s">
        <v>11540</v>
      </c>
      <c r="G340" t="s">
        <v>61</v>
      </c>
      <c r="H340" t="s">
        <v>18</v>
      </c>
      <c r="I340" t="s">
        <v>11541</v>
      </c>
      <c r="J340">
        <v>2014</v>
      </c>
      <c r="K340">
        <v>1.95</v>
      </c>
      <c r="L340">
        <v>17</v>
      </c>
      <c r="M340">
        <v>1</v>
      </c>
      <c r="N340">
        <f t="shared" si="21"/>
        <v>1</v>
      </c>
      <c r="O340">
        <f t="shared" si="20"/>
        <v>0</v>
      </c>
      <c r="P340" t="s">
        <v>12694</v>
      </c>
    </row>
    <row r="341" spans="2:16" x14ac:dyDescent="0.25">
      <c r="B341" t="s">
        <v>345</v>
      </c>
      <c r="C341" s="119" t="s">
        <v>60</v>
      </c>
      <c r="D341" t="s">
        <v>11537</v>
      </c>
      <c r="E341" t="s">
        <v>11530</v>
      </c>
      <c r="F341" t="s">
        <v>11540</v>
      </c>
      <c r="G341" t="s">
        <v>61</v>
      </c>
      <c r="H341" t="s">
        <v>18</v>
      </c>
      <c r="I341" t="s">
        <v>11541</v>
      </c>
      <c r="J341">
        <v>2014</v>
      </c>
      <c r="K341">
        <v>571.72</v>
      </c>
      <c r="L341">
        <v>27</v>
      </c>
      <c r="M341">
        <v>1</v>
      </c>
      <c r="N341">
        <f t="shared" si="21"/>
        <v>0</v>
      </c>
      <c r="O341">
        <f t="shared" si="20"/>
        <v>0</v>
      </c>
      <c r="P341" t="s">
        <v>12694</v>
      </c>
    </row>
    <row r="342" spans="2:16" x14ac:dyDescent="0.25">
      <c r="B342" t="s">
        <v>346</v>
      </c>
      <c r="C342" s="119" t="s">
        <v>60</v>
      </c>
      <c r="D342" t="s">
        <v>11537</v>
      </c>
      <c r="E342" t="s">
        <v>11530</v>
      </c>
      <c r="F342" t="s">
        <v>11540</v>
      </c>
      <c r="G342" t="s">
        <v>61</v>
      </c>
      <c r="H342" t="s">
        <v>18</v>
      </c>
      <c r="I342" t="s">
        <v>11541</v>
      </c>
      <c r="J342">
        <v>2014</v>
      </c>
      <c r="K342">
        <v>571.6</v>
      </c>
      <c r="L342">
        <v>26</v>
      </c>
      <c r="M342">
        <v>1</v>
      </c>
      <c r="N342">
        <f t="shared" si="21"/>
        <v>0</v>
      </c>
      <c r="O342">
        <f t="shared" si="20"/>
        <v>0</v>
      </c>
      <c r="P342" t="s">
        <v>12694</v>
      </c>
    </row>
    <row r="343" spans="2:16" x14ac:dyDescent="0.25">
      <c r="B343" t="s">
        <v>347</v>
      </c>
      <c r="C343" s="119" t="s">
        <v>60</v>
      </c>
      <c r="D343" t="s">
        <v>11537</v>
      </c>
      <c r="E343" t="s">
        <v>11530</v>
      </c>
      <c r="F343" t="s">
        <v>11540</v>
      </c>
      <c r="G343" t="s">
        <v>61</v>
      </c>
      <c r="H343" t="s">
        <v>18</v>
      </c>
      <c r="I343" t="s">
        <v>11541</v>
      </c>
      <c r="J343">
        <v>2014</v>
      </c>
      <c r="K343">
        <v>1141.6300000000001</v>
      </c>
      <c r="L343">
        <v>27</v>
      </c>
      <c r="M343">
        <v>1</v>
      </c>
      <c r="N343">
        <f t="shared" si="21"/>
        <v>0</v>
      </c>
      <c r="O343">
        <f t="shared" si="20"/>
        <v>0</v>
      </c>
      <c r="P343" t="s">
        <v>12694</v>
      </c>
    </row>
    <row r="344" spans="2:16" x14ac:dyDescent="0.25">
      <c r="B344" t="s">
        <v>348</v>
      </c>
      <c r="C344" s="119" t="s">
        <v>60</v>
      </c>
      <c r="D344" t="s">
        <v>11537</v>
      </c>
      <c r="E344" t="s">
        <v>11530</v>
      </c>
      <c r="F344" t="s">
        <v>11540</v>
      </c>
      <c r="G344" t="s">
        <v>61</v>
      </c>
      <c r="H344" t="s">
        <v>18</v>
      </c>
      <c r="I344" t="s">
        <v>11541</v>
      </c>
      <c r="J344">
        <v>2014</v>
      </c>
      <c r="K344">
        <v>571.83000000000004</v>
      </c>
      <c r="L344">
        <v>28</v>
      </c>
      <c r="M344">
        <v>1</v>
      </c>
      <c r="N344">
        <f t="shared" si="21"/>
        <v>0</v>
      </c>
      <c r="O344">
        <f t="shared" si="20"/>
        <v>0</v>
      </c>
      <c r="P344" t="s">
        <v>12694</v>
      </c>
    </row>
    <row r="345" spans="2:16" x14ac:dyDescent="0.25">
      <c r="B345" t="s">
        <v>349</v>
      </c>
      <c r="C345" s="119" t="s">
        <v>60</v>
      </c>
      <c r="D345" t="s">
        <v>11537</v>
      </c>
      <c r="E345" t="s">
        <v>11530</v>
      </c>
      <c r="F345" t="s">
        <v>11540</v>
      </c>
      <c r="G345" t="s">
        <v>61</v>
      </c>
      <c r="H345" t="s">
        <v>18</v>
      </c>
      <c r="I345" t="s">
        <v>11541</v>
      </c>
      <c r="J345">
        <v>2014</v>
      </c>
      <c r="K345">
        <v>539.84</v>
      </c>
      <c r="L345">
        <v>27</v>
      </c>
      <c r="M345">
        <v>1</v>
      </c>
      <c r="N345">
        <f t="shared" si="21"/>
        <v>0</v>
      </c>
      <c r="O345">
        <f t="shared" si="20"/>
        <v>0</v>
      </c>
      <c r="P345" t="s">
        <v>12694</v>
      </c>
    </row>
    <row r="346" spans="2:16" x14ac:dyDescent="0.25">
      <c r="B346" t="s">
        <v>350</v>
      </c>
      <c r="C346" s="119" t="s">
        <v>60</v>
      </c>
      <c r="D346" t="s">
        <v>11537</v>
      </c>
      <c r="E346" t="s">
        <v>11530</v>
      </c>
      <c r="F346" t="s">
        <v>11540</v>
      </c>
      <c r="G346" t="s">
        <v>61</v>
      </c>
      <c r="H346" t="s">
        <v>18</v>
      </c>
      <c r="I346" t="s">
        <v>11541</v>
      </c>
      <c r="J346">
        <v>2014</v>
      </c>
      <c r="K346">
        <v>604.19000000000005</v>
      </c>
      <c r="L346">
        <v>74</v>
      </c>
      <c r="M346">
        <v>1</v>
      </c>
      <c r="N346">
        <f t="shared" si="21"/>
        <v>0</v>
      </c>
      <c r="O346">
        <f t="shared" si="20"/>
        <v>0</v>
      </c>
      <c r="P346" t="s">
        <v>12694</v>
      </c>
    </row>
    <row r="347" spans="2:16" x14ac:dyDescent="0.25">
      <c r="B347" t="s">
        <v>351</v>
      </c>
      <c r="C347" s="119" t="s">
        <v>60</v>
      </c>
      <c r="D347" t="s">
        <v>11542</v>
      </c>
      <c r="E347" t="s">
        <v>11530</v>
      </c>
      <c r="F347" t="s">
        <v>11540</v>
      </c>
      <c r="G347" t="s">
        <v>61</v>
      </c>
      <c r="H347" t="s">
        <v>18</v>
      </c>
      <c r="I347" t="s">
        <v>11533</v>
      </c>
      <c r="J347">
        <v>2014</v>
      </c>
      <c r="K347">
        <v>767.12</v>
      </c>
      <c r="L347">
        <v>152</v>
      </c>
      <c r="M347">
        <v>1</v>
      </c>
      <c r="N347">
        <f t="shared" si="21"/>
        <v>0</v>
      </c>
      <c r="O347">
        <f t="shared" si="20"/>
        <v>0</v>
      </c>
      <c r="P347" t="s">
        <v>12694</v>
      </c>
    </row>
    <row r="348" spans="2:16" x14ac:dyDescent="0.25">
      <c r="B348" t="s">
        <v>352</v>
      </c>
      <c r="C348" s="119" t="s">
        <v>60</v>
      </c>
      <c r="D348" t="s">
        <v>11539</v>
      </c>
      <c r="E348" t="s">
        <v>11530</v>
      </c>
      <c r="F348" t="s">
        <v>11540</v>
      </c>
      <c r="G348" t="s">
        <v>61</v>
      </c>
      <c r="H348" t="s">
        <v>18</v>
      </c>
      <c r="I348" t="s">
        <v>11541</v>
      </c>
      <c r="J348">
        <v>2014</v>
      </c>
      <c r="K348">
        <v>572.74</v>
      </c>
      <c r="L348">
        <v>32</v>
      </c>
      <c r="M348">
        <v>1</v>
      </c>
      <c r="N348">
        <f t="shared" si="21"/>
        <v>0</v>
      </c>
      <c r="O348">
        <f t="shared" si="20"/>
        <v>0</v>
      </c>
      <c r="P348" t="s">
        <v>12694</v>
      </c>
    </row>
    <row r="349" spans="2:16" x14ac:dyDescent="0.25">
      <c r="B349" t="s">
        <v>353</v>
      </c>
      <c r="C349" s="119" t="s">
        <v>60</v>
      </c>
      <c r="D349" t="s">
        <v>11537</v>
      </c>
      <c r="E349" t="s">
        <v>11530</v>
      </c>
      <c r="F349" t="s">
        <v>11540</v>
      </c>
      <c r="G349" t="s">
        <v>61</v>
      </c>
      <c r="H349" t="s">
        <v>18</v>
      </c>
      <c r="I349" t="s">
        <v>11541</v>
      </c>
      <c r="J349">
        <v>2014</v>
      </c>
      <c r="K349">
        <v>570.67999999999995</v>
      </c>
      <c r="L349">
        <v>14</v>
      </c>
      <c r="M349">
        <v>1</v>
      </c>
      <c r="N349">
        <f t="shared" si="21"/>
        <v>0</v>
      </c>
      <c r="O349">
        <f t="shared" si="20"/>
        <v>0</v>
      </c>
      <c r="P349" t="s">
        <v>12694</v>
      </c>
    </row>
    <row r="350" spans="2:16" x14ac:dyDescent="0.25">
      <c r="B350" t="s">
        <v>354</v>
      </c>
      <c r="C350" s="119" t="s">
        <v>60</v>
      </c>
      <c r="D350" t="s">
        <v>11542</v>
      </c>
      <c r="E350" t="s">
        <v>11530</v>
      </c>
      <c r="F350" t="s">
        <v>11540</v>
      </c>
      <c r="G350" t="s">
        <v>61</v>
      </c>
      <c r="H350" t="s">
        <v>18</v>
      </c>
      <c r="I350" t="s">
        <v>11541</v>
      </c>
      <c r="J350">
        <v>2014</v>
      </c>
      <c r="K350">
        <v>572.30999999999995</v>
      </c>
      <c r="L350">
        <v>32</v>
      </c>
      <c r="M350">
        <v>1</v>
      </c>
      <c r="N350">
        <f t="shared" si="21"/>
        <v>0</v>
      </c>
      <c r="O350">
        <f t="shared" si="20"/>
        <v>0</v>
      </c>
      <c r="P350" t="s">
        <v>12694</v>
      </c>
    </row>
    <row r="351" spans="2:16" x14ac:dyDescent="0.25">
      <c r="B351" t="s">
        <v>355</v>
      </c>
      <c r="C351" s="119" t="s">
        <v>60</v>
      </c>
      <c r="D351" t="s">
        <v>11537</v>
      </c>
      <c r="E351" t="s">
        <v>11530</v>
      </c>
      <c r="F351" t="s">
        <v>11540</v>
      </c>
      <c r="G351" t="s">
        <v>61</v>
      </c>
      <c r="H351" t="s">
        <v>18</v>
      </c>
      <c r="I351" t="s">
        <v>11541</v>
      </c>
      <c r="J351">
        <v>2014</v>
      </c>
      <c r="K351">
        <v>602.14</v>
      </c>
      <c r="L351">
        <v>52</v>
      </c>
      <c r="M351">
        <v>1</v>
      </c>
      <c r="N351">
        <f t="shared" si="21"/>
        <v>0</v>
      </c>
      <c r="O351">
        <f t="shared" si="20"/>
        <v>0</v>
      </c>
      <c r="P351" t="s">
        <v>12694</v>
      </c>
    </row>
    <row r="352" spans="2:16" x14ac:dyDescent="0.25">
      <c r="B352" t="s">
        <v>356</v>
      </c>
      <c r="C352" s="119" t="s">
        <v>60</v>
      </c>
      <c r="D352" t="s">
        <v>11537</v>
      </c>
      <c r="E352" t="s">
        <v>11530</v>
      </c>
      <c r="F352" t="s">
        <v>11540</v>
      </c>
      <c r="G352" t="s">
        <v>61</v>
      </c>
      <c r="H352" t="s">
        <v>18</v>
      </c>
      <c r="I352" t="s">
        <v>11541</v>
      </c>
      <c r="J352">
        <v>2014</v>
      </c>
      <c r="K352">
        <v>600.99</v>
      </c>
      <c r="L352">
        <v>42</v>
      </c>
      <c r="M352">
        <v>1</v>
      </c>
      <c r="N352">
        <f t="shared" si="21"/>
        <v>0</v>
      </c>
      <c r="O352">
        <f t="shared" si="20"/>
        <v>0</v>
      </c>
      <c r="P352" t="s">
        <v>12694</v>
      </c>
    </row>
    <row r="353" spans="2:16" x14ac:dyDescent="0.25">
      <c r="B353" t="s">
        <v>357</v>
      </c>
      <c r="C353" s="119" t="s">
        <v>60</v>
      </c>
      <c r="D353" t="s">
        <v>11537</v>
      </c>
      <c r="E353" t="s">
        <v>11530</v>
      </c>
      <c r="F353" t="s">
        <v>11540</v>
      </c>
      <c r="G353" t="s">
        <v>61</v>
      </c>
      <c r="H353" t="s">
        <v>18</v>
      </c>
      <c r="I353" t="s">
        <v>11541</v>
      </c>
      <c r="J353">
        <v>2014</v>
      </c>
      <c r="K353">
        <v>572.16999999999996</v>
      </c>
      <c r="L353">
        <v>27</v>
      </c>
      <c r="M353">
        <v>1</v>
      </c>
      <c r="N353">
        <f t="shared" si="21"/>
        <v>0</v>
      </c>
      <c r="O353">
        <f t="shared" si="20"/>
        <v>0</v>
      </c>
      <c r="P353" t="s">
        <v>12694</v>
      </c>
    </row>
    <row r="354" spans="2:16" x14ac:dyDescent="0.25">
      <c r="B354" t="s">
        <v>358</v>
      </c>
      <c r="C354" s="119" t="s">
        <v>60</v>
      </c>
      <c r="D354" t="s">
        <v>11537</v>
      </c>
      <c r="E354" t="s">
        <v>11530</v>
      </c>
      <c r="F354" t="s">
        <v>11540</v>
      </c>
      <c r="G354" t="s">
        <v>61</v>
      </c>
      <c r="H354" t="s">
        <v>18</v>
      </c>
      <c r="I354" t="s">
        <v>11541</v>
      </c>
      <c r="J354">
        <v>2014</v>
      </c>
      <c r="K354">
        <v>571.37</v>
      </c>
      <c r="L354">
        <v>20</v>
      </c>
      <c r="M354">
        <v>1</v>
      </c>
      <c r="N354">
        <f t="shared" si="21"/>
        <v>0</v>
      </c>
      <c r="O354">
        <f t="shared" si="20"/>
        <v>0</v>
      </c>
      <c r="P354" t="s">
        <v>12694</v>
      </c>
    </row>
    <row r="355" spans="2:16" x14ac:dyDescent="0.25">
      <c r="B355" t="s">
        <v>359</v>
      </c>
      <c r="C355" s="119" t="s">
        <v>60</v>
      </c>
      <c r="D355" t="s">
        <v>11537</v>
      </c>
      <c r="E355" t="s">
        <v>11530</v>
      </c>
      <c r="F355" t="s">
        <v>11540</v>
      </c>
      <c r="G355" t="s">
        <v>61</v>
      </c>
      <c r="H355" t="s">
        <v>18</v>
      </c>
      <c r="I355" t="s">
        <v>11541</v>
      </c>
      <c r="J355">
        <v>2014</v>
      </c>
      <c r="K355">
        <v>571.37</v>
      </c>
      <c r="L355">
        <v>20</v>
      </c>
      <c r="M355">
        <v>1</v>
      </c>
      <c r="N355">
        <f t="shared" si="21"/>
        <v>0</v>
      </c>
      <c r="O355">
        <f t="shared" si="20"/>
        <v>0</v>
      </c>
      <c r="P355" t="s">
        <v>12694</v>
      </c>
    </row>
    <row r="356" spans="2:16" x14ac:dyDescent="0.25">
      <c r="B356" t="s">
        <v>360</v>
      </c>
      <c r="C356" s="119" t="s">
        <v>60</v>
      </c>
      <c r="D356" t="s">
        <v>11537</v>
      </c>
      <c r="E356" t="s">
        <v>11530</v>
      </c>
      <c r="F356" t="s">
        <v>11540</v>
      </c>
      <c r="G356" t="s">
        <v>61</v>
      </c>
      <c r="H356" t="s">
        <v>18</v>
      </c>
      <c r="I356" t="s">
        <v>11541</v>
      </c>
      <c r="J356">
        <v>2014</v>
      </c>
      <c r="K356">
        <v>572.22</v>
      </c>
      <c r="L356">
        <v>27</v>
      </c>
      <c r="M356">
        <v>1</v>
      </c>
      <c r="N356">
        <f t="shared" si="21"/>
        <v>0</v>
      </c>
      <c r="O356">
        <f t="shared" si="20"/>
        <v>0</v>
      </c>
      <c r="P356" t="s">
        <v>12694</v>
      </c>
    </row>
    <row r="357" spans="2:16" x14ac:dyDescent="0.25">
      <c r="B357" t="s">
        <v>361</v>
      </c>
      <c r="C357" s="119" t="s">
        <v>60</v>
      </c>
      <c r="D357" t="s">
        <v>11537</v>
      </c>
      <c r="E357" t="s">
        <v>11530</v>
      </c>
      <c r="F357" t="s">
        <v>11540</v>
      </c>
      <c r="G357" t="s">
        <v>61</v>
      </c>
      <c r="H357" t="s">
        <v>18</v>
      </c>
      <c r="I357" t="s">
        <v>11533</v>
      </c>
      <c r="J357">
        <v>2014</v>
      </c>
      <c r="K357">
        <v>719.12</v>
      </c>
      <c r="L357">
        <v>132</v>
      </c>
      <c r="M357">
        <v>1</v>
      </c>
      <c r="N357">
        <f t="shared" si="21"/>
        <v>0</v>
      </c>
      <c r="O357">
        <f t="shared" si="20"/>
        <v>0</v>
      </c>
      <c r="P357" t="s">
        <v>12694</v>
      </c>
    </row>
    <row r="358" spans="2:16" x14ac:dyDescent="0.25">
      <c r="B358" t="s">
        <v>362</v>
      </c>
      <c r="C358" s="119" t="s">
        <v>60</v>
      </c>
      <c r="D358" t="s">
        <v>11542</v>
      </c>
      <c r="E358" t="s">
        <v>11530</v>
      </c>
      <c r="F358" t="s">
        <v>11540</v>
      </c>
      <c r="G358" t="s">
        <v>61</v>
      </c>
      <c r="H358" t="s">
        <v>18</v>
      </c>
      <c r="I358" t="s">
        <v>11541</v>
      </c>
      <c r="J358">
        <v>2014</v>
      </c>
      <c r="K358">
        <v>572.36</v>
      </c>
      <c r="L358">
        <v>27</v>
      </c>
      <c r="M358">
        <v>1</v>
      </c>
      <c r="N358">
        <f t="shared" si="21"/>
        <v>0</v>
      </c>
      <c r="O358">
        <f t="shared" si="20"/>
        <v>0</v>
      </c>
      <c r="P358" t="s">
        <v>12693</v>
      </c>
    </row>
    <row r="359" spans="2:16" x14ac:dyDescent="0.25">
      <c r="B359" t="s">
        <v>363</v>
      </c>
      <c r="C359" s="119" t="s">
        <v>60</v>
      </c>
      <c r="D359" t="s">
        <v>11537</v>
      </c>
      <c r="E359" t="s">
        <v>11530</v>
      </c>
      <c r="F359" t="s">
        <v>11540</v>
      </c>
      <c r="G359" t="s">
        <v>61</v>
      </c>
      <c r="H359" t="s">
        <v>18</v>
      </c>
      <c r="I359" t="s">
        <v>11541</v>
      </c>
      <c r="J359">
        <v>2014</v>
      </c>
      <c r="K359">
        <v>574.12</v>
      </c>
      <c r="L359">
        <v>44</v>
      </c>
      <c r="M359">
        <v>1</v>
      </c>
      <c r="N359">
        <f t="shared" si="21"/>
        <v>0</v>
      </c>
      <c r="O359">
        <f t="shared" si="20"/>
        <v>0</v>
      </c>
      <c r="P359" t="s">
        <v>12693</v>
      </c>
    </row>
    <row r="360" spans="2:16" x14ac:dyDescent="0.25">
      <c r="B360" t="s">
        <v>364</v>
      </c>
      <c r="C360" s="119" t="s">
        <v>60</v>
      </c>
      <c r="D360" t="s">
        <v>11546</v>
      </c>
      <c r="E360" t="s">
        <v>11530</v>
      </c>
      <c r="F360" t="s">
        <v>11540</v>
      </c>
      <c r="G360" t="s">
        <v>61</v>
      </c>
      <c r="H360" t="s">
        <v>18</v>
      </c>
      <c r="I360" t="s">
        <v>11541</v>
      </c>
      <c r="J360">
        <v>2014</v>
      </c>
      <c r="K360">
        <v>599.47</v>
      </c>
      <c r="L360">
        <v>27</v>
      </c>
      <c r="M360">
        <v>1</v>
      </c>
      <c r="N360">
        <f t="shared" si="21"/>
        <v>0</v>
      </c>
      <c r="O360">
        <f t="shared" si="20"/>
        <v>0</v>
      </c>
      <c r="P360" t="s">
        <v>12694</v>
      </c>
    </row>
    <row r="361" spans="2:16" x14ac:dyDescent="0.25">
      <c r="B361" t="s">
        <v>365</v>
      </c>
      <c r="C361" s="119" t="s">
        <v>60</v>
      </c>
      <c r="D361" t="s">
        <v>11546</v>
      </c>
      <c r="E361" t="s">
        <v>11530</v>
      </c>
      <c r="F361" t="s">
        <v>11540</v>
      </c>
      <c r="G361" t="s">
        <v>61</v>
      </c>
      <c r="H361" t="s">
        <v>18</v>
      </c>
      <c r="I361" t="s">
        <v>11541</v>
      </c>
      <c r="J361">
        <v>2014</v>
      </c>
      <c r="K361">
        <v>574.66999999999996</v>
      </c>
      <c r="L361">
        <v>47</v>
      </c>
      <c r="M361">
        <v>1</v>
      </c>
      <c r="N361">
        <f t="shared" si="21"/>
        <v>0</v>
      </c>
      <c r="O361">
        <f t="shared" si="20"/>
        <v>0</v>
      </c>
      <c r="P361" t="s">
        <v>12694</v>
      </c>
    </row>
    <row r="362" spans="2:16" x14ac:dyDescent="0.25">
      <c r="B362" t="s">
        <v>366</v>
      </c>
      <c r="C362" s="119" t="s">
        <v>60</v>
      </c>
      <c r="D362" t="s">
        <v>11539</v>
      </c>
      <c r="E362" t="s">
        <v>11530</v>
      </c>
      <c r="F362" t="s">
        <v>11540</v>
      </c>
      <c r="G362" t="s">
        <v>61</v>
      </c>
      <c r="H362" t="s">
        <v>18</v>
      </c>
      <c r="I362" t="s">
        <v>11541</v>
      </c>
      <c r="J362">
        <v>2014</v>
      </c>
      <c r="K362">
        <v>1524.24</v>
      </c>
      <c r="L362">
        <v>32</v>
      </c>
      <c r="M362">
        <v>1</v>
      </c>
      <c r="N362">
        <f t="shared" si="21"/>
        <v>0</v>
      </c>
      <c r="O362">
        <f t="shared" si="20"/>
        <v>0</v>
      </c>
      <c r="P362" t="s">
        <v>12694</v>
      </c>
    </row>
    <row r="363" spans="2:16" x14ac:dyDescent="0.25">
      <c r="B363" t="s">
        <v>367</v>
      </c>
      <c r="C363" s="119" t="s">
        <v>60</v>
      </c>
      <c r="D363" t="s">
        <v>11546</v>
      </c>
      <c r="E363" t="s">
        <v>11530</v>
      </c>
      <c r="F363" t="s">
        <v>11540</v>
      </c>
      <c r="G363" t="s">
        <v>61</v>
      </c>
      <c r="H363" t="s">
        <v>18</v>
      </c>
      <c r="I363" t="s">
        <v>11533</v>
      </c>
      <c r="J363">
        <v>2014</v>
      </c>
      <c r="K363">
        <v>575.52</v>
      </c>
      <c r="L363">
        <v>27</v>
      </c>
      <c r="M363">
        <v>1</v>
      </c>
      <c r="N363">
        <f t="shared" si="21"/>
        <v>0</v>
      </c>
      <c r="O363">
        <f t="shared" ref="O363:O426" si="22">IF(OR(L363="",L363&lt;=0),1,0)</f>
        <v>0</v>
      </c>
      <c r="P363" t="s">
        <v>12694</v>
      </c>
    </row>
    <row r="364" spans="2:16" x14ac:dyDescent="0.25">
      <c r="B364" t="s">
        <v>368</v>
      </c>
      <c r="C364" s="119" t="s">
        <v>60</v>
      </c>
      <c r="D364" t="s">
        <v>11537</v>
      </c>
      <c r="E364" t="s">
        <v>11530</v>
      </c>
      <c r="F364" t="s">
        <v>11540</v>
      </c>
      <c r="G364" t="s">
        <v>61</v>
      </c>
      <c r="H364" t="s">
        <v>18</v>
      </c>
      <c r="I364" t="s">
        <v>11541</v>
      </c>
      <c r="J364">
        <v>2014</v>
      </c>
      <c r="K364">
        <v>572.36</v>
      </c>
      <c r="L364">
        <v>27</v>
      </c>
      <c r="M364">
        <v>1</v>
      </c>
      <c r="N364">
        <f t="shared" si="21"/>
        <v>0</v>
      </c>
      <c r="O364">
        <f t="shared" si="22"/>
        <v>0</v>
      </c>
      <c r="P364" t="s">
        <v>12694</v>
      </c>
    </row>
    <row r="365" spans="2:16" x14ac:dyDescent="0.25">
      <c r="B365" t="s">
        <v>369</v>
      </c>
      <c r="C365" s="119" t="s">
        <v>60</v>
      </c>
      <c r="D365" t="s">
        <v>11550</v>
      </c>
      <c r="E365" t="s">
        <v>11530</v>
      </c>
      <c r="F365" t="s">
        <v>11540</v>
      </c>
      <c r="G365" t="s">
        <v>61</v>
      </c>
      <c r="H365" t="s">
        <v>18</v>
      </c>
      <c r="I365" t="s">
        <v>11541</v>
      </c>
      <c r="J365">
        <v>2014</v>
      </c>
      <c r="K365">
        <v>572.36</v>
      </c>
      <c r="L365">
        <v>27</v>
      </c>
      <c r="M365">
        <v>1</v>
      </c>
      <c r="N365">
        <f t="shared" si="21"/>
        <v>0</v>
      </c>
      <c r="O365">
        <f t="shared" si="22"/>
        <v>0</v>
      </c>
      <c r="P365" t="s">
        <v>12694</v>
      </c>
    </row>
    <row r="366" spans="2:16" x14ac:dyDescent="0.25">
      <c r="B366" t="s">
        <v>370</v>
      </c>
      <c r="C366" s="119" t="s">
        <v>60</v>
      </c>
      <c r="D366" t="s">
        <v>11550</v>
      </c>
      <c r="E366" t="s">
        <v>11530</v>
      </c>
      <c r="F366" t="s">
        <v>11540</v>
      </c>
      <c r="G366" t="s">
        <v>61</v>
      </c>
      <c r="H366" t="s">
        <v>18</v>
      </c>
      <c r="I366" t="s">
        <v>11541</v>
      </c>
      <c r="J366">
        <v>2014</v>
      </c>
      <c r="K366">
        <v>571.79</v>
      </c>
      <c r="L366">
        <v>22</v>
      </c>
      <c r="M366">
        <v>1</v>
      </c>
      <c r="N366">
        <f t="shared" si="21"/>
        <v>0</v>
      </c>
      <c r="O366">
        <f t="shared" si="22"/>
        <v>0</v>
      </c>
      <c r="P366" t="s">
        <v>12694</v>
      </c>
    </row>
    <row r="367" spans="2:16" x14ac:dyDescent="0.25">
      <c r="B367" t="s">
        <v>371</v>
      </c>
      <c r="C367" s="119" t="s">
        <v>60</v>
      </c>
      <c r="D367" t="s">
        <v>11550</v>
      </c>
      <c r="E367" t="s">
        <v>11530</v>
      </c>
      <c r="F367" t="s">
        <v>11540</v>
      </c>
      <c r="G367" t="s">
        <v>61</v>
      </c>
      <c r="H367" t="s">
        <v>18</v>
      </c>
      <c r="I367" t="s">
        <v>11541</v>
      </c>
      <c r="J367">
        <v>2014</v>
      </c>
      <c r="K367">
        <v>572.36</v>
      </c>
      <c r="L367">
        <v>27</v>
      </c>
      <c r="M367">
        <v>1</v>
      </c>
      <c r="N367">
        <f t="shared" si="21"/>
        <v>0</v>
      </c>
      <c r="O367">
        <f t="shared" si="22"/>
        <v>0</v>
      </c>
      <c r="P367" t="s">
        <v>12694</v>
      </c>
    </row>
    <row r="368" spans="2:16" x14ac:dyDescent="0.25">
      <c r="B368" t="s">
        <v>372</v>
      </c>
      <c r="C368" s="119" t="s">
        <v>60</v>
      </c>
      <c r="D368" t="s">
        <v>11537</v>
      </c>
      <c r="E368" t="s">
        <v>11530</v>
      </c>
      <c r="F368" t="s">
        <v>11540</v>
      </c>
      <c r="G368" t="s">
        <v>61</v>
      </c>
      <c r="H368" t="s">
        <v>18</v>
      </c>
      <c r="I368" t="s">
        <v>11541</v>
      </c>
      <c r="J368">
        <v>2014</v>
      </c>
      <c r="K368">
        <v>572.13</v>
      </c>
      <c r="L368">
        <v>25</v>
      </c>
      <c r="M368">
        <v>1</v>
      </c>
      <c r="N368">
        <f t="shared" si="21"/>
        <v>0</v>
      </c>
      <c r="O368">
        <f t="shared" si="22"/>
        <v>0</v>
      </c>
      <c r="P368" t="s">
        <v>12694</v>
      </c>
    </row>
    <row r="369" spans="2:16" x14ac:dyDescent="0.25">
      <c r="B369" t="s">
        <v>373</v>
      </c>
      <c r="C369" s="119" t="s">
        <v>60</v>
      </c>
      <c r="D369" t="s">
        <v>11537</v>
      </c>
      <c r="E369" t="s">
        <v>11530</v>
      </c>
      <c r="F369" t="s">
        <v>11540</v>
      </c>
      <c r="G369" t="s">
        <v>61</v>
      </c>
      <c r="H369" t="s">
        <v>18</v>
      </c>
      <c r="I369" t="s">
        <v>11541</v>
      </c>
      <c r="J369">
        <v>2014</v>
      </c>
      <c r="K369">
        <v>573.51</v>
      </c>
      <c r="L369">
        <v>37</v>
      </c>
      <c r="M369">
        <v>1</v>
      </c>
      <c r="N369">
        <f t="shared" si="21"/>
        <v>0</v>
      </c>
      <c r="O369">
        <f t="shared" si="22"/>
        <v>0</v>
      </c>
      <c r="P369" t="s">
        <v>12694</v>
      </c>
    </row>
    <row r="370" spans="2:16" x14ac:dyDescent="0.25">
      <c r="B370" t="s">
        <v>374</v>
      </c>
      <c r="C370" s="119" t="s">
        <v>60</v>
      </c>
      <c r="D370" t="s">
        <v>11537</v>
      </c>
      <c r="E370" t="s">
        <v>11530</v>
      </c>
      <c r="F370" t="s">
        <v>11540</v>
      </c>
      <c r="G370" t="s">
        <v>61</v>
      </c>
      <c r="H370" t="s">
        <v>18</v>
      </c>
      <c r="I370" t="s">
        <v>11541</v>
      </c>
      <c r="J370">
        <v>2014</v>
      </c>
      <c r="K370">
        <v>574.66999999999996</v>
      </c>
      <c r="L370">
        <v>47</v>
      </c>
      <c r="M370">
        <v>1</v>
      </c>
      <c r="N370">
        <f t="shared" si="21"/>
        <v>0</v>
      </c>
      <c r="O370">
        <f t="shared" si="22"/>
        <v>0</v>
      </c>
      <c r="P370" t="s">
        <v>12694</v>
      </c>
    </row>
    <row r="371" spans="2:16" x14ac:dyDescent="0.25">
      <c r="B371" t="s">
        <v>375</v>
      </c>
      <c r="C371" s="119" t="s">
        <v>60</v>
      </c>
      <c r="D371" t="s">
        <v>11537</v>
      </c>
      <c r="E371" t="s">
        <v>11530</v>
      </c>
      <c r="F371" t="s">
        <v>11540</v>
      </c>
      <c r="G371" t="s">
        <v>61</v>
      </c>
      <c r="H371" t="s">
        <v>18</v>
      </c>
      <c r="I371" t="s">
        <v>11541</v>
      </c>
      <c r="J371">
        <v>2014</v>
      </c>
      <c r="K371">
        <v>597.75</v>
      </c>
      <c r="L371">
        <v>12</v>
      </c>
      <c r="M371">
        <v>1</v>
      </c>
      <c r="N371">
        <f t="shared" si="21"/>
        <v>0</v>
      </c>
      <c r="O371">
        <f t="shared" si="22"/>
        <v>0</v>
      </c>
      <c r="P371" t="s">
        <v>12693</v>
      </c>
    </row>
    <row r="372" spans="2:16" x14ac:dyDescent="0.25">
      <c r="B372" t="s">
        <v>376</v>
      </c>
      <c r="C372" s="119" t="s">
        <v>60</v>
      </c>
      <c r="D372" t="s">
        <v>11537</v>
      </c>
      <c r="E372" t="s">
        <v>11530</v>
      </c>
      <c r="F372" t="s">
        <v>11540</v>
      </c>
      <c r="G372" t="s">
        <v>61</v>
      </c>
      <c r="H372" t="s">
        <v>18</v>
      </c>
      <c r="I372" t="s">
        <v>11541</v>
      </c>
      <c r="J372">
        <v>2014</v>
      </c>
      <c r="K372">
        <v>572.92999999999995</v>
      </c>
      <c r="L372">
        <v>32</v>
      </c>
      <c r="M372">
        <v>1</v>
      </c>
      <c r="N372">
        <f t="shared" si="21"/>
        <v>0</v>
      </c>
      <c r="O372">
        <f t="shared" si="22"/>
        <v>0</v>
      </c>
      <c r="P372" t="s">
        <v>12694</v>
      </c>
    </row>
    <row r="373" spans="2:16" x14ac:dyDescent="0.25">
      <c r="B373" t="s">
        <v>377</v>
      </c>
      <c r="C373" s="119" t="s">
        <v>60</v>
      </c>
      <c r="D373" t="s">
        <v>11542</v>
      </c>
      <c r="E373" t="s">
        <v>11530</v>
      </c>
      <c r="F373" t="s">
        <v>11540</v>
      </c>
      <c r="G373" t="s">
        <v>61</v>
      </c>
      <c r="H373" t="s">
        <v>18</v>
      </c>
      <c r="I373" t="s">
        <v>11541</v>
      </c>
      <c r="J373">
        <v>2014</v>
      </c>
      <c r="K373">
        <v>571.79</v>
      </c>
      <c r="L373">
        <v>22</v>
      </c>
      <c r="M373">
        <v>1</v>
      </c>
      <c r="N373">
        <f t="shared" si="21"/>
        <v>0</v>
      </c>
      <c r="O373">
        <f t="shared" si="22"/>
        <v>0</v>
      </c>
      <c r="P373" t="s">
        <v>12694</v>
      </c>
    </row>
    <row r="374" spans="2:16" x14ac:dyDescent="0.25">
      <c r="B374" t="s">
        <v>378</v>
      </c>
      <c r="C374" s="119" t="s">
        <v>60</v>
      </c>
      <c r="D374" t="s">
        <v>11537</v>
      </c>
      <c r="E374" t="s">
        <v>11530</v>
      </c>
      <c r="F374" t="s">
        <v>11540</v>
      </c>
      <c r="G374" t="s">
        <v>61</v>
      </c>
      <c r="H374" t="s">
        <v>18</v>
      </c>
      <c r="I374" t="s">
        <v>11541</v>
      </c>
      <c r="J374">
        <v>2014</v>
      </c>
      <c r="K374">
        <v>572.92999999999995</v>
      </c>
      <c r="L374">
        <v>32</v>
      </c>
      <c r="M374">
        <v>1</v>
      </c>
      <c r="N374">
        <f t="shared" si="21"/>
        <v>0</v>
      </c>
      <c r="O374">
        <f t="shared" si="22"/>
        <v>0</v>
      </c>
      <c r="P374" t="s">
        <v>12694</v>
      </c>
    </row>
    <row r="375" spans="2:16" x14ac:dyDescent="0.25">
      <c r="B375" t="s">
        <v>379</v>
      </c>
      <c r="C375" s="119" t="s">
        <v>60</v>
      </c>
      <c r="D375" t="s">
        <v>11537</v>
      </c>
      <c r="E375" t="s">
        <v>11530</v>
      </c>
      <c r="F375" t="s">
        <v>11540</v>
      </c>
      <c r="G375" t="s">
        <v>61</v>
      </c>
      <c r="H375" t="s">
        <v>18</v>
      </c>
      <c r="I375" t="s">
        <v>11541</v>
      </c>
      <c r="J375">
        <v>2014</v>
      </c>
      <c r="K375">
        <v>572.70000000000005</v>
      </c>
      <c r="L375">
        <v>30</v>
      </c>
      <c r="M375">
        <v>1</v>
      </c>
      <c r="N375">
        <f t="shared" si="21"/>
        <v>0</v>
      </c>
      <c r="O375">
        <f t="shared" si="22"/>
        <v>0</v>
      </c>
      <c r="P375" t="s">
        <v>12694</v>
      </c>
    </row>
    <row r="376" spans="2:16" x14ac:dyDescent="0.25">
      <c r="B376" t="s">
        <v>380</v>
      </c>
      <c r="C376" s="119" t="s">
        <v>60</v>
      </c>
      <c r="D376" t="s">
        <v>11537</v>
      </c>
      <c r="E376" t="s">
        <v>11530</v>
      </c>
      <c r="F376" t="s">
        <v>11540</v>
      </c>
      <c r="G376" t="s">
        <v>61</v>
      </c>
      <c r="H376" t="s">
        <v>18</v>
      </c>
      <c r="I376" t="s">
        <v>11533</v>
      </c>
      <c r="J376">
        <v>2014</v>
      </c>
      <c r="K376">
        <v>578.98</v>
      </c>
      <c r="L376">
        <v>42</v>
      </c>
      <c r="M376">
        <v>1</v>
      </c>
      <c r="N376">
        <f t="shared" si="21"/>
        <v>0</v>
      </c>
      <c r="O376">
        <f t="shared" si="22"/>
        <v>0</v>
      </c>
      <c r="P376" t="s">
        <v>12694</v>
      </c>
    </row>
    <row r="377" spans="2:16" x14ac:dyDescent="0.25">
      <c r="B377" t="s">
        <v>381</v>
      </c>
      <c r="C377" s="119" t="s">
        <v>60</v>
      </c>
      <c r="D377" t="s">
        <v>11539</v>
      </c>
      <c r="E377" t="s">
        <v>11530</v>
      </c>
      <c r="F377" t="s">
        <v>11540</v>
      </c>
      <c r="G377" t="s">
        <v>61</v>
      </c>
      <c r="H377" t="s">
        <v>18</v>
      </c>
      <c r="I377" t="s">
        <v>11541</v>
      </c>
      <c r="J377">
        <v>2014</v>
      </c>
      <c r="K377">
        <v>574.66999999999996</v>
      </c>
      <c r="L377">
        <v>47</v>
      </c>
      <c r="M377">
        <v>1</v>
      </c>
      <c r="N377">
        <f t="shared" si="21"/>
        <v>0</v>
      </c>
      <c r="O377">
        <f t="shared" si="22"/>
        <v>0</v>
      </c>
      <c r="P377" t="s">
        <v>12694</v>
      </c>
    </row>
    <row r="378" spans="2:16" x14ac:dyDescent="0.25">
      <c r="B378" t="s">
        <v>382</v>
      </c>
      <c r="C378" s="119" t="s">
        <v>60</v>
      </c>
      <c r="D378" t="s">
        <v>11539</v>
      </c>
      <c r="E378" t="s">
        <v>11530</v>
      </c>
      <c r="F378" t="s">
        <v>11540</v>
      </c>
      <c r="G378" t="s">
        <v>61</v>
      </c>
      <c r="H378" t="s">
        <v>18</v>
      </c>
      <c r="I378" t="s">
        <v>11541</v>
      </c>
      <c r="J378">
        <v>2014</v>
      </c>
      <c r="K378">
        <v>572.38</v>
      </c>
      <c r="L378">
        <v>26</v>
      </c>
      <c r="M378">
        <v>1</v>
      </c>
      <c r="N378">
        <f t="shared" si="21"/>
        <v>0</v>
      </c>
      <c r="O378">
        <f t="shared" si="22"/>
        <v>0</v>
      </c>
      <c r="P378" t="s">
        <v>12694</v>
      </c>
    </row>
    <row r="379" spans="2:16" x14ac:dyDescent="0.25">
      <c r="B379" t="s">
        <v>383</v>
      </c>
      <c r="C379" s="119" t="s">
        <v>60</v>
      </c>
      <c r="D379" t="s">
        <v>11552</v>
      </c>
      <c r="E379" t="s">
        <v>11530</v>
      </c>
      <c r="F379" t="s">
        <v>11540</v>
      </c>
      <c r="G379" t="s">
        <v>61</v>
      </c>
      <c r="H379" t="s">
        <v>18</v>
      </c>
      <c r="I379" t="s">
        <v>11541</v>
      </c>
      <c r="J379">
        <v>2014</v>
      </c>
      <c r="K379">
        <v>575.23</v>
      </c>
      <c r="L379">
        <v>52</v>
      </c>
      <c r="M379">
        <v>1</v>
      </c>
      <c r="N379">
        <f t="shared" si="21"/>
        <v>0</v>
      </c>
      <c r="O379">
        <f t="shared" si="22"/>
        <v>0</v>
      </c>
      <c r="P379" t="s">
        <v>12694</v>
      </c>
    </row>
    <row r="380" spans="2:16" x14ac:dyDescent="0.25">
      <c r="B380" t="s">
        <v>384</v>
      </c>
      <c r="C380" s="119" t="s">
        <v>60</v>
      </c>
      <c r="D380" t="s">
        <v>11537</v>
      </c>
      <c r="E380" t="s">
        <v>11530</v>
      </c>
      <c r="F380" t="s">
        <v>11540</v>
      </c>
      <c r="G380" t="s">
        <v>61</v>
      </c>
      <c r="H380" t="s">
        <v>18</v>
      </c>
      <c r="I380" t="s">
        <v>11541</v>
      </c>
      <c r="J380">
        <v>2014</v>
      </c>
      <c r="K380">
        <v>572.70000000000005</v>
      </c>
      <c r="L380">
        <v>30</v>
      </c>
      <c r="M380">
        <v>1</v>
      </c>
      <c r="N380">
        <f t="shared" si="21"/>
        <v>0</v>
      </c>
      <c r="O380">
        <f t="shared" si="22"/>
        <v>0</v>
      </c>
      <c r="P380" t="s">
        <v>12694</v>
      </c>
    </row>
    <row r="381" spans="2:16" x14ac:dyDescent="0.25">
      <c r="B381" t="s">
        <v>385</v>
      </c>
      <c r="C381" s="119" t="s">
        <v>60</v>
      </c>
      <c r="D381" t="s">
        <v>11537</v>
      </c>
      <c r="E381" t="s">
        <v>11530</v>
      </c>
      <c r="F381" t="s">
        <v>11540</v>
      </c>
      <c r="G381" t="s">
        <v>61</v>
      </c>
      <c r="H381" t="s">
        <v>18</v>
      </c>
      <c r="I381" t="s">
        <v>11541</v>
      </c>
      <c r="J381">
        <v>2014</v>
      </c>
      <c r="K381">
        <v>573.35</v>
      </c>
      <c r="L381">
        <v>37</v>
      </c>
      <c r="M381">
        <v>1</v>
      </c>
      <c r="N381">
        <f t="shared" si="21"/>
        <v>0</v>
      </c>
      <c r="O381">
        <f t="shared" si="22"/>
        <v>0</v>
      </c>
      <c r="P381" t="s">
        <v>12693</v>
      </c>
    </row>
    <row r="382" spans="2:16" x14ac:dyDescent="0.25">
      <c r="B382" t="s">
        <v>386</v>
      </c>
      <c r="C382" s="119" t="s">
        <v>60</v>
      </c>
      <c r="D382" t="s">
        <v>11537</v>
      </c>
      <c r="E382" t="s">
        <v>11530</v>
      </c>
      <c r="F382" t="s">
        <v>11540</v>
      </c>
      <c r="G382" t="s">
        <v>61</v>
      </c>
      <c r="H382" t="s">
        <v>18</v>
      </c>
      <c r="I382" t="s">
        <v>11541</v>
      </c>
      <c r="J382">
        <v>2014</v>
      </c>
      <c r="K382">
        <v>573.35</v>
      </c>
      <c r="L382">
        <v>37</v>
      </c>
      <c r="M382">
        <v>1</v>
      </c>
      <c r="N382">
        <f t="shared" si="21"/>
        <v>0</v>
      </c>
      <c r="O382">
        <f t="shared" si="22"/>
        <v>0</v>
      </c>
      <c r="P382" t="s">
        <v>12693</v>
      </c>
    </row>
    <row r="383" spans="2:16" x14ac:dyDescent="0.25">
      <c r="B383" t="s">
        <v>387</v>
      </c>
      <c r="C383" s="119" t="s">
        <v>60</v>
      </c>
      <c r="D383" t="s">
        <v>11537</v>
      </c>
      <c r="E383" t="s">
        <v>11530</v>
      </c>
      <c r="F383" t="s">
        <v>11540</v>
      </c>
      <c r="G383" t="s">
        <v>61</v>
      </c>
      <c r="H383" t="s">
        <v>18</v>
      </c>
      <c r="I383" t="s">
        <v>11541</v>
      </c>
      <c r="J383">
        <v>2014</v>
      </c>
      <c r="K383">
        <v>572.36</v>
      </c>
      <c r="L383">
        <v>27</v>
      </c>
      <c r="M383">
        <v>1</v>
      </c>
      <c r="N383">
        <f t="shared" si="21"/>
        <v>0</v>
      </c>
      <c r="O383">
        <f t="shared" si="22"/>
        <v>0</v>
      </c>
      <c r="P383" t="s">
        <v>12694</v>
      </c>
    </row>
    <row r="384" spans="2:16" x14ac:dyDescent="0.25">
      <c r="B384" t="s">
        <v>388</v>
      </c>
      <c r="C384" s="119" t="s">
        <v>60</v>
      </c>
      <c r="D384" t="s">
        <v>11537</v>
      </c>
      <c r="E384" t="s">
        <v>11530</v>
      </c>
      <c r="F384" t="s">
        <v>11540</v>
      </c>
      <c r="G384" t="s">
        <v>61</v>
      </c>
      <c r="H384" t="s">
        <v>18</v>
      </c>
      <c r="I384" t="s">
        <v>11541</v>
      </c>
      <c r="J384">
        <v>2014</v>
      </c>
      <c r="K384">
        <v>572.36</v>
      </c>
      <c r="L384">
        <v>27</v>
      </c>
      <c r="M384">
        <v>1</v>
      </c>
      <c r="N384">
        <f t="shared" si="21"/>
        <v>0</v>
      </c>
      <c r="O384">
        <f t="shared" si="22"/>
        <v>0</v>
      </c>
      <c r="P384" t="s">
        <v>12694</v>
      </c>
    </row>
    <row r="385" spans="2:16" x14ac:dyDescent="0.25">
      <c r="B385" t="s">
        <v>389</v>
      </c>
      <c r="C385" s="119" t="s">
        <v>60</v>
      </c>
      <c r="D385" t="s">
        <v>11546</v>
      </c>
      <c r="E385" t="s">
        <v>11530</v>
      </c>
      <c r="F385" t="s">
        <v>11540</v>
      </c>
      <c r="G385" t="s">
        <v>61</v>
      </c>
      <c r="H385" t="s">
        <v>18</v>
      </c>
      <c r="I385" t="s">
        <v>11541</v>
      </c>
      <c r="J385">
        <v>2014</v>
      </c>
      <c r="K385">
        <v>573.51</v>
      </c>
      <c r="L385">
        <v>37</v>
      </c>
      <c r="M385">
        <v>1</v>
      </c>
      <c r="N385">
        <f t="shared" si="21"/>
        <v>0</v>
      </c>
      <c r="O385">
        <f t="shared" si="22"/>
        <v>0</v>
      </c>
      <c r="P385" t="s">
        <v>12694</v>
      </c>
    </row>
    <row r="386" spans="2:16" x14ac:dyDescent="0.25">
      <c r="B386" t="s">
        <v>390</v>
      </c>
      <c r="C386" s="119" t="s">
        <v>60</v>
      </c>
      <c r="D386" t="s">
        <v>11537</v>
      </c>
      <c r="E386" t="s">
        <v>11530</v>
      </c>
      <c r="F386" t="s">
        <v>11540</v>
      </c>
      <c r="G386" t="s">
        <v>61</v>
      </c>
      <c r="H386" t="s">
        <v>18</v>
      </c>
      <c r="I386" t="s">
        <v>11541</v>
      </c>
      <c r="J386">
        <v>2014</v>
      </c>
      <c r="K386">
        <v>572.36</v>
      </c>
      <c r="L386">
        <v>27</v>
      </c>
      <c r="M386">
        <v>1</v>
      </c>
      <c r="N386">
        <f t="shared" si="21"/>
        <v>0</v>
      </c>
      <c r="O386">
        <f t="shared" si="22"/>
        <v>0</v>
      </c>
      <c r="P386" t="s">
        <v>12694</v>
      </c>
    </row>
    <row r="387" spans="2:16" x14ac:dyDescent="0.25">
      <c r="B387" t="s">
        <v>391</v>
      </c>
      <c r="C387" s="119" t="s">
        <v>60</v>
      </c>
      <c r="D387" t="s">
        <v>11537</v>
      </c>
      <c r="E387" t="s">
        <v>11530</v>
      </c>
      <c r="F387" t="s">
        <v>11540</v>
      </c>
      <c r="G387" t="s">
        <v>61</v>
      </c>
      <c r="H387" t="s">
        <v>18</v>
      </c>
      <c r="I387" t="s">
        <v>11541</v>
      </c>
      <c r="J387">
        <v>2014</v>
      </c>
      <c r="K387">
        <v>572.36</v>
      </c>
      <c r="L387">
        <v>27</v>
      </c>
      <c r="M387">
        <v>1</v>
      </c>
      <c r="N387">
        <f t="shared" si="21"/>
        <v>0</v>
      </c>
      <c r="O387">
        <f t="shared" si="22"/>
        <v>0</v>
      </c>
      <c r="P387" t="s">
        <v>12694</v>
      </c>
    </row>
    <row r="388" spans="2:16" x14ac:dyDescent="0.25">
      <c r="B388" t="s">
        <v>392</v>
      </c>
      <c r="C388" s="119" t="s">
        <v>60</v>
      </c>
      <c r="D388" t="s">
        <v>11537</v>
      </c>
      <c r="E388" t="s">
        <v>11530</v>
      </c>
      <c r="F388" t="s">
        <v>11540</v>
      </c>
      <c r="G388" t="s">
        <v>61</v>
      </c>
      <c r="H388" t="s">
        <v>18</v>
      </c>
      <c r="I388" t="s">
        <v>11541</v>
      </c>
      <c r="J388">
        <v>2014</v>
      </c>
      <c r="K388">
        <v>572.92999999999995</v>
      </c>
      <c r="L388">
        <v>32</v>
      </c>
      <c r="M388">
        <v>1</v>
      </c>
      <c r="N388">
        <f t="shared" si="21"/>
        <v>0</v>
      </c>
      <c r="O388">
        <f t="shared" si="22"/>
        <v>0</v>
      </c>
      <c r="P388" t="s">
        <v>12694</v>
      </c>
    </row>
    <row r="389" spans="2:16" x14ac:dyDescent="0.25">
      <c r="B389" t="s">
        <v>393</v>
      </c>
      <c r="C389" s="119" t="s">
        <v>60</v>
      </c>
      <c r="D389" t="s">
        <v>11537</v>
      </c>
      <c r="E389" t="s">
        <v>11530</v>
      </c>
      <c r="F389" t="s">
        <v>11540</v>
      </c>
      <c r="G389" t="s">
        <v>61</v>
      </c>
      <c r="H389" t="s">
        <v>18</v>
      </c>
      <c r="I389" t="s">
        <v>11541</v>
      </c>
      <c r="J389">
        <v>2014</v>
      </c>
      <c r="K389">
        <v>572.36</v>
      </c>
      <c r="L389">
        <v>27</v>
      </c>
      <c r="M389">
        <v>1</v>
      </c>
      <c r="N389">
        <f t="shared" si="21"/>
        <v>0</v>
      </c>
      <c r="O389">
        <f t="shared" si="22"/>
        <v>0</v>
      </c>
      <c r="P389" t="s">
        <v>12694</v>
      </c>
    </row>
    <row r="390" spans="2:16" x14ac:dyDescent="0.25">
      <c r="B390" t="s">
        <v>394</v>
      </c>
      <c r="C390" s="119" t="s">
        <v>60</v>
      </c>
      <c r="D390" t="s">
        <v>11537</v>
      </c>
      <c r="E390" t="s">
        <v>11530</v>
      </c>
      <c r="F390" t="s">
        <v>11540</v>
      </c>
      <c r="G390" t="s">
        <v>61</v>
      </c>
      <c r="H390" t="s">
        <v>18</v>
      </c>
      <c r="I390" t="s">
        <v>11541</v>
      </c>
      <c r="J390">
        <v>2014</v>
      </c>
      <c r="K390">
        <v>623.78</v>
      </c>
      <c r="L390">
        <v>97</v>
      </c>
      <c r="M390">
        <v>1</v>
      </c>
      <c r="N390">
        <f t="shared" si="21"/>
        <v>0</v>
      </c>
      <c r="O390">
        <f t="shared" si="22"/>
        <v>0</v>
      </c>
      <c r="P390" t="s">
        <v>12694</v>
      </c>
    </row>
    <row r="391" spans="2:16" x14ac:dyDescent="0.25">
      <c r="B391" t="s">
        <v>395</v>
      </c>
      <c r="C391" s="119" t="s">
        <v>60</v>
      </c>
      <c r="D391" t="s">
        <v>11546</v>
      </c>
      <c r="E391" t="s">
        <v>11530</v>
      </c>
      <c r="F391" t="s">
        <v>11540</v>
      </c>
      <c r="G391" t="s">
        <v>61</v>
      </c>
      <c r="H391" t="s">
        <v>18</v>
      </c>
      <c r="I391" t="s">
        <v>11541</v>
      </c>
      <c r="J391">
        <v>2014</v>
      </c>
      <c r="K391">
        <v>599.47</v>
      </c>
      <c r="L391">
        <v>27</v>
      </c>
      <c r="M391">
        <v>1</v>
      </c>
      <c r="N391">
        <f t="shared" si="21"/>
        <v>0</v>
      </c>
      <c r="O391">
        <f t="shared" si="22"/>
        <v>0</v>
      </c>
      <c r="P391" t="s">
        <v>12694</v>
      </c>
    </row>
    <row r="392" spans="2:16" x14ac:dyDescent="0.25">
      <c r="B392" t="s">
        <v>396</v>
      </c>
      <c r="C392" s="119" t="s">
        <v>60</v>
      </c>
      <c r="D392" t="s">
        <v>11542</v>
      </c>
      <c r="E392" t="s">
        <v>11530</v>
      </c>
      <c r="F392" t="s">
        <v>11540</v>
      </c>
      <c r="G392" t="s">
        <v>61</v>
      </c>
      <c r="H392" t="s">
        <v>18</v>
      </c>
      <c r="I392" t="s">
        <v>11541</v>
      </c>
      <c r="J392">
        <v>2014</v>
      </c>
      <c r="K392">
        <v>540.25</v>
      </c>
      <c r="L392">
        <v>32</v>
      </c>
      <c r="M392">
        <v>1</v>
      </c>
      <c r="N392">
        <f t="shared" si="21"/>
        <v>0</v>
      </c>
      <c r="O392">
        <f t="shared" si="22"/>
        <v>0</v>
      </c>
      <c r="P392" t="s">
        <v>12694</v>
      </c>
    </row>
    <row r="393" spans="2:16" x14ac:dyDescent="0.25">
      <c r="B393" t="s">
        <v>397</v>
      </c>
      <c r="C393" s="119" t="s">
        <v>60</v>
      </c>
      <c r="D393" t="s">
        <v>11542</v>
      </c>
      <c r="E393" t="s">
        <v>11530</v>
      </c>
      <c r="F393" t="s">
        <v>11540</v>
      </c>
      <c r="G393" t="s">
        <v>61</v>
      </c>
      <c r="H393" t="s">
        <v>18</v>
      </c>
      <c r="I393" t="s">
        <v>11541</v>
      </c>
      <c r="J393">
        <v>2014</v>
      </c>
      <c r="K393">
        <v>540.25</v>
      </c>
      <c r="L393">
        <v>32</v>
      </c>
      <c r="M393">
        <v>1</v>
      </c>
      <c r="N393">
        <f t="shared" si="21"/>
        <v>0</v>
      </c>
      <c r="O393">
        <f t="shared" si="22"/>
        <v>0</v>
      </c>
      <c r="P393" t="s">
        <v>12694</v>
      </c>
    </row>
    <row r="394" spans="2:16" x14ac:dyDescent="0.25">
      <c r="B394" t="s">
        <v>398</v>
      </c>
      <c r="C394" s="119" t="s">
        <v>60</v>
      </c>
      <c r="D394" t="s">
        <v>11542</v>
      </c>
      <c r="E394" t="s">
        <v>11530</v>
      </c>
      <c r="F394" t="s">
        <v>11540</v>
      </c>
      <c r="G394" t="s">
        <v>61</v>
      </c>
      <c r="H394" t="s">
        <v>18</v>
      </c>
      <c r="I394" t="s">
        <v>11541</v>
      </c>
      <c r="J394">
        <v>2014</v>
      </c>
      <c r="K394">
        <v>572.92999999999995</v>
      </c>
      <c r="L394">
        <v>32</v>
      </c>
      <c r="M394">
        <v>1</v>
      </c>
      <c r="N394">
        <f t="shared" si="21"/>
        <v>0</v>
      </c>
      <c r="O394">
        <f t="shared" si="22"/>
        <v>0</v>
      </c>
      <c r="P394" t="s">
        <v>12694</v>
      </c>
    </row>
    <row r="395" spans="2:16" x14ac:dyDescent="0.25">
      <c r="B395" t="s">
        <v>399</v>
      </c>
      <c r="C395" s="119" t="s">
        <v>60</v>
      </c>
      <c r="D395" t="s">
        <v>11550</v>
      </c>
      <c r="E395" t="s">
        <v>11530</v>
      </c>
      <c r="F395" t="s">
        <v>11540</v>
      </c>
      <c r="G395" t="s">
        <v>61</v>
      </c>
      <c r="H395" t="s">
        <v>18</v>
      </c>
      <c r="I395" t="s">
        <v>11541</v>
      </c>
      <c r="J395">
        <v>2014</v>
      </c>
      <c r="K395">
        <v>572.77</v>
      </c>
      <c r="L395">
        <v>32</v>
      </c>
      <c r="M395">
        <v>1</v>
      </c>
      <c r="N395">
        <f t="shared" ref="N395:N458" si="23">IF(K395&lt;100,1,0)</f>
        <v>0</v>
      </c>
      <c r="O395">
        <f t="shared" si="22"/>
        <v>0</v>
      </c>
      <c r="P395" t="s">
        <v>12694</v>
      </c>
    </row>
    <row r="396" spans="2:16" x14ac:dyDescent="0.25">
      <c r="B396" t="s">
        <v>400</v>
      </c>
      <c r="C396" s="119" t="s">
        <v>60</v>
      </c>
      <c r="D396" t="s">
        <v>11537</v>
      </c>
      <c r="E396" t="s">
        <v>11530</v>
      </c>
      <c r="F396" t="s">
        <v>11540</v>
      </c>
      <c r="G396" t="s">
        <v>61</v>
      </c>
      <c r="H396" t="s">
        <v>18</v>
      </c>
      <c r="I396" t="s">
        <v>11541</v>
      </c>
      <c r="J396">
        <v>2014</v>
      </c>
      <c r="K396">
        <v>573.35</v>
      </c>
      <c r="L396">
        <v>37</v>
      </c>
      <c r="M396">
        <v>1</v>
      </c>
      <c r="N396">
        <f t="shared" si="23"/>
        <v>0</v>
      </c>
      <c r="O396">
        <f t="shared" si="22"/>
        <v>0</v>
      </c>
      <c r="P396" t="s">
        <v>12694</v>
      </c>
    </row>
    <row r="397" spans="2:16" x14ac:dyDescent="0.25">
      <c r="B397" t="s">
        <v>401</v>
      </c>
      <c r="C397" s="119" t="s">
        <v>60</v>
      </c>
      <c r="D397" t="s">
        <v>11537</v>
      </c>
      <c r="E397" t="s">
        <v>11530</v>
      </c>
      <c r="F397" t="s">
        <v>11540</v>
      </c>
      <c r="G397" t="s">
        <v>61</v>
      </c>
      <c r="H397" t="s">
        <v>18</v>
      </c>
      <c r="I397" t="s">
        <v>11541</v>
      </c>
      <c r="J397">
        <v>2014</v>
      </c>
      <c r="K397">
        <v>573.35</v>
      </c>
      <c r="L397">
        <v>37</v>
      </c>
      <c r="M397">
        <v>1</v>
      </c>
      <c r="N397">
        <f t="shared" si="23"/>
        <v>0</v>
      </c>
      <c r="O397">
        <f t="shared" si="22"/>
        <v>0</v>
      </c>
      <c r="P397" t="s">
        <v>12694</v>
      </c>
    </row>
    <row r="398" spans="2:16" x14ac:dyDescent="0.25">
      <c r="B398" t="s">
        <v>402</v>
      </c>
      <c r="C398" s="119" t="s">
        <v>60</v>
      </c>
      <c r="D398" t="s">
        <v>11537</v>
      </c>
      <c r="E398" t="s">
        <v>11530</v>
      </c>
      <c r="F398" t="s">
        <v>11540</v>
      </c>
      <c r="G398" t="s">
        <v>61</v>
      </c>
      <c r="H398" t="s">
        <v>18</v>
      </c>
      <c r="I398" t="s">
        <v>11541</v>
      </c>
      <c r="J398">
        <v>2014</v>
      </c>
      <c r="K398">
        <v>573.91999999999996</v>
      </c>
      <c r="L398">
        <v>42</v>
      </c>
      <c r="M398">
        <v>1</v>
      </c>
      <c r="N398">
        <f t="shared" si="23"/>
        <v>0</v>
      </c>
      <c r="O398">
        <f t="shared" si="22"/>
        <v>0</v>
      </c>
      <c r="P398" t="s">
        <v>12694</v>
      </c>
    </row>
    <row r="399" spans="2:16" x14ac:dyDescent="0.25">
      <c r="B399" t="s">
        <v>403</v>
      </c>
      <c r="C399" s="119" t="s">
        <v>60</v>
      </c>
      <c r="D399" t="s">
        <v>11537</v>
      </c>
      <c r="E399" t="s">
        <v>11530</v>
      </c>
      <c r="F399" t="s">
        <v>11540</v>
      </c>
      <c r="G399" t="s">
        <v>61</v>
      </c>
      <c r="H399" t="s">
        <v>18</v>
      </c>
      <c r="I399" t="s">
        <v>11541</v>
      </c>
      <c r="J399">
        <v>2014</v>
      </c>
      <c r="K399">
        <v>572.77</v>
      </c>
      <c r="L399">
        <v>32</v>
      </c>
      <c r="M399">
        <v>1</v>
      </c>
      <c r="N399">
        <f t="shared" si="23"/>
        <v>0</v>
      </c>
      <c r="O399">
        <f t="shared" si="22"/>
        <v>0</v>
      </c>
      <c r="P399" t="s">
        <v>12694</v>
      </c>
    </row>
    <row r="400" spans="2:16" x14ac:dyDescent="0.25">
      <c r="B400" t="s">
        <v>404</v>
      </c>
      <c r="C400" s="119" t="s">
        <v>60</v>
      </c>
      <c r="D400" t="s">
        <v>11537</v>
      </c>
      <c r="E400" t="s">
        <v>11530</v>
      </c>
      <c r="F400" t="s">
        <v>11540</v>
      </c>
      <c r="G400" t="s">
        <v>61</v>
      </c>
      <c r="H400" t="s">
        <v>18</v>
      </c>
      <c r="I400" t="s">
        <v>11541</v>
      </c>
      <c r="J400">
        <v>2014</v>
      </c>
      <c r="K400">
        <v>572.77</v>
      </c>
      <c r="L400">
        <v>32</v>
      </c>
      <c r="M400">
        <v>1</v>
      </c>
      <c r="N400">
        <f t="shared" si="23"/>
        <v>0</v>
      </c>
      <c r="O400">
        <f t="shared" si="22"/>
        <v>0</v>
      </c>
      <c r="P400" t="s">
        <v>12694</v>
      </c>
    </row>
    <row r="401" spans="2:16" x14ac:dyDescent="0.25">
      <c r="B401" t="s">
        <v>405</v>
      </c>
      <c r="C401" s="119" t="s">
        <v>60</v>
      </c>
      <c r="D401" t="s">
        <v>11537</v>
      </c>
      <c r="E401" t="s">
        <v>11530</v>
      </c>
      <c r="F401" t="s">
        <v>11540</v>
      </c>
      <c r="G401" t="s">
        <v>61</v>
      </c>
      <c r="H401" t="s">
        <v>18</v>
      </c>
      <c r="I401" t="s">
        <v>11541</v>
      </c>
      <c r="J401">
        <v>2014</v>
      </c>
      <c r="K401">
        <v>572.77</v>
      </c>
      <c r="L401">
        <v>32</v>
      </c>
      <c r="M401">
        <v>1</v>
      </c>
      <c r="N401">
        <f t="shared" si="23"/>
        <v>0</v>
      </c>
      <c r="O401">
        <f t="shared" si="22"/>
        <v>0</v>
      </c>
      <c r="P401" t="s">
        <v>12694</v>
      </c>
    </row>
    <row r="402" spans="2:16" x14ac:dyDescent="0.25">
      <c r="B402" t="s">
        <v>406</v>
      </c>
      <c r="C402" s="119" t="s">
        <v>60</v>
      </c>
      <c r="D402" t="s">
        <v>11537</v>
      </c>
      <c r="E402" t="s">
        <v>11530</v>
      </c>
      <c r="F402" t="s">
        <v>11540</v>
      </c>
      <c r="G402" t="s">
        <v>61</v>
      </c>
      <c r="H402" t="s">
        <v>18</v>
      </c>
      <c r="I402" t="s">
        <v>11541</v>
      </c>
      <c r="J402">
        <v>2014</v>
      </c>
      <c r="K402">
        <v>572.77</v>
      </c>
      <c r="L402">
        <v>32</v>
      </c>
      <c r="M402">
        <v>1</v>
      </c>
      <c r="N402">
        <f t="shared" si="23"/>
        <v>0</v>
      </c>
      <c r="O402">
        <f t="shared" si="22"/>
        <v>0</v>
      </c>
      <c r="P402" t="s">
        <v>12694</v>
      </c>
    </row>
    <row r="403" spans="2:16" x14ac:dyDescent="0.25">
      <c r="B403" t="s">
        <v>407</v>
      </c>
      <c r="C403" s="119" t="s">
        <v>60</v>
      </c>
      <c r="D403" t="s">
        <v>11537</v>
      </c>
      <c r="E403" t="s">
        <v>11530</v>
      </c>
      <c r="F403" t="s">
        <v>11540</v>
      </c>
      <c r="G403" t="s">
        <v>61</v>
      </c>
      <c r="H403" t="s">
        <v>18</v>
      </c>
      <c r="I403" t="s">
        <v>11541</v>
      </c>
      <c r="J403">
        <v>2014</v>
      </c>
      <c r="K403">
        <v>572.20000000000005</v>
      </c>
      <c r="L403">
        <v>27</v>
      </c>
      <c r="M403">
        <v>1</v>
      </c>
      <c r="N403">
        <f t="shared" si="23"/>
        <v>0</v>
      </c>
      <c r="O403">
        <f t="shared" si="22"/>
        <v>0</v>
      </c>
      <c r="P403" t="s">
        <v>12694</v>
      </c>
    </row>
    <row r="404" spans="2:16" x14ac:dyDescent="0.25">
      <c r="B404" t="s">
        <v>408</v>
      </c>
      <c r="C404" s="119" t="s">
        <v>60</v>
      </c>
      <c r="D404" t="s">
        <v>11537</v>
      </c>
      <c r="E404" t="s">
        <v>11530</v>
      </c>
      <c r="F404" t="s">
        <v>11540</v>
      </c>
      <c r="G404" t="s">
        <v>61</v>
      </c>
      <c r="H404" t="s">
        <v>18</v>
      </c>
      <c r="I404" t="s">
        <v>11541</v>
      </c>
      <c r="J404">
        <v>2014</v>
      </c>
      <c r="K404">
        <v>572.20000000000005</v>
      </c>
      <c r="L404">
        <v>27</v>
      </c>
      <c r="M404">
        <v>1</v>
      </c>
      <c r="N404">
        <f t="shared" si="23"/>
        <v>0</v>
      </c>
      <c r="O404">
        <f t="shared" si="22"/>
        <v>0</v>
      </c>
      <c r="P404" t="s">
        <v>12694</v>
      </c>
    </row>
    <row r="405" spans="2:16" x14ac:dyDescent="0.25">
      <c r="B405" t="s">
        <v>409</v>
      </c>
      <c r="C405" s="119" t="s">
        <v>60</v>
      </c>
      <c r="D405" t="s">
        <v>11537</v>
      </c>
      <c r="E405" t="s">
        <v>11530</v>
      </c>
      <c r="F405" t="s">
        <v>11540</v>
      </c>
      <c r="G405" t="s">
        <v>61</v>
      </c>
      <c r="H405" t="s">
        <v>18</v>
      </c>
      <c r="I405" t="s">
        <v>11541</v>
      </c>
      <c r="J405">
        <v>2014</v>
      </c>
      <c r="K405">
        <v>572.20000000000005</v>
      </c>
      <c r="L405">
        <v>27</v>
      </c>
      <c r="M405">
        <v>1</v>
      </c>
      <c r="N405">
        <f t="shared" si="23"/>
        <v>0</v>
      </c>
      <c r="O405">
        <f t="shared" si="22"/>
        <v>0</v>
      </c>
      <c r="P405" t="s">
        <v>12694</v>
      </c>
    </row>
    <row r="406" spans="2:16" x14ac:dyDescent="0.25">
      <c r="B406" t="s">
        <v>410</v>
      </c>
      <c r="C406" s="119" t="s">
        <v>60</v>
      </c>
      <c r="D406" t="s">
        <v>11537</v>
      </c>
      <c r="E406" t="s">
        <v>11530</v>
      </c>
      <c r="F406" t="s">
        <v>11540</v>
      </c>
      <c r="G406" t="s">
        <v>61</v>
      </c>
      <c r="H406" t="s">
        <v>18</v>
      </c>
      <c r="I406" t="s">
        <v>11541</v>
      </c>
      <c r="J406">
        <v>2014</v>
      </c>
      <c r="K406">
        <v>572.52</v>
      </c>
      <c r="L406">
        <v>77</v>
      </c>
      <c r="M406">
        <v>1</v>
      </c>
      <c r="N406">
        <f t="shared" si="23"/>
        <v>0</v>
      </c>
      <c r="O406">
        <f t="shared" si="22"/>
        <v>0</v>
      </c>
      <c r="P406" t="s">
        <v>12694</v>
      </c>
    </row>
    <row r="407" spans="2:16" x14ac:dyDescent="0.25">
      <c r="B407" t="s">
        <v>411</v>
      </c>
      <c r="C407" s="119" t="s">
        <v>60</v>
      </c>
      <c r="D407" t="s">
        <v>11550</v>
      </c>
      <c r="E407" t="s">
        <v>11530</v>
      </c>
      <c r="F407" t="s">
        <v>11540</v>
      </c>
      <c r="G407" t="s">
        <v>61</v>
      </c>
      <c r="H407" t="s">
        <v>18</v>
      </c>
      <c r="I407" t="s">
        <v>11541</v>
      </c>
      <c r="J407">
        <v>2014</v>
      </c>
      <c r="K407">
        <v>572.77</v>
      </c>
      <c r="L407">
        <v>32</v>
      </c>
      <c r="M407">
        <v>1</v>
      </c>
      <c r="N407">
        <f t="shared" si="23"/>
        <v>0</v>
      </c>
      <c r="O407">
        <f t="shared" si="22"/>
        <v>0</v>
      </c>
      <c r="P407" t="s">
        <v>12694</v>
      </c>
    </row>
    <row r="408" spans="2:16" x14ac:dyDescent="0.25">
      <c r="B408" t="s">
        <v>412</v>
      </c>
      <c r="C408" s="119" t="s">
        <v>60</v>
      </c>
      <c r="D408" t="s">
        <v>11539</v>
      </c>
      <c r="E408" t="s">
        <v>11530</v>
      </c>
      <c r="F408" t="s">
        <v>11540</v>
      </c>
      <c r="G408" t="s">
        <v>61</v>
      </c>
      <c r="H408" t="s">
        <v>18</v>
      </c>
      <c r="I408" t="s">
        <v>11541</v>
      </c>
      <c r="J408">
        <v>2014</v>
      </c>
      <c r="K408">
        <v>572.77</v>
      </c>
      <c r="L408">
        <v>32</v>
      </c>
      <c r="M408">
        <v>1</v>
      </c>
      <c r="N408">
        <f t="shared" si="23"/>
        <v>0</v>
      </c>
      <c r="O408">
        <f t="shared" si="22"/>
        <v>0</v>
      </c>
      <c r="P408" t="s">
        <v>12694</v>
      </c>
    </row>
    <row r="409" spans="2:16" x14ac:dyDescent="0.25">
      <c r="B409" t="s">
        <v>413</v>
      </c>
      <c r="C409" s="119" t="s">
        <v>60</v>
      </c>
      <c r="D409" t="s">
        <v>11537</v>
      </c>
      <c r="E409" t="s">
        <v>11530</v>
      </c>
      <c r="F409" t="s">
        <v>11540</v>
      </c>
      <c r="G409" t="s">
        <v>61</v>
      </c>
      <c r="H409" t="s">
        <v>18</v>
      </c>
      <c r="I409" t="s">
        <v>11541</v>
      </c>
      <c r="J409">
        <v>2014</v>
      </c>
      <c r="K409">
        <v>600.45000000000005</v>
      </c>
      <c r="L409">
        <v>37</v>
      </c>
      <c r="M409">
        <v>1</v>
      </c>
      <c r="N409">
        <f t="shared" si="23"/>
        <v>0</v>
      </c>
      <c r="O409">
        <f t="shared" si="22"/>
        <v>0</v>
      </c>
      <c r="P409" t="s">
        <v>12694</v>
      </c>
    </row>
    <row r="410" spans="2:16" x14ac:dyDescent="0.25">
      <c r="B410" t="s">
        <v>414</v>
      </c>
      <c r="C410" s="119" t="s">
        <v>60</v>
      </c>
      <c r="D410" t="s">
        <v>11537</v>
      </c>
      <c r="E410" t="s">
        <v>11530</v>
      </c>
      <c r="F410" t="s">
        <v>11540</v>
      </c>
      <c r="G410" t="s">
        <v>61</v>
      </c>
      <c r="H410" t="s">
        <v>18</v>
      </c>
      <c r="I410" t="s">
        <v>11541</v>
      </c>
      <c r="J410">
        <v>2014</v>
      </c>
      <c r="K410">
        <v>598.95000000000005</v>
      </c>
      <c r="L410">
        <v>24</v>
      </c>
      <c r="M410">
        <v>1</v>
      </c>
      <c r="N410">
        <f t="shared" si="23"/>
        <v>0</v>
      </c>
      <c r="O410">
        <f t="shared" si="22"/>
        <v>0</v>
      </c>
      <c r="P410" t="s">
        <v>12694</v>
      </c>
    </row>
    <row r="411" spans="2:16" x14ac:dyDescent="0.25">
      <c r="B411" t="s">
        <v>415</v>
      </c>
      <c r="C411" s="119" t="s">
        <v>60</v>
      </c>
      <c r="D411" t="s">
        <v>11539</v>
      </c>
      <c r="E411" t="s">
        <v>11530</v>
      </c>
      <c r="F411" t="s">
        <v>11540</v>
      </c>
      <c r="G411" t="s">
        <v>61</v>
      </c>
      <c r="H411" t="s">
        <v>18</v>
      </c>
      <c r="I411" t="s">
        <v>11541</v>
      </c>
      <c r="J411">
        <v>2014</v>
      </c>
      <c r="K411">
        <v>572.89</v>
      </c>
      <c r="L411">
        <v>33</v>
      </c>
      <c r="M411">
        <v>1</v>
      </c>
      <c r="N411">
        <f t="shared" si="23"/>
        <v>0</v>
      </c>
      <c r="O411">
        <f t="shared" si="22"/>
        <v>0</v>
      </c>
      <c r="P411" t="s">
        <v>12694</v>
      </c>
    </row>
    <row r="412" spans="2:16" x14ac:dyDescent="0.25">
      <c r="B412" t="s">
        <v>416</v>
      </c>
      <c r="C412" s="119" t="s">
        <v>60</v>
      </c>
      <c r="D412" t="s">
        <v>11537</v>
      </c>
      <c r="E412" t="s">
        <v>11530</v>
      </c>
      <c r="F412" t="s">
        <v>11540</v>
      </c>
      <c r="G412" t="s">
        <v>61</v>
      </c>
      <c r="H412" t="s">
        <v>18</v>
      </c>
      <c r="I412" t="s">
        <v>11541</v>
      </c>
      <c r="J412">
        <v>2014</v>
      </c>
      <c r="K412">
        <v>572.77</v>
      </c>
      <c r="L412">
        <v>32</v>
      </c>
      <c r="M412">
        <v>1</v>
      </c>
      <c r="N412">
        <f t="shared" si="23"/>
        <v>0</v>
      </c>
      <c r="O412">
        <f t="shared" si="22"/>
        <v>0</v>
      </c>
      <c r="P412" t="s">
        <v>12694</v>
      </c>
    </row>
    <row r="413" spans="2:16" x14ac:dyDescent="0.25">
      <c r="B413" t="s">
        <v>417</v>
      </c>
      <c r="C413" s="119" t="s">
        <v>60</v>
      </c>
      <c r="D413" t="s">
        <v>11537</v>
      </c>
      <c r="E413" t="s">
        <v>11530</v>
      </c>
      <c r="F413" t="s">
        <v>11540</v>
      </c>
      <c r="G413" t="s">
        <v>61</v>
      </c>
      <c r="H413" t="s">
        <v>18</v>
      </c>
      <c r="I413" t="s">
        <v>11541</v>
      </c>
      <c r="J413">
        <v>2014</v>
      </c>
      <c r="K413">
        <v>574.5</v>
      </c>
      <c r="L413">
        <v>47</v>
      </c>
      <c r="M413">
        <v>1</v>
      </c>
      <c r="N413">
        <f t="shared" si="23"/>
        <v>0</v>
      </c>
      <c r="O413">
        <f t="shared" si="22"/>
        <v>0</v>
      </c>
      <c r="P413" t="s">
        <v>12694</v>
      </c>
    </row>
    <row r="414" spans="2:16" x14ac:dyDescent="0.25">
      <c r="B414" t="s">
        <v>418</v>
      </c>
      <c r="C414" s="119" t="s">
        <v>60</v>
      </c>
      <c r="D414" t="s">
        <v>11537</v>
      </c>
      <c r="E414" t="s">
        <v>11530</v>
      </c>
      <c r="F414" t="s">
        <v>11540</v>
      </c>
      <c r="G414" t="s">
        <v>61</v>
      </c>
      <c r="H414" t="s">
        <v>18</v>
      </c>
      <c r="I414" t="s">
        <v>11541</v>
      </c>
      <c r="J414">
        <v>2014</v>
      </c>
      <c r="K414">
        <v>574.5</v>
      </c>
      <c r="L414">
        <v>47</v>
      </c>
      <c r="M414">
        <v>1</v>
      </c>
      <c r="N414">
        <f t="shared" si="23"/>
        <v>0</v>
      </c>
      <c r="O414">
        <f t="shared" si="22"/>
        <v>0</v>
      </c>
      <c r="P414" t="s">
        <v>12694</v>
      </c>
    </row>
    <row r="415" spans="2:16" x14ac:dyDescent="0.25">
      <c r="B415" t="s">
        <v>419</v>
      </c>
      <c r="C415" s="119" t="s">
        <v>60</v>
      </c>
      <c r="D415" t="s">
        <v>11537</v>
      </c>
      <c r="E415" t="s">
        <v>11530</v>
      </c>
      <c r="F415" t="s">
        <v>11540</v>
      </c>
      <c r="G415" t="s">
        <v>61</v>
      </c>
      <c r="H415" t="s">
        <v>18</v>
      </c>
      <c r="I415" t="s">
        <v>11541</v>
      </c>
      <c r="J415">
        <v>2014</v>
      </c>
      <c r="K415">
        <v>572.08000000000004</v>
      </c>
      <c r="L415">
        <v>26</v>
      </c>
      <c r="M415">
        <v>1</v>
      </c>
      <c r="N415">
        <f t="shared" si="23"/>
        <v>0</v>
      </c>
      <c r="O415">
        <f t="shared" si="22"/>
        <v>0</v>
      </c>
      <c r="P415" t="s">
        <v>12694</v>
      </c>
    </row>
    <row r="416" spans="2:16" x14ac:dyDescent="0.25">
      <c r="B416" t="s">
        <v>420</v>
      </c>
      <c r="C416" s="119" t="s">
        <v>60</v>
      </c>
      <c r="D416" t="s">
        <v>11537</v>
      </c>
      <c r="E416" t="s">
        <v>11530</v>
      </c>
      <c r="F416" t="s">
        <v>11540</v>
      </c>
      <c r="G416" t="s">
        <v>61</v>
      </c>
      <c r="H416" t="s">
        <v>18</v>
      </c>
      <c r="I416" t="s">
        <v>11541</v>
      </c>
      <c r="J416">
        <v>2014</v>
      </c>
      <c r="K416">
        <v>599.64</v>
      </c>
      <c r="L416">
        <v>30</v>
      </c>
      <c r="M416">
        <v>1</v>
      </c>
      <c r="N416">
        <f t="shared" si="23"/>
        <v>0</v>
      </c>
      <c r="O416">
        <f t="shared" si="22"/>
        <v>0</v>
      </c>
      <c r="P416" t="s">
        <v>12694</v>
      </c>
    </row>
    <row r="417" spans="2:16" x14ac:dyDescent="0.25">
      <c r="B417" t="s">
        <v>421</v>
      </c>
      <c r="C417" s="119" t="s">
        <v>60</v>
      </c>
      <c r="D417" t="s">
        <v>11537</v>
      </c>
      <c r="E417" t="s">
        <v>11530</v>
      </c>
      <c r="F417" t="s">
        <v>11540</v>
      </c>
      <c r="G417" t="s">
        <v>61</v>
      </c>
      <c r="H417" t="s">
        <v>18</v>
      </c>
      <c r="I417" t="s">
        <v>11541</v>
      </c>
      <c r="J417">
        <v>2014</v>
      </c>
      <c r="K417">
        <v>599.87</v>
      </c>
      <c r="L417">
        <v>32</v>
      </c>
      <c r="M417">
        <v>1</v>
      </c>
      <c r="N417">
        <f t="shared" si="23"/>
        <v>0</v>
      </c>
      <c r="O417">
        <f t="shared" si="22"/>
        <v>0</v>
      </c>
      <c r="P417" t="s">
        <v>12694</v>
      </c>
    </row>
    <row r="418" spans="2:16" x14ac:dyDescent="0.25">
      <c r="B418" t="s">
        <v>422</v>
      </c>
      <c r="C418" s="119" t="s">
        <v>60</v>
      </c>
      <c r="D418" t="s">
        <v>11537</v>
      </c>
      <c r="E418" t="s">
        <v>11530</v>
      </c>
      <c r="F418" t="s">
        <v>11540</v>
      </c>
      <c r="G418" t="s">
        <v>61</v>
      </c>
      <c r="H418" t="s">
        <v>18</v>
      </c>
      <c r="I418" t="s">
        <v>11541</v>
      </c>
      <c r="J418">
        <v>2014</v>
      </c>
      <c r="K418">
        <v>599.64</v>
      </c>
      <c r="L418">
        <v>30</v>
      </c>
      <c r="M418">
        <v>1</v>
      </c>
      <c r="N418">
        <f t="shared" si="23"/>
        <v>0</v>
      </c>
      <c r="O418">
        <f t="shared" si="22"/>
        <v>0</v>
      </c>
      <c r="P418" t="s">
        <v>12694</v>
      </c>
    </row>
    <row r="419" spans="2:16" x14ac:dyDescent="0.25">
      <c r="B419" t="s">
        <v>423</v>
      </c>
      <c r="C419" s="119" t="s">
        <v>60</v>
      </c>
      <c r="D419" t="s">
        <v>11546</v>
      </c>
      <c r="E419" t="s">
        <v>11530</v>
      </c>
      <c r="F419" t="s">
        <v>11540</v>
      </c>
      <c r="G419" t="s">
        <v>61</v>
      </c>
      <c r="H419" t="s">
        <v>18</v>
      </c>
      <c r="I419" t="s">
        <v>11541</v>
      </c>
      <c r="J419">
        <v>2014</v>
      </c>
      <c r="K419">
        <v>572.20000000000005</v>
      </c>
      <c r="L419">
        <v>27</v>
      </c>
      <c r="M419">
        <v>1</v>
      </c>
      <c r="N419">
        <f t="shared" si="23"/>
        <v>0</v>
      </c>
      <c r="O419">
        <f t="shared" si="22"/>
        <v>0</v>
      </c>
      <c r="P419" t="s">
        <v>12694</v>
      </c>
    </row>
    <row r="420" spans="2:16" x14ac:dyDescent="0.25">
      <c r="B420" t="s">
        <v>424</v>
      </c>
      <c r="C420" s="119" t="s">
        <v>60</v>
      </c>
      <c r="D420" t="s">
        <v>11546</v>
      </c>
      <c r="E420" t="s">
        <v>11530</v>
      </c>
      <c r="F420" t="s">
        <v>11540</v>
      </c>
      <c r="G420" t="s">
        <v>61</v>
      </c>
      <c r="H420" t="s">
        <v>18</v>
      </c>
      <c r="I420" t="s">
        <v>11541</v>
      </c>
      <c r="J420">
        <v>2014</v>
      </c>
      <c r="K420">
        <v>599.29999999999995</v>
      </c>
      <c r="L420">
        <v>27</v>
      </c>
      <c r="M420">
        <v>1</v>
      </c>
      <c r="N420">
        <f t="shared" si="23"/>
        <v>0</v>
      </c>
      <c r="O420">
        <f t="shared" si="22"/>
        <v>0</v>
      </c>
      <c r="P420" t="s">
        <v>12694</v>
      </c>
    </row>
    <row r="421" spans="2:16" x14ac:dyDescent="0.25">
      <c r="B421" t="s">
        <v>425</v>
      </c>
      <c r="C421" s="119" t="s">
        <v>60</v>
      </c>
      <c r="D421" t="s">
        <v>11550</v>
      </c>
      <c r="E421" t="s">
        <v>11530</v>
      </c>
      <c r="F421" t="s">
        <v>11540</v>
      </c>
      <c r="G421" t="s">
        <v>61</v>
      </c>
      <c r="H421" t="s">
        <v>18</v>
      </c>
      <c r="I421" t="s">
        <v>11541</v>
      </c>
      <c r="J421">
        <v>2014</v>
      </c>
      <c r="K421">
        <v>572.91</v>
      </c>
      <c r="L421">
        <v>32</v>
      </c>
      <c r="M421">
        <v>1</v>
      </c>
      <c r="N421">
        <f t="shared" si="23"/>
        <v>0</v>
      </c>
      <c r="O421">
        <f t="shared" si="22"/>
        <v>0</v>
      </c>
      <c r="P421" t="s">
        <v>12694</v>
      </c>
    </row>
    <row r="422" spans="2:16" x14ac:dyDescent="0.25">
      <c r="B422" t="s">
        <v>426</v>
      </c>
      <c r="C422" s="119" t="s">
        <v>60</v>
      </c>
      <c r="D422" t="s">
        <v>11537</v>
      </c>
      <c r="E422" t="s">
        <v>11530</v>
      </c>
      <c r="F422" t="s">
        <v>11540</v>
      </c>
      <c r="G422" t="s">
        <v>61</v>
      </c>
      <c r="H422" t="s">
        <v>18</v>
      </c>
      <c r="I422" t="s">
        <v>11541</v>
      </c>
      <c r="J422">
        <v>2014</v>
      </c>
      <c r="K422">
        <v>572.77</v>
      </c>
      <c r="L422">
        <v>32</v>
      </c>
      <c r="M422">
        <v>1</v>
      </c>
      <c r="N422">
        <f t="shared" si="23"/>
        <v>0</v>
      </c>
      <c r="O422">
        <f t="shared" si="22"/>
        <v>0</v>
      </c>
      <c r="P422" t="s">
        <v>12694</v>
      </c>
    </row>
    <row r="423" spans="2:16" x14ac:dyDescent="0.25">
      <c r="B423" t="s">
        <v>427</v>
      </c>
      <c r="C423" s="119" t="s">
        <v>60</v>
      </c>
      <c r="D423" t="s">
        <v>11537</v>
      </c>
      <c r="E423" t="s">
        <v>11530</v>
      </c>
      <c r="F423" t="s">
        <v>11540</v>
      </c>
      <c r="G423" t="s">
        <v>61</v>
      </c>
      <c r="H423" t="s">
        <v>18</v>
      </c>
      <c r="I423" t="s">
        <v>11541</v>
      </c>
      <c r="J423">
        <v>2014</v>
      </c>
      <c r="K423">
        <v>569.1</v>
      </c>
      <c r="M423">
        <v>1</v>
      </c>
      <c r="N423">
        <f t="shared" si="23"/>
        <v>0</v>
      </c>
      <c r="O423">
        <f t="shared" si="22"/>
        <v>1</v>
      </c>
      <c r="P423" t="s">
        <v>12694</v>
      </c>
    </row>
    <row r="424" spans="2:16" x14ac:dyDescent="0.25">
      <c r="B424" t="s">
        <v>428</v>
      </c>
      <c r="C424" s="119" t="s">
        <v>60</v>
      </c>
      <c r="D424" t="s">
        <v>11537</v>
      </c>
      <c r="E424" t="s">
        <v>11530</v>
      </c>
      <c r="F424" t="s">
        <v>11540</v>
      </c>
      <c r="G424" t="s">
        <v>61</v>
      </c>
      <c r="H424" t="s">
        <v>18</v>
      </c>
      <c r="I424" t="s">
        <v>11541</v>
      </c>
      <c r="J424">
        <v>2014</v>
      </c>
      <c r="K424">
        <v>600.6</v>
      </c>
      <c r="L424">
        <v>37</v>
      </c>
      <c r="M424">
        <v>1</v>
      </c>
      <c r="N424">
        <f t="shared" si="23"/>
        <v>0</v>
      </c>
      <c r="O424">
        <f t="shared" si="22"/>
        <v>0</v>
      </c>
      <c r="P424" t="s">
        <v>12694</v>
      </c>
    </row>
    <row r="425" spans="2:16" x14ac:dyDescent="0.25">
      <c r="B425" t="s">
        <v>429</v>
      </c>
      <c r="C425" s="119" t="s">
        <v>60</v>
      </c>
      <c r="D425" t="s">
        <v>11537</v>
      </c>
      <c r="E425" t="s">
        <v>11530</v>
      </c>
      <c r="F425" t="s">
        <v>11540</v>
      </c>
      <c r="G425" t="s">
        <v>61</v>
      </c>
      <c r="H425" t="s">
        <v>18</v>
      </c>
      <c r="I425" t="s">
        <v>11541</v>
      </c>
      <c r="J425">
        <v>2014</v>
      </c>
      <c r="K425">
        <v>596.20000000000005</v>
      </c>
      <c r="M425">
        <v>1</v>
      </c>
      <c r="N425">
        <f t="shared" si="23"/>
        <v>0</v>
      </c>
      <c r="O425">
        <f t="shared" si="22"/>
        <v>1</v>
      </c>
      <c r="P425" t="s">
        <v>12694</v>
      </c>
    </row>
    <row r="426" spans="2:16" x14ac:dyDescent="0.25">
      <c r="B426" t="s">
        <v>430</v>
      </c>
      <c r="C426" s="119" t="s">
        <v>60</v>
      </c>
      <c r="D426" t="s">
        <v>11539</v>
      </c>
      <c r="E426" t="s">
        <v>11530</v>
      </c>
      <c r="F426" t="s">
        <v>11540</v>
      </c>
      <c r="G426" t="s">
        <v>61</v>
      </c>
      <c r="H426" t="s">
        <v>18</v>
      </c>
      <c r="I426" t="s">
        <v>11541</v>
      </c>
      <c r="J426">
        <v>2014</v>
      </c>
      <c r="K426">
        <v>572.77</v>
      </c>
      <c r="L426">
        <v>32</v>
      </c>
      <c r="M426">
        <v>1</v>
      </c>
      <c r="N426">
        <f t="shared" si="23"/>
        <v>0</v>
      </c>
      <c r="O426">
        <f t="shared" si="22"/>
        <v>0</v>
      </c>
      <c r="P426" t="s">
        <v>12694</v>
      </c>
    </row>
    <row r="427" spans="2:16" x14ac:dyDescent="0.25">
      <c r="B427" t="s">
        <v>431</v>
      </c>
      <c r="C427" s="119" t="s">
        <v>60</v>
      </c>
      <c r="D427" t="s">
        <v>11539</v>
      </c>
      <c r="E427" t="s">
        <v>11530</v>
      </c>
      <c r="F427" t="s">
        <v>11540</v>
      </c>
      <c r="G427" t="s">
        <v>61</v>
      </c>
      <c r="H427" t="s">
        <v>18</v>
      </c>
      <c r="I427" t="s">
        <v>11541</v>
      </c>
      <c r="J427">
        <v>2014</v>
      </c>
      <c r="K427">
        <v>572.77</v>
      </c>
      <c r="L427">
        <v>32</v>
      </c>
      <c r="M427">
        <v>1</v>
      </c>
      <c r="N427">
        <f t="shared" si="23"/>
        <v>0</v>
      </c>
      <c r="O427">
        <f t="shared" ref="O427:O490" si="24">IF(OR(L427="",L427&lt;=0),1,0)</f>
        <v>0</v>
      </c>
      <c r="P427" t="s">
        <v>12694</v>
      </c>
    </row>
    <row r="428" spans="2:16" x14ac:dyDescent="0.25">
      <c r="B428" t="s">
        <v>432</v>
      </c>
      <c r="C428" s="119" t="s">
        <v>60</v>
      </c>
      <c r="D428" t="s">
        <v>11537</v>
      </c>
      <c r="E428" t="s">
        <v>11530</v>
      </c>
      <c r="F428" t="s">
        <v>11540</v>
      </c>
      <c r="G428" t="s">
        <v>61</v>
      </c>
      <c r="H428" t="s">
        <v>18</v>
      </c>
      <c r="I428" t="s">
        <v>11541</v>
      </c>
      <c r="J428">
        <v>2014</v>
      </c>
      <c r="K428">
        <v>599.45000000000005</v>
      </c>
      <c r="L428">
        <v>27</v>
      </c>
      <c r="M428">
        <v>1</v>
      </c>
      <c r="N428">
        <f t="shared" si="23"/>
        <v>0</v>
      </c>
      <c r="O428">
        <f t="shared" si="24"/>
        <v>0</v>
      </c>
      <c r="P428" t="s">
        <v>12694</v>
      </c>
    </row>
    <row r="429" spans="2:16" x14ac:dyDescent="0.25">
      <c r="B429" t="s">
        <v>433</v>
      </c>
      <c r="C429" s="119" t="s">
        <v>60</v>
      </c>
      <c r="D429" t="s">
        <v>11537</v>
      </c>
      <c r="E429" t="s">
        <v>11530</v>
      </c>
      <c r="F429" t="s">
        <v>11540</v>
      </c>
      <c r="G429" t="s">
        <v>61</v>
      </c>
      <c r="H429" t="s">
        <v>18</v>
      </c>
      <c r="I429" t="s">
        <v>11541</v>
      </c>
      <c r="J429">
        <v>2014</v>
      </c>
      <c r="K429">
        <v>572.77</v>
      </c>
      <c r="L429">
        <v>32</v>
      </c>
      <c r="M429">
        <v>1</v>
      </c>
      <c r="N429">
        <f t="shared" si="23"/>
        <v>0</v>
      </c>
      <c r="O429">
        <f t="shared" si="24"/>
        <v>0</v>
      </c>
      <c r="P429" t="s">
        <v>12694</v>
      </c>
    </row>
    <row r="430" spans="2:16" x14ac:dyDescent="0.25">
      <c r="B430" t="s">
        <v>434</v>
      </c>
      <c r="C430" s="119" t="s">
        <v>60</v>
      </c>
      <c r="D430" t="s">
        <v>11550</v>
      </c>
      <c r="E430" t="s">
        <v>11530</v>
      </c>
      <c r="F430" t="s">
        <v>11540</v>
      </c>
      <c r="G430" t="s">
        <v>61</v>
      </c>
      <c r="H430" t="s">
        <v>18</v>
      </c>
      <c r="I430" t="s">
        <v>11541</v>
      </c>
      <c r="J430">
        <v>2014</v>
      </c>
      <c r="K430">
        <v>599.33000000000004</v>
      </c>
      <c r="L430">
        <v>26</v>
      </c>
      <c r="M430">
        <v>1</v>
      </c>
      <c r="N430">
        <f t="shared" si="23"/>
        <v>0</v>
      </c>
      <c r="O430">
        <f t="shared" si="24"/>
        <v>0</v>
      </c>
      <c r="P430" t="s">
        <v>12694</v>
      </c>
    </row>
    <row r="431" spans="2:16" x14ac:dyDescent="0.25">
      <c r="B431" t="s">
        <v>435</v>
      </c>
      <c r="C431" s="119" t="s">
        <v>60</v>
      </c>
      <c r="D431" t="s">
        <v>11550</v>
      </c>
      <c r="E431" t="s">
        <v>11530</v>
      </c>
      <c r="F431" t="s">
        <v>11540</v>
      </c>
      <c r="G431" t="s">
        <v>61</v>
      </c>
      <c r="H431" t="s">
        <v>18</v>
      </c>
      <c r="I431" t="s">
        <v>11541</v>
      </c>
      <c r="J431">
        <v>2014</v>
      </c>
      <c r="K431">
        <v>599.33000000000004</v>
      </c>
      <c r="L431">
        <v>26</v>
      </c>
      <c r="M431">
        <v>1</v>
      </c>
      <c r="N431">
        <f t="shared" si="23"/>
        <v>0</v>
      </c>
      <c r="O431">
        <f t="shared" si="24"/>
        <v>0</v>
      </c>
      <c r="P431" t="s">
        <v>12694</v>
      </c>
    </row>
    <row r="432" spans="2:16" x14ac:dyDescent="0.25">
      <c r="B432" t="s">
        <v>436</v>
      </c>
      <c r="C432" s="119" t="s">
        <v>60</v>
      </c>
      <c r="D432" t="s">
        <v>11550</v>
      </c>
      <c r="E432" t="s">
        <v>11530</v>
      </c>
      <c r="F432" t="s">
        <v>11540</v>
      </c>
      <c r="G432" t="s">
        <v>61</v>
      </c>
      <c r="H432" t="s">
        <v>18</v>
      </c>
      <c r="I432" t="s">
        <v>11541</v>
      </c>
      <c r="J432">
        <v>2014</v>
      </c>
      <c r="K432">
        <v>599.33000000000004</v>
      </c>
      <c r="L432">
        <v>26</v>
      </c>
      <c r="M432">
        <v>1</v>
      </c>
      <c r="N432">
        <f t="shared" si="23"/>
        <v>0</v>
      </c>
      <c r="O432">
        <f t="shared" si="24"/>
        <v>0</v>
      </c>
      <c r="P432" t="s">
        <v>12694</v>
      </c>
    </row>
    <row r="433" spans="2:16" x14ac:dyDescent="0.25">
      <c r="B433" t="s">
        <v>437</v>
      </c>
      <c r="C433" s="119" t="s">
        <v>60</v>
      </c>
      <c r="D433" t="s">
        <v>11537</v>
      </c>
      <c r="E433" t="s">
        <v>11530</v>
      </c>
      <c r="F433" t="s">
        <v>11540</v>
      </c>
      <c r="G433" t="s">
        <v>61</v>
      </c>
      <c r="H433" t="s">
        <v>18</v>
      </c>
      <c r="I433" t="s">
        <v>11541</v>
      </c>
      <c r="J433">
        <v>2014</v>
      </c>
      <c r="K433">
        <v>572.34</v>
      </c>
      <c r="L433">
        <v>27</v>
      </c>
      <c r="M433">
        <v>1</v>
      </c>
      <c r="N433">
        <f t="shared" si="23"/>
        <v>0</v>
      </c>
      <c r="O433">
        <f t="shared" si="24"/>
        <v>0</v>
      </c>
      <c r="P433" t="s">
        <v>12694</v>
      </c>
    </row>
    <row r="434" spans="2:16" x14ac:dyDescent="0.25">
      <c r="B434" t="s">
        <v>438</v>
      </c>
      <c r="C434" s="119" t="s">
        <v>60</v>
      </c>
      <c r="D434" t="s">
        <v>11537</v>
      </c>
      <c r="E434" t="s">
        <v>11530</v>
      </c>
      <c r="F434" t="s">
        <v>11540</v>
      </c>
      <c r="G434" t="s">
        <v>61</v>
      </c>
      <c r="H434" t="s">
        <v>18</v>
      </c>
      <c r="I434" t="s">
        <v>11541</v>
      </c>
      <c r="J434">
        <v>2014</v>
      </c>
      <c r="K434">
        <v>571.77</v>
      </c>
      <c r="L434">
        <v>22</v>
      </c>
      <c r="M434">
        <v>1</v>
      </c>
      <c r="N434">
        <f t="shared" si="23"/>
        <v>0</v>
      </c>
      <c r="O434">
        <f t="shared" si="24"/>
        <v>0</v>
      </c>
      <c r="P434" t="s">
        <v>12694</v>
      </c>
    </row>
    <row r="435" spans="2:16" x14ac:dyDescent="0.25">
      <c r="B435" t="s">
        <v>439</v>
      </c>
      <c r="C435" s="119" t="s">
        <v>60</v>
      </c>
      <c r="D435" t="s">
        <v>11537</v>
      </c>
      <c r="E435" t="s">
        <v>11530</v>
      </c>
      <c r="F435" t="s">
        <v>11540</v>
      </c>
      <c r="G435" t="s">
        <v>61</v>
      </c>
      <c r="H435" t="s">
        <v>18</v>
      </c>
      <c r="I435" t="s">
        <v>11541</v>
      </c>
      <c r="J435">
        <v>2014</v>
      </c>
      <c r="K435">
        <v>571.77</v>
      </c>
      <c r="L435">
        <v>22</v>
      </c>
      <c r="M435">
        <v>1</v>
      </c>
      <c r="N435">
        <f t="shared" si="23"/>
        <v>0</v>
      </c>
      <c r="O435">
        <f t="shared" si="24"/>
        <v>0</v>
      </c>
      <c r="P435" t="s">
        <v>12694</v>
      </c>
    </row>
    <row r="436" spans="2:16" x14ac:dyDescent="0.25">
      <c r="B436" t="s">
        <v>440</v>
      </c>
      <c r="C436" s="119" t="s">
        <v>60</v>
      </c>
      <c r="D436" t="s">
        <v>11539</v>
      </c>
      <c r="E436" t="s">
        <v>11530</v>
      </c>
      <c r="F436" t="s">
        <v>11540</v>
      </c>
      <c r="G436" t="s">
        <v>61</v>
      </c>
      <c r="H436" t="s">
        <v>18</v>
      </c>
      <c r="I436" t="s">
        <v>11541</v>
      </c>
      <c r="J436">
        <v>2014</v>
      </c>
      <c r="K436">
        <v>601.02</v>
      </c>
      <c r="L436">
        <v>42</v>
      </c>
      <c r="M436">
        <v>1</v>
      </c>
      <c r="N436">
        <f t="shared" si="23"/>
        <v>0</v>
      </c>
      <c r="O436">
        <f t="shared" si="24"/>
        <v>0</v>
      </c>
      <c r="P436" t="s">
        <v>12694</v>
      </c>
    </row>
    <row r="437" spans="2:16" x14ac:dyDescent="0.25">
      <c r="B437" t="s">
        <v>441</v>
      </c>
      <c r="C437" s="119" t="s">
        <v>60</v>
      </c>
      <c r="D437" t="s">
        <v>11550</v>
      </c>
      <c r="E437" t="s">
        <v>11530</v>
      </c>
      <c r="F437" t="s">
        <v>11540</v>
      </c>
      <c r="G437" t="s">
        <v>61</v>
      </c>
      <c r="H437" t="s">
        <v>18</v>
      </c>
      <c r="I437" t="s">
        <v>11541</v>
      </c>
      <c r="J437">
        <v>2014</v>
      </c>
      <c r="K437">
        <v>574.64</v>
      </c>
      <c r="L437">
        <v>47</v>
      </c>
      <c r="M437">
        <v>1</v>
      </c>
      <c r="N437">
        <f t="shared" si="23"/>
        <v>0</v>
      </c>
      <c r="O437">
        <f t="shared" si="24"/>
        <v>0</v>
      </c>
      <c r="P437" t="s">
        <v>12694</v>
      </c>
    </row>
    <row r="438" spans="2:16" x14ac:dyDescent="0.25">
      <c r="B438" t="s">
        <v>442</v>
      </c>
      <c r="C438" s="119" t="s">
        <v>60</v>
      </c>
      <c r="D438" t="s">
        <v>11537</v>
      </c>
      <c r="E438" t="s">
        <v>11530</v>
      </c>
      <c r="F438" t="s">
        <v>11540</v>
      </c>
      <c r="G438" t="s">
        <v>61</v>
      </c>
      <c r="H438" t="s">
        <v>18</v>
      </c>
      <c r="I438" t="s">
        <v>11541</v>
      </c>
      <c r="J438">
        <v>2014</v>
      </c>
      <c r="K438">
        <v>572.57000000000005</v>
      </c>
      <c r="L438">
        <v>29</v>
      </c>
      <c r="M438">
        <v>1</v>
      </c>
      <c r="N438">
        <f t="shared" si="23"/>
        <v>0</v>
      </c>
      <c r="O438">
        <f t="shared" si="24"/>
        <v>0</v>
      </c>
      <c r="P438" t="s">
        <v>12693</v>
      </c>
    </row>
    <row r="439" spans="2:16" x14ac:dyDescent="0.25">
      <c r="B439" t="s">
        <v>443</v>
      </c>
      <c r="C439" s="119" t="s">
        <v>60</v>
      </c>
      <c r="D439" t="s">
        <v>11537</v>
      </c>
      <c r="E439" t="s">
        <v>11530</v>
      </c>
      <c r="F439" t="s">
        <v>11540</v>
      </c>
      <c r="G439" t="s">
        <v>61</v>
      </c>
      <c r="H439" t="s">
        <v>18</v>
      </c>
      <c r="I439" t="s">
        <v>11541</v>
      </c>
      <c r="J439">
        <v>2014</v>
      </c>
      <c r="K439">
        <v>572.57000000000005</v>
      </c>
      <c r="L439">
        <v>29</v>
      </c>
      <c r="M439">
        <v>1</v>
      </c>
      <c r="N439">
        <f t="shared" si="23"/>
        <v>0</v>
      </c>
      <c r="O439">
        <f t="shared" si="24"/>
        <v>0</v>
      </c>
      <c r="P439" t="s">
        <v>12693</v>
      </c>
    </row>
    <row r="440" spans="2:16" x14ac:dyDescent="0.25">
      <c r="B440" t="s">
        <v>444</v>
      </c>
      <c r="C440" s="119" t="s">
        <v>60</v>
      </c>
      <c r="D440" t="s">
        <v>11537</v>
      </c>
      <c r="E440" t="s">
        <v>11530</v>
      </c>
      <c r="F440" t="s">
        <v>11540</v>
      </c>
      <c r="G440" t="s">
        <v>61</v>
      </c>
      <c r="H440" t="s">
        <v>18</v>
      </c>
      <c r="I440" t="s">
        <v>11541</v>
      </c>
      <c r="J440">
        <v>2014</v>
      </c>
      <c r="K440">
        <v>574.64</v>
      </c>
      <c r="L440">
        <v>47</v>
      </c>
      <c r="M440">
        <v>1</v>
      </c>
      <c r="N440">
        <f t="shared" si="23"/>
        <v>0</v>
      </c>
      <c r="O440">
        <f t="shared" si="24"/>
        <v>0</v>
      </c>
      <c r="P440" t="s">
        <v>12694</v>
      </c>
    </row>
    <row r="441" spans="2:16" x14ac:dyDescent="0.25">
      <c r="B441" t="s">
        <v>445</v>
      </c>
      <c r="C441" s="119" t="s">
        <v>60</v>
      </c>
      <c r="D441" t="s">
        <v>11537</v>
      </c>
      <c r="E441" t="s">
        <v>11530</v>
      </c>
      <c r="F441" t="s">
        <v>11540</v>
      </c>
      <c r="G441" t="s">
        <v>61</v>
      </c>
      <c r="H441" t="s">
        <v>18</v>
      </c>
      <c r="I441" t="s">
        <v>11541</v>
      </c>
      <c r="J441">
        <v>2014</v>
      </c>
      <c r="K441">
        <v>572.91</v>
      </c>
      <c r="L441">
        <v>32</v>
      </c>
      <c r="M441">
        <v>1</v>
      </c>
      <c r="N441">
        <f t="shared" si="23"/>
        <v>0</v>
      </c>
      <c r="O441">
        <f t="shared" si="24"/>
        <v>0</v>
      </c>
      <c r="P441" t="s">
        <v>12694</v>
      </c>
    </row>
    <row r="442" spans="2:16" x14ac:dyDescent="0.25">
      <c r="B442" t="s">
        <v>446</v>
      </c>
      <c r="C442" s="119" t="s">
        <v>60</v>
      </c>
      <c r="D442" t="s">
        <v>11537</v>
      </c>
      <c r="E442" t="s">
        <v>11530</v>
      </c>
      <c r="F442" t="s">
        <v>11540</v>
      </c>
      <c r="G442" t="s">
        <v>61</v>
      </c>
      <c r="H442" t="s">
        <v>18</v>
      </c>
      <c r="I442" t="s">
        <v>11541</v>
      </c>
      <c r="J442">
        <v>2014</v>
      </c>
      <c r="K442">
        <v>572.91</v>
      </c>
      <c r="L442">
        <v>32</v>
      </c>
      <c r="M442">
        <v>1</v>
      </c>
      <c r="N442">
        <f t="shared" si="23"/>
        <v>0</v>
      </c>
      <c r="O442">
        <f t="shared" si="24"/>
        <v>0</v>
      </c>
      <c r="P442" t="s">
        <v>12694</v>
      </c>
    </row>
    <row r="443" spans="2:16" x14ac:dyDescent="0.25">
      <c r="B443" t="s">
        <v>447</v>
      </c>
      <c r="C443" s="119" t="s">
        <v>60</v>
      </c>
      <c r="D443" t="s">
        <v>11537</v>
      </c>
      <c r="E443" t="s">
        <v>11530</v>
      </c>
      <c r="F443" t="s">
        <v>11540</v>
      </c>
      <c r="G443" t="s">
        <v>61</v>
      </c>
      <c r="H443" t="s">
        <v>18</v>
      </c>
      <c r="I443" t="s">
        <v>11541</v>
      </c>
      <c r="J443">
        <v>2014</v>
      </c>
      <c r="K443">
        <v>572.91</v>
      </c>
      <c r="L443">
        <v>32</v>
      </c>
      <c r="M443">
        <v>1</v>
      </c>
      <c r="N443">
        <f t="shared" si="23"/>
        <v>0</v>
      </c>
      <c r="O443">
        <f t="shared" si="24"/>
        <v>0</v>
      </c>
      <c r="P443" t="s">
        <v>12694</v>
      </c>
    </row>
    <row r="444" spans="2:16" x14ac:dyDescent="0.25">
      <c r="B444" t="s">
        <v>448</v>
      </c>
      <c r="C444" s="119" t="s">
        <v>60</v>
      </c>
      <c r="D444" t="s">
        <v>11537</v>
      </c>
      <c r="E444" t="s">
        <v>11530</v>
      </c>
      <c r="F444" t="s">
        <v>11540</v>
      </c>
      <c r="G444" t="s">
        <v>61</v>
      </c>
      <c r="H444" t="s">
        <v>18</v>
      </c>
      <c r="I444" t="s">
        <v>11541</v>
      </c>
      <c r="J444">
        <v>2014</v>
      </c>
      <c r="K444">
        <v>572.34</v>
      </c>
      <c r="L444">
        <v>27</v>
      </c>
      <c r="M444">
        <v>1</v>
      </c>
      <c r="N444">
        <f t="shared" si="23"/>
        <v>0</v>
      </c>
      <c r="O444">
        <f t="shared" si="24"/>
        <v>0</v>
      </c>
      <c r="P444" t="s">
        <v>12694</v>
      </c>
    </row>
    <row r="445" spans="2:16" x14ac:dyDescent="0.25">
      <c r="B445" t="s">
        <v>449</v>
      </c>
      <c r="C445" s="119" t="s">
        <v>60</v>
      </c>
      <c r="D445" t="s">
        <v>11537</v>
      </c>
      <c r="E445" t="s">
        <v>11530</v>
      </c>
      <c r="F445" t="s">
        <v>11540</v>
      </c>
      <c r="G445" t="s">
        <v>61</v>
      </c>
      <c r="H445" t="s">
        <v>18</v>
      </c>
      <c r="I445" t="s">
        <v>11541</v>
      </c>
      <c r="J445">
        <v>2014</v>
      </c>
      <c r="K445">
        <v>572.34</v>
      </c>
      <c r="L445">
        <v>27</v>
      </c>
      <c r="M445">
        <v>1</v>
      </c>
      <c r="N445">
        <f t="shared" si="23"/>
        <v>0</v>
      </c>
      <c r="O445">
        <f t="shared" si="24"/>
        <v>0</v>
      </c>
      <c r="P445" t="s">
        <v>12694</v>
      </c>
    </row>
    <row r="446" spans="2:16" x14ac:dyDescent="0.25">
      <c r="B446" t="s">
        <v>450</v>
      </c>
      <c r="C446" s="119" t="s">
        <v>60</v>
      </c>
      <c r="D446" t="s">
        <v>11537</v>
      </c>
      <c r="E446" t="s">
        <v>11530</v>
      </c>
      <c r="F446" t="s">
        <v>11540</v>
      </c>
      <c r="G446" t="s">
        <v>61</v>
      </c>
      <c r="H446" t="s">
        <v>18</v>
      </c>
      <c r="I446" t="s">
        <v>11541</v>
      </c>
      <c r="J446">
        <v>2014</v>
      </c>
      <c r="K446">
        <v>571.97</v>
      </c>
      <c r="L446">
        <v>25</v>
      </c>
      <c r="M446">
        <v>1</v>
      </c>
      <c r="N446">
        <f t="shared" si="23"/>
        <v>0</v>
      </c>
      <c r="O446">
        <f t="shared" si="24"/>
        <v>0</v>
      </c>
      <c r="P446" t="s">
        <v>12694</v>
      </c>
    </row>
    <row r="447" spans="2:16" x14ac:dyDescent="0.25">
      <c r="B447" t="s">
        <v>451</v>
      </c>
      <c r="C447" s="119" t="s">
        <v>60</v>
      </c>
      <c r="D447" t="s">
        <v>11537</v>
      </c>
      <c r="E447" t="s">
        <v>11530</v>
      </c>
      <c r="F447" t="s">
        <v>11540</v>
      </c>
      <c r="G447" t="s">
        <v>61</v>
      </c>
      <c r="H447" t="s">
        <v>18</v>
      </c>
      <c r="I447" t="s">
        <v>11541</v>
      </c>
      <c r="J447">
        <v>2014</v>
      </c>
      <c r="K447">
        <v>573.91999999999996</v>
      </c>
      <c r="L447">
        <v>42</v>
      </c>
      <c r="M447">
        <v>1</v>
      </c>
      <c r="N447">
        <f t="shared" si="23"/>
        <v>0</v>
      </c>
      <c r="O447">
        <f t="shared" si="24"/>
        <v>0</v>
      </c>
      <c r="P447" t="s">
        <v>12694</v>
      </c>
    </row>
    <row r="448" spans="2:16" x14ac:dyDescent="0.25">
      <c r="B448" t="s">
        <v>452</v>
      </c>
      <c r="C448" s="119" t="s">
        <v>60</v>
      </c>
      <c r="D448" t="s">
        <v>11539</v>
      </c>
      <c r="E448" t="s">
        <v>11530</v>
      </c>
      <c r="F448" t="s">
        <v>11540</v>
      </c>
      <c r="G448" t="s">
        <v>61</v>
      </c>
      <c r="H448" t="s">
        <v>18</v>
      </c>
      <c r="I448" t="s">
        <v>11541</v>
      </c>
      <c r="J448">
        <v>2014</v>
      </c>
      <c r="K448">
        <v>571.63</v>
      </c>
      <c r="L448">
        <v>22</v>
      </c>
      <c r="M448">
        <v>1</v>
      </c>
      <c r="N448">
        <f t="shared" si="23"/>
        <v>0</v>
      </c>
      <c r="O448">
        <f t="shared" si="24"/>
        <v>0</v>
      </c>
      <c r="P448" t="s">
        <v>12694</v>
      </c>
    </row>
    <row r="449" spans="2:16" x14ac:dyDescent="0.25">
      <c r="B449" t="s">
        <v>453</v>
      </c>
      <c r="C449" s="119" t="s">
        <v>60</v>
      </c>
      <c r="D449" t="s">
        <v>11537</v>
      </c>
      <c r="E449" t="s">
        <v>11530</v>
      </c>
      <c r="F449" t="s">
        <v>11540</v>
      </c>
      <c r="G449" t="s">
        <v>61</v>
      </c>
      <c r="H449" t="s">
        <v>18</v>
      </c>
      <c r="I449" t="s">
        <v>11541</v>
      </c>
      <c r="J449">
        <v>2014</v>
      </c>
      <c r="K449">
        <v>572.20000000000005</v>
      </c>
      <c r="L449">
        <v>27</v>
      </c>
      <c r="M449">
        <v>1</v>
      </c>
      <c r="N449">
        <f t="shared" si="23"/>
        <v>0</v>
      </c>
      <c r="O449">
        <f t="shared" si="24"/>
        <v>0</v>
      </c>
      <c r="P449" t="s">
        <v>12693</v>
      </c>
    </row>
    <row r="450" spans="2:16" x14ac:dyDescent="0.25">
      <c r="B450" t="s">
        <v>454</v>
      </c>
      <c r="C450" s="119" t="s">
        <v>60</v>
      </c>
      <c r="D450" t="s">
        <v>11546</v>
      </c>
      <c r="E450" t="s">
        <v>11530</v>
      </c>
      <c r="F450" t="s">
        <v>11540</v>
      </c>
      <c r="G450" t="s">
        <v>61</v>
      </c>
      <c r="H450" t="s">
        <v>18</v>
      </c>
      <c r="I450" t="s">
        <v>11541</v>
      </c>
      <c r="J450">
        <v>2014</v>
      </c>
      <c r="K450">
        <v>571.63</v>
      </c>
      <c r="L450">
        <v>22</v>
      </c>
      <c r="M450">
        <v>1</v>
      </c>
      <c r="N450">
        <f t="shared" si="23"/>
        <v>0</v>
      </c>
      <c r="O450">
        <f t="shared" si="24"/>
        <v>0</v>
      </c>
      <c r="P450" t="s">
        <v>12694</v>
      </c>
    </row>
    <row r="451" spans="2:16" x14ac:dyDescent="0.25">
      <c r="B451" t="s">
        <v>455</v>
      </c>
      <c r="C451" s="119" t="s">
        <v>60</v>
      </c>
      <c r="D451" t="s">
        <v>11546</v>
      </c>
      <c r="E451" t="s">
        <v>11530</v>
      </c>
      <c r="F451" t="s">
        <v>11540</v>
      </c>
      <c r="G451" t="s">
        <v>61</v>
      </c>
      <c r="H451" t="s">
        <v>18</v>
      </c>
      <c r="I451" t="s">
        <v>11541</v>
      </c>
      <c r="J451">
        <v>2014</v>
      </c>
      <c r="K451">
        <v>571.63</v>
      </c>
      <c r="L451">
        <v>22</v>
      </c>
      <c r="M451">
        <v>1</v>
      </c>
      <c r="N451">
        <f t="shared" si="23"/>
        <v>0</v>
      </c>
      <c r="O451">
        <f t="shared" si="24"/>
        <v>0</v>
      </c>
      <c r="P451" t="s">
        <v>12694</v>
      </c>
    </row>
    <row r="452" spans="2:16" x14ac:dyDescent="0.25">
      <c r="B452" t="s">
        <v>456</v>
      </c>
      <c r="C452" s="119" t="s">
        <v>60</v>
      </c>
      <c r="D452" t="s">
        <v>11542</v>
      </c>
      <c r="E452" t="s">
        <v>11530</v>
      </c>
      <c r="F452" t="s">
        <v>11540</v>
      </c>
      <c r="G452" t="s">
        <v>61</v>
      </c>
      <c r="H452" t="s">
        <v>18</v>
      </c>
      <c r="I452" t="s">
        <v>11541</v>
      </c>
      <c r="J452">
        <v>2014</v>
      </c>
      <c r="K452">
        <v>572.20000000000005</v>
      </c>
      <c r="L452">
        <v>27</v>
      </c>
      <c r="M452">
        <v>1</v>
      </c>
      <c r="N452">
        <f t="shared" si="23"/>
        <v>0</v>
      </c>
      <c r="O452">
        <f t="shared" si="24"/>
        <v>0</v>
      </c>
      <c r="P452" t="s">
        <v>12693</v>
      </c>
    </row>
    <row r="453" spans="2:16" x14ac:dyDescent="0.25">
      <c r="B453" t="s">
        <v>457</v>
      </c>
      <c r="C453" s="119" t="s">
        <v>60</v>
      </c>
      <c r="D453" t="s">
        <v>11550</v>
      </c>
      <c r="E453" t="s">
        <v>11530</v>
      </c>
      <c r="F453" t="s">
        <v>11540</v>
      </c>
      <c r="G453" t="s">
        <v>61</v>
      </c>
      <c r="H453" t="s">
        <v>18</v>
      </c>
      <c r="I453" t="s">
        <v>11541</v>
      </c>
      <c r="J453">
        <v>2014</v>
      </c>
      <c r="K453">
        <v>599.29999999999995</v>
      </c>
      <c r="L453">
        <v>27</v>
      </c>
      <c r="M453">
        <v>1</v>
      </c>
      <c r="N453">
        <f t="shared" si="23"/>
        <v>0</v>
      </c>
      <c r="O453">
        <f t="shared" si="24"/>
        <v>0</v>
      </c>
      <c r="P453" t="s">
        <v>12694</v>
      </c>
    </row>
    <row r="454" spans="2:16" x14ac:dyDescent="0.25">
      <c r="B454" t="s">
        <v>458</v>
      </c>
      <c r="C454" s="119" t="s">
        <v>60</v>
      </c>
      <c r="D454" t="s">
        <v>11550</v>
      </c>
      <c r="E454" t="s">
        <v>11530</v>
      </c>
      <c r="F454" t="s">
        <v>11540</v>
      </c>
      <c r="G454" t="s">
        <v>61</v>
      </c>
      <c r="H454" t="s">
        <v>18</v>
      </c>
      <c r="I454" t="s">
        <v>11541</v>
      </c>
      <c r="J454">
        <v>2014</v>
      </c>
      <c r="K454">
        <v>572.42999999999995</v>
      </c>
      <c r="L454">
        <v>29</v>
      </c>
      <c r="M454">
        <v>1</v>
      </c>
      <c r="N454">
        <f t="shared" si="23"/>
        <v>0</v>
      </c>
      <c r="O454">
        <f t="shared" si="24"/>
        <v>0</v>
      </c>
      <c r="P454" t="s">
        <v>12694</v>
      </c>
    </row>
    <row r="455" spans="2:16" x14ac:dyDescent="0.25">
      <c r="B455" t="s">
        <v>459</v>
      </c>
      <c r="C455" s="119" t="s">
        <v>60</v>
      </c>
      <c r="D455" t="s">
        <v>11550</v>
      </c>
      <c r="E455" t="s">
        <v>11530</v>
      </c>
      <c r="F455" t="s">
        <v>11540</v>
      </c>
      <c r="G455" t="s">
        <v>61</v>
      </c>
      <c r="H455" t="s">
        <v>18</v>
      </c>
      <c r="I455" t="s">
        <v>11541</v>
      </c>
      <c r="J455">
        <v>2014</v>
      </c>
      <c r="K455">
        <v>599.87</v>
      </c>
      <c r="L455">
        <v>32</v>
      </c>
      <c r="M455">
        <v>1</v>
      </c>
      <c r="N455">
        <f t="shared" si="23"/>
        <v>0</v>
      </c>
      <c r="O455">
        <f t="shared" si="24"/>
        <v>0</v>
      </c>
      <c r="P455" t="s">
        <v>12694</v>
      </c>
    </row>
    <row r="456" spans="2:16" x14ac:dyDescent="0.25">
      <c r="B456" t="s">
        <v>460</v>
      </c>
      <c r="C456" s="119" t="s">
        <v>60</v>
      </c>
      <c r="D456" t="s">
        <v>11550</v>
      </c>
      <c r="E456" t="s">
        <v>11530</v>
      </c>
      <c r="F456" t="s">
        <v>11540</v>
      </c>
      <c r="G456" t="s">
        <v>61</v>
      </c>
      <c r="H456" t="s">
        <v>18</v>
      </c>
      <c r="I456" t="s">
        <v>11541</v>
      </c>
      <c r="J456">
        <v>2014</v>
      </c>
      <c r="K456">
        <v>601.6</v>
      </c>
      <c r="L456">
        <v>47</v>
      </c>
      <c r="M456">
        <v>1</v>
      </c>
      <c r="N456">
        <f t="shared" si="23"/>
        <v>0</v>
      </c>
      <c r="O456">
        <f t="shared" si="24"/>
        <v>0</v>
      </c>
      <c r="P456" t="s">
        <v>12694</v>
      </c>
    </row>
    <row r="457" spans="2:16" x14ac:dyDescent="0.25">
      <c r="B457" t="s">
        <v>461</v>
      </c>
      <c r="C457" s="119" t="s">
        <v>60</v>
      </c>
      <c r="D457" t="s">
        <v>11537</v>
      </c>
      <c r="E457" t="s">
        <v>11530</v>
      </c>
      <c r="F457" t="s">
        <v>11540</v>
      </c>
      <c r="G457" t="s">
        <v>61</v>
      </c>
      <c r="H457" t="s">
        <v>18</v>
      </c>
      <c r="I457" t="s">
        <v>11541</v>
      </c>
      <c r="J457">
        <v>2014</v>
      </c>
      <c r="K457">
        <v>575.07000000000005</v>
      </c>
      <c r="L457">
        <v>52</v>
      </c>
      <c r="M457">
        <v>1</v>
      </c>
      <c r="N457">
        <f t="shared" si="23"/>
        <v>0</v>
      </c>
      <c r="O457">
        <f t="shared" si="24"/>
        <v>0</v>
      </c>
      <c r="P457" t="s">
        <v>12694</v>
      </c>
    </row>
    <row r="458" spans="2:16" x14ac:dyDescent="0.25">
      <c r="B458" t="s">
        <v>462</v>
      </c>
      <c r="C458" s="119" t="s">
        <v>60</v>
      </c>
      <c r="D458" t="s">
        <v>11537</v>
      </c>
      <c r="E458" t="s">
        <v>11530</v>
      </c>
      <c r="F458" t="s">
        <v>11540</v>
      </c>
      <c r="G458" t="s">
        <v>61</v>
      </c>
      <c r="H458" t="s">
        <v>18</v>
      </c>
      <c r="I458" t="s">
        <v>11541</v>
      </c>
      <c r="J458">
        <v>2014</v>
      </c>
      <c r="K458">
        <v>571.63</v>
      </c>
      <c r="L458">
        <v>22</v>
      </c>
      <c r="M458">
        <v>1</v>
      </c>
      <c r="N458">
        <f t="shared" si="23"/>
        <v>0</v>
      </c>
      <c r="O458">
        <f t="shared" si="24"/>
        <v>0</v>
      </c>
      <c r="P458" t="s">
        <v>12694</v>
      </c>
    </row>
    <row r="459" spans="2:16" x14ac:dyDescent="0.25">
      <c r="B459" t="s">
        <v>463</v>
      </c>
      <c r="C459" s="119" t="s">
        <v>60</v>
      </c>
      <c r="D459" t="s">
        <v>11550</v>
      </c>
      <c r="E459" t="s">
        <v>11530</v>
      </c>
      <c r="F459" t="s">
        <v>11540</v>
      </c>
      <c r="G459" t="s">
        <v>61</v>
      </c>
      <c r="H459" t="s">
        <v>18</v>
      </c>
      <c r="I459" t="s">
        <v>11541</v>
      </c>
      <c r="J459">
        <v>2014</v>
      </c>
      <c r="K459">
        <v>572.20000000000005</v>
      </c>
      <c r="L459">
        <v>27</v>
      </c>
      <c r="M459">
        <v>1</v>
      </c>
      <c r="N459">
        <f t="shared" ref="N459:N522" si="25">IF(K459&lt;100,1,0)</f>
        <v>0</v>
      </c>
      <c r="O459">
        <f t="shared" si="24"/>
        <v>0</v>
      </c>
      <c r="P459" t="s">
        <v>12694</v>
      </c>
    </row>
    <row r="460" spans="2:16" x14ac:dyDescent="0.25">
      <c r="B460" t="s">
        <v>464</v>
      </c>
      <c r="C460" s="119" t="s">
        <v>60</v>
      </c>
      <c r="D460" t="s">
        <v>11550</v>
      </c>
      <c r="E460" t="s">
        <v>11530</v>
      </c>
      <c r="F460" t="s">
        <v>11540</v>
      </c>
      <c r="G460" t="s">
        <v>61</v>
      </c>
      <c r="H460" t="s">
        <v>18</v>
      </c>
      <c r="I460" t="s">
        <v>11541</v>
      </c>
      <c r="J460">
        <v>2014</v>
      </c>
      <c r="K460">
        <v>572.77</v>
      </c>
      <c r="L460">
        <v>32</v>
      </c>
      <c r="M460">
        <v>1</v>
      </c>
      <c r="N460">
        <f t="shared" si="25"/>
        <v>0</v>
      </c>
      <c r="O460">
        <f t="shared" si="24"/>
        <v>0</v>
      </c>
      <c r="P460" t="s">
        <v>12694</v>
      </c>
    </row>
    <row r="461" spans="2:16" x14ac:dyDescent="0.25">
      <c r="B461" t="s">
        <v>465</v>
      </c>
      <c r="C461" s="119" t="s">
        <v>60</v>
      </c>
      <c r="D461" t="s">
        <v>11542</v>
      </c>
      <c r="E461" t="s">
        <v>11530</v>
      </c>
      <c r="F461" t="s">
        <v>11540</v>
      </c>
      <c r="G461" t="s">
        <v>61</v>
      </c>
      <c r="H461" t="s">
        <v>18</v>
      </c>
      <c r="I461" t="s">
        <v>11541</v>
      </c>
      <c r="J461">
        <v>2014</v>
      </c>
      <c r="K461">
        <v>600.45000000000005</v>
      </c>
      <c r="L461">
        <v>37</v>
      </c>
      <c r="M461">
        <v>1</v>
      </c>
      <c r="N461">
        <f t="shared" si="25"/>
        <v>0</v>
      </c>
      <c r="O461">
        <f t="shared" si="24"/>
        <v>0</v>
      </c>
      <c r="P461" t="s">
        <v>12694</v>
      </c>
    </row>
    <row r="462" spans="2:16" x14ac:dyDescent="0.25">
      <c r="B462" t="s">
        <v>466</v>
      </c>
      <c r="C462" s="119" t="s">
        <v>60</v>
      </c>
      <c r="D462" t="s">
        <v>11542</v>
      </c>
      <c r="E462" t="s">
        <v>11530</v>
      </c>
      <c r="F462" t="s">
        <v>11540</v>
      </c>
      <c r="G462" t="s">
        <v>61</v>
      </c>
      <c r="H462" t="s">
        <v>18</v>
      </c>
      <c r="I462" t="s">
        <v>11541</v>
      </c>
      <c r="J462">
        <v>2014</v>
      </c>
      <c r="K462">
        <v>577.36</v>
      </c>
      <c r="L462">
        <v>72</v>
      </c>
      <c r="M462">
        <v>1</v>
      </c>
      <c r="N462">
        <f t="shared" si="25"/>
        <v>0</v>
      </c>
      <c r="O462">
        <f t="shared" si="24"/>
        <v>0</v>
      </c>
      <c r="P462" t="s">
        <v>12693</v>
      </c>
    </row>
    <row r="463" spans="2:16" x14ac:dyDescent="0.25">
      <c r="B463" t="s">
        <v>467</v>
      </c>
      <c r="C463" s="119" t="s">
        <v>60</v>
      </c>
      <c r="D463" t="s">
        <v>11539</v>
      </c>
      <c r="E463" t="s">
        <v>11530</v>
      </c>
      <c r="F463" t="s">
        <v>11540</v>
      </c>
      <c r="G463" t="s">
        <v>61</v>
      </c>
      <c r="H463" t="s">
        <v>18</v>
      </c>
      <c r="I463" t="s">
        <v>11541</v>
      </c>
      <c r="J463">
        <v>2014</v>
      </c>
      <c r="K463">
        <v>572.20000000000005</v>
      </c>
      <c r="L463">
        <v>27</v>
      </c>
      <c r="M463">
        <v>1</v>
      </c>
      <c r="N463">
        <f t="shared" si="25"/>
        <v>0</v>
      </c>
      <c r="O463">
        <f t="shared" si="24"/>
        <v>0</v>
      </c>
      <c r="P463" t="s">
        <v>12694</v>
      </c>
    </row>
    <row r="464" spans="2:16" x14ac:dyDescent="0.25">
      <c r="B464" t="s">
        <v>468</v>
      </c>
      <c r="C464" s="119" t="s">
        <v>60</v>
      </c>
      <c r="D464" t="s">
        <v>11539</v>
      </c>
      <c r="E464" t="s">
        <v>11530</v>
      </c>
      <c r="F464" t="s">
        <v>11540</v>
      </c>
      <c r="G464" t="s">
        <v>61</v>
      </c>
      <c r="H464" t="s">
        <v>18</v>
      </c>
      <c r="I464" t="s">
        <v>11541</v>
      </c>
      <c r="J464">
        <v>2014</v>
      </c>
      <c r="K464">
        <v>572.77</v>
      </c>
      <c r="L464">
        <v>32</v>
      </c>
      <c r="M464">
        <v>1</v>
      </c>
      <c r="N464">
        <f t="shared" si="25"/>
        <v>0</v>
      </c>
      <c r="O464">
        <f t="shared" si="24"/>
        <v>0</v>
      </c>
      <c r="P464" t="s">
        <v>12694</v>
      </c>
    </row>
    <row r="465" spans="2:16" x14ac:dyDescent="0.25">
      <c r="B465" t="s">
        <v>469</v>
      </c>
      <c r="C465" s="119" t="s">
        <v>60</v>
      </c>
      <c r="D465" t="s">
        <v>11539</v>
      </c>
      <c r="E465" t="s">
        <v>11530</v>
      </c>
      <c r="F465" t="s">
        <v>11540</v>
      </c>
      <c r="G465" t="s">
        <v>61</v>
      </c>
      <c r="H465" t="s">
        <v>18</v>
      </c>
      <c r="I465" t="s">
        <v>11541</v>
      </c>
      <c r="J465">
        <v>2014</v>
      </c>
      <c r="K465">
        <v>572.77</v>
      </c>
      <c r="L465">
        <v>32</v>
      </c>
      <c r="M465">
        <v>1</v>
      </c>
      <c r="N465">
        <f t="shared" si="25"/>
        <v>0</v>
      </c>
      <c r="O465">
        <f t="shared" si="24"/>
        <v>0</v>
      </c>
      <c r="P465" t="s">
        <v>12694</v>
      </c>
    </row>
    <row r="466" spans="2:16" x14ac:dyDescent="0.25">
      <c r="B466" t="s">
        <v>470</v>
      </c>
      <c r="C466" s="119" t="s">
        <v>60</v>
      </c>
      <c r="D466" t="s">
        <v>11539</v>
      </c>
      <c r="E466" t="s">
        <v>11530</v>
      </c>
      <c r="F466" t="s">
        <v>11540</v>
      </c>
      <c r="G466" t="s">
        <v>61</v>
      </c>
      <c r="H466" t="s">
        <v>18</v>
      </c>
      <c r="I466" t="s">
        <v>11541</v>
      </c>
      <c r="J466">
        <v>2014</v>
      </c>
      <c r="K466">
        <v>1172.2</v>
      </c>
      <c r="L466">
        <v>27</v>
      </c>
      <c r="M466">
        <v>1</v>
      </c>
      <c r="N466">
        <f t="shared" si="25"/>
        <v>0</v>
      </c>
      <c r="O466">
        <f t="shared" si="24"/>
        <v>0</v>
      </c>
      <c r="P466" t="s">
        <v>12694</v>
      </c>
    </row>
    <row r="467" spans="2:16" x14ac:dyDescent="0.25">
      <c r="B467" t="s">
        <v>471</v>
      </c>
      <c r="C467" s="119" t="s">
        <v>60</v>
      </c>
      <c r="D467" t="s">
        <v>11537</v>
      </c>
      <c r="E467" t="s">
        <v>11530</v>
      </c>
      <c r="F467" t="s">
        <v>11540</v>
      </c>
      <c r="G467" t="s">
        <v>61</v>
      </c>
      <c r="H467" t="s">
        <v>18</v>
      </c>
      <c r="I467" t="s">
        <v>11541</v>
      </c>
      <c r="J467">
        <v>2014</v>
      </c>
      <c r="K467">
        <v>571.85</v>
      </c>
      <c r="L467">
        <v>24</v>
      </c>
      <c r="M467">
        <v>1</v>
      </c>
      <c r="N467">
        <f t="shared" si="25"/>
        <v>0</v>
      </c>
      <c r="O467">
        <f t="shared" si="24"/>
        <v>0</v>
      </c>
      <c r="P467" t="s">
        <v>12694</v>
      </c>
    </row>
    <row r="468" spans="2:16" x14ac:dyDescent="0.25">
      <c r="B468" t="s">
        <v>472</v>
      </c>
      <c r="C468" s="119" t="s">
        <v>60</v>
      </c>
      <c r="D468" t="s">
        <v>11542</v>
      </c>
      <c r="E468" t="s">
        <v>11530</v>
      </c>
      <c r="F468" t="s">
        <v>11540</v>
      </c>
      <c r="G468" t="s">
        <v>61</v>
      </c>
      <c r="H468" t="s">
        <v>18</v>
      </c>
      <c r="I468" t="s">
        <v>11541</v>
      </c>
      <c r="J468">
        <v>2014</v>
      </c>
      <c r="K468">
        <v>572.20000000000005</v>
      </c>
      <c r="L468">
        <v>27</v>
      </c>
      <c r="M468">
        <v>1</v>
      </c>
      <c r="N468">
        <f t="shared" si="25"/>
        <v>0</v>
      </c>
      <c r="O468">
        <f t="shared" si="24"/>
        <v>0</v>
      </c>
      <c r="P468" t="s">
        <v>12694</v>
      </c>
    </row>
    <row r="469" spans="2:16" x14ac:dyDescent="0.25">
      <c r="B469" t="s">
        <v>473</v>
      </c>
      <c r="C469" s="119" t="s">
        <v>60</v>
      </c>
      <c r="D469" t="s">
        <v>11537</v>
      </c>
      <c r="E469" t="s">
        <v>11530</v>
      </c>
      <c r="F469" t="s">
        <v>11540</v>
      </c>
      <c r="G469" t="s">
        <v>61</v>
      </c>
      <c r="H469" t="s">
        <v>18</v>
      </c>
      <c r="I469" t="s">
        <v>11541</v>
      </c>
      <c r="J469">
        <v>2014</v>
      </c>
      <c r="K469">
        <v>572.66</v>
      </c>
      <c r="L469">
        <v>31</v>
      </c>
      <c r="M469">
        <v>1</v>
      </c>
      <c r="N469">
        <f t="shared" si="25"/>
        <v>0</v>
      </c>
      <c r="O469">
        <f t="shared" si="24"/>
        <v>0</v>
      </c>
      <c r="P469" t="s">
        <v>12694</v>
      </c>
    </row>
    <row r="470" spans="2:16" x14ac:dyDescent="0.25">
      <c r="B470" t="s">
        <v>474</v>
      </c>
      <c r="C470" s="119" t="s">
        <v>60</v>
      </c>
      <c r="D470" t="s">
        <v>11537</v>
      </c>
      <c r="E470" t="s">
        <v>11530</v>
      </c>
      <c r="F470" t="s">
        <v>11540</v>
      </c>
      <c r="G470" t="s">
        <v>61</v>
      </c>
      <c r="H470" t="s">
        <v>18</v>
      </c>
      <c r="I470" t="s">
        <v>11541</v>
      </c>
      <c r="J470">
        <v>2014</v>
      </c>
      <c r="K470">
        <v>572.77</v>
      </c>
      <c r="L470">
        <v>32</v>
      </c>
      <c r="M470">
        <v>1</v>
      </c>
      <c r="N470">
        <f t="shared" si="25"/>
        <v>0</v>
      </c>
      <c r="O470">
        <f t="shared" si="24"/>
        <v>0</v>
      </c>
      <c r="P470" t="s">
        <v>12694</v>
      </c>
    </row>
    <row r="471" spans="2:16" x14ac:dyDescent="0.25">
      <c r="B471" t="s">
        <v>475</v>
      </c>
      <c r="C471" s="119" t="s">
        <v>60</v>
      </c>
      <c r="D471" t="s">
        <v>11537</v>
      </c>
      <c r="E471" t="s">
        <v>11530</v>
      </c>
      <c r="F471" t="s">
        <v>11540</v>
      </c>
      <c r="G471" t="s">
        <v>61</v>
      </c>
      <c r="H471" t="s">
        <v>18</v>
      </c>
      <c r="I471" t="s">
        <v>11541</v>
      </c>
      <c r="J471">
        <v>2014</v>
      </c>
      <c r="K471">
        <v>572.77</v>
      </c>
      <c r="L471">
        <v>32</v>
      </c>
      <c r="M471">
        <v>1</v>
      </c>
      <c r="N471">
        <f t="shared" si="25"/>
        <v>0</v>
      </c>
      <c r="O471">
        <f t="shared" si="24"/>
        <v>0</v>
      </c>
      <c r="P471" t="s">
        <v>12694</v>
      </c>
    </row>
    <row r="472" spans="2:16" x14ac:dyDescent="0.25">
      <c r="B472" t="s">
        <v>476</v>
      </c>
      <c r="C472" s="119" t="s">
        <v>60</v>
      </c>
      <c r="D472" t="s">
        <v>11537</v>
      </c>
      <c r="E472" t="s">
        <v>11530</v>
      </c>
      <c r="F472" t="s">
        <v>11540</v>
      </c>
      <c r="G472" t="s">
        <v>61</v>
      </c>
      <c r="H472" t="s">
        <v>18</v>
      </c>
      <c r="I472" t="s">
        <v>11541</v>
      </c>
      <c r="J472">
        <v>2014</v>
      </c>
      <c r="K472">
        <v>572.77</v>
      </c>
      <c r="L472">
        <v>32</v>
      </c>
      <c r="M472">
        <v>1</v>
      </c>
      <c r="N472">
        <f t="shared" si="25"/>
        <v>0</v>
      </c>
      <c r="O472">
        <f t="shared" si="24"/>
        <v>0</v>
      </c>
      <c r="P472" t="s">
        <v>12694</v>
      </c>
    </row>
    <row r="473" spans="2:16" x14ac:dyDescent="0.25">
      <c r="B473" t="s">
        <v>477</v>
      </c>
      <c r="C473" s="119" t="s">
        <v>60</v>
      </c>
      <c r="D473" t="s">
        <v>11542</v>
      </c>
      <c r="E473" t="s">
        <v>11530</v>
      </c>
      <c r="F473" t="s">
        <v>11540</v>
      </c>
      <c r="G473" t="s">
        <v>61</v>
      </c>
      <c r="H473" t="s">
        <v>18</v>
      </c>
      <c r="I473" t="s">
        <v>11541</v>
      </c>
      <c r="J473">
        <v>2014</v>
      </c>
      <c r="K473">
        <v>584.79</v>
      </c>
      <c r="L473">
        <v>80</v>
      </c>
      <c r="M473">
        <v>1</v>
      </c>
      <c r="N473">
        <f t="shared" si="25"/>
        <v>0</v>
      </c>
      <c r="O473">
        <f t="shared" si="24"/>
        <v>0</v>
      </c>
      <c r="P473" t="s">
        <v>12694</v>
      </c>
    </row>
    <row r="474" spans="2:16" x14ac:dyDescent="0.25">
      <c r="B474" t="s">
        <v>478</v>
      </c>
      <c r="C474" s="119" t="s">
        <v>60</v>
      </c>
      <c r="D474" t="s">
        <v>11550</v>
      </c>
      <c r="E474" t="s">
        <v>11530</v>
      </c>
      <c r="F474" t="s">
        <v>11540</v>
      </c>
      <c r="G474" t="s">
        <v>61</v>
      </c>
      <c r="H474" t="s">
        <v>18</v>
      </c>
      <c r="I474" t="s">
        <v>11541</v>
      </c>
      <c r="J474">
        <v>2014</v>
      </c>
      <c r="K474">
        <v>572.77</v>
      </c>
      <c r="L474">
        <v>32</v>
      </c>
      <c r="M474">
        <v>1</v>
      </c>
      <c r="N474">
        <f t="shared" si="25"/>
        <v>0</v>
      </c>
      <c r="O474">
        <f t="shared" si="24"/>
        <v>0</v>
      </c>
      <c r="P474" t="s">
        <v>12694</v>
      </c>
    </row>
    <row r="475" spans="2:16" x14ac:dyDescent="0.25">
      <c r="B475" t="s">
        <v>479</v>
      </c>
      <c r="C475" s="119" t="s">
        <v>60</v>
      </c>
      <c r="D475" t="s">
        <v>11537</v>
      </c>
      <c r="E475" t="s">
        <v>11530</v>
      </c>
      <c r="F475" t="s">
        <v>11540</v>
      </c>
      <c r="G475" t="s">
        <v>61</v>
      </c>
      <c r="H475" t="s">
        <v>18</v>
      </c>
      <c r="I475" t="s">
        <v>11541</v>
      </c>
      <c r="J475">
        <v>2014</v>
      </c>
      <c r="K475">
        <v>571.28</v>
      </c>
      <c r="L475">
        <v>19</v>
      </c>
      <c r="M475">
        <v>1</v>
      </c>
      <c r="N475">
        <f t="shared" si="25"/>
        <v>0</v>
      </c>
      <c r="O475">
        <f t="shared" si="24"/>
        <v>0</v>
      </c>
      <c r="P475" t="s">
        <v>12694</v>
      </c>
    </row>
    <row r="476" spans="2:16" x14ac:dyDescent="0.25">
      <c r="B476" t="s">
        <v>480</v>
      </c>
      <c r="C476" s="119" t="s">
        <v>60</v>
      </c>
      <c r="D476" t="s">
        <v>11537</v>
      </c>
      <c r="E476" t="s">
        <v>11530</v>
      </c>
      <c r="F476" t="s">
        <v>11540</v>
      </c>
      <c r="G476" t="s">
        <v>61</v>
      </c>
      <c r="H476" t="s">
        <v>18</v>
      </c>
      <c r="I476" t="s">
        <v>11541</v>
      </c>
      <c r="J476">
        <v>2014</v>
      </c>
      <c r="K476">
        <v>637</v>
      </c>
      <c r="L476">
        <v>91</v>
      </c>
      <c r="M476">
        <v>1</v>
      </c>
      <c r="N476">
        <f t="shared" si="25"/>
        <v>0</v>
      </c>
      <c r="O476">
        <f t="shared" si="24"/>
        <v>0</v>
      </c>
      <c r="P476" t="s">
        <v>12694</v>
      </c>
    </row>
    <row r="477" spans="2:16" x14ac:dyDescent="0.25">
      <c r="B477" t="s">
        <v>481</v>
      </c>
      <c r="C477" s="119" t="s">
        <v>60</v>
      </c>
      <c r="D477" t="s">
        <v>11537</v>
      </c>
      <c r="E477" t="s">
        <v>11530</v>
      </c>
      <c r="F477" t="s">
        <v>11540</v>
      </c>
      <c r="G477" t="s">
        <v>61</v>
      </c>
      <c r="H477" t="s">
        <v>18</v>
      </c>
      <c r="I477" t="s">
        <v>11541</v>
      </c>
      <c r="J477">
        <v>2014</v>
      </c>
      <c r="K477">
        <v>599.87</v>
      </c>
      <c r="L477">
        <v>32</v>
      </c>
      <c r="M477">
        <v>1</v>
      </c>
      <c r="N477">
        <f t="shared" si="25"/>
        <v>0</v>
      </c>
      <c r="O477">
        <f t="shared" si="24"/>
        <v>0</v>
      </c>
      <c r="P477" t="s">
        <v>12694</v>
      </c>
    </row>
    <row r="478" spans="2:16" x14ac:dyDescent="0.25">
      <c r="B478" t="s">
        <v>482</v>
      </c>
      <c r="C478" s="119" t="s">
        <v>60</v>
      </c>
      <c r="D478" t="s">
        <v>11546</v>
      </c>
      <c r="E478" t="s">
        <v>11530</v>
      </c>
      <c r="F478" t="s">
        <v>11540</v>
      </c>
      <c r="G478" t="s">
        <v>61</v>
      </c>
      <c r="H478" t="s">
        <v>18</v>
      </c>
      <c r="I478" t="s">
        <v>11541</v>
      </c>
      <c r="J478">
        <v>2014</v>
      </c>
      <c r="K478">
        <v>1718.46</v>
      </c>
      <c r="L478">
        <v>23</v>
      </c>
      <c r="M478">
        <v>1</v>
      </c>
      <c r="N478">
        <f t="shared" si="25"/>
        <v>0</v>
      </c>
      <c r="O478">
        <f t="shared" si="24"/>
        <v>0</v>
      </c>
      <c r="P478" t="s">
        <v>12694</v>
      </c>
    </row>
    <row r="479" spans="2:16" x14ac:dyDescent="0.25">
      <c r="B479" t="s">
        <v>483</v>
      </c>
      <c r="C479" s="119" t="s">
        <v>60</v>
      </c>
      <c r="D479" t="s">
        <v>11539</v>
      </c>
      <c r="E479" t="s">
        <v>11530</v>
      </c>
      <c r="F479" t="s">
        <v>11540</v>
      </c>
      <c r="G479" t="s">
        <v>61</v>
      </c>
      <c r="H479" t="s">
        <v>18</v>
      </c>
      <c r="I479" t="s">
        <v>11541</v>
      </c>
      <c r="J479">
        <v>2014</v>
      </c>
      <c r="K479">
        <v>576.67999999999995</v>
      </c>
      <c r="L479">
        <v>66</v>
      </c>
      <c r="M479">
        <v>1</v>
      </c>
      <c r="N479">
        <f t="shared" si="25"/>
        <v>0</v>
      </c>
      <c r="O479">
        <f t="shared" si="24"/>
        <v>0</v>
      </c>
      <c r="P479" t="s">
        <v>12694</v>
      </c>
    </row>
    <row r="480" spans="2:16" x14ac:dyDescent="0.25">
      <c r="B480" t="s">
        <v>484</v>
      </c>
      <c r="C480" s="119" t="s">
        <v>60</v>
      </c>
      <c r="D480" t="s">
        <v>11539</v>
      </c>
      <c r="E480" t="s">
        <v>11530</v>
      </c>
      <c r="F480" t="s">
        <v>11540</v>
      </c>
      <c r="G480" t="s">
        <v>61</v>
      </c>
      <c r="H480" t="s">
        <v>18</v>
      </c>
      <c r="I480" t="s">
        <v>11541</v>
      </c>
      <c r="J480">
        <v>2014</v>
      </c>
      <c r="K480">
        <v>573.35</v>
      </c>
      <c r="L480">
        <v>37</v>
      </c>
      <c r="M480">
        <v>1</v>
      </c>
      <c r="N480">
        <f t="shared" si="25"/>
        <v>0</v>
      </c>
      <c r="O480">
        <f t="shared" si="24"/>
        <v>0</v>
      </c>
      <c r="P480" t="s">
        <v>12694</v>
      </c>
    </row>
    <row r="481" spans="2:16" x14ac:dyDescent="0.25">
      <c r="B481" t="s">
        <v>485</v>
      </c>
      <c r="C481" s="119" t="s">
        <v>60</v>
      </c>
      <c r="D481" t="s">
        <v>11539</v>
      </c>
      <c r="E481" t="s">
        <v>11530</v>
      </c>
      <c r="F481" t="s">
        <v>11540</v>
      </c>
      <c r="G481" t="s">
        <v>61</v>
      </c>
      <c r="H481" t="s">
        <v>18</v>
      </c>
      <c r="I481" t="s">
        <v>11541</v>
      </c>
      <c r="J481">
        <v>2014</v>
      </c>
      <c r="K481">
        <v>573.35</v>
      </c>
      <c r="L481">
        <v>37</v>
      </c>
      <c r="M481">
        <v>1</v>
      </c>
      <c r="N481">
        <f t="shared" si="25"/>
        <v>0</v>
      </c>
      <c r="O481">
        <f t="shared" si="24"/>
        <v>0</v>
      </c>
      <c r="P481" t="s">
        <v>12694</v>
      </c>
    </row>
    <row r="482" spans="2:16" x14ac:dyDescent="0.25">
      <c r="B482" t="s">
        <v>486</v>
      </c>
      <c r="C482" s="119" t="s">
        <v>60</v>
      </c>
      <c r="D482" t="s">
        <v>11539</v>
      </c>
      <c r="E482" t="s">
        <v>11530</v>
      </c>
      <c r="F482" t="s">
        <v>11540</v>
      </c>
      <c r="G482" t="s">
        <v>61</v>
      </c>
      <c r="H482" t="s">
        <v>18</v>
      </c>
      <c r="I482" t="s">
        <v>11541</v>
      </c>
      <c r="J482">
        <v>2014</v>
      </c>
      <c r="K482">
        <v>540.25</v>
      </c>
      <c r="L482">
        <v>32</v>
      </c>
      <c r="M482">
        <v>1</v>
      </c>
      <c r="N482">
        <f t="shared" si="25"/>
        <v>0</v>
      </c>
      <c r="O482">
        <f t="shared" si="24"/>
        <v>0</v>
      </c>
      <c r="P482" t="s">
        <v>12694</v>
      </c>
    </row>
    <row r="483" spans="2:16" x14ac:dyDescent="0.25">
      <c r="B483" t="s">
        <v>487</v>
      </c>
      <c r="C483" s="119" t="s">
        <v>60</v>
      </c>
      <c r="D483" t="s">
        <v>11539</v>
      </c>
      <c r="E483" t="s">
        <v>11530</v>
      </c>
      <c r="F483" t="s">
        <v>11540</v>
      </c>
      <c r="G483" t="s">
        <v>61</v>
      </c>
      <c r="H483" t="s">
        <v>18</v>
      </c>
      <c r="I483" t="s">
        <v>11541</v>
      </c>
      <c r="J483">
        <v>2014</v>
      </c>
      <c r="K483">
        <v>572.77</v>
      </c>
      <c r="L483">
        <v>32</v>
      </c>
      <c r="M483">
        <v>1</v>
      </c>
      <c r="N483">
        <f t="shared" si="25"/>
        <v>0</v>
      </c>
      <c r="O483">
        <f t="shared" si="24"/>
        <v>0</v>
      </c>
      <c r="P483" t="s">
        <v>12694</v>
      </c>
    </row>
    <row r="484" spans="2:16" x14ac:dyDescent="0.25">
      <c r="B484" t="s">
        <v>488</v>
      </c>
      <c r="C484" s="119" t="s">
        <v>60</v>
      </c>
      <c r="D484" t="s">
        <v>11539</v>
      </c>
      <c r="E484" t="s">
        <v>11530</v>
      </c>
      <c r="F484" t="s">
        <v>11540</v>
      </c>
      <c r="G484" t="s">
        <v>61</v>
      </c>
      <c r="H484" t="s">
        <v>18</v>
      </c>
      <c r="I484" t="s">
        <v>11541</v>
      </c>
      <c r="J484">
        <v>2014</v>
      </c>
      <c r="K484">
        <v>572.77</v>
      </c>
      <c r="L484">
        <v>32</v>
      </c>
      <c r="M484">
        <v>1</v>
      </c>
      <c r="N484">
        <f t="shared" si="25"/>
        <v>0</v>
      </c>
      <c r="O484">
        <f t="shared" si="24"/>
        <v>0</v>
      </c>
      <c r="P484" t="s">
        <v>12694</v>
      </c>
    </row>
    <row r="485" spans="2:16" x14ac:dyDescent="0.25">
      <c r="B485" t="s">
        <v>489</v>
      </c>
      <c r="C485" s="119" t="s">
        <v>60</v>
      </c>
      <c r="D485" t="s">
        <v>11539</v>
      </c>
      <c r="E485" t="s">
        <v>11530</v>
      </c>
      <c r="F485" t="s">
        <v>11540</v>
      </c>
      <c r="G485" t="s">
        <v>61</v>
      </c>
      <c r="H485" t="s">
        <v>18</v>
      </c>
      <c r="I485" t="s">
        <v>11541</v>
      </c>
      <c r="J485">
        <v>2014</v>
      </c>
      <c r="K485">
        <v>573.35</v>
      </c>
      <c r="L485">
        <v>37</v>
      </c>
      <c r="M485">
        <v>1</v>
      </c>
      <c r="N485">
        <f t="shared" si="25"/>
        <v>0</v>
      </c>
      <c r="O485">
        <f t="shared" si="24"/>
        <v>0</v>
      </c>
      <c r="P485" t="s">
        <v>12694</v>
      </c>
    </row>
    <row r="486" spans="2:16" x14ac:dyDescent="0.25">
      <c r="B486" t="s">
        <v>490</v>
      </c>
      <c r="C486" s="119" t="s">
        <v>60</v>
      </c>
      <c r="D486" t="s">
        <v>11539</v>
      </c>
      <c r="E486" t="s">
        <v>11530</v>
      </c>
      <c r="F486" t="s">
        <v>11540</v>
      </c>
      <c r="G486" t="s">
        <v>61</v>
      </c>
      <c r="H486" t="s">
        <v>18</v>
      </c>
      <c r="I486" t="s">
        <v>11541</v>
      </c>
      <c r="J486">
        <v>2014</v>
      </c>
      <c r="K486">
        <v>572.77</v>
      </c>
      <c r="L486">
        <v>32</v>
      </c>
      <c r="M486">
        <v>1</v>
      </c>
      <c r="N486">
        <f t="shared" si="25"/>
        <v>0</v>
      </c>
      <c r="O486">
        <f t="shared" si="24"/>
        <v>0</v>
      </c>
      <c r="P486" t="s">
        <v>12694</v>
      </c>
    </row>
    <row r="487" spans="2:16" x14ac:dyDescent="0.25">
      <c r="B487" t="s">
        <v>491</v>
      </c>
      <c r="C487" s="119" t="s">
        <v>60</v>
      </c>
      <c r="D487" t="s">
        <v>11537</v>
      </c>
      <c r="E487" t="s">
        <v>11530</v>
      </c>
      <c r="F487" t="s">
        <v>11540</v>
      </c>
      <c r="G487" t="s">
        <v>61</v>
      </c>
      <c r="H487" t="s">
        <v>18</v>
      </c>
      <c r="I487" t="s">
        <v>11541</v>
      </c>
      <c r="J487">
        <v>2014</v>
      </c>
      <c r="K487">
        <v>573.35</v>
      </c>
      <c r="L487">
        <v>37</v>
      </c>
      <c r="M487">
        <v>1</v>
      </c>
      <c r="N487">
        <f t="shared" si="25"/>
        <v>0</v>
      </c>
      <c r="O487">
        <f t="shared" si="24"/>
        <v>0</v>
      </c>
      <c r="P487" t="s">
        <v>12694</v>
      </c>
    </row>
    <row r="488" spans="2:16" x14ac:dyDescent="0.25">
      <c r="B488" t="s">
        <v>492</v>
      </c>
      <c r="C488" s="119" t="s">
        <v>60</v>
      </c>
      <c r="D488" t="s">
        <v>11537</v>
      </c>
      <c r="E488" t="s">
        <v>11530</v>
      </c>
      <c r="F488" t="s">
        <v>11540</v>
      </c>
      <c r="G488" t="s">
        <v>61</v>
      </c>
      <c r="H488" t="s">
        <v>18</v>
      </c>
      <c r="I488" t="s">
        <v>11541</v>
      </c>
      <c r="J488">
        <v>2014</v>
      </c>
      <c r="K488">
        <v>573.91999999999996</v>
      </c>
      <c r="L488">
        <v>42</v>
      </c>
      <c r="M488">
        <v>1</v>
      </c>
      <c r="N488">
        <f t="shared" si="25"/>
        <v>0</v>
      </c>
      <c r="O488">
        <f t="shared" si="24"/>
        <v>0</v>
      </c>
      <c r="P488" t="s">
        <v>12694</v>
      </c>
    </row>
    <row r="489" spans="2:16" x14ac:dyDescent="0.25">
      <c r="B489" t="s">
        <v>493</v>
      </c>
      <c r="C489" s="119" t="s">
        <v>60</v>
      </c>
      <c r="D489" t="s">
        <v>11546</v>
      </c>
      <c r="E489" t="s">
        <v>11530</v>
      </c>
      <c r="F489" t="s">
        <v>11540</v>
      </c>
      <c r="G489" t="s">
        <v>61</v>
      </c>
      <c r="H489" t="s">
        <v>18</v>
      </c>
      <c r="I489" t="s">
        <v>11541</v>
      </c>
      <c r="J489">
        <v>2014</v>
      </c>
      <c r="K489">
        <v>572.75</v>
      </c>
      <c r="L489">
        <v>32</v>
      </c>
      <c r="M489">
        <v>1</v>
      </c>
      <c r="N489">
        <f t="shared" si="25"/>
        <v>0</v>
      </c>
      <c r="O489">
        <f t="shared" si="24"/>
        <v>0</v>
      </c>
      <c r="P489" t="s">
        <v>12694</v>
      </c>
    </row>
    <row r="490" spans="2:16" x14ac:dyDescent="0.25">
      <c r="B490" t="s">
        <v>494</v>
      </c>
      <c r="C490" s="119" t="s">
        <v>60</v>
      </c>
      <c r="D490" t="s">
        <v>11550</v>
      </c>
      <c r="E490" t="s">
        <v>11530</v>
      </c>
      <c r="F490" t="s">
        <v>11540</v>
      </c>
      <c r="G490" t="s">
        <v>61</v>
      </c>
      <c r="H490" t="s">
        <v>18</v>
      </c>
      <c r="I490" t="s">
        <v>11541</v>
      </c>
      <c r="J490">
        <v>2014</v>
      </c>
      <c r="K490">
        <v>571.04999999999995</v>
      </c>
      <c r="L490">
        <v>17</v>
      </c>
      <c r="M490">
        <v>1</v>
      </c>
      <c r="N490">
        <f t="shared" si="25"/>
        <v>0</v>
      </c>
      <c r="O490">
        <f t="shared" si="24"/>
        <v>0</v>
      </c>
      <c r="P490" t="s">
        <v>12694</v>
      </c>
    </row>
    <row r="491" spans="2:16" x14ac:dyDescent="0.25">
      <c r="B491" t="s">
        <v>495</v>
      </c>
      <c r="C491" s="119" t="s">
        <v>60</v>
      </c>
      <c r="D491" t="s">
        <v>11537</v>
      </c>
      <c r="E491" t="s">
        <v>11530</v>
      </c>
      <c r="F491" t="s">
        <v>11540</v>
      </c>
      <c r="G491" t="s">
        <v>61</v>
      </c>
      <c r="H491" t="s">
        <v>18</v>
      </c>
      <c r="I491" t="s">
        <v>11541</v>
      </c>
      <c r="J491">
        <v>2014</v>
      </c>
      <c r="K491">
        <v>601.02</v>
      </c>
      <c r="L491">
        <v>42</v>
      </c>
      <c r="M491">
        <v>1</v>
      </c>
      <c r="N491">
        <f t="shared" si="25"/>
        <v>0</v>
      </c>
      <c r="O491">
        <f t="shared" ref="O491:O554" si="26">IF(OR(L491="",L491&lt;=0),1,0)</f>
        <v>0</v>
      </c>
      <c r="P491" t="s">
        <v>12694</v>
      </c>
    </row>
    <row r="492" spans="2:16" x14ac:dyDescent="0.25">
      <c r="B492" t="s">
        <v>496</v>
      </c>
      <c r="C492" s="119" t="s">
        <v>60</v>
      </c>
      <c r="D492" t="s">
        <v>11537</v>
      </c>
      <c r="E492" t="s">
        <v>11530</v>
      </c>
      <c r="F492" t="s">
        <v>11540</v>
      </c>
      <c r="G492" t="s">
        <v>61</v>
      </c>
      <c r="H492" t="s">
        <v>18</v>
      </c>
      <c r="I492" t="s">
        <v>11541</v>
      </c>
      <c r="J492">
        <v>2014</v>
      </c>
      <c r="K492">
        <v>572.77</v>
      </c>
      <c r="L492">
        <v>32</v>
      </c>
      <c r="M492">
        <v>1</v>
      </c>
      <c r="N492">
        <f t="shared" si="25"/>
        <v>0</v>
      </c>
      <c r="O492">
        <f t="shared" si="26"/>
        <v>0</v>
      </c>
      <c r="P492" t="s">
        <v>12694</v>
      </c>
    </row>
    <row r="493" spans="2:16" x14ac:dyDescent="0.25">
      <c r="B493" t="s">
        <v>497</v>
      </c>
      <c r="C493" s="119" t="s">
        <v>60</v>
      </c>
      <c r="D493" t="s">
        <v>11537</v>
      </c>
      <c r="E493" t="s">
        <v>11530</v>
      </c>
      <c r="F493" t="s">
        <v>11540</v>
      </c>
      <c r="G493" t="s">
        <v>61</v>
      </c>
      <c r="H493" t="s">
        <v>18</v>
      </c>
      <c r="I493" t="s">
        <v>11541</v>
      </c>
      <c r="J493">
        <v>2014</v>
      </c>
      <c r="K493">
        <v>598.85</v>
      </c>
      <c r="L493">
        <v>23</v>
      </c>
      <c r="M493">
        <v>1</v>
      </c>
      <c r="N493">
        <f t="shared" si="25"/>
        <v>0</v>
      </c>
      <c r="O493">
        <f t="shared" si="26"/>
        <v>0</v>
      </c>
      <c r="P493" t="s">
        <v>12694</v>
      </c>
    </row>
    <row r="494" spans="2:16" x14ac:dyDescent="0.25">
      <c r="B494" t="s">
        <v>498</v>
      </c>
      <c r="C494" s="119" t="s">
        <v>60</v>
      </c>
      <c r="D494" t="s">
        <v>11537</v>
      </c>
      <c r="E494" t="s">
        <v>11530</v>
      </c>
      <c r="F494" t="s">
        <v>11540</v>
      </c>
      <c r="G494" t="s">
        <v>61</v>
      </c>
      <c r="H494" t="s">
        <v>18</v>
      </c>
      <c r="I494" t="s">
        <v>11541</v>
      </c>
      <c r="J494">
        <v>2014</v>
      </c>
      <c r="K494">
        <v>572.77</v>
      </c>
      <c r="L494">
        <v>32</v>
      </c>
      <c r="M494">
        <v>1</v>
      </c>
      <c r="N494">
        <f t="shared" si="25"/>
        <v>0</v>
      </c>
      <c r="O494">
        <f t="shared" si="26"/>
        <v>0</v>
      </c>
      <c r="P494" t="s">
        <v>12694</v>
      </c>
    </row>
    <row r="495" spans="2:16" x14ac:dyDescent="0.25">
      <c r="B495" t="s">
        <v>499</v>
      </c>
      <c r="C495" s="119" t="s">
        <v>60</v>
      </c>
      <c r="D495" t="s">
        <v>11537</v>
      </c>
      <c r="E495" t="s">
        <v>11530</v>
      </c>
      <c r="F495" t="s">
        <v>11540</v>
      </c>
      <c r="G495" t="s">
        <v>61</v>
      </c>
      <c r="H495" t="s">
        <v>18</v>
      </c>
      <c r="I495" t="s">
        <v>11541</v>
      </c>
      <c r="J495">
        <v>2014</v>
      </c>
      <c r="K495">
        <v>599.17999999999995</v>
      </c>
      <c r="L495">
        <v>26</v>
      </c>
      <c r="M495">
        <v>1</v>
      </c>
      <c r="N495">
        <f t="shared" si="25"/>
        <v>0</v>
      </c>
      <c r="O495">
        <f t="shared" si="26"/>
        <v>0</v>
      </c>
      <c r="P495" t="s">
        <v>12694</v>
      </c>
    </row>
    <row r="496" spans="2:16" x14ac:dyDescent="0.25">
      <c r="B496" t="s">
        <v>500</v>
      </c>
      <c r="C496" s="119" t="s">
        <v>60</v>
      </c>
      <c r="D496" t="s">
        <v>11537</v>
      </c>
      <c r="E496" t="s">
        <v>11530</v>
      </c>
      <c r="F496" t="s">
        <v>11540</v>
      </c>
      <c r="G496" t="s">
        <v>61</v>
      </c>
      <c r="H496" t="s">
        <v>18</v>
      </c>
      <c r="I496" t="s">
        <v>11541</v>
      </c>
      <c r="J496">
        <v>2014</v>
      </c>
      <c r="K496">
        <v>576.33000000000004</v>
      </c>
      <c r="L496">
        <v>63</v>
      </c>
      <c r="M496">
        <v>1</v>
      </c>
      <c r="N496">
        <f t="shared" si="25"/>
        <v>0</v>
      </c>
      <c r="O496">
        <f t="shared" si="26"/>
        <v>0</v>
      </c>
      <c r="P496" t="s">
        <v>12694</v>
      </c>
    </row>
    <row r="497" spans="2:16" x14ac:dyDescent="0.25">
      <c r="B497" t="s">
        <v>501</v>
      </c>
      <c r="C497" s="119" t="s">
        <v>60</v>
      </c>
      <c r="D497" t="s">
        <v>11537</v>
      </c>
      <c r="E497" t="s">
        <v>11530</v>
      </c>
      <c r="F497" t="s">
        <v>11540</v>
      </c>
      <c r="G497" t="s">
        <v>61</v>
      </c>
      <c r="H497" t="s">
        <v>18</v>
      </c>
      <c r="I497" t="s">
        <v>11541</v>
      </c>
      <c r="J497">
        <v>2014</v>
      </c>
      <c r="K497">
        <v>576.22</v>
      </c>
      <c r="L497">
        <v>62</v>
      </c>
      <c r="M497">
        <v>1</v>
      </c>
      <c r="N497">
        <f t="shared" si="25"/>
        <v>0</v>
      </c>
      <c r="O497">
        <f t="shared" si="26"/>
        <v>0</v>
      </c>
      <c r="P497" t="s">
        <v>12694</v>
      </c>
    </row>
    <row r="498" spans="2:16" x14ac:dyDescent="0.25">
      <c r="B498" t="s">
        <v>502</v>
      </c>
      <c r="C498" s="119" t="s">
        <v>60</v>
      </c>
      <c r="D498" t="s">
        <v>11539</v>
      </c>
      <c r="E498" t="s">
        <v>11530</v>
      </c>
      <c r="F498" t="s">
        <v>11540</v>
      </c>
      <c r="G498" t="s">
        <v>61</v>
      </c>
      <c r="H498" t="s">
        <v>18</v>
      </c>
      <c r="I498" t="s">
        <v>11541</v>
      </c>
      <c r="J498">
        <v>2014</v>
      </c>
      <c r="K498">
        <v>572.20000000000005</v>
      </c>
      <c r="L498">
        <v>27</v>
      </c>
      <c r="M498">
        <v>1</v>
      </c>
      <c r="N498">
        <f t="shared" si="25"/>
        <v>0</v>
      </c>
      <c r="O498">
        <f t="shared" si="26"/>
        <v>0</v>
      </c>
      <c r="P498" t="s">
        <v>12694</v>
      </c>
    </row>
    <row r="499" spans="2:16" x14ac:dyDescent="0.25">
      <c r="B499" t="s">
        <v>503</v>
      </c>
      <c r="C499" s="119" t="s">
        <v>60</v>
      </c>
      <c r="D499" t="s">
        <v>11546</v>
      </c>
      <c r="E499" t="s">
        <v>11530</v>
      </c>
      <c r="F499" t="s">
        <v>11540</v>
      </c>
      <c r="G499" t="s">
        <v>61</v>
      </c>
      <c r="H499" t="s">
        <v>18</v>
      </c>
      <c r="I499" t="s">
        <v>11541</v>
      </c>
      <c r="J499">
        <v>2014</v>
      </c>
      <c r="K499">
        <v>573.35</v>
      </c>
      <c r="L499">
        <v>37</v>
      </c>
      <c r="M499">
        <v>1</v>
      </c>
      <c r="N499">
        <f t="shared" si="25"/>
        <v>0</v>
      </c>
      <c r="O499">
        <f t="shared" si="26"/>
        <v>0</v>
      </c>
      <c r="P499" t="s">
        <v>12694</v>
      </c>
    </row>
    <row r="500" spans="2:16" x14ac:dyDescent="0.25">
      <c r="B500" t="s">
        <v>504</v>
      </c>
      <c r="C500" s="119" t="s">
        <v>60</v>
      </c>
      <c r="D500" t="s">
        <v>11546</v>
      </c>
      <c r="E500" t="s">
        <v>11530</v>
      </c>
      <c r="F500" t="s">
        <v>11540</v>
      </c>
      <c r="G500" t="s">
        <v>61</v>
      </c>
      <c r="H500" t="s">
        <v>18</v>
      </c>
      <c r="I500" t="s">
        <v>11541</v>
      </c>
      <c r="J500">
        <v>2014</v>
      </c>
      <c r="K500">
        <v>573.35</v>
      </c>
      <c r="L500">
        <v>37</v>
      </c>
      <c r="M500">
        <v>1</v>
      </c>
      <c r="N500">
        <f t="shared" si="25"/>
        <v>0</v>
      </c>
      <c r="O500">
        <f t="shared" si="26"/>
        <v>0</v>
      </c>
      <c r="P500" t="s">
        <v>12694</v>
      </c>
    </row>
    <row r="501" spans="2:16" x14ac:dyDescent="0.25">
      <c r="B501" t="s">
        <v>505</v>
      </c>
      <c r="C501" s="119" t="s">
        <v>60</v>
      </c>
      <c r="D501" t="s">
        <v>11537</v>
      </c>
      <c r="E501" t="s">
        <v>11530</v>
      </c>
      <c r="F501" t="s">
        <v>11540</v>
      </c>
      <c r="G501" t="s">
        <v>61</v>
      </c>
      <c r="H501" t="s">
        <v>18</v>
      </c>
      <c r="I501" t="s">
        <v>11541</v>
      </c>
      <c r="J501">
        <v>2014</v>
      </c>
      <c r="K501">
        <v>573.69000000000005</v>
      </c>
      <c r="L501">
        <v>40</v>
      </c>
      <c r="M501">
        <v>1</v>
      </c>
      <c r="N501">
        <f t="shared" si="25"/>
        <v>0</v>
      </c>
      <c r="O501">
        <f t="shared" si="26"/>
        <v>0</v>
      </c>
      <c r="P501" t="s">
        <v>12694</v>
      </c>
    </row>
    <row r="502" spans="2:16" x14ac:dyDescent="0.25">
      <c r="B502" t="s">
        <v>506</v>
      </c>
      <c r="C502" s="119" t="s">
        <v>60</v>
      </c>
      <c r="D502" t="s">
        <v>11537</v>
      </c>
      <c r="E502" t="s">
        <v>11530</v>
      </c>
      <c r="F502" t="s">
        <v>11540</v>
      </c>
      <c r="G502" t="s">
        <v>61</v>
      </c>
      <c r="H502" t="s">
        <v>18</v>
      </c>
      <c r="I502" t="s">
        <v>11541</v>
      </c>
      <c r="J502">
        <v>2014</v>
      </c>
      <c r="K502">
        <v>570.71</v>
      </c>
      <c r="L502">
        <v>14</v>
      </c>
      <c r="M502">
        <v>1</v>
      </c>
      <c r="N502">
        <f t="shared" si="25"/>
        <v>0</v>
      </c>
      <c r="O502">
        <f t="shared" si="26"/>
        <v>0</v>
      </c>
      <c r="P502" t="s">
        <v>12694</v>
      </c>
    </row>
    <row r="503" spans="2:16" x14ac:dyDescent="0.25">
      <c r="B503" t="s">
        <v>507</v>
      </c>
      <c r="C503" s="119" t="s">
        <v>60</v>
      </c>
      <c r="D503" t="s">
        <v>11537</v>
      </c>
      <c r="E503" t="s">
        <v>11530</v>
      </c>
      <c r="F503" t="s">
        <v>11540</v>
      </c>
      <c r="G503" t="s">
        <v>61</v>
      </c>
      <c r="H503" t="s">
        <v>18</v>
      </c>
      <c r="I503" t="s">
        <v>11541</v>
      </c>
      <c r="J503">
        <v>2014</v>
      </c>
      <c r="K503">
        <v>570.71</v>
      </c>
      <c r="L503">
        <v>14</v>
      </c>
      <c r="M503">
        <v>1</v>
      </c>
      <c r="N503">
        <f t="shared" si="25"/>
        <v>0</v>
      </c>
      <c r="O503">
        <f t="shared" si="26"/>
        <v>0</v>
      </c>
      <c r="P503" t="s">
        <v>12694</v>
      </c>
    </row>
    <row r="504" spans="2:16" x14ac:dyDescent="0.25">
      <c r="B504" t="s">
        <v>508</v>
      </c>
      <c r="C504" s="119" t="s">
        <v>60</v>
      </c>
      <c r="D504" t="s">
        <v>11537</v>
      </c>
      <c r="E504" t="s">
        <v>11530</v>
      </c>
      <c r="F504" t="s">
        <v>11540</v>
      </c>
      <c r="G504" t="s">
        <v>61</v>
      </c>
      <c r="H504" t="s">
        <v>18</v>
      </c>
      <c r="I504" t="s">
        <v>11541</v>
      </c>
      <c r="J504">
        <v>2014</v>
      </c>
      <c r="K504">
        <v>574.5</v>
      </c>
      <c r="L504">
        <v>47</v>
      </c>
      <c r="M504">
        <v>1</v>
      </c>
      <c r="N504">
        <f t="shared" si="25"/>
        <v>0</v>
      </c>
      <c r="O504">
        <f t="shared" si="26"/>
        <v>0</v>
      </c>
      <c r="P504" t="s">
        <v>12694</v>
      </c>
    </row>
    <row r="505" spans="2:16" x14ac:dyDescent="0.25">
      <c r="B505" t="s">
        <v>509</v>
      </c>
      <c r="C505" s="119" t="s">
        <v>60</v>
      </c>
      <c r="D505" t="s">
        <v>11537</v>
      </c>
      <c r="E505" t="s">
        <v>11530</v>
      </c>
      <c r="F505" t="s">
        <v>11540</v>
      </c>
      <c r="G505" t="s">
        <v>61</v>
      </c>
      <c r="H505" t="s">
        <v>18</v>
      </c>
      <c r="I505" t="s">
        <v>11541</v>
      </c>
      <c r="J505">
        <v>2014</v>
      </c>
      <c r="K505">
        <v>573.91999999999996</v>
      </c>
      <c r="L505">
        <v>42</v>
      </c>
      <c r="M505">
        <v>1</v>
      </c>
      <c r="N505">
        <f t="shared" si="25"/>
        <v>0</v>
      </c>
      <c r="O505">
        <f t="shared" si="26"/>
        <v>0</v>
      </c>
      <c r="P505" t="s">
        <v>12694</v>
      </c>
    </row>
    <row r="506" spans="2:16" x14ac:dyDescent="0.25">
      <c r="B506" t="s">
        <v>510</v>
      </c>
      <c r="C506" s="119" t="s">
        <v>60</v>
      </c>
      <c r="D506" t="s">
        <v>11539</v>
      </c>
      <c r="E506" t="s">
        <v>11530</v>
      </c>
      <c r="F506" t="s">
        <v>11540</v>
      </c>
      <c r="G506" t="s">
        <v>61</v>
      </c>
      <c r="H506" t="s">
        <v>18</v>
      </c>
      <c r="I506" t="s">
        <v>11541</v>
      </c>
      <c r="J506">
        <v>2014</v>
      </c>
      <c r="K506">
        <v>600.45000000000005</v>
      </c>
      <c r="L506">
        <v>37</v>
      </c>
      <c r="M506">
        <v>1</v>
      </c>
      <c r="N506">
        <f t="shared" si="25"/>
        <v>0</v>
      </c>
      <c r="O506">
        <f t="shared" si="26"/>
        <v>0</v>
      </c>
      <c r="P506" t="s">
        <v>12694</v>
      </c>
    </row>
    <row r="507" spans="2:16" x14ac:dyDescent="0.25">
      <c r="B507" t="s">
        <v>511</v>
      </c>
      <c r="C507" s="119" t="s">
        <v>60</v>
      </c>
      <c r="D507" t="s">
        <v>11542</v>
      </c>
      <c r="E507" t="s">
        <v>11530</v>
      </c>
      <c r="F507" t="s">
        <v>11540</v>
      </c>
      <c r="G507" t="s">
        <v>61</v>
      </c>
      <c r="H507" t="s">
        <v>18</v>
      </c>
      <c r="I507" t="s">
        <v>11541</v>
      </c>
      <c r="J507">
        <v>2014</v>
      </c>
      <c r="K507">
        <v>572.20000000000005</v>
      </c>
      <c r="L507">
        <v>27</v>
      </c>
      <c r="M507">
        <v>1</v>
      </c>
      <c r="N507">
        <f t="shared" si="25"/>
        <v>0</v>
      </c>
      <c r="O507">
        <f t="shared" si="26"/>
        <v>0</v>
      </c>
      <c r="P507" t="s">
        <v>12694</v>
      </c>
    </row>
    <row r="508" spans="2:16" x14ac:dyDescent="0.25">
      <c r="B508" t="s">
        <v>512</v>
      </c>
      <c r="C508" s="119" t="s">
        <v>60</v>
      </c>
      <c r="D508" t="s">
        <v>11537</v>
      </c>
      <c r="E508" t="s">
        <v>11530</v>
      </c>
      <c r="F508" t="s">
        <v>11540</v>
      </c>
      <c r="G508" t="s">
        <v>61</v>
      </c>
      <c r="H508" t="s">
        <v>18</v>
      </c>
      <c r="I508" t="s">
        <v>11541</v>
      </c>
      <c r="J508">
        <v>2014</v>
      </c>
      <c r="K508">
        <v>573.01</v>
      </c>
      <c r="L508">
        <v>34</v>
      </c>
      <c r="M508">
        <v>1</v>
      </c>
      <c r="N508">
        <f t="shared" si="25"/>
        <v>0</v>
      </c>
      <c r="O508">
        <f t="shared" si="26"/>
        <v>0</v>
      </c>
      <c r="P508" t="s">
        <v>12694</v>
      </c>
    </row>
    <row r="509" spans="2:16" x14ac:dyDescent="0.25">
      <c r="B509" t="s">
        <v>513</v>
      </c>
      <c r="C509" s="119" t="s">
        <v>60</v>
      </c>
      <c r="D509" t="s">
        <v>11537</v>
      </c>
      <c r="E509" t="s">
        <v>11530</v>
      </c>
      <c r="F509" t="s">
        <v>11540</v>
      </c>
      <c r="G509" t="s">
        <v>61</v>
      </c>
      <c r="H509" t="s">
        <v>18</v>
      </c>
      <c r="I509" t="s">
        <v>11541</v>
      </c>
      <c r="J509">
        <v>2014</v>
      </c>
      <c r="K509">
        <v>573.01</v>
      </c>
      <c r="L509">
        <v>34</v>
      </c>
      <c r="M509">
        <v>1</v>
      </c>
      <c r="N509">
        <f t="shared" si="25"/>
        <v>0</v>
      </c>
      <c r="O509">
        <f t="shared" si="26"/>
        <v>0</v>
      </c>
      <c r="P509" t="s">
        <v>12694</v>
      </c>
    </row>
    <row r="510" spans="2:16" x14ac:dyDescent="0.25">
      <c r="B510" t="s">
        <v>514</v>
      </c>
      <c r="C510" s="119" t="s">
        <v>60</v>
      </c>
      <c r="D510" t="s">
        <v>11550</v>
      </c>
      <c r="E510" t="s">
        <v>11530</v>
      </c>
      <c r="F510" t="s">
        <v>11540</v>
      </c>
      <c r="G510" t="s">
        <v>61</v>
      </c>
      <c r="H510" t="s">
        <v>18</v>
      </c>
      <c r="I510" t="s">
        <v>11541</v>
      </c>
      <c r="J510">
        <v>2014</v>
      </c>
      <c r="K510">
        <v>571.75</v>
      </c>
      <c r="L510">
        <v>23</v>
      </c>
      <c r="M510">
        <v>1</v>
      </c>
      <c r="N510">
        <f t="shared" si="25"/>
        <v>0</v>
      </c>
      <c r="O510">
        <f t="shared" si="26"/>
        <v>0</v>
      </c>
      <c r="P510" t="s">
        <v>12694</v>
      </c>
    </row>
    <row r="511" spans="2:16" x14ac:dyDescent="0.25">
      <c r="B511" t="s">
        <v>515</v>
      </c>
      <c r="C511" s="119" t="s">
        <v>60</v>
      </c>
      <c r="D511" t="s">
        <v>11539</v>
      </c>
      <c r="E511" t="s">
        <v>11530</v>
      </c>
      <c r="F511" t="s">
        <v>11540</v>
      </c>
      <c r="G511" t="s">
        <v>61</v>
      </c>
      <c r="H511" t="s">
        <v>18</v>
      </c>
      <c r="I511" t="s">
        <v>11541</v>
      </c>
      <c r="J511">
        <v>2014</v>
      </c>
      <c r="K511">
        <v>572.77</v>
      </c>
      <c r="L511">
        <v>32</v>
      </c>
      <c r="M511">
        <v>1</v>
      </c>
      <c r="N511">
        <f t="shared" si="25"/>
        <v>0</v>
      </c>
      <c r="O511">
        <f t="shared" si="26"/>
        <v>0</v>
      </c>
      <c r="P511" t="s">
        <v>12694</v>
      </c>
    </row>
    <row r="512" spans="2:16" x14ac:dyDescent="0.25">
      <c r="B512" t="s">
        <v>516</v>
      </c>
      <c r="C512" s="119" t="s">
        <v>60</v>
      </c>
      <c r="D512" t="s">
        <v>11539</v>
      </c>
      <c r="E512" t="s">
        <v>11530</v>
      </c>
      <c r="F512" t="s">
        <v>11540</v>
      </c>
      <c r="G512" t="s">
        <v>61</v>
      </c>
      <c r="H512" t="s">
        <v>18</v>
      </c>
      <c r="I512" t="s">
        <v>11541</v>
      </c>
      <c r="J512">
        <v>2014</v>
      </c>
      <c r="K512">
        <v>599.64</v>
      </c>
      <c r="L512">
        <v>30</v>
      </c>
      <c r="M512">
        <v>1</v>
      </c>
      <c r="N512">
        <f t="shared" si="25"/>
        <v>0</v>
      </c>
      <c r="O512">
        <f t="shared" si="26"/>
        <v>0</v>
      </c>
      <c r="P512" t="s">
        <v>12694</v>
      </c>
    </row>
    <row r="513" spans="2:16" x14ac:dyDescent="0.25">
      <c r="B513" t="s">
        <v>517</v>
      </c>
      <c r="C513" s="119" t="s">
        <v>60</v>
      </c>
      <c r="D513" t="s">
        <v>11537</v>
      </c>
      <c r="E513" t="s">
        <v>11530</v>
      </c>
      <c r="F513" t="s">
        <v>11540</v>
      </c>
      <c r="G513" t="s">
        <v>61</v>
      </c>
      <c r="H513" t="s">
        <v>18</v>
      </c>
      <c r="I513" t="s">
        <v>11541</v>
      </c>
      <c r="J513">
        <v>2014</v>
      </c>
      <c r="K513">
        <v>572.78</v>
      </c>
      <c r="L513">
        <v>32</v>
      </c>
      <c r="M513">
        <v>1</v>
      </c>
      <c r="N513">
        <f t="shared" si="25"/>
        <v>0</v>
      </c>
      <c r="O513">
        <f t="shared" si="26"/>
        <v>0</v>
      </c>
      <c r="P513" t="s">
        <v>12694</v>
      </c>
    </row>
    <row r="514" spans="2:16" x14ac:dyDescent="0.25">
      <c r="B514" t="s">
        <v>518</v>
      </c>
      <c r="C514" s="119" t="s">
        <v>60</v>
      </c>
      <c r="D514" t="s">
        <v>11537</v>
      </c>
      <c r="E514" t="s">
        <v>11530</v>
      </c>
      <c r="F514" t="s">
        <v>11540</v>
      </c>
      <c r="G514" t="s">
        <v>61</v>
      </c>
      <c r="H514" t="s">
        <v>18</v>
      </c>
      <c r="I514" t="s">
        <v>11541</v>
      </c>
      <c r="J514">
        <v>2014</v>
      </c>
      <c r="K514">
        <v>574.5</v>
      </c>
      <c r="L514">
        <v>47</v>
      </c>
      <c r="M514">
        <v>1</v>
      </c>
      <c r="N514">
        <f t="shared" si="25"/>
        <v>0</v>
      </c>
      <c r="O514">
        <f t="shared" si="26"/>
        <v>0</v>
      </c>
      <c r="P514" t="s">
        <v>12694</v>
      </c>
    </row>
    <row r="515" spans="2:16" x14ac:dyDescent="0.25">
      <c r="B515" t="s">
        <v>519</v>
      </c>
      <c r="C515" s="119" t="s">
        <v>60</v>
      </c>
      <c r="D515" t="s">
        <v>11537</v>
      </c>
      <c r="E515" t="s">
        <v>11530</v>
      </c>
      <c r="F515" t="s">
        <v>11540</v>
      </c>
      <c r="G515" t="s">
        <v>61</v>
      </c>
      <c r="H515" t="s">
        <v>18</v>
      </c>
      <c r="I515" t="s">
        <v>11541</v>
      </c>
      <c r="J515">
        <v>2014</v>
      </c>
      <c r="K515">
        <v>572.20000000000005</v>
      </c>
      <c r="L515">
        <v>27</v>
      </c>
      <c r="M515">
        <v>1</v>
      </c>
      <c r="N515">
        <f t="shared" si="25"/>
        <v>0</v>
      </c>
      <c r="O515">
        <f t="shared" si="26"/>
        <v>0</v>
      </c>
      <c r="P515" t="s">
        <v>12694</v>
      </c>
    </row>
    <row r="516" spans="2:16" x14ac:dyDescent="0.25">
      <c r="B516" t="s">
        <v>520</v>
      </c>
      <c r="C516" s="119" t="s">
        <v>60</v>
      </c>
      <c r="D516" t="s">
        <v>11537</v>
      </c>
      <c r="E516" t="s">
        <v>11530</v>
      </c>
      <c r="F516" t="s">
        <v>11540</v>
      </c>
      <c r="G516" t="s">
        <v>61</v>
      </c>
      <c r="H516" t="s">
        <v>18</v>
      </c>
      <c r="I516" t="s">
        <v>11541</v>
      </c>
      <c r="J516">
        <v>2014</v>
      </c>
      <c r="K516">
        <v>572.77</v>
      </c>
      <c r="L516">
        <v>32</v>
      </c>
      <c r="M516">
        <v>1</v>
      </c>
      <c r="N516">
        <f t="shared" si="25"/>
        <v>0</v>
      </c>
      <c r="O516">
        <f t="shared" si="26"/>
        <v>0</v>
      </c>
      <c r="P516" t="s">
        <v>12694</v>
      </c>
    </row>
    <row r="517" spans="2:16" x14ac:dyDescent="0.25">
      <c r="B517" t="s">
        <v>521</v>
      </c>
      <c r="C517" s="119" t="s">
        <v>60</v>
      </c>
      <c r="D517" t="s">
        <v>11537</v>
      </c>
      <c r="E517" t="s">
        <v>11530</v>
      </c>
      <c r="F517" t="s">
        <v>11540</v>
      </c>
      <c r="G517" t="s">
        <v>61</v>
      </c>
      <c r="H517" t="s">
        <v>18</v>
      </c>
      <c r="I517" t="s">
        <v>11541</v>
      </c>
      <c r="J517">
        <v>2014</v>
      </c>
      <c r="K517">
        <v>599.34</v>
      </c>
      <c r="L517">
        <v>26</v>
      </c>
      <c r="M517">
        <v>1</v>
      </c>
      <c r="N517">
        <f t="shared" si="25"/>
        <v>0</v>
      </c>
      <c r="O517">
        <f t="shared" si="26"/>
        <v>0</v>
      </c>
      <c r="P517" t="s">
        <v>12694</v>
      </c>
    </row>
    <row r="518" spans="2:16" x14ac:dyDescent="0.25">
      <c r="B518" t="s">
        <v>522</v>
      </c>
      <c r="C518" s="119" t="s">
        <v>60</v>
      </c>
      <c r="D518" t="s">
        <v>11537</v>
      </c>
      <c r="E518" t="s">
        <v>11530</v>
      </c>
      <c r="F518" t="s">
        <v>11540</v>
      </c>
      <c r="G518" t="s">
        <v>61</v>
      </c>
      <c r="H518" t="s">
        <v>18</v>
      </c>
      <c r="I518" t="s">
        <v>11541</v>
      </c>
      <c r="J518">
        <v>2014</v>
      </c>
      <c r="K518">
        <v>599.17999999999995</v>
      </c>
      <c r="L518">
        <v>26</v>
      </c>
      <c r="M518">
        <v>1</v>
      </c>
      <c r="N518">
        <f t="shared" si="25"/>
        <v>0</v>
      </c>
      <c r="O518">
        <f t="shared" si="26"/>
        <v>0</v>
      </c>
      <c r="P518" t="s">
        <v>12694</v>
      </c>
    </row>
    <row r="519" spans="2:16" x14ac:dyDescent="0.25">
      <c r="B519" t="s">
        <v>523</v>
      </c>
      <c r="C519" s="119" t="s">
        <v>60</v>
      </c>
      <c r="D519" t="s">
        <v>11537</v>
      </c>
      <c r="E519" t="s">
        <v>11530</v>
      </c>
      <c r="F519" t="s">
        <v>11540</v>
      </c>
      <c r="G519" t="s">
        <v>61</v>
      </c>
      <c r="H519" t="s">
        <v>18</v>
      </c>
      <c r="I519" t="s">
        <v>11541</v>
      </c>
      <c r="J519">
        <v>2014</v>
      </c>
      <c r="K519">
        <v>599.17999999999995</v>
      </c>
      <c r="L519">
        <v>26</v>
      </c>
      <c r="M519">
        <v>1</v>
      </c>
      <c r="N519">
        <f t="shared" si="25"/>
        <v>0</v>
      </c>
      <c r="O519">
        <f t="shared" si="26"/>
        <v>0</v>
      </c>
      <c r="P519" t="s">
        <v>12694</v>
      </c>
    </row>
    <row r="520" spans="2:16" x14ac:dyDescent="0.25">
      <c r="B520" t="s">
        <v>524</v>
      </c>
      <c r="C520" s="119" t="s">
        <v>60</v>
      </c>
      <c r="D520" t="s">
        <v>11537</v>
      </c>
      <c r="E520" t="s">
        <v>11530</v>
      </c>
      <c r="F520" t="s">
        <v>11540</v>
      </c>
      <c r="G520" t="s">
        <v>61</v>
      </c>
      <c r="H520" t="s">
        <v>18</v>
      </c>
      <c r="I520" t="s">
        <v>11541</v>
      </c>
      <c r="J520">
        <v>2014</v>
      </c>
      <c r="K520">
        <v>572.20000000000005</v>
      </c>
      <c r="L520">
        <v>27</v>
      </c>
      <c r="M520">
        <v>1</v>
      </c>
      <c r="N520">
        <f t="shared" si="25"/>
        <v>0</v>
      </c>
      <c r="O520">
        <f t="shared" si="26"/>
        <v>0</v>
      </c>
      <c r="P520" t="s">
        <v>12694</v>
      </c>
    </row>
    <row r="521" spans="2:16" x14ac:dyDescent="0.25">
      <c r="B521" t="s">
        <v>525</v>
      </c>
      <c r="C521" s="119" t="s">
        <v>60</v>
      </c>
      <c r="D521" t="s">
        <v>11537</v>
      </c>
      <c r="E521" t="s">
        <v>11530</v>
      </c>
      <c r="F521" t="s">
        <v>11540</v>
      </c>
      <c r="G521" t="s">
        <v>61</v>
      </c>
      <c r="H521" t="s">
        <v>18</v>
      </c>
      <c r="I521" t="s">
        <v>11541</v>
      </c>
      <c r="J521">
        <v>2014</v>
      </c>
      <c r="K521">
        <v>573.91999999999996</v>
      </c>
      <c r="L521">
        <v>42</v>
      </c>
      <c r="M521">
        <v>1</v>
      </c>
      <c r="N521">
        <f t="shared" si="25"/>
        <v>0</v>
      </c>
      <c r="O521">
        <f t="shared" si="26"/>
        <v>0</v>
      </c>
      <c r="P521" t="s">
        <v>12693</v>
      </c>
    </row>
    <row r="522" spans="2:16" x14ac:dyDescent="0.25">
      <c r="B522" t="s">
        <v>526</v>
      </c>
      <c r="C522" s="119" t="s">
        <v>60</v>
      </c>
      <c r="D522" t="s">
        <v>11546</v>
      </c>
      <c r="E522" t="s">
        <v>11530</v>
      </c>
      <c r="F522" t="s">
        <v>11540</v>
      </c>
      <c r="G522" t="s">
        <v>61</v>
      </c>
      <c r="H522" t="s">
        <v>18</v>
      </c>
      <c r="I522" t="s">
        <v>11541</v>
      </c>
      <c r="J522">
        <v>2014</v>
      </c>
      <c r="K522">
        <v>573.89</v>
      </c>
      <c r="L522">
        <v>42</v>
      </c>
      <c r="M522">
        <v>1</v>
      </c>
      <c r="N522">
        <f t="shared" si="25"/>
        <v>0</v>
      </c>
      <c r="O522">
        <f t="shared" si="26"/>
        <v>0</v>
      </c>
      <c r="P522" t="s">
        <v>12694</v>
      </c>
    </row>
    <row r="523" spans="2:16" x14ac:dyDescent="0.25">
      <c r="B523" t="s">
        <v>527</v>
      </c>
      <c r="C523" s="119" t="s">
        <v>60</v>
      </c>
      <c r="D523" t="s">
        <v>11546</v>
      </c>
      <c r="E523" t="s">
        <v>11530</v>
      </c>
      <c r="F523" t="s">
        <v>11540</v>
      </c>
      <c r="G523" t="s">
        <v>61</v>
      </c>
      <c r="H523" t="s">
        <v>18</v>
      </c>
      <c r="I523" t="s">
        <v>11541</v>
      </c>
      <c r="J523">
        <v>2014</v>
      </c>
      <c r="K523">
        <v>572.4</v>
      </c>
      <c r="L523">
        <v>29</v>
      </c>
      <c r="M523">
        <v>1</v>
      </c>
      <c r="N523">
        <f t="shared" ref="N523:N586" si="27">IF(K523&lt;100,1,0)</f>
        <v>0</v>
      </c>
      <c r="O523">
        <f t="shared" si="26"/>
        <v>0</v>
      </c>
      <c r="P523" t="s">
        <v>12694</v>
      </c>
    </row>
    <row r="524" spans="2:16" x14ac:dyDescent="0.25">
      <c r="B524" t="s">
        <v>528</v>
      </c>
      <c r="C524" s="119" t="s">
        <v>60</v>
      </c>
      <c r="D524" t="s">
        <v>11546</v>
      </c>
      <c r="E524" t="s">
        <v>11530</v>
      </c>
      <c r="F524" t="s">
        <v>11540</v>
      </c>
      <c r="G524" t="s">
        <v>61</v>
      </c>
      <c r="H524" t="s">
        <v>18</v>
      </c>
      <c r="I524" t="s">
        <v>11541</v>
      </c>
      <c r="J524">
        <v>2014</v>
      </c>
      <c r="K524">
        <v>572.74</v>
      </c>
      <c r="L524">
        <v>32</v>
      </c>
      <c r="M524">
        <v>1</v>
      </c>
      <c r="N524">
        <f t="shared" si="27"/>
        <v>0</v>
      </c>
      <c r="O524">
        <f t="shared" si="26"/>
        <v>0</v>
      </c>
      <c r="P524" t="s">
        <v>12694</v>
      </c>
    </row>
    <row r="525" spans="2:16" x14ac:dyDescent="0.25">
      <c r="B525" t="s">
        <v>529</v>
      </c>
      <c r="C525" s="119" t="s">
        <v>60</v>
      </c>
      <c r="D525" t="s">
        <v>11546</v>
      </c>
      <c r="E525" t="s">
        <v>11530</v>
      </c>
      <c r="F525" t="s">
        <v>11540</v>
      </c>
      <c r="G525" t="s">
        <v>61</v>
      </c>
      <c r="H525" t="s">
        <v>18</v>
      </c>
      <c r="I525" t="s">
        <v>11541</v>
      </c>
      <c r="J525">
        <v>2014</v>
      </c>
      <c r="K525">
        <v>572.75</v>
      </c>
      <c r="L525">
        <v>32</v>
      </c>
      <c r="M525">
        <v>1</v>
      </c>
      <c r="N525">
        <f t="shared" si="27"/>
        <v>0</v>
      </c>
      <c r="O525">
        <f t="shared" si="26"/>
        <v>0</v>
      </c>
      <c r="P525" t="s">
        <v>12694</v>
      </c>
    </row>
    <row r="526" spans="2:16" x14ac:dyDescent="0.25">
      <c r="B526" t="s">
        <v>530</v>
      </c>
      <c r="C526" s="119" t="s">
        <v>60</v>
      </c>
      <c r="D526" t="s">
        <v>11563</v>
      </c>
      <c r="E526" t="s">
        <v>11530</v>
      </c>
      <c r="F526" t="s">
        <v>11540</v>
      </c>
      <c r="G526" t="s">
        <v>61</v>
      </c>
      <c r="H526" t="s">
        <v>18</v>
      </c>
      <c r="I526" t="s">
        <v>11541</v>
      </c>
      <c r="J526">
        <v>2014</v>
      </c>
      <c r="K526">
        <v>572.75</v>
      </c>
      <c r="L526">
        <v>32</v>
      </c>
      <c r="M526">
        <v>1</v>
      </c>
      <c r="N526">
        <f t="shared" si="27"/>
        <v>0</v>
      </c>
      <c r="O526">
        <f t="shared" si="26"/>
        <v>0</v>
      </c>
      <c r="P526" t="s">
        <v>12694</v>
      </c>
    </row>
    <row r="527" spans="2:16" x14ac:dyDescent="0.25">
      <c r="B527" t="s">
        <v>531</v>
      </c>
      <c r="C527" s="119" t="s">
        <v>60</v>
      </c>
      <c r="D527" t="s">
        <v>11537</v>
      </c>
      <c r="E527" t="s">
        <v>11530</v>
      </c>
      <c r="F527" t="s">
        <v>11540</v>
      </c>
      <c r="G527" t="s">
        <v>61</v>
      </c>
      <c r="H527" t="s">
        <v>18</v>
      </c>
      <c r="I527" t="s">
        <v>11541</v>
      </c>
      <c r="J527">
        <v>2014</v>
      </c>
      <c r="K527">
        <v>572.20000000000005</v>
      </c>
      <c r="L527">
        <v>27</v>
      </c>
      <c r="M527">
        <v>1</v>
      </c>
      <c r="N527">
        <f t="shared" si="27"/>
        <v>0</v>
      </c>
      <c r="O527">
        <f t="shared" si="26"/>
        <v>0</v>
      </c>
      <c r="P527" t="s">
        <v>12694</v>
      </c>
    </row>
    <row r="528" spans="2:16" x14ac:dyDescent="0.25">
      <c r="B528" t="s">
        <v>532</v>
      </c>
      <c r="C528" s="119" t="s">
        <v>60</v>
      </c>
      <c r="D528" t="s">
        <v>11537</v>
      </c>
      <c r="E528" t="s">
        <v>11530</v>
      </c>
      <c r="F528" t="s">
        <v>11540</v>
      </c>
      <c r="G528" t="s">
        <v>61</v>
      </c>
      <c r="H528" t="s">
        <v>18</v>
      </c>
      <c r="I528" t="s">
        <v>11541</v>
      </c>
      <c r="J528">
        <v>2014</v>
      </c>
      <c r="K528">
        <v>572.75</v>
      </c>
      <c r="L528">
        <v>32</v>
      </c>
      <c r="M528">
        <v>1</v>
      </c>
      <c r="N528">
        <f t="shared" si="27"/>
        <v>0</v>
      </c>
      <c r="O528">
        <f t="shared" si="26"/>
        <v>0</v>
      </c>
      <c r="P528" t="s">
        <v>12694</v>
      </c>
    </row>
    <row r="529" spans="2:16" x14ac:dyDescent="0.25">
      <c r="B529" t="s">
        <v>533</v>
      </c>
      <c r="C529" s="119" t="s">
        <v>60</v>
      </c>
      <c r="D529" t="s">
        <v>11542</v>
      </c>
      <c r="E529" t="s">
        <v>11530</v>
      </c>
      <c r="F529" t="s">
        <v>11540</v>
      </c>
      <c r="G529" t="s">
        <v>61</v>
      </c>
      <c r="H529" t="s">
        <v>18</v>
      </c>
      <c r="I529" t="s">
        <v>11541</v>
      </c>
      <c r="J529">
        <v>2014</v>
      </c>
      <c r="K529">
        <v>572.74</v>
      </c>
      <c r="L529">
        <v>32</v>
      </c>
      <c r="M529">
        <v>1</v>
      </c>
      <c r="N529">
        <f t="shared" si="27"/>
        <v>0</v>
      </c>
      <c r="O529">
        <f t="shared" si="26"/>
        <v>0</v>
      </c>
      <c r="P529" t="s">
        <v>12694</v>
      </c>
    </row>
    <row r="530" spans="2:16" x14ac:dyDescent="0.25">
      <c r="B530" t="s">
        <v>534</v>
      </c>
      <c r="C530" s="119" t="s">
        <v>60</v>
      </c>
      <c r="D530" t="s">
        <v>11539</v>
      </c>
      <c r="E530" t="s">
        <v>11530</v>
      </c>
      <c r="F530" t="s">
        <v>11540</v>
      </c>
      <c r="G530" t="s">
        <v>61</v>
      </c>
      <c r="H530" t="s">
        <v>18</v>
      </c>
      <c r="I530" t="s">
        <v>11541</v>
      </c>
      <c r="J530">
        <v>2014</v>
      </c>
      <c r="K530">
        <v>2623.86</v>
      </c>
      <c r="L530">
        <v>27</v>
      </c>
      <c r="M530">
        <v>1</v>
      </c>
      <c r="N530">
        <f t="shared" si="27"/>
        <v>0</v>
      </c>
      <c r="O530">
        <f t="shared" si="26"/>
        <v>0</v>
      </c>
      <c r="P530" t="s">
        <v>12694</v>
      </c>
    </row>
    <row r="531" spans="2:16" x14ac:dyDescent="0.25">
      <c r="B531" t="s">
        <v>535</v>
      </c>
      <c r="C531" s="119" t="s">
        <v>60</v>
      </c>
      <c r="D531" t="s">
        <v>11537</v>
      </c>
      <c r="E531" t="s">
        <v>11530</v>
      </c>
      <c r="F531" t="s">
        <v>11540</v>
      </c>
      <c r="G531" t="s">
        <v>61</v>
      </c>
      <c r="H531" t="s">
        <v>18</v>
      </c>
      <c r="I531" t="s">
        <v>11541</v>
      </c>
      <c r="J531">
        <v>2014</v>
      </c>
      <c r="K531">
        <v>561.29999999999995</v>
      </c>
      <c r="L531">
        <v>80</v>
      </c>
      <c r="M531">
        <v>1</v>
      </c>
      <c r="N531">
        <f t="shared" si="27"/>
        <v>0</v>
      </c>
      <c r="O531">
        <f t="shared" si="26"/>
        <v>0</v>
      </c>
      <c r="P531" t="s">
        <v>12693</v>
      </c>
    </row>
    <row r="532" spans="2:16" x14ac:dyDescent="0.25">
      <c r="B532" t="s">
        <v>536</v>
      </c>
      <c r="C532" s="119" t="s">
        <v>60</v>
      </c>
      <c r="D532" t="s">
        <v>11537</v>
      </c>
      <c r="E532" t="s">
        <v>11530</v>
      </c>
      <c r="F532" t="s">
        <v>11540</v>
      </c>
      <c r="G532" t="s">
        <v>61</v>
      </c>
      <c r="H532" t="s">
        <v>18</v>
      </c>
      <c r="I532" t="s">
        <v>11541</v>
      </c>
      <c r="J532">
        <v>2014</v>
      </c>
      <c r="K532">
        <v>599.14</v>
      </c>
      <c r="L532">
        <v>26</v>
      </c>
      <c r="M532">
        <v>1</v>
      </c>
      <c r="N532">
        <f t="shared" si="27"/>
        <v>0</v>
      </c>
      <c r="O532">
        <f t="shared" si="26"/>
        <v>0</v>
      </c>
      <c r="P532" t="s">
        <v>12694</v>
      </c>
    </row>
    <row r="533" spans="2:16" x14ac:dyDescent="0.25">
      <c r="B533" t="s">
        <v>537</v>
      </c>
      <c r="C533" s="119" t="s">
        <v>60</v>
      </c>
      <c r="D533" t="s">
        <v>11537</v>
      </c>
      <c r="E533" t="s">
        <v>11530</v>
      </c>
      <c r="F533" t="s">
        <v>11540</v>
      </c>
      <c r="G533" t="s">
        <v>61</v>
      </c>
      <c r="H533" t="s">
        <v>18</v>
      </c>
      <c r="I533" t="s">
        <v>11541</v>
      </c>
      <c r="J533">
        <v>2014</v>
      </c>
      <c r="K533">
        <v>599.14</v>
      </c>
      <c r="L533">
        <v>26</v>
      </c>
      <c r="M533">
        <v>1</v>
      </c>
      <c r="N533">
        <f t="shared" si="27"/>
        <v>0</v>
      </c>
      <c r="O533">
        <f t="shared" si="26"/>
        <v>0</v>
      </c>
      <c r="P533" t="s">
        <v>12694</v>
      </c>
    </row>
    <row r="534" spans="2:16" x14ac:dyDescent="0.25">
      <c r="B534" t="s">
        <v>538</v>
      </c>
      <c r="C534" s="119" t="s">
        <v>60</v>
      </c>
      <c r="D534" t="s">
        <v>11537</v>
      </c>
      <c r="E534" t="s">
        <v>11530</v>
      </c>
      <c r="F534" t="s">
        <v>11540</v>
      </c>
      <c r="G534" t="s">
        <v>61</v>
      </c>
      <c r="H534" t="s">
        <v>18</v>
      </c>
      <c r="I534" t="s">
        <v>11541</v>
      </c>
      <c r="J534">
        <v>2014</v>
      </c>
      <c r="K534">
        <v>599.14</v>
      </c>
      <c r="L534">
        <v>26</v>
      </c>
      <c r="M534">
        <v>1</v>
      </c>
      <c r="N534">
        <f t="shared" si="27"/>
        <v>0</v>
      </c>
      <c r="O534">
        <f t="shared" si="26"/>
        <v>0</v>
      </c>
      <c r="P534" t="s">
        <v>12694</v>
      </c>
    </row>
    <row r="535" spans="2:16" x14ac:dyDescent="0.25">
      <c r="B535" t="s">
        <v>539</v>
      </c>
      <c r="C535" s="119" t="s">
        <v>60</v>
      </c>
      <c r="D535" t="s">
        <v>11539</v>
      </c>
      <c r="E535" t="s">
        <v>11530</v>
      </c>
      <c r="F535" t="s">
        <v>11540</v>
      </c>
      <c r="G535" t="s">
        <v>61</v>
      </c>
      <c r="H535" t="s">
        <v>18</v>
      </c>
      <c r="I535" t="s">
        <v>11541</v>
      </c>
      <c r="J535">
        <v>2014</v>
      </c>
      <c r="K535">
        <v>571.6</v>
      </c>
      <c r="L535">
        <v>22</v>
      </c>
      <c r="M535">
        <v>1</v>
      </c>
      <c r="N535">
        <f t="shared" si="27"/>
        <v>0</v>
      </c>
      <c r="O535">
        <f t="shared" si="26"/>
        <v>0</v>
      </c>
      <c r="P535" t="s">
        <v>12694</v>
      </c>
    </row>
    <row r="536" spans="2:16" x14ac:dyDescent="0.25">
      <c r="B536" t="s">
        <v>540</v>
      </c>
      <c r="C536" s="119" t="s">
        <v>60</v>
      </c>
      <c r="D536" t="s">
        <v>11537</v>
      </c>
      <c r="E536" t="s">
        <v>11530</v>
      </c>
      <c r="F536" t="s">
        <v>11540</v>
      </c>
      <c r="G536" t="s">
        <v>61</v>
      </c>
      <c r="H536" t="s">
        <v>18</v>
      </c>
      <c r="I536" t="s">
        <v>11541</v>
      </c>
      <c r="J536">
        <v>2014</v>
      </c>
      <c r="K536">
        <v>577.19000000000005</v>
      </c>
      <c r="L536">
        <v>69</v>
      </c>
      <c r="M536">
        <v>1</v>
      </c>
      <c r="N536">
        <f t="shared" si="27"/>
        <v>0</v>
      </c>
      <c r="O536">
        <f t="shared" si="26"/>
        <v>0</v>
      </c>
      <c r="P536" t="s">
        <v>12694</v>
      </c>
    </row>
    <row r="537" spans="2:16" x14ac:dyDescent="0.25">
      <c r="B537" t="s">
        <v>541</v>
      </c>
      <c r="C537" s="119" t="s">
        <v>60</v>
      </c>
      <c r="D537" t="s">
        <v>11537</v>
      </c>
      <c r="E537" t="s">
        <v>11530</v>
      </c>
      <c r="F537" t="s">
        <v>11540</v>
      </c>
      <c r="G537" t="s">
        <v>61</v>
      </c>
      <c r="H537" t="s">
        <v>18</v>
      </c>
      <c r="I537" t="s">
        <v>11541</v>
      </c>
      <c r="J537">
        <v>2014</v>
      </c>
      <c r="K537">
        <v>577.75</v>
      </c>
      <c r="L537">
        <v>74</v>
      </c>
      <c r="M537">
        <v>1</v>
      </c>
      <c r="N537">
        <f t="shared" si="27"/>
        <v>0</v>
      </c>
      <c r="O537">
        <f t="shared" si="26"/>
        <v>0</v>
      </c>
      <c r="P537" t="s">
        <v>12694</v>
      </c>
    </row>
    <row r="538" spans="2:16" x14ac:dyDescent="0.25">
      <c r="B538" t="s">
        <v>542</v>
      </c>
      <c r="C538" s="119" t="s">
        <v>60</v>
      </c>
      <c r="D538" t="s">
        <v>11537</v>
      </c>
      <c r="E538" t="s">
        <v>11530</v>
      </c>
      <c r="F538" t="s">
        <v>11540</v>
      </c>
      <c r="G538" t="s">
        <v>61</v>
      </c>
      <c r="H538" t="s">
        <v>18</v>
      </c>
      <c r="I538" t="s">
        <v>11541</v>
      </c>
      <c r="J538">
        <v>2014</v>
      </c>
      <c r="K538">
        <v>599.12</v>
      </c>
      <c r="L538">
        <v>24</v>
      </c>
      <c r="M538">
        <v>1</v>
      </c>
      <c r="N538">
        <f t="shared" si="27"/>
        <v>0</v>
      </c>
      <c r="O538">
        <f t="shared" si="26"/>
        <v>0</v>
      </c>
      <c r="P538" t="s">
        <v>12693</v>
      </c>
    </row>
    <row r="539" spans="2:16" x14ac:dyDescent="0.25">
      <c r="B539" t="s">
        <v>543</v>
      </c>
      <c r="C539" s="119" t="s">
        <v>60</v>
      </c>
      <c r="D539" t="s">
        <v>11537</v>
      </c>
      <c r="E539" t="s">
        <v>11530</v>
      </c>
      <c r="F539" t="s">
        <v>11540</v>
      </c>
      <c r="G539" t="s">
        <v>61</v>
      </c>
      <c r="H539" t="s">
        <v>18</v>
      </c>
      <c r="I539" t="s">
        <v>11541</v>
      </c>
      <c r="J539">
        <v>2014</v>
      </c>
      <c r="K539">
        <v>572.36</v>
      </c>
      <c r="L539">
        <v>27</v>
      </c>
      <c r="M539">
        <v>1</v>
      </c>
      <c r="N539">
        <f t="shared" si="27"/>
        <v>0</v>
      </c>
      <c r="O539">
        <f t="shared" si="26"/>
        <v>0</v>
      </c>
      <c r="P539" t="s">
        <v>12694</v>
      </c>
    </row>
    <row r="540" spans="2:16" x14ac:dyDescent="0.25">
      <c r="B540" t="s">
        <v>544</v>
      </c>
      <c r="C540" s="119" t="s">
        <v>60</v>
      </c>
      <c r="D540" t="s">
        <v>11537</v>
      </c>
      <c r="E540" t="s">
        <v>11530</v>
      </c>
      <c r="F540" t="s">
        <v>11540</v>
      </c>
      <c r="G540" t="s">
        <v>61</v>
      </c>
      <c r="H540" t="s">
        <v>18</v>
      </c>
      <c r="I540" t="s">
        <v>11541</v>
      </c>
      <c r="J540">
        <v>2014</v>
      </c>
      <c r="K540">
        <v>602.47</v>
      </c>
      <c r="L540">
        <v>50</v>
      </c>
      <c r="M540">
        <v>1</v>
      </c>
      <c r="N540">
        <f t="shared" si="27"/>
        <v>0</v>
      </c>
      <c r="O540">
        <f t="shared" si="26"/>
        <v>0</v>
      </c>
      <c r="P540" t="s">
        <v>12693</v>
      </c>
    </row>
    <row r="541" spans="2:16" x14ac:dyDescent="0.25">
      <c r="B541" t="s">
        <v>545</v>
      </c>
      <c r="C541" s="119" t="s">
        <v>60</v>
      </c>
      <c r="D541" t="s">
        <v>11537</v>
      </c>
      <c r="E541" t="s">
        <v>11530</v>
      </c>
      <c r="F541" t="s">
        <v>11540</v>
      </c>
      <c r="G541" t="s">
        <v>61</v>
      </c>
      <c r="H541" t="s">
        <v>18</v>
      </c>
      <c r="I541" t="s">
        <v>11541</v>
      </c>
      <c r="J541">
        <v>2014</v>
      </c>
      <c r="K541">
        <v>572.94000000000005</v>
      </c>
      <c r="L541">
        <v>32</v>
      </c>
      <c r="M541">
        <v>1</v>
      </c>
      <c r="N541">
        <f t="shared" si="27"/>
        <v>0</v>
      </c>
      <c r="O541">
        <f t="shared" si="26"/>
        <v>0</v>
      </c>
      <c r="P541" t="s">
        <v>12694</v>
      </c>
    </row>
    <row r="542" spans="2:16" x14ac:dyDescent="0.25">
      <c r="B542" t="s">
        <v>546</v>
      </c>
      <c r="C542" s="119" t="s">
        <v>60</v>
      </c>
      <c r="D542" t="s">
        <v>11537</v>
      </c>
      <c r="E542" t="s">
        <v>11530</v>
      </c>
      <c r="F542" t="s">
        <v>11540</v>
      </c>
      <c r="G542" t="s">
        <v>61</v>
      </c>
      <c r="H542" t="s">
        <v>18</v>
      </c>
      <c r="I542" t="s">
        <v>11541</v>
      </c>
      <c r="J542">
        <v>2014</v>
      </c>
      <c r="K542">
        <v>572.94000000000005</v>
      </c>
      <c r="L542">
        <v>32</v>
      </c>
      <c r="M542">
        <v>1</v>
      </c>
      <c r="N542">
        <f t="shared" si="27"/>
        <v>0</v>
      </c>
      <c r="O542">
        <f t="shared" si="26"/>
        <v>0</v>
      </c>
      <c r="P542" t="s">
        <v>12694</v>
      </c>
    </row>
    <row r="543" spans="2:16" x14ac:dyDescent="0.25">
      <c r="B543" t="s">
        <v>547</v>
      </c>
      <c r="C543" s="119" t="s">
        <v>60</v>
      </c>
      <c r="D543" t="s">
        <v>11537</v>
      </c>
      <c r="E543" t="s">
        <v>11530</v>
      </c>
      <c r="F543" t="s">
        <v>11540</v>
      </c>
      <c r="G543" t="s">
        <v>61</v>
      </c>
      <c r="H543" t="s">
        <v>18</v>
      </c>
      <c r="I543" t="s">
        <v>11541</v>
      </c>
      <c r="J543">
        <v>2014</v>
      </c>
      <c r="K543">
        <v>599.91999999999996</v>
      </c>
      <c r="L543">
        <v>31</v>
      </c>
      <c r="M543">
        <v>1</v>
      </c>
      <c r="N543">
        <f t="shared" si="27"/>
        <v>0</v>
      </c>
      <c r="O543">
        <f t="shared" si="26"/>
        <v>0</v>
      </c>
      <c r="P543" t="s">
        <v>12694</v>
      </c>
    </row>
    <row r="544" spans="2:16" x14ac:dyDescent="0.25">
      <c r="B544" t="s">
        <v>548</v>
      </c>
      <c r="C544" s="119" t="s">
        <v>60</v>
      </c>
      <c r="D544" t="s">
        <v>11537</v>
      </c>
      <c r="E544" t="s">
        <v>11530</v>
      </c>
      <c r="F544" t="s">
        <v>11540</v>
      </c>
      <c r="G544" t="s">
        <v>61</v>
      </c>
      <c r="H544" t="s">
        <v>18</v>
      </c>
      <c r="I544" t="s">
        <v>11541</v>
      </c>
      <c r="J544">
        <v>2014</v>
      </c>
      <c r="K544">
        <v>572.92999999999995</v>
      </c>
      <c r="L544">
        <v>32</v>
      </c>
      <c r="M544">
        <v>1</v>
      </c>
      <c r="N544">
        <f t="shared" si="27"/>
        <v>0</v>
      </c>
      <c r="O544">
        <f t="shared" si="26"/>
        <v>0</v>
      </c>
      <c r="P544" t="s">
        <v>12694</v>
      </c>
    </row>
    <row r="545" spans="2:16" x14ac:dyDescent="0.25">
      <c r="B545" t="s">
        <v>549</v>
      </c>
      <c r="C545" s="119" t="s">
        <v>60</v>
      </c>
      <c r="D545" t="s">
        <v>11539</v>
      </c>
      <c r="E545" t="s">
        <v>11530</v>
      </c>
      <c r="F545" t="s">
        <v>11540</v>
      </c>
      <c r="G545" t="s">
        <v>61</v>
      </c>
      <c r="H545" t="s">
        <v>18</v>
      </c>
      <c r="I545" t="s">
        <v>11541</v>
      </c>
      <c r="J545">
        <v>2014</v>
      </c>
      <c r="K545">
        <v>572.24</v>
      </c>
      <c r="L545">
        <v>26</v>
      </c>
      <c r="M545">
        <v>1</v>
      </c>
      <c r="N545">
        <f t="shared" si="27"/>
        <v>0</v>
      </c>
      <c r="O545">
        <f t="shared" si="26"/>
        <v>0</v>
      </c>
      <c r="P545" t="s">
        <v>12694</v>
      </c>
    </row>
    <row r="546" spans="2:16" x14ac:dyDescent="0.25">
      <c r="B546" t="s">
        <v>550</v>
      </c>
      <c r="C546" s="119" t="s">
        <v>60</v>
      </c>
      <c r="D546" t="s">
        <v>11537</v>
      </c>
      <c r="E546" t="s">
        <v>11530</v>
      </c>
      <c r="F546" t="s">
        <v>11540</v>
      </c>
      <c r="G546" t="s">
        <v>61</v>
      </c>
      <c r="H546" t="s">
        <v>18</v>
      </c>
      <c r="I546" t="s">
        <v>11541</v>
      </c>
      <c r="J546">
        <v>2014</v>
      </c>
      <c r="K546">
        <v>599.69000000000005</v>
      </c>
      <c r="L546">
        <v>29</v>
      </c>
      <c r="M546">
        <v>1</v>
      </c>
      <c r="N546">
        <f t="shared" si="27"/>
        <v>0</v>
      </c>
      <c r="O546">
        <f t="shared" si="26"/>
        <v>0</v>
      </c>
      <c r="P546" t="s">
        <v>12694</v>
      </c>
    </row>
    <row r="547" spans="2:16" x14ac:dyDescent="0.25">
      <c r="B547" t="s">
        <v>551</v>
      </c>
      <c r="C547" s="119" t="s">
        <v>60</v>
      </c>
      <c r="D547" t="s">
        <v>11537</v>
      </c>
      <c r="E547" t="s">
        <v>11530</v>
      </c>
      <c r="F547" t="s">
        <v>11540</v>
      </c>
      <c r="G547" t="s">
        <v>61</v>
      </c>
      <c r="H547" t="s">
        <v>18</v>
      </c>
      <c r="I547" t="s">
        <v>11541</v>
      </c>
      <c r="J547">
        <v>2014</v>
      </c>
      <c r="K547">
        <v>599.69000000000005</v>
      </c>
      <c r="L547">
        <v>29</v>
      </c>
      <c r="M547">
        <v>1</v>
      </c>
      <c r="N547">
        <f t="shared" si="27"/>
        <v>0</v>
      </c>
      <c r="O547">
        <f t="shared" si="26"/>
        <v>0</v>
      </c>
      <c r="P547" t="s">
        <v>12694</v>
      </c>
    </row>
    <row r="548" spans="2:16" x14ac:dyDescent="0.25">
      <c r="B548" t="s">
        <v>552</v>
      </c>
      <c r="C548" s="119" t="s">
        <v>60</v>
      </c>
      <c r="D548" t="s">
        <v>11537</v>
      </c>
      <c r="E548" t="s">
        <v>11530</v>
      </c>
      <c r="F548" t="s">
        <v>11540</v>
      </c>
      <c r="G548" t="s">
        <v>61</v>
      </c>
      <c r="H548" t="s">
        <v>18</v>
      </c>
      <c r="I548" t="s">
        <v>11541</v>
      </c>
      <c r="J548">
        <v>2014</v>
      </c>
      <c r="K548">
        <v>572.59</v>
      </c>
      <c r="L548">
        <v>29</v>
      </c>
      <c r="M548">
        <v>1</v>
      </c>
      <c r="N548">
        <f t="shared" si="27"/>
        <v>0</v>
      </c>
      <c r="O548">
        <f t="shared" si="26"/>
        <v>0</v>
      </c>
      <c r="P548" t="s">
        <v>12694</v>
      </c>
    </row>
    <row r="549" spans="2:16" x14ac:dyDescent="0.25">
      <c r="B549" t="s">
        <v>553</v>
      </c>
      <c r="C549" s="119" t="s">
        <v>60</v>
      </c>
      <c r="D549" t="s">
        <v>11537</v>
      </c>
      <c r="E549" t="s">
        <v>11530</v>
      </c>
      <c r="F549" t="s">
        <v>11540</v>
      </c>
      <c r="G549" t="s">
        <v>61</v>
      </c>
      <c r="H549" t="s">
        <v>18</v>
      </c>
      <c r="I549" t="s">
        <v>11541</v>
      </c>
      <c r="J549">
        <v>2014</v>
      </c>
      <c r="K549">
        <v>572.59</v>
      </c>
      <c r="L549">
        <v>29</v>
      </c>
      <c r="M549">
        <v>1</v>
      </c>
      <c r="N549">
        <f t="shared" si="27"/>
        <v>0</v>
      </c>
      <c r="O549">
        <f t="shared" si="26"/>
        <v>0</v>
      </c>
      <c r="P549" t="s">
        <v>12694</v>
      </c>
    </row>
    <row r="550" spans="2:16" x14ac:dyDescent="0.25">
      <c r="B550" t="s">
        <v>554</v>
      </c>
      <c r="C550" s="119" t="s">
        <v>60</v>
      </c>
      <c r="D550" t="s">
        <v>11537</v>
      </c>
      <c r="E550" t="s">
        <v>11530</v>
      </c>
      <c r="F550" t="s">
        <v>11540</v>
      </c>
      <c r="G550" t="s">
        <v>61</v>
      </c>
      <c r="H550" t="s">
        <v>18</v>
      </c>
      <c r="I550" t="s">
        <v>11541</v>
      </c>
      <c r="J550">
        <v>2014</v>
      </c>
      <c r="K550">
        <v>572.02</v>
      </c>
      <c r="L550">
        <v>24</v>
      </c>
      <c r="M550">
        <v>1</v>
      </c>
      <c r="N550">
        <f t="shared" si="27"/>
        <v>0</v>
      </c>
      <c r="O550">
        <f t="shared" si="26"/>
        <v>0</v>
      </c>
      <c r="P550" t="s">
        <v>12694</v>
      </c>
    </row>
    <row r="551" spans="2:16" x14ac:dyDescent="0.25">
      <c r="B551" t="s">
        <v>555</v>
      </c>
      <c r="C551" s="119" t="s">
        <v>60</v>
      </c>
      <c r="D551" t="s">
        <v>11537</v>
      </c>
      <c r="E551" t="s">
        <v>11530</v>
      </c>
      <c r="F551" t="s">
        <v>11540</v>
      </c>
      <c r="G551" t="s">
        <v>61</v>
      </c>
      <c r="H551" t="s">
        <v>18</v>
      </c>
      <c r="I551" t="s">
        <v>11541</v>
      </c>
      <c r="J551">
        <v>2014</v>
      </c>
      <c r="K551">
        <v>573.51</v>
      </c>
      <c r="L551">
        <v>37</v>
      </c>
      <c r="M551">
        <v>1</v>
      </c>
      <c r="N551">
        <f t="shared" si="27"/>
        <v>0</v>
      </c>
      <c r="O551">
        <f t="shared" si="26"/>
        <v>0</v>
      </c>
      <c r="P551" t="s">
        <v>12693</v>
      </c>
    </row>
    <row r="552" spans="2:16" x14ac:dyDescent="0.25">
      <c r="B552" t="s">
        <v>556</v>
      </c>
      <c r="C552" s="119" t="s">
        <v>60</v>
      </c>
      <c r="D552" t="s">
        <v>11537</v>
      </c>
      <c r="E552" t="s">
        <v>11530</v>
      </c>
      <c r="F552" t="s">
        <v>11540</v>
      </c>
      <c r="G552" t="s">
        <v>61</v>
      </c>
      <c r="H552" t="s">
        <v>18</v>
      </c>
      <c r="I552" t="s">
        <v>11541</v>
      </c>
      <c r="J552">
        <v>2014</v>
      </c>
      <c r="K552">
        <v>576.38</v>
      </c>
      <c r="L552">
        <v>62</v>
      </c>
      <c r="M552">
        <v>1</v>
      </c>
      <c r="N552">
        <f t="shared" si="27"/>
        <v>0</v>
      </c>
      <c r="O552">
        <f t="shared" si="26"/>
        <v>0</v>
      </c>
      <c r="P552" t="s">
        <v>12694</v>
      </c>
    </row>
    <row r="553" spans="2:16" x14ac:dyDescent="0.25">
      <c r="B553" t="s">
        <v>557</v>
      </c>
      <c r="C553" s="119" t="s">
        <v>60</v>
      </c>
      <c r="D553" t="s">
        <v>11537</v>
      </c>
      <c r="E553" t="s">
        <v>11530</v>
      </c>
      <c r="F553" t="s">
        <v>11540</v>
      </c>
      <c r="G553" t="s">
        <v>61</v>
      </c>
      <c r="H553" t="s">
        <v>18</v>
      </c>
      <c r="I553" t="s">
        <v>11541</v>
      </c>
      <c r="J553">
        <v>2014</v>
      </c>
      <c r="K553">
        <v>600.04</v>
      </c>
      <c r="L553">
        <v>32</v>
      </c>
      <c r="M553">
        <v>1</v>
      </c>
      <c r="N553">
        <f t="shared" si="27"/>
        <v>0</v>
      </c>
      <c r="O553">
        <f t="shared" si="26"/>
        <v>0</v>
      </c>
      <c r="P553" t="s">
        <v>12694</v>
      </c>
    </row>
    <row r="554" spans="2:16" x14ac:dyDescent="0.25">
      <c r="B554" t="s">
        <v>558</v>
      </c>
      <c r="C554" s="119" t="s">
        <v>60</v>
      </c>
      <c r="D554" t="s">
        <v>11550</v>
      </c>
      <c r="E554" t="s">
        <v>11530</v>
      </c>
      <c r="F554" t="s">
        <v>11540</v>
      </c>
      <c r="G554" t="s">
        <v>61</v>
      </c>
      <c r="H554" t="s">
        <v>18</v>
      </c>
      <c r="I554" t="s">
        <v>11541</v>
      </c>
      <c r="J554">
        <v>2014</v>
      </c>
      <c r="K554">
        <v>572.02</v>
      </c>
      <c r="L554">
        <v>24</v>
      </c>
      <c r="M554">
        <v>1</v>
      </c>
      <c r="N554">
        <f t="shared" si="27"/>
        <v>0</v>
      </c>
      <c r="O554">
        <f t="shared" si="26"/>
        <v>0</v>
      </c>
      <c r="P554" t="s">
        <v>12694</v>
      </c>
    </row>
    <row r="555" spans="2:16" x14ac:dyDescent="0.25">
      <c r="B555" t="s">
        <v>559</v>
      </c>
      <c r="C555" s="119" t="s">
        <v>60</v>
      </c>
      <c r="D555" t="s">
        <v>11539</v>
      </c>
      <c r="E555" t="s">
        <v>11530</v>
      </c>
      <c r="F555" t="s">
        <v>11540</v>
      </c>
      <c r="G555" t="s">
        <v>61</v>
      </c>
      <c r="H555" t="s">
        <v>18</v>
      </c>
      <c r="I555" t="s">
        <v>11541</v>
      </c>
      <c r="J555">
        <v>2014</v>
      </c>
      <c r="K555">
        <v>600.61</v>
      </c>
      <c r="L555">
        <v>37</v>
      </c>
      <c r="M555">
        <v>1</v>
      </c>
      <c r="N555">
        <f t="shared" si="27"/>
        <v>0</v>
      </c>
      <c r="O555">
        <f t="shared" ref="O555:O618" si="28">IF(OR(L555="",L555&lt;=0),1,0)</f>
        <v>0</v>
      </c>
      <c r="P555" t="s">
        <v>12694</v>
      </c>
    </row>
    <row r="556" spans="2:16" x14ac:dyDescent="0.25">
      <c r="B556" t="s">
        <v>560</v>
      </c>
      <c r="C556" s="119" t="s">
        <v>60</v>
      </c>
      <c r="D556" t="s">
        <v>11537</v>
      </c>
      <c r="E556" t="s">
        <v>11530</v>
      </c>
      <c r="F556" t="s">
        <v>11540</v>
      </c>
      <c r="G556" t="s">
        <v>61</v>
      </c>
      <c r="H556" t="s">
        <v>18</v>
      </c>
      <c r="I556" t="s">
        <v>11541</v>
      </c>
      <c r="J556">
        <v>2014</v>
      </c>
      <c r="K556">
        <v>604.80999999999995</v>
      </c>
      <c r="L556">
        <v>75</v>
      </c>
      <c r="M556">
        <v>1</v>
      </c>
      <c r="N556">
        <f t="shared" si="27"/>
        <v>0</v>
      </c>
      <c r="O556">
        <f t="shared" si="28"/>
        <v>0</v>
      </c>
      <c r="P556" t="s">
        <v>12694</v>
      </c>
    </row>
    <row r="557" spans="2:16" x14ac:dyDescent="0.25">
      <c r="B557" t="s">
        <v>561</v>
      </c>
      <c r="C557" s="119" t="s">
        <v>60</v>
      </c>
      <c r="D557" t="s">
        <v>11539</v>
      </c>
      <c r="E557" t="s">
        <v>11530</v>
      </c>
      <c r="F557" t="s">
        <v>11540</v>
      </c>
      <c r="G557" t="s">
        <v>61</v>
      </c>
      <c r="H557" t="s">
        <v>18</v>
      </c>
      <c r="I557" t="s">
        <v>11541</v>
      </c>
      <c r="J557">
        <v>2014</v>
      </c>
      <c r="K557">
        <v>575.58000000000004</v>
      </c>
      <c r="L557">
        <v>55</v>
      </c>
      <c r="M557">
        <v>1</v>
      </c>
      <c r="N557">
        <f t="shared" si="27"/>
        <v>0</v>
      </c>
      <c r="O557">
        <f t="shared" si="28"/>
        <v>0</v>
      </c>
      <c r="P557" t="s">
        <v>12694</v>
      </c>
    </row>
    <row r="558" spans="2:16" x14ac:dyDescent="0.25">
      <c r="B558" t="s">
        <v>562</v>
      </c>
      <c r="C558" s="119" t="s">
        <v>60</v>
      </c>
      <c r="D558" t="s">
        <v>11539</v>
      </c>
      <c r="E558" t="s">
        <v>11530</v>
      </c>
      <c r="F558" t="s">
        <v>11540</v>
      </c>
      <c r="G558" t="s">
        <v>61</v>
      </c>
      <c r="H558" t="s">
        <v>18</v>
      </c>
      <c r="I558" t="s">
        <v>11541</v>
      </c>
      <c r="J558">
        <v>2014</v>
      </c>
      <c r="K558">
        <v>572.92999999999995</v>
      </c>
      <c r="L558">
        <v>32</v>
      </c>
      <c r="M558">
        <v>1</v>
      </c>
      <c r="N558">
        <f t="shared" si="27"/>
        <v>0</v>
      </c>
      <c r="O558">
        <f t="shared" si="28"/>
        <v>0</v>
      </c>
      <c r="P558" t="s">
        <v>12694</v>
      </c>
    </row>
    <row r="559" spans="2:16" x14ac:dyDescent="0.25">
      <c r="B559" t="s">
        <v>563</v>
      </c>
      <c r="C559" s="119" t="s">
        <v>60</v>
      </c>
      <c r="D559" t="s">
        <v>11550</v>
      </c>
      <c r="E559" t="s">
        <v>11530</v>
      </c>
      <c r="F559" t="s">
        <v>11540</v>
      </c>
      <c r="G559" t="s">
        <v>61</v>
      </c>
      <c r="H559" t="s">
        <v>18</v>
      </c>
      <c r="I559" t="s">
        <v>11541</v>
      </c>
      <c r="J559">
        <v>2014</v>
      </c>
      <c r="K559">
        <v>573.91999999999996</v>
      </c>
      <c r="L559">
        <v>42</v>
      </c>
      <c r="M559">
        <v>1</v>
      </c>
      <c r="N559">
        <f t="shared" si="27"/>
        <v>0</v>
      </c>
      <c r="O559">
        <f t="shared" si="28"/>
        <v>0</v>
      </c>
      <c r="P559" t="s">
        <v>12694</v>
      </c>
    </row>
    <row r="560" spans="2:16" x14ac:dyDescent="0.25">
      <c r="B560" t="s">
        <v>564</v>
      </c>
      <c r="C560" s="119" t="s">
        <v>60</v>
      </c>
      <c r="D560" t="s">
        <v>11550</v>
      </c>
      <c r="E560" t="s">
        <v>11530</v>
      </c>
      <c r="F560" t="s">
        <v>11540</v>
      </c>
      <c r="G560" t="s">
        <v>61</v>
      </c>
      <c r="H560" t="s">
        <v>18</v>
      </c>
      <c r="I560" t="s">
        <v>11541</v>
      </c>
      <c r="J560">
        <v>2014</v>
      </c>
      <c r="K560">
        <v>572.78</v>
      </c>
      <c r="L560">
        <v>32</v>
      </c>
      <c r="M560">
        <v>1</v>
      </c>
      <c r="N560">
        <f t="shared" si="27"/>
        <v>0</v>
      </c>
      <c r="O560">
        <f t="shared" si="28"/>
        <v>0</v>
      </c>
      <c r="P560" t="s">
        <v>12694</v>
      </c>
    </row>
    <row r="561" spans="2:16" x14ac:dyDescent="0.25">
      <c r="B561" t="s">
        <v>565</v>
      </c>
      <c r="C561" s="119" t="s">
        <v>60</v>
      </c>
      <c r="D561" t="s">
        <v>11550</v>
      </c>
      <c r="E561" t="s">
        <v>11530</v>
      </c>
      <c r="F561" t="s">
        <v>11540</v>
      </c>
      <c r="G561" t="s">
        <v>61</v>
      </c>
      <c r="H561" t="s">
        <v>18</v>
      </c>
      <c r="I561" t="s">
        <v>11533</v>
      </c>
      <c r="J561">
        <v>2014</v>
      </c>
      <c r="K561">
        <v>1134.03</v>
      </c>
      <c r="L561">
        <v>124</v>
      </c>
      <c r="M561">
        <v>1</v>
      </c>
      <c r="N561">
        <f t="shared" si="27"/>
        <v>0</v>
      </c>
      <c r="O561">
        <f t="shared" si="28"/>
        <v>0</v>
      </c>
      <c r="P561" t="s">
        <v>12693</v>
      </c>
    </row>
    <row r="562" spans="2:16" x14ac:dyDescent="0.25">
      <c r="B562" t="s">
        <v>566</v>
      </c>
      <c r="C562" s="119" t="s">
        <v>60</v>
      </c>
      <c r="D562" t="s">
        <v>11550</v>
      </c>
      <c r="E562" t="s">
        <v>11530</v>
      </c>
      <c r="F562" t="s">
        <v>11540</v>
      </c>
      <c r="G562" t="s">
        <v>61</v>
      </c>
      <c r="H562" t="s">
        <v>18</v>
      </c>
      <c r="I562" t="s">
        <v>11533</v>
      </c>
      <c r="J562">
        <v>2014</v>
      </c>
      <c r="K562">
        <v>928.41</v>
      </c>
      <c r="L562">
        <v>25</v>
      </c>
      <c r="M562">
        <v>1</v>
      </c>
      <c r="N562">
        <f t="shared" si="27"/>
        <v>0</v>
      </c>
      <c r="O562">
        <f t="shared" si="28"/>
        <v>0</v>
      </c>
      <c r="P562" t="s">
        <v>12693</v>
      </c>
    </row>
    <row r="563" spans="2:16" x14ac:dyDescent="0.25">
      <c r="B563" t="s">
        <v>567</v>
      </c>
      <c r="C563" s="119" t="s">
        <v>60</v>
      </c>
      <c r="D563" t="s">
        <v>11537</v>
      </c>
      <c r="E563" t="s">
        <v>11530</v>
      </c>
      <c r="F563" t="s">
        <v>11540</v>
      </c>
      <c r="G563" t="s">
        <v>61</v>
      </c>
      <c r="H563" t="s">
        <v>18</v>
      </c>
      <c r="I563" t="s">
        <v>11541</v>
      </c>
      <c r="J563">
        <v>2014</v>
      </c>
      <c r="K563">
        <v>599.29999999999995</v>
      </c>
      <c r="L563">
        <v>27</v>
      </c>
      <c r="M563">
        <v>1</v>
      </c>
      <c r="N563">
        <f t="shared" si="27"/>
        <v>0</v>
      </c>
      <c r="O563">
        <f t="shared" si="28"/>
        <v>0</v>
      </c>
      <c r="P563" t="s">
        <v>12694</v>
      </c>
    </row>
    <row r="564" spans="2:16" x14ac:dyDescent="0.25">
      <c r="B564" t="s">
        <v>568</v>
      </c>
      <c r="C564" s="119" t="s">
        <v>60</v>
      </c>
      <c r="D564" t="s">
        <v>11537</v>
      </c>
      <c r="E564" t="s">
        <v>11530</v>
      </c>
      <c r="F564" t="s">
        <v>11540</v>
      </c>
      <c r="G564" t="s">
        <v>61</v>
      </c>
      <c r="H564" t="s">
        <v>18</v>
      </c>
      <c r="I564" t="s">
        <v>11541</v>
      </c>
      <c r="J564">
        <v>2014</v>
      </c>
      <c r="K564">
        <v>600.1</v>
      </c>
      <c r="L564">
        <v>34</v>
      </c>
      <c r="M564">
        <v>1</v>
      </c>
      <c r="N564">
        <f t="shared" si="27"/>
        <v>0</v>
      </c>
      <c r="O564">
        <f t="shared" si="28"/>
        <v>0</v>
      </c>
      <c r="P564" t="s">
        <v>12694</v>
      </c>
    </row>
    <row r="565" spans="2:16" x14ac:dyDescent="0.25">
      <c r="B565" t="s">
        <v>569</v>
      </c>
      <c r="C565" s="119" t="s">
        <v>60</v>
      </c>
      <c r="D565" t="s">
        <v>11537</v>
      </c>
      <c r="E565" t="s">
        <v>11530</v>
      </c>
      <c r="F565" t="s">
        <v>11540</v>
      </c>
      <c r="G565" t="s">
        <v>61</v>
      </c>
      <c r="H565" t="s">
        <v>18</v>
      </c>
      <c r="I565" t="s">
        <v>11541</v>
      </c>
      <c r="J565">
        <v>2014</v>
      </c>
      <c r="K565">
        <v>571.63</v>
      </c>
      <c r="L565">
        <v>22</v>
      </c>
      <c r="M565">
        <v>1</v>
      </c>
      <c r="N565">
        <f t="shared" si="27"/>
        <v>0</v>
      </c>
      <c r="O565">
        <f t="shared" si="28"/>
        <v>0</v>
      </c>
      <c r="P565" t="s">
        <v>12693</v>
      </c>
    </row>
    <row r="566" spans="2:16" x14ac:dyDescent="0.25">
      <c r="B566" t="s">
        <v>570</v>
      </c>
      <c r="C566" s="119" t="s">
        <v>60</v>
      </c>
      <c r="D566" t="s">
        <v>11537</v>
      </c>
      <c r="E566" t="s">
        <v>11530</v>
      </c>
      <c r="F566" t="s">
        <v>11540</v>
      </c>
      <c r="G566" t="s">
        <v>61</v>
      </c>
      <c r="H566" t="s">
        <v>18</v>
      </c>
      <c r="I566" t="s">
        <v>11541</v>
      </c>
      <c r="J566">
        <v>2014</v>
      </c>
      <c r="K566">
        <v>598.96</v>
      </c>
      <c r="L566">
        <v>24</v>
      </c>
      <c r="M566">
        <v>1</v>
      </c>
      <c r="N566">
        <f t="shared" si="27"/>
        <v>0</v>
      </c>
      <c r="O566">
        <f t="shared" si="28"/>
        <v>0</v>
      </c>
      <c r="P566" t="s">
        <v>12694</v>
      </c>
    </row>
    <row r="567" spans="2:16" x14ac:dyDescent="0.25">
      <c r="B567" t="s">
        <v>571</v>
      </c>
      <c r="C567" s="119" t="s">
        <v>60</v>
      </c>
      <c r="D567" t="s">
        <v>11542</v>
      </c>
      <c r="E567" t="s">
        <v>11530</v>
      </c>
      <c r="F567" t="s">
        <v>11540</v>
      </c>
      <c r="G567" t="s">
        <v>61</v>
      </c>
      <c r="H567" t="s">
        <v>18</v>
      </c>
      <c r="I567" t="s">
        <v>11541</v>
      </c>
      <c r="J567">
        <v>2014</v>
      </c>
      <c r="K567">
        <v>572.20000000000005</v>
      </c>
      <c r="L567">
        <v>27</v>
      </c>
      <c r="M567">
        <v>1</v>
      </c>
      <c r="N567">
        <f t="shared" si="27"/>
        <v>0</v>
      </c>
      <c r="O567">
        <f t="shared" si="28"/>
        <v>0</v>
      </c>
      <c r="P567" t="s">
        <v>12694</v>
      </c>
    </row>
    <row r="568" spans="2:16" x14ac:dyDescent="0.25">
      <c r="B568" t="s">
        <v>572</v>
      </c>
      <c r="C568" s="119" t="s">
        <v>60</v>
      </c>
      <c r="D568" t="s">
        <v>11539</v>
      </c>
      <c r="E568" t="s">
        <v>11530</v>
      </c>
      <c r="F568" t="s">
        <v>11540</v>
      </c>
      <c r="G568" t="s">
        <v>61</v>
      </c>
      <c r="H568" t="s">
        <v>18</v>
      </c>
      <c r="I568" t="s">
        <v>11541</v>
      </c>
      <c r="J568">
        <v>2014</v>
      </c>
      <c r="K568">
        <v>572.20000000000005</v>
      </c>
      <c r="L568">
        <v>27</v>
      </c>
      <c r="M568">
        <v>1</v>
      </c>
      <c r="N568">
        <f t="shared" si="27"/>
        <v>0</v>
      </c>
      <c r="O568">
        <f t="shared" si="28"/>
        <v>0</v>
      </c>
      <c r="P568" t="s">
        <v>12694</v>
      </c>
    </row>
    <row r="569" spans="2:16" x14ac:dyDescent="0.25">
      <c r="B569" t="s">
        <v>573</v>
      </c>
      <c r="C569" s="119" t="s">
        <v>60</v>
      </c>
      <c r="D569" t="s">
        <v>11537</v>
      </c>
      <c r="E569" t="s">
        <v>11530</v>
      </c>
      <c r="F569" t="s">
        <v>11540</v>
      </c>
      <c r="G569" t="s">
        <v>61</v>
      </c>
      <c r="H569" t="s">
        <v>18</v>
      </c>
      <c r="I569" t="s">
        <v>11541</v>
      </c>
      <c r="J569">
        <v>2014</v>
      </c>
      <c r="K569">
        <v>573.11</v>
      </c>
      <c r="L569">
        <v>32</v>
      </c>
      <c r="M569">
        <v>1</v>
      </c>
      <c r="N569">
        <f t="shared" si="27"/>
        <v>0</v>
      </c>
      <c r="O569">
        <f t="shared" si="28"/>
        <v>0</v>
      </c>
      <c r="P569" t="s">
        <v>12694</v>
      </c>
    </row>
    <row r="570" spans="2:16" x14ac:dyDescent="0.25">
      <c r="B570" t="s">
        <v>574</v>
      </c>
      <c r="C570" s="119" t="s">
        <v>60</v>
      </c>
      <c r="D570" t="s">
        <v>11537</v>
      </c>
      <c r="E570" t="s">
        <v>11530</v>
      </c>
      <c r="F570" t="s">
        <v>11540</v>
      </c>
      <c r="G570" t="s">
        <v>61</v>
      </c>
      <c r="H570" t="s">
        <v>18</v>
      </c>
      <c r="I570" t="s">
        <v>11541</v>
      </c>
      <c r="J570">
        <v>2014</v>
      </c>
      <c r="K570">
        <v>572.20000000000005</v>
      </c>
      <c r="L570">
        <v>27</v>
      </c>
      <c r="M570">
        <v>1</v>
      </c>
      <c r="N570">
        <f t="shared" si="27"/>
        <v>0</v>
      </c>
      <c r="O570">
        <f t="shared" si="28"/>
        <v>0</v>
      </c>
      <c r="P570" t="s">
        <v>12694</v>
      </c>
    </row>
    <row r="571" spans="2:16" x14ac:dyDescent="0.25">
      <c r="B571" t="s">
        <v>575</v>
      </c>
      <c r="C571" s="119" t="s">
        <v>60</v>
      </c>
      <c r="D571" t="s">
        <v>11550</v>
      </c>
      <c r="E571" t="s">
        <v>11530</v>
      </c>
      <c r="F571" t="s">
        <v>11540</v>
      </c>
      <c r="G571" t="s">
        <v>61</v>
      </c>
      <c r="H571" t="s">
        <v>18</v>
      </c>
      <c r="I571" t="s">
        <v>11541</v>
      </c>
      <c r="J571">
        <v>2014</v>
      </c>
      <c r="K571">
        <v>572.27</v>
      </c>
      <c r="L571">
        <v>29</v>
      </c>
      <c r="M571">
        <v>1</v>
      </c>
      <c r="N571">
        <f t="shared" si="27"/>
        <v>0</v>
      </c>
      <c r="O571">
        <f t="shared" si="28"/>
        <v>0</v>
      </c>
      <c r="P571" t="s">
        <v>12694</v>
      </c>
    </row>
    <row r="572" spans="2:16" x14ac:dyDescent="0.25">
      <c r="B572" t="s">
        <v>576</v>
      </c>
      <c r="C572" s="119" t="s">
        <v>60</v>
      </c>
      <c r="D572" t="s">
        <v>11539</v>
      </c>
      <c r="E572" t="s">
        <v>11530</v>
      </c>
      <c r="F572" t="s">
        <v>11540</v>
      </c>
      <c r="G572" t="s">
        <v>61</v>
      </c>
      <c r="H572" t="s">
        <v>18</v>
      </c>
      <c r="I572" t="s">
        <v>11541</v>
      </c>
      <c r="J572">
        <v>2014</v>
      </c>
      <c r="K572">
        <v>571.97</v>
      </c>
      <c r="L572">
        <v>25</v>
      </c>
      <c r="M572">
        <v>1</v>
      </c>
      <c r="N572">
        <f t="shared" si="27"/>
        <v>0</v>
      </c>
      <c r="O572">
        <f t="shared" si="28"/>
        <v>0</v>
      </c>
      <c r="P572" t="s">
        <v>12694</v>
      </c>
    </row>
    <row r="573" spans="2:16" x14ac:dyDescent="0.25">
      <c r="B573" t="s">
        <v>577</v>
      </c>
      <c r="C573" s="119" t="s">
        <v>60</v>
      </c>
      <c r="D573" t="s">
        <v>11546</v>
      </c>
      <c r="E573" t="s">
        <v>11530</v>
      </c>
      <c r="F573" t="s">
        <v>11540</v>
      </c>
      <c r="G573" t="s">
        <v>61</v>
      </c>
      <c r="H573" t="s">
        <v>18</v>
      </c>
      <c r="I573" t="s">
        <v>11541</v>
      </c>
      <c r="J573">
        <v>2014</v>
      </c>
      <c r="K573">
        <v>601.02</v>
      </c>
      <c r="L573">
        <v>42</v>
      </c>
      <c r="M573">
        <v>1</v>
      </c>
      <c r="N573">
        <f t="shared" si="27"/>
        <v>0</v>
      </c>
      <c r="O573">
        <f t="shared" si="28"/>
        <v>0</v>
      </c>
      <c r="P573" t="s">
        <v>12694</v>
      </c>
    </row>
    <row r="574" spans="2:16" x14ac:dyDescent="0.25">
      <c r="B574" t="s">
        <v>578</v>
      </c>
      <c r="C574" s="119" t="s">
        <v>60</v>
      </c>
      <c r="D574" t="s">
        <v>11546</v>
      </c>
      <c r="E574" t="s">
        <v>11530</v>
      </c>
      <c r="F574" t="s">
        <v>11540</v>
      </c>
      <c r="G574" t="s">
        <v>61</v>
      </c>
      <c r="H574" t="s">
        <v>18</v>
      </c>
      <c r="I574" t="s">
        <v>11541</v>
      </c>
      <c r="J574">
        <v>2014</v>
      </c>
      <c r="K574">
        <v>572.20000000000005</v>
      </c>
      <c r="L574">
        <v>27</v>
      </c>
      <c r="M574">
        <v>1</v>
      </c>
      <c r="N574">
        <f t="shared" si="27"/>
        <v>0</v>
      </c>
      <c r="O574">
        <f t="shared" si="28"/>
        <v>0</v>
      </c>
      <c r="P574" t="s">
        <v>12694</v>
      </c>
    </row>
    <row r="575" spans="2:16" x14ac:dyDescent="0.25">
      <c r="B575" t="s">
        <v>579</v>
      </c>
      <c r="C575" s="119" t="s">
        <v>60</v>
      </c>
      <c r="D575" t="s">
        <v>11537</v>
      </c>
      <c r="E575" t="s">
        <v>11530</v>
      </c>
      <c r="F575" t="s">
        <v>11540</v>
      </c>
      <c r="G575" t="s">
        <v>61</v>
      </c>
      <c r="H575" t="s">
        <v>18</v>
      </c>
      <c r="I575" t="s">
        <v>11541</v>
      </c>
      <c r="J575">
        <v>2014</v>
      </c>
      <c r="K575">
        <v>600.59</v>
      </c>
      <c r="L575">
        <v>35</v>
      </c>
      <c r="M575">
        <v>1</v>
      </c>
      <c r="N575">
        <f t="shared" si="27"/>
        <v>0</v>
      </c>
      <c r="O575">
        <f t="shared" si="28"/>
        <v>0</v>
      </c>
      <c r="P575" t="s">
        <v>12691</v>
      </c>
    </row>
    <row r="576" spans="2:16" x14ac:dyDescent="0.25">
      <c r="B576" t="s">
        <v>580</v>
      </c>
      <c r="C576" s="119" t="s">
        <v>60</v>
      </c>
      <c r="D576" t="s">
        <v>11546</v>
      </c>
      <c r="E576" t="s">
        <v>11530</v>
      </c>
      <c r="F576" t="s">
        <v>11540</v>
      </c>
      <c r="G576" t="s">
        <v>61</v>
      </c>
      <c r="H576" t="s">
        <v>18</v>
      </c>
      <c r="I576" t="s">
        <v>11541</v>
      </c>
      <c r="J576">
        <v>2014</v>
      </c>
      <c r="K576">
        <v>574.95000000000005</v>
      </c>
      <c r="L576">
        <v>49</v>
      </c>
      <c r="M576">
        <v>1</v>
      </c>
      <c r="N576">
        <f t="shared" si="27"/>
        <v>0</v>
      </c>
      <c r="O576">
        <f t="shared" si="28"/>
        <v>0</v>
      </c>
      <c r="P576" t="s">
        <v>12693</v>
      </c>
    </row>
    <row r="577" spans="2:16" x14ac:dyDescent="0.25">
      <c r="B577" t="s">
        <v>581</v>
      </c>
      <c r="C577" s="119" t="s">
        <v>60</v>
      </c>
      <c r="D577" t="s">
        <v>11537</v>
      </c>
      <c r="E577" t="s">
        <v>11530</v>
      </c>
      <c r="F577" t="s">
        <v>11540</v>
      </c>
      <c r="G577" t="s">
        <v>61</v>
      </c>
      <c r="H577" t="s">
        <v>18</v>
      </c>
      <c r="I577" t="s">
        <v>11541</v>
      </c>
      <c r="J577">
        <v>2014</v>
      </c>
      <c r="K577">
        <v>573.59</v>
      </c>
      <c r="L577">
        <v>41</v>
      </c>
      <c r="M577">
        <v>1</v>
      </c>
      <c r="N577">
        <f t="shared" si="27"/>
        <v>0</v>
      </c>
      <c r="O577">
        <f t="shared" si="28"/>
        <v>0</v>
      </c>
      <c r="P577" t="s">
        <v>12694</v>
      </c>
    </row>
    <row r="578" spans="2:16" x14ac:dyDescent="0.25">
      <c r="B578" t="s">
        <v>582</v>
      </c>
      <c r="C578" s="119" t="s">
        <v>60</v>
      </c>
      <c r="D578" t="s">
        <v>11537</v>
      </c>
      <c r="E578" t="s">
        <v>11530</v>
      </c>
      <c r="F578" t="s">
        <v>11540</v>
      </c>
      <c r="G578" t="s">
        <v>61</v>
      </c>
      <c r="H578" t="s">
        <v>18</v>
      </c>
      <c r="I578" t="s">
        <v>11541</v>
      </c>
      <c r="J578">
        <v>2014</v>
      </c>
      <c r="K578">
        <v>573.59</v>
      </c>
      <c r="L578">
        <v>41</v>
      </c>
      <c r="M578">
        <v>1</v>
      </c>
      <c r="N578">
        <f t="shared" si="27"/>
        <v>0</v>
      </c>
      <c r="O578">
        <f t="shared" si="28"/>
        <v>0</v>
      </c>
      <c r="P578" t="s">
        <v>12694</v>
      </c>
    </row>
    <row r="579" spans="2:16" x14ac:dyDescent="0.25">
      <c r="B579" t="s">
        <v>583</v>
      </c>
      <c r="C579" s="119" t="s">
        <v>60</v>
      </c>
      <c r="D579" t="s">
        <v>11537</v>
      </c>
      <c r="E579" t="s">
        <v>11530</v>
      </c>
      <c r="F579" t="s">
        <v>11540</v>
      </c>
      <c r="G579" t="s">
        <v>61</v>
      </c>
      <c r="H579" t="s">
        <v>18</v>
      </c>
      <c r="I579" t="s">
        <v>11541</v>
      </c>
      <c r="J579">
        <v>2014</v>
      </c>
      <c r="K579">
        <v>599.71</v>
      </c>
      <c r="L579">
        <v>28</v>
      </c>
      <c r="M579">
        <v>1</v>
      </c>
      <c r="N579">
        <f t="shared" si="27"/>
        <v>0</v>
      </c>
      <c r="O579">
        <f t="shared" si="28"/>
        <v>0</v>
      </c>
      <c r="P579" t="s">
        <v>12694</v>
      </c>
    </row>
    <row r="580" spans="2:16" x14ac:dyDescent="0.25">
      <c r="B580" t="s">
        <v>584</v>
      </c>
      <c r="C580" s="119" t="s">
        <v>60</v>
      </c>
      <c r="D580" t="s">
        <v>11550</v>
      </c>
      <c r="E580" t="s">
        <v>11530</v>
      </c>
      <c r="F580" t="s">
        <v>11540</v>
      </c>
      <c r="G580" t="s">
        <v>61</v>
      </c>
      <c r="H580" t="s">
        <v>18</v>
      </c>
      <c r="I580" t="s">
        <v>11541</v>
      </c>
      <c r="J580">
        <v>2014</v>
      </c>
      <c r="K580">
        <v>598.85</v>
      </c>
      <c r="L580">
        <v>23</v>
      </c>
      <c r="M580">
        <v>1</v>
      </c>
      <c r="N580">
        <f t="shared" si="27"/>
        <v>0</v>
      </c>
      <c r="O580">
        <f t="shared" si="28"/>
        <v>0</v>
      </c>
      <c r="P580" t="s">
        <v>12694</v>
      </c>
    </row>
    <row r="581" spans="2:16" x14ac:dyDescent="0.25">
      <c r="B581" t="s">
        <v>585</v>
      </c>
      <c r="C581" s="119" t="s">
        <v>60</v>
      </c>
      <c r="D581" t="s">
        <v>11537</v>
      </c>
      <c r="E581" t="s">
        <v>11530</v>
      </c>
      <c r="F581" t="s">
        <v>11540</v>
      </c>
      <c r="G581" t="s">
        <v>61</v>
      </c>
      <c r="H581" t="s">
        <v>18</v>
      </c>
      <c r="I581" t="s">
        <v>11541</v>
      </c>
      <c r="J581">
        <v>2014</v>
      </c>
      <c r="K581">
        <v>572.08000000000004</v>
      </c>
      <c r="L581">
        <v>26</v>
      </c>
      <c r="M581">
        <v>1</v>
      </c>
      <c r="N581">
        <f t="shared" si="27"/>
        <v>0</v>
      </c>
      <c r="O581">
        <f t="shared" si="28"/>
        <v>0</v>
      </c>
      <c r="P581" t="s">
        <v>12694</v>
      </c>
    </row>
    <row r="582" spans="2:16" x14ac:dyDescent="0.25">
      <c r="B582" t="s">
        <v>586</v>
      </c>
      <c r="C582" s="119" t="s">
        <v>60</v>
      </c>
      <c r="D582" t="s">
        <v>11537</v>
      </c>
      <c r="E582" t="s">
        <v>11530</v>
      </c>
      <c r="F582" t="s">
        <v>11540</v>
      </c>
      <c r="G582" t="s">
        <v>61</v>
      </c>
      <c r="H582" t="s">
        <v>18</v>
      </c>
      <c r="I582" t="s">
        <v>11541</v>
      </c>
      <c r="J582">
        <v>2014</v>
      </c>
      <c r="K582">
        <v>571.83000000000004</v>
      </c>
      <c r="L582">
        <v>25</v>
      </c>
      <c r="M582">
        <v>1</v>
      </c>
      <c r="N582">
        <f t="shared" si="27"/>
        <v>0</v>
      </c>
      <c r="O582">
        <f t="shared" si="28"/>
        <v>0</v>
      </c>
      <c r="P582" t="s">
        <v>12694</v>
      </c>
    </row>
    <row r="583" spans="2:16" x14ac:dyDescent="0.25">
      <c r="B583" t="s">
        <v>587</v>
      </c>
      <c r="C583" s="119" t="s">
        <v>60</v>
      </c>
      <c r="D583" t="s">
        <v>11537</v>
      </c>
      <c r="E583" t="s">
        <v>11530</v>
      </c>
      <c r="F583" t="s">
        <v>11540</v>
      </c>
      <c r="G583" t="s">
        <v>61</v>
      </c>
      <c r="H583" t="s">
        <v>18</v>
      </c>
      <c r="I583" t="s">
        <v>11541</v>
      </c>
      <c r="J583">
        <v>2014</v>
      </c>
      <c r="K583">
        <v>571.83000000000004</v>
      </c>
      <c r="L583">
        <v>25</v>
      </c>
      <c r="M583">
        <v>1</v>
      </c>
      <c r="N583">
        <f t="shared" si="27"/>
        <v>0</v>
      </c>
      <c r="O583">
        <f t="shared" si="28"/>
        <v>0</v>
      </c>
      <c r="P583" t="s">
        <v>12694</v>
      </c>
    </row>
    <row r="584" spans="2:16" x14ac:dyDescent="0.25">
      <c r="B584" t="s">
        <v>588</v>
      </c>
      <c r="C584" s="119" t="s">
        <v>60</v>
      </c>
      <c r="D584" t="s">
        <v>11537</v>
      </c>
      <c r="E584" t="s">
        <v>11530</v>
      </c>
      <c r="F584" t="s">
        <v>11540</v>
      </c>
      <c r="G584" t="s">
        <v>61</v>
      </c>
      <c r="H584" t="s">
        <v>18</v>
      </c>
      <c r="I584" t="s">
        <v>11541</v>
      </c>
      <c r="J584">
        <v>2014</v>
      </c>
      <c r="K584">
        <v>599.37</v>
      </c>
      <c r="L584">
        <v>29</v>
      </c>
      <c r="M584">
        <v>1</v>
      </c>
      <c r="N584">
        <f t="shared" si="27"/>
        <v>0</v>
      </c>
      <c r="O584">
        <f t="shared" si="28"/>
        <v>0</v>
      </c>
      <c r="P584" t="s">
        <v>12694</v>
      </c>
    </row>
    <row r="585" spans="2:16" x14ac:dyDescent="0.25">
      <c r="B585" t="s">
        <v>589</v>
      </c>
      <c r="C585" s="119" t="s">
        <v>60</v>
      </c>
      <c r="D585" t="s">
        <v>11550</v>
      </c>
      <c r="E585" t="s">
        <v>11530</v>
      </c>
      <c r="F585" t="s">
        <v>11540</v>
      </c>
      <c r="G585" t="s">
        <v>61</v>
      </c>
      <c r="H585" t="s">
        <v>18</v>
      </c>
      <c r="I585" t="s">
        <v>11541</v>
      </c>
      <c r="J585">
        <v>2014</v>
      </c>
      <c r="K585">
        <v>598.84</v>
      </c>
      <c r="L585">
        <v>23</v>
      </c>
      <c r="M585">
        <v>1</v>
      </c>
      <c r="N585">
        <f t="shared" si="27"/>
        <v>0</v>
      </c>
      <c r="O585">
        <f t="shared" si="28"/>
        <v>0</v>
      </c>
      <c r="P585" t="s">
        <v>12694</v>
      </c>
    </row>
    <row r="586" spans="2:16" x14ac:dyDescent="0.25">
      <c r="B586" t="s">
        <v>590</v>
      </c>
      <c r="C586" s="119" t="s">
        <v>60</v>
      </c>
      <c r="D586" t="s">
        <v>11537</v>
      </c>
      <c r="E586" t="s">
        <v>11530</v>
      </c>
      <c r="F586" t="s">
        <v>11540</v>
      </c>
      <c r="G586" t="s">
        <v>61</v>
      </c>
      <c r="H586" t="s">
        <v>18</v>
      </c>
      <c r="I586" t="s">
        <v>11541</v>
      </c>
      <c r="J586">
        <v>2014</v>
      </c>
      <c r="K586">
        <v>599.70000000000005</v>
      </c>
      <c r="L586">
        <v>32</v>
      </c>
      <c r="M586">
        <v>1</v>
      </c>
      <c r="N586">
        <f t="shared" si="27"/>
        <v>0</v>
      </c>
      <c r="O586">
        <f t="shared" si="28"/>
        <v>0</v>
      </c>
      <c r="P586" t="s">
        <v>12694</v>
      </c>
    </row>
    <row r="587" spans="2:16" x14ac:dyDescent="0.25">
      <c r="B587" t="s">
        <v>591</v>
      </c>
      <c r="C587" s="119" t="s">
        <v>60</v>
      </c>
      <c r="D587" t="s">
        <v>11537</v>
      </c>
      <c r="E587" t="s">
        <v>11530</v>
      </c>
      <c r="F587" t="s">
        <v>11540</v>
      </c>
      <c r="G587" t="s">
        <v>61</v>
      </c>
      <c r="H587" t="s">
        <v>18</v>
      </c>
      <c r="I587" t="s">
        <v>11541</v>
      </c>
      <c r="J587">
        <v>2014</v>
      </c>
      <c r="K587">
        <v>599.96</v>
      </c>
      <c r="L587">
        <v>30</v>
      </c>
      <c r="M587">
        <v>1</v>
      </c>
      <c r="N587">
        <f t="shared" ref="N587:N650" si="29">IF(K587&lt;100,1,0)</f>
        <v>0</v>
      </c>
      <c r="O587">
        <f t="shared" si="28"/>
        <v>0</v>
      </c>
      <c r="P587" t="s">
        <v>12694</v>
      </c>
    </row>
    <row r="588" spans="2:16" x14ac:dyDescent="0.25">
      <c r="B588" t="s">
        <v>592</v>
      </c>
      <c r="C588" s="119" t="s">
        <v>60</v>
      </c>
      <c r="D588" t="s">
        <v>11537</v>
      </c>
      <c r="E588" t="s">
        <v>11530</v>
      </c>
      <c r="F588" t="s">
        <v>11540</v>
      </c>
      <c r="G588" t="s">
        <v>61</v>
      </c>
      <c r="H588" t="s">
        <v>18</v>
      </c>
      <c r="I588" t="s">
        <v>11541</v>
      </c>
      <c r="J588">
        <v>2014</v>
      </c>
      <c r="K588">
        <v>573.15</v>
      </c>
      <c r="L588">
        <v>37</v>
      </c>
      <c r="M588">
        <v>1</v>
      </c>
      <c r="N588">
        <f t="shared" si="29"/>
        <v>0</v>
      </c>
      <c r="O588">
        <f t="shared" si="28"/>
        <v>0</v>
      </c>
      <c r="P588" t="s">
        <v>12694</v>
      </c>
    </row>
    <row r="589" spans="2:16" x14ac:dyDescent="0.25">
      <c r="B589" t="s">
        <v>593</v>
      </c>
      <c r="C589" s="119" t="s">
        <v>60</v>
      </c>
      <c r="D589" t="s">
        <v>11537</v>
      </c>
      <c r="E589" t="s">
        <v>11530</v>
      </c>
      <c r="F589" t="s">
        <v>11540</v>
      </c>
      <c r="G589" t="s">
        <v>61</v>
      </c>
      <c r="H589" t="s">
        <v>18</v>
      </c>
      <c r="I589" t="s">
        <v>11541</v>
      </c>
      <c r="J589">
        <v>2014</v>
      </c>
      <c r="K589">
        <v>599.59</v>
      </c>
      <c r="L589">
        <v>27</v>
      </c>
      <c r="M589">
        <v>1</v>
      </c>
      <c r="N589">
        <f t="shared" si="29"/>
        <v>0</v>
      </c>
      <c r="O589">
        <f t="shared" si="28"/>
        <v>0</v>
      </c>
      <c r="P589" t="s">
        <v>12693</v>
      </c>
    </row>
    <row r="590" spans="2:16" x14ac:dyDescent="0.25">
      <c r="B590" t="s">
        <v>594</v>
      </c>
      <c r="C590" s="119" t="s">
        <v>60</v>
      </c>
      <c r="D590" t="s">
        <v>11537</v>
      </c>
      <c r="E590" t="s">
        <v>11530</v>
      </c>
      <c r="F590" t="s">
        <v>11540</v>
      </c>
      <c r="G590" t="s">
        <v>61</v>
      </c>
      <c r="H590" t="s">
        <v>18</v>
      </c>
      <c r="I590" t="s">
        <v>11541</v>
      </c>
      <c r="J590">
        <v>2014</v>
      </c>
      <c r="K590">
        <v>570.35</v>
      </c>
      <c r="L590">
        <v>10</v>
      </c>
      <c r="M590">
        <v>1</v>
      </c>
      <c r="N590">
        <f t="shared" si="29"/>
        <v>0</v>
      </c>
      <c r="O590">
        <f t="shared" si="28"/>
        <v>0</v>
      </c>
      <c r="P590" t="s">
        <v>12694</v>
      </c>
    </row>
    <row r="591" spans="2:16" x14ac:dyDescent="0.25">
      <c r="B591" t="s">
        <v>595</v>
      </c>
      <c r="C591" s="119" t="s">
        <v>60</v>
      </c>
      <c r="D591" t="s">
        <v>11537</v>
      </c>
      <c r="E591" t="s">
        <v>11530</v>
      </c>
      <c r="F591" t="s">
        <v>11540</v>
      </c>
      <c r="G591" t="s">
        <v>61</v>
      </c>
      <c r="H591" t="s">
        <v>18</v>
      </c>
      <c r="I591" t="s">
        <v>11541</v>
      </c>
      <c r="J591">
        <v>2014</v>
      </c>
      <c r="K591">
        <v>570.85</v>
      </c>
      <c r="L591">
        <v>14</v>
      </c>
      <c r="M591">
        <v>1</v>
      </c>
      <c r="N591">
        <f t="shared" si="29"/>
        <v>0</v>
      </c>
      <c r="O591">
        <f t="shared" si="28"/>
        <v>0</v>
      </c>
      <c r="P591" t="s">
        <v>12694</v>
      </c>
    </row>
    <row r="592" spans="2:16" x14ac:dyDescent="0.25">
      <c r="B592" t="s">
        <v>596</v>
      </c>
      <c r="C592" s="119" t="s">
        <v>60</v>
      </c>
      <c r="D592" t="s">
        <v>11550</v>
      </c>
      <c r="E592" t="s">
        <v>11530</v>
      </c>
      <c r="F592" t="s">
        <v>11540</v>
      </c>
      <c r="G592" t="s">
        <v>61</v>
      </c>
      <c r="H592" t="s">
        <v>18</v>
      </c>
      <c r="I592" t="s">
        <v>11541</v>
      </c>
      <c r="J592">
        <v>2014</v>
      </c>
      <c r="K592">
        <v>598.21</v>
      </c>
      <c r="L592">
        <v>16</v>
      </c>
      <c r="M592">
        <v>1</v>
      </c>
      <c r="N592">
        <f t="shared" si="29"/>
        <v>0</v>
      </c>
      <c r="O592">
        <f t="shared" si="28"/>
        <v>0</v>
      </c>
      <c r="P592" t="s">
        <v>12694</v>
      </c>
    </row>
    <row r="593" spans="2:16" x14ac:dyDescent="0.25">
      <c r="B593" t="s">
        <v>597</v>
      </c>
      <c r="C593" s="119" t="s">
        <v>60</v>
      </c>
      <c r="D593" t="s">
        <v>11550</v>
      </c>
      <c r="E593" t="s">
        <v>11530</v>
      </c>
      <c r="F593" t="s">
        <v>11540</v>
      </c>
      <c r="G593" t="s">
        <v>61</v>
      </c>
      <c r="H593" t="s">
        <v>18</v>
      </c>
      <c r="I593" t="s">
        <v>11541</v>
      </c>
      <c r="J593">
        <v>2014</v>
      </c>
      <c r="K593">
        <v>598.21</v>
      </c>
      <c r="L593">
        <v>16</v>
      </c>
      <c r="M593">
        <v>1</v>
      </c>
      <c r="N593">
        <f t="shared" si="29"/>
        <v>0</v>
      </c>
      <c r="O593">
        <f t="shared" si="28"/>
        <v>0</v>
      </c>
      <c r="P593" t="s">
        <v>12694</v>
      </c>
    </row>
    <row r="594" spans="2:16" x14ac:dyDescent="0.25">
      <c r="B594" t="s">
        <v>598</v>
      </c>
      <c r="C594" s="119" t="s">
        <v>60</v>
      </c>
      <c r="D594" t="s">
        <v>11550</v>
      </c>
      <c r="E594" t="s">
        <v>11530</v>
      </c>
      <c r="F594" t="s">
        <v>11540</v>
      </c>
      <c r="G594" t="s">
        <v>61</v>
      </c>
      <c r="H594" t="s">
        <v>18</v>
      </c>
      <c r="I594" t="s">
        <v>11541</v>
      </c>
      <c r="J594">
        <v>2014</v>
      </c>
      <c r="K594">
        <v>598.21</v>
      </c>
      <c r="L594">
        <v>16</v>
      </c>
      <c r="M594">
        <v>1</v>
      </c>
      <c r="N594">
        <f t="shared" si="29"/>
        <v>0</v>
      </c>
      <c r="O594">
        <f t="shared" si="28"/>
        <v>0</v>
      </c>
      <c r="P594" t="s">
        <v>12694</v>
      </c>
    </row>
    <row r="595" spans="2:16" x14ac:dyDescent="0.25">
      <c r="B595" t="s">
        <v>599</v>
      </c>
      <c r="C595" s="119" t="s">
        <v>60</v>
      </c>
      <c r="D595" t="s">
        <v>11550</v>
      </c>
      <c r="E595" t="s">
        <v>11530</v>
      </c>
      <c r="F595" t="s">
        <v>11540</v>
      </c>
      <c r="G595" t="s">
        <v>61</v>
      </c>
      <c r="H595" t="s">
        <v>18</v>
      </c>
      <c r="I595" t="s">
        <v>11541</v>
      </c>
      <c r="J595">
        <v>2014</v>
      </c>
      <c r="K595">
        <v>598.21</v>
      </c>
      <c r="L595">
        <v>16</v>
      </c>
      <c r="M595">
        <v>1</v>
      </c>
      <c r="N595">
        <f t="shared" si="29"/>
        <v>0</v>
      </c>
      <c r="O595">
        <f t="shared" si="28"/>
        <v>0</v>
      </c>
      <c r="P595" t="s">
        <v>12694</v>
      </c>
    </row>
    <row r="596" spans="2:16" x14ac:dyDescent="0.25">
      <c r="B596" t="s">
        <v>600</v>
      </c>
      <c r="C596" s="119" t="s">
        <v>60</v>
      </c>
      <c r="D596" t="s">
        <v>11537</v>
      </c>
      <c r="E596" t="s">
        <v>11530</v>
      </c>
      <c r="F596" t="s">
        <v>11540</v>
      </c>
      <c r="G596" t="s">
        <v>61</v>
      </c>
      <c r="H596" t="s">
        <v>18</v>
      </c>
      <c r="I596" t="s">
        <v>11541</v>
      </c>
      <c r="J596">
        <v>2014</v>
      </c>
      <c r="K596">
        <v>574.12</v>
      </c>
      <c r="L596">
        <v>42</v>
      </c>
      <c r="M596">
        <v>1</v>
      </c>
      <c r="N596">
        <f t="shared" si="29"/>
        <v>0</v>
      </c>
      <c r="O596">
        <f t="shared" si="28"/>
        <v>0</v>
      </c>
      <c r="P596" t="s">
        <v>12693</v>
      </c>
    </row>
    <row r="597" spans="2:16" x14ac:dyDescent="0.25">
      <c r="B597" t="s">
        <v>601</v>
      </c>
      <c r="C597" s="119" t="s">
        <v>60</v>
      </c>
      <c r="D597" t="s">
        <v>11537</v>
      </c>
      <c r="E597" t="s">
        <v>11530</v>
      </c>
      <c r="F597" t="s">
        <v>11540</v>
      </c>
      <c r="G597" t="s">
        <v>61</v>
      </c>
      <c r="H597" t="s">
        <v>18</v>
      </c>
      <c r="I597" t="s">
        <v>11541</v>
      </c>
      <c r="J597">
        <v>2014</v>
      </c>
      <c r="K597">
        <v>574.24</v>
      </c>
      <c r="L597">
        <v>43</v>
      </c>
      <c r="M597">
        <v>1</v>
      </c>
      <c r="N597">
        <f t="shared" si="29"/>
        <v>0</v>
      </c>
      <c r="O597">
        <f t="shared" si="28"/>
        <v>0</v>
      </c>
      <c r="P597" t="s">
        <v>12693</v>
      </c>
    </row>
    <row r="598" spans="2:16" x14ac:dyDescent="0.25">
      <c r="B598" t="s">
        <v>602</v>
      </c>
      <c r="C598" s="119" t="s">
        <v>60</v>
      </c>
      <c r="D598" t="s">
        <v>11537</v>
      </c>
      <c r="E598" t="s">
        <v>11530</v>
      </c>
      <c r="F598" t="s">
        <v>11540</v>
      </c>
      <c r="G598" t="s">
        <v>61</v>
      </c>
      <c r="H598" t="s">
        <v>18</v>
      </c>
      <c r="I598" t="s">
        <v>11541</v>
      </c>
      <c r="J598">
        <v>2014</v>
      </c>
      <c r="K598">
        <v>574.24</v>
      </c>
      <c r="L598">
        <v>43</v>
      </c>
      <c r="M598">
        <v>1</v>
      </c>
      <c r="N598">
        <f t="shared" si="29"/>
        <v>0</v>
      </c>
      <c r="O598">
        <f t="shared" si="28"/>
        <v>0</v>
      </c>
      <c r="P598" t="s">
        <v>12694</v>
      </c>
    </row>
    <row r="599" spans="2:16" x14ac:dyDescent="0.25">
      <c r="B599" t="s">
        <v>603</v>
      </c>
      <c r="C599" s="119" t="s">
        <v>60</v>
      </c>
      <c r="D599" t="s">
        <v>11537</v>
      </c>
      <c r="E599" t="s">
        <v>11530</v>
      </c>
      <c r="F599" t="s">
        <v>11540</v>
      </c>
      <c r="G599" t="s">
        <v>61</v>
      </c>
      <c r="H599" t="s">
        <v>18</v>
      </c>
      <c r="I599" t="s">
        <v>11541</v>
      </c>
      <c r="J599">
        <v>2014</v>
      </c>
      <c r="K599">
        <v>571.62</v>
      </c>
      <c r="L599">
        <v>23</v>
      </c>
      <c r="M599">
        <v>1</v>
      </c>
      <c r="N599">
        <f t="shared" si="29"/>
        <v>0</v>
      </c>
      <c r="O599">
        <f t="shared" si="28"/>
        <v>0</v>
      </c>
      <c r="P599" t="s">
        <v>12694</v>
      </c>
    </row>
    <row r="600" spans="2:16" x14ac:dyDescent="0.25">
      <c r="B600" t="s">
        <v>604</v>
      </c>
      <c r="C600" s="119" t="s">
        <v>60</v>
      </c>
      <c r="D600" t="s">
        <v>11550</v>
      </c>
      <c r="E600" t="s">
        <v>11530</v>
      </c>
      <c r="F600" t="s">
        <v>11540</v>
      </c>
      <c r="G600" t="s">
        <v>61</v>
      </c>
      <c r="H600" t="s">
        <v>18</v>
      </c>
      <c r="I600" t="s">
        <v>11541</v>
      </c>
      <c r="J600">
        <v>2014</v>
      </c>
      <c r="K600">
        <v>571.61</v>
      </c>
      <c r="L600">
        <v>20</v>
      </c>
      <c r="M600">
        <v>1</v>
      </c>
      <c r="N600">
        <f t="shared" si="29"/>
        <v>0</v>
      </c>
      <c r="O600">
        <f t="shared" si="28"/>
        <v>0</v>
      </c>
      <c r="P600" t="s">
        <v>12694</v>
      </c>
    </row>
    <row r="601" spans="2:16" x14ac:dyDescent="0.25">
      <c r="B601" t="s">
        <v>605</v>
      </c>
      <c r="C601" s="119" t="s">
        <v>60</v>
      </c>
      <c r="D601" t="s">
        <v>11550</v>
      </c>
      <c r="E601" t="s">
        <v>11530</v>
      </c>
      <c r="F601" t="s">
        <v>11540</v>
      </c>
      <c r="G601" t="s">
        <v>61</v>
      </c>
      <c r="H601" t="s">
        <v>18</v>
      </c>
      <c r="I601" t="s">
        <v>11541</v>
      </c>
      <c r="J601">
        <v>2014</v>
      </c>
      <c r="K601">
        <v>573.36</v>
      </c>
      <c r="L601">
        <v>34</v>
      </c>
      <c r="M601">
        <v>1</v>
      </c>
      <c r="N601">
        <f t="shared" si="29"/>
        <v>0</v>
      </c>
      <c r="O601">
        <f t="shared" si="28"/>
        <v>0</v>
      </c>
      <c r="P601" t="s">
        <v>12694</v>
      </c>
    </row>
    <row r="602" spans="2:16" x14ac:dyDescent="0.25">
      <c r="B602" t="s">
        <v>606</v>
      </c>
      <c r="C602" s="119" t="s">
        <v>60</v>
      </c>
      <c r="D602" t="s">
        <v>11537</v>
      </c>
      <c r="E602" t="s">
        <v>11530</v>
      </c>
      <c r="F602" t="s">
        <v>11540</v>
      </c>
      <c r="G602" t="s">
        <v>61</v>
      </c>
      <c r="H602" t="s">
        <v>18</v>
      </c>
      <c r="I602" t="s">
        <v>11541</v>
      </c>
      <c r="J602">
        <v>2014</v>
      </c>
      <c r="K602">
        <v>819.11</v>
      </c>
      <c r="L602">
        <v>47</v>
      </c>
      <c r="M602">
        <v>1</v>
      </c>
      <c r="N602">
        <f t="shared" si="29"/>
        <v>0</v>
      </c>
      <c r="O602">
        <f t="shared" si="28"/>
        <v>0</v>
      </c>
      <c r="P602" t="s">
        <v>12694</v>
      </c>
    </row>
    <row r="603" spans="2:16" x14ac:dyDescent="0.25">
      <c r="B603" t="s">
        <v>607</v>
      </c>
      <c r="C603" s="119" t="s">
        <v>60</v>
      </c>
      <c r="D603" t="s">
        <v>11537</v>
      </c>
      <c r="E603" t="s">
        <v>11530</v>
      </c>
      <c r="F603" t="s">
        <v>11540</v>
      </c>
      <c r="G603" t="s">
        <v>61</v>
      </c>
      <c r="H603" t="s">
        <v>18</v>
      </c>
      <c r="I603" t="s">
        <v>11541</v>
      </c>
      <c r="J603">
        <v>2014</v>
      </c>
      <c r="K603">
        <v>599.09</v>
      </c>
      <c r="L603">
        <v>23</v>
      </c>
      <c r="M603">
        <v>1</v>
      </c>
      <c r="N603">
        <f t="shared" si="29"/>
        <v>0</v>
      </c>
      <c r="O603">
        <f t="shared" si="28"/>
        <v>0</v>
      </c>
      <c r="P603" t="s">
        <v>12694</v>
      </c>
    </row>
    <row r="604" spans="2:16" x14ac:dyDescent="0.25">
      <c r="B604" t="s">
        <v>608</v>
      </c>
      <c r="C604" s="119" t="s">
        <v>60</v>
      </c>
      <c r="D604" t="s">
        <v>11537</v>
      </c>
      <c r="E604" t="s">
        <v>11530</v>
      </c>
      <c r="F604" t="s">
        <v>11540</v>
      </c>
      <c r="G604" t="s">
        <v>61</v>
      </c>
      <c r="H604" t="s">
        <v>18</v>
      </c>
      <c r="I604" t="s">
        <v>11541</v>
      </c>
      <c r="J604">
        <v>2014</v>
      </c>
      <c r="K604">
        <v>571.36</v>
      </c>
      <c r="L604">
        <v>18</v>
      </c>
      <c r="M604">
        <v>1</v>
      </c>
      <c r="N604">
        <f t="shared" si="29"/>
        <v>0</v>
      </c>
      <c r="O604">
        <f t="shared" si="28"/>
        <v>0</v>
      </c>
      <c r="P604" t="s">
        <v>12694</v>
      </c>
    </row>
    <row r="605" spans="2:16" x14ac:dyDescent="0.25">
      <c r="B605" t="s">
        <v>609</v>
      </c>
      <c r="C605" s="119" t="s">
        <v>60</v>
      </c>
      <c r="D605" t="s">
        <v>11537</v>
      </c>
      <c r="E605" t="s">
        <v>11530</v>
      </c>
      <c r="F605" t="s">
        <v>11540</v>
      </c>
      <c r="G605" t="s">
        <v>61</v>
      </c>
      <c r="H605" t="s">
        <v>18</v>
      </c>
      <c r="I605" t="s">
        <v>11541</v>
      </c>
      <c r="J605">
        <v>2014</v>
      </c>
      <c r="K605">
        <v>599.21</v>
      </c>
      <c r="L605">
        <v>24</v>
      </c>
      <c r="M605">
        <v>1</v>
      </c>
      <c r="N605">
        <f t="shared" si="29"/>
        <v>0</v>
      </c>
      <c r="O605">
        <f t="shared" si="28"/>
        <v>0</v>
      </c>
      <c r="P605" t="s">
        <v>12694</v>
      </c>
    </row>
    <row r="606" spans="2:16" x14ac:dyDescent="0.25">
      <c r="B606" t="s">
        <v>610</v>
      </c>
      <c r="C606" s="119" t="s">
        <v>60</v>
      </c>
      <c r="D606" t="s">
        <v>11537</v>
      </c>
      <c r="E606" t="s">
        <v>11530</v>
      </c>
      <c r="F606" t="s">
        <v>11540</v>
      </c>
      <c r="G606" t="s">
        <v>61</v>
      </c>
      <c r="H606" t="s">
        <v>18</v>
      </c>
      <c r="I606" t="s">
        <v>11541</v>
      </c>
      <c r="J606">
        <v>2014</v>
      </c>
      <c r="K606">
        <v>572.99</v>
      </c>
      <c r="L606">
        <v>31</v>
      </c>
      <c r="M606">
        <v>1</v>
      </c>
      <c r="N606">
        <f t="shared" si="29"/>
        <v>0</v>
      </c>
      <c r="O606">
        <f t="shared" si="28"/>
        <v>0</v>
      </c>
      <c r="P606" t="s">
        <v>12694</v>
      </c>
    </row>
    <row r="607" spans="2:16" x14ac:dyDescent="0.25">
      <c r="B607" t="s">
        <v>611</v>
      </c>
      <c r="C607" s="119" t="s">
        <v>60</v>
      </c>
      <c r="D607" t="s">
        <v>11537</v>
      </c>
      <c r="E607" t="s">
        <v>11530</v>
      </c>
      <c r="F607" t="s">
        <v>11540</v>
      </c>
      <c r="G607" t="s">
        <v>61</v>
      </c>
      <c r="H607" t="s">
        <v>18</v>
      </c>
      <c r="I607" t="s">
        <v>11541</v>
      </c>
      <c r="J607">
        <v>2014</v>
      </c>
      <c r="K607">
        <v>818.61</v>
      </c>
      <c r="L607">
        <v>47</v>
      </c>
      <c r="M607">
        <v>1</v>
      </c>
      <c r="N607">
        <f t="shared" si="29"/>
        <v>0</v>
      </c>
      <c r="O607">
        <f t="shared" si="28"/>
        <v>0</v>
      </c>
      <c r="P607" t="s">
        <v>12694</v>
      </c>
    </row>
    <row r="608" spans="2:16" x14ac:dyDescent="0.25">
      <c r="B608" t="s">
        <v>612</v>
      </c>
      <c r="C608" s="119" t="s">
        <v>60</v>
      </c>
      <c r="D608" t="s">
        <v>11550</v>
      </c>
      <c r="E608" t="s">
        <v>11530</v>
      </c>
      <c r="F608" t="s">
        <v>11540</v>
      </c>
      <c r="G608" t="s">
        <v>61</v>
      </c>
      <c r="H608" t="s">
        <v>18</v>
      </c>
      <c r="I608" t="s">
        <v>11541</v>
      </c>
      <c r="J608">
        <v>2014</v>
      </c>
      <c r="K608">
        <v>571.48</v>
      </c>
      <c r="L608">
        <v>19</v>
      </c>
      <c r="M608">
        <v>1</v>
      </c>
      <c r="N608">
        <f t="shared" si="29"/>
        <v>0</v>
      </c>
      <c r="O608">
        <f t="shared" si="28"/>
        <v>0</v>
      </c>
      <c r="P608" t="s">
        <v>12694</v>
      </c>
    </row>
    <row r="609" spans="2:16" x14ac:dyDescent="0.25">
      <c r="B609" t="s">
        <v>613</v>
      </c>
      <c r="C609" s="119" t="s">
        <v>60</v>
      </c>
      <c r="D609" t="s">
        <v>11542</v>
      </c>
      <c r="E609" t="s">
        <v>11530</v>
      </c>
      <c r="F609" t="s">
        <v>11540</v>
      </c>
      <c r="G609" t="s">
        <v>61</v>
      </c>
      <c r="H609" t="s">
        <v>18</v>
      </c>
      <c r="I609" t="s">
        <v>11541</v>
      </c>
      <c r="J609">
        <v>2014</v>
      </c>
      <c r="K609">
        <v>649.84</v>
      </c>
      <c r="L609">
        <v>108</v>
      </c>
      <c r="M609">
        <v>1</v>
      </c>
      <c r="N609">
        <f t="shared" si="29"/>
        <v>0</v>
      </c>
      <c r="O609">
        <f t="shared" si="28"/>
        <v>0</v>
      </c>
      <c r="P609" t="s">
        <v>12694</v>
      </c>
    </row>
    <row r="610" spans="2:16" x14ac:dyDescent="0.25">
      <c r="B610" t="s">
        <v>614</v>
      </c>
      <c r="C610" s="119" t="s">
        <v>60</v>
      </c>
      <c r="D610" t="s">
        <v>11539</v>
      </c>
      <c r="E610" t="s">
        <v>11530</v>
      </c>
      <c r="F610" t="s">
        <v>11540</v>
      </c>
      <c r="G610" t="s">
        <v>61</v>
      </c>
      <c r="H610" t="s">
        <v>18</v>
      </c>
      <c r="I610" t="s">
        <v>11541</v>
      </c>
      <c r="J610">
        <v>2014</v>
      </c>
      <c r="K610">
        <v>571.86</v>
      </c>
      <c r="L610">
        <v>22</v>
      </c>
      <c r="M610">
        <v>1</v>
      </c>
      <c r="N610">
        <f t="shared" si="29"/>
        <v>0</v>
      </c>
      <c r="O610">
        <f t="shared" si="28"/>
        <v>0</v>
      </c>
      <c r="P610" t="s">
        <v>12694</v>
      </c>
    </row>
    <row r="611" spans="2:16" x14ac:dyDescent="0.25">
      <c r="B611" t="s">
        <v>615</v>
      </c>
      <c r="C611" s="119" t="s">
        <v>60</v>
      </c>
      <c r="D611" t="s">
        <v>11539</v>
      </c>
      <c r="E611" t="s">
        <v>11530</v>
      </c>
      <c r="F611" t="s">
        <v>11540</v>
      </c>
      <c r="G611" t="s">
        <v>61</v>
      </c>
      <c r="H611" t="s">
        <v>18</v>
      </c>
      <c r="I611" t="s">
        <v>11541</v>
      </c>
      <c r="J611">
        <v>2014</v>
      </c>
      <c r="K611">
        <v>571.99</v>
      </c>
      <c r="L611">
        <v>23</v>
      </c>
      <c r="M611">
        <v>1</v>
      </c>
      <c r="N611">
        <f t="shared" si="29"/>
        <v>0</v>
      </c>
      <c r="O611">
        <f t="shared" si="28"/>
        <v>0</v>
      </c>
      <c r="P611" t="s">
        <v>12694</v>
      </c>
    </row>
    <row r="612" spans="2:16" x14ac:dyDescent="0.25">
      <c r="B612" t="s">
        <v>616</v>
      </c>
      <c r="C612" s="119" t="s">
        <v>60</v>
      </c>
      <c r="D612" t="s">
        <v>11542</v>
      </c>
      <c r="E612" t="s">
        <v>11530</v>
      </c>
      <c r="F612" t="s">
        <v>11540</v>
      </c>
      <c r="G612" t="s">
        <v>61</v>
      </c>
      <c r="H612" t="s">
        <v>18</v>
      </c>
      <c r="I612" t="s">
        <v>11541</v>
      </c>
      <c r="J612">
        <v>2014</v>
      </c>
      <c r="K612">
        <v>571.48</v>
      </c>
      <c r="L612">
        <v>19</v>
      </c>
      <c r="M612">
        <v>1</v>
      </c>
      <c r="N612">
        <f t="shared" si="29"/>
        <v>0</v>
      </c>
      <c r="O612">
        <f t="shared" si="28"/>
        <v>0</v>
      </c>
      <c r="P612" t="s">
        <v>12693</v>
      </c>
    </row>
    <row r="613" spans="2:16" x14ac:dyDescent="0.25">
      <c r="B613" t="s">
        <v>617</v>
      </c>
      <c r="C613" s="119" t="s">
        <v>60</v>
      </c>
      <c r="D613" t="s">
        <v>11542</v>
      </c>
      <c r="E613" t="s">
        <v>11530</v>
      </c>
      <c r="F613" t="s">
        <v>11540</v>
      </c>
      <c r="G613" t="s">
        <v>61</v>
      </c>
      <c r="H613" t="s">
        <v>18</v>
      </c>
      <c r="I613" t="s">
        <v>11541</v>
      </c>
      <c r="J613">
        <v>2014</v>
      </c>
      <c r="K613">
        <v>599.59</v>
      </c>
      <c r="L613">
        <v>27</v>
      </c>
      <c r="M613">
        <v>1</v>
      </c>
      <c r="N613">
        <f t="shared" si="29"/>
        <v>0</v>
      </c>
      <c r="O613">
        <f t="shared" si="28"/>
        <v>0</v>
      </c>
      <c r="P613" t="s">
        <v>12694</v>
      </c>
    </row>
    <row r="614" spans="2:16" x14ac:dyDescent="0.25">
      <c r="B614" t="s">
        <v>618</v>
      </c>
      <c r="C614" s="119" t="s">
        <v>60</v>
      </c>
      <c r="D614" t="s">
        <v>11537</v>
      </c>
      <c r="E614" t="s">
        <v>11530</v>
      </c>
      <c r="F614" t="s">
        <v>11540</v>
      </c>
      <c r="G614" t="s">
        <v>61</v>
      </c>
      <c r="H614" t="s">
        <v>18</v>
      </c>
      <c r="I614" t="s">
        <v>11541</v>
      </c>
      <c r="J614">
        <v>2014</v>
      </c>
      <c r="K614">
        <v>751.15</v>
      </c>
      <c r="L614">
        <v>27</v>
      </c>
      <c r="M614">
        <v>1</v>
      </c>
      <c r="N614">
        <f t="shared" si="29"/>
        <v>0</v>
      </c>
      <c r="O614">
        <f t="shared" si="28"/>
        <v>0</v>
      </c>
      <c r="P614" t="s">
        <v>12694</v>
      </c>
    </row>
    <row r="615" spans="2:16" x14ac:dyDescent="0.25">
      <c r="B615" t="s">
        <v>619</v>
      </c>
      <c r="C615" s="119" t="s">
        <v>60</v>
      </c>
      <c r="D615" t="s">
        <v>11537</v>
      </c>
      <c r="E615" t="s">
        <v>11530</v>
      </c>
      <c r="F615" t="s">
        <v>11540</v>
      </c>
      <c r="G615" t="s">
        <v>61</v>
      </c>
      <c r="H615" t="s">
        <v>18</v>
      </c>
      <c r="I615" t="s">
        <v>11541</v>
      </c>
      <c r="J615">
        <v>2014</v>
      </c>
      <c r="K615">
        <v>572.48</v>
      </c>
      <c r="L615">
        <v>27</v>
      </c>
      <c r="M615">
        <v>1</v>
      </c>
      <c r="N615">
        <f t="shared" si="29"/>
        <v>0</v>
      </c>
      <c r="O615">
        <f t="shared" si="28"/>
        <v>0</v>
      </c>
      <c r="P615" t="s">
        <v>12694</v>
      </c>
    </row>
    <row r="616" spans="2:16" x14ac:dyDescent="0.25">
      <c r="B616" t="s">
        <v>620</v>
      </c>
      <c r="C616" s="119" t="s">
        <v>60</v>
      </c>
      <c r="D616" t="s">
        <v>11537</v>
      </c>
      <c r="E616" t="s">
        <v>11530</v>
      </c>
      <c r="F616" t="s">
        <v>11540</v>
      </c>
      <c r="G616" t="s">
        <v>61</v>
      </c>
      <c r="H616" t="s">
        <v>18</v>
      </c>
      <c r="I616" t="s">
        <v>11541</v>
      </c>
      <c r="J616">
        <v>2014</v>
      </c>
      <c r="K616">
        <v>574.99</v>
      </c>
      <c r="L616">
        <v>47</v>
      </c>
      <c r="M616">
        <v>1</v>
      </c>
      <c r="N616">
        <f t="shared" si="29"/>
        <v>0</v>
      </c>
      <c r="O616">
        <f t="shared" si="28"/>
        <v>0</v>
      </c>
      <c r="P616" t="s">
        <v>12694</v>
      </c>
    </row>
    <row r="617" spans="2:16" x14ac:dyDescent="0.25">
      <c r="B617" t="s">
        <v>621</v>
      </c>
      <c r="C617" s="119" t="s">
        <v>60</v>
      </c>
      <c r="D617" t="s">
        <v>11550</v>
      </c>
      <c r="E617" t="s">
        <v>11530</v>
      </c>
      <c r="F617" t="s">
        <v>11540</v>
      </c>
      <c r="G617" t="s">
        <v>61</v>
      </c>
      <c r="H617" t="s">
        <v>18</v>
      </c>
      <c r="I617" t="s">
        <v>11541</v>
      </c>
      <c r="J617">
        <v>2014</v>
      </c>
      <c r="K617">
        <v>571.36</v>
      </c>
      <c r="L617">
        <v>18</v>
      </c>
      <c r="M617">
        <v>1</v>
      </c>
      <c r="N617">
        <f t="shared" si="29"/>
        <v>0</v>
      </c>
      <c r="O617">
        <f t="shared" si="28"/>
        <v>0</v>
      </c>
      <c r="P617" t="s">
        <v>12694</v>
      </c>
    </row>
    <row r="618" spans="2:16" x14ac:dyDescent="0.25">
      <c r="B618" t="s">
        <v>622</v>
      </c>
      <c r="C618" s="119" t="s">
        <v>60</v>
      </c>
      <c r="D618" t="s">
        <v>11539</v>
      </c>
      <c r="E618" t="s">
        <v>11530</v>
      </c>
      <c r="F618" t="s">
        <v>11540</v>
      </c>
      <c r="G618" t="s">
        <v>61</v>
      </c>
      <c r="H618" t="s">
        <v>18</v>
      </c>
      <c r="I618" t="s">
        <v>11541</v>
      </c>
      <c r="J618">
        <v>2014</v>
      </c>
      <c r="K618">
        <v>571.99</v>
      </c>
      <c r="L618">
        <v>23</v>
      </c>
      <c r="M618">
        <v>1</v>
      </c>
      <c r="N618">
        <f t="shared" si="29"/>
        <v>0</v>
      </c>
      <c r="O618">
        <f t="shared" si="28"/>
        <v>0</v>
      </c>
      <c r="P618" t="s">
        <v>12694</v>
      </c>
    </row>
    <row r="619" spans="2:16" x14ac:dyDescent="0.25">
      <c r="B619" t="s">
        <v>623</v>
      </c>
      <c r="C619" s="119" t="s">
        <v>60</v>
      </c>
      <c r="D619" t="s">
        <v>11537</v>
      </c>
      <c r="E619" t="s">
        <v>11530</v>
      </c>
      <c r="F619" t="s">
        <v>11540</v>
      </c>
      <c r="G619" t="s">
        <v>61</v>
      </c>
      <c r="H619" t="s">
        <v>18</v>
      </c>
      <c r="I619" t="s">
        <v>11541</v>
      </c>
      <c r="J619">
        <v>2014</v>
      </c>
      <c r="K619">
        <v>572.37</v>
      </c>
      <c r="L619">
        <v>26</v>
      </c>
      <c r="M619">
        <v>1</v>
      </c>
      <c r="N619">
        <f t="shared" si="29"/>
        <v>0</v>
      </c>
      <c r="O619">
        <f t="shared" ref="O619:O682" si="30">IF(OR(L619="",L619&lt;=0),1,0)</f>
        <v>0</v>
      </c>
      <c r="P619" t="s">
        <v>12694</v>
      </c>
    </row>
    <row r="620" spans="2:16" x14ac:dyDescent="0.25">
      <c r="B620" t="s">
        <v>624</v>
      </c>
      <c r="C620" s="119" t="s">
        <v>60</v>
      </c>
      <c r="D620" t="s">
        <v>11550</v>
      </c>
      <c r="E620" t="s">
        <v>11530</v>
      </c>
      <c r="F620" t="s">
        <v>11540</v>
      </c>
      <c r="G620" t="s">
        <v>61</v>
      </c>
      <c r="H620" t="s">
        <v>18</v>
      </c>
      <c r="I620" t="s">
        <v>11541</v>
      </c>
      <c r="J620">
        <v>2014</v>
      </c>
      <c r="K620">
        <v>571.48</v>
      </c>
      <c r="L620">
        <v>19</v>
      </c>
      <c r="M620">
        <v>1</v>
      </c>
      <c r="N620">
        <f t="shared" si="29"/>
        <v>0</v>
      </c>
      <c r="O620">
        <f t="shared" si="30"/>
        <v>0</v>
      </c>
      <c r="P620" t="s">
        <v>12694</v>
      </c>
    </row>
    <row r="621" spans="2:16" x14ac:dyDescent="0.25">
      <c r="B621" t="s">
        <v>625</v>
      </c>
      <c r="C621" s="119" t="s">
        <v>60</v>
      </c>
      <c r="D621" t="s">
        <v>11550</v>
      </c>
      <c r="E621" t="s">
        <v>11530</v>
      </c>
      <c r="F621" t="s">
        <v>11540</v>
      </c>
      <c r="G621" t="s">
        <v>61</v>
      </c>
      <c r="H621" t="s">
        <v>18</v>
      </c>
      <c r="I621" t="s">
        <v>11541</v>
      </c>
      <c r="J621">
        <v>2014</v>
      </c>
      <c r="K621">
        <v>571.74</v>
      </c>
      <c r="L621">
        <v>21</v>
      </c>
      <c r="M621">
        <v>1</v>
      </c>
      <c r="N621">
        <f t="shared" si="29"/>
        <v>0</v>
      </c>
      <c r="O621">
        <f t="shared" si="30"/>
        <v>0</v>
      </c>
      <c r="P621" t="s">
        <v>12694</v>
      </c>
    </row>
    <row r="622" spans="2:16" x14ac:dyDescent="0.25">
      <c r="B622" t="s">
        <v>626</v>
      </c>
      <c r="C622" s="119" t="s">
        <v>60</v>
      </c>
      <c r="D622" t="s">
        <v>11550</v>
      </c>
      <c r="E622" t="s">
        <v>11530</v>
      </c>
      <c r="F622" t="s">
        <v>11540</v>
      </c>
      <c r="G622" t="s">
        <v>61</v>
      </c>
      <c r="H622" t="s">
        <v>18</v>
      </c>
      <c r="I622" t="s">
        <v>11541</v>
      </c>
      <c r="J622">
        <v>2014</v>
      </c>
      <c r="K622">
        <v>571.74</v>
      </c>
      <c r="L622">
        <v>21</v>
      </c>
      <c r="M622">
        <v>1</v>
      </c>
      <c r="N622">
        <f t="shared" si="29"/>
        <v>0</v>
      </c>
      <c r="O622">
        <f t="shared" si="30"/>
        <v>0</v>
      </c>
      <c r="P622" t="s">
        <v>12694</v>
      </c>
    </row>
    <row r="623" spans="2:16" x14ac:dyDescent="0.25">
      <c r="B623" t="s">
        <v>627</v>
      </c>
      <c r="C623" s="119" t="s">
        <v>60</v>
      </c>
      <c r="D623" t="s">
        <v>11550</v>
      </c>
      <c r="E623" t="s">
        <v>11530</v>
      </c>
      <c r="F623" t="s">
        <v>11540</v>
      </c>
      <c r="G623" t="s">
        <v>61</v>
      </c>
      <c r="H623" t="s">
        <v>18</v>
      </c>
      <c r="I623" t="s">
        <v>11541</v>
      </c>
      <c r="J623">
        <v>2014</v>
      </c>
      <c r="K623">
        <v>572.61</v>
      </c>
      <c r="L623">
        <v>28</v>
      </c>
      <c r="M623">
        <v>1</v>
      </c>
      <c r="N623">
        <f t="shared" si="29"/>
        <v>0</v>
      </c>
      <c r="O623">
        <f t="shared" si="30"/>
        <v>0</v>
      </c>
      <c r="P623" t="s">
        <v>12694</v>
      </c>
    </row>
    <row r="624" spans="2:16" x14ac:dyDescent="0.25">
      <c r="B624" t="s">
        <v>628</v>
      </c>
      <c r="C624" s="119" t="s">
        <v>60</v>
      </c>
      <c r="D624" t="s">
        <v>11537</v>
      </c>
      <c r="E624" t="s">
        <v>11530</v>
      </c>
      <c r="F624" t="s">
        <v>11540</v>
      </c>
      <c r="G624" t="s">
        <v>61</v>
      </c>
      <c r="H624" t="s">
        <v>18</v>
      </c>
      <c r="I624" t="s">
        <v>11541</v>
      </c>
      <c r="J624">
        <v>2014</v>
      </c>
      <c r="K624">
        <v>572.26</v>
      </c>
      <c r="L624">
        <v>24</v>
      </c>
      <c r="M624">
        <v>1</v>
      </c>
      <c r="N624">
        <f t="shared" si="29"/>
        <v>0</v>
      </c>
      <c r="O624">
        <f t="shared" si="30"/>
        <v>0</v>
      </c>
      <c r="P624" t="s">
        <v>12694</v>
      </c>
    </row>
    <row r="625" spans="2:16" x14ac:dyDescent="0.25">
      <c r="B625" t="s">
        <v>629</v>
      </c>
      <c r="C625" s="119" t="s">
        <v>60</v>
      </c>
      <c r="D625" t="s">
        <v>11537</v>
      </c>
      <c r="E625" t="s">
        <v>11530</v>
      </c>
      <c r="F625" t="s">
        <v>11540</v>
      </c>
      <c r="G625" t="s">
        <v>61</v>
      </c>
      <c r="H625" t="s">
        <v>18</v>
      </c>
      <c r="I625" t="s">
        <v>11541</v>
      </c>
      <c r="J625">
        <v>2014</v>
      </c>
      <c r="K625">
        <v>573.01</v>
      </c>
      <c r="L625">
        <v>30</v>
      </c>
      <c r="M625">
        <v>1</v>
      </c>
      <c r="N625">
        <f t="shared" si="29"/>
        <v>0</v>
      </c>
      <c r="O625">
        <f t="shared" si="30"/>
        <v>0</v>
      </c>
      <c r="P625" t="s">
        <v>12694</v>
      </c>
    </row>
    <row r="626" spans="2:16" x14ac:dyDescent="0.25">
      <c r="B626" t="s">
        <v>630</v>
      </c>
      <c r="C626" s="119" t="s">
        <v>60</v>
      </c>
      <c r="D626" t="s">
        <v>11537</v>
      </c>
      <c r="E626" t="s">
        <v>11530</v>
      </c>
      <c r="F626" t="s">
        <v>11540</v>
      </c>
      <c r="G626" t="s">
        <v>61</v>
      </c>
      <c r="H626" t="s">
        <v>18</v>
      </c>
      <c r="I626" t="s">
        <v>11541</v>
      </c>
      <c r="J626">
        <v>2014</v>
      </c>
      <c r="K626">
        <v>571.76</v>
      </c>
      <c r="L626">
        <v>20</v>
      </c>
      <c r="M626">
        <v>1</v>
      </c>
      <c r="N626">
        <f t="shared" si="29"/>
        <v>0</v>
      </c>
      <c r="O626">
        <f t="shared" si="30"/>
        <v>0</v>
      </c>
      <c r="P626" t="s">
        <v>12694</v>
      </c>
    </row>
    <row r="627" spans="2:16" x14ac:dyDescent="0.25">
      <c r="B627" t="s">
        <v>631</v>
      </c>
      <c r="C627" s="119" t="s">
        <v>60</v>
      </c>
      <c r="D627" t="s">
        <v>11537</v>
      </c>
      <c r="E627" t="s">
        <v>11530</v>
      </c>
      <c r="F627" t="s">
        <v>11540</v>
      </c>
      <c r="G627" t="s">
        <v>61</v>
      </c>
      <c r="H627" t="s">
        <v>18</v>
      </c>
      <c r="I627" t="s">
        <v>11541</v>
      </c>
      <c r="J627">
        <v>2014</v>
      </c>
      <c r="K627">
        <v>571.86</v>
      </c>
      <c r="L627">
        <v>22</v>
      </c>
      <c r="M627">
        <v>1</v>
      </c>
      <c r="N627">
        <f t="shared" si="29"/>
        <v>0</v>
      </c>
      <c r="O627">
        <f t="shared" si="30"/>
        <v>0</v>
      </c>
      <c r="P627" t="s">
        <v>12694</v>
      </c>
    </row>
    <row r="628" spans="2:16" x14ac:dyDescent="0.25">
      <c r="B628" t="s">
        <v>632</v>
      </c>
      <c r="C628" s="119" t="s">
        <v>60</v>
      </c>
      <c r="D628" t="s">
        <v>11537</v>
      </c>
      <c r="E628" t="s">
        <v>11530</v>
      </c>
      <c r="F628" t="s">
        <v>11540</v>
      </c>
      <c r="G628" t="s">
        <v>61</v>
      </c>
      <c r="H628" t="s">
        <v>18</v>
      </c>
      <c r="I628" t="s">
        <v>11541</v>
      </c>
      <c r="J628">
        <v>2014</v>
      </c>
      <c r="K628">
        <v>572.01</v>
      </c>
      <c r="L628">
        <v>22</v>
      </c>
      <c r="M628">
        <v>1</v>
      </c>
      <c r="N628">
        <f t="shared" si="29"/>
        <v>0</v>
      </c>
      <c r="O628">
        <f t="shared" si="30"/>
        <v>0</v>
      </c>
      <c r="P628" t="s">
        <v>12694</v>
      </c>
    </row>
    <row r="629" spans="2:16" x14ac:dyDescent="0.25">
      <c r="B629" t="s">
        <v>633</v>
      </c>
      <c r="C629" s="119" t="s">
        <v>60</v>
      </c>
      <c r="D629" t="s">
        <v>11550</v>
      </c>
      <c r="E629" t="s">
        <v>11530</v>
      </c>
      <c r="F629" t="s">
        <v>11540</v>
      </c>
      <c r="G629" t="s">
        <v>61</v>
      </c>
      <c r="H629" t="s">
        <v>18</v>
      </c>
      <c r="I629" t="s">
        <v>11533</v>
      </c>
      <c r="J629">
        <v>2014</v>
      </c>
      <c r="K629">
        <v>574.47</v>
      </c>
      <c r="L629">
        <v>22</v>
      </c>
      <c r="M629">
        <v>1</v>
      </c>
      <c r="N629">
        <f t="shared" si="29"/>
        <v>0</v>
      </c>
      <c r="O629">
        <f t="shared" si="30"/>
        <v>0</v>
      </c>
      <c r="P629" t="s">
        <v>12694</v>
      </c>
    </row>
    <row r="630" spans="2:16" x14ac:dyDescent="0.25">
      <c r="B630" t="s">
        <v>634</v>
      </c>
      <c r="C630" s="119" t="s">
        <v>60</v>
      </c>
      <c r="D630" t="s">
        <v>11537</v>
      </c>
      <c r="E630" t="s">
        <v>11530</v>
      </c>
      <c r="F630" t="s">
        <v>11540</v>
      </c>
      <c r="G630" t="s">
        <v>61</v>
      </c>
      <c r="H630" t="s">
        <v>18</v>
      </c>
      <c r="I630" t="s">
        <v>11541</v>
      </c>
      <c r="J630">
        <v>2014</v>
      </c>
      <c r="K630">
        <v>572.63</v>
      </c>
      <c r="L630">
        <v>27</v>
      </c>
      <c r="M630">
        <v>1</v>
      </c>
      <c r="N630">
        <f t="shared" si="29"/>
        <v>0</v>
      </c>
      <c r="O630">
        <f t="shared" si="30"/>
        <v>0</v>
      </c>
      <c r="P630" t="s">
        <v>12694</v>
      </c>
    </row>
    <row r="631" spans="2:16" x14ac:dyDescent="0.25">
      <c r="B631" t="s">
        <v>635</v>
      </c>
      <c r="C631" s="119" t="s">
        <v>60</v>
      </c>
      <c r="D631" t="s">
        <v>11537</v>
      </c>
      <c r="E631" t="s">
        <v>11530</v>
      </c>
      <c r="F631" t="s">
        <v>11540</v>
      </c>
      <c r="G631" t="s">
        <v>61</v>
      </c>
      <c r="H631" t="s">
        <v>18</v>
      </c>
      <c r="I631" t="s">
        <v>11541</v>
      </c>
      <c r="J631">
        <v>2014</v>
      </c>
      <c r="K631">
        <v>572.63</v>
      </c>
      <c r="L631">
        <v>27</v>
      </c>
      <c r="M631">
        <v>1</v>
      </c>
      <c r="N631">
        <f t="shared" si="29"/>
        <v>0</v>
      </c>
      <c r="O631">
        <f t="shared" si="30"/>
        <v>0</v>
      </c>
      <c r="P631" t="s">
        <v>12694</v>
      </c>
    </row>
    <row r="632" spans="2:16" x14ac:dyDescent="0.25">
      <c r="B632" t="s">
        <v>636</v>
      </c>
      <c r="C632" s="119" t="s">
        <v>60</v>
      </c>
      <c r="D632" t="s">
        <v>11537</v>
      </c>
      <c r="E632" t="s">
        <v>11530</v>
      </c>
      <c r="F632" t="s">
        <v>11540</v>
      </c>
      <c r="G632" t="s">
        <v>61</v>
      </c>
      <c r="H632" t="s">
        <v>18</v>
      </c>
      <c r="I632" t="s">
        <v>11533</v>
      </c>
      <c r="J632">
        <v>2014</v>
      </c>
      <c r="K632">
        <v>743.89</v>
      </c>
      <c r="L632">
        <v>142</v>
      </c>
      <c r="M632">
        <v>1</v>
      </c>
      <c r="N632">
        <f t="shared" si="29"/>
        <v>0</v>
      </c>
      <c r="O632">
        <f t="shared" si="30"/>
        <v>0</v>
      </c>
      <c r="P632" t="s">
        <v>12694</v>
      </c>
    </row>
    <row r="633" spans="2:16" x14ac:dyDescent="0.25">
      <c r="B633" t="s">
        <v>637</v>
      </c>
      <c r="C633" s="119" t="s">
        <v>60</v>
      </c>
      <c r="D633" t="s">
        <v>11537</v>
      </c>
      <c r="E633" t="s">
        <v>11530</v>
      </c>
      <c r="F633" t="s">
        <v>11540</v>
      </c>
      <c r="G633" t="s">
        <v>61</v>
      </c>
      <c r="H633" t="s">
        <v>18</v>
      </c>
      <c r="I633" t="s">
        <v>11541</v>
      </c>
      <c r="J633">
        <v>2014</v>
      </c>
      <c r="K633">
        <v>539.23</v>
      </c>
      <c r="L633">
        <v>20</v>
      </c>
      <c r="M633">
        <v>1</v>
      </c>
      <c r="N633">
        <f t="shared" si="29"/>
        <v>0</v>
      </c>
      <c r="O633">
        <f t="shared" si="30"/>
        <v>0</v>
      </c>
      <c r="P633" t="s">
        <v>12694</v>
      </c>
    </row>
    <row r="634" spans="2:16" x14ac:dyDescent="0.25">
      <c r="B634" t="s">
        <v>638</v>
      </c>
      <c r="C634" s="119" t="s">
        <v>60</v>
      </c>
      <c r="D634" t="s">
        <v>11537</v>
      </c>
      <c r="E634" t="s">
        <v>11530</v>
      </c>
      <c r="F634" t="s">
        <v>11540</v>
      </c>
      <c r="G634" t="s">
        <v>61</v>
      </c>
      <c r="H634" t="s">
        <v>18</v>
      </c>
      <c r="I634" t="s">
        <v>11541</v>
      </c>
      <c r="J634">
        <v>2014</v>
      </c>
      <c r="K634">
        <v>600.74</v>
      </c>
      <c r="L634">
        <v>35</v>
      </c>
      <c r="M634">
        <v>1</v>
      </c>
      <c r="N634">
        <f t="shared" si="29"/>
        <v>0</v>
      </c>
      <c r="O634">
        <f t="shared" si="30"/>
        <v>0</v>
      </c>
      <c r="P634" t="s">
        <v>12694</v>
      </c>
    </row>
    <row r="635" spans="2:16" x14ac:dyDescent="0.25">
      <c r="B635" t="s">
        <v>639</v>
      </c>
      <c r="C635" s="119" t="s">
        <v>60</v>
      </c>
      <c r="D635" t="s">
        <v>11537</v>
      </c>
      <c r="E635" t="s">
        <v>11530</v>
      </c>
      <c r="F635" t="s">
        <v>11540</v>
      </c>
      <c r="G635" t="s">
        <v>61</v>
      </c>
      <c r="H635" t="s">
        <v>18</v>
      </c>
      <c r="I635" t="s">
        <v>11541</v>
      </c>
      <c r="J635">
        <v>2014</v>
      </c>
      <c r="K635">
        <v>599.24</v>
      </c>
      <c r="L635">
        <v>23</v>
      </c>
      <c r="M635">
        <v>1</v>
      </c>
      <c r="N635">
        <f t="shared" si="29"/>
        <v>0</v>
      </c>
      <c r="O635">
        <f t="shared" si="30"/>
        <v>0</v>
      </c>
      <c r="P635" t="s">
        <v>12694</v>
      </c>
    </row>
    <row r="636" spans="2:16" x14ac:dyDescent="0.25">
      <c r="B636" t="s">
        <v>640</v>
      </c>
      <c r="C636" s="119" t="s">
        <v>60</v>
      </c>
      <c r="D636" t="s">
        <v>11539</v>
      </c>
      <c r="E636" t="s">
        <v>11530</v>
      </c>
      <c r="F636" t="s">
        <v>11540</v>
      </c>
      <c r="G636" t="s">
        <v>61</v>
      </c>
      <c r="H636" t="s">
        <v>18</v>
      </c>
      <c r="I636" t="s">
        <v>11541</v>
      </c>
      <c r="J636">
        <v>2014</v>
      </c>
      <c r="K636">
        <v>573.26</v>
      </c>
      <c r="L636">
        <v>32</v>
      </c>
      <c r="M636">
        <v>1</v>
      </c>
      <c r="N636">
        <f t="shared" si="29"/>
        <v>0</v>
      </c>
      <c r="O636">
        <f t="shared" si="30"/>
        <v>0</v>
      </c>
      <c r="P636" t="s">
        <v>12694</v>
      </c>
    </row>
    <row r="637" spans="2:16" x14ac:dyDescent="0.25">
      <c r="B637" t="s">
        <v>641</v>
      </c>
      <c r="C637" s="119" t="s">
        <v>60</v>
      </c>
      <c r="D637" t="s">
        <v>11537</v>
      </c>
      <c r="E637" t="s">
        <v>11530</v>
      </c>
      <c r="F637" t="s">
        <v>11540</v>
      </c>
      <c r="G637" t="s">
        <v>61</v>
      </c>
      <c r="H637" t="s">
        <v>18</v>
      </c>
      <c r="I637" t="s">
        <v>11541</v>
      </c>
      <c r="J637">
        <v>2014</v>
      </c>
      <c r="K637">
        <v>572.01</v>
      </c>
      <c r="L637">
        <v>22</v>
      </c>
      <c r="M637">
        <v>1</v>
      </c>
      <c r="N637">
        <f t="shared" si="29"/>
        <v>0</v>
      </c>
      <c r="O637">
        <f t="shared" si="30"/>
        <v>0</v>
      </c>
      <c r="P637" t="s">
        <v>12694</v>
      </c>
    </row>
    <row r="638" spans="2:16" x14ac:dyDescent="0.25">
      <c r="B638" t="s">
        <v>642</v>
      </c>
      <c r="C638" s="119" t="s">
        <v>60</v>
      </c>
      <c r="D638" t="s">
        <v>11537</v>
      </c>
      <c r="E638" t="s">
        <v>11530</v>
      </c>
      <c r="F638" t="s">
        <v>11540</v>
      </c>
      <c r="G638" t="s">
        <v>61</v>
      </c>
      <c r="H638" t="s">
        <v>18</v>
      </c>
      <c r="I638" t="s">
        <v>11541</v>
      </c>
      <c r="J638">
        <v>2014</v>
      </c>
      <c r="K638">
        <v>571.76</v>
      </c>
      <c r="L638">
        <v>20</v>
      </c>
      <c r="M638">
        <v>1</v>
      </c>
      <c r="N638">
        <f t="shared" si="29"/>
        <v>0</v>
      </c>
      <c r="O638">
        <f t="shared" si="30"/>
        <v>0</v>
      </c>
      <c r="P638" t="s">
        <v>12694</v>
      </c>
    </row>
    <row r="639" spans="2:16" x14ac:dyDescent="0.25">
      <c r="B639" t="s">
        <v>643</v>
      </c>
      <c r="C639" s="119" t="s">
        <v>60</v>
      </c>
      <c r="D639" t="s">
        <v>11539</v>
      </c>
      <c r="E639" t="s">
        <v>11530</v>
      </c>
      <c r="F639" t="s">
        <v>11540</v>
      </c>
      <c r="G639" t="s">
        <v>61</v>
      </c>
      <c r="H639" t="s">
        <v>18</v>
      </c>
      <c r="I639" t="s">
        <v>11541</v>
      </c>
      <c r="J639">
        <v>2014</v>
      </c>
      <c r="K639">
        <v>680.43</v>
      </c>
      <c r="L639">
        <v>22</v>
      </c>
      <c r="M639">
        <v>1</v>
      </c>
      <c r="N639">
        <f t="shared" si="29"/>
        <v>0</v>
      </c>
      <c r="O639">
        <f t="shared" si="30"/>
        <v>0</v>
      </c>
      <c r="P639" t="s">
        <v>12694</v>
      </c>
    </row>
    <row r="640" spans="2:16" x14ac:dyDescent="0.25">
      <c r="B640" t="s">
        <v>644</v>
      </c>
      <c r="C640" s="119" t="s">
        <v>60</v>
      </c>
      <c r="D640" t="s">
        <v>11550</v>
      </c>
      <c r="E640" t="s">
        <v>11530</v>
      </c>
      <c r="F640" t="s">
        <v>11540</v>
      </c>
      <c r="G640" t="s">
        <v>61</v>
      </c>
      <c r="H640" t="s">
        <v>18</v>
      </c>
      <c r="I640" t="s">
        <v>11541</v>
      </c>
      <c r="J640">
        <v>2014</v>
      </c>
      <c r="K640">
        <v>584.95000000000005</v>
      </c>
      <c r="L640">
        <v>82</v>
      </c>
      <c r="M640">
        <v>1</v>
      </c>
      <c r="N640">
        <f t="shared" si="29"/>
        <v>0</v>
      </c>
      <c r="O640">
        <f t="shared" si="30"/>
        <v>0</v>
      </c>
      <c r="P640" t="s">
        <v>12694</v>
      </c>
    </row>
    <row r="641" spans="2:16" x14ac:dyDescent="0.25">
      <c r="B641" t="s">
        <v>645</v>
      </c>
      <c r="C641" s="119" t="s">
        <v>60</v>
      </c>
      <c r="D641" t="s">
        <v>11537</v>
      </c>
      <c r="E641" t="s">
        <v>11530</v>
      </c>
      <c r="F641" t="s">
        <v>11540</v>
      </c>
      <c r="G641" t="s">
        <v>61</v>
      </c>
      <c r="H641" t="s">
        <v>18</v>
      </c>
      <c r="I641" t="s">
        <v>11541</v>
      </c>
      <c r="J641">
        <v>2014</v>
      </c>
      <c r="K641">
        <v>576.02</v>
      </c>
      <c r="L641">
        <v>54</v>
      </c>
      <c r="M641">
        <v>1</v>
      </c>
      <c r="N641">
        <f t="shared" si="29"/>
        <v>0</v>
      </c>
      <c r="O641">
        <f t="shared" si="30"/>
        <v>0</v>
      </c>
      <c r="P641" t="s">
        <v>12693</v>
      </c>
    </row>
    <row r="642" spans="2:16" x14ac:dyDescent="0.25">
      <c r="B642" t="s">
        <v>646</v>
      </c>
      <c r="C642" s="119" t="s">
        <v>60</v>
      </c>
      <c r="D642" t="s">
        <v>11537</v>
      </c>
      <c r="E642" t="s">
        <v>11530</v>
      </c>
      <c r="F642" t="s">
        <v>11540</v>
      </c>
      <c r="G642" t="s">
        <v>61</v>
      </c>
      <c r="H642" t="s">
        <v>18</v>
      </c>
      <c r="I642" t="s">
        <v>11541</v>
      </c>
      <c r="J642">
        <v>2014</v>
      </c>
      <c r="K642">
        <v>571.63</v>
      </c>
      <c r="L642">
        <v>19</v>
      </c>
      <c r="M642">
        <v>1</v>
      </c>
      <c r="N642">
        <f t="shared" si="29"/>
        <v>0</v>
      </c>
      <c r="O642">
        <f t="shared" si="30"/>
        <v>0</v>
      </c>
      <c r="P642" t="s">
        <v>12694</v>
      </c>
    </row>
    <row r="643" spans="2:16" x14ac:dyDescent="0.25">
      <c r="B643" t="s">
        <v>647</v>
      </c>
      <c r="C643" s="119" t="s">
        <v>60</v>
      </c>
      <c r="D643" t="s">
        <v>11537</v>
      </c>
      <c r="E643" t="s">
        <v>11530</v>
      </c>
      <c r="F643" t="s">
        <v>11540</v>
      </c>
      <c r="G643" t="s">
        <v>61</v>
      </c>
      <c r="H643" t="s">
        <v>18</v>
      </c>
      <c r="I643" t="s">
        <v>11533</v>
      </c>
      <c r="J643">
        <v>2014</v>
      </c>
      <c r="K643">
        <v>576.84</v>
      </c>
      <c r="L643">
        <v>32</v>
      </c>
      <c r="M643">
        <v>1</v>
      </c>
      <c r="N643">
        <f t="shared" si="29"/>
        <v>0</v>
      </c>
      <c r="O643">
        <f t="shared" si="30"/>
        <v>0</v>
      </c>
      <c r="P643" t="s">
        <v>12694</v>
      </c>
    </row>
    <row r="644" spans="2:16" x14ac:dyDescent="0.25">
      <c r="B644" t="s">
        <v>648</v>
      </c>
      <c r="C644" s="119" t="s">
        <v>60</v>
      </c>
      <c r="D644" t="s">
        <v>11537</v>
      </c>
      <c r="E644" t="s">
        <v>11530</v>
      </c>
      <c r="F644" t="s">
        <v>11540</v>
      </c>
      <c r="G644" t="s">
        <v>61</v>
      </c>
      <c r="H644" t="s">
        <v>18</v>
      </c>
      <c r="I644" t="s">
        <v>11541</v>
      </c>
      <c r="J644">
        <v>2014</v>
      </c>
      <c r="K644">
        <v>571.76</v>
      </c>
      <c r="L644">
        <v>20</v>
      </c>
      <c r="M644">
        <v>1</v>
      </c>
      <c r="N644">
        <f t="shared" si="29"/>
        <v>0</v>
      </c>
      <c r="O644">
        <f t="shared" si="30"/>
        <v>0</v>
      </c>
      <c r="P644" t="s">
        <v>12694</v>
      </c>
    </row>
    <row r="645" spans="2:16" x14ac:dyDescent="0.25">
      <c r="B645" t="s">
        <v>649</v>
      </c>
      <c r="C645" s="119" t="s">
        <v>60</v>
      </c>
      <c r="D645" t="s">
        <v>11550</v>
      </c>
      <c r="E645" t="s">
        <v>11530</v>
      </c>
      <c r="F645" t="s">
        <v>11540</v>
      </c>
      <c r="G645" t="s">
        <v>61</v>
      </c>
      <c r="H645" t="s">
        <v>18</v>
      </c>
      <c r="I645" t="s">
        <v>11533</v>
      </c>
      <c r="J645">
        <v>2014</v>
      </c>
      <c r="K645">
        <v>577.55999999999995</v>
      </c>
      <c r="L645">
        <v>35</v>
      </c>
      <c r="M645">
        <v>1</v>
      </c>
      <c r="N645">
        <f t="shared" si="29"/>
        <v>0</v>
      </c>
      <c r="O645">
        <f t="shared" si="30"/>
        <v>0</v>
      </c>
      <c r="P645" t="s">
        <v>12694</v>
      </c>
    </row>
    <row r="646" spans="2:16" x14ac:dyDescent="0.25">
      <c r="B646" t="s">
        <v>650</v>
      </c>
      <c r="C646" s="119" t="s">
        <v>60</v>
      </c>
      <c r="D646" t="s">
        <v>11546</v>
      </c>
      <c r="E646" t="s">
        <v>11530</v>
      </c>
      <c r="F646" t="s">
        <v>11540</v>
      </c>
      <c r="G646" t="s">
        <v>61</v>
      </c>
      <c r="H646" t="s">
        <v>18</v>
      </c>
      <c r="I646" t="s">
        <v>11541</v>
      </c>
      <c r="J646">
        <v>2014</v>
      </c>
      <c r="K646">
        <v>575.77</v>
      </c>
      <c r="L646">
        <v>52</v>
      </c>
      <c r="M646">
        <v>1</v>
      </c>
      <c r="N646">
        <f t="shared" si="29"/>
        <v>0</v>
      </c>
      <c r="O646">
        <f t="shared" si="30"/>
        <v>0</v>
      </c>
      <c r="P646" t="s">
        <v>12694</v>
      </c>
    </row>
    <row r="647" spans="2:16" x14ac:dyDescent="0.25">
      <c r="B647" t="s">
        <v>651</v>
      </c>
      <c r="C647" s="119" t="s">
        <v>60</v>
      </c>
      <c r="D647" t="s">
        <v>11537</v>
      </c>
      <c r="E647" t="s">
        <v>11530</v>
      </c>
      <c r="F647" t="s">
        <v>11540</v>
      </c>
      <c r="G647" t="s">
        <v>61</v>
      </c>
      <c r="H647" t="s">
        <v>18</v>
      </c>
      <c r="I647" t="s">
        <v>11541</v>
      </c>
      <c r="J647">
        <v>2014</v>
      </c>
      <c r="K647">
        <v>572.63</v>
      </c>
      <c r="L647">
        <v>27</v>
      </c>
      <c r="M647">
        <v>1</v>
      </c>
      <c r="N647">
        <f t="shared" si="29"/>
        <v>0</v>
      </c>
      <c r="O647">
        <f t="shared" si="30"/>
        <v>0</v>
      </c>
      <c r="P647" t="s">
        <v>12693</v>
      </c>
    </row>
    <row r="648" spans="2:16" x14ac:dyDescent="0.25">
      <c r="B648" t="s">
        <v>652</v>
      </c>
      <c r="C648" s="119" t="s">
        <v>60</v>
      </c>
      <c r="D648" t="s">
        <v>11539</v>
      </c>
      <c r="E648" t="s">
        <v>11530</v>
      </c>
      <c r="F648" t="s">
        <v>11540</v>
      </c>
      <c r="G648" t="s">
        <v>61</v>
      </c>
      <c r="H648" t="s">
        <v>18</v>
      </c>
      <c r="I648" t="s">
        <v>11541</v>
      </c>
      <c r="J648">
        <v>2014</v>
      </c>
      <c r="K648">
        <v>571.26</v>
      </c>
      <c r="L648">
        <v>16</v>
      </c>
      <c r="M648">
        <v>1</v>
      </c>
      <c r="N648">
        <f t="shared" si="29"/>
        <v>0</v>
      </c>
      <c r="O648">
        <f t="shared" si="30"/>
        <v>0</v>
      </c>
      <c r="P648" t="s">
        <v>12693</v>
      </c>
    </row>
    <row r="649" spans="2:16" x14ac:dyDescent="0.25">
      <c r="B649" t="s">
        <v>653</v>
      </c>
      <c r="C649" s="119" t="s">
        <v>60</v>
      </c>
      <c r="D649" t="s">
        <v>11537</v>
      </c>
      <c r="E649" t="s">
        <v>11530</v>
      </c>
      <c r="F649" t="s">
        <v>11540</v>
      </c>
      <c r="G649" t="s">
        <v>61</v>
      </c>
      <c r="H649" t="s">
        <v>18</v>
      </c>
      <c r="I649" t="s">
        <v>11541</v>
      </c>
      <c r="J649">
        <v>2014</v>
      </c>
      <c r="K649">
        <v>575.39</v>
      </c>
      <c r="L649">
        <v>49</v>
      </c>
      <c r="M649">
        <v>1</v>
      </c>
      <c r="N649">
        <f t="shared" si="29"/>
        <v>0</v>
      </c>
      <c r="O649">
        <f t="shared" si="30"/>
        <v>0</v>
      </c>
      <c r="P649" t="s">
        <v>12694</v>
      </c>
    </row>
    <row r="650" spans="2:16" x14ac:dyDescent="0.25">
      <c r="B650" t="s">
        <v>654</v>
      </c>
      <c r="C650" s="119" t="s">
        <v>60</v>
      </c>
      <c r="D650" t="s">
        <v>11537</v>
      </c>
      <c r="E650" t="s">
        <v>11530</v>
      </c>
      <c r="F650" t="s">
        <v>11540</v>
      </c>
      <c r="G650" t="s">
        <v>61</v>
      </c>
      <c r="H650" t="s">
        <v>18</v>
      </c>
      <c r="I650" t="s">
        <v>11541</v>
      </c>
      <c r="J650">
        <v>2014</v>
      </c>
      <c r="K650">
        <v>599.24</v>
      </c>
      <c r="L650">
        <v>23</v>
      </c>
      <c r="M650">
        <v>1</v>
      </c>
      <c r="N650">
        <f t="shared" si="29"/>
        <v>0</v>
      </c>
      <c r="O650">
        <f t="shared" si="30"/>
        <v>0</v>
      </c>
      <c r="P650" t="s">
        <v>12694</v>
      </c>
    </row>
    <row r="651" spans="2:16" x14ac:dyDescent="0.25">
      <c r="B651" t="s">
        <v>655</v>
      </c>
      <c r="C651" s="119" t="s">
        <v>60</v>
      </c>
      <c r="D651" t="s">
        <v>11537</v>
      </c>
      <c r="E651" t="s">
        <v>11530</v>
      </c>
      <c r="F651" t="s">
        <v>11540</v>
      </c>
      <c r="G651" t="s">
        <v>61</v>
      </c>
      <c r="H651" t="s">
        <v>18</v>
      </c>
      <c r="I651" t="s">
        <v>11541</v>
      </c>
      <c r="J651">
        <v>2014</v>
      </c>
      <c r="K651">
        <v>598.86</v>
      </c>
      <c r="L651">
        <v>20</v>
      </c>
      <c r="M651">
        <v>1</v>
      </c>
      <c r="N651">
        <f t="shared" ref="N651:N714" si="31">IF(K651&lt;100,1,0)</f>
        <v>0</v>
      </c>
      <c r="O651">
        <f t="shared" si="30"/>
        <v>0</v>
      </c>
      <c r="P651" t="s">
        <v>12694</v>
      </c>
    </row>
    <row r="652" spans="2:16" x14ac:dyDescent="0.25">
      <c r="B652" t="s">
        <v>656</v>
      </c>
      <c r="C652" s="119" t="s">
        <v>60</v>
      </c>
      <c r="D652" t="s">
        <v>11537</v>
      </c>
      <c r="E652" t="s">
        <v>11530</v>
      </c>
      <c r="F652" t="s">
        <v>11540</v>
      </c>
      <c r="G652" t="s">
        <v>61</v>
      </c>
      <c r="H652" t="s">
        <v>18</v>
      </c>
      <c r="I652" t="s">
        <v>11541</v>
      </c>
      <c r="J652">
        <v>2014</v>
      </c>
      <c r="K652">
        <v>572.51</v>
      </c>
      <c r="L652">
        <v>26</v>
      </c>
      <c r="M652">
        <v>1</v>
      </c>
      <c r="N652">
        <f t="shared" si="31"/>
        <v>0</v>
      </c>
      <c r="O652">
        <f t="shared" si="30"/>
        <v>0</v>
      </c>
      <c r="P652" t="s">
        <v>12694</v>
      </c>
    </row>
    <row r="653" spans="2:16" x14ac:dyDescent="0.25">
      <c r="B653" t="s">
        <v>657</v>
      </c>
      <c r="C653" s="119" t="s">
        <v>60</v>
      </c>
      <c r="D653" t="s">
        <v>11537</v>
      </c>
      <c r="E653" t="s">
        <v>11530</v>
      </c>
      <c r="F653" t="s">
        <v>11540</v>
      </c>
      <c r="G653" t="s">
        <v>61</v>
      </c>
      <c r="H653" t="s">
        <v>18</v>
      </c>
      <c r="I653" t="s">
        <v>11541</v>
      </c>
      <c r="J653">
        <v>2014</v>
      </c>
      <c r="K653">
        <v>572.63</v>
      </c>
      <c r="L653">
        <v>27</v>
      </c>
      <c r="M653">
        <v>1</v>
      </c>
      <c r="N653">
        <f t="shared" si="31"/>
        <v>0</v>
      </c>
      <c r="O653">
        <f t="shared" si="30"/>
        <v>0</v>
      </c>
      <c r="P653" t="s">
        <v>12694</v>
      </c>
    </row>
    <row r="654" spans="2:16" x14ac:dyDescent="0.25">
      <c r="B654" t="s">
        <v>658</v>
      </c>
      <c r="C654" s="119" t="s">
        <v>60</v>
      </c>
      <c r="D654" t="s">
        <v>11537</v>
      </c>
      <c r="E654" t="s">
        <v>11530</v>
      </c>
      <c r="F654" t="s">
        <v>11540</v>
      </c>
      <c r="G654" t="s">
        <v>61</v>
      </c>
      <c r="H654" t="s">
        <v>18</v>
      </c>
      <c r="I654" t="s">
        <v>11541</v>
      </c>
      <c r="J654">
        <v>2014</v>
      </c>
      <c r="K654">
        <v>572.51</v>
      </c>
      <c r="L654">
        <v>26</v>
      </c>
      <c r="M654">
        <v>1</v>
      </c>
      <c r="N654">
        <f t="shared" si="31"/>
        <v>0</v>
      </c>
      <c r="O654">
        <f t="shared" si="30"/>
        <v>0</v>
      </c>
      <c r="P654" t="s">
        <v>12694</v>
      </c>
    </row>
    <row r="655" spans="2:16" x14ac:dyDescent="0.25">
      <c r="B655" t="s">
        <v>659</v>
      </c>
      <c r="C655" s="119" t="s">
        <v>60</v>
      </c>
      <c r="D655" t="s">
        <v>11537</v>
      </c>
      <c r="E655" t="s">
        <v>11530</v>
      </c>
      <c r="F655" t="s">
        <v>11540</v>
      </c>
      <c r="G655" t="s">
        <v>61</v>
      </c>
      <c r="H655" t="s">
        <v>18</v>
      </c>
      <c r="I655" t="s">
        <v>11541</v>
      </c>
      <c r="J655">
        <v>2014</v>
      </c>
      <c r="K655">
        <v>598.73</v>
      </c>
      <c r="L655">
        <v>19</v>
      </c>
      <c r="M655">
        <v>1</v>
      </c>
      <c r="N655">
        <f t="shared" si="31"/>
        <v>0</v>
      </c>
      <c r="O655">
        <f t="shared" si="30"/>
        <v>0</v>
      </c>
      <c r="P655" t="s">
        <v>12694</v>
      </c>
    </row>
    <row r="656" spans="2:16" x14ac:dyDescent="0.25">
      <c r="B656" t="s">
        <v>660</v>
      </c>
      <c r="C656" s="119" t="s">
        <v>60</v>
      </c>
      <c r="D656" t="s">
        <v>11537</v>
      </c>
      <c r="E656" t="s">
        <v>11530</v>
      </c>
      <c r="F656" t="s">
        <v>11540</v>
      </c>
      <c r="G656" t="s">
        <v>61</v>
      </c>
      <c r="H656" t="s">
        <v>18</v>
      </c>
      <c r="I656" t="s">
        <v>11541</v>
      </c>
      <c r="J656">
        <v>2014</v>
      </c>
      <c r="K656">
        <v>574.61</v>
      </c>
      <c r="L656">
        <v>44</v>
      </c>
      <c r="M656">
        <v>1</v>
      </c>
      <c r="N656">
        <f t="shared" si="31"/>
        <v>0</v>
      </c>
      <c r="O656">
        <f t="shared" si="30"/>
        <v>0</v>
      </c>
      <c r="P656" t="s">
        <v>12694</v>
      </c>
    </row>
    <row r="657" spans="2:16" x14ac:dyDescent="0.25">
      <c r="B657" t="s">
        <v>661</v>
      </c>
      <c r="C657" s="119" t="s">
        <v>60</v>
      </c>
      <c r="D657" t="s">
        <v>11546</v>
      </c>
      <c r="E657" t="s">
        <v>11530</v>
      </c>
      <c r="F657" t="s">
        <v>11540</v>
      </c>
      <c r="G657" t="s">
        <v>61</v>
      </c>
      <c r="H657" t="s">
        <v>18</v>
      </c>
      <c r="I657" t="s">
        <v>11541</v>
      </c>
      <c r="J657">
        <v>2014</v>
      </c>
      <c r="K657">
        <v>572.48</v>
      </c>
      <c r="L657">
        <v>27</v>
      </c>
      <c r="M657">
        <v>1</v>
      </c>
      <c r="N657">
        <f t="shared" si="31"/>
        <v>0</v>
      </c>
      <c r="O657">
        <f t="shared" si="30"/>
        <v>0</v>
      </c>
      <c r="P657" t="s">
        <v>12694</v>
      </c>
    </row>
    <row r="658" spans="2:16" x14ac:dyDescent="0.25">
      <c r="B658" t="s">
        <v>662</v>
      </c>
      <c r="C658" s="119" t="s">
        <v>60</v>
      </c>
      <c r="D658" t="s">
        <v>11537</v>
      </c>
      <c r="E658" t="s">
        <v>11530</v>
      </c>
      <c r="F658" t="s">
        <v>11540</v>
      </c>
      <c r="G658" t="s">
        <v>61</v>
      </c>
      <c r="H658" t="s">
        <v>18</v>
      </c>
      <c r="I658" t="s">
        <v>11541</v>
      </c>
      <c r="J658">
        <v>2014</v>
      </c>
      <c r="K658">
        <v>571.51</v>
      </c>
      <c r="L658">
        <v>18</v>
      </c>
      <c r="M658">
        <v>1</v>
      </c>
      <c r="N658">
        <f t="shared" si="31"/>
        <v>0</v>
      </c>
      <c r="O658">
        <f t="shared" si="30"/>
        <v>0</v>
      </c>
      <c r="P658" t="s">
        <v>12694</v>
      </c>
    </row>
    <row r="659" spans="2:16" x14ac:dyDescent="0.25">
      <c r="B659" t="s">
        <v>663</v>
      </c>
      <c r="C659" s="119" t="s">
        <v>60</v>
      </c>
      <c r="D659" t="s">
        <v>11537</v>
      </c>
      <c r="E659" t="s">
        <v>11530</v>
      </c>
      <c r="F659" t="s">
        <v>11540</v>
      </c>
      <c r="G659" t="s">
        <v>61</v>
      </c>
      <c r="H659" t="s">
        <v>18</v>
      </c>
      <c r="I659" t="s">
        <v>11541</v>
      </c>
      <c r="J659">
        <v>2014</v>
      </c>
      <c r="K659">
        <v>717.13</v>
      </c>
      <c r="L659">
        <v>15</v>
      </c>
      <c r="M659">
        <v>1</v>
      </c>
      <c r="N659">
        <f t="shared" si="31"/>
        <v>0</v>
      </c>
      <c r="O659">
        <f t="shared" si="30"/>
        <v>0</v>
      </c>
      <c r="P659" t="s">
        <v>12694</v>
      </c>
    </row>
    <row r="660" spans="2:16" x14ac:dyDescent="0.25">
      <c r="B660" t="s">
        <v>664</v>
      </c>
      <c r="C660" s="119" t="s">
        <v>60</v>
      </c>
      <c r="D660" t="s">
        <v>11537</v>
      </c>
      <c r="E660" t="s">
        <v>11530</v>
      </c>
      <c r="F660" t="s">
        <v>11540</v>
      </c>
      <c r="G660" t="s">
        <v>61</v>
      </c>
      <c r="H660" t="s">
        <v>18</v>
      </c>
      <c r="I660" t="s">
        <v>11541</v>
      </c>
      <c r="J660">
        <v>2014</v>
      </c>
      <c r="K660">
        <v>571.63</v>
      </c>
      <c r="L660">
        <v>19</v>
      </c>
      <c r="M660">
        <v>1</v>
      </c>
      <c r="N660">
        <f t="shared" si="31"/>
        <v>0</v>
      </c>
      <c r="O660">
        <f t="shared" si="30"/>
        <v>0</v>
      </c>
      <c r="P660" t="s">
        <v>12694</v>
      </c>
    </row>
    <row r="661" spans="2:16" x14ac:dyDescent="0.25">
      <c r="B661" t="s">
        <v>665</v>
      </c>
      <c r="C661" s="119" t="s">
        <v>60</v>
      </c>
      <c r="D661" t="s">
        <v>11546</v>
      </c>
      <c r="E661" t="s">
        <v>11530</v>
      </c>
      <c r="F661" t="s">
        <v>11540</v>
      </c>
      <c r="G661" t="s">
        <v>61</v>
      </c>
      <c r="H661" t="s">
        <v>18</v>
      </c>
      <c r="I661" t="s">
        <v>11541</v>
      </c>
      <c r="J661">
        <v>2014</v>
      </c>
      <c r="K661">
        <v>572.48</v>
      </c>
      <c r="L661">
        <v>27</v>
      </c>
      <c r="M661">
        <v>1</v>
      </c>
      <c r="N661">
        <f t="shared" si="31"/>
        <v>0</v>
      </c>
      <c r="O661">
        <f t="shared" si="30"/>
        <v>0</v>
      </c>
      <c r="P661" t="s">
        <v>12694</v>
      </c>
    </row>
    <row r="662" spans="2:16" x14ac:dyDescent="0.25">
      <c r="B662" t="s">
        <v>666</v>
      </c>
      <c r="C662" s="119" t="s">
        <v>60</v>
      </c>
      <c r="D662" t="s">
        <v>11542</v>
      </c>
      <c r="E662" t="s">
        <v>11530</v>
      </c>
      <c r="F662" t="s">
        <v>11540</v>
      </c>
      <c r="G662" t="s">
        <v>61</v>
      </c>
      <c r="H662" t="s">
        <v>18</v>
      </c>
      <c r="I662" t="s">
        <v>11541</v>
      </c>
      <c r="J662">
        <v>2014</v>
      </c>
      <c r="K662">
        <v>572.48</v>
      </c>
      <c r="L662">
        <v>27</v>
      </c>
      <c r="M662">
        <v>1</v>
      </c>
      <c r="N662">
        <f t="shared" si="31"/>
        <v>0</v>
      </c>
      <c r="O662">
        <f t="shared" si="30"/>
        <v>0</v>
      </c>
      <c r="P662" t="s">
        <v>12694</v>
      </c>
    </row>
    <row r="663" spans="2:16" x14ac:dyDescent="0.25">
      <c r="B663" t="s">
        <v>667</v>
      </c>
      <c r="C663" s="119" t="s">
        <v>60</v>
      </c>
      <c r="D663" t="s">
        <v>11537</v>
      </c>
      <c r="E663" t="s">
        <v>11530</v>
      </c>
      <c r="F663" t="s">
        <v>11540</v>
      </c>
      <c r="G663" t="s">
        <v>61</v>
      </c>
      <c r="H663" t="s">
        <v>18</v>
      </c>
      <c r="I663" t="s">
        <v>11541</v>
      </c>
      <c r="J663">
        <v>2014</v>
      </c>
      <c r="K663">
        <v>599.71</v>
      </c>
      <c r="L663">
        <v>28</v>
      </c>
      <c r="M663">
        <v>1</v>
      </c>
      <c r="N663">
        <f t="shared" si="31"/>
        <v>0</v>
      </c>
      <c r="O663">
        <f t="shared" si="30"/>
        <v>0</v>
      </c>
      <c r="P663" t="s">
        <v>12694</v>
      </c>
    </row>
    <row r="664" spans="2:16" x14ac:dyDescent="0.25">
      <c r="B664" t="s">
        <v>668</v>
      </c>
      <c r="C664" s="119" t="s">
        <v>60</v>
      </c>
      <c r="D664" t="s">
        <v>11550</v>
      </c>
      <c r="E664" t="s">
        <v>11530</v>
      </c>
      <c r="F664" t="s">
        <v>11540</v>
      </c>
      <c r="G664" t="s">
        <v>61</v>
      </c>
      <c r="H664" t="s">
        <v>18</v>
      </c>
      <c r="I664" t="s">
        <v>11541</v>
      </c>
      <c r="J664">
        <v>2014</v>
      </c>
      <c r="K664">
        <v>572.48</v>
      </c>
      <c r="L664">
        <v>27</v>
      </c>
      <c r="M664">
        <v>1</v>
      </c>
      <c r="N664">
        <f t="shared" si="31"/>
        <v>0</v>
      </c>
      <c r="O664">
        <f t="shared" si="30"/>
        <v>0</v>
      </c>
      <c r="P664" t="s">
        <v>12694</v>
      </c>
    </row>
    <row r="665" spans="2:16" x14ac:dyDescent="0.25">
      <c r="B665" t="s">
        <v>669</v>
      </c>
      <c r="C665" s="119" t="s">
        <v>60</v>
      </c>
      <c r="D665" t="s">
        <v>11550</v>
      </c>
      <c r="E665" t="s">
        <v>11530</v>
      </c>
      <c r="F665" t="s">
        <v>11540</v>
      </c>
      <c r="G665" t="s">
        <v>61</v>
      </c>
      <c r="H665" t="s">
        <v>18</v>
      </c>
      <c r="I665" t="s">
        <v>11541</v>
      </c>
      <c r="J665">
        <v>2014</v>
      </c>
      <c r="K665">
        <v>572.48</v>
      </c>
      <c r="L665">
        <v>27</v>
      </c>
      <c r="M665">
        <v>1</v>
      </c>
      <c r="N665">
        <f t="shared" si="31"/>
        <v>0</v>
      </c>
      <c r="O665">
        <f t="shared" si="30"/>
        <v>0</v>
      </c>
      <c r="P665" t="s">
        <v>12694</v>
      </c>
    </row>
    <row r="666" spans="2:16" x14ac:dyDescent="0.25">
      <c r="B666" t="s">
        <v>670</v>
      </c>
      <c r="C666" s="119" t="s">
        <v>60</v>
      </c>
      <c r="D666" t="s">
        <v>11550</v>
      </c>
      <c r="E666" t="s">
        <v>11530</v>
      </c>
      <c r="F666" t="s">
        <v>11540</v>
      </c>
      <c r="G666" t="s">
        <v>61</v>
      </c>
      <c r="H666" t="s">
        <v>18</v>
      </c>
      <c r="I666" t="s">
        <v>11541</v>
      </c>
      <c r="J666">
        <v>2014</v>
      </c>
      <c r="K666">
        <v>599.33000000000004</v>
      </c>
      <c r="L666">
        <v>25</v>
      </c>
      <c r="M666">
        <v>1</v>
      </c>
      <c r="N666">
        <f t="shared" si="31"/>
        <v>0</v>
      </c>
      <c r="O666">
        <f t="shared" si="30"/>
        <v>0</v>
      </c>
      <c r="P666" t="s">
        <v>12694</v>
      </c>
    </row>
    <row r="667" spans="2:16" x14ac:dyDescent="0.25">
      <c r="B667" t="s">
        <v>671</v>
      </c>
      <c r="C667" s="119" t="s">
        <v>60</v>
      </c>
      <c r="D667" t="s">
        <v>11550</v>
      </c>
      <c r="E667" t="s">
        <v>11530</v>
      </c>
      <c r="F667" t="s">
        <v>11540</v>
      </c>
      <c r="G667" t="s">
        <v>61</v>
      </c>
      <c r="H667" t="s">
        <v>18</v>
      </c>
      <c r="I667" t="s">
        <v>11541</v>
      </c>
      <c r="J667">
        <v>2014</v>
      </c>
      <c r="K667">
        <v>599.58000000000004</v>
      </c>
      <c r="L667">
        <v>27</v>
      </c>
      <c r="M667">
        <v>1</v>
      </c>
      <c r="N667">
        <f t="shared" si="31"/>
        <v>0</v>
      </c>
      <c r="O667">
        <f t="shared" si="30"/>
        <v>0</v>
      </c>
      <c r="P667" t="s">
        <v>12694</v>
      </c>
    </row>
    <row r="668" spans="2:16" x14ac:dyDescent="0.25">
      <c r="B668" t="s">
        <v>672</v>
      </c>
      <c r="C668" s="119" t="s">
        <v>60</v>
      </c>
      <c r="D668" t="s">
        <v>11537</v>
      </c>
      <c r="E668" t="s">
        <v>11530</v>
      </c>
      <c r="F668" t="s">
        <v>11540</v>
      </c>
      <c r="G668" t="s">
        <v>61</v>
      </c>
      <c r="H668" t="s">
        <v>18</v>
      </c>
      <c r="I668" t="s">
        <v>11541</v>
      </c>
      <c r="J668">
        <v>2014</v>
      </c>
      <c r="K668">
        <v>572.61</v>
      </c>
      <c r="L668">
        <v>28</v>
      </c>
      <c r="M668">
        <v>1</v>
      </c>
      <c r="N668">
        <f t="shared" si="31"/>
        <v>0</v>
      </c>
      <c r="O668">
        <f t="shared" si="30"/>
        <v>0</v>
      </c>
      <c r="P668" t="s">
        <v>12694</v>
      </c>
    </row>
    <row r="669" spans="2:16" x14ac:dyDescent="0.25">
      <c r="B669" t="s">
        <v>673</v>
      </c>
      <c r="C669" s="119" t="s">
        <v>60</v>
      </c>
      <c r="D669" t="s">
        <v>11539</v>
      </c>
      <c r="E669" t="s">
        <v>11530</v>
      </c>
      <c r="F669" t="s">
        <v>11540</v>
      </c>
      <c r="G669" t="s">
        <v>61</v>
      </c>
      <c r="H669" t="s">
        <v>18</v>
      </c>
      <c r="I669" t="s">
        <v>11541</v>
      </c>
      <c r="J669">
        <v>2014</v>
      </c>
      <c r="K669">
        <v>572.48</v>
      </c>
      <c r="L669">
        <v>27</v>
      </c>
      <c r="M669">
        <v>1</v>
      </c>
      <c r="N669">
        <f t="shared" si="31"/>
        <v>0</v>
      </c>
      <c r="O669">
        <f t="shared" si="30"/>
        <v>0</v>
      </c>
      <c r="P669" t="s">
        <v>12694</v>
      </c>
    </row>
    <row r="670" spans="2:16" x14ac:dyDescent="0.25">
      <c r="B670" t="s">
        <v>674</v>
      </c>
      <c r="C670" s="119" t="s">
        <v>60</v>
      </c>
      <c r="D670" t="s">
        <v>11550</v>
      </c>
      <c r="E670" t="s">
        <v>11530</v>
      </c>
      <c r="F670" t="s">
        <v>11540</v>
      </c>
      <c r="G670" t="s">
        <v>61</v>
      </c>
      <c r="H670" t="s">
        <v>18</v>
      </c>
      <c r="I670" t="s">
        <v>11541</v>
      </c>
      <c r="J670">
        <v>2014</v>
      </c>
      <c r="K670">
        <v>572.23</v>
      </c>
      <c r="L670">
        <v>25</v>
      </c>
      <c r="M670">
        <v>1</v>
      </c>
      <c r="N670">
        <f t="shared" si="31"/>
        <v>0</v>
      </c>
      <c r="O670">
        <f t="shared" si="30"/>
        <v>0</v>
      </c>
      <c r="P670" t="s">
        <v>12694</v>
      </c>
    </row>
    <row r="671" spans="2:16" x14ac:dyDescent="0.25">
      <c r="B671" t="s">
        <v>675</v>
      </c>
      <c r="C671" s="119" t="s">
        <v>60</v>
      </c>
      <c r="D671" t="s">
        <v>11550</v>
      </c>
      <c r="E671" t="s">
        <v>11530</v>
      </c>
      <c r="F671" t="s">
        <v>11540</v>
      </c>
      <c r="G671" t="s">
        <v>61</v>
      </c>
      <c r="H671" t="s">
        <v>18</v>
      </c>
      <c r="I671" t="s">
        <v>11541</v>
      </c>
      <c r="J671">
        <v>2014</v>
      </c>
      <c r="K671">
        <v>572.48</v>
      </c>
      <c r="L671">
        <v>27</v>
      </c>
      <c r="M671">
        <v>1</v>
      </c>
      <c r="N671">
        <f t="shared" si="31"/>
        <v>0</v>
      </c>
      <c r="O671">
        <f t="shared" si="30"/>
        <v>0</v>
      </c>
      <c r="P671" t="s">
        <v>12694</v>
      </c>
    </row>
    <row r="672" spans="2:16" x14ac:dyDescent="0.25">
      <c r="B672" t="s">
        <v>676</v>
      </c>
      <c r="C672" s="119" t="s">
        <v>60</v>
      </c>
      <c r="D672" t="s">
        <v>11550</v>
      </c>
      <c r="E672" t="s">
        <v>11530</v>
      </c>
      <c r="F672" t="s">
        <v>11540</v>
      </c>
      <c r="G672" t="s">
        <v>61</v>
      </c>
      <c r="H672" t="s">
        <v>18</v>
      </c>
      <c r="I672" t="s">
        <v>11541</v>
      </c>
      <c r="J672">
        <v>2014</v>
      </c>
      <c r="K672">
        <v>572.48</v>
      </c>
      <c r="L672">
        <v>27</v>
      </c>
      <c r="M672">
        <v>1</v>
      </c>
      <c r="N672">
        <f t="shared" si="31"/>
        <v>0</v>
      </c>
      <c r="O672">
        <f t="shared" si="30"/>
        <v>0</v>
      </c>
      <c r="P672" t="s">
        <v>12694</v>
      </c>
    </row>
    <row r="673" spans="2:16" x14ac:dyDescent="0.25">
      <c r="B673" t="s">
        <v>677</v>
      </c>
      <c r="C673" s="119" t="s">
        <v>60</v>
      </c>
      <c r="D673" t="s">
        <v>11550</v>
      </c>
      <c r="E673" t="s">
        <v>11530</v>
      </c>
      <c r="F673" t="s">
        <v>11540</v>
      </c>
      <c r="G673" t="s">
        <v>61</v>
      </c>
      <c r="H673" t="s">
        <v>18</v>
      </c>
      <c r="I673" t="s">
        <v>11541</v>
      </c>
      <c r="J673">
        <v>2014</v>
      </c>
      <c r="K673">
        <v>600.84</v>
      </c>
      <c r="L673">
        <v>37</v>
      </c>
      <c r="M673">
        <v>1</v>
      </c>
      <c r="N673">
        <f t="shared" si="31"/>
        <v>0</v>
      </c>
      <c r="O673">
        <f t="shared" si="30"/>
        <v>0</v>
      </c>
      <c r="P673" t="s">
        <v>12694</v>
      </c>
    </row>
    <row r="674" spans="2:16" x14ac:dyDescent="0.25">
      <c r="B674" t="s">
        <v>678</v>
      </c>
      <c r="C674" s="119" t="s">
        <v>60</v>
      </c>
      <c r="D674" t="s">
        <v>11537</v>
      </c>
      <c r="E674" t="s">
        <v>11530</v>
      </c>
      <c r="F674" t="s">
        <v>11540</v>
      </c>
      <c r="G674" t="s">
        <v>61</v>
      </c>
      <c r="H674" t="s">
        <v>18</v>
      </c>
      <c r="I674" t="s">
        <v>11541</v>
      </c>
      <c r="J674">
        <v>2014</v>
      </c>
      <c r="K674">
        <v>575.37</v>
      </c>
      <c r="L674">
        <v>50</v>
      </c>
      <c r="M674">
        <v>1</v>
      </c>
      <c r="N674">
        <f t="shared" si="31"/>
        <v>0</v>
      </c>
      <c r="O674">
        <f t="shared" si="30"/>
        <v>0</v>
      </c>
      <c r="P674" t="s">
        <v>12694</v>
      </c>
    </row>
    <row r="675" spans="2:16" x14ac:dyDescent="0.25">
      <c r="B675" t="s">
        <v>679</v>
      </c>
      <c r="C675" s="119" t="s">
        <v>60</v>
      </c>
      <c r="D675" t="s">
        <v>11537</v>
      </c>
      <c r="E675" t="s">
        <v>11530</v>
      </c>
      <c r="F675" t="s">
        <v>11540</v>
      </c>
      <c r="G675" t="s">
        <v>61</v>
      </c>
      <c r="H675" t="s">
        <v>18</v>
      </c>
      <c r="I675" t="s">
        <v>11541</v>
      </c>
      <c r="J675">
        <v>2014</v>
      </c>
      <c r="K675">
        <v>571.86</v>
      </c>
      <c r="L675">
        <v>22</v>
      </c>
      <c r="M675">
        <v>1</v>
      </c>
      <c r="N675">
        <f t="shared" si="31"/>
        <v>0</v>
      </c>
      <c r="O675">
        <f t="shared" si="30"/>
        <v>0</v>
      </c>
      <c r="P675" t="s">
        <v>12694</v>
      </c>
    </row>
    <row r="676" spans="2:16" x14ac:dyDescent="0.25">
      <c r="B676" t="s">
        <v>680</v>
      </c>
      <c r="C676" s="119" t="s">
        <v>60</v>
      </c>
      <c r="D676" t="s">
        <v>11539</v>
      </c>
      <c r="E676" t="s">
        <v>11530</v>
      </c>
      <c r="F676" t="s">
        <v>11540</v>
      </c>
      <c r="G676" t="s">
        <v>61</v>
      </c>
      <c r="H676" t="s">
        <v>18</v>
      </c>
      <c r="I676" t="s">
        <v>11541</v>
      </c>
      <c r="J676">
        <v>2014</v>
      </c>
      <c r="K676">
        <v>571.61</v>
      </c>
      <c r="L676">
        <v>20</v>
      </c>
      <c r="M676">
        <v>1</v>
      </c>
      <c r="N676">
        <f t="shared" si="31"/>
        <v>0</v>
      </c>
      <c r="O676">
        <f t="shared" si="30"/>
        <v>0</v>
      </c>
      <c r="P676" t="s">
        <v>12694</v>
      </c>
    </row>
    <row r="677" spans="2:16" x14ac:dyDescent="0.25">
      <c r="B677" t="s">
        <v>681</v>
      </c>
      <c r="C677" s="119" t="s">
        <v>60</v>
      </c>
      <c r="D677" t="s">
        <v>11539</v>
      </c>
      <c r="E677" t="s">
        <v>11530</v>
      </c>
      <c r="F677" t="s">
        <v>11540</v>
      </c>
      <c r="G677" t="s">
        <v>61</v>
      </c>
      <c r="H677" t="s">
        <v>18</v>
      </c>
      <c r="I677" t="s">
        <v>11541</v>
      </c>
      <c r="J677">
        <v>2014</v>
      </c>
      <c r="K677">
        <v>571.36</v>
      </c>
      <c r="L677">
        <v>18</v>
      </c>
      <c r="M677">
        <v>1</v>
      </c>
      <c r="N677">
        <f t="shared" si="31"/>
        <v>0</v>
      </c>
      <c r="O677">
        <f t="shared" si="30"/>
        <v>0</v>
      </c>
      <c r="P677" t="s">
        <v>12694</v>
      </c>
    </row>
    <row r="678" spans="2:16" x14ac:dyDescent="0.25">
      <c r="B678" t="s">
        <v>682</v>
      </c>
      <c r="C678" s="119" t="s">
        <v>60</v>
      </c>
      <c r="D678" t="s">
        <v>11539</v>
      </c>
      <c r="E678" t="s">
        <v>11530</v>
      </c>
      <c r="F678" t="s">
        <v>11540</v>
      </c>
      <c r="G678" t="s">
        <v>61</v>
      </c>
      <c r="H678" t="s">
        <v>18</v>
      </c>
      <c r="I678" t="s">
        <v>11541</v>
      </c>
      <c r="J678">
        <v>2014</v>
      </c>
      <c r="K678">
        <v>572.48</v>
      </c>
      <c r="L678">
        <v>27</v>
      </c>
      <c r="M678">
        <v>1</v>
      </c>
      <c r="N678">
        <f t="shared" si="31"/>
        <v>0</v>
      </c>
      <c r="O678">
        <f t="shared" si="30"/>
        <v>0</v>
      </c>
      <c r="P678" t="s">
        <v>12694</v>
      </c>
    </row>
    <row r="679" spans="2:16" x14ac:dyDescent="0.25">
      <c r="B679" t="s">
        <v>683</v>
      </c>
      <c r="C679" s="119" t="s">
        <v>60</v>
      </c>
      <c r="D679" t="s">
        <v>11539</v>
      </c>
      <c r="E679" t="s">
        <v>11530</v>
      </c>
      <c r="F679" t="s">
        <v>11540</v>
      </c>
      <c r="G679" t="s">
        <v>61</v>
      </c>
      <c r="H679" t="s">
        <v>18</v>
      </c>
      <c r="I679" t="s">
        <v>11541</v>
      </c>
      <c r="J679">
        <v>2014</v>
      </c>
      <c r="K679">
        <v>572.48</v>
      </c>
      <c r="L679">
        <v>27</v>
      </c>
      <c r="M679">
        <v>1</v>
      </c>
      <c r="N679">
        <f t="shared" si="31"/>
        <v>0</v>
      </c>
      <c r="O679">
        <f t="shared" si="30"/>
        <v>0</v>
      </c>
      <c r="P679" t="s">
        <v>12694</v>
      </c>
    </row>
    <row r="680" spans="2:16" x14ac:dyDescent="0.25">
      <c r="B680" t="s">
        <v>684</v>
      </c>
      <c r="C680" s="119" t="s">
        <v>60</v>
      </c>
      <c r="D680" t="s">
        <v>11539</v>
      </c>
      <c r="E680" t="s">
        <v>11530</v>
      </c>
      <c r="F680" t="s">
        <v>11540</v>
      </c>
      <c r="G680" t="s">
        <v>61</v>
      </c>
      <c r="H680" t="s">
        <v>18</v>
      </c>
      <c r="I680" t="s">
        <v>11541</v>
      </c>
      <c r="J680">
        <v>2014</v>
      </c>
      <c r="K680">
        <v>572.48</v>
      </c>
      <c r="L680">
        <v>27</v>
      </c>
      <c r="M680">
        <v>1</v>
      </c>
      <c r="N680">
        <f t="shared" si="31"/>
        <v>0</v>
      </c>
      <c r="O680">
        <f t="shared" si="30"/>
        <v>0</v>
      </c>
      <c r="P680" t="s">
        <v>12694</v>
      </c>
    </row>
    <row r="681" spans="2:16" x14ac:dyDescent="0.25">
      <c r="B681" t="s">
        <v>685</v>
      </c>
      <c r="C681" s="119" t="s">
        <v>60</v>
      </c>
      <c r="D681" t="s">
        <v>11539</v>
      </c>
      <c r="E681" t="s">
        <v>11530</v>
      </c>
      <c r="F681" t="s">
        <v>11540</v>
      </c>
      <c r="G681" t="s">
        <v>61</v>
      </c>
      <c r="H681" t="s">
        <v>18</v>
      </c>
      <c r="I681" t="s">
        <v>11541</v>
      </c>
      <c r="J681">
        <v>2014</v>
      </c>
      <c r="K681">
        <v>572.48</v>
      </c>
      <c r="L681">
        <v>27</v>
      </c>
      <c r="M681">
        <v>1</v>
      </c>
      <c r="N681">
        <f t="shared" si="31"/>
        <v>0</v>
      </c>
      <c r="O681">
        <f t="shared" si="30"/>
        <v>0</v>
      </c>
      <c r="P681" t="s">
        <v>12694</v>
      </c>
    </row>
    <row r="682" spans="2:16" x14ac:dyDescent="0.25">
      <c r="B682" t="s">
        <v>686</v>
      </c>
      <c r="C682" s="119" t="s">
        <v>60</v>
      </c>
      <c r="D682" t="s">
        <v>11537</v>
      </c>
      <c r="E682" t="s">
        <v>11530</v>
      </c>
      <c r="F682" t="s">
        <v>11540</v>
      </c>
      <c r="G682" t="s">
        <v>61</v>
      </c>
      <c r="H682" t="s">
        <v>18</v>
      </c>
      <c r="I682" t="s">
        <v>11541</v>
      </c>
      <c r="J682">
        <v>2014</v>
      </c>
      <c r="K682">
        <v>1515.31</v>
      </c>
      <c r="L682">
        <v>25</v>
      </c>
      <c r="M682">
        <v>1</v>
      </c>
      <c r="N682">
        <f t="shared" si="31"/>
        <v>0</v>
      </c>
      <c r="O682">
        <f t="shared" si="30"/>
        <v>0</v>
      </c>
      <c r="P682" t="s">
        <v>12694</v>
      </c>
    </row>
    <row r="683" spans="2:16" x14ac:dyDescent="0.25">
      <c r="B683" t="s">
        <v>687</v>
      </c>
      <c r="C683" s="119" t="s">
        <v>60</v>
      </c>
      <c r="D683" t="s">
        <v>11537</v>
      </c>
      <c r="E683" t="s">
        <v>11530</v>
      </c>
      <c r="F683" t="s">
        <v>11540</v>
      </c>
      <c r="G683" t="s">
        <v>61</v>
      </c>
      <c r="H683" t="s">
        <v>18</v>
      </c>
      <c r="I683" t="s">
        <v>11541</v>
      </c>
      <c r="J683">
        <v>2014</v>
      </c>
      <c r="K683">
        <v>572.73</v>
      </c>
      <c r="L683">
        <v>29</v>
      </c>
      <c r="M683">
        <v>1</v>
      </c>
      <c r="N683">
        <f t="shared" si="31"/>
        <v>0</v>
      </c>
      <c r="O683">
        <f t="shared" ref="O683:O746" si="32">IF(OR(L683="",L683&lt;=0),1,0)</f>
        <v>0</v>
      </c>
      <c r="P683" t="s">
        <v>12694</v>
      </c>
    </row>
    <row r="684" spans="2:16" x14ac:dyDescent="0.25">
      <c r="B684" t="s">
        <v>688</v>
      </c>
      <c r="C684" s="119" t="s">
        <v>60</v>
      </c>
      <c r="D684" t="s">
        <v>11537</v>
      </c>
      <c r="E684" t="s">
        <v>11530</v>
      </c>
      <c r="F684" t="s">
        <v>11540</v>
      </c>
      <c r="G684" t="s">
        <v>61</v>
      </c>
      <c r="H684" t="s">
        <v>18</v>
      </c>
      <c r="I684" t="s">
        <v>11541</v>
      </c>
      <c r="J684">
        <v>2014</v>
      </c>
      <c r="K684">
        <v>571.48</v>
      </c>
      <c r="L684">
        <v>19</v>
      </c>
      <c r="M684">
        <v>1</v>
      </c>
      <c r="N684">
        <f t="shared" si="31"/>
        <v>0</v>
      </c>
      <c r="O684">
        <f t="shared" si="32"/>
        <v>0</v>
      </c>
      <c r="P684" t="s">
        <v>12694</v>
      </c>
    </row>
    <row r="685" spans="2:16" x14ac:dyDescent="0.25">
      <c r="B685" t="s">
        <v>689</v>
      </c>
      <c r="C685" s="119" t="s">
        <v>60</v>
      </c>
      <c r="D685" t="s">
        <v>11537</v>
      </c>
      <c r="E685" t="s">
        <v>11530</v>
      </c>
      <c r="F685" t="s">
        <v>11540</v>
      </c>
      <c r="G685" t="s">
        <v>61</v>
      </c>
      <c r="H685" t="s">
        <v>18</v>
      </c>
      <c r="I685" t="s">
        <v>11541</v>
      </c>
      <c r="J685">
        <v>2014</v>
      </c>
      <c r="K685">
        <v>598.84</v>
      </c>
      <c r="L685">
        <v>21</v>
      </c>
      <c r="M685">
        <v>1</v>
      </c>
      <c r="N685">
        <f t="shared" si="31"/>
        <v>0</v>
      </c>
      <c r="O685">
        <f t="shared" si="32"/>
        <v>0</v>
      </c>
      <c r="P685" t="s">
        <v>12694</v>
      </c>
    </row>
    <row r="686" spans="2:16" x14ac:dyDescent="0.25">
      <c r="B686" t="s">
        <v>690</v>
      </c>
      <c r="C686" s="119" t="s">
        <v>60</v>
      </c>
      <c r="D686" t="s">
        <v>11542</v>
      </c>
      <c r="E686" t="s">
        <v>11530</v>
      </c>
      <c r="F686" t="s">
        <v>11540</v>
      </c>
      <c r="G686" t="s">
        <v>61</v>
      </c>
      <c r="H686" t="s">
        <v>18</v>
      </c>
      <c r="I686" t="s">
        <v>11541</v>
      </c>
      <c r="J686">
        <v>2014</v>
      </c>
      <c r="K686">
        <v>572.48</v>
      </c>
      <c r="L686">
        <v>27</v>
      </c>
      <c r="M686">
        <v>1</v>
      </c>
      <c r="N686">
        <f t="shared" si="31"/>
        <v>0</v>
      </c>
      <c r="O686">
        <f t="shared" si="32"/>
        <v>0</v>
      </c>
      <c r="P686" t="s">
        <v>12694</v>
      </c>
    </row>
    <row r="687" spans="2:16" x14ac:dyDescent="0.25">
      <c r="B687" t="s">
        <v>691</v>
      </c>
      <c r="C687" s="119" t="s">
        <v>60</v>
      </c>
      <c r="D687" t="s">
        <v>11537</v>
      </c>
      <c r="E687" t="s">
        <v>11530</v>
      </c>
      <c r="F687" t="s">
        <v>11540</v>
      </c>
      <c r="G687" t="s">
        <v>61</v>
      </c>
      <c r="H687" t="s">
        <v>18</v>
      </c>
      <c r="I687" t="s">
        <v>11541</v>
      </c>
      <c r="J687">
        <v>2014</v>
      </c>
      <c r="K687">
        <v>602.22</v>
      </c>
      <c r="L687">
        <v>48</v>
      </c>
      <c r="M687">
        <v>1</v>
      </c>
      <c r="N687">
        <f t="shared" si="31"/>
        <v>0</v>
      </c>
      <c r="O687">
        <f t="shared" si="32"/>
        <v>0</v>
      </c>
      <c r="P687" t="s">
        <v>12694</v>
      </c>
    </row>
    <row r="688" spans="2:16" x14ac:dyDescent="0.25">
      <c r="B688" t="s">
        <v>692</v>
      </c>
      <c r="C688" s="119" t="s">
        <v>60</v>
      </c>
      <c r="D688" t="s">
        <v>11537</v>
      </c>
      <c r="E688" t="s">
        <v>11530</v>
      </c>
      <c r="F688" t="s">
        <v>11540</v>
      </c>
      <c r="G688" t="s">
        <v>61</v>
      </c>
      <c r="H688" t="s">
        <v>18</v>
      </c>
      <c r="I688" t="s">
        <v>11541</v>
      </c>
      <c r="J688">
        <v>2014</v>
      </c>
      <c r="K688">
        <v>600.09</v>
      </c>
      <c r="L688">
        <v>31</v>
      </c>
      <c r="M688">
        <v>1</v>
      </c>
      <c r="N688">
        <f t="shared" si="31"/>
        <v>0</v>
      </c>
      <c r="O688">
        <f t="shared" si="32"/>
        <v>0</v>
      </c>
      <c r="P688" t="s">
        <v>12694</v>
      </c>
    </row>
    <row r="689" spans="2:16" x14ac:dyDescent="0.25">
      <c r="B689" t="s">
        <v>693</v>
      </c>
      <c r="C689" s="119" t="s">
        <v>60</v>
      </c>
      <c r="D689" t="s">
        <v>11537</v>
      </c>
      <c r="E689" t="s">
        <v>11530</v>
      </c>
      <c r="F689" t="s">
        <v>11540</v>
      </c>
      <c r="G689" t="s">
        <v>61</v>
      </c>
      <c r="H689" t="s">
        <v>18</v>
      </c>
      <c r="I689" t="s">
        <v>11541</v>
      </c>
      <c r="J689">
        <v>2014</v>
      </c>
      <c r="K689">
        <v>571.86</v>
      </c>
      <c r="L689">
        <v>22</v>
      </c>
      <c r="M689">
        <v>1</v>
      </c>
      <c r="N689">
        <f t="shared" si="31"/>
        <v>0</v>
      </c>
      <c r="O689">
        <f t="shared" si="32"/>
        <v>0</v>
      </c>
      <c r="P689" t="s">
        <v>12694</v>
      </c>
    </row>
    <row r="690" spans="2:16" x14ac:dyDescent="0.25">
      <c r="B690" t="s">
        <v>694</v>
      </c>
      <c r="C690" s="119" t="s">
        <v>60</v>
      </c>
      <c r="D690" t="s">
        <v>11537</v>
      </c>
      <c r="E690" t="s">
        <v>11530</v>
      </c>
      <c r="F690" t="s">
        <v>11540</v>
      </c>
      <c r="G690" t="s">
        <v>61</v>
      </c>
      <c r="H690" t="s">
        <v>18</v>
      </c>
      <c r="I690" t="s">
        <v>11541</v>
      </c>
      <c r="J690">
        <v>2014</v>
      </c>
      <c r="K690">
        <v>577.25</v>
      </c>
      <c r="L690">
        <v>65</v>
      </c>
      <c r="M690">
        <v>1</v>
      </c>
      <c r="N690">
        <f t="shared" si="31"/>
        <v>0</v>
      </c>
      <c r="O690">
        <f t="shared" si="32"/>
        <v>0</v>
      </c>
      <c r="P690" t="s">
        <v>12694</v>
      </c>
    </row>
    <row r="691" spans="2:16" x14ac:dyDescent="0.25">
      <c r="B691" t="s">
        <v>695</v>
      </c>
      <c r="C691" s="119" t="s">
        <v>60</v>
      </c>
      <c r="D691" t="s">
        <v>11537</v>
      </c>
      <c r="E691" t="s">
        <v>11530</v>
      </c>
      <c r="F691" t="s">
        <v>11540</v>
      </c>
      <c r="G691" t="s">
        <v>61</v>
      </c>
      <c r="H691" t="s">
        <v>18</v>
      </c>
      <c r="I691" t="s">
        <v>11541</v>
      </c>
      <c r="J691">
        <v>2014</v>
      </c>
      <c r="K691">
        <v>1367.19</v>
      </c>
      <c r="L691">
        <v>47</v>
      </c>
      <c r="M691">
        <v>1</v>
      </c>
      <c r="N691">
        <f t="shared" si="31"/>
        <v>0</v>
      </c>
      <c r="O691">
        <f t="shared" si="32"/>
        <v>0</v>
      </c>
      <c r="P691" t="s">
        <v>12694</v>
      </c>
    </row>
    <row r="692" spans="2:16" x14ac:dyDescent="0.25">
      <c r="B692" t="s">
        <v>696</v>
      </c>
      <c r="C692" s="119" t="s">
        <v>60</v>
      </c>
      <c r="D692" t="s">
        <v>11537</v>
      </c>
      <c r="E692" t="s">
        <v>11530</v>
      </c>
      <c r="F692" t="s">
        <v>11540</v>
      </c>
      <c r="G692" t="s">
        <v>61</v>
      </c>
      <c r="H692" t="s">
        <v>18</v>
      </c>
      <c r="I692" t="s">
        <v>11541</v>
      </c>
      <c r="J692">
        <v>2014</v>
      </c>
      <c r="K692">
        <v>574.99</v>
      </c>
      <c r="L692">
        <v>47</v>
      </c>
      <c r="M692">
        <v>1</v>
      </c>
      <c r="N692">
        <f t="shared" si="31"/>
        <v>0</v>
      </c>
      <c r="O692">
        <f t="shared" si="32"/>
        <v>0</v>
      </c>
      <c r="P692" t="s">
        <v>12694</v>
      </c>
    </row>
    <row r="693" spans="2:16" x14ac:dyDescent="0.25">
      <c r="B693" t="s">
        <v>697</v>
      </c>
      <c r="C693" s="119" t="s">
        <v>60</v>
      </c>
      <c r="D693" t="s">
        <v>11539</v>
      </c>
      <c r="E693" t="s">
        <v>11530</v>
      </c>
      <c r="F693" t="s">
        <v>11540</v>
      </c>
      <c r="G693" t="s">
        <v>61</v>
      </c>
      <c r="H693" t="s">
        <v>18</v>
      </c>
      <c r="I693" t="s">
        <v>11541</v>
      </c>
      <c r="J693">
        <v>2014</v>
      </c>
      <c r="K693">
        <v>571.86</v>
      </c>
      <c r="L693">
        <v>22</v>
      </c>
      <c r="M693">
        <v>1</v>
      </c>
      <c r="N693">
        <f t="shared" si="31"/>
        <v>0</v>
      </c>
      <c r="O693">
        <f t="shared" si="32"/>
        <v>0</v>
      </c>
      <c r="P693" t="s">
        <v>12694</v>
      </c>
    </row>
    <row r="694" spans="2:16" x14ac:dyDescent="0.25">
      <c r="B694" t="s">
        <v>698</v>
      </c>
      <c r="C694" s="119" t="s">
        <v>60</v>
      </c>
      <c r="D694" t="s">
        <v>11550</v>
      </c>
      <c r="E694" t="s">
        <v>11530</v>
      </c>
      <c r="F694" t="s">
        <v>11540</v>
      </c>
      <c r="G694" t="s">
        <v>61</v>
      </c>
      <c r="H694" t="s">
        <v>18</v>
      </c>
      <c r="I694" t="s">
        <v>11541</v>
      </c>
      <c r="J694">
        <v>2014</v>
      </c>
      <c r="K694">
        <v>573.11</v>
      </c>
      <c r="L694">
        <v>32</v>
      </c>
      <c r="M694">
        <v>1</v>
      </c>
      <c r="N694">
        <f t="shared" si="31"/>
        <v>0</v>
      </c>
      <c r="O694">
        <f t="shared" si="32"/>
        <v>0</v>
      </c>
      <c r="P694" t="s">
        <v>12694</v>
      </c>
    </row>
    <row r="695" spans="2:16" x14ac:dyDescent="0.25">
      <c r="B695" t="s">
        <v>699</v>
      </c>
      <c r="C695" s="119" t="s">
        <v>60</v>
      </c>
      <c r="D695" t="s">
        <v>11539</v>
      </c>
      <c r="E695" t="s">
        <v>11530</v>
      </c>
      <c r="F695" t="s">
        <v>11540</v>
      </c>
      <c r="G695" t="s">
        <v>61</v>
      </c>
      <c r="H695" t="s">
        <v>18</v>
      </c>
      <c r="I695" t="s">
        <v>11541</v>
      </c>
      <c r="J695">
        <v>2014</v>
      </c>
      <c r="K695">
        <v>596.37</v>
      </c>
      <c r="L695">
        <v>10</v>
      </c>
      <c r="M695">
        <v>1</v>
      </c>
      <c r="N695">
        <f t="shared" si="31"/>
        <v>0</v>
      </c>
      <c r="O695">
        <f t="shared" si="32"/>
        <v>0</v>
      </c>
      <c r="P695" t="s">
        <v>12694</v>
      </c>
    </row>
    <row r="696" spans="2:16" x14ac:dyDescent="0.25">
      <c r="B696" t="s">
        <v>700</v>
      </c>
      <c r="C696" s="119" t="s">
        <v>60</v>
      </c>
      <c r="D696" t="s">
        <v>11539</v>
      </c>
      <c r="E696" t="s">
        <v>11530</v>
      </c>
      <c r="F696" t="s">
        <v>11540</v>
      </c>
      <c r="G696" t="s">
        <v>61</v>
      </c>
      <c r="H696" t="s">
        <v>18</v>
      </c>
      <c r="I696" t="s">
        <v>11541</v>
      </c>
      <c r="J696">
        <v>2014</v>
      </c>
      <c r="K696">
        <v>576.49</v>
      </c>
      <c r="L696">
        <v>59</v>
      </c>
      <c r="M696">
        <v>1</v>
      </c>
      <c r="N696">
        <f t="shared" si="31"/>
        <v>0</v>
      </c>
      <c r="O696">
        <f t="shared" si="32"/>
        <v>0</v>
      </c>
      <c r="P696" t="s">
        <v>12694</v>
      </c>
    </row>
    <row r="697" spans="2:16" x14ac:dyDescent="0.25">
      <c r="B697" t="s">
        <v>701</v>
      </c>
      <c r="C697" s="119" t="s">
        <v>60</v>
      </c>
      <c r="D697" t="s">
        <v>11539</v>
      </c>
      <c r="E697" t="s">
        <v>11530</v>
      </c>
      <c r="F697" t="s">
        <v>11540</v>
      </c>
      <c r="G697" t="s">
        <v>61</v>
      </c>
      <c r="H697" t="s">
        <v>18</v>
      </c>
      <c r="I697" t="s">
        <v>11541</v>
      </c>
      <c r="J697">
        <v>2014</v>
      </c>
      <c r="K697">
        <v>572.86</v>
      </c>
      <c r="L697">
        <v>30</v>
      </c>
      <c r="M697">
        <v>1</v>
      </c>
      <c r="N697">
        <f t="shared" si="31"/>
        <v>0</v>
      </c>
      <c r="O697">
        <f t="shared" si="32"/>
        <v>0</v>
      </c>
      <c r="P697" t="s">
        <v>12694</v>
      </c>
    </row>
    <row r="698" spans="2:16" x14ac:dyDescent="0.25">
      <c r="B698" t="s">
        <v>702</v>
      </c>
      <c r="C698" s="119" t="s">
        <v>60</v>
      </c>
      <c r="D698" t="s">
        <v>11552</v>
      </c>
      <c r="E698" t="s">
        <v>11530</v>
      </c>
      <c r="F698" t="s">
        <v>11540</v>
      </c>
      <c r="G698" t="s">
        <v>61</v>
      </c>
      <c r="H698" t="s">
        <v>18</v>
      </c>
      <c r="I698" t="s">
        <v>11541</v>
      </c>
      <c r="J698">
        <v>2014</v>
      </c>
      <c r="K698">
        <v>599.96</v>
      </c>
      <c r="L698">
        <v>30</v>
      </c>
      <c r="M698">
        <v>1</v>
      </c>
      <c r="N698">
        <f t="shared" si="31"/>
        <v>0</v>
      </c>
      <c r="O698">
        <f t="shared" si="32"/>
        <v>0</v>
      </c>
      <c r="P698" t="s">
        <v>12694</v>
      </c>
    </row>
    <row r="699" spans="2:16" x14ac:dyDescent="0.25">
      <c r="B699" t="s">
        <v>703</v>
      </c>
      <c r="C699" s="119" t="s">
        <v>60</v>
      </c>
      <c r="D699" t="s">
        <v>11537</v>
      </c>
      <c r="E699" t="s">
        <v>11530</v>
      </c>
      <c r="F699" t="s">
        <v>11540</v>
      </c>
      <c r="G699" t="s">
        <v>61</v>
      </c>
      <c r="H699" t="s">
        <v>18</v>
      </c>
      <c r="I699" t="s">
        <v>11541</v>
      </c>
      <c r="J699">
        <v>2014</v>
      </c>
      <c r="K699">
        <v>603.24</v>
      </c>
      <c r="L699">
        <v>59</v>
      </c>
      <c r="M699">
        <v>1</v>
      </c>
      <c r="N699">
        <f t="shared" si="31"/>
        <v>0</v>
      </c>
      <c r="O699">
        <f t="shared" si="32"/>
        <v>0</v>
      </c>
      <c r="P699" t="s">
        <v>12694</v>
      </c>
    </row>
    <row r="700" spans="2:16" x14ac:dyDescent="0.25">
      <c r="B700" t="s">
        <v>704</v>
      </c>
      <c r="C700" s="119" t="s">
        <v>60</v>
      </c>
      <c r="D700" t="s">
        <v>11537</v>
      </c>
      <c r="E700" t="s">
        <v>11530</v>
      </c>
      <c r="F700" t="s">
        <v>11540</v>
      </c>
      <c r="G700" t="s">
        <v>61</v>
      </c>
      <c r="H700" t="s">
        <v>18</v>
      </c>
      <c r="I700" t="s">
        <v>11541</v>
      </c>
      <c r="J700">
        <v>2014</v>
      </c>
      <c r="K700">
        <v>573.11</v>
      </c>
      <c r="L700">
        <v>32</v>
      </c>
      <c r="M700">
        <v>1</v>
      </c>
      <c r="N700">
        <f t="shared" si="31"/>
        <v>0</v>
      </c>
      <c r="O700">
        <f t="shared" si="32"/>
        <v>0</v>
      </c>
      <c r="P700" t="s">
        <v>12694</v>
      </c>
    </row>
    <row r="701" spans="2:16" x14ac:dyDescent="0.25">
      <c r="B701" t="s">
        <v>705</v>
      </c>
      <c r="C701" s="119" t="s">
        <v>60</v>
      </c>
      <c r="D701" t="s">
        <v>11537</v>
      </c>
      <c r="E701" t="s">
        <v>11530</v>
      </c>
      <c r="F701" t="s">
        <v>11540</v>
      </c>
      <c r="G701" t="s">
        <v>61</v>
      </c>
      <c r="H701" t="s">
        <v>18</v>
      </c>
      <c r="I701" t="s">
        <v>11541</v>
      </c>
      <c r="J701">
        <v>2014</v>
      </c>
      <c r="K701">
        <v>578.75</v>
      </c>
      <c r="L701">
        <v>77</v>
      </c>
      <c r="M701">
        <v>1</v>
      </c>
      <c r="N701">
        <f t="shared" si="31"/>
        <v>0</v>
      </c>
      <c r="O701">
        <f t="shared" si="32"/>
        <v>0</v>
      </c>
      <c r="P701" t="s">
        <v>12694</v>
      </c>
    </row>
    <row r="702" spans="2:16" x14ac:dyDescent="0.25">
      <c r="B702" t="s">
        <v>706</v>
      </c>
      <c r="C702" s="119" t="s">
        <v>60</v>
      </c>
      <c r="D702" t="s">
        <v>11537</v>
      </c>
      <c r="E702" t="s">
        <v>11530</v>
      </c>
      <c r="F702" t="s">
        <v>11540</v>
      </c>
      <c r="G702" t="s">
        <v>61</v>
      </c>
      <c r="H702" t="s">
        <v>18</v>
      </c>
      <c r="I702" t="s">
        <v>11541</v>
      </c>
      <c r="J702">
        <v>2014</v>
      </c>
      <c r="K702">
        <v>573.99</v>
      </c>
      <c r="L702">
        <v>39</v>
      </c>
      <c r="M702">
        <v>1</v>
      </c>
      <c r="N702">
        <f t="shared" si="31"/>
        <v>0</v>
      </c>
      <c r="O702">
        <f t="shared" si="32"/>
        <v>0</v>
      </c>
      <c r="P702" t="s">
        <v>12694</v>
      </c>
    </row>
    <row r="703" spans="2:16" x14ac:dyDescent="0.25">
      <c r="B703" t="s">
        <v>707</v>
      </c>
      <c r="C703" s="119" t="s">
        <v>60</v>
      </c>
      <c r="D703" t="s">
        <v>11539</v>
      </c>
      <c r="E703" t="s">
        <v>11530</v>
      </c>
      <c r="F703" t="s">
        <v>11540</v>
      </c>
      <c r="G703" t="s">
        <v>61</v>
      </c>
      <c r="H703" t="s">
        <v>18</v>
      </c>
      <c r="I703" t="s">
        <v>11541</v>
      </c>
      <c r="J703">
        <v>2014</v>
      </c>
      <c r="K703">
        <v>571.86</v>
      </c>
      <c r="L703">
        <v>22</v>
      </c>
      <c r="M703">
        <v>1</v>
      </c>
      <c r="N703">
        <f t="shared" si="31"/>
        <v>0</v>
      </c>
      <c r="O703">
        <f t="shared" si="32"/>
        <v>0</v>
      </c>
      <c r="P703" t="s">
        <v>12694</v>
      </c>
    </row>
    <row r="704" spans="2:16" x14ac:dyDescent="0.25">
      <c r="B704" t="s">
        <v>708</v>
      </c>
      <c r="C704" s="119" t="s">
        <v>60</v>
      </c>
      <c r="D704" t="s">
        <v>11537</v>
      </c>
      <c r="E704" t="s">
        <v>11530</v>
      </c>
      <c r="F704" t="s">
        <v>11540</v>
      </c>
      <c r="G704" t="s">
        <v>61</v>
      </c>
      <c r="H704" t="s">
        <v>18</v>
      </c>
      <c r="I704" t="s">
        <v>11541</v>
      </c>
      <c r="J704">
        <v>2014</v>
      </c>
      <c r="K704">
        <v>572.48</v>
      </c>
      <c r="L704">
        <v>27</v>
      </c>
      <c r="M704">
        <v>1</v>
      </c>
      <c r="N704">
        <f t="shared" si="31"/>
        <v>0</v>
      </c>
      <c r="O704">
        <f t="shared" si="32"/>
        <v>0</v>
      </c>
      <c r="P704" t="s">
        <v>12694</v>
      </c>
    </row>
    <row r="705" spans="2:16" x14ac:dyDescent="0.25">
      <c r="B705" t="s">
        <v>709</v>
      </c>
      <c r="C705" s="119" t="s">
        <v>60</v>
      </c>
      <c r="D705" t="s">
        <v>11537</v>
      </c>
      <c r="E705" t="s">
        <v>11530</v>
      </c>
      <c r="F705" t="s">
        <v>11540</v>
      </c>
      <c r="G705" t="s">
        <v>61</v>
      </c>
      <c r="H705" t="s">
        <v>18</v>
      </c>
      <c r="I705" t="s">
        <v>11541</v>
      </c>
      <c r="J705">
        <v>2014</v>
      </c>
      <c r="K705">
        <v>599.25</v>
      </c>
      <c r="L705">
        <v>23</v>
      </c>
      <c r="M705">
        <v>1</v>
      </c>
      <c r="N705">
        <f t="shared" si="31"/>
        <v>0</v>
      </c>
      <c r="O705">
        <f t="shared" si="32"/>
        <v>0</v>
      </c>
      <c r="P705" t="s">
        <v>12694</v>
      </c>
    </row>
    <row r="706" spans="2:16" x14ac:dyDescent="0.25">
      <c r="B706" t="s">
        <v>710</v>
      </c>
      <c r="C706" s="119" t="s">
        <v>60</v>
      </c>
      <c r="D706" t="s">
        <v>11542</v>
      </c>
      <c r="E706" t="s">
        <v>11530</v>
      </c>
      <c r="F706" t="s">
        <v>11540</v>
      </c>
      <c r="G706" t="s">
        <v>61</v>
      </c>
      <c r="H706" t="s">
        <v>18</v>
      </c>
      <c r="I706" t="s">
        <v>11541</v>
      </c>
      <c r="J706">
        <v>2014</v>
      </c>
      <c r="K706">
        <v>572.48</v>
      </c>
      <c r="L706">
        <v>27</v>
      </c>
      <c r="M706">
        <v>1</v>
      </c>
      <c r="N706">
        <f t="shared" si="31"/>
        <v>0</v>
      </c>
      <c r="O706">
        <f t="shared" si="32"/>
        <v>0</v>
      </c>
      <c r="P706" t="s">
        <v>12694</v>
      </c>
    </row>
    <row r="707" spans="2:16" x14ac:dyDescent="0.25">
      <c r="B707" t="s">
        <v>711</v>
      </c>
      <c r="C707" s="119" t="s">
        <v>60</v>
      </c>
      <c r="D707" t="s">
        <v>11546</v>
      </c>
      <c r="E707" t="s">
        <v>11530</v>
      </c>
      <c r="F707" t="s">
        <v>11540</v>
      </c>
      <c r="G707" t="s">
        <v>61</v>
      </c>
      <c r="H707" t="s">
        <v>18</v>
      </c>
      <c r="I707" t="s">
        <v>11541</v>
      </c>
      <c r="J707">
        <v>2014</v>
      </c>
      <c r="K707">
        <v>572.63</v>
      </c>
      <c r="L707">
        <v>27</v>
      </c>
      <c r="M707">
        <v>1</v>
      </c>
      <c r="N707">
        <f t="shared" si="31"/>
        <v>0</v>
      </c>
      <c r="O707">
        <f t="shared" si="32"/>
        <v>0</v>
      </c>
      <c r="P707" t="s">
        <v>12694</v>
      </c>
    </row>
    <row r="708" spans="2:16" x14ac:dyDescent="0.25">
      <c r="B708" t="s">
        <v>712</v>
      </c>
      <c r="C708" s="119" t="s">
        <v>60</v>
      </c>
      <c r="D708" t="s">
        <v>11537</v>
      </c>
      <c r="E708" t="s">
        <v>11530</v>
      </c>
      <c r="F708" t="s">
        <v>11540</v>
      </c>
      <c r="G708" t="s">
        <v>61</v>
      </c>
      <c r="H708" t="s">
        <v>18</v>
      </c>
      <c r="I708" t="s">
        <v>11541</v>
      </c>
      <c r="J708">
        <v>2014</v>
      </c>
      <c r="K708">
        <v>1309.1300000000001</v>
      </c>
      <c r="L708">
        <v>22</v>
      </c>
      <c r="M708">
        <v>1</v>
      </c>
      <c r="N708">
        <f t="shared" si="31"/>
        <v>0</v>
      </c>
      <c r="O708">
        <f t="shared" si="32"/>
        <v>0</v>
      </c>
      <c r="P708" t="s">
        <v>12694</v>
      </c>
    </row>
    <row r="709" spans="2:16" x14ac:dyDescent="0.25">
      <c r="B709" t="s">
        <v>713</v>
      </c>
      <c r="C709" s="119" t="s">
        <v>60</v>
      </c>
      <c r="D709" t="s">
        <v>11539</v>
      </c>
      <c r="E709" t="s">
        <v>11530</v>
      </c>
      <c r="F709" t="s">
        <v>11540</v>
      </c>
      <c r="G709" t="s">
        <v>61</v>
      </c>
      <c r="H709" t="s">
        <v>18</v>
      </c>
      <c r="I709" t="s">
        <v>11541</v>
      </c>
      <c r="J709">
        <v>2014</v>
      </c>
      <c r="K709">
        <v>573.11</v>
      </c>
      <c r="L709">
        <v>32</v>
      </c>
      <c r="M709">
        <v>1</v>
      </c>
      <c r="N709">
        <f t="shared" si="31"/>
        <v>0</v>
      </c>
      <c r="O709">
        <f t="shared" si="32"/>
        <v>0</v>
      </c>
      <c r="P709" t="s">
        <v>12694</v>
      </c>
    </row>
    <row r="710" spans="2:16" x14ac:dyDescent="0.25">
      <c r="B710" t="s">
        <v>714</v>
      </c>
      <c r="C710" s="119" t="s">
        <v>60</v>
      </c>
      <c r="D710" t="s">
        <v>11539</v>
      </c>
      <c r="E710" t="s">
        <v>11530</v>
      </c>
      <c r="F710" t="s">
        <v>11540</v>
      </c>
      <c r="G710" t="s">
        <v>61</v>
      </c>
      <c r="H710" t="s">
        <v>18</v>
      </c>
      <c r="I710" t="s">
        <v>11541</v>
      </c>
      <c r="J710">
        <v>2014</v>
      </c>
      <c r="K710">
        <v>573.11</v>
      </c>
      <c r="L710">
        <v>32</v>
      </c>
      <c r="M710">
        <v>1</v>
      </c>
      <c r="N710">
        <f t="shared" si="31"/>
        <v>0</v>
      </c>
      <c r="O710">
        <f t="shared" si="32"/>
        <v>0</v>
      </c>
      <c r="P710" t="s">
        <v>12694</v>
      </c>
    </row>
    <row r="711" spans="2:16" x14ac:dyDescent="0.25">
      <c r="B711" t="s">
        <v>715</v>
      </c>
      <c r="C711" s="119" t="s">
        <v>60</v>
      </c>
      <c r="D711" t="s">
        <v>11537</v>
      </c>
      <c r="E711" t="s">
        <v>11530</v>
      </c>
      <c r="F711" t="s">
        <v>11540</v>
      </c>
      <c r="G711" t="s">
        <v>61</v>
      </c>
      <c r="H711" t="s">
        <v>18</v>
      </c>
      <c r="I711" t="s">
        <v>11541</v>
      </c>
      <c r="J711">
        <v>2014</v>
      </c>
      <c r="K711">
        <v>599.74</v>
      </c>
      <c r="L711">
        <v>27</v>
      </c>
      <c r="M711">
        <v>1</v>
      </c>
      <c r="N711">
        <f t="shared" si="31"/>
        <v>0</v>
      </c>
      <c r="O711">
        <f t="shared" si="32"/>
        <v>0</v>
      </c>
      <c r="P711" t="s">
        <v>12694</v>
      </c>
    </row>
    <row r="712" spans="2:16" x14ac:dyDescent="0.25">
      <c r="B712" t="s">
        <v>716</v>
      </c>
      <c r="C712" s="119" t="s">
        <v>60</v>
      </c>
      <c r="D712" t="s">
        <v>11539</v>
      </c>
      <c r="E712" t="s">
        <v>11530</v>
      </c>
      <c r="F712" t="s">
        <v>11540</v>
      </c>
      <c r="G712" t="s">
        <v>61</v>
      </c>
      <c r="H712" t="s">
        <v>18</v>
      </c>
      <c r="I712" t="s">
        <v>11541</v>
      </c>
      <c r="J712">
        <v>2014</v>
      </c>
      <c r="K712">
        <v>571.86</v>
      </c>
      <c r="L712">
        <v>22</v>
      </c>
      <c r="M712">
        <v>1</v>
      </c>
      <c r="N712">
        <f t="shared" si="31"/>
        <v>0</v>
      </c>
      <c r="O712">
        <f t="shared" si="32"/>
        <v>0</v>
      </c>
      <c r="P712" t="s">
        <v>12694</v>
      </c>
    </row>
    <row r="713" spans="2:16" x14ac:dyDescent="0.25">
      <c r="B713" t="s">
        <v>717</v>
      </c>
      <c r="C713" s="119" t="s">
        <v>60</v>
      </c>
      <c r="D713" t="s">
        <v>11537</v>
      </c>
      <c r="E713" t="s">
        <v>11530</v>
      </c>
      <c r="F713" t="s">
        <v>11540</v>
      </c>
      <c r="G713" t="s">
        <v>61</v>
      </c>
      <c r="H713" t="s">
        <v>18</v>
      </c>
      <c r="I713" t="s">
        <v>11541</v>
      </c>
      <c r="J713">
        <v>2014</v>
      </c>
      <c r="K713">
        <v>817.35</v>
      </c>
      <c r="L713">
        <v>33</v>
      </c>
      <c r="M713">
        <v>1</v>
      </c>
      <c r="N713">
        <f t="shared" si="31"/>
        <v>0</v>
      </c>
      <c r="O713">
        <f t="shared" si="32"/>
        <v>0</v>
      </c>
      <c r="P713" t="s">
        <v>12694</v>
      </c>
    </row>
    <row r="714" spans="2:16" x14ac:dyDescent="0.25">
      <c r="B714" t="s">
        <v>718</v>
      </c>
      <c r="C714" s="119" t="s">
        <v>60</v>
      </c>
      <c r="D714" t="s">
        <v>11542</v>
      </c>
      <c r="E714" t="s">
        <v>11530</v>
      </c>
      <c r="F714" t="s">
        <v>11540</v>
      </c>
      <c r="G714" t="s">
        <v>61</v>
      </c>
      <c r="H714" t="s">
        <v>18</v>
      </c>
      <c r="I714" t="s">
        <v>11541</v>
      </c>
      <c r="J714">
        <v>2014</v>
      </c>
      <c r="K714">
        <v>572.48</v>
      </c>
      <c r="L714">
        <v>27</v>
      </c>
      <c r="M714">
        <v>1</v>
      </c>
      <c r="N714">
        <f t="shared" si="31"/>
        <v>0</v>
      </c>
      <c r="O714">
        <f t="shared" si="32"/>
        <v>0</v>
      </c>
      <c r="P714" t="s">
        <v>12694</v>
      </c>
    </row>
    <row r="715" spans="2:16" x14ac:dyDescent="0.25">
      <c r="B715" t="s">
        <v>719</v>
      </c>
      <c r="C715" s="119" t="s">
        <v>60</v>
      </c>
      <c r="D715" t="s">
        <v>11537</v>
      </c>
      <c r="E715" t="s">
        <v>11530</v>
      </c>
      <c r="F715" t="s">
        <v>11540</v>
      </c>
      <c r="G715" t="s">
        <v>61</v>
      </c>
      <c r="H715" t="s">
        <v>18</v>
      </c>
      <c r="I715" t="s">
        <v>11541</v>
      </c>
      <c r="J715">
        <v>2014</v>
      </c>
      <c r="K715">
        <v>572.01</v>
      </c>
      <c r="L715">
        <v>22</v>
      </c>
      <c r="M715">
        <v>1</v>
      </c>
      <c r="N715">
        <f t="shared" ref="N715:N778" si="33">IF(K715&lt;100,1,0)</f>
        <v>0</v>
      </c>
      <c r="O715">
        <f t="shared" si="32"/>
        <v>0</v>
      </c>
      <c r="P715" t="s">
        <v>12694</v>
      </c>
    </row>
    <row r="716" spans="2:16" x14ac:dyDescent="0.25">
      <c r="B716" t="s">
        <v>720</v>
      </c>
      <c r="C716" s="119" t="s">
        <v>60</v>
      </c>
      <c r="D716" t="s">
        <v>11537</v>
      </c>
      <c r="E716" t="s">
        <v>11530</v>
      </c>
      <c r="F716" t="s">
        <v>11540</v>
      </c>
      <c r="G716" t="s">
        <v>61</v>
      </c>
      <c r="H716" t="s">
        <v>18</v>
      </c>
      <c r="I716" t="s">
        <v>11541</v>
      </c>
      <c r="J716">
        <v>2014</v>
      </c>
      <c r="K716">
        <v>8194.66</v>
      </c>
      <c r="L716">
        <v>27</v>
      </c>
      <c r="M716">
        <v>1</v>
      </c>
      <c r="N716">
        <f t="shared" si="33"/>
        <v>0</v>
      </c>
      <c r="O716">
        <f t="shared" si="32"/>
        <v>0</v>
      </c>
      <c r="P716" t="s">
        <v>12694</v>
      </c>
    </row>
    <row r="717" spans="2:16" x14ac:dyDescent="0.25">
      <c r="B717" t="s">
        <v>721</v>
      </c>
      <c r="C717" s="119" t="s">
        <v>60</v>
      </c>
      <c r="D717" t="s">
        <v>11537</v>
      </c>
      <c r="E717" t="s">
        <v>11530</v>
      </c>
      <c r="F717" t="s">
        <v>11540</v>
      </c>
      <c r="G717" t="s">
        <v>61</v>
      </c>
      <c r="H717" t="s">
        <v>18</v>
      </c>
      <c r="I717" t="s">
        <v>11541</v>
      </c>
      <c r="J717">
        <v>2014</v>
      </c>
      <c r="K717">
        <v>741.97</v>
      </c>
      <c r="L717">
        <v>89</v>
      </c>
      <c r="M717">
        <v>1</v>
      </c>
      <c r="N717">
        <f t="shared" si="33"/>
        <v>0</v>
      </c>
      <c r="O717">
        <f t="shared" si="32"/>
        <v>0</v>
      </c>
      <c r="P717" t="s">
        <v>12694</v>
      </c>
    </row>
    <row r="718" spans="2:16" x14ac:dyDescent="0.25">
      <c r="B718" t="s">
        <v>722</v>
      </c>
      <c r="C718" s="119" t="s">
        <v>60</v>
      </c>
      <c r="D718" t="s">
        <v>11542</v>
      </c>
      <c r="E718" t="s">
        <v>11530</v>
      </c>
      <c r="F718" t="s">
        <v>11540</v>
      </c>
      <c r="G718" t="s">
        <v>61</v>
      </c>
      <c r="H718" t="s">
        <v>18</v>
      </c>
      <c r="I718" t="s">
        <v>11541</v>
      </c>
      <c r="J718">
        <v>2014</v>
      </c>
      <c r="K718">
        <v>572.1</v>
      </c>
      <c r="L718">
        <v>24</v>
      </c>
      <c r="M718">
        <v>1</v>
      </c>
      <c r="N718">
        <f t="shared" si="33"/>
        <v>0</v>
      </c>
      <c r="O718">
        <f t="shared" si="32"/>
        <v>0</v>
      </c>
      <c r="P718" t="s">
        <v>12694</v>
      </c>
    </row>
    <row r="719" spans="2:16" x14ac:dyDescent="0.25">
      <c r="B719" t="s">
        <v>723</v>
      </c>
      <c r="C719" s="119" t="s">
        <v>60</v>
      </c>
      <c r="D719" t="s">
        <v>11537</v>
      </c>
      <c r="E719" t="s">
        <v>11530</v>
      </c>
      <c r="F719" t="s">
        <v>11540</v>
      </c>
      <c r="G719" t="s">
        <v>61</v>
      </c>
      <c r="H719" t="s">
        <v>18</v>
      </c>
      <c r="I719" t="s">
        <v>11541</v>
      </c>
      <c r="J719">
        <v>2014</v>
      </c>
      <c r="K719">
        <v>574.51</v>
      </c>
      <c r="L719">
        <v>42</v>
      </c>
      <c r="M719">
        <v>1</v>
      </c>
      <c r="N719">
        <f t="shared" si="33"/>
        <v>0</v>
      </c>
      <c r="O719">
        <f t="shared" si="32"/>
        <v>0</v>
      </c>
      <c r="P719" t="s">
        <v>12694</v>
      </c>
    </row>
    <row r="720" spans="2:16" x14ac:dyDescent="0.25">
      <c r="B720" t="s">
        <v>724</v>
      </c>
      <c r="C720" s="119" t="s">
        <v>60</v>
      </c>
      <c r="D720" t="s">
        <v>11537</v>
      </c>
      <c r="E720" t="s">
        <v>11530</v>
      </c>
      <c r="F720" t="s">
        <v>11540</v>
      </c>
      <c r="G720" t="s">
        <v>61</v>
      </c>
      <c r="H720" t="s">
        <v>18</v>
      </c>
      <c r="I720" t="s">
        <v>11541</v>
      </c>
      <c r="J720">
        <v>2014</v>
      </c>
      <c r="K720">
        <v>572.1</v>
      </c>
      <c r="L720">
        <v>24</v>
      </c>
      <c r="M720">
        <v>1</v>
      </c>
      <c r="N720">
        <f t="shared" si="33"/>
        <v>0</v>
      </c>
      <c r="O720">
        <f t="shared" si="32"/>
        <v>0</v>
      </c>
      <c r="P720" t="s">
        <v>12694</v>
      </c>
    </row>
    <row r="721" spans="2:16" x14ac:dyDescent="0.25">
      <c r="B721" t="s">
        <v>725</v>
      </c>
      <c r="C721" s="119" t="s">
        <v>60</v>
      </c>
      <c r="D721" t="s">
        <v>11537</v>
      </c>
      <c r="E721" t="s">
        <v>11530</v>
      </c>
      <c r="F721" t="s">
        <v>11540</v>
      </c>
      <c r="G721" t="s">
        <v>61</v>
      </c>
      <c r="H721" t="s">
        <v>18</v>
      </c>
      <c r="I721" t="s">
        <v>11541</v>
      </c>
      <c r="J721">
        <v>2014</v>
      </c>
      <c r="K721">
        <v>571.99</v>
      </c>
      <c r="L721">
        <v>23</v>
      </c>
      <c r="M721">
        <v>1</v>
      </c>
      <c r="N721">
        <f t="shared" si="33"/>
        <v>0</v>
      </c>
      <c r="O721">
        <f t="shared" si="32"/>
        <v>0</v>
      </c>
      <c r="P721" t="s">
        <v>12694</v>
      </c>
    </row>
    <row r="722" spans="2:16" x14ac:dyDescent="0.25">
      <c r="B722" t="s">
        <v>726</v>
      </c>
      <c r="C722" s="119" t="s">
        <v>60</v>
      </c>
      <c r="D722" t="s">
        <v>11550</v>
      </c>
      <c r="E722" t="s">
        <v>11530</v>
      </c>
      <c r="F722" t="s">
        <v>11540</v>
      </c>
      <c r="G722" t="s">
        <v>61</v>
      </c>
      <c r="H722" t="s">
        <v>18</v>
      </c>
      <c r="I722" t="s">
        <v>11541</v>
      </c>
      <c r="J722">
        <v>2014</v>
      </c>
      <c r="K722">
        <v>574.26</v>
      </c>
      <c r="L722">
        <v>40</v>
      </c>
      <c r="M722">
        <v>1</v>
      </c>
      <c r="N722">
        <f t="shared" si="33"/>
        <v>0</v>
      </c>
      <c r="O722">
        <f t="shared" si="32"/>
        <v>0</v>
      </c>
      <c r="P722" t="s">
        <v>12694</v>
      </c>
    </row>
    <row r="723" spans="2:16" x14ac:dyDescent="0.25">
      <c r="B723" t="s">
        <v>727</v>
      </c>
      <c r="C723" s="119" t="s">
        <v>60</v>
      </c>
      <c r="D723" t="s">
        <v>11537</v>
      </c>
      <c r="E723" t="s">
        <v>11530</v>
      </c>
      <c r="F723" t="s">
        <v>11540</v>
      </c>
      <c r="G723" t="s">
        <v>61</v>
      </c>
      <c r="H723" t="s">
        <v>18</v>
      </c>
      <c r="I723" t="s">
        <v>11541</v>
      </c>
      <c r="J723">
        <v>2014</v>
      </c>
      <c r="K723">
        <v>572.63</v>
      </c>
      <c r="L723">
        <v>27</v>
      </c>
      <c r="M723">
        <v>1</v>
      </c>
      <c r="N723">
        <f t="shared" si="33"/>
        <v>0</v>
      </c>
      <c r="O723">
        <f t="shared" si="32"/>
        <v>0</v>
      </c>
      <c r="P723" t="s">
        <v>12694</v>
      </c>
    </row>
    <row r="724" spans="2:16" x14ac:dyDescent="0.25">
      <c r="B724" t="s">
        <v>728</v>
      </c>
      <c r="C724" s="119" t="s">
        <v>60</v>
      </c>
      <c r="D724" t="s">
        <v>11537</v>
      </c>
      <c r="E724" t="s">
        <v>11530</v>
      </c>
      <c r="F724" t="s">
        <v>11540</v>
      </c>
      <c r="G724" t="s">
        <v>61</v>
      </c>
      <c r="H724" t="s">
        <v>18</v>
      </c>
      <c r="I724" t="s">
        <v>11541</v>
      </c>
      <c r="J724">
        <v>2014</v>
      </c>
      <c r="K724">
        <v>572.01</v>
      </c>
      <c r="L724">
        <v>22</v>
      </c>
      <c r="M724">
        <v>1</v>
      </c>
      <c r="N724">
        <f t="shared" si="33"/>
        <v>0</v>
      </c>
      <c r="O724">
        <f t="shared" si="32"/>
        <v>0</v>
      </c>
      <c r="P724" t="s">
        <v>12694</v>
      </c>
    </row>
    <row r="725" spans="2:16" x14ac:dyDescent="0.25">
      <c r="B725" t="s">
        <v>729</v>
      </c>
      <c r="C725" s="119" t="s">
        <v>60</v>
      </c>
      <c r="D725" t="s">
        <v>11537</v>
      </c>
      <c r="E725" t="s">
        <v>11530</v>
      </c>
      <c r="F725" t="s">
        <v>11540</v>
      </c>
      <c r="G725" t="s">
        <v>61</v>
      </c>
      <c r="H725" t="s">
        <v>18</v>
      </c>
      <c r="I725" t="s">
        <v>11541</v>
      </c>
      <c r="J725">
        <v>2014</v>
      </c>
      <c r="K725">
        <v>572.01</v>
      </c>
      <c r="L725">
        <v>22</v>
      </c>
      <c r="M725">
        <v>1</v>
      </c>
      <c r="N725">
        <f t="shared" si="33"/>
        <v>0</v>
      </c>
      <c r="O725">
        <f t="shared" si="32"/>
        <v>0</v>
      </c>
      <c r="P725" t="s">
        <v>12694</v>
      </c>
    </row>
    <row r="726" spans="2:16" x14ac:dyDescent="0.25">
      <c r="B726" t="s">
        <v>730</v>
      </c>
      <c r="C726" s="119" t="s">
        <v>60</v>
      </c>
      <c r="D726" t="s">
        <v>11537</v>
      </c>
      <c r="E726" t="s">
        <v>11530</v>
      </c>
      <c r="F726" t="s">
        <v>11540</v>
      </c>
      <c r="G726" t="s">
        <v>61</v>
      </c>
      <c r="H726" t="s">
        <v>18</v>
      </c>
      <c r="I726" t="s">
        <v>11541</v>
      </c>
      <c r="J726">
        <v>2014</v>
      </c>
      <c r="K726">
        <v>572.51</v>
      </c>
      <c r="L726">
        <v>26</v>
      </c>
      <c r="M726">
        <v>1</v>
      </c>
      <c r="N726">
        <f t="shared" si="33"/>
        <v>0</v>
      </c>
      <c r="O726">
        <f t="shared" si="32"/>
        <v>0</v>
      </c>
      <c r="P726" t="s">
        <v>12694</v>
      </c>
    </row>
    <row r="727" spans="2:16" x14ac:dyDescent="0.25">
      <c r="B727" t="s">
        <v>731</v>
      </c>
      <c r="C727" s="119" t="s">
        <v>60</v>
      </c>
      <c r="D727" t="s">
        <v>11537</v>
      </c>
      <c r="E727" t="s">
        <v>11530</v>
      </c>
      <c r="F727" t="s">
        <v>11540</v>
      </c>
      <c r="G727" t="s">
        <v>61</v>
      </c>
      <c r="H727" t="s">
        <v>18</v>
      </c>
      <c r="I727" t="s">
        <v>11541</v>
      </c>
      <c r="J727">
        <v>2014</v>
      </c>
      <c r="K727">
        <v>572.51</v>
      </c>
      <c r="L727">
        <v>26</v>
      </c>
      <c r="M727">
        <v>1</v>
      </c>
      <c r="N727">
        <f t="shared" si="33"/>
        <v>0</v>
      </c>
      <c r="O727">
        <f t="shared" si="32"/>
        <v>0</v>
      </c>
      <c r="P727" t="s">
        <v>12694</v>
      </c>
    </row>
    <row r="728" spans="2:16" x14ac:dyDescent="0.25">
      <c r="B728" t="s">
        <v>732</v>
      </c>
      <c r="C728" s="119" t="s">
        <v>60</v>
      </c>
      <c r="D728" t="s">
        <v>11539</v>
      </c>
      <c r="E728" t="s">
        <v>11530</v>
      </c>
      <c r="F728" t="s">
        <v>11540</v>
      </c>
      <c r="G728" t="s">
        <v>61</v>
      </c>
      <c r="H728" t="s">
        <v>18</v>
      </c>
      <c r="I728" t="s">
        <v>11541</v>
      </c>
      <c r="J728">
        <v>2014</v>
      </c>
      <c r="K728">
        <v>600.62</v>
      </c>
      <c r="L728">
        <v>34</v>
      </c>
      <c r="M728">
        <v>1</v>
      </c>
      <c r="N728">
        <f t="shared" si="33"/>
        <v>0</v>
      </c>
      <c r="O728">
        <f t="shared" si="32"/>
        <v>0</v>
      </c>
      <c r="P728" t="s">
        <v>12694</v>
      </c>
    </row>
    <row r="729" spans="2:16" x14ac:dyDescent="0.25">
      <c r="B729" t="s">
        <v>733</v>
      </c>
      <c r="C729" s="119" t="s">
        <v>60</v>
      </c>
      <c r="D729" t="s">
        <v>11537</v>
      </c>
      <c r="E729" t="s">
        <v>11530</v>
      </c>
      <c r="F729" t="s">
        <v>11540</v>
      </c>
      <c r="G729" t="s">
        <v>61</v>
      </c>
      <c r="H729" t="s">
        <v>18</v>
      </c>
      <c r="I729" t="s">
        <v>11541</v>
      </c>
      <c r="J729">
        <v>2014</v>
      </c>
      <c r="K729">
        <v>572.01</v>
      </c>
      <c r="L729">
        <v>22</v>
      </c>
      <c r="M729">
        <v>1</v>
      </c>
      <c r="N729">
        <f t="shared" si="33"/>
        <v>0</v>
      </c>
      <c r="O729">
        <f t="shared" si="32"/>
        <v>0</v>
      </c>
      <c r="P729" t="s">
        <v>12694</v>
      </c>
    </row>
    <row r="730" spans="2:16" x14ac:dyDescent="0.25">
      <c r="B730" t="s">
        <v>734</v>
      </c>
      <c r="C730" s="119" t="s">
        <v>60</v>
      </c>
      <c r="D730" t="s">
        <v>11537</v>
      </c>
      <c r="E730" t="s">
        <v>11530</v>
      </c>
      <c r="F730" t="s">
        <v>11540</v>
      </c>
      <c r="G730" t="s">
        <v>61</v>
      </c>
      <c r="H730" t="s">
        <v>18</v>
      </c>
      <c r="I730" t="s">
        <v>11541</v>
      </c>
      <c r="J730">
        <v>2014</v>
      </c>
      <c r="K730">
        <v>572.01</v>
      </c>
      <c r="L730">
        <v>22</v>
      </c>
      <c r="M730">
        <v>1</v>
      </c>
      <c r="N730">
        <f t="shared" si="33"/>
        <v>0</v>
      </c>
      <c r="O730">
        <f t="shared" si="32"/>
        <v>0</v>
      </c>
      <c r="P730" t="s">
        <v>12694</v>
      </c>
    </row>
    <row r="731" spans="2:16" x14ac:dyDescent="0.25">
      <c r="B731" t="s">
        <v>735</v>
      </c>
      <c r="C731" s="119" t="s">
        <v>60</v>
      </c>
      <c r="D731" t="s">
        <v>11550</v>
      </c>
      <c r="E731" t="s">
        <v>11530</v>
      </c>
      <c r="F731" t="s">
        <v>11540</v>
      </c>
      <c r="G731" t="s">
        <v>61</v>
      </c>
      <c r="H731" t="s">
        <v>18</v>
      </c>
      <c r="I731" t="s">
        <v>11541</v>
      </c>
      <c r="J731">
        <v>2014</v>
      </c>
      <c r="K731">
        <v>572.63</v>
      </c>
      <c r="L731">
        <v>27</v>
      </c>
      <c r="M731">
        <v>1</v>
      </c>
      <c r="N731">
        <f t="shared" si="33"/>
        <v>0</v>
      </c>
      <c r="O731">
        <f t="shared" si="32"/>
        <v>0</v>
      </c>
      <c r="P731" t="s">
        <v>12694</v>
      </c>
    </row>
    <row r="732" spans="2:16" x14ac:dyDescent="0.25">
      <c r="B732" t="s">
        <v>736</v>
      </c>
      <c r="C732" s="119" t="s">
        <v>60</v>
      </c>
      <c r="D732" t="s">
        <v>11537</v>
      </c>
      <c r="E732" t="s">
        <v>11530</v>
      </c>
      <c r="F732" t="s">
        <v>11540</v>
      </c>
      <c r="G732" t="s">
        <v>61</v>
      </c>
      <c r="H732" t="s">
        <v>18</v>
      </c>
      <c r="I732" t="s">
        <v>11541</v>
      </c>
      <c r="J732">
        <v>2014</v>
      </c>
      <c r="K732">
        <v>572.14</v>
      </c>
      <c r="L732">
        <v>23</v>
      </c>
      <c r="M732">
        <v>1</v>
      </c>
      <c r="N732">
        <f t="shared" si="33"/>
        <v>0</v>
      </c>
      <c r="O732">
        <f t="shared" si="32"/>
        <v>0</v>
      </c>
      <c r="P732" t="s">
        <v>12694</v>
      </c>
    </row>
    <row r="733" spans="2:16" x14ac:dyDescent="0.25">
      <c r="B733" t="s">
        <v>737</v>
      </c>
      <c r="C733" s="119" t="s">
        <v>60</v>
      </c>
      <c r="D733" t="s">
        <v>11539</v>
      </c>
      <c r="E733" t="s">
        <v>11530</v>
      </c>
      <c r="F733" t="s">
        <v>11540</v>
      </c>
      <c r="G733" t="s">
        <v>61</v>
      </c>
      <c r="H733" t="s">
        <v>18</v>
      </c>
      <c r="I733" t="s">
        <v>11541</v>
      </c>
      <c r="J733">
        <v>2014</v>
      </c>
      <c r="K733">
        <v>572.01</v>
      </c>
      <c r="L733">
        <v>22</v>
      </c>
      <c r="M733">
        <v>1</v>
      </c>
      <c r="N733">
        <f t="shared" si="33"/>
        <v>0</v>
      </c>
      <c r="O733">
        <f t="shared" si="32"/>
        <v>0</v>
      </c>
      <c r="P733" t="s">
        <v>12694</v>
      </c>
    </row>
    <row r="734" spans="2:16" x14ac:dyDescent="0.25">
      <c r="B734" t="s">
        <v>738</v>
      </c>
      <c r="C734" s="119" t="s">
        <v>60</v>
      </c>
      <c r="D734" t="s">
        <v>11539</v>
      </c>
      <c r="E734" t="s">
        <v>11530</v>
      </c>
      <c r="F734" t="s">
        <v>11540</v>
      </c>
      <c r="G734" t="s">
        <v>61</v>
      </c>
      <c r="H734" t="s">
        <v>18</v>
      </c>
      <c r="I734" t="s">
        <v>11541</v>
      </c>
      <c r="J734">
        <v>2014</v>
      </c>
      <c r="K734">
        <v>571.02</v>
      </c>
      <c r="L734">
        <v>22</v>
      </c>
      <c r="M734">
        <v>1</v>
      </c>
      <c r="N734">
        <f t="shared" si="33"/>
        <v>0</v>
      </c>
      <c r="O734">
        <f t="shared" si="32"/>
        <v>0</v>
      </c>
      <c r="P734" t="s">
        <v>12694</v>
      </c>
    </row>
    <row r="735" spans="2:16" x14ac:dyDescent="0.25">
      <c r="B735" t="s">
        <v>739</v>
      </c>
      <c r="C735" s="119" t="s">
        <v>60</v>
      </c>
      <c r="D735" t="s">
        <v>11537</v>
      </c>
      <c r="E735" t="s">
        <v>11530</v>
      </c>
      <c r="F735" t="s">
        <v>11540</v>
      </c>
      <c r="G735" t="s">
        <v>61</v>
      </c>
      <c r="H735" t="s">
        <v>18</v>
      </c>
      <c r="I735" t="s">
        <v>11541</v>
      </c>
      <c r="J735">
        <v>2014</v>
      </c>
      <c r="K735">
        <v>574.17999999999995</v>
      </c>
      <c r="L735">
        <v>25</v>
      </c>
      <c r="M735">
        <v>1</v>
      </c>
      <c r="N735">
        <f t="shared" si="33"/>
        <v>0</v>
      </c>
      <c r="O735">
        <f t="shared" si="32"/>
        <v>0</v>
      </c>
      <c r="P735" t="s">
        <v>12694</v>
      </c>
    </row>
    <row r="736" spans="2:16" x14ac:dyDescent="0.25">
      <c r="B736" t="s">
        <v>740</v>
      </c>
      <c r="C736" s="119" t="s">
        <v>60</v>
      </c>
      <c r="D736" t="s">
        <v>11537</v>
      </c>
      <c r="E736" t="s">
        <v>11530</v>
      </c>
      <c r="F736" t="s">
        <v>11540</v>
      </c>
      <c r="G736" t="s">
        <v>61</v>
      </c>
      <c r="H736" t="s">
        <v>18</v>
      </c>
      <c r="I736" t="s">
        <v>11541</v>
      </c>
      <c r="J736">
        <v>2014</v>
      </c>
      <c r="K736">
        <v>572.63</v>
      </c>
      <c r="L736">
        <v>27</v>
      </c>
      <c r="M736">
        <v>1</v>
      </c>
      <c r="N736">
        <f t="shared" si="33"/>
        <v>0</v>
      </c>
      <c r="O736">
        <f t="shared" si="32"/>
        <v>0</v>
      </c>
      <c r="P736" t="s">
        <v>12693</v>
      </c>
    </row>
    <row r="737" spans="2:16" x14ac:dyDescent="0.25">
      <c r="B737" t="s">
        <v>741</v>
      </c>
      <c r="C737" s="119" t="s">
        <v>60</v>
      </c>
      <c r="D737" t="s">
        <v>11542</v>
      </c>
      <c r="E737" t="s">
        <v>11530</v>
      </c>
      <c r="F737" t="s">
        <v>11540</v>
      </c>
      <c r="G737" t="s">
        <v>61</v>
      </c>
      <c r="H737" t="s">
        <v>18</v>
      </c>
      <c r="I737" t="s">
        <v>11541</v>
      </c>
      <c r="J737">
        <v>2014</v>
      </c>
      <c r="K737">
        <v>599.33000000000004</v>
      </c>
      <c r="L737">
        <v>32</v>
      </c>
      <c r="M737">
        <v>1</v>
      </c>
      <c r="N737">
        <f t="shared" si="33"/>
        <v>0</v>
      </c>
      <c r="O737">
        <f t="shared" si="32"/>
        <v>0</v>
      </c>
      <c r="P737" t="s">
        <v>12694</v>
      </c>
    </row>
    <row r="738" spans="2:16" x14ac:dyDescent="0.25">
      <c r="B738" t="s">
        <v>742</v>
      </c>
      <c r="C738" s="119" t="s">
        <v>60</v>
      </c>
      <c r="D738" t="s">
        <v>11537</v>
      </c>
      <c r="E738" t="s">
        <v>11530</v>
      </c>
      <c r="F738" t="s">
        <v>11540</v>
      </c>
      <c r="G738" t="s">
        <v>61</v>
      </c>
      <c r="H738" t="s">
        <v>18</v>
      </c>
      <c r="I738" t="s">
        <v>11541</v>
      </c>
      <c r="J738">
        <v>2014</v>
      </c>
      <c r="K738">
        <v>571.02</v>
      </c>
      <c r="L738">
        <v>22</v>
      </c>
      <c r="M738">
        <v>1</v>
      </c>
      <c r="N738">
        <f t="shared" si="33"/>
        <v>0</v>
      </c>
      <c r="O738">
        <f t="shared" si="32"/>
        <v>0</v>
      </c>
      <c r="P738" t="s">
        <v>12694</v>
      </c>
    </row>
    <row r="739" spans="2:16" x14ac:dyDescent="0.25">
      <c r="B739" t="s">
        <v>743</v>
      </c>
      <c r="C739" s="119" t="s">
        <v>60</v>
      </c>
      <c r="D739" t="s">
        <v>11537</v>
      </c>
      <c r="E739" t="s">
        <v>11530</v>
      </c>
      <c r="F739" t="s">
        <v>11540</v>
      </c>
      <c r="G739" t="s">
        <v>61</v>
      </c>
      <c r="H739" t="s">
        <v>18</v>
      </c>
      <c r="I739" t="s">
        <v>11541</v>
      </c>
      <c r="J739">
        <v>2014</v>
      </c>
      <c r="K739">
        <v>571.64</v>
      </c>
      <c r="L739">
        <v>27</v>
      </c>
      <c r="M739">
        <v>1</v>
      </c>
      <c r="N739">
        <f t="shared" si="33"/>
        <v>0</v>
      </c>
      <c r="O739">
        <f t="shared" si="32"/>
        <v>0</v>
      </c>
      <c r="P739" t="s">
        <v>12694</v>
      </c>
    </row>
    <row r="740" spans="2:16" x14ac:dyDescent="0.25">
      <c r="B740" t="s">
        <v>744</v>
      </c>
      <c r="C740" s="119" t="s">
        <v>60</v>
      </c>
      <c r="D740" t="s">
        <v>11537</v>
      </c>
      <c r="E740" t="s">
        <v>11530</v>
      </c>
      <c r="F740" t="s">
        <v>11540</v>
      </c>
      <c r="G740" t="s">
        <v>61</v>
      </c>
      <c r="H740" t="s">
        <v>18</v>
      </c>
      <c r="I740" t="s">
        <v>11541</v>
      </c>
      <c r="J740">
        <v>2014</v>
      </c>
      <c r="K740">
        <v>816.38</v>
      </c>
      <c r="L740">
        <v>27</v>
      </c>
      <c r="M740">
        <v>1</v>
      </c>
      <c r="N740">
        <f t="shared" si="33"/>
        <v>0</v>
      </c>
      <c r="O740">
        <f t="shared" si="32"/>
        <v>0</v>
      </c>
      <c r="P740" t="s">
        <v>12694</v>
      </c>
    </row>
    <row r="741" spans="2:16" x14ac:dyDescent="0.25">
      <c r="B741" t="s">
        <v>745</v>
      </c>
      <c r="C741" s="119" t="s">
        <v>60</v>
      </c>
      <c r="D741" t="s">
        <v>11537</v>
      </c>
      <c r="E741" t="s">
        <v>11530</v>
      </c>
      <c r="F741" t="s">
        <v>11540</v>
      </c>
      <c r="G741" t="s">
        <v>61</v>
      </c>
      <c r="H741" t="s">
        <v>18</v>
      </c>
      <c r="I741" t="s">
        <v>11541</v>
      </c>
      <c r="J741">
        <v>2014</v>
      </c>
      <c r="K741">
        <v>598.70000000000005</v>
      </c>
      <c r="L741">
        <v>27</v>
      </c>
      <c r="M741">
        <v>1</v>
      </c>
      <c r="N741">
        <f t="shared" si="33"/>
        <v>0</v>
      </c>
      <c r="O741">
        <f t="shared" si="32"/>
        <v>0</v>
      </c>
      <c r="P741" t="s">
        <v>12694</v>
      </c>
    </row>
    <row r="742" spans="2:16" x14ac:dyDescent="0.25">
      <c r="B742" t="s">
        <v>746</v>
      </c>
      <c r="C742" s="119" t="s">
        <v>60</v>
      </c>
      <c r="D742" t="s">
        <v>11537</v>
      </c>
      <c r="E742" t="s">
        <v>11530</v>
      </c>
      <c r="F742" t="s">
        <v>11540</v>
      </c>
      <c r="G742" t="s">
        <v>61</v>
      </c>
      <c r="H742" t="s">
        <v>18</v>
      </c>
      <c r="I742" t="s">
        <v>11541</v>
      </c>
      <c r="J742">
        <v>2014</v>
      </c>
      <c r="K742">
        <v>573.51</v>
      </c>
      <c r="L742">
        <v>42</v>
      </c>
      <c r="M742">
        <v>1</v>
      </c>
      <c r="N742">
        <f t="shared" si="33"/>
        <v>0</v>
      </c>
      <c r="O742">
        <f t="shared" si="32"/>
        <v>0</v>
      </c>
      <c r="P742" t="s">
        <v>12694</v>
      </c>
    </row>
    <row r="743" spans="2:16" x14ac:dyDescent="0.25">
      <c r="B743" t="s">
        <v>747</v>
      </c>
      <c r="C743" s="119" t="s">
        <v>60</v>
      </c>
      <c r="D743" t="s">
        <v>11537</v>
      </c>
      <c r="E743" t="s">
        <v>11530</v>
      </c>
      <c r="F743" t="s">
        <v>11540</v>
      </c>
      <c r="G743" t="s">
        <v>61</v>
      </c>
      <c r="H743" t="s">
        <v>18</v>
      </c>
      <c r="I743" t="s">
        <v>11541</v>
      </c>
      <c r="J743">
        <v>2014</v>
      </c>
      <c r="K743">
        <v>573.11</v>
      </c>
      <c r="L743">
        <v>32</v>
      </c>
      <c r="M743">
        <v>1</v>
      </c>
      <c r="N743">
        <f t="shared" si="33"/>
        <v>0</v>
      </c>
      <c r="O743">
        <f t="shared" si="32"/>
        <v>0</v>
      </c>
      <c r="P743" t="s">
        <v>12694</v>
      </c>
    </row>
    <row r="744" spans="2:16" x14ac:dyDescent="0.25">
      <c r="B744" t="s">
        <v>748</v>
      </c>
      <c r="C744" s="119" t="s">
        <v>60</v>
      </c>
      <c r="D744" t="s">
        <v>11537</v>
      </c>
      <c r="E744" t="s">
        <v>11530</v>
      </c>
      <c r="F744" t="s">
        <v>11540</v>
      </c>
      <c r="G744" t="s">
        <v>61</v>
      </c>
      <c r="H744" t="s">
        <v>18</v>
      </c>
      <c r="I744" t="s">
        <v>11541</v>
      </c>
      <c r="J744">
        <v>2014</v>
      </c>
      <c r="K744">
        <v>572.48</v>
      </c>
      <c r="L744">
        <v>27</v>
      </c>
      <c r="M744">
        <v>1</v>
      </c>
      <c r="N744">
        <f t="shared" si="33"/>
        <v>0</v>
      </c>
      <c r="O744">
        <f t="shared" si="32"/>
        <v>0</v>
      </c>
      <c r="P744" t="s">
        <v>12694</v>
      </c>
    </row>
    <row r="745" spans="2:16" x14ac:dyDescent="0.25">
      <c r="B745" t="s">
        <v>749</v>
      </c>
      <c r="C745" s="119" t="s">
        <v>60</v>
      </c>
      <c r="D745" t="s">
        <v>11546</v>
      </c>
      <c r="E745" t="s">
        <v>11530</v>
      </c>
      <c r="F745" t="s">
        <v>11540</v>
      </c>
      <c r="G745" t="s">
        <v>61</v>
      </c>
      <c r="H745" t="s">
        <v>18</v>
      </c>
      <c r="I745" t="s">
        <v>11541</v>
      </c>
      <c r="J745">
        <v>2014</v>
      </c>
      <c r="K745">
        <v>708.78</v>
      </c>
      <c r="L745">
        <v>37</v>
      </c>
      <c r="M745">
        <v>1</v>
      </c>
      <c r="N745">
        <f t="shared" si="33"/>
        <v>0</v>
      </c>
      <c r="O745">
        <f t="shared" si="32"/>
        <v>0</v>
      </c>
      <c r="P745" t="s">
        <v>12693</v>
      </c>
    </row>
    <row r="746" spans="2:16" x14ac:dyDescent="0.25">
      <c r="B746" t="s">
        <v>750</v>
      </c>
      <c r="C746" s="119" t="s">
        <v>60</v>
      </c>
      <c r="D746" t="s">
        <v>11546</v>
      </c>
      <c r="E746" t="s">
        <v>11530</v>
      </c>
      <c r="F746" t="s">
        <v>11540</v>
      </c>
      <c r="G746" t="s">
        <v>61</v>
      </c>
      <c r="H746" t="s">
        <v>18</v>
      </c>
      <c r="I746" t="s">
        <v>11541</v>
      </c>
      <c r="J746">
        <v>2014</v>
      </c>
      <c r="K746">
        <v>578.12</v>
      </c>
      <c r="L746">
        <v>72</v>
      </c>
      <c r="M746">
        <v>1</v>
      </c>
      <c r="N746">
        <f t="shared" si="33"/>
        <v>0</v>
      </c>
      <c r="O746">
        <f t="shared" si="32"/>
        <v>0</v>
      </c>
      <c r="P746" t="s">
        <v>12693</v>
      </c>
    </row>
    <row r="747" spans="2:16" x14ac:dyDescent="0.25">
      <c r="B747" t="s">
        <v>751</v>
      </c>
      <c r="C747" s="119" t="s">
        <v>60</v>
      </c>
      <c r="D747" t="s">
        <v>11537</v>
      </c>
      <c r="E747" t="s">
        <v>11530</v>
      </c>
      <c r="F747" t="s">
        <v>11540</v>
      </c>
      <c r="G747" t="s">
        <v>61</v>
      </c>
      <c r="H747" t="s">
        <v>18</v>
      </c>
      <c r="I747" t="s">
        <v>11541</v>
      </c>
      <c r="J747">
        <v>2014</v>
      </c>
      <c r="K747">
        <v>571.61</v>
      </c>
      <c r="L747">
        <v>20</v>
      </c>
      <c r="M747">
        <v>1</v>
      </c>
      <c r="N747">
        <f t="shared" si="33"/>
        <v>0</v>
      </c>
      <c r="O747">
        <f t="shared" ref="O747:O810" si="34">IF(OR(L747="",L747&lt;=0),1,0)</f>
        <v>0</v>
      </c>
      <c r="P747" t="s">
        <v>12693</v>
      </c>
    </row>
    <row r="748" spans="2:16" x14ac:dyDescent="0.25">
      <c r="B748" t="s">
        <v>752</v>
      </c>
      <c r="C748" s="119" t="s">
        <v>60</v>
      </c>
      <c r="D748" t="s">
        <v>11537</v>
      </c>
      <c r="E748" t="s">
        <v>11530</v>
      </c>
      <c r="F748" t="s">
        <v>11540</v>
      </c>
      <c r="G748" t="s">
        <v>61</v>
      </c>
      <c r="H748" t="s">
        <v>18</v>
      </c>
      <c r="I748" t="s">
        <v>11541</v>
      </c>
      <c r="J748">
        <v>2014</v>
      </c>
      <c r="K748">
        <v>600.21</v>
      </c>
      <c r="L748">
        <v>32</v>
      </c>
      <c r="M748">
        <v>1</v>
      </c>
      <c r="N748">
        <f t="shared" si="33"/>
        <v>0</v>
      </c>
      <c r="O748">
        <f t="shared" si="34"/>
        <v>0</v>
      </c>
      <c r="P748" t="s">
        <v>12693</v>
      </c>
    </row>
    <row r="749" spans="2:16" x14ac:dyDescent="0.25">
      <c r="B749" t="s">
        <v>753</v>
      </c>
      <c r="C749" s="119" t="s">
        <v>60</v>
      </c>
      <c r="D749" t="s">
        <v>11537</v>
      </c>
      <c r="E749" t="s">
        <v>11530</v>
      </c>
      <c r="F749" t="s">
        <v>11540</v>
      </c>
      <c r="G749" t="s">
        <v>61</v>
      </c>
      <c r="H749" t="s">
        <v>18</v>
      </c>
      <c r="I749" t="s">
        <v>11541</v>
      </c>
      <c r="J749">
        <v>2014</v>
      </c>
      <c r="K749">
        <v>604.22</v>
      </c>
      <c r="L749">
        <v>64</v>
      </c>
      <c r="M749">
        <v>1</v>
      </c>
      <c r="N749">
        <f t="shared" si="33"/>
        <v>0</v>
      </c>
      <c r="O749">
        <f t="shared" si="34"/>
        <v>0</v>
      </c>
      <c r="P749" t="s">
        <v>12693</v>
      </c>
    </row>
    <row r="750" spans="2:16" x14ac:dyDescent="0.25">
      <c r="B750" t="s">
        <v>754</v>
      </c>
      <c r="C750" s="119" t="s">
        <v>60</v>
      </c>
      <c r="D750" t="s">
        <v>11537</v>
      </c>
      <c r="E750" t="s">
        <v>11530</v>
      </c>
      <c r="F750" t="s">
        <v>11540</v>
      </c>
      <c r="G750" t="s">
        <v>61</v>
      </c>
      <c r="H750" t="s">
        <v>18</v>
      </c>
      <c r="I750" t="s">
        <v>11541</v>
      </c>
      <c r="J750">
        <v>2014</v>
      </c>
      <c r="K750">
        <v>572.61</v>
      </c>
      <c r="L750">
        <v>28</v>
      </c>
      <c r="M750">
        <v>1</v>
      </c>
      <c r="N750">
        <f t="shared" si="33"/>
        <v>0</v>
      </c>
      <c r="O750">
        <f t="shared" si="34"/>
        <v>0</v>
      </c>
      <c r="P750" t="s">
        <v>12694</v>
      </c>
    </row>
    <row r="751" spans="2:16" x14ac:dyDescent="0.25">
      <c r="B751" t="s">
        <v>755</v>
      </c>
      <c r="C751" s="119" t="s">
        <v>60</v>
      </c>
      <c r="D751" t="s">
        <v>11537</v>
      </c>
      <c r="E751" t="s">
        <v>11530</v>
      </c>
      <c r="F751" t="s">
        <v>11540</v>
      </c>
      <c r="G751" t="s">
        <v>61</v>
      </c>
      <c r="H751" t="s">
        <v>18</v>
      </c>
      <c r="I751" t="s">
        <v>11541</v>
      </c>
      <c r="J751">
        <v>2014</v>
      </c>
      <c r="K751">
        <v>574.36</v>
      </c>
      <c r="L751">
        <v>42</v>
      </c>
      <c r="M751">
        <v>1</v>
      </c>
      <c r="N751">
        <f t="shared" si="33"/>
        <v>0</v>
      </c>
      <c r="O751">
        <f t="shared" si="34"/>
        <v>0</v>
      </c>
      <c r="P751" t="s">
        <v>12694</v>
      </c>
    </row>
    <row r="752" spans="2:16" x14ac:dyDescent="0.25">
      <c r="B752" t="s">
        <v>756</v>
      </c>
      <c r="C752" s="119" t="s">
        <v>60</v>
      </c>
      <c r="D752" t="s">
        <v>11537</v>
      </c>
      <c r="E752" t="s">
        <v>11530</v>
      </c>
      <c r="F752" t="s">
        <v>11540</v>
      </c>
      <c r="G752" t="s">
        <v>61</v>
      </c>
      <c r="H752" t="s">
        <v>18</v>
      </c>
      <c r="I752" t="s">
        <v>11541</v>
      </c>
      <c r="J752">
        <v>2014</v>
      </c>
      <c r="K752">
        <v>571.61</v>
      </c>
      <c r="L752">
        <v>20</v>
      </c>
      <c r="M752">
        <v>1</v>
      </c>
      <c r="N752">
        <f t="shared" si="33"/>
        <v>0</v>
      </c>
      <c r="O752">
        <f t="shared" si="34"/>
        <v>0</v>
      </c>
      <c r="P752" t="s">
        <v>12694</v>
      </c>
    </row>
    <row r="753" spans="2:16" x14ac:dyDescent="0.25">
      <c r="B753" t="s">
        <v>757</v>
      </c>
      <c r="C753" s="119" t="s">
        <v>60</v>
      </c>
      <c r="D753" t="s">
        <v>11537</v>
      </c>
      <c r="E753" t="s">
        <v>11530</v>
      </c>
      <c r="F753" t="s">
        <v>11540</v>
      </c>
      <c r="G753" t="s">
        <v>61</v>
      </c>
      <c r="H753" t="s">
        <v>18</v>
      </c>
      <c r="I753" t="s">
        <v>11541</v>
      </c>
      <c r="J753">
        <v>2014</v>
      </c>
      <c r="K753">
        <v>571.86</v>
      </c>
      <c r="L753">
        <v>22</v>
      </c>
      <c r="M753">
        <v>1</v>
      </c>
      <c r="N753">
        <f t="shared" si="33"/>
        <v>0</v>
      </c>
      <c r="O753">
        <f t="shared" si="34"/>
        <v>0</v>
      </c>
      <c r="P753" t="s">
        <v>12694</v>
      </c>
    </row>
    <row r="754" spans="2:16" x14ac:dyDescent="0.25">
      <c r="B754" t="s">
        <v>758</v>
      </c>
      <c r="C754" s="119" t="s">
        <v>60</v>
      </c>
      <c r="D754" t="s">
        <v>11537</v>
      </c>
      <c r="E754" t="s">
        <v>11530</v>
      </c>
      <c r="F754" t="s">
        <v>11540</v>
      </c>
      <c r="G754" t="s">
        <v>61</v>
      </c>
      <c r="H754" t="s">
        <v>18</v>
      </c>
      <c r="I754" t="s">
        <v>11541</v>
      </c>
      <c r="J754">
        <v>2014</v>
      </c>
      <c r="K754">
        <v>572.48</v>
      </c>
      <c r="L754">
        <v>27</v>
      </c>
      <c r="M754">
        <v>1</v>
      </c>
      <c r="N754">
        <f t="shared" si="33"/>
        <v>0</v>
      </c>
      <c r="O754">
        <f t="shared" si="34"/>
        <v>0</v>
      </c>
      <c r="P754" t="s">
        <v>12694</v>
      </c>
    </row>
    <row r="755" spans="2:16" x14ac:dyDescent="0.25">
      <c r="B755" t="s">
        <v>759</v>
      </c>
      <c r="C755" s="119" t="s">
        <v>60</v>
      </c>
      <c r="D755" t="s">
        <v>11537</v>
      </c>
      <c r="E755" t="s">
        <v>11530</v>
      </c>
      <c r="F755" t="s">
        <v>11540</v>
      </c>
      <c r="G755" t="s">
        <v>61</v>
      </c>
      <c r="H755" t="s">
        <v>18</v>
      </c>
      <c r="I755" t="s">
        <v>11541</v>
      </c>
      <c r="J755">
        <v>2014</v>
      </c>
      <c r="K755">
        <v>573.23</v>
      </c>
      <c r="L755">
        <v>33</v>
      </c>
      <c r="M755">
        <v>1</v>
      </c>
      <c r="N755">
        <f t="shared" si="33"/>
        <v>0</v>
      </c>
      <c r="O755">
        <f t="shared" si="34"/>
        <v>0</v>
      </c>
      <c r="P755" t="s">
        <v>12694</v>
      </c>
    </row>
    <row r="756" spans="2:16" x14ac:dyDescent="0.25">
      <c r="B756" t="s">
        <v>760</v>
      </c>
      <c r="C756" s="119" t="s">
        <v>60</v>
      </c>
      <c r="D756" t="s">
        <v>11537</v>
      </c>
      <c r="E756" t="s">
        <v>11530</v>
      </c>
      <c r="F756" t="s">
        <v>11540</v>
      </c>
      <c r="G756" t="s">
        <v>61</v>
      </c>
      <c r="H756" t="s">
        <v>18</v>
      </c>
      <c r="I756" t="s">
        <v>11541</v>
      </c>
      <c r="J756">
        <v>2014</v>
      </c>
      <c r="K756">
        <v>572.48</v>
      </c>
      <c r="L756">
        <v>27</v>
      </c>
      <c r="M756">
        <v>1</v>
      </c>
      <c r="N756">
        <f t="shared" si="33"/>
        <v>0</v>
      </c>
      <c r="O756">
        <f t="shared" si="34"/>
        <v>0</v>
      </c>
      <c r="P756" t="s">
        <v>12694</v>
      </c>
    </row>
    <row r="757" spans="2:16" x14ac:dyDescent="0.25">
      <c r="B757" t="s">
        <v>761</v>
      </c>
      <c r="C757" s="119" t="s">
        <v>60</v>
      </c>
      <c r="D757" t="s">
        <v>11542</v>
      </c>
      <c r="E757" t="s">
        <v>11530</v>
      </c>
      <c r="F757" t="s">
        <v>11540</v>
      </c>
      <c r="G757" t="s">
        <v>61</v>
      </c>
      <c r="H757" t="s">
        <v>18</v>
      </c>
      <c r="I757" t="s">
        <v>11541</v>
      </c>
      <c r="J757">
        <v>2014</v>
      </c>
      <c r="K757">
        <v>576.87</v>
      </c>
      <c r="L757">
        <v>62</v>
      </c>
      <c r="M757">
        <v>1</v>
      </c>
      <c r="N757">
        <f t="shared" si="33"/>
        <v>0</v>
      </c>
      <c r="O757">
        <f t="shared" si="34"/>
        <v>0</v>
      </c>
      <c r="P757" t="s">
        <v>12694</v>
      </c>
    </row>
    <row r="758" spans="2:16" x14ac:dyDescent="0.25">
      <c r="B758" t="s">
        <v>762</v>
      </c>
      <c r="C758" s="119" t="s">
        <v>60</v>
      </c>
      <c r="D758" t="s">
        <v>11537</v>
      </c>
      <c r="E758" t="s">
        <v>11530</v>
      </c>
      <c r="F758" t="s">
        <v>11540</v>
      </c>
      <c r="G758" t="s">
        <v>61</v>
      </c>
      <c r="H758" t="s">
        <v>18</v>
      </c>
      <c r="I758" t="s">
        <v>11541</v>
      </c>
      <c r="J758">
        <v>2014</v>
      </c>
      <c r="K758">
        <v>600.21</v>
      </c>
      <c r="L758">
        <v>32</v>
      </c>
      <c r="M758">
        <v>1</v>
      </c>
      <c r="N758">
        <f t="shared" si="33"/>
        <v>0</v>
      </c>
      <c r="O758">
        <f t="shared" si="34"/>
        <v>0</v>
      </c>
      <c r="P758" t="s">
        <v>12694</v>
      </c>
    </row>
    <row r="759" spans="2:16" x14ac:dyDescent="0.25">
      <c r="B759" t="s">
        <v>763</v>
      </c>
      <c r="C759" s="119" t="s">
        <v>60</v>
      </c>
      <c r="D759" t="s">
        <v>11539</v>
      </c>
      <c r="E759" t="s">
        <v>11530</v>
      </c>
      <c r="F759" t="s">
        <v>11540</v>
      </c>
      <c r="G759" t="s">
        <v>61</v>
      </c>
      <c r="H759" t="s">
        <v>18</v>
      </c>
      <c r="I759" t="s">
        <v>11541</v>
      </c>
      <c r="J759">
        <v>2014</v>
      </c>
      <c r="K759">
        <v>573.74</v>
      </c>
      <c r="L759">
        <v>37</v>
      </c>
      <c r="M759">
        <v>1</v>
      </c>
      <c r="N759">
        <f t="shared" si="33"/>
        <v>0</v>
      </c>
      <c r="O759">
        <f t="shared" si="34"/>
        <v>0</v>
      </c>
      <c r="P759" t="s">
        <v>12694</v>
      </c>
    </row>
    <row r="760" spans="2:16" x14ac:dyDescent="0.25">
      <c r="B760" t="s">
        <v>764</v>
      </c>
      <c r="C760" s="119" t="s">
        <v>60</v>
      </c>
      <c r="D760" t="s">
        <v>11537</v>
      </c>
      <c r="E760" t="s">
        <v>11530</v>
      </c>
      <c r="F760" t="s">
        <v>11540</v>
      </c>
      <c r="G760" t="s">
        <v>61</v>
      </c>
      <c r="H760" t="s">
        <v>18</v>
      </c>
      <c r="I760" t="s">
        <v>11541</v>
      </c>
      <c r="J760">
        <v>2014</v>
      </c>
      <c r="K760">
        <v>572.48</v>
      </c>
      <c r="L760">
        <v>27</v>
      </c>
      <c r="M760">
        <v>1</v>
      </c>
      <c r="N760">
        <f t="shared" si="33"/>
        <v>0</v>
      </c>
      <c r="O760">
        <f t="shared" si="34"/>
        <v>0</v>
      </c>
      <c r="P760" t="s">
        <v>12694</v>
      </c>
    </row>
    <row r="761" spans="2:16" x14ac:dyDescent="0.25">
      <c r="B761" t="s">
        <v>765</v>
      </c>
      <c r="C761" s="119" t="s">
        <v>60</v>
      </c>
      <c r="D761" t="s">
        <v>11546</v>
      </c>
      <c r="E761" t="s">
        <v>11530</v>
      </c>
      <c r="F761" t="s">
        <v>11540</v>
      </c>
      <c r="G761" t="s">
        <v>61</v>
      </c>
      <c r="H761" t="s">
        <v>18</v>
      </c>
      <c r="I761" t="s">
        <v>11533</v>
      </c>
      <c r="J761">
        <v>2014</v>
      </c>
      <c r="K761">
        <v>576.83000000000004</v>
      </c>
      <c r="L761">
        <v>32</v>
      </c>
      <c r="M761">
        <v>1</v>
      </c>
      <c r="N761">
        <f t="shared" si="33"/>
        <v>0</v>
      </c>
      <c r="O761">
        <f t="shared" si="34"/>
        <v>0</v>
      </c>
      <c r="P761" t="s">
        <v>12694</v>
      </c>
    </row>
    <row r="762" spans="2:16" x14ac:dyDescent="0.25">
      <c r="B762" t="s">
        <v>766</v>
      </c>
      <c r="C762" s="119" t="s">
        <v>60</v>
      </c>
      <c r="D762" t="s">
        <v>11539</v>
      </c>
      <c r="E762" t="s">
        <v>11530</v>
      </c>
      <c r="F762" t="s">
        <v>11540</v>
      </c>
      <c r="G762" t="s">
        <v>61</v>
      </c>
      <c r="H762" t="s">
        <v>18</v>
      </c>
      <c r="I762" t="s">
        <v>11541</v>
      </c>
      <c r="J762">
        <v>2014</v>
      </c>
      <c r="K762">
        <v>572.48</v>
      </c>
      <c r="L762">
        <v>27</v>
      </c>
      <c r="M762">
        <v>1</v>
      </c>
      <c r="N762">
        <f t="shared" si="33"/>
        <v>0</v>
      </c>
      <c r="O762">
        <f t="shared" si="34"/>
        <v>0</v>
      </c>
      <c r="P762" t="s">
        <v>12694</v>
      </c>
    </row>
    <row r="763" spans="2:16" x14ac:dyDescent="0.25">
      <c r="B763" t="s">
        <v>767</v>
      </c>
      <c r="C763" s="119" t="s">
        <v>60</v>
      </c>
      <c r="D763" t="s">
        <v>11537</v>
      </c>
      <c r="E763" t="s">
        <v>11530</v>
      </c>
      <c r="F763" t="s">
        <v>11540</v>
      </c>
      <c r="G763" t="s">
        <v>61</v>
      </c>
      <c r="H763" t="s">
        <v>18</v>
      </c>
      <c r="I763" t="s">
        <v>11541</v>
      </c>
      <c r="J763">
        <v>2014</v>
      </c>
      <c r="K763">
        <v>596.20000000000005</v>
      </c>
      <c r="M763">
        <v>1</v>
      </c>
      <c r="N763">
        <f t="shared" si="33"/>
        <v>0</v>
      </c>
      <c r="O763">
        <f t="shared" si="34"/>
        <v>1</v>
      </c>
      <c r="P763" t="s">
        <v>12694</v>
      </c>
    </row>
    <row r="764" spans="2:16" x14ac:dyDescent="0.25">
      <c r="B764" t="s">
        <v>768</v>
      </c>
      <c r="C764" s="119" t="s">
        <v>60</v>
      </c>
      <c r="D764" t="s">
        <v>11537</v>
      </c>
      <c r="E764" t="s">
        <v>11530</v>
      </c>
      <c r="F764" t="s">
        <v>11540</v>
      </c>
      <c r="G764" t="s">
        <v>61</v>
      </c>
      <c r="H764" t="s">
        <v>18</v>
      </c>
      <c r="I764" t="s">
        <v>11541</v>
      </c>
      <c r="J764">
        <v>2014</v>
      </c>
      <c r="K764">
        <v>574.99</v>
      </c>
      <c r="L764">
        <v>47</v>
      </c>
      <c r="M764">
        <v>1</v>
      </c>
      <c r="N764">
        <f t="shared" si="33"/>
        <v>0</v>
      </c>
      <c r="O764">
        <f t="shared" si="34"/>
        <v>0</v>
      </c>
      <c r="P764" t="s">
        <v>12694</v>
      </c>
    </row>
    <row r="765" spans="2:16" x14ac:dyDescent="0.25">
      <c r="B765" t="s">
        <v>769</v>
      </c>
      <c r="C765" s="119" t="s">
        <v>60</v>
      </c>
      <c r="D765" t="s">
        <v>11537</v>
      </c>
      <c r="E765" t="s">
        <v>11530</v>
      </c>
      <c r="F765" t="s">
        <v>11540</v>
      </c>
      <c r="G765" t="s">
        <v>61</v>
      </c>
      <c r="H765" t="s">
        <v>18</v>
      </c>
      <c r="I765" t="s">
        <v>11541</v>
      </c>
      <c r="J765">
        <v>2014</v>
      </c>
      <c r="K765">
        <v>569.1</v>
      </c>
      <c r="M765">
        <v>1</v>
      </c>
      <c r="N765">
        <f t="shared" si="33"/>
        <v>0</v>
      </c>
      <c r="O765">
        <f t="shared" si="34"/>
        <v>1</v>
      </c>
      <c r="P765" t="s">
        <v>12694</v>
      </c>
    </row>
    <row r="766" spans="2:16" x14ac:dyDescent="0.25">
      <c r="B766" t="s">
        <v>770</v>
      </c>
      <c r="C766" s="119" t="s">
        <v>60</v>
      </c>
      <c r="D766" t="s">
        <v>11537</v>
      </c>
      <c r="E766" t="s">
        <v>11530</v>
      </c>
      <c r="F766" t="s">
        <v>11540</v>
      </c>
      <c r="G766" t="s">
        <v>61</v>
      </c>
      <c r="H766" t="s">
        <v>18</v>
      </c>
      <c r="I766" t="s">
        <v>11541</v>
      </c>
      <c r="J766">
        <v>2014</v>
      </c>
      <c r="K766">
        <v>569.1</v>
      </c>
      <c r="M766">
        <v>1</v>
      </c>
      <c r="N766">
        <f t="shared" si="33"/>
        <v>0</v>
      </c>
      <c r="O766">
        <f t="shared" si="34"/>
        <v>1</v>
      </c>
      <c r="P766" t="s">
        <v>12694</v>
      </c>
    </row>
    <row r="767" spans="2:16" x14ac:dyDescent="0.25">
      <c r="B767" t="s">
        <v>771</v>
      </c>
      <c r="C767" s="119" t="s">
        <v>60</v>
      </c>
      <c r="D767" t="s">
        <v>11539</v>
      </c>
      <c r="E767" t="s">
        <v>11530</v>
      </c>
      <c r="F767" t="s">
        <v>11540</v>
      </c>
      <c r="G767" t="s">
        <v>61</v>
      </c>
      <c r="H767" t="s">
        <v>18</v>
      </c>
      <c r="I767" t="s">
        <v>11541</v>
      </c>
      <c r="J767">
        <v>2014</v>
      </c>
      <c r="K767">
        <v>573.74</v>
      </c>
      <c r="L767">
        <v>37</v>
      </c>
      <c r="M767">
        <v>1</v>
      </c>
      <c r="N767">
        <f t="shared" si="33"/>
        <v>0</v>
      </c>
      <c r="O767">
        <f t="shared" si="34"/>
        <v>0</v>
      </c>
      <c r="P767" t="s">
        <v>12694</v>
      </c>
    </row>
    <row r="768" spans="2:16" x14ac:dyDescent="0.25">
      <c r="B768" t="s">
        <v>772</v>
      </c>
      <c r="C768" s="119" t="s">
        <v>60</v>
      </c>
      <c r="D768" t="s">
        <v>11546</v>
      </c>
      <c r="E768" t="s">
        <v>11530</v>
      </c>
      <c r="F768" t="s">
        <v>11540</v>
      </c>
      <c r="G768" t="s">
        <v>61</v>
      </c>
      <c r="H768" t="s">
        <v>18</v>
      </c>
      <c r="I768" t="s">
        <v>11541</v>
      </c>
      <c r="J768">
        <v>2014</v>
      </c>
      <c r="K768">
        <v>569.1</v>
      </c>
      <c r="M768">
        <v>1</v>
      </c>
      <c r="N768">
        <f t="shared" si="33"/>
        <v>0</v>
      </c>
      <c r="O768">
        <f t="shared" si="34"/>
        <v>1</v>
      </c>
      <c r="P768" t="s">
        <v>12693</v>
      </c>
    </row>
    <row r="769" spans="2:16" x14ac:dyDescent="0.25">
      <c r="B769" t="s">
        <v>773</v>
      </c>
      <c r="C769" s="119" t="s">
        <v>60</v>
      </c>
      <c r="D769" t="s">
        <v>11550</v>
      </c>
      <c r="E769" t="s">
        <v>11530</v>
      </c>
      <c r="F769" t="s">
        <v>11540</v>
      </c>
      <c r="G769" t="s">
        <v>61</v>
      </c>
      <c r="H769" t="s">
        <v>18</v>
      </c>
      <c r="I769" t="s">
        <v>11541</v>
      </c>
      <c r="J769">
        <v>2014</v>
      </c>
      <c r="K769">
        <v>840.98</v>
      </c>
      <c r="M769">
        <v>1</v>
      </c>
      <c r="N769">
        <f t="shared" si="33"/>
        <v>0</v>
      </c>
      <c r="O769">
        <f t="shared" si="34"/>
        <v>1</v>
      </c>
      <c r="P769" t="s">
        <v>12694</v>
      </c>
    </row>
    <row r="770" spans="2:16" x14ac:dyDescent="0.25">
      <c r="B770" t="s">
        <v>774</v>
      </c>
      <c r="C770" s="119" t="s">
        <v>60</v>
      </c>
      <c r="D770" t="s">
        <v>11550</v>
      </c>
      <c r="E770" t="s">
        <v>11530</v>
      </c>
      <c r="F770" t="s">
        <v>11540</v>
      </c>
      <c r="G770" t="s">
        <v>61</v>
      </c>
      <c r="H770" t="s">
        <v>18</v>
      </c>
      <c r="I770" t="s">
        <v>11541</v>
      </c>
      <c r="J770">
        <v>2014</v>
      </c>
      <c r="K770">
        <v>656.12</v>
      </c>
      <c r="M770">
        <v>1</v>
      </c>
      <c r="N770">
        <f t="shared" si="33"/>
        <v>0</v>
      </c>
      <c r="O770">
        <f t="shared" si="34"/>
        <v>1</v>
      </c>
      <c r="P770" t="s">
        <v>12694</v>
      </c>
    </row>
    <row r="771" spans="2:16" x14ac:dyDescent="0.25">
      <c r="B771" t="s">
        <v>775</v>
      </c>
      <c r="C771" s="119" t="s">
        <v>60</v>
      </c>
      <c r="D771" t="s">
        <v>11550</v>
      </c>
      <c r="E771" t="s">
        <v>11530</v>
      </c>
      <c r="F771" t="s">
        <v>11540</v>
      </c>
      <c r="G771" t="s">
        <v>61</v>
      </c>
      <c r="H771" t="s">
        <v>18</v>
      </c>
      <c r="I771" t="s">
        <v>11541</v>
      </c>
      <c r="J771">
        <v>2014</v>
      </c>
      <c r="K771">
        <v>569.1</v>
      </c>
      <c r="M771">
        <v>1</v>
      </c>
      <c r="N771">
        <f t="shared" si="33"/>
        <v>0</v>
      </c>
      <c r="O771">
        <f t="shared" si="34"/>
        <v>1</v>
      </c>
      <c r="P771" t="s">
        <v>12694</v>
      </c>
    </row>
    <row r="772" spans="2:16" x14ac:dyDescent="0.25">
      <c r="B772" t="s">
        <v>776</v>
      </c>
      <c r="C772" s="119" t="s">
        <v>60</v>
      </c>
      <c r="D772" t="s">
        <v>11550</v>
      </c>
      <c r="E772" t="s">
        <v>11530</v>
      </c>
      <c r="F772" t="s">
        <v>11540</v>
      </c>
      <c r="G772" t="s">
        <v>61</v>
      </c>
      <c r="H772" t="s">
        <v>18</v>
      </c>
      <c r="I772" t="s">
        <v>11541</v>
      </c>
      <c r="J772">
        <v>2014</v>
      </c>
      <c r="K772">
        <v>569.1</v>
      </c>
      <c r="M772">
        <v>1</v>
      </c>
      <c r="N772">
        <f t="shared" si="33"/>
        <v>0</v>
      </c>
      <c r="O772">
        <f t="shared" si="34"/>
        <v>1</v>
      </c>
      <c r="P772" t="s">
        <v>12694</v>
      </c>
    </row>
    <row r="773" spans="2:16" x14ac:dyDescent="0.25">
      <c r="B773" t="s">
        <v>777</v>
      </c>
      <c r="C773" s="119" t="s">
        <v>60</v>
      </c>
      <c r="D773" t="s">
        <v>11542</v>
      </c>
      <c r="E773" t="s">
        <v>11530</v>
      </c>
      <c r="F773" t="s">
        <v>11540</v>
      </c>
      <c r="G773" t="s">
        <v>61</v>
      </c>
      <c r="H773" t="s">
        <v>18</v>
      </c>
      <c r="I773" t="s">
        <v>11541</v>
      </c>
      <c r="J773">
        <v>2014</v>
      </c>
      <c r="K773">
        <v>536.58000000000004</v>
      </c>
      <c r="M773">
        <v>1</v>
      </c>
      <c r="N773">
        <f t="shared" si="33"/>
        <v>0</v>
      </c>
      <c r="O773">
        <f t="shared" si="34"/>
        <v>1</v>
      </c>
      <c r="P773" t="s">
        <v>12694</v>
      </c>
    </row>
    <row r="774" spans="2:16" x14ac:dyDescent="0.25">
      <c r="B774" t="s">
        <v>778</v>
      </c>
      <c r="C774" s="119" t="s">
        <v>60</v>
      </c>
      <c r="D774" t="s">
        <v>11542</v>
      </c>
      <c r="E774" t="s">
        <v>11530</v>
      </c>
      <c r="F774" t="s">
        <v>11540</v>
      </c>
      <c r="G774" t="s">
        <v>61</v>
      </c>
      <c r="H774" t="s">
        <v>18</v>
      </c>
      <c r="I774" t="s">
        <v>11541</v>
      </c>
      <c r="J774">
        <v>2014</v>
      </c>
      <c r="K774">
        <v>536.58000000000004</v>
      </c>
      <c r="M774">
        <v>1</v>
      </c>
      <c r="N774">
        <f t="shared" si="33"/>
        <v>0</v>
      </c>
      <c r="O774">
        <f t="shared" si="34"/>
        <v>1</v>
      </c>
      <c r="P774" t="s">
        <v>12694</v>
      </c>
    </row>
    <row r="775" spans="2:16" x14ac:dyDescent="0.25">
      <c r="B775" t="s">
        <v>779</v>
      </c>
      <c r="C775" s="119" t="s">
        <v>60</v>
      </c>
      <c r="D775" t="s">
        <v>11537</v>
      </c>
      <c r="E775" t="s">
        <v>11530</v>
      </c>
      <c r="F775" t="s">
        <v>11540</v>
      </c>
      <c r="G775" t="s">
        <v>61</v>
      </c>
      <c r="H775" t="s">
        <v>18</v>
      </c>
      <c r="I775" t="s">
        <v>11541</v>
      </c>
      <c r="J775">
        <v>2014</v>
      </c>
      <c r="K775">
        <v>572.63</v>
      </c>
      <c r="L775">
        <v>27</v>
      </c>
      <c r="M775">
        <v>1</v>
      </c>
      <c r="N775">
        <f t="shared" si="33"/>
        <v>0</v>
      </c>
      <c r="O775">
        <f t="shared" si="34"/>
        <v>0</v>
      </c>
      <c r="P775" t="s">
        <v>12694</v>
      </c>
    </row>
    <row r="776" spans="2:16" x14ac:dyDescent="0.25">
      <c r="B776" t="s">
        <v>780</v>
      </c>
      <c r="C776" s="119" t="s">
        <v>60</v>
      </c>
      <c r="D776" t="s">
        <v>11539</v>
      </c>
      <c r="E776" t="s">
        <v>11530</v>
      </c>
      <c r="F776" t="s">
        <v>11540</v>
      </c>
      <c r="G776" t="s">
        <v>61</v>
      </c>
      <c r="H776" t="s">
        <v>18</v>
      </c>
      <c r="I776" t="s">
        <v>11541</v>
      </c>
      <c r="J776">
        <v>2014</v>
      </c>
      <c r="K776">
        <v>569.1</v>
      </c>
      <c r="M776">
        <v>1</v>
      </c>
      <c r="N776">
        <f t="shared" si="33"/>
        <v>0</v>
      </c>
      <c r="O776">
        <f t="shared" si="34"/>
        <v>1</v>
      </c>
      <c r="P776" t="s">
        <v>12694</v>
      </c>
    </row>
    <row r="777" spans="2:16" x14ac:dyDescent="0.25">
      <c r="B777" t="s">
        <v>781</v>
      </c>
      <c r="C777" s="119" t="s">
        <v>60</v>
      </c>
      <c r="D777" t="s">
        <v>11537</v>
      </c>
      <c r="E777" t="s">
        <v>11530</v>
      </c>
      <c r="F777" t="s">
        <v>11540</v>
      </c>
      <c r="G777" t="s">
        <v>61</v>
      </c>
      <c r="H777" t="s">
        <v>18</v>
      </c>
      <c r="I777" t="s">
        <v>11541</v>
      </c>
      <c r="J777">
        <v>2014</v>
      </c>
      <c r="K777">
        <v>569.1</v>
      </c>
      <c r="M777">
        <v>1</v>
      </c>
      <c r="N777">
        <f t="shared" si="33"/>
        <v>0</v>
      </c>
      <c r="O777">
        <f t="shared" si="34"/>
        <v>1</v>
      </c>
      <c r="P777" t="s">
        <v>12694</v>
      </c>
    </row>
    <row r="778" spans="2:16" x14ac:dyDescent="0.25">
      <c r="B778" t="s">
        <v>782</v>
      </c>
      <c r="C778" s="119" t="s">
        <v>60</v>
      </c>
      <c r="D778" t="s">
        <v>11537</v>
      </c>
      <c r="E778" t="s">
        <v>11530</v>
      </c>
      <c r="F778" t="s">
        <v>11540</v>
      </c>
      <c r="G778" t="s">
        <v>61</v>
      </c>
      <c r="H778" t="s">
        <v>18</v>
      </c>
      <c r="I778" t="s">
        <v>11541</v>
      </c>
      <c r="J778">
        <v>2014</v>
      </c>
      <c r="K778">
        <v>569.1</v>
      </c>
      <c r="M778">
        <v>1</v>
      </c>
      <c r="N778">
        <f t="shared" si="33"/>
        <v>0</v>
      </c>
      <c r="O778">
        <f t="shared" si="34"/>
        <v>1</v>
      </c>
      <c r="P778" t="s">
        <v>12694</v>
      </c>
    </row>
    <row r="779" spans="2:16" x14ac:dyDescent="0.25">
      <c r="B779" t="s">
        <v>783</v>
      </c>
      <c r="C779" s="119" t="s">
        <v>60</v>
      </c>
      <c r="D779" t="s">
        <v>11537</v>
      </c>
      <c r="E779" t="s">
        <v>11530</v>
      </c>
      <c r="F779" t="s">
        <v>11540</v>
      </c>
      <c r="G779" t="s">
        <v>61</v>
      </c>
      <c r="H779" t="s">
        <v>18</v>
      </c>
      <c r="I779" t="s">
        <v>11541</v>
      </c>
      <c r="J779">
        <v>2014</v>
      </c>
      <c r="K779">
        <v>569.1</v>
      </c>
      <c r="M779">
        <v>1</v>
      </c>
      <c r="N779">
        <f t="shared" ref="N779:N842" si="35">IF(K779&lt;100,1,0)</f>
        <v>0</v>
      </c>
      <c r="O779">
        <f t="shared" si="34"/>
        <v>1</v>
      </c>
      <c r="P779" t="s">
        <v>12694</v>
      </c>
    </row>
    <row r="780" spans="2:16" x14ac:dyDescent="0.25">
      <c r="B780" t="s">
        <v>784</v>
      </c>
      <c r="C780" s="119" t="s">
        <v>60</v>
      </c>
      <c r="D780" t="s">
        <v>11537</v>
      </c>
      <c r="E780" t="s">
        <v>11530</v>
      </c>
      <c r="F780" t="s">
        <v>11540</v>
      </c>
      <c r="G780" t="s">
        <v>61</v>
      </c>
      <c r="H780" t="s">
        <v>18</v>
      </c>
      <c r="I780" t="s">
        <v>11541</v>
      </c>
      <c r="J780">
        <v>2014</v>
      </c>
      <c r="K780">
        <v>569.1</v>
      </c>
      <c r="M780">
        <v>1</v>
      </c>
      <c r="N780">
        <f t="shared" si="35"/>
        <v>0</v>
      </c>
      <c r="O780">
        <f t="shared" si="34"/>
        <v>1</v>
      </c>
      <c r="P780" t="s">
        <v>12694</v>
      </c>
    </row>
    <row r="781" spans="2:16" x14ac:dyDescent="0.25">
      <c r="B781" t="s">
        <v>785</v>
      </c>
      <c r="C781" s="119" t="s">
        <v>60</v>
      </c>
      <c r="D781" t="s">
        <v>11537</v>
      </c>
      <c r="E781" t="s">
        <v>11530</v>
      </c>
      <c r="F781" t="s">
        <v>11540</v>
      </c>
      <c r="G781" t="s">
        <v>61</v>
      </c>
      <c r="H781" t="s">
        <v>18</v>
      </c>
      <c r="I781" t="s">
        <v>11541</v>
      </c>
      <c r="J781">
        <v>2014</v>
      </c>
      <c r="K781">
        <v>569.1</v>
      </c>
      <c r="M781">
        <v>1</v>
      </c>
      <c r="N781">
        <f t="shared" si="35"/>
        <v>0</v>
      </c>
      <c r="O781">
        <f t="shared" si="34"/>
        <v>1</v>
      </c>
      <c r="P781" t="s">
        <v>12694</v>
      </c>
    </row>
    <row r="782" spans="2:16" x14ac:dyDescent="0.25">
      <c r="B782" t="s">
        <v>786</v>
      </c>
      <c r="C782" s="119" t="s">
        <v>60</v>
      </c>
      <c r="D782" t="s">
        <v>11537</v>
      </c>
      <c r="E782" t="s">
        <v>11530</v>
      </c>
      <c r="F782" t="s">
        <v>11540</v>
      </c>
      <c r="G782" t="s">
        <v>61</v>
      </c>
      <c r="H782" t="s">
        <v>18</v>
      </c>
      <c r="I782" t="s">
        <v>11541</v>
      </c>
      <c r="J782">
        <v>2014</v>
      </c>
      <c r="K782">
        <v>569.1</v>
      </c>
      <c r="M782">
        <v>1</v>
      </c>
      <c r="N782">
        <f t="shared" si="35"/>
        <v>0</v>
      </c>
      <c r="O782">
        <f t="shared" si="34"/>
        <v>1</v>
      </c>
      <c r="P782" t="s">
        <v>12694</v>
      </c>
    </row>
    <row r="783" spans="2:16" x14ac:dyDescent="0.25">
      <c r="B783" t="s">
        <v>787</v>
      </c>
      <c r="C783" s="119" t="s">
        <v>60</v>
      </c>
      <c r="D783" t="s">
        <v>11537</v>
      </c>
      <c r="E783" t="s">
        <v>11530</v>
      </c>
      <c r="F783" t="s">
        <v>11540</v>
      </c>
      <c r="G783" t="s">
        <v>61</v>
      </c>
      <c r="H783" t="s">
        <v>18</v>
      </c>
      <c r="I783" t="s">
        <v>11541</v>
      </c>
      <c r="J783">
        <v>2014</v>
      </c>
      <c r="K783">
        <v>571.74</v>
      </c>
      <c r="L783">
        <v>21</v>
      </c>
      <c r="M783">
        <v>1</v>
      </c>
      <c r="N783">
        <f t="shared" si="35"/>
        <v>0</v>
      </c>
      <c r="O783">
        <f t="shared" si="34"/>
        <v>0</v>
      </c>
      <c r="P783" t="s">
        <v>12694</v>
      </c>
    </row>
    <row r="784" spans="2:16" x14ac:dyDescent="0.25">
      <c r="B784" t="s">
        <v>788</v>
      </c>
      <c r="C784" s="119" t="s">
        <v>60</v>
      </c>
      <c r="D784" t="s">
        <v>11539</v>
      </c>
      <c r="E784" t="s">
        <v>11530</v>
      </c>
      <c r="F784" t="s">
        <v>11540</v>
      </c>
      <c r="G784" t="s">
        <v>61</v>
      </c>
      <c r="H784" t="s">
        <v>18</v>
      </c>
      <c r="I784" t="s">
        <v>11541</v>
      </c>
      <c r="J784">
        <v>2014</v>
      </c>
      <c r="K784">
        <v>569.1</v>
      </c>
      <c r="M784">
        <v>1</v>
      </c>
      <c r="N784">
        <f t="shared" si="35"/>
        <v>0</v>
      </c>
      <c r="O784">
        <f t="shared" si="34"/>
        <v>1</v>
      </c>
      <c r="P784" t="s">
        <v>12694</v>
      </c>
    </row>
    <row r="785" spans="2:16" x14ac:dyDescent="0.25">
      <c r="B785" t="s">
        <v>789</v>
      </c>
      <c r="C785" s="119" t="s">
        <v>60</v>
      </c>
      <c r="D785" t="s">
        <v>11550</v>
      </c>
      <c r="E785" t="s">
        <v>11530</v>
      </c>
      <c r="F785" t="s">
        <v>11540</v>
      </c>
      <c r="G785" t="s">
        <v>61</v>
      </c>
      <c r="H785" t="s">
        <v>18</v>
      </c>
      <c r="I785" t="s">
        <v>11541</v>
      </c>
      <c r="J785">
        <v>2014</v>
      </c>
      <c r="K785">
        <v>596.20000000000005</v>
      </c>
      <c r="M785">
        <v>1</v>
      </c>
      <c r="N785">
        <f t="shared" si="35"/>
        <v>0</v>
      </c>
      <c r="O785">
        <f t="shared" si="34"/>
        <v>1</v>
      </c>
      <c r="P785" t="s">
        <v>12694</v>
      </c>
    </row>
    <row r="786" spans="2:16" x14ac:dyDescent="0.25">
      <c r="B786" t="s">
        <v>790</v>
      </c>
      <c r="C786" s="119" t="s">
        <v>60</v>
      </c>
      <c r="D786" t="s">
        <v>11550</v>
      </c>
      <c r="E786" t="s">
        <v>11530</v>
      </c>
      <c r="F786" t="s">
        <v>11540</v>
      </c>
      <c r="G786" t="s">
        <v>61</v>
      </c>
      <c r="H786" t="s">
        <v>18</v>
      </c>
      <c r="I786" t="s">
        <v>11541</v>
      </c>
      <c r="J786">
        <v>2014</v>
      </c>
      <c r="K786">
        <v>596.20000000000005</v>
      </c>
      <c r="M786">
        <v>1</v>
      </c>
      <c r="N786">
        <f t="shared" si="35"/>
        <v>0</v>
      </c>
      <c r="O786">
        <f t="shared" si="34"/>
        <v>1</v>
      </c>
      <c r="P786" t="s">
        <v>12694</v>
      </c>
    </row>
    <row r="787" spans="2:16" x14ac:dyDescent="0.25">
      <c r="B787" t="s">
        <v>791</v>
      </c>
      <c r="C787" s="119" t="s">
        <v>60</v>
      </c>
      <c r="D787" t="s">
        <v>11550</v>
      </c>
      <c r="E787" t="s">
        <v>11530</v>
      </c>
      <c r="F787" t="s">
        <v>11540</v>
      </c>
      <c r="G787" t="s">
        <v>61</v>
      </c>
      <c r="H787" t="s">
        <v>18</v>
      </c>
      <c r="I787" t="s">
        <v>11541</v>
      </c>
      <c r="J787">
        <v>2014</v>
      </c>
      <c r="K787">
        <v>596.20000000000005</v>
      </c>
      <c r="M787">
        <v>1</v>
      </c>
      <c r="N787">
        <f t="shared" si="35"/>
        <v>0</v>
      </c>
      <c r="O787">
        <f t="shared" si="34"/>
        <v>1</v>
      </c>
      <c r="P787" t="s">
        <v>12694</v>
      </c>
    </row>
    <row r="788" spans="2:16" x14ac:dyDescent="0.25">
      <c r="B788" t="s">
        <v>792</v>
      </c>
      <c r="C788" s="119" t="s">
        <v>60</v>
      </c>
      <c r="D788" t="s">
        <v>11550</v>
      </c>
      <c r="E788" t="s">
        <v>11530</v>
      </c>
      <c r="F788" t="s">
        <v>11540</v>
      </c>
      <c r="G788" t="s">
        <v>61</v>
      </c>
      <c r="H788" t="s">
        <v>18</v>
      </c>
      <c r="I788" t="s">
        <v>11541</v>
      </c>
      <c r="J788">
        <v>2014</v>
      </c>
      <c r="K788">
        <v>596.20000000000005</v>
      </c>
      <c r="M788">
        <v>1</v>
      </c>
      <c r="N788">
        <f t="shared" si="35"/>
        <v>0</v>
      </c>
      <c r="O788">
        <f t="shared" si="34"/>
        <v>1</v>
      </c>
      <c r="P788" t="s">
        <v>12694</v>
      </c>
    </row>
    <row r="789" spans="2:16" x14ac:dyDescent="0.25">
      <c r="B789" t="s">
        <v>793</v>
      </c>
      <c r="C789" s="119" t="s">
        <v>60</v>
      </c>
      <c r="D789" t="s">
        <v>11550</v>
      </c>
      <c r="E789" t="s">
        <v>11530</v>
      </c>
      <c r="F789" t="s">
        <v>11540</v>
      </c>
      <c r="G789" t="s">
        <v>61</v>
      </c>
      <c r="H789" t="s">
        <v>18</v>
      </c>
      <c r="I789" t="s">
        <v>11541</v>
      </c>
      <c r="J789">
        <v>2014</v>
      </c>
      <c r="K789">
        <v>596.20000000000005</v>
      </c>
      <c r="M789">
        <v>1</v>
      </c>
      <c r="N789">
        <f t="shared" si="35"/>
        <v>0</v>
      </c>
      <c r="O789">
        <f t="shared" si="34"/>
        <v>1</v>
      </c>
      <c r="P789" t="s">
        <v>12694</v>
      </c>
    </row>
    <row r="790" spans="2:16" x14ac:dyDescent="0.25">
      <c r="B790" t="s">
        <v>794</v>
      </c>
      <c r="C790" s="119" t="s">
        <v>60</v>
      </c>
      <c r="D790" t="s">
        <v>11550</v>
      </c>
      <c r="E790" t="s">
        <v>11530</v>
      </c>
      <c r="F790" t="s">
        <v>11540</v>
      </c>
      <c r="G790" t="s">
        <v>61</v>
      </c>
      <c r="H790" t="s">
        <v>18</v>
      </c>
      <c r="I790" t="s">
        <v>11541</v>
      </c>
      <c r="J790">
        <v>2014</v>
      </c>
      <c r="K790">
        <v>596.20000000000005</v>
      </c>
      <c r="M790">
        <v>1</v>
      </c>
      <c r="N790">
        <f t="shared" si="35"/>
        <v>0</v>
      </c>
      <c r="O790">
        <f t="shared" si="34"/>
        <v>1</v>
      </c>
      <c r="P790" t="s">
        <v>12694</v>
      </c>
    </row>
    <row r="791" spans="2:16" x14ac:dyDescent="0.25">
      <c r="B791" t="s">
        <v>795</v>
      </c>
      <c r="C791" s="119" t="s">
        <v>60</v>
      </c>
      <c r="D791" t="s">
        <v>11550</v>
      </c>
      <c r="E791" t="s">
        <v>11530</v>
      </c>
      <c r="F791" t="s">
        <v>11540</v>
      </c>
      <c r="G791" t="s">
        <v>61</v>
      </c>
      <c r="H791" t="s">
        <v>18</v>
      </c>
      <c r="I791" t="s">
        <v>11541</v>
      </c>
      <c r="J791">
        <v>2014</v>
      </c>
      <c r="K791">
        <v>569.1</v>
      </c>
      <c r="M791">
        <v>1</v>
      </c>
      <c r="N791">
        <f t="shared" si="35"/>
        <v>0</v>
      </c>
      <c r="O791">
        <f t="shared" si="34"/>
        <v>1</v>
      </c>
      <c r="P791" t="s">
        <v>12694</v>
      </c>
    </row>
    <row r="792" spans="2:16" x14ac:dyDescent="0.25">
      <c r="B792" t="s">
        <v>796</v>
      </c>
      <c r="C792" s="119" t="s">
        <v>60</v>
      </c>
      <c r="D792" t="s">
        <v>11537</v>
      </c>
      <c r="E792" t="s">
        <v>11530</v>
      </c>
      <c r="F792" t="s">
        <v>11540</v>
      </c>
      <c r="G792" t="s">
        <v>61</v>
      </c>
      <c r="H792" t="s">
        <v>18</v>
      </c>
      <c r="I792" t="s">
        <v>11541</v>
      </c>
      <c r="J792">
        <v>2014</v>
      </c>
      <c r="K792">
        <v>569.1</v>
      </c>
      <c r="M792">
        <v>1</v>
      </c>
      <c r="N792">
        <f t="shared" si="35"/>
        <v>0</v>
      </c>
      <c r="O792">
        <f t="shared" si="34"/>
        <v>1</v>
      </c>
      <c r="P792" t="s">
        <v>12694</v>
      </c>
    </row>
    <row r="793" spans="2:16" x14ac:dyDescent="0.25">
      <c r="B793" t="s">
        <v>797</v>
      </c>
      <c r="C793" s="119" t="s">
        <v>60</v>
      </c>
      <c r="D793" t="s">
        <v>11537</v>
      </c>
      <c r="E793" t="s">
        <v>11530</v>
      </c>
      <c r="F793" t="s">
        <v>11540</v>
      </c>
      <c r="G793" t="s">
        <v>61</v>
      </c>
      <c r="H793" t="s">
        <v>18</v>
      </c>
      <c r="I793" t="s">
        <v>11541</v>
      </c>
      <c r="J793">
        <v>2014</v>
      </c>
      <c r="K793">
        <v>569.1</v>
      </c>
      <c r="M793">
        <v>1</v>
      </c>
      <c r="N793">
        <f t="shared" si="35"/>
        <v>0</v>
      </c>
      <c r="O793">
        <f t="shared" si="34"/>
        <v>1</v>
      </c>
      <c r="P793" t="s">
        <v>12694</v>
      </c>
    </row>
    <row r="794" spans="2:16" x14ac:dyDescent="0.25">
      <c r="B794" t="s">
        <v>798</v>
      </c>
      <c r="C794" s="119" t="s">
        <v>60</v>
      </c>
      <c r="D794" t="s">
        <v>11546</v>
      </c>
      <c r="E794" t="s">
        <v>11530</v>
      </c>
      <c r="F794" t="s">
        <v>11540</v>
      </c>
      <c r="G794" t="s">
        <v>61</v>
      </c>
      <c r="H794" t="s">
        <v>18</v>
      </c>
      <c r="I794" t="s">
        <v>11541</v>
      </c>
      <c r="J794">
        <v>2014</v>
      </c>
      <c r="K794">
        <v>569.1</v>
      </c>
      <c r="M794">
        <v>1</v>
      </c>
      <c r="N794">
        <f t="shared" si="35"/>
        <v>0</v>
      </c>
      <c r="O794">
        <f t="shared" si="34"/>
        <v>1</v>
      </c>
      <c r="P794" t="s">
        <v>12693</v>
      </c>
    </row>
    <row r="795" spans="2:16" x14ac:dyDescent="0.25">
      <c r="B795" t="s">
        <v>799</v>
      </c>
      <c r="C795" s="119" t="s">
        <v>60</v>
      </c>
      <c r="D795" t="s">
        <v>11537</v>
      </c>
      <c r="E795" t="s">
        <v>11530</v>
      </c>
      <c r="F795" t="s">
        <v>11540</v>
      </c>
      <c r="G795" t="s">
        <v>61</v>
      </c>
      <c r="H795" t="s">
        <v>18</v>
      </c>
      <c r="I795" t="s">
        <v>11541</v>
      </c>
      <c r="J795">
        <v>2014</v>
      </c>
      <c r="K795">
        <v>569.1</v>
      </c>
      <c r="M795">
        <v>1</v>
      </c>
      <c r="N795">
        <f t="shared" si="35"/>
        <v>0</v>
      </c>
      <c r="O795">
        <f t="shared" si="34"/>
        <v>1</v>
      </c>
      <c r="P795" t="s">
        <v>12694</v>
      </c>
    </row>
    <row r="796" spans="2:16" x14ac:dyDescent="0.25">
      <c r="B796" t="s">
        <v>800</v>
      </c>
      <c r="C796" s="119" t="s">
        <v>60</v>
      </c>
      <c r="D796" t="s">
        <v>11537</v>
      </c>
      <c r="E796" t="s">
        <v>11530</v>
      </c>
      <c r="F796" t="s">
        <v>11540</v>
      </c>
      <c r="G796" t="s">
        <v>61</v>
      </c>
      <c r="H796" t="s">
        <v>18</v>
      </c>
      <c r="I796" t="s">
        <v>11541</v>
      </c>
      <c r="J796">
        <v>2014</v>
      </c>
      <c r="K796">
        <v>596.20000000000005</v>
      </c>
      <c r="M796">
        <v>1</v>
      </c>
      <c r="N796">
        <f t="shared" si="35"/>
        <v>0</v>
      </c>
      <c r="O796">
        <f t="shared" si="34"/>
        <v>1</v>
      </c>
      <c r="P796" t="s">
        <v>12694</v>
      </c>
    </row>
    <row r="797" spans="2:16" x14ac:dyDescent="0.25">
      <c r="B797" t="s">
        <v>801</v>
      </c>
      <c r="C797" s="119" t="s">
        <v>60</v>
      </c>
      <c r="D797" t="s">
        <v>11537</v>
      </c>
      <c r="E797" t="s">
        <v>11530</v>
      </c>
      <c r="F797" t="s">
        <v>11540</v>
      </c>
      <c r="G797" t="s">
        <v>61</v>
      </c>
      <c r="H797" t="s">
        <v>18</v>
      </c>
      <c r="I797" t="s">
        <v>11541</v>
      </c>
      <c r="J797">
        <v>2014</v>
      </c>
      <c r="K797">
        <v>596.20000000000005</v>
      </c>
      <c r="M797">
        <v>1</v>
      </c>
      <c r="N797">
        <f t="shared" si="35"/>
        <v>0</v>
      </c>
      <c r="O797">
        <f t="shared" si="34"/>
        <v>1</v>
      </c>
      <c r="P797" t="s">
        <v>12694</v>
      </c>
    </row>
    <row r="798" spans="2:16" x14ac:dyDescent="0.25">
      <c r="B798" t="s">
        <v>802</v>
      </c>
      <c r="C798" s="119" t="s">
        <v>60</v>
      </c>
      <c r="D798" t="s">
        <v>11537</v>
      </c>
      <c r="E798" t="s">
        <v>11530</v>
      </c>
      <c r="F798" t="s">
        <v>11540</v>
      </c>
      <c r="G798" t="s">
        <v>61</v>
      </c>
      <c r="H798" t="s">
        <v>18</v>
      </c>
      <c r="I798" t="s">
        <v>11541</v>
      </c>
      <c r="J798">
        <v>2014</v>
      </c>
      <c r="K798">
        <v>602.72</v>
      </c>
      <c r="L798">
        <v>52</v>
      </c>
      <c r="M798">
        <v>1</v>
      </c>
      <c r="N798">
        <f t="shared" si="35"/>
        <v>0</v>
      </c>
      <c r="O798">
        <f t="shared" si="34"/>
        <v>0</v>
      </c>
      <c r="P798" t="s">
        <v>12694</v>
      </c>
    </row>
    <row r="799" spans="2:16" x14ac:dyDescent="0.25">
      <c r="B799" t="s">
        <v>803</v>
      </c>
      <c r="C799" s="119" t="s">
        <v>60</v>
      </c>
      <c r="D799" t="s">
        <v>11537</v>
      </c>
      <c r="E799" t="s">
        <v>11530</v>
      </c>
      <c r="F799" t="s">
        <v>11540</v>
      </c>
      <c r="G799" t="s">
        <v>61</v>
      </c>
      <c r="H799" t="s">
        <v>18</v>
      </c>
      <c r="I799" t="s">
        <v>11541</v>
      </c>
      <c r="J799">
        <v>2014</v>
      </c>
      <c r="K799">
        <v>596.20000000000005</v>
      </c>
      <c r="M799">
        <v>1</v>
      </c>
      <c r="N799">
        <f t="shared" si="35"/>
        <v>0</v>
      </c>
      <c r="O799">
        <f t="shared" si="34"/>
        <v>1</v>
      </c>
      <c r="P799" t="s">
        <v>12694</v>
      </c>
    </row>
    <row r="800" spans="2:16" x14ac:dyDescent="0.25">
      <c r="B800" t="s">
        <v>804</v>
      </c>
      <c r="C800" s="119" t="s">
        <v>60</v>
      </c>
      <c r="D800" t="s">
        <v>11542</v>
      </c>
      <c r="E800" t="s">
        <v>11530</v>
      </c>
      <c r="F800" t="s">
        <v>11540</v>
      </c>
      <c r="G800" t="s">
        <v>61</v>
      </c>
      <c r="H800" t="s">
        <v>18</v>
      </c>
      <c r="I800" t="s">
        <v>11541</v>
      </c>
      <c r="J800">
        <v>2014</v>
      </c>
      <c r="K800">
        <v>539.96</v>
      </c>
      <c r="L800">
        <v>27</v>
      </c>
      <c r="M800">
        <v>1</v>
      </c>
      <c r="N800">
        <f t="shared" si="35"/>
        <v>0</v>
      </c>
      <c r="O800">
        <f t="shared" si="34"/>
        <v>0</v>
      </c>
      <c r="P800" t="s">
        <v>12694</v>
      </c>
    </row>
    <row r="801" spans="2:16" x14ac:dyDescent="0.25">
      <c r="B801" t="s">
        <v>805</v>
      </c>
      <c r="C801" s="119" t="s">
        <v>60</v>
      </c>
      <c r="D801" t="s">
        <v>11537</v>
      </c>
      <c r="E801" t="s">
        <v>11530</v>
      </c>
      <c r="F801" t="s">
        <v>11540</v>
      </c>
      <c r="G801" t="s">
        <v>61</v>
      </c>
      <c r="H801" t="s">
        <v>18</v>
      </c>
      <c r="I801" t="s">
        <v>11533</v>
      </c>
      <c r="J801">
        <v>2014</v>
      </c>
      <c r="K801">
        <v>578.27</v>
      </c>
      <c r="L801">
        <v>38</v>
      </c>
      <c r="M801">
        <v>1</v>
      </c>
      <c r="N801">
        <f t="shared" si="35"/>
        <v>0</v>
      </c>
      <c r="O801">
        <f t="shared" si="34"/>
        <v>0</v>
      </c>
      <c r="P801" t="s">
        <v>12694</v>
      </c>
    </row>
    <row r="802" spans="2:16" x14ac:dyDescent="0.25">
      <c r="B802" t="s">
        <v>806</v>
      </c>
      <c r="C802" s="119" t="s">
        <v>60</v>
      </c>
      <c r="D802" t="s">
        <v>11552</v>
      </c>
      <c r="E802" t="s">
        <v>11530</v>
      </c>
      <c r="F802" t="s">
        <v>11540</v>
      </c>
      <c r="G802" t="s">
        <v>61</v>
      </c>
      <c r="H802" t="s">
        <v>18</v>
      </c>
      <c r="I802" t="s">
        <v>11541</v>
      </c>
      <c r="J802">
        <v>2014</v>
      </c>
      <c r="K802">
        <v>601.54</v>
      </c>
      <c r="L802">
        <v>42</v>
      </c>
      <c r="M802">
        <v>1</v>
      </c>
      <c r="N802">
        <f t="shared" si="35"/>
        <v>0</v>
      </c>
      <c r="O802">
        <f t="shared" si="34"/>
        <v>0</v>
      </c>
      <c r="P802" t="s">
        <v>12694</v>
      </c>
    </row>
    <row r="803" spans="2:16" x14ac:dyDescent="0.25">
      <c r="B803" t="s">
        <v>807</v>
      </c>
      <c r="C803" s="119" t="s">
        <v>60</v>
      </c>
      <c r="D803" t="s">
        <v>11539</v>
      </c>
      <c r="E803" t="s">
        <v>11530</v>
      </c>
      <c r="F803" t="s">
        <v>11540</v>
      </c>
      <c r="G803" t="s">
        <v>61</v>
      </c>
      <c r="H803" t="s">
        <v>18</v>
      </c>
      <c r="I803" t="s">
        <v>11541</v>
      </c>
      <c r="J803">
        <v>2014</v>
      </c>
      <c r="K803">
        <v>572.86</v>
      </c>
      <c r="L803">
        <v>30</v>
      </c>
      <c r="M803">
        <v>1</v>
      </c>
      <c r="N803">
        <f t="shared" si="35"/>
        <v>0</v>
      </c>
      <c r="O803">
        <f t="shared" si="34"/>
        <v>0</v>
      </c>
      <c r="P803" t="s">
        <v>12694</v>
      </c>
    </row>
    <row r="804" spans="2:16" x14ac:dyDescent="0.25">
      <c r="B804" t="s">
        <v>808</v>
      </c>
      <c r="C804" s="119" t="s">
        <v>60</v>
      </c>
      <c r="D804" t="s">
        <v>11537</v>
      </c>
      <c r="E804" t="s">
        <v>11530</v>
      </c>
      <c r="F804" t="s">
        <v>11540</v>
      </c>
      <c r="G804" t="s">
        <v>61</v>
      </c>
      <c r="H804" t="s">
        <v>18</v>
      </c>
      <c r="I804" t="s">
        <v>11541</v>
      </c>
      <c r="J804">
        <v>2014</v>
      </c>
      <c r="K804">
        <v>573.11</v>
      </c>
      <c r="L804">
        <v>32</v>
      </c>
      <c r="M804">
        <v>1</v>
      </c>
      <c r="N804">
        <f t="shared" si="35"/>
        <v>0</v>
      </c>
      <c r="O804">
        <f t="shared" si="34"/>
        <v>0</v>
      </c>
      <c r="P804" t="s">
        <v>12694</v>
      </c>
    </row>
    <row r="805" spans="2:16" x14ac:dyDescent="0.25">
      <c r="B805" t="s">
        <v>809</v>
      </c>
      <c r="C805" s="119" t="s">
        <v>60</v>
      </c>
      <c r="D805" t="s">
        <v>11537</v>
      </c>
      <c r="E805" t="s">
        <v>11530</v>
      </c>
      <c r="F805" t="s">
        <v>11540</v>
      </c>
      <c r="G805" t="s">
        <v>61</v>
      </c>
      <c r="H805" t="s">
        <v>18</v>
      </c>
      <c r="I805" t="s">
        <v>11541</v>
      </c>
      <c r="J805">
        <v>2014</v>
      </c>
      <c r="K805">
        <v>572.1</v>
      </c>
      <c r="L805">
        <v>24</v>
      </c>
      <c r="M805">
        <v>1</v>
      </c>
      <c r="N805">
        <f t="shared" si="35"/>
        <v>0</v>
      </c>
      <c r="O805">
        <f t="shared" si="34"/>
        <v>0</v>
      </c>
      <c r="P805" t="s">
        <v>12694</v>
      </c>
    </row>
    <row r="806" spans="2:16" x14ac:dyDescent="0.25">
      <c r="B806" t="s">
        <v>810</v>
      </c>
      <c r="C806" s="119" t="s">
        <v>60</v>
      </c>
      <c r="D806" t="s">
        <v>11537</v>
      </c>
      <c r="E806" t="s">
        <v>11530</v>
      </c>
      <c r="F806" t="s">
        <v>11540</v>
      </c>
      <c r="G806" t="s">
        <v>61</v>
      </c>
      <c r="H806" t="s">
        <v>18</v>
      </c>
      <c r="I806" t="s">
        <v>11541</v>
      </c>
      <c r="J806">
        <v>2014</v>
      </c>
      <c r="K806">
        <v>572.1</v>
      </c>
      <c r="L806">
        <v>24</v>
      </c>
      <c r="M806">
        <v>1</v>
      </c>
      <c r="N806">
        <f t="shared" si="35"/>
        <v>0</v>
      </c>
      <c r="O806">
        <f t="shared" si="34"/>
        <v>0</v>
      </c>
      <c r="P806" t="s">
        <v>12694</v>
      </c>
    </row>
    <row r="807" spans="2:16" x14ac:dyDescent="0.25">
      <c r="B807" t="s">
        <v>811</v>
      </c>
      <c r="C807" s="119" t="s">
        <v>60</v>
      </c>
      <c r="D807" t="s">
        <v>11537</v>
      </c>
      <c r="E807" t="s">
        <v>11530</v>
      </c>
      <c r="F807" t="s">
        <v>11540</v>
      </c>
      <c r="G807" t="s">
        <v>61</v>
      </c>
      <c r="H807" t="s">
        <v>18</v>
      </c>
      <c r="I807" t="s">
        <v>11541</v>
      </c>
      <c r="J807">
        <v>2014</v>
      </c>
      <c r="K807">
        <v>601.36</v>
      </c>
      <c r="L807">
        <v>40</v>
      </c>
      <c r="M807">
        <v>1</v>
      </c>
      <c r="N807">
        <f t="shared" si="35"/>
        <v>0</v>
      </c>
      <c r="O807">
        <f t="shared" si="34"/>
        <v>0</v>
      </c>
      <c r="P807" t="s">
        <v>12694</v>
      </c>
    </row>
    <row r="808" spans="2:16" x14ac:dyDescent="0.25">
      <c r="B808" t="s">
        <v>812</v>
      </c>
      <c r="C808" s="119" t="s">
        <v>60</v>
      </c>
      <c r="D808" t="s">
        <v>11537</v>
      </c>
      <c r="E808" t="s">
        <v>11530</v>
      </c>
      <c r="F808" t="s">
        <v>11540</v>
      </c>
      <c r="G808" t="s">
        <v>61</v>
      </c>
      <c r="H808" t="s">
        <v>18</v>
      </c>
      <c r="I808" t="s">
        <v>11541</v>
      </c>
      <c r="J808">
        <v>2014</v>
      </c>
      <c r="K808">
        <v>599.86</v>
      </c>
      <c r="L808">
        <v>28</v>
      </c>
      <c r="M808">
        <v>1</v>
      </c>
      <c r="N808">
        <f t="shared" si="35"/>
        <v>0</v>
      </c>
      <c r="O808">
        <f t="shared" si="34"/>
        <v>0</v>
      </c>
      <c r="P808" t="s">
        <v>12694</v>
      </c>
    </row>
    <row r="809" spans="2:16" x14ac:dyDescent="0.25">
      <c r="B809" t="s">
        <v>813</v>
      </c>
      <c r="C809" s="119" t="s">
        <v>60</v>
      </c>
      <c r="D809" t="s">
        <v>11537</v>
      </c>
      <c r="E809" t="s">
        <v>11530</v>
      </c>
      <c r="F809" t="s">
        <v>11540</v>
      </c>
      <c r="G809" t="s">
        <v>61</v>
      </c>
      <c r="H809" t="s">
        <v>18</v>
      </c>
      <c r="I809" t="s">
        <v>11541</v>
      </c>
      <c r="J809">
        <v>2014</v>
      </c>
      <c r="K809">
        <v>601.36</v>
      </c>
      <c r="L809">
        <v>40</v>
      </c>
      <c r="M809">
        <v>1</v>
      </c>
      <c r="N809">
        <f t="shared" si="35"/>
        <v>0</v>
      </c>
      <c r="O809">
        <f t="shared" si="34"/>
        <v>0</v>
      </c>
      <c r="P809" t="s">
        <v>12694</v>
      </c>
    </row>
    <row r="810" spans="2:16" x14ac:dyDescent="0.25">
      <c r="B810" t="s">
        <v>814</v>
      </c>
      <c r="C810" s="119" t="s">
        <v>60</v>
      </c>
      <c r="D810" t="s">
        <v>11537</v>
      </c>
      <c r="E810" t="s">
        <v>11530</v>
      </c>
      <c r="F810" t="s">
        <v>11540</v>
      </c>
      <c r="G810" t="s">
        <v>61</v>
      </c>
      <c r="H810" t="s">
        <v>18</v>
      </c>
      <c r="I810" t="s">
        <v>11541</v>
      </c>
      <c r="J810">
        <v>2014</v>
      </c>
      <c r="K810">
        <v>573.11</v>
      </c>
      <c r="L810">
        <v>32</v>
      </c>
      <c r="M810">
        <v>1</v>
      </c>
      <c r="N810">
        <f t="shared" si="35"/>
        <v>0</v>
      </c>
      <c r="O810">
        <f t="shared" si="34"/>
        <v>0</v>
      </c>
      <c r="P810" t="s">
        <v>12694</v>
      </c>
    </row>
    <row r="811" spans="2:16" x14ac:dyDescent="0.25">
      <c r="B811" t="s">
        <v>815</v>
      </c>
      <c r="C811" s="119" t="s">
        <v>60</v>
      </c>
      <c r="D811" t="s">
        <v>11537</v>
      </c>
      <c r="E811" t="s">
        <v>11530</v>
      </c>
      <c r="F811" t="s">
        <v>11540</v>
      </c>
      <c r="G811" t="s">
        <v>61</v>
      </c>
      <c r="H811" t="s">
        <v>18</v>
      </c>
      <c r="I811" t="s">
        <v>11541</v>
      </c>
      <c r="J811">
        <v>2014</v>
      </c>
      <c r="K811">
        <v>572.36</v>
      </c>
      <c r="L811">
        <v>26</v>
      </c>
      <c r="M811">
        <v>1</v>
      </c>
      <c r="N811">
        <f t="shared" si="35"/>
        <v>0</v>
      </c>
      <c r="O811">
        <f t="shared" ref="O811:O874" si="36">IF(OR(L811="",L811&lt;=0),1,0)</f>
        <v>0</v>
      </c>
      <c r="P811" t="s">
        <v>12694</v>
      </c>
    </row>
    <row r="812" spans="2:16" x14ac:dyDescent="0.25">
      <c r="B812" t="s">
        <v>816</v>
      </c>
      <c r="C812" s="119" t="s">
        <v>60</v>
      </c>
      <c r="D812" t="s">
        <v>11542</v>
      </c>
      <c r="E812" t="s">
        <v>11530</v>
      </c>
      <c r="F812" t="s">
        <v>11540</v>
      </c>
      <c r="G812" t="s">
        <v>61</v>
      </c>
      <c r="H812" t="s">
        <v>18</v>
      </c>
      <c r="I812" t="s">
        <v>11541</v>
      </c>
      <c r="J812">
        <v>2014</v>
      </c>
      <c r="K812">
        <v>599.73</v>
      </c>
      <c r="L812">
        <v>27</v>
      </c>
      <c r="M812">
        <v>1</v>
      </c>
      <c r="N812">
        <f t="shared" si="35"/>
        <v>0</v>
      </c>
      <c r="O812">
        <f t="shared" si="36"/>
        <v>0</v>
      </c>
      <c r="P812" t="s">
        <v>12694</v>
      </c>
    </row>
    <row r="813" spans="2:16" x14ac:dyDescent="0.25">
      <c r="B813" t="s">
        <v>817</v>
      </c>
      <c r="C813" s="119" t="s">
        <v>60</v>
      </c>
      <c r="D813" t="s">
        <v>11537</v>
      </c>
      <c r="E813" t="s">
        <v>11530</v>
      </c>
      <c r="F813" t="s">
        <v>11540</v>
      </c>
      <c r="G813" t="s">
        <v>61</v>
      </c>
      <c r="H813" t="s">
        <v>18</v>
      </c>
      <c r="I813" t="s">
        <v>11541</v>
      </c>
      <c r="J813">
        <v>2014</v>
      </c>
      <c r="K813">
        <v>572.38</v>
      </c>
      <c r="L813">
        <v>25</v>
      </c>
      <c r="M813">
        <v>1</v>
      </c>
      <c r="N813">
        <f t="shared" si="35"/>
        <v>0</v>
      </c>
      <c r="O813">
        <f t="shared" si="36"/>
        <v>0</v>
      </c>
      <c r="P813" t="s">
        <v>12694</v>
      </c>
    </row>
    <row r="814" spans="2:16" x14ac:dyDescent="0.25">
      <c r="B814" t="s">
        <v>818</v>
      </c>
      <c r="C814" s="119" t="s">
        <v>60</v>
      </c>
      <c r="D814" t="s">
        <v>11550</v>
      </c>
      <c r="E814" t="s">
        <v>11530</v>
      </c>
      <c r="F814" t="s">
        <v>11540</v>
      </c>
      <c r="G814" t="s">
        <v>61</v>
      </c>
      <c r="H814" t="s">
        <v>18</v>
      </c>
      <c r="I814" t="s">
        <v>11541</v>
      </c>
      <c r="J814">
        <v>2014</v>
      </c>
      <c r="K814">
        <v>572.01</v>
      </c>
      <c r="L814">
        <v>22</v>
      </c>
      <c r="M814">
        <v>1</v>
      </c>
      <c r="N814">
        <f t="shared" si="35"/>
        <v>0</v>
      </c>
      <c r="O814">
        <f t="shared" si="36"/>
        <v>0</v>
      </c>
      <c r="P814" t="s">
        <v>12694</v>
      </c>
    </row>
    <row r="815" spans="2:16" x14ac:dyDescent="0.25">
      <c r="B815" t="s">
        <v>819</v>
      </c>
      <c r="C815" s="119" t="s">
        <v>60</v>
      </c>
      <c r="D815" t="s">
        <v>11539</v>
      </c>
      <c r="E815" t="s">
        <v>11530</v>
      </c>
      <c r="F815" t="s">
        <v>11540</v>
      </c>
      <c r="G815" t="s">
        <v>61</v>
      </c>
      <c r="H815" t="s">
        <v>18</v>
      </c>
      <c r="I815" t="s">
        <v>11541</v>
      </c>
      <c r="J815">
        <v>2014</v>
      </c>
      <c r="K815">
        <v>569.25</v>
      </c>
      <c r="M815">
        <v>1</v>
      </c>
      <c r="N815">
        <f t="shared" si="35"/>
        <v>0</v>
      </c>
      <c r="O815">
        <f t="shared" si="36"/>
        <v>1</v>
      </c>
      <c r="P815" t="s">
        <v>12694</v>
      </c>
    </row>
    <row r="816" spans="2:16" x14ac:dyDescent="0.25">
      <c r="B816" t="s">
        <v>820</v>
      </c>
      <c r="C816" s="119" t="s">
        <v>60</v>
      </c>
      <c r="D816" t="s">
        <v>11539</v>
      </c>
      <c r="E816" t="s">
        <v>11530</v>
      </c>
      <c r="F816" t="s">
        <v>11540</v>
      </c>
      <c r="G816" t="s">
        <v>61</v>
      </c>
      <c r="H816" t="s">
        <v>18</v>
      </c>
      <c r="I816" t="s">
        <v>11541</v>
      </c>
      <c r="J816">
        <v>2014</v>
      </c>
      <c r="K816">
        <v>569.25</v>
      </c>
      <c r="M816">
        <v>1</v>
      </c>
      <c r="N816">
        <f t="shared" si="35"/>
        <v>0</v>
      </c>
      <c r="O816">
        <f t="shared" si="36"/>
        <v>1</v>
      </c>
      <c r="P816" t="s">
        <v>12694</v>
      </c>
    </row>
    <row r="817" spans="2:16" x14ac:dyDescent="0.25">
      <c r="B817" t="s">
        <v>821</v>
      </c>
      <c r="C817" s="119" t="s">
        <v>60</v>
      </c>
      <c r="D817" t="s">
        <v>11537</v>
      </c>
      <c r="E817" t="s">
        <v>11530</v>
      </c>
      <c r="F817" t="s">
        <v>11540</v>
      </c>
      <c r="G817" t="s">
        <v>61</v>
      </c>
      <c r="H817" t="s">
        <v>18</v>
      </c>
      <c r="I817" t="s">
        <v>11541</v>
      </c>
      <c r="J817">
        <v>2014</v>
      </c>
      <c r="K817">
        <v>571.76</v>
      </c>
      <c r="L817">
        <v>20</v>
      </c>
      <c r="M817">
        <v>1</v>
      </c>
      <c r="N817">
        <f t="shared" si="35"/>
        <v>0</v>
      </c>
      <c r="O817">
        <f t="shared" si="36"/>
        <v>0</v>
      </c>
      <c r="P817" t="s">
        <v>12694</v>
      </c>
    </row>
    <row r="818" spans="2:16" x14ac:dyDescent="0.25">
      <c r="B818" t="s">
        <v>822</v>
      </c>
      <c r="C818" s="119" t="s">
        <v>60</v>
      </c>
      <c r="D818" t="s">
        <v>11537</v>
      </c>
      <c r="E818" t="s">
        <v>11530</v>
      </c>
      <c r="F818" t="s">
        <v>11540</v>
      </c>
      <c r="G818" t="s">
        <v>61</v>
      </c>
      <c r="H818" t="s">
        <v>18</v>
      </c>
      <c r="I818" t="s">
        <v>11541</v>
      </c>
      <c r="J818">
        <v>2014</v>
      </c>
      <c r="K818">
        <v>571.76</v>
      </c>
      <c r="L818">
        <v>20</v>
      </c>
      <c r="M818">
        <v>1</v>
      </c>
      <c r="N818">
        <f t="shared" si="35"/>
        <v>0</v>
      </c>
      <c r="O818">
        <f t="shared" si="36"/>
        <v>0</v>
      </c>
      <c r="P818" t="s">
        <v>12694</v>
      </c>
    </row>
    <row r="819" spans="2:16" x14ac:dyDescent="0.25">
      <c r="B819" t="s">
        <v>823</v>
      </c>
      <c r="C819" s="119" t="s">
        <v>60</v>
      </c>
      <c r="D819" t="s">
        <v>11537</v>
      </c>
      <c r="E819" t="s">
        <v>11530</v>
      </c>
      <c r="F819" t="s">
        <v>11540</v>
      </c>
      <c r="G819" t="s">
        <v>61</v>
      </c>
      <c r="H819" t="s">
        <v>18</v>
      </c>
      <c r="I819" t="s">
        <v>11541</v>
      </c>
      <c r="J819">
        <v>2014</v>
      </c>
      <c r="K819">
        <v>571.76</v>
      </c>
      <c r="L819">
        <v>20</v>
      </c>
      <c r="M819">
        <v>1</v>
      </c>
      <c r="N819">
        <f t="shared" si="35"/>
        <v>0</v>
      </c>
      <c r="O819">
        <f t="shared" si="36"/>
        <v>0</v>
      </c>
      <c r="P819" t="s">
        <v>12694</v>
      </c>
    </row>
    <row r="820" spans="2:16" x14ac:dyDescent="0.25">
      <c r="B820" t="s">
        <v>824</v>
      </c>
      <c r="C820" s="119" t="s">
        <v>60</v>
      </c>
      <c r="D820" t="s">
        <v>11550</v>
      </c>
      <c r="E820" t="s">
        <v>11530</v>
      </c>
      <c r="F820" t="s">
        <v>11540</v>
      </c>
      <c r="G820" t="s">
        <v>61</v>
      </c>
      <c r="H820" t="s">
        <v>18</v>
      </c>
      <c r="I820" t="s">
        <v>11541</v>
      </c>
      <c r="J820">
        <v>2014</v>
      </c>
      <c r="K820">
        <v>572.25</v>
      </c>
      <c r="L820">
        <v>24</v>
      </c>
      <c r="M820">
        <v>1</v>
      </c>
      <c r="N820">
        <f t="shared" si="35"/>
        <v>0</v>
      </c>
      <c r="O820">
        <f t="shared" si="36"/>
        <v>0</v>
      </c>
      <c r="P820" t="s">
        <v>12694</v>
      </c>
    </row>
    <row r="821" spans="2:16" x14ac:dyDescent="0.25">
      <c r="B821" t="s">
        <v>825</v>
      </c>
      <c r="C821" s="119" t="s">
        <v>60</v>
      </c>
      <c r="D821" t="s">
        <v>11537</v>
      </c>
      <c r="E821" t="s">
        <v>11530</v>
      </c>
      <c r="F821" t="s">
        <v>11540</v>
      </c>
      <c r="G821" t="s">
        <v>61</v>
      </c>
      <c r="H821" t="s">
        <v>18</v>
      </c>
      <c r="I821" t="s">
        <v>11541</v>
      </c>
      <c r="J821">
        <v>2014</v>
      </c>
      <c r="K821">
        <v>599.07000000000005</v>
      </c>
      <c r="L821">
        <v>24</v>
      </c>
      <c r="M821">
        <v>1</v>
      </c>
      <c r="N821">
        <f t="shared" si="35"/>
        <v>0</v>
      </c>
      <c r="O821">
        <f t="shared" si="36"/>
        <v>0</v>
      </c>
      <c r="P821" t="s">
        <v>12694</v>
      </c>
    </row>
    <row r="822" spans="2:16" x14ac:dyDescent="0.25">
      <c r="B822" t="s">
        <v>826</v>
      </c>
      <c r="C822" s="119" t="s">
        <v>60</v>
      </c>
      <c r="D822" t="s">
        <v>11537</v>
      </c>
      <c r="E822" t="s">
        <v>11530</v>
      </c>
      <c r="F822" t="s">
        <v>11540</v>
      </c>
      <c r="G822" t="s">
        <v>61</v>
      </c>
      <c r="H822" t="s">
        <v>18</v>
      </c>
      <c r="I822" t="s">
        <v>11541</v>
      </c>
      <c r="J822">
        <v>2014</v>
      </c>
      <c r="K822">
        <v>572.76</v>
      </c>
      <c r="L822">
        <v>28</v>
      </c>
      <c r="M822">
        <v>1</v>
      </c>
      <c r="N822">
        <f t="shared" si="35"/>
        <v>0</v>
      </c>
      <c r="O822">
        <f t="shared" si="36"/>
        <v>0</v>
      </c>
      <c r="P822" t="s">
        <v>12694</v>
      </c>
    </row>
    <row r="823" spans="2:16" x14ac:dyDescent="0.25">
      <c r="B823" t="s">
        <v>827</v>
      </c>
      <c r="C823" s="119" t="s">
        <v>60</v>
      </c>
      <c r="D823" t="s">
        <v>11537</v>
      </c>
      <c r="E823" t="s">
        <v>11530</v>
      </c>
      <c r="F823" t="s">
        <v>11540</v>
      </c>
      <c r="G823" t="s">
        <v>61</v>
      </c>
      <c r="H823" t="s">
        <v>18</v>
      </c>
      <c r="I823" t="s">
        <v>11541</v>
      </c>
      <c r="J823">
        <v>2014</v>
      </c>
      <c r="K823">
        <v>572.63</v>
      </c>
      <c r="L823">
        <v>27</v>
      </c>
      <c r="M823">
        <v>1</v>
      </c>
      <c r="N823">
        <f t="shared" si="35"/>
        <v>0</v>
      </c>
      <c r="O823">
        <f t="shared" si="36"/>
        <v>0</v>
      </c>
      <c r="P823" t="s">
        <v>12694</v>
      </c>
    </row>
    <row r="824" spans="2:16" x14ac:dyDescent="0.25">
      <c r="B824" t="s">
        <v>828</v>
      </c>
      <c r="C824" s="119" t="s">
        <v>60</v>
      </c>
      <c r="D824" t="s">
        <v>11537</v>
      </c>
      <c r="E824" t="s">
        <v>11530</v>
      </c>
      <c r="F824" t="s">
        <v>11540</v>
      </c>
      <c r="G824" t="s">
        <v>61</v>
      </c>
      <c r="H824" t="s">
        <v>18</v>
      </c>
      <c r="I824" t="s">
        <v>11541</v>
      </c>
      <c r="J824">
        <v>2014</v>
      </c>
      <c r="K824">
        <v>573.26</v>
      </c>
      <c r="L824">
        <v>32</v>
      </c>
      <c r="M824">
        <v>1</v>
      </c>
      <c r="N824">
        <f t="shared" si="35"/>
        <v>0</v>
      </c>
      <c r="O824">
        <f t="shared" si="36"/>
        <v>0</v>
      </c>
      <c r="P824" t="s">
        <v>12694</v>
      </c>
    </row>
    <row r="825" spans="2:16" x14ac:dyDescent="0.25">
      <c r="B825" t="s">
        <v>829</v>
      </c>
      <c r="C825" s="119" t="s">
        <v>60</v>
      </c>
      <c r="D825" t="s">
        <v>11537</v>
      </c>
      <c r="E825" t="s">
        <v>11530</v>
      </c>
      <c r="F825" t="s">
        <v>11540</v>
      </c>
      <c r="G825" t="s">
        <v>61</v>
      </c>
      <c r="H825" t="s">
        <v>18</v>
      </c>
      <c r="I825" t="s">
        <v>11541</v>
      </c>
      <c r="J825">
        <v>2014</v>
      </c>
      <c r="K825">
        <v>599.35</v>
      </c>
      <c r="L825">
        <v>24</v>
      </c>
      <c r="M825">
        <v>1</v>
      </c>
      <c r="N825">
        <f t="shared" si="35"/>
        <v>0</v>
      </c>
      <c r="O825">
        <f t="shared" si="36"/>
        <v>0</v>
      </c>
      <c r="P825" t="s">
        <v>12694</v>
      </c>
    </row>
    <row r="826" spans="2:16" x14ac:dyDescent="0.25">
      <c r="B826" t="s">
        <v>830</v>
      </c>
      <c r="C826" s="119" t="s">
        <v>60</v>
      </c>
      <c r="D826" t="s">
        <v>11546</v>
      </c>
      <c r="E826" t="s">
        <v>11530</v>
      </c>
      <c r="F826" t="s">
        <v>11540</v>
      </c>
      <c r="G826" t="s">
        <v>61</v>
      </c>
      <c r="H826" t="s">
        <v>18</v>
      </c>
      <c r="I826" t="s">
        <v>11541</v>
      </c>
      <c r="J826">
        <v>2014</v>
      </c>
      <c r="K826">
        <v>572.63</v>
      </c>
      <c r="L826">
        <v>27</v>
      </c>
      <c r="M826">
        <v>1</v>
      </c>
      <c r="N826">
        <f t="shared" si="35"/>
        <v>0</v>
      </c>
      <c r="O826">
        <f t="shared" si="36"/>
        <v>0</v>
      </c>
      <c r="P826" t="s">
        <v>12694</v>
      </c>
    </row>
    <row r="827" spans="2:16" x14ac:dyDescent="0.25">
      <c r="B827" t="s">
        <v>831</v>
      </c>
      <c r="C827" s="119" t="s">
        <v>60</v>
      </c>
      <c r="D827" t="s">
        <v>11537</v>
      </c>
      <c r="E827" t="s">
        <v>11530</v>
      </c>
      <c r="F827" t="s">
        <v>11540</v>
      </c>
      <c r="G827" t="s">
        <v>61</v>
      </c>
      <c r="H827" t="s">
        <v>18</v>
      </c>
      <c r="I827" t="s">
        <v>11541</v>
      </c>
      <c r="J827">
        <v>2014</v>
      </c>
      <c r="K827">
        <v>596.35</v>
      </c>
      <c r="M827">
        <v>1</v>
      </c>
      <c r="N827">
        <f t="shared" si="35"/>
        <v>0</v>
      </c>
      <c r="O827">
        <f t="shared" si="36"/>
        <v>1</v>
      </c>
      <c r="P827" t="s">
        <v>12694</v>
      </c>
    </row>
    <row r="828" spans="2:16" x14ac:dyDescent="0.25">
      <c r="B828" t="s">
        <v>832</v>
      </c>
      <c r="C828" s="119" t="s">
        <v>60</v>
      </c>
      <c r="D828" t="s">
        <v>11539</v>
      </c>
      <c r="E828" t="s">
        <v>11530</v>
      </c>
      <c r="F828" t="s">
        <v>11540</v>
      </c>
      <c r="G828" t="s">
        <v>61</v>
      </c>
      <c r="H828" t="s">
        <v>18</v>
      </c>
      <c r="I828" t="s">
        <v>11541</v>
      </c>
      <c r="J828">
        <v>2014</v>
      </c>
      <c r="K828">
        <v>574.02</v>
      </c>
      <c r="L828">
        <v>38</v>
      </c>
      <c r="M828">
        <v>1</v>
      </c>
      <c r="N828">
        <f t="shared" si="35"/>
        <v>0</v>
      </c>
      <c r="O828">
        <f t="shared" si="36"/>
        <v>0</v>
      </c>
      <c r="P828" t="s">
        <v>12694</v>
      </c>
    </row>
    <row r="829" spans="2:16" x14ac:dyDescent="0.25">
      <c r="B829" t="s">
        <v>833</v>
      </c>
      <c r="C829" s="119" t="s">
        <v>60</v>
      </c>
      <c r="D829" t="s">
        <v>11546</v>
      </c>
      <c r="E829" t="s">
        <v>11530</v>
      </c>
      <c r="F829" t="s">
        <v>11540</v>
      </c>
      <c r="G829" t="s">
        <v>61</v>
      </c>
      <c r="H829" t="s">
        <v>18</v>
      </c>
      <c r="I829" t="s">
        <v>11541</v>
      </c>
      <c r="J829">
        <v>2014</v>
      </c>
      <c r="K829">
        <v>576.39</v>
      </c>
      <c r="L829">
        <v>57</v>
      </c>
      <c r="M829">
        <v>1</v>
      </c>
      <c r="N829">
        <f t="shared" si="35"/>
        <v>0</v>
      </c>
      <c r="O829">
        <f t="shared" si="36"/>
        <v>0</v>
      </c>
      <c r="P829" t="s">
        <v>12694</v>
      </c>
    </row>
    <row r="830" spans="2:16" x14ac:dyDescent="0.25">
      <c r="B830" t="s">
        <v>834</v>
      </c>
      <c r="C830" s="119" t="s">
        <v>60</v>
      </c>
      <c r="D830" t="s">
        <v>11542</v>
      </c>
      <c r="E830" t="s">
        <v>11530</v>
      </c>
      <c r="F830" t="s">
        <v>11540</v>
      </c>
      <c r="G830" t="s">
        <v>61</v>
      </c>
      <c r="H830" t="s">
        <v>18</v>
      </c>
      <c r="I830" t="s">
        <v>11541</v>
      </c>
      <c r="J830">
        <v>2014</v>
      </c>
      <c r="K830">
        <v>572.01</v>
      </c>
      <c r="L830">
        <v>22</v>
      </c>
      <c r="M830">
        <v>1</v>
      </c>
      <c r="N830">
        <f t="shared" si="35"/>
        <v>0</v>
      </c>
      <c r="O830">
        <f t="shared" si="36"/>
        <v>0</v>
      </c>
      <c r="P830" t="s">
        <v>12694</v>
      </c>
    </row>
    <row r="831" spans="2:16" x14ac:dyDescent="0.25">
      <c r="B831" t="s">
        <v>835</v>
      </c>
      <c r="C831" s="119" t="s">
        <v>60</v>
      </c>
      <c r="D831" t="s">
        <v>11550</v>
      </c>
      <c r="E831" t="s">
        <v>11530</v>
      </c>
      <c r="F831" t="s">
        <v>11540</v>
      </c>
      <c r="G831" t="s">
        <v>61</v>
      </c>
      <c r="H831" t="s">
        <v>18</v>
      </c>
      <c r="I831" t="s">
        <v>11541</v>
      </c>
      <c r="J831">
        <v>2014</v>
      </c>
      <c r="K831">
        <v>600.36</v>
      </c>
      <c r="L831">
        <v>32</v>
      </c>
      <c r="M831">
        <v>1</v>
      </c>
      <c r="N831">
        <f t="shared" si="35"/>
        <v>0</v>
      </c>
      <c r="O831">
        <f t="shared" si="36"/>
        <v>0</v>
      </c>
      <c r="P831" t="s">
        <v>12694</v>
      </c>
    </row>
    <row r="832" spans="2:16" x14ac:dyDescent="0.25">
      <c r="B832" t="s">
        <v>836</v>
      </c>
      <c r="C832" s="119" t="s">
        <v>60</v>
      </c>
      <c r="D832" t="s">
        <v>11550</v>
      </c>
      <c r="E832" t="s">
        <v>11530</v>
      </c>
      <c r="F832" t="s">
        <v>11540</v>
      </c>
      <c r="G832" t="s">
        <v>61</v>
      </c>
      <c r="H832" t="s">
        <v>18</v>
      </c>
      <c r="I832" t="s">
        <v>11541</v>
      </c>
      <c r="J832">
        <v>2014</v>
      </c>
      <c r="K832">
        <v>600.36</v>
      </c>
      <c r="L832">
        <v>32</v>
      </c>
      <c r="M832">
        <v>1</v>
      </c>
      <c r="N832">
        <f t="shared" si="35"/>
        <v>0</v>
      </c>
      <c r="O832">
        <f t="shared" si="36"/>
        <v>0</v>
      </c>
      <c r="P832" t="s">
        <v>12694</v>
      </c>
    </row>
    <row r="833" spans="2:16" x14ac:dyDescent="0.25">
      <c r="B833" t="s">
        <v>837</v>
      </c>
      <c r="C833" s="119" t="s">
        <v>60</v>
      </c>
      <c r="D833" t="s">
        <v>11550</v>
      </c>
      <c r="E833" t="s">
        <v>11530</v>
      </c>
      <c r="F833" t="s">
        <v>11540</v>
      </c>
      <c r="G833" t="s">
        <v>61</v>
      </c>
      <c r="H833" t="s">
        <v>18</v>
      </c>
      <c r="I833" t="s">
        <v>11541</v>
      </c>
      <c r="J833">
        <v>2014</v>
      </c>
      <c r="K833">
        <v>600.36</v>
      </c>
      <c r="L833">
        <v>32</v>
      </c>
      <c r="M833">
        <v>1</v>
      </c>
      <c r="N833">
        <f t="shared" si="35"/>
        <v>0</v>
      </c>
      <c r="O833">
        <f t="shared" si="36"/>
        <v>0</v>
      </c>
      <c r="P833" t="s">
        <v>12694</v>
      </c>
    </row>
    <row r="834" spans="2:16" x14ac:dyDescent="0.25">
      <c r="B834" t="s">
        <v>838</v>
      </c>
      <c r="C834" s="119" t="s">
        <v>60</v>
      </c>
      <c r="D834" t="s">
        <v>11550</v>
      </c>
      <c r="E834" t="s">
        <v>11530</v>
      </c>
      <c r="F834" t="s">
        <v>11540</v>
      </c>
      <c r="G834" t="s">
        <v>61</v>
      </c>
      <c r="H834" t="s">
        <v>18</v>
      </c>
      <c r="I834" t="s">
        <v>11541</v>
      </c>
      <c r="J834">
        <v>2014</v>
      </c>
      <c r="K834">
        <v>573.26</v>
      </c>
      <c r="L834">
        <v>32</v>
      </c>
      <c r="M834">
        <v>1</v>
      </c>
      <c r="N834">
        <f t="shared" si="35"/>
        <v>0</v>
      </c>
      <c r="O834">
        <f t="shared" si="36"/>
        <v>0</v>
      </c>
      <c r="P834" t="s">
        <v>12694</v>
      </c>
    </row>
    <row r="835" spans="2:16" x14ac:dyDescent="0.25">
      <c r="B835" t="s">
        <v>839</v>
      </c>
      <c r="C835" s="119" t="s">
        <v>60</v>
      </c>
      <c r="D835" t="s">
        <v>11550</v>
      </c>
      <c r="E835" t="s">
        <v>11530</v>
      </c>
      <c r="F835" t="s">
        <v>11540</v>
      </c>
      <c r="G835" t="s">
        <v>61</v>
      </c>
      <c r="H835" t="s">
        <v>18</v>
      </c>
      <c r="I835" t="s">
        <v>11541</v>
      </c>
      <c r="J835">
        <v>2014</v>
      </c>
      <c r="K835">
        <v>572.63</v>
      </c>
      <c r="L835">
        <v>27</v>
      </c>
      <c r="M835">
        <v>1</v>
      </c>
      <c r="N835">
        <f t="shared" si="35"/>
        <v>0</v>
      </c>
      <c r="O835">
        <f t="shared" si="36"/>
        <v>0</v>
      </c>
      <c r="P835" t="s">
        <v>12694</v>
      </c>
    </row>
    <row r="836" spans="2:16" x14ac:dyDescent="0.25">
      <c r="B836" t="s">
        <v>840</v>
      </c>
      <c r="C836" s="119" t="s">
        <v>60</v>
      </c>
      <c r="D836" t="s">
        <v>11550</v>
      </c>
      <c r="E836" t="s">
        <v>11530</v>
      </c>
      <c r="F836" t="s">
        <v>11540</v>
      </c>
      <c r="G836" t="s">
        <v>61</v>
      </c>
      <c r="H836" t="s">
        <v>18</v>
      </c>
      <c r="I836" t="s">
        <v>11541</v>
      </c>
      <c r="J836">
        <v>2014</v>
      </c>
      <c r="K836">
        <v>572.63</v>
      </c>
      <c r="L836">
        <v>27</v>
      </c>
      <c r="M836">
        <v>1</v>
      </c>
      <c r="N836">
        <f t="shared" si="35"/>
        <v>0</v>
      </c>
      <c r="O836">
        <f t="shared" si="36"/>
        <v>0</v>
      </c>
      <c r="P836" t="s">
        <v>12694</v>
      </c>
    </row>
    <row r="837" spans="2:16" x14ac:dyDescent="0.25">
      <c r="B837" t="s">
        <v>841</v>
      </c>
      <c r="C837" s="119" t="s">
        <v>60</v>
      </c>
      <c r="D837" t="s">
        <v>11550</v>
      </c>
      <c r="E837" t="s">
        <v>11530</v>
      </c>
      <c r="F837" t="s">
        <v>11540</v>
      </c>
      <c r="G837" t="s">
        <v>61</v>
      </c>
      <c r="H837" t="s">
        <v>18</v>
      </c>
      <c r="I837" t="s">
        <v>11541</v>
      </c>
      <c r="J837">
        <v>2014</v>
      </c>
      <c r="K837">
        <v>569.25</v>
      </c>
      <c r="M837">
        <v>1</v>
      </c>
      <c r="N837">
        <f t="shared" si="35"/>
        <v>0</v>
      </c>
      <c r="O837">
        <f t="shared" si="36"/>
        <v>1</v>
      </c>
      <c r="P837" t="s">
        <v>12694</v>
      </c>
    </row>
    <row r="838" spans="2:16" x14ac:dyDescent="0.25">
      <c r="B838" t="s">
        <v>842</v>
      </c>
      <c r="C838" s="119" t="s">
        <v>60</v>
      </c>
      <c r="D838" t="s">
        <v>11550</v>
      </c>
      <c r="E838" t="s">
        <v>11530</v>
      </c>
      <c r="F838" t="s">
        <v>11540</v>
      </c>
      <c r="G838" t="s">
        <v>61</v>
      </c>
      <c r="H838" t="s">
        <v>18</v>
      </c>
      <c r="I838" t="s">
        <v>11541</v>
      </c>
      <c r="J838">
        <v>2014</v>
      </c>
      <c r="K838">
        <v>572.63</v>
      </c>
      <c r="L838">
        <v>27</v>
      </c>
      <c r="M838">
        <v>1</v>
      </c>
      <c r="N838">
        <f t="shared" si="35"/>
        <v>0</v>
      </c>
      <c r="O838">
        <f t="shared" si="36"/>
        <v>0</v>
      </c>
      <c r="P838" t="s">
        <v>12694</v>
      </c>
    </row>
    <row r="839" spans="2:16" x14ac:dyDescent="0.25">
      <c r="B839" t="s">
        <v>843</v>
      </c>
      <c r="C839" s="119" t="s">
        <v>60</v>
      </c>
      <c r="D839" t="s">
        <v>11537</v>
      </c>
      <c r="E839" t="s">
        <v>11530</v>
      </c>
      <c r="F839" t="s">
        <v>11540</v>
      </c>
      <c r="G839" t="s">
        <v>61</v>
      </c>
      <c r="H839" t="s">
        <v>18</v>
      </c>
      <c r="I839" t="s">
        <v>11541</v>
      </c>
      <c r="J839">
        <v>2014</v>
      </c>
      <c r="K839">
        <v>599.73</v>
      </c>
      <c r="L839">
        <v>27</v>
      </c>
      <c r="M839">
        <v>1</v>
      </c>
      <c r="N839">
        <f t="shared" si="35"/>
        <v>0</v>
      </c>
      <c r="O839">
        <f t="shared" si="36"/>
        <v>0</v>
      </c>
      <c r="P839" t="s">
        <v>12694</v>
      </c>
    </row>
    <row r="840" spans="2:16" x14ac:dyDescent="0.25">
      <c r="B840" t="s">
        <v>844</v>
      </c>
      <c r="C840" s="119" t="s">
        <v>60</v>
      </c>
      <c r="D840" t="s">
        <v>11542</v>
      </c>
      <c r="E840" t="s">
        <v>11530</v>
      </c>
      <c r="F840" t="s">
        <v>11540</v>
      </c>
      <c r="G840" t="s">
        <v>61</v>
      </c>
      <c r="H840" t="s">
        <v>18</v>
      </c>
      <c r="I840" t="s">
        <v>11541</v>
      </c>
      <c r="J840">
        <v>2014</v>
      </c>
      <c r="K840">
        <v>573.26</v>
      </c>
      <c r="L840">
        <v>32</v>
      </c>
      <c r="M840">
        <v>1</v>
      </c>
      <c r="N840">
        <f t="shared" si="35"/>
        <v>0</v>
      </c>
      <c r="O840">
        <f t="shared" si="36"/>
        <v>0</v>
      </c>
      <c r="P840" t="s">
        <v>12694</v>
      </c>
    </row>
    <row r="841" spans="2:16" x14ac:dyDescent="0.25">
      <c r="B841" t="s">
        <v>845</v>
      </c>
      <c r="C841" s="119" t="s">
        <v>60</v>
      </c>
      <c r="D841" t="s">
        <v>11537</v>
      </c>
      <c r="E841" t="s">
        <v>11530</v>
      </c>
      <c r="F841" t="s">
        <v>11540</v>
      </c>
      <c r="G841" t="s">
        <v>61</v>
      </c>
      <c r="H841" t="s">
        <v>18</v>
      </c>
      <c r="I841" t="s">
        <v>11541</v>
      </c>
      <c r="J841">
        <v>2014</v>
      </c>
      <c r="K841">
        <v>596.35</v>
      </c>
      <c r="M841">
        <v>1</v>
      </c>
      <c r="N841">
        <f t="shared" si="35"/>
        <v>0</v>
      </c>
      <c r="O841">
        <f t="shared" si="36"/>
        <v>1</v>
      </c>
      <c r="P841" t="s">
        <v>12694</v>
      </c>
    </row>
    <row r="842" spans="2:16" x14ac:dyDescent="0.25">
      <c r="B842" t="s">
        <v>846</v>
      </c>
      <c r="C842" s="119" t="s">
        <v>60</v>
      </c>
      <c r="D842" t="s">
        <v>11537</v>
      </c>
      <c r="E842" t="s">
        <v>11530</v>
      </c>
      <c r="F842" t="s">
        <v>11540</v>
      </c>
      <c r="G842" t="s">
        <v>61</v>
      </c>
      <c r="H842" t="s">
        <v>18</v>
      </c>
      <c r="I842" t="s">
        <v>11533</v>
      </c>
      <c r="J842">
        <v>2014</v>
      </c>
      <c r="K842">
        <v>580.59</v>
      </c>
      <c r="L842">
        <v>47</v>
      </c>
      <c r="M842">
        <v>1</v>
      </c>
      <c r="N842">
        <f t="shared" si="35"/>
        <v>0</v>
      </c>
      <c r="O842">
        <f t="shared" si="36"/>
        <v>0</v>
      </c>
      <c r="P842" t="s">
        <v>12694</v>
      </c>
    </row>
    <row r="843" spans="2:16" x14ac:dyDescent="0.25">
      <c r="B843" t="s">
        <v>847</v>
      </c>
      <c r="C843" s="119" t="s">
        <v>60</v>
      </c>
      <c r="D843" t="s">
        <v>11537</v>
      </c>
      <c r="E843" t="s">
        <v>11530</v>
      </c>
      <c r="F843" t="s">
        <v>11540</v>
      </c>
      <c r="G843" t="s">
        <v>61</v>
      </c>
      <c r="H843" t="s">
        <v>18</v>
      </c>
      <c r="I843" t="s">
        <v>11541</v>
      </c>
      <c r="J843">
        <v>2014</v>
      </c>
      <c r="K843">
        <v>573.26</v>
      </c>
      <c r="L843">
        <v>32</v>
      </c>
      <c r="M843">
        <v>1</v>
      </c>
      <c r="N843">
        <f t="shared" ref="N843:N906" si="37">IF(K843&lt;100,1,0)</f>
        <v>0</v>
      </c>
      <c r="O843">
        <f t="shared" si="36"/>
        <v>0</v>
      </c>
      <c r="P843" t="s">
        <v>12694</v>
      </c>
    </row>
    <row r="844" spans="2:16" x14ac:dyDescent="0.25">
      <c r="B844" t="s">
        <v>848</v>
      </c>
      <c r="C844" s="119" t="s">
        <v>60</v>
      </c>
      <c r="D844" t="s">
        <v>11537</v>
      </c>
      <c r="E844" t="s">
        <v>11530</v>
      </c>
      <c r="F844" t="s">
        <v>11540</v>
      </c>
      <c r="G844" t="s">
        <v>61</v>
      </c>
      <c r="H844" t="s">
        <v>18</v>
      </c>
      <c r="I844" t="s">
        <v>11541</v>
      </c>
      <c r="J844">
        <v>2014</v>
      </c>
      <c r="K844">
        <v>572.01</v>
      </c>
      <c r="L844">
        <v>22</v>
      </c>
      <c r="M844">
        <v>1</v>
      </c>
      <c r="N844">
        <f t="shared" si="37"/>
        <v>0</v>
      </c>
      <c r="O844">
        <f t="shared" si="36"/>
        <v>0</v>
      </c>
      <c r="P844" t="s">
        <v>12694</v>
      </c>
    </row>
    <row r="845" spans="2:16" x14ac:dyDescent="0.25">
      <c r="B845" t="s">
        <v>849</v>
      </c>
      <c r="C845" s="119" t="s">
        <v>60</v>
      </c>
      <c r="D845" t="s">
        <v>11546</v>
      </c>
      <c r="E845" t="s">
        <v>11530</v>
      </c>
      <c r="F845" t="s">
        <v>11540</v>
      </c>
      <c r="G845" t="s">
        <v>61</v>
      </c>
      <c r="H845" t="s">
        <v>18</v>
      </c>
      <c r="I845" t="s">
        <v>11541</v>
      </c>
      <c r="J845">
        <v>2014</v>
      </c>
      <c r="K845">
        <v>573.26</v>
      </c>
      <c r="L845">
        <v>32</v>
      </c>
      <c r="M845">
        <v>1</v>
      </c>
      <c r="N845">
        <f t="shared" si="37"/>
        <v>0</v>
      </c>
      <c r="O845">
        <f t="shared" si="36"/>
        <v>0</v>
      </c>
      <c r="P845" t="s">
        <v>12694</v>
      </c>
    </row>
    <row r="846" spans="2:16" x14ac:dyDescent="0.25">
      <c r="B846" t="s">
        <v>850</v>
      </c>
      <c r="C846" s="119" t="s">
        <v>60</v>
      </c>
      <c r="D846" t="s">
        <v>11537</v>
      </c>
      <c r="E846" t="s">
        <v>11530</v>
      </c>
      <c r="F846" t="s">
        <v>11540</v>
      </c>
      <c r="G846" t="s">
        <v>61</v>
      </c>
      <c r="H846" t="s">
        <v>18</v>
      </c>
      <c r="I846" t="s">
        <v>11541</v>
      </c>
      <c r="J846">
        <v>2014</v>
      </c>
      <c r="K846">
        <v>574.76</v>
      </c>
      <c r="L846">
        <v>44</v>
      </c>
      <c r="M846">
        <v>1</v>
      </c>
      <c r="N846">
        <f t="shared" si="37"/>
        <v>0</v>
      </c>
      <c r="O846">
        <f t="shared" si="36"/>
        <v>0</v>
      </c>
      <c r="P846" t="s">
        <v>12694</v>
      </c>
    </row>
    <row r="847" spans="2:16" x14ac:dyDescent="0.25">
      <c r="B847" t="s">
        <v>851</v>
      </c>
      <c r="C847" s="119" t="s">
        <v>60</v>
      </c>
      <c r="D847" t="s">
        <v>11537</v>
      </c>
      <c r="E847" t="s">
        <v>11530</v>
      </c>
      <c r="F847" t="s">
        <v>11540</v>
      </c>
      <c r="G847" t="s">
        <v>61</v>
      </c>
      <c r="H847" t="s">
        <v>18</v>
      </c>
      <c r="I847" t="s">
        <v>11541</v>
      </c>
      <c r="J847">
        <v>2014</v>
      </c>
      <c r="K847">
        <v>572.63</v>
      </c>
      <c r="L847">
        <v>27</v>
      </c>
      <c r="M847">
        <v>1</v>
      </c>
      <c r="N847">
        <f t="shared" si="37"/>
        <v>0</v>
      </c>
      <c r="O847">
        <f t="shared" si="36"/>
        <v>0</v>
      </c>
      <c r="P847" t="s">
        <v>12694</v>
      </c>
    </row>
    <row r="848" spans="2:16" x14ac:dyDescent="0.25">
      <c r="B848" t="s">
        <v>852</v>
      </c>
      <c r="C848" s="119" t="s">
        <v>60</v>
      </c>
      <c r="D848" t="s">
        <v>11537</v>
      </c>
      <c r="E848" t="s">
        <v>11530</v>
      </c>
      <c r="F848" t="s">
        <v>11540</v>
      </c>
      <c r="G848" t="s">
        <v>61</v>
      </c>
      <c r="H848" t="s">
        <v>18</v>
      </c>
      <c r="I848" t="s">
        <v>11541</v>
      </c>
      <c r="J848">
        <v>2014</v>
      </c>
      <c r="K848">
        <v>572.38</v>
      </c>
      <c r="L848">
        <v>25</v>
      </c>
      <c r="M848">
        <v>1</v>
      </c>
      <c r="N848">
        <f t="shared" si="37"/>
        <v>0</v>
      </c>
      <c r="O848">
        <f t="shared" si="36"/>
        <v>0</v>
      </c>
      <c r="P848" t="s">
        <v>12694</v>
      </c>
    </row>
    <row r="849" spans="2:16" x14ac:dyDescent="0.25">
      <c r="B849" t="s">
        <v>853</v>
      </c>
      <c r="C849" s="119" t="s">
        <v>60</v>
      </c>
      <c r="D849" t="s">
        <v>11537</v>
      </c>
      <c r="E849" t="s">
        <v>11530</v>
      </c>
      <c r="F849" t="s">
        <v>11540</v>
      </c>
      <c r="G849" t="s">
        <v>61</v>
      </c>
      <c r="H849" t="s">
        <v>18</v>
      </c>
      <c r="I849" t="s">
        <v>11541</v>
      </c>
      <c r="J849">
        <v>2014</v>
      </c>
      <c r="K849">
        <v>572.38</v>
      </c>
      <c r="L849">
        <v>25</v>
      </c>
      <c r="M849">
        <v>1</v>
      </c>
      <c r="N849">
        <f t="shared" si="37"/>
        <v>0</v>
      </c>
      <c r="O849">
        <f t="shared" si="36"/>
        <v>0</v>
      </c>
      <c r="P849" t="s">
        <v>12694</v>
      </c>
    </row>
    <row r="850" spans="2:16" x14ac:dyDescent="0.25">
      <c r="B850" t="s">
        <v>854</v>
      </c>
      <c r="C850" s="119" t="s">
        <v>60</v>
      </c>
      <c r="D850" t="s">
        <v>11537</v>
      </c>
      <c r="E850" t="s">
        <v>11530</v>
      </c>
      <c r="F850" t="s">
        <v>11540</v>
      </c>
      <c r="G850" t="s">
        <v>61</v>
      </c>
      <c r="H850" t="s">
        <v>18</v>
      </c>
      <c r="I850" t="s">
        <v>11541</v>
      </c>
      <c r="J850">
        <v>2014</v>
      </c>
      <c r="K850">
        <v>572.01</v>
      </c>
      <c r="L850">
        <v>22</v>
      </c>
      <c r="M850">
        <v>1</v>
      </c>
      <c r="N850">
        <f t="shared" si="37"/>
        <v>0</v>
      </c>
      <c r="O850">
        <f t="shared" si="36"/>
        <v>0</v>
      </c>
      <c r="P850" t="s">
        <v>12694</v>
      </c>
    </row>
    <row r="851" spans="2:16" x14ac:dyDescent="0.25">
      <c r="B851" t="s">
        <v>855</v>
      </c>
      <c r="C851" s="119" t="s">
        <v>60</v>
      </c>
      <c r="D851" t="s">
        <v>11537</v>
      </c>
      <c r="E851" t="s">
        <v>11530</v>
      </c>
      <c r="F851" t="s">
        <v>11540</v>
      </c>
      <c r="G851" t="s">
        <v>61</v>
      </c>
      <c r="H851" t="s">
        <v>18</v>
      </c>
      <c r="I851" t="s">
        <v>11541</v>
      </c>
      <c r="J851">
        <v>2014</v>
      </c>
      <c r="K851">
        <v>572.38</v>
      </c>
      <c r="L851">
        <v>25</v>
      </c>
      <c r="M851">
        <v>1</v>
      </c>
      <c r="N851">
        <f t="shared" si="37"/>
        <v>0</v>
      </c>
      <c r="O851">
        <f t="shared" si="36"/>
        <v>0</v>
      </c>
      <c r="P851" t="s">
        <v>12694</v>
      </c>
    </row>
    <row r="852" spans="2:16" x14ac:dyDescent="0.25">
      <c r="B852" t="s">
        <v>856</v>
      </c>
      <c r="C852" s="119" t="s">
        <v>60</v>
      </c>
      <c r="D852" t="s">
        <v>11537</v>
      </c>
      <c r="E852" t="s">
        <v>11530</v>
      </c>
      <c r="F852" t="s">
        <v>11540</v>
      </c>
      <c r="G852" t="s">
        <v>61</v>
      </c>
      <c r="H852" t="s">
        <v>18</v>
      </c>
      <c r="I852" t="s">
        <v>11541</v>
      </c>
      <c r="J852">
        <v>2014</v>
      </c>
      <c r="K852">
        <v>572.01</v>
      </c>
      <c r="L852">
        <v>22</v>
      </c>
      <c r="M852">
        <v>1</v>
      </c>
      <c r="N852">
        <f t="shared" si="37"/>
        <v>0</v>
      </c>
      <c r="O852">
        <f t="shared" si="36"/>
        <v>0</v>
      </c>
      <c r="P852" t="s">
        <v>12694</v>
      </c>
    </row>
    <row r="853" spans="2:16" x14ac:dyDescent="0.25">
      <c r="B853" t="s">
        <v>857</v>
      </c>
      <c r="C853" s="119" t="s">
        <v>60</v>
      </c>
      <c r="D853" t="s">
        <v>11537</v>
      </c>
      <c r="E853" t="s">
        <v>11530</v>
      </c>
      <c r="F853" t="s">
        <v>11540</v>
      </c>
      <c r="G853" t="s">
        <v>61</v>
      </c>
      <c r="H853" t="s">
        <v>18</v>
      </c>
      <c r="I853" t="s">
        <v>11541</v>
      </c>
      <c r="J853">
        <v>2014</v>
      </c>
      <c r="K853">
        <v>571.89</v>
      </c>
      <c r="L853">
        <v>21</v>
      </c>
      <c r="M853">
        <v>1</v>
      </c>
      <c r="N853">
        <f t="shared" si="37"/>
        <v>0</v>
      </c>
      <c r="O853">
        <f t="shared" si="36"/>
        <v>0</v>
      </c>
      <c r="P853" t="s">
        <v>12694</v>
      </c>
    </row>
    <row r="854" spans="2:16" x14ac:dyDescent="0.25">
      <c r="B854" t="s">
        <v>858</v>
      </c>
      <c r="C854" s="119" t="s">
        <v>60</v>
      </c>
      <c r="D854" t="s">
        <v>11537</v>
      </c>
      <c r="E854" t="s">
        <v>11530</v>
      </c>
      <c r="F854" t="s">
        <v>11540</v>
      </c>
      <c r="G854" t="s">
        <v>61</v>
      </c>
      <c r="H854" t="s">
        <v>18</v>
      </c>
      <c r="I854" t="s">
        <v>11541</v>
      </c>
      <c r="J854">
        <v>2014</v>
      </c>
      <c r="K854">
        <v>572.38</v>
      </c>
      <c r="L854">
        <v>25</v>
      </c>
      <c r="M854">
        <v>1</v>
      </c>
      <c r="N854">
        <f t="shared" si="37"/>
        <v>0</v>
      </c>
      <c r="O854">
        <f t="shared" si="36"/>
        <v>0</v>
      </c>
      <c r="P854" t="s">
        <v>12694</v>
      </c>
    </row>
    <row r="855" spans="2:16" x14ac:dyDescent="0.25">
      <c r="B855" t="s">
        <v>859</v>
      </c>
      <c r="C855" s="119" t="s">
        <v>60</v>
      </c>
      <c r="D855" t="s">
        <v>11537</v>
      </c>
      <c r="E855" t="s">
        <v>11530</v>
      </c>
      <c r="F855" t="s">
        <v>11540</v>
      </c>
      <c r="G855" t="s">
        <v>61</v>
      </c>
      <c r="H855" t="s">
        <v>18</v>
      </c>
      <c r="I855" t="s">
        <v>11541</v>
      </c>
      <c r="J855">
        <v>2014</v>
      </c>
      <c r="K855">
        <v>572.26</v>
      </c>
      <c r="L855">
        <v>24</v>
      </c>
      <c r="M855">
        <v>1</v>
      </c>
      <c r="N855">
        <f t="shared" si="37"/>
        <v>0</v>
      </c>
      <c r="O855">
        <f t="shared" si="36"/>
        <v>0</v>
      </c>
      <c r="P855" t="s">
        <v>12694</v>
      </c>
    </row>
    <row r="856" spans="2:16" x14ac:dyDescent="0.25">
      <c r="B856" t="s">
        <v>860</v>
      </c>
      <c r="C856" s="119" t="s">
        <v>60</v>
      </c>
      <c r="D856" t="s">
        <v>11537</v>
      </c>
      <c r="E856" t="s">
        <v>11530</v>
      </c>
      <c r="F856" t="s">
        <v>11540</v>
      </c>
      <c r="G856" t="s">
        <v>61</v>
      </c>
      <c r="H856" t="s">
        <v>18</v>
      </c>
      <c r="I856" t="s">
        <v>11541</v>
      </c>
      <c r="J856">
        <v>2014</v>
      </c>
      <c r="K856">
        <v>572.38</v>
      </c>
      <c r="L856">
        <v>25</v>
      </c>
      <c r="M856">
        <v>1</v>
      </c>
      <c r="N856">
        <f t="shared" si="37"/>
        <v>0</v>
      </c>
      <c r="O856">
        <f t="shared" si="36"/>
        <v>0</v>
      </c>
      <c r="P856" t="s">
        <v>12694</v>
      </c>
    </row>
    <row r="857" spans="2:16" x14ac:dyDescent="0.25">
      <c r="B857" t="s">
        <v>861</v>
      </c>
      <c r="C857" s="119" t="s">
        <v>60</v>
      </c>
      <c r="D857" t="s">
        <v>11537</v>
      </c>
      <c r="E857" t="s">
        <v>11530</v>
      </c>
      <c r="F857" t="s">
        <v>11540</v>
      </c>
      <c r="G857" t="s">
        <v>61</v>
      </c>
      <c r="H857" t="s">
        <v>18</v>
      </c>
      <c r="I857" t="s">
        <v>11541</v>
      </c>
      <c r="J857">
        <v>2014</v>
      </c>
      <c r="K857">
        <v>573.26</v>
      </c>
      <c r="L857">
        <v>32</v>
      </c>
      <c r="M857">
        <v>1</v>
      </c>
      <c r="N857">
        <f t="shared" si="37"/>
        <v>0</v>
      </c>
      <c r="O857">
        <f t="shared" si="36"/>
        <v>0</v>
      </c>
      <c r="P857" t="s">
        <v>12694</v>
      </c>
    </row>
    <row r="858" spans="2:16" x14ac:dyDescent="0.25">
      <c r="B858" t="s">
        <v>862</v>
      </c>
      <c r="C858" s="119" t="s">
        <v>60</v>
      </c>
      <c r="D858" t="s">
        <v>11537</v>
      </c>
      <c r="E858" t="s">
        <v>11530</v>
      </c>
      <c r="F858" t="s">
        <v>11540</v>
      </c>
      <c r="G858" t="s">
        <v>61</v>
      </c>
      <c r="H858" t="s">
        <v>18</v>
      </c>
      <c r="I858" t="s">
        <v>11541</v>
      </c>
      <c r="J858">
        <v>2014</v>
      </c>
      <c r="K858">
        <v>599.11</v>
      </c>
      <c r="L858">
        <v>22</v>
      </c>
      <c r="M858">
        <v>1</v>
      </c>
      <c r="N858">
        <f t="shared" si="37"/>
        <v>0</v>
      </c>
      <c r="O858">
        <f t="shared" si="36"/>
        <v>0</v>
      </c>
      <c r="P858" t="s">
        <v>12694</v>
      </c>
    </row>
    <row r="859" spans="2:16" x14ac:dyDescent="0.25">
      <c r="B859" t="s">
        <v>863</v>
      </c>
      <c r="C859" s="119" t="s">
        <v>60</v>
      </c>
      <c r="D859" t="s">
        <v>11537</v>
      </c>
      <c r="E859" t="s">
        <v>11530</v>
      </c>
      <c r="F859" t="s">
        <v>11540</v>
      </c>
      <c r="G859" t="s">
        <v>61</v>
      </c>
      <c r="H859" t="s">
        <v>18</v>
      </c>
      <c r="I859" t="s">
        <v>11541</v>
      </c>
      <c r="J859">
        <v>2014</v>
      </c>
      <c r="K859">
        <v>600.36</v>
      </c>
      <c r="L859">
        <v>32</v>
      </c>
      <c r="M859">
        <v>1</v>
      </c>
      <c r="N859">
        <f t="shared" si="37"/>
        <v>0</v>
      </c>
      <c r="O859">
        <f t="shared" si="36"/>
        <v>0</v>
      </c>
      <c r="P859" t="s">
        <v>12694</v>
      </c>
    </row>
    <row r="860" spans="2:16" x14ac:dyDescent="0.25">
      <c r="B860" t="s">
        <v>864</v>
      </c>
      <c r="C860" s="119" t="s">
        <v>60</v>
      </c>
      <c r="D860" t="s">
        <v>11537</v>
      </c>
      <c r="E860" t="s">
        <v>11530</v>
      </c>
      <c r="F860" t="s">
        <v>11540</v>
      </c>
      <c r="G860" t="s">
        <v>61</v>
      </c>
      <c r="H860" t="s">
        <v>18</v>
      </c>
      <c r="I860" t="s">
        <v>11541</v>
      </c>
      <c r="J860">
        <v>2014</v>
      </c>
      <c r="K860">
        <v>571.38</v>
      </c>
      <c r="L860">
        <v>17</v>
      </c>
      <c r="M860">
        <v>1</v>
      </c>
      <c r="N860">
        <f t="shared" si="37"/>
        <v>0</v>
      </c>
      <c r="O860">
        <f t="shared" si="36"/>
        <v>0</v>
      </c>
      <c r="P860" t="s">
        <v>12694</v>
      </c>
    </row>
    <row r="861" spans="2:16" x14ac:dyDescent="0.25">
      <c r="B861" t="s">
        <v>865</v>
      </c>
      <c r="C861" s="119" t="s">
        <v>60</v>
      </c>
      <c r="D861" t="s">
        <v>11537</v>
      </c>
      <c r="E861" t="s">
        <v>11530</v>
      </c>
      <c r="F861" t="s">
        <v>11540</v>
      </c>
      <c r="G861" t="s">
        <v>61</v>
      </c>
      <c r="H861" t="s">
        <v>18</v>
      </c>
      <c r="I861" t="s">
        <v>11541</v>
      </c>
      <c r="J861">
        <v>2014</v>
      </c>
      <c r="K861">
        <v>571.38</v>
      </c>
      <c r="L861">
        <v>17</v>
      </c>
      <c r="M861">
        <v>1</v>
      </c>
      <c r="N861">
        <f t="shared" si="37"/>
        <v>0</v>
      </c>
      <c r="O861">
        <f t="shared" si="36"/>
        <v>0</v>
      </c>
      <c r="P861" t="s">
        <v>12694</v>
      </c>
    </row>
    <row r="862" spans="2:16" x14ac:dyDescent="0.25">
      <c r="B862" t="s">
        <v>866</v>
      </c>
      <c r="C862" s="119" t="s">
        <v>60</v>
      </c>
      <c r="D862" t="s">
        <v>11537</v>
      </c>
      <c r="E862" t="s">
        <v>11530</v>
      </c>
      <c r="F862" t="s">
        <v>11540</v>
      </c>
      <c r="G862" t="s">
        <v>61</v>
      </c>
      <c r="H862" t="s">
        <v>18</v>
      </c>
      <c r="I862" t="s">
        <v>11541</v>
      </c>
      <c r="J862">
        <v>2014</v>
      </c>
      <c r="K862">
        <v>573.26</v>
      </c>
      <c r="L862">
        <v>32</v>
      </c>
      <c r="M862">
        <v>1</v>
      </c>
      <c r="N862">
        <f t="shared" si="37"/>
        <v>0</v>
      </c>
      <c r="O862">
        <f t="shared" si="36"/>
        <v>0</v>
      </c>
      <c r="P862" t="s">
        <v>12694</v>
      </c>
    </row>
    <row r="863" spans="2:16" x14ac:dyDescent="0.25">
      <c r="B863" t="s">
        <v>867</v>
      </c>
      <c r="C863" s="119" t="s">
        <v>60</v>
      </c>
      <c r="D863" t="s">
        <v>11537</v>
      </c>
      <c r="E863" t="s">
        <v>11530</v>
      </c>
      <c r="F863" t="s">
        <v>11540</v>
      </c>
      <c r="G863" t="s">
        <v>61</v>
      </c>
      <c r="H863" t="s">
        <v>18</v>
      </c>
      <c r="I863" t="s">
        <v>11541</v>
      </c>
      <c r="J863">
        <v>2014</v>
      </c>
      <c r="K863">
        <v>573.26</v>
      </c>
      <c r="L863">
        <v>32</v>
      </c>
      <c r="M863">
        <v>1</v>
      </c>
      <c r="N863">
        <f t="shared" si="37"/>
        <v>0</v>
      </c>
      <c r="O863">
        <f t="shared" si="36"/>
        <v>0</v>
      </c>
      <c r="P863" t="s">
        <v>11528</v>
      </c>
    </row>
    <row r="864" spans="2:16" x14ac:dyDescent="0.25">
      <c r="B864" t="s">
        <v>868</v>
      </c>
      <c r="C864" s="119" t="s">
        <v>60</v>
      </c>
      <c r="D864" t="s">
        <v>11537</v>
      </c>
      <c r="E864" t="s">
        <v>11530</v>
      </c>
      <c r="F864" t="s">
        <v>11540</v>
      </c>
      <c r="G864" t="s">
        <v>61</v>
      </c>
      <c r="H864" t="s">
        <v>18</v>
      </c>
      <c r="I864" t="s">
        <v>11541</v>
      </c>
      <c r="J864">
        <v>2014</v>
      </c>
      <c r="K864">
        <v>572.63</v>
      </c>
      <c r="L864">
        <v>27</v>
      </c>
      <c r="M864">
        <v>1</v>
      </c>
      <c r="N864">
        <f t="shared" si="37"/>
        <v>0</v>
      </c>
      <c r="O864">
        <f t="shared" si="36"/>
        <v>0</v>
      </c>
      <c r="P864" t="s">
        <v>11528</v>
      </c>
    </row>
    <row r="865" spans="2:16" x14ac:dyDescent="0.25">
      <c r="B865" t="s">
        <v>869</v>
      </c>
      <c r="C865" s="119" t="s">
        <v>60</v>
      </c>
      <c r="D865" t="s">
        <v>11537</v>
      </c>
      <c r="E865" t="s">
        <v>11530</v>
      </c>
      <c r="F865" t="s">
        <v>11540</v>
      </c>
      <c r="G865" t="s">
        <v>61</v>
      </c>
      <c r="H865" t="s">
        <v>18</v>
      </c>
      <c r="I865" t="s">
        <v>11541</v>
      </c>
      <c r="J865">
        <v>2014</v>
      </c>
      <c r="K865">
        <v>572.63</v>
      </c>
      <c r="L865">
        <v>27</v>
      </c>
      <c r="M865">
        <v>1</v>
      </c>
      <c r="N865">
        <f t="shared" si="37"/>
        <v>0</v>
      </c>
      <c r="O865">
        <f t="shared" si="36"/>
        <v>0</v>
      </c>
      <c r="P865" t="s">
        <v>11528</v>
      </c>
    </row>
    <row r="866" spans="2:16" x14ac:dyDescent="0.25">
      <c r="B866" t="s">
        <v>870</v>
      </c>
      <c r="C866" s="119" t="s">
        <v>60</v>
      </c>
      <c r="D866" t="s">
        <v>11539</v>
      </c>
      <c r="E866" t="s">
        <v>11530</v>
      </c>
      <c r="F866" t="s">
        <v>11540</v>
      </c>
      <c r="G866" t="s">
        <v>61</v>
      </c>
      <c r="H866" t="s">
        <v>18</v>
      </c>
      <c r="I866" t="s">
        <v>11541</v>
      </c>
      <c r="J866">
        <v>2014</v>
      </c>
      <c r="K866">
        <v>572.01</v>
      </c>
      <c r="L866">
        <v>22</v>
      </c>
      <c r="M866">
        <v>1</v>
      </c>
      <c r="N866">
        <f t="shared" si="37"/>
        <v>0</v>
      </c>
      <c r="O866">
        <f t="shared" si="36"/>
        <v>0</v>
      </c>
      <c r="P866" t="s">
        <v>12694</v>
      </c>
    </row>
    <row r="867" spans="2:16" x14ac:dyDescent="0.25">
      <c r="B867" t="s">
        <v>871</v>
      </c>
      <c r="C867" s="119" t="s">
        <v>60</v>
      </c>
      <c r="D867" t="s">
        <v>11537</v>
      </c>
      <c r="E867" t="s">
        <v>11530</v>
      </c>
      <c r="F867" t="s">
        <v>11540</v>
      </c>
      <c r="G867" t="s">
        <v>61</v>
      </c>
      <c r="H867" t="s">
        <v>18</v>
      </c>
      <c r="I867" t="s">
        <v>11541</v>
      </c>
      <c r="J867">
        <v>2014</v>
      </c>
      <c r="K867">
        <v>572.63</v>
      </c>
      <c r="L867">
        <v>27</v>
      </c>
      <c r="M867">
        <v>1</v>
      </c>
      <c r="N867">
        <f t="shared" si="37"/>
        <v>0</v>
      </c>
      <c r="O867">
        <f t="shared" si="36"/>
        <v>0</v>
      </c>
      <c r="P867" t="s">
        <v>12694</v>
      </c>
    </row>
    <row r="868" spans="2:16" x14ac:dyDescent="0.25">
      <c r="B868" t="s">
        <v>872</v>
      </c>
      <c r="C868" s="119" t="s">
        <v>60</v>
      </c>
      <c r="D868" t="s">
        <v>11546</v>
      </c>
      <c r="E868" t="s">
        <v>11530</v>
      </c>
      <c r="F868" t="s">
        <v>11540</v>
      </c>
      <c r="G868" t="s">
        <v>61</v>
      </c>
      <c r="H868" t="s">
        <v>18</v>
      </c>
      <c r="I868" t="s">
        <v>11541</v>
      </c>
      <c r="J868">
        <v>2014</v>
      </c>
      <c r="K868">
        <v>572.26</v>
      </c>
      <c r="L868">
        <v>24</v>
      </c>
      <c r="M868">
        <v>1</v>
      </c>
      <c r="N868">
        <f t="shared" si="37"/>
        <v>0</v>
      </c>
      <c r="O868">
        <f t="shared" si="36"/>
        <v>0</v>
      </c>
      <c r="P868" t="s">
        <v>12693</v>
      </c>
    </row>
    <row r="869" spans="2:16" x14ac:dyDescent="0.25">
      <c r="B869" t="s">
        <v>873</v>
      </c>
      <c r="C869" s="119" t="s">
        <v>60</v>
      </c>
      <c r="D869" t="s">
        <v>11539</v>
      </c>
      <c r="E869" t="s">
        <v>11530</v>
      </c>
      <c r="F869" t="s">
        <v>11540</v>
      </c>
      <c r="G869" t="s">
        <v>61</v>
      </c>
      <c r="H869" t="s">
        <v>18</v>
      </c>
      <c r="I869" t="s">
        <v>11541</v>
      </c>
      <c r="J869">
        <v>2014</v>
      </c>
      <c r="K869">
        <v>577.15</v>
      </c>
      <c r="L869">
        <v>63</v>
      </c>
      <c r="M869">
        <v>1</v>
      </c>
      <c r="N869">
        <f t="shared" si="37"/>
        <v>0</v>
      </c>
      <c r="O869">
        <f t="shared" si="36"/>
        <v>0</v>
      </c>
      <c r="P869" t="s">
        <v>12694</v>
      </c>
    </row>
    <row r="870" spans="2:16" x14ac:dyDescent="0.25">
      <c r="B870" t="s">
        <v>874</v>
      </c>
      <c r="C870" s="119" t="s">
        <v>60</v>
      </c>
      <c r="D870" t="s">
        <v>11537</v>
      </c>
      <c r="E870" t="s">
        <v>11530</v>
      </c>
      <c r="F870" t="s">
        <v>11540</v>
      </c>
      <c r="G870" t="s">
        <v>61</v>
      </c>
      <c r="H870" t="s">
        <v>18</v>
      </c>
      <c r="I870" t="s">
        <v>11541</v>
      </c>
      <c r="J870">
        <v>2014</v>
      </c>
      <c r="K870">
        <v>599.58000000000004</v>
      </c>
      <c r="L870">
        <v>27</v>
      </c>
      <c r="M870">
        <v>1</v>
      </c>
      <c r="N870">
        <f t="shared" si="37"/>
        <v>0</v>
      </c>
      <c r="O870">
        <f t="shared" si="36"/>
        <v>0</v>
      </c>
      <c r="P870" t="s">
        <v>12694</v>
      </c>
    </row>
    <row r="871" spans="2:16" x14ac:dyDescent="0.25">
      <c r="B871" t="s">
        <v>875</v>
      </c>
      <c r="C871" s="119" t="s">
        <v>60</v>
      </c>
      <c r="D871" t="s">
        <v>11537</v>
      </c>
      <c r="E871" t="s">
        <v>11530</v>
      </c>
      <c r="F871" t="s">
        <v>11540</v>
      </c>
      <c r="G871" t="s">
        <v>61</v>
      </c>
      <c r="H871" t="s">
        <v>18</v>
      </c>
      <c r="I871" t="s">
        <v>11541</v>
      </c>
      <c r="J871">
        <v>2014</v>
      </c>
      <c r="K871">
        <v>599.73</v>
      </c>
      <c r="L871">
        <v>27</v>
      </c>
      <c r="M871">
        <v>1</v>
      </c>
      <c r="N871">
        <f t="shared" si="37"/>
        <v>0</v>
      </c>
      <c r="O871">
        <f t="shared" si="36"/>
        <v>0</v>
      </c>
      <c r="P871" t="s">
        <v>12694</v>
      </c>
    </row>
    <row r="872" spans="2:16" x14ac:dyDescent="0.25">
      <c r="B872" t="s">
        <v>876</v>
      </c>
      <c r="C872" s="119" t="s">
        <v>60</v>
      </c>
      <c r="D872" t="s">
        <v>11537</v>
      </c>
      <c r="E872" t="s">
        <v>11530</v>
      </c>
      <c r="F872" t="s">
        <v>11540</v>
      </c>
      <c r="G872" t="s">
        <v>61</v>
      </c>
      <c r="H872" t="s">
        <v>18</v>
      </c>
      <c r="I872" t="s">
        <v>11541</v>
      </c>
      <c r="J872">
        <v>2014</v>
      </c>
      <c r="K872">
        <v>839.73</v>
      </c>
      <c r="L872">
        <v>27</v>
      </c>
      <c r="M872">
        <v>1</v>
      </c>
      <c r="N872">
        <f t="shared" si="37"/>
        <v>0</v>
      </c>
      <c r="O872">
        <f t="shared" si="36"/>
        <v>0</v>
      </c>
      <c r="P872" t="s">
        <v>12694</v>
      </c>
    </row>
    <row r="873" spans="2:16" x14ac:dyDescent="0.25">
      <c r="B873" t="s">
        <v>877</v>
      </c>
      <c r="C873" s="119" t="s">
        <v>60</v>
      </c>
      <c r="D873" t="s">
        <v>11550</v>
      </c>
      <c r="E873" t="s">
        <v>11530</v>
      </c>
      <c r="F873" t="s">
        <v>11540</v>
      </c>
      <c r="G873" t="s">
        <v>61</v>
      </c>
      <c r="H873" t="s">
        <v>18</v>
      </c>
      <c r="I873" t="s">
        <v>11541</v>
      </c>
      <c r="J873">
        <v>2014</v>
      </c>
      <c r="K873">
        <v>572.63</v>
      </c>
      <c r="L873">
        <v>27</v>
      </c>
      <c r="M873">
        <v>1</v>
      </c>
      <c r="N873">
        <f t="shared" si="37"/>
        <v>0</v>
      </c>
      <c r="O873">
        <f t="shared" si="36"/>
        <v>0</v>
      </c>
      <c r="P873" t="s">
        <v>12694</v>
      </c>
    </row>
    <row r="874" spans="2:16" x14ac:dyDescent="0.25">
      <c r="B874" t="s">
        <v>878</v>
      </c>
      <c r="C874" s="119" t="s">
        <v>60</v>
      </c>
      <c r="D874" t="s">
        <v>11537</v>
      </c>
      <c r="E874" t="s">
        <v>11530</v>
      </c>
      <c r="F874" t="s">
        <v>11540</v>
      </c>
      <c r="G874" t="s">
        <v>61</v>
      </c>
      <c r="H874" t="s">
        <v>18</v>
      </c>
      <c r="I874" t="s">
        <v>11541</v>
      </c>
      <c r="J874">
        <v>2014</v>
      </c>
      <c r="K874">
        <v>605.51</v>
      </c>
      <c r="L874">
        <v>73</v>
      </c>
      <c r="M874">
        <v>1</v>
      </c>
      <c r="N874">
        <f t="shared" si="37"/>
        <v>0</v>
      </c>
      <c r="O874">
        <f t="shared" si="36"/>
        <v>0</v>
      </c>
      <c r="P874" t="s">
        <v>12694</v>
      </c>
    </row>
    <row r="875" spans="2:16" x14ac:dyDescent="0.25">
      <c r="B875" t="s">
        <v>879</v>
      </c>
      <c r="C875" s="119" t="s">
        <v>60</v>
      </c>
      <c r="D875" t="s">
        <v>11537</v>
      </c>
      <c r="E875" t="s">
        <v>11530</v>
      </c>
      <c r="F875" t="s">
        <v>11540</v>
      </c>
      <c r="G875" t="s">
        <v>61</v>
      </c>
      <c r="H875" t="s">
        <v>18</v>
      </c>
      <c r="I875" t="s">
        <v>11541</v>
      </c>
      <c r="J875">
        <v>2014</v>
      </c>
      <c r="K875">
        <v>605.39</v>
      </c>
      <c r="L875">
        <v>72</v>
      </c>
      <c r="M875">
        <v>1</v>
      </c>
      <c r="N875">
        <f t="shared" si="37"/>
        <v>0</v>
      </c>
      <c r="O875">
        <f t="shared" ref="O875:O938" si="38">IF(OR(L875="",L875&lt;=0),1,0)</f>
        <v>0</v>
      </c>
      <c r="P875" t="s">
        <v>12694</v>
      </c>
    </row>
    <row r="876" spans="2:16" x14ac:dyDescent="0.25">
      <c r="B876" t="s">
        <v>880</v>
      </c>
      <c r="C876" s="119" t="s">
        <v>60</v>
      </c>
      <c r="D876" t="s">
        <v>11537</v>
      </c>
      <c r="E876" t="s">
        <v>11530</v>
      </c>
      <c r="F876" t="s">
        <v>11540</v>
      </c>
      <c r="G876" t="s">
        <v>61</v>
      </c>
      <c r="H876" t="s">
        <v>18</v>
      </c>
      <c r="I876" t="s">
        <v>11541</v>
      </c>
      <c r="J876">
        <v>2014</v>
      </c>
      <c r="K876">
        <v>571.86</v>
      </c>
      <c r="L876">
        <v>22</v>
      </c>
      <c r="M876">
        <v>1</v>
      </c>
      <c r="N876">
        <f t="shared" si="37"/>
        <v>0</v>
      </c>
      <c r="O876">
        <f t="shared" si="38"/>
        <v>0</v>
      </c>
      <c r="P876" t="s">
        <v>12694</v>
      </c>
    </row>
    <row r="877" spans="2:16" x14ac:dyDescent="0.25">
      <c r="B877" t="s">
        <v>881</v>
      </c>
      <c r="C877" s="119" t="s">
        <v>60</v>
      </c>
      <c r="D877" t="s">
        <v>11537</v>
      </c>
      <c r="E877" t="s">
        <v>11530</v>
      </c>
      <c r="F877" t="s">
        <v>11540</v>
      </c>
      <c r="G877" t="s">
        <v>61</v>
      </c>
      <c r="H877" t="s">
        <v>18</v>
      </c>
      <c r="I877" t="s">
        <v>11533</v>
      </c>
      <c r="J877">
        <v>2014</v>
      </c>
      <c r="K877">
        <v>852.66</v>
      </c>
      <c r="L877">
        <v>97</v>
      </c>
      <c r="M877">
        <v>1</v>
      </c>
      <c r="N877">
        <f t="shared" si="37"/>
        <v>0</v>
      </c>
      <c r="O877">
        <f t="shared" si="38"/>
        <v>0</v>
      </c>
      <c r="P877" t="s">
        <v>12694</v>
      </c>
    </row>
    <row r="878" spans="2:16" x14ac:dyDescent="0.25">
      <c r="B878" t="s">
        <v>882</v>
      </c>
      <c r="C878" s="119" t="s">
        <v>60</v>
      </c>
      <c r="D878" t="s">
        <v>11552</v>
      </c>
      <c r="E878" t="s">
        <v>11530</v>
      </c>
      <c r="F878" t="s">
        <v>11540</v>
      </c>
      <c r="G878" t="s">
        <v>61</v>
      </c>
      <c r="H878" t="s">
        <v>18</v>
      </c>
      <c r="I878" t="s">
        <v>11541</v>
      </c>
      <c r="J878">
        <v>2014</v>
      </c>
      <c r="K878">
        <v>573.32000000000005</v>
      </c>
      <c r="L878">
        <v>32</v>
      </c>
      <c r="M878">
        <v>1</v>
      </c>
      <c r="N878">
        <f t="shared" si="37"/>
        <v>0</v>
      </c>
      <c r="O878">
        <f t="shared" si="38"/>
        <v>0</v>
      </c>
      <c r="P878" t="s">
        <v>12694</v>
      </c>
    </row>
    <row r="879" spans="2:16" x14ac:dyDescent="0.25">
      <c r="B879" t="s">
        <v>883</v>
      </c>
      <c r="C879" s="119" t="s">
        <v>60</v>
      </c>
      <c r="D879" t="s">
        <v>11550</v>
      </c>
      <c r="E879" t="s">
        <v>11530</v>
      </c>
      <c r="F879" t="s">
        <v>11540</v>
      </c>
      <c r="G879" t="s">
        <v>61</v>
      </c>
      <c r="H879" t="s">
        <v>18</v>
      </c>
      <c r="I879" t="s">
        <v>11541</v>
      </c>
      <c r="J879">
        <v>2014</v>
      </c>
      <c r="K879">
        <v>596.20000000000005</v>
      </c>
      <c r="M879">
        <v>1</v>
      </c>
      <c r="N879">
        <f t="shared" si="37"/>
        <v>0</v>
      </c>
      <c r="O879">
        <f t="shared" si="38"/>
        <v>1</v>
      </c>
      <c r="P879" t="s">
        <v>12693</v>
      </c>
    </row>
    <row r="880" spans="2:16" x14ac:dyDescent="0.25">
      <c r="B880" t="s">
        <v>884</v>
      </c>
      <c r="C880" s="119" t="s">
        <v>60</v>
      </c>
      <c r="D880" t="s">
        <v>11542</v>
      </c>
      <c r="E880" t="s">
        <v>11530</v>
      </c>
      <c r="F880" t="s">
        <v>11540</v>
      </c>
      <c r="G880" t="s">
        <v>61</v>
      </c>
      <c r="H880" t="s">
        <v>18</v>
      </c>
      <c r="I880" t="s">
        <v>11541</v>
      </c>
      <c r="J880">
        <v>2014</v>
      </c>
      <c r="K880">
        <v>572.26</v>
      </c>
      <c r="L880">
        <v>24</v>
      </c>
      <c r="M880">
        <v>1</v>
      </c>
      <c r="N880">
        <f t="shared" si="37"/>
        <v>0</v>
      </c>
      <c r="O880">
        <f t="shared" si="38"/>
        <v>0</v>
      </c>
      <c r="P880" t="s">
        <v>12694</v>
      </c>
    </row>
    <row r="881" spans="2:16" x14ac:dyDescent="0.25">
      <c r="B881" t="s">
        <v>885</v>
      </c>
      <c r="C881" s="119" t="s">
        <v>60</v>
      </c>
      <c r="D881" t="s">
        <v>11546</v>
      </c>
      <c r="E881" t="s">
        <v>11530</v>
      </c>
      <c r="F881" t="s">
        <v>11540</v>
      </c>
      <c r="G881" t="s">
        <v>61</v>
      </c>
      <c r="H881" t="s">
        <v>18</v>
      </c>
      <c r="I881" t="s">
        <v>11541</v>
      </c>
      <c r="J881">
        <v>2014</v>
      </c>
      <c r="K881">
        <v>571.86</v>
      </c>
      <c r="L881">
        <v>22</v>
      </c>
      <c r="M881">
        <v>1</v>
      </c>
      <c r="N881">
        <f t="shared" si="37"/>
        <v>0</v>
      </c>
      <c r="O881">
        <f t="shared" si="38"/>
        <v>0</v>
      </c>
      <c r="P881" t="s">
        <v>12694</v>
      </c>
    </row>
    <row r="882" spans="2:16" x14ac:dyDescent="0.25">
      <c r="B882" t="s">
        <v>886</v>
      </c>
      <c r="C882" s="119" t="s">
        <v>60</v>
      </c>
      <c r="D882" t="s">
        <v>11537</v>
      </c>
      <c r="E882" t="s">
        <v>11530</v>
      </c>
      <c r="F882" t="s">
        <v>11540</v>
      </c>
      <c r="G882" t="s">
        <v>61</v>
      </c>
      <c r="H882" t="s">
        <v>18</v>
      </c>
      <c r="I882" t="s">
        <v>11541</v>
      </c>
      <c r="J882">
        <v>2014</v>
      </c>
      <c r="K882">
        <v>574.36</v>
      </c>
      <c r="L882">
        <v>42</v>
      </c>
      <c r="M882">
        <v>1</v>
      </c>
      <c r="N882">
        <f t="shared" si="37"/>
        <v>0</v>
      </c>
      <c r="O882">
        <f t="shared" si="38"/>
        <v>0</v>
      </c>
      <c r="P882" t="s">
        <v>12694</v>
      </c>
    </row>
    <row r="883" spans="2:16" x14ac:dyDescent="0.25">
      <c r="B883" t="s">
        <v>887</v>
      </c>
      <c r="C883" s="119" t="s">
        <v>60</v>
      </c>
      <c r="D883" t="s">
        <v>11537</v>
      </c>
      <c r="E883" t="s">
        <v>11530</v>
      </c>
      <c r="F883" t="s">
        <v>11540</v>
      </c>
      <c r="G883" t="s">
        <v>61</v>
      </c>
      <c r="H883" t="s">
        <v>18</v>
      </c>
      <c r="I883" t="s">
        <v>11541</v>
      </c>
      <c r="J883">
        <v>2014</v>
      </c>
      <c r="K883">
        <v>896.95</v>
      </c>
      <c r="M883">
        <v>1</v>
      </c>
      <c r="N883">
        <f t="shared" si="37"/>
        <v>0</v>
      </c>
      <c r="O883">
        <f t="shared" si="38"/>
        <v>1</v>
      </c>
      <c r="P883" t="s">
        <v>12694</v>
      </c>
    </row>
    <row r="884" spans="2:16" x14ac:dyDescent="0.25">
      <c r="B884" t="s">
        <v>888</v>
      </c>
      <c r="C884" s="119" t="s">
        <v>60</v>
      </c>
      <c r="D884" t="s">
        <v>11537</v>
      </c>
      <c r="E884" t="s">
        <v>11530</v>
      </c>
      <c r="F884" t="s">
        <v>11540</v>
      </c>
      <c r="G884" t="s">
        <v>61</v>
      </c>
      <c r="H884" t="s">
        <v>18</v>
      </c>
      <c r="I884" t="s">
        <v>11541</v>
      </c>
      <c r="J884">
        <v>2014</v>
      </c>
      <c r="K884">
        <v>569.1</v>
      </c>
      <c r="M884">
        <v>1</v>
      </c>
      <c r="N884">
        <f t="shared" si="37"/>
        <v>0</v>
      </c>
      <c r="O884">
        <f t="shared" si="38"/>
        <v>1</v>
      </c>
      <c r="P884" t="s">
        <v>12694</v>
      </c>
    </row>
    <row r="885" spans="2:16" x14ac:dyDescent="0.25">
      <c r="B885" t="s">
        <v>889</v>
      </c>
      <c r="C885" s="119" t="s">
        <v>60</v>
      </c>
      <c r="D885" t="s">
        <v>11539</v>
      </c>
      <c r="E885" t="s">
        <v>11530</v>
      </c>
      <c r="F885" t="s">
        <v>11540</v>
      </c>
      <c r="G885" t="s">
        <v>61</v>
      </c>
      <c r="H885" t="s">
        <v>18</v>
      </c>
      <c r="I885" t="s">
        <v>11541</v>
      </c>
      <c r="J885">
        <v>2014</v>
      </c>
      <c r="K885">
        <v>572.61</v>
      </c>
      <c r="L885">
        <v>28</v>
      </c>
      <c r="M885">
        <v>1</v>
      </c>
      <c r="N885">
        <f t="shared" si="37"/>
        <v>0</v>
      </c>
      <c r="O885">
        <f t="shared" si="38"/>
        <v>0</v>
      </c>
      <c r="P885" t="s">
        <v>12694</v>
      </c>
    </row>
    <row r="886" spans="2:16" x14ac:dyDescent="0.25">
      <c r="B886" t="s">
        <v>890</v>
      </c>
      <c r="C886" s="119" t="s">
        <v>60</v>
      </c>
      <c r="D886" t="s">
        <v>11550</v>
      </c>
      <c r="E886" t="s">
        <v>11530</v>
      </c>
      <c r="F886" t="s">
        <v>11540</v>
      </c>
      <c r="G886" t="s">
        <v>61</v>
      </c>
      <c r="H886" t="s">
        <v>18</v>
      </c>
      <c r="I886" t="s">
        <v>11541</v>
      </c>
      <c r="J886">
        <v>2014</v>
      </c>
      <c r="K886">
        <v>599.21</v>
      </c>
      <c r="L886">
        <v>24</v>
      </c>
      <c r="M886">
        <v>1</v>
      </c>
      <c r="N886">
        <f t="shared" si="37"/>
        <v>0</v>
      </c>
      <c r="O886">
        <f t="shared" si="38"/>
        <v>0</v>
      </c>
      <c r="P886" t="s">
        <v>12694</v>
      </c>
    </row>
    <row r="887" spans="2:16" x14ac:dyDescent="0.25">
      <c r="B887" t="s">
        <v>891</v>
      </c>
      <c r="C887" s="119" t="s">
        <v>60</v>
      </c>
      <c r="D887" t="s">
        <v>11542</v>
      </c>
      <c r="E887" t="s">
        <v>11530</v>
      </c>
      <c r="F887" t="s">
        <v>11540</v>
      </c>
      <c r="G887" t="s">
        <v>61</v>
      </c>
      <c r="H887" t="s">
        <v>18</v>
      </c>
      <c r="I887" t="s">
        <v>11541</v>
      </c>
      <c r="J887">
        <v>2014</v>
      </c>
      <c r="K887">
        <v>573.11</v>
      </c>
      <c r="L887">
        <v>32</v>
      </c>
      <c r="M887">
        <v>1</v>
      </c>
      <c r="N887">
        <f t="shared" si="37"/>
        <v>0</v>
      </c>
      <c r="O887">
        <f t="shared" si="38"/>
        <v>0</v>
      </c>
      <c r="P887" t="s">
        <v>12694</v>
      </c>
    </row>
    <row r="888" spans="2:16" x14ac:dyDescent="0.25">
      <c r="B888" t="s">
        <v>892</v>
      </c>
      <c r="C888" s="119" t="s">
        <v>60</v>
      </c>
      <c r="D888" t="s">
        <v>11537</v>
      </c>
      <c r="E888" t="s">
        <v>11530</v>
      </c>
      <c r="F888" t="s">
        <v>11540</v>
      </c>
      <c r="G888" t="s">
        <v>61</v>
      </c>
      <c r="H888" t="s">
        <v>18</v>
      </c>
      <c r="I888" t="s">
        <v>11541</v>
      </c>
      <c r="J888">
        <v>2014</v>
      </c>
      <c r="K888">
        <v>731.7</v>
      </c>
      <c r="M888">
        <v>1</v>
      </c>
      <c r="N888">
        <f t="shared" si="37"/>
        <v>0</v>
      </c>
      <c r="O888">
        <f t="shared" si="38"/>
        <v>1</v>
      </c>
      <c r="P888" t="s">
        <v>12694</v>
      </c>
    </row>
    <row r="889" spans="2:16" x14ac:dyDescent="0.25">
      <c r="B889" t="s">
        <v>893</v>
      </c>
      <c r="C889" s="119" t="s">
        <v>60</v>
      </c>
      <c r="D889" t="s">
        <v>11537</v>
      </c>
      <c r="E889" t="s">
        <v>11530</v>
      </c>
      <c r="F889" t="s">
        <v>11540</v>
      </c>
      <c r="G889" t="s">
        <v>61</v>
      </c>
      <c r="H889" t="s">
        <v>18</v>
      </c>
      <c r="I889" t="s">
        <v>11541</v>
      </c>
      <c r="J889">
        <v>2014</v>
      </c>
      <c r="K889">
        <v>572.52</v>
      </c>
      <c r="L889">
        <v>27</v>
      </c>
      <c r="M889">
        <v>1</v>
      </c>
      <c r="N889">
        <f t="shared" si="37"/>
        <v>0</v>
      </c>
      <c r="O889">
        <f t="shared" si="38"/>
        <v>0</v>
      </c>
      <c r="P889" t="s">
        <v>12694</v>
      </c>
    </row>
    <row r="890" spans="2:16" x14ac:dyDescent="0.25">
      <c r="B890" t="s">
        <v>894</v>
      </c>
      <c r="C890" s="119" t="s">
        <v>60</v>
      </c>
      <c r="D890" t="s">
        <v>11537</v>
      </c>
      <c r="E890" t="s">
        <v>11530</v>
      </c>
      <c r="F890" t="s">
        <v>11540</v>
      </c>
      <c r="G890" t="s">
        <v>61</v>
      </c>
      <c r="H890" t="s">
        <v>18</v>
      </c>
      <c r="I890" t="s">
        <v>11541</v>
      </c>
      <c r="J890">
        <v>2014</v>
      </c>
      <c r="K890">
        <v>569.1</v>
      </c>
      <c r="M890">
        <v>1</v>
      </c>
      <c r="N890">
        <f t="shared" si="37"/>
        <v>0</v>
      </c>
      <c r="O890">
        <f t="shared" si="38"/>
        <v>1</v>
      </c>
      <c r="P890" t="s">
        <v>12694</v>
      </c>
    </row>
    <row r="891" spans="2:16" x14ac:dyDescent="0.25">
      <c r="B891" t="s">
        <v>895</v>
      </c>
      <c r="C891" s="119" t="s">
        <v>60</v>
      </c>
      <c r="D891" t="s">
        <v>11550</v>
      </c>
      <c r="E891" t="s">
        <v>11530</v>
      </c>
      <c r="F891" t="s">
        <v>11540</v>
      </c>
      <c r="G891" t="s">
        <v>61</v>
      </c>
      <c r="H891" t="s">
        <v>18</v>
      </c>
      <c r="I891" t="s">
        <v>11541</v>
      </c>
      <c r="J891">
        <v>2014</v>
      </c>
      <c r="K891">
        <v>569.1</v>
      </c>
      <c r="M891">
        <v>1</v>
      </c>
      <c r="N891">
        <f t="shared" si="37"/>
        <v>0</v>
      </c>
      <c r="O891">
        <f t="shared" si="38"/>
        <v>1</v>
      </c>
      <c r="P891" t="s">
        <v>12694</v>
      </c>
    </row>
    <row r="892" spans="2:16" x14ac:dyDescent="0.25">
      <c r="B892" t="s">
        <v>896</v>
      </c>
      <c r="C892" s="119" t="s">
        <v>60</v>
      </c>
      <c r="D892" t="s">
        <v>11550</v>
      </c>
      <c r="E892" t="s">
        <v>11530</v>
      </c>
      <c r="F892" t="s">
        <v>11540</v>
      </c>
      <c r="G892" t="s">
        <v>61</v>
      </c>
      <c r="H892" t="s">
        <v>18</v>
      </c>
      <c r="I892" t="s">
        <v>11541</v>
      </c>
      <c r="J892">
        <v>2014</v>
      </c>
      <c r="K892">
        <v>569.1</v>
      </c>
      <c r="M892">
        <v>1</v>
      </c>
      <c r="N892">
        <f t="shared" si="37"/>
        <v>0</v>
      </c>
      <c r="O892">
        <f t="shared" si="38"/>
        <v>1</v>
      </c>
      <c r="P892" t="s">
        <v>12694</v>
      </c>
    </row>
    <row r="893" spans="2:16" x14ac:dyDescent="0.25">
      <c r="B893" t="s">
        <v>897</v>
      </c>
      <c r="C893" s="119" t="s">
        <v>60</v>
      </c>
      <c r="D893" t="s">
        <v>11539</v>
      </c>
      <c r="E893" t="s">
        <v>11530</v>
      </c>
      <c r="F893" t="s">
        <v>11540</v>
      </c>
      <c r="G893" t="s">
        <v>61</v>
      </c>
      <c r="H893" t="s">
        <v>18</v>
      </c>
      <c r="I893" t="s">
        <v>11541</v>
      </c>
      <c r="J893">
        <v>2014</v>
      </c>
      <c r="K893">
        <v>572.48</v>
      </c>
      <c r="L893">
        <v>27</v>
      </c>
      <c r="M893">
        <v>1</v>
      </c>
      <c r="N893">
        <f t="shared" si="37"/>
        <v>0</v>
      </c>
      <c r="O893">
        <f t="shared" si="38"/>
        <v>0</v>
      </c>
      <c r="P893" t="s">
        <v>12694</v>
      </c>
    </row>
    <row r="894" spans="2:16" x14ac:dyDescent="0.25">
      <c r="B894" t="s">
        <v>898</v>
      </c>
      <c r="C894" s="119" t="s">
        <v>60</v>
      </c>
      <c r="D894" t="s">
        <v>11539</v>
      </c>
      <c r="E894" t="s">
        <v>11530</v>
      </c>
      <c r="F894" t="s">
        <v>11540</v>
      </c>
      <c r="G894" t="s">
        <v>61</v>
      </c>
      <c r="H894" t="s">
        <v>18</v>
      </c>
      <c r="I894" t="s">
        <v>11541</v>
      </c>
      <c r="J894">
        <v>2014</v>
      </c>
      <c r="K894">
        <v>572.48</v>
      </c>
      <c r="L894">
        <v>27</v>
      </c>
      <c r="M894">
        <v>1</v>
      </c>
      <c r="N894">
        <f t="shared" si="37"/>
        <v>0</v>
      </c>
      <c r="O894">
        <f t="shared" si="38"/>
        <v>0</v>
      </c>
      <c r="P894" t="s">
        <v>12694</v>
      </c>
    </row>
    <row r="895" spans="2:16" x14ac:dyDescent="0.25">
      <c r="B895" t="s">
        <v>899</v>
      </c>
      <c r="C895" s="119" t="s">
        <v>60</v>
      </c>
      <c r="D895" t="s">
        <v>11539</v>
      </c>
      <c r="E895" t="s">
        <v>11530</v>
      </c>
      <c r="F895" t="s">
        <v>11540</v>
      </c>
      <c r="G895" t="s">
        <v>61</v>
      </c>
      <c r="H895" t="s">
        <v>18</v>
      </c>
      <c r="I895" t="s">
        <v>11541</v>
      </c>
      <c r="J895">
        <v>2014</v>
      </c>
      <c r="K895">
        <v>572.48</v>
      </c>
      <c r="L895">
        <v>27</v>
      </c>
      <c r="M895">
        <v>1</v>
      </c>
      <c r="N895">
        <f t="shared" si="37"/>
        <v>0</v>
      </c>
      <c r="O895">
        <f t="shared" si="38"/>
        <v>0</v>
      </c>
      <c r="P895" t="s">
        <v>12694</v>
      </c>
    </row>
    <row r="896" spans="2:16" x14ac:dyDescent="0.25">
      <c r="B896" t="s">
        <v>900</v>
      </c>
      <c r="C896" s="119" t="s">
        <v>60</v>
      </c>
      <c r="D896" t="s">
        <v>11542</v>
      </c>
      <c r="E896" t="s">
        <v>11530</v>
      </c>
      <c r="F896" t="s">
        <v>11540</v>
      </c>
      <c r="G896" t="s">
        <v>61</v>
      </c>
      <c r="H896" t="s">
        <v>18</v>
      </c>
      <c r="I896" t="s">
        <v>11541</v>
      </c>
      <c r="J896">
        <v>2014</v>
      </c>
      <c r="K896">
        <v>817.01</v>
      </c>
      <c r="L896">
        <v>32</v>
      </c>
      <c r="M896">
        <v>1</v>
      </c>
      <c r="N896">
        <f t="shared" si="37"/>
        <v>0</v>
      </c>
      <c r="O896">
        <f t="shared" si="38"/>
        <v>0</v>
      </c>
      <c r="P896" t="s">
        <v>12694</v>
      </c>
    </row>
    <row r="897" spans="2:16" x14ac:dyDescent="0.25">
      <c r="B897" t="s">
        <v>901</v>
      </c>
      <c r="C897" s="119" t="s">
        <v>60</v>
      </c>
      <c r="D897" t="s">
        <v>11537</v>
      </c>
      <c r="E897" t="s">
        <v>11530</v>
      </c>
      <c r="F897" t="s">
        <v>11540</v>
      </c>
      <c r="G897" t="s">
        <v>61</v>
      </c>
      <c r="H897" t="s">
        <v>18</v>
      </c>
      <c r="I897" t="s">
        <v>11541</v>
      </c>
      <c r="J897">
        <v>2014</v>
      </c>
      <c r="K897">
        <v>601.72</v>
      </c>
      <c r="L897">
        <v>44</v>
      </c>
      <c r="M897">
        <v>1</v>
      </c>
      <c r="N897">
        <f t="shared" si="37"/>
        <v>0</v>
      </c>
      <c r="O897">
        <f t="shared" si="38"/>
        <v>0</v>
      </c>
      <c r="P897" t="s">
        <v>12694</v>
      </c>
    </row>
    <row r="898" spans="2:16" x14ac:dyDescent="0.25">
      <c r="B898" t="s">
        <v>902</v>
      </c>
      <c r="C898" s="119" t="s">
        <v>60</v>
      </c>
      <c r="D898" t="s">
        <v>11552</v>
      </c>
      <c r="E898" t="s">
        <v>11530</v>
      </c>
      <c r="F898" t="s">
        <v>11540</v>
      </c>
      <c r="G898" t="s">
        <v>61</v>
      </c>
      <c r="H898" t="s">
        <v>18</v>
      </c>
      <c r="I898" t="s">
        <v>11541</v>
      </c>
      <c r="J898">
        <v>2014</v>
      </c>
      <c r="K898">
        <v>600.27</v>
      </c>
      <c r="L898">
        <v>32</v>
      </c>
      <c r="M898">
        <v>1</v>
      </c>
      <c r="N898">
        <f t="shared" si="37"/>
        <v>0</v>
      </c>
      <c r="O898">
        <f t="shared" si="38"/>
        <v>0</v>
      </c>
      <c r="P898" t="s">
        <v>12694</v>
      </c>
    </row>
    <row r="899" spans="2:16" x14ac:dyDescent="0.25">
      <c r="B899" t="s">
        <v>903</v>
      </c>
      <c r="C899" s="119" t="s">
        <v>60</v>
      </c>
      <c r="D899" t="s">
        <v>11552</v>
      </c>
      <c r="E899" t="s">
        <v>11530</v>
      </c>
      <c r="F899" t="s">
        <v>11540</v>
      </c>
      <c r="G899" t="s">
        <v>61</v>
      </c>
      <c r="H899" t="s">
        <v>18</v>
      </c>
      <c r="I899" t="s">
        <v>11541</v>
      </c>
      <c r="J899">
        <v>2014</v>
      </c>
      <c r="K899">
        <v>601.54</v>
      </c>
      <c r="L899">
        <v>42</v>
      </c>
      <c r="M899">
        <v>1</v>
      </c>
      <c r="N899">
        <f t="shared" si="37"/>
        <v>0</v>
      </c>
      <c r="O899">
        <f t="shared" si="38"/>
        <v>0</v>
      </c>
      <c r="P899" t="s">
        <v>12694</v>
      </c>
    </row>
    <row r="900" spans="2:16" x14ac:dyDescent="0.25">
      <c r="B900" t="s">
        <v>904</v>
      </c>
      <c r="C900" s="119" t="s">
        <v>60</v>
      </c>
      <c r="D900" t="s">
        <v>11537</v>
      </c>
      <c r="E900" t="s">
        <v>11530</v>
      </c>
      <c r="F900" t="s">
        <v>11540</v>
      </c>
      <c r="G900" t="s">
        <v>61</v>
      </c>
      <c r="H900" t="s">
        <v>18</v>
      </c>
      <c r="I900" t="s">
        <v>11541</v>
      </c>
      <c r="J900">
        <v>2014</v>
      </c>
      <c r="K900">
        <v>571.86</v>
      </c>
      <c r="L900">
        <v>22</v>
      </c>
      <c r="M900">
        <v>1</v>
      </c>
      <c r="N900">
        <f t="shared" si="37"/>
        <v>0</v>
      </c>
      <c r="O900">
        <f t="shared" si="38"/>
        <v>0</v>
      </c>
      <c r="P900" t="s">
        <v>12694</v>
      </c>
    </row>
    <row r="901" spans="2:16" x14ac:dyDescent="0.25">
      <c r="B901" t="s">
        <v>905</v>
      </c>
      <c r="C901" s="119" t="s">
        <v>60</v>
      </c>
      <c r="D901" t="s">
        <v>11542</v>
      </c>
      <c r="E901" t="s">
        <v>11530</v>
      </c>
      <c r="F901" t="s">
        <v>11540</v>
      </c>
      <c r="G901" t="s">
        <v>61</v>
      </c>
      <c r="H901" t="s">
        <v>18</v>
      </c>
      <c r="I901" t="s">
        <v>11541</v>
      </c>
      <c r="J901">
        <v>2014</v>
      </c>
      <c r="K901">
        <v>569.1</v>
      </c>
      <c r="M901">
        <v>1</v>
      </c>
      <c r="N901">
        <f t="shared" si="37"/>
        <v>0</v>
      </c>
      <c r="O901">
        <f t="shared" si="38"/>
        <v>1</v>
      </c>
      <c r="P901" t="s">
        <v>12694</v>
      </c>
    </row>
    <row r="902" spans="2:16" x14ac:dyDescent="0.25">
      <c r="B902" t="s">
        <v>906</v>
      </c>
      <c r="C902" s="119" t="s">
        <v>60</v>
      </c>
      <c r="D902" t="s">
        <v>11537</v>
      </c>
      <c r="E902" t="s">
        <v>11530</v>
      </c>
      <c r="F902" t="s">
        <v>11540</v>
      </c>
      <c r="G902" t="s">
        <v>61</v>
      </c>
      <c r="H902" t="s">
        <v>18</v>
      </c>
      <c r="I902" t="s">
        <v>11541</v>
      </c>
      <c r="J902">
        <v>2014</v>
      </c>
      <c r="K902">
        <v>569.1</v>
      </c>
      <c r="M902">
        <v>1</v>
      </c>
      <c r="N902">
        <f t="shared" si="37"/>
        <v>0</v>
      </c>
      <c r="O902">
        <f t="shared" si="38"/>
        <v>1</v>
      </c>
      <c r="P902" t="s">
        <v>12694</v>
      </c>
    </row>
    <row r="903" spans="2:16" x14ac:dyDescent="0.25">
      <c r="B903" t="s">
        <v>907</v>
      </c>
      <c r="C903" s="119" t="s">
        <v>60</v>
      </c>
      <c r="D903" t="s">
        <v>11537</v>
      </c>
      <c r="E903" t="s">
        <v>11530</v>
      </c>
      <c r="F903" t="s">
        <v>11540</v>
      </c>
      <c r="G903" t="s">
        <v>61</v>
      </c>
      <c r="H903" t="s">
        <v>18</v>
      </c>
      <c r="I903" t="s">
        <v>11541</v>
      </c>
      <c r="J903">
        <v>2014</v>
      </c>
      <c r="K903">
        <v>569.1</v>
      </c>
      <c r="M903">
        <v>1</v>
      </c>
      <c r="N903">
        <f t="shared" si="37"/>
        <v>0</v>
      </c>
      <c r="O903">
        <f t="shared" si="38"/>
        <v>1</v>
      </c>
      <c r="P903" t="s">
        <v>12694</v>
      </c>
    </row>
    <row r="904" spans="2:16" x14ac:dyDescent="0.25">
      <c r="B904" t="s">
        <v>908</v>
      </c>
      <c r="C904" s="119" t="s">
        <v>60</v>
      </c>
      <c r="D904" t="s">
        <v>11537</v>
      </c>
      <c r="E904" t="s">
        <v>11530</v>
      </c>
      <c r="F904" t="s">
        <v>11540</v>
      </c>
      <c r="G904" t="s">
        <v>61</v>
      </c>
      <c r="H904" t="s">
        <v>18</v>
      </c>
      <c r="I904" t="s">
        <v>11541</v>
      </c>
      <c r="J904">
        <v>2014</v>
      </c>
      <c r="K904">
        <v>30.48</v>
      </c>
      <c r="L904">
        <v>27</v>
      </c>
      <c r="M904">
        <v>1</v>
      </c>
      <c r="N904">
        <f t="shared" si="37"/>
        <v>1</v>
      </c>
      <c r="O904">
        <f t="shared" si="38"/>
        <v>0</v>
      </c>
      <c r="P904" t="s">
        <v>12694</v>
      </c>
    </row>
    <row r="905" spans="2:16" x14ac:dyDescent="0.25">
      <c r="B905" t="s">
        <v>909</v>
      </c>
      <c r="C905" s="119" t="s">
        <v>60</v>
      </c>
      <c r="D905" t="s">
        <v>11537</v>
      </c>
      <c r="E905" t="s">
        <v>11530</v>
      </c>
      <c r="F905" t="s">
        <v>11540</v>
      </c>
      <c r="G905" t="s">
        <v>61</v>
      </c>
      <c r="H905" t="s">
        <v>18</v>
      </c>
      <c r="I905" t="s">
        <v>11541</v>
      </c>
      <c r="J905">
        <v>2014</v>
      </c>
      <c r="K905">
        <v>1138.2</v>
      </c>
      <c r="M905">
        <v>1</v>
      </c>
      <c r="N905">
        <f t="shared" si="37"/>
        <v>0</v>
      </c>
      <c r="O905">
        <f t="shared" si="38"/>
        <v>1</v>
      </c>
      <c r="P905" t="s">
        <v>12694</v>
      </c>
    </row>
    <row r="906" spans="2:16" x14ac:dyDescent="0.25">
      <c r="B906" t="s">
        <v>910</v>
      </c>
      <c r="C906" s="119" t="s">
        <v>60</v>
      </c>
      <c r="D906" t="s">
        <v>11537</v>
      </c>
      <c r="E906" t="s">
        <v>11530</v>
      </c>
      <c r="F906" t="s">
        <v>11540</v>
      </c>
      <c r="G906" t="s">
        <v>61</v>
      </c>
      <c r="H906" t="s">
        <v>18</v>
      </c>
      <c r="I906" t="s">
        <v>11541</v>
      </c>
      <c r="J906">
        <v>2014</v>
      </c>
      <c r="K906">
        <v>600.21</v>
      </c>
      <c r="L906">
        <v>32</v>
      </c>
      <c r="M906">
        <v>1</v>
      </c>
      <c r="N906">
        <f t="shared" si="37"/>
        <v>0</v>
      </c>
      <c r="O906">
        <f t="shared" si="38"/>
        <v>0</v>
      </c>
      <c r="P906" t="s">
        <v>12694</v>
      </c>
    </row>
    <row r="907" spans="2:16" x14ac:dyDescent="0.25">
      <c r="B907" t="s">
        <v>911</v>
      </c>
      <c r="C907" s="119" t="s">
        <v>60</v>
      </c>
      <c r="D907" t="s">
        <v>11546</v>
      </c>
      <c r="E907" t="s">
        <v>11530</v>
      </c>
      <c r="F907" t="s">
        <v>11540</v>
      </c>
      <c r="G907" t="s">
        <v>61</v>
      </c>
      <c r="H907" t="s">
        <v>18</v>
      </c>
      <c r="I907" t="s">
        <v>11541</v>
      </c>
      <c r="J907">
        <v>2014</v>
      </c>
      <c r="K907">
        <v>572.48</v>
      </c>
      <c r="L907">
        <v>27</v>
      </c>
      <c r="M907">
        <v>1</v>
      </c>
      <c r="N907">
        <f t="shared" ref="N907:N970" si="39">IF(K907&lt;100,1,0)</f>
        <v>0</v>
      </c>
      <c r="O907">
        <f t="shared" si="38"/>
        <v>0</v>
      </c>
      <c r="P907" t="s">
        <v>12693</v>
      </c>
    </row>
    <row r="908" spans="2:16" x14ac:dyDescent="0.25">
      <c r="B908" t="s">
        <v>912</v>
      </c>
      <c r="C908" s="119" t="s">
        <v>60</v>
      </c>
      <c r="D908" t="s">
        <v>11537</v>
      </c>
      <c r="E908" t="s">
        <v>11530</v>
      </c>
      <c r="F908" t="s">
        <v>11540</v>
      </c>
      <c r="G908" t="s">
        <v>61</v>
      </c>
      <c r="H908" t="s">
        <v>18</v>
      </c>
      <c r="I908" t="s">
        <v>11541</v>
      </c>
      <c r="J908">
        <v>2014</v>
      </c>
      <c r="K908">
        <v>602.97</v>
      </c>
      <c r="L908">
        <v>54</v>
      </c>
      <c r="M908">
        <v>1</v>
      </c>
      <c r="N908">
        <f t="shared" si="39"/>
        <v>0</v>
      </c>
      <c r="O908">
        <f t="shared" si="38"/>
        <v>0</v>
      </c>
      <c r="P908" t="s">
        <v>12694</v>
      </c>
    </row>
    <row r="909" spans="2:16" x14ac:dyDescent="0.25">
      <c r="B909" t="s">
        <v>913</v>
      </c>
      <c r="C909" s="119" t="s">
        <v>60</v>
      </c>
      <c r="D909" t="s">
        <v>11537</v>
      </c>
      <c r="E909" t="s">
        <v>11530</v>
      </c>
      <c r="F909" t="s">
        <v>11540</v>
      </c>
      <c r="G909" t="s">
        <v>61</v>
      </c>
      <c r="H909" t="s">
        <v>18</v>
      </c>
      <c r="I909" t="s">
        <v>11541</v>
      </c>
      <c r="J909">
        <v>2014</v>
      </c>
      <c r="K909">
        <v>600.21</v>
      </c>
      <c r="L909">
        <v>32</v>
      </c>
      <c r="M909">
        <v>1</v>
      </c>
      <c r="N909">
        <f t="shared" si="39"/>
        <v>0</v>
      </c>
      <c r="O909">
        <f t="shared" si="38"/>
        <v>0</v>
      </c>
      <c r="P909" t="s">
        <v>12694</v>
      </c>
    </row>
    <row r="910" spans="2:16" x14ac:dyDescent="0.25">
      <c r="B910" t="s">
        <v>914</v>
      </c>
      <c r="C910" s="119" t="s">
        <v>60</v>
      </c>
      <c r="D910" t="s">
        <v>11537</v>
      </c>
      <c r="E910" t="s">
        <v>11530</v>
      </c>
      <c r="F910" t="s">
        <v>11540</v>
      </c>
      <c r="G910" t="s">
        <v>61</v>
      </c>
      <c r="H910" t="s">
        <v>18</v>
      </c>
      <c r="I910" t="s">
        <v>11533</v>
      </c>
      <c r="J910">
        <v>2014</v>
      </c>
      <c r="K910">
        <v>36.46</v>
      </c>
      <c r="L910">
        <v>151</v>
      </c>
      <c r="M910">
        <v>1</v>
      </c>
      <c r="N910">
        <f t="shared" si="39"/>
        <v>1</v>
      </c>
      <c r="O910">
        <f t="shared" si="38"/>
        <v>0</v>
      </c>
      <c r="P910" t="s">
        <v>12694</v>
      </c>
    </row>
    <row r="911" spans="2:16" x14ac:dyDescent="0.25">
      <c r="B911" t="s">
        <v>915</v>
      </c>
      <c r="C911" s="119" t="s">
        <v>60</v>
      </c>
      <c r="D911" t="s">
        <v>11546</v>
      </c>
      <c r="E911" t="s">
        <v>11530</v>
      </c>
      <c r="F911" t="s">
        <v>11540</v>
      </c>
      <c r="G911" t="s">
        <v>61</v>
      </c>
      <c r="H911" t="s">
        <v>18</v>
      </c>
      <c r="I911" t="s">
        <v>11541</v>
      </c>
      <c r="J911">
        <v>2014</v>
      </c>
      <c r="K911">
        <v>1329.11</v>
      </c>
      <c r="L911">
        <v>27</v>
      </c>
      <c r="M911">
        <v>1</v>
      </c>
      <c r="N911">
        <f t="shared" si="39"/>
        <v>0</v>
      </c>
      <c r="O911">
        <f t="shared" si="38"/>
        <v>0</v>
      </c>
      <c r="P911" t="s">
        <v>12694</v>
      </c>
    </row>
    <row r="912" spans="2:16" x14ac:dyDescent="0.25">
      <c r="B912" t="s">
        <v>916</v>
      </c>
      <c r="C912" s="119" t="s">
        <v>60</v>
      </c>
      <c r="D912" t="s">
        <v>11539</v>
      </c>
      <c r="E912" t="s">
        <v>11530</v>
      </c>
      <c r="F912" t="s">
        <v>11540</v>
      </c>
      <c r="G912" t="s">
        <v>61</v>
      </c>
      <c r="H912" t="s">
        <v>18</v>
      </c>
      <c r="I912" t="s">
        <v>11541</v>
      </c>
      <c r="J912">
        <v>2014</v>
      </c>
      <c r="K912">
        <v>573.36</v>
      </c>
      <c r="L912">
        <v>34</v>
      </c>
      <c r="M912">
        <v>1</v>
      </c>
      <c r="N912">
        <f t="shared" si="39"/>
        <v>0</v>
      </c>
      <c r="O912">
        <f t="shared" si="38"/>
        <v>0</v>
      </c>
      <c r="P912" t="s">
        <v>12694</v>
      </c>
    </row>
    <row r="913" spans="2:16" x14ac:dyDescent="0.25">
      <c r="B913" t="s">
        <v>917</v>
      </c>
      <c r="C913" s="119" t="s">
        <v>60</v>
      </c>
      <c r="D913" t="s">
        <v>11537</v>
      </c>
      <c r="E913" t="s">
        <v>11530</v>
      </c>
      <c r="F913" t="s">
        <v>11540</v>
      </c>
      <c r="G913" t="s">
        <v>61</v>
      </c>
      <c r="H913" t="s">
        <v>18</v>
      </c>
      <c r="I913" t="s">
        <v>11541</v>
      </c>
      <c r="J913">
        <v>2014</v>
      </c>
      <c r="K913">
        <v>572.48</v>
      </c>
      <c r="L913">
        <v>27</v>
      </c>
      <c r="M913">
        <v>1</v>
      </c>
      <c r="N913">
        <f t="shared" si="39"/>
        <v>0</v>
      </c>
      <c r="O913">
        <f t="shared" si="38"/>
        <v>0</v>
      </c>
      <c r="P913" t="s">
        <v>12694</v>
      </c>
    </row>
    <row r="914" spans="2:16" x14ac:dyDescent="0.25">
      <c r="B914" t="s">
        <v>918</v>
      </c>
      <c r="C914" s="119" t="s">
        <v>60</v>
      </c>
      <c r="D914" t="s">
        <v>11542</v>
      </c>
      <c r="E914" t="s">
        <v>11530</v>
      </c>
      <c r="F914" t="s">
        <v>11540</v>
      </c>
      <c r="G914" t="s">
        <v>61</v>
      </c>
      <c r="H914" t="s">
        <v>18</v>
      </c>
      <c r="I914" t="s">
        <v>11541</v>
      </c>
      <c r="J914">
        <v>2014</v>
      </c>
      <c r="K914">
        <v>572.64</v>
      </c>
      <c r="L914">
        <v>27</v>
      </c>
      <c r="M914">
        <v>1</v>
      </c>
      <c r="N914">
        <f t="shared" si="39"/>
        <v>0</v>
      </c>
      <c r="O914">
        <f t="shared" si="38"/>
        <v>0</v>
      </c>
      <c r="P914" t="s">
        <v>12694</v>
      </c>
    </row>
    <row r="915" spans="2:16" x14ac:dyDescent="0.25">
      <c r="B915" t="s">
        <v>919</v>
      </c>
      <c r="C915" s="119" t="s">
        <v>60</v>
      </c>
      <c r="D915" t="s">
        <v>11537</v>
      </c>
      <c r="E915" t="s">
        <v>11530</v>
      </c>
      <c r="F915" t="s">
        <v>11540</v>
      </c>
      <c r="G915" t="s">
        <v>61</v>
      </c>
      <c r="H915" t="s">
        <v>18</v>
      </c>
      <c r="I915" t="s">
        <v>11541</v>
      </c>
      <c r="J915">
        <v>2014</v>
      </c>
      <c r="K915">
        <v>571.23</v>
      </c>
      <c r="L915">
        <v>17</v>
      </c>
      <c r="M915">
        <v>1</v>
      </c>
      <c r="N915">
        <f t="shared" si="39"/>
        <v>0</v>
      </c>
      <c r="O915">
        <f t="shared" si="38"/>
        <v>0</v>
      </c>
      <c r="P915" t="s">
        <v>12694</v>
      </c>
    </row>
    <row r="916" spans="2:16" x14ac:dyDescent="0.25">
      <c r="B916" t="s">
        <v>920</v>
      </c>
      <c r="C916" s="119" t="s">
        <v>60</v>
      </c>
      <c r="D916" t="s">
        <v>11537</v>
      </c>
      <c r="E916" t="s">
        <v>11530</v>
      </c>
      <c r="F916" t="s">
        <v>11540</v>
      </c>
      <c r="G916" t="s">
        <v>61</v>
      </c>
      <c r="H916" t="s">
        <v>18</v>
      </c>
      <c r="I916" t="s">
        <v>11541</v>
      </c>
      <c r="J916">
        <v>2014</v>
      </c>
      <c r="K916">
        <v>599.96</v>
      </c>
      <c r="L916">
        <v>30</v>
      </c>
      <c r="M916">
        <v>1</v>
      </c>
      <c r="N916">
        <f t="shared" si="39"/>
        <v>0</v>
      </c>
      <c r="O916">
        <f t="shared" si="38"/>
        <v>0</v>
      </c>
      <c r="P916" t="s">
        <v>12694</v>
      </c>
    </row>
    <row r="917" spans="2:16" x14ac:dyDescent="0.25">
      <c r="B917" t="s">
        <v>921</v>
      </c>
      <c r="C917" s="119" t="s">
        <v>60</v>
      </c>
      <c r="D917" t="s">
        <v>11537</v>
      </c>
      <c r="E917" t="s">
        <v>11530</v>
      </c>
      <c r="F917" t="s">
        <v>11540</v>
      </c>
      <c r="G917" t="s">
        <v>61</v>
      </c>
      <c r="H917" t="s">
        <v>18</v>
      </c>
      <c r="I917" t="s">
        <v>11541</v>
      </c>
      <c r="J917">
        <v>2014</v>
      </c>
      <c r="K917">
        <v>573.36</v>
      </c>
      <c r="L917">
        <v>34</v>
      </c>
      <c r="M917">
        <v>1</v>
      </c>
      <c r="N917">
        <f t="shared" si="39"/>
        <v>0</v>
      </c>
      <c r="O917">
        <f t="shared" si="38"/>
        <v>0</v>
      </c>
      <c r="P917" t="s">
        <v>12694</v>
      </c>
    </row>
    <row r="918" spans="2:16" x14ac:dyDescent="0.25">
      <c r="B918" t="s">
        <v>922</v>
      </c>
      <c r="C918" s="119" t="s">
        <v>60</v>
      </c>
      <c r="D918" t="s">
        <v>11537</v>
      </c>
      <c r="E918" t="s">
        <v>11530</v>
      </c>
      <c r="F918" t="s">
        <v>11540</v>
      </c>
      <c r="G918" t="s">
        <v>61</v>
      </c>
      <c r="H918" t="s">
        <v>18</v>
      </c>
      <c r="I918" t="s">
        <v>11541</v>
      </c>
      <c r="J918">
        <v>2014</v>
      </c>
      <c r="K918">
        <v>571.86</v>
      </c>
      <c r="L918">
        <v>22</v>
      </c>
      <c r="M918">
        <v>1</v>
      </c>
      <c r="N918">
        <f t="shared" si="39"/>
        <v>0</v>
      </c>
      <c r="O918">
        <f t="shared" si="38"/>
        <v>0</v>
      </c>
      <c r="P918" t="s">
        <v>12694</v>
      </c>
    </row>
    <row r="919" spans="2:16" x14ac:dyDescent="0.25">
      <c r="B919" t="s">
        <v>923</v>
      </c>
      <c r="C919" s="119" t="s">
        <v>60</v>
      </c>
      <c r="D919" t="s">
        <v>11537</v>
      </c>
      <c r="E919" t="s">
        <v>11530</v>
      </c>
      <c r="F919" t="s">
        <v>11540</v>
      </c>
      <c r="G919" t="s">
        <v>61</v>
      </c>
      <c r="H919" t="s">
        <v>18</v>
      </c>
      <c r="I919" t="s">
        <v>11541</v>
      </c>
      <c r="J919">
        <v>2014</v>
      </c>
      <c r="K919">
        <v>573.11</v>
      </c>
      <c r="L919">
        <v>32</v>
      </c>
      <c r="M919">
        <v>1</v>
      </c>
      <c r="N919">
        <f t="shared" si="39"/>
        <v>0</v>
      </c>
      <c r="O919">
        <f t="shared" si="38"/>
        <v>0</v>
      </c>
      <c r="P919" t="s">
        <v>12693</v>
      </c>
    </row>
    <row r="920" spans="2:16" x14ac:dyDescent="0.25">
      <c r="B920" t="s">
        <v>924</v>
      </c>
      <c r="C920" s="119" t="s">
        <v>60</v>
      </c>
      <c r="D920" t="s">
        <v>11537</v>
      </c>
      <c r="E920" t="s">
        <v>11530</v>
      </c>
      <c r="F920" t="s">
        <v>11540</v>
      </c>
      <c r="G920" t="s">
        <v>61</v>
      </c>
      <c r="H920" t="s">
        <v>18</v>
      </c>
      <c r="I920" t="s">
        <v>11541</v>
      </c>
      <c r="J920">
        <v>2014</v>
      </c>
      <c r="K920">
        <v>573.01</v>
      </c>
      <c r="L920">
        <v>30</v>
      </c>
      <c r="M920">
        <v>1</v>
      </c>
      <c r="N920">
        <f t="shared" si="39"/>
        <v>0</v>
      </c>
      <c r="O920">
        <f t="shared" si="38"/>
        <v>0</v>
      </c>
      <c r="P920" t="s">
        <v>12694</v>
      </c>
    </row>
    <row r="921" spans="2:16" x14ac:dyDescent="0.25">
      <c r="B921" t="s">
        <v>925</v>
      </c>
      <c r="C921" s="119" t="s">
        <v>60</v>
      </c>
      <c r="D921" t="s">
        <v>11537</v>
      </c>
      <c r="E921" t="s">
        <v>11530</v>
      </c>
      <c r="F921" t="s">
        <v>11540</v>
      </c>
      <c r="G921" t="s">
        <v>61</v>
      </c>
      <c r="H921" t="s">
        <v>18</v>
      </c>
      <c r="I921" t="s">
        <v>11541</v>
      </c>
      <c r="J921">
        <v>2014</v>
      </c>
      <c r="K921">
        <v>573.26</v>
      </c>
      <c r="L921">
        <v>32</v>
      </c>
      <c r="M921">
        <v>1</v>
      </c>
      <c r="N921">
        <f t="shared" si="39"/>
        <v>0</v>
      </c>
      <c r="O921">
        <f t="shared" si="38"/>
        <v>0</v>
      </c>
      <c r="P921" t="s">
        <v>12694</v>
      </c>
    </row>
    <row r="922" spans="2:16" x14ac:dyDescent="0.25">
      <c r="B922" t="s">
        <v>926</v>
      </c>
      <c r="C922" s="119" t="s">
        <v>60</v>
      </c>
      <c r="D922" t="s">
        <v>11550</v>
      </c>
      <c r="E922" t="s">
        <v>11530</v>
      </c>
      <c r="F922" t="s">
        <v>11540</v>
      </c>
      <c r="G922" t="s">
        <v>61</v>
      </c>
      <c r="H922" t="s">
        <v>18</v>
      </c>
      <c r="I922" t="s">
        <v>11541</v>
      </c>
      <c r="J922">
        <v>2014</v>
      </c>
      <c r="K922">
        <v>573.11</v>
      </c>
      <c r="L922">
        <v>32</v>
      </c>
      <c r="M922">
        <v>1</v>
      </c>
      <c r="N922">
        <f t="shared" si="39"/>
        <v>0</v>
      </c>
      <c r="O922">
        <f t="shared" si="38"/>
        <v>0</v>
      </c>
      <c r="P922" t="s">
        <v>12694</v>
      </c>
    </row>
    <row r="923" spans="2:16" x14ac:dyDescent="0.25">
      <c r="B923" t="s">
        <v>927</v>
      </c>
      <c r="C923" s="119" t="s">
        <v>60</v>
      </c>
      <c r="D923" t="s">
        <v>11539</v>
      </c>
      <c r="E923" t="s">
        <v>11530</v>
      </c>
      <c r="F923" t="s">
        <v>11540</v>
      </c>
      <c r="G923" t="s">
        <v>61</v>
      </c>
      <c r="H923" t="s">
        <v>18</v>
      </c>
      <c r="I923" t="s">
        <v>11541</v>
      </c>
      <c r="J923">
        <v>2014</v>
      </c>
      <c r="K923">
        <v>573.11</v>
      </c>
      <c r="L923">
        <v>32</v>
      </c>
      <c r="M923">
        <v>1</v>
      </c>
      <c r="N923">
        <f t="shared" si="39"/>
        <v>0</v>
      </c>
      <c r="O923">
        <f t="shared" si="38"/>
        <v>0</v>
      </c>
      <c r="P923" t="s">
        <v>12694</v>
      </c>
    </row>
    <row r="924" spans="2:16" x14ac:dyDescent="0.25">
      <c r="B924" t="s">
        <v>928</v>
      </c>
      <c r="C924" s="119" t="s">
        <v>60</v>
      </c>
      <c r="D924" t="s">
        <v>11550</v>
      </c>
      <c r="E924" t="s">
        <v>11530</v>
      </c>
      <c r="F924" t="s">
        <v>11540</v>
      </c>
      <c r="G924" t="s">
        <v>61</v>
      </c>
      <c r="H924" t="s">
        <v>18</v>
      </c>
      <c r="I924" t="s">
        <v>11541</v>
      </c>
      <c r="J924">
        <v>2014</v>
      </c>
      <c r="K924">
        <v>571.23</v>
      </c>
      <c r="L924">
        <v>17</v>
      </c>
      <c r="M924">
        <v>1</v>
      </c>
      <c r="N924">
        <f t="shared" si="39"/>
        <v>0</v>
      </c>
      <c r="O924">
        <f t="shared" si="38"/>
        <v>0</v>
      </c>
      <c r="P924" t="s">
        <v>12694</v>
      </c>
    </row>
    <row r="925" spans="2:16" x14ac:dyDescent="0.25">
      <c r="B925" t="s">
        <v>929</v>
      </c>
      <c r="C925" s="119" t="s">
        <v>60</v>
      </c>
      <c r="D925" t="s">
        <v>11537</v>
      </c>
      <c r="E925" t="s">
        <v>11530</v>
      </c>
      <c r="F925" t="s">
        <v>11540</v>
      </c>
      <c r="G925" t="s">
        <v>61</v>
      </c>
      <c r="H925" t="s">
        <v>18</v>
      </c>
      <c r="I925" t="s">
        <v>11541</v>
      </c>
      <c r="J925">
        <v>2014</v>
      </c>
      <c r="K925">
        <v>571.86</v>
      </c>
      <c r="L925">
        <v>22</v>
      </c>
      <c r="M925">
        <v>1</v>
      </c>
      <c r="N925">
        <f t="shared" si="39"/>
        <v>0</v>
      </c>
      <c r="O925">
        <f t="shared" si="38"/>
        <v>0</v>
      </c>
      <c r="P925" t="s">
        <v>12694</v>
      </c>
    </row>
    <row r="926" spans="2:16" x14ac:dyDescent="0.25">
      <c r="B926" t="s">
        <v>930</v>
      </c>
      <c r="C926" s="119" t="s">
        <v>60</v>
      </c>
      <c r="D926" t="s">
        <v>11537</v>
      </c>
      <c r="E926" t="s">
        <v>11530</v>
      </c>
      <c r="F926" t="s">
        <v>11540</v>
      </c>
      <c r="G926" t="s">
        <v>61</v>
      </c>
      <c r="H926" t="s">
        <v>18</v>
      </c>
      <c r="I926" t="s">
        <v>11541</v>
      </c>
      <c r="J926">
        <v>2014</v>
      </c>
      <c r="K926">
        <v>571.99</v>
      </c>
      <c r="L926">
        <v>23</v>
      </c>
      <c r="M926">
        <v>1</v>
      </c>
      <c r="N926">
        <f t="shared" si="39"/>
        <v>0</v>
      </c>
      <c r="O926">
        <f t="shared" si="38"/>
        <v>0</v>
      </c>
      <c r="P926" t="s">
        <v>12694</v>
      </c>
    </row>
    <row r="927" spans="2:16" x14ac:dyDescent="0.25">
      <c r="B927" t="s">
        <v>931</v>
      </c>
      <c r="C927" s="119" t="s">
        <v>60</v>
      </c>
      <c r="D927" t="s">
        <v>11537</v>
      </c>
      <c r="E927" t="s">
        <v>11530</v>
      </c>
      <c r="F927" t="s">
        <v>11540</v>
      </c>
      <c r="G927" t="s">
        <v>61</v>
      </c>
      <c r="H927" t="s">
        <v>18</v>
      </c>
      <c r="I927" t="s">
        <v>11541</v>
      </c>
      <c r="J927">
        <v>2014</v>
      </c>
      <c r="K927">
        <v>599.21</v>
      </c>
      <c r="L927">
        <v>24</v>
      </c>
      <c r="M927">
        <v>1</v>
      </c>
      <c r="N927">
        <f t="shared" si="39"/>
        <v>0</v>
      </c>
      <c r="O927">
        <f t="shared" si="38"/>
        <v>0</v>
      </c>
      <c r="P927" t="s">
        <v>12694</v>
      </c>
    </row>
    <row r="928" spans="2:16" x14ac:dyDescent="0.25">
      <c r="B928" t="s">
        <v>932</v>
      </c>
      <c r="C928" s="119" t="s">
        <v>60</v>
      </c>
      <c r="D928" t="s">
        <v>11542</v>
      </c>
      <c r="E928" t="s">
        <v>11530</v>
      </c>
      <c r="F928" t="s">
        <v>11540</v>
      </c>
      <c r="G928" t="s">
        <v>61</v>
      </c>
      <c r="H928" t="s">
        <v>18</v>
      </c>
      <c r="I928" t="s">
        <v>11541</v>
      </c>
      <c r="J928">
        <v>2014</v>
      </c>
      <c r="K928">
        <v>599.58000000000004</v>
      </c>
      <c r="L928">
        <v>27</v>
      </c>
      <c r="M928">
        <v>1</v>
      </c>
      <c r="N928">
        <f t="shared" si="39"/>
        <v>0</v>
      </c>
      <c r="O928">
        <f t="shared" si="38"/>
        <v>0</v>
      </c>
      <c r="P928" t="s">
        <v>12694</v>
      </c>
    </row>
    <row r="929" spans="2:16" x14ac:dyDescent="0.25">
      <c r="B929" t="s">
        <v>933</v>
      </c>
      <c r="C929" s="119" t="s">
        <v>60</v>
      </c>
      <c r="D929" t="s">
        <v>11539</v>
      </c>
      <c r="E929" t="s">
        <v>11530</v>
      </c>
      <c r="F929" t="s">
        <v>11540</v>
      </c>
      <c r="G929" t="s">
        <v>61</v>
      </c>
      <c r="H929" t="s">
        <v>18</v>
      </c>
      <c r="I929" t="s">
        <v>11541</v>
      </c>
      <c r="J929">
        <v>2014</v>
      </c>
      <c r="K929">
        <v>572.23</v>
      </c>
      <c r="L929">
        <v>25</v>
      </c>
      <c r="M929">
        <v>1</v>
      </c>
      <c r="N929">
        <f t="shared" si="39"/>
        <v>0</v>
      </c>
      <c r="O929">
        <f t="shared" si="38"/>
        <v>0</v>
      </c>
      <c r="P929" t="s">
        <v>12694</v>
      </c>
    </row>
    <row r="930" spans="2:16" x14ac:dyDescent="0.25">
      <c r="B930" t="s">
        <v>934</v>
      </c>
      <c r="C930" s="119" t="s">
        <v>60</v>
      </c>
      <c r="D930" t="s">
        <v>11550</v>
      </c>
      <c r="E930" t="s">
        <v>11530</v>
      </c>
      <c r="F930" t="s">
        <v>11540</v>
      </c>
      <c r="G930" t="s">
        <v>61</v>
      </c>
      <c r="H930" t="s">
        <v>18</v>
      </c>
      <c r="I930" t="s">
        <v>11541</v>
      </c>
      <c r="J930">
        <v>2014</v>
      </c>
      <c r="K930">
        <v>572.48</v>
      </c>
      <c r="L930">
        <v>27</v>
      </c>
      <c r="M930">
        <v>1</v>
      </c>
      <c r="N930">
        <f t="shared" si="39"/>
        <v>0</v>
      </c>
      <c r="O930">
        <f t="shared" si="38"/>
        <v>0</v>
      </c>
      <c r="P930" t="s">
        <v>12694</v>
      </c>
    </row>
    <row r="931" spans="2:16" x14ac:dyDescent="0.25">
      <c r="B931" t="s">
        <v>935</v>
      </c>
      <c r="C931" s="119" t="s">
        <v>60</v>
      </c>
      <c r="D931" t="s">
        <v>11537</v>
      </c>
      <c r="E931" t="s">
        <v>11530</v>
      </c>
      <c r="F931" t="s">
        <v>11540</v>
      </c>
      <c r="G931" t="s">
        <v>61</v>
      </c>
      <c r="H931" t="s">
        <v>18</v>
      </c>
      <c r="I931" t="s">
        <v>11541</v>
      </c>
      <c r="J931">
        <v>2014</v>
      </c>
      <c r="K931">
        <v>587.91999999999996</v>
      </c>
      <c r="L931">
        <v>81</v>
      </c>
      <c r="M931">
        <v>1</v>
      </c>
      <c r="N931">
        <f t="shared" si="39"/>
        <v>0</v>
      </c>
      <c r="O931">
        <f t="shared" si="38"/>
        <v>0</v>
      </c>
      <c r="P931" t="s">
        <v>12694</v>
      </c>
    </row>
    <row r="932" spans="2:16" x14ac:dyDescent="0.25">
      <c r="B932" t="s">
        <v>936</v>
      </c>
      <c r="C932" s="119" t="s">
        <v>60</v>
      </c>
      <c r="D932" t="s">
        <v>11537</v>
      </c>
      <c r="E932" t="s">
        <v>11530</v>
      </c>
      <c r="F932" t="s">
        <v>11540</v>
      </c>
      <c r="G932" t="s">
        <v>61</v>
      </c>
      <c r="H932" t="s">
        <v>18</v>
      </c>
      <c r="I932" t="s">
        <v>11541</v>
      </c>
      <c r="J932">
        <v>2014</v>
      </c>
      <c r="K932">
        <v>573.11</v>
      </c>
      <c r="L932">
        <v>32</v>
      </c>
      <c r="M932">
        <v>1</v>
      </c>
      <c r="N932">
        <f t="shared" si="39"/>
        <v>0</v>
      </c>
      <c r="O932">
        <f t="shared" si="38"/>
        <v>0</v>
      </c>
      <c r="P932" t="s">
        <v>12694</v>
      </c>
    </row>
    <row r="933" spans="2:16" x14ac:dyDescent="0.25">
      <c r="B933" t="s">
        <v>937</v>
      </c>
      <c r="C933" s="119" t="s">
        <v>60</v>
      </c>
      <c r="D933" t="s">
        <v>11537</v>
      </c>
      <c r="E933" t="s">
        <v>11530</v>
      </c>
      <c r="F933" t="s">
        <v>11540</v>
      </c>
      <c r="G933" t="s">
        <v>61</v>
      </c>
      <c r="H933" t="s">
        <v>18</v>
      </c>
      <c r="I933" t="s">
        <v>11541</v>
      </c>
      <c r="J933">
        <v>2014</v>
      </c>
      <c r="K933">
        <v>572.38</v>
      </c>
      <c r="L933">
        <v>25</v>
      </c>
      <c r="M933">
        <v>1</v>
      </c>
      <c r="N933">
        <f t="shared" si="39"/>
        <v>0</v>
      </c>
      <c r="O933">
        <f t="shared" si="38"/>
        <v>0</v>
      </c>
      <c r="P933" t="s">
        <v>12694</v>
      </c>
    </row>
    <row r="934" spans="2:16" x14ac:dyDescent="0.25">
      <c r="B934" t="s">
        <v>938</v>
      </c>
      <c r="C934" s="119" t="s">
        <v>60</v>
      </c>
      <c r="D934" t="s">
        <v>11537</v>
      </c>
      <c r="E934" t="s">
        <v>11530</v>
      </c>
      <c r="F934" t="s">
        <v>11540</v>
      </c>
      <c r="G934" t="s">
        <v>61</v>
      </c>
      <c r="H934" t="s">
        <v>18</v>
      </c>
      <c r="I934" t="s">
        <v>11541</v>
      </c>
      <c r="J934">
        <v>2014</v>
      </c>
      <c r="K934">
        <v>572.38</v>
      </c>
      <c r="L934">
        <v>25</v>
      </c>
      <c r="M934">
        <v>1</v>
      </c>
      <c r="N934">
        <f t="shared" si="39"/>
        <v>0</v>
      </c>
      <c r="O934">
        <f t="shared" si="38"/>
        <v>0</v>
      </c>
      <c r="P934" t="s">
        <v>12694</v>
      </c>
    </row>
    <row r="935" spans="2:16" x14ac:dyDescent="0.25">
      <c r="B935" t="s">
        <v>939</v>
      </c>
      <c r="C935" s="119" t="s">
        <v>60</v>
      </c>
      <c r="D935" t="s">
        <v>11537</v>
      </c>
      <c r="E935" t="s">
        <v>11530</v>
      </c>
      <c r="F935" t="s">
        <v>11540</v>
      </c>
      <c r="G935" t="s">
        <v>61</v>
      </c>
      <c r="H935" t="s">
        <v>18</v>
      </c>
      <c r="I935" t="s">
        <v>11541</v>
      </c>
      <c r="J935">
        <v>2014</v>
      </c>
      <c r="K935">
        <v>573.51</v>
      </c>
      <c r="L935">
        <v>34</v>
      </c>
      <c r="M935">
        <v>1</v>
      </c>
      <c r="N935">
        <f t="shared" si="39"/>
        <v>0</v>
      </c>
      <c r="O935">
        <f t="shared" si="38"/>
        <v>0</v>
      </c>
      <c r="P935" t="s">
        <v>12694</v>
      </c>
    </row>
    <row r="936" spans="2:16" x14ac:dyDescent="0.25">
      <c r="B936" t="s">
        <v>940</v>
      </c>
      <c r="C936" s="119" t="s">
        <v>60</v>
      </c>
      <c r="D936" t="s">
        <v>11537</v>
      </c>
      <c r="E936" t="s">
        <v>11530</v>
      </c>
      <c r="F936" t="s">
        <v>11540</v>
      </c>
      <c r="G936" t="s">
        <v>61</v>
      </c>
      <c r="H936" t="s">
        <v>18</v>
      </c>
      <c r="I936" t="s">
        <v>11541</v>
      </c>
      <c r="J936">
        <v>2014</v>
      </c>
      <c r="K936">
        <v>573.14</v>
      </c>
      <c r="L936">
        <v>31</v>
      </c>
      <c r="M936">
        <v>1</v>
      </c>
      <c r="N936">
        <f t="shared" si="39"/>
        <v>0</v>
      </c>
      <c r="O936">
        <f t="shared" si="38"/>
        <v>0</v>
      </c>
      <c r="P936" t="s">
        <v>12694</v>
      </c>
    </row>
    <row r="937" spans="2:16" x14ac:dyDescent="0.25">
      <c r="B937" t="s">
        <v>941</v>
      </c>
      <c r="C937" s="119" t="s">
        <v>60</v>
      </c>
      <c r="D937" t="s">
        <v>11537</v>
      </c>
      <c r="E937" t="s">
        <v>11530</v>
      </c>
      <c r="F937" t="s">
        <v>11540</v>
      </c>
      <c r="G937" t="s">
        <v>61</v>
      </c>
      <c r="H937" t="s">
        <v>18</v>
      </c>
      <c r="I937" t="s">
        <v>11541</v>
      </c>
      <c r="J937">
        <v>2014</v>
      </c>
      <c r="K937">
        <v>604.80999999999995</v>
      </c>
      <c r="L937">
        <v>68</v>
      </c>
      <c r="M937">
        <v>1</v>
      </c>
      <c r="N937">
        <f t="shared" si="39"/>
        <v>0</v>
      </c>
      <c r="O937">
        <f t="shared" si="38"/>
        <v>0</v>
      </c>
      <c r="P937" t="s">
        <v>12694</v>
      </c>
    </row>
    <row r="938" spans="2:16" x14ac:dyDescent="0.25">
      <c r="B938" t="s">
        <v>942</v>
      </c>
      <c r="C938" s="119" t="s">
        <v>60</v>
      </c>
      <c r="D938" t="s">
        <v>11546</v>
      </c>
      <c r="E938" t="s">
        <v>11530</v>
      </c>
      <c r="F938" t="s">
        <v>11540</v>
      </c>
      <c r="G938" t="s">
        <v>61</v>
      </c>
      <c r="H938" t="s">
        <v>18</v>
      </c>
      <c r="I938" t="s">
        <v>11541</v>
      </c>
      <c r="J938">
        <v>2014</v>
      </c>
      <c r="K938">
        <v>596.20000000000005</v>
      </c>
      <c r="M938">
        <v>1</v>
      </c>
      <c r="N938">
        <f t="shared" si="39"/>
        <v>0</v>
      </c>
      <c r="O938">
        <f t="shared" si="38"/>
        <v>1</v>
      </c>
      <c r="P938" t="s">
        <v>12694</v>
      </c>
    </row>
    <row r="939" spans="2:16" x14ac:dyDescent="0.25">
      <c r="B939" t="s">
        <v>943</v>
      </c>
      <c r="C939" s="119" t="s">
        <v>60</v>
      </c>
      <c r="D939" t="s">
        <v>11537</v>
      </c>
      <c r="E939" t="s">
        <v>11530</v>
      </c>
      <c r="F939" t="s">
        <v>11540</v>
      </c>
      <c r="G939" t="s">
        <v>61</v>
      </c>
      <c r="H939" t="s">
        <v>18</v>
      </c>
      <c r="I939" t="s">
        <v>11541</v>
      </c>
      <c r="J939">
        <v>2014</v>
      </c>
      <c r="K939">
        <v>572.88</v>
      </c>
      <c r="L939">
        <v>29</v>
      </c>
      <c r="M939">
        <v>1</v>
      </c>
      <c r="N939">
        <f t="shared" si="39"/>
        <v>0</v>
      </c>
      <c r="O939">
        <f t="shared" ref="O939:O1002" si="40">IF(OR(L939="",L939&lt;=0),1,0)</f>
        <v>0</v>
      </c>
      <c r="P939" t="s">
        <v>12694</v>
      </c>
    </row>
    <row r="940" spans="2:16" x14ac:dyDescent="0.25">
      <c r="B940" t="s">
        <v>944</v>
      </c>
      <c r="C940" s="119" t="s">
        <v>60</v>
      </c>
      <c r="D940" t="s">
        <v>11537</v>
      </c>
      <c r="E940" t="s">
        <v>11530</v>
      </c>
      <c r="F940" t="s">
        <v>11540</v>
      </c>
      <c r="G940" t="s">
        <v>61</v>
      </c>
      <c r="H940" t="s">
        <v>18</v>
      </c>
      <c r="I940" t="s">
        <v>11541</v>
      </c>
      <c r="J940">
        <v>2014</v>
      </c>
      <c r="K940">
        <v>602.64</v>
      </c>
      <c r="L940">
        <v>27</v>
      </c>
      <c r="M940">
        <v>1</v>
      </c>
      <c r="N940">
        <f t="shared" si="39"/>
        <v>0</v>
      </c>
      <c r="O940">
        <f t="shared" si="40"/>
        <v>0</v>
      </c>
      <c r="P940" t="s">
        <v>12694</v>
      </c>
    </row>
    <row r="941" spans="2:16" x14ac:dyDescent="0.25">
      <c r="B941" t="s">
        <v>945</v>
      </c>
      <c r="C941" s="119" t="s">
        <v>60</v>
      </c>
      <c r="D941" t="s">
        <v>11539</v>
      </c>
      <c r="E941" t="s">
        <v>11530</v>
      </c>
      <c r="F941" t="s">
        <v>11540</v>
      </c>
      <c r="G941" t="s">
        <v>61</v>
      </c>
      <c r="H941" t="s">
        <v>18</v>
      </c>
      <c r="I941" t="s">
        <v>11541</v>
      </c>
      <c r="J941">
        <v>2014</v>
      </c>
      <c r="K941">
        <v>573.26</v>
      </c>
      <c r="L941">
        <v>32</v>
      </c>
      <c r="M941">
        <v>1</v>
      </c>
      <c r="N941">
        <f t="shared" si="39"/>
        <v>0</v>
      </c>
      <c r="O941">
        <f t="shared" si="40"/>
        <v>0</v>
      </c>
      <c r="P941" t="s">
        <v>12694</v>
      </c>
    </row>
    <row r="942" spans="2:16" x14ac:dyDescent="0.25">
      <c r="B942" t="s">
        <v>946</v>
      </c>
      <c r="C942" s="119" t="s">
        <v>60</v>
      </c>
      <c r="D942" t="s">
        <v>11539</v>
      </c>
      <c r="E942" t="s">
        <v>11530</v>
      </c>
      <c r="F942" t="s">
        <v>11540</v>
      </c>
      <c r="G942" t="s">
        <v>61</v>
      </c>
      <c r="H942" t="s">
        <v>18</v>
      </c>
      <c r="I942" t="s">
        <v>11541</v>
      </c>
      <c r="J942">
        <v>2014</v>
      </c>
      <c r="K942">
        <v>573.26</v>
      </c>
      <c r="L942">
        <v>32</v>
      </c>
      <c r="M942">
        <v>1</v>
      </c>
      <c r="N942">
        <f t="shared" si="39"/>
        <v>0</v>
      </c>
      <c r="O942">
        <f t="shared" si="40"/>
        <v>0</v>
      </c>
      <c r="P942" t="s">
        <v>12694</v>
      </c>
    </row>
    <row r="943" spans="2:16" x14ac:dyDescent="0.25">
      <c r="B943" t="s">
        <v>947</v>
      </c>
      <c r="C943" s="119" t="s">
        <v>60</v>
      </c>
      <c r="D943" t="s">
        <v>11537</v>
      </c>
      <c r="E943" t="s">
        <v>11530</v>
      </c>
      <c r="F943" t="s">
        <v>11540</v>
      </c>
      <c r="G943" t="s">
        <v>61</v>
      </c>
      <c r="H943" t="s">
        <v>18</v>
      </c>
      <c r="I943" t="s">
        <v>11541</v>
      </c>
      <c r="J943">
        <v>2014</v>
      </c>
      <c r="K943">
        <v>571.26</v>
      </c>
      <c r="L943">
        <v>16</v>
      </c>
      <c r="M943">
        <v>1</v>
      </c>
      <c r="N943">
        <f t="shared" si="39"/>
        <v>0</v>
      </c>
      <c r="O943">
        <f t="shared" si="40"/>
        <v>0</v>
      </c>
      <c r="P943" t="s">
        <v>12694</v>
      </c>
    </row>
    <row r="944" spans="2:16" x14ac:dyDescent="0.25">
      <c r="B944" t="s">
        <v>948</v>
      </c>
      <c r="C944" s="119" t="s">
        <v>60</v>
      </c>
      <c r="D944" t="s">
        <v>11539</v>
      </c>
      <c r="E944" t="s">
        <v>11530</v>
      </c>
      <c r="F944" t="s">
        <v>11540</v>
      </c>
      <c r="G944" t="s">
        <v>61</v>
      </c>
      <c r="H944" t="s">
        <v>18</v>
      </c>
      <c r="I944" t="s">
        <v>11541</v>
      </c>
      <c r="J944">
        <v>2014</v>
      </c>
      <c r="K944">
        <v>572.01</v>
      </c>
      <c r="L944">
        <v>22</v>
      </c>
      <c r="M944">
        <v>1</v>
      </c>
      <c r="N944">
        <f t="shared" si="39"/>
        <v>0</v>
      </c>
      <c r="O944">
        <f t="shared" si="40"/>
        <v>0</v>
      </c>
      <c r="P944" t="s">
        <v>12694</v>
      </c>
    </row>
    <row r="945" spans="2:16" x14ac:dyDescent="0.25">
      <c r="B945" t="s">
        <v>949</v>
      </c>
      <c r="C945" s="119" t="s">
        <v>60</v>
      </c>
      <c r="D945" t="s">
        <v>11539</v>
      </c>
      <c r="E945" t="s">
        <v>11530</v>
      </c>
      <c r="F945" t="s">
        <v>11540</v>
      </c>
      <c r="G945" t="s">
        <v>61</v>
      </c>
      <c r="H945" t="s">
        <v>18</v>
      </c>
      <c r="I945" t="s">
        <v>11541</v>
      </c>
      <c r="J945">
        <v>2014</v>
      </c>
      <c r="K945">
        <v>572.01</v>
      </c>
      <c r="L945">
        <v>22</v>
      </c>
      <c r="M945">
        <v>1</v>
      </c>
      <c r="N945">
        <f t="shared" si="39"/>
        <v>0</v>
      </c>
      <c r="O945">
        <f t="shared" si="40"/>
        <v>0</v>
      </c>
      <c r="P945" t="s">
        <v>12694</v>
      </c>
    </row>
    <row r="946" spans="2:16" x14ac:dyDescent="0.25">
      <c r="B946" t="s">
        <v>950</v>
      </c>
      <c r="C946" s="119" t="s">
        <v>60</v>
      </c>
      <c r="D946" t="s">
        <v>11537</v>
      </c>
      <c r="E946" t="s">
        <v>11530</v>
      </c>
      <c r="F946" t="s">
        <v>11540</v>
      </c>
      <c r="G946" t="s">
        <v>61</v>
      </c>
      <c r="H946" t="s">
        <v>18</v>
      </c>
      <c r="I946" t="s">
        <v>11541</v>
      </c>
      <c r="J946">
        <v>2014</v>
      </c>
      <c r="K946">
        <v>572.63</v>
      </c>
      <c r="L946">
        <v>27</v>
      </c>
      <c r="M946">
        <v>1</v>
      </c>
      <c r="N946">
        <f t="shared" si="39"/>
        <v>0</v>
      </c>
      <c r="O946">
        <f t="shared" si="40"/>
        <v>0</v>
      </c>
      <c r="P946" t="s">
        <v>12694</v>
      </c>
    </row>
    <row r="947" spans="2:16" x14ac:dyDescent="0.25">
      <c r="B947" t="s">
        <v>951</v>
      </c>
      <c r="C947" s="119" t="s">
        <v>60</v>
      </c>
      <c r="D947" t="s">
        <v>11537</v>
      </c>
      <c r="E947" t="s">
        <v>11530</v>
      </c>
      <c r="F947" t="s">
        <v>11540</v>
      </c>
      <c r="G947" t="s">
        <v>61</v>
      </c>
      <c r="H947" t="s">
        <v>18</v>
      </c>
      <c r="I947" t="s">
        <v>11541</v>
      </c>
      <c r="J947">
        <v>2014</v>
      </c>
      <c r="K947">
        <v>3022.72</v>
      </c>
      <c r="L947">
        <v>25</v>
      </c>
      <c r="M947">
        <v>1</v>
      </c>
      <c r="N947">
        <f t="shared" si="39"/>
        <v>0</v>
      </c>
      <c r="O947">
        <f t="shared" si="40"/>
        <v>0</v>
      </c>
      <c r="P947" t="s">
        <v>12694</v>
      </c>
    </row>
    <row r="948" spans="2:16" x14ac:dyDescent="0.25">
      <c r="B948" t="s">
        <v>952</v>
      </c>
      <c r="C948" s="119" t="s">
        <v>60</v>
      </c>
      <c r="D948" t="s">
        <v>11537</v>
      </c>
      <c r="E948" t="s">
        <v>11530</v>
      </c>
      <c r="F948" t="s">
        <v>11540</v>
      </c>
      <c r="G948" t="s">
        <v>61</v>
      </c>
      <c r="H948" t="s">
        <v>18</v>
      </c>
      <c r="I948" t="s">
        <v>11541</v>
      </c>
      <c r="J948">
        <v>2014</v>
      </c>
      <c r="K948">
        <v>572.38</v>
      </c>
      <c r="L948">
        <v>25</v>
      </c>
      <c r="M948">
        <v>1</v>
      </c>
      <c r="N948">
        <f t="shared" si="39"/>
        <v>0</v>
      </c>
      <c r="O948">
        <f t="shared" si="40"/>
        <v>0</v>
      </c>
      <c r="P948" t="s">
        <v>12694</v>
      </c>
    </row>
    <row r="949" spans="2:16" x14ac:dyDescent="0.25">
      <c r="B949" t="s">
        <v>953</v>
      </c>
      <c r="C949" s="119" t="s">
        <v>60</v>
      </c>
      <c r="D949" t="s">
        <v>11537</v>
      </c>
      <c r="E949" t="s">
        <v>11530</v>
      </c>
      <c r="F949" t="s">
        <v>11540</v>
      </c>
      <c r="G949" t="s">
        <v>61</v>
      </c>
      <c r="H949" t="s">
        <v>18</v>
      </c>
      <c r="I949" t="s">
        <v>11541</v>
      </c>
      <c r="J949">
        <v>2014</v>
      </c>
      <c r="K949">
        <v>600.75</v>
      </c>
      <c r="L949">
        <v>35</v>
      </c>
      <c r="M949">
        <v>1</v>
      </c>
      <c r="N949">
        <f t="shared" si="39"/>
        <v>0</v>
      </c>
      <c r="O949">
        <f t="shared" si="40"/>
        <v>0</v>
      </c>
      <c r="P949" t="s">
        <v>12694</v>
      </c>
    </row>
    <row r="950" spans="2:16" x14ac:dyDescent="0.25">
      <c r="B950" t="s">
        <v>954</v>
      </c>
      <c r="C950" s="119" t="s">
        <v>60</v>
      </c>
      <c r="D950" t="s">
        <v>11537</v>
      </c>
      <c r="E950" t="s">
        <v>11530</v>
      </c>
      <c r="F950" t="s">
        <v>11540</v>
      </c>
      <c r="G950" t="s">
        <v>61</v>
      </c>
      <c r="H950" t="s">
        <v>18</v>
      </c>
      <c r="I950" t="s">
        <v>11541</v>
      </c>
      <c r="J950">
        <v>2014</v>
      </c>
      <c r="K950">
        <v>596.20000000000005</v>
      </c>
      <c r="M950">
        <v>1</v>
      </c>
      <c r="N950">
        <f t="shared" si="39"/>
        <v>0</v>
      </c>
      <c r="O950">
        <f t="shared" si="40"/>
        <v>1</v>
      </c>
      <c r="P950" t="s">
        <v>12694</v>
      </c>
    </row>
    <row r="951" spans="2:16" x14ac:dyDescent="0.25">
      <c r="B951" t="s">
        <v>955</v>
      </c>
      <c r="C951" s="119" t="s">
        <v>60</v>
      </c>
      <c r="D951" t="s">
        <v>11550</v>
      </c>
      <c r="E951" t="s">
        <v>11530</v>
      </c>
      <c r="F951" t="s">
        <v>11540</v>
      </c>
      <c r="G951" t="s">
        <v>61</v>
      </c>
      <c r="H951" t="s">
        <v>18</v>
      </c>
      <c r="I951" t="s">
        <v>11541</v>
      </c>
      <c r="J951">
        <v>2014</v>
      </c>
      <c r="K951">
        <v>572.63</v>
      </c>
      <c r="L951">
        <v>27</v>
      </c>
      <c r="M951">
        <v>1</v>
      </c>
      <c r="N951">
        <f t="shared" si="39"/>
        <v>0</v>
      </c>
      <c r="O951">
        <f t="shared" si="40"/>
        <v>0</v>
      </c>
      <c r="P951" t="s">
        <v>12694</v>
      </c>
    </row>
    <row r="952" spans="2:16" x14ac:dyDescent="0.25">
      <c r="B952" t="s">
        <v>956</v>
      </c>
      <c r="C952" s="119" t="s">
        <v>60</v>
      </c>
      <c r="D952" t="s">
        <v>11550</v>
      </c>
      <c r="E952" t="s">
        <v>11530</v>
      </c>
      <c r="F952" t="s">
        <v>11540</v>
      </c>
      <c r="G952" t="s">
        <v>61</v>
      </c>
      <c r="H952" t="s">
        <v>18</v>
      </c>
      <c r="I952" t="s">
        <v>11541</v>
      </c>
      <c r="J952">
        <v>2014</v>
      </c>
      <c r="K952">
        <v>575.84</v>
      </c>
      <c r="L952">
        <v>37</v>
      </c>
      <c r="M952">
        <v>1</v>
      </c>
      <c r="N952">
        <f t="shared" si="39"/>
        <v>0</v>
      </c>
      <c r="O952">
        <f t="shared" si="40"/>
        <v>0</v>
      </c>
      <c r="P952" t="s">
        <v>12694</v>
      </c>
    </row>
    <row r="953" spans="2:16" x14ac:dyDescent="0.25">
      <c r="B953" t="s">
        <v>957</v>
      </c>
      <c r="C953" s="119" t="s">
        <v>60</v>
      </c>
      <c r="D953" t="s">
        <v>11550</v>
      </c>
      <c r="E953" t="s">
        <v>11530</v>
      </c>
      <c r="F953" t="s">
        <v>11540</v>
      </c>
      <c r="G953" t="s">
        <v>61</v>
      </c>
      <c r="H953" t="s">
        <v>18</v>
      </c>
      <c r="I953" t="s">
        <v>11541</v>
      </c>
      <c r="J953">
        <v>2014</v>
      </c>
      <c r="K953">
        <v>574.27</v>
      </c>
      <c r="L953">
        <v>40</v>
      </c>
      <c r="M953">
        <v>1</v>
      </c>
      <c r="N953">
        <f t="shared" si="39"/>
        <v>0</v>
      </c>
      <c r="O953">
        <f t="shared" si="40"/>
        <v>0</v>
      </c>
      <c r="P953" t="s">
        <v>12694</v>
      </c>
    </row>
    <row r="954" spans="2:16" x14ac:dyDescent="0.25">
      <c r="B954" t="s">
        <v>958</v>
      </c>
      <c r="C954" s="119" t="s">
        <v>60</v>
      </c>
      <c r="D954" t="s">
        <v>11550</v>
      </c>
      <c r="E954" t="s">
        <v>11530</v>
      </c>
      <c r="F954" t="s">
        <v>11540</v>
      </c>
      <c r="G954" t="s">
        <v>61</v>
      </c>
      <c r="H954" t="s">
        <v>18</v>
      </c>
      <c r="I954" t="s">
        <v>11533</v>
      </c>
      <c r="J954">
        <v>2014</v>
      </c>
      <c r="K954">
        <v>882.85</v>
      </c>
      <c r="L954">
        <v>133</v>
      </c>
      <c r="M954">
        <v>1</v>
      </c>
      <c r="N954">
        <f t="shared" si="39"/>
        <v>0</v>
      </c>
      <c r="O954">
        <f t="shared" si="40"/>
        <v>0</v>
      </c>
      <c r="P954" t="s">
        <v>12694</v>
      </c>
    </row>
    <row r="955" spans="2:16" x14ac:dyDescent="0.25">
      <c r="B955" t="s">
        <v>959</v>
      </c>
      <c r="C955" s="119" t="s">
        <v>60</v>
      </c>
      <c r="D955" t="s">
        <v>11539</v>
      </c>
      <c r="E955" t="s">
        <v>11530</v>
      </c>
      <c r="F955" t="s">
        <v>11540</v>
      </c>
      <c r="G955" t="s">
        <v>61</v>
      </c>
      <c r="H955" t="s">
        <v>18</v>
      </c>
      <c r="I955" t="s">
        <v>11541</v>
      </c>
      <c r="J955">
        <v>2014</v>
      </c>
      <c r="K955">
        <v>573.26</v>
      </c>
      <c r="L955">
        <v>32</v>
      </c>
      <c r="M955">
        <v>1</v>
      </c>
      <c r="N955">
        <f t="shared" si="39"/>
        <v>0</v>
      </c>
      <c r="O955">
        <f t="shared" si="40"/>
        <v>0</v>
      </c>
      <c r="P955" t="s">
        <v>12694</v>
      </c>
    </row>
    <row r="956" spans="2:16" x14ac:dyDescent="0.25">
      <c r="B956" t="s">
        <v>960</v>
      </c>
      <c r="C956" s="119" t="s">
        <v>60</v>
      </c>
      <c r="D956" t="s">
        <v>11537</v>
      </c>
      <c r="E956" t="s">
        <v>11530</v>
      </c>
      <c r="F956" t="s">
        <v>11540</v>
      </c>
      <c r="G956" t="s">
        <v>61</v>
      </c>
      <c r="H956" t="s">
        <v>18</v>
      </c>
      <c r="I956" t="s">
        <v>11541</v>
      </c>
      <c r="J956">
        <v>2014</v>
      </c>
      <c r="K956">
        <v>576.52</v>
      </c>
      <c r="L956">
        <v>58</v>
      </c>
      <c r="M956">
        <v>1</v>
      </c>
      <c r="N956">
        <f t="shared" si="39"/>
        <v>0</v>
      </c>
      <c r="O956">
        <f t="shared" si="40"/>
        <v>0</v>
      </c>
      <c r="P956" t="s">
        <v>12694</v>
      </c>
    </row>
    <row r="957" spans="2:16" x14ac:dyDescent="0.25">
      <c r="B957" t="s">
        <v>961</v>
      </c>
      <c r="C957" s="119" t="s">
        <v>60</v>
      </c>
      <c r="D957" t="s">
        <v>11537</v>
      </c>
      <c r="E957" t="s">
        <v>11530</v>
      </c>
      <c r="F957" t="s">
        <v>11540</v>
      </c>
      <c r="G957" t="s">
        <v>61</v>
      </c>
      <c r="H957" t="s">
        <v>18</v>
      </c>
      <c r="I957" t="s">
        <v>11541</v>
      </c>
      <c r="J957">
        <v>2014</v>
      </c>
      <c r="K957">
        <v>575.77</v>
      </c>
      <c r="L957">
        <v>52</v>
      </c>
      <c r="M957">
        <v>1</v>
      </c>
      <c r="N957">
        <f t="shared" si="39"/>
        <v>0</v>
      </c>
      <c r="O957">
        <f t="shared" si="40"/>
        <v>0</v>
      </c>
      <c r="P957" t="s">
        <v>12694</v>
      </c>
    </row>
    <row r="958" spans="2:16" x14ac:dyDescent="0.25">
      <c r="B958" t="s">
        <v>962</v>
      </c>
      <c r="C958" s="119" t="s">
        <v>60</v>
      </c>
      <c r="D958" t="s">
        <v>11537</v>
      </c>
      <c r="E958" t="s">
        <v>11530</v>
      </c>
      <c r="F958" t="s">
        <v>11540</v>
      </c>
      <c r="G958" t="s">
        <v>61</v>
      </c>
      <c r="H958" t="s">
        <v>18</v>
      </c>
      <c r="I958" t="s">
        <v>11541</v>
      </c>
      <c r="J958">
        <v>2014</v>
      </c>
      <c r="K958">
        <v>599.74</v>
      </c>
      <c r="L958">
        <v>27</v>
      </c>
      <c r="M958">
        <v>1</v>
      </c>
      <c r="N958">
        <f t="shared" si="39"/>
        <v>0</v>
      </c>
      <c r="O958">
        <f t="shared" si="40"/>
        <v>0</v>
      </c>
      <c r="P958" t="s">
        <v>12693</v>
      </c>
    </row>
    <row r="959" spans="2:16" x14ac:dyDescent="0.25">
      <c r="B959" t="s">
        <v>963</v>
      </c>
      <c r="C959" s="119" t="s">
        <v>60</v>
      </c>
      <c r="D959" t="s">
        <v>11550</v>
      </c>
      <c r="E959" t="s">
        <v>11530</v>
      </c>
      <c r="F959" t="s">
        <v>11540</v>
      </c>
      <c r="G959" t="s">
        <v>61</v>
      </c>
      <c r="H959" t="s">
        <v>18</v>
      </c>
      <c r="I959" t="s">
        <v>11541</v>
      </c>
      <c r="J959">
        <v>2014</v>
      </c>
      <c r="K959">
        <v>573.12</v>
      </c>
      <c r="L959">
        <v>32</v>
      </c>
      <c r="M959">
        <v>1</v>
      </c>
      <c r="N959">
        <f t="shared" si="39"/>
        <v>0</v>
      </c>
      <c r="O959">
        <f t="shared" si="40"/>
        <v>0</v>
      </c>
      <c r="P959" t="s">
        <v>12694</v>
      </c>
    </row>
    <row r="960" spans="2:16" x14ac:dyDescent="0.25">
      <c r="B960" t="s">
        <v>964</v>
      </c>
      <c r="C960" s="119" t="s">
        <v>60</v>
      </c>
      <c r="D960" t="s">
        <v>11537</v>
      </c>
      <c r="E960" t="s">
        <v>11530</v>
      </c>
      <c r="F960" t="s">
        <v>11540</v>
      </c>
      <c r="G960" t="s">
        <v>61</v>
      </c>
      <c r="H960" t="s">
        <v>18</v>
      </c>
      <c r="I960" t="s">
        <v>11541</v>
      </c>
      <c r="J960">
        <v>2014</v>
      </c>
      <c r="K960">
        <v>571.23</v>
      </c>
      <c r="L960">
        <v>17</v>
      </c>
      <c r="M960">
        <v>1</v>
      </c>
      <c r="N960">
        <f t="shared" si="39"/>
        <v>0</v>
      </c>
      <c r="O960">
        <f t="shared" si="40"/>
        <v>0</v>
      </c>
      <c r="P960" t="s">
        <v>12694</v>
      </c>
    </row>
    <row r="961" spans="2:16" x14ac:dyDescent="0.25">
      <c r="B961" t="s">
        <v>965</v>
      </c>
      <c r="C961" s="119" t="s">
        <v>60</v>
      </c>
      <c r="D961" t="s">
        <v>11537</v>
      </c>
      <c r="E961" t="s">
        <v>11530</v>
      </c>
      <c r="F961" t="s">
        <v>11540</v>
      </c>
      <c r="G961" t="s">
        <v>61</v>
      </c>
      <c r="H961" t="s">
        <v>18</v>
      </c>
      <c r="I961" t="s">
        <v>11541</v>
      </c>
      <c r="J961">
        <v>2014</v>
      </c>
      <c r="K961">
        <v>572.49</v>
      </c>
      <c r="L961">
        <v>27</v>
      </c>
      <c r="M961">
        <v>1</v>
      </c>
      <c r="N961">
        <f t="shared" si="39"/>
        <v>0</v>
      </c>
      <c r="O961">
        <f t="shared" si="40"/>
        <v>0</v>
      </c>
      <c r="P961" t="s">
        <v>12694</v>
      </c>
    </row>
    <row r="962" spans="2:16" x14ac:dyDescent="0.25">
      <c r="B962" t="s">
        <v>966</v>
      </c>
      <c r="C962" s="119" t="s">
        <v>60</v>
      </c>
      <c r="D962" t="s">
        <v>11537</v>
      </c>
      <c r="E962" t="s">
        <v>11530</v>
      </c>
      <c r="F962" t="s">
        <v>11540</v>
      </c>
      <c r="G962" t="s">
        <v>61</v>
      </c>
      <c r="H962" t="s">
        <v>18</v>
      </c>
      <c r="I962" t="s">
        <v>11541</v>
      </c>
      <c r="J962">
        <v>2014</v>
      </c>
      <c r="K962">
        <v>571.86</v>
      </c>
      <c r="L962">
        <v>22</v>
      </c>
      <c r="M962">
        <v>1</v>
      </c>
      <c r="N962">
        <f t="shared" si="39"/>
        <v>0</v>
      </c>
      <c r="O962">
        <f t="shared" si="40"/>
        <v>0</v>
      </c>
      <c r="P962" t="s">
        <v>12694</v>
      </c>
    </row>
    <row r="963" spans="2:16" x14ac:dyDescent="0.25">
      <c r="B963" t="s">
        <v>967</v>
      </c>
      <c r="C963" s="119" t="s">
        <v>60</v>
      </c>
      <c r="D963" t="s">
        <v>11537</v>
      </c>
      <c r="E963" t="s">
        <v>11530</v>
      </c>
      <c r="F963" t="s">
        <v>11540</v>
      </c>
      <c r="G963" t="s">
        <v>61</v>
      </c>
      <c r="H963" t="s">
        <v>18</v>
      </c>
      <c r="I963" t="s">
        <v>11541</v>
      </c>
      <c r="J963">
        <v>2014</v>
      </c>
      <c r="K963">
        <v>574.12</v>
      </c>
      <c r="L963">
        <v>40</v>
      </c>
      <c r="M963">
        <v>1</v>
      </c>
      <c r="N963">
        <f t="shared" si="39"/>
        <v>0</v>
      </c>
      <c r="O963">
        <f t="shared" si="40"/>
        <v>0</v>
      </c>
      <c r="P963" t="s">
        <v>12694</v>
      </c>
    </row>
    <row r="964" spans="2:16" x14ac:dyDescent="0.25">
      <c r="B964" t="s">
        <v>968</v>
      </c>
      <c r="C964" s="119" t="s">
        <v>60</v>
      </c>
      <c r="D964" t="s">
        <v>11537</v>
      </c>
      <c r="E964" t="s">
        <v>11530</v>
      </c>
      <c r="F964" t="s">
        <v>11540</v>
      </c>
      <c r="G964" t="s">
        <v>61</v>
      </c>
      <c r="H964" t="s">
        <v>18</v>
      </c>
      <c r="I964" t="s">
        <v>11541</v>
      </c>
      <c r="J964">
        <v>2014</v>
      </c>
      <c r="K964">
        <v>574.12</v>
      </c>
      <c r="L964">
        <v>40</v>
      </c>
      <c r="M964">
        <v>1</v>
      </c>
      <c r="N964">
        <f t="shared" si="39"/>
        <v>0</v>
      </c>
      <c r="O964">
        <f t="shared" si="40"/>
        <v>0</v>
      </c>
      <c r="P964" t="s">
        <v>12694</v>
      </c>
    </row>
    <row r="965" spans="2:16" x14ac:dyDescent="0.25">
      <c r="B965" t="s">
        <v>969</v>
      </c>
      <c r="C965" s="119" t="s">
        <v>60</v>
      </c>
      <c r="D965" t="s">
        <v>11537</v>
      </c>
      <c r="E965" t="s">
        <v>11530</v>
      </c>
      <c r="F965" t="s">
        <v>11540</v>
      </c>
      <c r="G965" t="s">
        <v>61</v>
      </c>
      <c r="H965" t="s">
        <v>18</v>
      </c>
      <c r="I965" t="s">
        <v>11541</v>
      </c>
      <c r="J965">
        <v>2014</v>
      </c>
      <c r="K965">
        <v>574.12</v>
      </c>
      <c r="L965">
        <v>40</v>
      </c>
      <c r="M965">
        <v>1</v>
      </c>
      <c r="N965">
        <f t="shared" si="39"/>
        <v>0</v>
      </c>
      <c r="O965">
        <f t="shared" si="40"/>
        <v>0</v>
      </c>
      <c r="P965" t="s">
        <v>12694</v>
      </c>
    </row>
    <row r="966" spans="2:16" x14ac:dyDescent="0.25">
      <c r="B966" t="s">
        <v>970</v>
      </c>
      <c r="C966" s="119" t="s">
        <v>60</v>
      </c>
      <c r="D966" t="s">
        <v>11537</v>
      </c>
      <c r="E966" t="s">
        <v>11530</v>
      </c>
      <c r="F966" t="s">
        <v>11540</v>
      </c>
      <c r="G966" t="s">
        <v>61</v>
      </c>
      <c r="H966" t="s">
        <v>18</v>
      </c>
      <c r="I966" t="s">
        <v>11541</v>
      </c>
      <c r="J966">
        <v>2014</v>
      </c>
      <c r="K966">
        <v>572.01</v>
      </c>
      <c r="L966">
        <v>22</v>
      </c>
      <c r="M966">
        <v>1</v>
      </c>
      <c r="N966">
        <f t="shared" si="39"/>
        <v>0</v>
      </c>
      <c r="O966">
        <f t="shared" si="40"/>
        <v>0</v>
      </c>
      <c r="P966" t="s">
        <v>12694</v>
      </c>
    </row>
    <row r="967" spans="2:16" x14ac:dyDescent="0.25">
      <c r="B967" t="s">
        <v>971</v>
      </c>
      <c r="C967" s="119" t="s">
        <v>60</v>
      </c>
      <c r="D967" t="s">
        <v>11537</v>
      </c>
      <c r="E967" t="s">
        <v>11530</v>
      </c>
      <c r="F967" t="s">
        <v>11540</v>
      </c>
      <c r="G967" t="s">
        <v>61</v>
      </c>
      <c r="H967" t="s">
        <v>18</v>
      </c>
      <c r="I967" t="s">
        <v>11541</v>
      </c>
      <c r="J967">
        <v>2014</v>
      </c>
      <c r="K967">
        <v>573.51</v>
      </c>
      <c r="L967">
        <v>34</v>
      </c>
      <c r="M967">
        <v>1</v>
      </c>
      <c r="N967">
        <f t="shared" si="39"/>
        <v>0</v>
      </c>
      <c r="O967">
        <f t="shared" si="40"/>
        <v>0</v>
      </c>
      <c r="P967" t="s">
        <v>12694</v>
      </c>
    </row>
    <row r="968" spans="2:16" x14ac:dyDescent="0.25">
      <c r="B968" t="s">
        <v>972</v>
      </c>
      <c r="C968" s="119" t="s">
        <v>60</v>
      </c>
      <c r="D968" t="s">
        <v>11537</v>
      </c>
      <c r="E968" t="s">
        <v>11530</v>
      </c>
      <c r="F968" t="s">
        <v>11540</v>
      </c>
      <c r="G968" t="s">
        <v>61</v>
      </c>
      <c r="H968" t="s">
        <v>18</v>
      </c>
      <c r="I968" t="s">
        <v>11541</v>
      </c>
      <c r="J968">
        <v>2014</v>
      </c>
      <c r="K968">
        <v>572.49</v>
      </c>
      <c r="L968">
        <v>27</v>
      </c>
      <c r="M968">
        <v>1</v>
      </c>
      <c r="N968">
        <f t="shared" si="39"/>
        <v>0</v>
      </c>
      <c r="O968">
        <f t="shared" si="40"/>
        <v>0</v>
      </c>
      <c r="P968" t="s">
        <v>12694</v>
      </c>
    </row>
    <row r="969" spans="2:16" x14ac:dyDescent="0.25">
      <c r="B969" t="s">
        <v>973</v>
      </c>
      <c r="C969" s="119" t="s">
        <v>60</v>
      </c>
      <c r="D969" t="s">
        <v>11537</v>
      </c>
      <c r="E969" t="s">
        <v>11530</v>
      </c>
      <c r="F969" t="s">
        <v>11540</v>
      </c>
      <c r="G969" t="s">
        <v>61</v>
      </c>
      <c r="H969" t="s">
        <v>18</v>
      </c>
      <c r="I969" t="s">
        <v>11541</v>
      </c>
      <c r="J969">
        <v>2014</v>
      </c>
      <c r="K969">
        <v>572.49</v>
      </c>
      <c r="L969">
        <v>27</v>
      </c>
      <c r="M969">
        <v>1</v>
      </c>
      <c r="N969">
        <f t="shared" si="39"/>
        <v>0</v>
      </c>
      <c r="O969">
        <f t="shared" si="40"/>
        <v>0</v>
      </c>
      <c r="P969" t="s">
        <v>12694</v>
      </c>
    </row>
    <row r="970" spans="2:16" x14ac:dyDescent="0.25">
      <c r="B970" t="s">
        <v>974</v>
      </c>
      <c r="C970" s="119" t="s">
        <v>60</v>
      </c>
      <c r="D970" t="s">
        <v>11537</v>
      </c>
      <c r="E970" t="s">
        <v>11530</v>
      </c>
      <c r="F970" t="s">
        <v>11540</v>
      </c>
      <c r="G970" t="s">
        <v>61</v>
      </c>
      <c r="H970" t="s">
        <v>18</v>
      </c>
      <c r="I970" t="s">
        <v>11541</v>
      </c>
      <c r="J970">
        <v>2014</v>
      </c>
      <c r="K970">
        <v>716.43</v>
      </c>
      <c r="L970">
        <v>27</v>
      </c>
      <c r="M970">
        <v>1</v>
      </c>
      <c r="N970">
        <f t="shared" si="39"/>
        <v>0</v>
      </c>
      <c r="O970">
        <f t="shared" si="40"/>
        <v>0</v>
      </c>
      <c r="P970" t="s">
        <v>12694</v>
      </c>
    </row>
    <row r="971" spans="2:16" x14ac:dyDescent="0.25">
      <c r="B971" t="s">
        <v>975</v>
      </c>
      <c r="C971" s="119" t="s">
        <v>60</v>
      </c>
      <c r="D971" t="s">
        <v>11537</v>
      </c>
      <c r="E971" t="s">
        <v>11530</v>
      </c>
      <c r="F971" t="s">
        <v>11540</v>
      </c>
      <c r="G971" t="s">
        <v>61</v>
      </c>
      <c r="H971" t="s">
        <v>18</v>
      </c>
      <c r="I971" t="s">
        <v>11541</v>
      </c>
      <c r="J971">
        <v>2014</v>
      </c>
      <c r="K971">
        <v>571.86</v>
      </c>
      <c r="L971">
        <v>22</v>
      </c>
      <c r="M971">
        <v>1</v>
      </c>
      <c r="N971">
        <f t="shared" ref="N971:N1034" si="41">IF(K971&lt;100,1,0)</f>
        <v>0</v>
      </c>
      <c r="O971">
        <f t="shared" si="40"/>
        <v>0</v>
      </c>
      <c r="P971" t="s">
        <v>12694</v>
      </c>
    </row>
    <row r="972" spans="2:16" x14ac:dyDescent="0.25">
      <c r="B972" t="s">
        <v>976</v>
      </c>
      <c r="C972" s="119" t="s">
        <v>60</v>
      </c>
      <c r="D972" t="s">
        <v>11539</v>
      </c>
      <c r="E972" t="s">
        <v>11530</v>
      </c>
      <c r="F972" t="s">
        <v>11540</v>
      </c>
      <c r="G972" t="s">
        <v>61</v>
      </c>
      <c r="H972" t="s">
        <v>18</v>
      </c>
      <c r="I972" t="s">
        <v>11541</v>
      </c>
      <c r="J972">
        <v>2014</v>
      </c>
      <c r="K972">
        <v>572.24</v>
      </c>
      <c r="L972">
        <v>25</v>
      </c>
      <c r="M972">
        <v>1</v>
      </c>
      <c r="N972">
        <f t="shared" si="41"/>
        <v>0</v>
      </c>
      <c r="O972">
        <f t="shared" si="40"/>
        <v>0</v>
      </c>
      <c r="P972" t="s">
        <v>12694</v>
      </c>
    </row>
    <row r="973" spans="2:16" x14ac:dyDescent="0.25">
      <c r="B973" t="s">
        <v>977</v>
      </c>
      <c r="C973" s="119" t="s">
        <v>60</v>
      </c>
      <c r="D973" t="s">
        <v>11539</v>
      </c>
      <c r="E973" t="s">
        <v>11530</v>
      </c>
      <c r="F973" t="s">
        <v>11540</v>
      </c>
      <c r="G973" t="s">
        <v>61</v>
      </c>
      <c r="H973" t="s">
        <v>18</v>
      </c>
      <c r="I973" t="s">
        <v>11541</v>
      </c>
      <c r="J973">
        <v>2014</v>
      </c>
      <c r="K973">
        <v>572.24</v>
      </c>
      <c r="L973">
        <v>25</v>
      </c>
      <c r="M973">
        <v>1</v>
      </c>
      <c r="N973">
        <f t="shared" si="41"/>
        <v>0</v>
      </c>
      <c r="O973">
        <f t="shared" si="40"/>
        <v>0</v>
      </c>
      <c r="P973" t="s">
        <v>12694</v>
      </c>
    </row>
    <row r="974" spans="2:16" x14ac:dyDescent="0.25">
      <c r="B974" t="s">
        <v>978</v>
      </c>
      <c r="C974" s="119" t="s">
        <v>60</v>
      </c>
      <c r="D974" t="s">
        <v>11537</v>
      </c>
      <c r="E974" t="s">
        <v>11530</v>
      </c>
      <c r="F974" t="s">
        <v>11540</v>
      </c>
      <c r="G974" t="s">
        <v>61</v>
      </c>
      <c r="H974" t="s">
        <v>18</v>
      </c>
      <c r="I974" t="s">
        <v>11541</v>
      </c>
      <c r="J974">
        <v>2014</v>
      </c>
      <c r="K974">
        <v>571.86</v>
      </c>
      <c r="L974">
        <v>22</v>
      </c>
      <c r="M974">
        <v>1</v>
      </c>
      <c r="N974">
        <f t="shared" si="41"/>
        <v>0</v>
      </c>
      <c r="O974">
        <f t="shared" si="40"/>
        <v>0</v>
      </c>
      <c r="P974" t="s">
        <v>12694</v>
      </c>
    </row>
    <row r="975" spans="2:16" x14ac:dyDescent="0.25">
      <c r="B975" t="s">
        <v>979</v>
      </c>
      <c r="C975" s="119" t="s">
        <v>60</v>
      </c>
      <c r="D975" t="s">
        <v>11550</v>
      </c>
      <c r="E975" t="s">
        <v>11530</v>
      </c>
      <c r="F975" t="s">
        <v>11540</v>
      </c>
      <c r="G975" t="s">
        <v>61</v>
      </c>
      <c r="H975" t="s">
        <v>18</v>
      </c>
      <c r="I975" t="s">
        <v>11541</v>
      </c>
      <c r="J975">
        <v>2014</v>
      </c>
      <c r="K975">
        <v>572.49</v>
      </c>
      <c r="L975">
        <v>27</v>
      </c>
      <c r="M975">
        <v>1</v>
      </c>
      <c r="N975">
        <f t="shared" si="41"/>
        <v>0</v>
      </c>
      <c r="O975">
        <f t="shared" si="40"/>
        <v>0</v>
      </c>
      <c r="P975" t="s">
        <v>12694</v>
      </c>
    </row>
    <row r="976" spans="2:16" x14ac:dyDescent="0.25">
      <c r="B976" t="s">
        <v>980</v>
      </c>
      <c r="C976" s="119" t="s">
        <v>60</v>
      </c>
      <c r="D976" t="s">
        <v>11550</v>
      </c>
      <c r="E976" t="s">
        <v>11530</v>
      </c>
      <c r="F976" t="s">
        <v>11540</v>
      </c>
      <c r="G976" t="s">
        <v>61</v>
      </c>
      <c r="H976" t="s">
        <v>18</v>
      </c>
      <c r="I976" t="s">
        <v>11541</v>
      </c>
      <c r="J976">
        <v>2014</v>
      </c>
      <c r="K976">
        <v>843.81</v>
      </c>
      <c r="L976">
        <v>24</v>
      </c>
      <c r="M976">
        <v>1</v>
      </c>
      <c r="N976">
        <f t="shared" si="41"/>
        <v>0</v>
      </c>
      <c r="O976">
        <f t="shared" si="40"/>
        <v>0</v>
      </c>
      <c r="P976" t="s">
        <v>12694</v>
      </c>
    </row>
    <row r="977" spans="2:16" x14ac:dyDescent="0.25">
      <c r="B977" t="s">
        <v>981</v>
      </c>
      <c r="C977" s="119" t="s">
        <v>60</v>
      </c>
      <c r="D977" t="s">
        <v>11550</v>
      </c>
      <c r="E977" t="s">
        <v>11530</v>
      </c>
      <c r="F977" t="s">
        <v>11540</v>
      </c>
      <c r="G977" t="s">
        <v>61</v>
      </c>
      <c r="H977" t="s">
        <v>18</v>
      </c>
      <c r="I977" t="s">
        <v>11541</v>
      </c>
      <c r="J977">
        <v>2014</v>
      </c>
      <c r="K977">
        <v>572.49</v>
      </c>
      <c r="L977">
        <v>27</v>
      </c>
      <c r="M977">
        <v>1</v>
      </c>
      <c r="N977">
        <f t="shared" si="41"/>
        <v>0</v>
      </c>
      <c r="O977">
        <f t="shared" si="40"/>
        <v>0</v>
      </c>
      <c r="P977" t="s">
        <v>12694</v>
      </c>
    </row>
    <row r="978" spans="2:16" x14ac:dyDescent="0.25">
      <c r="B978" t="s">
        <v>982</v>
      </c>
      <c r="C978" s="119" t="s">
        <v>60</v>
      </c>
      <c r="D978" t="s">
        <v>11537</v>
      </c>
      <c r="E978" t="s">
        <v>11530</v>
      </c>
      <c r="F978" t="s">
        <v>11540</v>
      </c>
      <c r="G978" t="s">
        <v>61</v>
      </c>
      <c r="H978" t="s">
        <v>18</v>
      </c>
      <c r="I978" t="s">
        <v>11541</v>
      </c>
      <c r="J978">
        <v>2014</v>
      </c>
      <c r="K978">
        <v>572.37</v>
      </c>
      <c r="L978">
        <v>26</v>
      </c>
      <c r="M978">
        <v>1</v>
      </c>
      <c r="N978">
        <f t="shared" si="41"/>
        <v>0</v>
      </c>
      <c r="O978">
        <f t="shared" si="40"/>
        <v>0</v>
      </c>
      <c r="P978" t="s">
        <v>12694</v>
      </c>
    </row>
    <row r="979" spans="2:16" x14ac:dyDescent="0.25">
      <c r="B979" t="s">
        <v>983</v>
      </c>
      <c r="C979" s="119" t="s">
        <v>60</v>
      </c>
      <c r="D979" t="s">
        <v>11537</v>
      </c>
      <c r="E979" t="s">
        <v>11530</v>
      </c>
      <c r="F979" t="s">
        <v>11540</v>
      </c>
      <c r="G979" t="s">
        <v>61</v>
      </c>
      <c r="H979" t="s">
        <v>18</v>
      </c>
      <c r="I979" t="s">
        <v>11541</v>
      </c>
      <c r="J979">
        <v>2014</v>
      </c>
      <c r="K979">
        <v>571.86</v>
      </c>
      <c r="L979">
        <v>22</v>
      </c>
      <c r="M979">
        <v>1</v>
      </c>
      <c r="N979">
        <f t="shared" si="41"/>
        <v>0</v>
      </c>
      <c r="O979">
        <f t="shared" si="40"/>
        <v>0</v>
      </c>
      <c r="P979" t="s">
        <v>12694</v>
      </c>
    </row>
    <row r="980" spans="2:16" x14ac:dyDescent="0.25">
      <c r="B980" t="s">
        <v>984</v>
      </c>
      <c r="C980" s="119" t="s">
        <v>60</v>
      </c>
      <c r="D980" t="s">
        <v>11537</v>
      </c>
      <c r="E980" t="s">
        <v>11530</v>
      </c>
      <c r="F980" t="s">
        <v>11540</v>
      </c>
      <c r="G980" t="s">
        <v>61</v>
      </c>
      <c r="H980" t="s">
        <v>18</v>
      </c>
      <c r="I980" t="s">
        <v>11541</v>
      </c>
      <c r="J980">
        <v>2014</v>
      </c>
      <c r="K980">
        <v>572.37</v>
      </c>
      <c r="L980">
        <v>26</v>
      </c>
      <c r="M980">
        <v>1</v>
      </c>
      <c r="N980">
        <f t="shared" si="41"/>
        <v>0</v>
      </c>
      <c r="O980">
        <f t="shared" si="40"/>
        <v>0</v>
      </c>
      <c r="P980" t="s">
        <v>12694</v>
      </c>
    </row>
    <row r="981" spans="2:16" x14ac:dyDescent="0.25">
      <c r="B981" t="s">
        <v>985</v>
      </c>
      <c r="C981" s="119" t="s">
        <v>60</v>
      </c>
      <c r="D981" t="s">
        <v>11537</v>
      </c>
      <c r="E981" t="s">
        <v>11530</v>
      </c>
      <c r="F981" t="s">
        <v>11540</v>
      </c>
      <c r="G981" t="s">
        <v>61</v>
      </c>
      <c r="H981" t="s">
        <v>18</v>
      </c>
      <c r="I981" t="s">
        <v>11541</v>
      </c>
      <c r="J981">
        <v>2014</v>
      </c>
      <c r="K981">
        <v>571.86</v>
      </c>
      <c r="L981">
        <v>22</v>
      </c>
      <c r="M981">
        <v>1</v>
      </c>
      <c r="N981">
        <f t="shared" si="41"/>
        <v>0</v>
      </c>
      <c r="O981">
        <f t="shared" si="40"/>
        <v>0</v>
      </c>
      <c r="P981" t="s">
        <v>12694</v>
      </c>
    </row>
    <row r="982" spans="2:16" x14ac:dyDescent="0.25">
      <c r="B982" t="s">
        <v>986</v>
      </c>
      <c r="C982" s="119" t="s">
        <v>60</v>
      </c>
      <c r="D982" t="s">
        <v>11546</v>
      </c>
      <c r="E982" t="s">
        <v>11530</v>
      </c>
      <c r="F982" t="s">
        <v>11540</v>
      </c>
      <c r="G982" t="s">
        <v>61</v>
      </c>
      <c r="H982" t="s">
        <v>18</v>
      </c>
      <c r="I982" t="s">
        <v>11541</v>
      </c>
      <c r="J982">
        <v>2014</v>
      </c>
      <c r="K982">
        <v>600.97</v>
      </c>
      <c r="L982">
        <v>38</v>
      </c>
      <c r="M982">
        <v>1</v>
      </c>
      <c r="N982">
        <f t="shared" si="41"/>
        <v>0</v>
      </c>
      <c r="O982">
        <f t="shared" si="40"/>
        <v>0</v>
      </c>
      <c r="P982" t="s">
        <v>12693</v>
      </c>
    </row>
    <row r="983" spans="2:16" x14ac:dyDescent="0.25">
      <c r="B983" t="s">
        <v>987</v>
      </c>
      <c r="C983" s="119" t="s">
        <v>60</v>
      </c>
      <c r="D983" t="s">
        <v>11542</v>
      </c>
      <c r="E983" t="s">
        <v>11530</v>
      </c>
      <c r="F983" t="s">
        <v>11540</v>
      </c>
      <c r="G983" t="s">
        <v>61</v>
      </c>
      <c r="H983" t="s">
        <v>18</v>
      </c>
      <c r="I983" t="s">
        <v>11541</v>
      </c>
      <c r="J983">
        <v>2014</v>
      </c>
      <c r="K983">
        <v>571.86</v>
      </c>
      <c r="L983">
        <v>22</v>
      </c>
      <c r="M983">
        <v>1</v>
      </c>
      <c r="N983">
        <f t="shared" si="41"/>
        <v>0</v>
      </c>
      <c r="O983">
        <f t="shared" si="40"/>
        <v>0</v>
      </c>
      <c r="P983" t="s">
        <v>12694</v>
      </c>
    </row>
    <row r="984" spans="2:16" x14ac:dyDescent="0.25">
      <c r="B984" t="s">
        <v>988</v>
      </c>
      <c r="C984" s="119" t="s">
        <v>60</v>
      </c>
      <c r="D984" t="s">
        <v>11542</v>
      </c>
      <c r="E984" t="s">
        <v>11530</v>
      </c>
      <c r="F984" t="s">
        <v>11540</v>
      </c>
      <c r="G984" t="s">
        <v>61</v>
      </c>
      <c r="H984" t="s">
        <v>18</v>
      </c>
      <c r="I984" t="s">
        <v>11541</v>
      </c>
      <c r="J984">
        <v>2014</v>
      </c>
      <c r="K984">
        <v>572.49</v>
      </c>
      <c r="L984">
        <v>27</v>
      </c>
      <c r="M984">
        <v>1</v>
      </c>
      <c r="N984">
        <f t="shared" si="41"/>
        <v>0</v>
      </c>
      <c r="O984">
        <f t="shared" si="40"/>
        <v>0</v>
      </c>
      <c r="P984" t="s">
        <v>12694</v>
      </c>
    </row>
    <row r="985" spans="2:16" x14ac:dyDescent="0.25">
      <c r="B985" t="s">
        <v>989</v>
      </c>
      <c r="C985" s="119" t="s">
        <v>60</v>
      </c>
      <c r="D985" t="s">
        <v>11539</v>
      </c>
      <c r="E985" t="s">
        <v>11530</v>
      </c>
      <c r="F985" t="s">
        <v>11540</v>
      </c>
      <c r="G985" t="s">
        <v>61</v>
      </c>
      <c r="H985" t="s">
        <v>18</v>
      </c>
      <c r="I985" t="s">
        <v>11541</v>
      </c>
      <c r="J985">
        <v>2014</v>
      </c>
      <c r="K985">
        <v>572.52</v>
      </c>
      <c r="L985">
        <v>27</v>
      </c>
      <c r="M985">
        <v>1</v>
      </c>
      <c r="N985">
        <f t="shared" si="41"/>
        <v>0</v>
      </c>
      <c r="O985">
        <f t="shared" si="40"/>
        <v>0</v>
      </c>
      <c r="P985" t="s">
        <v>12694</v>
      </c>
    </row>
    <row r="986" spans="2:16" x14ac:dyDescent="0.25">
      <c r="B986" t="s">
        <v>990</v>
      </c>
      <c r="C986" s="119" t="s">
        <v>60</v>
      </c>
      <c r="D986" t="s">
        <v>11539</v>
      </c>
      <c r="E986" t="s">
        <v>11530</v>
      </c>
      <c r="F986" t="s">
        <v>11540</v>
      </c>
      <c r="G986" t="s">
        <v>61</v>
      </c>
      <c r="H986" t="s">
        <v>18</v>
      </c>
      <c r="I986" t="s">
        <v>11541</v>
      </c>
      <c r="J986">
        <v>2014</v>
      </c>
      <c r="K986">
        <v>572.52</v>
      </c>
      <c r="L986">
        <v>27</v>
      </c>
      <c r="M986">
        <v>1</v>
      </c>
      <c r="N986">
        <f t="shared" si="41"/>
        <v>0</v>
      </c>
      <c r="O986">
        <f t="shared" si="40"/>
        <v>0</v>
      </c>
      <c r="P986" t="s">
        <v>12694</v>
      </c>
    </row>
    <row r="987" spans="2:16" x14ac:dyDescent="0.25">
      <c r="B987" t="s">
        <v>991</v>
      </c>
      <c r="C987" s="119" t="s">
        <v>60</v>
      </c>
      <c r="D987" t="s">
        <v>11539</v>
      </c>
      <c r="E987" t="s">
        <v>11530</v>
      </c>
      <c r="F987" t="s">
        <v>11540</v>
      </c>
      <c r="G987" t="s">
        <v>61</v>
      </c>
      <c r="H987" t="s">
        <v>18</v>
      </c>
      <c r="I987" t="s">
        <v>11541</v>
      </c>
      <c r="J987">
        <v>2014</v>
      </c>
      <c r="K987">
        <v>572.9</v>
      </c>
      <c r="L987">
        <v>30</v>
      </c>
      <c r="M987">
        <v>1</v>
      </c>
      <c r="N987">
        <f t="shared" si="41"/>
        <v>0</v>
      </c>
      <c r="O987">
        <f t="shared" si="40"/>
        <v>0</v>
      </c>
      <c r="P987" t="s">
        <v>12694</v>
      </c>
    </row>
    <row r="988" spans="2:16" x14ac:dyDescent="0.25">
      <c r="B988" t="s">
        <v>992</v>
      </c>
      <c r="C988" s="119" t="s">
        <v>60</v>
      </c>
      <c r="D988" t="s">
        <v>11537</v>
      </c>
      <c r="E988" t="s">
        <v>11530</v>
      </c>
      <c r="F988" t="s">
        <v>11540</v>
      </c>
      <c r="G988" t="s">
        <v>61</v>
      </c>
      <c r="H988" t="s">
        <v>18</v>
      </c>
      <c r="I988" t="s">
        <v>11541</v>
      </c>
      <c r="J988">
        <v>2014</v>
      </c>
      <c r="K988">
        <v>572.11</v>
      </c>
      <c r="L988">
        <v>24</v>
      </c>
      <c r="M988">
        <v>1</v>
      </c>
      <c r="N988">
        <f t="shared" si="41"/>
        <v>0</v>
      </c>
      <c r="O988">
        <f t="shared" si="40"/>
        <v>0</v>
      </c>
      <c r="P988" t="s">
        <v>12694</v>
      </c>
    </row>
    <row r="989" spans="2:16" x14ac:dyDescent="0.25">
      <c r="B989" t="s">
        <v>993</v>
      </c>
      <c r="C989" s="119" t="s">
        <v>60</v>
      </c>
      <c r="D989" t="s">
        <v>11537</v>
      </c>
      <c r="E989" t="s">
        <v>11530</v>
      </c>
      <c r="F989" t="s">
        <v>11540</v>
      </c>
      <c r="G989" t="s">
        <v>61</v>
      </c>
      <c r="H989" t="s">
        <v>18</v>
      </c>
      <c r="I989" t="s">
        <v>11541</v>
      </c>
      <c r="J989">
        <v>2014</v>
      </c>
      <c r="K989">
        <v>572.37</v>
      </c>
      <c r="L989">
        <v>26</v>
      </c>
      <c r="M989">
        <v>1</v>
      </c>
      <c r="N989">
        <f t="shared" si="41"/>
        <v>0</v>
      </c>
      <c r="O989">
        <f t="shared" si="40"/>
        <v>0</v>
      </c>
      <c r="P989" t="s">
        <v>12694</v>
      </c>
    </row>
    <row r="990" spans="2:16" x14ac:dyDescent="0.25">
      <c r="B990" t="s">
        <v>994</v>
      </c>
      <c r="C990" s="119" t="s">
        <v>60</v>
      </c>
      <c r="D990" t="s">
        <v>11550</v>
      </c>
      <c r="E990" t="s">
        <v>11530</v>
      </c>
      <c r="F990" t="s">
        <v>11540</v>
      </c>
      <c r="G990" t="s">
        <v>61</v>
      </c>
      <c r="H990" t="s">
        <v>18</v>
      </c>
      <c r="I990" t="s">
        <v>11533</v>
      </c>
      <c r="J990">
        <v>2014</v>
      </c>
      <c r="K990">
        <v>579.96</v>
      </c>
      <c r="L990">
        <v>45</v>
      </c>
      <c r="M990">
        <v>1</v>
      </c>
      <c r="N990">
        <f t="shared" si="41"/>
        <v>0</v>
      </c>
      <c r="O990">
        <f t="shared" si="40"/>
        <v>0</v>
      </c>
      <c r="P990" t="s">
        <v>12694</v>
      </c>
    </row>
    <row r="991" spans="2:16" x14ac:dyDescent="0.25">
      <c r="B991" t="s">
        <v>995</v>
      </c>
      <c r="C991" s="119" t="s">
        <v>60</v>
      </c>
      <c r="D991" t="s">
        <v>11539</v>
      </c>
      <c r="E991" t="s">
        <v>11530</v>
      </c>
      <c r="F991" t="s">
        <v>11540</v>
      </c>
      <c r="G991" t="s">
        <v>61</v>
      </c>
      <c r="H991" t="s">
        <v>18</v>
      </c>
      <c r="I991" t="s">
        <v>11541</v>
      </c>
      <c r="J991">
        <v>2014</v>
      </c>
      <c r="K991">
        <v>572.26</v>
      </c>
      <c r="L991">
        <v>25</v>
      </c>
      <c r="M991">
        <v>1</v>
      </c>
      <c r="N991">
        <f t="shared" si="41"/>
        <v>0</v>
      </c>
      <c r="O991">
        <f t="shared" si="40"/>
        <v>0</v>
      </c>
      <c r="P991" t="s">
        <v>12694</v>
      </c>
    </row>
    <row r="992" spans="2:16" x14ac:dyDescent="0.25">
      <c r="B992" t="s">
        <v>996</v>
      </c>
      <c r="C992" s="119" t="s">
        <v>60</v>
      </c>
      <c r="D992" t="s">
        <v>11539</v>
      </c>
      <c r="E992" t="s">
        <v>11530</v>
      </c>
      <c r="F992" t="s">
        <v>11540</v>
      </c>
      <c r="G992" t="s">
        <v>61</v>
      </c>
      <c r="H992" t="s">
        <v>18</v>
      </c>
      <c r="I992" t="s">
        <v>11541</v>
      </c>
      <c r="J992">
        <v>2014</v>
      </c>
      <c r="K992">
        <v>619.9</v>
      </c>
      <c r="L992">
        <v>93</v>
      </c>
      <c r="M992">
        <v>1</v>
      </c>
      <c r="N992">
        <f t="shared" si="41"/>
        <v>0</v>
      </c>
      <c r="O992">
        <f t="shared" si="40"/>
        <v>0</v>
      </c>
      <c r="P992" t="s">
        <v>12693</v>
      </c>
    </row>
    <row r="993" spans="2:16" x14ac:dyDescent="0.25">
      <c r="B993" t="s">
        <v>997</v>
      </c>
      <c r="C993" s="119" t="s">
        <v>60</v>
      </c>
      <c r="D993" t="s">
        <v>11550</v>
      </c>
      <c r="E993" t="s">
        <v>11530</v>
      </c>
      <c r="F993" t="s">
        <v>11540</v>
      </c>
      <c r="G993" t="s">
        <v>61</v>
      </c>
      <c r="H993" t="s">
        <v>18</v>
      </c>
      <c r="I993" t="s">
        <v>11541</v>
      </c>
      <c r="J993">
        <v>2014</v>
      </c>
      <c r="K993">
        <v>569.1</v>
      </c>
      <c r="M993">
        <v>1</v>
      </c>
      <c r="N993">
        <f t="shared" si="41"/>
        <v>0</v>
      </c>
      <c r="O993">
        <f t="shared" si="40"/>
        <v>1</v>
      </c>
      <c r="P993" t="s">
        <v>12694</v>
      </c>
    </row>
    <row r="994" spans="2:16" x14ac:dyDescent="0.25">
      <c r="B994" t="s">
        <v>998</v>
      </c>
      <c r="C994" s="119" t="s">
        <v>60</v>
      </c>
      <c r="D994" t="s">
        <v>11537</v>
      </c>
      <c r="E994" t="s">
        <v>11530</v>
      </c>
      <c r="F994" t="s">
        <v>11540</v>
      </c>
      <c r="G994" t="s">
        <v>61</v>
      </c>
      <c r="H994" t="s">
        <v>18</v>
      </c>
      <c r="I994" t="s">
        <v>11541</v>
      </c>
      <c r="J994">
        <v>2014</v>
      </c>
      <c r="K994">
        <v>573.78</v>
      </c>
      <c r="L994">
        <v>37</v>
      </c>
      <c r="M994">
        <v>1</v>
      </c>
      <c r="N994">
        <f t="shared" si="41"/>
        <v>0</v>
      </c>
      <c r="O994">
        <f t="shared" si="40"/>
        <v>0</v>
      </c>
      <c r="P994" t="s">
        <v>12694</v>
      </c>
    </row>
    <row r="995" spans="2:16" x14ac:dyDescent="0.25">
      <c r="B995" t="s">
        <v>999</v>
      </c>
      <c r="C995" s="119" t="s">
        <v>60</v>
      </c>
      <c r="D995" t="s">
        <v>11539</v>
      </c>
      <c r="E995" t="s">
        <v>11530</v>
      </c>
      <c r="F995" t="s">
        <v>11540</v>
      </c>
      <c r="G995" t="s">
        <v>61</v>
      </c>
      <c r="H995" t="s">
        <v>18</v>
      </c>
      <c r="I995" t="s">
        <v>11541</v>
      </c>
      <c r="J995">
        <v>2014</v>
      </c>
      <c r="K995">
        <v>2.78</v>
      </c>
      <c r="L995">
        <v>22</v>
      </c>
      <c r="M995">
        <v>1</v>
      </c>
      <c r="N995">
        <f t="shared" si="41"/>
        <v>1</v>
      </c>
      <c r="O995">
        <f t="shared" si="40"/>
        <v>0</v>
      </c>
      <c r="P995" t="s">
        <v>12694</v>
      </c>
    </row>
    <row r="996" spans="2:16" x14ac:dyDescent="0.25">
      <c r="B996" t="s">
        <v>1000</v>
      </c>
      <c r="C996" s="119" t="s">
        <v>60</v>
      </c>
      <c r="D996" t="s">
        <v>11550</v>
      </c>
      <c r="E996" t="s">
        <v>11530</v>
      </c>
      <c r="F996" t="s">
        <v>11540</v>
      </c>
      <c r="G996" t="s">
        <v>61</v>
      </c>
      <c r="H996" t="s">
        <v>18</v>
      </c>
      <c r="I996" t="s">
        <v>11541</v>
      </c>
      <c r="J996">
        <v>2014</v>
      </c>
      <c r="K996">
        <v>605.96</v>
      </c>
      <c r="M996">
        <v>1</v>
      </c>
      <c r="N996">
        <f t="shared" si="41"/>
        <v>0</v>
      </c>
      <c r="O996">
        <f t="shared" si="40"/>
        <v>1</v>
      </c>
      <c r="P996" t="s">
        <v>12694</v>
      </c>
    </row>
    <row r="997" spans="2:16" x14ac:dyDescent="0.25">
      <c r="B997" t="s">
        <v>1001</v>
      </c>
      <c r="C997" s="119" t="s">
        <v>60</v>
      </c>
      <c r="D997" t="s">
        <v>11537</v>
      </c>
      <c r="E997" t="s">
        <v>11530</v>
      </c>
      <c r="F997" t="s">
        <v>11540</v>
      </c>
      <c r="G997" t="s">
        <v>61</v>
      </c>
      <c r="H997" t="s">
        <v>18</v>
      </c>
      <c r="I997" t="s">
        <v>11541</v>
      </c>
      <c r="J997">
        <v>2014</v>
      </c>
      <c r="K997">
        <v>569.1</v>
      </c>
      <c r="M997">
        <v>1</v>
      </c>
      <c r="N997">
        <f t="shared" si="41"/>
        <v>0</v>
      </c>
      <c r="O997">
        <f t="shared" si="40"/>
        <v>1</v>
      </c>
      <c r="P997" t="s">
        <v>12694</v>
      </c>
    </row>
    <row r="998" spans="2:16" x14ac:dyDescent="0.25">
      <c r="B998" t="s">
        <v>1002</v>
      </c>
      <c r="C998" s="119" t="s">
        <v>60</v>
      </c>
      <c r="D998" t="s">
        <v>11537</v>
      </c>
      <c r="E998" t="s">
        <v>11530</v>
      </c>
      <c r="F998" t="s">
        <v>11540</v>
      </c>
      <c r="G998" t="s">
        <v>61</v>
      </c>
      <c r="H998" t="s">
        <v>18</v>
      </c>
      <c r="I998" t="s">
        <v>11541</v>
      </c>
      <c r="J998">
        <v>2014</v>
      </c>
      <c r="K998">
        <v>598.98</v>
      </c>
      <c r="L998">
        <v>22</v>
      </c>
      <c r="M998">
        <v>1</v>
      </c>
      <c r="N998">
        <f t="shared" si="41"/>
        <v>0</v>
      </c>
      <c r="O998">
        <f t="shared" si="40"/>
        <v>0</v>
      </c>
      <c r="P998" t="s">
        <v>12694</v>
      </c>
    </row>
    <row r="999" spans="2:16" x14ac:dyDescent="0.25">
      <c r="B999" t="s">
        <v>1003</v>
      </c>
      <c r="C999" s="119" t="s">
        <v>60</v>
      </c>
      <c r="D999" t="s">
        <v>11537</v>
      </c>
      <c r="E999" t="s">
        <v>11530</v>
      </c>
      <c r="F999" t="s">
        <v>11540</v>
      </c>
      <c r="G999" t="s">
        <v>61</v>
      </c>
      <c r="H999" t="s">
        <v>18</v>
      </c>
      <c r="I999" t="s">
        <v>11541</v>
      </c>
      <c r="J999">
        <v>2014</v>
      </c>
      <c r="K999">
        <v>1140.98</v>
      </c>
      <c r="L999">
        <v>22</v>
      </c>
      <c r="M999">
        <v>1</v>
      </c>
      <c r="N999">
        <f t="shared" si="41"/>
        <v>0</v>
      </c>
      <c r="O999">
        <f t="shared" si="40"/>
        <v>0</v>
      </c>
      <c r="P999" t="s">
        <v>12694</v>
      </c>
    </row>
    <row r="1000" spans="2:16" x14ac:dyDescent="0.25">
      <c r="B1000" t="s">
        <v>1004</v>
      </c>
      <c r="C1000" s="119" t="s">
        <v>60</v>
      </c>
      <c r="D1000" t="s">
        <v>11537</v>
      </c>
      <c r="E1000" t="s">
        <v>11530</v>
      </c>
      <c r="F1000" t="s">
        <v>11540</v>
      </c>
      <c r="G1000" t="s">
        <v>61</v>
      </c>
      <c r="H1000" t="s">
        <v>18</v>
      </c>
      <c r="I1000" t="s">
        <v>11541</v>
      </c>
      <c r="J1000">
        <v>2014</v>
      </c>
      <c r="K1000">
        <v>572.52</v>
      </c>
      <c r="L1000">
        <v>27</v>
      </c>
      <c r="M1000">
        <v>1</v>
      </c>
      <c r="N1000">
        <f t="shared" si="41"/>
        <v>0</v>
      </c>
      <c r="O1000">
        <f t="shared" si="40"/>
        <v>0</v>
      </c>
      <c r="P1000" t="s">
        <v>12694</v>
      </c>
    </row>
    <row r="1001" spans="2:16" x14ac:dyDescent="0.25">
      <c r="B1001" t="s">
        <v>1005</v>
      </c>
      <c r="C1001" s="119" t="s">
        <v>60</v>
      </c>
      <c r="D1001" t="s">
        <v>11539</v>
      </c>
      <c r="E1001" t="s">
        <v>11530</v>
      </c>
      <c r="F1001" t="s">
        <v>11540</v>
      </c>
      <c r="G1001" t="s">
        <v>61</v>
      </c>
      <c r="H1001" t="s">
        <v>18</v>
      </c>
      <c r="I1001" t="s">
        <v>11541</v>
      </c>
      <c r="J1001">
        <v>2014</v>
      </c>
      <c r="K1001">
        <v>572.26</v>
      </c>
      <c r="L1001">
        <v>25</v>
      </c>
      <c r="M1001">
        <v>1</v>
      </c>
      <c r="N1001">
        <f t="shared" si="41"/>
        <v>0</v>
      </c>
      <c r="O1001">
        <f t="shared" si="40"/>
        <v>0</v>
      </c>
      <c r="P1001" t="s">
        <v>12694</v>
      </c>
    </row>
    <row r="1002" spans="2:16" x14ac:dyDescent="0.25">
      <c r="B1002" t="s">
        <v>1006</v>
      </c>
      <c r="C1002" s="119" t="s">
        <v>60</v>
      </c>
      <c r="D1002" t="s">
        <v>11546</v>
      </c>
      <c r="E1002" t="s">
        <v>11530</v>
      </c>
      <c r="F1002" t="s">
        <v>11540</v>
      </c>
      <c r="G1002" t="s">
        <v>61</v>
      </c>
      <c r="H1002" t="s">
        <v>18</v>
      </c>
      <c r="I1002" t="s">
        <v>11541</v>
      </c>
      <c r="J1002">
        <v>2014</v>
      </c>
      <c r="K1002">
        <v>599.62</v>
      </c>
      <c r="L1002">
        <v>27</v>
      </c>
      <c r="M1002">
        <v>1</v>
      </c>
      <c r="N1002">
        <f t="shared" si="41"/>
        <v>0</v>
      </c>
      <c r="O1002">
        <f t="shared" si="40"/>
        <v>0</v>
      </c>
      <c r="P1002" t="s">
        <v>12691</v>
      </c>
    </row>
    <row r="1003" spans="2:16" x14ac:dyDescent="0.25">
      <c r="B1003" t="s">
        <v>1007</v>
      </c>
      <c r="C1003" s="119" t="s">
        <v>60</v>
      </c>
      <c r="D1003" t="s">
        <v>11537</v>
      </c>
      <c r="E1003" t="s">
        <v>11530</v>
      </c>
      <c r="F1003" t="s">
        <v>11540</v>
      </c>
      <c r="G1003" t="s">
        <v>61</v>
      </c>
      <c r="H1003" t="s">
        <v>18</v>
      </c>
      <c r="I1003" t="s">
        <v>11541</v>
      </c>
      <c r="J1003">
        <v>2014</v>
      </c>
      <c r="K1003">
        <v>573.15</v>
      </c>
      <c r="L1003">
        <v>32</v>
      </c>
      <c r="M1003">
        <v>1</v>
      </c>
      <c r="N1003">
        <f t="shared" si="41"/>
        <v>0</v>
      </c>
      <c r="O1003">
        <f t="shared" ref="O1003:O1066" si="42">IF(OR(L1003="",L1003&lt;=0),1,0)</f>
        <v>0</v>
      </c>
      <c r="P1003" t="s">
        <v>12693</v>
      </c>
    </row>
    <row r="1004" spans="2:16" x14ac:dyDescent="0.25">
      <c r="B1004" t="s">
        <v>1008</v>
      </c>
      <c r="C1004" s="119" t="s">
        <v>60</v>
      </c>
      <c r="D1004" t="s">
        <v>11537</v>
      </c>
      <c r="E1004" t="s">
        <v>11530</v>
      </c>
      <c r="F1004" t="s">
        <v>11540</v>
      </c>
      <c r="G1004" t="s">
        <v>61</v>
      </c>
      <c r="H1004" t="s">
        <v>18</v>
      </c>
      <c r="I1004" t="s">
        <v>11541</v>
      </c>
      <c r="J1004">
        <v>2014</v>
      </c>
      <c r="K1004">
        <v>572.52</v>
      </c>
      <c r="L1004">
        <v>27</v>
      </c>
      <c r="M1004">
        <v>1</v>
      </c>
      <c r="N1004">
        <f t="shared" si="41"/>
        <v>0</v>
      </c>
      <c r="O1004">
        <f t="shared" si="42"/>
        <v>0</v>
      </c>
      <c r="P1004" t="s">
        <v>12693</v>
      </c>
    </row>
    <row r="1005" spans="2:16" x14ac:dyDescent="0.25">
      <c r="B1005" t="s">
        <v>1009</v>
      </c>
      <c r="C1005" s="119" t="s">
        <v>60</v>
      </c>
      <c r="D1005" t="s">
        <v>11537</v>
      </c>
      <c r="E1005" t="s">
        <v>11530</v>
      </c>
      <c r="F1005" t="s">
        <v>11540</v>
      </c>
      <c r="G1005" t="s">
        <v>61</v>
      </c>
      <c r="H1005" t="s">
        <v>18</v>
      </c>
      <c r="I1005" t="s">
        <v>11541</v>
      </c>
      <c r="J1005">
        <v>2014</v>
      </c>
      <c r="K1005">
        <v>576.44000000000005</v>
      </c>
      <c r="L1005">
        <v>58</v>
      </c>
      <c r="M1005">
        <v>1</v>
      </c>
      <c r="N1005">
        <f t="shared" si="41"/>
        <v>0</v>
      </c>
      <c r="O1005">
        <f t="shared" si="42"/>
        <v>0</v>
      </c>
      <c r="P1005" t="s">
        <v>12694</v>
      </c>
    </row>
    <row r="1006" spans="2:16" x14ac:dyDescent="0.25">
      <c r="B1006" t="s">
        <v>1010</v>
      </c>
      <c r="C1006" s="119" t="s">
        <v>60</v>
      </c>
      <c r="D1006" t="s">
        <v>11537</v>
      </c>
      <c r="E1006" t="s">
        <v>11530</v>
      </c>
      <c r="F1006" t="s">
        <v>11540</v>
      </c>
      <c r="G1006" t="s">
        <v>61</v>
      </c>
      <c r="H1006" t="s">
        <v>18</v>
      </c>
      <c r="I1006" t="s">
        <v>11541</v>
      </c>
      <c r="J1006">
        <v>2014</v>
      </c>
      <c r="K1006">
        <v>572.52</v>
      </c>
      <c r="L1006">
        <v>27</v>
      </c>
      <c r="M1006">
        <v>1</v>
      </c>
      <c r="N1006">
        <f t="shared" si="41"/>
        <v>0</v>
      </c>
      <c r="O1006">
        <f t="shared" si="42"/>
        <v>0</v>
      </c>
      <c r="P1006" t="s">
        <v>12693</v>
      </c>
    </row>
    <row r="1007" spans="2:16" x14ac:dyDescent="0.25">
      <c r="B1007" t="s">
        <v>1011</v>
      </c>
      <c r="C1007" s="119" t="s">
        <v>60</v>
      </c>
      <c r="D1007" t="s">
        <v>11537</v>
      </c>
      <c r="E1007" t="s">
        <v>11530</v>
      </c>
      <c r="F1007" t="s">
        <v>11540</v>
      </c>
      <c r="G1007" t="s">
        <v>61</v>
      </c>
      <c r="H1007" t="s">
        <v>18</v>
      </c>
      <c r="I1007" t="s">
        <v>11541</v>
      </c>
      <c r="J1007">
        <v>2014</v>
      </c>
      <c r="K1007">
        <v>596.20000000000005</v>
      </c>
      <c r="M1007">
        <v>1</v>
      </c>
      <c r="N1007">
        <f t="shared" si="41"/>
        <v>0</v>
      </c>
      <c r="O1007">
        <f t="shared" si="42"/>
        <v>1</v>
      </c>
      <c r="P1007" t="s">
        <v>12694</v>
      </c>
    </row>
    <row r="1008" spans="2:16" x14ac:dyDescent="0.25">
      <c r="B1008" t="s">
        <v>1012</v>
      </c>
      <c r="C1008" s="119" t="s">
        <v>60</v>
      </c>
      <c r="D1008" t="s">
        <v>11537</v>
      </c>
      <c r="E1008" t="s">
        <v>11530</v>
      </c>
      <c r="F1008" t="s">
        <v>11540</v>
      </c>
      <c r="G1008" t="s">
        <v>61</v>
      </c>
      <c r="H1008" t="s">
        <v>18</v>
      </c>
      <c r="I1008" t="s">
        <v>11541</v>
      </c>
      <c r="J1008">
        <v>2014</v>
      </c>
      <c r="K1008">
        <v>1016.2</v>
      </c>
      <c r="M1008">
        <v>1</v>
      </c>
      <c r="N1008">
        <f t="shared" si="41"/>
        <v>0</v>
      </c>
      <c r="O1008">
        <f t="shared" si="42"/>
        <v>1</v>
      </c>
      <c r="P1008" t="s">
        <v>12694</v>
      </c>
    </row>
    <row r="1009" spans="2:16" x14ac:dyDescent="0.25">
      <c r="B1009" t="s">
        <v>1013</v>
      </c>
      <c r="C1009" s="119" t="s">
        <v>60</v>
      </c>
      <c r="D1009" t="s">
        <v>11537</v>
      </c>
      <c r="E1009" t="s">
        <v>11530</v>
      </c>
      <c r="F1009" t="s">
        <v>11540</v>
      </c>
      <c r="G1009" t="s">
        <v>61</v>
      </c>
      <c r="H1009" t="s">
        <v>18</v>
      </c>
      <c r="I1009" t="s">
        <v>11533</v>
      </c>
      <c r="J1009">
        <v>2014</v>
      </c>
      <c r="K1009">
        <v>575.62</v>
      </c>
      <c r="L1009">
        <v>27</v>
      </c>
      <c r="M1009">
        <v>1</v>
      </c>
      <c r="N1009">
        <f t="shared" si="41"/>
        <v>0</v>
      </c>
      <c r="O1009">
        <f t="shared" si="42"/>
        <v>0</v>
      </c>
      <c r="P1009" t="s">
        <v>12694</v>
      </c>
    </row>
    <row r="1010" spans="2:16" x14ac:dyDescent="0.25">
      <c r="B1010" t="s">
        <v>1014</v>
      </c>
      <c r="C1010" s="119" t="s">
        <v>60</v>
      </c>
      <c r="D1010" t="s">
        <v>11537</v>
      </c>
      <c r="E1010" t="s">
        <v>11530</v>
      </c>
      <c r="F1010" t="s">
        <v>11540</v>
      </c>
      <c r="G1010" t="s">
        <v>61</v>
      </c>
      <c r="H1010" t="s">
        <v>18</v>
      </c>
      <c r="I1010" t="s">
        <v>11541</v>
      </c>
      <c r="J1010">
        <v>2014</v>
      </c>
      <c r="K1010">
        <v>599.62</v>
      </c>
      <c r="L1010">
        <v>27</v>
      </c>
      <c r="M1010">
        <v>1</v>
      </c>
      <c r="N1010">
        <f t="shared" si="41"/>
        <v>0</v>
      </c>
      <c r="O1010">
        <f t="shared" si="42"/>
        <v>0</v>
      </c>
      <c r="P1010" t="s">
        <v>12694</v>
      </c>
    </row>
    <row r="1011" spans="2:16" x14ac:dyDescent="0.25">
      <c r="B1011" t="s">
        <v>1015</v>
      </c>
      <c r="C1011" s="119" t="s">
        <v>60</v>
      </c>
      <c r="D1011" t="s">
        <v>11537</v>
      </c>
      <c r="E1011" t="s">
        <v>11530</v>
      </c>
      <c r="F1011" t="s">
        <v>11540</v>
      </c>
      <c r="G1011" t="s">
        <v>61</v>
      </c>
      <c r="H1011" t="s">
        <v>18</v>
      </c>
      <c r="I1011" t="s">
        <v>11533</v>
      </c>
      <c r="J1011">
        <v>2014</v>
      </c>
      <c r="K1011">
        <v>574.65</v>
      </c>
      <c r="L1011">
        <v>23</v>
      </c>
      <c r="M1011">
        <v>1</v>
      </c>
      <c r="N1011">
        <f t="shared" si="41"/>
        <v>0</v>
      </c>
      <c r="O1011">
        <f t="shared" si="42"/>
        <v>0</v>
      </c>
      <c r="P1011" t="s">
        <v>12694</v>
      </c>
    </row>
    <row r="1012" spans="2:16" x14ac:dyDescent="0.25">
      <c r="B1012" t="s">
        <v>1016</v>
      </c>
      <c r="C1012" s="119" t="s">
        <v>60</v>
      </c>
      <c r="D1012" t="s">
        <v>11537</v>
      </c>
      <c r="E1012" t="s">
        <v>11530</v>
      </c>
      <c r="F1012" t="s">
        <v>11540</v>
      </c>
      <c r="G1012" t="s">
        <v>61</v>
      </c>
      <c r="H1012" t="s">
        <v>18</v>
      </c>
      <c r="I1012" t="s">
        <v>11541</v>
      </c>
      <c r="J1012">
        <v>2014</v>
      </c>
      <c r="K1012">
        <v>572.4</v>
      </c>
      <c r="L1012">
        <v>26</v>
      </c>
      <c r="M1012">
        <v>1</v>
      </c>
      <c r="N1012">
        <f t="shared" si="41"/>
        <v>0</v>
      </c>
      <c r="O1012">
        <f t="shared" si="42"/>
        <v>0</v>
      </c>
      <c r="P1012" t="s">
        <v>12694</v>
      </c>
    </row>
    <row r="1013" spans="2:16" x14ac:dyDescent="0.25">
      <c r="B1013" t="s">
        <v>1017</v>
      </c>
      <c r="C1013" s="119" t="s">
        <v>60</v>
      </c>
      <c r="D1013" t="s">
        <v>11537</v>
      </c>
      <c r="E1013" t="s">
        <v>11530</v>
      </c>
      <c r="F1013" t="s">
        <v>11540</v>
      </c>
      <c r="G1013" t="s">
        <v>61</v>
      </c>
      <c r="H1013" t="s">
        <v>18</v>
      </c>
      <c r="I1013" t="s">
        <v>11533</v>
      </c>
      <c r="J1013">
        <v>2014</v>
      </c>
      <c r="K1013">
        <v>575.38</v>
      </c>
      <c r="L1013">
        <v>26</v>
      </c>
      <c r="M1013">
        <v>1</v>
      </c>
      <c r="N1013">
        <f t="shared" si="41"/>
        <v>0</v>
      </c>
      <c r="O1013">
        <f t="shared" si="42"/>
        <v>0</v>
      </c>
      <c r="P1013" t="s">
        <v>12694</v>
      </c>
    </row>
    <row r="1014" spans="2:16" x14ac:dyDescent="0.25">
      <c r="B1014" t="s">
        <v>1018</v>
      </c>
      <c r="C1014" s="119" t="s">
        <v>60</v>
      </c>
      <c r="D1014" t="s">
        <v>11537</v>
      </c>
      <c r="E1014" t="s">
        <v>11530</v>
      </c>
      <c r="F1014" t="s">
        <v>11540</v>
      </c>
      <c r="G1014" t="s">
        <v>61</v>
      </c>
      <c r="H1014" t="s">
        <v>18</v>
      </c>
      <c r="I1014" t="s">
        <v>11541</v>
      </c>
      <c r="J1014">
        <v>2014</v>
      </c>
      <c r="K1014">
        <v>815.99</v>
      </c>
      <c r="L1014">
        <v>22</v>
      </c>
      <c r="M1014">
        <v>1</v>
      </c>
      <c r="N1014">
        <f t="shared" si="41"/>
        <v>0</v>
      </c>
      <c r="O1014">
        <f t="shared" si="42"/>
        <v>0</v>
      </c>
      <c r="P1014" t="s">
        <v>12694</v>
      </c>
    </row>
    <row r="1015" spans="2:16" x14ac:dyDescent="0.25">
      <c r="B1015" t="s">
        <v>1019</v>
      </c>
      <c r="C1015" s="119" t="s">
        <v>60</v>
      </c>
      <c r="D1015" t="s">
        <v>11539</v>
      </c>
      <c r="E1015" t="s">
        <v>11530</v>
      </c>
      <c r="F1015" t="s">
        <v>11540</v>
      </c>
      <c r="G1015" t="s">
        <v>61</v>
      </c>
      <c r="H1015" t="s">
        <v>18</v>
      </c>
      <c r="I1015" t="s">
        <v>11541</v>
      </c>
      <c r="J1015">
        <v>2014</v>
      </c>
      <c r="K1015">
        <v>569.1</v>
      </c>
      <c r="M1015">
        <v>1</v>
      </c>
      <c r="N1015">
        <f t="shared" si="41"/>
        <v>0</v>
      </c>
      <c r="O1015">
        <f t="shared" si="42"/>
        <v>1</v>
      </c>
      <c r="P1015" t="s">
        <v>12694</v>
      </c>
    </row>
    <row r="1016" spans="2:16" x14ac:dyDescent="0.25">
      <c r="B1016" t="s">
        <v>1020</v>
      </c>
      <c r="C1016" s="119" t="s">
        <v>60</v>
      </c>
      <c r="D1016" t="s">
        <v>11539</v>
      </c>
      <c r="E1016" t="s">
        <v>11530</v>
      </c>
      <c r="F1016" t="s">
        <v>11540</v>
      </c>
      <c r="G1016" t="s">
        <v>61</v>
      </c>
      <c r="H1016" t="s">
        <v>18</v>
      </c>
      <c r="I1016" t="s">
        <v>11541</v>
      </c>
      <c r="J1016">
        <v>2014</v>
      </c>
      <c r="K1016">
        <v>569.1</v>
      </c>
      <c r="M1016">
        <v>1</v>
      </c>
      <c r="N1016">
        <f t="shared" si="41"/>
        <v>0</v>
      </c>
      <c r="O1016">
        <f t="shared" si="42"/>
        <v>1</v>
      </c>
      <c r="P1016" t="s">
        <v>12694</v>
      </c>
    </row>
    <row r="1017" spans="2:16" x14ac:dyDescent="0.25">
      <c r="B1017" t="s">
        <v>1021</v>
      </c>
      <c r="C1017" s="119" t="s">
        <v>60</v>
      </c>
      <c r="D1017" t="s">
        <v>11542</v>
      </c>
      <c r="E1017" t="s">
        <v>11530</v>
      </c>
      <c r="F1017" t="s">
        <v>11540</v>
      </c>
      <c r="G1017" t="s">
        <v>61</v>
      </c>
      <c r="H1017" t="s">
        <v>18</v>
      </c>
      <c r="I1017" t="s">
        <v>11541</v>
      </c>
      <c r="J1017">
        <v>2014</v>
      </c>
      <c r="K1017">
        <v>55.33</v>
      </c>
      <c r="L1017">
        <v>26</v>
      </c>
      <c r="M1017">
        <v>1</v>
      </c>
      <c r="N1017">
        <f t="shared" si="41"/>
        <v>1</v>
      </c>
      <c r="O1017">
        <f t="shared" si="42"/>
        <v>0</v>
      </c>
      <c r="P1017" t="s">
        <v>12694</v>
      </c>
    </row>
    <row r="1018" spans="2:16" x14ac:dyDescent="0.25">
      <c r="B1018" t="s">
        <v>1022</v>
      </c>
      <c r="C1018" s="119" t="s">
        <v>60</v>
      </c>
      <c r="D1018" t="s">
        <v>11537</v>
      </c>
      <c r="E1018" t="s">
        <v>11530</v>
      </c>
      <c r="F1018" t="s">
        <v>11540</v>
      </c>
      <c r="G1018" t="s">
        <v>61</v>
      </c>
      <c r="H1018" t="s">
        <v>18</v>
      </c>
      <c r="I1018" t="s">
        <v>11541</v>
      </c>
      <c r="J1018">
        <v>2014</v>
      </c>
      <c r="K1018">
        <v>572.52</v>
      </c>
      <c r="L1018">
        <v>27</v>
      </c>
      <c r="M1018">
        <v>1</v>
      </c>
      <c r="N1018">
        <f t="shared" si="41"/>
        <v>0</v>
      </c>
      <c r="O1018">
        <f t="shared" si="42"/>
        <v>0</v>
      </c>
      <c r="P1018" t="s">
        <v>12694</v>
      </c>
    </row>
    <row r="1019" spans="2:16" x14ac:dyDescent="0.25">
      <c r="B1019" t="s">
        <v>1023</v>
      </c>
      <c r="C1019" s="119" t="s">
        <v>60</v>
      </c>
      <c r="D1019" t="s">
        <v>11546</v>
      </c>
      <c r="E1019" t="s">
        <v>11530</v>
      </c>
      <c r="F1019" t="s">
        <v>11540</v>
      </c>
      <c r="G1019" t="s">
        <v>61</v>
      </c>
      <c r="H1019" t="s">
        <v>18</v>
      </c>
      <c r="I1019" t="s">
        <v>11533</v>
      </c>
      <c r="J1019">
        <v>2014</v>
      </c>
      <c r="K1019">
        <v>584.21</v>
      </c>
      <c r="L1019">
        <v>62</v>
      </c>
      <c r="M1019">
        <v>1</v>
      </c>
      <c r="N1019">
        <f t="shared" si="41"/>
        <v>0</v>
      </c>
      <c r="O1019">
        <f t="shared" si="42"/>
        <v>0</v>
      </c>
      <c r="P1019" t="s">
        <v>12693</v>
      </c>
    </row>
    <row r="1020" spans="2:16" x14ac:dyDescent="0.25">
      <c r="B1020" t="s">
        <v>1024</v>
      </c>
      <c r="C1020" s="119" t="s">
        <v>60</v>
      </c>
      <c r="D1020" t="s">
        <v>11537</v>
      </c>
      <c r="E1020" t="s">
        <v>11530</v>
      </c>
      <c r="F1020" t="s">
        <v>11540</v>
      </c>
      <c r="G1020" t="s">
        <v>61</v>
      </c>
      <c r="H1020" t="s">
        <v>18</v>
      </c>
      <c r="I1020" t="s">
        <v>11541</v>
      </c>
      <c r="J1020">
        <v>2014</v>
      </c>
      <c r="K1020">
        <v>599.62</v>
      </c>
      <c r="L1020">
        <v>27</v>
      </c>
      <c r="M1020">
        <v>1</v>
      </c>
      <c r="N1020">
        <f t="shared" si="41"/>
        <v>0</v>
      </c>
      <c r="O1020">
        <f t="shared" si="42"/>
        <v>0</v>
      </c>
      <c r="P1020" t="s">
        <v>12694</v>
      </c>
    </row>
    <row r="1021" spans="2:16" x14ac:dyDescent="0.25">
      <c r="B1021" t="s">
        <v>1025</v>
      </c>
      <c r="C1021" s="119" t="s">
        <v>60</v>
      </c>
      <c r="D1021" t="s">
        <v>11550</v>
      </c>
      <c r="E1021" t="s">
        <v>11530</v>
      </c>
      <c r="F1021" t="s">
        <v>11540</v>
      </c>
      <c r="G1021" t="s">
        <v>61</v>
      </c>
      <c r="H1021" t="s">
        <v>18</v>
      </c>
      <c r="I1021" t="s">
        <v>11541</v>
      </c>
      <c r="J1021">
        <v>2014</v>
      </c>
      <c r="K1021">
        <v>569.1</v>
      </c>
      <c r="M1021">
        <v>1</v>
      </c>
      <c r="N1021">
        <f t="shared" si="41"/>
        <v>0</v>
      </c>
      <c r="O1021">
        <f t="shared" si="42"/>
        <v>1</v>
      </c>
      <c r="P1021" t="s">
        <v>12694</v>
      </c>
    </row>
    <row r="1022" spans="2:16" x14ac:dyDescent="0.25">
      <c r="B1022" t="s">
        <v>1026</v>
      </c>
      <c r="C1022" s="119" t="s">
        <v>60</v>
      </c>
      <c r="D1022" t="s">
        <v>11539</v>
      </c>
      <c r="E1022" t="s">
        <v>11530</v>
      </c>
      <c r="F1022" t="s">
        <v>11540</v>
      </c>
      <c r="G1022" t="s">
        <v>61</v>
      </c>
      <c r="H1022" t="s">
        <v>18</v>
      </c>
      <c r="I1022" t="s">
        <v>11541</v>
      </c>
      <c r="J1022">
        <v>2014</v>
      </c>
      <c r="K1022">
        <v>572.52</v>
      </c>
      <c r="L1022">
        <v>27</v>
      </c>
      <c r="M1022">
        <v>1</v>
      </c>
      <c r="N1022">
        <f t="shared" si="41"/>
        <v>0</v>
      </c>
      <c r="O1022">
        <f t="shared" si="42"/>
        <v>0</v>
      </c>
      <c r="P1022" t="s">
        <v>12694</v>
      </c>
    </row>
    <row r="1023" spans="2:16" x14ac:dyDescent="0.25">
      <c r="B1023" t="s">
        <v>1027</v>
      </c>
      <c r="C1023" s="119" t="s">
        <v>60</v>
      </c>
      <c r="D1023" t="s">
        <v>11546</v>
      </c>
      <c r="E1023" t="s">
        <v>11530</v>
      </c>
      <c r="F1023" t="s">
        <v>11540</v>
      </c>
      <c r="G1023" t="s">
        <v>61</v>
      </c>
      <c r="H1023" t="s">
        <v>18</v>
      </c>
      <c r="I1023" t="s">
        <v>11541</v>
      </c>
      <c r="J1023">
        <v>2014</v>
      </c>
      <c r="K1023">
        <v>569.1</v>
      </c>
      <c r="M1023">
        <v>1</v>
      </c>
      <c r="N1023">
        <f t="shared" si="41"/>
        <v>0</v>
      </c>
      <c r="O1023">
        <f t="shared" si="42"/>
        <v>1</v>
      </c>
      <c r="P1023" t="s">
        <v>12693</v>
      </c>
    </row>
    <row r="1024" spans="2:16" x14ac:dyDescent="0.25">
      <c r="B1024" t="s">
        <v>1028</v>
      </c>
      <c r="C1024" s="119" t="s">
        <v>60</v>
      </c>
      <c r="D1024" t="s">
        <v>11550</v>
      </c>
      <c r="E1024" t="s">
        <v>11530</v>
      </c>
      <c r="F1024" t="s">
        <v>11540</v>
      </c>
      <c r="G1024" t="s">
        <v>61</v>
      </c>
      <c r="H1024" t="s">
        <v>18</v>
      </c>
      <c r="I1024" t="s">
        <v>11541</v>
      </c>
      <c r="J1024">
        <v>2014</v>
      </c>
      <c r="K1024">
        <v>599.62</v>
      </c>
      <c r="L1024">
        <v>27</v>
      </c>
      <c r="M1024">
        <v>1</v>
      </c>
      <c r="N1024">
        <f t="shared" si="41"/>
        <v>0</v>
      </c>
      <c r="O1024">
        <f t="shared" si="42"/>
        <v>0</v>
      </c>
      <c r="P1024" t="s">
        <v>12694</v>
      </c>
    </row>
    <row r="1025" spans="2:16" x14ac:dyDescent="0.25">
      <c r="B1025" t="s">
        <v>1029</v>
      </c>
      <c r="C1025" s="119" t="s">
        <v>60</v>
      </c>
      <c r="D1025" t="s">
        <v>11539</v>
      </c>
      <c r="E1025" t="s">
        <v>11530</v>
      </c>
      <c r="F1025" t="s">
        <v>11540</v>
      </c>
      <c r="G1025" t="s">
        <v>61</v>
      </c>
      <c r="H1025" t="s">
        <v>18</v>
      </c>
      <c r="I1025" t="s">
        <v>11541</v>
      </c>
      <c r="J1025">
        <v>2014</v>
      </c>
      <c r="K1025">
        <v>571.63</v>
      </c>
      <c r="L1025">
        <v>20</v>
      </c>
      <c r="M1025">
        <v>1</v>
      </c>
      <c r="N1025">
        <f t="shared" si="41"/>
        <v>0</v>
      </c>
      <c r="O1025">
        <f t="shared" si="42"/>
        <v>0</v>
      </c>
      <c r="P1025" t="s">
        <v>12694</v>
      </c>
    </row>
    <row r="1026" spans="2:16" x14ac:dyDescent="0.25">
      <c r="B1026" t="s">
        <v>1030</v>
      </c>
      <c r="C1026" s="119" t="s">
        <v>60</v>
      </c>
      <c r="D1026" t="s">
        <v>11539</v>
      </c>
      <c r="E1026" t="s">
        <v>11530</v>
      </c>
      <c r="F1026" t="s">
        <v>11540</v>
      </c>
      <c r="G1026" t="s">
        <v>61</v>
      </c>
      <c r="H1026" t="s">
        <v>18</v>
      </c>
      <c r="I1026" t="s">
        <v>11541</v>
      </c>
      <c r="J1026">
        <v>2014</v>
      </c>
      <c r="K1026">
        <v>571.88</v>
      </c>
      <c r="L1026">
        <v>22</v>
      </c>
      <c r="M1026">
        <v>1</v>
      </c>
      <c r="N1026">
        <f t="shared" si="41"/>
        <v>0</v>
      </c>
      <c r="O1026">
        <f t="shared" si="42"/>
        <v>0</v>
      </c>
      <c r="P1026" t="s">
        <v>12694</v>
      </c>
    </row>
    <row r="1027" spans="2:16" x14ac:dyDescent="0.25">
      <c r="B1027" t="s">
        <v>1031</v>
      </c>
      <c r="C1027" s="119" t="s">
        <v>60</v>
      </c>
      <c r="D1027" t="s">
        <v>11537</v>
      </c>
      <c r="E1027" t="s">
        <v>11530</v>
      </c>
      <c r="F1027" t="s">
        <v>11540</v>
      </c>
      <c r="G1027" t="s">
        <v>61</v>
      </c>
      <c r="H1027" t="s">
        <v>18</v>
      </c>
      <c r="I1027" t="s">
        <v>11541</v>
      </c>
      <c r="J1027">
        <v>2014</v>
      </c>
      <c r="K1027">
        <v>600.79</v>
      </c>
      <c r="L1027">
        <v>35</v>
      </c>
      <c r="M1027">
        <v>1</v>
      </c>
      <c r="N1027">
        <f t="shared" si="41"/>
        <v>0</v>
      </c>
      <c r="O1027">
        <f t="shared" si="42"/>
        <v>0</v>
      </c>
      <c r="P1027" t="s">
        <v>12694</v>
      </c>
    </row>
    <row r="1028" spans="2:16" x14ac:dyDescent="0.25">
      <c r="B1028" t="s">
        <v>1032</v>
      </c>
      <c r="C1028" s="119" t="s">
        <v>60</v>
      </c>
      <c r="D1028" t="s">
        <v>11537</v>
      </c>
      <c r="E1028" t="s">
        <v>11530</v>
      </c>
      <c r="F1028" t="s">
        <v>11540</v>
      </c>
      <c r="G1028" t="s">
        <v>61</v>
      </c>
      <c r="H1028" t="s">
        <v>18</v>
      </c>
      <c r="I1028" t="s">
        <v>11541</v>
      </c>
      <c r="J1028">
        <v>2014</v>
      </c>
      <c r="K1028">
        <v>569.1</v>
      </c>
      <c r="M1028">
        <v>1</v>
      </c>
      <c r="N1028">
        <f t="shared" si="41"/>
        <v>0</v>
      </c>
      <c r="O1028">
        <f t="shared" si="42"/>
        <v>1</v>
      </c>
      <c r="P1028" t="s">
        <v>12694</v>
      </c>
    </row>
    <row r="1029" spans="2:16" x14ac:dyDescent="0.25">
      <c r="B1029" t="s">
        <v>1033</v>
      </c>
      <c r="C1029" s="119" t="s">
        <v>60</v>
      </c>
      <c r="D1029" t="s">
        <v>11537</v>
      </c>
      <c r="E1029" t="s">
        <v>11530</v>
      </c>
      <c r="F1029" t="s">
        <v>11540</v>
      </c>
      <c r="G1029" t="s">
        <v>61</v>
      </c>
      <c r="H1029" t="s">
        <v>18</v>
      </c>
      <c r="I1029" t="s">
        <v>11541</v>
      </c>
      <c r="J1029">
        <v>2014</v>
      </c>
      <c r="K1029">
        <v>569.25</v>
      </c>
      <c r="M1029">
        <v>1</v>
      </c>
      <c r="N1029">
        <f t="shared" si="41"/>
        <v>0</v>
      </c>
      <c r="O1029">
        <f t="shared" si="42"/>
        <v>1</v>
      </c>
      <c r="P1029" t="s">
        <v>12694</v>
      </c>
    </row>
    <row r="1030" spans="2:16" x14ac:dyDescent="0.25">
      <c r="B1030" t="s">
        <v>1034</v>
      </c>
      <c r="C1030" s="119" t="s">
        <v>60</v>
      </c>
      <c r="D1030" t="s">
        <v>11550</v>
      </c>
      <c r="E1030" t="s">
        <v>11530</v>
      </c>
      <c r="F1030" t="s">
        <v>11540</v>
      </c>
      <c r="G1030" t="s">
        <v>61</v>
      </c>
      <c r="H1030" t="s">
        <v>18</v>
      </c>
      <c r="I1030" t="s">
        <v>11541</v>
      </c>
      <c r="J1030">
        <v>2014</v>
      </c>
      <c r="K1030">
        <v>573.15</v>
      </c>
      <c r="L1030">
        <v>32</v>
      </c>
      <c r="M1030">
        <v>1</v>
      </c>
      <c r="N1030">
        <f t="shared" si="41"/>
        <v>0</v>
      </c>
      <c r="O1030">
        <f t="shared" si="42"/>
        <v>0</v>
      </c>
      <c r="P1030" t="s">
        <v>12694</v>
      </c>
    </row>
    <row r="1031" spans="2:16" x14ac:dyDescent="0.25">
      <c r="B1031" t="s">
        <v>1035</v>
      </c>
      <c r="C1031" s="119" t="s">
        <v>60</v>
      </c>
      <c r="D1031" t="s">
        <v>11537</v>
      </c>
      <c r="E1031" t="s">
        <v>11530</v>
      </c>
      <c r="F1031" t="s">
        <v>11540</v>
      </c>
      <c r="G1031" t="s">
        <v>61</v>
      </c>
      <c r="H1031" t="s">
        <v>18</v>
      </c>
      <c r="I1031" t="s">
        <v>11541</v>
      </c>
      <c r="J1031">
        <v>2014</v>
      </c>
      <c r="K1031">
        <v>569.25</v>
      </c>
      <c r="M1031">
        <v>1</v>
      </c>
      <c r="N1031">
        <f t="shared" si="41"/>
        <v>0</v>
      </c>
      <c r="O1031">
        <f t="shared" si="42"/>
        <v>1</v>
      </c>
      <c r="P1031" t="s">
        <v>12694</v>
      </c>
    </row>
    <row r="1032" spans="2:16" x14ac:dyDescent="0.25">
      <c r="B1032" t="s">
        <v>1036</v>
      </c>
      <c r="C1032" s="119" t="s">
        <v>60</v>
      </c>
      <c r="D1032" t="s">
        <v>11537</v>
      </c>
      <c r="E1032" t="s">
        <v>11530</v>
      </c>
      <c r="F1032" t="s">
        <v>11540</v>
      </c>
      <c r="G1032" t="s">
        <v>61</v>
      </c>
      <c r="H1032" t="s">
        <v>18</v>
      </c>
      <c r="I1032" t="s">
        <v>11541</v>
      </c>
      <c r="J1032">
        <v>2014</v>
      </c>
      <c r="K1032">
        <v>569.25</v>
      </c>
      <c r="M1032">
        <v>1</v>
      </c>
      <c r="N1032">
        <f t="shared" si="41"/>
        <v>0</v>
      </c>
      <c r="O1032">
        <f t="shared" si="42"/>
        <v>1</v>
      </c>
      <c r="P1032" t="s">
        <v>12694</v>
      </c>
    </row>
    <row r="1033" spans="2:16" x14ac:dyDescent="0.25">
      <c r="B1033" t="s">
        <v>1037</v>
      </c>
      <c r="C1033" s="119" t="s">
        <v>60</v>
      </c>
      <c r="D1033" t="s">
        <v>11537</v>
      </c>
      <c r="E1033" t="s">
        <v>11530</v>
      </c>
      <c r="F1033" t="s">
        <v>11540</v>
      </c>
      <c r="G1033" t="s">
        <v>61</v>
      </c>
      <c r="H1033" t="s">
        <v>18</v>
      </c>
      <c r="I1033" t="s">
        <v>11541</v>
      </c>
      <c r="J1033">
        <v>2014</v>
      </c>
      <c r="K1033">
        <v>572.52</v>
      </c>
      <c r="L1033">
        <v>27</v>
      </c>
      <c r="M1033">
        <v>1</v>
      </c>
      <c r="N1033">
        <f t="shared" si="41"/>
        <v>0</v>
      </c>
      <c r="O1033">
        <f t="shared" si="42"/>
        <v>0</v>
      </c>
      <c r="P1033" t="s">
        <v>12694</v>
      </c>
    </row>
    <row r="1034" spans="2:16" x14ac:dyDescent="0.25">
      <c r="B1034" t="s">
        <v>1038</v>
      </c>
      <c r="C1034" s="119" t="s">
        <v>60</v>
      </c>
      <c r="D1034" t="s">
        <v>11537</v>
      </c>
      <c r="E1034" t="s">
        <v>11530</v>
      </c>
      <c r="F1034" t="s">
        <v>11540</v>
      </c>
      <c r="G1034" t="s">
        <v>61</v>
      </c>
      <c r="H1034" t="s">
        <v>18</v>
      </c>
      <c r="I1034" t="s">
        <v>11541</v>
      </c>
      <c r="J1034">
        <v>2014</v>
      </c>
      <c r="K1034">
        <v>572.52</v>
      </c>
      <c r="L1034">
        <v>27</v>
      </c>
      <c r="M1034">
        <v>1</v>
      </c>
      <c r="N1034">
        <f t="shared" si="41"/>
        <v>0</v>
      </c>
      <c r="O1034">
        <f t="shared" si="42"/>
        <v>0</v>
      </c>
      <c r="P1034" t="s">
        <v>12694</v>
      </c>
    </row>
    <row r="1035" spans="2:16" x14ac:dyDescent="0.25">
      <c r="B1035" t="s">
        <v>1039</v>
      </c>
      <c r="C1035" s="119" t="s">
        <v>60</v>
      </c>
      <c r="D1035" t="s">
        <v>11537</v>
      </c>
      <c r="E1035" t="s">
        <v>11530</v>
      </c>
      <c r="F1035" t="s">
        <v>11540</v>
      </c>
      <c r="G1035" t="s">
        <v>61</v>
      </c>
      <c r="H1035" t="s">
        <v>18</v>
      </c>
      <c r="I1035" t="s">
        <v>11541</v>
      </c>
      <c r="J1035">
        <v>2014</v>
      </c>
      <c r="K1035">
        <v>572.52</v>
      </c>
      <c r="L1035">
        <v>27</v>
      </c>
      <c r="M1035">
        <v>1</v>
      </c>
      <c r="N1035">
        <f t="shared" ref="N1035:N1098" si="43">IF(K1035&lt;100,1,0)</f>
        <v>0</v>
      </c>
      <c r="O1035">
        <f t="shared" si="42"/>
        <v>0</v>
      </c>
      <c r="P1035" t="s">
        <v>12694</v>
      </c>
    </row>
    <row r="1036" spans="2:16" x14ac:dyDescent="0.25">
      <c r="B1036" t="s">
        <v>1040</v>
      </c>
      <c r="C1036" s="119" t="s">
        <v>60</v>
      </c>
      <c r="D1036" t="s">
        <v>11537</v>
      </c>
      <c r="E1036" t="s">
        <v>11530</v>
      </c>
      <c r="F1036" t="s">
        <v>11540</v>
      </c>
      <c r="G1036" t="s">
        <v>61</v>
      </c>
      <c r="H1036" t="s">
        <v>18</v>
      </c>
      <c r="I1036" t="s">
        <v>11541</v>
      </c>
      <c r="J1036">
        <v>2014</v>
      </c>
      <c r="K1036">
        <v>572.52</v>
      </c>
      <c r="L1036">
        <v>27</v>
      </c>
      <c r="M1036">
        <v>1</v>
      </c>
      <c r="N1036">
        <f t="shared" si="43"/>
        <v>0</v>
      </c>
      <c r="O1036">
        <f t="shared" si="42"/>
        <v>0</v>
      </c>
      <c r="P1036" t="s">
        <v>12694</v>
      </c>
    </row>
    <row r="1037" spans="2:16" x14ac:dyDescent="0.25">
      <c r="B1037" t="s">
        <v>1041</v>
      </c>
      <c r="C1037" s="119" t="s">
        <v>60</v>
      </c>
      <c r="D1037" t="s">
        <v>11537</v>
      </c>
      <c r="E1037" t="s">
        <v>11530</v>
      </c>
      <c r="F1037" t="s">
        <v>11540</v>
      </c>
      <c r="G1037" t="s">
        <v>61</v>
      </c>
      <c r="H1037" t="s">
        <v>18</v>
      </c>
      <c r="I1037" t="s">
        <v>11541</v>
      </c>
      <c r="J1037">
        <v>2014</v>
      </c>
      <c r="K1037">
        <v>572.52</v>
      </c>
      <c r="L1037">
        <v>27</v>
      </c>
      <c r="M1037">
        <v>1</v>
      </c>
      <c r="N1037">
        <f t="shared" si="43"/>
        <v>0</v>
      </c>
      <c r="O1037">
        <f t="shared" si="42"/>
        <v>0</v>
      </c>
      <c r="P1037" t="s">
        <v>12694</v>
      </c>
    </row>
    <row r="1038" spans="2:16" x14ac:dyDescent="0.25">
      <c r="B1038" t="s">
        <v>1042</v>
      </c>
      <c r="C1038" s="119" t="s">
        <v>60</v>
      </c>
      <c r="D1038" t="s">
        <v>11539</v>
      </c>
      <c r="E1038" t="s">
        <v>11530</v>
      </c>
      <c r="F1038" t="s">
        <v>11540</v>
      </c>
      <c r="G1038" t="s">
        <v>61</v>
      </c>
      <c r="H1038" t="s">
        <v>18</v>
      </c>
      <c r="I1038" t="s">
        <v>11541</v>
      </c>
      <c r="J1038">
        <v>2014</v>
      </c>
      <c r="K1038">
        <v>600.25</v>
      </c>
      <c r="L1038">
        <v>32</v>
      </c>
      <c r="M1038">
        <v>1</v>
      </c>
      <c r="N1038">
        <f t="shared" si="43"/>
        <v>0</v>
      </c>
      <c r="O1038">
        <f t="shared" si="42"/>
        <v>0</v>
      </c>
      <c r="P1038" t="s">
        <v>12694</v>
      </c>
    </row>
    <row r="1039" spans="2:16" x14ac:dyDescent="0.25">
      <c r="B1039" t="s">
        <v>1043</v>
      </c>
      <c r="C1039" s="119" t="s">
        <v>60</v>
      </c>
      <c r="D1039" t="s">
        <v>11537</v>
      </c>
      <c r="E1039" t="s">
        <v>11530</v>
      </c>
      <c r="F1039" t="s">
        <v>11540</v>
      </c>
      <c r="G1039" t="s">
        <v>61</v>
      </c>
      <c r="H1039" t="s">
        <v>18</v>
      </c>
      <c r="I1039" t="s">
        <v>11541</v>
      </c>
      <c r="J1039">
        <v>2014</v>
      </c>
      <c r="K1039">
        <v>571.88</v>
      </c>
      <c r="L1039">
        <v>22</v>
      </c>
      <c r="M1039">
        <v>1</v>
      </c>
      <c r="N1039">
        <f t="shared" si="43"/>
        <v>0</v>
      </c>
      <c r="O1039">
        <f t="shared" si="42"/>
        <v>0</v>
      </c>
      <c r="P1039" t="s">
        <v>12694</v>
      </c>
    </row>
    <row r="1040" spans="2:16" x14ac:dyDescent="0.25">
      <c r="B1040" t="s">
        <v>1044</v>
      </c>
      <c r="C1040" s="119" t="s">
        <v>60</v>
      </c>
      <c r="D1040" t="s">
        <v>11537</v>
      </c>
      <c r="E1040" t="s">
        <v>11530</v>
      </c>
      <c r="F1040" t="s">
        <v>11540</v>
      </c>
      <c r="G1040" t="s">
        <v>61</v>
      </c>
      <c r="H1040" t="s">
        <v>18</v>
      </c>
      <c r="I1040" t="s">
        <v>11541</v>
      </c>
      <c r="J1040">
        <v>2014</v>
      </c>
      <c r="K1040">
        <v>569.25</v>
      </c>
      <c r="M1040">
        <v>1</v>
      </c>
      <c r="N1040">
        <f t="shared" si="43"/>
        <v>0</v>
      </c>
      <c r="O1040">
        <f t="shared" si="42"/>
        <v>1</v>
      </c>
      <c r="P1040" t="s">
        <v>12694</v>
      </c>
    </row>
    <row r="1041" spans="2:16" x14ac:dyDescent="0.25">
      <c r="B1041" t="s">
        <v>1045</v>
      </c>
      <c r="C1041" s="119" t="s">
        <v>60</v>
      </c>
      <c r="D1041" t="s">
        <v>11537</v>
      </c>
      <c r="E1041" t="s">
        <v>11530</v>
      </c>
      <c r="F1041" t="s">
        <v>11540</v>
      </c>
      <c r="G1041" t="s">
        <v>61</v>
      </c>
      <c r="H1041" t="s">
        <v>18</v>
      </c>
      <c r="I1041" t="s">
        <v>11541</v>
      </c>
      <c r="J1041">
        <v>2014</v>
      </c>
      <c r="K1041">
        <v>569.25</v>
      </c>
      <c r="M1041">
        <v>1</v>
      </c>
      <c r="N1041">
        <f t="shared" si="43"/>
        <v>0</v>
      </c>
      <c r="O1041">
        <f t="shared" si="42"/>
        <v>1</v>
      </c>
      <c r="P1041" t="s">
        <v>12694</v>
      </c>
    </row>
    <row r="1042" spans="2:16" x14ac:dyDescent="0.25">
      <c r="B1042" t="s">
        <v>1046</v>
      </c>
      <c r="C1042" s="119" t="s">
        <v>60</v>
      </c>
      <c r="D1042" t="s">
        <v>11537</v>
      </c>
      <c r="E1042" t="s">
        <v>11530</v>
      </c>
      <c r="F1042" t="s">
        <v>11540</v>
      </c>
      <c r="G1042" t="s">
        <v>61</v>
      </c>
      <c r="H1042" t="s">
        <v>18</v>
      </c>
      <c r="I1042" t="s">
        <v>11541</v>
      </c>
      <c r="J1042">
        <v>2014</v>
      </c>
      <c r="K1042">
        <v>569.25</v>
      </c>
      <c r="M1042">
        <v>1</v>
      </c>
      <c r="N1042">
        <f t="shared" si="43"/>
        <v>0</v>
      </c>
      <c r="O1042">
        <f t="shared" si="42"/>
        <v>1</v>
      </c>
      <c r="P1042" t="s">
        <v>12694</v>
      </c>
    </row>
    <row r="1043" spans="2:16" x14ac:dyDescent="0.25">
      <c r="B1043" t="s">
        <v>1047</v>
      </c>
      <c r="C1043" s="119" t="s">
        <v>60</v>
      </c>
      <c r="D1043" t="s">
        <v>11546</v>
      </c>
      <c r="E1043" t="s">
        <v>11530</v>
      </c>
      <c r="F1043" t="s">
        <v>11540</v>
      </c>
      <c r="G1043" t="s">
        <v>61</v>
      </c>
      <c r="H1043" t="s">
        <v>18</v>
      </c>
      <c r="I1043" t="s">
        <v>11541</v>
      </c>
      <c r="J1043">
        <v>2014</v>
      </c>
      <c r="K1043">
        <v>569.25</v>
      </c>
      <c r="M1043">
        <v>1</v>
      </c>
      <c r="N1043">
        <f t="shared" si="43"/>
        <v>0</v>
      </c>
      <c r="O1043">
        <f t="shared" si="42"/>
        <v>1</v>
      </c>
      <c r="P1043" t="s">
        <v>12694</v>
      </c>
    </row>
    <row r="1044" spans="2:16" x14ac:dyDescent="0.25">
      <c r="B1044" t="s">
        <v>1048</v>
      </c>
      <c r="C1044" s="119" t="s">
        <v>60</v>
      </c>
      <c r="D1044" t="s">
        <v>11537</v>
      </c>
      <c r="E1044" t="s">
        <v>11530</v>
      </c>
      <c r="F1044" t="s">
        <v>11540</v>
      </c>
      <c r="G1044" t="s">
        <v>61</v>
      </c>
      <c r="H1044" t="s">
        <v>18</v>
      </c>
      <c r="I1044" t="s">
        <v>11541</v>
      </c>
      <c r="J1044">
        <v>2014</v>
      </c>
      <c r="K1044">
        <v>569.25</v>
      </c>
      <c r="M1044">
        <v>1</v>
      </c>
      <c r="N1044">
        <f t="shared" si="43"/>
        <v>0</v>
      </c>
      <c r="O1044">
        <f t="shared" si="42"/>
        <v>1</v>
      </c>
      <c r="P1044" t="s">
        <v>12694</v>
      </c>
    </row>
    <row r="1045" spans="2:16" x14ac:dyDescent="0.25">
      <c r="B1045" t="s">
        <v>1049</v>
      </c>
      <c r="C1045" s="119" t="s">
        <v>60</v>
      </c>
      <c r="D1045" t="s">
        <v>11537</v>
      </c>
      <c r="E1045" t="s">
        <v>11530</v>
      </c>
      <c r="F1045" t="s">
        <v>11540</v>
      </c>
      <c r="G1045" t="s">
        <v>61</v>
      </c>
      <c r="H1045" t="s">
        <v>18</v>
      </c>
      <c r="I1045" t="s">
        <v>11541</v>
      </c>
      <c r="J1045">
        <v>2014</v>
      </c>
      <c r="K1045">
        <v>569.25</v>
      </c>
      <c r="M1045">
        <v>1</v>
      </c>
      <c r="N1045">
        <f t="shared" si="43"/>
        <v>0</v>
      </c>
      <c r="O1045">
        <f t="shared" si="42"/>
        <v>1</v>
      </c>
      <c r="P1045" t="s">
        <v>12694</v>
      </c>
    </row>
    <row r="1046" spans="2:16" x14ac:dyDescent="0.25">
      <c r="B1046" t="s">
        <v>1050</v>
      </c>
      <c r="C1046" s="119" t="s">
        <v>60</v>
      </c>
      <c r="D1046" t="s">
        <v>11537</v>
      </c>
      <c r="E1046" t="s">
        <v>11530</v>
      </c>
      <c r="F1046" t="s">
        <v>11540</v>
      </c>
      <c r="G1046" t="s">
        <v>61</v>
      </c>
      <c r="H1046" t="s">
        <v>18</v>
      </c>
      <c r="I1046" t="s">
        <v>11541</v>
      </c>
      <c r="J1046">
        <v>2014</v>
      </c>
      <c r="K1046">
        <v>569.25</v>
      </c>
      <c r="M1046">
        <v>1</v>
      </c>
      <c r="N1046">
        <f t="shared" si="43"/>
        <v>0</v>
      </c>
      <c r="O1046">
        <f t="shared" si="42"/>
        <v>1</v>
      </c>
      <c r="P1046" t="s">
        <v>12694</v>
      </c>
    </row>
    <row r="1047" spans="2:16" x14ac:dyDescent="0.25">
      <c r="B1047" t="s">
        <v>1051</v>
      </c>
      <c r="C1047" s="119" t="s">
        <v>60</v>
      </c>
      <c r="D1047" t="s">
        <v>11542</v>
      </c>
      <c r="E1047" t="s">
        <v>11530</v>
      </c>
      <c r="F1047" t="s">
        <v>11540</v>
      </c>
      <c r="G1047" t="s">
        <v>61</v>
      </c>
      <c r="H1047" t="s">
        <v>18</v>
      </c>
      <c r="I1047" t="s">
        <v>11541</v>
      </c>
      <c r="J1047">
        <v>2014</v>
      </c>
      <c r="K1047">
        <v>569.25</v>
      </c>
      <c r="M1047">
        <v>1</v>
      </c>
      <c r="N1047">
        <f t="shared" si="43"/>
        <v>0</v>
      </c>
      <c r="O1047">
        <f t="shared" si="42"/>
        <v>1</v>
      </c>
      <c r="P1047" t="s">
        <v>12694</v>
      </c>
    </row>
    <row r="1048" spans="2:16" x14ac:dyDescent="0.25">
      <c r="B1048" t="s">
        <v>1052</v>
      </c>
      <c r="C1048" s="119" t="s">
        <v>60</v>
      </c>
      <c r="D1048" t="s">
        <v>11546</v>
      </c>
      <c r="E1048" t="s">
        <v>11530</v>
      </c>
      <c r="F1048" t="s">
        <v>11540</v>
      </c>
      <c r="G1048" t="s">
        <v>61</v>
      </c>
      <c r="H1048" t="s">
        <v>18</v>
      </c>
      <c r="I1048" t="s">
        <v>11541</v>
      </c>
      <c r="J1048">
        <v>2014</v>
      </c>
      <c r="K1048">
        <v>573.04999999999995</v>
      </c>
      <c r="L1048">
        <v>30</v>
      </c>
      <c r="M1048">
        <v>1</v>
      </c>
      <c r="N1048">
        <f t="shared" si="43"/>
        <v>0</v>
      </c>
      <c r="O1048">
        <f t="shared" si="42"/>
        <v>0</v>
      </c>
      <c r="P1048" t="s">
        <v>12694</v>
      </c>
    </row>
    <row r="1049" spans="2:16" x14ac:dyDescent="0.25">
      <c r="B1049" t="s">
        <v>1053</v>
      </c>
      <c r="C1049" s="119" t="s">
        <v>60</v>
      </c>
      <c r="D1049" t="s">
        <v>11537</v>
      </c>
      <c r="E1049" t="s">
        <v>11530</v>
      </c>
      <c r="F1049" t="s">
        <v>11540</v>
      </c>
      <c r="G1049" t="s">
        <v>61</v>
      </c>
      <c r="H1049" t="s">
        <v>18</v>
      </c>
      <c r="I1049" t="s">
        <v>11541</v>
      </c>
      <c r="J1049">
        <v>2014</v>
      </c>
      <c r="K1049">
        <v>569.25</v>
      </c>
      <c r="M1049">
        <v>1</v>
      </c>
      <c r="N1049">
        <f t="shared" si="43"/>
        <v>0</v>
      </c>
      <c r="O1049">
        <f t="shared" si="42"/>
        <v>1</v>
      </c>
      <c r="P1049" t="s">
        <v>12694</v>
      </c>
    </row>
    <row r="1050" spans="2:16" x14ac:dyDescent="0.25">
      <c r="B1050" t="s">
        <v>1054</v>
      </c>
      <c r="C1050" s="119" t="s">
        <v>60</v>
      </c>
      <c r="D1050" t="s">
        <v>11550</v>
      </c>
      <c r="E1050" t="s">
        <v>11530</v>
      </c>
      <c r="F1050" t="s">
        <v>11540</v>
      </c>
      <c r="G1050" t="s">
        <v>61</v>
      </c>
      <c r="H1050" t="s">
        <v>18</v>
      </c>
      <c r="I1050" t="s">
        <v>11533</v>
      </c>
      <c r="J1050">
        <v>2014</v>
      </c>
      <c r="K1050">
        <v>569.25</v>
      </c>
      <c r="M1050">
        <v>1</v>
      </c>
      <c r="N1050">
        <f t="shared" si="43"/>
        <v>0</v>
      </c>
      <c r="O1050">
        <f t="shared" si="42"/>
        <v>1</v>
      </c>
      <c r="P1050" t="s">
        <v>12694</v>
      </c>
    </row>
    <row r="1051" spans="2:16" x14ac:dyDescent="0.25">
      <c r="B1051" t="s">
        <v>1055</v>
      </c>
      <c r="C1051" s="119" t="s">
        <v>60</v>
      </c>
      <c r="D1051" t="s">
        <v>11537</v>
      </c>
      <c r="E1051" t="s">
        <v>11530</v>
      </c>
      <c r="F1051" t="s">
        <v>11540</v>
      </c>
      <c r="G1051" t="s">
        <v>61</v>
      </c>
      <c r="H1051" t="s">
        <v>18</v>
      </c>
      <c r="I1051" t="s">
        <v>11541</v>
      </c>
      <c r="J1051">
        <v>2014</v>
      </c>
      <c r="K1051">
        <v>705.95</v>
      </c>
      <c r="L1051">
        <v>52</v>
      </c>
      <c r="M1051">
        <v>1</v>
      </c>
      <c r="N1051">
        <f t="shared" si="43"/>
        <v>0</v>
      </c>
      <c r="O1051">
        <f t="shared" si="42"/>
        <v>0</v>
      </c>
      <c r="P1051" t="s">
        <v>12694</v>
      </c>
    </row>
    <row r="1052" spans="2:16" x14ac:dyDescent="0.25">
      <c r="B1052" t="s">
        <v>1056</v>
      </c>
      <c r="C1052" s="119" t="s">
        <v>60</v>
      </c>
      <c r="D1052" t="s">
        <v>11537</v>
      </c>
      <c r="E1052" t="s">
        <v>11530</v>
      </c>
      <c r="F1052" t="s">
        <v>11540</v>
      </c>
      <c r="G1052" t="s">
        <v>61</v>
      </c>
      <c r="H1052" t="s">
        <v>18</v>
      </c>
      <c r="I1052" t="s">
        <v>11541</v>
      </c>
      <c r="J1052">
        <v>2014</v>
      </c>
      <c r="K1052">
        <v>539.75</v>
      </c>
      <c r="L1052">
        <v>24</v>
      </c>
      <c r="M1052">
        <v>1</v>
      </c>
      <c r="N1052">
        <f t="shared" si="43"/>
        <v>0</v>
      </c>
      <c r="O1052">
        <f t="shared" si="42"/>
        <v>0</v>
      </c>
      <c r="P1052" t="s">
        <v>12694</v>
      </c>
    </row>
    <row r="1053" spans="2:16" x14ac:dyDescent="0.25">
      <c r="B1053" t="s">
        <v>1057</v>
      </c>
      <c r="C1053" s="119" t="s">
        <v>60</v>
      </c>
      <c r="D1053" t="s">
        <v>11537</v>
      </c>
      <c r="E1053" t="s">
        <v>11530</v>
      </c>
      <c r="F1053" t="s">
        <v>11540</v>
      </c>
      <c r="G1053" t="s">
        <v>61</v>
      </c>
      <c r="H1053" t="s">
        <v>18</v>
      </c>
      <c r="I1053" t="s">
        <v>11541</v>
      </c>
      <c r="J1053">
        <v>2014</v>
      </c>
      <c r="K1053">
        <v>572.28</v>
      </c>
      <c r="L1053">
        <v>24</v>
      </c>
      <c r="M1053">
        <v>1</v>
      </c>
      <c r="N1053">
        <f t="shared" si="43"/>
        <v>0</v>
      </c>
      <c r="O1053">
        <f t="shared" si="42"/>
        <v>0</v>
      </c>
      <c r="P1053" t="s">
        <v>12694</v>
      </c>
    </row>
    <row r="1054" spans="2:16" x14ac:dyDescent="0.25">
      <c r="B1054" t="s">
        <v>1058</v>
      </c>
      <c r="C1054" s="119" t="s">
        <v>60</v>
      </c>
      <c r="D1054" t="s">
        <v>11537</v>
      </c>
      <c r="E1054" t="s">
        <v>11530</v>
      </c>
      <c r="F1054" t="s">
        <v>11540</v>
      </c>
      <c r="G1054" t="s">
        <v>61</v>
      </c>
      <c r="H1054" t="s">
        <v>18</v>
      </c>
      <c r="I1054" t="s">
        <v>11541</v>
      </c>
      <c r="J1054">
        <v>2014</v>
      </c>
      <c r="K1054">
        <v>539.75</v>
      </c>
      <c r="L1054">
        <v>24</v>
      </c>
      <c r="M1054">
        <v>1</v>
      </c>
      <c r="N1054">
        <f t="shared" si="43"/>
        <v>0</v>
      </c>
      <c r="O1054">
        <f t="shared" si="42"/>
        <v>0</v>
      </c>
      <c r="P1054" t="s">
        <v>12694</v>
      </c>
    </row>
    <row r="1055" spans="2:16" x14ac:dyDescent="0.25">
      <c r="B1055" t="s">
        <v>1059</v>
      </c>
      <c r="C1055" s="119" t="s">
        <v>60</v>
      </c>
      <c r="D1055" t="s">
        <v>11537</v>
      </c>
      <c r="E1055" t="s">
        <v>11530</v>
      </c>
      <c r="F1055" t="s">
        <v>11540</v>
      </c>
      <c r="G1055" t="s">
        <v>61</v>
      </c>
      <c r="H1055" t="s">
        <v>18</v>
      </c>
      <c r="I1055" t="s">
        <v>11541</v>
      </c>
      <c r="J1055">
        <v>2014</v>
      </c>
      <c r="K1055">
        <v>539.75</v>
      </c>
      <c r="L1055">
        <v>24</v>
      </c>
      <c r="M1055">
        <v>1</v>
      </c>
      <c r="N1055">
        <f t="shared" si="43"/>
        <v>0</v>
      </c>
      <c r="O1055">
        <f t="shared" si="42"/>
        <v>0</v>
      </c>
      <c r="P1055" t="s">
        <v>12694</v>
      </c>
    </row>
    <row r="1056" spans="2:16" x14ac:dyDescent="0.25">
      <c r="B1056" t="s">
        <v>1060</v>
      </c>
      <c r="C1056" s="119" t="s">
        <v>60</v>
      </c>
      <c r="D1056" t="s">
        <v>11537</v>
      </c>
      <c r="E1056" t="s">
        <v>11530</v>
      </c>
      <c r="F1056" t="s">
        <v>11540</v>
      </c>
      <c r="G1056" t="s">
        <v>61</v>
      </c>
      <c r="H1056" t="s">
        <v>18</v>
      </c>
      <c r="I1056" t="s">
        <v>11541</v>
      </c>
      <c r="J1056">
        <v>2014</v>
      </c>
      <c r="K1056">
        <v>539.75</v>
      </c>
      <c r="L1056">
        <v>24</v>
      </c>
      <c r="M1056">
        <v>1</v>
      </c>
      <c r="N1056">
        <f t="shared" si="43"/>
        <v>0</v>
      </c>
      <c r="O1056">
        <f t="shared" si="42"/>
        <v>0</v>
      </c>
      <c r="P1056" t="s">
        <v>12694</v>
      </c>
    </row>
    <row r="1057" spans="2:16" x14ac:dyDescent="0.25">
      <c r="B1057" t="s">
        <v>1061</v>
      </c>
      <c r="C1057" s="119" t="s">
        <v>60</v>
      </c>
      <c r="D1057" t="s">
        <v>11537</v>
      </c>
      <c r="E1057" t="s">
        <v>11530</v>
      </c>
      <c r="F1057" t="s">
        <v>11540</v>
      </c>
      <c r="G1057" t="s">
        <v>61</v>
      </c>
      <c r="H1057" t="s">
        <v>18</v>
      </c>
      <c r="I1057" t="s">
        <v>11541</v>
      </c>
      <c r="J1057">
        <v>2014</v>
      </c>
      <c r="K1057">
        <v>571.78</v>
      </c>
      <c r="L1057">
        <v>20</v>
      </c>
      <c r="M1057">
        <v>1</v>
      </c>
      <c r="N1057">
        <f t="shared" si="43"/>
        <v>0</v>
      </c>
      <c r="O1057">
        <f t="shared" si="42"/>
        <v>0</v>
      </c>
      <c r="P1057" t="s">
        <v>12694</v>
      </c>
    </row>
    <row r="1058" spans="2:16" x14ac:dyDescent="0.25">
      <c r="B1058" t="s">
        <v>1062</v>
      </c>
      <c r="C1058" s="119" t="s">
        <v>60</v>
      </c>
      <c r="D1058" t="s">
        <v>11546</v>
      </c>
      <c r="E1058" t="s">
        <v>11530</v>
      </c>
      <c r="F1058" t="s">
        <v>11540</v>
      </c>
      <c r="G1058" t="s">
        <v>61</v>
      </c>
      <c r="H1058" t="s">
        <v>18</v>
      </c>
      <c r="I1058" t="s">
        <v>11541</v>
      </c>
      <c r="J1058">
        <v>2014</v>
      </c>
      <c r="K1058">
        <v>572.54999999999995</v>
      </c>
      <c r="L1058">
        <v>26</v>
      </c>
      <c r="M1058">
        <v>1</v>
      </c>
      <c r="N1058">
        <f t="shared" si="43"/>
        <v>0</v>
      </c>
      <c r="O1058">
        <f t="shared" si="42"/>
        <v>0</v>
      </c>
      <c r="P1058" t="s">
        <v>12694</v>
      </c>
    </row>
    <row r="1059" spans="2:16" x14ac:dyDescent="0.25">
      <c r="B1059" t="s">
        <v>1063</v>
      </c>
      <c r="C1059" s="119" t="s">
        <v>60</v>
      </c>
      <c r="D1059" t="s">
        <v>11537</v>
      </c>
      <c r="E1059" t="s">
        <v>11530</v>
      </c>
      <c r="F1059" t="s">
        <v>11540</v>
      </c>
      <c r="G1059" t="s">
        <v>61</v>
      </c>
      <c r="H1059" t="s">
        <v>18</v>
      </c>
      <c r="I1059" t="s">
        <v>11541</v>
      </c>
      <c r="J1059">
        <v>2014</v>
      </c>
      <c r="K1059">
        <v>572.41</v>
      </c>
      <c r="L1059">
        <v>25</v>
      </c>
      <c r="M1059">
        <v>1</v>
      </c>
      <c r="N1059">
        <f t="shared" si="43"/>
        <v>0</v>
      </c>
      <c r="O1059">
        <f t="shared" si="42"/>
        <v>0</v>
      </c>
      <c r="P1059" t="s">
        <v>12694</v>
      </c>
    </row>
    <row r="1060" spans="2:16" x14ac:dyDescent="0.25">
      <c r="B1060" t="s">
        <v>1064</v>
      </c>
      <c r="C1060" s="119" t="s">
        <v>60</v>
      </c>
      <c r="D1060" t="s">
        <v>11537</v>
      </c>
      <c r="E1060" t="s">
        <v>11530</v>
      </c>
      <c r="F1060" t="s">
        <v>11540</v>
      </c>
      <c r="G1060" t="s">
        <v>61</v>
      </c>
      <c r="H1060" t="s">
        <v>18</v>
      </c>
      <c r="I1060" t="s">
        <v>11541</v>
      </c>
      <c r="J1060">
        <v>2014</v>
      </c>
      <c r="K1060">
        <v>572.41</v>
      </c>
      <c r="L1060">
        <v>25</v>
      </c>
      <c r="M1060">
        <v>1</v>
      </c>
      <c r="N1060">
        <f t="shared" si="43"/>
        <v>0</v>
      </c>
      <c r="O1060">
        <f t="shared" si="42"/>
        <v>0</v>
      </c>
      <c r="P1060" t="s">
        <v>12694</v>
      </c>
    </row>
    <row r="1061" spans="2:16" x14ac:dyDescent="0.25">
      <c r="B1061" t="s">
        <v>1065</v>
      </c>
      <c r="C1061" s="119" t="s">
        <v>60</v>
      </c>
      <c r="D1061" t="s">
        <v>11537</v>
      </c>
      <c r="E1061" t="s">
        <v>11530</v>
      </c>
      <c r="F1061" t="s">
        <v>11540</v>
      </c>
      <c r="G1061" t="s">
        <v>61</v>
      </c>
      <c r="H1061" t="s">
        <v>18</v>
      </c>
      <c r="I1061" t="s">
        <v>11541</v>
      </c>
      <c r="J1061">
        <v>2014</v>
      </c>
      <c r="K1061">
        <v>572.66999999999996</v>
      </c>
      <c r="L1061">
        <v>27</v>
      </c>
      <c r="M1061">
        <v>1</v>
      </c>
      <c r="N1061">
        <f t="shared" si="43"/>
        <v>0</v>
      </c>
      <c r="O1061">
        <f t="shared" si="42"/>
        <v>0</v>
      </c>
      <c r="P1061" t="s">
        <v>12694</v>
      </c>
    </row>
    <row r="1062" spans="2:16" x14ac:dyDescent="0.25">
      <c r="B1062" t="s">
        <v>1066</v>
      </c>
      <c r="C1062" s="119" t="s">
        <v>60</v>
      </c>
      <c r="D1062" t="s">
        <v>11537</v>
      </c>
      <c r="E1062" t="s">
        <v>11530</v>
      </c>
      <c r="F1062" t="s">
        <v>11540</v>
      </c>
      <c r="G1062" t="s">
        <v>61</v>
      </c>
      <c r="H1062" t="s">
        <v>18</v>
      </c>
      <c r="I1062" t="s">
        <v>11541</v>
      </c>
      <c r="J1062">
        <v>2014</v>
      </c>
      <c r="K1062">
        <v>572.66999999999996</v>
      </c>
      <c r="L1062">
        <v>27</v>
      </c>
      <c r="M1062">
        <v>1</v>
      </c>
      <c r="N1062">
        <f t="shared" si="43"/>
        <v>0</v>
      </c>
      <c r="O1062">
        <f t="shared" si="42"/>
        <v>0</v>
      </c>
      <c r="P1062" t="s">
        <v>12694</v>
      </c>
    </row>
    <row r="1063" spans="2:16" x14ac:dyDescent="0.25">
      <c r="B1063" t="s">
        <v>1067</v>
      </c>
      <c r="C1063" s="119" t="s">
        <v>60</v>
      </c>
      <c r="D1063" t="s">
        <v>11537</v>
      </c>
      <c r="E1063" t="s">
        <v>11530</v>
      </c>
      <c r="F1063" t="s">
        <v>11540</v>
      </c>
      <c r="G1063" t="s">
        <v>61</v>
      </c>
      <c r="H1063" t="s">
        <v>18</v>
      </c>
      <c r="I1063" t="s">
        <v>11541</v>
      </c>
      <c r="J1063">
        <v>2014</v>
      </c>
      <c r="K1063">
        <v>573.29999999999995</v>
      </c>
      <c r="L1063">
        <v>32</v>
      </c>
      <c r="M1063">
        <v>1</v>
      </c>
      <c r="N1063">
        <f t="shared" si="43"/>
        <v>0</v>
      </c>
      <c r="O1063">
        <f t="shared" si="42"/>
        <v>0</v>
      </c>
      <c r="P1063" t="s">
        <v>12694</v>
      </c>
    </row>
    <row r="1064" spans="2:16" x14ac:dyDescent="0.25">
      <c r="B1064" t="s">
        <v>1068</v>
      </c>
      <c r="C1064" s="119" t="s">
        <v>60</v>
      </c>
      <c r="D1064" t="s">
        <v>11550</v>
      </c>
      <c r="E1064" t="s">
        <v>11530</v>
      </c>
      <c r="F1064" t="s">
        <v>11540</v>
      </c>
      <c r="G1064" t="s">
        <v>61</v>
      </c>
      <c r="H1064" t="s">
        <v>18</v>
      </c>
      <c r="I1064" t="s">
        <v>11541</v>
      </c>
      <c r="J1064">
        <v>2014</v>
      </c>
      <c r="K1064">
        <v>571.15</v>
      </c>
      <c r="L1064">
        <v>15</v>
      </c>
      <c r="M1064">
        <v>1</v>
      </c>
      <c r="N1064">
        <f t="shared" si="43"/>
        <v>0</v>
      </c>
      <c r="O1064">
        <f t="shared" si="42"/>
        <v>0</v>
      </c>
      <c r="P1064" t="s">
        <v>12694</v>
      </c>
    </row>
    <row r="1065" spans="2:16" x14ac:dyDescent="0.25">
      <c r="B1065" t="s">
        <v>1069</v>
      </c>
      <c r="C1065" s="119" t="s">
        <v>60</v>
      </c>
      <c r="D1065" t="s">
        <v>11550</v>
      </c>
      <c r="E1065" t="s">
        <v>11530</v>
      </c>
      <c r="F1065" t="s">
        <v>11540</v>
      </c>
      <c r="G1065" t="s">
        <v>61</v>
      </c>
      <c r="H1065" t="s">
        <v>18</v>
      </c>
      <c r="I1065" t="s">
        <v>11541</v>
      </c>
      <c r="J1065">
        <v>2014</v>
      </c>
      <c r="K1065">
        <v>571.4</v>
      </c>
      <c r="L1065">
        <v>17</v>
      </c>
      <c r="M1065">
        <v>1</v>
      </c>
      <c r="N1065">
        <f t="shared" si="43"/>
        <v>0</v>
      </c>
      <c r="O1065">
        <f t="shared" si="42"/>
        <v>0</v>
      </c>
      <c r="P1065" t="s">
        <v>12694</v>
      </c>
    </row>
    <row r="1066" spans="2:16" x14ac:dyDescent="0.25">
      <c r="B1066" t="s">
        <v>1070</v>
      </c>
      <c r="C1066" s="119" t="s">
        <v>60</v>
      </c>
      <c r="D1066" t="s">
        <v>11550</v>
      </c>
      <c r="E1066" t="s">
        <v>11530</v>
      </c>
      <c r="F1066" t="s">
        <v>11540</v>
      </c>
      <c r="G1066" t="s">
        <v>61</v>
      </c>
      <c r="H1066" t="s">
        <v>18</v>
      </c>
      <c r="I1066" t="s">
        <v>11541</v>
      </c>
      <c r="J1066">
        <v>2014</v>
      </c>
      <c r="K1066">
        <v>572.66999999999996</v>
      </c>
      <c r="L1066">
        <v>27</v>
      </c>
      <c r="M1066">
        <v>1</v>
      </c>
      <c r="N1066">
        <f t="shared" si="43"/>
        <v>0</v>
      </c>
      <c r="O1066">
        <f t="shared" si="42"/>
        <v>0</v>
      </c>
      <c r="P1066" t="s">
        <v>12694</v>
      </c>
    </row>
    <row r="1067" spans="2:16" x14ac:dyDescent="0.25">
      <c r="B1067" t="s">
        <v>1071</v>
      </c>
      <c r="C1067" s="119" t="s">
        <v>60</v>
      </c>
      <c r="D1067" t="s">
        <v>11550</v>
      </c>
      <c r="E1067" t="s">
        <v>11530</v>
      </c>
      <c r="F1067" t="s">
        <v>11540</v>
      </c>
      <c r="G1067" t="s">
        <v>61</v>
      </c>
      <c r="H1067" t="s">
        <v>18</v>
      </c>
      <c r="I1067" t="s">
        <v>11541</v>
      </c>
      <c r="J1067">
        <v>2014</v>
      </c>
      <c r="K1067">
        <v>573.42999999999995</v>
      </c>
      <c r="L1067">
        <v>33</v>
      </c>
      <c r="M1067">
        <v>1</v>
      </c>
      <c r="N1067">
        <f t="shared" si="43"/>
        <v>0</v>
      </c>
      <c r="O1067">
        <f t="shared" ref="O1067:O1130" si="44">IF(OR(L1067="",L1067&lt;=0),1,0)</f>
        <v>0</v>
      </c>
      <c r="P1067" t="s">
        <v>12694</v>
      </c>
    </row>
    <row r="1068" spans="2:16" x14ac:dyDescent="0.25">
      <c r="B1068" t="s">
        <v>1072</v>
      </c>
      <c r="C1068" s="119" t="s">
        <v>60</v>
      </c>
      <c r="D1068" t="s">
        <v>11550</v>
      </c>
      <c r="E1068" t="s">
        <v>11530</v>
      </c>
      <c r="F1068" t="s">
        <v>11540</v>
      </c>
      <c r="G1068" t="s">
        <v>61</v>
      </c>
      <c r="H1068" t="s">
        <v>18</v>
      </c>
      <c r="I1068" t="s">
        <v>11541</v>
      </c>
      <c r="J1068">
        <v>2014</v>
      </c>
      <c r="K1068">
        <v>572.16</v>
      </c>
      <c r="L1068">
        <v>23</v>
      </c>
      <c r="M1068">
        <v>1</v>
      </c>
      <c r="N1068">
        <f t="shared" si="43"/>
        <v>0</v>
      </c>
      <c r="O1068">
        <f t="shared" si="44"/>
        <v>0</v>
      </c>
      <c r="P1068" t="s">
        <v>12694</v>
      </c>
    </row>
    <row r="1069" spans="2:16" x14ac:dyDescent="0.25">
      <c r="B1069" t="s">
        <v>1073</v>
      </c>
      <c r="C1069" s="119" t="s">
        <v>60</v>
      </c>
      <c r="D1069" t="s">
        <v>11550</v>
      </c>
      <c r="E1069" t="s">
        <v>11530</v>
      </c>
      <c r="F1069" t="s">
        <v>11540</v>
      </c>
      <c r="G1069" t="s">
        <v>61</v>
      </c>
      <c r="H1069" t="s">
        <v>18</v>
      </c>
      <c r="I1069" t="s">
        <v>11541</v>
      </c>
      <c r="J1069">
        <v>2014</v>
      </c>
      <c r="K1069">
        <v>4.18</v>
      </c>
      <c r="L1069">
        <v>33</v>
      </c>
      <c r="M1069">
        <v>1</v>
      </c>
      <c r="N1069">
        <f t="shared" si="43"/>
        <v>1</v>
      </c>
      <c r="O1069">
        <f t="shared" si="44"/>
        <v>0</v>
      </c>
      <c r="P1069" t="s">
        <v>12694</v>
      </c>
    </row>
    <row r="1070" spans="2:16" x14ac:dyDescent="0.25">
      <c r="B1070" t="s">
        <v>1074</v>
      </c>
      <c r="C1070" s="119" t="s">
        <v>60</v>
      </c>
      <c r="D1070" t="s">
        <v>11550</v>
      </c>
      <c r="E1070" t="s">
        <v>11530</v>
      </c>
      <c r="F1070" t="s">
        <v>11540</v>
      </c>
      <c r="G1070" t="s">
        <v>61</v>
      </c>
      <c r="H1070" t="s">
        <v>18</v>
      </c>
      <c r="I1070" t="s">
        <v>11541</v>
      </c>
      <c r="J1070">
        <v>2014</v>
      </c>
      <c r="K1070">
        <v>572.41</v>
      </c>
      <c r="L1070">
        <v>25</v>
      </c>
      <c r="M1070">
        <v>1</v>
      </c>
      <c r="N1070">
        <f t="shared" si="43"/>
        <v>0</v>
      </c>
      <c r="O1070">
        <f t="shared" si="44"/>
        <v>0</v>
      </c>
      <c r="P1070" t="s">
        <v>12694</v>
      </c>
    </row>
    <row r="1071" spans="2:16" x14ac:dyDescent="0.25">
      <c r="B1071" t="s">
        <v>1075</v>
      </c>
      <c r="C1071" s="119" t="s">
        <v>60</v>
      </c>
      <c r="D1071" t="s">
        <v>11550</v>
      </c>
      <c r="E1071" t="s">
        <v>11530</v>
      </c>
      <c r="F1071" t="s">
        <v>11540</v>
      </c>
      <c r="G1071" t="s">
        <v>61</v>
      </c>
      <c r="H1071" t="s">
        <v>18</v>
      </c>
      <c r="I1071" t="s">
        <v>11541</v>
      </c>
      <c r="J1071">
        <v>2014</v>
      </c>
      <c r="K1071">
        <v>574.57000000000005</v>
      </c>
      <c r="L1071">
        <v>42</v>
      </c>
      <c r="M1071">
        <v>1</v>
      </c>
      <c r="N1071">
        <f t="shared" si="43"/>
        <v>0</v>
      </c>
      <c r="O1071">
        <f t="shared" si="44"/>
        <v>0</v>
      </c>
      <c r="P1071" t="s">
        <v>12694</v>
      </c>
    </row>
    <row r="1072" spans="2:16" x14ac:dyDescent="0.25">
      <c r="B1072" t="s">
        <v>1076</v>
      </c>
      <c r="C1072" s="119" t="s">
        <v>60</v>
      </c>
      <c r="D1072" t="s">
        <v>11550</v>
      </c>
      <c r="E1072" t="s">
        <v>11530</v>
      </c>
      <c r="F1072" t="s">
        <v>11540</v>
      </c>
      <c r="G1072" t="s">
        <v>61</v>
      </c>
      <c r="H1072" t="s">
        <v>18</v>
      </c>
      <c r="I1072" t="s">
        <v>11541</v>
      </c>
      <c r="J1072">
        <v>2014</v>
      </c>
      <c r="K1072">
        <v>572.03</v>
      </c>
      <c r="L1072">
        <v>22</v>
      </c>
      <c r="M1072">
        <v>1</v>
      </c>
      <c r="N1072">
        <f t="shared" si="43"/>
        <v>0</v>
      </c>
      <c r="O1072">
        <f t="shared" si="44"/>
        <v>0</v>
      </c>
      <c r="P1072" t="s">
        <v>12694</v>
      </c>
    </row>
    <row r="1073" spans="2:16" x14ac:dyDescent="0.25">
      <c r="B1073" t="s">
        <v>1077</v>
      </c>
      <c r="C1073" s="119" t="s">
        <v>60</v>
      </c>
      <c r="D1073" t="s">
        <v>11539</v>
      </c>
      <c r="E1073" t="s">
        <v>11530</v>
      </c>
      <c r="F1073" t="s">
        <v>11540</v>
      </c>
      <c r="G1073" t="s">
        <v>61</v>
      </c>
      <c r="H1073" t="s">
        <v>18</v>
      </c>
      <c r="I1073" t="s">
        <v>11541</v>
      </c>
      <c r="J1073">
        <v>2014</v>
      </c>
      <c r="K1073">
        <v>1344.48</v>
      </c>
      <c r="L1073">
        <v>22</v>
      </c>
      <c r="M1073">
        <v>1</v>
      </c>
      <c r="N1073">
        <f t="shared" si="43"/>
        <v>0</v>
      </c>
      <c r="O1073">
        <f t="shared" si="44"/>
        <v>0</v>
      </c>
      <c r="P1073" t="s">
        <v>12694</v>
      </c>
    </row>
    <row r="1074" spans="2:16" x14ac:dyDescent="0.25">
      <c r="B1074" t="s">
        <v>1078</v>
      </c>
      <c r="C1074" s="119" t="s">
        <v>60</v>
      </c>
      <c r="D1074" t="s">
        <v>11537</v>
      </c>
      <c r="E1074" t="s">
        <v>11530</v>
      </c>
      <c r="F1074" t="s">
        <v>11540</v>
      </c>
      <c r="G1074" t="s">
        <v>61</v>
      </c>
      <c r="H1074" t="s">
        <v>18</v>
      </c>
      <c r="I1074" t="s">
        <v>11541</v>
      </c>
      <c r="J1074">
        <v>2014</v>
      </c>
      <c r="K1074">
        <v>572.41</v>
      </c>
      <c r="L1074">
        <v>25</v>
      </c>
      <c r="M1074">
        <v>1</v>
      </c>
      <c r="N1074">
        <f t="shared" si="43"/>
        <v>0</v>
      </c>
      <c r="O1074">
        <f t="shared" si="44"/>
        <v>0</v>
      </c>
      <c r="P1074" t="s">
        <v>12694</v>
      </c>
    </row>
    <row r="1075" spans="2:16" x14ac:dyDescent="0.25">
      <c r="B1075" t="s">
        <v>1079</v>
      </c>
      <c r="C1075" s="119" t="s">
        <v>60</v>
      </c>
      <c r="D1075" t="s">
        <v>11537</v>
      </c>
      <c r="E1075" t="s">
        <v>11530</v>
      </c>
      <c r="F1075" t="s">
        <v>11540</v>
      </c>
      <c r="G1075" t="s">
        <v>61</v>
      </c>
      <c r="H1075" t="s">
        <v>18</v>
      </c>
      <c r="I1075" t="s">
        <v>11541</v>
      </c>
      <c r="J1075">
        <v>2014</v>
      </c>
      <c r="K1075">
        <v>571.78</v>
      </c>
      <c r="L1075">
        <v>20</v>
      </c>
      <c r="M1075">
        <v>1</v>
      </c>
      <c r="N1075">
        <f t="shared" si="43"/>
        <v>0</v>
      </c>
      <c r="O1075">
        <f t="shared" si="44"/>
        <v>0</v>
      </c>
      <c r="P1075" t="s">
        <v>12694</v>
      </c>
    </row>
    <row r="1076" spans="2:16" x14ac:dyDescent="0.25">
      <c r="B1076" t="s">
        <v>1080</v>
      </c>
      <c r="C1076" s="119" t="s">
        <v>60</v>
      </c>
      <c r="D1076" t="s">
        <v>11537</v>
      </c>
      <c r="E1076" t="s">
        <v>11530</v>
      </c>
      <c r="F1076" t="s">
        <v>11540</v>
      </c>
      <c r="G1076" t="s">
        <v>61</v>
      </c>
      <c r="H1076" t="s">
        <v>18</v>
      </c>
      <c r="I1076" t="s">
        <v>11541</v>
      </c>
      <c r="J1076">
        <v>2014</v>
      </c>
      <c r="K1076">
        <v>571.91</v>
      </c>
      <c r="L1076">
        <v>21</v>
      </c>
      <c r="M1076">
        <v>1</v>
      </c>
      <c r="N1076">
        <f t="shared" si="43"/>
        <v>0</v>
      </c>
      <c r="O1076">
        <f t="shared" si="44"/>
        <v>0</v>
      </c>
      <c r="P1076" t="s">
        <v>12694</v>
      </c>
    </row>
    <row r="1077" spans="2:16" x14ac:dyDescent="0.25">
      <c r="B1077" t="s">
        <v>1081</v>
      </c>
      <c r="C1077" s="119" t="s">
        <v>60</v>
      </c>
      <c r="D1077" t="s">
        <v>11537</v>
      </c>
      <c r="E1077" t="s">
        <v>11530</v>
      </c>
      <c r="F1077" t="s">
        <v>11540</v>
      </c>
      <c r="G1077" t="s">
        <v>61</v>
      </c>
      <c r="H1077" t="s">
        <v>18</v>
      </c>
      <c r="I1077" t="s">
        <v>11541</v>
      </c>
      <c r="J1077">
        <v>2014</v>
      </c>
      <c r="K1077">
        <v>572.28</v>
      </c>
      <c r="L1077">
        <v>24</v>
      </c>
      <c r="M1077">
        <v>1</v>
      </c>
      <c r="N1077">
        <f t="shared" si="43"/>
        <v>0</v>
      </c>
      <c r="O1077">
        <f t="shared" si="44"/>
        <v>0</v>
      </c>
      <c r="P1077" t="s">
        <v>12694</v>
      </c>
    </row>
    <row r="1078" spans="2:16" x14ac:dyDescent="0.25">
      <c r="B1078" t="s">
        <v>1082</v>
      </c>
      <c r="C1078" s="119" t="s">
        <v>60</v>
      </c>
      <c r="D1078" t="s">
        <v>11550</v>
      </c>
      <c r="E1078" t="s">
        <v>11530</v>
      </c>
      <c r="F1078" t="s">
        <v>11540</v>
      </c>
      <c r="G1078" t="s">
        <v>61</v>
      </c>
      <c r="H1078" t="s">
        <v>18</v>
      </c>
      <c r="I1078" t="s">
        <v>11541</v>
      </c>
      <c r="J1078">
        <v>2014</v>
      </c>
      <c r="K1078">
        <v>572.79999999999995</v>
      </c>
      <c r="L1078">
        <v>28</v>
      </c>
      <c r="M1078">
        <v>1</v>
      </c>
      <c r="N1078">
        <f t="shared" si="43"/>
        <v>0</v>
      </c>
      <c r="O1078">
        <f t="shared" si="44"/>
        <v>0</v>
      </c>
      <c r="P1078" t="s">
        <v>12694</v>
      </c>
    </row>
    <row r="1079" spans="2:16" x14ac:dyDescent="0.25">
      <c r="B1079" t="s">
        <v>1083</v>
      </c>
      <c r="C1079" s="119" t="s">
        <v>60</v>
      </c>
      <c r="D1079" t="s">
        <v>11537</v>
      </c>
      <c r="E1079" t="s">
        <v>11530</v>
      </c>
      <c r="F1079" t="s">
        <v>11540</v>
      </c>
      <c r="G1079" t="s">
        <v>61</v>
      </c>
      <c r="H1079" t="s">
        <v>18</v>
      </c>
      <c r="I1079" t="s">
        <v>11541</v>
      </c>
      <c r="J1079">
        <v>2014</v>
      </c>
      <c r="K1079">
        <v>574.05999999999995</v>
      </c>
      <c r="L1079">
        <v>38</v>
      </c>
      <c r="M1079">
        <v>1</v>
      </c>
      <c r="N1079">
        <f t="shared" si="43"/>
        <v>0</v>
      </c>
      <c r="O1079">
        <f t="shared" si="44"/>
        <v>0</v>
      </c>
      <c r="P1079" t="s">
        <v>12693</v>
      </c>
    </row>
    <row r="1080" spans="2:16" x14ac:dyDescent="0.25">
      <c r="B1080" t="s">
        <v>1084</v>
      </c>
      <c r="C1080" s="119" t="s">
        <v>60</v>
      </c>
      <c r="D1080" t="s">
        <v>11537</v>
      </c>
      <c r="E1080" t="s">
        <v>11530</v>
      </c>
      <c r="F1080" t="s">
        <v>11540</v>
      </c>
      <c r="G1080" t="s">
        <v>61</v>
      </c>
      <c r="H1080" t="s">
        <v>18</v>
      </c>
      <c r="I1080" t="s">
        <v>11541</v>
      </c>
      <c r="J1080">
        <v>2014</v>
      </c>
      <c r="K1080">
        <v>571.91</v>
      </c>
      <c r="L1080">
        <v>21</v>
      </c>
      <c r="M1080">
        <v>1</v>
      </c>
      <c r="N1080">
        <f t="shared" si="43"/>
        <v>0</v>
      </c>
      <c r="O1080">
        <f t="shared" si="44"/>
        <v>0</v>
      </c>
      <c r="P1080" t="s">
        <v>12694</v>
      </c>
    </row>
    <row r="1081" spans="2:16" x14ac:dyDescent="0.25">
      <c r="B1081" t="s">
        <v>1085</v>
      </c>
      <c r="C1081" s="119" t="s">
        <v>60</v>
      </c>
      <c r="D1081" t="s">
        <v>11537</v>
      </c>
      <c r="E1081" t="s">
        <v>11530</v>
      </c>
      <c r="F1081" t="s">
        <v>11540</v>
      </c>
      <c r="G1081" t="s">
        <v>61</v>
      </c>
      <c r="H1081" t="s">
        <v>18</v>
      </c>
      <c r="I1081" t="s">
        <v>11541</v>
      </c>
      <c r="J1081">
        <v>2014</v>
      </c>
      <c r="K1081">
        <v>572.41</v>
      </c>
      <c r="L1081">
        <v>25</v>
      </c>
      <c r="M1081">
        <v>1</v>
      </c>
      <c r="N1081">
        <f t="shared" si="43"/>
        <v>0</v>
      </c>
      <c r="O1081">
        <f t="shared" si="44"/>
        <v>0</v>
      </c>
      <c r="P1081" t="s">
        <v>12694</v>
      </c>
    </row>
    <row r="1082" spans="2:16" x14ac:dyDescent="0.25">
      <c r="B1082" t="s">
        <v>1086</v>
      </c>
      <c r="C1082" s="119" t="s">
        <v>60</v>
      </c>
      <c r="D1082" t="s">
        <v>11537</v>
      </c>
      <c r="E1082" t="s">
        <v>11530</v>
      </c>
      <c r="F1082" t="s">
        <v>11540</v>
      </c>
      <c r="G1082" t="s">
        <v>61</v>
      </c>
      <c r="H1082" t="s">
        <v>18</v>
      </c>
      <c r="I1082" t="s">
        <v>11541</v>
      </c>
      <c r="J1082">
        <v>2014</v>
      </c>
      <c r="K1082">
        <v>574.44000000000005</v>
      </c>
      <c r="L1082">
        <v>41</v>
      </c>
      <c r="M1082">
        <v>1</v>
      </c>
      <c r="N1082">
        <f t="shared" si="43"/>
        <v>0</v>
      </c>
      <c r="O1082">
        <f t="shared" si="44"/>
        <v>0</v>
      </c>
      <c r="P1082" t="s">
        <v>12694</v>
      </c>
    </row>
    <row r="1083" spans="2:16" x14ac:dyDescent="0.25">
      <c r="B1083" t="s">
        <v>1087</v>
      </c>
      <c r="C1083" s="119" t="s">
        <v>60</v>
      </c>
      <c r="D1083" t="s">
        <v>11537</v>
      </c>
      <c r="E1083" t="s">
        <v>11530</v>
      </c>
      <c r="F1083" t="s">
        <v>11540</v>
      </c>
      <c r="G1083" t="s">
        <v>61</v>
      </c>
      <c r="H1083" t="s">
        <v>18</v>
      </c>
      <c r="I1083" t="s">
        <v>11541</v>
      </c>
      <c r="J1083">
        <v>2014</v>
      </c>
      <c r="K1083">
        <v>596.87</v>
      </c>
      <c r="L1083">
        <v>4</v>
      </c>
      <c r="M1083">
        <v>1</v>
      </c>
      <c r="N1083">
        <f t="shared" si="43"/>
        <v>0</v>
      </c>
      <c r="O1083">
        <f t="shared" si="44"/>
        <v>0</v>
      </c>
      <c r="P1083" t="s">
        <v>12694</v>
      </c>
    </row>
    <row r="1084" spans="2:16" x14ac:dyDescent="0.25">
      <c r="B1084" t="s">
        <v>1088</v>
      </c>
      <c r="C1084" s="119" t="s">
        <v>60</v>
      </c>
      <c r="D1084" t="s">
        <v>11537</v>
      </c>
      <c r="E1084" t="s">
        <v>11530</v>
      </c>
      <c r="F1084" t="s">
        <v>11540</v>
      </c>
      <c r="G1084" t="s">
        <v>61</v>
      </c>
      <c r="H1084" t="s">
        <v>18</v>
      </c>
      <c r="I1084" t="s">
        <v>11541</v>
      </c>
      <c r="J1084">
        <v>2014</v>
      </c>
      <c r="K1084">
        <v>572.03</v>
      </c>
      <c r="L1084">
        <v>22</v>
      </c>
      <c r="M1084">
        <v>1</v>
      </c>
      <c r="N1084">
        <f t="shared" si="43"/>
        <v>0</v>
      </c>
      <c r="O1084">
        <f t="shared" si="44"/>
        <v>0</v>
      </c>
      <c r="P1084" t="s">
        <v>12694</v>
      </c>
    </row>
    <row r="1085" spans="2:16" x14ac:dyDescent="0.25">
      <c r="B1085" t="s">
        <v>1089</v>
      </c>
      <c r="C1085" s="119" t="s">
        <v>60</v>
      </c>
      <c r="D1085" t="s">
        <v>11537</v>
      </c>
      <c r="E1085" t="s">
        <v>11530</v>
      </c>
      <c r="F1085" t="s">
        <v>11540</v>
      </c>
      <c r="G1085" t="s">
        <v>61</v>
      </c>
      <c r="H1085" t="s">
        <v>18</v>
      </c>
      <c r="I1085" t="s">
        <v>11541</v>
      </c>
      <c r="J1085">
        <v>2014</v>
      </c>
      <c r="K1085">
        <v>572.54999999999995</v>
      </c>
      <c r="L1085">
        <v>26</v>
      </c>
      <c r="M1085">
        <v>1</v>
      </c>
      <c r="N1085">
        <f t="shared" si="43"/>
        <v>0</v>
      </c>
      <c r="O1085">
        <f t="shared" si="44"/>
        <v>0</v>
      </c>
      <c r="P1085" t="s">
        <v>12694</v>
      </c>
    </row>
    <row r="1086" spans="2:16" x14ac:dyDescent="0.25">
      <c r="B1086" t="s">
        <v>1090</v>
      </c>
      <c r="C1086" s="119" t="s">
        <v>60</v>
      </c>
      <c r="D1086" t="s">
        <v>11537</v>
      </c>
      <c r="E1086" t="s">
        <v>11530</v>
      </c>
      <c r="F1086" t="s">
        <v>11540</v>
      </c>
      <c r="G1086" t="s">
        <v>61</v>
      </c>
      <c r="H1086" t="s">
        <v>18</v>
      </c>
      <c r="I1086" t="s">
        <v>11541</v>
      </c>
      <c r="J1086">
        <v>2014</v>
      </c>
      <c r="K1086">
        <v>572.03</v>
      </c>
      <c r="L1086">
        <v>22</v>
      </c>
      <c r="M1086">
        <v>1</v>
      </c>
      <c r="N1086">
        <f t="shared" si="43"/>
        <v>0</v>
      </c>
      <c r="O1086">
        <f t="shared" si="44"/>
        <v>0</v>
      </c>
      <c r="P1086" t="s">
        <v>12694</v>
      </c>
    </row>
    <row r="1087" spans="2:16" x14ac:dyDescent="0.25">
      <c r="B1087" t="s">
        <v>1091</v>
      </c>
      <c r="C1087" s="119" t="s">
        <v>60</v>
      </c>
      <c r="D1087" t="s">
        <v>11537</v>
      </c>
      <c r="E1087" t="s">
        <v>11530</v>
      </c>
      <c r="F1087" t="s">
        <v>11540</v>
      </c>
      <c r="G1087" t="s">
        <v>61</v>
      </c>
      <c r="H1087" t="s">
        <v>18</v>
      </c>
      <c r="I1087" t="s">
        <v>11541</v>
      </c>
      <c r="J1087">
        <v>2014</v>
      </c>
      <c r="K1087">
        <v>572.03</v>
      </c>
      <c r="L1087">
        <v>22</v>
      </c>
      <c r="M1087">
        <v>1</v>
      </c>
      <c r="N1087">
        <f t="shared" si="43"/>
        <v>0</v>
      </c>
      <c r="O1087">
        <f t="shared" si="44"/>
        <v>0</v>
      </c>
      <c r="P1087" t="s">
        <v>12694</v>
      </c>
    </row>
    <row r="1088" spans="2:16" x14ac:dyDescent="0.25">
      <c r="B1088" t="s">
        <v>1092</v>
      </c>
      <c r="C1088" s="119" t="s">
        <v>60</v>
      </c>
      <c r="D1088" t="s">
        <v>11537</v>
      </c>
      <c r="E1088" t="s">
        <v>11530</v>
      </c>
      <c r="F1088" t="s">
        <v>11540</v>
      </c>
      <c r="G1088" t="s">
        <v>61</v>
      </c>
      <c r="H1088" t="s">
        <v>18</v>
      </c>
      <c r="I1088" t="s">
        <v>11541</v>
      </c>
      <c r="J1088">
        <v>2014</v>
      </c>
      <c r="K1088">
        <v>600.41</v>
      </c>
      <c r="L1088">
        <v>32</v>
      </c>
      <c r="M1088">
        <v>1</v>
      </c>
      <c r="N1088">
        <f t="shared" si="43"/>
        <v>0</v>
      </c>
      <c r="O1088">
        <f t="shared" si="44"/>
        <v>0</v>
      </c>
      <c r="P1088" t="s">
        <v>12693</v>
      </c>
    </row>
    <row r="1089" spans="2:16" x14ac:dyDescent="0.25">
      <c r="B1089" t="s">
        <v>1093</v>
      </c>
      <c r="C1089" s="119" t="s">
        <v>60</v>
      </c>
      <c r="D1089" t="s">
        <v>11537</v>
      </c>
      <c r="E1089" t="s">
        <v>11530</v>
      </c>
      <c r="F1089" t="s">
        <v>11540</v>
      </c>
      <c r="G1089" t="s">
        <v>61</v>
      </c>
      <c r="H1089" t="s">
        <v>18</v>
      </c>
      <c r="I1089" t="s">
        <v>11541</v>
      </c>
      <c r="J1089">
        <v>2014</v>
      </c>
      <c r="K1089">
        <v>600.16</v>
      </c>
      <c r="L1089">
        <v>30</v>
      </c>
      <c r="M1089">
        <v>1</v>
      </c>
      <c r="N1089">
        <f t="shared" si="43"/>
        <v>0</v>
      </c>
      <c r="O1089">
        <f t="shared" si="44"/>
        <v>0</v>
      </c>
      <c r="P1089" t="s">
        <v>12693</v>
      </c>
    </row>
    <row r="1090" spans="2:16" x14ac:dyDescent="0.25">
      <c r="B1090" t="s">
        <v>1094</v>
      </c>
      <c r="C1090" s="119" t="s">
        <v>60</v>
      </c>
      <c r="D1090" t="s">
        <v>11537</v>
      </c>
      <c r="E1090" t="s">
        <v>11530</v>
      </c>
      <c r="F1090" t="s">
        <v>11540</v>
      </c>
      <c r="G1090" t="s">
        <v>61</v>
      </c>
      <c r="H1090" t="s">
        <v>18</v>
      </c>
      <c r="I1090" t="s">
        <v>11541</v>
      </c>
      <c r="J1090">
        <v>2014</v>
      </c>
      <c r="K1090">
        <v>572.66999999999996</v>
      </c>
      <c r="L1090">
        <v>27</v>
      </c>
      <c r="M1090">
        <v>1</v>
      </c>
      <c r="N1090">
        <f t="shared" si="43"/>
        <v>0</v>
      </c>
      <c r="O1090">
        <f t="shared" si="44"/>
        <v>0</v>
      </c>
      <c r="P1090" t="s">
        <v>12694</v>
      </c>
    </row>
    <row r="1091" spans="2:16" x14ac:dyDescent="0.25">
      <c r="B1091" t="s">
        <v>1095</v>
      </c>
      <c r="C1091" s="119" t="s">
        <v>60</v>
      </c>
      <c r="D1091" t="s">
        <v>11537</v>
      </c>
      <c r="E1091" t="s">
        <v>11530</v>
      </c>
      <c r="F1091" t="s">
        <v>11540</v>
      </c>
      <c r="G1091" t="s">
        <v>61</v>
      </c>
      <c r="H1091" t="s">
        <v>18</v>
      </c>
      <c r="I1091" t="s">
        <v>11541</v>
      </c>
      <c r="J1091">
        <v>2014</v>
      </c>
      <c r="K1091">
        <v>601.04</v>
      </c>
      <c r="L1091">
        <v>37</v>
      </c>
      <c r="M1091">
        <v>1</v>
      </c>
      <c r="N1091">
        <f t="shared" si="43"/>
        <v>0</v>
      </c>
      <c r="O1091">
        <f t="shared" si="44"/>
        <v>0</v>
      </c>
      <c r="P1091" t="s">
        <v>12694</v>
      </c>
    </row>
    <row r="1092" spans="2:16" x14ac:dyDescent="0.25">
      <c r="B1092" t="s">
        <v>1096</v>
      </c>
      <c r="C1092" s="119" t="s">
        <v>60</v>
      </c>
      <c r="D1092" t="s">
        <v>11539</v>
      </c>
      <c r="E1092" t="s">
        <v>11530</v>
      </c>
      <c r="F1092" t="s">
        <v>11540</v>
      </c>
      <c r="G1092" t="s">
        <v>61</v>
      </c>
      <c r="H1092" t="s">
        <v>18</v>
      </c>
      <c r="I1092" t="s">
        <v>11541</v>
      </c>
      <c r="J1092">
        <v>2014</v>
      </c>
      <c r="K1092">
        <v>820.57</v>
      </c>
      <c r="L1092">
        <v>22</v>
      </c>
      <c r="M1092">
        <v>1</v>
      </c>
      <c r="N1092">
        <f t="shared" si="43"/>
        <v>0</v>
      </c>
      <c r="O1092">
        <f t="shared" si="44"/>
        <v>0</v>
      </c>
      <c r="P1092" t="s">
        <v>12694</v>
      </c>
    </row>
    <row r="1093" spans="2:16" x14ac:dyDescent="0.25">
      <c r="B1093" t="s">
        <v>1097</v>
      </c>
      <c r="C1093" s="119" t="s">
        <v>60</v>
      </c>
      <c r="D1093" t="s">
        <v>11542</v>
      </c>
      <c r="E1093" t="s">
        <v>11530</v>
      </c>
      <c r="F1093" t="s">
        <v>11540</v>
      </c>
      <c r="G1093" t="s">
        <v>61</v>
      </c>
      <c r="H1093" t="s">
        <v>18</v>
      </c>
      <c r="I1093" t="s">
        <v>11541</v>
      </c>
      <c r="J1093">
        <v>2014</v>
      </c>
      <c r="K1093">
        <v>542.29999999999995</v>
      </c>
      <c r="L1093">
        <v>44</v>
      </c>
      <c r="M1093">
        <v>1</v>
      </c>
      <c r="N1093">
        <f t="shared" si="43"/>
        <v>0</v>
      </c>
      <c r="O1093">
        <f t="shared" si="44"/>
        <v>0</v>
      </c>
      <c r="P1093" t="s">
        <v>12694</v>
      </c>
    </row>
    <row r="1094" spans="2:16" x14ac:dyDescent="0.25">
      <c r="B1094" t="s">
        <v>1098</v>
      </c>
      <c r="C1094" s="119" t="s">
        <v>60</v>
      </c>
      <c r="D1094" t="s">
        <v>11537</v>
      </c>
      <c r="E1094" t="s">
        <v>11530</v>
      </c>
      <c r="F1094" t="s">
        <v>11540</v>
      </c>
      <c r="G1094" t="s">
        <v>61</v>
      </c>
      <c r="H1094" t="s">
        <v>18</v>
      </c>
      <c r="I1094" t="s">
        <v>11541</v>
      </c>
      <c r="J1094">
        <v>2014</v>
      </c>
      <c r="K1094">
        <v>572.16</v>
      </c>
      <c r="L1094">
        <v>23</v>
      </c>
      <c r="M1094">
        <v>1</v>
      </c>
      <c r="N1094">
        <f t="shared" si="43"/>
        <v>0</v>
      </c>
      <c r="O1094">
        <f t="shared" si="44"/>
        <v>0</v>
      </c>
      <c r="P1094" t="s">
        <v>12694</v>
      </c>
    </row>
    <row r="1095" spans="2:16" x14ac:dyDescent="0.25">
      <c r="B1095" t="s">
        <v>1099</v>
      </c>
      <c r="C1095" s="119" t="s">
        <v>60</v>
      </c>
      <c r="D1095" t="s">
        <v>11537</v>
      </c>
      <c r="E1095" t="s">
        <v>11530</v>
      </c>
      <c r="F1095" t="s">
        <v>11540</v>
      </c>
      <c r="G1095" t="s">
        <v>61</v>
      </c>
      <c r="H1095" t="s">
        <v>18</v>
      </c>
      <c r="I1095" t="s">
        <v>11541</v>
      </c>
      <c r="J1095">
        <v>2014</v>
      </c>
      <c r="K1095">
        <v>572.16</v>
      </c>
      <c r="L1095">
        <v>23</v>
      </c>
      <c r="M1095">
        <v>1</v>
      </c>
      <c r="N1095">
        <f t="shared" si="43"/>
        <v>0</v>
      </c>
      <c r="O1095">
        <f t="shared" si="44"/>
        <v>0</v>
      </c>
      <c r="P1095" t="s">
        <v>12694</v>
      </c>
    </row>
    <row r="1096" spans="2:16" x14ac:dyDescent="0.25">
      <c r="B1096" t="s">
        <v>1100</v>
      </c>
      <c r="C1096" s="119" t="s">
        <v>60</v>
      </c>
      <c r="D1096" t="s">
        <v>11537</v>
      </c>
      <c r="E1096" t="s">
        <v>11530</v>
      </c>
      <c r="F1096" t="s">
        <v>11540</v>
      </c>
      <c r="G1096" t="s">
        <v>61</v>
      </c>
      <c r="H1096" t="s">
        <v>18</v>
      </c>
      <c r="I1096" t="s">
        <v>11541</v>
      </c>
      <c r="J1096">
        <v>2014</v>
      </c>
      <c r="K1096">
        <v>573.29999999999995</v>
      </c>
      <c r="L1096">
        <v>32</v>
      </c>
      <c r="M1096">
        <v>1</v>
      </c>
      <c r="N1096">
        <f t="shared" si="43"/>
        <v>0</v>
      </c>
      <c r="O1096">
        <f t="shared" si="44"/>
        <v>0</v>
      </c>
      <c r="P1096" t="s">
        <v>12694</v>
      </c>
    </row>
    <row r="1097" spans="2:16" x14ac:dyDescent="0.25">
      <c r="B1097" t="s">
        <v>1101</v>
      </c>
      <c r="C1097" s="119" t="s">
        <v>60</v>
      </c>
      <c r="D1097" t="s">
        <v>11537</v>
      </c>
      <c r="E1097" t="s">
        <v>11530</v>
      </c>
      <c r="F1097" t="s">
        <v>11540</v>
      </c>
      <c r="G1097" t="s">
        <v>61</v>
      </c>
      <c r="H1097" t="s">
        <v>18</v>
      </c>
      <c r="I1097" t="s">
        <v>11541</v>
      </c>
      <c r="J1097">
        <v>2014</v>
      </c>
      <c r="K1097">
        <v>571.78</v>
      </c>
      <c r="L1097">
        <v>20</v>
      </c>
      <c r="M1097">
        <v>1</v>
      </c>
      <c r="N1097">
        <f t="shared" si="43"/>
        <v>0</v>
      </c>
      <c r="O1097">
        <f t="shared" si="44"/>
        <v>0</v>
      </c>
      <c r="P1097" t="s">
        <v>12694</v>
      </c>
    </row>
    <row r="1098" spans="2:16" x14ac:dyDescent="0.25">
      <c r="B1098" t="s">
        <v>1102</v>
      </c>
      <c r="C1098" s="119" t="s">
        <v>60</v>
      </c>
      <c r="D1098" t="s">
        <v>11537</v>
      </c>
      <c r="E1098" t="s">
        <v>11530</v>
      </c>
      <c r="F1098" t="s">
        <v>11540</v>
      </c>
      <c r="G1098" t="s">
        <v>61</v>
      </c>
      <c r="H1098" t="s">
        <v>18</v>
      </c>
      <c r="I1098" t="s">
        <v>11541</v>
      </c>
      <c r="J1098">
        <v>2014</v>
      </c>
      <c r="K1098">
        <v>572.03</v>
      </c>
      <c r="L1098">
        <v>22</v>
      </c>
      <c r="M1098">
        <v>1</v>
      </c>
      <c r="N1098">
        <f t="shared" si="43"/>
        <v>0</v>
      </c>
      <c r="O1098">
        <f t="shared" si="44"/>
        <v>0</v>
      </c>
      <c r="P1098" t="s">
        <v>12694</v>
      </c>
    </row>
    <row r="1099" spans="2:16" x14ac:dyDescent="0.25">
      <c r="B1099" t="s">
        <v>1103</v>
      </c>
      <c r="C1099" s="119" t="s">
        <v>60</v>
      </c>
      <c r="D1099" t="s">
        <v>11537</v>
      </c>
      <c r="E1099" t="s">
        <v>11530</v>
      </c>
      <c r="F1099" t="s">
        <v>11540</v>
      </c>
      <c r="G1099" t="s">
        <v>61</v>
      </c>
      <c r="H1099" t="s">
        <v>18</v>
      </c>
      <c r="I1099" t="s">
        <v>11541</v>
      </c>
      <c r="J1099">
        <v>2014</v>
      </c>
      <c r="K1099">
        <v>572.03</v>
      </c>
      <c r="L1099">
        <v>22</v>
      </c>
      <c r="M1099">
        <v>1</v>
      </c>
      <c r="N1099">
        <f t="shared" ref="N1099:N1162" si="45">IF(K1099&lt;100,1,0)</f>
        <v>0</v>
      </c>
      <c r="O1099">
        <f t="shared" si="44"/>
        <v>0</v>
      </c>
      <c r="P1099" t="s">
        <v>12694</v>
      </c>
    </row>
    <row r="1100" spans="2:16" x14ac:dyDescent="0.25">
      <c r="B1100" t="s">
        <v>1104</v>
      </c>
      <c r="C1100" s="119" t="s">
        <v>60</v>
      </c>
      <c r="D1100" t="s">
        <v>11537</v>
      </c>
      <c r="E1100" t="s">
        <v>11530</v>
      </c>
      <c r="F1100" t="s">
        <v>11540</v>
      </c>
      <c r="G1100" t="s">
        <v>61</v>
      </c>
      <c r="H1100" t="s">
        <v>18</v>
      </c>
      <c r="I1100" t="s">
        <v>11541</v>
      </c>
      <c r="J1100">
        <v>2014</v>
      </c>
      <c r="K1100">
        <v>571.70000000000005</v>
      </c>
      <c r="L1100">
        <v>22</v>
      </c>
      <c r="M1100">
        <v>1</v>
      </c>
      <c r="N1100">
        <f t="shared" si="45"/>
        <v>0</v>
      </c>
      <c r="O1100">
        <f t="shared" si="44"/>
        <v>0</v>
      </c>
      <c r="P1100" t="s">
        <v>12694</v>
      </c>
    </row>
    <row r="1101" spans="2:16" x14ac:dyDescent="0.25">
      <c r="B1101" t="s">
        <v>1105</v>
      </c>
      <c r="C1101" s="119" t="s">
        <v>60</v>
      </c>
      <c r="D1101" t="s">
        <v>11537</v>
      </c>
      <c r="E1101" t="s">
        <v>11530</v>
      </c>
      <c r="F1101" t="s">
        <v>11540</v>
      </c>
      <c r="G1101" t="s">
        <v>61</v>
      </c>
      <c r="H1101" t="s">
        <v>18</v>
      </c>
      <c r="I1101" t="s">
        <v>11541</v>
      </c>
      <c r="J1101">
        <v>2014</v>
      </c>
      <c r="K1101">
        <v>790.21</v>
      </c>
      <c r="L1101">
        <v>34</v>
      </c>
      <c r="M1101">
        <v>1</v>
      </c>
      <c r="N1101">
        <f t="shared" si="45"/>
        <v>0</v>
      </c>
      <c r="O1101">
        <f t="shared" si="44"/>
        <v>0</v>
      </c>
      <c r="P1101" t="s">
        <v>12694</v>
      </c>
    </row>
    <row r="1102" spans="2:16" x14ac:dyDescent="0.25">
      <c r="B1102" t="s">
        <v>1106</v>
      </c>
      <c r="C1102" s="119" t="s">
        <v>60</v>
      </c>
      <c r="D1102" t="s">
        <v>11537</v>
      </c>
      <c r="E1102" t="s">
        <v>11530</v>
      </c>
      <c r="F1102" t="s">
        <v>11540</v>
      </c>
      <c r="G1102" t="s">
        <v>61</v>
      </c>
      <c r="H1102" t="s">
        <v>18</v>
      </c>
      <c r="I1102" t="s">
        <v>11541</v>
      </c>
      <c r="J1102">
        <v>2014</v>
      </c>
      <c r="K1102">
        <v>572.34</v>
      </c>
      <c r="L1102">
        <v>27</v>
      </c>
      <c r="M1102">
        <v>1</v>
      </c>
      <c r="N1102">
        <f t="shared" si="45"/>
        <v>0</v>
      </c>
      <c r="O1102">
        <f t="shared" si="44"/>
        <v>0</v>
      </c>
      <c r="P1102" t="s">
        <v>12694</v>
      </c>
    </row>
    <row r="1103" spans="2:16" x14ac:dyDescent="0.25">
      <c r="B1103" t="s">
        <v>1107</v>
      </c>
      <c r="C1103" s="119" t="s">
        <v>60</v>
      </c>
      <c r="D1103" t="s">
        <v>11537</v>
      </c>
      <c r="E1103" t="s">
        <v>11530</v>
      </c>
      <c r="F1103" t="s">
        <v>11540</v>
      </c>
      <c r="G1103" t="s">
        <v>61</v>
      </c>
      <c r="H1103" t="s">
        <v>18</v>
      </c>
      <c r="I1103" t="s">
        <v>11541</v>
      </c>
      <c r="J1103">
        <v>2014</v>
      </c>
      <c r="K1103">
        <v>572.34</v>
      </c>
      <c r="L1103">
        <v>27</v>
      </c>
      <c r="M1103">
        <v>1</v>
      </c>
      <c r="N1103">
        <f t="shared" si="45"/>
        <v>0</v>
      </c>
      <c r="O1103">
        <f t="shared" si="44"/>
        <v>0</v>
      </c>
      <c r="P1103" t="s">
        <v>11528</v>
      </c>
    </row>
    <row r="1104" spans="2:16" x14ac:dyDescent="0.25">
      <c r="B1104" t="s">
        <v>1108</v>
      </c>
      <c r="C1104" s="119" t="s">
        <v>60</v>
      </c>
      <c r="D1104" t="s">
        <v>11537</v>
      </c>
      <c r="E1104" t="s">
        <v>11530</v>
      </c>
      <c r="F1104" t="s">
        <v>11540</v>
      </c>
      <c r="G1104" t="s">
        <v>61</v>
      </c>
      <c r="H1104" t="s">
        <v>18</v>
      </c>
      <c r="I1104" t="s">
        <v>11541</v>
      </c>
      <c r="J1104">
        <v>2014</v>
      </c>
      <c r="K1104">
        <v>572.66999999999996</v>
      </c>
      <c r="L1104">
        <v>27</v>
      </c>
      <c r="M1104">
        <v>1</v>
      </c>
      <c r="N1104">
        <f t="shared" si="45"/>
        <v>0</v>
      </c>
      <c r="O1104">
        <f t="shared" si="44"/>
        <v>0</v>
      </c>
      <c r="P1104" t="s">
        <v>12694</v>
      </c>
    </row>
    <row r="1105" spans="2:16" x14ac:dyDescent="0.25">
      <c r="B1105" t="s">
        <v>1109</v>
      </c>
      <c r="C1105" s="119" t="s">
        <v>60</v>
      </c>
      <c r="D1105" t="s">
        <v>11542</v>
      </c>
      <c r="E1105" t="s">
        <v>11530</v>
      </c>
      <c r="F1105" t="s">
        <v>11540</v>
      </c>
      <c r="G1105" t="s">
        <v>61</v>
      </c>
      <c r="H1105" t="s">
        <v>18</v>
      </c>
      <c r="I1105" t="s">
        <v>11541</v>
      </c>
      <c r="J1105">
        <v>2014</v>
      </c>
      <c r="K1105">
        <v>599.53</v>
      </c>
      <c r="L1105">
        <v>25</v>
      </c>
      <c r="M1105">
        <v>1</v>
      </c>
      <c r="N1105">
        <f t="shared" si="45"/>
        <v>0</v>
      </c>
      <c r="O1105">
        <f t="shared" si="44"/>
        <v>0</v>
      </c>
      <c r="P1105" t="s">
        <v>12694</v>
      </c>
    </row>
    <row r="1106" spans="2:16" x14ac:dyDescent="0.25">
      <c r="B1106" t="s">
        <v>1110</v>
      </c>
      <c r="C1106" s="119" t="s">
        <v>60</v>
      </c>
      <c r="D1106" t="s">
        <v>11537</v>
      </c>
      <c r="E1106" t="s">
        <v>11530</v>
      </c>
      <c r="F1106" t="s">
        <v>11540</v>
      </c>
      <c r="G1106" t="s">
        <v>61</v>
      </c>
      <c r="H1106" t="s">
        <v>18</v>
      </c>
      <c r="I1106" t="s">
        <v>11541</v>
      </c>
      <c r="J1106">
        <v>2014</v>
      </c>
      <c r="K1106">
        <v>605.41</v>
      </c>
      <c r="L1106">
        <v>74</v>
      </c>
      <c r="M1106">
        <v>1</v>
      </c>
      <c r="N1106">
        <f t="shared" si="45"/>
        <v>0</v>
      </c>
      <c r="O1106">
        <f t="shared" si="44"/>
        <v>0</v>
      </c>
      <c r="P1106" t="s">
        <v>12694</v>
      </c>
    </row>
    <row r="1107" spans="2:16" x14ac:dyDescent="0.25">
      <c r="B1107" t="s">
        <v>1111</v>
      </c>
      <c r="C1107" s="119" t="s">
        <v>60</v>
      </c>
      <c r="D1107" t="s">
        <v>11539</v>
      </c>
      <c r="E1107" t="s">
        <v>11530</v>
      </c>
      <c r="F1107" t="s">
        <v>11540</v>
      </c>
      <c r="G1107" t="s">
        <v>61</v>
      </c>
      <c r="H1107" t="s">
        <v>18</v>
      </c>
      <c r="I1107" t="s">
        <v>11533</v>
      </c>
      <c r="J1107">
        <v>2014</v>
      </c>
      <c r="K1107">
        <v>574.23</v>
      </c>
      <c r="L1107">
        <v>22</v>
      </c>
      <c r="M1107">
        <v>1</v>
      </c>
      <c r="N1107">
        <f t="shared" si="45"/>
        <v>0</v>
      </c>
      <c r="O1107">
        <f t="shared" si="44"/>
        <v>0</v>
      </c>
      <c r="P1107" t="s">
        <v>12694</v>
      </c>
    </row>
    <row r="1108" spans="2:16" x14ac:dyDescent="0.25">
      <c r="B1108" t="s">
        <v>1112</v>
      </c>
      <c r="C1108" s="119" t="s">
        <v>60</v>
      </c>
      <c r="D1108" t="s">
        <v>11537</v>
      </c>
      <c r="E1108" t="s">
        <v>11530</v>
      </c>
      <c r="F1108" t="s">
        <v>11540</v>
      </c>
      <c r="G1108" t="s">
        <v>61</v>
      </c>
      <c r="H1108" t="s">
        <v>18</v>
      </c>
      <c r="I1108" t="s">
        <v>11541</v>
      </c>
      <c r="J1108">
        <v>2014</v>
      </c>
      <c r="K1108">
        <v>605.85</v>
      </c>
      <c r="L1108">
        <v>75</v>
      </c>
      <c r="M1108">
        <v>1</v>
      </c>
      <c r="N1108">
        <f t="shared" si="45"/>
        <v>0</v>
      </c>
      <c r="O1108">
        <f t="shared" si="44"/>
        <v>0</v>
      </c>
      <c r="P1108" t="s">
        <v>12694</v>
      </c>
    </row>
    <row r="1109" spans="2:16" x14ac:dyDescent="0.25">
      <c r="B1109" t="s">
        <v>1113</v>
      </c>
      <c r="C1109" s="119" t="s">
        <v>60</v>
      </c>
      <c r="D1109" t="s">
        <v>11537</v>
      </c>
      <c r="E1109" t="s">
        <v>11530</v>
      </c>
      <c r="F1109" t="s">
        <v>11540</v>
      </c>
      <c r="G1109" t="s">
        <v>61</v>
      </c>
      <c r="H1109" t="s">
        <v>18</v>
      </c>
      <c r="I1109" t="s">
        <v>11541</v>
      </c>
      <c r="J1109">
        <v>2014</v>
      </c>
      <c r="K1109">
        <v>604.71</v>
      </c>
      <c r="L1109">
        <v>66</v>
      </c>
      <c r="M1109">
        <v>1</v>
      </c>
      <c r="N1109">
        <f t="shared" si="45"/>
        <v>0</v>
      </c>
      <c r="O1109">
        <f t="shared" si="44"/>
        <v>0</v>
      </c>
      <c r="P1109" t="s">
        <v>12694</v>
      </c>
    </row>
    <row r="1110" spans="2:16" x14ac:dyDescent="0.25">
      <c r="B1110" t="s">
        <v>1114</v>
      </c>
      <c r="C1110" s="119" t="s">
        <v>60</v>
      </c>
      <c r="D1110" t="s">
        <v>11539</v>
      </c>
      <c r="E1110" t="s">
        <v>11530</v>
      </c>
      <c r="F1110" t="s">
        <v>11540</v>
      </c>
      <c r="G1110" t="s">
        <v>61</v>
      </c>
      <c r="H1110" t="s">
        <v>18</v>
      </c>
      <c r="I1110" t="s">
        <v>11533</v>
      </c>
      <c r="J1110">
        <v>2014</v>
      </c>
      <c r="K1110">
        <v>935.81</v>
      </c>
      <c r="L1110">
        <v>164</v>
      </c>
      <c r="M1110">
        <v>1</v>
      </c>
      <c r="N1110">
        <f t="shared" si="45"/>
        <v>0</v>
      </c>
      <c r="O1110">
        <f t="shared" si="44"/>
        <v>0</v>
      </c>
      <c r="P1110" t="s">
        <v>12694</v>
      </c>
    </row>
    <row r="1111" spans="2:16" x14ac:dyDescent="0.25">
      <c r="B1111" t="s">
        <v>1115</v>
      </c>
      <c r="C1111" s="119" t="s">
        <v>60</v>
      </c>
      <c r="D1111" t="s">
        <v>11537</v>
      </c>
      <c r="E1111" t="s">
        <v>11530</v>
      </c>
      <c r="F1111" t="s">
        <v>11540</v>
      </c>
      <c r="G1111" t="s">
        <v>61</v>
      </c>
      <c r="H1111" t="s">
        <v>18</v>
      </c>
      <c r="I1111" t="s">
        <v>11541</v>
      </c>
      <c r="J1111">
        <v>2014</v>
      </c>
      <c r="K1111">
        <v>571.88</v>
      </c>
      <c r="L1111">
        <v>22</v>
      </c>
      <c r="M1111">
        <v>1</v>
      </c>
      <c r="N1111">
        <f t="shared" si="45"/>
        <v>0</v>
      </c>
      <c r="O1111">
        <f t="shared" si="44"/>
        <v>0</v>
      </c>
      <c r="P1111" t="s">
        <v>12694</v>
      </c>
    </row>
    <row r="1112" spans="2:16" x14ac:dyDescent="0.25">
      <c r="B1112" t="s">
        <v>1116</v>
      </c>
      <c r="C1112" s="119" t="s">
        <v>60</v>
      </c>
      <c r="D1112" t="s">
        <v>11537</v>
      </c>
      <c r="E1112" t="s">
        <v>11530</v>
      </c>
      <c r="F1112" t="s">
        <v>11540</v>
      </c>
      <c r="G1112" t="s">
        <v>61</v>
      </c>
      <c r="H1112" t="s">
        <v>18</v>
      </c>
      <c r="I1112" t="s">
        <v>11541</v>
      </c>
      <c r="J1112">
        <v>2014</v>
      </c>
      <c r="K1112">
        <v>571.88</v>
      </c>
      <c r="L1112">
        <v>22</v>
      </c>
      <c r="M1112">
        <v>1</v>
      </c>
      <c r="N1112">
        <f t="shared" si="45"/>
        <v>0</v>
      </c>
      <c r="O1112">
        <f t="shared" si="44"/>
        <v>0</v>
      </c>
      <c r="P1112" t="s">
        <v>12694</v>
      </c>
    </row>
    <row r="1113" spans="2:16" x14ac:dyDescent="0.25">
      <c r="B1113" t="s">
        <v>1117</v>
      </c>
      <c r="C1113" s="119" t="s">
        <v>60</v>
      </c>
      <c r="D1113" t="s">
        <v>11537</v>
      </c>
      <c r="E1113" t="s">
        <v>11530</v>
      </c>
      <c r="F1113" t="s">
        <v>11540</v>
      </c>
      <c r="G1113" t="s">
        <v>61</v>
      </c>
      <c r="H1113" t="s">
        <v>18</v>
      </c>
      <c r="I1113" t="s">
        <v>11541</v>
      </c>
      <c r="J1113">
        <v>2014</v>
      </c>
      <c r="K1113">
        <v>572.66999999999996</v>
      </c>
      <c r="L1113">
        <v>27</v>
      </c>
      <c r="M1113">
        <v>1</v>
      </c>
      <c r="N1113">
        <f t="shared" si="45"/>
        <v>0</v>
      </c>
      <c r="O1113">
        <f t="shared" si="44"/>
        <v>0</v>
      </c>
      <c r="P1113" t="s">
        <v>12694</v>
      </c>
    </row>
    <row r="1114" spans="2:16" x14ac:dyDescent="0.25">
      <c r="B1114" t="s">
        <v>1118</v>
      </c>
      <c r="C1114" s="119" t="s">
        <v>60</v>
      </c>
      <c r="D1114" t="s">
        <v>11537</v>
      </c>
      <c r="E1114" t="s">
        <v>11530</v>
      </c>
      <c r="F1114" t="s">
        <v>11540</v>
      </c>
      <c r="G1114" t="s">
        <v>61</v>
      </c>
      <c r="H1114" t="s">
        <v>18</v>
      </c>
      <c r="I1114" t="s">
        <v>11541</v>
      </c>
      <c r="J1114">
        <v>2014</v>
      </c>
      <c r="K1114">
        <v>572.66999999999996</v>
      </c>
      <c r="L1114">
        <v>27</v>
      </c>
      <c r="M1114">
        <v>1</v>
      </c>
      <c r="N1114">
        <f t="shared" si="45"/>
        <v>0</v>
      </c>
      <c r="O1114">
        <f t="shared" si="44"/>
        <v>0</v>
      </c>
      <c r="P1114" t="s">
        <v>12694</v>
      </c>
    </row>
    <row r="1115" spans="2:16" x14ac:dyDescent="0.25">
      <c r="B1115" t="s">
        <v>1119</v>
      </c>
      <c r="C1115" s="119" t="s">
        <v>60</v>
      </c>
      <c r="D1115" t="s">
        <v>11537</v>
      </c>
      <c r="E1115" t="s">
        <v>11530</v>
      </c>
      <c r="F1115" t="s">
        <v>11540</v>
      </c>
      <c r="G1115" t="s">
        <v>61</v>
      </c>
      <c r="H1115" t="s">
        <v>18</v>
      </c>
      <c r="I1115" t="s">
        <v>11541</v>
      </c>
      <c r="J1115">
        <v>2014</v>
      </c>
      <c r="K1115">
        <v>574.54999999999995</v>
      </c>
      <c r="L1115">
        <v>43</v>
      </c>
      <c r="M1115">
        <v>1</v>
      </c>
      <c r="N1115">
        <f t="shared" si="45"/>
        <v>0</v>
      </c>
      <c r="O1115">
        <f t="shared" si="44"/>
        <v>0</v>
      </c>
      <c r="P1115" t="s">
        <v>12694</v>
      </c>
    </row>
    <row r="1116" spans="2:16" x14ac:dyDescent="0.25">
      <c r="B1116" t="s">
        <v>1120</v>
      </c>
      <c r="C1116" s="119" t="s">
        <v>60</v>
      </c>
      <c r="D1116" t="s">
        <v>11537</v>
      </c>
      <c r="E1116" t="s">
        <v>11530</v>
      </c>
      <c r="F1116" t="s">
        <v>11540</v>
      </c>
      <c r="G1116" t="s">
        <v>61</v>
      </c>
      <c r="H1116" t="s">
        <v>18</v>
      </c>
      <c r="I1116" t="s">
        <v>11541</v>
      </c>
      <c r="J1116">
        <v>2014</v>
      </c>
      <c r="K1116">
        <v>574.41999999999996</v>
      </c>
      <c r="L1116">
        <v>42</v>
      </c>
      <c r="M1116">
        <v>1</v>
      </c>
      <c r="N1116">
        <f t="shared" si="45"/>
        <v>0</v>
      </c>
      <c r="O1116">
        <f t="shared" si="44"/>
        <v>0</v>
      </c>
      <c r="P1116" t="s">
        <v>12694</v>
      </c>
    </row>
    <row r="1117" spans="2:16" x14ac:dyDescent="0.25">
      <c r="B1117" t="s">
        <v>1121</v>
      </c>
      <c r="C1117" s="119" t="s">
        <v>60</v>
      </c>
      <c r="D1117" t="s">
        <v>11537</v>
      </c>
      <c r="E1117" t="s">
        <v>11530</v>
      </c>
      <c r="F1117" t="s">
        <v>11540</v>
      </c>
      <c r="G1117" t="s">
        <v>61</v>
      </c>
      <c r="H1117" t="s">
        <v>18</v>
      </c>
      <c r="I1117" t="s">
        <v>11541</v>
      </c>
      <c r="J1117">
        <v>2014</v>
      </c>
      <c r="K1117">
        <v>572.66999999999996</v>
      </c>
      <c r="L1117">
        <v>27</v>
      </c>
      <c r="M1117">
        <v>1</v>
      </c>
      <c r="N1117">
        <f t="shared" si="45"/>
        <v>0</v>
      </c>
      <c r="O1117">
        <f t="shared" si="44"/>
        <v>0</v>
      </c>
      <c r="P1117" t="s">
        <v>12694</v>
      </c>
    </row>
    <row r="1118" spans="2:16" x14ac:dyDescent="0.25">
      <c r="B1118" t="s">
        <v>1122</v>
      </c>
      <c r="C1118" s="119" t="s">
        <v>60</v>
      </c>
      <c r="D1118" t="s">
        <v>11550</v>
      </c>
      <c r="E1118" t="s">
        <v>11530</v>
      </c>
      <c r="F1118" t="s">
        <v>11540</v>
      </c>
      <c r="G1118" t="s">
        <v>61</v>
      </c>
      <c r="H1118" t="s">
        <v>18</v>
      </c>
      <c r="I1118" t="s">
        <v>11541</v>
      </c>
      <c r="J1118">
        <v>2014</v>
      </c>
      <c r="K1118">
        <v>598.98</v>
      </c>
      <c r="L1118">
        <v>22</v>
      </c>
      <c r="M1118">
        <v>1</v>
      </c>
      <c r="N1118">
        <f t="shared" si="45"/>
        <v>0</v>
      </c>
      <c r="O1118">
        <f t="shared" si="44"/>
        <v>0</v>
      </c>
      <c r="P1118" t="s">
        <v>12694</v>
      </c>
    </row>
    <row r="1119" spans="2:16" x14ac:dyDescent="0.25">
      <c r="B1119" t="s">
        <v>1123</v>
      </c>
      <c r="C1119" s="119" t="s">
        <v>60</v>
      </c>
      <c r="D1119" t="s">
        <v>11550</v>
      </c>
      <c r="E1119" t="s">
        <v>11530</v>
      </c>
      <c r="F1119" t="s">
        <v>11540</v>
      </c>
      <c r="G1119" t="s">
        <v>61</v>
      </c>
      <c r="H1119" t="s">
        <v>18</v>
      </c>
      <c r="I1119" t="s">
        <v>11541</v>
      </c>
      <c r="J1119">
        <v>2014</v>
      </c>
      <c r="K1119">
        <v>598.86</v>
      </c>
      <c r="L1119">
        <v>21</v>
      </c>
      <c r="M1119">
        <v>1</v>
      </c>
      <c r="N1119">
        <f t="shared" si="45"/>
        <v>0</v>
      </c>
      <c r="O1119">
        <f t="shared" si="44"/>
        <v>0</v>
      </c>
      <c r="P1119" t="s">
        <v>12694</v>
      </c>
    </row>
    <row r="1120" spans="2:16" x14ac:dyDescent="0.25">
      <c r="B1120" t="s">
        <v>1124</v>
      </c>
      <c r="C1120" s="119" t="s">
        <v>60</v>
      </c>
      <c r="D1120" t="s">
        <v>11550</v>
      </c>
      <c r="E1120" t="s">
        <v>11530</v>
      </c>
      <c r="F1120" t="s">
        <v>11540</v>
      </c>
      <c r="G1120" t="s">
        <v>61</v>
      </c>
      <c r="H1120" t="s">
        <v>18</v>
      </c>
      <c r="I1120" t="s">
        <v>11533</v>
      </c>
      <c r="J1120">
        <v>2014</v>
      </c>
      <c r="K1120">
        <v>575.19000000000005</v>
      </c>
      <c r="L1120">
        <v>25</v>
      </c>
      <c r="M1120">
        <v>1</v>
      </c>
      <c r="N1120">
        <f t="shared" si="45"/>
        <v>0</v>
      </c>
      <c r="O1120">
        <f t="shared" si="44"/>
        <v>0</v>
      </c>
      <c r="P1120" t="s">
        <v>12694</v>
      </c>
    </row>
    <row r="1121" spans="2:16" x14ac:dyDescent="0.25">
      <c r="B1121" t="s">
        <v>1125</v>
      </c>
      <c r="C1121" s="119" t="s">
        <v>60</v>
      </c>
      <c r="D1121" t="s">
        <v>11537</v>
      </c>
      <c r="E1121" t="s">
        <v>11530</v>
      </c>
      <c r="F1121" t="s">
        <v>11540</v>
      </c>
      <c r="G1121" t="s">
        <v>61</v>
      </c>
      <c r="H1121" t="s">
        <v>18</v>
      </c>
      <c r="I1121" t="s">
        <v>11541</v>
      </c>
      <c r="J1121">
        <v>2014</v>
      </c>
      <c r="K1121">
        <v>575.04999999999995</v>
      </c>
      <c r="L1121">
        <v>47</v>
      </c>
      <c r="M1121">
        <v>1</v>
      </c>
      <c r="N1121">
        <f t="shared" si="45"/>
        <v>0</v>
      </c>
      <c r="O1121">
        <f t="shared" si="44"/>
        <v>0</v>
      </c>
      <c r="P1121" t="s">
        <v>12694</v>
      </c>
    </row>
    <row r="1122" spans="2:16" x14ac:dyDescent="0.25">
      <c r="B1122" t="s">
        <v>1126</v>
      </c>
      <c r="C1122" s="119" t="s">
        <v>60</v>
      </c>
      <c r="D1122" t="s">
        <v>11550</v>
      </c>
      <c r="E1122" t="s">
        <v>11530</v>
      </c>
      <c r="F1122" t="s">
        <v>11540</v>
      </c>
      <c r="G1122" t="s">
        <v>61</v>
      </c>
      <c r="H1122" t="s">
        <v>18</v>
      </c>
      <c r="I1122" t="s">
        <v>11541</v>
      </c>
      <c r="J1122">
        <v>2014</v>
      </c>
      <c r="K1122">
        <v>572.52</v>
      </c>
      <c r="L1122">
        <v>27</v>
      </c>
      <c r="M1122">
        <v>1</v>
      </c>
      <c r="N1122">
        <f t="shared" si="45"/>
        <v>0</v>
      </c>
      <c r="O1122">
        <f t="shared" si="44"/>
        <v>0</v>
      </c>
      <c r="P1122" t="s">
        <v>12694</v>
      </c>
    </row>
    <row r="1123" spans="2:16" x14ac:dyDescent="0.25">
      <c r="B1123" t="s">
        <v>1127</v>
      </c>
      <c r="C1123" s="119" t="s">
        <v>60</v>
      </c>
      <c r="D1123" t="s">
        <v>11550</v>
      </c>
      <c r="E1123" t="s">
        <v>11530</v>
      </c>
      <c r="F1123" t="s">
        <v>11540</v>
      </c>
      <c r="G1123" t="s">
        <v>61</v>
      </c>
      <c r="H1123" t="s">
        <v>18</v>
      </c>
      <c r="I1123" t="s">
        <v>11541</v>
      </c>
      <c r="J1123">
        <v>2014</v>
      </c>
      <c r="K1123">
        <v>572.27</v>
      </c>
      <c r="L1123">
        <v>25</v>
      </c>
      <c r="M1123">
        <v>1</v>
      </c>
      <c r="N1123">
        <f t="shared" si="45"/>
        <v>0</v>
      </c>
      <c r="O1123">
        <f t="shared" si="44"/>
        <v>0</v>
      </c>
      <c r="P1123" t="s">
        <v>12694</v>
      </c>
    </row>
    <row r="1124" spans="2:16" x14ac:dyDescent="0.25">
      <c r="B1124" t="s">
        <v>1128</v>
      </c>
      <c r="C1124" s="119" t="s">
        <v>60</v>
      </c>
      <c r="D1124" t="s">
        <v>11550</v>
      </c>
      <c r="E1124" t="s">
        <v>11530</v>
      </c>
      <c r="F1124" t="s">
        <v>11540</v>
      </c>
      <c r="G1124" t="s">
        <v>61</v>
      </c>
      <c r="H1124" t="s">
        <v>18</v>
      </c>
      <c r="I1124" t="s">
        <v>11541</v>
      </c>
      <c r="J1124">
        <v>2014</v>
      </c>
      <c r="K1124">
        <v>571.88</v>
      </c>
      <c r="L1124">
        <v>22</v>
      </c>
      <c r="M1124">
        <v>1</v>
      </c>
      <c r="N1124">
        <f t="shared" si="45"/>
        <v>0</v>
      </c>
      <c r="O1124">
        <f t="shared" si="44"/>
        <v>0</v>
      </c>
      <c r="P1124" t="s">
        <v>12694</v>
      </c>
    </row>
    <row r="1125" spans="2:16" x14ac:dyDescent="0.25">
      <c r="B1125" t="s">
        <v>1129</v>
      </c>
      <c r="C1125" s="119" t="s">
        <v>60</v>
      </c>
      <c r="D1125" t="s">
        <v>11550</v>
      </c>
      <c r="E1125" t="s">
        <v>11530</v>
      </c>
      <c r="F1125" t="s">
        <v>11540</v>
      </c>
      <c r="G1125" t="s">
        <v>61</v>
      </c>
      <c r="H1125" t="s">
        <v>18</v>
      </c>
      <c r="I1125" t="s">
        <v>11541</v>
      </c>
      <c r="J1125">
        <v>2014</v>
      </c>
      <c r="K1125">
        <v>571.88</v>
      </c>
      <c r="L1125">
        <v>22</v>
      </c>
      <c r="M1125">
        <v>1</v>
      </c>
      <c r="N1125">
        <f t="shared" si="45"/>
        <v>0</v>
      </c>
      <c r="O1125">
        <f t="shared" si="44"/>
        <v>0</v>
      </c>
      <c r="P1125" t="s">
        <v>12694</v>
      </c>
    </row>
    <row r="1126" spans="2:16" x14ac:dyDescent="0.25">
      <c r="B1126" t="s">
        <v>1130</v>
      </c>
      <c r="C1126" s="119" t="s">
        <v>60</v>
      </c>
      <c r="D1126" t="s">
        <v>11537</v>
      </c>
      <c r="E1126" t="s">
        <v>11530</v>
      </c>
      <c r="F1126" t="s">
        <v>11540</v>
      </c>
      <c r="G1126" t="s">
        <v>61</v>
      </c>
      <c r="H1126" t="s">
        <v>18</v>
      </c>
      <c r="I1126" t="s">
        <v>11541</v>
      </c>
      <c r="J1126">
        <v>2014</v>
      </c>
      <c r="K1126">
        <v>601.14</v>
      </c>
      <c r="L1126">
        <v>40</v>
      </c>
      <c r="M1126">
        <v>1</v>
      </c>
      <c r="N1126">
        <f t="shared" si="45"/>
        <v>0</v>
      </c>
      <c r="O1126">
        <f t="shared" si="44"/>
        <v>0</v>
      </c>
      <c r="P1126" t="s">
        <v>12694</v>
      </c>
    </row>
    <row r="1127" spans="2:16" x14ac:dyDescent="0.25">
      <c r="B1127" t="s">
        <v>1131</v>
      </c>
      <c r="C1127" s="119" t="s">
        <v>60</v>
      </c>
      <c r="D1127" t="s">
        <v>11537</v>
      </c>
      <c r="E1127" t="s">
        <v>11530</v>
      </c>
      <c r="F1127" t="s">
        <v>11540</v>
      </c>
      <c r="G1127" t="s">
        <v>61</v>
      </c>
      <c r="H1127" t="s">
        <v>18</v>
      </c>
      <c r="I1127" t="s">
        <v>11541</v>
      </c>
      <c r="J1127">
        <v>2014</v>
      </c>
      <c r="K1127">
        <v>599.77</v>
      </c>
      <c r="L1127">
        <v>27</v>
      </c>
      <c r="M1127">
        <v>1</v>
      </c>
      <c r="N1127">
        <f t="shared" si="45"/>
        <v>0</v>
      </c>
      <c r="O1127">
        <f t="shared" si="44"/>
        <v>0</v>
      </c>
      <c r="P1127" t="s">
        <v>12694</v>
      </c>
    </row>
    <row r="1128" spans="2:16" x14ac:dyDescent="0.25">
      <c r="B1128" t="s">
        <v>1132</v>
      </c>
      <c r="C1128" s="119" t="s">
        <v>60</v>
      </c>
      <c r="D1128" t="s">
        <v>11546</v>
      </c>
      <c r="E1128" t="s">
        <v>11530</v>
      </c>
      <c r="F1128" t="s">
        <v>11540</v>
      </c>
      <c r="G1128" t="s">
        <v>61</v>
      </c>
      <c r="H1128" t="s">
        <v>18</v>
      </c>
      <c r="I1128" t="s">
        <v>11541</v>
      </c>
      <c r="J1128">
        <v>2014</v>
      </c>
      <c r="K1128">
        <v>576.70000000000005</v>
      </c>
      <c r="L1128">
        <v>60</v>
      </c>
      <c r="M1128">
        <v>1</v>
      </c>
      <c r="N1128">
        <f t="shared" si="45"/>
        <v>0</v>
      </c>
      <c r="O1128">
        <f t="shared" si="44"/>
        <v>0</v>
      </c>
      <c r="P1128" t="s">
        <v>12694</v>
      </c>
    </row>
    <row r="1129" spans="2:16" x14ac:dyDescent="0.25">
      <c r="B1129" t="s">
        <v>1133</v>
      </c>
      <c r="C1129" s="119" t="s">
        <v>60</v>
      </c>
      <c r="D1129" t="s">
        <v>11537</v>
      </c>
      <c r="E1129" t="s">
        <v>11530</v>
      </c>
      <c r="F1129" t="s">
        <v>11540</v>
      </c>
      <c r="G1129" t="s">
        <v>61</v>
      </c>
      <c r="H1129" t="s">
        <v>18</v>
      </c>
      <c r="I1129" t="s">
        <v>11541</v>
      </c>
      <c r="J1129">
        <v>2014</v>
      </c>
      <c r="K1129">
        <v>599.88</v>
      </c>
      <c r="L1129">
        <v>30</v>
      </c>
      <c r="M1129">
        <v>1</v>
      </c>
      <c r="N1129">
        <f t="shared" si="45"/>
        <v>0</v>
      </c>
      <c r="O1129">
        <f t="shared" si="44"/>
        <v>0</v>
      </c>
      <c r="P1129" t="s">
        <v>12694</v>
      </c>
    </row>
    <row r="1130" spans="2:16" x14ac:dyDescent="0.25">
      <c r="B1130" t="s">
        <v>1134</v>
      </c>
      <c r="C1130" s="119" t="s">
        <v>60</v>
      </c>
      <c r="D1130" t="s">
        <v>11537</v>
      </c>
      <c r="E1130" t="s">
        <v>11530</v>
      </c>
      <c r="F1130" t="s">
        <v>11540</v>
      </c>
      <c r="G1130" t="s">
        <v>61</v>
      </c>
      <c r="H1130" t="s">
        <v>18</v>
      </c>
      <c r="I1130" t="s">
        <v>11541</v>
      </c>
      <c r="J1130">
        <v>2014</v>
      </c>
      <c r="K1130">
        <v>600.17999999999995</v>
      </c>
      <c r="L1130">
        <v>32</v>
      </c>
      <c r="M1130">
        <v>1</v>
      </c>
      <c r="N1130">
        <f t="shared" si="45"/>
        <v>0</v>
      </c>
      <c r="O1130">
        <f t="shared" si="44"/>
        <v>0</v>
      </c>
      <c r="P1130" t="s">
        <v>12694</v>
      </c>
    </row>
    <row r="1131" spans="2:16" x14ac:dyDescent="0.25">
      <c r="B1131" t="s">
        <v>1135</v>
      </c>
      <c r="C1131" s="119" t="s">
        <v>60</v>
      </c>
      <c r="D1131" t="s">
        <v>11550</v>
      </c>
      <c r="E1131" t="s">
        <v>11530</v>
      </c>
      <c r="F1131" t="s">
        <v>11540</v>
      </c>
      <c r="G1131" t="s">
        <v>61</v>
      </c>
      <c r="H1131" t="s">
        <v>18</v>
      </c>
      <c r="I1131" t="s">
        <v>11541</v>
      </c>
      <c r="J1131">
        <v>2014</v>
      </c>
      <c r="K1131">
        <v>575.67999999999995</v>
      </c>
      <c r="L1131">
        <v>52</v>
      </c>
      <c r="M1131">
        <v>1</v>
      </c>
      <c r="N1131">
        <f t="shared" si="45"/>
        <v>0</v>
      </c>
      <c r="O1131">
        <f t="shared" ref="O1131:O1194" si="46">IF(OR(L1131="",L1131&lt;=0),1,0)</f>
        <v>0</v>
      </c>
      <c r="P1131" t="s">
        <v>12694</v>
      </c>
    </row>
    <row r="1132" spans="2:16" x14ac:dyDescent="0.25">
      <c r="B1132" t="s">
        <v>1136</v>
      </c>
      <c r="C1132" s="119" t="s">
        <v>60</v>
      </c>
      <c r="D1132" t="s">
        <v>11550</v>
      </c>
      <c r="E1132" t="s">
        <v>11530</v>
      </c>
      <c r="F1132" t="s">
        <v>11540</v>
      </c>
      <c r="G1132" t="s">
        <v>61</v>
      </c>
      <c r="H1132" t="s">
        <v>18</v>
      </c>
      <c r="I1132" t="s">
        <v>11533</v>
      </c>
      <c r="J1132">
        <v>2014</v>
      </c>
      <c r="K1132">
        <v>575.19000000000005</v>
      </c>
      <c r="L1132">
        <v>25</v>
      </c>
      <c r="M1132">
        <v>1</v>
      </c>
      <c r="N1132">
        <f t="shared" si="45"/>
        <v>0</v>
      </c>
      <c r="O1132">
        <f t="shared" si="46"/>
        <v>0</v>
      </c>
      <c r="P1132" t="s">
        <v>12694</v>
      </c>
    </row>
    <row r="1133" spans="2:16" x14ac:dyDescent="0.25">
      <c r="B1133" t="s">
        <v>1137</v>
      </c>
      <c r="C1133" s="119" t="s">
        <v>60</v>
      </c>
      <c r="D1133" t="s">
        <v>11539</v>
      </c>
      <c r="E1133" t="s">
        <v>11530</v>
      </c>
      <c r="F1133" t="s">
        <v>11540</v>
      </c>
      <c r="G1133" t="s">
        <v>61</v>
      </c>
      <c r="H1133" t="s">
        <v>18</v>
      </c>
      <c r="I1133" t="s">
        <v>11541</v>
      </c>
      <c r="J1133">
        <v>2014</v>
      </c>
      <c r="K1133">
        <v>571.88</v>
      </c>
      <c r="L1133">
        <v>22</v>
      </c>
      <c r="M1133">
        <v>1</v>
      </c>
      <c r="N1133">
        <f t="shared" si="45"/>
        <v>0</v>
      </c>
      <c r="O1133">
        <f t="shared" si="46"/>
        <v>0</v>
      </c>
      <c r="P1133" t="s">
        <v>12694</v>
      </c>
    </row>
    <row r="1134" spans="2:16" x14ac:dyDescent="0.25">
      <c r="B1134" t="s">
        <v>1138</v>
      </c>
      <c r="C1134" s="119" t="s">
        <v>60</v>
      </c>
      <c r="D1134" t="s">
        <v>11537</v>
      </c>
      <c r="E1134" t="s">
        <v>11530</v>
      </c>
      <c r="F1134" t="s">
        <v>11540</v>
      </c>
      <c r="G1134" t="s">
        <v>61</v>
      </c>
      <c r="H1134" t="s">
        <v>18</v>
      </c>
      <c r="I1134" t="s">
        <v>11541</v>
      </c>
      <c r="J1134">
        <v>2014</v>
      </c>
      <c r="K1134">
        <v>1027.22</v>
      </c>
      <c r="L1134">
        <v>42</v>
      </c>
      <c r="M1134">
        <v>1</v>
      </c>
      <c r="N1134">
        <f t="shared" si="45"/>
        <v>0</v>
      </c>
      <c r="O1134">
        <f t="shared" si="46"/>
        <v>0</v>
      </c>
      <c r="P1134" t="s">
        <v>12693</v>
      </c>
    </row>
    <row r="1135" spans="2:16" x14ac:dyDescent="0.25">
      <c r="B1135" t="s">
        <v>1139</v>
      </c>
      <c r="C1135" s="119" t="s">
        <v>60</v>
      </c>
      <c r="D1135" t="s">
        <v>11542</v>
      </c>
      <c r="E1135" t="s">
        <v>11530</v>
      </c>
      <c r="F1135" t="s">
        <v>11540</v>
      </c>
      <c r="G1135" t="s">
        <v>61</v>
      </c>
      <c r="H1135" t="s">
        <v>18</v>
      </c>
      <c r="I1135" t="s">
        <v>11541</v>
      </c>
      <c r="J1135">
        <v>2014</v>
      </c>
      <c r="K1135">
        <v>599.38</v>
      </c>
      <c r="L1135">
        <v>24</v>
      </c>
      <c r="M1135">
        <v>1</v>
      </c>
      <c r="N1135">
        <f t="shared" si="45"/>
        <v>0</v>
      </c>
      <c r="O1135">
        <f t="shared" si="46"/>
        <v>0</v>
      </c>
      <c r="P1135" t="s">
        <v>12694</v>
      </c>
    </row>
    <row r="1136" spans="2:16" x14ac:dyDescent="0.25">
      <c r="B1136" t="s">
        <v>1140</v>
      </c>
      <c r="C1136" s="119" t="s">
        <v>60</v>
      </c>
      <c r="D1136" t="s">
        <v>11537</v>
      </c>
      <c r="E1136" t="s">
        <v>11530</v>
      </c>
      <c r="F1136" t="s">
        <v>11540</v>
      </c>
      <c r="G1136" t="s">
        <v>61</v>
      </c>
      <c r="H1136" t="s">
        <v>18</v>
      </c>
      <c r="I1136" t="s">
        <v>11541</v>
      </c>
      <c r="J1136">
        <v>2014</v>
      </c>
      <c r="K1136">
        <v>571.88</v>
      </c>
      <c r="L1136">
        <v>22</v>
      </c>
      <c r="M1136">
        <v>1</v>
      </c>
      <c r="N1136">
        <f t="shared" si="45"/>
        <v>0</v>
      </c>
      <c r="O1136">
        <f t="shared" si="46"/>
        <v>0</v>
      </c>
      <c r="P1136" t="s">
        <v>12694</v>
      </c>
    </row>
    <row r="1137" spans="2:16" x14ac:dyDescent="0.25">
      <c r="B1137" t="s">
        <v>1141</v>
      </c>
      <c r="C1137" s="119" t="s">
        <v>60</v>
      </c>
      <c r="D1137" t="s">
        <v>11537</v>
      </c>
      <c r="E1137" t="s">
        <v>11530</v>
      </c>
      <c r="F1137" t="s">
        <v>11540</v>
      </c>
      <c r="G1137" t="s">
        <v>61</v>
      </c>
      <c r="H1137" t="s">
        <v>18</v>
      </c>
      <c r="I1137" t="s">
        <v>11541</v>
      </c>
      <c r="J1137">
        <v>2014</v>
      </c>
      <c r="K1137">
        <v>575.04999999999995</v>
      </c>
      <c r="L1137">
        <v>47</v>
      </c>
      <c r="M1137">
        <v>1</v>
      </c>
      <c r="N1137">
        <f t="shared" si="45"/>
        <v>0</v>
      </c>
      <c r="O1137">
        <f t="shared" si="46"/>
        <v>0</v>
      </c>
      <c r="P1137" t="s">
        <v>12694</v>
      </c>
    </row>
    <row r="1138" spans="2:16" x14ac:dyDescent="0.25">
      <c r="B1138" t="s">
        <v>1142</v>
      </c>
      <c r="C1138" s="119" t="s">
        <v>60</v>
      </c>
      <c r="D1138" t="s">
        <v>11537</v>
      </c>
      <c r="E1138" t="s">
        <v>11530</v>
      </c>
      <c r="F1138" t="s">
        <v>11540</v>
      </c>
      <c r="G1138" t="s">
        <v>61</v>
      </c>
      <c r="H1138" t="s">
        <v>18</v>
      </c>
      <c r="I1138" t="s">
        <v>11541</v>
      </c>
      <c r="J1138">
        <v>2014</v>
      </c>
      <c r="K1138">
        <v>602.53</v>
      </c>
      <c r="L1138">
        <v>50</v>
      </c>
      <c r="M1138">
        <v>1</v>
      </c>
      <c r="N1138">
        <f t="shared" si="45"/>
        <v>0</v>
      </c>
      <c r="O1138">
        <f t="shared" si="46"/>
        <v>0</v>
      </c>
      <c r="P1138" t="s">
        <v>12694</v>
      </c>
    </row>
    <row r="1139" spans="2:16" x14ac:dyDescent="0.25">
      <c r="B1139" t="s">
        <v>1143</v>
      </c>
      <c r="C1139" s="119" t="s">
        <v>60</v>
      </c>
      <c r="D1139" t="s">
        <v>11537</v>
      </c>
      <c r="E1139" t="s">
        <v>11530</v>
      </c>
      <c r="F1139" t="s">
        <v>11540</v>
      </c>
      <c r="G1139" t="s">
        <v>61</v>
      </c>
      <c r="H1139" t="s">
        <v>18</v>
      </c>
      <c r="I1139" t="s">
        <v>11541</v>
      </c>
      <c r="J1139">
        <v>2014</v>
      </c>
      <c r="K1139">
        <v>575.04999999999995</v>
      </c>
      <c r="L1139">
        <v>47</v>
      </c>
      <c r="M1139">
        <v>1</v>
      </c>
      <c r="N1139">
        <f t="shared" si="45"/>
        <v>0</v>
      </c>
      <c r="O1139">
        <f t="shared" si="46"/>
        <v>0</v>
      </c>
      <c r="P1139" t="s">
        <v>12694</v>
      </c>
    </row>
    <row r="1140" spans="2:16" x14ac:dyDescent="0.25">
      <c r="B1140" t="s">
        <v>1144</v>
      </c>
      <c r="C1140" s="119" t="s">
        <v>60</v>
      </c>
      <c r="D1140" t="s">
        <v>11550</v>
      </c>
      <c r="E1140" t="s">
        <v>11530</v>
      </c>
      <c r="F1140" t="s">
        <v>11540</v>
      </c>
      <c r="G1140" t="s">
        <v>61</v>
      </c>
      <c r="H1140" t="s">
        <v>18</v>
      </c>
      <c r="I1140" t="s">
        <v>11541</v>
      </c>
      <c r="J1140">
        <v>2014</v>
      </c>
      <c r="K1140">
        <v>2554.2600000000002</v>
      </c>
      <c r="L1140">
        <v>97</v>
      </c>
      <c r="M1140">
        <v>1</v>
      </c>
      <c r="N1140">
        <f t="shared" si="45"/>
        <v>0</v>
      </c>
      <c r="O1140">
        <f t="shared" si="46"/>
        <v>0</v>
      </c>
      <c r="P1140" t="s">
        <v>12694</v>
      </c>
    </row>
    <row r="1141" spans="2:16" x14ac:dyDescent="0.25">
      <c r="B1141" t="s">
        <v>1145</v>
      </c>
      <c r="C1141" s="119" t="s">
        <v>60</v>
      </c>
      <c r="D1141" t="s">
        <v>11537</v>
      </c>
      <c r="E1141" t="s">
        <v>11530</v>
      </c>
      <c r="F1141" t="s">
        <v>11540</v>
      </c>
      <c r="G1141" t="s">
        <v>61</v>
      </c>
      <c r="H1141" t="s">
        <v>18</v>
      </c>
      <c r="I1141" t="s">
        <v>11541</v>
      </c>
      <c r="J1141">
        <v>2014</v>
      </c>
      <c r="K1141">
        <v>570.87</v>
      </c>
      <c r="L1141">
        <v>14</v>
      </c>
      <c r="M1141">
        <v>1</v>
      </c>
      <c r="N1141">
        <f t="shared" si="45"/>
        <v>0</v>
      </c>
      <c r="O1141">
        <f t="shared" si="46"/>
        <v>0</v>
      </c>
      <c r="P1141" t="s">
        <v>12694</v>
      </c>
    </row>
    <row r="1142" spans="2:16" x14ac:dyDescent="0.25">
      <c r="B1142" t="s">
        <v>1146</v>
      </c>
      <c r="C1142" s="119" t="s">
        <v>60</v>
      </c>
      <c r="D1142" t="s">
        <v>11537</v>
      </c>
      <c r="E1142" t="s">
        <v>11530</v>
      </c>
      <c r="F1142" t="s">
        <v>11540</v>
      </c>
      <c r="G1142" t="s">
        <v>61</v>
      </c>
      <c r="H1142" t="s">
        <v>18</v>
      </c>
      <c r="I1142" t="s">
        <v>11541</v>
      </c>
      <c r="J1142">
        <v>2014</v>
      </c>
      <c r="K1142">
        <v>571.25</v>
      </c>
      <c r="L1142">
        <v>17</v>
      </c>
      <c r="M1142">
        <v>1</v>
      </c>
      <c r="N1142">
        <f t="shared" si="45"/>
        <v>0</v>
      </c>
      <c r="O1142">
        <f t="shared" si="46"/>
        <v>0</v>
      </c>
      <c r="P1142" t="s">
        <v>12694</v>
      </c>
    </row>
    <row r="1143" spans="2:16" x14ac:dyDescent="0.25">
      <c r="B1143" t="s">
        <v>1147</v>
      </c>
      <c r="C1143" s="119" t="s">
        <v>60</v>
      </c>
      <c r="D1143" t="s">
        <v>11537</v>
      </c>
      <c r="E1143" t="s">
        <v>11530</v>
      </c>
      <c r="F1143" t="s">
        <v>11540</v>
      </c>
      <c r="G1143" t="s">
        <v>61</v>
      </c>
      <c r="H1143" t="s">
        <v>18</v>
      </c>
      <c r="I1143" t="s">
        <v>11541</v>
      </c>
      <c r="J1143">
        <v>2014</v>
      </c>
      <c r="K1143">
        <v>572.27</v>
      </c>
      <c r="L1143">
        <v>27</v>
      </c>
      <c r="M1143">
        <v>1</v>
      </c>
      <c r="N1143">
        <f t="shared" si="45"/>
        <v>0</v>
      </c>
      <c r="O1143">
        <f t="shared" si="46"/>
        <v>0</v>
      </c>
      <c r="P1143" t="s">
        <v>12694</v>
      </c>
    </row>
    <row r="1144" spans="2:16" x14ac:dyDescent="0.25">
      <c r="B1144" t="s">
        <v>1148</v>
      </c>
      <c r="C1144" s="119" t="s">
        <v>60</v>
      </c>
      <c r="D1144" t="s">
        <v>11537</v>
      </c>
      <c r="E1144" t="s">
        <v>11530</v>
      </c>
      <c r="F1144" t="s">
        <v>11540</v>
      </c>
      <c r="G1144" t="s">
        <v>61</v>
      </c>
      <c r="H1144" t="s">
        <v>18</v>
      </c>
      <c r="I1144" t="s">
        <v>11541</v>
      </c>
      <c r="J1144">
        <v>2014</v>
      </c>
      <c r="K1144">
        <v>571.76</v>
      </c>
      <c r="L1144">
        <v>21</v>
      </c>
      <c r="M1144">
        <v>1</v>
      </c>
      <c r="N1144">
        <f t="shared" si="45"/>
        <v>0</v>
      </c>
      <c r="O1144">
        <f t="shared" si="46"/>
        <v>0</v>
      </c>
      <c r="P1144" t="s">
        <v>12694</v>
      </c>
    </row>
    <row r="1145" spans="2:16" x14ac:dyDescent="0.25">
      <c r="B1145" t="s">
        <v>1149</v>
      </c>
      <c r="C1145" s="119" t="s">
        <v>60</v>
      </c>
      <c r="D1145" t="s">
        <v>11537</v>
      </c>
      <c r="E1145" t="s">
        <v>11530</v>
      </c>
      <c r="F1145" t="s">
        <v>11540</v>
      </c>
      <c r="G1145" t="s">
        <v>61</v>
      </c>
      <c r="H1145" t="s">
        <v>18</v>
      </c>
      <c r="I1145" t="s">
        <v>11541</v>
      </c>
      <c r="J1145">
        <v>2014</v>
      </c>
      <c r="K1145">
        <v>599.49</v>
      </c>
      <c r="L1145">
        <v>28</v>
      </c>
      <c r="M1145">
        <v>1</v>
      </c>
      <c r="N1145">
        <f t="shared" si="45"/>
        <v>0</v>
      </c>
      <c r="O1145">
        <f t="shared" si="46"/>
        <v>0</v>
      </c>
      <c r="P1145" t="s">
        <v>12694</v>
      </c>
    </row>
    <row r="1146" spans="2:16" x14ac:dyDescent="0.25">
      <c r="B1146" t="s">
        <v>1150</v>
      </c>
      <c r="C1146" s="119" t="s">
        <v>60</v>
      </c>
      <c r="D1146" t="s">
        <v>11537</v>
      </c>
      <c r="E1146" t="s">
        <v>11530</v>
      </c>
      <c r="F1146" t="s">
        <v>11540</v>
      </c>
      <c r="G1146" t="s">
        <v>61</v>
      </c>
      <c r="H1146" t="s">
        <v>18</v>
      </c>
      <c r="I1146" t="s">
        <v>11541</v>
      </c>
      <c r="J1146">
        <v>2014</v>
      </c>
      <c r="K1146">
        <v>576.33000000000004</v>
      </c>
      <c r="L1146">
        <v>58</v>
      </c>
      <c r="M1146">
        <v>1</v>
      </c>
      <c r="N1146">
        <f t="shared" si="45"/>
        <v>0</v>
      </c>
      <c r="O1146">
        <f t="shared" si="46"/>
        <v>0</v>
      </c>
      <c r="P1146" t="s">
        <v>12694</v>
      </c>
    </row>
    <row r="1147" spans="2:16" x14ac:dyDescent="0.25">
      <c r="B1147" t="s">
        <v>1151</v>
      </c>
      <c r="C1147" s="119" t="s">
        <v>60</v>
      </c>
      <c r="D1147" t="s">
        <v>11537</v>
      </c>
      <c r="E1147" t="s">
        <v>11530</v>
      </c>
      <c r="F1147" t="s">
        <v>11540</v>
      </c>
      <c r="G1147" t="s">
        <v>61</v>
      </c>
      <c r="H1147" t="s">
        <v>18</v>
      </c>
      <c r="I1147" t="s">
        <v>11541</v>
      </c>
      <c r="J1147">
        <v>2014</v>
      </c>
      <c r="K1147">
        <v>572.27</v>
      </c>
      <c r="L1147">
        <v>27</v>
      </c>
      <c r="M1147">
        <v>1</v>
      </c>
      <c r="N1147">
        <f t="shared" si="45"/>
        <v>0</v>
      </c>
      <c r="O1147">
        <f t="shared" si="46"/>
        <v>0</v>
      </c>
      <c r="P1147" t="s">
        <v>12693</v>
      </c>
    </row>
    <row r="1148" spans="2:16" x14ac:dyDescent="0.25">
      <c r="B1148" t="s">
        <v>1152</v>
      </c>
      <c r="C1148" s="119" t="s">
        <v>60</v>
      </c>
      <c r="D1148" t="s">
        <v>11537</v>
      </c>
      <c r="E1148" t="s">
        <v>11530</v>
      </c>
      <c r="F1148" t="s">
        <v>11540</v>
      </c>
      <c r="G1148" t="s">
        <v>61</v>
      </c>
      <c r="H1148" t="s">
        <v>18</v>
      </c>
      <c r="I1148" t="s">
        <v>11541</v>
      </c>
      <c r="J1148">
        <v>2014</v>
      </c>
      <c r="K1148">
        <v>572.4</v>
      </c>
      <c r="L1148">
        <v>28</v>
      </c>
      <c r="M1148">
        <v>1</v>
      </c>
      <c r="N1148">
        <f t="shared" si="45"/>
        <v>0</v>
      </c>
      <c r="O1148">
        <f t="shared" si="46"/>
        <v>0</v>
      </c>
      <c r="P1148" t="s">
        <v>12694</v>
      </c>
    </row>
    <row r="1149" spans="2:16" x14ac:dyDescent="0.25">
      <c r="B1149" t="s">
        <v>1153</v>
      </c>
      <c r="C1149" s="119" t="s">
        <v>60</v>
      </c>
      <c r="D1149" t="s">
        <v>11537</v>
      </c>
      <c r="E1149" t="s">
        <v>11530</v>
      </c>
      <c r="F1149" t="s">
        <v>11540</v>
      </c>
      <c r="G1149" t="s">
        <v>61</v>
      </c>
      <c r="H1149" t="s">
        <v>18</v>
      </c>
      <c r="I1149" t="s">
        <v>11541</v>
      </c>
      <c r="J1149">
        <v>2014</v>
      </c>
      <c r="K1149">
        <v>574.16999999999996</v>
      </c>
      <c r="L1149">
        <v>42</v>
      </c>
      <c r="M1149">
        <v>1</v>
      </c>
      <c r="N1149">
        <f t="shared" si="45"/>
        <v>0</v>
      </c>
      <c r="O1149">
        <f t="shared" si="46"/>
        <v>0</v>
      </c>
      <c r="P1149" t="s">
        <v>12694</v>
      </c>
    </row>
    <row r="1150" spans="2:16" x14ac:dyDescent="0.25">
      <c r="B1150" t="s">
        <v>1154</v>
      </c>
      <c r="C1150" s="119" t="s">
        <v>60</v>
      </c>
      <c r="D1150" t="s">
        <v>11537</v>
      </c>
      <c r="E1150" t="s">
        <v>11530</v>
      </c>
      <c r="F1150" t="s">
        <v>11540</v>
      </c>
      <c r="G1150" t="s">
        <v>61</v>
      </c>
      <c r="H1150" t="s">
        <v>18</v>
      </c>
      <c r="I1150" t="s">
        <v>11541</v>
      </c>
      <c r="J1150">
        <v>2014</v>
      </c>
      <c r="K1150">
        <v>574.16999999999996</v>
      </c>
      <c r="L1150">
        <v>42</v>
      </c>
      <c r="M1150">
        <v>1</v>
      </c>
      <c r="N1150">
        <f t="shared" si="45"/>
        <v>0</v>
      </c>
      <c r="O1150">
        <f t="shared" si="46"/>
        <v>0</v>
      </c>
      <c r="P1150" t="s">
        <v>12694</v>
      </c>
    </row>
    <row r="1151" spans="2:16" x14ac:dyDescent="0.25">
      <c r="B1151" t="s">
        <v>1155</v>
      </c>
      <c r="C1151" s="119" t="s">
        <v>60</v>
      </c>
      <c r="D1151" t="s">
        <v>11537</v>
      </c>
      <c r="E1151" t="s">
        <v>11530</v>
      </c>
      <c r="F1151" t="s">
        <v>11540</v>
      </c>
      <c r="G1151" t="s">
        <v>61</v>
      </c>
      <c r="H1151" t="s">
        <v>18</v>
      </c>
      <c r="I1151" t="s">
        <v>11541</v>
      </c>
      <c r="J1151">
        <v>2014</v>
      </c>
      <c r="K1151">
        <v>572.41</v>
      </c>
      <c r="L1151">
        <v>25</v>
      </c>
      <c r="M1151">
        <v>1</v>
      </c>
      <c r="N1151">
        <f t="shared" si="45"/>
        <v>0</v>
      </c>
      <c r="O1151">
        <f t="shared" si="46"/>
        <v>0</v>
      </c>
      <c r="P1151" t="s">
        <v>12694</v>
      </c>
    </row>
    <row r="1152" spans="2:16" x14ac:dyDescent="0.25">
      <c r="B1152" t="s">
        <v>1156</v>
      </c>
      <c r="C1152" s="119" t="s">
        <v>60</v>
      </c>
      <c r="D1152" t="s">
        <v>11537</v>
      </c>
      <c r="E1152" t="s">
        <v>11530</v>
      </c>
      <c r="F1152" t="s">
        <v>11540</v>
      </c>
      <c r="G1152" t="s">
        <v>61</v>
      </c>
      <c r="H1152" t="s">
        <v>18</v>
      </c>
      <c r="I1152" t="s">
        <v>11541</v>
      </c>
      <c r="J1152">
        <v>2014</v>
      </c>
      <c r="K1152">
        <v>573.91999999999996</v>
      </c>
      <c r="L1152">
        <v>37</v>
      </c>
      <c r="M1152">
        <v>1</v>
      </c>
      <c r="N1152">
        <f t="shared" si="45"/>
        <v>0</v>
      </c>
      <c r="O1152">
        <f t="shared" si="46"/>
        <v>0</v>
      </c>
      <c r="P1152" t="s">
        <v>12694</v>
      </c>
    </row>
    <row r="1153" spans="2:16" x14ac:dyDescent="0.25">
      <c r="B1153" t="s">
        <v>1157</v>
      </c>
      <c r="C1153" s="119" t="s">
        <v>60</v>
      </c>
      <c r="D1153" t="s">
        <v>11537</v>
      </c>
      <c r="E1153" t="s">
        <v>11530</v>
      </c>
      <c r="F1153" t="s">
        <v>11540</v>
      </c>
      <c r="G1153" t="s">
        <v>61</v>
      </c>
      <c r="H1153" t="s">
        <v>18</v>
      </c>
      <c r="I1153" t="s">
        <v>11541</v>
      </c>
      <c r="J1153">
        <v>2014</v>
      </c>
      <c r="K1153">
        <v>572.66</v>
      </c>
      <c r="L1153">
        <v>27</v>
      </c>
      <c r="M1153">
        <v>1</v>
      </c>
      <c r="N1153">
        <f t="shared" si="45"/>
        <v>0</v>
      </c>
      <c r="O1153">
        <f t="shared" si="46"/>
        <v>0</v>
      </c>
      <c r="P1153" t="s">
        <v>12694</v>
      </c>
    </row>
    <row r="1154" spans="2:16" x14ac:dyDescent="0.25">
      <c r="B1154" t="s">
        <v>1158</v>
      </c>
      <c r="C1154" s="119" t="s">
        <v>60</v>
      </c>
      <c r="D1154" t="s">
        <v>11537</v>
      </c>
      <c r="E1154" t="s">
        <v>11530</v>
      </c>
      <c r="F1154" t="s">
        <v>11540</v>
      </c>
      <c r="G1154" t="s">
        <v>61</v>
      </c>
      <c r="H1154" t="s">
        <v>18</v>
      </c>
      <c r="I1154" t="s">
        <v>11541</v>
      </c>
      <c r="J1154">
        <v>2014</v>
      </c>
      <c r="K1154">
        <v>572.79</v>
      </c>
      <c r="L1154">
        <v>28</v>
      </c>
      <c r="M1154">
        <v>1</v>
      </c>
      <c r="N1154">
        <f t="shared" si="45"/>
        <v>0</v>
      </c>
      <c r="O1154">
        <f t="shared" si="46"/>
        <v>0</v>
      </c>
      <c r="P1154" t="s">
        <v>12694</v>
      </c>
    </row>
    <row r="1155" spans="2:16" x14ac:dyDescent="0.25">
      <c r="B1155" t="s">
        <v>1159</v>
      </c>
      <c r="C1155" s="119" t="s">
        <v>60</v>
      </c>
      <c r="D1155" t="s">
        <v>11546</v>
      </c>
      <c r="E1155" t="s">
        <v>11530</v>
      </c>
      <c r="F1155" t="s">
        <v>11540</v>
      </c>
      <c r="G1155" t="s">
        <v>61</v>
      </c>
      <c r="H1155" t="s">
        <v>18</v>
      </c>
      <c r="I1155" t="s">
        <v>11541</v>
      </c>
      <c r="J1155">
        <v>2014</v>
      </c>
      <c r="K1155">
        <v>572.54</v>
      </c>
      <c r="L1155">
        <v>26</v>
      </c>
      <c r="M1155">
        <v>1</v>
      </c>
      <c r="N1155">
        <f t="shared" si="45"/>
        <v>0</v>
      </c>
      <c r="O1155">
        <f t="shared" si="46"/>
        <v>0</v>
      </c>
      <c r="P1155" t="s">
        <v>12694</v>
      </c>
    </row>
    <row r="1156" spans="2:16" x14ac:dyDescent="0.25">
      <c r="B1156" t="s">
        <v>1160</v>
      </c>
      <c r="C1156" s="119" t="s">
        <v>60</v>
      </c>
      <c r="D1156" t="s">
        <v>11537</v>
      </c>
      <c r="E1156" t="s">
        <v>11530</v>
      </c>
      <c r="F1156" t="s">
        <v>11540</v>
      </c>
      <c r="G1156" t="s">
        <v>61</v>
      </c>
      <c r="H1156" t="s">
        <v>18</v>
      </c>
      <c r="I1156" t="s">
        <v>11541</v>
      </c>
      <c r="J1156">
        <v>2014</v>
      </c>
      <c r="K1156">
        <v>538.37</v>
      </c>
      <c r="L1156">
        <v>16</v>
      </c>
      <c r="M1156">
        <v>1</v>
      </c>
      <c r="N1156">
        <f t="shared" si="45"/>
        <v>0</v>
      </c>
      <c r="O1156">
        <f t="shared" si="46"/>
        <v>0</v>
      </c>
      <c r="P1156" t="s">
        <v>12694</v>
      </c>
    </row>
    <row r="1157" spans="2:16" x14ac:dyDescent="0.25">
      <c r="B1157" t="s">
        <v>1161</v>
      </c>
      <c r="C1157" s="119" t="s">
        <v>60</v>
      </c>
      <c r="D1157" t="s">
        <v>11537</v>
      </c>
      <c r="E1157" t="s">
        <v>11530</v>
      </c>
      <c r="F1157" t="s">
        <v>11540</v>
      </c>
      <c r="G1157" t="s">
        <v>61</v>
      </c>
      <c r="H1157" t="s">
        <v>18</v>
      </c>
      <c r="I1157" t="s">
        <v>11541</v>
      </c>
      <c r="J1157">
        <v>2014</v>
      </c>
      <c r="K1157">
        <v>43847.17</v>
      </c>
      <c r="L1157">
        <v>16</v>
      </c>
      <c r="M1157">
        <v>1</v>
      </c>
      <c r="N1157">
        <f t="shared" si="45"/>
        <v>0</v>
      </c>
      <c r="O1157">
        <f t="shared" si="46"/>
        <v>0</v>
      </c>
      <c r="P1157" t="s">
        <v>12694</v>
      </c>
    </row>
    <row r="1158" spans="2:16" x14ac:dyDescent="0.25">
      <c r="B1158" t="s">
        <v>1162</v>
      </c>
      <c r="C1158" s="119" t="s">
        <v>60</v>
      </c>
      <c r="D1158" t="s">
        <v>11537</v>
      </c>
      <c r="E1158" t="s">
        <v>11530</v>
      </c>
      <c r="F1158" t="s">
        <v>11540</v>
      </c>
      <c r="G1158" t="s">
        <v>61</v>
      </c>
      <c r="H1158" t="s">
        <v>18</v>
      </c>
      <c r="I1158" t="s">
        <v>11541</v>
      </c>
      <c r="J1158">
        <v>2014</v>
      </c>
      <c r="K1158">
        <v>538.4</v>
      </c>
      <c r="L1158">
        <v>16</v>
      </c>
      <c r="M1158">
        <v>1</v>
      </c>
      <c r="N1158">
        <f t="shared" si="45"/>
        <v>0</v>
      </c>
      <c r="O1158">
        <f t="shared" si="46"/>
        <v>0</v>
      </c>
      <c r="P1158" t="s">
        <v>12694</v>
      </c>
    </row>
    <row r="1159" spans="2:16" x14ac:dyDescent="0.25">
      <c r="B1159" t="s">
        <v>1163</v>
      </c>
      <c r="C1159" s="119" t="s">
        <v>60</v>
      </c>
      <c r="D1159" t="s">
        <v>11537</v>
      </c>
      <c r="E1159" t="s">
        <v>11530</v>
      </c>
      <c r="F1159" t="s">
        <v>11540</v>
      </c>
      <c r="G1159" t="s">
        <v>61</v>
      </c>
      <c r="H1159" t="s">
        <v>18</v>
      </c>
      <c r="I1159" t="s">
        <v>11541</v>
      </c>
      <c r="J1159">
        <v>2014</v>
      </c>
      <c r="K1159">
        <v>600.66</v>
      </c>
      <c r="L1159">
        <v>34</v>
      </c>
      <c r="M1159">
        <v>1</v>
      </c>
      <c r="N1159">
        <f t="shared" si="45"/>
        <v>0</v>
      </c>
      <c r="O1159">
        <f t="shared" si="46"/>
        <v>0</v>
      </c>
      <c r="P1159" t="s">
        <v>12694</v>
      </c>
    </row>
    <row r="1160" spans="2:16" x14ac:dyDescent="0.25">
      <c r="B1160" t="s">
        <v>1164</v>
      </c>
      <c r="C1160" s="119" t="s">
        <v>60</v>
      </c>
      <c r="D1160" t="s">
        <v>11537</v>
      </c>
      <c r="E1160" t="s">
        <v>11530</v>
      </c>
      <c r="F1160" t="s">
        <v>11540</v>
      </c>
      <c r="G1160" t="s">
        <v>61</v>
      </c>
      <c r="H1160" t="s">
        <v>18</v>
      </c>
      <c r="I1160" t="s">
        <v>11541</v>
      </c>
      <c r="J1160">
        <v>2014</v>
      </c>
      <c r="K1160">
        <v>600.66</v>
      </c>
      <c r="L1160">
        <v>34</v>
      </c>
      <c r="M1160">
        <v>1</v>
      </c>
      <c r="N1160">
        <f t="shared" si="45"/>
        <v>0</v>
      </c>
      <c r="O1160">
        <f t="shared" si="46"/>
        <v>0</v>
      </c>
      <c r="P1160" t="s">
        <v>12694</v>
      </c>
    </row>
    <row r="1161" spans="2:16" x14ac:dyDescent="0.25">
      <c r="B1161" t="s">
        <v>1165</v>
      </c>
      <c r="C1161" s="119" t="s">
        <v>60</v>
      </c>
      <c r="D1161" t="s">
        <v>11537</v>
      </c>
      <c r="E1161" t="s">
        <v>11530</v>
      </c>
      <c r="F1161" t="s">
        <v>11540</v>
      </c>
      <c r="G1161" t="s">
        <v>61</v>
      </c>
      <c r="H1161" t="s">
        <v>18</v>
      </c>
      <c r="I1161" t="s">
        <v>11541</v>
      </c>
      <c r="J1161">
        <v>2014</v>
      </c>
      <c r="K1161">
        <v>572.13</v>
      </c>
      <c r="L1161">
        <v>24</v>
      </c>
      <c r="M1161">
        <v>1</v>
      </c>
      <c r="N1161">
        <f t="shared" si="45"/>
        <v>0</v>
      </c>
      <c r="O1161">
        <f t="shared" si="46"/>
        <v>0</v>
      </c>
      <c r="P1161" t="s">
        <v>12694</v>
      </c>
    </row>
    <row r="1162" spans="2:16" x14ac:dyDescent="0.25">
      <c r="B1162" t="s">
        <v>1166</v>
      </c>
      <c r="C1162" s="119" t="s">
        <v>60</v>
      </c>
      <c r="D1162" t="s">
        <v>11537</v>
      </c>
      <c r="E1162" t="s">
        <v>11530</v>
      </c>
      <c r="F1162" t="s">
        <v>11540</v>
      </c>
      <c r="G1162" t="s">
        <v>61</v>
      </c>
      <c r="H1162" t="s">
        <v>18</v>
      </c>
      <c r="I1162" t="s">
        <v>11541</v>
      </c>
      <c r="J1162">
        <v>2014</v>
      </c>
      <c r="K1162">
        <v>571.63</v>
      </c>
      <c r="L1162">
        <v>20</v>
      </c>
      <c r="M1162">
        <v>1</v>
      </c>
      <c r="N1162">
        <f t="shared" si="45"/>
        <v>0</v>
      </c>
      <c r="O1162">
        <f t="shared" si="46"/>
        <v>0</v>
      </c>
      <c r="P1162" t="s">
        <v>12694</v>
      </c>
    </row>
    <row r="1163" spans="2:16" x14ac:dyDescent="0.25">
      <c r="B1163" t="s">
        <v>1167</v>
      </c>
      <c r="C1163" s="119" t="s">
        <v>60</v>
      </c>
      <c r="D1163" t="s">
        <v>11537</v>
      </c>
      <c r="E1163" t="s">
        <v>11530</v>
      </c>
      <c r="F1163" t="s">
        <v>11540</v>
      </c>
      <c r="G1163" t="s">
        <v>61</v>
      </c>
      <c r="H1163" t="s">
        <v>18</v>
      </c>
      <c r="I1163" t="s">
        <v>11541</v>
      </c>
      <c r="J1163">
        <v>2014</v>
      </c>
      <c r="K1163">
        <v>574.55999999999995</v>
      </c>
      <c r="L1163">
        <v>42</v>
      </c>
      <c r="M1163">
        <v>1</v>
      </c>
      <c r="N1163">
        <f t="shared" ref="N1163:N1226" si="47">IF(K1163&lt;100,1,0)</f>
        <v>0</v>
      </c>
      <c r="O1163">
        <f t="shared" si="46"/>
        <v>0</v>
      </c>
      <c r="P1163" t="s">
        <v>12694</v>
      </c>
    </row>
    <row r="1164" spans="2:16" x14ac:dyDescent="0.25">
      <c r="B1164" t="s">
        <v>1168</v>
      </c>
      <c r="C1164" s="119" t="s">
        <v>60</v>
      </c>
      <c r="D1164" t="s">
        <v>11537</v>
      </c>
      <c r="E1164" t="s">
        <v>11530</v>
      </c>
      <c r="F1164" t="s">
        <v>11540</v>
      </c>
      <c r="G1164" t="s">
        <v>61</v>
      </c>
      <c r="H1164" t="s">
        <v>18</v>
      </c>
      <c r="I1164" t="s">
        <v>11541</v>
      </c>
      <c r="J1164">
        <v>2014</v>
      </c>
      <c r="K1164">
        <v>574.41999999999996</v>
      </c>
      <c r="L1164">
        <v>42</v>
      </c>
      <c r="M1164">
        <v>1</v>
      </c>
      <c r="N1164">
        <f t="shared" si="47"/>
        <v>0</v>
      </c>
      <c r="O1164">
        <f t="shared" si="46"/>
        <v>0</v>
      </c>
      <c r="P1164" t="s">
        <v>12694</v>
      </c>
    </row>
    <row r="1165" spans="2:16" x14ac:dyDescent="0.25">
      <c r="B1165" t="s">
        <v>1169</v>
      </c>
      <c r="C1165" s="119" t="s">
        <v>60</v>
      </c>
      <c r="D1165" t="s">
        <v>11537</v>
      </c>
      <c r="E1165" t="s">
        <v>11530</v>
      </c>
      <c r="F1165" t="s">
        <v>11540</v>
      </c>
      <c r="G1165" t="s">
        <v>61</v>
      </c>
      <c r="H1165" t="s">
        <v>18</v>
      </c>
      <c r="I1165" t="s">
        <v>11541</v>
      </c>
      <c r="J1165">
        <v>2014</v>
      </c>
      <c r="K1165">
        <v>574.16</v>
      </c>
      <c r="L1165">
        <v>40</v>
      </c>
      <c r="M1165">
        <v>1</v>
      </c>
      <c r="N1165">
        <f t="shared" si="47"/>
        <v>0</v>
      </c>
      <c r="O1165">
        <f t="shared" si="46"/>
        <v>0</v>
      </c>
      <c r="P1165" t="s">
        <v>12694</v>
      </c>
    </row>
    <row r="1166" spans="2:16" x14ac:dyDescent="0.25">
      <c r="B1166" t="s">
        <v>1170</v>
      </c>
      <c r="C1166" s="119" t="s">
        <v>60</v>
      </c>
      <c r="D1166" t="s">
        <v>11537</v>
      </c>
      <c r="E1166" t="s">
        <v>11530</v>
      </c>
      <c r="F1166" t="s">
        <v>11540</v>
      </c>
      <c r="G1166" t="s">
        <v>61</v>
      </c>
      <c r="H1166" t="s">
        <v>18</v>
      </c>
      <c r="I1166" t="s">
        <v>11541</v>
      </c>
      <c r="J1166">
        <v>2014</v>
      </c>
      <c r="K1166">
        <v>574.55999999999995</v>
      </c>
      <c r="L1166">
        <v>42</v>
      </c>
      <c r="M1166">
        <v>1</v>
      </c>
      <c r="N1166">
        <f t="shared" si="47"/>
        <v>0</v>
      </c>
      <c r="O1166">
        <f t="shared" si="46"/>
        <v>0</v>
      </c>
      <c r="P1166" t="s">
        <v>12694</v>
      </c>
    </row>
    <row r="1167" spans="2:16" x14ac:dyDescent="0.25">
      <c r="B1167" t="s">
        <v>1171</v>
      </c>
      <c r="C1167" s="119" t="s">
        <v>60</v>
      </c>
      <c r="D1167" t="s">
        <v>11537</v>
      </c>
      <c r="E1167" t="s">
        <v>11530</v>
      </c>
      <c r="F1167" t="s">
        <v>11540</v>
      </c>
      <c r="G1167" t="s">
        <v>61</v>
      </c>
      <c r="H1167" t="s">
        <v>18</v>
      </c>
      <c r="I1167" t="s">
        <v>11541</v>
      </c>
      <c r="J1167">
        <v>2014</v>
      </c>
      <c r="K1167">
        <v>572.02</v>
      </c>
      <c r="L1167">
        <v>22</v>
      </c>
      <c r="M1167">
        <v>1</v>
      </c>
      <c r="N1167">
        <f t="shared" si="47"/>
        <v>0</v>
      </c>
      <c r="O1167">
        <f t="shared" si="46"/>
        <v>0</v>
      </c>
      <c r="P1167" t="s">
        <v>12694</v>
      </c>
    </row>
    <row r="1168" spans="2:16" x14ac:dyDescent="0.25">
      <c r="B1168" t="s">
        <v>1172</v>
      </c>
      <c r="C1168" s="119" t="s">
        <v>60</v>
      </c>
      <c r="D1168" t="s">
        <v>11537</v>
      </c>
      <c r="E1168" t="s">
        <v>11530</v>
      </c>
      <c r="F1168" t="s">
        <v>11540</v>
      </c>
      <c r="G1168" t="s">
        <v>61</v>
      </c>
      <c r="H1168" t="s">
        <v>18</v>
      </c>
      <c r="I1168" t="s">
        <v>11541</v>
      </c>
      <c r="J1168">
        <v>2014</v>
      </c>
      <c r="K1168">
        <v>571.14</v>
      </c>
      <c r="L1168">
        <v>15</v>
      </c>
      <c r="M1168">
        <v>1</v>
      </c>
      <c r="N1168">
        <f t="shared" si="47"/>
        <v>0</v>
      </c>
      <c r="O1168">
        <f t="shared" si="46"/>
        <v>0</v>
      </c>
      <c r="P1168" t="s">
        <v>12694</v>
      </c>
    </row>
    <row r="1169" spans="2:16" x14ac:dyDescent="0.25">
      <c r="B1169" t="s">
        <v>1173</v>
      </c>
      <c r="C1169" s="119" t="s">
        <v>60</v>
      </c>
      <c r="D1169" t="s">
        <v>11550</v>
      </c>
      <c r="E1169" t="s">
        <v>11530</v>
      </c>
      <c r="F1169" t="s">
        <v>11540</v>
      </c>
      <c r="G1169" t="s">
        <v>61</v>
      </c>
      <c r="H1169" t="s">
        <v>18</v>
      </c>
      <c r="I1169" t="s">
        <v>11541</v>
      </c>
      <c r="J1169">
        <v>2014</v>
      </c>
      <c r="K1169">
        <v>572.02</v>
      </c>
      <c r="L1169">
        <v>22</v>
      </c>
      <c r="M1169">
        <v>1</v>
      </c>
      <c r="N1169">
        <f t="shared" si="47"/>
        <v>0</v>
      </c>
      <c r="O1169">
        <f t="shared" si="46"/>
        <v>0</v>
      </c>
      <c r="P1169" t="s">
        <v>12694</v>
      </c>
    </row>
    <row r="1170" spans="2:16" x14ac:dyDescent="0.25">
      <c r="B1170" t="s">
        <v>1174</v>
      </c>
      <c r="C1170" s="119" t="s">
        <v>60</v>
      </c>
      <c r="D1170" t="s">
        <v>11542</v>
      </c>
      <c r="E1170" t="s">
        <v>11530</v>
      </c>
      <c r="F1170" t="s">
        <v>11540</v>
      </c>
      <c r="G1170" t="s">
        <v>61</v>
      </c>
      <c r="H1170" t="s">
        <v>18</v>
      </c>
      <c r="I1170" t="s">
        <v>11541</v>
      </c>
      <c r="J1170">
        <v>2014</v>
      </c>
      <c r="K1170">
        <v>583.16</v>
      </c>
      <c r="L1170">
        <v>110</v>
      </c>
      <c r="M1170">
        <v>1</v>
      </c>
      <c r="N1170">
        <f t="shared" si="47"/>
        <v>0</v>
      </c>
      <c r="O1170">
        <f t="shared" si="46"/>
        <v>0</v>
      </c>
      <c r="P1170" t="s">
        <v>12694</v>
      </c>
    </row>
    <row r="1171" spans="2:16" x14ac:dyDescent="0.25">
      <c r="B1171" t="s">
        <v>1175</v>
      </c>
      <c r="C1171" s="119" t="s">
        <v>60</v>
      </c>
      <c r="D1171" t="s">
        <v>11542</v>
      </c>
      <c r="E1171" t="s">
        <v>11530</v>
      </c>
      <c r="F1171" t="s">
        <v>11540</v>
      </c>
      <c r="G1171" t="s">
        <v>61</v>
      </c>
      <c r="H1171" t="s">
        <v>18</v>
      </c>
      <c r="I1171" t="s">
        <v>11541</v>
      </c>
      <c r="J1171">
        <v>2014</v>
      </c>
      <c r="K1171">
        <v>572.41</v>
      </c>
      <c r="L1171">
        <v>25</v>
      </c>
      <c r="M1171">
        <v>1</v>
      </c>
      <c r="N1171">
        <f t="shared" si="47"/>
        <v>0</v>
      </c>
      <c r="O1171">
        <f t="shared" si="46"/>
        <v>0</v>
      </c>
      <c r="P1171" t="s">
        <v>12694</v>
      </c>
    </row>
    <row r="1172" spans="2:16" x14ac:dyDescent="0.25">
      <c r="B1172" t="s">
        <v>1176</v>
      </c>
      <c r="C1172" s="119" t="s">
        <v>60</v>
      </c>
      <c r="D1172" t="s">
        <v>11550</v>
      </c>
      <c r="E1172" t="s">
        <v>11530</v>
      </c>
      <c r="F1172" t="s">
        <v>11540</v>
      </c>
      <c r="G1172" t="s">
        <v>61</v>
      </c>
      <c r="H1172" t="s">
        <v>18</v>
      </c>
      <c r="I1172" t="s">
        <v>11541</v>
      </c>
      <c r="J1172">
        <v>2014</v>
      </c>
      <c r="K1172">
        <v>599.13</v>
      </c>
      <c r="L1172">
        <v>22</v>
      </c>
      <c r="M1172">
        <v>1</v>
      </c>
      <c r="N1172">
        <f t="shared" si="47"/>
        <v>0</v>
      </c>
      <c r="O1172">
        <f t="shared" si="46"/>
        <v>0</v>
      </c>
      <c r="P1172" t="s">
        <v>12694</v>
      </c>
    </row>
    <row r="1173" spans="2:16" x14ac:dyDescent="0.25">
      <c r="B1173" t="s">
        <v>1177</v>
      </c>
      <c r="C1173" s="119" t="s">
        <v>60</v>
      </c>
      <c r="D1173" t="s">
        <v>11550</v>
      </c>
      <c r="E1173" t="s">
        <v>11530</v>
      </c>
      <c r="F1173" t="s">
        <v>11540</v>
      </c>
      <c r="G1173" t="s">
        <v>61</v>
      </c>
      <c r="H1173" t="s">
        <v>18</v>
      </c>
      <c r="I1173" t="s">
        <v>11541</v>
      </c>
      <c r="J1173">
        <v>2014</v>
      </c>
      <c r="K1173">
        <v>573.91999999999996</v>
      </c>
      <c r="L1173">
        <v>37</v>
      </c>
      <c r="M1173">
        <v>1</v>
      </c>
      <c r="N1173">
        <f t="shared" si="47"/>
        <v>0</v>
      </c>
      <c r="O1173">
        <f t="shared" si="46"/>
        <v>0</v>
      </c>
      <c r="P1173" t="s">
        <v>12694</v>
      </c>
    </row>
    <row r="1174" spans="2:16" x14ac:dyDescent="0.25">
      <c r="B1174" t="s">
        <v>1178</v>
      </c>
      <c r="C1174" s="119" t="s">
        <v>60</v>
      </c>
      <c r="D1174" t="s">
        <v>11539</v>
      </c>
      <c r="E1174" t="s">
        <v>11530</v>
      </c>
      <c r="F1174" t="s">
        <v>11540</v>
      </c>
      <c r="G1174" t="s">
        <v>61</v>
      </c>
      <c r="H1174" t="s">
        <v>18</v>
      </c>
      <c r="I1174" t="s">
        <v>11541</v>
      </c>
      <c r="J1174">
        <v>2014</v>
      </c>
      <c r="K1174">
        <v>571.77</v>
      </c>
      <c r="L1174">
        <v>22</v>
      </c>
      <c r="M1174">
        <v>1</v>
      </c>
      <c r="N1174">
        <f t="shared" si="47"/>
        <v>0</v>
      </c>
      <c r="O1174">
        <f t="shared" si="46"/>
        <v>0</v>
      </c>
      <c r="P1174" t="s">
        <v>12694</v>
      </c>
    </row>
    <row r="1175" spans="2:16" x14ac:dyDescent="0.25">
      <c r="B1175" t="s">
        <v>1179</v>
      </c>
      <c r="C1175" s="119" t="s">
        <v>60</v>
      </c>
      <c r="D1175" t="s">
        <v>11550</v>
      </c>
      <c r="E1175" t="s">
        <v>11530</v>
      </c>
      <c r="F1175" t="s">
        <v>11540</v>
      </c>
      <c r="G1175" t="s">
        <v>61</v>
      </c>
      <c r="H1175" t="s">
        <v>18</v>
      </c>
      <c r="I1175" t="s">
        <v>11541</v>
      </c>
      <c r="J1175">
        <v>2014</v>
      </c>
      <c r="K1175">
        <v>572.16</v>
      </c>
      <c r="L1175">
        <v>25</v>
      </c>
      <c r="M1175">
        <v>1</v>
      </c>
      <c r="N1175">
        <f t="shared" si="47"/>
        <v>0</v>
      </c>
      <c r="O1175">
        <f t="shared" si="46"/>
        <v>0</v>
      </c>
      <c r="P1175" t="s">
        <v>12694</v>
      </c>
    </row>
    <row r="1176" spans="2:16" x14ac:dyDescent="0.25">
      <c r="B1176" t="s">
        <v>1180</v>
      </c>
      <c r="C1176" s="119" t="s">
        <v>60</v>
      </c>
      <c r="D1176" t="s">
        <v>11537</v>
      </c>
      <c r="E1176" t="s">
        <v>11530</v>
      </c>
      <c r="F1176" t="s">
        <v>11540</v>
      </c>
      <c r="G1176" t="s">
        <v>61</v>
      </c>
      <c r="H1176" t="s">
        <v>18</v>
      </c>
      <c r="I1176" t="s">
        <v>11541</v>
      </c>
      <c r="J1176">
        <v>2014</v>
      </c>
      <c r="K1176">
        <v>571.77</v>
      </c>
      <c r="L1176">
        <v>22</v>
      </c>
      <c r="M1176">
        <v>1</v>
      </c>
      <c r="N1176">
        <f t="shared" si="47"/>
        <v>0</v>
      </c>
      <c r="O1176">
        <f t="shared" si="46"/>
        <v>0</v>
      </c>
      <c r="P1176" t="s">
        <v>12694</v>
      </c>
    </row>
    <row r="1177" spans="2:16" x14ac:dyDescent="0.25">
      <c r="B1177" t="s">
        <v>1181</v>
      </c>
      <c r="C1177" s="119" t="s">
        <v>60</v>
      </c>
      <c r="D1177" t="s">
        <v>11537</v>
      </c>
      <c r="E1177" t="s">
        <v>11530</v>
      </c>
      <c r="F1177" t="s">
        <v>11540</v>
      </c>
      <c r="G1177" t="s">
        <v>61</v>
      </c>
      <c r="H1177" t="s">
        <v>18</v>
      </c>
      <c r="I1177" t="s">
        <v>11541</v>
      </c>
      <c r="J1177">
        <v>2014</v>
      </c>
      <c r="K1177">
        <v>588.16999999999996</v>
      </c>
      <c r="L1177">
        <v>81</v>
      </c>
      <c r="M1177">
        <v>1</v>
      </c>
      <c r="N1177">
        <f t="shared" si="47"/>
        <v>0</v>
      </c>
      <c r="O1177">
        <f t="shared" si="46"/>
        <v>0</v>
      </c>
      <c r="P1177" t="s">
        <v>12694</v>
      </c>
    </row>
    <row r="1178" spans="2:16" x14ac:dyDescent="0.25">
      <c r="B1178" t="s">
        <v>1182</v>
      </c>
      <c r="C1178" s="119" t="s">
        <v>60</v>
      </c>
      <c r="D1178" t="s">
        <v>11550</v>
      </c>
      <c r="E1178" t="s">
        <v>11530</v>
      </c>
      <c r="F1178" t="s">
        <v>11540</v>
      </c>
      <c r="G1178" t="s">
        <v>61</v>
      </c>
      <c r="H1178" t="s">
        <v>18</v>
      </c>
      <c r="I1178" t="s">
        <v>11541</v>
      </c>
      <c r="J1178">
        <v>2014</v>
      </c>
      <c r="K1178">
        <v>569.62</v>
      </c>
      <c r="L1178">
        <v>5</v>
      </c>
      <c r="M1178">
        <v>1</v>
      </c>
      <c r="N1178">
        <f t="shared" si="47"/>
        <v>0</v>
      </c>
      <c r="O1178">
        <f t="shared" si="46"/>
        <v>0</v>
      </c>
      <c r="P1178" t="s">
        <v>12694</v>
      </c>
    </row>
    <row r="1179" spans="2:16" x14ac:dyDescent="0.25">
      <c r="B1179" t="s">
        <v>1183</v>
      </c>
      <c r="C1179" s="119" t="s">
        <v>60</v>
      </c>
      <c r="D1179" t="s">
        <v>11542</v>
      </c>
      <c r="E1179" t="s">
        <v>11530</v>
      </c>
      <c r="F1179" t="s">
        <v>11540</v>
      </c>
      <c r="G1179" t="s">
        <v>61</v>
      </c>
      <c r="H1179" t="s">
        <v>18</v>
      </c>
      <c r="I1179" t="s">
        <v>11541</v>
      </c>
      <c r="J1179">
        <v>2014</v>
      </c>
      <c r="K1179">
        <v>572.29</v>
      </c>
      <c r="L1179">
        <v>26</v>
      </c>
      <c r="M1179">
        <v>1</v>
      </c>
      <c r="N1179">
        <f t="shared" si="47"/>
        <v>0</v>
      </c>
      <c r="O1179">
        <f t="shared" si="46"/>
        <v>0</v>
      </c>
      <c r="P1179" t="s">
        <v>12694</v>
      </c>
    </row>
    <row r="1180" spans="2:16" x14ac:dyDescent="0.25">
      <c r="B1180" t="s">
        <v>1184</v>
      </c>
      <c r="C1180" s="119" t="s">
        <v>60</v>
      </c>
      <c r="D1180" t="s">
        <v>11539</v>
      </c>
      <c r="E1180" t="s">
        <v>11530</v>
      </c>
      <c r="F1180" t="s">
        <v>11540</v>
      </c>
      <c r="G1180" t="s">
        <v>61</v>
      </c>
      <c r="H1180" t="s">
        <v>18</v>
      </c>
      <c r="I1180" t="s">
        <v>11541</v>
      </c>
      <c r="J1180">
        <v>2014</v>
      </c>
      <c r="K1180">
        <v>574.94000000000005</v>
      </c>
      <c r="L1180">
        <v>45</v>
      </c>
      <c r="M1180">
        <v>1</v>
      </c>
      <c r="N1180">
        <f t="shared" si="47"/>
        <v>0</v>
      </c>
      <c r="O1180">
        <f t="shared" si="46"/>
        <v>0</v>
      </c>
      <c r="P1180" t="s">
        <v>12694</v>
      </c>
    </row>
    <row r="1181" spans="2:16" x14ac:dyDescent="0.25">
      <c r="B1181" t="s">
        <v>1185</v>
      </c>
      <c r="C1181" s="119" t="s">
        <v>60</v>
      </c>
      <c r="D1181" t="s">
        <v>11537</v>
      </c>
      <c r="E1181" t="s">
        <v>11530</v>
      </c>
      <c r="F1181" t="s">
        <v>11540</v>
      </c>
      <c r="G1181" t="s">
        <v>61</v>
      </c>
      <c r="H1181" t="s">
        <v>18</v>
      </c>
      <c r="I1181" t="s">
        <v>11541</v>
      </c>
      <c r="J1181">
        <v>2014</v>
      </c>
      <c r="K1181">
        <v>571.64</v>
      </c>
      <c r="L1181">
        <v>19</v>
      </c>
      <c r="M1181">
        <v>1</v>
      </c>
      <c r="N1181">
        <f t="shared" si="47"/>
        <v>0</v>
      </c>
      <c r="O1181">
        <f t="shared" si="46"/>
        <v>0</v>
      </c>
      <c r="P1181" t="s">
        <v>12694</v>
      </c>
    </row>
    <row r="1182" spans="2:16" x14ac:dyDescent="0.25">
      <c r="B1182" t="s">
        <v>1186</v>
      </c>
      <c r="C1182" s="119" t="s">
        <v>60</v>
      </c>
      <c r="D1182" t="s">
        <v>11550</v>
      </c>
      <c r="E1182" t="s">
        <v>11530</v>
      </c>
      <c r="F1182" t="s">
        <v>11540</v>
      </c>
      <c r="G1182" t="s">
        <v>61</v>
      </c>
      <c r="H1182" t="s">
        <v>18</v>
      </c>
      <c r="I1182" t="s">
        <v>11541</v>
      </c>
      <c r="J1182">
        <v>2014</v>
      </c>
      <c r="K1182">
        <v>572.66</v>
      </c>
      <c r="L1182">
        <v>27</v>
      </c>
      <c r="M1182">
        <v>1</v>
      </c>
      <c r="N1182">
        <f t="shared" si="47"/>
        <v>0</v>
      </c>
      <c r="O1182">
        <f t="shared" si="46"/>
        <v>0</v>
      </c>
      <c r="P1182" t="s">
        <v>12694</v>
      </c>
    </row>
    <row r="1183" spans="2:16" x14ac:dyDescent="0.25">
      <c r="B1183" t="s">
        <v>1187</v>
      </c>
      <c r="C1183" s="119" t="s">
        <v>60</v>
      </c>
      <c r="D1183" t="s">
        <v>11537</v>
      </c>
      <c r="E1183" t="s">
        <v>11530</v>
      </c>
      <c r="F1183" t="s">
        <v>11540</v>
      </c>
      <c r="G1183" t="s">
        <v>61</v>
      </c>
      <c r="H1183" t="s">
        <v>18</v>
      </c>
      <c r="I1183" t="s">
        <v>11541</v>
      </c>
      <c r="J1183">
        <v>2014</v>
      </c>
      <c r="K1183">
        <v>572.41</v>
      </c>
      <c r="L1183">
        <v>25</v>
      </c>
      <c r="M1183">
        <v>1</v>
      </c>
      <c r="N1183">
        <f t="shared" si="47"/>
        <v>0</v>
      </c>
      <c r="O1183">
        <f t="shared" si="46"/>
        <v>0</v>
      </c>
      <c r="P1183" t="s">
        <v>12694</v>
      </c>
    </row>
    <row r="1184" spans="2:16" x14ac:dyDescent="0.25">
      <c r="B1184" t="s">
        <v>1188</v>
      </c>
      <c r="C1184" s="119" t="s">
        <v>60</v>
      </c>
      <c r="D1184" t="s">
        <v>11537</v>
      </c>
      <c r="E1184" t="s">
        <v>11530</v>
      </c>
      <c r="F1184" t="s">
        <v>11540</v>
      </c>
      <c r="G1184" t="s">
        <v>61</v>
      </c>
      <c r="H1184" t="s">
        <v>18</v>
      </c>
      <c r="I1184" t="s">
        <v>11541</v>
      </c>
      <c r="J1184">
        <v>2014</v>
      </c>
      <c r="K1184">
        <v>571.88</v>
      </c>
      <c r="L1184">
        <v>22</v>
      </c>
      <c r="M1184">
        <v>1</v>
      </c>
      <c r="N1184">
        <f t="shared" si="47"/>
        <v>0</v>
      </c>
      <c r="O1184">
        <f t="shared" si="46"/>
        <v>0</v>
      </c>
      <c r="P1184" t="s">
        <v>12694</v>
      </c>
    </row>
    <row r="1185" spans="2:16" x14ac:dyDescent="0.25">
      <c r="B1185" t="s">
        <v>1189</v>
      </c>
      <c r="C1185" s="119" t="s">
        <v>60</v>
      </c>
      <c r="D1185" t="s">
        <v>11537</v>
      </c>
      <c r="E1185" t="s">
        <v>11530</v>
      </c>
      <c r="F1185" t="s">
        <v>11540</v>
      </c>
      <c r="G1185" t="s">
        <v>61</v>
      </c>
      <c r="H1185" t="s">
        <v>18</v>
      </c>
      <c r="I1185" t="s">
        <v>11541</v>
      </c>
      <c r="J1185">
        <v>2014</v>
      </c>
      <c r="K1185">
        <v>597.08000000000004</v>
      </c>
      <c r="L1185">
        <v>7</v>
      </c>
      <c r="M1185">
        <v>1</v>
      </c>
      <c r="N1185">
        <f t="shared" si="47"/>
        <v>0</v>
      </c>
      <c r="O1185">
        <f t="shared" si="46"/>
        <v>0</v>
      </c>
      <c r="P1185" t="s">
        <v>12694</v>
      </c>
    </row>
    <row r="1186" spans="2:16" x14ac:dyDescent="0.25">
      <c r="B1186" t="s">
        <v>1190</v>
      </c>
      <c r="C1186" s="119" t="s">
        <v>60</v>
      </c>
      <c r="D1186" t="s">
        <v>11537</v>
      </c>
      <c r="E1186" t="s">
        <v>11530</v>
      </c>
      <c r="F1186" t="s">
        <v>11540</v>
      </c>
      <c r="G1186" t="s">
        <v>61</v>
      </c>
      <c r="H1186" t="s">
        <v>18</v>
      </c>
      <c r="I1186" t="s">
        <v>11541</v>
      </c>
      <c r="J1186">
        <v>2014</v>
      </c>
      <c r="K1186">
        <v>576.34</v>
      </c>
      <c r="L1186">
        <v>56</v>
      </c>
      <c r="M1186">
        <v>1</v>
      </c>
      <c r="N1186">
        <f t="shared" si="47"/>
        <v>0</v>
      </c>
      <c r="O1186">
        <f t="shared" si="46"/>
        <v>0</v>
      </c>
      <c r="P1186" t="s">
        <v>12694</v>
      </c>
    </row>
    <row r="1187" spans="2:16" x14ac:dyDescent="0.25">
      <c r="B1187" t="s">
        <v>1191</v>
      </c>
      <c r="C1187" s="119" t="s">
        <v>60</v>
      </c>
      <c r="D1187" t="s">
        <v>11537</v>
      </c>
      <c r="E1187" t="s">
        <v>11530</v>
      </c>
      <c r="F1187" t="s">
        <v>11540</v>
      </c>
      <c r="G1187" t="s">
        <v>61</v>
      </c>
      <c r="H1187" t="s">
        <v>18</v>
      </c>
      <c r="I1187" t="s">
        <v>11541</v>
      </c>
      <c r="J1187">
        <v>2014</v>
      </c>
      <c r="K1187">
        <v>570.75</v>
      </c>
      <c r="L1187">
        <v>13</v>
      </c>
      <c r="M1187">
        <v>1</v>
      </c>
      <c r="N1187">
        <f t="shared" si="47"/>
        <v>0</v>
      </c>
      <c r="O1187">
        <f t="shared" si="46"/>
        <v>0</v>
      </c>
      <c r="P1187" t="s">
        <v>12694</v>
      </c>
    </row>
    <row r="1188" spans="2:16" x14ac:dyDescent="0.25">
      <c r="B1188" t="s">
        <v>1192</v>
      </c>
      <c r="C1188" s="119" t="s">
        <v>60</v>
      </c>
      <c r="D1188" t="s">
        <v>11537</v>
      </c>
      <c r="E1188" t="s">
        <v>11530</v>
      </c>
      <c r="F1188" t="s">
        <v>11540</v>
      </c>
      <c r="G1188" t="s">
        <v>61</v>
      </c>
      <c r="H1188" t="s">
        <v>18</v>
      </c>
      <c r="I1188" t="s">
        <v>11541</v>
      </c>
      <c r="J1188">
        <v>2014</v>
      </c>
      <c r="K1188">
        <v>572.27</v>
      </c>
      <c r="L1188">
        <v>24</v>
      </c>
      <c r="M1188">
        <v>1</v>
      </c>
      <c r="N1188">
        <f t="shared" si="47"/>
        <v>0</v>
      </c>
      <c r="O1188">
        <f t="shared" si="46"/>
        <v>0</v>
      </c>
      <c r="P1188" t="s">
        <v>12694</v>
      </c>
    </row>
    <row r="1189" spans="2:16" x14ac:dyDescent="0.25">
      <c r="B1189" t="s">
        <v>1193</v>
      </c>
      <c r="C1189" s="119" t="s">
        <v>60</v>
      </c>
      <c r="D1189" t="s">
        <v>11537</v>
      </c>
      <c r="E1189" t="s">
        <v>11530</v>
      </c>
      <c r="F1189" t="s">
        <v>11540</v>
      </c>
      <c r="G1189" t="s">
        <v>61</v>
      </c>
      <c r="H1189" t="s">
        <v>18</v>
      </c>
      <c r="I1189" t="s">
        <v>11541</v>
      </c>
      <c r="J1189">
        <v>2014</v>
      </c>
      <c r="K1189">
        <v>571.63</v>
      </c>
      <c r="L1189">
        <v>20</v>
      </c>
      <c r="M1189">
        <v>1</v>
      </c>
      <c r="N1189">
        <f t="shared" si="47"/>
        <v>0</v>
      </c>
      <c r="O1189">
        <f t="shared" si="46"/>
        <v>0</v>
      </c>
      <c r="P1189" t="s">
        <v>12694</v>
      </c>
    </row>
    <row r="1190" spans="2:16" x14ac:dyDescent="0.25">
      <c r="B1190" t="s">
        <v>1194</v>
      </c>
      <c r="C1190" s="119" t="s">
        <v>60</v>
      </c>
      <c r="D1190" t="s">
        <v>11537</v>
      </c>
      <c r="E1190" t="s">
        <v>11530</v>
      </c>
      <c r="F1190" t="s">
        <v>11540</v>
      </c>
      <c r="G1190" t="s">
        <v>61</v>
      </c>
      <c r="H1190" t="s">
        <v>18</v>
      </c>
      <c r="I1190" t="s">
        <v>11541</v>
      </c>
      <c r="J1190">
        <v>2014</v>
      </c>
      <c r="K1190">
        <v>571.88</v>
      </c>
      <c r="L1190">
        <v>22</v>
      </c>
      <c r="M1190">
        <v>1</v>
      </c>
      <c r="N1190">
        <f t="shared" si="47"/>
        <v>0</v>
      </c>
      <c r="O1190">
        <f t="shared" si="46"/>
        <v>0</v>
      </c>
      <c r="P1190" t="s">
        <v>12694</v>
      </c>
    </row>
    <row r="1191" spans="2:16" x14ac:dyDescent="0.25">
      <c r="B1191" t="s">
        <v>1195</v>
      </c>
      <c r="C1191" s="119" t="s">
        <v>60</v>
      </c>
      <c r="D1191" t="s">
        <v>11539</v>
      </c>
      <c r="E1191" t="s">
        <v>11530</v>
      </c>
      <c r="F1191" t="s">
        <v>11540</v>
      </c>
      <c r="G1191" t="s">
        <v>61</v>
      </c>
      <c r="H1191" t="s">
        <v>18</v>
      </c>
      <c r="I1191" t="s">
        <v>11541</v>
      </c>
      <c r="J1191">
        <v>2014</v>
      </c>
      <c r="K1191">
        <v>576.44000000000005</v>
      </c>
      <c r="L1191">
        <v>58</v>
      </c>
      <c r="M1191">
        <v>1</v>
      </c>
      <c r="N1191">
        <f t="shared" si="47"/>
        <v>0</v>
      </c>
      <c r="O1191">
        <f t="shared" si="46"/>
        <v>0</v>
      </c>
      <c r="P1191" t="s">
        <v>12694</v>
      </c>
    </row>
    <row r="1192" spans="2:16" x14ac:dyDescent="0.25">
      <c r="B1192" t="s">
        <v>1196</v>
      </c>
      <c r="C1192" s="119" t="s">
        <v>60</v>
      </c>
      <c r="D1192" t="s">
        <v>11546</v>
      </c>
      <c r="E1192" t="s">
        <v>11530</v>
      </c>
      <c r="F1192" t="s">
        <v>11540</v>
      </c>
      <c r="G1192" t="s">
        <v>61</v>
      </c>
      <c r="H1192" t="s">
        <v>18</v>
      </c>
      <c r="I1192" t="s">
        <v>11541</v>
      </c>
      <c r="J1192">
        <v>2014</v>
      </c>
      <c r="K1192">
        <v>599.11</v>
      </c>
      <c r="L1192">
        <v>23</v>
      </c>
      <c r="M1192">
        <v>1</v>
      </c>
      <c r="N1192">
        <f t="shared" si="47"/>
        <v>0</v>
      </c>
      <c r="O1192">
        <f t="shared" si="46"/>
        <v>0</v>
      </c>
      <c r="P1192" t="s">
        <v>12694</v>
      </c>
    </row>
    <row r="1193" spans="2:16" x14ac:dyDescent="0.25">
      <c r="B1193" t="s">
        <v>1197</v>
      </c>
      <c r="C1193" s="119" t="s">
        <v>60</v>
      </c>
      <c r="D1193" t="s">
        <v>11537</v>
      </c>
      <c r="E1193" t="s">
        <v>11530</v>
      </c>
      <c r="F1193" t="s">
        <v>11540</v>
      </c>
      <c r="G1193" t="s">
        <v>61</v>
      </c>
      <c r="H1193" t="s">
        <v>18</v>
      </c>
      <c r="I1193" t="s">
        <v>11541</v>
      </c>
      <c r="J1193">
        <v>2014</v>
      </c>
      <c r="K1193">
        <v>1420.71</v>
      </c>
      <c r="L1193">
        <v>25</v>
      </c>
      <c r="M1193">
        <v>1</v>
      </c>
      <c r="N1193">
        <f t="shared" si="47"/>
        <v>0</v>
      </c>
      <c r="O1193">
        <f t="shared" si="46"/>
        <v>0</v>
      </c>
      <c r="P1193" t="s">
        <v>12694</v>
      </c>
    </row>
    <row r="1194" spans="2:16" x14ac:dyDescent="0.25">
      <c r="B1194" t="s">
        <v>1198</v>
      </c>
      <c r="C1194" s="119" t="s">
        <v>60</v>
      </c>
      <c r="D1194" t="s">
        <v>11537</v>
      </c>
      <c r="E1194" t="s">
        <v>11530</v>
      </c>
      <c r="F1194" t="s">
        <v>11540</v>
      </c>
      <c r="G1194" t="s">
        <v>61</v>
      </c>
      <c r="H1194" t="s">
        <v>18</v>
      </c>
      <c r="I1194" t="s">
        <v>11541</v>
      </c>
      <c r="J1194">
        <v>2014</v>
      </c>
      <c r="K1194">
        <v>571.38</v>
      </c>
      <c r="L1194">
        <v>18</v>
      </c>
      <c r="M1194">
        <v>1</v>
      </c>
      <c r="N1194">
        <f t="shared" si="47"/>
        <v>0</v>
      </c>
      <c r="O1194">
        <f t="shared" si="46"/>
        <v>0</v>
      </c>
      <c r="P1194" t="s">
        <v>12694</v>
      </c>
    </row>
    <row r="1195" spans="2:16" x14ac:dyDescent="0.25">
      <c r="B1195" t="s">
        <v>1199</v>
      </c>
      <c r="C1195" s="119" t="s">
        <v>60</v>
      </c>
      <c r="D1195" t="s">
        <v>11537</v>
      </c>
      <c r="E1195" t="s">
        <v>11530</v>
      </c>
      <c r="F1195" t="s">
        <v>11540</v>
      </c>
      <c r="G1195" t="s">
        <v>61</v>
      </c>
      <c r="H1195" t="s">
        <v>18</v>
      </c>
      <c r="I1195" t="s">
        <v>11541</v>
      </c>
      <c r="J1195">
        <v>2014</v>
      </c>
      <c r="K1195">
        <v>571.25</v>
      </c>
      <c r="L1195">
        <v>17</v>
      </c>
      <c r="M1195">
        <v>1</v>
      </c>
      <c r="N1195">
        <f t="shared" si="47"/>
        <v>0</v>
      </c>
      <c r="O1195">
        <f t="shared" ref="O1195:O1258" si="48">IF(OR(L1195="",L1195&lt;=0),1,0)</f>
        <v>0</v>
      </c>
      <c r="P1195" t="s">
        <v>12694</v>
      </c>
    </row>
    <row r="1196" spans="2:16" x14ac:dyDescent="0.25">
      <c r="B1196" t="s">
        <v>1200</v>
      </c>
      <c r="C1196" s="119" t="s">
        <v>60</v>
      </c>
      <c r="D1196" t="s">
        <v>11537</v>
      </c>
      <c r="E1196" t="s">
        <v>11530</v>
      </c>
      <c r="F1196" t="s">
        <v>11540</v>
      </c>
      <c r="G1196" t="s">
        <v>61</v>
      </c>
      <c r="H1196" t="s">
        <v>18</v>
      </c>
      <c r="I1196" t="s">
        <v>11541</v>
      </c>
      <c r="J1196">
        <v>2014</v>
      </c>
      <c r="K1196">
        <v>572.52</v>
      </c>
      <c r="L1196">
        <v>27</v>
      </c>
      <c r="M1196">
        <v>1</v>
      </c>
      <c r="N1196">
        <f t="shared" si="47"/>
        <v>0</v>
      </c>
      <c r="O1196">
        <f t="shared" si="48"/>
        <v>0</v>
      </c>
      <c r="P1196" t="s">
        <v>12694</v>
      </c>
    </row>
    <row r="1197" spans="2:16" x14ac:dyDescent="0.25">
      <c r="B1197" t="s">
        <v>1201</v>
      </c>
      <c r="C1197" s="119" t="s">
        <v>60</v>
      </c>
      <c r="D1197" t="s">
        <v>11537</v>
      </c>
      <c r="E1197" t="s">
        <v>11530</v>
      </c>
      <c r="F1197" t="s">
        <v>11540</v>
      </c>
      <c r="G1197" t="s">
        <v>61</v>
      </c>
      <c r="H1197" t="s">
        <v>18</v>
      </c>
      <c r="I1197" t="s">
        <v>11541</v>
      </c>
      <c r="J1197">
        <v>2014</v>
      </c>
      <c r="K1197">
        <v>833.5</v>
      </c>
      <c r="L1197">
        <v>21</v>
      </c>
      <c r="M1197">
        <v>1</v>
      </c>
      <c r="N1197">
        <f t="shared" si="47"/>
        <v>0</v>
      </c>
      <c r="O1197">
        <f t="shared" si="48"/>
        <v>0</v>
      </c>
      <c r="P1197" t="s">
        <v>12694</v>
      </c>
    </row>
    <row r="1198" spans="2:16" x14ac:dyDescent="0.25">
      <c r="B1198" t="s">
        <v>1202</v>
      </c>
      <c r="C1198" s="119" t="s">
        <v>60</v>
      </c>
      <c r="D1198" t="s">
        <v>11537</v>
      </c>
      <c r="E1198" t="s">
        <v>11530</v>
      </c>
      <c r="F1198" t="s">
        <v>11540</v>
      </c>
      <c r="G1198" t="s">
        <v>61</v>
      </c>
      <c r="H1198" t="s">
        <v>18</v>
      </c>
      <c r="I1198" t="s">
        <v>11541</v>
      </c>
      <c r="J1198">
        <v>2014</v>
      </c>
      <c r="K1198">
        <v>571.92999999999995</v>
      </c>
      <c r="L1198">
        <v>19</v>
      </c>
      <c r="M1198">
        <v>1</v>
      </c>
      <c r="N1198">
        <f t="shared" si="47"/>
        <v>0</v>
      </c>
      <c r="O1198">
        <f t="shared" si="48"/>
        <v>0</v>
      </c>
      <c r="P1198" t="s">
        <v>12694</v>
      </c>
    </row>
    <row r="1199" spans="2:16" x14ac:dyDescent="0.25">
      <c r="B1199" t="s">
        <v>1203</v>
      </c>
      <c r="C1199" s="119" t="s">
        <v>60</v>
      </c>
      <c r="D1199" t="s">
        <v>11537</v>
      </c>
      <c r="E1199" t="s">
        <v>11530</v>
      </c>
      <c r="F1199" t="s">
        <v>11540</v>
      </c>
      <c r="G1199" t="s">
        <v>61</v>
      </c>
      <c r="H1199" t="s">
        <v>18</v>
      </c>
      <c r="I1199" t="s">
        <v>11541</v>
      </c>
      <c r="J1199">
        <v>2014</v>
      </c>
      <c r="K1199">
        <v>571.63</v>
      </c>
      <c r="L1199">
        <v>20</v>
      </c>
      <c r="M1199">
        <v>1</v>
      </c>
      <c r="N1199">
        <f t="shared" si="47"/>
        <v>0</v>
      </c>
      <c r="O1199">
        <f t="shared" si="48"/>
        <v>0</v>
      </c>
      <c r="P1199" t="s">
        <v>12694</v>
      </c>
    </row>
    <row r="1200" spans="2:16" x14ac:dyDescent="0.25">
      <c r="B1200" t="s">
        <v>1204</v>
      </c>
      <c r="C1200" s="119" t="s">
        <v>60</v>
      </c>
      <c r="D1200" t="s">
        <v>11546</v>
      </c>
      <c r="E1200" t="s">
        <v>11530</v>
      </c>
      <c r="F1200" t="s">
        <v>11540</v>
      </c>
      <c r="G1200" t="s">
        <v>61</v>
      </c>
      <c r="H1200" t="s">
        <v>18</v>
      </c>
      <c r="I1200" t="s">
        <v>11541</v>
      </c>
      <c r="J1200">
        <v>2014</v>
      </c>
      <c r="K1200">
        <v>705.06</v>
      </c>
      <c r="L1200">
        <v>132</v>
      </c>
      <c r="M1200">
        <v>1</v>
      </c>
      <c r="N1200">
        <f t="shared" si="47"/>
        <v>0</v>
      </c>
      <c r="O1200">
        <f t="shared" si="48"/>
        <v>0</v>
      </c>
      <c r="P1200" t="s">
        <v>12693</v>
      </c>
    </row>
    <row r="1201" spans="2:16" x14ac:dyDescent="0.25">
      <c r="B1201" t="s">
        <v>1205</v>
      </c>
      <c r="C1201" s="119" t="s">
        <v>60</v>
      </c>
      <c r="D1201" t="s">
        <v>11537</v>
      </c>
      <c r="E1201" t="s">
        <v>11530</v>
      </c>
      <c r="F1201" t="s">
        <v>11540</v>
      </c>
      <c r="G1201" t="s">
        <v>61</v>
      </c>
      <c r="H1201" t="s">
        <v>18</v>
      </c>
      <c r="I1201" t="s">
        <v>11541</v>
      </c>
      <c r="J1201">
        <v>2014</v>
      </c>
      <c r="K1201">
        <v>570.37</v>
      </c>
      <c r="L1201">
        <v>10</v>
      </c>
      <c r="M1201">
        <v>1</v>
      </c>
      <c r="N1201">
        <f t="shared" si="47"/>
        <v>0</v>
      </c>
      <c r="O1201">
        <f t="shared" si="48"/>
        <v>0</v>
      </c>
      <c r="P1201" t="s">
        <v>12694</v>
      </c>
    </row>
    <row r="1202" spans="2:16" x14ac:dyDescent="0.25">
      <c r="B1202" t="s">
        <v>1206</v>
      </c>
      <c r="C1202" s="119" t="s">
        <v>60</v>
      </c>
      <c r="D1202" t="s">
        <v>11539</v>
      </c>
      <c r="E1202" t="s">
        <v>11530</v>
      </c>
      <c r="F1202" t="s">
        <v>11540</v>
      </c>
      <c r="G1202" t="s">
        <v>61</v>
      </c>
      <c r="H1202" t="s">
        <v>18</v>
      </c>
      <c r="I1202" t="s">
        <v>11541</v>
      </c>
      <c r="J1202">
        <v>2014</v>
      </c>
      <c r="K1202">
        <v>615.58000000000004</v>
      </c>
      <c r="L1202">
        <v>93</v>
      </c>
      <c r="M1202">
        <v>1</v>
      </c>
      <c r="N1202">
        <f t="shared" si="47"/>
        <v>0</v>
      </c>
      <c r="O1202">
        <f t="shared" si="48"/>
        <v>0</v>
      </c>
      <c r="P1202" t="s">
        <v>12694</v>
      </c>
    </row>
    <row r="1203" spans="2:16" x14ac:dyDescent="0.25">
      <c r="B1203" t="s">
        <v>1207</v>
      </c>
      <c r="C1203" s="119" t="s">
        <v>60</v>
      </c>
      <c r="D1203" t="s">
        <v>11539</v>
      </c>
      <c r="E1203" t="s">
        <v>11530</v>
      </c>
      <c r="F1203" t="s">
        <v>11540</v>
      </c>
      <c r="G1203" t="s">
        <v>61</v>
      </c>
      <c r="H1203" t="s">
        <v>18</v>
      </c>
      <c r="I1203" t="s">
        <v>11541</v>
      </c>
      <c r="J1203">
        <v>2014</v>
      </c>
      <c r="K1203">
        <v>539.36</v>
      </c>
      <c r="L1203">
        <v>22</v>
      </c>
      <c r="M1203">
        <v>1</v>
      </c>
      <c r="N1203">
        <f t="shared" si="47"/>
        <v>0</v>
      </c>
      <c r="O1203">
        <f t="shared" si="48"/>
        <v>0</v>
      </c>
      <c r="P1203" t="s">
        <v>12694</v>
      </c>
    </row>
    <row r="1204" spans="2:16" x14ac:dyDescent="0.25">
      <c r="B1204" t="s">
        <v>1208</v>
      </c>
      <c r="C1204" s="119" t="s">
        <v>60</v>
      </c>
      <c r="D1204" t="s">
        <v>11550</v>
      </c>
      <c r="E1204" t="s">
        <v>11530</v>
      </c>
      <c r="F1204" t="s">
        <v>11540</v>
      </c>
      <c r="G1204" t="s">
        <v>61</v>
      </c>
      <c r="H1204" t="s">
        <v>18</v>
      </c>
      <c r="I1204" t="s">
        <v>11541</v>
      </c>
      <c r="J1204">
        <v>2014</v>
      </c>
      <c r="K1204">
        <v>573.53</v>
      </c>
      <c r="L1204">
        <v>35</v>
      </c>
      <c r="M1204">
        <v>1</v>
      </c>
      <c r="N1204">
        <f t="shared" si="47"/>
        <v>0</v>
      </c>
      <c r="O1204">
        <f t="shared" si="48"/>
        <v>0</v>
      </c>
      <c r="P1204" t="s">
        <v>12694</v>
      </c>
    </row>
    <row r="1205" spans="2:16" x14ac:dyDescent="0.25">
      <c r="B1205" t="s">
        <v>1209</v>
      </c>
      <c r="C1205" s="119" t="s">
        <v>60</v>
      </c>
      <c r="D1205" t="s">
        <v>11550</v>
      </c>
      <c r="E1205" t="s">
        <v>11530</v>
      </c>
      <c r="F1205" t="s">
        <v>11540</v>
      </c>
      <c r="G1205" t="s">
        <v>61</v>
      </c>
      <c r="H1205" t="s">
        <v>18</v>
      </c>
      <c r="I1205" t="s">
        <v>11541</v>
      </c>
      <c r="J1205">
        <v>2014</v>
      </c>
      <c r="K1205">
        <v>600.51</v>
      </c>
      <c r="L1205">
        <v>34</v>
      </c>
      <c r="M1205">
        <v>1</v>
      </c>
      <c r="N1205">
        <f t="shared" si="47"/>
        <v>0</v>
      </c>
      <c r="O1205">
        <f t="shared" si="48"/>
        <v>0</v>
      </c>
      <c r="P1205" t="s">
        <v>12694</v>
      </c>
    </row>
    <row r="1206" spans="2:16" x14ac:dyDescent="0.25">
      <c r="B1206" t="s">
        <v>1210</v>
      </c>
      <c r="C1206" s="119" t="s">
        <v>60</v>
      </c>
      <c r="D1206" t="s">
        <v>11537</v>
      </c>
      <c r="E1206" t="s">
        <v>11530</v>
      </c>
      <c r="F1206" t="s">
        <v>11540</v>
      </c>
      <c r="G1206" t="s">
        <v>61</v>
      </c>
      <c r="H1206" t="s">
        <v>18</v>
      </c>
      <c r="I1206" t="s">
        <v>11541</v>
      </c>
      <c r="J1206">
        <v>2014</v>
      </c>
      <c r="K1206">
        <v>571.63</v>
      </c>
      <c r="L1206">
        <v>20</v>
      </c>
      <c r="M1206">
        <v>1</v>
      </c>
      <c r="N1206">
        <f t="shared" si="47"/>
        <v>0</v>
      </c>
      <c r="O1206">
        <f t="shared" si="48"/>
        <v>0</v>
      </c>
      <c r="P1206" t="s">
        <v>12694</v>
      </c>
    </row>
    <row r="1207" spans="2:16" x14ac:dyDescent="0.25">
      <c r="B1207" t="s">
        <v>1211</v>
      </c>
      <c r="C1207" s="119" t="s">
        <v>60</v>
      </c>
      <c r="D1207" t="s">
        <v>11537</v>
      </c>
      <c r="E1207" t="s">
        <v>11530</v>
      </c>
      <c r="F1207" t="s">
        <v>11540</v>
      </c>
      <c r="G1207" t="s">
        <v>61</v>
      </c>
      <c r="H1207" t="s">
        <v>18</v>
      </c>
      <c r="I1207" t="s">
        <v>11541</v>
      </c>
      <c r="J1207">
        <v>2014</v>
      </c>
      <c r="K1207">
        <v>571.88</v>
      </c>
      <c r="L1207">
        <v>22</v>
      </c>
      <c r="M1207">
        <v>1</v>
      </c>
      <c r="N1207">
        <f t="shared" si="47"/>
        <v>0</v>
      </c>
      <c r="O1207">
        <f t="shared" si="48"/>
        <v>0</v>
      </c>
      <c r="P1207" t="s">
        <v>12694</v>
      </c>
    </row>
    <row r="1208" spans="2:16" x14ac:dyDescent="0.25">
      <c r="B1208" t="s">
        <v>1212</v>
      </c>
      <c r="C1208" s="119" t="s">
        <v>60</v>
      </c>
      <c r="D1208" t="s">
        <v>11546</v>
      </c>
      <c r="E1208" t="s">
        <v>11530</v>
      </c>
      <c r="F1208" t="s">
        <v>11540</v>
      </c>
      <c r="G1208" t="s">
        <v>61</v>
      </c>
      <c r="H1208" t="s">
        <v>18</v>
      </c>
      <c r="I1208" t="s">
        <v>11541</v>
      </c>
      <c r="J1208">
        <v>2014</v>
      </c>
      <c r="K1208">
        <v>572.77</v>
      </c>
      <c r="L1208">
        <v>29</v>
      </c>
      <c r="M1208">
        <v>1</v>
      </c>
      <c r="N1208">
        <f t="shared" si="47"/>
        <v>0</v>
      </c>
      <c r="O1208">
        <f t="shared" si="48"/>
        <v>0</v>
      </c>
      <c r="P1208" t="s">
        <v>12694</v>
      </c>
    </row>
    <row r="1209" spans="2:16" x14ac:dyDescent="0.25">
      <c r="B1209" t="s">
        <v>1213</v>
      </c>
      <c r="C1209" s="119" t="s">
        <v>60</v>
      </c>
      <c r="D1209" t="s">
        <v>11537</v>
      </c>
      <c r="E1209" t="s">
        <v>11530</v>
      </c>
      <c r="F1209" t="s">
        <v>11540</v>
      </c>
      <c r="G1209" t="s">
        <v>61</v>
      </c>
      <c r="H1209" t="s">
        <v>18</v>
      </c>
      <c r="I1209" t="s">
        <v>11541</v>
      </c>
      <c r="J1209">
        <v>2014</v>
      </c>
      <c r="K1209">
        <v>577.84</v>
      </c>
      <c r="L1209">
        <v>69</v>
      </c>
      <c r="M1209">
        <v>1</v>
      </c>
      <c r="N1209">
        <f t="shared" si="47"/>
        <v>0</v>
      </c>
      <c r="O1209">
        <f t="shared" si="48"/>
        <v>0</v>
      </c>
      <c r="P1209" t="s">
        <v>12693</v>
      </c>
    </row>
    <row r="1210" spans="2:16" x14ac:dyDescent="0.25">
      <c r="B1210" t="s">
        <v>1214</v>
      </c>
      <c r="C1210" s="119" t="s">
        <v>60</v>
      </c>
      <c r="D1210" t="s">
        <v>11537</v>
      </c>
      <c r="E1210" t="s">
        <v>11530</v>
      </c>
      <c r="F1210" t="s">
        <v>11540</v>
      </c>
      <c r="G1210" t="s">
        <v>61</v>
      </c>
      <c r="H1210" t="s">
        <v>18</v>
      </c>
      <c r="I1210" t="s">
        <v>11541</v>
      </c>
      <c r="J1210">
        <v>2014</v>
      </c>
      <c r="K1210">
        <v>571.25</v>
      </c>
      <c r="L1210">
        <v>17</v>
      </c>
      <c r="M1210">
        <v>1</v>
      </c>
      <c r="N1210">
        <f t="shared" si="47"/>
        <v>0</v>
      </c>
      <c r="O1210">
        <f t="shared" si="48"/>
        <v>0</v>
      </c>
      <c r="P1210" t="s">
        <v>12694</v>
      </c>
    </row>
    <row r="1211" spans="2:16" x14ac:dyDescent="0.25">
      <c r="B1211" t="s">
        <v>1215</v>
      </c>
      <c r="C1211" s="119" t="s">
        <v>60</v>
      </c>
      <c r="D1211" t="s">
        <v>11537</v>
      </c>
      <c r="E1211" t="s">
        <v>11530</v>
      </c>
      <c r="F1211" t="s">
        <v>11540</v>
      </c>
      <c r="G1211" t="s">
        <v>61</v>
      </c>
      <c r="H1211" t="s">
        <v>18</v>
      </c>
      <c r="I1211" t="s">
        <v>11541</v>
      </c>
      <c r="J1211">
        <v>2014</v>
      </c>
      <c r="K1211">
        <v>571.5</v>
      </c>
      <c r="L1211">
        <v>19</v>
      </c>
      <c r="M1211">
        <v>1</v>
      </c>
      <c r="N1211">
        <f t="shared" si="47"/>
        <v>0</v>
      </c>
      <c r="O1211">
        <f t="shared" si="48"/>
        <v>0</v>
      </c>
      <c r="P1211" t="s">
        <v>12694</v>
      </c>
    </row>
    <row r="1212" spans="2:16" x14ac:dyDescent="0.25">
      <c r="B1212" t="s">
        <v>1216</v>
      </c>
      <c r="C1212" s="119" t="s">
        <v>60</v>
      </c>
      <c r="D1212" t="s">
        <v>11539</v>
      </c>
      <c r="E1212" t="s">
        <v>11530</v>
      </c>
      <c r="F1212" t="s">
        <v>11540</v>
      </c>
      <c r="G1212" t="s">
        <v>61</v>
      </c>
      <c r="H1212" t="s">
        <v>18</v>
      </c>
      <c r="I1212" t="s">
        <v>11541</v>
      </c>
      <c r="J1212">
        <v>2014</v>
      </c>
      <c r="K1212">
        <v>572.52</v>
      </c>
      <c r="L1212">
        <v>27</v>
      </c>
      <c r="M1212">
        <v>1</v>
      </c>
      <c r="N1212">
        <f t="shared" si="47"/>
        <v>0</v>
      </c>
      <c r="O1212">
        <f t="shared" si="48"/>
        <v>0</v>
      </c>
      <c r="P1212" t="s">
        <v>12694</v>
      </c>
    </row>
    <row r="1213" spans="2:16" x14ac:dyDescent="0.25">
      <c r="B1213" t="s">
        <v>1217</v>
      </c>
      <c r="C1213" s="119" t="s">
        <v>60</v>
      </c>
      <c r="D1213" t="s">
        <v>11539</v>
      </c>
      <c r="E1213" t="s">
        <v>11530</v>
      </c>
      <c r="F1213" t="s">
        <v>11540</v>
      </c>
      <c r="G1213" t="s">
        <v>61</v>
      </c>
      <c r="H1213" t="s">
        <v>18</v>
      </c>
      <c r="I1213" t="s">
        <v>11541</v>
      </c>
      <c r="J1213">
        <v>2014</v>
      </c>
      <c r="K1213">
        <v>572.01</v>
      </c>
      <c r="L1213">
        <v>23</v>
      </c>
      <c r="M1213">
        <v>1</v>
      </c>
      <c r="N1213">
        <f t="shared" si="47"/>
        <v>0</v>
      </c>
      <c r="O1213">
        <f t="shared" si="48"/>
        <v>0</v>
      </c>
      <c r="P1213" t="s">
        <v>12694</v>
      </c>
    </row>
    <row r="1214" spans="2:16" x14ac:dyDescent="0.25">
      <c r="B1214" t="s">
        <v>1218</v>
      </c>
      <c r="C1214" s="119" t="s">
        <v>60</v>
      </c>
      <c r="D1214" t="s">
        <v>11539</v>
      </c>
      <c r="E1214" t="s">
        <v>11530</v>
      </c>
      <c r="F1214" t="s">
        <v>11540</v>
      </c>
      <c r="G1214" t="s">
        <v>61</v>
      </c>
      <c r="H1214" t="s">
        <v>18</v>
      </c>
      <c r="I1214" t="s">
        <v>11541</v>
      </c>
      <c r="J1214">
        <v>2014</v>
      </c>
      <c r="K1214">
        <v>571.5</v>
      </c>
      <c r="L1214">
        <v>19</v>
      </c>
      <c r="M1214">
        <v>1</v>
      </c>
      <c r="N1214">
        <f t="shared" si="47"/>
        <v>0</v>
      </c>
      <c r="O1214">
        <f t="shared" si="48"/>
        <v>0</v>
      </c>
      <c r="P1214" t="s">
        <v>12694</v>
      </c>
    </row>
    <row r="1215" spans="2:16" x14ac:dyDescent="0.25">
      <c r="B1215" t="s">
        <v>1219</v>
      </c>
      <c r="C1215" s="119" t="s">
        <v>60</v>
      </c>
      <c r="D1215" t="s">
        <v>11542</v>
      </c>
      <c r="E1215" t="s">
        <v>11530</v>
      </c>
      <c r="F1215" t="s">
        <v>11540</v>
      </c>
      <c r="G1215" t="s">
        <v>61</v>
      </c>
      <c r="H1215" t="s">
        <v>18</v>
      </c>
      <c r="I1215" t="s">
        <v>11541</v>
      </c>
      <c r="J1215">
        <v>2014</v>
      </c>
      <c r="K1215">
        <v>571.88</v>
      </c>
      <c r="L1215">
        <v>22</v>
      </c>
      <c r="M1215">
        <v>1</v>
      </c>
      <c r="N1215">
        <f t="shared" si="47"/>
        <v>0</v>
      </c>
      <c r="O1215">
        <f t="shared" si="48"/>
        <v>0</v>
      </c>
      <c r="P1215" t="s">
        <v>12694</v>
      </c>
    </row>
    <row r="1216" spans="2:16" x14ac:dyDescent="0.25">
      <c r="B1216" t="s">
        <v>1220</v>
      </c>
      <c r="C1216" s="119" t="s">
        <v>60</v>
      </c>
      <c r="D1216" t="s">
        <v>11537</v>
      </c>
      <c r="E1216" t="s">
        <v>11530</v>
      </c>
      <c r="F1216" t="s">
        <v>11540</v>
      </c>
      <c r="G1216" t="s">
        <v>61</v>
      </c>
      <c r="H1216" t="s">
        <v>18</v>
      </c>
      <c r="I1216" t="s">
        <v>11541</v>
      </c>
      <c r="J1216">
        <v>2014</v>
      </c>
      <c r="K1216">
        <v>677.51</v>
      </c>
      <c r="L1216">
        <v>120</v>
      </c>
      <c r="M1216">
        <v>1</v>
      </c>
      <c r="N1216">
        <f t="shared" si="47"/>
        <v>0</v>
      </c>
      <c r="O1216">
        <f t="shared" si="48"/>
        <v>0</v>
      </c>
      <c r="P1216" t="s">
        <v>12694</v>
      </c>
    </row>
    <row r="1217" spans="2:16" x14ac:dyDescent="0.25">
      <c r="B1217" t="s">
        <v>1221</v>
      </c>
      <c r="C1217" s="119" t="s">
        <v>60</v>
      </c>
      <c r="D1217" t="s">
        <v>11537</v>
      </c>
      <c r="E1217" t="s">
        <v>11530</v>
      </c>
      <c r="F1217" t="s">
        <v>11540</v>
      </c>
      <c r="G1217" t="s">
        <v>61</v>
      </c>
      <c r="H1217" t="s">
        <v>18</v>
      </c>
      <c r="I1217" t="s">
        <v>11541</v>
      </c>
      <c r="J1217">
        <v>2014</v>
      </c>
      <c r="K1217">
        <v>572.13</v>
      </c>
      <c r="L1217">
        <v>24</v>
      </c>
      <c r="M1217">
        <v>1</v>
      </c>
      <c r="N1217">
        <f t="shared" si="47"/>
        <v>0</v>
      </c>
      <c r="O1217">
        <f t="shared" si="48"/>
        <v>0</v>
      </c>
      <c r="P1217" t="s">
        <v>12694</v>
      </c>
    </row>
    <row r="1218" spans="2:16" x14ac:dyDescent="0.25">
      <c r="B1218" t="s">
        <v>1222</v>
      </c>
      <c r="C1218" s="119" t="s">
        <v>60</v>
      </c>
      <c r="D1218" t="s">
        <v>11537</v>
      </c>
      <c r="E1218" t="s">
        <v>11530</v>
      </c>
      <c r="F1218" t="s">
        <v>11540</v>
      </c>
      <c r="G1218" t="s">
        <v>61</v>
      </c>
      <c r="H1218" t="s">
        <v>18</v>
      </c>
      <c r="I1218" t="s">
        <v>11541</v>
      </c>
      <c r="J1218">
        <v>2014</v>
      </c>
      <c r="K1218">
        <v>572.9</v>
      </c>
      <c r="L1218">
        <v>30</v>
      </c>
      <c r="M1218">
        <v>1</v>
      </c>
      <c r="N1218">
        <f t="shared" si="47"/>
        <v>0</v>
      </c>
      <c r="O1218">
        <f t="shared" si="48"/>
        <v>0</v>
      </c>
      <c r="P1218" t="s">
        <v>12694</v>
      </c>
    </row>
    <row r="1219" spans="2:16" x14ac:dyDescent="0.25">
      <c r="B1219" t="s">
        <v>1223</v>
      </c>
      <c r="C1219" s="119" t="s">
        <v>60</v>
      </c>
      <c r="D1219" t="s">
        <v>11537</v>
      </c>
      <c r="E1219" t="s">
        <v>11530</v>
      </c>
      <c r="F1219" t="s">
        <v>11540</v>
      </c>
      <c r="G1219" t="s">
        <v>61</v>
      </c>
      <c r="H1219" t="s">
        <v>18</v>
      </c>
      <c r="I1219" t="s">
        <v>11541</v>
      </c>
      <c r="J1219">
        <v>2014</v>
      </c>
      <c r="K1219">
        <v>572.01</v>
      </c>
      <c r="L1219">
        <v>23</v>
      </c>
      <c r="M1219">
        <v>1</v>
      </c>
      <c r="N1219">
        <f t="shared" si="47"/>
        <v>0</v>
      </c>
      <c r="O1219">
        <f t="shared" si="48"/>
        <v>0</v>
      </c>
      <c r="P1219" t="s">
        <v>12694</v>
      </c>
    </row>
    <row r="1220" spans="2:16" x14ac:dyDescent="0.25">
      <c r="B1220" t="s">
        <v>1224</v>
      </c>
      <c r="C1220" s="119" t="s">
        <v>60</v>
      </c>
      <c r="D1220" t="s">
        <v>11550</v>
      </c>
      <c r="E1220" t="s">
        <v>11530</v>
      </c>
      <c r="F1220" t="s">
        <v>11540</v>
      </c>
      <c r="G1220" t="s">
        <v>61</v>
      </c>
      <c r="H1220" t="s">
        <v>18</v>
      </c>
      <c r="I1220" t="s">
        <v>11541</v>
      </c>
      <c r="J1220">
        <v>2014</v>
      </c>
      <c r="K1220">
        <v>606.39</v>
      </c>
      <c r="L1220">
        <v>89</v>
      </c>
      <c r="M1220">
        <v>1</v>
      </c>
      <c r="N1220">
        <f t="shared" si="47"/>
        <v>0</v>
      </c>
      <c r="O1220">
        <f t="shared" si="48"/>
        <v>0</v>
      </c>
      <c r="P1220" t="s">
        <v>12694</v>
      </c>
    </row>
    <row r="1221" spans="2:16" x14ac:dyDescent="0.25">
      <c r="B1221" t="s">
        <v>1225</v>
      </c>
      <c r="C1221" s="119" t="s">
        <v>60</v>
      </c>
      <c r="D1221" t="s">
        <v>11550</v>
      </c>
      <c r="E1221" t="s">
        <v>11530</v>
      </c>
      <c r="F1221" t="s">
        <v>11540</v>
      </c>
      <c r="G1221" t="s">
        <v>61</v>
      </c>
      <c r="H1221" t="s">
        <v>18</v>
      </c>
      <c r="I1221" t="s">
        <v>11541</v>
      </c>
      <c r="J1221">
        <v>2014</v>
      </c>
      <c r="K1221">
        <v>570.37</v>
      </c>
      <c r="L1221">
        <v>10</v>
      </c>
      <c r="M1221">
        <v>1</v>
      </c>
      <c r="N1221">
        <f t="shared" si="47"/>
        <v>0</v>
      </c>
      <c r="O1221">
        <f t="shared" si="48"/>
        <v>0</v>
      </c>
      <c r="P1221" t="s">
        <v>12694</v>
      </c>
    </row>
    <row r="1222" spans="2:16" x14ac:dyDescent="0.25">
      <c r="B1222" t="s">
        <v>1226</v>
      </c>
      <c r="C1222" s="119" t="s">
        <v>60</v>
      </c>
      <c r="D1222" t="s">
        <v>11546</v>
      </c>
      <c r="E1222" t="s">
        <v>11530</v>
      </c>
      <c r="F1222" t="s">
        <v>11540</v>
      </c>
      <c r="G1222" t="s">
        <v>61</v>
      </c>
      <c r="H1222" t="s">
        <v>18</v>
      </c>
      <c r="I1222" t="s">
        <v>11541</v>
      </c>
      <c r="J1222">
        <v>2014</v>
      </c>
      <c r="K1222">
        <v>653.70000000000005</v>
      </c>
      <c r="L1222">
        <v>26</v>
      </c>
      <c r="M1222">
        <v>1</v>
      </c>
      <c r="N1222">
        <f t="shared" si="47"/>
        <v>0</v>
      </c>
      <c r="O1222">
        <f t="shared" si="48"/>
        <v>0</v>
      </c>
      <c r="P1222" t="s">
        <v>12694</v>
      </c>
    </row>
    <row r="1223" spans="2:16" x14ac:dyDescent="0.25">
      <c r="B1223" t="s">
        <v>1227</v>
      </c>
      <c r="C1223" s="119" t="s">
        <v>60</v>
      </c>
      <c r="D1223" t="s">
        <v>11542</v>
      </c>
      <c r="E1223" t="s">
        <v>11530</v>
      </c>
      <c r="F1223" t="s">
        <v>11540</v>
      </c>
      <c r="G1223" t="s">
        <v>61</v>
      </c>
      <c r="H1223" t="s">
        <v>18</v>
      </c>
      <c r="I1223" t="s">
        <v>11541</v>
      </c>
      <c r="J1223">
        <v>2014</v>
      </c>
      <c r="K1223">
        <v>539.61</v>
      </c>
      <c r="L1223">
        <v>24</v>
      </c>
      <c r="M1223">
        <v>1</v>
      </c>
      <c r="N1223">
        <f t="shared" si="47"/>
        <v>0</v>
      </c>
      <c r="O1223">
        <f t="shared" si="48"/>
        <v>0</v>
      </c>
      <c r="P1223" t="s">
        <v>12694</v>
      </c>
    </row>
    <row r="1224" spans="2:16" x14ac:dyDescent="0.25">
      <c r="B1224" t="s">
        <v>1228</v>
      </c>
      <c r="C1224" s="119" t="s">
        <v>60</v>
      </c>
      <c r="D1224" t="s">
        <v>11537</v>
      </c>
      <c r="E1224" t="s">
        <v>11530</v>
      </c>
      <c r="F1224" t="s">
        <v>11540</v>
      </c>
      <c r="G1224" t="s">
        <v>61</v>
      </c>
      <c r="H1224" t="s">
        <v>18</v>
      </c>
      <c r="I1224" t="s">
        <v>11541</v>
      </c>
      <c r="J1224">
        <v>2014</v>
      </c>
      <c r="K1224">
        <v>571.88</v>
      </c>
      <c r="L1224">
        <v>22</v>
      </c>
      <c r="M1224">
        <v>1</v>
      </c>
      <c r="N1224">
        <f t="shared" si="47"/>
        <v>0</v>
      </c>
      <c r="O1224">
        <f t="shared" si="48"/>
        <v>0</v>
      </c>
      <c r="P1224" t="s">
        <v>12694</v>
      </c>
    </row>
    <row r="1225" spans="2:16" x14ac:dyDescent="0.25">
      <c r="B1225" t="s">
        <v>1229</v>
      </c>
      <c r="C1225" s="119" t="s">
        <v>60</v>
      </c>
      <c r="D1225" t="s">
        <v>11537</v>
      </c>
      <c r="E1225" t="s">
        <v>11530</v>
      </c>
      <c r="F1225" t="s">
        <v>11540</v>
      </c>
      <c r="G1225" t="s">
        <v>61</v>
      </c>
      <c r="H1225" t="s">
        <v>18</v>
      </c>
      <c r="I1225" t="s">
        <v>11541</v>
      </c>
      <c r="J1225">
        <v>2014</v>
      </c>
      <c r="K1225">
        <v>574.41999999999996</v>
      </c>
      <c r="L1225">
        <v>42</v>
      </c>
      <c r="M1225">
        <v>1</v>
      </c>
      <c r="N1225">
        <f t="shared" si="47"/>
        <v>0</v>
      </c>
      <c r="O1225">
        <f t="shared" si="48"/>
        <v>0</v>
      </c>
      <c r="P1225" t="s">
        <v>12694</v>
      </c>
    </row>
    <row r="1226" spans="2:16" x14ac:dyDescent="0.25">
      <c r="B1226" t="s">
        <v>1230</v>
      </c>
      <c r="C1226" s="119" t="s">
        <v>60</v>
      </c>
      <c r="D1226" t="s">
        <v>11537</v>
      </c>
      <c r="E1226" t="s">
        <v>11530</v>
      </c>
      <c r="F1226" t="s">
        <v>11540</v>
      </c>
      <c r="G1226" t="s">
        <v>61</v>
      </c>
      <c r="H1226" t="s">
        <v>18</v>
      </c>
      <c r="I1226" t="s">
        <v>11541</v>
      </c>
      <c r="J1226">
        <v>2014</v>
      </c>
      <c r="K1226">
        <v>572.27</v>
      </c>
      <c r="L1226">
        <v>25</v>
      </c>
      <c r="M1226">
        <v>1</v>
      </c>
      <c r="N1226">
        <f t="shared" si="47"/>
        <v>0</v>
      </c>
      <c r="O1226">
        <f t="shared" si="48"/>
        <v>0</v>
      </c>
      <c r="P1226" t="s">
        <v>12694</v>
      </c>
    </row>
    <row r="1227" spans="2:16" x14ac:dyDescent="0.25">
      <c r="B1227" t="s">
        <v>1231</v>
      </c>
      <c r="C1227" s="119" t="s">
        <v>60</v>
      </c>
      <c r="D1227" t="s">
        <v>11542</v>
      </c>
      <c r="E1227" t="s">
        <v>11530</v>
      </c>
      <c r="F1227" t="s">
        <v>11540</v>
      </c>
      <c r="G1227" t="s">
        <v>61</v>
      </c>
      <c r="H1227" t="s">
        <v>18</v>
      </c>
      <c r="I1227" t="s">
        <v>11541</v>
      </c>
      <c r="J1227">
        <v>2014</v>
      </c>
      <c r="K1227">
        <v>540</v>
      </c>
      <c r="L1227">
        <v>27</v>
      </c>
      <c r="M1227">
        <v>1</v>
      </c>
      <c r="N1227">
        <f t="shared" ref="N1227:N1290" si="49">IF(K1227&lt;100,1,0)</f>
        <v>0</v>
      </c>
      <c r="O1227">
        <f t="shared" si="48"/>
        <v>0</v>
      </c>
      <c r="P1227" t="s">
        <v>12693</v>
      </c>
    </row>
    <row r="1228" spans="2:16" x14ac:dyDescent="0.25">
      <c r="B1228" t="s">
        <v>1232</v>
      </c>
      <c r="C1228" s="119" t="s">
        <v>60</v>
      </c>
      <c r="D1228" t="s">
        <v>11537</v>
      </c>
      <c r="E1228" t="s">
        <v>11530</v>
      </c>
      <c r="F1228" t="s">
        <v>11540</v>
      </c>
      <c r="G1228" t="s">
        <v>61</v>
      </c>
      <c r="H1228" t="s">
        <v>18</v>
      </c>
      <c r="I1228" t="s">
        <v>11541</v>
      </c>
      <c r="J1228">
        <v>2014</v>
      </c>
      <c r="K1228">
        <v>572.9</v>
      </c>
      <c r="L1228">
        <v>30</v>
      </c>
      <c r="M1228">
        <v>1</v>
      </c>
      <c r="N1228">
        <f t="shared" si="49"/>
        <v>0</v>
      </c>
      <c r="O1228">
        <f t="shared" si="48"/>
        <v>0</v>
      </c>
      <c r="P1228" t="s">
        <v>12694</v>
      </c>
    </row>
    <row r="1229" spans="2:16" x14ac:dyDescent="0.25">
      <c r="B1229" t="s">
        <v>1233</v>
      </c>
      <c r="C1229" s="119" t="s">
        <v>60</v>
      </c>
      <c r="D1229" t="s">
        <v>11537</v>
      </c>
      <c r="E1229" t="s">
        <v>11530</v>
      </c>
      <c r="F1229" t="s">
        <v>11540</v>
      </c>
      <c r="G1229" t="s">
        <v>61</v>
      </c>
      <c r="H1229" t="s">
        <v>18</v>
      </c>
      <c r="I1229" t="s">
        <v>11541</v>
      </c>
      <c r="J1229">
        <v>2014</v>
      </c>
      <c r="K1229">
        <v>573.03</v>
      </c>
      <c r="L1229">
        <v>31</v>
      </c>
      <c r="M1229">
        <v>1</v>
      </c>
      <c r="N1229">
        <f t="shared" si="49"/>
        <v>0</v>
      </c>
      <c r="O1229">
        <f t="shared" si="48"/>
        <v>0</v>
      </c>
      <c r="P1229" t="s">
        <v>12694</v>
      </c>
    </row>
    <row r="1230" spans="2:16" x14ac:dyDescent="0.25">
      <c r="B1230" t="s">
        <v>1234</v>
      </c>
      <c r="C1230" s="119" t="s">
        <v>60</v>
      </c>
      <c r="D1230" t="s">
        <v>11550</v>
      </c>
      <c r="E1230" t="s">
        <v>11530</v>
      </c>
      <c r="F1230" t="s">
        <v>11540</v>
      </c>
      <c r="G1230" t="s">
        <v>61</v>
      </c>
      <c r="H1230" t="s">
        <v>18</v>
      </c>
      <c r="I1230" t="s">
        <v>11533</v>
      </c>
      <c r="J1230">
        <v>2014</v>
      </c>
      <c r="K1230">
        <v>577.64</v>
      </c>
      <c r="L1230">
        <v>35</v>
      </c>
      <c r="M1230">
        <v>1</v>
      </c>
      <c r="N1230">
        <f t="shared" si="49"/>
        <v>0</v>
      </c>
      <c r="O1230">
        <f t="shared" si="48"/>
        <v>0</v>
      </c>
      <c r="P1230" t="s">
        <v>12694</v>
      </c>
    </row>
    <row r="1231" spans="2:16" x14ac:dyDescent="0.25">
      <c r="B1231" t="s">
        <v>1235</v>
      </c>
      <c r="C1231" s="119" t="s">
        <v>60</v>
      </c>
      <c r="D1231" t="s">
        <v>11537</v>
      </c>
      <c r="E1231" t="s">
        <v>11530</v>
      </c>
      <c r="F1231" t="s">
        <v>11540</v>
      </c>
      <c r="G1231" t="s">
        <v>61</v>
      </c>
      <c r="H1231" t="s">
        <v>18</v>
      </c>
      <c r="I1231" t="s">
        <v>11541</v>
      </c>
      <c r="J1231">
        <v>2014</v>
      </c>
      <c r="K1231">
        <v>572.4</v>
      </c>
      <c r="L1231">
        <v>26</v>
      </c>
      <c r="M1231">
        <v>1</v>
      </c>
      <c r="N1231">
        <f t="shared" si="49"/>
        <v>0</v>
      </c>
      <c r="O1231">
        <f t="shared" si="48"/>
        <v>0</v>
      </c>
      <c r="P1231" t="s">
        <v>12694</v>
      </c>
    </row>
    <row r="1232" spans="2:16" x14ac:dyDescent="0.25">
      <c r="B1232" t="s">
        <v>1236</v>
      </c>
      <c r="C1232" s="119" t="s">
        <v>60</v>
      </c>
      <c r="D1232" t="s">
        <v>11537</v>
      </c>
      <c r="E1232" t="s">
        <v>11530</v>
      </c>
      <c r="F1232" t="s">
        <v>11540</v>
      </c>
      <c r="G1232" t="s">
        <v>61</v>
      </c>
      <c r="H1232" t="s">
        <v>18</v>
      </c>
      <c r="I1232" t="s">
        <v>11541</v>
      </c>
      <c r="J1232">
        <v>2014</v>
      </c>
      <c r="K1232">
        <v>576.95000000000005</v>
      </c>
      <c r="L1232">
        <v>62</v>
      </c>
      <c r="M1232">
        <v>1</v>
      </c>
      <c r="N1232">
        <f t="shared" si="49"/>
        <v>0</v>
      </c>
      <c r="O1232">
        <f t="shared" si="48"/>
        <v>0</v>
      </c>
      <c r="P1232" t="s">
        <v>12694</v>
      </c>
    </row>
    <row r="1233" spans="2:16" x14ac:dyDescent="0.25">
      <c r="B1233" t="s">
        <v>1237</v>
      </c>
      <c r="C1233" s="119" t="s">
        <v>60</v>
      </c>
      <c r="D1233" t="s">
        <v>11550</v>
      </c>
      <c r="E1233" t="s">
        <v>11530</v>
      </c>
      <c r="F1233" t="s">
        <v>11540</v>
      </c>
      <c r="G1233" t="s">
        <v>61</v>
      </c>
      <c r="H1233" t="s">
        <v>18</v>
      </c>
      <c r="I1233" t="s">
        <v>11541</v>
      </c>
      <c r="J1233">
        <v>2014</v>
      </c>
      <c r="K1233">
        <v>577.21</v>
      </c>
      <c r="L1233">
        <v>64</v>
      </c>
      <c r="M1233">
        <v>1</v>
      </c>
      <c r="N1233">
        <f t="shared" si="49"/>
        <v>0</v>
      </c>
      <c r="O1233">
        <f t="shared" si="48"/>
        <v>0</v>
      </c>
      <c r="P1233" t="s">
        <v>12694</v>
      </c>
    </row>
    <row r="1234" spans="2:16" x14ac:dyDescent="0.25">
      <c r="B1234" t="s">
        <v>1238</v>
      </c>
      <c r="C1234" s="119" t="s">
        <v>60</v>
      </c>
      <c r="D1234" t="s">
        <v>11539</v>
      </c>
      <c r="E1234" t="s">
        <v>11530</v>
      </c>
      <c r="F1234" t="s">
        <v>11540</v>
      </c>
      <c r="G1234" t="s">
        <v>61</v>
      </c>
      <c r="H1234" t="s">
        <v>18</v>
      </c>
      <c r="I1234" t="s">
        <v>11541</v>
      </c>
      <c r="J1234">
        <v>2014</v>
      </c>
      <c r="K1234">
        <v>572.01</v>
      </c>
      <c r="L1234">
        <v>23</v>
      </c>
      <c r="M1234">
        <v>1</v>
      </c>
      <c r="N1234">
        <f t="shared" si="49"/>
        <v>0</v>
      </c>
      <c r="O1234">
        <f t="shared" si="48"/>
        <v>0</v>
      </c>
      <c r="P1234" t="s">
        <v>12694</v>
      </c>
    </row>
    <row r="1235" spans="2:16" x14ac:dyDescent="0.25">
      <c r="B1235" t="s">
        <v>1239</v>
      </c>
      <c r="C1235" s="119" t="s">
        <v>60</v>
      </c>
      <c r="D1235" t="s">
        <v>11537</v>
      </c>
      <c r="E1235" t="s">
        <v>11530</v>
      </c>
      <c r="F1235" t="s">
        <v>11540</v>
      </c>
      <c r="G1235" t="s">
        <v>61</v>
      </c>
      <c r="H1235" t="s">
        <v>18</v>
      </c>
      <c r="I1235" t="s">
        <v>11541</v>
      </c>
      <c r="J1235">
        <v>2014</v>
      </c>
      <c r="K1235">
        <v>576.19000000000005</v>
      </c>
      <c r="L1235">
        <v>56</v>
      </c>
      <c r="M1235">
        <v>1</v>
      </c>
      <c r="N1235">
        <f t="shared" si="49"/>
        <v>0</v>
      </c>
      <c r="O1235">
        <f t="shared" si="48"/>
        <v>0</v>
      </c>
      <c r="P1235" t="s">
        <v>12694</v>
      </c>
    </row>
    <row r="1236" spans="2:16" x14ac:dyDescent="0.25">
      <c r="B1236" t="s">
        <v>1240</v>
      </c>
      <c r="C1236" s="119" t="s">
        <v>60</v>
      </c>
      <c r="D1236" t="s">
        <v>11539</v>
      </c>
      <c r="E1236" t="s">
        <v>11530</v>
      </c>
      <c r="F1236" t="s">
        <v>11540</v>
      </c>
      <c r="G1236" t="s">
        <v>61</v>
      </c>
      <c r="H1236" t="s">
        <v>18</v>
      </c>
      <c r="I1236" t="s">
        <v>11541</v>
      </c>
      <c r="J1236">
        <v>2014</v>
      </c>
      <c r="K1236">
        <v>572.52</v>
      </c>
      <c r="L1236">
        <v>27</v>
      </c>
      <c r="M1236">
        <v>1</v>
      </c>
      <c r="N1236">
        <f t="shared" si="49"/>
        <v>0</v>
      </c>
      <c r="O1236">
        <f t="shared" si="48"/>
        <v>0</v>
      </c>
      <c r="P1236" t="s">
        <v>12694</v>
      </c>
    </row>
    <row r="1237" spans="2:16" x14ac:dyDescent="0.25">
      <c r="B1237" t="s">
        <v>1241</v>
      </c>
      <c r="C1237" s="119" t="s">
        <v>60</v>
      </c>
      <c r="D1237" t="s">
        <v>11539</v>
      </c>
      <c r="E1237" t="s">
        <v>11530</v>
      </c>
      <c r="F1237" t="s">
        <v>11540</v>
      </c>
      <c r="G1237" t="s">
        <v>61</v>
      </c>
      <c r="H1237" t="s">
        <v>18</v>
      </c>
      <c r="I1237" t="s">
        <v>11541</v>
      </c>
      <c r="J1237">
        <v>2014</v>
      </c>
      <c r="K1237">
        <v>4800.76</v>
      </c>
      <c r="L1237">
        <v>26</v>
      </c>
      <c r="M1237">
        <v>1</v>
      </c>
      <c r="N1237">
        <f t="shared" si="49"/>
        <v>0</v>
      </c>
      <c r="O1237">
        <f t="shared" si="48"/>
        <v>0</v>
      </c>
      <c r="P1237" t="s">
        <v>12694</v>
      </c>
    </row>
    <row r="1238" spans="2:16" x14ac:dyDescent="0.25">
      <c r="B1238" t="s">
        <v>1242</v>
      </c>
      <c r="C1238" s="119" t="s">
        <v>60</v>
      </c>
      <c r="D1238" t="s">
        <v>11542</v>
      </c>
      <c r="E1238" t="s">
        <v>11530</v>
      </c>
      <c r="F1238" t="s">
        <v>11540</v>
      </c>
      <c r="G1238" t="s">
        <v>61</v>
      </c>
      <c r="H1238" t="s">
        <v>18</v>
      </c>
      <c r="I1238" t="s">
        <v>11541</v>
      </c>
      <c r="J1238">
        <v>2014</v>
      </c>
      <c r="K1238">
        <v>571.88</v>
      </c>
      <c r="L1238">
        <v>22</v>
      </c>
      <c r="M1238">
        <v>1</v>
      </c>
      <c r="N1238">
        <f t="shared" si="49"/>
        <v>0</v>
      </c>
      <c r="O1238">
        <f t="shared" si="48"/>
        <v>0</v>
      </c>
      <c r="P1238" t="s">
        <v>12693</v>
      </c>
    </row>
    <row r="1239" spans="2:16" x14ac:dyDescent="0.25">
      <c r="B1239" t="s">
        <v>1243</v>
      </c>
      <c r="C1239" s="119" t="s">
        <v>60</v>
      </c>
      <c r="D1239" t="s">
        <v>11550</v>
      </c>
      <c r="E1239" t="s">
        <v>11530</v>
      </c>
      <c r="F1239" t="s">
        <v>11540</v>
      </c>
      <c r="G1239" t="s">
        <v>61</v>
      </c>
      <c r="H1239" t="s">
        <v>18</v>
      </c>
      <c r="I1239" t="s">
        <v>11541</v>
      </c>
      <c r="J1239">
        <v>2014</v>
      </c>
      <c r="K1239">
        <v>763.48</v>
      </c>
      <c r="L1239">
        <v>20</v>
      </c>
      <c r="M1239">
        <v>1</v>
      </c>
      <c r="N1239">
        <f t="shared" si="49"/>
        <v>0</v>
      </c>
      <c r="O1239">
        <f t="shared" si="48"/>
        <v>0</v>
      </c>
      <c r="P1239" t="s">
        <v>12694</v>
      </c>
    </row>
    <row r="1240" spans="2:16" x14ac:dyDescent="0.25">
      <c r="B1240" t="s">
        <v>1244</v>
      </c>
      <c r="C1240" s="119" t="s">
        <v>60</v>
      </c>
      <c r="D1240" t="s">
        <v>11537</v>
      </c>
      <c r="E1240" t="s">
        <v>11530</v>
      </c>
      <c r="F1240" t="s">
        <v>11540</v>
      </c>
      <c r="G1240" t="s">
        <v>61</v>
      </c>
      <c r="H1240" t="s">
        <v>18</v>
      </c>
      <c r="I1240" t="s">
        <v>11541</v>
      </c>
      <c r="J1240">
        <v>2014</v>
      </c>
      <c r="K1240">
        <v>571.88</v>
      </c>
      <c r="L1240">
        <v>22</v>
      </c>
      <c r="M1240">
        <v>1</v>
      </c>
      <c r="N1240">
        <f t="shared" si="49"/>
        <v>0</v>
      </c>
      <c r="O1240">
        <f t="shared" si="48"/>
        <v>0</v>
      </c>
      <c r="P1240" t="s">
        <v>12694</v>
      </c>
    </row>
    <row r="1241" spans="2:16" x14ac:dyDescent="0.25">
      <c r="B1241" t="s">
        <v>1245</v>
      </c>
      <c r="C1241" s="119" t="s">
        <v>60</v>
      </c>
      <c r="D1241" t="s">
        <v>11546</v>
      </c>
      <c r="E1241" t="s">
        <v>11530</v>
      </c>
      <c r="F1241" t="s">
        <v>11540</v>
      </c>
      <c r="G1241" t="s">
        <v>61</v>
      </c>
      <c r="H1241" t="s">
        <v>18</v>
      </c>
      <c r="I1241" t="s">
        <v>11541</v>
      </c>
      <c r="J1241">
        <v>2014</v>
      </c>
      <c r="K1241">
        <v>573.41999999999996</v>
      </c>
      <c r="L1241">
        <v>33</v>
      </c>
      <c r="M1241">
        <v>1</v>
      </c>
      <c r="N1241">
        <f t="shared" si="49"/>
        <v>0</v>
      </c>
      <c r="O1241">
        <f t="shared" si="48"/>
        <v>0</v>
      </c>
      <c r="P1241" t="s">
        <v>12694</v>
      </c>
    </row>
    <row r="1242" spans="2:16" x14ac:dyDescent="0.25">
      <c r="B1242" t="s">
        <v>1246</v>
      </c>
      <c r="C1242" s="119" t="s">
        <v>60</v>
      </c>
      <c r="D1242" t="s">
        <v>11537</v>
      </c>
      <c r="E1242" t="s">
        <v>11530</v>
      </c>
      <c r="F1242" t="s">
        <v>11540</v>
      </c>
      <c r="G1242" t="s">
        <v>61</v>
      </c>
      <c r="H1242" t="s">
        <v>18</v>
      </c>
      <c r="I1242" t="s">
        <v>11541</v>
      </c>
      <c r="J1242">
        <v>2014</v>
      </c>
      <c r="K1242">
        <v>572.65</v>
      </c>
      <c r="L1242">
        <v>28</v>
      </c>
      <c r="M1242">
        <v>1</v>
      </c>
      <c r="N1242">
        <f t="shared" si="49"/>
        <v>0</v>
      </c>
      <c r="O1242">
        <f t="shared" si="48"/>
        <v>0</v>
      </c>
      <c r="P1242" t="s">
        <v>12694</v>
      </c>
    </row>
    <row r="1243" spans="2:16" x14ac:dyDescent="0.25">
      <c r="B1243" t="s">
        <v>1247</v>
      </c>
      <c r="C1243" s="119" t="s">
        <v>60</v>
      </c>
      <c r="D1243" t="s">
        <v>11537</v>
      </c>
      <c r="E1243" t="s">
        <v>11530</v>
      </c>
      <c r="F1243" t="s">
        <v>11540</v>
      </c>
      <c r="G1243" t="s">
        <v>61</v>
      </c>
      <c r="H1243" t="s">
        <v>18</v>
      </c>
      <c r="I1243" t="s">
        <v>11541</v>
      </c>
      <c r="J1243">
        <v>2014</v>
      </c>
      <c r="K1243">
        <v>572.52</v>
      </c>
      <c r="L1243">
        <v>27</v>
      </c>
      <c r="M1243">
        <v>1</v>
      </c>
      <c r="N1243">
        <f t="shared" si="49"/>
        <v>0</v>
      </c>
      <c r="O1243">
        <f t="shared" si="48"/>
        <v>0</v>
      </c>
      <c r="P1243" t="s">
        <v>12694</v>
      </c>
    </row>
    <row r="1244" spans="2:16" x14ac:dyDescent="0.25">
      <c r="B1244" t="s">
        <v>1248</v>
      </c>
      <c r="C1244" s="119" t="s">
        <v>60</v>
      </c>
      <c r="D1244" t="s">
        <v>11537</v>
      </c>
      <c r="E1244" t="s">
        <v>11530</v>
      </c>
      <c r="F1244" t="s">
        <v>11540</v>
      </c>
      <c r="G1244" t="s">
        <v>61</v>
      </c>
      <c r="H1244" t="s">
        <v>18</v>
      </c>
      <c r="I1244" t="s">
        <v>11541</v>
      </c>
      <c r="J1244">
        <v>2014</v>
      </c>
      <c r="K1244">
        <v>571.88</v>
      </c>
      <c r="L1244">
        <v>22</v>
      </c>
      <c r="M1244">
        <v>1</v>
      </c>
      <c r="N1244">
        <f t="shared" si="49"/>
        <v>0</v>
      </c>
      <c r="O1244">
        <f t="shared" si="48"/>
        <v>0</v>
      </c>
      <c r="P1244" t="s">
        <v>12694</v>
      </c>
    </row>
    <row r="1245" spans="2:16" x14ac:dyDescent="0.25">
      <c r="B1245" t="s">
        <v>1249</v>
      </c>
      <c r="C1245" s="119" t="s">
        <v>60</v>
      </c>
      <c r="D1245" t="s">
        <v>11537</v>
      </c>
      <c r="E1245" t="s">
        <v>11530</v>
      </c>
      <c r="F1245" t="s">
        <v>11540</v>
      </c>
      <c r="G1245" t="s">
        <v>61</v>
      </c>
      <c r="H1245" t="s">
        <v>18</v>
      </c>
      <c r="I1245" t="s">
        <v>11541</v>
      </c>
      <c r="J1245">
        <v>2014</v>
      </c>
      <c r="K1245">
        <v>571.88</v>
      </c>
      <c r="L1245">
        <v>22</v>
      </c>
      <c r="M1245">
        <v>1</v>
      </c>
      <c r="N1245">
        <f t="shared" si="49"/>
        <v>0</v>
      </c>
      <c r="O1245">
        <f t="shared" si="48"/>
        <v>0</v>
      </c>
      <c r="P1245" t="s">
        <v>12694</v>
      </c>
    </row>
    <row r="1246" spans="2:16" x14ac:dyDescent="0.25">
      <c r="B1246" t="s">
        <v>1250</v>
      </c>
      <c r="C1246" s="119" t="s">
        <v>60</v>
      </c>
      <c r="D1246" t="s">
        <v>11542</v>
      </c>
      <c r="E1246" t="s">
        <v>11530</v>
      </c>
      <c r="F1246" t="s">
        <v>11540</v>
      </c>
      <c r="G1246" t="s">
        <v>61</v>
      </c>
      <c r="H1246" t="s">
        <v>18</v>
      </c>
      <c r="I1246" t="s">
        <v>11541</v>
      </c>
      <c r="J1246">
        <v>2014</v>
      </c>
      <c r="K1246">
        <v>575.04999999999995</v>
      </c>
      <c r="L1246">
        <v>47</v>
      </c>
      <c r="M1246">
        <v>1</v>
      </c>
      <c r="N1246">
        <f t="shared" si="49"/>
        <v>0</v>
      </c>
      <c r="O1246">
        <f t="shared" si="48"/>
        <v>0</v>
      </c>
      <c r="P1246" t="s">
        <v>12694</v>
      </c>
    </row>
    <row r="1247" spans="2:16" x14ac:dyDescent="0.25">
      <c r="B1247" t="s">
        <v>1251</v>
      </c>
      <c r="C1247" s="119" t="s">
        <v>60</v>
      </c>
      <c r="D1247" t="s">
        <v>11550</v>
      </c>
      <c r="E1247" t="s">
        <v>11530</v>
      </c>
      <c r="F1247" t="s">
        <v>11540</v>
      </c>
      <c r="G1247" t="s">
        <v>61</v>
      </c>
      <c r="H1247" t="s">
        <v>18</v>
      </c>
      <c r="I1247" t="s">
        <v>11541</v>
      </c>
      <c r="J1247">
        <v>2014</v>
      </c>
      <c r="K1247">
        <v>574.29999999999995</v>
      </c>
      <c r="L1247">
        <v>41</v>
      </c>
      <c r="M1247">
        <v>1</v>
      </c>
      <c r="N1247">
        <f t="shared" si="49"/>
        <v>0</v>
      </c>
      <c r="O1247">
        <f t="shared" si="48"/>
        <v>0</v>
      </c>
      <c r="P1247" t="s">
        <v>12694</v>
      </c>
    </row>
    <row r="1248" spans="2:16" x14ac:dyDescent="0.25">
      <c r="B1248" t="s">
        <v>1252</v>
      </c>
      <c r="C1248" s="119" t="s">
        <v>60</v>
      </c>
      <c r="D1248" t="s">
        <v>11550</v>
      </c>
      <c r="E1248" t="s">
        <v>11530</v>
      </c>
      <c r="F1248" t="s">
        <v>11540</v>
      </c>
      <c r="G1248" t="s">
        <v>61</v>
      </c>
      <c r="H1248" t="s">
        <v>18</v>
      </c>
      <c r="I1248" t="s">
        <v>11541</v>
      </c>
      <c r="J1248">
        <v>2014</v>
      </c>
      <c r="K1248">
        <v>574.41999999999996</v>
      </c>
      <c r="L1248">
        <v>42</v>
      </c>
      <c r="M1248">
        <v>1</v>
      </c>
      <c r="N1248">
        <f t="shared" si="49"/>
        <v>0</v>
      </c>
      <c r="O1248">
        <f t="shared" si="48"/>
        <v>0</v>
      </c>
      <c r="P1248" t="s">
        <v>12694</v>
      </c>
    </row>
    <row r="1249" spans="2:16" x14ac:dyDescent="0.25">
      <c r="B1249" t="s">
        <v>1253</v>
      </c>
      <c r="C1249" s="119" t="s">
        <v>60</v>
      </c>
      <c r="D1249" t="s">
        <v>11550</v>
      </c>
      <c r="E1249" t="s">
        <v>11530</v>
      </c>
      <c r="F1249" t="s">
        <v>11540</v>
      </c>
      <c r="G1249" t="s">
        <v>61</v>
      </c>
      <c r="H1249" t="s">
        <v>18</v>
      </c>
      <c r="I1249" t="s">
        <v>11541</v>
      </c>
      <c r="J1249">
        <v>2014</v>
      </c>
      <c r="K1249">
        <v>572.9</v>
      </c>
      <c r="L1249">
        <v>30</v>
      </c>
      <c r="M1249">
        <v>1</v>
      </c>
      <c r="N1249">
        <f t="shared" si="49"/>
        <v>0</v>
      </c>
      <c r="O1249">
        <f t="shared" si="48"/>
        <v>0</v>
      </c>
      <c r="P1249" t="s">
        <v>12694</v>
      </c>
    </row>
    <row r="1250" spans="2:16" x14ac:dyDescent="0.25">
      <c r="B1250" t="s">
        <v>1254</v>
      </c>
      <c r="C1250" s="119" t="s">
        <v>60</v>
      </c>
      <c r="D1250" t="s">
        <v>11550</v>
      </c>
      <c r="E1250" t="s">
        <v>11530</v>
      </c>
      <c r="F1250" t="s">
        <v>11540</v>
      </c>
      <c r="G1250" t="s">
        <v>61</v>
      </c>
      <c r="H1250" t="s">
        <v>18</v>
      </c>
      <c r="I1250" t="s">
        <v>11541</v>
      </c>
      <c r="J1250">
        <v>2014</v>
      </c>
      <c r="K1250">
        <v>572.9</v>
      </c>
      <c r="L1250">
        <v>30</v>
      </c>
      <c r="M1250">
        <v>1</v>
      </c>
      <c r="N1250">
        <f t="shared" si="49"/>
        <v>0</v>
      </c>
      <c r="O1250">
        <f t="shared" si="48"/>
        <v>0</v>
      </c>
      <c r="P1250" t="s">
        <v>12694</v>
      </c>
    </row>
    <row r="1251" spans="2:16" x14ac:dyDescent="0.25">
      <c r="B1251" t="s">
        <v>1255</v>
      </c>
      <c r="C1251" s="119" t="s">
        <v>60</v>
      </c>
      <c r="D1251" t="s">
        <v>11537</v>
      </c>
      <c r="E1251" t="s">
        <v>11530</v>
      </c>
      <c r="F1251" t="s">
        <v>11540</v>
      </c>
      <c r="G1251" t="s">
        <v>61</v>
      </c>
      <c r="H1251" t="s">
        <v>18</v>
      </c>
      <c r="I1251" t="s">
        <v>11541</v>
      </c>
      <c r="J1251">
        <v>2014</v>
      </c>
      <c r="K1251">
        <v>571.88</v>
      </c>
      <c r="L1251">
        <v>22</v>
      </c>
      <c r="M1251">
        <v>1</v>
      </c>
      <c r="N1251">
        <f t="shared" si="49"/>
        <v>0</v>
      </c>
      <c r="O1251">
        <f t="shared" si="48"/>
        <v>0</v>
      </c>
      <c r="P1251" t="s">
        <v>12694</v>
      </c>
    </row>
    <row r="1252" spans="2:16" x14ac:dyDescent="0.25">
      <c r="B1252" t="s">
        <v>1256</v>
      </c>
      <c r="C1252" s="119" t="s">
        <v>60</v>
      </c>
      <c r="D1252" t="s">
        <v>11537</v>
      </c>
      <c r="E1252" t="s">
        <v>11530</v>
      </c>
      <c r="F1252" t="s">
        <v>11540</v>
      </c>
      <c r="G1252" t="s">
        <v>61</v>
      </c>
      <c r="H1252" t="s">
        <v>18</v>
      </c>
      <c r="I1252" t="s">
        <v>11541</v>
      </c>
      <c r="J1252">
        <v>2014</v>
      </c>
      <c r="K1252">
        <v>571.88</v>
      </c>
      <c r="L1252">
        <v>22</v>
      </c>
      <c r="M1252">
        <v>1</v>
      </c>
      <c r="N1252">
        <f t="shared" si="49"/>
        <v>0</v>
      </c>
      <c r="O1252">
        <f t="shared" si="48"/>
        <v>0</v>
      </c>
      <c r="P1252" t="s">
        <v>12694</v>
      </c>
    </row>
    <row r="1253" spans="2:16" x14ac:dyDescent="0.25">
      <c r="B1253" t="s">
        <v>1257</v>
      </c>
      <c r="C1253" s="119" t="s">
        <v>60</v>
      </c>
      <c r="D1253" t="s">
        <v>11537</v>
      </c>
      <c r="E1253" t="s">
        <v>11530</v>
      </c>
      <c r="F1253" t="s">
        <v>11540</v>
      </c>
      <c r="G1253" t="s">
        <v>61</v>
      </c>
      <c r="H1253" t="s">
        <v>18</v>
      </c>
      <c r="I1253" t="s">
        <v>11541</v>
      </c>
      <c r="J1253">
        <v>2014</v>
      </c>
      <c r="K1253">
        <v>572.27</v>
      </c>
      <c r="L1253">
        <v>25</v>
      </c>
      <c r="M1253">
        <v>1</v>
      </c>
      <c r="N1253">
        <f t="shared" si="49"/>
        <v>0</v>
      </c>
      <c r="O1253">
        <f t="shared" si="48"/>
        <v>0</v>
      </c>
      <c r="P1253" t="s">
        <v>12694</v>
      </c>
    </row>
    <row r="1254" spans="2:16" x14ac:dyDescent="0.25">
      <c r="B1254" t="s">
        <v>1258</v>
      </c>
      <c r="C1254" s="119" t="s">
        <v>60</v>
      </c>
      <c r="D1254" t="s">
        <v>11537</v>
      </c>
      <c r="E1254" t="s">
        <v>11530</v>
      </c>
      <c r="F1254" t="s">
        <v>11540</v>
      </c>
      <c r="G1254" t="s">
        <v>61</v>
      </c>
      <c r="H1254" t="s">
        <v>18</v>
      </c>
      <c r="I1254" t="s">
        <v>11541</v>
      </c>
      <c r="J1254">
        <v>2014</v>
      </c>
      <c r="K1254">
        <v>572.01</v>
      </c>
      <c r="L1254">
        <v>23</v>
      </c>
      <c r="M1254">
        <v>1</v>
      </c>
      <c r="N1254">
        <f t="shared" si="49"/>
        <v>0</v>
      </c>
      <c r="O1254">
        <f t="shared" si="48"/>
        <v>0</v>
      </c>
      <c r="P1254" t="s">
        <v>12694</v>
      </c>
    </row>
    <row r="1255" spans="2:16" x14ac:dyDescent="0.25">
      <c r="B1255" t="s">
        <v>1259</v>
      </c>
      <c r="C1255" s="119" t="s">
        <v>60</v>
      </c>
      <c r="D1255" t="s">
        <v>11546</v>
      </c>
      <c r="E1255" t="s">
        <v>11530</v>
      </c>
      <c r="F1255" t="s">
        <v>11540</v>
      </c>
      <c r="G1255" t="s">
        <v>61</v>
      </c>
      <c r="H1255" t="s">
        <v>18</v>
      </c>
      <c r="I1255" t="s">
        <v>11541</v>
      </c>
      <c r="J1255">
        <v>2014</v>
      </c>
      <c r="K1255">
        <v>571.38</v>
      </c>
      <c r="L1255">
        <v>18</v>
      </c>
      <c r="M1255">
        <v>1</v>
      </c>
      <c r="N1255">
        <f t="shared" si="49"/>
        <v>0</v>
      </c>
      <c r="O1255">
        <f t="shared" si="48"/>
        <v>0</v>
      </c>
      <c r="P1255" t="s">
        <v>12693</v>
      </c>
    </row>
    <row r="1256" spans="2:16" x14ac:dyDescent="0.25">
      <c r="B1256" t="s">
        <v>1260</v>
      </c>
      <c r="C1256" s="119" t="s">
        <v>60</v>
      </c>
      <c r="D1256" t="s">
        <v>11546</v>
      </c>
      <c r="E1256" t="s">
        <v>11530</v>
      </c>
      <c r="F1256" t="s">
        <v>11540</v>
      </c>
      <c r="G1256" t="s">
        <v>61</v>
      </c>
      <c r="H1256" t="s">
        <v>18</v>
      </c>
      <c r="I1256" t="s">
        <v>11541</v>
      </c>
      <c r="J1256">
        <v>2014</v>
      </c>
      <c r="K1256">
        <v>647.70000000000005</v>
      </c>
      <c r="L1256">
        <v>107</v>
      </c>
      <c r="M1256">
        <v>1</v>
      </c>
      <c r="N1256">
        <f t="shared" si="49"/>
        <v>0</v>
      </c>
      <c r="O1256">
        <f t="shared" si="48"/>
        <v>0</v>
      </c>
      <c r="P1256" t="s">
        <v>12693</v>
      </c>
    </row>
    <row r="1257" spans="2:16" x14ac:dyDescent="0.25">
      <c r="B1257" t="s">
        <v>1261</v>
      </c>
      <c r="C1257" s="119" t="s">
        <v>60</v>
      </c>
      <c r="D1257" t="s">
        <v>11550</v>
      </c>
      <c r="E1257" t="s">
        <v>11530</v>
      </c>
      <c r="F1257" t="s">
        <v>11540</v>
      </c>
      <c r="G1257" t="s">
        <v>61</v>
      </c>
      <c r="H1257" t="s">
        <v>18</v>
      </c>
      <c r="I1257" t="s">
        <v>11541</v>
      </c>
      <c r="J1257">
        <v>2014</v>
      </c>
      <c r="K1257">
        <v>572.9</v>
      </c>
      <c r="L1257">
        <v>30</v>
      </c>
      <c r="M1257">
        <v>1</v>
      </c>
      <c r="N1257">
        <f t="shared" si="49"/>
        <v>0</v>
      </c>
      <c r="O1257">
        <f t="shared" si="48"/>
        <v>0</v>
      </c>
      <c r="P1257" t="s">
        <v>12694</v>
      </c>
    </row>
    <row r="1258" spans="2:16" x14ac:dyDescent="0.25">
      <c r="B1258" t="s">
        <v>1262</v>
      </c>
      <c r="C1258" s="119" t="s">
        <v>60</v>
      </c>
      <c r="D1258" t="s">
        <v>11550</v>
      </c>
      <c r="E1258" t="s">
        <v>11530</v>
      </c>
      <c r="F1258" t="s">
        <v>11540</v>
      </c>
      <c r="G1258" t="s">
        <v>61</v>
      </c>
      <c r="H1258" t="s">
        <v>18</v>
      </c>
      <c r="I1258" t="s">
        <v>11541</v>
      </c>
      <c r="J1258">
        <v>2014</v>
      </c>
      <c r="K1258">
        <v>572.4</v>
      </c>
      <c r="L1258">
        <v>26</v>
      </c>
      <c r="M1258">
        <v>1</v>
      </c>
      <c r="N1258">
        <f t="shared" si="49"/>
        <v>0</v>
      </c>
      <c r="O1258">
        <f t="shared" si="48"/>
        <v>0</v>
      </c>
      <c r="P1258" t="s">
        <v>12694</v>
      </c>
    </row>
    <row r="1259" spans="2:16" x14ac:dyDescent="0.25">
      <c r="B1259" t="s">
        <v>1263</v>
      </c>
      <c r="C1259" s="119" t="s">
        <v>60</v>
      </c>
      <c r="D1259" t="s">
        <v>11550</v>
      </c>
      <c r="E1259" t="s">
        <v>11530</v>
      </c>
      <c r="F1259" t="s">
        <v>11540</v>
      </c>
      <c r="G1259" t="s">
        <v>61</v>
      </c>
      <c r="H1259" t="s">
        <v>18</v>
      </c>
      <c r="I1259" t="s">
        <v>11541</v>
      </c>
      <c r="J1259">
        <v>2014</v>
      </c>
      <c r="K1259">
        <v>572.65</v>
      </c>
      <c r="L1259">
        <v>28</v>
      </c>
      <c r="M1259">
        <v>1</v>
      </c>
      <c r="N1259">
        <f t="shared" si="49"/>
        <v>0</v>
      </c>
      <c r="O1259">
        <f t="shared" ref="O1259:O1322" si="50">IF(OR(L1259="",L1259&lt;=0),1,0)</f>
        <v>0</v>
      </c>
      <c r="P1259" t="s">
        <v>12694</v>
      </c>
    </row>
    <row r="1260" spans="2:16" x14ac:dyDescent="0.25">
      <c r="B1260" t="s">
        <v>1264</v>
      </c>
      <c r="C1260" s="119" t="s">
        <v>60</v>
      </c>
      <c r="D1260" t="s">
        <v>11537</v>
      </c>
      <c r="E1260" t="s">
        <v>11530</v>
      </c>
      <c r="F1260" t="s">
        <v>11540</v>
      </c>
      <c r="G1260" t="s">
        <v>61</v>
      </c>
      <c r="H1260" t="s">
        <v>18</v>
      </c>
      <c r="I1260" t="s">
        <v>11541</v>
      </c>
      <c r="J1260">
        <v>2014</v>
      </c>
      <c r="K1260">
        <v>572.9</v>
      </c>
      <c r="L1260">
        <v>30</v>
      </c>
      <c r="M1260">
        <v>1</v>
      </c>
      <c r="N1260">
        <f t="shared" si="49"/>
        <v>0</v>
      </c>
      <c r="O1260">
        <f t="shared" si="50"/>
        <v>0</v>
      </c>
      <c r="P1260" t="s">
        <v>12694</v>
      </c>
    </row>
    <row r="1261" spans="2:16" x14ac:dyDescent="0.25">
      <c r="B1261" t="s">
        <v>1265</v>
      </c>
      <c r="C1261" s="119" t="s">
        <v>60</v>
      </c>
      <c r="D1261" t="s">
        <v>11537</v>
      </c>
      <c r="E1261" t="s">
        <v>11530</v>
      </c>
      <c r="F1261" t="s">
        <v>11540</v>
      </c>
      <c r="G1261" t="s">
        <v>61</v>
      </c>
      <c r="H1261" t="s">
        <v>18</v>
      </c>
      <c r="I1261" t="s">
        <v>11541</v>
      </c>
      <c r="J1261">
        <v>2014</v>
      </c>
      <c r="K1261">
        <v>572.4</v>
      </c>
      <c r="L1261">
        <v>26</v>
      </c>
      <c r="M1261">
        <v>1</v>
      </c>
      <c r="N1261">
        <f t="shared" si="49"/>
        <v>0</v>
      </c>
      <c r="O1261">
        <f t="shared" si="50"/>
        <v>0</v>
      </c>
      <c r="P1261" t="s">
        <v>12694</v>
      </c>
    </row>
    <row r="1262" spans="2:16" x14ac:dyDescent="0.25">
      <c r="B1262" t="s">
        <v>1266</v>
      </c>
      <c r="C1262" s="119" t="s">
        <v>60</v>
      </c>
      <c r="D1262" t="s">
        <v>11537</v>
      </c>
      <c r="E1262" t="s">
        <v>11530</v>
      </c>
      <c r="F1262" t="s">
        <v>11540</v>
      </c>
      <c r="G1262" t="s">
        <v>61</v>
      </c>
      <c r="H1262" t="s">
        <v>18</v>
      </c>
      <c r="I1262" t="s">
        <v>11541</v>
      </c>
      <c r="J1262">
        <v>2014</v>
      </c>
      <c r="K1262">
        <v>572.54</v>
      </c>
      <c r="L1262">
        <v>26</v>
      </c>
      <c r="M1262">
        <v>1</v>
      </c>
      <c r="N1262">
        <f t="shared" si="49"/>
        <v>0</v>
      </c>
      <c r="O1262">
        <f t="shared" si="50"/>
        <v>0</v>
      </c>
      <c r="P1262" t="s">
        <v>12694</v>
      </c>
    </row>
    <row r="1263" spans="2:16" x14ac:dyDescent="0.25">
      <c r="B1263" t="s">
        <v>1267</v>
      </c>
      <c r="C1263" s="119" t="s">
        <v>60</v>
      </c>
      <c r="D1263" t="s">
        <v>11537</v>
      </c>
      <c r="E1263" t="s">
        <v>11530</v>
      </c>
      <c r="F1263" t="s">
        <v>11540</v>
      </c>
      <c r="G1263" t="s">
        <v>61</v>
      </c>
      <c r="H1263" t="s">
        <v>18</v>
      </c>
      <c r="I1263" t="s">
        <v>11541</v>
      </c>
      <c r="J1263">
        <v>2014</v>
      </c>
      <c r="K1263">
        <v>572.66</v>
      </c>
      <c r="L1263">
        <v>27</v>
      </c>
      <c r="M1263">
        <v>1</v>
      </c>
      <c r="N1263">
        <f t="shared" si="49"/>
        <v>0</v>
      </c>
      <c r="O1263">
        <f t="shared" si="50"/>
        <v>0</v>
      </c>
      <c r="P1263" t="s">
        <v>12694</v>
      </c>
    </row>
    <row r="1264" spans="2:16" x14ac:dyDescent="0.25">
      <c r="B1264" t="s">
        <v>1268</v>
      </c>
      <c r="C1264" s="119" t="s">
        <v>60</v>
      </c>
      <c r="D1264" t="s">
        <v>11542</v>
      </c>
      <c r="E1264" t="s">
        <v>11530</v>
      </c>
      <c r="F1264" t="s">
        <v>11540</v>
      </c>
      <c r="G1264" t="s">
        <v>61</v>
      </c>
      <c r="H1264" t="s">
        <v>18</v>
      </c>
      <c r="I1264" t="s">
        <v>11541</v>
      </c>
      <c r="J1264">
        <v>2014</v>
      </c>
      <c r="K1264">
        <v>580.5</v>
      </c>
      <c r="L1264">
        <v>46</v>
      </c>
      <c r="M1264">
        <v>1</v>
      </c>
      <c r="N1264">
        <f t="shared" si="49"/>
        <v>0</v>
      </c>
      <c r="O1264">
        <f t="shared" si="50"/>
        <v>0</v>
      </c>
      <c r="P1264" t="s">
        <v>12693</v>
      </c>
    </row>
    <row r="1265" spans="2:16" x14ac:dyDescent="0.25">
      <c r="B1265" t="s">
        <v>1269</v>
      </c>
      <c r="C1265" s="119" t="s">
        <v>60</v>
      </c>
      <c r="D1265" t="s">
        <v>11537</v>
      </c>
      <c r="E1265" t="s">
        <v>11530</v>
      </c>
      <c r="F1265" t="s">
        <v>11540</v>
      </c>
      <c r="G1265" t="s">
        <v>61</v>
      </c>
      <c r="H1265" t="s">
        <v>18</v>
      </c>
      <c r="I1265" t="s">
        <v>11541</v>
      </c>
      <c r="J1265">
        <v>2014</v>
      </c>
      <c r="K1265">
        <v>600.63</v>
      </c>
      <c r="L1265">
        <v>35</v>
      </c>
      <c r="M1265">
        <v>1</v>
      </c>
      <c r="N1265">
        <f t="shared" si="49"/>
        <v>0</v>
      </c>
      <c r="O1265">
        <f t="shared" si="50"/>
        <v>0</v>
      </c>
      <c r="P1265" t="s">
        <v>12694</v>
      </c>
    </row>
    <row r="1266" spans="2:16" x14ac:dyDescent="0.25">
      <c r="B1266" t="s">
        <v>1270</v>
      </c>
      <c r="C1266" s="119" t="s">
        <v>60</v>
      </c>
      <c r="D1266" t="s">
        <v>11537</v>
      </c>
      <c r="E1266" t="s">
        <v>11530</v>
      </c>
      <c r="F1266" t="s">
        <v>11540</v>
      </c>
      <c r="G1266" t="s">
        <v>61</v>
      </c>
      <c r="H1266" t="s">
        <v>18</v>
      </c>
      <c r="I1266" t="s">
        <v>11541</v>
      </c>
      <c r="J1266">
        <v>2014</v>
      </c>
      <c r="K1266">
        <v>572.15</v>
      </c>
      <c r="L1266">
        <v>23</v>
      </c>
      <c r="M1266">
        <v>1</v>
      </c>
      <c r="N1266">
        <f t="shared" si="49"/>
        <v>0</v>
      </c>
      <c r="O1266">
        <f t="shared" si="50"/>
        <v>0</v>
      </c>
      <c r="P1266" t="s">
        <v>12694</v>
      </c>
    </row>
    <row r="1267" spans="2:16" x14ac:dyDescent="0.25">
      <c r="B1267" t="s">
        <v>1271</v>
      </c>
      <c r="C1267" s="119" t="s">
        <v>60</v>
      </c>
      <c r="D1267" t="s">
        <v>11537</v>
      </c>
      <c r="E1267" t="s">
        <v>11530</v>
      </c>
      <c r="F1267" t="s">
        <v>11540</v>
      </c>
      <c r="G1267" t="s">
        <v>61</v>
      </c>
      <c r="H1267" t="s">
        <v>18</v>
      </c>
      <c r="I1267" t="s">
        <v>11541</v>
      </c>
      <c r="J1267">
        <v>2014</v>
      </c>
      <c r="K1267">
        <v>573.29</v>
      </c>
      <c r="L1267">
        <v>32</v>
      </c>
      <c r="M1267">
        <v>1</v>
      </c>
      <c r="N1267">
        <f t="shared" si="49"/>
        <v>0</v>
      </c>
      <c r="O1267">
        <f t="shared" si="50"/>
        <v>0</v>
      </c>
      <c r="P1267" t="s">
        <v>12694</v>
      </c>
    </row>
    <row r="1268" spans="2:16" x14ac:dyDescent="0.25">
      <c r="B1268" t="s">
        <v>1272</v>
      </c>
      <c r="C1268" s="119" t="s">
        <v>60</v>
      </c>
      <c r="D1268" t="s">
        <v>11550</v>
      </c>
      <c r="E1268" t="s">
        <v>11530</v>
      </c>
      <c r="F1268" t="s">
        <v>11540</v>
      </c>
      <c r="G1268" t="s">
        <v>61</v>
      </c>
      <c r="H1268" t="s">
        <v>18</v>
      </c>
      <c r="I1268" t="s">
        <v>11541</v>
      </c>
      <c r="J1268">
        <v>2014</v>
      </c>
      <c r="K1268">
        <v>574.69000000000005</v>
      </c>
      <c r="L1268">
        <v>43</v>
      </c>
      <c r="M1268">
        <v>1</v>
      </c>
      <c r="N1268">
        <f t="shared" si="49"/>
        <v>0</v>
      </c>
      <c r="O1268">
        <f t="shared" si="50"/>
        <v>0</v>
      </c>
      <c r="P1268" t="s">
        <v>12694</v>
      </c>
    </row>
    <row r="1269" spans="2:16" x14ac:dyDescent="0.25">
      <c r="B1269" t="s">
        <v>1273</v>
      </c>
      <c r="C1269" s="119" t="s">
        <v>60</v>
      </c>
      <c r="D1269" t="s">
        <v>11537</v>
      </c>
      <c r="E1269" t="s">
        <v>11530</v>
      </c>
      <c r="F1269" t="s">
        <v>11540</v>
      </c>
      <c r="G1269" t="s">
        <v>61</v>
      </c>
      <c r="H1269" t="s">
        <v>18</v>
      </c>
      <c r="I1269" t="s">
        <v>11533</v>
      </c>
      <c r="J1269">
        <v>2014</v>
      </c>
      <c r="K1269">
        <v>580.46</v>
      </c>
      <c r="L1269">
        <v>46</v>
      </c>
      <c r="M1269">
        <v>1</v>
      </c>
      <c r="N1269">
        <f t="shared" si="49"/>
        <v>0</v>
      </c>
      <c r="O1269">
        <f t="shared" si="50"/>
        <v>0</v>
      </c>
      <c r="P1269" t="s">
        <v>12694</v>
      </c>
    </row>
    <row r="1270" spans="2:16" x14ac:dyDescent="0.25">
      <c r="B1270" t="s">
        <v>1274</v>
      </c>
      <c r="C1270" s="119" t="s">
        <v>60</v>
      </c>
      <c r="D1270" t="s">
        <v>11537</v>
      </c>
      <c r="E1270" t="s">
        <v>11530</v>
      </c>
      <c r="F1270" t="s">
        <v>11540</v>
      </c>
      <c r="G1270" t="s">
        <v>61</v>
      </c>
      <c r="H1270" t="s">
        <v>18</v>
      </c>
      <c r="I1270" t="s">
        <v>11541</v>
      </c>
      <c r="J1270">
        <v>2014</v>
      </c>
      <c r="K1270">
        <v>572.79</v>
      </c>
      <c r="L1270">
        <v>28</v>
      </c>
      <c r="M1270">
        <v>1</v>
      </c>
      <c r="N1270">
        <f t="shared" si="49"/>
        <v>0</v>
      </c>
      <c r="O1270">
        <f t="shared" si="50"/>
        <v>0</v>
      </c>
      <c r="P1270" t="s">
        <v>12694</v>
      </c>
    </row>
    <row r="1271" spans="2:16" x14ac:dyDescent="0.25">
      <c r="B1271" t="s">
        <v>1275</v>
      </c>
      <c r="C1271" s="119" t="s">
        <v>60</v>
      </c>
      <c r="D1271" t="s">
        <v>11550</v>
      </c>
      <c r="E1271" t="s">
        <v>11530</v>
      </c>
      <c r="F1271" t="s">
        <v>11540</v>
      </c>
      <c r="G1271" t="s">
        <v>61</v>
      </c>
      <c r="H1271" t="s">
        <v>18</v>
      </c>
      <c r="I1271" t="s">
        <v>11541</v>
      </c>
      <c r="J1271">
        <v>2014</v>
      </c>
      <c r="K1271">
        <v>572.41</v>
      </c>
      <c r="L1271">
        <v>25</v>
      </c>
      <c r="M1271">
        <v>1</v>
      </c>
      <c r="N1271">
        <f t="shared" si="49"/>
        <v>0</v>
      </c>
      <c r="O1271">
        <f t="shared" si="50"/>
        <v>0</v>
      </c>
      <c r="P1271" t="s">
        <v>12694</v>
      </c>
    </row>
    <row r="1272" spans="2:16" x14ac:dyDescent="0.25">
      <c r="B1272" t="s">
        <v>1276</v>
      </c>
      <c r="C1272" s="119" t="s">
        <v>60</v>
      </c>
      <c r="D1272" t="s">
        <v>11550</v>
      </c>
      <c r="E1272" t="s">
        <v>11530</v>
      </c>
      <c r="F1272" t="s">
        <v>11540</v>
      </c>
      <c r="G1272" t="s">
        <v>61</v>
      </c>
      <c r="H1272" t="s">
        <v>18</v>
      </c>
      <c r="I1272" t="s">
        <v>11541</v>
      </c>
      <c r="J1272">
        <v>2014</v>
      </c>
      <c r="K1272">
        <v>572.15</v>
      </c>
      <c r="L1272">
        <v>23</v>
      </c>
      <c r="M1272">
        <v>1</v>
      </c>
      <c r="N1272">
        <f t="shared" si="49"/>
        <v>0</v>
      </c>
      <c r="O1272">
        <f t="shared" si="50"/>
        <v>0</v>
      </c>
      <c r="P1272" t="s">
        <v>12694</v>
      </c>
    </row>
    <row r="1273" spans="2:16" x14ac:dyDescent="0.25">
      <c r="B1273" t="s">
        <v>1277</v>
      </c>
      <c r="C1273" s="119" t="s">
        <v>60</v>
      </c>
      <c r="D1273" t="s">
        <v>11550</v>
      </c>
      <c r="E1273" t="s">
        <v>11530</v>
      </c>
      <c r="F1273" t="s">
        <v>11540</v>
      </c>
      <c r="G1273" t="s">
        <v>61</v>
      </c>
      <c r="H1273" t="s">
        <v>18</v>
      </c>
      <c r="I1273" t="s">
        <v>11541</v>
      </c>
      <c r="J1273">
        <v>2014</v>
      </c>
      <c r="K1273">
        <v>702.39</v>
      </c>
      <c r="L1273">
        <v>24</v>
      </c>
      <c r="M1273">
        <v>1</v>
      </c>
      <c r="N1273">
        <f t="shared" si="49"/>
        <v>0</v>
      </c>
      <c r="O1273">
        <f t="shared" si="50"/>
        <v>0</v>
      </c>
      <c r="P1273" t="s">
        <v>12694</v>
      </c>
    </row>
    <row r="1274" spans="2:16" x14ac:dyDescent="0.25">
      <c r="B1274" t="s">
        <v>1278</v>
      </c>
      <c r="C1274" s="119" t="s">
        <v>60</v>
      </c>
      <c r="D1274" t="s">
        <v>11542</v>
      </c>
      <c r="E1274" t="s">
        <v>11530</v>
      </c>
      <c r="F1274" t="s">
        <v>11540</v>
      </c>
      <c r="G1274" t="s">
        <v>61</v>
      </c>
      <c r="H1274" t="s">
        <v>18</v>
      </c>
      <c r="I1274" t="s">
        <v>11541</v>
      </c>
      <c r="J1274">
        <v>2014</v>
      </c>
      <c r="K1274">
        <v>573.54999999999995</v>
      </c>
      <c r="L1274">
        <v>34</v>
      </c>
      <c r="M1274">
        <v>1</v>
      </c>
      <c r="N1274">
        <f t="shared" si="49"/>
        <v>0</v>
      </c>
      <c r="O1274">
        <f t="shared" si="50"/>
        <v>0</v>
      </c>
      <c r="P1274" t="s">
        <v>12693</v>
      </c>
    </row>
    <row r="1275" spans="2:16" x14ac:dyDescent="0.25">
      <c r="B1275" t="s">
        <v>1279</v>
      </c>
      <c r="C1275" s="119" t="s">
        <v>60</v>
      </c>
      <c r="D1275" t="s">
        <v>11539</v>
      </c>
      <c r="E1275" t="s">
        <v>11530</v>
      </c>
      <c r="F1275" t="s">
        <v>11540</v>
      </c>
      <c r="G1275" t="s">
        <v>61</v>
      </c>
      <c r="H1275" t="s">
        <v>18</v>
      </c>
      <c r="I1275" t="s">
        <v>11541</v>
      </c>
      <c r="J1275">
        <v>2014</v>
      </c>
      <c r="K1275">
        <v>572.27</v>
      </c>
      <c r="L1275">
        <v>24</v>
      </c>
      <c r="M1275">
        <v>1</v>
      </c>
      <c r="N1275">
        <f t="shared" si="49"/>
        <v>0</v>
      </c>
      <c r="O1275">
        <f t="shared" si="50"/>
        <v>0</v>
      </c>
      <c r="P1275" t="s">
        <v>12694</v>
      </c>
    </row>
    <row r="1276" spans="2:16" x14ac:dyDescent="0.25">
      <c r="B1276" t="s">
        <v>1280</v>
      </c>
      <c r="C1276" s="119" t="s">
        <v>60</v>
      </c>
      <c r="D1276" t="s">
        <v>11537</v>
      </c>
      <c r="E1276" t="s">
        <v>11530</v>
      </c>
      <c r="F1276" t="s">
        <v>11540</v>
      </c>
      <c r="G1276" t="s">
        <v>61</v>
      </c>
      <c r="H1276" t="s">
        <v>18</v>
      </c>
      <c r="I1276" t="s">
        <v>11541</v>
      </c>
      <c r="J1276">
        <v>2014</v>
      </c>
      <c r="K1276">
        <v>573.29</v>
      </c>
      <c r="L1276">
        <v>32</v>
      </c>
      <c r="M1276">
        <v>1</v>
      </c>
      <c r="N1276">
        <f t="shared" si="49"/>
        <v>0</v>
      </c>
      <c r="O1276">
        <f t="shared" si="50"/>
        <v>0</v>
      </c>
      <c r="P1276" t="s">
        <v>12694</v>
      </c>
    </row>
    <row r="1277" spans="2:16" x14ac:dyDescent="0.25">
      <c r="B1277" t="s">
        <v>1281</v>
      </c>
      <c r="C1277" s="119" t="s">
        <v>60</v>
      </c>
      <c r="D1277" t="s">
        <v>11537</v>
      </c>
      <c r="E1277" t="s">
        <v>11530</v>
      </c>
      <c r="F1277" t="s">
        <v>11540</v>
      </c>
      <c r="G1277" t="s">
        <v>61</v>
      </c>
      <c r="H1277" t="s">
        <v>18</v>
      </c>
      <c r="I1277" t="s">
        <v>11541</v>
      </c>
      <c r="J1277">
        <v>2014</v>
      </c>
      <c r="K1277">
        <v>572.27</v>
      </c>
      <c r="L1277">
        <v>24</v>
      </c>
      <c r="M1277">
        <v>1</v>
      </c>
      <c r="N1277">
        <f t="shared" si="49"/>
        <v>0</v>
      </c>
      <c r="O1277">
        <f t="shared" si="50"/>
        <v>0</v>
      </c>
      <c r="P1277" t="s">
        <v>12694</v>
      </c>
    </row>
    <row r="1278" spans="2:16" x14ac:dyDescent="0.25">
      <c r="B1278" t="s">
        <v>1282</v>
      </c>
      <c r="C1278" s="119" t="s">
        <v>60</v>
      </c>
      <c r="D1278" t="s">
        <v>11546</v>
      </c>
      <c r="E1278" t="s">
        <v>11530</v>
      </c>
      <c r="F1278" t="s">
        <v>11540</v>
      </c>
      <c r="G1278" t="s">
        <v>61</v>
      </c>
      <c r="H1278" t="s">
        <v>18</v>
      </c>
      <c r="I1278" t="s">
        <v>11541</v>
      </c>
      <c r="J1278">
        <v>2014</v>
      </c>
      <c r="K1278">
        <v>571.9</v>
      </c>
      <c r="L1278">
        <v>21</v>
      </c>
      <c r="M1278">
        <v>1</v>
      </c>
      <c r="N1278">
        <f t="shared" si="49"/>
        <v>0</v>
      </c>
      <c r="O1278">
        <f t="shared" si="50"/>
        <v>0</v>
      </c>
      <c r="P1278" t="s">
        <v>12694</v>
      </c>
    </row>
    <row r="1279" spans="2:16" x14ac:dyDescent="0.25">
      <c r="B1279" t="s">
        <v>1283</v>
      </c>
      <c r="C1279" s="119" t="s">
        <v>60</v>
      </c>
      <c r="D1279" t="s">
        <v>11537</v>
      </c>
      <c r="E1279" t="s">
        <v>11530</v>
      </c>
      <c r="F1279" t="s">
        <v>11540</v>
      </c>
      <c r="G1279" t="s">
        <v>61</v>
      </c>
      <c r="H1279" t="s">
        <v>18</v>
      </c>
      <c r="I1279" t="s">
        <v>11541</v>
      </c>
      <c r="J1279">
        <v>2014</v>
      </c>
      <c r="K1279">
        <v>572.41</v>
      </c>
      <c r="L1279">
        <v>25</v>
      </c>
      <c r="M1279">
        <v>1</v>
      </c>
      <c r="N1279">
        <f t="shared" si="49"/>
        <v>0</v>
      </c>
      <c r="O1279">
        <f t="shared" si="50"/>
        <v>0</v>
      </c>
      <c r="P1279" t="s">
        <v>12694</v>
      </c>
    </row>
    <row r="1280" spans="2:16" x14ac:dyDescent="0.25">
      <c r="B1280" t="s">
        <v>1284</v>
      </c>
      <c r="C1280" s="119" t="s">
        <v>60</v>
      </c>
      <c r="D1280" t="s">
        <v>11537</v>
      </c>
      <c r="E1280" t="s">
        <v>11530</v>
      </c>
      <c r="F1280" t="s">
        <v>11540</v>
      </c>
      <c r="G1280" t="s">
        <v>61</v>
      </c>
      <c r="H1280" t="s">
        <v>18</v>
      </c>
      <c r="I1280" t="s">
        <v>11541</v>
      </c>
      <c r="J1280">
        <v>2014</v>
      </c>
      <c r="K1280">
        <v>572.02</v>
      </c>
      <c r="L1280">
        <v>22</v>
      </c>
      <c r="M1280">
        <v>1</v>
      </c>
      <c r="N1280">
        <f t="shared" si="49"/>
        <v>0</v>
      </c>
      <c r="O1280">
        <f t="shared" si="50"/>
        <v>0</v>
      </c>
      <c r="P1280" t="s">
        <v>12694</v>
      </c>
    </row>
    <row r="1281" spans="2:16" x14ac:dyDescent="0.25">
      <c r="B1281" t="s">
        <v>1285</v>
      </c>
      <c r="C1281" s="119" t="s">
        <v>60</v>
      </c>
      <c r="D1281" t="s">
        <v>11546</v>
      </c>
      <c r="E1281" t="s">
        <v>11530</v>
      </c>
      <c r="F1281" t="s">
        <v>11540</v>
      </c>
      <c r="G1281" t="s">
        <v>61</v>
      </c>
      <c r="H1281" t="s">
        <v>18</v>
      </c>
      <c r="I1281" t="s">
        <v>11541</v>
      </c>
      <c r="J1281">
        <v>2014</v>
      </c>
      <c r="K1281">
        <v>572.79</v>
      </c>
      <c r="L1281">
        <v>28</v>
      </c>
      <c r="M1281">
        <v>1</v>
      </c>
      <c r="N1281">
        <f t="shared" si="49"/>
        <v>0</v>
      </c>
      <c r="O1281">
        <f t="shared" si="50"/>
        <v>0</v>
      </c>
      <c r="P1281" t="s">
        <v>12694</v>
      </c>
    </row>
    <row r="1282" spans="2:16" x14ac:dyDescent="0.25">
      <c r="B1282" t="s">
        <v>1286</v>
      </c>
      <c r="C1282" s="119" t="s">
        <v>60</v>
      </c>
      <c r="D1282" t="s">
        <v>11546</v>
      </c>
      <c r="E1282" t="s">
        <v>11530</v>
      </c>
      <c r="F1282" t="s">
        <v>11540</v>
      </c>
      <c r="G1282" t="s">
        <v>61</v>
      </c>
      <c r="H1282" t="s">
        <v>18</v>
      </c>
      <c r="I1282" t="s">
        <v>11541</v>
      </c>
      <c r="J1282">
        <v>2014</v>
      </c>
      <c r="K1282">
        <v>572.66</v>
      </c>
      <c r="L1282">
        <v>27</v>
      </c>
      <c r="M1282">
        <v>1</v>
      </c>
      <c r="N1282">
        <f t="shared" si="49"/>
        <v>0</v>
      </c>
      <c r="O1282">
        <f t="shared" si="50"/>
        <v>0</v>
      </c>
      <c r="P1282" t="s">
        <v>12694</v>
      </c>
    </row>
    <row r="1283" spans="2:16" x14ac:dyDescent="0.25">
      <c r="B1283" t="s">
        <v>1287</v>
      </c>
      <c r="C1283" s="119" t="s">
        <v>60</v>
      </c>
      <c r="D1283" t="s">
        <v>11542</v>
      </c>
      <c r="E1283" t="s">
        <v>11530</v>
      </c>
      <c r="F1283" t="s">
        <v>11540</v>
      </c>
      <c r="G1283" t="s">
        <v>61</v>
      </c>
      <c r="H1283" t="s">
        <v>18</v>
      </c>
      <c r="I1283" t="s">
        <v>11533</v>
      </c>
      <c r="J1283">
        <v>2014</v>
      </c>
      <c r="K1283">
        <v>817.2</v>
      </c>
      <c r="L1283">
        <v>172</v>
      </c>
      <c r="M1283">
        <v>1</v>
      </c>
      <c r="N1283">
        <f t="shared" si="49"/>
        <v>0</v>
      </c>
      <c r="O1283">
        <f t="shared" si="50"/>
        <v>0</v>
      </c>
      <c r="P1283" t="s">
        <v>12693</v>
      </c>
    </row>
    <row r="1284" spans="2:16" x14ac:dyDescent="0.25">
      <c r="B1284" t="s">
        <v>1288</v>
      </c>
      <c r="C1284" s="119" t="s">
        <v>60</v>
      </c>
      <c r="D1284" t="s">
        <v>11537</v>
      </c>
      <c r="E1284" t="s">
        <v>11530</v>
      </c>
      <c r="F1284" t="s">
        <v>11540</v>
      </c>
      <c r="G1284" t="s">
        <v>61</v>
      </c>
      <c r="H1284" t="s">
        <v>18</v>
      </c>
      <c r="I1284" t="s">
        <v>11541</v>
      </c>
      <c r="J1284">
        <v>2014</v>
      </c>
      <c r="K1284">
        <v>572.27</v>
      </c>
      <c r="L1284">
        <v>24</v>
      </c>
      <c r="M1284">
        <v>1</v>
      </c>
      <c r="N1284">
        <f t="shared" si="49"/>
        <v>0</v>
      </c>
      <c r="O1284">
        <f t="shared" si="50"/>
        <v>0</v>
      </c>
      <c r="P1284" t="s">
        <v>12694</v>
      </c>
    </row>
    <row r="1285" spans="2:16" x14ac:dyDescent="0.25">
      <c r="B1285" t="s">
        <v>1289</v>
      </c>
      <c r="C1285" s="119" t="s">
        <v>60</v>
      </c>
      <c r="D1285" t="s">
        <v>11537</v>
      </c>
      <c r="E1285" t="s">
        <v>11530</v>
      </c>
      <c r="F1285" t="s">
        <v>11540</v>
      </c>
      <c r="G1285" t="s">
        <v>61</v>
      </c>
      <c r="H1285" t="s">
        <v>18</v>
      </c>
      <c r="I1285" t="s">
        <v>11541</v>
      </c>
      <c r="J1285">
        <v>2014</v>
      </c>
      <c r="K1285">
        <v>572.15</v>
      </c>
      <c r="L1285">
        <v>23</v>
      </c>
      <c r="M1285">
        <v>1</v>
      </c>
      <c r="N1285">
        <f t="shared" si="49"/>
        <v>0</v>
      </c>
      <c r="O1285">
        <f t="shared" si="50"/>
        <v>0</v>
      </c>
      <c r="P1285" t="s">
        <v>12694</v>
      </c>
    </row>
    <row r="1286" spans="2:16" x14ac:dyDescent="0.25">
      <c r="B1286" t="s">
        <v>1290</v>
      </c>
      <c r="C1286" s="119" t="s">
        <v>60</v>
      </c>
      <c r="D1286" t="s">
        <v>11550</v>
      </c>
      <c r="E1286" t="s">
        <v>11530</v>
      </c>
      <c r="F1286" t="s">
        <v>11540</v>
      </c>
      <c r="G1286" t="s">
        <v>61</v>
      </c>
      <c r="H1286" t="s">
        <v>18</v>
      </c>
      <c r="I1286" t="s">
        <v>11541</v>
      </c>
      <c r="J1286">
        <v>2014</v>
      </c>
      <c r="K1286">
        <v>573.41999999999996</v>
      </c>
      <c r="L1286">
        <v>33</v>
      </c>
      <c r="M1286">
        <v>1</v>
      </c>
      <c r="N1286">
        <f t="shared" si="49"/>
        <v>0</v>
      </c>
      <c r="O1286">
        <f t="shared" si="50"/>
        <v>0</v>
      </c>
      <c r="P1286" t="s">
        <v>12694</v>
      </c>
    </row>
    <row r="1287" spans="2:16" x14ac:dyDescent="0.25">
      <c r="B1287" t="s">
        <v>1291</v>
      </c>
      <c r="C1287" s="119" t="s">
        <v>60</v>
      </c>
      <c r="D1287" t="s">
        <v>11537</v>
      </c>
      <c r="E1287" t="s">
        <v>11530</v>
      </c>
      <c r="F1287" t="s">
        <v>11540</v>
      </c>
      <c r="G1287" t="s">
        <v>61</v>
      </c>
      <c r="H1287" t="s">
        <v>18</v>
      </c>
      <c r="I1287" t="s">
        <v>11541</v>
      </c>
      <c r="J1287">
        <v>2014</v>
      </c>
      <c r="K1287">
        <v>571.77</v>
      </c>
      <c r="L1287">
        <v>20</v>
      </c>
      <c r="M1287">
        <v>1</v>
      </c>
      <c r="N1287">
        <f t="shared" si="49"/>
        <v>0</v>
      </c>
      <c r="O1287">
        <f t="shared" si="50"/>
        <v>0</v>
      </c>
      <c r="P1287" t="s">
        <v>12694</v>
      </c>
    </row>
    <row r="1288" spans="2:16" x14ac:dyDescent="0.25">
      <c r="B1288" t="s">
        <v>1292</v>
      </c>
      <c r="C1288" s="119" t="s">
        <v>60</v>
      </c>
      <c r="D1288" t="s">
        <v>11542</v>
      </c>
      <c r="E1288" t="s">
        <v>11530</v>
      </c>
      <c r="F1288" t="s">
        <v>11540</v>
      </c>
      <c r="G1288" t="s">
        <v>61</v>
      </c>
      <c r="H1288" t="s">
        <v>18</v>
      </c>
      <c r="I1288" t="s">
        <v>11541</v>
      </c>
      <c r="J1288">
        <v>2014</v>
      </c>
      <c r="K1288">
        <v>572.54</v>
      </c>
      <c r="L1288">
        <v>26</v>
      </c>
      <c r="M1288">
        <v>1</v>
      </c>
      <c r="N1288">
        <f t="shared" si="49"/>
        <v>0</v>
      </c>
      <c r="O1288">
        <f t="shared" si="50"/>
        <v>0</v>
      </c>
      <c r="P1288" t="s">
        <v>12694</v>
      </c>
    </row>
    <row r="1289" spans="2:16" x14ac:dyDescent="0.25">
      <c r="B1289" t="s">
        <v>1293</v>
      </c>
      <c r="C1289" s="119" t="s">
        <v>60</v>
      </c>
      <c r="D1289" t="s">
        <v>11537</v>
      </c>
      <c r="E1289" t="s">
        <v>11530</v>
      </c>
      <c r="F1289" t="s">
        <v>11540</v>
      </c>
      <c r="G1289" t="s">
        <v>61</v>
      </c>
      <c r="H1289" t="s">
        <v>18</v>
      </c>
      <c r="I1289" t="s">
        <v>11541</v>
      </c>
      <c r="J1289">
        <v>2014</v>
      </c>
      <c r="K1289">
        <v>571.9</v>
      </c>
      <c r="L1289">
        <v>21</v>
      </c>
      <c r="M1289">
        <v>1</v>
      </c>
      <c r="N1289">
        <f t="shared" si="49"/>
        <v>0</v>
      </c>
      <c r="O1289">
        <f t="shared" si="50"/>
        <v>0</v>
      </c>
      <c r="P1289" t="s">
        <v>12694</v>
      </c>
    </row>
    <row r="1290" spans="2:16" x14ac:dyDescent="0.25">
      <c r="B1290" t="s">
        <v>1294</v>
      </c>
      <c r="C1290" s="119" t="s">
        <v>60</v>
      </c>
      <c r="D1290" t="s">
        <v>11537</v>
      </c>
      <c r="E1290" t="s">
        <v>11530</v>
      </c>
      <c r="F1290" t="s">
        <v>11540</v>
      </c>
      <c r="G1290" t="s">
        <v>61</v>
      </c>
      <c r="H1290" t="s">
        <v>18</v>
      </c>
      <c r="I1290" t="s">
        <v>11541</v>
      </c>
      <c r="J1290">
        <v>2014</v>
      </c>
      <c r="K1290">
        <v>573.41999999999996</v>
      </c>
      <c r="L1290">
        <v>33</v>
      </c>
      <c r="M1290">
        <v>1</v>
      </c>
      <c r="N1290">
        <f t="shared" si="49"/>
        <v>0</v>
      </c>
      <c r="O1290">
        <f t="shared" si="50"/>
        <v>0</v>
      </c>
      <c r="P1290" t="s">
        <v>12694</v>
      </c>
    </row>
    <row r="1291" spans="2:16" x14ac:dyDescent="0.25">
      <c r="B1291" t="s">
        <v>1295</v>
      </c>
      <c r="C1291" s="119" t="s">
        <v>60</v>
      </c>
      <c r="D1291" t="s">
        <v>11537</v>
      </c>
      <c r="E1291" t="s">
        <v>11530</v>
      </c>
      <c r="F1291" t="s">
        <v>11540</v>
      </c>
      <c r="G1291" t="s">
        <v>61</v>
      </c>
      <c r="H1291" t="s">
        <v>18</v>
      </c>
      <c r="I1291" t="s">
        <v>11541</v>
      </c>
      <c r="J1291">
        <v>2014</v>
      </c>
      <c r="K1291">
        <v>572.15</v>
      </c>
      <c r="L1291">
        <v>23</v>
      </c>
      <c r="M1291">
        <v>1</v>
      </c>
      <c r="N1291">
        <f t="shared" ref="N1291:N1354" si="51">IF(K1291&lt;100,1,0)</f>
        <v>0</v>
      </c>
      <c r="O1291">
        <f t="shared" si="50"/>
        <v>0</v>
      </c>
      <c r="P1291" t="s">
        <v>12694</v>
      </c>
    </row>
    <row r="1292" spans="2:16" x14ac:dyDescent="0.25">
      <c r="B1292" t="s">
        <v>1296</v>
      </c>
      <c r="C1292" s="119" t="s">
        <v>60</v>
      </c>
      <c r="D1292" t="s">
        <v>11537</v>
      </c>
      <c r="E1292" t="s">
        <v>11530</v>
      </c>
      <c r="F1292" t="s">
        <v>11540</v>
      </c>
      <c r="G1292" t="s">
        <v>61</v>
      </c>
      <c r="H1292" t="s">
        <v>18</v>
      </c>
      <c r="I1292" t="s">
        <v>11541</v>
      </c>
      <c r="J1292">
        <v>2014</v>
      </c>
      <c r="K1292">
        <v>573.16999999999996</v>
      </c>
      <c r="L1292">
        <v>31</v>
      </c>
      <c r="M1292">
        <v>1</v>
      </c>
      <c r="N1292">
        <f t="shared" si="51"/>
        <v>0</v>
      </c>
      <c r="O1292">
        <f t="shared" si="50"/>
        <v>0</v>
      </c>
      <c r="P1292" t="s">
        <v>12694</v>
      </c>
    </row>
    <row r="1293" spans="2:16" x14ac:dyDescent="0.25">
      <c r="B1293" t="s">
        <v>1297</v>
      </c>
      <c r="C1293" s="119" t="s">
        <v>60</v>
      </c>
      <c r="D1293" t="s">
        <v>11537</v>
      </c>
      <c r="E1293" t="s">
        <v>11530</v>
      </c>
      <c r="F1293" t="s">
        <v>11540</v>
      </c>
      <c r="G1293" t="s">
        <v>61</v>
      </c>
      <c r="H1293" t="s">
        <v>18</v>
      </c>
      <c r="I1293" t="s">
        <v>11541</v>
      </c>
      <c r="J1293">
        <v>2014</v>
      </c>
      <c r="K1293">
        <v>670.88</v>
      </c>
      <c r="L1293">
        <v>32</v>
      </c>
      <c r="M1293">
        <v>1</v>
      </c>
      <c r="N1293">
        <f t="shared" si="51"/>
        <v>0</v>
      </c>
      <c r="O1293">
        <f t="shared" si="50"/>
        <v>0</v>
      </c>
      <c r="P1293" t="s">
        <v>12694</v>
      </c>
    </row>
    <row r="1294" spans="2:16" x14ac:dyDescent="0.25">
      <c r="B1294" t="s">
        <v>1298</v>
      </c>
      <c r="C1294" s="119" t="s">
        <v>60</v>
      </c>
      <c r="D1294" t="s">
        <v>11537</v>
      </c>
      <c r="E1294" t="s">
        <v>11530</v>
      </c>
      <c r="F1294" t="s">
        <v>11540</v>
      </c>
      <c r="G1294" t="s">
        <v>61</v>
      </c>
      <c r="H1294" t="s">
        <v>18</v>
      </c>
      <c r="I1294" t="s">
        <v>11541</v>
      </c>
      <c r="J1294">
        <v>2014</v>
      </c>
      <c r="K1294">
        <v>572.66</v>
      </c>
      <c r="L1294">
        <v>27</v>
      </c>
      <c r="M1294">
        <v>1</v>
      </c>
      <c r="N1294">
        <f t="shared" si="51"/>
        <v>0</v>
      </c>
      <c r="O1294">
        <f t="shared" si="50"/>
        <v>0</v>
      </c>
      <c r="P1294" t="s">
        <v>12694</v>
      </c>
    </row>
    <row r="1295" spans="2:16" x14ac:dyDescent="0.25">
      <c r="B1295" t="s">
        <v>1299</v>
      </c>
      <c r="C1295" s="119" t="s">
        <v>60</v>
      </c>
      <c r="D1295" t="s">
        <v>11539</v>
      </c>
      <c r="E1295" t="s">
        <v>11530</v>
      </c>
      <c r="F1295" t="s">
        <v>11540</v>
      </c>
      <c r="G1295" t="s">
        <v>61</v>
      </c>
      <c r="H1295" t="s">
        <v>18</v>
      </c>
      <c r="I1295" t="s">
        <v>11541</v>
      </c>
      <c r="J1295">
        <v>2014</v>
      </c>
      <c r="K1295">
        <v>571.1</v>
      </c>
      <c r="L1295">
        <v>18</v>
      </c>
      <c r="M1295">
        <v>1</v>
      </c>
      <c r="N1295">
        <f t="shared" si="51"/>
        <v>0</v>
      </c>
      <c r="O1295">
        <f t="shared" si="50"/>
        <v>0</v>
      </c>
      <c r="P1295" t="s">
        <v>12694</v>
      </c>
    </row>
    <row r="1296" spans="2:16" x14ac:dyDescent="0.25">
      <c r="B1296" t="s">
        <v>1300</v>
      </c>
      <c r="C1296" s="119" t="s">
        <v>60</v>
      </c>
      <c r="D1296" t="s">
        <v>11537</v>
      </c>
      <c r="E1296" t="s">
        <v>11530</v>
      </c>
      <c r="F1296" t="s">
        <v>11540</v>
      </c>
      <c r="G1296" t="s">
        <v>61</v>
      </c>
      <c r="H1296" t="s">
        <v>18</v>
      </c>
      <c r="I1296" t="s">
        <v>11541</v>
      </c>
      <c r="J1296">
        <v>2014</v>
      </c>
      <c r="K1296">
        <v>577.30999999999995</v>
      </c>
      <c r="L1296">
        <v>67</v>
      </c>
      <c r="M1296">
        <v>1</v>
      </c>
      <c r="N1296">
        <f t="shared" si="51"/>
        <v>0</v>
      </c>
      <c r="O1296">
        <f t="shared" si="50"/>
        <v>0</v>
      </c>
      <c r="P1296" t="s">
        <v>12694</v>
      </c>
    </row>
    <row r="1297" spans="2:16" x14ac:dyDescent="0.25">
      <c r="B1297" t="s">
        <v>1301</v>
      </c>
      <c r="C1297" s="119" t="s">
        <v>60</v>
      </c>
      <c r="D1297" t="s">
        <v>11542</v>
      </c>
      <c r="E1297" t="s">
        <v>11530</v>
      </c>
      <c r="F1297" t="s">
        <v>11540</v>
      </c>
      <c r="G1297" t="s">
        <v>61</v>
      </c>
      <c r="H1297" t="s">
        <v>18</v>
      </c>
      <c r="I1297" t="s">
        <v>11541</v>
      </c>
      <c r="J1297">
        <v>2014</v>
      </c>
      <c r="K1297">
        <v>572.02</v>
      </c>
      <c r="L1297">
        <v>22</v>
      </c>
      <c r="M1297">
        <v>1</v>
      </c>
      <c r="N1297">
        <f t="shared" si="51"/>
        <v>0</v>
      </c>
      <c r="O1297">
        <f t="shared" si="50"/>
        <v>0</v>
      </c>
      <c r="P1297" t="s">
        <v>12694</v>
      </c>
    </row>
    <row r="1298" spans="2:16" x14ac:dyDescent="0.25">
      <c r="B1298" t="s">
        <v>1302</v>
      </c>
      <c r="C1298" s="119" t="s">
        <v>60</v>
      </c>
      <c r="D1298" t="s">
        <v>11542</v>
      </c>
      <c r="E1298" t="s">
        <v>11530</v>
      </c>
      <c r="F1298" t="s">
        <v>11540</v>
      </c>
      <c r="G1298" t="s">
        <v>61</v>
      </c>
      <c r="H1298" t="s">
        <v>18</v>
      </c>
      <c r="I1298" t="s">
        <v>11541</v>
      </c>
      <c r="J1298">
        <v>2014</v>
      </c>
      <c r="K1298">
        <v>572.75</v>
      </c>
      <c r="L1298">
        <v>31</v>
      </c>
      <c r="M1298">
        <v>1</v>
      </c>
      <c r="N1298">
        <f t="shared" si="51"/>
        <v>0</v>
      </c>
      <c r="O1298">
        <f t="shared" si="50"/>
        <v>0</v>
      </c>
      <c r="P1298" t="s">
        <v>12693</v>
      </c>
    </row>
    <row r="1299" spans="2:16" x14ac:dyDescent="0.25">
      <c r="B1299" t="s">
        <v>1303</v>
      </c>
      <c r="C1299" s="119" t="s">
        <v>60</v>
      </c>
      <c r="D1299" t="s">
        <v>11539</v>
      </c>
      <c r="E1299" t="s">
        <v>11530</v>
      </c>
      <c r="F1299" t="s">
        <v>11540</v>
      </c>
      <c r="G1299" t="s">
        <v>61</v>
      </c>
      <c r="H1299" t="s">
        <v>18</v>
      </c>
      <c r="I1299" t="s">
        <v>11541</v>
      </c>
      <c r="J1299">
        <v>2014</v>
      </c>
      <c r="K1299">
        <v>572.24</v>
      </c>
      <c r="L1299">
        <v>27</v>
      </c>
      <c r="M1299">
        <v>1</v>
      </c>
      <c r="N1299">
        <f t="shared" si="51"/>
        <v>0</v>
      </c>
      <c r="O1299">
        <f t="shared" si="50"/>
        <v>0</v>
      </c>
      <c r="P1299" t="s">
        <v>12694</v>
      </c>
    </row>
    <row r="1300" spans="2:16" x14ac:dyDescent="0.25">
      <c r="B1300" t="s">
        <v>1304</v>
      </c>
      <c r="C1300" s="119" t="s">
        <v>60</v>
      </c>
      <c r="D1300" t="s">
        <v>11539</v>
      </c>
      <c r="E1300" t="s">
        <v>11530</v>
      </c>
      <c r="F1300" t="s">
        <v>11540</v>
      </c>
      <c r="G1300" t="s">
        <v>61</v>
      </c>
      <c r="H1300" t="s">
        <v>18</v>
      </c>
      <c r="I1300" t="s">
        <v>11541</v>
      </c>
      <c r="J1300">
        <v>2014</v>
      </c>
      <c r="K1300">
        <v>576.65</v>
      </c>
      <c r="L1300">
        <v>32</v>
      </c>
      <c r="M1300">
        <v>1</v>
      </c>
      <c r="N1300">
        <f t="shared" si="51"/>
        <v>0</v>
      </c>
      <c r="O1300">
        <f t="shared" si="50"/>
        <v>0</v>
      </c>
      <c r="P1300" t="s">
        <v>12694</v>
      </c>
    </row>
    <row r="1301" spans="2:16" x14ac:dyDescent="0.25">
      <c r="B1301" t="s">
        <v>1305</v>
      </c>
      <c r="C1301" s="119" t="s">
        <v>60</v>
      </c>
      <c r="D1301" t="s">
        <v>11539</v>
      </c>
      <c r="E1301" t="s">
        <v>11530</v>
      </c>
      <c r="F1301" t="s">
        <v>11540</v>
      </c>
      <c r="G1301" t="s">
        <v>61</v>
      </c>
      <c r="H1301" t="s">
        <v>18</v>
      </c>
      <c r="I1301" t="s">
        <v>11541</v>
      </c>
      <c r="J1301">
        <v>2014</v>
      </c>
      <c r="K1301">
        <v>576.65</v>
      </c>
      <c r="L1301">
        <v>32</v>
      </c>
      <c r="M1301">
        <v>1</v>
      </c>
      <c r="N1301">
        <f t="shared" si="51"/>
        <v>0</v>
      </c>
      <c r="O1301">
        <f t="shared" si="50"/>
        <v>0</v>
      </c>
      <c r="P1301" t="s">
        <v>12694</v>
      </c>
    </row>
    <row r="1302" spans="2:16" x14ac:dyDescent="0.25">
      <c r="B1302" t="s">
        <v>1306</v>
      </c>
      <c r="C1302" s="119" t="s">
        <v>60</v>
      </c>
      <c r="D1302" t="s">
        <v>11539</v>
      </c>
      <c r="E1302" t="s">
        <v>11530</v>
      </c>
      <c r="F1302" t="s">
        <v>11540</v>
      </c>
      <c r="G1302" t="s">
        <v>61</v>
      </c>
      <c r="H1302" t="s">
        <v>18</v>
      </c>
      <c r="I1302" t="s">
        <v>11541</v>
      </c>
      <c r="J1302">
        <v>2014</v>
      </c>
      <c r="K1302">
        <v>573.16999999999996</v>
      </c>
      <c r="L1302">
        <v>31</v>
      </c>
      <c r="M1302">
        <v>1</v>
      </c>
      <c r="N1302">
        <f t="shared" si="51"/>
        <v>0</v>
      </c>
      <c r="O1302">
        <f t="shared" si="50"/>
        <v>0</v>
      </c>
      <c r="P1302" t="s">
        <v>12694</v>
      </c>
    </row>
    <row r="1303" spans="2:16" x14ac:dyDescent="0.25">
      <c r="B1303" t="s">
        <v>1307</v>
      </c>
      <c r="C1303" s="119" t="s">
        <v>60</v>
      </c>
      <c r="D1303" t="s">
        <v>11539</v>
      </c>
      <c r="E1303" t="s">
        <v>11530</v>
      </c>
      <c r="F1303" t="s">
        <v>11540</v>
      </c>
      <c r="G1303" t="s">
        <v>61</v>
      </c>
      <c r="H1303" t="s">
        <v>18</v>
      </c>
      <c r="I1303" t="s">
        <v>11541</v>
      </c>
      <c r="J1303">
        <v>2014</v>
      </c>
      <c r="K1303">
        <v>598.05999999999995</v>
      </c>
      <c r="L1303">
        <v>17</v>
      </c>
      <c r="M1303">
        <v>1</v>
      </c>
      <c r="N1303">
        <f t="shared" si="51"/>
        <v>0</v>
      </c>
      <c r="O1303">
        <f t="shared" si="50"/>
        <v>0</v>
      </c>
      <c r="P1303" t="s">
        <v>12694</v>
      </c>
    </row>
    <row r="1304" spans="2:16" x14ac:dyDescent="0.25">
      <c r="B1304" t="s">
        <v>1308</v>
      </c>
      <c r="C1304" s="119" t="s">
        <v>60</v>
      </c>
      <c r="D1304" t="s">
        <v>11546</v>
      </c>
      <c r="E1304" t="s">
        <v>11530</v>
      </c>
      <c r="F1304" t="s">
        <v>11540</v>
      </c>
      <c r="G1304" t="s">
        <v>61</v>
      </c>
      <c r="H1304" t="s">
        <v>18</v>
      </c>
      <c r="I1304" t="s">
        <v>11541</v>
      </c>
      <c r="J1304">
        <v>2014</v>
      </c>
      <c r="K1304">
        <v>581.29999999999995</v>
      </c>
      <c r="L1304">
        <v>78</v>
      </c>
      <c r="M1304">
        <v>1</v>
      </c>
      <c r="N1304">
        <f t="shared" si="51"/>
        <v>0</v>
      </c>
      <c r="O1304">
        <f t="shared" si="50"/>
        <v>0</v>
      </c>
      <c r="P1304" t="s">
        <v>12694</v>
      </c>
    </row>
    <row r="1305" spans="2:16" x14ac:dyDescent="0.25">
      <c r="B1305" t="s">
        <v>1309</v>
      </c>
      <c r="C1305" s="119" t="s">
        <v>60</v>
      </c>
      <c r="D1305" t="s">
        <v>11537</v>
      </c>
      <c r="E1305" t="s">
        <v>11530</v>
      </c>
      <c r="F1305" t="s">
        <v>11540</v>
      </c>
      <c r="G1305" t="s">
        <v>61</v>
      </c>
      <c r="H1305" t="s">
        <v>18</v>
      </c>
      <c r="I1305" t="s">
        <v>11541</v>
      </c>
      <c r="J1305">
        <v>2014</v>
      </c>
      <c r="K1305">
        <v>572.15</v>
      </c>
      <c r="L1305">
        <v>23</v>
      </c>
      <c r="M1305">
        <v>1</v>
      </c>
      <c r="N1305">
        <f t="shared" si="51"/>
        <v>0</v>
      </c>
      <c r="O1305">
        <f t="shared" si="50"/>
        <v>0</v>
      </c>
      <c r="P1305" t="s">
        <v>12694</v>
      </c>
    </row>
    <row r="1306" spans="2:16" x14ac:dyDescent="0.25">
      <c r="B1306" t="s">
        <v>1310</v>
      </c>
      <c r="C1306" s="119" t="s">
        <v>60</v>
      </c>
      <c r="D1306" t="s">
        <v>11542</v>
      </c>
      <c r="E1306" t="s">
        <v>11530</v>
      </c>
      <c r="F1306" t="s">
        <v>11540</v>
      </c>
      <c r="G1306" t="s">
        <v>61</v>
      </c>
      <c r="H1306" t="s">
        <v>18</v>
      </c>
      <c r="I1306" t="s">
        <v>11541</v>
      </c>
      <c r="J1306">
        <v>2014</v>
      </c>
      <c r="K1306">
        <v>571.63</v>
      </c>
      <c r="L1306">
        <v>22</v>
      </c>
      <c r="M1306">
        <v>1</v>
      </c>
      <c r="N1306">
        <f t="shared" si="51"/>
        <v>0</v>
      </c>
      <c r="O1306">
        <f t="shared" si="50"/>
        <v>0</v>
      </c>
      <c r="P1306" t="s">
        <v>12694</v>
      </c>
    </row>
    <row r="1307" spans="2:16" x14ac:dyDescent="0.25">
      <c r="B1307" t="s">
        <v>1311</v>
      </c>
      <c r="C1307" s="119" t="s">
        <v>60</v>
      </c>
      <c r="D1307" t="s">
        <v>11537</v>
      </c>
      <c r="E1307" t="s">
        <v>11530</v>
      </c>
      <c r="F1307" t="s">
        <v>11540</v>
      </c>
      <c r="G1307" t="s">
        <v>61</v>
      </c>
      <c r="H1307" t="s">
        <v>18</v>
      </c>
      <c r="I1307" t="s">
        <v>11541</v>
      </c>
      <c r="J1307">
        <v>2014</v>
      </c>
      <c r="K1307">
        <v>571.9</v>
      </c>
      <c r="L1307">
        <v>21</v>
      </c>
      <c r="M1307">
        <v>1</v>
      </c>
      <c r="N1307">
        <f t="shared" si="51"/>
        <v>0</v>
      </c>
      <c r="O1307">
        <f t="shared" si="50"/>
        <v>0</v>
      </c>
      <c r="P1307" t="s">
        <v>12694</v>
      </c>
    </row>
    <row r="1308" spans="2:16" x14ac:dyDescent="0.25">
      <c r="B1308" t="s">
        <v>1312</v>
      </c>
      <c r="C1308" s="119" t="s">
        <v>60</v>
      </c>
      <c r="D1308" t="s">
        <v>11537</v>
      </c>
      <c r="E1308" t="s">
        <v>11530</v>
      </c>
      <c r="F1308" t="s">
        <v>11540</v>
      </c>
      <c r="G1308" t="s">
        <v>61</v>
      </c>
      <c r="H1308" t="s">
        <v>18</v>
      </c>
      <c r="I1308" t="s">
        <v>11541</v>
      </c>
      <c r="J1308">
        <v>2014</v>
      </c>
      <c r="K1308">
        <v>572.02</v>
      </c>
      <c r="L1308">
        <v>22</v>
      </c>
      <c r="M1308">
        <v>1</v>
      </c>
      <c r="N1308">
        <f t="shared" si="51"/>
        <v>0</v>
      </c>
      <c r="O1308">
        <f t="shared" si="50"/>
        <v>0</v>
      </c>
      <c r="P1308" t="s">
        <v>12694</v>
      </c>
    </row>
    <row r="1309" spans="2:16" x14ac:dyDescent="0.25">
      <c r="B1309" t="s">
        <v>1313</v>
      </c>
      <c r="C1309" s="119" t="s">
        <v>60</v>
      </c>
      <c r="D1309" t="s">
        <v>11537</v>
      </c>
      <c r="E1309" t="s">
        <v>11530</v>
      </c>
      <c r="F1309" t="s">
        <v>11540</v>
      </c>
      <c r="G1309" t="s">
        <v>61</v>
      </c>
      <c r="H1309" t="s">
        <v>18</v>
      </c>
      <c r="I1309" t="s">
        <v>11541</v>
      </c>
      <c r="J1309">
        <v>2014</v>
      </c>
      <c r="K1309">
        <v>571.52</v>
      </c>
      <c r="L1309">
        <v>18</v>
      </c>
      <c r="M1309">
        <v>1</v>
      </c>
      <c r="N1309">
        <f t="shared" si="51"/>
        <v>0</v>
      </c>
      <c r="O1309">
        <f t="shared" si="50"/>
        <v>0</v>
      </c>
      <c r="P1309" t="s">
        <v>12694</v>
      </c>
    </row>
    <row r="1310" spans="2:16" x14ac:dyDescent="0.25">
      <c r="B1310" t="s">
        <v>1314</v>
      </c>
      <c r="C1310" s="119" t="s">
        <v>60</v>
      </c>
      <c r="D1310" t="s">
        <v>11537</v>
      </c>
      <c r="E1310" t="s">
        <v>11530</v>
      </c>
      <c r="F1310" t="s">
        <v>11540</v>
      </c>
      <c r="G1310" t="s">
        <v>61</v>
      </c>
      <c r="H1310" t="s">
        <v>18</v>
      </c>
      <c r="I1310" t="s">
        <v>11541</v>
      </c>
      <c r="J1310">
        <v>2014</v>
      </c>
      <c r="K1310">
        <v>571.78</v>
      </c>
      <c r="L1310">
        <v>20</v>
      </c>
      <c r="M1310">
        <v>1</v>
      </c>
      <c r="N1310">
        <f t="shared" si="51"/>
        <v>0</v>
      </c>
      <c r="O1310">
        <f t="shared" si="50"/>
        <v>0</v>
      </c>
      <c r="P1310" t="s">
        <v>12694</v>
      </c>
    </row>
    <row r="1311" spans="2:16" x14ac:dyDescent="0.25">
      <c r="B1311" t="s">
        <v>1315</v>
      </c>
      <c r="C1311" s="119" t="s">
        <v>60</v>
      </c>
      <c r="D1311" t="s">
        <v>11537</v>
      </c>
      <c r="E1311" t="s">
        <v>11530</v>
      </c>
      <c r="F1311" t="s">
        <v>11540</v>
      </c>
      <c r="G1311" t="s">
        <v>61</v>
      </c>
      <c r="H1311" t="s">
        <v>18</v>
      </c>
      <c r="I1311" t="s">
        <v>11541</v>
      </c>
      <c r="J1311">
        <v>2014</v>
      </c>
      <c r="K1311">
        <v>573.29999999999995</v>
      </c>
      <c r="L1311">
        <v>32</v>
      </c>
      <c r="M1311">
        <v>1</v>
      </c>
      <c r="N1311">
        <f t="shared" si="51"/>
        <v>0</v>
      </c>
      <c r="O1311">
        <f t="shared" si="50"/>
        <v>0</v>
      </c>
      <c r="P1311" t="s">
        <v>12694</v>
      </c>
    </row>
    <row r="1312" spans="2:16" x14ac:dyDescent="0.25">
      <c r="B1312" t="s">
        <v>1316</v>
      </c>
      <c r="C1312" s="119" t="s">
        <v>60</v>
      </c>
      <c r="D1312" t="s">
        <v>11537</v>
      </c>
      <c r="E1312" t="s">
        <v>11530</v>
      </c>
      <c r="F1312" t="s">
        <v>11540</v>
      </c>
      <c r="G1312" t="s">
        <v>61</v>
      </c>
      <c r="H1312" t="s">
        <v>18</v>
      </c>
      <c r="I1312" t="s">
        <v>11541</v>
      </c>
      <c r="J1312">
        <v>2014</v>
      </c>
      <c r="K1312">
        <v>572.66</v>
      </c>
      <c r="L1312">
        <v>27</v>
      </c>
      <c r="M1312">
        <v>1</v>
      </c>
      <c r="N1312">
        <f t="shared" si="51"/>
        <v>0</v>
      </c>
      <c r="O1312">
        <f t="shared" si="50"/>
        <v>0</v>
      </c>
      <c r="P1312" t="s">
        <v>12694</v>
      </c>
    </row>
    <row r="1313" spans="2:16" x14ac:dyDescent="0.25">
      <c r="B1313" t="s">
        <v>1317</v>
      </c>
      <c r="C1313" s="119" t="s">
        <v>60</v>
      </c>
      <c r="D1313" t="s">
        <v>11542</v>
      </c>
      <c r="E1313" t="s">
        <v>11530</v>
      </c>
      <c r="F1313" t="s">
        <v>11540</v>
      </c>
      <c r="G1313" t="s">
        <v>61</v>
      </c>
      <c r="H1313" t="s">
        <v>18</v>
      </c>
      <c r="I1313" t="s">
        <v>11541</v>
      </c>
      <c r="J1313">
        <v>2014</v>
      </c>
      <c r="K1313">
        <v>571.64</v>
      </c>
      <c r="L1313">
        <v>19</v>
      </c>
      <c r="M1313">
        <v>1</v>
      </c>
      <c r="N1313">
        <f t="shared" si="51"/>
        <v>0</v>
      </c>
      <c r="O1313">
        <f t="shared" si="50"/>
        <v>0</v>
      </c>
      <c r="P1313" t="s">
        <v>12694</v>
      </c>
    </row>
    <row r="1314" spans="2:16" x14ac:dyDescent="0.25">
      <c r="B1314" t="s">
        <v>1318</v>
      </c>
      <c r="C1314" s="119" t="s">
        <v>60</v>
      </c>
      <c r="D1314" t="s">
        <v>11542</v>
      </c>
      <c r="E1314" t="s">
        <v>11530</v>
      </c>
      <c r="F1314" t="s">
        <v>11540</v>
      </c>
      <c r="G1314" t="s">
        <v>61</v>
      </c>
      <c r="H1314" t="s">
        <v>18</v>
      </c>
      <c r="I1314" t="s">
        <v>11541</v>
      </c>
      <c r="J1314">
        <v>2014</v>
      </c>
      <c r="K1314">
        <v>577.11</v>
      </c>
      <c r="L1314">
        <v>62</v>
      </c>
      <c r="M1314">
        <v>1</v>
      </c>
      <c r="N1314">
        <f t="shared" si="51"/>
        <v>0</v>
      </c>
      <c r="O1314">
        <f t="shared" si="50"/>
        <v>0</v>
      </c>
      <c r="P1314" t="s">
        <v>12694</v>
      </c>
    </row>
    <row r="1315" spans="2:16" x14ac:dyDescent="0.25">
      <c r="B1315" t="s">
        <v>1319</v>
      </c>
      <c r="C1315" s="119" t="s">
        <v>60</v>
      </c>
      <c r="D1315" t="s">
        <v>11537</v>
      </c>
      <c r="E1315" t="s">
        <v>11530</v>
      </c>
      <c r="F1315" t="s">
        <v>11540</v>
      </c>
      <c r="G1315" t="s">
        <v>61</v>
      </c>
      <c r="H1315" t="s">
        <v>18</v>
      </c>
      <c r="I1315" t="s">
        <v>11541</v>
      </c>
      <c r="J1315">
        <v>2014</v>
      </c>
      <c r="K1315">
        <v>571.91</v>
      </c>
      <c r="L1315">
        <v>21</v>
      </c>
      <c r="M1315">
        <v>1</v>
      </c>
      <c r="N1315">
        <f t="shared" si="51"/>
        <v>0</v>
      </c>
      <c r="O1315">
        <f t="shared" si="50"/>
        <v>0</v>
      </c>
      <c r="P1315" t="s">
        <v>12694</v>
      </c>
    </row>
    <row r="1316" spans="2:16" x14ac:dyDescent="0.25">
      <c r="B1316" t="s">
        <v>1320</v>
      </c>
      <c r="C1316" s="119" t="s">
        <v>60</v>
      </c>
      <c r="D1316" t="s">
        <v>11539</v>
      </c>
      <c r="E1316" t="s">
        <v>11530</v>
      </c>
      <c r="F1316" t="s">
        <v>11540</v>
      </c>
      <c r="G1316" t="s">
        <v>61</v>
      </c>
      <c r="H1316" t="s">
        <v>18</v>
      </c>
      <c r="I1316" t="s">
        <v>11541</v>
      </c>
      <c r="J1316">
        <v>2014</v>
      </c>
      <c r="K1316">
        <v>573.04</v>
      </c>
      <c r="L1316">
        <v>30</v>
      </c>
      <c r="M1316">
        <v>1</v>
      </c>
      <c r="N1316">
        <f t="shared" si="51"/>
        <v>0</v>
      </c>
      <c r="O1316">
        <f t="shared" si="50"/>
        <v>0</v>
      </c>
      <c r="P1316" t="s">
        <v>12693</v>
      </c>
    </row>
    <row r="1317" spans="2:16" x14ac:dyDescent="0.25">
      <c r="B1317" t="s">
        <v>1321</v>
      </c>
      <c r="C1317" s="119" t="s">
        <v>60</v>
      </c>
      <c r="D1317" t="s">
        <v>11550</v>
      </c>
      <c r="E1317" t="s">
        <v>11530</v>
      </c>
      <c r="F1317" t="s">
        <v>11540</v>
      </c>
      <c r="G1317" t="s">
        <v>61</v>
      </c>
      <c r="H1317" t="s">
        <v>18</v>
      </c>
      <c r="I1317" t="s">
        <v>11541</v>
      </c>
      <c r="J1317">
        <v>2014</v>
      </c>
      <c r="K1317">
        <v>572.65</v>
      </c>
      <c r="L1317">
        <v>28</v>
      </c>
      <c r="M1317">
        <v>1</v>
      </c>
      <c r="N1317">
        <f t="shared" si="51"/>
        <v>0</v>
      </c>
      <c r="O1317">
        <f t="shared" si="50"/>
        <v>0</v>
      </c>
      <c r="P1317" t="s">
        <v>12694</v>
      </c>
    </row>
    <row r="1318" spans="2:16" x14ac:dyDescent="0.25">
      <c r="B1318" t="s">
        <v>1322</v>
      </c>
      <c r="C1318" s="119" t="s">
        <v>60</v>
      </c>
      <c r="D1318" t="s">
        <v>11537</v>
      </c>
      <c r="E1318" t="s">
        <v>11530</v>
      </c>
      <c r="F1318" t="s">
        <v>11540</v>
      </c>
      <c r="G1318" t="s">
        <v>61</v>
      </c>
      <c r="H1318" t="s">
        <v>18</v>
      </c>
      <c r="I1318" t="s">
        <v>11541</v>
      </c>
      <c r="J1318">
        <v>2014</v>
      </c>
      <c r="K1318">
        <v>577.97</v>
      </c>
      <c r="L1318">
        <v>70</v>
      </c>
      <c r="M1318">
        <v>1</v>
      </c>
      <c r="N1318">
        <f t="shared" si="51"/>
        <v>0</v>
      </c>
      <c r="O1318">
        <f t="shared" si="50"/>
        <v>0</v>
      </c>
      <c r="P1318" t="s">
        <v>12694</v>
      </c>
    </row>
    <row r="1319" spans="2:16" x14ac:dyDescent="0.25">
      <c r="B1319" t="s">
        <v>1323</v>
      </c>
      <c r="C1319" s="119" t="s">
        <v>60</v>
      </c>
      <c r="D1319" t="s">
        <v>11539</v>
      </c>
      <c r="E1319" t="s">
        <v>11530</v>
      </c>
      <c r="F1319" t="s">
        <v>11540</v>
      </c>
      <c r="G1319" t="s">
        <v>61</v>
      </c>
      <c r="H1319" t="s">
        <v>18</v>
      </c>
      <c r="I1319" t="s">
        <v>11541</v>
      </c>
      <c r="J1319">
        <v>2014</v>
      </c>
      <c r="K1319">
        <v>571.77</v>
      </c>
      <c r="L1319">
        <v>21</v>
      </c>
      <c r="M1319">
        <v>1</v>
      </c>
      <c r="N1319">
        <f t="shared" si="51"/>
        <v>0</v>
      </c>
      <c r="O1319">
        <f t="shared" si="50"/>
        <v>0</v>
      </c>
      <c r="P1319" t="s">
        <v>12694</v>
      </c>
    </row>
    <row r="1320" spans="2:16" x14ac:dyDescent="0.25">
      <c r="B1320" t="s">
        <v>1324</v>
      </c>
      <c r="C1320" s="119" t="s">
        <v>60</v>
      </c>
      <c r="D1320" t="s">
        <v>11539</v>
      </c>
      <c r="E1320" t="s">
        <v>11530</v>
      </c>
      <c r="F1320" t="s">
        <v>11540</v>
      </c>
      <c r="G1320" t="s">
        <v>61</v>
      </c>
      <c r="H1320" t="s">
        <v>18</v>
      </c>
      <c r="I1320" t="s">
        <v>11541</v>
      </c>
      <c r="J1320">
        <v>2014</v>
      </c>
      <c r="K1320">
        <v>571.77</v>
      </c>
      <c r="L1320">
        <v>21</v>
      </c>
      <c r="M1320">
        <v>1</v>
      </c>
      <c r="N1320">
        <f t="shared" si="51"/>
        <v>0</v>
      </c>
      <c r="O1320">
        <f t="shared" si="50"/>
        <v>0</v>
      </c>
      <c r="P1320" t="s">
        <v>12694</v>
      </c>
    </row>
    <row r="1321" spans="2:16" x14ac:dyDescent="0.25">
      <c r="B1321" t="s">
        <v>1325</v>
      </c>
      <c r="C1321" s="119" t="s">
        <v>60</v>
      </c>
      <c r="D1321" t="s">
        <v>11537</v>
      </c>
      <c r="E1321" t="s">
        <v>11530</v>
      </c>
      <c r="F1321" t="s">
        <v>11540</v>
      </c>
      <c r="G1321" t="s">
        <v>61</v>
      </c>
      <c r="H1321" t="s">
        <v>18</v>
      </c>
      <c r="I1321" t="s">
        <v>11541</v>
      </c>
      <c r="J1321">
        <v>2014</v>
      </c>
      <c r="K1321">
        <v>571.89</v>
      </c>
      <c r="L1321">
        <v>22</v>
      </c>
      <c r="M1321">
        <v>1</v>
      </c>
      <c r="N1321">
        <f t="shared" si="51"/>
        <v>0</v>
      </c>
      <c r="O1321">
        <f t="shared" si="50"/>
        <v>0</v>
      </c>
      <c r="P1321" t="s">
        <v>12694</v>
      </c>
    </row>
    <row r="1322" spans="2:16" x14ac:dyDescent="0.25">
      <c r="B1322" t="s">
        <v>1326</v>
      </c>
      <c r="C1322" s="119" t="s">
        <v>60</v>
      </c>
      <c r="D1322" t="s">
        <v>11537</v>
      </c>
      <c r="E1322" t="s">
        <v>11530</v>
      </c>
      <c r="F1322" t="s">
        <v>11540</v>
      </c>
      <c r="G1322" t="s">
        <v>61</v>
      </c>
      <c r="H1322" t="s">
        <v>18</v>
      </c>
      <c r="I1322" t="s">
        <v>11541</v>
      </c>
      <c r="J1322">
        <v>2014</v>
      </c>
      <c r="K1322">
        <v>575.19000000000005</v>
      </c>
      <c r="L1322">
        <v>48</v>
      </c>
      <c r="M1322">
        <v>1</v>
      </c>
      <c r="N1322">
        <f t="shared" si="51"/>
        <v>0</v>
      </c>
      <c r="O1322">
        <f t="shared" si="50"/>
        <v>0</v>
      </c>
      <c r="P1322" t="s">
        <v>12694</v>
      </c>
    </row>
    <row r="1323" spans="2:16" x14ac:dyDescent="0.25">
      <c r="B1323" t="s">
        <v>1327</v>
      </c>
      <c r="C1323" s="119" t="s">
        <v>60</v>
      </c>
      <c r="D1323" t="s">
        <v>11537</v>
      </c>
      <c r="E1323" t="s">
        <v>11530</v>
      </c>
      <c r="F1323" t="s">
        <v>11540</v>
      </c>
      <c r="G1323" t="s">
        <v>61</v>
      </c>
      <c r="H1323" t="s">
        <v>18</v>
      </c>
      <c r="I1323" t="s">
        <v>11541</v>
      </c>
      <c r="J1323">
        <v>2014</v>
      </c>
      <c r="K1323">
        <v>571.38</v>
      </c>
      <c r="L1323">
        <v>18</v>
      </c>
      <c r="M1323">
        <v>1</v>
      </c>
      <c r="N1323">
        <f t="shared" si="51"/>
        <v>0</v>
      </c>
      <c r="O1323">
        <f t="shared" ref="O1323:O1386" si="52">IF(OR(L1323="",L1323&lt;=0),1,0)</f>
        <v>0</v>
      </c>
      <c r="P1323" t="s">
        <v>12694</v>
      </c>
    </row>
    <row r="1324" spans="2:16" x14ac:dyDescent="0.25">
      <c r="B1324" t="s">
        <v>1328</v>
      </c>
      <c r="C1324" s="119" t="s">
        <v>60</v>
      </c>
      <c r="D1324" t="s">
        <v>11537</v>
      </c>
      <c r="E1324" t="s">
        <v>11530</v>
      </c>
      <c r="F1324" t="s">
        <v>11540</v>
      </c>
      <c r="G1324" t="s">
        <v>61</v>
      </c>
      <c r="H1324" t="s">
        <v>18</v>
      </c>
      <c r="I1324" t="s">
        <v>11541</v>
      </c>
      <c r="J1324">
        <v>2014</v>
      </c>
      <c r="K1324">
        <v>573.29</v>
      </c>
      <c r="L1324">
        <v>33</v>
      </c>
      <c r="M1324">
        <v>1</v>
      </c>
      <c r="N1324">
        <f t="shared" si="51"/>
        <v>0</v>
      </c>
      <c r="O1324">
        <f t="shared" si="52"/>
        <v>0</v>
      </c>
      <c r="P1324" t="s">
        <v>12694</v>
      </c>
    </row>
    <row r="1325" spans="2:16" x14ac:dyDescent="0.25">
      <c r="B1325" t="s">
        <v>1329</v>
      </c>
      <c r="C1325" s="119" t="s">
        <v>60</v>
      </c>
      <c r="D1325" t="s">
        <v>11537</v>
      </c>
      <c r="E1325" t="s">
        <v>11530</v>
      </c>
      <c r="F1325" t="s">
        <v>11540</v>
      </c>
      <c r="G1325" t="s">
        <v>61</v>
      </c>
      <c r="H1325" t="s">
        <v>18</v>
      </c>
      <c r="I1325" t="s">
        <v>11541</v>
      </c>
      <c r="J1325">
        <v>2014</v>
      </c>
      <c r="K1325">
        <v>2.92</v>
      </c>
      <c r="L1325">
        <v>23</v>
      </c>
      <c r="M1325">
        <v>1</v>
      </c>
      <c r="N1325">
        <f t="shared" si="51"/>
        <v>1</v>
      </c>
      <c r="O1325">
        <f t="shared" si="52"/>
        <v>0</v>
      </c>
      <c r="P1325" t="s">
        <v>12694</v>
      </c>
    </row>
    <row r="1326" spans="2:16" x14ac:dyDescent="0.25">
      <c r="B1326" t="s">
        <v>1330</v>
      </c>
      <c r="C1326" s="119" t="s">
        <v>60</v>
      </c>
      <c r="D1326" t="s">
        <v>11537</v>
      </c>
      <c r="E1326" t="s">
        <v>11530</v>
      </c>
      <c r="F1326" t="s">
        <v>11540</v>
      </c>
      <c r="G1326" t="s">
        <v>61</v>
      </c>
      <c r="H1326" t="s">
        <v>18</v>
      </c>
      <c r="I1326" t="s">
        <v>11541</v>
      </c>
      <c r="J1326">
        <v>2014</v>
      </c>
      <c r="K1326">
        <v>572.02</v>
      </c>
      <c r="L1326">
        <v>23</v>
      </c>
      <c r="M1326">
        <v>1</v>
      </c>
      <c r="N1326">
        <f t="shared" si="51"/>
        <v>0</v>
      </c>
      <c r="O1326">
        <f t="shared" si="52"/>
        <v>0</v>
      </c>
      <c r="P1326" t="s">
        <v>12694</v>
      </c>
    </row>
    <row r="1327" spans="2:16" x14ac:dyDescent="0.25">
      <c r="B1327" t="s">
        <v>1331</v>
      </c>
      <c r="C1327" s="119" t="s">
        <v>60</v>
      </c>
      <c r="D1327" t="s">
        <v>11537</v>
      </c>
      <c r="E1327" t="s">
        <v>11530</v>
      </c>
      <c r="F1327" t="s">
        <v>11540</v>
      </c>
      <c r="G1327" t="s">
        <v>61</v>
      </c>
      <c r="H1327" t="s">
        <v>18</v>
      </c>
      <c r="I1327" t="s">
        <v>11541</v>
      </c>
      <c r="J1327">
        <v>2014</v>
      </c>
      <c r="K1327">
        <v>571.78</v>
      </c>
      <c r="L1327">
        <v>20</v>
      </c>
      <c r="M1327">
        <v>1</v>
      </c>
      <c r="N1327">
        <f t="shared" si="51"/>
        <v>0</v>
      </c>
      <c r="O1327">
        <f t="shared" si="52"/>
        <v>0</v>
      </c>
      <c r="P1327" t="s">
        <v>12694</v>
      </c>
    </row>
    <row r="1328" spans="2:16" x14ac:dyDescent="0.25">
      <c r="B1328" t="s">
        <v>1332</v>
      </c>
      <c r="C1328" s="119" t="s">
        <v>60</v>
      </c>
      <c r="D1328" t="s">
        <v>11537</v>
      </c>
      <c r="E1328" t="s">
        <v>11530</v>
      </c>
      <c r="F1328" t="s">
        <v>11540</v>
      </c>
      <c r="G1328" t="s">
        <v>61</v>
      </c>
      <c r="H1328" t="s">
        <v>18</v>
      </c>
      <c r="I1328" t="s">
        <v>11541</v>
      </c>
      <c r="J1328">
        <v>2014</v>
      </c>
      <c r="K1328">
        <v>2.92</v>
      </c>
      <c r="L1328">
        <v>23</v>
      </c>
      <c r="M1328">
        <v>1</v>
      </c>
      <c r="N1328">
        <f t="shared" si="51"/>
        <v>1</v>
      </c>
      <c r="O1328">
        <f t="shared" si="52"/>
        <v>0</v>
      </c>
      <c r="P1328" t="s">
        <v>12694</v>
      </c>
    </row>
    <row r="1329" spans="2:16" x14ac:dyDescent="0.25">
      <c r="B1329" t="s">
        <v>1333</v>
      </c>
      <c r="C1329" s="119" t="s">
        <v>60</v>
      </c>
      <c r="D1329" t="s">
        <v>11550</v>
      </c>
      <c r="E1329" t="s">
        <v>11530</v>
      </c>
      <c r="F1329" t="s">
        <v>11540</v>
      </c>
      <c r="G1329" t="s">
        <v>61</v>
      </c>
      <c r="H1329" t="s">
        <v>18</v>
      </c>
      <c r="I1329" t="s">
        <v>11541</v>
      </c>
      <c r="J1329">
        <v>2014</v>
      </c>
      <c r="K1329">
        <v>1141.3699999999999</v>
      </c>
      <c r="L1329">
        <v>25</v>
      </c>
      <c r="M1329">
        <v>1</v>
      </c>
      <c r="N1329">
        <f t="shared" si="51"/>
        <v>0</v>
      </c>
      <c r="O1329">
        <f t="shared" si="52"/>
        <v>0</v>
      </c>
      <c r="P1329" t="s">
        <v>12694</v>
      </c>
    </row>
    <row r="1330" spans="2:16" x14ac:dyDescent="0.25">
      <c r="B1330" t="s">
        <v>1334</v>
      </c>
      <c r="C1330" s="119" t="s">
        <v>60</v>
      </c>
      <c r="D1330" t="s">
        <v>11537</v>
      </c>
      <c r="E1330" t="s">
        <v>11530</v>
      </c>
      <c r="F1330" t="s">
        <v>11540</v>
      </c>
      <c r="G1330" t="s">
        <v>61</v>
      </c>
      <c r="H1330" t="s">
        <v>18</v>
      </c>
      <c r="I1330" t="s">
        <v>11541</v>
      </c>
      <c r="J1330">
        <v>2014</v>
      </c>
      <c r="K1330">
        <v>571.78</v>
      </c>
      <c r="L1330">
        <v>20</v>
      </c>
      <c r="M1330">
        <v>1</v>
      </c>
      <c r="N1330">
        <f t="shared" si="51"/>
        <v>0</v>
      </c>
      <c r="O1330">
        <f t="shared" si="52"/>
        <v>0</v>
      </c>
      <c r="P1330" t="s">
        <v>12694</v>
      </c>
    </row>
    <row r="1331" spans="2:16" x14ac:dyDescent="0.25">
      <c r="B1331" t="s">
        <v>1335</v>
      </c>
      <c r="C1331" s="119" t="s">
        <v>60</v>
      </c>
      <c r="D1331" t="s">
        <v>11537</v>
      </c>
      <c r="E1331" t="s">
        <v>11530</v>
      </c>
      <c r="F1331" t="s">
        <v>11540</v>
      </c>
      <c r="G1331" t="s">
        <v>61</v>
      </c>
      <c r="H1331" t="s">
        <v>18</v>
      </c>
      <c r="I1331" t="s">
        <v>11541</v>
      </c>
      <c r="J1331">
        <v>2014</v>
      </c>
      <c r="K1331">
        <v>571.91</v>
      </c>
      <c r="L1331">
        <v>21</v>
      </c>
      <c r="M1331">
        <v>1</v>
      </c>
      <c r="N1331">
        <f t="shared" si="51"/>
        <v>0</v>
      </c>
      <c r="O1331">
        <f t="shared" si="52"/>
        <v>0</v>
      </c>
      <c r="P1331" t="s">
        <v>12694</v>
      </c>
    </row>
    <row r="1332" spans="2:16" x14ac:dyDescent="0.25">
      <c r="B1332" t="s">
        <v>1336</v>
      </c>
      <c r="C1332" s="119" t="s">
        <v>60</v>
      </c>
      <c r="D1332" t="s">
        <v>11539</v>
      </c>
      <c r="E1332" t="s">
        <v>11530</v>
      </c>
      <c r="F1332" t="s">
        <v>11540</v>
      </c>
      <c r="G1332" t="s">
        <v>61</v>
      </c>
      <c r="H1332" t="s">
        <v>18</v>
      </c>
      <c r="I1332" t="s">
        <v>11541</v>
      </c>
      <c r="J1332">
        <v>2014</v>
      </c>
      <c r="K1332">
        <v>572.29999999999995</v>
      </c>
      <c r="L1332">
        <v>24</v>
      </c>
      <c r="M1332">
        <v>1</v>
      </c>
      <c r="N1332">
        <f t="shared" si="51"/>
        <v>0</v>
      </c>
      <c r="O1332">
        <f t="shared" si="52"/>
        <v>0</v>
      </c>
      <c r="P1332" t="s">
        <v>12694</v>
      </c>
    </row>
    <row r="1333" spans="2:16" x14ac:dyDescent="0.25">
      <c r="B1333" t="s">
        <v>1337</v>
      </c>
      <c r="C1333" s="119" t="s">
        <v>60</v>
      </c>
      <c r="D1333" t="s">
        <v>11537</v>
      </c>
      <c r="E1333" t="s">
        <v>11530</v>
      </c>
      <c r="F1333" t="s">
        <v>11540</v>
      </c>
      <c r="G1333" t="s">
        <v>61</v>
      </c>
      <c r="H1333" t="s">
        <v>18</v>
      </c>
      <c r="I1333" t="s">
        <v>11541</v>
      </c>
      <c r="J1333">
        <v>2014</v>
      </c>
      <c r="K1333">
        <v>572.16</v>
      </c>
      <c r="L1333">
        <v>23</v>
      </c>
      <c r="M1333">
        <v>1</v>
      </c>
      <c r="N1333">
        <f t="shared" si="51"/>
        <v>0</v>
      </c>
      <c r="O1333">
        <f t="shared" si="52"/>
        <v>0</v>
      </c>
      <c r="P1333" t="s">
        <v>12694</v>
      </c>
    </row>
    <row r="1334" spans="2:16" x14ac:dyDescent="0.25">
      <c r="B1334" t="s">
        <v>1338</v>
      </c>
      <c r="C1334" s="119" t="s">
        <v>60</v>
      </c>
      <c r="D1334" t="s">
        <v>11537</v>
      </c>
      <c r="E1334" t="s">
        <v>11530</v>
      </c>
      <c r="F1334" t="s">
        <v>11540</v>
      </c>
      <c r="G1334" t="s">
        <v>61</v>
      </c>
      <c r="H1334" t="s">
        <v>18</v>
      </c>
      <c r="I1334" t="s">
        <v>11541</v>
      </c>
      <c r="J1334">
        <v>2014</v>
      </c>
      <c r="K1334">
        <v>572.79999999999995</v>
      </c>
      <c r="L1334">
        <v>28</v>
      </c>
      <c r="M1334">
        <v>1</v>
      </c>
      <c r="N1334">
        <f t="shared" si="51"/>
        <v>0</v>
      </c>
      <c r="O1334">
        <f t="shared" si="52"/>
        <v>0</v>
      </c>
      <c r="P1334" t="s">
        <v>12694</v>
      </c>
    </row>
    <row r="1335" spans="2:16" x14ac:dyDescent="0.25">
      <c r="B1335" t="s">
        <v>1339</v>
      </c>
      <c r="C1335" s="119" t="s">
        <v>60</v>
      </c>
      <c r="D1335" t="s">
        <v>11537</v>
      </c>
      <c r="E1335" t="s">
        <v>11530</v>
      </c>
      <c r="F1335" t="s">
        <v>11540</v>
      </c>
      <c r="G1335" t="s">
        <v>61</v>
      </c>
      <c r="H1335" t="s">
        <v>18</v>
      </c>
      <c r="I1335" t="s">
        <v>11541</v>
      </c>
      <c r="J1335">
        <v>2014</v>
      </c>
      <c r="K1335">
        <v>578.66999999999996</v>
      </c>
      <c r="L1335">
        <v>74</v>
      </c>
      <c r="M1335">
        <v>1</v>
      </c>
      <c r="N1335">
        <f t="shared" si="51"/>
        <v>0</v>
      </c>
      <c r="O1335">
        <f t="shared" si="52"/>
        <v>0</v>
      </c>
      <c r="P1335" t="s">
        <v>12694</v>
      </c>
    </row>
    <row r="1336" spans="2:16" x14ac:dyDescent="0.25">
      <c r="B1336" t="s">
        <v>1340</v>
      </c>
      <c r="C1336" s="119" t="s">
        <v>60</v>
      </c>
      <c r="D1336" t="s">
        <v>11537</v>
      </c>
      <c r="E1336" t="s">
        <v>11530</v>
      </c>
      <c r="F1336" t="s">
        <v>11540</v>
      </c>
      <c r="G1336" t="s">
        <v>61</v>
      </c>
      <c r="H1336" t="s">
        <v>18</v>
      </c>
      <c r="I1336" t="s">
        <v>11541</v>
      </c>
      <c r="J1336">
        <v>2014</v>
      </c>
      <c r="K1336">
        <v>571.66</v>
      </c>
      <c r="L1336">
        <v>19</v>
      </c>
      <c r="M1336">
        <v>1</v>
      </c>
      <c r="N1336">
        <f t="shared" si="51"/>
        <v>0</v>
      </c>
      <c r="O1336">
        <f t="shared" si="52"/>
        <v>0</v>
      </c>
      <c r="P1336" t="s">
        <v>12694</v>
      </c>
    </row>
    <row r="1337" spans="2:16" x14ac:dyDescent="0.25">
      <c r="B1337" t="s">
        <v>1341</v>
      </c>
      <c r="C1337" s="119" t="s">
        <v>60</v>
      </c>
      <c r="D1337" t="s">
        <v>11537</v>
      </c>
      <c r="E1337" t="s">
        <v>11530</v>
      </c>
      <c r="F1337" t="s">
        <v>11540</v>
      </c>
      <c r="G1337" t="s">
        <v>61</v>
      </c>
      <c r="H1337" t="s">
        <v>18</v>
      </c>
      <c r="I1337" t="s">
        <v>11541</v>
      </c>
      <c r="J1337">
        <v>2014</v>
      </c>
      <c r="K1337">
        <v>572.16</v>
      </c>
      <c r="L1337">
        <v>23</v>
      </c>
      <c r="M1337">
        <v>1</v>
      </c>
      <c r="N1337">
        <f t="shared" si="51"/>
        <v>0</v>
      </c>
      <c r="O1337">
        <f t="shared" si="52"/>
        <v>0</v>
      </c>
      <c r="P1337" t="s">
        <v>12693</v>
      </c>
    </row>
    <row r="1338" spans="2:16" x14ac:dyDescent="0.25">
      <c r="B1338" t="s">
        <v>1342</v>
      </c>
      <c r="C1338" s="119" t="s">
        <v>60</v>
      </c>
      <c r="D1338" t="s">
        <v>11550</v>
      </c>
      <c r="E1338" t="s">
        <v>11530</v>
      </c>
      <c r="F1338" t="s">
        <v>11540</v>
      </c>
      <c r="G1338" t="s">
        <v>61</v>
      </c>
      <c r="H1338" t="s">
        <v>18</v>
      </c>
      <c r="I1338" t="s">
        <v>11541</v>
      </c>
      <c r="J1338">
        <v>2014</v>
      </c>
      <c r="K1338">
        <v>572.54999999999995</v>
      </c>
      <c r="L1338">
        <v>26</v>
      </c>
      <c r="M1338">
        <v>1</v>
      </c>
      <c r="N1338">
        <f t="shared" si="51"/>
        <v>0</v>
      </c>
      <c r="O1338">
        <f t="shared" si="52"/>
        <v>0</v>
      </c>
      <c r="P1338" t="s">
        <v>12694</v>
      </c>
    </row>
    <row r="1339" spans="2:16" x14ac:dyDescent="0.25">
      <c r="B1339" t="s">
        <v>1343</v>
      </c>
      <c r="C1339" s="119" t="s">
        <v>60</v>
      </c>
      <c r="D1339" t="s">
        <v>11550</v>
      </c>
      <c r="E1339" t="s">
        <v>11530</v>
      </c>
      <c r="F1339" t="s">
        <v>11540</v>
      </c>
      <c r="G1339" t="s">
        <v>61</v>
      </c>
      <c r="H1339" t="s">
        <v>18</v>
      </c>
      <c r="I1339" t="s">
        <v>11541</v>
      </c>
      <c r="J1339">
        <v>2014</v>
      </c>
      <c r="K1339">
        <v>572.03</v>
      </c>
      <c r="L1339">
        <v>22</v>
      </c>
      <c r="M1339">
        <v>1</v>
      </c>
      <c r="N1339">
        <f t="shared" si="51"/>
        <v>0</v>
      </c>
      <c r="O1339">
        <f t="shared" si="52"/>
        <v>0</v>
      </c>
      <c r="P1339" t="s">
        <v>12694</v>
      </c>
    </row>
    <row r="1340" spans="2:16" x14ac:dyDescent="0.25">
      <c r="B1340" t="s">
        <v>1344</v>
      </c>
      <c r="C1340" s="119" t="s">
        <v>60</v>
      </c>
      <c r="D1340" t="s">
        <v>11550</v>
      </c>
      <c r="E1340" t="s">
        <v>11530</v>
      </c>
      <c r="F1340" t="s">
        <v>11540</v>
      </c>
      <c r="G1340" t="s">
        <v>61</v>
      </c>
      <c r="H1340" t="s">
        <v>18</v>
      </c>
      <c r="I1340" t="s">
        <v>11541</v>
      </c>
      <c r="J1340">
        <v>2014</v>
      </c>
      <c r="K1340">
        <v>572.03</v>
      </c>
      <c r="L1340">
        <v>22</v>
      </c>
      <c r="M1340">
        <v>1</v>
      </c>
      <c r="N1340">
        <f t="shared" si="51"/>
        <v>0</v>
      </c>
      <c r="O1340">
        <f t="shared" si="52"/>
        <v>0</v>
      </c>
      <c r="P1340" t="s">
        <v>12694</v>
      </c>
    </row>
    <row r="1341" spans="2:16" x14ac:dyDescent="0.25">
      <c r="B1341" t="s">
        <v>1345</v>
      </c>
      <c r="C1341" s="119" t="s">
        <v>60</v>
      </c>
      <c r="D1341" t="s">
        <v>11546</v>
      </c>
      <c r="E1341" t="s">
        <v>11530</v>
      </c>
      <c r="F1341" t="s">
        <v>11540</v>
      </c>
      <c r="G1341" t="s">
        <v>61</v>
      </c>
      <c r="H1341" t="s">
        <v>18</v>
      </c>
      <c r="I1341" t="s">
        <v>11541</v>
      </c>
      <c r="J1341">
        <v>2014</v>
      </c>
      <c r="K1341">
        <v>572.29</v>
      </c>
      <c r="L1341">
        <v>25</v>
      </c>
      <c r="M1341">
        <v>1</v>
      </c>
      <c r="N1341">
        <f t="shared" si="51"/>
        <v>0</v>
      </c>
      <c r="O1341">
        <f t="shared" si="52"/>
        <v>0</v>
      </c>
      <c r="P1341" t="s">
        <v>12694</v>
      </c>
    </row>
    <row r="1342" spans="2:16" x14ac:dyDescent="0.25">
      <c r="B1342" t="s">
        <v>1346</v>
      </c>
      <c r="C1342" s="119" t="s">
        <v>60</v>
      </c>
      <c r="D1342" t="s">
        <v>11546</v>
      </c>
      <c r="E1342" t="s">
        <v>11530</v>
      </c>
      <c r="F1342" t="s">
        <v>11540</v>
      </c>
      <c r="G1342" t="s">
        <v>61</v>
      </c>
      <c r="H1342" t="s">
        <v>18</v>
      </c>
      <c r="I1342" t="s">
        <v>11541</v>
      </c>
      <c r="J1342">
        <v>2014</v>
      </c>
      <c r="K1342">
        <v>572.41999999999996</v>
      </c>
      <c r="L1342">
        <v>26</v>
      </c>
      <c r="M1342">
        <v>1</v>
      </c>
      <c r="N1342">
        <f t="shared" si="51"/>
        <v>0</v>
      </c>
      <c r="O1342">
        <f t="shared" si="52"/>
        <v>0</v>
      </c>
      <c r="P1342" t="s">
        <v>12694</v>
      </c>
    </row>
    <row r="1343" spans="2:16" x14ac:dyDescent="0.25">
      <c r="B1343" t="s">
        <v>1347</v>
      </c>
      <c r="C1343" s="119" t="s">
        <v>60</v>
      </c>
      <c r="D1343" t="s">
        <v>11537</v>
      </c>
      <c r="E1343" t="s">
        <v>11530</v>
      </c>
      <c r="F1343" t="s">
        <v>11540</v>
      </c>
      <c r="G1343" t="s">
        <v>61</v>
      </c>
      <c r="H1343" t="s">
        <v>18</v>
      </c>
      <c r="I1343" t="s">
        <v>11541</v>
      </c>
      <c r="J1343">
        <v>2014</v>
      </c>
      <c r="K1343">
        <v>572.16</v>
      </c>
      <c r="L1343">
        <v>23</v>
      </c>
      <c r="M1343">
        <v>1</v>
      </c>
      <c r="N1343">
        <f t="shared" si="51"/>
        <v>0</v>
      </c>
      <c r="O1343">
        <f t="shared" si="52"/>
        <v>0</v>
      </c>
      <c r="P1343" t="s">
        <v>12694</v>
      </c>
    </row>
    <row r="1344" spans="2:16" x14ac:dyDescent="0.25">
      <c r="B1344" t="s">
        <v>1348</v>
      </c>
      <c r="C1344" s="119" t="s">
        <v>60</v>
      </c>
      <c r="D1344" t="s">
        <v>11537</v>
      </c>
      <c r="E1344" t="s">
        <v>11530</v>
      </c>
      <c r="F1344" t="s">
        <v>11540</v>
      </c>
      <c r="G1344" t="s">
        <v>61</v>
      </c>
      <c r="H1344" t="s">
        <v>18</v>
      </c>
      <c r="I1344" t="s">
        <v>11541</v>
      </c>
      <c r="J1344">
        <v>2014</v>
      </c>
      <c r="K1344">
        <v>572.91999999999996</v>
      </c>
      <c r="L1344">
        <v>29</v>
      </c>
      <c r="M1344">
        <v>1</v>
      </c>
      <c r="N1344">
        <f t="shared" si="51"/>
        <v>0</v>
      </c>
      <c r="O1344">
        <f t="shared" si="52"/>
        <v>0</v>
      </c>
      <c r="P1344" t="s">
        <v>12694</v>
      </c>
    </row>
    <row r="1345" spans="2:16" x14ac:dyDescent="0.25">
      <c r="B1345" t="s">
        <v>1349</v>
      </c>
      <c r="C1345" s="119" t="s">
        <v>60</v>
      </c>
      <c r="D1345" t="s">
        <v>11537</v>
      </c>
      <c r="E1345" t="s">
        <v>11530</v>
      </c>
      <c r="F1345" t="s">
        <v>11540</v>
      </c>
      <c r="G1345" t="s">
        <v>61</v>
      </c>
      <c r="H1345" t="s">
        <v>18</v>
      </c>
      <c r="I1345" t="s">
        <v>11541</v>
      </c>
      <c r="J1345">
        <v>2014</v>
      </c>
      <c r="K1345">
        <v>571.91</v>
      </c>
      <c r="L1345">
        <v>21</v>
      </c>
      <c r="M1345">
        <v>1</v>
      </c>
      <c r="N1345">
        <f t="shared" si="51"/>
        <v>0</v>
      </c>
      <c r="O1345">
        <f t="shared" si="52"/>
        <v>0</v>
      </c>
      <c r="P1345" t="s">
        <v>12694</v>
      </c>
    </row>
    <row r="1346" spans="2:16" x14ac:dyDescent="0.25">
      <c r="B1346" t="s">
        <v>1350</v>
      </c>
      <c r="C1346" s="119" t="s">
        <v>60</v>
      </c>
      <c r="D1346" t="s">
        <v>11537</v>
      </c>
      <c r="E1346" t="s">
        <v>11530</v>
      </c>
      <c r="F1346" t="s">
        <v>11540</v>
      </c>
      <c r="G1346" t="s">
        <v>61</v>
      </c>
      <c r="H1346" t="s">
        <v>18</v>
      </c>
      <c r="I1346" t="s">
        <v>11541</v>
      </c>
      <c r="J1346">
        <v>2014</v>
      </c>
      <c r="K1346">
        <v>572.03</v>
      </c>
      <c r="L1346">
        <v>22</v>
      </c>
      <c r="M1346">
        <v>1</v>
      </c>
      <c r="N1346">
        <f t="shared" si="51"/>
        <v>0</v>
      </c>
      <c r="O1346">
        <f t="shared" si="52"/>
        <v>0</v>
      </c>
      <c r="P1346" t="s">
        <v>12694</v>
      </c>
    </row>
    <row r="1347" spans="2:16" x14ac:dyDescent="0.25">
      <c r="B1347" t="s">
        <v>1351</v>
      </c>
      <c r="C1347" s="119" t="s">
        <v>60</v>
      </c>
      <c r="D1347" t="s">
        <v>11537</v>
      </c>
      <c r="E1347" t="s">
        <v>11530</v>
      </c>
      <c r="F1347" t="s">
        <v>11540</v>
      </c>
      <c r="G1347" t="s">
        <v>61</v>
      </c>
      <c r="H1347" t="s">
        <v>18</v>
      </c>
      <c r="I1347" t="s">
        <v>11541</v>
      </c>
      <c r="J1347">
        <v>2014</v>
      </c>
      <c r="K1347">
        <v>573.42999999999995</v>
      </c>
      <c r="L1347">
        <v>33</v>
      </c>
      <c r="M1347">
        <v>1</v>
      </c>
      <c r="N1347">
        <f t="shared" si="51"/>
        <v>0</v>
      </c>
      <c r="O1347">
        <f t="shared" si="52"/>
        <v>0</v>
      </c>
      <c r="P1347" t="s">
        <v>12694</v>
      </c>
    </row>
    <row r="1348" spans="2:16" x14ac:dyDescent="0.25">
      <c r="B1348" t="s">
        <v>1352</v>
      </c>
      <c r="C1348" s="119" t="s">
        <v>60</v>
      </c>
      <c r="D1348" t="s">
        <v>11546</v>
      </c>
      <c r="E1348" t="s">
        <v>11530</v>
      </c>
      <c r="F1348" t="s">
        <v>11540</v>
      </c>
      <c r="G1348" t="s">
        <v>61</v>
      </c>
      <c r="H1348" t="s">
        <v>18</v>
      </c>
      <c r="I1348" t="s">
        <v>11541</v>
      </c>
      <c r="J1348">
        <v>2014</v>
      </c>
      <c r="K1348">
        <v>575.54999999999995</v>
      </c>
      <c r="L1348">
        <v>50</v>
      </c>
      <c r="M1348">
        <v>1</v>
      </c>
      <c r="N1348">
        <f t="shared" si="51"/>
        <v>0</v>
      </c>
      <c r="O1348">
        <f t="shared" si="52"/>
        <v>0</v>
      </c>
      <c r="P1348" t="s">
        <v>12694</v>
      </c>
    </row>
    <row r="1349" spans="2:16" x14ac:dyDescent="0.25">
      <c r="B1349" t="s">
        <v>1353</v>
      </c>
      <c r="C1349" s="119" t="s">
        <v>60</v>
      </c>
      <c r="D1349" t="s">
        <v>11550</v>
      </c>
      <c r="E1349" t="s">
        <v>11530</v>
      </c>
      <c r="F1349" t="s">
        <v>11540</v>
      </c>
      <c r="G1349" t="s">
        <v>61</v>
      </c>
      <c r="H1349" t="s">
        <v>18</v>
      </c>
      <c r="I1349" t="s">
        <v>11541</v>
      </c>
      <c r="J1349">
        <v>2014</v>
      </c>
      <c r="K1349">
        <v>572.15</v>
      </c>
      <c r="L1349">
        <v>23</v>
      </c>
      <c r="M1349">
        <v>1</v>
      </c>
      <c r="N1349">
        <f t="shared" si="51"/>
        <v>0</v>
      </c>
      <c r="O1349">
        <f t="shared" si="52"/>
        <v>0</v>
      </c>
      <c r="P1349" t="s">
        <v>12694</v>
      </c>
    </row>
    <row r="1350" spans="2:16" x14ac:dyDescent="0.25">
      <c r="B1350" t="s">
        <v>1354</v>
      </c>
      <c r="C1350" s="119" t="s">
        <v>60</v>
      </c>
      <c r="D1350" t="s">
        <v>11546</v>
      </c>
      <c r="E1350" t="s">
        <v>11530</v>
      </c>
      <c r="F1350" t="s">
        <v>11540</v>
      </c>
      <c r="G1350" t="s">
        <v>61</v>
      </c>
      <c r="H1350" t="s">
        <v>18</v>
      </c>
      <c r="I1350" t="s">
        <v>11541</v>
      </c>
      <c r="J1350">
        <v>2014</v>
      </c>
      <c r="K1350">
        <v>572.26</v>
      </c>
      <c r="L1350">
        <v>24</v>
      </c>
      <c r="M1350">
        <v>1</v>
      </c>
      <c r="N1350">
        <f t="shared" si="51"/>
        <v>0</v>
      </c>
      <c r="O1350">
        <f t="shared" si="52"/>
        <v>0</v>
      </c>
      <c r="P1350" t="s">
        <v>12694</v>
      </c>
    </row>
    <row r="1351" spans="2:16" x14ac:dyDescent="0.25">
      <c r="B1351" t="s">
        <v>1355</v>
      </c>
      <c r="C1351" s="119" t="s">
        <v>60</v>
      </c>
      <c r="D1351" t="s">
        <v>11537</v>
      </c>
      <c r="E1351" t="s">
        <v>11530</v>
      </c>
      <c r="F1351" t="s">
        <v>11540</v>
      </c>
      <c r="G1351" t="s">
        <v>61</v>
      </c>
      <c r="H1351" t="s">
        <v>18</v>
      </c>
      <c r="I1351" t="s">
        <v>11541</v>
      </c>
      <c r="J1351">
        <v>2014</v>
      </c>
      <c r="K1351">
        <v>571.9</v>
      </c>
      <c r="L1351">
        <v>21</v>
      </c>
      <c r="M1351">
        <v>1</v>
      </c>
      <c r="N1351">
        <f t="shared" si="51"/>
        <v>0</v>
      </c>
      <c r="O1351">
        <f t="shared" si="52"/>
        <v>0</v>
      </c>
      <c r="P1351" t="s">
        <v>12694</v>
      </c>
    </row>
    <row r="1352" spans="2:16" x14ac:dyDescent="0.25">
      <c r="B1352" t="s">
        <v>1356</v>
      </c>
      <c r="C1352" s="119" t="s">
        <v>60</v>
      </c>
      <c r="D1352" t="s">
        <v>11537</v>
      </c>
      <c r="E1352" t="s">
        <v>11530</v>
      </c>
      <c r="F1352" t="s">
        <v>11540</v>
      </c>
      <c r="G1352" t="s">
        <v>61</v>
      </c>
      <c r="H1352" t="s">
        <v>18</v>
      </c>
      <c r="I1352" t="s">
        <v>11541</v>
      </c>
      <c r="J1352">
        <v>2014</v>
      </c>
      <c r="K1352">
        <v>577.13</v>
      </c>
      <c r="L1352">
        <v>62</v>
      </c>
      <c r="M1352">
        <v>1</v>
      </c>
      <c r="N1352">
        <f t="shared" si="51"/>
        <v>0</v>
      </c>
      <c r="O1352">
        <f t="shared" si="52"/>
        <v>0</v>
      </c>
      <c r="P1352" t="s">
        <v>12694</v>
      </c>
    </row>
    <row r="1353" spans="2:16" x14ac:dyDescent="0.25">
      <c r="B1353" t="s">
        <v>1357</v>
      </c>
      <c r="C1353" s="119" t="s">
        <v>60</v>
      </c>
      <c r="D1353" t="s">
        <v>11550</v>
      </c>
      <c r="E1353" t="s">
        <v>11530</v>
      </c>
      <c r="F1353" t="s">
        <v>11540</v>
      </c>
      <c r="G1353" t="s">
        <v>61</v>
      </c>
      <c r="H1353" t="s">
        <v>18</v>
      </c>
      <c r="I1353" t="s">
        <v>11541</v>
      </c>
      <c r="J1353">
        <v>2014</v>
      </c>
      <c r="K1353">
        <v>571.9</v>
      </c>
      <c r="L1353">
        <v>21</v>
      </c>
      <c r="M1353">
        <v>1</v>
      </c>
      <c r="N1353">
        <f t="shared" si="51"/>
        <v>0</v>
      </c>
      <c r="O1353">
        <f t="shared" si="52"/>
        <v>0</v>
      </c>
      <c r="P1353" t="s">
        <v>12694</v>
      </c>
    </row>
    <row r="1354" spans="2:16" x14ac:dyDescent="0.25">
      <c r="B1354" t="s">
        <v>1358</v>
      </c>
      <c r="C1354" s="119" t="s">
        <v>60</v>
      </c>
      <c r="D1354" t="s">
        <v>11550</v>
      </c>
      <c r="E1354" t="s">
        <v>11530</v>
      </c>
      <c r="F1354" t="s">
        <v>11540</v>
      </c>
      <c r="G1354" t="s">
        <v>61</v>
      </c>
      <c r="H1354" t="s">
        <v>18</v>
      </c>
      <c r="I1354" t="s">
        <v>11541</v>
      </c>
      <c r="J1354">
        <v>2014</v>
      </c>
      <c r="K1354">
        <v>572.54</v>
      </c>
      <c r="L1354">
        <v>26</v>
      </c>
      <c r="M1354">
        <v>1</v>
      </c>
      <c r="N1354">
        <f t="shared" si="51"/>
        <v>0</v>
      </c>
      <c r="O1354">
        <f t="shared" si="52"/>
        <v>0</v>
      </c>
      <c r="P1354" t="s">
        <v>12694</v>
      </c>
    </row>
    <row r="1355" spans="2:16" x14ac:dyDescent="0.25">
      <c r="B1355" t="s">
        <v>1359</v>
      </c>
      <c r="C1355" s="119" t="s">
        <v>60</v>
      </c>
      <c r="D1355" t="s">
        <v>11542</v>
      </c>
      <c r="E1355" t="s">
        <v>11530</v>
      </c>
      <c r="F1355" t="s">
        <v>11540</v>
      </c>
      <c r="G1355" t="s">
        <v>61</v>
      </c>
      <c r="H1355" t="s">
        <v>18</v>
      </c>
      <c r="I1355" t="s">
        <v>11541</v>
      </c>
      <c r="J1355">
        <v>2014</v>
      </c>
      <c r="K1355">
        <v>572.54</v>
      </c>
      <c r="L1355">
        <v>26</v>
      </c>
      <c r="M1355">
        <v>1</v>
      </c>
      <c r="N1355">
        <f t="shared" ref="N1355:N1418" si="53">IF(K1355&lt;100,1,0)</f>
        <v>0</v>
      </c>
      <c r="O1355">
        <f t="shared" si="52"/>
        <v>0</v>
      </c>
      <c r="P1355" t="s">
        <v>12694</v>
      </c>
    </row>
    <row r="1356" spans="2:16" x14ac:dyDescent="0.25">
      <c r="B1356" t="s">
        <v>1360</v>
      </c>
      <c r="C1356" s="119" t="s">
        <v>60</v>
      </c>
      <c r="D1356" t="s">
        <v>11537</v>
      </c>
      <c r="E1356" t="s">
        <v>11530</v>
      </c>
      <c r="F1356" t="s">
        <v>11540</v>
      </c>
      <c r="G1356" t="s">
        <v>61</v>
      </c>
      <c r="H1356" t="s">
        <v>18</v>
      </c>
      <c r="I1356" t="s">
        <v>11541</v>
      </c>
      <c r="J1356">
        <v>2014</v>
      </c>
      <c r="K1356">
        <v>572.02</v>
      </c>
      <c r="L1356">
        <v>22</v>
      </c>
      <c r="M1356">
        <v>1</v>
      </c>
      <c r="N1356">
        <f t="shared" si="53"/>
        <v>0</v>
      </c>
      <c r="O1356">
        <f t="shared" si="52"/>
        <v>0</v>
      </c>
      <c r="P1356" t="s">
        <v>12694</v>
      </c>
    </row>
    <row r="1357" spans="2:16" x14ac:dyDescent="0.25">
      <c r="B1357" t="s">
        <v>1361</v>
      </c>
      <c r="C1357" s="119" t="s">
        <v>60</v>
      </c>
      <c r="D1357" t="s">
        <v>11537</v>
      </c>
      <c r="E1357" t="s">
        <v>11530</v>
      </c>
      <c r="F1357" t="s">
        <v>11540</v>
      </c>
      <c r="G1357" t="s">
        <v>61</v>
      </c>
      <c r="H1357" t="s">
        <v>18</v>
      </c>
      <c r="I1357" t="s">
        <v>11541</v>
      </c>
      <c r="J1357">
        <v>2014</v>
      </c>
      <c r="K1357">
        <v>571.39</v>
      </c>
      <c r="L1357">
        <v>17</v>
      </c>
      <c r="M1357">
        <v>1</v>
      </c>
      <c r="N1357">
        <f t="shared" si="53"/>
        <v>0</v>
      </c>
      <c r="O1357">
        <f t="shared" si="52"/>
        <v>0</v>
      </c>
      <c r="P1357" t="s">
        <v>12694</v>
      </c>
    </row>
    <row r="1358" spans="2:16" x14ac:dyDescent="0.25">
      <c r="B1358" t="s">
        <v>1362</v>
      </c>
      <c r="C1358" s="119" t="s">
        <v>60</v>
      </c>
      <c r="D1358" t="s">
        <v>11537</v>
      </c>
      <c r="E1358" t="s">
        <v>11530</v>
      </c>
      <c r="F1358" t="s">
        <v>11540</v>
      </c>
      <c r="G1358" t="s">
        <v>61</v>
      </c>
      <c r="H1358" t="s">
        <v>18</v>
      </c>
      <c r="I1358" t="s">
        <v>11541</v>
      </c>
      <c r="J1358">
        <v>2014</v>
      </c>
      <c r="K1358">
        <v>572.54</v>
      </c>
      <c r="L1358">
        <v>26</v>
      </c>
      <c r="M1358">
        <v>1</v>
      </c>
      <c r="N1358">
        <f t="shared" si="53"/>
        <v>0</v>
      </c>
      <c r="O1358">
        <f t="shared" si="52"/>
        <v>0</v>
      </c>
      <c r="P1358" t="s">
        <v>12694</v>
      </c>
    </row>
    <row r="1359" spans="2:16" x14ac:dyDescent="0.25">
      <c r="B1359" t="s">
        <v>1363</v>
      </c>
      <c r="C1359" s="119" t="s">
        <v>60</v>
      </c>
      <c r="D1359" t="s">
        <v>11537</v>
      </c>
      <c r="E1359" t="s">
        <v>11530</v>
      </c>
      <c r="F1359" t="s">
        <v>11540</v>
      </c>
      <c r="G1359" t="s">
        <v>61</v>
      </c>
      <c r="H1359" t="s">
        <v>18</v>
      </c>
      <c r="I1359" t="s">
        <v>11541</v>
      </c>
      <c r="J1359">
        <v>2014</v>
      </c>
      <c r="K1359">
        <v>571.77</v>
      </c>
      <c r="L1359">
        <v>20</v>
      </c>
      <c r="M1359">
        <v>1</v>
      </c>
      <c r="N1359">
        <f t="shared" si="53"/>
        <v>0</v>
      </c>
      <c r="O1359">
        <f t="shared" si="52"/>
        <v>0</v>
      </c>
      <c r="P1359" t="s">
        <v>12694</v>
      </c>
    </row>
    <row r="1360" spans="2:16" x14ac:dyDescent="0.25">
      <c r="B1360" t="s">
        <v>1364</v>
      </c>
      <c r="C1360" s="119" t="s">
        <v>60</v>
      </c>
      <c r="D1360" t="s">
        <v>11537</v>
      </c>
      <c r="E1360" t="s">
        <v>11530</v>
      </c>
      <c r="F1360" t="s">
        <v>11540</v>
      </c>
      <c r="G1360" t="s">
        <v>61</v>
      </c>
      <c r="H1360" t="s">
        <v>18</v>
      </c>
      <c r="I1360" t="s">
        <v>11541</v>
      </c>
      <c r="J1360">
        <v>2014</v>
      </c>
      <c r="K1360">
        <v>573.17999999999995</v>
      </c>
      <c r="L1360">
        <v>31</v>
      </c>
      <c r="M1360">
        <v>1</v>
      </c>
      <c r="N1360">
        <f t="shared" si="53"/>
        <v>0</v>
      </c>
      <c r="O1360">
        <f t="shared" si="52"/>
        <v>0</v>
      </c>
      <c r="P1360" t="s">
        <v>12694</v>
      </c>
    </row>
    <row r="1361" spans="2:16" x14ac:dyDescent="0.25">
      <c r="B1361" t="s">
        <v>1365</v>
      </c>
      <c r="C1361" s="119" t="s">
        <v>60</v>
      </c>
      <c r="D1361" t="s">
        <v>11542</v>
      </c>
      <c r="E1361" t="s">
        <v>11530</v>
      </c>
      <c r="F1361" t="s">
        <v>11540</v>
      </c>
      <c r="G1361" t="s">
        <v>61</v>
      </c>
      <c r="H1361" t="s">
        <v>18</v>
      </c>
      <c r="I1361" t="s">
        <v>11541</v>
      </c>
      <c r="J1361">
        <v>2014</v>
      </c>
      <c r="K1361">
        <v>669.46</v>
      </c>
      <c r="L1361">
        <v>22</v>
      </c>
      <c r="M1361">
        <v>1</v>
      </c>
      <c r="N1361">
        <f t="shared" si="53"/>
        <v>0</v>
      </c>
      <c r="O1361">
        <f t="shared" si="52"/>
        <v>0</v>
      </c>
      <c r="P1361" t="s">
        <v>12694</v>
      </c>
    </row>
    <row r="1362" spans="2:16" x14ac:dyDescent="0.25">
      <c r="B1362" t="s">
        <v>1366</v>
      </c>
      <c r="C1362" s="119" t="s">
        <v>60</v>
      </c>
      <c r="D1362" t="s">
        <v>11539</v>
      </c>
      <c r="E1362" t="s">
        <v>11530</v>
      </c>
      <c r="F1362" t="s">
        <v>11540</v>
      </c>
      <c r="G1362" t="s">
        <v>61</v>
      </c>
      <c r="H1362" t="s">
        <v>18</v>
      </c>
      <c r="I1362" t="s">
        <v>11541</v>
      </c>
      <c r="J1362">
        <v>2014</v>
      </c>
      <c r="K1362">
        <v>572.02</v>
      </c>
      <c r="L1362">
        <v>22</v>
      </c>
      <c r="M1362">
        <v>1</v>
      </c>
      <c r="N1362">
        <f t="shared" si="53"/>
        <v>0</v>
      </c>
      <c r="O1362">
        <f t="shared" si="52"/>
        <v>0</v>
      </c>
      <c r="P1362" t="s">
        <v>12694</v>
      </c>
    </row>
    <row r="1363" spans="2:16" x14ac:dyDescent="0.25">
      <c r="B1363" t="s">
        <v>1367</v>
      </c>
      <c r="C1363" s="119" t="s">
        <v>60</v>
      </c>
      <c r="D1363" t="s">
        <v>11537</v>
      </c>
      <c r="E1363" t="s">
        <v>11530</v>
      </c>
      <c r="F1363" t="s">
        <v>11540</v>
      </c>
      <c r="G1363" t="s">
        <v>61</v>
      </c>
      <c r="H1363" t="s">
        <v>18</v>
      </c>
      <c r="I1363" t="s">
        <v>11541</v>
      </c>
      <c r="J1363">
        <v>2014</v>
      </c>
      <c r="K1363">
        <v>654.89</v>
      </c>
      <c r="L1363">
        <v>57</v>
      </c>
      <c r="M1363">
        <v>1</v>
      </c>
      <c r="N1363">
        <f t="shared" si="53"/>
        <v>0</v>
      </c>
      <c r="O1363">
        <f t="shared" si="52"/>
        <v>0</v>
      </c>
      <c r="P1363" t="s">
        <v>12693</v>
      </c>
    </row>
    <row r="1364" spans="2:16" x14ac:dyDescent="0.25">
      <c r="B1364" t="s">
        <v>1368</v>
      </c>
      <c r="C1364" s="119" t="s">
        <v>60</v>
      </c>
      <c r="D1364" t="s">
        <v>11550</v>
      </c>
      <c r="E1364" t="s">
        <v>11530</v>
      </c>
      <c r="F1364" t="s">
        <v>11540</v>
      </c>
      <c r="G1364" t="s">
        <v>61</v>
      </c>
      <c r="H1364" t="s">
        <v>18</v>
      </c>
      <c r="I1364" t="s">
        <v>11533</v>
      </c>
      <c r="J1364">
        <v>2014</v>
      </c>
      <c r="K1364">
        <v>570.42999999999995</v>
      </c>
      <c r="L1364">
        <v>83</v>
      </c>
      <c r="M1364">
        <v>1</v>
      </c>
      <c r="N1364">
        <f t="shared" si="53"/>
        <v>0</v>
      </c>
      <c r="O1364">
        <f t="shared" si="52"/>
        <v>0</v>
      </c>
      <c r="P1364" t="s">
        <v>12694</v>
      </c>
    </row>
    <row r="1365" spans="2:16" x14ac:dyDescent="0.25">
      <c r="B1365" t="s">
        <v>1369</v>
      </c>
      <c r="C1365" s="119" t="s">
        <v>60</v>
      </c>
      <c r="D1365" t="s">
        <v>11550</v>
      </c>
      <c r="E1365" t="s">
        <v>11530</v>
      </c>
      <c r="F1365" t="s">
        <v>11540</v>
      </c>
      <c r="G1365" t="s">
        <v>61</v>
      </c>
      <c r="H1365" t="s">
        <v>18</v>
      </c>
      <c r="I1365" t="s">
        <v>11541</v>
      </c>
      <c r="J1365">
        <v>2014</v>
      </c>
      <c r="K1365">
        <v>571.65</v>
      </c>
      <c r="L1365">
        <v>19</v>
      </c>
      <c r="M1365">
        <v>1</v>
      </c>
      <c r="N1365">
        <f t="shared" si="53"/>
        <v>0</v>
      </c>
      <c r="O1365">
        <f t="shared" si="52"/>
        <v>0</v>
      </c>
      <c r="P1365" t="s">
        <v>12694</v>
      </c>
    </row>
    <row r="1366" spans="2:16" x14ac:dyDescent="0.25">
      <c r="B1366" t="s">
        <v>1370</v>
      </c>
      <c r="C1366" s="119" t="s">
        <v>60</v>
      </c>
      <c r="D1366" t="s">
        <v>11550</v>
      </c>
      <c r="E1366" t="s">
        <v>11530</v>
      </c>
      <c r="F1366" t="s">
        <v>11540</v>
      </c>
      <c r="G1366" t="s">
        <v>61</v>
      </c>
      <c r="H1366" t="s">
        <v>18</v>
      </c>
      <c r="I1366" t="s">
        <v>11541</v>
      </c>
      <c r="J1366">
        <v>2014</v>
      </c>
      <c r="K1366">
        <v>571.77</v>
      </c>
      <c r="L1366">
        <v>20</v>
      </c>
      <c r="M1366">
        <v>1</v>
      </c>
      <c r="N1366">
        <f t="shared" si="53"/>
        <v>0</v>
      </c>
      <c r="O1366">
        <f t="shared" si="52"/>
        <v>0</v>
      </c>
      <c r="P1366" t="s">
        <v>12694</v>
      </c>
    </row>
    <row r="1367" spans="2:16" x14ac:dyDescent="0.25">
      <c r="B1367" t="s">
        <v>1371</v>
      </c>
      <c r="C1367" s="119" t="s">
        <v>60</v>
      </c>
      <c r="D1367" t="s">
        <v>11537</v>
      </c>
      <c r="E1367" t="s">
        <v>11530</v>
      </c>
      <c r="F1367" t="s">
        <v>11540</v>
      </c>
      <c r="G1367" t="s">
        <v>61</v>
      </c>
      <c r="H1367" t="s">
        <v>18</v>
      </c>
      <c r="I1367" t="s">
        <v>11541</v>
      </c>
      <c r="J1367">
        <v>2014</v>
      </c>
      <c r="K1367">
        <v>572.66</v>
      </c>
      <c r="L1367">
        <v>27</v>
      </c>
      <c r="M1367">
        <v>1</v>
      </c>
      <c r="N1367">
        <f t="shared" si="53"/>
        <v>0</v>
      </c>
      <c r="O1367">
        <f t="shared" si="52"/>
        <v>0</v>
      </c>
      <c r="P1367" t="s">
        <v>12694</v>
      </c>
    </row>
    <row r="1368" spans="2:16" x14ac:dyDescent="0.25">
      <c r="B1368" t="s">
        <v>1372</v>
      </c>
      <c r="C1368" s="119" t="s">
        <v>60</v>
      </c>
      <c r="D1368" t="s">
        <v>11537</v>
      </c>
      <c r="E1368" t="s">
        <v>11530</v>
      </c>
      <c r="F1368" t="s">
        <v>11540</v>
      </c>
      <c r="G1368" t="s">
        <v>61</v>
      </c>
      <c r="H1368" t="s">
        <v>18</v>
      </c>
      <c r="I1368" t="s">
        <v>11541</v>
      </c>
      <c r="J1368">
        <v>2014</v>
      </c>
      <c r="K1368">
        <v>571.65</v>
      </c>
      <c r="L1368">
        <v>20</v>
      </c>
      <c r="M1368">
        <v>1</v>
      </c>
      <c r="N1368">
        <f t="shared" si="53"/>
        <v>0</v>
      </c>
      <c r="O1368">
        <f t="shared" si="52"/>
        <v>0</v>
      </c>
      <c r="P1368" t="s">
        <v>12694</v>
      </c>
    </row>
    <row r="1369" spans="2:16" x14ac:dyDescent="0.25">
      <c r="B1369" t="s">
        <v>1373</v>
      </c>
      <c r="C1369" s="119" t="s">
        <v>60</v>
      </c>
      <c r="D1369" t="s">
        <v>11542</v>
      </c>
      <c r="E1369" t="s">
        <v>11530</v>
      </c>
      <c r="F1369" t="s">
        <v>11540</v>
      </c>
      <c r="G1369" t="s">
        <v>61</v>
      </c>
      <c r="H1369" t="s">
        <v>18</v>
      </c>
      <c r="I1369" t="s">
        <v>11541</v>
      </c>
      <c r="J1369">
        <v>2014</v>
      </c>
      <c r="K1369">
        <v>571.91</v>
      </c>
      <c r="L1369">
        <v>22</v>
      </c>
      <c r="M1369">
        <v>1</v>
      </c>
      <c r="N1369">
        <f t="shared" si="53"/>
        <v>0</v>
      </c>
      <c r="O1369">
        <f t="shared" si="52"/>
        <v>0</v>
      </c>
      <c r="P1369" t="s">
        <v>12694</v>
      </c>
    </row>
    <row r="1370" spans="2:16" x14ac:dyDescent="0.25">
      <c r="B1370" t="s">
        <v>1374</v>
      </c>
      <c r="C1370" s="119" t="s">
        <v>60</v>
      </c>
      <c r="D1370" t="s">
        <v>11537</v>
      </c>
      <c r="E1370" t="s">
        <v>11530</v>
      </c>
      <c r="F1370" t="s">
        <v>11540</v>
      </c>
      <c r="G1370" t="s">
        <v>61</v>
      </c>
      <c r="H1370" t="s">
        <v>18</v>
      </c>
      <c r="I1370" t="s">
        <v>11541</v>
      </c>
      <c r="J1370">
        <v>2014</v>
      </c>
      <c r="K1370">
        <v>571.65</v>
      </c>
      <c r="L1370">
        <v>20</v>
      </c>
      <c r="M1370">
        <v>1</v>
      </c>
      <c r="N1370">
        <f t="shared" si="53"/>
        <v>0</v>
      </c>
      <c r="O1370">
        <f t="shared" si="52"/>
        <v>0</v>
      </c>
      <c r="P1370" t="s">
        <v>12694</v>
      </c>
    </row>
    <row r="1371" spans="2:16" x14ac:dyDescent="0.25">
      <c r="B1371" t="s">
        <v>1375</v>
      </c>
      <c r="C1371" s="119" t="s">
        <v>60</v>
      </c>
      <c r="D1371" t="s">
        <v>11537</v>
      </c>
      <c r="E1371" t="s">
        <v>11530</v>
      </c>
      <c r="F1371" t="s">
        <v>11540</v>
      </c>
      <c r="G1371" t="s">
        <v>61</v>
      </c>
      <c r="H1371" t="s">
        <v>18</v>
      </c>
      <c r="I1371" t="s">
        <v>11541</v>
      </c>
      <c r="J1371">
        <v>2014</v>
      </c>
      <c r="K1371">
        <v>572.04</v>
      </c>
      <c r="L1371">
        <v>23</v>
      </c>
      <c r="M1371">
        <v>1</v>
      </c>
      <c r="N1371">
        <f t="shared" si="53"/>
        <v>0</v>
      </c>
      <c r="O1371">
        <f t="shared" si="52"/>
        <v>0</v>
      </c>
      <c r="P1371" t="s">
        <v>12694</v>
      </c>
    </row>
    <row r="1372" spans="2:16" x14ac:dyDescent="0.25">
      <c r="B1372" t="s">
        <v>1376</v>
      </c>
      <c r="C1372" s="119" t="s">
        <v>60</v>
      </c>
      <c r="D1372" t="s">
        <v>11537</v>
      </c>
      <c r="E1372" t="s">
        <v>11530</v>
      </c>
      <c r="F1372" t="s">
        <v>11540</v>
      </c>
      <c r="G1372" t="s">
        <v>61</v>
      </c>
      <c r="H1372" t="s">
        <v>18</v>
      </c>
      <c r="I1372" t="s">
        <v>11541</v>
      </c>
      <c r="J1372">
        <v>2014</v>
      </c>
      <c r="K1372">
        <v>571.79</v>
      </c>
      <c r="L1372">
        <v>21</v>
      </c>
      <c r="M1372">
        <v>1</v>
      </c>
      <c r="N1372">
        <f t="shared" si="53"/>
        <v>0</v>
      </c>
      <c r="O1372">
        <f t="shared" si="52"/>
        <v>0</v>
      </c>
      <c r="P1372" t="s">
        <v>12694</v>
      </c>
    </row>
    <row r="1373" spans="2:16" x14ac:dyDescent="0.25">
      <c r="B1373" t="s">
        <v>1377</v>
      </c>
      <c r="C1373" s="119" t="s">
        <v>60</v>
      </c>
      <c r="D1373" t="s">
        <v>11542</v>
      </c>
      <c r="E1373" t="s">
        <v>11530</v>
      </c>
      <c r="F1373" t="s">
        <v>11540</v>
      </c>
      <c r="G1373" t="s">
        <v>61</v>
      </c>
      <c r="H1373" t="s">
        <v>18</v>
      </c>
      <c r="I1373" t="s">
        <v>11541</v>
      </c>
      <c r="J1373">
        <v>2014</v>
      </c>
      <c r="K1373">
        <v>576.12</v>
      </c>
      <c r="L1373">
        <v>55</v>
      </c>
      <c r="M1373">
        <v>1</v>
      </c>
      <c r="N1373">
        <f t="shared" si="53"/>
        <v>0</v>
      </c>
      <c r="O1373">
        <f t="shared" si="52"/>
        <v>0</v>
      </c>
      <c r="P1373" t="s">
        <v>12694</v>
      </c>
    </row>
    <row r="1374" spans="2:16" x14ac:dyDescent="0.25">
      <c r="B1374" t="s">
        <v>1378</v>
      </c>
      <c r="C1374" s="119" t="s">
        <v>60</v>
      </c>
      <c r="D1374" t="s">
        <v>11542</v>
      </c>
      <c r="E1374" t="s">
        <v>11530</v>
      </c>
      <c r="F1374" t="s">
        <v>11540</v>
      </c>
      <c r="G1374" t="s">
        <v>61</v>
      </c>
      <c r="H1374" t="s">
        <v>18</v>
      </c>
      <c r="I1374" t="s">
        <v>11541</v>
      </c>
      <c r="J1374">
        <v>2014</v>
      </c>
      <c r="K1374">
        <v>576.64</v>
      </c>
      <c r="L1374">
        <v>59</v>
      </c>
      <c r="M1374">
        <v>1</v>
      </c>
      <c r="N1374">
        <f t="shared" si="53"/>
        <v>0</v>
      </c>
      <c r="O1374">
        <f t="shared" si="52"/>
        <v>0</v>
      </c>
      <c r="P1374" t="s">
        <v>12694</v>
      </c>
    </row>
    <row r="1375" spans="2:16" x14ac:dyDescent="0.25">
      <c r="B1375" t="s">
        <v>1379</v>
      </c>
      <c r="C1375" s="119" t="s">
        <v>60</v>
      </c>
      <c r="D1375" t="s">
        <v>11537</v>
      </c>
      <c r="E1375" t="s">
        <v>11530</v>
      </c>
      <c r="F1375" t="s">
        <v>11540</v>
      </c>
      <c r="G1375" t="s">
        <v>61</v>
      </c>
      <c r="H1375" t="s">
        <v>18</v>
      </c>
      <c r="I1375" t="s">
        <v>11541</v>
      </c>
      <c r="J1375">
        <v>2014</v>
      </c>
      <c r="K1375">
        <v>571.65</v>
      </c>
      <c r="L1375">
        <v>20</v>
      </c>
      <c r="M1375">
        <v>1</v>
      </c>
      <c r="N1375">
        <f t="shared" si="53"/>
        <v>0</v>
      </c>
      <c r="O1375">
        <f t="shared" si="52"/>
        <v>0</v>
      </c>
      <c r="P1375" t="s">
        <v>12694</v>
      </c>
    </row>
    <row r="1376" spans="2:16" x14ac:dyDescent="0.25">
      <c r="B1376" t="s">
        <v>1380</v>
      </c>
      <c r="C1376" s="119" t="s">
        <v>60</v>
      </c>
      <c r="D1376" t="s">
        <v>11537</v>
      </c>
      <c r="E1376" t="s">
        <v>11530</v>
      </c>
      <c r="F1376" t="s">
        <v>11540</v>
      </c>
      <c r="G1376" t="s">
        <v>61</v>
      </c>
      <c r="H1376" t="s">
        <v>18</v>
      </c>
      <c r="I1376" t="s">
        <v>11541</v>
      </c>
      <c r="J1376">
        <v>2014</v>
      </c>
      <c r="K1376">
        <v>572.67999999999995</v>
      </c>
      <c r="L1376">
        <v>28</v>
      </c>
      <c r="M1376">
        <v>1</v>
      </c>
      <c r="N1376">
        <f t="shared" si="53"/>
        <v>0</v>
      </c>
      <c r="O1376">
        <f t="shared" si="52"/>
        <v>0</v>
      </c>
      <c r="P1376" t="s">
        <v>12694</v>
      </c>
    </row>
    <row r="1377" spans="2:16" x14ac:dyDescent="0.25">
      <c r="B1377" t="s">
        <v>1381</v>
      </c>
      <c r="C1377" s="119" t="s">
        <v>60</v>
      </c>
      <c r="D1377" t="s">
        <v>11537</v>
      </c>
      <c r="E1377" t="s">
        <v>11530</v>
      </c>
      <c r="F1377" t="s">
        <v>11540</v>
      </c>
      <c r="G1377" t="s">
        <v>61</v>
      </c>
      <c r="H1377" t="s">
        <v>18</v>
      </c>
      <c r="I1377" t="s">
        <v>11541</v>
      </c>
      <c r="J1377">
        <v>2014</v>
      </c>
      <c r="K1377">
        <v>571.79</v>
      </c>
      <c r="L1377">
        <v>21</v>
      </c>
      <c r="M1377">
        <v>1</v>
      </c>
      <c r="N1377">
        <f t="shared" si="53"/>
        <v>0</v>
      </c>
      <c r="O1377">
        <f t="shared" si="52"/>
        <v>0</v>
      </c>
      <c r="P1377" t="s">
        <v>12694</v>
      </c>
    </row>
    <row r="1378" spans="2:16" x14ac:dyDescent="0.25">
      <c r="B1378" t="s">
        <v>1382</v>
      </c>
      <c r="C1378" s="119" t="s">
        <v>60</v>
      </c>
      <c r="D1378" t="s">
        <v>11537</v>
      </c>
      <c r="E1378" t="s">
        <v>11530</v>
      </c>
      <c r="F1378" t="s">
        <v>11540</v>
      </c>
      <c r="G1378" t="s">
        <v>61</v>
      </c>
      <c r="H1378" t="s">
        <v>18</v>
      </c>
      <c r="I1378" t="s">
        <v>11541</v>
      </c>
      <c r="J1378">
        <v>2014</v>
      </c>
      <c r="K1378">
        <v>572.41999999999996</v>
      </c>
      <c r="L1378">
        <v>26</v>
      </c>
      <c r="M1378">
        <v>1</v>
      </c>
      <c r="N1378">
        <f t="shared" si="53"/>
        <v>0</v>
      </c>
      <c r="O1378">
        <f t="shared" si="52"/>
        <v>0</v>
      </c>
      <c r="P1378" t="s">
        <v>12694</v>
      </c>
    </row>
    <row r="1379" spans="2:16" x14ac:dyDescent="0.25">
      <c r="B1379" t="s">
        <v>1383</v>
      </c>
      <c r="C1379" s="119" t="s">
        <v>60</v>
      </c>
      <c r="D1379" t="s">
        <v>11537</v>
      </c>
      <c r="E1379" t="s">
        <v>11530</v>
      </c>
      <c r="F1379" t="s">
        <v>11540</v>
      </c>
      <c r="G1379" t="s">
        <v>61</v>
      </c>
      <c r="H1379" t="s">
        <v>18</v>
      </c>
      <c r="I1379" t="s">
        <v>11541</v>
      </c>
      <c r="J1379">
        <v>2014</v>
      </c>
      <c r="K1379">
        <v>663.88</v>
      </c>
      <c r="L1379">
        <v>114</v>
      </c>
      <c r="M1379">
        <v>1</v>
      </c>
      <c r="N1379">
        <f t="shared" si="53"/>
        <v>0</v>
      </c>
      <c r="O1379">
        <f t="shared" si="52"/>
        <v>0</v>
      </c>
      <c r="P1379" t="s">
        <v>12694</v>
      </c>
    </row>
    <row r="1380" spans="2:16" x14ac:dyDescent="0.25">
      <c r="B1380" t="s">
        <v>1384</v>
      </c>
      <c r="C1380" s="119" t="s">
        <v>60</v>
      </c>
      <c r="D1380" t="s">
        <v>11546</v>
      </c>
      <c r="E1380" t="s">
        <v>11530</v>
      </c>
      <c r="F1380" t="s">
        <v>11540</v>
      </c>
      <c r="G1380" t="s">
        <v>61</v>
      </c>
      <c r="H1380" t="s">
        <v>18</v>
      </c>
      <c r="I1380" t="s">
        <v>11541</v>
      </c>
      <c r="J1380">
        <v>2014</v>
      </c>
      <c r="K1380">
        <v>572.04</v>
      </c>
      <c r="L1380">
        <v>23</v>
      </c>
      <c r="M1380">
        <v>1</v>
      </c>
      <c r="N1380">
        <f t="shared" si="53"/>
        <v>0</v>
      </c>
      <c r="O1380">
        <f t="shared" si="52"/>
        <v>0</v>
      </c>
      <c r="P1380" t="s">
        <v>12694</v>
      </c>
    </row>
    <row r="1381" spans="2:16" x14ac:dyDescent="0.25">
      <c r="B1381" t="s">
        <v>1385</v>
      </c>
      <c r="C1381" s="119" t="s">
        <v>60</v>
      </c>
      <c r="D1381" t="s">
        <v>11537</v>
      </c>
      <c r="E1381" t="s">
        <v>11530</v>
      </c>
      <c r="F1381" t="s">
        <v>11540</v>
      </c>
      <c r="G1381" t="s">
        <v>61</v>
      </c>
      <c r="H1381" t="s">
        <v>18</v>
      </c>
      <c r="I1381" t="s">
        <v>11541</v>
      </c>
      <c r="J1381">
        <v>2014</v>
      </c>
      <c r="K1381">
        <v>572.41999999999996</v>
      </c>
      <c r="L1381">
        <v>26</v>
      </c>
      <c r="M1381">
        <v>1</v>
      </c>
      <c r="N1381">
        <f t="shared" si="53"/>
        <v>0</v>
      </c>
      <c r="O1381">
        <f t="shared" si="52"/>
        <v>0</v>
      </c>
      <c r="P1381" t="s">
        <v>12694</v>
      </c>
    </row>
    <row r="1382" spans="2:16" x14ac:dyDescent="0.25">
      <c r="B1382" t="s">
        <v>1386</v>
      </c>
      <c r="C1382" s="119" t="s">
        <v>60</v>
      </c>
      <c r="D1382" t="s">
        <v>11537</v>
      </c>
      <c r="E1382" t="s">
        <v>11530</v>
      </c>
      <c r="F1382" t="s">
        <v>11540</v>
      </c>
      <c r="G1382" t="s">
        <v>61</v>
      </c>
      <c r="H1382" t="s">
        <v>18</v>
      </c>
      <c r="I1382" t="s">
        <v>11541</v>
      </c>
      <c r="J1382">
        <v>2014</v>
      </c>
      <c r="K1382">
        <v>575.62</v>
      </c>
      <c r="L1382">
        <v>51</v>
      </c>
      <c r="M1382">
        <v>1</v>
      </c>
      <c r="N1382">
        <f t="shared" si="53"/>
        <v>0</v>
      </c>
      <c r="O1382">
        <f t="shared" si="52"/>
        <v>0</v>
      </c>
      <c r="P1382" t="s">
        <v>12694</v>
      </c>
    </row>
    <row r="1383" spans="2:16" x14ac:dyDescent="0.25">
      <c r="B1383" t="s">
        <v>1387</v>
      </c>
      <c r="C1383" s="119" t="s">
        <v>60</v>
      </c>
      <c r="D1383" t="s">
        <v>11537</v>
      </c>
      <c r="E1383" t="s">
        <v>11530</v>
      </c>
      <c r="F1383" t="s">
        <v>11540</v>
      </c>
      <c r="G1383" t="s">
        <v>61</v>
      </c>
      <c r="H1383" t="s">
        <v>18</v>
      </c>
      <c r="I1383" t="s">
        <v>11541</v>
      </c>
      <c r="J1383">
        <v>2014</v>
      </c>
      <c r="K1383">
        <v>574.85</v>
      </c>
      <c r="L1383">
        <v>45</v>
      </c>
      <c r="M1383">
        <v>1</v>
      </c>
      <c r="N1383">
        <f t="shared" si="53"/>
        <v>0</v>
      </c>
      <c r="O1383">
        <f t="shared" si="52"/>
        <v>0</v>
      </c>
      <c r="P1383" t="s">
        <v>12694</v>
      </c>
    </row>
    <row r="1384" spans="2:16" x14ac:dyDescent="0.25">
      <c r="B1384" t="s">
        <v>1388</v>
      </c>
      <c r="C1384" s="119" t="s">
        <v>60</v>
      </c>
      <c r="D1384" t="s">
        <v>11542</v>
      </c>
      <c r="E1384" t="s">
        <v>11530</v>
      </c>
      <c r="F1384" t="s">
        <v>11540</v>
      </c>
      <c r="G1384" t="s">
        <v>61</v>
      </c>
      <c r="H1384" t="s">
        <v>18</v>
      </c>
      <c r="I1384" t="s">
        <v>11541</v>
      </c>
      <c r="J1384">
        <v>2014</v>
      </c>
      <c r="K1384">
        <v>575.23</v>
      </c>
      <c r="L1384">
        <v>48</v>
      </c>
      <c r="M1384">
        <v>1</v>
      </c>
      <c r="N1384">
        <f t="shared" si="53"/>
        <v>0</v>
      </c>
      <c r="O1384">
        <f t="shared" si="52"/>
        <v>0</v>
      </c>
      <c r="P1384" t="s">
        <v>12694</v>
      </c>
    </row>
    <row r="1385" spans="2:16" x14ac:dyDescent="0.25">
      <c r="B1385" t="s">
        <v>1389</v>
      </c>
      <c r="C1385" s="119" t="s">
        <v>60</v>
      </c>
      <c r="D1385" t="s">
        <v>11550</v>
      </c>
      <c r="E1385" t="s">
        <v>11530</v>
      </c>
      <c r="F1385" t="s">
        <v>11540</v>
      </c>
      <c r="G1385" t="s">
        <v>61</v>
      </c>
      <c r="H1385" t="s">
        <v>18</v>
      </c>
      <c r="I1385" t="s">
        <v>11541</v>
      </c>
      <c r="J1385">
        <v>2014</v>
      </c>
      <c r="K1385">
        <v>574.85</v>
      </c>
      <c r="L1385">
        <v>45</v>
      </c>
      <c r="M1385">
        <v>1</v>
      </c>
      <c r="N1385">
        <f t="shared" si="53"/>
        <v>0</v>
      </c>
      <c r="O1385">
        <f t="shared" si="52"/>
        <v>0</v>
      </c>
      <c r="P1385" t="s">
        <v>12694</v>
      </c>
    </row>
    <row r="1386" spans="2:16" x14ac:dyDescent="0.25">
      <c r="B1386" t="s">
        <v>1390</v>
      </c>
      <c r="C1386" s="119" t="s">
        <v>60</v>
      </c>
      <c r="D1386" t="s">
        <v>11537</v>
      </c>
      <c r="E1386" t="s">
        <v>11530</v>
      </c>
      <c r="F1386" t="s">
        <v>11540</v>
      </c>
      <c r="G1386" t="s">
        <v>61</v>
      </c>
      <c r="H1386" t="s">
        <v>18</v>
      </c>
      <c r="I1386" t="s">
        <v>11541</v>
      </c>
      <c r="J1386">
        <v>2014</v>
      </c>
      <c r="K1386">
        <v>572.04</v>
      </c>
      <c r="L1386">
        <v>23</v>
      </c>
      <c r="M1386">
        <v>1</v>
      </c>
      <c r="N1386">
        <f t="shared" si="53"/>
        <v>0</v>
      </c>
      <c r="O1386">
        <f t="shared" si="52"/>
        <v>0</v>
      </c>
      <c r="P1386" t="s">
        <v>12694</v>
      </c>
    </row>
    <row r="1387" spans="2:16" x14ac:dyDescent="0.25">
      <c r="B1387" t="s">
        <v>1391</v>
      </c>
      <c r="C1387" s="119" t="s">
        <v>60</v>
      </c>
      <c r="D1387" t="s">
        <v>11537</v>
      </c>
      <c r="E1387" t="s">
        <v>11530</v>
      </c>
      <c r="F1387" t="s">
        <v>11540</v>
      </c>
      <c r="G1387" t="s">
        <v>61</v>
      </c>
      <c r="H1387" t="s">
        <v>18</v>
      </c>
      <c r="I1387" t="s">
        <v>11541</v>
      </c>
      <c r="J1387">
        <v>2014</v>
      </c>
      <c r="K1387">
        <v>572.54999999999995</v>
      </c>
      <c r="L1387">
        <v>27</v>
      </c>
      <c r="M1387">
        <v>1</v>
      </c>
      <c r="N1387">
        <f t="shared" si="53"/>
        <v>0</v>
      </c>
      <c r="O1387">
        <f t="shared" ref="O1387:O1450" si="54">IF(OR(L1387="",L1387&lt;=0),1,0)</f>
        <v>0</v>
      </c>
      <c r="P1387" t="s">
        <v>12693</v>
      </c>
    </row>
    <row r="1388" spans="2:16" x14ac:dyDescent="0.25">
      <c r="B1388" t="s">
        <v>1392</v>
      </c>
      <c r="C1388" s="119" t="s">
        <v>60</v>
      </c>
      <c r="D1388" t="s">
        <v>11537</v>
      </c>
      <c r="E1388" t="s">
        <v>11530</v>
      </c>
      <c r="F1388" t="s">
        <v>11540</v>
      </c>
      <c r="G1388" t="s">
        <v>61</v>
      </c>
      <c r="H1388" t="s">
        <v>18</v>
      </c>
      <c r="I1388" t="s">
        <v>11541</v>
      </c>
      <c r="J1388">
        <v>2014</v>
      </c>
      <c r="K1388">
        <v>572.80999999999995</v>
      </c>
      <c r="L1388">
        <v>29</v>
      </c>
      <c r="M1388">
        <v>1</v>
      </c>
      <c r="N1388">
        <f t="shared" si="53"/>
        <v>0</v>
      </c>
      <c r="O1388">
        <f t="shared" si="54"/>
        <v>0</v>
      </c>
      <c r="P1388" t="s">
        <v>12693</v>
      </c>
    </row>
    <row r="1389" spans="2:16" x14ac:dyDescent="0.25">
      <c r="B1389" t="s">
        <v>1393</v>
      </c>
      <c r="C1389" s="119" t="s">
        <v>60</v>
      </c>
      <c r="D1389" t="s">
        <v>11537</v>
      </c>
      <c r="E1389" t="s">
        <v>11530</v>
      </c>
      <c r="F1389" t="s">
        <v>11540</v>
      </c>
      <c r="G1389" t="s">
        <v>61</v>
      </c>
      <c r="H1389" t="s">
        <v>18</v>
      </c>
      <c r="I1389" t="s">
        <v>11541</v>
      </c>
      <c r="J1389">
        <v>2014</v>
      </c>
      <c r="K1389">
        <v>574.85</v>
      </c>
      <c r="L1389">
        <v>45</v>
      </c>
      <c r="M1389">
        <v>1</v>
      </c>
      <c r="N1389">
        <f t="shared" si="53"/>
        <v>0</v>
      </c>
      <c r="O1389">
        <f t="shared" si="54"/>
        <v>0</v>
      </c>
      <c r="P1389" t="s">
        <v>12693</v>
      </c>
    </row>
    <row r="1390" spans="2:16" x14ac:dyDescent="0.25">
      <c r="B1390" t="s">
        <v>1394</v>
      </c>
      <c r="C1390" s="119" t="s">
        <v>60</v>
      </c>
      <c r="D1390" t="s">
        <v>11537</v>
      </c>
      <c r="E1390" t="s">
        <v>11530</v>
      </c>
      <c r="F1390" t="s">
        <v>11540</v>
      </c>
      <c r="G1390" t="s">
        <v>61</v>
      </c>
      <c r="H1390" t="s">
        <v>18</v>
      </c>
      <c r="I1390" t="s">
        <v>11541</v>
      </c>
      <c r="J1390">
        <v>2014</v>
      </c>
      <c r="K1390">
        <v>573.70000000000005</v>
      </c>
      <c r="L1390">
        <v>36</v>
      </c>
      <c r="M1390">
        <v>1</v>
      </c>
      <c r="N1390">
        <f t="shared" si="53"/>
        <v>0</v>
      </c>
      <c r="O1390">
        <f t="shared" si="54"/>
        <v>0</v>
      </c>
      <c r="P1390" t="s">
        <v>12693</v>
      </c>
    </row>
    <row r="1391" spans="2:16" x14ac:dyDescent="0.25">
      <c r="B1391" t="s">
        <v>1395</v>
      </c>
      <c r="C1391" s="119" t="s">
        <v>60</v>
      </c>
      <c r="D1391" t="s">
        <v>11537</v>
      </c>
      <c r="E1391" t="s">
        <v>11530</v>
      </c>
      <c r="F1391" t="s">
        <v>11540</v>
      </c>
      <c r="G1391" t="s">
        <v>61</v>
      </c>
      <c r="H1391" t="s">
        <v>18</v>
      </c>
      <c r="I1391" t="s">
        <v>11541</v>
      </c>
      <c r="J1391">
        <v>2014</v>
      </c>
      <c r="K1391">
        <v>572.29</v>
      </c>
      <c r="L1391">
        <v>25</v>
      </c>
      <c r="M1391">
        <v>1</v>
      </c>
      <c r="N1391">
        <f t="shared" si="53"/>
        <v>0</v>
      </c>
      <c r="O1391">
        <f t="shared" si="54"/>
        <v>0</v>
      </c>
      <c r="P1391" t="s">
        <v>12694</v>
      </c>
    </row>
    <row r="1392" spans="2:16" x14ac:dyDescent="0.25">
      <c r="B1392" t="s">
        <v>1396</v>
      </c>
      <c r="C1392" s="119" t="s">
        <v>60</v>
      </c>
      <c r="D1392" t="s">
        <v>11546</v>
      </c>
      <c r="E1392" t="s">
        <v>11530</v>
      </c>
      <c r="F1392" t="s">
        <v>11540</v>
      </c>
      <c r="G1392" t="s">
        <v>61</v>
      </c>
      <c r="H1392" t="s">
        <v>18</v>
      </c>
      <c r="I1392" t="s">
        <v>11541</v>
      </c>
      <c r="J1392">
        <v>2014</v>
      </c>
      <c r="K1392">
        <v>572.04</v>
      </c>
      <c r="L1392">
        <v>23</v>
      </c>
      <c r="M1392">
        <v>1</v>
      </c>
      <c r="N1392">
        <f t="shared" si="53"/>
        <v>0</v>
      </c>
      <c r="O1392">
        <f t="shared" si="54"/>
        <v>0</v>
      </c>
      <c r="P1392" t="s">
        <v>12691</v>
      </c>
    </row>
    <row r="1393" spans="2:16" x14ac:dyDescent="0.25">
      <c r="B1393" t="s">
        <v>1397</v>
      </c>
      <c r="C1393" s="119" t="s">
        <v>60</v>
      </c>
      <c r="D1393" t="s">
        <v>11537</v>
      </c>
      <c r="E1393" t="s">
        <v>11530</v>
      </c>
      <c r="F1393" t="s">
        <v>11540</v>
      </c>
      <c r="G1393" t="s">
        <v>61</v>
      </c>
      <c r="H1393" t="s">
        <v>18</v>
      </c>
      <c r="I1393" t="s">
        <v>11541</v>
      </c>
      <c r="J1393">
        <v>2014</v>
      </c>
      <c r="K1393">
        <v>573.57000000000005</v>
      </c>
      <c r="L1393">
        <v>35</v>
      </c>
      <c r="M1393">
        <v>1</v>
      </c>
      <c r="N1393">
        <f t="shared" si="53"/>
        <v>0</v>
      </c>
      <c r="O1393">
        <f t="shared" si="54"/>
        <v>0</v>
      </c>
      <c r="P1393" t="s">
        <v>12694</v>
      </c>
    </row>
    <row r="1394" spans="2:16" x14ac:dyDescent="0.25">
      <c r="B1394" t="s">
        <v>1398</v>
      </c>
      <c r="C1394" s="119" t="s">
        <v>60</v>
      </c>
      <c r="D1394" t="s">
        <v>11537</v>
      </c>
      <c r="E1394" t="s">
        <v>11530</v>
      </c>
      <c r="F1394" t="s">
        <v>11540</v>
      </c>
      <c r="G1394" t="s">
        <v>61</v>
      </c>
      <c r="H1394" t="s">
        <v>18</v>
      </c>
      <c r="I1394" t="s">
        <v>11541</v>
      </c>
      <c r="J1394">
        <v>2014</v>
      </c>
      <c r="K1394">
        <v>571.79</v>
      </c>
      <c r="L1394">
        <v>21</v>
      </c>
      <c r="M1394">
        <v>1</v>
      </c>
      <c r="N1394">
        <f t="shared" si="53"/>
        <v>0</v>
      </c>
      <c r="O1394">
        <f t="shared" si="54"/>
        <v>0</v>
      </c>
      <c r="P1394" t="s">
        <v>12694</v>
      </c>
    </row>
    <row r="1395" spans="2:16" x14ac:dyDescent="0.25">
      <c r="B1395" t="s">
        <v>1399</v>
      </c>
      <c r="C1395" s="119" t="s">
        <v>60</v>
      </c>
      <c r="D1395" t="s">
        <v>11537</v>
      </c>
      <c r="E1395" t="s">
        <v>11530</v>
      </c>
      <c r="F1395" t="s">
        <v>11540</v>
      </c>
      <c r="G1395" t="s">
        <v>61</v>
      </c>
      <c r="H1395" t="s">
        <v>18</v>
      </c>
      <c r="I1395" t="s">
        <v>11541</v>
      </c>
      <c r="J1395">
        <v>2014</v>
      </c>
      <c r="K1395">
        <v>571.65</v>
      </c>
      <c r="L1395">
        <v>20</v>
      </c>
      <c r="M1395">
        <v>1</v>
      </c>
      <c r="N1395">
        <f t="shared" si="53"/>
        <v>0</v>
      </c>
      <c r="O1395">
        <f t="shared" si="54"/>
        <v>0</v>
      </c>
      <c r="P1395" t="s">
        <v>12694</v>
      </c>
    </row>
    <row r="1396" spans="2:16" x14ac:dyDescent="0.25">
      <c r="B1396" t="s">
        <v>1400</v>
      </c>
      <c r="C1396" s="119" t="s">
        <v>60</v>
      </c>
      <c r="D1396" t="s">
        <v>11539</v>
      </c>
      <c r="E1396" t="s">
        <v>11530</v>
      </c>
      <c r="F1396" t="s">
        <v>11540</v>
      </c>
      <c r="G1396" t="s">
        <v>61</v>
      </c>
      <c r="H1396" t="s">
        <v>18</v>
      </c>
      <c r="I1396" t="s">
        <v>11541</v>
      </c>
      <c r="J1396">
        <v>2014</v>
      </c>
      <c r="K1396">
        <v>572.16999999999996</v>
      </c>
      <c r="L1396">
        <v>24</v>
      </c>
      <c r="M1396">
        <v>1</v>
      </c>
      <c r="N1396">
        <f t="shared" si="53"/>
        <v>0</v>
      </c>
      <c r="O1396">
        <f t="shared" si="54"/>
        <v>0</v>
      </c>
      <c r="P1396" t="s">
        <v>12694</v>
      </c>
    </row>
    <row r="1397" spans="2:16" x14ac:dyDescent="0.25">
      <c r="B1397" t="s">
        <v>1401</v>
      </c>
      <c r="C1397" s="119" t="s">
        <v>60</v>
      </c>
      <c r="D1397" t="s">
        <v>11537</v>
      </c>
      <c r="E1397" t="s">
        <v>11530</v>
      </c>
      <c r="F1397" t="s">
        <v>11540</v>
      </c>
      <c r="G1397" t="s">
        <v>61</v>
      </c>
      <c r="H1397" t="s">
        <v>18</v>
      </c>
      <c r="I1397" t="s">
        <v>11541</v>
      </c>
      <c r="J1397">
        <v>2014</v>
      </c>
      <c r="K1397">
        <v>572.54999999999995</v>
      </c>
      <c r="L1397">
        <v>27</v>
      </c>
      <c r="M1397">
        <v>1</v>
      </c>
      <c r="N1397">
        <f t="shared" si="53"/>
        <v>0</v>
      </c>
      <c r="O1397">
        <f t="shared" si="54"/>
        <v>0</v>
      </c>
      <c r="P1397" t="s">
        <v>12693</v>
      </c>
    </row>
    <row r="1398" spans="2:16" x14ac:dyDescent="0.25">
      <c r="B1398" t="s">
        <v>1402</v>
      </c>
      <c r="C1398" s="119" t="s">
        <v>60</v>
      </c>
      <c r="D1398" t="s">
        <v>11539</v>
      </c>
      <c r="E1398" t="s">
        <v>11530</v>
      </c>
      <c r="F1398" t="s">
        <v>11540</v>
      </c>
      <c r="G1398" t="s">
        <v>61</v>
      </c>
      <c r="H1398" t="s">
        <v>18</v>
      </c>
      <c r="I1398" t="s">
        <v>11541</v>
      </c>
      <c r="J1398">
        <v>2014</v>
      </c>
      <c r="K1398">
        <v>571.53</v>
      </c>
      <c r="L1398">
        <v>19</v>
      </c>
      <c r="M1398">
        <v>1</v>
      </c>
      <c r="N1398">
        <f t="shared" si="53"/>
        <v>0</v>
      </c>
      <c r="O1398">
        <f t="shared" si="54"/>
        <v>0</v>
      </c>
      <c r="P1398" t="s">
        <v>12694</v>
      </c>
    </row>
    <row r="1399" spans="2:16" x14ac:dyDescent="0.25">
      <c r="B1399" t="s">
        <v>1403</v>
      </c>
      <c r="C1399" s="119" t="s">
        <v>60</v>
      </c>
      <c r="D1399" t="s">
        <v>11539</v>
      </c>
      <c r="E1399" t="s">
        <v>11530</v>
      </c>
      <c r="F1399" t="s">
        <v>11540</v>
      </c>
      <c r="G1399" t="s">
        <v>61</v>
      </c>
      <c r="H1399" t="s">
        <v>18</v>
      </c>
      <c r="I1399" t="s">
        <v>11541</v>
      </c>
      <c r="J1399">
        <v>2014</v>
      </c>
      <c r="K1399">
        <v>572.29</v>
      </c>
      <c r="L1399">
        <v>25</v>
      </c>
      <c r="M1399">
        <v>1</v>
      </c>
      <c r="N1399">
        <f t="shared" si="53"/>
        <v>0</v>
      </c>
      <c r="O1399">
        <f t="shared" si="54"/>
        <v>0</v>
      </c>
      <c r="P1399" t="s">
        <v>12694</v>
      </c>
    </row>
    <row r="1400" spans="2:16" x14ac:dyDescent="0.25">
      <c r="B1400" t="s">
        <v>1404</v>
      </c>
      <c r="C1400" s="119" t="s">
        <v>60</v>
      </c>
      <c r="D1400" t="s">
        <v>11537</v>
      </c>
      <c r="E1400" t="s">
        <v>11530</v>
      </c>
      <c r="F1400" t="s">
        <v>11540</v>
      </c>
      <c r="G1400" t="s">
        <v>61</v>
      </c>
      <c r="H1400" t="s">
        <v>18</v>
      </c>
      <c r="I1400" t="s">
        <v>11541</v>
      </c>
      <c r="J1400">
        <v>2014</v>
      </c>
      <c r="K1400">
        <v>572.04</v>
      </c>
      <c r="L1400">
        <v>23</v>
      </c>
      <c r="M1400">
        <v>1</v>
      </c>
      <c r="N1400">
        <f t="shared" si="53"/>
        <v>0</v>
      </c>
      <c r="O1400">
        <f t="shared" si="54"/>
        <v>0</v>
      </c>
      <c r="P1400" t="s">
        <v>12694</v>
      </c>
    </row>
    <row r="1401" spans="2:16" x14ac:dyDescent="0.25">
      <c r="B1401" t="s">
        <v>1405</v>
      </c>
      <c r="C1401" s="119" t="s">
        <v>60</v>
      </c>
      <c r="D1401" t="s">
        <v>11537</v>
      </c>
      <c r="E1401" t="s">
        <v>11530</v>
      </c>
      <c r="F1401" t="s">
        <v>11540</v>
      </c>
      <c r="G1401" t="s">
        <v>61</v>
      </c>
      <c r="H1401" t="s">
        <v>18</v>
      </c>
      <c r="I1401" t="s">
        <v>11541</v>
      </c>
      <c r="J1401">
        <v>2014</v>
      </c>
      <c r="K1401">
        <v>572.04</v>
      </c>
      <c r="L1401">
        <v>22</v>
      </c>
      <c r="M1401">
        <v>1</v>
      </c>
      <c r="N1401">
        <f t="shared" si="53"/>
        <v>0</v>
      </c>
      <c r="O1401">
        <f t="shared" si="54"/>
        <v>0</v>
      </c>
      <c r="P1401" t="s">
        <v>12694</v>
      </c>
    </row>
    <row r="1402" spans="2:16" x14ac:dyDescent="0.25">
      <c r="B1402" t="s">
        <v>1406</v>
      </c>
      <c r="C1402" s="119" t="s">
        <v>60</v>
      </c>
      <c r="D1402" t="s">
        <v>11537</v>
      </c>
      <c r="E1402" t="s">
        <v>11530</v>
      </c>
      <c r="F1402" t="s">
        <v>11540</v>
      </c>
      <c r="G1402" t="s">
        <v>61</v>
      </c>
      <c r="H1402" t="s">
        <v>18</v>
      </c>
      <c r="I1402" t="s">
        <v>11541</v>
      </c>
      <c r="J1402">
        <v>2014</v>
      </c>
      <c r="K1402">
        <v>573.45000000000005</v>
      </c>
      <c r="L1402">
        <v>33</v>
      </c>
      <c r="M1402">
        <v>1</v>
      </c>
      <c r="N1402">
        <f t="shared" si="53"/>
        <v>0</v>
      </c>
      <c r="O1402">
        <f t="shared" si="54"/>
        <v>0</v>
      </c>
      <c r="P1402" t="s">
        <v>12693</v>
      </c>
    </row>
    <row r="1403" spans="2:16" x14ac:dyDescent="0.25">
      <c r="B1403" t="s">
        <v>1407</v>
      </c>
      <c r="C1403" s="119" t="s">
        <v>60</v>
      </c>
      <c r="D1403" t="s">
        <v>11537</v>
      </c>
      <c r="E1403" t="s">
        <v>11530</v>
      </c>
      <c r="F1403" t="s">
        <v>11540</v>
      </c>
      <c r="G1403" t="s">
        <v>61</v>
      </c>
      <c r="H1403" t="s">
        <v>18</v>
      </c>
      <c r="I1403" t="s">
        <v>11541</v>
      </c>
      <c r="J1403">
        <v>2014</v>
      </c>
      <c r="K1403">
        <v>572.54999999999995</v>
      </c>
      <c r="L1403">
        <v>26</v>
      </c>
      <c r="M1403">
        <v>1</v>
      </c>
      <c r="N1403">
        <f t="shared" si="53"/>
        <v>0</v>
      </c>
      <c r="O1403">
        <f t="shared" si="54"/>
        <v>0</v>
      </c>
      <c r="P1403" t="s">
        <v>12694</v>
      </c>
    </row>
    <row r="1404" spans="2:16" x14ac:dyDescent="0.25">
      <c r="B1404" t="s">
        <v>1408</v>
      </c>
      <c r="C1404" s="119" t="s">
        <v>60</v>
      </c>
      <c r="D1404" t="s">
        <v>11537</v>
      </c>
      <c r="E1404" t="s">
        <v>11530</v>
      </c>
      <c r="F1404" t="s">
        <v>11540</v>
      </c>
      <c r="G1404" t="s">
        <v>61</v>
      </c>
      <c r="H1404" t="s">
        <v>18</v>
      </c>
      <c r="I1404" t="s">
        <v>11541</v>
      </c>
      <c r="J1404">
        <v>2014</v>
      </c>
      <c r="K1404">
        <v>572.54999999999995</v>
      </c>
      <c r="L1404">
        <v>27</v>
      </c>
      <c r="M1404">
        <v>1</v>
      </c>
      <c r="N1404">
        <f t="shared" si="53"/>
        <v>0</v>
      </c>
      <c r="O1404">
        <f t="shared" si="54"/>
        <v>0</v>
      </c>
      <c r="P1404" t="s">
        <v>12694</v>
      </c>
    </row>
    <row r="1405" spans="2:16" x14ac:dyDescent="0.25">
      <c r="B1405" t="s">
        <v>1409</v>
      </c>
      <c r="C1405" s="119" t="s">
        <v>60</v>
      </c>
      <c r="D1405" t="s">
        <v>11537</v>
      </c>
      <c r="E1405" t="s">
        <v>11530</v>
      </c>
      <c r="F1405" t="s">
        <v>11540</v>
      </c>
      <c r="G1405" t="s">
        <v>61</v>
      </c>
      <c r="H1405" t="s">
        <v>18</v>
      </c>
      <c r="I1405" t="s">
        <v>11541</v>
      </c>
      <c r="J1405">
        <v>2014</v>
      </c>
      <c r="K1405">
        <v>572.04</v>
      </c>
      <c r="L1405">
        <v>23</v>
      </c>
      <c r="M1405">
        <v>1</v>
      </c>
      <c r="N1405">
        <f t="shared" si="53"/>
        <v>0</v>
      </c>
      <c r="O1405">
        <f t="shared" si="54"/>
        <v>0</v>
      </c>
      <c r="P1405" t="s">
        <v>12694</v>
      </c>
    </row>
    <row r="1406" spans="2:16" x14ac:dyDescent="0.25">
      <c r="B1406" t="s">
        <v>1410</v>
      </c>
      <c r="C1406" s="119" t="s">
        <v>60</v>
      </c>
      <c r="D1406" t="s">
        <v>11537</v>
      </c>
      <c r="E1406" t="s">
        <v>11530</v>
      </c>
      <c r="F1406" t="s">
        <v>11540</v>
      </c>
      <c r="G1406" t="s">
        <v>61</v>
      </c>
      <c r="H1406" t="s">
        <v>18</v>
      </c>
      <c r="I1406" t="s">
        <v>11541</v>
      </c>
      <c r="J1406">
        <v>2014</v>
      </c>
      <c r="K1406">
        <v>571.79</v>
      </c>
      <c r="L1406">
        <v>21</v>
      </c>
      <c r="M1406">
        <v>1</v>
      </c>
      <c r="N1406">
        <f t="shared" si="53"/>
        <v>0</v>
      </c>
      <c r="O1406">
        <f t="shared" si="54"/>
        <v>0</v>
      </c>
      <c r="P1406" t="s">
        <v>12694</v>
      </c>
    </row>
    <row r="1407" spans="2:16" x14ac:dyDescent="0.25">
      <c r="B1407" t="s">
        <v>1411</v>
      </c>
      <c r="C1407" s="119" t="s">
        <v>60</v>
      </c>
      <c r="D1407" t="s">
        <v>11537</v>
      </c>
      <c r="E1407" t="s">
        <v>11530</v>
      </c>
      <c r="F1407" t="s">
        <v>11540</v>
      </c>
      <c r="G1407" t="s">
        <v>61</v>
      </c>
      <c r="H1407" t="s">
        <v>18</v>
      </c>
      <c r="I1407" t="s">
        <v>11541</v>
      </c>
      <c r="J1407">
        <v>2014</v>
      </c>
      <c r="K1407">
        <v>572.67999999999995</v>
      </c>
      <c r="L1407">
        <v>27</v>
      </c>
      <c r="M1407">
        <v>1</v>
      </c>
      <c r="N1407">
        <f t="shared" si="53"/>
        <v>0</v>
      </c>
      <c r="O1407">
        <f t="shared" si="54"/>
        <v>0</v>
      </c>
      <c r="P1407" t="s">
        <v>12694</v>
      </c>
    </row>
    <row r="1408" spans="2:16" x14ac:dyDescent="0.25">
      <c r="B1408" t="s">
        <v>1412</v>
      </c>
      <c r="C1408" s="119" t="s">
        <v>60</v>
      </c>
      <c r="D1408" t="s">
        <v>11537</v>
      </c>
      <c r="E1408" t="s">
        <v>11530</v>
      </c>
      <c r="F1408" t="s">
        <v>11540</v>
      </c>
      <c r="G1408" t="s">
        <v>61</v>
      </c>
      <c r="H1408" t="s">
        <v>18</v>
      </c>
      <c r="I1408" t="s">
        <v>11541</v>
      </c>
      <c r="J1408">
        <v>2014</v>
      </c>
      <c r="K1408">
        <v>572.80999999999995</v>
      </c>
      <c r="L1408">
        <v>28</v>
      </c>
      <c r="M1408">
        <v>1</v>
      </c>
      <c r="N1408">
        <f t="shared" si="53"/>
        <v>0</v>
      </c>
      <c r="O1408">
        <f t="shared" si="54"/>
        <v>0</v>
      </c>
      <c r="P1408" t="s">
        <v>12694</v>
      </c>
    </row>
    <row r="1409" spans="2:16" x14ac:dyDescent="0.25">
      <c r="B1409" t="s">
        <v>1413</v>
      </c>
      <c r="C1409" s="119" t="s">
        <v>60</v>
      </c>
      <c r="D1409" t="s">
        <v>11537</v>
      </c>
      <c r="E1409" t="s">
        <v>11530</v>
      </c>
      <c r="F1409" t="s">
        <v>11540</v>
      </c>
      <c r="G1409" t="s">
        <v>61</v>
      </c>
      <c r="H1409" t="s">
        <v>18</v>
      </c>
      <c r="I1409" t="s">
        <v>11541</v>
      </c>
      <c r="J1409">
        <v>2014</v>
      </c>
      <c r="K1409">
        <v>572.29999999999995</v>
      </c>
      <c r="L1409">
        <v>24</v>
      </c>
      <c r="M1409">
        <v>1</v>
      </c>
      <c r="N1409">
        <f t="shared" si="53"/>
        <v>0</v>
      </c>
      <c r="O1409">
        <f t="shared" si="54"/>
        <v>0</v>
      </c>
      <c r="P1409" t="s">
        <v>12694</v>
      </c>
    </row>
    <row r="1410" spans="2:16" x14ac:dyDescent="0.25">
      <c r="B1410" t="s">
        <v>1414</v>
      </c>
      <c r="C1410" s="119" t="s">
        <v>60</v>
      </c>
      <c r="D1410" t="s">
        <v>11537</v>
      </c>
      <c r="E1410" t="s">
        <v>11530</v>
      </c>
      <c r="F1410" t="s">
        <v>11540</v>
      </c>
      <c r="G1410" t="s">
        <v>61</v>
      </c>
      <c r="H1410" t="s">
        <v>18</v>
      </c>
      <c r="I1410" t="s">
        <v>11541</v>
      </c>
      <c r="J1410">
        <v>2014</v>
      </c>
      <c r="K1410">
        <v>574.47</v>
      </c>
      <c r="L1410">
        <v>41</v>
      </c>
      <c r="M1410">
        <v>1</v>
      </c>
      <c r="N1410">
        <f t="shared" si="53"/>
        <v>0</v>
      </c>
      <c r="O1410">
        <f t="shared" si="54"/>
        <v>0</v>
      </c>
      <c r="P1410" t="s">
        <v>12694</v>
      </c>
    </row>
    <row r="1411" spans="2:16" x14ac:dyDescent="0.25">
      <c r="B1411" t="s">
        <v>1415</v>
      </c>
      <c r="C1411" s="119" t="s">
        <v>60</v>
      </c>
      <c r="D1411" t="s">
        <v>11537</v>
      </c>
      <c r="E1411" t="s">
        <v>11530</v>
      </c>
      <c r="F1411" t="s">
        <v>11540</v>
      </c>
      <c r="G1411" t="s">
        <v>61</v>
      </c>
      <c r="H1411" t="s">
        <v>18</v>
      </c>
      <c r="I1411" t="s">
        <v>11541</v>
      </c>
      <c r="J1411">
        <v>2014</v>
      </c>
      <c r="K1411">
        <v>572.29999999999995</v>
      </c>
      <c r="L1411">
        <v>24</v>
      </c>
      <c r="M1411">
        <v>1</v>
      </c>
      <c r="N1411">
        <f t="shared" si="53"/>
        <v>0</v>
      </c>
      <c r="O1411">
        <f t="shared" si="54"/>
        <v>0</v>
      </c>
      <c r="P1411" t="s">
        <v>12694</v>
      </c>
    </row>
    <row r="1412" spans="2:16" x14ac:dyDescent="0.25">
      <c r="B1412" t="s">
        <v>1416</v>
      </c>
      <c r="C1412" s="119" t="s">
        <v>60</v>
      </c>
      <c r="D1412" t="s">
        <v>11537</v>
      </c>
      <c r="E1412" t="s">
        <v>11530</v>
      </c>
      <c r="F1412" t="s">
        <v>11540</v>
      </c>
      <c r="G1412" t="s">
        <v>61</v>
      </c>
      <c r="H1412" t="s">
        <v>18</v>
      </c>
      <c r="I1412" t="s">
        <v>11541</v>
      </c>
      <c r="J1412">
        <v>2014</v>
      </c>
      <c r="K1412">
        <v>572.54999999999995</v>
      </c>
      <c r="L1412">
        <v>26</v>
      </c>
      <c r="M1412">
        <v>1</v>
      </c>
      <c r="N1412">
        <f t="shared" si="53"/>
        <v>0</v>
      </c>
      <c r="O1412">
        <f t="shared" si="54"/>
        <v>0</v>
      </c>
      <c r="P1412" t="s">
        <v>12694</v>
      </c>
    </row>
    <row r="1413" spans="2:16" x14ac:dyDescent="0.25">
      <c r="B1413" t="s">
        <v>1417</v>
      </c>
      <c r="C1413" s="119" t="s">
        <v>60</v>
      </c>
      <c r="D1413" t="s">
        <v>11537</v>
      </c>
      <c r="E1413" t="s">
        <v>11530</v>
      </c>
      <c r="F1413" t="s">
        <v>11540</v>
      </c>
      <c r="G1413" t="s">
        <v>61</v>
      </c>
      <c r="H1413" t="s">
        <v>18</v>
      </c>
      <c r="I1413" t="s">
        <v>11541</v>
      </c>
      <c r="J1413">
        <v>2014</v>
      </c>
      <c r="K1413">
        <v>572.80999999999995</v>
      </c>
      <c r="L1413">
        <v>28</v>
      </c>
      <c r="M1413">
        <v>1</v>
      </c>
      <c r="N1413">
        <f t="shared" si="53"/>
        <v>0</v>
      </c>
      <c r="O1413">
        <f t="shared" si="54"/>
        <v>0</v>
      </c>
      <c r="P1413" t="s">
        <v>12694</v>
      </c>
    </row>
    <row r="1414" spans="2:16" x14ac:dyDescent="0.25">
      <c r="B1414" t="s">
        <v>1418</v>
      </c>
      <c r="C1414" s="119" t="s">
        <v>60</v>
      </c>
      <c r="D1414" t="s">
        <v>11537</v>
      </c>
      <c r="E1414" t="s">
        <v>11530</v>
      </c>
      <c r="F1414" t="s">
        <v>11540</v>
      </c>
      <c r="G1414" t="s">
        <v>61</v>
      </c>
      <c r="H1414" t="s">
        <v>18</v>
      </c>
      <c r="I1414" t="s">
        <v>11541</v>
      </c>
      <c r="J1414">
        <v>2014</v>
      </c>
      <c r="K1414">
        <v>571.91999999999996</v>
      </c>
      <c r="L1414">
        <v>21</v>
      </c>
      <c r="M1414">
        <v>1</v>
      </c>
      <c r="N1414">
        <f t="shared" si="53"/>
        <v>0</v>
      </c>
      <c r="O1414">
        <f t="shared" si="54"/>
        <v>0</v>
      </c>
      <c r="P1414" t="s">
        <v>12694</v>
      </c>
    </row>
    <row r="1415" spans="2:16" x14ac:dyDescent="0.25">
      <c r="B1415" t="s">
        <v>1419</v>
      </c>
      <c r="C1415" s="119" t="s">
        <v>60</v>
      </c>
      <c r="D1415" t="s">
        <v>11537</v>
      </c>
      <c r="E1415" t="s">
        <v>11530</v>
      </c>
      <c r="F1415" t="s">
        <v>11540</v>
      </c>
      <c r="G1415" t="s">
        <v>61</v>
      </c>
      <c r="H1415" t="s">
        <v>18</v>
      </c>
      <c r="I1415" t="s">
        <v>11541</v>
      </c>
      <c r="J1415">
        <v>2014</v>
      </c>
      <c r="K1415">
        <v>571.53</v>
      </c>
      <c r="L1415">
        <v>18</v>
      </c>
      <c r="M1415">
        <v>1</v>
      </c>
      <c r="N1415">
        <f t="shared" si="53"/>
        <v>0</v>
      </c>
      <c r="O1415">
        <f t="shared" si="54"/>
        <v>0</v>
      </c>
      <c r="P1415" t="s">
        <v>12694</v>
      </c>
    </row>
    <row r="1416" spans="2:16" x14ac:dyDescent="0.25">
      <c r="B1416" t="s">
        <v>1420</v>
      </c>
      <c r="C1416" s="119" t="s">
        <v>60</v>
      </c>
      <c r="D1416" t="s">
        <v>11537</v>
      </c>
      <c r="E1416" t="s">
        <v>11530</v>
      </c>
      <c r="F1416" t="s">
        <v>11540</v>
      </c>
      <c r="G1416" t="s">
        <v>61</v>
      </c>
      <c r="H1416" t="s">
        <v>18</v>
      </c>
      <c r="I1416" t="s">
        <v>11541</v>
      </c>
      <c r="J1416">
        <v>2014</v>
      </c>
      <c r="K1416">
        <v>572.80999999999995</v>
      </c>
      <c r="L1416">
        <v>28</v>
      </c>
      <c r="M1416">
        <v>1</v>
      </c>
      <c r="N1416">
        <f t="shared" si="53"/>
        <v>0</v>
      </c>
      <c r="O1416">
        <f t="shared" si="54"/>
        <v>0</v>
      </c>
      <c r="P1416" t="s">
        <v>12694</v>
      </c>
    </row>
    <row r="1417" spans="2:16" x14ac:dyDescent="0.25">
      <c r="B1417" t="s">
        <v>1421</v>
      </c>
      <c r="C1417" s="119" t="s">
        <v>60</v>
      </c>
      <c r="D1417" t="s">
        <v>11537</v>
      </c>
      <c r="E1417" t="s">
        <v>11530</v>
      </c>
      <c r="F1417" t="s">
        <v>11540</v>
      </c>
      <c r="G1417" t="s">
        <v>61</v>
      </c>
      <c r="H1417" t="s">
        <v>18</v>
      </c>
      <c r="I1417" t="s">
        <v>11541</v>
      </c>
      <c r="J1417">
        <v>2014</v>
      </c>
      <c r="K1417">
        <v>571.78</v>
      </c>
      <c r="L1417">
        <v>20</v>
      </c>
      <c r="M1417">
        <v>1</v>
      </c>
      <c r="N1417">
        <f t="shared" si="53"/>
        <v>0</v>
      </c>
      <c r="O1417">
        <f t="shared" si="54"/>
        <v>0</v>
      </c>
      <c r="P1417" t="s">
        <v>12694</v>
      </c>
    </row>
    <row r="1418" spans="2:16" x14ac:dyDescent="0.25">
      <c r="B1418" t="s">
        <v>1422</v>
      </c>
      <c r="C1418" s="119" t="s">
        <v>60</v>
      </c>
      <c r="D1418" t="s">
        <v>11537</v>
      </c>
      <c r="E1418" t="s">
        <v>11530</v>
      </c>
      <c r="F1418" t="s">
        <v>11540</v>
      </c>
      <c r="G1418" t="s">
        <v>61</v>
      </c>
      <c r="H1418" t="s">
        <v>18</v>
      </c>
      <c r="I1418" t="s">
        <v>11541</v>
      </c>
      <c r="J1418">
        <v>2014</v>
      </c>
      <c r="K1418">
        <v>573.30999999999995</v>
      </c>
      <c r="L1418">
        <v>32</v>
      </c>
      <c r="M1418">
        <v>1</v>
      </c>
      <c r="N1418">
        <f t="shared" si="53"/>
        <v>0</v>
      </c>
      <c r="O1418">
        <f t="shared" si="54"/>
        <v>0</v>
      </c>
      <c r="P1418" t="s">
        <v>12694</v>
      </c>
    </row>
    <row r="1419" spans="2:16" x14ac:dyDescent="0.25">
      <c r="B1419" t="s">
        <v>1423</v>
      </c>
      <c r="C1419" s="119" t="s">
        <v>60</v>
      </c>
      <c r="D1419" t="s">
        <v>11537</v>
      </c>
      <c r="E1419" t="s">
        <v>11530</v>
      </c>
      <c r="F1419" t="s">
        <v>11540</v>
      </c>
      <c r="G1419" t="s">
        <v>61</v>
      </c>
      <c r="H1419" t="s">
        <v>18</v>
      </c>
      <c r="I1419" t="s">
        <v>11541</v>
      </c>
      <c r="J1419">
        <v>2014</v>
      </c>
      <c r="K1419">
        <v>572.80999999999995</v>
      </c>
      <c r="L1419">
        <v>28</v>
      </c>
      <c r="M1419">
        <v>1</v>
      </c>
      <c r="N1419">
        <f t="shared" ref="N1419:N1482" si="55">IF(K1419&lt;100,1,0)</f>
        <v>0</v>
      </c>
      <c r="O1419">
        <f t="shared" si="54"/>
        <v>0</v>
      </c>
      <c r="P1419" t="s">
        <v>12694</v>
      </c>
    </row>
    <row r="1420" spans="2:16" x14ac:dyDescent="0.25">
      <c r="B1420" t="s">
        <v>1424</v>
      </c>
      <c r="C1420" s="119" t="s">
        <v>60</v>
      </c>
      <c r="D1420" t="s">
        <v>11537</v>
      </c>
      <c r="E1420" t="s">
        <v>11530</v>
      </c>
      <c r="F1420" t="s">
        <v>11540</v>
      </c>
      <c r="G1420" t="s">
        <v>61</v>
      </c>
      <c r="H1420" t="s">
        <v>18</v>
      </c>
      <c r="I1420" t="s">
        <v>11541</v>
      </c>
      <c r="J1420">
        <v>2014</v>
      </c>
      <c r="K1420">
        <v>572.54999999999995</v>
      </c>
      <c r="L1420">
        <v>26</v>
      </c>
      <c r="M1420">
        <v>1</v>
      </c>
      <c r="N1420">
        <f t="shared" si="55"/>
        <v>0</v>
      </c>
      <c r="O1420">
        <f t="shared" si="54"/>
        <v>0</v>
      </c>
      <c r="P1420" t="s">
        <v>12694</v>
      </c>
    </row>
    <row r="1421" spans="2:16" x14ac:dyDescent="0.25">
      <c r="B1421" t="s">
        <v>1425</v>
      </c>
      <c r="C1421" s="119" t="s">
        <v>60</v>
      </c>
      <c r="D1421" t="s">
        <v>11537</v>
      </c>
      <c r="E1421" t="s">
        <v>11530</v>
      </c>
      <c r="F1421" t="s">
        <v>11540</v>
      </c>
      <c r="G1421" t="s">
        <v>61</v>
      </c>
      <c r="H1421" t="s">
        <v>18</v>
      </c>
      <c r="I1421" t="s">
        <v>11541</v>
      </c>
      <c r="J1421">
        <v>2014</v>
      </c>
      <c r="K1421">
        <v>572.41999999999996</v>
      </c>
      <c r="L1421">
        <v>25</v>
      </c>
      <c r="M1421">
        <v>1</v>
      </c>
      <c r="N1421">
        <f t="shared" si="55"/>
        <v>0</v>
      </c>
      <c r="O1421">
        <f t="shared" si="54"/>
        <v>0</v>
      </c>
      <c r="P1421" t="s">
        <v>12694</v>
      </c>
    </row>
    <row r="1422" spans="2:16" x14ac:dyDescent="0.25">
      <c r="B1422" t="s">
        <v>1426</v>
      </c>
      <c r="C1422" s="119" t="s">
        <v>60</v>
      </c>
      <c r="D1422" t="s">
        <v>11537</v>
      </c>
      <c r="E1422" t="s">
        <v>11530</v>
      </c>
      <c r="F1422" t="s">
        <v>11540</v>
      </c>
      <c r="G1422" t="s">
        <v>61</v>
      </c>
      <c r="H1422" t="s">
        <v>18</v>
      </c>
      <c r="I1422" t="s">
        <v>11541</v>
      </c>
      <c r="J1422">
        <v>2014</v>
      </c>
      <c r="K1422">
        <v>571.78</v>
      </c>
      <c r="L1422">
        <v>20</v>
      </c>
      <c r="M1422">
        <v>1</v>
      </c>
      <c r="N1422">
        <f t="shared" si="55"/>
        <v>0</v>
      </c>
      <c r="O1422">
        <f t="shared" si="54"/>
        <v>0</v>
      </c>
      <c r="P1422" t="s">
        <v>12694</v>
      </c>
    </row>
    <row r="1423" spans="2:16" x14ac:dyDescent="0.25">
      <c r="B1423" t="s">
        <v>1427</v>
      </c>
      <c r="C1423" s="119" t="s">
        <v>60</v>
      </c>
      <c r="D1423" t="s">
        <v>11542</v>
      </c>
      <c r="E1423" t="s">
        <v>11530</v>
      </c>
      <c r="F1423" t="s">
        <v>11540</v>
      </c>
      <c r="G1423" t="s">
        <v>61</v>
      </c>
      <c r="H1423" t="s">
        <v>18</v>
      </c>
      <c r="I1423" t="s">
        <v>11533</v>
      </c>
      <c r="J1423">
        <v>2014</v>
      </c>
      <c r="K1423">
        <v>605.4</v>
      </c>
      <c r="L1423">
        <v>84</v>
      </c>
      <c r="M1423">
        <v>1</v>
      </c>
      <c r="N1423">
        <f t="shared" si="55"/>
        <v>0</v>
      </c>
      <c r="O1423">
        <f t="shared" si="54"/>
        <v>0</v>
      </c>
      <c r="P1423" t="s">
        <v>12694</v>
      </c>
    </row>
    <row r="1424" spans="2:16" x14ac:dyDescent="0.25">
      <c r="B1424" t="s">
        <v>1428</v>
      </c>
      <c r="C1424" s="119" t="s">
        <v>60</v>
      </c>
      <c r="D1424" t="s">
        <v>11537</v>
      </c>
      <c r="E1424" t="s">
        <v>11530</v>
      </c>
      <c r="F1424" t="s">
        <v>11540</v>
      </c>
      <c r="G1424" t="s">
        <v>61</v>
      </c>
      <c r="H1424" t="s">
        <v>18</v>
      </c>
      <c r="I1424" t="s">
        <v>11541</v>
      </c>
      <c r="J1424">
        <v>2014</v>
      </c>
      <c r="K1424">
        <v>575.75</v>
      </c>
      <c r="L1424">
        <v>51</v>
      </c>
      <c r="M1424">
        <v>1</v>
      </c>
      <c r="N1424">
        <f t="shared" si="55"/>
        <v>0</v>
      </c>
      <c r="O1424">
        <f t="shared" si="54"/>
        <v>0</v>
      </c>
      <c r="P1424" t="s">
        <v>12694</v>
      </c>
    </row>
    <row r="1425" spans="2:16" x14ac:dyDescent="0.25">
      <c r="B1425" t="s">
        <v>1429</v>
      </c>
      <c r="C1425" s="119" t="s">
        <v>60</v>
      </c>
      <c r="D1425" t="s">
        <v>11537</v>
      </c>
      <c r="E1425" t="s">
        <v>11530</v>
      </c>
      <c r="F1425" t="s">
        <v>11540</v>
      </c>
      <c r="G1425" t="s">
        <v>61</v>
      </c>
      <c r="H1425" t="s">
        <v>18</v>
      </c>
      <c r="I1425" t="s">
        <v>11541</v>
      </c>
      <c r="J1425">
        <v>2014</v>
      </c>
      <c r="K1425">
        <v>575.49</v>
      </c>
      <c r="L1425">
        <v>49</v>
      </c>
      <c r="M1425">
        <v>1</v>
      </c>
      <c r="N1425">
        <f t="shared" si="55"/>
        <v>0</v>
      </c>
      <c r="O1425">
        <f t="shared" si="54"/>
        <v>0</v>
      </c>
      <c r="P1425" t="s">
        <v>12694</v>
      </c>
    </row>
    <row r="1426" spans="2:16" x14ac:dyDescent="0.25">
      <c r="B1426" t="s">
        <v>1430</v>
      </c>
      <c r="C1426" s="119" t="s">
        <v>60</v>
      </c>
      <c r="D1426" t="s">
        <v>11537</v>
      </c>
      <c r="E1426" t="s">
        <v>11530</v>
      </c>
      <c r="F1426" t="s">
        <v>11540</v>
      </c>
      <c r="G1426" t="s">
        <v>61</v>
      </c>
      <c r="H1426" t="s">
        <v>18</v>
      </c>
      <c r="I1426" t="s">
        <v>11541</v>
      </c>
      <c r="J1426">
        <v>2014</v>
      </c>
      <c r="K1426">
        <v>572.41999999999996</v>
      </c>
      <c r="L1426">
        <v>25</v>
      </c>
      <c r="M1426">
        <v>1</v>
      </c>
      <c r="N1426">
        <f t="shared" si="55"/>
        <v>0</v>
      </c>
      <c r="O1426">
        <f t="shared" si="54"/>
        <v>0</v>
      </c>
      <c r="P1426" t="s">
        <v>12694</v>
      </c>
    </row>
    <row r="1427" spans="2:16" x14ac:dyDescent="0.25">
      <c r="B1427" t="s">
        <v>1431</v>
      </c>
      <c r="C1427" s="119" t="s">
        <v>60</v>
      </c>
      <c r="D1427" t="s">
        <v>11537</v>
      </c>
      <c r="E1427" t="s">
        <v>11530</v>
      </c>
      <c r="F1427" t="s">
        <v>11540</v>
      </c>
      <c r="G1427" t="s">
        <v>61</v>
      </c>
      <c r="H1427" t="s">
        <v>18</v>
      </c>
      <c r="I1427" t="s">
        <v>11541</v>
      </c>
      <c r="J1427">
        <v>2014</v>
      </c>
      <c r="K1427">
        <v>572.94000000000005</v>
      </c>
      <c r="L1427">
        <v>29</v>
      </c>
      <c r="M1427">
        <v>1</v>
      </c>
      <c r="N1427">
        <f t="shared" si="55"/>
        <v>0</v>
      </c>
      <c r="O1427">
        <f t="shared" si="54"/>
        <v>0</v>
      </c>
      <c r="P1427" t="s">
        <v>12694</v>
      </c>
    </row>
    <row r="1428" spans="2:16" x14ac:dyDescent="0.25">
      <c r="B1428" t="s">
        <v>1432</v>
      </c>
      <c r="C1428" s="119" t="s">
        <v>60</v>
      </c>
      <c r="D1428" t="s">
        <v>11539</v>
      </c>
      <c r="E1428" t="s">
        <v>11530</v>
      </c>
      <c r="F1428" t="s">
        <v>11540</v>
      </c>
      <c r="G1428" t="s">
        <v>61</v>
      </c>
      <c r="H1428" t="s">
        <v>18</v>
      </c>
      <c r="I1428" t="s">
        <v>11541</v>
      </c>
      <c r="J1428">
        <v>2014</v>
      </c>
      <c r="K1428">
        <v>575.36</v>
      </c>
      <c r="L1428">
        <v>25</v>
      </c>
      <c r="M1428">
        <v>1</v>
      </c>
      <c r="N1428">
        <f t="shared" si="55"/>
        <v>0</v>
      </c>
      <c r="O1428">
        <f t="shared" si="54"/>
        <v>0</v>
      </c>
      <c r="P1428" t="s">
        <v>12694</v>
      </c>
    </row>
    <row r="1429" spans="2:16" x14ac:dyDescent="0.25">
      <c r="B1429" t="s">
        <v>1433</v>
      </c>
      <c r="C1429" s="119" t="s">
        <v>60</v>
      </c>
      <c r="D1429" t="s">
        <v>11537</v>
      </c>
      <c r="E1429" t="s">
        <v>11530</v>
      </c>
      <c r="F1429" t="s">
        <v>11540</v>
      </c>
      <c r="G1429" t="s">
        <v>61</v>
      </c>
      <c r="H1429" t="s">
        <v>18</v>
      </c>
      <c r="I1429" t="s">
        <v>11541</v>
      </c>
      <c r="J1429">
        <v>2014</v>
      </c>
      <c r="K1429">
        <v>572.54999999999995</v>
      </c>
      <c r="L1429">
        <v>26</v>
      </c>
      <c r="M1429">
        <v>1</v>
      </c>
      <c r="N1429">
        <f t="shared" si="55"/>
        <v>0</v>
      </c>
      <c r="O1429">
        <f t="shared" si="54"/>
        <v>0</v>
      </c>
      <c r="P1429" t="s">
        <v>12694</v>
      </c>
    </row>
    <row r="1430" spans="2:16" x14ac:dyDescent="0.25">
      <c r="B1430" t="s">
        <v>1434</v>
      </c>
      <c r="C1430" s="119" t="s">
        <v>60</v>
      </c>
      <c r="D1430" t="s">
        <v>11537</v>
      </c>
      <c r="E1430" t="s">
        <v>11530</v>
      </c>
      <c r="F1430" t="s">
        <v>11540</v>
      </c>
      <c r="G1430" t="s">
        <v>61</v>
      </c>
      <c r="H1430" t="s">
        <v>18</v>
      </c>
      <c r="I1430" t="s">
        <v>11541</v>
      </c>
      <c r="J1430">
        <v>2014</v>
      </c>
      <c r="K1430">
        <v>572.04</v>
      </c>
      <c r="L1430">
        <v>22</v>
      </c>
      <c r="M1430">
        <v>1</v>
      </c>
      <c r="N1430">
        <f t="shared" si="55"/>
        <v>0</v>
      </c>
      <c r="O1430">
        <f t="shared" si="54"/>
        <v>0</v>
      </c>
      <c r="P1430" t="s">
        <v>12694</v>
      </c>
    </row>
    <row r="1431" spans="2:16" x14ac:dyDescent="0.25">
      <c r="B1431" t="s">
        <v>1435</v>
      </c>
      <c r="C1431" s="119" t="s">
        <v>60</v>
      </c>
      <c r="D1431" t="s">
        <v>11550</v>
      </c>
      <c r="E1431" t="s">
        <v>11530</v>
      </c>
      <c r="F1431" t="s">
        <v>11540</v>
      </c>
      <c r="G1431" t="s">
        <v>61</v>
      </c>
      <c r="H1431" t="s">
        <v>18</v>
      </c>
      <c r="I1431" t="s">
        <v>11541</v>
      </c>
      <c r="J1431">
        <v>2014</v>
      </c>
      <c r="K1431">
        <v>572.80999999999995</v>
      </c>
      <c r="L1431">
        <v>28</v>
      </c>
      <c r="M1431">
        <v>1</v>
      </c>
      <c r="N1431">
        <f t="shared" si="55"/>
        <v>0</v>
      </c>
      <c r="O1431">
        <f t="shared" si="54"/>
        <v>0</v>
      </c>
      <c r="P1431" t="s">
        <v>12694</v>
      </c>
    </row>
    <row r="1432" spans="2:16" x14ac:dyDescent="0.25">
      <c r="B1432" t="s">
        <v>1436</v>
      </c>
      <c r="C1432" s="119" t="s">
        <v>60</v>
      </c>
      <c r="D1432" t="s">
        <v>11537</v>
      </c>
      <c r="E1432" t="s">
        <v>11530</v>
      </c>
      <c r="F1432" t="s">
        <v>11540</v>
      </c>
      <c r="G1432" t="s">
        <v>61</v>
      </c>
      <c r="H1432" t="s">
        <v>18</v>
      </c>
      <c r="I1432" t="s">
        <v>11541</v>
      </c>
      <c r="J1432">
        <v>2014</v>
      </c>
      <c r="K1432">
        <v>574.6</v>
      </c>
      <c r="L1432">
        <v>42</v>
      </c>
      <c r="M1432">
        <v>1</v>
      </c>
      <c r="N1432">
        <f t="shared" si="55"/>
        <v>0</v>
      </c>
      <c r="O1432">
        <f t="shared" si="54"/>
        <v>0</v>
      </c>
      <c r="P1432" t="s">
        <v>12694</v>
      </c>
    </row>
    <row r="1433" spans="2:16" x14ac:dyDescent="0.25">
      <c r="B1433" t="s">
        <v>1437</v>
      </c>
      <c r="C1433" s="119" t="s">
        <v>60</v>
      </c>
      <c r="D1433" t="s">
        <v>11546</v>
      </c>
      <c r="E1433" t="s">
        <v>11530</v>
      </c>
      <c r="F1433" t="s">
        <v>11540</v>
      </c>
      <c r="G1433" t="s">
        <v>61</v>
      </c>
      <c r="H1433" t="s">
        <v>18</v>
      </c>
      <c r="I1433" t="s">
        <v>11541</v>
      </c>
      <c r="J1433">
        <v>2014</v>
      </c>
      <c r="K1433">
        <v>573.58000000000004</v>
      </c>
      <c r="L1433">
        <v>34</v>
      </c>
      <c r="M1433">
        <v>1</v>
      </c>
      <c r="N1433">
        <f t="shared" si="55"/>
        <v>0</v>
      </c>
      <c r="O1433">
        <f t="shared" si="54"/>
        <v>0</v>
      </c>
      <c r="P1433" t="s">
        <v>12694</v>
      </c>
    </row>
    <row r="1434" spans="2:16" x14ac:dyDescent="0.25">
      <c r="B1434" t="s">
        <v>1438</v>
      </c>
      <c r="C1434" s="119" t="s">
        <v>60</v>
      </c>
      <c r="D1434" t="s">
        <v>11537</v>
      </c>
      <c r="E1434" t="s">
        <v>11530</v>
      </c>
      <c r="F1434" t="s">
        <v>11540</v>
      </c>
      <c r="G1434" t="s">
        <v>61</v>
      </c>
      <c r="H1434" t="s">
        <v>18</v>
      </c>
      <c r="I1434" t="s">
        <v>11541</v>
      </c>
      <c r="J1434">
        <v>2014</v>
      </c>
      <c r="K1434">
        <v>572.54999999999995</v>
      </c>
      <c r="L1434">
        <v>26</v>
      </c>
      <c r="M1434">
        <v>1</v>
      </c>
      <c r="N1434">
        <f t="shared" si="55"/>
        <v>0</v>
      </c>
      <c r="O1434">
        <f t="shared" si="54"/>
        <v>0</v>
      </c>
      <c r="P1434" t="s">
        <v>12694</v>
      </c>
    </row>
    <row r="1435" spans="2:16" x14ac:dyDescent="0.25">
      <c r="B1435" t="s">
        <v>1439</v>
      </c>
      <c r="C1435" s="119" t="s">
        <v>60</v>
      </c>
      <c r="D1435" t="s">
        <v>11537</v>
      </c>
      <c r="E1435" t="s">
        <v>11530</v>
      </c>
      <c r="F1435" t="s">
        <v>11540</v>
      </c>
      <c r="G1435" t="s">
        <v>61</v>
      </c>
      <c r="H1435" t="s">
        <v>18</v>
      </c>
      <c r="I1435" t="s">
        <v>11541</v>
      </c>
      <c r="J1435">
        <v>2014</v>
      </c>
      <c r="K1435">
        <v>573.96</v>
      </c>
      <c r="L1435">
        <v>37</v>
      </c>
      <c r="M1435">
        <v>1</v>
      </c>
      <c r="N1435">
        <f t="shared" si="55"/>
        <v>0</v>
      </c>
      <c r="O1435">
        <f t="shared" si="54"/>
        <v>0</v>
      </c>
      <c r="P1435" t="s">
        <v>12694</v>
      </c>
    </row>
    <row r="1436" spans="2:16" x14ac:dyDescent="0.25">
      <c r="B1436" t="s">
        <v>1440</v>
      </c>
      <c r="C1436" s="119" t="s">
        <v>60</v>
      </c>
      <c r="D1436" t="s">
        <v>11537</v>
      </c>
      <c r="E1436" t="s">
        <v>11530</v>
      </c>
      <c r="F1436" t="s">
        <v>11540</v>
      </c>
      <c r="G1436" t="s">
        <v>61</v>
      </c>
      <c r="H1436" t="s">
        <v>18</v>
      </c>
      <c r="I1436" t="s">
        <v>11541</v>
      </c>
      <c r="J1436">
        <v>2014</v>
      </c>
      <c r="K1436">
        <v>574.6</v>
      </c>
      <c r="L1436">
        <v>42</v>
      </c>
      <c r="M1436">
        <v>1</v>
      </c>
      <c r="N1436">
        <f t="shared" si="55"/>
        <v>0</v>
      </c>
      <c r="O1436">
        <f t="shared" si="54"/>
        <v>0</v>
      </c>
      <c r="P1436" t="s">
        <v>12694</v>
      </c>
    </row>
    <row r="1437" spans="2:16" x14ac:dyDescent="0.25">
      <c r="B1437" t="s">
        <v>1441</v>
      </c>
      <c r="C1437" s="119" t="s">
        <v>60</v>
      </c>
      <c r="D1437" t="s">
        <v>11546</v>
      </c>
      <c r="E1437" t="s">
        <v>11530</v>
      </c>
      <c r="F1437" t="s">
        <v>11540</v>
      </c>
      <c r="G1437" t="s">
        <v>61</v>
      </c>
      <c r="H1437" t="s">
        <v>18</v>
      </c>
      <c r="I1437" t="s">
        <v>11541</v>
      </c>
      <c r="J1437">
        <v>2014</v>
      </c>
      <c r="K1437">
        <v>574.47</v>
      </c>
      <c r="L1437">
        <v>41</v>
      </c>
      <c r="M1437">
        <v>1</v>
      </c>
      <c r="N1437">
        <f t="shared" si="55"/>
        <v>0</v>
      </c>
      <c r="O1437">
        <f t="shared" si="54"/>
        <v>0</v>
      </c>
      <c r="P1437" t="s">
        <v>12694</v>
      </c>
    </row>
    <row r="1438" spans="2:16" x14ac:dyDescent="0.25">
      <c r="B1438" t="s">
        <v>1442</v>
      </c>
      <c r="C1438" s="119" t="s">
        <v>60</v>
      </c>
      <c r="D1438" t="s">
        <v>11550</v>
      </c>
      <c r="E1438" t="s">
        <v>11530</v>
      </c>
      <c r="F1438" t="s">
        <v>11540</v>
      </c>
      <c r="G1438" t="s">
        <v>61</v>
      </c>
      <c r="H1438" t="s">
        <v>18</v>
      </c>
      <c r="I1438" t="s">
        <v>11541</v>
      </c>
      <c r="J1438">
        <v>2014</v>
      </c>
      <c r="K1438">
        <v>572.80999999999995</v>
      </c>
      <c r="L1438">
        <v>28</v>
      </c>
      <c r="M1438">
        <v>1</v>
      </c>
      <c r="N1438">
        <f t="shared" si="55"/>
        <v>0</v>
      </c>
      <c r="O1438">
        <f t="shared" si="54"/>
        <v>0</v>
      </c>
      <c r="P1438" t="s">
        <v>12694</v>
      </c>
    </row>
    <row r="1439" spans="2:16" x14ac:dyDescent="0.25">
      <c r="B1439" t="s">
        <v>1443</v>
      </c>
      <c r="C1439" s="119" t="s">
        <v>60</v>
      </c>
      <c r="D1439" t="s">
        <v>11537</v>
      </c>
      <c r="E1439" t="s">
        <v>11530</v>
      </c>
      <c r="F1439" t="s">
        <v>11540</v>
      </c>
      <c r="G1439" t="s">
        <v>61</v>
      </c>
      <c r="H1439" t="s">
        <v>18</v>
      </c>
      <c r="I1439" t="s">
        <v>11541</v>
      </c>
      <c r="J1439">
        <v>2014</v>
      </c>
      <c r="K1439">
        <v>571.78</v>
      </c>
      <c r="L1439">
        <v>20</v>
      </c>
      <c r="M1439">
        <v>1</v>
      </c>
      <c r="N1439">
        <f t="shared" si="55"/>
        <v>0</v>
      </c>
      <c r="O1439">
        <f t="shared" si="54"/>
        <v>0</v>
      </c>
      <c r="P1439" t="s">
        <v>12694</v>
      </c>
    </row>
    <row r="1440" spans="2:16" x14ac:dyDescent="0.25">
      <c r="B1440" t="s">
        <v>1444</v>
      </c>
      <c r="C1440" s="119" t="s">
        <v>60</v>
      </c>
      <c r="D1440" t="s">
        <v>11539</v>
      </c>
      <c r="E1440" t="s">
        <v>11530</v>
      </c>
      <c r="F1440" t="s">
        <v>11540</v>
      </c>
      <c r="G1440" t="s">
        <v>61</v>
      </c>
      <c r="H1440" t="s">
        <v>18</v>
      </c>
      <c r="I1440" t="s">
        <v>11541</v>
      </c>
      <c r="J1440">
        <v>2014</v>
      </c>
      <c r="K1440">
        <v>539.51</v>
      </c>
      <c r="L1440">
        <v>22</v>
      </c>
      <c r="M1440">
        <v>1</v>
      </c>
      <c r="N1440">
        <f t="shared" si="55"/>
        <v>0</v>
      </c>
      <c r="O1440">
        <f t="shared" si="54"/>
        <v>0</v>
      </c>
      <c r="P1440" t="s">
        <v>12694</v>
      </c>
    </row>
    <row r="1441" spans="2:16" x14ac:dyDescent="0.25">
      <c r="B1441" t="s">
        <v>1445</v>
      </c>
      <c r="C1441" s="119" t="s">
        <v>60</v>
      </c>
      <c r="D1441" t="s">
        <v>11537</v>
      </c>
      <c r="E1441" t="s">
        <v>11530</v>
      </c>
      <c r="F1441" t="s">
        <v>11540</v>
      </c>
      <c r="G1441" t="s">
        <v>61</v>
      </c>
      <c r="H1441" t="s">
        <v>18</v>
      </c>
      <c r="I1441" t="s">
        <v>11541</v>
      </c>
      <c r="J1441">
        <v>2014</v>
      </c>
      <c r="K1441">
        <v>572.16999999999996</v>
      </c>
      <c r="L1441">
        <v>23</v>
      </c>
      <c r="M1441">
        <v>1</v>
      </c>
      <c r="N1441">
        <f t="shared" si="55"/>
        <v>0</v>
      </c>
      <c r="O1441">
        <f t="shared" si="54"/>
        <v>0</v>
      </c>
      <c r="P1441" t="s">
        <v>12694</v>
      </c>
    </row>
    <row r="1442" spans="2:16" x14ac:dyDescent="0.25">
      <c r="B1442" t="s">
        <v>1446</v>
      </c>
      <c r="C1442" s="119" t="s">
        <v>60</v>
      </c>
      <c r="D1442" t="s">
        <v>11537</v>
      </c>
      <c r="E1442" t="s">
        <v>11530</v>
      </c>
      <c r="F1442" t="s">
        <v>11540</v>
      </c>
      <c r="G1442" t="s">
        <v>61</v>
      </c>
      <c r="H1442" t="s">
        <v>18</v>
      </c>
      <c r="I1442" t="s">
        <v>11541</v>
      </c>
      <c r="J1442">
        <v>2014</v>
      </c>
      <c r="K1442">
        <v>571.78</v>
      </c>
      <c r="L1442">
        <v>20</v>
      </c>
      <c r="M1442">
        <v>1</v>
      </c>
      <c r="N1442">
        <f t="shared" si="55"/>
        <v>0</v>
      </c>
      <c r="O1442">
        <f t="shared" si="54"/>
        <v>0</v>
      </c>
      <c r="P1442" t="s">
        <v>12694</v>
      </c>
    </row>
    <row r="1443" spans="2:16" x14ac:dyDescent="0.25">
      <c r="B1443" t="s">
        <v>1447</v>
      </c>
      <c r="C1443" s="119" t="s">
        <v>60</v>
      </c>
      <c r="D1443" t="s">
        <v>11537</v>
      </c>
      <c r="E1443" t="s">
        <v>11530</v>
      </c>
      <c r="F1443" t="s">
        <v>11540</v>
      </c>
      <c r="G1443" t="s">
        <v>61</v>
      </c>
      <c r="H1443" t="s">
        <v>18</v>
      </c>
      <c r="I1443" t="s">
        <v>11541</v>
      </c>
      <c r="J1443">
        <v>2014</v>
      </c>
      <c r="K1443">
        <v>1604</v>
      </c>
      <c r="L1443">
        <v>37</v>
      </c>
      <c r="M1443">
        <v>1</v>
      </c>
      <c r="N1443">
        <f t="shared" si="55"/>
        <v>0</v>
      </c>
      <c r="O1443">
        <f t="shared" si="54"/>
        <v>0</v>
      </c>
      <c r="P1443" t="s">
        <v>12694</v>
      </c>
    </row>
    <row r="1444" spans="2:16" x14ac:dyDescent="0.25">
      <c r="B1444" t="s">
        <v>1448</v>
      </c>
      <c r="C1444" s="119" t="s">
        <v>60</v>
      </c>
      <c r="D1444" t="s">
        <v>11537</v>
      </c>
      <c r="E1444" t="s">
        <v>11530</v>
      </c>
      <c r="F1444" t="s">
        <v>11540</v>
      </c>
      <c r="G1444" t="s">
        <v>61</v>
      </c>
      <c r="H1444" t="s">
        <v>18</v>
      </c>
      <c r="I1444" t="s">
        <v>11541</v>
      </c>
      <c r="J1444">
        <v>2014</v>
      </c>
      <c r="K1444">
        <v>1610.26</v>
      </c>
      <c r="L1444">
        <v>36</v>
      </c>
      <c r="M1444">
        <v>1</v>
      </c>
      <c r="N1444">
        <f t="shared" si="55"/>
        <v>0</v>
      </c>
      <c r="O1444">
        <f t="shared" si="54"/>
        <v>0</v>
      </c>
      <c r="P1444" t="s">
        <v>12694</v>
      </c>
    </row>
    <row r="1445" spans="2:16" x14ac:dyDescent="0.25">
      <c r="B1445" t="s">
        <v>1449</v>
      </c>
      <c r="C1445" s="119" t="s">
        <v>60</v>
      </c>
      <c r="D1445" t="s">
        <v>11537</v>
      </c>
      <c r="E1445" t="s">
        <v>11530</v>
      </c>
      <c r="F1445" t="s">
        <v>11540</v>
      </c>
      <c r="G1445" t="s">
        <v>61</v>
      </c>
      <c r="H1445" t="s">
        <v>18</v>
      </c>
      <c r="I1445" t="s">
        <v>11541</v>
      </c>
      <c r="J1445">
        <v>2014</v>
      </c>
      <c r="K1445">
        <v>573.83000000000004</v>
      </c>
      <c r="L1445">
        <v>36</v>
      </c>
      <c r="M1445">
        <v>1</v>
      </c>
      <c r="N1445">
        <f t="shared" si="55"/>
        <v>0</v>
      </c>
      <c r="O1445">
        <f t="shared" si="54"/>
        <v>0</v>
      </c>
      <c r="P1445" t="s">
        <v>12694</v>
      </c>
    </row>
    <row r="1446" spans="2:16" x14ac:dyDescent="0.25">
      <c r="B1446" t="s">
        <v>1450</v>
      </c>
      <c r="C1446" s="119" t="s">
        <v>60</v>
      </c>
      <c r="D1446" t="s">
        <v>11537</v>
      </c>
      <c r="E1446" t="s">
        <v>11530</v>
      </c>
      <c r="F1446" t="s">
        <v>11540</v>
      </c>
      <c r="G1446" t="s">
        <v>61</v>
      </c>
      <c r="H1446" t="s">
        <v>18</v>
      </c>
      <c r="I1446" t="s">
        <v>11541</v>
      </c>
      <c r="J1446">
        <v>2014</v>
      </c>
      <c r="K1446">
        <v>573.30999999999995</v>
      </c>
      <c r="L1446">
        <v>32</v>
      </c>
      <c r="M1446">
        <v>1</v>
      </c>
      <c r="N1446">
        <f t="shared" si="55"/>
        <v>0</v>
      </c>
      <c r="O1446">
        <f t="shared" si="54"/>
        <v>0</v>
      </c>
      <c r="P1446" t="s">
        <v>12694</v>
      </c>
    </row>
    <row r="1447" spans="2:16" x14ac:dyDescent="0.25">
      <c r="B1447" t="s">
        <v>1451</v>
      </c>
      <c r="C1447" s="119" t="s">
        <v>60</v>
      </c>
      <c r="D1447" t="s">
        <v>11550</v>
      </c>
      <c r="E1447" t="s">
        <v>11530</v>
      </c>
      <c r="F1447" t="s">
        <v>11540</v>
      </c>
      <c r="G1447" t="s">
        <v>61</v>
      </c>
      <c r="H1447" t="s">
        <v>18</v>
      </c>
      <c r="I1447" t="s">
        <v>11541</v>
      </c>
      <c r="J1447">
        <v>2014</v>
      </c>
      <c r="K1447">
        <v>571.4</v>
      </c>
      <c r="L1447">
        <v>17</v>
      </c>
      <c r="M1447">
        <v>1</v>
      </c>
      <c r="N1447">
        <f t="shared" si="55"/>
        <v>0</v>
      </c>
      <c r="O1447">
        <f t="shared" si="54"/>
        <v>0</v>
      </c>
      <c r="P1447" t="s">
        <v>12694</v>
      </c>
    </row>
    <row r="1448" spans="2:16" x14ac:dyDescent="0.25">
      <c r="B1448" t="s">
        <v>1452</v>
      </c>
      <c r="C1448" s="119" t="s">
        <v>60</v>
      </c>
      <c r="D1448" t="s">
        <v>11537</v>
      </c>
      <c r="E1448" t="s">
        <v>11530</v>
      </c>
      <c r="F1448" t="s">
        <v>11540</v>
      </c>
      <c r="G1448" t="s">
        <v>61</v>
      </c>
      <c r="H1448" t="s">
        <v>18</v>
      </c>
      <c r="I1448" t="s">
        <v>11541</v>
      </c>
      <c r="J1448">
        <v>2014</v>
      </c>
      <c r="K1448">
        <v>4.8600000000000003</v>
      </c>
      <c r="L1448">
        <v>37</v>
      </c>
      <c r="M1448">
        <v>1</v>
      </c>
      <c r="N1448">
        <f t="shared" si="55"/>
        <v>1</v>
      </c>
      <c r="O1448">
        <f t="shared" si="54"/>
        <v>0</v>
      </c>
      <c r="P1448" t="s">
        <v>12694</v>
      </c>
    </row>
    <row r="1449" spans="2:16" x14ac:dyDescent="0.25">
      <c r="B1449" t="s">
        <v>1453</v>
      </c>
      <c r="C1449" s="119" t="s">
        <v>60</v>
      </c>
      <c r="D1449" t="s">
        <v>11537</v>
      </c>
      <c r="E1449" t="s">
        <v>11530</v>
      </c>
      <c r="F1449" t="s">
        <v>11540</v>
      </c>
      <c r="G1449" t="s">
        <v>61</v>
      </c>
      <c r="H1449" t="s">
        <v>18</v>
      </c>
      <c r="I1449" t="s">
        <v>11541</v>
      </c>
      <c r="J1449">
        <v>2014</v>
      </c>
      <c r="K1449">
        <v>988.14</v>
      </c>
      <c r="L1449">
        <v>22</v>
      </c>
      <c r="M1449">
        <v>1</v>
      </c>
      <c r="N1449">
        <f t="shared" si="55"/>
        <v>0</v>
      </c>
      <c r="O1449">
        <f t="shared" si="54"/>
        <v>0</v>
      </c>
      <c r="P1449" t="s">
        <v>12694</v>
      </c>
    </row>
    <row r="1450" spans="2:16" x14ac:dyDescent="0.25">
      <c r="B1450" t="s">
        <v>1454</v>
      </c>
      <c r="C1450" s="119" t="s">
        <v>60</v>
      </c>
      <c r="D1450" t="s">
        <v>11537</v>
      </c>
      <c r="E1450" t="s">
        <v>11530</v>
      </c>
      <c r="F1450" t="s">
        <v>11540</v>
      </c>
      <c r="G1450" t="s">
        <v>61</v>
      </c>
      <c r="H1450" t="s">
        <v>18</v>
      </c>
      <c r="I1450" t="s">
        <v>11541</v>
      </c>
      <c r="J1450">
        <v>2014</v>
      </c>
      <c r="K1450">
        <v>572.54999999999995</v>
      </c>
      <c r="L1450">
        <v>26</v>
      </c>
      <c r="M1450">
        <v>1</v>
      </c>
      <c r="N1450">
        <f t="shared" si="55"/>
        <v>0</v>
      </c>
      <c r="O1450">
        <f t="shared" si="54"/>
        <v>0</v>
      </c>
      <c r="P1450" t="s">
        <v>12694</v>
      </c>
    </row>
    <row r="1451" spans="2:16" x14ac:dyDescent="0.25">
      <c r="B1451" t="s">
        <v>1455</v>
      </c>
      <c r="C1451" s="119" t="s">
        <v>60</v>
      </c>
      <c r="D1451" t="s">
        <v>11550</v>
      </c>
      <c r="E1451" t="s">
        <v>11530</v>
      </c>
      <c r="F1451" t="s">
        <v>11540</v>
      </c>
      <c r="G1451" t="s">
        <v>61</v>
      </c>
      <c r="H1451" t="s">
        <v>18</v>
      </c>
      <c r="I1451" t="s">
        <v>11541</v>
      </c>
      <c r="J1451">
        <v>2014</v>
      </c>
      <c r="K1451">
        <v>1123.06</v>
      </c>
      <c r="L1451">
        <v>30</v>
      </c>
      <c r="M1451">
        <v>1</v>
      </c>
      <c r="N1451">
        <f t="shared" si="55"/>
        <v>0</v>
      </c>
      <c r="O1451">
        <f t="shared" ref="O1451:O1514" si="56">IF(OR(L1451="",L1451&lt;=0),1,0)</f>
        <v>0</v>
      </c>
      <c r="P1451" t="s">
        <v>12694</v>
      </c>
    </row>
    <row r="1452" spans="2:16" x14ac:dyDescent="0.25">
      <c r="B1452" t="s">
        <v>1456</v>
      </c>
      <c r="C1452" s="119" t="s">
        <v>60</v>
      </c>
      <c r="D1452" t="s">
        <v>11537</v>
      </c>
      <c r="E1452" t="s">
        <v>11530</v>
      </c>
      <c r="F1452" t="s">
        <v>11540</v>
      </c>
      <c r="G1452" t="s">
        <v>61</v>
      </c>
      <c r="H1452" t="s">
        <v>18</v>
      </c>
      <c r="I1452" t="s">
        <v>11541</v>
      </c>
      <c r="J1452">
        <v>2014</v>
      </c>
      <c r="K1452">
        <v>572.54999999999995</v>
      </c>
      <c r="L1452">
        <v>26</v>
      </c>
      <c r="M1452">
        <v>1</v>
      </c>
      <c r="N1452">
        <f t="shared" si="55"/>
        <v>0</v>
      </c>
      <c r="O1452">
        <f t="shared" si="56"/>
        <v>0</v>
      </c>
      <c r="P1452" t="s">
        <v>12694</v>
      </c>
    </row>
    <row r="1453" spans="2:16" x14ac:dyDescent="0.25">
      <c r="B1453" t="s">
        <v>1457</v>
      </c>
      <c r="C1453" s="119" t="s">
        <v>60</v>
      </c>
      <c r="D1453" t="s">
        <v>11537</v>
      </c>
      <c r="E1453" t="s">
        <v>11530</v>
      </c>
      <c r="F1453" t="s">
        <v>11540</v>
      </c>
      <c r="G1453" t="s">
        <v>61</v>
      </c>
      <c r="H1453" t="s">
        <v>18</v>
      </c>
      <c r="I1453" t="s">
        <v>11541</v>
      </c>
      <c r="J1453">
        <v>2014</v>
      </c>
      <c r="K1453">
        <v>572.54999999999995</v>
      </c>
      <c r="L1453">
        <v>26</v>
      </c>
      <c r="M1453">
        <v>1</v>
      </c>
      <c r="N1453">
        <f t="shared" si="55"/>
        <v>0</v>
      </c>
      <c r="O1453">
        <f t="shared" si="56"/>
        <v>0</v>
      </c>
      <c r="P1453" t="s">
        <v>12694</v>
      </c>
    </row>
    <row r="1454" spans="2:16" x14ac:dyDescent="0.25">
      <c r="B1454" t="s">
        <v>1458</v>
      </c>
      <c r="C1454" s="119" t="s">
        <v>60</v>
      </c>
      <c r="D1454" t="s">
        <v>11537</v>
      </c>
      <c r="E1454" t="s">
        <v>11530</v>
      </c>
      <c r="F1454" t="s">
        <v>11540</v>
      </c>
      <c r="G1454" t="s">
        <v>61</v>
      </c>
      <c r="H1454" t="s">
        <v>18</v>
      </c>
      <c r="I1454" t="s">
        <v>11541</v>
      </c>
      <c r="J1454">
        <v>2014</v>
      </c>
      <c r="K1454">
        <v>572.04</v>
      </c>
      <c r="L1454">
        <v>22</v>
      </c>
      <c r="M1454">
        <v>1</v>
      </c>
      <c r="N1454">
        <f t="shared" si="55"/>
        <v>0</v>
      </c>
      <c r="O1454">
        <f t="shared" si="56"/>
        <v>0</v>
      </c>
      <c r="P1454" t="s">
        <v>12694</v>
      </c>
    </row>
    <row r="1455" spans="2:16" x14ac:dyDescent="0.25">
      <c r="B1455" t="s">
        <v>1459</v>
      </c>
      <c r="C1455" s="119" t="s">
        <v>60</v>
      </c>
      <c r="D1455" t="s">
        <v>11550</v>
      </c>
      <c r="E1455" t="s">
        <v>11530</v>
      </c>
      <c r="F1455" t="s">
        <v>11540</v>
      </c>
      <c r="G1455" t="s">
        <v>61</v>
      </c>
      <c r="H1455" t="s">
        <v>18</v>
      </c>
      <c r="I1455" t="s">
        <v>11541</v>
      </c>
      <c r="J1455">
        <v>2014</v>
      </c>
      <c r="K1455">
        <v>572.54999999999995</v>
      </c>
      <c r="L1455">
        <v>26</v>
      </c>
      <c r="M1455">
        <v>1</v>
      </c>
      <c r="N1455">
        <f t="shared" si="55"/>
        <v>0</v>
      </c>
      <c r="O1455">
        <f t="shared" si="56"/>
        <v>0</v>
      </c>
      <c r="P1455" t="s">
        <v>12694</v>
      </c>
    </row>
    <row r="1456" spans="2:16" x14ac:dyDescent="0.25">
      <c r="B1456" t="s">
        <v>1460</v>
      </c>
      <c r="C1456" s="119" t="s">
        <v>60</v>
      </c>
      <c r="D1456" t="s">
        <v>11537</v>
      </c>
      <c r="E1456" t="s">
        <v>11530</v>
      </c>
      <c r="F1456" t="s">
        <v>11540</v>
      </c>
      <c r="G1456" t="s">
        <v>61</v>
      </c>
      <c r="H1456" t="s">
        <v>18</v>
      </c>
      <c r="I1456" t="s">
        <v>11541</v>
      </c>
      <c r="J1456">
        <v>2014</v>
      </c>
      <c r="K1456">
        <v>572.41999999999996</v>
      </c>
      <c r="L1456">
        <v>26</v>
      </c>
      <c r="M1456">
        <v>1</v>
      </c>
      <c r="N1456">
        <f t="shared" si="55"/>
        <v>0</v>
      </c>
      <c r="O1456">
        <f t="shared" si="56"/>
        <v>0</v>
      </c>
      <c r="P1456" t="s">
        <v>12694</v>
      </c>
    </row>
    <row r="1457" spans="2:16" x14ac:dyDescent="0.25">
      <c r="B1457" t="s">
        <v>1461</v>
      </c>
      <c r="C1457" s="119" t="s">
        <v>60</v>
      </c>
      <c r="D1457" t="s">
        <v>11537</v>
      </c>
      <c r="E1457" t="s">
        <v>11530</v>
      </c>
      <c r="F1457" t="s">
        <v>11540</v>
      </c>
      <c r="G1457" t="s">
        <v>61</v>
      </c>
      <c r="H1457" t="s">
        <v>18</v>
      </c>
      <c r="I1457" t="s">
        <v>11541</v>
      </c>
      <c r="J1457">
        <v>2014</v>
      </c>
      <c r="K1457">
        <v>572.16999999999996</v>
      </c>
      <c r="L1457">
        <v>23</v>
      </c>
      <c r="M1457">
        <v>1</v>
      </c>
      <c r="N1457">
        <f t="shared" si="55"/>
        <v>0</v>
      </c>
      <c r="O1457">
        <f t="shared" si="56"/>
        <v>0</v>
      </c>
      <c r="P1457" t="s">
        <v>12694</v>
      </c>
    </row>
    <row r="1458" spans="2:16" x14ac:dyDescent="0.25">
      <c r="B1458" t="s">
        <v>1462</v>
      </c>
      <c r="C1458" s="119" t="s">
        <v>60</v>
      </c>
      <c r="D1458" t="s">
        <v>11537</v>
      </c>
      <c r="E1458" t="s">
        <v>11530</v>
      </c>
      <c r="F1458" t="s">
        <v>11540</v>
      </c>
      <c r="G1458" t="s">
        <v>61</v>
      </c>
      <c r="H1458" t="s">
        <v>18</v>
      </c>
      <c r="I1458" t="s">
        <v>11541</v>
      </c>
      <c r="J1458">
        <v>2014</v>
      </c>
      <c r="K1458">
        <v>4.22</v>
      </c>
      <c r="L1458">
        <v>33</v>
      </c>
      <c r="M1458">
        <v>1</v>
      </c>
      <c r="N1458">
        <f t="shared" si="55"/>
        <v>1</v>
      </c>
      <c r="O1458">
        <f t="shared" si="56"/>
        <v>0</v>
      </c>
      <c r="P1458" t="s">
        <v>12694</v>
      </c>
    </row>
    <row r="1459" spans="2:16" x14ac:dyDescent="0.25">
      <c r="B1459" t="s">
        <v>1463</v>
      </c>
      <c r="C1459" s="119" t="s">
        <v>60</v>
      </c>
      <c r="D1459" t="s">
        <v>11537</v>
      </c>
      <c r="E1459" t="s">
        <v>11530</v>
      </c>
      <c r="F1459" t="s">
        <v>11540</v>
      </c>
      <c r="G1459" t="s">
        <v>61</v>
      </c>
      <c r="H1459" t="s">
        <v>18</v>
      </c>
      <c r="I1459" t="s">
        <v>11541</v>
      </c>
      <c r="J1459">
        <v>2014</v>
      </c>
      <c r="K1459">
        <v>573.05999999999995</v>
      </c>
      <c r="L1459">
        <v>30</v>
      </c>
      <c r="M1459">
        <v>1</v>
      </c>
      <c r="N1459">
        <f t="shared" si="55"/>
        <v>0</v>
      </c>
      <c r="O1459">
        <f t="shared" si="56"/>
        <v>0</v>
      </c>
      <c r="P1459" t="s">
        <v>12694</v>
      </c>
    </row>
    <row r="1460" spans="2:16" x14ac:dyDescent="0.25">
      <c r="B1460" t="s">
        <v>1464</v>
      </c>
      <c r="C1460" s="119" t="s">
        <v>60</v>
      </c>
      <c r="D1460" t="s">
        <v>11537</v>
      </c>
      <c r="E1460" t="s">
        <v>11530</v>
      </c>
      <c r="F1460" t="s">
        <v>11540</v>
      </c>
      <c r="G1460" t="s">
        <v>61</v>
      </c>
      <c r="H1460" t="s">
        <v>18</v>
      </c>
      <c r="I1460" t="s">
        <v>11541</v>
      </c>
      <c r="J1460">
        <v>2014</v>
      </c>
      <c r="K1460">
        <v>572.54999999999995</v>
      </c>
      <c r="L1460">
        <v>26</v>
      </c>
      <c r="M1460">
        <v>1</v>
      </c>
      <c r="N1460">
        <f t="shared" si="55"/>
        <v>0</v>
      </c>
      <c r="O1460">
        <f t="shared" si="56"/>
        <v>0</v>
      </c>
      <c r="P1460" t="s">
        <v>12694</v>
      </c>
    </row>
    <row r="1461" spans="2:16" x14ac:dyDescent="0.25">
      <c r="B1461" t="s">
        <v>1465</v>
      </c>
      <c r="C1461" s="119" t="s">
        <v>60</v>
      </c>
      <c r="D1461" t="s">
        <v>11537</v>
      </c>
      <c r="E1461" t="s">
        <v>11530</v>
      </c>
      <c r="F1461" t="s">
        <v>11540</v>
      </c>
      <c r="G1461" t="s">
        <v>61</v>
      </c>
      <c r="H1461" t="s">
        <v>18</v>
      </c>
      <c r="I1461" t="s">
        <v>11541</v>
      </c>
      <c r="J1461">
        <v>2014</v>
      </c>
      <c r="K1461">
        <v>1140.6300000000001</v>
      </c>
      <c r="L1461">
        <v>19</v>
      </c>
      <c r="M1461">
        <v>1</v>
      </c>
      <c r="N1461">
        <f t="shared" si="55"/>
        <v>0</v>
      </c>
      <c r="O1461">
        <f t="shared" si="56"/>
        <v>0</v>
      </c>
      <c r="P1461" t="s">
        <v>12694</v>
      </c>
    </row>
    <row r="1462" spans="2:16" x14ac:dyDescent="0.25">
      <c r="B1462" t="s">
        <v>1466</v>
      </c>
      <c r="C1462" s="119" t="s">
        <v>60</v>
      </c>
      <c r="D1462" t="s">
        <v>11537</v>
      </c>
      <c r="E1462" t="s">
        <v>11530</v>
      </c>
      <c r="F1462" t="s">
        <v>11540</v>
      </c>
      <c r="G1462" t="s">
        <v>61</v>
      </c>
      <c r="H1462" t="s">
        <v>18</v>
      </c>
      <c r="I1462" t="s">
        <v>11541</v>
      </c>
      <c r="J1462">
        <v>2014</v>
      </c>
      <c r="K1462">
        <v>1140.75</v>
      </c>
      <c r="L1462">
        <v>20</v>
      </c>
      <c r="M1462">
        <v>1</v>
      </c>
      <c r="N1462">
        <f t="shared" si="55"/>
        <v>0</v>
      </c>
      <c r="O1462">
        <f t="shared" si="56"/>
        <v>0</v>
      </c>
      <c r="P1462" t="s">
        <v>12694</v>
      </c>
    </row>
    <row r="1463" spans="2:16" x14ac:dyDescent="0.25">
      <c r="B1463" t="s">
        <v>1467</v>
      </c>
      <c r="C1463" s="119" t="s">
        <v>60</v>
      </c>
      <c r="D1463" t="s">
        <v>11537</v>
      </c>
      <c r="E1463" t="s">
        <v>11530</v>
      </c>
      <c r="F1463" t="s">
        <v>11540</v>
      </c>
      <c r="G1463" t="s">
        <v>61</v>
      </c>
      <c r="H1463" t="s">
        <v>18</v>
      </c>
      <c r="I1463" t="s">
        <v>11541</v>
      </c>
      <c r="J1463">
        <v>2014</v>
      </c>
      <c r="K1463">
        <v>3.32</v>
      </c>
      <c r="L1463">
        <v>26</v>
      </c>
      <c r="M1463">
        <v>1</v>
      </c>
      <c r="N1463">
        <f t="shared" si="55"/>
        <v>1</v>
      </c>
      <c r="O1463">
        <f t="shared" si="56"/>
        <v>0</v>
      </c>
      <c r="P1463" t="s">
        <v>12694</v>
      </c>
    </row>
    <row r="1464" spans="2:16" x14ac:dyDescent="0.25">
      <c r="B1464" t="s">
        <v>1468</v>
      </c>
      <c r="C1464" s="119" t="s">
        <v>60</v>
      </c>
      <c r="D1464" t="s">
        <v>11537</v>
      </c>
      <c r="E1464" t="s">
        <v>11530</v>
      </c>
      <c r="F1464" t="s">
        <v>11540</v>
      </c>
      <c r="G1464" t="s">
        <v>61</v>
      </c>
      <c r="H1464" t="s">
        <v>18</v>
      </c>
      <c r="I1464" t="s">
        <v>11541</v>
      </c>
      <c r="J1464">
        <v>2014</v>
      </c>
      <c r="K1464">
        <v>571.79</v>
      </c>
      <c r="L1464">
        <v>21</v>
      </c>
      <c r="M1464">
        <v>1</v>
      </c>
      <c r="N1464">
        <f t="shared" si="55"/>
        <v>0</v>
      </c>
      <c r="O1464">
        <f t="shared" si="56"/>
        <v>0</v>
      </c>
      <c r="P1464" t="s">
        <v>12694</v>
      </c>
    </row>
    <row r="1465" spans="2:16" x14ac:dyDescent="0.25">
      <c r="B1465" t="s">
        <v>1469</v>
      </c>
      <c r="C1465" s="119" t="s">
        <v>60</v>
      </c>
      <c r="D1465" t="s">
        <v>11537</v>
      </c>
      <c r="E1465" t="s">
        <v>11530</v>
      </c>
      <c r="F1465" t="s">
        <v>11540</v>
      </c>
      <c r="G1465" t="s">
        <v>61</v>
      </c>
      <c r="H1465" t="s">
        <v>18</v>
      </c>
      <c r="I1465" t="s">
        <v>11541</v>
      </c>
      <c r="J1465">
        <v>2014</v>
      </c>
      <c r="K1465">
        <v>1689.97</v>
      </c>
      <c r="L1465">
        <v>18</v>
      </c>
      <c r="M1465">
        <v>1</v>
      </c>
      <c r="N1465">
        <f t="shared" si="55"/>
        <v>0</v>
      </c>
      <c r="O1465">
        <f t="shared" si="56"/>
        <v>0</v>
      </c>
      <c r="P1465" t="s">
        <v>12694</v>
      </c>
    </row>
    <row r="1466" spans="2:16" x14ac:dyDescent="0.25">
      <c r="B1466" t="s">
        <v>1470</v>
      </c>
      <c r="C1466" s="119" t="s">
        <v>60</v>
      </c>
      <c r="D1466" t="s">
        <v>11537</v>
      </c>
      <c r="E1466" t="s">
        <v>11530</v>
      </c>
      <c r="F1466" t="s">
        <v>11540</v>
      </c>
      <c r="G1466" t="s">
        <v>61</v>
      </c>
      <c r="H1466" t="s">
        <v>18</v>
      </c>
      <c r="I1466" t="s">
        <v>11541</v>
      </c>
      <c r="J1466">
        <v>2014</v>
      </c>
      <c r="K1466">
        <v>572.41999999999996</v>
      </c>
      <c r="L1466">
        <v>26</v>
      </c>
      <c r="M1466">
        <v>1</v>
      </c>
      <c r="N1466">
        <f t="shared" si="55"/>
        <v>0</v>
      </c>
      <c r="O1466">
        <f t="shared" si="56"/>
        <v>0</v>
      </c>
      <c r="P1466" t="s">
        <v>12694</v>
      </c>
    </row>
    <row r="1467" spans="2:16" x14ac:dyDescent="0.25">
      <c r="B1467" t="s">
        <v>1471</v>
      </c>
      <c r="C1467" s="119" t="s">
        <v>60</v>
      </c>
      <c r="D1467" t="s">
        <v>11537</v>
      </c>
      <c r="E1467" t="s">
        <v>11530</v>
      </c>
      <c r="F1467" t="s">
        <v>11540</v>
      </c>
      <c r="G1467" t="s">
        <v>61</v>
      </c>
      <c r="H1467" t="s">
        <v>18</v>
      </c>
      <c r="I1467" t="s">
        <v>11541</v>
      </c>
      <c r="J1467">
        <v>2014</v>
      </c>
      <c r="K1467">
        <v>1144.5899999999999</v>
      </c>
      <c r="L1467">
        <v>50</v>
      </c>
      <c r="M1467">
        <v>1</v>
      </c>
      <c r="N1467">
        <f t="shared" si="55"/>
        <v>0</v>
      </c>
      <c r="O1467">
        <f t="shared" si="56"/>
        <v>0</v>
      </c>
      <c r="P1467" t="s">
        <v>12694</v>
      </c>
    </row>
    <row r="1468" spans="2:16" x14ac:dyDescent="0.25">
      <c r="B1468" t="s">
        <v>1472</v>
      </c>
      <c r="C1468" s="119" t="s">
        <v>60</v>
      </c>
      <c r="D1468" t="s">
        <v>11537</v>
      </c>
      <c r="E1468" t="s">
        <v>11530</v>
      </c>
      <c r="F1468" t="s">
        <v>11540</v>
      </c>
      <c r="G1468" t="s">
        <v>61</v>
      </c>
      <c r="H1468" t="s">
        <v>18</v>
      </c>
      <c r="I1468" t="s">
        <v>11541</v>
      </c>
      <c r="J1468">
        <v>2014</v>
      </c>
      <c r="K1468">
        <v>2.2999999999999998</v>
      </c>
      <c r="L1468">
        <v>18</v>
      </c>
      <c r="M1468">
        <v>1</v>
      </c>
      <c r="N1468">
        <f t="shared" si="55"/>
        <v>1</v>
      </c>
      <c r="O1468">
        <f t="shared" si="56"/>
        <v>0</v>
      </c>
      <c r="P1468" t="s">
        <v>12694</v>
      </c>
    </row>
    <row r="1469" spans="2:16" x14ac:dyDescent="0.25">
      <c r="B1469" t="s">
        <v>1473</v>
      </c>
      <c r="C1469" s="119" t="s">
        <v>60</v>
      </c>
      <c r="D1469" t="s">
        <v>11546</v>
      </c>
      <c r="E1469" t="s">
        <v>11530</v>
      </c>
      <c r="F1469" t="s">
        <v>11540</v>
      </c>
      <c r="G1469" t="s">
        <v>61</v>
      </c>
      <c r="H1469" t="s">
        <v>18</v>
      </c>
      <c r="I1469" t="s">
        <v>11541</v>
      </c>
      <c r="J1469">
        <v>2014</v>
      </c>
      <c r="K1469">
        <v>572.92999999999995</v>
      </c>
      <c r="L1469">
        <v>30</v>
      </c>
      <c r="M1469">
        <v>1</v>
      </c>
      <c r="N1469">
        <f t="shared" si="55"/>
        <v>0</v>
      </c>
      <c r="O1469">
        <f t="shared" si="56"/>
        <v>0</v>
      </c>
      <c r="P1469" t="s">
        <v>12694</v>
      </c>
    </row>
    <row r="1470" spans="2:16" x14ac:dyDescent="0.25">
      <c r="B1470" t="s">
        <v>1474</v>
      </c>
      <c r="C1470" s="119" t="s">
        <v>60</v>
      </c>
      <c r="D1470" t="s">
        <v>11537</v>
      </c>
      <c r="E1470" t="s">
        <v>11530</v>
      </c>
      <c r="F1470" t="s">
        <v>11540</v>
      </c>
      <c r="G1470" t="s">
        <v>61</v>
      </c>
      <c r="H1470" t="s">
        <v>18</v>
      </c>
      <c r="I1470" t="s">
        <v>11541</v>
      </c>
      <c r="J1470">
        <v>2014</v>
      </c>
      <c r="K1470">
        <v>599.65</v>
      </c>
      <c r="L1470">
        <v>27</v>
      </c>
      <c r="M1470">
        <v>1</v>
      </c>
      <c r="N1470">
        <f t="shared" si="55"/>
        <v>0</v>
      </c>
      <c r="O1470">
        <f t="shared" si="56"/>
        <v>0</v>
      </c>
      <c r="P1470" t="s">
        <v>12694</v>
      </c>
    </row>
    <row r="1471" spans="2:16" x14ac:dyDescent="0.25">
      <c r="B1471" t="s">
        <v>1475</v>
      </c>
      <c r="C1471" s="119" t="s">
        <v>60</v>
      </c>
      <c r="D1471" t="s">
        <v>11537</v>
      </c>
      <c r="E1471" t="s">
        <v>11530</v>
      </c>
      <c r="F1471" t="s">
        <v>11540</v>
      </c>
      <c r="G1471" t="s">
        <v>61</v>
      </c>
      <c r="H1471" t="s">
        <v>18</v>
      </c>
      <c r="I1471" t="s">
        <v>11541</v>
      </c>
      <c r="J1471">
        <v>2014</v>
      </c>
      <c r="K1471">
        <v>599.65</v>
      </c>
      <c r="L1471">
        <v>27</v>
      </c>
      <c r="M1471">
        <v>1</v>
      </c>
      <c r="N1471">
        <f t="shared" si="55"/>
        <v>0</v>
      </c>
      <c r="O1471">
        <f t="shared" si="56"/>
        <v>0</v>
      </c>
      <c r="P1471" t="s">
        <v>12694</v>
      </c>
    </row>
    <row r="1472" spans="2:16" x14ac:dyDescent="0.25">
      <c r="B1472" t="s">
        <v>1476</v>
      </c>
      <c r="C1472" s="119" t="s">
        <v>60</v>
      </c>
      <c r="D1472" t="s">
        <v>11537</v>
      </c>
      <c r="E1472" t="s">
        <v>11530</v>
      </c>
      <c r="F1472" t="s">
        <v>11540</v>
      </c>
      <c r="G1472" t="s">
        <v>61</v>
      </c>
      <c r="H1472" t="s">
        <v>18</v>
      </c>
      <c r="I1472" t="s">
        <v>11541</v>
      </c>
      <c r="J1472">
        <v>2014</v>
      </c>
      <c r="K1472">
        <v>783.06</v>
      </c>
      <c r="L1472">
        <v>31</v>
      </c>
      <c r="M1472">
        <v>1</v>
      </c>
      <c r="N1472">
        <f t="shared" si="55"/>
        <v>0</v>
      </c>
      <c r="O1472">
        <f t="shared" si="56"/>
        <v>0</v>
      </c>
      <c r="P1472" t="s">
        <v>12694</v>
      </c>
    </row>
    <row r="1473" spans="2:16" x14ac:dyDescent="0.25">
      <c r="B1473" t="s">
        <v>1477</v>
      </c>
      <c r="C1473" s="119" t="s">
        <v>60</v>
      </c>
      <c r="D1473" t="s">
        <v>11537</v>
      </c>
      <c r="E1473" t="s">
        <v>11530</v>
      </c>
      <c r="F1473" t="s">
        <v>11540</v>
      </c>
      <c r="G1473" t="s">
        <v>61</v>
      </c>
      <c r="H1473" t="s">
        <v>18</v>
      </c>
      <c r="I1473" t="s">
        <v>11541</v>
      </c>
      <c r="J1473">
        <v>2014</v>
      </c>
      <c r="K1473">
        <v>572.04</v>
      </c>
      <c r="L1473">
        <v>23</v>
      </c>
      <c r="M1473">
        <v>1</v>
      </c>
      <c r="N1473">
        <f t="shared" si="55"/>
        <v>0</v>
      </c>
      <c r="O1473">
        <f t="shared" si="56"/>
        <v>0</v>
      </c>
      <c r="P1473" t="s">
        <v>12694</v>
      </c>
    </row>
    <row r="1474" spans="2:16" x14ac:dyDescent="0.25">
      <c r="B1474" t="s">
        <v>1478</v>
      </c>
      <c r="C1474" s="119" t="s">
        <v>60</v>
      </c>
      <c r="D1474" t="s">
        <v>11537</v>
      </c>
      <c r="E1474" t="s">
        <v>11530</v>
      </c>
      <c r="F1474" t="s">
        <v>11540</v>
      </c>
      <c r="G1474" t="s">
        <v>61</v>
      </c>
      <c r="H1474" t="s">
        <v>18</v>
      </c>
      <c r="I1474" t="s">
        <v>11541</v>
      </c>
      <c r="J1474">
        <v>2014</v>
      </c>
      <c r="K1474">
        <v>572.16999999999996</v>
      </c>
      <c r="L1474">
        <v>24</v>
      </c>
      <c r="M1474">
        <v>1</v>
      </c>
      <c r="N1474">
        <f t="shared" si="55"/>
        <v>0</v>
      </c>
      <c r="O1474">
        <f t="shared" si="56"/>
        <v>0</v>
      </c>
      <c r="P1474" t="s">
        <v>12694</v>
      </c>
    </row>
    <row r="1475" spans="2:16" x14ac:dyDescent="0.25">
      <c r="B1475" t="s">
        <v>1479</v>
      </c>
      <c r="C1475" s="119" t="s">
        <v>60</v>
      </c>
      <c r="D1475" t="s">
        <v>11537</v>
      </c>
      <c r="E1475" t="s">
        <v>11530</v>
      </c>
      <c r="F1475" t="s">
        <v>11540</v>
      </c>
      <c r="G1475" t="s">
        <v>61</v>
      </c>
      <c r="H1475" t="s">
        <v>18</v>
      </c>
      <c r="I1475" t="s">
        <v>11541</v>
      </c>
      <c r="J1475">
        <v>2014</v>
      </c>
      <c r="K1475">
        <v>575.87</v>
      </c>
      <c r="L1475">
        <v>53</v>
      </c>
      <c r="M1475">
        <v>1</v>
      </c>
      <c r="N1475">
        <f t="shared" si="55"/>
        <v>0</v>
      </c>
      <c r="O1475">
        <f t="shared" si="56"/>
        <v>0</v>
      </c>
      <c r="P1475" t="s">
        <v>12694</v>
      </c>
    </row>
    <row r="1476" spans="2:16" x14ac:dyDescent="0.25">
      <c r="B1476" t="s">
        <v>1480</v>
      </c>
      <c r="C1476" s="119" t="s">
        <v>60</v>
      </c>
      <c r="D1476" t="s">
        <v>11542</v>
      </c>
      <c r="E1476" t="s">
        <v>11530</v>
      </c>
      <c r="F1476" t="s">
        <v>11540</v>
      </c>
      <c r="G1476" t="s">
        <v>61</v>
      </c>
      <c r="H1476" t="s">
        <v>18</v>
      </c>
      <c r="I1476" t="s">
        <v>11541</v>
      </c>
      <c r="J1476">
        <v>2014</v>
      </c>
      <c r="K1476">
        <v>599.65</v>
      </c>
      <c r="L1476">
        <v>27</v>
      </c>
      <c r="M1476">
        <v>1</v>
      </c>
      <c r="N1476">
        <f t="shared" si="55"/>
        <v>0</v>
      </c>
      <c r="O1476">
        <f t="shared" si="56"/>
        <v>0</v>
      </c>
      <c r="P1476" t="s">
        <v>12694</v>
      </c>
    </row>
    <row r="1477" spans="2:16" x14ac:dyDescent="0.25">
      <c r="B1477" t="s">
        <v>1481</v>
      </c>
      <c r="C1477" s="119" t="s">
        <v>60</v>
      </c>
      <c r="D1477" t="s">
        <v>11537</v>
      </c>
      <c r="E1477" t="s">
        <v>11530</v>
      </c>
      <c r="F1477" t="s">
        <v>11540</v>
      </c>
      <c r="G1477" t="s">
        <v>61</v>
      </c>
      <c r="H1477" t="s">
        <v>18</v>
      </c>
      <c r="I1477" t="s">
        <v>11541</v>
      </c>
      <c r="J1477">
        <v>2014</v>
      </c>
      <c r="K1477">
        <v>1143.95</v>
      </c>
      <c r="L1477">
        <v>45</v>
      </c>
      <c r="M1477">
        <v>1</v>
      </c>
      <c r="N1477">
        <f t="shared" si="55"/>
        <v>0</v>
      </c>
      <c r="O1477">
        <f t="shared" si="56"/>
        <v>0</v>
      </c>
      <c r="P1477" t="s">
        <v>12693</v>
      </c>
    </row>
    <row r="1478" spans="2:16" x14ac:dyDescent="0.25">
      <c r="B1478" t="s">
        <v>1482</v>
      </c>
      <c r="C1478" s="119" t="s">
        <v>60</v>
      </c>
      <c r="D1478" t="s">
        <v>11537</v>
      </c>
      <c r="E1478" t="s">
        <v>11530</v>
      </c>
      <c r="F1478" t="s">
        <v>11540</v>
      </c>
      <c r="G1478" t="s">
        <v>61</v>
      </c>
      <c r="H1478" t="s">
        <v>18</v>
      </c>
      <c r="I1478" t="s">
        <v>11541</v>
      </c>
      <c r="J1478">
        <v>2014</v>
      </c>
      <c r="K1478">
        <v>572.41999999999996</v>
      </c>
      <c r="L1478">
        <v>26</v>
      </c>
      <c r="M1478">
        <v>1</v>
      </c>
      <c r="N1478">
        <f t="shared" si="55"/>
        <v>0</v>
      </c>
      <c r="O1478">
        <f t="shared" si="56"/>
        <v>0</v>
      </c>
      <c r="P1478" t="s">
        <v>12694</v>
      </c>
    </row>
    <row r="1479" spans="2:16" x14ac:dyDescent="0.25">
      <c r="B1479" t="s">
        <v>1483</v>
      </c>
      <c r="C1479" s="119" t="s">
        <v>60</v>
      </c>
      <c r="D1479" t="s">
        <v>11537</v>
      </c>
      <c r="E1479" t="s">
        <v>11530</v>
      </c>
      <c r="F1479" t="s">
        <v>11540</v>
      </c>
      <c r="G1479" t="s">
        <v>61</v>
      </c>
      <c r="H1479" t="s">
        <v>18</v>
      </c>
      <c r="I1479" t="s">
        <v>11541</v>
      </c>
      <c r="J1479">
        <v>2014</v>
      </c>
      <c r="K1479">
        <v>3.71</v>
      </c>
      <c r="L1479">
        <v>29</v>
      </c>
      <c r="M1479">
        <v>1</v>
      </c>
      <c r="N1479">
        <f t="shared" si="55"/>
        <v>1</v>
      </c>
      <c r="O1479">
        <f t="shared" si="56"/>
        <v>0</v>
      </c>
      <c r="P1479" t="s">
        <v>12694</v>
      </c>
    </row>
    <row r="1480" spans="2:16" x14ac:dyDescent="0.25">
      <c r="B1480" t="s">
        <v>1484</v>
      </c>
      <c r="C1480" s="119" t="s">
        <v>60</v>
      </c>
      <c r="D1480" t="s">
        <v>11537</v>
      </c>
      <c r="E1480" t="s">
        <v>11530</v>
      </c>
      <c r="F1480" t="s">
        <v>11540</v>
      </c>
      <c r="G1480" t="s">
        <v>61</v>
      </c>
      <c r="H1480" t="s">
        <v>18</v>
      </c>
      <c r="I1480" t="s">
        <v>11541</v>
      </c>
      <c r="J1480">
        <v>2014</v>
      </c>
      <c r="K1480">
        <v>572.54999999999995</v>
      </c>
      <c r="L1480">
        <v>27</v>
      </c>
      <c r="M1480">
        <v>1</v>
      </c>
      <c r="N1480">
        <f t="shared" si="55"/>
        <v>0</v>
      </c>
      <c r="O1480">
        <f t="shared" si="56"/>
        <v>0</v>
      </c>
      <c r="P1480" t="s">
        <v>12694</v>
      </c>
    </row>
    <row r="1481" spans="2:16" x14ac:dyDescent="0.25">
      <c r="B1481" t="s">
        <v>1485</v>
      </c>
      <c r="C1481" s="119" t="s">
        <v>60</v>
      </c>
      <c r="D1481" t="s">
        <v>11537</v>
      </c>
      <c r="E1481" t="s">
        <v>11530</v>
      </c>
      <c r="F1481" t="s">
        <v>11540</v>
      </c>
      <c r="G1481" t="s">
        <v>61</v>
      </c>
      <c r="H1481" t="s">
        <v>18</v>
      </c>
      <c r="I1481" t="s">
        <v>11541</v>
      </c>
      <c r="J1481">
        <v>2014</v>
      </c>
      <c r="K1481">
        <v>572.16999999999996</v>
      </c>
      <c r="L1481">
        <v>24</v>
      </c>
      <c r="M1481">
        <v>1</v>
      </c>
      <c r="N1481">
        <f t="shared" si="55"/>
        <v>0</v>
      </c>
      <c r="O1481">
        <f t="shared" si="56"/>
        <v>0</v>
      </c>
      <c r="P1481" t="s">
        <v>12694</v>
      </c>
    </row>
    <row r="1482" spans="2:16" x14ac:dyDescent="0.25">
      <c r="B1482" t="s">
        <v>1486</v>
      </c>
      <c r="C1482" s="119" t="s">
        <v>60</v>
      </c>
      <c r="D1482" t="s">
        <v>11537</v>
      </c>
      <c r="E1482" t="s">
        <v>11530</v>
      </c>
      <c r="F1482" t="s">
        <v>11540</v>
      </c>
      <c r="G1482" t="s">
        <v>61</v>
      </c>
      <c r="H1482" t="s">
        <v>18</v>
      </c>
      <c r="I1482" t="s">
        <v>11541</v>
      </c>
      <c r="J1482">
        <v>2014</v>
      </c>
      <c r="K1482">
        <v>571.27</v>
      </c>
      <c r="L1482">
        <v>17</v>
      </c>
      <c r="M1482">
        <v>1</v>
      </c>
      <c r="N1482">
        <f t="shared" si="55"/>
        <v>0</v>
      </c>
      <c r="O1482">
        <f t="shared" si="56"/>
        <v>0</v>
      </c>
      <c r="P1482" t="s">
        <v>12694</v>
      </c>
    </row>
    <row r="1483" spans="2:16" x14ac:dyDescent="0.25">
      <c r="B1483" t="s">
        <v>1487</v>
      </c>
      <c r="C1483" s="119" t="s">
        <v>60</v>
      </c>
      <c r="D1483" t="s">
        <v>11537</v>
      </c>
      <c r="E1483" t="s">
        <v>11530</v>
      </c>
      <c r="F1483" t="s">
        <v>11540</v>
      </c>
      <c r="G1483" t="s">
        <v>61</v>
      </c>
      <c r="H1483" t="s">
        <v>18</v>
      </c>
      <c r="I1483" t="s">
        <v>11541</v>
      </c>
      <c r="J1483">
        <v>2014</v>
      </c>
      <c r="K1483">
        <v>575.36</v>
      </c>
      <c r="L1483">
        <v>49</v>
      </c>
      <c r="M1483">
        <v>1</v>
      </c>
      <c r="N1483">
        <f t="shared" ref="N1483:N1546" si="57">IF(K1483&lt;100,1,0)</f>
        <v>0</v>
      </c>
      <c r="O1483">
        <f t="shared" si="56"/>
        <v>0</v>
      </c>
      <c r="P1483" t="s">
        <v>12694</v>
      </c>
    </row>
    <row r="1484" spans="2:16" x14ac:dyDescent="0.25">
      <c r="B1484" t="s">
        <v>1488</v>
      </c>
      <c r="C1484" s="119" t="s">
        <v>60</v>
      </c>
      <c r="D1484" t="s">
        <v>11537</v>
      </c>
      <c r="E1484" t="s">
        <v>11530</v>
      </c>
      <c r="F1484" t="s">
        <v>11540</v>
      </c>
      <c r="G1484" t="s">
        <v>61</v>
      </c>
      <c r="H1484" t="s">
        <v>18</v>
      </c>
      <c r="I1484" t="s">
        <v>11541</v>
      </c>
      <c r="J1484">
        <v>2014</v>
      </c>
      <c r="K1484">
        <v>575.11</v>
      </c>
      <c r="L1484">
        <v>47</v>
      </c>
      <c r="M1484">
        <v>1</v>
      </c>
      <c r="N1484">
        <f t="shared" si="57"/>
        <v>0</v>
      </c>
      <c r="O1484">
        <f t="shared" si="56"/>
        <v>0</v>
      </c>
      <c r="P1484" t="s">
        <v>12694</v>
      </c>
    </row>
    <row r="1485" spans="2:16" x14ac:dyDescent="0.25">
      <c r="B1485" t="s">
        <v>1489</v>
      </c>
      <c r="C1485" s="119" t="s">
        <v>60</v>
      </c>
      <c r="D1485" t="s">
        <v>11539</v>
      </c>
      <c r="E1485" t="s">
        <v>11530</v>
      </c>
      <c r="F1485" t="s">
        <v>11540</v>
      </c>
      <c r="G1485" t="s">
        <v>61</v>
      </c>
      <c r="H1485" t="s">
        <v>18</v>
      </c>
      <c r="I1485" t="s">
        <v>11541</v>
      </c>
      <c r="J1485">
        <v>2014</v>
      </c>
      <c r="K1485">
        <v>572.67999999999995</v>
      </c>
      <c r="L1485">
        <v>28</v>
      </c>
      <c r="M1485">
        <v>1</v>
      </c>
      <c r="N1485">
        <f t="shared" si="57"/>
        <v>0</v>
      </c>
      <c r="O1485">
        <f t="shared" si="56"/>
        <v>0</v>
      </c>
      <c r="P1485" t="s">
        <v>12693</v>
      </c>
    </row>
    <row r="1486" spans="2:16" x14ac:dyDescent="0.25">
      <c r="B1486" t="s">
        <v>1490</v>
      </c>
      <c r="C1486" s="119" t="s">
        <v>60</v>
      </c>
      <c r="D1486" t="s">
        <v>11539</v>
      </c>
      <c r="E1486" t="s">
        <v>11530</v>
      </c>
      <c r="F1486" t="s">
        <v>11540</v>
      </c>
      <c r="G1486" t="s">
        <v>61</v>
      </c>
      <c r="H1486" t="s">
        <v>18</v>
      </c>
      <c r="I1486" t="s">
        <v>11541</v>
      </c>
      <c r="J1486">
        <v>2014</v>
      </c>
      <c r="K1486">
        <v>572.41999999999996</v>
      </c>
      <c r="L1486">
        <v>26</v>
      </c>
      <c r="M1486">
        <v>1</v>
      </c>
      <c r="N1486">
        <f t="shared" si="57"/>
        <v>0</v>
      </c>
      <c r="O1486">
        <f t="shared" si="56"/>
        <v>0</v>
      </c>
      <c r="P1486" t="s">
        <v>12693</v>
      </c>
    </row>
    <row r="1487" spans="2:16" x14ac:dyDescent="0.25">
      <c r="B1487" t="s">
        <v>1491</v>
      </c>
      <c r="C1487" s="119" t="s">
        <v>60</v>
      </c>
      <c r="D1487" t="s">
        <v>11539</v>
      </c>
      <c r="E1487" t="s">
        <v>11530</v>
      </c>
      <c r="F1487" t="s">
        <v>11540</v>
      </c>
      <c r="G1487" t="s">
        <v>61</v>
      </c>
      <c r="H1487" t="s">
        <v>18</v>
      </c>
      <c r="I1487" t="s">
        <v>11541</v>
      </c>
      <c r="J1487">
        <v>2014</v>
      </c>
      <c r="K1487">
        <v>572.41999999999996</v>
      </c>
      <c r="L1487">
        <v>26</v>
      </c>
      <c r="M1487">
        <v>1</v>
      </c>
      <c r="N1487">
        <f t="shared" si="57"/>
        <v>0</v>
      </c>
      <c r="O1487">
        <f t="shared" si="56"/>
        <v>0</v>
      </c>
      <c r="P1487" t="s">
        <v>12693</v>
      </c>
    </row>
    <row r="1488" spans="2:16" x14ac:dyDescent="0.25">
      <c r="B1488" t="s">
        <v>1492</v>
      </c>
      <c r="C1488" s="119" t="s">
        <v>60</v>
      </c>
      <c r="D1488" t="s">
        <v>11539</v>
      </c>
      <c r="E1488" t="s">
        <v>11530</v>
      </c>
      <c r="F1488" t="s">
        <v>11540</v>
      </c>
      <c r="G1488" t="s">
        <v>61</v>
      </c>
      <c r="H1488" t="s">
        <v>18</v>
      </c>
      <c r="I1488" t="s">
        <v>11541</v>
      </c>
      <c r="J1488">
        <v>2014</v>
      </c>
      <c r="K1488">
        <v>575.36</v>
      </c>
      <c r="L1488">
        <v>49</v>
      </c>
      <c r="M1488">
        <v>1</v>
      </c>
      <c r="N1488">
        <f t="shared" si="57"/>
        <v>0</v>
      </c>
      <c r="O1488">
        <f t="shared" si="56"/>
        <v>0</v>
      </c>
      <c r="P1488" t="s">
        <v>12693</v>
      </c>
    </row>
    <row r="1489" spans="2:16" x14ac:dyDescent="0.25">
      <c r="B1489" t="s">
        <v>1493</v>
      </c>
      <c r="C1489" s="119" t="s">
        <v>60</v>
      </c>
      <c r="D1489" t="s">
        <v>11539</v>
      </c>
      <c r="E1489" t="s">
        <v>11530</v>
      </c>
      <c r="F1489" t="s">
        <v>11540</v>
      </c>
      <c r="G1489" t="s">
        <v>61</v>
      </c>
      <c r="H1489" t="s">
        <v>18</v>
      </c>
      <c r="I1489" t="s">
        <v>11541</v>
      </c>
      <c r="J1489">
        <v>2014</v>
      </c>
      <c r="K1489">
        <v>572.41999999999996</v>
      </c>
      <c r="L1489">
        <v>26</v>
      </c>
      <c r="M1489">
        <v>1</v>
      </c>
      <c r="N1489">
        <f t="shared" si="57"/>
        <v>0</v>
      </c>
      <c r="O1489">
        <f t="shared" si="56"/>
        <v>0</v>
      </c>
      <c r="P1489" t="s">
        <v>12693</v>
      </c>
    </row>
    <row r="1490" spans="2:16" x14ac:dyDescent="0.25">
      <c r="B1490" t="s">
        <v>1494</v>
      </c>
      <c r="C1490" s="119" t="s">
        <v>60</v>
      </c>
      <c r="D1490" t="s">
        <v>11539</v>
      </c>
      <c r="E1490" t="s">
        <v>11530</v>
      </c>
      <c r="F1490" t="s">
        <v>11540</v>
      </c>
      <c r="G1490" t="s">
        <v>61</v>
      </c>
      <c r="H1490" t="s">
        <v>18</v>
      </c>
      <c r="I1490" t="s">
        <v>11541</v>
      </c>
      <c r="J1490">
        <v>2014</v>
      </c>
      <c r="K1490">
        <v>574.09</v>
      </c>
      <c r="L1490">
        <v>39</v>
      </c>
      <c r="M1490">
        <v>1</v>
      </c>
      <c r="N1490">
        <f t="shared" si="57"/>
        <v>0</v>
      </c>
      <c r="O1490">
        <f t="shared" si="56"/>
        <v>0</v>
      </c>
      <c r="P1490" t="s">
        <v>12693</v>
      </c>
    </row>
    <row r="1491" spans="2:16" x14ac:dyDescent="0.25">
      <c r="B1491" t="s">
        <v>1495</v>
      </c>
      <c r="C1491" s="119" t="s">
        <v>60</v>
      </c>
      <c r="D1491" t="s">
        <v>11539</v>
      </c>
      <c r="E1491" t="s">
        <v>11530</v>
      </c>
      <c r="F1491" t="s">
        <v>11540</v>
      </c>
      <c r="G1491" t="s">
        <v>61</v>
      </c>
      <c r="H1491" t="s">
        <v>18</v>
      </c>
      <c r="I1491" t="s">
        <v>11541</v>
      </c>
      <c r="J1491">
        <v>2014</v>
      </c>
      <c r="K1491">
        <v>573.17999999999995</v>
      </c>
      <c r="L1491">
        <v>32</v>
      </c>
      <c r="M1491">
        <v>1</v>
      </c>
      <c r="N1491">
        <f t="shared" si="57"/>
        <v>0</v>
      </c>
      <c r="O1491">
        <f t="shared" si="56"/>
        <v>0</v>
      </c>
      <c r="P1491" t="s">
        <v>12693</v>
      </c>
    </row>
    <row r="1492" spans="2:16" x14ac:dyDescent="0.25">
      <c r="B1492" t="s">
        <v>1496</v>
      </c>
      <c r="C1492" s="119" t="s">
        <v>60</v>
      </c>
      <c r="D1492" t="s">
        <v>11537</v>
      </c>
      <c r="E1492" t="s">
        <v>11530</v>
      </c>
      <c r="F1492" t="s">
        <v>11540</v>
      </c>
      <c r="G1492" t="s">
        <v>61</v>
      </c>
      <c r="H1492" t="s">
        <v>18</v>
      </c>
      <c r="I1492" t="s">
        <v>11541</v>
      </c>
      <c r="J1492">
        <v>2014</v>
      </c>
      <c r="K1492">
        <v>572.16999999999996</v>
      </c>
      <c r="L1492">
        <v>24</v>
      </c>
      <c r="M1492">
        <v>1</v>
      </c>
      <c r="N1492">
        <f t="shared" si="57"/>
        <v>0</v>
      </c>
      <c r="O1492">
        <f t="shared" si="56"/>
        <v>0</v>
      </c>
      <c r="P1492" t="s">
        <v>12694</v>
      </c>
    </row>
    <row r="1493" spans="2:16" x14ac:dyDescent="0.25">
      <c r="B1493" t="s">
        <v>1497</v>
      </c>
      <c r="C1493" s="119" t="s">
        <v>60</v>
      </c>
      <c r="D1493" t="s">
        <v>11537</v>
      </c>
      <c r="E1493" t="s">
        <v>11530</v>
      </c>
      <c r="F1493" t="s">
        <v>11540</v>
      </c>
      <c r="G1493" t="s">
        <v>61</v>
      </c>
      <c r="H1493" t="s">
        <v>18</v>
      </c>
      <c r="I1493" t="s">
        <v>11541</v>
      </c>
      <c r="J1493">
        <v>2014</v>
      </c>
      <c r="K1493">
        <v>681.8</v>
      </c>
      <c r="L1493">
        <v>110</v>
      </c>
      <c r="M1493">
        <v>1</v>
      </c>
      <c r="N1493">
        <f t="shared" si="57"/>
        <v>0</v>
      </c>
      <c r="O1493">
        <f t="shared" si="56"/>
        <v>0</v>
      </c>
      <c r="P1493" t="s">
        <v>12694</v>
      </c>
    </row>
    <row r="1494" spans="2:16" x14ac:dyDescent="0.25">
      <c r="B1494" t="s">
        <v>1498</v>
      </c>
      <c r="C1494" s="119" t="s">
        <v>60</v>
      </c>
      <c r="D1494" t="s">
        <v>11537</v>
      </c>
      <c r="E1494" t="s">
        <v>11530</v>
      </c>
      <c r="F1494" t="s">
        <v>11540</v>
      </c>
      <c r="G1494" t="s">
        <v>61</v>
      </c>
      <c r="H1494" t="s">
        <v>18</v>
      </c>
      <c r="I1494" t="s">
        <v>11541</v>
      </c>
      <c r="J1494">
        <v>2014</v>
      </c>
      <c r="K1494">
        <v>478.49</v>
      </c>
      <c r="L1494">
        <v>15</v>
      </c>
      <c r="M1494">
        <v>1</v>
      </c>
      <c r="N1494">
        <f t="shared" si="57"/>
        <v>0</v>
      </c>
      <c r="O1494">
        <f t="shared" si="56"/>
        <v>0</v>
      </c>
      <c r="P1494" t="s">
        <v>12694</v>
      </c>
    </row>
    <row r="1495" spans="2:16" x14ac:dyDescent="0.25">
      <c r="B1495" t="s">
        <v>1499</v>
      </c>
      <c r="C1495" s="119" t="s">
        <v>60</v>
      </c>
      <c r="D1495" t="s">
        <v>11537</v>
      </c>
      <c r="E1495" t="s">
        <v>11530</v>
      </c>
      <c r="F1495" t="s">
        <v>11540</v>
      </c>
      <c r="G1495" t="s">
        <v>61</v>
      </c>
      <c r="H1495" t="s">
        <v>18</v>
      </c>
      <c r="I1495" t="s">
        <v>11541</v>
      </c>
      <c r="J1495">
        <v>2014</v>
      </c>
      <c r="K1495">
        <v>394.22</v>
      </c>
      <c r="L1495">
        <v>15</v>
      </c>
      <c r="M1495">
        <v>1</v>
      </c>
      <c r="N1495">
        <f t="shared" si="57"/>
        <v>0</v>
      </c>
      <c r="O1495">
        <f t="shared" si="56"/>
        <v>0</v>
      </c>
      <c r="P1495" t="s">
        <v>12694</v>
      </c>
    </row>
    <row r="1496" spans="2:16" x14ac:dyDescent="0.25">
      <c r="B1496" t="s">
        <v>1500</v>
      </c>
      <c r="C1496" s="119" t="s">
        <v>60</v>
      </c>
      <c r="D1496" t="s">
        <v>11537</v>
      </c>
      <c r="E1496" t="s">
        <v>11530</v>
      </c>
      <c r="F1496" t="s">
        <v>11540</v>
      </c>
      <c r="G1496" t="s">
        <v>61</v>
      </c>
      <c r="H1496" t="s">
        <v>18</v>
      </c>
      <c r="I1496" t="s">
        <v>11541</v>
      </c>
      <c r="J1496">
        <v>2014</v>
      </c>
      <c r="K1496">
        <v>263.38</v>
      </c>
      <c r="L1496">
        <v>15</v>
      </c>
      <c r="M1496">
        <v>1</v>
      </c>
      <c r="N1496">
        <f t="shared" si="57"/>
        <v>0</v>
      </c>
      <c r="O1496">
        <f t="shared" si="56"/>
        <v>0</v>
      </c>
      <c r="P1496" t="s">
        <v>12694</v>
      </c>
    </row>
    <row r="1497" spans="2:16" x14ac:dyDescent="0.25">
      <c r="B1497" t="s">
        <v>1501</v>
      </c>
      <c r="C1497" s="119" t="s">
        <v>60</v>
      </c>
      <c r="D1497" t="s">
        <v>11537</v>
      </c>
      <c r="E1497" t="s">
        <v>11530</v>
      </c>
      <c r="F1497" t="s">
        <v>11540</v>
      </c>
      <c r="G1497" t="s">
        <v>61</v>
      </c>
      <c r="H1497" t="s">
        <v>18</v>
      </c>
      <c r="I1497" t="s">
        <v>11541</v>
      </c>
      <c r="J1497">
        <v>2014</v>
      </c>
      <c r="K1497">
        <v>394.22</v>
      </c>
      <c r="L1497">
        <v>15</v>
      </c>
      <c r="M1497">
        <v>1</v>
      </c>
      <c r="N1497">
        <f t="shared" si="57"/>
        <v>0</v>
      </c>
      <c r="O1497">
        <f t="shared" si="56"/>
        <v>0</v>
      </c>
      <c r="P1497" t="s">
        <v>12694</v>
      </c>
    </row>
    <row r="1498" spans="2:16" x14ac:dyDescent="0.25">
      <c r="B1498" t="s">
        <v>1502</v>
      </c>
      <c r="C1498" s="119" t="s">
        <v>60</v>
      </c>
      <c r="D1498" t="s">
        <v>11537</v>
      </c>
      <c r="E1498" t="s">
        <v>11530</v>
      </c>
      <c r="F1498" t="s">
        <v>11540</v>
      </c>
      <c r="G1498" t="s">
        <v>61</v>
      </c>
      <c r="H1498" t="s">
        <v>18</v>
      </c>
      <c r="I1498" t="s">
        <v>11541</v>
      </c>
      <c r="J1498">
        <v>2014</v>
      </c>
      <c r="K1498">
        <v>1833.04</v>
      </c>
      <c r="L1498">
        <v>31</v>
      </c>
      <c r="M1498">
        <v>1</v>
      </c>
      <c r="N1498">
        <f t="shared" si="57"/>
        <v>0</v>
      </c>
      <c r="O1498">
        <f t="shared" si="56"/>
        <v>0</v>
      </c>
      <c r="P1498" t="s">
        <v>12694</v>
      </c>
    </row>
    <row r="1499" spans="2:16" x14ac:dyDescent="0.25">
      <c r="B1499" t="s">
        <v>1503</v>
      </c>
      <c r="C1499" s="119" t="s">
        <v>60</v>
      </c>
      <c r="D1499" t="s">
        <v>11546</v>
      </c>
      <c r="E1499" t="s">
        <v>11530</v>
      </c>
      <c r="F1499" t="s">
        <v>11540</v>
      </c>
      <c r="G1499" t="s">
        <v>61</v>
      </c>
      <c r="H1499" t="s">
        <v>18</v>
      </c>
      <c r="I1499" t="s">
        <v>11541</v>
      </c>
      <c r="J1499">
        <v>2014</v>
      </c>
      <c r="K1499">
        <v>1220.6300000000001</v>
      </c>
      <c r="M1499">
        <v>1</v>
      </c>
      <c r="N1499">
        <f t="shared" si="57"/>
        <v>0</v>
      </c>
      <c r="O1499">
        <f t="shared" si="56"/>
        <v>1</v>
      </c>
      <c r="P1499" t="s">
        <v>12694</v>
      </c>
    </row>
    <row r="1500" spans="2:16" x14ac:dyDescent="0.25">
      <c r="B1500" t="s">
        <v>1504</v>
      </c>
      <c r="C1500" s="119" t="s">
        <v>60</v>
      </c>
      <c r="D1500" t="s">
        <v>11537</v>
      </c>
      <c r="E1500" t="s">
        <v>11530</v>
      </c>
      <c r="F1500" t="s">
        <v>11540</v>
      </c>
      <c r="G1500" t="s">
        <v>61</v>
      </c>
      <c r="H1500" t="s">
        <v>18</v>
      </c>
      <c r="I1500" t="s">
        <v>11541</v>
      </c>
      <c r="J1500">
        <v>2014</v>
      </c>
      <c r="K1500">
        <v>504.14</v>
      </c>
      <c r="L1500">
        <v>58</v>
      </c>
      <c r="M1500">
        <v>1</v>
      </c>
      <c r="N1500">
        <f t="shared" si="57"/>
        <v>0</v>
      </c>
      <c r="O1500">
        <f t="shared" si="56"/>
        <v>0</v>
      </c>
      <c r="P1500" t="s">
        <v>11528</v>
      </c>
    </row>
    <row r="1501" spans="2:16" x14ac:dyDescent="0.25">
      <c r="B1501" t="s">
        <v>1505</v>
      </c>
      <c r="C1501" s="119" t="s">
        <v>60</v>
      </c>
      <c r="D1501" t="s">
        <v>11537</v>
      </c>
      <c r="E1501" t="s">
        <v>11530</v>
      </c>
      <c r="F1501" t="s">
        <v>11540</v>
      </c>
      <c r="G1501" t="s">
        <v>61</v>
      </c>
      <c r="H1501" t="s">
        <v>18</v>
      </c>
      <c r="I1501" t="s">
        <v>11541</v>
      </c>
      <c r="J1501">
        <v>2014</v>
      </c>
      <c r="K1501">
        <v>501.37</v>
      </c>
      <c r="L1501">
        <v>36</v>
      </c>
      <c r="M1501">
        <v>1</v>
      </c>
      <c r="N1501">
        <f t="shared" si="57"/>
        <v>0</v>
      </c>
      <c r="O1501">
        <f t="shared" si="56"/>
        <v>0</v>
      </c>
      <c r="P1501" t="s">
        <v>12694</v>
      </c>
    </row>
    <row r="1502" spans="2:16" x14ac:dyDescent="0.25">
      <c r="B1502" t="s">
        <v>1506</v>
      </c>
      <c r="C1502" s="119" t="s">
        <v>60</v>
      </c>
      <c r="D1502" t="s">
        <v>11546</v>
      </c>
      <c r="E1502" t="s">
        <v>11530</v>
      </c>
      <c r="F1502" t="s">
        <v>11540</v>
      </c>
      <c r="G1502" t="s">
        <v>61</v>
      </c>
      <c r="H1502" t="s">
        <v>18</v>
      </c>
      <c r="I1502" t="s">
        <v>11541</v>
      </c>
      <c r="J1502">
        <v>2014</v>
      </c>
      <c r="K1502">
        <v>944.53</v>
      </c>
      <c r="L1502">
        <v>22</v>
      </c>
      <c r="M1502">
        <v>1</v>
      </c>
      <c r="N1502">
        <f t="shared" si="57"/>
        <v>0</v>
      </c>
      <c r="O1502">
        <f t="shared" si="56"/>
        <v>0</v>
      </c>
      <c r="P1502" t="s">
        <v>12694</v>
      </c>
    </row>
    <row r="1503" spans="2:16" x14ac:dyDescent="0.25">
      <c r="B1503" t="s">
        <v>1507</v>
      </c>
      <c r="C1503" s="119" t="s">
        <v>60</v>
      </c>
      <c r="D1503" t="s">
        <v>11537</v>
      </c>
      <c r="E1503" t="s">
        <v>11530</v>
      </c>
      <c r="F1503" t="s">
        <v>11540</v>
      </c>
      <c r="G1503" t="s">
        <v>61</v>
      </c>
      <c r="H1503" t="s">
        <v>18</v>
      </c>
      <c r="I1503" t="s">
        <v>11541</v>
      </c>
      <c r="J1503">
        <v>2014</v>
      </c>
      <c r="K1503">
        <v>499.5</v>
      </c>
      <c r="L1503">
        <v>21</v>
      </c>
      <c r="M1503">
        <v>1</v>
      </c>
      <c r="N1503">
        <f t="shared" si="57"/>
        <v>0</v>
      </c>
      <c r="O1503">
        <f t="shared" si="56"/>
        <v>0</v>
      </c>
      <c r="P1503" t="s">
        <v>12694</v>
      </c>
    </row>
    <row r="1504" spans="2:16" x14ac:dyDescent="0.25">
      <c r="B1504" t="s">
        <v>1508</v>
      </c>
      <c r="C1504" s="119" t="s">
        <v>60</v>
      </c>
      <c r="D1504" t="s">
        <v>11537</v>
      </c>
      <c r="E1504" t="s">
        <v>11530</v>
      </c>
      <c r="F1504" t="s">
        <v>11540</v>
      </c>
      <c r="G1504" t="s">
        <v>61</v>
      </c>
      <c r="H1504" t="s">
        <v>18</v>
      </c>
      <c r="I1504" t="s">
        <v>11541</v>
      </c>
      <c r="J1504">
        <v>2014</v>
      </c>
      <c r="K1504">
        <v>484.21</v>
      </c>
      <c r="L1504">
        <v>21</v>
      </c>
      <c r="M1504">
        <v>1</v>
      </c>
      <c r="N1504">
        <f t="shared" si="57"/>
        <v>0</v>
      </c>
      <c r="O1504">
        <f t="shared" si="56"/>
        <v>0</v>
      </c>
      <c r="P1504" t="s">
        <v>12694</v>
      </c>
    </row>
    <row r="1505" spans="2:16" x14ac:dyDescent="0.25">
      <c r="B1505" t="s">
        <v>1509</v>
      </c>
      <c r="C1505" s="119" t="s">
        <v>60</v>
      </c>
      <c r="D1505" t="s">
        <v>11537</v>
      </c>
      <c r="E1505" t="s">
        <v>11530</v>
      </c>
      <c r="F1505" t="s">
        <v>11540</v>
      </c>
      <c r="G1505" t="s">
        <v>61</v>
      </c>
      <c r="H1505" t="s">
        <v>18</v>
      </c>
      <c r="I1505" t="s">
        <v>11541</v>
      </c>
      <c r="J1505">
        <v>2014</v>
      </c>
      <c r="K1505">
        <v>499.62</v>
      </c>
      <c r="L1505">
        <v>22</v>
      </c>
      <c r="M1505">
        <v>1</v>
      </c>
      <c r="N1505">
        <f t="shared" si="57"/>
        <v>0</v>
      </c>
      <c r="O1505">
        <f t="shared" si="56"/>
        <v>0</v>
      </c>
      <c r="P1505" t="s">
        <v>12694</v>
      </c>
    </row>
    <row r="1506" spans="2:16" x14ac:dyDescent="0.25">
      <c r="B1506" t="s">
        <v>1510</v>
      </c>
      <c r="C1506" s="119" t="s">
        <v>60</v>
      </c>
      <c r="D1506" t="s">
        <v>11546</v>
      </c>
      <c r="E1506" t="s">
        <v>11530</v>
      </c>
      <c r="F1506" t="s">
        <v>11540</v>
      </c>
      <c r="G1506" t="s">
        <v>61</v>
      </c>
      <c r="H1506" t="s">
        <v>18</v>
      </c>
      <c r="I1506" t="s">
        <v>11541</v>
      </c>
      <c r="J1506">
        <v>2014</v>
      </c>
      <c r="K1506">
        <v>548.85</v>
      </c>
      <c r="M1506">
        <v>1</v>
      </c>
      <c r="N1506">
        <f t="shared" si="57"/>
        <v>0</v>
      </c>
      <c r="O1506">
        <f t="shared" si="56"/>
        <v>1</v>
      </c>
      <c r="P1506" t="s">
        <v>12694</v>
      </c>
    </row>
    <row r="1507" spans="2:16" x14ac:dyDescent="0.25">
      <c r="B1507" t="s">
        <v>1511</v>
      </c>
      <c r="C1507" s="119" t="s">
        <v>60</v>
      </c>
      <c r="D1507" t="s">
        <v>11546</v>
      </c>
      <c r="E1507" t="s">
        <v>11530</v>
      </c>
      <c r="F1507" t="s">
        <v>11540</v>
      </c>
      <c r="G1507" t="s">
        <v>61</v>
      </c>
      <c r="H1507" t="s">
        <v>18</v>
      </c>
      <c r="I1507" t="s">
        <v>11541</v>
      </c>
      <c r="J1507">
        <v>2014</v>
      </c>
      <c r="K1507">
        <v>1251.1199999999999</v>
      </c>
      <c r="L1507">
        <v>30</v>
      </c>
      <c r="M1507">
        <v>1</v>
      </c>
      <c r="N1507">
        <f t="shared" si="57"/>
        <v>0</v>
      </c>
      <c r="O1507">
        <f t="shared" si="56"/>
        <v>0</v>
      </c>
      <c r="P1507" t="s">
        <v>12694</v>
      </c>
    </row>
    <row r="1508" spans="2:16" x14ac:dyDescent="0.25">
      <c r="B1508" t="s">
        <v>1512</v>
      </c>
      <c r="C1508" s="119" t="s">
        <v>60</v>
      </c>
      <c r="D1508" t="s">
        <v>11546</v>
      </c>
      <c r="E1508" t="s">
        <v>11530</v>
      </c>
      <c r="F1508" t="s">
        <v>11540</v>
      </c>
      <c r="G1508" t="s">
        <v>61</v>
      </c>
      <c r="H1508" t="s">
        <v>18</v>
      </c>
      <c r="I1508" t="s">
        <v>11541</v>
      </c>
      <c r="J1508">
        <v>2014</v>
      </c>
      <c r="K1508">
        <v>1458.25</v>
      </c>
      <c r="L1508">
        <v>24</v>
      </c>
      <c r="M1508">
        <v>1</v>
      </c>
      <c r="N1508">
        <f t="shared" si="57"/>
        <v>0</v>
      </c>
      <c r="O1508">
        <f t="shared" si="56"/>
        <v>0</v>
      </c>
      <c r="P1508" t="s">
        <v>12694</v>
      </c>
    </row>
    <row r="1509" spans="2:16" x14ac:dyDescent="0.25">
      <c r="B1509" t="s">
        <v>1513</v>
      </c>
      <c r="C1509" s="119" t="s">
        <v>60</v>
      </c>
      <c r="D1509" t="s">
        <v>11539</v>
      </c>
      <c r="E1509" t="s">
        <v>11530</v>
      </c>
      <c r="F1509" t="s">
        <v>11540</v>
      </c>
      <c r="G1509" t="s">
        <v>61</v>
      </c>
      <c r="H1509" t="s">
        <v>18</v>
      </c>
      <c r="I1509" t="s">
        <v>11541</v>
      </c>
      <c r="J1509">
        <v>2014</v>
      </c>
      <c r="K1509">
        <v>592.51</v>
      </c>
      <c r="L1509">
        <v>25</v>
      </c>
      <c r="M1509">
        <v>1</v>
      </c>
      <c r="N1509">
        <f t="shared" si="57"/>
        <v>0</v>
      </c>
      <c r="O1509">
        <f t="shared" si="56"/>
        <v>0</v>
      </c>
      <c r="P1509" t="s">
        <v>12694</v>
      </c>
    </row>
    <row r="1510" spans="2:16" x14ac:dyDescent="0.25">
      <c r="B1510" t="s">
        <v>1514</v>
      </c>
      <c r="C1510" s="119" t="s">
        <v>60</v>
      </c>
      <c r="D1510" t="s">
        <v>11539</v>
      </c>
      <c r="E1510" t="s">
        <v>11530</v>
      </c>
      <c r="F1510" t="s">
        <v>11540</v>
      </c>
      <c r="G1510" t="s">
        <v>61</v>
      </c>
      <c r="H1510" t="s">
        <v>18</v>
      </c>
      <c r="I1510" t="s">
        <v>11541</v>
      </c>
      <c r="J1510">
        <v>2014</v>
      </c>
      <c r="K1510">
        <v>696.22</v>
      </c>
      <c r="L1510">
        <v>23</v>
      </c>
      <c r="M1510">
        <v>1</v>
      </c>
      <c r="N1510">
        <f t="shared" si="57"/>
        <v>0</v>
      </c>
      <c r="O1510">
        <f t="shared" si="56"/>
        <v>0</v>
      </c>
      <c r="P1510" t="s">
        <v>12694</v>
      </c>
    </row>
    <row r="1511" spans="2:16" x14ac:dyDescent="0.25">
      <c r="B1511" t="s">
        <v>1515</v>
      </c>
      <c r="C1511" s="119" t="s">
        <v>60</v>
      </c>
      <c r="D1511" t="s">
        <v>11537</v>
      </c>
      <c r="E1511" t="s">
        <v>11530</v>
      </c>
      <c r="F1511" t="s">
        <v>11540</v>
      </c>
      <c r="G1511" t="s">
        <v>61</v>
      </c>
      <c r="H1511" t="s">
        <v>18</v>
      </c>
      <c r="I1511" t="s">
        <v>11541</v>
      </c>
      <c r="J1511">
        <v>2014</v>
      </c>
      <c r="K1511">
        <v>1125.4100000000001</v>
      </c>
      <c r="L1511">
        <v>26</v>
      </c>
      <c r="M1511">
        <v>1</v>
      </c>
      <c r="N1511">
        <f t="shared" si="57"/>
        <v>0</v>
      </c>
      <c r="O1511">
        <f t="shared" si="56"/>
        <v>0</v>
      </c>
      <c r="P1511" t="s">
        <v>12694</v>
      </c>
    </row>
    <row r="1512" spans="2:16" x14ac:dyDescent="0.25">
      <c r="B1512" t="s">
        <v>1516</v>
      </c>
      <c r="C1512" s="119" t="s">
        <v>60</v>
      </c>
      <c r="D1512" t="s">
        <v>11537</v>
      </c>
      <c r="E1512" t="s">
        <v>11530</v>
      </c>
      <c r="F1512" t="s">
        <v>11540</v>
      </c>
      <c r="G1512" t="s">
        <v>61</v>
      </c>
      <c r="H1512" t="s">
        <v>18</v>
      </c>
      <c r="I1512" t="s">
        <v>11541</v>
      </c>
      <c r="J1512">
        <v>2014</v>
      </c>
      <c r="K1512">
        <v>685.29</v>
      </c>
      <c r="L1512">
        <v>27</v>
      </c>
      <c r="M1512">
        <v>1</v>
      </c>
      <c r="N1512">
        <f t="shared" si="57"/>
        <v>0</v>
      </c>
      <c r="O1512">
        <f t="shared" si="56"/>
        <v>0</v>
      </c>
      <c r="P1512" t="s">
        <v>12694</v>
      </c>
    </row>
    <row r="1513" spans="2:16" x14ac:dyDescent="0.25">
      <c r="B1513" t="s">
        <v>1517</v>
      </c>
      <c r="C1513" s="119" t="s">
        <v>60</v>
      </c>
      <c r="D1513" t="s">
        <v>11537</v>
      </c>
      <c r="E1513" t="s">
        <v>11530</v>
      </c>
      <c r="F1513" t="s">
        <v>11540</v>
      </c>
      <c r="G1513" t="s">
        <v>61</v>
      </c>
      <c r="H1513" t="s">
        <v>18</v>
      </c>
      <c r="I1513" t="s">
        <v>11541</v>
      </c>
      <c r="J1513">
        <v>2014</v>
      </c>
      <c r="K1513">
        <v>985.06</v>
      </c>
      <c r="L1513">
        <v>113</v>
      </c>
      <c r="M1513">
        <v>1</v>
      </c>
      <c r="N1513">
        <f t="shared" si="57"/>
        <v>0</v>
      </c>
      <c r="O1513">
        <f t="shared" si="56"/>
        <v>0</v>
      </c>
      <c r="P1513" t="s">
        <v>12694</v>
      </c>
    </row>
    <row r="1514" spans="2:16" x14ac:dyDescent="0.25">
      <c r="B1514" t="s">
        <v>1518</v>
      </c>
      <c r="C1514" s="119" t="s">
        <v>60</v>
      </c>
      <c r="D1514" t="s">
        <v>11537</v>
      </c>
      <c r="E1514" t="s">
        <v>11530</v>
      </c>
      <c r="F1514" t="s">
        <v>11540</v>
      </c>
      <c r="G1514" t="s">
        <v>61</v>
      </c>
      <c r="H1514" t="s">
        <v>18</v>
      </c>
      <c r="I1514" t="s">
        <v>11541</v>
      </c>
      <c r="J1514">
        <v>2014</v>
      </c>
      <c r="K1514">
        <v>592.79999999999995</v>
      </c>
      <c r="L1514">
        <v>27</v>
      </c>
      <c r="M1514">
        <v>1</v>
      </c>
      <c r="N1514">
        <f t="shared" si="57"/>
        <v>0</v>
      </c>
      <c r="O1514">
        <f t="shared" si="56"/>
        <v>0</v>
      </c>
      <c r="P1514" t="s">
        <v>12694</v>
      </c>
    </row>
    <row r="1515" spans="2:16" x14ac:dyDescent="0.25">
      <c r="B1515" t="s">
        <v>1519</v>
      </c>
      <c r="C1515" s="119" t="s">
        <v>60</v>
      </c>
      <c r="D1515" t="s">
        <v>11550</v>
      </c>
      <c r="E1515" t="s">
        <v>11530</v>
      </c>
      <c r="F1515" t="s">
        <v>11540</v>
      </c>
      <c r="G1515" t="s">
        <v>61</v>
      </c>
      <c r="H1515" t="s">
        <v>18</v>
      </c>
      <c r="I1515" t="s">
        <v>11541</v>
      </c>
      <c r="J1515">
        <v>2014</v>
      </c>
      <c r="K1515">
        <v>395.72</v>
      </c>
      <c r="L1515">
        <v>22</v>
      </c>
      <c r="M1515">
        <v>1</v>
      </c>
      <c r="N1515">
        <f t="shared" si="57"/>
        <v>0</v>
      </c>
      <c r="O1515">
        <f t="shared" ref="O1515:O1519" si="58">IF(OR(L1515="",L1515&lt;=0),1,0)</f>
        <v>0</v>
      </c>
      <c r="P1515" t="s">
        <v>12694</v>
      </c>
    </row>
    <row r="1516" spans="2:16" x14ac:dyDescent="0.25">
      <c r="B1516" t="s">
        <v>1520</v>
      </c>
      <c r="C1516" s="119" t="s">
        <v>60</v>
      </c>
      <c r="D1516" t="s">
        <v>11550</v>
      </c>
      <c r="E1516" t="s">
        <v>11530</v>
      </c>
      <c r="F1516" t="s">
        <v>11540</v>
      </c>
      <c r="G1516" t="s">
        <v>61</v>
      </c>
      <c r="H1516" t="s">
        <v>18</v>
      </c>
      <c r="I1516" t="s">
        <v>11541</v>
      </c>
      <c r="J1516">
        <v>2014</v>
      </c>
      <c r="K1516">
        <v>592.66999999999996</v>
      </c>
      <c r="L1516">
        <v>26</v>
      </c>
      <c r="M1516">
        <v>1</v>
      </c>
      <c r="N1516">
        <f t="shared" si="57"/>
        <v>0</v>
      </c>
      <c r="O1516">
        <f t="shared" si="58"/>
        <v>0</v>
      </c>
      <c r="P1516" t="s">
        <v>12694</v>
      </c>
    </row>
    <row r="1517" spans="2:16" x14ac:dyDescent="0.25">
      <c r="B1517" t="s">
        <v>1521</v>
      </c>
      <c r="C1517" s="119" t="s">
        <v>60</v>
      </c>
      <c r="D1517" t="s">
        <v>11537</v>
      </c>
      <c r="E1517" t="s">
        <v>11530</v>
      </c>
      <c r="F1517" t="s">
        <v>11540</v>
      </c>
      <c r="G1517" t="s">
        <v>61</v>
      </c>
      <c r="H1517" t="s">
        <v>18</v>
      </c>
      <c r="I1517" t="s">
        <v>11533</v>
      </c>
      <c r="J1517">
        <v>2014</v>
      </c>
      <c r="K1517">
        <v>1393.5</v>
      </c>
      <c r="L1517">
        <v>96</v>
      </c>
      <c r="M1517">
        <v>1</v>
      </c>
      <c r="N1517">
        <f t="shared" si="57"/>
        <v>0</v>
      </c>
      <c r="O1517">
        <f t="shared" si="58"/>
        <v>0</v>
      </c>
      <c r="P1517" t="s">
        <v>12694</v>
      </c>
    </row>
    <row r="1518" spans="2:16" x14ac:dyDescent="0.25">
      <c r="B1518" t="s">
        <v>1522</v>
      </c>
      <c r="C1518" s="119" t="s">
        <v>60</v>
      </c>
      <c r="D1518" t="s">
        <v>11537</v>
      </c>
      <c r="E1518" t="s">
        <v>11530</v>
      </c>
      <c r="F1518" t="s">
        <v>11540</v>
      </c>
      <c r="G1518" t="s">
        <v>61</v>
      </c>
      <c r="H1518" t="s">
        <v>18</v>
      </c>
      <c r="I1518" t="s">
        <v>11541</v>
      </c>
      <c r="J1518">
        <v>2014</v>
      </c>
      <c r="K1518">
        <v>592.16999999999996</v>
      </c>
      <c r="L1518">
        <v>22</v>
      </c>
      <c r="M1518">
        <v>1</v>
      </c>
      <c r="N1518">
        <f t="shared" si="57"/>
        <v>0</v>
      </c>
      <c r="O1518">
        <f t="shared" si="58"/>
        <v>0</v>
      </c>
      <c r="P1518" t="s">
        <v>12694</v>
      </c>
    </row>
    <row r="1519" spans="2:16" x14ac:dyDescent="0.25">
      <c r="B1519" t="s">
        <v>1523</v>
      </c>
      <c r="C1519" s="119" t="s">
        <v>60</v>
      </c>
      <c r="D1519" t="s">
        <v>11546</v>
      </c>
      <c r="E1519" t="s">
        <v>11530</v>
      </c>
      <c r="F1519" t="s">
        <v>11540</v>
      </c>
      <c r="G1519" t="s">
        <v>61</v>
      </c>
      <c r="H1519" t="s">
        <v>18</v>
      </c>
      <c r="I1519" t="s">
        <v>11541</v>
      </c>
      <c r="J1519">
        <v>2014</v>
      </c>
      <c r="K1519">
        <v>986.22</v>
      </c>
      <c r="L1519">
        <v>31</v>
      </c>
      <c r="M1519">
        <v>1</v>
      </c>
      <c r="N1519">
        <f t="shared" si="57"/>
        <v>0</v>
      </c>
      <c r="O1519">
        <f t="shared" si="58"/>
        <v>0</v>
      </c>
      <c r="P1519" t="s">
        <v>12693</v>
      </c>
    </row>
    <row r="1520" spans="2:16" x14ac:dyDescent="0.25">
      <c r="B1520" t="s">
        <v>1524</v>
      </c>
      <c r="C1520" s="119" t="s">
        <v>60</v>
      </c>
      <c r="D1520" t="s">
        <v>11556</v>
      </c>
      <c r="E1520" t="s">
        <v>11528</v>
      </c>
      <c r="F1520" t="s">
        <v>11540</v>
      </c>
      <c r="G1520" t="s">
        <v>61</v>
      </c>
      <c r="H1520" t="s">
        <v>18</v>
      </c>
      <c r="I1520" t="s">
        <v>11533</v>
      </c>
      <c r="J1520">
        <v>2014</v>
      </c>
      <c r="K1520">
        <v>5072.49</v>
      </c>
      <c r="L1520">
        <v>262</v>
      </c>
      <c r="M1520">
        <v>1</v>
      </c>
      <c r="N1520">
        <f t="shared" si="57"/>
        <v>0</v>
      </c>
      <c r="O1520">
        <f t="shared" ref="O1520" si="59">IF(OR(L1520="",L1520&lt;=0),1,0)</f>
        <v>0</v>
      </c>
      <c r="P1520" t="s">
        <v>12690</v>
      </c>
    </row>
    <row r="1521" spans="2:16" x14ac:dyDescent="0.25">
      <c r="B1521" t="s">
        <v>1525</v>
      </c>
      <c r="C1521" s="119" t="s">
        <v>60</v>
      </c>
      <c r="D1521" t="s">
        <v>11568</v>
      </c>
      <c r="E1521" t="s">
        <v>11530</v>
      </c>
      <c r="F1521" t="s">
        <v>11540</v>
      </c>
      <c r="G1521" t="s">
        <v>61</v>
      </c>
      <c r="H1521" t="s">
        <v>18</v>
      </c>
      <c r="I1521" t="s">
        <v>11533</v>
      </c>
      <c r="J1521">
        <v>2014</v>
      </c>
      <c r="K1521">
        <v>2580.3000000000002</v>
      </c>
      <c r="L1521">
        <v>45</v>
      </c>
      <c r="M1521">
        <v>1</v>
      </c>
      <c r="N1521">
        <f t="shared" si="57"/>
        <v>0</v>
      </c>
      <c r="O1521">
        <f t="shared" ref="O1521:O1551" si="60">IF(OR(L1521="",L1521&lt;=0),1,0)</f>
        <v>0</v>
      </c>
      <c r="P1521" t="s">
        <v>12691</v>
      </c>
    </row>
    <row r="1522" spans="2:16" x14ac:dyDescent="0.25">
      <c r="B1522" t="s">
        <v>1526</v>
      </c>
      <c r="C1522" s="119" t="s">
        <v>60</v>
      </c>
      <c r="D1522" t="s">
        <v>11544</v>
      </c>
      <c r="E1522" t="s">
        <v>11530</v>
      </c>
      <c r="F1522" t="s">
        <v>11540</v>
      </c>
      <c r="G1522" t="s">
        <v>61</v>
      </c>
      <c r="H1522" t="s">
        <v>18</v>
      </c>
      <c r="I1522" t="s">
        <v>11541</v>
      </c>
      <c r="J1522">
        <v>2014</v>
      </c>
      <c r="K1522">
        <v>2087.09</v>
      </c>
      <c r="L1522">
        <v>49</v>
      </c>
      <c r="M1522">
        <v>1</v>
      </c>
      <c r="N1522">
        <f t="shared" si="57"/>
        <v>0</v>
      </c>
      <c r="O1522">
        <f t="shared" si="60"/>
        <v>0</v>
      </c>
      <c r="P1522" t="s">
        <v>12693</v>
      </c>
    </row>
    <row r="1523" spans="2:16" x14ac:dyDescent="0.25">
      <c r="B1523" t="s">
        <v>1527</v>
      </c>
      <c r="C1523" s="119" t="s">
        <v>60</v>
      </c>
      <c r="D1523" t="s">
        <v>11544</v>
      </c>
      <c r="E1523" t="s">
        <v>11530</v>
      </c>
      <c r="F1523" t="s">
        <v>11540</v>
      </c>
      <c r="G1523" t="s">
        <v>61</v>
      </c>
      <c r="H1523" t="s">
        <v>18</v>
      </c>
      <c r="I1523" t="s">
        <v>11541</v>
      </c>
      <c r="J1523">
        <v>2014</v>
      </c>
      <c r="K1523">
        <v>1967.77</v>
      </c>
      <c r="L1523">
        <v>72</v>
      </c>
      <c r="M1523">
        <v>1</v>
      </c>
      <c r="N1523">
        <f t="shared" si="57"/>
        <v>0</v>
      </c>
      <c r="O1523">
        <f t="shared" si="60"/>
        <v>0</v>
      </c>
      <c r="P1523" t="s">
        <v>12693</v>
      </c>
    </row>
    <row r="1524" spans="2:16" x14ac:dyDescent="0.25">
      <c r="B1524" t="s">
        <v>1528</v>
      </c>
      <c r="C1524" s="119" t="s">
        <v>60</v>
      </c>
      <c r="D1524" t="s">
        <v>11544</v>
      </c>
      <c r="E1524" t="s">
        <v>11530</v>
      </c>
      <c r="F1524" t="s">
        <v>11540</v>
      </c>
      <c r="G1524" t="s">
        <v>61</v>
      </c>
      <c r="H1524" t="s">
        <v>18</v>
      </c>
      <c r="I1524" t="s">
        <v>11541</v>
      </c>
      <c r="J1524">
        <v>2014</v>
      </c>
      <c r="K1524">
        <v>2377.33</v>
      </c>
      <c r="L1524">
        <v>93</v>
      </c>
      <c r="M1524">
        <v>1</v>
      </c>
      <c r="N1524">
        <f t="shared" si="57"/>
        <v>0</v>
      </c>
      <c r="O1524">
        <f t="shared" si="60"/>
        <v>0</v>
      </c>
      <c r="P1524" t="s">
        <v>12693</v>
      </c>
    </row>
    <row r="1525" spans="2:16" x14ac:dyDescent="0.25">
      <c r="B1525" t="s">
        <v>1529</v>
      </c>
      <c r="C1525" s="119" t="s">
        <v>60</v>
      </c>
      <c r="D1525" t="s">
        <v>11544</v>
      </c>
      <c r="E1525" t="s">
        <v>11530</v>
      </c>
      <c r="F1525" t="s">
        <v>11540</v>
      </c>
      <c r="G1525" t="s">
        <v>61</v>
      </c>
      <c r="H1525" t="s">
        <v>18</v>
      </c>
      <c r="I1525" t="s">
        <v>11533</v>
      </c>
      <c r="J1525">
        <v>2014</v>
      </c>
      <c r="K1525">
        <v>1474.48</v>
      </c>
      <c r="L1525">
        <v>175</v>
      </c>
      <c r="M1525">
        <v>1</v>
      </c>
      <c r="N1525">
        <f t="shared" si="57"/>
        <v>0</v>
      </c>
      <c r="O1525">
        <f t="shared" si="60"/>
        <v>0</v>
      </c>
      <c r="P1525" t="s">
        <v>12693</v>
      </c>
    </row>
    <row r="1526" spans="2:16" x14ac:dyDescent="0.25">
      <c r="B1526" t="s">
        <v>1530</v>
      </c>
      <c r="C1526" s="119" t="s">
        <v>60</v>
      </c>
      <c r="D1526" t="s">
        <v>11544</v>
      </c>
      <c r="E1526" t="s">
        <v>11530</v>
      </c>
      <c r="F1526" t="s">
        <v>11540</v>
      </c>
      <c r="G1526" t="s">
        <v>61</v>
      </c>
      <c r="H1526" t="s">
        <v>18</v>
      </c>
      <c r="I1526" t="s">
        <v>11533</v>
      </c>
      <c r="J1526">
        <v>2014</v>
      </c>
      <c r="K1526">
        <v>1520.94</v>
      </c>
      <c r="L1526">
        <v>264</v>
      </c>
      <c r="M1526">
        <v>1</v>
      </c>
      <c r="N1526">
        <f t="shared" si="57"/>
        <v>0</v>
      </c>
      <c r="O1526">
        <f t="shared" si="60"/>
        <v>0</v>
      </c>
      <c r="P1526" t="s">
        <v>12693</v>
      </c>
    </row>
    <row r="1527" spans="2:16" x14ac:dyDescent="0.25">
      <c r="B1527" t="s">
        <v>1531</v>
      </c>
      <c r="C1527" s="119" t="s">
        <v>60</v>
      </c>
      <c r="D1527" t="s">
        <v>11544</v>
      </c>
      <c r="E1527" t="s">
        <v>11530</v>
      </c>
      <c r="F1527" t="s">
        <v>11540</v>
      </c>
      <c r="G1527" t="s">
        <v>61</v>
      </c>
      <c r="H1527" t="s">
        <v>18</v>
      </c>
      <c r="I1527" t="s">
        <v>11541</v>
      </c>
      <c r="J1527">
        <v>2014</v>
      </c>
      <c r="K1527">
        <v>839.93</v>
      </c>
      <c r="L1527">
        <v>75</v>
      </c>
      <c r="M1527">
        <v>1</v>
      </c>
      <c r="N1527">
        <f t="shared" si="57"/>
        <v>0</v>
      </c>
      <c r="O1527">
        <f t="shared" si="60"/>
        <v>0</v>
      </c>
      <c r="P1527" t="s">
        <v>12693</v>
      </c>
    </row>
    <row r="1528" spans="2:16" x14ac:dyDescent="0.25">
      <c r="B1528" t="s">
        <v>1532</v>
      </c>
      <c r="C1528" s="119" t="s">
        <v>60</v>
      </c>
      <c r="D1528" t="s">
        <v>11549</v>
      </c>
      <c r="E1528" t="s">
        <v>11530</v>
      </c>
      <c r="F1528" t="s">
        <v>11540</v>
      </c>
      <c r="G1528" t="s">
        <v>61</v>
      </c>
      <c r="H1528" t="s">
        <v>18</v>
      </c>
      <c r="I1528" t="s">
        <v>11541</v>
      </c>
      <c r="J1528">
        <v>2014</v>
      </c>
      <c r="K1528">
        <v>4912.67</v>
      </c>
      <c r="L1528">
        <v>64</v>
      </c>
      <c r="M1528">
        <v>1</v>
      </c>
      <c r="N1528">
        <f t="shared" si="57"/>
        <v>0</v>
      </c>
      <c r="O1528">
        <f t="shared" si="60"/>
        <v>0</v>
      </c>
      <c r="P1528" t="s">
        <v>12693</v>
      </c>
    </row>
    <row r="1529" spans="2:16" x14ac:dyDescent="0.25">
      <c r="B1529" t="s">
        <v>1533</v>
      </c>
      <c r="C1529" s="119" t="s">
        <v>60</v>
      </c>
      <c r="D1529" t="s">
        <v>11544</v>
      </c>
      <c r="E1529" t="s">
        <v>11530</v>
      </c>
      <c r="F1529" t="s">
        <v>11540</v>
      </c>
      <c r="G1529" t="s">
        <v>61</v>
      </c>
      <c r="H1529" t="s">
        <v>18</v>
      </c>
      <c r="I1529" t="s">
        <v>11533</v>
      </c>
      <c r="J1529">
        <v>2014</v>
      </c>
      <c r="K1529">
        <v>1645.4</v>
      </c>
      <c r="L1529">
        <v>214</v>
      </c>
      <c r="M1529">
        <v>1</v>
      </c>
      <c r="N1529">
        <f t="shared" si="57"/>
        <v>0</v>
      </c>
      <c r="O1529">
        <f t="shared" si="60"/>
        <v>0</v>
      </c>
      <c r="P1529" t="s">
        <v>12693</v>
      </c>
    </row>
    <row r="1530" spans="2:16" x14ac:dyDescent="0.25">
      <c r="B1530" t="s">
        <v>1534</v>
      </c>
      <c r="C1530" s="119" t="s">
        <v>60</v>
      </c>
      <c r="D1530" t="s">
        <v>11549</v>
      </c>
      <c r="E1530" t="s">
        <v>11530</v>
      </c>
      <c r="F1530" t="s">
        <v>11540</v>
      </c>
      <c r="G1530" t="s">
        <v>61</v>
      </c>
      <c r="H1530" t="s">
        <v>18</v>
      </c>
      <c r="I1530" t="s">
        <v>11541</v>
      </c>
      <c r="J1530">
        <v>2014</v>
      </c>
      <c r="K1530">
        <v>1374.66</v>
      </c>
      <c r="L1530">
        <v>70</v>
      </c>
      <c r="M1530">
        <v>1</v>
      </c>
      <c r="N1530">
        <f t="shared" si="57"/>
        <v>0</v>
      </c>
      <c r="O1530">
        <f t="shared" si="60"/>
        <v>0</v>
      </c>
      <c r="P1530" t="s">
        <v>12694</v>
      </c>
    </row>
    <row r="1531" spans="2:16" x14ac:dyDescent="0.25">
      <c r="B1531" t="s">
        <v>1535</v>
      </c>
      <c r="C1531" s="119" t="s">
        <v>60</v>
      </c>
      <c r="D1531" t="s">
        <v>11544</v>
      </c>
      <c r="E1531" t="s">
        <v>11530</v>
      </c>
      <c r="F1531" t="s">
        <v>11540</v>
      </c>
      <c r="G1531" t="s">
        <v>61</v>
      </c>
      <c r="H1531" t="s">
        <v>18</v>
      </c>
      <c r="I1531" t="s">
        <v>11533</v>
      </c>
      <c r="J1531">
        <v>2014</v>
      </c>
      <c r="K1531">
        <v>1962.91</v>
      </c>
      <c r="L1531">
        <v>7</v>
      </c>
      <c r="M1531">
        <v>1</v>
      </c>
      <c r="N1531">
        <f t="shared" si="57"/>
        <v>0</v>
      </c>
      <c r="O1531">
        <f t="shared" si="60"/>
        <v>0</v>
      </c>
      <c r="P1531" t="s">
        <v>12691</v>
      </c>
    </row>
    <row r="1532" spans="2:16" x14ac:dyDescent="0.25">
      <c r="B1532" t="s">
        <v>1536</v>
      </c>
      <c r="C1532" s="119" t="s">
        <v>60</v>
      </c>
      <c r="D1532" t="s">
        <v>11544</v>
      </c>
      <c r="E1532" t="s">
        <v>11530</v>
      </c>
      <c r="F1532" t="s">
        <v>11540</v>
      </c>
      <c r="G1532" t="s">
        <v>61</v>
      </c>
      <c r="H1532" t="s">
        <v>18</v>
      </c>
      <c r="I1532" t="s">
        <v>11533</v>
      </c>
      <c r="J1532">
        <v>2014</v>
      </c>
      <c r="K1532">
        <v>2660.44</v>
      </c>
      <c r="L1532">
        <v>193</v>
      </c>
      <c r="M1532">
        <v>1</v>
      </c>
      <c r="N1532">
        <f t="shared" si="57"/>
        <v>0</v>
      </c>
      <c r="O1532">
        <f t="shared" si="60"/>
        <v>0</v>
      </c>
      <c r="P1532" t="s">
        <v>12693</v>
      </c>
    </row>
    <row r="1533" spans="2:16" x14ac:dyDescent="0.25">
      <c r="B1533" t="s">
        <v>1537</v>
      </c>
      <c r="C1533" s="119" t="s">
        <v>4</v>
      </c>
      <c r="D1533" t="s">
        <v>11544</v>
      </c>
      <c r="E1533" t="s">
        <v>11530</v>
      </c>
      <c r="F1533" t="s">
        <v>11540</v>
      </c>
      <c r="G1533" t="s">
        <v>61</v>
      </c>
      <c r="H1533" t="s">
        <v>18</v>
      </c>
      <c r="I1533" t="s">
        <v>11533</v>
      </c>
      <c r="J1533">
        <v>2014</v>
      </c>
      <c r="K1533">
        <v>2296.88</v>
      </c>
      <c r="L1533">
        <v>139</v>
      </c>
      <c r="M1533">
        <v>1</v>
      </c>
      <c r="N1533">
        <f t="shared" si="57"/>
        <v>0</v>
      </c>
      <c r="O1533">
        <f t="shared" si="60"/>
        <v>0</v>
      </c>
      <c r="P1533" t="s">
        <v>12693</v>
      </c>
    </row>
    <row r="1534" spans="2:16" x14ac:dyDescent="0.25">
      <c r="B1534" t="s">
        <v>1538</v>
      </c>
      <c r="C1534" s="119" t="s">
        <v>4</v>
      </c>
      <c r="D1534" t="s">
        <v>11544</v>
      </c>
      <c r="E1534" t="s">
        <v>11530</v>
      </c>
      <c r="F1534" t="s">
        <v>11540</v>
      </c>
      <c r="G1534" t="s">
        <v>61</v>
      </c>
      <c r="H1534" t="s">
        <v>18</v>
      </c>
      <c r="I1534" t="s">
        <v>11541</v>
      </c>
      <c r="J1534">
        <v>2014</v>
      </c>
      <c r="K1534">
        <v>984.1</v>
      </c>
      <c r="L1534">
        <v>40</v>
      </c>
      <c r="M1534">
        <v>1</v>
      </c>
      <c r="N1534">
        <f t="shared" si="57"/>
        <v>0</v>
      </c>
      <c r="O1534">
        <f t="shared" si="60"/>
        <v>0</v>
      </c>
      <c r="P1534" t="s">
        <v>12693</v>
      </c>
    </row>
    <row r="1535" spans="2:16" x14ac:dyDescent="0.25">
      <c r="B1535" t="s">
        <v>1539</v>
      </c>
      <c r="C1535" s="119" t="s">
        <v>60</v>
      </c>
      <c r="D1535" t="s">
        <v>11537</v>
      </c>
      <c r="E1535" t="s">
        <v>11530</v>
      </c>
      <c r="F1535" t="s">
        <v>11540</v>
      </c>
      <c r="G1535" t="s">
        <v>61</v>
      </c>
      <c r="H1535" t="s">
        <v>18</v>
      </c>
      <c r="I1535" t="s">
        <v>11541</v>
      </c>
      <c r="J1535">
        <v>2014</v>
      </c>
      <c r="K1535">
        <v>574.51</v>
      </c>
      <c r="L1535">
        <v>42</v>
      </c>
      <c r="M1535">
        <v>1</v>
      </c>
      <c r="N1535">
        <f t="shared" si="57"/>
        <v>0</v>
      </c>
      <c r="O1535">
        <f t="shared" si="60"/>
        <v>0</v>
      </c>
      <c r="P1535" t="s">
        <v>12694</v>
      </c>
    </row>
    <row r="1536" spans="2:16" x14ac:dyDescent="0.25">
      <c r="B1536" t="s">
        <v>1540</v>
      </c>
      <c r="C1536" s="119" t="s">
        <v>60</v>
      </c>
      <c r="D1536" t="s">
        <v>11550</v>
      </c>
      <c r="E1536" t="s">
        <v>11530</v>
      </c>
      <c r="F1536" t="s">
        <v>11540</v>
      </c>
      <c r="G1536" t="s">
        <v>61</v>
      </c>
      <c r="H1536" t="s">
        <v>18</v>
      </c>
      <c r="I1536" t="s">
        <v>11533</v>
      </c>
      <c r="J1536">
        <v>2014</v>
      </c>
      <c r="K1536">
        <v>1157</v>
      </c>
      <c r="L1536">
        <v>76</v>
      </c>
      <c r="M1536">
        <v>1</v>
      </c>
      <c r="N1536">
        <f t="shared" si="57"/>
        <v>0</v>
      </c>
      <c r="O1536">
        <f t="shared" si="60"/>
        <v>0</v>
      </c>
      <c r="P1536" t="s">
        <v>12693</v>
      </c>
    </row>
    <row r="1537" spans="2:16" x14ac:dyDescent="0.25">
      <c r="B1537" t="s">
        <v>1541</v>
      </c>
      <c r="C1537" s="119" t="s">
        <v>60</v>
      </c>
      <c r="D1537" t="s">
        <v>11537</v>
      </c>
      <c r="E1537" t="s">
        <v>11530</v>
      </c>
      <c r="F1537" t="s">
        <v>11540</v>
      </c>
      <c r="G1537" t="s">
        <v>61</v>
      </c>
      <c r="H1537" t="s">
        <v>18</v>
      </c>
      <c r="I1537" t="s">
        <v>11541</v>
      </c>
      <c r="J1537">
        <v>2014</v>
      </c>
      <c r="K1537">
        <v>580.4</v>
      </c>
      <c r="L1537">
        <v>78</v>
      </c>
      <c r="M1537">
        <v>1</v>
      </c>
      <c r="N1537">
        <f t="shared" si="57"/>
        <v>0</v>
      </c>
      <c r="O1537">
        <f t="shared" si="60"/>
        <v>0</v>
      </c>
      <c r="P1537" t="s">
        <v>12694</v>
      </c>
    </row>
    <row r="1538" spans="2:16" x14ac:dyDescent="0.25">
      <c r="B1538" t="s">
        <v>1542</v>
      </c>
      <c r="C1538" s="119" t="s">
        <v>60</v>
      </c>
      <c r="D1538" t="s">
        <v>11537</v>
      </c>
      <c r="E1538" t="s">
        <v>11530</v>
      </c>
      <c r="F1538" t="s">
        <v>11540</v>
      </c>
      <c r="G1538" t="s">
        <v>61</v>
      </c>
      <c r="H1538" t="s">
        <v>18</v>
      </c>
      <c r="I1538" t="s">
        <v>11533</v>
      </c>
      <c r="J1538">
        <v>2014</v>
      </c>
      <c r="K1538">
        <v>584.13</v>
      </c>
      <c r="L1538">
        <v>65</v>
      </c>
      <c r="M1538">
        <v>1</v>
      </c>
      <c r="N1538">
        <f t="shared" si="57"/>
        <v>0</v>
      </c>
      <c r="O1538">
        <f t="shared" si="60"/>
        <v>0</v>
      </c>
      <c r="P1538" t="s">
        <v>12694</v>
      </c>
    </row>
    <row r="1539" spans="2:16" x14ac:dyDescent="0.25">
      <c r="B1539" t="s">
        <v>1543</v>
      </c>
      <c r="C1539" s="119" t="s">
        <v>60</v>
      </c>
      <c r="D1539" t="s">
        <v>11546</v>
      </c>
      <c r="E1539" t="s">
        <v>11530</v>
      </c>
      <c r="F1539" t="s">
        <v>11540</v>
      </c>
      <c r="G1539" t="s">
        <v>61</v>
      </c>
      <c r="H1539" t="s">
        <v>18</v>
      </c>
      <c r="I1539" t="s">
        <v>11541</v>
      </c>
      <c r="J1539">
        <v>2014</v>
      </c>
      <c r="K1539">
        <v>599.01</v>
      </c>
      <c r="L1539">
        <v>23</v>
      </c>
      <c r="M1539">
        <v>1</v>
      </c>
      <c r="N1539">
        <f t="shared" si="57"/>
        <v>0</v>
      </c>
      <c r="O1539">
        <f t="shared" si="60"/>
        <v>0</v>
      </c>
      <c r="P1539" t="s">
        <v>12694</v>
      </c>
    </row>
    <row r="1540" spans="2:16" x14ac:dyDescent="0.25">
      <c r="B1540" t="s">
        <v>1544</v>
      </c>
      <c r="C1540" s="119" t="s">
        <v>60</v>
      </c>
      <c r="D1540" t="s">
        <v>11546</v>
      </c>
      <c r="E1540" t="s">
        <v>11530</v>
      </c>
      <c r="F1540" t="s">
        <v>11540</v>
      </c>
      <c r="G1540" t="s">
        <v>61</v>
      </c>
      <c r="H1540" t="s">
        <v>18</v>
      </c>
      <c r="I1540" t="s">
        <v>11541</v>
      </c>
      <c r="J1540">
        <v>2014</v>
      </c>
      <c r="K1540">
        <v>573.51</v>
      </c>
      <c r="L1540">
        <v>37</v>
      </c>
      <c r="M1540">
        <v>1</v>
      </c>
      <c r="N1540">
        <f t="shared" si="57"/>
        <v>0</v>
      </c>
      <c r="O1540">
        <f t="shared" si="60"/>
        <v>0</v>
      </c>
      <c r="P1540" t="s">
        <v>12693</v>
      </c>
    </row>
    <row r="1541" spans="2:16" x14ac:dyDescent="0.25">
      <c r="B1541" t="s">
        <v>1545</v>
      </c>
      <c r="C1541" s="119" t="s">
        <v>60</v>
      </c>
      <c r="D1541" t="s">
        <v>11537</v>
      </c>
      <c r="E1541" t="s">
        <v>11530</v>
      </c>
      <c r="F1541" t="s">
        <v>11540</v>
      </c>
      <c r="G1541" t="s">
        <v>61</v>
      </c>
      <c r="H1541" t="s">
        <v>18</v>
      </c>
      <c r="I1541" t="s">
        <v>11541</v>
      </c>
      <c r="J1541">
        <v>2014</v>
      </c>
      <c r="K1541">
        <v>600.39</v>
      </c>
      <c r="L1541">
        <v>35</v>
      </c>
      <c r="M1541">
        <v>1</v>
      </c>
      <c r="N1541">
        <f t="shared" si="57"/>
        <v>0</v>
      </c>
      <c r="O1541">
        <f t="shared" si="60"/>
        <v>0</v>
      </c>
      <c r="P1541" t="s">
        <v>12693</v>
      </c>
    </row>
    <row r="1542" spans="2:16" x14ac:dyDescent="0.25">
      <c r="B1542" t="s">
        <v>1546</v>
      </c>
      <c r="C1542" s="119" t="s">
        <v>60</v>
      </c>
      <c r="D1542" t="s">
        <v>11542</v>
      </c>
      <c r="E1542" t="s">
        <v>11530</v>
      </c>
      <c r="F1542" t="s">
        <v>11540</v>
      </c>
      <c r="G1542" t="s">
        <v>61</v>
      </c>
      <c r="H1542" t="s">
        <v>18</v>
      </c>
      <c r="I1542" t="s">
        <v>11533</v>
      </c>
      <c r="J1542">
        <v>2014</v>
      </c>
      <c r="K1542">
        <v>2823.85</v>
      </c>
      <c r="L1542">
        <v>651</v>
      </c>
      <c r="M1542">
        <v>1</v>
      </c>
      <c r="N1542">
        <f t="shared" si="57"/>
        <v>0</v>
      </c>
      <c r="O1542">
        <f t="shared" si="60"/>
        <v>0</v>
      </c>
      <c r="P1542" t="s">
        <v>12693</v>
      </c>
    </row>
    <row r="1543" spans="2:16" x14ac:dyDescent="0.25">
      <c r="B1543" t="s">
        <v>1547</v>
      </c>
      <c r="C1543" s="119" t="s">
        <v>60</v>
      </c>
      <c r="D1543" t="s">
        <v>11546</v>
      </c>
      <c r="E1543" t="s">
        <v>11530</v>
      </c>
      <c r="F1543" t="s">
        <v>11540</v>
      </c>
      <c r="G1543" t="s">
        <v>61</v>
      </c>
      <c r="H1543" t="s">
        <v>18</v>
      </c>
      <c r="I1543" t="s">
        <v>11541</v>
      </c>
      <c r="J1543">
        <v>2014</v>
      </c>
      <c r="K1543">
        <v>1522.86</v>
      </c>
      <c r="L1543">
        <v>93</v>
      </c>
      <c r="M1543">
        <v>1</v>
      </c>
      <c r="N1543">
        <f t="shared" si="57"/>
        <v>0</v>
      </c>
      <c r="O1543">
        <f t="shared" si="60"/>
        <v>0</v>
      </c>
      <c r="P1543" t="s">
        <v>12693</v>
      </c>
    </row>
    <row r="1544" spans="2:16" x14ac:dyDescent="0.25">
      <c r="B1544" t="s">
        <v>1548</v>
      </c>
      <c r="C1544" s="119" t="s">
        <v>60</v>
      </c>
      <c r="D1544" t="s">
        <v>11537</v>
      </c>
      <c r="E1544" t="s">
        <v>11530</v>
      </c>
      <c r="F1544" t="s">
        <v>11540</v>
      </c>
      <c r="G1544" t="s">
        <v>61</v>
      </c>
      <c r="H1544" t="s">
        <v>18</v>
      </c>
      <c r="I1544" t="s">
        <v>11541</v>
      </c>
      <c r="J1544">
        <v>2014</v>
      </c>
      <c r="K1544">
        <v>2551.2800000000002</v>
      </c>
      <c r="L1544">
        <v>81</v>
      </c>
      <c r="M1544">
        <v>1</v>
      </c>
      <c r="N1544">
        <f t="shared" si="57"/>
        <v>0</v>
      </c>
      <c r="O1544">
        <f t="shared" si="60"/>
        <v>0</v>
      </c>
      <c r="P1544" t="s">
        <v>12694</v>
      </c>
    </row>
    <row r="1545" spans="2:16" x14ac:dyDescent="0.25">
      <c r="B1545" t="s">
        <v>1549</v>
      </c>
      <c r="C1545" s="119" t="s">
        <v>60</v>
      </c>
      <c r="D1545" t="s">
        <v>11537</v>
      </c>
      <c r="E1545" t="s">
        <v>11530</v>
      </c>
      <c r="F1545" t="s">
        <v>11540</v>
      </c>
      <c r="G1545" t="s">
        <v>61</v>
      </c>
      <c r="H1545" t="s">
        <v>18</v>
      </c>
      <c r="I1545" t="s">
        <v>11533</v>
      </c>
      <c r="J1545">
        <v>2014</v>
      </c>
      <c r="K1545">
        <v>582.65</v>
      </c>
      <c r="L1545">
        <v>57</v>
      </c>
      <c r="M1545">
        <v>1</v>
      </c>
      <c r="N1545">
        <f t="shared" si="57"/>
        <v>0</v>
      </c>
      <c r="O1545">
        <f t="shared" si="60"/>
        <v>0</v>
      </c>
      <c r="P1545" t="s">
        <v>12693</v>
      </c>
    </row>
    <row r="1546" spans="2:16" x14ac:dyDescent="0.25">
      <c r="B1546" t="s">
        <v>1550</v>
      </c>
      <c r="C1546" s="119" t="s">
        <v>60</v>
      </c>
      <c r="D1546" t="s">
        <v>11550</v>
      </c>
      <c r="E1546" t="s">
        <v>11530</v>
      </c>
      <c r="F1546" t="s">
        <v>11540</v>
      </c>
      <c r="G1546" t="s">
        <v>61</v>
      </c>
      <c r="H1546" t="s">
        <v>18</v>
      </c>
      <c r="I1546" t="s">
        <v>11541</v>
      </c>
      <c r="J1546">
        <v>2014</v>
      </c>
      <c r="K1546">
        <v>1524.23</v>
      </c>
      <c r="L1546">
        <v>105</v>
      </c>
      <c r="M1546">
        <v>1</v>
      </c>
      <c r="N1546">
        <f t="shared" si="57"/>
        <v>0</v>
      </c>
      <c r="O1546">
        <f t="shared" si="60"/>
        <v>0</v>
      </c>
      <c r="P1546" t="s">
        <v>12694</v>
      </c>
    </row>
    <row r="1547" spans="2:16" x14ac:dyDescent="0.25">
      <c r="B1547" t="s">
        <v>1551</v>
      </c>
      <c r="C1547" s="119" t="s">
        <v>60</v>
      </c>
      <c r="D1547" t="s">
        <v>11542</v>
      </c>
      <c r="E1547" t="s">
        <v>11530</v>
      </c>
      <c r="F1547" t="s">
        <v>11540</v>
      </c>
      <c r="G1547" t="s">
        <v>61</v>
      </c>
      <c r="H1547" t="s">
        <v>18</v>
      </c>
      <c r="I1547" t="s">
        <v>11533</v>
      </c>
      <c r="J1547">
        <v>2014</v>
      </c>
      <c r="K1547">
        <v>2250.4499999999998</v>
      </c>
      <c r="L1547">
        <v>155</v>
      </c>
      <c r="M1547">
        <v>1</v>
      </c>
      <c r="N1547">
        <f t="shared" ref="N1547:N1610" si="61">IF(K1547&lt;100,1,0)</f>
        <v>0</v>
      </c>
      <c r="O1547">
        <f t="shared" si="60"/>
        <v>0</v>
      </c>
      <c r="P1547" t="s">
        <v>12694</v>
      </c>
    </row>
    <row r="1548" spans="2:16" x14ac:dyDescent="0.25">
      <c r="B1548" t="s">
        <v>1552</v>
      </c>
      <c r="C1548" s="119" t="s">
        <v>60</v>
      </c>
      <c r="D1548" t="s">
        <v>11550</v>
      </c>
      <c r="E1548" t="s">
        <v>11530</v>
      </c>
      <c r="F1548" t="s">
        <v>11540</v>
      </c>
      <c r="G1548" t="s">
        <v>61</v>
      </c>
      <c r="H1548" t="s">
        <v>18</v>
      </c>
      <c r="I1548" t="s">
        <v>11541</v>
      </c>
      <c r="J1548">
        <v>2014</v>
      </c>
      <c r="K1548">
        <v>599.99</v>
      </c>
      <c r="L1548">
        <v>33</v>
      </c>
      <c r="M1548">
        <v>1</v>
      </c>
      <c r="N1548">
        <f t="shared" si="61"/>
        <v>0</v>
      </c>
      <c r="O1548">
        <f t="shared" si="60"/>
        <v>0</v>
      </c>
      <c r="P1548" t="s">
        <v>12694</v>
      </c>
    </row>
    <row r="1549" spans="2:16" x14ac:dyDescent="0.25">
      <c r="B1549" t="s">
        <v>1553</v>
      </c>
      <c r="C1549" s="119" t="s">
        <v>60</v>
      </c>
      <c r="D1549" t="s">
        <v>11537</v>
      </c>
      <c r="E1549" t="s">
        <v>11530</v>
      </c>
      <c r="F1549" t="s">
        <v>11540</v>
      </c>
      <c r="G1549" t="s">
        <v>61</v>
      </c>
      <c r="H1549" t="s">
        <v>18</v>
      </c>
      <c r="I1549" t="s">
        <v>11541</v>
      </c>
      <c r="J1549">
        <v>2014</v>
      </c>
      <c r="K1549">
        <v>1629</v>
      </c>
      <c r="L1549">
        <v>27</v>
      </c>
      <c r="M1549">
        <v>1</v>
      </c>
      <c r="N1549">
        <f t="shared" si="61"/>
        <v>0</v>
      </c>
      <c r="O1549">
        <f t="shared" si="60"/>
        <v>0</v>
      </c>
      <c r="P1549" t="s">
        <v>12693</v>
      </c>
    </row>
    <row r="1550" spans="2:16" x14ac:dyDescent="0.25">
      <c r="B1550" t="s">
        <v>1554</v>
      </c>
      <c r="C1550" s="119" t="s">
        <v>60</v>
      </c>
      <c r="D1550" t="s">
        <v>11550</v>
      </c>
      <c r="E1550" t="s">
        <v>11530</v>
      </c>
      <c r="F1550" t="s">
        <v>11540</v>
      </c>
      <c r="G1550" t="s">
        <v>61</v>
      </c>
      <c r="H1550" t="s">
        <v>18</v>
      </c>
      <c r="I1550" t="s">
        <v>11541</v>
      </c>
      <c r="J1550">
        <v>2014</v>
      </c>
      <c r="K1550">
        <v>572.74</v>
      </c>
      <c r="L1550">
        <v>32</v>
      </c>
      <c r="M1550">
        <v>1</v>
      </c>
      <c r="N1550">
        <f t="shared" si="61"/>
        <v>0</v>
      </c>
      <c r="O1550">
        <f t="shared" si="60"/>
        <v>0</v>
      </c>
      <c r="P1550" t="s">
        <v>12694</v>
      </c>
    </row>
    <row r="1551" spans="2:16" x14ac:dyDescent="0.25">
      <c r="B1551" t="s">
        <v>1555</v>
      </c>
      <c r="C1551" s="119" t="s">
        <v>60</v>
      </c>
      <c r="D1551" t="s">
        <v>11546</v>
      </c>
      <c r="E1551" t="s">
        <v>11530</v>
      </c>
      <c r="F1551" t="s">
        <v>11540</v>
      </c>
      <c r="G1551" t="s">
        <v>61</v>
      </c>
      <c r="H1551" t="s">
        <v>18</v>
      </c>
      <c r="I1551" t="s">
        <v>11541</v>
      </c>
      <c r="J1551">
        <v>2014</v>
      </c>
      <c r="K1551">
        <v>573.63</v>
      </c>
      <c r="L1551">
        <v>38</v>
      </c>
      <c r="M1551">
        <v>1</v>
      </c>
      <c r="N1551">
        <f t="shared" si="61"/>
        <v>0</v>
      </c>
      <c r="O1551">
        <f t="shared" si="60"/>
        <v>0</v>
      </c>
      <c r="P1551" t="s">
        <v>12693</v>
      </c>
    </row>
    <row r="1552" spans="2:16" x14ac:dyDescent="0.25">
      <c r="B1552" t="s">
        <v>1556</v>
      </c>
      <c r="C1552" s="119" t="s">
        <v>60</v>
      </c>
      <c r="D1552" t="s">
        <v>11537</v>
      </c>
      <c r="E1552" t="s">
        <v>11530</v>
      </c>
      <c r="F1552" t="s">
        <v>11540</v>
      </c>
      <c r="G1552" t="s">
        <v>61</v>
      </c>
      <c r="H1552" t="s">
        <v>18</v>
      </c>
      <c r="I1552" t="s">
        <v>11533</v>
      </c>
      <c r="J1552">
        <v>2014</v>
      </c>
      <c r="K1552">
        <v>2007.09</v>
      </c>
      <c r="L1552">
        <v>311</v>
      </c>
      <c r="M1552">
        <v>1</v>
      </c>
      <c r="N1552">
        <f t="shared" si="61"/>
        <v>0</v>
      </c>
      <c r="O1552">
        <f t="shared" ref="O1552:O1615" si="62">IF(OR(L1552="",L1552&lt;=0),1,0)</f>
        <v>0</v>
      </c>
      <c r="P1552" t="s">
        <v>12693</v>
      </c>
    </row>
    <row r="1553" spans="2:16" x14ac:dyDescent="0.25">
      <c r="B1553" t="s">
        <v>1557</v>
      </c>
      <c r="C1553" s="119" t="s">
        <v>60</v>
      </c>
      <c r="D1553" t="s">
        <v>11537</v>
      </c>
      <c r="E1553" t="s">
        <v>11530</v>
      </c>
      <c r="F1553" t="s">
        <v>11540</v>
      </c>
      <c r="G1553" t="s">
        <v>61</v>
      </c>
      <c r="H1553" t="s">
        <v>18</v>
      </c>
      <c r="I1553" t="s">
        <v>11533</v>
      </c>
      <c r="J1553">
        <v>2014</v>
      </c>
      <c r="K1553">
        <v>1539.14</v>
      </c>
      <c r="L1553">
        <v>112</v>
      </c>
      <c r="M1553">
        <v>1</v>
      </c>
      <c r="N1553">
        <f t="shared" si="61"/>
        <v>0</v>
      </c>
      <c r="O1553">
        <f t="shared" si="62"/>
        <v>0</v>
      </c>
      <c r="P1553" t="s">
        <v>12694</v>
      </c>
    </row>
    <row r="1554" spans="2:16" x14ac:dyDescent="0.25">
      <c r="B1554" t="s">
        <v>1558</v>
      </c>
      <c r="C1554" s="119" t="s">
        <v>60</v>
      </c>
      <c r="D1554" t="s">
        <v>11537</v>
      </c>
      <c r="E1554" t="s">
        <v>11530</v>
      </c>
      <c r="F1554" t="s">
        <v>11540</v>
      </c>
      <c r="G1554" t="s">
        <v>61</v>
      </c>
      <c r="H1554" t="s">
        <v>18</v>
      </c>
      <c r="I1554" t="s">
        <v>11541</v>
      </c>
      <c r="J1554">
        <v>2014</v>
      </c>
      <c r="K1554">
        <v>1547.2</v>
      </c>
      <c r="L1554">
        <v>60</v>
      </c>
      <c r="M1554">
        <v>1</v>
      </c>
      <c r="N1554">
        <f t="shared" si="61"/>
        <v>0</v>
      </c>
      <c r="O1554">
        <f t="shared" si="62"/>
        <v>0</v>
      </c>
      <c r="P1554" t="s">
        <v>12693</v>
      </c>
    </row>
    <row r="1555" spans="2:16" x14ac:dyDescent="0.25">
      <c r="B1555" t="s">
        <v>1559</v>
      </c>
      <c r="C1555" s="119" t="s">
        <v>60</v>
      </c>
      <c r="D1555" t="s">
        <v>11537</v>
      </c>
      <c r="E1555" t="s">
        <v>11530</v>
      </c>
      <c r="F1555" t="s">
        <v>11540</v>
      </c>
      <c r="G1555" t="s">
        <v>61</v>
      </c>
      <c r="H1555" t="s">
        <v>18</v>
      </c>
      <c r="I1555" t="s">
        <v>11541</v>
      </c>
      <c r="J1555">
        <v>2014</v>
      </c>
      <c r="K1555">
        <v>696.28</v>
      </c>
      <c r="L1555">
        <v>52</v>
      </c>
      <c r="M1555">
        <v>1</v>
      </c>
      <c r="N1555">
        <f t="shared" si="61"/>
        <v>0</v>
      </c>
      <c r="O1555">
        <f t="shared" si="62"/>
        <v>0</v>
      </c>
      <c r="P1555" t="s">
        <v>12694</v>
      </c>
    </row>
    <row r="1556" spans="2:16" x14ac:dyDescent="0.25">
      <c r="B1556" t="s">
        <v>1560</v>
      </c>
      <c r="C1556" s="119" t="s">
        <v>60</v>
      </c>
      <c r="D1556" t="s">
        <v>11537</v>
      </c>
      <c r="E1556" t="s">
        <v>11530</v>
      </c>
      <c r="F1556" t="s">
        <v>11540</v>
      </c>
      <c r="G1556" t="s">
        <v>61</v>
      </c>
      <c r="H1556" t="s">
        <v>18</v>
      </c>
      <c r="I1556" t="s">
        <v>11541</v>
      </c>
      <c r="J1556">
        <v>2014</v>
      </c>
      <c r="K1556">
        <v>1608.76</v>
      </c>
      <c r="L1556">
        <v>40</v>
      </c>
      <c r="M1556">
        <v>1</v>
      </c>
      <c r="N1556">
        <f t="shared" si="61"/>
        <v>0</v>
      </c>
      <c r="O1556">
        <f t="shared" si="62"/>
        <v>0</v>
      </c>
      <c r="P1556" t="s">
        <v>12694</v>
      </c>
    </row>
    <row r="1557" spans="2:16" x14ac:dyDescent="0.25">
      <c r="B1557" t="s">
        <v>1561</v>
      </c>
      <c r="C1557" s="119" t="s">
        <v>60</v>
      </c>
      <c r="D1557" t="s">
        <v>11546</v>
      </c>
      <c r="E1557" t="s">
        <v>11530</v>
      </c>
      <c r="F1557" t="s">
        <v>11540</v>
      </c>
      <c r="G1557" t="s">
        <v>61</v>
      </c>
      <c r="H1557" t="s">
        <v>18</v>
      </c>
      <c r="I1557" t="s">
        <v>11541</v>
      </c>
      <c r="J1557">
        <v>2014</v>
      </c>
      <c r="K1557">
        <v>571.38</v>
      </c>
      <c r="L1557">
        <v>17</v>
      </c>
      <c r="M1557">
        <v>1</v>
      </c>
      <c r="N1557">
        <f t="shared" si="61"/>
        <v>0</v>
      </c>
      <c r="O1557">
        <f t="shared" si="62"/>
        <v>0</v>
      </c>
      <c r="P1557" t="s">
        <v>12693</v>
      </c>
    </row>
    <row r="1558" spans="2:16" x14ac:dyDescent="0.25">
      <c r="B1558" t="s">
        <v>1562</v>
      </c>
      <c r="C1558" s="119" t="s">
        <v>60</v>
      </c>
      <c r="D1558" t="s">
        <v>11546</v>
      </c>
      <c r="E1558" t="s">
        <v>11530</v>
      </c>
      <c r="F1558" t="s">
        <v>11540</v>
      </c>
      <c r="G1558" t="s">
        <v>61</v>
      </c>
      <c r="H1558" t="s">
        <v>18</v>
      </c>
      <c r="I1558" t="s">
        <v>11541</v>
      </c>
      <c r="J1558">
        <v>2014</v>
      </c>
      <c r="K1558">
        <v>1547.66</v>
      </c>
      <c r="L1558">
        <v>85</v>
      </c>
      <c r="M1558">
        <v>1</v>
      </c>
      <c r="N1558">
        <f t="shared" si="61"/>
        <v>0</v>
      </c>
      <c r="O1558">
        <f t="shared" si="62"/>
        <v>0</v>
      </c>
      <c r="P1558" t="s">
        <v>12694</v>
      </c>
    </row>
    <row r="1559" spans="2:16" x14ac:dyDescent="0.25">
      <c r="B1559" t="s">
        <v>1563</v>
      </c>
      <c r="C1559" s="119" t="s">
        <v>60</v>
      </c>
      <c r="D1559" t="s">
        <v>11563</v>
      </c>
      <c r="E1559" t="s">
        <v>11530</v>
      </c>
      <c r="F1559" t="s">
        <v>11540</v>
      </c>
      <c r="G1559" t="s">
        <v>61</v>
      </c>
      <c r="H1559" t="s">
        <v>18</v>
      </c>
      <c r="I1559" t="s">
        <v>11533</v>
      </c>
      <c r="J1559">
        <v>2014</v>
      </c>
      <c r="K1559">
        <v>1918.37</v>
      </c>
      <c r="L1559">
        <v>275</v>
      </c>
      <c r="M1559">
        <v>1</v>
      </c>
      <c r="N1559">
        <f t="shared" si="61"/>
        <v>0</v>
      </c>
      <c r="O1559">
        <f t="shared" si="62"/>
        <v>0</v>
      </c>
      <c r="P1559" t="s">
        <v>12694</v>
      </c>
    </row>
    <row r="1560" spans="2:16" x14ac:dyDescent="0.25">
      <c r="B1560" t="s">
        <v>1564</v>
      </c>
      <c r="C1560" s="119" t="s">
        <v>60</v>
      </c>
      <c r="D1560" t="s">
        <v>11537</v>
      </c>
      <c r="E1560" t="s">
        <v>11530</v>
      </c>
      <c r="F1560" t="s">
        <v>11540</v>
      </c>
      <c r="G1560" t="s">
        <v>61</v>
      </c>
      <c r="H1560" t="s">
        <v>18</v>
      </c>
      <c r="I1560" t="s">
        <v>11541</v>
      </c>
      <c r="J1560">
        <v>2014</v>
      </c>
      <c r="K1560">
        <v>1631.76</v>
      </c>
      <c r="L1560">
        <v>46</v>
      </c>
      <c r="M1560">
        <v>1</v>
      </c>
      <c r="N1560">
        <f t="shared" si="61"/>
        <v>0</v>
      </c>
      <c r="O1560">
        <f t="shared" si="62"/>
        <v>0</v>
      </c>
      <c r="P1560" t="s">
        <v>12694</v>
      </c>
    </row>
    <row r="1561" spans="2:16" x14ac:dyDescent="0.25">
      <c r="B1561" t="s">
        <v>1565</v>
      </c>
      <c r="C1561" s="119" t="s">
        <v>60</v>
      </c>
      <c r="D1561" t="s">
        <v>11537</v>
      </c>
      <c r="E1561" t="s">
        <v>11530</v>
      </c>
      <c r="F1561" t="s">
        <v>11540</v>
      </c>
      <c r="G1561" t="s">
        <v>61</v>
      </c>
      <c r="H1561" t="s">
        <v>18</v>
      </c>
      <c r="I1561" t="s">
        <v>11541</v>
      </c>
      <c r="J1561">
        <v>2014</v>
      </c>
      <c r="K1561">
        <v>644.84</v>
      </c>
      <c r="L1561">
        <v>94</v>
      </c>
      <c r="M1561">
        <v>1</v>
      </c>
      <c r="N1561">
        <f t="shared" si="61"/>
        <v>0</v>
      </c>
      <c r="O1561">
        <f t="shared" si="62"/>
        <v>0</v>
      </c>
      <c r="P1561" t="s">
        <v>12694</v>
      </c>
    </row>
    <row r="1562" spans="2:16" x14ac:dyDescent="0.25">
      <c r="B1562" t="s">
        <v>1566</v>
      </c>
      <c r="C1562" s="119" t="s">
        <v>60</v>
      </c>
      <c r="D1562" t="s">
        <v>11537</v>
      </c>
      <c r="E1562" t="s">
        <v>11530</v>
      </c>
      <c r="F1562" t="s">
        <v>11540</v>
      </c>
      <c r="G1562" t="s">
        <v>61</v>
      </c>
      <c r="H1562" t="s">
        <v>18</v>
      </c>
      <c r="I1562" t="s">
        <v>11533</v>
      </c>
      <c r="J1562">
        <v>2014</v>
      </c>
      <c r="K1562">
        <v>2552.6</v>
      </c>
      <c r="L1562">
        <v>44</v>
      </c>
      <c r="M1562">
        <v>1</v>
      </c>
      <c r="N1562">
        <f t="shared" si="61"/>
        <v>0</v>
      </c>
      <c r="O1562">
        <f t="shared" si="62"/>
        <v>0</v>
      </c>
      <c r="P1562" t="s">
        <v>12693</v>
      </c>
    </row>
    <row r="1563" spans="2:16" x14ac:dyDescent="0.25">
      <c r="B1563" t="s">
        <v>1567</v>
      </c>
      <c r="C1563" s="119" t="s">
        <v>60</v>
      </c>
      <c r="D1563" t="s">
        <v>11537</v>
      </c>
      <c r="E1563" t="s">
        <v>11530</v>
      </c>
      <c r="F1563" t="s">
        <v>11540</v>
      </c>
      <c r="G1563" t="s">
        <v>61</v>
      </c>
      <c r="H1563" t="s">
        <v>18</v>
      </c>
      <c r="I1563" t="s">
        <v>11541</v>
      </c>
      <c r="J1563">
        <v>2014</v>
      </c>
      <c r="K1563">
        <v>600.21</v>
      </c>
      <c r="L1563">
        <v>32</v>
      </c>
      <c r="M1563">
        <v>1</v>
      </c>
      <c r="N1563">
        <f t="shared" si="61"/>
        <v>0</v>
      </c>
      <c r="O1563">
        <f t="shared" si="62"/>
        <v>0</v>
      </c>
      <c r="P1563" t="s">
        <v>12694</v>
      </c>
    </row>
    <row r="1564" spans="2:16" x14ac:dyDescent="0.25">
      <c r="B1564" t="s">
        <v>1568</v>
      </c>
      <c r="C1564" s="119" t="s">
        <v>60</v>
      </c>
      <c r="D1564" t="s">
        <v>11537</v>
      </c>
      <c r="E1564" t="s">
        <v>11530</v>
      </c>
      <c r="F1564" t="s">
        <v>11540</v>
      </c>
      <c r="G1564" t="s">
        <v>61</v>
      </c>
      <c r="H1564" t="s">
        <v>18</v>
      </c>
      <c r="I1564" t="s">
        <v>11541</v>
      </c>
      <c r="J1564">
        <v>2014</v>
      </c>
      <c r="K1564">
        <v>604.47</v>
      </c>
      <c r="L1564">
        <v>66</v>
      </c>
      <c r="M1564">
        <v>1</v>
      </c>
      <c r="N1564">
        <f t="shared" si="61"/>
        <v>0</v>
      </c>
      <c r="O1564">
        <f t="shared" si="62"/>
        <v>0</v>
      </c>
      <c r="P1564" t="s">
        <v>12693</v>
      </c>
    </row>
    <row r="1565" spans="2:16" x14ac:dyDescent="0.25">
      <c r="B1565" t="s">
        <v>1569</v>
      </c>
      <c r="C1565" s="119" t="s">
        <v>60</v>
      </c>
      <c r="D1565" t="s">
        <v>11537</v>
      </c>
      <c r="E1565" t="s">
        <v>11530</v>
      </c>
      <c r="F1565" t="s">
        <v>11540</v>
      </c>
      <c r="G1565" t="s">
        <v>61</v>
      </c>
      <c r="H1565" t="s">
        <v>18</v>
      </c>
      <c r="I1565" t="s">
        <v>11541</v>
      </c>
      <c r="J1565">
        <v>2014</v>
      </c>
      <c r="K1565">
        <v>2787.76</v>
      </c>
      <c r="L1565">
        <v>86</v>
      </c>
      <c r="M1565">
        <v>1</v>
      </c>
      <c r="N1565">
        <f t="shared" si="61"/>
        <v>0</v>
      </c>
      <c r="O1565">
        <f t="shared" si="62"/>
        <v>0</v>
      </c>
      <c r="P1565" t="s">
        <v>12693</v>
      </c>
    </row>
    <row r="1566" spans="2:16" x14ac:dyDescent="0.25">
      <c r="B1566" t="s">
        <v>1570</v>
      </c>
      <c r="C1566" s="119" t="s">
        <v>60</v>
      </c>
      <c r="D1566" t="s">
        <v>11537</v>
      </c>
      <c r="E1566" t="s">
        <v>11530</v>
      </c>
      <c r="F1566" t="s">
        <v>11540</v>
      </c>
      <c r="G1566" t="s">
        <v>61</v>
      </c>
      <c r="H1566" t="s">
        <v>18</v>
      </c>
      <c r="I1566" t="s">
        <v>11541</v>
      </c>
      <c r="J1566">
        <v>2014</v>
      </c>
      <c r="K1566">
        <v>571.62</v>
      </c>
      <c r="L1566">
        <v>88</v>
      </c>
      <c r="M1566">
        <v>1</v>
      </c>
      <c r="N1566">
        <f t="shared" si="61"/>
        <v>0</v>
      </c>
      <c r="O1566">
        <f t="shared" si="62"/>
        <v>0</v>
      </c>
      <c r="P1566" t="s">
        <v>12693</v>
      </c>
    </row>
    <row r="1567" spans="2:16" x14ac:dyDescent="0.25">
      <c r="B1567" t="s">
        <v>1571</v>
      </c>
      <c r="C1567" s="119" t="s">
        <v>60</v>
      </c>
      <c r="D1567" t="s">
        <v>11537</v>
      </c>
      <c r="E1567" t="s">
        <v>11530</v>
      </c>
      <c r="F1567" t="s">
        <v>11540</v>
      </c>
      <c r="G1567" t="s">
        <v>61</v>
      </c>
      <c r="H1567" t="s">
        <v>18</v>
      </c>
      <c r="I1567" t="s">
        <v>11541</v>
      </c>
      <c r="J1567">
        <v>2014</v>
      </c>
      <c r="K1567">
        <v>1632.46</v>
      </c>
      <c r="L1567">
        <v>51</v>
      </c>
      <c r="M1567">
        <v>1</v>
      </c>
      <c r="N1567">
        <f t="shared" si="61"/>
        <v>0</v>
      </c>
      <c r="O1567">
        <f t="shared" si="62"/>
        <v>0</v>
      </c>
      <c r="P1567" t="s">
        <v>12693</v>
      </c>
    </row>
    <row r="1568" spans="2:16" x14ac:dyDescent="0.25">
      <c r="B1568" t="s">
        <v>1572</v>
      </c>
      <c r="C1568" s="119" t="s">
        <v>60</v>
      </c>
      <c r="D1568" t="s">
        <v>11537</v>
      </c>
      <c r="E1568" t="s">
        <v>11530</v>
      </c>
      <c r="F1568" t="s">
        <v>11540</v>
      </c>
      <c r="G1568" t="s">
        <v>61</v>
      </c>
      <c r="H1568" t="s">
        <v>18</v>
      </c>
      <c r="I1568" t="s">
        <v>11541</v>
      </c>
      <c r="J1568">
        <v>2014</v>
      </c>
      <c r="K1568">
        <v>1632.96</v>
      </c>
      <c r="L1568">
        <v>55</v>
      </c>
      <c r="M1568">
        <v>1</v>
      </c>
      <c r="N1568">
        <f t="shared" si="61"/>
        <v>0</v>
      </c>
      <c r="O1568">
        <f t="shared" si="62"/>
        <v>0</v>
      </c>
      <c r="P1568" t="s">
        <v>12693</v>
      </c>
    </row>
    <row r="1569" spans="2:16" x14ac:dyDescent="0.25">
      <c r="B1569" t="s">
        <v>1573</v>
      </c>
      <c r="C1569" s="119" t="s">
        <v>60</v>
      </c>
      <c r="D1569" t="s">
        <v>11537</v>
      </c>
      <c r="E1569" t="s">
        <v>11530</v>
      </c>
      <c r="F1569" t="s">
        <v>11540</v>
      </c>
      <c r="G1569" t="s">
        <v>61</v>
      </c>
      <c r="H1569" t="s">
        <v>18</v>
      </c>
      <c r="I1569" t="s">
        <v>11541</v>
      </c>
      <c r="J1569">
        <v>2014</v>
      </c>
      <c r="K1569">
        <v>1632.33</v>
      </c>
      <c r="L1569">
        <v>50</v>
      </c>
      <c r="M1569">
        <v>1</v>
      </c>
      <c r="N1569">
        <f t="shared" si="61"/>
        <v>0</v>
      </c>
      <c r="O1569">
        <f t="shared" si="62"/>
        <v>0</v>
      </c>
      <c r="P1569" t="s">
        <v>12693</v>
      </c>
    </row>
    <row r="1570" spans="2:16" x14ac:dyDescent="0.25">
      <c r="B1570" t="s">
        <v>1574</v>
      </c>
      <c r="C1570" s="119" t="s">
        <v>60</v>
      </c>
      <c r="D1570" t="s">
        <v>11542</v>
      </c>
      <c r="E1570" t="s">
        <v>11530</v>
      </c>
      <c r="F1570" t="s">
        <v>11540</v>
      </c>
      <c r="G1570" t="s">
        <v>61</v>
      </c>
      <c r="H1570" t="s">
        <v>18</v>
      </c>
      <c r="I1570" t="s">
        <v>11533</v>
      </c>
      <c r="J1570">
        <v>2014</v>
      </c>
      <c r="K1570">
        <v>831.04</v>
      </c>
      <c r="L1570">
        <v>178</v>
      </c>
      <c r="M1570">
        <v>1</v>
      </c>
      <c r="N1570">
        <f t="shared" si="61"/>
        <v>0</v>
      </c>
      <c r="O1570">
        <f t="shared" si="62"/>
        <v>0</v>
      </c>
      <c r="P1570" t="s">
        <v>12693</v>
      </c>
    </row>
    <row r="1571" spans="2:16" x14ac:dyDescent="0.25">
      <c r="B1571" t="s">
        <v>1575</v>
      </c>
      <c r="C1571" s="119" t="s">
        <v>60</v>
      </c>
      <c r="D1571" t="s">
        <v>11539</v>
      </c>
      <c r="E1571" t="s">
        <v>11530</v>
      </c>
      <c r="F1571" t="s">
        <v>11540</v>
      </c>
      <c r="G1571" t="s">
        <v>61</v>
      </c>
      <c r="H1571" t="s">
        <v>18</v>
      </c>
      <c r="I1571" t="s">
        <v>11533</v>
      </c>
      <c r="J1571">
        <v>2014</v>
      </c>
      <c r="K1571">
        <v>756.35</v>
      </c>
      <c r="L1571">
        <v>147</v>
      </c>
      <c r="M1571">
        <v>1</v>
      </c>
      <c r="N1571">
        <f t="shared" si="61"/>
        <v>0</v>
      </c>
      <c r="O1571">
        <f t="shared" si="62"/>
        <v>0</v>
      </c>
      <c r="P1571" t="s">
        <v>12694</v>
      </c>
    </row>
    <row r="1572" spans="2:16" x14ac:dyDescent="0.25">
      <c r="B1572" t="s">
        <v>1576</v>
      </c>
      <c r="C1572" s="119" t="s">
        <v>60</v>
      </c>
      <c r="D1572" t="s">
        <v>11550</v>
      </c>
      <c r="E1572" t="s">
        <v>11530</v>
      </c>
      <c r="F1572" t="s">
        <v>11540</v>
      </c>
      <c r="G1572" t="s">
        <v>61</v>
      </c>
      <c r="H1572" t="s">
        <v>18</v>
      </c>
      <c r="I1572" t="s">
        <v>11541</v>
      </c>
      <c r="J1572">
        <v>2014</v>
      </c>
      <c r="K1572">
        <v>2569.08</v>
      </c>
      <c r="M1572">
        <v>1</v>
      </c>
      <c r="N1572">
        <f t="shared" si="61"/>
        <v>0</v>
      </c>
      <c r="O1572">
        <f t="shared" si="62"/>
        <v>1</v>
      </c>
      <c r="P1572" t="s">
        <v>12693</v>
      </c>
    </row>
    <row r="1573" spans="2:16" x14ac:dyDescent="0.25">
      <c r="B1573" t="s">
        <v>1577</v>
      </c>
      <c r="C1573" s="119" t="s">
        <v>60</v>
      </c>
      <c r="D1573" t="s">
        <v>11550</v>
      </c>
      <c r="E1573" t="s">
        <v>11530</v>
      </c>
      <c r="F1573" t="s">
        <v>11540</v>
      </c>
      <c r="G1573" t="s">
        <v>61</v>
      </c>
      <c r="H1573" t="s">
        <v>18</v>
      </c>
      <c r="I1573" t="s">
        <v>11533</v>
      </c>
      <c r="J1573">
        <v>2014</v>
      </c>
      <c r="K1573">
        <v>2601.54</v>
      </c>
      <c r="L1573">
        <v>130</v>
      </c>
      <c r="M1573">
        <v>1</v>
      </c>
      <c r="N1573">
        <f t="shared" si="61"/>
        <v>0</v>
      </c>
      <c r="O1573">
        <f t="shared" si="62"/>
        <v>0</v>
      </c>
      <c r="P1573" t="s">
        <v>12693</v>
      </c>
    </row>
    <row r="1574" spans="2:16" x14ac:dyDescent="0.25">
      <c r="B1574" t="s">
        <v>1578</v>
      </c>
      <c r="C1574" s="119" t="s">
        <v>60</v>
      </c>
      <c r="D1574" t="s">
        <v>11537</v>
      </c>
      <c r="E1574" t="s">
        <v>11530</v>
      </c>
      <c r="F1574" t="s">
        <v>11540</v>
      </c>
      <c r="G1574" t="s">
        <v>61</v>
      </c>
      <c r="H1574" t="s">
        <v>18</v>
      </c>
      <c r="I1574" t="s">
        <v>11541</v>
      </c>
      <c r="J1574">
        <v>2014</v>
      </c>
      <c r="K1574">
        <v>574.04</v>
      </c>
      <c r="L1574">
        <v>39</v>
      </c>
      <c r="M1574">
        <v>1</v>
      </c>
      <c r="N1574">
        <f t="shared" si="61"/>
        <v>0</v>
      </c>
      <c r="O1574">
        <f t="shared" si="62"/>
        <v>0</v>
      </c>
      <c r="P1574" t="s">
        <v>12694</v>
      </c>
    </row>
    <row r="1575" spans="2:16" x14ac:dyDescent="0.25">
      <c r="B1575" t="s">
        <v>1579</v>
      </c>
      <c r="C1575" s="119" t="s">
        <v>60</v>
      </c>
      <c r="D1575" t="s">
        <v>11537</v>
      </c>
      <c r="E1575" t="s">
        <v>11530</v>
      </c>
      <c r="F1575" t="s">
        <v>11540</v>
      </c>
      <c r="G1575" t="s">
        <v>61</v>
      </c>
      <c r="H1575" t="s">
        <v>18</v>
      </c>
      <c r="I1575" t="s">
        <v>11541</v>
      </c>
      <c r="J1575">
        <v>2014</v>
      </c>
      <c r="K1575">
        <v>573.91</v>
      </c>
      <c r="L1575">
        <v>38</v>
      </c>
      <c r="M1575">
        <v>1</v>
      </c>
      <c r="N1575">
        <f t="shared" si="61"/>
        <v>0</v>
      </c>
      <c r="O1575">
        <f t="shared" si="62"/>
        <v>0</v>
      </c>
      <c r="P1575" t="s">
        <v>12694</v>
      </c>
    </row>
    <row r="1576" spans="2:16" x14ac:dyDescent="0.25">
      <c r="B1576" t="s">
        <v>1580</v>
      </c>
      <c r="C1576" s="119" t="s">
        <v>60</v>
      </c>
      <c r="D1576" t="s">
        <v>11537</v>
      </c>
      <c r="E1576" t="s">
        <v>11530</v>
      </c>
      <c r="F1576" t="s">
        <v>11540</v>
      </c>
      <c r="G1576" t="s">
        <v>61</v>
      </c>
      <c r="H1576" t="s">
        <v>18</v>
      </c>
      <c r="I1576" t="s">
        <v>11533</v>
      </c>
      <c r="J1576">
        <v>2014</v>
      </c>
      <c r="K1576">
        <v>1512.18</v>
      </c>
      <c r="M1576">
        <v>1</v>
      </c>
      <c r="N1576">
        <f t="shared" si="61"/>
        <v>0</v>
      </c>
      <c r="O1576">
        <f t="shared" si="62"/>
        <v>1</v>
      </c>
      <c r="P1576" t="s">
        <v>12694</v>
      </c>
    </row>
    <row r="1577" spans="2:16" x14ac:dyDescent="0.25">
      <c r="B1577" t="s">
        <v>1581</v>
      </c>
      <c r="C1577" s="119" t="s">
        <v>60</v>
      </c>
      <c r="D1577" t="s">
        <v>11546</v>
      </c>
      <c r="E1577" t="s">
        <v>11530</v>
      </c>
      <c r="F1577" t="s">
        <v>11540</v>
      </c>
      <c r="G1577" t="s">
        <v>61</v>
      </c>
      <c r="H1577" t="s">
        <v>18</v>
      </c>
      <c r="I1577" t="s">
        <v>11533</v>
      </c>
      <c r="J1577">
        <v>2014</v>
      </c>
      <c r="K1577">
        <v>796.95</v>
      </c>
      <c r="M1577">
        <v>1</v>
      </c>
      <c r="N1577">
        <f t="shared" si="61"/>
        <v>0</v>
      </c>
      <c r="O1577">
        <f t="shared" si="62"/>
        <v>1</v>
      </c>
      <c r="P1577" t="s">
        <v>12694</v>
      </c>
    </row>
    <row r="1578" spans="2:16" x14ac:dyDescent="0.25">
      <c r="B1578" t="s">
        <v>1582</v>
      </c>
      <c r="C1578" s="119" t="s">
        <v>60</v>
      </c>
      <c r="D1578" t="s">
        <v>11537</v>
      </c>
      <c r="E1578" t="s">
        <v>11530</v>
      </c>
      <c r="F1578" t="s">
        <v>11540</v>
      </c>
      <c r="G1578" t="s">
        <v>61</v>
      </c>
      <c r="H1578" t="s">
        <v>18</v>
      </c>
      <c r="I1578" t="s">
        <v>11541</v>
      </c>
      <c r="J1578">
        <v>2014</v>
      </c>
      <c r="K1578">
        <v>1631.1</v>
      </c>
      <c r="L1578">
        <v>37</v>
      </c>
      <c r="M1578">
        <v>1</v>
      </c>
      <c r="N1578">
        <f t="shared" si="61"/>
        <v>0</v>
      </c>
      <c r="O1578">
        <f t="shared" si="62"/>
        <v>0</v>
      </c>
      <c r="P1578" t="s">
        <v>12694</v>
      </c>
    </row>
    <row r="1579" spans="2:16" x14ac:dyDescent="0.25">
      <c r="B1579" t="s">
        <v>1583</v>
      </c>
      <c r="C1579" s="119" t="s">
        <v>60</v>
      </c>
      <c r="D1579" t="s">
        <v>11546</v>
      </c>
      <c r="E1579" t="s">
        <v>11530</v>
      </c>
      <c r="F1579" t="s">
        <v>11540</v>
      </c>
      <c r="G1579" t="s">
        <v>61</v>
      </c>
      <c r="H1579" t="s">
        <v>18</v>
      </c>
      <c r="I1579" t="s">
        <v>11541</v>
      </c>
      <c r="J1579">
        <v>2014</v>
      </c>
      <c r="K1579">
        <v>571.67999999999995</v>
      </c>
      <c r="L1579">
        <v>62</v>
      </c>
      <c r="M1579">
        <v>1</v>
      </c>
      <c r="N1579">
        <f t="shared" si="61"/>
        <v>0</v>
      </c>
      <c r="O1579">
        <f t="shared" si="62"/>
        <v>0</v>
      </c>
      <c r="P1579" t="s">
        <v>12694</v>
      </c>
    </row>
    <row r="1580" spans="2:16" x14ac:dyDescent="0.25">
      <c r="B1580" t="s">
        <v>1584</v>
      </c>
      <c r="C1580" s="119" t="s">
        <v>60</v>
      </c>
      <c r="D1580" t="s">
        <v>11546</v>
      </c>
      <c r="E1580" t="s">
        <v>11530</v>
      </c>
      <c r="F1580" t="s">
        <v>11540</v>
      </c>
      <c r="G1580" t="s">
        <v>61</v>
      </c>
      <c r="H1580" t="s">
        <v>18</v>
      </c>
      <c r="I1580" t="s">
        <v>11541</v>
      </c>
      <c r="J1580">
        <v>2014</v>
      </c>
      <c r="K1580">
        <v>807.88</v>
      </c>
      <c r="L1580">
        <v>28</v>
      </c>
      <c r="M1580">
        <v>1</v>
      </c>
      <c r="N1580">
        <f t="shared" si="61"/>
        <v>0</v>
      </c>
      <c r="O1580">
        <f t="shared" si="62"/>
        <v>0</v>
      </c>
      <c r="P1580" t="s">
        <v>12694</v>
      </c>
    </row>
    <row r="1581" spans="2:16" x14ac:dyDescent="0.25">
      <c r="B1581" t="s">
        <v>1585</v>
      </c>
      <c r="C1581" s="119" t="s">
        <v>60</v>
      </c>
      <c r="D1581" t="s">
        <v>11537</v>
      </c>
      <c r="E1581" t="s">
        <v>11530</v>
      </c>
      <c r="F1581" t="s">
        <v>11540</v>
      </c>
      <c r="G1581" t="s">
        <v>61</v>
      </c>
      <c r="H1581" t="s">
        <v>18</v>
      </c>
      <c r="I1581" t="s">
        <v>11541</v>
      </c>
      <c r="J1581">
        <v>2014</v>
      </c>
      <c r="K1581">
        <v>1767.78</v>
      </c>
      <c r="L1581">
        <v>89</v>
      </c>
      <c r="M1581">
        <v>1</v>
      </c>
      <c r="N1581">
        <f t="shared" si="61"/>
        <v>0</v>
      </c>
      <c r="O1581">
        <f t="shared" si="62"/>
        <v>0</v>
      </c>
      <c r="P1581" t="s">
        <v>12694</v>
      </c>
    </row>
    <row r="1582" spans="2:16" x14ac:dyDescent="0.25">
      <c r="B1582" t="s">
        <v>1586</v>
      </c>
      <c r="C1582" s="119" t="s">
        <v>60</v>
      </c>
      <c r="D1582" t="s">
        <v>11537</v>
      </c>
      <c r="E1582" t="s">
        <v>11530</v>
      </c>
      <c r="F1582" t="s">
        <v>11540</v>
      </c>
      <c r="G1582" t="s">
        <v>61</v>
      </c>
      <c r="H1582" t="s">
        <v>18</v>
      </c>
      <c r="I1582" t="s">
        <v>11541</v>
      </c>
      <c r="J1582">
        <v>2014</v>
      </c>
      <c r="K1582">
        <v>574.41999999999996</v>
      </c>
      <c r="L1582">
        <v>42</v>
      </c>
      <c r="M1582">
        <v>1</v>
      </c>
      <c r="N1582">
        <f t="shared" si="61"/>
        <v>0</v>
      </c>
      <c r="O1582">
        <f t="shared" si="62"/>
        <v>0</v>
      </c>
      <c r="P1582" t="s">
        <v>12693</v>
      </c>
    </row>
    <row r="1583" spans="2:16" x14ac:dyDescent="0.25">
      <c r="B1583" t="s">
        <v>1587</v>
      </c>
      <c r="C1583" s="119" t="s">
        <v>60</v>
      </c>
      <c r="D1583" t="s">
        <v>11537</v>
      </c>
      <c r="E1583" t="s">
        <v>11530</v>
      </c>
      <c r="F1583" t="s">
        <v>11540</v>
      </c>
      <c r="G1583" t="s">
        <v>61</v>
      </c>
      <c r="H1583" t="s">
        <v>18</v>
      </c>
      <c r="I1583" t="s">
        <v>11533</v>
      </c>
      <c r="J1583">
        <v>2014</v>
      </c>
      <c r="K1583">
        <v>1089.07</v>
      </c>
      <c r="L1583">
        <v>36</v>
      </c>
      <c r="M1583">
        <v>1</v>
      </c>
      <c r="N1583">
        <f t="shared" si="61"/>
        <v>0</v>
      </c>
      <c r="O1583">
        <f t="shared" si="62"/>
        <v>0</v>
      </c>
      <c r="P1583" t="s">
        <v>12693</v>
      </c>
    </row>
    <row r="1584" spans="2:16" x14ac:dyDescent="0.25">
      <c r="B1584" t="s">
        <v>1588</v>
      </c>
      <c r="C1584" s="119" t="s">
        <v>60</v>
      </c>
      <c r="D1584" t="s">
        <v>11537</v>
      </c>
      <c r="E1584" t="s">
        <v>11530</v>
      </c>
      <c r="F1584" t="s">
        <v>11540</v>
      </c>
      <c r="G1584" t="s">
        <v>61</v>
      </c>
      <c r="H1584" t="s">
        <v>18</v>
      </c>
      <c r="I1584" t="s">
        <v>11541</v>
      </c>
      <c r="J1584">
        <v>2014</v>
      </c>
      <c r="K1584">
        <v>1707.52</v>
      </c>
      <c r="L1584">
        <v>37</v>
      </c>
      <c r="M1584">
        <v>1</v>
      </c>
      <c r="N1584">
        <f t="shared" si="61"/>
        <v>0</v>
      </c>
      <c r="O1584">
        <f t="shared" si="62"/>
        <v>0</v>
      </c>
      <c r="P1584" t="s">
        <v>12693</v>
      </c>
    </row>
    <row r="1585" spans="2:16" x14ac:dyDescent="0.25">
      <c r="B1585" t="s">
        <v>1589</v>
      </c>
      <c r="C1585" s="119" t="s">
        <v>60</v>
      </c>
      <c r="D1585" t="s">
        <v>11550</v>
      </c>
      <c r="E1585" t="s">
        <v>11530</v>
      </c>
      <c r="F1585" t="s">
        <v>11540</v>
      </c>
      <c r="G1585" t="s">
        <v>61</v>
      </c>
      <c r="H1585" t="s">
        <v>18</v>
      </c>
      <c r="I1585" t="s">
        <v>11533</v>
      </c>
      <c r="J1585">
        <v>2014</v>
      </c>
      <c r="K1585">
        <v>666.17</v>
      </c>
      <c r="L1585">
        <v>64</v>
      </c>
      <c r="M1585">
        <v>1</v>
      </c>
      <c r="N1585">
        <f t="shared" si="61"/>
        <v>0</v>
      </c>
      <c r="O1585">
        <f t="shared" si="62"/>
        <v>0</v>
      </c>
      <c r="P1585" t="s">
        <v>12694</v>
      </c>
    </row>
    <row r="1586" spans="2:16" x14ac:dyDescent="0.25">
      <c r="B1586" t="s">
        <v>1590</v>
      </c>
      <c r="C1586" s="119" t="s">
        <v>60</v>
      </c>
      <c r="D1586" t="s">
        <v>11537</v>
      </c>
      <c r="E1586" t="s">
        <v>11530</v>
      </c>
      <c r="F1586" t="s">
        <v>11540</v>
      </c>
      <c r="G1586" t="s">
        <v>61</v>
      </c>
      <c r="H1586" t="s">
        <v>18</v>
      </c>
      <c r="I1586" t="s">
        <v>11541</v>
      </c>
      <c r="J1586">
        <v>2014</v>
      </c>
      <c r="K1586">
        <v>2259.6799999999998</v>
      </c>
      <c r="L1586">
        <v>286</v>
      </c>
      <c r="M1586">
        <v>1</v>
      </c>
      <c r="N1586">
        <f t="shared" si="61"/>
        <v>0</v>
      </c>
      <c r="O1586">
        <f t="shared" si="62"/>
        <v>0</v>
      </c>
      <c r="P1586" t="s">
        <v>11528</v>
      </c>
    </row>
    <row r="1587" spans="2:16" x14ac:dyDescent="0.25">
      <c r="B1587" t="s">
        <v>1591</v>
      </c>
      <c r="C1587" s="119" t="s">
        <v>60</v>
      </c>
      <c r="D1587" t="s">
        <v>11546</v>
      </c>
      <c r="E1587" t="s">
        <v>11530</v>
      </c>
      <c r="F1587" t="s">
        <v>11540</v>
      </c>
      <c r="G1587" t="s">
        <v>61</v>
      </c>
      <c r="H1587" t="s">
        <v>18</v>
      </c>
      <c r="I1587" t="s">
        <v>11541</v>
      </c>
      <c r="J1587">
        <v>2014</v>
      </c>
      <c r="K1587">
        <v>1861.15</v>
      </c>
      <c r="L1587">
        <v>85</v>
      </c>
      <c r="M1587">
        <v>1</v>
      </c>
      <c r="N1587">
        <f t="shared" si="61"/>
        <v>0</v>
      </c>
      <c r="O1587">
        <f t="shared" si="62"/>
        <v>0</v>
      </c>
      <c r="P1587" t="s">
        <v>12693</v>
      </c>
    </row>
    <row r="1588" spans="2:16" x14ac:dyDescent="0.25">
      <c r="B1588" t="s">
        <v>1592</v>
      </c>
      <c r="C1588" s="119" t="s">
        <v>60</v>
      </c>
      <c r="D1588" t="s">
        <v>11539</v>
      </c>
      <c r="E1588" t="s">
        <v>11530</v>
      </c>
      <c r="F1588" t="s">
        <v>11540</v>
      </c>
      <c r="G1588" t="s">
        <v>61</v>
      </c>
      <c r="H1588" t="s">
        <v>18</v>
      </c>
      <c r="I1588" t="s">
        <v>11541</v>
      </c>
      <c r="J1588">
        <v>2014</v>
      </c>
      <c r="K1588">
        <v>1687.65</v>
      </c>
      <c r="L1588">
        <v>187</v>
      </c>
      <c r="M1588">
        <v>1</v>
      </c>
      <c r="N1588">
        <f t="shared" si="61"/>
        <v>0</v>
      </c>
      <c r="O1588">
        <f t="shared" si="62"/>
        <v>0</v>
      </c>
      <c r="P1588" t="s">
        <v>12694</v>
      </c>
    </row>
    <row r="1589" spans="2:16" x14ac:dyDescent="0.25">
      <c r="B1589" t="s">
        <v>1593</v>
      </c>
      <c r="C1589" s="119" t="s">
        <v>60</v>
      </c>
      <c r="D1589" t="s">
        <v>11537</v>
      </c>
      <c r="E1589" t="s">
        <v>11530</v>
      </c>
      <c r="F1589" t="s">
        <v>11540</v>
      </c>
      <c r="G1589" t="s">
        <v>61</v>
      </c>
      <c r="H1589" t="s">
        <v>18</v>
      </c>
      <c r="I1589" t="s">
        <v>11541</v>
      </c>
      <c r="J1589">
        <v>2014</v>
      </c>
      <c r="K1589">
        <v>573.79</v>
      </c>
      <c r="L1589">
        <v>37</v>
      </c>
      <c r="M1589">
        <v>1</v>
      </c>
      <c r="N1589">
        <f t="shared" si="61"/>
        <v>0</v>
      </c>
      <c r="O1589">
        <f t="shared" si="62"/>
        <v>0</v>
      </c>
      <c r="P1589" t="s">
        <v>12693</v>
      </c>
    </row>
    <row r="1590" spans="2:16" x14ac:dyDescent="0.25">
      <c r="B1590" t="s">
        <v>1594</v>
      </c>
      <c r="C1590" s="119" t="s">
        <v>60</v>
      </c>
      <c r="D1590" t="s">
        <v>11550</v>
      </c>
      <c r="E1590" t="s">
        <v>11530</v>
      </c>
      <c r="F1590" t="s">
        <v>11540</v>
      </c>
      <c r="G1590" t="s">
        <v>61</v>
      </c>
      <c r="H1590" t="s">
        <v>18</v>
      </c>
      <c r="I1590" t="s">
        <v>11533</v>
      </c>
      <c r="J1590">
        <v>2014</v>
      </c>
      <c r="K1590">
        <v>2050.44</v>
      </c>
      <c r="L1590">
        <v>170</v>
      </c>
      <c r="M1590">
        <v>1</v>
      </c>
      <c r="N1590">
        <f t="shared" si="61"/>
        <v>0</v>
      </c>
      <c r="O1590">
        <f t="shared" si="62"/>
        <v>0</v>
      </c>
      <c r="P1590" t="s">
        <v>12693</v>
      </c>
    </row>
    <row r="1591" spans="2:16" x14ac:dyDescent="0.25">
      <c r="B1591" t="s">
        <v>1595</v>
      </c>
      <c r="C1591" s="119" t="s">
        <v>60</v>
      </c>
      <c r="D1591" t="s">
        <v>11563</v>
      </c>
      <c r="E1591" t="s">
        <v>11530</v>
      </c>
      <c r="F1591" t="s">
        <v>11540</v>
      </c>
      <c r="G1591" t="s">
        <v>61</v>
      </c>
      <c r="H1591" t="s">
        <v>18</v>
      </c>
      <c r="I1591" t="s">
        <v>11533</v>
      </c>
      <c r="J1591">
        <v>2014</v>
      </c>
      <c r="K1591">
        <v>5833.75</v>
      </c>
      <c r="L1591">
        <v>594</v>
      </c>
      <c r="M1591">
        <v>1</v>
      </c>
      <c r="N1591">
        <f t="shared" si="61"/>
        <v>0</v>
      </c>
      <c r="O1591">
        <f t="shared" si="62"/>
        <v>0</v>
      </c>
      <c r="P1591" t="s">
        <v>12694</v>
      </c>
    </row>
    <row r="1592" spans="2:16" x14ac:dyDescent="0.25">
      <c r="B1592" t="s">
        <v>1596</v>
      </c>
      <c r="C1592" s="119" t="s">
        <v>60</v>
      </c>
      <c r="D1592" t="s">
        <v>11539</v>
      </c>
      <c r="E1592" t="s">
        <v>11530</v>
      </c>
      <c r="F1592" t="s">
        <v>11540</v>
      </c>
      <c r="G1592" t="s">
        <v>61</v>
      </c>
      <c r="H1592" t="s">
        <v>18</v>
      </c>
      <c r="I1592" t="s">
        <v>11541</v>
      </c>
      <c r="J1592">
        <v>2014</v>
      </c>
      <c r="K1592">
        <v>781.44</v>
      </c>
      <c r="L1592">
        <v>34</v>
      </c>
      <c r="M1592">
        <v>1</v>
      </c>
      <c r="N1592">
        <f t="shared" si="61"/>
        <v>0</v>
      </c>
      <c r="O1592">
        <f t="shared" si="62"/>
        <v>0</v>
      </c>
      <c r="P1592" t="s">
        <v>12694</v>
      </c>
    </row>
    <row r="1593" spans="2:16" x14ac:dyDescent="0.25">
      <c r="B1593" t="s">
        <v>1597</v>
      </c>
      <c r="C1593" s="119" t="s">
        <v>60</v>
      </c>
      <c r="D1593" t="s">
        <v>11539</v>
      </c>
      <c r="E1593" t="s">
        <v>11530</v>
      </c>
      <c r="F1593" t="s">
        <v>11540</v>
      </c>
      <c r="G1593" t="s">
        <v>61</v>
      </c>
      <c r="H1593" t="s">
        <v>18</v>
      </c>
      <c r="I1593" t="s">
        <v>11541</v>
      </c>
      <c r="J1593">
        <v>2014</v>
      </c>
      <c r="K1593">
        <v>577.14</v>
      </c>
      <c r="L1593">
        <v>60</v>
      </c>
      <c r="M1593">
        <v>1</v>
      </c>
      <c r="N1593">
        <f t="shared" si="61"/>
        <v>0</v>
      </c>
      <c r="O1593">
        <f t="shared" si="62"/>
        <v>0</v>
      </c>
      <c r="P1593" t="s">
        <v>12694</v>
      </c>
    </row>
    <row r="1594" spans="2:16" x14ac:dyDescent="0.25">
      <c r="B1594" t="s">
        <v>1598</v>
      </c>
      <c r="C1594" s="119" t="s">
        <v>60</v>
      </c>
      <c r="D1594" t="s">
        <v>11537</v>
      </c>
      <c r="E1594" t="s">
        <v>11530</v>
      </c>
      <c r="F1594" t="s">
        <v>11540</v>
      </c>
      <c r="G1594" t="s">
        <v>61</v>
      </c>
      <c r="H1594" t="s">
        <v>18</v>
      </c>
      <c r="I1594" t="s">
        <v>11541</v>
      </c>
      <c r="J1594">
        <v>2014</v>
      </c>
      <c r="K1594">
        <v>571.02</v>
      </c>
      <c r="L1594">
        <v>15</v>
      </c>
      <c r="M1594">
        <v>1</v>
      </c>
      <c r="N1594">
        <f t="shared" si="61"/>
        <v>0</v>
      </c>
      <c r="O1594">
        <f t="shared" si="62"/>
        <v>0</v>
      </c>
      <c r="P1594" t="s">
        <v>12694</v>
      </c>
    </row>
    <row r="1595" spans="2:16" x14ac:dyDescent="0.25">
      <c r="B1595" t="s">
        <v>1599</v>
      </c>
      <c r="C1595" s="119" t="s">
        <v>60</v>
      </c>
      <c r="D1595" t="s">
        <v>11537</v>
      </c>
      <c r="E1595" t="s">
        <v>11530</v>
      </c>
      <c r="F1595" t="s">
        <v>11540</v>
      </c>
      <c r="G1595" t="s">
        <v>61</v>
      </c>
      <c r="H1595" t="s">
        <v>18</v>
      </c>
      <c r="I1595" t="s">
        <v>11541</v>
      </c>
      <c r="J1595">
        <v>2014</v>
      </c>
      <c r="K1595">
        <v>1615.99</v>
      </c>
      <c r="L1595">
        <v>80</v>
      </c>
      <c r="M1595">
        <v>1</v>
      </c>
      <c r="N1595">
        <f t="shared" si="61"/>
        <v>0</v>
      </c>
      <c r="O1595">
        <f t="shared" si="62"/>
        <v>0</v>
      </c>
      <c r="P1595" t="s">
        <v>12694</v>
      </c>
    </row>
    <row r="1596" spans="2:16" x14ac:dyDescent="0.25">
      <c r="B1596" t="s">
        <v>1600</v>
      </c>
      <c r="C1596" s="119" t="s">
        <v>60</v>
      </c>
      <c r="D1596" t="s">
        <v>11550</v>
      </c>
      <c r="E1596" t="s">
        <v>11530</v>
      </c>
      <c r="F1596" t="s">
        <v>11540</v>
      </c>
      <c r="G1596" t="s">
        <v>61</v>
      </c>
      <c r="H1596" t="s">
        <v>18</v>
      </c>
      <c r="I1596" t="s">
        <v>11541</v>
      </c>
      <c r="J1596">
        <v>2014</v>
      </c>
      <c r="K1596">
        <v>603.36</v>
      </c>
      <c r="L1596">
        <v>56</v>
      </c>
      <c r="M1596">
        <v>1</v>
      </c>
      <c r="N1596">
        <f t="shared" si="61"/>
        <v>0</v>
      </c>
      <c r="O1596">
        <f t="shared" si="62"/>
        <v>0</v>
      </c>
      <c r="P1596" t="s">
        <v>12694</v>
      </c>
    </row>
    <row r="1597" spans="2:16" x14ac:dyDescent="0.25">
      <c r="B1597" t="s">
        <v>1601</v>
      </c>
      <c r="C1597" s="119" t="s">
        <v>60</v>
      </c>
      <c r="D1597" t="s">
        <v>11550</v>
      </c>
      <c r="E1597" t="s">
        <v>11530</v>
      </c>
      <c r="F1597" t="s">
        <v>11540</v>
      </c>
      <c r="G1597" t="s">
        <v>61</v>
      </c>
      <c r="H1597" t="s">
        <v>18</v>
      </c>
      <c r="I1597" t="s">
        <v>11541</v>
      </c>
      <c r="J1597">
        <v>2014</v>
      </c>
      <c r="K1597">
        <v>603.11</v>
      </c>
      <c r="L1597">
        <v>53</v>
      </c>
      <c r="M1597">
        <v>1</v>
      </c>
      <c r="N1597">
        <f t="shared" si="61"/>
        <v>0</v>
      </c>
      <c r="O1597">
        <f t="shared" si="62"/>
        <v>0</v>
      </c>
      <c r="P1597" t="s">
        <v>12693</v>
      </c>
    </row>
    <row r="1598" spans="2:16" x14ac:dyDescent="0.25">
      <c r="B1598" t="s">
        <v>1602</v>
      </c>
      <c r="C1598" s="119" t="s">
        <v>60</v>
      </c>
      <c r="D1598" t="s">
        <v>11550</v>
      </c>
      <c r="E1598" t="s">
        <v>11530</v>
      </c>
      <c r="F1598" t="s">
        <v>11540</v>
      </c>
      <c r="G1598" t="s">
        <v>61</v>
      </c>
      <c r="H1598" t="s">
        <v>18</v>
      </c>
      <c r="I1598" t="s">
        <v>11541</v>
      </c>
      <c r="J1598">
        <v>2014</v>
      </c>
      <c r="K1598">
        <v>572.04</v>
      </c>
      <c r="L1598">
        <v>23</v>
      </c>
      <c r="M1598">
        <v>1</v>
      </c>
      <c r="N1598">
        <f t="shared" si="61"/>
        <v>0</v>
      </c>
      <c r="O1598">
        <f t="shared" si="62"/>
        <v>0</v>
      </c>
      <c r="P1598" t="s">
        <v>12693</v>
      </c>
    </row>
    <row r="1599" spans="2:16" x14ac:dyDescent="0.25">
      <c r="B1599" t="s">
        <v>1603</v>
      </c>
      <c r="C1599" s="119" t="s">
        <v>60</v>
      </c>
      <c r="D1599" t="s">
        <v>11537</v>
      </c>
      <c r="E1599" t="s">
        <v>11530</v>
      </c>
      <c r="F1599" t="s">
        <v>11540</v>
      </c>
      <c r="G1599" t="s">
        <v>61</v>
      </c>
      <c r="H1599" t="s">
        <v>18</v>
      </c>
      <c r="I1599" t="s">
        <v>11533</v>
      </c>
      <c r="J1599">
        <v>2014</v>
      </c>
      <c r="K1599">
        <v>1496.49</v>
      </c>
      <c r="L1599">
        <v>455</v>
      </c>
      <c r="M1599">
        <v>1</v>
      </c>
      <c r="N1599">
        <f t="shared" si="61"/>
        <v>0</v>
      </c>
      <c r="O1599">
        <f t="shared" si="62"/>
        <v>0</v>
      </c>
      <c r="P1599" t="s">
        <v>12693</v>
      </c>
    </row>
    <row r="1600" spans="2:16" x14ac:dyDescent="0.25">
      <c r="B1600" t="s">
        <v>1604</v>
      </c>
      <c r="C1600" s="119" t="s">
        <v>60</v>
      </c>
      <c r="D1600" t="s">
        <v>11537</v>
      </c>
      <c r="E1600" t="s">
        <v>11530</v>
      </c>
      <c r="F1600" t="s">
        <v>11540</v>
      </c>
      <c r="G1600" t="s">
        <v>61</v>
      </c>
      <c r="H1600" t="s">
        <v>18</v>
      </c>
      <c r="I1600" t="s">
        <v>11541</v>
      </c>
      <c r="J1600">
        <v>2014</v>
      </c>
      <c r="K1600">
        <v>628.95000000000005</v>
      </c>
      <c r="L1600">
        <v>87</v>
      </c>
      <c r="M1600">
        <v>1</v>
      </c>
      <c r="N1600">
        <f t="shared" si="61"/>
        <v>0</v>
      </c>
      <c r="O1600">
        <f t="shared" si="62"/>
        <v>0</v>
      </c>
      <c r="P1600" t="s">
        <v>12694</v>
      </c>
    </row>
    <row r="1601" spans="2:16" x14ac:dyDescent="0.25">
      <c r="B1601" t="s">
        <v>1605</v>
      </c>
      <c r="C1601" s="119" t="s">
        <v>60</v>
      </c>
      <c r="D1601" t="s">
        <v>11550</v>
      </c>
      <c r="E1601" t="s">
        <v>11530</v>
      </c>
      <c r="F1601" t="s">
        <v>11540</v>
      </c>
      <c r="G1601" t="s">
        <v>61</v>
      </c>
      <c r="H1601" t="s">
        <v>18</v>
      </c>
      <c r="I1601" t="s">
        <v>11533</v>
      </c>
      <c r="J1601">
        <v>2014</v>
      </c>
      <c r="K1601">
        <v>1151.48</v>
      </c>
      <c r="L1601">
        <v>311</v>
      </c>
      <c r="M1601">
        <v>1</v>
      </c>
      <c r="N1601">
        <f t="shared" si="61"/>
        <v>0</v>
      </c>
      <c r="O1601">
        <f t="shared" si="62"/>
        <v>0</v>
      </c>
      <c r="P1601" t="s">
        <v>12694</v>
      </c>
    </row>
    <row r="1602" spans="2:16" x14ac:dyDescent="0.25">
      <c r="B1602" t="s">
        <v>1606</v>
      </c>
      <c r="C1602" s="119" t="s">
        <v>60</v>
      </c>
      <c r="D1602" t="s">
        <v>11537</v>
      </c>
      <c r="E1602" t="s">
        <v>11530</v>
      </c>
      <c r="F1602" t="s">
        <v>11540</v>
      </c>
      <c r="G1602" t="s">
        <v>61</v>
      </c>
      <c r="H1602" t="s">
        <v>18</v>
      </c>
      <c r="I1602" t="s">
        <v>11541</v>
      </c>
      <c r="J1602">
        <v>2014</v>
      </c>
      <c r="K1602">
        <v>576.19000000000005</v>
      </c>
      <c r="L1602">
        <v>56</v>
      </c>
      <c r="M1602">
        <v>1</v>
      </c>
      <c r="N1602">
        <f t="shared" si="61"/>
        <v>0</v>
      </c>
      <c r="O1602">
        <f t="shared" si="62"/>
        <v>0</v>
      </c>
      <c r="P1602" t="s">
        <v>12694</v>
      </c>
    </row>
    <row r="1603" spans="2:16" x14ac:dyDescent="0.25">
      <c r="B1603" t="s">
        <v>1607</v>
      </c>
      <c r="C1603" s="119" t="s">
        <v>60</v>
      </c>
      <c r="D1603" t="s">
        <v>11537</v>
      </c>
      <c r="E1603" t="s">
        <v>11530</v>
      </c>
      <c r="F1603" t="s">
        <v>11540</v>
      </c>
      <c r="G1603" t="s">
        <v>61</v>
      </c>
      <c r="H1603" t="s">
        <v>18</v>
      </c>
      <c r="I1603" t="s">
        <v>11541</v>
      </c>
      <c r="J1603">
        <v>2014</v>
      </c>
      <c r="K1603">
        <v>801.07</v>
      </c>
      <c r="L1603">
        <v>174</v>
      </c>
      <c r="M1603">
        <v>1</v>
      </c>
      <c r="N1603">
        <f t="shared" si="61"/>
        <v>0</v>
      </c>
      <c r="O1603">
        <f t="shared" si="62"/>
        <v>0</v>
      </c>
      <c r="P1603" t="s">
        <v>12693</v>
      </c>
    </row>
    <row r="1604" spans="2:16" x14ac:dyDescent="0.25">
      <c r="B1604" t="s">
        <v>1608</v>
      </c>
      <c r="C1604" s="119" t="s">
        <v>60</v>
      </c>
      <c r="D1604" t="s">
        <v>11550</v>
      </c>
      <c r="E1604" t="s">
        <v>11530</v>
      </c>
      <c r="F1604" t="s">
        <v>11540</v>
      </c>
      <c r="G1604" t="s">
        <v>61</v>
      </c>
      <c r="H1604" t="s">
        <v>18</v>
      </c>
      <c r="I1604" t="s">
        <v>11533</v>
      </c>
      <c r="J1604">
        <v>2014</v>
      </c>
      <c r="K1604">
        <v>745.15</v>
      </c>
      <c r="L1604">
        <v>142</v>
      </c>
      <c r="M1604">
        <v>1</v>
      </c>
      <c r="N1604">
        <f t="shared" si="61"/>
        <v>0</v>
      </c>
      <c r="O1604">
        <f t="shared" si="62"/>
        <v>0</v>
      </c>
      <c r="P1604" t="s">
        <v>12693</v>
      </c>
    </row>
    <row r="1605" spans="2:16" x14ac:dyDescent="0.25">
      <c r="B1605" t="s">
        <v>1609</v>
      </c>
      <c r="C1605" s="119" t="s">
        <v>60</v>
      </c>
      <c r="D1605" t="s">
        <v>11542</v>
      </c>
      <c r="E1605" t="s">
        <v>11530</v>
      </c>
      <c r="F1605" t="s">
        <v>11540</v>
      </c>
      <c r="G1605" t="s">
        <v>61</v>
      </c>
      <c r="H1605" t="s">
        <v>18</v>
      </c>
      <c r="I1605" t="s">
        <v>11541</v>
      </c>
      <c r="J1605">
        <v>2014</v>
      </c>
      <c r="K1605">
        <v>813.09</v>
      </c>
      <c r="L1605">
        <v>71</v>
      </c>
      <c r="M1605">
        <v>1</v>
      </c>
      <c r="N1605">
        <f t="shared" si="61"/>
        <v>0</v>
      </c>
      <c r="O1605">
        <f t="shared" si="62"/>
        <v>0</v>
      </c>
      <c r="P1605" t="s">
        <v>12694</v>
      </c>
    </row>
    <row r="1606" spans="2:16" x14ac:dyDescent="0.25">
      <c r="B1606" t="s">
        <v>1610</v>
      </c>
      <c r="C1606" s="119" t="s">
        <v>60</v>
      </c>
      <c r="D1606" t="s">
        <v>11550</v>
      </c>
      <c r="E1606" t="s">
        <v>11530</v>
      </c>
      <c r="F1606" t="s">
        <v>11540</v>
      </c>
      <c r="G1606" t="s">
        <v>61</v>
      </c>
      <c r="H1606" t="s">
        <v>18</v>
      </c>
      <c r="I1606" t="s">
        <v>11533</v>
      </c>
      <c r="J1606">
        <v>2014</v>
      </c>
      <c r="K1606">
        <v>4235.38</v>
      </c>
      <c r="L1606">
        <v>216</v>
      </c>
      <c r="M1606">
        <v>1</v>
      </c>
      <c r="N1606">
        <f t="shared" si="61"/>
        <v>0</v>
      </c>
      <c r="O1606">
        <f t="shared" si="62"/>
        <v>0</v>
      </c>
      <c r="P1606" t="s">
        <v>12693</v>
      </c>
    </row>
    <row r="1607" spans="2:16" x14ac:dyDescent="0.25">
      <c r="B1607" t="s">
        <v>1611</v>
      </c>
      <c r="C1607" s="119" t="s">
        <v>60</v>
      </c>
      <c r="D1607" t="s">
        <v>11537</v>
      </c>
      <c r="E1607" t="s">
        <v>11530</v>
      </c>
      <c r="F1607" t="s">
        <v>11540</v>
      </c>
      <c r="G1607" t="s">
        <v>61</v>
      </c>
      <c r="H1607" t="s">
        <v>18</v>
      </c>
      <c r="I1607" t="s">
        <v>11541</v>
      </c>
      <c r="J1607">
        <v>2014</v>
      </c>
      <c r="K1607">
        <v>801.77</v>
      </c>
      <c r="L1607">
        <v>53</v>
      </c>
      <c r="M1607">
        <v>1</v>
      </c>
      <c r="N1607">
        <f t="shared" si="61"/>
        <v>0</v>
      </c>
      <c r="O1607">
        <f t="shared" si="62"/>
        <v>0</v>
      </c>
      <c r="P1607" t="s">
        <v>12694</v>
      </c>
    </row>
    <row r="1608" spans="2:16" x14ac:dyDescent="0.25">
      <c r="B1608" t="s">
        <v>1612</v>
      </c>
      <c r="C1608" s="119" t="s">
        <v>60</v>
      </c>
      <c r="D1608" t="s">
        <v>11537</v>
      </c>
      <c r="E1608" t="s">
        <v>11530</v>
      </c>
      <c r="F1608" t="s">
        <v>11540</v>
      </c>
      <c r="G1608" t="s">
        <v>61</v>
      </c>
      <c r="H1608" t="s">
        <v>18</v>
      </c>
      <c r="I1608" t="s">
        <v>11533</v>
      </c>
      <c r="J1608">
        <v>2014</v>
      </c>
      <c r="K1608">
        <v>1756.2</v>
      </c>
      <c r="L1608">
        <v>33</v>
      </c>
      <c r="M1608">
        <v>1</v>
      </c>
      <c r="N1608">
        <f t="shared" si="61"/>
        <v>0</v>
      </c>
      <c r="O1608">
        <f t="shared" si="62"/>
        <v>0</v>
      </c>
      <c r="P1608" t="s">
        <v>12693</v>
      </c>
    </row>
    <row r="1609" spans="2:16" x14ac:dyDescent="0.25">
      <c r="B1609" t="s">
        <v>1613</v>
      </c>
      <c r="C1609" s="119" t="s">
        <v>60</v>
      </c>
      <c r="D1609" t="s">
        <v>11537</v>
      </c>
      <c r="E1609" t="s">
        <v>11530</v>
      </c>
      <c r="F1609" t="s">
        <v>11540</v>
      </c>
      <c r="G1609" t="s">
        <v>61</v>
      </c>
      <c r="H1609" t="s">
        <v>18</v>
      </c>
      <c r="I1609" t="s">
        <v>11533</v>
      </c>
      <c r="J1609">
        <v>2014</v>
      </c>
      <c r="K1609">
        <v>1637.52</v>
      </c>
      <c r="L1609">
        <v>51</v>
      </c>
      <c r="M1609">
        <v>1</v>
      </c>
      <c r="N1609">
        <f t="shared" si="61"/>
        <v>0</v>
      </c>
      <c r="O1609">
        <f t="shared" si="62"/>
        <v>0</v>
      </c>
      <c r="P1609" t="s">
        <v>12694</v>
      </c>
    </row>
    <row r="1610" spans="2:16" x14ac:dyDescent="0.25">
      <c r="B1610" t="s">
        <v>1614</v>
      </c>
      <c r="C1610" s="119" t="s">
        <v>60</v>
      </c>
      <c r="D1610" t="s">
        <v>11542</v>
      </c>
      <c r="E1610" t="s">
        <v>11530</v>
      </c>
      <c r="F1610" t="s">
        <v>11540</v>
      </c>
      <c r="G1610" t="s">
        <v>61</v>
      </c>
      <c r="H1610" t="s">
        <v>18</v>
      </c>
      <c r="I1610" t="s">
        <v>11533</v>
      </c>
      <c r="J1610">
        <v>2014</v>
      </c>
      <c r="K1610">
        <v>8284.91</v>
      </c>
      <c r="L1610">
        <v>215</v>
      </c>
      <c r="M1610">
        <v>1</v>
      </c>
      <c r="N1610">
        <f t="shared" si="61"/>
        <v>0</v>
      </c>
      <c r="O1610">
        <f t="shared" si="62"/>
        <v>0</v>
      </c>
      <c r="P1610" t="s">
        <v>12694</v>
      </c>
    </row>
    <row r="1611" spans="2:16" x14ac:dyDescent="0.25">
      <c r="B1611" t="s">
        <v>1615</v>
      </c>
      <c r="C1611" s="119" t="s">
        <v>60</v>
      </c>
      <c r="D1611" t="s">
        <v>11550</v>
      </c>
      <c r="E1611" t="s">
        <v>11530</v>
      </c>
      <c r="F1611" t="s">
        <v>11540</v>
      </c>
      <c r="G1611" t="s">
        <v>61</v>
      </c>
      <c r="H1611" t="s">
        <v>18</v>
      </c>
      <c r="I1611" t="s">
        <v>11541</v>
      </c>
      <c r="J1611">
        <v>2014</v>
      </c>
      <c r="K1611">
        <v>1735.82</v>
      </c>
      <c r="L1611">
        <v>48</v>
      </c>
      <c r="M1611">
        <v>1</v>
      </c>
      <c r="N1611">
        <f t="shared" ref="N1611:N1674" si="63">IF(K1611&lt;100,1,0)</f>
        <v>0</v>
      </c>
      <c r="O1611">
        <f t="shared" si="62"/>
        <v>0</v>
      </c>
      <c r="P1611" t="s">
        <v>12694</v>
      </c>
    </row>
    <row r="1612" spans="2:16" x14ac:dyDescent="0.25">
      <c r="B1612" t="s">
        <v>1616</v>
      </c>
      <c r="C1612" s="119" t="s">
        <v>4</v>
      </c>
      <c r="D1612" t="s">
        <v>11537</v>
      </c>
      <c r="E1612" t="s">
        <v>11530</v>
      </c>
      <c r="F1612" t="s">
        <v>11540</v>
      </c>
      <c r="G1612" t="s">
        <v>64</v>
      </c>
      <c r="H1612" t="s">
        <v>18</v>
      </c>
      <c r="I1612" t="s">
        <v>11533</v>
      </c>
      <c r="J1612">
        <v>2014</v>
      </c>
      <c r="K1612">
        <v>800.37</v>
      </c>
      <c r="L1612">
        <v>61</v>
      </c>
      <c r="M1612">
        <v>1</v>
      </c>
      <c r="N1612">
        <f t="shared" si="63"/>
        <v>0</v>
      </c>
      <c r="O1612">
        <f t="shared" si="62"/>
        <v>0</v>
      </c>
      <c r="P1612" t="s">
        <v>12694</v>
      </c>
    </row>
    <row r="1613" spans="2:16" x14ac:dyDescent="0.25">
      <c r="B1613" t="s">
        <v>1617</v>
      </c>
      <c r="C1613" s="119" t="s">
        <v>4</v>
      </c>
      <c r="D1613" t="s">
        <v>11537</v>
      </c>
      <c r="E1613" t="s">
        <v>11530</v>
      </c>
      <c r="F1613" t="s">
        <v>11540</v>
      </c>
      <c r="G1613" t="s">
        <v>64</v>
      </c>
      <c r="H1613" t="s">
        <v>18</v>
      </c>
      <c r="I1613" t="s">
        <v>11533</v>
      </c>
      <c r="J1613">
        <v>2014</v>
      </c>
      <c r="K1613">
        <v>582.53</v>
      </c>
      <c r="L1613">
        <v>56</v>
      </c>
      <c r="M1613">
        <v>1</v>
      </c>
      <c r="N1613">
        <f t="shared" si="63"/>
        <v>0</v>
      </c>
      <c r="O1613">
        <f t="shared" si="62"/>
        <v>0</v>
      </c>
      <c r="P1613" t="s">
        <v>12694</v>
      </c>
    </row>
    <row r="1614" spans="2:16" x14ac:dyDescent="0.25">
      <c r="B1614" t="s">
        <v>1618</v>
      </c>
      <c r="C1614" s="119" t="s">
        <v>4</v>
      </c>
      <c r="D1614" t="s">
        <v>11537</v>
      </c>
      <c r="E1614" t="s">
        <v>11530</v>
      </c>
      <c r="F1614" t="s">
        <v>11540</v>
      </c>
      <c r="G1614" t="s">
        <v>64</v>
      </c>
      <c r="H1614" t="s">
        <v>18</v>
      </c>
      <c r="I1614" t="s">
        <v>11533</v>
      </c>
      <c r="J1614">
        <v>2014</v>
      </c>
      <c r="K1614">
        <v>1270.28</v>
      </c>
      <c r="L1614">
        <v>28</v>
      </c>
      <c r="M1614">
        <v>1</v>
      </c>
      <c r="N1614">
        <f t="shared" si="63"/>
        <v>0</v>
      </c>
      <c r="O1614">
        <f t="shared" si="62"/>
        <v>0</v>
      </c>
      <c r="P1614" t="s">
        <v>12694</v>
      </c>
    </row>
    <row r="1615" spans="2:16" x14ac:dyDescent="0.25">
      <c r="B1615" t="s">
        <v>1619</v>
      </c>
      <c r="C1615" s="119" t="s">
        <v>4</v>
      </c>
      <c r="D1615" t="s">
        <v>11537</v>
      </c>
      <c r="E1615" t="s">
        <v>11530</v>
      </c>
      <c r="F1615" t="s">
        <v>11540</v>
      </c>
      <c r="G1615" t="s">
        <v>64</v>
      </c>
      <c r="H1615" t="s">
        <v>18</v>
      </c>
      <c r="I1615" t="s">
        <v>11533</v>
      </c>
      <c r="J1615">
        <v>2014</v>
      </c>
      <c r="K1615">
        <v>1235.8399999999999</v>
      </c>
      <c r="L1615">
        <v>18</v>
      </c>
      <c r="M1615">
        <v>1</v>
      </c>
      <c r="N1615">
        <f t="shared" si="63"/>
        <v>0</v>
      </c>
      <c r="O1615">
        <f t="shared" si="62"/>
        <v>0</v>
      </c>
      <c r="P1615" t="s">
        <v>12694</v>
      </c>
    </row>
    <row r="1616" spans="2:16" x14ac:dyDescent="0.25">
      <c r="B1616" t="s">
        <v>1620</v>
      </c>
      <c r="C1616" s="119" t="s">
        <v>4</v>
      </c>
      <c r="D1616" t="s">
        <v>11539</v>
      </c>
      <c r="E1616" t="s">
        <v>11530</v>
      </c>
      <c r="F1616" t="s">
        <v>11540</v>
      </c>
      <c r="G1616" t="s">
        <v>61</v>
      </c>
      <c r="H1616" t="s">
        <v>18</v>
      </c>
      <c r="I1616" t="s">
        <v>11541</v>
      </c>
      <c r="J1616">
        <v>2014</v>
      </c>
      <c r="K1616">
        <v>1717.75</v>
      </c>
      <c r="L1616">
        <v>50</v>
      </c>
      <c r="M1616">
        <v>1</v>
      </c>
      <c r="N1616">
        <f t="shared" si="63"/>
        <v>0</v>
      </c>
      <c r="O1616">
        <f t="shared" ref="O1616:O1629" si="64">IF(OR(L1616="",L1616&lt;=0),1,0)</f>
        <v>0</v>
      </c>
      <c r="P1616" t="s">
        <v>12693</v>
      </c>
    </row>
    <row r="1617" spans="2:16" x14ac:dyDescent="0.25">
      <c r="B1617" t="s">
        <v>1621</v>
      </c>
      <c r="C1617" s="119" t="s">
        <v>4</v>
      </c>
      <c r="D1617" t="s">
        <v>11537</v>
      </c>
      <c r="E1617" t="s">
        <v>11530</v>
      </c>
      <c r="F1617" t="s">
        <v>11540</v>
      </c>
      <c r="G1617" t="s">
        <v>61</v>
      </c>
      <c r="H1617" t="s">
        <v>18</v>
      </c>
      <c r="I1617" t="s">
        <v>11533</v>
      </c>
      <c r="J1617">
        <v>2014</v>
      </c>
      <c r="K1617">
        <v>496.48</v>
      </c>
      <c r="L1617">
        <v>36</v>
      </c>
      <c r="M1617">
        <v>1</v>
      </c>
      <c r="N1617">
        <f t="shared" si="63"/>
        <v>0</v>
      </c>
      <c r="O1617">
        <f t="shared" si="64"/>
        <v>0</v>
      </c>
      <c r="P1617" t="s">
        <v>12694</v>
      </c>
    </row>
    <row r="1618" spans="2:16" x14ac:dyDescent="0.25">
      <c r="B1618" t="s">
        <v>1622</v>
      </c>
      <c r="C1618" s="119" t="s">
        <v>4</v>
      </c>
      <c r="D1618" t="s">
        <v>11537</v>
      </c>
      <c r="E1618" t="s">
        <v>11530</v>
      </c>
      <c r="F1618" t="s">
        <v>11540</v>
      </c>
      <c r="G1618" t="s">
        <v>61</v>
      </c>
      <c r="H1618" t="s">
        <v>18</v>
      </c>
      <c r="I1618" t="s">
        <v>11533</v>
      </c>
      <c r="J1618">
        <v>2014</v>
      </c>
      <c r="K1618">
        <v>487.8</v>
      </c>
      <c r="M1618">
        <v>1</v>
      </c>
      <c r="N1618">
        <f t="shared" si="63"/>
        <v>0</v>
      </c>
      <c r="O1618">
        <f t="shared" si="64"/>
        <v>1</v>
      </c>
      <c r="P1618" t="s">
        <v>12694</v>
      </c>
    </row>
    <row r="1619" spans="2:16" x14ac:dyDescent="0.25">
      <c r="B1619" t="s">
        <v>1623</v>
      </c>
      <c r="C1619" s="119" t="s">
        <v>4</v>
      </c>
      <c r="D1619" t="s">
        <v>11537</v>
      </c>
      <c r="E1619" t="s">
        <v>11530</v>
      </c>
      <c r="F1619" t="s">
        <v>11540</v>
      </c>
      <c r="G1619" t="s">
        <v>61</v>
      </c>
      <c r="H1619" t="s">
        <v>18</v>
      </c>
      <c r="I1619" t="s">
        <v>11533</v>
      </c>
      <c r="J1619">
        <v>2014</v>
      </c>
      <c r="K1619">
        <v>575.77</v>
      </c>
      <c r="L1619">
        <v>27</v>
      </c>
      <c r="M1619">
        <v>1</v>
      </c>
      <c r="N1619">
        <f t="shared" si="63"/>
        <v>0</v>
      </c>
      <c r="O1619">
        <f t="shared" si="64"/>
        <v>0</v>
      </c>
      <c r="P1619" t="s">
        <v>12694</v>
      </c>
    </row>
    <row r="1620" spans="2:16" x14ac:dyDescent="0.25">
      <c r="B1620" t="s">
        <v>1624</v>
      </c>
      <c r="C1620" s="119" t="s">
        <v>4</v>
      </c>
      <c r="D1620" t="s">
        <v>11537</v>
      </c>
      <c r="E1620" t="s">
        <v>11530</v>
      </c>
      <c r="F1620" t="s">
        <v>11540</v>
      </c>
      <c r="G1620" t="s">
        <v>61</v>
      </c>
      <c r="H1620" t="s">
        <v>18</v>
      </c>
      <c r="I1620" t="s">
        <v>11533</v>
      </c>
      <c r="J1620">
        <v>2014</v>
      </c>
      <c r="K1620">
        <v>576.98</v>
      </c>
      <c r="L1620">
        <v>32</v>
      </c>
      <c r="M1620">
        <v>1</v>
      </c>
      <c r="N1620">
        <f t="shared" si="63"/>
        <v>0</v>
      </c>
      <c r="O1620">
        <f t="shared" si="64"/>
        <v>0</v>
      </c>
      <c r="P1620" t="s">
        <v>12694</v>
      </c>
    </row>
    <row r="1621" spans="2:16" x14ac:dyDescent="0.25">
      <c r="B1621" t="s">
        <v>1625</v>
      </c>
      <c r="C1621" s="119" t="s">
        <v>4</v>
      </c>
      <c r="D1621" t="s">
        <v>11550</v>
      </c>
      <c r="E1621" t="s">
        <v>11530</v>
      </c>
      <c r="F1621" t="s">
        <v>11540</v>
      </c>
      <c r="G1621" t="s">
        <v>61</v>
      </c>
      <c r="H1621" t="s">
        <v>18</v>
      </c>
      <c r="I1621" t="s">
        <v>11541</v>
      </c>
      <c r="J1621">
        <v>2014</v>
      </c>
      <c r="K1621">
        <v>603.70000000000005</v>
      </c>
      <c r="L1621">
        <v>58</v>
      </c>
      <c r="M1621">
        <v>1</v>
      </c>
      <c r="N1621">
        <f t="shared" si="63"/>
        <v>0</v>
      </c>
      <c r="O1621">
        <f t="shared" si="64"/>
        <v>0</v>
      </c>
      <c r="P1621" t="s">
        <v>12694</v>
      </c>
    </row>
    <row r="1622" spans="2:16" x14ac:dyDescent="0.25">
      <c r="B1622" t="s">
        <v>1626</v>
      </c>
      <c r="C1622" s="119" t="s">
        <v>4</v>
      </c>
      <c r="D1622" t="s">
        <v>11550</v>
      </c>
      <c r="E1622" t="s">
        <v>11530</v>
      </c>
      <c r="F1622" t="s">
        <v>11540</v>
      </c>
      <c r="G1622" t="s">
        <v>61</v>
      </c>
      <c r="H1622" t="s">
        <v>18</v>
      </c>
      <c r="I1622" t="s">
        <v>11533</v>
      </c>
      <c r="J1622">
        <v>2014</v>
      </c>
      <c r="K1622">
        <v>2414.98</v>
      </c>
      <c r="L1622">
        <v>110</v>
      </c>
      <c r="M1622">
        <v>1</v>
      </c>
      <c r="N1622">
        <f t="shared" si="63"/>
        <v>0</v>
      </c>
      <c r="O1622">
        <f t="shared" si="64"/>
        <v>0</v>
      </c>
      <c r="P1622" t="s">
        <v>12694</v>
      </c>
    </row>
    <row r="1623" spans="2:16" x14ac:dyDescent="0.25">
      <c r="B1623" t="s">
        <v>1627</v>
      </c>
      <c r="C1623" s="119" t="s">
        <v>4</v>
      </c>
      <c r="D1623" t="s">
        <v>11537</v>
      </c>
      <c r="E1623" t="s">
        <v>11530</v>
      </c>
      <c r="F1623" t="s">
        <v>11540</v>
      </c>
      <c r="G1623" t="s">
        <v>61</v>
      </c>
      <c r="H1623" t="s">
        <v>18</v>
      </c>
      <c r="I1623" t="s">
        <v>11533</v>
      </c>
      <c r="J1623">
        <v>2014</v>
      </c>
      <c r="K1623">
        <v>7191.08</v>
      </c>
      <c r="L1623">
        <v>227</v>
      </c>
      <c r="M1623">
        <v>1</v>
      </c>
      <c r="N1623">
        <f t="shared" si="63"/>
        <v>0</v>
      </c>
      <c r="O1623">
        <f t="shared" si="64"/>
        <v>0</v>
      </c>
      <c r="P1623" t="s">
        <v>12693</v>
      </c>
    </row>
    <row r="1624" spans="2:16" x14ac:dyDescent="0.25">
      <c r="B1624" t="s">
        <v>1628</v>
      </c>
      <c r="C1624" s="119" t="s">
        <v>4</v>
      </c>
      <c r="D1624" t="s">
        <v>11537</v>
      </c>
      <c r="E1624" t="s">
        <v>11530</v>
      </c>
      <c r="F1624" t="s">
        <v>11540</v>
      </c>
      <c r="G1624" t="s">
        <v>61</v>
      </c>
      <c r="H1624" t="s">
        <v>18</v>
      </c>
      <c r="I1624" t="s">
        <v>11541</v>
      </c>
      <c r="J1624">
        <v>2014</v>
      </c>
      <c r="K1624">
        <v>2777.01</v>
      </c>
      <c r="L1624">
        <v>65</v>
      </c>
      <c r="M1624">
        <v>1</v>
      </c>
      <c r="N1624">
        <f t="shared" si="63"/>
        <v>0</v>
      </c>
      <c r="O1624">
        <f t="shared" si="64"/>
        <v>0</v>
      </c>
      <c r="P1624" t="s">
        <v>12693</v>
      </c>
    </row>
    <row r="1625" spans="2:16" x14ac:dyDescent="0.25">
      <c r="B1625" t="s">
        <v>1629</v>
      </c>
      <c r="C1625" s="119" t="s">
        <v>209</v>
      </c>
      <c r="D1625" t="s">
        <v>11539</v>
      </c>
      <c r="E1625" t="s">
        <v>11530</v>
      </c>
      <c r="F1625" t="s">
        <v>11526</v>
      </c>
      <c r="G1625" t="s">
        <v>19</v>
      </c>
      <c r="H1625" t="s">
        <v>18</v>
      </c>
      <c r="I1625" t="s">
        <v>11551</v>
      </c>
      <c r="J1625">
        <v>2014</v>
      </c>
      <c r="K1625">
        <v>6328.95</v>
      </c>
      <c r="L1625">
        <v>626</v>
      </c>
      <c r="M1625">
        <v>1</v>
      </c>
      <c r="N1625">
        <f t="shared" si="63"/>
        <v>0</v>
      </c>
      <c r="O1625">
        <f t="shared" si="64"/>
        <v>0</v>
      </c>
      <c r="P1625" t="s">
        <v>11528</v>
      </c>
    </row>
    <row r="1626" spans="2:16" x14ac:dyDescent="0.25">
      <c r="B1626" t="s">
        <v>1630</v>
      </c>
      <c r="C1626" s="119" t="s">
        <v>209</v>
      </c>
      <c r="D1626" t="s">
        <v>11539</v>
      </c>
      <c r="E1626" t="s">
        <v>11530</v>
      </c>
      <c r="F1626" t="s">
        <v>11526</v>
      </c>
      <c r="G1626" t="s">
        <v>19</v>
      </c>
      <c r="H1626" t="s">
        <v>18</v>
      </c>
      <c r="I1626" t="s">
        <v>11529</v>
      </c>
      <c r="J1626">
        <v>2014</v>
      </c>
      <c r="K1626">
        <v>1349.48</v>
      </c>
      <c r="L1626">
        <v>186</v>
      </c>
      <c r="M1626">
        <v>1</v>
      </c>
      <c r="N1626">
        <f t="shared" si="63"/>
        <v>0</v>
      </c>
      <c r="O1626">
        <f t="shared" si="64"/>
        <v>0</v>
      </c>
      <c r="P1626" t="s">
        <v>11528</v>
      </c>
    </row>
    <row r="1627" spans="2:16" x14ac:dyDescent="0.25">
      <c r="B1627" t="s">
        <v>1631</v>
      </c>
      <c r="C1627" s="119" t="s">
        <v>209</v>
      </c>
      <c r="D1627" t="s">
        <v>11542</v>
      </c>
      <c r="E1627" t="s">
        <v>11530</v>
      </c>
      <c r="F1627" t="s">
        <v>11526</v>
      </c>
      <c r="G1627" t="s">
        <v>19</v>
      </c>
      <c r="H1627" t="s">
        <v>18</v>
      </c>
      <c r="I1627" t="s">
        <v>11529</v>
      </c>
      <c r="J1627">
        <v>2014</v>
      </c>
      <c r="K1627">
        <v>9091.6200000000008</v>
      </c>
      <c r="L1627">
        <v>25</v>
      </c>
      <c r="M1627">
        <v>1</v>
      </c>
      <c r="N1627">
        <f t="shared" si="63"/>
        <v>0</v>
      </c>
      <c r="O1627">
        <f t="shared" si="64"/>
        <v>0</v>
      </c>
      <c r="P1627" t="s">
        <v>11528</v>
      </c>
    </row>
    <row r="1628" spans="2:16" x14ac:dyDescent="0.25">
      <c r="B1628" t="s">
        <v>1632</v>
      </c>
      <c r="C1628" s="119" t="s">
        <v>4</v>
      </c>
      <c r="D1628" t="s">
        <v>11544</v>
      </c>
      <c r="E1628" t="s">
        <v>11530</v>
      </c>
      <c r="F1628" t="s">
        <v>11540</v>
      </c>
      <c r="G1628" t="s">
        <v>64</v>
      </c>
      <c r="H1628" t="s">
        <v>18</v>
      </c>
      <c r="I1628" t="s">
        <v>11533</v>
      </c>
      <c r="J1628">
        <v>2014</v>
      </c>
      <c r="K1628">
        <v>3436.26</v>
      </c>
      <c r="L1628">
        <v>200</v>
      </c>
      <c r="M1628">
        <v>1</v>
      </c>
      <c r="N1628">
        <f t="shared" si="63"/>
        <v>0</v>
      </c>
      <c r="O1628">
        <f t="shared" si="64"/>
        <v>0</v>
      </c>
      <c r="P1628" t="s">
        <v>12693</v>
      </c>
    </row>
    <row r="1629" spans="2:16" x14ac:dyDescent="0.25">
      <c r="B1629" t="s">
        <v>1633</v>
      </c>
      <c r="C1629" s="119" t="s">
        <v>4</v>
      </c>
      <c r="D1629" t="s">
        <v>11537</v>
      </c>
      <c r="E1629" t="s">
        <v>11530</v>
      </c>
      <c r="F1629" t="s">
        <v>11540</v>
      </c>
      <c r="G1629" t="s">
        <v>61</v>
      </c>
      <c r="H1629" t="s">
        <v>18</v>
      </c>
      <c r="I1629" t="s">
        <v>11541</v>
      </c>
      <c r="J1629">
        <v>2014</v>
      </c>
      <c r="K1629">
        <v>2113.17</v>
      </c>
      <c r="L1629">
        <v>27</v>
      </c>
      <c r="M1629">
        <v>1</v>
      </c>
      <c r="N1629">
        <f t="shared" si="63"/>
        <v>0</v>
      </c>
      <c r="O1629">
        <f t="shared" si="64"/>
        <v>0</v>
      </c>
      <c r="P1629" t="s">
        <v>12694</v>
      </c>
    </row>
    <row r="1630" spans="2:16" x14ac:dyDescent="0.25">
      <c r="B1630" t="s">
        <v>1634</v>
      </c>
      <c r="C1630" s="119" t="s">
        <v>4</v>
      </c>
      <c r="D1630" t="s">
        <v>11537</v>
      </c>
      <c r="E1630" t="s">
        <v>11530</v>
      </c>
      <c r="F1630" t="s">
        <v>11540</v>
      </c>
      <c r="G1630" t="s">
        <v>61</v>
      </c>
      <c r="H1630" t="s">
        <v>18</v>
      </c>
      <c r="I1630" t="s">
        <v>11541</v>
      </c>
      <c r="J1630">
        <v>2014</v>
      </c>
      <c r="K1630">
        <v>59.62</v>
      </c>
      <c r="M1630">
        <v>1</v>
      </c>
      <c r="N1630">
        <f t="shared" si="63"/>
        <v>1</v>
      </c>
      <c r="O1630">
        <f t="shared" ref="O1630:O1633" si="65">IF(OR(L1630="",L1630&lt;=0),1,0)</f>
        <v>1</v>
      </c>
      <c r="P1630" t="s">
        <v>11528</v>
      </c>
    </row>
    <row r="1631" spans="2:16" x14ac:dyDescent="0.25">
      <c r="B1631" t="s">
        <v>1635</v>
      </c>
      <c r="C1631" s="119" t="s">
        <v>4</v>
      </c>
      <c r="D1631" t="s">
        <v>11542</v>
      </c>
      <c r="E1631" t="s">
        <v>11530</v>
      </c>
      <c r="F1631" t="s">
        <v>11540</v>
      </c>
      <c r="G1631" t="s">
        <v>61</v>
      </c>
      <c r="H1631" t="s">
        <v>18</v>
      </c>
      <c r="I1631" t="s">
        <v>11533</v>
      </c>
      <c r="J1631">
        <v>2014</v>
      </c>
      <c r="K1631">
        <v>62.6</v>
      </c>
      <c r="L1631">
        <v>12</v>
      </c>
      <c r="M1631">
        <v>1</v>
      </c>
      <c r="N1631">
        <f t="shared" si="63"/>
        <v>1</v>
      </c>
      <c r="O1631">
        <f t="shared" si="65"/>
        <v>0</v>
      </c>
      <c r="P1631" t="s">
        <v>11528</v>
      </c>
    </row>
    <row r="1632" spans="2:16" x14ac:dyDescent="0.25">
      <c r="B1632" t="s">
        <v>1636</v>
      </c>
      <c r="C1632" s="119" t="s">
        <v>4</v>
      </c>
      <c r="D1632" t="s">
        <v>11546</v>
      </c>
      <c r="E1632" t="s">
        <v>11530</v>
      </c>
      <c r="F1632" t="s">
        <v>11540</v>
      </c>
      <c r="G1632" t="s">
        <v>61</v>
      </c>
      <c r="H1632" t="s">
        <v>18</v>
      </c>
      <c r="I1632" t="s">
        <v>11533</v>
      </c>
      <c r="J1632">
        <v>2014</v>
      </c>
      <c r="K1632">
        <v>395.33</v>
      </c>
      <c r="L1632">
        <v>10</v>
      </c>
      <c r="M1632">
        <v>1</v>
      </c>
      <c r="N1632">
        <f t="shared" si="63"/>
        <v>0</v>
      </c>
      <c r="O1632">
        <f t="shared" si="65"/>
        <v>0</v>
      </c>
      <c r="P1632" t="s">
        <v>11528</v>
      </c>
    </row>
    <row r="1633" spans="2:16" x14ac:dyDescent="0.25">
      <c r="B1633" t="s">
        <v>1637</v>
      </c>
      <c r="C1633" s="119" t="s">
        <v>4</v>
      </c>
      <c r="D1633" t="s">
        <v>11546</v>
      </c>
      <c r="E1633" t="s">
        <v>11530</v>
      </c>
      <c r="F1633" t="s">
        <v>11540</v>
      </c>
      <c r="G1633" t="s">
        <v>61</v>
      </c>
      <c r="H1633" t="s">
        <v>18</v>
      </c>
      <c r="I1633" t="s">
        <v>11533</v>
      </c>
      <c r="J1633">
        <v>2014</v>
      </c>
      <c r="K1633">
        <v>836.77</v>
      </c>
      <c r="L1633">
        <v>13</v>
      </c>
      <c r="M1633">
        <v>1</v>
      </c>
      <c r="N1633">
        <f t="shared" si="63"/>
        <v>0</v>
      </c>
      <c r="O1633">
        <f t="shared" si="65"/>
        <v>0</v>
      </c>
      <c r="P1633" t="s">
        <v>11528</v>
      </c>
    </row>
    <row r="1634" spans="2:16" x14ac:dyDescent="0.25">
      <c r="B1634" t="s">
        <v>1638</v>
      </c>
      <c r="C1634" s="119" t="s">
        <v>4</v>
      </c>
      <c r="D1634" t="s">
        <v>11545</v>
      </c>
      <c r="E1634" t="s">
        <v>11530</v>
      </c>
      <c r="F1634" t="s">
        <v>11540</v>
      </c>
      <c r="G1634" t="s">
        <v>5</v>
      </c>
      <c r="H1634" t="s">
        <v>2</v>
      </c>
      <c r="I1634" t="s">
        <v>11533</v>
      </c>
      <c r="J1634">
        <v>2015</v>
      </c>
      <c r="K1634">
        <v>2176.3200000000002</v>
      </c>
      <c r="L1634">
        <v>95</v>
      </c>
      <c r="M1634">
        <v>1</v>
      </c>
      <c r="N1634">
        <f t="shared" si="63"/>
        <v>0</v>
      </c>
      <c r="O1634">
        <f t="shared" ref="O1634:O1639" si="66">IF(OR(L1634="",L1634&lt;=0),1,0)</f>
        <v>0</v>
      </c>
      <c r="P1634" t="s">
        <v>12692</v>
      </c>
    </row>
    <row r="1635" spans="2:16" x14ac:dyDescent="0.25">
      <c r="B1635" t="s">
        <v>1639</v>
      </c>
      <c r="C1635" s="119" t="s">
        <v>4</v>
      </c>
      <c r="D1635" t="s">
        <v>11550</v>
      </c>
      <c r="E1635" t="s">
        <v>11530</v>
      </c>
      <c r="F1635" t="s">
        <v>11540</v>
      </c>
      <c r="G1635" t="s">
        <v>5</v>
      </c>
      <c r="H1635" t="s">
        <v>2</v>
      </c>
      <c r="I1635" t="s">
        <v>11529</v>
      </c>
      <c r="J1635">
        <v>2015</v>
      </c>
      <c r="K1635">
        <v>6983.23</v>
      </c>
      <c r="L1635">
        <v>690</v>
      </c>
      <c r="M1635">
        <v>1</v>
      </c>
      <c r="N1635">
        <f t="shared" si="63"/>
        <v>0</v>
      </c>
      <c r="O1635">
        <f t="shared" si="66"/>
        <v>0</v>
      </c>
      <c r="P1635" t="s">
        <v>12692</v>
      </c>
    </row>
    <row r="1636" spans="2:16" x14ac:dyDescent="0.25">
      <c r="B1636" t="s">
        <v>1640</v>
      </c>
      <c r="C1636" s="119" t="s">
        <v>4</v>
      </c>
      <c r="D1636" t="s">
        <v>11542</v>
      </c>
      <c r="E1636" t="s">
        <v>11530</v>
      </c>
      <c r="F1636" t="s">
        <v>11540</v>
      </c>
      <c r="G1636" t="s">
        <v>5</v>
      </c>
      <c r="H1636" t="s">
        <v>2</v>
      </c>
      <c r="I1636" t="s">
        <v>11533</v>
      </c>
      <c r="J1636">
        <v>2015</v>
      </c>
      <c r="K1636">
        <v>5288.53</v>
      </c>
      <c r="L1636">
        <v>77</v>
      </c>
      <c r="M1636">
        <v>1</v>
      </c>
      <c r="N1636">
        <f t="shared" si="63"/>
        <v>0</v>
      </c>
      <c r="O1636">
        <f t="shared" si="66"/>
        <v>0</v>
      </c>
      <c r="P1636" t="s">
        <v>12692</v>
      </c>
    </row>
    <row r="1637" spans="2:16" x14ac:dyDescent="0.25">
      <c r="B1637" t="s">
        <v>1641</v>
      </c>
      <c r="C1637" s="119" t="s">
        <v>4</v>
      </c>
      <c r="D1637" t="s">
        <v>11542</v>
      </c>
      <c r="E1637" t="s">
        <v>11530</v>
      </c>
      <c r="F1637" t="s">
        <v>11540</v>
      </c>
      <c r="G1637" t="s">
        <v>5</v>
      </c>
      <c r="H1637" t="s">
        <v>2</v>
      </c>
      <c r="I1637" t="s">
        <v>11533</v>
      </c>
      <c r="J1637">
        <v>2015</v>
      </c>
      <c r="K1637">
        <v>6036.41</v>
      </c>
      <c r="L1637">
        <v>25</v>
      </c>
      <c r="M1637">
        <v>1</v>
      </c>
      <c r="N1637">
        <f t="shared" si="63"/>
        <v>0</v>
      </c>
      <c r="O1637">
        <f t="shared" si="66"/>
        <v>0</v>
      </c>
      <c r="P1637" t="s">
        <v>12695</v>
      </c>
    </row>
    <row r="1638" spans="2:16" x14ac:dyDescent="0.25">
      <c r="B1638" t="s">
        <v>1642</v>
      </c>
      <c r="C1638" s="119" t="s">
        <v>4</v>
      </c>
      <c r="D1638" t="s">
        <v>11537</v>
      </c>
      <c r="E1638" t="s">
        <v>11530</v>
      </c>
      <c r="F1638" t="s">
        <v>11540</v>
      </c>
      <c r="G1638" t="s">
        <v>5</v>
      </c>
      <c r="H1638" t="s">
        <v>2</v>
      </c>
      <c r="I1638" t="s">
        <v>11533</v>
      </c>
      <c r="J1638">
        <v>2015</v>
      </c>
      <c r="K1638">
        <v>1870.47</v>
      </c>
      <c r="L1638">
        <v>113</v>
      </c>
      <c r="M1638">
        <v>1</v>
      </c>
      <c r="N1638">
        <f t="shared" si="63"/>
        <v>0</v>
      </c>
      <c r="O1638">
        <f t="shared" si="66"/>
        <v>0</v>
      </c>
      <c r="P1638" t="s">
        <v>12692</v>
      </c>
    </row>
    <row r="1639" spans="2:16" x14ac:dyDescent="0.25">
      <c r="B1639" t="s">
        <v>1643</v>
      </c>
      <c r="C1639" s="119" t="s">
        <v>4</v>
      </c>
      <c r="D1639" t="s">
        <v>11539</v>
      </c>
      <c r="E1639" t="s">
        <v>11530</v>
      </c>
      <c r="F1639" t="s">
        <v>11540</v>
      </c>
      <c r="G1639" t="s">
        <v>5</v>
      </c>
      <c r="H1639" t="s">
        <v>2</v>
      </c>
      <c r="I1639" t="s">
        <v>11533</v>
      </c>
      <c r="J1639">
        <v>2015</v>
      </c>
      <c r="K1639">
        <v>7837.93</v>
      </c>
      <c r="L1639">
        <v>68</v>
      </c>
      <c r="M1639">
        <v>1</v>
      </c>
      <c r="N1639">
        <f t="shared" si="63"/>
        <v>0</v>
      </c>
      <c r="O1639">
        <f t="shared" si="66"/>
        <v>0</v>
      </c>
      <c r="P1639" t="s">
        <v>12692</v>
      </c>
    </row>
    <row r="1640" spans="2:16" x14ac:dyDescent="0.25">
      <c r="B1640" t="s">
        <v>1644</v>
      </c>
      <c r="C1640" s="119" t="s">
        <v>4</v>
      </c>
      <c r="D1640" t="s">
        <v>11537</v>
      </c>
      <c r="E1640" t="s">
        <v>11530</v>
      </c>
      <c r="F1640" t="s">
        <v>11540</v>
      </c>
      <c r="G1640" t="s">
        <v>5</v>
      </c>
      <c r="H1640" t="s">
        <v>2</v>
      </c>
      <c r="I1640" t="s">
        <v>11533</v>
      </c>
      <c r="J1640">
        <v>2015</v>
      </c>
      <c r="K1640">
        <v>4883.09</v>
      </c>
      <c r="L1640">
        <v>71</v>
      </c>
      <c r="M1640">
        <v>1</v>
      </c>
      <c r="N1640">
        <f t="shared" si="63"/>
        <v>0</v>
      </c>
      <c r="O1640">
        <f t="shared" ref="O1640:O1649" si="67">IF(OR(L1640="",L1640&lt;=0),1,0)</f>
        <v>0</v>
      </c>
      <c r="P1640" t="s">
        <v>12692</v>
      </c>
    </row>
    <row r="1641" spans="2:16" x14ac:dyDescent="0.25">
      <c r="B1641" t="s">
        <v>1645</v>
      </c>
      <c r="C1641" s="119" t="s">
        <v>4</v>
      </c>
      <c r="D1641" t="s">
        <v>11537</v>
      </c>
      <c r="E1641" t="s">
        <v>11530</v>
      </c>
      <c r="F1641" t="s">
        <v>11540</v>
      </c>
      <c r="G1641" t="s">
        <v>5</v>
      </c>
      <c r="H1641" t="s">
        <v>2</v>
      </c>
      <c r="I1641" t="s">
        <v>11533</v>
      </c>
      <c r="J1641">
        <v>2015</v>
      </c>
      <c r="K1641">
        <v>9869.11</v>
      </c>
      <c r="L1641">
        <v>110</v>
      </c>
      <c r="M1641">
        <v>1</v>
      </c>
      <c r="N1641">
        <f t="shared" si="63"/>
        <v>0</v>
      </c>
      <c r="O1641">
        <f t="shared" si="67"/>
        <v>0</v>
      </c>
      <c r="P1641" t="s">
        <v>12692</v>
      </c>
    </row>
    <row r="1642" spans="2:16" x14ac:dyDescent="0.25">
      <c r="B1642" t="s">
        <v>1646</v>
      </c>
      <c r="C1642" s="119" t="s">
        <v>4</v>
      </c>
      <c r="D1642" t="s">
        <v>11537</v>
      </c>
      <c r="E1642" t="s">
        <v>11530</v>
      </c>
      <c r="F1642" t="s">
        <v>11540</v>
      </c>
      <c r="G1642" t="s">
        <v>5</v>
      </c>
      <c r="H1642" t="s">
        <v>2</v>
      </c>
      <c r="I1642" t="s">
        <v>11533</v>
      </c>
      <c r="J1642">
        <v>2015</v>
      </c>
      <c r="K1642">
        <v>2094.5500000000002</v>
      </c>
      <c r="L1642">
        <v>35</v>
      </c>
      <c r="M1642">
        <v>1</v>
      </c>
      <c r="N1642">
        <f t="shared" si="63"/>
        <v>0</v>
      </c>
      <c r="O1642">
        <f t="shared" si="67"/>
        <v>0</v>
      </c>
      <c r="P1642" t="s">
        <v>12692</v>
      </c>
    </row>
    <row r="1643" spans="2:16" x14ac:dyDescent="0.25">
      <c r="B1643" t="s">
        <v>1647</v>
      </c>
      <c r="C1643" s="119" t="s">
        <v>4</v>
      </c>
      <c r="D1643" t="s">
        <v>11537</v>
      </c>
      <c r="E1643" t="s">
        <v>11530</v>
      </c>
      <c r="F1643" t="s">
        <v>11540</v>
      </c>
      <c r="G1643" t="s">
        <v>5</v>
      </c>
      <c r="H1643" t="s">
        <v>2</v>
      </c>
      <c r="I1643" t="s">
        <v>11533</v>
      </c>
      <c r="J1643">
        <v>2015</v>
      </c>
      <c r="K1643">
        <v>5739.71</v>
      </c>
      <c r="L1643">
        <v>156</v>
      </c>
      <c r="M1643">
        <v>1</v>
      </c>
      <c r="N1643">
        <f t="shared" si="63"/>
        <v>0</v>
      </c>
      <c r="O1643">
        <f t="shared" si="67"/>
        <v>0</v>
      </c>
      <c r="P1643" t="s">
        <v>11528</v>
      </c>
    </row>
    <row r="1644" spans="2:16" x14ac:dyDescent="0.25">
      <c r="B1644" t="s">
        <v>1648</v>
      </c>
      <c r="C1644" s="119" t="s">
        <v>4</v>
      </c>
      <c r="D1644" t="s">
        <v>11537</v>
      </c>
      <c r="E1644" t="s">
        <v>11530</v>
      </c>
      <c r="F1644" t="s">
        <v>11540</v>
      </c>
      <c r="G1644" t="s">
        <v>5</v>
      </c>
      <c r="H1644" t="s">
        <v>2</v>
      </c>
      <c r="I1644" t="s">
        <v>11533</v>
      </c>
      <c r="J1644">
        <v>2015</v>
      </c>
      <c r="K1644">
        <v>6296.19</v>
      </c>
      <c r="L1644">
        <v>79</v>
      </c>
      <c r="M1644">
        <v>1</v>
      </c>
      <c r="N1644">
        <f t="shared" si="63"/>
        <v>0</v>
      </c>
      <c r="O1644">
        <f t="shared" si="67"/>
        <v>0</v>
      </c>
      <c r="P1644" t="s">
        <v>12692</v>
      </c>
    </row>
    <row r="1645" spans="2:16" x14ac:dyDescent="0.25">
      <c r="B1645" t="s">
        <v>1649</v>
      </c>
      <c r="C1645" s="119" t="s">
        <v>4</v>
      </c>
      <c r="D1645" t="s">
        <v>11539</v>
      </c>
      <c r="E1645" t="s">
        <v>11530</v>
      </c>
      <c r="F1645" t="s">
        <v>11540</v>
      </c>
      <c r="G1645" t="s">
        <v>5</v>
      </c>
      <c r="H1645" t="s">
        <v>2</v>
      </c>
      <c r="I1645" t="s">
        <v>11533</v>
      </c>
      <c r="J1645">
        <v>2015</v>
      </c>
      <c r="K1645">
        <v>3361.3</v>
      </c>
      <c r="L1645">
        <v>33</v>
      </c>
      <c r="M1645">
        <v>1</v>
      </c>
      <c r="N1645">
        <f t="shared" si="63"/>
        <v>0</v>
      </c>
      <c r="O1645">
        <f t="shared" si="67"/>
        <v>0</v>
      </c>
      <c r="P1645" t="s">
        <v>12692</v>
      </c>
    </row>
    <row r="1646" spans="2:16" x14ac:dyDescent="0.25">
      <c r="B1646" t="s">
        <v>1650</v>
      </c>
      <c r="C1646" s="119" t="s">
        <v>4</v>
      </c>
      <c r="D1646" t="s">
        <v>11537</v>
      </c>
      <c r="E1646" t="s">
        <v>11530</v>
      </c>
      <c r="F1646" t="s">
        <v>11540</v>
      </c>
      <c r="G1646" t="s">
        <v>5</v>
      </c>
      <c r="H1646" t="s">
        <v>2</v>
      </c>
      <c r="I1646" t="s">
        <v>11533</v>
      </c>
      <c r="J1646">
        <v>2015</v>
      </c>
      <c r="K1646">
        <v>15502.84</v>
      </c>
      <c r="L1646">
        <v>326</v>
      </c>
      <c r="M1646">
        <v>1</v>
      </c>
      <c r="N1646">
        <f t="shared" si="63"/>
        <v>0</v>
      </c>
      <c r="O1646">
        <f t="shared" si="67"/>
        <v>0</v>
      </c>
      <c r="P1646" t="s">
        <v>12692</v>
      </c>
    </row>
    <row r="1647" spans="2:16" x14ac:dyDescent="0.25">
      <c r="B1647" t="s">
        <v>1651</v>
      </c>
      <c r="C1647" s="119" t="s">
        <v>4</v>
      </c>
      <c r="D1647" t="s">
        <v>11537</v>
      </c>
      <c r="E1647" t="s">
        <v>11530</v>
      </c>
      <c r="F1647" t="s">
        <v>11540</v>
      </c>
      <c r="G1647" t="s">
        <v>5</v>
      </c>
      <c r="H1647" t="s">
        <v>2</v>
      </c>
      <c r="I1647" t="s">
        <v>11533</v>
      </c>
      <c r="J1647">
        <v>2015</v>
      </c>
      <c r="K1647">
        <v>3704.92</v>
      </c>
      <c r="L1647">
        <v>98</v>
      </c>
      <c r="M1647">
        <v>1</v>
      </c>
      <c r="N1647">
        <f t="shared" si="63"/>
        <v>0</v>
      </c>
      <c r="O1647">
        <f t="shared" si="67"/>
        <v>0</v>
      </c>
      <c r="P1647" t="s">
        <v>11528</v>
      </c>
    </row>
    <row r="1648" spans="2:16" x14ac:dyDescent="0.25">
      <c r="B1648" t="s">
        <v>1652</v>
      </c>
      <c r="C1648" s="119" t="s">
        <v>4</v>
      </c>
      <c r="D1648" t="s">
        <v>11537</v>
      </c>
      <c r="E1648" t="s">
        <v>11530</v>
      </c>
      <c r="F1648" t="s">
        <v>11540</v>
      </c>
      <c r="G1648" t="s">
        <v>5</v>
      </c>
      <c r="H1648" t="s">
        <v>2</v>
      </c>
      <c r="I1648" t="s">
        <v>11533</v>
      </c>
      <c r="J1648">
        <v>2015</v>
      </c>
      <c r="K1648">
        <v>6022.34</v>
      </c>
      <c r="L1648">
        <v>181</v>
      </c>
      <c r="M1648">
        <v>1</v>
      </c>
      <c r="N1648">
        <f t="shared" si="63"/>
        <v>0</v>
      </c>
      <c r="O1648">
        <f t="shared" si="67"/>
        <v>0</v>
      </c>
      <c r="P1648" t="s">
        <v>12692</v>
      </c>
    </row>
    <row r="1649" spans="2:16" x14ac:dyDescent="0.25">
      <c r="B1649" t="s">
        <v>1653</v>
      </c>
      <c r="C1649" s="119" t="s">
        <v>4</v>
      </c>
      <c r="D1649" t="s">
        <v>11537</v>
      </c>
      <c r="E1649" t="s">
        <v>11530</v>
      </c>
      <c r="F1649" t="s">
        <v>11540</v>
      </c>
      <c r="G1649" t="s">
        <v>5</v>
      </c>
      <c r="H1649" t="s">
        <v>18</v>
      </c>
      <c r="I1649" t="s">
        <v>11533</v>
      </c>
      <c r="J1649">
        <v>2015</v>
      </c>
      <c r="K1649">
        <v>1603.07</v>
      </c>
      <c r="L1649">
        <v>47</v>
      </c>
      <c r="M1649">
        <v>1</v>
      </c>
      <c r="N1649">
        <f t="shared" si="63"/>
        <v>0</v>
      </c>
      <c r="O1649">
        <f t="shared" si="67"/>
        <v>0</v>
      </c>
      <c r="P1649" t="s">
        <v>11528</v>
      </c>
    </row>
    <row r="1650" spans="2:16" x14ac:dyDescent="0.25">
      <c r="B1650" t="s">
        <v>1654</v>
      </c>
      <c r="C1650" s="119" t="s">
        <v>4</v>
      </c>
      <c r="D1650" t="s">
        <v>11544</v>
      </c>
      <c r="E1650" t="s">
        <v>11530</v>
      </c>
      <c r="F1650" t="s">
        <v>11540</v>
      </c>
      <c r="G1650" t="s">
        <v>5</v>
      </c>
      <c r="H1650" t="s">
        <v>18</v>
      </c>
      <c r="I1650" t="s">
        <v>11533</v>
      </c>
      <c r="J1650">
        <v>2015</v>
      </c>
      <c r="K1650">
        <v>57.47</v>
      </c>
      <c r="L1650">
        <v>227</v>
      </c>
      <c r="M1650">
        <v>1</v>
      </c>
      <c r="N1650">
        <f t="shared" si="63"/>
        <v>1</v>
      </c>
      <c r="O1650">
        <f t="shared" ref="O1650:O1675" si="68">IF(OR(L1650="",L1650&lt;=0),1,0)</f>
        <v>0</v>
      </c>
      <c r="P1650" t="s">
        <v>11528</v>
      </c>
    </row>
    <row r="1651" spans="2:16" x14ac:dyDescent="0.25">
      <c r="B1651" t="s">
        <v>1655</v>
      </c>
      <c r="C1651" s="119" t="s">
        <v>4</v>
      </c>
      <c r="D1651" t="s">
        <v>11549</v>
      </c>
      <c r="E1651" t="s">
        <v>11530</v>
      </c>
      <c r="F1651" t="s">
        <v>11540</v>
      </c>
      <c r="G1651" t="s">
        <v>5</v>
      </c>
      <c r="H1651" t="s">
        <v>18</v>
      </c>
      <c r="I1651" t="s">
        <v>11533</v>
      </c>
      <c r="J1651">
        <v>2015</v>
      </c>
      <c r="K1651">
        <v>2901.86</v>
      </c>
      <c r="L1651">
        <v>38</v>
      </c>
      <c r="M1651">
        <v>1</v>
      </c>
      <c r="N1651">
        <f t="shared" si="63"/>
        <v>0</v>
      </c>
      <c r="O1651">
        <f t="shared" si="68"/>
        <v>0</v>
      </c>
      <c r="P1651" t="s">
        <v>12692</v>
      </c>
    </row>
    <row r="1652" spans="2:16" x14ac:dyDescent="0.25">
      <c r="B1652" t="s">
        <v>1656</v>
      </c>
      <c r="C1652" s="119" t="s">
        <v>4</v>
      </c>
      <c r="D1652" t="s">
        <v>11537</v>
      </c>
      <c r="E1652" t="s">
        <v>11530</v>
      </c>
      <c r="F1652" t="s">
        <v>11540</v>
      </c>
      <c r="G1652" t="s">
        <v>5</v>
      </c>
      <c r="H1652" t="s">
        <v>18</v>
      </c>
      <c r="I1652" t="s">
        <v>11533</v>
      </c>
      <c r="J1652">
        <v>2015</v>
      </c>
      <c r="K1652">
        <v>0</v>
      </c>
      <c r="L1652">
        <v>0</v>
      </c>
      <c r="M1652">
        <v>1</v>
      </c>
      <c r="N1652">
        <f t="shared" si="63"/>
        <v>1</v>
      </c>
      <c r="O1652">
        <f t="shared" si="68"/>
        <v>1</v>
      </c>
      <c r="P1652" t="s">
        <v>11528</v>
      </c>
    </row>
    <row r="1653" spans="2:16" x14ac:dyDescent="0.25">
      <c r="B1653" t="s">
        <v>1657</v>
      </c>
      <c r="C1653" s="119" t="s">
        <v>4</v>
      </c>
      <c r="D1653" t="s">
        <v>11542</v>
      </c>
      <c r="E1653" t="s">
        <v>11530</v>
      </c>
      <c r="F1653" t="s">
        <v>11540</v>
      </c>
      <c r="G1653" t="s">
        <v>5</v>
      </c>
      <c r="H1653" t="s">
        <v>18</v>
      </c>
      <c r="I1653" t="s">
        <v>11533</v>
      </c>
      <c r="J1653">
        <v>2015</v>
      </c>
      <c r="K1653">
        <v>578.25</v>
      </c>
      <c r="L1653">
        <v>58</v>
      </c>
      <c r="M1653">
        <v>1</v>
      </c>
      <c r="N1653">
        <f t="shared" si="63"/>
        <v>0</v>
      </c>
      <c r="O1653">
        <f t="shared" si="68"/>
        <v>0</v>
      </c>
      <c r="P1653" t="s">
        <v>12692</v>
      </c>
    </row>
    <row r="1654" spans="2:16" x14ac:dyDescent="0.25">
      <c r="B1654" t="s">
        <v>1658</v>
      </c>
      <c r="C1654" s="119" t="s">
        <v>4</v>
      </c>
      <c r="D1654" t="s">
        <v>11537</v>
      </c>
      <c r="E1654" t="s">
        <v>11530</v>
      </c>
      <c r="F1654" t="s">
        <v>11540</v>
      </c>
      <c r="G1654" t="s">
        <v>5</v>
      </c>
      <c r="H1654" t="s">
        <v>18</v>
      </c>
      <c r="I1654" t="s">
        <v>11533</v>
      </c>
      <c r="J1654">
        <v>2015</v>
      </c>
      <c r="K1654">
        <v>5463.36</v>
      </c>
      <c r="L1654">
        <v>295</v>
      </c>
      <c r="M1654">
        <v>1</v>
      </c>
      <c r="N1654">
        <f t="shared" si="63"/>
        <v>0</v>
      </c>
      <c r="O1654">
        <f t="shared" si="68"/>
        <v>0</v>
      </c>
      <c r="P1654" t="s">
        <v>12692</v>
      </c>
    </row>
    <row r="1655" spans="2:16" x14ac:dyDescent="0.25">
      <c r="B1655" t="s">
        <v>1659</v>
      </c>
      <c r="C1655" s="119" t="s">
        <v>4</v>
      </c>
      <c r="D1655" t="s">
        <v>11537</v>
      </c>
      <c r="E1655" t="s">
        <v>11530</v>
      </c>
      <c r="F1655" t="s">
        <v>11540</v>
      </c>
      <c r="G1655" t="s">
        <v>5</v>
      </c>
      <c r="H1655" t="s">
        <v>18</v>
      </c>
      <c r="I1655" t="s">
        <v>11533</v>
      </c>
      <c r="J1655">
        <v>2015</v>
      </c>
      <c r="K1655">
        <v>2349.52</v>
      </c>
      <c r="L1655">
        <v>0</v>
      </c>
      <c r="M1655">
        <v>1</v>
      </c>
      <c r="N1655">
        <f t="shared" si="63"/>
        <v>0</v>
      </c>
      <c r="O1655">
        <f t="shared" si="68"/>
        <v>1</v>
      </c>
      <c r="P1655" t="s">
        <v>12692</v>
      </c>
    </row>
    <row r="1656" spans="2:16" x14ac:dyDescent="0.25">
      <c r="B1656" t="s">
        <v>1660</v>
      </c>
      <c r="C1656" s="119" t="s">
        <v>4</v>
      </c>
      <c r="D1656" t="s">
        <v>11537</v>
      </c>
      <c r="E1656" t="s">
        <v>11530</v>
      </c>
      <c r="F1656" t="s">
        <v>11540</v>
      </c>
      <c r="G1656" t="s">
        <v>5</v>
      </c>
      <c r="H1656" t="s">
        <v>18</v>
      </c>
      <c r="I1656" t="s">
        <v>11533</v>
      </c>
      <c r="J1656">
        <v>2015</v>
      </c>
      <c r="K1656">
        <v>2377.48</v>
      </c>
      <c r="L1656">
        <v>255</v>
      </c>
      <c r="M1656">
        <v>1</v>
      </c>
      <c r="N1656">
        <f t="shared" si="63"/>
        <v>0</v>
      </c>
      <c r="O1656">
        <f t="shared" si="68"/>
        <v>0</v>
      </c>
      <c r="P1656" t="s">
        <v>12692</v>
      </c>
    </row>
    <row r="1657" spans="2:16" x14ac:dyDescent="0.25">
      <c r="B1657" t="s">
        <v>1661</v>
      </c>
      <c r="C1657" s="119" t="s">
        <v>4</v>
      </c>
      <c r="D1657" t="s">
        <v>11537</v>
      </c>
      <c r="E1657" t="s">
        <v>11530</v>
      </c>
      <c r="F1657" t="s">
        <v>11540</v>
      </c>
      <c r="G1657" t="s">
        <v>5</v>
      </c>
      <c r="H1657" t="s">
        <v>18</v>
      </c>
      <c r="I1657" t="s">
        <v>11533</v>
      </c>
      <c r="J1657">
        <v>2015</v>
      </c>
      <c r="K1657">
        <v>2972.94</v>
      </c>
      <c r="L1657">
        <v>178</v>
      </c>
      <c r="M1657">
        <v>1</v>
      </c>
      <c r="N1657">
        <f t="shared" si="63"/>
        <v>0</v>
      </c>
      <c r="O1657">
        <f t="shared" si="68"/>
        <v>0</v>
      </c>
      <c r="P1657" t="s">
        <v>12692</v>
      </c>
    </row>
    <row r="1658" spans="2:16" x14ac:dyDescent="0.25">
      <c r="B1658" t="s">
        <v>1662</v>
      </c>
      <c r="C1658" s="119" t="s">
        <v>4</v>
      </c>
      <c r="D1658" t="s">
        <v>11537</v>
      </c>
      <c r="E1658" t="s">
        <v>11530</v>
      </c>
      <c r="F1658" t="s">
        <v>11540</v>
      </c>
      <c r="G1658" t="s">
        <v>5</v>
      </c>
      <c r="H1658" t="s">
        <v>18</v>
      </c>
      <c r="I1658" t="s">
        <v>11533</v>
      </c>
      <c r="J1658">
        <v>2015</v>
      </c>
      <c r="K1658">
        <v>11935.99</v>
      </c>
      <c r="L1658">
        <v>270</v>
      </c>
      <c r="M1658">
        <v>1</v>
      </c>
      <c r="N1658">
        <f t="shared" si="63"/>
        <v>0</v>
      </c>
      <c r="O1658">
        <f t="shared" si="68"/>
        <v>0</v>
      </c>
      <c r="P1658" t="s">
        <v>12692</v>
      </c>
    </row>
    <row r="1659" spans="2:16" x14ac:dyDescent="0.25">
      <c r="B1659" t="s">
        <v>1663</v>
      </c>
      <c r="C1659" s="119" t="s">
        <v>4</v>
      </c>
      <c r="D1659" t="s">
        <v>11537</v>
      </c>
      <c r="E1659" t="s">
        <v>11530</v>
      </c>
      <c r="F1659" t="s">
        <v>11540</v>
      </c>
      <c r="G1659" t="s">
        <v>5</v>
      </c>
      <c r="H1659" t="s">
        <v>18</v>
      </c>
      <c r="I1659" t="s">
        <v>11533</v>
      </c>
      <c r="J1659">
        <v>2015</v>
      </c>
      <c r="K1659">
        <v>4589.8900000000003</v>
      </c>
      <c r="L1659">
        <v>366</v>
      </c>
      <c r="M1659">
        <v>1</v>
      </c>
      <c r="N1659">
        <f t="shared" si="63"/>
        <v>0</v>
      </c>
      <c r="O1659">
        <f t="shared" si="68"/>
        <v>0</v>
      </c>
      <c r="P1659" t="s">
        <v>12692</v>
      </c>
    </row>
    <row r="1660" spans="2:16" x14ac:dyDescent="0.25">
      <c r="B1660" t="s">
        <v>1664</v>
      </c>
      <c r="C1660" s="119" t="s">
        <v>4</v>
      </c>
      <c r="D1660" t="s">
        <v>11537</v>
      </c>
      <c r="E1660" t="s">
        <v>11530</v>
      </c>
      <c r="F1660" t="s">
        <v>11540</v>
      </c>
      <c r="G1660" t="s">
        <v>5</v>
      </c>
      <c r="H1660" t="s">
        <v>18</v>
      </c>
      <c r="I1660" t="s">
        <v>11533</v>
      </c>
      <c r="J1660">
        <v>2015</v>
      </c>
      <c r="K1660">
        <v>1616.89</v>
      </c>
      <c r="L1660">
        <v>17</v>
      </c>
      <c r="M1660">
        <v>1</v>
      </c>
      <c r="N1660">
        <f t="shared" si="63"/>
        <v>0</v>
      </c>
      <c r="O1660">
        <f t="shared" si="68"/>
        <v>0</v>
      </c>
      <c r="P1660" t="s">
        <v>12692</v>
      </c>
    </row>
    <row r="1661" spans="2:16" x14ac:dyDescent="0.25">
      <c r="B1661" t="s">
        <v>1665</v>
      </c>
      <c r="C1661" s="119" t="s">
        <v>4</v>
      </c>
      <c r="D1661" t="s">
        <v>11537</v>
      </c>
      <c r="E1661" t="s">
        <v>11530</v>
      </c>
      <c r="F1661" t="s">
        <v>11540</v>
      </c>
      <c r="G1661" t="s">
        <v>5</v>
      </c>
      <c r="H1661" t="s">
        <v>18</v>
      </c>
      <c r="I1661" t="s">
        <v>11533</v>
      </c>
      <c r="J1661">
        <v>2015</v>
      </c>
      <c r="K1661">
        <v>1645.16</v>
      </c>
      <c r="L1661">
        <v>1</v>
      </c>
      <c r="M1661">
        <v>1</v>
      </c>
      <c r="N1661">
        <f t="shared" si="63"/>
        <v>0</v>
      </c>
      <c r="O1661">
        <f t="shared" si="68"/>
        <v>0</v>
      </c>
      <c r="P1661" t="s">
        <v>12692</v>
      </c>
    </row>
    <row r="1662" spans="2:16" x14ac:dyDescent="0.25">
      <c r="B1662" t="s">
        <v>1666</v>
      </c>
      <c r="C1662" s="119" t="s">
        <v>4</v>
      </c>
      <c r="D1662" t="s">
        <v>11550</v>
      </c>
      <c r="E1662" t="s">
        <v>11530</v>
      </c>
      <c r="F1662" t="s">
        <v>11540</v>
      </c>
      <c r="G1662" t="s">
        <v>5</v>
      </c>
      <c r="H1662" t="s">
        <v>18</v>
      </c>
      <c r="I1662" t="s">
        <v>11529</v>
      </c>
      <c r="J1662">
        <v>2015</v>
      </c>
      <c r="K1662">
        <v>530.34</v>
      </c>
      <c r="L1662">
        <v>0</v>
      </c>
      <c r="M1662">
        <v>1</v>
      </c>
      <c r="N1662">
        <f t="shared" si="63"/>
        <v>0</v>
      </c>
      <c r="O1662">
        <f t="shared" si="68"/>
        <v>1</v>
      </c>
      <c r="P1662" t="s">
        <v>12692</v>
      </c>
    </row>
    <row r="1663" spans="2:16" x14ac:dyDescent="0.25">
      <c r="B1663" t="s">
        <v>1667</v>
      </c>
      <c r="C1663" s="119" t="s">
        <v>4</v>
      </c>
      <c r="D1663" t="s">
        <v>11537</v>
      </c>
      <c r="E1663" t="s">
        <v>11530</v>
      </c>
      <c r="F1663" t="s">
        <v>11540</v>
      </c>
      <c r="G1663" t="s">
        <v>5</v>
      </c>
      <c r="H1663" t="s">
        <v>18</v>
      </c>
      <c r="I1663" t="s">
        <v>11533</v>
      </c>
      <c r="J1663">
        <v>2015</v>
      </c>
      <c r="K1663">
        <v>3907.81</v>
      </c>
      <c r="L1663">
        <v>103</v>
      </c>
      <c r="M1663">
        <v>1</v>
      </c>
      <c r="N1663">
        <f t="shared" si="63"/>
        <v>0</v>
      </c>
      <c r="O1663">
        <f t="shared" si="68"/>
        <v>0</v>
      </c>
      <c r="P1663" t="s">
        <v>12692</v>
      </c>
    </row>
    <row r="1664" spans="2:16" x14ac:dyDescent="0.25">
      <c r="B1664" t="s">
        <v>1668</v>
      </c>
      <c r="C1664" s="119" t="s">
        <v>4</v>
      </c>
      <c r="D1664" t="s">
        <v>11537</v>
      </c>
      <c r="E1664" t="s">
        <v>11530</v>
      </c>
      <c r="F1664" t="s">
        <v>11540</v>
      </c>
      <c r="G1664" t="s">
        <v>5</v>
      </c>
      <c r="H1664" t="s">
        <v>18</v>
      </c>
      <c r="I1664" t="s">
        <v>11529</v>
      </c>
      <c r="J1664">
        <v>2015</v>
      </c>
      <c r="K1664">
        <v>3235.22</v>
      </c>
      <c r="L1664">
        <v>169</v>
      </c>
      <c r="M1664">
        <v>1</v>
      </c>
      <c r="N1664">
        <f t="shared" si="63"/>
        <v>0</v>
      </c>
      <c r="O1664">
        <f t="shared" si="68"/>
        <v>0</v>
      </c>
      <c r="P1664" t="s">
        <v>12695</v>
      </c>
    </row>
    <row r="1665" spans="2:16" x14ac:dyDescent="0.25">
      <c r="B1665" t="s">
        <v>1669</v>
      </c>
      <c r="C1665" s="119" t="s">
        <v>4</v>
      </c>
      <c r="D1665" t="s">
        <v>11537</v>
      </c>
      <c r="E1665" t="s">
        <v>11530</v>
      </c>
      <c r="F1665" t="s">
        <v>11540</v>
      </c>
      <c r="G1665" t="s">
        <v>5</v>
      </c>
      <c r="H1665" t="s">
        <v>18</v>
      </c>
      <c r="I1665" t="s">
        <v>11533</v>
      </c>
      <c r="J1665">
        <v>2015</v>
      </c>
      <c r="K1665">
        <v>3177.62</v>
      </c>
      <c r="L1665">
        <v>265</v>
      </c>
      <c r="M1665">
        <v>1</v>
      </c>
      <c r="N1665">
        <f t="shared" si="63"/>
        <v>0</v>
      </c>
      <c r="O1665">
        <f t="shared" si="68"/>
        <v>0</v>
      </c>
      <c r="P1665" t="s">
        <v>12692</v>
      </c>
    </row>
    <row r="1666" spans="2:16" x14ac:dyDescent="0.25">
      <c r="B1666" t="s">
        <v>1670</v>
      </c>
      <c r="C1666" s="119" t="s">
        <v>4</v>
      </c>
      <c r="D1666" t="s">
        <v>11537</v>
      </c>
      <c r="E1666" t="s">
        <v>11530</v>
      </c>
      <c r="F1666" t="s">
        <v>11540</v>
      </c>
      <c r="G1666" t="s">
        <v>5</v>
      </c>
      <c r="H1666" t="s">
        <v>18</v>
      </c>
      <c r="I1666" t="s">
        <v>11533</v>
      </c>
      <c r="J1666">
        <v>2015</v>
      </c>
      <c r="K1666">
        <v>9995.43</v>
      </c>
      <c r="L1666">
        <v>108</v>
      </c>
      <c r="M1666">
        <v>1</v>
      </c>
      <c r="N1666">
        <f t="shared" si="63"/>
        <v>0</v>
      </c>
      <c r="O1666">
        <f t="shared" si="68"/>
        <v>0</v>
      </c>
      <c r="P1666" t="s">
        <v>12692</v>
      </c>
    </row>
    <row r="1667" spans="2:16" x14ac:dyDescent="0.25">
      <c r="B1667" t="s">
        <v>1671</v>
      </c>
      <c r="C1667" s="119" t="s">
        <v>4</v>
      </c>
      <c r="D1667" t="s">
        <v>11542</v>
      </c>
      <c r="E1667" t="s">
        <v>11530</v>
      </c>
      <c r="F1667" t="s">
        <v>11540</v>
      </c>
      <c r="G1667" t="s">
        <v>5</v>
      </c>
      <c r="H1667" t="s">
        <v>18</v>
      </c>
      <c r="I1667" t="s">
        <v>11533</v>
      </c>
      <c r="J1667">
        <v>2015</v>
      </c>
      <c r="K1667">
        <v>1456.11</v>
      </c>
      <c r="L1667">
        <v>32</v>
      </c>
      <c r="M1667">
        <v>1</v>
      </c>
      <c r="N1667">
        <f t="shared" si="63"/>
        <v>0</v>
      </c>
      <c r="O1667">
        <f t="shared" si="68"/>
        <v>0</v>
      </c>
      <c r="P1667" t="s">
        <v>12692</v>
      </c>
    </row>
    <row r="1668" spans="2:16" x14ac:dyDescent="0.25">
      <c r="B1668" t="s">
        <v>1672</v>
      </c>
      <c r="C1668" s="119" t="s">
        <v>4</v>
      </c>
      <c r="D1668" t="s">
        <v>11537</v>
      </c>
      <c r="E1668" t="s">
        <v>11530</v>
      </c>
      <c r="F1668" t="s">
        <v>11540</v>
      </c>
      <c r="G1668" t="s">
        <v>5</v>
      </c>
      <c r="H1668" t="s">
        <v>18</v>
      </c>
      <c r="I1668" t="s">
        <v>11533</v>
      </c>
      <c r="J1668">
        <v>2015</v>
      </c>
      <c r="K1668">
        <v>6823.41</v>
      </c>
      <c r="L1668">
        <v>39</v>
      </c>
      <c r="M1668">
        <v>1</v>
      </c>
      <c r="N1668">
        <f t="shared" si="63"/>
        <v>0</v>
      </c>
      <c r="O1668">
        <f t="shared" si="68"/>
        <v>0</v>
      </c>
      <c r="P1668" t="s">
        <v>12692</v>
      </c>
    </row>
    <row r="1669" spans="2:16" x14ac:dyDescent="0.25">
      <c r="B1669" t="s">
        <v>1673</v>
      </c>
      <c r="C1669" s="119" t="s">
        <v>4</v>
      </c>
      <c r="D1669" t="s">
        <v>11537</v>
      </c>
      <c r="E1669" t="s">
        <v>11530</v>
      </c>
      <c r="F1669" t="s">
        <v>11540</v>
      </c>
      <c r="G1669" t="s">
        <v>5</v>
      </c>
      <c r="H1669" t="s">
        <v>18</v>
      </c>
      <c r="I1669" t="s">
        <v>11533</v>
      </c>
      <c r="J1669">
        <v>2015</v>
      </c>
      <c r="K1669">
        <v>1554.76</v>
      </c>
      <c r="L1669">
        <v>47</v>
      </c>
      <c r="M1669">
        <v>1</v>
      </c>
      <c r="N1669">
        <f t="shared" si="63"/>
        <v>0</v>
      </c>
      <c r="O1669">
        <f t="shared" si="68"/>
        <v>0</v>
      </c>
      <c r="P1669" t="s">
        <v>12692</v>
      </c>
    </row>
    <row r="1670" spans="2:16" x14ac:dyDescent="0.25">
      <c r="B1670" t="s">
        <v>1674</v>
      </c>
      <c r="C1670" s="119" t="s">
        <v>4</v>
      </c>
      <c r="D1670" t="s">
        <v>11537</v>
      </c>
      <c r="E1670" t="s">
        <v>11530</v>
      </c>
      <c r="F1670" t="s">
        <v>11540</v>
      </c>
      <c r="G1670" t="s">
        <v>5</v>
      </c>
      <c r="H1670" t="s">
        <v>18</v>
      </c>
      <c r="I1670" t="s">
        <v>11533</v>
      </c>
      <c r="J1670">
        <v>2015</v>
      </c>
      <c r="K1670">
        <v>3119.46</v>
      </c>
      <c r="L1670">
        <v>201</v>
      </c>
      <c r="M1670">
        <v>1</v>
      </c>
      <c r="N1670">
        <f t="shared" si="63"/>
        <v>0</v>
      </c>
      <c r="O1670">
        <f t="shared" si="68"/>
        <v>0</v>
      </c>
      <c r="P1670" t="s">
        <v>12692</v>
      </c>
    </row>
    <row r="1671" spans="2:16" x14ac:dyDescent="0.25">
      <c r="B1671" t="s">
        <v>1675</v>
      </c>
      <c r="C1671" s="119" t="s">
        <v>4</v>
      </c>
      <c r="D1671" t="s">
        <v>11537</v>
      </c>
      <c r="E1671" t="s">
        <v>11530</v>
      </c>
      <c r="F1671" t="s">
        <v>11540</v>
      </c>
      <c r="G1671" t="s">
        <v>5</v>
      </c>
      <c r="H1671" t="s">
        <v>18</v>
      </c>
      <c r="I1671" t="s">
        <v>11533</v>
      </c>
      <c r="J1671">
        <v>2015</v>
      </c>
      <c r="K1671">
        <v>1504.3</v>
      </c>
      <c r="L1671">
        <v>2</v>
      </c>
      <c r="M1671">
        <v>1</v>
      </c>
      <c r="N1671">
        <f t="shared" si="63"/>
        <v>0</v>
      </c>
      <c r="O1671">
        <f t="shared" si="68"/>
        <v>0</v>
      </c>
      <c r="P1671" t="s">
        <v>12692</v>
      </c>
    </row>
    <row r="1672" spans="2:16" x14ac:dyDescent="0.25">
      <c r="B1672" t="s">
        <v>1676</v>
      </c>
      <c r="C1672" s="119" t="s">
        <v>4</v>
      </c>
      <c r="D1672" t="s">
        <v>11542</v>
      </c>
      <c r="E1672" t="s">
        <v>11530</v>
      </c>
      <c r="F1672" t="s">
        <v>11540</v>
      </c>
      <c r="G1672" t="s">
        <v>5</v>
      </c>
      <c r="H1672" t="s">
        <v>18</v>
      </c>
      <c r="I1672" t="s">
        <v>11533</v>
      </c>
      <c r="J1672">
        <v>2015</v>
      </c>
      <c r="K1672">
        <v>1976.99</v>
      </c>
      <c r="L1672">
        <v>182</v>
      </c>
      <c r="M1672">
        <v>1</v>
      </c>
      <c r="N1672">
        <f t="shared" si="63"/>
        <v>0</v>
      </c>
      <c r="O1672">
        <f t="shared" si="68"/>
        <v>0</v>
      </c>
      <c r="P1672" t="s">
        <v>12692</v>
      </c>
    </row>
    <row r="1673" spans="2:16" x14ac:dyDescent="0.25">
      <c r="B1673" t="s">
        <v>1677</v>
      </c>
      <c r="C1673" s="119" t="s">
        <v>4</v>
      </c>
      <c r="D1673" t="s">
        <v>11542</v>
      </c>
      <c r="E1673" t="s">
        <v>11530</v>
      </c>
      <c r="F1673" t="s">
        <v>11540</v>
      </c>
      <c r="G1673" t="s">
        <v>5</v>
      </c>
      <c r="H1673" t="s">
        <v>18</v>
      </c>
      <c r="I1673" t="s">
        <v>11533</v>
      </c>
      <c r="J1673">
        <v>2015</v>
      </c>
      <c r="K1673">
        <v>2494.1</v>
      </c>
      <c r="L1673">
        <v>171</v>
      </c>
      <c r="M1673">
        <v>1</v>
      </c>
      <c r="N1673">
        <f t="shared" si="63"/>
        <v>0</v>
      </c>
      <c r="O1673">
        <f t="shared" si="68"/>
        <v>0</v>
      </c>
      <c r="P1673" t="s">
        <v>11528</v>
      </c>
    </row>
    <row r="1674" spans="2:16" x14ac:dyDescent="0.25">
      <c r="B1674" t="s">
        <v>1678</v>
      </c>
      <c r="C1674" s="119" t="s">
        <v>4</v>
      </c>
      <c r="D1674" t="s">
        <v>11537</v>
      </c>
      <c r="E1674" t="s">
        <v>11530</v>
      </c>
      <c r="F1674" t="s">
        <v>11540</v>
      </c>
      <c r="G1674" t="s">
        <v>5</v>
      </c>
      <c r="H1674" t="s">
        <v>18</v>
      </c>
      <c r="I1674" t="s">
        <v>11533</v>
      </c>
      <c r="J1674">
        <v>2015</v>
      </c>
      <c r="K1674">
        <v>4248.87</v>
      </c>
      <c r="L1674">
        <v>435</v>
      </c>
      <c r="M1674">
        <v>1</v>
      </c>
      <c r="N1674">
        <f t="shared" si="63"/>
        <v>0</v>
      </c>
      <c r="O1674">
        <f t="shared" si="68"/>
        <v>0</v>
      </c>
      <c r="P1674" t="s">
        <v>12692</v>
      </c>
    </row>
    <row r="1675" spans="2:16" x14ac:dyDescent="0.25">
      <c r="B1675" t="s">
        <v>1679</v>
      </c>
      <c r="C1675" s="119" t="s">
        <v>4</v>
      </c>
      <c r="D1675" t="s">
        <v>11537</v>
      </c>
      <c r="E1675" t="s">
        <v>11530</v>
      </c>
      <c r="F1675" t="s">
        <v>11540</v>
      </c>
      <c r="G1675" t="s">
        <v>5</v>
      </c>
      <c r="H1675" t="s">
        <v>18</v>
      </c>
      <c r="I1675" t="s">
        <v>11533</v>
      </c>
      <c r="J1675">
        <v>2015</v>
      </c>
      <c r="K1675">
        <v>6063.83</v>
      </c>
      <c r="L1675">
        <v>9</v>
      </c>
      <c r="M1675">
        <v>1</v>
      </c>
      <c r="N1675">
        <f t="shared" ref="N1675:N1738" si="69">IF(K1675&lt;100,1,0)</f>
        <v>0</v>
      </c>
      <c r="O1675">
        <f t="shared" si="68"/>
        <v>0</v>
      </c>
      <c r="P1675" t="s">
        <v>12692</v>
      </c>
    </row>
    <row r="1676" spans="2:16" x14ac:dyDescent="0.25">
      <c r="B1676" t="s">
        <v>1680</v>
      </c>
      <c r="C1676" s="119" t="s">
        <v>4</v>
      </c>
      <c r="D1676" t="s">
        <v>11537</v>
      </c>
      <c r="E1676" t="s">
        <v>11530</v>
      </c>
      <c r="F1676" t="s">
        <v>11540</v>
      </c>
      <c r="G1676" t="s">
        <v>5</v>
      </c>
      <c r="H1676" t="s">
        <v>18</v>
      </c>
      <c r="I1676" t="s">
        <v>11533</v>
      </c>
      <c r="J1676">
        <v>2015</v>
      </c>
      <c r="K1676">
        <v>2677.87</v>
      </c>
      <c r="L1676">
        <v>198</v>
      </c>
      <c r="M1676">
        <v>1</v>
      </c>
      <c r="N1676">
        <f t="shared" si="69"/>
        <v>0</v>
      </c>
      <c r="O1676">
        <f t="shared" ref="O1676:O1687" si="70">IF(OR(L1676="",L1676&lt;=0),1,0)</f>
        <v>0</v>
      </c>
      <c r="P1676" t="s">
        <v>12692</v>
      </c>
    </row>
    <row r="1677" spans="2:16" x14ac:dyDescent="0.25">
      <c r="B1677" t="s">
        <v>1681</v>
      </c>
      <c r="C1677" s="119" t="s">
        <v>4</v>
      </c>
      <c r="D1677" t="s">
        <v>11542</v>
      </c>
      <c r="E1677" t="s">
        <v>11530</v>
      </c>
      <c r="F1677" t="s">
        <v>11540</v>
      </c>
      <c r="G1677" t="s">
        <v>5</v>
      </c>
      <c r="H1677" t="s">
        <v>18</v>
      </c>
      <c r="I1677" t="s">
        <v>11533</v>
      </c>
      <c r="J1677">
        <v>2015</v>
      </c>
      <c r="K1677">
        <v>2341.77</v>
      </c>
      <c r="L1677">
        <v>37</v>
      </c>
      <c r="M1677">
        <v>1</v>
      </c>
      <c r="N1677">
        <f t="shared" si="69"/>
        <v>0</v>
      </c>
      <c r="O1677">
        <f t="shared" si="70"/>
        <v>0</v>
      </c>
      <c r="P1677" t="s">
        <v>12692</v>
      </c>
    </row>
    <row r="1678" spans="2:16" x14ac:dyDescent="0.25">
      <c r="B1678" t="s">
        <v>1682</v>
      </c>
      <c r="C1678" s="119" t="s">
        <v>4</v>
      </c>
      <c r="D1678" t="s">
        <v>11537</v>
      </c>
      <c r="E1678" t="s">
        <v>11530</v>
      </c>
      <c r="F1678" t="s">
        <v>11540</v>
      </c>
      <c r="G1678" t="s">
        <v>5</v>
      </c>
      <c r="H1678" t="s">
        <v>18</v>
      </c>
      <c r="I1678" t="s">
        <v>3</v>
      </c>
      <c r="J1678">
        <v>2015</v>
      </c>
      <c r="K1678">
        <v>8776.06</v>
      </c>
      <c r="L1678">
        <v>201</v>
      </c>
      <c r="M1678">
        <v>1</v>
      </c>
      <c r="N1678">
        <f t="shared" si="69"/>
        <v>0</v>
      </c>
      <c r="O1678">
        <f t="shared" si="70"/>
        <v>0</v>
      </c>
      <c r="P1678" t="s">
        <v>12692</v>
      </c>
    </row>
    <row r="1679" spans="2:16" x14ac:dyDescent="0.25">
      <c r="B1679" t="s">
        <v>1683</v>
      </c>
      <c r="C1679" s="119" t="s">
        <v>4</v>
      </c>
      <c r="D1679" t="s">
        <v>11537</v>
      </c>
      <c r="E1679" t="s">
        <v>11530</v>
      </c>
      <c r="F1679" t="s">
        <v>11540</v>
      </c>
      <c r="G1679" t="s">
        <v>5</v>
      </c>
      <c r="H1679" t="s">
        <v>18</v>
      </c>
      <c r="I1679" t="s">
        <v>11533</v>
      </c>
      <c r="J1679">
        <v>2015</v>
      </c>
      <c r="K1679">
        <v>1314.1</v>
      </c>
      <c r="L1679">
        <v>51</v>
      </c>
      <c r="M1679">
        <v>1</v>
      </c>
      <c r="N1679">
        <f t="shared" si="69"/>
        <v>0</v>
      </c>
      <c r="O1679">
        <f t="shared" si="70"/>
        <v>0</v>
      </c>
      <c r="P1679" t="s">
        <v>12692</v>
      </c>
    </row>
    <row r="1680" spans="2:16" x14ac:dyDescent="0.25">
      <c r="B1680" t="s">
        <v>1684</v>
      </c>
      <c r="C1680" s="119" t="s">
        <v>4</v>
      </c>
      <c r="D1680" t="s">
        <v>11542</v>
      </c>
      <c r="E1680" t="s">
        <v>11530</v>
      </c>
      <c r="F1680" t="s">
        <v>11540</v>
      </c>
      <c r="G1680" t="s">
        <v>5</v>
      </c>
      <c r="H1680" t="s">
        <v>18</v>
      </c>
      <c r="I1680" t="s">
        <v>11533</v>
      </c>
      <c r="J1680">
        <v>2015</v>
      </c>
      <c r="K1680">
        <v>13527.92</v>
      </c>
      <c r="L1680">
        <v>82</v>
      </c>
      <c r="M1680">
        <v>1</v>
      </c>
      <c r="N1680">
        <f t="shared" si="69"/>
        <v>0</v>
      </c>
      <c r="O1680">
        <f t="shared" si="70"/>
        <v>0</v>
      </c>
      <c r="P1680" t="s">
        <v>12692</v>
      </c>
    </row>
    <row r="1681" spans="2:16" x14ac:dyDescent="0.25">
      <c r="B1681" t="s">
        <v>1685</v>
      </c>
      <c r="C1681" s="119" t="s">
        <v>4</v>
      </c>
      <c r="D1681" t="s">
        <v>11546</v>
      </c>
      <c r="E1681" t="s">
        <v>11530</v>
      </c>
      <c r="F1681" t="s">
        <v>11540</v>
      </c>
      <c r="G1681" t="s">
        <v>5</v>
      </c>
      <c r="H1681" t="s">
        <v>18</v>
      </c>
      <c r="I1681" t="s">
        <v>11533</v>
      </c>
      <c r="J1681">
        <v>2015</v>
      </c>
      <c r="K1681">
        <v>2079.5500000000002</v>
      </c>
      <c r="L1681">
        <v>106</v>
      </c>
      <c r="M1681">
        <v>1</v>
      </c>
      <c r="N1681">
        <f t="shared" si="69"/>
        <v>0</v>
      </c>
      <c r="O1681">
        <f t="shared" si="70"/>
        <v>0</v>
      </c>
      <c r="P1681" t="s">
        <v>12692</v>
      </c>
    </row>
    <row r="1682" spans="2:16" x14ac:dyDescent="0.25">
      <c r="B1682" t="s">
        <v>1686</v>
      </c>
      <c r="C1682" s="119" t="s">
        <v>4</v>
      </c>
      <c r="D1682" t="s">
        <v>11537</v>
      </c>
      <c r="E1682" t="s">
        <v>11530</v>
      </c>
      <c r="F1682" t="s">
        <v>11540</v>
      </c>
      <c r="G1682" t="s">
        <v>5</v>
      </c>
      <c r="H1682" t="s">
        <v>18</v>
      </c>
      <c r="I1682" t="s">
        <v>11533</v>
      </c>
      <c r="J1682">
        <v>2015</v>
      </c>
      <c r="K1682">
        <v>2384.88</v>
      </c>
      <c r="L1682">
        <v>119</v>
      </c>
      <c r="M1682">
        <v>1</v>
      </c>
      <c r="N1682">
        <f t="shared" si="69"/>
        <v>0</v>
      </c>
      <c r="O1682">
        <f t="shared" si="70"/>
        <v>0</v>
      </c>
      <c r="P1682" t="s">
        <v>12692</v>
      </c>
    </row>
    <row r="1683" spans="2:16" x14ac:dyDescent="0.25">
      <c r="B1683" t="s">
        <v>1687</v>
      </c>
      <c r="C1683" s="119" t="s">
        <v>4</v>
      </c>
      <c r="D1683" t="s">
        <v>11537</v>
      </c>
      <c r="E1683" t="s">
        <v>11530</v>
      </c>
      <c r="F1683" t="s">
        <v>11540</v>
      </c>
      <c r="G1683" t="s">
        <v>5</v>
      </c>
      <c r="H1683" t="s">
        <v>18</v>
      </c>
      <c r="I1683" t="s">
        <v>11533</v>
      </c>
      <c r="J1683">
        <v>2015</v>
      </c>
      <c r="K1683">
        <v>1789.29</v>
      </c>
      <c r="L1683">
        <v>174</v>
      </c>
      <c r="M1683">
        <v>1</v>
      </c>
      <c r="N1683">
        <f t="shared" si="69"/>
        <v>0</v>
      </c>
      <c r="O1683">
        <f t="shared" si="70"/>
        <v>0</v>
      </c>
      <c r="P1683" t="s">
        <v>12692</v>
      </c>
    </row>
    <row r="1684" spans="2:16" x14ac:dyDescent="0.25">
      <c r="B1684" t="s">
        <v>1688</v>
      </c>
      <c r="C1684" s="119" t="s">
        <v>4</v>
      </c>
      <c r="D1684" t="s">
        <v>11537</v>
      </c>
      <c r="E1684" t="s">
        <v>11530</v>
      </c>
      <c r="F1684" t="s">
        <v>11540</v>
      </c>
      <c r="G1684" t="s">
        <v>5</v>
      </c>
      <c r="H1684" t="s">
        <v>18</v>
      </c>
      <c r="I1684" t="s">
        <v>11533</v>
      </c>
      <c r="J1684">
        <v>2015</v>
      </c>
      <c r="K1684">
        <v>3599.89</v>
      </c>
      <c r="L1684">
        <v>91</v>
      </c>
      <c r="M1684">
        <v>1</v>
      </c>
      <c r="N1684">
        <f t="shared" si="69"/>
        <v>0</v>
      </c>
      <c r="O1684">
        <f t="shared" si="70"/>
        <v>0</v>
      </c>
      <c r="P1684" t="s">
        <v>12692</v>
      </c>
    </row>
    <row r="1685" spans="2:16" x14ac:dyDescent="0.25">
      <c r="B1685" t="s">
        <v>1689</v>
      </c>
      <c r="C1685" s="119" t="s">
        <v>4</v>
      </c>
      <c r="D1685" t="s">
        <v>11539</v>
      </c>
      <c r="E1685" t="s">
        <v>11530</v>
      </c>
      <c r="F1685" t="s">
        <v>11540</v>
      </c>
      <c r="G1685" t="s">
        <v>5</v>
      </c>
      <c r="H1685" t="s">
        <v>18</v>
      </c>
      <c r="I1685" t="s">
        <v>11533</v>
      </c>
      <c r="J1685">
        <v>2015</v>
      </c>
      <c r="K1685">
        <v>4391.09</v>
      </c>
      <c r="L1685">
        <v>28</v>
      </c>
      <c r="M1685">
        <v>1</v>
      </c>
      <c r="N1685">
        <f t="shared" si="69"/>
        <v>0</v>
      </c>
      <c r="O1685">
        <f t="shared" si="70"/>
        <v>0</v>
      </c>
      <c r="P1685" t="s">
        <v>12692</v>
      </c>
    </row>
    <row r="1686" spans="2:16" x14ac:dyDescent="0.25">
      <c r="B1686" t="s">
        <v>1690</v>
      </c>
      <c r="C1686" s="119" t="s">
        <v>4</v>
      </c>
      <c r="D1686" t="s">
        <v>11542</v>
      </c>
      <c r="E1686" t="s">
        <v>11530</v>
      </c>
      <c r="F1686" t="s">
        <v>11540</v>
      </c>
      <c r="G1686" t="s">
        <v>5</v>
      </c>
      <c r="H1686" t="s">
        <v>18</v>
      </c>
      <c r="I1686" t="s">
        <v>11533</v>
      </c>
      <c r="J1686">
        <v>2015</v>
      </c>
      <c r="K1686">
        <v>2358.1999999999998</v>
      </c>
      <c r="L1686">
        <v>133</v>
      </c>
      <c r="M1686">
        <v>1</v>
      </c>
      <c r="N1686">
        <f t="shared" si="69"/>
        <v>0</v>
      </c>
      <c r="O1686">
        <f t="shared" si="70"/>
        <v>0</v>
      </c>
      <c r="P1686" t="s">
        <v>12692</v>
      </c>
    </row>
    <row r="1687" spans="2:16" x14ac:dyDescent="0.25">
      <c r="B1687" t="s">
        <v>1691</v>
      </c>
      <c r="C1687" s="119" t="s">
        <v>4</v>
      </c>
      <c r="D1687" t="s">
        <v>11537</v>
      </c>
      <c r="E1687" t="s">
        <v>11530</v>
      </c>
      <c r="F1687" t="s">
        <v>11540</v>
      </c>
      <c r="G1687" t="s">
        <v>5</v>
      </c>
      <c r="H1687" t="s">
        <v>18</v>
      </c>
      <c r="I1687" t="s">
        <v>11529</v>
      </c>
      <c r="J1687">
        <v>2015</v>
      </c>
      <c r="K1687">
        <v>10597.26</v>
      </c>
      <c r="L1687">
        <v>132</v>
      </c>
      <c r="M1687">
        <v>1</v>
      </c>
      <c r="N1687">
        <f t="shared" si="69"/>
        <v>0</v>
      </c>
      <c r="O1687">
        <f t="shared" si="70"/>
        <v>0</v>
      </c>
      <c r="P1687" t="s">
        <v>12692</v>
      </c>
    </row>
    <row r="1688" spans="2:16" x14ac:dyDescent="0.25">
      <c r="B1688" t="s">
        <v>1692</v>
      </c>
      <c r="C1688" s="119" t="s">
        <v>60</v>
      </c>
      <c r="D1688" t="s">
        <v>11556</v>
      </c>
      <c r="E1688" t="s">
        <v>11528</v>
      </c>
      <c r="F1688" t="s">
        <v>11540</v>
      </c>
      <c r="G1688" t="s">
        <v>61</v>
      </c>
      <c r="H1688" t="s">
        <v>2</v>
      </c>
      <c r="I1688" t="s">
        <v>11541</v>
      </c>
      <c r="J1688">
        <v>2015</v>
      </c>
      <c r="K1688">
        <v>1453.33</v>
      </c>
      <c r="L1688">
        <v>32</v>
      </c>
      <c r="M1688">
        <v>1</v>
      </c>
      <c r="N1688">
        <f t="shared" si="69"/>
        <v>0</v>
      </c>
      <c r="O1688">
        <f t="shared" ref="O1688" si="71">IF(OR(L1688="",L1688&lt;=0),1,0)</f>
        <v>0</v>
      </c>
      <c r="P1688" t="s">
        <v>12690</v>
      </c>
    </row>
    <row r="1689" spans="2:16" x14ac:dyDescent="0.25">
      <c r="B1689" t="s">
        <v>1693</v>
      </c>
      <c r="C1689" s="119" t="s">
        <v>60</v>
      </c>
      <c r="D1689" t="s">
        <v>11562</v>
      </c>
      <c r="E1689" t="s">
        <v>11528</v>
      </c>
      <c r="F1689" t="s">
        <v>11540</v>
      </c>
      <c r="G1689" t="s">
        <v>61</v>
      </c>
      <c r="H1689" t="s">
        <v>2</v>
      </c>
      <c r="I1689" t="s">
        <v>11541</v>
      </c>
      <c r="J1689">
        <v>2015</v>
      </c>
      <c r="K1689">
        <v>2076.54</v>
      </c>
      <c r="L1689">
        <v>39</v>
      </c>
      <c r="M1689">
        <v>1</v>
      </c>
      <c r="N1689">
        <f t="shared" si="69"/>
        <v>0</v>
      </c>
      <c r="O1689">
        <f t="shared" ref="O1689:O1690" si="72">IF(OR(L1689="",L1689&lt;=0),1,0)</f>
        <v>0</v>
      </c>
      <c r="P1689" t="s">
        <v>12690</v>
      </c>
    </row>
    <row r="1690" spans="2:16" x14ac:dyDescent="0.25">
      <c r="B1690" t="s">
        <v>1694</v>
      </c>
      <c r="C1690" s="119" t="s">
        <v>60</v>
      </c>
      <c r="D1690" t="s">
        <v>11560</v>
      </c>
      <c r="E1690" t="s">
        <v>11528</v>
      </c>
      <c r="F1690" t="s">
        <v>11540</v>
      </c>
      <c r="G1690" t="s">
        <v>61</v>
      </c>
      <c r="H1690" t="s">
        <v>2</v>
      </c>
      <c r="I1690" t="s">
        <v>11541</v>
      </c>
      <c r="J1690">
        <v>2015</v>
      </c>
      <c r="K1690">
        <v>2802.19</v>
      </c>
      <c r="L1690">
        <v>99</v>
      </c>
      <c r="M1690">
        <v>1</v>
      </c>
      <c r="N1690">
        <f t="shared" si="69"/>
        <v>0</v>
      </c>
      <c r="O1690">
        <f t="shared" si="72"/>
        <v>0</v>
      </c>
      <c r="P1690" t="s">
        <v>12690</v>
      </c>
    </row>
    <row r="1691" spans="2:16" x14ac:dyDescent="0.25">
      <c r="B1691" t="s">
        <v>1695</v>
      </c>
      <c r="C1691" s="119" t="s">
        <v>60</v>
      </c>
      <c r="D1691" t="s">
        <v>11543</v>
      </c>
      <c r="E1691" t="s">
        <v>11528</v>
      </c>
      <c r="F1691" t="s">
        <v>11540</v>
      </c>
      <c r="G1691" t="s">
        <v>61</v>
      </c>
      <c r="H1691" t="s">
        <v>2</v>
      </c>
      <c r="I1691" t="s">
        <v>11533</v>
      </c>
      <c r="J1691">
        <v>2015</v>
      </c>
      <c r="K1691">
        <v>1835.57</v>
      </c>
      <c r="L1691">
        <v>237</v>
      </c>
      <c r="M1691">
        <v>1</v>
      </c>
      <c r="N1691">
        <f t="shared" si="69"/>
        <v>0</v>
      </c>
      <c r="O1691">
        <f t="shared" ref="O1691" si="73">IF(OR(L1691="",L1691&lt;=0),1,0)</f>
        <v>0</v>
      </c>
      <c r="P1691" t="s">
        <v>12690</v>
      </c>
    </row>
    <row r="1692" spans="2:16" x14ac:dyDescent="0.25">
      <c r="B1692" t="s">
        <v>1696</v>
      </c>
      <c r="C1692" s="119" t="s">
        <v>4</v>
      </c>
      <c r="D1692" t="s">
        <v>11564</v>
      </c>
      <c r="E1692" t="s">
        <v>11528</v>
      </c>
      <c r="F1692" t="s">
        <v>11540</v>
      </c>
      <c r="G1692" t="s">
        <v>61</v>
      </c>
      <c r="H1692" t="s">
        <v>2</v>
      </c>
      <c r="I1692" t="s">
        <v>11533</v>
      </c>
      <c r="J1692">
        <v>2015</v>
      </c>
      <c r="K1692">
        <v>3812.02</v>
      </c>
      <c r="L1692">
        <v>223</v>
      </c>
      <c r="M1692">
        <v>1</v>
      </c>
      <c r="N1692">
        <f t="shared" si="69"/>
        <v>0</v>
      </c>
      <c r="O1692">
        <f t="shared" ref="O1692" si="74">IF(OR(L1692="",L1692&lt;=0),1,0)</f>
        <v>0</v>
      </c>
      <c r="P1692" t="s">
        <v>12690</v>
      </c>
    </row>
    <row r="1693" spans="2:16" x14ac:dyDescent="0.25">
      <c r="B1693" t="s">
        <v>1697</v>
      </c>
      <c r="C1693" s="119" t="s">
        <v>60</v>
      </c>
      <c r="D1693" t="s">
        <v>11544</v>
      </c>
      <c r="E1693" t="s">
        <v>11530</v>
      </c>
      <c r="F1693" t="s">
        <v>11540</v>
      </c>
      <c r="G1693" t="s">
        <v>61</v>
      </c>
      <c r="H1693" t="s">
        <v>2</v>
      </c>
      <c r="I1693" t="s">
        <v>11541</v>
      </c>
      <c r="J1693">
        <v>2015</v>
      </c>
      <c r="K1693">
        <v>1431.21</v>
      </c>
      <c r="L1693">
        <v>39</v>
      </c>
      <c r="M1693">
        <v>1</v>
      </c>
      <c r="N1693">
        <f t="shared" si="69"/>
        <v>0</v>
      </c>
      <c r="O1693">
        <f t="shared" ref="O1693:O1747" si="75">IF(OR(L1693="",L1693&lt;=0),1,0)</f>
        <v>0</v>
      </c>
      <c r="P1693" t="s">
        <v>12693</v>
      </c>
    </row>
    <row r="1694" spans="2:16" x14ac:dyDescent="0.25">
      <c r="B1694" t="s">
        <v>1698</v>
      </c>
      <c r="C1694" s="119" t="s">
        <v>60</v>
      </c>
      <c r="D1694" t="s">
        <v>11545</v>
      </c>
      <c r="E1694" t="s">
        <v>11530</v>
      </c>
      <c r="F1694" t="s">
        <v>11540</v>
      </c>
      <c r="G1694" t="s">
        <v>61</v>
      </c>
      <c r="H1694" t="s">
        <v>2</v>
      </c>
      <c r="I1694" t="s">
        <v>11541</v>
      </c>
      <c r="J1694">
        <v>2015</v>
      </c>
      <c r="K1694">
        <v>3932.19</v>
      </c>
      <c r="L1694">
        <v>35</v>
      </c>
      <c r="M1694">
        <v>1</v>
      </c>
      <c r="N1694">
        <f t="shared" si="69"/>
        <v>0</v>
      </c>
      <c r="O1694">
        <f t="shared" si="75"/>
        <v>0</v>
      </c>
      <c r="P1694" t="s">
        <v>12693</v>
      </c>
    </row>
    <row r="1695" spans="2:16" x14ac:dyDescent="0.25">
      <c r="B1695" t="s">
        <v>1699</v>
      </c>
      <c r="C1695" s="119" t="s">
        <v>60</v>
      </c>
      <c r="D1695" t="s">
        <v>11544</v>
      </c>
      <c r="E1695" t="s">
        <v>11530</v>
      </c>
      <c r="F1695" t="s">
        <v>11540</v>
      </c>
      <c r="G1695" t="s">
        <v>61</v>
      </c>
      <c r="H1695" t="s">
        <v>2</v>
      </c>
      <c r="I1695" t="s">
        <v>11541</v>
      </c>
      <c r="J1695">
        <v>2015</v>
      </c>
      <c r="K1695">
        <v>1936.41</v>
      </c>
      <c r="L1695">
        <v>34</v>
      </c>
      <c r="M1695">
        <v>1</v>
      </c>
      <c r="N1695">
        <f t="shared" si="69"/>
        <v>0</v>
      </c>
      <c r="O1695">
        <f t="shared" si="75"/>
        <v>0</v>
      </c>
      <c r="P1695" t="s">
        <v>12693</v>
      </c>
    </row>
    <row r="1696" spans="2:16" x14ac:dyDescent="0.25">
      <c r="B1696" t="s">
        <v>1700</v>
      </c>
      <c r="C1696" s="119" t="s">
        <v>60</v>
      </c>
      <c r="D1696" t="s">
        <v>11544</v>
      </c>
      <c r="E1696" t="s">
        <v>11530</v>
      </c>
      <c r="F1696" t="s">
        <v>11540</v>
      </c>
      <c r="G1696" t="s">
        <v>61</v>
      </c>
      <c r="H1696" t="s">
        <v>2</v>
      </c>
      <c r="I1696" t="s">
        <v>11541</v>
      </c>
      <c r="J1696">
        <v>2015</v>
      </c>
      <c r="K1696">
        <v>3528.75</v>
      </c>
      <c r="L1696">
        <v>29</v>
      </c>
      <c r="M1696">
        <v>1</v>
      </c>
      <c r="N1696">
        <f t="shared" si="69"/>
        <v>0</v>
      </c>
      <c r="O1696">
        <f t="shared" si="75"/>
        <v>0</v>
      </c>
      <c r="P1696" t="s">
        <v>12693</v>
      </c>
    </row>
    <row r="1697" spans="2:16" x14ac:dyDescent="0.25">
      <c r="B1697" t="s">
        <v>1701</v>
      </c>
      <c r="C1697" s="119" t="s">
        <v>60</v>
      </c>
      <c r="D1697" t="s">
        <v>11568</v>
      </c>
      <c r="E1697" t="s">
        <v>11530</v>
      </c>
      <c r="F1697" t="s">
        <v>11540</v>
      </c>
      <c r="G1697" t="s">
        <v>61</v>
      </c>
      <c r="H1697" t="s">
        <v>2</v>
      </c>
      <c r="I1697" t="s">
        <v>11541</v>
      </c>
      <c r="J1697">
        <v>2015</v>
      </c>
      <c r="K1697">
        <v>4775.1499999999996</v>
      </c>
      <c r="L1697">
        <v>59</v>
      </c>
      <c r="M1697">
        <v>1</v>
      </c>
      <c r="N1697">
        <f t="shared" si="69"/>
        <v>0</v>
      </c>
      <c r="O1697">
        <f t="shared" si="75"/>
        <v>0</v>
      </c>
      <c r="P1697" t="s">
        <v>12693</v>
      </c>
    </row>
    <row r="1698" spans="2:16" x14ac:dyDescent="0.25">
      <c r="B1698" t="s">
        <v>1702</v>
      </c>
      <c r="C1698" s="119" t="s">
        <v>60</v>
      </c>
      <c r="D1698" t="s">
        <v>11545</v>
      </c>
      <c r="E1698" t="s">
        <v>11530</v>
      </c>
      <c r="F1698" t="s">
        <v>11540</v>
      </c>
      <c r="G1698" t="s">
        <v>61</v>
      </c>
      <c r="H1698" t="s">
        <v>2</v>
      </c>
      <c r="I1698" t="s">
        <v>11541</v>
      </c>
      <c r="J1698">
        <v>2015</v>
      </c>
      <c r="K1698">
        <v>5632.97</v>
      </c>
      <c r="L1698">
        <v>58</v>
      </c>
      <c r="M1698">
        <v>1</v>
      </c>
      <c r="N1698">
        <f t="shared" si="69"/>
        <v>0</v>
      </c>
      <c r="O1698">
        <f t="shared" si="75"/>
        <v>0</v>
      </c>
      <c r="P1698" t="s">
        <v>12693</v>
      </c>
    </row>
    <row r="1699" spans="2:16" x14ac:dyDescent="0.25">
      <c r="B1699" t="s">
        <v>1703</v>
      </c>
      <c r="C1699" s="119" t="s">
        <v>60</v>
      </c>
      <c r="D1699" t="s">
        <v>11544</v>
      </c>
      <c r="E1699" t="s">
        <v>11530</v>
      </c>
      <c r="F1699" t="s">
        <v>11540</v>
      </c>
      <c r="G1699" t="s">
        <v>61</v>
      </c>
      <c r="H1699" t="s">
        <v>2</v>
      </c>
      <c r="I1699" t="s">
        <v>11541</v>
      </c>
      <c r="J1699">
        <v>2015</v>
      </c>
      <c r="K1699">
        <v>6302.77</v>
      </c>
      <c r="L1699">
        <v>88</v>
      </c>
      <c r="M1699">
        <v>1</v>
      </c>
      <c r="N1699">
        <f t="shared" si="69"/>
        <v>0</v>
      </c>
      <c r="O1699">
        <f t="shared" si="75"/>
        <v>0</v>
      </c>
      <c r="P1699" t="s">
        <v>12693</v>
      </c>
    </row>
    <row r="1700" spans="2:16" x14ac:dyDescent="0.25">
      <c r="B1700" t="s">
        <v>1704</v>
      </c>
      <c r="C1700" s="119" t="s">
        <v>60</v>
      </c>
      <c r="D1700" t="s">
        <v>11568</v>
      </c>
      <c r="E1700" t="s">
        <v>11530</v>
      </c>
      <c r="F1700" t="s">
        <v>11540</v>
      </c>
      <c r="G1700" t="s">
        <v>61</v>
      </c>
      <c r="H1700" t="s">
        <v>2</v>
      </c>
      <c r="I1700" t="s">
        <v>11533</v>
      </c>
      <c r="J1700">
        <v>2015</v>
      </c>
      <c r="K1700">
        <v>5619.3</v>
      </c>
      <c r="L1700">
        <v>149</v>
      </c>
      <c r="M1700">
        <v>1</v>
      </c>
      <c r="N1700">
        <f t="shared" si="69"/>
        <v>0</v>
      </c>
      <c r="O1700">
        <f t="shared" si="75"/>
        <v>0</v>
      </c>
      <c r="P1700" t="s">
        <v>12693</v>
      </c>
    </row>
    <row r="1701" spans="2:16" x14ac:dyDescent="0.25">
      <c r="B1701" t="s">
        <v>1705</v>
      </c>
      <c r="C1701" s="119" t="s">
        <v>4</v>
      </c>
      <c r="D1701" t="s">
        <v>11544</v>
      </c>
      <c r="E1701" t="s">
        <v>11530</v>
      </c>
      <c r="F1701" t="s">
        <v>11540</v>
      </c>
      <c r="G1701" t="s">
        <v>61</v>
      </c>
      <c r="H1701" t="s">
        <v>2</v>
      </c>
      <c r="I1701" t="s">
        <v>11541</v>
      </c>
      <c r="J1701">
        <v>2015</v>
      </c>
      <c r="K1701">
        <v>4357.99</v>
      </c>
      <c r="L1701">
        <v>64</v>
      </c>
      <c r="M1701">
        <v>1</v>
      </c>
      <c r="N1701">
        <f t="shared" si="69"/>
        <v>0</v>
      </c>
      <c r="O1701">
        <f t="shared" si="75"/>
        <v>0</v>
      </c>
      <c r="P1701" t="s">
        <v>12693</v>
      </c>
    </row>
    <row r="1702" spans="2:16" x14ac:dyDescent="0.25">
      <c r="B1702" t="s">
        <v>1706</v>
      </c>
      <c r="C1702" s="119" t="s">
        <v>60</v>
      </c>
      <c r="D1702" t="s">
        <v>11537</v>
      </c>
      <c r="E1702" t="s">
        <v>11530</v>
      </c>
      <c r="F1702" t="s">
        <v>11540</v>
      </c>
      <c r="G1702" t="s">
        <v>64</v>
      </c>
      <c r="H1702" t="s">
        <v>2</v>
      </c>
      <c r="I1702" t="s">
        <v>11533</v>
      </c>
      <c r="J1702">
        <v>2015</v>
      </c>
      <c r="K1702">
        <v>2743.79</v>
      </c>
      <c r="L1702">
        <v>77</v>
      </c>
      <c r="M1702">
        <v>1</v>
      </c>
      <c r="N1702">
        <f t="shared" si="69"/>
        <v>0</v>
      </c>
      <c r="O1702">
        <f t="shared" si="75"/>
        <v>0</v>
      </c>
      <c r="P1702" t="s">
        <v>12693</v>
      </c>
    </row>
    <row r="1703" spans="2:16" x14ac:dyDescent="0.25">
      <c r="B1703" t="s">
        <v>1707</v>
      </c>
      <c r="C1703" s="119" t="s">
        <v>60</v>
      </c>
      <c r="D1703" t="s">
        <v>11537</v>
      </c>
      <c r="E1703" t="s">
        <v>11530</v>
      </c>
      <c r="F1703" t="s">
        <v>11540</v>
      </c>
      <c r="G1703" t="s">
        <v>64</v>
      </c>
      <c r="H1703" t="s">
        <v>2</v>
      </c>
      <c r="I1703" t="s">
        <v>11533</v>
      </c>
      <c r="J1703">
        <v>2015</v>
      </c>
      <c r="K1703">
        <v>2198.9499999999998</v>
      </c>
      <c r="L1703">
        <v>62</v>
      </c>
      <c r="M1703">
        <v>1</v>
      </c>
      <c r="N1703">
        <f t="shared" si="69"/>
        <v>0</v>
      </c>
      <c r="O1703">
        <f t="shared" si="75"/>
        <v>0</v>
      </c>
      <c r="P1703" t="s">
        <v>12693</v>
      </c>
    </row>
    <row r="1704" spans="2:16" x14ac:dyDescent="0.25">
      <c r="B1704" t="s">
        <v>1708</v>
      </c>
      <c r="C1704" s="119" t="s">
        <v>60</v>
      </c>
      <c r="D1704" t="s">
        <v>11550</v>
      </c>
      <c r="E1704" t="s">
        <v>11530</v>
      </c>
      <c r="F1704" t="s">
        <v>11540</v>
      </c>
      <c r="G1704" t="s">
        <v>61</v>
      </c>
      <c r="H1704" t="s">
        <v>2</v>
      </c>
      <c r="I1704" t="s">
        <v>11541</v>
      </c>
      <c r="J1704">
        <v>2015</v>
      </c>
      <c r="K1704">
        <v>1945.27</v>
      </c>
      <c r="L1704">
        <v>90</v>
      </c>
      <c r="M1704">
        <v>1</v>
      </c>
      <c r="N1704">
        <f t="shared" si="69"/>
        <v>0</v>
      </c>
      <c r="O1704">
        <f t="shared" si="75"/>
        <v>0</v>
      </c>
      <c r="P1704" t="s">
        <v>12693</v>
      </c>
    </row>
    <row r="1705" spans="2:16" x14ac:dyDescent="0.25">
      <c r="B1705" t="s">
        <v>1709</v>
      </c>
      <c r="C1705" s="119" t="s">
        <v>60</v>
      </c>
      <c r="D1705" t="s">
        <v>11546</v>
      </c>
      <c r="E1705" t="s">
        <v>11530</v>
      </c>
      <c r="F1705" t="s">
        <v>11540</v>
      </c>
      <c r="G1705" t="s">
        <v>61</v>
      </c>
      <c r="H1705" t="s">
        <v>2</v>
      </c>
      <c r="I1705" t="s">
        <v>11541</v>
      </c>
      <c r="J1705">
        <v>2015</v>
      </c>
      <c r="K1705">
        <v>1067.06</v>
      </c>
      <c r="L1705">
        <v>77</v>
      </c>
      <c r="M1705">
        <v>1</v>
      </c>
      <c r="N1705">
        <f t="shared" si="69"/>
        <v>0</v>
      </c>
      <c r="O1705">
        <f t="shared" si="75"/>
        <v>0</v>
      </c>
      <c r="P1705" t="s">
        <v>12693</v>
      </c>
    </row>
    <row r="1706" spans="2:16" x14ac:dyDescent="0.25">
      <c r="B1706" t="s">
        <v>1710</v>
      </c>
      <c r="C1706" s="119" t="s">
        <v>60</v>
      </c>
      <c r="D1706" t="s">
        <v>11537</v>
      </c>
      <c r="E1706" t="s">
        <v>11530</v>
      </c>
      <c r="F1706" t="s">
        <v>11540</v>
      </c>
      <c r="G1706" t="s">
        <v>61</v>
      </c>
      <c r="H1706" t="s">
        <v>2</v>
      </c>
      <c r="I1706" t="s">
        <v>11541</v>
      </c>
      <c r="J1706">
        <v>2015</v>
      </c>
      <c r="K1706">
        <v>2092.66</v>
      </c>
      <c r="L1706">
        <v>42</v>
      </c>
      <c r="M1706">
        <v>1</v>
      </c>
      <c r="N1706">
        <f t="shared" si="69"/>
        <v>0</v>
      </c>
      <c r="O1706">
        <f t="shared" si="75"/>
        <v>0</v>
      </c>
      <c r="P1706" t="s">
        <v>12693</v>
      </c>
    </row>
    <row r="1707" spans="2:16" x14ac:dyDescent="0.25">
      <c r="B1707" t="s">
        <v>1711</v>
      </c>
      <c r="C1707" s="119" t="s">
        <v>60</v>
      </c>
      <c r="D1707" t="s">
        <v>11537</v>
      </c>
      <c r="E1707" t="s">
        <v>11530</v>
      </c>
      <c r="F1707" t="s">
        <v>11540</v>
      </c>
      <c r="G1707" t="s">
        <v>61</v>
      </c>
      <c r="H1707" t="s">
        <v>2</v>
      </c>
      <c r="I1707" t="s">
        <v>11541</v>
      </c>
      <c r="J1707">
        <v>2015</v>
      </c>
      <c r="K1707">
        <v>1064.58</v>
      </c>
      <c r="L1707">
        <v>55</v>
      </c>
      <c r="M1707">
        <v>1</v>
      </c>
      <c r="N1707">
        <f t="shared" si="69"/>
        <v>0</v>
      </c>
      <c r="O1707">
        <f t="shared" si="75"/>
        <v>0</v>
      </c>
      <c r="P1707" t="s">
        <v>12693</v>
      </c>
    </row>
    <row r="1708" spans="2:16" x14ac:dyDescent="0.25">
      <c r="B1708" t="s">
        <v>1712</v>
      </c>
      <c r="C1708" s="119" t="s">
        <v>60</v>
      </c>
      <c r="D1708" t="s">
        <v>11537</v>
      </c>
      <c r="E1708" t="s">
        <v>11530</v>
      </c>
      <c r="F1708" t="s">
        <v>11540</v>
      </c>
      <c r="G1708" t="s">
        <v>61</v>
      </c>
      <c r="H1708" t="s">
        <v>2</v>
      </c>
      <c r="I1708" t="s">
        <v>11541</v>
      </c>
      <c r="J1708">
        <v>2015</v>
      </c>
      <c r="K1708">
        <v>2875.05</v>
      </c>
      <c r="L1708">
        <v>89</v>
      </c>
      <c r="M1708">
        <v>1</v>
      </c>
      <c r="N1708">
        <f t="shared" si="69"/>
        <v>0</v>
      </c>
      <c r="O1708">
        <f t="shared" si="75"/>
        <v>0</v>
      </c>
      <c r="P1708" t="s">
        <v>12693</v>
      </c>
    </row>
    <row r="1709" spans="2:16" x14ac:dyDescent="0.25">
      <c r="B1709" t="s">
        <v>1713</v>
      </c>
      <c r="C1709" s="119" t="s">
        <v>60</v>
      </c>
      <c r="D1709" t="s">
        <v>11537</v>
      </c>
      <c r="E1709" t="s">
        <v>11530</v>
      </c>
      <c r="F1709" t="s">
        <v>11540</v>
      </c>
      <c r="G1709" t="s">
        <v>61</v>
      </c>
      <c r="H1709" t="s">
        <v>2</v>
      </c>
      <c r="I1709" t="s">
        <v>11541</v>
      </c>
      <c r="J1709">
        <v>2015</v>
      </c>
      <c r="K1709">
        <v>2095.48</v>
      </c>
      <c r="L1709">
        <v>64</v>
      </c>
      <c r="M1709">
        <v>1</v>
      </c>
      <c r="N1709">
        <f t="shared" si="69"/>
        <v>0</v>
      </c>
      <c r="O1709">
        <f t="shared" si="75"/>
        <v>0</v>
      </c>
      <c r="P1709" t="s">
        <v>12693</v>
      </c>
    </row>
    <row r="1710" spans="2:16" x14ac:dyDescent="0.25">
      <c r="B1710" t="s">
        <v>1714</v>
      </c>
      <c r="C1710" s="119" t="s">
        <v>60</v>
      </c>
      <c r="D1710" t="s">
        <v>11550</v>
      </c>
      <c r="E1710" t="s">
        <v>11530</v>
      </c>
      <c r="F1710" t="s">
        <v>11540</v>
      </c>
      <c r="G1710" t="s">
        <v>61</v>
      </c>
      <c r="H1710" t="s">
        <v>2</v>
      </c>
      <c r="I1710" t="s">
        <v>11533</v>
      </c>
      <c r="J1710">
        <v>2015</v>
      </c>
      <c r="K1710">
        <v>1916.39</v>
      </c>
      <c r="L1710">
        <v>246</v>
      </c>
      <c r="M1710">
        <v>1</v>
      </c>
      <c r="N1710">
        <f t="shared" si="69"/>
        <v>0</v>
      </c>
      <c r="O1710">
        <f t="shared" si="75"/>
        <v>0</v>
      </c>
      <c r="P1710" t="s">
        <v>12693</v>
      </c>
    </row>
    <row r="1711" spans="2:16" x14ac:dyDescent="0.25">
      <c r="B1711" t="s">
        <v>1715</v>
      </c>
      <c r="C1711" s="119" t="s">
        <v>60</v>
      </c>
      <c r="D1711" t="s">
        <v>11537</v>
      </c>
      <c r="E1711" t="s">
        <v>11530</v>
      </c>
      <c r="F1711" t="s">
        <v>11540</v>
      </c>
      <c r="G1711" t="s">
        <v>61</v>
      </c>
      <c r="H1711" t="s">
        <v>2</v>
      </c>
      <c r="I1711" t="s">
        <v>11541</v>
      </c>
      <c r="J1711">
        <v>2015</v>
      </c>
      <c r="K1711">
        <v>2882.69</v>
      </c>
      <c r="L1711">
        <v>82</v>
      </c>
      <c r="M1711">
        <v>1</v>
      </c>
      <c r="N1711">
        <f t="shared" si="69"/>
        <v>0</v>
      </c>
      <c r="O1711">
        <f t="shared" si="75"/>
        <v>0</v>
      </c>
      <c r="P1711" t="s">
        <v>12693</v>
      </c>
    </row>
    <row r="1712" spans="2:16" x14ac:dyDescent="0.25">
      <c r="B1712" t="s">
        <v>1716</v>
      </c>
      <c r="C1712" s="119" t="s">
        <v>60</v>
      </c>
      <c r="D1712" t="s">
        <v>11537</v>
      </c>
      <c r="E1712" t="s">
        <v>11530</v>
      </c>
      <c r="F1712" t="s">
        <v>11540</v>
      </c>
      <c r="G1712" t="s">
        <v>61</v>
      </c>
      <c r="H1712" t="s">
        <v>2</v>
      </c>
      <c r="I1712" t="s">
        <v>11533</v>
      </c>
      <c r="J1712">
        <v>2015</v>
      </c>
      <c r="K1712">
        <v>1679.53</v>
      </c>
      <c r="L1712">
        <v>127</v>
      </c>
      <c r="M1712">
        <v>1</v>
      </c>
      <c r="N1712">
        <f t="shared" si="69"/>
        <v>0</v>
      </c>
      <c r="O1712">
        <f t="shared" si="75"/>
        <v>0</v>
      </c>
      <c r="P1712" t="s">
        <v>12693</v>
      </c>
    </row>
    <row r="1713" spans="2:16" x14ac:dyDescent="0.25">
      <c r="B1713" t="s">
        <v>1717</v>
      </c>
      <c r="C1713" s="119" t="s">
        <v>60</v>
      </c>
      <c r="D1713" t="s">
        <v>11537</v>
      </c>
      <c r="E1713" t="s">
        <v>11530</v>
      </c>
      <c r="F1713" t="s">
        <v>11540</v>
      </c>
      <c r="G1713" t="s">
        <v>61</v>
      </c>
      <c r="H1713" t="s">
        <v>2</v>
      </c>
      <c r="I1713" t="s">
        <v>11541</v>
      </c>
      <c r="J1713">
        <v>2015</v>
      </c>
      <c r="K1713">
        <v>1636.91</v>
      </c>
      <c r="L1713">
        <v>85</v>
      </c>
      <c r="M1713">
        <v>1</v>
      </c>
      <c r="N1713">
        <f t="shared" si="69"/>
        <v>0</v>
      </c>
      <c r="O1713">
        <f t="shared" si="75"/>
        <v>0</v>
      </c>
      <c r="P1713" t="s">
        <v>12693</v>
      </c>
    </row>
    <row r="1714" spans="2:16" x14ac:dyDescent="0.25">
      <c r="B1714" t="s">
        <v>1718</v>
      </c>
      <c r="C1714" s="119" t="s">
        <v>60</v>
      </c>
      <c r="D1714" t="s">
        <v>11550</v>
      </c>
      <c r="E1714" t="s">
        <v>11530</v>
      </c>
      <c r="F1714" t="s">
        <v>11540</v>
      </c>
      <c r="G1714" t="s">
        <v>61</v>
      </c>
      <c r="H1714" t="s">
        <v>2</v>
      </c>
      <c r="I1714" t="s">
        <v>11541</v>
      </c>
      <c r="J1714">
        <v>2015</v>
      </c>
      <c r="K1714">
        <v>2092.85</v>
      </c>
      <c r="L1714">
        <v>48</v>
      </c>
      <c r="M1714">
        <v>1</v>
      </c>
      <c r="N1714">
        <f t="shared" si="69"/>
        <v>0</v>
      </c>
      <c r="O1714">
        <f t="shared" si="75"/>
        <v>0</v>
      </c>
      <c r="P1714" t="s">
        <v>12693</v>
      </c>
    </row>
    <row r="1715" spans="2:16" x14ac:dyDescent="0.25">
      <c r="B1715" t="s">
        <v>1719</v>
      </c>
      <c r="C1715" s="119" t="s">
        <v>60</v>
      </c>
      <c r="D1715" t="s">
        <v>11537</v>
      </c>
      <c r="E1715" t="s">
        <v>11530</v>
      </c>
      <c r="F1715" t="s">
        <v>11540</v>
      </c>
      <c r="G1715" t="s">
        <v>61</v>
      </c>
      <c r="H1715" t="s">
        <v>2</v>
      </c>
      <c r="I1715" t="s">
        <v>11541</v>
      </c>
      <c r="J1715">
        <v>2015</v>
      </c>
      <c r="K1715">
        <v>2668.38</v>
      </c>
      <c r="L1715">
        <v>98</v>
      </c>
      <c r="M1715">
        <v>1</v>
      </c>
      <c r="N1715">
        <f t="shared" si="69"/>
        <v>0</v>
      </c>
      <c r="O1715">
        <f t="shared" si="75"/>
        <v>0</v>
      </c>
      <c r="P1715" t="s">
        <v>12693</v>
      </c>
    </row>
    <row r="1716" spans="2:16" x14ac:dyDescent="0.25">
      <c r="B1716" t="s">
        <v>1720</v>
      </c>
      <c r="C1716" s="119" t="s">
        <v>60</v>
      </c>
      <c r="D1716" t="s">
        <v>11537</v>
      </c>
      <c r="E1716" t="s">
        <v>11530</v>
      </c>
      <c r="F1716" t="s">
        <v>11540</v>
      </c>
      <c r="G1716" t="s">
        <v>61</v>
      </c>
      <c r="H1716" t="s">
        <v>2</v>
      </c>
      <c r="I1716" t="s">
        <v>11541</v>
      </c>
      <c r="J1716">
        <v>2015</v>
      </c>
      <c r="K1716">
        <v>951.96</v>
      </c>
      <c r="L1716">
        <v>27</v>
      </c>
      <c r="M1716">
        <v>1</v>
      </c>
      <c r="N1716">
        <f t="shared" si="69"/>
        <v>0</v>
      </c>
      <c r="O1716">
        <f t="shared" si="75"/>
        <v>0</v>
      </c>
      <c r="P1716" t="s">
        <v>12693</v>
      </c>
    </row>
    <row r="1717" spans="2:16" x14ac:dyDescent="0.25">
      <c r="B1717" t="s">
        <v>1721</v>
      </c>
      <c r="C1717" s="119" t="s">
        <v>60</v>
      </c>
      <c r="D1717" t="s">
        <v>11537</v>
      </c>
      <c r="E1717" t="s">
        <v>11530</v>
      </c>
      <c r="F1717" t="s">
        <v>11540</v>
      </c>
      <c r="G1717" t="s">
        <v>61</v>
      </c>
      <c r="H1717" t="s">
        <v>2</v>
      </c>
      <c r="I1717" t="s">
        <v>11541</v>
      </c>
      <c r="J1717">
        <v>2015</v>
      </c>
      <c r="K1717">
        <v>1037.24</v>
      </c>
      <c r="L1717">
        <v>58</v>
      </c>
      <c r="M1717">
        <v>1</v>
      </c>
      <c r="N1717">
        <f t="shared" si="69"/>
        <v>0</v>
      </c>
      <c r="O1717">
        <f t="shared" si="75"/>
        <v>0</v>
      </c>
      <c r="P1717" t="s">
        <v>12693</v>
      </c>
    </row>
    <row r="1718" spans="2:16" x14ac:dyDescent="0.25">
      <c r="B1718" t="s">
        <v>1722</v>
      </c>
      <c r="C1718" s="119" t="s">
        <v>60</v>
      </c>
      <c r="D1718" t="s">
        <v>11537</v>
      </c>
      <c r="E1718" t="s">
        <v>11530</v>
      </c>
      <c r="F1718" t="s">
        <v>11540</v>
      </c>
      <c r="G1718" t="s">
        <v>61</v>
      </c>
      <c r="H1718" t="s">
        <v>2</v>
      </c>
      <c r="I1718" t="s">
        <v>11541</v>
      </c>
      <c r="J1718">
        <v>2015</v>
      </c>
      <c r="K1718">
        <v>1635.75</v>
      </c>
      <c r="L1718">
        <v>76</v>
      </c>
      <c r="M1718">
        <v>1</v>
      </c>
      <c r="N1718">
        <f t="shared" si="69"/>
        <v>0</v>
      </c>
      <c r="O1718">
        <f t="shared" si="75"/>
        <v>0</v>
      </c>
      <c r="P1718" t="s">
        <v>12693</v>
      </c>
    </row>
    <row r="1719" spans="2:16" x14ac:dyDescent="0.25">
      <c r="B1719" t="s">
        <v>1723</v>
      </c>
      <c r="C1719" s="119" t="s">
        <v>60</v>
      </c>
      <c r="D1719" t="s">
        <v>11537</v>
      </c>
      <c r="E1719" t="s">
        <v>11530</v>
      </c>
      <c r="F1719" t="s">
        <v>11540</v>
      </c>
      <c r="G1719" t="s">
        <v>61</v>
      </c>
      <c r="H1719" t="s">
        <v>2</v>
      </c>
      <c r="I1719" t="s">
        <v>11541</v>
      </c>
      <c r="J1719">
        <v>2015</v>
      </c>
      <c r="K1719">
        <v>2095.04</v>
      </c>
      <c r="L1719">
        <v>65</v>
      </c>
      <c r="M1719">
        <v>1</v>
      </c>
      <c r="N1719">
        <f t="shared" si="69"/>
        <v>0</v>
      </c>
      <c r="O1719">
        <f t="shared" si="75"/>
        <v>0</v>
      </c>
      <c r="P1719" t="s">
        <v>12693</v>
      </c>
    </row>
    <row r="1720" spans="2:16" x14ac:dyDescent="0.25">
      <c r="B1720" t="s">
        <v>1724</v>
      </c>
      <c r="C1720" s="119" t="s">
        <v>60</v>
      </c>
      <c r="D1720" t="s">
        <v>11537</v>
      </c>
      <c r="E1720" t="s">
        <v>11530</v>
      </c>
      <c r="F1720" t="s">
        <v>11540</v>
      </c>
      <c r="G1720" t="s">
        <v>61</v>
      </c>
      <c r="H1720" t="s">
        <v>2</v>
      </c>
      <c r="I1720" t="s">
        <v>11541</v>
      </c>
      <c r="J1720">
        <v>2015</v>
      </c>
      <c r="K1720">
        <v>951.96</v>
      </c>
      <c r="L1720">
        <v>27</v>
      </c>
      <c r="M1720">
        <v>1</v>
      </c>
      <c r="N1720">
        <f t="shared" si="69"/>
        <v>0</v>
      </c>
      <c r="O1720">
        <f t="shared" si="75"/>
        <v>0</v>
      </c>
      <c r="P1720" t="s">
        <v>12694</v>
      </c>
    </row>
    <row r="1721" spans="2:16" x14ac:dyDescent="0.25">
      <c r="B1721" t="s">
        <v>1725</v>
      </c>
      <c r="C1721" s="119" t="s">
        <v>60</v>
      </c>
      <c r="D1721" t="s">
        <v>11537</v>
      </c>
      <c r="E1721" t="s">
        <v>11530</v>
      </c>
      <c r="F1721" t="s">
        <v>11540</v>
      </c>
      <c r="G1721" t="s">
        <v>61</v>
      </c>
      <c r="H1721" t="s">
        <v>2</v>
      </c>
      <c r="I1721" t="s">
        <v>11541</v>
      </c>
      <c r="J1721">
        <v>2015</v>
      </c>
      <c r="K1721">
        <v>2664.29</v>
      </c>
      <c r="L1721">
        <v>66</v>
      </c>
      <c r="M1721">
        <v>1</v>
      </c>
      <c r="N1721">
        <f t="shared" si="69"/>
        <v>0</v>
      </c>
      <c r="O1721">
        <f t="shared" si="75"/>
        <v>0</v>
      </c>
      <c r="P1721" t="s">
        <v>12693</v>
      </c>
    </row>
    <row r="1722" spans="2:16" x14ac:dyDescent="0.25">
      <c r="B1722" t="s">
        <v>1726</v>
      </c>
      <c r="C1722" s="119" t="s">
        <v>60</v>
      </c>
      <c r="D1722" t="s">
        <v>11537</v>
      </c>
      <c r="E1722" t="s">
        <v>11530</v>
      </c>
      <c r="F1722" t="s">
        <v>11540</v>
      </c>
      <c r="G1722" t="s">
        <v>61</v>
      </c>
      <c r="H1722" t="s">
        <v>2</v>
      </c>
      <c r="I1722" t="s">
        <v>11533</v>
      </c>
      <c r="J1722">
        <v>2015</v>
      </c>
      <c r="K1722">
        <v>1957.2</v>
      </c>
      <c r="L1722">
        <v>181</v>
      </c>
      <c r="M1722">
        <v>1</v>
      </c>
      <c r="N1722">
        <f t="shared" si="69"/>
        <v>0</v>
      </c>
      <c r="O1722">
        <f t="shared" si="75"/>
        <v>0</v>
      </c>
      <c r="P1722" t="s">
        <v>12693</v>
      </c>
    </row>
    <row r="1723" spans="2:16" x14ac:dyDescent="0.25">
      <c r="B1723" t="s">
        <v>1727</v>
      </c>
      <c r="C1723" s="119" t="s">
        <v>60</v>
      </c>
      <c r="D1723" t="s">
        <v>11537</v>
      </c>
      <c r="E1723" t="s">
        <v>11530</v>
      </c>
      <c r="F1723" t="s">
        <v>11540</v>
      </c>
      <c r="G1723" t="s">
        <v>61</v>
      </c>
      <c r="H1723" t="s">
        <v>2</v>
      </c>
      <c r="I1723" t="s">
        <v>11541</v>
      </c>
      <c r="J1723">
        <v>2015</v>
      </c>
      <c r="K1723">
        <v>1057.18</v>
      </c>
      <c r="M1723">
        <v>1</v>
      </c>
      <c r="N1723">
        <f t="shared" si="69"/>
        <v>0</v>
      </c>
      <c r="O1723">
        <f t="shared" si="75"/>
        <v>1</v>
      </c>
      <c r="P1723" t="s">
        <v>12693</v>
      </c>
    </row>
    <row r="1724" spans="2:16" x14ac:dyDescent="0.25">
      <c r="B1724" t="s">
        <v>1728</v>
      </c>
      <c r="C1724" s="119" t="s">
        <v>60</v>
      </c>
      <c r="D1724" t="s">
        <v>11537</v>
      </c>
      <c r="E1724" t="s">
        <v>11530</v>
      </c>
      <c r="F1724" t="s">
        <v>11540</v>
      </c>
      <c r="G1724" t="s">
        <v>61</v>
      </c>
      <c r="H1724" t="s">
        <v>2</v>
      </c>
      <c r="I1724" t="s">
        <v>11541</v>
      </c>
      <c r="J1724">
        <v>2015</v>
      </c>
      <c r="K1724">
        <v>576.47</v>
      </c>
      <c r="L1724">
        <v>56</v>
      </c>
      <c r="M1724">
        <v>1</v>
      </c>
      <c r="N1724">
        <f t="shared" si="69"/>
        <v>0</v>
      </c>
      <c r="O1724">
        <f t="shared" si="75"/>
        <v>0</v>
      </c>
      <c r="P1724" t="s">
        <v>12693</v>
      </c>
    </row>
    <row r="1725" spans="2:16" x14ac:dyDescent="0.25">
      <c r="B1725" t="s">
        <v>1729</v>
      </c>
      <c r="C1725" s="119" t="s">
        <v>60</v>
      </c>
      <c r="D1725" t="s">
        <v>11539</v>
      </c>
      <c r="E1725" t="s">
        <v>11530</v>
      </c>
      <c r="F1725" t="s">
        <v>11540</v>
      </c>
      <c r="G1725" t="s">
        <v>61</v>
      </c>
      <c r="H1725" t="s">
        <v>2</v>
      </c>
      <c r="I1725" t="s">
        <v>11541</v>
      </c>
      <c r="J1725">
        <v>2015</v>
      </c>
      <c r="K1725">
        <v>2641.68</v>
      </c>
      <c r="L1725">
        <v>95</v>
      </c>
      <c r="M1725">
        <v>1</v>
      </c>
      <c r="N1725">
        <f t="shared" si="69"/>
        <v>0</v>
      </c>
      <c r="O1725">
        <f t="shared" si="75"/>
        <v>0</v>
      </c>
      <c r="P1725" t="s">
        <v>12693</v>
      </c>
    </row>
    <row r="1726" spans="2:16" x14ac:dyDescent="0.25">
      <c r="B1726" t="s">
        <v>1730</v>
      </c>
      <c r="C1726" s="119" t="s">
        <v>60</v>
      </c>
      <c r="D1726" t="s">
        <v>11537</v>
      </c>
      <c r="E1726" t="s">
        <v>11530</v>
      </c>
      <c r="F1726" t="s">
        <v>11540</v>
      </c>
      <c r="G1726" t="s">
        <v>61</v>
      </c>
      <c r="H1726" t="s">
        <v>2</v>
      </c>
      <c r="I1726" t="s">
        <v>11541</v>
      </c>
      <c r="J1726">
        <v>2015</v>
      </c>
      <c r="K1726">
        <v>2198.65</v>
      </c>
      <c r="L1726">
        <v>32</v>
      </c>
      <c r="M1726">
        <v>1</v>
      </c>
      <c r="N1726">
        <f t="shared" si="69"/>
        <v>0</v>
      </c>
      <c r="O1726">
        <f t="shared" si="75"/>
        <v>0</v>
      </c>
      <c r="P1726" t="s">
        <v>12693</v>
      </c>
    </row>
    <row r="1727" spans="2:16" x14ac:dyDescent="0.25">
      <c r="B1727" t="s">
        <v>1731</v>
      </c>
      <c r="C1727" s="119" t="s">
        <v>60</v>
      </c>
      <c r="D1727" t="s">
        <v>11537</v>
      </c>
      <c r="E1727" t="s">
        <v>11530</v>
      </c>
      <c r="F1727" t="s">
        <v>11540</v>
      </c>
      <c r="G1727" t="s">
        <v>61</v>
      </c>
      <c r="H1727" t="s">
        <v>2</v>
      </c>
      <c r="I1727" t="s">
        <v>11541</v>
      </c>
      <c r="J1727">
        <v>2015</v>
      </c>
      <c r="K1727">
        <v>2067.71</v>
      </c>
      <c r="L1727">
        <v>63</v>
      </c>
      <c r="M1727">
        <v>1</v>
      </c>
      <c r="N1727">
        <f t="shared" si="69"/>
        <v>0</v>
      </c>
      <c r="O1727">
        <f t="shared" si="75"/>
        <v>0</v>
      </c>
      <c r="P1727" t="s">
        <v>12693</v>
      </c>
    </row>
    <row r="1728" spans="2:16" x14ac:dyDescent="0.25">
      <c r="B1728" t="s">
        <v>1732</v>
      </c>
      <c r="C1728" s="119" t="s">
        <v>60</v>
      </c>
      <c r="D1728" t="s">
        <v>11537</v>
      </c>
      <c r="E1728" t="s">
        <v>11530</v>
      </c>
      <c r="F1728" t="s">
        <v>11540</v>
      </c>
      <c r="G1728" t="s">
        <v>61</v>
      </c>
      <c r="H1728" t="s">
        <v>2</v>
      </c>
      <c r="I1728" t="s">
        <v>11541</v>
      </c>
      <c r="J1728">
        <v>2015</v>
      </c>
      <c r="K1728">
        <v>2637.97</v>
      </c>
      <c r="L1728">
        <v>72</v>
      </c>
      <c r="M1728">
        <v>1</v>
      </c>
      <c r="N1728">
        <f t="shared" si="69"/>
        <v>0</v>
      </c>
      <c r="O1728">
        <f t="shared" si="75"/>
        <v>0</v>
      </c>
      <c r="P1728" t="s">
        <v>12693</v>
      </c>
    </row>
    <row r="1729" spans="2:16" x14ac:dyDescent="0.25">
      <c r="B1729" t="s">
        <v>1733</v>
      </c>
      <c r="C1729" s="119" t="s">
        <v>60</v>
      </c>
      <c r="D1729" t="s">
        <v>11537</v>
      </c>
      <c r="E1729" t="s">
        <v>11530</v>
      </c>
      <c r="F1729" t="s">
        <v>11540</v>
      </c>
      <c r="G1729" t="s">
        <v>61</v>
      </c>
      <c r="H1729" t="s">
        <v>2</v>
      </c>
      <c r="I1729" t="s">
        <v>11541</v>
      </c>
      <c r="J1729">
        <v>2015</v>
      </c>
      <c r="K1729">
        <v>1065.1500000000001</v>
      </c>
      <c r="L1729">
        <v>64</v>
      </c>
      <c r="M1729">
        <v>1</v>
      </c>
      <c r="N1729">
        <f t="shared" si="69"/>
        <v>0</v>
      </c>
      <c r="O1729">
        <f t="shared" si="75"/>
        <v>0</v>
      </c>
      <c r="P1729" t="s">
        <v>12693</v>
      </c>
    </row>
    <row r="1730" spans="2:16" x14ac:dyDescent="0.25">
      <c r="B1730" t="s">
        <v>1734</v>
      </c>
      <c r="C1730" s="119" t="s">
        <v>60</v>
      </c>
      <c r="D1730" t="s">
        <v>11537</v>
      </c>
      <c r="E1730" t="s">
        <v>11530</v>
      </c>
      <c r="F1730" t="s">
        <v>11540</v>
      </c>
      <c r="G1730" t="s">
        <v>61</v>
      </c>
      <c r="H1730" t="s">
        <v>2</v>
      </c>
      <c r="I1730" t="s">
        <v>11533</v>
      </c>
      <c r="J1730">
        <v>2015</v>
      </c>
      <c r="K1730">
        <v>3162.16</v>
      </c>
      <c r="L1730">
        <v>135</v>
      </c>
      <c r="M1730">
        <v>1</v>
      </c>
      <c r="N1730">
        <f t="shared" si="69"/>
        <v>0</v>
      </c>
      <c r="O1730">
        <f t="shared" si="75"/>
        <v>0</v>
      </c>
      <c r="P1730" t="s">
        <v>12693</v>
      </c>
    </row>
    <row r="1731" spans="2:16" x14ac:dyDescent="0.25">
      <c r="B1731" t="s">
        <v>1735</v>
      </c>
      <c r="C1731" s="119" t="s">
        <v>60</v>
      </c>
      <c r="D1731" t="s">
        <v>11537</v>
      </c>
      <c r="E1731" t="s">
        <v>11530</v>
      </c>
      <c r="F1731" t="s">
        <v>11540</v>
      </c>
      <c r="G1731" t="s">
        <v>61</v>
      </c>
      <c r="H1731" t="s">
        <v>2</v>
      </c>
      <c r="I1731" t="s">
        <v>11541</v>
      </c>
      <c r="J1731">
        <v>2015</v>
      </c>
      <c r="K1731">
        <v>2890.33</v>
      </c>
      <c r="L1731">
        <v>82</v>
      </c>
      <c r="M1731">
        <v>1</v>
      </c>
      <c r="N1731">
        <f t="shared" si="69"/>
        <v>0</v>
      </c>
      <c r="O1731">
        <f t="shared" si="75"/>
        <v>0</v>
      </c>
      <c r="P1731" t="s">
        <v>12693</v>
      </c>
    </row>
    <row r="1732" spans="2:16" x14ac:dyDescent="0.25">
      <c r="B1732" t="s">
        <v>1736</v>
      </c>
      <c r="C1732" s="119" t="s">
        <v>60</v>
      </c>
      <c r="D1732" t="s">
        <v>11539</v>
      </c>
      <c r="E1732" t="s">
        <v>11530</v>
      </c>
      <c r="F1732" t="s">
        <v>11540</v>
      </c>
      <c r="G1732" t="s">
        <v>61</v>
      </c>
      <c r="H1732" t="s">
        <v>2</v>
      </c>
      <c r="I1732" t="s">
        <v>11541</v>
      </c>
      <c r="J1732">
        <v>2015</v>
      </c>
      <c r="K1732">
        <v>2648.41</v>
      </c>
      <c r="L1732">
        <v>40</v>
      </c>
      <c r="M1732">
        <v>1</v>
      </c>
      <c r="N1732">
        <f t="shared" si="69"/>
        <v>0</v>
      </c>
      <c r="O1732">
        <f t="shared" si="75"/>
        <v>0</v>
      </c>
      <c r="P1732" t="s">
        <v>12693</v>
      </c>
    </row>
    <row r="1733" spans="2:16" x14ac:dyDescent="0.25">
      <c r="B1733" t="s">
        <v>1737</v>
      </c>
      <c r="C1733" s="119" t="s">
        <v>60</v>
      </c>
      <c r="D1733" t="s">
        <v>11537</v>
      </c>
      <c r="E1733" t="s">
        <v>11530</v>
      </c>
      <c r="F1733" t="s">
        <v>11540</v>
      </c>
      <c r="G1733" t="s">
        <v>61</v>
      </c>
      <c r="H1733" t="s">
        <v>2</v>
      </c>
      <c r="I1733" t="s">
        <v>11541</v>
      </c>
      <c r="J1733">
        <v>2015</v>
      </c>
      <c r="K1733">
        <v>1278.0999999999999</v>
      </c>
      <c r="L1733">
        <v>40</v>
      </c>
      <c r="M1733">
        <v>1</v>
      </c>
      <c r="N1733">
        <f t="shared" si="69"/>
        <v>0</v>
      </c>
      <c r="O1733">
        <f t="shared" si="75"/>
        <v>0</v>
      </c>
      <c r="P1733" t="s">
        <v>12693</v>
      </c>
    </row>
    <row r="1734" spans="2:16" x14ac:dyDescent="0.25">
      <c r="B1734" t="s">
        <v>1738</v>
      </c>
      <c r="C1734" s="119" t="s">
        <v>60</v>
      </c>
      <c r="D1734" t="s">
        <v>11537</v>
      </c>
      <c r="E1734" t="s">
        <v>11530</v>
      </c>
      <c r="F1734" t="s">
        <v>11540</v>
      </c>
      <c r="G1734" t="s">
        <v>61</v>
      </c>
      <c r="H1734" t="s">
        <v>2</v>
      </c>
      <c r="I1734" t="s">
        <v>11541</v>
      </c>
      <c r="J1734">
        <v>2015</v>
      </c>
      <c r="K1734">
        <v>1624.31</v>
      </c>
      <c r="L1734">
        <v>62</v>
      </c>
      <c r="M1734">
        <v>1</v>
      </c>
      <c r="N1734">
        <f t="shared" si="69"/>
        <v>0</v>
      </c>
      <c r="O1734">
        <f t="shared" si="75"/>
        <v>0</v>
      </c>
      <c r="P1734" t="s">
        <v>12693</v>
      </c>
    </row>
    <row r="1735" spans="2:16" x14ac:dyDescent="0.25">
      <c r="B1735" t="s">
        <v>1739</v>
      </c>
      <c r="C1735" s="119" t="s">
        <v>60</v>
      </c>
      <c r="D1735" t="s">
        <v>11537</v>
      </c>
      <c r="E1735" t="s">
        <v>11530</v>
      </c>
      <c r="F1735" t="s">
        <v>11540</v>
      </c>
      <c r="G1735" t="s">
        <v>61</v>
      </c>
      <c r="H1735" t="s">
        <v>2</v>
      </c>
      <c r="I1735" t="s">
        <v>11541</v>
      </c>
      <c r="J1735">
        <v>2015</v>
      </c>
      <c r="K1735">
        <v>1170.1500000000001</v>
      </c>
      <c r="L1735">
        <v>42</v>
      </c>
      <c r="M1735">
        <v>1</v>
      </c>
      <c r="N1735">
        <f t="shared" si="69"/>
        <v>0</v>
      </c>
      <c r="O1735">
        <f t="shared" si="75"/>
        <v>0</v>
      </c>
      <c r="P1735" t="s">
        <v>12693</v>
      </c>
    </row>
    <row r="1736" spans="2:16" x14ac:dyDescent="0.25">
      <c r="B1736" t="s">
        <v>1740</v>
      </c>
      <c r="C1736" s="119" t="s">
        <v>60</v>
      </c>
      <c r="D1736" t="s">
        <v>11537</v>
      </c>
      <c r="E1736" t="s">
        <v>11530</v>
      </c>
      <c r="F1736" t="s">
        <v>11540</v>
      </c>
      <c r="G1736" t="s">
        <v>61</v>
      </c>
      <c r="H1736" t="s">
        <v>2</v>
      </c>
      <c r="I1736" t="s">
        <v>11541</v>
      </c>
      <c r="J1736">
        <v>2015</v>
      </c>
      <c r="K1736">
        <v>2096.13</v>
      </c>
      <c r="L1736">
        <v>73</v>
      </c>
      <c r="M1736">
        <v>1</v>
      </c>
      <c r="N1736">
        <f t="shared" si="69"/>
        <v>0</v>
      </c>
      <c r="O1736">
        <f t="shared" si="75"/>
        <v>0</v>
      </c>
      <c r="P1736" t="s">
        <v>12693</v>
      </c>
    </row>
    <row r="1737" spans="2:16" x14ac:dyDescent="0.25">
      <c r="B1737" t="s">
        <v>1741</v>
      </c>
      <c r="C1737" s="119" t="s">
        <v>60</v>
      </c>
      <c r="D1737" t="s">
        <v>11537</v>
      </c>
      <c r="E1737" t="s">
        <v>11530</v>
      </c>
      <c r="F1737" t="s">
        <v>11540</v>
      </c>
      <c r="G1737" t="s">
        <v>61</v>
      </c>
      <c r="H1737" t="s">
        <v>2</v>
      </c>
      <c r="I1737" t="s">
        <v>11533</v>
      </c>
      <c r="J1737">
        <v>2015</v>
      </c>
      <c r="K1737">
        <v>2146.73</v>
      </c>
      <c r="L1737">
        <v>218</v>
      </c>
      <c r="M1737">
        <v>1</v>
      </c>
      <c r="N1737">
        <f t="shared" si="69"/>
        <v>0</v>
      </c>
      <c r="O1737">
        <f t="shared" si="75"/>
        <v>0</v>
      </c>
      <c r="P1737" t="s">
        <v>12693</v>
      </c>
    </row>
    <row r="1738" spans="2:16" x14ac:dyDescent="0.25">
      <c r="B1738" t="s">
        <v>1742</v>
      </c>
      <c r="C1738" s="119" t="s">
        <v>60</v>
      </c>
      <c r="D1738" t="s">
        <v>11539</v>
      </c>
      <c r="E1738" t="s">
        <v>11530</v>
      </c>
      <c r="F1738" t="s">
        <v>11540</v>
      </c>
      <c r="G1738" t="s">
        <v>61</v>
      </c>
      <c r="H1738" t="s">
        <v>2</v>
      </c>
      <c r="I1738" t="s">
        <v>11541</v>
      </c>
      <c r="J1738">
        <v>2015</v>
      </c>
      <c r="K1738">
        <v>1635.9</v>
      </c>
      <c r="L1738">
        <v>73</v>
      </c>
      <c r="M1738">
        <v>1</v>
      </c>
      <c r="N1738">
        <f t="shared" si="69"/>
        <v>0</v>
      </c>
      <c r="O1738">
        <f t="shared" si="75"/>
        <v>0</v>
      </c>
      <c r="P1738" t="s">
        <v>12693</v>
      </c>
    </row>
    <row r="1739" spans="2:16" x14ac:dyDescent="0.25">
      <c r="B1739" t="s">
        <v>1743</v>
      </c>
      <c r="C1739" s="119" t="s">
        <v>60</v>
      </c>
      <c r="D1739" t="s">
        <v>11537</v>
      </c>
      <c r="E1739" t="s">
        <v>11530</v>
      </c>
      <c r="F1739" t="s">
        <v>11540</v>
      </c>
      <c r="G1739" t="s">
        <v>61</v>
      </c>
      <c r="H1739" t="s">
        <v>2</v>
      </c>
      <c r="I1739" t="s">
        <v>11541</v>
      </c>
      <c r="J1739">
        <v>2015</v>
      </c>
      <c r="K1739">
        <v>2200.6</v>
      </c>
      <c r="L1739">
        <v>47</v>
      </c>
      <c r="M1739">
        <v>1</v>
      </c>
      <c r="N1739">
        <f t="shared" ref="N1739:N1802" si="76">IF(K1739&lt;100,1,0)</f>
        <v>0</v>
      </c>
      <c r="O1739">
        <f t="shared" si="75"/>
        <v>0</v>
      </c>
      <c r="P1739" t="s">
        <v>12693</v>
      </c>
    </row>
    <row r="1740" spans="2:16" x14ac:dyDescent="0.25">
      <c r="B1740" t="s">
        <v>1744</v>
      </c>
      <c r="C1740" s="119" t="s">
        <v>60</v>
      </c>
      <c r="D1740" t="s">
        <v>11537</v>
      </c>
      <c r="E1740" t="s">
        <v>11530</v>
      </c>
      <c r="F1740" t="s">
        <v>11540</v>
      </c>
      <c r="G1740" t="s">
        <v>61</v>
      </c>
      <c r="H1740" t="s">
        <v>2</v>
      </c>
      <c r="I1740" t="s">
        <v>11541</v>
      </c>
      <c r="J1740">
        <v>2015</v>
      </c>
      <c r="K1740">
        <v>3587.11</v>
      </c>
      <c r="L1740">
        <v>52</v>
      </c>
      <c r="M1740">
        <v>1</v>
      </c>
      <c r="N1740">
        <f t="shared" si="76"/>
        <v>0</v>
      </c>
      <c r="O1740">
        <f t="shared" si="75"/>
        <v>0</v>
      </c>
      <c r="P1740" t="s">
        <v>12693</v>
      </c>
    </row>
    <row r="1741" spans="2:16" x14ac:dyDescent="0.25">
      <c r="B1741" t="s">
        <v>1745</v>
      </c>
      <c r="C1741" s="119" t="s">
        <v>60</v>
      </c>
      <c r="D1741" t="s">
        <v>11537</v>
      </c>
      <c r="E1741" t="s">
        <v>11530</v>
      </c>
      <c r="F1741" t="s">
        <v>11540</v>
      </c>
      <c r="G1741" t="s">
        <v>61</v>
      </c>
      <c r="H1741" t="s">
        <v>2</v>
      </c>
      <c r="I1741" t="s">
        <v>11541</v>
      </c>
      <c r="J1741">
        <v>2015</v>
      </c>
      <c r="K1741">
        <v>1062.45</v>
      </c>
      <c r="L1741">
        <v>43</v>
      </c>
      <c r="M1741">
        <v>1</v>
      </c>
      <c r="N1741">
        <f t="shared" si="76"/>
        <v>0</v>
      </c>
      <c r="O1741">
        <f t="shared" si="75"/>
        <v>0</v>
      </c>
      <c r="P1741" t="s">
        <v>12693</v>
      </c>
    </row>
    <row r="1742" spans="2:16" x14ac:dyDescent="0.25">
      <c r="B1742" t="s">
        <v>1746</v>
      </c>
      <c r="C1742" s="119" t="s">
        <v>60</v>
      </c>
      <c r="D1742" t="s">
        <v>11537</v>
      </c>
      <c r="E1742" t="s">
        <v>11530</v>
      </c>
      <c r="F1742" t="s">
        <v>11540</v>
      </c>
      <c r="G1742" t="s">
        <v>61</v>
      </c>
      <c r="H1742" t="s">
        <v>2</v>
      </c>
      <c r="I1742" t="s">
        <v>11541</v>
      </c>
      <c r="J1742">
        <v>2015</v>
      </c>
      <c r="K1742">
        <v>949.79</v>
      </c>
      <c r="L1742">
        <v>10</v>
      </c>
      <c r="M1742">
        <v>1</v>
      </c>
      <c r="N1742">
        <f t="shared" si="76"/>
        <v>0</v>
      </c>
      <c r="O1742">
        <f t="shared" si="75"/>
        <v>0</v>
      </c>
      <c r="P1742" t="s">
        <v>12693</v>
      </c>
    </row>
    <row r="1743" spans="2:16" x14ac:dyDescent="0.25">
      <c r="B1743" t="s">
        <v>1747</v>
      </c>
      <c r="C1743" s="119" t="s">
        <v>60</v>
      </c>
      <c r="D1743" t="s">
        <v>11537</v>
      </c>
      <c r="E1743" t="s">
        <v>11530</v>
      </c>
      <c r="F1743" t="s">
        <v>11540</v>
      </c>
      <c r="G1743" t="s">
        <v>61</v>
      </c>
      <c r="H1743" t="s">
        <v>2</v>
      </c>
      <c r="I1743" t="s">
        <v>11541</v>
      </c>
      <c r="J1743">
        <v>2015</v>
      </c>
      <c r="K1743">
        <v>1064.6500000000001</v>
      </c>
      <c r="L1743">
        <v>60</v>
      </c>
      <c r="M1743">
        <v>1</v>
      </c>
      <c r="N1743">
        <f t="shared" si="76"/>
        <v>0</v>
      </c>
      <c r="O1743">
        <f t="shared" si="75"/>
        <v>0</v>
      </c>
      <c r="P1743" t="s">
        <v>12693</v>
      </c>
    </row>
    <row r="1744" spans="2:16" x14ac:dyDescent="0.25">
      <c r="B1744" t="s">
        <v>1748</v>
      </c>
      <c r="C1744" s="119" t="s">
        <v>60</v>
      </c>
      <c r="D1744" t="s">
        <v>11546</v>
      </c>
      <c r="E1744" t="s">
        <v>11530</v>
      </c>
      <c r="F1744" t="s">
        <v>11540</v>
      </c>
      <c r="G1744" t="s">
        <v>61</v>
      </c>
      <c r="H1744" t="s">
        <v>2</v>
      </c>
      <c r="I1744" t="s">
        <v>11541</v>
      </c>
      <c r="J1744">
        <v>2015</v>
      </c>
      <c r="K1744">
        <v>1061.42</v>
      </c>
      <c r="L1744">
        <v>35</v>
      </c>
      <c r="M1744">
        <v>1</v>
      </c>
      <c r="N1744">
        <f t="shared" si="76"/>
        <v>0</v>
      </c>
      <c r="O1744">
        <f t="shared" si="75"/>
        <v>0</v>
      </c>
      <c r="P1744" t="s">
        <v>12693</v>
      </c>
    </row>
    <row r="1745" spans="2:16" x14ac:dyDescent="0.25">
      <c r="B1745" t="s">
        <v>1749</v>
      </c>
      <c r="C1745" s="119" t="s">
        <v>60</v>
      </c>
      <c r="D1745" t="s">
        <v>11537</v>
      </c>
      <c r="E1745" t="s">
        <v>11530</v>
      </c>
      <c r="F1745" t="s">
        <v>11540</v>
      </c>
      <c r="G1745" t="s">
        <v>61</v>
      </c>
      <c r="H1745" t="s">
        <v>2</v>
      </c>
      <c r="I1745" t="s">
        <v>11541</v>
      </c>
      <c r="J1745">
        <v>2015</v>
      </c>
      <c r="K1745">
        <v>2219.02</v>
      </c>
      <c r="L1745">
        <v>46</v>
      </c>
      <c r="M1745">
        <v>1</v>
      </c>
      <c r="N1745">
        <f t="shared" si="76"/>
        <v>0</v>
      </c>
      <c r="O1745">
        <f t="shared" si="75"/>
        <v>0</v>
      </c>
      <c r="P1745" t="s">
        <v>12693</v>
      </c>
    </row>
    <row r="1746" spans="2:16" x14ac:dyDescent="0.25">
      <c r="B1746" t="s">
        <v>1750</v>
      </c>
      <c r="C1746" s="119" t="s">
        <v>60</v>
      </c>
      <c r="D1746" t="s">
        <v>11537</v>
      </c>
      <c r="E1746" t="s">
        <v>11530</v>
      </c>
      <c r="F1746" t="s">
        <v>11540</v>
      </c>
      <c r="G1746" t="s">
        <v>61</v>
      </c>
      <c r="H1746" t="s">
        <v>2</v>
      </c>
      <c r="I1746" t="s">
        <v>11541</v>
      </c>
      <c r="J1746">
        <v>2015</v>
      </c>
      <c r="K1746">
        <v>1126.0899999999999</v>
      </c>
      <c r="L1746">
        <v>38</v>
      </c>
      <c r="M1746">
        <v>1</v>
      </c>
      <c r="N1746">
        <f t="shared" si="76"/>
        <v>0</v>
      </c>
      <c r="O1746">
        <f t="shared" si="75"/>
        <v>0</v>
      </c>
      <c r="P1746" t="s">
        <v>12693</v>
      </c>
    </row>
    <row r="1747" spans="2:16" x14ac:dyDescent="0.25">
      <c r="B1747" t="s">
        <v>1751</v>
      </c>
      <c r="C1747" s="119" t="s">
        <v>60</v>
      </c>
      <c r="D1747" t="s">
        <v>11550</v>
      </c>
      <c r="E1747" t="s">
        <v>11530</v>
      </c>
      <c r="F1747" t="s">
        <v>11540</v>
      </c>
      <c r="G1747" t="s">
        <v>61</v>
      </c>
      <c r="H1747" t="s">
        <v>2</v>
      </c>
      <c r="I1747" t="s">
        <v>11541</v>
      </c>
      <c r="J1747">
        <v>2015</v>
      </c>
      <c r="K1747">
        <v>1738.06</v>
      </c>
      <c r="L1747">
        <v>100</v>
      </c>
      <c r="M1747">
        <v>1</v>
      </c>
      <c r="N1747">
        <f t="shared" si="76"/>
        <v>0</v>
      </c>
      <c r="O1747">
        <f t="shared" si="75"/>
        <v>0</v>
      </c>
      <c r="P1747" t="s">
        <v>12693</v>
      </c>
    </row>
    <row r="1748" spans="2:16" x14ac:dyDescent="0.25">
      <c r="B1748" t="s">
        <v>1752</v>
      </c>
      <c r="C1748" s="119" t="s">
        <v>60</v>
      </c>
      <c r="D1748" t="s">
        <v>11537</v>
      </c>
      <c r="E1748" t="s">
        <v>11530</v>
      </c>
      <c r="F1748" t="s">
        <v>11540</v>
      </c>
      <c r="G1748" t="s">
        <v>61</v>
      </c>
      <c r="H1748" t="s">
        <v>2</v>
      </c>
      <c r="I1748" t="s">
        <v>11541</v>
      </c>
      <c r="J1748">
        <v>2015</v>
      </c>
      <c r="K1748">
        <v>1141.48</v>
      </c>
      <c r="L1748">
        <v>79</v>
      </c>
      <c r="M1748">
        <v>1</v>
      </c>
      <c r="N1748">
        <f t="shared" si="76"/>
        <v>0</v>
      </c>
      <c r="O1748">
        <f t="shared" ref="O1748:O1811" si="77">IF(OR(L1748="",L1748&lt;=0),1,0)</f>
        <v>0</v>
      </c>
      <c r="P1748" t="s">
        <v>12691</v>
      </c>
    </row>
    <row r="1749" spans="2:16" x14ac:dyDescent="0.25">
      <c r="B1749" t="s">
        <v>1753</v>
      </c>
      <c r="C1749" s="119" t="s">
        <v>60</v>
      </c>
      <c r="D1749" t="s">
        <v>11537</v>
      </c>
      <c r="E1749" t="s">
        <v>11530</v>
      </c>
      <c r="F1749" t="s">
        <v>11540</v>
      </c>
      <c r="G1749" t="s">
        <v>61</v>
      </c>
      <c r="H1749" t="s">
        <v>2</v>
      </c>
      <c r="I1749" t="s">
        <v>11541</v>
      </c>
      <c r="J1749">
        <v>2015</v>
      </c>
      <c r="K1749">
        <v>1126.28</v>
      </c>
      <c r="L1749">
        <v>42</v>
      </c>
      <c r="M1749">
        <v>1</v>
      </c>
      <c r="N1749">
        <f t="shared" si="76"/>
        <v>0</v>
      </c>
      <c r="O1749">
        <f t="shared" si="77"/>
        <v>0</v>
      </c>
      <c r="P1749" t="s">
        <v>12693</v>
      </c>
    </row>
    <row r="1750" spans="2:16" x14ac:dyDescent="0.25">
      <c r="B1750" t="s">
        <v>1754</v>
      </c>
      <c r="C1750" s="119" t="s">
        <v>60</v>
      </c>
      <c r="D1750" t="s">
        <v>11537</v>
      </c>
      <c r="E1750" t="s">
        <v>11530</v>
      </c>
      <c r="F1750" t="s">
        <v>11540</v>
      </c>
      <c r="G1750" t="s">
        <v>61</v>
      </c>
      <c r="H1750" t="s">
        <v>2</v>
      </c>
      <c r="I1750" t="s">
        <v>11541</v>
      </c>
      <c r="J1750">
        <v>2015</v>
      </c>
      <c r="K1750">
        <v>2217.31</v>
      </c>
      <c r="L1750">
        <v>33</v>
      </c>
      <c r="M1750">
        <v>1</v>
      </c>
      <c r="N1750">
        <f t="shared" si="76"/>
        <v>0</v>
      </c>
      <c r="O1750">
        <f t="shared" si="77"/>
        <v>0</v>
      </c>
      <c r="P1750" t="s">
        <v>12693</v>
      </c>
    </row>
    <row r="1751" spans="2:16" x14ac:dyDescent="0.25">
      <c r="B1751" t="s">
        <v>1755</v>
      </c>
      <c r="C1751" s="119" t="s">
        <v>60</v>
      </c>
      <c r="D1751" t="s">
        <v>11537</v>
      </c>
      <c r="E1751" t="s">
        <v>11530</v>
      </c>
      <c r="F1751" t="s">
        <v>11540</v>
      </c>
      <c r="G1751" t="s">
        <v>61</v>
      </c>
      <c r="H1751" t="s">
        <v>2</v>
      </c>
      <c r="I1751" t="s">
        <v>11541</v>
      </c>
      <c r="J1751">
        <v>2015</v>
      </c>
      <c r="K1751">
        <v>2829.39</v>
      </c>
      <c r="L1751">
        <v>96</v>
      </c>
      <c r="M1751">
        <v>1</v>
      </c>
      <c r="N1751">
        <f t="shared" si="76"/>
        <v>0</v>
      </c>
      <c r="O1751">
        <f t="shared" si="77"/>
        <v>0</v>
      </c>
      <c r="P1751" t="s">
        <v>12693</v>
      </c>
    </row>
    <row r="1752" spans="2:16" x14ac:dyDescent="0.25">
      <c r="B1752" t="s">
        <v>1756</v>
      </c>
      <c r="C1752" s="119" t="s">
        <v>60</v>
      </c>
      <c r="D1752" t="s">
        <v>11537</v>
      </c>
      <c r="E1752" t="s">
        <v>11530</v>
      </c>
      <c r="F1752" t="s">
        <v>11540</v>
      </c>
      <c r="G1752" t="s">
        <v>61</v>
      </c>
      <c r="H1752" t="s">
        <v>2</v>
      </c>
      <c r="I1752" t="s">
        <v>11541</v>
      </c>
      <c r="J1752">
        <v>2015</v>
      </c>
      <c r="K1752">
        <v>2218.14</v>
      </c>
      <c r="L1752">
        <v>42</v>
      </c>
      <c r="M1752">
        <v>1</v>
      </c>
      <c r="N1752">
        <f t="shared" si="76"/>
        <v>0</v>
      </c>
      <c r="O1752">
        <f t="shared" si="77"/>
        <v>0</v>
      </c>
      <c r="P1752" t="s">
        <v>12693</v>
      </c>
    </row>
    <row r="1753" spans="2:16" x14ac:dyDescent="0.25">
      <c r="B1753" t="s">
        <v>1757</v>
      </c>
      <c r="C1753" s="119" t="s">
        <v>60</v>
      </c>
      <c r="D1753" t="s">
        <v>11550</v>
      </c>
      <c r="E1753" t="s">
        <v>11530</v>
      </c>
      <c r="F1753" t="s">
        <v>11540</v>
      </c>
      <c r="G1753" t="s">
        <v>61</v>
      </c>
      <c r="H1753" t="s">
        <v>2</v>
      </c>
      <c r="I1753" t="s">
        <v>11541</v>
      </c>
      <c r="J1753">
        <v>2015</v>
      </c>
      <c r="K1753">
        <v>1733.3</v>
      </c>
      <c r="L1753">
        <v>67</v>
      </c>
      <c r="M1753">
        <v>1</v>
      </c>
      <c r="N1753">
        <f t="shared" si="76"/>
        <v>0</v>
      </c>
      <c r="O1753">
        <f t="shared" si="77"/>
        <v>0</v>
      </c>
      <c r="P1753" t="s">
        <v>12693</v>
      </c>
    </row>
    <row r="1754" spans="2:16" x14ac:dyDescent="0.25">
      <c r="B1754" t="s">
        <v>1758</v>
      </c>
      <c r="C1754" s="119" t="s">
        <v>60</v>
      </c>
      <c r="D1754" t="s">
        <v>11537</v>
      </c>
      <c r="E1754" t="s">
        <v>11530</v>
      </c>
      <c r="F1754" t="s">
        <v>11540</v>
      </c>
      <c r="G1754" t="s">
        <v>61</v>
      </c>
      <c r="H1754" t="s">
        <v>2</v>
      </c>
      <c r="I1754" t="s">
        <v>11541</v>
      </c>
      <c r="J1754">
        <v>2015</v>
      </c>
      <c r="K1754">
        <v>3096.47</v>
      </c>
      <c r="L1754">
        <v>102</v>
      </c>
      <c r="M1754">
        <v>1</v>
      </c>
      <c r="N1754">
        <f t="shared" si="76"/>
        <v>0</v>
      </c>
      <c r="O1754">
        <f t="shared" si="77"/>
        <v>0</v>
      </c>
      <c r="P1754" t="s">
        <v>12691</v>
      </c>
    </row>
    <row r="1755" spans="2:16" x14ac:dyDescent="0.25">
      <c r="B1755" t="s">
        <v>1759</v>
      </c>
      <c r="C1755" s="119" t="s">
        <v>60</v>
      </c>
      <c r="D1755" t="s">
        <v>11546</v>
      </c>
      <c r="E1755" t="s">
        <v>11530</v>
      </c>
      <c r="F1755" t="s">
        <v>11540</v>
      </c>
      <c r="G1755" t="s">
        <v>61</v>
      </c>
      <c r="H1755" t="s">
        <v>2</v>
      </c>
      <c r="I1755" t="s">
        <v>11541</v>
      </c>
      <c r="J1755">
        <v>2015</v>
      </c>
      <c r="K1755">
        <v>1124.79</v>
      </c>
      <c r="L1755">
        <v>32</v>
      </c>
      <c r="M1755">
        <v>1</v>
      </c>
      <c r="N1755">
        <f t="shared" si="76"/>
        <v>0</v>
      </c>
      <c r="O1755">
        <f t="shared" si="77"/>
        <v>0</v>
      </c>
      <c r="P1755" t="s">
        <v>12693</v>
      </c>
    </row>
    <row r="1756" spans="2:16" x14ac:dyDescent="0.25">
      <c r="B1756" t="s">
        <v>1760</v>
      </c>
      <c r="C1756" s="119" t="s">
        <v>60</v>
      </c>
      <c r="D1756" t="s">
        <v>11537</v>
      </c>
      <c r="E1756" t="s">
        <v>11530</v>
      </c>
      <c r="F1756" t="s">
        <v>11540</v>
      </c>
      <c r="G1756" t="s">
        <v>61</v>
      </c>
      <c r="H1756" t="s">
        <v>2</v>
      </c>
      <c r="I1756" t="s">
        <v>11533</v>
      </c>
      <c r="J1756">
        <v>2015</v>
      </c>
      <c r="K1756">
        <v>1695.37</v>
      </c>
      <c r="M1756">
        <v>1</v>
      </c>
      <c r="N1756">
        <f t="shared" si="76"/>
        <v>0</v>
      </c>
      <c r="O1756">
        <f t="shared" si="77"/>
        <v>1</v>
      </c>
      <c r="P1756" t="s">
        <v>12693</v>
      </c>
    </row>
    <row r="1757" spans="2:16" x14ac:dyDescent="0.25">
      <c r="B1757" t="s">
        <v>1761</v>
      </c>
      <c r="C1757" s="119" t="s">
        <v>60</v>
      </c>
      <c r="D1757" t="s">
        <v>11537</v>
      </c>
      <c r="E1757" t="s">
        <v>11530</v>
      </c>
      <c r="F1757" t="s">
        <v>11540</v>
      </c>
      <c r="G1757" t="s">
        <v>61</v>
      </c>
      <c r="H1757" t="s">
        <v>2</v>
      </c>
      <c r="I1757" t="s">
        <v>11541</v>
      </c>
      <c r="J1757">
        <v>2015</v>
      </c>
      <c r="K1757">
        <v>2830.43</v>
      </c>
      <c r="L1757">
        <v>104</v>
      </c>
      <c r="M1757">
        <v>1</v>
      </c>
      <c r="N1757">
        <f t="shared" si="76"/>
        <v>0</v>
      </c>
      <c r="O1757">
        <f t="shared" si="77"/>
        <v>0</v>
      </c>
      <c r="P1757" t="s">
        <v>12693</v>
      </c>
    </row>
    <row r="1758" spans="2:16" x14ac:dyDescent="0.25">
      <c r="B1758" t="s">
        <v>1762</v>
      </c>
      <c r="C1758" s="119" t="s">
        <v>60</v>
      </c>
      <c r="D1758" t="s">
        <v>11537</v>
      </c>
      <c r="E1758" t="s">
        <v>11530</v>
      </c>
      <c r="F1758" t="s">
        <v>11540</v>
      </c>
      <c r="G1758" t="s">
        <v>61</v>
      </c>
      <c r="H1758" t="s">
        <v>2</v>
      </c>
      <c r="I1758" t="s">
        <v>11541</v>
      </c>
      <c r="J1758">
        <v>2015</v>
      </c>
      <c r="K1758">
        <v>1737.57</v>
      </c>
      <c r="L1758">
        <v>100</v>
      </c>
      <c r="M1758">
        <v>1</v>
      </c>
      <c r="N1758">
        <f t="shared" si="76"/>
        <v>0</v>
      </c>
      <c r="O1758">
        <f t="shared" si="77"/>
        <v>0</v>
      </c>
      <c r="P1758" t="s">
        <v>12693</v>
      </c>
    </row>
    <row r="1759" spans="2:16" x14ac:dyDescent="0.25">
      <c r="B1759" t="s">
        <v>1763</v>
      </c>
      <c r="C1759" s="119" t="s">
        <v>60</v>
      </c>
      <c r="D1759" t="s">
        <v>11537</v>
      </c>
      <c r="E1759" t="s">
        <v>11530</v>
      </c>
      <c r="F1759" t="s">
        <v>11540</v>
      </c>
      <c r="G1759" t="s">
        <v>61</v>
      </c>
      <c r="H1759" t="s">
        <v>2</v>
      </c>
      <c r="I1759" t="s">
        <v>11533</v>
      </c>
      <c r="J1759">
        <v>2015</v>
      </c>
      <c r="K1759">
        <v>3015.76</v>
      </c>
      <c r="L1759">
        <v>126</v>
      </c>
      <c r="M1759">
        <v>1</v>
      </c>
      <c r="N1759">
        <f t="shared" si="76"/>
        <v>0</v>
      </c>
      <c r="O1759">
        <f t="shared" si="77"/>
        <v>0</v>
      </c>
      <c r="P1759" t="s">
        <v>12693</v>
      </c>
    </row>
    <row r="1760" spans="2:16" x14ac:dyDescent="0.25">
      <c r="B1760" t="s">
        <v>1764</v>
      </c>
      <c r="C1760" s="119" t="s">
        <v>60</v>
      </c>
      <c r="D1760" t="s">
        <v>11537</v>
      </c>
      <c r="E1760" t="s">
        <v>11530</v>
      </c>
      <c r="F1760" t="s">
        <v>11540</v>
      </c>
      <c r="G1760" t="s">
        <v>61</v>
      </c>
      <c r="H1760" t="s">
        <v>2</v>
      </c>
      <c r="I1760" t="s">
        <v>11541</v>
      </c>
      <c r="J1760">
        <v>2015</v>
      </c>
      <c r="K1760">
        <v>2976.86</v>
      </c>
      <c r="L1760">
        <v>75</v>
      </c>
      <c r="M1760">
        <v>1</v>
      </c>
      <c r="N1760">
        <f t="shared" si="76"/>
        <v>0</v>
      </c>
      <c r="O1760">
        <f t="shared" si="77"/>
        <v>0</v>
      </c>
      <c r="P1760" t="s">
        <v>12693</v>
      </c>
    </row>
    <row r="1761" spans="2:16" x14ac:dyDescent="0.25">
      <c r="B1761" t="s">
        <v>1765</v>
      </c>
      <c r="C1761" s="119" t="s">
        <v>60</v>
      </c>
      <c r="D1761" t="s">
        <v>11537</v>
      </c>
      <c r="E1761" t="s">
        <v>11530</v>
      </c>
      <c r="F1761" t="s">
        <v>11540</v>
      </c>
      <c r="G1761" t="s">
        <v>61</v>
      </c>
      <c r="H1761" t="s">
        <v>2</v>
      </c>
      <c r="I1761" t="s">
        <v>11541</v>
      </c>
      <c r="J1761">
        <v>2015</v>
      </c>
      <c r="K1761">
        <v>2997.72</v>
      </c>
      <c r="L1761">
        <v>85</v>
      </c>
      <c r="M1761">
        <v>1</v>
      </c>
      <c r="N1761">
        <f t="shared" si="76"/>
        <v>0</v>
      </c>
      <c r="O1761">
        <f t="shared" si="77"/>
        <v>0</v>
      </c>
      <c r="P1761" t="s">
        <v>12693</v>
      </c>
    </row>
    <row r="1762" spans="2:16" x14ac:dyDescent="0.25">
      <c r="B1762" t="s">
        <v>1766</v>
      </c>
      <c r="C1762" s="119" t="s">
        <v>60</v>
      </c>
      <c r="D1762" t="s">
        <v>11537</v>
      </c>
      <c r="E1762" t="s">
        <v>11530</v>
      </c>
      <c r="F1762" t="s">
        <v>11540</v>
      </c>
      <c r="G1762" t="s">
        <v>61</v>
      </c>
      <c r="H1762" t="s">
        <v>2</v>
      </c>
      <c r="I1762" t="s">
        <v>11541</v>
      </c>
      <c r="J1762">
        <v>2015</v>
      </c>
      <c r="K1762">
        <v>2781.46</v>
      </c>
      <c r="L1762">
        <v>81</v>
      </c>
      <c r="M1762">
        <v>1</v>
      </c>
      <c r="N1762">
        <f t="shared" si="76"/>
        <v>0</v>
      </c>
      <c r="O1762">
        <f t="shared" si="77"/>
        <v>0</v>
      </c>
      <c r="P1762" t="s">
        <v>12693</v>
      </c>
    </row>
    <row r="1763" spans="2:16" x14ac:dyDescent="0.25">
      <c r="B1763" t="s">
        <v>1767</v>
      </c>
      <c r="C1763" s="119" t="s">
        <v>60</v>
      </c>
      <c r="D1763" t="s">
        <v>11537</v>
      </c>
      <c r="E1763" t="s">
        <v>11530</v>
      </c>
      <c r="F1763" t="s">
        <v>11540</v>
      </c>
      <c r="G1763" t="s">
        <v>61</v>
      </c>
      <c r="H1763" t="s">
        <v>2</v>
      </c>
      <c r="I1763" t="s">
        <v>11541</v>
      </c>
      <c r="J1763">
        <v>2015</v>
      </c>
      <c r="K1763">
        <v>2781.97</v>
      </c>
      <c r="L1763">
        <v>85</v>
      </c>
      <c r="M1763">
        <v>1</v>
      </c>
      <c r="N1763">
        <f t="shared" si="76"/>
        <v>0</v>
      </c>
      <c r="O1763">
        <f t="shared" si="77"/>
        <v>0</v>
      </c>
      <c r="P1763" t="s">
        <v>12693</v>
      </c>
    </row>
    <row r="1764" spans="2:16" x14ac:dyDescent="0.25">
      <c r="B1764" t="s">
        <v>1768</v>
      </c>
      <c r="C1764" s="119" t="s">
        <v>60</v>
      </c>
      <c r="D1764" t="s">
        <v>11537</v>
      </c>
      <c r="E1764" t="s">
        <v>11530</v>
      </c>
      <c r="F1764" t="s">
        <v>11540</v>
      </c>
      <c r="G1764" t="s">
        <v>61</v>
      </c>
      <c r="H1764" t="s">
        <v>2</v>
      </c>
      <c r="I1764" t="s">
        <v>11541</v>
      </c>
      <c r="J1764">
        <v>2015</v>
      </c>
      <c r="K1764">
        <v>1104.9100000000001</v>
      </c>
      <c r="L1764">
        <v>16</v>
      </c>
      <c r="M1764">
        <v>1</v>
      </c>
      <c r="N1764">
        <f t="shared" si="76"/>
        <v>0</v>
      </c>
      <c r="O1764">
        <f t="shared" si="77"/>
        <v>0</v>
      </c>
      <c r="P1764" t="s">
        <v>12693</v>
      </c>
    </row>
    <row r="1765" spans="2:16" x14ac:dyDescent="0.25">
      <c r="B1765" t="s">
        <v>1769</v>
      </c>
      <c r="C1765" s="119" t="s">
        <v>60</v>
      </c>
      <c r="D1765" t="s">
        <v>11537</v>
      </c>
      <c r="E1765" t="s">
        <v>11530</v>
      </c>
      <c r="F1765" t="s">
        <v>11540</v>
      </c>
      <c r="G1765" t="s">
        <v>61</v>
      </c>
      <c r="H1765" t="s">
        <v>2</v>
      </c>
      <c r="I1765" t="s">
        <v>11541</v>
      </c>
      <c r="J1765">
        <v>2015</v>
      </c>
      <c r="K1765">
        <v>1173.46</v>
      </c>
      <c r="L1765">
        <v>85</v>
      </c>
      <c r="M1765">
        <v>1</v>
      </c>
      <c r="N1765">
        <f t="shared" si="76"/>
        <v>0</v>
      </c>
      <c r="O1765">
        <f t="shared" si="77"/>
        <v>0</v>
      </c>
      <c r="P1765" t="s">
        <v>12691</v>
      </c>
    </row>
    <row r="1766" spans="2:16" x14ac:dyDescent="0.25">
      <c r="B1766" t="s">
        <v>1770</v>
      </c>
      <c r="C1766" s="119" t="s">
        <v>60</v>
      </c>
      <c r="D1766" t="s">
        <v>11537</v>
      </c>
      <c r="E1766" t="s">
        <v>11530</v>
      </c>
      <c r="F1766" t="s">
        <v>11540</v>
      </c>
      <c r="G1766" t="s">
        <v>61</v>
      </c>
      <c r="H1766" t="s">
        <v>2</v>
      </c>
      <c r="I1766" t="s">
        <v>11541</v>
      </c>
      <c r="J1766">
        <v>2015</v>
      </c>
      <c r="K1766">
        <v>1336.51</v>
      </c>
      <c r="M1766">
        <v>1</v>
      </c>
      <c r="N1766">
        <f t="shared" si="76"/>
        <v>0</v>
      </c>
      <c r="O1766">
        <f t="shared" si="77"/>
        <v>1</v>
      </c>
      <c r="P1766" t="s">
        <v>12693</v>
      </c>
    </row>
    <row r="1767" spans="2:16" x14ac:dyDescent="0.25">
      <c r="B1767" t="s">
        <v>1771</v>
      </c>
      <c r="C1767" s="119" t="s">
        <v>60</v>
      </c>
      <c r="D1767" t="s">
        <v>11537</v>
      </c>
      <c r="E1767" t="s">
        <v>11530</v>
      </c>
      <c r="F1767" t="s">
        <v>11540</v>
      </c>
      <c r="G1767" t="s">
        <v>61</v>
      </c>
      <c r="H1767" t="s">
        <v>2</v>
      </c>
      <c r="I1767" t="s">
        <v>11541</v>
      </c>
      <c r="J1767">
        <v>2015</v>
      </c>
      <c r="K1767">
        <v>1131.01</v>
      </c>
      <c r="L1767">
        <v>76</v>
      </c>
      <c r="M1767">
        <v>1</v>
      </c>
      <c r="N1767">
        <f t="shared" si="76"/>
        <v>0</v>
      </c>
      <c r="O1767">
        <f t="shared" si="77"/>
        <v>0</v>
      </c>
      <c r="P1767" t="s">
        <v>12693</v>
      </c>
    </row>
    <row r="1768" spans="2:16" x14ac:dyDescent="0.25">
      <c r="B1768" t="s">
        <v>1772</v>
      </c>
      <c r="C1768" s="119" t="s">
        <v>60</v>
      </c>
      <c r="D1768" t="s">
        <v>11537</v>
      </c>
      <c r="E1768" t="s">
        <v>11530</v>
      </c>
      <c r="F1768" t="s">
        <v>11540</v>
      </c>
      <c r="G1768" t="s">
        <v>61</v>
      </c>
      <c r="H1768" t="s">
        <v>2</v>
      </c>
      <c r="I1768" t="s">
        <v>11533</v>
      </c>
      <c r="J1768">
        <v>2015</v>
      </c>
      <c r="K1768">
        <v>2843.93</v>
      </c>
      <c r="L1768">
        <v>122</v>
      </c>
      <c r="M1768">
        <v>1</v>
      </c>
      <c r="N1768">
        <f t="shared" si="76"/>
        <v>0</v>
      </c>
      <c r="O1768">
        <f t="shared" si="77"/>
        <v>0</v>
      </c>
      <c r="P1768" t="s">
        <v>12693</v>
      </c>
    </row>
    <row r="1769" spans="2:16" x14ac:dyDescent="0.25">
      <c r="B1769" t="s">
        <v>1773</v>
      </c>
      <c r="C1769" s="119" t="s">
        <v>60</v>
      </c>
      <c r="D1769" t="s">
        <v>11537</v>
      </c>
      <c r="E1769" t="s">
        <v>11530</v>
      </c>
      <c r="F1769" t="s">
        <v>11540</v>
      </c>
      <c r="G1769" t="s">
        <v>61</v>
      </c>
      <c r="H1769" t="s">
        <v>2</v>
      </c>
      <c r="I1769" t="s">
        <v>11541</v>
      </c>
      <c r="J1769">
        <v>2015</v>
      </c>
      <c r="K1769">
        <v>3259.65</v>
      </c>
      <c r="L1769">
        <v>92</v>
      </c>
      <c r="M1769">
        <v>1</v>
      </c>
      <c r="N1769">
        <f t="shared" si="76"/>
        <v>0</v>
      </c>
      <c r="O1769">
        <f t="shared" si="77"/>
        <v>0</v>
      </c>
      <c r="P1769" t="s">
        <v>12693</v>
      </c>
    </row>
    <row r="1770" spans="2:16" x14ac:dyDescent="0.25">
      <c r="B1770" t="s">
        <v>1774</v>
      </c>
      <c r="C1770" s="119" t="s">
        <v>60</v>
      </c>
      <c r="D1770" t="s">
        <v>11537</v>
      </c>
      <c r="E1770" t="s">
        <v>11530</v>
      </c>
      <c r="F1770" t="s">
        <v>11540</v>
      </c>
      <c r="G1770" t="s">
        <v>61</v>
      </c>
      <c r="H1770" t="s">
        <v>2</v>
      </c>
      <c r="I1770" t="s">
        <v>11541</v>
      </c>
      <c r="J1770">
        <v>2015</v>
      </c>
      <c r="K1770">
        <v>1557.8</v>
      </c>
      <c r="L1770">
        <v>38</v>
      </c>
      <c r="M1770">
        <v>1</v>
      </c>
      <c r="N1770">
        <f t="shared" si="76"/>
        <v>0</v>
      </c>
      <c r="O1770">
        <f t="shared" si="77"/>
        <v>0</v>
      </c>
      <c r="P1770" t="s">
        <v>12693</v>
      </c>
    </row>
    <row r="1771" spans="2:16" x14ac:dyDescent="0.25">
      <c r="B1771" t="s">
        <v>1775</v>
      </c>
      <c r="C1771" s="119" t="s">
        <v>60</v>
      </c>
      <c r="D1771" t="s">
        <v>11537</v>
      </c>
      <c r="E1771" t="s">
        <v>11530</v>
      </c>
      <c r="F1771" t="s">
        <v>11540</v>
      </c>
      <c r="G1771" t="s">
        <v>61</v>
      </c>
      <c r="H1771" t="s">
        <v>2</v>
      </c>
      <c r="I1771" t="s">
        <v>11541</v>
      </c>
      <c r="J1771">
        <v>2015</v>
      </c>
      <c r="K1771">
        <v>2977.65</v>
      </c>
      <c r="L1771">
        <v>82</v>
      </c>
      <c r="M1771">
        <v>1</v>
      </c>
      <c r="N1771">
        <f t="shared" si="76"/>
        <v>0</v>
      </c>
      <c r="O1771">
        <f t="shared" si="77"/>
        <v>0</v>
      </c>
      <c r="P1771" t="s">
        <v>12693</v>
      </c>
    </row>
    <row r="1772" spans="2:16" x14ac:dyDescent="0.25">
      <c r="B1772" t="s">
        <v>1776</v>
      </c>
      <c r="C1772" s="119" t="s">
        <v>60</v>
      </c>
      <c r="D1772" t="s">
        <v>11537</v>
      </c>
      <c r="E1772" t="s">
        <v>11530</v>
      </c>
      <c r="F1772" t="s">
        <v>11540</v>
      </c>
      <c r="G1772" t="s">
        <v>61</v>
      </c>
      <c r="H1772" t="s">
        <v>2</v>
      </c>
      <c r="I1772" t="s">
        <v>11533</v>
      </c>
      <c r="J1772">
        <v>2015</v>
      </c>
      <c r="K1772">
        <v>3307.76</v>
      </c>
      <c r="L1772">
        <v>207</v>
      </c>
      <c r="M1772">
        <v>1</v>
      </c>
      <c r="N1772">
        <f t="shared" si="76"/>
        <v>0</v>
      </c>
      <c r="O1772">
        <f t="shared" si="77"/>
        <v>0</v>
      </c>
      <c r="P1772" t="s">
        <v>12693</v>
      </c>
    </row>
    <row r="1773" spans="2:16" x14ac:dyDescent="0.25">
      <c r="B1773" t="s">
        <v>1777</v>
      </c>
      <c r="C1773" s="119" t="s">
        <v>60</v>
      </c>
      <c r="D1773" t="s">
        <v>11550</v>
      </c>
      <c r="E1773" t="s">
        <v>11530</v>
      </c>
      <c r="F1773" t="s">
        <v>11540</v>
      </c>
      <c r="G1773" t="s">
        <v>61</v>
      </c>
      <c r="H1773" t="s">
        <v>2</v>
      </c>
      <c r="I1773" t="s">
        <v>11541</v>
      </c>
      <c r="J1773">
        <v>2015</v>
      </c>
      <c r="K1773">
        <v>1344.26</v>
      </c>
      <c r="L1773">
        <v>60</v>
      </c>
      <c r="M1773">
        <v>1</v>
      </c>
      <c r="N1773">
        <f t="shared" si="76"/>
        <v>0</v>
      </c>
      <c r="O1773">
        <f t="shared" si="77"/>
        <v>0</v>
      </c>
      <c r="P1773" t="s">
        <v>12693</v>
      </c>
    </row>
    <row r="1774" spans="2:16" x14ac:dyDescent="0.25">
      <c r="B1774" t="s">
        <v>1778</v>
      </c>
      <c r="C1774" s="119" t="s">
        <v>60</v>
      </c>
      <c r="D1774" t="s">
        <v>11537</v>
      </c>
      <c r="E1774" t="s">
        <v>11530</v>
      </c>
      <c r="F1774" t="s">
        <v>11540</v>
      </c>
      <c r="G1774" t="s">
        <v>61</v>
      </c>
      <c r="H1774" t="s">
        <v>2</v>
      </c>
      <c r="I1774" t="s">
        <v>11541</v>
      </c>
      <c r="J1774">
        <v>2015</v>
      </c>
      <c r="K1774">
        <v>2219.39</v>
      </c>
      <c r="L1774">
        <v>49</v>
      </c>
      <c r="M1774">
        <v>1</v>
      </c>
      <c r="N1774">
        <f t="shared" si="76"/>
        <v>0</v>
      </c>
      <c r="O1774">
        <f t="shared" si="77"/>
        <v>0</v>
      </c>
      <c r="P1774" t="s">
        <v>12693</v>
      </c>
    </row>
    <row r="1775" spans="2:16" x14ac:dyDescent="0.25">
      <c r="B1775" t="s">
        <v>1779</v>
      </c>
      <c r="C1775" s="119" t="s">
        <v>60</v>
      </c>
      <c r="D1775" t="s">
        <v>11537</v>
      </c>
      <c r="E1775" t="s">
        <v>11530</v>
      </c>
      <c r="F1775" t="s">
        <v>11540</v>
      </c>
      <c r="G1775" t="s">
        <v>61</v>
      </c>
      <c r="H1775" t="s">
        <v>2</v>
      </c>
      <c r="I1775" t="s">
        <v>11541</v>
      </c>
      <c r="J1775">
        <v>2015</v>
      </c>
      <c r="K1775">
        <v>2218.34</v>
      </c>
      <c r="L1775">
        <v>41</v>
      </c>
      <c r="M1775">
        <v>1</v>
      </c>
      <c r="N1775">
        <f t="shared" si="76"/>
        <v>0</v>
      </c>
      <c r="O1775">
        <f t="shared" si="77"/>
        <v>0</v>
      </c>
      <c r="P1775" t="s">
        <v>12693</v>
      </c>
    </row>
    <row r="1776" spans="2:16" x14ac:dyDescent="0.25">
      <c r="B1776" t="s">
        <v>1780</v>
      </c>
      <c r="C1776" s="119" t="s">
        <v>60</v>
      </c>
      <c r="D1776" t="s">
        <v>11539</v>
      </c>
      <c r="E1776" t="s">
        <v>11530</v>
      </c>
      <c r="F1776" t="s">
        <v>11540</v>
      </c>
      <c r="G1776" t="s">
        <v>61</v>
      </c>
      <c r="H1776" t="s">
        <v>2</v>
      </c>
      <c r="I1776" t="s">
        <v>11541</v>
      </c>
      <c r="J1776">
        <v>2015</v>
      </c>
      <c r="K1776">
        <v>1733.18</v>
      </c>
      <c r="L1776">
        <v>66</v>
      </c>
      <c r="M1776">
        <v>1</v>
      </c>
      <c r="N1776">
        <f t="shared" si="76"/>
        <v>0</v>
      </c>
      <c r="O1776">
        <f t="shared" si="77"/>
        <v>0</v>
      </c>
      <c r="P1776" t="s">
        <v>12693</v>
      </c>
    </row>
    <row r="1777" spans="2:16" x14ac:dyDescent="0.25">
      <c r="B1777" t="s">
        <v>1781</v>
      </c>
      <c r="C1777" s="119" t="s">
        <v>60</v>
      </c>
      <c r="D1777" t="s">
        <v>11550</v>
      </c>
      <c r="E1777" t="s">
        <v>11530</v>
      </c>
      <c r="F1777" t="s">
        <v>11540</v>
      </c>
      <c r="G1777" t="s">
        <v>61</v>
      </c>
      <c r="H1777" t="s">
        <v>2</v>
      </c>
      <c r="I1777" t="s">
        <v>11533</v>
      </c>
      <c r="J1777">
        <v>2015</v>
      </c>
      <c r="K1777">
        <v>2754.04</v>
      </c>
      <c r="L1777">
        <v>193</v>
      </c>
      <c r="M1777">
        <v>1</v>
      </c>
      <c r="N1777">
        <f t="shared" si="76"/>
        <v>0</v>
      </c>
      <c r="O1777">
        <f t="shared" si="77"/>
        <v>0</v>
      </c>
      <c r="P1777" t="s">
        <v>12693</v>
      </c>
    </row>
    <row r="1778" spans="2:16" x14ac:dyDescent="0.25">
      <c r="B1778" t="s">
        <v>1782</v>
      </c>
      <c r="C1778" s="119" t="s">
        <v>60</v>
      </c>
      <c r="D1778" t="s">
        <v>11537</v>
      </c>
      <c r="E1778" t="s">
        <v>11530</v>
      </c>
      <c r="F1778" t="s">
        <v>11540</v>
      </c>
      <c r="G1778" t="s">
        <v>61</v>
      </c>
      <c r="H1778" t="s">
        <v>2</v>
      </c>
      <c r="I1778" t="s">
        <v>11541</v>
      </c>
      <c r="J1778">
        <v>2015</v>
      </c>
      <c r="K1778">
        <v>2801.72</v>
      </c>
      <c r="L1778">
        <v>77</v>
      </c>
      <c r="M1778">
        <v>1</v>
      </c>
      <c r="N1778">
        <f t="shared" si="76"/>
        <v>0</v>
      </c>
      <c r="O1778">
        <f t="shared" si="77"/>
        <v>0</v>
      </c>
      <c r="P1778" t="s">
        <v>12693</v>
      </c>
    </row>
    <row r="1779" spans="2:16" x14ac:dyDescent="0.25">
      <c r="B1779" t="s">
        <v>1783</v>
      </c>
      <c r="C1779" s="119" t="s">
        <v>60</v>
      </c>
      <c r="D1779" t="s">
        <v>11537</v>
      </c>
      <c r="E1779" t="s">
        <v>11530</v>
      </c>
      <c r="F1779" t="s">
        <v>11540</v>
      </c>
      <c r="G1779" t="s">
        <v>61</v>
      </c>
      <c r="H1779" t="s">
        <v>2</v>
      </c>
      <c r="I1779" t="s">
        <v>11541</v>
      </c>
      <c r="J1779">
        <v>2015</v>
      </c>
      <c r="K1779">
        <v>5487.16</v>
      </c>
      <c r="L1779">
        <v>53</v>
      </c>
      <c r="M1779">
        <v>1</v>
      </c>
      <c r="N1779">
        <f t="shared" si="76"/>
        <v>0</v>
      </c>
      <c r="O1779">
        <f t="shared" si="77"/>
        <v>0</v>
      </c>
      <c r="P1779" t="s">
        <v>12693</v>
      </c>
    </row>
    <row r="1780" spans="2:16" x14ac:dyDescent="0.25">
      <c r="B1780" t="s">
        <v>1784</v>
      </c>
      <c r="C1780" s="119" t="s">
        <v>60</v>
      </c>
      <c r="D1780" t="s">
        <v>11537</v>
      </c>
      <c r="E1780" t="s">
        <v>11530</v>
      </c>
      <c r="F1780" t="s">
        <v>11540</v>
      </c>
      <c r="G1780" t="s">
        <v>61</v>
      </c>
      <c r="H1780" t="s">
        <v>2</v>
      </c>
      <c r="I1780" t="s">
        <v>11541</v>
      </c>
      <c r="J1780">
        <v>2015</v>
      </c>
      <c r="K1780">
        <v>1104.6199999999999</v>
      </c>
      <c r="L1780">
        <v>72</v>
      </c>
      <c r="M1780">
        <v>1</v>
      </c>
      <c r="N1780">
        <f t="shared" si="76"/>
        <v>0</v>
      </c>
      <c r="O1780">
        <f t="shared" si="77"/>
        <v>0</v>
      </c>
      <c r="P1780" t="s">
        <v>12693</v>
      </c>
    </row>
    <row r="1781" spans="2:16" x14ac:dyDescent="0.25">
      <c r="B1781" t="s">
        <v>1785</v>
      </c>
      <c r="C1781" s="119" t="s">
        <v>60</v>
      </c>
      <c r="D1781" t="s">
        <v>11537</v>
      </c>
      <c r="E1781" t="s">
        <v>11530</v>
      </c>
      <c r="F1781" t="s">
        <v>11540</v>
      </c>
      <c r="G1781" t="s">
        <v>61</v>
      </c>
      <c r="H1781" t="s">
        <v>2</v>
      </c>
      <c r="I1781" t="s">
        <v>11533</v>
      </c>
      <c r="J1781">
        <v>2015</v>
      </c>
      <c r="K1781">
        <v>2002.59</v>
      </c>
      <c r="L1781">
        <v>171</v>
      </c>
      <c r="M1781">
        <v>1</v>
      </c>
      <c r="N1781">
        <f t="shared" si="76"/>
        <v>0</v>
      </c>
      <c r="O1781">
        <f t="shared" si="77"/>
        <v>0</v>
      </c>
      <c r="P1781" t="s">
        <v>12693</v>
      </c>
    </row>
    <row r="1782" spans="2:16" x14ac:dyDescent="0.25">
      <c r="B1782" t="s">
        <v>1786</v>
      </c>
      <c r="C1782" s="119" t="s">
        <v>60</v>
      </c>
      <c r="D1782" t="s">
        <v>11550</v>
      </c>
      <c r="E1782" t="s">
        <v>11530</v>
      </c>
      <c r="F1782" t="s">
        <v>11540</v>
      </c>
      <c r="G1782" t="s">
        <v>61</v>
      </c>
      <c r="H1782" t="s">
        <v>2</v>
      </c>
      <c r="I1782" t="s">
        <v>11533</v>
      </c>
      <c r="J1782">
        <v>2015</v>
      </c>
      <c r="K1782">
        <v>1666.51</v>
      </c>
      <c r="L1782">
        <v>82</v>
      </c>
      <c r="M1782">
        <v>1</v>
      </c>
      <c r="N1782">
        <f t="shared" si="76"/>
        <v>0</v>
      </c>
      <c r="O1782">
        <f t="shared" si="77"/>
        <v>0</v>
      </c>
      <c r="P1782" t="s">
        <v>12693</v>
      </c>
    </row>
    <row r="1783" spans="2:16" x14ac:dyDescent="0.25">
      <c r="B1783" t="s">
        <v>1787</v>
      </c>
      <c r="C1783" s="119" t="s">
        <v>60</v>
      </c>
      <c r="D1783" t="s">
        <v>11537</v>
      </c>
      <c r="E1783" t="s">
        <v>11530</v>
      </c>
      <c r="F1783" t="s">
        <v>11540</v>
      </c>
      <c r="G1783" t="s">
        <v>61</v>
      </c>
      <c r="H1783" t="s">
        <v>2</v>
      </c>
      <c r="I1783" t="s">
        <v>11533</v>
      </c>
      <c r="J1783">
        <v>2015</v>
      </c>
      <c r="K1783">
        <v>1995.53</v>
      </c>
      <c r="L1783">
        <v>175</v>
      </c>
      <c r="M1783">
        <v>1</v>
      </c>
      <c r="N1783">
        <f t="shared" si="76"/>
        <v>0</v>
      </c>
      <c r="O1783">
        <f t="shared" si="77"/>
        <v>0</v>
      </c>
      <c r="P1783" t="s">
        <v>12693</v>
      </c>
    </row>
    <row r="1784" spans="2:16" x14ac:dyDescent="0.25">
      <c r="B1784" t="s">
        <v>1788</v>
      </c>
      <c r="C1784" s="119" t="s">
        <v>60</v>
      </c>
      <c r="D1784" t="s">
        <v>11537</v>
      </c>
      <c r="E1784" t="s">
        <v>11530</v>
      </c>
      <c r="F1784" t="s">
        <v>11540</v>
      </c>
      <c r="G1784" t="s">
        <v>61</v>
      </c>
      <c r="H1784" t="s">
        <v>2</v>
      </c>
      <c r="I1784" t="s">
        <v>11541</v>
      </c>
      <c r="J1784">
        <v>2015</v>
      </c>
      <c r="K1784">
        <v>1120.43</v>
      </c>
      <c r="L1784">
        <v>72</v>
      </c>
      <c r="M1784">
        <v>1</v>
      </c>
      <c r="N1784">
        <f t="shared" si="76"/>
        <v>0</v>
      </c>
      <c r="O1784">
        <f t="shared" si="77"/>
        <v>0</v>
      </c>
      <c r="P1784" t="s">
        <v>12693</v>
      </c>
    </row>
    <row r="1785" spans="2:16" x14ac:dyDescent="0.25">
      <c r="B1785" t="s">
        <v>1789</v>
      </c>
      <c r="C1785" s="119" t="s">
        <v>60</v>
      </c>
      <c r="D1785" t="s">
        <v>11537</v>
      </c>
      <c r="E1785" t="s">
        <v>11530</v>
      </c>
      <c r="F1785" t="s">
        <v>11540</v>
      </c>
      <c r="G1785" t="s">
        <v>61</v>
      </c>
      <c r="H1785" t="s">
        <v>2</v>
      </c>
      <c r="I1785" t="s">
        <v>11541</v>
      </c>
      <c r="J1785">
        <v>2015</v>
      </c>
      <c r="K1785">
        <v>1734.15</v>
      </c>
      <c r="L1785">
        <v>70</v>
      </c>
      <c r="M1785">
        <v>1</v>
      </c>
      <c r="N1785">
        <f t="shared" si="76"/>
        <v>0</v>
      </c>
      <c r="O1785">
        <f t="shared" si="77"/>
        <v>0</v>
      </c>
      <c r="P1785" t="s">
        <v>12693</v>
      </c>
    </row>
    <row r="1786" spans="2:16" x14ac:dyDescent="0.25">
      <c r="B1786" t="s">
        <v>1790</v>
      </c>
      <c r="C1786" s="119" t="s">
        <v>60</v>
      </c>
      <c r="D1786" t="s">
        <v>11537</v>
      </c>
      <c r="E1786" t="s">
        <v>11530</v>
      </c>
      <c r="F1786" t="s">
        <v>11540</v>
      </c>
      <c r="G1786" t="s">
        <v>61</v>
      </c>
      <c r="H1786" t="s">
        <v>2</v>
      </c>
      <c r="I1786" t="s">
        <v>11541</v>
      </c>
      <c r="J1786">
        <v>2015</v>
      </c>
      <c r="K1786">
        <v>1127.3599999999999</v>
      </c>
      <c r="L1786">
        <v>48</v>
      </c>
      <c r="M1786">
        <v>1</v>
      </c>
      <c r="N1786">
        <f t="shared" si="76"/>
        <v>0</v>
      </c>
      <c r="O1786">
        <f t="shared" si="77"/>
        <v>0</v>
      </c>
      <c r="P1786" t="s">
        <v>12693</v>
      </c>
    </row>
    <row r="1787" spans="2:16" x14ac:dyDescent="0.25">
      <c r="B1787" t="s">
        <v>1791</v>
      </c>
      <c r="C1787" s="119" t="s">
        <v>60</v>
      </c>
      <c r="D1787" t="s">
        <v>11537</v>
      </c>
      <c r="E1787" t="s">
        <v>11530</v>
      </c>
      <c r="F1787" t="s">
        <v>11540</v>
      </c>
      <c r="G1787" t="s">
        <v>61</v>
      </c>
      <c r="H1787" t="s">
        <v>2</v>
      </c>
      <c r="I1787" t="s">
        <v>11541</v>
      </c>
      <c r="J1787">
        <v>2015</v>
      </c>
      <c r="K1787">
        <v>2827.21</v>
      </c>
      <c r="L1787">
        <v>79</v>
      </c>
      <c r="M1787">
        <v>1</v>
      </c>
      <c r="N1787">
        <f t="shared" si="76"/>
        <v>0</v>
      </c>
      <c r="O1787">
        <f t="shared" si="77"/>
        <v>0</v>
      </c>
      <c r="P1787" t="s">
        <v>12693</v>
      </c>
    </row>
    <row r="1788" spans="2:16" x14ac:dyDescent="0.25">
      <c r="B1788" t="s">
        <v>1792</v>
      </c>
      <c r="C1788" s="119" t="s">
        <v>60</v>
      </c>
      <c r="D1788" t="s">
        <v>11537</v>
      </c>
      <c r="E1788" t="s">
        <v>11530</v>
      </c>
      <c r="F1788" t="s">
        <v>11540</v>
      </c>
      <c r="G1788" t="s">
        <v>61</v>
      </c>
      <c r="H1788" t="s">
        <v>2</v>
      </c>
      <c r="I1788" t="s">
        <v>11541</v>
      </c>
      <c r="J1788">
        <v>2015</v>
      </c>
      <c r="K1788">
        <v>2219.25</v>
      </c>
      <c r="L1788">
        <v>48</v>
      </c>
      <c r="M1788">
        <v>1</v>
      </c>
      <c r="N1788">
        <f t="shared" si="76"/>
        <v>0</v>
      </c>
      <c r="O1788">
        <f t="shared" si="77"/>
        <v>0</v>
      </c>
      <c r="P1788" t="s">
        <v>12693</v>
      </c>
    </row>
    <row r="1789" spans="2:16" x14ac:dyDescent="0.25">
      <c r="B1789" t="s">
        <v>1793</v>
      </c>
      <c r="C1789" s="119" t="s">
        <v>60</v>
      </c>
      <c r="D1789" t="s">
        <v>11537</v>
      </c>
      <c r="E1789" t="s">
        <v>11530</v>
      </c>
      <c r="F1789" t="s">
        <v>11540</v>
      </c>
      <c r="G1789" t="s">
        <v>61</v>
      </c>
      <c r="H1789" t="s">
        <v>2</v>
      </c>
      <c r="I1789" t="s">
        <v>11541</v>
      </c>
      <c r="J1789">
        <v>2015</v>
      </c>
      <c r="K1789">
        <v>1127.22</v>
      </c>
      <c r="L1789">
        <v>47</v>
      </c>
      <c r="M1789">
        <v>1</v>
      </c>
      <c r="N1789">
        <f t="shared" si="76"/>
        <v>0</v>
      </c>
      <c r="O1789">
        <f t="shared" si="77"/>
        <v>0</v>
      </c>
      <c r="P1789" t="s">
        <v>12693</v>
      </c>
    </row>
    <row r="1790" spans="2:16" x14ac:dyDescent="0.25">
      <c r="B1790" t="s">
        <v>1794</v>
      </c>
      <c r="C1790" s="119" t="s">
        <v>60</v>
      </c>
      <c r="D1790" t="s">
        <v>11539</v>
      </c>
      <c r="E1790" t="s">
        <v>11530</v>
      </c>
      <c r="F1790" t="s">
        <v>11540</v>
      </c>
      <c r="G1790" t="s">
        <v>61</v>
      </c>
      <c r="H1790" t="s">
        <v>2</v>
      </c>
      <c r="I1790" t="s">
        <v>11541</v>
      </c>
      <c r="J1790">
        <v>2015</v>
      </c>
      <c r="K1790">
        <v>1131.67</v>
      </c>
      <c r="L1790">
        <v>82</v>
      </c>
      <c r="M1790">
        <v>1</v>
      </c>
      <c r="N1790">
        <f t="shared" si="76"/>
        <v>0</v>
      </c>
      <c r="O1790">
        <f t="shared" si="77"/>
        <v>0</v>
      </c>
      <c r="P1790" t="s">
        <v>12693</v>
      </c>
    </row>
    <row r="1791" spans="2:16" x14ac:dyDescent="0.25">
      <c r="B1791" t="s">
        <v>1795</v>
      </c>
      <c r="C1791" s="119" t="s">
        <v>60</v>
      </c>
      <c r="D1791" t="s">
        <v>11537</v>
      </c>
      <c r="E1791" t="s">
        <v>11530</v>
      </c>
      <c r="F1791" t="s">
        <v>11540</v>
      </c>
      <c r="G1791" t="s">
        <v>61</v>
      </c>
      <c r="H1791" t="s">
        <v>2</v>
      </c>
      <c r="I1791" t="s">
        <v>11541</v>
      </c>
      <c r="J1791">
        <v>2015</v>
      </c>
      <c r="K1791">
        <v>1887.55</v>
      </c>
      <c r="L1791">
        <v>96</v>
      </c>
      <c r="M1791">
        <v>1</v>
      </c>
      <c r="N1791">
        <f t="shared" si="76"/>
        <v>0</v>
      </c>
      <c r="O1791">
        <f t="shared" si="77"/>
        <v>0</v>
      </c>
      <c r="P1791" t="s">
        <v>12693</v>
      </c>
    </row>
    <row r="1792" spans="2:16" x14ac:dyDescent="0.25">
      <c r="B1792" t="s">
        <v>1796</v>
      </c>
      <c r="C1792" s="119" t="s">
        <v>60</v>
      </c>
      <c r="D1792" t="s">
        <v>11537</v>
      </c>
      <c r="E1792" t="s">
        <v>11530</v>
      </c>
      <c r="F1792" t="s">
        <v>11540</v>
      </c>
      <c r="G1792" t="s">
        <v>61</v>
      </c>
      <c r="H1792" t="s">
        <v>2</v>
      </c>
      <c r="I1792" t="s">
        <v>11541</v>
      </c>
      <c r="J1792">
        <v>2015</v>
      </c>
      <c r="K1792">
        <v>2765.65</v>
      </c>
      <c r="L1792">
        <v>99</v>
      </c>
      <c r="M1792">
        <v>1</v>
      </c>
      <c r="N1792">
        <f t="shared" si="76"/>
        <v>0</v>
      </c>
      <c r="O1792">
        <f t="shared" si="77"/>
        <v>0</v>
      </c>
      <c r="P1792" t="s">
        <v>12693</v>
      </c>
    </row>
    <row r="1793" spans="2:16" x14ac:dyDescent="0.25">
      <c r="B1793" t="s">
        <v>1797</v>
      </c>
      <c r="C1793" s="119" t="s">
        <v>60</v>
      </c>
      <c r="D1793" t="s">
        <v>11539</v>
      </c>
      <c r="E1793" t="s">
        <v>11530</v>
      </c>
      <c r="F1793" t="s">
        <v>11540</v>
      </c>
      <c r="G1793" t="s">
        <v>61</v>
      </c>
      <c r="H1793" t="s">
        <v>2</v>
      </c>
      <c r="I1793" t="s">
        <v>11541</v>
      </c>
      <c r="J1793">
        <v>2015</v>
      </c>
      <c r="K1793">
        <v>2822.96</v>
      </c>
      <c r="L1793">
        <v>52</v>
      </c>
      <c r="M1793">
        <v>1</v>
      </c>
      <c r="N1793">
        <f t="shared" si="76"/>
        <v>0</v>
      </c>
      <c r="O1793">
        <f t="shared" si="77"/>
        <v>0</v>
      </c>
      <c r="P1793" t="s">
        <v>12693</v>
      </c>
    </row>
    <row r="1794" spans="2:16" x14ac:dyDescent="0.25">
      <c r="B1794" t="s">
        <v>1798</v>
      </c>
      <c r="C1794" s="119" t="s">
        <v>60</v>
      </c>
      <c r="D1794" t="s">
        <v>11537</v>
      </c>
      <c r="E1794" t="s">
        <v>11530</v>
      </c>
      <c r="F1794" t="s">
        <v>11540</v>
      </c>
      <c r="G1794" t="s">
        <v>61</v>
      </c>
      <c r="H1794" t="s">
        <v>2</v>
      </c>
      <c r="I1794" t="s">
        <v>11541</v>
      </c>
      <c r="J1794">
        <v>2015</v>
      </c>
      <c r="K1794">
        <v>4964.99</v>
      </c>
      <c r="L1794">
        <v>92</v>
      </c>
      <c r="M1794">
        <v>1</v>
      </c>
      <c r="N1794">
        <f t="shared" si="76"/>
        <v>0</v>
      </c>
      <c r="O1794">
        <f t="shared" si="77"/>
        <v>0</v>
      </c>
      <c r="P1794" t="s">
        <v>12691</v>
      </c>
    </row>
    <row r="1795" spans="2:16" x14ac:dyDescent="0.25">
      <c r="B1795" t="s">
        <v>1799</v>
      </c>
      <c r="C1795" s="119" t="s">
        <v>60</v>
      </c>
      <c r="D1795" t="s">
        <v>11537</v>
      </c>
      <c r="E1795" t="s">
        <v>11530</v>
      </c>
      <c r="F1795" t="s">
        <v>11540</v>
      </c>
      <c r="G1795" t="s">
        <v>61</v>
      </c>
      <c r="H1795" t="s">
        <v>2</v>
      </c>
      <c r="I1795" t="s">
        <v>11541</v>
      </c>
      <c r="J1795">
        <v>2015</v>
      </c>
      <c r="K1795">
        <v>1735.9</v>
      </c>
      <c r="L1795">
        <v>87</v>
      </c>
      <c r="M1795">
        <v>1</v>
      </c>
      <c r="N1795">
        <f t="shared" si="76"/>
        <v>0</v>
      </c>
      <c r="O1795">
        <f t="shared" si="77"/>
        <v>0</v>
      </c>
      <c r="P1795" t="s">
        <v>12693</v>
      </c>
    </row>
    <row r="1796" spans="2:16" x14ac:dyDescent="0.25">
      <c r="B1796" t="s">
        <v>1800</v>
      </c>
      <c r="C1796" s="119" t="s">
        <v>60</v>
      </c>
      <c r="D1796" t="s">
        <v>11537</v>
      </c>
      <c r="E1796" t="s">
        <v>11530</v>
      </c>
      <c r="F1796" t="s">
        <v>11540</v>
      </c>
      <c r="G1796" t="s">
        <v>61</v>
      </c>
      <c r="H1796" t="s">
        <v>2</v>
      </c>
      <c r="I1796" t="s">
        <v>11541</v>
      </c>
      <c r="J1796">
        <v>2015</v>
      </c>
      <c r="K1796">
        <v>2138.66</v>
      </c>
      <c r="L1796">
        <v>50</v>
      </c>
      <c r="M1796">
        <v>1</v>
      </c>
      <c r="N1796">
        <f t="shared" si="76"/>
        <v>0</v>
      </c>
      <c r="O1796">
        <f t="shared" si="77"/>
        <v>0</v>
      </c>
      <c r="P1796" t="s">
        <v>12693</v>
      </c>
    </row>
    <row r="1797" spans="2:16" x14ac:dyDescent="0.25">
      <c r="B1797" t="s">
        <v>1801</v>
      </c>
      <c r="C1797" s="119" t="s">
        <v>60</v>
      </c>
      <c r="D1797" t="s">
        <v>11537</v>
      </c>
      <c r="E1797" t="s">
        <v>11530</v>
      </c>
      <c r="F1797" t="s">
        <v>11540</v>
      </c>
      <c r="G1797" t="s">
        <v>61</v>
      </c>
      <c r="H1797" t="s">
        <v>2</v>
      </c>
      <c r="I1797" t="s">
        <v>11541</v>
      </c>
      <c r="J1797">
        <v>2015</v>
      </c>
      <c r="K1797">
        <v>1102.3499999999999</v>
      </c>
      <c r="L1797">
        <v>52</v>
      </c>
      <c r="M1797">
        <v>1</v>
      </c>
      <c r="N1797">
        <f t="shared" si="76"/>
        <v>0</v>
      </c>
      <c r="O1797">
        <f t="shared" si="77"/>
        <v>0</v>
      </c>
      <c r="P1797" t="s">
        <v>12693</v>
      </c>
    </row>
    <row r="1798" spans="2:16" x14ac:dyDescent="0.25">
      <c r="B1798" t="s">
        <v>1802</v>
      </c>
      <c r="C1798" s="119" t="s">
        <v>60</v>
      </c>
      <c r="D1798" t="s">
        <v>11537</v>
      </c>
      <c r="E1798" t="s">
        <v>11530</v>
      </c>
      <c r="F1798" t="s">
        <v>11540</v>
      </c>
      <c r="G1798" t="s">
        <v>61</v>
      </c>
      <c r="H1798" t="s">
        <v>2</v>
      </c>
      <c r="I1798" t="s">
        <v>11541</v>
      </c>
      <c r="J1798">
        <v>2015</v>
      </c>
      <c r="K1798">
        <v>6098.36</v>
      </c>
      <c r="L1798">
        <v>115</v>
      </c>
      <c r="M1798">
        <v>1</v>
      </c>
      <c r="N1798">
        <f t="shared" si="76"/>
        <v>0</v>
      </c>
      <c r="O1798">
        <f t="shared" si="77"/>
        <v>0</v>
      </c>
      <c r="P1798" t="s">
        <v>12693</v>
      </c>
    </row>
    <row r="1799" spans="2:16" x14ac:dyDescent="0.25">
      <c r="B1799" t="s">
        <v>1803</v>
      </c>
      <c r="C1799" s="119" t="s">
        <v>60</v>
      </c>
      <c r="D1799" t="s">
        <v>11537</v>
      </c>
      <c r="E1799" t="s">
        <v>11530</v>
      </c>
      <c r="F1799" t="s">
        <v>11540</v>
      </c>
      <c r="G1799" t="s">
        <v>61</v>
      </c>
      <c r="H1799" t="s">
        <v>2</v>
      </c>
      <c r="I1799" t="s">
        <v>11541</v>
      </c>
      <c r="J1799">
        <v>2015</v>
      </c>
      <c r="K1799">
        <v>1126.29</v>
      </c>
      <c r="L1799">
        <v>42</v>
      </c>
      <c r="M1799">
        <v>1</v>
      </c>
      <c r="N1799">
        <f t="shared" si="76"/>
        <v>0</v>
      </c>
      <c r="O1799">
        <f t="shared" si="77"/>
        <v>0</v>
      </c>
      <c r="P1799" t="s">
        <v>12693</v>
      </c>
    </row>
    <row r="1800" spans="2:16" x14ac:dyDescent="0.25">
      <c r="B1800" t="s">
        <v>1804</v>
      </c>
      <c r="C1800" s="119" t="s">
        <v>60</v>
      </c>
      <c r="D1800" t="s">
        <v>11537</v>
      </c>
      <c r="E1800" t="s">
        <v>11530</v>
      </c>
      <c r="F1800" t="s">
        <v>11540</v>
      </c>
      <c r="G1800" t="s">
        <v>61</v>
      </c>
      <c r="H1800" t="s">
        <v>2</v>
      </c>
      <c r="I1800" t="s">
        <v>11541</v>
      </c>
      <c r="J1800">
        <v>2015</v>
      </c>
      <c r="K1800">
        <v>1733.84</v>
      </c>
      <c r="L1800">
        <v>71</v>
      </c>
      <c r="M1800">
        <v>1</v>
      </c>
      <c r="N1800">
        <f t="shared" si="76"/>
        <v>0</v>
      </c>
      <c r="O1800">
        <f t="shared" si="77"/>
        <v>0</v>
      </c>
      <c r="P1800" t="s">
        <v>12693</v>
      </c>
    </row>
    <row r="1801" spans="2:16" x14ac:dyDescent="0.25">
      <c r="B1801" t="s">
        <v>1805</v>
      </c>
      <c r="C1801" s="119" t="s">
        <v>60</v>
      </c>
      <c r="D1801" t="s">
        <v>11537</v>
      </c>
      <c r="E1801" t="s">
        <v>11530</v>
      </c>
      <c r="F1801" t="s">
        <v>11540</v>
      </c>
      <c r="G1801" t="s">
        <v>61</v>
      </c>
      <c r="H1801" t="s">
        <v>2</v>
      </c>
      <c r="I1801" t="s">
        <v>11541</v>
      </c>
      <c r="J1801">
        <v>2015</v>
      </c>
      <c r="K1801">
        <v>1738.22</v>
      </c>
      <c r="L1801">
        <v>105</v>
      </c>
      <c r="M1801">
        <v>1</v>
      </c>
      <c r="N1801">
        <f t="shared" si="76"/>
        <v>0</v>
      </c>
      <c r="O1801">
        <f t="shared" si="77"/>
        <v>0</v>
      </c>
      <c r="P1801" t="s">
        <v>12693</v>
      </c>
    </row>
    <row r="1802" spans="2:16" x14ac:dyDescent="0.25">
      <c r="B1802" t="s">
        <v>1806</v>
      </c>
      <c r="C1802" s="119" t="s">
        <v>60</v>
      </c>
      <c r="D1802" t="s">
        <v>11537</v>
      </c>
      <c r="E1802" t="s">
        <v>11530</v>
      </c>
      <c r="F1802" t="s">
        <v>11540</v>
      </c>
      <c r="G1802" t="s">
        <v>61</v>
      </c>
      <c r="H1802" t="s">
        <v>2</v>
      </c>
      <c r="I1802" t="s">
        <v>11541</v>
      </c>
      <c r="J1802">
        <v>2015</v>
      </c>
      <c r="K1802">
        <v>1124.31</v>
      </c>
      <c r="L1802">
        <v>39</v>
      </c>
      <c r="M1802">
        <v>1</v>
      </c>
      <c r="N1802">
        <f t="shared" si="76"/>
        <v>0</v>
      </c>
      <c r="O1802">
        <f t="shared" si="77"/>
        <v>0</v>
      </c>
      <c r="P1802" t="s">
        <v>12693</v>
      </c>
    </row>
    <row r="1803" spans="2:16" x14ac:dyDescent="0.25">
      <c r="B1803" t="s">
        <v>1807</v>
      </c>
      <c r="C1803" s="119" t="s">
        <v>60</v>
      </c>
      <c r="D1803" t="s">
        <v>11537</v>
      </c>
      <c r="E1803" t="s">
        <v>11530</v>
      </c>
      <c r="F1803" t="s">
        <v>11540</v>
      </c>
      <c r="G1803" t="s">
        <v>61</v>
      </c>
      <c r="H1803" t="s">
        <v>2</v>
      </c>
      <c r="I1803" t="s">
        <v>11541</v>
      </c>
      <c r="J1803">
        <v>2015</v>
      </c>
      <c r="K1803">
        <v>1125.6500000000001</v>
      </c>
      <c r="L1803">
        <v>37</v>
      </c>
      <c r="M1803">
        <v>1</v>
      </c>
      <c r="N1803">
        <f t="shared" ref="N1803:N1866" si="78">IF(K1803&lt;100,1,0)</f>
        <v>0</v>
      </c>
      <c r="O1803">
        <f t="shared" si="77"/>
        <v>0</v>
      </c>
      <c r="P1803" t="s">
        <v>12693</v>
      </c>
    </row>
    <row r="1804" spans="2:16" x14ac:dyDescent="0.25">
      <c r="B1804" t="s">
        <v>1808</v>
      </c>
      <c r="C1804" s="119" t="s">
        <v>60</v>
      </c>
      <c r="D1804" t="s">
        <v>11537</v>
      </c>
      <c r="E1804" t="s">
        <v>11530</v>
      </c>
      <c r="F1804" t="s">
        <v>11540</v>
      </c>
      <c r="G1804" t="s">
        <v>61</v>
      </c>
      <c r="H1804" t="s">
        <v>2</v>
      </c>
      <c r="I1804" t="s">
        <v>11541</v>
      </c>
      <c r="J1804">
        <v>2015</v>
      </c>
      <c r="K1804">
        <v>9654.98</v>
      </c>
      <c r="L1804">
        <v>87</v>
      </c>
      <c r="M1804">
        <v>1</v>
      </c>
      <c r="N1804">
        <f t="shared" si="78"/>
        <v>0</v>
      </c>
      <c r="O1804">
        <f t="shared" si="77"/>
        <v>0</v>
      </c>
      <c r="P1804" t="s">
        <v>12693</v>
      </c>
    </row>
    <row r="1805" spans="2:16" x14ac:dyDescent="0.25">
      <c r="B1805" t="s">
        <v>1809</v>
      </c>
      <c r="C1805" s="119" t="s">
        <v>60</v>
      </c>
      <c r="D1805" t="s">
        <v>11537</v>
      </c>
      <c r="E1805" t="s">
        <v>11530</v>
      </c>
      <c r="F1805" t="s">
        <v>11540</v>
      </c>
      <c r="G1805" t="s">
        <v>61</v>
      </c>
      <c r="H1805" t="s">
        <v>2</v>
      </c>
      <c r="I1805" t="s">
        <v>11541</v>
      </c>
      <c r="J1805">
        <v>2015</v>
      </c>
      <c r="K1805">
        <v>2440.6999999999998</v>
      </c>
      <c r="L1805">
        <v>42</v>
      </c>
      <c r="M1805">
        <v>1</v>
      </c>
      <c r="N1805">
        <f t="shared" si="78"/>
        <v>0</v>
      </c>
      <c r="O1805">
        <f t="shared" si="77"/>
        <v>0</v>
      </c>
      <c r="P1805" t="s">
        <v>12693</v>
      </c>
    </row>
    <row r="1806" spans="2:16" x14ac:dyDescent="0.25">
      <c r="B1806" t="s">
        <v>1810</v>
      </c>
      <c r="C1806" s="119" t="s">
        <v>60</v>
      </c>
      <c r="D1806" t="s">
        <v>11537</v>
      </c>
      <c r="E1806" t="s">
        <v>11530</v>
      </c>
      <c r="F1806" t="s">
        <v>11540</v>
      </c>
      <c r="G1806" t="s">
        <v>61</v>
      </c>
      <c r="H1806" t="s">
        <v>2</v>
      </c>
      <c r="I1806" t="s">
        <v>11541</v>
      </c>
      <c r="J1806">
        <v>2015</v>
      </c>
      <c r="K1806">
        <v>2218.0100000000002</v>
      </c>
      <c r="L1806">
        <v>43</v>
      </c>
      <c r="M1806">
        <v>1</v>
      </c>
      <c r="N1806">
        <f t="shared" si="78"/>
        <v>0</v>
      </c>
      <c r="O1806">
        <f t="shared" si="77"/>
        <v>0</v>
      </c>
      <c r="P1806" t="s">
        <v>12693</v>
      </c>
    </row>
    <row r="1807" spans="2:16" x14ac:dyDescent="0.25">
      <c r="B1807" t="s">
        <v>1811</v>
      </c>
      <c r="C1807" s="119" t="s">
        <v>60</v>
      </c>
      <c r="D1807" t="s">
        <v>11537</v>
      </c>
      <c r="E1807" t="s">
        <v>11530</v>
      </c>
      <c r="F1807" t="s">
        <v>11540</v>
      </c>
      <c r="G1807" t="s">
        <v>61</v>
      </c>
      <c r="H1807" t="s">
        <v>2</v>
      </c>
      <c r="I1807" t="s">
        <v>11541</v>
      </c>
      <c r="J1807">
        <v>2015</v>
      </c>
      <c r="K1807">
        <v>2218.6</v>
      </c>
      <c r="L1807">
        <v>42</v>
      </c>
      <c r="M1807">
        <v>1</v>
      </c>
      <c r="N1807">
        <f t="shared" si="78"/>
        <v>0</v>
      </c>
      <c r="O1807">
        <f t="shared" si="77"/>
        <v>0</v>
      </c>
      <c r="P1807" t="s">
        <v>12693</v>
      </c>
    </row>
    <row r="1808" spans="2:16" x14ac:dyDescent="0.25">
      <c r="B1808" t="s">
        <v>1812</v>
      </c>
      <c r="C1808" s="119" t="s">
        <v>60</v>
      </c>
      <c r="D1808" t="s">
        <v>11537</v>
      </c>
      <c r="E1808" t="s">
        <v>11530</v>
      </c>
      <c r="F1808" t="s">
        <v>11540</v>
      </c>
      <c r="G1808" t="s">
        <v>61</v>
      </c>
      <c r="H1808" t="s">
        <v>2</v>
      </c>
      <c r="I1808" t="s">
        <v>11541</v>
      </c>
      <c r="J1808">
        <v>2015</v>
      </c>
      <c r="K1808">
        <v>1124.1300000000001</v>
      </c>
      <c r="L1808">
        <v>35</v>
      </c>
      <c r="M1808">
        <v>1</v>
      </c>
      <c r="N1808">
        <f t="shared" si="78"/>
        <v>0</v>
      </c>
      <c r="O1808">
        <f t="shared" si="77"/>
        <v>0</v>
      </c>
      <c r="P1808" t="s">
        <v>12693</v>
      </c>
    </row>
    <row r="1809" spans="2:16" x14ac:dyDescent="0.25">
      <c r="B1809" t="s">
        <v>1813</v>
      </c>
      <c r="C1809" s="119" t="s">
        <v>60</v>
      </c>
      <c r="D1809" t="s">
        <v>11537</v>
      </c>
      <c r="E1809" t="s">
        <v>11530</v>
      </c>
      <c r="F1809" t="s">
        <v>11540</v>
      </c>
      <c r="G1809" t="s">
        <v>61</v>
      </c>
      <c r="H1809" t="s">
        <v>2</v>
      </c>
      <c r="I1809" t="s">
        <v>11541</v>
      </c>
      <c r="J1809">
        <v>2015</v>
      </c>
      <c r="K1809">
        <v>2212.89</v>
      </c>
      <c r="L1809">
        <v>22</v>
      </c>
      <c r="M1809">
        <v>1</v>
      </c>
      <c r="N1809">
        <f t="shared" si="78"/>
        <v>0</v>
      </c>
      <c r="O1809">
        <f t="shared" si="77"/>
        <v>0</v>
      </c>
      <c r="P1809" t="s">
        <v>12693</v>
      </c>
    </row>
    <row r="1810" spans="2:16" x14ac:dyDescent="0.25">
      <c r="B1810" t="s">
        <v>1814</v>
      </c>
      <c r="C1810" s="119" t="s">
        <v>60</v>
      </c>
      <c r="D1810" t="s">
        <v>11537</v>
      </c>
      <c r="E1810" t="s">
        <v>11530</v>
      </c>
      <c r="F1810" t="s">
        <v>11540</v>
      </c>
      <c r="G1810" t="s">
        <v>61</v>
      </c>
      <c r="H1810" t="s">
        <v>2</v>
      </c>
      <c r="I1810" t="s">
        <v>11541</v>
      </c>
      <c r="J1810">
        <v>2015</v>
      </c>
      <c r="K1810">
        <v>1127.95</v>
      </c>
      <c r="L1810">
        <v>52</v>
      </c>
      <c r="M1810">
        <v>1</v>
      </c>
      <c r="N1810">
        <f t="shared" si="78"/>
        <v>0</v>
      </c>
      <c r="O1810">
        <f t="shared" si="77"/>
        <v>0</v>
      </c>
      <c r="P1810" t="s">
        <v>12693</v>
      </c>
    </row>
    <row r="1811" spans="2:16" x14ac:dyDescent="0.25">
      <c r="B1811" t="s">
        <v>1815</v>
      </c>
      <c r="C1811" s="119" t="s">
        <v>60</v>
      </c>
      <c r="D1811" t="s">
        <v>11537</v>
      </c>
      <c r="E1811" t="s">
        <v>11530</v>
      </c>
      <c r="F1811" t="s">
        <v>11540</v>
      </c>
      <c r="G1811" t="s">
        <v>61</v>
      </c>
      <c r="H1811" t="s">
        <v>2</v>
      </c>
      <c r="I1811" t="s">
        <v>11541</v>
      </c>
      <c r="J1811">
        <v>2015</v>
      </c>
      <c r="K1811">
        <v>2823.49</v>
      </c>
      <c r="L1811">
        <v>56</v>
      </c>
      <c r="M1811">
        <v>1</v>
      </c>
      <c r="N1811">
        <f t="shared" si="78"/>
        <v>0</v>
      </c>
      <c r="O1811">
        <f t="shared" si="77"/>
        <v>0</v>
      </c>
      <c r="P1811" t="s">
        <v>12693</v>
      </c>
    </row>
    <row r="1812" spans="2:16" x14ac:dyDescent="0.25">
      <c r="B1812" t="s">
        <v>1816</v>
      </c>
      <c r="C1812" s="119" t="s">
        <v>60</v>
      </c>
      <c r="D1812" t="s">
        <v>11537</v>
      </c>
      <c r="E1812" t="s">
        <v>11530</v>
      </c>
      <c r="F1812" t="s">
        <v>11540</v>
      </c>
      <c r="G1812" t="s">
        <v>61</v>
      </c>
      <c r="H1812" t="s">
        <v>2</v>
      </c>
      <c r="I1812" t="s">
        <v>11541</v>
      </c>
      <c r="J1812">
        <v>2015</v>
      </c>
      <c r="K1812">
        <v>1960.48</v>
      </c>
      <c r="L1812">
        <v>102</v>
      </c>
      <c r="M1812">
        <v>1</v>
      </c>
      <c r="N1812">
        <f t="shared" si="78"/>
        <v>0</v>
      </c>
      <c r="O1812">
        <f t="shared" ref="O1812:O1875" si="79">IF(OR(L1812="",L1812&lt;=0),1,0)</f>
        <v>0</v>
      </c>
      <c r="P1812" t="s">
        <v>12693</v>
      </c>
    </row>
    <row r="1813" spans="2:16" x14ac:dyDescent="0.25">
      <c r="B1813" t="s">
        <v>1817</v>
      </c>
      <c r="C1813" s="119" t="s">
        <v>60</v>
      </c>
      <c r="D1813" t="s">
        <v>11537</v>
      </c>
      <c r="E1813" t="s">
        <v>11530</v>
      </c>
      <c r="F1813" t="s">
        <v>11540</v>
      </c>
      <c r="G1813" t="s">
        <v>61</v>
      </c>
      <c r="H1813" t="s">
        <v>2</v>
      </c>
      <c r="I1813" t="s">
        <v>11541</v>
      </c>
      <c r="J1813">
        <v>2015</v>
      </c>
      <c r="K1813">
        <v>2826.59</v>
      </c>
      <c r="L1813">
        <v>80</v>
      </c>
      <c r="M1813">
        <v>1</v>
      </c>
      <c r="N1813">
        <f t="shared" si="78"/>
        <v>0</v>
      </c>
      <c r="O1813">
        <f t="shared" si="79"/>
        <v>0</v>
      </c>
      <c r="P1813" t="s">
        <v>12693</v>
      </c>
    </row>
    <row r="1814" spans="2:16" x14ac:dyDescent="0.25">
      <c r="B1814" t="s">
        <v>1818</v>
      </c>
      <c r="C1814" s="119" t="s">
        <v>60</v>
      </c>
      <c r="D1814" t="s">
        <v>11537</v>
      </c>
      <c r="E1814" t="s">
        <v>11530</v>
      </c>
      <c r="F1814" t="s">
        <v>11540</v>
      </c>
      <c r="G1814" t="s">
        <v>61</v>
      </c>
      <c r="H1814" t="s">
        <v>2</v>
      </c>
      <c r="I1814" t="s">
        <v>11533</v>
      </c>
      <c r="J1814">
        <v>2015</v>
      </c>
      <c r="K1814">
        <v>2804.51</v>
      </c>
      <c r="L1814">
        <v>85</v>
      </c>
      <c r="M1814">
        <v>1</v>
      </c>
      <c r="N1814">
        <f t="shared" si="78"/>
        <v>0</v>
      </c>
      <c r="O1814">
        <f t="shared" si="79"/>
        <v>0</v>
      </c>
      <c r="P1814" t="s">
        <v>12693</v>
      </c>
    </row>
    <row r="1815" spans="2:16" x14ac:dyDescent="0.25">
      <c r="B1815" t="s">
        <v>1819</v>
      </c>
      <c r="C1815" s="119" t="s">
        <v>60</v>
      </c>
      <c r="D1815" t="s">
        <v>11537</v>
      </c>
      <c r="E1815" t="s">
        <v>11530</v>
      </c>
      <c r="F1815" t="s">
        <v>11540</v>
      </c>
      <c r="G1815" t="s">
        <v>61</v>
      </c>
      <c r="H1815" t="s">
        <v>2</v>
      </c>
      <c r="I1815" t="s">
        <v>11541</v>
      </c>
      <c r="J1815">
        <v>2015</v>
      </c>
      <c r="K1815">
        <v>2826.97</v>
      </c>
      <c r="L1815">
        <v>112</v>
      </c>
      <c r="M1815">
        <v>1</v>
      </c>
      <c r="N1815">
        <f t="shared" si="78"/>
        <v>0</v>
      </c>
      <c r="O1815">
        <f t="shared" si="79"/>
        <v>0</v>
      </c>
      <c r="P1815" t="s">
        <v>12693</v>
      </c>
    </row>
    <row r="1816" spans="2:16" x14ac:dyDescent="0.25">
      <c r="B1816" t="s">
        <v>1820</v>
      </c>
      <c r="C1816" s="119" t="s">
        <v>60</v>
      </c>
      <c r="D1816" t="s">
        <v>11537</v>
      </c>
      <c r="E1816" t="s">
        <v>11530</v>
      </c>
      <c r="F1816" t="s">
        <v>11540</v>
      </c>
      <c r="G1816" t="s">
        <v>61</v>
      </c>
      <c r="H1816" t="s">
        <v>2</v>
      </c>
      <c r="I1816" t="s">
        <v>11541</v>
      </c>
      <c r="J1816">
        <v>2015</v>
      </c>
      <c r="K1816">
        <v>2817.88</v>
      </c>
      <c r="L1816">
        <v>94</v>
      </c>
      <c r="M1816">
        <v>1</v>
      </c>
      <c r="N1816">
        <f t="shared" si="78"/>
        <v>0</v>
      </c>
      <c r="O1816">
        <f t="shared" si="79"/>
        <v>0</v>
      </c>
      <c r="P1816" t="s">
        <v>12693</v>
      </c>
    </row>
    <row r="1817" spans="2:16" x14ac:dyDescent="0.25">
      <c r="B1817" t="s">
        <v>1821</v>
      </c>
      <c r="C1817" s="119" t="s">
        <v>60</v>
      </c>
      <c r="D1817" t="s">
        <v>11537</v>
      </c>
      <c r="E1817" t="s">
        <v>11530</v>
      </c>
      <c r="F1817" t="s">
        <v>11540</v>
      </c>
      <c r="G1817" t="s">
        <v>61</v>
      </c>
      <c r="H1817" t="s">
        <v>2</v>
      </c>
      <c r="I1817" t="s">
        <v>11533</v>
      </c>
      <c r="J1817">
        <v>2015</v>
      </c>
      <c r="K1817">
        <v>9703.2999999999993</v>
      </c>
      <c r="L1817">
        <v>139</v>
      </c>
      <c r="M1817">
        <v>1</v>
      </c>
      <c r="N1817">
        <f t="shared" si="78"/>
        <v>0</v>
      </c>
      <c r="O1817">
        <f t="shared" si="79"/>
        <v>0</v>
      </c>
      <c r="P1817" t="s">
        <v>12693</v>
      </c>
    </row>
    <row r="1818" spans="2:16" x14ac:dyDescent="0.25">
      <c r="B1818" t="s">
        <v>1822</v>
      </c>
      <c r="C1818" s="119" t="s">
        <v>60</v>
      </c>
      <c r="D1818" t="s">
        <v>11537</v>
      </c>
      <c r="E1818" t="s">
        <v>11530</v>
      </c>
      <c r="F1818" t="s">
        <v>11540</v>
      </c>
      <c r="G1818" t="s">
        <v>61</v>
      </c>
      <c r="H1818" t="s">
        <v>2</v>
      </c>
      <c r="I1818" t="s">
        <v>11533</v>
      </c>
      <c r="J1818">
        <v>2015</v>
      </c>
      <c r="K1818">
        <v>9537.5300000000007</v>
      </c>
      <c r="L1818">
        <v>125</v>
      </c>
      <c r="M1818">
        <v>1</v>
      </c>
      <c r="N1818">
        <f t="shared" si="78"/>
        <v>0</v>
      </c>
      <c r="O1818">
        <f t="shared" si="79"/>
        <v>0</v>
      </c>
      <c r="P1818" t="s">
        <v>11528</v>
      </c>
    </row>
    <row r="1819" spans="2:16" x14ac:dyDescent="0.25">
      <c r="B1819" t="s">
        <v>1823</v>
      </c>
      <c r="C1819" s="119" t="s">
        <v>60</v>
      </c>
      <c r="D1819" t="s">
        <v>11537</v>
      </c>
      <c r="E1819" t="s">
        <v>11530</v>
      </c>
      <c r="F1819" t="s">
        <v>11540</v>
      </c>
      <c r="G1819" t="s">
        <v>61</v>
      </c>
      <c r="H1819" t="s">
        <v>2</v>
      </c>
      <c r="I1819" t="s">
        <v>11541</v>
      </c>
      <c r="J1819">
        <v>2015</v>
      </c>
      <c r="K1819">
        <v>1401.17</v>
      </c>
      <c r="L1819">
        <v>35</v>
      </c>
      <c r="M1819">
        <v>1</v>
      </c>
      <c r="N1819">
        <f t="shared" si="78"/>
        <v>0</v>
      </c>
      <c r="O1819">
        <f t="shared" si="79"/>
        <v>0</v>
      </c>
      <c r="P1819" t="s">
        <v>12693</v>
      </c>
    </row>
    <row r="1820" spans="2:16" x14ac:dyDescent="0.25">
      <c r="B1820" t="s">
        <v>1824</v>
      </c>
      <c r="C1820" s="119" t="s">
        <v>60</v>
      </c>
      <c r="D1820" t="s">
        <v>11537</v>
      </c>
      <c r="E1820" t="s">
        <v>11530</v>
      </c>
      <c r="F1820" t="s">
        <v>11540</v>
      </c>
      <c r="G1820" t="s">
        <v>61</v>
      </c>
      <c r="H1820" t="s">
        <v>2</v>
      </c>
      <c r="I1820" t="s">
        <v>11533</v>
      </c>
      <c r="J1820">
        <v>2015</v>
      </c>
      <c r="K1820">
        <v>3766.34</v>
      </c>
      <c r="L1820">
        <v>404</v>
      </c>
      <c r="M1820">
        <v>1</v>
      </c>
      <c r="N1820">
        <f t="shared" si="78"/>
        <v>0</v>
      </c>
      <c r="O1820">
        <f t="shared" si="79"/>
        <v>0</v>
      </c>
      <c r="P1820" t="s">
        <v>12693</v>
      </c>
    </row>
    <row r="1821" spans="2:16" x14ac:dyDescent="0.25">
      <c r="B1821" t="s">
        <v>1825</v>
      </c>
      <c r="C1821" s="119" t="s">
        <v>60</v>
      </c>
      <c r="D1821" t="s">
        <v>11537</v>
      </c>
      <c r="E1821" t="s">
        <v>11530</v>
      </c>
      <c r="F1821" t="s">
        <v>11540</v>
      </c>
      <c r="G1821" t="s">
        <v>61</v>
      </c>
      <c r="H1821" t="s">
        <v>2</v>
      </c>
      <c r="I1821" t="s">
        <v>11533</v>
      </c>
      <c r="J1821">
        <v>2015</v>
      </c>
      <c r="K1821">
        <v>4245.1000000000004</v>
      </c>
      <c r="L1821">
        <v>330</v>
      </c>
      <c r="M1821">
        <v>1</v>
      </c>
      <c r="N1821">
        <f t="shared" si="78"/>
        <v>0</v>
      </c>
      <c r="O1821">
        <f t="shared" si="79"/>
        <v>0</v>
      </c>
      <c r="P1821" t="s">
        <v>12693</v>
      </c>
    </row>
    <row r="1822" spans="2:16" x14ac:dyDescent="0.25">
      <c r="B1822" t="s">
        <v>1826</v>
      </c>
      <c r="C1822" s="119" t="s">
        <v>60</v>
      </c>
      <c r="D1822" t="s">
        <v>11542</v>
      </c>
      <c r="E1822" t="s">
        <v>11530</v>
      </c>
      <c r="F1822" t="s">
        <v>11540</v>
      </c>
      <c r="G1822" t="s">
        <v>61</v>
      </c>
      <c r="H1822" t="s">
        <v>2</v>
      </c>
      <c r="I1822" t="s">
        <v>11533</v>
      </c>
      <c r="J1822">
        <v>2015</v>
      </c>
      <c r="K1822">
        <v>2557.17</v>
      </c>
      <c r="L1822">
        <v>159</v>
      </c>
      <c r="M1822">
        <v>1</v>
      </c>
      <c r="N1822">
        <f t="shared" si="78"/>
        <v>0</v>
      </c>
      <c r="O1822">
        <f t="shared" si="79"/>
        <v>0</v>
      </c>
      <c r="P1822" t="s">
        <v>12693</v>
      </c>
    </row>
    <row r="1823" spans="2:16" x14ac:dyDescent="0.25">
      <c r="B1823" t="s">
        <v>1827</v>
      </c>
      <c r="C1823" s="119" t="s">
        <v>60</v>
      </c>
      <c r="D1823" t="s">
        <v>11537</v>
      </c>
      <c r="E1823" t="s">
        <v>11530</v>
      </c>
      <c r="F1823" t="s">
        <v>11540</v>
      </c>
      <c r="G1823" t="s">
        <v>61</v>
      </c>
      <c r="H1823" t="s">
        <v>2</v>
      </c>
      <c r="I1823" t="s">
        <v>11541</v>
      </c>
      <c r="J1823">
        <v>2015</v>
      </c>
      <c r="K1823">
        <v>7657.88</v>
      </c>
      <c r="L1823">
        <v>36</v>
      </c>
      <c r="M1823">
        <v>1</v>
      </c>
      <c r="N1823">
        <f t="shared" si="78"/>
        <v>0</v>
      </c>
      <c r="O1823">
        <f t="shared" si="79"/>
        <v>0</v>
      </c>
      <c r="P1823" t="s">
        <v>12693</v>
      </c>
    </row>
    <row r="1824" spans="2:16" x14ac:dyDescent="0.25">
      <c r="B1824" t="s">
        <v>1828</v>
      </c>
      <c r="C1824" s="119" t="s">
        <v>60</v>
      </c>
      <c r="D1824" t="s">
        <v>11539</v>
      </c>
      <c r="E1824" t="s">
        <v>11530</v>
      </c>
      <c r="F1824" t="s">
        <v>11540</v>
      </c>
      <c r="G1824" t="s">
        <v>61</v>
      </c>
      <c r="H1824" t="s">
        <v>2</v>
      </c>
      <c r="I1824" t="s">
        <v>11533</v>
      </c>
      <c r="J1824">
        <v>2015</v>
      </c>
      <c r="K1824">
        <v>4164.1400000000003</v>
      </c>
      <c r="L1824">
        <v>515</v>
      </c>
      <c r="M1824">
        <v>1</v>
      </c>
      <c r="N1824">
        <f t="shared" si="78"/>
        <v>0</v>
      </c>
      <c r="O1824">
        <f t="shared" si="79"/>
        <v>0</v>
      </c>
      <c r="P1824" t="s">
        <v>12693</v>
      </c>
    </row>
    <row r="1825" spans="2:16" x14ac:dyDescent="0.25">
      <c r="B1825" t="s">
        <v>1829</v>
      </c>
      <c r="C1825" s="119" t="s">
        <v>60</v>
      </c>
      <c r="D1825" t="s">
        <v>11537</v>
      </c>
      <c r="E1825" t="s">
        <v>11530</v>
      </c>
      <c r="F1825" t="s">
        <v>11540</v>
      </c>
      <c r="G1825" t="s">
        <v>61</v>
      </c>
      <c r="H1825" t="s">
        <v>2</v>
      </c>
      <c r="I1825" t="s">
        <v>11541</v>
      </c>
      <c r="J1825">
        <v>2015</v>
      </c>
      <c r="K1825">
        <v>986.96</v>
      </c>
      <c r="L1825">
        <v>71</v>
      </c>
      <c r="M1825">
        <v>1</v>
      </c>
      <c r="N1825">
        <f t="shared" si="78"/>
        <v>0</v>
      </c>
      <c r="O1825">
        <f t="shared" si="79"/>
        <v>0</v>
      </c>
      <c r="P1825" t="s">
        <v>12693</v>
      </c>
    </row>
    <row r="1826" spans="2:16" x14ac:dyDescent="0.25">
      <c r="B1826" t="s">
        <v>1830</v>
      </c>
      <c r="C1826" s="119" t="s">
        <v>60</v>
      </c>
      <c r="D1826" t="s">
        <v>11537</v>
      </c>
      <c r="E1826" t="s">
        <v>11530</v>
      </c>
      <c r="F1826" t="s">
        <v>11540</v>
      </c>
      <c r="G1826" t="s">
        <v>61</v>
      </c>
      <c r="H1826" t="s">
        <v>2</v>
      </c>
      <c r="I1826" t="s">
        <v>11541</v>
      </c>
      <c r="J1826">
        <v>2015</v>
      </c>
      <c r="K1826">
        <v>1389.52</v>
      </c>
      <c r="L1826">
        <v>55</v>
      </c>
      <c r="M1826">
        <v>1</v>
      </c>
      <c r="N1826">
        <f t="shared" si="78"/>
        <v>0</v>
      </c>
      <c r="O1826">
        <f t="shared" si="79"/>
        <v>0</v>
      </c>
      <c r="P1826" t="s">
        <v>12691</v>
      </c>
    </row>
    <row r="1827" spans="2:16" x14ac:dyDescent="0.25">
      <c r="B1827" t="s">
        <v>1831</v>
      </c>
      <c r="C1827" s="119" t="s">
        <v>60</v>
      </c>
      <c r="D1827" t="s">
        <v>11537</v>
      </c>
      <c r="E1827" t="s">
        <v>11530</v>
      </c>
      <c r="F1827" t="s">
        <v>11540</v>
      </c>
      <c r="G1827" t="s">
        <v>61</v>
      </c>
      <c r="H1827" t="s">
        <v>2</v>
      </c>
      <c r="I1827" t="s">
        <v>11558</v>
      </c>
      <c r="J1827">
        <v>2015</v>
      </c>
      <c r="K1827">
        <v>653.14</v>
      </c>
      <c r="L1827">
        <v>2</v>
      </c>
      <c r="M1827">
        <v>1</v>
      </c>
      <c r="N1827">
        <f t="shared" si="78"/>
        <v>0</v>
      </c>
      <c r="O1827">
        <f t="shared" si="79"/>
        <v>0</v>
      </c>
      <c r="P1827" t="s">
        <v>12693</v>
      </c>
    </row>
    <row r="1828" spans="2:16" x14ac:dyDescent="0.25">
      <c r="B1828" t="s">
        <v>1832</v>
      </c>
      <c r="C1828" s="119" t="s">
        <v>60</v>
      </c>
      <c r="D1828" t="s">
        <v>11537</v>
      </c>
      <c r="E1828" t="s">
        <v>11530</v>
      </c>
      <c r="F1828" t="s">
        <v>11540</v>
      </c>
      <c r="G1828" t="s">
        <v>61</v>
      </c>
      <c r="H1828" t="s">
        <v>2</v>
      </c>
      <c r="I1828" t="s">
        <v>11533</v>
      </c>
      <c r="J1828">
        <v>2015</v>
      </c>
      <c r="K1828">
        <v>5743.9</v>
      </c>
      <c r="L1828">
        <v>91</v>
      </c>
      <c r="M1828">
        <v>1</v>
      </c>
      <c r="N1828">
        <f t="shared" si="78"/>
        <v>0</v>
      </c>
      <c r="O1828">
        <f t="shared" si="79"/>
        <v>0</v>
      </c>
      <c r="P1828" t="s">
        <v>12693</v>
      </c>
    </row>
    <row r="1829" spans="2:16" x14ac:dyDescent="0.25">
      <c r="B1829" t="s">
        <v>1833</v>
      </c>
      <c r="C1829" s="119" t="s">
        <v>60</v>
      </c>
      <c r="D1829" t="s">
        <v>11537</v>
      </c>
      <c r="E1829" t="s">
        <v>11530</v>
      </c>
      <c r="F1829" t="s">
        <v>11540</v>
      </c>
      <c r="G1829" t="s">
        <v>61</v>
      </c>
      <c r="H1829" t="s">
        <v>2</v>
      </c>
      <c r="I1829" t="s">
        <v>11541</v>
      </c>
      <c r="J1829">
        <v>2015</v>
      </c>
      <c r="K1829">
        <v>2767.98</v>
      </c>
      <c r="L1829">
        <v>57</v>
      </c>
      <c r="M1829">
        <v>1</v>
      </c>
      <c r="N1829">
        <f t="shared" si="78"/>
        <v>0</v>
      </c>
      <c r="O1829">
        <f t="shared" si="79"/>
        <v>0</v>
      </c>
      <c r="P1829" t="s">
        <v>12693</v>
      </c>
    </row>
    <row r="1830" spans="2:16" x14ac:dyDescent="0.25">
      <c r="B1830" t="s">
        <v>1834</v>
      </c>
      <c r="C1830" s="119" t="s">
        <v>60</v>
      </c>
      <c r="D1830" t="s">
        <v>11537</v>
      </c>
      <c r="E1830" t="s">
        <v>11530</v>
      </c>
      <c r="F1830" t="s">
        <v>11540</v>
      </c>
      <c r="G1830" t="s">
        <v>61</v>
      </c>
      <c r="H1830" t="s">
        <v>2</v>
      </c>
      <c r="I1830" t="s">
        <v>11541</v>
      </c>
      <c r="J1830">
        <v>2015</v>
      </c>
      <c r="K1830">
        <v>2498.39</v>
      </c>
      <c r="L1830">
        <v>91</v>
      </c>
      <c r="M1830">
        <v>1</v>
      </c>
      <c r="N1830">
        <f t="shared" si="78"/>
        <v>0</v>
      </c>
      <c r="O1830">
        <f t="shared" si="79"/>
        <v>0</v>
      </c>
      <c r="P1830" t="s">
        <v>12693</v>
      </c>
    </row>
    <row r="1831" spans="2:16" x14ac:dyDescent="0.25">
      <c r="B1831" t="s">
        <v>1835</v>
      </c>
      <c r="C1831" s="119" t="s">
        <v>60</v>
      </c>
      <c r="D1831" t="s">
        <v>11537</v>
      </c>
      <c r="E1831" t="s">
        <v>11530</v>
      </c>
      <c r="F1831" t="s">
        <v>11540</v>
      </c>
      <c r="G1831" t="s">
        <v>61</v>
      </c>
      <c r="H1831" t="s">
        <v>2</v>
      </c>
      <c r="I1831" t="s">
        <v>11541</v>
      </c>
      <c r="J1831">
        <v>2015</v>
      </c>
      <c r="K1831">
        <v>0</v>
      </c>
      <c r="M1831">
        <v>1</v>
      </c>
      <c r="N1831">
        <f t="shared" si="78"/>
        <v>1</v>
      </c>
      <c r="O1831">
        <f t="shared" si="79"/>
        <v>1</v>
      </c>
      <c r="P1831" t="s">
        <v>11528</v>
      </c>
    </row>
    <row r="1832" spans="2:16" x14ac:dyDescent="0.25">
      <c r="B1832" t="s">
        <v>1836</v>
      </c>
      <c r="C1832" s="119" t="s">
        <v>4</v>
      </c>
      <c r="D1832" t="s">
        <v>11537</v>
      </c>
      <c r="E1832" t="s">
        <v>11530</v>
      </c>
      <c r="F1832" t="s">
        <v>11540</v>
      </c>
      <c r="G1832" t="s">
        <v>64</v>
      </c>
      <c r="H1832" t="s">
        <v>2</v>
      </c>
      <c r="I1832" t="s">
        <v>11533</v>
      </c>
      <c r="J1832">
        <v>2015</v>
      </c>
      <c r="K1832">
        <v>2663.19</v>
      </c>
      <c r="L1832">
        <v>17</v>
      </c>
      <c r="M1832">
        <v>1</v>
      </c>
      <c r="N1832">
        <f t="shared" si="78"/>
        <v>0</v>
      </c>
      <c r="O1832">
        <f t="shared" si="79"/>
        <v>0</v>
      </c>
      <c r="P1832" t="s">
        <v>12693</v>
      </c>
    </row>
    <row r="1833" spans="2:16" x14ac:dyDescent="0.25">
      <c r="B1833" t="s">
        <v>1837</v>
      </c>
      <c r="C1833" s="119" t="s">
        <v>4</v>
      </c>
      <c r="D1833" t="s">
        <v>11537</v>
      </c>
      <c r="E1833" t="s">
        <v>11530</v>
      </c>
      <c r="F1833" t="s">
        <v>11540</v>
      </c>
      <c r="G1833" t="s">
        <v>64</v>
      </c>
      <c r="H1833" t="s">
        <v>2</v>
      </c>
      <c r="I1833" t="s">
        <v>11533</v>
      </c>
      <c r="J1833">
        <v>2015</v>
      </c>
      <c r="K1833">
        <v>571.24</v>
      </c>
      <c r="L1833">
        <v>18</v>
      </c>
      <c r="M1833">
        <v>1</v>
      </c>
      <c r="N1833">
        <f t="shared" si="78"/>
        <v>0</v>
      </c>
      <c r="O1833">
        <f t="shared" si="79"/>
        <v>0</v>
      </c>
      <c r="P1833" t="s">
        <v>12693</v>
      </c>
    </row>
    <row r="1834" spans="2:16" x14ac:dyDescent="0.25">
      <c r="B1834" t="s">
        <v>1838</v>
      </c>
      <c r="C1834" s="119" t="s">
        <v>4</v>
      </c>
      <c r="D1834" t="s">
        <v>11537</v>
      </c>
      <c r="E1834" t="s">
        <v>11530</v>
      </c>
      <c r="F1834" t="s">
        <v>11540</v>
      </c>
      <c r="G1834" t="s">
        <v>64</v>
      </c>
      <c r="H1834" t="s">
        <v>2</v>
      </c>
      <c r="I1834" t="s">
        <v>11533</v>
      </c>
      <c r="J1834">
        <v>2015</v>
      </c>
      <c r="K1834">
        <v>1110.8699999999999</v>
      </c>
      <c r="L1834">
        <v>10</v>
      </c>
      <c r="M1834">
        <v>1</v>
      </c>
      <c r="N1834">
        <f t="shared" si="78"/>
        <v>0</v>
      </c>
      <c r="O1834">
        <f t="shared" si="79"/>
        <v>0</v>
      </c>
      <c r="P1834" t="s">
        <v>12693</v>
      </c>
    </row>
    <row r="1835" spans="2:16" x14ac:dyDescent="0.25">
      <c r="B1835" t="s">
        <v>1839</v>
      </c>
      <c r="C1835" s="119" t="s">
        <v>4</v>
      </c>
      <c r="D1835" t="s">
        <v>11537</v>
      </c>
      <c r="E1835" t="s">
        <v>11530</v>
      </c>
      <c r="F1835" t="s">
        <v>11540</v>
      </c>
      <c r="G1835" t="s">
        <v>64</v>
      </c>
      <c r="H1835" t="s">
        <v>2</v>
      </c>
      <c r="I1835" t="s">
        <v>11533</v>
      </c>
      <c r="J1835">
        <v>2015</v>
      </c>
      <c r="K1835">
        <v>796.23</v>
      </c>
      <c r="L1835">
        <v>14</v>
      </c>
      <c r="M1835">
        <v>1</v>
      </c>
      <c r="N1835">
        <f t="shared" si="78"/>
        <v>0</v>
      </c>
      <c r="O1835">
        <f t="shared" si="79"/>
        <v>0</v>
      </c>
      <c r="P1835" t="s">
        <v>12693</v>
      </c>
    </row>
    <row r="1836" spans="2:16" x14ac:dyDescent="0.25">
      <c r="B1836" t="s">
        <v>1840</v>
      </c>
      <c r="C1836" s="119" t="s">
        <v>4</v>
      </c>
      <c r="D1836" t="s">
        <v>11537</v>
      </c>
      <c r="E1836" t="s">
        <v>11530</v>
      </c>
      <c r="F1836" t="s">
        <v>11540</v>
      </c>
      <c r="G1836" t="s">
        <v>64</v>
      </c>
      <c r="H1836" t="s">
        <v>2</v>
      </c>
      <c r="I1836" t="s">
        <v>11533</v>
      </c>
      <c r="J1836">
        <v>2015</v>
      </c>
      <c r="K1836">
        <v>462.64</v>
      </c>
      <c r="L1836">
        <v>14</v>
      </c>
      <c r="M1836">
        <v>1</v>
      </c>
      <c r="N1836">
        <f t="shared" si="78"/>
        <v>0</v>
      </c>
      <c r="O1836">
        <f t="shared" si="79"/>
        <v>0</v>
      </c>
      <c r="P1836" t="s">
        <v>12693</v>
      </c>
    </row>
    <row r="1837" spans="2:16" x14ac:dyDescent="0.25">
      <c r="B1837" t="s">
        <v>1841</v>
      </c>
      <c r="C1837" s="119" t="s">
        <v>4</v>
      </c>
      <c r="D1837" t="s">
        <v>11537</v>
      </c>
      <c r="E1837" t="s">
        <v>11530</v>
      </c>
      <c r="F1837" t="s">
        <v>11540</v>
      </c>
      <c r="G1837" t="s">
        <v>64</v>
      </c>
      <c r="H1837" t="s">
        <v>2</v>
      </c>
      <c r="I1837" t="s">
        <v>11533</v>
      </c>
      <c r="J1837">
        <v>2015</v>
      </c>
      <c r="K1837">
        <v>678.29</v>
      </c>
      <c r="L1837">
        <v>14</v>
      </c>
      <c r="M1837">
        <v>1</v>
      </c>
      <c r="N1837">
        <f t="shared" si="78"/>
        <v>0</v>
      </c>
      <c r="O1837">
        <f t="shared" si="79"/>
        <v>0</v>
      </c>
      <c r="P1837" t="s">
        <v>12693</v>
      </c>
    </row>
    <row r="1838" spans="2:16" x14ac:dyDescent="0.25">
      <c r="B1838" t="s">
        <v>1842</v>
      </c>
      <c r="C1838" s="119" t="s">
        <v>4</v>
      </c>
      <c r="D1838" t="s">
        <v>11537</v>
      </c>
      <c r="E1838" t="s">
        <v>11530</v>
      </c>
      <c r="F1838" t="s">
        <v>11540</v>
      </c>
      <c r="G1838" t="s">
        <v>64</v>
      </c>
      <c r="H1838" t="s">
        <v>2</v>
      </c>
      <c r="I1838" t="s">
        <v>11533</v>
      </c>
      <c r="J1838">
        <v>2015</v>
      </c>
      <c r="K1838">
        <v>326.86</v>
      </c>
      <c r="L1838">
        <v>14</v>
      </c>
      <c r="M1838">
        <v>1</v>
      </c>
      <c r="N1838">
        <f t="shared" si="78"/>
        <v>0</v>
      </c>
      <c r="O1838">
        <f t="shared" si="79"/>
        <v>0</v>
      </c>
      <c r="P1838" t="s">
        <v>12693</v>
      </c>
    </row>
    <row r="1839" spans="2:16" x14ac:dyDescent="0.25">
      <c r="B1839" t="s">
        <v>1843</v>
      </c>
      <c r="C1839" s="119" t="s">
        <v>4</v>
      </c>
      <c r="D1839" t="s">
        <v>11537</v>
      </c>
      <c r="E1839" t="s">
        <v>11530</v>
      </c>
      <c r="F1839" t="s">
        <v>11540</v>
      </c>
      <c r="G1839" t="s">
        <v>64</v>
      </c>
      <c r="H1839" t="s">
        <v>2</v>
      </c>
      <c r="I1839" t="s">
        <v>11533</v>
      </c>
      <c r="J1839">
        <v>2015</v>
      </c>
      <c r="K1839">
        <v>1389.84</v>
      </c>
      <c r="L1839">
        <v>10</v>
      </c>
      <c r="M1839">
        <v>1</v>
      </c>
      <c r="N1839">
        <f t="shared" si="78"/>
        <v>0</v>
      </c>
      <c r="O1839">
        <f t="shared" si="79"/>
        <v>0</v>
      </c>
      <c r="P1839" t="s">
        <v>12693</v>
      </c>
    </row>
    <row r="1840" spans="2:16" x14ac:dyDescent="0.25">
      <c r="B1840" t="s">
        <v>1844</v>
      </c>
      <c r="C1840" s="119" t="s">
        <v>4</v>
      </c>
      <c r="D1840" t="s">
        <v>11537</v>
      </c>
      <c r="E1840" t="s">
        <v>11530</v>
      </c>
      <c r="F1840" t="s">
        <v>11540</v>
      </c>
      <c r="G1840" t="s">
        <v>64</v>
      </c>
      <c r="H1840" t="s">
        <v>2</v>
      </c>
      <c r="I1840" t="s">
        <v>11533</v>
      </c>
      <c r="J1840">
        <v>2015</v>
      </c>
      <c r="K1840">
        <v>926.85</v>
      </c>
      <c r="L1840">
        <v>12</v>
      </c>
      <c r="M1840">
        <v>1</v>
      </c>
      <c r="N1840">
        <f t="shared" si="78"/>
        <v>0</v>
      </c>
      <c r="O1840">
        <f t="shared" si="79"/>
        <v>0</v>
      </c>
      <c r="P1840" t="s">
        <v>12693</v>
      </c>
    </row>
    <row r="1841" spans="2:16" x14ac:dyDescent="0.25">
      <c r="B1841" t="s">
        <v>1845</v>
      </c>
      <c r="C1841" s="119" t="s">
        <v>4</v>
      </c>
      <c r="D1841" t="s">
        <v>11537</v>
      </c>
      <c r="E1841" t="s">
        <v>11530</v>
      </c>
      <c r="F1841" t="s">
        <v>11540</v>
      </c>
      <c r="G1841" t="s">
        <v>64</v>
      </c>
      <c r="H1841" t="s">
        <v>2</v>
      </c>
      <c r="I1841" t="s">
        <v>11533</v>
      </c>
      <c r="J1841">
        <v>2015</v>
      </c>
      <c r="K1841">
        <v>447.31</v>
      </c>
      <c r="L1841">
        <v>12</v>
      </c>
      <c r="M1841">
        <v>1</v>
      </c>
      <c r="N1841">
        <f t="shared" si="78"/>
        <v>0</v>
      </c>
      <c r="O1841">
        <f t="shared" si="79"/>
        <v>0</v>
      </c>
      <c r="P1841" t="s">
        <v>12693</v>
      </c>
    </row>
    <row r="1842" spans="2:16" x14ac:dyDescent="0.25">
      <c r="B1842" t="s">
        <v>1846</v>
      </c>
      <c r="C1842" s="119" t="s">
        <v>4</v>
      </c>
      <c r="D1842" t="s">
        <v>11537</v>
      </c>
      <c r="E1842" t="s">
        <v>11530</v>
      </c>
      <c r="F1842" t="s">
        <v>11540</v>
      </c>
      <c r="G1842" t="s">
        <v>64</v>
      </c>
      <c r="H1842" t="s">
        <v>2</v>
      </c>
      <c r="I1842" t="s">
        <v>11533</v>
      </c>
      <c r="J1842">
        <v>2015</v>
      </c>
      <c r="K1842">
        <v>513.92999999999995</v>
      </c>
      <c r="L1842">
        <v>14</v>
      </c>
      <c r="M1842">
        <v>1</v>
      </c>
      <c r="N1842">
        <f t="shared" si="78"/>
        <v>0</v>
      </c>
      <c r="O1842">
        <f t="shared" si="79"/>
        <v>0</v>
      </c>
      <c r="P1842" t="s">
        <v>12693</v>
      </c>
    </row>
    <row r="1843" spans="2:16" x14ac:dyDescent="0.25">
      <c r="B1843" t="s">
        <v>1847</v>
      </c>
      <c r="C1843" s="119" t="s">
        <v>4</v>
      </c>
      <c r="D1843" t="s">
        <v>11537</v>
      </c>
      <c r="E1843" t="s">
        <v>11530</v>
      </c>
      <c r="F1843" t="s">
        <v>11540</v>
      </c>
      <c r="G1843" t="s">
        <v>64</v>
      </c>
      <c r="H1843" t="s">
        <v>2</v>
      </c>
      <c r="I1843" t="s">
        <v>11533</v>
      </c>
      <c r="J1843">
        <v>2015</v>
      </c>
      <c r="K1843">
        <v>3.14</v>
      </c>
      <c r="L1843">
        <v>13</v>
      </c>
      <c r="M1843">
        <v>1</v>
      </c>
      <c r="N1843">
        <f t="shared" si="78"/>
        <v>1</v>
      </c>
      <c r="O1843">
        <f t="shared" si="79"/>
        <v>0</v>
      </c>
      <c r="P1843" t="s">
        <v>12693</v>
      </c>
    </row>
    <row r="1844" spans="2:16" x14ac:dyDescent="0.25">
      <c r="B1844" t="s">
        <v>1848</v>
      </c>
      <c r="C1844" s="119" t="s">
        <v>4</v>
      </c>
      <c r="D1844" t="s">
        <v>11537</v>
      </c>
      <c r="E1844" t="s">
        <v>11530</v>
      </c>
      <c r="F1844" t="s">
        <v>11540</v>
      </c>
      <c r="G1844" t="s">
        <v>64</v>
      </c>
      <c r="H1844" t="s">
        <v>2</v>
      </c>
      <c r="I1844" t="s">
        <v>3</v>
      </c>
      <c r="J1844">
        <v>2015</v>
      </c>
      <c r="K1844">
        <v>577.33000000000004</v>
      </c>
      <c r="M1844">
        <v>1</v>
      </c>
      <c r="N1844">
        <f t="shared" si="78"/>
        <v>0</v>
      </c>
      <c r="O1844">
        <f t="shared" si="79"/>
        <v>1</v>
      </c>
      <c r="P1844" t="s">
        <v>12693</v>
      </c>
    </row>
    <row r="1845" spans="2:16" x14ac:dyDescent="0.25">
      <c r="B1845" t="s">
        <v>1849</v>
      </c>
      <c r="C1845" s="119" t="s">
        <v>4</v>
      </c>
      <c r="D1845" t="s">
        <v>11537</v>
      </c>
      <c r="E1845" t="s">
        <v>11530</v>
      </c>
      <c r="F1845" t="s">
        <v>11540</v>
      </c>
      <c r="G1845" t="s">
        <v>64</v>
      </c>
      <c r="H1845" t="s">
        <v>2</v>
      </c>
      <c r="I1845" t="s">
        <v>11533</v>
      </c>
      <c r="J1845">
        <v>2015</v>
      </c>
      <c r="K1845">
        <v>927.25</v>
      </c>
      <c r="L1845">
        <v>28</v>
      </c>
      <c r="M1845">
        <v>1</v>
      </c>
      <c r="N1845">
        <f t="shared" si="78"/>
        <v>0</v>
      </c>
      <c r="O1845">
        <f t="shared" si="79"/>
        <v>0</v>
      </c>
      <c r="P1845" t="s">
        <v>12693</v>
      </c>
    </row>
    <row r="1846" spans="2:16" x14ac:dyDescent="0.25">
      <c r="B1846" t="s">
        <v>1850</v>
      </c>
      <c r="C1846" s="119" t="s">
        <v>4</v>
      </c>
      <c r="D1846" t="s">
        <v>11537</v>
      </c>
      <c r="E1846" t="s">
        <v>11530</v>
      </c>
      <c r="F1846" t="s">
        <v>11540</v>
      </c>
      <c r="G1846" t="s">
        <v>64</v>
      </c>
      <c r="H1846" t="s">
        <v>2</v>
      </c>
      <c r="I1846" t="s">
        <v>11533</v>
      </c>
      <c r="J1846">
        <v>2015</v>
      </c>
      <c r="K1846">
        <v>676.99</v>
      </c>
      <c r="L1846">
        <v>13</v>
      </c>
      <c r="M1846">
        <v>1</v>
      </c>
      <c r="N1846">
        <f t="shared" si="78"/>
        <v>0</v>
      </c>
      <c r="O1846">
        <f t="shared" si="79"/>
        <v>0</v>
      </c>
      <c r="P1846" t="s">
        <v>12693</v>
      </c>
    </row>
    <row r="1847" spans="2:16" x14ac:dyDescent="0.25">
      <c r="B1847" t="s">
        <v>1851</v>
      </c>
      <c r="C1847" s="119" t="s">
        <v>4</v>
      </c>
      <c r="D1847" t="s">
        <v>11537</v>
      </c>
      <c r="E1847" t="s">
        <v>11530</v>
      </c>
      <c r="F1847" t="s">
        <v>11540</v>
      </c>
      <c r="G1847" t="s">
        <v>64</v>
      </c>
      <c r="H1847" t="s">
        <v>2</v>
      </c>
      <c r="I1847" t="s">
        <v>11533</v>
      </c>
      <c r="J1847">
        <v>2015</v>
      </c>
      <c r="K1847">
        <v>648.64</v>
      </c>
      <c r="L1847">
        <v>7</v>
      </c>
      <c r="M1847">
        <v>1</v>
      </c>
      <c r="N1847">
        <f t="shared" si="78"/>
        <v>0</v>
      </c>
      <c r="O1847">
        <f t="shared" si="79"/>
        <v>0</v>
      </c>
      <c r="P1847" t="s">
        <v>12693</v>
      </c>
    </row>
    <row r="1848" spans="2:16" x14ac:dyDescent="0.25">
      <c r="B1848" t="s">
        <v>1852</v>
      </c>
      <c r="C1848" s="119" t="s">
        <v>4</v>
      </c>
      <c r="D1848" t="s">
        <v>11537</v>
      </c>
      <c r="E1848" t="s">
        <v>11530</v>
      </c>
      <c r="F1848" t="s">
        <v>11540</v>
      </c>
      <c r="G1848" t="s">
        <v>64</v>
      </c>
      <c r="H1848" t="s">
        <v>2</v>
      </c>
      <c r="I1848" t="s">
        <v>11533</v>
      </c>
      <c r="J1848">
        <v>2015</v>
      </c>
      <c r="K1848">
        <v>562.89</v>
      </c>
      <c r="L1848">
        <v>7</v>
      </c>
      <c r="M1848">
        <v>1</v>
      </c>
      <c r="N1848">
        <f t="shared" si="78"/>
        <v>0</v>
      </c>
      <c r="O1848">
        <f t="shared" si="79"/>
        <v>0</v>
      </c>
      <c r="P1848" t="s">
        <v>12693</v>
      </c>
    </row>
    <row r="1849" spans="2:16" x14ac:dyDescent="0.25">
      <c r="B1849" t="s">
        <v>1853</v>
      </c>
      <c r="C1849" s="119" t="s">
        <v>4</v>
      </c>
      <c r="D1849" t="s">
        <v>11537</v>
      </c>
      <c r="E1849" t="s">
        <v>11530</v>
      </c>
      <c r="F1849" t="s">
        <v>11540</v>
      </c>
      <c r="G1849" t="s">
        <v>64</v>
      </c>
      <c r="H1849" t="s">
        <v>2</v>
      </c>
      <c r="I1849" t="s">
        <v>11533</v>
      </c>
      <c r="J1849">
        <v>2015</v>
      </c>
      <c r="K1849">
        <v>434.68</v>
      </c>
      <c r="L1849">
        <v>14</v>
      </c>
      <c r="M1849">
        <v>1</v>
      </c>
      <c r="N1849">
        <f t="shared" si="78"/>
        <v>0</v>
      </c>
      <c r="O1849">
        <f t="shared" si="79"/>
        <v>0</v>
      </c>
      <c r="P1849" t="s">
        <v>12693</v>
      </c>
    </row>
    <row r="1850" spans="2:16" x14ac:dyDescent="0.25">
      <c r="B1850" t="s">
        <v>1854</v>
      </c>
      <c r="C1850" s="119" t="s">
        <v>4</v>
      </c>
      <c r="D1850" t="s">
        <v>11537</v>
      </c>
      <c r="E1850" t="s">
        <v>11530</v>
      </c>
      <c r="F1850" t="s">
        <v>11540</v>
      </c>
      <c r="G1850" t="s">
        <v>64</v>
      </c>
      <c r="H1850" t="s">
        <v>2</v>
      </c>
      <c r="I1850" t="s">
        <v>11533</v>
      </c>
      <c r="J1850">
        <v>2015</v>
      </c>
      <c r="K1850">
        <v>318.01</v>
      </c>
      <c r="L1850">
        <v>26</v>
      </c>
      <c r="M1850">
        <v>1</v>
      </c>
      <c r="N1850">
        <f t="shared" si="78"/>
        <v>0</v>
      </c>
      <c r="O1850">
        <f t="shared" si="79"/>
        <v>0</v>
      </c>
      <c r="P1850" t="s">
        <v>12693</v>
      </c>
    </row>
    <row r="1851" spans="2:16" x14ac:dyDescent="0.25">
      <c r="B1851" t="s">
        <v>1855</v>
      </c>
      <c r="C1851" s="119" t="s">
        <v>4</v>
      </c>
      <c r="D1851" t="s">
        <v>11537</v>
      </c>
      <c r="E1851" t="s">
        <v>11530</v>
      </c>
      <c r="F1851" t="s">
        <v>11540</v>
      </c>
      <c r="G1851" t="s">
        <v>64</v>
      </c>
      <c r="H1851" t="s">
        <v>2</v>
      </c>
      <c r="I1851" t="s">
        <v>11533</v>
      </c>
      <c r="J1851">
        <v>2015</v>
      </c>
      <c r="K1851">
        <v>1001.19</v>
      </c>
      <c r="L1851">
        <v>9</v>
      </c>
      <c r="M1851">
        <v>1</v>
      </c>
      <c r="N1851">
        <f t="shared" si="78"/>
        <v>0</v>
      </c>
      <c r="O1851">
        <f t="shared" si="79"/>
        <v>0</v>
      </c>
      <c r="P1851" t="s">
        <v>12693</v>
      </c>
    </row>
    <row r="1852" spans="2:16" x14ac:dyDescent="0.25">
      <c r="B1852" t="s">
        <v>1856</v>
      </c>
      <c r="C1852" s="119" t="s">
        <v>4</v>
      </c>
      <c r="D1852" t="s">
        <v>11537</v>
      </c>
      <c r="E1852" t="s">
        <v>11530</v>
      </c>
      <c r="F1852" t="s">
        <v>11540</v>
      </c>
      <c r="G1852" t="s">
        <v>64</v>
      </c>
      <c r="H1852" t="s">
        <v>2</v>
      </c>
      <c r="I1852" t="s">
        <v>11533</v>
      </c>
      <c r="J1852">
        <v>2015</v>
      </c>
      <c r="K1852">
        <v>922.66</v>
      </c>
      <c r="L1852">
        <v>9</v>
      </c>
      <c r="M1852">
        <v>1</v>
      </c>
      <c r="N1852">
        <f t="shared" si="78"/>
        <v>0</v>
      </c>
      <c r="O1852">
        <f t="shared" si="79"/>
        <v>0</v>
      </c>
      <c r="P1852" t="s">
        <v>12693</v>
      </c>
    </row>
    <row r="1853" spans="2:16" x14ac:dyDescent="0.25">
      <c r="B1853" t="s">
        <v>1857</v>
      </c>
      <c r="C1853" s="119" t="s">
        <v>4</v>
      </c>
      <c r="D1853" t="s">
        <v>11537</v>
      </c>
      <c r="E1853" t="s">
        <v>11530</v>
      </c>
      <c r="F1853" t="s">
        <v>11540</v>
      </c>
      <c r="G1853" t="s">
        <v>64</v>
      </c>
      <c r="H1853" t="s">
        <v>2</v>
      </c>
      <c r="I1853" t="s">
        <v>11533</v>
      </c>
      <c r="J1853">
        <v>2015</v>
      </c>
      <c r="K1853">
        <v>649.36</v>
      </c>
      <c r="L1853">
        <v>10</v>
      </c>
      <c r="M1853">
        <v>1</v>
      </c>
      <c r="N1853">
        <f t="shared" si="78"/>
        <v>0</v>
      </c>
      <c r="O1853">
        <f t="shared" si="79"/>
        <v>0</v>
      </c>
      <c r="P1853" t="s">
        <v>12693</v>
      </c>
    </row>
    <row r="1854" spans="2:16" x14ac:dyDescent="0.25">
      <c r="B1854" t="s">
        <v>1858</v>
      </c>
      <c r="C1854" s="119" t="s">
        <v>4</v>
      </c>
      <c r="D1854" t="s">
        <v>11537</v>
      </c>
      <c r="E1854" t="s">
        <v>11530</v>
      </c>
      <c r="F1854" t="s">
        <v>11540</v>
      </c>
      <c r="G1854" t="s">
        <v>64</v>
      </c>
      <c r="H1854" t="s">
        <v>2</v>
      </c>
      <c r="I1854" t="s">
        <v>11533</v>
      </c>
      <c r="J1854">
        <v>2015</v>
      </c>
      <c r="K1854">
        <v>2.41</v>
      </c>
      <c r="L1854">
        <v>10</v>
      </c>
      <c r="M1854">
        <v>1</v>
      </c>
      <c r="N1854">
        <f t="shared" si="78"/>
        <v>1</v>
      </c>
      <c r="O1854">
        <f t="shared" si="79"/>
        <v>0</v>
      </c>
      <c r="P1854" t="s">
        <v>12693</v>
      </c>
    </row>
    <row r="1855" spans="2:16" x14ac:dyDescent="0.25">
      <c r="B1855" t="s">
        <v>1859</v>
      </c>
      <c r="C1855" s="119" t="s">
        <v>4</v>
      </c>
      <c r="D1855" t="s">
        <v>11537</v>
      </c>
      <c r="E1855" t="s">
        <v>11530</v>
      </c>
      <c r="F1855" t="s">
        <v>11540</v>
      </c>
      <c r="G1855" t="s">
        <v>64</v>
      </c>
      <c r="H1855" t="s">
        <v>2</v>
      </c>
      <c r="I1855" t="s">
        <v>11533</v>
      </c>
      <c r="J1855">
        <v>2015</v>
      </c>
      <c r="K1855">
        <v>649.36</v>
      </c>
      <c r="L1855">
        <v>10</v>
      </c>
      <c r="M1855">
        <v>1</v>
      </c>
      <c r="N1855">
        <f t="shared" si="78"/>
        <v>0</v>
      </c>
      <c r="O1855">
        <f t="shared" si="79"/>
        <v>0</v>
      </c>
      <c r="P1855" t="s">
        <v>12693</v>
      </c>
    </row>
    <row r="1856" spans="2:16" x14ac:dyDescent="0.25">
      <c r="B1856" t="s">
        <v>1860</v>
      </c>
      <c r="C1856" s="119" t="s">
        <v>4</v>
      </c>
      <c r="D1856" t="s">
        <v>11537</v>
      </c>
      <c r="E1856" t="s">
        <v>11530</v>
      </c>
      <c r="F1856" t="s">
        <v>11540</v>
      </c>
      <c r="G1856" t="s">
        <v>64</v>
      </c>
      <c r="H1856" t="s">
        <v>2</v>
      </c>
      <c r="I1856" t="s">
        <v>11533</v>
      </c>
      <c r="J1856">
        <v>2015</v>
      </c>
      <c r="K1856">
        <v>563.61</v>
      </c>
      <c r="L1856">
        <v>10</v>
      </c>
      <c r="M1856">
        <v>1</v>
      </c>
      <c r="N1856">
        <f t="shared" si="78"/>
        <v>0</v>
      </c>
      <c r="O1856">
        <f t="shared" si="79"/>
        <v>0</v>
      </c>
      <c r="P1856" t="s">
        <v>12693</v>
      </c>
    </row>
    <row r="1857" spans="2:16" x14ac:dyDescent="0.25">
      <c r="B1857" t="s">
        <v>1861</v>
      </c>
      <c r="C1857" s="119" t="s">
        <v>4</v>
      </c>
      <c r="D1857" t="s">
        <v>11537</v>
      </c>
      <c r="E1857" t="s">
        <v>11530</v>
      </c>
      <c r="F1857" t="s">
        <v>11540</v>
      </c>
      <c r="G1857" t="s">
        <v>64</v>
      </c>
      <c r="H1857" t="s">
        <v>2</v>
      </c>
      <c r="I1857" t="s">
        <v>11533</v>
      </c>
      <c r="J1857">
        <v>2015</v>
      </c>
      <c r="K1857">
        <v>650.83000000000004</v>
      </c>
      <c r="L1857">
        <v>10</v>
      </c>
      <c r="M1857">
        <v>1</v>
      </c>
      <c r="N1857">
        <f t="shared" si="78"/>
        <v>0</v>
      </c>
      <c r="O1857">
        <f t="shared" si="79"/>
        <v>0</v>
      </c>
      <c r="P1857" t="s">
        <v>12693</v>
      </c>
    </row>
    <row r="1858" spans="2:16" x14ac:dyDescent="0.25">
      <c r="B1858" t="s">
        <v>1862</v>
      </c>
      <c r="C1858" s="119" t="s">
        <v>4</v>
      </c>
      <c r="D1858" t="s">
        <v>11537</v>
      </c>
      <c r="E1858" t="s">
        <v>11530</v>
      </c>
      <c r="F1858" t="s">
        <v>11540</v>
      </c>
      <c r="G1858" t="s">
        <v>64</v>
      </c>
      <c r="H1858" t="s">
        <v>2</v>
      </c>
      <c r="I1858" t="s">
        <v>11533</v>
      </c>
      <c r="J1858">
        <v>2015</v>
      </c>
      <c r="K1858">
        <v>757.16</v>
      </c>
      <c r="L1858">
        <v>17</v>
      </c>
      <c r="M1858">
        <v>1</v>
      </c>
      <c r="N1858">
        <f t="shared" si="78"/>
        <v>0</v>
      </c>
      <c r="O1858">
        <f t="shared" si="79"/>
        <v>0</v>
      </c>
      <c r="P1858" t="s">
        <v>12693</v>
      </c>
    </row>
    <row r="1859" spans="2:16" x14ac:dyDescent="0.25">
      <c r="B1859" t="s">
        <v>1863</v>
      </c>
      <c r="C1859" s="119" t="s">
        <v>4</v>
      </c>
      <c r="D1859" t="s">
        <v>11537</v>
      </c>
      <c r="E1859" t="s">
        <v>11530</v>
      </c>
      <c r="F1859" t="s">
        <v>11540</v>
      </c>
      <c r="G1859" t="s">
        <v>64</v>
      </c>
      <c r="H1859" t="s">
        <v>2</v>
      </c>
      <c r="I1859" t="s">
        <v>11533</v>
      </c>
      <c r="J1859">
        <v>2015</v>
      </c>
      <c r="K1859">
        <v>927.33</v>
      </c>
      <c r="L1859">
        <v>17</v>
      </c>
      <c r="M1859">
        <v>1</v>
      </c>
      <c r="N1859">
        <f t="shared" si="78"/>
        <v>0</v>
      </c>
      <c r="O1859">
        <f t="shared" si="79"/>
        <v>0</v>
      </c>
      <c r="P1859" t="s">
        <v>12693</v>
      </c>
    </row>
    <row r="1860" spans="2:16" x14ac:dyDescent="0.25">
      <c r="B1860" t="s">
        <v>1864</v>
      </c>
      <c r="C1860" s="119" t="s">
        <v>4</v>
      </c>
      <c r="D1860" t="s">
        <v>11537</v>
      </c>
      <c r="E1860" t="s">
        <v>11530</v>
      </c>
      <c r="F1860" t="s">
        <v>11540</v>
      </c>
      <c r="G1860" t="s">
        <v>64</v>
      </c>
      <c r="H1860" t="s">
        <v>2</v>
      </c>
      <c r="I1860" t="s">
        <v>11533</v>
      </c>
      <c r="J1860">
        <v>2015</v>
      </c>
      <c r="K1860">
        <v>757.16</v>
      </c>
      <c r="L1860">
        <v>17</v>
      </c>
      <c r="M1860">
        <v>1</v>
      </c>
      <c r="N1860">
        <f t="shared" si="78"/>
        <v>0</v>
      </c>
      <c r="O1860">
        <f t="shared" si="79"/>
        <v>0</v>
      </c>
      <c r="P1860" t="s">
        <v>12693</v>
      </c>
    </row>
    <row r="1861" spans="2:16" x14ac:dyDescent="0.25">
      <c r="B1861" t="s">
        <v>1865</v>
      </c>
      <c r="C1861" s="119" t="s">
        <v>4</v>
      </c>
      <c r="D1861" t="s">
        <v>11537</v>
      </c>
      <c r="E1861" t="s">
        <v>11530</v>
      </c>
      <c r="F1861" t="s">
        <v>11540</v>
      </c>
      <c r="G1861" t="s">
        <v>64</v>
      </c>
      <c r="H1861" t="s">
        <v>2</v>
      </c>
      <c r="I1861" t="s">
        <v>11533</v>
      </c>
      <c r="J1861">
        <v>2015</v>
      </c>
      <c r="K1861">
        <v>904.54</v>
      </c>
      <c r="L1861">
        <v>18</v>
      </c>
      <c r="M1861">
        <v>1</v>
      </c>
      <c r="N1861">
        <f t="shared" si="78"/>
        <v>0</v>
      </c>
      <c r="O1861">
        <f t="shared" si="79"/>
        <v>0</v>
      </c>
      <c r="P1861" t="s">
        <v>12693</v>
      </c>
    </row>
    <row r="1862" spans="2:16" x14ac:dyDescent="0.25">
      <c r="B1862" t="s">
        <v>1866</v>
      </c>
      <c r="C1862" s="119" t="s">
        <v>4</v>
      </c>
      <c r="D1862" t="s">
        <v>11537</v>
      </c>
      <c r="E1862" t="s">
        <v>11530</v>
      </c>
      <c r="F1862" t="s">
        <v>11540</v>
      </c>
      <c r="G1862" t="s">
        <v>64</v>
      </c>
      <c r="H1862" t="s">
        <v>2</v>
      </c>
      <c r="I1862" t="s">
        <v>11533</v>
      </c>
      <c r="J1862">
        <v>2015</v>
      </c>
      <c r="K1862">
        <v>571.24</v>
      </c>
      <c r="L1862">
        <v>18</v>
      </c>
      <c r="M1862">
        <v>1</v>
      </c>
      <c r="N1862">
        <f t="shared" si="78"/>
        <v>0</v>
      </c>
      <c r="O1862">
        <f t="shared" si="79"/>
        <v>0</v>
      </c>
      <c r="P1862" t="s">
        <v>12693</v>
      </c>
    </row>
    <row r="1863" spans="2:16" x14ac:dyDescent="0.25">
      <c r="B1863" t="s">
        <v>1867</v>
      </c>
      <c r="C1863" s="119" t="s">
        <v>4</v>
      </c>
      <c r="D1863" t="s">
        <v>11537</v>
      </c>
      <c r="E1863" t="s">
        <v>11530</v>
      </c>
      <c r="F1863" t="s">
        <v>11540</v>
      </c>
      <c r="G1863" t="s">
        <v>64</v>
      </c>
      <c r="H1863" t="s">
        <v>2</v>
      </c>
      <c r="I1863" t="s">
        <v>11533</v>
      </c>
      <c r="J1863">
        <v>2015</v>
      </c>
      <c r="K1863">
        <v>773.76</v>
      </c>
      <c r="L1863">
        <v>12</v>
      </c>
      <c r="M1863">
        <v>1</v>
      </c>
      <c r="N1863">
        <f t="shared" si="78"/>
        <v>0</v>
      </c>
      <c r="O1863">
        <f t="shared" si="79"/>
        <v>0</v>
      </c>
      <c r="P1863" t="s">
        <v>12693</v>
      </c>
    </row>
    <row r="1864" spans="2:16" x14ac:dyDescent="0.25">
      <c r="B1864" t="s">
        <v>1868</v>
      </c>
      <c r="C1864" s="119" t="s">
        <v>4</v>
      </c>
      <c r="D1864" t="s">
        <v>11537</v>
      </c>
      <c r="E1864" t="s">
        <v>11530</v>
      </c>
      <c r="F1864" t="s">
        <v>11540</v>
      </c>
      <c r="G1864" t="s">
        <v>64</v>
      </c>
      <c r="H1864" t="s">
        <v>2</v>
      </c>
      <c r="I1864" t="s">
        <v>11533</v>
      </c>
      <c r="J1864">
        <v>2015</v>
      </c>
      <c r="K1864">
        <v>753.9</v>
      </c>
      <c r="L1864">
        <v>14</v>
      </c>
      <c r="M1864">
        <v>1</v>
      </c>
      <c r="N1864">
        <f t="shared" si="78"/>
        <v>0</v>
      </c>
      <c r="O1864">
        <f t="shared" si="79"/>
        <v>0</v>
      </c>
      <c r="P1864" t="s">
        <v>12693</v>
      </c>
    </row>
    <row r="1865" spans="2:16" x14ac:dyDescent="0.25">
      <c r="B1865" t="s">
        <v>1869</v>
      </c>
      <c r="C1865" s="119" t="s">
        <v>4</v>
      </c>
      <c r="D1865" t="s">
        <v>11537</v>
      </c>
      <c r="E1865" t="s">
        <v>11530</v>
      </c>
      <c r="F1865" t="s">
        <v>11540</v>
      </c>
      <c r="G1865" t="s">
        <v>64</v>
      </c>
      <c r="H1865" t="s">
        <v>2</v>
      </c>
      <c r="I1865" t="s">
        <v>11533</v>
      </c>
      <c r="J1865">
        <v>2015</v>
      </c>
      <c r="K1865">
        <v>524.23</v>
      </c>
      <c r="L1865">
        <v>10</v>
      </c>
      <c r="M1865">
        <v>1</v>
      </c>
      <c r="N1865">
        <f t="shared" si="78"/>
        <v>0</v>
      </c>
      <c r="O1865">
        <f t="shared" si="79"/>
        <v>0</v>
      </c>
      <c r="P1865" t="s">
        <v>12693</v>
      </c>
    </row>
    <row r="1866" spans="2:16" x14ac:dyDescent="0.25">
      <c r="B1866" t="s">
        <v>1870</v>
      </c>
      <c r="C1866" s="119" t="s">
        <v>4</v>
      </c>
      <c r="D1866" t="s">
        <v>11537</v>
      </c>
      <c r="E1866" t="s">
        <v>11530</v>
      </c>
      <c r="F1866" t="s">
        <v>11540</v>
      </c>
      <c r="G1866" t="s">
        <v>64</v>
      </c>
      <c r="H1866" t="s">
        <v>2</v>
      </c>
      <c r="I1866" t="s">
        <v>11533</v>
      </c>
      <c r="J1866">
        <v>2015</v>
      </c>
      <c r="K1866">
        <v>483.66</v>
      </c>
      <c r="L1866">
        <v>10</v>
      </c>
      <c r="M1866">
        <v>1</v>
      </c>
      <c r="N1866">
        <f t="shared" si="78"/>
        <v>0</v>
      </c>
      <c r="O1866">
        <f t="shared" si="79"/>
        <v>0</v>
      </c>
      <c r="P1866" t="s">
        <v>12693</v>
      </c>
    </row>
    <row r="1867" spans="2:16" x14ac:dyDescent="0.25">
      <c r="B1867" t="s">
        <v>1871</v>
      </c>
      <c r="C1867" s="119" t="s">
        <v>4</v>
      </c>
      <c r="D1867" t="s">
        <v>11537</v>
      </c>
      <c r="E1867" t="s">
        <v>11530</v>
      </c>
      <c r="F1867" t="s">
        <v>11540</v>
      </c>
      <c r="G1867" t="s">
        <v>64</v>
      </c>
      <c r="H1867" t="s">
        <v>2</v>
      </c>
      <c r="I1867" t="s">
        <v>11533</v>
      </c>
      <c r="J1867">
        <v>2015</v>
      </c>
      <c r="K1867">
        <v>462.64</v>
      </c>
      <c r="L1867">
        <v>14</v>
      </c>
      <c r="M1867">
        <v>1</v>
      </c>
      <c r="N1867">
        <f t="shared" ref="N1867:N1930" si="80">IF(K1867&lt;100,1,0)</f>
        <v>0</v>
      </c>
      <c r="O1867">
        <f t="shared" si="79"/>
        <v>0</v>
      </c>
      <c r="P1867" t="s">
        <v>12693</v>
      </c>
    </row>
    <row r="1868" spans="2:16" x14ac:dyDescent="0.25">
      <c r="B1868" t="s">
        <v>1872</v>
      </c>
      <c r="C1868" s="119" t="s">
        <v>4</v>
      </c>
      <c r="D1868" t="s">
        <v>11537</v>
      </c>
      <c r="E1868" t="s">
        <v>11530</v>
      </c>
      <c r="F1868" t="s">
        <v>11540</v>
      </c>
      <c r="G1868" t="s">
        <v>64</v>
      </c>
      <c r="H1868" t="s">
        <v>2</v>
      </c>
      <c r="I1868" t="s">
        <v>11533</v>
      </c>
      <c r="J1868">
        <v>2015</v>
      </c>
      <c r="K1868">
        <v>677.32</v>
      </c>
      <c r="L1868">
        <v>10</v>
      </c>
      <c r="M1868">
        <v>1</v>
      </c>
      <c r="N1868">
        <f t="shared" si="80"/>
        <v>0</v>
      </c>
      <c r="O1868">
        <f t="shared" si="79"/>
        <v>0</v>
      </c>
      <c r="P1868" t="s">
        <v>12693</v>
      </c>
    </row>
    <row r="1869" spans="2:16" x14ac:dyDescent="0.25">
      <c r="B1869" t="s">
        <v>1873</v>
      </c>
      <c r="C1869" s="119" t="s">
        <v>4</v>
      </c>
      <c r="D1869" t="s">
        <v>11537</v>
      </c>
      <c r="E1869" t="s">
        <v>11530</v>
      </c>
      <c r="F1869" t="s">
        <v>11540</v>
      </c>
      <c r="G1869" t="s">
        <v>64</v>
      </c>
      <c r="H1869" t="s">
        <v>2</v>
      </c>
      <c r="I1869" t="s">
        <v>11533</v>
      </c>
      <c r="J1869">
        <v>2015</v>
      </c>
      <c r="K1869">
        <v>677.32</v>
      </c>
      <c r="L1869">
        <v>10</v>
      </c>
      <c r="M1869">
        <v>1</v>
      </c>
      <c r="N1869">
        <f t="shared" si="80"/>
        <v>0</v>
      </c>
      <c r="O1869">
        <f t="shared" si="79"/>
        <v>0</v>
      </c>
      <c r="P1869" t="s">
        <v>12693</v>
      </c>
    </row>
    <row r="1870" spans="2:16" x14ac:dyDescent="0.25">
      <c r="B1870" t="s">
        <v>1874</v>
      </c>
      <c r="C1870" s="119" t="s">
        <v>4</v>
      </c>
      <c r="D1870" t="s">
        <v>11537</v>
      </c>
      <c r="E1870" t="s">
        <v>11530</v>
      </c>
      <c r="F1870" t="s">
        <v>11540</v>
      </c>
      <c r="G1870" t="s">
        <v>64</v>
      </c>
      <c r="H1870" t="s">
        <v>2</v>
      </c>
      <c r="I1870" t="s">
        <v>11533</v>
      </c>
      <c r="J1870">
        <v>2015</v>
      </c>
      <c r="K1870">
        <v>677.32</v>
      </c>
      <c r="L1870">
        <v>10</v>
      </c>
      <c r="M1870">
        <v>1</v>
      </c>
      <c r="N1870">
        <f t="shared" si="80"/>
        <v>0</v>
      </c>
      <c r="O1870">
        <f t="shared" si="79"/>
        <v>0</v>
      </c>
      <c r="P1870" t="s">
        <v>12693</v>
      </c>
    </row>
    <row r="1871" spans="2:16" x14ac:dyDescent="0.25">
      <c r="B1871" t="s">
        <v>1875</v>
      </c>
      <c r="C1871" s="119" t="s">
        <v>4</v>
      </c>
      <c r="D1871" t="s">
        <v>11537</v>
      </c>
      <c r="E1871" t="s">
        <v>11530</v>
      </c>
      <c r="F1871" t="s">
        <v>11540</v>
      </c>
      <c r="G1871" t="s">
        <v>64</v>
      </c>
      <c r="H1871" t="s">
        <v>2</v>
      </c>
      <c r="I1871" t="s">
        <v>11533</v>
      </c>
      <c r="J1871">
        <v>2015</v>
      </c>
      <c r="K1871">
        <v>326.86</v>
      </c>
      <c r="L1871">
        <v>14</v>
      </c>
      <c r="M1871">
        <v>1</v>
      </c>
      <c r="N1871">
        <f t="shared" si="80"/>
        <v>0</v>
      </c>
      <c r="O1871">
        <f t="shared" si="79"/>
        <v>0</v>
      </c>
      <c r="P1871" t="s">
        <v>12693</v>
      </c>
    </row>
    <row r="1872" spans="2:16" x14ac:dyDescent="0.25">
      <c r="B1872" t="s">
        <v>1876</v>
      </c>
      <c r="C1872" s="119" t="s">
        <v>4</v>
      </c>
      <c r="D1872" t="s">
        <v>11537</v>
      </c>
      <c r="E1872" t="s">
        <v>11530</v>
      </c>
      <c r="F1872" t="s">
        <v>11540</v>
      </c>
      <c r="G1872" t="s">
        <v>64</v>
      </c>
      <c r="H1872" t="s">
        <v>2</v>
      </c>
      <c r="I1872" t="s">
        <v>11533</v>
      </c>
      <c r="J1872">
        <v>2015</v>
      </c>
      <c r="K1872">
        <v>526.36</v>
      </c>
      <c r="L1872">
        <v>10</v>
      </c>
      <c r="M1872">
        <v>1</v>
      </c>
      <c r="N1872">
        <f t="shared" si="80"/>
        <v>0</v>
      </c>
      <c r="O1872">
        <f t="shared" si="79"/>
        <v>0</v>
      </c>
      <c r="P1872" t="s">
        <v>12693</v>
      </c>
    </row>
    <row r="1873" spans="2:16" x14ac:dyDescent="0.25">
      <c r="B1873" t="s">
        <v>1877</v>
      </c>
      <c r="C1873" s="119" t="s">
        <v>4</v>
      </c>
      <c r="D1873" t="s">
        <v>11537</v>
      </c>
      <c r="E1873" t="s">
        <v>11530</v>
      </c>
      <c r="F1873" t="s">
        <v>11540</v>
      </c>
      <c r="G1873" t="s">
        <v>64</v>
      </c>
      <c r="H1873" t="s">
        <v>2</v>
      </c>
      <c r="I1873" t="s">
        <v>11533</v>
      </c>
      <c r="J1873">
        <v>2015</v>
      </c>
      <c r="K1873">
        <v>757.19</v>
      </c>
      <c r="L1873">
        <v>10</v>
      </c>
      <c r="M1873">
        <v>1</v>
      </c>
      <c r="N1873">
        <f t="shared" si="80"/>
        <v>0</v>
      </c>
      <c r="O1873">
        <f t="shared" si="79"/>
        <v>0</v>
      </c>
      <c r="P1873" t="s">
        <v>12693</v>
      </c>
    </row>
    <row r="1874" spans="2:16" x14ac:dyDescent="0.25">
      <c r="B1874" t="s">
        <v>1878</v>
      </c>
      <c r="C1874" s="119" t="s">
        <v>4</v>
      </c>
      <c r="D1874" t="s">
        <v>11537</v>
      </c>
      <c r="E1874" t="s">
        <v>11530</v>
      </c>
      <c r="F1874" t="s">
        <v>11540</v>
      </c>
      <c r="G1874" t="s">
        <v>64</v>
      </c>
      <c r="H1874" t="s">
        <v>2</v>
      </c>
      <c r="I1874" t="s">
        <v>11533</v>
      </c>
      <c r="J1874">
        <v>2015</v>
      </c>
      <c r="K1874">
        <v>1296.31</v>
      </c>
      <c r="L1874">
        <v>10</v>
      </c>
      <c r="M1874">
        <v>1</v>
      </c>
      <c r="N1874">
        <f t="shared" si="80"/>
        <v>0</v>
      </c>
      <c r="O1874">
        <f t="shared" si="79"/>
        <v>0</v>
      </c>
      <c r="P1874" t="s">
        <v>12693</v>
      </c>
    </row>
    <row r="1875" spans="2:16" x14ac:dyDescent="0.25">
      <c r="B1875" t="s">
        <v>1879</v>
      </c>
      <c r="C1875" s="119" t="s">
        <v>4</v>
      </c>
      <c r="D1875" t="s">
        <v>11537</v>
      </c>
      <c r="E1875" t="s">
        <v>11530</v>
      </c>
      <c r="F1875" t="s">
        <v>11540</v>
      </c>
      <c r="G1875" t="s">
        <v>64</v>
      </c>
      <c r="H1875" t="s">
        <v>2</v>
      </c>
      <c r="I1875" t="s">
        <v>11533</v>
      </c>
      <c r="J1875">
        <v>2015</v>
      </c>
      <c r="K1875">
        <v>926.85</v>
      </c>
      <c r="L1875">
        <v>12</v>
      </c>
      <c r="M1875">
        <v>1</v>
      </c>
      <c r="N1875">
        <f t="shared" si="80"/>
        <v>0</v>
      </c>
      <c r="O1875">
        <f t="shared" si="79"/>
        <v>0</v>
      </c>
      <c r="P1875" t="s">
        <v>12693</v>
      </c>
    </row>
    <row r="1876" spans="2:16" x14ac:dyDescent="0.25">
      <c r="B1876" t="s">
        <v>1880</v>
      </c>
      <c r="C1876" s="119" t="s">
        <v>4</v>
      </c>
      <c r="D1876" t="s">
        <v>11537</v>
      </c>
      <c r="E1876" t="s">
        <v>11530</v>
      </c>
      <c r="F1876" t="s">
        <v>11540</v>
      </c>
      <c r="G1876" t="s">
        <v>64</v>
      </c>
      <c r="H1876" t="s">
        <v>2</v>
      </c>
      <c r="I1876" t="s">
        <v>11533</v>
      </c>
      <c r="J1876">
        <v>2015</v>
      </c>
      <c r="K1876">
        <v>926.85</v>
      </c>
      <c r="L1876">
        <v>12</v>
      </c>
      <c r="M1876">
        <v>1</v>
      </c>
      <c r="N1876">
        <f t="shared" si="80"/>
        <v>0</v>
      </c>
      <c r="O1876">
        <f t="shared" ref="O1876:O1916" si="81">IF(OR(L1876="",L1876&lt;=0),1,0)</f>
        <v>0</v>
      </c>
      <c r="P1876" t="s">
        <v>12693</v>
      </c>
    </row>
    <row r="1877" spans="2:16" x14ac:dyDescent="0.25">
      <c r="B1877" t="s">
        <v>1881</v>
      </c>
      <c r="C1877" s="119" t="s">
        <v>4</v>
      </c>
      <c r="D1877" t="s">
        <v>11537</v>
      </c>
      <c r="E1877" t="s">
        <v>11530</v>
      </c>
      <c r="F1877" t="s">
        <v>11540</v>
      </c>
      <c r="G1877" t="s">
        <v>64</v>
      </c>
      <c r="H1877" t="s">
        <v>2</v>
      </c>
      <c r="I1877" t="s">
        <v>11533</v>
      </c>
      <c r="J1877">
        <v>2015</v>
      </c>
      <c r="K1877">
        <v>580.09</v>
      </c>
      <c r="L1877">
        <v>12</v>
      </c>
      <c r="M1877">
        <v>1</v>
      </c>
      <c r="N1877">
        <f t="shared" si="80"/>
        <v>0</v>
      </c>
      <c r="O1877">
        <f t="shared" si="81"/>
        <v>0</v>
      </c>
      <c r="P1877" t="s">
        <v>12693</v>
      </c>
    </row>
    <row r="1878" spans="2:16" x14ac:dyDescent="0.25">
      <c r="B1878" t="s">
        <v>1882</v>
      </c>
      <c r="C1878" s="119" t="s">
        <v>4</v>
      </c>
      <c r="D1878" t="s">
        <v>11537</v>
      </c>
      <c r="E1878" t="s">
        <v>11530</v>
      </c>
      <c r="F1878" t="s">
        <v>11540</v>
      </c>
      <c r="G1878" t="s">
        <v>64</v>
      </c>
      <c r="H1878" t="s">
        <v>2</v>
      </c>
      <c r="I1878" t="s">
        <v>11533</v>
      </c>
      <c r="J1878">
        <v>2015</v>
      </c>
      <c r="K1878">
        <v>542.5</v>
      </c>
      <c r="L1878">
        <v>14</v>
      </c>
      <c r="M1878">
        <v>1</v>
      </c>
      <c r="N1878">
        <f t="shared" si="80"/>
        <v>0</v>
      </c>
      <c r="O1878">
        <f t="shared" si="81"/>
        <v>0</v>
      </c>
      <c r="P1878" t="s">
        <v>12693</v>
      </c>
    </row>
    <row r="1879" spans="2:16" x14ac:dyDescent="0.25">
      <c r="B1879" t="s">
        <v>1883</v>
      </c>
      <c r="C1879" s="119" t="s">
        <v>4</v>
      </c>
      <c r="D1879" t="s">
        <v>11537</v>
      </c>
      <c r="E1879" t="s">
        <v>11530</v>
      </c>
      <c r="F1879" t="s">
        <v>11540</v>
      </c>
      <c r="G1879" t="s">
        <v>64</v>
      </c>
      <c r="H1879" t="s">
        <v>2</v>
      </c>
      <c r="I1879" t="s">
        <v>11533</v>
      </c>
      <c r="J1879">
        <v>2015</v>
      </c>
      <c r="K1879">
        <v>518.03</v>
      </c>
      <c r="L1879">
        <v>10</v>
      </c>
      <c r="M1879">
        <v>1</v>
      </c>
      <c r="N1879">
        <f t="shared" si="80"/>
        <v>0</v>
      </c>
      <c r="O1879">
        <f t="shared" si="81"/>
        <v>0</v>
      </c>
      <c r="P1879" t="s">
        <v>12693</v>
      </c>
    </row>
    <row r="1880" spans="2:16" x14ac:dyDescent="0.25">
      <c r="B1880" t="s">
        <v>1884</v>
      </c>
      <c r="C1880" s="119" t="s">
        <v>4</v>
      </c>
      <c r="D1880" t="s">
        <v>11537</v>
      </c>
      <c r="E1880" t="s">
        <v>11530</v>
      </c>
      <c r="F1880" t="s">
        <v>11540</v>
      </c>
      <c r="G1880" t="s">
        <v>64</v>
      </c>
      <c r="H1880" t="s">
        <v>2</v>
      </c>
      <c r="I1880" t="s">
        <v>11533</v>
      </c>
      <c r="J1880">
        <v>2015</v>
      </c>
      <c r="K1880">
        <v>854.79</v>
      </c>
      <c r="L1880">
        <v>9</v>
      </c>
      <c r="M1880">
        <v>1</v>
      </c>
      <c r="N1880">
        <f t="shared" si="80"/>
        <v>0</v>
      </c>
      <c r="O1880">
        <f t="shared" si="81"/>
        <v>0</v>
      </c>
      <c r="P1880" t="s">
        <v>12693</v>
      </c>
    </row>
    <row r="1881" spans="2:16" x14ac:dyDescent="0.25">
      <c r="B1881" t="s">
        <v>1885</v>
      </c>
      <c r="C1881" s="119" t="s">
        <v>4</v>
      </c>
      <c r="D1881" t="s">
        <v>11537</v>
      </c>
      <c r="E1881" t="s">
        <v>11530</v>
      </c>
      <c r="F1881" t="s">
        <v>11540</v>
      </c>
      <c r="G1881" t="s">
        <v>64</v>
      </c>
      <c r="H1881" t="s">
        <v>2</v>
      </c>
      <c r="I1881" t="s">
        <v>11533</v>
      </c>
      <c r="J1881">
        <v>2015</v>
      </c>
      <c r="K1881">
        <v>593.09</v>
      </c>
      <c r="L1881">
        <v>9</v>
      </c>
      <c r="M1881">
        <v>1</v>
      </c>
      <c r="N1881">
        <f t="shared" si="80"/>
        <v>0</v>
      </c>
      <c r="O1881">
        <f t="shared" si="81"/>
        <v>0</v>
      </c>
      <c r="P1881" t="s">
        <v>12693</v>
      </c>
    </row>
    <row r="1882" spans="2:16" x14ac:dyDescent="0.25">
      <c r="B1882" t="s">
        <v>1886</v>
      </c>
      <c r="C1882" s="119" t="s">
        <v>4</v>
      </c>
      <c r="D1882" t="s">
        <v>11537</v>
      </c>
      <c r="E1882" t="s">
        <v>11530</v>
      </c>
      <c r="F1882" t="s">
        <v>11540</v>
      </c>
      <c r="G1882" t="s">
        <v>64</v>
      </c>
      <c r="H1882" t="s">
        <v>2</v>
      </c>
      <c r="I1882" t="s">
        <v>11533</v>
      </c>
      <c r="J1882">
        <v>2015</v>
      </c>
      <c r="K1882">
        <v>542.26</v>
      </c>
      <c r="L1882">
        <v>13</v>
      </c>
      <c r="M1882">
        <v>1</v>
      </c>
      <c r="N1882">
        <f t="shared" si="80"/>
        <v>0</v>
      </c>
      <c r="O1882">
        <f t="shared" si="81"/>
        <v>0</v>
      </c>
      <c r="P1882" t="s">
        <v>12693</v>
      </c>
    </row>
    <row r="1883" spans="2:16" x14ac:dyDescent="0.25">
      <c r="B1883" t="s">
        <v>1887</v>
      </c>
      <c r="C1883" s="119" t="s">
        <v>4</v>
      </c>
      <c r="D1883" t="s">
        <v>11537</v>
      </c>
      <c r="E1883" t="s">
        <v>11530</v>
      </c>
      <c r="F1883" t="s">
        <v>11540</v>
      </c>
      <c r="G1883" t="s">
        <v>64</v>
      </c>
      <c r="H1883" t="s">
        <v>2</v>
      </c>
      <c r="I1883" t="s">
        <v>11533</v>
      </c>
      <c r="J1883">
        <v>2015</v>
      </c>
      <c r="K1883">
        <v>947.41</v>
      </c>
      <c r="L1883">
        <v>13</v>
      </c>
      <c r="M1883">
        <v>1</v>
      </c>
      <c r="N1883">
        <f t="shared" si="80"/>
        <v>0</v>
      </c>
      <c r="O1883">
        <f t="shared" si="81"/>
        <v>0</v>
      </c>
      <c r="P1883" t="s">
        <v>12693</v>
      </c>
    </row>
    <row r="1884" spans="2:16" x14ac:dyDescent="0.25">
      <c r="B1884" t="s">
        <v>1888</v>
      </c>
      <c r="C1884" s="119" t="s">
        <v>4</v>
      </c>
      <c r="D1884" t="s">
        <v>11537</v>
      </c>
      <c r="E1884" t="s">
        <v>11530</v>
      </c>
      <c r="F1884" t="s">
        <v>11540</v>
      </c>
      <c r="G1884" t="s">
        <v>64</v>
      </c>
      <c r="H1884" t="s">
        <v>2</v>
      </c>
      <c r="I1884" t="s">
        <v>11533</v>
      </c>
      <c r="J1884">
        <v>2015</v>
      </c>
      <c r="K1884">
        <v>583.45000000000005</v>
      </c>
      <c r="L1884">
        <v>13</v>
      </c>
      <c r="M1884">
        <v>1</v>
      </c>
      <c r="N1884">
        <f t="shared" si="80"/>
        <v>0</v>
      </c>
      <c r="O1884">
        <f t="shared" si="81"/>
        <v>0</v>
      </c>
      <c r="P1884" t="s">
        <v>12693</v>
      </c>
    </row>
    <row r="1885" spans="2:16" x14ac:dyDescent="0.25">
      <c r="B1885" t="s">
        <v>1889</v>
      </c>
      <c r="C1885" s="119" t="s">
        <v>4</v>
      </c>
      <c r="D1885" t="s">
        <v>11537</v>
      </c>
      <c r="E1885" t="s">
        <v>11530</v>
      </c>
      <c r="F1885" t="s">
        <v>11540</v>
      </c>
      <c r="G1885" t="s">
        <v>64</v>
      </c>
      <c r="H1885" t="s">
        <v>2</v>
      </c>
      <c r="I1885" t="s">
        <v>11533</v>
      </c>
      <c r="J1885">
        <v>2015</v>
      </c>
      <c r="K1885">
        <v>648.64</v>
      </c>
      <c r="L1885">
        <v>7</v>
      </c>
      <c r="M1885">
        <v>1</v>
      </c>
      <c r="N1885">
        <f t="shared" si="80"/>
        <v>0</v>
      </c>
      <c r="O1885">
        <f t="shared" si="81"/>
        <v>0</v>
      </c>
      <c r="P1885" t="s">
        <v>12693</v>
      </c>
    </row>
    <row r="1886" spans="2:16" x14ac:dyDescent="0.25">
      <c r="B1886" t="s">
        <v>1890</v>
      </c>
      <c r="C1886" s="119" t="s">
        <v>4</v>
      </c>
      <c r="D1886" t="s">
        <v>11537</v>
      </c>
      <c r="E1886" t="s">
        <v>11530</v>
      </c>
      <c r="F1886" t="s">
        <v>11540</v>
      </c>
      <c r="G1886" t="s">
        <v>64</v>
      </c>
      <c r="H1886" t="s">
        <v>2</v>
      </c>
      <c r="I1886" t="s">
        <v>11533</v>
      </c>
      <c r="J1886">
        <v>2015</v>
      </c>
      <c r="K1886">
        <v>648.64</v>
      </c>
      <c r="L1886">
        <v>7</v>
      </c>
      <c r="M1886">
        <v>1</v>
      </c>
      <c r="N1886">
        <f t="shared" si="80"/>
        <v>0</v>
      </c>
      <c r="O1886">
        <f t="shared" si="81"/>
        <v>0</v>
      </c>
      <c r="P1886" t="s">
        <v>12693</v>
      </c>
    </row>
    <row r="1887" spans="2:16" x14ac:dyDescent="0.25">
      <c r="B1887" t="s">
        <v>1891</v>
      </c>
      <c r="C1887" s="119" t="s">
        <v>4</v>
      </c>
      <c r="D1887" t="s">
        <v>11537</v>
      </c>
      <c r="E1887" t="s">
        <v>11530</v>
      </c>
      <c r="F1887" t="s">
        <v>11540</v>
      </c>
      <c r="G1887" t="s">
        <v>64</v>
      </c>
      <c r="H1887" t="s">
        <v>2</v>
      </c>
      <c r="I1887" t="s">
        <v>11533</v>
      </c>
      <c r="J1887">
        <v>2015</v>
      </c>
      <c r="K1887">
        <v>648.64</v>
      </c>
      <c r="L1887">
        <v>7</v>
      </c>
      <c r="M1887">
        <v>1</v>
      </c>
      <c r="N1887">
        <f t="shared" si="80"/>
        <v>0</v>
      </c>
      <c r="O1887">
        <f t="shared" si="81"/>
        <v>0</v>
      </c>
      <c r="P1887" t="s">
        <v>12693</v>
      </c>
    </row>
    <row r="1888" spans="2:16" x14ac:dyDescent="0.25">
      <c r="B1888" t="s">
        <v>1892</v>
      </c>
      <c r="C1888" s="119" t="s">
        <v>4</v>
      </c>
      <c r="D1888" t="s">
        <v>11537</v>
      </c>
      <c r="E1888" t="s">
        <v>11530</v>
      </c>
      <c r="F1888" t="s">
        <v>11540</v>
      </c>
      <c r="G1888" t="s">
        <v>64</v>
      </c>
      <c r="H1888" t="s">
        <v>2</v>
      </c>
      <c r="I1888" t="s">
        <v>11533</v>
      </c>
      <c r="J1888">
        <v>2015</v>
      </c>
      <c r="K1888">
        <v>318.01</v>
      </c>
      <c r="L1888">
        <v>26</v>
      </c>
      <c r="M1888">
        <v>1</v>
      </c>
      <c r="N1888">
        <f t="shared" si="80"/>
        <v>0</v>
      </c>
      <c r="O1888">
        <f t="shared" si="81"/>
        <v>0</v>
      </c>
      <c r="P1888" t="s">
        <v>12693</v>
      </c>
    </row>
    <row r="1889" spans="2:16" x14ac:dyDescent="0.25">
      <c r="B1889" t="s">
        <v>1893</v>
      </c>
      <c r="C1889" s="119" t="s">
        <v>4</v>
      </c>
      <c r="D1889" t="s">
        <v>11537</v>
      </c>
      <c r="E1889" t="s">
        <v>11530</v>
      </c>
      <c r="F1889" t="s">
        <v>11540</v>
      </c>
      <c r="G1889" t="s">
        <v>64</v>
      </c>
      <c r="H1889" t="s">
        <v>2</v>
      </c>
      <c r="I1889" t="s">
        <v>11533</v>
      </c>
      <c r="J1889">
        <v>2015</v>
      </c>
      <c r="K1889">
        <v>315.12</v>
      </c>
      <c r="L1889">
        <v>14</v>
      </c>
      <c r="M1889">
        <v>1</v>
      </c>
      <c r="N1889">
        <f t="shared" si="80"/>
        <v>0</v>
      </c>
      <c r="O1889">
        <f t="shared" si="81"/>
        <v>0</v>
      </c>
      <c r="P1889" t="s">
        <v>12693</v>
      </c>
    </row>
    <row r="1890" spans="2:16" x14ac:dyDescent="0.25">
      <c r="B1890" t="s">
        <v>1894</v>
      </c>
      <c r="C1890" s="119" t="s">
        <v>4</v>
      </c>
      <c r="D1890" t="s">
        <v>11537</v>
      </c>
      <c r="E1890" t="s">
        <v>11530</v>
      </c>
      <c r="F1890" t="s">
        <v>11540</v>
      </c>
      <c r="G1890" t="s">
        <v>64</v>
      </c>
      <c r="H1890" t="s">
        <v>2</v>
      </c>
      <c r="I1890" t="s">
        <v>11533</v>
      </c>
      <c r="J1890">
        <v>2015</v>
      </c>
      <c r="K1890">
        <v>519</v>
      </c>
      <c r="L1890">
        <v>14</v>
      </c>
      <c r="M1890">
        <v>1</v>
      </c>
      <c r="N1890">
        <f t="shared" si="80"/>
        <v>0</v>
      </c>
      <c r="O1890">
        <f t="shared" si="81"/>
        <v>0</v>
      </c>
      <c r="P1890" t="s">
        <v>12693</v>
      </c>
    </row>
    <row r="1891" spans="2:16" x14ac:dyDescent="0.25">
      <c r="B1891" t="s">
        <v>1895</v>
      </c>
      <c r="C1891" s="119" t="s">
        <v>4</v>
      </c>
      <c r="D1891" t="s">
        <v>11537</v>
      </c>
      <c r="E1891" t="s">
        <v>11530</v>
      </c>
      <c r="F1891" t="s">
        <v>11540</v>
      </c>
      <c r="G1891" t="s">
        <v>64</v>
      </c>
      <c r="H1891" t="s">
        <v>2</v>
      </c>
      <c r="I1891" t="s">
        <v>11533</v>
      </c>
      <c r="J1891">
        <v>2015</v>
      </c>
      <c r="K1891">
        <v>950.95</v>
      </c>
      <c r="L1891">
        <v>10</v>
      </c>
      <c r="M1891">
        <v>1</v>
      </c>
      <c r="N1891">
        <f t="shared" si="80"/>
        <v>0</v>
      </c>
      <c r="O1891">
        <f t="shared" si="81"/>
        <v>0</v>
      </c>
      <c r="P1891" t="s">
        <v>12693</v>
      </c>
    </row>
    <row r="1892" spans="2:16" x14ac:dyDescent="0.25">
      <c r="B1892" t="s">
        <v>1896</v>
      </c>
      <c r="C1892" s="119" t="s">
        <v>4</v>
      </c>
      <c r="D1892" t="s">
        <v>11537</v>
      </c>
      <c r="E1892" t="s">
        <v>11530</v>
      </c>
      <c r="F1892" t="s">
        <v>11540</v>
      </c>
      <c r="G1892" t="s">
        <v>64</v>
      </c>
      <c r="H1892" t="s">
        <v>2</v>
      </c>
      <c r="I1892" t="s">
        <v>11533</v>
      </c>
      <c r="J1892">
        <v>2015</v>
      </c>
      <c r="K1892">
        <v>1001.19</v>
      </c>
      <c r="L1892">
        <v>9</v>
      </c>
      <c r="M1892">
        <v>1</v>
      </c>
      <c r="N1892">
        <f t="shared" si="80"/>
        <v>0</v>
      </c>
      <c r="O1892">
        <f t="shared" si="81"/>
        <v>0</v>
      </c>
      <c r="P1892" t="s">
        <v>12693</v>
      </c>
    </row>
    <row r="1893" spans="2:16" x14ac:dyDescent="0.25">
      <c r="B1893" t="s">
        <v>1897</v>
      </c>
      <c r="C1893" s="119" t="s">
        <v>4</v>
      </c>
      <c r="D1893" t="s">
        <v>11537</v>
      </c>
      <c r="E1893" t="s">
        <v>11530</v>
      </c>
      <c r="F1893" t="s">
        <v>11540</v>
      </c>
      <c r="G1893" t="s">
        <v>64</v>
      </c>
      <c r="H1893" t="s">
        <v>2</v>
      </c>
      <c r="I1893" t="s">
        <v>11533</v>
      </c>
      <c r="J1893">
        <v>2015</v>
      </c>
      <c r="K1893">
        <v>922.66</v>
      </c>
      <c r="L1893">
        <v>9</v>
      </c>
      <c r="M1893">
        <v>1</v>
      </c>
      <c r="N1893">
        <f t="shared" si="80"/>
        <v>0</v>
      </c>
      <c r="O1893">
        <f t="shared" si="81"/>
        <v>0</v>
      </c>
      <c r="P1893" t="s">
        <v>12693</v>
      </c>
    </row>
    <row r="1894" spans="2:16" x14ac:dyDescent="0.25">
      <c r="B1894" t="s">
        <v>1898</v>
      </c>
      <c r="C1894" s="119" t="s">
        <v>4</v>
      </c>
      <c r="D1894" t="s">
        <v>11537</v>
      </c>
      <c r="E1894" t="s">
        <v>11530</v>
      </c>
      <c r="F1894" t="s">
        <v>11540</v>
      </c>
      <c r="G1894" t="s">
        <v>64</v>
      </c>
      <c r="H1894" t="s">
        <v>2</v>
      </c>
      <c r="I1894" t="s">
        <v>11533</v>
      </c>
      <c r="J1894">
        <v>2015</v>
      </c>
      <c r="K1894">
        <v>922.66</v>
      </c>
      <c r="L1894">
        <v>9</v>
      </c>
      <c r="M1894">
        <v>1</v>
      </c>
      <c r="N1894">
        <f t="shared" si="80"/>
        <v>0</v>
      </c>
      <c r="O1894">
        <f t="shared" si="81"/>
        <v>0</v>
      </c>
      <c r="P1894" t="s">
        <v>12693</v>
      </c>
    </row>
    <row r="1895" spans="2:16" x14ac:dyDescent="0.25">
      <c r="B1895" t="s">
        <v>1899</v>
      </c>
      <c r="C1895" s="119" t="s">
        <v>4</v>
      </c>
      <c r="D1895" t="s">
        <v>11537</v>
      </c>
      <c r="E1895" t="s">
        <v>11530</v>
      </c>
      <c r="F1895" t="s">
        <v>11540</v>
      </c>
      <c r="G1895" t="s">
        <v>64</v>
      </c>
      <c r="H1895" t="s">
        <v>2</v>
      </c>
      <c r="I1895" t="s">
        <v>11533</v>
      </c>
      <c r="J1895">
        <v>2015</v>
      </c>
      <c r="K1895">
        <v>922.66</v>
      </c>
      <c r="L1895">
        <v>9</v>
      </c>
      <c r="M1895">
        <v>1</v>
      </c>
      <c r="N1895">
        <f t="shared" si="80"/>
        <v>0</v>
      </c>
      <c r="O1895">
        <f t="shared" si="81"/>
        <v>0</v>
      </c>
      <c r="P1895" t="s">
        <v>12693</v>
      </c>
    </row>
    <row r="1896" spans="2:16" x14ac:dyDescent="0.25">
      <c r="B1896" t="s">
        <v>1900</v>
      </c>
      <c r="C1896" s="119" t="s">
        <v>4</v>
      </c>
      <c r="D1896" t="s">
        <v>11537</v>
      </c>
      <c r="E1896" t="s">
        <v>11530</v>
      </c>
      <c r="F1896" t="s">
        <v>11540</v>
      </c>
      <c r="G1896" t="s">
        <v>64</v>
      </c>
      <c r="H1896" t="s">
        <v>2</v>
      </c>
      <c r="I1896" t="s">
        <v>11533</v>
      </c>
      <c r="J1896">
        <v>2015</v>
      </c>
      <c r="K1896">
        <v>649.36</v>
      </c>
      <c r="L1896">
        <v>10</v>
      </c>
      <c r="M1896">
        <v>1</v>
      </c>
      <c r="N1896">
        <f t="shared" si="80"/>
        <v>0</v>
      </c>
      <c r="O1896">
        <f t="shared" si="81"/>
        <v>0</v>
      </c>
      <c r="P1896" t="s">
        <v>12693</v>
      </c>
    </row>
    <row r="1897" spans="2:16" x14ac:dyDescent="0.25">
      <c r="B1897" t="s">
        <v>1901</v>
      </c>
      <c r="C1897" s="119" t="s">
        <v>4</v>
      </c>
      <c r="D1897" t="s">
        <v>11537</v>
      </c>
      <c r="E1897" t="s">
        <v>11530</v>
      </c>
      <c r="F1897" t="s">
        <v>11540</v>
      </c>
      <c r="G1897" t="s">
        <v>64</v>
      </c>
      <c r="H1897" t="s">
        <v>2</v>
      </c>
      <c r="I1897" t="s">
        <v>11533</v>
      </c>
      <c r="J1897">
        <v>2015</v>
      </c>
      <c r="K1897">
        <v>649.36</v>
      </c>
      <c r="L1897">
        <v>10</v>
      </c>
      <c r="M1897">
        <v>1</v>
      </c>
      <c r="N1897">
        <f t="shared" si="80"/>
        <v>0</v>
      </c>
      <c r="O1897">
        <f t="shared" si="81"/>
        <v>0</v>
      </c>
      <c r="P1897" t="s">
        <v>12693</v>
      </c>
    </row>
    <row r="1898" spans="2:16" x14ac:dyDescent="0.25">
      <c r="B1898" t="s">
        <v>1902</v>
      </c>
      <c r="C1898" s="119" t="s">
        <v>4</v>
      </c>
      <c r="D1898" t="s">
        <v>11537</v>
      </c>
      <c r="E1898" t="s">
        <v>11530</v>
      </c>
      <c r="F1898" t="s">
        <v>11540</v>
      </c>
      <c r="G1898" t="s">
        <v>64</v>
      </c>
      <c r="H1898" t="s">
        <v>2</v>
      </c>
      <c r="I1898" t="s">
        <v>11533</v>
      </c>
      <c r="J1898">
        <v>2015</v>
      </c>
      <c r="K1898">
        <v>516.85</v>
      </c>
      <c r="L1898">
        <v>10</v>
      </c>
      <c r="M1898">
        <v>1</v>
      </c>
      <c r="N1898">
        <f t="shared" si="80"/>
        <v>0</v>
      </c>
      <c r="O1898">
        <f t="shared" si="81"/>
        <v>0</v>
      </c>
      <c r="P1898" t="s">
        <v>12693</v>
      </c>
    </row>
    <row r="1899" spans="2:16" x14ac:dyDescent="0.25">
      <c r="B1899" t="s">
        <v>1903</v>
      </c>
      <c r="C1899" s="119" t="s">
        <v>4</v>
      </c>
      <c r="D1899" t="s">
        <v>11537</v>
      </c>
      <c r="E1899" t="s">
        <v>11530</v>
      </c>
      <c r="F1899" t="s">
        <v>11540</v>
      </c>
      <c r="G1899" t="s">
        <v>64</v>
      </c>
      <c r="H1899" t="s">
        <v>2</v>
      </c>
      <c r="I1899" t="s">
        <v>11533</v>
      </c>
      <c r="J1899">
        <v>2015</v>
      </c>
      <c r="K1899">
        <v>649.36</v>
      </c>
      <c r="L1899">
        <v>10</v>
      </c>
      <c r="M1899">
        <v>1</v>
      </c>
      <c r="N1899">
        <f t="shared" si="80"/>
        <v>0</v>
      </c>
      <c r="O1899">
        <f t="shared" si="81"/>
        <v>0</v>
      </c>
      <c r="P1899" t="s">
        <v>12693</v>
      </c>
    </row>
    <row r="1900" spans="2:16" x14ac:dyDescent="0.25">
      <c r="B1900" t="s">
        <v>1904</v>
      </c>
      <c r="C1900" s="119" t="s">
        <v>4</v>
      </c>
      <c r="D1900" t="s">
        <v>11537</v>
      </c>
      <c r="E1900" t="s">
        <v>11530</v>
      </c>
      <c r="F1900" t="s">
        <v>11540</v>
      </c>
      <c r="G1900" t="s">
        <v>64</v>
      </c>
      <c r="H1900" t="s">
        <v>2</v>
      </c>
      <c r="I1900" t="s">
        <v>11533</v>
      </c>
      <c r="J1900">
        <v>2015</v>
      </c>
      <c r="K1900">
        <v>649.36</v>
      </c>
      <c r="L1900">
        <v>10</v>
      </c>
      <c r="M1900">
        <v>1</v>
      </c>
      <c r="N1900">
        <f t="shared" si="80"/>
        <v>0</v>
      </c>
      <c r="O1900">
        <f t="shared" si="81"/>
        <v>0</v>
      </c>
      <c r="P1900" t="s">
        <v>12693</v>
      </c>
    </row>
    <row r="1901" spans="2:16" x14ac:dyDescent="0.25">
      <c r="B1901" t="s">
        <v>1905</v>
      </c>
      <c r="C1901" s="119" t="s">
        <v>4</v>
      </c>
      <c r="D1901" t="s">
        <v>11537</v>
      </c>
      <c r="E1901" t="s">
        <v>11530</v>
      </c>
      <c r="F1901" t="s">
        <v>11540</v>
      </c>
      <c r="G1901" t="s">
        <v>64</v>
      </c>
      <c r="H1901" t="s">
        <v>2</v>
      </c>
      <c r="I1901" t="s">
        <v>11533</v>
      </c>
      <c r="J1901">
        <v>2015</v>
      </c>
      <c r="K1901">
        <v>649.36</v>
      </c>
      <c r="L1901">
        <v>10</v>
      </c>
      <c r="M1901">
        <v>1</v>
      </c>
      <c r="N1901">
        <f t="shared" si="80"/>
        <v>0</v>
      </c>
      <c r="O1901">
        <f t="shared" si="81"/>
        <v>0</v>
      </c>
      <c r="P1901" t="s">
        <v>12693</v>
      </c>
    </row>
    <row r="1902" spans="2:16" x14ac:dyDescent="0.25">
      <c r="B1902" t="s">
        <v>1906</v>
      </c>
      <c r="C1902" s="119" t="s">
        <v>4</v>
      </c>
      <c r="D1902" t="s">
        <v>11537</v>
      </c>
      <c r="E1902" t="s">
        <v>11530</v>
      </c>
      <c r="F1902" t="s">
        <v>11540</v>
      </c>
      <c r="G1902" t="s">
        <v>64</v>
      </c>
      <c r="H1902" t="s">
        <v>2</v>
      </c>
      <c r="I1902" t="s">
        <v>11533</v>
      </c>
      <c r="J1902">
        <v>2015</v>
      </c>
      <c r="K1902">
        <v>926.85</v>
      </c>
      <c r="L1902">
        <v>12</v>
      </c>
      <c r="M1902">
        <v>1</v>
      </c>
      <c r="N1902">
        <f t="shared" si="80"/>
        <v>0</v>
      </c>
      <c r="O1902">
        <f t="shared" si="81"/>
        <v>0</v>
      </c>
      <c r="P1902" t="s">
        <v>12693</v>
      </c>
    </row>
    <row r="1903" spans="2:16" x14ac:dyDescent="0.25">
      <c r="B1903" t="s">
        <v>1907</v>
      </c>
      <c r="C1903" s="119" t="s">
        <v>4</v>
      </c>
      <c r="D1903" t="s">
        <v>11537</v>
      </c>
      <c r="E1903" t="s">
        <v>11530</v>
      </c>
      <c r="F1903" t="s">
        <v>11540</v>
      </c>
      <c r="G1903" t="s">
        <v>64</v>
      </c>
      <c r="H1903" t="s">
        <v>2</v>
      </c>
      <c r="I1903" t="s">
        <v>11533</v>
      </c>
      <c r="J1903">
        <v>2015</v>
      </c>
      <c r="K1903">
        <v>620.08000000000004</v>
      </c>
      <c r="L1903">
        <v>9</v>
      </c>
      <c r="M1903">
        <v>1</v>
      </c>
      <c r="N1903">
        <f t="shared" si="80"/>
        <v>0</v>
      </c>
      <c r="O1903">
        <f t="shared" si="81"/>
        <v>0</v>
      </c>
      <c r="P1903" t="s">
        <v>12693</v>
      </c>
    </row>
    <row r="1904" spans="2:16" x14ac:dyDescent="0.25">
      <c r="B1904" t="s">
        <v>1908</v>
      </c>
      <c r="C1904" s="119" t="s">
        <v>4</v>
      </c>
      <c r="D1904" t="s">
        <v>11537</v>
      </c>
      <c r="E1904" t="s">
        <v>11530</v>
      </c>
      <c r="F1904" t="s">
        <v>11540</v>
      </c>
      <c r="G1904" t="s">
        <v>64</v>
      </c>
      <c r="H1904" t="s">
        <v>2</v>
      </c>
      <c r="I1904" t="s">
        <v>11533</v>
      </c>
      <c r="J1904">
        <v>2015</v>
      </c>
      <c r="K1904">
        <v>649.36</v>
      </c>
      <c r="L1904">
        <v>10</v>
      </c>
      <c r="M1904">
        <v>1</v>
      </c>
      <c r="N1904">
        <f t="shared" si="80"/>
        <v>0</v>
      </c>
      <c r="O1904">
        <f t="shared" si="81"/>
        <v>0</v>
      </c>
      <c r="P1904" t="s">
        <v>12693</v>
      </c>
    </row>
    <row r="1905" spans="2:16" x14ac:dyDescent="0.25">
      <c r="B1905" t="s">
        <v>1909</v>
      </c>
      <c r="C1905" s="119" t="s">
        <v>4</v>
      </c>
      <c r="D1905" t="s">
        <v>11537</v>
      </c>
      <c r="E1905" t="s">
        <v>11530</v>
      </c>
      <c r="F1905" t="s">
        <v>11540</v>
      </c>
      <c r="G1905" t="s">
        <v>64</v>
      </c>
      <c r="H1905" t="s">
        <v>2</v>
      </c>
      <c r="I1905" t="s">
        <v>11541</v>
      </c>
      <c r="J1905">
        <v>2015</v>
      </c>
      <c r="K1905">
        <v>2939.46</v>
      </c>
      <c r="L1905">
        <v>1</v>
      </c>
      <c r="M1905">
        <v>1</v>
      </c>
      <c r="N1905">
        <f t="shared" si="80"/>
        <v>0</v>
      </c>
      <c r="O1905">
        <f t="shared" si="81"/>
        <v>0</v>
      </c>
      <c r="P1905" t="s">
        <v>12691</v>
      </c>
    </row>
    <row r="1906" spans="2:16" x14ac:dyDescent="0.25">
      <c r="B1906" t="s">
        <v>1910</v>
      </c>
      <c r="C1906" s="119" t="s">
        <v>4</v>
      </c>
      <c r="D1906" t="s">
        <v>11537</v>
      </c>
      <c r="E1906" t="s">
        <v>11530</v>
      </c>
      <c r="F1906" t="s">
        <v>11540</v>
      </c>
      <c r="G1906" t="s">
        <v>61</v>
      </c>
      <c r="H1906" t="s">
        <v>2</v>
      </c>
      <c r="I1906" t="s">
        <v>11541</v>
      </c>
      <c r="J1906">
        <v>2015</v>
      </c>
      <c r="K1906">
        <v>1168.6300000000001</v>
      </c>
      <c r="L1906">
        <v>0</v>
      </c>
      <c r="M1906">
        <v>1</v>
      </c>
      <c r="N1906">
        <f t="shared" si="80"/>
        <v>0</v>
      </c>
      <c r="O1906">
        <f t="shared" si="81"/>
        <v>1</v>
      </c>
      <c r="P1906" t="s">
        <v>12693</v>
      </c>
    </row>
    <row r="1907" spans="2:16" x14ac:dyDescent="0.25">
      <c r="B1907" t="s">
        <v>1911</v>
      </c>
      <c r="C1907" s="119" t="s">
        <v>4</v>
      </c>
      <c r="D1907" t="s">
        <v>11537</v>
      </c>
      <c r="E1907" t="s">
        <v>11530</v>
      </c>
      <c r="F1907" t="s">
        <v>11540</v>
      </c>
      <c r="G1907" t="s">
        <v>61</v>
      </c>
      <c r="H1907" t="s">
        <v>2</v>
      </c>
      <c r="I1907" t="s">
        <v>11541</v>
      </c>
      <c r="J1907">
        <v>2015</v>
      </c>
      <c r="K1907">
        <v>3863.75</v>
      </c>
      <c r="L1907">
        <v>41</v>
      </c>
      <c r="M1907">
        <v>1</v>
      </c>
      <c r="N1907">
        <f t="shared" si="80"/>
        <v>0</v>
      </c>
      <c r="O1907">
        <f t="shared" si="81"/>
        <v>0</v>
      </c>
      <c r="P1907" t="s">
        <v>12693</v>
      </c>
    </row>
    <row r="1908" spans="2:16" x14ac:dyDescent="0.25">
      <c r="B1908" t="s">
        <v>1912</v>
      </c>
      <c r="C1908" s="119" t="s">
        <v>4</v>
      </c>
      <c r="D1908" t="s">
        <v>11563</v>
      </c>
      <c r="E1908" t="s">
        <v>11530</v>
      </c>
      <c r="F1908" t="s">
        <v>11540</v>
      </c>
      <c r="G1908" t="s">
        <v>61</v>
      </c>
      <c r="H1908" t="s">
        <v>2</v>
      </c>
      <c r="I1908" t="s">
        <v>11533</v>
      </c>
      <c r="J1908">
        <v>2015</v>
      </c>
      <c r="K1908">
        <v>9170.31</v>
      </c>
      <c r="L1908">
        <v>1248</v>
      </c>
      <c r="M1908">
        <v>1</v>
      </c>
      <c r="N1908">
        <f t="shared" si="80"/>
        <v>0</v>
      </c>
      <c r="O1908">
        <f t="shared" si="81"/>
        <v>0</v>
      </c>
      <c r="P1908" t="s">
        <v>12693</v>
      </c>
    </row>
    <row r="1909" spans="2:16" x14ac:dyDescent="0.25">
      <c r="B1909" t="s">
        <v>1913</v>
      </c>
      <c r="C1909" s="119" t="s">
        <v>4</v>
      </c>
      <c r="D1909" t="s">
        <v>11537</v>
      </c>
      <c r="E1909" t="s">
        <v>11530</v>
      </c>
      <c r="F1909" t="s">
        <v>11540</v>
      </c>
      <c r="G1909" t="s">
        <v>61</v>
      </c>
      <c r="H1909" t="s">
        <v>2</v>
      </c>
      <c r="I1909" t="s">
        <v>11541</v>
      </c>
      <c r="J1909">
        <v>2015</v>
      </c>
      <c r="K1909">
        <v>610.35</v>
      </c>
      <c r="L1909">
        <v>85</v>
      </c>
      <c r="M1909">
        <v>1</v>
      </c>
      <c r="N1909">
        <f t="shared" si="80"/>
        <v>0</v>
      </c>
      <c r="O1909">
        <f t="shared" si="81"/>
        <v>0</v>
      </c>
      <c r="P1909" t="s">
        <v>12693</v>
      </c>
    </row>
    <row r="1910" spans="2:16" x14ac:dyDescent="0.25">
      <c r="B1910" t="s">
        <v>1914</v>
      </c>
      <c r="C1910" s="119" t="s">
        <v>4</v>
      </c>
      <c r="D1910" t="s">
        <v>11537</v>
      </c>
      <c r="E1910" t="s">
        <v>11530</v>
      </c>
      <c r="F1910" t="s">
        <v>11540</v>
      </c>
      <c r="G1910" t="s">
        <v>61</v>
      </c>
      <c r="H1910" t="s">
        <v>2</v>
      </c>
      <c r="I1910" t="s">
        <v>11533</v>
      </c>
      <c r="J1910">
        <v>2015</v>
      </c>
      <c r="K1910">
        <v>4334.3999999999996</v>
      </c>
      <c r="L1910">
        <v>86</v>
      </c>
      <c r="M1910">
        <v>1</v>
      </c>
      <c r="N1910">
        <f t="shared" si="80"/>
        <v>0</v>
      </c>
      <c r="O1910">
        <f t="shared" si="81"/>
        <v>0</v>
      </c>
      <c r="P1910" t="s">
        <v>12693</v>
      </c>
    </row>
    <row r="1911" spans="2:16" x14ac:dyDescent="0.25">
      <c r="B1911" t="s">
        <v>1915</v>
      </c>
      <c r="C1911" s="119" t="s">
        <v>4</v>
      </c>
      <c r="D1911" t="s">
        <v>11537</v>
      </c>
      <c r="E1911" t="s">
        <v>11530</v>
      </c>
      <c r="F1911" t="s">
        <v>11540</v>
      </c>
      <c r="G1911" t="s">
        <v>61</v>
      </c>
      <c r="H1911" t="s">
        <v>2</v>
      </c>
      <c r="I1911" t="s">
        <v>3</v>
      </c>
      <c r="J1911">
        <v>2015</v>
      </c>
      <c r="K1911">
        <v>1467.48</v>
      </c>
      <c r="L1911">
        <v>103</v>
      </c>
      <c r="M1911">
        <v>1</v>
      </c>
      <c r="N1911">
        <f t="shared" si="80"/>
        <v>0</v>
      </c>
      <c r="O1911">
        <f t="shared" si="81"/>
        <v>0</v>
      </c>
      <c r="P1911" t="s">
        <v>12693</v>
      </c>
    </row>
    <row r="1912" spans="2:16" x14ac:dyDescent="0.25">
      <c r="B1912" t="s">
        <v>1916</v>
      </c>
      <c r="C1912" s="119" t="s">
        <v>4</v>
      </c>
      <c r="D1912" t="s">
        <v>11537</v>
      </c>
      <c r="E1912" t="s">
        <v>11530</v>
      </c>
      <c r="F1912" t="s">
        <v>11540</v>
      </c>
      <c r="G1912" t="s">
        <v>61</v>
      </c>
      <c r="H1912" t="s">
        <v>2</v>
      </c>
      <c r="I1912" t="s">
        <v>11533</v>
      </c>
      <c r="J1912">
        <v>2015</v>
      </c>
      <c r="K1912">
        <v>22873.759999999998</v>
      </c>
      <c r="L1912">
        <v>1245</v>
      </c>
      <c r="M1912">
        <v>1</v>
      </c>
      <c r="N1912">
        <f t="shared" si="80"/>
        <v>0</v>
      </c>
      <c r="O1912">
        <f t="shared" si="81"/>
        <v>0</v>
      </c>
      <c r="P1912" t="s">
        <v>12693</v>
      </c>
    </row>
    <row r="1913" spans="2:16" x14ac:dyDescent="0.25">
      <c r="B1913" t="s">
        <v>1917</v>
      </c>
      <c r="C1913" s="119" t="s">
        <v>209</v>
      </c>
      <c r="D1913" t="s">
        <v>11527</v>
      </c>
      <c r="E1913" t="s">
        <v>11530</v>
      </c>
      <c r="F1913" t="s">
        <v>11526</v>
      </c>
      <c r="G1913" t="s">
        <v>5</v>
      </c>
      <c r="H1913" t="s">
        <v>3</v>
      </c>
      <c r="I1913" t="s">
        <v>11529</v>
      </c>
      <c r="J1913">
        <v>2015</v>
      </c>
      <c r="K1913">
        <v>0</v>
      </c>
      <c r="M1913">
        <v>1</v>
      </c>
      <c r="N1913">
        <f t="shared" si="80"/>
        <v>1</v>
      </c>
      <c r="O1913">
        <f t="shared" si="81"/>
        <v>1</v>
      </c>
      <c r="P1913" t="s">
        <v>11528</v>
      </c>
    </row>
    <row r="1914" spans="2:16" x14ac:dyDescent="0.25">
      <c r="B1914" t="s">
        <v>1918</v>
      </c>
      <c r="C1914" s="119" t="s">
        <v>209</v>
      </c>
      <c r="D1914" t="s">
        <v>11531</v>
      </c>
      <c r="E1914" t="s">
        <v>11530</v>
      </c>
      <c r="F1914" t="s">
        <v>11526</v>
      </c>
      <c r="G1914" t="s">
        <v>5</v>
      </c>
      <c r="H1914" t="s">
        <v>3</v>
      </c>
      <c r="I1914" t="s">
        <v>11529</v>
      </c>
      <c r="J1914">
        <v>2015</v>
      </c>
      <c r="K1914">
        <v>0</v>
      </c>
      <c r="M1914">
        <v>1</v>
      </c>
      <c r="N1914">
        <f t="shared" si="80"/>
        <v>1</v>
      </c>
      <c r="O1914">
        <f t="shared" si="81"/>
        <v>1</v>
      </c>
      <c r="P1914" t="s">
        <v>11528</v>
      </c>
    </row>
    <row r="1915" spans="2:16" x14ac:dyDescent="0.25">
      <c r="B1915" t="s">
        <v>1919</v>
      </c>
      <c r="C1915" s="119" t="s">
        <v>209</v>
      </c>
      <c r="D1915" t="s">
        <v>11531</v>
      </c>
      <c r="E1915" t="s">
        <v>11530</v>
      </c>
      <c r="F1915" t="s">
        <v>11526</v>
      </c>
      <c r="G1915" t="s">
        <v>5</v>
      </c>
      <c r="H1915" t="s">
        <v>3</v>
      </c>
      <c r="I1915" t="s">
        <v>11529</v>
      </c>
      <c r="J1915">
        <v>2015</v>
      </c>
      <c r="K1915">
        <v>0</v>
      </c>
      <c r="M1915">
        <v>1</v>
      </c>
      <c r="N1915">
        <f t="shared" si="80"/>
        <v>1</v>
      </c>
      <c r="O1915">
        <f t="shared" si="81"/>
        <v>1</v>
      </c>
      <c r="P1915" t="s">
        <v>11528</v>
      </c>
    </row>
    <row r="1916" spans="2:16" x14ac:dyDescent="0.25">
      <c r="B1916" t="s">
        <v>1920</v>
      </c>
      <c r="C1916" s="119" t="s">
        <v>209</v>
      </c>
      <c r="D1916" t="s">
        <v>11531</v>
      </c>
      <c r="E1916" t="s">
        <v>11530</v>
      </c>
      <c r="F1916" t="s">
        <v>11526</v>
      </c>
      <c r="G1916" t="s">
        <v>5</v>
      </c>
      <c r="H1916" t="s">
        <v>3</v>
      </c>
      <c r="I1916" t="s">
        <v>11529</v>
      </c>
      <c r="J1916">
        <v>2015</v>
      </c>
      <c r="K1916">
        <v>0</v>
      </c>
      <c r="M1916">
        <v>1</v>
      </c>
      <c r="N1916">
        <f t="shared" si="80"/>
        <v>1</v>
      </c>
      <c r="O1916">
        <f t="shared" si="81"/>
        <v>1</v>
      </c>
      <c r="P1916" t="s">
        <v>11528</v>
      </c>
    </row>
    <row r="1917" spans="2:16" x14ac:dyDescent="0.25">
      <c r="B1917" t="s">
        <v>1921</v>
      </c>
      <c r="C1917" s="119" t="s">
        <v>209</v>
      </c>
      <c r="D1917" t="s">
        <v>11550</v>
      </c>
      <c r="E1917" t="s">
        <v>11530</v>
      </c>
      <c r="F1917" t="s">
        <v>11526</v>
      </c>
      <c r="G1917" t="s">
        <v>5</v>
      </c>
      <c r="H1917" t="s">
        <v>18</v>
      </c>
      <c r="I1917" t="s">
        <v>11529</v>
      </c>
      <c r="J1917">
        <v>2015</v>
      </c>
      <c r="K1917">
        <v>4896.54</v>
      </c>
      <c r="L1917">
        <v>0</v>
      </c>
      <c r="M1917">
        <v>1</v>
      </c>
      <c r="N1917">
        <f t="shared" si="80"/>
        <v>0</v>
      </c>
      <c r="O1917">
        <f t="shared" ref="O1917:O1926" si="82">IF(OR(L1917="",L1917&lt;=0),1,0)</f>
        <v>1</v>
      </c>
      <c r="P1917" t="s">
        <v>11528</v>
      </c>
    </row>
    <row r="1918" spans="2:16" x14ac:dyDescent="0.25">
      <c r="B1918" t="s">
        <v>1922</v>
      </c>
      <c r="C1918" s="119" t="s">
        <v>209</v>
      </c>
      <c r="D1918" t="s">
        <v>11550</v>
      </c>
      <c r="E1918" t="s">
        <v>11530</v>
      </c>
      <c r="F1918" t="s">
        <v>11526</v>
      </c>
      <c r="G1918" t="s">
        <v>5</v>
      </c>
      <c r="H1918" t="s">
        <v>18</v>
      </c>
      <c r="I1918" t="s">
        <v>11566</v>
      </c>
      <c r="J1918">
        <v>2015</v>
      </c>
      <c r="K1918">
        <v>985.21</v>
      </c>
      <c r="L1918">
        <v>39</v>
      </c>
      <c r="M1918">
        <v>1</v>
      </c>
      <c r="N1918">
        <f t="shared" si="80"/>
        <v>0</v>
      </c>
      <c r="O1918">
        <f t="shared" si="82"/>
        <v>0</v>
      </c>
      <c r="P1918" t="s">
        <v>11528</v>
      </c>
    </row>
    <row r="1919" spans="2:16" x14ac:dyDescent="0.25">
      <c r="B1919" t="s">
        <v>1923</v>
      </c>
      <c r="C1919" s="119" t="s">
        <v>209</v>
      </c>
      <c r="D1919" t="s">
        <v>11550</v>
      </c>
      <c r="E1919" t="s">
        <v>11530</v>
      </c>
      <c r="F1919" t="s">
        <v>11526</v>
      </c>
      <c r="G1919" t="s">
        <v>5</v>
      </c>
      <c r="H1919" t="s">
        <v>18</v>
      </c>
      <c r="I1919" t="s">
        <v>11566</v>
      </c>
      <c r="J1919">
        <v>2015</v>
      </c>
      <c r="K1919">
        <v>31379.35</v>
      </c>
      <c r="L1919">
        <v>69</v>
      </c>
      <c r="M1919">
        <v>1</v>
      </c>
      <c r="N1919">
        <f t="shared" si="80"/>
        <v>0</v>
      </c>
      <c r="O1919">
        <f t="shared" si="82"/>
        <v>0</v>
      </c>
      <c r="P1919" t="s">
        <v>11528</v>
      </c>
    </row>
    <row r="1920" spans="2:16" x14ac:dyDescent="0.25">
      <c r="B1920" t="s">
        <v>1924</v>
      </c>
      <c r="C1920" s="119" t="s">
        <v>209</v>
      </c>
      <c r="D1920" t="s">
        <v>11546</v>
      </c>
      <c r="E1920" t="s">
        <v>11530</v>
      </c>
      <c r="F1920" t="s">
        <v>11526</v>
      </c>
      <c r="G1920" t="s">
        <v>5</v>
      </c>
      <c r="H1920" t="s">
        <v>18</v>
      </c>
      <c r="I1920" t="s">
        <v>11551</v>
      </c>
      <c r="J1920">
        <v>2015</v>
      </c>
      <c r="K1920">
        <v>4081.54</v>
      </c>
      <c r="L1920">
        <v>327</v>
      </c>
      <c r="M1920">
        <v>1</v>
      </c>
      <c r="N1920">
        <f t="shared" si="80"/>
        <v>0</v>
      </c>
      <c r="O1920">
        <f t="shared" si="82"/>
        <v>0</v>
      </c>
      <c r="P1920" t="s">
        <v>11528</v>
      </c>
    </row>
    <row r="1921" spans="2:16" x14ac:dyDescent="0.25">
      <c r="B1921" t="s">
        <v>1925</v>
      </c>
      <c r="C1921" s="119" t="s">
        <v>209</v>
      </c>
      <c r="D1921" t="s">
        <v>11550</v>
      </c>
      <c r="E1921" t="s">
        <v>11530</v>
      </c>
      <c r="F1921" t="s">
        <v>11526</v>
      </c>
      <c r="G1921" t="s">
        <v>5</v>
      </c>
      <c r="H1921" t="s">
        <v>18</v>
      </c>
      <c r="I1921" t="s">
        <v>11558</v>
      </c>
      <c r="J1921">
        <v>2015</v>
      </c>
      <c r="K1921">
        <v>700.24</v>
      </c>
      <c r="L1921">
        <v>6</v>
      </c>
      <c r="M1921">
        <v>1</v>
      </c>
      <c r="N1921">
        <f t="shared" si="80"/>
        <v>0</v>
      </c>
      <c r="O1921">
        <f t="shared" si="82"/>
        <v>0</v>
      </c>
      <c r="P1921" t="s">
        <v>11528</v>
      </c>
    </row>
    <row r="1922" spans="2:16" x14ac:dyDescent="0.25">
      <c r="B1922" t="s">
        <v>1926</v>
      </c>
      <c r="C1922" s="119" t="s">
        <v>209</v>
      </c>
      <c r="D1922" t="s">
        <v>11527</v>
      </c>
      <c r="E1922" t="s">
        <v>11530</v>
      </c>
      <c r="F1922" t="s">
        <v>11526</v>
      </c>
      <c r="G1922" t="s">
        <v>5</v>
      </c>
      <c r="H1922" t="s">
        <v>18</v>
      </c>
      <c r="I1922" t="s">
        <v>11535</v>
      </c>
      <c r="J1922">
        <v>2015</v>
      </c>
      <c r="K1922">
        <v>0</v>
      </c>
      <c r="M1922">
        <v>1</v>
      </c>
      <c r="N1922">
        <f t="shared" si="80"/>
        <v>1</v>
      </c>
      <c r="O1922">
        <f t="shared" si="82"/>
        <v>1</v>
      </c>
      <c r="P1922" t="s">
        <v>11528</v>
      </c>
    </row>
    <row r="1923" spans="2:16" x14ac:dyDescent="0.25">
      <c r="B1923" t="s">
        <v>1927</v>
      </c>
      <c r="C1923" s="119" t="s">
        <v>209</v>
      </c>
      <c r="D1923" t="s">
        <v>11531</v>
      </c>
      <c r="E1923" t="s">
        <v>11530</v>
      </c>
      <c r="F1923" t="s">
        <v>11526</v>
      </c>
      <c r="G1923" t="s">
        <v>5</v>
      </c>
      <c r="H1923" t="s">
        <v>18</v>
      </c>
      <c r="I1923" t="s">
        <v>11529</v>
      </c>
      <c r="J1923">
        <v>2015</v>
      </c>
      <c r="K1923">
        <v>0</v>
      </c>
      <c r="M1923">
        <v>1</v>
      </c>
      <c r="N1923">
        <f t="shared" si="80"/>
        <v>1</v>
      </c>
      <c r="O1923">
        <f t="shared" si="82"/>
        <v>1</v>
      </c>
      <c r="P1923" t="s">
        <v>11528</v>
      </c>
    </row>
    <row r="1924" spans="2:16" x14ac:dyDescent="0.25">
      <c r="B1924" t="s">
        <v>1928</v>
      </c>
      <c r="C1924" s="119" t="s">
        <v>209</v>
      </c>
      <c r="D1924" t="s">
        <v>11531</v>
      </c>
      <c r="E1924" t="s">
        <v>11530</v>
      </c>
      <c r="F1924" t="s">
        <v>11526</v>
      </c>
      <c r="G1924" t="s">
        <v>5</v>
      </c>
      <c r="H1924" t="s">
        <v>18</v>
      </c>
      <c r="I1924" t="s">
        <v>11529</v>
      </c>
      <c r="J1924">
        <v>2015</v>
      </c>
      <c r="K1924">
        <v>0</v>
      </c>
      <c r="M1924">
        <v>1</v>
      </c>
      <c r="N1924">
        <f t="shared" si="80"/>
        <v>1</v>
      </c>
      <c r="O1924">
        <f t="shared" si="82"/>
        <v>1</v>
      </c>
      <c r="P1924" t="s">
        <v>11528</v>
      </c>
    </row>
    <row r="1925" spans="2:16" x14ac:dyDescent="0.25">
      <c r="B1925" t="s">
        <v>1929</v>
      </c>
      <c r="C1925" s="119" t="s">
        <v>209</v>
      </c>
      <c r="D1925" t="s">
        <v>11531</v>
      </c>
      <c r="E1925" t="s">
        <v>11530</v>
      </c>
      <c r="F1925" t="s">
        <v>11526</v>
      </c>
      <c r="G1925" t="s">
        <v>5</v>
      </c>
      <c r="H1925" t="s">
        <v>18</v>
      </c>
      <c r="I1925" t="s">
        <v>11529</v>
      </c>
      <c r="J1925">
        <v>2015</v>
      </c>
      <c r="K1925">
        <v>0</v>
      </c>
      <c r="M1925">
        <v>1</v>
      </c>
      <c r="N1925">
        <f t="shared" si="80"/>
        <v>1</v>
      </c>
      <c r="O1925">
        <f t="shared" si="82"/>
        <v>1</v>
      </c>
      <c r="P1925" t="s">
        <v>11528</v>
      </c>
    </row>
    <row r="1926" spans="2:16" x14ac:dyDescent="0.25">
      <c r="B1926" t="s">
        <v>1930</v>
      </c>
      <c r="C1926" s="119" t="s">
        <v>209</v>
      </c>
      <c r="D1926" t="s">
        <v>11531</v>
      </c>
      <c r="E1926" t="s">
        <v>11530</v>
      </c>
      <c r="F1926" t="s">
        <v>11526</v>
      </c>
      <c r="G1926" t="s">
        <v>5</v>
      </c>
      <c r="H1926" t="s">
        <v>18</v>
      </c>
      <c r="I1926" t="s">
        <v>11529</v>
      </c>
      <c r="J1926">
        <v>2015</v>
      </c>
      <c r="K1926">
        <v>0</v>
      </c>
      <c r="M1926">
        <v>1</v>
      </c>
      <c r="N1926">
        <f t="shared" si="80"/>
        <v>1</v>
      </c>
      <c r="O1926">
        <f t="shared" si="82"/>
        <v>1</v>
      </c>
      <c r="P1926" t="s">
        <v>11528</v>
      </c>
    </row>
    <row r="1927" spans="2:16" x14ac:dyDescent="0.25">
      <c r="B1927" t="s">
        <v>1931</v>
      </c>
      <c r="C1927" s="119" t="s">
        <v>209</v>
      </c>
      <c r="D1927" t="s">
        <v>11537</v>
      </c>
      <c r="E1927" t="s">
        <v>11530</v>
      </c>
      <c r="F1927" t="s">
        <v>11526</v>
      </c>
      <c r="G1927" t="s">
        <v>61</v>
      </c>
      <c r="H1927" t="s">
        <v>2</v>
      </c>
      <c r="I1927" t="s">
        <v>11529</v>
      </c>
      <c r="J1927">
        <v>2015</v>
      </c>
      <c r="K1927">
        <v>7652.24</v>
      </c>
      <c r="L1927">
        <v>0</v>
      </c>
      <c r="M1927">
        <v>1</v>
      </c>
      <c r="N1927">
        <f t="shared" si="80"/>
        <v>0</v>
      </c>
      <c r="O1927">
        <f t="shared" ref="O1927:O1932" si="83">IF(OR(L1927="",L1927&lt;=0),1,0)</f>
        <v>1</v>
      </c>
      <c r="P1927" t="s">
        <v>11528</v>
      </c>
    </row>
    <row r="1928" spans="2:16" x14ac:dyDescent="0.25">
      <c r="B1928" t="s">
        <v>1932</v>
      </c>
      <c r="C1928" s="119" t="s">
        <v>209</v>
      </c>
      <c r="D1928" t="s">
        <v>11537</v>
      </c>
      <c r="E1928" t="s">
        <v>11530</v>
      </c>
      <c r="F1928" t="s">
        <v>11526</v>
      </c>
      <c r="G1928" t="s">
        <v>61</v>
      </c>
      <c r="H1928" t="s">
        <v>2</v>
      </c>
      <c r="I1928" t="s">
        <v>11529</v>
      </c>
      <c r="J1928">
        <v>2015</v>
      </c>
      <c r="K1928">
        <v>16757.03</v>
      </c>
      <c r="L1928">
        <v>377</v>
      </c>
      <c r="M1928">
        <v>1</v>
      </c>
      <c r="N1928">
        <f t="shared" si="80"/>
        <v>0</v>
      </c>
      <c r="O1928">
        <f t="shared" si="83"/>
        <v>0</v>
      </c>
      <c r="P1928" t="s">
        <v>11528</v>
      </c>
    </row>
    <row r="1929" spans="2:16" x14ac:dyDescent="0.25">
      <c r="B1929" t="s">
        <v>1933</v>
      </c>
      <c r="C1929" s="119" t="s">
        <v>209</v>
      </c>
      <c r="D1929" t="s">
        <v>11537</v>
      </c>
      <c r="E1929" t="s">
        <v>11530</v>
      </c>
      <c r="F1929" t="s">
        <v>11526</v>
      </c>
      <c r="G1929" t="s">
        <v>61</v>
      </c>
      <c r="H1929" t="s">
        <v>2</v>
      </c>
      <c r="I1929" t="s">
        <v>11529</v>
      </c>
      <c r="J1929">
        <v>2015</v>
      </c>
      <c r="K1929">
        <v>7502.9</v>
      </c>
      <c r="L1929">
        <v>20</v>
      </c>
      <c r="M1929">
        <v>1</v>
      </c>
      <c r="N1929">
        <f t="shared" si="80"/>
        <v>0</v>
      </c>
      <c r="O1929">
        <f t="shared" si="83"/>
        <v>0</v>
      </c>
      <c r="P1929" t="s">
        <v>11528</v>
      </c>
    </row>
    <row r="1930" spans="2:16" x14ac:dyDescent="0.25">
      <c r="B1930" t="s">
        <v>1934</v>
      </c>
      <c r="C1930" s="119" t="s">
        <v>209</v>
      </c>
      <c r="D1930" t="s">
        <v>11537</v>
      </c>
      <c r="E1930" t="s">
        <v>11530</v>
      </c>
      <c r="F1930" t="s">
        <v>11526</v>
      </c>
      <c r="G1930" t="s">
        <v>61</v>
      </c>
      <c r="H1930" t="s">
        <v>2</v>
      </c>
      <c r="I1930" t="s">
        <v>11529</v>
      </c>
      <c r="J1930">
        <v>2015</v>
      </c>
      <c r="K1930">
        <v>13861.91</v>
      </c>
      <c r="L1930">
        <v>95</v>
      </c>
      <c r="M1930">
        <v>1</v>
      </c>
      <c r="N1930">
        <f t="shared" si="80"/>
        <v>0</v>
      </c>
      <c r="O1930">
        <f t="shared" si="83"/>
        <v>0</v>
      </c>
      <c r="P1930" t="s">
        <v>11528</v>
      </c>
    </row>
    <row r="1931" spans="2:16" x14ac:dyDescent="0.25">
      <c r="B1931" t="s">
        <v>1935</v>
      </c>
      <c r="C1931" s="119" t="s">
        <v>209</v>
      </c>
      <c r="D1931" t="s">
        <v>11537</v>
      </c>
      <c r="E1931" t="s">
        <v>11530</v>
      </c>
      <c r="F1931" t="s">
        <v>11526</v>
      </c>
      <c r="G1931" t="s">
        <v>61</v>
      </c>
      <c r="H1931" t="s">
        <v>2</v>
      </c>
      <c r="I1931" t="s">
        <v>3</v>
      </c>
      <c r="J1931">
        <v>2015</v>
      </c>
      <c r="K1931">
        <v>8698.5300000000007</v>
      </c>
      <c r="L1931">
        <v>168</v>
      </c>
      <c r="M1931">
        <v>1</v>
      </c>
      <c r="N1931">
        <f t="shared" ref="N1931:N1994" si="84">IF(K1931&lt;100,1,0)</f>
        <v>0</v>
      </c>
      <c r="O1931">
        <f t="shared" si="83"/>
        <v>0</v>
      </c>
      <c r="P1931" t="s">
        <v>11528</v>
      </c>
    </row>
    <row r="1932" spans="2:16" x14ac:dyDescent="0.25">
      <c r="B1932" t="s">
        <v>1936</v>
      </c>
      <c r="C1932" s="119" t="s">
        <v>209</v>
      </c>
      <c r="D1932" t="s">
        <v>11532</v>
      </c>
      <c r="E1932" t="s">
        <v>11530</v>
      </c>
      <c r="F1932" t="s">
        <v>11526</v>
      </c>
      <c r="G1932" t="s">
        <v>61</v>
      </c>
      <c r="H1932" t="s">
        <v>3</v>
      </c>
      <c r="I1932" t="s">
        <v>11533</v>
      </c>
      <c r="J1932">
        <v>2015</v>
      </c>
      <c r="K1932">
        <v>0</v>
      </c>
      <c r="M1932">
        <v>1</v>
      </c>
      <c r="N1932">
        <f t="shared" si="84"/>
        <v>1</v>
      </c>
      <c r="O1932">
        <f t="shared" si="83"/>
        <v>1</v>
      </c>
      <c r="P1932" t="s">
        <v>11528</v>
      </c>
    </row>
    <row r="1933" spans="2:16" x14ac:dyDescent="0.25">
      <c r="B1933" t="s">
        <v>1937</v>
      </c>
      <c r="C1933" s="119" t="s">
        <v>209</v>
      </c>
      <c r="D1933" t="s">
        <v>11568</v>
      </c>
      <c r="E1933" t="s">
        <v>11530</v>
      </c>
      <c r="F1933" t="s">
        <v>11526</v>
      </c>
      <c r="G1933" t="s">
        <v>61</v>
      </c>
      <c r="H1933" t="s">
        <v>18</v>
      </c>
      <c r="I1933" t="s">
        <v>11529</v>
      </c>
      <c r="J1933">
        <v>2015</v>
      </c>
      <c r="K1933">
        <v>5302.57</v>
      </c>
      <c r="L1933">
        <v>540</v>
      </c>
      <c r="M1933">
        <v>1</v>
      </c>
      <c r="N1933">
        <f t="shared" si="84"/>
        <v>0</v>
      </c>
      <c r="O1933">
        <f t="shared" ref="O1933:O1944" si="85">IF(OR(L1933="",L1933&lt;=0),1,0)</f>
        <v>0</v>
      </c>
      <c r="P1933" t="s">
        <v>11528</v>
      </c>
    </row>
    <row r="1934" spans="2:16" x14ac:dyDescent="0.25">
      <c r="B1934" t="s">
        <v>1938</v>
      </c>
      <c r="C1934" s="119" t="s">
        <v>209</v>
      </c>
      <c r="D1934" t="s">
        <v>11544</v>
      </c>
      <c r="E1934" t="s">
        <v>11530</v>
      </c>
      <c r="F1934" t="s">
        <v>11526</v>
      </c>
      <c r="G1934" t="s">
        <v>61</v>
      </c>
      <c r="H1934" t="s">
        <v>18</v>
      </c>
      <c r="I1934" t="s">
        <v>11529</v>
      </c>
      <c r="J1934">
        <v>2015</v>
      </c>
      <c r="K1934">
        <v>5895.35</v>
      </c>
      <c r="L1934">
        <v>497</v>
      </c>
      <c r="M1934">
        <v>1</v>
      </c>
      <c r="N1934">
        <f t="shared" si="84"/>
        <v>0</v>
      </c>
      <c r="O1934">
        <f t="shared" si="85"/>
        <v>0</v>
      </c>
      <c r="P1934" t="s">
        <v>11528</v>
      </c>
    </row>
    <row r="1935" spans="2:16" x14ac:dyDescent="0.25">
      <c r="B1935" t="s">
        <v>1939</v>
      </c>
      <c r="C1935" s="119" t="s">
        <v>209</v>
      </c>
      <c r="D1935" t="s">
        <v>11539</v>
      </c>
      <c r="E1935" t="s">
        <v>11530</v>
      </c>
      <c r="F1935" t="s">
        <v>11526</v>
      </c>
      <c r="G1935" t="s">
        <v>61</v>
      </c>
      <c r="H1935" t="s">
        <v>18</v>
      </c>
      <c r="I1935" t="s">
        <v>11529</v>
      </c>
      <c r="J1935">
        <v>2015</v>
      </c>
      <c r="K1935">
        <v>3067.34</v>
      </c>
      <c r="L1935">
        <v>70</v>
      </c>
      <c r="M1935">
        <v>1</v>
      </c>
      <c r="N1935">
        <f t="shared" si="84"/>
        <v>0</v>
      </c>
      <c r="O1935">
        <f t="shared" si="85"/>
        <v>0</v>
      </c>
      <c r="P1935" t="s">
        <v>11528</v>
      </c>
    </row>
    <row r="1936" spans="2:16" x14ac:dyDescent="0.25">
      <c r="B1936" t="s">
        <v>1940</v>
      </c>
      <c r="C1936" s="119" t="s">
        <v>209</v>
      </c>
      <c r="D1936" t="s">
        <v>11537</v>
      </c>
      <c r="E1936" t="s">
        <v>11530</v>
      </c>
      <c r="F1936" t="s">
        <v>11526</v>
      </c>
      <c r="G1936" t="s">
        <v>61</v>
      </c>
      <c r="H1936" t="s">
        <v>18</v>
      </c>
      <c r="I1936" t="s">
        <v>11535</v>
      </c>
      <c r="J1936">
        <v>2015</v>
      </c>
      <c r="K1936">
        <v>141955.38</v>
      </c>
      <c r="L1936">
        <v>1267</v>
      </c>
      <c r="M1936">
        <v>1</v>
      </c>
      <c r="N1936">
        <f t="shared" si="84"/>
        <v>0</v>
      </c>
      <c r="O1936">
        <f t="shared" si="85"/>
        <v>0</v>
      </c>
      <c r="P1936" t="s">
        <v>11528</v>
      </c>
    </row>
    <row r="1937" spans="2:16" x14ac:dyDescent="0.25">
      <c r="B1937" t="s">
        <v>1941</v>
      </c>
      <c r="C1937" s="119" t="s">
        <v>209</v>
      </c>
      <c r="D1937" t="s">
        <v>11550</v>
      </c>
      <c r="E1937" t="s">
        <v>11530</v>
      </c>
      <c r="F1937" t="s">
        <v>11526</v>
      </c>
      <c r="G1937" t="s">
        <v>61</v>
      </c>
      <c r="H1937" t="s">
        <v>18</v>
      </c>
      <c r="I1937" t="s">
        <v>11529</v>
      </c>
      <c r="J1937">
        <v>2015</v>
      </c>
      <c r="K1937">
        <v>7830.84</v>
      </c>
      <c r="L1937">
        <v>818</v>
      </c>
      <c r="M1937">
        <v>1</v>
      </c>
      <c r="N1937">
        <f t="shared" si="84"/>
        <v>0</v>
      </c>
      <c r="O1937">
        <f t="shared" si="85"/>
        <v>0</v>
      </c>
      <c r="P1937" t="s">
        <v>11528</v>
      </c>
    </row>
    <row r="1938" spans="2:16" x14ac:dyDescent="0.25">
      <c r="B1938" t="s">
        <v>1942</v>
      </c>
      <c r="C1938" s="119" t="s">
        <v>209</v>
      </c>
      <c r="D1938" t="s">
        <v>11546</v>
      </c>
      <c r="E1938" t="s">
        <v>11530</v>
      </c>
      <c r="F1938" t="s">
        <v>11526</v>
      </c>
      <c r="G1938" t="s">
        <v>61</v>
      </c>
      <c r="H1938" t="s">
        <v>18</v>
      </c>
      <c r="I1938" t="s">
        <v>11529</v>
      </c>
      <c r="J1938">
        <v>2015</v>
      </c>
      <c r="K1938">
        <v>2907.67</v>
      </c>
      <c r="L1938">
        <v>74</v>
      </c>
      <c r="M1938">
        <v>1</v>
      </c>
      <c r="N1938">
        <f t="shared" si="84"/>
        <v>0</v>
      </c>
      <c r="O1938">
        <f t="shared" si="85"/>
        <v>0</v>
      </c>
      <c r="P1938" t="s">
        <v>11528</v>
      </c>
    </row>
    <row r="1939" spans="2:16" x14ac:dyDescent="0.25">
      <c r="B1939" t="s">
        <v>1943</v>
      </c>
      <c r="C1939" s="119" t="s">
        <v>209</v>
      </c>
      <c r="D1939" t="s">
        <v>11537</v>
      </c>
      <c r="E1939" t="s">
        <v>11530</v>
      </c>
      <c r="F1939" t="s">
        <v>11526</v>
      </c>
      <c r="G1939" t="s">
        <v>61</v>
      </c>
      <c r="H1939" t="s">
        <v>18</v>
      </c>
      <c r="I1939" t="s">
        <v>11529</v>
      </c>
      <c r="J1939">
        <v>2015</v>
      </c>
      <c r="K1939">
        <v>2587.96</v>
      </c>
      <c r="L1939">
        <v>179</v>
      </c>
      <c r="M1939">
        <v>1</v>
      </c>
      <c r="N1939">
        <f t="shared" si="84"/>
        <v>0</v>
      </c>
      <c r="O1939">
        <f t="shared" si="85"/>
        <v>0</v>
      </c>
      <c r="P1939" t="s">
        <v>11528</v>
      </c>
    </row>
    <row r="1940" spans="2:16" x14ac:dyDescent="0.25">
      <c r="B1940" t="s">
        <v>1944</v>
      </c>
      <c r="C1940" s="119" t="s">
        <v>209</v>
      </c>
      <c r="D1940" t="s">
        <v>11537</v>
      </c>
      <c r="E1940" t="s">
        <v>11530</v>
      </c>
      <c r="F1940" t="s">
        <v>11526</v>
      </c>
      <c r="G1940" t="s">
        <v>61</v>
      </c>
      <c r="H1940" t="s">
        <v>18</v>
      </c>
      <c r="I1940" t="s">
        <v>11529</v>
      </c>
      <c r="J1940">
        <v>2015</v>
      </c>
      <c r="K1940">
        <v>4409.25</v>
      </c>
      <c r="L1940">
        <v>103</v>
      </c>
      <c r="M1940">
        <v>1</v>
      </c>
      <c r="N1940">
        <f t="shared" si="84"/>
        <v>0</v>
      </c>
      <c r="O1940">
        <f t="shared" si="85"/>
        <v>0</v>
      </c>
      <c r="P1940" t="s">
        <v>11528</v>
      </c>
    </row>
    <row r="1941" spans="2:16" x14ac:dyDescent="0.25">
      <c r="B1941" t="s">
        <v>1945</v>
      </c>
      <c r="C1941" s="119" t="s">
        <v>209</v>
      </c>
      <c r="D1941" t="s">
        <v>11537</v>
      </c>
      <c r="E1941" t="s">
        <v>11530</v>
      </c>
      <c r="F1941" t="s">
        <v>11526</v>
      </c>
      <c r="G1941" t="s">
        <v>64</v>
      </c>
      <c r="H1941" t="s">
        <v>2</v>
      </c>
      <c r="I1941" t="s">
        <v>11529</v>
      </c>
      <c r="J1941">
        <v>2015</v>
      </c>
      <c r="K1941">
        <v>103099.93</v>
      </c>
      <c r="L1941">
        <v>3323</v>
      </c>
      <c r="M1941">
        <v>1</v>
      </c>
      <c r="N1941">
        <f t="shared" si="84"/>
        <v>0</v>
      </c>
      <c r="O1941">
        <f t="shared" si="85"/>
        <v>0</v>
      </c>
      <c r="P1941" t="s">
        <v>11528</v>
      </c>
    </row>
    <row r="1942" spans="2:16" x14ac:dyDescent="0.25">
      <c r="B1942" t="s">
        <v>1946</v>
      </c>
      <c r="C1942" s="119" t="s">
        <v>209</v>
      </c>
      <c r="D1942" t="s">
        <v>11536</v>
      </c>
      <c r="E1942" t="s">
        <v>11530</v>
      </c>
      <c r="F1942" t="s">
        <v>11526</v>
      </c>
      <c r="G1942" t="s">
        <v>64</v>
      </c>
      <c r="H1942" t="s">
        <v>3</v>
      </c>
      <c r="I1942" t="s">
        <v>11529</v>
      </c>
      <c r="J1942">
        <v>2015</v>
      </c>
      <c r="K1942">
        <v>0</v>
      </c>
      <c r="M1942">
        <v>1</v>
      </c>
      <c r="N1942">
        <f t="shared" si="84"/>
        <v>1</v>
      </c>
      <c r="O1942">
        <f t="shared" si="85"/>
        <v>1</v>
      </c>
      <c r="P1942" t="s">
        <v>11528</v>
      </c>
    </row>
    <row r="1943" spans="2:16" x14ac:dyDescent="0.25">
      <c r="B1943" t="s">
        <v>1947</v>
      </c>
      <c r="C1943" s="119" t="s">
        <v>209</v>
      </c>
      <c r="D1943" t="s">
        <v>11531</v>
      </c>
      <c r="E1943" t="s">
        <v>11530</v>
      </c>
      <c r="F1943" t="s">
        <v>11526</v>
      </c>
      <c r="G1943" t="s">
        <v>64</v>
      </c>
      <c r="H1943" t="s">
        <v>3</v>
      </c>
      <c r="I1943" t="s">
        <v>11529</v>
      </c>
      <c r="J1943">
        <v>2015</v>
      </c>
      <c r="K1943">
        <v>0</v>
      </c>
      <c r="M1943">
        <v>1</v>
      </c>
      <c r="N1943">
        <f t="shared" si="84"/>
        <v>1</v>
      </c>
      <c r="O1943">
        <f t="shared" si="85"/>
        <v>1</v>
      </c>
      <c r="P1943" t="s">
        <v>11528</v>
      </c>
    </row>
    <row r="1944" spans="2:16" x14ac:dyDescent="0.25">
      <c r="B1944" t="s">
        <v>1948</v>
      </c>
      <c r="C1944" s="119" t="s">
        <v>209</v>
      </c>
      <c r="D1944" t="s">
        <v>11534</v>
      </c>
      <c r="E1944" t="s">
        <v>11530</v>
      </c>
      <c r="F1944" t="s">
        <v>11526</v>
      </c>
      <c r="G1944" t="s">
        <v>61</v>
      </c>
      <c r="H1944" t="s">
        <v>3</v>
      </c>
      <c r="I1944" t="s">
        <v>11529</v>
      </c>
      <c r="J1944">
        <v>2015</v>
      </c>
      <c r="K1944">
        <v>0</v>
      </c>
      <c r="M1944">
        <v>1</v>
      </c>
      <c r="N1944">
        <f t="shared" si="84"/>
        <v>1</v>
      </c>
      <c r="O1944">
        <f t="shared" si="85"/>
        <v>1</v>
      </c>
      <c r="P1944" t="s">
        <v>11528</v>
      </c>
    </row>
    <row r="1945" spans="2:16" x14ac:dyDescent="0.25">
      <c r="B1945" t="s">
        <v>1949</v>
      </c>
      <c r="C1945" s="119" t="s">
        <v>209</v>
      </c>
      <c r="D1945" t="s">
        <v>11544</v>
      </c>
      <c r="E1945" t="s">
        <v>11530</v>
      </c>
      <c r="F1945" t="s">
        <v>11526</v>
      </c>
      <c r="G1945" t="s">
        <v>61</v>
      </c>
      <c r="H1945" t="s">
        <v>18</v>
      </c>
      <c r="I1945" t="s">
        <v>11529</v>
      </c>
      <c r="J1945">
        <v>2015</v>
      </c>
      <c r="K1945">
        <v>4532.3100000000004</v>
      </c>
      <c r="L1945">
        <v>40</v>
      </c>
      <c r="M1945">
        <v>1</v>
      </c>
      <c r="N1945">
        <f t="shared" si="84"/>
        <v>0</v>
      </c>
      <c r="O1945">
        <f t="shared" ref="O1945:O1962" si="86">IF(OR(L1945="",L1945&lt;=0),1,0)</f>
        <v>0</v>
      </c>
      <c r="P1945" t="s">
        <v>11528</v>
      </c>
    </row>
    <row r="1946" spans="2:16" x14ac:dyDescent="0.25">
      <c r="B1946" t="s">
        <v>1950</v>
      </c>
      <c r="C1946" s="119" t="s">
        <v>209</v>
      </c>
      <c r="D1946" t="s">
        <v>11544</v>
      </c>
      <c r="E1946" t="s">
        <v>11530</v>
      </c>
      <c r="F1946" t="s">
        <v>11526</v>
      </c>
      <c r="G1946" t="s">
        <v>61</v>
      </c>
      <c r="H1946" t="s">
        <v>18</v>
      </c>
      <c r="I1946" t="s">
        <v>11533</v>
      </c>
      <c r="J1946">
        <v>2015</v>
      </c>
      <c r="K1946">
        <v>775.23</v>
      </c>
      <c r="L1946">
        <v>112</v>
      </c>
      <c r="M1946">
        <v>1</v>
      </c>
      <c r="N1946">
        <f t="shared" si="84"/>
        <v>0</v>
      </c>
      <c r="O1946">
        <f t="shared" si="86"/>
        <v>0</v>
      </c>
      <c r="P1946" t="s">
        <v>11528</v>
      </c>
    </row>
    <row r="1947" spans="2:16" x14ac:dyDescent="0.25">
      <c r="B1947" t="s">
        <v>1951</v>
      </c>
      <c r="C1947" s="119" t="s">
        <v>209</v>
      </c>
      <c r="D1947" t="s">
        <v>11537</v>
      </c>
      <c r="E1947" t="s">
        <v>11530</v>
      </c>
      <c r="F1947" t="s">
        <v>11526</v>
      </c>
      <c r="G1947" t="s">
        <v>5</v>
      </c>
      <c r="H1947" t="s">
        <v>18</v>
      </c>
      <c r="I1947" t="s">
        <v>11551</v>
      </c>
      <c r="J1947">
        <v>2015</v>
      </c>
      <c r="K1947">
        <v>12390.94</v>
      </c>
      <c r="L1947">
        <v>54</v>
      </c>
      <c r="M1947">
        <v>1</v>
      </c>
      <c r="N1947">
        <f t="shared" si="84"/>
        <v>0</v>
      </c>
      <c r="O1947">
        <f t="shared" si="86"/>
        <v>0</v>
      </c>
      <c r="P1947" t="s">
        <v>11528</v>
      </c>
    </row>
    <row r="1948" spans="2:16" x14ac:dyDescent="0.25">
      <c r="B1948" t="s">
        <v>1952</v>
      </c>
      <c r="C1948" s="119" t="s">
        <v>209</v>
      </c>
      <c r="D1948" t="s">
        <v>11537</v>
      </c>
      <c r="E1948" t="s">
        <v>11530</v>
      </c>
      <c r="F1948" t="s">
        <v>11526</v>
      </c>
      <c r="G1948" t="s">
        <v>5</v>
      </c>
      <c r="H1948" t="s">
        <v>18</v>
      </c>
      <c r="I1948" t="s">
        <v>11551</v>
      </c>
      <c r="J1948">
        <v>2015</v>
      </c>
      <c r="K1948">
        <v>7792.24</v>
      </c>
      <c r="L1948">
        <v>766</v>
      </c>
      <c r="M1948">
        <v>1</v>
      </c>
      <c r="N1948">
        <f t="shared" si="84"/>
        <v>0</v>
      </c>
      <c r="O1948">
        <f t="shared" si="86"/>
        <v>0</v>
      </c>
      <c r="P1948" t="s">
        <v>11528</v>
      </c>
    </row>
    <row r="1949" spans="2:16" x14ac:dyDescent="0.25">
      <c r="B1949" t="s">
        <v>1953</v>
      </c>
      <c r="C1949" s="119" t="s">
        <v>209</v>
      </c>
      <c r="D1949" t="s">
        <v>11537</v>
      </c>
      <c r="E1949" t="s">
        <v>11530</v>
      </c>
      <c r="F1949" t="s">
        <v>11526</v>
      </c>
      <c r="G1949" t="s">
        <v>5</v>
      </c>
      <c r="H1949" t="s">
        <v>18</v>
      </c>
      <c r="I1949" t="s">
        <v>11551</v>
      </c>
      <c r="J1949">
        <v>2015</v>
      </c>
      <c r="K1949">
        <v>12211.39</v>
      </c>
      <c r="L1949">
        <v>1201</v>
      </c>
      <c r="M1949">
        <v>1</v>
      </c>
      <c r="N1949">
        <f t="shared" si="84"/>
        <v>0</v>
      </c>
      <c r="O1949">
        <f t="shared" si="86"/>
        <v>0</v>
      </c>
      <c r="P1949" t="s">
        <v>11528</v>
      </c>
    </row>
    <row r="1950" spans="2:16" x14ac:dyDescent="0.25">
      <c r="B1950" t="s">
        <v>1954</v>
      </c>
      <c r="C1950" s="119" t="s">
        <v>209</v>
      </c>
      <c r="D1950" t="s">
        <v>11537</v>
      </c>
      <c r="E1950" t="s">
        <v>11530</v>
      </c>
      <c r="F1950" t="s">
        <v>11526</v>
      </c>
      <c r="G1950" t="s">
        <v>5</v>
      </c>
      <c r="H1950" t="s">
        <v>18</v>
      </c>
      <c r="I1950" t="s">
        <v>11529</v>
      </c>
      <c r="J1950">
        <v>2015</v>
      </c>
      <c r="K1950">
        <v>3973.59</v>
      </c>
      <c r="L1950">
        <v>65</v>
      </c>
      <c r="M1950">
        <v>1</v>
      </c>
      <c r="N1950">
        <f t="shared" si="84"/>
        <v>0</v>
      </c>
      <c r="O1950">
        <f t="shared" si="86"/>
        <v>0</v>
      </c>
      <c r="P1950" t="s">
        <v>11528</v>
      </c>
    </row>
    <row r="1951" spans="2:16" x14ac:dyDescent="0.25">
      <c r="B1951" t="s">
        <v>1955</v>
      </c>
      <c r="C1951" s="119" t="s">
        <v>209</v>
      </c>
      <c r="D1951" t="s">
        <v>11537</v>
      </c>
      <c r="E1951" t="s">
        <v>11530</v>
      </c>
      <c r="F1951" t="s">
        <v>11526</v>
      </c>
      <c r="G1951" t="s">
        <v>5</v>
      </c>
      <c r="H1951" t="s">
        <v>18</v>
      </c>
      <c r="I1951" t="s">
        <v>11551</v>
      </c>
      <c r="J1951">
        <v>2015</v>
      </c>
      <c r="K1951">
        <v>5541.29</v>
      </c>
      <c r="L1951">
        <v>5</v>
      </c>
      <c r="M1951">
        <v>1</v>
      </c>
      <c r="N1951">
        <f t="shared" si="84"/>
        <v>0</v>
      </c>
      <c r="O1951">
        <f t="shared" si="86"/>
        <v>0</v>
      </c>
      <c r="P1951" t="s">
        <v>11528</v>
      </c>
    </row>
    <row r="1952" spans="2:16" x14ac:dyDescent="0.25">
      <c r="B1952" t="s">
        <v>1956</v>
      </c>
      <c r="C1952" s="119" t="s">
        <v>209</v>
      </c>
      <c r="D1952" t="s">
        <v>11537</v>
      </c>
      <c r="E1952" t="s">
        <v>11530</v>
      </c>
      <c r="F1952" t="s">
        <v>11526</v>
      </c>
      <c r="G1952" t="s">
        <v>5</v>
      </c>
      <c r="H1952" t="s">
        <v>18</v>
      </c>
      <c r="I1952" t="s">
        <v>11551</v>
      </c>
      <c r="J1952">
        <v>2015</v>
      </c>
      <c r="K1952">
        <v>1169.58</v>
      </c>
      <c r="L1952">
        <v>115</v>
      </c>
      <c r="M1952">
        <v>1</v>
      </c>
      <c r="N1952">
        <f t="shared" si="84"/>
        <v>0</v>
      </c>
      <c r="O1952">
        <f t="shared" si="86"/>
        <v>0</v>
      </c>
      <c r="P1952" t="s">
        <v>11528</v>
      </c>
    </row>
    <row r="1953" spans="2:16" x14ac:dyDescent="0.25">
      <c r="B1953" t="s">
        <v>1957</v>
      </c>
      <c r="C1953" s="119" t="s">
        <v>209</v>
      </c>
      <c r="D1953" t="s">
        <v>11537</v>
      </c>
      <c r="E1953" t="s">
        <v>11530</v>
      </c>
      <c r="F1953" t="s">
        <v>11526</v>
      </c>
      <c r="G1953" t="s">
        <v>5</v>
      </c>
      <c r="H1953" t="s">
        <v>18</v>
      </c>
      <c r="I1953" t="s">
        <v>11551</v>
      </c>
      <c r="J1953">
        <v>2015</v>
      </c>
      <c r="K1953">
        <v>12671.96</v>
      </c>
      <c r="M1953">
        <v>1</v>
      </c>
      <c r="N1953">
        <f t="shared" si="84"/>
        <v>0</v>
      </c>
      <c r="O1953">
        <f t="shared" si="86"/>
        <v>1</v>
      </c>
      <c r="P1953" t="s">
        <v>11528</v>
      </c>
    </row>
    <row r="1954" spans="2:16" x14ac:dyDescent="0.25">
      <c r="B1954" t="s">
        <v>1958</v>
      </c>
      <c r="C1954" s="119" t="s">
        <v>209</v>
      </c>
      <c r="D1954" t="s">
        <v>11537</v>
      </c>
      <c r="E1954" t="s">
        <v>11530</v>
      </c>
      <c r="F1954" t="s">
        <v>11526</v>
      </c>
      <c r="G1954" t="s">
        <v>5</v>
      </c>
      <c r="H1954" t="s">
        <v>18</v>
      </c>
      <c r="I1954" t="s">
        <v>11529</v>
      </c>
      <c r="J1954">
        <v>2015</v>
      </c>
      <c r="K1954">
        <v>3273.41</v>
      </c>
      <c r="L1954">
        <v>429</v>
      </c>
      <c r="M1954">
        <v>1</v>
      </c>
      <c r="N1954">
        <f t="shared" si="84"/>
        <v>0</v>
      </c>
      <c r="O1954">
        <f t="shared" si="86"/>
        <v>0</v>
      </c>
      <c r="P1954" t="s">
        <v>11528</v>
      </c>
    </row>
    <row r="1955" spans="2:16" x14ac:dyDescent="0.25">
      <c r="B1955" t="s">
        <v>1959</v>
      </c>
      <c r="C1955" s="119" t="s">
        <v>209</v>
      </c>
      <c r="D1955" t="s">
        <v>11537</v>
      </c>
      <c r="E1955" t="s">
        <v>11530</v>
      </c>
      <c r="F1955" t="s">
        <v>11526</v>
      </c>
      <c r="G1955" t="s">
        <v>64</v>
      </c>
      <c r="H1955" t="s">
        <v>18</v>
      </c>
      <c r="I1955" t="s">
        <v>11551</v>
      </c>
      <c r="J1955">
        <v>2015</v>
      </c>
      <c r="K1955">
        <v>22034.92</v>
      </c>
      <c r="L1955">
        <v>2073</v>
      </c>
      <c r="M1955">
        <v>1</v>
      </c>
      <c r="N1955">
        <f t="shared" si="84"/>
        <v>0</v>
      </c>
      <c r="O1955">
        <f t="shared" si="86"/>
        <v>0</v>
      </c>
      <c r="P1955" t="s">
        <v>11528</v>
      </c>
    </row>
    <row r="1956" spans="2:16" x14ac:dyDescent="0.25">
      <c r="B1956" t="s">
        <v>1960</v>
      </c>
      <c r="C1956" s="119" t="s">
        <v>209</v>
      </c>
      <c r="D1956" t="s">
        <v>11537</v>
      </c>
      <c r="E1956" t="s">
        <v>11530</v>
      </c>
      <c r="F1956" t="s">
        <v>11526</v>
      </c>
      <c r="G1956" t="s">
        <v>64</v>
      </c>
      <c r="H1956" t="s">
        <v>18</v>
      </c>
      <c r="I1956" t="s">
        <v>11529</v>
      </c>
      <c r="J1956">
        <v>2015</v>
      </c>
      <c r="K1956">
        <v>8800.84</v>
      </c>
      <c r="L1956">
        <v>1206</v>
      </c>
      <c r="M1956">
        <v>1</v>
      </c>
      <c r="N1956">
        <f t="shared" si="84"/>
        <v>0</v>
      </c>
      <c r="O1956">
        <f t="shared" si="86"/>
        <v>0</v>
      </c>
      <c r="P1956" t="s">
        <v>11528</v>
      </c>
    </row>
    <row r="1957" spans="2:16" x14ac:dyDescent="0.25">
      <c r="B1957" t="s">
        <v>1961</v>
      </c>
      <c r="C1957" s="119" t="s">
        <v>209</v>
      </c>
      <c r="D1957" t="s">
        <v>11550</v>
      </c>
      <c r="E1957" t="s">
        <v>11530</v>
      </c>
      <c r="F1957" t="s">
        <v>11526</v>
      </c>
      <c r="G1957" t="s">
        <v>64</v>
      </c>
      <c r="H1957" t="s">
        <v>18</v>
      </c>
      <c r="I1957" t="s">
        <v>11551</v>
      </c>
      <c r="J1957">
        <v>2015</v>
      </c>
      <c r="K1957">
        <v>6351.34</v>
      </c>
      <c r="L1957">
        <v>625</v>
      </c>
      <c r="M1957">
        <v>1</v>
      </c>
      <c r="N1957">
        <f t="shared" si="84"/>
        <v>0</v>
      </c>
      <c r="O1957">
        <f t="shared" si="86"/>
        <v>0</v>
      </c>
      <c r="P1957" t="s">
        <v>11528</v>
      </c>
    </row>
    <row r="1958" spans="2:16" x14ac:dyDescent="0.25">
      <c r="B1958" t="s">
        <v>1962</v>
      </c>
      <c r="C1958" s="119" t="s">
        <v>209</v>
      </c>
      <c r="D1958" t="s">
        <v>11537</v>
      </c>
      <c r="E1958" t="s">
        <v>11530</v>
      </c>
      <c r="F1958" t="s">
        <v>11526</v>
      </c>
      <c r="G1958" t="s">
        <v>64</v>
      </c>
      <c r="H1958" t="s">
        <v>18</v>
      </c>
      <c r="I1958" t="s">
        <v>11529</v>
      </c>
      <c r="J1958">
        <v>2015</v>
      </c>
      <c r="K1958">
        <v>11904.59</v>
      </c>
      <c r="L1958">
        <v>1912</v>
      </c>
      <c r="M1958">
        <v>1</v>
      </c>
      <c r="N1958">
        <f t="shared" si="84"/>
        <v>0</v>
      </c>
      <c r="O1958">
        <f t="shared" si="86"/>
        <v>0</v>
      </c>
      <c r="P1958" t="s">
        <v>11528</v>
      </c>
    </row>
    <row r="1959" spans="2:16" x14ac:dyDescent="0.25">
      <c r="B1959" t="s">
        <v>1963</v>
      </c>
      <c r="C1959" s="119" t="s">
        <v>209</v>
      </c>
      <c r="D1959" t="s">
        <v>11546</v>
      </c>
      <c r="E1959" t="s">
        <v>11530</v>
      </c>
      <c r="F1959" t="s">
        <v>11526</v>
      </c>
      <c r="G1959" t="s">
        <v>64</v>
      </c>
      <c r="H1959" t="s">
        <v>18</v>
      </c>
      <c r="I1959" t="s">
        <v>11529</v>
      </c>
      <c r="J1959">
        <v>2015</v>
      </c>
      <c r="K1959">
        <v>4078.41</v>
      </c>
      <c r="L1959">
        <v>561</v>
      </c>
      <c r="M1959">
        <v>1</v>
      </c>
      <c r="N1959">
        <f t="shared" si="84"/>
        <v>0</v>
      </c>
      <c r="O1959">
        <f t="shared" si="86"/>
        <v>0</v>
      </c>
      <c r="P1959" t="s">
        <v>11528</v>
      </c>
    </row>
    <row r="1960" spans="2:16" x14ac:dyDescent="0.25">
      <c r="B1960" t="s">
        <v>1964</v>
      </c>
      <c r="C1960" s="119" t="s">
        <v>209</v>
      </c>
      <c r="D1960" t="s">
        <v>11546</v>
      </c>
      <c r="E1960" t="s">
        <v>11530</v>
      </c>
      <c r="F1960" t="s">
        <v>11526</v>
      </c>
      <c r="G1960" t="s">
        <v>64</v>
      </c>
      <c r="H1960" t="s">
        <v>18</v>
      </c>
      <c r="I1960" t="s">
        <v>11529</v>
      </c>
      <c r="J1960">
        <v>2015</v>
      </c>
      <c r="K1960">
        <v>3974.42</v>
      </c>
      <c r="L1960">
        <v>68</v>
      </c>
      <c r="M1960">
        <v>1</v>
      </c>
      <c r="N1960">
        <f t="shared" si="84"/>
        <v>0</v>
      </c>
      <c r="O1960">
        <f t="shared" si="86"/>
        <v>0</v>
      </c>
      <c r="P1960" t="s">
        <v>11528</v>
      </c>
    </row>
    <row r="1961" spans="2:16" x14ac:dyDescent="0.25">
      <c r="B1961" t="s">
        <v>1965</v>
      </c>
      <c r="C1961" s="119" t="s">
        <v>209</v>
      </c>
      <c r="D1961" t="s">
        <v>11537</v>
      </c>
      <c r="E1961" t="s">
        <v>11530</v>
      </c>
      <c r="F1961" t="s">
        <v>11526</v>
      </c>
      <c r="G1961" t="s">
        <v>64</v>
      </c>
      <c r="H1961" t="s">
        <v>18</v>
      </c>
      <c r="I1961" t="s">
        <v>11551</v>
      </c>
      <c r="J1961">
        <v>2015</v>
      </c>
      <c r="K1961">
        <v>18777.47</v>
      </c>
      <c r="L1961">
        <v>5</v>
      </c>
      <c r="M1961">
        <v>1</v>
      </c>
      <c r="N1961">
        <f t="shared" si="84"/>
        <v>0</v>
      </c>
      <c r="O1961">
        <f t="shared" si="86"/>
        <v>0</v>
      </c>
      <c r="P1961" t="s">
        <v>11528</v>
      </c>
    </row>
    <row r="1962" spans="2:16" x14ac:dyDescent="0.25">
      <c r="B1962" t="s">
        <v>1966</v>
      </c>
      <c r="C1962" s="119" t="s">
        <v>209</v>
      </c>
      <c r="D1962" t="s">
        <v>11537</v>
      </c>
      <c r="E1962" t="s">
        <v>11530</v>
      </c>
      <c r="F1962" t="s">
        <v>11526</v>
      </c>
      <c r="G1962" t="s">
        <v>64</v>
      </c>
      <c r="H1962" t="s">
        <v>18</v>
      </c>
      <c r="I1962" t="s">
        <v>11551</v>
      </c>
      <c r="J1962">
        <v>2015</v>
      </c>
      <c r="K1962">
        <v>549.19000000000005</v>
      </c>
      <c r="L1962">
        <v>54</v>
      </c>
      <c r="M1962">
        <v>1</v>
      </c>
      <c r="N1962">
        <f t="shared" si="84"/>
        <v>0</v>
      </c>
      <c r="O1962">
        <f t="shared" si="86"/>
        <v>0</v>
      </c>
      <c r="P1962" t="s">
        <v>11528</v>
      </c>
    </row>
    <row r="1963" spans="2:16" x14ac:dyDescent="0.25">
      <c r="B1963" t="s">
        <v>1967</v>
      </c>
      <c r="C1963" s="119" t="s">
        <v>209</v>
      </c>
      <c r="D1963" t="s">
        <v>11537</v>
      </c>
      <c r="E1963" t="s">
        <v>11530</v>
      </c>
      <c r="F1963" t="s">
        <v>11526</v>
      </c>
      <c r="G1963" t="s">
        <v>64</v>
      </c>
      <c r="H1963" t="s">
        <v>18</v>
      </c>
      <c r="I1963" t="s">
        <v>11529</v>
      </c>
      <c r="J1963">
        <v>2015</v>
      </c>
      <c r="K1963">
        <v>28029.16</v>
      </c>
      <c r="L1963">
        <v>4498</v>
      </c>
      <c r="M1963">
        <v>1</v>
      </c>
      <c r="N1963">
        <f t="shared" si="84"/>
        <v>0</v>
      </c>
      <c r="O1963">
        <f t="shared" ref="O1963:O2026" si="87">IF(OR(L1963="",L1963&lt;=0),1,0)</f>
        <v>0</v>
      </c>
      <c r="P1963" t="s">
        <v>11528</v>
      </c>
    </row>
    <row r="1964" spans="2:16" x14ac:dyDescent="0.25">
      <c r="B1964" t="s">
        <v>1968</v>
      </c>
      <c r="C1964" s="119" t="s">
        <v>209</v>
      </c>
      <c r="D1964" t="s">
        <v>11537</v>
      </c>
      <c r="E1964" t="s">
        <v>11530</v>
      </c>
      <c r="F1964" t="s">
        <v>11526</v>
      </c>
      <c r="G1964" t="s">
        <v>64</v>
      </c>
      <c r="H1964" t="s">
        <v>18</v>
      </c>
      <c r="I1964" t="s">
        <v>11529</v>
      </c>
      <c r="J1964">
        <v>2015</v>
      </c>
      <c r="K1964">
        <v>3384.66</v>
      </c>
      <c r="L1964">
        <v>81</v>
      </c>
      <c r="M1964">
        <v>1</v>
      </c>
      <c r="N1964">
        <f t="shared" si="84"/>
        <v>0</v>
      </c>
      <c r="O1964">
        <f t="shared" si="87"/>
        <v>0</v>
      </c>
      <c r="P1964" t="s">
        <v>11528</v>
      </c>
    </row>
    <row r="1965" spans="2:16" x14ac:dyDescent="0.25">
      <c r="B1965" t="s">
        <v>1969</v>
      </c>
      <c r="C1965" s="119" t="s">
        <v>209</v>
      </c>
      <c r="D1965" t="s">
        <v>11550</v>
      </c>
      <c r="E1965" t="s">
        <v>11530</v>
      </c>
      <c r="F1965" t="s">
        <v>11526</v>
      </c>
      <c r="G1965" t="s">
        <v>64</v>
      </c>
      <c r="H1965" t="s">
        <v>18</v>
      </c>
      <c r="I1965" t="s">
        <v>11529</v>
      </c>
      <c r="J1965">
        <v>2015</v>
      </c>
      <c r="K1965">
        <v>8470.18</v>
      </c>
      <c r="L1965">
        <v>77</v>
      </c>
      <c r="M1965">
        <v>1</v>
      </c>
      <c r="N1965">
        <f t="shared" si="84"/>
        <v>0</v>
      </c>
      <c r="O1965">
        <f t="shared" si="87"/>
        <v>0</v>
      </c>
      <c r="P1965" t="s">
        <v>11528</v>
      </c>
    </row>
    <row r="1966" spans="2:16" x14ac:dyDescent="0.25">
      <c r="B1966" t="s">
        <v>1970</v>
      </c>
      <c r="C1966" s="119" t="s">
        <v>209</v>
      </c>
      <c r="D1966" t="s">
        <v>11537</v>
      </c>
      <c r="E1966" t="s">
        <v>11530</v>
      </c>
      <c r="F1966" t="s">
        <v>11526</v>
      </c>
      <c r="G1966" t="s">
        <v>64</v>
      </c>
      <c r="H1966" t="s">
        <v>18</v>
      </c>
      <c r="I1966" t="s">
        <v>11529</v>
      </c>
      <c r="J1966">
        <v>2015</v>
      </c>
      <c r="K1966">
        <v>7031.67</v>
      </c>
      <c r="L1966">
        <v>1279</v>
      </c>
      <c r="M1966">
        <v>1</v>
      </c>
      <c r="N1966">
        <f t="shared" si="84"/>
        <v>0</v>
      </c>
      <c r="O1966">
        <f t="shared" si="87"/>
        <v>0</v>
      </c>
      <c r="P1966" t="s">
        <v>11528</v>
      </c>
    </row>
    <row r="1967" spans="2:16" x14ac:dyDescent="0.25">
      <c r="B1967" t="s">
        <v>1971</v>
      </c>
      <c r="C1967" s="119" t="s">
        <v>209</v>
      </c>
      <c r="D1967" t="s">
        <v>11531</v>
      </c>
      <c r="E1967" t="s">
        <v>11530</v>
      </c>
      <c r="F1967" t="s">
        <v>11526</v>
      </c>
      <c r="G1967" t="s">
        <v>64</v>
      </c>
      <c r="H1967" t="s">
        <v>18</v>
      </c>
      <c r="I1967" t="s">
        <v>11529</v>
      </c>
      <c r="J1967">
        <v>2015</v>
      </c>
      <c r="K1967">
        <v>0</v>
      </c>
      <c r="M1967">
        <v>1</v>
      </c>
      <c r="N1967">
        <f t="shared" si="84"/>
        <v>1</v>
      </c>
      <c r="O1967">
        <f t="shared" si="87"/>
        <v>1</v>
      </c>
      <c r="P1967" t="s">
        <v>11528</v>
      </c>
    </row>
    <row r="1968" spans="2:16" x14ac:dyDescent="0.25">
      <c r="B1968" t="s">
        <v>1972</v>
      </c>
      <c r="C1968" s="119" t="s">
        <v>209</v>
      </c>
      <c r="D1968" t="s">
        <v>11531</v>
      </c>
      <c r="E1968" t="s">
        <v>11530</v>
      </c>
      <c r="F1968" t="s">
        <v>11526</v>
      </c>
      <c r="G1968" t="s">
        <v>64</v>
      </c>
      <c r="H1968" t="s">
        <v>18</v>
      </c>
      <c r="I1968" t="s">
        <v>11529</v>
      </c>
      <c r="J1968">
        <v>2015</v>
      </c>
      <c r="K1968">
        <v>0</v>
      </c>
      <c r="M1968">
        <v>1</v>
      </c>
      <c r="N1968">
        <f t="shared" si="84"/>
        <v>1</v>
      </c>
      <c r="O1968">
        <f t="shared" si="87"/>
        <v>1</v>
      </c>
      <c r="P1968" t="s">
        <v>11528</v>
      </c>
    </row>
    <row r="1969" spans="2:16" x14ac:dyDescent="0.25">
      <c r="B1969" t="s">
        <v>1973</v>
      </c>
      <c r="C1969" s="119" t="s">
        <v>209</v>
      </c>
      <c r="D1969" t="s">
        <v>11537</v>
      </c>
      <c r="E1969" t="s">
        <v>11530</v>
      </c>
      <c r="F1969" t="s">
        <v>11526</v>
      </c>
      <c r="G1969" t="s">
        <v>64</v>
      </c>
      <c r="H1969" t="s">
        <v>18</v>
      </c>
      <c r="I1969" t="s">
        <v>11529</v>
      </c>
      <c r="J1969">
        <v>2015</v>
      </c>
      <c r="K1969">
        <v>0</v>
      </c>
      <c r="M1969">
        <v>1</v>
      </c>
      <c r="N1969">
        <f t="shared" si="84"/>
        <v>1</v>
      </c>
      <c r="O1969">
        <f t="shared" si="87"/>
        <v>1</v>
      </c>
      <c r="P1969" t="s">
        <v>11528</v>
      </c>
    </row>
    <row r="1970" spans="2:16" x14ac:dyDescent="0.25">
      <c r="B1970" t="s">
        <v>1974</v>
      </c>
      <c r="C1970" s="119" t="s">
        <v>209</v>
      </c>
      <c r="D1970" t="s">
        <v>11537</v>
      </c>
      <c r="E1970" t="s">
        <v>11530</v>
      </c>
      <c r="F1970" t="s">
        <v>11526</v>
      </c>
      <c r="G1970" t="s">
        <v>61</v>
      </c>
      <c r="H1970" t="s">
        <v>18</v>
      </c>
      <c r="I1970" t="s">
        <v>11529</v>
      </c>
      <c r="J1970">
        <v>2015</v>
      </c>
      <c r="K1970">
        <v>4692.26</v>
      </c>
      <c r="L1970">
        <v>866</v>
      </c>
      <c r="M1970">
        <v>1</v>
      </c>
      <c r="N1970">
        <f t="shared" si="84"/>
        <v>0</v>
      </c>
      <c r="O1970">
        <f t="shared" si="87"/>
        <v>0</v>
      </c>
      <c r="P1970" t="s">
        <v>11528</v>
      </c>
    </row>
    <row r="1971" spans="2:16" x14ac:dyDescent="0.25">
      <c r="B1971" t="s">
        <v>1975</v>
      </c>
      <c r="C1971" s="119" t="s">
        <v>209</v>
      </c>
      <c r="D1971" t="s">
        <v>11537</v>
      </c>
      <c r="E1971" t="s">
        <v>11530</v>
      </c>
      <c r="F1971" t="s">
        <v>11526</v>
      </c>
      <c r="G1971" t="s">
        <v>61</v>
      </c>
      <c r="H1971" t="s">
        <v>18</v>
      </c>
      <c r="I1971" t="s">
        <v>11529</v>
      </c>
      <c r="J1971">
        <v>2015</v>
      </c>
      <c r="K1971">
        <v>5769.27</v>
      </c>
      <c r="L1971">
        <v>80</v>
      </c>
      <c r="M1971">
        <v>1</v>
      </c>
      <c r="N1971">
        <f t="shared" si="84"/>
        <v>0</v>
      </c>
      <c r="O1971">
        <f t="shared" si="87"/>
        <v>0</v>
      </c>
      <c r="P1971" t="s">
        <v>11528</v>
      </c>
    </row>
    <row r="1972" spans="2:16" x14ac:dyDescent="0.25">
      <c r="B1972" t="s">
        <v>1976</v>
      </c>
      <c r="C1972" s="119" t="s">
        <v>209</v>
      </c>
      <c r="D1972" t="s">
        <v>11537</v>
      </c>
      <c r="E1972" t="s">
        <v>11530</v>
      </c>
      <c r="F1972" t="s">
        <v>11526</v>
      </c>
      <c r="G1972" t="s">
        <v>61</v>
      </c>
      <c r="H1972" t="s">
        <v>18</v>
      </c>
      <c r="I1972" t="s">
        <v>11529</v>
      </c>
      <c r="J1972">
        <v>2015</v>
      </c>
      <c r="K1972">
        <v>24216.45</v>
      </c>
      <c r="L1972">
        <v>3316</v>
      </c>
      <c r="M1972">
        <v>1</v>
      </c>
      <c r="N1972">
        <f t="shared" si="84"/>
        <v>0</v>
      </c>
      <c r="O1972">
        <f t="shared" si="87"/>
        <v>0</v>
      </c>
      <c r="P1972" t="s">
        <v>11528</v>
      </c>
    </row>
    <row r="1973" spans="2:16" x14ac:dyDescent="0.25">
      <c r="B1973" t="s">
        <v>1977</v>
      </c>
      <c r="C1973" s="119" t="s">
        <v>209</v>
      </c>
      <c r="D1973" t="s">
        <v>11537</v>
      </c>
      <c r="E1973" t="s">
        <v>11530</v>
      </c>
      <c r="F1973" t="s">
        <v>11526</v>
      </c>
      <c r="G1973" t="s">
        <v>61</v>
      </c>
      <c r="H1973" t="s">
        <v>18</v>
      </c>
      <c r="I1973" t="s">
        <v>11529</v>
      </c>
      <c r="J1973">
        <v>2015</v>
      </c>
      <c r="K1973">
        <v>25983.53</v>
      </c>
      <c r="L1973">
        <v>4806</v>
      </c>
      <c r="M1973">
        <v>1</v>
      </c>
      <c r="N1973">
        <f t="shared" si="84"/>
        <v>0</v>
      </c>
      <c r="O1973">
        <f t="shared" si="87"/>
        <v>0</v>
      </c>
      <c r="P1973" t="s">
        <v>11528</v>
      </c>
    </row>
    <row r="1974" spans="2:16" x14ac:dyDescent="0.25">
      <c r="B1974" t="s">
        <v>1978</v>
      </c>
      <c r="C1974" s="119" t="s">
        <v>209</v>
      </c>
      <c r="D1974" t="s">
        <v>11537</v>
      </c>
      <c r="E1974" t="s">
        <v>11530</v>
      </c>
      <c r="F1974" t="s">
        <v>11526</v>
      </c>
      <c r="G1974" t="s">
        <v>61</v>
      </c>
      <c r="H1974" t="s">
        <v>18</v>
      </c>
      <c r="I1974" t="s">
        <v>11535</v>
      </c>
      <c r="J1974">
        <v>2015</v>
      </c>
      <c r="K1974">
        <v>7200.89</v>
      </c>
      <c r="L1974">
        <v>377</v>
      </c>
      <c r="M1974">
        <v>1</v>
      </c>
      <c r="N1974">
        <f t="shared" si="84"/>
        <v>0</v>
      </c>
      <c r="O1974">
        <f t="shared" si="87"/>
        <v>0</v>
      </c>
      <c r="P1974" t="s">
        <v>11528</v>
      </c>
    </row>
    <row r="1975" spans="2:16" x14ac:dyDescent="0.25">
      <c r="B1975" t="s">
        <v>1979</v>
      </c>
      <c r="C1975" s="119" t="s">
        <v>209</v>
      </c>
      <c r="D1975" t="s">
        <v>11542</v>
      </c>
      <c r="E1975" t="s">
        <v>11530</v>
      </c>
      <c r="F1975" t="s">
        <v>11526</v>
      </c>
      <c r="G1975" t="s">
        <v>61</v>
      </c>
      <c r="H1975" t="s">
        <v>18</v>
      </c>
      <c r="I1975" t="s">
        <v>11529</v>
      </c>
      <c r="J1975">
        <v>2015</v>
      </c>
      <c r="K1975">
        <v>14192.72</v>
      </c>
      <c r="L1975">
        <v>2383</v>
      </c>
      <c r="M1975">
        <v>1</v>
      </c>
      <c r="N1975">
        <f t="shared" si="84"/>
        <v>0</v>
      </c>
      <c r="O1975">
        <f t="shared" si="87"/>
        <v>0</v>
      </c>
      <c r="P1975" t="s">
        <v>11528</v>
      </c>
    </row>
    <row r="1976" spans="2:16" x14ac:dyDescent="0.25">
      <c r="B1976" t="s">
        <v>1980</v>
      </c>
      <c r="C1976" s="119" t="s">
        <v>209</v>
      </c>
      <c r="D1976" t="s">
        <v>11537</v>
      </c>
      <c r="E1976" t="s">
        <v>11530</v>
      </c>
      <c r="F1976" t="s">
        <v>11526</v>
      </c>
      <c r="G1976" t="s">
        <v>61</v>
      </c>
      <c r="H1976" t="s">
        <v>18</v>
      </c>
      <c r="I1976" t="s">
        <v>11529</v>
      </c>
      <c r="J1976">
        <v>2015</v>
      </c>
      <c r="K1976">
        <v>17535.12</v>
      </c>
      <c r="L1976">
        <v>2941</v>
      </c>
      <c r="M1976">
        <v>1</v>
      </c>
      <c r="N1976">
        <f t="shared" si="84"/>
        <v>0</v>
      </c>
      <c r="O1976">
        <f t="shared" si="87"/>
        <v>0</v>
      </c>
      <c r="P1976" t="s">
        <v>11528</v>
      </c>
    </row>
    <row r="1977" spans="2:16" x14ac:dyDescent="0.25">
      <c r="B1977" t="s">
        <v>1981</v>
      </c>
      <c r="C1977" s="119" t="s">
        <v>209</v>
      </c>
      <c r="D1977" t="s">
        <v>11537</v>
      </c>
      <c r="E1977" t="s">
        <v>11530</v>
      </c>
      <c r="F1977" t="s">
        <v>11526</v>
      </c>
      <c r="G1977" t="s">
        <v>61</v>
      </c>
      <c r="H1977" t="s">
        <v>18</v>
      </c>
      <c r="I1977" t="s">
        <v>11529</v>
      </c>
      <c r="J1977">
        <v>2015</v>
      </c>
      <c r="K1977">
        <v>5849.42</v>
      </c>
      <c r="L1977">
        <v>236</v>
      </c>
      <c r="M1977">
        <v>1</v>
      </c>
      <c r="N1977">
        <f t="shared" si="84"/>
        <v>0</v>
      </c>
      <c r="O1977">
        <f t="shared" si="87"/>
        <v>0</v>
      </c>
      <c r="P1977" t="s">
        <v>11528</v>
      </c>
    </row>
    <row r="1978" spans="2:16" x14ac:dyDescent="0.25">
      <c r="B1978" t="s">
        <v>1982</v>
      </c>
      <c r="C1978" s="119" t="s">
        <v>209</v>
      </c>
      <c r="D1978" t="s">
        <v>11537</v>
      </c>
      <c r="E1978" t="s">
        <v>11530</v>
      </c>
      <c r="F1978" t="s">
        <v>11526</v>
      </c>
      <c r="G1978" t="s">
        <v>61</v>
      </c>
      <c r="H1978" t="s">
        <v>18</v>
      </c>
      <c r="I1978" t="s">
        <v>11529</v>
      </c>
      <c r="J1978">
        <v>2015</v>
      </c>
      <c r="K1978">
        <v>2958.58</v>
      </c>
      <c r="L1978">
        <v>407</v>
      </c>
      <c r="M1978">
        <v>1</v>
      </c>
      <c r="N1978">
        <f t="shared" si="84"/>
        <v>0</v>
      </c>
      <c r="O1978">
        <f t="shared" si="87"/>
        <v>0</v>
      </c>
      <c r="P1978" t="s">
        <v>11528</v>
      </c>
    </row>
    <row r="1979" spans="2:16" x14ac:dyDescent="0.25">
      <c r="B1979" t="s">
        <v>1983</v>
      </c>
      <c r="C1979" s="119" t="s">
        <v>209</v>
      </c>
      <c r="D1979" t="s">
        <v>11542</v>
      </c>
      <c r="E1979" t="s">
        <v>11530</v>
      </c>
      <c r="F1979" t="s">
        <v>11526</v>
      </c>
      <c r="G1979" t="s">
        <v>61</v>
      </c>
      <c r="H1979" t="s">
        <v>18</v>
      </c>
      <c r="I1979" t="s">
        <v>11529</v>
      </c>
      <c r="J1979">
        <v>2015</v>
      </c>
      <c r="K1979">
        <v>21314.52</v>
      </c>
      <c r="L1979">
        <v>3422</v>
      </c>
      <c r="M1979">
        <v>1</v>
      </c>
      <c r="N1979">
        <f t="shared" si="84"/>
        <v>0</v>
      </c>
      <c r="O1979">
        <f t="shared" si="87"/>
        <v>0</v>
      </c>
      <c r="P1979" t="s">
        <v>11528</v>
      </c>
    </row>
    <row r="1980" spans="2:16" x14ac:dyDescent="0.25">
      <c r="B1980" t="s">
        <v>1984</v>
      </c>
      <c r="C1980" s="119" t="s">
        <v>209</v>
      </c>
      <c r="D1980" t="s">
        <v>11537</v>
      </c>
      <c r="E1980" t="s">
        <v>11530</v>
      </c>
      <c r="F1980" t="s">
        <v>11526</v>
      </c>
      <c r="G1980" t="s">
        <v>61</v>
      </c>
      <c r="H1980" t="s">
        <v>18</v>
      </c>
      <c r="I1980" t="s">
        <v>11529</v>
      </c>
      <c r="J1980">
        <v>2015</v>
      </c>
      <c r="K1980">
        <v>26373.77</v>
      </c>
      <c r="L1980">
        <v>3510</v>
      </c>
      <c r="M1980">
        <v>1</v>
      </c>
      <c r="N1980">
        <f t="shared" si="84"/>
        <v>0</v>
      </c>
      <c r="O1980">
        <f t="shared" si="87"/>
        <v>0</v>
      </c>
      <c r="P1980" t="s">
        <v>11528</v>
      </c>
    </row>
    <row r="1981" spans="2:16" x14ac:dyDescent="0.25">
      <c r="B1981" t="s">
        <v>1985</v>
      </c>
      <c r="C1981" s="119" t="s">
        <v>209</v>
      </c>
      <c r="D1981" t="s">
        <v>11550</v>
      </c>
      <c r="E1981" t="s">
        <v>11530</v>
      </c>
      <c r="F1981" t="s">
        <v>11526</v>
      </c>
      <c r="G1981" t="s">
        <v>61</v>
      </c>
      <c r="H1981" t="s">
        <v>18</v>
      </c>
      <c r="I1981" t="s">
        <v>11529</v>
      </c>
      <c r="J1981">
        <v>2015</v>
      </c>
      <c r="K1981">
        <v>1123.31</v>
      </c>
      <c r="L1981">
        <v>147</v>
      </c>
      <c r="M1981">
        <v>1</v>
      </c>
      <c r="N1981">
        <f t="shared" si="84"/>
        <v>0</v>
      </c>
      <c r="O1981">
        <f t="shared" si="87"/>
        <v>0</v>
      </c>
      <c r="P1981" t="s">
        <v>11528</v>
      </c>
    </row>
    <row r="1982" spans="2:16" x14ac:dyDescent="0.25">
      <c r="B1982" t="s">
        <v>1986</v>
      </c>
      <c r="C1982" s="119" t="s">
        <v>209</v>
      </c>
      <c r="D1982" t="s">
        <v>11537</v>
      </c>
      <c r="E1982" t="s">
        <v>11530</v>
      </c>
      <c r="F1982" t="s">
        <v>11526</v>
      </c>
      <c r="G1982" t="s">
        <v>61</v>
      </c>
      <c r="H1982" t="s">
        <v>18</v>
      </c>
      <c r="I1982" t="s">
        <v>11529</v>
      </c>
      <c r="J1982">
        <v>2015</v>
      </c>
      <c r="K1982">
        <v>5084.74</v>
      </c>
      <c r="L1982">
        <v>665</v>
      </c>
      <c r="M1982">
        <v>1</v>
      </c>
      <c r="N1982">
        <f t="shared" si="84"/>
        <v>0</v>
      </c>
      <c r="O1982">
        <f t="shared" si="87"/>
        <v>0</v>
      </c>
      <c r="P1982" t="s">
        <v>11528</v>
      </c>
    </row>
    <row r="1983" spans="2:16" x14ac:dyDescent="0.25">
      <c r="B1983" t="s">
        <v>1987</v>
      </c>
      <c r="C1983" s="119" t="s">
        <v>209</v>
      </c>
      <c r="D1983" t="s">
        <v>11537</v>
      </c>
      <c r="E1983" t="s">
        <v>11530</v>
      </c>
      <c r="F1983" t="s">
        <v>11526</v>
      </c>
      <c r="G1983" t="s">
        <v>61</v>
      </c>
      <c r="H1983" t="s">
        <v>18</v>
      </c>
      <c r="I1983" t="s">
        <v>11529</v>
      </c>
      <c r="J1983">
        <v>2015</v>
      </c>
      <c r="K1983">
        <v>5323.85</v>
      </c>
      <c r="L1983">
        <v>855</v>
      </c>
      <c r="M1983">
        <v>1</v>
      </c>
      <c r="N1983">
        <f t="shared" si="84"/>
        <v>0</v>
      </c>
      <c r="O1983">
        <f t="shared" si="87"/>
        <v>0</v>
      </c>
      <c r="P1983" t="s">
        <v>11528</v>
      </c>
    </row>
    <row r="1984" spans="2:16" x14ac:dyDescent="0.25">
      <c r="B1984" t="s">
        <v>1988</v>
      </c>
      <c r="C1984" s="119" t="s">
        <v>209</v>
      </c>
      <c r="D1984" t="s">
        <v>11537</v>
      </c>
      <c r="E1984" t="s">
        <v>11530</v>
      </c>
      <c r="F1984" t="s">
        <v>11526</v>
      </c>
      <c r="G1984" t="s">
        <v>61</v>
      </c>
      <c r="H1984" t="s">
        <v>18</v>
      </c>
      <c r="I1984" t="s">
        <v>11529</v>
      </c>
      <c r="J1984">
        <v>2015</v>
      </c>
      <c r="K1984">
        <v>4189.38</v>
      </c>
      <c r="L1984">
        <v>44</v>
      </c>
      <c r="M1984">
        <v>1</v>
      </c>
      <c r="N1984">
        <f t="shared" si="84"/>
        <v>0</v>
      </c>
      <c r="O1984">
        <f t="shared" si="87"/>
        <v>0</v>
      </c>
      <c r="P1984" t="s">
        <v>11528</v>
      </c>
    </row>
    <row r="1985" spans="2:16" x14ac:dyDescent="0.25">
      <c r="B1985" t="s">
        <v>1989</v>
      </c>
      <c r="C1985" s="119" t="s">
        <v>209</v>
      </c>
      <c r="D1985" t="s">
        <v>11542</v>
      </c>
      <c r="E1985" t="s">
        <v>11530</v>
      </c>
      <c r="F1985" t="s">
        <v>11526</v>
      </c>
      <c r="G1985" t="s">
        <v>61</v>
      </c>
      <c r="H1985" t="s">
        <v>18</v>
      </c>
      <c r="I1985" t="s">
        <v>11529</v>
      </c>
      <c r="J1985">
        <v>2015</v>
      </c>
      <c r="K1985">
        <v>7117.32</v>
      </c>
      <c r="L1985">
        <v>1143</v>
      </c>
      <c r="M1985">
        <v>1</v>
      </c>
      <c r="N1985">
        <f t="shared" si="84"/>
        <v>0</v>
      </c>
      <c r="O1985">
        <f t="shared" si="87"/>
        <v>0</v>
      </c>
      <c r="P1985" t="s">
        <v>11528</v>
      </c>
    </row>
    <row r="1986" spans="2:16" x14ac:dyDescent="0.25">
      <c r="B1986" t="s">
        <v>1990</v>
      </c>
      <c r="C1986" s="119" t="s">
        <v>209</v>
      </c>
      <c r="D1986" t="s">
        <v>11537</v>
      </c>
      <c r="E1986" t="s">
        <v>11530</v>
      </c>
      <c r="F1986" t="s">
        <v>11526</v>
      </c>
      <c r="G1986" t="s">
        <v>61</v>
      </c>
      <c r="H1986" t="s">
        <v>18</v>
      </c>
      <c r="I1986" t="s">
        <v>11529</v>
      </c>
      <c r="J1986">
        <v>2015</v>
      </c>
      <c r="K1986">
        <v>6001.42</v>
      </c>
      <c r="L1986">
        <v>964</v>
      </c>
      <c r="M1986">
        <v>1</v>
      </c>
      <c r="N1986">
        <f t="shared" si="84"/>
        <v>0</v>
      </c>
      <c r="O1986">
        <f t="shared" si="87"/>
        <v>0</v>
      </c>
      <c r="P1986" t="s">
        <v>11528</v>
      </c>
    </row>
    <row r="1987" spans="2:16" x14ac:dyDescent="0.25">
      <c r="B1987" t="s">
        <v>1991</v>
      </c>
      <c r="C1987" s="119" t="s">
        <v>209</v>
      </c>
      <c r="D1987" t="s">
        <v>11537</v>
      </c>
      <c r="E1987" t="s">
        <v>11530</v>
      </c>
      <c r="F1987" t="s">
        <v>11526</v>
      </c>
      <c r="G1987" t="s">
        <v>61</v>
      </c>
      <c r="H1987" t="s">
        <v>18</v>
      </c>
      <c r="I1987" t="s">
        <v>11529</v>
      </c>
      <c r="J1987">
        <v>2015</v>
      </c>
      <c r="K1987">
        <v>5864.02</v>
      </c>
      <c r="L1987">
        <v>16</v>
      </c>
      <c r="M1987">
        <v>1</v>
      </c>
      <c r="N1987">
        <f t="shared" si="84"/>
        <v>0</v>
      </c>
      <c r="O1987">
        <f t="shared" si="87"/>
        <v>0</v>
      </c>
      <c r="P1987" t="s">
        <v>11528</v>
      </c>
    </row>
    <row r="1988" spans="2:16" x14ac:dyDescent="0.25">
      <c r="B1988" t="s">
        <v>1992</v>
      </c>
      <c r="C1988" s="119" t="s">
        <v>209</v>
      </c>
      <c r="D1988" t="s">
        <v>11537</v>
      </c>
      <c r="E1988" t="s">
        <v>11530</v>
      </c>
      <c r="F1988" t="s">
        <v>11526</v>
      </c>
      <c r="G1988" t="s">
        <v>61</v>
      </c>
      <c r="H1988" t="s">
        <v>18</v>
      </c>
      <c r="I1988" t="s">
        <v>11529</v>
      </c>
      <c r="J1988">
        <v>2015</v>
      </c>
      <c r="K1988">
        <v>14034.03</v>
      </c>
      <c r="L1988">
        <v>2383</v>
      </c>
      <c r="M1988">
        <v>1</v>
      </c>
      <c r="N1988">
        <f t="shared" si="84"/>
        <v>0</v>
      </c>
      <c r="O1988">
        <f t="shared" si="87"/>
        <v>0</v>
      </c>
      <c r="P1988" t="s">
        <v>11528</v>
      </c>
    </row>
    <row r="1989" spans="2:16" x14ac:dyDescent="0.25">
      <c r="B1989" t="s">
        <v>1993</v>
      </c>
      <c r="C1989" s="119" t="s">
        <v>209</v>
      </c>
      <c r="D1989" t="s">
        <v>11539</v>
      </c>
      <c r="E1989" t="s">
        <v>11530</v>
      </c>
      <c r="F1989" t="s">
        <v>11526</v>
      </c>
      <c r="G1989" t="s">
        <v>61</v>
      </c>
      <c r="H1989" t="s">
        <v>18</v>
      </c>
      <c r="I1989" t="s">
        <v>11551</v>
      </c>
      <c r="J1989">
        <v>2015</v>
      </c>
      <c r="K1989">
        <v>5841.12</v>
      </c>
      <c r="L1989">
        <v>563</v>
      </c>
      <c r="M1989">
        <v>1</v>
      </c>
      <c r="N1989">
        <f t="shared" si="84"/>
        <v>0</v>
      </c>
      <c r="O1989">
        <f t="shared" si="87"/>
        <v>0</v>
      </c>
      <c r="P1989" t="s">
        <v>11528</v>
      </c>
    </row>
    <row r="1990" spans="2:16" x14ac:dyDescent="0.25">
      <c r="B1990" t="s">
        <v>1994</v>
      </c>
      <c r="C1990" s="119" t="s">
        <v>209</v>
      </c>
      <c r="D1990" t="s">
        <v>11539</v>
      </c>
      <c r="E1990" t="s">
        <v>11530</v>
      </c>
      <c r="F1990" t="s">
        <v>11526</v>
      </c>
      <c r="G1990" t="s">
        <v>61</v>
      </c>
      <c r="H1990" t="s">
        <v>18</v>
      </c>
      <c r="I1990" t="s">
        <v>11529</v>
      </c>
      <c r="J1990">
        <v>2015</v>
      </c>
      <c r="K1990">
        <v>13786.26</v>
      </c>
      <c r="L1990">
        <v>2311</v>
      </c>
      <c r="M1990">
        <v>1</v>
      </c>
      <c r="N1990">
        <f t="shared" si="84"/>
        <v>0</v>
      </c>
      <c r="O1990">
        <f t="shared" si="87"/>
        <v>0</v>
      </c>
      <c r="P1990" t="s">
        <v>11528</v>
      </c>
    </row>
    <row r="1991" spans="2:16" x14ac:dyDescent="0.25">
      <c r="B1991" t="s">
        <v>1995</v>
      </c>
      <c r="C1991" s="119" t="s">
        <v>209</v>
      </c>
      <c r="D1991" t="s">
        <v>11537</v>
      </c>
      <c r="E1991" t="s">
        <v>11530</v>
      </c>
      <c r="F1991" t="s">
        <v>11526</v>
      </c>
      <c r="G1991" t="s">
        <v>61</v>
      </c>
      <c r="H1991" t="s">
        <v>18</v>
      </c>
      <c r="I1991" t="s">
        <v>11529</v>
      </c>
      <c r="J1991">
        <v>2015</v>
      </c>
      <c r="K1991">
        <v>29364.02</v>
      </c>
      <c r="L1991">
        <v>4920</v>
      </c>
      <c r="M1991">
        <v>1</v>
      </c>
      <c r="N1991">
        <f t="shared" si="84"/>
        <v>0</v>
      </c>
      <c r="O1991">
        <f t="shared" si="87"/>
        <v>0</v>
      </c>
      <c r="P1991" t="s">
        <v>11528</v>
      </c>
    </row>
    <row r="1992" spans="2:16" x14ac:dyDescent="0.25">
      <c r="B1992" t="s">
        <v>1996</v>
      </c>
      <c r="C1992" s="119" t="s">
        <v>209</v>
      </c>
      <c r="D1992" t="s">
        <v>11537</v>
      </c>
      <c r="E1992" t="s">
        <v>11530</v>
      </c>
      <c r="F1992" t="s">
        <v>11526</v>
      </c>
      <c r="G1992" t="s">
        <v>61</v>
      </c>
      <c r="H1992" t="s">
        <v>18</v>
      </c>
      <c r="I1992" t="s">
        <v>11529</v>
      </c>
      <c r="J1992">
        <v>2015</v>
      </c>
      <c r="K1992">
        <v>947.18</v>
      </c>
      <c r="L1992">
        <v>5</v>
      </c>
      <c r="M1992">
        <v>1</v>
      </c>
      <c r="N1992">
        <f t="shared" si="84"/>
        <v>0</v>
      </c>
      <c r="O1992">
        <f t="shared" si="87"/>
        <v>0</v>
      </c>
      <c r="P1992" t="s">
        <v>11528</v>
      </c>
    </row>
    <row r="1993" spans="2:16" x14ac:dyDescent="0.25">
      <c r="B1993" t="s">
        <v>1997</v>
      </c>
      <c r="C1993" s="119" t="s">
        <v>209</v>
      </c>
      <c r="D1993" t="s">
        <v>11550</v>
      </c>
      <c r="E1993" t="s">
        <v>11530</v>
      </c>
      <c r="F1993" t="s">
        <v>11526</v>
      </c>
      <c r="G1993" t="s">
        <v>61</v>
      </c>
      <c r="H1993" t="s">
        <v>18</v>
      </c>
      <c r="I1993" t="s">
        <v>11529</v>
      </c>
      <c r="J1993">
        <v>2015</v>
      </c>
      <c r="K1993">
        <v>27193.29</v>
      </c>
      <c r="L1993">
        <v>4557</v>
      </c>
      <c r="M1993">
        <v>1</v>
      </c>
      <c r="N1993">
        <f t="shared" si="84"/>
        <v>0</v>
      </c>
      <c r="O1993">
        <f t="shared" si="87"/>
        <v>0</v>
      </c>
      <c r="P1993" t="s">
        <v>11528</v>
      </c>
    </row>
    <row r="1994" spans="2:16" x14ac:dyDescent="0.25">
      <c r="B1994" t="s">
        <v>1998</v>
      </c>
      <c r="C1994" s="119" t="s">
        <v>209</v>
      </c>
      <c r="D1994" t="s">
        <v>11537</v>
      </c>
      <c r="E1994" t="s">
        <v>11530</v>
      </c>
      <c r="F1994" t="s">
        <v>11526</v>
      </c>
      <c r="G1994" t="s">
        <v>61</v>
      </c>
      <c r="H1994" t="s">
        <v>18</v>
      </c>
      <c r="I1994" t="s">
        <v>11529</v>
      </c>
      <c r="J1994">
        <v>2015</v>
      </c>
      <c r="K1994">
        <v>11748.86</v>
      </c>
      <c r="L1994">
        <v>67</v>
      </c>
      <c r="M1994">
        <v>1</v>
      </c>
      <c r="N1994">
        <f t="shared" si="84"/>
        <v>0</v>
      </c>
      <c r="O1994">
        <f t="shared" si="87"/>
        <v>0</v>
      </c>
      <c r="P1994" t="s">
        <v>11528</v>
      </c>
    </row>
    <row r="1995" spans="2:16" x14ac:dyDescent="0.25">
      <c r="B1995" t="s">
        <v>1999</v>
      </c>
      <c r="C1995" s="119" t="s">
        <v>209</v>
      </c>
      <c r="D1995" t="s">
        <v>11537</v>
      </c>
      <c r="E1995" t="s">
        <v>11530</v>
      </c>
      <c r="F1995" t="s">
        <v>11526</v>
      </c>
      <c r="G1995" t="s">
        <v>61</v>
      </c>
      <c r="H1995" t="s">
        <v>18</v>
      </c>
      <c r="I1995" t="s">
        <v>11529</v>
      </c>
      <c r="J1995">
        <v>2015</v>
      </c>
      <c r="K1995">
        <v>5597.39</v>
      </c>
      <c r="L1995">
        <v>938</v>
      </c>
      <c r="M1995">
        <v>1</v>
      </c>
      <c r="N1995">
        <f t="shared" ref="N1995:N2058" si="88">IF(K1995&lt;100,1,0)</f>
        <v>0</v>
      </c>
      <c r="O1995">
        <f t="shared" si="87"/>
        <v>0</v>
      </c>
      <c r="P1995" t="s">
        <v>11528</v>
      </c>
    </row>
    <row r="1996" spans="2:16" x14ac:dyDescent="0.25">
      <c r="B1996" t="s">
        <v>2000</v>
      </c>
      <c r="C1996" s="119" t="s">
        <v>209</v>
      </c>
      <c r="D1996" t="s">
        <v>11537</v>
      </c>
      <c r="E1996" t="s">
        <v>11530</v>
      </c>
      <c r="F1996" t="s">
        <v>11526</v>
      </c>
      <c r="G1996" t="s">
        <v>61</v>
      </c>
      <c r="H1996" t="s">
        <v>18</v>
      </c>
      <c r="I1996" t="s">
        <v>11529</v>
      </c>
      <c r="J1996">
        <v>2015</v>
      </c>
      <c r="K1996">
        <v>4098.37</v>
      </c>
      <c r="L1996">
        <v>107</v>
      </c>
      <c r="M1996">
        <v>1</v>
      </c>
      <c r="N1996">
        <f t="shared" si="88"/>
        <v>0</v>
      </c>
      <c r="O1996">
        <f t="shared" si="87"/>
        <v>0</v>
      </c>
      <c r="P1996" t="s">
        <v>11528</v>
      </c>
    </row>
    <row r="1997" spans="2:16" x14ac:dyDescent="0.25">
      <c r="B1997" t="s">
        <v>2001</v>
      </c>
      <c r="C1997" s="119" t="s">
        <v>209</v>
      </c>
      <c r="D1997" t="s">
        <v>11537</v>
      </c>
      <c r="E1997" t="s">
        <v>11530</v>
      </c>
      <c r="F1997" t="s">
        <v>11526</v>
      </c>
      <c r="G1997" t="s">
        <v>61</v>
      </c>
      <c r="H1997" t="s">
        <v>18</v>
      </c>
      <c r="I1997" t="s">
        <v>11529</v>
      </c>
      <c r="J1997">
        <v>2015</v>
      </c>
      <c r="K1997">
        <v>10527.54</v>
      </c>
      <c r="L1997">
        <v>1764</v>
      </c>
      <c r="M1997">
        <v>1</v>
      </c>
      <c r="N1997">
        <f t="shared" si="88"/>
        <v>0</v>
      </c>
      <c r="O1997">
        <f t="shared" si="87"/>
        <v>0</v>
      </c>
      <c r="P1997" t="s">
        <v>11528</v>
      </c>
    </row>
    <row r="1998" spans="2:16" x14ac:dyDescent="0.25">
      <c r="B1998" t="s">
        <v>2002</v>
      </c>
      <c r="C1998" s="119" t="s">
        <v>209</v>
      </c>
      <c r="D1998" t="s">
        <v>11546</v>
      </c>
      <c r="E1998" t="s">
        <v>11530</v>
      </c>
      <c r="F1998" t="s">
        <v>11526</v>
      </c>
      <c r="G1998" t="s">
        <v>61</v>
      </c>
      <c r="H1998" t="s">
        <v>18</v>
      </c>
      <c r="I1998" t="s">
        <v>11529</v>
      </c>
      <c r="J1998">
        <v>2015</v>
      </c>
      <c r="K1998">
        <v>4388.74</v>
      </c>
      <c r="L1998">
        <v>810</v>
      </c>
      <c r="M1998">
        <v>1</v>
      </c>
      <c r="N1998">
        <f t="shared" si="88"/>
        <v>0</v>
      </c>
      <c r="O1998">
        <f t="shared" si="87"/>
        <v>0</v>
      </c>
      <c r="P1998" t="s">
        <v>11528</v>
      </c>
    </row>
    <row r="1999" spans="2:16" x14ac:dyDescent="0.25">
      <c r="B1999" t="s">
        <v>2003</v>
      </c>
      <c r="C1999" s="119" t="s">
        <v>209</v>
      </c>
      <c r="D1999" t="s">
        <v>11546</v>
      </c>
      <c r="E1999" t="s">
        <v>11530</v>
      </c>
      <c r="F1999" t="s">
        <v>11526</v>
      </c>
      <c r="G1999" t="s">
        <v>61</v>
      </c>
      <c r="H1999" t="s">
        <v>18</v>
      </c>
      <c r="I1999" t="s">
        <v>11529</v>
      </c>
      <c r="J1999">
        <v>2015</v>
      </c>
      <c r="K1999">
        <v>4358.67</v>
      </c>
      <c r="L1999">
        <v>48</v>
      </c>
      <c r="M1999">
        <v>1</v>
      </c>
      <c r="N1999">
        <f t="shared" si="88"/>
        <v>0</v>
      </c>
      <c r="O1999">
        <f t="shared" si="87"/>
        <v>0</v>
      </c>
      <c r="P1999" t="s">
        <v>11528</v>
      </c>
    </row>
    <row r="2000" spans="2:16" x14ac:dyDescent="0.25">
      <c r="B2000" t="s">
        <v>2004</v>
      </c>
      <c r="C2000" s="119" t="s">
        <v>209</v>
      </c>
      <c r="D2000" t="s">
        <v>11537</v>
      </c>
      <c r="E2000" t="s">
        <v>11530</v>
      </c>
      <c r="F2000" t="s">
        <v>11526</v>
      </c>
      <c r="G2000" t="s">
        <v>61</v>
      </c>
      <c r="H2000" t="s">
        <v>18</v>
      </c>
      <c r="I2000" t="s">
        <v>11551</v>
      </c>
      <c r="J2000">
        <v>2015</v>
      </c>
      <c r="K2000">
        <v>14639.98</v>
      </c>
      <c r="L2000">
        <v>1505</v>
      </c>
      <c r="M2000">
        <v>1</v>
      </c>
      <c r="N2000">
        <f t="shared" si="88"/>
        <v>0</v>
      </c>
      <c r="O2000">
        <f t="shared" si="87"/>
        <v>0</v>
      </c>
      <c r="P2000" t="s">
        <v>11528</v>
      </c>
    </row>
    <row r="2001" spans="2:16" x14ac:dyDescent="0.25">
      <c r="B2001" t="s">
        <v>2005</v>
      </c>
      <c r="C2001" s="119" t="s">
        <v>209</v>
      </c>
      <c r="D2001" t="s">
        <v>11537</v>
      </c>
      <c r="E2001" t="s">
        <v>11530</v>
      </c>
      <c r="F2001" t="s">
        <v>11526</v>
      </c>
      <c r="G2001" t="s">
        <v>61</v>
      </c>
      <c r="H2001" t="s">
        <v>18</v>
      </c>
      <c r="I2001" t="s">
        <v>11529</v>
      </c>
      <c r="J2001">
        <v>2015</v>
      </c>
      <c r="K2001">
        <v>203.55</v>
      </c>
      <c r="L2001">
        <v>28</v>
      </c>
      <c r="M2001">
        <v>1</v>
      </c>
      <c r="N2001">
        <f t="shared" si="88"/>
        <v>0</v>
      </c>
      <c r="O2001">
        <f t="shared" si="87"/>
        <v>0</v>
      </c>
      <c r="P2001" t="s">
        <v>11528</v>
      </c>
    </row>
    <row r="2002" spans="2:16" x14ac:dyDescent="0.25">
      <c r="B2002" t="s">
        <v>2006</v>
      </c>
      <c r="C2002" s="119" t="s">
        <v>209</v>
      </c>
      <c r="D2002" t="s">
        <v>11537</v>
      </c>
      <c r="E2002" t="s">
        <v>11530</v>
      </c>
      <c r="F2002" t="s">
        <v>11526</v>
      </c>
      <c r="G2002" t="s">
        <v>61</v>
      </c>
      <c r="H2002" t="s">
        <v>18</v>
      </c>
      <c r="I2002" t="s">
        <v>11529</v>
      </c>
      <c r="J2002">
        <v>2015</v>
      </c>
      <c r="K2002">
        <v>1926.53</v>
      </c>
      <c r="L2002">
        <v>265</v>
      </c>
      <c r="M2002">
        <v>1</v>
      </c>
      <c r="N2002">
        <f t="shared" si="88"/>
        <v>0</v>
      </c>
      <c r="O2002">
        <f t="shared" si="87"/>
        <v>0</v>
      </c>
      <c r="P2002" t="s">
        <v>11528</v>
      </c>
    </row>
    <row r="2003" spans="2:16" x14ac:dyDescent="0.25">
      <c r="B2003" t="s">
        <v>2007</v>
      </c>
      <c r="C2003" s="119" t="s">
        <v>209</v>
      </c>
      <c r="D2003" t="s">
        <v>11537</v>
      </c>
      <c r="E2003" t="s">
        <v>11530</v>
      </c>
      <c r="F2003" t="s">
        <v>11526</v>
      </c>
      <c r="G2003" t="s">
        <v>61</v>
      </c>
      <c r="H2003" t="s">
        <v>18</v>
      </c>
      <c r="I2003" t="s">
        <v>11529</v>
      </c>
      <c r="J2003">
        <v>2015</v>
      </c>
      <c r="K2003">
        <v>1393.74</v>
      </c>
      <c r="L2003">
        <v>5</v>
      </c>
      <c r="M2003">
        <v>1</v>
      </c>
      <c r="N2003">
        <f t="shared" si="88"/>
        <v>0</v>
      </c>
      <c r="O2003">
        <f t="shared" si="87"/>
        <v>0</v>
      </c>
      <c r="P2003" t="s">
        <v>11528</v>
      </c>
    </row>
    <row r="2004" spans="2:16" x14ac:dyDescent="0.25">
      <c r="B2004" t="s">
        <v>2008</v>
      </c>
      <c r="C2004" s="119" t="s">
        <v>209</v>
      </c>
      <c r="D2004" t="s">
        <v>11550</v>
      </c>
      <c r="E2004" t="s">
        <v>11530</v>
      </c>
      <c r="F2004" t="s">
        <v>11526</v>
      </c>
      <c r="G2004" t="s">
        <v>61</v>
      </c>
      <c r="H2004" t="s">
        <v>18</v>
      </c>
      <c r="I2004" t="s">
        <v>11529</v>
      </c>
      <c r="J2004">
        <v>2015</v>
      </c>
      <c r="K2004">
        <v>1015.7</v>
      </c>
      <c r="L2004">
        <v>20</v>
      </c>
      <c r="M2004">
        <v>1</v>
      </c>
      <c r="N2004">
        <f t="shared" si="88"/>
        <v>0</v>
      </c>
      <c r="O2004">
        <f t="shared" si="87"/>
        <v>0</v>
      </c>
      <c r="P2004" t="s">
        <v>11528</v>
      </c>
    </row>
    <row r="2005" spans="2:16" x14ac:dyDescent="0.25">
      <c r="B2005" t="s">
        <v>2009</v>
      </c>
      <c r="C2005" s="119" t="s">
        <v>209</v>
      </c>
      <c r="D2005" t="s">
        <v>11546</v>
      </c>
      <c r="E2005" t="s">
        <v>11530</v>
      </c>
      <c r="F2005" t="s">
        <v>11526</v>
      </c>
      <c r="G2005" t="s">
        <v>61</v>
      </c>
      <c r="H2005" t="s">
        <v>18</v>
      </c>
      <c r="I2005" t="s">
        <v>11529</v>
      </c>
      <c r="J2005">
        <v>2015</v>
      </c>
      <c r="K2005">
        <v>1490.38</v>
      </c>
      <c r="L2005">
        <v>195</v>
      </c>
      <c r="M2005">
        <v>1</v>
      </c>
      <c r="N2005">
        <f t="shared" si="88"/>
        <v>0</v>
      </c>
      <c r="O2005">
        <f t="shared" si="87"/>
        <v>0</v>
      </c>
      <c r="P2005" t="s">
        <v>11528</v>
      </c>
    </row>
    <row r="2006" spans="2:16" x14ac:dyDescent="0.25">
      <c r="B2006" t="s">
        <v>2010</v>
      </c>
      <c r="C2006" s="119" t="s">
        <v>209</v>
      </c>
      <c r="D2006" t="s">
        <v>11546</v>
      </c>
      <c r="E2006" t="s">
        <v>11530</v>
      </c>
      <c r="F2006" t="s">
        <v>11526</v>
      </c>
      <c r="G2006" t="s">
        <v>61</v>
      </c>
      <c r="H2006" t="s">
        <v>18</v>
      </c>
      <c r="I2006" t="s">
        <v>11529</v>
      </c>
      <c r="J2006">
        <v>2015</v>
      </c>
      <c r="K2006">
        <v>1002.24</v>
      </c>
      <c r="L2006">
        <v>3</v>
      </c>
      <c r="M2006">
        <v>1</v>
      </c>
      <c r="N2006">
        <f t="shared" si="88"/>
        <v>0</v>
      </c>
      <c r="O2006">
        <f t="shared" si="87"/>
        <v>0</v>
      </c>
      <c r="P2006" t="s">
        <v>11528</v>
      </c>
    </row>
    <row r="2007" spans="2:16" x14ac:dyDescent="0.25">
      <c r="B2007" t="s">
        <v>2011</v>
      </c>
      <c r="C2007" s="119" t="s">
        <v>209</v>
      </c>
      <c r="D2007" t="s">
        <v>11537</v>
      </c>
      <c r="E2007" t="s">
        <v>11530</v>
      </c>
      <c r="F2007" t="s">
        <v>11526</v>
      </c>
      <c r="G2007" t="s">
        <v>61</v>
      </c>
      <c r="H2007" t="s">
        <v>18</v>
      </c>
      <c r="I2007" t="s">
        <v>11529</v>
      </c>
      <c r="J2007">
        <v>2015</v>
      </c>
      <c r="K2007">
        <v>5134.7299999999996</v>
      </c>
      <c r="L2007">
        <v>824</v>
      </c>
      <c r="M2007">
        <v>1</v>
      </c>
      <c r="N2007">
        <f t="shared" si="88"/>
        <v>0</v>
      </c>
      <c r="O2007">
        <f t="shared" si="87"/>
        <v>0</v>
      </c>
      <c r="P2007" t="s">
        <v>11528</v>
      </c>
    </row>
    <row r="2008" spans="2:16" x14ac:dyDescent="0.25">
      <c r="B2008" t="s">
        <v>2012</v>
      </c>
      <c r="C2008" s="119" t="s">
        <v>209</v>
      </c>
      <c r="D2008" t="s">
        <v>11537</v>
      </c>
      <c r="E2008" t="s">
        <v>11530</v>
      </c>
      <c r="F2008" t="s">
        <v>11526</v>
      </c>
      <c r="G2008" t="s">
        <v>61</v>
      </c>
      <c r="H2008" t="s">
        <v>18</v>
      </c>
      <c r="I2008" t="s">
        <v>11529</v>
      </c>
      <c r="J2008">
        <v>2015</v>
      </c>
      <c r="K2008">
        <v>1001.08</v>
      </c>
      <c r="L2008">
        <v>2</v>
      </c>
      <c r="M2008">
        <v>1</v>
      </c>
      <c r="N2008">
        <f t="shared" si="88"/>
        <v>0</v>
      </c>
      <c r="O2008">
        <f t="shared" si="87"/>
        <v>0</v>
      </c>
      <c r="P2008" t="s">
        <v>11528</v>
      </c>
    </row>
    <row r="2009" spans="2:16" x14ac:dyDescent="0.25">
      <c r="B2009" t="s">
        <v>2013</v>
      </c>
      <c r="C2009" s="119" t="s">
        <v>209</v>
      </c>
      <c r="D2009" t="s">
        <v>11550</v>
      </c>
      <c r="E2009" t="s">
        <v>11530</v>
      </c>
      <c r="F2009" t="s">
        <v>11526</v>
      </c>
      <c r="G2009" t="s">
        <v>61</v>
      </c>
      <c r="H2009" t="s">
        <v>18</v>
      </c>
      <c r="I2009" t="s">
        <v>11529</v>
      </c>
      <c r="J2009">
        <v>2015</v>
      </c>
      <c r="K2009">
        <v>5125.03</v>
      </c>
      <c r="L2009">
        <v>670</v>
      </c>
      <c r="M2009">
        <v>1</v>
      </c>
      <c r="N2009">
        <f t="shared" si="88"/>
        <v>0</v>
      </c>
      <c r="O2009">
        <f t="shared" si="87"/>
        <v>0</v>
      </c>
      <c r="P2009" t="s">
        <v>11528</v>
      </c>
    </row>
    <row r="2010" spans="2:16" x14ac:dyDescent="0.25">
      <c r="B2010" t="s">
        <v>2014</v>
      </c>
      <c r="C2010" s="119" t="s">
        <v>209</v>
      </c>
      <c r="D2010" t="s">
        <v>11550</v>
      </c>
      <c r="E2010" t="s">
        <v>11530</v>
      </c>
      <c r="F2010" t="s">
        <v>11526</v>
      </c>
      <c r="G2010" t="s">
        <v>61</v>
      </c>
      <c r="H2010" t="s">
        <v>18</v>
      </c>
      <c r="I2010" t="s">
        <v>11533</v>
      </c>
      <c r="J2010">
        <v>2015</v>
      </c>
      <c r="K2010">
        <v>665.92</v>
      </c>
      <c r="L2010">
        <v>94</v>
      </c>
      <c r="M2010">
        <v>1</v>
      </c>
      <c r="N2010">
        <f t="shared" si="88"/>
        <v>0</v>
      </c>
      <c r="O2010">
        <f t="shared" si="87"/>
        <v>0</v>
      </c>
      <c r="P2010" t="s">
        <v>11528</v>
      </c>
    </row>
    <row r="2011" spans="2:16" x14ac:dyDescent="0.25">
      <c r="B2011" t="s">
        <v>2015</v>
      </c>
      <c r="C2011" s="119" t="s">
        <v>209</v>
      </c>
      <c r="D2011" t="s">
        <v>11537</v>
      </c>
      <c r="E2011" t="s">
        <v>11530</v>
      </c>
      <c r="F2011" t="s">
        <v>11526</v>
      </c>
      <c r="G2011" t="s">
        <v>61</v>
      </c>
      <c r="H2011" t="s">
        <v>18</v>
      </c>
      <c r="I2011" t="s">
        <v>11529</v>
      </c>
      <c r="J2011">
        <v>2015</v>
      </c>
      <c r="K2011">
        <v>23847.24</v>
      </c>
      <c r="L2011">
        <v>3827</v>
      </c>
      <c r="M2011">
        <v>1</v>
      </c>
      <c r="N2011">
        <f t="shared" si="88"/>
        <v>0</v>
      </c>
      <c r="O2011">
        <f t="shared" si="87"/>
        <v>0</v>
      </c>
      <c r="P2011" t="s">
        <v>11528</v>
      </c>
    </row>
    <row r="2012" spans="2:16" x14ac:dyDescent="0.25">
      <c r="B2012" t="s">
        <v>2016</v>
      </c>
      <c r="C2012" s="119" t="s">
        <v>209</v>
      </c>
      <c r="D2012" t="s">
        <v>11537</v>
      </c>
      <c r="E2012" t="s">
        <v>11530</v>
      </c>
      <c r="F2012" t="s">
        <v>11526</v>
      </c>
      <c r="G2012" t="s">
        <v>61</v>
      </c>
      <c r="H2012" t="s">
        <v>18</v>
      </c>
      <c r="I2012" t="s">
        <v>11529</v>
      </c>
      <c r="J2012">
        <v>2015</v>
      </c>
      <c r="K2012">
        <v>15061.58</v>
      </c>
      <c r="L2012">
        <v>878</v>
      </c>
      <c r="M2012">
        <v>1</v>
      </c>
      <c r="N2012">
        <f t="shared" si="88"/>
        <v>0</v>
      </c>
      <c r="O2012">
        <f t="shared" si="87"/>
        <v>0</v>
      </c>
      <c r="P2012" t="s">
        <v>11528</v>
      </c>
    </row>
    <row r="2013" spans="2:16" x14ac:dyDescent="0.25">
      <c r="B2013" t="s">
        <v>2017</v>
      </c>
      <c r="C2013" s="119" t="s">
        <v>209</v>
      </c>
      <c r="D2013" t="s">
        <v>11537</v>
      </c>
      <c r="E2013" t="s">
        <v>11530</v>
      </c>
      <c r="F2013" t="s">
        <v>11526</v>
      </c>
      <c r="G2013" t="s">
        <v>61</v>
      </c>
      <c r="H2013" t="s">
        <v>18</v>
      </c>
      <c r="I2013" t="s">
        <v>11529</v>
      </c>
      <c r="J2013">
        <v>2015</v>
      </c>
      <c r="K2013">
        <v>5640.65</v>
      </c>
      <c r="L2013">
        <v>77</v>
      </c>
      <c r="M2013">
        <v>1</v>
      </c>
      <c r="N2013">
        <f t="shared" si="88"/>
        <v>0</v>
      </c>
      <c r="O2013">
        <f t="shared" si="87"/>
        <v>0</v>
      </c>
      <c r="P2013" t="s">
        <v>11528</v>
      </c>
    </row>
    <row r="2014" spans="2:16" x14ac:dyDescent="0.25">
      <c r="B2014" t="s">
        <v>2018</v>
      </c>
      <c r="C2014" s="119" t="s">
        <v>209</v>
      </c>
      <c r="D2014" t="s">
        <v>11546</v>
      </c>
      <c r="E2014" t="s">
        <v>11530</v>
      </c>
      <c r="F2014" t="s">
        <v>11526</v>
      </c>
      <c r="G2014" t="s">
        <v>61</v>
      </c>
      <c r="H2014" t="s">
        <v>18</v>
      </c>
      <c r="I2014" t="s">
        <v>11529</v>
      </c>
      <c r="J2014">
        <v>2015</v>
      </c>
      <c r="K2014">
        <v>5692.3</v>
      </c>
      <c r="L2014">
        <v>745</v>
      </c>
      <c r="M2014">
        <v>1</v>
      </c>
      <c r="N2014">
        <f t="shared" si="88"/>
        <v>0</v>
      </c>
      <c r="O2014">
        <f t="shared" si="87"/>
        <v>0</v>
      </c>
      <c r="P2014" t="s">
        <v>11528</v>
      </c>
    </row>
    <row r="2015" spans="2:16" x14ac:dyDescent="0.25">
      <c r="B2015" t="s">
        <v>2019</v>
      </c>
      <c r="C2015" s="119" t="s">
        <v>209</v>
      </c>
      <c r="D2015" t="s">
        <v>11537</v>
      </c>
      <c r="E2015" t="s">
        <v>11530</v>
      </c>
      <c r="F2015" t="s">
        <v>11526</v>
      </c>
      <c r="G2015" t="s">
        <v>61</v>
      </c>
      <c r="H2015" t="s">
        <v>18</v>
      </c>
      <c r="I2015" t="s">
        <v>11529</v>
      </c>
      <c r="J2015">
        <v>2015</v>
      </c>
      <c r="K2015">
        <v>1007.93</v>
      </c>
      <c r="L2015">
        <v>10</v>
      </c>
      <c r="M2015">
        <v>1</v>
      </c>
      <c r="N2015">
        <f t="shared" si="88"/>
        <v>0</v>
      </c>
      <c r="O2015">
        <f t="shared" si="87"/>
        <v>0</v>
      </c>
      <c r="P2015" t="s">
        <v>11528</v>
      </c>
    </row>
    <row r="2016" spans="2:16" x14ac:dyDescent="0.25">
      <c r="B2016" t="s">
        <v>2020</v>
      </c>
      <c r="C2016" s="119" t="s">
        <v>209</v>
      </c>
      <c r="D2016" t="s">
        <v>11537</v>
      </c>
      <c r="E2016" t="s">
        <v>11530</v>
      </c>
      <c r="F2016" t="s">
        <v>11526</v>
      </c>
      <c r="G2016" t="s">
        <v>61</v>
      </c>
      <c r="H2016" t="s">
        <v>18</v>
      </c>
      <c r="I2016" t="s">
        <v>11529</v>
      </c>
      <c r="J2016">
        <v>2015</v>
      </c>
      <c r="K2016">
        <v>19755.900000000001</v>
      </c>
      <c r="M2016">
        <v>1</v>
      </c>
      <c r="N2016">
        <f t="shared" si="88"/>
        <v>0</v>
      </c>
      <c r="O2016">
        <f t="shared" si="87"/>
        <v>1</v>
      </c>
      <c r="P2016" t="s">
        <v>11528</v>
      </c>
    </row>
    <row r="2017" spans="2:16" x14ac:dyDescent="0.25">
      <c r="B2017" t="s">
        <v>2021</v>
      </c>
      <c r="C2017" s="119" t="s">
        <v>209</v>
      </c>
      <c r="D2017" t="s">
        <v>11537</v>
      </c>
      <c r="E2017" t="s">
        <v>11530</v>
      </c>
      <c r="F2017" t="s">
        <v>11526</v>
      </c>
      <c r="G2017" t="s">
        <v>61</v>
      </c>
      <c r="H2017" t="s">
        <v>18</v>
      </c>
      <c r="I2017" t="s">
        <v>11529</v>
      </c>
      <c r="J2017">
        <v>2015</v>
      </c>
      <c r="K2017">
        <v>20327.060000000001</v>
      </c>
      <c r="L2017">
        <v>3262</v>
      </c>
      <c r="M2017">
        <v>1</v>
      </c>
      <c r="N2017">
        <f t="shared" si="88"/>
        <v>0</v>
      </c>
      <c r="O2017">
        <f t="shared" si="87"/>
        <v>0</v>
      </c>
      <c r="P2017" t="s">
        <v>11528</v>
      </c>
    </row>
    <row r="2018" spans="2:16" x14ac:dyDescent="0.25">
      <c r="B2018" t="s">
        <v>2022</v>
      </c>
      <c r="C2018" s="119" t="s">
        <v>209</v>
      </c>
      <c r="D2018" t="s">
        <v>11537</v>
      </c>
      <c r="E2018" t="s">
        <v>11530</v>
      </c>
      <c r="F2018" t="s">
        <v>11526</v>
      </c>
      <c r="G2018" t="s">
        <v>61</v>
      </c>
      <c r="H2018" t="s">
        <v>18</v>
      </c>
      <c r="I2018" t="s">
        <v>11541</v>
      </c>
      <c r="J2018">
        <v>2015</v>
      </c>
      <c r="K2018">
        <v>2140.9899999999998</v>
      </c>
      <c r="L2018">
        <v>314</v>
      </c>
      <c r="M2018">
        <v>1</v>
      </c>
      <c r="N2018">
        <f t="shared" si="88"/>
        <v>0</v>
      </c>
      <c r="O2018">
        <f t="shared" si="87"/>
        <v>0</v>
      </c>
      <c r="P2018" t="s">
        <v>11528</v>
      </c>
    </row>
    <row r="2019" spans="2:16" x14ac:dyDescent="0.25">
      <c r="B2019" t="s">
        <v>2023</v>
      </c>
      <c r="C2019" s="119" t="s">
        <v>209</v>
      </c>
      <c r="D2019" t="s">
        <v>11537</v>
      </c>
      <c r="E2019" t="s">
        <v>11530</v>
      </c>
      <c r="F2019" t="s">
        <v>11526</v>
      </c>
      <c r="G2019" t="s">
        <v>61</v>
      </c>
      <c r="H2019" t="s">
        <v>18</v>
      </c>
      <c r="I2019" t="s">
        <v>11529</v>
      </c>
      <c r="J2019">
        <v>2015</v>
      </c>
      <c r="K2019">
        <v>1016.28</v>
      </c>
      <c r="L2019">
        <v>22</v>
      </c>
      <c r="M2019">
        <v>1</v>
      </c>
      <c r="N2019">
        <f t="shared" si="88"/>
        <v>0</v>
      </c>
      <c r="O2019">
        <f t="shared" si="87"/>
        <v>0</v>
      </c>
      <c r="P2019" t="s">
        <v>11528</v>
      </c>
    </row>
    <row r="2020" spans="2:16" x14ac:dyDescent="0.25">
      <c r="B2020" t="s">
        <v>2024</v>
      </c>
      <c r="C2020" s="119" t="s">
        <v>209</v>
      </c>
      <c r="D2020" t="s">
        <v>11537</v>
      </c>
      <c r="E2020" t="s">
        <v>11530</v>
      </c>
      <c r="F2020" t="s">
        <v>11526</v>
      </c>
      <c r="G2020" t="s">
        <v>61</v>
      </c>
      <c r="H2020" t="s">
        <v>18</v>
      </c>
      <c r="I2020" t="s">
        <v>11529</v>
      </c>
      <c r="J2020">
        <v>2015</v>
      </c>
      <c r="K2020">
        <v>3000.99</v>
      </c>
      <c r="L2020">
        <v>393</v>
      </c>
      <c r="M2020">
        <v>1</v>
      </c>
      <c r="N2020">
        <f t="shared" si="88"/>
        <v>0</v>
      </c>
      <c r="O2020">
        <f t="shared" si="87"/>
        <v>0</v>
      </c>
      <c r="P2020" t="s">
        <v>11528</v>
      </c>
    </row>
    <row r="2021" spans="2:16" x14ac:dyDescent="0.25">
      <c r="B2021" t="s">
        <v>2025</v>
      </c>
      <c r="C2021" s="119" t="s">
        <v>209</v>
      </c>
      <c r="D2021" t="s">
        <v>11537</v>
      </c>
      <c r="E2021" t="s">
        <v>11530</v>
      </c>
      <c r="F2021" t="s">
        <v>11526</v>
      </c>
      <c r="G2021" t="s">
        <v>61</v>
      </c>
      <c r="H2021" t="s">
        <v>18</v>
      </c>
      <c r="I2021" t="s">
        <v>11533</v>
      </c>
      <c r="J2021">
        <v>2015</v>
      </c>
      <c r="K2021">
        <v>956.19</v>
      </c>
      <c r="L2021">
        <v>135</v>
      </c>
      <c r="M2021">
        <v>1</v>
      </c>
      <c r="N2021">
        <f t="shared" si="88"/>
        <v>0</v>
      </c>
      <c r="O2021">
        <f t="shared" si="87"/>
        <v>0</v>
      </c>
      <c r="P2021" t="s">
        <v>11528</v>
      </c>
    </row>
    <row r="2022" spans="2:16" x14ac:dyDescent="0.25">
      <c r="B2022" t="s">
        <v>2026</v>
      </c>
      <c r="C2022" s="119" t="s">
        <v>209</v>
      </c>
      <c r="D2022" t="s">
        <v>11550</v>
      </c>
      <c r="E2022" t="s">
        <v>11530</v>
      </c>
      <c r="F2022" t="s">
        <v>11526</v>
      </c>
      <c r="G2022" t="s">
        <v>61</v>
      </c>
      <c r="H2022" t="s">
        <v>18</v>
      </c>
      <c r="I2022" t="s">
        <v>11529</v>
      </c>
      <c r="J2022">
        <v>2015</v>
      </c>
      <c r="K2022">
        <v>17783.419999999998</v>
      </c>
      <c r="L2022">
        <v>2863</v>
      </c>
      <c r="M2022">
        <v>1</v>
      </c>
      <c r="N2022">
        <f t="shared" si="88"/>
        <v>0</v>
      </c>
      <c r="O2022">
        <f t="shared" si="87"/>
        <v>0</v>
      </c>
      <c r="P2022" t="s">
        <v>11528</v>
      </c>
    </row>
    <row r="2023" spans="2:16" x14ac:dyDescent="0.25">
      <c r="B2023" t="s">
        <v>2027</v>
      </c>
      <c r="C2023" s="119" t="s">
        <v>209</v>
      </c>
      <c r="D2023" t="s">
        <v>11537</v>
      </c>
      <c r="E2023" t="s">
        <v>11530</v>
      </c>
      <c r="F2023" t="s">
        <v>11526</v>
      </c>
      <c r="G2023" t="s">
        <v>61</v>
      </c>
      <c r="H2023" t="s">
        <v>18</v>
      </c>
      <c r="I2023" t="s">
        <v>11529</v>
      </c>
      <c r="J2023">
        <v>2015</v>
      </c>
      <c r="K2023">
        <v>13080.4</v>
      </c>
      <c r="L2023">
        <v>2101</v>
      </c>
      <c r="M2023">
        <v>1</v>
      </c>
      <c r="N2023">
        <f t="shared" si="88"/>
        <v>0</v>
      </c>
      <c r="O2023">
        <f t="shared" si="87"/>
        <v>0</v>
      </c>
      <c r="P2023" t="s">
        <v>11528</v>
      </c>
    </row>
    <row r="2024" spans="2:16" x14ac:dyDescent="0.25">
      <c r="B2024" t="s">
        <v>2028</v>
      </c>
      <c r="C2024" s="119" t="s">
        <v>209</v>
      </c>
      <c r="D2024" t="s">
        <v>11537</v>
      </c>
      <c r="E2024" t="s">
        <v>11530</v>
      </c>
      <c r="F2024" t="s">
        <v>11526</v>
      </c>
      <c r="G2024" t="s">
        <v>61</v>
      </c>
      <c r="H2024" t="s">
        <v>18</v>
      </c>
      <c r="I2024" t="s">
        <v>11529</v>
      </c>
      <c r="J2024">
        <v>2015</v>
      </c>
      <c r="K2024">
        <v>4203.8500000000004</v>
      </c>
      <c r="L2024">
        <v>62</v>
      </c>
      <c r="M2024">
        <v>1</v>
      </c>
      <c r="N2024">
        <f t="shared" si="88"/>
        <v>0</v>
      </c>
      <c r="O2024">
        <f t="shared" si="87"/>
        <v>0</v>
      </c>
      <c r="P2024" t="s">
        <v>11528</v>
      </c>
    </row>
    <row r="2025" spans="2:16" x14ac:dyDescent="0.25">
      <c r="B2025" t="s">
        <v>2029</v>
      </c>
      <c r="C2025" s="119" t="s">
        <v>209</v>
      </c>
      <c r="D2025" t="s">
        <v>11537</v>
      </c>
      <c r="E2025" t="s">
        <v>11530</v>
      </c>
      <c r="F2025" t="s">
        <v>11526</v>
      </c>
      <c r="G2025" t="s">
        <v>61</v>
      </c>
      <c r="H2025" t="s">
        <v>18</v>
      </c>
      <c r="I2025" t="s">
        <v>11529</v>
      </c>
      <c r="J2025">
        <v>2015</v>
      </c>
      <c r="K2025">
        <v>7743.18</v>
      </c>
      <c r="L2025">
        <v>1431</v>
      </c>
      <c r="M2025">
        <v>1</v>
      </c>
      <c r="N2025">
        <f t="shared" si="88"/>
        <v>0</v>
      </c>
      <c r="O2025">
        <f t="shared" si="87"/>
        <v>0</v>
      </c>
      <c r="P2025" t="s">
        <v>11528</v>
      </c>
    </row>
    <row r="2026" spans="2:16" x14ac:dyDescent="0.25">
      <c r="B2026" t="s">
        <v>2030</v>
      </c>
      <c r="C2026" s="119" t="s">
        <v>209</v>
      </c>
      <c r="D2026" t="s">
        <v>11537</v>
      </c>
      <c r="E2026" t="s">
        <v>11530</v>
      </c>
      <c r="F2026" t="s">
        <v>11526</v>
      </c>
      <c r="G2026" t="s">
        <v>61</v>
      </c>
      <c r="H2026" t="s">
        <v>18</v>
      </c>
      <c r="I2026" t="s">
        <v>11533</v>
      </c>
      <c r="J2026">
        <v>2015</v>
      </c>
      <c r="K2026">
        <v>126.24</v>
      </c>
      <c r="L2026">
        <v>2</v>
      </c>
      <c r="M2026">
        <v>1</v>
      </c>
      <c r="N2026">
        <f t="shared" si="88"/>
        <v>0</v>
      </c>
      <c r="O2026">
        <f t="shared" si="87"/>
        <v>0</v>
      </c>
      <c r="P2026" t="s">
        <v>11528</v>
      </c>
    </row>
    <row r="2027" spans="2:16" x14ac:dyDescent="0.25">
      <c r="B2027" t="s">
        <v>2031</v>
      </c>
      <c r="C2027" s="119" t="s">
        <v>209</v>
      </c>
      <c r="D2027" t="s">
        <v>11542</v>
      </c>
      <c r="E2027" t="s">
        <v>11530</v>
      </c>
      <c r="F2027" t="s">
        <v>11526</v>
      </c>
      <c r="G2027" t="s">
        <v>61</v>
      </c>
      <c r="H2027" t="s">
        <v>18</v>
      </c>
      <c r="I2027" t="s">
        <v>11533</v>
      </c>
      <c r="J2027">
        <v>2015</v>
      </c>
      <c r="K2027">
        <v>184.15</v>
      </c>
      <c r="L2027">
        <v>26</v>
      </c>
      <c r="M2027">
        <v>1</v>
      </c>
      <c r="N2027">
        <f t="shared" si="88"/>
        <v>0</v>
      </c>
      <c r="O2027">
        <f t="shared" ref="O2027:O2058" si="89">IF(OR(L2027="",L2027&lt;=0),1,0)</f>
        <v>0</v>
      </c>
      <c r="P2027" t="s">
        <v>11528</v>
      </c>
    </row>
    <row r="2028" spans="2:16" x14ac:dyDescent="0.25">
      <c r="B2028" t="s">
        <v>2032</v>
      </c>
      <c r="C2028" s="119" t="s">
        <v>209</v>
      </c>
      <c r="D2028" t="s">
        <v>11537</v>
      </c>
      <c r="E2028" t="s">
        <v>11530</v>
      </c>
      <c r="F2028" t="s">
        <v>11526</v>
      </c>
      <c r="G2028" t="s">
        <v>61</v>
      </c>
      <c r="H2028" t="s">
        <v>18</v>
      </c>
      <c r="I2028" t="s">
        <v>11529</v>
      </c>
      <c r="J2028">
        <v>2015</v>
      </c>
      <c r="K2028">
        <v>15052.04</v>
      </c>
      <c r="L2028">
        <v>2781</v>
      </c>
      <c r="M2028">
        <v>1</v>
      </c>
      <c r="N2028">
        <f t="shared" si="88"/>
        <v>0</v>
      </c>
      <c r="O2028">
        <f t="shared" si="89"/>
        <v>0</v>
      </c>
      <c r="P2028" t="s">
        <v>11528</v>
      </c>
    </row>
    <row r="2029" spans="2:16" x14ac:dyDescent="0.25">
      <c r="B2029" t="s">
        <v>2033</v>
      </c>
      <c r="C2029" s="119" t="s">
        <v>209</v>
      </c>
      <c r="D2029" t="s">
        <v>11537</v>
      </c>
      <c r="E2029" t="s">
        <v>11530</v>
      </c>
      <c r="F2029" t="s">
        <v>11526</v>
      </c>
      <c r="G2029" t="s">
        <v>61</v>
      </c>
      <c r="H2029" t="s">
        <v>18</v>
      </c>
      <c r="I2029" t="s">
        <v>11529</v>
      </c>
      <c r="J2029">
        <v>2015</v>
      </c>
      <c r="K2029">
        <v>17526.12</v>
      </c>
      <c r="L2029">
        <v>2592</v>
      </c>
      <c r="M2029">
        <v>1</v>
      </c>
      <c r="N2029">
        <f t="shared" si="88"/>
        <v>0</v>
      </c>
      <c r="O2029">
        <f t="shared" si="89"/>
        <v>0</v>
      </c>
      <c r="P2029" t="s">
        <v>11528</v>
      </c>
    </row>
    <row r="2030" spans="2:16" x14ac:dyDescent="0.25">
      <c r="B2030" t="s">
        <v>2034</v>
      </c>
      <c r="C2030" s="119" t="s">
        <v>209</v>
      </c>
      <c r="D2030" t="s">
        <v>11537</v>
      </c>
      <c r="E2030" t="s">
        <v>11530</v>
      </c>
      <c r="F2030" t="s">
        <v>11526</v>
      </c>
      <c r="G2030" t="s">
        <v>61</v>
      </c>
      <c r="H2030" t="s">
        <v>18</v>
      </c>
      <c r="I2030" t="s">
        <v>11529</v>
      </c>
      <c r="J2030">
        <v>2015</v>
      </c>
      <c r="K2030">
        <v>2020.47</v>
      </c>
      <c r="L2030">
        <v>26</v>
      </c>
      <c r="M2030">
        <v>1</v>
      </c>
      <c r="N2030">
        <f t="shared" si="88"/>
        <v>0</v>
      </c>
      <c r="O2030">
        <f t="shared" si="89"/>
        <v>0</v>
      </c>
      <c r="P2030" t="s">
        <v>11528</v>
      </c>
    </row>
    <row r="2031" spans="2:16" x14ac:dyDescent="0.25">
      <c r="B2031" t="s">
        <v>2035</v>
      </c>
      <c r="C2031" s="119" t="s">
        <v>209</v>
      </c>
      <c r="D2031" t="s">
        <v>11537</v>
      </c>
      <c r="E2031" t="s">
        <v>11530</v>
      </c>
      <c r="F2031" t="s">
        <v>11526</v>
      </c>
      <c r="G2031" t="s">
        <v>61</v>
      </c>
      <c r="H2031" t="s">
        <v>18</v>
      </c>
      <c r="I2031" t="s">
        <v>11529</v>
      </c>
      <c r="J2031">
        <v>2015</v>
      </c>
      <c r="K2031">
        <v>2858.7</v>
      </c>
      <c r="L2031">
        <v>11</v>
      </c>
      <c r="M2031">
        <v>1</v>
      </c>
      <c r="N2031">
        <f t="shared" si="88"/>
        <v>0</v>
      </c>
      <c r="O2031">
        <f t="shared" si="89"/>
        <v>0</v>
      </c>
      <c r="P2031" t="s">
        <v>11528</v>
      </c>
    </row>
    <row r="2032" spans="2:16" x14ac:dyDescent="0.25">
      <c r="B2032" t="s">
        <v>2036</v>
      </c>
      <c r="C2032" s="119" t="s">
        <v>209</v>
      </c>
      <c r="D2032" t="s">
        <v>11537</v>
      </c>
      <c r="E2032" t="s">
        <v>11530</v>
      </c>
      <c r="F2032" t="s">
        <v>11526</v>
      </c>
      <c r="G2032" t="s">
        <v>61</v>
      </c>
      <c r="H2032" t="s">
        <v>18</v>
      </c>
      <c r="I2032" t="s">
        <v>11533</v>
      </c>
      <c r="J2032">
        <v>2015</v>
      </c>
      <c r="K2032">
        <v>0</v>
      </c>
      <c r="M2032">
        <v>1</v>
      </c>
      <c r="N2032">
        <f t="shared" si="88"/>
        <v>1</v>
      </c>
      <c r="O2032">
        <f t="shared" si="89"/>
        <v>1</v>
      </c>
      <c r="P2032" t="s">
        <v>11528</v>
      </c>
    </row>
    <row r="2033" spans="2:16" x14ac:dyDescent="0.25">
      <c r="B2033" t="s">
        <v>2037</v>
      </c>
      <c r="C2033" s="119" t="s">
        <v>209</v>
      </c>
      <c r="D2033" t="s">
        <v>11537</v>
      </c>
      <c r="E2033" t="s">
        <v>11530</v>
      </c>
      <c r="F2033" t="s">
        <v>11526</v>
      </c>
      <c r="G2033" t="s">
        <v>61</v>
      </c>
      <c r="H2033" t="s">
        <v>18</v>
      </c>
      <c r="I2033" t="s">
        <v>11529</v>
      </c>
      <c r="J2033">
        <v>2015</v>
      </c>
      <c r="K2033">
        <v>13100.03</v>
      </c>
      <c r="L2033">
        <v>2104</v>
      </c>
      <c r="M2033">
        <v>1</v>
      </c>
      <c r="N2033">
        <f t="shared" si="88"/>
        <v>0</v>
      </c>
      <c r="O2033">
        <f t="shared" si="89"/>
        <v>0</v>
      </c>
      <c r="P2033" t="s">
        <v>11528</v>
      </c>
    </row>
    <row r="2034" spans="2:16" x14ac:dyDescent="0.25">
      <c r="B2034" t="s">
        <v>2038</v>
      </c>
      <c r="C2034" s="119" t="s">
        <v>209</v>
      </c>
      <c r="D2034" t="s">
        <v>11539</v>
      </c>
      <c r="E2034" t="s">
        <v>11530</v>
      </c>
      <c r="F2034" t="s">
        <v>11526</v>
      </c>
      <c r="G2034" t="s">
        <v>61</v>
      </c>
      <c r="H2034" t="s">
        <v>18</v>
      </c>
      <c r="I2034" t="s">
        <v>11551</v>
      </c>
      <c r="J2034">
        <v>2015</v>
      </c>
      <c r="K2034">
        <v>9535.15</v>
      </c>
      <c r="L2034">
        <v>937</v>
      </c>
      <c r="M2034">
        <v>1</v>
      </c>
      <c r="N2034">
        <f t="shared" si="88"/>
        <v>0</v>
      </c>
      <c r="O2034">
        <f t="shared" si="89"/>
        <v>0</v>
      </c>
      <c r="P2034" t="s">
        <v>11528</v>
      </c>
    </row>
    <row r="2035" spans="2:16" x14ac:dyDescent="0.25">
      <c r="B2035" t="s">
        <v>2039</v>
      </c>
      <c r="C2035" s="119" t="s">
        <v>209</v>
      </c>
      <c r="D2035" t="s">
        <v>11539</v>
      </c>
      <c r="E2035" t="s">
        <v>11530</v>
      </c>
      <c r="F2035" t="s">
        <v>11526</v>
      </c>
      <c r="G2035" t="s">
        <v>61</v>
      </c>
      <c r="H2035" t="s">
        <v>18</v>
      </c>
      <c r="I2035" t="s">
        <v>11529</v>
      </c>
      <c r="J2035">
        <v>2015</v>
      </c>
      <c r="K2035">
        <v>30037.82</v>
      </c>
      <c r="L2035">
        <v>4828</v>
      </c>
      <c r="M2035">
        <v>1</v>
      </c>
      <c r="N2035">
        <f t="shared" si="88"/>
        <v>0</v>
      </c>
      <c r="O2035">
        <f t="shared" si="89"/>
        <v>0</v>
      </c>
      <c r="P2035" t="s">
        <v>11528</v>
      </c>
    </row>
    <row r="2036" spans="2:16" x14ac:dyDescent="0.25">
      <c r="B2036" t="s">
        <v>2040</v>
      </c>
      <c r="C2036" s="119" t="s">
        <v>209</v>
      </c>
      <c r="D2036" t="s">
        <v>11539</v>
      </c>
      <c r="E2036" t="s">
        <v>11530</v>
      </c>
      <c r="F2036" t="s">
        <v>11526</v>
      </c>
      <c r="G2036" t="s">
        <v>61</v>
      </c>
      <c r="H2036" t="s">
        <v>18</v>
      </c>
      <c r="I2036" t="s">
        <v>11551</v>
      </c>
      <c r="J2036">
        <v>2015</v>
      </c>
      <c r="K2036">
        <v>12454.39</v>
      </c>
      <c r="L2036">
        <v>80</v>
      </c>
      <c r="M2036">
        <v>1</v>
      </c>
      <c r="N2036">
        <f t="shared" si="88"/>
        <v>0</v>
      </c>
      <c r="O2036">
        <f t="shared" si="89"/>
        <v>0</v>
      </c>
      <c r="P2036" t="s">
        <v>11528</v>
      </c>
    </row>
    <row r="2037" spans="2:16" x14ac:dyDescent="0.25">
      <c r="B2037" t="s">
        <v>2041</v>
      </c>
      <c r="C2037" s="119" t="s">
        <v>209</v>
      </c>
      <c r="D2037" t="s">
        <v>11537</v>
      </c>
      <c r="E2037" t="s">
        <v>11530</v>
      </c>
      <c r="F2037" t="s">
        <v>11526</v>
      </c>
      <c r="G2037" t="s">
        <v>61</v>
      </c>
      <c r="H2037" t="s">
        <v>18</v>
      </c>
      <c r="I2037" t="s">
        <v>11529</v>
      </c>
      <c r="J2037">
        <v>2015</v>
      </c>
      <c r="K2037">
        <v>4343.2700000000004</v>
      </c>
      <c r="L2037">
        <v>24</v>
      </c>
      <c r="M2037">
        <v>1</v>
      </c>
      <c r="N2037">
        <f t="shared" si="88"/>
        <v>0</v>
      </c>
      <c r="O2037">
        <f t="shared" si="89"/>
        <v>0</v>
      </c>
      <c r="P2037" t="s">
        <v>11528</v>
      </c>
    </row>
    <row r="2038" spans="2:16" x14ac:dyDescent="0.25">
      <c r="B2038" t="s">
        <v>2042</v>
      </c>
      <c r="C2038" s="119" t="s">
        <v>209</v>
      </c>
      <c r="D2038" t="s">
        <v>11537</v>
      </c>
      <c r="E2038" t="s">
        <v>11530</v>
      </c>
      <c r="F2038" t="s">
        <v>11526</v>
      </c>
      <c r="G2038" t="s">
        <v>61</v>
      </c>
      <c r="H2038" t="s">
        <v>18</v>
      </c>
      <c r="I2038" t="s">
        <v>11529</v>
      </c>
      <c r="J2038">
        <v>2015</v>
      </c>
      <c r="K2038">
        <v>1003.48</v>
      </c>
      <c r="L2038">
        <v>5</v>
      </c>
      <c r="M2038">
        <v>1</v>
      </c>
      <c r="N2038">
        <f t="shared" si="88"/>
        <v>0</v>
      </c>
      <c r="O2038">
        <f t="shared" si="89"/>
        <v>0</v>
      </c>
      <c r="P2038" t="s">
        <v>11528</v>
      </c>
    </row>
    <row r="2039" spans="2:16" x14ac:dyDescent="0.25">
      <c r="B2039" t="s">
        <v>2043</v>
      </c>
      <c r="C2039" s="119" t="s">
        <v>209</v>
      </c>
      <c r="D2039" t="s">
        <v>11537</v>
      </c>
      <c r="E2039" t="s">
        <v>11530</v>
      </c>
      <c r="F2039" t="s">
        <v>11526</v>
      </c>
      <c r="G2039" t="s">
        <v>61</v>
      </c>
      <c r="H2039" t="s">
        <v>18</v>
      </c>
      <c r="I2039" t="s">
        <v>11529</v>
      </c>
      <c r="J2039">
        <v>2015</v>
      </c>
      <c r="K2039">
        <v>10403.870000000001</v>
      </c>
      <c r="L2039">
        <v>1671</v>
      </c>
      <c r="M2039">
        <v>1</v>
      </c>
      <c r="N2039">
        <f t="shared" si="88"/>
        <v>0</v>
      </c>
      <c r="O2039">
        <f t="shared" si="89"/>
        <v>0</v>
      </c>
      <c r="P2039" t="s">
        <v>11528</v>
      </c>
    </row>
    <row r="2040" spans="2:16" x14ac:dyDescent="0.25">
      <c r="B2040" t="s">
        <v>2044</v>
      </c>
      <c r="C2040" s="119" t="s">
        <v>209</v>
      </c>
      <c r="D2040" t="s">
        <v>11537</v>
      </c>
      <c r="E2040" t="s">
        <v>11530</v>
      </c>
      <c r="F2040" t="s">
        <v>11526</v>
      </c>
      <c r="G2040" t="s">
        <v>61</v>
      </c>
      <c r="H2040" t="s">
        <v>18</v>
      </c>
      <c r="I2040" t="s">
        <v>11529</v>
      </c>
      <c r="J2040">
        <v>2015</v>
      </c>
      <c r="K2040">
        <v>3365.62</v>
      </c>
      <c r="L2040">
        <v>55</v>
      </c>
      <c r="M2040">
        <v>1</v>
      </c>
      <c r="N2040">
        <f t="shared" si="88"/>
        <v>0</v>
      </c>
      <c r="O2040">
        <f t="shared" si="89"/>
        <v>0</v>
      </c>
      <c r="P2040" t="s">
        <v>11528</v>
      </c>
    </row>
    <row r="2041" spans="2:16" x14ac:dyDescent="0.25">
      <c r="B2041" t="s">
        <v>2045</v>
      </c>
      <c r="C2041" s="119" t="s">
        <v>209</v>
      </c>
      <c r="D2041" t="s">
        <v>11539</v>
      </c>
      <c r="E2041" t="s">
        <v>11530</v>
      </c>
      <c r="F2041" t="s">
        <v>11526</v>
      </c>
      <c r="G2041" t="s">
        <v>61</v>
      </c>
      <c r="H2041" t="s">
        <v>18</v>
      </c>
      <c r="I2041" t="s">
        <v>11551</v>
      </c>
      <c r="J2041">
        <v>2015</v>
      </c>
      <c r="K2041">
        <v>14724.01</v>
      </c>
      <c r="L2041">
        <v>1448</v>
      </c>
      <c r="M2041">
        <v>1</v>
      </c>
      <c r="N2041">
        <f t="shared" si="88"/>
        <v>0</v>
      </c>
      <c r="O2041">
        <f t="shared" si="89"/>
        <v>0</v>
      </c>
      <c r="P2041" t="s">
        <v>11528</v>
      </c>
    </row>
    <row r="2042" spans="2:16" x14ac:dyDescent="0.25">
      <c r="B2042" t="s">
        <v>2046</v>
      </c>
      <c r="C2042" s="119" t="s">
        <v>209</v>
      </c>
      <c r="D2042" t="s">
        <v>11539</v>
      </c>
      <c r="E2042" t="s">
        <v>11530</v>
      </c>
      <c r="F2042" t="s">
        <v>11526</v>
      </c>
      <c r="G2042" t="s">
        <v>61</v>
      </c>
      <c r="H2042" t="s">
        <v>18</v>
      </c>
      <c r="I2042" t="s">
        <v>11551</v>
      </c>
      <c r="J2042">
        <v>2015</v>
      </c>
      <c r="K2042">
        <v>17391.77</v>
      </c>
      <c r="L2042">
        <v>136</v>
      </c>
      <c r="M2042">
        <v>1</v>
      </c>
      <c r="N2042">
        <f t="shared" si="88"/>
        <v>0</v>
      </c>
      <c r="O2042">
        <f t="shared" si="89"/>
        <v>0</v>
      </c>
      <c r="P2042" t="s">
        <v>11528</v>
      </c>
    </row>
    <row r="2043" spans="2:16" x14ac:dyDescent="0.25">
      <c r="B2043" t="s">
        <v>2047</v>
      </c>
      <c r="C2043" s="119" t="s">
        <v>209</v>
      </c>
      <c r="D2043" t="s">
        <v>11539</v>
      </c>
      <c r="E2043" t="s">
        <v>11530</v>
      </c>
      <c r="F2043" t="s">
        <v>11526</v>
      </c>
      <c r="G2043" t="s">
        <v>61</v>
      </c>
      <c r="H2043" t="s">
        <v>18</v>
      </c>
      <c r="I2043" t="s">
        <v>11529</v>
      </c>
      <c r="J2043">
        <v>2015</v>
      </c>
      <c r="K2043">
        <v>32474.35</v>
      </c>
      <c r="L2043">
        <v>5218</v>
      </c>
      <c r="M2043">
        <v>1</v>
      </c>
      <c r="N2043">
        <f t="shared" si="88"/>
        <v>0</v>
      </c>
      <c r="O2043">
        <f t="shared" si="89"/>
        <v>0</v>
      </c>
      <c r="P2043" t="s">
        <v>11528</v>
      </c>
    </row>
    <row r="2044" spans="2:16" x14ac:dyDescent="0.25">
      <c r="B2044" t="s">
        <v>2048</v>
      </c>
      <c r="C2044" s="119" t="s">
        <v>209</v>
      </c>
      <c r="D2044" t="s">
        <v>11537</v>
      </c>
      <c r="E2044" t="s">
        <v>11530</v>
      </c>
      <c r="F2044" t="s">
        <v>11526</v>
      </c>
      <c r="G2044" t="s">
        <v>61</v>
      </c>
      <c r="H2044" t="s">
        <v>18</v>
      </c>
      <c r="I2044" t="s">
        <v>11529</v>
      </c>
      <c r="J2044">
        <v>2015</v>
      </c>
      <c r="K2044">
        <v>7486.88</v>
      </c>
      <c r="L2044">
        <v>1203</v>
      </c>
      <c r="M2044">
        <v>1</v>
      </c>
      <c r="N2044">
        <f t="shared" si="88"/>
        <v>0</v>
      </c>
      <c r="O2044">
        <f t="shared" si="89"/>
        <v>0</v>
      </c>
      <c r="P2044" t="s">
        <v>11528</v>
      </c>
    </row>
    <row r="2045" spans="2:16" x14ac:dyDescent="0.25">
      <c r="B2045" t="s">
        <v>2049</v>
      </c>
      <c r="C2045" s="119" t="s">
        <v>209</v>
      </c>
      <c r="D2045" t="s">
        <v>11537</v>
      </c>
      <c r="E2045" t="s">
        <v>11530</v>
      </c>
      <c r="F2045" t="s">
        <v>11526</v>
      </c>
      <c r="G2045" t="s">
        <v>61</v>
      </c>
      <c r="H2045" t="s">
        <v>18</v>
      </c>
      <c r="I2045" t="s">
        <v>11529</v>
      </c>
      <c r="J2045">
        <v>2015</v>
      </c>
      <c r="K2045">
        <v>1002.66</v>
      </c>
      <c r="L2045">
        <v>4</v>
      </c>
      <c r="M2045">
        <v>1</v>
      </c>
      <c r="N2045">
        <f t="shared" si="88"/>
        <v>0</v>
      </c>
      <c r="O2045">
        <f t="shared" si="89"/>
        <v>0</v>
      </c>
      <c r="P2045" t="s">
        <v>11528</v>
      </c>
    </row>
    <row r="2046" spans="2:16" x14ac:dyDescent="0.25">
      <c r="B2046" t="s">
        <v>2050</v>
      </c>
      <c r="C2046" s="119" t="s">
        <v>209</v>
      </c>
      <c r="D2046" t="s">
        <v>11550</v>
      </c>
      <c r="E2046" t="s">
        <v>11530</v>
      </c>
      <c r="F2046" t="s">
        <v>11526</v>
      </c>
      <c r="G2046" t="s">
        <v>61</v>
      </c>
      <c r="H2046" t="s">
        <v>18</v>
      </c>
      <c r="I2046" t="s">
        <v>11529</v>
      </c>
      <c r="J2046">
        <v>2015</v>
      </c>
      <c r="K2046">
        <v>3330.3</v>
      </c>
      <c r="L2046">
        <v>439</v>
      </c>
      <c r="M2046">
        <v>1</v>
      </c>
      <c r="N2046">
        <f t="shared" si="88"/>
        <v>0</v>
      </c>
      <c r="O2046">
        <f t="shared" si="89"/>
        <v>0</v>
      </c>
      <c r="P2046" t="s">
        <v>11528</v>
      </c>
    </row>
    <row r="2047" spans="2:16" x14ac:dyDescent="0.25">
      <c r="B2047" t="s">
        <v>2051</v>
      </c>
      <c r="C2047" s="119" t="s">
        <v>209</v>
      </c>
      <c r="D2047" t="s">
        <v>11542</v>
      </c>
      <c r="E2047" t="s">
        <v>11530</v>
      </c>
      <c r="F2047" t="s">
        <v>11526</v>
      </c>
      <c r="G2047" t="s">
        <v>61</v>
      </c>
      <c r="H2047" t="s">
        <v>18</v>
      </c>
      <c r="I2047" t="s">
        <v>11529</v>
      </c>
      <c r="J2047">
        <v>2015</v>
      </c>
      <c r="K2047">
        <v>8861.2999999999993</v>
      </c>
      <c r="L2047">
        <v>1421</v>
      </c>
      <c r="M2047">
        <v>1</v>
      </c>
      <c r="N2047">
        <f t="shared" si="88"/>
        <v>0</v>
      </c>
      <c r="O2047">
        <f t="shared" si="89"/>
        <v>0</v>
      </c>
      <c r="P2047" t="s">
        <v>11528</v>
      </c>
    </row>
    <row r="2048" spans="2:16" x14ac:dyDescent="0.25">
      <c r="B2048" t="s">
        <v>2052</v>
      </c>
      <c r="C2048" s="119" t="s">
        <v>209</v>
      </c>
      <c r="D2048" t="s">
        <v>11542</v>
      </c>
      <c r="E2048" t="s">
        <v>11530</v>
      </c>
      <c r="F2048" t="s">
        <v>11526</v>
      </c>
      <c r="G2048" t="s">
        <v>61</v>
      </c>
      <c r="H2048" t="s">
        <v>18</v>
      </c>
      <c r="I2048" t="s">
        <v>11529</v>
      </c>
      <c r="J2048">
        <v>2015</v>
      </c>
      <c r="K2048">
        <v>5009.8599999999997</v>
      </c>
      <c r="L2048">
        <v>69</v>
      </c>
      <c r="M2048">
        <v>1</v>
      </c>
      <c r="N2048">
        <f t="shared" si="88"/>
        <v>0</v>
      </c>
      <c r="O2048">
        <f t="shared" si="89"/>
        <v>0</v>
      </c>
      <c r="P2048" t="s">
        <v>11528</v>
      </c>
    </row>
    <row r="2049" spans="2:16" x14ac:dyDescent="0.25">
      <c r="B2049" t="s">
        <v>2053</v>
      </c>
      <c r="C2049" s="119" t="s">
        <v>209</v>
      </c>
      <c r="D2049" t="s">
        <v>11539</v>
      </c>
      <c r="E2049" t="s">
        <v>11530</v>
      </c>
      <c r="F2049" t="s">
        <v>11526</v>
      </c>
      <c r="G2049" t="s">
        <v>61</v>
      </c>
      <c r="H2049" t="s">
        <v>18</v>
      </c>
      <c r="I2049" t="s">
        <v>11529</v>
      </c>
      <c r="J2049">
        <v>2015</v>
      </c>
      <c r="K2049">
        <v>19323.87</v>
      </c>
      <c r="L2049">
        <v>3111</v>
      </c>
      <c r="M2049">
        <v>1</v>
      </c>
      <c r="N2049">
        <f t="shared" si="88"/>
        <v>0</v>
      </c>
      <c r="O2049">
        <f t="shared" si="89"/>
        <v>0</v>
      </c>
      <c r="P2049" t="s">
        <v>11528</v>
      </c>
    </row>
    <row r="2050" spans="2:16" x14ac:dyDescent="0.25">
      <c r="B2050" t="s">
        <v>2054</v>
      </c>
      <c r="C2050" s="119" t="s">
        <v>209</v>
      </c>
      <c r="D2050" t="s">
        <v>11537</v>
      </c>
      <c r="E2050" t="s">
        <v>11530</v>
      </c>
      <c r="F2050" t="s">
        <v>11526</v>
      </c>
      <c r="G2050" t="s">
        <v>61</v>
      </c>
      <c r="H2050" t="s">
        <v>18</v>
      </c>
      <c r="I2050" t="s">
        <v>11529</v>
      </c>
      <c r="J2050">
        <v>2015</v>
      </c>
      <c r="K2050">
        <v>15390.83</v>
      </c>
      <c r="L2050">
        <v>2491</v>
      </c>
      <c r="M2050">
        <v>1</v>
      </c>
      <c r="N2050">
        <f t="shared" si="88"/>
        <v>0</v>
      </c>
      <c r="O2050">
        <f t="shared" si="89"/>
        <v>0</v>
      </c>
      <c r="P2050" t="s">
        <v>11528</v>
      </c>
    </row>
    <row r="2051" spans="2:16" x14ac:dyDescent="0.25">
      <c r="B2051" t="s">
        <v>2055</v>
      </c>
      <c r="C2051" s="119" t="s">
        <v>209</v>
      </c>
      <c r="D2051" t="s">
        <v>11537</v>
      </c>
      <c r="E2051" t="s">
        <v>11530</v>
      </c>
      <c r="F2051" t="s">
        <v>11526</v>
      </c>
      <c r="G2051" t="s">
        <v>61</v>
      </c>
      <c r="H2051" t="s">
        <v>18</v>
      </c>
      <c r="I2051" t="s">
        <v>11529</v>
      </c>
      <c r="J2051">
        <v>2015</v>
      </c>
      <c r="K2051">
        <v>2329.89</v>
      </c>
      <c r="L2051">
        <v>21</v>
      </c>
      <c r="M2051">
        <v>1</v>
      </c>
      <c r="N2051">
        <f t="shared" si="88"/>
        <v>0</v>
      </c>
      <c r="O2051">
        <f t="shared" si="89"/>
        <v>0</v>
      </c>
      <c r="P2051" t="s">
        <v>11528</v>
      </c>
    </row>
    <row r="2052" spans="2:16" x14ac:dyDescent="0.25">
      <c r="B2052" t="s">
        <v>2056</v>
      </c>
      <c r="C2052" s="119" t="s">
        <v>209</v>
      </c>
      <c r="D2052" t="s">
        <v>11537</v>
      </c>
      <c r="E2052" t="s">
        <v>11530</v>
      </c>
      <c r="F2052" t="s">
        <v>11526</v>
      </c>
      <c r="G2052" t="s">
        <v>61</v>
      </c>
      <c r="H2052" t="s">
        <v>18</v>
      </c>
      <c r="I2052" t="s">
        <v>11529</v>
      </c>
      <c r="J2052">
        <v>2015</v>
      </c>
      <c r="K2052">
        <v>5408.6</v>
      </c>
      <c r="L2052">
        <v>714</v>
      </c>
      <c r="M2052">
        <v>1</v>
      </c>
      <c r="N2052">
        <f t="shared" si="88"/>
        <v>0</v>
      </c>
      <c r="O2052">
        <f t="shared" si="89"/>
        <v>0</v>
      </c>
      <c r="P2052" t="s">
        <v>11528</v>
      </c>
    </row>
    <row r="2053" spans="2:16" x14ac:dyDescent="0.25">
      <c r="B2053" t="s">
        <v>2057</v>
      </c>
      <c r="C2053" s="119" t="s">
        <v>209</v>
      </c>
      <c r="D2053" t="s">
        <v>11537</v>
      </c>
      <c r="E2053" t="s">
        <v>11530</v>
      </c>
      <c r="F2053" t="s">
        <v>11526</v>
      </c>
      <c r="G2053" t="s">
        <v>61</v>
      </c>
      <c r="H2053" t="s">
        <v>18</v>
      </c>
      <c r="I2053" t="s">
        <v>11529</v>
      </c>
      <c r="J2053">
        <v>2015</v>
      </c>
      <c r="K2053">
        <v>3359.31</v>
      </c>
      <c r="L2053">
        <v>51</v>
      </c>
      <c r="M2053">
        <v>1</v>
      </c>
      <c r="N2053">
        <f t="shared" si="88"/>
        <v>0</v>
      </c>
      <c r="O2053">
        <f t="shared" si="89"/>
        <v>0</v>
      </c>
      <c r="P2053" t="s">
        <v>11528</v>
      </c>
    </row>
    <row r="2054" spans="2:16" x14ac:dyDescent="0.25">
      <c r="B2054" t="s">
        <v>2058</v>
      </c>
      <c r="C2054" s="119" t="s">
        <v>209</v>
      </c>
      <c r="D2054" t="s">
        <v>11542</v>
      </c>
      <c r="E2054" t="s">
        <v>11530</v>
      </c>
      <c r="F2054" t="s">
        <v>11526</v>
      </c>
      <c r="G2054" t="s">
        <v>61</v>
      </c>
      <c r="H2054" t="s">
        <v>18</v>
      </c>
      <c r="I2054" t="s">
        <v>11529</v>
      </c>
      <c r="J2054">
        <v>2015</v>
      </c>
      <c r="K2054">
        <v>7293.97</v>
      </c>
      <c r="L2054">
        <v>1172</v>
      </c>
      <c r="M2054">
        <v>1</v>
      </c>
      <c r="N2054">
        <f t="shared" si="88"/>
        <v>0</v>
      </c>
      <c r="O2054">
        <f t="shared" si="89"/>
        <v>0</v>
      </c>
      <c r="P2054" t="s">
        <v>11528</v>
      </c>
    </row>
    <row r="2055" spans="2:16" x14ac:dyDescent="0.25">
      <c r="B2055" t="s">
        <v>2059</v>
      </c>
      <c r="C2055" s="119" t="s">
        <v>209</v>
      </c>
      <c r="D2055" t="s">
        <v>11550</v>
      </c>
      <c r="E2055" t="s">
        <v>11530</v>
      </c>
      <c r="F2055" t="s">
        <v>11526</v>
      </c>
      <c r="G2055" t="s">
        <v>61</v>
      </c>
      <c r="H2055" t="s">
        <v>18</v>
      </c>
      <c r="I2055" t="s">
        <v>11529</v>
      </c>
      <c r="J2055">
        <v>2015</v>
      </c>
      <c r="K2055">
        <v>21185.31</v>
      </c>
      <c r="L2055">
        <v>1028</v>
      </c>
      <c r="M2055">
        <v>1</v>
      </c>
      <c r="N2055">
        <f t="shared" si="88"/>
        <v>0</v>
      </c>
      <c r="O2055">
        <f t="shared" si="89"/>
        <v>0</v>
      </c>
      <c r="P2055" t="s">
        <v>11528</v>
      </c>
    </row>
    <row r="2056" spans="2:16" x14ac:dyDescent="0.25">
      <c r="B2056" t="s">
        <v>2060</v>
      </c>
      <c r="C2056" s="119" t="s">
        <v>209</v>
      </c>
      <c r="D2056" t="s">
        <v>11542</v>
      </c>
      <c r="E2056" t="s">
        <v>11530</v>
      </c>
      <c r="F2056" t="s">
        <v>11526</v>
      </c>
      <c r="G2056" t="s">
        <v>61</v>
      </c>
      <c r="H2056" t="s">
        <v>18</v>
      </c>
      <c r="I2056" t="s">
        <v>11529</v>
      </c>
      <c r="J2056">
        <v>2015</v>
      </c>
      <c r="K2056">
        <v>3170.16</v>
      </c>
      <c r="L2056">
        <v>25</v>
      </c>
      <c r="M2056">
        <v>1</v>
      </c>
      <c r="N2056">
        <f t="shared" si="88"/>
        <v>0</v>
      </c>
      <c r="O2056">
        <f t="shared" si="89"/>
        <v>0</v>
      </c>
      <c r="P2056" t="s">
        <v>11528</v>
      </c>
    </row>
    <row r="2057" spans="2:16" x14ac:dyDescent="0.25">
      <c r="B2057" t="s">
        <v>2061</v>
      </c>
      <c r="C2057" s="119" t="s">
        <v>209</v>
      </c>
      <c r="D2057" t="s">
        <v>11542</v>
      </c>
      <c r="E2057" t="s">
        <v>11530</v>
      </c>
      <c r="F2057" t="s">
        <v>11526</v>
      </c>
      <c r="G2057" t="s">
        <v>61</v>
      </c>
      <c r="H2057" t="s">
        <v>18</v>
      </c>
      <c r="I2057" t="s">
        <v>11529</v>
      </c>
      <c r="J2057">
        <v>2015</v>
      </c>
      <c r="K2057">
        <v>5295.92</v>
      </c>
      <c r="L2057">
        <v>411</v>
      </c>
      <c r="M2057">
        <v>1</v>
      </c>
      <c r="N2057">
        <f t="shared" si="88"/>
        <v>0</v>
      </c>
      <c r="O2057">
        <f t="shared" si="89"/>
        <v>0</v>
      </c>
      <c r="P2057" t="s">
        <v>11528</v>
      </c>
    </row>
    <row r="2058" spans="2:16" x14ac:dyDescent="0.25">
      <c r="B2058" t="s">
        <v>2062</v>
      </c>
      <c r="C2058" s="119" t="s">
        <v>209</v>
      </c>
      <c r="D2058" t="s">
        <v>11527</v>
      </c>
      <c r="E2058" t="s">
        <v>11530</v>
      </c>
      <c r="F2058" t="s">
        <v>11526</v>
      </c>
      <c r="G2058" t="s">
        <v>61</v>
      </c>
      <c r="H2058" t="s">
        <v>18</v>
      </c>
      <c r="I2058" t="s">
        <v>11529</v>
      </c>
      <c r="J2058">
        <v>2015</v>
      </c>
      <c r="K2058">
        <v>0</v>
      </c>
      <c r="M2058">
        <v>1</v>
      </c>
      <c r="N2058">
        <f t="shared" si="88"/>
        <v>1</v>
      </c>
      <c r="O2058">
        <f t="shared" si="89"/>
        <v>1</v>
      </c>
      <c r="P2058" t="s">
        <v>11528</v>
      </c>
    </row>
    <row r="2059" spans="2:16" x14ac:dyDescent="0.25">
      <c r="B2059" t="s">
        <v>2063</v>
      </c>
      <c r="C2059" s="119" t="s">
        <v>4</v>
      </c>
      <c r="D2059" t="s">
        <v>11544</v>
      </c>
      <c r="E2059" t="s">
        <v>11530</v>
      </c>
      <c r="F2059" t="s">
        <v>11540</v>
      </c>
      <c r="G2059" t="s">
        <v>61</v>
      </c>
      <c r="H2059" t="s">
        <v>18</v>
      </c>
      <c r="I2059" t="s">
        <v>11541</v>
      </c>
      <c r="J2059">
        <v>2015</v>
      </c>
      <c r="K2059">
        <v>1221.69</v>
      </c>
      <c r="L2059">
        <v>15</v>
      </c>
      <c r="M2059">
        <v>1</v>
      </c>
      <c r="N2059">
        <f t="shared" ref="N2059:N2122" si="90">IF(K2059&lt;100,1,0)</f>
        <v>0</v>
      </c>
      <c r="O2059">
        <f t="shared" ref="O2059:O2070" si="91">IF(OR(L2059="",L2059&lt;=0),1,0)</f>
        <v>0</v>
      </c>
      <c r="P2059" t="s">
        <v>11528</v>
      </c>
    </row>
    <row r="2060" spans="2:16" x14ac:dyDescent="0.25">
      <c r="B2060" t="s">
        <v>2064</v>
      </c>
      <c r="C2060" s="119" t="s">
        <v>4</v>
      </c>
      <c r="D2060" t="s">
        <v>11539</v>
      </c>
      <c r="E2060" t="s">
        <v>11530</v>
      </c>
      <c r="F2060" t="s">
        <v>11540</v>
      </c>
      <c r="G2060" t="s">
        <v>61</v>
      </c>
      <c r="H2060" t="s">
        <v>18</v>
      </c>
      <c r="I2060" t="s">
        <v>11533</v>
      </c>
      <c r="J2060">
        <v>2015</v>
      </c>
      <c r="K2060">
        <v>2044.6</v>
      </c>
      <c r="L2060">
        <v>5</v>
      </c>
      <c r="M2060">
        <v>1</v>
      </c>
      <c r="N2060">
        <f t="shared" si="90"/>
        <v>0</v>
      </c>
      <c r="O2060">
        <f t="shared" si="91"/>
        <v>0</v>
      </c>
      <c r="P2060" t="s">
        <v>11528</v>
      </c>
    </row>
    <row r="2061" spans="2:16" x14ac:dyDescent="0.25">
      <c r="B2061" t="s">
        <v>2065</v>
      </c>
      <c r="C2061" s="119" t="s">
        <v>4</v>
      </c>
      <c r="D2061" t="s">
        <v>11542</v>
      </c>
      <c r="E2061" t="s">
        <v>11530</v>
      </c>
      <c r="F2061" t="s">
        <v>11540</v>
      </c>
      <c r="G2061" t="s">
        <v>61</v>
      </c>
      <c r="H2061" t="s">
        <v>18</v>
      </c>
      <c r="I2061" t="s">
        <v>11533</v>
      </c>
      <c r="J2061">
        <v>2015</v>
      </c>
      <c r="K2061">
        <v>146</v>
      </c>
      <c r="L2061">
        <v>327</v>
      </c>
      <c r="M2061">
        <v>1</v>
      </c>
      <c r="N2061">
        <f t="shared" si="90"/>
        <v>0</v>
      </c>
      <c r="O2061">
        <f t="shared" si="91"/>
        <v>0</v>
      </c>
      <c r="P2061" t="s">
        <v>11528</v>
      </c>
    </row>
    <row r="2062" spans="2:16" x14ac:dyDescent="0.25">
      <c r="B2062" t="s">
        <v>2066</v>
      </c>
      <c r="C2062" s="119" t="s">
        <v>4</v>
      </c>
      <c r="D2062" t="s">
        <v>11537</v>
      </c>
      <c r="E2062" t="s">
        <v>11530</v>
      </c>
      <c r="F2062" t="s">
        <v>11540</v>
      </c>
      <c r="G2062" t="s">
        <v>61</v>
      </c>
      <c r="H2062" t="s">
        <v>18</v>
      </c>
      <c r="I2062" t="s">
        <v>11533</v>
      </c>
      <c r="J2062">
        <v>2015</v>
      </c>
      <c r="K2062">
        <v>82.33</v>
      </c>
      <c r="L2062">
        <v>90</v>
      </c>
      <c r="M2062">
        <v>1</v>
      </c>
      <c r="N2062">
        <f t="shared" si="90"/>
        <v>1</v>
      </c>
      <c r="O2062">
        <f t="shared" si="91"/>
        <v>0</v>
      </c>
      <c r="P2062" t="s">
        <v>11528</v>
      </c>
    </row>
    <row r="2063" spans="2:16" x14ac:dyDescent="0.25">
      <c r="B2063" t="s">
        <v>2067</v>
      </c>
      <c r="C2063" s="119" t="s">
        <v>4</v>
      </c>
      <c r="D2063" t="s">
        <v>11537</v>
      </c>
      <c r="E2063" t="s">
        <v>11530</v>
      </c>
      <c r="F2063" t="s">
        <v>11540</v>
      </c>
      <c r="G2063" t="s">
        <v>61</v>
      </c>
      <c r="H2063" t="s">
        <v>18</v>
      </c>
      <c r="I2063" t="s">
        <v>11541</v>
      </c>
      <c r="J2063">
        <v>2015</v>
      </c>
      <c r="K2063">
        <v>1131.83</v>
      </c>
      <c r="L2063">
        <v>1</v>
      </c>
      <c r="M2063">
        <v>1</v>
      </c>
      <c r="N2063">
        <f t="shared" si="90"/>
        <v>0</v>
      </c>
      <c r="O2063">
        <f t="shared" si="91"/>
        <v>0</v>
      </c>
      <c r="P2063" t="s">
        <v>11528</v>
      </c>
    </row>
    <row r="2064" spans="2:16" x14ac:dyDescent="0.25">
      <c r="B2064" t="s">
        <v>2068</v>
      </c>
      <c r="C2064" s="119" t="s">
        <v>4</v>
      </c>
      <c r="D2064" t="s">
        <v>11537</v>
      </c>
      <c r="E2064" t="s">
        <v>11530</v>
      </c>
      <c r="F2064" t="s">
        <v>11540</v>
      </c>
      <c r="G2064" t="s">
        <v>61</v>
      </c>
      <c r="H2064" t="s">
        <v>18</v>
      </c>
      <c r="I2064" t="s">
        <v>11541</v>
      </c>
      <c r="J2064">
        <v>2015</v>
      </c>
      <c r="K2064">
        <v>189.06</v>
      </c>
      <c r="L2064">
        <v>3</v>
      </c>
      <c r="M2064">
        <v>1</v>
      </c>
      <c r="N2064">
        <f t="shared" si="90"/>
        <v>0</v>
      </c>
      <c r="O2064">
        <f t="shared" si="91"/>
        <v>0</v>
      </c>
      <c r="P2064" t="s">
        <v>11528</v>
      </c>
    </row>
    <row r="2065" spans="2:16" x14ac:dyDescent="0.25">
      <c r="B2065" t="s">
        <v>2069</v>
      </c>
      <c r="C2065" s="119" t="s">
        <v>4</v>
      </c>
      <c r="D2065" t="s">
        <v>11537</v>
      </c>
      <c r="E2065" t="s">
        <v>11530</v>
      </c>
      <c r="F2065" t="s">
        <v>11540</v>
      </c>
      <c r="G2065" t="s">
        <v>61</v>
      </c>
      <c r="H2065" t="s">
        <v>18</v>
      </c>
      <c r="I2065" t="s">
        <v>11541</v>
      </c>
      <c r="J2065">
        <v>2015</v>
      </c>
      <c r="K2065">
        <v>251.49</v>
      </c>
      <c r="M2065">
        <v>1</v>
      </c>
      <c r="N2065">
        <f t="shared" si="90"/>
        <v>0</v>
      </c>
      <c r="O2065">
        <f t="shared" si="91"/>
        <v>1</v>
      </c>
      <c r="P2065" t="s">
        <v>11528</v>
      </c>
    </row>
    <row r="2066" spans="2:16" x14ac:dyDescent="0.25">
      <c r="B2066" t="s">
        <v>2070</v>
      </c>
      <c r="C2066" s="119" t="s">
        <v>4</v>
      </c>
      <c r="D2066" t="s">
        <v>11537</v>
      </c>
      <c r="E2066" t="s">
        <v>11530</v>
      </c>
      <c r="F2066" t="s">
        <v>11540</v>
      </c>
      <c r="G2066" t="s">
        <v>61</v>
      </c>
      <c r="H2066" t="s">
        <v>18</v>
      </c>
      <c r="I2066" t="s">
        <v>11541</v>
      </c>
      <c r="J2066">
        <v>2015</v>
      </c>
      <c r="K2066">
        <v>125.87</v>
      </c>
      <c r="L2066">
        <v>1</v>
      </c>
      <c r="M2066">
        <v>1</v>
      </c>
      <c r="N2066">
        <f t="shared" si="90"/>
        <v>0</v>
      </c>
      <c r="O2066">
        <f t="shared" si="91"/>
        <v>0</v>
      </c>
      <c r="P2066" t="s">
        <v>11528</v>
      </c>
    </row>
    <row r="2067" spans="2:16" x14ac:dyDescent="0.25">
      <c r="B2067" t="s">
        <v>2071</v>
      </c>
      <c r="C2067" s="119" t="s">
        <v>4</v>
      </c>
      <c r="D2067" t="s">
        <v>11539</v>
      </c>
      <c r="E2067" t="s">
        <v>11530</v>
      </c>
      <c r="F2067" t="s">
        <v>11540</v>
      </c>
      <c r="G2067" t="s">
        <v>61</v>
      </c>
      <c r="H2067" t="s">
        <v>18</v>
      </c>
      <c r="I2067" t="s">
        <v>11541</v>
      </c>
      <c r="J2067">
        <v>2015</v>
      </c>
      <c r="K2067">
        <v>251.91</v>
      </c>
      <c r="L2067">
        <v>4</v>
      </c>
      <c r="M2067">
        <v>1</v>
      </c>
      <c r="N2067">
        <f t="shared" si="90"/>
        <v>0</v>
      </c>
      <c r="O2067">
        <f t="shared" si="91"/>
        <v>0</v>
      </c>
      <c r="P2067" t="s">
        <v>11528</v>
      </c>
    </row>
    <row r="2068" spans="2:16" x14ac:dyDescent="0.25">
      <c r="B2068" t="s">
        <v>2072</v>
      </c>
      <c r="C2068" s="119" t="s">
        <v>4</v>
      </c>
      <c r="D2068" t="s">
        <v>11537</v>
      </c>
      <c r="E2068" t="s">
        <v>11530</v>
      </c>
      <c r="F2068" t="s">
        <v>11540</v>
      </c>
      <c r="G2068" t="s">
        <v>61</v>
      </c>
      <c r="H2068" t="s">
        <v>18</v>
      </c>
      <c r="I2068" t="s">
        <v>11541</v>
      </c>
      <c r="J2068">
        <v>2015</v>
      </c>
      <c r="K2068">
        <v>0.13</v>
      </c>
      <c r="L2068">
        <v>1</v>
      </c>
      <c r="M2068">
        <v>1</v>
      </c>
      <c r="N2068">
        <f t="shared" si="90"/>
        <v>1</v>
      </c>
      <c r="O2068">
        <f t="shared" si="91"/>
        <v>0</v>
      </c>
      <c r="P2068" t="s">
        <v>11528</v>
      </c>
    </row>
    <row r="2069" spans="2:16" x14ac:dyDescent="0.25">
      <c r="B2069" t="s">
        <v>2073</v>
      </c>
      <c r="C2069" s="119" t="s">
        <v>4</v>
      </c>
      <c r="D2069" t="s">
        <v>11537</v>
      </c>
      <c r="E2069" t="s">
        <v>11530</v>
      </c>
      <c r="F2069" t="s">
        <v>11540</v>
      </c>
      <c r="G2069" t="s">
        <v>61</v>
      </c>
      <c r="H2069" t="s">
        <v>18</v>
      </c>
      <c r="I2069" t="s">
        <v>11533</v>
      </c>
      <c r="J2069">
        <v>2015</v>
      </c>
      <c r="K2069">
        <v>701.82</v>
      </c>
      <c r="L2069">
        <v>288</v>
      </c>
      <c r="M2069">
        <v>1</v>
      </c>
      <c r="N2069">
        <f t="shared" si="90"/>
        <v>0</v>
      </c>
      <c r="O2069">
        <f t="shared" si="91"/>
        <v>0</v>
      </c>
      <c r="P2069" t="s">
        <v>11528</v>
      </c>
    </row>
    <row r="2070" spans="2:16" x14ac:dyDescent="0.25">
      <c r="B2070" t="s">
        <v>2074</v>
      </c>
      <c r="C2070" s="119" t="s">
        <v>4</v>
      </c>
      <c r="D2070" t="s">
        <v>11537</v>
      </c>
      <c r="E2070" t="s">
        <v>11530</v>
      </c>
      <c r="F2070" t="s">
        <v>11540</v>
      </c>
      <c r="G2070" t="s">
        <v>61</v>
      </c>
      <c r="H2070" t="s">
        <v>18</v>
      </c>
      <c r="I2070" t="s">
        <v>11533</v>
      </c>
      <c r="J2070">
        <v>2015</v>
      </c>
      <c r="K2070">
        <v>2392.25</v>
      </c>
      <c r="L2070">
        <v>22</v>
      </c>
      <c r="M2070">
        <v>1</v>
      </c>
      <c r="N2070">
        <f t="shared" si="90"/>
        <v>0</v>
      </c>
      <c r="O2070">
        <f t="shared" si="91"/>
        <v>0</v>
      </c>
      <c r="P2070" t="s">
        <v>11528</v>
      </c>
    </row>
    <row r="2071" spans="2:16" x14ac:dyDescent="0.25">
      <c r="B2071" t="s">
        <v>2075</v>
      </c>
      <c r="C2071" s="119" t="s">
        <v>60</v>
      </c>
      <c r="D2071" t="s">
        <v>11544</v>
      </c>
      <c r="E2071" t="s">
        <v>11530</v>
      </c>
      <c r="F2071" t="s">
        <v>11540</v>
      </c>
      <c r="G2071" t="s">
        <v>61</v>
      </c>
      <c r="H2071" t="s">
        <v>18</v>
      </c>
      <c r="I2071" t="s">
        <v>11541</v>
      </c>
      <c r="J2071">
        <v>2015</v>
      </c>
      <c r="K2071">
        <v>1410.32</v>
      </c>
      <c r="L2071">
        <v>87</v>
      </c>
      <c r="M2071">
        <v>1</v>
      </c>
      <c r="N2071">
        <f t="shared" si="90"/>
        <v>0</v>
      </c>
      <c r="O2071">
        <f t="shared" ref="O2071:O2073" si="92">IF(OR(L2071="",L2071&lt;=0),1,0)</f>
        <v>0</v>
      </c>
      <c r="P2071" t="s">
        <v>12693</v>
      </c>
    </row>
    <row r="2072" spans="2:16" x14ac:dyDescent="0.25">
      <c r="B2072" t="s">
        <v>2076</v>
      </c>
      <c r="C2072" s="119" t="s">
        <v>60</v>
      </c>
      <c r="D2072" t="s">
        <v>11544</v>
      </c>
      <c r="E2072" t="s">
        <v>11530</v>
      </c>
      <c r="F2072" t="s">
        <v>11540</v>
      </c>
      <c r="G2072" t="s">
        <v>61</v>
      </c>
      <c r="H2072" t="s">
        <v>18</v>
      </c>
      <c r="I2072" t="s">
        <v>11533</v>
      </c>
      <c r="J2072">
        <v>2015</v>
      </c>
      <c r="K2072">
        <v>1673.59</v>
      </c>
      <c r="L2072">
        <v>223</v>
      </c>
      <c r="M2072">
        <v>1</v>
      </c>
      <c r="N2072">
        <f t="shared" si="90"/>
        <v>0</v>
      </c>
      <c r="O2072">
        <f t="shared" si="92"/>
        <v>0</v>
      </c>
      <c r="P2072" t="s">
        <v>12694</v>
      </c>
    </row>
    <row r="2073" spans="2:16" x14ac:dyDescent="0.25">
      <c r="B2073" t="s">
        <v>2077</v>
      </c>
      <c r="C2073" s="119" t="s">
        <v>60</v>
      </c>
      <c r="D2073" t="s">
        <v>11544</v>
      </c>
      <c r="E2073" t="s">
        <v>11530</v>
      </c>
      <c r="F2073" t="s">
        <v>11540</v>
      </c>
      <c r="G2073" t="s">
        <v>61</v>
      </c>
      <c r="H2073" t="s">
        <v>18</v>
      </c>
      <c r="I2073" t="s">
        <v>11533</v>
      </c>
      <c r="J2073">
        <v>2015</v>
      </c>
      <c r="K2073">
        <v>1815.85</v>
      </c>
      <c r="L2073">
        <v>145</v>
      </c>
      <c r="M2073">
        <v>1</v>
      </c>
      <c r="N2073">
        <f t="shared" si="90"/>
        <v>0</v>
      </c>
      <c r="O2073">
        <f t="shared" si="92"/>
        <v>0</v>
      </c>
      <c r="P2073" t="s">
        <v>12693</v>
      </c>
    </row>
    <row r="2074" spans="2:16" x14ac:dyDescent="0.25">
      <c r="B2074" t="s">
        <v>2078</v>
      </c>
      <c r="C2074" s="119" t="s">
        <v>60</v>
      </c>
      <c r="D2074" t="s">
        <v>11544</v>
      </c>
      <c r="E2074" t="s">
        <v>11530</v>
      </c>
      <c r="F2074" t="s">
        <v>11540</v>
      </c>
      <c r="G2074" t="s">
        <v>61</v>
      </c>
      <c r="H2074" t="s">
        <v>18</v>
      </c>
      <c r="I2074" t="s">
        <v>11541</v>
      </c>
      <c r="J2074">
        <v>2015</v>
      </c>
      <c r="K2074">
        <v>1092.81</v>
      </c>
      <c r="L2074">
        <v>102</v>
      </c>
      <c r="M2074">
        <v>1</v>
      </c>
      <c r="N2074">
        <f t="shared" si="90"/>
        <v>0</v>
      </c>
      <c r="O2074">
        <f t="shared" ref="O2074:O2137" si="93">IF(OR(L2074="",L2074&lt;=0),1,0)</f>
        <v>0</v>
      </c>
      <c r="P2074" t="s">
        <v>12693</v>
      </c>
    </row>
    <row r="2075" spans="2:16" x14ac:dyDescent="0.25">
      <c r="B2075" t="s">
        <v>2079</v>
      </c>
      <c r="C2075" s="119" t="s">
        <v>60</v>
      </c>
      <c r="D2075" t="s">
        <v>11544</v>
      </c>
      <c r="E2075" t="s">
        <v>11530</v>
      </c>
      <c r="F2075" t="s">
        <v>11540</v>
      </c>
      <c r="G2075" t="s">
        <v>61</v>
      </c>
      <c r="H2075" t="s">
        <v>18</v>
      </c>
      <c r="I2075" t="s">
        <v>11533</v>
      </c>
      <c r="J2075">
        <v>2015</v>
      </c>
      <c r="K2075">
        <v>894.36</v>
      </c>
      <c r="L2075">
        <v>100</v>
      </c>
      <c r="M2075">
        <v>1</v>
      </c>
      <c r="N2075">
        <f t="shared" si="90"/>
        <v>0</v>
      </c>
      <c r="O2075">
        <f t="shared" si="93"/>
        <v>0</v>
      </c>
      <c r="P2075" t="s">
        <v>12693</v>
      </c>
    </row>
    <row r="2076" spans="2:16" x14ac:dyDescent="0.25">
      <c r="B2076" t="s">
        <v>2080</v>
      </c>
      <c r="C2076" s="119" t="s">
        <v>60</v>
      </c>
      <c r="D2076" t="s">
        <v>11544</v>
      </c>
      <c r="E2076" t="s">
        <v>11530</v>
      </c>
      <c r="F2076" t="s">
        <v>11540</v>
      </c>
      <c r="G2076" t="s">
        <v>61</v>
      </c>
      <c r="H2076" t="s">
        <v>18</v>
      </c>
      <c r="I2076" t="s">
        <v>11541</v>
      </c>
      <c r="J2076">
        <v>2015</v>
      </c>
      <c r="K2076">
        <v>1077.98</v>
      </c>
      <c r="L2076">
        <v>40</v>
      </c>
      <c r="M2076">
        <v>1</v>
      </c>
      <c r="N2076">
        <f t="shared" si="90"/>
        <v>0</v>
      </c>
      <c r="O2076">
        <f t="shared" si="93"/>
        <v>0</v>
      </c>
      <c r="P2076" t="s">
        <v>12693</v>
      </c>
    </row>
    <row r="2077" spans="2:16" x14ac:dyDescent="0.25">
      <c r="B2077" t="s">
        <v>2081</v>
      </c>
      <c r="C2077" s="119" t="s">
        <v>60</v>
      </c>
      <c r="D2077" t="s">
        <v>11544</v>
      </c>
      <c r="E2077" t="s">
        <v>11530</v>
      </c>
      <c r="F2077" t="s">
        <v>11540</v>
      </c>
      <c r="G2077" t="s">
        <v>61</v>
      </c>
      <c r="H2077" t="s">
        <v>18</v>
      </c>
      <c r="I2077" t="s">
        <v>11541</v>
      </c>
      <c r="J2077">
        <v>2015</v>
      </c>
      <c r="K2077">
        <v>1447.46</v>
      </c>
      <c r="L2077">
        <v>122</v>
      </c>
      <c r="M2077">
        <v>1</v>
      </c>
      <c r="N2077">
        <f t="shared" si="90"/>
        <v>0</v>
      </c>
      <c r="O2077">
        <f t="shared" si="93"/>
        <v>0</v>
      </c>
      <c r="P2077" t="s">
        <v>12694</v>
      </c>
    </row>
    <row r="2078" spans="2:16" x14ac:dyDescent="0.25">
      <c r="B2078" t="s">
        <v>2082</v>
      </c>
      <c r="C2078" s="119" t="s">
        <v>60</v>
      </c>
      <c r="D2078" t="s">
        <v>11544</v>
      </c>
      <c r="E2078" t="s">
        <v>11530</v>
      </c>
      <c r="F2078" t="s">
        <v>11540</v>
      </c>
      <c r="G2078" t="s">
        <v>61</v>
      </c>
      <c r="H2078" t="s">
        <v>18</v>
      </c>
      <c r="I2078" t="s">
        <v>11541</v>
      </c>
      <c r="J2078">
        <v>2015</v>
      </c>
      <c r="K2078">
        <v>853.16</v>
      </c>
      <c r="L2078">
        <v>74</v>
      </c>
      <c r="M2078">
        <v>1</v>
      </c>
      <c r="N2078">
        <f t="shared" si="90"/>
        <v>0</v>
      </c>
      <c r="O2078">
        <f t="shared" si="93"/>
        <v>0</v>
      </c>
      <c r="P2078" t="s">
        <v>12694</v>
      </c>
    </row>
    <row r="2079" spans="2:16" x14ac:dyDescent="0.25">
      <c r="B2079" t="s">
        <v>2083</v>
      </c>
      <c r="C2079" s="119" t="s">
        <v>60</v>
      </c>
      <c r="D2079" t="s">
        <v>11544</v>
      </c>
      <c r="E2079" t="s">
        <v>11530</v>
      </c>
      <c r="F2079" t="s">
        <v>11540</v>
      </c>
      <c r="G2079" t="s">
        <v>61</v>
      </c>
      <c r="H2079" t="s">
        <v>18</v>
      </c>
      <c r="I2079" t="s">
        <v>11541</v>
      </c>
      <c r="J2079">
        <v>2015</v>
      </c>
      <c r="K2079">
        <v>1106.3800000000001</v>
      </c>
      <c r="L2079">
        <v>33</v>
      </c>
      <c r="M2079">
        <v>1</v>
      </c>
      <c r="N2079">
        <f t="shared" si="90"/>
        <v>0</v>
      </c>
      <c r="O2079">
        <f t="shared" si="93"/>
        <v>0</v>
      </c>
      <c r="P2079" t="s">
        <v>12694</v>
      </c>
    </row>
    <row r="2080" spans="2:16" x14ac:dyDescent="0.25">
      <c r="B2080" t="s">
        <v>2084</v>
      </c>
      <c r="C2080" s="119" t="s">
        <v>60</v>
      </c>
      <c r="D2080" t="s">
        <v>11544</v>
      </c>
      <c r="E2080" t="s">
        <v>11530</v>
      </c>
      <c r="F2080" t="s">
        <v>11540</v>
      </c>
      <c r="G2080" t="s">
        <v>61</v>
      </c>
      <c r="H2080" t="s">
        <v>18</v>
      </c>
      <c r="I2080" t="s">
        <v>11533</v>
      </c>
      <c r="J2080">
        <v>2015</v>
      </c>
      <c r="K2080">
        <v>1084.57</v>
      </c>
      <c r="L2080">
        <v>157</v>
      </c>
      <c r="M2080">
        <v>1</v>
      </c>
      <c r="N2080">
        <f t="shared" si="90"/>
        <v>0</v>
      </c>
      <c r="O2080">
        <f t="shared" si="93"/>
        <v>0</v>
      </c>
      <c r="P2080" t="s">
        <v>12693</v>
      </c>
    </row>
    <row r="2081" spans="2:16" x14ac:dyDescent="0.25">
      <c r="B2081" t="s">
        <v>2085</v>
      </c>
      <c r="C2081" s="119" t="s">
        <v>60</v>
      </c>
      <c r="D2081" t="s">
        <v>11544</v>
      </c>
      <c r="E2081" t="s">
        <v>11530</v>
      </c>
      <c r="F2081" t="s">
        <v>11540</v>
      </c>
      <c r="G2081" t="s">
        <v>61</v>
      </c>
      <c r="H2081" t="s">
        <v>18</v>
      </c>
      <c r="I2081" t="s">
        <v>11533</v>
      </c>
      <c r="J2081">
        <v>2015</v>
      </c>
      <c r="K2081">
        <v>1509.56</v>
      </c>
      <c r="L2081">
        <v>143</v>
      </c>
      <c r="M2081">
        <v>1</v>
      </c>
      <c r="N2081">
        <f t="shared" si="90"/>
        <v>0</v>
      </c>
      <c r="O2081">
        <f t="shared" si="93"/>
        <v>0</v>
      </c>
      <c r="P2081" t="s">
        <v>12693</v>
      </c>
    </row>
    <row r="2082" spans="2:16" x14ac:dyDescent="0.25">
      <c r="B2082" t="s">
        <v>2086</v>
      </c>
      <c r="C2082" s="119" t="s">
        <v>60</v>
      </c>
      <c r="D2082" t="s">
        <v>11537</v>
      </c>
      <c r="E2082" t="s">
        <v>11530</v>
      </c>
      <c r="F2082" t="s">
        <v>11540</v>
      </c>
      <c r="G2082" t="s">
        <v>64</v>
      </c>
      <c r="H2082" t="s">
        <v>18</v>
      </c>
      <c r="I2082" t="s">
        <v>11541</v>
      </c>
      <c r="J2082">
        <v>2015</v>
      </c>
      <c r="K2082">
        <v>636.11</v>
      </c>
      <c r="L2082">
        <v>32</v>
      </c>
      <c r="M2082">
        <v>1</v>
      </c>
      <c r="N2082">
        <f t="shared" si="90"/>
        <v>0</v>
      </c>
      <c r="O2082">
        <f t="shared" si="93"/>
        <v>0</v>
      </c>
      <c r="P2082" t="s">
        <v>12694</v>
      </c>
    </row>
    <row r="2083" spans="2:16" x14ac:dyDescent="0.25">
      <c r="B2083" t="s">
        <v>2087</v>
      </c>
      <c r="C2083" s="119" t="s">
        <v>60</v>
      </c>
      <c r="D2083" t="s">
        <v>11537</v>
      </c>
      <c r="E2083" t="s">
        <v>11530</v>
      </c>
      <c r="F2083" t="s">
        <v>11540</v>
      </c>
      <c r="G2083" t="s">
        <v>64</v>
      </c>
      <c r="H2083" t="s">
        <v>18</v>
      </c>
      <c r="I2083" t="s">
        <v>11533</v>
      </c>
      <c r="J2083">
        <v>2015</v>
      </c>
      <c r="K2083">
        <v>613.86</v>
      </c>
      <c r="L2083">
        <v>44</v>
      </c>
      <c r="M2083">
        <v>1</v>
      </c>
      <c r="N2083">
        <f t="shared" si="90"/>
        <v>0</v>
      </c>
      <c r="O2083">
        <f t="shared" si="93"/>
        <v>0</v>
      </c>
      <c r="P2083" t="s">
        <v>12694</v>
      </c>
    </row>
    <row r="2084" spans="2:16" x14ac:dyDescent="0.25">
      <c r="B2084" t="s">
        <v>2088</v>
      </c>
      <c r="C2084" s="119" t="s">
        <v>60</v>
      </c>
      <c r="D2084" t="s">
        <v>11537</v>
      </c>
      <c r="E2084" t="s">
        <v>11530</v>
      </c>
      <c r="F2084" t="s">
        <v>11540</v>
      </c>
      <c r="G2084" t="s">
        <v>64</v>
      </c>
      <c r="H2084" t="s">
        <v>18</v>
      </c>
      <c r="I2084" t="s">
        <v>11533</v>
      </c>
      <c r="J2084">
        <v>2015</v>
      </c>
      <c r="K2084">
        <v>610.82000000000005</v>
      </c>
      <c r="L2084">
        <v>32</v>
      </c>
      <c r="M2084">
        <v>1</v>
      </c>
      <c r="N2084">
        <f t="shared" si="90"/>
        <v>0</v>
      </c>
      <c r="O2084">
        <f t="shared" si="93"/>
        <v>0</v>
      </c>
      <c r="P2084" t="s">
        <v>12694</v>
      </c>
    </row>
    <row r="2085" spans="2:16" x14ac:dyDescent="0.25">
      <c r="B2085" t="s">
        <v>2089</v>
      </c>
      <c r="C2085" s="119" t="s">
        <v>60</v>
      </c>
      <c r="D2085" t="s">
        <v>11537</v>
      </c>
      <c r="E2085" t="s">
        <v>11530</v>
      </c>
      <c r="F2085" t="s">
        <v>11540</v>
      </c>
      <c r="G2085" t="s">
        <v>64</v>
      </c>
      <c r="H2085" t="s">
        <v>18</v>
      </c>
      <c r="I2085" t="s">
        <v>11533</v>
      </c>
      <c r="J2085">
        <v>2015</v>
      </c>
      <c r="K2085">
        <v>610.55999999999995</v>
      </c>
      <c r="L2085">
        <v>31</v>
      </c>
      <c r="M2085">
        <v>1</v>
      </c>
      <c r="N2085">
        <f t="shared" si="90"/>
        <v>0</v>
      </c>
      <c r="O2085">
        <f t="shared" si="93"/>
        <v>0</v>
      </c>
      <c r="P2085" t="s">
        <v>12694</v>
      </c>
    </row>
    <row r="2086" spans="2:16" x14ac:dyDescent="0.25">
      <c r="B2086" t="s">
        <v>2090</v>
      </c>
      <c r="C2086" s="119" t="s">
        <v>60</v>
      </c>
      <c r="D2086" t="s">
        <v>11537</v>
      </c>
      <c r="E2086" t="s">
        <v>11530</v>
      </c>
      <c r="F2086" t="s">
        <v>11540</v>
      </c>
      <c r="G2086" t="s">
        <v>64</v>
      </c>
      <c r="H2086" t="s">
        <v>18</v>
      </c>
      <c r="I2086" t="s">
        <v>11541</v>
      </c>
      <c r="J2086">
        <v>2015</v>
      </c>
      <c r="K2086">
        <v>595.99</v>
      </c>
      <c r="L2086">
        <v>23</v>
      </c>
      <c r="M2086">
        <v>1</v>
      </c>
      <c r="N2086">
        <f t="shared" si="90"/>
        <v>0</v>
      </c>
      <c r="O2086">
        <f t="shared" si="93"/>
        <v>0</v>
      </c>
      <c r="P2086" t="s">
        <v>12694</v>
      </c>
    </row>
    <row r="2087" spans="2:16" x14ac:dyDescent="0.25">
      <c r="B2087" t="s">
        <v>2091</v>
      </c>
      <c r="C2087" s="119" t="s">
        <v>60</v>
      </c>
      <c r="D2087" t="s">
        <v>11537</v>
      </c>
      <c r="E2087" t="s">
        <v>11530</v>
      </c>
      <c r="F2087" t="s">
        <v>11540</v>
      </c>
      <c r="G2087" t="s">
        <v>64</v>
      </c>
      <c r="H2087" t="s">
        <v>18</v>
      </c>
      <c r="I2087" t="s">
        <v>11541</v>
      </c>
      <c r="J2087">
        <v>2015</v>
      </c>
      <c r="K2087">
        <v>595.87</v>
      </c>
      <c r="L2087">
        <v>22</v>
      </c>
      <c r="M2087">
        <v>1</v>
      </c>
      <c r="N2087">
        <f t="shared" si="90"/>
        <v>0</v>
      </c>
      <c r="O2087">
        <f t="shared" si="93"/>
        <v>0</v>
      </c>
      <c r="P2087" t="s">
        <v>12694</v>
      </c>
    </row>
    <row r="2088" spans="2:16" x14ac:dyDescent="0.25">
      <c r="B2088" t="s">
        <v>2092</v>
      </c>
      <c r="C2088" s="119" t="s">
        <v>60</v>
      </c>
      <c r="D2088" t="s">
        <v>11537</v>
      </c>
      <c r="E2088" t="s">
        <v>11530</v>
      </c>
      <c r="F2088" t="s">
        <v>11540</v>
      </c>
      <c r="G2088" t="s">
        <v>64</v>
      </c>
      <c r="H2088" t="s">
        <v>18</v>
      </c>
      <c r="I2088" t="s">
        <v>11533</v>
      </c>
      <c r="J2088">
        <v>2015</v>
      </c>
      <c r="K2088">
        <v>731.97</v>
      </c>
      <c r="L2088">
        <v>120</v>
      </c>
      <c r="M2088">
        <v>1</v>
      </c>
      <c r="N2088">
        <f t="shared" si="90"/>
        <v>0</v>
      </c>
      <c r="O2088">
        <f t="shared" si="93"/>
        <v>0</v>
      </c>
      <c r="P2088" t="s">
        <v>12694</v>
      </c>
    </row>
    <row r="2089" spans="2:16" x14ac:dyDescent="0.25">
      <c r="B2089" t="s">
        <v>2093</v>
      </c>
      <c r="C2089" s="119" t="s">
        <v>60</v>
      </c>
      <c r="D2089" t="s">
        <v>11537</v>
      </c>
      <c r="E2089" t="s">
        <v>11530</v>
      </c>
      <c r="F2089" t="s">
        <v>11540</v>
      </c>
      <c r="G2089" t="s">
        <v>64</v>
      </c>
      <c r="H2089" t="s">
        <v>18</v>
      </c>
      <c r="I2089" t="s">
        <v>11541</v>
      </c>
      <c r="J2089">
        <v>2015</v>
      </c>
      <c r="K2089">
        <v>605.66999999999996</v>
      </c>
      <c r="L2089">
        <v>23</v>
      </c>
      <c r="M2089">
        <v>1</v>
      </c>
      <c r="N2089">
        <f t="shared" si="90"/>
        <v>0</v>
      </c>
      <c r="O2089">
        <f t="shared" si="93"/>
        <v>0</v>
      </c>
      <c r="P2089" t="s">
        <v>12694</v>
      </c>
    </row>
    <row r="2090" spans="2:16" x14ac:dyDescent="0.25">
      <c r="B2090" t="s">
        <v>2094</v>
      </c>
      <c r="C2090" s="119" t="s">
        <v>60</v>
      </c>
      <c r="D2090" t="s">
        <v>11537</v>
      </c>
      <c r="E2090" t="s">
        <v>11530</v>
      </c>
      <c r="F2090" t="s">
        <v>11540</v>
      </c>
      <c r="G2090" t="s">
        <v>64</v>
      </c>
      <c r="H2090" t="s">
        <v>18</v>
      </c>
      <c r="I2090" t="s">
        <v>11533</v>
      </c>
      <c r="J2090">
        <v>2015</v>
      </c>
      <c r="K2090">
        <v>617.41999999999996</v>
      </c>
      <c r="L2090">
        <v>58</v>
      </c>
      <c r="M2090">
        <v>1</v>
      </c>
      <c r="N2090">
        <f t="shared" si="90"/>
        <v>0</v>
      </c>
      <c r="O2090">
        <f t="shared" si="93"/>
        <v>0</v>
      </c>
      <c r="P2090" t="s">
        <v>12694</v>
      </c>
    </row>
    <row r="2091" spans="2:16" x14ac:dyDescent="0.25">
      <c r="B2091" t="s">
        <v>2095</v>
      </c>
      <c r="C2091" s="119" t="s">
        <v>60</v>
      </c>
      <c r="D2091" t="s">
        <v>11537</v>
      </c>
      <c r="E2091" t="s">
        <v>11530</v>
      </c>
      <c r="F2091" t="s">
        <v>11540</v>
      </c>
      <c r="G2091" t="s">
        <v>64</v>
      </c>
      <c r="H2091" t="s">
        <v>18</v>
      </c>
      <c r="I2091" t="s">
        <v>11533</v>
      </c>
      <c r="J2091">
        <v>2015</v>
      </c>
      <c r="K2091">
        <v>617.66999999999996</v>
      </c>
      <c r="L2091">
        <v>59</v>
      </c>
      <c r="M2091">
        <v>1</v>
      </c>
      <c r="N2091">
        <f t="shared" si="90"/>
        <v>0</v>
      </c>
      <c r="O2091">
        <f t="shared" si="93"/>
        <v>0</v>
      </c>
      <c r="P2091" t="s">
        <v>12694</v>
      </c>
    </row>
    <row r="2092" spans="2:16" x14ac:dyDescent="0.25">
      <c r="B2092" t="s">
        <v>2096</v>
      </c>
      <c r="C2092" s="119" t="s">
        <v>60</v>
      </c>
      <c r="D2092" t="s">
        <v>11537</v>
      </c>
      <c r="E2092" t="s">
        <v>11530</v>
      </c>
      <c r="F2092" t="s">
        <v>11540</v>
      </c>
      <c r="G2092" t="s">
        <v>64</v>
      </c>
      <c r="H2092" t="s">
        <v>18</v>
      </c>
      <c r="I2092" t="s">
        <v>11533</v>
      </c>
      <c r="J2092">
        <v>2015</v>
      </c>
      <c r="K2092">
        <v>616.91</v>
      </c>
      <c r="L2092">
        <v>56</v>
      </c>
      <c r="M2092">
        <v>1</v>
      </c>
      <c r="N2092">
        <f t="shared" si="90"/>
        <v>0</v>
      </c>
      <c r="O2092">
        <f t="shared" si="93"/>
        <v>0</v>
      </c>
      <c r="P2092" t="s">
        <v>12694</v>
      </c>
    </row>
    <row r="2093" spans="2:16" x14ac:dyDescent="0.25">
      <c r="B2093" t="s">
        <v>2097</v>
      </c>
      <c r="C2093" s="119" t="s">
        <v>60</v>
      </c>
      <c r="D2093" t="s">
        <v>11537</v>
      </c>
      <c r="E2093" t="s">
        <v>11530</v>
      </c>
      <c r="F2093" t="s">
        <v>11540</v>
      </c>
      <c r="G2093" t="s">
        <v>64</v>
      </c>
      <c r="H2093" t="s">
        <v>18</v>
      </c>
      <c r="I2093" t="s">
        <v>11533</v>
      </c>
      <c r="J2093">
        <v>2015</v>
      </c>
      <c r="K2093">
        <v>617.41999999999996</v>
      </c>
      <c r="L2093">
        <v>58</v>
      </c>
      <c r="M2093">
        <v>1</v>
      </c>
      <c r="N2093">
        <f t="shared" si="90"/>
        <v>0</v>
      </c>
      <c r="O2093">
        <f t="shared" si="93"/>
        <v>0</v>
      </c>
      <c r="P2093" t="s">
        <v>12694</v>
      </c>
    </row>
    <row r="2094" spans="2:16" x14ac:dyDescent="0.25">
      <c r="B2094" t="s">
        <v>2098</v>
      </c>
      <c r="C2094" s="119" t="s">
        <v>60</v>
      </c>
      <c r="D2094" t="s">
        <v>11537</v>
      </c>
      <c r="E2094" t="s">
        <v>11530</v>
      </c>
      <c r="F2094" t="s">
        <v>11540</v>
      </c>
      <c r="G2094" t="s">
        <v>64</v>
      </c>
      <c r="H2094" t="s">
        <v>18</v>
      </c>
      <c r="I2094" t="s">
        <v>11541</v>
      </c>
      <c r="J2094">
        <v>2015</v>
      </c>
      <c r="K2094">
        <v>605.41999999999996</v>
      </c>
      <c r="L2094">
        <v>21</v>
      </c>
      <c r="M2094">
        <v>1</v>
      </c>
      <c r="N2094">
        <f t="shared" si="90"/>
        <v>0</v>
      </c>
      <c r="O2094">
        <f t="shared" si="93"/>
        <v>0</v>
      </c>
      <c r="P2094" t="s">
        <v>12694</v>
      </c>
    </row>
    <row r="2095" spans="2:16" x14ac:dyDescent="0.25">
      <c r="B2095" t="s">
        <v>2099</v>
      </c>
      <c r="C2095" s="119" t="s">
        <v>60</v>
      </c>
      <c r="D2095" t="s">
        <v>11537</v>
      </c>
      <c r="E2095" t="s">
        <v>11530</v>
      </c>
      <c r="F2095" t="s">
        <v>11540</v>
      </c>
      <c r="G2095" t="s">
        <v>64</v>
      </c>
      <c r="H2095" t="s">
        <v>18</v>
      </c>
      <c r="I2095" t="s">
        <v>11533</v>
      </c>
      <c r="J2095">
        <v>2015</v>
      </c>
      <c r="K2095">
        <v>617.92999999999995</v>
      </c>
      <c r="L2095">
        <v>60</v>
      </c>
      <c r="M2095">
        <v>1</v>
      </c>
      <c r="N2095">
        <f t="shared" si="90"/>
        <v>0</v>
      </c>
      <c r="O2095">
        <f t="shared" si="93"/>
        <v>0</v>
      </c>
      <c r="P2095" t="s">
        <v>12694</v>
      </c>
    </row>
    <row r="2096" spans="2:16" x14ac:dyDescent="0.25">
      <c r="B2096" t="s">
        <v>2100</v>
      </c>
      <c r="C2096" s="119" t="s">
        <v>60</v>
      </c>
      <c r="D2096" t="s">
        <v>11537</v>
      </c>
      <c r="E2096" t="s">
        <v>11530</v>
      </c>
      <c r="F2096" t="s">
        <v>11540</v>
      </c>
      <c r="G2096" t="s">
        <v>64</v>
      </c>
      <c r="H2096" t="s">
        <v>18</v>
      </c>
      <c r="I2096" t="s">
        <v>11541</v>
      </c>
      <c r="J2096">
        <v>2015</v>
      </c>
      <c r="K2096">
        <v>637.41</v>
      </c>
      <c r="L2096">
        <v>42</v>
      </c>
      <c r="M2096">
        <v>1</v>
      </c>
      <c r="N2096">
        <f t="shared" si="90"/>
        <v>0</v>
      </c>
      <c r="O2096">
        <f t="shared" si="93"/>
        <v>0</v>
      </c>
      <c r="P2096" t="s">
        <v>12694</v>
      </c>
    </row>
    <row r="2097" spans="2:16" x14ac:dyDescent="0.25">
      <c r="B2097" t="s">
        <v>2101</v>
      </c>
      <c r="C2097" s="119" t="s">
        <v>60</v>
      </c>
      <c r="D2097" t="s">
        <v>11537</v>
      </c>
      <c r="E2097" t="s">
        <v>11530</v>
      </c>
      <c r="F2097" t="s">
        <v>11540</v>
      </c>
      <c r="G2097" t="s">
        <v>64</v>
      </c>
      <c r="H2097" t="s">
        <v>18</v>
      </c>
      <c r="I2097" t="s">
        <v>11541</v>
      </c>
      <c r="J2097">
        <v>2015</v>
      </c>
      <c r="K2097">
        <v>635.85</v>
      </c>
      <c r="L2097">
        <v>30</v>
      </c>
      <c r="M2097">
        <v>1</v>
      </c>
      <c r="N2097">
        <f t="shared" si="90"/>
        <v>0</v>
      </c>
      <c r="O2097">
        <f t="shared" si="93"/>
        <v>0</v>
      </c>
      <c r="P2097" t="s">
        <v>12694</v>
      </c>
    </row>
    <row r="2098" spans="2:16" x14ac:dyDescent="0.25">
      <c r="B2098" t="s">
        <v>2102</v>
      </c>
      <c r="C2098" s="119" t="s">
        <v>60</v>
      </c>
      <c r="D2098" t="s">
        <v>11537</v>
      </c>
      <c r="E2098" t="s">
        <v>11530</v>
      </c>
      <c r="F2098" t="s">
        <v>11540</v>
      </c>
      <c r="G2098" t="s">
        <v>64</v>
      </c>
      <c r="H2098" t="s">
        <v>18</v>
      </c>
      <c r="I2098" t="s">
        <v>11541</v>
      </c>
      <c r="J2098">
        <v>2015</v>
      </c>
      <c r="K2098">
        <v>635.98</v>
      </c>
      <c r="L2098">
        <v>31</v>
      </c>
      <c r="M2098">
        <v>1</v>
      </c>
      <c r="N2098">
        <f t="shared" si="90"/>
        <v>0</v>
      </c>
      <c r="O2098">
        <f t="shared" si="93"/>
        <v>0</v>
      </c>
      <c r="P2098" t="s">
        <v>12694</v>
      </c>
    </row>
    <row r="2099" spans="2:16" x14ac:dyDescent="0.25">
      <c r="B2099" t="s">
        <v>2103</v>
      </c>
      <c r="C2099" s="119" t="s">
        <v>60</v>
      </c>
      <c r="D2099" t="s">
        <v>11537</v>
      </c>
      <c r="E2099" t="s">
        <v>11530</v>
      </c>
      <c r="F2099" t="s">
        <v>11540</v>
      </c>
      <c r="G2099" t="s">
        <v>64</v>
      </c>
      <c r="H2099" t="s">
        <v>18</v>
      </c>
      <c r="I2099" t="s">
        <v>11541</v>
      </c>
      <c r="J2099">
        <v>2015</v>
      </c>
      <c r="K2099">
        <v>635.20000000000005</v>
      </c>
      <c r="L2099">
        <v>25</v>
      </c>
      <c r="M2099">
        <v>1</v>
      </c>
      <c r="N2099">
        <f t="shared" si="90"/>
        <v>0</v>
      </c>
      <c r="O2099">
        <f t="shared" si="93"/>
        <v>0</v>
      </c>
      <c r="P2099" t="s">
        <v>12694</v>
      </c>
    </row>
    <row r="2100" spans="2:16" x14ac:dyDescent="0.25">
      <c r="B2100" t="s">
        <v>2104</v>
      </c>
      <c r="C2100" s="119" t="s">
        <v>60</v>
      </c>
      <c r="D2100" t="s">
        <v>11550</v>
      </c>
      <c r="E2100" t="s">
        <v>11530</v>
      </c>
      <c r="F2100" t="s">
        <v>11540</v>
      </c>
      <c r="G2100" t="s">
        <v>64</v>
      </c>
      <c r="H2100" t="s">
        <v>18</v>
      </c>
      <c r="I2100" t="s">
        <v>11541</v>
      </c>
      <c r="J2100">
        <v>2015</v>
      </c>
      <c r="K2100">
        <v>634.54999999999995</v>
      </c>
      <c r="L2100">
        <v>20</v>
      </c>
      <c r="M2100">
        <v>1</v>
      </c>
      <c r="N2100">
        <f t="shared" si="90"/>
        <v>0</v>
      </c>
      <c r="O2100">
        <f t="shared" si="93"/>
        <v>0</v>
      </c>
      <c r="P2100" t="s">
        <v>12694</v>
      </c>
    </row>
    <row r="2101" spans="2:16" x14ac:dyDescent="0.25">
      <c r="B2101" t="s">
        <v>2105</v>
      </c>
      <c r="C2101" s="119" t="s">
        <v>60</v>
      </c>
      <c r="D2101" t="s">
        <v>11550</v>
      </c>
      <c r="E2101" t="s">
        <v>11530</v>
      </c>
      <c r="F2101" t="s">
        <v>11540</v>
      </c>
      <c r="G2101" t="s">
        <v>64</v>
      </c>
      <c r="H2101" t="s">
        <v>18</v>
      </c>
      <c r="I2101" t="s">
        <v>11541</v>
      </c>
      <c r="J2101">
        <v>2015</v>
      </c>
      <c r="K2101">
        <v>634.69000000000005</v>
      </c>
      <c r="L2101">
        <v>21</v>
      </c>
      <c r="M2101">
        <v>1</v>
      </c>
      <c r="N2101">
        <f t="shared" si="90"/>
        <v>0</v>
      </c>
      <c r="O2101">
        <f t="shared" si="93"/>
        <v>0</v>
      </c>
      <c r="P2101" t="s">
        <v>12694</v>
      </c>
    </row>
    <row r="2102" spans="2:16" x14ac:dyDescent="0.25">
      <c r="B2102" t="s">
        <v>2106</v>
      </c>
      <c r="C2102" s="119" t="s">
        <v>60</v>
      </c>
      <c r="D2102" t="s">
        <v>11550</v>
      </c>
      <c r="E2102" t="s">
        <v>11530</v>
      </c>
      <c r="F2102" t="s">
        <v>11540</v>
      </c>
      <c r="G2102" t="s">
        <v>64</v>
      </c>
      <c r="H2102" t="s">
        <v>18</v>
      </c>
      <c r="I2102" t="s">
        <v>11541</v>
      </c>
      <c r="J2102">
        <v>2015</v>
      </c>
      <c r="K2102">
        <v>634.69000000000005</v>
      </c>
      <c r="L2102">
        <v>21</v>
      </c>
      <c r="M2102">
        <v>1</v>
      </c>
      <c r="N2102">
        <f t="shared" si="90"/>
        <v>0</v>
      </c>
      <c r="O2102">
        <f t="shared" si="93"/>
        <v>0</v>
      </c>
      <c r="P2102" t="s">
        <v>12694</v>
      </c>
    </row>
    <row r="2103" spans="2:16" x14ac:dyDescent="0.25">
      <c r="B2103" t="s">
        <v>2107</v>
      </c>
      <c r="C2103" s="119" t="s">
        <v>60</v>
      </c>
      <c r="D2103" t="s">
        <v>11550</v>
      </c>
      <c r="E2103" t="s">
        <v>11530</v>
      </c>
      <c r="F2103" t="s">
        <v>11540</v>
      </c>
      <c r="G2103" t="s">
        <v>64</v>
      </c>
      <c r="H2103" t="s">
        <v>18</v>
      </c>
      <c r="I2103" t="s">
        <v>11541</v>
      </c>
      <c r="J2103">
        <v>2015</v>
      </c>
      <c r="K2103">
        <v>634.54999999999995</v>
      </c>
      <c r="L2103">
        <v>20</v>
      </c>
      <c r="M2103">
        <v>1</v>
      </c>
      <c r="N2103">
        <f t="shared" si="90"/>
        <v>0</v>
      </c>
      <c r="O2103">
        <f t="shared" si="93"/>
        <v>0</v>
      </c>
      <c r="P2103" t="s">
        <v>12694</v>
      </c>
    </row>
    <row r="2104" spans="2:16" x14ac:dyDescent="0.25">
      <c r="B2104" t="s">
        <v>2108</v>
      </c>
      <c r="C2104" s="119" t="s">
        <v>60</v>
      </c>
      <c r="D2104" t="s">
        <v>11537</v>
      </c>
      <c r="E2104" t="s">
        <v>11530</v>
      </c>
      <c r="F2104" t="s">
        <v>11540</v>
      </c>
      <c r="G2104" t="s">
        <v>64</v>
      </c>
      <c r="H2104" t="s">
        <v>18</v>
      </c>
      <c r="I2104" t="s">
        <v>11541</v>
      </c>
      <c r="J2104">
        <v>2015</v>
      </c>
      <c r="K2104">
        <v>0</v>
      </c>
      <c r="M2104">
        <v>1</v>
      </c>
      <c r="N2104">
        <f t="shared" si="90"/>
        <v>1</v>
      </c>
      <c r="O2104">
        <f t="shared" si="93"/>
        <v>1</v>
      </c>
      <c r="P2104" t="s">
        <v>11528</v>
      </c>
    </row>
    <row r="2105" spans="2:16" x14ac:dyDescent="0.25">
      <c r="B2105" t="s">
        <v>2109</v>
      </c>
      <c r="C2105" s="119" t="s">
        <v>60</v>
      </c>
      <c r="D2105" t="s">
        <v>11537</v>
      </c>
      <c r="E2105" t="s">
        <v>11530</v>
      </c>
      <c r="F2105" t="s">
        <v>11540</v>
      </c>
      <c r="G2105" t="s">
        <v>64</v>
      </c>
      <c r="H2105" t="s">
        <v>18</v>
      </c>
      <c r="I2105" t="s">
        <v>11541</v>
      </c>
      <c r="J2105">
        <v>2015</v>
      </c>
      <c r="K2105">
        <v>0</v>
      </c>
      <c r="M2105">
        <v>1</v>
      </c>
      <c r="N2105">
        <f t="shared" si="90"/>
        <v>1</v>
      </c>
      <c r="O2105">
        <f t="shared" si="93"/>
        <v>1</v>
      </c>
      <c r="P2105" t="s">
        <v>11528</v>
      </c>
    </row>
    <row r="2106" spans="2:16" x14ac:dyDescent="0.25">
      <c r="B2106" t="s">
        <v>2110</v>
      </c>
      <c r="C2106" s="119" t="s">
        <v>60</v>
      </c>
      <c r="D2106" t="s">
        <v>11537</v>
      </c>
      <c r="E2106" t="s">
        <v>11530</v>
      </c>
      <c r="F2106" t="s">
        <v>11540</v>
      </c>
      <c r="G2106" t="s">
        <v>64</v>
      </c>
      <c r="H2106" t="s">
        <v>18</v>
      </c>
      <c r="I2106" t="s">
        <v>11541</v>
      </c>
      <c r="J2106">
        <v>2015</v>
      </c>
      <c r="K2106">
        <v>0</v>
      </c>
      <c r="M2106">
        <v>1</v>
      </c>
      <c r="N2106">
        <f t="shared" si="90"/>
        <v>1</v>
      </c>
      <c r="O2106">
        <f t="shared" si="93"/>
        <v>1</v>
      </c>
      <c r="P2106" t="s">
        <v>11528</v>
      </c>
    </row>
    <row r="2107" spans="2:16" x14ac:dyDescent="0.25">
      <c r="B2107" t="s">
        <v>2111</v>
      </c>
      <c r="C2107" s="119" t="s">
        <v>60</v>
      </c>
      <c r="D2107" t="s">
        <v>11537</v>
      </c>
      <c r="E2107" t="s">
        <v>11530</v>
      </c>
      <c r="F2107" t="s">
        <v>11540</v>
      </c>
      <c r="G2107" t="s">
        <v>61</v>
      </c>
      <c r="H2107" t="s">
        <v>18</v>
      </c>
      <c r="I2107" t="s">
        <v>11541</v>
      </c>
      <c r="J2107">
        <v>2015</v>
      </c>
      <c r="K2107">
        <v>570.79</v>
      </c>
      <c r="L2107">
        <v>54</v>
      </c>
      <c r="M2107">
        <v>1</v>
      </c>
      <c r="N2107">
        <f t="shared" si="90"/>
        <v>0</v>
      </c>
      <c r="O2107">
        <f t="shared" si="93"/>
        <v>0</v>
      </c>
      <c r="P2107" t="s">
        <v>12694</v>
      </c>
    </row>
    <row r="2108" spans="2:16" x14ac:dyDescent="0.25">
      <c r="B2108" t="s">
        <v>2112</v>
      </c>
      <c r="C2108" s="119" t="s">
        <v>60</v>
      </c>
      <c r="D2108" t="s">
        <v>11537</v>
      </c>
      <c r="E2108" t="s">
        <v>11530</v>
      </c>
      <c r="F2108" t="s">
        <v>11540</v>
      </c>
      <c r="G2108" t="s">
        <v>61</v>
      </c>
      <c r="H2108" t="s">
        <v>18</v>
      </c>
      <c r="I2108" t="s">
        <v>11541</v>
      </c>
      <c r="J2108">
        <v>2015</v>
      </c>
      <c r="K2108">
        <v>599.78</v>
      </c>
      <c r="L2108">
        <v>28</v>
      </c>
      <c r="M2108">
        <v>1</v>
      </c>
      <c r="N2108">
        <f t="shared" si="90"/>
        <v>0</v>
      </c>
      <c r="O2108">
        <f t="shared" si="93"/>
        <v>0</v>
      </c>
      <c r="P2108" t="s">
        <v>12694</v>
      </c>
    </row>
    <row r="2109" spans="2:16" x14ac:dyDescent="0.25">
      <c r="B2109" t="s">
        <v>2113</v>
      </c>
      <c r="C2109" s="119" t="s">
        <v>60</v>
      </c>
      <c r="D2109" t="s">
        <v>11537</v>
      </c>
      <c r="E2109" t="s">
        <v>11530</v>
      </c>
      <c r="F2109" t="s">
        <v>11540</v>
      </c>
      <c r="G2109" t="s">
        <v>61</v>
      </c>
      <c r="H2109" t="s">
        <v>18</v>
      </c>
      <c r="I2109" t="s">
        <v>11541</v>
      </c>
      <c r="J2109">
        <v>2015</v>
      </c>
      <c r="K2109">
        <v>599.52</v>
      </c>
      <c r="L2109">
        <v>26</v>
      </c>
      <c r="M2109">
        <v>1</v>
      </c>
      <c r="N2109">
        <f t="shared" si="90"/>
        <v>0</v>
      </c>
      <c r="O2109">
        <f t="shared" si="93"/>
        <v>0</v>
      </c>
      <c r="P2109" t="s">
        <v>12694</v>
      </c>
    </row>
    <row r="2110" spans="2:16" x14ac:dyDescent="0.25">
      <c r="B2110" t="s">
        <v>2114</v>
      </c>
      <c r="C2110" s="119" t="s">
        <v>60</v>
      </c>
      <c r="D2110" t="s">
        <v>11550</v>
      </c>
      <c r="E2110" t="s">
        <v>11530</v>
      </c>
      <c r="F2110" t="s">
        <v>11540</v>
      </c>
      <c r="G2110" t="s">
        <v>61</v>
      </c>
      <c r="H2110" t="s">
        <v>18</v>
      </c>
      <c r="I2110" t="s">
        <v>11533</v>
      </c>
      <c r="J2110">
        <v>2015</v>
      </c>
      <c r="K2110">
        <v>969.94</v>
      </c>
      <c r="L2110">
        <v>145</v>
      </c>
      <c r="M2110">
        <v>1</v>
      </c>
      <c r="N2110">
        <f t="shared" si="90"/>
        <v>0</v>
      </c>
      <c r="O2110">
        <f t="shared" si="93"/>
        <v>0</v>
      </c>
      <c r="P2110" t="s">
        <v>12694</v>
      </c>
    </row>
    <row r="2111" spans="2:16" x14ac:dyDescent="0.25">
      <c r="B2111" t="s">
        <v>2115</v>
      </c>
      <c r="C2111" s="119" t="s">
        <v>60</v>
      </c>
      <c r="D2111" t="s">
        <v>11550</v>
      </c>
      <c r="E2111" t="s">
        <v>11530</v>
      </c>
      <c r="F2111" t="s">
        <v>11540</v>
      </c>
      <c r="G2111" t="s">
        <v>61</v>
      </c>
      <c r="H2111" t="s">
        <v>18</v>
      </c>
      <c r="I2111" t="s">
        <v>11541</v>
      </c>
      <c r="J2111">
        <v>2015</v>
      </c>
      <c r="K2111">
        <v>880.97</v>
      </c>
      <c r="L2111">
        <v>114</v>
      </c>
      <c r="M2111">
        <v>1</v>
      </c>
      <c r="N2111">
        <f t="shared" si="90"/>
        <v>0</v>
      </c>
      <c r="O2111">
        <f t="shared" si="93"/>
        <v>0</v>
      </c>
      <c r="P2111" t="s">
        <v>12694</v>
      </c>
    </row>
    <row r="2112" spans="2:16" x14ac:dyDescent="0.25">
      <c r="B2112" t="s">
        <v>2116</v>
      </c>
      <c r="C2112" s="119" t="s">
        <v>60</v>
      </c>
      <c r="D2112" t="s">
        <v>11537</v>
      </c>
      <c r="E2112" t="s">
        <v>11530</v>
      </c>
      <c r="F2112" t="s">
        <v>11540</v>
      </c>
      <c r="G2112" t="s">
        <v>61</v>
      </c>
      <c r="H2112" t="s">
        <v>18</v>
      </c>
      <c r="I2112" t="s">
        <v>11541</v>
      </c>
      <c r="J2112">
        <v>2015</v>
      </c>
      <c r="K2112">
        <v>571.79</v>
      </c>
      <c r="L2112">
        <v>21</v>
      </c>
      <c r="M2112">
        <v>1</v>
      </c>
      <c r="N2112">
        <f t="shared" si="90"/>
        <v>0</v>
      </c>
      <c r="O2112">
        <f t="shared" si="93"/>
        <v>0</v>
      </c>
      <c r="P2112" t="s">
        <v>12694</v>
      </c>
    </row>
    <row r="2113" spans="2:16" x14ac:dyDescent="0.25">
      <c r="B2113" t="s">
        <v>2117</v>
      </c>
      <c r="C2113" s="119" t="s">
        <v>60</v>
      </c>
      <c r="D2113" t="s">
        <v>11537</v>
      </c>
      <c r="E2113" t="s">
        <v>11530</v>
      </c>
      <c r="F2113" t="s">
        <v>11540</v>
      </c>
      <c r="G2113" t="s">
        <v>61</v>
      </c>
      <c r="H2113" t="s">
        <v>18</v>
      </c>
      <c r="I2113" t="s">
        <v>11541</v>
      </c>
      <c r="J2113">
        <v>2015</v>
      </c>
      <c r="K2113">
        <v>571.65</v>
      </c>
      <c r="L2113">
        <v>20</v>
      </c>
      <c r="M2113">
        <v>1</v>
      </c>
      <c r="N2113">
        <f t="shared" si="90"/>
        <v>0</v>
      </c>
      <c r="O2113">
        <f t="shared" si="93"/>
        <v>0</v>
      </c>
      <c r="P2113" t="s">
        <v>12694</v>
      </c>
    </row>
    <row r="2114" spans="2:16" x14ac:dyDescent="0.25">
      <c r="B2114" t="s">
        <v>2118</v>
      </c>
      <c r="C2114" s="119" t="s">
        <v>60</v>
      </c>
      <c r="D2114" t="s">
        <v>11537</v>
      </c>
      <c r="E2114" t="s">
        <v>11530</v>
      </c>
      <c r="F2114" t="s">
        <v>11540</v>
      </c>
      <c r="G2114" t="s">
        <v>61</v>
      </c>
      <c r="H2114" t="s">
        <v>18</v>
      </c>
      <c r="I2114" t="s">
        <v>11541</v>
      </c>
      <c r="J2114">
        <v>2015</v>
      </c>
      <c r="K2114">
        <v>572.04</v>
      </c>
      <c r="L2114">
        <v>23</v>
      </c>
      <c r="M2114">
        <v>1</v>
      </c>
      <c r="N2114">
        <f t="shared" si="90"/>
        <v>0</v>
      </c>
      <c r="O2114">
        <f t="shared" si="93"/>
        <v>0</v>
      </c>
      <c r="P2114" t="s">
        <v>12694</v>
      </c>
    </row>
    <row r="2115" spans="2:16" x14ac:dyDescent="0.25">
      <c r="B2115" t="s">
        <v>2119</v>
      </c>
      <c r="C2115" s="119" t="s">
        <v>60</v>
      </c>
      <c r="D2115" t="s">
        <v>11537</v>
      </c>
      <c r="E2115" t="s">
        <v>11530</v>
      </c>
      <c r="F2115" t="s">
        <v>11540</v>
      </c>
      <c r="G2115" t="s">
        <v>61</v>
      </c>
      <c r="H2115" t="s">
        <v>18</v>
      </c>
      <c r="I2115" t="s">
        <v>11541</v>
      </c>
      <c r="J2115">
        <v>2015</v>
      </c>
      <c r="K2115">
        <v>572.41999999999996</v>
      </c>
      <c r="L2115">
        <v>26</v>
      </c>
      <c r="M2115">
        <v>1</v>
      </c>
      <c r="N2115">
        <f t="shared" si="90"/>
        <v>0</v>
      </c>
      <c r="O2115">
        <f t="shared" si="93"/>
        <v>0</v>
      </c>
      <c r="P2115" t="s">
        <v>12694</v>
      </c>
    </row>
    <row r="2116" spans="2:16" x14ac:dyDescent="0.25">
      <c r="B2116" t="s">
        <v>2120</v>
      </c>
      <c r="C2116" s="119" t="s">
        <v>60</v>
      </c>
      <c r="D2116" t="s">
        <v>11546</v>
      </c>
      <c r="E2116" t="s">
        <v>11530</v>
      </c>
      <c r="F2116" t="s">
        <v>11540</v>
      </c>
      <c r="G2116" t="s">
        <v>61</v>
      </c>
      <c r="H2116" t="s">
        <v>18</v>
      </c>
      <c r="I2116" t="s">
        <v>11541</v>
      </c>
      <c r="J2116">
        <v>2015</v>
      </c>
      <c r="K2116">
        <v>572.04</v>
      </c>
      <c r="L2116">
        <v>23</v>
      </c>
      <c r="M2116">
        <v>1</v>
      </c>
      <c r="N2116">
        <f t="shared" si="90"/>
        <v>0</v>
      </c>
      <c r="O2116">
        <f t="shared" si="93"/>
        <v>0</v>
      </c>
      <c r="P2116" t="s">
        <v>12694</v>
      </c>
    </row>
    <row r="2117" spans="2:16" x14ac:dyDescent="0.25">
      <c r="B2117" t="s">
        <v>2121</v>
      </c>
      <c r="C2117" s="119" t="s">
        <v>60</v>
      </c>
      <c r="D2117" t="s">
        <v>11546</v>
      </c>
      <c r="E2117" t="s">
        <v>11530</v>
      </c>
      <c r="F2117" t="s">
        <v>11540</v>
      </c>
      <c r="G2117" t="s">
        <v>61</v>
      </c>
      <c r="H2117" t="s">
        <v>18</v>
      </c>
      <c r="I2117" t="s">
        <v>11541</v>
      </c>
      <c r="J2117">
        <v>2015</v>
      </c>
      <c r="K2117">
        <v>572.67999999999995</v>
      </c>
      <c r="L2117">
        <v>28</v>
      </c>
      <c r="M2117">
        <v>1</v>
      </c>
      <c r="N2117">
        <f t="shared" si="90"/>
        <v>0</v>
      </c>
      <c r="O2117">
        <f t="shared" si="93"/>
        <v>0</v>
      </c>
      <c r="P2117" t="s">
        <v>12694</v>
      </c>
    </row>
    <row r="2118" spans="2:16" x14ac:dyDescent="0.25">
      <c r="B2118" t="s">
        <v>2122</v>
      </c>
      <c r="C2118" s="119" t="s">
        <v>60</v>
      </c>
      <c r="D2118" t="s">
        <v>11539</v>
      </c>
      <c r="E2118" t="s">
        <v>11530</v>
      </c>
      <c r="F2118" t="s">
        <v>11540</v>
      </c>
      <c r="G2118" t="s">
        <v>61</v>
      </c>
      <c r="H2118" t="s">
        <v>18</v>
      </c>
      <c r="I2118" t="s">
        <v>11541</v>
      </c>
      <c r="J2118">
        <v>2015</v>
      </c>
      <c r="K2118">
        <v>572.84</v>
      </c>
      <c r="L2118">
        <v>28</v>
      </c>
      <c r="M2118">
        <v>1</v>
      </c>
      <c r="N2118">
        <f t="shared" si="90"/>
        <v>0</v>
      </c>
      <c r="O2118">
        <f t="shared" si="93"/>
        <v>0</v>
      </c>
      <c r="P2118" t="s">
        <v>12694</v>
      </c>
    </row>
    <row r="2119" spans="2:16" x14ac:dyDescent="0.25">
      <c r="B2119" t="s">
        <v>2123</v>
      </c>
      <c r="C2119" s="119" t="s">
        <v>60</v>
      </c>
      <c r="D2119" t="s">
        <v>11539</v>
      </c>
      <c r="E2119" t="s">
        <v>11530</v>
      </c>
      <c r="F2119" t="s">
        <v>11540</v>
      </c>
      <c r="G2119" t="s">
        <v>61</v>
      </c>
      <c r="H2119" t="s">
        <v>18</v>
      </c>
      <c r="I2119" t="s">
        <v>11541</v>
      </c>
      <c r="J2119">
        <v>2015</v>
      </c>
      <c r="K2119">
        <v>573.95000000000005</v>
      </c>
      <c r="L2119">
        <v>38</v>
      </c>
      <c r="M2119">
        <v>1</v>
      </c>
      <c r="N2119">
        <f t="shared" si="90"/>
        <v>0</v>
      </c>
      <c r="O2119">
        <f t="shared" si="93"/>
        <v>0</v>
      </c>
      <c r="P2119" t="s">
        <v>12694</v>
      </c>
    </row>
    <row r="2120" spans="2:16" x14ac:dyDescent="0.25">
      <c r="B2120" t="s">
        <v>2124</v>
      </c>
      <c r="C2120" s="119" t="s">
        <v>60</v>
      </c>
      <c r="D2120" t="s">
        <v>11539</v>
      </c>
      <c r="E2120" t="s">
        <v>11530</v>
      </c>
      <c r="F2120" t="s">
        <v>11540</v>
      </c>
      <c r="G2120" t="s">
        <v>61</v>
      </c>
      <c r="H2120" t="s">
        <v>18</v>
      </c>
      <c r="I2120" t="s">
        <v>11541</v>
      </c>
      <c r="J2120">
        <v>2015</v>
      </c>
      <c r="K2120">
        <v>572.92999999999995</v>
      </c>
      <c r="L2120">
        <v>30</v>
      </c>
      <c r="M2120">
        <v>1</v>
      </c>
      <c r="N2120">
        <f t="shared" si="90"/>
        <v>0</v>
      </c>
      <c r="O2120">
        <f t="shared" si="93"/>
        <v>0</v>
      </c>
      <c r="P2120" t="s">
        <v>12694</v>
      </c>
    </row>
    <row r="2121" spans="2:16" x14ac:dyDescent="0.25">
      <c r="B2121" t="s">
        <v>2125</v>
      </c>
      <c r="C2121" s="119" t="s">
        <v>60</v>
      </c>
      <c r="D2121" t="s">
        <v>11537</v>
      </c>
      <c r="E2121" t="s">
        <v>11530</v>
      </c>
      <c r="F2121" t="s">
        <v>11540</v>
      </c>
      <c r="G2121" t="s">
        <v>61</v>
      </c>
      <c r="H2121" t="s">
        <v>18</v>
      </c>
      <c r="I2121" t="s">
        <v>11541</v>
      </c>
      <c r="J2121">
        <v>2015</v>
      </c>
      <c r="K2121">
        <v>572.45000000000005</v>
      </c>
      <c r="L2121">
        <v>25</v>
      </c>
      <c r="M2121">
        <v>1</v>
      </c>
      <c r="N2121">
        <f t="shared" si="90"/>
        <v>0</v>
      </c>
      <c r="O2121">
        <f t="shared" si="93"/>
        <v>0</v>
      </c>
      <c r="P2121" t="s">
        <v>12694</v>
      </c>
    </row>
    <row r="2122" spans="2:16" x14ac:dyDescent="0.25">
      <c r="B2122" t="s">
        <v>2126</v>
      </c>
      <c r="C2122" s="119" t="s">
        <v>60</v>
      </c>
      <c r="D2122" t="s">
        <v>11537</v>
      </c>
      <c r="E2122" t="s">
        <v>11530</v>
      </c>
      <c r="F2122" t="s">
        <v>11540</v>
      </c>
      <c r="G2122" t="s">
        <v>61</v>
      </c>
      <c r="H2122" t="s">
        <v>18</v>
      </c>
      <c r="I2122" t="s">
        <v>11541</v>
      </c>
      <c r="J2122">
        <v>2015</v>
      </c>
      <c r="K2122">
        <v>572.71</v>
      </c>
      <c r="L2122">
        <v>27</v>
      </c>
      <c r="M2122">
        <v>1</v>
      </c>
      <c r="N2122">
        <f t="shared" si="90"/>
        <v>0</v>
      </c>
      <c r="O2122">
        <f t="shared" si="93"/>
        <v>0</v>
      </c>
      <c r="P2122" t="s">
        <v>12694</v>
      </c>
    </row>
    <row r="2123" spans="2:16" x14ac:dyDescent="0.25">
      <c r="B2123" t="s">
        <v>2127</v>
      </c>
      <c r="C2123" s="119" t="s">
        <v>60</v>
      </c>
      <c r="D2123" t="s">
        <v>11537</v>
      </c>
      <c r="E2123" t="s">
        <v>11530</v>
      </c>
      <c r="F2123" t="s">
        <v>11540</v>
      </c>
      <c r="G2123" t="s">
        <v>61</v>
      </c>
      <c r="H2123" t="s">
        <v>18</v>
      </c>
      <c r="I2123" t="s">
        <v>11541</v>
      </c>
      <c r="J2123">
        <v>2015</v>
      </c>
      <c r="K2123">
        <v>572.16999999999996</v>
      </c>
      <c r="L2123">
        <v>24</v>
      </c>
      <c r="M2123">
        <v>1</v>
      </c>
      <c r="N2123">
        <f t="shared" ref="N2123:N2186" si="94">IF(K2123&lt;100,1,0)</f>
        <v>0</v>
      </c>
      <c r="O2123">
        <f t="shared" si="93"/>
        <v>0</v>
      </c>
      <c r="P2123" t="s">
        <v>12693</v>
      </c>
    </row>
    <row r="2124" spans="2:16" x14ac:dyDescent="0.25">
      <c r="B2124" t="s">
        <v>2128</v>
      </c>
      <c r="C2124" s="119" t="s">
        <v>60</v>
      </c>
      <c r="D2124" t="s">
        <v>11537</v>
      </c>
      <c r="E2124" t="s">
        <v>11530</v>
      </c>
      <c r="F2124" t="s">
        <v>11540</v>
      </c>
      <c r="G2124" t="s">
        <v>61</v>
      </c>
      <c r="H2124" t="s">
        <v>18</v>
      </c>
      <c r="I2124" t="s">
        <v>11541</v>
      </c>
      <c r="J2124">
        <v>2015</v>
      </c>
      <c r="K2124">
        <v>666.17</v>
      </c>
      <c r="L2124">
        <v>115</v>
      </c>
      <c r="M2124">
        <v>1</v>
      </c>
      <c r="N2124">
        <f t="shared" si="94"/>
        <v>0</v>
      </c>
      <c r="O2124">
        <f t="shared" si="93"/>
        <v>0</v>
      </c>
      <c r="P2124" t="s">
        <v>12694</v>
      </c>
    </row>
    <row r="2125" spans="2:16" x14ac:dyDescent="0.25">
      <c r="B2125" t="s">
        <v>2129</v>
      </c>
      <c r="C2125" s="119" t="s">
        <v>60</v>
      </c>
      <c r="D2125" t="s">
        <v>11537</v>
      </c>
      <c r="E2125" t="s">
        <v>11530</v>
      </c>
      <c r="F2125" t="s">
        <v>11540</v>
      </c>
      <c r="G2125" t="s">
        <v>61</v>
      </c>
      <c r="H2125" t="s">
        <v>18</v>
      </c>
      <c r="I2125" t="s">
        <v>11541</v>
      </c>
      <c r="J2125">
        <v>2015</v>
      </c>
      <c r="K2125">
        <v>572.67999999999995</v>
      </c>
      <c r="L2125">
        <v>28</v>
      </c>
      <c r="M2125">
        <v>1</v>
      </c>
      <c r="N2125">
        <f t="shared" si="94"/>
        <v>0</v>
      </c>
      <c r="O2125">
        <f t="shared" si="93"/>
        <v>0</v>
      </c>
      <c r="P2125" t="s">
        <v>12694</v>
      </c>
    </row>
    <row r="2126" spans="2:16" x14ac:dyDescent="0.25">
      <c r="B2126" t="s">
        <v>2130</v>
      </c>
      <c r="C2126" s="119" t="s">
        <v>60</v>
      </c>
      <c r="D2126" t="s">
        <v>11537</v>
      </c>
      <c r="E2126" t="s">
        <v>11530</v>
      </c>
      <c r="F2126" t="s">
        <v>11540</v>
      </c>
      <c r="G2126" t="s">
        <v>61</v>
      </c>
      <c r="H2126" t="s">
        <v>18</v>
      </c>
      <c r="I2126" t="s">
        <v>11541</v>
      </c>
      <c r="J2126">
        <v>2015</v>
      </c>
      <c r="K2126">
        <v>600.19000000000005</v>
      </c>
      <c r="L2126">
        <v>30</v>
      </c>
      <c r="M2126">
        <v>1</v>
      </c>
      <c r="N2126">
        <f t="shared" si="94"/>
        <v>0</v>
      </c>
      <c r="O2126">
        <f t="shared" si="93"/>
        <v>0</v>
      </c>
      <c r="P2126" t="s">
        <v>12694</v>
      </c>
    </row>
    <row r="2127" spans="2:16" x14ac:dyDescent="0.25">
      <c r="B2127" t="s">
        <v>2131</v>
      </c>
      <c r="C2127" s="119" t="s">
        <v>60</v>
      </c>
      <c r="D2127" t="s">
        <v>11537</v>
      </c>
      <c r="E2127" t="s">
        <v>11530</v>
      </c>
      <c r="F2127" t="s">
        <v>11540</v>
      </c>
      <c r="G2127" t="s">
        <v>61</v>
      </c>
      <c r="H2127" t="s">
        <v>18</v>
      </c>
      <c r="I2127" t="s">
        <v>11541</v>
      </c>
      <c r="J2127">
        <v>2015</v>
      </c>
      <c r="K2127">
        <v>571.79</v>
      </c>
      <c r="L2127">
        <v>21</v>
      </c>
      <c r="M2127">
        <v>1</v>
      </c>
      <c r="N2127">
        <f t="shared" si="94"/>
        <v>0</v>
      </c>
      <c r="O2127">
        <f t="shared" si="93"/>
        <v>0</v>
      </c>
      <c r="P2127" t="s">
        <v>12694</v>
      </c>
    </row>
    <row r="2128" spans="2:16" x14ac:dyDescent="0.25">
      <c r="B2128" t="s">
        <v>2132</v>
      </c>
      <c r="C2128" s="119" t="s">
        <v>60</v>
      </c>
      <c r="D2128" t="s">
        <v>11537</v>
      </c>
      <c r="E2128" t="s">
        <v>11530</v>
      </c>
      <c r="F2128" t="s">
        <v>11540</v>
      </c>
      <c r="G2128" t="s">
        <v>61</v>
      </c>
      <c r="H2128" t="s">
        <v>18</v>
      </c>
      <c r="I2128" t="s">
        <v>11541</v>
      </c>
      <c r="J2128">
        <v>2015</v>
      </c>
      <c r="K2128">
        <v>572.45000000000005</v>
      </c>
      <c r="L2128">
        <v>25</v>
      </c>
      <c r="M2128">
        <v>1</v>
      </c>
      <c r="N2128">
        <f t="shared" si="94"/>
        <v>0</v>
      </c>
      <c r="O2128">
        <f t="shared" si="93"/>
        <v>0</v>
      </c>
      <c r="P2128" t="s">
        <v>12694</v>
      </c>
    </row>
    <row r="2129" spans="2:16" x14ac:dyDescent="0.25">
      <c r="B2129" t="s">
        <v>2133</v>
      </c>
      <c r="C2129" s="119" t="s">
        <v>60</v>
      </c>
      <c r="D2129" t="s">
        <v>11537</v>
      </c>
      <c r="E2129" t="s">
        <v>11530</v>
      </c>
      <c r="F2129" t="s">
        <v>11540</v>
      </c>
      <c r="G2129" t="s">
        <v>61</v>
      </c>
      <c r="H2129" t="s">
        <v>18</v>
      </c>
      <c r="I2129" t="s">
        <v>11541</v>
      </c>
      <c r="J2129">
        <v>2015</v>
      </c>
      <c r="K2129">
        <v>572.97</v>
      </c>
      <c r="L2129">
        <v>29</v>
      </c>
      <c r="M2129">
        <v>1</v>
      </c>
      <c r="N2129">
        <f t="shared" si="94"/>
        <v>0</v>
      </c>
      <c r="O2129">
        <f t="shared" si="93"/>
        <v>0</v>
      </c>
      <c r="P2129" t="s">
        <v>12694</v>
      </c>
    </row>
    <row r="2130" spans="2:16" x14ac:dyDescent="0.25">
      <c r="B2130" t="s">
        <v>2134</v>
      </c>
      <c r="C2130" s="119" t="s">
        <v>60</v>
      </c>
      <c r="D2130" t="s">
        <v>11539</v>
      </c>
      <c r="E2130" t="s">
        <v>11530</v>
      </c>
      <c r="F2130" t="s">
        <v>11540</v>
      </c>
      <c r="G2130" t="s">
        <v>61</v>
      </c>
      <c r="H2130" t="s">
        <v>18</v>
      </c>
      <c r="I2130" t="s">
        <v>11541</v>
      </c>
      <c r="J2130">
        <v>2015</v>
      </c>
      <c r="K2130">
        <v>573.61</v>
      </c>
      <c r="L2130">
        <v>34</v>
      </c>
      <c r="M2130">
        <v>1</v>
      </c>
      <c r="N2130">
        <f t="shared" si="94"/>
        <v>0</v>
      </c>
      <c r="O2130">
        <f t="shared" si="93"/>
        <v>0</v>
      </c>
      <c r="P2130" t="s">
        <v>12694</v>
      </c>
    </row>
    <row r="2131" spans="2:16" x14ac:dyDescent="0.25">
      <c r="B2131" t="s">
        <v>2135</v>
      </c>
      <c r="C2131" s="119" t="s">
        <v>60</v>
      </c>
      <c r="D2131" t="s">
        <v>11537</v>
      </c>
      <c r="E2131" t="s">
        <v>11530</v>
      </c>
      <c r="F2131" t="s">
        <v>11540</v>
      </c>
      <c r="G2131" t="s">
        <v>61</v>
      </c>
      <c r="H2131" t="s">
        <v>18</v>
      </c>
      <c r="I2131" t="s">
        <v>11541</v>
      </c>
      <c r="J2131">
        <v>2015</v>
      </c>
      <c r="K2131">
        <v>572.20000000000005</v>
      </c>
      <c r="L2131">
        <v>23</v>
      </c>
      <c r="M2131">
        <v>1</v>
      </c>
      <c r="N2131">
        <f t="shared" si="94"/>
        <v>0</v>
      </c>
      <c r="O2131">
        <f t="shared" si="93"/>
        <v>0</v>
      </c>
      <c r="P2131" t="s">
        <v>12694</v>
      </c>
    </row>
    <row r="2132" spans="2:16" x14ac:dyDescent="0.25">
      <c r="B2132" t="s">
        <v>2136</v>
      </c>
      <c r="C2132" s="119" t="s">
        <v>60</v>
      </c>
      <c r="D2132" t="s">
        <v>11537</v>
      </c>
      <c r="E2132" t="s">
        <v>11530</v>
      </c>
      <c r="F2132" t="s">
        <v>11540</v>
      </c>
      <c r="G2132" t="s">
        <v>61</v>
      </c>
      <c r="H2132" t="s">
        <v>18</v>
      </c>
      <c r="I2132" t="s">
        <v>11541</v>
      </c>
      <c r="J2132">
        <v>2015</v>
      </c>
      <c r="K2132">
        <v>572.45000000000005</v>
      </c>
      <c r="L2132">
        <v>25</v>
      </c>
      <c r="M2132">
        <v>1</v>
      </c>
      <c r="N2132">
        <f t="shared" si="94"/>
        <v>0</v>
      </c>
      <c r="O2132">
        <f t="shared" si="93"/>
        <v>0</v>
      </c>
      <c r="P2132" t="s">
        <v>12694</v>
      </c>
    </row>
    <row r="2133" spans="2:16" x14ac:dyDescent="0.25">
      <c r="B2133" t="s">
        <v>2137</v>
      </c>
      <c r="C2133" s="119" t="s">
        <v>60</v>
      </c>
      <c r="D2133" t="s">
        <v>11537</v>
      </c>
      <c r="E2133" t="s">
        <v>11530</v>
      </c>
      <c r="F2133" t="s">
        <v>11540</v>
      </c>
      <c r="G2133" t="s">
        <v>61</v>
      </c>
      <c r="H2133" t="s">
        <v>18</v>
      </c>
      <c r="I2133" t="s">
        <v>11541</v>
      </c>
      <c r="J2133">
        <v>2015</v>
      </c>
      <c r="K2133">
        <v>571.95000000000005</v>
      </c>
      <c r="L2133">
        <v>21</v>
      </c>
      <c r="M2133">
        <v>1</v>
      </c>
      <c r="N2133">
        <f t="shared" si="94"/>
        <v>0</v>
      </c>
      <c r="O2133">
        <f t="shared" si="93"/>
        <v>0</v>
      </c>
      <c r="P2133" t="s">
        <v>12694</v>
      </c>
    </row>
    <row r="2134" spans="2:16" x14ac:dyDescent="0.25">
      <c r="B2134" t="s">
        <v>2138</v>
      </c>
      <c r="C2134" s="119" t="s">
        <v>60</v>
      </c>
      <c r="D2134" t="s">
        <v>11537</v>
      </c>
      <c r="E2134" t="s">
        <v>11530</v>
      </c>
      <c r="F2134" t="s">
        <v>11540</v>
      </c>
      <c r="G2134" t="s">
        <v>61</v>
      </c>
      <c r="H2134" t="s">
        <v>18</v>
      </c>
      <c r="I2134" t="s">
        <v>11533</v>
      </c>
      <c r="J2134">
        <v>2015</v>
      </c>
      <c r="K2134">
        <v>840.16</v>
      </c>
      <c r="L2134">
        <v>181</v>
      </c>
      <c r="M2134">
        <v>1</v>
      </c>
      <c r="N2134">
        <f t="shared" si="94"/>
        <v>0</v>
      </c>
      <c r="O2134">
        <f t="shared" si="93"/>
        <v>0</v>
      </c>
      <c r="P2134" t="s">
        <v>12694</v>
      </c>
    </row>
    <row r="2135" spans="2:16" x14ac:dyDescent="0.25">
      <c r="B2135" t="s">
        <v>2139</v>
      </c>
      <c r="C2135" s="119" t="s">
        <v>60</v>
      </c>
      <c r="D2135" t="s">
        <v>11542</v>
      </c>
      <c r="E2135" t="s">
        <v>11530</v>
      </c>
      <c r="F2135" t="s">
        <v>11540</v>
      </c>
      <c r="G2135" t="s">
        <v>61</v>
      </c>
      <c r="H2135" t="s">
        <v>18</v>
      </c>
      <c r="I2135" t="s">
        <v>11541</v>
      </c>
      <c r="J2135">
        <v>2015</v>
      </c>
      <c r="K2135">
        <v>578.85</v>
      </c>
      <c r="L2135">
        <v>75</v>
      </c>
      <c r="M2135">
        <v>1</v>
      </c>
      <c r="N2135">
        <f t="shared" si="94"/>
        <v>0</v>
      </c>
      <c r="O2135">
        <f t="shared" si="93"/>
        <v>0</v>
      </c>
      <c r="P2135" t="s">
        <v>12694</v>
      </c>
    </row>
    <row r="2136" spans="2:16" x14ac:dyDescent="0.25">
      <c r="B2136" t="s">
        <v>2140</v>
      </c>
      <c r="C2136" s="119" t="s">
        <v>60</v>
      </c>
      <c r="D2136" t="s">
        <v>11537</v>
      </c>
      <c r="E2136" t="s">
        <v>11530</v>
      </c>
      <c r="F2136" t="s">
        <v>11540</v>
      </c>
      <c r="G2136" t="s">
        <v>61</v>
      </c>
      <c r="H2136" t="s">
        <v>18</v>
      </c>
      <c r="I2136" t="s">
        <v>11541</v>
      </c>
      <c r="J2136">
        <v>2015</v>
      </c>
      <c r="K2136">
        <v>573.23</v>
      </c>
      <c r="L2136">
        <v>31</v>
      </c>
      <c r="M2136">
        <v>1</v>
      </c>
      <c r="N2136">
        <f t="shared" si="94"/>
        <v>0</v>
      </c>
      <c r="O2136">
        <f t="shared" si="93"/>
        <v>0</v>
      </c>
      <c r="P2136" t="s">
        <v>12694</v>
      </c>
    </row>
    <row r="2137" spans="2:16" x14ac:dyDescent="0.25">
      <c r="B2137" t="s">
        <v>2141</v>
      </c>
      <c r="C2137" s="119" t="s">
        <v>60</v>
      </c>
      <c r="D2137" t="s">
        <v>11537</v>
      </c>
      <c r="E2137" t="s">
        <v>11530</v>
      </c>
      <c r="F2137" t="s">
        <v>11540</v>
      </c>
      <c r="G2137" t="s">
        <v>61</v>
      </c>
      <c r="H2137" t="s">
        <v>18</v>
      </c>
      <c r="I2137" t="s">
        <v>11541</v>
      </c>
      <c r="J2137">
        <v>2015</v>
      </c>
      <c r="K2137">
        <v>572.85</v>
      </c>
      <c r="L2137">
        <v>28</v>
      </c>
      <c r="M2137">
        <v>1</v>
      </c>
      <c r="N2137">
        <f t="shared" si="94"/>
        <v>0</v>
      </c>
      <c r="O2137">
        <f t="shared" si="93"/>
        <v>0</v>
      </c>
      <c r="P2137" t="s">
        <v>12694</v>
      </c>
    </row>
    <row r="2138" spans="2:16" x14ac:dyDescent="0.25">
      <c r="B2138" t="s">
        <v>2142</v>
      </c>
      <c r="C2138" s="119" t="s">
        <v>60</v>
      </c>
      <c r="D2138" t="s">
        <v>11546</v>
      </c>
      <c r="E2138" t="s">
        <v>11530</v>
      </c>
      <c r="F2138" t="s">
        <v>11540</v>
      </c>
      <c r="G2138" t="s">
        <v>61</v>
      </c>
      <c r="H2138" t="s">
        <v>18</v>
      </c>
      <c r="I2138" t="s">
        <v>11541</v>
      </c>
      <c r="J2138">
        <v>2015</v>
      </c>
      <c r="K2138">
        <v>657.21</v>
      </c>
      <c r="L2138">
        <v>111</v>
      </c>
      <c r="M2138">
        <v>1</v>
      </c>
      <c r="N2138">
        <f t="shared" si="94"/>
        <v>0</v>
      </c>
      <c r="O2138">
        <f t="shared" ref="O2138:O2201" si="95">IF(OR(L2138="",L2138&lt;=0),1,0)</f>
        <v>0</v>
      </c>
      <c r="P2138" t="s">
        <v>12694</v>
      </c>
    </row>
    <row r="2139" spans="2:16" x14ac:dyDescent="0.25">
      <c r="B2139" t="s">
        <v>2143</v>
      </c>
      <c r="C2139" s="119" t="s">
        <v>60</v>
      </c>
      <c r="D2139" t="s">
        <v>11537</v>
      </c>
      <c r="E2139" t="s">
        <v>11530</v>
      </c>
      <c r="F2139" t="s">
        <v>11540</v>
      </c>
      <c r="G2139" t="s">
        <v>61</v>
      </c>
      <c r="H2139" t="s">
        <v>18</v>
      </c>
      <c r="I2139" t="s">
        <v>11541</v>
      </c>
      <c r="J2139">
        <v>2015</v>
      </c>
      <c r="K2139">
        <v>572.71</v>
      </c>
      <c r="L2139">
        <v>27</v>
      </c>
      <c r="M2139">
        <v>1</v>
      </c>
      <c r="N2139">
        <f t="shared" si="94"/>
        <v>0</v>
      </c>
      <c r="O2139">
        <f t="shared" si="95"/>
        <v>0</v>
      </c>
      <c r="P2139" t="s">
        <v>12694</v>
      </c>
    </row>
    <row r="2140" spans="2:16" x14ac:dyDescent="0.25">
      <c r="B2140" t="s">
        <v>2144</v>
      </c>
      <c r="C2140" s="119" t="s">
        <v>60</v>
      </c>
      <c r="D2140" t="s">
        <v>11537</v>
      </c>
      <c r="E2140" t="s">
        <v>11530</v>
      </c>
      <c r="F2140" t="s">
        <v>11540</v>
      </c>
      <c r="G2140" t="s">
        <v>61</v>
      </c>
      <c r="H2140" t="s">
        <v>18</v>
      </c>
      <c r="I2140" t="s">
        <v>11541</v>
      </c>
      <c r="J2140">
        <v>2015</v>
      </c>
      <c r="K2140">
        <v>572.71</v>
      </c>
      <c r="L2140">
        <v>27</v>
      </c>
      <c r="M2140">
        <v>1</v>
      </c>
      <c r="N2140">
        <f t="shared" si="94"/>
        <v>0</v>
      </c>
      <c r="O2140">
        <f t="shared" si="95"/>
        <v>0</v>
      </c>
      <c r="P2140" t="s">
        <v>12694</v>
      </c>
    </row>
    <row r="2141" spans="2:16" x14ac:dyDescent="0.25">
      <c r="B2141" t="s">
        <v>2145</v>
      </c>
      <c r="C2141" s="119" t="s">
        <v>60</v>
      </c>
      <c r="D2141" t="s">
        <v>11537</v>
      </c>
      <c r="E2141" t="s">
        <v>11530</v>
      </c>
      <c r="F2141" t="s">
        <v>11540</v>
      </c>
      <c r="G2141" t="s">
        <v>61</v>
      </c>
      <c r="H2141" t="s">
        <v>18</v>
      </c>
      <c r="I2141" t="s">
        <v>11541</v>
      </c>
      <c r="J2141">
        <v>2015</v>
      </c>
      <c r="K2141">
        <v>572.71</v>
      </c>
      <c r="L2141">
        <v>27</v>
      </c>
      <c r="M2141">
        <v>1</v>
      </c>
      <c r="N2141">
        <f t="shared" si="94"/>
        <v>0</v>
      </c>
      <c r="O2141">
        <f t="shared" si="95"/>
        <v>0</v>
      </c>
      <c r="P2141" t="s">
        <v>12694</v>
      </c>
    </row>
    <row r="2142" spans="2:16" x14ac:dyDescent="0.25">
      <c r="B2142" t="s">
        <v>2146</v>
      </c>
      <c r="C2142" s="119" t="s">
        <v>60</v>
      </c>
      <c r="D2142" t="s">
        <v>11537</v>
      </c>
      <c r="E2142" t="s">
        <v>11530</v>
      </c>
      <c r="F2142" t="s">
        <v>11540</v>
      </c>
      <c r="G2142" t="s">
        <v>61</v>
      </c>
      <c r="H2142" t="s">
        <v>18</v>
      </c>
      <c r="I2142" t="s">
        <v>11541</v>
      </c>
      <c r="J2142">
        <v>2015</v>
      </c>
      <c r="K2142">
        <v>572.21</v>
      </c>
      <c r="L2142">
        <v>23</v>
      </c>
      <c r="M2142">
        <v>1</v>
      </c>
      <c r="N2142">
        <f t="shared" si="94"/>
        <v>0</v>
      </c>
      <c r="O2142">
        <f t="shared" si="95"/>
        <v>0</v>
      </c>
      <c r="P2142" t="s">
        <v>12694</v>
      </c>
    </row>
    <row r="2143" spans="2:16" x14ac:dyDescent="0.25">
      <c r="B2143" t="s">
        <v>2147</v>
      </c>
      <c r="C2143" s="119" t="s">
        <v>60</v>
      </c>
      <c r="D2143" t="s">
        <v>11537</v>
      </c>
      <c r="E2143" t="s">
        <v>11530</v>
      </c>
      <c r="F2143" t="s">
        <v>11540</v>
      </c>
      <c r="G2143" t="s">
        <v>61</v>
      </c>
      <c r="H2143" t="s">
        <v>18</v>
      </c>
      <c r="I2143" t="s">
        <v>11541</v>
      </c>
      <c r="J2143">
        <v>2015</v>
      </c>
      <c r="K2143">
        <v>572.34</v>
      </c>
      <c r="L2143">
        <v>24</v>
      </c>
      <c r="M2143">
        <v>1</v>
      </c>
      <c r="N2143">
        <f t="shared" si="94"/>
        <v>0</v>
      </c>
      <c r="O2143">
        <f t="shared" si="95"/>
        <v>0</v>
      </c>
      <c r="P2143" t="s">
        <v>12694</v>
      </c>
    </row>
    <row r="2144" spans="2:16" x14ac:dyDescent="0.25">
      <c r="B2144" t="s">
        <v>2148</v>
      </c>
      <c r="C2144" s="119" t="s">
        <v>60</v>
      </c>
      <c r="D2144" t="s">
        <v>11537</v>
      </c>
      <c r="E2144" t="s">
        <v>11530</v>
      </c>
      <c r="F2144" t="s">
        <v>11540</v>
      </c>
      <c r="G2144" t="s">
        <v>61</v>
      </c>
      <c r="H2144" t="s">
        <v>18</v>
      </c>
      <c r="I2144" t="s">
        <v>11541</v>
      </c>
      <c r="J2144">
        <v>2015</v>
      </c>
      <c r="K2144">
        <v>572.21</v>
      </c>
      <c r="L2144">
        <v>23</v>
      </c>
      <c r="M2144">
        <v>1</v>
      </c>
      <c r="N2144">
        <f t="shared" si="94"/>
        <v>0</v>
      </c>
      <c r="O2144">
        <f t="shared" si="95"/>
        <v>0</v>
      </c>
      <c r="P2144" t="s">
        <v>12694</v>
      </c>
    </row>
    <row r="2145" spans="2:16" x14ac:dyDescent="0.25">
      <c r="B2145" t="s">
        <v>2149</v>
      </c>
      <c r="C2145" s="119" t="s">
        <v>60</v>
      </c>
      <c r="D2145" t="s">
        <v>11537</v>
      </c>
      <c r="E2145" t="s">
        <v>11530</v>
      </c>
      <c r="F2145" t="s">
        <v>11540</v>
      </c>
      <c r="G2145" t="s">
        <v>61</v>
      </c>
      <c r="H2145" t="s">
        <v>18</v>
      </c>
      <c r="I2145" t="s">
        <v>11541</v>
      </c>
      <c r="J2145">
        <v>2015</v>
      </c>
      <c r="K2145">
        <v>573.1</v>
      </c>
      <c r="L2145">
        <v>30</v>
      </c>
      <c r="M2145">
        <v>1</v>
      </c>
      <c r="N2145">
        <f t="shared" si="94"/>
        <v>0</v>
      </c>
      <c r="O2145">
        <f t="shared" si="95"/>
        <v>0</v>
      </c>
      <c r="P2145" t="s">
        <v>12694</v>
      </c>
    </row>
    <row r="2146" spans="2:16" x14ac:dyDescent="0.25">
      <c r="B2146" t="s">
        <v>2150</v>
      </c>
      <c r="C2146" s="119" t="s">
        <v>60</v>
      </c>
      <c r="D2146" t="s">
        <v>11537</v>
      </c>
      <c r="E2146" t="s">
        <v>11530</v>
      </c>
      <c r="F2146" t="s">
        <v>11540</v>
      </c>
      <c r="G2146" t="s">
        <v>61</v>
      </c>
      <c r="H2146" t="s">
        <v>18</v>
      </c>
      <c r="I2146" t="s">
        <v>11541</v>
      </c>
      <c r="J2146">
        <v>2015</v>
      </c>
      <c r="K2146">
        <v>572.85</v>
      </c>
      <c r="L2146">
        <v>28</v>
      </c>
      <c r="M2146">
        <v>1</v>
      </c>
      <c r="N2146">
        <f t="shared" si="94"/>
        <v>0</v>
      </c>
      <c r="O2146">
        <f t="shared" si="95"/>
        <v>0</v>
      </c>
      <c r="P2146" t="s">
        <v>12694</v>
      </c>
    </row>
    <row r="2147" spans="2:16" x14ac:dyDescent="0.25">
      <c r="B2147" t="s">
        <v>2151</v>
      </c>
      <c r="C2147" s="119" t="s">
        <v>60</v>
      </c>
      <c r="D2147" t="s">
        <v>11537</v>
      </c>
      <c r="E2147" t="s">
        <v>11530</v>
      </c>
      <c r="F2147" t="s">
        <v>11540</v>
      </c>
      <c r="G2147" t="s">
        <v>61</v>
      </c>
      <c r="H2147" t="s">
        <v>18</v>
      </c>
      <c r="I2147" t="s">
        <v>11541</v>
      </c>
      <c r="J2147">
        <v>2015</v>
      </c>
      <c r="K2147">
        <v>571.82000000000005</v>
      </c>
      <c r="L2147">
        <v>20</v>
      </c>
      <c r="M2147">
        <v>1</v>
      </c>
      <c r="N2147">
        <f t="shared" si="94"/>
        <v>0</v>
      </c>
      <c r="O2147">
        <f t="shared" si="95"/>
        <v>0</v>
      </c>
      <c r="P2147" t="s">
        <v>12694</v>
      </c>
    </row>
    <row r="2148" spans="2:16" x14ac:dyDescent="0.25">
      <c r="B2148" t="s">
        <v>2152</v>
      </c>
      <c r="C2148" s="119" t="s">
        <v>60</v>
      </c>
      <c r="D2148" t="s">
        <v>11537</v>
      </c>
      <c r="E2148" t="s">
        <v>11530</v>
      </c>
      <c r="F2148" t="s">
        <v>11540</v>
      </c>
      <c r="G2148" t="s">
        <v>61</v>
      </c>
      <c r="H2148" t="s">
        <v>18</v>
      </c>
      <c r="I2148" t="s">
        <v>11541</v>
      </c>
      <c r="J2148">
        <v>2015</v>
      </c>
      <c r="K2148">
        <v>572.59</v>
      </c>
      <c r="L2148">
        <v>26</v>
      </c>
      <c r="M2148">
        <v>1</v>
      </c>
      <c r="N2148">
        <f t="shared" si="94"/>
        <v>0</v>
      </c>
      <c r="O2148">
        <f t="shared" si="95"/>
        <v>0</v>
      </c>
      <c r="P2148" t="s">
        <v>12693</v>
      </c>
    </row>
    <row r="2149" spans="2:16" x14ac:dyDescent="0.25">
      <c r="B2149" t="s">
        <v>2153</v>
      </c>
      <c r="C2149" s="119" t="s">
        <v>60</v>
      </c>
      <c r="D2149" t="s">
        <v>11539</v>
      </c>
      <c r="E2149" t="s">
        <v>11530</v>
      </c>
      <c r="F2149" t="s">
        <v>11540</v>
      </c>
      <c r="G2149" t="s">
        <v>61</v>
      </c>
      <c r="H2149" t="s">
        <v>18</v>
      </c>
      <c r="I2149" t="s">
        <v>11541</v>
      </c>
      <c r="J2149">
        <v>2015</v>
      </c>
      <c r="K2149">
        <v>572.07000000000005</v>
      </c>
      <c r="L2149">
        <v>22</v>
      </c>
      <c r="M2149">
        <v>1</v>
      </c>
      <c r="N2149">
        <f t="shared" si="94"/>
        <v>0</v>
      </c>
      <c r="O2149">
        <f t="shared" si="95"/>
        <v>0</v>
      </c>
      <c r="P2149" t="s">
        <v>12693</v>
      </c>
    </row>
    <row r="2150" spans="2:16" x14ac:dyDescent="0.25">
      <c r="B2150" t="s">
        <v>2154</v>
      </c>
      <c r="C2150" s="119" t="s">
        <v>60</v>
      </c>
      <c r="D2150" t="s">
        <v>11539</v>
      </c>
      <c r="E2150" t="s">
        <v>11530</v>
      </c>
      <c r="F2150" t="s">
        <v>11540</v>
      </c>
      <c r="G2150" t="s">
        <v>61</v>
      </c>
      <c r="H2150" t="s">
        <v>18</v>
      </c>
      <c r="I2150" t="s">
        <v>11541</v>
      </c>
      <c r="J2150">
        <v>2015</v>
      </c>
      <c r="K2150">
        <v>572.46</v>
      </c>
      <c r="L2150">
        <v>25</v>
      </c>
      <c r="M2150">
        <v>1</v>
      </c>
      <c r="N2150">
        <f t="shared" si="94"/>
        <v>0</v>
      </c>
      <c r="O2150">
        <f t="shared" si="95"/>
        <v>0</v>
      </c>
      <c r="P2150" t="s">
        <v>12693</v>
      </c>
    </row>
    <row r="2151" spans="2:16" x14ac:dyDescent="0.25">
      <c r="B2151" t="s">
        <v>2155</v>
      </c>
      <c r="C2151" s="119" t="s">
        <v>60</v>
      </c>
      <c r="D2151" t="s">
        <v>11537</v>
      </c>
      <c r="E2151" t="s">
        <v>11530</v>
      </c>
      <c r="F2151" t="s">
        <v>11540</v>
      </c>
      <c r="G2151" t="s">
        <v>61</v>
      </c>
      <c r="H2151" t="s">
        <v>18</v>
      </c>
      <c r="I2151" t="s">
        <v>11541</v>
      </c>
      <c r="J2151">
        <v>2015</v>
      </c>
      <c r="K2151">
        <v>574.01</v>
      </c>
      <c r="L2151">
        <v>37</v>
      </c>
      <c r="M2151">
        <v>1</v>
      </c>
      <c r="N2151">
        <f t="shared" si="94"/>
        <v>0</v>
      </c>
      <c r="O2151">
        <f t="shared" si="95"/>
        <v>0</v>
      </c>
      <c r="P2151" t="s">
        <v>12694</v>
      </c>
    </row>
    <row r="2152" spans="2:16" x14ac:dyDescent="0.25">
      <c r="B2152" t="s">
        <v>2156</v>
      </c>
      <c r="C2152" s="119" t="s">
        <v>60</v>
      </c>
      <c r="D2152" t="s">
        <v>11537</v>
      </c>
      <c r="E2152" t="s">
        <v>11530</v>
      </c>
      <c r="F2152" t="s">
        <v>11540</v>
      </c>
      <c r="G2152" t="s">
        <v>61</v>
      </c>
      <c r="H2152" t="s">
        <v>18</v>
      </c>
      <c r="I2152" t="s">
        <v>11541</v>
      </c>
      <c r="J2152">
        <v>2015</v>
      </c>
      <c r="K2152">
        <v>572.59</v>
      </c>
      <c r="L2152">
        <v>26</v>
      </c>
      <c r="M2152">
        <v>1</v>
      </c>
      <c r="N2152">
        <f t="shared" si="94"/>
        <v>0</v>
      </c>
      <c r="O2152">
        <f t="shared" si="95"/>
        <v>0</v>
      </c>
      <c r="P2152" t="s">
        <v>12694</v>
      </c>
    </row>
    <row r="2153" spans="2:16" x14ac:dyDescent="0.25">
      <c r="B2153" t="s">
        <v>2157</v>
      </c>
      <c r="C2153" s="119" t="s">
        <v>60</v>
      </c>
      <c r="D2153" t="s">
        <v>11537</v>
      </c>
      <c r="E2153" t="s">
        <v>11530</v>
      </c>
      <c r="F2153" t="s">
        <v>11540</v>
      </c>
      <c r="G2153" t="s">
        <v>61</v>
      </c>
      <c r="H2153" t="s">
        <v>18</v>
      </c>
      <c r="I2153" t="s">
        <v>11541</v>
      </c>
      <c r="J2153">
        <v>2015</v>
      </c>
      <c r="K2153">
        <v>573.36</v>
      </c>
      <c r="L2153">
        <v>32</v>
      </c>
      <c r="M2153">
        <v>1</v>
      </c>
      <c r="N2153">
        <f t="shared" si="94"/>
        <v>0</v>
      </c>
      <c r="O2153">
        <f t="shared" si="95"/>
        <v>0</v>
      </c>
      <c r="P2153" t="s">
        <v>12694</v>
      </c>
    </row>
    <row r="2154" spans="2:16" x14ac:dyDescent="0.25">
      <c r="B2154" t="s">
        <v>2158</v>
      </c>
      <c r="C2154" s="119" t="s">
        <v>60</v>
      </c>
      <c r="D2154" t="s">
        <v>11537</v>
      </c>
      <c r="E2154" t="s">
        <v>11530</v>
      </c>
      <c r="F2154" t="s">
        <v>11540</v>
      </c>
      <c r="G2154" t="s">
        <v>61</v>
      </c>
      <c r="H2154" t="s">
        <v>18</v>
      </c>
      <c r="I2154" t="s">
        <v>11541</v>
      </c>
      <c r="J2154">
        <v>2015</v>
      </c>
      <c r="K2154">
        <v>572.85</v>
      </c>
      <c r="L2154">
        <v>28</v>
      </c>
      <c r="M2154">
        <v>1</v>
      </c>
      <c r="N2154">
        <f t="shared" si="94"/>
        <v>0</v>
      </c>
      <c r="O2154">
        <f t="shared" si="95"/>
        <v>0</v>
      </c>
      <c r="P2154" t="s">
        <v>12694</v>
      </c>
    </row>
    <row r="2155" spans="2:16" x14ac:dyDescent="0.25">
      <c r="B2155" t="s">
        <v>2159</v>
      </c>
      <c r="C2155" s="119" t="s">
        <v>60</v>
      </c>
      <c r="D2155" t="s">
        <v>11539</v>
      </c>
      <c r="E2155" t="s">
        <v>11530</v>
      </c>
      <c r="F2155" t="s">
        <v>11540</v>
      </c>
      <c r="G2155" t="s">
        <v>61</v>
      </c>
      <c r="H2155" t="s">
        <v>18</v>
      </c>
      <c r="I2155" t="s">
        <v>11541</v>
      </c>
      <c r="J2155">
        <v>2015</v>
      </c>
      <c r="K2155">
        <v>539.92999999999995</v>
      </c>
      <c r="L2155">
        <v>25</v>
      </c>
      <c r="M2155">
        <v>1</v>
      </c>
      <c r="N2155">
        <f t="shared" si="94"/>
        <v>0</v>
      </c>
      <c r="O2155">
        <f t="shared" si="95"/>
        <v>0</v>
      </c>
      <c r="P2155" t="s">
        <v>12694</v>
      </c>
    </row>
    <row r="2156" spans="2:16" x14ac:dyDescent="0.25">
      <c r="B2156" t="s">
        <v>2160</v>
      </c>
      <c r="C2156" s="119" t="s">
        <v>60</v>
      </c>
      <c r="D2156" t="s">
        <v>11539</v>
      </c>
      <c r="E2156" t="s">
        <v>11530</v>
      </c>
      <c r="F2156" t="s">
        <v>11540</v>
      </c>
      <c r="G2156" t="s">
        <v>61</v>
      </c>
      <c r="H2156" t="s">
        <v>18</v>
      </c>
      <c r="I2156" t="s">
        <v>11541</v>
      </c>
      <c r="J2156">
        <v>2015</v>
      </c>
      <c r="K2156">
        <v>572.72</v>
      </c>
      <c r="L2156">
        <v>27</v>
      </c>
      <c r="M2156">
        <v>1</v>
      </c>
      <c r="N2156">
        <f t="shared" si="94"/>
        <v>0</v>
      </c>
      <c r="O2156">
        <f t="shared" si="95"/>
        <v>0</v>
      </c>
      <c r="P2156" t="s">
        <v>12694</v>
      </c>
    </row>
    <row r="2157" spans="2:16" x14ac:dyDescent="0.25">
      <c r="B2157" t="s">
        <v>2161</v>
      </c>
      <c r="C2157" s="119" t="s">
        <v>60</v>
      </c>
      <c r="D2157" t="s">
        <v>11537</v>
      </c>
      <c r="E2157" t="s">
        <v>11530</v>
      </c>
      <c r="F2157" t="s">
        <v>11540</v>
      </c>
      <c r="G2157" t="s">
        <v>61</v>
      </c>
      <c r="H2157" t="s">
        <v>18</v>
      </c>
      <c r="I2157" t="s">
        <v>11541</v>
      </c>
      <c r="J2157">
        <v>2015</v>
      </c>
      <c r="K2157">
        <v>573.49</v>
      </c>
      <c r="L2157">
        <v>33</v>
      </c>
      <c r="M2157">
        <v>1</v>
      </c>
      <c r="N2157">
        <f t="shared" si="94"/>
        <v>0</v>
      </c>
      <c r="O2157">
        <f t="shared" si="95"/>
        <v>0</v>
      </c>
      <c r="P2157" t="s">
        <v>12694</v>
      </c>
    </row>
    <row r="2158" spans="2:16" x14ac:dyDescent="0.25">
      <c r="B2158" t="s">
        <v>2162</v>
      </c>
      <c r="C2158" s="119" t="s">
        <v>60</v>
      </c>
      <c r="D2158" t="s">
        <v>11537</v>
      </c>
      <c r="E2158" t="s">
        <v>11530</v>
      </c>
      <c r="F2158" t="s">
        <v>11540</v>
      </c>
      <c r="G2158" t="s">
        <v>61</v>
      </c>
      <c r="H2158" t="s">
        <v>18</v>
      </c>
      <c r="I2158" t="s">
        <v>11541</v>
      </c>
      <c r="J2158">
        <v>2015</v>
      </c>
      <c r="K2158">
        <v>659.51</v>
      </c>
      <c r="L2158">
        <v>112</v>
      </c>
      <c r="M2158">
        <v>1</v>
      </c>
      <c r="N2158">
        <f t="shared" si="94"/>
        <v>0</v>
      </c>
      <c r="O2158">
        <f t="shared" si="95"/>
        <v>0</v>
      </c>
      <c r="P2158" t="s">
        <v>12694</v>
      </c>
    </row>
    <row r="2159" spans="2:16" x14ac:dyDescent="0.25">
      <c r="B2159" t="s">
        <v>2163</v>
      </c>
      <c r="C2159" s="119" t="s">
        <v>60</v>
      </c>
      <c r="D2159" t="s">
        <v>11537</v>
      </c>
      <c r="E2159" t="s">
        <v>11530</v>
      </c>
      <c r="F2159" t="s">
        <v>11540</v>
      </c>
      <c r="G2159" t="s">
        <v>61</v>
      </c>
      <c r="H2159" t="s">
        <v>18</v>
      </c>
      <c r="I2159" t="s">
        <v>11541</v>
      </c>
      <c r="J2159">
        <v>2015</v>
      </c>
      <c r="K2159">
        <v>573.74</v>
      </c>
      <c r="L2159">
        <v>35</v>
      </c>
      <c r="M2159">
        <v>1</v>
      </c>
      <c r="N2159">
        <f t="shared" si="94"/>
        <v>0</v>
      </c>
      <c r="O2159">
        <f t="shared" si="95"/>
        <v>0</v>
      </c>
      <c r="P2159" t="s">
        <v>12694</v>
      </c>
    </row>
    <row r="2160" spans="2:16" x14ac:dyDescent="0.25">
      <c r="B2160" t="s">
        <v>2164</v>
      </c>
      <c r="C2160" s="119" t="s">
        <v>60</v>
      </c>
      <c r="D2160" t="s">
        <v>11537</v>
      </c>
      <c r="E2160" t="s">
        <v>11530</v>
      </c>
      <c r="F2160" t="s">
        <v>11540</v>
      </c>
      <c r="G2160" t="s">
        <v>61</v>
      </c>
      <c r="H2160" t="s">
        <v>18</v>
      </c>
      <c r="I2160" t="s">
        <v>11541</v>
      </c>
      <c r="J2160">
        <v>2015</v>
      </c>
      <c r="K2160">
        <v>572.72</v>
      </c>
      <c r="L2160">
        <v>27</v>
      </c>
      <c r="M2160">
        <v>1</v>
      </c>
      <c r="N2160">
        <f t="shared" si="94"/>
        <v>0</v>
      </c>
      <c r="O2160">
        <f t="shared" si="95"/>
        <v>0</v>
      </c>
      <c r="P2160" t="s">
        <v>12694</v>
      </c>
    </row>
    <row r="2161" spans="2:16" x14ac:dyDescent="0.25">
      <c r="B2161" t="s">
        <v>2165</v>
      </c>
      <c r="C2161" s="119" t="s">
        <v>60</v>
      </c>
      <c r="D2161" t="s">
        <v>11537</v>
      </c>
      <c r="E2161" t="s">
        <v>11530</v>
      </c>
      <c r="F2161" t="s">
        <v>11540</v>
      </c>
      <c r="G2161" t="s">
        <v>61</v>
      </c>
      <c r="H2161" t="s">
        <v>18</v>
      </c>
      <c r="I2161" t="s">
        <v>11541</v>
      </c>
      <c r="J2161">
        <v>2015</v>
      </c>
      <c r="K2161">
        <v>573.62</v>
      </c>
      <c r="L2161">
        <v>34</v>
      </c>
      <c r="M2161">
        <v>1</v>
      </c>
      <c r="N2161">
        <f t="shared" si="94"/>
        <v>0</v>
      </c>
      <c r="O2161">
        <f t="shared" si="95"/>
        <v>0</v>
      </c>
      <c r="P2161" t="s">
        <v>12694</v>
      </c>
    </row>
    <row r="2162" spans="2:16" x14ac:dyDescent="0.25">
      <c r="B2162" t="s">
        <v>2166</v>
      </c>
      <c r="C2162" s="119" t="s">
        <v>60</v>
      </c>
      <c r="D2162" t="s">
        <v>11537</v>
      </c>
      <c r="E2162" t="s">
        <v>11530</v>
      </c>
      <c r="F2162" t="s">
        <v>11540</v>
      </c>
      <c r="G2162" t="s">
        <v>61</v>
      </c>
      <c r="H2162" t="s">
        <v>18</v>
      </c>
      <c r="I2162" t="s">
        <v>11541</v>
      </c>
      <c r="J2162">
        <v>2015</v>
      </c>
      <c r="K2162">
        <v>572.46</v>
      </c>
      <c r="L2162">
        <v>25</v>
      </c>
      <c r="M2162">
        <v>1</v>
      </c>
      <c r="N2162">
        <f t="shared" si="94"/>
        <v>0</v>
      </c>
      <c r="O2162">
        <f t="shared" si="95"/>
        <v>0</v>
      </c>
      <c r="P2162" t="s">
        <v>12694</v>
      </c>
    </row>
    <row r="2163" spans="2:16" x14ac:dyDescent="0.25">
      <c r="B2163" t="s">
        <v>2167</v>
      </c>
      <c r="C2163" s="119" t="s">
        <v>60</v>
      </c>
      <c r="D2163" t="s">
        <v>11537</v>
      </c>
      <c r="E2163" t="s">
        <v>11530</v>
      </c>
      <c r="F2163" t="s">
        <v>11540</v>
      </c>
      <c r="G2163" t="s">
        <v>61</v>
      </c>
      <c r="H2163" t="s">
        <v>18</v>
      </c>
      <c r="I2163" t="s">
        <v>11541</v>
      </c>
      <c r="J2163">
        <v>2015</v>
      </c>
      <c r="K2163">
        <v>573.1</v>
      </c>
      <c r="L2163">
        <v>30</v>
      </c>
      <c r="M2163">
        <v>1</v>
      </c>
      <c r="N2163">
        <f t="shared" si="94"/>
        <v>0</v>
      </c>
      <c r="O2163">
        <f t="shared" si="95"/>
        <v>0</v>
      </c>
      <c r="P2163" t="s">
        <v>12694</v>
      </c>
    </row>
    <row r="2164" spans="2:16" x14ac:dyDescent="0.25">
      <c r="B2164" t="s">
        <v>2168</v>
      </c>
      <c r="C2164" s="119" t="s">
        <v>60</v>
      </c>
      <c r="D2164" t="s">
        <v>11542</v>
      </c>
      <c r="E2164" t="s">
        <v>11530</v>
      </c>
      <c r="F2164" t="s">
        <v>11540</v>
      </c>
      <c r="G2164" t="s">
        <v>61</v>
      </c>
      <c r="H2164" t="s">
        <v>18</v>
      </c>
      <c r="I2164" t="s">
        <v>11541</v>
      </c>
      <c r="J2164">
        <v>2015</v>
      </c>
      <c r="K2164">
        <v>571.95000000000005</v>
      </c>
      <c r="L2164">
        <v>21</v>
      </c>
      <c r="M2164">
        <v>1</v>
      </c>
      <c r="N2164">
        <f t="shared" si="94"/>
        <v>0</v>
      </c>
      <c r="O2164">
        <f t="shared" si="95"/>
        <v>0</v>
      </c>
      <c r="P2164" t="s">
        <v>12694</v>
      </c>
    </row>
    <row r="2165" spans="2:16" x14ac:dyDescent="0.25">
      <c r="B2165" t="s">
        <v>2169</v>
      </c>
      <c r="C2165" s="119" t="s">
        <v>60</v>
      </c>
      <c r="D2165" t="s">
        <v>11537</v>
      </c>
      <c r="E2165" t="s">
        <v>11530</v>
      </c>
      <c r="F2165" t="s">
        <v>11540</v>
      </c>
      <c r="G2165" t="s">
        <v>61</v>
      </c>
      <c r="H2165" t="s">
        <v>18</v>
      </c>
      <c r="I2165" t="s">
        <v>11541</v>
      </c>
      <c r="J2165">
        <v>2015</v>
      </c>
      <c r="K2165">
        <v>572.85</v>
      </c>
      <c r="L2165">
        <v>28</v>
      </c>
      <c r="M2165">
        <v>1</v>
      </c>
      <c r="N2165">
        <f t="shared" si="94"/>
        <v>0</v>
      </c>
      <c r="O2165">
        <f t="shared" si="95"/>
        <v>0</v>
      </c>
      <c r="P2165" t="s">
        <v>12694</v>
      </c>
    </row>
    <row r="2166" spans="2:16" x14ac:dyDescent="0.25">
      <c r="B2166" t="s">
        <v>2170</v>
      </c>
      <c r="C2166" s="119" t="s">
        <v>60</v>
      </c>
      <c r="D2166" t="s">
        <v>11537</v>
      </c>
      <c r="E2166" t="s">
        <v>11530</v>
      </c>
      <c r="F2166" t="s">
        <v>11540</v>
      </c>
      <c r="G2166" t="s">
        <v>61</v>
      </c>
      <c r="H2166" t="s">
        <v>18</v>
      </c>
      <c r="I2166" t="s">
        <v>11541</v>
      </c>
      <c r="J2166">
        <v>2015</v>
      </c>
      <c r="K2166">
        <v>572.85</v>
      </c>
      <c r="L2166">
        <v>28</v>
      </c>
      <c r="M2166">
        <v>1</v>
      </c>
      <c r="N2166">
        <f t="shared" si="94"/>
        <v>0</v>
      </c>
      <c r="O2166">
        <f t="shared" si="95"/>
        <v>0</v>
      </c>
      <c r="P2166" t="s">
        <v>12694</v>
      </c>
    </row>
    <row r="2167" spans="2:16" x14ac:dyDescent="0.25">
      <c r="B2167" t="s">
        <v>2171</v>
      </c>
      <c r="C2167" s="119" t="s">
        <v>60</v>
      </c>
      <c r="D2167" t="s">
        <v>11537</v>
      </c>
      <c r="E2167" t="s">
        <v>11530</v>
      </c>
      <c r="F2167" t="s">
        <v>11540</v>
      </c>
      <c r="G2167" t="s">
        <v>61</v>
      </c>
      <c r="H2167" t="s">
        <v>18</v>
      </c>
      <c r="I2167" t="s">
        <v>11541</v>
      </c>
      <c r="J2167">
        <v>2015</v>
      </c>
      <c r="K2167">
        <v>572.94000000000005</v>
      </c>
      <c r="L2167">
        <v>30</v>
      </c>
      <c r="M2167">
        <v>1</v>
      </c>
      <c r="N2167">
        <f t="shared" si="94"/>
        <v>0</v>
      </c>
      <c r="O2167">
        <f t="shared" si="95"/>
        <v>0</v>
      </c>
      <c r="P2167" t="s">
        <v>12694</v>
      </c>
    </row>
    <row r="2168" spans="2:16" x14ac:dyDescent="0.25">
      <c r="B2168" t="s">
        <v>2172</v>
      </c>
      <c r="C2168" s="119" t="s">
        <v>60</v>
      </c>
      <c r="D2168" t="s">
        <v>11537</v>
      </c>
      <c r="E2168" t="s">
        <v>11530</v>
      </c>
      <c r="F2168" t="s">
        <v>11540</v>
      </c>
      <c r="G2168" t="s">
        <v>61</v>
      </c>
      <c r="H2168" t="s">
        <v>18</v>
      </c>
      <c r="I2168" t="s">
        <v>11541</v>
      </c>
      <c r="J2168">
        <v>2015</v>
      </c>
      <c r="K2168">
        <v>573.21</v>
      </c>
      <c r="L2168">
        <v>32</v>
      </c>
      <c r="M2168">
        <v>1</v>
      </c>
      <c r="N2168">
        <f t="shared" si="94"/>
        <v>0</v>
      </c>
      <c r="O2168">
        <f t="shared" si="95"/>
        <v>0</v>
      </c>
      <c r="P2168" t="s">
        <v>12694</v>
      </c>
    </row>
    <row r="2169" spans="2:16" x14ac:dyDescent="0.25">
      <c r="B2169" t="s">
        <v>2173</v>
      </c>
      <c r="C2169" s="119" t="s">
        <v>60</v>
      </c>
      <c r="D2169" t="s">
        <v>11539</v>
      </c>
      <c r="E2169" t="s">
        <v>11530</v>
      </c>
      <c r="F2169" t="s">
        <v>11540</v>
      </c>
      <c r="G2169" t="s">
        <v>61</v>
      </c>
      <c r="H2169" t="s">
        <v>18</v>
      </c>
      <c r="I2169" t="s">
        <v>11541</v>
      </c>
      <c r="J2169">
        <v>2015</v>
      </c>
      <c r="K2169">
        <v>572.42999999999995</v>
      </c>
      <c r="L2169">
        <v>26</v>
      </c>
      <c r="M2169">
        <v>1</v>
      </c>
      <c r="N2169">
        <f t="shared" si="94"/>
        <v>0</v>
      </c>
      <c r="O2169">
        <f t="shared" si="95"/>
        <v>0</v>
      </c>
      <c r="P2169" t="s">
        <v>12694</v>
      </c>
    </row>
    <row r="2170" spans="2:16" x14ac:dyDescent="0.25">
      <c r="B2170" t="s">
        <v>2174</v>
      </c>
      <c r="C2170" s="119" t="s">
        <v>60</v>
      </c>
      <c r="D2170" t="s">
        <v>11537</v>
      </c>
      <c r="E2170" t="s">
        <v>11530</v>
      </c>
      <c r="F2170" t="s">
        <v>11540</v>
      </c>
      <c r="G2170" t="s">
        <v>61</v>
      </c>
      <c r="H2170" t="s">
        <v>18</v>
      </c>
      <c r="I2170" t="s">
        <v>11541</v>
      </c>
      <c r="J2170">
        <v>2015</v>
      </c>
      <c r="K2170">
        <v>573.33000000000004</v>
      </c>
      <c r="L2170">
        <v>33</v>
      </c>
      <c r="M2170">
        <v>1</v>
      </c>
      <c r="N2170">
        <f t="shared" si="94"/>
        <v>0</v>
      </c>
      <c r="O2170">
        <f t="shared" si="95"/>
        <v>0</v>
      </c>
      <c r="P2170" t="s">
        <v>12694</v>
      </c>
    </row>
    <row r="2171" spans="2:16" x14ac:dyDescent="0.25">
      <c r="B2171" t="s">
        <v>2175</v>
      </c>
      <c r="C2171" s="119" t="s">
        <v>60</v>
      </c>
      <c r="D2171" t="s">
        <v>11537</v>
      </c>
      <c r="E2171" t="s">
        <v>11530</v>
      </c>
      <c r="F2171" t="s">
        <v>11540</v>
      </c>
      <c r="G2171" t="s">
        <v>61</v>
      </c>
      <c r="H2171" t="s">
        <v>18</v>
      </c>
      <c r="I2171" t="s">
        <v>11541</v>
      </c>
      <c r="J2171">
        <v>2015</v>
      </c>
      <c r="K2171">
        <v>572.17999999999995</v>
      </c>
      <c r="L2171">
        <v>24</v>
      </c>
      <c r="M2171">
        <v>1</v>
      </c>
      <c r="N2171">
        <f t="shared" si="94"/>
        <v>0</v>
      </c>
      <c r="O2171">
        <f t="shared" si="95"/>
        <v>0</v>
      </c>
      <c r="P2171" t="s">
        <v>12694</v>
      </c>
    </row>
    <row r="2172" spans="2:16" x14ac:dyDescent="0.25">
      <c r="B2172" t="s">
        <v>2176</v>
      </c>
      <c r="C2172" s="119" t="s">
        <v>60</v>
      </c>
      <c r="D2172" t="s">
        <v>11537</v>
      </c>
      <c r="E2172" t="s">
        <v>11530</v>
      </c>
      <c r="F2172" t="s">
        <v>11540</v>
      </c>
      <c r="G2172" t="s">
        <v>61</v>
      </c>
      <c r="H2172" t="s">
        <v>18</v>
      </c>
      <c r="I2172" t="s">
        <v>11541</v>
      </c>
      <c r="J2172">
        <v>2015</v>
      </c>
      <c r="K2172">
        <v>571.91</v>
      </c>
      <c r="L2172">
        <v>22</v>
      </c>
      <c r="M2172">
        <v>1</v>
      </c>
      <c r="N2172">
        <f t="shared" si="94"/>
        <v>0</v>
      </c>
      <c r="O2172">
        <f t="shared" si="95"/>
        <v>0</v>
      </c>
      <c r="P2172" t="s">
        <v>12694</v>
      </c>
    </row>
    <row r="2173" spans="2:16" x14ac:dyDescent="0.25">
      <c r="B2173" t="s">
        <v>2177</v>
      </c>
      <c r="C2173" s="119" t="s">
        <v>60</v>
      </c>
      <c r="D2173" t="s">
        <v>11539</v>
      </c>
      <c r="E2173" t="s">
        <v>11530</v>
      </c>
      <c r="F2173" t="s">
        <v>11540</v>
      </c>
      <c r="G2173" t="s">
        <v>61</v>
      </c>
      <c r="H2173" t="s">
        <v>18</v>
      </c>
      <c r="I2173" t="s">
        <v>11541</v>
      </c>
      <c r="J2173">
        <v>2015</v>
      </c>
      <c r="K2173">
        <v>1026.29</v>
      </c>
      <c r="L2173">
        <v>28</v>
      </c>
      <c r="M2173">
        <v>1</v>
      </c>
      <c r="N2173">
        <f t="shared" si="94"/>
        <v>0</v>
      </c>
      <c r="O2173">
        <f t="shared" si="95"/>
        <v>0</v>
      </c>
      <c r="P2173" t="s">
        <v>12694</v>
      </c>
    </row>
    <row r="2174" spans="2:16" x14ac:dyDescent="0.25">
      <c r="B2174" t="s">
        <v>2178</v>
      </c>
      <c r="C2174" s="119" t="s">
        <v>60</v>
      </c>
      <c r="D2174" t="s">
        <v>11537</v>
      </c>
      <c r="E2174" t="s">
        <v>11530</v>
      </c>
      <c r="F2174" t="s">
        <v>11540</v>
      </c>
      <c r="G2174" t="s">
        <v>61</v>
      </c>
      <c r="H2174" t="s">
        <v>18</v>
      </c>
      <c r="I2174" t="s">
        <v>11541</v>
      </c>
      <c r="J2174">
        <v>2015</v>
      </c>
      <c r="K2174">
        <v>572.29999999999995</v>
      </c>
      <c r="L2174">
        <v>25</v>
      </c>
      <c r="M2174">
        <v>1</v>
      </c>
      <c r="N2174">
        <f t="shared" si="94"/>
        <v>0</v>
      </c>
      <c r="O2174">
        <f t="shared" si="95"/>
        <v>0</v>
      </c>
      <c r="P2174" t="s">
        <v>12694</v>
      </c>
    </row>
    <row r="2175" spans="2:16" x14ac:dyDescent="0.25">
      <c r="B2175" t="s">
        <v>2179</v>
      </c>
      <c r="C2175" s="119" t="s">
        <v>60</v>
      </c>
      <c r="D2175" t="s">
        <v>11537</v>
      </c>
      <c r="E2175" t="s">
        <v>11530</v>
      </c>
      <c r="F2175" t="s">
        <v>11540</v>
      </c>
      <c r="G2175" t="s">
        <v>61</v>
      </c>
      <c r="H2175" t="s">
        <v>18</v>
      </c>
      <c r="I2175" t="s">
        <v>11541</v>
      </c>
      <c r="J2175">
        <v>2015</v>
      </c>
      <c r="K2175">
        <v>571.02</v>
      </c>
      <c r="L2175">
        <v>15</v>
      </c>
      <c r="M2175">
        <v>1</v>
      </c>
      <c r="N2175">
        <f t="shared" si="94"/>
        <v>0</v>
      </c>
      <c r="O2175">
        <f t="shared" si="95"/>
        <v>0</v>
      </c>
      <c r="P2175" t="s">
        <v>12694</v>
      </c>
    </row>
    <row r="2176" spans="2:16" x14ac:dyDescent="0.25">
      <c r="B2176" t="s">
        <v>2180</v>
      </c>
      <c r="C2176" s="119" t="s">
        <v>60</v>
      </c>
      <c r="D2176" t="s">
        <v>11537</v>
      </c>
      <c r="E2176" t="s">
        <v>11530</v>
      </c>
      <c r="F2176" t="s">
        <v>11540</v>
      </c>
      <c r="G2176" t="s">
        <v>61</v>
      </c>
      <c r="H2176" t="s">
        <v>18</v>
      </c>
      <c r="I2176" t="s">
        <v>11541</v>
      </c>
      <c r="J2176">
        <v>2015</v>
      </c>
      <c r="K2176">
        <v>572.42999999999995</v>
      </c>
      <c r="L2176">
        <v>26</v>
      </c>
      <c r="M2176">
        <v>1</v>
      </c>
      <c r="N2176">
        <f t="shared" si="94"/>
        <v>0</v>
      </c>
      <c r="O2176">
        <f t="shared" si="95"/>
        <v>0</v>
      </c>
      <c r="P2176" t="s">
        <v>12694</v>
      </c>
    </row>
    <row r="2177" spans="2:16" x14ac:dyDescent="0.25">
      <c r="B2177" t="s">
        <v>2181</v>
      </c>
      <c r="C2177" s="119" t="s">
        <v>60</v>
      </c>
      <c r="D2177" t="s">
        <v>11537</v>
      </c>
      <c r="E2177" t="s">
        <v>11530</v>
      </c>
      <c r="F2177" t="s">
        <v>11540</v>
      </c>
      <c r="G2177" t="s">
        <v>61</v>
      </c>
      <c r="H2177" t="s">
        <v>18</v>
      </c>
      <c r="I2177" t="s">
        <v>11541</v>
      </c>
      <c r="J2177">
        <v>2015</v>
      </c>
      <c r="K2177">
        <v>572.82000000000005</v>
      </c>
      <c r="L2177">
        <v>29</v>
      </c>
      <c r="M2177">
        <v>1</v>
      </c>
      <c r="N2177">
        <f t="shared" si="94"/>
        <v>0</v>
      </c>
      <c r="O2177">
        <f t="shared" si="95"/>
        <v>0</v>
      </c>
      <c r="P2177" t="s">
        <v>12693</v>
      </c>
    </row>
    <row r="2178" spans="2:16" x14ac:dyDescent="0.25">
      <c r="B2178" t="s">
        <v>2182</v>
      </c>
      <c r="C2178" s="119" t="s">
        <v>60</v>
      </c>
      <c r="D2178" t="s">
        <v>11537</v>
      </c>
      <c r="E2178" t="s">
        <v>11530</v>
      </c>
      <c r="F2178" t="s">
        <v>11540</v>
      </c>
      <c r="G2178" t="s">
        <v>61</v>
      </c>
      <c r="H2178" t="s">
        <v>18</v>
      </c>
      <c r="I2178" t="s">
        <v>11541</v>
      </c>
      <c r="J2178">
        <v>2015</v>
      </c>
      <c r="K2178">
        <v>573.07000000000005</v>
      </c>
      <c r="L2178">
        <v>31</v>
      </c>
      <c r="M2178">
        <v>1</v>
      </c>
      <c r="N2178">
        <f t="shared" si="94"/>
        <v>0</v>
      </c>
      <c r="O2178">
        <f t="shared" si="95"/>
        <v>0</v>
      </c>
      <c r="P2178" t="s">
        <v>12694</v>
      </c>
    </row>
    <row r="2179" spans="2:16" x14ac:dyDescent="0.25">
      <c r="B2179" t="s">
        <v>2183</v>
      </c>
      <c r="C2179" s="119" t="s">
        <v>60</v>
      </c>
      <c r="D2179" t="s">
        <v>11546</v>
      </c>
      <c r="E2179" t="s">
        <v>11530</v>
      </c>
      <c r="F2179" t="s">
        <v>11540</v>
      </c>
      <c r="G2179" t="s">
        <v>61</v>
      </c>
      <c r="H2179" t="s">
        <v>18</v>
      </c>
      <c r="I2179" t="s">
        <v>11541</v>
      </c>
      <c r="J2179">
        <v>2015</v>
      </c>
      <c r="K2179">
        <v>573.21</v>
      </c>
      <c r="L2179">
        <v>32</v>
      </c>
      <c r="M2179">
        <v>1</v>
      </c>
      <c r="N2179">
        <f t="shared" si="94"/>
        <v>0</v>
      </c>
      <c r="O2179">
        <f t="shared" si="95"/>
        <v>0</v>
      </c>
      <c r="P2179" t="s">
        <v>12693</v>
      </c>
    </row>
    <row r="2180" spans="2:16" x14ac:dyDescent="0.25">
      <c r="B2180" t="s">
        <v>2184</v>
      </c>
      <c r="C2180" s="119" t="s">
        <v>60</v>
      </c>
      <c r="D2180" t="s">
        <v>11537</v>
      </c>
      <c r="E2180" t="s">
        <v>11530</v>
      </c>
      <c r="F2180" t="s">
        <v>11540</v>
      </c>
      <c r="G2180" t="s">
        <v>61</v>
      </c>
      <c r="H2180" t="s">
        <v>18</v>
      </c>
      <c r="I2180" t="s">
        <v>11541</v>
      </c>
      <c r="J2180">
        <v>2015</v>
      </c>
      <c r="K2180">
        <v>572.69000000000005</v>
      </c>
      <c r="L2180">
        <v>28</v>
      </c>
      <c r="M2180">
        <v>1</v>
      </c>
      <c r="N2180">
        <f t="shared" si="94"/>
        <v>0</v>
      </c>
      <c r="O2180">
        <f t="shared" si="95"/>
        <v>0</v>
      </c>
      <c r="P2180" t="s">
        <v>12694</v>
      </c>
    </row>
    <row r="2181" spans="2:16" x14ac:dyDescent="0.25">
      <c r="B2181" t="s">
        <v>2185</v>
      </c>
      <c r="C2181" s="119" t="s">
        <v>60</v>
      </c>
      <c r="D2181" t="s">
        <v>11537</v>
      </c>
      <c r="E2181" t="s">
        <v>11530</v>
      </c>
      <c r="F2181" t="s">
        <v>11540</v>
      </c>
      <c r="G2181" t="s">
        <v>61</v>
      </c>
      <c r="H2181" t="s">
        <v>18</v>
      </c>
      <c r="I2181" t="s">
        <v>11541</v>
      </c>
      <c r="J2181">
        <v>2015</v>
      </c>
      <c r="K2181">
        <v>572.69000000000005</v>
      </c>
      <c r="L2181">
        <v>28</v>
      </c>
      <c r="M2181">
        <v>1</v>
      </c>
      <c r="N2181">
        <f t="shared" si="94"/>
        <v>0</v>
      </c>
      <c r="O2181">
        <f t="shared" si="95"/>
        <v>0</v>
      </c>
      <c r="P2181" t="s">
        <v>12694</v>
      </c>
    </row>
    <row r="2182" spans="2:16" x14ac:dyDescent="0.25">
      <c r="B2182" t="s">
        <v>2186</v>
      </c>
      <c r="C2182" s="119" t="s">
        <v>60</v>
      </c>
      <c r="D2182" t="s">
        <v>11537</v>
      </c>
      <c r="E2182" t="s">
        <v>11530</v>
      </c>
      <c r="F2182" t="s">
        <v>11540</v>
      </c>
      <c r="G2182" t="s">
        <v>61</v>
      </c>
      <c r="H2182" t="s">
        <v>18</v>
      </c>
      <c r="I2182" t="s">
        <v>11541</v>
      </c>
      <c r="J2182">
        <v>2015</v>
      </c>
      <c r="K2182">
        <v>572.42999999999995</v>
      </c>
      <c r="L2182">
        <v>26</v>
      </c>
      <c r="M2182">
        <v>1</v>
      </c>
      <c r="N2182">
        <f t="shared" si="94"/>
        <v>0</v>
      </c>
      <c r="O2182">
        <f t="shared" si="95"/>
        <v>0</v>
      </c>
      <c r="P2182" t="s">
        <v>12694</v>
      </c>
    </row>
    <row r="2183" spans="2:16" x14ac:dyDescent="0.25">
      <c r="B2183" t="s">
        <v>2187</v>
      </c>
      <c r="C2183" s="119" t="s">
        <v>60</v>
      </c>
      <c r="D2183" t="s">
        <v>11546</v>
      </c>
      <c r="E2183" t="s">
        <v>11530</v>
      </c>
      <c r="F2183" t="s">
        <v>11540</v>
      </c>
      <c r="G2183" t="s">
        <v>61</v>
      </c>
      <c r="H2183" t="s">
        <v>18</v>
      </c>
      <c r="I2183" t="s">
        <v>11541</v>
      </c>
      <c r="J2183">
        <v>2015</v>
      </c>
      <c r="K2183">
        <v>572.82000000000005</v>
      </c>
      <c r="L2183">
        <v>29</v>
      </c>
      <c r="M2183">
        <v>1</v>
      </c>
      <c r="N2183">
        <f t="shared" si="94"/>
        <v>0</v>
      </c>
      <c r="O2183">
        <f t="shared" si="95"/>
        <v>0</v>
      </c>
      <c r="P2183" t="s">
        <v>12694</v>
      </c>
    </row>
    <row r="2184" spans="2:16" x14ac:dyDescent="0.25">
      <c r="B2184" t="s">
        <v>2188</v>
      </c>
      <c r="C2184" s="119" t="s">
        <v>60</v>
      </c>
      <c r="D2184" t="s">
        <v>11537</v>
      </c>
      <c r="E2184" t="s">
        <v>11530</v>
      </c>
      <c r="F2184" t="s">
        <v>11540</v>
      </c>
      <c r="G2184" t="s">
        <v>61</v>
      </c>
      <c r="H2184" t="s">
        <v>18</v>
      </c>
      <c r="I2184" t="s">
        <v>11541</v>
      </c>
      <c r="J2184">
        <v>2015</v>
      </c>
      <c r="K2184">
        <v>572.69000000000005</v>
      </c>
      <c r="L2184">
        <v>28</v>
      </c>
      <c r="M2184">
        <v>1</v>
      </c>
      <c r="N2184">
        <f t="shared" si="94"/>
        <v>0</v>
      </c>
      <c r="O2184">
        <f t="shared" si="95"/>
        <v>0</v>
      </c>
      <c r="P2184" t="s">
        <v>12694</v>
      </c>
    </row>
    <row r="2185" spans="2:16" x14ac:dyDescent="0.25">
      <c r="B2185" t="s">
        <v>2189</v>
      </c>
      <c r="C2185" s="119" t="s">
        <v>60</v>
      </c>
      <c r="D2185" t="s">
        <v>11546</v>
      </c>
      <c r="E2185" t="s">
        <v>11530</v>
      </c>
      <c r="F2185" t="s">
        <v>11540</v>
      </c>
      <c r="G2185" t="s">
        <v>61</v>
      </c>
      <c r="H2185" t="s">
        <v>18</v>
      </c>
      <c r="I2185" t="s">
        <v>11541</v>
      </c>
      <c r="J2185">
        <v>2015</v>
      </c>
      <c r="K2185">
        <v>572.82000000000005</v>
      </c>
      <c r="L2185">
        <v>29</v>
      </c>
      <c r="M2185">
        <v>1</v>
      </c>
      <c r="N2185">
        <f t="shared" si="94"/>
        <v>0</v>
      </c>
      <c r="O2185">
        <f t="shared" si="95"/>
        <v>0</v>
      </c>
      <c r="P2185" t="s">
        <v>12694</v>
      </c>
    </row>
    <row r="2186" spans="2:16" x14ac:dyDescent="0.25">
      <c r="B2186" t="s">
        <v>2190</v>
      </c>
      <c r="C2186" s="119" t="s">
        <v>60</v>
      </c>
      <c r="D2186" t="s">
        <v>11550</v>
      </c>
      <c r="E2186" t="s">
        <v>11530</v>
      </c>
      <c r="F2186" t="s">
        <v>11540</v>
      </c>
      <c r="G2186" t="s">
        <v>61</v>
      </c>
      <c r="H2186" t="s">
        <v>18</v>
      </c>
      <c r="I2186" t="s">
        <v>11541</v>
      </c>
      <c r="J2186">
        <v>2015</v>
      </c>
      <c r="K2186">
        <v>572.44000000000005</v>
      </c>
      <c r="L2186">
        <v>26</v>
      </c>
      <c r="M2186">
        <v>1</v>
      </c>
      <c r="N2186">
        <f t="shared" si="94"/>
        <v>0</v>
      </c>
      <c r="O2186">
        <f t="shared" si="95"/>
        <v>0</v>
      </c>
      <c r="P2186" t="s">
        <v>12694</v>
      </c>
    </row>
    <row r="2187" spans="2:16" x14ac:dyDescent="0.25">
      <c r="B2187" t="s">
        <v>2191</v>
      </c>
      <c r="C2187" s="119" t="s">
        <v>60</v>
      </c>
      <c r="D2187" t="s">
        <v>11542</v>
      </c>
      <c r="E2187" t="s">
        <v>11530</v>
      </c>
      <c r="F2187" t="s">
        <v>11540</v>
      </c>
      <c r="G2187" t="s">
        <v>61</v>
      </c>
      <c r="H2187" t="s">
        <v>18</v>
      </c>
      <c r="I2187" t="s">
        <v>11541</v>
      </c>
      <c r="J2187">
        <v>2015</v>
      </c>
      <c r="K2187">
        <v>572.69000000000005</v>
      </c>
      <c r="L2187">
        <v>28</v>
      </c>
      <c r="M2187">
        <v>1</v>
      </c>
      <c r="N2187">
        <f t="shared" ref="N2187:N2250" si="96">IF(K2187&lt;100,1,0)</f>
        <v>0</v>
      </c>
      <c r="O2187">
        <f t="shared" si="95"/>
        <v>0</v>
      </c>
      <c r="P2187" t="s">
        <v>12694</v>
      </c>
    </row>
    <row r="2188" spans="2:16" x14ac:dyDescent="0.25">
      <c r="B2188" t="s">
        <v>2192</v>
      </c>
      <c r="C2188" s="119" t="s">
        <v>60</v>
      </c>
      <c r="D2188" t="s">
        <v>11542</v>
      </c>
      <c r="E2188" t="s">
        <v>11530</v>
      </c>
      <c r="F2188" t="s">
        <v>11540</v>
      </c>
      <c r="G2188" t="s">
        <v>61</v>
      </c>
      <c r="H2188" t="s">
        <v>18</v>
      </c>
      <c r="I2188" t="s">
        <v>11541</v>
      </c>
      <c r="J2188">
        <v>2015</v>
      </c>
      <c r="K2188">
        <v>570.29</v>
      </c>
      <c r="L2188">
        <v>8</v>
      </c>
      <c r="M2188">
        <v>1</v>
      </c>
      <c r="N2188">
        <f t="shared" si="96"/>
        <v>0</v>
      </c>
      <c r="O2188">
        <f t="shared" si="95"/>
        <v>0</v>
      </c>
      <c r="P2188" t="s">
        <v>12694</v>
      </c>
    </row>
    <row r="2189" spans="2:16" x14ac:dyDescent="0.25">
      <c r="B2189" t="s">
        <v>2193</v>
      </c>
      <c r="C2189" s="119" t="s">
        <v>60</v>
      </c>
      <c r="D2189" t="s">
        <v>11550</v>
      </c>
      <c r="E2189" t="s">
        <v>11530</v>
      </c>
      <c r="F2189" t="s">
        <v>11540</v>
      </c>
      <c r="G2189" t="s">
        <v>61</v>
      </c>
      <c r="H2189" t="s">
        <v>18</v>
      </c>
      <c r="I2189" t="s">
        <v>11541</v>
      </c>
      <c r="J2189">
        <v>2015</v>
      </c>
      <c r="K2189">
        <v>572.17999999999995</v>
      </c>
      <c r="L2189">
        <v>24</v>
      </c>
      <c r="M2189">
        <v>1</v>
      </c>
      <c r="N2189">
        <f t="shared" si="96"/>
        <v>0</v>
      </c>
      <c r="O2189">
        <f t="shared" si="95"/>
        <v>0</v>
      </c>
      <c r="P2189" t="s">
        <v>12694</v>
      </c>
    </row>
    <row r="2190" spans="2:16" x14ac:dyDescent="0.25">
      <c r="B2190" t="s">
        <v>2194</v>
      </c>
      <c r="C2190" s="119" t="s">
        <v>60</v>
      </c>
      <c r="D2190" t="s">
        <v>11550</v>
      </c>
      <c r="E2190" t="s">
        <v>11530</v>
      </c>
      <c r="F2190" t="s">
        <v>11540</v>
      </c>
      <c r="G2190" t="s">
        <v>61</v>
      </c>
      <c r="H2190" t="s">
        <v>18</v>
      </c>
      <c r="I2190" t="s">
        <v>11541</v>
      </c>
      <c r="J2190">
        <v>2015</v>
      </c>
      <c r="K2190">
        <v>572.55999999999995</v>
      </c>
      <c r="L2190">
        <v>27</v>
      </c>
      <c r="M2190">
        <v>1</v>
      </c>
      <c r="N2190">
        <f t="shared" si="96"/>
        <v>0</v>
      </c>
      <c r="O2190">
        <f t="shared" si="95"/>
        <v>0</v>
      </c>
      <c r="P2190" t="s">
        <v>12694</v>
      </c>
    </row>
    <row r="2191" spans="2:16" x14ac:dyDescent="0.25">
      <c r="B2191" t="s">
        <v>2195</v>
      </c>
      <c r="C2191" s="119" t="s">
        <v>60</v>
      </c>
      <c r="D2191" t="s">
        <v>11550</v>
      </c>
      <c r="E2191" t="s">
        <v>11530</v>
      </c>
      <c r="F2191" t="s">
        <v>11540</v>
      </c>
      <c r="G2191" t="s">
        <v>61</v>
      </c>
      <c r="H2191" t="s">
        <v>18</v>
      </c>
      <c r="I2191" t="s">
        <v>11541</v>
      </c>
      <c r="J2191">
        <v>2015</v>
      </c>
      <c r="K2191">
        <v>680.11</v>
      </c>
      <c r="L2191">
        <v>25</v>
      </c>
      <c r="M2191">
        <v>1</v>
      </c>
      <c r="N2191">
        <f t="shared" si="96"/>
        <v>0</v>
      </c>
      <c r="O2191">
        <f t="shared" si="95"/>
        <v>0</v>
      </c>
      <c r="P2191" t="s">
        <v>12694</v>
      </c>
    </row>
    <row r="2192" spans="2:16" x14ac:dyDescent="0.25">
      <c r="B2192" t="s">
        <v>2196</v>
      </c>
      <c r="C2192" s="119" t="s">
        <v>60</v>
      </c>
      <c r="D2192" t="s">
        <v>11550</v>
      </c>
      <c r="E2192" t="s">
        <v>11530</v>
      </c>
      <c r="F2192" t="s">
        <v>11540</v>
      </c>
      <c r="G2192" t="s">
        <v>61</v>
      </c>
      <c r="H2192" t="s">
        <v>18</v>
      </c>
      <c r="I2192" t="s">
        <v>11541</v>
      </c>
      <c r="J2192">
        <v>2015</v>
      </c>
      <c r="K2192">
        <v>572.30999999999995</v>
      </c>
      <c r="L2192">
        <v>25</v>
      </c>
      <c r="M2192">
        <v>1</v>
      </c>
      <c r="N2192">
        <f t="shared" si="96"/>
        <v>0</v>
      </c>
      <c r="O2192">
        <f t="shared" si="95"/>
        <v>0</v>
      </c>
      <c r="P2192" t="s">
        <v>12694</v>
      </c>
    </row>
    <row r="2193" spans="2:16" x14ac:dyDescent="0.25">
      <c r="B2193" t="s">
        <v>2197</v>
      </c>
      <c r="C2193" s="119" t="s">
        <v>60</v>
      </c>
      <c r="D2193" t="s">
        <v>11550</v>
      </c>
      <c r="E2193" t="s">
        <v>11530</v>
      </c>
      <c r="F2193" t="s">
        <v>11540</v>
      </c>
      <c r="G2193" t="s">
        <v>61</v>
      </c>
      <c r="H2193" t="s">
        <v>18</v>
      </c>
      <c r="I2193" t="s">
        <v>11541</v>
      </c>
      <c r="J2193">
        <v>2015</v>
      </c>
      <c r="K2193">
        <v>572.04999999999995</v>
      </c>
      <c r="L2193">
        <v>23</v>
      </c>
      <c r="M2193">
        <v>1</v>
      </c>
      <c r="N2193">
        <f t="shared" si="96"/>
        <v>0</v>
      </c>
      <c r="O2193">
        <f t="shared" si="95"/>
        <v>0</v>
      </c>
      <c r="P2193" t="s">
        <v>12694</v>
      </c>
    </row>
    <row r="2194" spans="2:16" x14ac:dyDescent="0.25">
      <c r="B2194" t="s">
        <v>2198</v>
      </c>
      <c r="C2194" s="119" t="s">
        <v>60</v>
      </c>
      <c r="D2194" t="s">
        <v>11537</v>
      </c>
      <c r="E2194" t="s">
        <v>11530</v>
      </c>
      <c r="F2194" t="s">
        <v>11540</v>
      </c>
      <c r="G2194" t="s">
        <v>61</v>
      </c>
      <c r="H2194" t="s">
        <v>18</v>
      </c>
      <c r="I2194" t="s">
        <v>11541</v>
      </c>
      <c r="J2194">
        <v>2015</v>
      </c>
      <c r="K2194">
        <v>572.04999999999995</v>
      </c>
      <c r="L2194">
        <v>23</v>
      </c>
      <c r="M2194">
        <v>1</v>
      </c>
      <c r="N2194">
        <f t="shared" si="96"/>
        <v>0</v>
      </c>
      <c r="O2194">
        <f t="shared" si="95"/>
        <v>0</v>
      </c>
      <c r="P2194" t="s">
        <v>12694</v>
      </c>
    </row>
    <row r="2195" spans="2:16" x14ac:dyDescent="0.25">
      <c r="B2195" t="s">
        <v>2199</v>
      </c>
      <c r="C2195" s="119" t="s">
        <v>60</v>
      </c>
      <c r="D2195" t="s">
        <v>11537</v>
      </c>
      <c r="E2195" t="s">
        <v>11530</v>
      </c>
      <c r="F2195" t="s">
        <v>11540</v>
      </c>
      <c r="G2195" t="s">
        <v>61</v>
      </c>
      <c r="H2195" t="s">
        <v>18</v>
      </c>
      <c r="I2195" t="s">
        <v>11541</v>
      </c>
      <c r="J2195">
        <v>2015</v>
      </c>
      <c r="K2195">
        <v>1147.69</v>
      </c>
      <c r="L2195">
        <v>28</v>
      </c>
      <c r="M2195">
        <v>1</v>
      </c>
      <c r="N2195">
        <f t="shared" si="96"/>
        <v>0</v>
      </c>
      <c r="O2195">
        <f t="shared" si="95"/>
        <v>0</v>
      </c>
      <c r="P2195" t="s">
        <v>12694</v>
      </c>
    </row>
    <row r="2196" spans="2:16" x14ac:dyDescent="0.25">
      <c r="B2196" t="s">
        <v>2200</v>
      </c>
      <c r="C2196" s="119" t="s">
        <v>60</v>
      </c>
      <c r="D2196" t="s">
        <v>11537</v>
      </c>
      <c r="E2196" t="s">
        <v>11530</v>
      </c>
      <c r="F2196" t="s">
        <v>11540</v>
      </c>
      <c r="G2196" t="s">
        <v>61</v>
      </c>
      <c r="H2196" t="s">
        <v>18</v>
      </c>
      <c r="I2196" t="s">
        <v>11541</v>
      </c>
      <c r="J2196">
        <v>2015</v>
      </c>
      <c r="K2196">
        <v>575.13</v>
      </c>
      <c r="L2196">
        <v>47</v>
      </c>
      <c r="M2196">
        <v>1</v>
      </c>
      <c r="N2196">
        <f t="shared" si="96"/>
        <v>0</v>
      </c>
      <c r="O2196">
        <f t="shared" si="95"/>
        <v>0</v>
      </c>
      <c r="P2196" t="s">
        <v>12694</v>
      </c>
    </row>
    <row r="2197" spans="2:16" x14ac:dyDescent="0.25">
      <c r="B2197" t="s">
        <v>2201</v>
      </c>
      <c r="C2197" s="119" t="s">
        <v>60</v>
      </c>
      <c r="D2197" t="s">
        <v>11537</v>
      </c>
      <c r="E2197" t="s">
        <v>11530</v>
      </c>
      <c r="F2197" t="s">
        <v>11540</v>
      </c>
      <c r="G2197" t="s">
        <v>61</v>
      </c>
      <c r="H2197" t="s">
        <v>18</v>
      </c>
      <c r="I2197" t="s">
        <v>11541</v>
      </c>
      <c r="J2197">
        <v>2015</v>
      </c>
      <c r="K2197">
        <v>575.26</v>
      </c>
      <c r="L2197">
        <v>48</v>
      </c>
      <c r="M2197">
        <v>1</v>
      </c>
      <c r="N2197">
        <f t="shared" si="96"/>
        <v>0</v>
      </c>
      <c r="O2197">
        <f t="shared" si="95"/>
        <v>0</v>
      </c>
      <c r="P2197" t="s">
        <v>12694</v>
      </c>
    </row>
    <row r="2198" spans="2:16" x14ac:dyDescent="0.25">
      <c r="B2198" t="s">
        <v>2202</v>
      </c>
      <c r="C2198" s="119" t="s">
        <v>60</v>
      </c>
      <c r="D2198" t="s">
        <v>11537</v>
      </c>
      <c r="E2198" t="s">
        <v>11530</v>
      </c>
      <c r="F2198" t="s">
        <v>11540</v>
      </c>
      <c r="G2198" t="s">
        <v>61</v>
      </c>
      <c r="H2198" t="s">
        <v>18</v>
      </c>
      <c r="I2198" t="s">
        <v>11541</v>
      </c>
      <c r="J2198">
        <v>2015</v>
      </c>
      <c r="K2198">
        <v>572.44000000000005</v>
      </c>
      <c r="L2198">
        <v>26</v>
      </c>
      <c r="M2198">
        <v>1</v>
      </c>
      <c r="N2198">
        <f t="shared" si="96"/>
        <v>0</v>
      </c>
      <c r="O2198">
        <f t="shared" si="95"/>
        <v>0</v>
      </c>
      <c r="P2198" t="s">
        <v>12694</v>
      </c>
    </row>
    <row r="2199" spans="2:16" x14ac:dyDescent="0.25">
      <c r="B2199" t="s">
        <v>2203</v>
      </c>
      <c r="C2199" s="119" t="s">
        <v>60</v>
      </c>
      <c r="D2199" t="s">
        <v>11537</v>
      </c>
      <c r="E2199" t="s">
        <v>11530</v>
      </c>
      <c r="F2199" t="s">
        <v>11540</v>
      </c>
      <c r="G2199" t="s">
        <v>61</v>
      </c>
      <c r="H2199" t="s">
        <v>18</v>
      </c>
      <c r="I2199" t="s">
        <v>11541</v>
      </c>
      <c r="J2199">
        <v>2015</v>
      </c>
      <c r="K2199">
        <v>571.79999999999995</v>
      </c>
      <c r="L2199">
        <v>21</v>
      </c>
      <c r="M2199">
        <v>1</v>
      </c>
      <c r="N2199">
        <f t="shared" si="96"/>
        <v>0</v>
      </c>
      <c r="O2199">
        <f t="shared" si="95"/>
        <v>0</v>
      </c>
      <c r="P2199" t="s">
        <v>12694</v>
      </c>
    </row>
    <row r="2200" spans="2:16" x14ac:dyDescent="0.25">
      <c r="B2200" t="s">
        <v>2204</v>
      </c>
      <c r="C2200" s="119" t="s">
        <v>60</v>
      </c>
      <c r="D2200" t="s">
        <v>11537</v>
      </c>
      <c r="E2200" t="s">
        <v>11530</v>
      </c>
      <c r="F2200" t="s">
        <v>11540</v>
      </c>
      <c r="G2200" t="s">
        <v>61</v>
      </c>
      <c r="H2200" t="s">
        <v>18</v>
      </c>
      <c r="I2200" t="s">
        <v>11541</v>
      </c>
      <c r="J2200">
        <v>2015</v>
      </c>
      <c r="K2200">
        <v>570.64</v>
      </c>
      <c r="L2200">
        <v>12</v>
      </c>
      <c r="M2200">
        <v>1</v>
      </c>
      <c r="N2200">
        <f t="shared" si="96"/>
        <v>0</v>
      </c>
      <c r="O2200">
        <f t="shared" si="95"/>
        <v>0</v>
      </c>
      <c r="P2200" t="s">
        <v>12694</v>
      </c>
    </row>
    <row r="2201" spans="2:16" x14ac:dyDescent="0.25">
      <c r="B2201" t="s">
        <v>2205</v>
      </c>
      <c r="C2201" s="119" t="s">
        <v>60</v>
      </c>
      <c r="D2201" t="s">
        <v>11537</v>
      </c>
      <c r="E2201" t="s">
        <v>11530</v>
      </c>
      <c r="F2201" t="s">
        <v>11540</v>
      </c>
      <c r="G2201" t="s">
        <v>61</v>
      </c>
      <c r="H2201" t="s">
        <v>18</v>
      </c>
      <c r="I2201" t="s">
        <v>11541</v>
      </c>
      <c r="J2201">
        <v>2015</v>
      </c>
      <c r="K2201">
        <v>573.72</v>
      </c>
      <c r="L2201">
        <v>36</v>
      </c>
      <c r="M2201">
        <v>1</v>
      </c>
      <c r="N2201">
        <f t="shared" si="96"/>
        <v>0</v>
      </c>
      <c r="O2201">
        <f t="shared" si="95"/>
        <v>0</v>
      </c>
      <c r="P2201" t="s">
        <v>12694</v>
      </c>
    </row>
    <row r="2202" spans="2:16" x14ac:dyDescent="0.25">
      <c r="B2202" t="s">
        <v>2206</v>
      </c>
      <c r="C2202" s="119" t="s">
        <v>60</v>
      </c>
      <c r="D2202" t="s">
        <v>11537</v>
      </c>
      <c r="E2202" t="s">
        <v>11530</v>
      </c>
      <c r="F2202" t="s">
        <v>11540</v>
      </c>
      <c r="G2202" t="s">
        <v>61</v>
      </c>
      <c r="H2202" t="s">
        <v>18</v>
      </c>
      <c r="I2202" t="s">
        <v>11541</v>
      </c>
      <c r="J2202">
        <v>2015</v>
      </c>
      <c r="K2202">
        <v>570.64</v>
      </c>
      <c r="L2202">
        <v>12</v>
      </c>
      <c r="M2202">
        <v>1</v>
      </c>
      <c r="N2202">
        <f t="shared" si="96"/>
        <v>0</v>
      </c>
      <c r="O2202">
        <f t="shared" ref="O2202:O2265" si="97">IF(OR(L2202="",L2202&lt;=0),1,0)</f>
        <v>0</v>
      </c>
      <c r="P2202" t="s">
        <v>12694</v>
      </c>
    </row>
    <row r="2203" spans="2:16" x14ac:dyDescent="0.25">
      <c r="B2203" t="s">
        <v>2207</v>
      </c>
      <c r="C2203" s="119" t="s">
        <v>60</v>
      </c>
      <c r="D2203" t="s">
        <v>11537</v>
      </c>
      <c r="E2203" t="s">
        <v>11530</v>
      </c>
      <c r="F2203" t="s">
        <v>11540</v>
      </c>
      <c r="G2203" t="s">
        <v>61</v>
      </c>
      <c r="H2203" t="s">
        <v>18</v>
      </c>
      <c r="I2203" t="s">
        <v>11541</v>
      </c>
      <c r="J2203">
        <v>2015</v>
      </c>
      <c r="K2203">
        <v>572.44000000000005</v>
      </c>
      <c r="L2203">
        <v>26</v>
      </c>
      <c r="M2203">
        <v>1</v>
      </c>
      <c r="N2203">
        <f t="shared" si="96"/>
        <v>0</v>
      </c>
      <c r="O2203">
        <f t="shared" si="97"/>
        <v>0</v>
      </c>
      <c r="P2203" t="s">
        <v>12694</v>
      </c>
    </row>
    <row r="2204" spans="2:16" x14ac:dyDescent="0.25">
      <c r="B2204" t="s">
        <v>2208</v>
      </c>
      <c r="C2204" s="119" t="s">
        <v>60</v>
      </c>
      <c r="D2204" t="s">
        <v>11537</v>
      </c>
      <c r="E2204" t="s">
        <v>11530</v>
      </c>
      <c r="F2204" t="s">
        <v>11540</v>
      </c>
      <c r="G2204" t="s">
        <v>61</v>
      </c>
      <c r="H2204" t="s">
        <v>18</v>
      </c>
      <c r="I2204" t="s">
        <v>11541</v>
      </c>
      <c r="J2204">
        <v>2015</v>
      </c>
      <c r="K2204">
        <v>572.17999999999995</v>
      </c>
      <c r="L2204">
        <v>24</v>
      </c>
      <c r="M2204">
        <v>1</v>
      </c>
      <c r="N2204">
        <f t="shared" si="96"/>
        <v>0</v>
      </c>
      <c r="O2204">
        <f t="shared" si="97"/>
        <v>0</v>
      </c>
      <c r="P2204" t="s">
        <v>12694</v>
      </c>
    </row>
    <row r="2205" spans="2:16" x14ac:dyDescent="0.25">
      <c r="B2205" t="s">
        <v>2209</v>
      </c>
      <c r="C2205" s="119" t="s">
        <v>60</v>
      </c>
      <c r="D2205" t="s">
        <v>11537</v>
      </c>
      <c r="E2205" t="s">
        <v>11530</v>
      </c>
      <c r="F2205" t="s">
        <v>11540</v>
      </c>
      <c r="G2205" t="s">
        <v>61</v>
      </c>
      <c r="H2205" t="s">
        <v>18</v>
      </c>
      <c r="I2205" t="s">
        <v>11541</v>
      </c>
      <c r="J2205">
        <v>2015</v>
      </c>
      <c r="K2205">
        <v>572.44000000000005</v>
      </c>
      <c r="L2205">
        <v>26</v>
      </c>
      <c r="M2205">
        <v>1</v>
      </c>
      <c r="N2205">
        <f t="shared" si="96"/>
        <v>0</v>
      </c>
      <c r="O2205">
        <f t="shared" si="97"/>
        <v>0</v>
      </c>
      <c r="P2205" t="s">
        <v>12694</v>
      </c>
    </row>
    <row r="2206" spans="2:16" x14ac:dyDescent="0.25">
      <c r="B2206" t="s">
        <v>2210</v>
      </c>
      <c r="C2206" s="119" t="s">
        <v>60</v>
      </c>
      <c r="D2206" t="s">
        <v>11537</v>
      </c>
      <c r="E2206" t="s">
        <v>11530</v>
      </c>
      <c r="F2206" t="s">
        <v>11540</v>
      </c>
      <c r="G2206" t="s">
        <v>61</v>
      </c>
      <c r="H2206" t="s">
        <v>18</v>
      </c>
      <c r="I2206" t="s">
        <v>11541</v>
      </c>
      <c r="J2206">
        <v>2015</v>
      </c>
      <c r="K2206">
        <v>572.30999999999995</v>
      </c>
      <c r="L2206">
        <v>25</v>
      </c>
      <c r="M2206">
        <v>1</v>
      </c>
      <c r="N2206">
        <f t="shared" si="96"/>
        <v>0</v>
      </c>
      <c r="O2206">
        <f t="shared" si="97"/>
        <v>0</v>
      </c>
      <c r="P2206" t="s">
        <v>12694</v>
      </c>
    </row>
    <row r="2207" spans="2:16" x14ac:dyDescent="0.25">
      <c r="B2207" t="s">
        <v>2211</v>
      </c>
      <c r="C2207" s="119" t="s">
        <v>60</v>
      </c>
      <c r="D2207" t="s">
        <v>11537</v>
      </c>
      <c r="E2207" t="s">
        <v>11530</v>
      </c>
      <c r="F2207" t="s">
        <v>11540</v>
      </c>
      <c r="G2207" t="s">
        <v>61</v>
      </c>
      <c r="H2207" t="s">
        <v>18</v>
      </c>
      <c r="I2207" t="s">
        <v>11541</v>
      </c>
      <c r="J2207">
        <v>2015</v>
      </c>
      <c r="K2207">
        <v>572.55999999999995</v>
      </c>
      <c r="L2207">
        <v>27</v>
      </c>
      <c r="M2207">
        <v>1</v>
      </c>
      <c r="N2207">
        <f t="shared" si="96"/>
        <v>0</v>
      </c>
      <c r="O2207">
        <f t="shared" si="97"/>
        <v>0</v>
      </c>
      <c r="P2207" t="s">
        <v>12694</v>
      </c>
    </row>
    <row r="2208" spans="2:16" x14ac:dyDescent="0.25">
      <c r="B2208" t="s">
        <v>2212</v>
      </c>
      <c r="C2208" s="119" t="s">
        <v>60</v>
      </c>
      <c r="D2208" t="s">
        <v>11537</v>
      </c>
      <c r="E2208" t="s">
        <v>11530</v>
      </c>
      <c r="F2208" t="s">
        <v>11540</v>
      </c>
      <c r="G2208" t="s">
        <v>61</v>
      </c>
      <c r="H2208" t="s">
        <v>18</v>
      </c>
      <c r="I2208" t="s">
        <v>11541</v>
      </c>
      <c r="J2208">
        <v>2015</v>
      </c>
      <c r="K2208">
        <v>572.04999999999995</v>
      </c>
      <c r="L2208">
        <v>23</v>
      </c>
      <c r="M2208">
        <v>1</v>
      </c>
      <c r="N2208">
        <f t="shared" si="96"/>
        <v>0</v>
      </c>
      <c r="O2208">
        <f t="shared" si="97"/>
        <v>0</v>
      </c>
      <c r="P2208" t="s">
        <v>12694</v>
      </c>
    </row>
    <row r="2209" spans="2:16" x14ac:dyDescent="0.25">
      <c r="B2209" t="s">
        <v>2213</v>
      </c>
      <c r="C2209" s="119" t="s">
        <v>60</v>
      </c>
      <c r="D2209" t="s">
        <v>11537</v>
      </c>
      <c r="E2209" t="s">
        <v>11530</v>
      </c>
      <c r="F2209" t="s">
        <v>11540</v>
      </c>
      <c r="G2209" t="s">
        <v>61</v>
      </c>
      <c r="H2209" t="s">
        <v>18</v>
      </c>
      <c r="I2209" t="s">
        <v>11541</v>
      </c>
      <c r="J2209">
        <v>2015</v>
      </c>
      <c r="K2209">
        <v>573.59</v>
      </c>
      <c r="L2209">
        <v>35</v>
      </c>
      <c r="M2209">
        <v>1</v>
      </c>
      <c r="N2209">
        <f t="shared" si="96"/>
        <v>0</v>
      </c>
      <c r="O2209">
        <f t="shared" si="97"/>
        <v>0</v>
      </c>
      <c r="P2209" t="s">
        <v>12694</v>
      </c>
    </row>
    <row r="2210" spans="2:16" x14ac:dyDescent="0.25">
      <c r="B2210" t="s">
        <v>2214</v>
      </c>
      <c r="C2210" s="119" t="s">
        <v>60</v>
      </c>
      <c r="D2210" t="s">
        <v>11537</v>
      </c>
      <c r="E2210" t="s">
        <v>11530</v>
      </c>
      <c r="F2210" t="s">
        <v>11540</v>
      </c>
      <c r="G2210" t="s">
        <v>61</v>
      </c>
      <c r="H2210" t="s">
        <v>18</v>
      </c>
      <c r="I2210" t="s">
        <v>11541</v>
      </c>
      <c r="J2210">
        <v>2015</v>
      </c>
      <c r="K2210">
        <v>573.08000000000004</v>
      </c>
      <c r="L2210">
        <v>31</v>
      </c>
      <c r="M2210">
        <v>1</v>
      </c>
      <c r="N2210">
        <f t="shared" si="96"/>
        <v>0</v>
      </c>
      <c r="O2210">
        <f t="shared" si="97"/>
        <v>0</v>
      </c>
      <c r="P2210" t="s">
        <v>12694</v>
      </c>
    </row>
    <row r="2211" spans="2:16" x14ac:dyDescent="0.25">
      <c r="B2211" t="s">
        <v>2215</v>
      </c>
      <c r="C2211" s="119" t="s">
        <v>60</v>
      </c>
      <c r="D2211" t="s">
        <v>11539</v>
      </c>
      <c r="E2211" t="s">
        <v>11530</v>
      </c>
      <c r="F2211" t="s">
        <v>11540</v>
      </c>
      <c r="G2211" t="s">
        <v>61</v>
      </c>
      <c r="H2211" t="s">
        <v>18</v>
      </c>
      <c r="I2211" t="s">
        <v>11541</v>
      </c>
      <c r="J2211">
        <v>2015</v>
      </c>
      <c r="K2211">
        <v>572.69000000000005</v>
      </c>
      <c r="L2211">
        <v>28</v>
      </c>
      <c r="M2211">
        <v>1</v>
      </c>
      <c r="N2211">
        <f t="shared" si="96"/>
        <v>0</v>
      </c>
      <c r="O2211">
        <f t="shared" si="97"/>
        <v>0</v>
      </c>
      <c r="P2211" t="s">
        <v>12694</v>
      </c>
    </row>
    <row r="2212" spans="2:16" x14ac:dyDescent="0.25">
      <c r="B2212" t="s">
        <v>2216</v>
      </c>
      <c r="C2212" s="119" t="s">
        <v>60</v>
      </c>
      <c r="D2212" t="s">
        <v>11539</v>
      </c>
      <c r="E2212" t="s">
        <v>11530</v>
      </c>
      <c r="F2212" t="s">
        <v>11540</v>
      </c>
      <c r="G2212" t="s">
        <v>61</v>
      </c>
      <c r="H2212" t="s">
        <v>18</v>
      </c>
      <c r="I2212" t="s">
        <v>11541</v>
      </c>
      <c r="J2212">
        <v>2015</v>
      </c>
      <c r="K2212">
        <v>572.17999999999995</v>
      </c>
      <c r="L2212">
        <v>24</v>
      </c>
      <c r="M2212">
        <v>1</v>
      </c>
      <c r="N2212">
        <f t="shared" si="96"/>
        <v>0</v>
      </c>
      <c r="O2212">
        <f t="shared" si="97"/>
        <v>0</v>
      </c>
      <c r="P2212" t="s">
        <v>12694</v>
      </c>
    </row>
    <row r="2213" spans="2:16" x14ac:dyDescent="0.25">
      <c r="B2213" t="s">
        <v>2217</v>
      </c>
      <c r="C2213" s="119" t="s">
        <v>60</v>
      </c>
      <c r="D2213" t="s">
        <v>11537</v>
      </c>
      <c r="E2213" t="s">
        <v>11530</v>
      </c>
      <c r="F2213" t="s">
        <v>11540</v>
      </c>
      <c r="G2213" t="s">
        <v>61</v>
      </c>
      <c r="H2213" t="s">
        <v>18</v>
      </c>
      <c r="I2213" t="s">
        <v>11541</v>
      </c>
      <c r="J2213">
        <v>2015</v>
      </c>
      <c r="K2213">
        <v>573.59</v>
      </c>
      <c r="L2213">
        <v>35</v>
      </c>
      <c r="M2213">
        <v>1</v>
      </c>
      <c r="N2213">
        <f t="shared" si="96"/>
        <v>0</v>
      </c>
      <c r="O2213">
        <f t="shared" si="97"/>
        <v>0</v>
      </c>
      <c r="P2213" t="s">
        <v>12694</v>
      </c>
    </row>
    <row r="2214" spans="2:16" x14ac:dyDescent="0.25">
      <c r="B2214" t="s">
        <v>2218</v>
      </c>
      <c r="C2214" s="119" t="s">
        <v>60</v>
      </c>
      <c r="D2214" t="s">
        <v>11537</v>
      </c>
      <c r="E2214" t="s">
        <v>11530</v>
      </c>
      <c r="F2214" t="s">
        <v>11540</v>
      </c>
      <c r="G2214" t="s">
        <v>61</v>
      </c>
      <c r="H2214" t="s">
        <v>18</v>
      </c>
      <c r="I2214" t="s">
        <v>11541</v>
      </c>
      <c r="J2214">
        <v>2015</v>
      </c>
      <c r="K2214">
        <v>573.21</v>
      </c>
      <c r="L2214">
        <v>32</v>
      </c>
      <c r="M2214">
        <v>1</v>
      </c>
      <c r="N2214">
        <f t="shared" si="96"/>
        <v>0</v>
      </c>
      <c r="O2214">
        <f t="shared" si="97"/>
        <v>0</v>
      </c>
      <c r="P2214" t="s">
        <v>12694</v>
      </c>
    </row>
    <row r="2215" spans="2:16" x14ac:dyDescent="0.25">
      <c r="B2215" t="s">
        <v>2219</v>
      </c>
      <c r="C2215" s="119" t="s">
        <v>60</v>
      </c>
      <c r="D2215" t="s">
        <v>11537</v>
      </c>
      <c r="E2215" t="s">
        <v>11530</v>
      </c>
      <c r="F2215" t="s">
        <v>11540</v>
      </c>
      <c r="G2215" t="s">
        <v>61</v>
      </c>
      <c r="H2215" t="s">
        <v>18</v>
      </c>
      <c r="I2215" t="s">
        <v>11541</v>
      </c>
      <c r="J2215">
        <v>2015</v>
      </c>
      <c r="K2215">
        <v>573.59</v>
      </c>
      <c r="L2215">
        <v>35</v>
      </c>
      <c r="M2215">
        <v>1</v>
      </c>
      <c r="N2215">
        <f t="shared" si="96"/>
        <v>0</v>
      </c>
      <c r="O2215">
        <f t="shared" si="97"/>
        <v>0</v>
      </c>
      <c r="P2215" t="s">
        <v>12694</v>
      </c>
    </row>
    <row r="2216" spans="2:16" x14ac:dyDescent="0.25">
      <c r="B2216" t="s">
        <v>2220</v>
      </c>
      <c r="C2216" s="119" t="s">
        <v>60</v>
      </c>
      <c r="D2216" t="s">
        <v>11537</v>
      </c>
      <c r="E2216" t="s">
        <v>11530</v>
      </c>
      <c r="F2216" t="s">
        <v>11540</v>
      </c>
      <c r="G2216" t="s">
        <v>61</v>
      </c>
      <c r="H2216" t="s">
        <v>18</v>
      </c>
      <c r="I2216" t="s">
        <v>11541</v>
      </c>
      <c r="J2216">
        <v>2015</v>
      </c>
      <c r="K2216">
        <v>572.82000000000005</v>
      </c>
      <c r="L2216">
        <v>29</v>
      </c>
      <c r="M2216">
        <v>1</v>
      </c>
      <c r="N2216">
        <f t="shared" si="96"/>
        <v>0</v>
      </c>
      <c r="O2216">
        <f t="shared" si="97"/>
        <v>0</v>
      </c>
      <c r="P2216" t="s">
        <v>12694</v>
      </c>
    </row>
    <row r="2217" spans="2:16" x14ac:dyDescent="0.25">
      <c r="B2217" t="s">
        <v>2221</v>
      </c>
      <c r="C2217" s="119" t="s">
        <v>60</v>
      </c>
      <c r="D2217" t="s">
        <v>11537</v>
      </c>
      <c r="E2217" t="s">
        <v>11530</v>
      </c>
      <c r="F2217" t="s">
        <v>11540</v>
      </c>
      <c r="G2217" t="s">
        <v>61</v>
      </c>
      <c r="H2217" t="s">
        <v>18</v>
      </c>
      <c r="I2217" t="s">
        <v>11541</v>
      </c>
      <c r="J2217">
        <v>2015</v>
      </c>
      <c r="K2217">
        <v>572.44000000000005</v>
      </c>
      <c r="L2217">
        <v>26</v>
      </c>
      <c r="M2217">
        <v>1</v>
      </c>
      <c r="N2217">
        <f t="shared" si="96"/>
        <v>0</v>
      </c>
      <c r="O2217">
        <f t="shared" si="97"/>
        <v>0</v>
      </c>
      <c r="P2217" t="s">
        <v>12694</v>
      </c>
    </row>
    <row r="2218" spans="2:16" x14ac:dyDescent="0.25">
      <c r="B2218" t="s">
        <v>2222</v>
      </c>
      <c r="C2218" s="119" t="s">
        <v>60</v>
      </c>
      <c r="D2218" t="s">
        <v>11537</v>
      </c>
      <c r="E2218" t="s">
        <v>11530</v>
      </c>
      <c r="F2218" t="s">
        <v>11540</v>
      </c>
      <c r="G2218" t="s">
        <v>61</v>
      </c>
      <c r="H2218" t="s">
        <v>18</v>
      </c>
      <c r="I2218" t="s">
        <v>11541</v>
      </c>
      <c r="J2218">
        <v>2015</v>
      </c>
      <c r="K2218">
        <v>572.69000000000005</v>
      </c>
      <c r="L2218">
        <v>28</v>
      </c>
      <c r="M2218">
        <v>1</v>
      </c>
      <c r="N2218">
        <f t="shared" si="96"/>
        <v>0</v>
      </c>
      <c r="O2218">
        <f t="shared" si="97"/>
        <v>0</v>
      </c>
      <c r="P2218" t="s">
        <v>12694</v>
      </c>
    </row>
    <row r="2219" spans="2:16" x14ac:dyDescent="0.25">
      <c r="B2219" t="s">
        <v>2223</v>
      </c>
      <c r="C2219" s="119" t="s">
        <v>60</v>
      </c>
      <c r="D2219" t="s">
        <v>11537</v>
      </c>
      <c r="E2219" t="s">
        <v>11530</v>
      </c>
      <c r="F2219" t="s">
        <v>11540</v>
      </c>
      <c r="G2219" t="s">
        <v>61</v>
      </c>
      <c r="H2219" t="s">
        <v>18</v>
      </c>
      <c r="I2219" t="s">
        <v>11541</v>
      </c>
      <c r="J2219">
        <v>2015</v>
      </c>
      <c r="K2219">
        <v>571.66</v>
      </c>
      <c r="L2219">
        <v>20</v>
      </c>
      <c r="M2219">
        <v>1</v>
      </c>
      <c r="N2219">
        <f t="shared" si="96"/>
        <v>0</v>
      </c>
      <c r="O2219">
        <f t="shared" si="97"/>
        <v>0</v>
      </c>
      <c r="P2219" t="s">
        <v>12694</v>
      </c>
    </row>
    <row r="2220" spans="2:16" x14ac:dyDescent="0.25">
      <c r="B2220" t="s">
        <v>2224</v>
      </c>
      <c r="C2220" s="119" t="s">
        <v>60</v>
      </c>
      <c r="D2220" t="s">
        <v>11537</v>
      </c>
      <c r="E2220" t="s">
        <v>11530</v>
      </c>
      <c r="F2220" t="s">
        <v>11540</v>
      </c>
      <c r="G2220" t="s">
        <v>61</v>
      </c>
      <c r="H2220" t="s">
        <v>18</v>
      </c>
      <c r="I2220" t="s">
        <v>11541</v>
      </c>
      <c r="J2220">
        <v>2015</v>
      </c>
      <c r="K2220">
        <v>572.44000000000005</v>
      </c>
      <c r="L2220">
        <v>26</v>
      </c>
      <c r="M2220">
        <v>1</v>
      </c>
      <c r="N2220">
        <f t="shared" si="96"/>
        <v>0</v>
      </c>
      <c r="O2220">
        <f t="shared" si="97"/>
        <v>0</v>
      </c>
      <c r="P2220" t="s">
        <v>12694</v>
      </c>
    </row>
    <row r="2221" spans="2:16" x14ac:dyDescent="0.25">
      <c r="B2221" t="s">
        <v>2225</v>
      </c>
      <c r="C2221" s="119" t="s">
        <v>60</v>
      </c>
      <c r="D2221" t="s">
        <v>11537</v>
      </c>
      <c r="E2221" t="s">
        <v>11530</v>
      </c>
      <c r="F2221" t="s">
        <v>11540</v>
      </c>
      <c r="G2221" t="s">
        <v>61</v>
      </c>
      <c r="H2221" t="s">
        <v>18</v>
      </c>
      <c r="I2221" t="s">
        <v>11541</v>
      </c>
      <c r="J2221">
        <v>2015</v>
      </c>
      <c r="K2221">
        <v>572.69000000000005</v>
      </c>
      <c r="L2221">
        <v>28</v>
      </c>
      <c r="M2221">
        <v>1</v>
      </c>
      <c r="N2221">
        <f t="shared" si="96"/>
        <v>0</v>
      </c>
      <c r="O2221">
        <f t="shared" si="97"/>
        <v>0</v>
      </c>
      <c r="P2221" t="s">
        <v>12694</v>
      </c>
    </row>
    <row r="2222" spans="2:16" x14ac:dyDescent="0.25">
      <c r="B2222" t="s">
        <v>2226</v>
      </c>
      <c r="C2222" s="119" t="s">
        <v>60</v>
      </c>
      <c r="D2222" t="s">
        <v>11550</v>
      </c>
      <c r="E2222" t="s">
        <v>11530</v>
      </c>
      <c r="F2222" t="s">
        <v>11540</v>
      </c>
      <c r="G2222" t="s">
        <v>61</v>
      </c>
      <c r="H2222" t="s">
        <v>18</v>
      </c>
      <c r="I2222" t="s">
        <v>11541</v>
      </c>
      <c r="J2222">
        <v>2015</v>
      </c>
      <c r="K2222">
        <v>572.82000000000005</v>
      </c>
      <c r="L2222">
        <v>29</v>
      </c>
      <c r="M2222">
        <v>1</v>
      </c>
      <c r="N2222">
        <f t="shared" si="96"/>
        <v>0</v>
      </c>
      <c r="O2222">
        <f t="shared" si="97"/>
        <v>0</v>
      </c>
      <c r="P2222" t="s">
        <v>12694</v>
      </c>
    </row>
    <row r="2223" spans="2:16" x14ac:dyDescent="0.25">
      <c r="B2223" t="s">
        <v>2227</v>
      </c>
      <c r="C2223" s="119" t="s">
        <v>60</v>
      </c>
      <c r="D2223" t="s">
        <v>11539</v>
      </c>
      <c r="E2223" t="s">
        <v>11530</v>
      </c>
      <c r="F2223" t="s">
        <v>11540</v>
      </c>
      <c r="G2223" t="s">
        <v>61</v>
      </c>
      <c r="H2223" t="s">
        <v>18</v>
      </c>
      <c r="I2223" t="s">
        <v>11541</v>
      </c>
      <c r="J2223">
        <v>2015</v>
      </c>
      <c r="K2223">
        <v>572.69000000000005</v>
      </c>
      <c r="L2223">
        <v>28</v>
      </c>
      <c r="M2223">
        <v>1</v>
      </c>
      <c r="N2223">
        <f t="shared" si="96"/>
        <v>0</v>
      </c>
      <c r="O2223">
        <f t="shared" si="97"/>
        <v>0</v>
      </c>
      <c r="P2223" t="s">
        <v>12694</v>
      </c>
    </row>
    <row r="2224" spans="2:16" x14ac:dyDescent="0.25">
      <c r="B2224" t="s">
        <v>2228</v>
      </c>
      <c r="C2224" s="119" t="s">
        <v>60</v>
      </c>
      <c r="D2224" t="s">
        <v>11537</v>
      </c>
      <c r="E2224" t="s">
        <v>11530</v>
      </c>
      <c r="F2224" t="s">
        <v>11540</v>
      </c>
      <c r="G2224" t="s">
        <v>61</v>
      </c>
      <c r="H2224" t="s">
        <v>18</v>
      </c>
      <c r="I2224" t="s">
        <v>11541</v>
      </c>
      <c r="J2224">
        <v>2015</v>
      </c>
      <c r="K2224">
        <v>571.91999999999996</v>
      </c>
      <c r="L2224">
        <v>22</v>
      </c>
      <c r="M2224">
        <v>1</v>
      </c>
      <c r="N2224">
        <f t="shared" si="96"/>
        <v>0</v>
      </c>
      <c r="O2224">
        <f t="shared" si="97"/>
        <v>0</v>
      </c>
      <c r="P2224" t="s">
        <v>12694</v>
      </c>
    </row>
    <row r="2225" spans="2:16" x14ac:dyDescent="0.25">
      <c r="B2225" t="s">
        <v>2229</v>
      </c>
      <c r="C2225" s="119" t="s">
        <v>60</v>
      </c>
      <c r="D2225" t="s">
        <v>11537</v>
      </c>
      <c r="E2225" t="s">
        <v>11530</v>
      </c>
      <c r="F2225" t="s">
        <v>11540</v>
      </c>
      <c r="G2225" t="s">
        <v>61</v>
      </c>
      <c r="H2225" t="s">
        <v>18</v>
      </c>
      <c r="I2225" t="s">
        <v>11541</v>
      </c>
      <c r="J2225">
        <v>2015</v>
      </c>
      <c r="K2225">
        <v>1141.54</v>
      </c>
      <c r="L2225">
        <v>26</v>
      </c>
      <c r="M2225">
        <v>1</v>
      </c>
      <c r="N2225">
        <f t="shared" si="96"/>
        <v>0</v>
      </c>
      <c r="O2225">
        <f t="shared" si="97"/>
        <v>0</v>
      </c>
      <c r="P2225" t="s">
        <v>12694</v>
      </c>
    </row>
    <row r="2226" spans="2:16" x14ac:dyDescent="0.25">
      <c r="B2226" t="s">
        <v>2230</v>
      </c>
      <c r="C2226" s="119" t="s">
        <v>60</v>
      </c>
      <c r="D2226" t="s">
        <v>11546</v>
      </c>
      <c r="E2226" t="s">
        <v>11530</v>
      </c>
      <c r="F2226" t="s">
        <v>11540</v>
      </c>
      <c r="G2226" t="s">
        <v>61</v>
      </c>
      <c r="H2226" t="s">
        <v>18</v>
      </c>
      <c r="I2226" t="s">
        <v>11541</v>
      </c>
      <c r="J2226">
        <v>2015</v>
      </c>
      <c r="K2226">
        <v>2.44</v>
      </c>
      <c r="L2226">
        <v>19</v>
      </c>
      <c r="M2226">
        <v>1</v>
      </c>
      <c r="N2226">
        <f t="shared" si="96"/>
        <v>1</v>
      </c>
      <c r="O2226">
        <f t="shared" si="97"/>
        <v>0</v>
      </c>
      <c r="P2226" t="s">
        <v>12693</v>
      </c>
    </row>
    <row r="2227" spans="2:16" x14ac:dyDescent="0.25">
      <c r="B2227" t="s">
        <v>2231</v>
      </c>
      <c r="C2227" s="119" t="s">
        <v>60</v>
      </c>
      <c r="D2227" t="s">
        <v>11537</v>
      </c>
      <c r="E2227" t="s">
        <v>11530</v>
      </c>
      <c r="F2227" t="s">
        <v>11540</v>
      </c>
      <c r="G2227" t="s">
        <v>61</v>
      </c>
      <c r="H2227" t="s">
        <v>18</v>
      </c>
      <c r="I2227" t="s">
        <v>11541</v>
      </c>
      <c r="J2227">
        <v>2015</v>
      </c>
      <c r="K2227">
        <v>571.91999999999996</v>
      </c>
      <c r="L2227">
        <v>22</v>
      </c>
      <c r="M2227">
        <v>1</v>
      </c>
      <c r="N2227">
        <f t="shared" si="96"/>
        <v>0</v>
      </c>
      <c r="O2227">
        <f t="shared" si="97"/>
        <v>0</v>
      </c>
      <c r="P2227" t="s">
        <v>12694</v>
      </c>
    </row>
    <row r="2228" spans="2:16" x14ac:dyDescent="0.25">
      <c r="B2228" t="s">
        <v>2232</v>
      </c>
      <c r="C2228" s="119" t="s">
        <v>60</v>
      </c>
      <c r="D2228" t="s">
        <v>11539</v>
      </c>
      <c r="E2228" t="s">
        <v>11530</v>
      </c>
      <c r="F2228" t="s">
        <v>11540</v>
      </c>
      <c r="G2228" t="s">
        <v>61</v>
      </c>
      <c r="H2228" t="s">
        <v>18</v>
      </c>
      <c r="I2228" t="s">
        <v>11541</v>
      </c>
      <c r="J2228">
        <v>2015</v>
      </c>
      <c r="K2228">
        <v>571.91999999999996</v>
      </c>
      <c r="L2228">
        <v>22</v>
      </c>
      <c r="M2228">
        <v>1</v>
      </c>
      <c r="N2228">
        <f t="shared" si="96"/>
        <v>0</v>
      </c>
      <c r="O2228">
        <f t="shared" si="97"/>
        <v>0</v>
      </c>
      <c r="P2228" t="s">
        <v>12694</v>
      </c>
    </row>
    <row r="2229" spans="2:16" x14ac:dyDescent="0.25">
      <c r="B2229" t="s">
        <v>2233</v>
      </c>
      <c r="C2229" s="119" t="s">
        <v>60</v>
      </c>
      <c r="D2229" t="s">
        <v>11537</v>
      </c>
      <c r="E2229" t="s">
        <v>11530</v>
      </c>
      <c r="F2229" t="s">
        <v>11540</v>
      </c>
      <c r="G2229" t="s">
        <v>61</v>
      </c>
      <c r="H2229" t="s">
        <v>18</v>
      </c>
      <c r="I2229" t="s">
        <v>11541</v>
      </c>
      <c r="J2229">
        <v>2015</v>
      </c>
      <c r="K2229">
        <v>787.57</v>
      </c>
      <c r="L2229">
        <v>13</v>
      </c>
      <c r="M2229">
        <v>1</v>
      </c>
      <c r="N2229">
        <f t="shared" si="96"/>
        <v>0</v>
      </c>
      <c r="O2229">
        <f t="shared" si="97"/>
        <v>0</v>
      </c>
      <c r="P2229" t="s">
        <v>12694</v>
      </c>
    </row>
    <row r="2230" spans="2:16" x14ac:dyDescent="0.25">
      <c r="B2230" t="s">
        <v>2234</v>
      </c>
      <c r="C2230" s="119" t="s">
        <v>60</v>
      </c>
      <c r="D2230" t="s">
        <v>11537</v>
      </c>
      <c r="E2230" t="s">
        <v>11530</v>
      </c>
      <c r="F2230" t="s">
        <v>11540</v>
      </c>
      <c r="G2230" t="s">
        <v>61</v>
      </c>
      <c r="H2230" t="s">
        <v>18</v>
      </c>
      <c r="I2230" t="s">
        <v>11541</v>
      </c>
      <c r="J2230">
        <v>2015</v>
      </c>
      <c r="K2230">
        <v>572.44000000000005</v>
      </c>
      <c r="L2230">
        <v>26</v>
      </c>
      <c r="M2230">
        <v>1</v>
      </c>
      <c r="N2230">
        <f t="shared" si="96"/>
        <v>0</v>
      </c>
      <c r="O2230">
        <f t="shared" si="97"/>
        <v>0</v>
      </c>
      <c r="P2230" t="s">
        <v>12694</v>
      </c>
    </row>
    <row r="2231" spans="2:16" x14ac:dyDescent="0.25">
      <c r="B2231" t="s">
        <v>2235</v>
      </c>
      <c r="C2231" s="119" t="s">
        <v>60</v>
      </c>
      <c r="D2231" t="s">
        <v>11537</v>
      </c>
      <c r="E2231" t="s">
        <v>11530</v>
      </c>
      <c r="F2231" t="s">
        <v>11540</v>
      </c>
      <c r="G2231" t="s">
        <v>61</v>
      </c>
      <c r="H2231" t="s">
        <v>18</v>
      </c>
      <c r="I2231" t="s">
        <v>11541</v>
      </c>
      <c r="J2231">
        <v>2015</v>
      </c>
      <c r="K2231">
        <v>572.44000000000005</v>
      </c>
      <c r="L2231">
        <v>26</v>
      </c>
      <c r="M2231">
        <v>1</v>
      </c>
      <c r="N2231">
        <f t="shared" si="96"/>
        <v>0</v>
      </c>
      <c r="O2231">
        <f t="shared" si="97"/>
        <v>0</v>
      </c>
      <c r="P2231" t="s">
        <v>12694</v>
      </c>
    </row>
    <row r="2232" spans="2:16" x14ac:dyDescent="0.25">
      <c r="B2232" t="s">
        <v>2236</v>
      </c>
      <c r="C2232" s="119" t="s">
        <v>60</v>
      </c>
      <c r="D2232" t="s">
        <v>11537</v>
      </c>
      <c r="E2232" t="s">
        <v>11530</v>
      </c>
      <c r="F2232" t="s">
        <v>11540</v>
      </c>
      <c r="G2232" t="s">
        <v>61</v>
      </c>
      <c r="H2232" t="s">
        <v>18</v>
      </c>
      <c r="I2232" t="s">
        <v>11541</v>
      </c>
      <c r="J2232">
        <v>2015</v>
      </c>
      <c r="K2232">
        <v>571.79999999999995</v>
      </c>
      <c r="L2232">
        <v>21</v>
      </c>
      <c r="M2232">
        <v>1</v>
      </c>
      <c r="N2232">
        <f t="shared" si="96"/>
        <v>0</v>
      </c>
      <c r="O2232">
        <f t="shared" si="97"/>
        <v>0</v>
      </c>
      <c r="P2232" t="s">
        <v>12694</v>
      </c>
    </row>
    <row r="2233" spans="2:16" x14ac:dyDescent="0.25">
      <c r="B2233" t="s">
        <v>2237</v>
      </c>
      <c r="C2233" s="119" t="s">
        <v>60</v>
      </c>
      <c r="D2233" t="s">
        <v>11537</v>
      </c>
      <c r="E2233" t="s">
        <v>11530</v>
      </c>
      <c r="F2233" t="s">
        <v>11540</v>
      </c>
      <c r="G2233" t="s">
        <v>61</v>
      </c>
      <c r="H2233" t="s">
        <v>18</v>
      </c>
      <c r="I2233" t="s">
        <v>11541</v>
      </c>
      <c r="J2233">
        <v>2015</v>
      </c>
      <c r="K2233">
        <v>572.69000000000005</v>
      </c>
      <c r="L2233">
        <v>28</v>
      </c>
      <c r="M2233">
        <v>1</v>
      </c>
      <c r="N2233">
        <f t="shared" si="96"/>
        <v>0</v>
      </c>
      <c r="O2233">
        <f t="shared" si="97"/>
        <v>0</v>
      </c>
      <c r="P2233" t="s">
        <v>12694</v>
      </c>
    </row>
    <row r="2234" spans="2:16" x14ac:dyDescent="0.25">
      <c r="B2234" t="s">
        <v>2238</v>
      </c>
      <c r="C2234" s="119" t="s">
        <v>60</v>
      </c>
      <c r="D2234" t="s">
        <v>11550</v>
      </c>
      <c r="E2234" t="s">
        <v>11530</v>
      </c>
      <c r="F2234" t="s">
        <v>11540</v>
      </c>
      <c r="G2234" t="s">
        <v>61</v>
      </c>
      <c r="H2234" t="s">
        <v>18</v>
      </c>
      <c r="I2234" t="s">
        <v>11541</v>
      </c>
      <c r="J2234">
        <v>2015</v>
      </c>
      <c r="K2234">
        <v>570.51</v>
      </c>
      <c r="L2234">
        <v>11</v>
      </c>
      <c r="M2234">
        <v>1</v>
      </c>
      <c r="N2234">
        <f t="shared" si="96"/>
        <v>0</v>
      </c>
      <c r="O2234">
        <f t="shared" si="97"/>
        <v>0</v>
      </c>
      <c r="P2234" t="s">
        <v>12694</v>
      </c>
    </row>
    <row r="2235" spans="2:16" x14ac:dyDescent="0.25">
      <c r="B2235" t="s">
        <v>2239</v>
      </c>
      <c r="C2235" s="119" t="s">
        <v>60</v>
      </c>
      <c r="D2235" t="s">
        <v>11550</v>
      </c>
      <c r="E2235" t="s">
        <v>11530</v>
      </c>
      <c r="F2235" t="s">
        <v>11540</v>
      </c>
      <c r="G2235" t="s">
        <v>61</v>
      </c>
      <c r="H2235" t="s">
        <v>18</v>
      </c>
      <c r="I2235" t="s">
        <v>11541</v>
      </c>
      <c r="J2235">
        <v>2015</v>
      </c>
      <c r="K2235">
        <v>576.16</v>
      </c>
      <c r="L2235">
        <v>55</v>
      </c>
      <c r="M2235">
        <v>1</v>
      </c>
      <c r="N2235">
        <f t="shared" si="96"/>
        <v>0</v>
      </c>
      <c r="O2235">
        <f t="shared" si="97"/>
        <v>0</v>
      </c>
      <c r="P2235" t="s">
        <v>12694</v>
      </c>
    </row>
    <row r="2236" spans="2:16" x14ac:dyDescent="0.25">
      <c r="B2236" t="s">
        <v>2240</v>
      </c>
      <c r="C2236" s="119" t="s">
        <v>60</v>
      </c>
      <c r="D2236" t="s">
        <v>11550</v>
      </c>
      <c r="E2236" t="s">
        <v>11530</v>
      </c>
      <c r="F2236" t="s">
        <v>11540</v>
      </c>
      <c r="G2236" t="s">
        <v>61</v>
      </c>
      <c r="H2236" t="s">
        <v>18</v>
      </c>
      <c r="I2236" t="s">
        <v>11541</v>
      </c>
      <c r="J2236">
        <v>2015</v>
      </c>
      <c r="K2236">
        <v>577.17999999999995</v>
      </c>
      <c r="L2236">
        <v>63</v>
      </c>
      <c r="M2236">
        <v>1</v>
      </c>
      <c r="N2236">
        <f t="shared" si="96"/>
        <v>0</v>
      </c>
      <c r="O2236">
        <f t="shared" si="97"/>
        <v>0</v>
      </c>
      <c r="P2236" t="s">
        <v>12694</v>
      </c>
    </row>
    <row r="2237" spans="2:16" x14ac:dyDescent="0.25">
      <c r="B2237" t="s">
        <v>2241</v>
      </c>
      <c r="C2237" s="119" t="s">
        <v>60</v>
      </c>
      <c r="D2237" t="s">
        <v>11550</v>
      </c>
      <c r="E2237" t="s">
        <v>11530</v>
      </c>
      <c r="F2237" t="s">
        <v>11540</v>
      </c>
      <c r="G2237" t="s">
        <v>61</v>
      </c>
      <c r="H2237" t="s">
        <v>18</v>
      </c>
      <c r="I2237" t="s">
        <v>11541</v>
      </c>
      <c r="J2237">
        <v>2015</v>
      </c>
      <c r="K2237">
        <v>572.82000000000005</v>
      </c>
      <c r="L2237">
        <v>29</v>
      </c>
      <c r="M2237">
        <v>1</v>
      </c>
      <c r="N2237">
        <f t="shared" si="96"/>
        <v>0</v>
      </c>
      <c r="O2237">
        <f t="shared" si="97"/>
        <v>0</v>
      </c>
      <c r="P2237" t="s">
        <v>12694</v>
      </c>
    </row>
    <row r="2238" spans="2:16" x14ac:dyDescent="0.25">
      <c r="B2238" t="s">
        <v>2242</v>
      </c>
      <c r="C2238" s="119" t="s">
        <v>60</v>
      </c>
      <c r="D2238" t="s">
        <v>11539</v>
      </c>
      <c r="E2238" t="s">
        <v>11530</v>
      </c>
      <c r="F2238" t="s">
        <v>11540</v>
      </c>
      <c r="G2238" t="s">
        <v>61</v>
      </c>
      <c r="H2238" t="s">
        <v>18</v>
      </c>
      <c r="I2238" t="s">
        <v>11541</v>
      </c>
      <c r="J2238">
        <v>2015</v>
      </c>
      <c r="K2238">
        <v>572.69000000000005</v>
      </c>
      <c r="L2238">
        <v>28</v>
      </c>
      <c r="M2238">
        <v>1</v>
      </c>
      <c r="N2238">
        <f t="shared" si="96"/>
        <v>0</v>
      </c>
      <c r="O2238">
        <f t="shared" si="97"/>
        <v>0</v>
      </c>
      <c r="P2238" t="s">
        <v>12694</v>
      </c>
    </row>
    <row r="2239" spans="2:16" x14ac:dyDescent="0.25">
      <c r="B2239" t="s">
        <v>2243</v>
      </c>
      <c r="C2239" s="119" t="s">
        <v>60</v>
      </c>
      <c r="D2239" t="s">
        <v>11550</v>
      </c>
      <c r="E2239" t="s">
        <v>11530</v>
      </c>
      <c r="F2239" t="s">
        <v>11540</v>
      </c>
      <c r="G2239" t="s">
        <v>61</v>
      </c>
      <c r="H2239" t="s">
        <v>18</v>
      </c>
      <c r="I2239" t="s">
        <v>11541</v>
      </c>
      <c r="J2239">
        <v>2015</v>
      </c>
      <c r="K2239">
        <v>575.26</v>
      </c>
      <c r="L2239">
        <v>48</v>
      </c>
      <c r="M2239">
        <v>1</v>
      </c>
      <c r="N2239">
        <f t="shared" si="96"/>
        <v>0</v>
      </c>
      <c r="O2239">
        <f t="shared" si="97"/>
        <v>0</v>
      </c>
      <c r="P2239" t="s">
        <v>12694</v>
      </c>
    </row>
    <row r="2240" spans="2:16" x14ac:dyDescent="0.25">
      <c r="B2240" t="s">
        <v>2244</v>
      </c>
      <c r="C2240" s="119" t="s">
        <v>60</v>
      </c>
      <c r="D2240" t="s">
        <v>11537</v>
      </c>
      <c r="E2240" t="s">
        <v>11530</v>
      </c>
      <c r="F2240" t="s">
        <v>11540</v>
      </c>
      <c r="G2240" t="s">
        <v>61</v>
      </c>
      <c r="H2240" t="s">
        <v>18</v>
      </c>
      <c r="I2240" t="s">
        <v>11541</v>
      </c>
      <c r="J2240">
        <v>2015</v>
      </c>
      <c r="K2240">
        <v>572.44000000000005</v>
      </c>
      <c r="L2240">
        <v>26</v>
      </c>
      <c r="M2240">
        <v>1</v>
      </c>
      <c r="N2240">
        <f t="shared" si="96"/>
        <v>0</v>
      </c>
      <c r="O2240">
        <f t="shared" si="97"/>
        <v>0</v>
      </c>
      <c r="P2240" t="s">
        <v>12694</v>
      </c>
    </row>
    <row r="2241" spans="2:16" x14ac:dyDescent="0.25">
      <c r="B2241" t="s">
        <v>2245</v>
      </c>
      <c r="C2241" s="119" t="s">
        <v>60</v>
      </c>
      <c r="D2241" t="s">
        <v>11537</v>
      </c>
      <c r="E2241" t="s">
        <v>11530</v>
      </c>
      <c r="F2241" t="s">
        <v>11540</v>
      </c>
      <c r="G2241" t="s">
        <v>61</v>
      </c>
      <c r="H2241" t="s">
        <v>18</v>
      </c>
      <c r="I2241" t="s">
        <v>11541</v>
      </c>
      <c r="J2241">
        <v>2015</v>
      </c>
      <c r="K2241">
        <v>1141.6600000000001</v>
      </c>
      <c r="L2241">
        <v>27</v>
      </c>
      <c r="M2241">
        <v>1</v>
      </c>
      <c r="N2241">
        <f t="shared" si="96"/>
        <v>0</v>
      </c>
      <c r="O2241">
        <f t="shared" si="97"/>
        <v>0</v>
      </c>
      <c r="P2241" t="s">
        <v>12694</v>
      </c>
    </row>
    <row r="2242" spans="2:16" x14ac:dyDescent="0.25">
      <c r="B2242" t="s">
        <v>2246</v>
      </c>
      <c r="C2242" s="119" t="s">
        <v>60</v>
      </c>
      <c r="D2242" t="s">
        <v>11537</v>
      </c>
      <c r="E2242" t="s">
        <v>11530</v>
      </c>
      <c r="F2242" t="s">
        <v>11540</v>
      </c>
      <c r="G2242" t="s">
        <v>61</v>
      </c>
      <c r="H2242" t="s">
        <v>18</v>
      </c>
      <c r="I2242" t="s">
        <v>11541</v>
      </c>
      <c r="J2242">
        <v>2015</v>
      </c>
      <c r="K2242">
        <v>3.86</v>
      </c>
      <c r="L2242">
        <v>30</v>
      </c>
      <c r="M2242">
        <v>1</v>
      </c>
      <c r="N2242">
        <f t="shared" si="96"/>
        <v>1</v>
      </c>
      <c r="O2242">
        <f t="shared" si="97"/>
        <v>0</v>
      </c>
      <c r="P2242" t="s">
        <v>12694</v>
      </c>
    </row>
    <row r="2243" spans="2:16" x14ac:dyDescent="0.25">
      <c r="B2243" t="s">
        <v>2247</v>
      </c>
      <c r="C2243" s="119" t="s">
        <v>60</v>
      </c>
      <c r="D2243" t="s">
        <v>11537</v>
      </c>
      <c r="E2243" t="s">
        <v>11530</v>
      </c>
      <c r="F2243" t="s">
        <v>11540</v>
      </c>
      <c r="G2243" t="s">
        <v>61</v>
      </c>
      <c r="H2243" t="s">
        <v>18</v>
      </c>
      <c r="I2243" t="s">
        <v>11541</v>
      </c>
      <c r="J2243">
        <v>2015</v>
      </c>
      <c r="K2243">
        <v>572.70000000000005</v>
      </c>
      <c r="L2243">
        <v>28</v>
      </c>
      <c r="M2243">
        <v>1</v>
      </c>
      <c r="N2243">
        <f t="shared" si="96"/>
        <v>0</v>
      </c>
      <c r="O2243">
        <f t="shared" si="97"/>
        <v>0</v>
      </c>
      <c r="P2243" t="s">
        <v>12694</v>
      </c>
    </row>
    <row r="2244" spans="2:16" x14ac:dyDescent="0.25">
      <c r="B2244" t="s">
        <v>2248</v>
      </c>
      <c r="C2244" s="119" t="s">
        <v>60</v>
      </c>
      <c r="D2244" t="s">
        <v>11537</v>
      </c>
      <c r="E2244" t="s">
        <v>11530</v>
      </c>
      <c r="F2244" t="s">
        <v>11540</v>
      </c>
      <c r="G2244" t="s">
        <v>61</v>
      </c>
      <c r="H2244" t="s">
        <v>18</v>
      </c>
      <c r="I2244" t="s">
        <v>11541</v>
      </c>
      <c r="J2244">
        <v>2015</v>
      </c>
      <c r="K2244">
        <v>572.58000000000004</v>
      </c>
      <c r="L2244">
        <v>27</v>
      </c>
      <c r="M2244">
        <v>1</v>
      </c>
      <c r="N2244">
        <f t="shared" si="96"/>
        <v>0</v>
      </c>
      <c r="O2244">
        <f t="shared" si="97"/>
        <v>0</v>
      </c>
      <c r="P2244" t="s">
        <v>12694</v>
      </c>
    </row>
    <row r="2245" spans="2:16" x14ac:dyDescent="0.25">
      <c r="B2245" t="s">
        <v>2249</v>
      </c>
      <c r="C2245" s="119" t="s">
        <v>60</v>
      </c>
      <c r="D2245" t="s">
        <v>11539</v>
      </c>
      <c r="E2245" t="s">
        <v>11530</v>
      </c>
      <c r="F2245" t="s">
        <v>11540</v>
      </c>
      <c r="G2245" t="s">
        <v>61</v>
      </c>
      <c r="H2245" t="s">
        <v>18</v>
      </c>
      <c r="I2245" t="s">
        <v>11541</v>
      </c>
      <c r="J2245">
        <v>2015</v>
      </c>
      <c r="K2245">
        <v>571.92999999999995</v>
      </c>
      <c r="L2245">
        <v>22</v>
      </c>
      <c r="M2245">
        <v>1</v>
      </c>
      <c r="N2245">
        <f t="shared" si="96"/>
        <v>0</v>
      </c>
      <c r="O2245">
        <f t="shared" si="97"/>
        <v>0</v>
      </c>
      <c r="P2245" t="s">
        <v>12694</v>
      </c>
    </row>
    <row r="2246" spans="2:16" x14ac:dyDescent="0.25">
      <c r="B2246" t="s">
        <v>2250</v>
      </c>
      <c r="C2246" s="119" t="s">
        <v>60</v>
      </c>
      <c r="D2246" t="s">
        <v>11537</v>
      </c>
      <c r="E2246" t="s">
        <v>11530</v>
      </c>
      <c r="F2246" t="s">
        <v>11540</v>
      </c>
      <c r="G2246" t="s">
        <v>61</v>
      </c>
      <c r="H2246" t="s">
        <v>18</v>
      </c>
      <c r="I2246" t="s">
        <v>11541</v>
      </c>
      <c r="J2246">
        <v>2015</v>
      </c>
      <c r="K2246">
        <v>572.19000000000005</v>
      </c>
      <c r="L2246">
        <v>24</v>
      </c>
      <c r="M2246">
        <v>1</v>
      </c>
      <c r="N2246">
        <f t="shared" si="96"/>
        <v>0</v>
      </c>
      <c r="O2246">
        <f t="shared" si="97"/>
        <v>0</v>
      </c>
      <c r="P2246" t="s">
        <v>12694</v>
      </c>
    </row>
    <row r="2247" spans="2:16" x14ac:dyDescent="0.25">
      <c r="B2247" t="s">
        <v>2251</v>
      </c>
      <c r="C2247" s="119" t="s">
        <v>60</v>
      </c>
      <c r="D2247" t="s">
        <v>11537</v>
      </c>
      <c r="E2247" t="s">
        <v>11530</v>
      </c>
      <c r="F2247" t="s">
        <v>11540</v>
      </c>
      <c r="G2247" t="s">
        <v>61</v>
      </c>
      <c r="H2247" t="s">
        <v>18</v>
      </c>
      <c r="I2247" t="s">
        <v>11541</v>
      </c>
      <c r="J2247">
        <v>2015</v>
      </c>
      <c r="K2247">
        <v>574.38</v>
      </c>
      <c r="L2247">
        <v>41</v>
      </c>
      <c r="M2247">
        <v>1</v>
      </c>
      <c r="N2247">
        <f t="shared" si="96"/>
        <v>0</v>
      </c>
      <c r="O2247">
        <f t="shared" si="97"/>
        <v>0</v>
      </c>
      <c r="P2247" t="s">
        <v>12694</v>
      </c>
    </row>
    <row r="2248" spans="2:16" x14ac:dyDescent="0.25">
      <c r="B2248" t="s">
        <v>2252</v>
      </c>
      <c r="C2248" s="119" t="s">
        <v>60</v>
      </c>
      <c r="D2248" t="s">
        <v>11537</v>
      </c>
      <c r="E2248" t="s">
        <v>11530</v>
      </c>
      <c r="F2248" t="s">
        <v>11540</v>
      </c>
      <c r="G2248" t="s">
        <v>61</v>
      </c>
      <c r="H2248" t="s">
        <v>18</v>
      </c>
      <c r="I2248" t="s">
        <v>11541</v>
      </c>
      <c r="J2248">
        <v>2015</v>
      </c>
      <c r="K2248">
        <v>575.41</v>
      </c>
      <c r="L2248">
        <v>49</v>
      </c>
      <c r="M2248">
        <v>1</v>
      </c>
      <c r="N2248">
        <f t="shared" si="96"/>
        <v>0</v>
      </c>
      <c r="O2248">
        <f t="shared" si="97"/>
        <v>0</v>
      </c>
      <c r="P2248" t="s">
        <v>12694</v>
      </c>
    </row>
    <row r="2249" spans="2:16" x14ac:dyDescent="0.25">
      <c r="B2249" t="s">
        <v>2253</v>
      </c>
      <c r="C2249" s="119" t="s">
        <v>60</v>
      </c>
      <c r="D2249" t="s">
        <v>11537</v>
      </c>
      <c r="E2249" t="s">
        <v>11530</v>
      </c>
      <c r="F2249" t="s">
        <v>11540</v>
      </c>
      <c r="G2249" t="s">
        <v>61</v>
      </c>
      <c r="H2249" t="s">
        <v>18</v>
      </c>
      <c r="I2249" t="s">
        <v>11541</v>
      </c>
      <c r="J2249">
        <v>2015</v>
      </c>
      <c r="K2249">
        <v>574.63</v>
      </c>
      <c r="L2249">
        <v>43</v>
      </c>
      <c r="M2249">
        <v>1</v>
      </c>
      <c r="N2249">
        <f t="shared" si="96"/>
        <v>0</v>
      </c>
      <c r="O2249">
        <f t="shared" si="97"/>
        <v>0</v>
      </c>
      <c r="P2249" t="s">
        <v>12694</v>
      </c>
    </row>
    <row r="2250" spans="2:16" x14ac:dyDescent="0.25">
      <c r="B2250" t="s">
        <v>2254</v>
      </c>
      <c r="C2250" s="119" t="s">
        <v>60</v>
      </c>
      <c r="D2250" t="s">
        <v>11537</v>
      </c>
      <c r="E2250" t="s">
        <v>11530</v>
      </c>
      <c r="F2250" t="s">
        <v>11540</v>
      </c>
      <c r="G2250" t="s">
        <v>61</v>
      </c>
      <c r="H2250" t="s">
        <v>18</v>
      </c>
      <c r="I2250" t="s">
        <v>11541</v>
      </c>
      <c r="J2250">
        <v>2015</v>
      </c>
      <c r="K2250">
        <v>575.15</v>
      </c>
      <c r="L2250">
        <v>47</v>
      </c>
      <c r="M2250">
        <v>1</v>
      </c>
      <c r="N2250">
        <f t="shared" si="96"/>
        <v>0</v>
      </c>
      <c r="O2250">
        <f t="shared" si="97"/>
        <v>0</v>
      </c>
      <c r="P2250" t="s">
        <v>12694</v>
      </c>
    </row>
    <row r="2251" spans="2:16" x14ac:dyDescent="0.25">
      <c r="B2251" t="s">
        <v>2255</v>
      </c>
      <c r="C2251" s="119" t="s">
        <v>60</v>
      </c>
      <c r="D2251" t="s">
        <v>11546</v>
      </c>
      <c r="E2251" t="s">
        <v>11530</v>
      </c>
      <c r="F2251" t="s">
        <v>11540</v>
      </c>
      <c r="G2251" t="s">
        <v>61</v>
      </c>
      <c r="H2251" t="s">
        <v>18</v>
      </c>
      <c r="I2251" t="s">
        <v>11541</v>
      </c>
      <c r="J2251">
        <v>2015</v>
      </c>
      <c r="K2251">
        <v>571.54999999999995</v>
      </c>
      <c r="L2251">
        <v>19</v>
      </c>
      <c r="M2251">
        <v>1</v>
      </c>
      <c r="N2251">
        <f t="shared" ref="N2251:N2314" si="98">IF(K2251&lt;100,1,0)</f>
        <v>0</v>
      </c>
      <c r="O2251">
        <f t="shared" si="97"/>
        <v>0</v>
      </c>
      <c r="P2251" t="s">
        <v>12694</v>
      </c>
    </row>
    <row r="2252" spans="2:16" x14ac:dyDescent="0.25">
      <c r="B2252" t="s">
        <v>2256</v>
      </c>
      <c r="C2252" s="119" t="s">
        <v>60</v>
      </c>
      <c r="D2252" t="s">
        <v>11537</v>
      </c>
      <c r="E2252" t="s">
        <v>11530</v>
      </c>
      <c r="F2252" t="s">
        <v>11540</v>
      </c>
      <c r="G2252" t="s">
        <v>61</v>
      </c>
      <c r="H2252" t="s">
        <v>18</v>
      </c>
      <c r="I2252" t="s">
        <v>11541</v>
      </c>
      <c r="J2252">
        <v>2015</v>
      </c>
      <c r="K2252">
        <v>599.11</v>
      </c>
      <c r="L2252">
        <v>20</v>
      </c>
      <c r="M2252">
        <v>1</v>
      </c>
      <c r="N2252">
        <f t="shared" si="98"/>
        <v>0</v>
      </c>
      <c r="O2252">
        <f t="shared" si="97"/>
        <v>0</v>
      </c>
      <c r="P2252" t="s">
        <v>12694</v>
      </c>
    </row>
    <row r="2253" spans="2:16" x14ac:dyDescent="0.25">
      <c r="B2253" t="s">
        <v>2257</v>
      </c>
      <c r="C2253" s="119" t="s">
        <v>60</v>
      </c>
      <c r="D2253" t="s">
        <v>11546</v>
      </c>
      <c r="E2253" t="s">
        <v>11530</v>
      </c>
      <c r="F2253" t="s">
        <v>11540</v>
      </c>
      <c r="G2253" t="s">
        <v>61</v>
      </c>
      <c r="H2253" t="s">
        <v>18</v>
      </c>
      <c r="I2253" t="s">
        <v>11541</v>
      </c>
      <c r="J2253">
        <v>2015</v>
      </c>
      <c r="K2253">
        <v>572.05999999999995</v>
      </c>
      <c r="L2253">
        <v>23</v>
      </c>
      <c r="M2253">
        <v>1</v>
      </c>
      <c r="N2253">
        <f t="shared" si="98"/>
        <v>0</v>
      </c>
      <c r="O2253">
        <f t="shared" si="97"/>
        <v>0</v>
      </c>
      <c r="P2253" t="s">
        <v>12694</v>
      </c>
    </row>
    <row r="2254" spans="2:16" x14ac:dyDescent="0.25">
      <c r="B2254" t="s">
        <v>2258</v>
      </c>
      <c r="C2254" s="119" t="s">
        <v>60</v>
      </c>
      <c r="D2254" t="s">
        <v>11537</v>
      </c>
      <c r="E2254" t="s">
        <v>11530</v>
      </c>
      <c r="F2254" t="s">
        <v>11540</v>
      </c>
      <c r="G2254" t="s">
        <v>61</v>
      </c>
      <c r="H2254" t="s">
        <v>18</v>
      </c>
      <c r="I2254" t="s">
        <v>11541</v>
      </c>
      <c r="J2254">
        <v>2015</v>
      </c>
      <c r="K2254">
        <v>0</v>
      </c>
      <c r="M2254">
        <v>1</v>
      </c>
      <c r="N2254">
        <f t="shared" si="98"/>
        <v>1</v>
      </c>
      <c r="O2254">
        <f t="shared" si="97"/>
        <v>1</v>
      </c>
      <c r="P2254" t="s">
        <v>12694</v>
      </c>
    </row>
    <row r="2255" spans="2:16" x14ac:dyDescent="0.25">
      <c r="B2255" t="s">
        <v>2259</v>
      </c>
      <c r="C2255" s="119" t="s">
        <v>60</v>
      </c>
      <c r="D2255" t="s">
        <v>11537</v>
      </c>
      <c r="E2255" t="s">
        <v>11530</v>
      </c>
      <c r="F2255" t="s">
        <v>11540</v>
      </c>
      <c r="G2255" t="s">
        <v>61</v>
      </c>
      <c r="H2255" t="s">
        <v>18</v>
      </c>
      <c r="I2255" t="s">
        <v>11541</v>
      </c>
      <c r="J2255">
        <v>2015</v>
      </c>
      <c r="K2255">
        <v>572.70000000000005</v>
      </c>
      <c r="L2255">
        <v>28</v>
      </c>
      <c r="M2255">
        <v>1</v>
      </c>
      <c r="N2255">
        <f t="shared" si="98"/>
        <v>0</v>
      </c>
      <c r="O2255">
        <f t="shared" si="97"/>
        <v>0</v>
      </c>
      <c r="P2255" t="s">
        <v>12694</v>
      </c>
    </row>
    <row r="2256" spans="2:16" x14ac:dyDescent="0.25">
      <c r="B2256" t="s">
        <v>2260</v>
      </c>
      <c r="C2256" s="119" t="s">
        <v>60</v>
      </c>
      <c r="D2256" t="s">
        <v>11539</v>
      </c>
      <c r="E2256" t="s">
        <v>11530</v>
      </c>
      <c r="F2256" t="s">
        <v>11540</v>
      </c>
      <c r="G2256" t="s">
        <v>61</v>
      </c>
      <c r="H2256" t="s">
        <v>18</v>
      </c>
      <c r="I2256" t="s">
        <v>11541</v>
      </c>
      <c r="J2256">
        <v>2015</v>
      </c>
      <c r="K2256">
        <v>571.66999999999996</v>
      </c>
      <c r="L2256">
        <v>20</v>
      </c>
      <c r="M2256">
        <v>1</v>
      </c>
      <c r="N2256">
        <f t="shared" si="98"/>
        <v>0</v>
      </c>
      <c r="O2256">
        <f t="shared" si="97"/>
        <v>0</v>
      </c>
      <c r="P2256" t="s">
        <v>12694</v>
      </c>
    </row>
    <row r="2257" spans="2:16" x14ac:dyDescent="0.25">
      <c r="B2257" t="s">
        <v>2261</v>
      </c>
      <c r="C2257" s="119" t="s">
        <v>60</v>
      </c>
      <c r="D2257" t="s">
        <v>11550</v>
      </c>
      <c r="E2257" t="s">
        <v>11530</v>
      </c>
      <c r="F2257" t="s">
        <v>11540</v>
      </c>
      <c r="G2257" t="s">
        <v>61</v>
      </c>
      <c r="H2257" t="s">
        <v>18</v>
      </c>
      <c r="I2257" t="s">
        <v>11541</v>
      </c>
      <c r="J2257">
        <v>2015</v>
      </c>
      <c r="K2257">
        <v>572.05999999999995</v>
      </c>
      <c r="L2257">
        <v>23</v>
      </c>
      <c r="M2257">
        <v>1</v>
      </c>
      <c r="N2257">
        <f t="shared" si="98"/>
        <v>0</v>
      </c>
      <c r="O2257">
        <f t="shared" si="97"/>
        <v>0</v>
      </c>
      <c r="P2257" t="s">
        <v>12693</v>
      </c>
    </row>
    <row r="2258" spans="2:16" x14ac:dyDescent="0.25">
      <c r="B2258" t="s">
        <v>2262</v>
      </c>
      <c r="C2258" s="119" t="s">
        <v>60</v>
      </c>
      <c r="D2258" t="s">
        <v>11537</v>
      </c>
      <c r="E2258" t="s">
        <v>11530</v>
      </c>
      <c r="F2258" t="s">
        <v>11540</v>
      </c>
      <c r="G2258" t="s">
        <v>61</v>
      </c>
      <c r="H2258" t="s">
        <v>18</v>
      </c>
      <c r="I2258" t="s">
        <v>11541</v>
      </c>
      <c r="J2258">
        <v>2015</v>
      </c>
      <c r="K2258">
        <v>572.19000000000005</v>
      </c>
      <c r="L2258">
        <v>24</v>
      </c>
      <c r="M2258">
        <v>1</v>
      </c>
      <c r="N2258">
        <f t="shared" si="98"/>
        <v>0</v>
      </c>
      <c r="O2258">
        <f t="shared" si="97"/>
        <v>0</v>
      </c>
      <c r="P2258" t="s">
        <v>12693</v>
      </c>
    </row>
    <row r="2259" spans="2:16" x14ac:dyDescent="0.25">
      <c r="B2259" t="s">
        <v>2263</v>
      </c>
      <c r="C2259" s="119" t="s">
        <v>60</v>
      </c>
      <c r="D2259" t="s">
        <v>11546</v>
      </c>
      <c r="E2259" t="s">
        <v>11530</v>
      </c>
      <c r="F2259" t="s">
        <v>11540</v>
      </c>
      <c r="G2259" t="s">
        <v>61</v>
      </c>
      <c r="H2259" t="s">
        <v>18</v>
      </c>
      <c r="I2259" t="s">
        <v>11541</v>
      </c>
      <c r="J2259">
        <v>2015</v>
      </c>
      <c r="K2259">
        <v>545.98</v>
      </c>
      <c r="L2259">
        <v>73</v>
      </c>
      <c r="M2259">
        <v>1</v>
      </c>
      <c r="N2259">
        <f t="shared" si="98"/>
        <v>0</v>
      </c>
      <c r="O2259">
        <f t="shared" si="97"/>
        <v>0</v>
      </c>
      <c r="P2259" t="s">
        <v>12694</v>
      </c>
    </row>
    <row r="2260" spans="2:16" x14ac:dyDescent="0.25">
      <c r="B2260" t="s">
        <v>2264</v>
      </c>
      <c r="C2260" s="119" t="s">
        <v>60</v>
      </c>
      <c r="D2260" t="s">
        <v>11537</v>
      </c>
      <c r="E2260" t="s">
        <v>11530</v>
      </c>
      <c r="F2260" t="s">
        <v>11540</v>
      </c>
      <c r="G2260" t="s">
        <v>61</v>
      </c>
      <c r="H2260" t="s">
        <v>18</v>
      </c>
      <c r="I2260" t="s">
        <v>11541</v>
      </c>
      <c r="J2260">
        <v>2015</v>
      </c>
      <c r="K2260">
        <v>572.70000000000005</v>
      </c>
      <c r="L2260">
        <v>28</v>
      </c>
      <c r="M2260">
        <v>1</v>
      </c>
      <c r="N2260">
        <f t="shared" si="98"/>
        <v>0</v>
      </c>
      <c r="O2260">
        <f t="shared" si="97"/>
        <v>0</v>
      </c>
      <c r="P2260" t="s">
        <v>12694</v>
      </c>
    </row>
    <row r="2261" spans="2:16" x14ac:dyDescent="0.25">
      <c r="B2261" t="s">
        <v>2265</v>
      </c>
      <c r="C2261" s="119" t="s">
        <v>60</v>
      </c>
      <c r="D2261" t="s">
        <v>11537</v>
      </c>
      <c r="E2261" t="s">
        <v>11530</v>
      </c>
      <c r="F2261" t="s">
        <v>11540</v>
      </c>
      <c r="G2261" t="s">
        <v>61</v>
      </c>
      <c r="H2261" t="s">
        <v>18</v>
      </c>
      <c r="I2261" t="s">
        <v>11541</v>
      </c>
      <c r="J2261">
        <v>2015</v>
      </c>
      <c r="K2261">
        <v>572.58000000000004</v>
      </c>
      <c r="L2261">
        <v>27</v>
      </c>
      <c r="M2261">
        <v>1</v>
      </c>
      <c r="N2261">
        <f t="shared" si="98"/>
        <v>0</v>
      </c>
      <c r="O2261">
        <f t="shared" si="97"/>
        <v>0</v>
      </c>
      <c r="P2261" t="s">
        <v>12694</v>
      </c>
    </row>
    <row r="2262" spans="2:16" x14ac:dyDescent="0.25">
      <c r="B2262" t="s">
        <v>2266</v>
      </c>
      <c r="C2262" s="119" t="s">
        <v>60</v>
      </c>
      <c r="D2262" t="s">
        <v>11537</v>
      </c>
      <c r="E2262" t="s">
        <v>11530</v>
      </c>
      <c r="F2262" t="s">
        <v>11540</v>
      </c>
      <c r="G2262" t="s">
        <v>61</v>
      </c>
      <c r="H2262" t="s">
        <v>18</v>
      </c>
      <c r="I2262" t="s">
        <v>11541</v>
      </c>
      <c r="J2262">
        <v>2015</v>
      </c>
      <c r="K2262">
        <v>572.84</v>
      </c>
      <c r="L2262">
        <v>29</v>
      </c>
      <c r="M2262">
        <v>1</v>
      </c>
      <c r="N2262">
        <f t="shared" si="98"/>
        <v>0</v>
      </c>
      <c r="O2262">
        <f t="shared" si="97"/>
        <v>0</v>
      </c>
      <c r="P2262" t="s">
        <v>12694</v>
      </c>
    </row>
    <row r="2263" spans="2:16" x14ac:dyDescent="0.25">
      <c r="B2263" t="s">
        <v>2267</v>
      </c>
      <c r="C2263" s="119" t="s">
        <v>60</v>
      </c>
      <c r="D2263" t="s">
        <v>11537</v>
      </c>
      <c r="E2263" t="s">
        <v>11530</v>
      </c>
      <c r="F2263" t="s">
        <v>11540</v>
      </c>
      <c r="G2263" t="s">
        <v>61</v>
      </c>
      <c r="H2263" t="s">
        <v>18</v>
      </c>
      <c r="I2263" t="s">
        <v>11541</v>
      </c>
      <c r="J2263">
        <v>2015</v>
      </c>
      <c r="K2263">
        <v>572.45000000000005</v>
      </c>
      <c r="L2263">
        <v>26</v>
      </c>
      <c r="M2263">
        <v>1</v>
      </c>
      <c r="N2263">
        <f t="shared" si="98"/>
        <v>0</v>
      </c>
      <c r="O2263">
        <f t="shared" si="97"/>
        <v>0</v>
      </c>
      <c r="P2263" t="s">
        <v>12694</v>
      </c>
    </row>
    <row r="2264" spans="2:16" x14ac:dyDescent="0.25">
      <c r="B2264" t="s">
        <v>2268</v>
      </c>
      <c r="C2264" s="119" t="s">
        <v>60</v>
      </c>
      <c r="D2264" t="s">
        <v>11537</v>
      </c>
      <c r="E2264" t="s">
        <v>11530</v>
      </c>
      <c r="F2264" t="s">
        <v>11540</v>
      </c>
      <c r="G2264" t="s">
        <v>61</v>
      </c>
      <c r="H2264" t="s">
        <v>18</v>
      </c>
      <c r="I2264" t="s">
        <v>11541</v>
      </c>
      <c r="J2264">
        <v>2015</v>
      </c>
      <c r="K2264">
        <v>572.70000000000005</v>
      </c>
      <c r="L2264">
        <v>28</v>
      </c>
      <c r="M2264">
        <v>1</v>
      </c>
      <c r="N2264">
        <f t="shared" si="98"/>
        <v>0</v>
      </c>
      <c r="O2264">
        <f t="shared" si="97"/>
        <v>0</v>
      </c>
      <c r="P2264" t="s">
        <v>12694</v>
      </c>
    </row>
    <row r="2265" spans="2:16" x14ac:dyDescent="0.25">
      <c r="B2265" t="s">
        <v>2269</v>
      </c>
      <c r="C2265" s="119" t="s">
        <v>60</v>
      </c>
      <c r="D2265" t="s">
        <v>11537</v>
      </c>
      <c r="E2265" t="s">
        <v>11530</v>
      </c>
      <c r="F2265" t="s">
        <v>11540</v>
      </c>
      <c r="G2265" t="s">
        <v>61</v>
      </c>
      <c r="H2265" t="s">
        <v>18</v>
      </c>
      <c r="I2265" t="s">
        <v>11541</v>
      </c>
      <c r="J2265">
        <v>2015</v>
      </c>
      <c r="K2265">
        <v>569.25</v>
      </c>
      <c r="M2265">
        <v>1</v>
      </c>
      <c r="N2265">
        <f t="shared" si="98"/>
        <v>0</v>
      </c>
      <c r="O2265">
        <f t="shared" si="97"/>
        <v>1</v>
      </c>
      <c r="P2265" t="s">
        <v>12694</v>
      </c>
    </row>
    <row r="2266" spans="2:16" x14ac:dyDescent="0.25">
      <c r="B2266" t="s">
        <v>2270</v>
      </c>
      <c r="C2266" s="119" t="s">
        <v>60</v>
      </c>
      <c r="D2266" t="s">
        <v>11537</v>
      </c>
      <c r="E2266" t="s">
        <v>11530</v>
      </c>
      <c r="F2266" t="s">
        <v>11540</v>
      </c>
      <c r="G2266" t="s">
        <v>61</v>
      </c>
      <c r="H2266" t="s">
        <v>18</v>
      </c>
      <c r="I2266" t="s">
        <v>11541</v>
      </c>
      <c r="J2266">
        <v>2015</v>
      </c>
      <c r="K2266">
        <v>571.79999999999995</v>
      </c>
      <c r="L2266">
        <v>21</v>
      </c>
      <c r="M2266">
        <v>1</v>
      </c>
      <c r="N2266">
        <f t="shared" si="98"/>
        <v>0</v>
      </c>
      <c r="O2266">
        <f t="shared" ref="O2266:O2329" si="99">IF(OR(L2266="",L2266&lt;=0),1,0)</f>
        <v>0</v>
      </c>
      <c r="P2266" t="s">
        <v>12694</v>
      </c>
    </row>
    <row r="2267" spans="2:16" x14ac:dyDescent="0.25">
      <c r="B2267" t="s">
        <v>2271</v>
      </c>
      <c r="C2267" s="119" t="s">
        <v>60</v>
      </c>
      <c r="D2267" t="s">
        <v>11537</v>
      </c>
      <c r="E2267" t="s">
        <v>11530</v>
      </c>
      <c r="F2267" t="s">
        <v>11540</v>
      </c>
      <c r="G2267" t="s">
        <v>61</v>
      </c>
      <c r="H2267" t="s">
        <v>18</v>
      </c>
      <c r="I2267" t="s">
        <v>11541</v>
      </c>
      <c r="J2267">
        <v>2015</v>
      </c>
      <c r="K2267">
        <v>572.45000000000005</v>
      </c>
      <c r="L2267">
        <v>26</v>
      </c>
      <c r="M2267">
        <v>1</v>
      </c>
      <c r="N2267">
        <f t="shared" si="98"/>
        <v>0</v>
      </c>
      <c r="O2267">
        <f t="shared" si="99"/>
        <v>0</v>
      </c>
      <c r="P2267" t="s">
        <v>12694</v>
      </c>
    </row>
    <row r="2268" spans="2:16" x14ac:dyDescent="0.25">
      <c r="B2268" t="s">
        <v>2272</v>
      </c>
      <c r="C2268" s="119" t="s">
        <v>60</v>
      </c>
      <c r="D2268" t="s">
        <v>11539</v>
      </c>
      <c r="E2268" t="s">
        <v>11530</v>
      </c>
      <c r="F2268" t="s">
        <v>11540</v>
      </c>
      <c r="G2268" t="s">
        <v>61</v>
      </c>
      <c r="H2268" t="s">
        <v>18</v>
      </c>
      <c r="I2268" t="s">
        <v>11541</v>
      </c>
      <c r="J2268">
        <v>2015</v>
      </c>
      <c r="K2268">
        <v>571.79999999999995</v>
      </c>
      <c r="L2268">
        <v>21</v>
      </c>
      <c r="M2268">
        <v>1</v>
      </c>
      <c r="N2268">
        <f t="shared" si="98"/>
        <v>0</v>
      </c>
      <c r="O2268">
        <f t="shared" si="99"/>
        <v>0</v>
      </c>
      <c r="P2268" t="s">
        <v>12694</v>
      </c>
    </row>
    <row r="2269" spans="2:16" x14ac:dyDescent="0.25">
      <c r="B2269" t="s">
        <v>2273</v>
      </c>
      <c r="C2269" s="119" t="s">
        <v>60</v>
      </c>
      <c r="D2269" t="s">
        <v>11539</v>
      </c>
      <c r="E2269" t="s">
        <v>11530</v>
      </c>
      <c r="F2269" t="s">
        <v>11540</v>
      </c>
      <c r="G2269" t="s">
        <v>61</v>
      </c>
      <c r="H2269" t="s">
        <v>18</v>
      </c>
      <c r="I2269" t="s">
        <v>11541</v>
      </c>
      <c r="J2269">
        <v>2015</v>
      </c>
      <c r="K2269">
        <v>572.45000000000005</v>
      </c>
      <c r="L2269">
        <v>26</v>
      </c>
      <c r="M2269">
        <v>1</v>
      </c>
      <c r="N2269">
        <f t="shared" si="98"/>
        <v>0</v>
      </c>
      <c r="O2269">
        <f t="shared" si="99"/>
        <v>0</v>
      </c>
      <c r="P2269" t="s">
        <v>12694</v>
      </c>
    </row>
    <row r="2270" spans="2:16" x14ac:dyDescent="0.25">
      <c r="B2270" t="s">
        <v>2274</v>
      </c>
      <c r="C2270" s="119" t="s">
        <v>60</v>
      </c>
      <c r="D2270" t="s">
        <v>11537</v>
      </c>
      <c r="E2270" t="s">
        <v>11530</v>
      </c>
      <c r="F2270" t="s">
        <v>11540</v>
      </c>
      <c r="G2270" t="s">
        <v>61</v>
      </c>
      <c r="H2270" t="s">
        <v>18</v>
      </c>
      <c r="I2270" t="s">
        <v>11541</v>
      </c>
      <c r="J2270">
        <v>2015</v>
      </c>
      <c r="K2270">
        <v>572.45000000000005</v>
      </c>
      <c r="L2270">
        <v>26</v>
      </c>
      <c r="M2270">
        <v>1</v>
      </c>
      <c r="N2270">
        <f t="shared" si="98"/>
        <v>0</v>
      </c>
      <c r="O2270">
        <f t="shared" si="99"/>
        <v>0</v>
      </c>
      <c r="P2270" t="s">
        <v>12694</v>
      </c>
    </row>
    <row r="2271" spans="2:16" x14ac:dyDescent="0.25">
      <c r="B2271" t="s">
        <v>2275</v>
      </c>
      <c r="C2271" s="119" t="s">
        <v>60</v>
      </c>
      <c r="D2271" t="s">
        <v>11537</v>
      </c>
      <c r="E2271" t="s">
        <v>11530</v>
      </c>
      <c r="F2271" t="s">
        <v>11540</v>
      </c>
      <c r="G2271" t="s">
        <v>61</v>
      </c>
      <c r="H2271" t="s">
        <v>18</v>
      </c>
      <c r="I2271" t="s">
        <v>11541</v>
      </c>
      <c r="J2271">
        <v>2015</v>
      </c>
      <c r="K2271">
        <v>572.70000000000005</v>
      </c>
      <c r="L2271">
        <v>28</v>
      </c>
      <c r="M2271">
        <v>1</v>
      </c>
      <c r="N2271">
        <f t="shared" si="98"/>
        <v>0</v>
      </c>
      <c r="O2271">
        <f t="shared" si="99"/>
        <v>0</v>
      </c>
      <c r="P2271" t="s">
        <v>12694</v>
      </c>
    </row>
    <row r="2272" spans="2:16" x14ac:dyDescent="0.25">
      <c r="B2272" t="s">
        <v>2276</v>
      </c>
      <c r="C2272" s="119" t="s">
        <v>60</v>
      </c>
      <c r="D2272" t="s">
        <v>11550</v>
      </c>
      <c r="E2272" t="s">
        <v>11530</v>
      </c>
      <c r="F2272" t="s">
        <v>11540</v>
      </c>
      <c r="G2272" t="s">
        <v>61</v>
      </c>
      <c r="H2272" t="s">
        <v>18</v>
      </c>
      <c r="I2272" t="s">
        <v>11541</v>
      </c>
      <c r="J2272">
        <v>2015</v>
      </c>
      <c r="K2272">
        <v>573.09</v>
      </c>
      <c r="L2272">
        <v>31</v>
      </c>
      <c r="M2272">
        <v>1</v>
      </c>
      <c r="N2272">
        <f t="shared" si="98"/>
        <v>0</v>
      </c>
      <c r="O2272">
        <f t="shared" si="99"/>
        <v>0</v>
      </c>
      <c r="P2272" t="s">
        <v>12694</v>
      </c>
    </row>
    <row r="2273" spans="2:16" x14ac:dyDescent="0.25">
      <c r="B2273" t="s">
        <v>2277</v>
      </c>
      <c r="C2273" s="119" t="s">
        <v>60</v>
      </c>
      <c r="D2273" t="s">
        <v>11539</v>
      </c>
      <c r="E2273" t="s">
        <v>11530</v>
      </c>
      <c r="F2273" t="s">
        <v>11540</v>
      </c>
      <c r="G2273" t="s">
        <v>61</v>
      </c>
      <c r="H2273" t="s">
        <v>18</v>
      </c>
      <c r="I2273" t="s">
        <v>11541</v>
      </c>
      <c r="J2273">
        <v>2015</v>
      </c>
      <c r="K2273">
        <v>573.89</v>
      </c>
      <c r="L2273">
        <v>36</v>
      </c>
      <c r="M2273">
        <v>1</v>
      </c>
      <c r="N2273">
        <f t="shared" si="98"/>
        <v>0</v>
      </c>
      <c r="O2273">
        <f t="shared" si="99"/>
        <v>0</v>
      </c>
      <c r="P2273" t="s">
        <v>12694</v>
      </c>
    </row>
    <row r="2274" spans="2:16" x14ac:dyDescent="0.25">
      <c r="B2274" t="s">
        <v>2278</v>
      </c>
      <c r="C2274" s="119" t="s">
        <v>60</v>
      </c>
      <c r="D2274" t="s">
        <v>11537</v>
      </c>
      <c r="E2274" t="s">
        <v>11530</v>
      </c>
      <c r="F2274" t="s">
        <v>11540</v>
      </c>
      <c r="G2274" t="s">
        <v>61</v>
      </c>
      <c r="H2274" t="s">
        <v>18</v>
      </c>
      <c r="I2274" t="s">
        <v>11541</v>
      </c>
      <c r="J2274">
        <v>2015</v>
      </c>
      <c r="K2274">
        <v>571.96</v>
      </c>
      <c r="L2274">
        <v>21</v>
      </c>
      <c r="M2274">
        <v>1</v>
      </c>
      <c r="N2274">
        <f t="shared" si="98"/>
        <v>0</v>
      </c>
      <c r="O2274">
        <f t="shared" si="99"/>
        <v>0</v>
      </c>
      <c r="P2274" t="s">
        <v>12694</v>
      </c>
    </row>
    <row r="2275" spans="2:16" x14ac:dyDescent="0.25">
      <c r="B2275" t="s">
        <v>2279</v>
      </c>
      <c r="C2275" s="119" t="s">
        <v>60</v>
      </c>
      <c r="D2275" t="s">
        <v>11537</v>
      </c>
      <c r="E2275" t="s">
        <v>11530</v>
      </c>
      <c r="F2275" t="s">
        <v>11540</v>
      </c>
      <c r="G2275" t="s">
        <v>61</v>
      </c>
      <c r="H2275" t="s">
        <v>18</v>
      </c>
      <c r="I2275" t="s">
        <v>11541</v>
      </c>
      <c r="J2275">
        <v>2015</v>
      </c>
      <c r="K2275">
        <v>572.61</v>
      </c>
      <c r="L2275">
        <v>26</v>
      </c>
      <c r="M2275">
        <v>1</v>
      </c>
      <c r="N2275">
        <f t="shared" si="98"/>
        <v>0</v>
      </c>
      <c r="O2275">
        <f t="shared" si="99"/>
        <v>0</v>
      </c>
      <c r="P2275" t="s">
        <v>12694</v>
      </c>
    </row>
    <row r="2276" spans="2:16" x14ac:dyDescent="0.25">
      <c r="B2276" t="s">
        <v>2280</v>
      </c>
      <c r="C2276" s="119" t="s">
        <v>60</v>
      </c>
      <c r="D2276" t="s">
        <v>11537</v>
      </c>
      <c r="E2276" t="s">
        <v>11530</v>
      </c>
      <c r="F2276" t="s">
        <v>11540</v>
      </c>
      <c r="G2276" t="s">
        <v>61</v>
      </c>
      <c r="H2276" t="s">
        <v>18</v>
      </c>
      <c r="I2276" t="s">
        <v>11541</v>
      </c>
      <c r="J2276">
        <v>2015</v>
      </c>
      <c r="K2276">
        <v>571.83000000000004</v>
      </c>
      <c r="L2276">
        <v>20</v>
      </c>
      <c r="M2276">
        <v>1</v>
      </c>
      <c r="N2276">
        <f t="shared" si="98"/>
        <v>0</v>
      </c>
      <c r="O2276">
        <f t="shared" si="99"/>
        <v>0</v>
      </c>
      <c r="P2276" t="s">
        <v>12694</v>
      </c>
    </row>
    <row r="2277" spans="2:16" x14ac:dyDescent="0.25">
      <c r="B2277" t="s">
        <v>2281</v>
      </c>
      <c r="C2277" s="119" t="s">
        <v>60</v>
      </c>
      <c r="D2277" t="s">
        <v>11537</v>
      </c>
      <c r="E2277" t="s">
        <v>11530</v>
      </c>
      <c r="F2277" t="s">
        <v>11540</v>
      </c>
      <c r="G2277" t="s">
        <v>61</v>
      </c>
      <c r="H2277" t="s">
        <v>18</v>
      </c>
      <c r="I2277" t="s">
        <v>11541</v>
      </c>
      <c r="J2277">
        <v>2015</v>
      </c>
      <c r="K2277">
        <v>571.96</v>
      </c>
      <c r="L2277">
        <v>21</v>
      </c>
      <c r="M2277">
        <v>1</v>
      </c>
      <c r="N2277">
        <f t="shared" si="98"/>
        <v>0</v>
      </c>
      <c r="O2277">
        <f t="shared" si="99"/>
        <v>0</v>
      </c>
      <c r="P2277" t="s">
        <v>12694</v>
      </c>
    </row>
    <row r="2278" spans="2:16" x14ac:dyDescent="0.25">
      <c r="B2278" t="s">
        <v>2282</v>
      </c>
      <c r="C2278" s="119" t="s">
        <v>60</v>
      </c>
      <c r="D2278" t="s">
        <v>11537</v>
      </c>
      <c r="E2278" t="s">
        <v>11530</v>
      </c>
      <c r="F2278" t="s">
        <v>11540</v>
      </c>
      <c r="G2278" t="s">
        <v>61</v>
      </c>
      <c r="H2278" t="s">
        <v>18</v>
      </c>
      <c r="I2278" t="s">
        <v>11541</v>
      </c>
      <c r="J2278">
        <v>2015</v>
      </c>
      <c r="K2278">
        <v>598.26</v>
      </c>
      <c r="L2278">
        <v>31</v>
      </c>
      <c r="M2278">
        <v>1</v>
      </c>
      <c r="N2278">
        <f t="shared" si="98"/>
        <v>0</v>
      </c>
      <c r="O2278">
        <f t="shared" si="99"/>
        <v>0</v>
      </c>
      <c r="P2278" t="s">
        <v>12694</v>
      </c>
    </row>
    <row r="2279" spans="2:16" x14ac:dyDescent="0.25">
      <c r="B2279" t="s">
        <v>2283</v>
      </c>
      <c r="C2279" s="119" t="s">
        <v>60</v>
      </c>
      <c r="D2279" t="s">
        <v>11537</v>
      </c>
      <c r="E2279" t="s">
        <v>11530</v>
      </c>
      <c r="F2279" t="s">
        <v>11540</v>
      </c>
      <c r="G2279" t="s">
        <v>61</v>
      </c>
      <c r="H2279" t="s">
        <v>18</v>
      </c>
      <c r="I2279" t="s">
        <v>11541</v>
      </c>
      <c r="J2279">
        <v>2015</v>
      </c>
      <c r="K2279">
        <v>571.83000000000004</v>
      </c>
      <c r="L2279">
        <v>20</v>
      </c>
      <c r="M2279">
        <v>1</v>
      </c>
      <c r="N2279">
        <f t="shared" si="98"/>
        <v>0</v>
      </c>
      <c r="O2279">
        <f t="shared" si="99"/>
        <v>0</v>
      </c>
      <c r="P2279" t="s">
        <v>12694</v>
      </c>
    </row>
    <row r="2280" spans="2:16" x14ac:dyDescent="0.25">
      <c r="B2280" t="s">
        <v>2284</v>
      </c>
      <c r="C2280" s="119" t="s">
        <v>60</v>
      </c>
      <c r="D2280" t="s">
        <v>11537</v>
      </c>
      <c r="E2280" t="s">
        <v>11530</v>
      </c>
      <c r="F2280" t="s">
        <v>11540</v>
      </c>
      <c r="G2280" t="s">
        <v>61</v>
      </c>
      <c r="H2280" t="s">
        <v>18</v>
      </c>
      <c r="I2280" t="s">
        <v>11541</v>
      </c>
      <c r="J2280">
        <v>2015</v>
      </c>
      <c r="K2280">
        <v>571.96</v>
      </c>
      <c r="L2280">
        <v>21</v>
      </c>
      <c r="M2280">
        <v>1</v>
      </c>
      <c r="N2280">
        <f t="shared" si="98"/>
        <v>0</v>
      </c>
      <c r="O2280">
        <f t="shared" si="99"/>
        <v>0</v>
      </c>
      <c r="P2280" t="s">
        <v>12694</v>
      </c>
    </row>
    <row r="2281" spans="2:16" x14ac:dyDescent="0.25">
      <c r="B2281" t="s">
        <v>2285</v>
      </c>
      <c r="C2281" s="119" t="s">
        <v>60</v>
      </c>
      <c r="D2281" t="s">
        <v>11537</v>
      </c>
      <c r="E2281" t="s">
        <v>11530</v>
      </c>
      <c r="F2281" t="s">
        <v>11540</v>
      </c>
      <c r="G2281" t="s">
        <v>61</v>
      </c>
      <c r="H2281" t="s">
        <v>18</v>
      </c>
      <c r="I2281" t="s">
        <v>11541</v>
      </c>
      <c r="J2281">
        <v>2015</v>
      </c>
      <c r="K2281">
        <v>572.22</v>
      </c>
      <c r="L2281">
        <v>23</v>
      </c>
      <c r="M2281">
        <v>1</v>
      </c>
      <c r="N2281">
        <f t="shared" si="98"/>
        <v>0</v>
      </c>
      <c r="O2281">
        <f t="shared" si="99"/>
        <v>0</v>
      </c>
      <c r="P2281" t="s">
        <v>12694</v>
      </c>
    </row>
    <row r="2282" spans="2:16" x14ac:dyDescent="0.25">
      <c r="B2282" t="s">
        <v>2286</v>
      </c>
      <c r="C2282" s="119" t="s">
        <v>60</v>
      </c>
      <c r="D2282" t="s">
        <v>11537</v>
      </c>
      <c r="E2282" t="s">
        <v>11530</v>
      </c>
      <c r="F2282" t="s">
        <v>11540</v>
      </c>
      <c r="G2282" t="s">
        <v>61</v>
      </c>
      <c r="H2282" t="s">
        <v>18</v>
      </c>
      <c r="I2282" t="s">
        <v>11541</v>
      </c>
      <c r="J2282">
        <v>2015</v>
      </c>
      <c r="K2282">
        <v>572.09</v>
      </c>
      <c r="L2282">
        <v>22</v>
      </c>
      <c r="M2282">
        <v>1</v>
      </c>
      <c r="N2282">
        <f t="shared" si="98"/>
        <v>0</v>
      </c>
      <c r="O2282">
        <f t="shared" si="99"/>
        <v>0</v>
      </c>
      <c r="P2282" t="s">
        <v>12694</v>
      </c>
    </row>
    <row r="2283" spans="2:16" x14ac:dyDescent="0.25">
      <c r="B2283" t="s">
        <v>2287</v>
      </c>
      <c r="C2283" s="119" t="s">
        <v>60</v>
      </c>
      <c r="D2283" t="s">
        <v>11539</v>
      </c>
      <c r="E2283" t="s">
        <v>11530</v>
      </c>
      <c r="F2283" t="s">
        <v>11540</v>
      </c>
      <c r="G2283" t="s">
        <v>61</v>
      </c>
      <c r="H2283" t="s">
        <v>18</v>
      </c>
      <c r="I2283" t="s">
        <v>11541</v>
      </c>
      <c r="J2283">
        <v>2015</v>
      </c>
      <c r="K2283">
        <v>572.61</v>
      </c>
      <c r="L2283">
        <v>26</v>
      </c>
      <c r="M2283">
        <v>1</v>
      </c>
      <c r="N2283">
        <f t="shared" si="98"/>
        <v>0</v>
      </c>
      <c r="O2283">
        <f t="shared" si="99"/>
        <v>0</v>
      </c>
      <c r="P2283" t="s">
        <v>12694</v>
      </c>
    </row>
    <row r="2284" spans="2:16" x14ac:dyDescent="0.25">
      <c r="B2284" t="s">
        <v>2288</v>
      </c>
      <c r="C2284" s="119" t="s">
        <v>60</v>
      </c>
      <c r="D2284" t="s">
        <v>11537</v>
      </c>
      <c r="E2284" t="s">
        <v>11530</v>
      </c>
      <c r="F2284" t="s">
        <v>11540</v>
      </c>
      <c r="G2284" t="s">
        <v>61</v>
      </c>
      <c r="H2284" t="s">
        <v>18</v>
      </c>
      <c r="I2284" t="s">
        <v>11541</v>
      </c>
      <c r="J2284">
        <v>2015</v>
      </c>
      <c r="K2284">
        <v>575.29999999999995</v>
      </c>
      <c r="L2284">
        <v>47</v>
      </c>
      <c r="M2284">
        <v>1</v>
      </c>
      <c r="N2284">
        <f t="shared" si="98"/>
        <v>0</v>
      </c>
      <c r="O2284">
        <f t="shared" si="99"/>
        <v>0</v>
      </c>
      <c r="P2284" t="s">
        <v>12694</v>
      </c>
    </row>
    <row r="2285" spans="2:16" x14ac:dyDescent="0.25">
      <c r="B2285" t="s">
        <v>2289</v>
      </c>
      <c r="C2285" s="119" t="s">
        <v>60</v>
      </c>
      <c r="D2285" t="s">
        <v>11550</v>
      </c>
      <c r="E2285" t="s">
        <v>11530</v>
      </c>
      <c r="F2285" t="s">
        <v>11540</v>
      </c>
      <c r="G2285" t="s">
        <v>61</v>
      </c>
      <c r="H2285" t="s">
        <v>18</v>
      </c>
      <c r="I2285" t="s">
        <v>11541</v>
      </c>
      <c r="J2285">
        <v>2015</v>
      </c>
      <c r="K2285">
        <v>573.24</v>
      </c>
      <c r="L2285">
        <v>31</v>
      </c>
      <c r="M2285">
        <v>1</v>
      </c>
      <c r="N2285">
        <f t="shared" si="98"/>
        <v>0</v>
      </c>
      <c r="O2285">
        <f t="shared" si="99"/>
        <v>0</v>
      </c>
      <c r="P2285" t="s">
        <v>12694</v>
      </c>
    </row>
    <row r="2286" spans="2:16" x14ac:dyDescent="0.25">
      <c r="B2286" t="s">
        <v>2290</v>
      </c>
      <c r="C2286" s="119" t="s">
        <v>60</v>
      </c>
      <c r="D2286" t="s">
        <v>11550</v>
      </c>
      <c r="E2286" t="s">
        <v>11530</v>
      </c>
      <c r="F2286" t="s">
        <v>11540</v>
      </c>
      <c r="G2286" t="s">
        <v>61</v>
      </c>
      <c r="H2286" t="s">
        <v>18</v>
      </c>
      <c r="I2286" t="s">
        <v>11541</v>
      </c>
      <c r="J2286">
        <v>2015</v>
      </c>
      <c r="K2286">
        <v>573.11</v>
      </c>
      <c r="L2286">
        <v>30</v>
      </c>
      <c r="M2286">
        <v>1</v>
      </c>
      <c r="N2286">
        <f t="shared" si="98"/>
        <v>0</v>
      </c>
      <c r="O2286">
        <f t="shared" si="99"/>
        <v>0</v>
      </c>
      <c r="P2286" t="s">
        <v>12694</v>
      </c>
    </row>
    <row r="2287" spans="2:16" x14ac:dyDescent="0.25">
      <c r="B2287" t="s">
        <v>2291</v>
      </c>
      <c r="C2287" s="119" t="s">
        <v>60</v>
      </c>
      <c r="D2287" t="s">
        <v>11537</v>
      </c>
      <c r="E2287" t="s">
        <v>11530</v>
      </c>
      <c r="F2287" t="s">
        <v>11540</v>
      </c>
      <c r="G2287" t="s">
        <v>61</v>
      </c>
      <c r="H2287" t="s">
        <v>18</v>
      </c>
      <c r="I2287" t="s">
        <v>11541</v>
      </c>
      <c r="J2287">
        <v>2015</v>
      </c>
      <c r="K2287">
        <v>599.46</v>
      </c>
      <c r="L2287">
        <v>24</v>
      </c>
      <c r="M2287">
        <v>1</v>
      </c>
      <c r="N2287">
        <f t="shared" si="98"/>
        <v>0</v>
      </c>
      <c r="O2287">
        <f t="shared" si="99"/>
        <v>0</v>
      </c>
      <c r="P2287" t="s">
        <v>12694</v>
      </c>
    </row>
    <row r="2288" spans="2:16" x14ac:dyDescent="0.25">
      <c r="B2288" t="s">
        <v>2292</v>
      </c>
      <c r="C2288" s="119" t="s">
        <v>60</v>
      </c>
      <c r="D2288" t="s">
        <v>11537</v>
      </c>
      <c r="E2288" t="s">
        <v>11530</v>
      </c>
      <c r="F2288" t="s">
        <v>11540</v>
      </c>
      <c r="G2288" t="s">
        <v>61</v>
      </c>
      <c r="H2288" t="s">
        <v>18</v>
      </c>
      <c r="I2288" t="s">
        <v>11541</v>
      </c>
      <c r="J2288">
        <v>2015</v>
      </c>
      <c r="K2288">
        <v>571.66999999999996</v>
      </c>
      <c r="L2288">
        <v>20</v>
      </c>
      <c r="M2288">
        <v>1</v>
      </c>
      <c r="N2288">
        <f t="shared" si="98"/>
        <v>0</v>
      </c>
      <c r="O2288">
        <f t="shared" si="99"/>
        <v>0</v>
      </c>
      <c r="P2288" t="s">
        <v>12694</v>
      </c>
    </row>
    <row r="2289" spans="2:16" x14ac:dyDescent="0.25">
      <c r="B2289" t="s">
        <v>2293</v>
      </c>
      <c r="C2289" s="119" t="s">
        <v>60</v>
      </c>
      <c r="D2289" t="s">
        <v>11550</v>
      </c>
      <c r="E2289" t="s">
        <v>11530</v>
      </c>
      <c r="F2289" t="s">
        <v>11540</v>
      </c>
      <c r="G2289" t="s">
        <v>61</v>
      </c>
      <c r="H2289" t="s">
        <v>18</v>
      </c>
      <c r="I2289" t="s">
        <v>11541</v>
      </c>
      <c r="J2289">
        <v>2015</v>
      </c>
      <c r="K2289">
        <v>572.22</v>
      </c>
      <c r="L2289">
        <v>23</v>
      </c>
      <c r="M2289">
        <v>1</v>
      </c>
      <c r="N2289">
        <f t="shared" si="98"/>
        <v>0</v>
      </c>
      <c r="O2289">
        <f t="shared" si="99"/>
        <v>0</v>
      </c>
      <c r="P2289" t="s">
        <v>12694</v>
      </c>
    </row>
    <row r="2290" spans="2:16" x14ac:dyDescent="0.25">
      <c r="B2290" t="s">
        <v>2294</v>
      </c>
      <c r="C2290" s="119" t="s">
        <v>60</v>
      </c>
      <c r="D2290" t="s">
        <v>11550</v>
      </c>
      <c r="E2290" t="s">
        <v>11530</v>
      </c>
      <c r="F2290" t="s">
        <v>11540</v>
      </c>
      <c r="G2290" t="s">
        <v>61</v>
      </c>
      <c r="H2290" t="s">
        <v>18</v>
      </c>
      <c r="I2290" t="s">
        <v>11541</v>
      </c>
      <c r="J2290">
        <v>2015</v>
      </c>
      <c r="K2290">
        <v>571.96</v>
      </c>
      <c r="L2290">
        <v>21</v>
      </c>
      <c r="M2290">
        <v>1</v>
      </c>
      <c r="N2290">
        <f t="shared" si="98"/>
        <v>0</v>
      </c>
      <c r="O2290">
        <f t="shared" si="99"/>
        <v>0</v>
      </c>
      <c r="P2290" t="s">
        <v>12694</v>
      </c>
    </row>
    <row r="2291" spans="2:16" x14ac:dyDescent="0.25">
      <c r="B2291" t="s">
        <v>2295</v>
      </c>
      <c r="C2291" s="119" t="s">
        <v>60</v>
      </c>
      <c r="D2291" t="s">
        <v>11550</v>
      </c>
      <c r="E2291" t="s">
        <v>11530</v>
      </c>
      <c r="F2291" t="s">
        <v>11540</v>
      </c>
      <c r="G2291" t="s">
        <v>61</v>
      </c>
      <c r="H2291" t="s">
        <v>18</v>
      </c>
      <c r="I2291" t="s">
        <v>11541</v>
      </c>
      <c r="J2291">
        <v>2015</v>
      </c>
      <c r="K2291">
        <v>572.09</v>
      </c>
      <c r="L2291">
        <v>22</v>
      </c>
      <c r="M2291">
        <v>1</v>
      </c>
      <c r="N2291">
        <f t="shared" si="98"/>
        <v>0</v>
      </c>
      <c r="O2291">
        <f t="shared" si="99"/>
        <v>0</v>
      </c>
      <c r="P2291" t="s">
        <v>12694</v>
      </c>
    </row>
    <row r="2292" spans="2:16" x14ac:dyDescent="0.25">
      <c r="B2292" t="s">
        <v>2296</v>
      </c>
      <c r="C2292" s="119" t="s">
        <v>60</v>
      </c>
      <c r="D2292" t="s">
        <v>11537</v>
      </c>
      <c r="E2292" t="s">
        <v>11530</v>
      </c>
      <c r="F2292" t="s">
        <v>11540</v>
      </c>
      <c r="G2292" t="s">
        <v>61</v>
      </c>
      <c r="H2292" t="s">
        <v>18</v>
      </c>
      <c r="I2292" t="s">
        <v>11541</v>
      </c>
      <c r="J2292">
        <v>2015</v>
      </c>
      <c r="K2292">
        <v>572.73</v>
      </c>
      <c r="L2292">
        <v>27</v>
      </c>
      <c r="M2292">
        <v>1</v>
      </c>
      <c r="N2292">
        <f t="shared" si="98"/>
        <v>0</v>
      </c>
      <c r="O2292">
        <f t="shared" si="99"/>
        <v>0</v>
      </c>
      <c r="P2292" t="s">
        <v>12694</v>
      </c>
    </row>
    <row r="2293" spans="2:16" x14ac:dyDescent="0.25">
      <c r="B2293" t="s">
        <v>2297</v>
      </c>
      <c r="C2293" s="119" t="s">
        <v>60</v>
      </c>
      <c r="D2293" t="s">
        <v>11537</v>
      </c>
      <c r="E2293" t="s">
        <v>11530</v>
      </c>
      <c r="F2293" t="s">
        <v>11540</v>
      </c>
      <c r="G2293" t="s">
        <v>61</v>
      </c>
      <c r="H2293" t="s">
        <v>18</v>
      </c>
      <c r="I2293" t="s">
        <v>11541</v>
      </c>
      <c r="J2293">
        <v>2015</v>
      </c>
      <c r="K2293">
        <v>573.5</v>
      </c>
      <c r="L2293">
        <v>33</v>
      </c>
      <c r="M2293">
        <v>1</v>
      </c>
      <c r="N2293">
        <f t="shared" si="98"/>
        <v>0</v>
      </c>
      <c r="O2293">
        <f t="shared" si="99"/>
        <v>0</v>
      </c>
      <c r="P2293" t="s">
        <v>12694</v>
      </c>
    </row>
    <row r="2294" spans="2:16" x14ac:dyDescent="0.25">
      <c r="B2294" t="s">
        <v>2298</v>
      </c>
      <c r="C2294" s="119" t="s">
        <v>60</v>
      </c>
      <c r="D2294" t="s">
        <v>11537</v>
      </c>
      <c r="E2294" t="s">
        <v>11530</v>
      </c>
      <c r="F2294" t="s">
        <v>11540</v>
      </c>
      <c r="G2294" t="s">
        <v>61</v>
      </c>
      <c r="H2294" t="s">
        <v>18</v>
      </c>
      <c r="I2294" t="s">
        <v>11541</v>
      </c>
      <c r="J2294">
        <v>2015</v>
      </c>
      <c r="K2294">
        <v>572.21</v>
      </c>
      <c r="L2294">
        <v>23</v>
      </c>
      <c r="M2294">
        <v>1</v>
      </c>
      <c r="N2294">
        <f t="shared" si="98"/>
        <v>0</v>
      </c>
      <c r="O2294">
        <f t="shared" si="99"/>
        <v>0</v>
      </c>
      <c r="P2294" t="s">
        <v>12694</v>
      </c>
    </row>
    <row r="2295" spans="2:16" x14ac:dyDescent="0.25">
      <c r="B2295" t="s">
        <v>2299</v>
      </c>
      <c r="C2295" s="119" t="s">
        <v>60</v>
      </c>
      <c r="D2295" t="s">
        <v>11537</v>
      </c>
      <c r="E2295" t="s">
        <v>11530</v>
      </c>
      <c r="F2295" t="s">
        <v>11540</v>
      </c>
      <c r="G2295" t="s">
        <v>61</v>
      </c>
      <c r="H2295" t="s">
        <v>18</v>
      </c>
      <c r="I2295" t="s">
        <v>11541</v>
      </c>
      <c r="J2295">
        <v>2015</v>
      </c>
      <c r="K2295">
        <v>569.25</v>
      </c>
      <c r="M2295">
        <v>1</v>
      </c>
      <c r="N2295">
        <f t="shared" si="98"/>
        <v>0</v>
      </c>
      <c r="O2295">
        <f t="shared" si="99"/>
        <v>1</v>
      </c>
      <c r="P2295" t="s">
        <v>12694</v>
      </c>
    </row>
    <row r="2296" spans="2:16" x14ac:dyDescent="0.25">
      <c r="B2296" t="s">
        <v>2300</v>
      </c>
      <c r="C2296" s="119" t="s">
        <v>60</v>
      </c>
      <c r="D2296" t="s">
        <v>11537</v>
      </c>
      <c r="E2296" t="s">
        <v>11530</v>
      </c>
      <c r="F2296" t="s">
        <v>11540</v>
      </c>
      <c r="G2296" t="s">
        <v>61</v>
      </c>
      <c r="H2296" t="s">
        <v>18</v>
      </c>
      <c r="I2296" t="s">
        <v>11541</v>
      </c>
      <c r="J2296">
        <v>2015</v>
      </c>
      <c r="K2296">
        <v>569.25</v>
      </c>
      <c r="M2296">
        <v>1</v>
      </c>
      <c r="N2296">
        <f t="shared" si="98"/>
        <v>0</v>
      </c>
      <c r="O2296">
        <f t="shared" si="99"/>
        <v>1</v>
      </c>
      <c r="P2296" t="s">
        <v>12694</v>
      </c>
    </row>
    <row r="2297" spans="2:16" x14ac:dyDescent="0.25">
      <c r="B2297" t="s">
        <v>2301</v>
      </c>
      <c r="C2297" s="119" t="s">
        <v>60</v>
      </c>
      <c r="D2297" t="s">
        <v>11537</v>
      </c>
      <c r="E2297" t="s">
        <v>11530</v>
      </c>
      <c r="F2297" t="s">
        <v>11540</v>
      </c>
      <c r="G2297" t="s">
        <v>61</v>
      </c>
      <c r="H2297" t="s">
        <v>18</v>
      </c>
      <c r="I2297" t="s">
        <v>11541</v>
      </c>
      <c r="J2297">
        <v>2015</v>
      </c>
      <c r="K2297">
        <v>1572.21</v>
      </c>
      <c r="M2297">
        <v>1</v>
      </c>
      <c r="N2297">
        <f t="shared" si="98"/>
        <v>0</v>
      </c>
      <c r="O2297">
        <f t="shared" si="99"/>
        <v>1</v>
      </c>
      <c r="P2297" t="s">
        <v>12694</v>
      </c>
    </row>
    <row r="2298" spans="2:16" x14ac:dyDescent="0.25">
      <c r="B2298" t="s">
        <v>2302</v>
      </c>
      <c r="C2298" s="119" t="s">
        <v>60</v>
      </c>
      <c r="D2298" t="s">
        <v>11537</v>
      </c>
      <c r="E2298" t="s">
        <v>11530</v>
      </c>
      <c r="F2298" t="s">
        <v>11540</v>
      </c>
      <c r="G2298" t="s">
        <v>61</v>
      </c>
      <c r="H2298" t="s">
        <v>18</v>
      </c>
      <c r="I2298" t="s">
        <v>11533</v>
      </c>
      <c r="J2298">
        <v>2015</v>
      </c>
      <c r="K2298">
        <v>816.46</v>
      </c>
      <c r="M2298">
        <v>1</v>
      </c>
      <c r="N2298">
        <f t="shared" si="98"/>
        <v>0</v>
      </c>
      <c r="O2298">
        <f t="shared" si="99"/>
        <v>1</v>
      </c>
      <c r="P2298" t="s">
        <v>12694</v>
      </c>
    </row>
    <row r="2299" spans="2:16" x14ac:dyDescent="0.25">
      <c r="B2299" t="s">
        <v>2303</v>
      </c>
      <c r="C2299" s="119" t="s">
        <v>60</v>
      </c>
      <c r="D2299" t="s">
        <v>11537</v>
      </c>
      <c r="E2299" t="s">
        <v>11530</v>
      </c>
      <c r="F2299" t="s">
        <v>11540</v>
      </c>
      <c r="G2299" t="s">
        <v>61</v>
      </c>
      <c r="H2299" t="s">
        <v>18</v>
      </c>
      <c r="I2299" t="s">
        <v>11541</v>
      </c>
      <c r="J2299">
        <v>2015</v>
      </c>
      <c r="K2299">
        <v>572.08000000000004</v>
      </c>
      <c r="L2299">
        <v>21</v>
      </c>
      <c r="M2299">
        <v>1</v>
      </c>
      <c r="N2299">
        <f t="shared" si="98"/>
        <v>0</v>
      </c>
      <c r="O2299">
        <f t="shared" si="99"/>
        <v>0</v>
      </c>
      <c r="P2299" t="s">
        <v>12694</v>
      </c>
    </row>
    <row r="2300" spans="2:16" x14ac:dyDescent="0.25">
      <c r="B2300" t="s">
        <v>2304</v>
      </c>
      <c r="C2300" s="119" t="s">
        <v>60</v>
      </c>
      <c r="D2300" t="s">
        <v>11537</v>
      </c>
      <c r="E2300" t="s">
        <v>11530</v>
      </c>
      <c r="F2300" t="s">
        <v>11540</v>
      </c>
      <c r="G2300" t="s">
        <v>61</v>
      </c>
      <c r="H2300" t="s">
        <v>18</v>
      </c>
      <c r="I2300" t="s">
        <v>11541</v>
      </c>
      <c r="J2300">
        <v>2015</v>
      </c>
      <c r="K2300">
        <v>569.25</v>
      </c>
      <c r="M2300">
        <v>1</v>
      </c>
      <c r="N2300">
        <f t="shared" si="98"/>
        <v>0</v>
      </c>
      <c r="O2300">
        <f t="shared" si="99"/>
        <v>1</v>
      </c>
      <c r="P2300" t="s">
        <v>12694</v>
      </c>
    </row>
    <row r="2301" spans="2:16" x14ac:dyDescent="0.25">
      <c r="B2301" t="s">
        <v>2305</v>
      </c>
      <c r="C2301" s="119" t="s">
        <v>60</v>
      </c>
      <c r="D2301" t="s">
        <v>11537</v>
      </c>
      <c r="E2301" t="s">
        <v>11530</v>
      </c>
      <c r="F2301" t="s">
        <v>11540</v>
      </c>
      <c r="G2301" t="s">
        <v>61</v>
      </c>
      <c r="H2301" t="s">
        <v>18</v>
      </c>
      <c r="I2301" t="s">
        <v>11541</v>
      </c>
      <c r="J2301">
        <v>2015</v>
      </c>
      <c r="K2301">
        <v>572.08000000000004</v>
      </c>
      <c r="L2301">
        <v>22</v>
      </c>
      <c r="M2301">
        <v>1</v>
      </c>
      <c r="N2301">
        <f t="shared" si="98"/>
        <v>0</v>
      </c>
      <c r="O2301">
        <f t="shared" si="99"/>
        <v>0</v>
      </c>
      <c r="P2301" t="s">
        <v>12694</v>
      </c>
    </row>
    <row r="2302" spans="2:16" x14ac:dyDescent="0.25">
      <c r="B2302" t="s">
        <v>2306</v>
      </c>
      <c r="C2302" s="119" t="s">
        <v>60</v>
      </c>
      <c r="D2302" t="s">
        <v>11546</v>
      </c>
      <c r="E2302" t="s">
        <v>11530</v>
      </c>
      <c r="F2302" t="s">
        <v>11540</v>
      </c>
      <c r="G2302" t="s">
        <v>61</v>
      </c>
      <c r="H2302" t="s">
        <v>18</v>
      </c>
      <c r="I2302" t="s">
        <v>11541</v>
      </c>
      <c r="J2302">
        <v>2015</v>
      </c>
      <c r="K2302">
        <v>602.73</v>
      </c>
      <c r="L2302">
        <v>27</v>
      </c>
      <c r="M2302">
        <v>1</v>
      </c>
      <c r="N2302">
        <f t="shared" si="98"/>
        <v>0</v>
      </c>
      <c r="O2302">
        <f t="shared" si="99"/>
        <v>0</v>
      </c>
      <c r="P2302" t="s">
        <v>12694</v>
      </c>
    </row>
    <row r="2303" spans="2:16" x14ac:dyDescent="0.25">
      <c r="B2303" t="s">
        <v>2307</v>
      </c>
      <c r="C2303" s="119" t="s">
        <v>60</v>
      </c>
      <c r="D2303" t="s">
        <v>11537</v>
      </c>
      <c r="E2303" t="s">
        <v>11530</v>
      </c>
      <c r="F2303" t="s">
        <v>11540</v>
      </c>
      <c r="G2303" t="s">
        <v>61</v>
      </c>
      <c r="H2303" t="s">
        <v>18</v>
      </c>
      <c r="I2303" t="s">
        <v>11541</v>
      </c>
      <c r="J2303">
        <v>2015</v>
      </c>
      <c r="K2303">
        <v>572.6</v>
      </c>
      <c r="L2303">
        <v>26</v>
      </c>
      <c r="M2303">
        <v>1</v>
      </c>
      <c r="N2303">
        <f t="shared" si="98"/>
        <v>0</v>
      </c>
      <c r="O2303">
        <f t="shared" si="99"/>
        <v>0</v>
      </c>
      <c r="P2303" t="s">
        <v>12694</v>
      </c>
    </row>
    <row r="2304" spans="2:16" x14ac:dyDescent="0.25">
      <c r="B2304" t="s">
        <v>2308</v>
      </c>
      <c r="C2304" s="119" t="s">
        <v>60</v>
      </c>
      <c r="D2304" t="s">
        <v>11537</v>
      </c>
      <c r="E2304" t="s">
        <v>11530</v>
      </c>
      <c r="F2304" t="s">
        <v>11540</v>
      </c>
      <c r="G2304" t="s">
        <v>61</v>
      </c>
      <c r="H2304" t="s">
        <v>18</v>
      </c>
      <c r="I2304" t="s">
        <v>11541</v>
      </c>
      <c r="J2304">
        <v>2015</v>
      </c>
      <c r="K2304">
        <v>729.1</v>
      </c>
      <c r="L2304">
        <v>22</v>
      </c>
      <c r="M2304">
        <v>1</v>
      </c>
      <c r="N2304">
        <f t="shared" si="98"/>
        <v>0</v>
      </c>
      <c r="O2304">
        <f t="shared" si="99"/>
        <v>0</v>
      </c>
      <c r="P2304" t="s">
        <v>12694</v>
      </c>
    </row>
    <row r="2305" spans="2:16" x14ac:dyDescent="0.25">
      <c r="B2305" t="s">
        <v>2309</v>
      </c>
      <c r="C2305" s="119" t="s">
        <v>60</v>
      </c>
      <c r="D2305" t="s">
        <v>11537</v>
      </c>
      <c r="E2305" t="s">
        <v>11530</v>
      </c>
      <c r="F2305" t="s">
        <v>11540</v>
      </c>
      <c r="G2305" t="s">
        <v>61</v>
      </c>
      <c r="H2305" t="s">
        <v>18</v>
      </c>
      <c r="I2305" t="s">
        <v>11541</v>
      </c>
      <c r="J2305">
        <v>2015</v>
      </c>
      <c r="K2305">
        <v>569.25</v>
      </c>
      <c r="M2305">
        <v>1</v>
      </c>
      <c r="N2305">
        <f t="shared" si="98"/>
        <v>0</v>
      </c>
      <c r="O2305">
        <f t="shared" si="99"/>
        <v>1</v>
      </c>
      <c r="P2305" t="s">
        <v>12694</v>
      </c>
    </row>
    <row r="2306" spans="2:16" x14ac:dyDescent="0.25">
      <c r="B2306" t="s">
        <v>2310</v>
      </c>
      <c r="C2306" s="119" t="s">
        <v>60</v>
      </c>
      <c r="D2306" t="s">
        <v>11537</v>
      </c>
      <c r="E2306" t="s">
        <v>11530</v>
      </c>
      <c r="F2306" t="s">
        <v>11540</v>
      </c>
      <c r="G2306" t="s">
        <v>61</v>
      </c>
      <c r="H2306" t="s">
        <v>18</v>
      </c>
      <c r="I2306" t="s">
        <v>11541</v>
      </c>
      <c r="J2306">
        <v>2015</v>
      </c>
      <c r="K2306">
        <v>569.25</v>
      </c>
      <c r="M2306">
        <v>1</v>
      </c>
      <c r="N2306">
        <f t="shared" si="98"/>
        <v>0</v>
      </c>
      <c r="O2306">
        <f t="shared" si="99"/>
        <v>1</v>
      </c>
      <c r="P2306" t="s">
        <v>12694</v>
      </c>
    </row>
    <row r="2307" spans="2:16" x14ac:dyDescent="0.25">
      <c r="B2307" t="s">
        <v>2311</v>
      </c>
      <c r="C2307" s="119" t="s">
        <v>60</v>
      </c>
      <c r="D2307" t="s">
        <v>11537</v>
      </c>
      <c r="E2307" t="s">
        <v>11530</v>
      </c>
      <c r="F2307" t="s">
        <v>11540</v>
      </c>
      <c r="G2307" t="s">
        <v>61</v>
      </c>
      <c r="H2307" t="s">
        <v>18</v>
      </c>
      <c r="I2307" t="s">
        <v>11541</v>
      </c>
      <c r="J2307">
        <v>2015</v>
      </c>
      <c r="K2307">
        <v>578.52</v>
      </c>
      <c r="L2307">
        <v>72</v>
      </c>
      <c r="M2307">
        <v>1</v>
      </c>
      <c r="N2307">
        <f t="shared" si="98"/>
        <v>0</v>
      </c>
      <c r="O2307">
        <f t="shared" si="99"/>
        <v>0</v>
      </c>
      <c r="P2307" t="s">
        <v>12694</v>
      </c>
    </row>
    <row r="2308" spans="2:16" x14ac:dyDescent="0.25">
      <c r="B2308" t="s">
        <v>2312</v>
      </c>
      <c r="C2308" s="119" t="s">
        <v>60</v>
      </c>
      <c r="D2308" t="s">
        <v>11539</v>
      </c>
      <c r="E2308" t="s">
        <v>11530</v>
      </c>
      <c r="F2308" t="s">
        <v>11540</v>
      </c>
      <c r="G2308" t="s">
        <v>61</v>
      </c>
      <c r="H2308" t="s">
        <v>18</v>
      </c>
      <c r="I2308" t="s">
        <v>11541</v>
      </c>
      <c r="J2308">
        <v>2015</v>
      </c>
      <c r="K2308">
        <v>577.24</v>
      </c>
      <c r="L2308">
        <v>62</v>
      </c>
      <c r="M2308">
        <v>1</v>
      </c>
      <c r="N2308">
        <f t="shared" si="98"/>
        <v>0</v>
      </c>
      <c r="O2308">
        <f t="shared" si="99"/>
        <v>0</v>
      </c>
      <c r="P2308" t="s">
        <v>12694</v>
      </c>
    </row>
    <row r="2309" spans="2:16" x14ac:dyDescent="0.25">
      <c r="B2309" t="s">
        <v>2313</v>
      </c>
      <c r="C2309" s="119" t="s">
        <v>60</v>
      </c>
      <c r="D2309" t="s">
        <v>11539</v>
      </c>
      <c r="E2309" t="s">
        <v>11530</v>
      </c>
      <c r="F2309" t="s">
        <v>11540</v>
      </c>
      <c r="G2309" t="s">
        <v>61</v>
      </c>
      <c r="H2309" t="s">
        <v>18</v>
      </c>
      <c r="I2309" t="s">
        <v>11541</v>
      </c>
      <c r="J2309">
        <v>2015</v>
      </c>
      <c r="K2309">
        <v>572.09</v>
      </c>
      <c r="L2309">
        <v>22</v>
      </c>
      <c r="M2309">
        <v>1</v>
      </c>
      <c r="N2309">
        <f t="shared" si="98"/>
        <v>0</v>
      </c>
      <c r="O2309">
        <f t="shared" si="99"/>
        <v>0</v>
      </c>
      <c r="P2309" t="s">
        <v>12694</v>
      </c>
    </row>
    <row r="2310" spans="2:16" x14ac:dyDescent="0.25">
      <c r="B2310" t="s">
        <v>2314</v>
      </c>
      <c r="C2310" s="119" t="s">
        <v>60</v>
      </c>
      <c r="D2310" t="s">
        <v>11539</v>
      </c>
      <c r="E2310" t="s">
        <v>11530</v>
      </c>
      <c r="F2310" t="s">
        <v>11540</v>
      </c>
      <c r="G2310" t="s">
        <v>61</v>
      </c>
      <c r="H2310" t="s">
        <v>18</v>
      </c>
      <c r="I2310" t="s">
        <v>11541</v>
      </c>
      <c r="J2310">
        <v>2015</v>
      </c>
      <c r="K2310">
        <v>572.74</v>
      </c>
      <c r="L2310">
        <v>27</v>
      </c>
      <c r="M2310">
        <v>1</v>
      </c>
      <c r="N2310">
        <f t="shared" si="98"/>
        <v>0</v>
      </c>
      <c r="O2310">
        <f t="shared" si="99"/>
        <v>0</v>
      </c>
      <c r="P2310" t="s">
        <v>12694</v>
      </c>
    </row>
    <row r="2311" spans="2:16" x14ac:dyDescent="0.25">
      <c r="B2311" t="s">
        <v>2315</v>
      </c>
      <c r="C2311" s="119" t="s">
        <v>60</v>
      </c>
      <c r="D2311" t="s">
        <v>11550</v>
      </c>
      <c r="E2311" t="s">
        <v>11530</v>
      </c>
      <c r="F2311" t="s">
        <v>11540</v>
      </c>
      <c r="G2311" t="s">
        <v>61</v>
      </c>
      <c r="H2311" t="s">
        <v>18</v>
      </c>
      <c r="I2311" t="s">
        <v>11541</v>
      </c>
      <c r="J2311">
        <v>2015</v>
      </c>
      <c r="K2311">
        <v>573.37</v>
      </c>
      <c r="L2311">
        <v>32</v>
      </c>
      <c r="M2311">
        <v>1</v>
      </c>
      <c r="N2311">
        <f t="shared" si="98"/>
        <v>0</v>
      </c>
      <c r="O2311">
        <f t="shared" si="99"/>
        <v>0</v>
      </c>
      <c r="P2311" t="s">
        <v>12694</v>
      </c>
    </row>
    <row r="2312" spans="2:16" x14ac:dyDescent="0.25">
      <c r="B2312" t="s">
        <v>2316</v>
      </c>
      <c r="C2312" s="119" t="s">
        <v>60</v>
      </c>
      <c r="D2312" t="s">
        <v>11539</v>
      </c>
      <c r="E2312" t="s">
        <v>11530</v>
      </c>
      <c r="F2312" t="s">
        <v>11540</v>
      </c>
      <c r="G2312" t="s">
        <v>61</v>
      </c>
      <c r="H2312" t="s">
        <v>18</v>
      </c>
      <c r="I2312" t="s">
        <v>11541</v>
      </c>
      <c r="J2312">
        <v>2015</v>
      </c>
      <c r="K2312">
        <v>572.34</v>
      </c>
      <c r="L2312">
        <v>24</v>
      </c>
      <c r="M2312">
        <v>1</v>
      </c>
      <c r="N2312">
        <f t="shared" si="98"/>
        <v>0</v>
      </c>
      <c r="O2312">
        <f t="shared" si="99"/>
        <v>0</v>
      </c>
      <c r="P2312" t="s">
        <v>12694</v>
      </c>
    </row>
    <row r="2313" spans="2:16" x14ac:dyDescent="0.25">
      <c r="B2313" t="s">
        <v>2317</v>
      </c>
      <c r="C2313" s="119" t="s">
        <v>60</v>
      </c>
      <c r="D2313" t="s">
        <v>11537</v>
      </c>
      <c r="E2313" t="s">
        <v>11530</v>
      </c>
      <c r="F2313" t="s">
        <v>11540</v>
      </c>
      <c r="G2313" t="s">
        <v>61</v>
      </c>
      <c r="H2313" t="s">
        <v>18</v>
      </c>
      <c r="I2313" t="s">
        <v>11541</v>
      </c>
      <c r="J2313">
        <v>2015</v>
      </c>
      <c r="K2313">
        <v>572.34</v>
      </c>
      <c r="L2313">
        <v>24</v>
      </c>
      <c r="M2313">
        <v>1</v>
      </c>
      <c r="N2313">
        <f t="shared" si="98"/>
        <v>0</v>
      </c>
      <c r="O2313">
        <f t="shared" si="99"/>
        <v>0</v>
      </c>
      <c r="P2313" t="s">
        <v>12694</v>
      </c>
    </row>
    <row r="2314" spans="2:16" x14ac:dyDescent="0.25">
      <c r="B2314" t="s">
        <v>2318</v>
      </c>
      <c r="C2314" s="119" t="s">
        <v>60</v>
      </c>
      <c r="D2314" t="s">
        <v>11537</v>
      </c>
      <c r="E2314" t="s">
        <v>11530</v>
      </c>
      <c r="F2314" t="s">
        <v>11540</v>
      </c>
      <c r="G2314" t="s">
        <v>61</v>
      </c>
      <c r="H2314" t="s">
        <v>18</v>
      </c>
      <c r="I2314" t="s">
        <v>11541</v>
      </c>
      <c r="J2314">
        <v>2015</v>
      </c>
      <c r="K2314">
        <v>572.08000000000004</v>
      </c>
      <c r="L2314">
        <v>22</v>
      </c>
      <c r="M2314">
        <v>1</v>
      </c>
      <c r="N2314">
        <f t="shared" si="98"/>
        <v>0</v>
      </c>
      <c r="O2314">
        <f t="shared" si="99"/>
        <v>0</v>
      </c>
      <c r="P2314" t="s">
        <v>12694</v>
      </c>
    </row>
    <row r="2315" spans="2:16" x14ac:dyDescent="0.25">
      <c r="B2315" t="s">
        <v>2319</v>
      </c>
      <c r="C2315" s="119" t="s">
        <v>60</v>
      </c>
      <c r="D2315" t="s">
        <v>11537</v>
      </c>
      <c r="E2315" t="s">
        <v>11530</v>
      </c>
      <c r="F2315" t="s">
        <v>11540</v>
      </c>
      <c r="G2315" t="s">
        <v>61</v>
      </c>
      <c r="H2315" t="s">
        <v>18</v>
      </c>
      <c r="I2315" t="s">
        <v>11541</v>
      </c>
      <c r="J2315">
        <v>2015</v>
      </c>
      <c r="K2315">
        <v>654.52</v>
      </c>
      <c r="L2315">
        <v>98</v>
      </c>
      <c r="M2315">
        <v>1</v>
      </c>
      <c r="N2315">
        <f t="shared" ref="N2315:N2378" si="100">IF(K2315&lt;100,1,0)</f>
        <v>0</v>
      </c>
      <c r="O2315">
        <f t="shared" si="99"/>
        <v>0</v>
      </c>
      <c r="P2315" t="s">
        <v>12694</v>
      </c>
    </row>
    <row r="2316" spans="2:16" x14ac:dyDescent="0.25">
      <c r="B2316" t="s">
        <v>2320</v>
      </c>
      <c r="C2316" s="119" t="s">
        <v>60</v>
      </c>
      <c r="D2316" t="s">
        <v>11537</v>
      </c>
      <c r="E2316" t="s">
        <v>11530</v>
      </c>
      <c r="F2316" t="s">
        <v>11540</v>
      </c>
      <c r="G2316" t="s">
        <v>61</v>
      </c>
      <c r="H2316" t="s">
        <v>18</v>
      </c>
      <c r="I2316" t="s">
        <v>11541</v>
      </c>
      <c r="J2316">
        <v>2015</v>
      </c>
      <c r="K2316">
        <v>571.82000000000005</v>
      </c>
      <c r="L2316">
        <v>20</v>
      </c>
      <c r="M2316">
        <v>1</v>
      </c>
      <c r="N2316">
        <f t="shared" si="100"/>
        <v>0</v>
      </c>
      <c r="O2316">
        <f t="shared" si="99"/>
        <v>0</v>
      </c>
      <c r="P2316" t="s">
        <v>12694</v>
      </c>
    </row>
    <row r="2317" spans="2:16" x14ac:dyDescent="0.25">
      <c r="B2317" t="s">
        <v>2321</v>
      </c>
      <c r="C2317" s="119" t="s">
        <v>60</v>
      </c>
      <c r="D2317" t="s">
        <v>11537</v>
      </c>
      <c r="E2317" t="s">
        <v>11530</v>
      </c>
      <c r="F2317" t="s">
        <v>11540</v>
      </c>
      <c r="G2317" t="s">
        <v>61</v>
      </c>
      <c r="H2317" t="s">
        <v>18</v>
      </c>
      <c r="I2317" t="s">
        <v>11541</v>
      </c>
      <c r="J2317">
        <v>2015</v>
      </c>
      <c r="K2317">
        <v>571.95000000000005</v>
      </c>
      <c r="L2317">
        <v>21</v>
      </c>
      <c r="M2317">
        <v>1</v>
      </c>
      <c r="N2317">
        <f t="shared" si="100"/>
        <v>0</v>
      </c>
      <c r="O2317">
        <f t="shared" si="99"/>
        <v>0</v>
      </c>
      <c r="P2317" t="s">
        <v>12694</v>
      </c>
    </row>
    <row r="2318" spans="2:16" x14ac:dyDescent="0.25">
      <c r="B2318" t="s">
        <v>2322</v>
      </c>
      <c r="C2318" s="119" t="s">
        <v>60</v>
      </c>
      <c r="D2318" t="s">
        <v>11537</v>
      </c>
      <c r="E2318" t="s">
        <v>11530</v>
      </c>
      <c r="F2318" t="s">
        <v>11540</v>
      </c>
      <c r="G2318" t="s">
        <v>61</v>
      </c>
      <c r="H2318" t="s">
        <v>18</v>
      </c>
      <c r="I2318" t="s">
        <v>11541</v>
      </c>
      <c r="J2318">
        <v>2015</v>
      </c>
      <c r="K2318">
        <v>571.82000000000005</v>
      </c>
      <c r="L2318">
        <v>20</v>
      </c>
      <c r="M2318">
        <v>1</v>
      </c>
      <c r="N2318">
        <f t="shared" si="100"/>
        <v>0</v>
      </c>
      <c r="O2318">
        <f t="shared" si="99"/>
        <v>0</v>
      </c>
      <c r="P2318" t="s">
        <v>12694</v>
      </c>
    </row>
    <row r="2319" spans="2:16" x14ac:dyDescent="0.25">
      <c r="B2319" t="s">
        <v>2323</v>
      </c>
      <c r="C2319" s="119" t="s">
        <v>60</v>
      </c>
      <c r="D2319" t="s">
        <v>11537</v>
      </c>
      <c r="E2319" t="s">
        <v>11530</v>
      </c>
      <c r="F2319" t="s">
        <v>11540</v>
      </c>
      <c r="G2319" t="s">
        <v>61</v>
      </c>
      <c r="H2319" t="s">
        <v>18</v>
      </c>
      <c r="I2319" t="s">
        <v>11541</v>
      </c>
      <c r="J2319">
        <v>2015</v>
      </c>
      <c r="K2319">
        <v>572.08000000000004</v>
      </c>
      <c r="L2319">
        <v>22</v>
      </c>
      <c r="M2319">
        <v>1</v>
      </c>
      <c r="N2319">
        <f t="shared" si="100"/>
        <v>0</v>
      </c>
      <c r="O2319">
        <f t="shared" si="99"/>
        <v>0</v>
      </c>
      <c r="P2319" t="s">
        <v>12694</v>
      </c>
    </row>
    <row r="2320" spans="2:16" x14ac:dyDescent="0.25">
      <c r="B2320" t="s">
        <v>2324</v>
      </c>
      <c r="C2320" s="119" t="s">
        <v>60</v>
      </c>
      <c r="D2320" t="s">
        <v>11537</v>
      </c>
      <c r="E2320" t="s">
        <v>11530</v>
      </c>
      <c r="F2320" t="s">
        <v>11540</v>
      </c>
      <c r="G2320" t="s">
        <v>61</v>
      </c>
      <c r="H2320" t="s">
        <v>18</v>
      </c>
      <c r="I2320" t="s">
        <v>11541</v>
      </c>
      <c r="J2320">
        <v>2015</v>
      </c>
      <c r="K2320">
        <v>599.84</v>
      </c>
      <c r="L2320">
        <v>27</v>
      </c>
      <c r="M2320">
        <v>1</v>
      </c>
      <c r="N2320">
        <f t="shared" si="100"/>
        <v>0</v>
      </c>
      <c r="O2320">
        <f t="shared" si="99"/>
        <v>0</v>
      </c>
      <c r="P2320" t="s">
        <v>12693</v>
      </c>
    </row>
    <row r="2321" spans="2:16" x14ac:dyDescent="0.25">
      <c r="B2321" t="s">
        <v>2325</v>
      </c>
      <c r="C2321" s="119" t="s">
        <v>60</v>
      </c>
      <c r="D2321" t="s">
        <v>11546</v>
      </c>
      <c r="E2321" t="s">
        <v>11530</v>
      </c>
      <c r="F2321" t="s">
        <v>11540</v>
      </c>
      <c r="G2321" t="s">
        <v>61</v>
      </c>
      <c r="H2321" t="s">
        <v>18</v>
      </c>
      <c r="I2321" t="s">
        <v>11541</v>
      </c>
      <c r="J2321">
        <v>2015</v>
      </c>
      <c r="K2321">
        <v>572.70000000000005</v>
      </c>
      <c r="L2321">
        <v>28</v>
      </c>
      <c r="M2321">
        <v>1</v>
      </c>
      <c r="N2321">
        <f t="shared" si="100"/>
        <v>0</v>
      </c>
      <c r="O2321">
        <f t="shared" si="99"/>
        <v>0</v>
      </c>
      <c r="P2321" t="s">
        <v>12693</v>
      </c>
    </row>
    <row r="2322" spans="2:16" x14ac:dyDescent="0.25">
      <c r="B2322" t="s">
        <v>2326</v>
      </c>
      <c r="C2322" s="119" t="s">
        <v>60</v>
      </c>
      <c r="D2322" t="s">
        <v>11537</v>
      </c>
      <c r="E2322" t="s">
        <v>11530</v>
      </c>
      <c r="F2322" t="s">
        <v>11540</v>
      </c>
      <c r="G2322" t="s">
        <v>61</v>
      </c>
      <c r="H2322" t="s">
        <v>18</v>
      </c>
      <c r="I2322" t="s">
        <v>11541</v>
      </c>
      <c r="J2322">
        <v>2015</v>
      </c>
      <c r="K2322">
        <v>571.79999999999995</v>
      </c>
      <c r="L2322">
        <v>21</v>
      </c>
      <c r="M2322">
        <v>1</v>
      </c>
      <c r="N2322">
        <f t="shared" si="100"/>
        <v>0</v>
      </c>
      <c r="O2322">
        <f t="shared" si="99"/>
        <v>0</v>
      </c>
      <c r="P2322" t="s">
        <v>12694</v>
      </c>
    </row>
    <row r="2323" spans="2:16" x14ac:dyDescent="0.25">
      <c r="B2323" t="s">
        <v>2327</v>
      </c>
      <c r="C2323" s="119" t="s">
        <v>60</v>
      </c>
      <c r="D2323" t="s">
        <v>11537</v>
      </c>
      <c r="E2323" t="s">
        <v>11530</v>
      </c>
      <c r="F2323" t="s">
        <v>11540</v>
      </c>
      <c r="G2323" t="s">
        <v>61</v>
      </c>
      <c r="H2323" t="s">
        <v>18</v>
      </c>
      <c r="I2323" t="s">
        <v>11541</v>
      </c>
      <c r="J2323">
        <v>2015</v>
      </c>
      <c r="K2323">
        <v>573.24</v>
      </c>
      <c r="L2323">
        <v>31</v>
      </c>
      <c r="M2323">
        <v>1</v>
      </c>
      <c r="N2323">
        <f t="shared" si="100"/>
        <v>0</v>
      </c>
      <c r="O2323">
        <f t="shared" si="99"/>
        <v>0</v>
      </c>
      <c r="P2323" t="s">
        <v>12694</v>
      </c>
    </row>
    <row r="2324" spans="2:16" x14ac:dyDescent="0.25">
      <c r="B2324" t="s">
        <v>2328</v>
      </c>
      <c r="C2324" s="119" t="s">
        <v>60</v>
      </c>
      <c r="D2324" t="s">
        <v>11537</v>
      </c>
      <c r="E2324" t="s">
        <v>11530</v>
      </c>
      <c r="F2324" t="s">
        <v>11540</v>
      </c>
      <c r="G2324" t="s">
        <v>61</v>
      </c>
      <c r="H2324" t="s">
        <v>18</v>
      </c>
      <c r="I2324" t="s">
        <v>11541</v>
      </c>
      <c r="J2324">
        <v>2015</v>
      </c>
      <c r="K2324">
        <v>573.11</v>
      </c>
      <c r="L2324">
        <v>30</v>
      </c>
      <c r="M2324">
        <v>1</v>
      </c>
      <c r="N2324">
        <f t="shared" si="100"/>
        <v>0</v>
      </c>
      <c r="O2324">
        <f t="shared" si="99"/>
        <v>0</v>
      </c>
      <c r="P2324" t="s">
        <v>12694</v>
      </c>
    </row>
    <row r="2325" spans="2:16" x14ac:dyDescent="0.25">
      <c r="B2325" t="s">
        <v>2329</v>
      </c>
      <c r="C2325" s="119" t="s">
        <v>60</v>
      </c>
      <c r="D2325" t="s">
        <v>11537</v>
      </c>
      <c r="E2325" t="s">
        <v>11530</v>
      </c>
      <c r="F2325" t="s">
        <v>11540</v>
      </c>
      <c r="G2325" t="s">
        <v>61</v>
      </c>
      <c r="H2325" t="s">
        <v>18</v>
      </c>
      <c r="I2325" t="s">
        <v>11541</v>
      </c>
      <c r="J2325">
        <v>2015</v>
      </c>
      <c r="K2325">
        <v>572.32000000000005</v>
      </c>
      <c r="L2325">
        <v>25</v>
      </c>
      <c r="M2325">
        <v>1</v>
      </c>
      <c r="N2325">
        <f t="shared" si="100"/>
        <v>0</v>
      </c>
      <c r="O2325">
        <f t="shared" si="99"/>
        <v>0</v>
      </c>
      <c r="P2325" t="s">
        <v>12694</v>
      </c>
    </row>
    <row r="2326" spans="2:16" x14ac:dyDescent="0.25">
      <c r="B2326" t="s">
        <v>2330</v>
      </c>
      <c r="C2326" s="119" t="s">
        <v>60</v>
      </c>
      <c r="D2326" t="s">
        <v>11537</v>
      </c>
      <c r="E2326" t="s">
        <v>11530</v>
      </c>
      <c r="F2326" t="s">
        <v>11540</v>
      </c>
      <c r="G2326" t="s">
        <v>61</v>
      </c>
      <c r="H2326" t="s">
        <v>18</v>
      </c>
      <c r="I2326" t="s">
        <v>11541</v>
      </c>
      <c r="J2326">
        <v>2015</v>
      </c>
      <c r="K2326">
        <v>571.79999999999995</v>
      </c>
      <c r="L2326">
        <v>21</v>
      </c>
      <c r="M2326">
        <v>1</v>
      </c>
      <c r="N2326">
        <f t="shared" si="100"/>
        <v>0</v>
      </c>
      <c r="O2326">
        <f t="shared" si="99"/>
        <v>0</v>
      </c>
      <c r="P2326" t="s">
        <v>12694</v>
      </c>
    </row>
    <row r="2327" spans="2:16" x14ac:dyDescent="0.25">
      <c r="B2327" t="s">
        <v>2331</v>
      </c>
      <c r="C2327" s="119" t="s">
        <v>60</v>
      </c>
      <c r="D2327" t="s">
        <v>11537</v>
      </c>
      <c r="E2327" t="s">
        <v>11530</v>
      </c>
      <c r="F2327" t="s">
        <v>11540</v>
      </c>
      <c r="G2327" t="s">
        <v>61</v>
      </c>
      <c r="H2327" t="s">
        <v>18</v>
      </c>
      <c r="I2327" t="s">
        <v>11541</v>
      </c>
      <c r="J2327">
        <v>2015</v>
      </c>
      <c r="K2327">
        <v>572.58000000000004</v>
      </c>
      <c r="L2327">
        <v>27</v>
      </c>
      <c r="M2327">
        <v>1</v>
      </c>
      <c r="N2327">
        <f t="shared" si="100"/>
        <v>0</v>
      </c>
      <c r="O2327">
        <f t="shared" si="99"/>
        <v>0</v>
      </c>
      <c r="P2327" t="s">
        <v>12694</v>
      </c>
    </row>
    <row r="2328" spans="2:16" x14ac:dyDescent="0.25">
      <c r="B2328" t="s">
        <v>2332</v>
      </c>
      <c r="C2328" s="119" t="s">
        <v>60</v>
      </c>
      <c r="D2328" t="s">
        <v>11550</v>
      </c>
      <c r="E2328" t="s">
        <v>11530</v>
      </c>
      <c r="F2328" t="s">
        <v>11540</v>
      </c>
      <c r="G2328" t="s">
        <v>61</v>
      </c>
      <c r="H2328" t="s">
        <v>18</v>
      </c>
      <c r="I2328" t="s">
        <v>11541</v>
      </c>
      <c r="J2328">
        <v>2015</v>
      </c>
      <c r="K2328">
        <v>577.36</v>
      </c>
      <c r="L2328">
        <v>64</v>
      </c>
      <c r="M2328">
        <v>1</v>
      </c>
      <c r="N2328">
        <f t="shared" si="100"/>
        <v>0</v>
      </c>
      <c r="O2328">
        <f t="shared" si="99"/>
        <v>0</v>
      </c>
      <c r="P2328" t="s">
        <v>12694</v>
      </c>
    </row>
    <row r="2329" spans="2:16" x14ac:dyDescent="0.25">
      <c r="B2329" t="s">
        <v>2333</v>
      </c>
      <c r="C2329" s="119" t="s">
        <v>60</v>
      </c>
      <c r="D2329" t="s">
        <v>11550</v>
      </c>
      <c r="E2329" t="s">
        <v>11530</v>
      </c>
      <c r="F2329" t="s">
        <v>11540</v>
      </c>
      <c r="G2329" t="s">
        <v>61</v>
      </c>
      <c r="H2329" t="s">
        <v>18</v>
      </c>
      <c r="I2329" t="s">
        <v>11541</v>
      </c>
      <c r="J2329">
        <v>2015</v>
      </c>
      <c r="K2329">
        <v>578.89</v>
      </c>
      <c r="L2329">
        <v>76</v>
      </c>
      <c r="M2329">
        <v>1</v>
      </c>
      <c r="N2329">
        <f t="shared" si="100"/>
        <v>0</v>
      </c>
      <c r="O2329">
        <f t="shared" si="99"/>
        <v>0</v>
      </c>
      <c r="P2329" t="s">
        <v>12694</v>
      </c>
    </row>
    <row r="2330" spans="2:16" x14ac:dyDescent="0.25">
      <c r="B2330" t="s">
        <v>2334</v>
      </c>
      <c r="C2330" s="119" t="s">
        <v>60</v>
      </c>
      <c r="D2330" t="s">
        <v>11550</v>
      </c>
      <c r="E2330" t="s">
        <v>11530</v>
      </c>
      <c r="F2330" t="s">
        <v>11540</v>
      </c>
      <c r="G2330" t="s">
        <v>61</v>
      </c>
      <c r="H2330" t="s">
        <v>18</v>
      </c>
      <c r="I2330" t="s">
        <v>11541</v>
      </c>
      <c r="J2330">
        <v>2015</v>
      </c>
      <c r="K2330">
        <v>573.99</v>
      </c>
      <c r="L2330">
        <v>38</v>
      </c>
      <c r="M2330">
        <v>1</v>
      </c>
      <c r="N2330">
        <f t="shared" si="100"/>
        <v>0</v>
      </c>
      <c r="O2330">
        <f t="shared" ref="O2330:O2393" si="101">IF(OR(L2330="",L2330&lt;=0),1,0)</f>
        <v>0</v>
      </c>
      <c r="P2330" t="s">
        <v>12694</v>
      </c>
    </row>
    <row r="2331" spans="2:16" x14ac:dyDescent="0.25">
      <c r="B2331" t="s">
        <v>2335</v>
      </c>
      <c r="C2331" s="119" t="s">
        <v>60</v>
      </c>
      <c r="D2331" t="s">
        <v>11550</v>
      </c>
      <c r="E2331" t="s">
        <v>11530</v>
      </c>
      <c r="F2331" t="s">
        <v>11540</v>
      </c>
      <c r="G2331" t="s">
        <v>61</v>
      </c>
      <c r="H2331" t="s">
        <v>18</v>
      </c>
      <c r="I2331" t="s">
        <v>11541</v>
      </c>
      <c r="J2331">
        <v>2015</v>
      </c>
      <c r="K2331">
        <v>573.37</v>
      </c>
      <c r="L2331">
        <v>32</v>
      </c>
      <c r="M2331">
        <v>1</v>
      </c>
      <c r="N2331">
        <f t="shared" si="100"/>
        <v>0</v>
      </c>
      <c r="O2331">
        <f t="shared" si="101"/>
        <v>0</v>
      </c>
      <c r="P2331" t="s">
        <v>12694</v>
      </c>
    </row>
    <row r="2332" spans="2:16" x14ac:dyDescent="0.25">
      <c r="B2332" t="s">
        <v>2336</v>
      </c>
      <c r="C2332" s="119" t="s">
        <v>60</v>
      </c>
      <c r="D2332" t="s">
        <v>11550</v>
      </c>
      <c r="E2332" t="s">
        <v>11530</v>
      </c>
      <c r="F2332" t="s">
        <v>11540</v>
      </c>
      <c r="G2332" t="s">
        <v>61</v>
      </c>
      <c r="H2332" t="s">
        <v>18</v>
      </c>
      <c r="I2332" t="s">
        <v>11541</v>
      </c>
      <c r="J2332">
        <v>2015</v>
      </c>
      <c r="K2332">
        <v>575.29999999999995</v>
      </c>
      <c r="L2332">
        <v>47</v>
      </c>
      <c r="M2332">
        <v>1</v>
      </c>
      <c r="N2332">
        <f t="shared" si="100"/>
        <v>0</v>
      </c>
      <c r="O2332">
        <f t="shared" si="101"/>
        <v>0</v>
      </c>
      <c r="P2332" t="s">
        <v>12694</v>
      </c>
    </row>
    <row r="2333" spans="2:16" x14ac:dyDescent="0.25">
      <c r="B2333" t="s">
        <v>2337</v>
      </c>
      <c r="C2333" s="119" t="s">
        <v>60</v>
      </c>
      <c r="D2333" t="s">
        <v>11550</v>
      </c>
      <c r="E2333" t="s">
        <v>11530</v>
      </c>
      <c r="F2333" t="s">
        <v>11540</v>
      </c>
      <c r="G2333" t="s">
        <v>61</v>
      </c>
      <c r="H2333" t="s">
        <v>18</v>
      </c>
      <c r="I2333" t="s">
        <v>11541</v>
      </c>
      <c r="J2333">
        <v>2015</v>
      </c>
      <c r="K2333">
        <v>573.88</v>
      </c>
      <c r="L2333">
        <v>36</v>
      </c>
      <c r="M2333">
        <v>1</v>
      </c>
      <c r="N2333">
        <f t="shared" si="100"/>
        <v>0</v>
      </c>
      <c r="O2333">
        <f t="shared" si="101"/>
        <v>0</v>
      </c>
      <c r="P2333" t="s">
        <v>12694</v>
      </c>
    </row>
    <row r="2334" spans="2:16" x14ac:dyDescent="0.25">
      <c r="B2334" t="s">
        <v>2338</v>
      </c>
      <c r="C2334" s="119" t="s">
        <v>60</v>
      </c>
      <c r="D2334" t="s">
        <v>11537</v>
      </c>
      <c r="E2334" t="s">
        <v>11530</v>
      </c>
      <c r="F2334" t="s">
        <v>11540</v>
      </c>
      <c r="G2334" t="s">
        <v>61</v>
      </c>
      <c r="H2334" t="s">
        <v>18</v>
      </c>
      <c r="I2334" t="s">
        <v>11541</v>
      </c>
      <c r="J2334">
        <v>2015</v>
      </c>
      <c r="K2334">
        <v>572.19000000000005</v>
      </c>
      <c r="L2334">
        <v>24</v>
      </c>
      <c r="M2334">
        <v>1</v>
      </c>
      <c r="N2334">
        <f t="shared" si="100"/>
        <v>0</v>
      </c>
      <c r="O2334">
        <f t="shared" si="101"/>
        <v>0</v>
      </c>
      <c r="P2334" t="s">
        <v>12694</v>
      </c>
    </row>
    <row r="2335" spans="2:16" x14ac:dyDescent="0.25">
      <c r="B2335" t="s">
        <v>2339</v>
      </c>
      <c r="C2335" s="119" t="s">
        <v>60</v>
      </c>
      <c r="D2335" t="s">
        <v>11539</v>
      </c>
      <c r="E2335" t="s">
        <v>11530</v>
      </c>
      <c r="F2335" t="s">
        <v>11540</v>
      </c>
      <c r="G2335" t="s">
        <v>61</v>
      </c>
      <c r="H2335" t="s">
        <v>18</v>
      </c>
      <c r="I2335" t="s">
        <v>11541</v>
      </c>
      <c r="J2335">
        <v>2015</v>
      </c>
      <c r="K2335">
        <v>598.9</v>
      </c>
      <c r="L2335">
        <v>21</v>
      </c>
      <c r="M2335">
        <v>1</v>
      </c>
      <c r="N2335">
        <f t="shared" si="100"/>
        <v>0</v>
      </c>
      <c r="O2335">
        <f t="shared" si="101"/>
        <v>0</v>
      </c>
      <c r="P2335" t="s">
        <v>12694</v>
      </c>
    </row>
    <row r="2336" spans="2:16" x14ac:dyDescent="0.25">
      <c r="B2336" t="s">
        <v>2340</v>
      </c>
      <c r="C2336" s="119" t="s">
        <v>60</v>
      </c>
      <c r="D2336" t="s">
        <v>11539</v>
      </c>
      <c r="E2336" t="s">
        <v>11530</v>
      </c>
      <c r="F2336" t="s">
        <v>11540</v>
      </c>
      <c r="G2336" t="s">
        <v>61</v>
      </c>
      <c r="H2336" t="s">
        <v>18</v>
      </c>
      <c r="I2336" t="s">
        <v>11541</v>
      </c>
      <c r="J2336">
        <v>2015</v>
      </c>
      <c r="K2336">
        <v>571.92999999999995</v>
      </c>
      <c r="L2336">
        <v>22</v>
      </c>
      <c r="M2336">
        <v>1</v>
      </c>
      <c r="N2336">
        <f t="shared" si="100"/>
        <v>0</v>
      </c>
      <c r="O2336">
        <f t="shared" si="101"/>
        <v>0</v>
      </c>
      <c r="P2336" t="s">
        <v>12694</v>
      </c>
    </row>
    <row r="2337" spans="2:16" x14ac:dyDescent="0.25">
      <c r="B2337" t="s">
        <v>2341</v>
      </c>
      <c r="C2337" s="119" t="s">
        <v>60</v>
      </c>
      <c r="D2337" t="s">
        <v>11539</v>
      </c>
      <c r="E2337" t="s">
        <v>11530</v>
      </c>
      <c r="F2337" t="s">
        <v>11540</v>
      </c>
      <c r="G2337" t="s">
        <v>61</v>
      </c>
      <c r="H2337" t="s">
        <v>18</v>
      </c>
      <c r="I2337" t="s">
        <v>11541</v>
      </c>
      <c r="J2337">
        <v>2015</v>
      </c>
      <c r="K2337">
        <v>600.05999999999995</v>
      </c>
      <c r="L2337">
        <v>30</v>
      </c>
      <c r="M2337">
        <v>1</v>
      </c>
      <c r="N2337">
        <f t="shared" si="100"/>
        <v>0</v>
      </c>
      <c r="O2337">
        <f t="shared" si="101"/>
        <v>0</v>
      </c>
      <c r="P2337" t="s">
        <v>12694</v>
      </c>
    </row>
    <row r="2338" spans="2:16" x14ac:dyDescent="0.25">
      <c r="B2338" t="s">
        <v>2342</v>
      </c>
      <c r="C2338" s="119" t="s">
        <v>60</v>
      </c>
      <c r="D2338" t="s">
        <v>11537</v>
      </c>
      <c r="E2338" t="s">
        <v>11530</v>
      </c>
      <c r="F2338" t="s">
        <v>11540</v>
      </c>
      <c r="G2338" t="s">
        <v>61</v>
      </c>
      <c r="H2338" t="s">
        <v>18</v>
      </c>
      <c r="I2338" t="s">
        <v>11541</v>
      </c>
      <c r="J2338">
        <v>2015</v>
      </c>
      <c r="K2338">
        <v>601.48</v>
      </c>
      <c r="L2338">
        <v>41</v>
      </c>
      <c r="M2338">
        <v>1</v>
      </c>
      <c r="N2338">
        <f t="shared" si="100"/>
        <v>0</v>
      </c>
      <c r="O2338">
        <f t="shared" si="101"/>
        <v>0</v>
      </c>
      <c r="P2338" t="s">
        <v>12694</v>
      </c>
    </row>
    <row r="2339" spans="2:16" x14ac:dyDescent="0.25">
      <c r="B2339" t="s">
        <v>2343</v>
      </c>
      <c r="C2339" s="119" t="s">
        <v>60</v>
      </c>
      <c r="D2339" t="s">
        <v>11537</v>
      </c>
      <c r="E2339" t="s">
        <v>11530</v>
      </c>
      <c r="F2339" t="s">
        <v>11540</v>
      </c>
      <c r="G2339" t="s">
        <v>61</v>
      </c>
      <c r="H2339" t="s">
        <v>18</v>
      </c>
      <c r="I2339" t="s">
        <v>11541</v>
      </c>
      <c r="J2339">
        <v>2015</v>
      </c>
      <c r="K2339">
        <v>607.79999999999995</v>
      </c>
      <c r="L2339">
        <v>90</v>
      </c>
      <c r="M2339">
        <v>1</v>
      </c>
      <c r="N2339">
        <f t="shared" si="100"/>
        <v>0</v>
      </c>
      <c r="O2339">
        <f t="shared" si="101"/>
        <v>0</v>
      </c>
      <c r="P2339" t="s">
        <v>12694</v>
      </c>
    </row>
    <row r="2340" spans="2:16" x14ac:dyDescent="0.25">
      <c r="B2340" t="s">
        <v>2344</v>
      </c>
      <c r="C2340" s="119" t="s">
        <v>60</v>
      </c>
      <c r="D2340" t="s">
        <v>11537</v>
      </c>
      <c r="E2340" t="s">
        <v>11530</v>
      </c>
      <c r="F2340" t="s">
        <v>11540</v>
      </c>
      <c r="G2340" t="s">
        <v>61</v>
      </c>
      <c r="H2340" t="s">
        <v>18</v>
      </c>
      <c r="I2340" t="s">
        <v>11541</v>
      </c>
      <c r="J2340">
        <v>2015</v>
      </c>
      <c r="K2340">
        <v>571.92999999999995</v>
      </c>
      <c r="L2340">
        <v>22</v>
      </c>
      <c r="M2340">
        <v>1</v>
      </c>
      <c r="N2340">
        <f t="shared" si="100"/>
        <v>0</v>
      </c>
      <c r="O2340">
        <f t="shared" si="101"/>
        <v>0</v>
      </c>
      <c r="P2340" t="s">
        <v>12694</v>
      </c>
    </row>
    <row r="2341" spans="2:16" x14ac:dyDescent="0.25">
      <c r="B2341" t="s">
        <v>2345</v>
      </c>
      <c r="C2341" s="119" t="s">
        <v>60</v>
      </c>
      <c r="D2341" t="s">
        <v>11537</v>
      </c>
      <c r="E2341" t="s">
        <v>11530</v>
      </c>
      <c r="F2341" t="s">
        <v>11540</v>
      </c>
      <c r="G2341" t="s">
        <v>61</v>
      </c>
      <c r="H2341" t="s">
        <v>18</v>
      </c>
      <c r="I2341" t="s">
        <v>11541</v>
      </c>
      <c r="J2341">
        <v>2015</v>
      </c>
      <c r="K2341">
        <v>571.92999999999995</v>
      </c>
      <c r="L2341">
        <v>22</v>
      </c>
      <c r="M2341">
        <v>1</v>
      </c>
      <c r="N2341">
        <f t="shared" si="100"/>
        <v>0</v>
      </c>
      <c r="O2341">
        <f t="shared" si="101"/>
        <v>0</v>
      </c>
      <c r="P2341" t="s">
        <v>12694</v>
      </c>
    </row>
    <row r="2342" spans="2:16" x14ac:dyDescent="0.25">
      <c r="B2342" t="s">
        <v>2346</v>
      </c>
      <c r="C2342" s="119" t="s">
        <v>60</v>
      </c>
      <c r="D2342" t="s">
        <v>11537</v>
      </c>
      <c r="E2342" t="s">
        <v>11530</v>
      </c>
      <c r="F2342" t="s">
        <v>11540</v>
      </c>
      <c r="G2342" t="s">
        <v>61</v>
      </c>
      <c r="H2342" t="s">
        <v>18</v>
      </c>
      <c r="I2342" t="s">
        <v>11541</v>
      </c>
      <c r="J2342">
        <v>2015</v>
      </c>
      <c r="K2342">
        <v>788.75</v>
      </c>
      <c r="L2342">
        <v>22</v>
      </c>
      <c r="M2342">
        <v>1</v>
      </c>
      <c r="N2342">
        <f t="shared" si="100"/>
        <v>0</v>
      </c>
      <c r="O2342">
        <f t="shared" si="101"/>
        <v>0</v>
      </c>
      <c r="P2342" t="s">
        <v>12694</v>
      </c>
    </row>
    <row r="2343" spans="2:16" x14ac:dyDescent="0.25">
      <c r="B2343" t="s">
        <v>2347</v>
      </c>
      <c r="C2343" s="119" t="s">
        <v>60</v>
      </c>
      <c r="D2343" t="s">
        <v>11537</v>
      </c>
      <c r="E2343" t="s">
        <v>11530</v>
      </c>
      <c r="F2343" t="s">
        <v>11540</v>
      </c>
      <c r="G2343" t="s">
        <v>61</v>
      </c>
      <c r="H2343" t="s">
        <v>18</v>
      </c>
      <c r="I2343" t="s">
        <v>11541</v>
      </c>
      <c r="J2343">
        <v>2015</v>
      </c>
      <c r="K2343">
        <v>599.38</v>
      </c>
      <c r="L2343">
        <v>22</v>
      </c>
      <c r="M2343">
        <v>1</v>
      </c>
      <c r="N2343">
        <f t="shared" si="100"/>
        <v>0</v>
      </c>
      <c r="O2343">
        <f t="shared" si="101"/>
        <v>0</v>
      </c>
      <c r="P2343" t="s">
        <v>12694</v>
      </c>
    </row>
    <row r="2344" spans="2:16" x14ac:dyDescent="0.25">
      <c r="B2344" t="s">
        <v>2348</v>
      </c>
      <c r="C2344" s="119" t="s">
        <v>60</v>
      </c>
      <c r="D2344" t="s">
        <v>11546</v>
      </c>
      <c r="E2344" t="s">
        <v>11530</v>
      </c>
      <c r="F2344" t="s">
        <v>11540</v>
      </c>
      <c r="G2344" t="s">
        <v>61</v>
      </c>
      <c r="H2344" t="s">
        <v>18</v>
      </c>
      <c r="I2344" t="s">
        <v>11541</v>
      </c>
      <c r="J2344">
        <v>2015</v>
      </c>
      <c r="K2344">
        <v>573.22</v>
      </c>
      <c r="L2344">
        <v>32</v>
      </c>
      <c r="M2344">
        <v>1</v>
      </c>
      <c r="N2344">
        <f t="shared" si="100"/>
        <v>0</v>
      </c>
      <c r="O2344">
        <f t="shared" si="101"/>
        <v>0</v>
      </c>
      <c r="P2344" t="s">
        <v>12694</v>
      </c>
    </row>
    <row r="2345" spans="2:16" x14ac:dyDescent="0.25">
      <c r="B2345" t="s">
        <v>2349</v>
      </c>
      <c r="C2345" s="119" t="s">
        <v>60</v>
      </c>
      <c r="D2345" t="s">
        <v>11537</v>
      </c>
      <c r="E2345" t="s">
        <v>11530</v>
      </c>
      <c r="F2345" t="s">
        <v>11540</v>
      </c>
      <c r="G2345" t="s">
        <v>61</v>
      </c>
      <c r="H2345" t="s">
        <v>18</v>
      </c>
      <c r="I2345" t="s">
        <v>11541</v>
      </c>
      <c r="J2345">
        <v>2015</v>
      </c>
      <c r="K2345">
        <v>572.19000000000005</v>
      </c>
      <c r="L2345">
        <v>24</v>
      </c>
      <c r="M2345">
        <v>1</v>
      </c>
      <c r="N2345">
        <f t="shared" si="100"/>
        <v>0</v>
      </c>
      <c r="O2345">
        <f t="shared" si="101"/>
        <v>0</v>
      </c>
      <c r="P2345" t="s">
        <v>12694</v>
      </c>
    </row>
    <row r="2346" spans="2:16" x14ac:dyDescent="0.25">
      <c r="B2346" t="s">
        <v>2350</v>
      </c>
      <c r="C2346" s="119" t="s">
        <v>60</v>
      </c>
      <c r="D2346" t="s">
        <v>11537</v>
      </c>
      <c r="E2346" t="s">
        <v>11530</v>
      </c>
      <c r="F2346" t="s">
        <v>11540</v>
      </c>
      <c r="G2346" t="s">
        <v>61</v>
      </c>
      <c r="H2346" t="s">
        <v>18</v>
      </c>
      <c r="I2346" t="s">
        <v>11541</v>
      </c>
      <c r="J2346">
        <v>2015</v>
      </c>
      <c r="K2346">
        <v>572.70000000000005</v>
      </c>
      <c r="L2346">
        <v>28</v>
      </c>
      <c r="M2346">
        <v>1</v>
      </c>
      <c r="N2346">
        <f t="shared" si="100"/>
        <v>0</v>
      </c>
      <c r="O2346">
        <f t="shared" si="101"/>
        <v>0</v>
      </c>
      <c r="P2346" t="s">
        <v>12694</v>
      </c>
    </row>
    <row r="2347" spans="2:16" x14ac:dyDescent="0.25">
      <c r="B2347" t="s">
        <v>2351</v>
      </c>
      <c r="C2347" s="119" t="s">
        <v>60</v>
      </c>
      <c r="D2347" t="s">
        <v>11537</v>
      </c>
      <c r="E2347" t="s">
        <v>11530</v>
      </c>
      <c r="F2347" t="s">
        <v>11540</v>
      </c>
      <c r="G2347" t="s">
        <v>61</v>
      </c>
      <c r="H2347" t="s">
        <v>18</v>
      </c>
      <c r="I2347" t="s">
        <v>11541</v>
      </c>
      <c r="J2347">
        <v>2015</v>
      </c>
      <c r="K2347">
        <v>572.84</v>
      </c>
      <c r="L2347">
        <v>29</v>
      </c>
      <c r="M2347">
        <v>1</v>
      </c>
      <c r="N2347">
        <f t="shared" si="100"/>
        <v>0</v>
      </c>
      <c r="O2347">
        <f t="shared" si="101"/>
        <v>0</v>
      </c>
      <c r="P2347" t="s">
        <v>12694</v>
      </c>
    </row>
    <row r="2348" spans="2:16" x14ac:dyDescent="0.25">
      <c r="B2348" t="s">
        <v>2352</v>
      </c>
      <c r="C2348" s="119" t="s">
        <v>60</v>
      </c>
      <c r="D2348" t="s">
        <v>11537</v>
      </c>
      <c r="E2348" t="s">
        <v>11530</v>
      </c>
      <c r="F2348" t="s">
        <v>11540</v>
      </c>
      <c r="G2348" t="s">
        <v>61</v>
      </c>
      <c r="H2348" t="s">
        <v>18</v>
      </c>
      <c r="I2348" t="s">
        <v>11541</v>
      </c>
      <c r="J2348">
        <v>2015</v>
      </c>
      <c r="K2348">
        <v>572.32000000000005</v>
      </c>
      <c r="L2348">
        <v>25</v>
      </c>
      <c r="M2348">
        <v>1</v>
      </c>
      <c r="N2348">
        <f t="shared" si="100"/>
        <v>0</v>
      </c>
      <c r="O2348">
        <f t="shared" si="101"/>
        <v>0</v>
      </c>
      <c r="P2348" t="s">
        <v>12694</v>
      </c>
    </row>
    <row r="2349" spans="2:16" x14ac:dyDescent="0.25">
      <c r="B2349" t="s">
        <v>2353</v>
      </c>
      <c r="C2349" s="119" t="s">
        <v>60</v>
      </c>
      <c r="D2349" t="s">
        <v>11537</v>
      </c>
      <c r="E2349" t="s">
        <v>11530</v>
      </c>
      <c r="F2349" t="s">
        <v>11540</v>
      </c>
      <c r="G2349" t="s">
        <v>61</v>
      </c>
      <c r="H2349" t="s">
        <v>18</v>
      </c>
      <c r="I2349" t="s">
        <v>11541</v>
      </c>
      <c r="J2349">
        <v>2015</v>
      </c>
      <c r="K2349">
        <v>572.70000000000005</v>
      </c>
      <c r="L2349">
        <v>28</v>
      </c>
      <c r="M2349">
        <v>1</v>
      </c>
      <c r="N2349">
        <f t="shared" si="100"/>
        <v>0</v>
      </c>
      <c r="O2349">
        <f t="shared" si="101"/>
        <v>0</v>
      </c>
      <c r="P2349" t="s">
        <v>12694</v>
      </c>
    </row>
    <row r="2350" spans="2:16" x14ac:dyDescent="0.25">
      <c r="B2350" t="s">
        <v>2354</v>
      </c>
      <c r="C2350" s="119" t="s">
        <v>60</v>
      </c>
      <c r="D2350" t="s">
        <v>11542</v>
      </c>
      <c r="E2350" t="s">
        <v>11530</v>
      </c>
      <c r="F2350" t="s">
        <v>11540</v>
      </c>
      <c r="G2350" t="s">
        <v>61</v>
      </c>
      <c r="H2350" t="s">
        <v>18</v>
      </c>
      <c r="I2350" t="s">
        <v>11541</v>
      </c>
      <c r="J2350">
        <v>2015</v>
      </c>
      <c r="K2350">
        <v>572.45000000000005</v>
      </c>
      <c r="L2350">
        <v>26</v>
      </c>
      <c r="M2350">
        <v>1</v>
      </c>
      <c r="N2350">
        <f t="shared" si="100"/>
        <v>0</v>
      </c>
      <c r="O2350">
        <f t="shared" si="101"/>
        <v>0</v>
      </c>
      <c r="P2350" t="s">
        <v>12694</v>
      </c>
    </row>
    <row r="2351" spans="2:16" x14ac:dyDescent="0.25">
      <c r="B2351" t="s">
        <v>2355</v>
      </c>
      <c r="C2351" s="119" t="s">
        <v>60</v>
      </c>
      <c r="D2351" t="s">
        <v>11537</v>
      </c>
      <c r="E2351" t="s">
        <v>11530</v>
      </c>
      <c r="F2351" t="s">
        <v>11540</v>
      </c>
      <c r="G2351" t="s">
        <v>61</v>
      </c>
      <c r="H2351" t="s">
        <v>18</v>
      </c>
      <c r="I2351" t="s">
        <v>11541</v>
      </c>
      <c r="J2351">
        <v>2015</v>
      </c>
      <c r="K2351">
        <v>572.45000000000005</v>
      </c>
      <c r="L2351">
        <v>26</v>
      </c>
      <c r="M2351">
        <v>1</v>
      </c>
      <c r="N2351">
        <f t="shared" si="100"/>
        <v>0</v>
      </c>
      <c r="O2351">
        <f t="shared" si="101"/>
        <v>0</v>
      </c>
      <c r="P2351" t="s">
        <v>12694</v>
      </c>
    </row>
    <row r="2352" spans="2:16" x14ac:dyDescent="0.25">
      <c r="B2352" t="s">
        <v>2356</v>
      </c>
      <c r="C2352" s="119" t="s">
        <v>60</v>
      </c>
      <c r="D2352" t="s">
        <v>11550</v>
      </c>
      <c r="E2352" t="s">
        <v>11530</v>
      </c>
      <c r="F2352" t="s">
        <v>11540</v>
      </c>
      <c r="G2352" t="s">
        <v>61</v>
      </c>
      <c r="H2352" t="s">
        <v>18</v>
      </c>
      <c r="I2352" t="s">
        <v>11541</v>
      </c>
      <c r="J2352">
        <v>2015</v>
      </c>
      <c r="K2352">
        <v>571.79999999999995</v>
      </c>
      <c r="L2352">
        <v>21</v>
      </c>
      <c r="M2352">
        <v>1</v>
      </c>
      <c r="N2352">
        <f t="shared" si="100"/>
        <v>0</v>
      </c>
      <c r="O2352">
        <f t="shared" si="101"/>
        <v>0</v>
      </c>
      <c r="P2352" t="s">
        <v>12694</v>
      </c>
    </row>
    <row r="2353" spans="2:16" x14ac:dyDescent="0.25">
      <c r="B2353" t="s">
        <v>2357</v>
      </c>
      <c r="C2353" s="119" t="s">
        <v>60</v>
      </c>
      <c r="D2353" t="s">
        <v>11550</v>
      </c>
      <c r="E2353" t="s">
        <v>11530</v>
      </c>
      <c r="F2353" t="s">
        <v>11540</v>
      </c>
      <c r="G2353" t="s">
        <v>61</v>
      </c>
      <c r="H2353" t="s">
        <v>18</v>
      </c>
      <c r="I2353" t="s">
        <v>11541</v>
      </c>
      <c r="J2353">
        <v>2015</v>
      </c>
      <c r="K2353">
        <v>573.6</v>
      </c>
      <c r="L2353">
        <v>35</v>
      </c>
      <c r="M2353">
        <v>1</v>
      </c>
      <c r="N2353">
        <f t="shared" si="100"/>
        <v>0</v>
      </c>
      <c r="O2353">
        <f t="shared" si="101"/>
        <v>0</v>
      </c>
      <c r="P2353" t="s">
        <v>12694</v>
      </c>
    </row>
    <row r="2354" spans="2:16" x14ac:dyDescent="0.25">
      <c r="B2354" t="s">
        <v>2358</v>
      </c>
      <c r="C2354" s="119" t="s">
        <v>60</v>
      </c>
      <c r="D2354" t="s">
        <v>11550</v>
      </c>
      <c r="E2354" t="s">
        <v>11530</v>
      </c>
      <c r="F2354" t="s">
        <v>11540</v>
      </c>
      <c r="G2354" t="s">
        <v>61</v>
      </c>
      <c r="H2354" t="s">
        <v>18</v>
      </c>
      <c r="I2354" t="s">
        <v>11541</v>
      </c>
      <c r="J2354">
        <v>2015</v>
      </c>
      <c r="K2354">
        <v>572.05999999999995</v>
      </c>
      <c r="L2354">
        <v>23</v>
      </c>
      <c r="M2354">
        <v>1</v>
      </c>
      <c r="N2354">
        <f t="shared" si="100"/>
        <v>0</v>
      </c>
      <c r="O2354">
        <f t="shared" si="101"/>
        <v>0</v>
      </c>
      <c r="P2354" t="s">
        <v>12694</v>
      </c>
    </row>
    <row r="2355" spans="2:16" x14ac:dyDescent="0.25">
      <c r="B2355" t="s">
        <v>2359</v>
      </c>
      <c r="C2355" s="119" t="s">
        <v>60</v>
      </c>
      <c r="D2355" t="s">
        <v>11539</v>
      </c>
      <c r="E2355" t="s">
        <v>11530</v>
      </c>
      <c r="F2355" t="s">
        <v>11540</v>
      </c>
      <c r="G2355" t="s">
        <v>61</v>
      </c>
      <c r="H2355" t="s">
        <v>18</v>
      </c>
      <c r="I2355" t="s">
        <v>11541</v>
      </c>
      <c r="J2355">
        <v>2015</v>
      </c>
      <c r="K2355">
        <v>571.92999999999995</v>
      </c>
      <c r="L2355">
        <v>22</v>
      </c>
      <c r="M2355">
        <v>1</v>
      </c>
      <c r="N2355">
        <f t="shared" si="100"/>
        <v>0</v>
      </c>
      <c r="O2355">
        <f t="shared" si="101"/>
        <v>0</v>
      </c>
      <c r="P2355" t="s">
        <v>12694</v>
      </c>
    </row>
    <row r="2356" spans="2:16" x14ac:dyDescent="0.25">
      <c r="B2356" t="s">
        <v>2360</v>
      </c>
      <c r="C2356" s="119" t="s">
        <v>60</v>
      </c>
      <c r="D2356" t="s">
        <v>11537</v>
      </c>
      <c r="E2356" t="s">
        <v>11530</v>
      </c>
      <c r="F2356" t="s">
        <v>11540</v>
      </c>
      <c r="G2356" t="s">
        <v>61</v>
      </c>
      <c r="H2356" t="s">
        <v>18</v>
      </c>
      <c r="I2356" t="s">
        <v>11541</v>
      </c>
      <c r="J2356">
        <v>2015</v>
      </c>
      <c r="K2356">
        <v>573.87</v>
      </c>
      <c r="L2356">
        <v>37</v>
      </c>
      <c r="M2356">
        <v>1</v>
      </c>
      <c r="N2356">
        <f t="shared" si="100"/>
        <v>0</v>
      </c>
      <c r="O2356">
        <f t="shared" si="101"/>
        <v>0</v>
      </c>
      <c r="P2356" t="s">
        <v>12694</v>
      </c>
    </row>
    <row r="2357" spans="2:16" x14ac:dyDescent="0.25">
      <c r="B2357" t="s">
        <v>2361</v>
      </c>
      <c r="C2357" s="119" t="s">
        <v>60</v>
      </c>
      <c r="D2357" t="s">
        <v>11537</v>
      </c>
      <c r="E2357" t="s">
        <v>11530</v>
      </c>
      <c r="F2357" t="s">
        <v>11540</v>
      </c>
      <c r="G2357" t="s">
        <v>61</v>
      </c>
      <c r="H2357" t="s">
        <v>18</v>
      </c>
      <c r="I2357" t="s">
        <v>11541</v>
      </c>
      <c r="J2357">
        <v>2015</v>
      </c>
      <c r="K2357">
        <v>572.19000000000005</v>
      </c>
      <c r="L2357">
        <v>24</v>
      </c>
      <c r="M2357">
        <v>1</v>
      </c>
      <c r="N2357">
        <f t="shared" si="100"/>
        <v>0</v>
      </c>
      <c r="O2357">
        <f t="shared" si="101"/>
        <v>0</v>
      </c>
      <c r="P2357" t="s">
        <v>12694</v>
      </c>
    </row>
    <row r="2358" spans="2:16" x14ac:dyDescent="0.25">
      <c r="B2358" t="s">
        <v>2362</v>
      </c>
      <c r="C2358" s="119" t="s">
        <v>60</v>
      </c>
      <c r="D2358" t="s">
        <v>11537</v>
      </c>
      <c r="E2358" t="s">
        <v>11530</v>
      </c>
      <c r="F2358" t="s">
        <v>11540</v>
      </c>
      <c r="G2358" t="s">
        <v>61</v>
      </c>
      <c r="H2358" t="s">
        <v>18</v>
      </c>
      <c r="I2358" t="s">
        <v>11541</v>
      </c>
      <c r="J2358">
        <v>2015</v>
      </c>
      <c r="K2358">
        <v>572.19000000000005</v>
      </c>
      <c r="L2358">
        <v>24</v>
      </c>
      <c r="M2358">
        <v>1</v>
      </c>
      <c r="N2358">
        <f t="shared" si="100"/>
        <v>0</v>
      </c>
      <c r="O2358">
        <f t="shared" si="101"/>
        <v>0</v>
      </c>
      <c r="P2358" t="s">
        <v>12693</v>
      </c>
    </row>
    <row r="2359" spans="2:16" x14ac:dyDescent="0.25">
      <c r="B2359" t="s">
        <v>2363</v>
      </c>
      <c r="C2359" s="119" t="s">
        <v>60</v>
      </c>
      <c r="D2359" t="s">
        <v>11537</v>
      </c>
      <c r="E2359" t="s">
        <v>11530</v>
      </c>
      <c r="F2359" t="s">
        <v>11540</v>
      </c>
      <c r="G2359" t="s">
        <v>61</v>
      </c>
      <c r="H2359" t="s">
        <v>18</v>
      </c>
      <c r="I2359" t="s">
        <v>11541</v>
      </c>
      <c r="J2359">
        <v>2015</v>
      </c>
      <c r="K2359">
        <v>572.32000000000005</v>
      </c>
      <c r="L2359">
        <v>25</v>
      </c>
      <c r="M2359">
        <v>1</v>
      </c>
      <c r="N2359">
        <f t="shared" si="100"/>
        <v>0</v>
      </c>
      <c r="O2359">
        <f t="shared" si="101"/>
        <v>0</v>
      </c>
      <c r="P2359" t="s">
        <v>12694</v>
      </c>
    </row>
    <row r="2360" spans="2:16" x14ac:dyDescent="0.25">
      <c r="B2360" t="s">
        <v>2364</v>
      </c>
      <c r="C2360" s="119" t="s">
        <v>60</v>
      </c>
      <c r="D2360" t="s">
        <v>11537</v>
      </c>
      <c r="E2360" t="s">
        <v>11530</v>
      </c>
      <c r="F2360" t="s">
        <v>11540</v>
      </c>
      <c r="G2360" t="s">
        <v>61</v>
      </c>
      <c r="H2360" t="s">
        <v>18</v>
      </c>
      <c r="I2360" t="s">
        <v>11541</v>
      </c>
      <c r="J2360">
        <v>2015</v>
      </c>
      <c r="K2360">
        <v>599.41999999999996</v>
      </c>
      <c r="L2360">
        <v>25</v>
      </c>
      <c r="M2360">
        <v>1</v>
      </c>
      <c r="N2360">
        <f t="shared" si="100"/>
        <v>0</v>
      </c>
      <c r="O2360">
        <f t="shared" si="101"/>
        <v>0</v>
      </c>
      <c r="P2360" t="s">
        <v>12694</v>
      </c>
    </row>
    <row r="2361" spans="2:16" x14ac:dyDescent="0.25">
      <c r="B2361" t="s">
        <v>2365</v>
      </c>
      <c r="C2361" s="119" t="s">
        <v>60</v>
      </c>
      <c r="D2361" t="s">
        <v>11537</v>
      </c>
      <c r="E2361" t="s">
        <v>11530</v>
      </c>
      <c r="F2361" t="s">
        <v>11540</v>
      </c>
      <c r="G2361" t="s">
        <v>61</v>
      </c>
      <c r="H2361" t="s">
        <v>18</v>
      </c>
      <c r="I2361" t="s">
        <v>11541</v>
      </c>
      <c r="J2361">
        <v>2015</v>
      </c>
      <c r="K2361">
        <v>599.03</v>
      </c>
      <c r="L2361">
        <v>22</v>
      </c>
      <c r="M2361">
        <v>1</v>
      </c>
      <c r="N2361">
        <f t="shared" si="100"/>
        <v>0</v>
      </c>
      <c r="O2361">
        <f t="shared" si="101"/>
        <v>0</v>
      </c>
      <c r="P2361" t="s">
        <v>12694</v>
      </c>
    </row>
    <row r="2362" spans="2:16" x14ac:dyDescent="0.25">
      <c r="B2362" t="s">
        <v>2366</v>
      </c>
      <c r="C2362" s="119" t="s">
        <v>60</v>
      </c>
      <c r="D2362" t="s">
        <v>11537</v>
      </c>
      <c r="E2362" t="s">
        <v>11530</v>
      </c>
      <c r="F2362" t="s">
        <v>11540</v>
      </c>
      <c r="G2362" t="s">
        <v>61</v>
      </c>
      <c r="H2362" t="s">
        <v>18</v>
      </c>
      <c r="I2362" t="s">
        <v>11541</v>
      </c>
      <c r="J2362">
        <v>2015</v>
      </c>
      <c r="K2362">
        <v>572.45000000000005</v>
      </c>
      <c r="L2362">
        <v>26</v>
      </c>
      <c r="M2362">
        <v>1</v>
      </c>
      <c r="N2362">
        <f t="shared" si="100"/>
        <v>0</v>
      </c>
      <c r="O2362">
        <f t="shared" si="101"/>
        <v>0</v>
      </c>
      <c r="P2362" t="s">
        <v>12694</v>
      </c>
    </row>
    <row r="2363" spans="2:16" x14ac:dyDescent="0.25">
      <c r="B2363" t="s">
        <v>2367</v>
      </c>
      <c r="C2363" s="119" t="s">
        <v>60</v>
      </c>
      <c r="D2363" t="s">
        <v>11550</v>
      </c>
      <c r="E2363" t="s">
        <v>11530</v>
      </c>
      <c r="F2363" t="s">
        <v>11540</v>
      </c>
      <c r="G2363" t="s">
        <v>61</v>
      </c>
      <c r="H2363" t="s">
        <v>18</v>
      </c>
      <c r="I2363" t="s">
        <v>11541</v>
      </c>
      <c r="J2363">
        <v>2015</v>
      </c>
      <c r="K2363">
        <v>573.1</v>
      </c>
      <c r="L2363">
        <v>31</v>
      </c>
      <c r="M2363">
        <v>1</v>
      </c>
      <c r="N2363">
        <f t="shared" si="100"/>
        <v>0</v>
      </c>
      <c r="O2363">
        <f t="shared" si="101"/>
        <v>0</v>
      </c>
      <c r="P2363" t="s">
        <v>12694</v>
      </c>
    </row>
    <row r="2364" spans="2:16" x14ac:dyDescent="0.25">
      <c r="B2364" t="s">
        <v>2368</v>
      </c>
      <c r="C2364" s="119" t="s">
        <v>60</v>
      </c>
      <c r="D2364" t="s">
        <v>11550</v>
      </c>
      <c r="E2364" t="s">
        <v>11530</v>
      </c>
      <c r="F2364" t="s">
        <v>11540</v>
      </c>
      <c r="G2364" t="s">
        <v>61</v>
      </c>
      <c r="H2364" t="s">
        <v>18</v>
      </c>
      <c r="I2364" t="s">
        <v>11541</v>
      </c>
      <c r="J2364">
        <v>2015</v>
      </c>
      <c r="K2364">
        <v>571.67999999999995</v>
      </c>
      <c r="L2364">
        <v>20</v>
      </c>
      <c r="M2364">
        <v>1</v>
      </c>
      <c r="N2364">
        <f t="shared" si="100"/>
        <v>0</v>
      </c>
      <c r="O2364">
        <f t="shared" si="101"/>
        <v>0</v>
      </c>
      <c r="P2364" t="s">
        <v>12694</v>
      </c>
    </row>
    <row r="2365" spans="2:16" x14ac:dyDescent="0.25">
      <c r="B2365" t="s">
        <v>2369</v>
      </c>
      <c r="C2365" s="119" t="s">
        <v>60</v>
      </c>
      <c r="D2365" t="s">
        <v>11550</v>
      </c>
      <c r="E2365" t="s">
        <v>11530</v>
      </c>
      <c r="F2365" t="s">
        <v>11540</v>
      </c>
      <c r="G2365" t="s">
        <v>61</v>
      </c>
      <c r="H2365" t="s">
        <v>18</v>
      </c>
      <c r="I2365" t="s">
        <v>11541</v>
      </c>
      <c r="J2365">
        <v>2015</v>
      </c>
      <c r="K2365">
        <v>571.80999999999995</v>
      </c>
      <c r="L2365">
        <v>21</v>
      </c>
      <c r="M2365">
        <v>1</v>
      </c>
      <c r="N2365">
        <f t="shared" si="100"/>
        <v>0</v>
      </c>
      <c r="O2365">
        <f t="shared" si="101"/>
        <v>0</v>
      </c>
      <c r="P2365" t="s">
        <v>12694</v>
      </c>
    </row>
    <row r="2366" spans="2:16" x14ac:dyDescent="0.25">
      <c r="B2366" t="s">
        <v>2370</v>
      </c>
      <c r="C2366" s="119" t="s">
        <v>60</v>
      </c>
      <c r="D2366" t="s">
        <v>11550</v>
      </c>
      <c r="E2366" t="s">
        <v>11530</v>
      </c>
      <c r="F2366" t="s">
        <v>11540</v>
      </c>
      <c r="G2366" t="s">
        <v>61</v>
      </c>
      <c r="H2366" t="s">
        <v>18</v>
      </c>
      <c r="I2366" t="s">
        <v>11541</v>
      </c>
      <c r="J2366">
        <v>2015</v>
      </c>
      <c r="K2366">
        <v>571.80999999999995</v>
      </c>
      <c r="L2366">
        <v>21</v>
      </c>
      <c r="M2366">
        <v>1</v>
      </c>
      <c r="N2366">
        <f t="shared" si="100"/>
        <v>0</v>
      </c>
      <c r="O2366">
        <f t="shared" si="101"/>
        <v>0</v>
      </c>
      <c r="P2366" t="s">
        <v>12694</v>
      </c>
    </row>
    <row r="2367" spans="2:16" x14ac:dyDescent="0.25">
      <c r="B2367" t="s">
        <v>2371</v>
      </c>
      <c r="C2367" s="119" t="s">
        <v>60</v>
      </c>
      <c r="D2367" t="s">
        <v>11550</v>
      </c>
      <c r="E2367" t="s">
        <v>11530</v>
      </c>
      <c r="F2367" t="s">
        <v>11540</v>
      </c>
      <c r="G2367" t="s">
        <v>61</v>
      </c>
      <c r="H2367" t="s">
        <v>18</v>
      </c>
      <c r="I2367" t="s">
        <v>11541</v>
      </c>
      <c r="J2367">
        <v>2015</v>
      </c>
      <c r="K2367">
        <v>571.67999999999995</v>
      </c>
      <c r="L2367">
        <v>20</v>
      </c>
      <c r="M2367">
        <v>1</v>
      </c>
      <c r="N2367">
        <f t="shared" si="100"/>
        <v>0</v>
      </c>
      <c r="O2367">
        <f t="shared" si="101"/>
        <v>0</v>
      </c>
      <c r="P2367" t="s">
        <v>12694</v>
      </c>
    </row>
    <row r="2368" spans="2:16" x14ac:dyDescent="0.25">
      <c r="B2368" t="s">
        <v>2372</v>
      </c>
      <c r="C2368" s="119" t="s">
        <v>60</v>
      </c>
      <c r="D2368" t="s">
        <v>11546</v>
      </c>
      <c r="E2368" t="s">
        <v>11530</v>
      </c>
      <c r="F2368" t="s">
        <v>11540</v>
      </c>
      <c r="G2368" t="s">
        <v>61</v>
      </c>
      <c r="H2368" t="s">
        <v>18</v>
      </c>
      <c r="I2368" t="s">
        <v>11541</v>
      </c>
      <c r="J2368">
        <v>2015</v>
      </c>
      <c r="K2368">
        <v>571.92999999999995</v>
      </c>
      <c r="L2368">
        <v>22</v>
      </c>
      <c r="M2368">
        <v>1</v>
      </c>
      <c r="N2368">
        <f t="shared" si="100"/>
        <v>0</v>
      </c>
      <c r="O2368">
        <f t="shared" si="101"/>
        <v>0</v>
      </c>
      <c r="P2368" t="s">
        <v>12694</v>
      </c>
    </row>
    <row r="2369" spans="2:16" x14ac:dyDescent="0.25">
      <c r="B2369" t="s">
        <v>2373</v>
      </c>
      <c r="C2369" s="119" t="s">
        <v>60</v>
      </c>
      <c r="D2369" t="s">
        <v>11550</v>
      </c>
      <c r="E2369" t="s">
        <v>11530</v>
      </c>
      <c r="F2369" t="s">
        <v>11540</v>
      </c>
      <c r="G2369" t="s">
        <v>61</v>
      </c>
      <c r="H2369" t="s">
        <v>18</v>
      </c>
      <c r="I2369" t="s">
        <v>11541</v>
      </c>
      <c r="J2369">
        <v>2015</v>
      </c>
      <c r="K2369">
        <v>574.14</v>
      </c>
      <c r="L2369">
        <v>38</v>
      </c>
      <c r="M2369">
        <v>1</v>
      </c>
      <c r="N2369">
        <f t="shared" si="100"/>
        <v>0</v>
      </c>
      <c r="O2369">
        <f t="shared" si="101"/>
        <v>0</v>
      </c>
      <c r="P2369" t="s">
        <v>12694</v>
      </c>
    </row>
    <row r="2370" spans="2:16" x14ac:dyDescent="0.25">
      <c r="B2370" t="s">
        <v>2374</v>
      </c>
      <c r="C2370" s="119" t="s">
        <v>60</v>
      </c>
      <c r="D2370" t="s">
        <v>11550</v>
      </c>
      <c r="E2370" t="s">
        <v>11530</v>
      </c>
      <c r="F2370" t="s">
        <v>11540</v>
      </c>
      <c r="G2370" t="s">
        <v>61</v>
      </c>
      <c r="H2370" t="s">
        <v>18</v>
      </c>
      <c r="I2370" t="s">
        <v>11541</v>
      </c>
      <c r="J2370">
        <v>2015</v>
      </c>
      <c r="K2370">
        <v>571.54999999999995</v>
      </c>
      <c r="L2370">
        <v>19</v>
      </c>
      <c r="M2370">
        <v>1</v>
      </c>
      <c r="N2370">
        <f t="shared" si="100"/>
        <v>0</v>
      </c>
      <c r="O2370">
        <f t="shared" si="101"/>
        <v>0</v>
      </c>
      <c r="P2370" t="s">
        <v>12694</v>
      </c>
    </row>
    <row r="2371" spans="2:16" x14ac:dyDescent="0.25">
      <c r="B2371" t="s">
        <v>2375</v>
      </c>
      <c r="C2371" s="119" t="s">
        <v>60</v>
      </c>
      <c r="D2371" t="s">
        <v>11550</v>
      </c>
      <c r="E2371" t="s">
        <v>11530</v>
      </c>
      <c r="F2371" t="s">
        <v>11540</v>
      </c>
      <c r="G2371" t="s">
        <v>61</v>
      </c>
      <c r="H2371" t="s">
        <v>18</v>
      </c>
      <c r="I2371" t="s">
        <v>11541</v>
      </c>
      <c r="J2371">
        <v>2015</v>
      </c>
      <c r="K2371">
        <v>571.67999999999995</v>
      </c>
      <c r="L2371">
        <v>20</v>
      </c>
      <c r="M2371">
        <v>1</v>
      </c>
      <c r="N2371">
        <f t="shared" si="100"/>
        <v>0</v>
      </c>
      <c r="O2371">
        <f t="shared" si="101"/>
        <v>0</v>
      </c>
      <c r="P2371" t="s">
        <v>12694</v>
      </c>
    </row>
    <row r="2372" spans="2:16" x14ac:dyDescent="0.25">
      <c r="B2372" t="s">
        <v>2376</v>
      </c>
      <c r="C2372" s="119" t="s">
        <v>60</v>
      </c>
      <c r="D2372" t="s">
        <v>11550</v>
      </c>
      <c r="E2372" t="s">
        <v>11530</v>
      </c>
      <c r="F2372" t="s">
        <v>11540</v>
      </c>
      <c r="G2372" t="s">
        <v>61</v>
      </c>
      <c r="H2372" t="s">
        <v>18</v>
      </c>
      <c r="I2372" t="s">
        <v>11541</v>
      </c>
      <c r="J2372">
        <v>2015</v>
      </c>
      <c r="K2372">
        <v>571.94000000000005</v>
      </c>
      <c r="L2372">
        <v>22</v>
      </c>
      <c r="M2372">
        <v>1</v>
      </c>
      <c r="N2372">
        <f t="shared" si="100"/>
        <v>0</v>
      </c>
      <c r="O2372">
        <f t="shared" si="101"/>
        <v>0</v>
      </c>
      <c r="P2372" t="s">
        <v>12694</v>
      </c>
    </row>
    <row r="2373" spans="2:16" x14ac:dyDescent="0.25">
      <c r="B2373" t="s">
        <v>2377</v>
      </c>
      <c r="C2373" s="119" t="s">
        <v>60</v>
      </c>
      <c r="D2373" t="s">
        <v>11563</v>
      </c>
      <c r="E2373" t="s">
        <v>11530</v>
      </c>
      <c r="F2373" t="s">
        <v>11540</v>
      </c>
      <c r="G2373" t="s">
        <v>61</v>
      </c>
      <c r="H2373" t="s">
        <v>18</v>
      </c>
      <c r="I2373" t="s">
        <v>11541</v>
      </c>
      <c r="J2373">
        <v>2015</v>
      </c>
      <c r="K2373">
        <v>665.54</v>
      </c>
      <c r="L2373">
        <v>115</v>
      </c>
      <c r="M2373">
        <v>1</v>
      </c>
      <c r="N2373">
        <f t="shared" si="100"/>
        <v>0</v>
      </c>
      <c r="O2373">
        <f t="shared" si="101"/>
        <v>0</v>
      </c>
      <c r="P2373" t="s">
        <v>12694</v>
      </c>
    </row>
    <row r="2374" spans="2:16" x14ac:dyDescent="0.25">
      <c r="B2374" t="s">
        <v>2378</v>
      </c>
      <c r="C2374" s="119" t="s">
        <v>60</v>
      </c>
      <c r="D2374" t="s">
        <v>11542</v>
      </c>
      <c r="E2374" t="s">
        <v>11530</v>
      </c>
      <c r="F2374" t="s">
        <v>11540</v>
      </c>
      <c r="G2374" t="s">
        <v>61</v>
      </c>
      <c r="H2374" t="s">
        <v>18</v>
      </c>
      <c r="I2374" t="s">
        <v>11541</v>
      </c>
      <c r="J2374">
        <v>2015</v>
      </c>
      <c r="K2374">
        <v>598.77</v>
      </c>
      <c r="L2374">
        <v>20</v>
      </c>
      <c r="M2374">
        <v>1</v>
      </c>
      <c r="N2374">
        <f t="shared" si="100"/>
        <v>0</v>
      </c>
      <c r="O2374">
        <f t="shared" si="101"/>
        <v>0</v>
      </c>
      <c r="P2374" t="s">
        <v>12694</v>
      </c>
    </row>
    <row r="2375" spans="2:16" x14ac:dyDescent="0.25">
      <c r="B2375" t="s">
        <v>2379</v>
      </c>
      <c r="C2375" s="119" t="s">
        <v>60</v>
      </c>
      <c r="D2375" t="s">
        <v>11537</v>
      </c>
      <c r="E2375" t="s">
        <v>11530</v>
      </c>
      <c r="F2375" t="s">
        <v>11540</v>
      </c>
      <c r="G2375" t="s">
        <v>61</v>
      </c>
      <c r="H2375" t="s">
        <v>18</v>
      </c>
      <c r="I2375" t="s">
        <v>11541</v>
      </c>
      <c r="J2375">
        <v>2015</v>
      </c>
      <c r="K2375">
        <v>572.19000000000005</v>
      </c>
      <c r="L2375">
        <v>24</v>
      </c>
      <c r="M2375">
        <v>1</v>
      </c>
      <c r="N2375">
        <f t="shared" si="100"/>
        <v>0</v>
      </c>
      <c r="O2375">
        <f t="shared" si="101"/>
        <v>0</v>
      </c>
      <c r="P2375" t="s">
        <v>12694</v>
      </c>
    </row>
    <row r="2376" spans="2:16" x14ac:dyDescent="0.25">
      <c r="B2376" t="s">
        <v>2380</v>
      </c>
      <c r="C2376" s="119" t="s">
        <v>60</v>
      </c>
      <c r="D2376" t="s">
        <v>11537</v>
      </c>
      <c r="E2376" t="s">
        <v>11530</v>
      </c>
      <c r="F2376" t="s">
        <v>11540</v>
      </c>
      <c r="G2376" t="s">
        <v>61</v>
      </c>
      <c r="H2376" t="s">
        <v>18</v>
      </c>
      <c r="I2376" t="s">
        <v>11541</v>
      </c>
      <c r="J2376">
        <v>2015</v>
      </c>
      <c r="K2376">
        <v>598.65</v>
      </c>
      <c r="L2376">
        <v>19</v>
      </c>
      <c r="M2376">
        <v>1</v>
      </c>
      <c r="N2376">
        <f t="shared" si="100"/>
        <v>0</v>
      </c>
      <c r="O2376">
        <f t="shared" si="101"/>
        <v>0</v>
      </c>
      <c r="P2376" t="s">
        <v>12694</v>
      </c>
    </row>
    <row r="2377" spans="2:16" x14ac:dyDescent="0.25">
      <c r="B2377" t="s">
        <v>2381</v>
      </c>
      <c r="C2377" s="119" t="s">
        <v>60</v>
      </c>
      <c r="D2377" t="s">
        <v>11550</v>
      </c>
      <c r="E2377" t="s">
        <v>11530</v>
      </c>
      <c r="F2377" t="s">
        <v>11540</v>
      </c>
      <c r="G2377" t="s">
        <v>61</v>
      </c>
      <c r="H2377" t="s">
        <v>18</v>
      </c>
      <c r="I2377" t="s">
        <v>11541</v>
      </c>
      <c r="J2377">
        <v>2015</v>
      </c>
      <c r="K2377">
        <v>753.8</v>
      </c>
      <c r="L2377">
        <v>24</v>
      </c>
      <c r="M2377">
        <v>1</v>
      </c>
      <c r="N2377">
        <f t="shared" si="100"/>
        <v>0</v>
      </c>
      <c r="O2377">
        <f t="shared" si="101"/>
        <v>0</v>
      </c>
      <c r="P2377" t="s">
        <v>12694</v>
      </c>
    </row>
    <row r="2378" spans="2:16" x14ac:dyDescent="0.25">
      <c r="B2378" t="s">
        <v>2382</v>
      </c>
      <c r="C2378" s="119" t="s">
        <v>60</v>
      </c>
      <c r="D2378" t="s">
        <v>11537</v>
      </c>
      <c r="E2378" t="s">
        <v>11530</v>
      </c>
      <c r="F2378" t="s">
        <v>11540</v>
      </c>
      <c r="G2378" t="s">
        <v>61</v>
      </c>
      <c r="H2378" t="s">
        <v>18</v>
      </c>
      <c r="I2378" t="s">
        <v>11541</v>
      </c>
      <c r="J2378">
        <v>2015</v>
      </c>
      <c r="K2378">
        <v>571.66999999999996</v>
      </c>
      <c r="L2378">
        <v>20</v>
      </c>
      <c r="M2378">
        <v>1</v>
      </c>
      <c r="N2378">
        <f t="shared" si="100"/>
        <v>0</v>
      </c>
      <c r="O2378">
        <f t="shared" si="101"/>
        <v>0</v>
      </c>
      <c r="P2378" t="s">
        <v>12694</v>
      </c>
    </row>
    <row r="2379" spans="2:16" x14ac:dyDescent="0.25">
      <c r="B2379" t="s">
        <v>2383</v>
      </c>
      <c r="C2379" s="119" t="s">
        <v>60</v>
      </c>
      <c r="D2379" t="s">
        <v>11539</v>
      </c>
      <c r="E2379" t="s">
        <v>11530</v>
      </c>
      <c r="F2379" t="s">
        <v>11540</v>
      </c>
      <c r="G2379" t="s">
        <v>61</v>
      </c>
      <c r="H2379" t="s">
        <v>18</v>
      </c>
      <c r="I2379" t="s">
        <v>11541</v>
      </c>
      <c r="J2379">
        <v>2015</v>
      </c>
      <c r="K2379">
        <v>600.58000000000004</v>
      </c>
      <c r="L2379">
        <v>34</v>
      </c>
      <c r="M2379">
        <v>1</v>
      </c>
      <c r="N2379">
        <f t="shared" ref="N2379:N2442" si="102">IF(K2379&lt;100,1,0)</f>
        <v>0</v>
      </c>
      <c r="O2379">
        <f t="shared" si="101"/>
        <v>0</v>
      </c>
      <c r="P2379" t="s">
        <v>12694</v>
      </c>
    </row>
    <row r="2380" spans="2:16" x14ac:dyDescent="0.25">
      <c r="B2380" t="s">
        <v>2384</v>
      </c>
      <c r="C2380" s="119" t="s">
        <v>60</v>
      </c>
      <c r="D2380" t="s">
        <v>11537</v>
      </c>
      <c r="E2380" t="s">
        <v>11530</v>
      </c>
      <c r="F2380" t="s">
        <v>11540</v>
      </c>
      <c r="G2380" t="s">
        <v>61</v>
      </c>
      <c r="H2380" t="s">
        <v>18</v>
      </c>
      <c r="I2380" t="s">
        <v>11541</v>
      </c>
      <c r="J2380">
        <v>2015</v>
      </c>
      <c r="K2380">
        <v>572.46</v>
      </c>
      <c r="L2380">
        <v>26</v>
      </c>
      <c r="M2380">
        <v>1</v>
      </c>
      <c r="N2380">
        <f t="shared" si="102"/>
        <v>0</v>
      </c>
      <c r="O2380">
        <f t="shared" si="101"/>
        <v>0</v>
      </c>
      <c r="P2380" t="s">
        <v>12694</v>
      </c>
    </row>
    <row r="2381" spans="2:16" x14ac:dyDescent="0.25">
      <c r="B2381" t="s">
        <v>2385</v>
      </c>
      <c r="C2381" s="119" t="s">
        <v>60</v>
      </c>
      <c r="D2381" t="s">
        <v>11537</v>
      </c>
      <c r="E2381" t="s">
        <v>11530</v>
      </c>
      <c r="F2381" t="s">
        <v>11540</v>
      </c>
      <c r="G2381" t="s">
        <v>61</v>
      </c>
      <c r="H2381" t="s">
        <v>18</v>
      </c>
      <c r="I2381" t="s">
        <v>11541</v>
      </c>
      <c r="J2381">
        <v>2015</v>
      </c>
      <c r="K2381">
        <v>573.49</v>
      </c>
      <c r="L2381">
        <v>34</v>
      </c>
      <c r="M2381">
        <v>1</v>
      </c>
      <c r="N2381">
        <f t="shared" si="102"/>
        <v>0</v>
      </c>
      <c r="O2381">
        <f t="shared" si="101"/>
        <v>0</v>
      </c>
      <c r="P2381" t="s">
        <v>12694</v>
      </c>
    </row>
    <row r="2382" spans="2:16" x14ac:dyDescent="0.25">
      <c r="B2382" t="s">
        <v>2386</v>
      </c>
      <c r="C2382" s="119" t="s">
        <v>60</v>
      </c>
      <c r="D2382" t="s">
        <v>11550</v>
      </c>
      <c r="E2382" t="s">
        <v>11530</v>
      </c>
      <c r="F2382" t="s">
        <v>11540</v>
      </c>
      <c r="G2382" t="s">
        <v>61</v>
      </c>
      <c r="H2382" t="s">
        <v>18</v>
      </c>
      <c r="I2382" t="s">
        <v>11541</v>
      </c>
      <c r="J2382">
        <v>2015</v>
      </c>
      <c r="K2382">
        <v>601.22</v>
      </c>
      <c r="L2382">
        <v>39</v>
      </c>
      <c r="M2382">
        <v>1</v>
      </c>
      <c r="N2382">
        <f t="shared" si="102"/>
        <v>0</v>
      </c>
      <c r="O2382">
        <f t="shared" si="101"/>
        <v>0</v>
      </c>
      <c r="P2382" t="s">
        <v>12694</v>
      </c>
    </row>
    <row r="2383" spans="2:16" x14ac:dyDescent="0.25">
      <c r="B2383" t="s">
        <v>2387</v>
      </c>
      <c r="C2383" s="119" t="s">
        <v>60</v>
      </c>
      <c r="D2383" t="s">
        <v>11537</v>
      </c>
      <c r="E2383" t="s">
        <v>11530</v>
      </c>
      <c r="F2383" t="s">
        <v>11540</v>
      </c>
      <c r="G2383" t="s">
        <v>61</v>
      </c>
      <c r="H2383" t="s">
        <v>18</v>
      </c>
      <c r="I2383" t="s">
        <v>11541</v>
      </c>
      <c r="J2383">
        <v>2015</v>
      </c>
      <c r="K2383">
        <v>571.52</v>
      </c>
      <c r="L2383">
        <v>24</v>
      </c>
      <c r="M2383">
        <v>1</v>
      </c>
      <c r="N2383">
        <f t="shared" si="102"/>
        <v>0</v>
      </c>
      <c r="O2383">
        <f t="shared" si="101"/>
        <v>0</v>
      </c>
      <c r="P2383" t="s">
        <v>12694</v>
      </c>
    </row>
    <row r="2384" spans="2:16" x14ac:dyDescent="0.25">
      <c r="B2384" t="s">
        <v>2388</v>
      </c>
      <c r="C2384" s="119" t="s">
        <v>60</v>
      </c>
      <c r="D2384" t="s">
        <v>11550</v>
      </c>
      <c r="E2384" t="s">
        <v>11530</v>
      </c>
      <c r="F2384" t="s">
        <v>11540</v>
      </c>
      <c r="G2384" t="s">
        <v>61</v>
      </c>
      <c r="H2384" t="s">
        <v>18</v>
      </c>
      <c r="I2384" t="s">
        <v>11533</v>
      </c>
      <c r="J2384">
        <v>2015</v>
      </c>
      <c r="K2384">
        <v>578.42999999999995</v>
      </c>
      <c r="L2384">
        <v>37</v>
      </c>
      <c r="M2384">
        <v>1</v>
      </c>
      <c r="N2384">
        <f t="shared" si="102"/>
        <v>0</v>
      </c>
      <c r="O2384">
        <f t="shared" si="101"/>
        <v>0</v>
      </c>
      <c r="P2384" t="s">
        <v>12694</v>
      </c>
    </row>
    <row r="2385" spans="2:16" x14ac:dyDescent="0.25">
      <c r="B2385" t="s">
        <v>2389</v>
      </c>
      <c r="C2385" s="119" t="s">
        <v>60</v>
      </c>
      <c r="D2385" t="s">
        <v>11537</v>
      </c>
      <c r="E2385" t="s">
        <v>11530</v>
      </c>
      <c r="F2385" t="s">
        <v>11540</v>
      </c>
      <c r="G2385" t="s">
        <v>61</v>
      </c>
      <c r="H2385" t="s">
        <v>18</v>
      </c>
      <c r="I2385" t="s">
        <v>11541</v>
      </c>
      <c r="J2385">
        <v>2015</v>
      </c>
      <c r="K2385">
        <v>572.94000000000005</v>
      </c>
      <c r="L2385">
        <v>35</v>
      </c>
      <c r="M2385">
        <v>1</v>
      </c>
      <c r="N2385">
        <f t="shared" si="102"/>
        <v>0</v>
      </c>
      <c r="O2385">
        <f t="shared" si="101"/>
        <v>0</v>
      </c>
      <c r="P2385" t="s">
        <v>12694</v>
      </c>
    </row>
    <row r="2386" spans="2:16" x14ac:dyDescent="0.25">
      <c r="B2386" t="s">
        <v>2390</v>
      </c>
      <c r="C2386" s="119" t="s">
        <v>60</v>
      </c>
      <c r="D2386" t="s">
        <v>11537</v>
      </c>
      <c r="E2386" t="s">
        <v>11530</v>
      </c>
      <c r="F2386" t="s">
        <v>11540</v>
      </c>
      <c r="G2386" t="s">
        <v>61</v>
      </c>
      <c r="H2386" t="s">
        <v>18</v>
      </c>
      <c r="I2386" t="s">
        <v>11541</v>
      </c>
      <c r="J2386">
        <v>2015</v>
      </c>
      <c r="K2386">
        <v>571.80999999999995</v>
      </c>
      <c r="L2386">
        <v>21</v>
      </c>
      <c r="M2386">
        <v>1</v>
      </c>
      <c r="N2386">
        <f t="shared" si="102"/>
        <v>0</v>
      </c>
      <c r="O2386">
        <f t="shared" si="101"/>
        <v>0</v>
      </c>
      <c r="P2386" t="s">
        <v>12694</v>
      </c>
    </row>
    <row r="2387" spans="2:16" x14ac:dyDescent="0.25">
      <c r="B2387" t="s">
        <v>2391</v>
      </c>
      <c r="C2387" s="119" t="s">
        <v>60</v>
      </c>
      <c r="D2387" t="s">
        <v>11542</v>
      </c>
      <c r="E2387" t="s">
        <v>11530</v>
      </c>
      <c r="F2387" t="s">
        <v>11540</v>
      </c>
      <c r="G2387" t="s">
        <v>61</v>
      </c>
      <c r="H2387" t="s">
        <v>18</v>
      </c>
      <c r="I2387" t="s">
        <v>11541</v>
      </c>
      <c r="J2387">
        <v>2015</v>
      </c>
      <c r="K2387">
        <v>571.52</v>
      </c>
      <c r="L2387">
        <v>24</v>
      </c>
      <c r="M2387">
        <v>1</v>
      </c>
      <c r="N2387">
        <f t="shared" si="102"/>
        <v>0</v>
      </c>
      <c r="O2387">
        <f t="shared" si="101"/>
        <v>0</v>
      </c>
      <c r="P2387" t="s">
        <v>12694</v>
      </c>
    </row>
    <row r="2388" spans="2:16" x14ac:dyDescent="0.25">
      <c r="B2388" t="s">
        <v>2392</v>
      </c>
      <c r="C2388" s="119" t="s">
        <v>60</v>
      </c>
      <c r="D2388" t="s">
        <v>11542</v>
      </c>
      <c r="E2388" t="s">
        <v>11530</v>
      </c>
      <c r="F2388" t="s">
        <v>11540</v>
      </c>
      <c r="G2388" t="s">
        <v>61</v>
      </c>
      <c r="H2388" t="s">
        <v>18</v>
      </c>
      <c r="I2388" t="s">
        <v>11541</v>
      </c>
      <c r="J2388">
        <v>2015</v>
      </c>
      <c r="K2388">
        <v>571.78</v>
      </c>
      <c r="L2388">
        <v>26</v>
      </c>
      <c r="M2388">
        <v>1</v>
      </c>
      <c r="N2388">
        <f t="shared" si="102"/>
        <v>0</v>
      </c>
      <c r="O2388">
        <f t="shared" si="101"/>
        <v>0</v>
      </c>
      <c r="P2388" t="s">
        <v>12694</v>
      </c>
    </row>
    <row r="2389" spans="2:16" x14ac:dyDescent="0.25">
      <c r="B2389" t="s">
        <v>2393</v>
      </c>
      <c r="C2389" s="119" t="s">
        <v>60</v>
      </c>
      <c r="D2389" t="s">
        <v>11537</v>
      </c>
      <c r="E2389" t="s">
        <v>11530</v>
      </c>
      <c r="F2389" t="s">
        <v>11540</v>
      </c>
      <c r="G2389" t="s">
        <v>61</v>
      </c>
      <c r="H2389" t="s">
        <v>18</v>
      </c>
      <c r="I2389" t="s">
        <v>11541</v>
      </c>
      <c r="J2389">
        <v>2015</v>
      </c>
      <c r="K2389">
        <v>571.67999999999995</v>
      </c>
      <c r="L2389">
        <v>20</v>
      </c>
      <c r="M2389">
        <v>1</v>
      </c>
      <c r="N2389">
        <f t="shared" si="102"/>
        <v>0</v>
      </c>
      <c r="O2389">
        <f t="shared" si="101"/>
        <v>0</v>
      </c>
      <c r="P2389" t="s">
        <v>12694</v>
      </c>
    </row>
    <row r="2390" spans="2:16" x14ac:dyDescent="0.25">
      <c r="B2390" t="s">
        <v>2394</v>
      </c>
      <c r="C2390" s="119" t="s">
        <v>60</v>
      </c>
      <c r="D2390" t="s">
        <v>11537</v>
      </c>
      <c r="E2390" t="s">
        <v>11530</v>
      </c>
      <c r="F2390" t="s">
        <v>11540</v>
      </c>
      <c r="G2390" t="s">
        <v>61</v>
      </c>
      <c r="H2390" t="s">
        <v>18</v>
      </c>
      <c r="I2390" t="s">
        <v>11541</v>
      </c>
      <c r="J2390">
        <v>2015</v>
      </c>
      <c r="K2390">
        <v>572.32000000000005</v>
      </c>
      <c r="L2390">
        <v>25</v>
      </c>
      <c r="M2390">
        <v>1</v>
      </c>
      <c r="N2390">
        <f t="shared" si="102"/>
        <v>0</v>
      </c>
      <c r="O2390">
        <f t="shared" si="101"/>
        <v>0</v>
      </c>
      <c r="P2390" t="s">
        <v>12694</v>
      </c>
    </row>
    <row r="2391" spans="2:16" x14ac:dyDescent="0.25">
      <c r="B2391" t="s">
        <v>2395</v>
      </c>
      <c r="C2391" s="119" t="s">
        <v>60</v>
      </c>
      <c r="D2391" t="s">
        <v>11537</v>
      </c>
      <c r="E2391" t="s">
        <v>11530</v>
      </c>
      <c r="F2391" t="s">
        <v>11540</v>
      </c>
      <c r="G2391" t="s">
        <v>61</v>
      </c>
      <c r="H2391" t="s">
        <v>18</v>
      </c>
      <c r="I2391" t="s">
        <v>11541</v>
      </c>
      <c r="J2391">
        <v>2015</v>
      </c>
      <c r="K2391">
        <v>574.27</v>
      </c>
      <c r="L2391">
        <v>40</v>
      </c>
      <c r="M2391">
        <v>1</v>
      </c>
      <c r="N2391">
        <f t="shared" si="102"/>
        <v>0</v>
      </c>
      <c r="O2391">
        <f t="shared" si="101"/>
        <v>0</v>
      </c>
      <c r="P2391" t="s">
        <v>12694</v>
      </c>
    </row>
    <row r="2392" spans="2:16" x14ac:dyDescent="0.25">
      <c r="B2392" t="s">
        <v>2396</v>
      </c>
      <c r="C2392" s="119" t="s">
        <v>60</v>
      </c>
      <c r="D2392" t="s">
        <v>11550</v>
      </c>
      <c r="E2392" t="s">
        <v>11530</v>
      </c>
      <c r="F2392" t="s">
        <v>11540</v>
      </c>
      <c r="G2392" t="s">
        <v>61</v>
      </c>
      <c r="H2392" t="s">
        <v>18</v>
      </c>
      <c r="I2392" t="s">
        <v>11541</v>
      </c>
      <c r="J2392">
        <v>2015</v>
      </c>
      <c r="K2392">
        <v>599.16999999999996</v>
      </c>
      <c r="L2392">
        <v>23</v>
      </c>
      <c r="M2392">
        <v>1</v>
      </c>
      <c r="N2392">
        <f t="shared" si="102"/>
        <v>0</v>
      </c>
      <c r="O2392">
        <f t="shared" si="101"/>
        <v>0</v>
      </c>
      <c r="P2392" t="s">
        <v>12694</v>
      </c>
    </row>
    <row r="2393" spans="2:16" x14ac:dyDescent="0.25">
      <c r="B2393" t="s">
        <v>2397</v>
      </c>
      <c r="C2393" s="119" t="s">
        <v>60</v>
      </c>
      <c r="D2393" t="s">
        <v>11537</v>
      </c>
      <c r="E2393" t="s">
        <v>11530</v>
      </c>
      <c r="F2393" t="s">
        <v>11540</v>
      </c>
      <c r="G2393" t="s">
        <v>61</v>
      </c>
      <c r="H2393" t="s">
        <v>18</v>
      </c>
      <c r="I2393" t="s">
        <v>11541</v>
      </c>
      <c r="J2393">
        <v>2015</v>
      </c>
      <c r="K2393">
        <v>573.04</v>
      </c>
      <c r="L2393">
        <v>36</v>
      </c>
      <c r="M2393">
        <v>1</v>
      </c>
      <c r="N2393">
        <f t="shared" si="102"/>
        <v>0</v>
      </c>
      <c r="O2393">
        <f t="shared" si="101"/>
        <v>0</v>
      </c>
      <c r="P2393" t="s">
        <v>12694</v>
      </c>
    </row>
    <row r="2394" spans="2:16" x14ac:dyDescent="0.25">
      <c r="B2394" t="s">
        <v>2398</v>
      </c>
      <c r="C2394" s="119" t="s">
        <v>60</v>
      </c>
      <c r="D2394" t="s">
        <v>11550</v>
      </c>
      <c r="E2394" t="s">
        <v>11530</v>
      </c>
      <c r="F2394" t="s">
        <v>11540</v>
      </c>
      <c r="G2394" t="s">
        <v>61</v>
      </c>
      <c r="H2394" t="s">
        <v>18</v>
      </c>
      <c r="I2394" t="s">
        <v>11541</v>
      </c>
      <c r="J2394">
        <v>2015</v>
      </c>
      <c r="K2394">
        <v>573.74</v>
      </c>
      <c r="L2394">
        <v>36</v>
      </c>
      <c r="M2394">
        <v>1</v>
      </c>
      <c r="N2394">
        <f t="shared" si="102"/>
        <v>0</v>
      </c>
      <c r="O2394">
        <f t="shared" ref="O2394:O2457" si="103">IF(OR(L2394="",L2394&lt;=0),1,0)</f>
        <v>0</v>
      </c>
      <c r="P2394" t="s">
        <v>12694</v>
      </c>
    </row>
    <row r="2395" spans="2:16" x14ac:dyDescent="0.25">
      <c r="B2395" t="s">
        <v>2399</v>
      </c>
      <c r="C2395" s="119" t="s">
        <v>60</v>
      </c>
      <c r="D2395" t="s">
        <v>11550</v>
      </c>
      <c r="E2395" t="s">
        <v>11530</v>
      </c>
      <c r="F2395" t="s">
        <v>11540</v>
      </c>
      <c r="G2395" t="s">
        <v>61</v>
      </c>
      <c r="H2395" t="s">
        <v>18</v>
      </c>
      <c r="I2395" t="s">
        <v>11541</v>
      </c>
      <c r="J2395">
        <v>2015</v>
      </c>
      <c r="K2395">
        <v>654.05999999999995</v>
      </c>
      <c r="L2395">
        <v>27</v>
      </c>
      <c r="M2395">
        <v>1</v>
      </c>
      <c r="N2395">
        <f t="shared" si="102"/>
        <v>0</v>
      </c>
      <c r="O2395">
        <f t="shared" si="103"/>
        <v>0</v>
      </c>
      <c r="P2395" t="s">
        <v>12694</v>
      </c>
    </row>
    <row r="2396" spans="2:16" x14ac:dyDescent="0.25">
      <c r="B2396" t="s">
        <v>2400</v>
      </c>
      <c r="C2396" s="119" t="s">
        <v>60</v>
      </c>
      <c r="D2396" t="s">
        <v>11550</v>
      </c>
      <c r="E2396" t="s">
        <v>11530</v>
      </c>
      <c r="F2396" t="s">
        <v>11540</v>
      </c>
      <c r="G2396" t="s">
        <v>61</v>
      </c>
      <c r="H2396" t="s">
        <v>18</v>
      </c>
      <c r="I2396" t="s">
        <v>11541</v>
      </c>
      <c r="J2396">
        <v>2015</v>
      </c>
      <c r="K2396">
        <v>572.71</v>
      </c>
      <c r="L2396">
        <v>28</v>
      </c>
      <c r="M2396">
        <v>1</v>
      </c>
      <c r="N2396">
        <f t="shared" si="102"/>
        <v>0</v>
      </c>
      <c r="O2396">
        <f t="shared" si="103"/>
        <v>0</v>
      </c>
      <c r="P2396" t="s">
        <v>12694</v>
      </c>
    </row>
    <row r="2397" spans="2:16" x14ac:dyDescent="0.25">
      <c r="B2397" t="s">
        <v>2401</v>
      </c>
      <c r="C2397" s="119" t="s">
        <v>60</v>
      </c>
      <c r="D2397" t="s">
        <v>11550</v>
      </c>
      <c r="E2397" t="s">
        <v>11530</v>
      </c>
      <c r="F2397" t="s">
        <v>11540</v>
      </c>
      <c r="G2397" t="s">
        <v>61</v>
      </c>
      <c r="H2397" t="s">
        <v>18</v>
      </c>
      <c r="I2397" t="s">
        <v>11541</v>
      </c>
      <c r="J2397">
        <v>2015</v>
      </c>
      <c r="K2397">
        <v>572.46</v>
      </c>
      <c r="L2397">
        <v>26</v>
      </c>
      <c r="M2397">
        <v>1</v>
      </c>
      <c r="N2397">
        <f t="shared" si="102"/>
        <v>0</v>
      </c>
      <c r="O2397">
        <f t="shared" si="103"/>
        <v>0</v>
      </c>
      <c r="P2397" t="s">
        <v>12694</v>
      </c>
    </row>
    <row r="2398" spans="2:16" x14ac:dyDescent="0.25">
      <c r="B2398" t="s">
        <v>2402</v>
      </c>
      <c r="C2398" s="119" t="s">
        <v>60</v>
      </c>
      <c r="D2398" t="s">
        <v>11537</v>
      </c>
      <c r="E2398" t="s">
        <v>11530</v>
      </c>
      <c r="F2398" t="s">
        <v>11540</v>
      </c>
      <c r="G2398" t="s">
        <v>61</v>
      </c>
      <c r="H2398" t="s">
        <v>18</v>
      </c>
      <c r="I2398" t="s">
        <v>11541</v>
      </c>
      <c r="J2398">
        <v>2015</v>
      </c>
      <c r="K2398">
        <v>572.46</v>
      </c>
      <c r="L2398">
        <v>26</v>
      </c>
      <c r="M2398">
        <v>1</v>
      </c>
      <c r="N2398">
        <f t="shared" si="102"/>
        <v>0</v>
      </c>
      <c r="O2398">
        <f t="shared" si="103"/>
        <v>0</v>
      </c>
      <c r="P2398" t="s">
        <v>12694</v>
      </c>
    </row>
    <row r="2399" spans="2:16" x14ac:dyDescent="0.25">
      <c r="B2399" t="s">
        <v>2403</v>
      </c>
      <c r="C2399" s="119" t="s">
        <v>60</v>
      </c>
      <c r="D2399" t="s">
        <v>11537</v>
      </c>
      <c r="E2399" t="s">
        <v>11530</v>
      </c>
      <c r="F2399" t="s">
        <v>11540</v>
      </c>
      <c r="G2399" t="s">
        <v>61</v>
      </c>
      <c r="H2399" t="s">
        <v>18</v>
      </c>
      <c r="I2399" t="s">
        <v>11541</v>
      </c>
      <c r="J2399">
        <v>2015</v>
      </c>
      <c r="K2399">
        <v>599.55999999999995</v>
      </c>
      <c r="L2399">
        <v>26</v>
      </c>
      <c r="M2399">
        <v>1</v>
      </c>
      <c r="N2399">
        <f t="shared" si="102"/>
        <v>0</v>
      </c>
      <c r="O2399">
        <f t="shared" si="103"/>
        <v>0</v>
      </c>
      <c r="P2399" t="s">
        <v>12694</v>
      </c>
    </row>
    <row r="2400" spans="2:16" x14ac:dyDescent="0.25">
      <c r="B2400" t="s">
        <v>2404</v>
      </c>
      <c r="C2400" s="119" t="s">
        <v>60</v>
      </c>
      <c r="D2400" t="s">
        <v>11550</v>
      </c>
      <c r="E2400" t="s">
        <v>11530</v>
      </c>
      <c r="F2400" t="s">
        <v>11540</v>
      </c>
      <c r="G2400" t="s">
        <v>61</v>
      </c>
      <c r="H2400" t="s">
        <v>18</v>
      </c>
      <c r="I2400" t="s">
        <v>11541</v>
      </c>
      <c r="J2400">
        <v>2015</v>
      </c>
      <c r="K2400">
        <v>572.46</v>
      </c>
      <c r="L2400">
        <v>26</v>
      </c>
      <c r="M2400">
        <v>1</v>
      </c>
      <c r="N2400">
        <f t="shared" si="102"/>
        <v>0</v>
      </c>
      <c r="O2400">
        <f t="shared" si="103"/>
        <v>0</v>
      </c>
      <c r="P2400" t="s">
        <v>12694</v>
      </c>
    </row>
    <row r="2401" spans="2:16" x14ac:dyDescent="0.25">
      <c r="B2401" t="s">
        <v>2405</v>
      </c>
      <c r="C2401" s="119" t="s">
        <v>60</v>
      </c>
      <c r="D2401" t="s">
        <v>11550</v>
      </c>
      <c r="E2401" t="s">
        <v>11530</v>
      </c>
      <c r="F2401" t="s">
        <v>11540</v>
      </c>
      <c r="G2401" t="s">
        <v>61</v>
      </c>
      <c r="H2401" t="s">
        <v>18</v>
      </c>
      <c r="I2401" t="s">
        <v>11541</v>
      </c>
      <c r="J2401">
        <v>2015</v>
      </c>
      <c r="K2401">
        <v>572.59</v>
      </c>
      <c r="L2401">
        <v>27</v>
      </c>
      <c r="M2401">
        <v>1</v>
      </c>
      <c r="N2401">
        <f t="shared" si="102"/>
        <v>0</v>
      </c>
      <c r="O2401">
        <f t="shared" si="103"/>
        <v>0</v>
      </c>
      <c r="P2401" t="s">
        <v>12694</v>
      </c>
    </row>
    <row r="2402" spans="2:16" x14ac:dyDescent="0.25">
      <c r="B2402" t="s">
        <v>2406</v>
      </c>
      <c r="C2402" s="119" t="s">
        <v>60</v>
      </c>
      <c r="D2402" t="s">
        <v>11537</v>
      </c>
      <c r="E2402" t="s">
        <v>11530</v>
      </c>
      <c r="F2402" t="s">
        <v>11540</v>
      </c>
      <c r="G2402" t="s">
        <v>61</v>
      </c>
      <c r="H2402" t="s">
        <v>18</v>
      </c>
      <c r="I2402" t="s">
        <v>11541</v>
      </c>
      <c r="J2402">
        <v>2015</v>
      </c>
      <c r="K2402">
        <v>599.41999999999996</v>
      </c>
      <c r="L2402">
        <v>25</v>
      </c>
      <c r="M2402">
        <v>1</v>
      </c>
      <c r="N2402">
        <f t="shared" si="102"/>
        <v>0</v>
      </c>
      <c r="O2402">
        <f t="shared" si="103"/>
        <v>0</v>
      </c>
      <c r="P2402" t="s">
        <v>12694</v>
      </c>
    </row>
    <row r="2403" spans="2:16" x14ac:dyDescent="0.25">
      <c r="B2403" t="s">
        <v>2407</v>
      </c>
      <c r="C2403" s="119" t="s">
        <v>60</v>
      </c>
      <c r="D2403" t="s">
        <v>11537</v>
      </c>
      <c r="E2403" t="s">
        <v>11530</v>
      </c>
      <c r="F2403" t="s">
        <v>11540</v>
      </c>
      <c r="G2403" t="s">
        <v>61</v>
      </c>
      <c r="H2403" t="s">
        <v>18</v>
      </c>
      <c r="I2403" t="s">
        <v>11541</v>
      </c>
      <c r="J2403">
        <v>2015</v>
      </c>
      <c r="K2403">
        <v>593.41999999999996</v>
      </c>
      <c r="L2403">
        <v>23</v>
      </c>
      <c r="M2403">
        <v>1</v>
      </c>
      <c r="N2403">
        <f t="shared" si="102"/>
        <v>0</v>
      </c>
      <c r="O2403">
        <f t="shared" si="103"/>
        <v>0</v>
      </c>
      <c r="P2403" t="s">
        <v>12694</v>
      </c>
    </row>
    <row r="2404" spans="2:16" x14ac:dyDescent="0.25">
      <c r="B2404" t="s">
        <v>2408</v>
      </c>
      <c r="C2404" s="119" t="s">
        <v>60</v>
      </c>
      <c r="D2404" t="s">
        <v>11537</v>
      </c>
      <c r="E2404" t="s">
        <v>11530</v>
      </c>
      <c r="F2404" t="s">
        <v>11540</v>
      </c>
      <c r="G2404" t="s">
        <v>61</v>
      </c>
      <c r="H2404" t="s">
        <v>18</v>
      </c>
      <c r="I2404" t="s">
        <v>11541</v>
      </c>
      <c r="J2404">
        <v>2015</v>
      </c>
      <c r="K2404">
        <v>566.45000000000005</v>
      </c>
      <c r="L2404">
        <v>22</v>
      </c>
      <c r="M2404">
        <v>1</v>
      </c>
      <c r="N2404">
        <f t="shared" si="102"/>
        <v>0</v>
      </c>
      <c r="O2404">
        <f t="shared" si="103"/>
        <v>0</v>
      </c>
      <c r="P2404" t="s">
        <v>12694</v>
      </c>
    </row>
    <row r="2405" spans="2:16" x14ac:dyDescent="0.25">
      <c r="B2405" t="s">
        <v>2409</v>
      </c>
      <c r="C2405" s="119" t="s">
        <v>60</v>
      </c>
      <c r="D2405" t="s">
        <v>11537</v>
      </c>
      <c r="E2405" t="s">
        <v>11530</v>
      </c>
      <c r="F2405" t="s">
        <v>11540</v>
      </c>
      <c r="G2405" t="s">
        <v>61</v>
      </c>
      <c r="H2405" t="s">
        <v>18</v>
      </c>
      <c r="I2405" t="s">
        <v>11541</v>
      </c>
      <c r="J2405">
        <v>2015</v>
      </c>
      <c r="K2405">
        <v>566.58000000000004</v>
      </c>
      <c r="L2405">
        <v>23</v>
      </c>
      <c r="M2405">
        <v>1</v>
      </c>
      <c r="N2405">
        <f t="shared" si="102"/>
        <v>0</v>
      </c>
      <c r="O2405">
        <f t="shared" si="103"/>
        <v>0</v>
      </c>
      <c r="P2405" t="s">
        <v>12694</v>
      </c>
    </row>
    <row r="2406" spans="2:16" x14ac:dyDescent="0.25">
      <c r="B2406" t="s">
        <v>2410</v>
      </c>
      <c r="C2406" s="119" t="s">
        <v>60</v>
      </c>
      <c r="D2406" t="s">
        <v>11537</v>
      </c>
      <c r="E2406" t="s">
        <v>11530</v>
      </c>
      <c r="F2406" t="s">
        <v>11540</v>
      </c>
      <c r="G2406" t="s">
        <v>61</v>
      </c>
      <c r="H2406" t="s">
        <v>18</v>
      </c>
      <c r="I2406" t="s">
        <v>11541</v>
      </c>
      <c r="J2406">
        <v>2015</v>
      </c>
      <c r="K2406">
        <v>570.32000000000005</v>
      </c>
      <c r="L2406">
        <v>52</v>
      </c>
      <c r="M2406">
        <v>1</v>
      </c>
      <c r="N2406">
        <f t="shared" si="102"/>
        <v>0</v>
      </c>
      <c r="O2406">
        <f t="shared" si="103"/>
        <v>0</v>
      </c>
      <c r="P2406" t="s">
        <v>12694</v>
      </c>
    </row>
    <row r="2407" spans="2:16" x14ac:dyDescent="0.25">
      <c r="B2407" t="s">
        <v>2411</v>
      </c>
      <c r="C2407" s="119" t="s">
        <v>60</v>
      </c>
      <c r="D2407" t="s">
        <v>11537</v>
      </c>
      <c r="E2407" t="s">
        <v>11530</v>
      </c>
      <c r="F2407" t="s">
        <v>11540</v>
      </c>
      <c r="G2407" t="s">
        <v>61</v>
      </c>
      <c r="H2407" t="s">
        <v>18</v>
      </c>
      <c r="I2407" t="s">
        <v>11541</v>
      </c>
      <c r="J2407">
        <v>2015</v>
      </c>
      <c r="K2407">
        <v>596.64</v>
      </c>
      <c r="L2407">
        <v>48</v>
      </c>
      <c r="M2407">
        <v>1</v>
      </c>
      <c r="N2407">
        <f t="shared" si="102"/>
        <v>0</v>
      </c>
      <c r="O2407">
        <f t="shared" si="103"/>
        <v>0</v>
      </c>
      <c r="P2407" t="s">
        <v>12694</v>
      </c>
    </row>
    <row r="2408" spans="2:16" x14ac:dyDescent="0.25">
      <c r="B2408" t="s">
        <v>2412</v>
      </c>
      <c r="C2408" s="119" t="s">
        <v>60</v>
      </c>
      <c r="D2408" t="s">
        <v>11537</v>
      </c>
      <c r="E2408" t="s">
        <v>11530</v>
      </c>
      <c r="F2408" t="s">
        <v>11540</v>
      </c>
      <c r="G2408" t="s">
        <v>61</v>
      </c>
      <c r="H2408" t="s">
        <v>18</v>
      </c>
      <c r="I2408" t="s">
        <v>11541</v>
      </c>
      <c r="J2408">
        <v>2015</v>
      </c>
      <c r="K2408">
        <v>595.48</v>
      </c>
      <c r="L2408">
        <v>39</v>
      </c>
      <c r="M2408">
        <v>1</v>
      </c>
      <c r="N2408">
        <f t="shared" si="102"/>
        <v>0</v>
      </c>
      <c r="O2408">
        <f t="shared" si="103"/>
        <v>0</v>
      </c>
      <c r="P2408" t="s">
        <v>12694</v>
      </c>
    </row>
    <row r="2409" spans="2:16" x14ac:dyDescent="0.25">
      <c r="B2409" t="s">
        <v>2413</v>
      </c>
      <c r="C2409" s="119" t="s">
        <v>60</v>
      </c>
      <c r="D2409" t="s">
        <v>11537</v>
      </c>
      <c r="E2409" t="s">
        <v>11530</v>
      </c>
      <c r="F2409" t="s">
        <v>11540</v>
      </c>
      <c r="G2409" t="s">
        <v>61</v>
      </c>
      <c r="H2409" t="s">
        <v>18</v>
      </c>
      <c r="I2409" t="s">
        <v>11541</v>
      </c>
      <c r="J2409">
        <v>2015</v>
      </c>
      <c r="K2409">
        <v>594.58000000000004</v>
      </c>
      <c r="L2409">
        <v>32</v>
      </c>
      <c r="M2409">
        <v>1</v>
      </c>
      <c r="N2409">
        <f t="shared" si="102"/>
        <v>0</v>
      </c>
      <c r="O2409">
        <f t="shared" si="103"/>
        <v>0</v>
      </c>
      <c r="P2409" t="s">
        <v>12694</v>
      </c>
    </row>
    <row r="2410" spans="2:16" x14ac:dyDescent="0.25">
      <c r="B2410" t="s">
        <v>2414</v>
      </c>
      <c r="C2410" s="119" t="s">
        <v>60</v>
      </c>
      <c r="D2410" t="s">
        <v>11537</v>
      </c>
      <c r="E2410" t="s">
        <v>11530</v>
      </c>
      <c r="F2410" t="s">
        <v>11540</v>
      </c>
      <c r="G2410" t="s">
        <v>61</v>
      </c>
      <c r="H2410" t="s">
        <v>18</v>
      </c>
      <c r="I2410" t="s">
        <v>11541</v>
      </c>
      <c r="J2410">
        <v>2015</v>
      </c>
      <c r="K2410">
        <v>572.46</v>
      </c>
      <c r="L2410">
        <v>26</v>
      </c>
      <c r="M2410">
        <v>1</v>
      </c>
      <c r="N2410">
        <f t="shared" si="102"/>
        <v>0</v>
      </c>
      <c r="O2410">
        <f t="shared" si="103"/>
        <v>0</v>
      </c>
      <c r="P2410" t="s">
        <v>12694</v>
      </c>
    </row>
    <row r="2411" spans="2:16" x14ac:dyDescent="0.25">
      <c r="B2411" t="s">
        <v>2415</v>
      </c>
      <c r="C2411" s="119" t="s">
        <v>60</v>
      </c>
      <c r="D2411" t="s">
        <v>11537</v>
      </c>
      <c r="E2411" t="s">
        <v>11530</v>
      </c>
      <c r="F2411" t="s">
        <v>11540</v>
      </c>
      <c r="G2411" t="s">
        <v>61</v>
      </c>
      <c r="H2411" t="s">
        <v>18</v>
      </c>
      <c r="I2411" t="s">
        <v>11541</v>
      </c>
      <c r="J2411">
        <v>2015</v>
      </c>
      <c r="K2411">
        <v>572.07000000000005</v>
      </c>
      <c r="L2411">
        <v>23</v>
      </c>
      <c r="M2411">
        <v>1</v>
      </c>
      <c r="N2411">
        <f t="shared" si="102"/>
        <v>0</v>
      </c>
      <c r="O2411">
        <f t="shared" si="103"/>
        <v>0</v>
      </c>
      <c r="P2411" t="s">
        <v>12694</v>
      </c>
    </row>
    <row r="2412" spans="2:16" x14ac:dyDescent="0.25">
      <c r="B2412" t="s">
        <v>2416</v>
      </c>
      <c r="C2412" s="119" t="s">
        <v>60</v>
      </c>
      <c r="D2412" t="s">
        <v>11537</v>
      </c>
      <c r="E2412" t="s">
        <v>11530</v>
      </c>
      <c r="F2412" t="s">
        <v>11540</v>
      </c>
      <c r="G2412" t="s">
        <v>61</v>
      </c>
      <c r="H2412" t="s">
        <v>18</v>
      </c>
      <c r="I2412" t="s">
        <v>11541</v>
      </c>
      <c r="J2412">
        <v>2015</v>
      </c>
      <c r="K2412">
        <v>572.32000000000005</v>
      </c>
      <c r="L2412">
        <v>25</v>
      </c>
      <c r="M2412">
        <v>1</v>
      </c>
      <c r="N2412">
        <f t="shared" si="102"/>
        <v>0</v>
      </c>
      <c r="O2412">
        <f t="shared" si="103"/>
        <v>0</v>
      </c>
      <c r="P2412" t="s">
        <v>12694</v>
      </c>
    </row>
    <row r="2413" spans="2:16" x14ac:dyDescent="0.25">
      <c r="B2413" t="s">
        <v>2417</v>
      </c>
      <c r="C2413" s="119" t="s">
        <v>60</v>
      </c>
      <c r="D2413" t="s">
        <v>11537</v>
      </c>
      <c r="E2413" t="s">
        <v>11530</v>
      </c>
      <c r="F2413" t="s">
        <v>11540</v>
      </c>
      <c r="G2413" t="s">
        <v>61</v>
      </c>
      <c r="H2413" t="s">
        <v>18</v>
      </c>
      <c r="I2413" t="s">
        <v>11541</v>
      </c>
      <c r="J2413">
        <v>2015</v>
      </c>
      <c r="K2413">
        <v>572.32000000000005</v>
      </c>
      <c r="L2413">
        <v>25</v>
      </c>
      <c r="M2413">
        <v>1</v>
      </c>
      <c r="N2413">
        <f t="shared" si="102"/>
        <v>0</v>
      </c>
      <c r="O2413">
        <f t="shared" si="103"/>
        <v>0</v>
      </c>
      <c r="P2413" t="s">
        <v>12694</v>
      </c>
    </row>
    <row r="2414" spans="2:16" x14ac:dyDescent="0.25">
      <c r="B2414" t="s">
        <v>2418</v>
      </c>
      <c r="C2414" s="119" t="s">
        <v>60</v>
      </c>
      <c r="D2414" t="s">
        <v>11537</v>
      </c>
      <c r="E2414" t="s">
        <v>11530</v>
      </c>
      <c r="F2414" t="s">
        <v>11540</v>
      </c>
      <c r="G2414" t="s">
        <v>61</v>
      </c>
      <c r="H2414" t="s">
        <v>18</v>
      </c>
      <c r="I2414" t="s">
        <v>11541</v>
      </c>
      <c r="J2414">
        <v>2015</v>
      </c>
      <c r="K2414">
        <v>572.46</v>
      </c>
      <c r="L2414">
        <v>26</v>
      </c>
      <c r="M2414">
        <v>1</v>
      </c>
      <c r="N2414">
        <f t="shared" si="102"/>
        <v>0</v>
      </c>
      <c r="O2414">
        <f t="shared" si="103"/>
        <v>0</v>
      </c>
      <c r="P2414" t="s">
        <v>12694</v>
      </c>
    </row>
    <row r="2415" spans="2:16" x14ac:dyDescent="0.25">
      <c r="B2415" t="s">
        <v>2419</v>
      </c>
      <c r="C2415" s="119" t="s">
        <v>60</v>
      </c>
      <c r="D2415" t="s">
        <v>11537</v>
      </c>
      <c r="E2415" t="s">
        <v>11530</v>
      </c>
      <c r="F2415" t="s">
        <v>11540</v>
      </c>
      <c r="G2415" t="s">
        <v>61</v>
      </c>
      <c r="H2415" t="s">
        <v>18</v>
      </c>
      <c r="I2415" t="s">
        <v>11541</v>
      </c>
      <c r="J2415">
        <v>2015</v>
      </c>
      <c r="K2415">
        <v>572.74</v>
      </c>
      <c r="L2415">
        <v>27</v>
      </c>
      <c r="M2415">
        <v>1</v>
      </c>
      <c r="N2415">
        <f t="shared" si="102"/>
        <v>0</v>
      </c>
      <c r="O2415">
        <f t="shared" si="103"/>
        <v>0</v>
      </c>
      <c r="P2415" t="s">
        <v>12694</v>
      </c>
    </row>
    <row r="2416" spans="2:16" x14ac:dyDescent="0.25">
      <c r="B2416" t="s">
        <v>2420</v>
      </c>
      <c r="C2416" s="119" t="s">
        <v>60</v>
      </c>
      <c r="D2416" t="s">
        <v>11537</v>
      </c>
      <c r="E2416" t="s">
        <v>11530</v>
      </c>
      <c r="F2416" t="s">
        <v>11540</v>
      </c>
      <c r="G2416" t="s">
        <v>61</v>
      </c>
      <c r="H2416" t="s">
        <v>18</v>
      </c>
      <c r="I2416" t="s">
        <v>11541</v>
      </c>
      <c r="J2416">
        <v>2015</v>
      </c>
      <c r="K2416">
        <v>602.39</v>
      </c>
      <c r="L2416">
        <v>48</v>
      </c>
      <c r="M2416">
        <v>1</v>
      </c>
      <c r="N2416">
        <f t="shared" si="102"/>
        <v>0</v>
      </c>
      <c r="O2416">
        <f t="shared" si="103"/>
        <v>0</v>
      </c>
      <c r="P2416" t="s">
        <v>12694</v>
      </c>
    </row>
    <row r="2417" spans="2:16" x14ac:dyDescent="0.25">
      <c r="B2417" t="s">
        <v>2421</v>
      </c>
      <c r="C2417" s="119" t="s">
        <v>60</v>
      </c>
      <c r="D2417" t="s">
        <v>11537</v>
      </c>
      <c r="E2417" t="s">
        <v>11530</v>
      </c>
      <c r="F2417" t="s">
        <v>11540</v>
      </c>
      <c r="G2417" t="s">
        <v>61</v>
      </c>
      <c r="H2417" t="s">
        <v>18</v>
      </c>
      <c r="I2417" t="s">
        <v>11541</v>
      </c>
      <c r="J2417">
        <v>2015</v>
      </c>
      <c r="K2417">
        <v>571.94000000000005</v>
      </c>
      <c r="L2417">
        <v>22</v>
      </c>
      <c r="M2417">
        <v>1</v>
      </c>
      <c r="N2417">
        <f t="shared" si="102"/>
        <v>0</v>
      </c>
      <c r="O2417">
        <f t="shared" si="103"/>
        <v>0</v>
      </c>
      <c r="P2417" t="s">
        <v>12694</v>
      </c>
    </row>
    <row r="2418" spans="2:16" x14ac:dyDescent="0.25">
      <c r="B2418" t="s">
        <v>2422</v>
      </c>
      <c r="C2418" s="119" t="s">
        <v>60</v>
      </c>
      <c r="D2418" t="s">
        <v>11537</v>
      </c>
      <c r="E2418" t="s">
        <v>11530</v>
      </c>
      <c r="F2418" t="s">
        <v>11540</v>
      </c>
      <c r="G2418" t="s">
        <v>61</v>
      </c>
      <c r="H2418" t="s">
        <v>18</v>
      </c>
      <c r="I2418" t="s">
        <v>11541</v>
      </c>
      <c r="J2418">
        <v>2015</v>
      </c>
      <c r="K2418">
        <v>571.80999999999995</v>
      </c>
      <c r="L2418">
        <v>21</v>
      </c>
      <c r="M2418">
        <v>1</v>
      </c>
      <c r="N2418">
        <f t="shared" si="102"/>
        <v>0</v>
      </c>
      <c r="O2418">
        <f t="shared" si="103"/>
        <v>0</v>
      </c>
      <c r="P2418" t="s">
        <v>12694</v>
      </c>
    </row>
    <row r="2419" spans="2:16" x14ac:dyDescent="0.25">
      <c r="B2419" t="s">
        <v>2423</v>
      </c>
      <c r="C2419" s="119" t="s">
        <v>60</v>
      </c>
      <c r="D2419" t="s">
        <v>11539</v>
      </c>
      <c r="E2419" t="s">
        <v>11530</v>
      </c>
      <c r="F2419" t="s">
        <v>11540</v>
      </c>
      <c r="G2419" t="s">
        <v>61</v>
      </c>
      <c r="H2419" t="s">
        <v>18</v>
      </c>
      <c r="I2419" t="s">
        <v>11541</v>
      </c>
      <c r="J2419">
        <v>2015</v>
      </c>
      <c r="K2419">
        <v>599.80999999999995</v>
      </c>
      <c r="L2419">
        <v>28</v>
      </c>
      <c r="M2419">
        <v>1</v>
      </c>
      <c r="N2419">
        <f t="shared" si="102"/>
        <v>0</v>
      </c>
      <c r="O2419">
        <f t="shared" si="103"/>
        <v>0</v>
      </c>
      <c r="P2419" t="s">
        <v>12694</v>
      </c>
    </row>
    <row r="2420" spans="2:16" x14ac:dyDescent="0.25">
      <c r="B2420" t="s">
        <v>2424</v>
      </c>
      <c r="C2420" s="119" t="s">
        <v>60</v>
      </c>
      <c r="D2420" t="s">
        <v>11539</v>
      </c>
      <c r="E2420" t="s">
        <v>11530</v>
      </c>
      <c r="F2420" t="s">
        <v>11540</v>
      </c>
      <c r="G2420" t="s">
        <v>61</v>
      </c>
      <c r="H2420" t="s">
        <v>18</v>
      </c>
      <c r="I2420" t="s">
        <v>11541</v>
      </c>
      <c r="J2420">
        <v>2015</v>
      </c>
      <c r="K2420">
        <v>600.33000000000004</v>
      </c>
      <c r="L2420">
        <v>32</v>
      </c>
      <c r="M2420">
        <v>1</v>
      </c>
      <c r="N2420">
        <f t="shared" si="102"/>
        <v>0</v>
      </c>
      <c r="O2420">
        <f t="shared" si="103"/>
        <v>0</v>
      </c>
      <c r="P2420" t="s">
        <v>12694</v>
      </c>
    </row>
    <row r="2421" spans="2:16" x14ac:dyDescent="0.25">
      <c r="B2421" t="s">
        <v>2425</v>
      </c>
      <c r="C2421" s="119" t="s">
        <v>60</v>
      </c>
      <c r="D2421" t="s">
        <v>11539</v>
      </c>
      <c r="E2421" t="s">
        <v>11530</v>
      </c>
      <c r="F2421" t="s">
        <v>11540</v>
      </c>
      <c r="G2421" t="s">
        <v>61</v>
      </c>
      <c r="H2421" t="s">
        <v>18</v>
      </c>
      <c r="I2421" t="s">
        <v>11541</v>
      </c>
      <c r="J2421">
        <v>2015</v>
      </c>
      <c r="K2421">
        <v>600.98</v>
      </c>
      <c r="L2421">
        <v>37</v>
      </c>
      <c r="M2421">
        <v>1</v>
      </c>
      <c r="N2421">
        <f t="shared" si="102"/>
        <v>0</v>
      </c>
      <c r="O2421">
        <f t="shared" si="103"/>
        <v>0</v>
      </c>
      <c r="P2421" t="s">
        <v>12694</v>
      </c>
    </row>
    <row r="2422" spans="2:16" x14ac:dyDescent="0.25">
      <c r="B2422" t="s">
        <v>2426</v>
      </c>
      <c r="C2422" s="119" t="s">
        <v>60</v>
      </c>
      <c r="D2422" t="s">
        <v>11542</v>
      </c>
      <c r="E2422" t="s">
        <v>11530</v>
      </c>
      <c r="F2422" t="s">
        <v>11540</v>
      </c>
      <c r="G2422" t="s">
        <v>61</v>
      </c>
      <c r="H2422" t="s">
        <v>18</v>
      </c>
      <c r="I2422" t="s">
        <v>11541</v>
      </c>
      <c r="J2422">
        <v>2015</v>
      </c>
      <c r="K2422">
        <v>608.44000000000005</v>
      </c>
      <c r="L2422">
        <v>78</v>
      </c>
      <c r="M2422">
        <v>1</v>
      </c>
      <c r="N2422">
        <f t="shared" si="102"/>
        <v>0</v>
      </c>
      <c r="O2422">
        <f t="shared" si="103"/>
        <v>0</v>
      </c>
      <c r="P2422" t="s">
        <v>12694</v>
      </c>
    </row>
    <row r="2423" spans="2:16" x14ac:dyDescent="0.25">
      <c r="B2423" t="s">
        <v>2427</v>
      </c>
      <c r="C2423" s="119" t="s">
        <v>60</v>
      </c>
      <c r="D2423" t="s">
        <v>11537</v>
      </c>
      <c r="E2423" t="s">
        <v>11530</v>
      </c>
      <c r="F2423" t="s">
        <v>11540</v>
      </c>
      <c r="G2423" t="s">
        <v>61</v>
      </c>
      <c r="H2423" t="s">
        <v>18</v>
      </c>
      <c r="I2423" t="s">
        <v>11541</v>
      </c>
      <c r="J2423">
        <v>2015</v>
      </c>
      <c r="K2423">
        <v>602.13</v>
      </c>
      <c r="L2423">
        <v>46</v>
      </c>
      <c r="M2423">
        <v>1</v>
      </c>
      <c r="N2423">
        <f t="shared" si="102"/>
        <v>0</v>
      </c>
      <c r="O2423">
        <f t="shared" si="103"/>
        <v>0</v>
      </c>
      <c r="P2423" t="s">
        <v>12694</v>
      </c>
    </row>
    <row r="2424" spans="2:16" x14ac:dyDescent="0.25">
      <c r="B2424" t="s">
        <v>2428</v>
      </c>
      <c r="C2424" s="119" t="s">
        <v>60</v>
      </c>
      <c r="D2424" t="s">
        <v>11537</v>
      </c>
      <c r="E2424" t="s">
        <v>11530</v>
      </c>
      <c r="F2424" t="s">
        <v>11540</v>
      </c>
      <c r="G2424" t="s">
        <v>61</v>
      </c>
      <c r="H2424" t="s">
        <v>18</v>
      </c>
      <c r="I2424" t="s">
        <v>11541</v>
      </c>
      <c r="J2424">
        <v>2015</v>
      </c>
      <c r="K2424">
        <v>572.59</v>
      </c>
      <c r="L2424">
        <v>27</v>
      </c>
      <c r="M2424">
        <v>1</v>
      </c>
      <c r="N2424">
        <f t="shared" si="102"/>
        <v>0</v>
      </c>
      <c r="O2424">
        <f t="shared" si="103"/>
        <v>0</v>
      </c>
      <c r="P2424" t="s">
        <v>12694</v>
      </c>
    </row>
    <row r="2425" spans="2:16" x14ac:dyDescent="0.25">
      <c r="B2425" t="s">
        <v>2429</v>
      </c>
      <c r="C2425" s="119" t="s">
        <v>60</v>
      </c>
      <c r="D2425" t="s">
        <v>11537</v>
      </c>
      <c r="E2425" t="s">
        <v>11530</v>
      </c>
      <c r="F2425" t="s">
        <v>11540</v>
      </c>
      <c r="G2425" t="s">
        <v>61</v>
      </c>
      <c r="H2425" t="s">
        <v>18</v>
      </c>
      <c r="I2425" t="s">
        <v>11541</v>
      </c>
      <c r="J2425">
        <v>2015</v>
      </c>
      <c r="K2425">
        <v>572.59</v>
      </c>
      <c r="L2425">
        <v>27</v>
      </c>
      <c r="M2425">
        <v>1</v>
      </c>
      <c r="N2425">
        <f t="shared" si="102"/>
        <v>0</v>
      </c>
      <c r="O2425">
        <f t="shared" si="103"/>
        <v>0</v>
      </c>
      <c r="P2425" t="s">
        <v>11528</v>
      </c>
    </row>
    <row r="2426" spans="2:16" x14ac:dyDescent="0.25">
      <c r="B2426" t="s">
        <v>2430</v>
      </c>
      <c r="C2426" s="119" t="s">
        <v>60</v>
      </c>
      <c r="D2426" t="s">
        <v>11537</v>
      </c>
      <c r="E2426" t="s">
        <v>11530</v>
      </c>
      <c r="F2426" t="s">
        <v>11540</v>
      </c>
      <c r="G2426" t="s">
        <v>61</v>
      </c>
      <c r="H2426" t="s">
        <v>18</v>
      </c>
      <c r="I2426" t="s">
        <v>11541</v>
      </c>
      <c r="J2426">
        <v>2015</v>
      </c>
      <c r="K2426">
        <v>572.59</v>
      </c>
      <c r="L2426">
        <v>27</v>
      </c>
      <c r="M2426">
        <v>1</v>
      </c>
      <c r="N2426">
        <f t="shared" si="102"/>
        <v>0</v>
      </c>
      <c r="O2426">
        <f t="shared" si="103"/>
        <v>0</v>
      </c>
      <c r="P2426" t="s">
        <v>12694</v>
      </c>
    </row>
    <row r="2427" spans="2:16" x14ac:dyDescent="0.25">
      <c r="B2427" t="s">
        <v>2431</v>
      </c>
      <c r="C2427" s="119" t="s">
        <v>60</v>
      </c>
      <c r="D2427" t="s">
        <v>11537</v>
      </c>
      <c r="E2427" t="s">
        <v>11530</v>
      </c>
      <c r="F2427" t="s">
        <v>11540</v>
      </c>
      <c r="G2427" t="s">
        <v>61</v>
      </c>
      <c r="H2427" t="s">
        <v>18</v>
      </c>
      <c r="I2427" t="s">
        <v>11541</v>
      </c>
      <c r="J2427">
        <v>2015</v>
      </c>
      <c r="K2427">
        <v>571.80999999999995</v>
      </c>
      <c r="L2427">
        <v>21</v>
      </c>
      <c r="M2427">
        <v>1</v>
      </c>
      <c r="N2427">
        <f t="shared" si="102"/>
        <v>0</v>
      </c>
      <c r="O2427">
        <f t="shared" si="103"/>
        <v>0</v>
      </c>
      <c r="P2427" t="s">
        <v>12694</v>
      </c>
    </row>
    <row r="2428" spans="2:16" x14ac:dyDescent="0.25">
      <c r="B2428" t="s">
        <v>2432</v>
      </c>
      <c r="C2428" s="119" t="s">
        <v>60</v>
      </c>
      <c r="D2428" t="s">
        <v>11537</v>
      </c>
      <c r="E2428" t="s">
        <v>11530</v>
      </c>
      <c r="F2428" t="s">
        <v>11540</v>
      </c>
      <c r="G2428" t="s">
        <v>61</v>
      </c>
      <c r="H2428" t="s">
        <v>18</v>
      </c>
      <c r="I2428" t="s">
        <v>11541</v>
      </c>
      <c r="J2428">
        <v>2015</v>
      </c>
      <c r="K2428">
        <v>571.67999999999995</v>
      </c>
      <c r="L2428">
        <v>20</v>
      </c>
      <c r="M2428">
        <v>1</v>
      </c>
      <c r="N2428">
        <f t="shared" si="102"/>
        <v>0</v>
      </c>
      <c r="O2428">
        <f t="shared" si="103"/>
        <v>0</v>
      </c>
      <c r="P2428" t="s">
        <v>12694</v>
      </c>
    </row>
    <row r="2429" spans="2:16" x14ac:dyDescent="0.25">
      <c r="B2429" t="s">
        <v>2433</v>
      </c>
      <c r="C2429" s="119" t="s">
        <v>60</v>
      </c>
      <c r="D2429" t="s">
        <v>11539</v>
      </c>
      <c r="E2429" t="s">
        <v>11530</v>
      </c>
      <c r="F2429" t="s">
        <v>11540</v>
      </c>
      <c r="G2429" t="s">
        <v>61</v>
      </c>
      <c r="H2429" t="s">
        <v>18</v>
      </c>
      <c r="I2429" t="s">
        <v>11541</v>
      </c>
      <c r="J2429">
        <v>2015</v>
      </c>
      <c r="K2429">
        <v>600.59</v>
      </c>
      <c r="L2429">
        <v>34</v>
      </c>
      <c r="M2429">
        <v>1</v>
      </c>
      <c r="N2429">
        <f t="shared" si="102"/>
        <v>0</v>
      </c>
      <c r="O2429">
        <f t="shared" si="103"/>
        <v>0</v>
      </c>
      <c r="P2429" t="s">
        <v>12694</v>
      </c>
    </row>
    <row r="2430" spans="2:16" x14ac:dyDescent="0.25">
      <c r="B2430" t="s">
        <v>2434</v>
      </c>
      <c r="C2430" s="119" t="s">
        <v>60</v>
      </c>
      <c r="D2430" t="s">
        <v>11537</v>
      </c>
      <c r="E2430" t="s">
        <v>11530</v>
      </c>
      <c r="F2430" t="s">
        <v>11540</v>
      </c>
      <c r="G2430" t="s">
        <v>61</v>
      </c>
      <c r="H2430" t="s">
        <v>18</v>
      </c>
      <c r="I2430" t="s">
        <v>11541</v>
      </c>
      <c r="J2430">
        <v>2015</v>
      </c>
      <c r="K2430">
        <v>572.07000000000005</v>
      </c>
      <c r="L2430">
        <v>23</v>
      </c>
      <c r="M2430">
        <v>1</v>
      </c>
      <c r="N2430">
        <f t="shared" si="102"/>
        <v>0</v>
      </c>
      <c r="O2430">
        <f t="shared" si="103"/>
        <v>0</v>
      </c>
      <c r="P2430" t="s">
        <v>12694</v>
      </c>
    </row>
    <row r="2431" spans="2:16" x14ac:dyDescent="0.25">
      <c r="B2431" t="s">
        <v>2435</v>
      </c>
      <c r="C2431" s="119" t="s">
        <v>60</v>
      </c>
      <c r="D2431" t="s">
        <v>11537</v>
      </c>
      <c r="E2431" t="s">
        <v>11530</v>
      </c>
      <c r="F2431" t="s">
        <v>11540</v>
      </c>
      <c r="G2431" t="s">
        <v>61</v>
      </c>
      <c r="H2431" t="s">
        <v>18</v>
      </c>
      <c r="I2431" t="s">
        <v>11541</v>
      </c>
      <c r="J2431">
        <v>2015</v>
      </c>
      <c r="K2431">
        <v>626.01</v>
      </c>
      <c r="L2431">
        <v>21</v>
      </c>
      <c r="M2431">
        <v>1</v>
      </c>
      <c r="N2431">
        <f t="shared" si="102"/>
        <v>0</v>
      </c>
      <c r="O2431">
        <f t="shared" si="103"/>
        <v>0</v>
      </c>
      <c r="P2431" t="s">
        <v>12694</v>
      </c>
    </row>
    <row r="2432" spans="2:16" x14ac:dyDescent="0.25">
      <c r="B2432" t="s">
        <v>2436</v>
      </c>
      <c r="C2432" s="119" t="s">
        <v>60</v>
      </c>
      <c r="D2432" t="s">
        <v>11537</v>
      </c>
      <c r="E2432" t="s">
        <v>11530</v>
      </c>
      <c r="F2432" t="s">
        <v>11540</v>
      </c>
      <c r="G2432" t="s">
        <v>61</v>
      </c>
      <c r="H2432" t="s">
        <v>18</v>
      </c>
      <c r="I2432" t="s">
        <v>11541</v>
      </c>
      <c r="J2432">
        <v>2015</v>
      </c>
      <c r="K2432">
        <v>572.59</v>
      </c>
      <c r="L2432">
        <v>27</v>
      </c>
      <c r="M2432">
        <v>1</v>
      </c>
      <c r="N2432">
        <f t="shared" si="102"/>
        <v>0</v>
      </c>
      <c r="O2432">
        <f t="shared" si="103"/>
        <v>0</v>
      </c>
      <c r="P2432" t="s">
        <v>12694</v>
      </c>
    </row>
    <row r="2433" spans="2:16" x14ac:dyDescent="0.25">
      <c r="B2433" t="s">
        <v>2437</v>
      </c>
      <c r="C2433" s="119" t="s">
        <v>60</v>
      </c>
      <c r="D2433" t="s">
        <v>11537</v>
      </c>
      <c r="E2433" t="s">
        <v>11530</v>
      </c>
      <c r="F2433" t="s">
        <v>11540</v>
      </c>
      <c r="G2433" t="s">
        <v>61</v>
      </c>
      <c r="H2433" t="s">
        <v>18</v>
      </c>
      <c r="I2433" t="s">
        <v>11541</v>
      </c>
      <c r="J2433">
        <v>2015</v>
      </c>
      <c r="K2433">
        <v>598.66</v>
      </c>
      <c r="L2433">
        <v>19</v>
      </c>
      <c r="M2433">
        <v>1</v>
      </c>
      <c r="N2433">
        <f t="shared" si="102"/>
        <v>0</v>
      </c>
      <c r="O2433">
        <f t="shared" si="103"/>
        <v>0</v>
      </c>
      <c r="P2433" t="s">
        <v>12694</v>
      </c>
    </row>
    <row r="2434" spans="2:16" x14ac:dyDescent="0.25">
      <c r="B2434" t="s">
        <v>2438</v>
      </c>
      <c r="C2434" s="119" t="s">
        <v>60</v>
      </c>
      <c r="D2434" t="s">
        <v>11537</v>
      </c>
      <c r="E2434" t="s">
        <v>11530</v>
      </c>
      <c r="F2434" t="s">
        <v>11540</v>
      </c>
      <c r="G2434" t="s">
        <v>61</v>
      </c>
      <c r="H2434" t="s">
        <v>18</v>
      </c>
      <c r="I2434" t="s">
        <v>11541</v>
      </c>
      <c r="J2434">
        <v>2015</v>
      </c>
      <c r="K2434">
        <v>572.07000000000005</v>
      </c>
      <c r="L2434">
        <v>23</v>
      </c>
      <c r="M2434">
        <v>1</v>
      </c>
      <c r="N2434">
        <f t="shared" si="102"/>
        <v>0</v>
      </c>
      <c r="O2434">
        <f t="shared" si="103"/>
        <v>0</v>
      </c>
      <c r="P2434" t="s">
        <v>12694</v>
      </c>
    </row>
    <row r="2435" spans="2:16" x14ac:dyDescent="0.25">
      <c r="B2435" t="s">
        <v>2439</v>
      </c>
      <c r="C2435" s="119" t="s">
        <v>60</v>
      </c>
      <c r="D2435" t="s">
        <v>11537</v>
      </c>
      <c r="E2435" t="s">
        <v>11530</v>
      </c>
      <c r="F2435" t="s">
        <v>11540</v>
      </c>
      <c r="G2435" t="s">
        <v>61</v>
      </c>
      <c r="H2435" t="s">
        <v>18</v>
      </c>
      <c r="I2435" t="s">
        <v>11541</v>
      </c>
      <c r="J2435">
        <v>2015</v>
      </c>
      <c r="K2435">
        <v>572.71</v>
      </c>
      <c r="L2435">
        <v>28</v>
      </c>
      <c r="M2435">
        <v>1</v>
      </c>
      <c r="N2435">
        <f t="shared" si="102"/>
        <v>0</v>
      </c>
      <c r="O2435">
        <f t="shared" si="103"/>
        <v>0</v>
      </c>
      <c r="P2435" t="s">
        <v>12694</v>
      </c>
    </row>
    <row r="2436" spans="2:16" x14ac:dyDescent="0.25">
      <c r="B2436" t="s">
        <v>2440</v>
      </c>
      <c r="C2436" s="119" t="s">
        <v>60</v>
      </c>
      <c r="D2436" t="s">
        <v>11542</v>
      </c>
      <c r="E2436" t="s">
        <v>11530</v>
      </c>
      <c r="F2436" t="s">
        <v>11540</v>
      </c>
      <c r="G2436" t="s">
        <v>61</v>
      </c>
      <c r="H2436" t="s">
        <v>18</v>
      </c>
      <c r="I2436" t="s">
        <v>11541</v>
      </c>
      <c r="J2436">
        <v>2015</v>
      </c>
      <c r="K2436">
        <v>602.27</v>
      </c>
      <c r="L2436">
        <v>47</v>
      </c>
      <c r="M2436">
        <v>1</v>
      </c>
      <c r="N2436">
        <f t="shared" si="102"/>
        <v>0</v>
      </c>
      <c r="O2436">
        <f t="shared" si="103"/>
        <v>0</v>
      </c>
      <c r="P2436" t="s">
        <v>12693</v>
      </c>
    </row>
    <row r="2437" spans="2:16" x14ac:dyDescent="0.25">
      <c r="B2437" t="s">
        <v>2441</v>
      </c>
      <c r="C2437" s="119" t="s">
        <v>60</v>
      </c>
      <c r="D2437" t="s">
        <v>11537</v>
      </c>
      <c r="E2437" t="s">
        <v>11530</v>
      </c>
      <c r="F2437" t="s">
        <v>11540</v>
      </c>
      <c r="G2437" t="s">
        <v>61</v>
      </c>
      <c r="H2437" t="s">
        <v>18</v>
      </c>
      <c r="I2437" t="s">
        <v>11541</v>
      </c>
      <c r="J2437">
        <v>2015</v>
      </c>
      <c r="K2437">
        <v>572.59</v>
      </c>
      <c r="L2437">
        <v>27</v>
      </c>
      <c r="M2437">
        <v>1</v>
      </c>
      <c r="N2437">
        <f t="shared" si="102"/>
        <v>0</v>
      </c>
      <c r="O2437">
        <f t="shared" si="103"/>
        <v>0</v>
      </c>
      <c r="P2437" t="s">
        <v>12694</v>
      </c>
    </row>
    <row r="2438" spans="2:16" x14ac:dyDescent="0.25">
      <c r="B2438" t="s">
        <v>2442</v>
      </c>
      <c r="C2438" s="119" t="s">
        <v>60</v>
      </c>
      <c r="D2438" t="s">
        <v>11537</v>
      </c>
      <c r="E2438" t="s">
        <v>11530</v>
      </c>
      <c r="F2438" t="s">
        <v>11540</v>
      </c>
      <c r="G2438" t="s">
        <v>61</v>
      </c>
      <c r="H2438" t="s">
        <v>18</v>
      </c>
      <c r="I2438" t="s">
        <v>11541</v>
      </c>
      <c r="J2438">
        <v>2015</v>
      </c>
      <c r="K2438">
        <v>572.07000000000005</v>
      </c>
      <c r="L2438">
        <v>23</v>
      </c>
      <c r="M2438">
        <v>1</v>
      </c>
      <c r="N2438">
        <f t="shared" si="102"/>
        <v>0</v>
      </c>
      <c r="O2438">
        <f t="shared" si="103"/>
        <v>0</v>
      </c>
      <c r="P2438" t="s">
        <v>12694</v>
      </c>
    </row>
    <row r="2439" spans="2:16" x14ac:dyDescent="0.25">
      <c r="B2439" t="s">
        <v>2443</v>
      </c>
      <c r="C2439" s="119" t="s">
        <v>60</v>
      </c>
      <c r="D2439" t="s">
        <v>11537</v>
      </c>
      <c r="E2439" t="s">
        <v>11530</v>
      </c>
      <c r="F2439" t="s">
        <v>11540</v>
      </c>
      <c r="G2439" t="s">
        <v>61</v>
      </c>
      <c r="H2439" t="s">
        <v>18</v>
      </c>
      <c r="I2439" t="s">
        <v>11541</v>
      </c>
      <c r="J2439">
        <v>2015</v>
      </c>
      <c r="K2439">
        <v>572.32000000000005</v>
      </c>
      <c r="L2439">
        <v>25</v>
      </c>
      <c r="M2439">
        <v>1</v>
      </c>
      <c r="N2439">
        <f t="shared" si="102"/>
        <v>0</v>
      </c>
      <c r="O2439">
        <f t="shared" si="103"/>
        <v>0</v>
      </c>
      <c r="P2439" t="s">
        <v>12694</v>
      </c>
    </row>
    <row r="2440" spans="2:16" x14ac:dyDescent="0.25">
      <c r="B2440" t="s">
        <v>2444</v>
      </c>
      <c r="C2440" s="119" t="s">
        <v>60</v>
      </c>
      <c r="D2440" t="s">
        <v>11539</v>
      </c>
      <c r="E2440" t="s">
        <v>11530</v>
      </c>
      <c r="F2440" t="s">
        <v>11540</v>
      </c>
      <c r="G2440" t="s">
        <v>61</v>
      </c>
      <c r="H2440" t="s">
        <v>18</v>
      </c>
      <c r="I2440" t="s">
        <v>11541</v>
      </c>
      <c r="J2440">
        <v>2015</v>
      </c>
      <c r="K2440">
        <v>571.55999999999995</v>
      </c>
      <c r="L2440">
        <v>19</v>
      </c>
      <c r="M2440">
        <v>1</v>
      </c>
      <c r="N2440">
        <f t="shared" si="102"/>
        <v>0</v>
      </c>
      <c r="O2440">
        <f t="shared" si="103"/>
        <v>0</v>
      </c>
      <c r="P2440" t="s">
        <v>12694</v>
      </c>
    </row>
    <row r="2441" spans="2:16" x14ac:dyDescent="0.25">
      <c r="B2441" t="s">
        <v>2445</v>
      </c>
      <c r="C2441" s="119" t="s">
        <v>60</v>
      </c>
      <c r="D2441" t="s">
        <v>11550</v>
      </c>
      <c r="E2441" t="s">
        <v>11530</v>
      </c>
      <c r="F2441" t="s">
        <v>11540</v>
      </c>
      <c r="G2441" t="s">
        <v>61</v>
      </c>
      <c r="H2441" t="s">
        <v>18</v>
      </c>
      <c r="I2441" t="s">
        <v>11541</v>
      </c>
      <c r="J2441">
        <v>2015</v>
      </c>
      <c r="K2441">
        <v>571.95000000000005</v>
      </c>
      <c r="L2441">
        <v>22</v>
      </c>
      <c r="M2441">
        <v>1</v>
      </c>
      <c r="N2441">
        <f t="shared" si="102"/>
        <v>0</v>
      </c>
      <c r="O2441">
        <f t="shared" si="103"/>
        <v>0</v>
      </c>
      <c r="P2441" t="s">
        <v>12694</v>
      </c>
    </row>
    <row r="2442" spans="2:16" x14ac:dyDescent="0.25">
      <c r="B2442" t="s">
        <v>2446</v>
      </c>
      <c r="C2442" s="119" t="s">
        <v>60</v>
      </c>
      <c r="D2442" t="s">
        <v>11550</v>
      </c>
      <c r="E2442" t="s">
        <v>11530</v>
      </c>
      <c r="F2442" t="s">
        <v>11540</v>
      </c>
      <c r="G2442" t="s">
        <v>61</v>
      </c>
      <c r="H2442" t="s">
        <v>18</v>
      </c>
      <c r="I2442" t="s">
        <v>11541</v>
      </c>
      <c r="J2442">
        <v>2015</v>
      </c>
      <c r="K2442">
        <v>572.07000000000005</v>
      </c>
      <c r="L2442">
        <v>23</v>
      </c>
      <c r="M2442">
        <v>1</v>
      </c>
      <c r="N2442">
        <f t="shared" si="102"/>
        <v>0</v>
      </c>
      <c r="O2442">
        <f t="shared" si="103"/>
        <v>0</v>
      </c>
      <c r="P2442" t="s">
        <v>12694</v>
      </c>
    </row>
    <row r="2443" spans="2:16" x14ac:dyDescent="0.25">
      <c r="B2443" t="s">
        <v>2447</v>
      </c>
      <c r="C2443" s="119" t="s">
        <v>60</v>
      </c>
      <c r="D2443" t="s">
        <v>11542</v>
      </c>
      <c r="E2443" t="s">
        <v>11530</v>
      </c>
      <c r="F2443" t="s">
        <v>11540</v>
      </c>
      <c r="G2443" t="s">
        <v>61</v>
      </c>
      <c r="H2443" t="s">
        <v>18</v>
      </c>
      <c r="I2443" t="s">
        <v>11541</v>
      </c>
      <c r="J2443">
        <v>2015</v>
      </c>
      <c r="K2443">
        <v>604.85</v>
      </c>
      <c r="L2443">
        <v>67</v>
      </c>
      <c r="M2443">
        <v>1</v>
      </c>
      <c r="N2443">
        <f t="shared" ref="N2443:N2506" si="104">IF(K2443&lt;100,1,0)</f>
        <v>0</v>
      </c>
      <c r="O2443">
        <f t="shared" si="103"/>
        <v>0</v>
      </c>
      <c r="P2443" t="s">
        <v>12694</v>
      </c>
    </row>
    <row r="2444" spans="2:16" x14ac:dyDescent="0.25">
      <c r="B2444" t="s">
        <v>2448</v>
      </c>
      <c r="C2444" s="119" t="s">
        <v>60</v>
      </c>
      <c r="D2444" t="s">
        <v>11537</v>
      </c>
      <c r="E2444" t="s">
        <v>11530</v>
      </c>
      <c r="F2444" t="s">
        <v>11540</v>
      </c>
      <c r="G2444" t="s">
        <v>61</v>
      </c>
      <c r="H2444" t="s">
        <v>18</v>
      </c>
      <c r="I2444" t="s">
        <v>11541</v>
      </c>
      <c r="J2444">
        <v>2015</v>
      </c>
      <c r="K2444">
        <v>613.5</v>
      </c>
      <c r="L2444">
        <v>92</v>
      </c>
      <c r="M2444">
        <v>1</v>
      </c>
      <c r="N2444">
        <f t="shared" si="104"/>
        <v>0</v>
      </c>
      <c r="O2444">
        <f t="shared" si="103"/>
        <v>0</v>
      </c>
      <c r="P2444" t="s">
        <v>12694</v>
      </c>
    </row>
    <row r="2445" spans="2:16" x14ac:dyDescent="0.25">
      <c r="B2445" t="s">
        <v>2449</v>
      </c>
      <c r="C2445" s="119" t="s">
        <v>60</v>
      </c>
      <c r="D2445" t="s">
        <v>11537</v>
      </c>
      <c r="E2445" t="s">
        <v>11530</v>
      </c>
      <c r="F2445" t="s">
        <v>11540</v>
      </c>
      <c r="G2445" t="s">
        <v>61</v>
      </c>
      <c r="H2445" t="s">
        <v>18</v>
      </c>
      <c r="I2445" t="s">
        <v>11541</v>
      </c>
      <c r="J2445">
        <v>2015</v>
      </c>
      <c r="K2445">
        <v>572.07000000000005</v>
      </c>
      <c r="L2445">
        <v>23</v>
      </c>
      <c r="M2445">
        <v>1</v>
      </c>
      <c r="N2445">
        <f t="shared" si="104"/>
        <v>0</v>
      </c>
      <c r="O2445">
        <f t="shared" si="103"/>
        <v>0</v>
      </c>
      <c r="P2445" t="s">
        <v>12694</v>
      </c>
    </row>
    <row r="2446" spans="2:16" x14ac:dyDescent="0.25">
      <c r="B2446" t="s">
        <v>2450</v>
      </c>
      <c r="C2446" s="119" t="s">
        <v>60</v>
      </c>
      <c r="D2446" t="s">
        <v>11537</v>
      </c>
      <c r="E2446" t="s">
        <v>11530</v>
      </c>
      <c r="F2446" t="s">
        <v>11540</v>
      </c>
      <c r="G2446" t="s">
        <v>61</v>
      </c>
      <c r="H2446" t="s">
        <v>18</v>
      </c>
      <c r="I2446" t="s">
        <v>11541</v>
      </c>
      <c r="J2446">
        <v>2015</v>
      </c>
      <c r="K2446">
        <v>572.46</v>
      </c>
      <c r="L2446">
        <v>26</v>
      </c>
      <c r="M2446">
        <v>1</v>
      </c>
      <c r="N2446">
        <f t="shared" si="104"/>
        <v>0</v>
      </c>
      <c r="O2446">
        <f t="shared" si="103"/>
        <v>0</v>
      </c>
      <c r="P2446" t="s">
        <v>12694</v>
      </c>
    </row>
    <row r="2447" spans="2:16" x14ac:dyDescent="0.25">
      <c r="B2447" t="s">
        <v>2451</v>
      </c>
      <c r="C2447" s="119" t="s">
        <v>60</v>
      </c>
      <c r="D2447" t="s">
        <v>11537</v>
      </c>
      <c r="E2447" t="s">
        <v>11530</v>
      </c>
      <c r="F2447" t="s">
        <v>11540</v>
      </c>
      <c r="G2447" t="s">
        <v>61</v>
      </c>
      <c r="H2447" t="s">
        <v>18</v>
      </c>
      <c r="I2447" t="s">
        <v>11541</v>
      </c>
      <c r="J2447">
        <v>2015</v>
      </c>
      <c r="K2447">
        <v>574.39</v>
      </c>
      <c r="L2447">
        <v>41</v>
      </c>
      <c r="M2447">
        <v>1</v>
      </c>
      <c r="N2447">
        <f t="shared" si="104"/>
        <v>0</v>
      </c>
      <c r="O2447">
        <f t="shared" si="103"/>
        <v>0</v>
      </c>
      <c r="P2447" t="s">
        <v>12694</v>
      </c>
    </row>
    <row r="2448" spans="2:16" x14ac:dyDescent="0.25">
      <c r="B2448" t="s">
        <v>2452</v>
      </c>
      <c r="C2448" s="119" t="s">
        <v>60</v>
      </c>
      <c r="D2448" t="s">
        <v>11537</v>
      </c>
      <c r="E2448" t="s">
        <v>11530</v>
      </c>
      <c r="F2448" t="s">
        <v>11540</v>
      </c>
      <c r="G2448" t="s">
        <v>61</v>
      </c>
      <c r="H2448" t="s">
        <v>18</v>
      </c>
      <c r="I2448" t="s">
        <v>11541</v>
      </c>
      <c r="J2448">
        <v>2015</v>
      </c>
      <c r="K2448">
        <v>602.14</v>
      </c>
      <c r="L2448">
        <v>46</v>
      </c>
      <c r="M2448">
        <v>1</v>
      </c>
      <c r="N2448">
        <f t="shared" si="104"/>
        <v>0</v>
      </c>
      <c r="O2448">
        <f t="shared" si="103"/>
        <v>0</v>
      </c>
      <c r="P2448" t="s">
        <v>12694</v>
      </c>
    </row>
    <row r="2449" spans="2:16" x14ac:dyDescent="0.25">
      <c r="B2449" t="s">
        <v>2453</v>
      </c>
      <c r="C2449" s="119" t="s">
        <v>60</v>
      </c>
      <c r="D2449" t="s">
        <v>11539</v>
      </c>
      <c r="E2449" t="s">
        <v>11530</v>
      </c>
      <c r="F2449" t="s">
        <v>11540</v>
      </c>
      <c r="G2449" t="s">
        <v>61</v>
      </c>
      <c r="H2449" t="s">
        <v>18</v>
      </c>
      <c r="I2449" t="s">
        <v>11541</v>
      </c>
      <c r="J2449">
        <v>2015</v>
      </c>
      <c r="K2449">
        <v>572.07000000000005</v>
      </c>
      <c r="L2449">
        <v>23</v>
      </c>
      <c r="M2449">
        <v>1</v>
      </c>
      <c r="N2449">
        <f t="shared" si="104"/>
        <v>0</v>
      </c>
      <c r="O2449">
        <f t="shared" si="103"/>
        <v>0</v>
      </c>
      <c r="P2449" t="s">
        <v>12694</v>
      </c>
    </row>
    <row r="2450" spans="2:16" x14ac:dyDescent="0.25">
      <c r="B2450" t="s">
        <v>2454</v>
      </c>
      <c r="C2450" s="119" t="s">
        <v>60</v>
      </c>
      <c r="D2450" t="s">
        <v>11537</v>
      </c>
      <c r="E2450" t="s">
        <v>11530</v>
      </c>
      <c r="F2450" t="s">
        <v>11540</v>
      </c>
      <c r="G2450" t="s">
        <v>61</v>
      </c>
      <c r="H2450" t="s">
        <v>18</v>
      </c>
      <c r="I2450" t="s">
        <v>11541</v>
      </c>
      <c r="J2450">
        <v>2015</v>
      </c>
      <c r="K2450">
        <v>572.20000000000005</v>
      </c>
      <c r="L2450">
        <v>24</v>
      </c>
      <c r="M2450">
        <v>1</v>
      </c>
      <c r="N2450">
        <f t="shared" si="104"/>
        <v>0</v>
      </c>
      <c r="O2450">
        <f t="shared" si="103"/>
        <v>0</v>
      </c>
      <c r="P2450" t="s">
        <v>12694</v>
      </c>
    </row>
    <row r="2451" spans="2:16" x14ac:dyDescent="0.25">
      <c r="B2451" t="s">
        <v>2455</v>
      </c>
      <c r="C2451" s="119" t="s">
        <v>60</v>
      </c>
      <c r="D2451" t="s">
        <v>11537</v>
      </c>
      <c r="E2451" t="s">
        <v>11530</v>
      </c>
      <c r="F2451" t="s">
        <v>11540</v>
      </c>
      <c r="G2451" t="s">
        <v>61</v>
      </c>
      <c r="H2451" t="s">
        <v>18</v>
      </c>
      <c r="I2451" t="s">
        <v>11541</v>
      </c>
      <c r="J2451">
        <v>2015</v>
      </c>
      <c r="K2451">
        <v>572.46</v>
      </c>
      <c r="L2451">
        <v>26</v>
      </c>
      <c r="M2451">
        <v>1</v>
      </c>
      <c r="N2451">
        <f t="shared" si="104"/>
        <v>0</v>
      </c>
      <c r="O2451">
        <f t="shared" si="103"/>
        <v>0</v>
      </c>
      <c r="P2451" t="s">
        <v>12694</v>
      </c>
    </row>
    <row r="2452" spans="2:16" x14ac:dyDescent="0.25">
      <c r="B2452" t="s">
        <v>2456</v>
      </c>
      <c r="C2452" s="119" t="s">
        <v>60</v>
      </c>
      <c r="D2452" t="s">
        <v>11537</v>
      </c>
      <c r="E2452" t="s">
        <v>11530</v>
      </c>
      <c r="F2452" t="s">
        <v>11540</v>
      </c>
      <c r="G2452" t="s">
        <v>61</v>
      </c>
      <c r="H2452" t="s">
        <v>18</v>
      </c>
      <c r="I2452" t="s">
        <v>11541</v>
      </c>
      <c r="J2452">
        <v>2015</v>
      </c>
      <c r="K2452">
        <v>599.55999999999995</v>
      </c>
      <c r="L2452">
        <v>26</v>
      </c>
      <c r="M2452">
        <v>1</v>
      </c>
      <c r="N2452">
        <f t="shared" si="104"/>
        <v>0</v>
      </c>
      <c r="O2452">
        <f t="shared" si="103"/>
        <v>0</v>
      </c>
      <c r="P2452" t="s">
        <v>12694</v>
      </c>
    </row>
    <row r="2453" spans="2:16" x14ac:dyDescent="0.25">
      <c r="B2453" t="s">
        <v>2457</v>
      </c>
      <c r="C2453" s="119" t="s">
        <v>60</v>
      </c>
      <c r="D2453" t="s">
        <v>11537</v>
      </c>
      <c r="E2453" t="s">
        <v>11530</v>
      </c>
      <c r="F2453" t="s">
        <v>11540</v>
      </c>
      <c r="G2453" t="s">
        <v>61</v>
      </c>
      <c r="H2453" t="s">
        <v>18</v>
      </c>
      <c r="I2453" t="s">
        <v>11541</v>
      </c>
      <c r="J2453">
        <v>2015</v>
      </c>
      <c r="K2453">
        <v>599.04999999999995</v>
      </c>
      <c r="L2453">
        <v>22</v>
      </c>
      <c r="M2453">
        <v>1</v>
      </c>
      <c r="N2453">
        <f t="shared" si="104"/>
        <v>0</v>
      </c>
      <c r="O2453">
        <f t="shared" si="103"/>
        <v>0</v>
      </c>
      <c r="P2453" t="s">
        <v>12694</v>
      </c>
    </row>
    <row r="2454" spans="2:16" x14ac:dyDescent="0.25">
      <c r="B2454" t="s">
        <v>2458</v>
      </c>
      <c r="C2454" s="119" t="s">
        <v>60</v>
      </c>
      <c r="D2454" t="s">
        <v>11537</v>
      </c>
      <c r="E2454" t="s">
        <v>11530</v>
      </c>
      <c r="F2454" t="s">
        <v>11540</v>
      </c>
      <c r="G2454" t="s">
        <v>61</v>
      </c>
      <c r="H2454" t="s">
        <v>18</v>
      </c>
      <c r="I2454" t="s">
        <v>11541</v>
      </c>
      <c r="J2454">
        <v>2015</v>
      </c>
      <c r="K2454">
        <v>525.98</v>
      </c>
      <c r="L2454">
        <v>56</v>
      </c>
      <c r="M2454">
        <v>1</v>
      </c>
      <c r="N2454">
        <f t="shared" si="104"/>
        <v>0</v>
      </c>
      <c r="O2454">
        <f t="shared" si="103"/>
        <v>0</v>
      </c>
      <c r="P2454" t="s">
        <v>12694</v>
      </c>
    </row>
    <row r="2455" spans="2:16" x14ac:dyDescent="0.25">
      <c r="B2455" t="s">
        <v>2459</v>
      </c>
      <c r="C2455" s="119" t="s">
        <v>60</v>
      </c>
      <c r="D2455" t="s">
        <v>11537</v>
      </c>
      <c r="E2455" t="s">
        <v>11530</v>
      </c>
      <c r="F2455" t="s">
        <v>11540</v>
      </c>
      <c r="G2455" t="s">
        <v>61</v>
      </c>
      <c r="H2455" t="s">
        <v>18</v>
      </c>
      <c r="I2455" t="s">
        <v>11541</v>
      </c>
      <c r="J2455">
        <v>2015</v>
      </c>
      <c r="K2455">
        <v>603.16999999999996</v>
      </c>
      <c r="L2455">
        <v>54</v>
      </c>
      <c r="M2455">
        <v>1</v>
      </c>
      <c r="N2455">
        <f t="shared" si="104"/>
        <v>0</v>
      </c>
      <c r="O2455">
        <f t="shared" si="103"/>
        <v>0</v>
      </c>
      <c r="P2455" t="s">
        <v>12694</v>
      </c>
    </row>
    <row r="2456" spans="2:16" x14ac:dyDescent="0.25">
      <c r="B2456" t="s">
        <v>2460</v>
      </c>
      <c r="C2456" s="119" t="s">
        <v>60</v>
      </c>
      <c r="D2456" t="s">
        <v>11537</v>
      </c>
      <c r="E2456" t="s">
        <v>11530</v>
      </c>
      <c r="F2456" t="s">
        <v>11540</v>
      </c>
      <c r="G2456" t="s">
        <v>61</v>
      </c>
      <c r="H2456" t="s">
        <v>18</v>
      </c>
      <c r="I2456" t="s">
        <v>11541</v>
      </c>
      <c r="J2456">
        <v>2015</v>
      </c>
      <c r="K2456">
        <v>575.55999999999995</v>
      </c>
      <c r="L2456">
        <v>50</v>
      </c>
      <c r="M2456">
        <v>1</v>
      </c>
      <c r="N2456">
        <f t="shared" si="104"/>
        <v>0</v>
      </c>
      <c r="O2456">
        <f t="shared" si="103"/>
        <v>0</v>
      </c>
      <c r="P2456" t="s">
        <v>12694</v>
      </c>
    </row>
    <row r="2457" spans="2:16" x14ac:dyDescent="0.25">
      <c r="B2457" t="s">
        <v>2461</v>
      </c>
      <c r="C2457" s="119" t="s">
        <v>60</v>
      </c>
      <c r="D2457" t="s">
        <v>11539</v>
      </c>
      <c r="E2457" t="s">
        <v>11530</v>
      </c>
      <c r="F2457" t="s">
        <v>11540</v>
      </c>
      <c r="G2457" t="s">
        <v>61</v>
      </c>
      <c r="H2457" t="s">
        <v>18</v>
      </c>
      <c r="I2457" t="s">
        <v>11541</v>
      </c>
      <c r="J2457">
        <v>2015</v>
      </c>
      <c r="K2457">
        <v>567.91</v>
      </c>
      <c r="L2457">
        <v>25</v>
      </c>
      <c r="M2457">
        <v>1</v>
      </c>
      <c r="N2457">
        <f t="shared" si="104"/>
        <v>0</v>
      </c>
      <c r="O2457">
        <f t="shared" si="103"/>
        <v>0</v>
      </c>
      <c r="P2457" t="s">
        <v>12694</v>
      </c>
    </row>
    <row r="2458" spans="2:16" x14ac:dyDescent="0.25">
      <c r="B2458" t="s">
        <v>2462</v>
      </c>
      <c r="C2458" s="119" t="s">
        <v>60</v>
      </c>
      <c r="D2458" t="s">
        <v>11542</v>
      </c>
      <c r="E2458" t="s">
        <v>11530</v>
      </c>
      <c r="F2458" t="s">
        <v>11540</v>
      </c>
      <c r="G2458" t="s">
        <v>61</v>
      </c>
      <c r="H2458" t="s">
        <v>18</v>
      </c>
      <c r="I2458" t="s">
        <v>11541</v>
      </c>
      <c r="J2458">
        <v>2015</v>
      </c>
      <c r="K2458">
        <v>568.34</v>
      </c>
      <c r="L2458">
        <v>27</v>
      </c>
      <c r="M2458">
        <v>1</v>
      </c>
      <c r="N2458">
        <f t="shared" si="104"/>
        <v>0</v>
      </c>
      <c r="O2458">
        <f t="shared" ref="O2458:O2521" si="105">IF(OR(L2458="",L2458&lt;=0),1,0)</f>
        <v>0</v>
      </c>
      <c r="P2458" t="s">
        <v>12694</v>
      </c>
    </row>
    <row r="2459" spans="2:16" x14ac:dyDescent="0.25">
      <c r="B2459" t="s">
        <v>2463</v>
      </c>
      <c r="C2459" s="119" t="s">
        <v>60</v>
      </c>
      <c r="D2459" t="s">
        <v>11550</v>
      </c>
      <c r="E2459" t="s">
        <v>11530</v>
      </c>
      <c r="F2459" t="s">
        <v>11540</v>
      </c>
      <c r="G2459" t="s">
        <v>61</v>
      </c>
      <c r="H2459" t="s">
        <v>18</v>
      </c>
      <c r="I2459" t="s">
        <v>11541</v>
      </c>
      <c r="J2459">
        <v>2015</v>
      </c>
      <c r="K2459">
        <v>567.91</v>
      </c>
      <c r="L2459">
        <v>25</v>
      </c>
      <c r="M2459">
        <v>1</v>
      </c>
      <c r="N2459">
        <f t="shared" si="104"/>
        <v>0</v>
      </c>
      <c r="O2459">
        <f t="shared" si="105"/>
        <v>0</v>
      </c>
      <c r="P2459" t="s">
        <v>12694</v>
      </c>
    </row>
    <row r="2460" spans="2:16" x14ac:dyDescent="0.25">
      <c r="B2460" t="s">
        <v>2464</v>
      </c>
      <c r="C2460" s="119" t="s">
        <v>60</v>
      </c>
      <c r="D2460" t="s">
        <v>11546</v>
      </c>
      <c r="E2460" t="s">
        <v>11530</v>
      </c>
      <c r="F2460" t="s">
        <v>11540</v>
      </c>
      <c r="G2460" t="s">
        <v>61</v>
      </c>
      <c r="H2460" t="s">
        <v>18</v>
      </c>
      <c r="I2460" t="s">
        <v>11541</v>
      </c>
      <c r="J2460">
        <v>2015</v>
      </c>
      <c r="K2460">
        <v>567.91</v>
      </c>
      <c r="L2460">
        <v>25</v>
      </c>
      <c r="M2460">
        <v>1</v>
      </c>
      <c r="N2460">
        <f t="shared" si="104"/>
        <v>0</v>
      </c>
      <c r="O2460">
        <f t="shared" si="105"/>
        <v>0</v>
      </c>
      <c r="P2460" t="s">
        <v>12694</v>
      </c>
    </row>
    <row r="2461" spans="2:16" x14ac:dyDescent="0.25">
      <c r="B2461" t="s">
        <v>2465</v>
      </c>
      <c r="C2461" s="119" t="s">
        <v>60</v>
      </c>
      <c r="D2461" t="s">
        <v>11537</v>
      </c>
      <c r="E2461" t="s">
        <v>11530</v>
      </c>
      <c r="F2461" t="s">
        <v>11540</v>
      </c>
      <c r="G2461" t="s">
        <v>61</v>
      </c>
      <c r="H2461" t="s">
        <v>18</v>
      </c>
      <c r="I2461" t="s">
        <v>11541</v>
      </c>
      <c r="J2461">
        <v>2015</v>
      </c>
      <c r="K2461">
        <v>567.66</v>
      </c>
      <c r="L2461">
        <v>23</v>
      </c>
      <c r="M2461">
        <v>1</v>
      </c>
      <c r="N2461">
        <f t="shared" si="104"/>
        <v>0</v>
      </c>
      <c r="O2461">
        <f t="shared" si="105"/>
        <v>0</v>
      </c>
      <c r="P2461" t="s">
        <v>12694</v>
      </c>
    </row>
    <row r="2462" spans="2:16" x14ac:dyDescent="0.25">
      <c r="B2462" t="s">
        <v>2466</v>
      </c>
      <c r="C2462" s="119" t="s">
        <v>60</v>
      </c>
      <c r="D2462" t="s">
        <v>11537</v>
      </c>
      <c r="E2462" t="s">
        <v>11530</v>
      </c>
      <c r="F2462" t="s">
        <v>11540</v>
      </c>
      <c r="G2462" t="s">
        <v>61</v>
      </c>
      <c r="H2462" t="s">
        <v>18</v>
      </c>
      <c r="I2462" t="s">
        <v>11541</v>
      </c>
      <c r="J2462">
        <v>2015</v>
      </c>
      <c r="K2462">
        <v>567.91</v>
      </c>
      <c r="L2462">
        <v>25</v>
      </c>
      <c r="M2462">
        <v>1</v>
      </c>
      <c r="N2462">
        <f t="shared" si="104"/>
        <v>0</v>
      </c>
      <c r="O2462">
        <f t="shared" si="105"/>
        <v>0</v>
      </c>
      <c r="P2462" t="s">
        <v>12694</v>
      </c>
    </row>
    <row r="2463" spans="2:16" x14ac:dyDescent="0.25">
      <c r="B2463" t="s">
        <v>2467</v>
      </c>
      <c r="C2463" s="119" t="s">
        <v>60</v>
      </c>
      <c r="D2463" t="s">
        <v>11546</v>
      </c>
      <c r="E2463" t="s">
        <v>11530</v>
      </c>
      <c r="F2463" t="s">
        <v>11540</v>
      </c>
      <c r="G2463" t="s">
        <v>61</v>
      </c>
      <c r="H2463" t="s">
        <v>18</v>
      </c>
      <c r="I2463" t="s">
        <v>11541</v>
      </c>
      <c r="J2463">
        <v>2015</v>
      </c>
      <c r="K2463">
        <v>568.82000000000005</v>
      </c>
      <c r="L2463">
        <v>32</v>
      </c>
      <c r="M2463">
        <v>1</v>
      </c>
      <c r="N2463">
        <f t="shared" si="104"/>
        <v>0</v>
      </c>
      <c r="O2463">
        <f t="shared" si="105"/>
        <v>0</v>
      </c>
      <c r="P2463" t="s">
        <v>12694</v>
      </c>
    </row>
    <row r="2464" spans="2:16" x14ac:dyDescent="0.25">
      <c r="B2464" t="s">
        <v>2468</v>
      </c>
      <c r="C2464" s="119" t="s">
        <v>60</v>
      </c>
      <c r="D2464" t="s">
        <v>11550</v>
      </c>
      <c r="E2464" t="s">
        <v>11530</v>
      </c>
      <c r="F2464" t="s">
        <v>11540</v>
      </c>
      <c r="G2464" t="s">
        <v>61</v>
      </c>
      <c r="H2464" t="s">
        <v>18</v>
      </c>
      <c r="I2464" t="s">
        <v>11541</v>
      </c>
      <c r="J2464">
        <v>2015</v>
      </c>
      <c r="K2464">
        <v>568.17999999999995</v>
      </c>
      <c r="L2464">
        <v>27</v>
      </c>
      <c r="M2464">
        <v>1</v>
      </c>
      <c r="N2464">
        <f t="shared" si="104"/>
        <v>0</v>
      </c>
      <c r="O2464">
        <f t="shared" si="105"/>
        <v>0</v>
      </c>
      <c r="P2464" t="s">
        <v>12694</v>
      </c>
    </row>
    <row r="2465" spans="2:16" x14ac:dyDescent="0.25">
      <c r="B2465" t="s">
        <v>2469</v>
      </c>
      <c r="C2465" s="119" t="s">
        <v>60</v>
      </c>
      <c r="D2465" t="s">
        <v>11550</v>
      </c>
      <c r="E2465" t="s">
        <v>11530</v>
      </c>
      <c r="F2465" t="s">
        <v>11540</v>
      </c>
      <c r="G2465" t="s">
        <v>61</v>
      </c>
      <c r="H2465" t="s">
        <v>18</v>
      </c>
      <c r="I2465" t="s">
        <v>11541</v>
      </c>
      <c r="J2465">
        <v>2015</v>
      </c>
      <c r="K2465">
        <v>569.08000000000004</v>
      </c>
      <c r="L2465">
        <v>34</v>
      </c>
      <c r="M2465">
        <v>1</v>
      </c>
      <c r="N2465">
        <f t="shared" si="104"/>
        <v>0</v>
      </c>
      <c r="O2465">
        <f t="shared" si="105"/>
        <v>0</v>
      </c>
      <c r="P2465" t="s">
        <v>12694</v>
      </c>
    </row>
    <row r="2466" spans="2:16" x14ac:dyDescent="0.25">
      <c r="B2466" t="s">
        <v>2470</v>
      </c>
      <c r="C2466" s="119" t="s">
        <v>60</v>
      </c>
      <c r="D2466" t="s">
        <v>11550</v>
      </c>
      <c r="E2466" t="s">
        <v>11530</v>
      </c>
      <c r="F2466" t="s">
        <v>11540</v>
      </c>
      <c r="G2466" t="s">
        <v>61</v>
      </c>
      <c r="H2466" t="s">
        <v>18</v>
      </c>
      <c r="I2466" t="s">
        <v>11541</v>
      </c>
      <c r="J2466">
        <v>2015</v>
      </c>
      <c r="K2466">
        <v>566.88</v>
      </c>
      <c r="L2466">
        <v>17</v>
      </c>
      <c r="M2466">
        <v>1</v>
      </c>
      <c r="N2466">
        <f t="shared" si="104"/>
        <v>0</v>
      </c>
      <c r="O2466">
        <f t="shared" si="105"/>
        <v>0</v>
      </c>
      <c r="P2466" t="s">
        <v>12694</v>
      </c>
    </row>
    <row r="2467" spans="2:16" x14ac:dyDescent="0.25">
      <c r="B2467" t="s">
        <v>2471</v>
      </c>
      <c r="C2467" s="119" t="s">
        <v>60</v>
      </c>
      <c r="D2467" t="s">
        <v>11537</v>
      </c>
      <c r="E2467" t="s">
        <v>11530</v>
      </c>
      <c r="F2467" t="s">
        <v>11540</v>
      </c>
      <c r="G2467" t="s">
        <v>61</v>
      </c>
      <c r="H2467" t="s">
        <v>18</v>
      </c>
      <c r="I2467" t="s">
        <v>11541</v>
      </c>
      <c r="J2467">
        <v>2015</v>
      </c>
      <c r="K2467">
        <v>572.64</v>
      </c>
      <c r="L2467">
        <v>25</v>
      </c>
      <c r="M2467">
        <v>1</v>
      </c>
      <c r="N2467">
        <f t="shared" si="104"/>
        <v>0</v>
      </c>
      <c r="O2467">
        <f t="shared" si="105"/>
        <v>0</v>
      </c>
      <c r="P2467" t="s">
        <v>12694</v>
      </c>
    </row>
    <row r="2468" spans="2:16" x14ac:dyDescent="0.25">
      <c r="B2468" t="s">
        <v>2472</v>
      </c>
      <c r="C2468" s="119" t="s">
        <v>60</v>
      </c>
      <c r="D2468" t="s">
        <v>11542</v>
      </c>
      <c r="E2468" t="s">
        <v>11530</v>
      </c>
      <c r="F2468" t="s">
        <v>11540</v>
      </c>
      <c r="G2468" t="s">
        <v>61</v>
      </c>
      <c r="H2468" t="s">
        <v>18</v>
      </c>
      <c r="I2468" t="s">
        <v>11541</v>
      </c>
      <c r="J2468">
        <v>2015</v>
      </c>
      <c r="K2468">
        <v>3.14</v>
      </c>
      <c r="L2468">
        <v>23</v>
      </c>
      <c r="M2468">
        <v>1</v>
      </c>
      <c r="N2468">
        <f t="shared" si="104"/>
        <v>1</v>
      </c>
      <c r="O2468">
        <f t="shared" si="105"/>
        <v>0</v>
      </c>
      <c r="P2468" t="s">
        <v>12694</v>
      </c>
    </row>
    <row r="2469" spans="2:16" x14ac:dyDescent="0.25">
      <c r="B2469" t="s">
        <v>2473</v>
      </c>
      <c r="C2469" s="119" t="s">
        <v>60</v>
      </c>
      <c r="D2469" t="s">
        <v>11537</v>
      </c>
      <c r="E2469" t="s">
        <v>11530</v>
      </c>
      <c r="F2469" t="s">
        <v>11540</v>
      </c>
      <c r="G2469" t="s">
        <v>61</v>
      </c>
      <c r="H2469" t="s">
        <v>18</v>
      </c>
      <c r="I2469" t="s">
        <v>11541</v>
      </c>
      <c r="J2469">
        <v>2015</v>
      </c>
      <c r="K2469">
        <v>599.5</v>
      </c>
      <c r="L2469">
        <v>23</v>
      </c>
      <c r="M2469">
        <v>1</v>
      </c>
      <c r="N2469">
        <f t="shared" si="104"/>
        <v>0</v>
      </c>
      <c r="O2469">
        <f t="shared" si="105"/>
        <v>0</v>
      </c>
      <c r="P2469" t="s">
        <v>12694</v>
      </c>
    </row>
    <row r="2470" spans="2:16" x14ac:dyDescent="0.25">
      <c r="B2470" t="s">
        <v>2474</v>
      </c>
      <c r="C2470" s="119" t="s">
        <v>60</v>
      </c>
      <c r="D2470" t="s">
        <v>11537</v>
      </c>
      <c r="E2470" t="s">
        <v>11530</v>
      </c>
      <c r="F2470" t="s">
        <v>11540</v>
      </c>
      <c r="G2470" t="s">
        <v>61</v>
      </c>
      <c r="H2470" t="s">
        <v>18</v>
      </c>
      <c r="I2470" t="s">
        <v>11541</v>
      </c>
      <c r="J2470">
        <v>2015</v>
      </c>
      <c r="K2470">
        <v>599.29999999999995</v>
      </c>
      <c r="L2470">
        <v>24</v>
      </c>
      <c r="M2470">
        <v>1</v>
      </c>
      <c r="N2470">
        <f t="shared" si="104"/>
        <v>0</v>
      </c>
      <c r="O2470">
        <f t="shared" si="105"/>
        <v>0</v>
      </c>
      <c r="P2470" t="s">
        <v>12694</v>
      </c>
    </row>
    <row r="2471" spans="2:16" x14ac:dyDescent="0.25">
      <c r="B2471" t="s">
        <v>2475</v>
      </c>
      <c r="C2471" s="119" t="s">
        <v>60</v>
      </c>
      <c r="D2471" t="s">
        <v>11537</v>
      </c>
      <c r="E2471" t="s">
        <v>11530</v>
      </c>
      <c r="F2471" t="s">
        <v>11540</v>
      </c>
      <c r="G2471" t="s">
        <v>61</v>
      </c>
      <c r="H2471" t="s">
        <v>18</v>
      </c>
      <c r="I2471" t="s">
        <v>11541</v>
      </c>
      <c r="J2471">
        <v>2015</v>
      </c>
      <c r="K2471">
        <v>599.75</v>
      </c>
      <c r="L2471">
        <v>25</v>
      </c>
      <c r="M2471">
        <v>1</v>
      </c>
      <c r="N2471">
        <f t="shared" si="104"/>
        <v>0</v>
      </c>
      <c r="O2471">
        <f t="shared" si="105"/>
        <v>0</v>
      </c>
      <c r="P2471" t="s">
        <v>12694</v>
      </c>
    </row>
    <row r="2472" spans="2:16" x14ac:dyDescent="0.25">
      <c r="B2472" t="s">
        <v>2476</v>
      </c>
      <c r="C2472" s="119" t="s">
        <v>60</v>
      </c>
      <c r="D2472" t="s">
        <v>11539</v>
      </c>
      <c r="E2472" t="s">
        <v>11530</v>
      </c>
      <c r="F2472" t="s">
        <v>11540</v>
      </c>
      <c r="G2472" t="s">
        <v>61</v>
      </c>
      <c r="H2472" t="s">
        <v>18</v>
      </c>
      <c r="I2472" t="s">
        <v>11541</v>
      </c>
      <c r="J2472">
        <v>2015</v>
      </c>
      <c r="K2472">
        <v>600.66</v>
      </c>
      <c r="L2472">
        <v>32</v>
      </c>
      <c r="M2472">
        <v>1</v>
      </c>
      <c r="N2472">
        <f t="shared" si="104"/>
        <v>0</v>
      </c>
      <c r="O2472">
        <f t="shared" si="105"/>
        <v>0</v>
      </c>
      <c r="P2472" t="s">
        <v>12694</v>
      </c>
    </row>
    <row r="2473" spans="2:16" x14ac:dyDescent="0.25">
      <c r="B2473" t="s">
        <v>2477</v>
      </c>
      <c r="C2473" s="119" t="s">
        <v>60</v>
      </c>
      <c r="D2473" t="s">
        <v>11537</v>
      </c>
      <c r="E2473" t="s">
        <v>11530</v>
      </c>
      <c r="F2473" t="s">
        <v>11540</v>
      </c>
      <c r="G2473" t="s">
        <v>61</v>
      </c>
      <c r="H2473" t="s">
        <v>18</v>
      </c>
      <c r="I2473" t="s">
        <v>11541</v>
      </c>
      <c r="J2473">
        <v>2015</v>
      </c>
      <c r="K2473">
        <v>635.64</v>
      </c>
      <c r="L2473">
        <v>27</v>
      </c>
      <c r="M2473">
        <v>1</v>
      </c>
      <c r="N2473">
        <f t="shared" si="104"/>
        <v>0</v>
      </c>
      <c r="O2473">
        <f t="shared" si="105"/>
        <v>0</v>
      </c>
      <c r="P2473" t="s">
        <v>12694</v>
      </c>
    </row>
    <row r="2474" spans="2:16" x14ac:dyDescent="0.25">
      <c r="B2474" t="s">
        <v>2478</v>
      </c>
      <c r="C2474" s="119" t="s">
        <v>60</v>
      </c>
      <c r="D2474" t="s">
        <v>11539</v>
      </c>
      <c r="E2474" t="s">
        <v>11530</v>
      </c>
      <c r="F2474" t="s">
        <v>11540</v>
      </c>
      <c r="G2474" t="s">
        <v>61</v>
      </c>
      <c r="H2474" t="s">
        <v>18</v>
      </c>
      <c r="I2474" t="s">
        <v>11541</v>
      </c>
      <c r="J2474">
        <v>2015</v>
      </c>
      <c r="K2474">
        <v>572.64</v>
      </c>
      <c r="L2474">
        <v>25</v>
      </c>
      <c r="M2474">
        <v>1</v>
      </c>
      <c r="N2474">
        <f t="shared" si="104"/>
        <v>0</v>
      </c>
      <c r="O2474">
        <f t="shared" si="105"/>
        <v>0</v>
      </c>
      <c r="P2474" t="s">
        <v>12694</v>
      </c>
    </row>
    <row r="2475" spans="2:16" x14ac:dyDescent="0.25">
      <c r="B2475" t="s">
        <v>2479</v>
      </c>
      <c r="C2475" s="119" t="s">
        <v>60</v>
      </c>
      <c r="D2475" t="s">
        <v>11550</v>
      </c>
      <c r="E2475" t="s">
        <v>11530</v>
      </c>
      <c r="F2475" t="s">
        <v>11540</v>
      </c>
      <c r="G2475" t="s">
        <v>61</v>
      </c>
      <c r="H2475" t="s">
        <v>18</v>
      </c>
      <c r="I2475" t="s">
        <v>11541</v>
      </c>
      <c r="J2475">
        <v>2015</v>
      </c>
      <c r="K2475">
        <v>572.52</v>
      </c>
      <c r="L2475">
        <v>24</v>
      </c>
      <c r="M2475">
        <v>1</v>
      </c>
      <c r="N2475">
        <f t="shared" si="104"/>
        <v>0</v>
      </c>
      <c r="O2475">
        <f t="shared" si="105"/>
        <v>0</v>
      </c>
      <c r="P2475" t="s">
        <v>12694</v>
      </c>
    </row>
    <row r="2476" spans="2:16" x14ac:dyDescent="0.25">
      <c r="B2476" t="s">
        <v>2480</v>
      </c>
      <c r="C2476" s="119" t="s">
        <v>60</v>
      </c>
      <c r="D2476" t="s">
        <v>11539</v>
      </c>
      <c r="E2476" t="s">
        <v>11530</v>
      </c>
      <c r="F2476" t="s">
        <v>11540</v>
      </c>
      <c r="G2476" t="s">
        <v>61</v>
      </c>
      <c r="H2476" t="s">
        <v>18</v>
      </c>
      <c r="I2476" t="s">
        <v>11541</v>
      </c>
      <c r="J2476">
        <v>2015</v>
      </c>
      <c r="K2476">
        <v>572.28</v>
      </c>
      <c r="L2476">
        <v>22</v>
      </c>
      <c r="M2476">
        <v>1</v>
      </c>
      <c r="N2476">
        <f t="shared" si="104"/>
        <v>0</v>
      </c>
      <c r="O2476">
        <f t="shared" si="105"/>
        <v>0</v>
      </c>
      <c r="P2476" t="s">
        <v>12694</v>
      </c>
    </row>
    <row r="2477" spans="2:16" x14ac:dyDescent="0.25">
      <c r="B2477" t="s">
        <v>2481</v>
      </c>
      <c r="C2477" s="119" t="s">
        <v>60</v>
      </c>
      <c r="D2477" t="s">
        <v>11537</v>
      </c>
      <c r="E2477" t="s">
        <v>11530</v>
      </c>
      <c r="F2477" t="s">
        <v>11540</v>
      </c>
      <c r="G2477" t="s">
        <v>61</v>
      </c>
      <c r="H2477" t="s">
        <v>18</v>
      </c>
      <c r="I2477" t="s">
        <v>11541</v>
      </c>
      <c r="J2477">
        <v>2015</v>
      </c>
      <c r="K2477">
        <v>599.38</v>
      </c>
      <c r="L2477">
        <v>22</v>
      </c>
      <c r="M2477">
        <v>1</v>
      </c>
      <c r="N2477">
        <f t="shared" si="104"/>
        <v>0</v>
      </c>
      <c r="O2477">
        <f t="shared" si="105"/>
        <v>0</v>
      </c>
      <c r="P2477" t="s">
        <v>12694</v>
      </c>
    </row>
    <row r="2478" spans="2:16" x14ac:dyDescent="0.25">
      <c r="B2478" t="s">
        <v>2482</v>
      </c>
      <c r="C2478" s="119" t="s">
        <v>60</v>
      </c>
      <c r="D2478" t="s">
        <v>11537</v>
      </c>
      <c r="E2478" t="s">
        <v>11530</v>
      </c>
      <c r="F2478" t="s">
        <v>11540</v>
      </c>
      <c r="G2478" t="s">
        <v>61</v>
      </c>
      <c r="H2478" t="s">
        <v>18</v>
      </c>
      <c r="I2478" t="s">
        <v>11541</v>
      </c>
      <c r="J2478">
        <v>2015</v>
      </c>
      <c r="K2478">
        <v>1144.3499999999999</v>
      </c>
      <c r="L2478">
        <v>44</v>
      </c>
      <c r="M2478">
        <v>1</v>
      </c>
      <c r="N2478">
        <f t="shared" si="104"/>
        <v>0</v>
      </c>
      <c r="O2478">
        <f t="shared" si="105"/>
        <v>0</v>
      </c>
      <c r="P2478" t="s">
        <v>12694</v>
      </c>
    </row>
    <row r="2479" spans="2:16" x14ac:dyDescent="0.25">
      <c r="B2479" t="s">
        <v>2483</v>
      </c>
      <c r="C2479" s="119" t="s">
        <v>60</v>
      </c>
      <c r="D2479" t="s">
        <v>11537</v>
      </c>
      <c r="E2479" t="s">
        <v>11530</v>
      </c>
      <c r="F2479" t="s">
        <v>11540</v>
      </c>
      <c r="G2479" t="s">
        <v>61</v>
      </c>
      <c r="H2479" t="s">
        <v>18</v>
      </c>
      <c r="I2479" t="s">
        <v>11541</v>
      </c>
      <c r="J2479">
        <v>2015</v>
      </c>
      <c r="K2479">
        <v>572.52</v>
      </c>
      <c r="L2479">
        <v>24</v>
      </c>
      <c r="M2479">
        <v>1</v>
      </c>
      <c r="N2479">
        <f t="shared" si="104"/>
        <v>0</v>
      </c>
      <c r="O2479">
        <f t="shared" si="105"/>
        <v>0</v>
      </c>
      <c r="P2479" t="s">
        <v>12694</v>
      </c>
    </row>
    <row r="2480" spans="2:16" x14ac:dyDescent="0.25">
      <c r="B2480" t="s">
        <v>2484</v>
      </c>
      <c r="C2480" s="119" t="s">
        <v>60</v>
      </c>
      <c r="D2480" t="s">
        <v>11537</v>
      </c>
      <c r="E2480" t="s">
        <v>11530</v>
      </c>
      <c r="F2480" t="s">
        <v>11540</v>
      </c>
      <c r="G2480" t="s">
        <v>61</v>
      </c>
      <c r="H2480" t="s">
        <v>18</v>
      </c>
      <c r="I2480" t="s">
        <v>11541</v>
      </c>
      <c r="J2480">
        <v>2015</v>
      </c>
      <c r="K2480">
        <v>572.39</v>
      </c>
      <c r="L2480">
        <v>23</v>
      </c>
      <c r="M2480">
        <v>1</v>
      </c>
      <c r="N2480">
        <f t="shared" si="104"/>
        <v>0</v>
      </c>
      <c r="O2480">
        <f t="shared" si="105"/>
        <v>0</v>
      </c>
      <c r="P2480" t="s">
        <v>12694</v>
      </c>
    </row>
    <row r="2481" spans="2:16" x14ac:dyDescent="0.25">
      <c r="B2481" t="s">
        <v>2485</v>
      </c>
      <c r="C2481" s="119" t="s">
        <v>60</v>
      </c>
      <c r="D2481" t="s">
        <v>11537</v>
      </c>
      <c r="E2481" t="s">
        <v>11530</v>
      </c>
      <c r="F2481" t="s">
        <v>11540</v>
      </c>
      <c r="G2481" t="s">
        <v>61</v>
      </c>
      <c r="H2481" t="s">
        <v>18</v>
      </c>
      <c r="I2481" t="s">
        <v>11541</v>
      </c>
      <c r="J2481">
        <v>2015</v>
      </c>
      <c r="K2481">
        <v>572.13</v>
      </c>
      <c r="L2481">
        <v>21</v>
      </c>
      <c r="M2481">
        <v>1</v>
      </c>
      <c r="N2481">
        <f t="shared" si="104"/>
        <v>0</v>
      </c>
      <c r="O2481">
        <f t="shared" si="105"/>
        <v>0</v>
      </c>
      <c r="P2481" t="s">
        <v>12694</v>
      </c>
    </row>
    <row r="2482" spans="2:16" x14ac:dyDescent="0.25">
      <c r="B2482" t="s">
        <v>2486</v>
      </c>
      <c r="C2482" s="119" t="s">
        <v>60</v>
      </c>
      <c r="D2482" t="s">
        <v>11537</v>
      </c>
      <c r="E2482" t="s">
        <v>11530</v>
      </c>
      <c r="F2482" t="s">
        <v>11540</v>
      </c>
      <c r="G2482" t="s">
        <v>61</v>
      </c>
      <c r="H2482" t="s">
        <v>18</v>
      </c>
      <c r="I2482" t="s">
        <v>11541</v>
      </c>
      <c r="J2482">
        <v>2015</v>
      </c>
      <c r="K2482">
        <v>572.27</v>
      </c>
      <c r="L2482">
        <v>22</v>
      </c>
      <c r="M2482">
        <v>1</v>
      </c>
      <c r="N2482">
        <f t="shared" si="104"/>
        <v>0</v>
      </c>
      <c r="O2482">
        <f t="shared" si="105"/>
        <v>0</v>
      </c>
      <c r="P2482" t="s">
        <v>12694</v>
      </c>
    </row>
    <row r="2483" spans="2:16" x14ac:dyDescent="0.25">
      <c r="B2483" t="s">
        <v>2487</v>
      </c>
      <c r="C2483" s="119" t="s">
        <v>60</v>
      </c>
      <c r="D2483" t="s">
        <v>11537</v>
      </c>
      <c r="E2483" t="s">
        <v>11530</v>
      </c>
      <c r="F2483" t="s">
        <v>11540</v>
      </c>
      <c r="G2483" t="s">
        <v>61</v>
      </c>
      <c r="H2483" t="s">
        <v>18</v>
      </c>
      <c r="I2483" t="s">
        <v>11541</v>
      </c>
      <c r="J2483">
        <v>2015</v>
      </c>
      <c r="K2483">
        <v>637.52</v>
      </c>
      <c r="L2483">
        <v>43</v>
      </c>
      <c r="M2483">
        <v>1</v>
      </c>
      <c r="N2483">
        <f t="shared" si="104"/>
        <v>0</v>
      </c>
      <c r="O2483">
        <f t="shared" si="105"/>
        <v>0</v>
      </c>
      <c r="P2483" t="s">
        <v>12694</v>
      </c>
    </row>
    <row r="2484" spans="2:16" x14ac:dyDescent="0.25">
      <c r="B2484" t="s">
        <v>2488</v>
      </c>
      <c r="C2484" s="119" t="s">
        <v>60</v>
      </c>
      <c r="D2484" t="s">
        <v>11537</v>
      </c>
      <c r="E2484" t="s">
        <v>11530</v>
      </c>
      <c r="F2484" t="s">
        <v>11540</v>
      </c>
      <c r="G2484" t="s">
        <v>61</v>
      </c>
      <c r="H2484" t="s">
        <v>18</v>
      </c>
      <c r="I2484" t="s">
        <v>11541</v>
      </c>
      <c r="J2484">
        <v>2015</v>
      </c>
      <c r="K2484">
        <v>572.52</v>
      </c>
      <c r="L2484">
        <v>24</v>
      </c>
      <c r="M2484">
        <v>1</v>
      </c>
      <c r="N2484">
        <f t="shared" si="104"/>
        <v>0</v>
      </c>
      <c r="O2484">
        <f t="shared" si="105"/>
        <v>0</v>
      </c>
      <c r="P2484" t="s">
        <v>12694</v>
      </c>
    </row>
    <row r="2485" spans="2:16" x14ac:dyDescent="0.25">
      <c r="B2485" t="s">
        <v>2489</v>
      </c>
      <c r="C2485" s="119" t="s">
        <v>60</v>
      </c>
      <c r="D2485" t="s">
        <v>11537</v>
      </c>
      <c r="E2485" t="s">
        <v>11530</v>
      </c>
      <c r="F2485" t="s">
        <v>11540</v>
      </c>
      <c r="G2485" t="s">
        <v>61</v>
      </c>
      <c r="H2485" t="s">
        <v>18</v>
      </c>
      <c r="I2485" t="s">
        <v>11541</v>
      </c>
      <c r="J2485">
        <v>2015</v>
      </c>
      <c r="K2485">
        <v>572.52</v>
      </c>
      <c r="L2485">
        <v>24</v>
      </c>
      <c r="M2485">
        <v>1</v>
      </c>
      <c r="N2485">
        <f t="shared" si="104"/>
        <v>0</v>
      </c>
      <c r="O2485">
        <f t="shared" si="105"/>
        <v>0</v>
      </c>
      <c r="P2485" t="s">
        <v>12694</v>
      </c>
    </row>
    <row r="2486" spans="2:16" x14ac:dyDescent="0.25">
      <c r="B2486" t="s">
        <v>2490</v>
      </c>
      <c r="C2486" s="119" t="s">
        <v>60</v>
      </c>
      <c r="D2486" t="s">
        <v>11546</v>
      </c>
      <c r="E2486" t="s">
        <v>11530</v>
      </c>
      <c r="F2486" t="s">
        <v>11540</v>
      </c>
      <c r="G2486" t="s">
        <v>61</v>
      </c>
      <c r="H2486" t="s">
        <v>18</v>
      </c>
      <c r="I2486" t="s">
        <v>11541</v>
      </c>
      <c r="J2486">
        <v>2015</v>
      </c>
      <c r="K2486">
        <v>584.76</v>
      </c>
      <c r="L2486">
        <v>27</v>
      </c>
      <c r="M2486">
        <v>1</v>
      </c>
      <c r="N2486">
        <f t="shared" si="104"/>
        <v>0</v>
      </c>
      <c r="O2486">
        <f t="shared" si="105"/>
        <v>0</v>
      </c>
      <c r="P2486" t="s">
        <v>12693</v>
      </c>
    </row>
    <row r="2487" spans="2:16" x14ac:dyDescent="0.25">
      <c r="B2487" t="s">
        <v>2491</v>
      </c>
      <c r="C2487" s="119" t="s">
        <v>60</v>
      </c>
      <c r="D2487" t="s">
        <v>11537</v>
      </c>
      <c r="E2487" t="s">
        <v>11530</v>
      </c>
      <c r="F2487" t="s">
        <v>11540</v>
      </c>
      <c r="G2487" t="s">
        <v>61</v>
      </c>
      <c r="H2487" t="s">
        <v>18</v>
      </c>
      <c r="I2487" t="s">
        <v>11541</v>
      </c>
      <c r="J2487">
        <v>2015</v>
      </c>
      <c r="K2487">
        <v>605.59</v>
      </c>
      <c r="L2487">
        <v>21</v>
      </c>
      <c r="M2487">
        <v>1</v>
      </c>
      <c r="N2487">
        <f t="shared" si="104"/>
        <v>0</v>
      </c>
      <c r="O2487">
        <f t="shared" si="105"/>
        <v>0</v>
      </c>
      <c r="P2487" t="s">
        <v>12694</v>
      </c>
    </row>
    <row r="2488" spans="2:16" x14ac:dyDescent="0.25">
      <c r="B2488" t="s">
        <v>2492</v>
      </c>
      <c r="C2488" s="119" t="s">
        <v>60</v>
      </c>
      <c r="D2488" t="s">
        <v>11550</v>
      </c>
      <c r="E2488" t="s">
        <v>11530</v>
      </c>
      <c r="F2488" t="s">
        <v>11540</v>
      </c>
      <c r="G2488" t="s">
        <v>61</v>
      </c>
      <c r="H2488" t="s">
        <v>18</v>
      </c>
      <c r="I2488" t="s">
        <v>11541</v>
      </c>
      <c r="J2488">
        <v>2015</v>
      </c>
      <c r="K2488">
        <v>585.4</v>
      </c>
      <c r="L2488">
        <v>32</v>
      </c>
      <c r="M2488">
        <v>1</v>
      </c>
      <c r="N2488">
        <f t="shared" si="104"/>
        <v>0</v>
      </c>
      <c r="O2488">
        <f t="shared" si="105"/>
        <v>0</v>
      </c>
      <c r="P2488" t="s">
        <v>12694</v>
      </c>
    </row>
    <row r="2489" spans="2:16" x14ac:dyDescent="0.25">
      <c r="B2489" t="s">
        <v>2493</v>
      </c>
      <c r="C2489" s="119" t="s">
        <v>60</v>
      </c>
      <c r="D2489" t="s">
        <v>11537</v>
      </c>
      <c r="E2489" t="s">
        <v>11530</v>
      </c>
      <c r="F2489" t="s">
        <v>11540</v>
      </c>
      <c r="G2489" t="s">
        <v>61</v>
      </c>
      <c r="H2489" t="s">
        <v>18</v>
      </c>
      <c r="I2489" t="s">
        <v>11541</v>
      </c>
      <c r="J2489">
        <v>2015</v>
      </c>
      <c r="K2489">
        <v>585.53</v>
      </c>
      <c r="L2489">
        <v>33</v>
      </c>
      <c r="M2489">
        <v>1</v>
      </c>
      <c r="N2489">
        <f t="shared" si="104"/>
        <v>0</v>
      </c>
      <c r="O2489">
        <f t="shared" si="105"/>
        <v>0</v>
      </c>
      <c r="P2489" t="s">
        <v>12693</v>
      </c>
    </row>
    <row r="2490" spans="2:16" x14ac:dyDescent="0.25">
      <c r="B2490" t="s">
        <v>2494</v>
      </c>
      <c r="C2490" s="119" t="s">
        <v>60</v>
      </c>
      <c r="D2490" t="s">
        <v>11537</v>
      </c>
      <c r="E2490" t="s">
        <v>11530</v>
      </c>
      <c r="F2490" t="s">
        <v>11540</v>
      </c>
      <c r="G2490" t="s">
        <v>61</v>
      </c>
      <c r="H2490" t="s">
        <v>18</v>
      </c>
      <c r="I2490" t="s">
        <v>11541</v>
      </c>
      <c r="J2490">
        <v>2015</v>
      </c>
      <c r="K2490">
        <v>558.21</v>
      </c>
      <c r="L2490">
        <v>26</v>
      </c>
      <c r="M2490">
        <v>1</v>
      </c>
      <c r="N2490">
        <f t="shared" si="104"/>
        <v>0</v>
      </c>
      <c r="O2490">
        <f t="shared" si="105"/>
        <v>0</v>
      </c>
      <c r="P2490" t="s">
        <v>12694</v>
      </c>
    </row>
    <row r="2491" spans="2:16" x14ac:dyDescent="0.25">
      <c r="B2491" t="s">
        <v>2495</v>
      </c>
      <c r="C2491" s="119" t="s">
        <v>60</v>
      </c>
      <c r="D2491" t="s">
        <v>11537</v>
      </c>
      <c r="E2491" t="s">
        <v>11530</v>
      </c>
      <c r="F2491" t="s">
        <v>11540</v>
      </c>
      <c r="G2491" t="s">
        <v>61</v>
      </c>
      <c r="H2491" t="s">
        <v>18</v>
      </c>
      <c r="I2491" t="s">
        <v>11541</v>
      </c>
      <c r="J2491">
        <v>2015</v>
      </c>
      <c r="K2491">
        <v>559</v>
      </c>
      <c r="L2491">
        <v>32</v>
      </c>
      <c r="M2491">
        <v>1</v>
      </c>
      <c r="N2491">
        <f t="shared" si="104"/>
        <v>0</v>
      </c>
      <c r="O2491">
        <f t="shared" si="105"/>
        <v>0</v>
      </c>
      <c r="P2491" t="s">
        <v>12694</v>
      </c>
    </row>
    <row r="2492" spans="2:16" x14ac:dyDescent="0.25">
      <c r="B2492" t="s">
        <v>2496</v>
      </c>
      <c r="C2492" s="119" t="s">
        <v>60</v>
      </c>
      <c r="D2492" t="s">
        <v>11537</v>
      </c>
      <c r="E2492" t="s">
        <v>11530</v>
      </c>
      <c r="F2492" t="s">
        <v>11540</v>
      </c>
      <c r="G2492" t="s">
        <v>61</v>
      </c>
      <c r="H2492" t="s">
        <v>18</v>
      </c>
      <c r="I2492" t="s">
        <v>11541</v>
      </c>
      <c r="J2492">
        <v>2015</v>
      </c>
      <c r="K2492">
        <v>599.16999999999996</v>
      </c>
      <c r="L2492">
        <v>23</v>
      </c>
      <c r="M2492">
        <v>1</v>
      </c>
      <c r="N2492">
        <f t="shared" si="104"/>
        <v>0</v>
      </c>
      <c r="O2492">
        <f t="shared" si="105"/>
        <v>0</v>
      </c>
      <c r="P2492" t="s">
        <v>12694</v>
      </c>
    </row>
    <row r="2493" spans="2:16" x14ac:dyDescent="0.25">
      <c r="B2493" t="s">
        <v>2497</v>
      </c>
      <c r="C2493" s="119" t="s">
        <v>60</v>
      </c>
      <c r="D2493" t="s">
        <v>11537</v>
      </c>
      <c r="E2493" t="s">
        <v>11530</v>
      </c>
      <c r="F2493" t="s">
        <v>11540</v>
      </c>
      <c r="G2493" t="s">
        <v>61</v>
      </c>
      <c r="H2493" t="s">
        <v>18</v>
      </c>
      <c r="I2493" t="s">
        <v>11541</v>
      </c>
      <c r="J2493">
        <v>2015</v>
      </c>
      <c r="K2493">
        <v>1168.27</v>
      </c>
      <c r="L2493">
        <v>23</v>
      </c>
      <c r="M2493">
        <v>1</v>
      </c>
      <c r="N2493">
        <f t="shared" si="104"/>
        <v>0</v>
      </c>
      <c r="O2493">
        <f t="shared" si="105"/>
        <v>0</v>
      </c>
      <c r="P2493" t="s">
        <v>12694</v>
      </c>
    </row>
    <row r="2494" spans="2:16" x14ac:dyDescent="0.25">
      <c r="B2494" t="s">
        <v>2498</v>
      </c>
      <c r="C2494" s="119" t="s">
        <v>60</v>
      </c>
      <c r="D2494" t="s">
        <v>11550</v>
      </c>
      <c r="E2494" t="s">
        <v>11530</v>
      </c>
      <c r="F2494" t="s">
        <v>11540</v>
      </c>
      <c r="G2494" t="s">
        <v>61</v>
      </c>
      <c r="H2494" t="s">
        <v>18</v>
      </c>
      <c r="I2494" t="s">
        <v>11541</v>
      </c>
      <c r="J2494">
        <v>2015</v>
      </c>
      <c r="K2494">
        <v>591.04999999999995</v>
      </c>
      <c r="L2494">
        <v>22</v>
      </c>
      <c r="M2494">
        <v>1</v>
      </c>
      <c r="N2494">
        <f t="shared" si="104"/>
        <v>0</v>
      </c>
      <c r="O2494">
        <f t="shared" si="105"/>
        <v>0</v>
      </c>
      <c r="P2494" t="s">
        <v>12694</v>
      </c>
    </row>
    <row r="2495" spans="2:16" x14ac:dyDescent="0.25">
      <c r="B2495" t="s">
        <v>2499</v>
      </c>
      <c r="C2495" s="119" t="s">
        <v>60</v>
      </c>
      <c r="D2495" t="s">
        <v>11537</v>
      </c>
      <c r="E2495" t="s">
        <v>11530</v>
      </c>
      <c r="F2495" t="s">
        <v>11540</v>
      </c>
      <c r="G2495" t="s">
        <v>61</v>
      </c>
      <c r="H2495" t="s">
        <v>18</v>
      </c>
      <c r="I2495" t="s">
        <v>11541</v>
      </c>
      <c r="J2495">
        <v>2015</v>
      </c>
      <c r="K2495">
        <v>2.58</v>
      </c>
      <c r="L2495">
        <v>20</v>
      </c>
      <c r="M2495">
        <v>1</v>
      </c>
      <c r="N2495">
        <f t="shared" si="104"/>
        <v>1</v>
      </c>
      <c r="O2495">
        <f t="shared" si="105"/>
        <v>0</v>
      </c>
      <c r="P2495" t="s">
        <v>12694</v>
      </c>
    </row>
    <row r="2496" spans="2:16" x14ac:dyDescent="0.25">
      <c r="B2496" t="s">
        <v>2500</v>
      </c>
      <c r="C2496" s="119" t="s">
        <v>60</v>
      </c>
      <c r="D2496" t="s">
        <v>11537</v>
      </c>
      <c r="E2496" t="s">
        <v>11530</v>
      </c>
      <c r="F2496" t="s">
        <v>11540</v>
      </c>
      <c r="G2496" t="s">
        <v>61</v>
      </c>
      <c r="H2496" t="s">
        <v>18</v>
      </c>
      <c r="I2496" t="s">
        <v>11541</v>
      </c>
      <c r="J2496">
        <v>2015</v>
      </c>
      <c r="K2496">
        <v>3.1</v>
      </c>
      <c r="L2496">
        <v>24</v>
      </c>
      <c r="M2496">
        <v>1</v>
      </c>
      <c r="N2496">
        <f t="shared" si="104"/>
        <v>1</v>
      </c>
      <c r="O2496">
        <f t="shared" si="105"/>
        <v>0</v>
      </c>
      <c r="P2496" t="s">
        <v>12694</v>
      </c>
    </row>
    <row r="2497" spans="2:16" x14ac:dyDescent="0.25">
      <c r="B2497" t="s">
        <v>2501</v>
      </c>
      <c r="C2497" s="119" t="s">
        <v>60</v>
      </c>
      <c r="D2497" t="s">
        <v>11550</v>
      </c>
      <c r="E2497" t="s">
        <v>11530</v>
      </c>
      <c r="F2497" t="s">
        <v>11540</v>
      </c>
      <c r="G2497" t="s">
        <v>61</v>
      </c>
      <c r="H2497" t="s">
        <v>18</v>
      </c>
      <c r="I2497" t="s">
        <v>11541</v>
      </c>
      <c r="J2497">
        <v>2015</v>
      </c>
      <c r="K2497">
        <v>572.07000000000005</v>
      </c>
      <c r="L2497">
        <v>23</v>
      </c>
      <c r="M2497">
        <v>1</v>
      </c>
      <c r="N2497">
        <f t="shared" si="104"/>
        <v>0</v>
      </c>
      <c r="O2497">
        <f t="shared" si="105"/>
        <v>0</v>
      </c>
      <c r="P2497" t="s">
        <v>12694</v>
      </c>
    </row>
    <row r="2498" spans="2:16" x14ac:dyDescent="0.25">
      <c r="B2498" t="s">
        <v>2502</v>
      </c>
      <c r="C2498" s="119" t="s">
        <v>60</v>
      </c>
      <c r="D2498" t="s">
        <v>11550</v>
      </c>
      <c r="E2498" t="s">
        <v>11530</v>
      </c>
      <c r="F2498" t="s">
        <v>11540</v>
      </c>
      <c r="G2498" t="s">
        <v>61</v>
      </c>
      <c r="H2498" t="s">
        <v>18</v>
      </c>
      <c r="I2498" t="s">
        <v>11541</v>
      </c>
      <c r="J2498">
        <v>2015</v>
      </c>
      <c r="K2498">
        <v>572.07000000000005</v>
      </c>
      <c r="L2498">
        <v>23</v>
      </c>
      <c r="M2498">
        <v>1</v>
      </c>
      <c r="N2498">
        <f t="shared" si="104"/>
        <v>0</v>
      </c>
      <c r="O2498">
        <f t="shared" si="105"/>
        <v>0</v>
      </c>
      <c r="P2498" t="s">
        <v>12694</v>
      </c>
    </row>
    <row r="2499" spans="2:16" x14ac:dyDescent="0.25">
      <c r="B2499" t="s">
        <v>2503</v>
      </c>
      <c r="C2499" s="119" t="s">
        <v>60</v>
      </c>
      <c r="D2499" t="s">
        <v>11550</v>
      </c>
      <c r="E2499" t="s">
        <v>11530</v>
      </c>
      <c r="F2499" t="s">
        <v>11540</v>
      </c>
      <c r="G2499" t="s">
        <v>61</v>
      </c>
      <c r="H2499" t="s">
        <v>18</v>
      </c>
      <c r="I2499" t="s">
        <v>11541</v>
      </c>
      <c r="J2499">
        <v>2015</v>
      </c>
      <c r="K2499">
        <v>1141.17</v>
      </c>
      <c r="L2499">
        <v>23</v>
      </c>
      <c r="M2499">
        <v>1</v>
      </c>
      <c r="N2499">
        <f t="shared" si="104"/>
        <v>0</v>
      </c>
      <c r="O2499">
        <f t="shared" si="105"/>
        <v>0</v>
      </c>
      <c r="P2499" t="s">
        <v>12694</v>
      </c>
    </row>
    <row r="2500" spans="2:16" x14ac:dyDescent="0.25">
      <c r="B2500" t="s">
        <v>2504</v>
      </c>
      <c r="C2500" s="119" t="s">
        <v>60</v>
      </c>
      <c r="D2500" t="s">
        <v>11537</v>
      </c>
      <c r="E2500" t="s">
        <v>11530</v>
      </c>
      <c r="F2500" t="s">
        <v>11540</v>
      </c>
      <c r="G2500" t="s">
        <v>61</v>
      </c>
      <c r="H2500" t="s">
        <v>18</v>
      </c>
      <c r="I2500" t="s">
        <v>11541</v>
      </c>
      <c r="J2500">
        <v>2015</v>
      </c>
      <c r="K2500">
        <v>599.41999999999996</v>
      </c>
      <c r="L2500">
        <v>25</v>
      </c>
      <c r="M2500">
        <v>1</v>
      </c>
      <c r="N2500">
        <f t="shared" si="104"/>
        <v>0</v>
      </c>
      <c r="O2500">
        <f t="shared" si="105"/>
        <v>0</v>
      </c>
      <c r="P2500" t="s">
        <v>12694</v>
      </c>
    </row>
    <row r="2501" spans="2:16" x14ac:dyDescent="0.25">
      <c r="B2501" t="s">
        <v>2505</v>
      </c>
      <c r="C2501" s="119" t="s">
        <v>60</v>
      </c>
      <c r="D2501" t="s">
        <v>11539</v>
      </c>
      <c r="E2501" t="s">
        <v>11530</v>
      </c>
      <c r="F2501" t="s">
        <v>11540</v>
      </c>
      <c r="G2501" t="s">
        <v>61</v>
      </c>
      <c r="H2501" t="s">
        <v>18</v>
      </c>
      <c r="I2501" t="s">
        <v>11541</v>
      </c>
      <c r="J2501">
        <v>2015</v>
      </c>
      <c r="K2501">
        <v>565.46</v>
      </c>
      <c r="L2501">
        <v>31</v>
      </c>
      <c r="M2501">
        <v>1</v>
      </c>
      <c r="N2501">
        <f t="shared" si="104"/>
        <v>0</v>
      </c>
      <c r="O2501">
        <f t="shared" si="105"/>
        <v>0</v>
      </c>
      <c r="P2501" t="s">
        <v>12694</v>
      </c>
    </row>
    <row r="2502" spans="2:16" x14ac:dyDescent="0.25">
      <c r="B2502" t="s">
        <v>2506</v>
      </c>
      <c r="C2502" s="119" t="s">
        <v>60</v>
      </c>
      <c r="D2502" t="s">
        <v>11539</v>
      </c>
      <c r="E2502" t="s">
        <v>11530</v>
      </c>
      <c r="F2502" t="s">
        <v>11540</v>
      </c>
      <c r="G2502" t="s">
        <v>61</v>
      </c>
      <c r="H2502" t="s">
        <v>18</v>
      </c>
      <c r="I2502" t="s">
        <v>11541</v>
      </c>
      <c r="J2502">
        <v>2015</v>
      </c>
      <c r="K2502">
        <v>607.01</v>
      </c>
      <c r="L2502">
        <v>32</v>
      </c>
      <c r="M2502">
        <v>1</v>
      </c>
      <c r="N2502">
        <f t="shared" si="104"/>
        <v>0</v>
      </c>
      <c r="O2502">
        <f t="shared" si="105"/>
        <v>0</v>
      </c>
      <c r="P2502" t="s">
        <v>12694</v>
      </c>
    </row>
    <row r="2503" spans="2:16" x14ac:dyDescent="0.25">
      <c r="B2503" t="s">
        <v>2507</v>
      </c>
      <c r="C2503" s="119" t="s">
        <v>60</v>
      </c>
      <c r="D2503" t="s">
        <v>11539</v>
      </c>
      <c r="E2503" t="s">
        <v>11530</v>
      </c>
      <c r="F2503" t="s">
        <v>11540</v>
      </c>
      <c r="G2503" t="s">
        <v>61</v>
      </c>
      <c r="H2503" t="s">
        <v>18</v>
      </c>
      <c r="I2503" t="s">
        <v>11541</v>
      </c>
      <c r="J2503">
        <v>2015</v>
      </c>
      <c r="K2503">
        <v>3.22</v>
      </c>
      <c r="L2503">
        <v>25</v>
      </c>
      <c r="M2503">
        <v>1</v>
      </c>
      <c r="N2503">
        <f t="shared" si="104"/>
        <v>1</v>
      </c>
      <c r="O2503">
        <f t="shared" si="105"/>
        <v>0</v>
      </c>
      <c r="P2503" t="s">
        <v>12694</v>
      </c>
    </row>
    <row r="2504" spans="2:16" x14ac:dyDescent="0.25">
      <c r="B2504" t="s">
        <v>2508</v>
      </c>
      <c r="C2504" s="119" t="s">
        <v>60</v>
      </c>
      <c r="D2504" t="s">
        <v>11539</v>
      </c>
      <c r="E2504" t="s">
        <v>11530</v>
      </c>
      <c r="F2504" t="s">
        <v>11540</v>
      </c>
      <c r="G2504" t="s">
        <v>61</v>
      </c>
      <c r="H2504" t="s">
        <v>18</v>
      </c>
      <c r="I2504" t="s">
        <v>11541</v>
      </c>
      <c r="J2504">
        <v>2015</v>
      </c>
      <c r="K2504">
        <v>600.5</v>
      </c>
      <c r="L2504">
        <v>32</v>
      </c>
      <c r="M2504">
        <v>1</v>
      </c>
      <c r="N2504">
        <f t="shared" si="104"/>
        <v>0</v>
      </c>
      <c r="O2504">
        <f t="shared" si="105"/>
        <v>0</v>
      </c>
      <c r="P2504" t="s">
        <v>12694</v>
      </c>
    </row>
    <row r="2505" spans="2:16" x14ac:dyDescent="0.25">
      <c r="B2505" t="s">
        <v>2509</v>
      </c>
      <c r="C2505" s="119" t="s">
        <v>60</v>
      </c>
      <c r="D2505" t="s">
        <v>11539</v>
      </c>
      <c r="E2505" t="s">
        <v>11530</v>
      </c>
      <c r="F2505" t="s">
        <v>11540</v>
      </c>
      <c r="G2505" t="s">
        <v>61</v>
      </c>
      <c r="H2505" t="s">
        <v>18</v>
      </c>
      <c r="I2505" t="s">
        <v>11541</v>
      </c>
      <c r="J2505">
        <v>2015</v>
      </c>
      <c r="K2505">
        <v>573.02</v>
      </c>
      <c r="L2505">
        <v>29</v>
      </c>
      <c r="M2505">
        <v>1</v>
      </c>
      <c r="N2505">
        <f t="shared" si="104"/>
        <v>0</v>
      </c>
      <c r="O2505">
        <f t="shared" si="105"/>
        <v>0</v>
      </c>
      <c r="P2505" t="s">
        <v>12694</v>
      </c>
    </row>
    <row r="2506" spans="2:16" x14ac:dyDescent="0.25">
      <c r="B2506" t="s">
        <v>2510</v>
      </c>
      <c r="C2506" s="119" t="s">
        <v>60</v>
      </c>
      <c r="D2506" t="s">
        <v>11539</v>
      </c>
      <c r="E2506" t="s">
        <v>11530</v>
      </c>
      <c r="F2506" t="s">
        <v>11540</v>
      </c>
      <c r="G2506" t="s">
        <v>61</v>
      </c>
      <c r="H2506" t="s">
        <v>18</v>
      </c>
      <c r="I2506" t="s">
        <v>11541</v>
      </c>
      <c r="J2506">
        <v>2015</v>
      </c>
      <c r="K2506">
        <v>4.9000000000000004</v>
      </c>
      <c r="L2506">
        <v>38</v>
      </c>
      <c r="M2506">
        <v>1</v>
      </c>
      <c r="N2506">
        <f t="shared" si="104"/>
        <v>1</v>
      </c>
      <c r="O2506">
        <f t="shared" si="105"/>
        <v>0</v>
      </c>
      <c r="P2506" t="s">
        <v>12694</v>
      </c>
    </row>
    <row r="2507" spans="2:16" x14ac:dyDescent="0.25">
      <c r="B2507" t="s">
        <v>2511</v>
      </c>
      <c r="C2507" s="119" t="s">
        <v>60</v>
      </c>
      <c r="D2507" t="s">
        <v>11539</v>
      </c>
      <c r="E2507" t="s">
        <v>11530</v>
      </c>
      <c r="F2507" t="s">
        <v>11540</v>
      </c>
      <c r="G2507" t="s">
        <v>61</v>
      </c>
      <c r="H2507" t="s">
        <v>18</v>
      </c>
      <c r="I2507" t="s">
        <v>11541</v>
      </c>
      <c r="J2507">
        <v>2015</v>
      </c>
      <c r="K2507">
        <v>3.49</v>
      </c>
      <c r="L2507">
        <v>27</v>
      </c>
      <c r="M2507">
        <v>1</v>
      </c>
      <c r="N2507">
        <f t="shared" ref="N2507:N2570" si="106">IF(K2507&lt;100,1,0)</f>
        <v>1</v>
      </c>
      <c r="O2507">
        <f t="shared" si="105"/>
        <v>0</v>
      </c>
      <c r="P2507" t="s">
        <v>12694</v>
      </c>
    </row>
    <row r="2508" spans="2:16" x14ac:dyDescent="0.25">
      <c r="B2508" t="s">
        <v>2512</v>
      </c>
      <c r="C2508" s="119" t="s">
        <v>60</v>
      </c>
      <c r="D2508" t="s">
        <v>11539</v>
      </c>
      <c r="E2508" t="s">
        <v>11530</v>
      </c>
      <c r="F2508" t="s">
        <v>11540</v>
      </c>
      <c r="G2508" t="s">
        <v>61</v>
      </c>
      <c r="H2508" t="s">
        <v>18</v>
      </c>
      <c r="I2508" t="s">
        <v>11541</v>
      </c>
      <c r="J2508">
        <v>2015</v>
      </c>
      <c r="K2508">
        <v>640.53</v>
      </c>
      <c r="L2508">
        <v>65</v>
      </c>
      <c r="M2508">
        <v>1</v>
      </c>
      <c r="N2508">
        <f t="shared" si="106"/>
        <v>0</v>
      </c>
      <c r="O2508">
        <f t="shared" si="105"/>
        <v>0</v>
      </c>
      <c r="P2508" t="s">
        <v>12694</v>
      </c>
    </row>
    <row r="2509" spans="2:16" x14ac:dyDescent="0.25">
      <c r="B2509" t="s">
        <v>2513</v>
      </c>
      <c r="C2509" s="119" t="s">
        <v>60</v>
      </c>
      <c r="D2509" t="s">
        <v>11539</v>
      </c>
      <c r="E2509" t="s">
        <v>11530</v>
      </c>
      <c r="F2509" t="s">
        <v>11540</v>
      </c>
      <c r="G2509" t="s">
        <v>61</v>
      </c>
      <c r="H2509" t="s">
        <v>18</v>
      </c>
      <c r="I2509" t="s">
        <v>11541</v>
      </c>
      <c r="J2509">
        <v>2015</v>
      </c>
      <c r="K2509">
        <v>573.27</v>
      </c>
      <c r="L2509">
        <v>31</v>
      </c>
      <c r="M2509">
        <v>1</v>
      </c>
      <c r="N2509">
        <f t="shared" si="106"/>
        <v>0</v>
      </c>
      <c r="O2509">
        <f t="shared" si="105"/>
        <v>0</v>
      </c>
      <c r="P2509" t="s">
        <v>12694</v>
      </c>
    </row>
    <row r="2510" spans="2:16" x14ac:dyDescent="0.25">
      <c r="B2510" t="s">
        <v>2514</v>
      </c>
      <c r="C2510" s="119" t="s">
        <v>60</v>
      </c>
      <c r="D2510" t="s">
        <v>11539</v>
      </c>
      <c r="E2510" t="s">
        <v>11530</v>
      </c>
      <c r="F2510" t="s">
        <v>11540</v>
      </c>
      <c r="G2510" t="s">
        <v>61</v>
      </c>
      <c r="H2510" t="s">
        <v>18</v>
      </c>
      <c r="I2510" t="s">
        <v>11541</v>
      </c>
      <c r="J2510">
        <v>2015</v>
      </c>
      <c r="K2510">
        <v>600.5</v>
      </c>
      <c r="L2510">
        <v>32</v>
      </c>
      <c r="M2510">
        <v>1</v>
      </c>
      <c r="N2510">
        <f t="shared" si="106"/>
        <v>0</v>
      </c>
      <c r="O2510">
        <f t="shared" si="105"/>
        <v>0</v>
      </c>
      <c r="P2510" t="s">
        <v>12694</v>
      </c>
    </row>
    <row r="2511" spans="2:16" x14ac:dyDescent="0.25">
      <c r="B2511" t="s">
        <v>2515</v>
      </c>
      <c r="C2511" s="119" t="s">
        <v>60</v>
      </c>
      <c r="D2511" t="s">
        <v>11550</v>
      </c>
      <c r="E2511" t="s">
        <v>11530</v>
      </c>
      <c r="F2511" t="s">
        <v>11540</v>
      </c>
      <c r="G2511" t="s">
        <v>61</v>
      </c>
      <c r="H2511" t="s">
        <v>18</v>
      </c>
      <c r="I2511" t="s">
        <v>11541</v>
      </c>
      <c r="J2511">
        <v>2015</v>
      </c>
      <c r="K2511">
        <v>564.95000000000005</v>
      </c>
      <c r="L2511">
        <v>27</v>
      </c>
      <c r="M2511">
        <v>1</v>
      </c>
      <c r="N2511">
        <f t="shared" si="106"/>
        <v>0</v>
      </c>
      <c r="O2511">
        <f t="shared" si="105"/>
        <v>0</v>
      </c>
      <c r="P2511" t="s">
        <v>12694</v>
      </c>
    </row>
    <row r="2512" spans="2:16" x14ac:dyDescent="0.25">
      <c r="B2512" t="s">
        <v>2516</v>
      </c>
      <c r="C2512" s="119" t="s">
        <v>60</v>
      </c>
      <c r="D2512" t="s">
        <v>11537</v>
      </c>
      <c r="E2512" t="s">
        <v>11530</v>
      </c>
      <c r="F2512" t="s">
        <v>11540</v>
      </c>
      <c r="G2512" t="s">
        <v>61</v>
      </c>
      <c r="H2512" t="s">
        <v>18</v>
      </c>
      <c r="I2512" t="s">
        <v>11541</v>
      </c>
      <c r="J2512">
        <v>2015</v>
      </c>
      <c r="K2512">
        <v>565.59</v>
      </c>
      <c r="L2512">
        <v>32</v>
      </c>
      <c r="M2512">
        <v>1</v>
      </c>
      <c r="N2512">
        <f t="shared" si="106"/>
        <v>0</v>
      </c>
      <c r="O2512">
        <f t="shared" si="105"/>
        <v>0</v>
      </c>
      <c r="P2512" t="s">
        <v>12694</v>
      </c>
    </row>
    <row r="2513" spans="2:16" x14ac:dyDescent="0.25">
      <c r="B2513" t="s">
        <v>2517</v>
      </c>
      <c r="C2513" s="119" t="s">
        <v>60</v>
      </c>
      <c r="D2513" t="s">
        <v>11537</v>
      </c>
      <c r="E2513" t="s">
        <v>11530</v>
      </c>
      <c r="F2513" t="s">
        <v>11540</v>
      </c>
      <c r="G2513" t="s">
        <v>61</v>
      </c>
      <c r="H2513" t="s">
        <v>18</v>
      </c>
      <c r="I2513" t="s">
        <v>11541</v>
      </c>
      <c r="J2513">
        <v>2015</v>
      </c>
      <c r="K2513">
        <v>564.30999999999995</v>
      </c>
      <c r="L2513">
        <v>22</v>
      </c>
      <c r="M2513">
        <v>1</v>
      </c>
      <c r="N2513">
        <f t="shared" si="106"/>
        <v>0</v>
      </c>
      <c r="O2513">
        <f t="shared" si="105"/>
        <v>0</v>
      </c>
      <c r="P2513" t="s">
        <v>12694</v>
      </c>
    </row>
    <row r="2514" spans="2:16" x14ac:dyDescent="0.25">
      <c r="B2514" t="s">
        <v>2518</v>
      </c>
      <c r="C2514" s="119" t="s">
        <v>60</v>
      </c>
      <c r="D2514" t="s">
        <v>11550</v>
      </c>
      <c r="E2514" t="s">
        <v>11530</v>
      </c>
      <c r="F2514" t="s">
        <v>11540</v>
      </c>
      <c r="G2514" t="s">
        <v>61</v>
      </c>
      <c r="H2514" t="s">
        <v>18</v>
      </c>
      <c r="I2514" t="s">
        <v>11541</v>
      </c>
      <c r="J2514">
        <v>2015</v>
      </c>
      <c r="K2514">
        <v>564.30999999999995</v>
      </c>
      <c r="L2514">
        <v>22</v>
      </c>
      <c r="M2514">
        <v>1</v>
      </c>
      <c r="N2514">
        <f t="shared" si="106"/>
        <v>0</v>
      </c>
      <c r="O2514">
        <f t="shared" si="105"/>
        <v>0</v>
      </c>
      <c r="P2514" t="s">
        <v>12694</v>
      </c>
    </row>
    <row r="2515" spans="2:16" x14ac:dyDescent="0.25">
      <c r="B2515" t="s">
        <v>2519</v>
      </c>
      <c r="C2515" s="119" t="s">
        <v>60</v>
      </c>
      <c r="D2515" t="s">
        <v>11539</v>
      </c>
      <c r="E2515" t="s">
        <v>11530</v>
      </c>
      <c r="F2515" t="s">
        <v>11540</v>
      </c>
      <c r="G2515" t="s">
        <v>61</v>
      </c>
      <c r="H2515" t="s">
        <v>18</v>
      </c>
      <c r="I2515" t="s">
        <v>11533</v>
      </c>
      <c r="J2515">
        <v>2015</v>
      </c>
      <c r="K2515">
        <v>607.78</v>
      </c>
      <c r="L2515">
        <v>18</v>
      </c>
      <c r="M2515">
        <v>1</v>
      </c>
      <c r="N2515">
        <f t="shared" si="106"/>
        <v>0</v>
      </c>
      <c r="O2515">
        <f t="shared" si="105"/>
        <v>0</v>
      </c>
      <c r="P2515" t="s">
        <v>12694</v>
      </c>
    </row>
    <row r="2516" spans="2:16" x14ac:dyDescent="0.25">
      <c r="B2516" t="s">
        <v>2520</v>
      </c>
      <c r="C2516" s="119" t="s">
        <v>60</v>
      </c>
      <c r="D2516" t="s">
        <v>11537</v>
      </c>
      <c r="E2516" t="s">
        <v>11530</v>
      </c>
      <c r="F2516" t="s">
        <v>11540</v>
      </c>
      <c r="G2516" t="s">
        <v>61</v>
      </c>
      <c r="H2516" t="s">
        <v>18</v>
      </c>
      <c r="I2516" t="s">
        <v>11541</v>
      </c>
      <c r="J2516">
        <v>2015</v>
      </c>
      <c r="K2516">
        <v>637.19000000000005</v>
      </c>
      <c r="L2516">
        <v>39</v>
      </c>
      <c r="M2516">
        <v>1</v>
      </c>
      <c r="N2516">
        <f t="shared" si="106"/>
        <v>0</v>
      </c>
      <c r="O2516">
        <f t="shared" si="105"/>
        <v>0</v>
      </c>
      <c r="P2516" t="s">
        <v>12694</v>
      </c>
    </row>
    <row r="2517" spans="2:16" x14ac:dyDescent="0.25">
      <c r="B2517" t="s">
        <v>2521</v>
      </c>
      <c r="C2517" s="119" t="s">
        <v>60</v>
      </c>
      <c r="D2517" t="s">
        <v>11537</v>
      </c>
      <c r="E2517" t="s">
        <v>11530</v>
      </c>
      <c r="F2517" t="s">
        <v>11540</v>
      </c>
      <c r="G2517" t="s">
        <v>61</v>
      </c>
      <c r="H2517" t="s">
        <v>18</v>
      </c>
      <c r="I2517" t="s">
        <v>11541</v>
      </c>
      <c r="J2517">
        <v>2015</v>
      </c>
      <c r="K2517">
        <v>3.49</v>
      </c>
      <c r="L2517">
        <v>27</v>
      </c>
      <c r="M2517">
        <v>1</v>
      </c>
      <c r="N2517">
        <f t="shared" si="106"/>
        <v>1</v>
      </c>
      <c r="O2517">
        <f t="shared" si="105"/>
        <v>0</v>
      </c>
      <c r="P2517" t="s">
        <v>12694</v>
      </c>
    </row>
    <row r="2518" spans="2:16" x14ac:dyDescent="0.25">
      <c r="B2518" t="s">
        <v>2522</v>
      </c>
      <c r="C2518" s="119" t="s">
        <v>60</v>
      </c>
      <c r="D2518" t="s">
        <v>11537</v>
      </c>
      <c r="E2518" t="s">
        <v>11530</v>
      </c>
      <c r="F2518" t="s">
        <v>11540</v>
      </c>
      <c r="G2518" t="s">
        <v>61</v>
      </c>
      <c r="H2518" t="s">
        <v>18</v>
      </c>
      <c r="I2518" t="s">
        <v>11541</v>
      </c>
      <c r="J2518">
        <v>2015</v>
      </c>
      <c r="K2518">
        <v>1267.8</v>
      </c>
      <c r="L2518">
        <v>27</v>
      </c>
      <c r="M2518">
        <v>1</v>
      </c>
      <c r="N2518">
        <f t="shared" si="106"/>
        <v>0</v>
      </c>
      <c r="O2518">
        <f t="shared" si="105"/>
        <v>0</v>
      </c>
      <c r="P2518" t="s">
        <v>12694</v>
      </c>
    </row>
    <row r="2519" spans="2:16" x14ac:dyDescent="0.25">
      <c r="B2519" t="s">
        <v>2523</v>
      </c>
      <c r="C2519" s="119" t="s">
        <v>60</v>
      </c>
      <c r="D2519" t="s">
        <v>11537</v>
      </c>
      <c r="E2519" t="s">
        <v>11530</v>
      </c>
      <c r="F2519" t="s">
        <v>11540</v>
      </c>
      <c r="G2519" t="s">
        <v>61</v>
      </c>
      <c r="H2519" t="s">
        <v>18</v>
      </c>
      <c r="I2519" t="s">
        <v>11541</v>
      </c>
      <c r="J2519">
        <v>2015</v>
      </c>
      <c r="K2519">
        <v>636.92999999999995</v>
      </c>
      <c r="L2519">
        <v>37</v>
      </c>
      <c r="M2519">
        <v>1</v>
      </c>
      <c r="N2519">
        <f t="shared" si="106"/>
        <v>0</v>
      </c>
      <c r="O2519">
        <f t="shared" si="105"/>
        <v>0</v>
      </c>
      <c r="P2519" t="s">
        <v>12694</v>
      </c>
    </row>
    <row r="2520" spans="2:16" x14ac:dyDescent="0.25">
      <c r="B2520" t="s">
        <v>2524</v>
      </c>
      <c r="C2520" s="119" t="s">
        <v>60</v>
      </c>
      <c r="D2520" t="s">
        <v>11537</v>
      </c>
      <c r="E2520" t="s">
        <v>11530</v>
      </c>
      <c r="F2520" t="s">
        <v>11540</v>
      </c>
      <c r="G2520" t="s">
        <v>61</v>
      </c>
      <c r="H2520" t="s">
        <v>18</v>
      </c>
      <c r="I2520" t="s">
        <v>11541</v>
      </c>
      <c r="J2520">
        <v>2015</v>
      </c>
      <c r="K2520">
        <v>641.96</v>
      </c>
      <c r="L2520">
        <v>89</v>
      </c>
      <c r="M2520">
        <v>1</v>
      </c>
      <c r="N2520">
        <f t="shared" si="106"/>
        <v>0</v>
      </c>
      <c r="O2520">
        <f t="shared" si="105"/>
        <v>0</v>
      </c>
      <c r="P2520" t="s">
        <v>12693</v>
      </c>
    </row>
    <row r="2521" spans="2:16" x14ac:dyDescent="0.25">
      <c r="B2521" t="s">
        <v>2525</v>
      </c>
      <c r="C2521" s="119" t="s">
        <v>60</v>
      </c>
      <c r="D2521" t="s">
        <v>11537</v>
      </c>
      <c r="E2521" t="s">
        <v>11530</v>
      </c>
      <c r="F2521" t="s">
        <v>11540</v>
      </c>
      <c r="G2521" t="s">
        <v>61</v>
      </c>
      <c r="H2521" t="s">
        <v>18</v>
      </c>
      <c r="I2521" t="s">
        <v>11541</v>
      </c>
      <c r="J2521">
        <v>2015</v>
      </c>
      <c r="K2521">
        <v>611.66</v>
      </c>
      <c r="L2521">
        <v>68</v>
      </c>
      <c r="M2521">
        <v>1</v>
      </c>
      <c r="N2521">
        <f t="shared" si="106"/>
        <v>0</v>
      </c>
      <c r="O2521">
        <f t="shared" si="105"/>
        <v>0</v>
      </c>
      <c r="P2521" t="s">
        <v>12693</v>
      </c>
    </row>
    <row r="2522" spans="2:16" x14ac:dyDescent="0.25">
      <c r="B2522" t="s">
        <v>2526</v>
      </c>
      <c r="C2522" s="119" t="s">
        <v>60</v>
      </c>
      <c r="D2522" t="s">
        <v>11537</v>
      </c>
      <c r="E2522" t="s">
        <v>11530</v>
      </c>
      <c r="F2522" t="s">
        <v>11540</v>
      </c>
      <c r="G2522" t="s">
        <v>61</v>
      </c>
      <c r="H2522" t="s">
        <v>18</v>
      </c>
      <c r="I2522" t="s">
        <v>11541</v>
      </c>
      <c r="J2522">
        <v>2015</v>
      </c>
      <c r="K2522">
        <v>639.52</v>
      </c>
      <c r="L2522">
        <v>57</v>
      </c>
      <c r="M2522">
        <v>1</v>
      </c>
      <c r="N2522">
        <f t="shared" si="106"/>
        <v>0</v>
      </c>
      <c r="O2522">
        <f t="shared" ref="O2522:O2585" si="107">IF(OR(L2522="",L2522&lt;=0),1,0)</f>
        <v>0</v>
      </c>
      <c r="P2522" t="s">
        <v>12694</v>
      </c>
    </row>
    <row r="2523" spans="2:16" x14ac:dyDescent="0.25">
      <c r="B2523" t="s">
        <v>2527</v>
      </c>
      <c r="C2523" s="119" t="s">
        <v>60</v>
      </c>
      <c r="D2523" t="s">
        <v>11537</v>
      </c>
      <c r="E2523" t="s">
        <v>11530</v>
      </c>
      <c r="F2523" t="s">
        <v>11540</v>
      </c>
      <c r="G2523" t="s">
        <v>61</v>
      </c>
      <c r="H2523" t="s">
        <v>18</v>
      </c>
      <c r="I2523" t="s">
        <v>11541</v>
      </c>
      <c r="J2523">
        <v>2015</v>
      </c>
      <c r="K2523">
        <v>639.52</v>
      </c>
      <c r="L2523">
        <v>57</v>
      </c>
      <c r="M2523">
        <v>1</v>
      </c>
      <c r="N2523">
        <f t="shared" si="106"/>
        <v>0</v>
      </c>
      <c r="O2523">
        <f t="shared" si="107"/>
        <v>0</v>
      </c>
      <c r="P2523" t="s">
        <v>12694</v>
      </c>
    </row>
    <row r="2524" spans="2:16" x14ac:dyDescent="0.25">
      <c r="B2524" t="s">
        <v>2528</v>
      </c>
      <c r="C2524" s="119" t="s">
        <v>60</v>
      </c>
      <c r="D2524" t="s">
        <v>11537</v>
      </c>
      <c r="E2524" t="s">
        <v>11530</v>
      </c>
      <c r="F2524" t="s">
        <v>11540</v>
      </c>
      <c r="G2524" t="s">
        <v>61</v>
      </c>
      <c r="H2524" t="s">
        <v>18</v>
      </c>
      <c r="I2524" t="s">
        <v>11541</v>
      </c>
      <c r="J2524">
        <v>2015</v>
      </c>
      <c r="K2524">
        <v>633.44000000000005</v>
      </c>
      <c r="L2524">
        <v>50</v>
      </c>
      <c r="M2524">
        <v>1</v>
      </c>
      <c r="N2524">
        <f t="shared" si="106"/>
        <v>0</v>
      </c>
      <c r="O2524">
        <f t="shared" si="107"/>
        <v>0</v>
      </c>
      <c r="P2524" t="s">
        <v>12694</v>
      </c>
    </row>
    <row r="2525" spans="2:16" x14ac:dyDescent="0.25">
      <c r="B2525" t="s">
        <v>2529</v>
      </c>
      <c r="C2525" s="119" t="s">
        <v>60</v>
      </c>
      <c r="D2525" t="s">
        <v>11537</v>
      </c>
      <c r="E2525" t="s">
        <v>11530</v>
      </c>
      <c r="F2525" t="s">
        <v>11540</v>
      </c>
      <c r="G2525" t="s">
        <v>61</v>
      </c>
      <c r="H2525" t="s">
        <v>18</v>
      </c>
      <c r="I2525" t="s">
        <v>11541</v>
      </c>
      <c r="J2525">
        <v>2015</v>
      </c>
      <c r="K2525">
        <v>609.46</v>
      </c>
      <c r="L2525">
        <v>51</v>
      </c>
      <c r="M2525">
        <v>1</v>
      </c>
      <c r="N2525">
        <f t="shared" si="106"/>
        <v>0</v>
      </c>
      <c r="O2525">
        <f t="shared" si="107"/>
        <v>0</v>
      </c>
      <c r="P2525" t="s">
        <v>12694</v>
      </c>
    </row>
    <row r="2526" spans="2:16" x14ac:dyDescent="0.25">
      <c r="B2526" t="s">
        <v>2530</v>
      </c>
      <c r="C2526" s="119" t="s">
        <v>60</v>
      </c>
      <c r="D2526" t="s">
        <v>11537</v>
      </c>
      <c r="E2526" t="s">
        <v>11530</v>
      </c>
      <c r="F2526" t="s">
        <v>11540</v>
      </c>
      <c r="G2526" t="s">
        <v>61</v>
      </c>
      <c r="H2526" t="s">
        <v>18</v>
      </c>
      <c r="I2526" t="s">
        <v>11541</v>
      </c>
      <c r="J2526">
        <v>2015</v>
      </c>
      <c r="K2526">
        <v>606.1</v>
      </c>
      <c r="L2526">
        <v>25</v>
      </c>
      <c r="M2526">
        <v>1</v>
      </c>
      <c r="N2526">
        <f t="shared" si="106"/>
        <v>0</v>
      </c>
      <c r="O2526">
        <f t="shared" si="107"/>
        <v>0</v>
      </c>
      <c r="P2526" t="s">
        <v>12694</v>
      </c>
    </row>
    <row r="2527" spans="2:16" x14ac:dyDescent="0.25">
      <c r="B2527" t="s">
        <v>2531</v>
      </c>
      <c r="C2527" s="119" t="s">
        <v>60</v>
      </c>
      <c r="D2527" t="s">
        <v>11539</v>
      </c>
      <c r="E2527" t="s">
        <v>11530</v>
      </c>
      <c r="F2527" t="s">
        <v>11540</v>
      </c>
      <c r="G2527" t="s">
        <v>61</v>
      </c>
      <c r="H2527" t="s">
        <v>18</v>
      </c>
      <c r="I2527" t="s">
        <v>11541</v>
      </c>
      <c r="J2527">
        <v>2015</v>
      </c>
      <c r="K2527">
        <v>607.53</v>
      </c>
      <c r="L2527">
        <v>36</v>
      </c>
      <c r="M2527">
        <v>1</v>
      </c>
      <c r="N2527">
        <f t="shared" si="106"/>
        <v>0</v>
      </c>
      <c r="O2527">
        <f t="shared" si="107"/>
        <v>0</v>
      </c>
      <c r="P2527" t="s">
        <v>12694</v>
      </c>
    </row>
    <row r="2528" spans="2:16" x14ac:dyDescent="0.25">
      <c r="B2528" t="s">
        <v>2532</v>
      </c>
      <c r="C2528" s="119" t="s">
        <v>60</v>
      </c>
      <c r="D2528" t="s">
        <v>11537</v>
      </c>
      <c r="E2528" t="s">
        <v>11530</v>
      </c>
      <c r="F2528" t="s">
        <v>11540</v>
      </c>
      <c r="G2528" t="s">
        <v>61</v>
      </c>
      <c r="H2528" t="s">
        <v>18</v>
      </c>
      <c r="I2528" t="s">
        <v>11541</v>
      </c>
      <c r="J2528">
        <v>2015</v>
      </c>
      <c r="K2528">
        <v>605.85</v>
      </c>
      <c r="L2528">
        <v>23</v>
      </c>
      <c r="M2528">
        <v>1</v>
      </c>
      <c r="N2528">
        <f t="shared" si="106"/>
        <v>0</v>
      </c>
      <c r="O2528">
        <f t="shared" si="107"/>
        <v>0</v>
      </c>
      <c r="P2528" t="s">
        <v>12694</v>
      </c>
    </row>
    <row r="2529" spans="2:16" x14ac:dyDescent="0.25">
      <c r="B2529" t="s">
        <v>2533</v>
      </c>
      <c r="C2529" s="119" t="s">
        <v>60</v>
      </c>
      <c r="D2529" t="s">
        <v>11537</v>
      </c>
      <c r="E2529" t="s">
        <v>11530</v>
      </c>
      <c r="F2529" t="s">
        <v>11540</v>
      </c>
      <c r="G2529" t="s">
        <v>61</v>
      </c>
      <c r="H2529" t="s">
        <v>18</v>
      </c>
      <c r="I2529" t="s">
        <v>11541</v>
      </c>
      <c r="J2529">
        <v>2015</v>
      </c>
      <c r="K2529">
        <v>607.14</v>
      </c>
      <c r="L2529">
        <v>33</v>
      </c>
      <c r="M2529">
        <v>1</v>
      </c>
      <c r="N2529">
        <f t="shared" si="106"/>
        <v>0</v>
      </c>
      <c r="O2529">
        <f t="shared" si="107"/>
        <v>0</v>
      </c>
      <c r="P2529" t="s">
        <v>12694</v>
      </c>
    </row>
    <row r="2530" spans="2:16" x14ac:dyDescent="0.25">
      <c r="B2530" t="s">
        <v>2534</v>
      </c>
      <c r="C2530" s="119" t="s">
        <v>60</v>
      </c>
      <c r="D2530" t="s">
        <v>11537</v>
      </c>
      <c r="E2530" t="s">
        <v>11530</v>
      </c>
      <c r="F2530" t="s">
        <v>11540</v>
      </c>
      <c r="G2530" t="s">
        <v>61</v>
      </c>
      <c r="H2530" t="s">
        <v>18</v>
      </c>
      <c r="I2530" t="s">
        <v>11541</v>
      </c>
      <c r="J2530">
        <v>2015</v>
      </c>
      <c r="K2530">
        <v>605.46</v>
      </c>
      <c r="L2530">
        <v>20</v>
      </c>
      <c r="M2530">
        <v>1</v>
      </c>
      <c r="N2530">
        <f t="shared" si="106"/>
        <v>0</v>
      </c>
      <c r="O2530">
        <f t="shared" si="107"/>
        <v>0</v>
      </c>
      <c r="P2530" t="s">
        <v>12694</v>
      </c>
    </row>
    <row r="2531" spans="2:16" x14ac:dyDescent="0.25">
      <c r="B2531" t="s">
        <v>2535</v>
      </c>
      <c r="C2531" s="119" t="s">
        <v>60</v>
      </c>
      <c r="D2531" t="s">
        <v>11537</v>
      </c>
      <c r="E2531" t="s">
        <v>11530</v>
      </c>
      <c r="F2531" t="s">
        <v>11540</v>
      </c>
      <c r="G2531" t="s">
        <v>61</v>
      </c>
      <c r="H2531" t="s">
        <v>18</v>
      </c>
      <c r="I2531" t="s">
        <v>11541</v>
      </c>
      <c r="J2531">
        <v>2015</v>
      </c>
      <c r="K2531">
        <v>605.46</v>
      </c>
      <c r="L2531">
        <v>20</v>
      </c>
      <c r="M2531">
        <v>1</v>
      </c>
      <c r="N2531">
        <f t="shared" si="106"/>
        <v>0</v>
      </c>
      <c r="O2531">
        <f t="shared" si="107"/>
        <v>0</v>
      </c>
      <c r="P2531" t="s">
        <v>12694</v>
      </c>
    </row>
    <row r="2532" spans="2:16" x14ac:dyDescent="0.25">
      <c r="B2532" t="s">
        <v>2536</v>
      </c>
      <c r="C2532" s="119" t="s">
        <v>60</v>
      </c>
      <c r="D2532" t="s">
        <v>11550</v>
      </c>
      <c r="E2532" t="s">
        <v>11530</v>
      </c>
      <c r="F2532" t="s">
        <v>11540</v>
      </c>
      <c r="G2532" t="s">
        <v>61</v>
      </c>
      <c r="H2532" t="s">
        <v>18</v>
      </c>
      <c r="I2532" t="s">
        <v>11541</v>
      </c>
      <c r="J2532">
        <v>2015</v>
      </c>
      <c r="K2532">
        <v>605.73</v>
      </c>
      <c r="L2532">
        <v>22</v>
      </c>
      <c r="M2532">
        <v>1</v>
      </c>
      <c r="N2532">
        <f t="shared" si="106"/>
        <v>0</v>
      </c>
      <c r="O2532">
        <f t="shared" si="107"/>
        <v>0</v>
      </c>
      <c r="P2532" t="s">
        <v>12694</v>
      </c>
    </row>
    <row r="2533" spans="2:16" x14ac:dyDescent="0.25">
      <c r="B2533" t="s">
        <v>2537</v>
      </c>
      <c r="C2533" s="119" t="s">
        <v>60</v>
      </c>
      <c r="D2533" t="s">
        <v>11550</v>
      </c>
      <c r="E2533" t="s">
        <v>11530</v>
      </c>
      <c r="F2533" t="s">
        <v>11540</v>
      </c>
      <c r="G2533" t="s">
        <v>61</v>
      </c>
      <c r="H2533" t="s">
        <v>18</v>
      </c>
      <c r="I2533" t="s">
        <v>11541</v>
      </c>
      <c r="J2533">
        <v>2015</v>
      </c>
      <c r="K2533">
        <v>605.73</v>
      </c>
      <c r="L2533">
        <v>22</v>
      </c>
      <c r="M2533">
        <v>1</v>
      </c>
      <c r="N2533">
        <f t="shared" si="106"/>
        <v>0</v>
      </c>
      <c r="O2533">
        <f t="shared" si="107"/>
        <v>0</v>
      </c>
      <c r="P2533" t="s">
        <v>12694</v>
      </c>
    </row>
    <row r="2534" spans="2:16" x14ac:dyDescent="0.25">
      <c r="B2534" t="s">
        <v>2538</v>
      </c>
      <c r="C2534" s="119" t="s">
        <v>60</v>
      </c>
      <c r="D2534" t="s">
        <v>11550</v>
      </c>
      <c r="E2534" t="s">
        <v>11530</v>
      </c>
      <c r="F2534" t="s">
        <v>11540</v>
      </c>
      <c r="G2534" t="s">
        <v>61</v>
      </c>
      <c r="H2534" t="s">
        <v>18</v>
      </c>
      <c r="I2534" t="s">
        <v>11541</v>
      </c>
      <c r="J2534">
        <v>2015</v>
      </c>
      <c r="K2534">
        <v>605.73</v>
      </c>
      <c r="L2534">
        <v>22</v>
      </c>
      <c r="M2534">
        <v>1</v>
      </c>
      <c r="N2534">
        <f t="shared" si="106"/>
        <v>0</v>
      </c>
      <c r="O2534">
        <f t="shared" si="107"/>
        <v>0</v>
      </c>
      <c r="P2534" t="s">
        <v>12694</v>
      </c>
    </row>
    <row r="2535" spans="2:16" x14ac:dyDescent="0.25">
      <c r="B2535" t="s">
        <v>2539</v>
      </c>
      <c r="C2535" s="119" t="s">
        <v>60</v>
      </c>
      <c r="D2535" t="s">
        <v>11537</v>
      </c>
      <c r="E2535" t="s">
        <v>11530</v>
      </c>
      <c r="F2535" t="s">
        <v>11540</v>
      </c>
      <c r="G2535" t="s">
        <v>61</v>
      </c>
      <c r="H2535" t="s">
        <v>18</v>
      </c>
      <c r="I2535" t="s">
        <v>11541</v>
      </c>
      <c r="J2535">
        <v>2015</v>
      </c>
      <c r="K2535">
        <v>607.01</v>
      </c>
      <c r="L2535">
        <v>32</v>
      </c>
      <c r="M2535">
        <v>1</v>
      </c>
      <c r="N2535">
        <f t="shared" si="106"/>
        <v>0</v>
      </c>
      <c r="O2535">
        <f t="shared" si="107"/>
        <v>0</v>
      </c>
      <c r="P2535" t="s">
        <v>12694</v>
      </c>
    </row>
    <row r="2536" spans="2:16" x14ac:dyDescent="0.25">
      <c r="B2536" t="s">
        <v>2540</v>
      </c>
      <c r="C2536" s="119" t="s">
        <v>60</v>
      </c>
      <c r="D2536" t="s">
        <v>11537</v>
      </c>
      <c r="E2536" t="s">
        <v>11530</v>
      </c>
      <c r="F2536" t="s">
        <v>11540</v>
      </c>
      <c r="G2536" t="s">
        <v>61</v>
      </c>
      <c r="H2536" t="s">
        <v>18</v>
      </c>
      <c r="I2536" t="s">
        <v>11541</v>
      </c>
      <c r="J2536">
        <v>2015</v>
      </c>
      <c r="K2536">
        <v>605.59</v>
      </c>
      <c r="L2536">
        <v>21</v>
      </c>
      <c r="M2536">
        <v>1</v>
      </c>
      <c r="N2536">
        <f t="shared" si="106"/>
        <v>0</v>
      </c>
      <c r="O2536">
        <f t="shared" si="107"/>
        <v>0</v>
      </c>
      <c r="P2536" t="s">
        <v>12694</v>
      </c>
    </row>
    <row r="2537" spans="2:16" x14ac:dyDescent="0.25">
      <c r="B2537" t="s">
        <v>2541</v>
      </c>
      <c r="C2537" s="119" t="s">
        <v>60</v>
      </c>
      <c r="D2537" t="s">
        <v>11537</v>
      </c>
      <c r="E2537" t="s">
        <v>11530</v>
      </c>
      <c r="F2537" t="s">
        <v>11540</v>
      </c>
      <c r="G2537" t="s">
        <v>61</v>
      </c>
      <c r="H2537" t="s">
        <v>18</v>
      </c>
      <c r="I2537" t="s">
        <v>11541</v>
      </c>
      <c r="J2537">
        <v>2015</v>
      </c>
      <c r="K2537">
        <v>605.85</v>
      </c>
      <c r="L2537">
        <v>23</v>
      </c>
      <c r="M2537">
        <v>1</v>
      </c>
      <c r="N2537">
        <f t="shared" si="106"/>
        <v>0</v>
      </c>
      <c r="O2537">
        <f t="shared" si="107"/>
        <v>0</v>
      </c>
      <c r="P2537" t="s">
        <v>12694</v>
      </c>
    </row>
    <row r="2538" spans="2:16" x14ac:dyDescent="0.25">
      <c r="B2538" t="s">
        <v>2542</v>
      </c>
      <c r="C2538" s="119" t="s">
        <v>60</v>
      </c>
      <c r="D2538" t="s">
        <v>11550</v>
      </c>
      <c r="E2538" t="s">
        <v>11530</v>
      </c>
      <c r="F2538" t="s">
        <v>11540</v>
      </c>
      <c r="G2538" t="s">
        <v>61</v>
      </c>
      <c r="H2538" t="s">
        <v>18</v>
      </c>
      <c r="I2538" t="s">
        <v>11541</v>
      </c>
      <c r="J2538">
        <v>2015</v>
      </c>
      <c r="K2538">
        <v>605.85</v>
      </c>
      <c r="L2538">
        <v>23</v>
      </c>
      <c r="M2538">
        <v>1</v>
      </c>
      <c r="N2538">
        <f t="shared" si="106"/>
        <v>0</v>
      </c>
      <c r="O2538">
        <f t="shared" si="107"/>
        <v>0</v>
      </c>
      <c r="P2538" t="s">
        <v>12694</v>
      </c>
    </row>
    <row r="2539" spans="2:16" x14ac:dyDescent="0.25">
      <c r="B2539" t="s">
        <v>2543</v>
      </c>
      <c r="C2539" s="119" t="s">
        <v>60</v>
      </c>
      <c r="D2539" t="s">
        <v>11537</v>
      </c>
      <c r="E2539" t="s">
        <v>11530</v>
      </c>
      <c r="F2539" t="s">
        <v>11540</v>
      </c>
      <c r="G2539" t="s">
        <v>61</v>
      </c>
      <c r="H2539" t="s">
        <v>18</v>
      </c>
      <c r="I2539" t="s">
        <v>11541</v>
      </c>
      <c r="J2539">
        <v>2015</v>
      </c>
      <c r="K2539">
        <v>635.38</v>
      </c>
      <c r="L2539">
        <v>25</v>
      </c>
      <c r="M2539">
        <v>1</v>
      </c>
      <c r="N2539">
        <f t="shared" si="106"/>
        <v>0</v>
      </c>
      <c r="O2539">
        <f t="shared" si="107"/>
        <v>0</v>
      </c>
      <c r="P2539" t="s">
        <v>12694</v>
      </c>
    </row>
    <row r="2540" spans="2:16" x14ac:dyDescent="0.25">
      <c r="B2540" t="s">
        <v>2544</v>
      </c>
      <c r="C2540" s="119" t="s">
        <v>60</v>
      </c>
      <c r="D2540" t="s">
        <v>11537</v>
      </c>
      <c r="E2540" t="s">
        <v>11530</v>
      </c>
      <c r="F2540" t="s">
        <v>11540</v>
      </c>
      <c r="G2540" t="s">
        <v>61</v>
      </c>
      <c r="H2540" t="s">
        <v>18</v>
      </c>
      <c r="I2540" t="s">
        <v>11541</v>
      </c>
      <c r="J2540">
        <v>2015</v>
      </c>
      <c r="K2540">
        <v>605.73</v>
      </c>
      <c r="L2540">
        <v>22</v>
      </c>
      <c r="M2540">
        <v>1</v>
      </c>
      <c r="N2540">
        <f t="shared" si="106"/>
        <v>0</v>
      </c>
      <c r="O2540">
        <f t="shared" si="107"/>
        <v>0</v>
      </c>
      <c r="P2540" t="s">
        <v>12694</v>
      </c>
    </row>
    <row r="2541" spans="2:16" x14ac:dyDescent="0.25">
      <c r="B2541" t="s">
        <v>2545</v>
      </c>
      <c r="C2541" s="119" t="s">
        <v>60</v>
      </c>
      <c r="D2541" t="s">
        <v>11539</v>
      </c>
      <c r="E2541" t="s">
        <v>11530</v>
      </c>
      <c r="F2541" t="s">
        <v>11540</v>
      </c>
      <c r="G2541" t="s">
        <v>61</v>
      </c>
      <c r="H2541" t="s">
        <v>18</v>
      </c>
      <c r="I2541" t="s">
        <v>11541</v>
      </c>
      <c r="J2541">
        <v>2015</v>
      </c>
      <c r="K2541">
        <v>605.73</v>
      </c>
      <c r="L2541">
        <v>22</v>
      </c>
      <c r="M2541">
        <v>1</v>
      </c>
      <c r="N2541">
        <f t="shared" si="106"/>
        <v>0</v>
      </c>
      <c r="O2541">
        <f t="shared" si="107"/>
        <v>0</v>
      </c>
      <c r="P2541" t="s">
        <v>12694</v>
      </c>
    </row>
    <row r="2542" spans="2:16" x14ac:dyDescent="0.25">
      <c r="B2542" t="s">
        <v>2546</v>
      </c>
      <c r="C2542" s="119" t="s">
        <v>60</v>
      </c>
      <c r="D2542" t="s">
        <v>11539</v>
      </c>
      <c r="E2542" t="s">
        <v>11530</v>
      </c>
      <c r="F2542" t="s">
        <v>11540</v>
      </c>
      <c r="G2542" t="s">
        <v>61</v>
      </c>
      <c r="H2542" t="s">
        <v>18</v>
      </c>
      <c r="I2542" t="s">
        <v>11541</v>
      </c>
      <c r="J2542">
        <v>2015</v>
      </c>
      <c r="K2542">
        <v>607.01</v>
      </c>
      <c r="L2542">
        <v>32</v>
      </c>
      <c r="M2542">
        <v>1</v>
      </c>
      <c r="N2542">
        <f t="shared" si="106"/>
        <v>0</v>
      </c>
      <c r="O2542">
        <f t="shared" si="107"/>
        <v>0</v>
      </c>
      <c r="P2542" t="s">
        <v>12694</v>
      </c>
    </row>
    <row r="2543" spans="2:16" x14ac:dyDescent="0.25">
      <c r="B2543" t="s">
        <v>2547</v>
      </c>
      <c r="C2543" s="119" t="s">
        <v>60</v>
      </c>
      <c r="D2543" t="s">
        <v>11550</v>
      </c>
      <c r="E2543" t="s">
        <v>11530</v>
      </c>
      <c r="F2543" t="s">
        <v>11540</v>
      </c>
      <c r="G2543" t="s">
        <v>61</v>
      </c>
      <c r="H2543" t="s">
        <v>18</v>
      </c>
      <c r="I2543" t="s">
        <v>11541</v>
      </c>
      <c r="J2543">
        <v>2015</v>
      </c>
      <c r="K2543">
        <v>606.24</v>
      </c>
      <c r="L2543">
        <v>26</v>
      </c>
      <c r="M2543">
        <v>1</v>
      </c>
      <c r="N2543">
        <f t="shared" si="106"/>
        <v>0</v>
      </c>
      <c r="O2543">
        <f t="shared" si="107"/>
        <v>0</v>
      </c>
      <c r="P2543" t="s">
        <v>12694</v>
      </c>
    </row>
    <row r="2544" spans="2:16" x14ac:dyDescent="0.25">
      <c r="B2544" t="s">
        <v>2548</v>
      </c>
      <c r="C2544" s="119" t="s">
        <v>60</v>
      </c>
      <c r="D2544" t="s">
        <v>11550</v>
      </c>
      <c r="E2544" t="s">
        <v>11530</v>
      </c>
      <c r="F2544" t="s">
        <v>11540</v>
      </c>
      <c r="G2544" t="s">
        <v>61</v>
      </c>
      <c r="H2544" t="s">
        <v>18</v>
      </c>
      <c r="I2544" t="s">
        <v>11541</v>
      </c>
      <c r="J2544">
        <v>2015</v>
      </c>
      <c r="K2544">
        <v>573.4</v>
      </c>
      <c r="L2544">
        <v>32</v>
      </c>
      <c r="M2544">
        <v>1</v>
      </c>
      <c r="N2544">
        <f t="shared" si="106"/>
        <v>0</v>
      </c>
      <c r="O2544">
        <f t="shared" si="107"/>
        <v>0</v>
      </c>
      <c r="P2544" t="s">
        <v>12694</v>
      </c>
    </row>
    <row r="2545" spans="2:16" x14ac:dyDescent="0.25">
      <c r="B2545" t="s">
        <v>2549</v>
      </c>
      <c r="C2545" s="119" t="s">
        <v>60</v>
      </c>
      <c r="D2545" t="s">
        <v>11550</v>
      </c>
      <c r="E2545" t="s">
        <v>11530</v>
      </c>
      <c r="F2545" t="s">
        <v>11540</v>
      </c>
      <c r="G2545" t="s">
        <v>61</v>
      </c>
      <c r="H2545" t="s">
        <v>18</v>
      </c>
      <c r="I2545" t="s">
        <v>11541</v>
      </c>
      <c r="J2545">
        <v>2015</v>
      </c>
      <c r="K2545">
        <v>609.46</v>
      </c>
      <c r="L2545">
        <v>51</v>
      </c>
      <c r="M2545">
        <v>1</v>
      </c>
      <c r="N2545">
        <f t="shared" si="106"/>
        <v>0</v>
      </c>
      <c r="O2545">
        <f t="shared" si="107"/>
        <v>0</v>
      </c>
      <c r="P2545" t="s">
        <v>12694</v>
      </c>
    </row>
    <row r="2546" spans="2:16" x14ac:dyDescent="0.25">
      <c r="B2546" t="s">
        <v>2550</v>
      </c>
      <c r="C2546" s="119" t="s">
        <v>60</v>
      </c>
      <c r="D2546" t="s">
        <v>11550</v>
      </c>
      <c r="E2546" t="s">
        <v>11530</v>
      </c>
      <c r="F2546" t="s">
        <v>11540</v>
      </c>
      <c r="G2546" t="s">
        <v>61</v>
      </c>
      <c r="H2546" t="s">
        <v>18</v>
      </c>
      <c r="I2546" t="s">
        <v>11541</v>
      </c>
      <c r="J2546">
        <v>2015</v>
      </c>
      <c r="K2546">
        <v>606.1</v>
      </c>
      <c r="L2546">
        <v>25</v>
      </c>
      <c r="M2546">
        <v>1</v>
      </c>
      <c r="N2546">
        <f t="shared" si="106"/>
        <v>0</v>
      </c>
      <c r="O2546">
        <f t="shared" si="107"/>
        <v>0</v>
      </c>
      <c r="P2546" t="s">
        <v>12694</v>
      </c>
    </row>
    <row r="2547" spans="2:16" x14ac:dyDescent="0.25">
      <c r="B2547" t="s">
        <v>2551</v>
      </c>
      <c r="C2547" s="119" t="s">
        <v>60</v>
      </c>
      <c r="D2547" t="s">
        <v>11550</v>
      </c>
      <c r="E2547" t="s">
        <v>11530</v>
      </c>
      <c r="F2547" t="s">
        <v>11540</v>
      </c>
      <c r="G2547" t="s">
        <v>61</v>
      </c>
      <c r="H2547" t="s">
        <v>18</v>
      </c>
      <c r="I2547" t="s">
        <v>11541</v>
      </c>
      <c r="J2547">
        <v>2015</v>
      </c>
      <c r="K2547">
        <v>605.66999999999996</v>
      </c>
      <c r="L2547">
        <v>23</v>
      </c>
      <c r="M2547">
        <v>1</v>
      </c>
      <c r="N2547">
        <f t="shared" si="106"/>
        <v>0</v>
      </c>
      <c r="O2547">
        <f t="shared" si="107"/>
        <v>0</v>
      </c>
      <c r="P2547" t="s">
        <v>12694</v>
      </c>
    </row>
    <row r="2548" spans="2:16" x14ac:dyDescent="0.25">
      <c r="B2548" t="s">
        <v>2552</v>
      </c>
      <c r="C2548" s="119" t="s">
        <v>60</v>
      </c>
      <c r="D2548" t="s">
        <v>11537</v>
      </c>
      <c r="E2548" t="s">
        <v>11530</v>
      </c>
      <c r="F2548" t="s">
        <v>11540</v>
      </c>
      <c r="G2548" t="s">
        <v>61</v>
      </c>
      <c r="H2548" t="s">
        <v>18</v>
      </c>
      <c r="I2548" t="s">
        <v>11541</v>
      </c>
      <c r="J2548">
        <v>2015</v>
      </c>
      <c r="K2548">
        <v>606.11</v>
      </c>
      <c r="L2548">
        <v>25</v>
      </c>
      <c r="M2548">
        <v>1</v>
      </c>
      <c r="N2548">
        <f t="shared" si="106"/>
        <v>0</v>
      </c>
      <c r="O2548">
        <f t="shared" si="107"/>
        <v>0</v>
      </c>
      <c r="P2548" t="s">
        <v>12694</v>
      </c>
    </row>
    <row r="2549" spans="2:16" x14ac:dyDescent="0.25">
      <c r="B2549" t="s">
        <v>2553</v>
      </c>
      <c r="C2549" s="119" t="s">
        <v>60</v>
      </c>
      <c r="D2549" t="s">
        <v>11542</v>
      </c>
      <c r="E2549" t="s">
        <v>11530</v>
      </c>
      <c r="F2549" t="s">
        <v>11540</v>
      </c>
      <c r="G2549" t="s">
        <v>61</v>
      </c>
      <c r="H2549" t="s">
        <v>18</v>
      </c>
      <c r="I2549" t="s">
        <v>11541</v>
      </c>
      <c r="J2549">
        <v>2015</v>
      </c>
      <c r="K2549">
        <v>635.76</v>
      </c>
      <c r="L2549">
        <v>28</v>
      </c>
      <c r="M2549">
        <v>1</v>
      </c>
      <c r="N2549">
        <f t="shared" si="106"/>
        <v>0</v>
      </c>
      <c r="O2549">
        <f t="shared" si="107"/>
        <v>0</v>
      </c>
      <c r="P2549" t="s">
        <v>12694</v>
      </c>
    </row>
    <row r="2550" spans="2:16" x14ac:dyDescent="0.25">
      <c r="B2550" t="s">
        <v>2554</v>
      </c>
      <c r="C2550" s="119" t="s">
        <v>60</v>
      </c>
      <c r="D2550" t="s">
        <v>11546</v>
      </c>
      <c r="E2550" t="s">
        <v>11530</v>
      </c>
      <c r="F2550" t="s">
        <v>11540</v>
      </c>
      <c r="G2550" t="s">
        <v>61</v>
      </c>
      <c r="H2550" t="s">
        <v>18</v>
      </c>
      <c r="I2550" t="s">
        <v>11541</v>
      </c>
      <c r="J2550">
        <v>2015</v>
      </c>
      <c r="K2550">
        <v>605.98</v>
      </c>
      <c r="L2550">
        <v>24</v>
      </c>
      <c r="M2550">
        <v>1</v>
      </c>
      <c r="N2550">
        <f t="shared" si="106"/>
        <v>0</v>
      </c>
      <c r="O2550">
        <f t="shared" si="107"/>
        <v>0</v>
      </c>
      <c r="P2550" t="s">
        <v>12694</v>
      </c>
    </row>
    <row r="2551" spans="2:16" x14ac:dyDescent="0.25">
      <c r="B2551" t="s">
        <v>2555</v>
      </c>
      <c r="C2551" s="119" t="s">
        <v>60</v>
      </c>
      <c r="D2551" t="s">
        <v>11537</v>
      </c>
      <c r="E2551" t="s">
        <v>11530</v>
      </c>
      <c r="F2551" t="s">
        <v>11540</v>
      </c>
      <c r="G2551" t="s">
        <v>61</v>
      </c>
      <c r="H2551" t="s">
        <v>18</v>
      </c>
      <c r="I2551" t="s">
        <v>11541</v>
      </c>
      <c r="J2551">
        <v>2015</v>
      </c>
      <c r="K2551">
        <v>635.12</v>
      </c>
      <c r="L2551">
        <v>23</v>
      </c>
      <c r="M2551">
        <v>1</v>
      </c>
      <c r="N2551">
        <f t="shared" si="106"/>
        <v>0</v>
      </c>
      <c r="O2551">
        <f t="shared" si="107"/>
        <v>0</v>
      </c>
      <c r="P2551" t="s">
        <v>12693</v>
      </c>
    </row>
    <row r="2552" spans="2:16" x14ac:dyDescent="0.25">
      <c r="B2552" t="s">
        <v>2556</v>
      </c>
      <c r="C2552" s="119" t="s">
        <v>60</v>
      </c>
      <c r="D2552" t="s">
        <v>11552</v>
      </c>
      <c r="E2552" t="s">
        <v>11530</v>
      </c>
      <c r="F2552" t="s">
        <v>11540</v>
      </c>
      <c r="G2552" t="s">
        <v>61</v>
      </c>
      <c r="H2552" t="s">
        <v>18</v>
      </c>
      <c r="I2552" t="s">
        <v>11541</v>
      </c>
      <c r="J2552">
        <v>2015</v>
      </c>
      <c r="K2552">
        <v>642.46</v>
      </c>
      <c r="L2552">
        <v>77</v>
      </c>
      <c r="M2552">
        <v>1</v>
      </c>
      <c r="N2552">
        <f t="shared" si="106"/>
        <v>0</v>
      </c>
      <c r="O2552">
        <f t="shared" si="107"/>
        <v>0</v>
      </c>
      <c r="P2552" t="s">
        <v>12694</v>
      </c>
    </row>
    <row r="2553" spans="2:16" x14ac:dyDescent="0.25">
      <c r="B2553" t="s">
        <v>2557</v>
      </c>
      <c r="C2553" s="119" t="s">
        <v>60</v>
      </c>
      <c r="D2553" t="s">
        <v>11537</v>
      </c>
      <c r="E2553" t="s">
        <v>11530</v>
      </c>
      <c r="F2553" t="s">
        <v>11540</v>
      </c>
      <c r="G2553" t="s">
        <v>61</v>
      </c>
      <c r="H2553" t="s">
        <v>18</v>
      </c>
      <c r="I2553" t="s">
        <v>11541</v>
      </c>
      <c r="J2553">
        <v>2015</v>
      </c>
      <c r="K2553">
        <v>606.11</v>
      </c>
      <c r="L2553">
        <v>25</v>
      </c>
      <c r="M2553">
        <v>1</v>
      </c>
      <c r="N2553">
        <f t="shared" si="106"/>
        <v>0</v>
      </c>
      <c r="O2553">
        <f t="shared" si="107"/>
        <v>0</v>
      </c>
      <c r="P2553" t="s">
        <v>12694</v>
      </c>
    </row>
    <row r="2554" spans="2:16" x14ac:dyDescent="0.25">
      <c r="B2554" t="s">
        <v>2558</v>
      </c>
      <c r="C2554" s="119" t="s">
        <v>60</v>
      </c>
      <c r="D2554" t="s">
        <v>11537</v>
      </c>
      <c r="E2554" t="s">
        <v>11530</v>
      </c>
      <c r="F2554" t="s">
        <v>11540</v>
      </c>
      <c r="G2554" t="s">
        <v>61</v>
      </c>
      <c r="H2554" t="s">
        <v>18</v>
      </c>
      <c r="I2554" t="s">
        <v>11541</v>
      </c>
      <c r="J2554">
        <v>2015</v>
      </c>
      <c r="K2554">
        <v>605.73</v>
      </c>
      <c r="L2554">
        <v>22</v>
      </c>
      <c r="M2554">
        <v>1</v>
      </c>
      <c r="N2554">
        <f t="shared" si="106"/>
        <v>0</v>
      </c>
      <c r="O2554">
        <f t="shared" si="107"/>
        <v>0</v>
      </c>
      <c r="P2554" t="s">
        <v>12694</v>
      </c>
    </row>
    <row r="2555" spans="2:16" x14ac:dyDescent="0.25">
      <c r="B2555" t="s">
        <v>2559</v>
      </c>
      <c r="C2555" s="119" t="s">
        <v>60</v>
      </c>
      <c r="D2555" t="s">
        <v>11537</v>
      </c>
      <c r="E2555" t="s">
        <v>11530</v>
      </c>
      <c r="F2555" t="s">
        <v>11540</v>
      </c>
      <c r="G2555" t="s">
        <v>61</v>
      </c>
      <c r="H2555" t="s">
        <v>18</v>
      </c>
      <c r="I2555" t="s">
        <v>11541</v>
      </c>
      <c r="J2555">
        <v>2015</v>
      </c>
      <c r="K2555">
        <v>634.82000000000005</v>
      </c>
      <c r="L2555">
        <v>22</v>
      </c>
      <c r="M2555">
        <v>1</v>
      </c>
      <c r="N2555">
        <f t="shared" si="106"/>
        <v>0</v>
      </c>
      <c r="O2555">
        <f t="shared" si="107"/>
        <v>0</v>
      </c>
      <c r="P2555" t="s">
        <v>12694</v>
      </c>
    </row>
    <row r="2556" spans="2:16" x14ac:dyDescent="0.25">
      <c r="B2556" t="s">
        <v>2560</v>
      </c>
      <c r="C2556" s="119" t="s">
        <v>60</v>
      </c>
      <c r="D2556" t="s">
        <v>11537</v>
      </c>
      <c r="E2556" t="s">
        <v>11530</v>
      </c>
      <c r="F2556" t="s">
        <v>11540</v>
      </c>
      <c r="G2556" t="s">
        <v>61</v>
      </c>
      <c r="H2556" t="s">
        <v>18</v>
      </c>
      <c r="I2556" t="s">
        <v>11541</v>
      </c>
      <c r="J2556">
        <v>2015</v>
      </c>
      <c r="K2556">
        <v>606.19000000000005</v>
      </c>
      <c r="L2556">
        <v>27</v>
      </c>
      <c r="M2556">
        <v>1</v>
      </c>
      <c r="N2556">
        <f t="shared" si="106"/>
        <v>0</v>
      </c>
      <c r="O2556">
        <f t="shared" si="107"/>
        <v>0</v>
      </c>
      <c r="P2556" t="s">
        <v>12694</v>
      </c>
    </row>
    <row r="2557" spans="2:16" x14ac:dyDescent="0.25">
      <c r="B2557" t="s">
        <v>2561</v>
      </c>
      <c r="C2557" s="119" t="s">
        <v>60</v>
      </c>
      <c r="D2557" t="s">
        <v>11537</v>
      </c>
      <c r="E2557" t="s">
        <v>11530</v>
      </c>
      <c r="F2557" t="s">
        <v>11540</v>
      </c>
      <c r="G2557" t="s">
        <v>61</v>
      </c>
      <c r="H2557" t="s">
        <v>18</v>
      </c>
      <c r="I2557" t="s">
        <v>11541</v>
      </c>
      <c r="J2557">
        <v>2015</v>
      </c>
      <c r="K2557">
        <v>637.97</v>
      </c>
      <c r="L2557">
        <v>45</v>
      </c>
      <c r="M2557">
        <v>1</v>
      </c>
      <c r="N2557">
        <f t="shared" si="106"/>
        <v>0</v>
      </c>
      <c r="O2557">
        <f t="shared" si="107"/>
        <v>0</v>
      </c>
      <c r="P2557" t="s">
        <v>12694</v>
      </c>
    </row>
    <row r="2558" spans="2:16" x14ac:dyDescent="0.25">
      <c r="B2558" t="s">
        <v>2562</v>
      </c>
      <c r="C2558" s="119" t="s">
        <v>60</v>
      </c>
      <c r="D2558" t="s">
        <v>11537</v>
      </c>
      <c r="E2558" t="s">
        <v>11530</v>
      </c>
      <c r="F2558" t="s">
        <v>11540</v>
      </c>
      <c r="G2558" t="s">
        <v>61</v>
      </c>
      <c r="H2558" t="s">
        <v>18</v>
      </c>
      <c r="I2558" t="s">
        <v>11541</v>
      </c>
      <c r="J2558">
        <v>2015</v>
      </c>
      <c r="K2558">
        <v>635.51</v>
      </c>
      <c r="L2558">
        <v>26</v>
      </c>
      <c r="M2558">
        <v>1</v>
      </c>
      <c r="N2558">
        <f t="shared" si="106"/>
        <v>0</v>
      </c>
      <c r="O2558">
        <f t="shared" si="107"/>
        <v>0</v>
      </c>
      <c r="P2558" t="s">
        <v>12694</v>
      </c>
    </row>
    <row r="2559" spans="2:16" x14ac:dyDescent="0.25">
      <c r="B2559" t="s">
        <v>2563</v>
      </c>
      <c r="C2559" s="119" t="s">
        <v>60</v>
      </c>
      <c r="D2559" t="s">
        <v>11537</v>
      </c>
      <c r="E2559" t="s">
        <v>11530</v>
      </c>
      <c r="F2559" t="s">
        <v>11540</v>
      </c>
      <c r="G2559" t="s">
        <v>61</v>
      </c>
      <c r="H2559" t="s">
        <v>18</v>
      </c>
      <c r="I2559" t="s">
        <v>11541</v>
      </c>
      <c r="J2559">
        <v>2015</v>
      </c>
      <c r="K2559">
        <v>605.85</v>
      </c>
      <c r="L2559">
        <v>23</v>
      </c>
      <c r="M2559">
        <v>1</v>
      </c>
      <c r="N2559">
        <f t="shared" si="106"/>
        <v>0</v>
      </c>
      <c r="O2559">
        <f t="shared" si="107"/>
        <v>0</v>
      </c>
      <c r="P2559" t="s">
        <v>12694</v>
      </c>
    </row>
    <row r="2560" spans="2:16" x14ac:dyDescent="0.25">
      <c r="B2560" t="s">
        <v>2564</v>
      </c>
      <c r="C2560" s="119" t="s">
        <v>60</v>
      </c>
      <c r="D2560" t="s">
        <v>11537</v>
      </c>
      <c r="E2560" t="s">
        <v>11530</v>
      </c>
      <c r="F2560" t="s">
        <v>11540</v>
      </c>
      <c r="G2560" t="s">
        <v>61</v>
      </c>
      <c r="H2560" t="s">
        <v>18</v>
      </c>
      <c r="I2560" t="s">
        <v>11541</v>
      </c>
      <c r="J2560">
        <v>2015</v>
      </c>
      <c r="K2560">
        <v>605.98</v>
      </c>
      <c r="L2560">
        <v>24</v>
      </c>
      <c r="M2560">
        <v>1</v>
      </c>
      <c r="N2560">
        <f t="shared" si="106"/>
        <v>0</v>
      </c>
      <c r="O2560">
        <f t="shared" si="107"/>
        <v>0</v>
      </c>
      <c r="P2560" t="s">
        <v>12694</v>
      </c>
    </row>
    <row r="2561" spans="2:16" x14ac:dyDescent="0.25">
      <c r="B2561" t="s">
        <v>2565</v>
      </c>
      <c r="C2561" s="119" t="s">
        <v>60</v>
      </c>
      <c r="D2561" t="s">
        <v>11537</v>
      </c>
      <c r="E2561" t="s">
        <v>11530</v>
      </c>
      <c r="F2561" t="s">
        <v>11540</v>
      </c>
      <c r="G2561" t="s">
        <v>61</v>
      </c>
      <c r="H2561" t="s">
        <v>18</v>
      </c>
      <c r="I2561" t="s">
        <v>11541</v>
      </c>
      <c r="J2561">
        <v>2015</v>
      </c>
      <c r="K2561">
        <v>605.98</v>
      </c>
      <c r="L2561">
        <v>24</v>
      </c>
      <c r="M2561">
        <v>1</v>
      </c>
      <c r="N2561">
        <f t="shared" si="106"/>
        <v>0</v>
      </c>
      <c r="O2561">
        <f t="shared" si="107"/>
        <v>0</v>
      </c>
      <c r="P2561" t="s">
        <v>12694</v>
      </c>
    </row>
    <row r="2562" spans="2:16" x14ac:dyDescent="0.25">
      <c r="B2562" t="s">
        <v>2566</v>
      </c>
      <c r="C2562" s="119" t="s">
        <v>60</v>
      </c>
      <c r="D2562" t="s">
        <v>11537</v>
      </c>
      <c r="E2562" t="s">
        <v>11530</v>
      </c>
      <c r="F2562" t="s">
        <v>11540</v>
      </c>
      <c r="G2562" t="s">
        <v>61</v>
      </c>
      <c r="H2562" t="s">
        <v>18</v>
      </c>
      <c r="I2562" t="s">
        <v>11541</v>
      </c>
      <c r="J2562">
        <v>2015</v>
      </c>
      <c r="K2562">
        <v>664.52</v>
      </c>
      <c r="L2562">
        <v>24</v>
      </c>
      <c r="M2562">
        <v>1</v>
      </c>
      <c r="N2562">
        <f t="shared" si="106"/>
        <v>0</v>
      </c>
      <c r="O2562">
        <f t="shared" si="107"/>
        <v>0</v>
      </c>
      <c r="P2562" t="s">
        <v>12694</v>
      </c>
    </row>
    <row r="2563" spans="2:16" x14ac:dyDescent="0.25">
      <c r="B2563" t="s">
        <v>2567</v>
      </c>
      <c r="C2563" s="119" t="s">
        <v>60</v>
      </c>
      <c r="D2563" t="s">
        <v>11537</v>
      </c>
      <c r="E2563" t="s">
        <v>11530</v>
      </c>
      <c r="F2563" t="s">
        <v>11540</v>
      </c>
      <c r="G2563" t="s">
        <v>61</v>
      </c>
      <c r="H2563" t="s">
        <v>18</v>
      </c>
      <c r="I2563" t="s">
        <v>11541</v>
      </c>
      <c r="J2563">
        <v>2015</v>
      </c>
      <c r="K2563">
        <v>635.25</v>
      </c>
      <c r="L2563">
        <v>24</v>
      </c>
      <c r="M2563">
        <v>1</v>
      </c>
      <c r="N2563">
        <f t="shared" si="106"/>
        <v>0</v>
      </c>
      <c r="O2563">
        <f t="shared" si="107"/>
        <v>0</v>
      </c>
      <c r="P2563" t="s">
        <v>12694</v>
      </c>
    </row>
    <row r="2564" spans="2:16" x14ac:dyDescent="0.25">
      <c r="B2564" t="s">
        <v>2568</v>
      </c>
      <c r="C2564" s="119" t="s">
        <v>60</v>
      </c>
      <c r="D2564" t="s">
        <v>11537</v>
      </c>
      <c r="E2564" t="s">
        <v>11530</v>
      </c>
      <c r="F2564" t="s">
        <v>11540</v>
      </c>
      <c r="G2564" t="s">
        <v>61</v>
      </c>
      <c r="H2564" t="s">
        <v>18</v>
      </c>
      <c r="I2564" t="s">
        <v>11541</v>
      </c>
      <c r="J2564">
        <v>2015</v>
      </c>
      <c r="K2564">
        <v>634.54999999999995</v>
      </c>
      <c r="L2564">
        <v>20</v>
      </c>
      <c r="M2564">
        <v>1</v>
      </c>
      <c r="N2564">
        <f t="shared" si="106"/>
        <v>0</v>
      </c>
      <c r="O2564">
        <f t="shared" si="107"/>
        <v>0</v>
      </c>
      <c r="P2564" t="s">
        <v>12694</v>
      </c>
    </row>
    <row r="2565" spans="2:16" x14ac:dyDescent="0.25">
      <c r="B2565" t="s">
        <v>2569</v>
      </c>
      <c r="C2565" s="119" t="s">
        <v>60</v>
      </c>
      <c r="D2565" t="s">
        <v>11537</v>
      </c>
      <c r="E2565" t="s">
        <v>11530</v>
      </c>
      <c r="F2565" t="s">
        <v>11540</v>
      </c>
      <c r="G2565" t="s">
        <v>61</v>
      </c>
      <c r="H2565" t="s">
        <v>18</v>
      </c>
      <c r="I2565" t="s">
        <v>11541</v>
      </c>
      <c r="J2565">
        <v>2015</v>
      </c>
      <c r="K2565">
        <v>606.04999999999995</v>
      </c>
      <c r="L2565">
        <v>22</v>
      </c>
      <c r="M2565">
        <v>1</v>
      </c>
      <c r="N2565">
        <f t="shared" si="106"/>
        <v>0</v>
      </c>
      <c r="O2565">
        <f t="shared" si="107"/>
        <v>0</v>
      </c>
      <c r="P2565" t="s">
        <v>12694</v>
      </c>
    </row>
    <row r="2566" spans="2:16" x14ac:dyDescent="0.25">
      <c r="B2566" t="s">
        <v>2570</v>
      </c>
      <c r="C2566" s="119" t="s">
        <v>60</v>
      </c>
      <c r="D2566" t="s">
        <v>11537</v>
      </c>
      <c r="E2566" t="s">
        <v>11530</v>
      </c>
      <c r="F2566" t="s">
        <v>11540</v>
      </c>
      <c r="G2566" t="s">
        <v>61</v>
      </c>
      <c r="H2566" t="s">
        <v>18</v>
      </c>
      <c r="I2566" t="s">
        <v>11541</v>
      </c>
      <c r="J2566">
        <v>2015</v>
      </c>
      <c r="K2566">
        <v>635.25</v>
      </c>
      <c r="L2566">
        <v>24</v>
      </c>
      <c r="M2566">
        <v>1</v>
      </c>
      <c r="N2566">
        <f t="shared" si="106"/>
        <v>0</v>
      </c>
      <c r="O2566">
        <f t="shared" si="107"/>
        <v>0</v>
      </c>
      <c r="P2566" t="s">
        <v>12694</v>
      </c>
    </row>
    <row r="2567" spans="2:16" x14ac:dyDescent="0.25">
      <c r="B2567" t="s">
        <v>2571</v>
      </c>
      <c r="C2567" s="119" t="s">
        <v>60</v>
      </c>
      <c r="D2567" t="s">
        <v>11537</v>
      </c>
      <c r="E2567" t="s">
        <v>11530</v>
      </c>
      <c r="F2567" t="s">
        <v>11540</v>
      </c>
      <c r="G2567" t="s">
        <v>61</v>
      </c>
      <c r="H2567" t="s">
        <v>18</v>
      </c>
      <c r="I2567" t="s">
        <v>11541</v>
      </c>
      <c r="J2567">
        <v>2015</v>
      </c>
      <c r="K2567">
        <v>606.5</v>
      </c>
      <c r="L2567">
        <v>28</v>
      </c>
      <c r="M2567">
        <v>1</v>
      </c>
      <c r="N2567">
        <f t="shared" si="106"/>
        <v>0</v>
      </c>
      <c r="O2567">
        <f t="shared" si="107"/>
        <v>0</v>
      </c>
      <c r="P2567" t="s">
        <v>12694</v>
      </c>
    </row>
    <row r="2568" spans="2:16" x14ac:dyDescent="0.25">
      <c r="B2568" t="s">
        <v>2572</v>
      </c>
      <c r="C2568" s="119" t="s">
        <v>60</v>
      </c>
      <c r="D2568" t="s">
        <v>11537</v>
      </c>
      <c r="E2568" t="s">
        <v>11530</v>
      </c>
      <c r="F2568" t="s">
        <v>11540</v>
      </c>
      <c r="G2568" t="s">
        <v>61</v>
      </c>
      <c r="H2568" t="s">
        <v>18</v>
      </c>
      <c r="I2568" t="s">
        <v>11541</v>
      </c>
      <c r="J2568">
        <v>2015</v>
      </c>
      <c r="K2568">
        <v>605.73</v>
      </c>
      <c r="L2568">
        <v>22</v>
      </c>
      <c r="M2568">
        <v>1</v>
      </c>
      <c r="N2568">
        <f t="shared" si="106"/>
        <v>0</v>
      </c>
      <c r="O2568">
        <f t="shared" si="107"/>
        <v>0</v>
      </c>
      <c r="P2568" t="s">
        <v>12694</v>
      </c>
    </row>
    <row r="2569" spans="2:16" x14ac:dyDescent="0.25">
      <c r="B2569" t="s">
        <v>2573</v>
      </c>
      <c r="C2569" s="119" t="s">
        <v>60</v>
      </c>
      <c r="D2569" t="s">
        <v>11539</v>
      </c>
      <c r="E2569" t="s">
        <v>11530</v>
      </c>
      <c r="F2569" t="s">
        <v>11540</v>
      </c>
      <c r="G2569" t="s">
        <v>61</v>
      </c>
      <c r="H2569" t="s">
        <v>18</v>
      </c>
      <c r="I2569" t="s">
        <v>11541</v>
      </c>
      <c r="J2569">
        <v>2015</v>
      </c>
      <c r="K2569">
        <v>606.75</v>
      </c>
      <c r="L2569">
        <v>30</v>
      </c>
      <c r="M2569">
        <v>1</v>
      </c>
      <c r="N2569">
        <f t="shared" si="106"/>
        <v>0</v>
      </c>
      <c r="O2569">
        <f t="shared" si="107"/>
        <v>0</v>
      </c>
      <c r="P2569" t="s">
        <v>12694</v>
      </c>
    </row>
    <row r="2570" spans="2:16" x14ac:dyDescent="0.25">
      <c r="B2570" t="s">
        <v>2574</v>
      </c>
      <c r="C2570" s="119" t="s">
        <v>60</v>
      </c>
      <c r="D2570" t="s">
        <v>11539</v>
      </c>
      <c r="E2570" t="s">
        <v>11530</v>
      </c>
      <c r="F2570" t="s">
        <v>11540</v>
      </c>
      <c r="G2570" t="s">
        <v>61</v>
      </c>
      <c r="H2570" t="s">
        <v>18</v>
      </c>
      <c r="I2570" t="s">
        <v>11541</v>
      </c>
      <c r="J2570">
        <v>2015</v>
      </c>
      <c r="K2570">
        <v>605.34</v>
      </c>
      <c r="L2570">
        <v>19</v>
      </c>
      <c r="M2570">
        <v>1</v>
      </c>
      <c r="N2570">
        <f t="shared" si="106"/>
        <v>0</v>
      </c>
      <c r="O2570">
        <f t="shared" si="107"/>
        <v>0</v>
      </c>
      <c r="P2570" t="s">
        <v>12694</v>
      </c>
    </row>
    <row r="2571" spans="2:16" x14ac:dyDescent="0.25">
      <c r="B2571" t="s">
        <v>2575</v>
      </c>
      <c r="C2571" s="119" t="s">
        <v>60</v>
      </c>
      <c r="D2571" t="s">
        <v>11539</v>
      </c>
      <c r="E2571" t="s">
        <v>11530</v>
      </c>
      <c r="F2571" t="s">
        <v>11540</v>
      </c>
      <c r="G2571" t="s">
        <v>61</v>
      </c>
      <c r="H2571" t="s">
        <v>18</v>
      </c>
      <c r="I2571" t="s">
        <v>11541</v>
      </c>
      <c r="J2571">
        <v>2015</v>
      </c>
      <c r="K2571">
        <v>605.98</v>
      </c>
      <c r="L2571">
        <v>24</v>
      </c>
      <c r="M2571">
        <v>1</v>
      </c>
      <c r="N2571">
        <f t="shared" ref="N2571:N2634" si="108">IF(K2571&lt;100,1,0)</f>
        <v>0</v>
      </c>
      <c r="O2571">
        <f t="shared" si="107"/>
        <v>0</v>
      </c>
      <c r="P2571" t="s">
        <v>12694</v>
      </c>
    </row>
    <row r="2572" spans="2:16" x14ac:dyDescent="0.25">
      <c r="B2572" t="s">
        <v>2576</v>
      </c>
      <c r="C2572" s="119" t="s">
        <v>60</v>
      </c>
      <c r="D2572" t="s">
        <v>11539</v>
      </c>
      <c r="E2572" t="s">
        <v>11530</v>
      </c>
      <c r="F2572" t="s">
        <v>11540</v>
      </c>
      <c r="G2572" t="s">
        <v>61</v>
      </c>
      <c r="H2572" t="s">
        <v>18</v>
      </c>
      <c r="I2572" t="s">
        <v>11541</v>
      </c>
      <c r="J2572">
        <v>2015</v>
      </c>
      <c r="K2572">
        <v>605.98</v>
      </c>
      <c r="L2572">
        <v>24</v>
      </c>
      <c r="M2572">
        <v>1</v>
      </c>
      <c r="N2572">
        <f t="shared" si="108"/>
        <v>0</v>
      </c>
      <c r="O2572">
        <f t="shared" si="107"/>
        <v>0</v>
      </c>
      <c r="P2572" t="s">
        <v>12694</v>
      </c>
    </row>
    <row r="2573" spans="2:16" x14ac:dyDescent="0.25">
      <c r="B2573" t="s">
        <v>2577</v>
      </c>
      <c r="C2573" s="119" t="s">
        <v>60</v>
      </c>
      <c r="D2573" t="s">
        <v>11537</v>
      </c>
      <c r="E2573" t="s">
        <v>11530</v>
      </c>
      <c r="F2573" t="s">
        <v>11540</v>
      </c>
      <c r="G2573" t="s">
        <v>61</v>
      </c>
      <c r="H2573" t="s">
        <v>18</v>
      </c>
      <c r="I2573" t="s">
        <v>11541</v>
      </c>
      <c r="J2573">
        <v>2015</v>
      </c>
      <c r="K2573">
        <v>605.92999999999995</v>
      </c>
      <c r="L2573">
        <v>25</v>
      </c>
      <c r="M2573">
        <v>1</v>
      </c>
      <c r="N2573">
        <f t="shared" si="108"/>
        <v>0</v>
      </c>
      <c r="O2573">
        <f t="shared" si="107"/>
        <v>0</v>
      </c>
      <c r="P2573" t="s">
        <v>12694</v>
      </c>
    </row>
    <row r="2574" spans="2:16" x14ac:dyDescent="0.25">
      <c r="B2574" t="s">
        <v>2578</v>
      </c>
      <c r="C2574" s="119" t="s">
        <v>60</v>
      </c>
      <c r="D2574" t="s">
        <v>11537</v>
      </c>
      <c r="E2574" t="s">
        <v>11530</v>
      </c>
      <c r="F2574" t="s">
        <v>11540</v>
      </c>
      <c r="G2574" t="s">
        <v>61</v>
      </c>
      <c r="H2574" t="s">
        <v>18</v>
      </c>
      <c r="I2574" t="s">
        <v>11541</v>
      </c>
      <c r="J2574">
        <v>2015</v>
      </c>
      <c r="K2574">
        <v>606.05999999999995</v>
      </c>
      <c r="L2574">
        <v>26</v>
      </c>
      <c r="M2574">
        <v>1</v>
      </c>
      <c r="N2574">
        <f t="shared" si="108"/>
        <v>0</v>
      </c>
      <c r="O2574">
        <f t="shared" si="107"/>
        <v>0</v>
      </c>
      <c r="P2574" t="s">
        <v>12694</v>
      </c>
    </row>
    <row r="2575" spans="2:16" x14ac:dyDescent="0.25">
      <c r="B2575" t="s">
        <v>2579</v>
      </c>
      <c r="C2575" s="119" t="s">
        <v>60</v>
      </c>
      <c r="D2575" t="s">
        <v>11537</v>
      </c>
      <c r="E2575" t="s">
        <v>11530</v>
      </c>
      <c r="F2575" t="s">
        <v>11540</v>
      </c>
      <c r="G2575" t="s">
        <v>61</v>
      </c>
      <c r="H2575" t="s">
        <v>18</v>
      </c>
      <c r="I2575" t="s">
        <v>11541</v>
      </c>
      <c r="J2575">
        <v>2015</v>
      </c>
      <c r="K2575">
        <v>637.4</v>
      </c>
      <c r="L2575">
        <v>42</v>
      </c>
      <c r="M2575">
        <v>1</v>
      </c>
      <c r="N2575">
        <f t="shared" si="108"/>
        <v>0</v>
      </c>
      <c r="O2575">
        <f t="shared" si="107"/>
        <v>0</v>
      </c>
      <c r="P2575" t="s">
        <v>12694</v>
      </c>
    </row>
    <row r="2576" spans="2:16" x14ac:dyDescent="0.25">
      <c r="B2576" t="s">
        <v>2580</v>
      </c>
      <c r="C2576" s="119" t="s">
        <v>60</v>
      </c>
      <c r="D2576" t="s">
        <v>11537</v>
      </c>
      <c r="E2576" t="s">
        <v>11530</v>
      </c>
      <c r="F2576" t="s">
        <v>11540</v>
      </c>
      <c r="G2576" t="s">
        <v>61</v>
      </c>
      <c r="H2576" t="s">
        <v>18</v>
      </c>
      <c r="I2576" t="s">
        <v>11541</v>
      </c>
      <c r="J2576">
        <v>2015</v>
      </c>
      <c r="K2576">
        <v>635.07000000000005</v>
      </c>
      <c r="L2576">
        <v>24</v>
      </c>
      <c r="M2576">
        <v>1</v>
      </c>
      <c r="N2576">
        <f t="shared" si="108"/>
        <v>0</v>
      </c>
      <c r="O2576">
        <f t="shared" si="107"/>
        <v>0</v>
      </c>
      <c r="P2576" t="s">
        <v>12694</v>
      </c>
    </row>
    <row r="2577" spans="2:16" x14ac:dyDescent="0.25">
      <c r="B2577" t="s">
        <v>2581</v>
      </c>
      <c r="C2577" s="119" t="s">
        <v>60</v>
      </c>
      <c r="D2577" t="s">
        <v>11537</v>
      </c>
      <c r="E2577" t="s">
        <v>11530</v>
      </c>
      <c r="F2577" t="s">
        <v>11540</v>
      </c>
      <c r="G2577" t="s">
        <v>61</v>
      </c>
      <c r="H2577" t="s">
        <v>18</v>
      </c>
      <c r="I2577" t="s">
        <v>11541</v>
      </c>
      <c r="J2577">
        <v>2015</v>
      </c>
      <c r="K2577">
        <v>634.54999999999995</v>
      </c>
      <c r="L2577">
        <v>20</v>
      </c>
      <c r="M2577">
        <v>1</v>
      </c>
      <c r="N2577">
        <f t="shared" si="108"/>
        <v>0</v>
      </c>
      <c r="O2577">
        <f t="shared" si="107"/>
        <v>0</v>
      </c>
      <c r="P2577" t="s">
        <v>12694</v>
      </c>
    </row>
    <row r="2578" spans="2:16" x14ac:dyDescent="0.25">
      <c r="B2578" t="s">
        <v>2582</v>
      </c>
      <c r="C2578" s="119" t="s">
        <v>60</v>
      </c>
      <c r="D2578" t="s">
        <v>11537</v>
      </c>
      <c r="E2578" t="s">
        <v>11530</v>
      </c>
      <c r="F2578" t="s">
        <v>11540</v>
      </c>
      <c r="G2578" t="s">
        <v>61</v>
      </c>
      <c r="H2578" t="s">
        <v>18</v>
      </c>
      <c r="I2578" t="s">
        <v>11541</v>
      </c>
      <c r="J2578">
        <v>2015</v>
      </c>
      <c r="K2578">
        <v>635.72</v>
      </c>
      <c r="L2578">
        <v>29</v>
      </c>
      <c r="M2578">
        <v>1</v>
      </c>
      <c r="N2578">
        <f t="shared" si="108"/>
        <v>0</v>
      </c>
      <c r="O2578">
        <f t="shared" si="107"/>
        <v>0</v>
      </c>
      <c r="P2578" t="s">
        <v>12694</v>
      </c>
    </row>
    <row r="2579" spans="2:16" x14ac:dyDescent="0.25">
      <c r="B2579" t="s">
        <v>2583</v>
      </c>
      <c r="C2579" s="119" t="s">
        <v>60</v>
      </c>
      <c r="D2579" t="s">
        <v>11537</v>
      </c>
      <c r="E2579" t="s">
        <v>11530</v>
      </c>
      <c r="F2579" t="s">
        <v>11540</v>
      </c>
      <c r="G2579" t="s">
        <v>61</v>
      </c>
      <c r="H2579" t="s">
        <v>18</v>
      </c>
      <c r="I2579" t="s">
        <v>11541</v>
      </c>
      <c r="J2579">
        <v>2015</v>
      </c>
      <c r="K2579">
        <v>635.84</v>
      </c>
      <c r="L2579">
        <v>30</v>
      </c>
      <c r="M2579">
        <v>1</v>
      </c>
      <c r="N2579">
        <f t="shared" si="108"/>
        <v>0</v>
      </c>
      <c r="O2579">
        <f t="shared" si="107"/>
        <v>0</v>
      </c>
      <c r="P2579" t="s">
        <v>12694</v>
      </c>
    </row>
    <row r="2580" spans="2:16" x14ac:dyDescent="0.25">
      <c r="B2580" t="s">
        <v>2584</v>
      </c>
      <c r="C2580" s="119" t="s">
        <v>60</v>
      </c>
      <c r="D2580" t="s">
        <v>11537</v>
      </c>
      <c r="E2580" t="s">
        <v>11530</v>
      </c>
      <c r="F2580" t="s">
        <v>11540</v>
      </c>
      <c r="G2580" t="s">
        <v>61</v>
      </c>
      <c r="H2580" t="s">
        <v>18</v>
      </c>
      <c r="I2580" t="s">
        <v>11541</v>
      </c>
      <c r="J2580">
        <v>2015</v>
      </c>
      <c r="K2580">
        <v>634.82000000000005</v>
      </c>
      <c r="L2580">
        <v>22</v>
      </c>
      <c r="M2580">
        <v>1</v>
      </c>
      <c r="N2580">
        <f t="shared" si="108"/>
        <v>0</v>
      </c>
      <c r="O2580">
        <f t="shared" si="107"/>
        <v>0</v>
      </c>
      <c r="P2580" t="s">
        <v>12694</v>
      </c>
    </row>
    <row r="2581" spans="2:16" x14ac:dyDescent="0.25">
      <c r="B2581" t="s">
        <v>2585</v>
      </c>
      <c r="C2581" s="119" t="s">
        <v>60</v>
      </c>
      <c r="D2581" t="s">
        <v>11537</v>
      </c>
      <c r="E2581" t="s">
        <v>11530</v>
      </c>
      <c r="F2581" t="s">
        <v>11540</v>
      </c>
      <c r="G2581" t="s">
        <v>61</v>
      </c>
      <c r="H2581" t="s">
        <v>18</v>
      </c>
      <c r="I2581" t="s">
        <v>11541</v>
      </c>
      <c r="J2581">
        <v>2015</v>
      </c>
      <c r="K2581">
        <v>636.92999999999995</v>
      </c>
      <c r="L2581">
        <v>87</v>
      </c>
      <c r="M2581">
        <v>1</v>
      </c>
      <c r="N2581">
        <f t="shared" si="108"/>
        <v>0</v>
      </c>
      <c r="O2581">
        <f t="shared" si="107"/>
        <v>0</v>
      </c>
      <c r="P2581" t="s">
        <v>12694</v>
      </c>
    </row>
    <row r="2582" spans="2:16" x14ac:dyDescent="0.25">
      <c r="B2582" t="s">
        <v>2586</v>
      </c>
      <c r="C2582" s="119" t="s">
        <v>60</v>
      </c>
      <c r="D2582" t="s">
        <v>11539</v>
      </c>
      <c r="E2582" t="s">
        <v>11530</v>
      </c>
      <c r="F2582" t="s">
        <v>11540</v>
      </c>
      <c r="G2582" t="s">
        <v>61</v>
      </c>
      <c r="H2582" t="s">
        <v>18</v>
      </c>
      <c r="I2582" t="s">
        <v>11541</v>
      </c>
      <c r="J2582">
        <v>2015</v>
      </c>
      <c r="K2582">
        <v>637.70000000000005</v>
      </c>
      <c r="L2582">
        <v>43</v>
      </c>
      <c r="M2582">
        <v>1</v>
      </c>
      <c r="N2582">
        <f t="shared" si="108"/>
        <v>0</v>
      </c>
      <c r="O2582">
        <f t="shared" si="107"/>
        <v>0</v>
      </c>
      <c r="P2582" t="s">
        <v>12694</v>
      </c>
    </row>
    <row r="2583" spans="2:16" x14ac:dyDescent="0.25">
      <c r="B2583" t="s">
        <v>2587</v>
      </c>
      <c r="C2583" s="119" t="s">
        <v>60</v>
      </c>
      <c r="D2583" t="s">
        <v>11539</v>
      </c>
      <c r="E2583" t="s">
        <v>11530</v>
      </c>
      <c r="F2583" t="s">
        <v>11540</v>
      </c>
      <c r="G2583" t="s">
        <v>61</v>
      </c>
      <c r="H2583" t="s">
        <v>18</v>
      </c>
      <c r="I2583" t="s">
        <v>11541</v>
      </c>
      <c r="J2583">
        <v>2015</v>
      </c>
      <c r="K2583">
        <v>605.73</v>
      </c>
      <c r="L2583">
        <v>22</v>
      </c>
      <c r="M2583">
        <v>1</v>
      </c>
      <c r="N2583">
        <f t="shared" si="108"/>
        <v>0</v>
      </c>
      <c r="O2583">
        <f t="shared" si="107"/>
        <v>0</v>
      </c>
      <c r="P2583" t="s">
        <v>12694</v>
      </c>
    </row>
    <row r="2584" spans="2:16" x14ac:dyDescent="0.25">
      <c r="B2584" t="s">
        <v>2588</v>
      </c>
      <c r="C2584" s="119" t="s">
        <v>60</v>
      </c>
      <c r="D2584" t="s">
        <v>11537</v>
      </c>
      <c r="E2584" t="s">
        <v>11530</v>
      </c>
      <c r="F2584" t="s">
        <v>11540</v>
      </c>
      <c r="G2584" t="s">
        <v>61</v>
      </c>
      <c r="H2584" t="s">
        <v>18</v>
      </c>
      <c r="I2584" t="s">
        <v>11541</v>
      </c>
      <c r="J2584">
        <v>2015</v>
      </c>
      <c r="K2584">
        <v>638.69000000000005</v>
      </c>
      <c r="L2584">
        <v>52</v>
      </c>
      <c r="M2584">
        <v>1</v>
      </c>
      <c r="N2584">
        <f t="shared" si="108"/>
        <v>0</v>
      </c>
      <c r="O2584">
        <f t="shared" si="107"/>
        <v>0</v>
      </c>
      <c r="P2584" t="s">
        <v>12694</v>
      </c>
    </row>
    <row r="2585" spans="2:16" x14ac:dyDescent="0.25">
      <c r="B2585" t="s">
        <v>2589</v>
      </c>
      <c r="C2585" s="119" t="s">
        <v>60</v>
      </c>
      <c r="D2585" t="s">
        <v>11537</v>
      </c>
      <c r="E2585" t="s">
        <v>11530</v>
      </c>
      <c r="F2585" t="s">
        <v>11540</v>
      </c>
      <c r="G2585" t="s">
        <v>61</v>
      </c>
      <c r="H2585" t="s">
        <v>18</v>
      </c>
      <c r="I2585" t="s">
        <v>11541</v>
      </c>
      <c r="J2585">
        <v>2015</v>
      </c>
      <c r="K2585">
        <v>637.52</v>
      </c>
      <c r="L2585">
        <v>43</v>
      </c>
      <c r="M2585">
        <v>1</v>
      </c>
      <c r="N2585">
        <f t="shared" si="108"/>
        <v>0</v>
      </c>
      <c r="O2585">
        <f t="shared" si="107"/>
        <v>0</v>
      </c>
      <c r="P2585" t="s">
        <v>12694</v>
      </c>
    </row>
    <row r="2586" spans="2:16" x14ac:dyDescent="0.25">
      <c r="B2586" t="s">
        <v>2590</v>
      </c>
      <c r="C2586" s="119" t="s">
        <v>60</v>
      </c>
      <c r="D2586" t="s">
        <v>11537</v>
      </c>
      <c r="E2586" t="s">
        <v>11530</v>
      </c>
      <c r="F2586" t="s">
        <v>11540</v>
      </c>
      <c r="G2586" t="s">
        <v>61</v>
      </c>
      <c r="H2586" t="s">
        <v>18</v>
      </c>
      <c r="I2586" t="s">
        <v>11541</v>
      </c>
      <c r="J2586">
        <v>2015</v>
      </c>
      <c r="K2586">
        <v>635.47</v>
      </c>
      <c r="L2586">
        <v>27</v>
      </c>
      <c r="M2586">
        <v>1</v>
      </c>
      <c r="N2586">
        <f t="shared" si="108"/>
        <v>0</v>
      </c>
      <c r="O2586">
        <f t="shared" ref="O2586:O2649" si="109">IF(OR(L2586="",L2586&lt;=0),1,0)</f>
        <v>0</v>
      </c>
      <c r="P2586" t="s">
        <v>12694</v>
      </c>
    </row>
    <row r="2587" spans="2:16" x14ac:dyDescent="0.25">
      <c r="B2587" t="s">
        <v>2591</v>
      </c>
      <c r="C2587" s="119" t="s">
        <v>60</v>
      </c>
      <c r="D2587" t="s">
        <v>11537</v>
      </c>
      <c r="E2587" t="s">
        <v>11530</v>
      </c>
      <c r="F2587" t="s">
        <v>11540</v>
      </c>
      <c r="G2587" t="s">
        <v>61</v>
      </c>
      <c r="H2587" t="s">
        <v>18</v>
      </c>
      <c r="I2587" t="s">
        <v>11541</v>
      </c>
      <c r="J2587">
        <v>2015</v>
      </c>
      <c r="K2587">
        <v>634.82000000000005</v>
      </c>
      <c r="L2587">
        <v>22</v>
      </c>
      <c r="M2587">
        <v>1</v>
      </c>
      <c r="N2587">
        <f t="shared" si="108"/>
        <v>0</v>
      </c>
      <c r="O2587">
        <f t="shared" si="109"/>
        <v>0</v>
      </c>
      <c r="P2587" t="s">
        <v>12694</v>
      </c>
    </row>
    <row r="2588" spans="2:16" x14ac:dyDescent="0.25">
      <c r="B2588" t="s">
        <v>2592</v>
      </c>
      <c r="C2588" s="119" t="s">
        <v>60</v>
      </c>
      <c r="D2588" t="s">
        <v>11537</v>
      </c>
      <c r="E2588" t="s">
        <v>11530</v>
      </c>
      <c r="F2588" t="s">
        <v>11540</v>
      </c>
      <c r="G2588" t="s">
        <v>61</v>
      </c>
      <c r="H2588" t="s">
        <v>18</v>
      </c>
      <c r="I2588" t="s">
        <v>11541</v>
      </c>
      <c r="J2588">
        <v>2015</v>
      </c>
      <c r="K2588">
        <v>606.84</v>
      </c>
      <c r="L2588">
        <v>32</v>
      </c>
      <c r="M2588">
        <v>1</v>
      </c>
      <c r="N2588">
        <f t="shared" si="108"/>
        <v>0</v>
      </c>
      <c r="O2588">
        <f t="shared" si="109"/>
        <v>0</v>
      </c>
      <c r="P2588" t="s">
        <v>12694</v>
      </c>
    </row>
    <row r="2589" spans="2:16" x14ac:dyDescent="0.25">
      <c r="B2589" t="s">
        <v>2593</v>
      </c>
      <c r="C2589" s="119" t="s">
        <v>60</v>
      </c>
      <c r="D2589" t="s">
        <v>11539</v>
      </c>
      <c r="E2589" t="s">
        <v>11530</v>
      </c>
      <c r="F2589" t="s">
        <v>11540</v>
      </c>
      <c r="G2589" t="s">
        <v>61</v>
      </c>
      <c r="H2589" t="s">
        <v>18</v>
      </c>
      <c r="I2589" t="s">
        <v>11541</v>
      </c>
      <c r="J2589">
        <v>2015</v>
      </c>
      <c r="K2589">
        <v>606.20000000000005</v>
      </c>
      <c r="L2589">
        <v>27</v>
      </c>
      <c r="M2589">
        <v>1</v>
      </c>
      <c r="N2589">
        <f t="shared" si="108"/>
        <v>0</v>
      </c>
      <c r="O2589">
        <f t="shared" si="109"/>
        <v>0</v>
      </c>
      <c r="P2589" t="s">
        <v>12694</v>
      </c>
    </row>
    <row r="2590" spans="2:16" x14ac:dyDescent="0.25">
      <c r="B2590" t="s">
        <v>2594</v>
      </c>
      <c r="C2590" s="119" t="s">
        <v>60</v>
      </c>
      <c r="D2590" t="s">
        <v>11539</v>
      </c>
      <c r="E2590" t="s">
        <v>11530</v>
      </c>
      <c r="F2590" t="s">
        <v>11540</v>
      </c>
      <c r="G2590" t="s">
        <v>61</v>
      </c>
      <c r="H2590" t="s">
        <v>18</v>
      </c>
      <c r="I2590" t="s">
        <v>11541</v>
      </c>
      <c r="J2590">
        <v>2015</v>
      </c>
      <c r="K2590">
        <v>605.54999999999995</v>
      </c>
      <c r="L2590">
        <v>22</v>
      </c>
      <c r="M2590">
        <v>1</v>
      </c>
      <c r="N2590">
        <f t="shared" si="108"/>
        <v>0</v>
      </c>
      <c r="O2590">
        <f t="shared" si="109"/>
        <v>0</v>
      </c>
      <c r="P2590" t="s">
        <v>12694</v>
      </c>
    </row>
    <row r="2591" spans="2:16" x14ac:dyDescent="0.25">
      <c r="B2591" t="s">
        <v>2595</v>
      </c>
      <c r="C2591" s="119" t="s">
        <v>60</v>
      </c>
      <c r="D2591" t="s">
        <v>11537</v>
      </c>
      <c r="E2591" t="s">
        <v>11530</v>
      </c>
      <c r="F2591" t="s">
        <v>11540</v>
      </c>
      <c r="G2591" t="s">
        <v>61</v>
      </c>
      <c r="H2591" t="s">
        <v>18</v>
      </c>
      <c r="I2591" t="s">
        <v>11541</v>
      </c>
      <c r="J2591">
        <v>2015</v>
      </c>
      <c r="K2591">
        <v>606.19000000000005</v>
      </c>
      <c r="L2591">
        <v>27</v>
      </c>
      <c r="M2591">
        <v>1</v>
      </c>
      <c r="N2591">
        <f t="shared" si="108"/>
        <v>0</v>
      </c>
      <c r="O2591">
        <f t="shared" si="109"/>
        <v>0</v>
      </c>
      <c r="P2591" t="s">
        <v>12694</v>
      </c>
    </row>
    <row r="2592" spans="2:16" x14ac:dyDescent="0.25">
      <c r="B2592" t="s">
        <v>2596</v>
      </c>
      <c r="C2592" s="119" t="s">
        <v>60</v>
      </c>
      <c r="D2592" t="s">
        <v>11537</v>
      </c>
      <c r="E2592" t="s">
        <v>11530</v>
      </c>
      <c r="F2592" t="s">
        <v>11540</v>
      </c>
      <c r="G2592" t="s">
        <v>61</v>
      </c>
      <c r="H2592" t="s">
        <v>18</v>
      </c>
      <c r="I2592" t="s">
        <v>11541</v>
      </c>
      <c r="J2592">
        <v>2015</v>
      </c>
      <c r="K2592">
        <v>606.05999999999995</v>
      </c>
      <c r="L2592">
        <v>26</v>
      </c>
      <c r="M2592">
        <v>1</v>
      </c>
      <c r="N2592">
        <f t="shared" si="108"/>
        <v>0</v>
      </c>
      <c r="O2592">
        <f t="shared" si="109"/>
        <v>0</v>
      </c>
      <c r="P2592" t="s">
        <v>12694</v>
      </c>
    </row>
    <row r="2593" spans="2:16" x14ac:dyDescent="0.25">
      <c r="B2593" t="s">
        <v>2597</v>
      </c>
      <c r="C2593" s="119" t="s">
        <v>60</v>
      </c>
      <c r="D2593" t="s">
        <v>11537</v>
      </c>
      <c r="E2593" t="s">
        <v>11530</v>
      </c>
      <c r="F2593" t="s">
        <v>11540</v>
      </c>
      <c r="G2593" t="s">
        <v>61</v>
      </c>
      <c r="H2593" t="s">
        <v>18</v>
      </c>
      <c r="I2593" t="s">
        <v>11541</v>
      </c>
      <c r="J2593">
        <v>2015</v>
      </c>
      <c r="K2593">
        <v>634.94000000000005</v>
      </c>
      <c r="L2593">
        <v>23</v>
      </c>
      <c r="M2593">
        <v>1</v>
      </c>
      <c r="N2593">
        <f t="shared" si="108"/>
        <v>0</v>
      </c>
      <c r="O2593">
        <f t="shared" si="109"/>
        <v>0</v>
      </c>
      <c r="P2593" t="s">
        <v>12694</v>
      </c>
    </row>
    <row r="2594" spans="2:16" x14ac:dyDescent="0.25">
      <c r="B2594" t="s">
        <v>2598</v>
      </c>
      <c r="C2594" s="119" t="s">
        <v>60</v>
      </c>
      <c r="D2594" t="s">
        <v>11542</v>
      </c>
      <c r="E2594" t="s">
        <v>11530</v>
      </c>
      <c r="F2594" t="s">
        <v>11540</v>
      </c>
      <c r="G2594" t="s">
        <v>61</v>
      </c>
      <c r="H2594" t="s">
        <v>18</v>
      </c>
      <c r="I2594" t="s">
        <v>11541</v>
      </c>
      <c r="J2594">
        <v>2015</v>
      </c>
      <c r="K2594">
        <v>634.67999999999995</v>
      </c>
      <c r="L2594">
        <v>21</v>
      </c>
      <c r="M2594">
        <v>1</v>
      </c>
      <c r="N2594">
        <f t="shared" si="108"/>
        <v>0</v>
      </c>
      <c r="O2594">
        <f t="shared" si="109"/>
        <v>0</v>
      </c>
      <c r="P2594" t="s">
        <v>12694</v>
      </c>
    </row>
    <row r="2595" spans="2:16" x14ac:dyDescent="0.25">
      <c r="B2595" t="s">
        <v>2599</v>
      </c>
      <c r="C2595" s="119" t="s">
        <v>60</v>
      </c>
      <c r="D2595" t="s">
        <v>11550</v>
      </c>
      <c r="E2595" t="s">
        <v>11530</v>
      </c>
      <c r="F2595" t="s">
        <v>11540</v>
      </c>
      <c r="G2595" t="s">
        <v>61</v>
      </c>
      <c r="H2595" t="s">
        <v>18</v>
      </c>
      <c r="I2595" t="s">
        <v>11541</v>
      </c>
      <c r="J2595">
        <v>2015</v>
      </c>
      <c r="K2595">
        <v>607.48</v>
      </c>
      <c r="L2595">
        <v>37</v>
      </c>
      <c r="M2595">
        <v>1</v>
      </c>
      <c r="N2595">
        <f t="shared" si="108"/>
        <v>0</v>
      </c>
      <c r="O2595">
        <f t="shared" si="109"/>
        <v>0</v>
      </c>
      <c r="P2595" t="s">
        <v>12694</v>
      </c>
    </row>
    <row r="2596" spans="2:16" x14ac:dyDescent="0.25">
      <c r="B2596" t="s">
        <v>2600</v>
      </c>
      <c r="C2596" s="119" t="s">
        <v>60</v>
      </c>
      <c r="D2596" t="s">
        <v>11550</v>
      </c>
      <c r="E2596" t="s">
        <v>11530</v>
      </c>
      <c r="F2596" t="s">
        <v>11540</v>
      </c>
      <c r="G2596" t="s">
        <v>61</v>
      </c>
      <c r="H2596" t="s">
        <v>18</v>
      </c>
      <c r="I2596" t="s">
        <v>11541</v>
      </c>
      <c r="J2596">
        <v>2015</v>
      </c>
      <c r="K2596">
        <v>607.23</v>
      </c>
      <c r="L2596">
        <v>35</v>
      </c>
      <c r="M2596">
        <v>1</v>
      </c>
      <c r="N2596">
        <f t="shared" si="108"/>
        <v>0</v>
      </c>
      <c r="O2596">
        <f t="shared" si="109"/>
        <v>0</v>
      </c>
      <c r="P2596" t="s">
        <v>12694</v>
      </c>
    </row>
    <row r="2597" spans="2:16" x14ac:dyDescent="0.25">
      <c r="B2597" t="s">
        <v>2601</v>
      </c>
      <c r="C2597" s="119" t="s">
        <v>60</v>
      </c>
      <c r="D2597" t="s">
        <v>11537</v>
      </c>
      <c r="E2597" t="s">
        <v>11530</v>
      </c>
      <c r="F2597" t="s">
        <v>11540</v>
      </c>
      <c r="G2597" t="s">
        <v>61</v>
      </c>
      <c r="H2597" t="s">
        <v>18</v>
      </c>
      <c r="I2597" t="s">
        <v>11541</v>
      </c>
      <c r="J2597">
        <v>2015</v>
      </c>
      <c r="K2597">
        <v>1646.19</v>
      </c>
      <c r="L2597">
        <v>106</v>
      </c>
      <c r="M2597">
        <v>1</v>
      </c>
      <c r="N2597">
        <f t="shared" si="108"/>
        <v>0</v>
      </c>
      <c r="O2597">
        <f t="shared" si="109"/>
        <v>0</v>
      </c>
      <c r="P2597" t="s">
        <v>12694</v>
      </c>
    </row>
    <row r="2598" spans="2:16" x14ac:dyDescent="0.25">
      <c r="B2598" t="s">
        <v>2602</v>
      </c>
      <c r="C2598" s="119" t="s">
        <v>60</v>
      </c>
      <c r="D2598" t="s">
        <v>11539</v>
      </c>
      <c r="E2598" t="s">
        <v>11530</v>
      </c>
      <c r="F2598" t="s">
        <v>11540</v>
      </c>
      <c r="G2598" t="s">
        <v>61</v>
      </c>
      <c r="H2598" t="s">
        <v>18</v>
      </c>
      <c r="I2598" t="s">
        <v>11541</v>
      </c>
      <c r="J2598">
        <v>2015</v>
      </c>
      <c r="K2598">
        <v>796.69</v>
      </c>
      <c r="L2598">
        <v>29</v>
      </c>
      <c r="M2598">
        <v>1</v>
      </c>
      <c r="N2598">
        <f t="shared" si="108"/>
        <v>0</v>
      </c>
      <c r="O2598">
        <f t="shared" si="109"/>
        <v>0</v>
      </c>
      <c r="P2598" t="s">
        <v>12694</v>
      </c>
    </row>
    <row r="2599" spans="2:16" x14ac:dyDescent="0.25">
      <c r="B2599" t="s">
        <v>2603</v>
      </c>
      <c r="C2599" s="119" t="s">
        <v>60</v>
      </c>
      <c r="D2599" t="s">
        <v>11539</v>
      </c>
      <c r="E2599" t="s">
        <v>11530</v>
      </c>
      <c r="F2599" t="s">
        <v>11540</v>
      </c>
      <c r="G2599" t="s">
        <v>61</v>
      </c>
      <c r="H2599" t="s">
        <v>18</v>
      </c>
      <c r="I2599" t="s">
        <v>11541</v>
      </c>
      <c r="J2599">
        <v>2015</v>
      </c>
      <c r="K2599">
        <v>635.97</v>
      </c>
      <c r="L2599">
        <v>31</v>
      </c>
      <c r="M2599">
        <v>1</v>
      </c>
      <c r="N2599">
        <f t="shared" si="108"/>
        <v>0</v>
      </c>
      <c r="O2599">
        <f t="shared" si="109"/>
        <v>0</v>
      </c>
      <c r="P2599" t="s">
        <v>12694</v>
      </c>
    </row>
    <row r="2600" spans="2:16" x14ac:dyDescent="0.25">
      <c r="B2600" t="s">
        <v>2604</v>
      </c>
      <c r="C2600" s="119" t="s">
        <v>60</v>
      </c>
      <c r="D2600" t="s">
        <v>11537</v>
      </c>
      <c r="E2600" t="s">
        <v>11530</v>
      </c>
      <c r="F2600" t="s">
        <v>11540</v>
      </c>
      <c r="G2600" t="s">
        <v>61</v>
      </c>
      <c r="H2600" t="s">
        <v>18</v>
      </c>
      <c r="I2600" t="s">
        <v>11541</v>
      </c>
      <c r="J2600">
        <v>2015</v>
      </c>
      <c r="K2600">
        <v>605.41</v>
      </c>
      <c r="L2600">
        <v>21</v>
      </c>
      <c r="M2600">
        <v>1</v>
      </c>
      <c r="N2600">
        <f t="shared" si="108"/>
        <v>0</v>
      </c>
      <c r="O2600">
        <f t="shared" si="109"/>
        <v>0</v>
      </c>
      <c r="P2600" t="s">
        <v>12694</v>
      </c>
    </row>
    <row r="2601" spans="2:16" x14ac:dyDescent="0.25">
      <c r="B2601" t="s">
        <v>2605</v>
      </c>
      <c r="C2601" s="119" t="s">
        <v>60</v>
      </c>
      <c r="D2601" t="s">
        <v>11539</v>
      </c>
      <c r="E2601" t="s">
        <v>11530</v>
      </c>
      <c r="F2601" t="s">
        <v>11540</v>
      </c>
      <c r="G2601" t="s">
        <v>61</v>
      </c>
      <c r="H2601" t="s">
        <v>18</v>
      </c>
      <c r="I2601" t="s">
        <v>11541</v>
      </c>
      <c r="J2601">
        <v>2015</v>
      </c>
      <c r="K2601">
        <v>2.85</v>
      </c>
      <c r="L2601">
        <v>22</v>
      </c>
      <c r="M2601">
        <v>1</v>
      </c>
      <c r="N2601">
        <f t="shared" si="108"/>
        <v>1</v>
      </c>
      <c r="O2601">
        <f t="shared" si="109"/>
        <v>0</v>
      </c>
      <c r="P2601" t="s">
        <v>12694</v>
      </c>
    </row>
    <row r="2602" spans="2:16" x14ac:dyDescent="0.25">
      <c r="B2602" t="s">
        <v>2606</v>
      </c>
      <c r="C2602" s="119" t="s">
        <v>60</v>
      </c>
      <c r="D2602" t="s">
        <v>11539</v>
      </c>
      <c r="E2602" t="s">
        <v>11530</v>
      </c>
      <c r="F2602" t="s">
        <v>11540</v>
      </c>
      <c r="G2602" t="s">
        <v>61</v>
      </c>
      <c r="H2602" t="s">
        <v>18</v>
      </c>
      <c r="I2602" t="s">
        <v>11541</v>
      </c>
      <c r="J2602">
        <v>2015</v>
      </c>
      <c r="K2602">
        <v>2.85</v>
      </c>
      <c r="L2602">
        <v>22</v>
      </c>
      <c r="M2602">
        <v>1</v>
      </c>
      <c r="N2602">
        <f t="shared" si="108"/>
        <v>1</v>
      </c>
      <c r="O2602">
        <f t="shared" si="109"/>
        <v>0</v>
      </c>
      <c r="P2602" t="s">
        <v>12694</v>
      </c>
    </row>
    <row r="2603" spans="2:16" x14ac:dyDescent="0.25">
      <c r="B2603" t="s">
        <v>2607</v>
      </c>
      <c r="C2603" s="119" t="s">
        <v>60</v>
      </c>
      <c r="D2603" t="s">
        <v>11537</v>
      </c>
      <c r="E2603" t="s">
        <v>11530</v>
      </c>
      <c r="F2603" t="s">
        <v>11540</v>
      </c>
      <c r="G2603" t="s">
        <v>61</v>
      </c>
      <c r="H2603" t="s">
        <v>18</v>
      </c>
      <c r="I2603" t="s">
        <v>11541</v>
      </c>
      <c r="J2603">
        <v>2015</v>
      </c>
      <c r="K2603">
        <v>2.71</v>
      </c>
      <c r="L2603">
        <v>21</v>
      </c>
      <c r="M2603">
        <v>1</v>
      </c>
      <c r="N2603">
        <f t="shared" si="108"/>
        <v>1</v>
      </c>
      <c r="O2603">
        <f t="shared" si="109"/>
        <v>0</v>
      </c>
      <c r="P2603" t="s">
        <v>12694</v>
      </c>
    </row>
    <row r="2604" spans="2:16" x14ac:dyDescent="0.25">
      <c r="B2604" t="s">
        <v>2608</v>
      </c>
      <c r="C2604" s="119" t="s">
        <v>60</v>
      </c>
      <c r="D2604" t="s">
        <v>11550</v>
      </c>
      <c r="E2604" t="s">
        <v>11530</v>
      </c>
      <c r="F2604" t="s">
        <v>11540</v>
      </c>
      <c r="G2604" t="s">
        <v>61</v>
      </c>
      <c r="H2604" t="s">
        <v>18</v>
      </c>
      <c r="I2604" t="s">
        <v>11541</v>
      </c>
      <c r="J2604">
        <v>2015</v>
      </c>
      <c r="K2604">
        <v>605.66999999999996</v>
      </c>
      <c r="L2604">
        <v>23</v>
      </c>
      <c r="M2604">
        <v>1</v>
      </c>
      <c r="N2604">
        <f t="shared" si="108"/>
        <v>0</v>
      </c>
      <c r="O2604">
        <f t="shared" si="109"/>
        <v>0</v>
      </c>
      <c r="P2604" t="s">
        <v>12694</v>
      </c>
    </row>
    <row r="2605" spans="2:16" x14ac:dyDescent="0.25">
      <c r="B2605" t="s">
        <v>2609</v>
      </c>
      <c r="C2605" s="119" t="s">
        <v>60</v>
      </c>
      <c r="D2605" t="s">
        <v>11550</v>
      </c>
      <c r="E2605" t="s">
        <v>11530</v>
      </c>
      <c r="F2605" t="s">
        <v>11540</v>
      </c>
      <c r="G2605" t="s">
        <v>61</v>
      </c>
      <c r="H2605" t="s">
        <v>18</v>
      </c>
      <c r="I2605" t="s">
        <v>11541</v>
      </c>
      <c r="J2605">
        <v>2015</v>
      </c>
      <c r="K2605">
        <v>606.84</v>
      </c>
      <c r="L2605">
        <v>32</v>
      </c>
      <c r="M2605">
        <v>1</v>
      </c>
      <c r="N2605">
        <f t="shared" si="108"/>
        <v>0</v>
      </c>
      <c r="O2605">
        <f t="shared" si="109"/>
        <v>0</v>
      </c>
      <c r="P2605" t="s">
        <v>12694</v>
      </c>
    </row>
    <row r="2606" spans="2:16" x14ac:dyDescent="0.25">
      <c r="B2606" t="s">
        <v>2610</v>
      </c>
      <c r="C2606" s="119" t="s">
        <v>60</v>
      </c>
      <c r="D2606" t="s">
        <v>11537</v>
      </c>
      <c r="E2606" t="s">
        <v>11530</v>
      </c>
      <c r="F2606" t="s">
        <v>11540</v>
      </c>
      <c r="G2606" t="s">
        <v>61</v>
      </c>
      <c r="H2606" t="s">
        <v>18</v>
      </c>
      <c r="I2606" t="s">
        <v>11541</v>
      </c>
      <c r="J2606">
        <v>2015</v>
      </c>
      <c r="K2606">
        <v>605.41</v>
      </c>
      <c r="L2606">
        <v>21</v>
      </c>
      <c r="M2606">
        <v>1</v>
      </c>
      <c r="N2606">
        <f t="shared" si="108"/>
        <v>0</v>
      </c>
      <c r="O2606">
        <f t="shared" si="109"/>
        <v>0</v>
      </c>
      <c r="P2606" t="s">
        <v>12694</v>
      </c>
    </row>
    <row r="2607" spans="2:16" x14ac:dyDescent="0.25">
      <c r="B2607" t="s">
        <v>2611</v>
      </c>
      <c r="C2607" s="119" t="s">
        <v>60</v>
      </c>
      <c r="D2607" t="s">
        <v>11542</v>
      </c>
      <c r="E2607" t="s">
        <v>11530</v>
      </c>
      <c r="F2607" t="s">
        <v>11540</v>
      </c>
      <c r="G2607" t="s">
        <v>61</v>
      </c>
      <c r="H2607" t="s">
        <v>18</v>
      </c>
      <c r="I2607" t="s">
        <v>11541</v>
      </c>
      <c r="J2607">
        <v>2015</v>
      </c>
      <c r="K2607">
        <v>606.19000000000005</v>
      </c>
      <c r="L2607">
        <v>27</v>
      </c>
      <c r="M2607">
        <v>1</v>
      </c>
      <c r="N2607">
        <f t="shared" si="108"/>
        <v>0</v>
      </c>
      <c r="O2607">
        <f t="shared" si="109"/>
        <v>0</v>
      </c>
      <c r="P2607" t="s">
        <v>12694</v>
      </c>
    </row>
    <row r="2608" spans="2:16" x14ac:dyDescent="0.25">
      <c r="B2608" t="s">
        <v>2612</v>
      </c>
      <c r="C2608" s="119" t="s">
        <v>60</v>
      </c>
      <c r="D2608" t="s">
        <v>11537</v>
      </c>
      <c r="E2608" t="s">
        <v>11530</v>
      </c>
      <c r="F2608" t="s">
        <v>11540</v>
      </c>
      <c r="G2608" t="s">
        <v>61</v>
      </c>
      <c r="H2608" t="s">
        <v>18</v>
      </c>
      <c r="I2608" t="s">
        <v>11541</v>
      </c>
      <c r="J2608">
        <v>2015</v>
      </c>
      <c r="K2608">
        <v>605.66999999999996</v>
      </c>
      <c r="L2608">
        <v>23</v>
      </c>
      <c r="M2608">
        <v>1</v>
      </c>
      <c r="N2608">
        <f t="shared" si="108"/>
        <v>0</v>
      </c>
      <c r="O2608">
        <f t="shared" si="109"/>
        <v>0</v>
      </c>
      <c r="P2608" t="s">
        <v>12694</v>
      </c>
    </row>
    <row r="2609" spans="2:16" x14ac:dyDescent="0.25">
      <c r="B2609" t="s">
        <v>2613</v>
      </c>
      <c r="C2609" s="119" t="s">
        <v>60</v>
      </c>
      <c r="D2609" t="s">
        <v>11537</v>
      </c>
      <c r="E2609" t="s">
        <v>11530</v>
      </c>
      <c r="F2609" t="s">
        <v>11540</v>
      </c>
      <c r="G2609" t="s">
        <v>61</v>
      </c>
      <c r="H2609" t="s">
        <v>18</v>
      </c>
      <c r="I2609" t="s">
        <v>11541</v>
      </c>
      <c r="J2609">
        <v>2015</v>
      </c>
      <c r="K2609">
        <v>605.54999999999995</v>
      </c>
      <c r="L2609">
        <v>22</v>
      </c>
      <c r="M2609">
        <v>1</v>
      </c>
      <c r="N2609">
        <f t="shared" si="108"/>
        <v>0</v>
      </c>
      <c r="O2609">
        <f t="shared" si="109"/>
        <v>0</v>
      </c>
      <c r="P2609" t="s">
        <v>12694</v>
      </c>
    </row>
    <row r="2610" spans="2:16" x14ac:dyDescent="0.25">
      <c r="B2610" t="s">
        <v>2614</v>
      </c>
      <c r="C2610" s="119" t="s">
        <v>60</v>
      </c>
      <c r="D2610" t="s">
        <v>11537</v>
      </c>
      <c r="E2610" t="s">
        <v>11530</v>
      </c>
      <c r="F2610" t="s">
        <v>11540</v>
      </c>
      <c r="G2610" t="s">
        <v>61</v>
      </c>
      <c r="H2610" t="s">
        <v>18</v>
      </c>
      <c r="I2610" t="s">
        <v>11541</v>
      </c>
      <c r="J2610">
        <v>2015</v>
      </c>
      <c r="K2610">
        <v>607.61</v>
      </c>
      <c r="L2610">
        <v>38</v>
      </c>
      <c r="M2610">
        <v>1</v>
      </c>
      <c r="N2610">
        <f t="shared" si="108"/>
        <v>0</v>
      </c>
      <c r="O2610">
        <f t="shared" si="109"/>
        <v>0</v>
      </c>
      <c r="P2610" t="s">
        <v>12694</v>
      </c>
    </row>
    <row r="2611" spans="2:16" x14ac:dyDescent="0.25">
      <c r="B2611" t="s">
        <v>2615</v>
      </c>
      <c r="C2611" s="119" t="s">
        <v>60</v>
      </c>
      <c r="D2611" t="s">
        <v>11537</v>
      </c>
      <c r="E2611" t="s">
        <v>11530</v>
      </c>
      <c r="F2611" t="s">
        <v>11540</v>
      </c>
      <c r="G2611" t="s">
        <v>61</v>
      </c>
      <c r="H2611" t="s">
        <v>18</v>
      </c>
      <c r="I2611" t="s">
        <v>11541</v>
      </c>
      <c r="J2611">
        <v>2015</v>
      </c>
      <c r="K2611">
        <v>606.84</v>
      </c>
      <c r="L2611">
        <v>32</v>
      </c>
      <c r="M2611">
        <v>1</v>
      </c>
      <c r="N2611">
        <f t="shared" si="108"/>
        <v>0</v>
      </c>
      <c r="O2611">
        <f t="shared" si="109"/>
        <v>0</v>
      </c>
      <c r="P2611" t="s">
        <v>12694</v>
      </c>
    </row>
    <row r="2612" spans="2:16" x14ac:dyDescent="0.25">
      <c r="B2612" t="s">
        <v>2616</v>
      </c>
      <c r="C2612" s="119" t="s">
        <v>60</v>
      </c>
      <c r="D2612" t="s">
        <v>11539</v>
      </c>
      <c r="E2612" t="s">
        <v>11530</v>
      </c>
      <c r="F2612" t="s">
        <v>11540</v>
      </c>
      <c r="G2612" t="s">
        <v>61</v>
      </c>
      <c r="H2612" t="s">
        <v>18</v>
      </c>
      <c r="I2612" t="s">
        <v>11541</v>
      </c>
      <c r="J2612">
        <v>2015</v>
      </c>
      <c r="K2612">
        <v>601.04</v>
      </c>
      <c r="L2612">
        <v>24</v>
      </c>
      <c r="M2612">
        <v>1</v>
      </c>
      <c r="N2612">
        <f t="shared" si="108"/>
        <v>0</v>
      </c>
      <c r="O2612">
        <f t="shared" si="109"/>
        <v>0</v>
      </c>
      <c r="P2612" t="s">
        <v>12694</v>
      </c>
    </row>
    <row r="2613" spans="2:16" x14ac:dyDescent="0.25">
      <c r="B2613" t="s">
        <v>2617</v>
      </c>
      <c r="C2613" s="119" t="s">
        <v>60</v>
      </c>
      <c r="D2613" t="s">
        <v>11539</v>
      </c>
      <c r="E2613" t="s">
        <v>11530</v>
      </c>
      <c r="F2613" t="s">
        <v>11540</v>
      </c>
      <c r="G2613" t="s">
        <v>61</v>
      </c>
      <c r="H2613" t="s">
        <v>18</v>
      </c>
      <c r="I2613" t="s">
        <v>11541</v>
      </c>
      <c r="J2613">
        <v>2015</v>
      </c>
      <c r="K2613">
        <v>631.12</v>
      </c>
      <c r="L2613">
        <v>32</v>
      </c>
      <c r="M2613">
        <v>1</v>
      </c>
      <c r="N2613">
        <f t="shared" si="108"/>
        <v>0</v>
      </c>
      <c r="O2613">
        <f t="shared" si="109"/>
        <v>0</v>
      </c>
      <c r="P2613" t="s">
        <v>12694</v>
      </c>
    </row>
    <row r="2614" spans="2:16" x14ac:dyDescent="0.25">
      <c r="B2614" t="s">
        <v>2618</v>
      </c>
      <c r="C2614" s="119" t="s">
        <v>60</v>
      </c>
      <c r="D2614" t="s">
        <v>11537</v>
      </c>
      <c r="E2614" t="s">
        <v>11530</v>
      </c>
      <c r="F2614" t="s">
        <v>11540</v>
      </c>
      <c r="G2614" t="s">
        <v>61</v>
      </c>
      <c r="H2614" t="s">
        <v>18</v>
      </c>
      <c r="I2614" t="s">
        <v>11541</v>
      </c>
      <c r="J2614">
        <v>2015</v>
      </c>
      <c r="K2614">
        <v>635.46</v>
      </c>
      <c r="L2614">
        <v>27</v>
      </c>
      <c r="M2614">
        <v>1</v>
      </c>
      <c r="N2614">
        <f t="shared" si="108"/>
        <v>0</v>
      </c>
      <c r="O2614">
        <f t="shared" si="109"/>
        <v>0</v>
      </c>
      <c r="P2614" t="s">
        <v>12694</v>
      </c>
    </row>
    <row r="2615" spans="2:16" x14ac:dyDescent="0.25">
      <c r="B2615" t="s">
        <v>2619</v>
      </c>
      <c r="C2615" s="119" t="s">
        <v>60</v>
      </c>
      <c r="D2615" t="s">
        <v>11550</v>
      </c>
      <c r="E2615" t="s">
        <v>11530</v>
      </c>
      <c r="F2615" t="s">
        <v>11540</v>
      </c>
      <c r="G2615" t="s">
        <v>61</v>
      </c>
      <c r="H2615" t="s">
        <v>18</v>
      </c>
      <c r="I2615" t="s">
        <v>11541</v>
      </c>
      <c r="J2615">
        <v>2015</v>
      </c>
      <c r="K2615">
        <v>605.16</v>
      </c>
      <c r="L2615">
        <v>19</v>
      </c>
      <c r="M2615">
        <v>1</v>
      </c>
      <c r="N2615">
        <f t="shared" si="108"/>
        <v>0</v>
      </c>
      <c r="O2615">
        <f t="shared" si="109"/>
        <v>0</v>
      </c>
      <c r="P2615" t="s">
        <v>12694</v>
      </c>
    </row>
    <row r="2616" spans="2:16" x14ac:dyDescent="0.25">
      <c r="B2616" t="s">
        <v>2620</v>
      </c>
      <c r="C2616" s="119" t="s">
        <v>60</v>
      </c>
      <c r="D2616" t="s">
        <v>11550</v>
      </c>
      <c r="E2616" t="s">
        <v>11530</v>
      </c>
      <c r="F2616" t="s">
        <v>11540</v>
      </c>
      <c r="G2616" t="s">
        <v>61</v>
      </c>
      <c r="H2616" t="s">
        <v>18</v>
      </c>
      <c r="I2616" t="s">
        <v>11541</v>
      </c>
      <c r="J2616">
        <v>2015</v>
      </c>
      <c r="K2616">
        <v>605.28</v>
      </c>
      <c r="L2616">
        <v>20</v>
      </c>
      <c r="M2616">
        <v>1</v>
      </c>
      <c r="N2616">
        <f t="shared" si="108"/>
        <v>0</v>
      </c>
      <c r="O2616">
        <f t="shared" si="109"/>
        <v>0</v>
      </c>
      <c r="P2616" t="s">
        <v>12694</v>
      </c>
    </row>
    <row r="2617" spans="2:16" x14ac:dyDescent="0.25">
      <c r="B2617" t="s">
        <v>2621</v>
      </c>
      <c r="C2617" s="119" t="s">
        <v>60</v>
      </c>
      <c r="D2617" t="s">
        <v>11550</v>
      </c>
      <c r="E2617" t="s">
        <v>11530</v>
      </c>
      <c r="F2617" t="s">
        <v>11540</v>
      </c>
      <c r="G2617" t="s">
        <v>61</v>
      </c>
      <c r="H2617" t="s">
        <v>18</v>
      </c>
      <c r="I2617" t="s">
        <v>11541</v>
      </c>
      <c r="J2617">
        <v>2015</v>
      </c>
      <c r="K2617">
        <v>605.02</v>
      </c>
      <c r="L2617">
        <v>18</v>
      </c>
      <c r="M2617">
        <v>1</v>
      </c>
      <c r="N2617">
        <f t="shared" si="108"/>
        <v>0</v>
      </c>
      <c r="O2617">
        <f t="shared" si="109"/>
        <v>0</v>
      </c>
      <c r="P2617" t="s">
        <v>12694</v>
      </c>
    </row>
    <row r="2618" spans="2:16" x14ac:dyDescent="0.25">
      <c r="B2618" t="s">
        <v>2622</v>
      </c>
      <c r="C2618" s="119" t="s">
        <v>60</v>
      </c>
      <c r="D2618" t="s">
        <v>11537</v>
      </c>
      <c r="E2618" t="s">
        <v>11530</v>
      </c>
      <c r="F2618" t="s">
        <v>11540</v>
      </c>
      <c r="G2618" t="s">
        <v>61</v>
      </c>
      <c r="H2618" t="s">
        <v>18</v>
      </c>
      <c r="I2618" t="s">
        <v>11541</v>
      </c>
      <c r="J2618">
        <v>2015</v>
      </c>
      <c r="K2618">
        <v>608.91</v>
      </c>
      <c r="L2618">
        <v>48</v>
      </c>
      <c r="M2618">
        <v>1</v>
      </c>
      <c r="N2618">
        <f t="shared" si="108"/>
        <v>0</v>
      </c>
      <c r="O2618">
        <f t="shared" si="109"/>
        <v>0</v>
      </c>
      <c r="P2618" t="s">
        <v>12694</v>
      </c>
    </row>
    <row r="2619" spans="2:16" x14ac:dyDescent="0.25">
      <c r="B2619" t="s">
        <v>2623</v>
      </c>
      <c r="C2619" s="119" t="s">
        <v>60</v>
      </c>
      <c r="D2619" t="s">
        <v>11550</v>
      </c>
      <c r="E2619" t="s">
        <v>11530</v>
      </c>
      <c r="F2619" t="s">
        <v>11540</v>
      </c>
      <c r="G2619" t="s">
        <v>61</v>
      </c>
      <c r="H2619" t="s">
        <v>18</v>
      </c>
      <c r="I2619" t="s">
        <v>11541</v>
      </c>
      <c r="J2619">
        <v>2015</v>
      </c>
      <c r="K2619">
        <v>603.73</v>
      </c>
      <c r="L2619">
        <v>8</v>
      </c>
      <c r="M2619">
        <v>1</v>
      </c>
      <c r="N2619">
        <f t="shared" si="108"/>
        <v>0</v>
      </c>
      <c r="O2619">
        <f t="shared" si="109"/>
        <v>0</v>
      </c>
      <c r="P2619" t="s">
        <v>12694</v>
      </c>
    </row>
    <row r="2620" spans="2:16" x14ac:dyDescent="0.25">
      <c r="B2620" t="s">
        <v>2624</v>
      </c>
      <c r="C2620" s="119" t="s">
        <v>60</v>
      </c>
      <c r="D2620" t="s">
        <v>11537</v>
      </c>
      <c r="E2620" t="s">
        <v>11530</v>
      </c>
      <c r="F2620" t="s">
        <v>11540</v>
      </c>
      <c r="G2620" t="s">
        <v>61</v>
      </c>
      <c r="H2620" t="s">
        <v>18</v>
      </c>
      <c r="I2620" t="s">
        <v>11541</v>
      </c>
      <c r="J2620">
        <v>2015</v>
      </c>
      <c r="K2620">
        <v>638.17999999999995</v>
      </c>
      <c r="L2620">
        <v>48</v>
      </c>
      <c r="M2620">
        <v>1</v>
      </c>
      <c r="N2620">
        <f t="shared" si="108"/>
        <v>0</v>
      </c>
      <c r="O2620">
        <f t="shared" si="109"/>
        <v>0</v>
      </c>
      <c r="P2620" t="s">
        <v>12694</v>
      </c>
    </row>
    <row r="2621" spans="2:16" x14ac:dyDescent="0.25">
      <c r="B2621" t="s">
        <v>2625</v>
      </c>
      <c r="C2621" s="119" t="s">
        <v>60</v>
      </c>
      <c r="D2621" t="s">
        <v>11537</v>
      </c>
      <c r="E2621" t="s">
        <v>11530</v>
      </c>
      <c r="F2621" t="s">
        <v>11540</v>
      </c>
      <c r="G2621" t="s">
        <v>61</v>
      </c>
      <c r="H2621" t="s">
        <v>18</v>
      </c>
      <c r="I2621" t="s">
        <v>11541</v>
      </c>
      <c r="J2621">
        <v>2015</v>
      </c>
      <c r="K2621">
        <v>632.66</v>
      </c>
      <c r="L2621">
        <v>44</v>
      </c>
      <c r="M2621">
        <v>1</v>
      </c>
      <c r="N2621">
        <f t="shared" si="108"/>
        <v>0</v>
      </c>
      <c r="O2621">
        <f t="shared" si="109"/>
        <v>0</v>
      </c>
      <c r="P2621" t="s">
        <v>12694</v>
      </c>
    </row>
    <row r="2622" spans="2:16" x14ac:dyDescent="0.25">
      <c r="B2622" t="s">
        <v>2626</v>
      </c>
      <c r="C2622" s="119" t="s">
        <v>60</v>
      </c>
      <c r="D2622" t="s">
        <v>11537</v>
      </c>
      <c r="E2622" t="s">
        <v>11530</v>
      </c>
      <c r="F2622" t="s">
        <v>11540</v>
      </c>
      <c r="G2622" t="s">
        <v>61</v>
      </c>
      <c r="H2622" t="s">
        <v>18</v>
      </c>
      <c r="I2622" t="s">
        <v>11541</v>
      </c>
      <c r="J2622">
        <v>2015</v>
      </c>
      <c r="K2622">
        <v>608.91999999999996</v>
      </c>
      <c r="L2622">
        <v>46</v>
      </c>
      <c r="M2622">
        <v>1</v>
      </c>
      <c r="N2622">
        <f t="shared" si="108"/>
        <v>0</v>
      </c>
      <c r="O2622">
        <f t="shared" si="109"/>
        <v>0</v>
      </c>
      <c r="P2622" t="s">
        <v>12694</v>
      </c>
    </row>
    <row r="2623" spans="2:16" x14ac:dyDescent="0.25">
      <c r="B2623" t="s">
        <v>2627</v>
      </c>
      <c r="C2623" s="119" t="s">
        <v>60</v>
      </c>
      <c r="D2623" t="s">
        <v>11537</v>
      </c>
      <c r="E2623" t="s">
        <v>11530</v>
      </c>
      <c r="F2623" t="s">
        <v>11540</v>
      </c>
      <c r="G2623" t="s">
        <v>61</v>
      </c>
      <c r="H2623" t="s">
        <v>18</v>
      </c>
      <c r="I2623" t="s">
        <v>11541</v>
      </c>
      <c r="J2623">
        <v>2015</v>
      </c>
      <c r="K2623">
        <v>608.91</v>
      </c>
      <c r="L2623">
        <v>48</v>
      </c>
      <c r="M2623">
        <v>1</v>
      </c>
      <c r="N2623">
        <f t="shared" si="108"/>
        <v>0</v>
      </c>
      <c r="O2623">
        <f t="shared" si="109"/>
        <v>0</v>
      </c>
      <c r="P2623" t="s">
        <v>12694</v>
      </c>
    </row>
    <row r="2624" spans="2:16" x14ac:dyDescent="0.25">
      <c r="B2624" t="s">
        <v>2628</v>
      </c>
      <c r="C2624" s="119" t="s">
        <v>60</v>
      </c>
      <c r="D2624" t="s">
        <v>11537</v>
      </c>
      <c r="E2624" t="s">
        <v>11530</v>
      </c>
      <c r="F2624" t="s">
        <v>11540</v>
      </c>
      <c r="G2624" t="s">
        <v>61</v>
      </c>
      <c r="H2624" t="s">
        <v>18</v>
      </c>
      <c r="I2624" t="s">
        <v>11541</v>
      </c>
      <c r="J2624">
        <v>2015</v>
      </c>
      <c r="K2624">
        <v>608.64</v>
      </c>
      <c r="L2624">
        <v>46</v>
      </c>
      <c r="M2624">
        <v>1</v>
      </c>
      <c r="N2624">
        <f t="shared" si="108"/>
        <v>0</v>
      </c>
      <c r="O2624">
        <f t="shared" si="109"/>
        <v>0</v>
      </c>
      <c r="P2624" t="s">
        <v>12694</v>
      </c>
    </row>
    <row r="2625" spans="2:16" x14ac:dyDescent="0.25">
      <c r="B2625" t="s">
        <v>2629</v>
      </c>
      <c r="C2625" s="119" t="s">
        <v>60</v>
      </c>
      <c r="D2625" t="s">
        <v>11537</v>
      </c>
      <c r="E2625" t="s">
        <v>11530</v>
      </c>
      <c r="F2625" t="s">
        <v>11540</v>
      </c>
      <c r="G2625" t="s">
        <v>61</v>
      </c>
      <c r="H2625" t="s">
        <v>18</v>
      </c>
      <c r="I2625" t="s">
        <v>11541</v>
      </c>
      <c r="J2625">
        <v>2015</v>
      </c>
      <c r="K2625">
        <v>606.45000000000005</v>
      </c>
      <c r="L2625">
        <v>29</v>
      </c>
      <c r="M2625">
        <v>1</v>
      </c>
      <c r="N2625">
        <f t="shared" si="108"/>
        <v>0</v>
      </c>
      <c r="O2625">
        <f t="shared" si="109"/>
        <v>0</v>
      </c>
      <c r="P2625" t="s">
        <v>12694</v>
      </c>
    </row>
    <row r="2626" spans="2:16" x14ac:dyDescent="0.25">
      <c r="B2626" t="s">
        <v>2630</v>
      </c>
      <c r="C2626" s="119" t="s">
        <v>60</v>
      </c>
      <c r="D2626" t="s">
        <v>11539</v>
      </c>
      <c r="E2626" t="s">
        <v>11530</v>
      </c>
      <c r="F2626" t="s">
        <v>11540</v>
      </c>
      <c r="G2626" t="s">
        <v>61</v>
      </c>
      <c r="H2626" t="s">
        <v>18</v>
      </c>
      <c r="I2626" t="s">
        <v>11541</v>
      </c>
      <c r="J2626">
        <v>2015</v>
      </c>
      <c r="K2626">
        <v>601.69000000000005</v>
      </c>
      <c r="L2626">
        <v>29</v>
      </c>
      <c r="M2626">
        <v>1</v>
      </c>
      <c r="N2626">
        <f t="shared" si="108"/>
        <v>0</v>
      </c>
      <c r="O2626">
        <f t="shared" si="109"/>
        <v>0</v>
      </c>
      <c r="P2626" t="s">
        <v>12694</v>
      </c>
    </row>
    <row r="2627" spans="2:16" x14ac:dyDescent="0.25">
      <c r="B2627" t="s">
        <v>2631</v>
      </c>
      <c r="C2627" s="119" t="s">
        <v>60</v>
      </c>
      <c r="D2627" t="s">
        <v>11550</v>
      </c>
      <c r="E2627" t="s">
        <v>11530</v>
      </c>
      <c r="F2627" t="s">
        <v>11540</v>
      </c>
      <c r="G2627" t="s">
        <v>61</v>
      </c>
      <c r="H2627" t="s">
        <v>18</v>
      </c>
      <c r="I2627" t="s">
        <v>11541</v>
      </c>
      <c r="J2627">
        <v>2015</v>
      </c>
      <c r="K2627">
        <v>602.08000000000004</v>
      </c>
      <c r="L2627">
        <v>32</v>
      </c>
      <c r="M2627">
        <v>1</v>
      </c>
      <c r="N2627">
        <f t="shared" si="108"/>
        <v>0</v>
      </c>
      <c r="O2627">
        <f t="shared" si="109"/>
        <v>0</v>
      </c>
      <c r="P2627" t="s">
        <v>12694</v>
      </c>
    </row>
    <row r="2628" spans="2:16" x14ac:dyDescent="0.25">
      <c r="B2628" t="s">
        <v>2632</v>
      </c>
      <c r="C2628" s="119" t="s">
        <v>60</v>
      </c>
      <c r="D2628" t="s">
        <v>11542</v>
      </c>
      <c r="E2628" t="s">
        <v>11530</v>
      </c>
      <c r="F2628" t="s">
        <v>11540</v>
      </c>
      <c r="G2628" t="s">
        <v>61</v>
      </c>
      <c r="H2628" t="s">
        <v>18</v>
      </c>
      <c r="I2628" t="s">
        <v>11541</v>
      </c>
      <c r="J2628">
        <v>2015</v>
      </c>
      <c r="K2628">
        <v>634.16</v>
      </c>
      <c r="L2628">
        <v>17</v>
      </c>
      <c r="M2628">
        <v>1</v>
      </c>
      <c r="N2628">
        <f t="shared" si="108"/>
        <v>0</v>
      </c>
      <c r="O2628">
        <f t="shared" si="109"/>
        <v>0</v>
      </c>
      <c r="P2628" t="s">
        <v>12694</v>
      </c>
    </row>
    <row r="2629" spans="2:16" x14ac:dyDescent="0.25">
      <c r="B2629" t="s">
        <v>2633</v>
      </c>
      <c r="C2629" s="119" t="s">
        <v>60</v>
      </c>
      <c r="D2629" t="s">
        <v>11550</v>
      </c>
      <c r="E2629" t="s">
        <v>11530</v>
      </c>
      <c r="F2629" t="s">
        <v>11540</v>
      </c>
      <c r="G2629" t="s">
        <v>61</v>
      </c>
      <c r="H2629" t="s">
        <v>18</v>
      </c>
      <c r="I2629" t="s">
        <v>11541</v>
      </c>
      <c r="J2629">
        <v>2015</v>
      </c>
      <c r="K2629">
        <v>606.70000000000005</v>
      </c>
      <c r="L2629">
        <v>31</v>
      </c>
      <c r="M2629">
        <v>1</v>
      </c>
      <c r="N2629">
        <f t="shared" si="108"/>
        <v>0</v>
      </c>
      <c r="O2629">
        <f t="shared" si="109"/>
        <v>0</v>
      </c>
      <c r="P2629" t="s">
        <v>12694</v>
      </c>
    </row>
    <row r="2630" spans="2:16" x14ac:dyDescent="0.25">
      <c r="B2630" t="s">
        <v>2634</v>
      </c>
      <c r="C2630" s="119" t="s">
        <v>60</v>
      </c>
      <c r="D2630" t="s">
        <v>11537</v>
      </c>
      <c r="E2630" t="s">
        <v>11530</v>
      </c>
      <c r="F2630" t="s">
        <v>11540</v>
      </c>
      <c r="G2630" t="s">
        <v>61</v>
      </c>
      <c r="H2630" t="s">
        <v>18</v>
      </c>
      <c r="I2630" t="s">
        <v>11541</v>
      </c>
      <c r="J2630">
        <v>2015</v>
      </c>
      <c r="K2630">
        <v>606.19000000000005</v>
      </c>
      <c r="L2630">
        <v>27</v>
      </c>
      <c r="M2630">
        <v>1</v>
      </c>
      <c r="N2630">
        <f t="shared" si="108"/>
        <v>0</v>
      </c>
      <c r="O2630">
        <f t="shared" si="109"/>
        <v>0</v>
      </c>
      <c r="P2630" t="s">
        <v>12694</v>
      </c>
    </row>
    <row r="2631" spans="2:16" x14ac:dyDescent="0.25">
      <c r="B2631" t="s">
        <v>2635</v>
      </c>
      <c r="C2631" s="119" t="s">
        <v>60</v>
      </c>
      <c r="D2631" t="s">
        <v>11537</v>
      </c>
      <c r="E2631" t="s">
        <v>11530</v>
      </c>
      <c r="F2631" t="s">
        <v>11540</v>
      </c>
      <c r="G2631" t="s">
        <v>61</v>
      </c>
      <c r="H2631" t="s">
        <v>18</v>
      </c>
      <c r="I2631" t="s">
        <v>11541</v>
      </c>
      <c r="J2631">
        <v>2015</v>
      </c>
      <c r="K2631">
        <v>606.05999999999995</v>
      </c>
      <c r="L2631">
        <v>26</v>
      </c>
      <c r="M2631">
        <v>1</v>
      </c>
      <c r="N2631">
        <f t="shared" si="108"/>
        <v>0</v>
      </c>
      <c r="O2631">
        <f t="shared" si="109"/>
        <v>0</v>
      </c>
      <c r="P2631" t="s">
        <v>12694</v>
      </c>
    </row>
    <row r="2632" spans="2:16" x14ac:dyDescent="0.25">
      <c r="B2632" t="s">
        <v>2636</v>
      </c>
      <c r="C2632" s="119" t="s">
        <v>60</v>
      </c>
      <c r="D2632" t="s">
        <v>11537</v>
      </c>
      <c r="E2632" t="s">
        <v>11530</v>
      </c>
      <c r="F2632" t="s">
        <v>11540</v>
      </c>
      <c r="G2632" t="s">
        <v>61</v>
      </c>
      <c r="H2632" t="s">
        <v>18</v>
      </c>
      <c r="I2632" t="s">
        <v>11541</v>
      </c>
      <c r="J2632">
        <v>2015</v>
      </c>
      <c r="K2632">
        <v>632.53</v>
      </c>
      <c r="L2632">
        <v>43</v>
      </c>
      <c r="M2632">
        <v>1</v>
      </c>
      <c r="N2632">
        <f t="shared" si="108"/>
        <v>0</v>
      </c>
      <c r="O2632">
        <f t="shared" si="109"/>
        <v>0</v>
      </c>
      <c r="P2632" t="s">
        <v>12694</v>
      </c>
    </row>
    <row r="2633" spans="2:16" x14ac:dyDescent="0.25">
      <c r="B2633" t="s">
        <v>2637</v>
      </c>
      <c r="C2633" s="119" t="s">
        <v>60</v>
      </c>
      <c r="D2633" t="s">
        <v>11537</v>
      </c>
      <c r="E2633" t="s">
        <v>11530</v>
      </c>
      <c r="F2633" t="s">
        <v>11540</v>
      </c>
      <c r="G2633" t="s">
        <v>61</v>
      </c>
      <c r="H2633" t="s">
        <v>18</v>
      </c>
      <c r="I2633" t="s">
        <v>11541</v>
      </c>
      <c r="J2633">
        <v>2015</v>
      </c>
      <c r="K2633">
        <v>629.57000000000005</v>
      </c>
      <c r="L2633">
        <v>20</v>
      </c>
      <c r="M2633">
        <v>1</v>
      </c>
      <c r="N2633">
        <f t="shared" si="108"/>
        <v>0</v>
      </c>
      <c r="O2633">
        <f t="shared" si="109"/>
        <v>0</v>
      </c>
      <c r="P2633" t="s">
        <v>12694</v>
      </c>
    </row>
    <row r="2634" spans="2:16" x14ac:dyDescent="0.25">
      <c r="B2634" t="s">
        <v>2638</v>
      </c>
      <c r="C2634" s="119" t="s">
        <v>60</v>
      </c>
      <c r="D2634" t="s">
        <v>11537</v>
      </c>
      <c r="E2634" t="s">
        <v>11530</v>
      </c>
      <c r="F2634" t="s">
        <v>11540</v>
      </c>
      <c r="G2634" t="s">
        <v>61</v>
      </c>
      <c r="H2634" t="s">
        <v>18</v>
      </c>
      <c r="I2634" t="s">
        <v>11541</v>
      </c>
      <c r="J2634">
        <v>2015</v>
      </c>
      <c r="K2634">
        <v>635.37</v>
      </c>
      <c r="L2634">
        <v>25</v>
      </c>
      <c r="M2634">
        <v>1</v>
      </c>
      <c r="N2634">
        <f t="shared" si="108"/>
        <v>0</v>
      </c>
      <c r="O2634">
        <f t="shared" si="109"/>
        <v>0</v>
      </c>
      <c r="P2634" t="s">
        <v>12694</v>
      </c>
    </row>
    <row r="2635" spans="2:16" x14ac:dyDescent="0.25">
      <c r="B2635" t="s">
        <v>2639</v>
      </c>
      <c r="C2635" s="119" t="s">
        <v>60</v>
      </c>
      <c r="D2635" t="s">
        <v>11537</v>
      </c>
      <c r="E2635" t="s">
        <v>11530</v>
      </c>
      <c r="F2635" t="s">
        <v>11540</v>
      </c>
      <c r="G2635" t="s">
        <v>61</v>
      </c>
      <c r="H2635" t="s">
        <v>18</v>
      </c>
      <c r="I2635" t="s">
        <v>11541</v>
      </c>
      <c r="J2635">
        <v>2015</v>
      </c>
      <c r="K2635">
        <v>635.37</v>
      </c>
      <c r="L2635">
        <v>25</v>
      </c>
      <c r="M2635">
        <v>1</v>
      </c>
      <c r="N2635">
        <f t="shared" ref="N2635:N2698" si="110">IF(K2635&lt;100,1,0)</f>
        <v>0</v>
      </c>
      <c r="O2635">
        <f t="shared" si="109"/>
        <v>0</v>
      </c>
      <c r="P2635" t="s">
        <v>12694</v>
      </c>
    </row>
    <row r="2636" spans="2:16" x14ac:dyDescent="0.25">
      <c r="B2636" t="s">
        <v>2640</v>
      </c>
      <c r="C2636" s="119" t="s">
        <v>60</v>
      </c>
      <c r="D2636" t="s">
        <v>11539</v>
      </c>
      <c r="E2636" t="s">
        <v>11530</v>
      </c>
      <c r="F2636" t="s">
        <v>11540</v>
      </c>
      <c r="G2636" t="s">
        <v>61</v>
      </c>
      <c r="H2636" t="s">
        <v>18</v>
      </c>
      <c r="I2636" t="s">
        <v>11541</v>
      </c>
      <c r="J2636">
        <v>2015</v>
      </c>
      <c r="K2636">
        <v>635.63</v>
      </c>
      <c r="L2636">
        <v>27</v>
      </c>
      <c r="M2636">
        <v>1</v>
      </c>
      <c r="N2636">
        <f t="shared" si="110"/>
        <v>0</v>
      </c>
      <c r="O2636">
        <f t="shared" si="109"/>
        <v>0</v>
      </c>
      <c r="P2636" t="s">
        <v>12694</v>
      </c>
    </row>
    <row r="2637" spans="2:16" x14ac:dyDescent="0.25">
      <c r="B2637" t="s">
        <v>2641</v>
      </c>
      <c r="C2637" s="119" t="s">
        <v>60</v>
      </c>
      <c r="D2637" t="s">
        <v>11539</v>
      </c>
      <c r="E2637" t="s">
        <v>11530</v>
      </c>
      <c r="F2637" t="s">
        <v>11540</v>
      </c>
      <c r="G2637" t="s">
        <v>61</v>
      </c>
      <c r="H2637" t="s">
        <v>18</v>
      </c>
      <c r="I2637" t="s">
        <v>11541</v>
      </c>
      <c r="J2637">
        <v>2015</v>
      </c>
      <c r="K2637">
        <v>606.09</v>
      </c>
      <c r="L2637">
        <v>25</v>
      </c>
      <c r="M2637">
        <v>1</v>
      </c>
      <c r="N2637">
        <f t="shared" si="110"/>
        <v>0</v>
      </c>
      <c r="O2637">
        <f t="shared" si="109"/>
        <v>0</v>
      </c>
      <c r="P2637" t="s">
        <v>12694</v>
      </c>
    </row>
    <row r="2638" spans="2:16" x14ac:dyDescent="0.25">
      <c r="B2638" t="s">
        <v>2642</v>
      </c>
      <c r="C2638" s="119" t="s">
        <v>60</v>
      </c>
      <c r="D2638" t="s">
        <v>11537</v>
      </c>
      <c r="E2638" t="s">
        <v>11530</v>
      </c>
      <c r="F2638" t="s">
        <v>11540</v>
      </c>
      <c r="G2638" t="s">
        <v>61</v>
      </c>
      <c r="H2638" t="s">
        <v>18</v>
      </c>
      <c r="I2638" t="s">
        <v>11541</v>
      </c>
      <c r="J2638">
        <v>2015</v>
      </c>
      <c r="K2638">
        <v>605.71</v>
      </c>
      <c r="L2638">
        <v>22</v>
      </c>
      <c r="M2638">
        <v>1</v>
      </c>
      <c r="N2638">
        <f t="shared" si="110"/>
        <v>0</v>
      </c>
      <c r="O2638">
        <f t="shared" si="109"/>
        <v>0</v>
      </c>
      <c r="P2638" t="s">
        <v>12694</v>
      </c>
    </row>
    <row r="2639" spans="2:16" x14ac:dyDescent="0.25">
      <c r="B2639" t="s">
        <v>2643</v>
      </c>
      <c r="C2639" s="119" t="s">
        <v>60</v>
      </c>
      <c r="D2639" t="s">
        <v>11537</v>
      </c>
      <c r="E2639" t="s">
        <v>11530</v>
      </c>
      <c r="F2639" t="s">
        <v>11540</v>
      </c>
      <c r="G2639" t="s">
        <v>61</v>
      </c>
      <c r="H2639" t="s">
        <v>18</v>
      </c>
      <c r="I2639" t="s">
        <v>11541</v>
      </c>
      <c r="J2639">
        <v>2015</v>
      </c>
      <c r="K2639">
        <v>723.98</v>
      </c>
      <c r="L2639">
        <v>20</v>
      </c>
      <c r="M2639">
        <v>1</v>
      </c>
      <c r="N2639">
        <f t="shared" si="110"/>
        <v>0</v>
      </c>
      <c r="O2639">
        <f t="shared" si="109"/>
        <v>0</v>
      </c>
      <c r="P2639" t="s">
        <v>12694</v>
      </c>
    </row>
    <row r="2640" spans="2:16" x14ac:dyDescent="0.25">
      <c r="B2640" t="s">
        <v>2644</v>
      </c>
      <c r="C2640" s="119" t="s">
        <v>60</v>
      </c>
      <c r="D2640" t="s">
        <v>11537</v>
      </c>
      <c r="E2640" t="s">
        <v>11530</v>
      </c>
      <c r="F2640" t="s">
        <v>11540</v>
      </c>
      <c r="G2640" t="s">
        <v>61</v>
      </c>
      <c r="H2640" t="s">
        <v>18</v>
      </c>
      <c r="I2640" t="s">
        <v>11541</v>
      </c>
      <c r="J2640">
        <v>2015</v>
      </c>
      <c r="K2640">
        <v>605.66999999999996</v>
      </c>
      <c r="L2640">
        <v>23</v>
      </c>
      <c r="M2640">
        <v>1</v>
      </c>
      <c r="N2640">
        <f t="shared" si="110"/>
        <v>0</v>
      </c>
      <c r="O2640">
        <f t="shared" si="109"/>
        <v>0</v>
      </c>
      <c r="P2640" t="s">
        <v>12694</v>
      </c>
    </row>
    <row r="2641" spans="2:16" x14ac:dyDescent="0.25">
      <c r="B2641" t="s">
        <v>2645</v>
      </c>
      <c r="C2641" s="119" t="s">
        <v>60</v>
      </c>
      <c r="D2641" t="s">
        <v>11537</v>
      </c>
      <c r="E2641" t="s">
        <v>11530</v>
      </c>
      <c r="F2641" t="s">
        <v>11540</v>
      </c>
      <c r="G2641" t="s">
        <v>61</v>
      </c>
      <c r="H2641" t="s">
        <v>18</v>
      </c>
      <c r="I2641" t="s">
        <v>11541</v>
      </c>
      <c r="J2641">
        <v>2015</v>
      </c>
      <c r="K2641">
        <v>634.54999999999995</v>
      </c>
      <c r="L2641">
        <v>20</v>
      </c>
      <c r="M2641">
        <v>1</v>
      </c>
      <c r="N2641">
        <f t="shared" si="110"/>
        <v>0</v>
      </c>
      <c r="O2641">
        <f t="shared" si="109"/>
        <v>0</v>
      </c>
      <c r="P2641" t="s">
        <v>12694</v>
      </c>
    </row>
    <row r="2642" spans="2:16" x14ac:dyDescent="0.25">
      <c r="B2642" t="s">
        <v>2646</v>
      </c>
      <c r="C2642" s="119" t="s">
        <v>60</v>
      </c>
      <c r="D2642" t="s">
        <v>11537</v>
      </c>
      <c r="E2642" t="s">
        <v>11530</v>
      </c>
      <c r="F2642" t="s">
        <v>11540</v>
      </c>
      <c r="G2642" t="s">
        <v>61</v>
      </c>
      <c r="H2642" t="s">
        <v>18</v>
      </c>
      <c r="I2642" t="s">
        <v>11541</v>
      </c>
      <c r="J2642">
        <v>2015</v>
      </c>
      <c r="K2642">
        <v>634.54999999999995</v>
      </c>
      <c r="L2642">
        <v>20</v>
      </c>
      <c r="M2642">
        <v>1</v>
      </c>
      <c r="N2642">
        <f t="shared" si="110"/>
        <v>0</v>
      </c>
      <c r="O2642">
        <f t="shared" si="109"/>
        <v>0</v>
      </c>
      <c r="P2642" t="s">
        <v>12694</v>
      </c>
    </row>
    <row r="2643" spans="2:16" x14ac:dyDescent="0.25">
      <c r="B2643" t="s">
        <v>2647</v>
      </c>
      <c r="C2643" s="119" t="s">
        <v>60</v>
      </c>
      <c r="D2643" t="s">
        <v>11537</v>
      </c>
      <c r="E2643" t="s">
        <v>11530</v>
      </c>
      <c r="F2643" t="s">
        <v>11540</v>
      </c>
      <c r="G2643" t="s">
        <v>61</v>
      </c>
      <c r="H2643" t="s">
        <v>18</v>
      </c>
      <c r="I2643" t="s">
        <v>11541</v>
      </c>
      <c r="J2643">
        <v>2015</v>
      </c>
      <c r="K2643">
        <v>605.54999999999995</v>
      </c>
      <c r="L2643">
        <v>22</v>
      </c>
      <c r="M2643">
        <v>1</v>
      </c>
      <c r="N2643">
        <f t="shared" si="110"/>
        <v>0</v>
      </c>
      <c r="O2643">
        <f t="shared" si="109"/>
        <v>0</v>
      </c>
      <c r="P2643" t="s">
        <v>12694</v>
      </c>
    </row>
    <row r="2644" spans="2:16" x14ac:dyDescent="0.25">
      <c r="B2644" t="s">
        <v>2648</v>
      </c>
      <c r="C2644" s="119" t="s">
        <v>60</v>
      </c>
      <c r="D2644" t="s">
        <v>11537</v>
      </c>
      <c r="E2644" t="s">
        <v>11530</v>
      </c>
      <c r="F2644" t="s">
        <v>11540</v>
      </c>
      <c r="G2644" t="s">
        <v>61</v>
      </c>
      <c r="H2644" t="s">
        <v>18</v>
      </c>
      <c r="I2644" t="s">
        <v>11541</v>
      </c>
      <c r="J2644">
        <v>2015</v>
      </c>
      <c r="K2644">
        <v>605.44000000000005</v>
      </c>
      <c r="L2644">
        <v>20</v>
      </c>
      <c r="M2644">
        <v>1</v>
      </c>
      <c r="N2644">
        <f t="shared" si="110"/>
        <v>0</v>
      </c>
      <c r="O2644">
        <f t="shared" si="109"/>
        <v>0</v>
      </c>
      <c r="P2644" t="s">
        <v>12694</v>
      </c>
    </row>
    <row r="2645" spans="2:16" x14ac:dyDescent="0.25">
      <c r="B2645" t="s">
        <v>2649</v>
      </c>
      <c r="C2645" s="119" t="s">
        <v>60</v>
      </c>
      <c r="D2645" t="s">
        <v>11537</v>
      </c>
      <c r="E2645" t="s">
        <v>11530</v>
      </c>
      <c r="F2645" t="s">
        <v>11540</v>
      </c>
      <c r="G2645" t="s">
        <v>61</v>
      </c>
      <c r="H2645" t="s">
        <v>18</v>
      </c>
      <c r="I2645" t="s">
        <v>11541</v>
      </c>
      <c r="J2645">
        <v>2015</v>
      </c>
      <c r="K2645">
        <v>605.44000000000005</v>
      </c>
      <c r="L2645">
        <v>20</v>
      </c>
      <c r="M2645">
        <v>1</v>
      </c>
      <c r="N2645">
        <f t="shared" si="110"/>
        <v>0</v>
      </c>
      <c r="O2645">
        <f t="shared" si="109"/>
        <v>0</v>
      </c>
      <c r="P2645" t="s">
        <v>12694</v>
      </c>
    </row>
    <row r="2646" spans="2:16" x14ac:dyDescent="0.25">
      <c r="B2646" t="s">
        <v>2650</v>
      </c>
      <c r="C2646" s="119" t="s">
        <v>60</v>
      </c>
      <c r="D2646" t="s">
        <v>11537</v>
      </c>
      <c r="E2646" t="s">
        <v>11530</v>
      </c>
      <c r="F2646" t="s">
        <v>11540</v>
      </c>
      <c r="G2646" t="s">
        <v>61</v>
      </c>
      <c r="H2646" t="s">
        <v>18</v>
      </c>
      <c r="I2646" t="s">
        <v>11541</v>
      </c>
      <c r="J2646">
        <v>2015</v>
      </c>
      <c r="K2646">
        <v>605.44000000000005</v>
      </c>
      <c r="L2646">
        <v>20</v>
      </c>
      <c r="M2646">
        <v>1</v>
      </c>
      <c r="N2646">
        <f t="shared" si="110"/>
        <v>0</v>
      </c>
      <c r="O2646">
        <f t="shared" si="109"/>
        <v>0</v>
      </c>
      <c r="P2646" t="s">
        <v>12694</v>
      </c>
    </row>
    <row r="2647" spans="2:16" x14ac:dyDescent="0.25">
      <c r="B2647" t="s">
        <v>2651</v>
      </c>
      <c r="C2647" s="119" t="s">
        <v>60</v>
      </c>
      <c r="D2647" t="s">
        <v>11537</v>
      </c>
      <c r="E2647" t="s">
        <v>11530</v>
      </c>
      <c r="F2647" t="s">
        <v>11540</v>
      </c>
      <c r="G2647" t="s">
        <v>61</v>
      </c>
      <c r="H2647" t="s">
        <v>18</v>
      </c>
      <c r="I2647" t="s">
        <v>11541</v>
      </c>
      <c r="J2647">
        <v>2015</v>
      </c>
      <c r="K2647">
        <v>4.79</v>
      </c>
      <c r="L2647">
        <v>37</v>
      </c>
      <c r="M2647">
        <v>1</v>
      </c>
      <c r="N2647">
        <f t="shared" si="110"/>
        <v>1</v>
      </c>
      <c r="O2647">
        <f t="shared" si="109"/>
        <v>0</v>
      </c>
      <c r="P2647" t="s">
        <v>12694</v>
      </c>
    </row>
    <row r="2648" spans="2:16" x14ac:dyDescent="0.25">
      <c r="B2648" t="s">
        <v>2652</v>
      </c>
      <c r="C2648" s="119" t="s">
        <v>60</v>
      </c>
      <c r="D2648" t="s">
        <v>11537</v>
      </c>
      <c r="E2648" t="s">
        <v>11530</v>
      </c>
      <c r="F2648" t="s">
        <v>11540</v>
      </c>
      <c r="G2648" t="s">
        <v>61</v>
      </c>
      <c r="H2648" t="s">
        <v>18</v>
      </c>
      <c r="I2648" t="s">
        <v>11541</v>
      </c>
      <c r="J2648">
        <v>2015</v>
      </c>
      <c r="K2648">
        <v>605.57000000000005</v>
      </c>
      <c r="L2648">
        <v>21</v>
      </c>
      <c r="M2648">
        <v>1</v>
      </c>
      <c r="N2648">
        <f t="shared" si="110"/>
        <v>0</v>
      </c>
      <c r="O2648">
        <f t="shared" si="109"/>
        <v>0</v>
      </c>
      <c r="P2648" t="s">
        <v>12694</v>
      </c>
    </row>
    <row r="2649" spans="2:16" x14ac:dyDescent="0.25">
      <c r="B2649" t="s">
        <v>2653</v>
      </c>
      <c r="C2649" s="119" t="s">
        <v>60</v>
      </c>
      <c r="D2649" t="s">
        <v>11550</v>
      </c>
      <c r="E2649" t="s">
        <v>11530</v>
      </c>
      <c r="F2649" t="s">
        <v>11540</v>
      </c>
      <c r="G2649" t="s">
        <v>61</v>
      </c>
      <c r="H2649" t="s">
        <v>18</v>
      </c>
      <c r="I2649" t="s">
        <v>11541</v>
      </c>
      <c r="J2649">
        <v>2015</v>
      </c>
      <c r="K2649">
        <v>605.79999999999995</v>
      </c>
      <c r="L2649">
        <v>24</v>
      </c>
      <c r="M2649">
        <v>1</v>
      </c>
      <c r="N2649">
        <f t="shared" si="110"/>
        <v>0</v>
      </c>
      <c r="O2649">
        <f t="shared" si="109"/>
        <v>0</v>
      </c>
      <c r="P2649" t="s">
        <v>12694</v>
      </c>
    </row>
    <row r="2650" spans="2:16" x14ac:dyDescent="0.25">
      <c r="B2650" t="s">
        <v>2654</v>
      </c>
      <c r="C2650" s="119" t="s">
        <v>60</v>
      </c>
      <c r="D2650" t="s">
        <v>11550</v>
      </c>
      <c r="E2650" t="s">
        <v>11530</v>
      </c>
      <c r="F2650" t="s">
        <v>11540</v>
      </c>
      <c r="G2650" t="s">
        <v>61</v>
      </c>
      <c r="H2650" t="s">
        <v>18</v>
      </c>
      <c r="I2650" t="s">
        <v>11541</v>
      </c>
      <c r="J2650">
        <v>2015</v>
      </c>
      <c r="K2650">
        <v>605.92999999999995</v>
      </c>
      <c r="L2650">
        <v>25</v>
      </c>
      <c r="M2650">
        <v>1</v>
      </c>
      <c r="N2650">
        <f t="shared" si="110"/>
        <v>0</v>
      </c>
      <c r="O2650">
        <f t="shared" ref="O2650:O2713" si="111">IF(OR(L2650="",L2650&lt;=0),1,0)</f>
        <v>0</v>
      </c>
      <c r="P2650" t="s">
        <v>12694</v>
      </c>
    </row>
    <row r="2651" spans="2:16" x14ac:dyDescent="0.25">
      <c r="B2651" t="s">
        <v>2655</v>
      </c>
      <c r="C2651" s="119" t="s">
        <v>60</v>
      </c>
      <c r="D2651" t="s">
        <v>11550</v>
      </c>
      <c r="E2651" t="s">
        <v>11530</v>
      </c>
      <c r="F2651" t="s">
        <v>11540</v>
      </c>
      <c r="G2651" t="s">
        <v>61</v>
      </c>
      <c r="H2651" t="s">
        <v>18</v>
      </c>
      <c r="I2651" t="s">
        <v>11541</v>
      </c>
      <c r="J2651">
        <v>2015</v>
      </c>
      <c r="K2651">
        <v>606.70000000000005</v>
      </c>
      <c r="L2651">
        <v>31</v>
      </c>
      <c r="M2651">
        <v>1</v>
      </c>
      <c r="N2651">
        <f t="shared" si="110"/>
        <v>0</v>
      </c>
      <c r="O2651">
        <f t="shared" si="111"/>
        <v>0</v>
      </c>
      <c r="P2651" t="s">
        <v>12694</v>
      </c>
    </row>
    <row r="2652" spans="2:16" x14ac:dyDescent="0.25">
      <c r="B2652" t="s">
        <v>2656</v>
      </c>
      <c r="C2652" s="119" t="s">
        <v>60</v>
      </c>
      <c r="D2652" t="s">
        <v>11546</v>
      </c>
      <c r="E2652" t="s">
        <v>11530</v>
      </c>
      <c r="F2652" t="s">
        <v>11540</v>
      </c>
      <c r="G2652" t="s">
        <v>61</v>
      </c>
      <c r="H2652" t="s">
        <v>18</v>
      </c>
      <c r="I2652" t="s">
        <v>11541</v>
      </c>
      <c r="J2652">
        <v>2015</v>
      </c>
      <c r="K2652">
        <v>606.35</v>
      </c>
      <c r="L2652">
        <v>27</v>
      </c>
      <c r="M2652">
        <v>1</v>
      </c>
      <c r="N2652">
        <f t="shared" si="110"/>
        <v>0</v>
      </c>
      <c r="O2652">
        <f t="shared" si="111"/>
        <v>0</v>
      </c>
      <c r="P2652" t="s">
        <v>12694</v>
      </c>
    </row>
    <row r="2653" spans="2:16" x14ac:dyDescent="0.25">
      <c r="B2653" t="s">
        <v>2657</v>
      </c>
      <c r="C2653" s="119" t="s">
        <v>60</v>
      </c>
      <c r="D2653" t="s">
        <v>11550</v>
      </c>
      <c r="E2653" t="s">
        <v>11530</v>
      </c>
      <c r="F2653" t="s">
        <v>11540</v>
      </c>
      <c r="G2653" t="s">
        <v>61</v>
      </c>
      <c r="H2653" t="s">
        <v>18</v>
      </c>
      <c r="I2653" t="s">
        <v>11541</v>
      </c>
      <c r="J2653">
        <v>2015</v>
      </c>
      <c r="K2653">
        <v>605.71</v>
      </c>
      <c r="L2653">
        <v>22</v>
      </c>
      <c r="M2653">
        <v>1</v>
      </c>
      <c r="N2653">
        <f t="shared" si="110"/>
        <v>0</v>
      </c>
      <c r="O2653">
        <f t="shared" si="111"/>
        <v>0</v>
      </c>
      <c r="P2653" t="s">
        <v>12694</v>
      </c>
    </row>
    <row r="2654" spans="2:16" x14ac:dyDescent="0.25">
      <c r="B2654" t="s">
        <v>2658</v>
      </c>
      <c r="C2654" s="119" t="s">
        <v>60</v>
      </c>
      <c r="D2654" t="s">
        <v>11550</v>
      </c>
      <c r="E2654" t="s">
        <v>11530</v>
      </c>
      <c r="F2654" t="s">
        <v>11540</v>
      </c>
      <c r="G2654" t="s">
        <v>61</v>
      </c>
      <c r="H2654" t="s">
        <v>18</v>
      </c>
      <c r="I2654" t="s">
        <v>11541</v>
      </c>
      <c r="J2654">
        <v>2015</v>
      </c>
      <c r="K2654">
        <v>605.71</v>
      </c>
      <c r="L2654">
        <v>22</v>
      </c>
      <c r="M2654">
        <v>1</v>
      </c>
      <c r="N2654">
        <f t="shared" si="110"/>
        <v>0</v>
      </c>
      <c r="O2654">
        <f t="shared" si="111"/>
        <v>0</v>
      </c>
      <c r="P2654" t="s">
        <v>12694</v>
      </c>
    </row>
    <row r="2655" spans="2:16" x14ac:dyDescent="0.25">
      <c r="B2655" t="s">
        <v>2659</v>
      </c>
      <c r="C2655" s="119" t="s">
        <v>60</v>
      </c>
      <c r="D2655" t="s">
        <v>11537</v>
      </c>
      <c r="E2655" t="s">
        <v>11530</v>
      </c>
      <c r="F2655" t="s">
        <v>11540</v>
      </c>
      <c r="G2655" t="s">
        <v>61</v>
      </c>
      <c r="H2655" t="s">
        <v>18</v>
      </c>
      <c r="I2655" t="s">
        <v>11541</v>
      </c>
      <c r="J2655">
        <v>2015</v>
      </c>
      <c r="K2655">
        <v>605.26</v>
      </c>
      <c r="L2655">
        <v>18</v>
      </c>
      <c r="M2655">
        <v>1</v>
      </c>
      <c r="N2655">
        <f t="shared" si="110"/>
        <v>0</v>
      </c>
      <c r="O2655">
        <f t="shared" si="111"/>
        <v>0</v>
      </c>
      <c r="P2655" t="s">
        <v>12694</v>
      </c>
    </row>
    <row r="2656" spans="2:16" x14ac:dyDescent="0.25">
      <c r="B2656" t="s">
        <v>2660</v>
      </c>
      <c r="C2656" s="119" t="s">
        <v>60</v>
      </c>
      <c r="D2656" t="s">
        <v>11537</v>
      </c>
      <c r="E2656" t="s">
        <v>11530</v>
      </c>
      <c r="F2656" t="s">
        <v>11540</v>
      </c>
      <c r="G2656" t="s">
        <v>61</v>
      </c>
      <c r="H2656" t="s">
        <v>18</v>
      </c>
      <c r="I2656" t="s">
        <v>11541</v>
      </c>
      <c r="J2656">
        <v>2015</v>
      </c>
      <c r="K2656">
        <v>607.4</v>
      </c>
      <c r="L2656">
        <v>35</v>
      </c>
      <c r="M2656">
        <v>1</v>
      </c>
      <c r="N2656">
        <f t="shared" si="110"/>
        <v>0</v>
      </c>
      <c r="O2656">
        <f t="shared" si="111"/>
        <v>0</v>
      </c>
      <c r="P2656" t="s">
        <v>12694</v>
      </c>
    </row>
    <row r="2657" spans="2:16" x14ac:dyDescent="0.25">
      <c r="B2657" t="s">
        <v>2661</v>
      </c>
      <c r="C2657" s="119" t="s">
        <v>60</v>
      </c>
      <c r="D2657" t="s">
        <v>11542</v>
      </c>
      <c r="E2657" t="s">
        <v>11530</v>
      </c>
      <c r="F2657" t="s">
        <v>11540</v>
      </c>
      <c r="G2657" t="s">
        <v>61</v>
      </c>
      <c r="H2657" t="s">
        <v>18</v>
      </c>
      <c r="I2657" t="s">
        <v>11541</v>
      </c>
      <c r="J2657">
        <v>2015</v>
      </c>
      <c r="K2657">
        <v>635.11</v>
      </c>
      <c r="L2657">
        <v>23</v>
      </c>
      <c r="M2657">
        <v>1</v>
      </c>
      <c r="N2657">
        <f t="shared" si="110"/>
        <v>0</v>
      </c>
      <c r="O2657">
        <f t="shared" si="111"/>
        <v>0</v>
      </c>
      <c r="P2657" t="s">
        <v>12693</v>
      </c>
    </row>
    <row r="2658" spans="2:16" x14ac:dyDescent="0.25">
      <c r="B2658" t="s">
        <v>2662</v>
      </c>
      <c r="C2658" s="119" t="s">
        <v>60</v>
      </c>
      <c r="D2658" t="s">
        <v>11539</v>
      </c>
      <c r="E2658" t="s">
        <v>11530</v>
      </c>
      <c r="F2658" t="s">
        <v>11540</v>
      </c>
      <c r="G2658" t="s">
        <v>61</v>
      </c>
      <c r="H2658" t="s">
        <v>18</v>
      </c>
      <c r="I2658" t="s">
        <v>11541</v>
      </c>
      <c r="J2658">
        <v>2015</v>
      </c>
      <c r="K2658">
        <v>605.71</v>
      </c>
      <c r="L2658">
        <v>22</v>
      </c>
      <c r="M2658">
        <v>1</v>
      </c>
      <c r="N2658">
        <f t="shared" si="110"/>
        <v>0</v>
      </c>
      <c r="O2658">
        <f t="shared" si="111"/>
        <v>0</v>
      </c>
      <c r="P2658" t="s">
        <v>12694</v>
      </c>
    </row>
    <row r="2659" spans="2:16" x14ac:dyDescent="0.25">
      <c r="B2659" t="s">
        <v>2663</v>
      </c>
      <c r="C2659" s="119" t="s">
        <v>60</v>
      </c>
      <c r="D2659" t="s">
        <v>11537</v>
      </c>
      <c r="E2659" t="s">
        <v>11530</v>
      </c>
      <c r="F2659" t="s">
        <v>11540</v>
      </c>
      <c r="G2659" t="s">
        <v>61</v>
      </c>
      <c r="H2659" t="s">
        <v>18</v>
      </c>
      <c r="I2659" t="s">
        <v>11541</v>
      </c>
      <c r="J2659">
        <v>2015</v>
      </c>
      <c r="K2659">
        <v>606.09</v>
      </c>
      <c r="L2659">
        <v>25</v>
      </c>
      <c r="M2659">
        <v>1</v>
      </c>
      <c r="N2659">
        <f t="shared" si="110"/>
        <v>0</v>
      </c>
      <c r="O2659">
        <f t="shared" si="111"/>
        <v>0</v>
      </c>
      <c r="P2659" t="s">
        <v>12694</v>
      </c>
    </row>
    <row r="2660" spans="2:16" x14ac:dyDescent="0.25">
      <c r="B2660" t="s">
        <v>2664</v>
      </c>
      <c r="C2660" s="119" t="s">
        <v>60</v>
      </c>
      <c r="D2660" t="s">
        <v>11550</v>
      </c>
      <c r="E2660" t="s">
        <v>11530</v>
      </c>
      <c r="F2660" t="s">
        <v>11540</v>
      </c>
      <c r="G2660" t="s">
        <v>61</v>
      </c>
      <c r="H2660" t="s">
        <v>18</v>
      </c>
      <c r="I2660" t="s">
        <v>11541</v>
      </c>
      <c r="J2660">
        <v>2015</v>
      </c>
      <c r="K2660">
        <v>606.09</v>
      </c>
      <c r="L2660">
        <v>25</v>
      </c>
      <c r="M2660">
        <v>1</v>
      </c>
      <c r="N2660">
        <f t="shared" si="110"/>
        <v>0</v>
      </c>
      <c r="O2660">
        <f t="shared" si="111"/>
        <v>0</v>
      </c>
      <c r="P2660" t="s">
        <v>12694</v>
      </c>
    </row>
    <row r="2661" spans="2:16" x14ac:dyDescent="0.25">
      <c r="B2661" t="s">
        <v>2665</v>
      </c>
      <c r="C2661" s="119" t="s">
        <v>60</v>
      </c>
      <c r="D2661" t="s">
        <v>11537</v>
      </c>
      <c r="E2661" t="s">
        <v>11530</v>
      </c>
      <c r="F2661" t="s">
        <v>11540</v>
      </c>
      <c r="G2661" t="s">
        <v>61</v>
      </c>
      <c r="H2661" t="s">
        <v>18</v>
      </c>
      <c r="I2661" t="s">
        <v>11541</v>
      </c>
      <c r="J2661">
        <v>2015</v>
      </c>
      <c r="K2661">
        <v>634.99</v>
      </c>
      <c r="L2661">
        <v>22</v>
      </c>
      <c r="M2661">
        <v>1</v>
      </c>
      <c r="N2661">
        <f t="shared" si="110"/>
        <v>0</v>
      </c>
      <c r="O2661">
        <f t="shared" si="111"/>
        <v>0</v>
      </c>
      <c r="P2661" t="s">
        <v>12694</v>
      </c>
    </row>
    <row r="2662" spans="2:16" x14ac:dyDescent="0.25">
      <c r="B2662" t="s">
        <v>2666</v>
      </c>
      <c r="C2662" s="119" t="s">
        <v>60</v>
      </c>
      <c r="D2662" t="s">
        <v>11537</v>
      </c>
      <c r="E2662" t="s">
        <v>11530</v>
      </c>
      <c r="F2662" t="s">
        <v>11540</v>
      </c>
      <c r="G2662" t="s">
        <v>61</v>
      </c>
      <c r="H2662" t="s">
        <v>18</v>
      </c>
      <c r="I2662" t="s">
        <v>11541</v>
      </c>
      <c r="J2662">
        <v>2015</v>
      </c>
      <c r="K2662">
        <v>632.14</v>
      </c>
      <c r="M2662">
        <v>1</v>
      </c>
      <c r="N2662">
        <f t="shared" si="110"/>
        <v>0</v>
      </c>
      <c r="O2662">
        <f t="shared" si="111"/>
        <v>1</v>
      </c>
      <c r="P2662" t="s">
        <v>12694</v>
      </c>
    </row>
    <row r="2663" spans="2:16" x14ac:dyDescent="0.25">
      <c r="B2663" t="s">
        <v>2667</v>
      </c>
      <c r="C2663" s="119" t="s">
        <v>60</v>
      </c>
      <c r="D2663" t="s">
        <v>11537</v>
      </c>
      <c r="E2663" t="s">
        <v>11530</v>
      </c>
      <c r="F2663" t="s">
        <v>11540</v>
      </c>
      <c r="G2663" t="s">
        <v>61</v>
      </c>
      <c r="H2663" t="s">
        <v>18</v>
      </c>
      <c r="I2663" t="s">
        <v>11541</v>
      </c>
      <c r="J2663">
        <v>2015</v>
      </c>
      <c r="K2663">
        <v>605.71</v>
      </c>
      <c r="L2663">
        <v>22</v>
      </c>
      <c r="M2663">
        <v>1</v>
      </c>
      <c r="N2663">
        <f t="shared" si="110"/>
        <v>0</v>
      </c>
      <c r="O2663">
        <f t="shared" si="111"/>
        <v>0</v>
      </c>
      <c r="P2663" t="s">
        <v>12694</v>
      </c>
    </row>
    <row r="2664" spans="2:16" x14ac:dyDescent="0.25">
      <c r="B2664" t="s">
        <v>2668</v>
      </c>
      <c r="C2664" s="119" t="s">
        <v>60</v>
      </c>
      <c r="D2664" t="s">
        <v>11537</v>
      </c>
      <c r="E2664" t="s">
        <v>11530</v>
      </c>
      <c r="F2664" t="s">
        <v>11540</v>
      </c>
      <c r="G2664" t="s">
        <v>61</v>
      </c>
      <c r="H2664" t="s">
        <v>18</v>
      </c>
      <c r="I2664" t="s">
        <v>11541</v>
      </c>
      <c r="J2664">
        <v>2015</v>
      </c>
      <c r="K2664">
        <v>605.71</v>
      </c>
      <c r="L2664">
        <v>22</v>
      </c>
      <c r="M2664">
        <v>1</v>
      </c>
      <c r="N2664">
        <f t="shared" si="110"/>
        <v>0</v>
      </c>
      <c r="O2664">
        <f t="shared" si="111"/>
        <v>0</v>
      </c>
      <c r="P2664" t="s">
        <v>12694</v>
      </c>
    </row>
    <row r="2665" spans="2:16" x14ac:dyDescent="0.25">
      <c r="B2665" t="s">
        <v>2669</v>
      </c>
      <c r="C2665" s="119" t="s">
        <v>60</v>
      </c>
      <c r="D2665" t="s">
        <v>11550</v>
      </c>
      <c r="E2665" t="s">
        <v>11530</v>
      </c>
      <c r="F2665" t="s">
        <v>11540</v>
      </c>
      <c r="G2665" t="s">
        <v>61</v>
      </c>
      <c r="H2665" t="s">
        <v>18</v>
      </c>
      <c r="I2665" t="s">
        <v>11533</v>
      </c>
      <c r="J2665">
        <v>2015</v>
      </c>
      <c r="K2665">
        <v>609.70000000000005</v>
      </c>
      <c r="L2665">
        <v>27</v>
      </c>
      <c r="M2665">
        <v>1</v>
      </c>
      <c r="N2665">
        <f t="shared" si="110"/>
        <v>0</v>
      </c>
      <c r="O2665">
        <f t="shared" si="111"/>
        <v>0</v>
      </c>
      <c r="P2665" t="s">
        <v>12694</v>
      </c>
    </row>
    <row r="2666" spans="2:16" x14ac:dyDescent="0.25">
      <c r="B2666" t="s">
        <v>2670</v>
      </c>
      <c r="C2666" s="119" t="s">
        <v>60</v>
      </c>
      <c r="D2666" t="s">
        <v>11537</v>
      </c>
      <c r="E2666" t="s">
        <v>11530</v>
      </c>
      <c r="F2666" t="s">
        <v>11540</v>
      </c>
      <c r="G2666" t="s">
        <v>61</v>
      </c>
      <c r="H2666" t="s">
        <v>18</v>
      </c>
      <c r="I2666" t="s">
        <v>11541</v>
      </c>
      <c r="J2666">
        <v>2015</v>
      </c>
      <c r="K2666">
        <v>608.04</v>
      </c>
      <c r="L2666">
        <v>40</v>
      </c>
      <c r="M2666">
        <v>1</v>
      </c>
      <c r="N2666">
        <f t="shared" si="110"/>
        <v>0</v>
      </c>
      <c r="O2666">
        <f t="shared" si="111"/>
        <v>0</v>
      </c>
      <c r="P2666" t="s">
        <v>12694</v>
      </c>
    </row>
    <row r="2667" spans="2:16" x14ac:dyDescent="0.25">
      <c r="B2667" t="s">
        <v>2671</v>
      </c>
      <c r="C2667" s="119" t="s">
        <v>60</v>
      </c>
      <c r="D2667" t="s">
        <v>11537</v>
      </c>
      <c r="E2667" t="s">
        <v>11530</v>
      </c>
      <c r="F2667" t="s">
        <v>11540</v>
      </c>
      <c r="G2667" t="s">
        <v>61</v>
      </c>
      <c r="H2667" t="s">
        <v>18</v>
      </c>
      <c r="I2667" t="s">
        <v>11541</v>
      </c>
      <c r="J2667">
        <v>2015</v>
      </c>
      <c r="K2667">
        <v>606.48</v>
      </c>
      <c r="L2667">
        <v>28</v>
      </c>
      <c r="M2667">
        <v>1</v>
      </c>
      <c r="N2667">
        <f t="shared" si="110"/>
        <v>0</v>
      </c>
      <c r="O2667">
        <f t="shared" si="111"/>
        <v>0</v>
      </c>
      <c r="P2667" t="s">
        <v>12694</v>
      </c>
    </row>
    <row r="2668" spans="2:16" x14ac:dyDescent="0.25">
      <c r="B2668" t="s">
        <v>2672</v>
      </c>
      <c r="C2668" s="119" t="s">
        <v>60</v>
      </c>
      <c r="D2668" t="s">
        <v>11537</v>
      </c>
      <c r="E2668" t="s">
        <v>11530</v>
      </c>
      <c r="F2668" t="s">
        <v>11540</v>
      </c>
      <c r="G2668" t="s">
        <v>61</v>
      </c>
      <c r="H2668" t="s">
        <v>18</v>
      </c>
      <c r="I2668" t="s">
        <v>11541</v>
      </c>
      <c r="J2668">
        <v>2015</v>
      </c>
      <c r="K2668">
        <v>607.78</v>
      </c>
      <c r="L2668">
        <v>38</v>
      </c>
      <c r="M2668">
        <v>1</v>
      </c>
      <c r="N2668">
        <f t="shared" si="110"/>
        <v>0</v>
      </c>
      <c r="O2668">
        <f t="shared" si="111"/>
        <v>0</v>
      </c>
      <c r="P2668" t="s">
        <v>12694</v>
      </c>
    </row>
    <row r="2669" spans="2:16" x14ac:dyDescent="0.25">
      <c r="B2669" t="s">
        <v>2673</v>
      </c>
      <c r="C2669" s="119" t="s">
        <v>60</v>
      </c>
      <c r="D2669" t="s">
        <v>11537</v>
      </c>
      <c r="E2669" t="s">
        <v>11530</v>
      </c>
      <c r="F2669" t="s">
        <v>11540</v>
      </c>
      <c r="G2669" t="s">
        <v>61</v>
      </c>
      <c r="H2669" t="s">
        <v>18</v>
      </c>
      <c r="I2669" t="s">
        <v>11541</v>
      </c>
      <c r="J2669">
        <v>2015</v>
      </c>
      <c r="K2669">
        <v>605.57000000000005</v>
      </c>
      <c r="L2669">
        <v>21</v>
      </c>
      <c r="M2669">
        <v>1</v>
      </c>
      <c r="N2669">
        <f t="shared" si="110"/>
        <v>0</v>
      </c>
      <c r="O2669">
        <f t="shared" si="111"/>
        <v>0</v>
      </c>
      <c r="P2669" t="s">
        <v>12694</v>
      </c>
    </row>
    <row r="2670" spans="2:16" x14ac:dyDescent="0.25">
      <c r="B2670" t="s">
        <v>2674</v>
      </c>
      <c r="C2670" s="119" t="s">
        <v>60</v>
      </c>
      <c r="D2670" t="s">
        <v>11537</v>
      </c>
      <c r="E2670" t="s">
        <v>11530</v>
      </c>
      <c r="F2670" t="s">
        <v>11540</v>
      </c>
      <c r="G2670" t="s">
        <v>61</v>
      </c>
      <c r="H2670" t="s">
        <v>18</v>
      </c>
      <c r="I2670" t="s">
        <v>11541</v>
      </c>
      <c r="J2670">
        <v>2015</v>
      </c>
      <c r="K2670">
        <v>609.84</v>
      </c>
      <c r="L2670">
        <v>54</v>
      </c>
      <c r="M2670">
        <v>1</v>
      </c>
      <c r="N2670">
        <f t="shared" si="110"/>
        <v>0</v>
      </c>
      <c r="O2670">
        <f t="shared" si="111"/>
        <v>0</v>
      </c>
      <c r="P2670" t="s">
        <v>12694</v>
      </c>
    </row>
    <row r="2671" spans="2:16" x14ac:dyDescent="0.25">
      <c r="B2671" t="s">
        <v>2675</v>
      </c>
      <c r="C2671" s="119" t="s">
        <v>60</v>
      </c>
      <c r="D2671" t="s">
        <v>11537</v>
      </c>
      <c r="E2671" t="s">
        <v>11530</v>
      </c>
      <c r="F2671" t="s">
        <v>11540</v>
      </c>
      <c r="G2671" t="s">
        <v>61</v>
      </c>
      <c r="H2671" t="s">
        <v>18</v>
      </c>
      <c r="I2671" t="s">
        <v>11541</v>
      </c>
      <c r="J2671">
        <v>2015</v>
      </c>
      <c r="K2671">
        <v>606.61</v>
      </c>
      <c r="L2671">
        <v>29</v>
      </c>
      <c r="M2671">
        <v>1</v>
      </c>
      <c r="N2671">
        <f t="shared" si="110"/>
        <v>0</v>
      </c>
      <c r="O2671">
        <f t="shared" si="111"/>
        <v>0</v>
      </c>
      <c r="P2671" t="s">
        <v>12694</v>
      </c>
    </row>
    <row r="2672" spans="2:16" x14ac:dyDescent="0.25">
      <c r="B2672" t="s">
        <v>2676</v>
      </c>
      <c r="C2672" s="119" t="s">
        <v>60</v>
      </c>
      <c r="D2672" t="s">
        <v>11537</v>
      </c>
      <c r="E2672" t="s">
        <v>11530</v>
      </c>
      <c r="F2672" t="s">
        <v>11540</v>
      </c>
      <c r="G2672" t="s">
        <v>61</v>
      </c>
      <c r="H2672" t="s">
        <v>18</v>
      </c>
      <c r="I2672" t="s">
        <v>11541</v>
      </c>
      <c r="J2672">
        <v>2015</v>
      </c>
      <c r="K2672">
        <v>637.04</v>
      </c>
      <c r="L2672">
        <v>38</v>
      </c>
      <c r="M2672">
        <v>1</v>
      </c>
      <c r="N2672">
        <f t="shared" si="110"/>
        <v>0</v>
      </c>
      <c r="O2672">
        <f t="shared" si="111"/>
        <v>0</v>
      </c>
      <c r="P2672" t="s">
        <v>12694</v>
      </c>
    </row>
    <row r="2673" spans="2:16" x14ac:dyDescent="0.25">
      <c r="B2673" t="s">
        <v>2677</v>
      </c>
      <c r="C2673" s="119" t="s">
        <v>60</v>
      </c>
      <c r="D2673" t="s">
        <v>11550</v>
      </c>
      <c r="E2673" t="s">
        <v>11530</v>
      </c>
      <c r="F2673" t="s">
        <v>11540</v>
      </c>
      <c r="G2673" t="s">
        <v>61</v>
      </c>
      <c r="H2673" t="s">
        <v>18</v>
      </c>
      <c r="I2673" t="s">
        <v>11541</v>
      </c>
      <c r="J2673">
        <v>2015</v>
      </c>
      <c r="K2673">
        <v>604.28</v>
      </c>
      <c r="L2673">
        <v>11</v>
      </c>
      <c r="M2673">
        <v>1</v>
      </c>
      <c r="N2673">
        <f t="shared" si="110"/>
        <v>0</v>
      </c>
      <c r="O2673">
        <f t="shared" si="111"/>
        <v>0</v>
      </c>
      <c r="P2673" t="s">
        <v>12694</v>
      </c>
    </row>
    <row r="2674" spans="2:16" x14ac:dyDescent="0.25">
      <c r="B2674" t="s">
        <v>2678</v>
      </c>
      <c r="C2674" s="119" t="s">
        <v>60</v>
      </c>
      <c r="D2674" t="s">
        <v>11537</v>
      </c>
      <c r="E2674" t="s">
        <v>11530</v>
      </c>
      <c r="F2674" t="s">
        <v>11540</v>
      </c>
      <c r="G2674" t="s">
        <v>61</v>
      </c>
      <c r="H2674" t="s">
        <v>18</v>
      </c>
      <c r="I2674" t="s">
        <v>11541</v>
      </c>
      <c r="J2674">
        <v>2015</v>
      </c>
      <c r="K2674">
        <v>606.35</v>
      </c>
      <c r="L2674">
        <v>27</v>
      </c>
      <c r="M2674">
        <v>1</v>
      </c>
      <c r="N2674">
        <f t="shared" si="110"/>
        <v>0</v>
      </c>
      <c r="O2674">
        <f t="shared" si="111"/>
        <v>0</v>
      </c>
      <c r="P2674" t="s">
        <v>12694</v>
      </c>
    </row>
    <row r="2675" spans="2:16" x14ac:dyDescent="0.25">
      <c r="B2675" t="s">
        <v>2679</v>
      </c>
      <c r="C2675" s="119" t="s">
        <v>60</v>
      </c>
      <c r="D2675" t="s">
        <v>11550</v>
      </c>
      <c r="E2675" t="s">
        <v>11530</v>
      </c>
      <c r="F2675" t="s">
        <v>11540</v>
      </c>
      <c r="G2675" t="s">
        <v>61</v>
      </c>
      <c r="H2675" t="s">
        <v>18</v>
      </c>
      <c r="I2675" t="s">
        <v>11533</v>
      </c>
      <c r="J2675">
        <v>2015</v>
      </c>
      <c r="K2675">
        <v>609.94000000000005</v>
      </c>
      <c r="L2675">
        <v>28</v>
      </c>
      <c r="M2675">
        <v>1</v>
      </c>
      <c r="N2675">
        <f t="shared" si="110"/>
        <v>0</v>
      </c>
      <c r="O2675">
        <f t="shared" si="111"/>
        <v>0</v>
      </c>
      <c r="P2675" t="s">
        <v>12694</v>
      </c>
    </row>
    <row r="2676" spans="2:16" x14ac:dyDescent="0.25">
      <c r="B2676" t="s">
        <v>2680</v>
      </c>
      <c r="C2676" s="119" t="s">
        <v>60</v>
      </c>
      <c r="D2676" t="s">
        <v>11537</v>
      </c>
      <c r="E2676" t="s">
        <v>11530</v>
      </c>
      <c r="F2676" t="s">
        <v>11540</v>
      </c>
      <c r="G2676" t="s">
        <v>61</v>
      </c>
      <c r="H2676" t="s">
        <v>18</v>
      </c>
      <c r="I2676" t="s">
        <v>11541</v>
      </c>
      <c r="J2676">
        <v>2015</v>
      </c>
      <c r="K2676">
        <v>605.92999999999995</v>
      </c>
      <c r="L2676">
        <v>25</v>
      </c>
      <c r="M2676">
        <v>1</v>
      </c>
      <c r="N2676">
        <f t="shared" si="110"/>
        <v>0</v>
      </c>
      <c r="O2676">
        <f t="shared" si="111"/>
        <v>0</v>
      </c>
      <c r="P2676" t="s">
        <v>12694</v>
      </c>
    </row>
    <row r="2677" spans="2:16" x14ac:dyDescent="0.25">
      <c r="B2677" t="s">
        <v>2681</v>
      </c>
      <c r="C2677" s="119" t="s">
        <v>60</v>
      </c>
      <c r="D2677" t="s">
        <v>11537</v>
      </c>
      <c r="E2677" t="s">
        <v>11530</v>
      </c>
      <c r="F2677" t="s">
        <v>11540</v>
      </c>
      <c r="G2677" t="s">
        <v>61</v>
      </c>
      <c r="H2677" t="s">
        <v>18</v>
      </c>
      <c r="I2677" t="s">
        <v>11541</v>
      </c>
      <c r="J2677">
        <v>2015</v>
      </c>
      <c r="K2677">
        <v>605.30999999999995</v>
      </c>
      <c r="L2677">
        <v>19</v>
      </c>
      <c r="M2677">
        <v>1</v>
      </c>
      <c r="N2677">
        <f t="shared" si="110"/>
        <v>0</v>
      </c>
      <c r="O2677">
        <f t="shared" si="111"/>
        <v>0</v>
      </c>
      <c r="P2677" t="s">
        <v>12694</v>
      </c>
    </row>
    <row r="2678" spans="2:16" x14ac:dyDescent="0.25">
      <c r="B2678" t="s">
        <v>2682</v>
      </c>
      <c r="C2678" s="119" t="s">
        <v>60</v>
      </c>
      <c r="D2678" t="s">
        <v>11539</v>
      </c>
      <c r="E2678" t="s">
        <v>11530</v>
      </c>
      <c r="F2678" t="s">
        <v>11540</v>
      </c>
      <c r="G2678" t="s">
        <v>61</v>
      </c>
      <c r="H2678" t="s">
        <v>18</v>
      </c>
      <c r="I2678" t="s">
        <v>11541</v>
      </c>
      <c r="J2678">
        <v>2015</v>
      </c>
      <c r="K2678">
        <v>605.44000000000005</v>
      </c>
      <c r="L2678">
        <v>20</v>
      </c>
      <c r="M2678">
        <v>1</v>
      </c>
      <c r="N2678">
        <f t="shared" si="110"/>
        <v>0</v>
      </c>
      <c r="O2678">
        <f t="shared" si="111"/>
        <v>0</v>
      </c>
      <c r="P2678" t="s">
        <v>12694</v>
      </c>
    </row>
    <row r="2679" spans="2:16" x14ac:dyDescent="0.25">
      <c r="B2679" t="s">
        <v>2683</v>
      </c>
      <c r="C2679" s="119" t="s">
        <v>60</v>
      </c>
      <c r="D2679" t="s">
        <v>11539</v>
      </c>
      <c r="E2679" t="s">
        <v>11530</v>
      </c>
      <c r="F2679" t="s">
        <v>11540</v>
      </c>
      <c r="G2679" t="s">
        <v>61</v>
      </c>
      <c r="H2679" t="s">
        <v>18</v>
      </c>
      <c r="I2679" t="s">
        <v>11541</v>
      </c>
      <c r="J2679">
        <v>2015</v>
      </c>
      <c r="K2679">
        <v>605.32000000000005</v>
      </c>
      <c r="L2679">
        <v>19</v>
      </c>
      <c r="M2679">
        <v>1</v>
      </c>
      <c r="N2679">
        <f t="shared" si="110"/>
        <v>0</v>
      </c>
      <c r="O2679">
        <f t="shared" si="111"/>
        <v>0</v>
      </c>
      <c r="P2679" t="s">
        <v>12694</v>
      </c>
    </row>
    <row r="2680" spans="2:16" x14ac:dyDescent="0.25">
      <c r="B2680" t="s">
        <v>2684</v>
      </c>
      <c r="C2680" s="119" t="s">
        <v>60</v>
      </c>
      <c r="D2680" t="s">
        <v>11537</v>
      </c>
      <c r="E2680" t="s">
        <v>11530</v>
      </c>
      <c r="F2680" t="s">
        <v>11540</v>
      </c>
      <c r="G2680" t="s">
        <v>61</v>
      </c>
      <c r="H2680" t="s">
        <v>18</v>
      </c>
      <c r="I2680" t="s">
        <v>11541</v>
      </c>
      <c r="J2680">
        <v>2015</v>
      </c>
      <c r="K2680">
        <v>607.11</v>
      </c>
      <c r="L2680">
        <v>33</v>
      </c>
      <c r="M2680">
        <v>1</v>
      </c>
      <c r="N2680">
        <f t="shared" si="110"/>
        <v>0</v>
      </c>
      <c r="O2680">
        <f t="shared" si="111"/>
        <v>0</v>
      </c>
      <c r="P2680" t="s">
        <v>12694</v>
      </c>
    </row>
    <row r="2681" spans="2:16" x14ac:dyDescent="0.25">
      <c r="B2681" t="s">
        <v>2685</v>
      </c>
      <c r="C2681" s="119" t="s">
        <v>60</v>
      </c>
      <c r="D2681" t="s">
        <v>11537</v>
      </c>
      <c r="E2681" t="s">
        <v>11530</v>
      </c>
      <c r="F2681" t="s">
        <v>11540</v>
      </c>
      <c r="G2681" t="s">
        <v>61</v>
      </c>
      <c r="H2681" t="s">
        <v>18</v>
      </c>
      <c r="I2681" t="s">
        <v>11541</v>
      </c>
      <c r="J2681">
        <v>2015</v>
      </c>
      <c r="K2681">
        <v>607</v>
      </c>
      <c r="L2681">
        <v>32</v>
      </c>
      <c r="M2681">
        <v>1</v>
      </c>
      <c r="N2681">
        <f t="shared" si="110"/>
        <v>0</v>
      </c>
      <c r="O2681">
        <f t="shared" si="111"/>
        <v>0</v>
      </c>
      <c r="P2681" t="s">
        <v>12694</v>
      </c>
    </row>
    <row r="2682" spans="2:16" x14ac:dyDescent="0.25">
      <c r="B2682" t="s">
        <v>2686</v>
      </c>
      <c r="C2682" s="119" t="s">
        <v>60</v>
      </c>
      <c r="D2682" t="s">
        <v>11537</v>
      </c>
      <c r="E2682" t="s">
        <v>11530</v>
      </c>
      <c r="F2682" t="s">
        <v>11540</v>
      </c>
      <c r="G2682" t="s">
        <v>61</v>
      </c>
      <c r="H2682" t="s">
        <v>18</v>
      </c>
      <c r="I2682" t="s">
        <v>11541</v>
      </c>
      <c r="J2682">
        <v>2015</v>
      </c>
      <c r="K2682">
        <v>636.27</v>
      </c>
      <c r="L2682">
        <v>32</v>
      </c>
      <c r="M2682">
        <v>1</v>
      </c>
      <c r="N2682">
        <f t="shared" si="110"/>
        <v>0</v>
      </c>
      <c r="O2682">
        <f t="shared" si="111"/>
        <v>0</v>
      </c>
      <c r="P2682" t="s">
        <v>12694</v>
      </c>
    </row>
    <row r="2683" spans="2:16" x14ac:dyDescent="0.25">
      <c r="B2683" t="s">
        <v>2687</v>
      </c>
      <c r="C2683" s="119" t="s">
        <v>60</v>
      </c>
      <c r="D2683" t="s">
        <v>11537</v>
      </c>
      <c r="E2683" t="s">
        <v>11530</v>
      </c>
      <c r="F2683" t="s">
        <v>11540</v>
      </c>
      <c r="G2683" t="s">
        <v>61</v>
      </c>
      <c r="H2683" t="s">
        <v>18</v>
      </c>
      <c r="I2683" t="s">
        <v>11541</v>
      </c>
      <c r="J2683">
        <v>2015</v>
      </c>
      <c r="K2683">
        <v>600.09</v>
      </c>
      <c r="L2683">
        <v>32</v>
      </c>
      <c r="M2683">
        <v>1</v>
      </c>
      <c r="N2683">
        <f t="shared" si="110"/>
        <v>0</v>
      </c>
      <c r="O2683">
        <f t="shared" si="111"/>
        <v>0</v>
      </c>
      <c r="P2683" t="s">
        <v>12694</v>
      </c>
    </row>
    <row r="2684" spans="2:16" x14ac:dyDescent="0.25">
      <c r="B2684" t="s">
        <v>2688</v>
      </c>
      <c r="C2684" s="119" t="s">
        <v>60</v>
      </c>
      <c r="D2684" t="s">
        <v>11537</v>
      </c>
      <c r="E2684" t="s">
        <v>11530</v>
      </c>
      <c r="F2684" t="s">
        <v>11540</v>
      </c>
      <c r="G2684" t="s">
        <v>61</v>
      </c>
      <c r="H2684" t="s">
        <v>18</v>
      </c>
      <c r="I2684" t="s">
        <v>11541</v>
      </c>
      <c r="J2684">
        <v>2015</v>
      </c>
      <c r="K2684">
        <v>635.23</v>
      </c>
      <c r="L2684">
        <v>24</v>
      </c>
      <c r="M2684">
        <v>1</v>
      </c>
      <c r="N2684">
        <f t="shared" si="110"/>
        <v>0</v>
      </c>
      <c r="O2684">
        <f t="shared" si="111"/>
        <v>0</v>
      </c>
      <c r="P2684" t="s">
        <v>12694</v>
      </c>
    </row>
    <row r="2685" spans="2:16" x14ac:dyDescent="0.25">
      <c r="B2685" t="s">
        <v>2689</v>
      </c>
      <c r="C2685" s="119" t="s">
        <v>60</v>
      </c>
      <c r="D2685" t="s">
        <v>11546</v>
      </c>
      <c r="E2685" t="s">
        <v>11530</v>
      </c>
      <c r="F2685" t="s">
        <v>11540</v>
      </c>
      <c r="G2685" t="s">
        <v>61</v>
      </c>
      <c r="H2685" t="s">
        <v>18</v>
      </c>
      <c r="I2685" t="s">
        <v>11541</v>
      </c>
      <c r="J2685">
        <v>2015</v>
      </c>
      <c r="K2685">
        <v>598.66</v>
      </c>
      <c r="L2685">
        <v>21</v>
      </c>
      <c r="M2685">
        <v>1</v>
      </c>
      <c r="N2685">
        <f t="shared" si="110"/>
        <v>0</v>
      </c>
      <c r="O2685">
        <f t="shared" si="111"/>
        <v>0</v>
      </c>
      <c r="P2685" t="s">
        <v>12693</v>
      </c>
    </row>
    <row r="2686" spans="2:16" x14ac:dyDescent="0.25">
      <c r="B2686" t="s">
        <v>2690</v>
      </c>
      <c r="C2686" s="119" t="s">
        <v>60</v>
      </c>
      <c r="D2686" t="s">
        <v>11537</v>
      </c>
      <c r="E2686" t="s">
        <v>11530</v>
      </c>
      <c r="F2686" t="s">
        <v>11540</v>
      </c>
      <c r="G2686" t="s">
        <v>61</v>
      </c>
      <c r="H2686" t="s">
        <v>18</v>
      </c>
      <c r="I2686" t="s">
        <v>11541</v>
      </c>
      <c r="J2686">
        <v>2015</v>
      </c>
      <c r="K2686">
        <v>605.42999999999995</v>
      </c>
      <c r="L2686">
        <v>20</v>
      </c>
      <c r="M2686">
        <v>1</v>
      </c>
      <c r="N2686">
        <f t="shared" si="110"/>
        <v>0</v>
      </c>
      <c r="O2686">
        <f t="shared" si="111"/>
        <v>0</v>
      </c>
      <c r="P2686" t="s">
        <v>12694</v>
      </c>
    </row>
    <row r="2687" spans="2:16" x14ac:dyDescent="0.25">
      <c r="B2687" t="s">
        <v>2691</v>
      </c>
      <c r="C2687" s="119" t="s">
        <v>60</v>
      </c>
      <c r="D2687" t="s">
        <v>11537</v>
      </c>
      <c r="E2687" t="s">
        <v>11530</v>
      </c>
      <c r="F2687" t="s">
        <v>11540</v>
      </c>
      <c r="G2687" t="s">
        <v>61</v>
      </c>
      <c r="H2687" t="s">
        <v>18</v>
      </c>
      <c r="I2687" t="s">
        <v>11541</v>
      </c>
      <c r="J2687">
        <v>2015</v>
      </c>
      <c r="K2687">
        <v>605.42999999999995</v>
      </c>
      <c r="L2687">
        <v>20</v>
      </c>
      <c r="M2687">
        <v>1</v>
      </c>
      <c r="N2687">
        <f t="shared" si="110"/>
        <v>0</v>
      </c>
      <c r="O2687">
        <f t="shared" si="111"/>
        <v>0</v>
      </c>
      <c r="P2687" t="s">
        <v>12694</v>
      </c>
    </row>
    <row r="2688" spans="2:16" x14ac:dyDescent="0.25">
      <c r="B2688" t="s">
        <v>2692</v>
      </c>
      <c r="C2688" s="119" t="s">
        <v>60</v>
      </c>
      <c r="D2688" t="s">
        <v>11537</v>
      </c>
      <c r="E2688" t="s">
        <v>11530</v>
      </c>
      <c r="F2688" t="s">
        <v>11540</v>
      </c>
      <c r="G2688" t="s">
        <v>61</v>
      </c>
      <c r="H2688" t="s">
        <v>18</v>
      </c>
      <c r="I2688" t="s">
        <v>11541</v>
      </c>
      <c r="J2688">
        <v>2015</v>
      </c>
      <c r="K2688">
        <v>627.47</v>
      </c>
      <c r="L2688">
        <v>20</v>
      </c>
      <c r="M2688">
        <v>1</v>
      </c>
      <c r="N2688">
        <f t="shared" si="110"/>
        <v>0</v>
      </c>
      <c r="O2688">
        <f t="shared" si="111"/>
        <v>0</v>
      </c>
      <c r="P2688" t="s">
        <v>12694</v>
      </c>
    </row>
    <row r="2689" spans="2:16" x14ac:dyDescent="0.25">
      <c r="B2689" t="s">
        <v>2693</v>
      </c>
      <c r="C2689" s="119" t="s">
        <v>60</v>
      </c>
      <c r="D2689" t="s">
        <v>11537</v>
      </c>
      <c r="E2689" t="s">
        <v>11530</v>
      </c>
      <c r="F2689" t="s">
        <v>11540</v>
      </c>
      <c r="G2689" t="s">
        <v>61</v>
      </c>
      <c r="H2689" t="s">
        <v>18</v>
      </c>
      <c r="I2689" t="s">
        <v>11541</v>
      </c>
      <c r="J2689">
        <v>2015</v>
      </c>
      <c r="K2689">
        <v>635.1</v>
      </c>
      <c r="L2689">
        <v>23</v>
      </c>
      <c r="M2689">
        <v>1</v>
      </c>
      <c r="N2689">
        <f t="shared" si="110"/>
        <v>0</v>
      </c>
      <c r="O2689">
        <f t="shared" si="111"/>
        <v>0</v>
      </c>
      <c r="P2689" t="s">
        <v>12694</v>
      </c>
    </row>
    <row r="2690" spans="2:16" x14ac:dyDescent="0.25">
      <c r="B2690" t="s">
        <v>2694</v>
      </c>
      <c r="C2690" s="119" t="s">
        <v>60</v>
      </c>
      <c r="D2690" t="s">
        <v>11537</v>
      </c>
      <c r="E2690" t="s">
        <v>11530</v>
      </c>
      <c r="F2690" t="s">
        <v>11540</v>
      </c>
      <c r="G2690" t="s">
        <v>61</v>
      </c>
      <c r="H2690" t="s">
        <v>18</v>
      </c>
      <c r="I2690" t="s">
        <v>11541</v>
      </c>
      <c r="J2690">
        <v>2015</v>
      </c>
      <c r="K2690">
        <v>605.92999999999995</v>
      </c>
      <c r="L2690">
        <v>25</v>
      </c>
      <c r="M2690">
        <v>1</v>
      </c>
      <c r="N2690">
        <f t="shared" si="110"/>
        <v>0</v>
      </c>
      <c r="O2690">
        <f t="shared" si="111"/>
        <v>0</v>
      </c>
      <c r="P2690" t="s">
        <v>12694</v>
      </c>
    </row>
    <row r="2691" spans="2:16" x14ac:dyDescent="0.25">
      <c r="B2691" t="s">
        <v>2695</v>
      </c>
      <c r="C2691" s="119" t="s">
        <v>60</v>
      </c>
      <c r="D2691" t="s">
        <v>11537</v>
      </c>
      <c r="E2691" t="s">
        <v>11530</v>
      </c>
      <c r="F2691" t="s">
        <v>11540</v>
      </c>
      <c r="G2691" t="s">
        <v>61</v>
      </c>
      <c r="H2691" t="s">
        <v>18</v>
      </c>
      <c r="I2691" t="s">
        <v>11541</v>
      </c>
      <c r="J2691">
        <v>2015</v>
      </c>
      <c r="K2691">
        <v>598.53</v>
      </c>
      <c r="L2691">
        <v>20</v>
      </c>
      <c r="M2691">
        <v>1</v>
      </c>
      <c r="N2691">
        <f t="shared" si="110"/>
        <v>0</v>
      </c>
      <c r="O2691">
        <f t="shared" si="111"/>
        <v>0</v>
      </c>
      <c r="P2691" t="s">
        <v>12694</v>
      </c>
    </row>
    <row r="2692" spans="2:16" x14ac:dyDescent="0.25">
      <c r="B2692" t="s">
        <v>2696</v>
      </c>
      <c r="C2692" s="119" t="s">
        <v>60</v>
      </c>
      <c r="D2692" t="s">
        <v>11537</v>
      </c>
      <c r="E2692" t="s">
        <v>11530</v>
      </c>
      <c r="F2692" t="s">
        <v>11540</v>
      </c>
      <c r="G2692" t="s">
        <v>61</v>
      </c>
      <c r="H2692" t="s">
        <v>18</v>
      </c>
      <c r="I2692" t="s">
        <v>11541</v>
      </c>
      <c r="J2692">
        <v>2015</v>
      </c>
      <c r="K2692">
        <v>627.6</v>
      </c>
      <c r="L2692">
        <v>21</v>
      </c>
      <c r="M2692">
        <v>1</v>
      </c>
      <c r="N2692">
        <f t="shared" si="110"/>
        <v>0</v>
      </c>
      <c r="O2692">
        <f t="shared" si="111"/>
        <v>0</v>
      </c>
      <c r="P2692" t="s">
        <v>12694</v>
      </c>
    </row>
    <row r="2693" spans="2:16" x14ac:dyDescent="0.25">
      <c r="B2693" t="s">
        <v>2697</v>
      </c>
      <c r="C2693" s="119" t="s">
        <v>60</v>
      </c>
      <c r="D2693" t="s">
        <v>11537</v>
      </c>
      <c r="E2693" t="s">
        <v>11530</v>
      </c>
      <c r="F2693" t="s">
        <v>11540</v>
      </c>
      <c r="G2693" t="s">
        <v>61</v>
      </c>
      <c r="H2693" t="s">
        <v>18</v>
      </c>
      <c r="I2693" t="s">
        <v>11541</v>
      </c>
      <c r="J2693">
        <v>2015</v>
      </c>
      <c r="K2693">
        <v>600.09</v>
      </c>
      <c r="L2693">
        <v>32</v>
      </c>
      <c r="M2693">
        <v>1</v>
      </c>
      <c r="N2693">
        <f t="shared" si="110"/>
        <v>0</v>
      </c>
      <c r="O2693">
        <f t="shared" si="111"/>
        <v>0</v>
      </c>
      <c r="P2693" t="s">
        <v>12694</v>
      </c>
    </row>
    <row r="2694" spans="2:16" x14ac:dyDescent="0.25">
      <c r="B2694" t="s">
        <v>2698</v>
      </c>
      <c r="C2694" s="119" t="s">
        <v>60</v>
      </c>
      <c r="D2694" t="s">
        <v>11550</v>
      </c>
      <c r="E2694" t="s">
        <v>11530</v>
      </c>
      <c r="F2694" t="s">
        <v>11540</v>
      </c>
      <c r="G2694" t="s">
        <v>61</v>
      </c>
      <c r="H2694" t="s">
        <v>18</v>
      </c>
      <c r="I2694" t="s">
        <v>11541</v>
      </c>
      <c r="J2694">
        <v>2015</v>
      </c>
      <c r="K2694">
        <v>635.59</v>
      </c>
      <c r="L2694">
        <v>28</v>
      </c>
      <c r="M2694">
        <v>1</v>
      </c>
      <c r="N2694">
        <f t="shared" si="110"/>
        <v>0</v>
      </c>
      <c r="O2694">
        <f t="shared" si="111"/>
        <v>0</v>
      </c>
      <c r="P2694" t="s">
        <v>12694</v>
      </c>
    </row>
    <row r="2695" spans="2:16" x14ac:dyDescent="0.25">
      <c r="B2695" t="s">
        <v>2699</v>
      </c>
      <c r="C2695" s="119" t="s">
        <v>60</v>
      </c>
      <c r="D2695" t="s">
        <v>11537</v>
      </c>
      <c r="E2695" t="s">
        <v>11530</v>
      </c>
      <c r="F2695" t="s">
        <v>11540</v>
      </c>
      <c r="G2695" t="s">
        <v>61</v>
      </c>
      <c r="H2695" t="s">
        <v>18</v>
      </c>
      <c r="I2695" t="s">
        <v>11541</v>
      </c>
      <c r="J2695">
        <v>2015</v>
      </c>
      <c r="K2695">
        <v>599.33000000000004</v>
      </c>
      <c r="L2695">
        <v>23</v>
      </c>
      <c r="M2695">
        <v>1</v>
      </c>
      <c r="N2695">
        <f t="shared" si="110"/>
        <v>0</v>
      </c>
      <c r="O2695">
        <f t="shared" si="111"/>
        <v>0</v>
      </c>
      <c r="P2695" t="s">
        <v>12694</v>
      </c>
    </row>
    <row r="2696" spans="2:16" x14ac:dyDescent="0.25">
      <c r="B2696" t="s">
        <v>2700</v>
      </c>
      <c r="C2696" s="119" t="s">
        <v>60</v>
      </c>
      <c r="D2696" t="s">
        <v>11537</v>
      </c>
      <c r="E2696" t="s">
        <v>11530</v>
      </c>
      <c r="F2696" t="s">
        <v>11540</v>
      </c>
      <c r="G2696" t="s">
        <v>61</v>
      </c>
      <c r="H2696" t="s">
        <v>18</v>
      </c>
      <c r="I2696" t="s">
        <v>11541</v>
      </c>
      <c r="J2696">
        <v>2015</v>
      </c>
      <c r="K2696">
        <v>599.05999999999995</v>
      </c>
      <c r="L2696">
        <v>24</v>
      </c>
      <c r="M2696">
        <v>1</v>
      </c>
      <c r="N2696">
        <f t="shared" si="110"/>
        <v>0</v>
      </c>
      <c r="O2696">
        <f t="shared" si="111"/>
        <v>0</v>
      </c>
      <c r="P2696" t="s">
        <v>12694</v>
      </c>
    </row>
    <row r="2697" spans="2:16" x14ac:dyDescent="0.25">
      <c r="B2697" t="s">
        <v>2701</v>
      </c>
      <c r="C2697" s="119" t="s">
        <v>60</v>
      </c>
      <c r="D2697" t="s">
        <v>11537</v>
      </c>
      <c r="E2697" t="s">
        <v>11530</v>
      </c>
      <c r="F2697" t="s">
        <v>11540</v>
      </c>
      <c r="G2697" t="s">
        <v>61</v>
      </c>
      <c r="H2697" t="s">
        <v>18</v>
      </c>
      <c r="I2697" t="s">
        <v>11541</v>
      </c>
      <c r="J2697">
        <v>2015</v>
      </c>
      <c r="K2697">
        <v>599.07000000000005</v>
      </c>
      <c r="L2697">
        <v>21</v>
      </c>
      <c r="M2697">
        <v>1</v>
      </c>
      <c r="N2697">
        <f t="shared" si="110"/>
        <v>0</v>
      </c>
      <c r="O2697">
        <f t="shared" si="111"/>
        <v>0</v>
      </c>
      <c r="P2697" t="s">
        <v>12694</v>
      </c>
    </row>
    <row r="2698" spans="2:16" x14ac:dyDescent="0.25">
      <c r="B2698" t="s">
        <v>2702</v>
      </c>
      <c r="C2698" s="119" t="s">
        <v>60</v>
      </c>
      <c r="D2698" t="s">
        <v>11550</v>
      </c>
      <c r="E2698" t="s">
        <v>11530</v>
      </c>
      <c r="F2698" t="s">
        <v>11540</v>
      </c>
      <c r="G2698" t="s">
        <v>61</v>
      </c>
      <c r="H2698" t="s">
        <v>18</v>
      </c>
      <c r="I2698" t="s">
        <v>11541</v>
      </c>
      <c r="J2698">
        <v>2015</v>
      </c>
      <c r="K2698">
        <v>625.32000000000005</v>
      </c>
      <c r="M2698">
        <v>1</v>
      </c>
      <c r="N2698">
        <f t="shared" si="110"/>
        <v>0</v>
      </c>
      <c r="O2698">
        <f t="shared" si="111"/>
        <v>1</v>
      </c>
      <c r="P2698" t="s">
        <v>12694</v>
      </c>
    </row>
    <row r="2699" spans="2:16" x14ac:dyDescent="0.25">
      <c r="B2699" t="s">
        <v>2703</v>
      </c>
      <c r="C2699" s="119" t="s">
        <v>60</v>
      </c>
      <c r="D2699" t="s">
        <v>11550</v>
      </c>
      <c r="E2699" t="s">
        <v>11530</v>
      </c>
      <c r="F2699" t="s">
        <v>11540</v>
      </c>
      <c r="G2699" t="s">
        <v>61</v>
      </c>
      <c r="H2699" t="s">
        <v>18</v>
      </c>
      <c r="I2699" t="s">
        <v>11541</v>
      </c>
      <c r="J2699">
        <v>2015</v>
      </c>
      <c r="K2699">
        <v>625.32000000000005</v>
      </c>
      <c r="M2699">
        <v>1</v>
      </c>
      <c r="N2699">
        <f t="shared" ref="N2699:N2762" si="112">IF(K2699&lt;100,1,0)</f>
        <v>0</v>
      </c>
      <c r="O2699">
        <f t="shared" si="111"/>
        <v>1</v>
      </c>
      <c r="P2699" t="s">
        <v>12694</v>
      </c>
    </row>
    <row r="2700" spans="2:16" x14ac:dyDescent="0.25">
      <c r="B2700" t="s">
        <v>2704</v>
      </c>
      <c r="C2700" s="119" t="s">
        <v>60</v>
      </c>
      <c r="D2700" t="s">
        <v>11550</v>
      </c>
      <c r="E2700" t="s">
        <v>11530</v>
      </c>
      <c r="F2700" t="s">
        <v>11540</v>
      </c>
      <c r="G2700" t="s">
        <v>61</v>
      </c>
      <c r="H2700" t="s">
        <v>18</v>
      </c>
      <c r="I2700" t="s">
        <v>11541</v>
      </c>
      <c r="J2700">
        <v>2015</v>
      </c>
      <c r="K2700">
        <v>625.32000000000005</v>
      </c>
      <c r="M2700">
        <v>1</v>
      </c>
      <c r="N2700">
        <f t="shared" si="112"/>
        <v>0</v>
      </c>
      <c r="O2700">
        <f t="shared" si="111"/>
        <v>1</v>
      </c>
      <c r="P2700" t="s">
        <v>12694</v>
      </c>
    </row>
    <row r="2701" spans="2:16" x14ac:dyDescent="0.25">
      <c r="B2701" t="s">
        <v>2705</v>
      </c>
      <c r="C2701" s="119" t="s">
        <v>60</v>
      </c>
      <c r="D2701" t="s">
        <v>11537</v>
      </c>
      <c r="E2701" t="s">
        <v>11530</v>
      </c>
      <c r="F2701" t="s">
        <v>11540</v>
      </c>
      <c r="G2701" t="s">
        <v>61</v>
      </c>
      <c r="H2701" t="s">
        <v>18</v>
      </c>
      <c r="I2701" t="s">
        <v>11541</v>
      </c>
      <c r="J2701">
        <v>2015</v>
      </c>
      <c r="K2701">
        <v>596.36</v>
      </c>
      <c r="M2701">
        <v>1</v>
      </c>
      <c r="N2701">
        <f t="shared" si="112"/>
        <v>0</v>
      </c>
      <c r="O2701">
        <f t="shared" si="111"/>
        <v>1</v>
      </c>
      <c r="P2701" t="s">
        <v>12693</v>
      </c>
    </row>
    <row r="2702" spans="2:16" x14ac:dyDescent="0.25">
      <c r="B2702" t="s">
        <v>2706</v>
      </c>
      <c r="C2702" s="119" t="s">
        <v>60</v>
      </c>
      <c r="D2702" t="s">
        <v>11537</v>
      </c>
      <c r="E2702" t="s">
        <v>11530</v>
      </c>
      <c r="F2702" t="s">
        <v>11540</v>
      </c>
      <c r="G2702" t="s">
        <v>61</v>
      </c>
      <c r="H2702" t="s">
        <v>18</v>
      </c>
      <c r="I2702" t="s">
        <v>11533</v>
      </c>
      <c r="J2702">
        <v>2015</v>
      </c>
      <c r="K2702">
        <v>611.53</v>
      </c>
      <c r="L2702">
        <v>56</v>
      </c>
      <c r="M2702">
        <v>1</v>
      </c>
      <c r="N2702">
        <f t="shared" si="112"/>
        <v>0</v>
      </c>
      <c r="O2702">
        <f t="shared" si="111"/>
        <v>0</v>
      </c>
      <c r="P2702" t="s">
        <v>12694</v>
      </c>
    </row>
    <row r="2703" spans="2:16" x14ac:dyDescent="0.25">
      <c r="B2703" t="s">
        <v>2707</v>
      </c>
      <c r="C2703" s="119" t="s">
        <v>60</v>
      </c>
      <c r="D2703" t="s">
        <v>11537</v>
      </c>
      <c r="E2703" t="s">
        <v>11530</v>
      </c>
      <c r="F2703" t="s">
        <v>11540</v>
      </c>
      <c r="G2703" t="s">
        <v>61</v>
      </c>
      <c r="H2703" t="s">
        <v>18</v>
      </c>
      <c r="I2703" t="s">
        <v>11541</v>
      </c>
      <c r="J2703">
        <v>2015</v>
      </c>
      <c r="K2703">
        <v>626.36</v>
      </c>
      <c r="M2703">
        <v>1</v>
      </c>
      <c r="N2703">
        <f t="shared" si="112"/>
        <v>0</v>
      </c>
      <c r="O2703">
        <f t="shared" si="111"/>
        <v>1</v>
      </c>
      <c r="P2703" t="s">
        <v>12694</v>
      </c>
    </row>
    <row r="2704" spans="2:16" x14ac:dyDescent="0.25">
      <c r="B2704" t="s">
        <v>2708</v>
      </c>
      <c r="C2704" s="119" t="s">
        <v>60</v>
      </c>
      <c r="D2704" t="s">
        <v>11539</v>
      </c>
      <c r="E2704" t="s">
        <v>11530</v>
      </c>
      <c r="F2704" t="s">
        <v>11540</v>
      </c>
      <c r="G2704" t="s">
        <v>61</v>
      </c>
      <c r="H2704" t="s">
        <v>18</v>
      </c>
      <c r="I2704" t="s">
        <v>11541</v>
      </c>
      <c r="J2704">
        <v>2015</v>
      </c>
      <c r="K2704">
        <v>600.32000000000005</v>
      </c>
      <c r="L2704">
        <v>23</v>
      </c>
      <c r="M2704">
        <v>1</v>
      </c>
      <c r="N2704">
        <f t="shared" si="112"/>
        <v>0</v>
      </c>
      <c r="O2704">
        <f t="shared" si="111"/>
        <v>0</v>
      </c>
      <c r="P2704" t="s">
        <v>12694</v>
      </c>
    </row>
    <row r="2705" spans="2:16" x14ac:dyDescent="0.25">
      <c r="B2705" t="s">
        <v>2709</v>
      </c>
      <c r="C2705" s="119" t="s">
        <v>60</v>
      </c>
      <c r="D2705" t="s">
        <v>11546</v>
      </c>
      <c r="E2705" t="s">
        <v>11530</v>
      </c>
      <c r="F2705" t="s">
        <v>11540</v>
      </c>
      <c r="G2705" t="s">
        <v>61</v>
      </c>
      <c r="H2705" t="s">
        <v>18</v>
      </c>
      <c r="I2705" t="s">
        <v>11541</v>
      </c>
      <c r="J2705">
        <v>2015</v>
      </c>
      <c r="K2705">
        <v>727.66</v>
      </c>
      <c r="M2705">
        <v>1</v>
      </c>
      <c r="N2705">
        <f t="shared" si="112"/>
        <v>0</v>
      </c>
      <c r="O2705">
        <f t="shared" si="111"/>
        <v>1</v>
      </c>
      <c r="P2705" t="s">
        <v>12694</v>
      </c>
    </row>
    <row r="2706" spans="2:16" x14ac:dyDescent="0.25">
      <c r="B2706" t="s">
        <v>2710</v>
      </c>
      <c r="C2706" s="119" t="s">
        <v>60</v>
      </c>
      <c r="D2706" t="s">
        <v>11563</v>
      </c>
      <c r="E2706" t="s">
        <v>11530</v>
      </c>
      <c r="F2706" t="s">
        <v>11540</v>
      </c>
      <c r="G2706" t="s">
        <v>61</v>
      </c>
      <c r="H2706" t="s">
        <v>18</v>
      </c>
      <c r="I2706" t="s">
        <v>11541</v>
      </c>
      <c r="J2706">
        <v>2015</v>
      </c>
      <c r="K2706">
        <v>626.36</v>
      </c>
      <c r="M2706">
        <v>1</v>
      </c>
      <c r="N2706">
        <f t="shared" si="112"/>
        <v>0</v>
      </c>
      <c r="O2706">
        <f t="shared" si="111"/>
        <v>1</v>
      </c>
      <c r="P2706" t="s">
        <v>12694</v>
      </c>
    </row>
    <row r="2707" spans="2:16" x14ac:dyDescent="0.25">
      <c r="B2707" t="s">
        <v>2711</v>
      </c>
      <c r="C2707" s="119" t="s">
        <v>60</v>
      </c>
      <c r="D2707" t="s">
        <v>11537</v>
      </c>
      <c r="E2707" t="s">
        <v>11530</v>
      </c>
      <c r="F2707" t="s">
        <v>11540</v>
      </c>
      <c r="G2707" t="s">
        <v>61</v>
      </c>
      <c r="H2707" t="s">
        <v>18</v>
      </c>
      <c r="I2707" t="s">
        <v>11541</v>
      </c>
      <c r="J2707">
        <v>2015</v>
      </c>
      <c r="K2707">
        <v>600.32000000000005</v>
      </c>
      <c r="L2707">
        <v>23</v>
      </c>
      <c r="M2707">
        <v>1</v>
      </c>
      <c r="N2707">
        <f t="shared" si="112"/>
        <v>0</v>
      </c>
      <c r="O2707">
        <f t="shared" si="111"/>
        <v>0</v>
      </c>
      <c r="P2707" t="s">
        <v>12694</v>
      </c>
    </row>
    <row r="2708" spans="2:16" x14ac:dyDescent="0.25">
      <c r="B2708" t="s">
        <v>2712</v>
      </c>
      <c r="C2708" s="119" t="s">
        <v>60</v>
      </c>
      <c r="D2708" t="s">
        <v>11537</v>
      </c>
      <c r="E2708" t="s">
        <v>11530</v>
      </c>
      <c r="F2708" t="s">
        <v>11540</v>
      </c>
      <c r="G2708" t="s">
        <v>61</v>
      </c>
      <c r="H2708" t="s">
        <v>18</v>
      </c>
      <c r="I2708" t="s">
        <v>11541</v>
      </c>
      <c r="J2708">
        <v>2015</v>
      </c>
      <c r="K2708">
        <v>605.79999999999995</v>
      </c>
      <c r="L2708">
        <v>24</v>
      </c>
      <c r="M2708">
        <v>1</v>
      </c>
      <c r="N2708">
        <f t="shared" si="112"/>
        <v>0</v>
      </c>
      <c r="O2708">
        <f t="shared" si="111"/>
        <v>0</v>
      </c>
      <c r="P2708" t="s">
        <v>12694</v>
      </c>
    </row>
    <row r="2709" spans="2:16" x14ac:dyDescent="0.25">
      <c r="B2709" t="s">
        <v>2713</v>
      </c>
      <c r="C2709" s="119" t="s">
        <v>60</v>
      </c>
      <c r="D2709" t="s">
        <v>11537</v>
      </c>
      <c r="E2709" t="s">
        <v>11530</v>
      </c>
      <c r="F2709" t="s">
        <v>11540</v>
      </c>
      <c r="G2709" t="s">
        <v>61</v>
      </c>
      <c r="H2709" t="s">
        <v>18</v>
      </c>
      <c r="I2709" t="s">
        <v>11541</v>
      </c>
      <c r="J2709">
        <v>2015</v>
      </c>
      <c r="K2709">
        <v>597.35</v>
      </c>
      <c r="M2709">
        <v>1</v>
      </c>
      <c r="N2709">
        <f t="shared" si="112"/>
        <v>0</v>
      </c>
      <c r="O2709">
        <f t="shared" si="111"/>
        <v>1</v>
      </c>
      <c r="P2709" t="s">
        <v>12694</v>
      </c>
    </row>
    <row r="2710" spans="2:16" x14ac:dyDescent="0.25">
      <c r="B2710" t="s">
        <v>2714</v>
      </c>
      <c r="C2710" s="119" t="s">
        <v>60</v>
      </c>
      <c r="D2710" t="s">
        <v>11537</v>
      </c>
      <c r="E2710" t="s">
        <v>11530</v>
      </c>
      <c r="F2710" t="s">
        <v>11540</v>
      </c>
      <c r="G2710" t="s">
        <v>61</v>
      </c>
      <c r="H2710" t="s">
        <v>18</v>
      </c>
      <c r="I2710" t="s">
        <v>11541</v>
      </c>
      <c r="J2710">
        <v>2015</v>
      </c>
      <c r="K2710">
        <v>631.97</v>
      </c>
      <c r="M2710">
        <v>1</v>
      </c>
      <c r="N2710">
        <f t="shared" si="112"/>
        <v>0</v>
      </c>
      <c r="O2710">
        <f t="shared" si="111"/>
        <v>1</v>
      </c>
      <c r="P2710" t="s">
        <v>12694</v>
      </c>
    </row>
    <row r="2711" spans="2:16" x14ac:dyDescent="0.25">
      <c r="B2711" t="s">
        <v>2715</v>
      </c>
      <c r="C2711" s="119" t="s">
        <v>60</v>
      </c>
      <c r="D2711" t="s">
        <v>11537</v>
      </c>
      <c r="E2711" t="s">
        <v>11530</v>
      </c>
      <c r="F2711" t="s">
        <v>11540</v>
      </c>
      <c r="G2711" t="s">
        <v>61</v>
      </c>
      <c r="H2711" t="s">
        <v>18</v>
      </c>
      <c r="I2711" t="s">
        <v>11541</v>
      </c>
      <c r="J2711">
        <v>2015</v>
      </c>
      <c r="K2711">
        <v>631.97</v>
      </c>
      <c r="M2711">
        <v>1</v>
      </c>
      <c r="N2711">
        <f t="shared" si="112"/>
        <v>0</v>
      </c>
      <c r="O2711">
        <f t="shared" si="111"/>
        <v>1</v>
      </c>
      <c r="P2711" t="s">
        <v>12694</v>
      </c>
    </row>
    <row r="2712" spans="2:16" x14ac:dyDescent="0.25">
      <c r="B2712" t="s">
        <v>2716</v>
      </c>
      <c r="C2712" s="119" t="s">
        <v>60</v>
      </c>
      <c r="D2712" t="s">
        <v>11537</v>
      </c>
      <c r="E2712" t="s">
        <v>11530</v>
      </c>
      <c r="F2712" t="s">
        <v>11540</v>
      </c>
      <c r="G2712" t="s">
        <v>61</v>
      </c>
      <c r="H2712" t="s">
        <v>18</v>
      </c>
      <c r="I2712" t="s">
        <v>11541</v>
      </c>
      <c r="J2712">
        <v>2015</v>
      </c>
      <c r="K2712">
        <v>602.70000000000005</v>
      </c>
      <c r="M2712">
        <v>1</v>
      </c>
      <c r="N2712">
        <f t="shared" si="112"/>
        <v>0</v>
      </c>
      <c r="O2712">
        <f t="shared" si="111"/>
        <v>1</v>
      </c>
      <c r="P2712" t="s">
        <v>12694</v>
      </c>
    </row>
    <row r="2713" spans="2:16" x14ac:dyDescent="0.25">
      <c r="B2713" t="s">
        <v>2717</v>
      </c>
      <c r="C2713" s="119" t="s">
        <v>60</v>
      </c>
      <c r="D2713" t="s">
        <v>11537</v>
      </c>
      <c r="E2713" t="s">
        <v>11530</v>
      </c>
      <c r="F2713" t="s">
        <v>11540</v>
      </c>
      <c r="G2713" t="s">
        <v>61</v>
      </c>
      <c r="H2713" t="s">
        <v>18</v>
      </c>
      <c r="I2713" t="s">
        <v>11541</v>
      </c>
      <c r="J2713">
        <v>2015</v>
      </c>
      <c r="K2713">
        <v>602.70000000000005</v>
      </c>
      <c r="M2713">
        <v>1</v>
      </c>
      <c r="N2713">
        <f t="shared" si="112"/>
        <v>0</v>
      </c>
      <c r="O2713">
        <f t="shared" si="111"/>
        <v>1</v>
      </c>
      <c r="P2713" t="s">
        <v>12694</v>
      </c>
    </row>
    <row r="2714" spans="2:16" x14ac:dyDescent="0.25">
      <c r="B2714" t="s">
        <v>2718</v>
      </c>
      <c r="C2714" s="119" t="s">
        <v>60</v>
      </c>
      <c r="D2714" t="s">
        <v>11537</v>
      </c>
      <c r="E2714" t="s">
        <v>11530</v>
      </c>
      <c r="F2714" t="s">
        <v>11540</v>
      </c>
      <c r="G2714" t="s">
        <v>61</v>
      </c>
      <c r="H2714" t="s">
        <v>18</v>
      </c>
      <c r="I2714" t="s">
        <v>11541</v>
      </c>
      <c r="J2714">
        <v>2015</v>
      </c>
      <c r="K2714">
        <v>602.79</v>
      </c>
      <c r="L2714">
        <v>22</v>
      </c>
      <c r="M2714">
        <v>1</v>
      </c>
      <c r="N2714">
        <f t="shared" si="112"/>
        <v>0</v>
      </c>
      <c r="O2714">
        <f t="shared" ref="O2714:O2777" si="113">IF(OR(L2714="",L2714&lt;=0),1,0)</f>
        <v>0</v>
      </c>
      <c r="P2714" t="s">
        <v>12694</v>
      </c>
    </row>
    <row r="2715" spans="2:16" x14ac:dyDescent="0.25">
      <c r="B2715" t="s">
        <v>2719</v>
      </c>
      <c r="C2715" s="119" t="s">
        <v>60</v>
      </c>
      <c r="D2715" t="s">
        <v>11537</v>
      </c>
      <c r="E2715" t="s">
        <v>11530</v>
      </c>
      <c r="F2715" t="s">
        <v>11540</v>
      </c>
      <c r="G2715" t="s">
        <v>61</v>
      </c>
      <c r="H2715" t="s">
        <v>18</v>
      </c>
      <c r="I2715" t="s">
        <v>11541</v>
      </c>
      <c r="J2715">
        <v>2015</v>
      </c>
      <c r="K2715">
        <v>602.79</v>
      </c>
      <c r="L2715">
        <v>22</v>
      </c>
      <c r="M2715">
        <v>1</v>
      </c>
      <c r="N2715">
        <f t="shared" si="112"/>
        <v>0</v>
      </c>
      <c r="O2715">
        <f t="shared" si="113"/>
        <v>0</v>
      </c>
      <c r="P2715" t="s">
        <v>12694</v>
      </c>
    </row>
    <row r="2716" spans="2:16" x14ac:dyDescent="0.25">
      <c r="B2716" t="s">
        <v>2720</v>
      </c>
      <c r="C2716" s="119" t="s">
        <v>60</v>
      </c>
      <c r="D2716" t="s">
        <v>11537</v>
      </c>
      <c r="E2716" t="s">
        <v>11530</v>
      </c>
      <c r="F2716" t="s">
        <v>11540</v>
      </c>
      <c r="G2716" t="s">
        <v>61</v>
      </c>
      <c r="H2716" t="s">
        <v>18</v>
      </c>
      <c r="I2716" t="s">
        <v>11541</v>
      </c>
      <c r="J2716">
        <v>2015</v>
      </c>
      <c r="K2716">
        <v>602.91</v>
      </c>
      <c r="L2716">
        <v>23</v>
      </c>
      <c r="M2716">
        <v>1</v>
      </c>
      <c r="N2716">
        <f t="shared" si="112"/>
        <v>0</v>
      </c>
      <c r="O2716">
        <f t="shared" si="113"/>
        <v>0</v>
      </c>
      <c r="P2716" t="s">
        <v>12694</v>
      </c>
    </row>
    <row r="2717" spans="2:16" x14ac:dyDescent="0.25">
      <c r="B2717" t="s">
        <v>2721</v>
      </c>
      <c r="C2717" s="119" t="s">
        <v>60</v>
      </c>
      <c r="D2717" t="s">
        <v>11537</v>
      </c>
      <c r="E2717" t="s">
        <v>11530</v>
      </c>
      <c r="F2717" t="s">
        <v>11540</v>
      </c>
      <c r="G2717" t="s">
        <v>61</v>
      </c>
      <c r="H2717" t="s">
        <v>18</v>
      </c>
      <c r="I2717" t="s">
        <v>11541</v>
      </c>
      <c r="J2717">
        <v>2015</v>
      </c>
      <c r="K2717">
        <v>602.79</v>
      </c>
      <c r="L2717">
        <v>22</v>
      </c>
      <c r="M2717">
        <v>1</v>
      </c>
      <c r="N2717">
        <f t="shared" si="112"/>
        <v>0</v>
      </c>
      <c r="O2717">
        <f t="shared" si="113"/>
        <v>0</v>
      </c>
      <c r="P2717" t="s">
        <v>12694</v>
      </c>
    </row>
    <row r="2718" spans="2:16" x14ac:dyDescent="0.25">
      <c r="B2718" t="s">
        <v>2722</v>
      </c>
      <c r="C2718" s="119" t="s">
        <v>60</v>
      </c>
      <c r="D2718" t="s">
        <v>11537</v>
      </c>
      <c r="E2718" t="s">
        <v>11530</v>
      </c>
      <c r="F2718" t="s">
        <v>11540</v>
      </c>
      <c r="G2718" t="s">
        <v>61</v>
      </c>
      <c r="H2718" t="s">
        <v>18</v>
      </c>
      <c r="I2718" t="s">
        <v>11541</v>
      </c>
      <c r="J2718">
        <v>2015</v>
      </c>
      <c r="K2718">
        <v>602.70000000000005</v>
      </c>
      <c r="M2718">
        <v>1</v>
      </c>
      <c r="N2718">
        <f t="shared" si="112"/>
        <v>0</v>
      </c>
      <c r="O2718">
        <f t="shared" si="113"/>
        <v>1</v>
      </c>
      <c r="P2718" t="s">
        <v>12694</v>
      </c>
    </row>
    <row r="2719" spans="2:16" x14ac:dyDescent="0.25">
      <c r="B2719" t="s">
        <v>2723</v>
      </c>
      <c r="C2719" s="119" t="s">
        <v>60</v>
      </c>
      <c r="D2719" t="s">
        <v>11537</v>
      </c>
      <c r="E2719" t="s">
        <v>11530</v>
      </c>
      <c r="F2719" t="s">
        <v>11540</v>
      </c>
      <c r="G2719" t="s">
        <v>61</v>
      </c>
      <c r="H2719" t="s">
        <v>18</v>
      </c>
      <c r="I2719" t="s">
        <v>11541</v>
      </c>
      <c r="J2719">
        <v>2015</v>
      </c>
      <c r="K2719">
        <v>602.79</v>
      </c>
      <c r="L2719">
        <v>22</v>
      </c>
      <c r="M2719">
        <v>1</v>
      </c>
      <c r="N2719">
        <f t="shared" si="112"/>
        <v>0</v>
      </c>
      <c r="O2719">
        <f t="shared" si="113"/>
        <v>0</v>
      </c>
      <c r="P2719" t="s">
        <v>12694</v>
      </c>
    </row>
    <row r="2720" spans="2:16" x14ac:dyDescent="0.25">
      <c r="B2720" t="s">
        <v>2724</v>
      </c>
      <c r="C2720" s="119" t="s">
        <v>60</v>
      </c>
      <c r="D2720" t="s">
        <v>11537</v>
      </c>
      <c r="E2720" t="s">
        <v>11530</v>
      </c>
      <c r="F2720" t="s">
        <v>11540</v>
      </c>
      <c r="G2720" t="s">
        <v>61</v>
      </c>
      <c r="H2720" t="s">
        <v>18</v>
      </c>
      <c r="I2720" t="s">
        <v>11541</v>
      </c>
      <c r="J2720">
        <v>2015</v>
      </c>
      <c r="K2720">
        <v>605.54999999999995</v>
      </c>
      <c r="L2720">
        <v>22</v>
      </c>
      <c r="M2720">
        <v>1</v>
      </c>
      <c r="N2720">
        <f t="shared" si="112"/>
        <v>0</v>
      </c>
      <c r="O2720">
        <f t="shared" si="113"/>
        <v>0</v>
      </c>
      <c r="P2720" t="s">
        <v>12694</v>
      </c>
    </row>
    <row r="2721" spans="2:16" x14ac:dyDescent="0.25">
      <c r="B2721" t="s">
        <v>2725</v>
      </c>
      <c r="C2721" s="119" t="s">
        <v>60</v>
      </c>
      <c r="D2721" t="s">
        <v>11537</v>
      </c>
      <c r="E2721" t="s">
        <v>11530</v>
      </c>
      <c r="F2721" t="s">
        <v>11540</v>
      </c>
      <c r="G2721" t="s">
        <v>61</v>
      </c>
      <c r="H2721" t="s">
        <v>18</v>
      </c>
      <c r="I2721" t="s">
        <v>11541</v>
      </c>
      <c r="J2721">
        <v>2015</v>
      </c>
      <c r="K2721">
        <v>762.83</v>
      </c>
      <c r="L2721">
        <v>22</v>
      </c>
      <c r="M2721">
        <v>1</v>
      </c>
      <c r="N2721">
        <f t="shared" si="112"/>
        <v>0</v>
      </c>
      <c r="O2721">
        <f t="shared" si="113"/>
        <v>0</v>
      </c>
      <c r="P2721" t="s">
        <v>12694</v>
      </c>
    </row>
    <row r="2722" spans="2:16" x14ac:dyDescent="0.25">
      <c r="B2722" t="s">
        <v>2726</v>
      </c>
      <c r="C2722" s="119" t="s">
        <v>60</v>
      </c>
      <c r="D2722" t="s">
        <v>11537</v>
      </c>
      <c r="E2722" t="s">
        <v>11530</v>
      </c>
      <c r="F2722" t="s">
        <v>11540</v>
      </c>
      <c r="G2722" t="s">
        <v>61</v>
      </c>
      <c r="H2722" t="s">
        <v>18</v>
      </c>
      <c r="I2722" t="s">
        <v>11541</v>
      </c>
      <c r="J2722">
        <v>2015</v>
      </c>
      <c r="K2722">
        <v>602.70000000000005</v>
      </c>
      <c r="M2722">
        <v>1</v>
      </c>
      <c r="N2722">
        <f t="shared" si="112"/>
        <v>0</v>
      </c>
      <c r="O2722">
        <f t="shared" si="113"/>
        <v>1</v>
      </c>
      <c r="P2722" t="s">
        <v>12694</v>
      </c>
    </row>
    <row r="2723" spans="2:16" x14ac:dyDescent="0.25">
      <c r="B2723" t="s">
        <v>2727</v>
      </c>
      <c r="C2723" s="119" t="s">
        <v>60</v>
      </c>
      <c r="D2723" t="s">
        <v>11537</v>
      </c>
      <c r="E2723" t="s">
        <v>11530</v>
      </c>
      <c r="F2723" t="s">
        <v>11540</v>
      </c>
      <c r="G2723" t="s">
        <v>61</v>
      </c>
      <c r="H2723" t="s">
        <v>18</v>
      </c>
      <c r="I2723" t="s">
        <v>11541</v>
      </c>
      <c r="J2723">
        <v>2015</v>
      </c>
      <c r="K2723">
        <v>599.94000000000005</v>
      </c>
      <c r="M2723">
        <v>1</v>
      </c>
      <c r="N2723">
        <f t="shared" si="112"/>
        <v>0</v>
      </c>
      <c r="O2723">
        <f t="shared" si="113"/>
        <v>1</v>
      </c>
      <c r="P2723" t="s">
        <v>12694</v>
      </c>
    </row>
    <row r="2724" spans="2:16" x14ac:dyDescent="0.25">
      <c r="B2724" t="s">
        <v>2728</v>
      </c>
      <c r="C2724" s="119" t="s">
        <v>60</v>
      </c>
      <c r="D2724" t="s">
        <v>11542</v>
      </c>
      <c r="E2724" t="s">
        <v>11530</v>
      </c>
      <c r="F2724" t="s">
        <v>11540</v>
      </c>
      <c r="G2724" t="s">
        <v>61</v>
      </c>
      <c r="H2724" t="s">
        <v>18</v>
      </c>
      <c r="I2724" t="s">
        <v>11541</v>
      </c>
      <c r="J2724">
        <v>2015</v>
      </c>
      <c r="K2724">
        <v>630.29999999999995</v>
      </c>
      <c r="L2724">
        <v>32</v>
      </c>
      <c r="M2724">
        <v>1</v>
      </c>
      <c r="N2724">
        <f t="shared" si="112"/>
        <v>0</v>
      </c>
      <c r="O2724">
        <f t="shared" si="113"/>
        <v>0</v>
      </c>
      <c r="P2724" t="s">
        <v>12694</v>
      </c>
    </row>
    <row r="2725" spans="2:16" x14ac:dyDescent="0.25">
      <c r="B2725" t="s">
        <v>2729</v>
      </c>
      <c r="C2725" s="119" t="s">
        <v>60</v>
      </c>
      <c r="D2725" t="s">
        <v>11537</v>
      </c>
      <c r="E2725" t="s">
        <v>11530</v>
      </c>
      <c r="F2725" t="s">
        <v>11540</v>
      </c>
      <c r="G2725" t="s">
        <v>61</v>
      </c>
      <c r="H2725" t="s">
        <v>18</v>
      </c>
      <c r="I2725" t="s">
        <v>11541</v>
      </c>
      <c r="J2725">
        <v>2015</v>
      </c>
      <c r="K2725">
        <v>624.69000000000005</v>
      </c>
      <c r="L2725">
        <v>22</v>
      </c>
      <c r="M2725">
        <v>1</v>
      </c>
      <c r="N2725">
        <f t="shared" si="112"/>
        <v>0</v>
      </c>
      <c r="O2725">
        <f t="shared" si="113"/>
        <v>0</v>
      </c>
      <c r="P2725" t="s">
        <v>12694</v>
      </c>
    </row>
    <row r="2726" spans="2:16" x14ac:dyDescent="0.25">
      <c r="B2726" t="s">
        <v>2730</v>
      </c>
      <c r="C2726" s="119" t="s">
        <v>60</v>
      </c>
      <c r="D2726" t="s">
        <v>11537</v>
      </c>
      <c r="E2726" t="s">
        <v>11530</v>
      </c>
      <c r="F2726" t="s">
        <v>11540</v>
      </c>
      <c r="G2726" t="s">
        <v>61</v>
      </c>
      <c r="H2726" t="s">
        <v>18</v>
      </c>
      <c r="I2726" t="s">
        <v>11541</v>
      </c>
      <c r="J2726">
        <v>2015</v>
      </c>
      <c r="K2726">
        <v>624.69000000000005</v>
      </c>
      <c r="L2726">
        <v>22</v>
      </c>
      <c r="M2726">
        <v>1</v>
      </c>
      <c r="N2726">
        <f t="shared" si="112"/>
        <v>0</v>
      </c>
      <c r="O2726">
        <f t="shared" si="113"/>
        <v>0</v>
      </c>
      <c r="P2726" t="s">
        <v>12694</v>
      </c>
    </row>
    <row r="2727" spans="2:16" x14ac:dyDescent="0.25">
      <c r="B2727" t="s">
        <v>2731</v>
      </c>
      <c r="C2727" s="119" t="s">
        <v>60</v>
      </c>
      <c r="D2727" t="s">
        <v>11537</v>
      </c>
      <c r="E2727" t="s">
        <v>11530</v>
      </c>
      <c r="F2727" t="s">
        <v>11540</v>
      </c>
      <c r="G2727" t="s">
        <v>61</v>
      </c>
      <c r="H2727" t="s">
        <v>18</v>
      </c>
      <c r="I2727" t="s">
        <v>11541</v>
      </c>
      <c r="J2727">
        <v>2015</v>
      </c>
      <c r="K2727">
        <v>625.05999999999995</v>
      </c>
      <c r="L2727">
        <v>25</v>
      </c>
      <c r="M2727">
        <v>1</v>
      </c>
      <c r="N2727">
        <f t="shared" si="112"/>
        <v>0</v>
      </c>
      <c r="O2727">
        <f t="shared" si="113"/>
        <v>0</v>
      </c>
      <c r="P2727" t="s">
        <v>12694</v>
      </c>
    </row>
    <row r="2728" spans="2:16" x14ac:dyDescent="0.25">
      <c r="B2728" t="s">
        <v>2732</v>
      </c>
      <c r="C2728" s="119" t="s">
        <v>60</v>
      </c>
      <c r="D2728" t="s">
        <v>11539</v>
      </c>
      <c r="E2728" t="s">
        <v>11530</v>
      </c>
      <c r="F2728" t="s">
        <v>11540</v>
      </c>
      <c r="G2728" t="s">
        <v>61</v>
      </c>
      <c r="H2728" t="s">
        <v>18</v>
      </c>
      <c r="I2728" t="s">
        <v>11541</v>
      </c>
      <c r="J2728">
        <v>2015</v>
      </c>
      <c r="K2728">
        <v>599.92999999999995</v>
      </c>
      <c r="L2728">
        <v>21</v>
      </c>
      <c r="M2728">
        <v>1</v>
      </c>
      <c r="N2728">
        <f t="shared" si="112"/>
        <v>0</v>
      </c>
      <c r="O2728">
        <f t="shared" si="113"/>
        <v>0</v>
      </c>
      <c r="P2728" t="s">
        <v>12694</v>
      </c>
    </row>
    <row r="2729" spans="2:16" x14ac:dyDescent="0.25">
      <c r="B2729" t="s">
        <v>2733</v>
      </c>
      <c r="C2729" s="119" t="s">
        <v>60</v>
      </c>
      <c r="D2729" t="s">
        <v>11539</v>
      </c>
      <c r="E2729" t="s">
        <v>11530</v>
      </c>
      <c r="F2729" t="s">
        <v>11540</v>
      </c>
      <c r="G2729" t="s">
        <v>61</v>
      </c>
      <c r="H2729" t="s">
        <v>18</v>
      </c>
      <c r="I2729" t="s">
        <v>11541</v>
      </c>
      <c r="J2729">
        <v>2015</v>
      </c>
      <c r="K2729">
        <v>600.14</v>
      </c>
      <c r="L2729">
        <v>23</v>
      </c>
      <c r="M2729">
        <v>1</v>
      </c>
      <c r="N2729">
        <f t="shared" si="112"/>
        <v>0</v>
      </c>
      <c r="O2729">
        <f t="shared" si="113"/>
        <v>0</v>
      </c>
      <c r="P2729" t="s">
        <v>12694</v>
      </c>
    </row>
    <row r="2730" spans="2:16" x14ac:dyDescent="0.25">
      <c r="B2730" t="s">
        <v>2734</v>
      </c>
      <c r="C2730" s="119" t="s">
        <v>60</v>
      </c>
      <c r="D2730" t="s">
        <v>11542</v>
      </c>
      <c r="E2730" t="s">
        <v>11530</v>
      </c>
      <c r="F2730" t="s">
        <v>11540</v>
      </c>
      <c r="G2730" t="s">
        <v>61</v>
      </c>
      <c r="H2730" t="s">
        <v>18</v>
      </c>
      <c r="I2730" t="s">
        <v>11533</v>
      </c>
      <c r="J2730">
        <v>2015</v>
      </c>
      <c r="K2730">
        <v>2004.13</v>
      </c>
      <c r="M2730">
        <v>1</v>
      </c>
      <c r="N2730">
        <f t="shared" si="112"/>
        <v>0</v>
      </c>
      <c r="O2730">
        <f t="shared" si="113"/>
        <v>1</v>
      </c>
      <c r="P2730" t="s">
        <v>12693</v>
      </c>
    </row>
    <row r="2731" spans="2:16" x14ac:dyDescent="0.25">
      <c r="B2731" t="s">
        <v>2735</v>
      </c>
      <c r="C2731" s="119" t="s">
        <v>60</v>
      </c>
      <c r="D2731" t="s">
        <v>11546</v>
      </c>
      <c r="E2731" t="s">
        <v>11530</v>
      </c>
      <c r="F2731" t="s">
        <v>11540</v>
      </c>
      <c r="G2731" t="s">
        <v>61</v>
      </c>
      <c r="H2731" t="s">
        <v>18</v>
      </c>
      <c r="I2731" t="s">
        <v>11533</v>
      </c>
      <c r="J2731">
        <v>2015</v>
      </c>
      <c r="K2731">
        <v>811.07</v>
      </c>
      <c r="L2731">
        <v>151</v>
      </c>
      <c r="M2731">
        <v>1</v>
      </c>
      <c r="N2731">
        <f t="shared" si="112"/>
        <v>0</v>
      </c>
      <c r="O2731">
        <f t="shared" si="113"/>
        <v>0</v>
      </c>
      <c r="P2731" t="s">
        <v>12693</v>
      </c>
    </row>
    <row r="2732" spans="2:16" x14ac:dyDescent="0.25">
      <c r="B2732" t="s">
        <v>2736</v>
      </c>
      <c r="C2732" s="119" t="s">
        <v>60</v>
      </c>
      <c r="D2732" t="s">
        <v>11537</v>
      </c>
      <c r="E2732" t="s">
        <v>11530</v>
      </c>
      <c r="F2732" t="s">
        <v>11540</v>
      </c>
      <c r="G2732" t="s">
        <v>61</v>
      </c>
      <c r="H2732" t="s">
        <v>18</v>
      </c>
      <c r="I2732" t="s">
        <v>11541</v>
      </c>
      <c r="J2732">
        <v>2015</v>
      </c>
      <c r="K2732">
        <v>597.44000000000005</v>
      </c>
      <c r="M2732">
        <v>1</v>
      </c>
      <c r="N2732">
        <f t="shared" si="112"/>
        <v>0</v>
      </c>
      <c r="O2732">
        <f t="shared" si="113"/>
        <v>1</v>
      </c>
      <c r="P2732" t="s">
        <v>12694</v>
      </c>
    </row>
    <row r="2733" spans="2:16" x14ac:dyDescent="0.25">
      <c r="B2733" t="s">
        <v>2737</v>
      </c>
      <c r="C2733" s="119" t="s">
        <v>60</v>
      </c>
      <c r="D2733" t="s">
        <v>11546</v>
      </c>
      <c r="E2733" t="s">
        <v>11530</v>
      </c>
      <c r="F2733" t="s">
        <v>11540</v>
      </c>
      <c r="G2733" t="s">
        <v>61</v>
      </c>
      <c r="H2733" t="s">
        <v>18</v>
      </c>
      <c r="I2733" t="s">
        <v>11541</v>
      </c>
      <c r="J2733">
        <v>2015</v>
      </c>
      <c r="K2733">
        <v>635.72</v>
      </c>
      <c r="L2733">
        <v>29</v>
      </c>
      <c r="M2733">
        <v>1</v>
      </c>
      <c r="N2733">
        <f t="shared" si="112"/>
        <v>0</v>
      </c>
      <c r="O2733">
        <f t="shared" si="113"/>
        <v>0</v>
      </c>
      <c r="P2733" t="s">
        <v>12694</v>
      </c>
    </row>
    <row r="2734" spans="2:16" x14ac:dyDescent="0.25">
      <c r="B2734" t="s">
        <v>2738</v>
      </c>
      <c r="C2734" s="119" t="s">
        <v>60</v>
      </c>
      <c r="D2734" t="s">
        <v>11539</v>
      </c>
      <c r="E2734" t="s">
        <v>11530</v>
      </c>
      <c r="F2734" t="s">
        <v>11540</v>
      </c>
      <c r="G2734" t="s">
        <v>61</v>
      </c>
      <c r="H2734" t="s">
        <v>18</v>
      </c>
      <c r="I2734" t="s">
        <v>11541</v>
      </c>
      <c r="J2734">
        <v>2015</v>
      </c>
      <c r="K2734">
        <v>597.48</v>
      </c>
      <c r="M2734">
        <v>1</v>
      </c>
      <c r="N2734">
        <f t="shared" si="112"/>
        <v>0</v>
      </c>
      <c r="O2734">
        <f t="shared" si="113"/>
        <v>1</v>
      </c>
      <c r="P2734" t="s">
        <v>12694</v>
      </c>
    </row>
    <row r="2735" spans="2:16" x14ac:dyDescent="0.25">
      <c r="B2735" t="s">
        <v>2739</v>
      </c>
      <c r="C2735" s="119" t="s">
        <v>60</v>
      </c>
      <c r="D2735" t="s">
        <v>11537</v>
      </c>
      <c r="E2735" t="s">
        <v>11530</v>
      </c>
      <c r="F2735" t="s">
        <v>11540</v>
      </c>
      <c r="G2735" t="s">
        <v>61</v>
      </c>
      <c r="H2735" t="s">
        <v>18</v>
      </c>
      <c r="I2735" t="s">
        <v>11541</v>
      </c>
      <c r="J2735">
        <v>2015</v>
      </c>
      <c r="K2735">
        <v>628.91</v>
      </c>
      <c r="L2735">
        <v>19</v>
      </c>
      <c r="M2735">
        <v>1</v>
      </c>
      <c r="N2735">
        <f t="shared" si="112"/>
        <v>0</v>
      </c>
      <c r="O2735">
        <f t="shared" si="113"/>
        <v>0</v>
      </c>
      <c r="P2735" t="s">
        <v>12694</v>
      </c>
    </row>
    <row r="2736" spans="2:16" x14ac:dyDescent="0.25">
      <c r="B2736" t="s">
        <v>2740</v>
      </c>
      <c r="C2736" s="119" t="s">
        <v>60</v>
      </c>
      <c r="D2736" t="s">
        <v>11537</v>
      </c>
      <c r="E2736" t="s">
        <v>11530</v>
      </c>
      <c r="F2736" t="s">
        <v>11540</v>
      </c>
      <c r="G2736" t="s">
        <v>61</v>
      </c>
      <c r="H2736" t="s">
        <v>18</v>
      </c>
      <c r="I2736" t="s">
        <v>11541</v>
      </c>
      <c r="J2736">
        <v>2015</v>
      </c>
      <c r="K2736">
        <v>629.03</v>
      </c>
      <c r="L2736">
        <v>20</v>
      </c>
      <c r="M2736">
        <v>1</v>
      </c>
      <c r="N2736">
        <f t="shared" si="112"/>
        <v>0</v>
      </c>
      <c r="O2736">
        <f t="shared" si="113"/>
        <v>0</v>
      </c>
      <c r="P2736" t="s">
        <v>12694</v>
      </c>
    </row>
    <row r="2737" spans="2:16" x14ac:dyDescent="0.25">
      <c r="B2737" t="s">
        <v>2741</v>
      </c>
      <c r="C2737" s="119" t="s">
        <v>60</v>
      </c>
      <c r="D2737" t="s">
        <v>11537</v>
      </c>
      <c r="E2737" t="s">
        <v>11530</v>
      </c>
      <c r="F2737" t="s">
        <v>11540</v>
      </c>
      <c r="G2737" t="s">
        <v>61</v>
      </c>
      <c r="H2737" t="s">
        <v>18</v>
      </c>
      <c r="I2737" t="s">
        <v>11541</v>
      </c>
      <c r="J2737">
        <v>2015</v>
      </c>
      <c r="K2737">
        <v>630.01</v>
      </c>
      <c r="L2737">
        <v>22</v>
      </c>
      <c r="M2737">
        <v>1</v>
      </c>
      <c r="N2737">
        <f t="shared" si="112"/>
        <v>0</v>
      </c>
      <c r="O2737">
        <f t="shared" si="113"/>
        <v>0</v>
      </c>
      <c r="P2737" t="s">
        <v>12694</v>
      </c>
    </row>
    <row r="2738" spans="2:16" x14ac:dyDescent="0.25">
      <c r="B2738" t="s">
        <v>2742</v>
      </c>
      <c r="C2738" s="119" t="s">
        <v>60</v>
      </c>
      <c r="D2738" t="s">
        <v>11537</v>
      </c>
      <c r="E2738" t="s">
        <v>11530</v>
      </c>
      <c r="F2738" t="s">
        <v>11540</v>
      </c>
      <c r="G2738" t="s">
        <v>61</v>
      </c>
      <c r="H2738" t="s">
        <v>18</v>
      </c>
      <c r="I2738" t="s">
        <v>11541</v>
      </c>
      <c r="J2738">
        <v>2015</v>
      </c>
      <c r="K2738">
        <v>597.44000000000005</v>
      </c>
      <c r="M2738">
        <v>1</v>
      </c>
      <c r="N2738">
        <f t="shared" si="112"/>
        <v>0</v>
      </c>
      <c r="O2738">
        <f t="shared" si="113"/>
        <v>1</v>
      </c>
      <c r="P2738" t="s">
        <v>12694</v>
      </c>
    </row>
    <row r="2739" spans="2:16" x14ac:dyDescent="0.25">
      <c r="B2739" t="s">
        <v>2743</v>
      </c>
      <c r="C2739" s="119" t="s">
        <v>60</v>
      </c>
      <c r="D2739" t="s">
        <v>11539</v>
      </c>
      <c r="E2739" t="s">
        <v>11530</v>
      </c>
      <c r="F2739" t="s">
        <v>11540</v>
      </c>
      <c r="G2739" t="s">
        <v>61</v>
      </c>
      <c r="H2739" t="s">
        <v>18</v>
      </c>
      <c r="I2739" t="s">
        <v>11541</v>
      </c>
      <c r="J2739">
        <v>2015</v>
      </c>
      <c r="K2739">
        <v>630.71</v>
      </c>
      <c r="L2739">
        <v>33</v>
      </c>
      <c r="M2739">
        <v>1</v>
      </c>
      <c r="N2739">
        <f t="shared" si="112"/>
        <v>0</v>
      </c>
      <c r="O2739">
        <f t="shared" si="113"/>
        <v>0</v>
      </c>
      <c r="P2739" t="s">
        <v>12694</v>
      </c>
    </row>
    <row r="2740" spans="2:16" x14ac:dyDescent="0.25">
      <c r="B2740" t="s">
        <v>2744</v>
      </c>
      <c r="C2740" s="119" t="s">
        <v>60</v>
      </c>
      <c r="D2740" t="s">
        <v>11537</v>
      </c>
      <c r="E2740" t="s">
        <v>11530</v>
      </c>
      <c r="F2740" t="s">
        <v>11540</v>
      </c>
      <c r="G2740" t="s">
        <v>61</v>
      </c>
      <c r="H2740" t="s">
        <v>18</v>
      </c>
      <c r="I2740" t="s">
        <v>11541</v>
      </c>
      <c r="J2740">
        <v>2015</v>
      </c>
      <c r="K2740">
        <v>597.44000000000005</v>
      </c>
      <c r="M2740">
        <v>1</v>
      </c>
      <c r="N2740">
        <f t="shared" si="112"/>
        <v>0</v>
      </c>
      <c r="O2740">
        <f t="shared" si="113"/>
        <v>1</v>
      </c>
      <c r="P2740" t="s">
        <v>12694</v>
      </c>
    </row>
    <row r="2741" spans="2:16" x14ac:dyDescent="0.25">
      <c r="B2741" t="s">
        <v>2745</v>
      </c>
      <c r="C2741" s="119" t="s">
        <v>60</v>
      </c>
      <c r="D2741" t="s">
        <v>11537</v>
      </c>
      <c r="E2741" t="s">
        <v>11530</v>
      </c>
      <c r="F2741" t="s">
        <v>11540</v>
      </c>
      <c r="G2741" t="s">
        <v>61</v>
      </c>
      <c r="H2741" t="s">
        <v>18</v>
      </c>
      <c r="I2741" t="s">
        <v>11541</v>
      </c>
      <c r="J2741">
        <v>2015</v>
      </c>
      <c r="K2741">
        <v>670.94</v>
      </c>
      <c r="L2741">
        <v>20</v>
      </c>
      <c r="M2741">
        <v>1</v>
      </c>
      <c r="N2741">
        <f t="shared" si="112"/>
        <v>0</v>
      </c>
      <c r="O2741">
        <f t="shared" si="113"/>
        <v>0</v>
      </c>
      <c r="P2741" t="s">
        <v>12694</v>
      </c>
    </row>
    <row r="2742" spans="2:16" x14ac:dyDescent="0.25">
      <c r="B2742" t="s">
        <v>2746</v>
      </c>
      <c r="C2742" s="119" t="s">
        <v>60</v>
      </c>
      <c r="D2742" t="s">
        <v>11550</v>
      </c>
      <c r="E2742" t="s">
        <v>11530</v>
      </c>
      <c r="F2742" t="s">
        <v>11540</v>
      </c>
      <c r="G2742" t="s">
        <v>61</v>
      </c>
      <c r="H2742" t="s">
        <v>18</v>
      </c>
      <c r="I2742" t="s">
        <v>11533</v>
      </c>
      <c r="J2742">
        <v>2015</v>
      </c>
      <c r="K2742">
        <v>610.80999999999995</v>
      </c>
      <c r="L2742">
        <v>32</v>
      </c>
      <c r="M2742">
        <v>1</v>
      </c>
      <c r="N2742">
        <f t="shared" si="112"/>
        <v>0</v>
      </c>
      <c r="O2742">
        <f t="shared" si="113"/>
        <v>0</v>
      </c>
      <c r="P2742" t="s">
        <v>12694</v>
      </c>
    </row>
    <row r="2743" spans="2:16" x14ac:dyDescent="0.25">
      <c r="B2743" t="s">
        <v>2747</v>
      </c>
      <c r="C2743" s="119" t="s">
        <v>60</v>
      </c>
      <c r="D2743" t="s">
        <v>11539</v>
      </c>
      <c r="E2743" t="s">
        <v>11530</v>
      </c>
      <c r="F2743" t="s">
        <v>11540</v>
      </c>
      <c r="G2743" t="s">
        <v>61</v>
      </c>
      <c r="H2743" t="s">
        <v>18</v>
      </c>
      <c r="I2743" t="s">
        <v>11541</v>
      </c>
      <c r="J2743">
        <v>2015</v>
      </c>
      <c r="K2743">
        <v>629.41999999999996</v>
      </c>
      <c r="L2743">
        <v>23</v>
      </c>
      <c r="M2743">
        <v>1</v>
      </c>
      <c r="N2743">
        <f t="shared" si="112"/>
        <v>0</v>
      </c>
      <c r="O2743">
        <f t="shared" si="113"/>
        <v>0</v>
      </c>
      <c r="P2743" t="s">
        <v>12694</v>
      </c>
    </row>
    <row r="2744" spans="2:16" x14ac:dyDescent="0.25">
      <c r="B2744" t="s">
        <v>2748</v>
      </c>
      <c r="C2744" s="119" t="s">
        <v>60</v>
      </c>
      <c r="D2744" t="s">
        <v>11537</v>
      </c>
      <c r="E2744" t="s">
        <v>11530</v>
      </c>
      <c r="F2744" t="s">
        <v>11540</v>
      </c>
      <c r="G2744" t="s">
        <v>61</v>
      </c>
      <c r="H2744" t="s">
        <v>18</v>
      </c>
      <c r="I2744" t="s">
        <v>11541</v>
      </c>
      <c r="J2744">
        <v>2015</v>
      </c>
      <c r="K2744">
        <v>606.19000000000005</v>
      </c>
      <c r="L2744">
        <v>27</v>
      </c>
      <c r="M2744">
        <v>1</v>
      </c>
      <c r="N2744">
        <f t="shared" si="112"/>
        <v>0</v>
      </c>
      <c r="O2744">
        <f t="shared" si="113"/>
        <v>0</v>
      </c>
      <c r="P2744" t="s">
        <v>12694</v>
      </c>
    </row>
    <row r="2745" spans="2:16" x14ac:dyDescent="0.25">
      <c r="B2745" t="s">
        <v>2749</v>
      </c>
      <c r="C2745" s="119" t="s">
        <v>60</v>
      </c>
      <c r="D2745" t="s">
        <v>11537</v>
      </c>
      <c r="E2745" t="s">
        <v>11530</v>
      </c>
      <c r="F2745" t="s">
        <v>11540</v>
      </c>
      <c r="G2745" t="s">
        <v>61</v>
      </c>
      <c r="H2745" t="s">
        <v>18</v>
      </c>
      <c r="I2745" t="s">
        <v>11541</v>
      </c>
      <c r="J2745">
        <v>2015</v>
      </c>
      <c r="K2745">
        <v>606.19000000000005</v>
      </c>
      <c r="L2745">
        <v>27</v>
      </c>
      <c r="M2745">
        <v>1</v>
      </c>
      <c r="N2745">
        <f t="shared" si="112"/>
        <v>0</v>
      </c>
      <c r="O2745">
        <f t="shared" si="113"/>
        <v>0</v>
      </c>
      <c r="P2745" t="s">
        <v>12694</v>
      </c>
    </row>
    <row r="2746" spans="2:16" x14ac:dyDescent="0.25">
      <c r="B2746" t="s">
        <v>2750</v>
      </c>
      <c r="C2746" s="119" t="s">
        <v>60</v>
      </c>
      <c r="D2746" t="s">
        <v>11537</v>
      </c>
      <c r="E2746" t="s">
        <v>11530</v>
      </c>
      <c r="F2746" t="s">
        <v>11540</v>
      </c>
      <c r="G2746" t="s">
        <v>61</v>
      </c>
      <c r="H2746" t="s">
        <v>18</v>
      </c>
      <c r="I2746" t="s">
        <v>11541</v>
      </c>
      <c r="J2746">
        <v>2015</v>
      </c>
      <c r="K2746">
        <v>635.98</v>
      </c>
      <c r="L2746">
        <v>31</v>
      </c>
      <c r="M2746">
        <v>1</v>
      </c>
      <c r="N2746">
        <f t="shared" si="112"/>
        <v>0</v>
      </c>
      <c r="O2746">
        <f t="shared" si="113"/>
        <v>0</v>
      </c>
      <c r="P2746" t="s">
        <v>12694</v>
      </c>
    </row>
    <row r="2747" spans="2:16" x14ac:dyDescent="0.25">
      <c r="B2747" t="s">
        <v>2751</v>
      </c>
      <c r="C2747" s="119" t="s">
        <v>60</v>
      </c>
      <c r="D2747" t="s">
        <v>11537</v>
      </c>
      <c r="E2747" t="s">
        <v>11530</v>
      </c>
      <c r="F2747" t="s">
        <v>11540</v>
      </c>
      <c r="G2747" t="s">
        <v>61</v>
      </c>
      <c r="H2747" t="s">
        <v>18</v>
      </c>
      <c r="I2747" t="s">
        <v>11541</v>
      </c>
      <c r="J2747">
        <v>2015</v>
      </c>
      <c r="K2747">
        <v>605.92999999999995</v>
      </c>
      <c r="L2747">
        <v>25</v>
      </c>
      <c r="M2747">
        <v>1</v>
      </c>
      <c r="N2747">
        <f t="shared" si="112"/>
        <v>0</v>
      </c>
      <c r="O2747">
        <f t="shared" si="113"/>
        <v>0</v>
      </c>
      <c r="P2747" t="s">
        <v>12694</v>
      </c>
    </row>
    <row r="2748" spans="2:16" x14ac:dyDescent="0.25">
      <c r="B2748" t="s">
        <v>2752</v>
      </c>
      <c r="C2748" s="119" t="s">
        <v>60</v>
      </c>
      <c r="D2748" t="s">
        <v>11537</v>
      </c>
      <c r="E2748" t="s">
        <v>11530</v>
      </c>
      <c r="F2748" t="s">
        <v>11540</v>
      </c>
      <c r="G2748" t="s">
        <v>61</v>
      </c>
      <c r="H2748" t="s">
        <v>18</v>
      </c>
      <c r="I2748" t="s">
        <v>11541</v>
      </c>
      <c r="J2748">
        <v>2015</v>
      </c>
      <c r="K2748">
        <v>632.36</v>
      </c>
      <c r="L2748">
        <v>40</v>
      </c>
      <c r="M2748">
        <v>1</v>
      </c>
      <c r="N2748">
        <f t="shared" si="112"/>
        <v>0</v>
      </c>
      <c r="O2748">
        <f t="shared" si="113"/>
        <v>0</v>
      </c>
      <c r="P2748" t="s">
        <v>12694</v>
      </c>
    </row>
    <row r="2749" spans="2:16" x14ac:dyDescent="0.25">
      <c r="B2749" t="s">
        <v>2753</v>
      </c>
      <c r="C2749" s="119" t="s">
        <v>60</v>
      </c>
      <c r="D2749" t="s">
        <v>11537</v>
      </c>
      <c r="E2749" t="s">
        <v>11530</v>
      </c>
      <c r="F2749" t="s">
        <v>11540</v>
      </c>
      <c r="G2749" t="s">
        <v>61</v>
      </c>
      <c r="H2749" t="s">
        <v>18</v>
      </c>
      <c r="I2749" t="s">
        <v>11541</v>
      </c>
      <c r="J2749">
        <v>2015</v>
      </c>
      <c r="K2749">
        <v>634.54999999999995</v>
      </c>
      <c r="L2749">
        <v>20</v>
      </c>
      <c r="M2749">
        <v>1</v>
      </c>
      <c r="N2749">
        <f t="shared" si="112"/>
        <v>0</v>
      </c>
      <c r="O2749">
        <f t="shared" si="113"/>
        <v>0</v>
      </c>
      <c r="P2749" t="s">
        <v>12694</v>
      </c>
    </row>
    <row r="2750" spans="2:16" x14ac:dyDescent="0.25">
      <c r="B2750" t="s">
        <v>2754</v>
      </c>
      <c r="C2750" s="119" t="s">
        <v>60</v>
      </c>
      <c r="D2750" t="s">
        <v>11537</v>
      </c>
      <c r="E2750" t="s">
        <v>11530</v>
      </c>
      <c r="F2750" t="s">
        <v>11540</v>
      </c>
      <c r="G2750" t="s">
        <v>61</v>
      </c>
      <c r="H2750" t="s">
        <v>18</v>
      </c>
      <c r="I2750" t="s">
        <v>11541</v>
      </c>
      <c r="J2750">
        <v>2015</v>
      </c>
      <c r="K2750">
        <v>605.16</v>
      </c>
      <c r="L2750">
        <v>19</v>
      </c>
      <c r="M2750">
        <v>1</v>
      </c>
      <c r="N2750">
        <f t="shared" si="112"/>
        <v>0</v>
      </c>
      <c r="O2750">
        <f t="shared" si="113"/>
        <v>0</v>
      </c>
      <c r="P2750" t="s">
        <v>12694</v>
      </c>
    </row>
    <row r="2751" spans="2:16" x14ac:dyDescent="0.25">
      <c r="B2751" t="s">
        <v>2755</v>
      </c>
      <c r="C2751" s="119" t="s">
        <v>60</v>
      </c>
      <c r="D2751" t="s">
        <v>11537</v>
      </c>
      <c r="E2751" t="s">
        <v>11530</v>
      </c>
      <c r="F2751" t="s">
        <v>11540</v>
      </c>
      <c r="G2751" t="s">
        <v>61</v>
      </c>
      <c r="H2751" t="s">
        <v>18</v>
      </c>
      <c r="I2751" t="s">
        <v>11541</v>
      </c>
      <c r="J2751">
        <v>2015</v>
      </c>
      <c r="K2751">
        <v>634.42999999999995</v>
      </c>
      <c r="L2751">
        <v>19</v>
      </c>
      <c r="M2751">
        <v>1</v>
      </c>
      <c r="N2751">
        <f t="shared" si="112"/>
        <v>0</v>
      </c>
      <c r="O2751">
        <f t="shared" si="113"/>
        <v>0</v>
      </c>
      <c r="P2751" t="s">
        <v>12694</v>
      </c>
    </row>
    <row r="2752" spans="2:16" x14ac:dyDescent="0.25">
      <c r="B2752" t="s">
        <v>2756</v>
      </c>
      <c r="C2752" s="119" t="s">
        <v>60</v>
      </c>
      <c r="D2752" t="s">
        <v>11537</v>
      </c>
      <c r="E2752" t="s">
        <v>11530</v>
      </c>
      <c r="F2752" t="s">
        <v>11540</v>
      </c>
      <c r="G2752" t="s">
        <v>61</v>
      </c>
      <c r="H2752" t="s">
        <v>18</v>
      </c>
      <c r="I2752" t="s">
        <v>11541</v>
      </c>
      <c r="J2752">
        <v>2015</v>
      </c>
      <c r="K2752">
        <v>605.28</v>
      </c>
      <c r="L2752">
        <v>20</v>
      </c>
      <c r="M2752">
        <v>1</v>
      </c>
      <c r="N2752">
        <f t="shared" si="112"/>
        <v>0</v>
      </c>
      <c r="O2752">
        <f t="shared" si="113"/>
        <v>0</v>
      </c>
      <c r="P2752" t="s">
        <v>12694</v>
      </c>
    </row>
    <row r="2753" spans="2:16" x14ac:dyDescent="0.25">
      <c r="B2753" t="s">
        <v>2757</v>
      </c>
      <c r="C2753" s="119" t="s">
        <v>60</v>
      </c>
      <c r="D2753" t="s">
        <v>11537</v>
      </c>
      <c r="E2753" t="s">
        <v>11530</v>
      </c>
      <c r="F2753" t="s">
        <v>11540</v>
      </c>
      <c r="G2753" t="s">
        <v>61</v>
      </c>
      <c r="H2753" t="s">
        <v>18</v>
      </c>
      <c r="I2753" t="s">
        <v>11541</v>
      </c>
      <c r="J2753">
        <v>2015</v>
      </c>
      <c r="K2753">
        <v>605.02</v>
      </c>
      <c r="L2753">
        <v>18</v>
      </c>
      <c r="M2753">
        <v>1</v>
      </c>
      <c r="N2753">
        <f t="shared" si="112"/>
        <v>0</v>
      </c>
      <c r="O2753">
        <f t="shared" si="113"/>
        <v>0</v>
      </c>
      <c r="P2753" t="s">
        <v>12693</v>
      </c>
    </row>
    <row r="2754" spans="2:16" x14ac:dyDescent="0.25">
      <c r="B2754" t="s">
        <v>2758</v>
      </c>
      <c r="C2754" s="119" t="s">
        <v>60</v>
      </c>
      <c r="D2754" t="s">
        <v>11546</v>
      </c>
      <c r="E2754" t="s">
        <v>11530</v>
      </c>
      <c r="F2754" t="s">
        <v>11540</v>
      </c>
      <c r="G2754" t="s">
        <v>61</v>
      </c>
      <c r="H2754" t="s">
        <v>18</v>
      </c>
      <c r="I2754" t="s">
        <v>11541</v>
      </c>
      <c r="J2754">
        <v>2015</v>
      </c>
      <c r="K2754">
        <v>602.70000000000005</v>
      </c>
      <c r="M2754">
        <v>1</v>
      </c>
      <c r="N2754">
        <f t="shared" si="112"/>
        <v>0</v>
      </c>
      <c r="O2754">
        <f t="shared" si="113"/>
        <v>1</v>
      </c>
      <c r="P2754" t="s">
        <v>12694</v>
      </c>
    </row>
    <row r="2755" spans="2:16" x14ac:dyDescent="0.25">
      <c r="B2755" t="s">
        <v>2759</v>
      </c>
      <c r="C2755" s="119" t="s">
        <v>60</v>
      </c>
      <c r="D2755" t="s">
        <v>11550</v>
      </c>
      <c r="E2755" t="s">
        <v>11530</v>
      </c>
      <c r="F2755" t="s">
        <v>11540</v>
      </c>
      <c r="G2755" t="s">
        <v>61</v>
      </c>
      <c r="H2755" t="s">
        <v>18</v>
      </c>
      <c r="I2755" t="s">
        <v>11541</v>
      </c>
      <c r="J2755">
        <v>2015</v>
      </c>
      <c r="K2755">
        <v>605.54999999999995</v>
      </c>
      <c r="L2755">
        <v>22</v>
      </c>
      <c r="M2755">
        <v>1</v>
      </c>
      <c r="N2755">
        <f t="shared" si="112"/>
        <v>0</v>
      </c>
      <c r="O2755">
        <f t="shared" si="113"/>
        <v>0</v>
      </c>
      <c r="P2755" t="s">
        <v>12694</v>
      </c>
    </row>
    <row r="2756" spans="2:16" x14ac:dyDescent="0.25">
      <c r="B2756" t="s">
        <v>2760</v>
      </c>
      <c r="C2756" s="119" t="s">
        <v>60</v>
      </c>
      <c r="D2756" t="s">
        <v>11542</v>
      </c>
      <c r="E2756" t="s">
        <v>11530</v>
      </c>
      <c r="F2756" t="s">
        <v>11540</v>
      </c>
      <c r="G2756" t="s">
        <v>61</v>
      </c>
      <c r="H2756" t="s">
        <v>18</v>
      </c>
      <c r="I2756" t="s">
        <v>11541</v>
      </c>
      <c r="J2756">
        <v>2015</v>
      </c>
      <c r="K2756">
        <v>634.67999999999995</v>
      </c>
      <c r="L2756">
        <v>21</v>
      </c>
      <c r="M2756">
        <v>1</v>
      </c>
      <c r="N2756">
        <f t="shared" si="112"/>
        <v>0</v>
      </c>
      <c r="O2756">
        <f t="shared" si="113"/>
        <v>0</v>
      </c>
      <c r="P2756" t="s">
        <v>12694</v>
      </c>
    </row>
    <row r="2757" spans="2:16" x14ac:dyDescent="0.25">
      <c r="B2757" t="s">
        <v>2761</v>
      </c>
      <c r="C2757" s="119" t="s">
        <v>60</v>
      </c>
      <c r="D2757" t="s">
        <v>11542</v>
      </c>
      <c r="E2757" t="s">
        <v>11530</v>
      </c>
      <c r="F2757" t="s">
        <v>11540</v>
      </c>
      <c r="G2757" t="s">
        <v>61</v>
      </c>
      <c r="H2757" t="s">
        <v>18</v>
      </c>
      <c r="I2757" t="s">
        <v>11541</v>
      </c>
      <c r="J2757">
        <v>2015</v>
      </c>
      <c r="K2757">
        <v>606.32000000000005</v>
      </c>
      <c r="L2757">
        <v>28</v>
      </c>
      <c r="M2757">
        <v>1</v>
      </c>
      <c r="N2757">
        <f t="shared" si="112"/>
        <v>0</v>
      </c>
      <c r="O2757">
        <f t="shared" si="113"/>
        <v>0</v>
      </c>
      <c r="P2757" t="s">
        <v>12694</v>
      </c>
    </row>
    <row r="2758" spans="2:16" x14ac:dyDescent="0.25">
      <c r="B2758" t="s">
        <v>2762</v>
      </c>
      <c r="C2758" s="119" t="s">
        <v>60</v>
      </c>
      <c r="D2758" t="s">
        <v>11550</v>
      </c>
      <c r="E2758" t="s">
        <v>11530</v>
      </c>
      <c r="F2758" t="s">
        <v>11540</v>
      </c>
      <c r="G2758" t="s">
        <v>61</v>
      </c>
      <c r="H2758" t="s">
        <v>18</v>
      </c>
      <c r="I2758" t="s">
        <v>11541</v>
      </c>
      <c r="J2758">
        <v>2015</v>
      </c>
      <c r="K2758">
        <v>606.57000000000005</v>
      </c>
      <c r="L2758">
        <v>30</v>
      </c>
      <c r="M2758">
        <v>1</v>
      </c>
      <c r="N2758">
        <f t="shared" si="112"/>
        <v>0</v>
      </c>
      <c r="O2758">
        <f t="shared" si="113"/>
        <v>0</v>
      </c>
      <c r="P2758" t="s">
        <v>12694</v>
      </c>
    </row>
    <row r="2759" spans="2:16" x14ac:dyDescent="0.25">
      <c r="B2759" t="s">
        <v>2763</v>
      </c>
      <c r="C2759" s="119" t="s">
        <v>60</v>
      </c>
      <c r="D2759" t="s">
        <v>11550</v>
      </c>
      <c r="E2759" t="s">
        <v>11530</v>
      </c>
      <c r="F2759" t="s">
        <v>11540</v>
      </c>
      <c r="G2759" t="s">
        <v>61</v>
      </c>
      <c r="H2759" t="s">
        <v>18</v>
      </c>
      <c r="I2759" t="s">
        <v>11541</v>
      </c>
      <c r="J2759">
        <v>2015</v>
      </c>
      <c r="K2759">
        <v>606.58000000000004</v>
      </c>
      <c r="L2759">
        <v>30</v>
      </c>
      <c r="M2759">
        <v>1</v>
      </c>
      <c r="N2759">
        <f t="shared" si="112"/>
        <v>0</v>
      </c>
      <c r="O2759">
        <f t="shared" si="113"/>
        <v>0</v>
      </c>
      <c r="P2759" t="s">
        <v>12694</v>
      </c>
    </row>
    <row r="2760" spans="2:16" x14ac:dyDescent="0.25">
      <c r="B2760" t="s">
        <v>2764</v>
      </c>
      <c r="C2760" s="119" t="s">
        <v>60</v>
      </c>
      <c r="D2760" t="s">
        <v>11550</v>
      </c>
      <c r="E2760" t="s">
        <v>11530</v>
      </c>
      <c r="F2760" t="s">
        <v>11540</v>
      </c>
      <c r="G2760" t="s">
        <v>61</v>
      </c>
      <c r="H2760" t="s">
        <v>18</v>
      </c>
      <c r="I2760" t="s">
        <v>11541</v>
      </c>
      <c r="J2760">
        <v>2015</v>
      </c>
      <c r="K2760">
        <v>607.09</v>
      </c>
      <c r="L2760">
        <v>34</v>
      </c>
      <c r="M2760">
        <v>1</v>
      </c>
      <c r="N2760">
        <f t="shared" si="112"/>
        <v>0</v>
      </c>
      <c r="O2760">
        <f t="shared" si="113"/>
        <v>0</v>
      </c>
      <c r="P2760" t="s">
        <v>12694</v>
      </c>
    </row>
    <row r="2761" spans="2:16" x14ac:dyDescent="0.25">
      <c r="B2761" t="s">
        <v>2765</v>
      </c>
      <c r="C2761" s="119" t="s">
        <v>60</v>
      </c>
      <c r="D2761" t="s">
        <v>11550</v>
      </c>
      <c r="E2761" t="s">
        <v>11530</v>
      </c>
      <c r="F2761" t="s">
        <v>11540</v>
      </c>
      <c r="G2761" t="s">
        <v>61</v>
      </c>
      <c r="H2761" t="s">
        <v>18</v>
      </c>
      <c r="I2761" t="s">
        <v>11541</v>
      </c>
      <c r="J2761">
        <v>2015</v>
      </c>
      <c r="K2761">
        <v>636.36</v>
      </c>
      <c r="L2761">
        <v>34</v>
      </c>
      <c r="M2761">
        <v>1</v>
      </c>
      <c r="N2761">
        <f t="shared" si="112"/>
        <v>0</v>
      </c>
      <c r="O2761">
        <f t="shared" si="113"/>
        <v>0</v>
      </c>
      <c r="P2761" t="s">
        <v>12694</v>
      </c>
    </row>
    <row r="2762" spans="2:16" x14ac:dyDescent="0.25">
      <c r="B2762" t="s">
        <v>2766</v>
      </c>
      <c r="C2762" s="119" t="s">
        <v>60</v>
      </c>
      <c r="D2762" t="s">
        <v>11550</v>
      </c>
      <c r="E2762" t="s">
        <v>11530</v>
      </c>
      <c r="F2762" t="s">
        <v>11540</v>
      </c>
      <c r="G2762" t="s">
        <v>61</v>
      </c>
      <c r="H2762" t="s">
        <v>18</v>
      </c>
      <c r="I2762" t="s">
        <v>11541</v>
      </c>
      <c r="J2762">
        <v>2015</v>
      </c>
      <c r="K2762">
        <v>1599.83</v>
      </c>
      <c r="L2762">
        <v>29</v>
      </c>
      <c r="M2762">
        <v>1</v>
      </c>
      <c r="N2762">
        <f t="shared" si="112"/>
        <v>0</v>
      </c>
      <c r="O2762">
        <f t="shared" si="113"/>
        <v>0</v>
      </c>
      <c r="P2762" t="s">
        <v>12694</v>
      </c>
    </row>
    <row r="2763" spans="2:16" x14ac:dyDescent="0.25">
      <c r="B2763" t="s">
        <v>2767</v>
      </c>
      <c r="C2763" s="119" t="s">
        <v>60</v>
      </c>
      <c r="D2763" t="s">
        <v>11539</v>
      </c>
      <c r="E2763" t="s">
        <v>11530</v>
      </c>
      <c r="F2763" t="s">
        <v>11540</v>
      </c>
      <c r="G2763" t="s">
        <v>61</v>
      </c>
      <c r="H2763" t="s">
        <v>18</v>
      </c>
      <c r="I2763" t="s">
        <v>11541</v>
      </c>
      <c r="J2763">
        <v>2015</v>
      </c>
      <c r="K2763">
        <v>636.11</v>
      </c>
      <c r="L2763">
        <v>32</v>
      </c>
      <c r="M2763">
        <v>1</v>
      </c>
      <c r="N2763">
        <f t="shared" ref="N2763:N2826" si="114">IF(K2763&lt;100,1,0)</f>
        <v>0</v>
      </c>
      <c r="O2763">
        <f t="shared" si="113"/>
        <v>0</v>
      </c>
      <c r="P2763" t="s">
        <v>12694</v>
      </c>
    </row>
    <row r="2764" spans="2:16" x14ac:dyDescent="0.25">
      <c r="B2764" t="s">
        <v>2768</v>
      </c>
      <c r="C2764" s="119" t="s">
        <v>60</v>
      </c>
      <c r="D2764" t="s">
        <v>11542</v>
      </c>
      <c r="E2764" t="s">
        <v>11530</v>
      </c>
      <c r="F2764" t="s">
        <v>11540</v>
      </c>
      <c r="G2764" t="s">
        <v>61</v>
      </c>
      <c r="H2764" t="s">
        <v>18</v>
      </c>
      <c r="I2764" t="s">
        <v>11541</v>
      </c>
      <c r="J2764">
        <v>2015</v>
      </c>
      <c r="K2764">
        <v>636.29</v>
      </c>
      <c r="L2764">
        <v>32</v>
      </c>
      <c r="M2764">
        <v>1</v>
      </c>
      <c r="N2764">
        <f t="shared" si="114"/>
        <v>0</v>
      </c>
      <c r="O2764">
        <f t="shared" si="113"/>
        <v>0</v>
      </c>
      <c r="P2764" t="s">
        <v>12694</v>
      </c>
    </row>
    <row r="2765" spans="2:16" x14ac:dyDescent="0.25">
      <c r="B2765" t="s">
        <v>2769</v>
      </c>
      <c r="C2765" s="119" t="s">
        <v>60</v>
      </c>
      <c r="D2765" t="s">
        <v>11550</v>
      </c>
      <c r="E2765" t="s">
        <v>11530</v>
      </c>
      <c r="F2765" t="s">
        <v>11540</v>
      </c>
      <c r="G2765" t="s">
        <v>61</v>
      </c>
      <c r="H2765" t="s">
        <v>18</v>
      </c>
      <c r="I2765" t="s">
        <v>11541</v>
      </c>
      <c r="J2765">
        <v>2015</v>
      </c>
      <c r="K2765">
        <v>606.84</v>
      </c>
      <c r="L2765">
        <v>32</v>
      </c>
      <c r="M2765">
        <v>1</v>
      </c>
      <c r="N2765">
        <f t="shared" si="114"/>
        <v>0</v>
      </c>
      <c r="O2765">
        <f t="shared" si="113"/>
        <v>0</v>
      </c>
      <c r="P2765" t="s">
        <v>12694</v>
      </c>
    </row>
    <row r="2766" spans="2:16" x14ac:dyDescent="0.25">
      <c r="B2766" t="s">
        <v>2770</v>
      </c>
      <c r="C2766" s="119" t="s">
        <v>60</v>
      </c>
      <c r="D2766" t="s">
        <v>11537</v>
      </c>
      <c r="E2766" t="s">
        <v>11530</v>
      </c>
      <c r="F2766" t="s">
        <v>11540</v>
      </c>
      <c r="G2766" t="s">
        <v>61</v>
      </c>
      <c r="H2766" t="s">
        <v>18</v>
      </c>
      <c r="I2766" t="s">
        <v>11541</v>
      </c>
      <c r="J2766">
        <v>2015</v>
      </c>
      <c r="K2766">
        <v>620.11</v>
      </c>
      <c r="L2766">
        <v>82</v>
      </c>
      <c r="M2766">
        <v>1</v>
      </c>
      <c r="N2766">
        <f t="shared" si="114"/>
        <v>0</v>
      </c>
      <c r="O2766">
        <f t="shared" si="113"/>
        <v>0</v>
      </c>
      <c r="P2766" t="s">
        <v>12694</v>
      </c>
    </row>
    <row r="2767" spans="2:16" x14ac:dyDescent="0.25">
      <c r="B2767" t="s">
        <v>2771</v>
      </c>
      <c r="C2767" s="119" t="s">
        <v>60</v>
      </c>
      <c r="D2767" t="s">
        <v>11537</v>
      </c>
      <c r="E2767" t="s">
        <v>11530</v>
      </c>
      <c r="F2767" t="s">
        <v>11540</v>
      </c>
      <c r="G2767" t="s">
        <v>61</v>
      </c>
      <c r="H2767" t="s">
        <v>18</v>
      </c>
      <c r="I2767" t="s">
        <v>11541</v>
      </c>
      <c r="J2767">
        <v>2015</v>
      </c>
      <c r="K2767">
        <v>605.66999999999996</v>
      </c>
      <c r="L2767">
        <v>23</v>
      </c>
      <c r="M2767">
        <v>1</v>
      </c>
      <c r="N2767">
        <f t="shared" si="114"/>
        <v>0</v>
      </c>
      <c r="O2767">
        <f t="shared" si="113"/>
        <v>0</v>
      </c>
      <c r="P2767" t="s">
        <v>12694</v>
      </c>
    </row>
    <row r="2768" spans="2:16" x14ac:dyDescent="0.25">
      <c r="B2768" t="s">
        <v>2772</v>
      </c>
      <c r="C2768" s="119" t="s">
        <v>60</v>
      </c>
      <c r="D2768" t="s">
        <v>11537</v>
      </c>
      <c r="E2768" t="s">
        <v>11530</v>
      </c>
      <c r="F2768" t="s">
        <v>11540</v>
      </c>
      <c r="G2768" t="s">
        <v>61</v>
      </c>
      <c r="H2768" t="s">
        <v>18</v>
      </c>
      <c r="I2768" t="s">
        <v>11541</v>
      </c>
      <c r="J2768">
        <v>2015</v>
      </c>
      <c r="K2768">
        <v>605.32000000000005</v>
      </c>
      <c r="L2768">
        <v>19</v>
      </c>
      <c r="M2768">
        <v>1</v>
      </c>
      <c r="N2768">
        <f t="shared" si="114"/>
        <v>0</v>
      </c>
      <c r="O2768">
        <f t="shared" si="113"/>
        <v>0</v>
      </c>
      <c r="P2768" t="s">
        <v>12694</v>
      </c>
    </row>
    <row r="2769" spans="2:16" x14ac:dyDescent="0.25">
      <c r="B2769" t="s">
        <v>2773</v>
      </c>
      <c r="C2769" s="119" t="s">
        <v>60</v>
      </c>
      <c r="D2769" t="s">
        <v>11537</v>
      </c>
      <c r="E2769" t="s">
        <v>11530</v>
      </c>
      <c r="F2769" t="s">
        <v>11540</v>
      </c>
      <c r="G2769" t="s">
        <v>61</v>
      </c>
      <c r="H2769" t="s">
        <v>18</v>
      </c>
      <c r="I2769" t="s">
        <v>11541</v>
      </c>
      <c r="J2769">
        <v>2015</v>
      </c>
      <c r="K2769">
        <v>822.3</v>
      </c>
      <c r="L2769">
        <v>20</v>
      </c>
      <c r="M2769">
        <v>1</v>
      </c>
      <c r="N2769">
        <f t="shared" si="114"/>
        <v>0</v>
      </c>
      <c r="O2769">
        <f t="shared" si="113"/>
        <v>0</v>
      </c>
      <c r="P2769" t="s">
        <v>12694</v>
      </c>
    </row>
    <row r="2770" spans="2:16" x14ac:dyDescent="0.25">
      <c r="B2770" t="s">
        <v>2774</v>
      </c>
      <c r="C2770" s="119" t="s">
        <v>60</v>
      </c>
      <c r="D2770" t="s">
        <v>11550</v>
      </c>
      <c r="E2770" t="s">
        <v>11530</v>
      </c>
      <c r="F2770" t="s">
        <v>11540</v>
      </c>
      <c r="G2770" t="s">
        <v>61</v>
      </c>
      <c r="H2770" t="s">
        <v>18</v>
      </c>
      <c r="I2770" t="s">
        <v>11541</v>
      </c>
      <c r="J2770">
        <v>2015</v>
      </c>
      <c r="K2770">
        <v>608.92999999999995</v>
      </c>
      <c r="L2770">
        <v>47</v>
      </c>
      <c r="M2770">
        <v>1</v>
      </c>
      <c r="N2770">
        <f t="shared" si="114"/>
        <v>0</v>
      </c>
      <c r="O2770">
        <f t="shared" si="113"/>
        <v>0</v>
      </c>
      <c r="P2770" t="s">
        <v>12694</v>
      </c>
    </row>
    <row r="2771" spans="2:16" x14ac:dyDescent="0.25">
      <c r="B2771" t="s">
        <v>2775</v>
      </c>
      <c r="C2771" s="119" t="s">
        <v>60</v>
      </c>
      <c r="D2771" t="s">
        <v>11550</v>
      </c>
      <c r="E2771" t="s">
        <v>11530</v>
      </c>
      <c r="F2771" t="s">
        <v>11540</v>
      </c>
      <c r="G2771" t="s">
        <v>61</v>
      </c>
      <c r="H2771" t="s">
        <v>18</v>
      </c>
      <c r="I2771" t="s">
        <v>11541</v>
      </c>
      <c r="J2771">
        <v>2015</v>
      </c>
      <c r="K2771">
        <v>605.71</v>
      </c>
      <c r="L2771">
        <v>22</v>
      </c>
      <c r="M2771">
        <v>1</v>
      </c>
      <c r="N2771">
        <f t="shared" si="114"/>
        <v>0</v>
      </c>
      <c r="O2771">
        <f t="shared" si="113"/>
        <v>0</v>
      </c>
      <c r="P2771" t="s">
        <v>12694</v>
      </c>
    </row>
    <row r="2772" spans="2:16" x14ac:dyDescent="0.25">
      <c r="B2772" t="s">
        <v>2776</v>
      </c>
      <c r="C2772" s="119" t="s">
        <v>60</v>
      </c>
      <c r="D2772" t="s">
        <v>11537</v>
      </c>
      <c r="E2772" t="s">
        <v>11530</v>
      </c>
      <c r="F2772" t="s">
        <v>11540</v>
      </c>
      <c r="G2772" t="s">
        <v>61</v>
      </c>
      <c r="H2772" t="s">
        <v>18</v>
      </c>
      <c r="I2772" t="s">
        <v>11541</v>
      </c>
      <c r="J2772">
        <v>2015</v>
      </c>
      <c r="K2772">
        <v>605.92999999999995</v>
      </c>
      <c r="L2772">
        <v>25</v>
      </c>
      <c r="M2772">
        <v>1</v>
      </c>
      <c r="N2772">
        <f t="shared" si="114"/>
        <v>0</v>
      </c>
      <c r="O2772">
        <f t="shared" si="113"/>
        <v>0</v>
      </c>
      <c r="P2772" t="s">
        <v>12694</v>
      </c>
    </row>
    <row r="2773" spans="2:16" x14ac:dyDescent="0.25">
      <c r="B2773" t="s">
        <v>2777</v>
      </c>
      <c r="C2773" s="119" t="s">
        <v>60</v>
      </c>
      <c r="D2773" t="s">
        <v>11537</v>
      </c>
      <c r="E2773" t="s">
        <v>11530</v>
      </c>
      <c r="F2773" t="s">
        <v>11540</v>
      </c>
      <c r="G2773" t="s">
        <v>61</v>
      </c>
      <c r="H2773" t="s">
        <v>18</v>
      </c>
      <c r="I2773" t="s">
        <v>11541</v>
      </c>
      <c r="J2773">
        <v>2015</v>
      </c>
      <c r="K2773">
        <v>630.13</v>
      </c>
      <c r="L2773">
        <v>23</v>
      </c>
      <c r="M2773">
        <v>1</v>
      </c>
      <c r="N2773">
        <f t="shared" si="114"/>
        <v>0</v>
      </c>
      <c r="O2773">
        <f t="shared" si="113"/>
        <v>0</v>
      </c>
      <c r="P2773" t="s">
        <v>12694</v>
      </c>
    </row>
    <row r="2774" spans="2:16" x14ac:dyDescent="0.25">
      <c r="B2774" t="s">
        <v>2778</v>
      </c>
      <c r="C2774" s="119" t="s">
        <v>60</v>
      </c>
      <c r="D2774" t="s">
        <v>11537</v>
      </c>
      <c r="E2774" t="s">
        <v>11530</v>
      </c>
      <c r="F2774" t="s">
        <v>11540</v>
      </c>
      <c r="G2774" t="s">
        <v>61</v>
      </c>
      <c r="H2774" t="s">
        <v>18</v>
      </c>
      <c r="I2774" t="s">
        <v>11541</v>
      </c>
      <c r="J2774">
        <v>2015</v>
      </c>
      <c r="K2774">
        <v>631.16999999999996</v>
      </c>
      <c r="L2774">
        <v>31</v>
      </c>
      <c r="M2774">
        <v>1</v>
      </c>
      <c r="N2774">
        <f t="shared" si="114"/>
        <v>0</v>
      </c>
      <c r="O2774">
        <f t="shared" si="113"/>
        <v>0</v>
      </c>
      <c r="P2774" t="s">
        <v>12693</v>
      </c>
    </row>
    <row r="2775" spans="2:16" x14ac:dyDescent="0.25">
      <c r="B2775" t="s">
        <v>2779</v>
      </c>
      <c r="C2775" s="119" t="s">
        <v>60</v>
      </c>
      <c r="D2775" t="s">
        <v>11537</v>
      </c>
      <c r="E2775" t="s">
        <v>11530</v>
      </c>
      <c r="F2775" t="s">
        <v>11540</v>
      </c>
      <c r="G2775" t="s">
        <v>61</v>
      </c>
      <c r="H2775" t="s">
        <v>18</v>
      </c>
      <c r="I2775" t="s">
        <v>11541</v>
      </c>
      <c r="J2775">
        <v>2015</v>
      </c>
      <c r="K2775">
        <v>606.70000000000005</v>
      </c>
      <c r="L2775">
        <v>31</v>
      </c>
      <c r="M2775">
        <v>1</v>
      </c>
      <c r="N2775">
        <f t="shared" si="114"/>
        <v>0</v>
      </c>
      <c r="O2775">
        <f t="shared" si="113"/>
        <v>0</v>
      </c>
      <c r="P2775" t="s">
        <v>12694</v>
      </c>
    </row>
    <row r="2776" spans="2:16" x14ac:dyDescent="0.25">
      <c r="B2776" t="s">
        <v>2780</v>
      </c>
      <c r="C2776" s="119" t="s">
        <v>60</v>
      </c>
      <c r="D2776" t="s">
        <v>11537</v>
      </c>
      <c r="E2776" t="s">
        <v>11530</v>
      </c>
      <c r="F2776" t="s">
        <v>11540</v>
      </c>
      <c r="G2776" t="s">
        <v>61</v>
      </c>
      <c r="H2776" t="s">
        <v>18</v>
      </c>
      <c r="I2776" t="s">
        <v>11541</v>
      </c>
      <c r="J2776">
        <v>2015</v>
      </c>
      <c r="K2776">
        <v>634.94000000000005</v>
      </c>
      <c r="L2776">
        <v>23</v>
      </c>
      <c r="M2776">
        <v>1</v>
      </c>
      <c r="N2776">
        <f t="shared" si="114"/>
        <v>0</v>
      </c>
      <c r="O2776">
        <f t="shared" si="113"/>
        <v>0</v>
      </c>
      <c r="P2776" t="s">
        <v>12694</v>
      </c>
    </row>
    <row r="2777" spans="2:16" x14ac:dyDescent="0.25">
      <c r="B2777" t="s">
        <v>2781</v>
      </c>
      <c r="C2777" s="119" t="s">
        <v>60</v>
      </c>
      <c r="D2777" t="s">
        <v>11537</v>
      </c>
      <c r="E2777" t="s">
        <v>11530</v>
      </c>
      <c r="F2777" t="s">
        <v>11540</v>
      </c>
      <c r="G2777" t="s">
        <v>61</v>
      </c>
      <c r="H2777" t="s">
        <v>18</v>
      </c>
      <c r="I2777" t="s">
        <v>11541</v>
      </c>
      <c r="J2777">
        <v>2015</v>
      </c>
      <c r="K2777">
        <v>606.05999999999995</v>
      </c>
      <c r="L2777">
        <v>26</v>
      </c>
      <c r="M2777">
        <v>1</v>
      </c>
      <c r="N2777">
        <f t="shared" si="114"/>
        <v>0</v>
      </c>
      <c r="O2777">
        <f t="shared" si="113"/>
        <v>0</v>
      </c>
      <c r="P2777" t="s">
        <v>12694</v>
      </c>
    </row>
    <row r="2778" spans="2:16" x14ac:dyDescent="0.25">
      <c r="B2778" t="s">
        <v>2782</v>
      </c>
      <c r="C2778" s="119" t="s">
        <v>60</v>
      </c>
      <c r="D2778" t="s">
        <v>11539</v>
      </c>
      <c r="E2778" t="s">
        <v>11530</v>
      </c>
      <c r="F2778" t="s">
        <v>11540</v>
      </c>
      <c r="G2778" t="s">
        <v>61</v>
      </c>
      <c r="H2778" t="s">
        <v>18</v>
      </c>
      <c r="I2778" t="s">
        <v>11541</v>
      </c>
      <c r="J2778">
        <v>2015</v>
      </c>
      <c r="K2778">
        <v>601.08000000000004</v>
      </c>
      <c r="L2778">
        <v>23</v>
      </c>
      <c r="M2778">
        <v>1</v>
      </c>
      <c r="N2778">
        <f t="shared" si="114"/>
        <v>0</v>
      </c>
      <c r="O2778">
        <f t="shared" ref="O2778:O2841" si="115">IF(OR(L2778="",L2778&lt;=0),1,0)</f>
        <v>0</v>
      </c>
      <c r="P2778" t="s">
        <v>12694</v>
      </c>
    </row>
    <row r="2779" spans="2:16" x14ac:dyDescent="0.25">
      <c r="B2779" t="s">
        <v>2783</v>
      </c>
      <c r="C2779" s="119" t="s">
        <v>60</v>
      </c>
      <c r="D2779" t="s">
        <v>11539</v>
      </c>
      <c r="E2779" t="s">
        <v>11530</v>
      </c>
      <c r="F2779" t="s">
        <v>11540</v>
      </c>
      <c r="G2779" t="s">
        <v>61</v>
      </c>
      <c r="H2779" t="s">
        <v>18</v>
      </c>
      <c r="I2779" t="s">
        <v>11541</v>
      </c>
      <c r="J2779">
        <v>2015</v>
      </c>
      <c r="K2779">
        <v>604.96</v>
      </c>
      <c r="L2779">
        <v>53</v>
      </c>
      <c r="M2779">
        <v>1</v>
      </c>
      <c r="N2779">
        <f t="shared" si="114"/>
        <v>0</v>
      </c>
      <c r="O2779">
        <f t="shared" si="115"/>
        <v>0</v>
      </c>
      <c r="P2779" t="s">
        <v>12694</v>
      </c>
    </row>
    <row r="2780" spans="2:16" x14ac:dyDescent="0.25">
      <c r="B2780" t="s">
        <v>2784</v>
      </c>
      <c r="C2780" s="119" t="s">
        <v>60</v>
      </c>
      <c r="D2780" t="s">
        <v>11539</v>
      </c>
      <c r="E2780" t="s">
        <v>11530</v>
      </c>
      <c r="F2780" t="s">
        <v>11540</v>
      </c>
      <c r="G2780" t="s">
        <v>61</v>
      </c>
      <c r="H2780" t="s">
        <v>18</v>
      </c>
      <c r="I2780" t="s">
        <v>11541</v>
      </c>
      <c r="J2780">
        <v>2015</v>
      </c>
      <c r="K2780">
        <v>670.86</v>
      </c>
      <c r="L2780">
        <v>24</v>
      </c>
      <c r="M2780">
        <v>1</v>
      </c>
      <c r="N2780">
        <f t="shared" si="114"/>
        <v>0</v>
      </c>
      <c r="O2780">
        <f t="shared" si="115"/>
        <v>0</v>
      </c>
      <c r="P2780" t="s">
        <v>12694</v>
      </c>
    </row>
    <row r="2781" spans="2:16" x14ac:dyDescent="0.25">
      <c r="B2781" t="s">
        <v>2785</v>
      </c>
      <c r="C2781" s="119" t="s">
        <v>60</v>
      </c>
      <c r="D2781" t="s">
        <v>11550</v>
      </c>
      <c r="E2781" t="s">
        <v>11530</v>
      </c>
      <c r="F2781" t="s">
        <v>11540</v>
      </c>
      <c r="G2781" t="s">
        <v>61</v>
      </c>
      <c r="H2781" t="s">
        <v>18</v>
      </c>
      <c r="I2781" t="s">
        <v>11541</v>
      </c>
      <c r="J2781">
        <v>2015</v>
      </c>
      <c r="K2781">
        <v>636.66999999999996</v>
      </c>
      <c r="L2781">
        <v>35</v>
      </c>
      <c r="M2781">
        <v>1</v>
      </c>
      <c r="N2781">
        <f t="shared" si="114"/>
        <v>0</v>
      </c>
      <c r="O2781">
        <f t="shared" si="115"/>
        <v>0</v>
      </c>
      <c r="P2781" t="s">
        <v>12694</v>
      </c>
    </row>
    <row r="2782" spans="2:16" x14ac:dyDescent="0.25">
      <c r="B2782" t="s">
        <v>2786</v>
      </c>
      <c r="C2782" s="119" t="s">
        <v>60</v>
      </c>
      <c r="D2782" t="s">
        <v>11537</v>
      </c>
      <c r="E2782" t="s">
        <v>11530</v>
      </c>
      <c r="F2782" t="s">
        <v>11540</v>
      </c>
      <c r="G2782" t="s">
        <v>61</v>
      </c>
      <c r="H2782" t="s">
        <v>18</v>
      </c>
      <c r="I2782" t="s">
        <v>11541</v>
      </c>
      <c r="J2782">
        <v>2015</v>
      </c>
      <c r="K2782">
        <v>632.07000000000005</v>
      </c>
      <c r="L2782">
        <v>38</v>
      </c>
      <c r="M2782">
        <v>1</v>
      </c>
      <c r="N2782">
        <f t="shared" si="114"/>
        <v>0</v>
      </c>
      <c r="O2782">
        <f t="shared" si="115"/>
        <v>0</v>
      </c>
      <c r="P2782" t="s">
        <v>12694</v>
      </c>
    </row>
    <row r="2783" spans="2:16" x14ac:dyDescent="0.25">
      <c r="B2783" t="s">
        <v>2787</v>
      </c>
      <c r="C2783" s="119" t="s">
        <v>60</v>
      </c>
      <c r="D2783" t="s">
        <v>11537</v>
      </c>
      <c r="E2783" t="s">
        <v>11530</v>
      </c>
      <c r="F2783" t="s">
        <v>11540</v>
      </c>
      <c r="G2783" t="s">
        <v>61</v>
      </c>
      <c r="H2783" t="s">
        <v>18</v>
      </c>
      <c r="I2783" t="s">
        <v>11541</v>
      </c>
      <c r="J2783">
        <v>2015</v>
      </c>
      <c r="K2783">
        <v>630.26</v>
      </c>
      <c r="L2783">
        <v>24</v>
      </c>
      <c r="M2783">
        <v>1</v>
      </c>
      <c r="N2783">
        <f t="shared" si="114"/>
        <v>0</v>
      </c>
      <c r="O2783">
        <f t="shared" si="115"/>
        <v>0</v>
      </c>
      <c r="P2783" t="s">
        <v>12694</v>
      </c>
    </row>
    <row r="2784" spans="2:16" x14ac:dyDescent="0.25">
      <c r="B2784" t="s">
        <v>2788</v>
      </c>
      <c r="C2784" s="119" t="s">
        <v>60</v>
      </c>
      <c r="D2784" t="s">
        <v>11537</v>
      </c>
      <c r="E2784" t="s">
        <v>11530</v>
      </c>
      <c r="F2784" t="s">
        <v>11540</v>
      </c>
      <c r="G2784" t="s">
        <v>61</v>
      </c>
      <c r="H2784" t="s">
        <v>18</v>
      </c>
      <c r="I2784" t="s">
        <v>11541</v>
      </c>
      <c r="J2784">
        <v>2015</v>
      </c>
      <c r="K2784">
        <v>632.15</v>
      </c>
      <c r="M2784">
        <v>1</v>
      </c>
      <c r="N2784">
        <f t="shared" si="114"/>
        <v>0</v>
      </c>
      <c r="O2784">
        <f t="shared" si="115"/>
        <v>1</v>
      </c>
      <c r="P2784" t="s">
        <v>12694</v>
      </c>
    </row>
    <row r="2785" spans="2:16" x14ac:dyDescent="0.25">
      <c r="B2785" t="s">
        <v>2789</v>
      </c>
      <c r="C2785" s="119" t="s">
        <v>60</v>
      </c>
      <c r="D2785" t="s">
        <v>11537</v>
      </c>
      <c r="E2785" t="s">
        <v>11530</v>
      </c>
      <c r="F2785" t="s">
        <v>11540</v>
      </c>
      <c r="G2785" t="s">
        <v>61</v>
      </c>
      <c r="H2785" t="s">
        <v>18</v>
      </c>
      <c r="I2785" t="s">
        <v>11541</v>
      </c>
      <c r="J2785">
        <v>2015</v>
      </c>
      <c r="K2785">
        <v>635.25</v>
      </c>
      <c r="L2785">
        <v>24</v>
      </c>
      <c r="M2785">
        <v>1</v>
      </c>
      <c r="N2785">
        <f t="shared" si="114"/>
        <v>0</v>
      </c>
      <c r="O2785">
        <f t="shared" si="115"/>
        <v>0</v>
      </c>
      <c r="P2785" t="s">
        <v>12694</v>
      </c>
    </row>
    <row r="2786" spans="2:16" x14ac:dyDescent="0.25">
      <c r="B2786" t="s">
        <v>2790</v>
      </c>
      <c r="C2786" s="119" t="s">
        <v>60</v>
      </c>
      <c r="D2786" t="s">
        <v>11550</v>
      </c>
      <c r="E2786" t="s">
        <v>11530</v>
      </c>
      <c r="F2786" t="s">
        <v>11540</v>
      </c>
      <c r="G2786" t="s">
        <v>61</v>
      </c>
      <c r="H2786" t="s">
        <v>18</v>
      </c>
      <c r="I2786" t="s">
        <v>11541</v>
      </c>
      <c r="J2786">
        <v>2015</v>
      </c>
      <c r="K2786">
        <v>605.57000000000005</v>
      </c>
      <c r="L2786">
        <v>21</v>
      </c>
      <c r="M2786">
        <v>1</v>
      </c>
      <c r="N2786">
        <f t="shared" si="114"/>
        <v>0</v>
      </c>
      <c r="O2786">
        <f t="shared" si="115"/>
        <v>0</v>
      </c>
      <c r="P2786" t="s">
        <v>12694</v>
      </c>
    </row>
    <row r="2787" spans="2:16" x14ac:dyDescent="0.25">
      <c r="B2787" t="s">
        <v>2791</v>
      </c>
      <c r="C2787" s="119" t="s">
        <v>60</v>
      </c>
      <c r="D2787" t="s">
        <v>11546</v>
      </c>
      <c r="E2787" t="s">
        <v>11530</v>
      </c>
      <c r="F2787" t="s">
        <v>11540</v>
      </c>
      <c r="G2787" t="s">
        <v>61</v>
      </c>
      <c r="H2787" t="s">
        <v>18</v>
      </c>
      <c r="I2787" t="s">
        <v>11541</v>
      </c>
      <c r="J2787">
        <v>2015</v>
      </c>
      <c r="K2787">
        <v>607</v>
      </c>
      <c r="L2787">
        <v>32</v>
      </c>
      <c r="M2787">
        <v>1</v>
      </c>
      <c r="N2787">
        <f t="shared" si="114"/>
        <v>0</v>
      </c>
      <c r="O2787">
        <f t="shared" si="115"/>
        <v>0</v>
      </c>
      <c r="P2787" t="s">
        <v>12693</v>
      </c>
    </row>
    <row r="2788" spans="2:16" x14ac:dyDescent="0.25">
      <c r="B2788" t="s">
        <v>2792</v>
      </c>
      <c r="C2788" s="119" t="s">
        <v>60</v>
      </c>
      <c r="D2788" t="s">
        <v>11537</v>
      </c>
      <c r="E2788" t="s">
        <v>11530</v>
      </c>
      <c r="F2788" t="s">
        <v>11540</v>
      </c>
      <c r="G2788" t="s">
        <v>61</v>
      </c>
      <c r="H2788" t="s">
        <v>18</v>
      </c>
      <c r="I2788" t="s">
        <v>11541</v>
      </c>
      <c r="J2788">
        <v>2015</v>
      </c>
      <c r="K2788">
        <v>606.35</v>
      </c>
      <c r="L2788">
        <v>27</v>
      </c>
      <c r="M2788">
        <v>1</v>
      </c>
      <c r="N2788">
        <f t="shared" si="114"/>
        <v>0</v>
      </c>
      <c r="O2788">
        <f t="shared" si="115"/>
        <v>0</v>
      </c>
      <c r="P2788" t="s">
        <v>12694</v>
      </c>
    </row>
    <row r="2789" spans="2:16" x14ac:dyDescent="0.25">
      <c r="B2789" t="s">
        <v>2793</v>
      </c>
      <c r="C2789" s="119" t="s">
        <v>60</v>
      </c>
      <c r="D2789" t="s">
        <v>11537</v>
      </c>
      <c r="E2789" t="s">
        <v>11530</v>
      </c>
      <c r="F2789" t="s">
        <v>11540</v>
      </c>
      <c r="G2789" t="s">
        <v>61</v>
      </c>
      <c r="H2789" t="s">
        <v>18</v>
      </c>
      <c r="I2789" t="s">
        <v>11541</v>
      </c>
      <c r="J2789">
        <v>2015</v>
      </c>
      <c r="K2789">
        <v>607.51</v>
      </c>
      <c r="L2789">
        <v>36</v>
      </c>
      <c r="M2789">
        <v>1</v>
      </c>
      <c r="N2789">
        <f t="shared" si="114"/>
        <v>0</v>
      </c>
      <c r="O2789">
        <f t="shared" si="115"/>
        <v>0</v>
      </c>
      <c r="P2789" t="s">
        <v>12694</v>
      </c>
    </row>
    <row r="2790" spans="2:16" x14ac:dyDescent="0.25">
      <c r="B2790" t="s">
        <v>2794</v>
      </c>
      <c r="C2790" s="119" t="s">
        <v>60</v>
      </c>
      <c r="D2790" t="s">
        <v>11537</v>
      </c>
      <c r="E2790" t="s">
        <v>11530</v>
      </c>
      <c r="F2790" t="s">
        <v>11540</v>
      </c>
      <c r="G2790" t="s">
        <v>61</v>
      </c>
      <c r="H2790" t="s">
        <v>18</v>
      </c>
      <c r="I2790" t="s">
        <v>11541</v>
      </c>
      <c r="J2790">
        <v>2015</v>
      </c>
      <c r="K2790">
        <v>606.22</v>
      </c>
      <c r="L2790">
        <v>26</v>
      </c>
      <c r="M2790">
        <v>1</v>
      </c>
      <c r="N2790">
        <f t="shared" si="114"/>
        <v>0</v>
      </c>
      <c r="O2790">
        <f t="shared" si="115"/>
        <v>0</v>
      </c>
      <c r="P2790" t="s">
        <v>12694</v>
      </c>
    </row>
    <row r="2791" spans="2:16" x14ac:dyDescent="0.25">
      <c r="B2791" t="s">
        <v>2795</v>
      </c>
      <c r="C2791" s="119" t="s">
        <v>60</v>
      </c>
      <c r="D2791" t="s">
        <v>11537</v>
      </c>
      <c r="E2791" t="s">
        <v>11530</v>
      </c>
      <c r="F2791" t="s">
        <v>11540</v>
      </c>
      <c r="G2791" t="s">
        <v>61</v>
      </c>
      <c r="H2791" t="s">
        <v>18</v>
      </c>
      <c r="I2791" t="s">
        <v>11541</v>
      </c>
      <c r="J2791">
        <v>2015</v>
      </c>
      <c r="K2791">
        <v>596.71</v>
      </c>
      <c r="L2791">
        <v>24</v>
      </c>
      <c r="M2791">
        <v>1</v>
      </c>
      <c r="N2791">
        <f t="shared" si="114"/>
        <v>0</v>
      </c>
      <c r="O2791">
        <f t="shared" si="115"/>
        <v>0</v>
      </c>
      <c r="P2791" t="s">
        <v>12694</v>
      </c>
    </row>
    <row r="2792" spans="2:16" x14ac:dyDescent="0.25">
      <c r="B2792" t="s">
        <v>2796</v>
      </c>
      <c r="C2792" s="119" t="s">
        <v>60</v>
      </c>
      <c r="D2792" t="s">
        <v>11537</v>
      </c>
      <c r="E2792" t="s">
        <v>11530</v>
      </c>
      <c r="F2792" t="s">
        <v>11540</v>
      </c>
      <c r="G2792" t="s">
        <v>61</v>
      </c>
      <c r="H2792" t="s">
        <v>18</v>
      </c>
      <c r="I2792" t="s">
        <v>11541</v>
      </c>
      <c r="J2792">
        <v>2015</v>
      </c>
      <c r="K2792">
        <v>596.32000000000005</v>
      </c>
      <c r="L2792">
        <v>21</v>
      </c>
      <c r="M2792">
        <v>1</v>
      </c>
      <c r="N2792">
        <f t="shared" si="114"/>
        <v>0</v>
      </c>
      <c r="O2792">
        <f t="shared" si="115"/>
        <v>0</v>
      </c>
      <c r="P2792" t="s">
        <v>12694</v>
      </c>
    </row>
    <row r="2793" spans="2:16" x14ac:dyDescent="0.25">
      <c r="B2793" t="s">
        <v>2797</v>
      </c>
      <c r="C2793" s="119" t="s">
        <v>60</v>
      </c>
      <c r="D2793" t="s">
        <v>11537</v>
      </c>
      <c r="E2793" t="s">
        <v>11530</v>
      </c>
      <c r="F2793" t="s">
        <v>11540</v>
      </c>
      <c r="G2793" t="s">
        <v>61</v>
      </c>
      <c r="H2793" t="s">
        <v>18</v>
      </c>
      <c r="I2793" t="s">
        <v>11541</v>
      </c>
      <c r="J2793">
        <v>2015</v>
      </c>
      <c r="K2793">
        <v>605.57000000000005</v>
      </c>
      <c r="L2793">
        <v>21</v>
      </c>
      <c r="M2793">
        <v>1</v>
      </c>
      <c r="N2793">
        <f t="shared" si="114"/>
        <v>0</v>
      </c>
      <c r="O2793">
        <f t="shared" si="115"/>
        <v>0</v>
      </c>
      <c r="P2793" t="s">
        <v>12694</v>
      </c>
    </row>
    <row r="2794" spans="2:16" x14ac:dyDescent="0.25">
      <c r="B2794" t="s">
        <v>2798</v>
      </c>
      <c r="C2794" s="119" t="s">
        <v>60</v>
      </c>
      <c r="D2794" t="s">
        <v>11550</v>
      </c>
      <c r="E2794" t="s">
        <v>11530</v>
      </c>
      <c r="F2794" t="s">
        <v>11540</v>
      </c>
      <c r="G2794" t="s">
        <v>61</v>
      </c>
      <c r="H2794" t="s">
        <v>18</v>
      </c>
      <c r="I2794" t="s">
        <v>11541</v>
      </c>
      <c r="J2794">
        <v>2015</v>
      </c>
      <c r="K2794">
        <v>626.30999999999995</v>
      </c>
      <c r="L2794">
        <v>30</v>
      </c>
      <c r="M2794">
        <v>1</v>
      </c>
      <c r="N2794">
        <f t="shared" si="114"/>
        <v>0</v>
      </c>
      <c r="O2794">
        <f t="shared" si="115"/>
        <v>0</v>
      </c>
      <c r="P2794" t="s">
        <v>12694</v>
      </c>
    </row>
    <row r="2795" spans="2:16" x14ac:dyDescent="0.25">
      <c r="B2795" t="s">
        <v>2799</v>
      </c>
      <c r="C2795" s="119" t="s">
        <v>60</v>
      </c>
      <c r="D2795" t="s">
        <v>11542</v>
      </c>
      <c r="E2795" t="s">
        <v>11530</v>
      </c>
      <c r="F2795" t="s">
        <v>11540</v>
      </c>
      <c r="G2795" t="s">
        <v>61</v>
      </c>
      <c r="H2795" t="s">
        <v>18</v>
      </c>
      <c r="I2795" t="s">
        <v>11541</v>
      </c>
      <c r="J2795">
        <v>2015</v>
      </c>
      <c r="K2795">
        <v>632.07000000000005</v>
      </c>
      <c r="L2795">
        <v>38</v>
      </c>
      <c r="M2795">
        <v>1</v>
      </c>
      <c r="N2795">
        <f t="shared" si="114"/>
        <v>0</v>
      </c>
      <c r="O2795">
        <f t="shared" si="115"/>
        <v>0</v>
      </c>
      <c r="P2795" t="s">
        <v>12693</v>
      </c>
    </row>
    <row r="2796" spans="2:16" x14ac:dyDescent="0.25">
      <c r="B2796" t="s">
        <v>2800</v>
      </c>
      <c r="C2796" s="119" t="s">
        <v>60</v>
      </c>
      <c r="D2796" t="s">
        <v>11539</v>
      </c>
      <c r="E2796" t="s">
        <v>11530</v>
      </c>
      <c r="F2796" t="s">
        <v>11540</v>
      </c>
      <c r="G2796" t="s">
        <v>61</v>
      </c>
      <c r="H2796" t="s">
        <v>18</v>
      </c>
      <c r="I2796" t="s">
        <v>11541</v>
      </c>
      <c r="J2796">
        <v>2015</v>
      </c>
      <c r="K2796">
        <v>596.84</v>
      </c>
      <c r="L2796">
        <v>25</v>
      </c>
      <c r="M2796">
        <v>1</v>
      </c>
      <c r="N2796">
        <f t="shared" si="114"/>
        <v>0</v>
      </c>
      <c r="O2796">
        <f t="shared" si="115"/>
        <v>0</v>
      </c>
      <c r="P2796" t="s">
        <v>12694</v>
      </c>
    </row>
    <row r="2797" spans="2:16" x14ac:dyDescent="0.25">
      <c r="B2797" t="s">
        <v>2801</v>
      </c>
      <c r="C2797" s="119" t="s">
        <v>60</v>
      </c>
      <c r="D2797" t="s">
        <v>11539</v>
      </c>
      <c r="E2797" t="s">
        <v>11530</v>
      </c>
      <c r="F2797" t="s">
        <v>11540</v>
      </c>
      <c r="G2797" t="s">
        <v>61</v>
      </c>
      <c r="H2797" t="s">
        <v>18</v>
      </c>
      <c r="I2797" t="s">
        <v>11541</v>
      </c>
      <c r="J2797">
        <v>2015</v>
      </c>
      <c r="K2797">
        <v>625.54</v>
      </c>
      <c r="L2797">
        <v>24</v>
      </c>
      <c r="M2797">
        <v>1</v>
      </c>
      <c r="N2797">
        <f t="shared" si="114"/>
        <v>0</v>
      </c>
      <c r="O2797">
        <f t="shared" si="115"/>
        <v>0</v>
      </c>
      <c r="P2797" t="s">
        <v>12694</v>
      </c>
    </row>
    <row r="2798" spans="2:16" x14ac:dyDescent="0.25">
      <c r="B2798" t="s">
        <v>2802</v>
      </c>
      <c r="C2798" s="119" t="s">
        <v>60</v>
      </c>
      <c r="D2798" t="s">
        <v>11550</v>
      </c>
      <c r="E2798" t="s">
        <v>11530</v>
      </c>
      <c r="F2798" t="s">
        <v>11540</v>
      </c>
      <c r="G2798" t="s">
        <v>61</v>
      </c>
      <c r="H2798" t="s">
        <v>18</v>
      </c>
      <c r="I2798" t="s">
        <v>11541</v>
      </c>
      <c r="J2798">
        <v>2015</v>
      </c>
      <c r="K2798">
        <v>609.80999999999995</v>
      </c>
      <c r="L2798">
        <v>55</v>
      </c>
      <c r="M2798">
        <v>1</v>
      </c>
      <c r="N2798">
        <f t="shared" si="114"/>
        <v>0</v>
      </c>
      <c r="O2798">
        <f t="shared" si="115"/>
        <v>0</v>
      </c>
      <c r="P2798" t="s">
        <v>12693</v>
      </c>
    </row>
    <row r="2799" spans="2:16" x14ac:dyDescent="0.25">
      <c r="B2799" t="s">
        <v>2803</v>
      </c>
      <c r="C2799" s="119" t="s">
        <v>60</v>
      </c>
      <c r="D2799" t="s">
        <v>11537</v>
      </c>
      <c r="E2799" t="s">
        <v>11530</v>
      </c>
      <c r="F2799" t="s">
        <v>11540</v>
      </c>
      <c r="G2799" t="s">
        <v>61</v>
      </c>
      <c r="H2799" t="s">
        <v>18</v>
      </c>
      <c r="I2799" t="s">
        <v>11541</v>
      </c>
      <c r="J2799">
        <v>2015</v>
      </c>
      <c r="K2799">
        <v>812.52</v>
      </c>
      <c r="L2799">
        <v>21</v>
      </c>
      <c r="M2799">
        <v>1</v>
      </c>
      <c r="N2799">
        <f t="shared" si="114"/>
        <v>0</v>
      </c>
      <c r="O2799">
        <f t="shared" si="115"/>
        <v>0</v>
      </c>
      <c r="P2799" t="s">
        <v>12694</v>
      </c>
    </row>
    <row r="2800" spans="2:16" x14ac:dyDescent="0.25">
      <c r="B2800" t="s">
        <v>2804</v>
      </c>
      <c r="C2800" s="119" t="s">
        <v>60</v>
      </c>
      <c r="D2800" t="s">
        <v>11537</v>
      </c>
      <c r="E2800" t="s">
        <v>11530</v>
      </c>
      <c r="F2800" t="s">
        <v>11540</v>
      </c>
      <c r="G2800" t="s">
        <v>61</v>
      </c>
      <c r="H2800" t="s">
        <v>18</v>
      </c>
      <c r="I2800" t="s">
        <v>11541</v>
      </c>
      <c r="J2800">
        <v>2015</v>
      </c>
      <c r="K2800">
        <v>596.84</v>
      </c>
      <c r="L2800">
        <v>25</v>
      </c>
      <c r="M2800">
        <v>1</v>
      </c>
      <c r="N2800">
        <f t="shared" si="114"/>
        <v>0</v>
      </c>
      <c r="O2800">
        <f t="shared" si="115"/>
        <v>0</v>
      </c>
      <c r="P2800" t="s">
        <v>12694</v>
      </c>
    </row>
    <row r="2801" spans="2:16" x14ac:dyDescent="0.25">
      <c r="B2801" t="s">
        <v>2805</v>
      </c>
      <c r="C2801" s="119" t="s">
        <v>60</v>
      </c>
      <c r="D2801" t="s">
        <v>11546</v>
      </c>
      <c r="E2801" t="s">
        <v>11530</v>
      </c>
      <c r="F2801" t="s">
        <v>11540</v>
      </c>
      <c r="G2801" t="s">
        <v>61</v>
      </c>
      <c r="H2801" t="s">
        <v>18</v>
      </c>
      <c r="I2801" t="s">
        <v>11541</v>
      </c>
      <c r="J2801">
        <v>2015</v>
      </c>
      <c r="K2801">
        <v>635.01</v>
      </c>
      <c r="L2801">
        <v>22</v>
      </c>
      <c r="M2801">
        <v>1</v>
      </c>
      <c r="N2801">
        <f t="shared" si="114"/>
        <v>0</v>
      </c>
      <c r="O2801">
        <f t="shared" si="115"/>
        <v>0</v>
      </c>
      <c r="P2801" t="s">
        <v>12693</v>
      </c>
    </row>
    <row r="2802" spans="2:16" x14ac:dyDescent="0.25">
      <c r="B2802" t="s">
        <v>2806</v>
      </c>
      <c r="C2802" s="119" t="s">
        <v>60</v>
      </c>
      <c r="D2802" t="s">
        <v>11539</v>
      </c>
      <c r="E2802" t="s">
        <v>11530</v>
      </c>
      <c r="F2802" t="s">
        <v>11540</v>
      </c>
      <c r="G2802" t="s">
        <v>61</v>
      </c>
      <c r="H2802" t="s">
        <v>18</v>
      </c>
      <c r="I2802" t="s">
        <v>11541</v>
      </c>
      <c r="J2802">
        <v>2015</v>
      </c>
      <c r="K2802">
        <v>627.85</v>
      </c>
      <c r="L2802">
        <v>26</v>
      </c>
      <c r="M2802">
        <v>1</v>
      </c>
      <c r="N2802">
        <f t="shared" si="114"/>
        <v>0</v>
      </c>
      <c r="O2802">
        <f t="shared" si="115"/>
        <v>0</v>
      </c>
      <c r="P2802" t="s">
        <v>12694</v>
      </c>
    </row>
    <row r="2803" spans="2:16" x14ac:dyDescent="0.25">
      <c r="B2803" t="s">
        <v>2807</v>
      </c>
      <c r="C2803" s="119" t="s">
        <v>60</v>
      </c>
      <c r="D2803" t="s">
        <v>11537</v>
      </c>
      <c r="E2803" t="s">
        <v>11530</v>
      </c>
      <c r="F2803" t="s">
        <v>11540</v>
      </c>
      <c r="G2803" t="s">
        <v>61</v>
      </c>
      <c r="H2803" t="s">
        <v>18</v>
      </c>
      <c r="I2803" t="s">
        <v>11541</v>
      </c>
      <c r="J2803">
        <v>2015</v>
      </c>
      <c r="K2803">
        <v>598.78</v>
      </c>
      <c r="L2803">
        <v>40</v>
      </c>
      <c r="M2803">
        <v>1</v>
      </c>
      <c r="N2803">
        <f t="shared" si="114"/>
        <v>0</v>
      </c>
      <c r="O2803">
        <f t="shared" si="115"/>
        <v>0</v>
      </c>
      <c r="P2803" t="s">
        <v>12694</v>
      </c>
    </row>
    <row r="2804" spans="2:16" x14ac:dyDescent="0.25">
      <c r="B2804" t="s">
        <v>2808</v>
      </c>
      <c r="C2804" s="119" t="s">
        <v>60</v>
      </c>
      <c r="D2804" t="s">
        <v>11537</v>
      </c>
      <c r="E2804" t="s">
        <v>11530</v>
      </c>
      <c r="F2804" t="s">
        <v>11540</v>
      </c>
      <c r="G2804" t="s">
        <v>61</v>
      </c>
      <c r="H2804" t="s">
        <v>18</v>
      </c>
      <c r="I2804" t="s">
        <v>11541</v>
      </c>
      <c r="J2804">
        <v>2015</v>
      </c>
      <c r="K2804">
        <v>597.67999999999995</v>
      </c>
      <c r="L2804">
        <v>29</v>
      </c>
      <c r="M2804">
        <v>1</v>
      </c>
      <c r="N2804">
        <f t="shared" si="114"/>
        <v>0</v>
      </c>
      <c r="O2804">
        <f t="shared" si="115"/>
        <v>0</v>
      </c>
      <c r="P2804" t="s">
        <v>12693</v>
      </c>
    </row>
    <row r="2805" spans="2:16" x14ac:dyDescent="0.25">
      <c r="B2805" t="s">
        <v>2809</v>
      </c>
      <c r="C2805" s="119" t="s">
        <v>60</v>
      </c>
      <c r="D2805" t="s">
        <v>11539</v>
      </c>
      <c r="E2805" t="s">
        <v>11530</v>
      </c>
      <c r="F2805" t="s">
        <v>11540</v>
      </c>
      <c r="G2805" t="s">
        <v>61</v>
      </c>
      <c r="H2805" t="s">
        <v>18</v>
      </c>
      <c r="I2805" t="s">
        <v>11541</v>
      </c>
      <c r="J2805">
        <v>2015</v>
      </c>
      <c r="K2805">
        <v>596.71</v>
      </c>
      <c r="L2805">
        <v>24</v>
      </c>
      <c r="M2805">
        <v>1</v>
      </c>
      <c r="N2805">
        <f t="shared" si="114"/>
        <v>0</v>
      </c>
      <c r="O2805">
        <f t="shared" si="115"/>
        <v>0</v>
      </c>
      <c r="P2805" t="s">
        <v>12694</v>
      </c>
    </row>
    <row r="2806" spans="2:16" x14ac:dyDescent="0.25">
      <c r="B2806" t="s">
        <v>2810</v>
      </c>
      <c r="C2806" s="119" t="s">
        <v>60</v>
      </c>
      <c r="D2806" t="s">
        <v>11539</v>
      </c>
      <c r="E2806" t="s">
        <v>11530</v>
      </c>
      <c r="F2806" t="s">
        <v>11540</v>
      </c>
      <c r="G2806" t="s">
        <v>61</v>
      </c>
      <c r="H2806" t="s">
        <v>18</v>
      </c>
      <c r="I2806" t="s">
        <v>11541</v>
      </c>
      <c r="J2806">
        <v>2015</v>
      </c>
      <c r="K2806">
        <v>596.71</v>
      </c>
      <c r="L2806">
        <v>24</v>
      </c>
      <c r="M2806">
        <v>1</v>
      </c>
      <c r="N2806">
        <f t="shared" si="114"/>
        <v>0</v>
      </c>
      <c r="O2806">
        <f t="shared" si="115"/>
        <v>0</v>
      </c>
      <c r="P2806" t="s">
        <v>12694</v>
      </c>
    </row>
    <row r="2807" spans="2:16" x14ac:dyDescent="0.25">
      <c r="B2807" t="s">
        <v>2811</v>
      </c>
      <c r="C2807" s="119" t="s">
        <v>60</v>
      </c>
      <c r="D2807" t="s">
        <v>11539</v>
      </c>
      <c r="E2807" t="s">
        <v>11530</v>
      </c>
      <c r="F2807" t="s">
        <v>11540</v>
      </c>
      <c r="G2807" t="s">
        <v>61</v>
      </c>
      <c r="H2807" t="s">
        <v>18</v>
      </c>
      <c r="I2807" t="s">
        <v>11541</v>
      </c>
      <c r="J2807">
        <v>2015</v>
      </c>
      <c r="K2807">
        <v>598.92999999999995</v>
      </c>
      <c r="L2807">
        <v>26</v>
      </c>
      <c r="M2807">
        <v>1</v>
      </c>
      <c r="N2807">
        <f t="shared" si="114"/>
        <v>0</v>
      </c>
      <c r="O2807">
        <f t="shared" si="115"/>
        <v>0</v>
      </c>
      <c r="P2807" t="s">
        <v>12694</v>
      </c>
    </row>
    <row r="2808" spans="2:16" x14ac:dyDescent="0.25">
      <c r="B2808" t="s">
        <v>2812</v>
      </c>
      <c r="C2808" s="119" t="s">
        <v>60</v>
      </c>
      <c r="D2808" t="s">
        <v>11537</v>
      </c>
      <c r="E2808" t="s">
        <v>11530</v>
      </c>
      <c r="F2808" t="s">
        <v>11540</v>
      </c>
      <c r="G2808" t="s">
        <v>61</v>
      </c>
      <c r="H2808" t="s">
        <v>18</v>
      </c>
      <c r="I2808" t="s">
        <v>11541</v>
      </c>
      <c r="J2808">
        <v>2015</v>
      </c>
      <c r="K2808">
        <v>599.44000000000005</v>
      </c>
      <c r="L2808">
        <v>30</v>
      </c>
      <c r="M2808">
        <v>1</v>
      </c>
      <c r="N2808">
        <f t="shared" si="114"/>
        <v>0</v>
      </c>
      <c r="O2808">
        <f t="shared" si="115"/>
        <v>0</v>
      </c>
      <c r="P2808" t="s">
        <v>12694</v>
      </c>
    </row>
    <row r="2809" spans="2:16" x14ac:dyDescent="0.25">
      <c r="B2809" t="s">
        <v>2813</v>
      </c>
      <c r="C2809" s="119" t="s">
        <v>60</v>
      </c>
      <c r="D2809" t="s">
        <v>11542</v>
      </c>
      <c r="E2809" t="s">
        <v>11530</v>
      </c>
      <c r="F2809" t="s">
        <v>11540</v>
      </c>
      <c r="G2809" t="s">
        <v>61</v>
      </c>
      <c r="H2809" t="s">
        <v>18</v>
      </c>
      <c r="I2809" t="s">
        <v>11541</v>
      </c>
      <c r="J2809">
        <v>2015</v>
      </c>
      <c r="K2809">
        <v>598.15</v>
      </c>
      <c r="L2809">
        <v>20</v>
      </c>
      <c r="M2809">
        <v>1</v>
      </c>
      <c r="N2809">
        <f t="shared" si="114"/>
        <v>0</v>
      </c>
      <c r="O2809">
        <f t="shared" si="115"/>
        <v>0</v>
      </c>
      <c r="P2809" t="s">
        <v>12691</v>
      </c>
    </row>
    <row r="2810" spans="2:16" x14ac:dyDescent="0.25">
      <c r="B2810" t="s">
        <v>2814</v>
      </c>
      <c r="C2810" s="119" t="s">
        <v>60</v>
      </c>
      <c r="D2810" t="s">
        <v>11546</v>
      </c>
      <c r="E2810" t="s">
        <v>11530</v>
      </c>
      <c r="F2810" t="s">
        <v>11540</v>
      </c>
      <c r="G2810" t="s">
        <v>61</v>
      </c>
      <c r="H2810" t="s">
        <v>18</v>
      </c>
      <c r="I2810" t="s">
        <v>11541</v>
      </c>
      <c r="J2810">
        <v>2015</v>
      </c>
      <c r="K2810">
        <v>605.92999999999995</v>
      </c>
      <c r="L2810">
        <v>25</v>
      </c>
      <c r="M2810">
        <v>1</v>
      </c>
      <c r="N2810">
        <f t="shared" si="114"/>
        <v>0</v>
      </c>
      <c r="O2810">
        <f t="shared" si="115"/>
        <v>0</v>
      </c>
      <c r="P2810" t="s">
        <v>12693</v>
      </c>
    </row>
    <row r="2811" spans="2:16" x14ac:dyDescent="0.25">
      <c r="B2811" t="s">
        <v>2815</v>
      </c>
      <c r="C2811" s="119" t="s">
        <v>60</v>
      </c>
      <c r="D2811" t="s">
        <v>11539</v>
      </c>
      <c r="E2811" t="s">
        <v>11530</v>
      </c>
      <c r="F2811" t="s">
        <v>11540</v>
      </c>
      <c r="G2811" t="s">
        <v>61</v>
      </c>
      <c r="H2811" t="s">
        <v>18</v>
      </c>
      <c r="I2811" t="s">
        <v>11541</v>
      </c>
      <c r="J2811">
        <v>2015</v>
      </c>
      <c r="K2811">
        <v>607.48</v>
      </c>
      <c r="L2811">
        <v>37</v>
      </c>
      <c r="M2811">
        <v>1</v>
      </c>
      <c r="N2811">
        <f t="shared" si="114"/>
        <v>0</v>
      </c>
      <c r="O2811">
        <f t="shared" si="115"/>
        <v>0</v>
      </c>
      <c r="P2811" t="s">
        <v>12694</v>
      </c>
    </row>
    <row r="2812" spans="2:16" x14ac:dyDescent="0.25">
      <c r="B2812" t="s">
        <v>2816</v>
      </c>
      <c r="C2812" s="119" t="s">
        <v>60</v>
      </c>
      <c r="D2812" t="s">
        <v>11537</v>
      </c>
      <c r="E2812" t="s">
        <v>11530</v>
      </c>
      <c r="F2812" t="s">
        <v>11540</v>
      </c>
      <c r="G2812" t="s">
        <v>61</v>
      </c>
      <c r="H2812" t="s">
        <v>18</v>
      </c>
      <c r="I2812" t="s">
        <v>11541</v>
      </c>
      <c r="J2812">
        <v>2015</v>
      </c>
      <c r="K2812">
        <v>634.54999999999995</v>
      </c>
      <c r="L2812">
        <v>20</v>
      </c>
      <c r="M2812">
        <v>1</v>
      </c>
      <c r="N2812">
        <f t="shared" si="114"/>
        <v>0</v>
      </c>
      <c r="O2812">
        <f t="shared" si="115"/>
        <v>0</v>
      </c>
      <c r="P2812" t="s">
        <v>12694</v>
      </c>
    </row>
    <row r="2813" spans="2:16" x14ac:dyDescent="0.25">
      <c r="B2813" t="s">
        <v>2817</v>
      </c>
      <c r="C2813" s="119" t="s">
        <v>60</v>
      </c>
      <c r="D2813" t="s">
        <v>11550</v>
      </c>
      <c r="E2813" t="s">
        <v>11530</v>
      </c>
      <c r="F2813" t="s">
        <v>11540</v>
      </c>
      <c r="G2813" t="s">
        <v>61</v>
      </c>
      <c r="H2813" t="s">
        <v>18</v>
      </c>
      <c r="I2813" t="s">
        <v>11541</v>
      </c>
      <c r="J2813">
        <v>2015</v>
      </c>
      <c r="K2813">
        <v>636.11</v>
      </c>
      <c r="L2813">
        <v>32</v>
      </c>
      <c r="M2813">
        <v>1</v>
      </c>
      <c r="N2813">
        <f t="shared" si="114"/>
        <v>0</v>
      </c>
      <c r="O2813">
        <f t="shared" si="115"/>
        <v>0</v>
      </c>
      <c r="P2813" t="s">
        <v>12694</v>
      </c>
    </row>
    <row r="2814" spans="2:16" x14ac:dyDescent="0.25">
      <c r="B2814" t="s">
        <v>2818</v>
      </c>
      <c r="C2814" s="119" t="s">
        <v>60</v>
      </c>
      <c r="D2814" t="s">
        <v>11537</v>
      </c>
      <c r="E2814" t="s">
        <v>11530</v>
      </c>
      <c r="F2814" t="s">
        <v>11540</v>
      </c>
      <c r="G2814" t="s">
        <v>61</v>
      </c>
      <c r="H2814" t="s">
        <v>18</v>
      </c>
      <c r="I2814" t="s">
        <v>11541</v>
      </c>
      <c r="J2814">
        <v>2015</v>
      </c>
      <c r="K2814">
        <v>635.20000000000005</v>
      </c>
      <c r="L2814">
        <v>25</v>
      </c>
      <c r="M2814">
        <v>1</v>
      </c>
      <c r="N2814">
        <f t="shared" si="114"/>
        <v>0</v>
      </c>
      <c r="O2814">
        <f t="shared" si="115"/>
        <v>0</v>
      </c>
      <c r="P2814" t="s">
        <v>12694</v>
      </c>
    </row>
    <row r="2815" spans="2:16" x14ac:dyDescent="0.25">
      <c r="B2815" t="s">
        <v>2819</v>
      </c>
      <c r="C2815" s="119" t="s">
        <v>60</v>
      </c>
      <c r="D2815" t="s">
        <v>11537</v>
      </c>
      <c r="E2815" t="s">
        <v>11530</v>
      </c>
      <c r="F2815" t="s">
        <v>11540</v>
      </c>
      <c r="G2815" t="s">
        <v>61</v>
      </c>
      <c r="H2815" t="s">
        <v>18</v>
      </c>
      <c r="I2815" t="s">
        <v>11541</v>
      </c>
      <c r="J2815">
        <v>2015</v>
      </c>
      <c r="K2815">
        <v>635.33000000000004</v>
      </c>
      <c r="L2815">
        <v>26</v>
      </c>
      <c r="M2815">
        <v>1</v>
      </c>
      <c r="N2815">
        <f t="shared" si="114"/>
        <v>0</v>
      </c>
      <c r="O2815">
        <f t="shared" si="115"/>
        <v>0</v>
      </c>
      <c r="P2815" t="s">
        <v>12694</v>
      </c>
    </row>
    <row r="2816" spans="2:16" x14ac:dyDescent="0.25">
      <c r="B2816" t="s">
        <v>2820</v>
      </c>
      <c r="C2816" s="119" t="s">
        <v>60</v>
      </c>
      <c r="D2816" t="s">
        <v>11537</v>
      </c>
      <c r="E2816" t="s">
        <v>11530</v>
      </c>
      <c r="F2816" t="s">
        <v>11540</v>
      </c>
      <c r="G2816" t="s">
        <v>61</v>
      </c>
      <c r="H2816" t="s">
        <v>18</v>
      </c>
      <c r="I2816" t="s">
        <v>11541</v>
      </c>
      <c r="J2816">
        <v>2015</v>
      </c>
      <c r="K2816">
        <v>606.05999999999995</v>
      </c>
      <c r="L2816">
        <v>26</v>
      </c>
      <c r="M2816">
        <v>1</v>
      </c>
      <c r="N2816">
        <f t="shared" si="114"/>
        <v>0</v>
      </c>
      <c r="O2816">
        <f t="shared" si="115"/>
        <v>0</v>
      </c>
      <c r="P2816" t="s">
        <v>12694</v>
      </c>
    </row>
    <row r="2817" spans="2:16" x14ac:dyDescent="0.25">
      <c r="B2817" t="s">
        <v>2821</v>
      </c>
      <c r="C2817" s="119" t="s">
        <v>60</v>
      </c>
      <c r="D2817" t="s">
        <v>11550</v>
      </c>
      <c r="E2817" t="s">
        <v>11530</v>
      </c>
      <c r="F2817" t="s">
        <v>11540</v>
      </c>
      <c r="G2817" t="s">
        <v>61</v>
      </c>
      <c r="H2817" t="s">
        <v>18</v>
      </c>
      <c r="I2817" t="s">
        <v>11541</v>
      </c>
      <c r="J2817">
        <v>2015</v>
      </c>
      <c r="K2817">
        <v>609.41999999999996</v>
      </c>
      <c r="L2817">
        <v>52</v>
      </c>
      <c r="M2817">
        <v>1</v>
      </c>
      <c r="N2817">
        <f t="shared" si="114"/>
        <v>0</v>
      </c>
      <c r="O2817">
        <f t="shared" si="115"/>
        <v>0</v>
      </c>
      <c r="P2817" t="s">
        <v>12694</v>
      </c>
    </row>
    <row r="2818" spans="2:16" x14ac:dyDescent="0.25">
      <c r="B2818" t="s">
        <v>2822</v>
      </c>
      <c r="C2818" s="119" t="s">
        <v>60</v>
      </c>
      <c r="D2818" t="s">
        <v>11550</v>
      </c>
      <c r="E2818" t="s">
        <v>11530</v>
      </c>
      <c r="F2818" t="s">
        <v>11540</v>
      </c>
      <c r="G2818" t="s">
        <v>61</v>
      </c>
      <c r="H2818" t="s">
        <v>18</v>
      </c>
      <c r="I2818" t="s">
        <v>11541</v>
      </c>
      <c r="J2818">
        <v>2015</v>
      </c>
      <c r="K2818">
        <v>609.16</v>
      </c>
      <c r="L2818">
        <v>50</v>
      </c>
      <c r="M2818">
        <v>1</v>
      </c>
      <c r="N2818">
        <f t="shared" si="114"/>
        <v>0</v>
      </c>
      <c r="O2818">
        <f t="shared" si="115"/>
        <v>0</v>
      </c>
      <c r="P2818" t="s">
        <v>12694</v>
      </c>
    </row>
    <row r="2819" spans="2:16" x14ac:dyDescent="0.25">
      <c r="B2819" t="s">
        <v>2823</v>
      </c>
      <c r="C2819" s="119" t="s">
        <v>60</v>
      </c>
      <c r="D2819" t="s">
        <v>11537</v>
      </c>
      <c r="E2819" t="s">
        <v>11530</v>
      </c>
      <c r="F2819" t="s">
        <v>11540</v>
      </c>
      <c r="G2819" t="s">
        <v>61</v>
      </c>
      <c r="H2819" t="s">
        <v>18</v>
      </c>
      <c r="I2819" t="s">
        <v>11541</v>
      </c>
      <c r="J2819">
        <v>2015</v>
      </c>
      <c r="K2819">
        <v>605.92999999999995</v>
      </c>
      <c r="L2819">
        <v>25</v>
      </c>
      <c r="M2819">
        <v>1</v>
      </c>
      <c r="N2819">
        <f t="shared" si="114"/>
        <v>0</v>
      </c>
      <c r="O2819">
        <f t="shared" si="115"/>
        <v>0</v>
      </c>
      <c r="P2819" t="s">
        <v>12694</v>
      </c>
    </row>
    <row r="2820" spans="2:16" x14ac:dyDescent="0.25">
      <c r="B2820" t="s">
        <v>2824</v>
      </c>
      <c r="C2820" s="119" t="s">
        <v>60</v>
      </c>
      <c r="D2820" t="s">
        <v>11537</v>
      </c>
      <c r="E2820" t="s">
        <v>11530</v>
      </c>
      <c r="F2820" t="s">
        <v>11540</v>
      </c>
      <c r="G2820" t="s">
        <v>61</v>
      </c>
      <c r="H2820" t="s">
        <v>18</v>
      </c>
      <c r="I2820" t="s">
        <v>11541</v>
      </c>
      <c r="J2820">
        <v>2015</v>
      </c>
      <c r="K2820">
        <v>606.22</v>
      </c>
      <c r="L2820">
        <v>26</v>
      </c>
      <c r="M2820">
        <v>1</v>
      </c>
      <c r="N2820">
        <f t="shared" si="114"/>
        <v>0</v>
      </c>
      <c r="O2820">
        <f t="shared" si="115"/>
        <v>0</v>
      </c>
      <c r="P2820" t="s">
        <v>12694</v>
      </c>
    </row>
    <row r="2821" spans="2:16" x14ac:dyDescent="0.25">
      <c r="B2821" t="s">
        <v>2825</v>
      </c>
      <c r="C2821" s="119" t="s">
        <v>60</v>
      </c>
      <c r="D2821" t="s">
        <v>11537</v>
      </c>
      <c r="E2821" t="s">
        <v>11530</v>
      </c>
      <c r="F2821" t="s">
        <v>11540</v>
      </c>
      <c r="G2821" t="s">
        <v>61</v>
      </c>
      <c r="H2821" t="s">
        <v>18</v>
      </c>
      <c r="I2821" t="s">
        <v>11541</v>
      </c>
      <c r="J2821">
        <v>2015</v>
      </c>
      <c r="K2821">
        <v>787.7</v>
      </c>
      <c r="L2821">
        <v>25</v>
      </c>
      <c r="M2821">
        <v>1</v>
      </c>
      <c r="N2821">
        <f t="shared" si="114"/>
        <v>0</v>
      </c>
      <c r="O2821">
        <f t="shared" si="115"/>
        <v>0</v>
      </c>
      <c r="P2821" t="s">
        <v>12694</v>
      </c>
    </row>
    <row r="2822" spans="2:16" x14ac:dyDescent="0.25">
      <c r="B2822" t="s">
        <v>2826</v>
      </c>
      <c r="C2822" s="119" t="s">
        <v>60</v>
      </c>
      <c r="D2822" t="s">
        <v>11537</v>
      </c>
      <c r="E2822" t="s">
        <v>11530</v>
      </c>
      <c r="F2822" t="s">
        <v>11540</v>
      </c>
      <c r="G2822" t="s">
        <v>61</v>
      </c>
      <c r="H2822" t="s">
        <v>18</v>
      </c>
      <c r="I2822" t="s">
        <v>11541</v>
      </c>
      <c r="J2822">
        <v>2015</v>
      </c>
      <c r="K2822">
        <v>605.54999999999995</v>
      </c>
      <c r="L2822">
        <v>22</v>
      </c>
      <c r="M2822">
        <v>1</v>
      </c>
      <c r="N2822">
        <f t="shared" si="114"/>
        <v>0</v>
      </c>
      <c r="O2822">
        <f t="shared" si="115"/>
        <v>0</v>
      </c>
      <c r="P2822" t="s">
        <v>12694</v>
      </c>
    </row>
    <row r="2823" spans="2:16" x14ac:dyDescent="0.25">
      <c r="B2823" t="s">
        <v>2827</v>
      </c>
      <c r="C2823" s="119" t="s">
        <v>60</v>
      </c>
      <c r="D2823" t="s">
        <v>11537</v>
      </c>
      <c r="E2823" t="s">
        <v>11530</v>
      </c>
      <c r="F2823" t="s">
        <v>11540</v>
      </c>
      <c r="G2823" t="s">
        <v>61</v>
      </c>
      <c r="H2823" t="s">
        <v>18</v>
      </c>
      <c r="I2823" t="s">
        <v>11541</v>
      </c>
      <c r="J2823">
        <v>2015</v>
      </c>
      <c r="K2823">
        <v>605.41</v>
      </c>
      <c r="L2823">
        <v>21</v>
      </c>
      <c r="M2823">
        <v>1</v>
      </c>
      <c r="N2823">
        <f t="shared" si="114"/>
        <v>0</v>
      </c>
      <c r="O2823">
        <f t="shared" si="115"/>
        <v>0</v>
      </c>
      <c r="P2823" t="s">
        <v>12694</v>
      </c>
    </row>
    <row r="2824" spans="2:16" x14ac:dyDescent="0.25">
      <c r="B2824" t="s">
        <v>2828</v>
      </c>
      <c r="C2824" s="119" t="s">
        <v>60</v>
      </c>
      <c r="D2824" t="s">
        <v>11537</v>
      </c>
      <c r="E2824" t="s">
        <v>11530</v>
      </c>
      <c r="F2824" t="s">
        <v>11540</v>
      </c>
      <c r="G2824" t="s">
        <v>61</v>
      </c>
      <c r="H2824" t="s">
        <v>18</v>
      </c>
      <c r="I2824" t="s">
        <v>11541</v>
      </c>
      <c r="J2824">
        <v>2015</v>
      </c>
      <c r="K2824">
        <v>605.92999999999995</v>
      </c>
      <c r="L2824">
        <v>25</v>
      </c>
      <c r="M2824">
        <v>1</v>
      </c>
      <c r="N2824">
        <f t="shared" si="114"/>
        <v>0</v>
      </c>
      <c r="O2824">
        <f t="shared" si="115"/>
        <v>0</v>
      </c>
      <c r="P2824" t="s">
        <v>12694</v>
      </c>
    </row>
    <row r="2825" spans="2:16" x14ac:dyDescent="0.25">
      <c r="B2825" t="s">
        <v>2829</v>
      </c>
      <c r="C2825" s="119" t="s">
        <v>60</v>
      </c>
      <c r="D2825" t="s">
        <v>11537</v>
      </c>
      <c r="E2825" t="s">
        <v>11530</v>
      </c>
      <c r="F2825" t="s">
        <v>11540</v>
      </c>
      <c r="G2825" t="s">
        <v>61</v>
      </c>
      <c r="H2825" t="s">
        <v>18</v>
      </c>
      <c r="I2825" t="s">
        <v>11541</v>
      </c>
      <c r="J2825">
        <v>2015</v>
      </c>
      <c r="K2825">
        <v>605.79999999999995</v>
      </c>
      <c r="L2825">
        <v>24</v>
      </c>
      <c r="M2825">
        <v>1</v>
      </c>
      <c r="N2825">
        <f t="shared" si="114"/>
        <v>0</v>
      </c>
      <c r="O2825">
        <f t="shared" si="115"/>
        <v>0</v>
      </c>
      <c r="P2825" t="s">
        <v>12694</v>
      </c>
    </row>
    <row r="2826" spans="2:16" x14ac:dyDescent="0.25">
      <c r="B2826" t="s">
        <v>2830</v>
      </c>
      <c r="C2826" s="119" t="s">
        <v>60</v>
      </c>
      <c r="D2826" t="s">
        <v>11537</v>
      </c>
      <c r="E2826" t="s">
        <v>11530</v>
      </c>
      <c r="F2826" t="s">
        <v>11540</v>
      </c>
      <c r="G2826" t="s">
        <v>61</v>
      </c>
      <c r="H2826" t="s">
        <v>18</v>
      </c>
      <c r="I2826" t="s">
        <v>11541</v>
      </c>
      <c r="J2826">
        <v>2015</v>
      </c>
      <c r="K2826">
        <v>635.59</v>
      </c>
      <c r="L2826">
        <v>28</v>
      </c>
      <c r="M2826">
        <v>1</v>
      </c>
      <c r="N2826">
        <f t="shared" si="114"/>
        <v>0</v>
      </c>
      <c r="O2826">
        <f t="shared" si="115"/>
        <v>0</v>
      </c>
      <c r="P2826" t="s">
        <v>12694</v>
      </c>
    </row>
    <row r="2827" spans="2:16" x14ac:dyDescent="0.25">
      <c r="B2827" t="s">
        <v>2831</v>
      </c>
      <c r="C2827" s="119" t="s">
        <v>60</v>
      </c>
      <c r="D2827" t="s">
        <v>11537</v>
      </c>
      <c r="E2827" t="s">
        <v>11530</v>
      </c>
      <c r="F2827" t="s">
        <v>11540</v>
      </c>
      <c r="G2827" t="s">
        <v>61</v>
      </c>
      <c r="H2827" t="s">
        <v>18</v>
      </c>
      <c r="I2827" t="s">
        <v>11533</v>
      </c>
      <c r="J2827">
        <v>2015</v>
      </c>
      <c r="K2827">
        <v>609.79999999999995</v>
      </c>
      <c r="L2827">
        <v>28</v>
      </c>
      <c r="M2827">
        <v>1</v>
      </c>
      <c r="N2827">
        <f t="shared" ref="N2827:N2890" si="116">IF(K2827&lt;100,1,0)</f>
        <v>0</v>
      </c>
      <c r="O2827">
        <f t="shared" si="115"/>
        <v>0</v>
      </c>
      <c r="P2827" t="s">
        <v>12694</v>
      </c>
    </row>
    <row r="2828" spans="2:16" x14ac:dyDescent="0.25">
      <c r="B2828" t="s">
        <v>2832</v>
      </c>
      <c r="C2828" s="119" t="s">
        <v>60</v>
      </c>
      <c r="D2828" t="s">
        <v>11537</v>
      </c>
      <c r="E2828" t="s">
        <v>11530</v>
      </c>
      <c r="F2828" t="s">
        <v>11540</v>
      </c>
      <c r="G2828" t="s">
        <v>61</v>
      </c>
      <c r="H2828" t="s">
        <v>18</v>
      </c>
      <c r="I2828" t="s">
        <v>11541</v>
      </c>
      <c r="J2828">
        <v>2015</v>
      </c>
      <c r="K2828">
        <v>606.05999999999995</v>
      </c>
      <c r="L2828">
        <v>26</v>
      </c>
      <c r="M2828">
        <v>1</v>
      </c>
      <c r="N2828">
        <f t="shared" si="116"/>
        <v>0</v>
      </c>
      <c r="O2828">
        <f t="shared" si="115"/>
        <v>0</v>
      </c>
      <c r="P2828" t="s">
        <v>12694</v>
      </c>
    </row>
    <row r="2829" spans="2:16" x14ac:dyDescent="0.25">
      <c r="B2829" t="s">
        <v>2833</v>
      </c>
      <c r="C2829" s="119" t="s">
        <v>60</v>
      </c>
      <c r="D2829" t="s">
        <v>11539</v>
      </c>
      <c r="E2829" t="s">
        <v>11530</v>
      </c>
      <c r="F2829" t="s">
        <v>11540</v>
      </c>
      <c r="G2829" t="s">
        <v>61</v>
      </c>
      <c r="H2829" t="s">
        <v>18</v>
      </c>
      <c r="I2829" t="s">
        <v>11541</v>
      </c>
      <c r="J2829">
        <v>2015</v>
      </c>
      <c r="K2829">
        <v>605.54999999999995</v>
      </c>
      <c r="L2829">
        <v>22</v>
      </c>
      <c r="M2829">
        <v>1</v>
      </c>
      <c r="N2829">
        <f t="shared" si="116"/>
        <v>0</v>
      </c>
      <c r="O2829">
        <f t="shared" si="115"/>
        <v>0</v>
      </c>
      <c r="P2829" t="s">
        <v>12694</v>
      </c>
    </row>
    <row r="2830" spans="2:16" x14ac:dyDescent="0.25">
      <c r="B2830" t="s">
        <v>2834</v>
      </c>
      <c r="C2830" s="119" t="s">
        <v>60</v>
      </c>
      <c r="D2830" t="s">
        <v>11546</v>
      </c>
      <c r="E2830" t="s">
        <v>11530</v>
      </c>
      <c r="F2830" t="s">
        <v>11540</v>
      </c>
      <c r="G2830" t="s">
        <v>61</v>
      </c>
      <c r="H2830" t="s">
        <v>18</v>
      </c>
      <c r="I2830" t="s">
        <v>11541</v>
      </c>
      <c r="J2830">
        <v>2015</v>
      </c>
      <c r="K2830">
        <v>635.46</v>
      </c>
      <c r="L2830">
        <v>27</v>
      </c>
      <c r="M2830">
        <v>1</v>
      </c>
      <c r="N2830">
        <f t="shared" si="116"/>
        <v>0</v>
      </c>
      <c r="O2830">
        <f t="shared" si="115"/>
        <v>0</v>
      </c>
      <c r="P2830" t="s">
        <v>12694</v>
      </c>
    </row>
    <row r="2831" spans="2:16" x14ac:dyDescent="0.25">
      <c r="B2831" t="s">
        <v>2835</v>
      </c>
      <c r="C2831" s="119" t="s">
        <v>60</v>
      </c>
      <c r="D2831" t="s">
        <v>11537</v>
      </c>
      <c r="E2831" t="s">
        <v>11530</v>
      </c>
      <c r="F2831" t="s">
        <v>11540</v>
      </c>
      <c r="G2831" t="s">
        <v>61</v>
      </c>
      <c r="H2831" t="s">
        <v>18</v>
      </c>
      <c r="I2831" t="s">
        <v>11541</v>
      </c>
      <c r="J2831">
        <v>2015</v>
      </c>
      <c r="K2831">
        <v>604.51</v>
      </c>
      <c r="L2831">
        <v>14</v>
      </c>
      <c r="M2831">
        <v>1</v>
      </c>
      <c r="N2831">
        <f t="shared" si="116"/>
        <v>0</v>
      </c>
      <c r="O2831">
        <f t="shared" si="115"/>
        <v>0</v>
      </c>
      <c r="P2831" t="s">
        <v>12694</v>
      </c>
    </row>
    <row r="2832" spans="2:16" x14ac:dyDescent="0.25">
      <c r="B2832" t="s">
        <v>2836</v>
      </c>
      <c r="C2832" s="119" t="s">
        <v>60</v>
      </c>
      <c r="D2832" t="s">
        <v>11537</v>
      </c>
      <c r="E2832" t="s">
        <v>11530</v>
      </c>
      <c r="F2832" t="s">
        <v>11540</v>
      </c>
      <c r="G2832" t="s">
        <v>61</v>
      </c>
      <c r="H2832" t="s">
        <v>18</v>
      </c>
      <c r="I2832" t="s">
        <v>11541</v>
      </c>
      <c r="J2832">
        <v>2015</v>
      </c>
      <c r="K2832">
        <v>635.6</v>
      </c>
      <c r="L2832">
        <v>28</v>
      </c>
      <c r="M2832">
        <v>1</v>
      </c>
      <c r="N2832">
        <f t="shared" si="116"/>
        <v>0</v>
      </c>
      <c r="O2832">
        <f t="shared" si="115"/>
        <v>0</v>
      </c>
      <c r="P2832" t="s">
        <v>12694</v>
      </c>
    </row>
    <row r="2833" spans="2:16" x14ac:dyDescent="0.25">
      <c r="B2833" t="s">
        <v>2837</v>
      </c>
      <c r="C2833" s="119" t="s">
        <v>60</v>
      </c>
      <c r="D2833" t="s">
        <v>11550</v>
      </c>
      <c r="E2833" t="s">
        <v>11530</v>
      </c>
      <c r="F2833" t="s">
        <v>11540</v>
      </c>
      <c r="G2833" t="s">
        <v>61</v>
      </c>
      <c r="H2833" t="s">
        <v>18</v>
      </c>
      <c r="I2833" t="s">
        <v>11541</v>
      </c>
      <c r="J2833">
        <v>2015</v>
      </c>
      <c r="K2833">
        <v>635.91</v>
      </c>
      <c r="L2833">
        <v>32</v>
      </c>
      <c r="M2833">
        <v>1</v>
      </c>
      <c r="N2833">
        <f t="shared" si="116"/>
        <v>0</v>
      </c>
      <c r="O2833">
        <f t="shared" si="115"/>
        <v>0</v>
      </c>
      <c r="P2833" t="s">
        <v>12694</v>
      </c>
    </row>
    <row r="2834" spans="2:16" x14ac:dyDescent="0.25">
      <c r="B2834" t="s">
        <v>2838</v>
      </c>
      <c r="C2834" s="119" t="s">
        <v>60</v>
      </c>
      <c r="D2834" t="s">
        <v>11537</v>
      </c>
      <c r="E2834" t="s">
        <v>11530</v>
      </c>
      <c r="F2834" t="s">
        <v>11540</v>
      </c>
      <c r="G2834" t="s">
        <v>61</v>
      </c>
      <c r="H2834" t="s">
        <v>18</v>
      </c>
      <c r="I2834" t="s">
        <v>11541</v>
      </c>
      <c r="J2834">
        <v>2015</v>
      </c>
      <c r="K2834">
        <v>635.20000000000005</v>
      </c>
      <c r="L2834">
        <v>25</v>
      </c>
      <c r="M2834">
        <v>1</v>
      </c>
      <c r="N2834">
        <f t="shared" si="116"/>
        <v>0</v>
      </c>
      <c r="O2834">
        <f t="shared" si="115"/>
        <v>0</v>
      </c>
      <c r="P2834" t="s">
        <v>12694</v>
      </c>
    </row>
    <row r="2835" spans="2:16" x14ac:dyDescent="0.25">
      <c r="B2835" t="s">
        <v>2839</v>
      </c>
      <c r="C2835" s="119" t="s">
        <v>60</v>
      </c>
      <c r="D2835" t="s">
        <v>11537</v>
      </c>
      <c r="E2835" t="s">
        <v>11530</v>
      </c>
      <c r="F2835" t="s">
        <v>11540</v>
      </c>
      <c r="G2835" t="s">
        <v>61</v>
      </c>
      <c r="H2835" t="s">
        <v>18</v>
      </c>
      <c r="I2835" t="s">
        <v>11541</v>
      </c>
      <c r="J2835">
        <v>2015</v>
      </c>
      <c r="K2835">
        <v>609.41999999999996</v>
      </c>
      <c r="L2835">
        <v>52</v>
      </c>
      <c r="M2835">
        <v>1</v>
      </c>
      <c r="N2835">
        <f t="shared" si="116"/>
        <v>0</v>
      </c>
      <c r="O2835">
        <f t="shared" si="115"/>
        <v>0</v>
      </c>
      <c r="P2835" t="s">
        <v>12694</v>
      </c>
    </row>
    <row r="2836" spans="2:16" x14ac:dyDescent="0.25">
      <c r="B2836" t="s">
        <v>2840</v>
      </c>
      <c r="C2836" s="119" t="s">
        <v>60</v>
      </c>
      <c r="D2836" t="s">
        <v>11550</v>
      </c>
      <c r="E2836" t="s">
        <v>11530</v>
      </c>
      <c r="F2836" t="s">
        <v>11540</v>
      </c>
      <c r="G2836" t="s">
        <v>61</v>
      </c>
      <c r="H2836" t="s">
        <v>18</v>
      </c>
      <c r="I2836" t="s">
        <v>11533</v>
      </c>
      <c r="J2836">
        <v>2015</v>
      </c>
      <c r="K2836">
        <v>610.29999999999995</v>
      </c>
      <c r="L2836">
        <v>30</v>
      </c>
      <c r="M2836">
        <v>1</v>
      </c>
      <c r="N2836">
        <f t="shared" si="116"/>
        <v>0</v>
      </c>
      <c r="O2836">
        <f t="shared" si="115"/>
        <v>0</v>
      </c>
      <c r="P2836" t="s">
        <v>12694</v>
      </c>
    </row>
    <row r="2837" spans="2:16" x14ac:dyDescent="0.25">
      <c r="B2837" t="s">
        <v>2841</v>
      </c>
      <c r="C2837" s="119" t="s">
        <v>60</v>
      </c>
      <c r="D2837" t="s">
        <v>11537</v>
      </c>
      <c r="E2837" t="s">
        <v>11530</v>
      </c>
      <c r="F2837" t="s">
        <v>11540</v>
      </c>
      <c r="G2837" t="s">
        <v>61</v>
      </c>
      <c r="H2837" t="s">
        <v>18</v>
      </c>
      <c r="I2837" t="s">
        <v>11541</v>
      </c>
      <c r="J2837">
        <v>2015</v>
      </c>
      <c r="K2837">
        <v>605.28</v>
      </c>
      <c r="L2837">
        <v>20</v>
      </c>
      <c r="M2837">
        <v>1</v>
      </c>
      <c r="N2837">
        <f t="shared" si="116"/>
        <v>0</v>
      </c>
      <c r="O2837">
        <f t="shared" si="115"/>
        <v>0</v>
      </c>
      <c r="P2837" t="s">
        <v>12694</v>
      </c>
    </row>
    <row r="2838" spans="2:16" x14ac:dyDescent="0.25">
      <c r="B2838" t="s">
        <v>2842</v>
      </c>
      <c r="C2838" s="119" t="s">
        <v>60</v>
      </c>
      <c r="D2838" t="s">
        <v>11537</v>
      </c>
      <c r="E2838" t="s">
        <v>11530</v>
      </c>
      <c r="F2838" t="s">
        <v>11540</v>
      </c>
      <c r="G2838" t="s">
        <v>61</v>
      </c>
      <c r="H2838" t="s">
        <v>18</v>
      </c>
      <c r="I2838" t="s">
        <v>11541</v>
      </c>
      <c r="J2838">
        <v>2015</v>
      </c>
      <c r="K2838">
        <v>606.32000000000005</v>
      </c>
      <c r="L2838">
        <v>28</v>
      </c>
      <c r="M2838">
        <v>1</v>
      </c>
      <c r="N2838">
        <f t="shared" si="116"/>
        <v>0</v>
      </c>
      <c r="O2838">
        <f t="shared" si="115"/>
        <v>0</v>
      </c>
      <c r="P2838" t="s">
        <v>12694</v>
      </c>
    </row>
    <row r="2839" spans="2:16" x14ac:dyDescent="0.25">
      <c r="B2839" t="s">
        <v>2843</v>
      </c>
      <c r="C2839" s="119" t="s">
        <v>60</v>
      </c>
      <c r="D2839" t="s">
        <v>11563</v>
      </c>
      <c r="E2839" t="s">
        <v>11530</v>
      </c>
      <c r="F2839" t="s">
        <v>11540</v>
      </c>
      <c r="G2839" t="s">
        <v>61</v>
      </c>
      <c r="H2839" t="s">
        <v>18</v>
      </c>
      <c r="I2839" t="s">
        <v>11541</v>
      </c>
      <c r="J2839">
        <v>2015</v>
      </c>
      <c r="K2839">
        <v>606.96</v>
      </c>
      <c r="L2839">
        <v>33</v>
      </c>
      <c r="M2839">
        <v>1</v>
      </c>
      <c r="N2839">
        <f t="shared" si="116"/>
        <v>0</v>
      </c>
      <c r="O2839">
        <f t="shared" si="115"/>
        <v>0</v>
      </c>
      <c r="P2839" t="s">
        <v>12694</v>
      </c>
    </row>
    <row r="2840" spans="2:16" x14ac:dyDescent="0.25">
      <c r="B2840" t="s">
        <v>2844</v>
      </c>
      <c r="C2840" s="119" t="s">
        <v>60</v>
      </c>
      <c r="D2840" t="s">
        <v>11537</v>
      </c>
      <c r="E2840" t="s">
        <v>11530</v>
      </c>
      <c r="F2840" t="s">
        <v>11540</v>
      </c>
      <c r="G2840" t="s">
        <v>61</v>
      </c>
      <c r="H2840" t="s">
        <v>18</v>
      </c>
      <c r="I2840" t="s">
        <v>11541</v>
      </c>
      <c r="J2840">
        <v>2015</v>
      </c>
      <c r="K2840">
        <v>634.82000000000005</v>
      </c>
      <c r="L2840">
        <v>22</v>
      </c>
      <c r="M2840">
        <v>1</v>
      </c>
      <c r="N2840">
        <f t="shared" si="116"/>
        <v>0</v>
      </c>
      <c r="O2840">
        <f t="shared" si="115"/>
        <v>0</v>
      </c>
      <c r="P2840" t="s">
        <v>12694</v>
      </c>
    </row>
    <row r="2841" spans="2:16" x14ac:dyDescent="0.25">
      <c r="B2841" t="s">
        <v>2845</v>
      </c>
      <c r="C2841" s="119" t="s">
        <v>60</v>
      </c>
      <c r="D2841" t="s">
        <v>11537</v>
      </c>
      <c r="E2841" t="s">
        <v>11530</v>
      </c>
      <c r="F2841" t="s">
        <v>11540</v>
      </c>
      <c r="G2841" t="s">
        <v>61</v>
      </c>
      <c r="H2841" t="s">
        <v>18</v>
      </c>
      <c r="I2841" t="s">
        <v>11541</v>
      </c>
      <c r="J2841">
        <v>2015</v>
      </c>
      <c r="K2841">
        <v>636.36</v>
      </c>
      <c r="L2841">
        <v>34</v>
      </c>
      <c r="M2841">
        <v>1</v>
      </c>
      <c r="N2841">
        <f t="shared" si="116"/>
        <v>0</v>
      </c>
      <c r="O2841">
        <f t="shared" si="115"/>
        <v>0</v>
      </c>
      <c r="P2841" t="s">
        <v>12694</v>
      </c>
    </row>
    <row r="2842" spans="2:16" x14ac:dyDescent="0.25">
      <c r="B2842" t="s">
        <v>2846</v>
      </c>
      <c r="C2842" s="119" t="s">
        <v>60</v>
      </c>
      <c r="D2842" t="s">
        <v>11537</v>
      </c>
      <c r="E2842" t="s">
        <v>11530</v>
      </c>
      <c r="F2842" t="s">
        <v>11540</v>
      </c>
      <c r="G2842" t="s">
        <v>61</v>
      </c>
      <c r="H2842" t="s">
        <v>18</v>
      </c>
      <c r="I2842" t="s">
        <v>11541</v>
      </c>
      <c r="J2842">
        <v>2015</v>
      </c>
      <c r="K2842">
        <v>634.94000000000005</v>
      </c>
      <c r="L2842">
        <v>23</v>
      </c>
      <c r="M2842">
        <v>1</v>
      </c>
      <c r="N2842">
        <f t="shared" si="116"/>
        <v>0</v>
      </c>
      <c r="O2842">
        <f t="shared" ref="O2842:O2905" si="117">IF(OR(L2842="",L2842&lt;=0),1,0)</f>
        <v>0</v>
      </c>
      <c r="P2842" t="s">
        <v>12694</v>
      </c>
    </row>
    <row r="2843" spans="2:16" x14ac:dyDescent="0.25">
      <c r="B2843" t="s">
        <v>2847</v>
      </c>
      <c r="C2843" s="119" t="s">
        <v>60</v>
      </c>
      <c r="D2843" t="s">
        <v>11537</v>
      </c>
      <c r="E2843" t="s">
        <v>11530</v>
      </c>
      <c r="F2843" t="s">
        <v>11540</v>
      </c>
      <c r="G2843" t="s">
        <v>61</v>
      </c>
      <c r="H2843" t="s">
        <v>18</v>
      </c>
      <c r="I2843" t="s">
        <v>11541</v>
      </c>
      <c r="J2843">
        <v>2015</v>
      </c>
      <c r="K2843">
        <v>605.54999999999995</v>
      </c>
      <c r="L2843">
        <v>22</v>
      </c>
      <c r="M2843">
        <v>1</v>
      </c>
      <c r="N2843">
        <f t="shared" si="116"/>
        <v>0</v>
      </c>
      <c r="O2843">
        <f t="shared" si="117"/>
        <v>0</v>
      </c>
      <c r="P2843" t="s">
        <v>12694</v>
      </c>
    </row>
    <row r="2844" spans="2:16" x14ac:dyDescent="0.25">
      <c r="B2844" t="s">
        <v>2848</v>
      </c>
      <c r="C2844" s="119" t="s">
        <v>60</v>
      </c>
      <c r="D2844" t="s">
        <v>11537</v>
      </c>
      <c r="E2844" t="s">
        <v>11530</v>
      </c>
      <c r="F2844" t="s">
        <v>11540</v>
      </c>
      <c r="G2844" t="s">
        <v>61</v>
      </c>
      <c r="H2844" t="s">
        <v>18</v>
      </c>
      <c r="I2844" t="s">
        <v>11541</v>
      </c>
      <c r="J2844">
        <v>2015</v>
      </c>
      <c r="K2844">
        <v>634.82000000000005</v>
      </c>
      <c r="L2844">
        <v>22</v>
      </c>
      <c r="M2844">
        <v>1</v>
      </c>
      <c r="N2844">
        <f t="shared" si="116"/>
        <v>0</v>
      </c>
      <c r="O2844">
        <f t="shared" si="117"/>
        <v>0</v>
      </c>
      <c r="P2844" t="s">
        <v>12694</v>
      </c>
    </row>
    <row r="2845" spans="2:16" x14ac:dyDescent="0.25">
      <c r="B2845" t="s">
        <v>2849</v>
      </c>
      <c r="C2845" s="119" t="s">
        <v>60</v>
      </c>
      <c r="D2845" t="s">
        <v>11537</v>
      </c>
      <c r="E2845" t="s">
        <v>11530</v>
      </c>
      <c r="F2845" t="s">
        <v>11540</v>
      </c>
      <c r="G2845" t="s">
        <v>61</v>
      </c>
      <c r="H2845" t="s">
        <v>18</v>
      </c>
      <c r="I2845" t="s">
        <v>11541</v>
      </c>
      <c r="J2845">
        <v>2015</v>
      </c>
      <c r="K2845">
        <v>605.54999999999995</v>
      </c>
      <c r="L2845">
        <v>22</v>
      </c>
      <c r="M2845">
        <v>1</v>
      </c>
      <c r="N2845">
        <f t="shared" si="116"/>
        <v>0</v>
      </c>
      <c r="O2845">
        <f t="shared" si="117"/>
        <v>0</v>
      </c>
      <c r="P2845" t="s">
        <v>12694</v>
      </c>
    </row>
    <row r="2846" spans="2:16" x14ac:dyDescent="0.25">
      <c r="B2846" t="s">
        <v>2850</v>
      </c>
      <c r="C2846" s="119" t="s">
        <v>60</v>
      </c>
      <c r="D2846" t="s">
        <v>11537</v>
      </c>
      <c r="E2846" t="s">
        <v>11530</v>
      </c>
      <c r="F2846" t="s">
        <v>11540</v>
      </c>
      <c r="G2846" t="s">
        <v>61</v>
      </c>
      <c r="H2846" t="s">
        <v>18</v>
      </c>
      <c r="I2846" t="s">
        <v>11541</v>
      </c>
      <c r="J2846">
        <v>2015</v>
      </c>
      <c r="K2846">
        <v>606.84</v>
      </c>
      <c r="L2846">
        <v>32</v>
      </c>
      <c r="M2846">
        <v>1</v>
      </c>
      <c r="N2846">
        <f t="shared" si="116"/>
        <v>0</v>
      </c>
      <c r="O2846">
        <f t="shared" si="117"/>
        <v>0</v>
      </c>
      <c r="P2846" t="s">
        <v>12694</v>
      </c>
    </row>
    <row r="2847" spans="2:16" x14ac:dyDescent="0.25">
      <c r="B2847" t="s">
        <v>2851</v>
      </c>
      <c r="C2847" s="119" t="s">
        <v>60</v>
      </c>
      <c r="D2847" t="s">
        <v>11539</v>
      </c>
      <c r="E2847" t="s">
        <v>11530</v>
      </c>
      <c r="F2847" t="s">
        <v>11540</v>
      </c>
      <c r="G2847" t="s">
        <v>61</v>
      </c>
      <c r="H2847" t="s">
        <v>18</v>
      </c>
      <c r="I2847" t="s">
        <v>11541</v>
      </c>
      <c r="J2847">
        <v>2015</v>
      </c>
      <c r="K2847">
        <v>593.79</v>
      </c>
      <c r="L2847">
        <v>41</v>
      </c>
      <c r="M2847">
        <v>1</v>
      </c>
      <c r="N2847">
        <f t="shared" si="116"/>
        <v>0</v>
      </c>
      <c r="O2847">
        <f t="shared" si="117"/>
        <v>0</v>
      </c>
      <c r="P2847" t="s">
        <v>12694</v>
      </c>
    </row>
    <row r="2848" spans="2:16" x14ac:dyDescent="0.25">
      <c r="B2848" t="s">
        <v>2852</v>
      </c>
      <c r="C2848" s="119" t="s">
        <v>60</v>
      </c>
      <c r="D2848" t="s">
        <v>11539</v>
      </c>
      <c r="E2848" t="s">
        <v>11530</v>
      </c>
      <c r="F2848" t="s">
        <v>11540</v>
      </c>
      <c r="G2848" t="s">
        <v>61</v>
      </c>
      <c r="H2848" t="s">
        <v>18</v>
      </c>
      <c r="I2848" t="s">
        <v>11541</v>
      </c>
      <c r="J2848">
        <v>2015</v>
      </c>
      <c r="K2848">
        <v>594.04</v>
      </c>
      <c r="L2848">
        <v>43</v>
      </c>
      <c r="M2848">
        <v>1</v>
      </c>
      <c r="N2848">
        <f t="shared" si="116"/>
        <v>0</v>
      </c>
      <c r="O2848">
        <f t="shared" si="117"/>
        <v>0</v>
      </c>
      <c r="P2848" t="s">
        <v>12694</v>
      </c>
    </row>
    <row r="2849" spans="2:16" x14ac:dyDescent="0.25">
      <c r="B2849" t="s">
        <v>2853</v>
      </c>
      <c r="C2849" s="119" t="s">
        <v>60</v>
      </c>
      <c r="D2849" t="s">
        <v>11537</v>
      </c>
      <c r="E2849" t="s">
        <v>11530</v>
      </c>
      <c r="F2849" t="s">
        <v>11540</v>
      </c>
      <c r="G2849" t="s">
        <v>61</v>
      </c>
      <c r="H2849" t="s">
        <v>18</v>
      </c>
      <c r="I2849" t="s">
        <v>11541</v>
      </c>
      <c r="J2849">
        <v>2015</v>
      </c>
      <c r="K2849">
        <v>610.45000000000005</v>
      </c>
      <c r="L2849">
        <v>60</v>
      </c>
      <c r="M2849">
        <v>1</v>
      </c>
      <c r="N2849">
        <f t="shared" si="116"/>
        <v>0</v>
      </c>
      <c r="O2849">
        <f t="shared" si="117"/>
        <v>0</v>
      </c>
      <c r="P2849" t="s">
        <v>12694</v>
      </c>
    </row>
    <row r="2850" spans="2:16" x14ac:dyDescent="0.25">
      <c r="B2850" t="s">
        <v>2854</v>
      </c>
      <c r="C2850" s="119" t="s">
        <v>60</v>
      </c>
      <c r="D2850" t="s">
        <v>11539</v>
      </c>
      <c r="E2850" t="s">
        <v>11530</v>
      </c>
      <c r="F2850" t="s">
        <v>11540</v>
      </c>
      <c r="G2850" t="s">
        <v>61</v>
      </c>
      <c r="H2850" t="s">
        <v>18</v>
      </c>
      <c r="I2850" t="s">
        <v>11541</v>
      </c>
      <c r="J2850">
        <v>2015</v>
      </c>
      <c r="K2850">
        <v>638.74</v>
      </c>
      <c r="L2850">
        <v>27</v>
      </c>
      <c r="M2850">
        <v>1</v>
      </c>
      <c r="N2850">
        <f t="shared" si="116"/>
        <v>0</v>
      </c>
      <c r="O2850">
        <f t="shared" si="117"/>
        <v>0</v>
      </c>
      <c r="P2850" t="s">
        <v>12694</v>
      </c>
    </row>
    <row r="2851" spans="2:16" x14ac:dyDescent="0.25">
      <c r="B2851" t="s">
        <v>2855</v>
      </c>
      <c r="C2851" s="119" t="s">
        <v>60</v>
      </c>
      <c r="D2851" t="s">
        <v>11539</v>
      </c>
      <c r="E2851" t="s">
        <v>11530</v>
      </c>
      <c r="F2851" t="s">
        <v>11540</v>
      </c>
      <c r="G2851" t="s">
        <v>61</v>
      </c>
      <c r="H2851" t="s">
        <v>18</v>
      </c>
      <c r="I2851" t="s">
        <v>11541</v>
      </c>
      <c r="J2851">
        <v>2015</v>
      </c>
      <c r="K2851">
        <v>591.72</v>
      </c>
      <c r="L2851">
        <v>25</v>
      </c>
      <c r="M2851">
        <v>1</v>
      </c>
      <c r="N2851">
        <f t="shared" si="116"/>
        <v>0</v>
      </c>
      <c r="O2851">
        <f t="shared" si="117"/>
        <v>0</v>
      </c>
      <c r="P2851" t="s">
        <v>12694</v>
      </c>
    </row>
    <row r="2852" spans="2:16" x14ac:dyDescent="0.25">
      <c r="B2852" t="s">
        <v>2856</v>
      </c>
      <c r="C2852" s="119" t="s">
        <v>60</v>
      </c>
      <c r="D2852" t="s">
        <v>11539</v>
      </c>
      <c r="E2852" t="s">
        <v>11530</v>
      </c>
      <c r="F2852" t="s">
        <v>11540</v>
      </c>
      <c r="G2852" t="s">
        <v>61</v>
      </c>
      <c r="H2852" t="s">
        <v>18</v>
      </c>
      <c r="I2852" t="s">
        <v>11541</v>
      </c>
      <c r="J2852">
        <v>2015</v>
      </c>
      <c r="K2852">
        <v>634.54999999999995</v>
      </c>
      <c r="L2852">
        <v>20</v>
      </c>
      <c r="M2852">
        <v>1</v>
      </c>
      <c r="N2852">
        <f t="shared" si="116"/>
        <v>0</v>
      </c>
      <c r="O2852">
        <f t="shared" si="117"/>
        <v>0</v>
      </c>
      <c r="P2852" t="s">
        <v>12694</v>
      </c>
    </row>
    <row r="2853" spans="2:16" x14ac:dyDescent="0.25">
      <c r="B2853" t="s">
        <v>2857</v>
      </c>
      <c r="C2853" s="119" t="s">
        <v>60</v>
      </c>
      <c r="D2853" t="s">
        <v>11539</v>
      </c>
      <c r="E2853" t="s">
        <v>11530</v>
      </c>
      <c r="F2853" t="s">
        <v>11540</v>
      </c>
      <c r="G2853" t="s">
        <v>61</v>
      </c>
      <c r="H2853" t="s">
        <v>18</v>
      </c>
      <c r="I2853" t="s">
        <v>11541</v>
      </c>
      <c r="J2853">
        <v>2015</v>
      </c>
      <c r="K2853">
        <v>634.67999999999995</v>
      </c>
      <c r="L2853">
        <v>21</v>
      </c>
      <c r="M2853">
        <v>1</v>
      </c>
      <c r="N2853">
        <f t="shared" si="116"/>
        <v>0</v>
      </c>
      <c r="O2853">
        <f t="shared" si="117"/>
        <v>0</v>
      </c>
      <c r="P2853" t="s">
        <v>12694</v>
      </c>
    </row>
    <row r="2854" spans="2:16" x14ac:dyDescent="0.25">
      <c r="B2854" t="s">
        <v>2858</v>
      </c>
      <c r="C2854" s="119" t="s">
        <v>60</v>
      </c>
      <c r="D2854" t="s">
        <v>11537</v>
      </c>
      <c r="E2854" t="s">
        <v>11530</v>
      </c>
      <c r="F2854" t="s">
        <v>11540</v>
      </c>
      <c r="G2854" t="s">
        <v>61</v>
      </c>
      <c r="H2854" t="s">
        <v>18</v>
      </c>
      <c r="I2854" t="s">
        <v>11541</v>
      </c>
      <c r="J2854">
        <v>2015</v>
      </c>
      <c r="K2854">
        <v>606.32000000000005</v>
      </c>
      <c r="L2854">
        <v>28</v>
      </c>
      <c r="M2854">
        <v>1</v>
      </c>
      <c r="N2854">
        <f t="shared" si="116"/>
        <v>0</v>
      </c>
      <c r="O2854">
        <f t="shared" si="117"/>
        <v>0</v>
      </c>
      <c r="P2854" t="s">
        <v>12694</v>
      </c>
    </row>
    <row r="2855" spans="2:16" x14ac:dyDescent="0.25">
      <c r="B2855" t="s">
        <v>2859</v>
      </c>
      <c r="C2855" s="119" t="s">
        <v>60</v>
      </c>
      <c r="D2855" t="s">
        <v>11546</v>
      </c>
      <c r="E2855" t="s">
        <v>11530</v>
      </c>
      <c r="F2855" t="s">
        <v>11540</v>
      </c>
      <c r="G2855" t="s">
        <v>61</v>
      </c>
      <c r="H2855" t="s">
        <v>18</v>
      </c>
      <c r="I2855" t="s">
        <v>11541</v>
      </c>
      <c r="J2855">
        <v>2015</v>
      </c>
      <c r="K2855">
        <v>608.39</v>
      </c>
      <c r="L2855">
        <v>44</v>
      </c>
      <c r="M2855">
        <v>1</v>
      </c>
      <c r="N2855">
        <f t="shared" si="116"/>
        <v>0</v>
      </c>
      <c r="O2855">
        <f t="shared" si="117"/>
        <v>0</v>
      </c>
      <c r="P2855" t="s">
        <v>12693</v>
      </c>
    </row>
    <row r="2856" spans="2:16" x14ac:dyDescent="0.25">
      <c r="B2856" t="s">
        <v>2860</v>
      </c>
      <c r="C2856" s="119" t="s">
        <v>60</v>
      </c>
      <c r="D2856" t="s">
        <v>11542</v>
      </c>
      <c r="E2856" t="s">
        <v>11530</v>
      </c>
      <c r="F2856" t="s">
        <v>11540</v>
      </c>
      <c r="G2856" t="s">
        <v>61</v>
      </c>
      <c r="H2856" t="s">
        <v>18</v>
      </c>
      <c r="I2856" t="s">
        <v>11541</v>
      </c>
      <c r="J2856">
        <v>2015</v>
      </c>
      <c r="K2856">
        <v>634.94000000000005</v>
      </c>
      <c r="L2856">
        <v>23</v>
      </c>
      <c r="M2856">
        <v>1</v>
      </c>
      <c r="N2856">
        <f t="shared" si="116"/>
        <v>0</v>
      </c>
      <c r="O2856">
        <f t="shared" si="117"/>
        <v>0</v>
      </c>
      <c r="P2856" t="s">
        <v>12694</v>
      </c>
    </row>
    <row r="2857" spans="2:16" x14ac:dyDescent="0.25">
      <c r="B2857" t="s">
        <v>2861</v>
      </c>
      <c r="C2857" s="119" t="s">
        <v>60</v>
      </c>
      <c r="D2857" t="s">
        <v>11542</v>
      </c>
      <c r="E2857" t="s">
        <v>11530</v>
      </c>
      <c r="F2857" t="s">
        <v>11540</v>
      </c>
      <c r="G2857" t="s">
        <v>61</v>
      </c>
      <c r="H2857" t="s">
        <v>18</v>
      </c>
      <c r="I2857" t="s">
        <v>11541</v>
      </c>
      <c r="J2857">
        <v>2015</v>
      </c>
      <c r="K2857">
        <v>879.67</v>
      </c>
      <c r="L2857">
        <v>187</v>
      </c>
      <c r="M2857">
        <v>1</v>
      </c>
      <c r="N2857">
        <f t="shared" si="116"/>
        <v>0</v>
      </c>
      <c r="O2857">
        <f t="shared" si="117"/>
        <v>0</v>
      </c>
      <c r="P2857" t="s">
        <v>12694</v>
      </c>
    </row>
    <row r="2858" spans="2:16" x14ac:dyDescent="0.25">
      <c r="B2858" t="s">
        <v>2862</v>
      </c>
      <c r="C2858" s="119" t="s">
        <v>60</v>
      </c>
      <c r="D2858" t="s">
        <v>11537</v>
      </c>
      <c r="E2858" t="s">
        <v>11530</v>
      </c>
      <c r="F2858" t="s">
        <v>11540</v>
      </c>
      <c r="G2858" t="s">
        <v>61</v>
      </c>
      <c r="H2858" t="s">
        <v>18</v>
      </c>
      <c r="I2858" t="s">
        <v>11541</v>
      </c>
      <c r="J2858">
        <v>2015</v>
      </c>
      <c r="K2858">
        <v>612.54</v>
      </c>
      <c r="L2858">
        <v>34</v>
      </c>
      <c r="M2858">
        <v>1</v>
      </c>
      <c r="N2858">
        <f t="shared" si="116"/>
        <v>0</v>
      </c>
      <c r="O2858">
        <f t="shared" si="117"/>
        <v>0</v>
      </c>
      <c r="P2858" t="s">
        <v>12694</v>
      </c>
    </row>
    <row r="2859" spans="2:16" x14ac:dyDescent="0.25">
      <c r="B2859" t="s">
        <v>2863</v>
      </c>
      <c r="C2859" s="119" t="s">
        <v>60</v>
      </c>
      <c r="D2859" t="s">
        <v>11537</v>
      </c>
      <c r="E2859" t="s">
        <v>11530</v>
      </c>
      <c r="F2859" t="s">
        <v>11540</v>
      </c>
      <c r="G2859" t="s">
        <v>61</v>
      </c>
      <c r="H2859" t="s">
        <v>18</v>
      </c>
      <c r="I2859" t="s">
        <v>11541</v>
      </c>
      <c r="J2859">
        <v>2015</v>
      </c>
      <c r="K2859">
        <v>634.48</v>
      </c>
      <c r="L2859">
        <v>18</v>
      </c>
      <c r="M2859">
        <v>1</v>
      </c>
      <c r="N2859">
        <f t="shared" si="116"/>
        <v>0</v>
      </c>
      <c r="O2859">
        <f t="shared" si="117"/>
        <v>0</v>
      </c>
      <c r="P2859" t="s">
        <v>12694</v>
      </c>
    </row>
    <row r="2860" spans="2:16" x14ac:dyDescent="0.25">
      <c r="B2860" t="s">
        <v>2864</v>
      </c>
      <c r="C2860" s="119" t="s">
        <v>60</v>
      </c>
      <c r="D2860" t="s">
        <v>11537</v>
      </c>
      <c r="E2860" t="s">
        <v>11530</v>
      </c>
      <c r="F2860" t="s">
        <v>11540</v>
      </c>
      <c r="G2860" t="s">
        <v>61</v>
      </c>
      <c r="H2860" t="s">
        <v>18</v>
      </c>
      <c r="I2860" t="s">
        <v>11541</v>
      </c>
      <c r="J2860">
        <v>2015</v>
      </c>
      <c r="K2860">
        <v>633.17999999999995</v>
      </c>
      <c r="L2860">
        <v>8</v>
      </c>
      <c r="M2860">
        <v>1</v>
      </c>
      <c r="N2860">
        <f t="shared" si="116"/>
        <v>0</v>
      </c>
      <c r="O2860">
        <f t="shared" si="117"/>
        <v>0</v>
      </c>
      <c r="P2860" t="s">
        <v>12694</v>
      </c>
    </row>
    <row r="2861" spans="2:16" x14ac:dyDescent="0.25">
      <c r="B2861" t="s">
        <v>2865</v>
      </c>
      <c r="C2861" s="119" t="s">
        <v>60</v>
      </c>
      <c r="D2861" t="s">
        <v>11537</v>
      </c>
      <c r="E2861" t="s">
        <v>11530</v>
      </c>
      <c r="F2861" t="s">
        <v>11540</v>
      </c>
      <c r="G2861" t="s">
        <v>61</v>
      </c>
      <c r="H2861" t="s">
        <v>18</v>
      </c>
      <c r="I2861" t="s">
        <v>11541</v>
      </c>
      <c r="J2861">
        <v>2015</v>
      </c>
      <c r="K2861">
        <v>584.20000000000005</v>
      </c>
      <c r="L2861">
        <v>34</v>
      </c>
      <c r="M2861">
        <v>1</v>
      </c>
      <c r="N2861">
        <f t="shared" si="116"/>
        <v>0</v>
      </c>
      <c r="O2861">
        <f t="shared" si="117"/>
        <v>0</v>
      </c>
      <c r="P2861" t="s">
        <v>12694</v>
      </c>
    </row>
    <row r="2862" spans="2:16" x14ac:dyDescent="0.25">
      <c r="B2862" t="s">
        <v>2866</v>
      </c>
      <c r="C2862" s="119" t="s">
        <v>60</v>
      </c>
      <c r="D2862" t="s">
        <v>11537</v>
      </c>
      <c r="E2862" t="s">
        <v>11530</v>
      </c>
      <c r="F2862" t="s">
        <v>11540</v>
      </c>
      <c r="G2862" t="s">
        <v>61</v>
      </c>
      <c r="H2862" t="s">
        <v>18</v>
      </c>
      <c r="I2862" t="s">
        <v>11541</v>
      </c>
      <c r="J2862">
        <v>2015</v>
      </c>
      <c r="K2862">
        <v>584.34</v>
      </c>
      <c r="L2862">
        <v>35</v>
      </c>
      <c r="M2862">
        <v>1</v>
      </c>
      <c r="N2862">
        <f t="shared" si="116"/>
        <v>0</v>
      </c>
      <c r="O2862">
        <f t="shared" si="117"/>
        <v>0</v>
      </c>
      <c r="P2862" t="s">
        <v>12694</v>
      </c>
    </row>
    <row r="2863" spans="2:16" x14ac:dyDescent="0.25">
      <c r="B2863" t="s">
        <v>2867</v>
      </c>
      <c r="C2863" s="119" t="s">
        <v>60</v>
      </c>
      <c r="D2863" t="s">
        <v>11537</v>
      </c>
      <c r="E2863" t="s">
        <v>11530</v>
      </c>
      <c r="F2863" t="s">
        <v>11540</v>
      </c>
      <c r="G2863" t="s">
        <v>61</v>
      </c>
      <c r="H2863" t="s">
        <v>18</v>
      </c>
      <c r="I2863" t="s">
        <v>11541</v>
      </c>
      <c r="J2863">
        <v>2015</v>
      </c>
      <c r="K2863">
        <v>584.34</v>
      </c>
      <c r="L2863">
        <v>35</v>
      </c>
      <c r="M2863">
        <v>1</v>
      </c>
      <c r="N2863">
        <f t="shared" si="116"/>
        <v>0</v>
      </c>
      <c r="O2863">
        <f t="shared" si="117"/>
        <v>0</v>
      </c>
      <c r="P2863" t="s">
        <v>12694</v>
      </c>
    </row>
    <row r="2864" spans="2:16" x14ac:dyDescent="0.25">
      <c r="B2864" t="s">
        <v>2868</v>
      </c>
      <c r="C2864" s="119" t="s">
        <v>60</v>
      </c>
      <c r="D2864" t="s">
        <v>11537</v>
      </c>
      <c r="E2864" t="s">
        <v>11530</v>
      </c>
      <c r="F2864" t="s">
        <v>11540</v>
      </c>
      <c r="G2864" t="s">
        <v>61</v>
      </c>
      <c r="H2864" t="s">
        <v>18</v>
      </c>
      <c r="I2864" t="s">
        <v>11541</v>
      </c>
      <c r="J2864">
        <v>2015</v>
      </c>
      <c r="K2864">
        <v>584.34</v>
      </c>
      <c r="L2864">
        <v>35</v>
      </c>
      <c r="M2864">
        <v>1</v>
      </c>
      <c r="N2864">
        <f t="shared" si="116"/>
        <v>0</v>
      </c>
      <c r="O2864">
        <f t="shared" si="117"/>
        <v>0</v>
      </c>
      <c r="P2864" t="s">
        <v>12694</v>
      </c>
    </row>
    <row r="2865" spans="2:16" x14ac:dyDescent="0.25">
      <c r="B2865" t="s">
        <v>2869</v>
      </c>
      <c r="C2865" s="119" t="s">
        <v>60</v>
      </c>
      <c r="D2865" t="s">
        <v>11537</v>
      </c>
      <c r="E2865" t="s">
        <v>11530</v>
      </c>
      <c r="F2865" t="s">
        <v>11540</v>
      </c>
      <c r="G2865" t="s">
        <v>61</v>
      </c>
      <c r="H2865" t="s">
        <v>18</v>
      </c>
      <c r="I2865" t="s">
        <v>11541</v>
      </c>
      <c r="J2865">
        <v>2015</v>
      </c>
      <c r="K2865">
        <v>584.34</v>
      </c>
      <c r="L2865">
        <v>35</v>
      </c>
      <c r="M2865">
        <v>1</v>
      </c>
      <c r="N2865">
        <f t="shared" si="116"/>
        <v>0</v>
      </c>
      <c r="O2865">
        <f t="shared" si="117"/>
        <v>0</v>
      </c>
      <c r="P2865" t="s">
        <v>12694</v>
      </c>
    </row>
    <row r="2866" spans="2:16" x14ac:dyDescent="0.25">
      <c r="B2866" t="s">
        <v>2870</v>
      </c>
      <c r="C2866" s="119" t="s">
        <v>60</v>
      </c>
      <c r="D2866" t="s">
        <v>11537</v>
      </c>
      <c r="E2866" t="s">
        <v>11530</v>
      </c>
      <c r="F2866" t="s">
        <v>11540</v>
      </c>
      <c r="G2866" t="s">
        <v>61</v>
      </c>
      <c r="H2866" t="s">
        <v>18</v>
      </c>
      <c r="I2866" t="s">
        <v>11541</v>
      </c>
      <c r="J2866">
        <v>2015</v>
      </c>
      <c r="K2866">
        <v>584.34</v>
      </c>
      <c r="L2866">
        <v>35</v>
      </c>
      <c r="M2866">
        <v>1</v>
      </c>
      <c r="N2866">
        <f t="shared" si="116"/>
        <v>0</v>
      </c>
      <c r="O2866">
        <f t="shared" si="117"/>
        <v>0</v>
      </c>
      <c r="P2866" t="s">
        <v>12694</v>
      </c>
    </row>
    <row r="2867" spans="2:16" x14ac:dyDescent="0.25">
      <c r="B2867" t="s">
        <v>2871</v>
      </c>
      <c r="C2867" s="119" t="s">
        <v>60</v>
      </c>
      <c r="D2867" t="s">
        <v>11546</v>
      </c>
      <c r="E2867" t="s">
        <v>11530</v>
      </c>
      <c r="F2867" t="s">
        <v>11540</v>
      </c>
      <c r="G2867" t="s">
        <v>61</v>
      </c>
      <c r="H2867" t="s">
        <v>18</v>
      </c>
      <c r="I2867" t="s">
        <v>11541</v>
      </c>
      <c r="J2867">
        <v>2015</v>
      </c>
      <c r="K2867">
        <v>635.76</v>
      </c>
      <c r="L2867">
        <v>28</v>
      </c>
      <c r="M2867">
        <v>1</v>
      </c>
      <c r="N2867">
        <f t="shared" si="116"/>
        <v>0</v>
      </c>
      <c r="O2867">
        <f t="shared" si="117"/>
        <v>0</v>
      </c>
      <c r="P2867" t="s">
        <v>12693</v>
      </c>
    </row>
    <row r="2868" spans="2:16" x14ac:dyDescent="0.25">
      <c r="B2868" t="s">
        <v>2872</v>
      </c>
      <c r="C2868" s="119" t="s">
        <v>60</v>
      </c>
      <c r="D2868" t="s">
        <v>11537</v>
      </c>
      <c r="E2868" t="s">
        <v>11530</v>
      </c>
      <c r="F2868" t="s">
        <v>11540</v>
      </c>
      <c r="G2868" t="s">
        <v>61</v>
      </c>
      <c r="H2868" t="s">
        <v>18</v>
      </c>
      <c r="I2868" t="s">
        <v>11541</v>
      </c>
      <c r="J2868">
        <v>2015</v>
      </c>
      <c r="K2868">
        <v>635</v>
      </c>
      <c r="L2868">
        <v>22</v>
      </c>
      <c r="M2868">
        <v>1</v>
      </c>
      <c r="N2868">
        <f t="shared" si="116"/>
        <v>0</v>
      </c>
      <c r="O2868">
        <f t="shared" si="117"/>
        <v>0</v>
      </c>
      <c r="P2868" t="s">
        <v>12694</v>
      </c>
    </row>
    <row r="2869" spans="2:16" x14ac:dyDescent="0.25">
      <c r="B2869" t="s">
        <v>2873</v>
      </c>
      <c r="C2869" s="119" t="s">
        <v>60</v>
      </c>
      <c r="D2869" t="s">
        <v>11537</v>
      </c>
      <c r="E2869" t="s">
        <v>11530</v>
      </c>
      <c r="F2869" t="s">
        <v>11540</v>
      </c>
      <c r="G2869" t="s">
        <v>61</v>
      </c>
      <c r="H2869" t="s">
        <v>18</v>
      </c>
      <c r="I2869" t="s">
        <v>11541</v>
      </c>
      <c r="J2869">
        <v>2015</v>
      </c>
      <c r="K2869">
        <v>635.64</v>
      </c>
      <c r="L2869">
        <v>27</v>
      </c>
      <c r="M2869">
        <v>1</v>
      </c>
      <c r="N2869">
        <f t="shared" si="116"/>
        <v>0</v>
      </c>
      <c r="O2869">
        <f t="shared" si="117"/>
        <v>0</v>
      </c>
      <c r="P2869" t="s">
        <v>12694</v>
      </c>
    </row>
    <row r="2870" spans="2:16" x14ac:dyDescent="0.25">
      <c r="B2870" t="s">
        <v>2874</v>
      </c>
      <c r="C2870" s="119" t="s">
        <v>60</v>
      </c>
      <c r="D2870" t="s">
        <v>11542</v>
      </c>
      <c r="E2870" t="s">
        <v>11530</v>
      </c>
      <c r="F2870" t="s">
        <v>11540</v>
      </c>
      <c r="G2870" t="s">
        <v>61</v>
      </c>
      <c r="H2870" t="s">
        <v>18</v>
      </c>
      <c r="I2870" t="s">
        <v>11541</v>
      </c>
      <c r="J2870">
        <v>2015</v>
      </c>
      <c r="K2870">
        <v>605.79999999999995</v>
      </c>
      <c r="L2870">
        <v>24</v>
      </c>
      <c r="M2870">
        <v>1</v>
      </c>
      <c r="N2870">
        <f t="shared" si="116"/>
        <v>0</v>
      </c>
      <c r="O2870">
        <f t="shared" si="117"/>
        <v>0</v>
      </c>
      <c r="P2870" t="s">
        <v>12694</v>
      </c>
    </row>
    <row r="2871" spans="2:16" x14ac:dyDescent="0.25">
      <c r="B2871" t="s">
        <v>2875</v>
      </c>
      <c r="C2871" s="119" t="s">
        <v>60</v>
      </c>
      <c r="D2871" t="s">
        <v>11552</v>
      </c>
      <c r="E2871" t="s">
        <v>11530</v>
      </c>
      <c r="F2871" t="s">
        <v>11540</v>
      </c>
      <c r="G2871" t="s">
        <v>61</v>
      </c>
      <c r="H2871" t="s">
        <v>18</v>
      </c>
      <c r="I2871" t="s">
        <v>11541</v>
      </c>
      <c r="J2871">
        <v>2015</v>
      </c>
      <c r="K2871">
        <v>606.85</v>
      </c>
      <c r="L2871">
        <v>32</v>
      </c>
      <c r="M2871">
        <v>1</v>
      </c>
      <c r="N2871">
        <f t="shared" si="116"/>
        <v>0</v>
      </c>
      <c r="O2871">
        <f t="shared" si="117"/>
        <v>0</v>
      </c>
      <c r="P2871" t="s">
        <v>12694</v>
      </c>
    </row>
    <row r="2872" spans="2:16" x14ac:dyDescent="0.25">
      <c r="B2872" t="s">
        <v>2876</v>
      </c>
      <c r="C2872" s="119" t="s">
        <v>60</v>
      </c>
      <c r="D2872" t="s">
        <v>11537</v>
      </c>
      <c r="E2872" t="s">
        <v>11530</v>
      </c>
      <c r="F2872" t="s">
        <v>11540</v>
      </c>
      <c r="G2872" t="s">
        <v>61</v>
      </c>
      <c r="H2872" t="s">
        <v>18</v>
      </c>
      <c r="I2872" t="s">
        <v>11541</v>
      </c>
      <c r="J2872">
        <v>2015</v>
      </c>
      <c r="K2872">
        <v>1062.7</v>
      </c>
      <c r="L2872">
        <v>23</v>
      </c>
      <c r="M2872">
        <v>1</v>
      </c>
      <c r="N2872">
        <f t="shared" si="116"/>
        <v>0</v>
      </c>
      <c r="O2872">
        <f t="shared" si="117"/>
        <v>0</v>
      </c>
      <c r="P2872" t="s">
        <v>12694</v>
      </c>
    </row>
    <row r="2873" spans="2:16" x14ac:dyDescent="0.25">
      <c r="B2873" t="s">
        <v>2877</v>
      </c>
      <c r="C2873" s="119" t="s">
        <v>60</v>
      </c>
      <c r="D2873" t="s">
        <v>11537</v>
      </c>
      <c r="E2873" t="s">
        <v>11530</v>
      </c>
      <c r="F2873" t="s">
        <v>11540</v>
      </c>
      <c r="G2873" t="s">
        <v>61</v>
      </c>
      <c r="H2873" t="s">
        <v>18</v>
      </c>
      <c r="I2873" t="s">
        <v>11541</v>
      </c>
      <c r="J2873">
        <v>2015</v>
      </c>
      <c r="K2873">
        <v>605.98</v>
      </c>
      <c r="L2873">
        <v>24</v>
      </c>
      <c r="M2873">
        <v>1</v>
      </c>
      <c r="N2873">
        <f t="shared" si="116"/>
        <v>0</v>
      </c>
      <c r="O2873">
        <f t="shared" si="117"/>
        <v>0</v>
      </c>
      <c r="P2873" t="s">
        <v>12694</v>
      </c>
    </row>
    <row r="2874" spans="2:16" x14ac:dyDescent="0.25">
      <c r="B2874" t="s">
        <v>2878</v>
      </c>
      <c r="C2874" s="119" t="s">
        <v>60</v>
      </c>
      <c r="D2874" t="s">
        <v>11537</v>
      </c>
      <c r="E2874" t="s">
        <v>11530</v>
      </c>
      <c r="F2874" t="s">
        <v>11540</v>
      </c>
      <c r="G2874" t="s">
        <v>61</v>
      </c>
      <c r="H2874" t="s">
        <v>18</v>
      </c>
      <c r="I2874" t="s">
        <v>11541</v>
      </c>
      <c r="J2874">
        <v>2015</v>
      </c>
      <c r="K2874">
        <v>607.14</v>
      </c>
      <c r="L2874">
        <v>33</v>
      </c>
      <c r="M2874">
        <v>1</v>
      </c>
      <c r="N2874">
        <f t="shared" si="116"/>
        <v>0</v>
      </c>
      <c r="O2874">
        <f t="shared" si="117"/>
        <v>0</v>
      </c>
      <c r="P2874" t="s">
        <v>12694</v>
      </c>
    </row>
    <row r="2875" spans="2:16" x14ac:dyDescent="0.25">
      <c r="B2875" t="s">
        <v>2879</v>
      </c>
      <c r="C2875" s="119" t="s">
        <v>60</v>
      </c>
      <c r="D2875" t="s">
        <v>11539</v>
      </c>
      <c r="E2875" t="s">
        <v>11530</v>
      </c>
      <c r="F2875" t="s">
        <v>11540</v>
      </c>
      <c r="G2875" t="s">
        <v>61</v>
      </c>
      <c r="H2875" t="s">
        <v>18</v>
      </c>
      <c r="I2875" t="s">
        <v>11541</v>
      </c>
      <c r="J2875">
        <v>2015</v>
      </c>
      <c r="K2875">
        <v>612.79999999999995</v>
      </c>
      <c r="L2875">
        <v>36</v>
      </c>
      <c r="M2875">
        <v>1</v>
      </c>
      <c r="N2875">
        <f t="shared" si="116"/>
        <v>0</v>
      </c>
      <c r="O2875">
        <f t="shared" si="117"/>
        <v>0</v>
      </c>
      <c r="P2875" t="s">
        <v>12694</v>
      </c>
    </row>
    <row r="2876" spans="2:16" x14ac:dyDescent="0.25">
      <c r="B2876" t="s">
        <v>2880</v>
      </c>
      <c r="C2876" s="119" t="s">
        <v>60</v>
      </c>
      <c r="D2876" t="s">
        <v>11537</v>
      </c>
      <c r="E2876" t="s">
        <v>11530</v>
      </c>
      <c r="F2876" t="s">
        <v>11540</v>
      </c>
      <c r="G2876" t="s">
        <v>61</v>
      </c>
      <c r="H2876" t="s">
        <v>18</v>
      </c>
      <c r="I2876" t="s">
        <v>11541</v>
      </c>
      <c r="J2876">
        <v>2015</v>
      </c>
      <c r="K2876">
        <v>635.25</v>
      </c>
      <c r="L2876">
        <v>24</v>
      </c>
      <c r="M2876">
        <v>1</v>
      </c>
      <c r="N2876">
        <f t="shared" si="116"/>
        <v>0</v>
      </c>
      <c r="O2876">
        <f t="shared" si="117"/>
        <v>0</v>
      </c>
      <c r="P2876" t="s">
        <v>12694</v>
      </c>
    </row>
    <row r="2877" spans="2:16" x14ac:dyDescent="0.25">
      <c r="B2877" t="s">
        <v>2881</v>
      </c>
      <c r="C2877" s="119" t="s">
        <v>60</v>
      </c>
      <c r="D2877" t="s">
        <v>11537</v>
      </c>
      <c r="E2877" t="s">
        <v>11530</v>
      </c>
      <c r="F2877" t="s">
        <v>11540</v>
      </c>
      <c r="G2877" t="s">
        <v>61</v>
      </c>
      <c r="H2877" t="s">
        <v>18</v>
      </c>
      <c r="I2877" t="s">
        <v>11541</v>
      </c>
      <c r="J2877">
        <v>2015</v>
      </c>
      <c r="K2877">
        <v>634.73</v>
      </c>
      <c r="L2877">
        <v>20</v>
      </c>
      <c r="M2877">
        <v>1</v>
      </c>
      <c r="N2877">
        <f t="shared" si="116"/>
        <v>0</v>
      </c>
      <c r="O2877">
        <f t="shared" si="117"/>
        <v>0</v>
      </c>
      <c r="P2877" t="s">
        <v>12694</v>
      </c>
    </row>
    <row r="2878" spans="2:16" x14ac:dyDescent="0.25">
      <c r="B2878" t="s">
        <v>2882</v>
      </c>
      <c r="C2878" s="119" t="s">
        <v>60</v>
      </c>
      <c r="D2878" t="s">
        <v>11537</v>
      </c>
      <c r="E2878" t="s">
        <v>11530</v>
      </c>
      <c r="F2878" t="s">
        <v>11540</v>
      </c>
      <c r="G2878" t="s">
        <v>61</v>
      </c>
      <c r="H2878" t="s">
        <v>18</v>
      </c>
      <c r="I2878" t="s">
        <v>11541</v>
      </c>
      <c r="J2878">
        <v>2015</v>
      </c>
      <c r="K2878">
        <v>634.73</v>
      </c>
      <c r="L2878">
        <v>20</v>
      </c>
      <c r="M2878">
        <v>1</v>
      </c>
      <c r="N2878">
        <f t="shared" si="116"/>
        <v>0</v>
      </c>
      <c r="O2878">
        <f t="shared" si="117"/>
        <v>0</v>
      </c>
      <c r="P2878" t="s">
        <v>12694</v>
      </c>
    </row>
    <row r="2879" spans="2:16" x14ac:dyDescent="0.25">
      <c r="B2879" t="s">
        <v>2883</v>
      </c>
      <c r="C2879" s="119" t="s">
        <v>60</v>
      </c>
      <c r="D2879" t="s">
        <v>11537</v>
      </c>
      <c r="E2879" t="s">
        <v>11530</v>
      </c>
      <c r="F2879" t="s">
        <v>11540</v>
      </c>
      <c r="G2879" t="s">
        <v>61</v>
      </c>
      <c r="H2879" t="s">
        <v>18</v>
      </c>
      <c r="I2879" t="s">
        <v>11541</v>
      </c>
      <c r="J2879">
        <v>2015</v>
      </c>
      <c r="K2879">
        <v>634.48</v>
      </c>
      <c r="L2879">
        <v>18</v>
      </c>
      <c r="M2879">
        <v>1</v>
      </c>
      <c r="N2879">
        <f t="shared" si="116"/>
        <v>0</v>
      </c>
      <c r="O2879">
        <f t="shared" si="117"/>
        <v>0</v>
      </c>
      <c r="P2879" t="s">
        <v>12694</v>
      </c>
    </row>
    <row r="2880" spans="2:16" x14ac:dyDescent="0.25">
      <c r="B2880" t="s">
        <v>2884</v>
      </c>
      <c r="C2880" s="119" t="s">
        <v>60</v>
      </c>
      <c r="D2880" t="s">
        <v>11537</v>
      </c>
      <c r="E2880" t="s">
        <v>11530</v>
      </c>
      <c r="F2880" t="s">
        <v>11540</v>
      </c>
      <c r="G2880" t="s">
        <v>61</v>
      </c>
      <c r="H2880" t="s">
        <v>18</v>
      </c>
      <c r="I2880" t="s">
        <v>11541</v>
      </c>
      <c r="J2880">
        <v>2015</v>
      </c>
      <c r="K2880">
        <v>635.51</v>
      </c>
      <c r="L2880">
        <v>26</v>
      </c>
      <c r="M2880">
        <v>1</v>
      </c>
      <c r="N2880">
        <f t="shared" si="116"/>
        <v>0</v>
      </c>
      <c r="O2880">
        <f t="shared" si="117"/>
        <v>0</v>
      </c>
      <c r="P2880" t="s">
        <v>12694</v>
      </c>
    </row>
    <row r="2881" spans="2:16" x14ac:dyDescent="0.25">
      <c r="B2881" t="s">
        <v>2885</v>
      </c>
      <c r="C2881" s="119" t="s">
        <v>60</v>
      </c>
      <c r="D2881" t="s">
        <v>11537</v>
      </c>
      <c r="E2881" t="s">
        <v>11530</v>
      </c>
      <c r="F2881" t="s">
        <v>11540</v>
      </c>
      <c r="G2881" t="s">
        <v>61</v>
      </c>
      <c r="H2881" t="s">
        <v>18</v>
      </c>
      <c r="I2881" t="s">
        <v>11541</v>
      </c>
      <c r="J2881">
        <v>2015</v>
      </c>
      <c r="K2881">
        <v>635.51</v>
      </c>
      <c r="L2881">
        <v>26</v>
      </c>
      <c r="M2881">
        <v>1</v>
      </c>
      <c r="N2881">
        <f t="shared" si="116"/>
        <v>0</v>
      </c>
      <c r="O2881">
        <f t="shared" si="117"/>
        <v>0</v>
      </c>
      <c r="P2881" t="s">
        <v>12694</v>
      </c>
    </row>
    <row r="2882" spans="2:16" x14ac:dyDescent="0.25">
      <c r="B2882" t="s">
        <v>2886</v>
      </c>
      <c r="C2882" s="119" t="s">
        <v>60</v>
      </c>
      <c r="D2882" t="s">
        <v>11537</v>
      </c>
      <c r="E2882" t="s">
        <v>11530</v>
      </c>
      <c r="F2882" t="s">
        <v>11540</v>
      </c>
      <c r="G2882" t="s">
        <v>61</v>
      </c>
      <c r="H2882" t="s">
        <v>18</v>
      </c>
      <c r="I2882" t="s">
        <v>11541</v>
      </c>
      <c r="J2882">
        <v>2015</v>
      </c>
      <c r="K2882">
        <v>636.02</v>
      </c>
      <c r="L2882">
        <v>30</v>
      </c>
      <c r="M2882">
        <v>1</v>
      </c>
      <c r="N2882">
        <f t="shared" si="116"/>
        <v>0</v>
      </c>
      <c r="O2882">
        <f t="shared" si="117"/>
        <v>0</v>
      </c>
      <c r="P2882" t="s">
        <v>12694</v>
      </c>
    </row>
    <row r="2883" spans="2:16" x14ac:dyDescent="0.25">
      <c r="B2883" t="s">
        <v>2887</v>
      </c>
      <c r="C2883" s="119" t="s">
        <v>60</v>
      </c>
      <c r="D2883" t="s">
        <v>11537</v>
      </c>
      <c r="E2883" t="s">
        <v>11530</v>
      </c>
      <c r="F2883" t="s">
        <v>11540</v>
      </c>
      <c r="G2883" t="s">
        <v>61</v>
      </c>
      <c r="H2883" t="s">
        <v>18</v>
      </c>
      <c r="I2883" t="s">
        <v>11541</v>
      </c>
      <c r="J2883">
        <v>2015</v>
      </c>
      <c r="K2883">
        <v>636.29</v>
      </c>
      <c r="L2883">
        <v>32</v>
      </c>
      <c r="M2883">
        <v>1</v>
      </c>
      <c r="N2883">
        <f t="shared" si="116"/>
        <v>0</v>
      </c>
      <c r="O2883">
        <f t="shared" si="117"/>
        <v>0</v>
      </c>
      <c r="P2883" t="s">
        <v>12694</v>
      </c>
    </row>
    <row r="2884" spans="2:16" x14ac:dyDescent="0.25">
      <c r="B2884" t="s">
        <v>2888</v>
      </c>
      <c r="C2884" s="119" t="s">
        <v>60</v>
      </c>
      <c r="D2884" t="s">
        <v>11539</v>
      </c>
      <c r="E2884" t="s">
        <v>11530</v>
      </c>
      <c r="F2884" t="s">
        <v>11540</v>
      </c>
      <c r="G2884" t="s">
        <v>61</v>
      </c>
      <c r="H2884" t="s">
        <v>18</v>
      </c>
      <c r="I2884" t="s">
        <v>11541</v>
      </c>
      <c r="J2884">
        <v>2015</v>
      </c>
      <c r="K2884">
        <v>636.41</v>
      </c>
      <c r="L2884">
        <v>33</v>
      </c>
      <c r="M2884">
        <v>1</v>
      </c>
      <c r="N2884">
        <f t="shared" si="116"/>
        <v>0</v>
      </c>
      <c r="O2884">
        <f t="shared" si="117"/>
        <v>0</v>
      </c>
      <c r="P2884" t="s">
        <v>12694</v>
      </c>
    </row>
    <row r="2885" spans="2:16" x14ac:dyDescent="0.25">
      <c r="B2885" t="s">
        <v>2889</v>
      </c>
      <c r="C2885" s="119" t="s">
        <v>60</v>
      </c>
      <c r="D2885" t="s">
        <v>11539</v>
      </c>
      <c r="E2885" t="s">
        <v>11530</v>
      </c>
      <c r="F2885" t="s">
        <v>11540</v>
      </c>
      <c r="G2885" t="s">
        <v>61</v>
      </c>
      <c r="H2885" t="s">
        <v>18</v>
      </c>
      <c r="I2885" t="s">
        <v>11541</v>
      </c>
      <c r="J2885">
        <v>2015</v>
      </c>
      <c r="K2885">
        <v>606.96</v>
      </c>
      <c r="L2885">
        <v>33</v>
      </c>
      <c r="M2885">
        <v>1</v>
      </c>
      <c r="N2885">
        <f t="shared" si="116"/>
        <v>0</v>
      </c>
      <c r="O2885">
        <f t="shared" si="117"/>
        <v>0</v>
      </c>
      <c r="P2885" t="s">
        <v>12694</v>
      </c>
    </row>
    <row r="2886" spans="2:16" x14ac:dyDescent="0.25">
      <c r="B2886" t="s">
        <v>2890</v>
      </c>
      <c r="C2886" s="119" t="s">
        <v>60</v>
      </c>
      <c r="D2886" t="s">
        <v>11539</v>
      </c>
      <c r="E2886" t="s">
        <v>11530</v>
      </c>
      <c r="F2886" t="s">
        <v>11540</v>
      </c>
      <c r="G2886" t="s">
        <v>61</v>
      </c>
      <c r="H2886" t="s">
        <v>18</v>
      </c>
      <c r="I2886" t="s">
        <v>11541</v>
      </c>
      <c r="J2886">
        <v>2015</v>
      </c>
      <c r="K2886">
        <v>605.92999999999995</v>
      </c>
      <c r="L2886">
        <v>25</v>
      </c>
      <c r="M2886">
        <v>1</v>
      </c>
      <c r="N2886">
        <f t="shared" si="116"/>
        <v>0</v>
      </c>
      <c r="O2886">
        <f t="shared" si="117"/>
        <v>0</v>
      </c>
      <c r="P2886" t="s">
        <v>12694</v>
      </c>
    </row>
    <row r="2887" spans="2:16" x14ac:dyDescent="0.25">
      <c r="B2887" t="s">
        <v>2891</v>
      </c>
      <c r="C2887" s="119" t="s">
        <v>60</v>
      </c>
      <c r="D2887" t="s">
        <v>11537</v>
      </c>
      <c r="E2887" t="s">
        <v>11530</v>
      </c>
      <c r="F2887" t="s">
        <v>11540</v>
      </c>
      <c r="G2887" t="s">
        <v>61</v>
      </c>
      <c r="H2887" t="s">
        <v>18</v>
      </c>
      <c r="I2887" t="s">
        <v>11541</v>
      </c>
      <c r="J2887">
        <v>2015</v>
      </c>
      <c r="K2887">
        <v>634.73</v>
      </c>
      <c r="L2887">
        <v>20</v>
      </c>
      <c r="M2887">
        <v>1</v>
      </c>
      <c r="N2887">
        <f t="shared" si="116"/>
        <v>0</v>
      </c>
      <c r="O2887">
        <f t="shared" si="117"/>
        <v>0</v>
      </c>
      <c r="P2887" t="s">
        <v>12694</v>
      </c>
    </row>
    <row r="2888" spans="2:16" x14ac:dyDescent="0.25">
      <c r="B2888" t="s">
        <v>2892</v>
      </c>
      <c r="C2888" s="119" t="s">
        <v>60</v>
      </c>
      <c r="D2888" t="s">
        <v>11539</v>
      </c>
      <c r="E2888" t="s">
        <v>11530</v>
      </c>
      <c r="F2888" t="s">
        <v>11540</v>
      </c>
      <c r="G2888" t="s">
        <v>61</v>
      </c>
      <c r="H2888" t="s">
        <v>18</v>
      </c>
      <c r="I2888" t="s">
        <v>11541</v>
      </c>
      <c r="J2888">
        <v>2015</v>
      </c>
      <c r="K2888">
        <v>605.41</v>
      </c>
      <c r="L2888">
        <v>21</v>
      </c>
      <c r="M2888">
        <v>1</v>
      </c>
      <c r="N2888">
        <f t="shared" si="116"/>
        <v>0</v>
      </c>
      <c r="O2888">
        <f t="shared" si="117"/>
        <v>0</v>
      </c>
      <c r="P2888" t="s">
        <v>12694</v>
      </c>
    </row>
    <row r="2889" spans="2:16" x14ac:dyDescent="0.25">
      <c r="B2889" t="s">
        <v>2893</v>
      </c>
      <c r="C2889" s="119" t="s">
        <v>60</v>
      </c>
      <c r="D2889" t="s">
        <v>11539</v>
      </c>
      <c r="E2889" t="s">
        <v>11530</v>
      </c>
      <c r="F2889" t="s">
        <v>11540</v>
      </c>
      <c r="G2889" t="s">
        <v>61</v>
      </c>
      <c r="H2889" t="s">
        <v>18</v>
      </c>
      <c r="I2889" t="s">
        <v>11541</v>
      </c>
      <c r="J2889">
        <v>2015</v>
      </c>
      <c r="K2889">
        <v>605.41</v>
      </c>
      <c r="L2889">
        <v>21</v>
      </c>
      <c r="M2889">
        <v>1</v>
      </c>
      <c r="N2889">
        <f t="shared" si="116"/>
        <v>0</v>
      </c>
      <c r="O2889">
        <f t="shared" si="117"/>
        <v>0</v>
      </c>
      <c r="P2889" t="s">
        <v>12694</v>
      </c>
    </row>
    <row r="2890" spans="2:16" x14ac:dyDescent="0.25">
      <c r="B2890" t="s">
        <v>2894</v>
      </c>
      <c r="C2890" s="119" t="s">
        <v>60</v>
      </c>
      <c r="D2890" t="s">
        <v>11550</v>
      </c>
      <c r="E2890" t="s">
        <v>11530</v>
      </c>
      <c r="F2890" t="s">
        <v>11540</v>
      </c>
      <c r="G2890" t="s">
        <v>61</v>
      </c>
      <c r="H2890" t="s">
        <v>18</v>
      </c>
      <c r="I2890" t="s">
        <v>11541</v>
      </c>
      <c r="J2890">
        <v>2015</v>
      </c>
      <c r="K2890">
        <v>637.05999999999995</v>
      </c>
      <c r="L2890">
        <v>38</v>
      </c>
      <c r="M2890">
        <v>1</v>
      </c>
      <c r="N2890">
        <f t="shared" si="116"/>
        <v>0</v>
      </c>
      <c r="O2890">
        <f t="shared" si="117"/>
        <v>0</v>
      </c>
      <c r="P2890" t="s">
        <v>12694</v>
      </c>
    </row>
    <row r="2891" spans="2:16" x14ac:dyDescent="0.25">
      <c r="B2891" t="s">
        <v>2895</v>
      </c>
      <c r="C2891" s="119" t="s">
        <v>60</v>
      </c>
      <c r="D2891" t="s">
        <v>11550</v>
      </c>
      <c r="E2891" t="s">
        <v>11530</v>
      </c>
      <c r="F2891" t="s">
        <v>11540</v>
      </c>
      <c r="G2891" t="s">
        <v>61</v>
      </c>
      <c r="H2891" t="s">
        <v>18</v>
      </c>
      <c r="I2891" t="s">
        <v>11541</v>
      </c>
      <c r="J2891">
        <v>2015</v>
      </c>
      <c r="K2891">
        <v>636.29</v>
      </c>
      <c r="L2891">
        <v>32</v>
      </c>
      <c r="M2891">
        <v>1</v>
      </c>
      <c r="N2891">
        <f t="shared" ref="N2891:N2954" si="118">IF(K2891&lt;100,1,0)</f>
        <v>0</v>
      </c>
      <c r="O2891">
        <f t="shared" si="117"/>
        <v>0</v>
      </c>
      <c r="P2891" t="s">
        <v>12694</v>
      </c>
    </row>
    <row r="2892" spans="2:16" x14ac:dyDescent="0.25">
      <c r="B2892" t="s">
        <v>2896</v>
      </c>
      <c r="C2892" s="119" t="s">
        <v>60</v>
      </c>
      <c r="D2892" t="s">
        <v>11537</v>
      </c>
      <c r="E2892" t="s">
        <v>11530</v>
      </c>
      <c r="F2892" t="s">
        <v>11540</v>
      </c>
      <c r="G2892" t="s">
        <v>61</v>
      </c>
      <c r="H2892" t="s">
        <v>18</v>
      </c>
      <c r="I2892" t="s">
        <v>11541</v>
      </c>
      <c r="J2892">
        <v>2015</v>
      </c>
      <c r="K2892">
        <v>605.54999999999995</v>
      </c>
      <c r="L2892">
        <v>22</v>
      </c>
      <c r="M2892">
        <v>1</v>
      </c>
      <c r="N2892">
        <f t="shared" si="118"/>
        <v>0</v>
      </c>
      <c r="O2892">
        <f t="shared" si="117"/>
        <v>0</v>
      </c>
      <c r="P2892" t="s">
        <v>12694</v>
      </c>
    </row>
    <row r="2893" spans="2:16" x14ac:dyDescent="0.25">
      <c r="B2893" t="s">
        <v>2897</v>
      </c>
      <c r="C2893" s="119" t="s">
        <v>60</v>
      </c>
      <c r="D2893" t="s">
        <v>11550</v>
      </c>
      <c r="E2893" t="s">
        <v>11530</v>
      </c>
      <c r="F2893" t="s">
        <v>11540</v>
      </c>
      <c r="G2893" t="s">
        <v>61</v>
      </c>
      <c r="H2893" t="s">
        <v>18</v>
      </c>
      <c r="I2893" t="s">
        <v>11541</v>
      </c>
      <c r="J2893">
        <v>2015</v>
      </c>
      <c r="K2893">
        <v>636.92999999999995</v>
      </c>
      <c r="L2893">
        <v>37</v>
      </c>
      <c r="M2893">
        <v>1</v>
      </c>
      <c r="N2893">
        <f t="shared" si="118"/>
        <v>0</v>
      </c>
      <c r="O2893">
        <f t="shared" si="117"/>
        <v>0</v>
      </c>
      <c r="P2893" t="s">
        <v>12694</v>
      </c>
    </row>
    <row r="2894" spans="2:16" x14ac:dyDescent="0.25">
      <c r="B2894" t="s">
        <v>2898</v>
      </c>
      <c r="C2894" s="119" t="s">
        <v>60</v>
      </c>
      <c r="D2894" t="s">
        <v>11537</v>
      </c>
      <c r="E2894" t="s">
        <v>11530</v>
      </c>
      <c r="F2894" t="s">
        <v>11540</v>
      </c>
      <c r="G2894" t="s">
        <v>61</v>
      </c>
      <c r="H2894" t="s">
        <v>18</v>
      </c>
      <c r="I2894" t="s">
        <v>11541</v>
      </c>
      <c r="J2894">
        <v>2015</v>
      </c>
      <c r="K2894">
        <v>635.12</v>
      </c>
      <c r="L2894">
        <v>23</v>
      </c>
      <c r="M2894">
        <v>1</v>
      </c>
      <c r="N2894">
        <f t="shared" si="118"/>
        <v>0</v>
      </c>
      <c r="O2894">
        <f t="shared" si="117"/>
        <v>0</v>
      </c>
      <c r="P2894" t="s">
        <v>12694</v>
      </c>
    </row>
    <row r="2895" spans="2:16" x14ac:dyDescent="0.25">
      <c r="B2895" t="s">
        <v>2899</v>
      </c>
      <c r="C2895" s="119" t="s">
        <v>60</v>
      </c>
      <c r="D2895" t="s">
        <v>11537</v>
      </c>
      <c r="E2895" t="s">
        <v>11530</v>
      </c>
      <c r="F2895" t="s">
        <v>11540</v>
      </c>
      <c r="G2895" t="s">
        <v>61</v>
      </c>
      <c r="H2895" t="s">
        <v>18</v>
      </c>
      <c r="I2895" t="s">
        <v>11541</v>
      </c>
      <c r="J2895">
        <v>2015</v>
      </c>
      <c r="K2895">
        <v>635.38</v>
      </c>
      <c r="L2895">
        <v>25</v>
      </c>
      <c r="M2895">
        <v>1</v>
      </c>
      <c r="N2895">
        <f t="shared" si="118"/>
        <v>0</v>
      </c>
      <c r="O2895">
        <f t="shared" si="117"/>
        <v>0</v>
      </c>
      <c r="P2895" t="s">
        <v>12694</v>
      </c>
    </row>
    <row r="2896" spans="2:16" x14ac:dyDescent="0.25">
      <c r="B2896" t="s">
        <v>2900</v>
      </c>
      <c r="C2896" s="119" t="s">
        <v>60</v>
      </c>
      <c r="D2896" t="s">
        <v>11537</v>
      </c>
      <c r="E2896" t="s">
        <v>11530</v>
      </c>
      <c r="F2896" t="s">
        <v>11540</v>
      </c>
      <c r="G2896" t="s">
        <v>61</v>
      </c>
      <c r="H2896" t="s">
        <v>18</v>
      </c>
      <c r="I2896" t="s">
        <v>11541</v>
      </c>
      <c r="J2896">
        <v>2015</v>
      </c>
      <c r="K2896">
        <v>635.12</v>
      </c>
      <c r="L2896">
        <v>23</v>
      </c>
      <c r="M2896">
        <v>1</v>
      </c>
      <c r="N2896">
        <f t="shared" si="118"/>
        <v>0</v>
      </c>
      <c r="O2896">
        <f t="shared" si="117"/>
        <v>0</v>
      </c>
      <c r="P2896" t="s">
        <v>12694</v>
      </c>
    </row>
    <row r="2897" spans="2:16" x14ac:dyDescent="0.25">
      <c r="B2897" t="s">
        <v>2901</v>
      </c>
      <c r="C2897" s="119" t="s">
        <v>60</v>
      </c>
      <c r="D2897" t="s">
        <v>11537</v>
      </c>
      <c r="E2897" t="s">
        <v>11530</v>
      </c>
      <c r="F2897" t="s">
        <v>11540</v>
      </c>
      <c r="G2897" t="s">
        <v>61</v>
      </c>
      <c r="H2897" t="s">
        <v>18</v>
      </c>
      <c r="I2897" t="s">
        <v>11541</v>
      </c>
      <c r="J2897">
        <v>2015</v>
      </c>
      <c r="K2897">
        <v>602.87</v>
      </c>
      <c r="M2897">
        <v>1</v>
      </c>
      <c r="N2897">
        <f t="shared" si="118"/>
        <v>0</v>
      </c>
      <c r="O2897">
        <f t="shared" si="117"/>
        <v>1</v>
      </c>
      <c r="P2897" t="s">
        <v>12694</v>
      </c>
    </row>
    <row r="2898" spans="2:16" x14ac:dyDescent="0.25">
      <c r="B2898" t="s">
        <v>2902</v>
      </c>
      <c r="C2898" s="119" t="s">
        <v>60</v>
      </c>
      <c r="D2898" t="s">
        <v>11537</v>
      </c>
      <c r="E2898" t="s">
        <v>11530</v>
      </c>
      <c r="F2898" t="s">
        <v>11540</v>
      </c>
      <c r="G2898" t="s">
        <v>61</v>
      </c>
      <c r="H2898" t="s">
        <v>18</v>
      </c>
      <c r="I2898" t="s">
        <v>11541</v>
      </c>
      <c r="J2898">
        <v>2015</v>
      </c>
      <c r="K2898">
        <v>606.19000000000005</v>
      </c>
      <c r="L2898">
        <v>27</v>
      </c>
      <c r="M2898">
        <v>1</v>
      </c>
      <c r="N2898">
        <f t="shared" si="118"/>
        <v>0</v>
      </c>
      <c r="O2898">
        <f t="shared" si="117"/>
        <v>0</v>
      </c>
      <c r="P2898" t="s">
        <v>12694</v>
      </c>
    </row>
    <row r="2899" spans="2:16" x14ac:dyDescent="0.25">
      <c r="B2899" t="s">
        <v>2903</v>
      </c>
      <c r="C2899" s="119" t="s">
        <v>60</v>
      </c>
      <c r="D2899" t="s">
        <v>11537</v>
      </c>
      <c r="E2899" t="s">
        <v>11530</v>
      </c>
      <c r="F2899" t="s">
        <v>11540</v>
      </c>
      <c r="G2899" t="s">
        <v>61</v>
      </c>
      <c r="H2899" t="s">
        <v>18</v>
      </c>
      <c r="I2899" t="s">
        <v>11541</v>
      </c>
      <c r="J2899">
        <v>2015</v>
      </c>
      <c r="K2899">
        <v>602.87</v>
      </c>
      <c r="M2899">
        <v>1</v>
      </c>
      <c r="N2899">
        <f t="shared" si="118"/>
        <v>0</v>
      </c>
      <c r="O2899">
        <f t="shared" si="117"/>
        <v>1</v>
      </c>
      <c r="P2899" t="s">
        <v>12694</v>
      </c>
    </row>
    <row r="2900" spans="2:16" x14ac:dyDescent="0.25">
      <c r="B2900" t="s">
        <v>2904</v>
      </c>
      <c r="C2900" s="119" t="s">
        <v>60</v>
      </c>
      <c r="D2900" t="s">
        <v>11537</v>
      </c>
      <c r="E2900" t="s">
        <v>11530</v>
      </c>
      <c r="F2900" t="s">
        <v>11540</v>
      </c>
      <c r="G2900" t="s">
        <v>61</v>
      </c>
      <c r="H2900" t="s">
        <v>18</v>
      </c>
      <c r="I2900" t="s">
        <v>11541</v>
      </c>
      <c r="J2900">
        <v>2015</v>
      </c>
      <c r="K2900">
        <v>602.87</v>
      </c>
      <c r="M2900">
        <v>1</v>
      </c>
      <c r="N2900">
        <f t="shared" si="118"/>
        <v>0</v>
      </c>
      <c r="O2900">
        <f t="shared" si="117"/>
        <v>1</v>
      </c>
      <c r="P2900" t="s">
        <v>12694</v>
      </c>
    </row>
    <row r="2901" spans="2:16" x14ac:dyDescent="0.25">
      <c r="B2901" t="s">
        <v>2905</v>
      </c>
      <c r="C2901" s="119" t="s">
        <v>60</v>
      </c>
      <c r="D2901" t="s">
        <v>11539</v>
      </c>
      <c r="E2901" t="s">
        <v>11530</v>
      </c>
      <c r="F2901" t="s">
        <v>11540</v>
      </c>
      <c r="G2901" t="s">
        <v>61</v>
      </c>
      <c r="H2901" t="s">
        <v>18</v>
      </c>
      <c r="I2901" t="s">
        <v>11541</v>
      </c>
      <c r="J2901">
        <v>2015</v>
      </c>
      <c r="K2901">
        <v>635.64</v>
      </c>
      <c r="L2901">
        <v>27</v>
      </c>
      <c r="M2901">
        <v>1</v>
      </c>
      <c r="N2901">
        <f t="shared" si="118"/>
        <v>0</v>
      </c>
      <c r="O2901">
        <f t="shared" si="117"/>
        <v>0</v>
      </c>
      <c r="P2901" t="s">
        <v>12694</v>
      </c>
    </row>
    <row r="2902" spans="2:16" x14ac:dyDescent="0.25">
      <c r="B2902" t="s">
        <v>2906</v>
      </c>
      <c r="C2902" s="119" t="s">
        <v>60</v>
      </c>
      <c r="D2902" t="s">
        <v>11550</v>
      </c>
      <c r="E2902" t="s">
        <v>11530</v>
      </c>
      <c r="F2902" t="s">
        <v>11540</v>
      </c>
      <c r="G2902" t="s">
        <v>61</v>
      </c>
      <c r="H2902" t="s">
        <v>18</v>
      </c>
      <c r="I2902" t="s">
        <v>11541</v>
      </c>
      <c r="J2902">
        <v>2015</v>
      </c>
      <c r="K2902">
        <v>632.15</v>
      </c>
      <c r="M2902">
        <v>1</v>
      </c>
      <c r="N2902">
        <f t="shared" si="118"/>
        <v>0</v>
      </c>
      <c r="O2902">
        <f t="shared" si="117"/>
        <v>1</v>
      </c>
      <c r="P2902" t="s">
        <v>12694</v>
      </c>
    </row>
    <row r="2903" spans="2:16" x14ac:dyDescent="0.25">
      <c r="B2903" t="s">
        <v>2907</v>
      </c>
      <c r="C2903" s="119" t="s">
        <v>60</v>
      </c>
      <c r="D2903" t="s">
        <v>11537</v>
      </c>
      <c r="E2903" t="s">
        <v>11530</v>
      </c>
      <c r="F2903" t="s">
        <v>11540</v>
      </c>
      <c r="G2903" t="s">
        <v>61</v>
      </c>
      <c r="H2903" t="s">
        <v>18</v>
      </c>
      <c r="I2903" t="s">
        <v>11541</v>
      </c>
      <c r="J2903">
        <v>2015</v>
      </c>
      <c r="K2903">
        <v>605.59</v>
      </c>
      <c r="L2903">
        <v>21</v>
      </c>
      <c r="M2903">
        <v>1</v>
      </c>
      <c r="N2903">
        <f t="shared" si="118"/>
        <v>0</v>
      </c>
      <c r="O2903">
        <f t="shared" si="117"/>
        <v>0</v>
      </c>
      <c r="P2903" t="s">
        <v>12694</v>
      </c>
    </row>
    <row r="2904" spans="2:16" x14ac:dyDescent="0.25">
      <c r="B2904" t="s">
        <v>2908</v>
      </c>
      <c r="C2904" s="119" t="s">
        <v>60</v>
      </c>
      <c r="D2904" t="s">
        <v>11537</v>
      </c>
      <c r="E2904" t="s">
        <v>11530</v>
      </c>
      <c r="F2904" t="s">
        <v>11540</v>
      </c>
      <c r="G2904" t="s">
        <v>61</v>
      </c>
      <c r="H2904" t="s">
        <v>18</v>
      </c>
      <c r="I2904" t="s">
        <v>11541</v>
      </c>
      <c r="J2904">
        <v>2015</v>
      </c>
      <c r="K2904">
        <v>605.98</v>
      </c>
      <c r="L2904">
        <v>24</v>
      </c>
      <c r="M2904">
        <v>1</v>
      </c>
      <c r="N2904">
        <f t="shared" si="118"/>
        <v>0</v>
      </c>
      <c r="O2904">
        <f t="shared" si="117"/>
        <v>0</v>
      </c>
      <c r="P2904" t="s">
        <v>12694</v>
      </c>
    </row>
    <row r="2905" spans="2:16" x14ac:dyDescent="0.25">
      <c r="B2905" t="s">
        <v>2909</v>
      </c>
      <c r="C2905" s="119" t="s">
        <v>60</v>
      </c>
      <c r="D2905" t="s">
        <v>11539</v>
      </c>
      <c r="E2905" t="s">
        <v>11530</v>
      </c>
      <c r="F2905" t="s">
        <v>11540</v>
      </c>
      <c r="G2905" t="s">
        <v>61</v>
      </c>
      <c r="H2905" t="s">
        <v>18</v>
      </c>
      <c r="I2905" t="s">
        <v>11541</v>
      </c>
      <c r="J2905">
        <v>2015</v>
      </c>
      <c r="K2905">
        <v>605.92999999999995</v>
      </c>
      <c r="L2905">
        <v>25</v>
      </c>
      <c r="M2905">
        <v>1</v>
      </c>
      <c r="N2905">
        <f t="shared" si="118"/>
        <v>0</v>
      </c>
      <c r="O2905">
        <f t="shared" si="117"/>
        <v>0</v>
      </c>
      <c r="P2905" t="s">
        <v>12694</v>
      </c>
    </row>
    <row r="2906" spans="2:16" x14ac:dyDescent="0.25">
      <c r="B2906" t="s">
        <v>2910</v>
      </c>
      <c r="C2906" s="119" t="s">
        <v>60</v>
      </c>
      <c r="D2906" t="s">
        <v>11537</v>
      </c>
      <c r="E2906" t="s">
        <v>11530</v>
      </c>
      <c r="F2906" t="s">
        <v>11540</v>
      </c>
      <c r="G2906" t="s">
        <v>61</v>
      </c>
      <c r="H2906" t="s">
        <v>18</v>
      </c>
      <c r="I2906" t="s">
        <v>11541</v>
      </c>
      <c r="J2906">
        <v>2015</v>
      </c>
      <c r="K2906">
        <v>632.15</v>
      </c>
      <c r="M2906">
        <v>1</v>
      </c>
      <c r="N2906">
        <f t="shared" si="118"/>
        <v>0</v>
      </c>
      <c r="O2906">
        <f t="shared" ref="O2906:O2969" si="119">IF(OR(L2906="",L2906&lt;=0),1,0)</f>
        <v>1</v>
      </c>
      <c r="P2906" t="s">
        <v>12694</v>
      </c>
    </row>
    <row r="2907" spans="2:16" x14ac:dyDescent="0.25">
      <c r="B2907" t="s">
        <v>2911</v>
      </c>
      <c r="C2907" s="119" t="s">
        <v>60</v>
      </c>
      <c r="D2907" t="s">
        <v>11537</v>
      </c>
      <c r="E2907" t="s">
        <v>11530</v>
      </c>
      <c r="F2907" t="s">
        <v>11540</v>
      </c>
      <c r="G2907" t="s">
        <v>61</v>
      </c>
      <c r="H2907" t="s">
        <v>18</v>
      </c>
      <c r="I2907" t="s">
        <v>11541</v>
      </c>
      <c r="J2907">
        <v>2015</v>
      </c>
      <c r="K2907">
        <v>606.24</v>
      </c>
      <c r="L2907">
        <v>26</v>
      </c>
      <c r="M2907">
        <v>1</v>
      </c>
      <c r="N2907">
        <f t="shared" si="118"/>
        <v>0</v>
      </c>
      <c r="O2907">
        <f t="shared" si="119"/>
        <v>0</v>
      </c>
      <c r="P2907" t="s">
        <v>12694</v>
      </c>
    </row>
    <row r="2908" spans="2:16" x14ac:dyDescent="0.25">
      <c r="B2908" t="s">
        <v>2912</v>
      </c>
      <c r="C2908" s="119" t="s">
        <v>60</v>
      </c>
      <c r="D2908" t="s">
        <v>11539</v>
      </c>
      <c r="E2908" t="s">
        <v>11530</v>
      </c>
      <c r="F2908" t="s">
        <v>11540</v>
      </c>
      <c r="G2908" t="s">
        <v>61</v>
      </c>
      <c r="H2908" t="s">
        <v>18</v>
      </c>
      <c r="I2908" t="s">
        <v>11541</v>
      </c>
      <c r="J2908">
        <v>2015</v>
      </c>
      <c r="K2908">
        <v>605.79999999999995</v>
      </c>
      <c r="L2908">
        <v>24</v>
      </c>
      <c r="M2908">
        <v>1</v>
      </c>
      <c r="N2908">
        <f t="shared" si="118"/>
        <v>0</v>
      </c>
      <c r="O2908">
        <f t="shared" si="119"/>
        <v>0</v>
      </c>
      <c r="P2908" t="s">
        <v>12694</v>
      </c>
    </row>
    <row r="2909" spans="2:16" x14ac:dyDescent="0.25">
      <c r="B2909" t="s">
        <v>2913</v>
      </c>
      <c r="C2909" s="119" t="s">
        <v>60</v>
      </c>
      <c r="D2909" t="s">
        <v>11537</v>
      </c>
      <c r="E2909" t="s">
        <v>11530</v>
      </c>
      <c r="F2909" t="s">
        <v>11540</v>
      </c>
      <c r="G2909" t="s">
        <v>61</v>
      </c>
      <c r="H2909" t="s">
        <v>18</v>
      </c>
      <c r="I2909" t="s">
        <v>11541</v>
      </c>
      <c r="J2909">
        <v>2015</v>
      </c>
      <c r="K2909">
        <v>605.73</v>
      </c>
      <c r="L2909">
        <v>22</v>
      </c>
      <c r="M2909">
        <v>1</v>
      </c>
      <c r="N2909">
        <f t="shared" si="118"/>
        <v>0</v>
      </c>
      <c r="O2909">
        <f t="shared" si="119"/>
        <v>0</v>
      </c>
      <c r="P2909" t="s">
        <v>12694</v>
      </c>
    </row>
    <row r="2910" spans="2:16" x14ac:dyDescent="0.25">
      <c r="B2910" t="s">
        <v>2914</v>
      </c>
      <c r="C2910" s="119" t="s">
        <v>60</v>
      </c>
      <c r="D2910" t="s">
        <v>11537</v>
      </c>
      <c r="E2910" t="s">
        <v>11530</v>
      </c>
      <c r="F2910" t="s">
        <v>11540</v>
      </c>
      <c r="G2910" t="s">
        <v>61</v>
      </c>
      <c r="H2910" t="s">
        <v>18</v>
      </c>
      <c r="I2910" t="s">
        <v>11541</v>
      </c>
      <c r="J2910">
        <v>2015</v>
      </c>
      <c r="K2910">
        <v>668.68</v>
      </c>
      <c r="L2910">
        <v>100</v>
      </c>
      <c r="M2910">
        <v>1</v>
      </c>
      <c r="N2910">
        <f t="shared" si="118"/>
        <v>0</v>
      </c>
      <c r="O2910">
        <f t="shared" si="119"/>
        <v>0</v>
      </c>
      <c r="P2910" t="s">
        <v>12694</v>
      </c>
    </row>
    <row r="2911" spans="2:16" x14ac:dyDescent="0.25">
      <c r="B2911" t="s">
        <v>2915</v>
      </c>
      <c r="C2911" s="119" t="s">
        <v>60</v>
      </c>
      <c r="D2911" t="s">
        <v>11537</v>
      </c>
      <c r="E2911" t="s">
        <v>11530</v>
      </c>
      <c r="F2911" t="s">
        <v>11540</v>
      </c>
      <c r="G2911" t="s">
        <v>61</v>
      </c>
      <c r="H2911" t="s">
        <v>18</v>
      </c>
      <c r="I2911" t="s">
        <v>11541</v>
      </c>
      <c r="J2911">
        <v>2015</v>
      </c>
      <c r="K2911">
        <v>604.95000000000005</v>
      </c>
      <c r="L2911">
        <v>16</v>
      </c>
      <c r="M2911">
        <v>1</v>
      </c>
      <c r="N2911">
        <f t="shared" si="118"/>
        <v>0</v>
      </c>
      <c r="O2911">
        <f t="shared" si="119"/>
        <v>0</v>
      </c>
      <c r="P2911" t="s">
        <v>12694</v>
      </c>
    </row>
    <row r="2912" spans="2:16" x14ac:dyDescent="0.25">
      <c r="B2912" t="s">
        <v>2916</v>
      </c>
      <c r="C2912" s="119" t="s">
        <v>60</v>
      </c>
      <c r="D2912" t="s">
        <v>11537</v>
      </c>
      <c r="E2912" t="s">
        <v>11530</v>
      </c>
      <c r="F2912" t="s">
        <v>11540</v>
      </c>
      <c r="G2912" t="s">
        <v>61</v>
      </c>
      <c r="H2912" t="s">
        <v>18</v>
      </c>
      <c r="I2912" t="s">
        <v>11541</v>
      </c>
      <c r="J2912">
        <v>2015</v>
      </c>
      <c r="K2912">
        <v>608.30999999999995</v>
      </c>
      <c r="L2912">
        <v>42</v>
      </c>
      <c r="M2912">
        <v>1</v>
      </c>
      <c r="N2912">
        <f t="shared" si="118"/>
        <v>0</v>
      </c>
      <c r="O2912">
        <f t="shared" si="119"/>
        <v>0</v>
      </c>
      <c r="P2912" t="s">
        <v>12694</v>
      </c>
    </row>
    <row r="2913" spans="2:16" x14ac:dyDescent="0.25">
      <c r="B2913" t="s">
        <v>2917</v>
      </c>
      <c r="C2913" s="119" t="s">
        <v>60</v>
      </c>
      <c r="D2913" t="s">
        <v>11537</v>
      </c>
      <c r="E2913" t="s">
        <v>11530</v>
      </c>
      <c r="F2913" t="s">
        <v>11540</v>
      </c>
      <c r="G2913" t="s">
        <v>61</v>
      </c>
      <c r="H2913" t="s">
        <v>18</v>
      </c>
      <c r="I2913" t="s">
        <v>11541</v>
      </c>
      <c r="J2913">
        <v>2015</v>
      </c>
      <c r="K2913">
        <v>605.46</v>
      </c>
      <c r="L2913">
        <v>20</v>
      </c>
      <c r="M2913">
        <v>1</v>
      </c>
      <c r="N2913">
        <f t="shared" si="118"/>
        <v>0</v>
      </c>
      <c r="O2913">
        <f t="shared" si="119"/>
        <v>0</v>
      </c>
      <c r="P2913" t="s">
        <v>12694</v>
      </c>
    </row>
    <row r="2914" spans="2:16" x14ac:dyDescent="0.25">
      <c r="B2914" t="s">
        <v>2918</v>
      </c>
      <c r="C2914" s="119" t="s">
        <v>60</v>
      </c>
      <c r="D2914" t="s">
        <v>11537</v>
      </c>
      <c r="E2914" t="s">
        <v>11530</v>
      </c>
      <c r="F2914" t="s">
        <v>11540</v>
      </c>
      <c r="G2914" t="s">
        <v>61</v>
      </c>
      <c r="H2914" t="s">
        <v>18</v>
      </c>
      <c r="I2914" t="s">
        <v>11541</v>
      </c>
      <c r="J2914">
        <v>2015</v>
      </c>
      <c r="K2914">
        <v>605.46</v>
      </c>
      <c r="L2914">
        <v>20</v>
      </c>
      <c r="M2914">
        <v>1</v>
      </c>
      <c r="N2914">
        <f t="shared" si="118"/>
        <v>0</v>
      </c>
      <c r="O2914">
        <f t="shared" si="119"/>
        <v>0</v>
      </c>
      <c r="P2914" t="s">
        <v>12694</v>
      </c>
    </row>
    <row r="2915" spans="2:16" x14ac:dyDescent="0.25">
      <c r="B2915" t="s">
        <v>2919</v>
      </c>
      <c r="C2915" s="119" t="s">
        <v>60</v>
      </c>
      <c r="D2915" t="s">
        <v>11537</v>
      </c>
      <c r="E2915" t="s">
        <v>11530</v>
      </c>
      <c r="F2915" t="s">
        <v>11540</v>
      </c>
      <c r="G2915" t="s">
        <v>61</v>
      </c>
      <c r="H2915" t="s">
        <v>18</v>
      </c>
      <c r="I2915" t="s">
        <v>11541</v>
      </c>
      <c r="J2915">
        <v>2015</v>
      </c>
      <c r="K2915">
        <v>637.05999999999995</v>
      </c>
      <c r="L2915">
        <v>38</v>
      </c>
      <c r="M2915">
        <v>1</v>
      </c>
      <c r="N2915">
        <f t="shared" si="118"/>
        <v>0</v>
      </c>
      <c r="O2915">
        <f t="shared" si="119"/>
        <v>0</v>
      </c>
      <c r="P2915" t="s">
        <v>12693</v>
      </c>
    </row>
    <row r="2916" spans="2:16" x14ac:dyDescent="0.25">
      <c r="B2916" t="s">
        <v>2920</v>
      </c>
      <c r="C2916" s="119" t="s">
        <v>60</v>
      </c>
      <c r="D2916" t="s">
        <v>11537</v>
      </c>
      <c r="E2916" t="s">
        <v>11530</v>
      </c>
      <c r="F2916" t="s">
        <v>11540</v>
      </c>
      <c r="G2916" t="s">
        <v>61</v>
      </c>
      <c r="H2916" t="s">
        <v>18</v>
      </c>
      <c r="I2916" t="s">
        <v>11541</v>
      </c>
      <c r="J2916">
        <v>2015</v>
      </c>
      <c r="K2916">
        <v>627.65</v>
      </c>
      <c r="L2916">
        <v>52</v>
      </c>
      <c r="M2916">
        <v>1</v>
      </c>
      <c r="N2916">
        <f t="shared" si="118"/>
        <v>0</v>
      </c>
      <c r="O2916">
        <f t="shared" si="119"/>
        <v>0</v>
      </c>
      <c r="P2916" t="s">
        <v>12694</v>
      </c>
    </row>
    <row r="2917" spans="2:16" x14ac:dyDescent="0.25">
      <c r="B2917" t="s">
        <v>2921</v>
      </c>
      <c r="C2917" s="119" t="s">
        <v>60</v>
      </c>
      <c r="D2917" t="s">
        <v>11537</v>
      </c>
      <c r="E2917" t="s">
        <v>11530</v>
      </c>
      <c r="F2917" t="s">
        <v>11540</v>
      </c>
      <c r="G2917" t="s">
        <v>61</v>
      </c>
      <c r="H2917" t="s">
        <v>18</v>
      </c>
      <c r="I2917" t="s">
        <v>11541</v>
      </c>
      <c r="J2917">
        <v>2015</v>
      </c>
      <c r="K2917">
        <v>846.74</v>
      </c>
      <c r="L2917">
        <v>50</v>
      </c>
      <c r="M2917">
        <v>1</v>
      </c>
      <c r="N2917">
        <f t="shared" si="118"/>
        <v>0</v>
      </c>
      <c r="O2917">
        <f t="shared" si="119"/>
        <v>0</v>
      </c>
      <c r="P2917" t="s">
        <v>12694</v>
      </c>
    </row>
    <row r="2918" spans="2:16" x14ac:dyDescent="0.25">
      <c r="B2918" t="s">
        <v>2922</v>
      </c>
      <c r="C2918" s="119" t="s">
        <v>60</v>
      </c>
      <c r="D2918" t="s">
        <v>11537</v>
      </c>
      <c r="E2918" t="s">
        <v>11530</v>
      </c>
      <c r="F2918" t="s">
        <v>11540</v>
      </c>
      <c r="G2918" t="s">
        <v>61</v>
      </c>
      <c r="H2918" t="s">
        <v>18</v>
      </c>
      <c r="I2918" t="s">
        <v>11541</v>
      </c>
      <c r="J2918">
        <v>2015</v>
      </c>
      <c r="K2918">
        <v>632.15</v>
      </c>
      <c r="M2918">
        <v>1</v>
      </c>
      <c r="N2918">
        <f t="shared" si="118"/>
        <v>0</v>
      </c>
      <c r="O2918">
        <f t="shared" si="119"/>
        <v>1</v>
      </c>
      <c r="P2918" t="s">
        <v>12694</v>
      </c>
    </row>
    <row r="2919" spans="2:16" x14ac:dyDescent="0.25">
      <c r="B2919" t="s">
        <v>2923</v>
      </c>
      <c r="C2919" s="119" t="s">
        <v>60</v>
      </c>
      <c r="D2919" t="s">
        <v>11537</v>
      </c>
      <c r="E2919" t="s">
        <v>11530</v>
      </c>
      <c r="F2919" t="s">
        <v>11540</v>
      </c>
      <c r="G2919" t="s">
        <v>61</v>
      </c>
      <c r="H2919" t="s">
        <v>18</v>
      </c>
      <c r="I2919" t="s">
        <v>11541</v>
      </c>
      <c r="J2919">
        <v>2015</v>
      </c>
      <c r="K2919">
        <v>632.15</v>
      </c>
      <c r="M2919">
        <v>1</v>
      </c>
      <c r="N2919">
        <f t="shared" si="118"/>
        <v>0</v>
      </c>
      <c r="O2919">
        <f t="shared" si="119"/>
        <v>1</v>
      </c>
      <c r="P2919" t="s">
        <v>12694</v>
      </c>
    </row>
    <row r="2920" spans="2:16" x14ac:dyDescent="0.25">
      <c r="B2920" t="s">
        <v>2924</v>
      </c>
      <c r="C2920" s="119" t="s">
        <v>60</v>
      </c>
      <c r="D2920" t="s">
        <v>11537</v>
      </c>
      <c r="E2920" t="s">
        <v>11530</v>
      </c>
      <c r="F2920" t="s">
        <v>11540</v>
      </c>
      <c r="G2920" t="s">
        <v>61</v>
      </c>
      <c r="H2920" t="s">
        <v>18</v>
      </c>
      <c r="I2920" t="s">
        <v>11541</v>
      </c>
      <c r="J2920">
        <v>2015</v>
      </c>
      <c r="K2920">
        <v>606.11</v>
      </c>
      <c r="L2920">
        <v>25</v>
      </c>
      <c r="M2920">
        <v>1</v>
      </c>
      <c r="N2920">
        <f t="shared" si="118"/>
        <v>0</v>
      </c>
      <c r="O2920">
        <f t="shared" si="119"/>
        <v>0</v>
      </c>
      <c r="P2920" t="s">
        <v>12694</v>
      </c>
    </row>
    <row r="2921" spans="2:16" x14ac:dyDescent="0.25">
      <c r="B2921" t="s">
        <v>2925</v>
      </c>
      <c r="C2921" s="119" t="s">
        <v>60</v>
      </c>
      <c r="D2921" t="s">
        <v>11537</v>
      </c>
      <c r="E2921" t="s">
        <v>11530</v>
      </c>
      <c r="F2921" t="s">
        <v>11540</v>
      </c>
      <c r="G2921" t="s">
        <v>61</v>
      </c>
      <c r="H2921" t="s">
        <v>18</v>
      </c>
      <c r="I2921" t="s">
        <v>11541</v>
      </c>
      <c r="J2921">
        <v>2015</v>
      </c>
      <c r="K2921">
        <v>606.63</v>
      </c>
      <c r="L2921">
        <v>29</v>
      </c>
      <c r="M2921">
        <v>1</v>
      </c>
      <c r="N2921">
        <f t="shared" si="118"/>
        <v>0</v>
      </c>
      <c r="O2921">
        <f t="shared" si="119"/>
        <v>0</v>
      </c>
      <c r="P2921" t="s">
        <v>12694</v>
      </c>
    </row>
    <row r="2922" spans="2:16" x14ac:dyDescent="0.25">
      <c r="B2922" t="s">
        <v>2926</v>
      </c>
      <c r="C2922" s="119" t="s">
        <v>60</v>
      </c>
      <c r="D2922" t="s">
        <v>11537</v>
      </c>
      <c r="E2922" t="s">
        <v>11530</v>
      </c>
      <c r="F2922" t="s">
        <v>11540</v>
      </c>
      <c r="G2922" t="s">
        <v>61</v>
      </c>
      <c r="H2922" t="s">
        <v>18</v>
      </c>
      <c r="I2922" t="s">
        <v>11541</v>
      </c>
      <c r="J2922">
        <v>2015</v>
      </c>
      <c r="K2922">
        <v>602.87</v>
      </c>
      <c r="M2922">
        <v>1</v>
      </c>
      <c r="N2922">
        <f t="shared" si="118"/>
        <v>0</v>
      </c>
      <c r="O2922">
        <f t="shared" si="119"/>
        <v>1</v>
      </c>
      <c r="P2922" t="s">
        <v>12694</v>
      </c>
    </row>
    <row r="2923" spans="2:16" x14ac:dyDescent="0.25">
      <c r="B2923" t="s">
        <v>2927</v>
      </c>
      <c r="C2923" s="119" t="s">
        <v>60</v>
      </c>
      <c r="D2923" t="s">
        <v>11537</v>
      </c>
      <c r="E2923" t="s">
        <v>11530</v>
      </c>
      <c r="F2923" t="s">
        <v>11540</v>
      </c>
      <c r="G2923" t="s">
        <v>61</v>
      </c>
      <c r="H2923" t="s">
        <v>18</v>
      </c>
      <c r="I2923" t="s">
        <v>11541</v>
      </c>
      <c r="J2923">
        <v>2015</v>
      </c>
      <c r="K2923">
        <v>632.15</v>
      </c>
      <c r="M2923">
        <v>1</v>
      </c>
      <c r="N2923">
        <f t="shared" si="118"/>
        <v>0</v>
      </c>
      <c r="O2923">
        <f t="shared" si="119"/>
        <v>1</v>
      </c>
      <c r="P2923" t="s">
        <v>12694</v>
      </c>
    </row>
    <row r="2924" spans="2:16" x14ac:dyDescent="0.25">
      <c r="B2924" t="s">
        <v>2928</v>
      </c>
      <c r="C2924" s="119" t="s">
        <v>60</v>
      </c>
      <c r="D2924" t="s">
        <v>11539</v>
      </c>
      <c r="E2924" t="s">
        <v>11530</v>
      </c>
      <c r="F2924" t="s">
        <v>11540</v>
      </c>
      <c r="G2924" t="s">
        <v>61</v>
      </c>
      <c r="H2924" t="s">
        <v>18</v>
      </c>
      <c r="I2924" t="s">
        <v>11541</v>
      </c>
      <c r="J2924">
        <v>2015</v>
      </c>
      <c r="K2924">
        <v>606.11</v>
      </c>
      <c r="L2924">
        <v>25</v>
      </c>
      <c r="M2924">
        <v>1</v>
      </c>
      <c r="N2924">
        <f t="shared" si="118"/>
        <v>0</v>
      </c>
      <c r="O2924">
        <f t="shared" si="119"/>
        <v>0</v>
      </c>
      <c r="P2924" t="s">
        <v>12694</v>
      </c>
    </row>
    <row r="2925" spans="2:16" x14ac:dyDescent="0.25">
      <c r="B2925" t="s">
        <v>2929</v>
      </c>
      <c r="C2925" s="119" t="s">
        <v>60</v>
      </c>
      <c r="D2925" t="s">
        <v>11539</v>
      </c>
      <c r="E2925" t="s">
        <v>11530</v>
      </c>
      <c r="F2925" t="s">
        <v>11540</v>
      </c>
      <c r="G2925" t="s">
        <v>61</v>
      </c>
      <c r="H2925" t="s">
        <v>18</v>
      </c>
      <c r="I2925" t="s">
        <v>11541</v>
      </c>
      <c r="J2925">
        <v>2015</v>
      </c>
      <c r="K2925">
        <v>606.37</v>
      </c>
      <c r="L2925">
        <v>27</v>
      </c>
      <c r="M2925">
        <v>1</v>
      </c>
      <c r="N2925">
        <f t="shared" si="118"/>
        <v>0</v>
      </c>
      <c r="O2925">
        <f t="shared" si="119"/>
        <v>0</v>
      </c>
      <c r="P2925" t="s">
        <v>12694</v>
      </c>
    </row>
    <row r="2926" spans="2:16" x14ac:dyDescent="0.25">
      <c r="B2926" t="s">
        <v>2930</v>
      </c>
      <c r="C2926" s="119" t="s">
        <v>60</v>
      </c>
      <c r="D2926" t="s">
        <v>11539</v>
      </c>
      <c r="E2926" t="s">
        <v>11530</v>
      </c>
      <c r="F2926" t="s">
        <v>11540</v>
      </c>
      <c r="G2926" t="s">
        <v>61</v>
      </c>
      <c r="H2926" t="s">
        <v>18</v>
      </c>
      <c r="I2926" t="s">
        <v>11541</v>
      </c>
      <c r="J2926">
        <v>2015</v>
      </c>
      <c r="K2926">
        <v>605.85</v>
      </c>
      <c r="L2926">
        <v>23</v>
      </c>
      <c r="M2926">
        <v>1</v>
      </c>
      <c r="N2926">
        <f t="shared" si="118"/>
        <v>0</v>
      </c>
      <c r="O2926">
        <f t="shared" si="119"/>
        <v>0</v>
      </c>
      <c r="P2926" t="s">
        <v>12694</v>
      </c>
    </row>
    <row r="2927" spans="2:16" x14ac:dyDescent="0.25">
      <c r="B2927" t="s">
        <v>2931</v>
      </c>
      <c r="C2927" s="119" t="s">
        <v>60</v>
      </c>
      <c r="D2927" t="s">
        <v>11550</v>
      </c>
      <c r="E2927" t="s">
        <v>11530</v>
      </c>
      <c r="F2927" t="s">
        <v>11540</v>
      </c>
      <c r="G2927" t="s">
        <v>61</v>
      </c>
      <c r="H2927" t="s">
        <v>18</v>
      </c>
      <c r="I2927" t="s">
        <v>11541</v>
      </c>
      <c r="J2927">
        <v>2015</v>
      </c>
      <c r="K2927">
        <v>602.87</v>
      </c>
      <c r="M2927">
        <v>1</v>
      </c>
      <c r="N2927">
        <f t="shared" si="118"/>
        <v>0</v>
      </c>
      <c r="O2927">
        <f t="shared" si="119"/>
        <v>1</v>
      </c>
      <c r="P2927" t="s">
        <v>12694</v>
      </c>
    </row>
    <row r="2928" spans="2:16" x14ac:dyDescent="0.25">
      <c r="B2928" t="s">
        <v>2932</v>
      </c>
      <c r="C2928" s="119" t="s">
        <v>60</v>
      </c>
      <c r="D2928" t="s">
        <v>11550</v>
      </c>
      <c r="E2928" t="s">
        <v>11530</v>
      </c>
      <c r="F2928" t="s">
        <v>11540</v>
      </c>
      <c r="G2928" t="s">
        <v>61</v>
      </c>
      <c r="H2928" t="s">
        <v>18</v>
      </c>
      <c r="I2928" t="s">
        <v>11541</v>
      </c>
      <c r="J2928">
        <v>2015</v>
      </c>
      <c r="K2928">
        <v>602.87</v>
      </c>
      <c r="M2928">
        <v>1</v>
      </c>
      <c r="N2928">
        <f t="shared" si="118"/>
        <v>0</v>
      </c>
      <c r="O2928">
        <f t="shared" si="119"/>
        <v>1</v>
      </c>
      <c r="P2928" t="s">
        <v>12694</v>
      </c>
    </row>
    <row r="2929" spans="2:16" x14ac:dyDescent="0.25">
      <c r="B2929" t="s">
        <v>2933</v>
      </c>
      <c r="C2929" s="119" t="s">
        <v>60</v>
      </c>
      <c r="D2929" t="s">
        <v>11539</v>
      </c>
      <c r="E2929" t="s">
        <v>11530</v>
      </c>
      <c r="F2929" t="s">
        <v>11540</v>
      </c>
      <c r="G2929" t="s">
        <v>61</v>
      </c>
      <c r="H2929" t="s">
        <v>18</v>
      </c>
      <c r="I2929" t="s">
        <v>11541</v>
      </c>
      <c r="J2929">
        <v>2015</v>
      </c>
      <c r="K2929">
        <v>606.11</v>
      </c>
      <c r="L2929">
        <v>25</v>
      </c>
      <c r="M2929">
        <v>1</v>
      </c>
      <c r="N2929">
        <f t="shared" si="118"/>
        <v>0</v>
      </c>
      <c r="O2929">
        <f t="shared" si="119"/>
        <v>0</v>
      </c>
      <c r="P2929" t="s">
        <v>12694</v>
      </c>
    </row>
    <row r="2930" spans="2:16" x14ac:dyDescent="0.25">
      <c r="B2930" t="s">
        <v>2934</v>
      </c>
      <c r="C2930" s="119" t="s">
        <v>60</v>
      </c>
      <c r="D2930" t="s">
        <v>11539</v>
      </c>
      <c r="E2930" t="s">
        <v>11530</v>
      </c>
      <c r="F2930" t="s">
        <v>11540</v>
      </c>
      <c r="G2930" t="s">
        <v>61</v>
      </c>
      <c r="H2930" t="s">
        <v>18</v>
      </c>
      <c r="I2930" t="s">
        <v>11541</v>
      </c>
      <c r="J2930">
        <v>2015</v>
      </c>
      <c r="K2930">
        <v>605.59</v>
      </c>
      <c r="L2930">
        <v>21</v>
      </c>
      <c r="M2930">
        <v>1</v>
      </c>
      <c r="N2930">
        <f t="shared" si="118"/>
        <v>0</v>
      </c>
      <c r="O2930">
        <f t="shared" si="119"/>
        <v>0</v>
      </c>
      <c r="P2930" t="s">
        <v>12694</v>
      </c>
    </row>
    <row r="2931" spans="2:16" x14ac:dyDescent="0.25">
      <c r="B2931" t="s">
        <v>2935</v>
      </c>
      <c r="C2931" s="119" t="s">
        <v>60</v>
      </c>
      <c r="D2931" t="s">
        <v>11546</v>
      </c>
      <c r="E2931" t="s">
        <v>11530</v>
      </c>
      <c r="F2931" t="s">
        <v>11540</v>
      </c>
      <c r="G2931" t="s">
        <v>61</v>
      </c>
      <c r="H2931" t="s">
        <v>18</v>
      </c>
      <c r="I2931" t="s">
        <v>11541</v>
      </c>
      <c r="J2931">
        <v>2015</v>
      </c>
      <c r="K2931">
        <v>635.77</v>
      </c>
      <c r="L2931">
        <v>28</v>
      </c>
      <c r="M2931">
        <v>1</v>
      </c>
      <c r="N2931">
        <f t="shared" si="118"/>
        <v>0</v>
      </c>
      <c r="O2931">
        <f t="shared" si="119"/>
        <v>0</v>
      </c>
      <c r="P2931" t="s">
        <v>12694</v>
      </c>
    </row>
    <row r="2932" spans="2:16" x14ac:dyDescent="0.25">
      <c r="B2932" t="s">
        <v>2936</v>
      </c>
      <c r="C2932" s="119" t="s">
        <v>60</v>
      </c>
      <c r="D2932" t="s">
        <v>11539</v>
      </c>
      <c r="E2932" t="s">
        <v>11530</v>
      </c>
      <c r="F2932" t="s">
        <v>11540</v>
      </c>
      <c r="G2932" t="s">
        <v>61</v>
      </c>
      <c r="H2932" t="s">
        <v>18</v>
      </c>
      <c r="I2932" t="s">
        <v>11541</v>
      </c>
      <c r="J2932">
        <v>2015</v>
      </c>
      <c r="K2932">
        <v>602.87</v>
      </c>
      <c r="M2932">
        <v>1</v>
      </c>
      <c r="N2932">
        <f t="shared" si="118"/>
        <v>0</v>
      </c>
      <c r="O2932">
        <f t="shared" si="119"/>
        <v>1</v>
      </c>
      <c r="P2932" t="s">
        <v>12694</v>
      </c>
    </row>
    <row r="2933" spans="2:16" x14ac:dyDescent="0.25">
      <c r="B2933" t="s">
        <v>2937</v>
      </c>
      <c r="C2933" s="119" t="s">
        <v>60</v>
      </c>
      <c r="D2933" t="s">
        <v>11539</v>
      </c>
      <c r="E2933" t="s">
        <v>11530</v>
      </c>
      <c r="F2933" t="s">
        <v>11540</v>
      </c>
      <c r="G2933" t="s">
        <v>61</v>
      </c>
      <c r="H2933" t="s">
        <v>18</v>
      </c>
      <c r="I2933" t="s">
        <v>11541</v>
      </c>
      <c r="J2933">
        <v>2015</v>
      </c>
      <c r="K2933">
        <v>635.20000000000005</v>
      </c>
      <c r="L2933">
        <v>25</v>
      </c>
      <c r="M2933">
        <v>1</v>
      </c>
      <c r="N2933">
        <f t="shared" si="118"/>
        <v>0</v>
      </c>
      <c r="O2933">
        <f t="shared" si="119"/>
        <v>0</v>
      </c>
      <c r="P2933" t="s">
        <v>12694</v>
      </c>
    </row>
    <row r="2934" spans="2:16" x14ac:dyDescent="0.25">
      <c r="B2934" t="s">
        <v>2938</v>
      </c>
      <c r="C2934" s="119" t="s">
        <v>60</v>
      </c>
      <c r="D2934" t="s">
        <v>11537</v>
      </c>
      <c r="E2934" t="s">
        <v>11530</v>
      </c>
      <c r="F2934" t="s">
        <v>11540</v>
      </c>
      <c r="G2934" t="s">
        <v>61</v>
      </c>
      <c r="H2934" t="s">
        <v>18</v>
      </c>
      <c r="I2934" t="s">
        <v>11541</v>
      </c>
      <c r="J2934">
        <v>2015</v>
      </c>
      <c r="K2934">
        <v>632.20000000000005</v>
      </c>
      <c r="L2934">
        <v>87</v>
      </c>
      <c r="M2934">
        <v>1</v>
      </c>
      <c r="N2934">
        <f t="shared" si="118"/>
        <v>0</v>
      </c>
      <c r="O2934">
        <f t="shared" si="119"/>
        <v>0</v>
      </c>
      <c r="P2934" t="s">
        <v>12694</v>
      </c>
    </row>
    <row r="2935" spans="2:16" x14ac:dyDescent="0.25">
      <c r="B2935" t="s">
        <v>2939</v>
      </c>
      <c r="C2935" s="119" t="s">
        <v>60</v>
      </c>
      <c r="D2935" t="s">
        <v>11537</v>
      </c>
      <c r="E2935" t="s">
        <v>11530</v>
      </c>
      <c r="F2935" t="s">
        <v>11540</v>
      </c>
      <c r="G2935" t="s">
        <v>61</v>
      </c>
      <c r="H2935" t="s">
        <v>18</v>
      </c>
      <c r="I2935" t="s">
        <v>11541</v>
      </c>
      <c r="J2935">
        <v>2015</v>
      </c>
      <c r="K2935">
        <v>602.87</v>
      </c>
      <c r="M2935">
        <v>1</v>
      </c>
      <c r="N2935">
        <f t="shared" si="118"/>
        <v>0</v>
      </c>
      <c r="O2935">
        <f t="shared" si="119"/>
        <v>1</v>
      </c>
      <c r="P2935" t="s">
        <v>12694</v>
      </c>
    </row>
    <row r="2936" spans="2:16" x14ac:dyDescent="0.25">
      <c r="B2936" t="s">
        <v>2940</v>
      </c>
      <c r="C2936" s="119" t="s">
        <v>60</v>
      </c>
      <c r="D2936" t="s">
        <v>11537</v>
      </c>
      <c r="E2936" t="s">
        <v>11530</v>
      </c>
      <c r="F2936" t="s">
        <v>11540</v>
      </c>
      <c r="G2936" t="s">
        <v>61</v>
      </c>
      <c r="H2936" t="s">
        <v>18</v>
      </c>
      <c r="I2936" t="s">
        <v>11541</v>
      </c>
      <c r="J2936">
        <v>2015</v>
      </c>
      <c r="K2936">
        <v>606.19000000000005</v>
      </c>
      <c r="L2936">
        <v>27</v>
      </c>
      <c r="M2936">
        <v>1</v>
      </c>
      <c r="N2936">
        <f t="shared" si="118"/>
        <v>0</v>
      </c>
      <c r="O2936">
        <f t="shared" si="119"/>
        <v>0</v>
      </c>
      <c r="P2936" t="s">
        <v>12694</v>
      </c>
    </row>
    <row r="2937" spans="2:16" x14ac:dyDescent="0.25">
      <c r="B2937" t="s">
        <v>2941</v>
      </c>
      <c r="C2937" s="119" t="s">
        <v>60</v>
      </c>
      <c r="D2937" t="s">
        <v>11537</v>
      </c>
      <c r="E2937" t="s">
        <v>11530</v>
      </c>
      <c r="F2937" t="s">
        <v>11540</v>
      </c>
      <c r="G2937" t="s">
        <v>61</v>
      </c>
      <c r="H2937" t="s">
        <v>18</v>
      </c>
      <c r="I2937" t="s">
        <v>11541</v>
      </c>
      <c r="J2937">
        <v>2015</v>
      </c>
      <c r="K2937">
        <v>602.87</v>
      </c>
      <c r="M2937">
        <v>1</v>
      </c>
      <c r="N2937">
        <f t="shared" si="118"/>
        <v>0</v>
      </c>
      <c r="O2937">
        <f t="shared" si="119"/>
        <v>1</v>
      </c>
      <c r="P2937" t="s">
        <v>12694</v>
      </c>
    </row>
    <row r="2938" spans="2:16" x14ac:dyDescent="0.25">
      <c r="B2938" t="s">
        <v>2942</v>
      </c>
      <c r="C2938" s="119" t="s">
        <v>60</v>
      </c>
      <c r="D2938" t="s">
        <v>11537</v>
      </c>
      <c r="E2938" t="s">
        <v>11530</v>
      </c>
      <c r="F2938" t="s">
        <v>11540</v>
      </c>
      <c r="G2938" t="s">
        <v>61</v>
      </c>
      <c r="H2938" t="s">
        <v>18</v>
      </c>
      <c r="I2938" t="s">
        <v>11541</v>
      </c>
      <c r="J2938">
        <v>2015</v>
      </c>
      <c r="K2938">
        <v>605.28</v>
      </c>
      <c r="L2938">
        <v>20</v>
      </c>
      <c r="M2938">
        <v>1</v>
      </c>
      <c r="N2938">
        <f t="shared" si="118"/>
        <v>0</v>
      </c>
      <c r="O2938">
        <f t="shared" si="119"/>
        <v>0</v>
      </c>
      <c r="P2938" t="s">
        <v>12694</v>
      </c>
    </row>
    <row r="2939" spans="2:16" x14ac:dyDescent="0.25">
      <c r="B2939" t="s">
        <v>2943</v>
      </c>
      <c r="C2939" s="119" t="s">
        <v>60</v>
      </c>
      <c r="D2939" t="s">
        <v>11539</v>
      </c>
      <c r="E2939" t="s">
        <v>11530</v>
      </c>
      <c r="F2939" t="s">
        <v>11540</v>
      </c>
      <c r="G2939" t="s">
        <v>61</v>
      </c>
      <c r="H2939" t="s">
        <v>18</v>
      </c>
      <c r="I2939" t="s">
        <v>11541</v>
      </c>
      <c r="J2939">
        <v>2015</v>
      </c>
      <c r="K2939">
        <v>601.24</v>
      </c>
      <c r="L2939">
        <v>24</v>
      </c>
      <c r="M2939">
        <v>1</v>
      </c>
      <c r="N2939">
        <f t="shared" si="118"/>
        <v>0</v>
      </c>
      <c r="O2939">
        <f t="shared" si="119"/>
        <v>0</v>
      </c>
      <c r="P2939" t="s">
        <v>12694</v>
      </c>
    </row>
    <row r="2940" spans="2:16" x14ac:dyDescent="0.25">
      <c r="B2940" t="s">
        <v>2944</v>
      </c>
      <c r="C2940" s="119" t="s">
        <v>60</v>
      </c>
      <c r="D2940" t="s">
        <v>11539</v>
      </c>
      <c r="E2940" t="s">
        <v>11530</v>
      </c>
      <c r="F2940" t="s">
        <v>11540</v>
      </c>
      <c r="G2940" t="s">
        <v>61</v>
      </c>
      <c r="H2940" t="s">
        <v>18</v>
      </c>
      <c r="I2940" t="s">
        <v>11541</v>
      </c>
      <c r="J2940">
        <v>2015</v>
      </c>
      <c r="K2940">
        <v>601.5</v>
      </c>
      <c r="L2940">
        <v>26</v>
      </c>
      <c r="M2940">
        <v>1</v>
      </c>
      <c r="N2940">
        <f t="shared" si="118"/>
        <v>0</v>
      </c>
      <c r="O2940">
        <f t="shared" si="119"/>
        <v>0</v>
      </c>
      <c r="P2940" t="s">
        <v>12694</v>
      </c>
    </row>
    <row r="2941" spans="2:16" x14ac:dyDescent="0.25">
      <c r="B2941" t="s">
        <v>2945</v>
      </c>
      <c r="C2941" s="119" t="s">
        <v>60</v>
      </c>
      <c r="D2941" t="s">
        <v>11563</v>
      </c>
      <c r="E2941" t="s">
        <v>11530</v>
      </c>
      <c r="F2941" t="s">
        <v>11540</v>
      </c>
      <c r="G2941" t="s">
        <v>61</v>
      </c>
      <c r="H2941" t="s">
        <v>18</v>
      </c>
      <c r="I2941" t="s">
        <v>11541</v>
      </c>
      <c r="J2941">
        <v>2015</v>
      </c>
      <c r="K2941">
        <v>631.72</v>
      </c>
      <c r="L2941">
        <v>35</v>
      </c>
      <c r="M2941">
        <v>1</v>
      </c>
      <c r="N2941">
        <f t="shared" si="118"/>
        <v>0</v>
      </c>
      <c r="O2941">
        <f t="shared" si="119"/>
        <v>0</v>
      </c>
      <c r="P2941" t="s">
        <v>12694</v>
      </c>
    </row>
    <row r="2942" spans="2:16" x14ac:dyDescent="0.25">
      <c r="B2942" t="s">
        <v>2946</v>
      </c>
      <c r="C2942" s="119" t="s">
        <v>60</v>
      </c>
      <c r="D2942" t="s">
        <v>11537</v>
      </c>
      <c r="E2942" t="s">
        <v>11530</v>
      </c>
      <c r="F2942" t="s">
        <v>11540</v>
      </c>
      <c r="G2942" t="s">
        <v>61</v>
      </c>
      <c r="H2942" t="s">
        <v>18</v>
      </c>
      <c r="I2942" t="s">
        <v>11541</v>
      </c>
      <c r="J2942">
        <v>2015</v>
      </c>
      <c r="K2942">
        <v>631.33000000000004</v>
      </c>
      <c r="L2942">
        <v>32</v>
      </c>
      <c r="M2942">
        <v>1</v>
      </c>
      <c r="N2942">
        <f t="shared" si="118"/>
        <v>0</v>
      </c>
      <c r="O2942">
        <f t="shared" si="119"/>
        <v>0</v>
      </c>
      <c r="P2942" t="s">
        <v>12694</v>
      </c>
    </row>
    <row r="2943" spans="2:16" x14ac:dyDescent="0.25">
      <c r="B2943" t="s">
        <v>2947</v>
      </c>
      <c r="C2943" s="119" t="s">
        <v>60</v>
      </c>
      <c r="D2943" t="s">
        <v>11537</v>
      </c>
      <c r="E2943" t="s">
        <v>11530</v>
      </c>
      <c r="F2943" t="s">
        <v>11540</v>
      </c>
      <c r="G2943" t="s">
        <v>61</v>
      </c>
      <c r="H2943" t="s">
        <v>18</v>
      </c>
      <c r="I2943" t="s">
        <v>11541</v>
      </c>
      <c r="J2943">
        <v>2015</v>
      </c>
      <c r="K2943">
        <v>601.63</v>
      </c>
      <c r="L2943">
        <v>27</v>
      </c>
      <c r="M2943">
        <v>1</v>
      </c>
      <c r="N2943">
        <f t="shared" si="118"/>
        <v>0</v>
      </c>
      <c r="O2943">
        <f t="shared" si="119"/>
        <v>0</v>
      </c>
      <c r="P2943" t="s">
        <v>12694</v>
      </c>
    </row>
    <row r="2944" spans="2:16" x14ac:dyDescent="0.25">
      <c r="B2944" t="s">
        <v>2948</v>
      </c>
      <c r="C2944" s="119" t="s">
        <v>60</v>
      </c>
      <c r="D2944" t="s">
        <v>11550</v>
      </c>
      <c r="E2944" t="s">
        <v>11530</v>
      </c>
      <c r="F2944" t="s">
        <v>11540</v>
      </c>
      <c r="G2944" t="s">
        <v>61</v>
      </c>
      <c r="H2944" t="s">
        <v>18</v>
      </c>
      <c r="I2944" t="s">
        <v>11541</v>
      </c>
      <c r="J2944">
        <v>2015</v>
      </c>
      <c r="K2944">
        <v>635.59</v>
      </c>
      <c r="L2944">
        <v>28</v>
      </c>
      <c r="M2944">
        <v>1</v>
      </c>
      <c r="N2944">
        <f t="shared" si="118"/>
        <v>0</v>
      </c>
      <c r="O2944">
        <f t="shared" si="119"/>
        <v>0</v>
      </c>
      <c r="P2944" t="s">
        <v>12694</v>
      </c>
    </row>
    <row r="2945" spans="2:16" x14ac:dyDescent="0.25">
      <c r="B2945" t="s">
        <v>2949</v>
      </c>
      <c r="C2945" s="119" t="s">
        <v>60</v>
      </c>
      <c r="D2945" t="s">
        <v>11537</v>
      </c>
      <c r="E2945" t="s">
        <v>11530</v>
      </c>
      <c r="F2945" t="s">
        <v>11540</v>
      </c>
      <c r="G2945" t="s">
        <v>61</v>
      </c>
      <c r="H2945" t="s">
        <v>18</v>
      </c>
      <c r="I2945" t="s">
        <v>11541</v>
      </c>
      <c r="J2945">
        <v>2015</v>
      </c>
      <c r="K2945">
        <v>600.99</v>
      </c>
      <c r="L2945">
        <v>22</v>
      </c>
      <c r="M2945">
        <v>1</v>
      </c>
      <c r="N2945">
        <f t="shared" si="118"/>
        <v>0</v>
      </c>
      <c r="O2945">
        <f t="shared" si="119"/>
        <v>0</v>
      </c>
      <c r="P2945" t="s">
        <v>12694</v>
      </c>
    </row>
    <row r="2946" spans="2:16" x14ac:dyDescent="0.25">
      <c r="B2946" t="s">
        <v>2950</v>
      </c>
      <c r="C2946" s="119" t="s">
        <v>60</v>
      </c>
      <c r="D2946" t="s">
        <v>11537</v>
      </c>
      <c r="E2946" t="s">
        <v>11530</v>
      </c>
      <c r="F2946" t="s">
        <v>11540</v>
      </c>
      <c r="G2946" t="s">
        <v>61</v>
      </c>
      <c r="H2946" t="s">
        <v>18</v>
      </c>
      <c r="I2946" t="s">
        <v>11541</v>
      </c>
      <c r="J2946">
        <v>2015</v>
      </c>
      <c r="K2946">
        <v>601.5</v>
      </c>
      <c r="L2946">
        <v>26</v>
      </c>
      <c r="M2946">
        <v>1</v>
      </c>
      <c r="N2946">
        <f t="shared" si="118"/>
        <v>0</v>
      </c>
      <c r="O2946">
        <f t="shared" si="119"/>
        <v>0</v>
      </c>
      <c r="P2946" t="s">
        <v>12694</v>
      </c>
    </row>
    <row r="2947" spans="2:16" x14ac:dyDescent="0.25">
      <c r="B2947" t="s">
        <v>2951</v>
      </c>
      <c r="C2947" s="119" t="s">
        <v>60</v>
      </c>
      <c r="D2947" t="s">
        <v>11539</v>
      </c>
      <c r="E2947" t="s">
        <v>11530</v>
      </c>
      <c r="F2947" t="s">
        <v>11540</v>
      </c>
      <c r="G2947" t="s">
        <v>61</v>
      </c>
      <c r="H2947" t="s">
        <v>18</v>
      </c>
      <c r="I2947" t="s">
        <v>11541</v>
      </c>
      <c r="J2947">
        <v>2015</v>
      </c>
      <c r="K2947">
        <v>632.30999999999995</v>
      </c>
      <c r="L2947">
        <v>40</v>
      </c>
      <c r="M2947">
        <v>1</v>
      </c>
      <c r="N2947">
        <f t="shared" si="118"/>
        <v>0</v>
      </c>
      <c r="O2947">
        <f t="shared" si="119"/>
        <v>0</v>
      </c>
      <c r="P2947" t="s">
        <v>12694</v>
      </c>
    </row>
    <row r="2948" spans="2:16" x14ac:dyDescent="0.25">
      <c r="B2948" t="s">
        <v>2952</v>
      </c>
      <c r="C2948" s="119" t="s">
        <v>60</v>
      </c>
      <c r="D2948" t="s">
        <v>11537</v>
      </c>
      <c r="E2948" t="s">
        <v>11530</v>
      </c>
      <c r="F2948" t="s">
        <v>11540</v>
      </c>
      <c r="G2948" t="s">
        <v>61</v>
      </c>
      <c r="H2948" t="s">
        <v>18</v>
      </c>
      <c r="I2948" t="s">
        <v>11541</v>
      </c>
      <c r="J2948">
        <v>2015</v>
      </c>
      <c r="K2948">
        <v>635.33000000000004</v>
      </c>
      <c r="L2948">
        <v>26</v>
      </c>
      <c r="M2948">
        <v>1</v>
      </c>
      <c r="N2948">
        <f t="shared" si="118"/>
        <v>0</v>
      </c>
      <c r="O2948">
        <f t="shared" si="119"/>
        <v>0</v>
      </c>
      <c r="P2948" t="s">
        <v>12694</v>
      </c>
    </row>
    <row r="2949" spans="2:16" x14ac:dyDescent="0.25">
      <c r="B2949" t="s">
        <v>2953</v>
      </c>
      <c r="C2949" s="119" t="s">
        <v>60</v>
      </c>
      <c r="D2949" t="s">
        <v>11546</v>
      </c>
      <c r="E2949" t="s">
        <v>11530</v>
      </c>
      <c r="F2949" t="s">
        <v>11540</v>
      </c>
      <c r="G2949" t="s">
        <v>61</v>
      </c>
      <c r="H2949" t="s">
        <v>18</v>
      </c>
      <c r="I2949" t="s">
        <v>11541</v>
      </c>
      <c r="J2949">
        <v>2015</v>
      </c>
      <c r="K2949">
        <v>633.91</v>
      </c>
      <c r="L2949">
        <v>15</v>
      </c>
      <c r="M2949">
        <v>1</v>
      </c>
      <c r="N2949">
        <f t="shared" si="118"/>
        <v>0</v>
      </c>
      <c r="O2949">
        <f t="shared" si="119"/>
        <v>0</v>
      </c>
      <c r="P2949" t="s">
        <v>12693</v>
      </c>
    </row>
    <row r="2950" spans="2:16" x14ac:dyDescent="0.25">
      <c r="B2950" t="s">
        <v>2954</v>
      </c>
      <c r="C2950" s="119" t="s">
        <v>60</v>
      </c>
      <c r="D2950" t="s">
        <v>11550</v>
      </c>
      <c r="E2950" t="s">
        <v>11530</v>
      </c>
      <c r="F2950" t="s">
        <v>11540</v>
      </c>
      <c r="G2950" t="s">
        <v>61</v>
      </c>
      <c r="H2950" t="s">
        <v>18</v>
      </c>
      <c r="I2950" t="s">
        <v>11533</v>
      </c>
      <c r="J2950">
        <v>2015</v>
      </c>
      <c r="K2950">
        <v>609.79999999999995</v>
      </c>
      <c r="L2950">
        <v>28</v>
      </c>
      <c r="M2950">
        <v>1</v>
      </c>
      <c r="N2950">
        <f t="shared" si="118"/>
        <v>0</v>
      </c>
      <c r="O2950">
        <f t="shared" si="119"/>
        <v>0</v>
      </c>
      <c r="P2950" t="s">
        <v>12694</v>
      </c>
    </row>
    <row r="2951" spans="2:16" x14ac:dyDescent="0.25">
      <c r="B2951" t="s">
        <v>2955</v>
      </c>
      <c r="C2951" s="119" t="s">
        <v>60</v>
      </c>
      <c r="D2951" t="s">
        <v>11542</v>
      </c>
      <c r="E2951" t="s">
        <v>11530</v>
      </c>
      <c r="F2951" t="s">
        <v>11540</v>
      </c>
      <c r="G2951" t="s">
        <v>61</v>
      </c>
      <c r="H2951" t="s">
        <v>18</v>
      </c>
      <c r="I2951" t="s">
        <v>11541</v>
      </c>
      <c r="J2951">
        <v>2015</v>
      </c>
      <c r="K2951">
        <v>635.07000000000005</v>
      </c>
      <c r="L2951">
        <v>24</v>
      </c>
      <c r="M2951">
        <v>1</v>
      </c>
      <c r="N2951">
        <f t="shared" si="118"/>
        <v>0</v>
      </c>
      <c r="O2951">
        <f t="shared" si="119"/>
        <v>0</v>
      </c>
      <c r="P2951" t="s">
        <v>12694</v>
      </c>
    </row>
    <row r="2952" spans="2:16" x14ac:dyDescent="0.25">
      <c r="B2952" t="s">
        <v>2956</v>
      </c>
      <c r="C2952" s="119" t="s">
        <v>60</v>
      </c>
      <c r="D2952" t="s">
        <v>11537</v>
      </c>
      <c r="E2952" t="s">
        <v>11530</v>
      </c>
      <c r="F2952" t="s">
        <v>11540</v>
      </c>
      <c r="G2952" t="s">
        <v>61</v>
      </c>
      <c r="H2952" t="s">
        <v>18</v>
      </c>
      <c r="I2952" t="s">
        <v>11541</v>
      </c>
      <c r="J2952">
        <v>2015</v>
      </c>
      <c r="K2952">
        <v>606.05999999999995</v>
      </c>
      <c r="L2952">
        <v>26</v>
      </c>
      <c r="M2952">
        <v>1</v>
      </c>
      <c r="N2952">
        <f t="shared" si="118"/>
        <v>0</v>
      </c>
      <c r="O2952">
        <f t="shared" si="119"/>
        <v>0</v>
      </c>
      <c r="P2952" t="s">
        <v>12694</v>
      </c>
    </row>
    <row r="2953" spans="2:16" x14ac:dyDescent="0.25">
      <c r="B2953" t="s">
        <v>2957</v>
      </c>
      <c r="C2953" s="119" t="s">
        <v>60</v>
      </c>
      <c r="D2953" t="s">
        <v>11537</v>
      </c>
      <c r="E2953" t="s">
        <v>11530</v>
      </c>
      <c r="F2953" t="s">
        <v>11540</v>
      </c>
      <c r="G2953" t="s">
        <v>61</v>
      </c>
      <c r="H2953" t="s">
        <v>18</v>
      </c>
      <c r="I2953" t="s">
        <v>11541</v>
      </c>
      <c r="J2953">
        <v>2015</v>
      </c>
      <c r="K2953">
        <v>605.92999999999995</v>
      </c>
      <c r="L2953">
        <v>25</v>
      </c>
      <c r="M2953">
        <v>1</v>
      </c>
      <c r="N2953">
        <f t="shared" si="118"/>
        <v>0</v>
      </c>
      <c r="O2953">
        <f t="shared" si="119"/>
        <v>0</v>
      </c>
      <c r="P2953" t="s">
        <v>12694</v>
      </c>
    </row>
    <row r="2954" spans="2:16" x14ac:dyDescent="0.25">
      <c r="B2954" t="s">
        <v>2958</v>
      </c>
      <c r="C2954" s="119" t="s">
        <v>60</v>
      </c>
      <c r="D2954" t="s">
        <v>11539</v>
      </c>
      <c r="E2954" t="s">
        <v>11530</v>
      </c>
      <c r="F2954" t="s">
        <v>11540</v>
      </c>
      <c r="G2954" t="s">
        <v>61</v>
      </c>
      <c r="H2954" t="s">
        <v>18</v>
      </c>
      <c r="I2954" t="s">
        <v>11541</v>
      </c>
      <c r="J2954">
        <v>2015</v>
      </c>
      <c r="K2954">
        <v>605.66999999999996</v>
      </c>
      <c r="L2954">
        <v>23</v>
      </c>
      <c r="M2954">
        <v>1</v>
      </c>
      <c r="N2954">
        <f t="shared" si="118"/>
        <v>0</v>
      </c>
      <c r="O2954">
        <f t="shared" si="119"/>
        <v>0</v>
      </c>
      <c r="P2954" t="s">
        <v>12694</v>
      </c>
    </row>
    <row r="2955" spans="2:16" x14ac:dyDescent="0.25">
      <c r="B2955" t="s">
        <v>2959</v>
      </c>
      <c r="C2955" s="119" t="s">
        <v>60</v>
      </c>
      <c r="D2955" t="s">
        <v>11537</v>
      </c>
      <c r="E2955" t="s">
        <v>11530</v>
      </c>
      <c r="F2955" t="s">
        <v>11540</v>
      </c>
      <c r="G2955" t="s">
        <v>61</v>
      </c>
      <c r="H2955" t="s">
        <v>18</v>
      </c>
      <c r="I2955" t="s">
        <v>11541</v>
      </c>
      <c r="J2955">
        <v>2015</v>
      </c>
      <c r="K2955">
        <v>605.79999999999995</v>
      </c>
      <c r="L2955">
        <v>24</v>
      </c>
      <c r="M2955">
        <v>1</v>
      </c>
      <c r="N2955">
        <f t="shared" ref="N2955:N3018" si="120">IF(K2955&lt;100,1,0)</f>
        <v>0</v>
      </c>
      <c r="O2955">
        <f t="shared" si="119"/>
        <v>0</v>
      </c>
      <c r="P2955" t="s">
        <v>12694</v>
      </c>
    </row>
    <row r="2956" spans="2:16" x14ac:dyDescent="0.25">
      <c r="B2956" t="s">
        <v>2960</v>
      </c>
      <c r="C2956" s="119" t="s">
        <v>60</v>
      </c>
      <c r="D2956" t="s">
        <v>11539</v>
      </c>
      <c r="E2956" t="s">
        <v>11530</v>
      </c>
      <c r="F2956" t="s">
        <v>11540</v>
      </c>
      <c r="G2956" t="s">
        <v>61</v>
      </c>
      <c r="H2956" t="s">
        <v>18</v>
      </c>
      <c r="I2956" t="s">
        <v>11541</v>
      </c>
      <c r="J2956">
        <v>2015</v>
      </c>
      <c r="K2956">
        <v>635.07000000000005</v>
      </c>
      <c r="L2956">
        <v>24</v>
      </c>
      <c r="M2956">
        <v>1</v>
      </c>
      <c r="N2956">
        <f t="shared" si="120"/>
        <v>0</v>
      </c>
      <c r="O2956">
        <f t="shared" si="119"/>
        <v>0</v>
      </c>
      <c r="P2956" t="s">
        <v>12694</v>
      </c>
    </row>
    <row r="2957" spans="2:16" x14ac:dyDescent="0.25">
      <c r="B2957" t="s">
        <v>2961</v>
      </c>
      <c r="C2957" s="119" t="s">
        <v>60</v>
      </c>
      <c r="D2957" t="s">
        <v>11539</v>
      </c>
      <c r="E2957" t="s">
        <v>11530</v>
      </c>
      <c r="F2957" t="s">
        <v>11540</v>
      </c>
      <c r="G2957" t="s">
        <v>61</v>
      </c>
      <c r="H2957" t="s">
        <v>18</v>
      </c>
      <c r="I2957" t="s">
        <v>11541</v>
      </c>
      <c r="J2957">
        <v>2015</v>
      </c>
      <c r="K2957">
        <v>636.23</v>
      </c>
      <c r="L2957">
        <v>33</v>
      </c>
      <c r="M2957">
        <v>1</v>
      </c>
      <c r="N2957">
        <f t="shared" si="120"/>
        <v>0</v>
      </c>
      <c r="O2957">
        <f t="shared" si="119"/>
        <v>0</v>
      </c>
      <c r="P2957" t="s">
        <v>12694</v>
      </c>
    </row>
    <row r="2958" spans="2:16" x14ac:dyDescent="0.25">
      <c r="B2958" t="s">
        <v>2962</v>
      </c>
      <c r="C2958" s="119" t="s">
        <v>60</v>
      </c>
      <c r="D2958" t="s">
        <v>11539</v>
      </c>
      <c r="E2958" t="s">
        <v>11530</v>
      </c>
      <c r="F2958" t="s">
        <v>11540</v>
      </c>
      <c r="G2958" t="s">
        <v>61</v>
      </c>
      <c r="H2958" t="s">
        <v>18</v>
      </c>
      <c r="I2958" t="s">
        <v>11541</v>
      </c>
      <c r="J2958">
        <v>2015</v>
      </c>
      <c r="K2958">
        <v>634.67999999999995</v>
      </c>
      <c r="L2958">
        <v>21</v>
      </c>
      <c r="M2958">
        <v>1</v>
      </c>
      <c r="N2958">
        <f t="shared" si="120"/>
        <v>0</v>
      </c>
      <c r="O2958">
        <f t="shared" si="119"/>
        <v>0</v>
      </c>
      <c r="P2958" t="s">
        <v>12694</v>
      </c>
    </row>
    <row r="2959" spans="2:16" x14ac:dyDescent="0.25">
      <c r="B2959" t="s">
        <v>2963</v>
      </c>
      <c r="C2959" s="119" t="s">
        <v>60</v>
      </c>
      <c r="D2959" t="s">
        <v>11539</v>
      </c>
      <c r="E2959" t="s">
        <v>11530</v>
      </c>
      <c r="F2959" t="s">
        <v>11540</v>
      </c>
      <c r="G2959" t="s">
        <v>61</v>
      </c>
      <c r="H2959" t="s">
        <v>18</v>
      </c>
      <c r="I2959" t="s">
        <v>11541</v>
      </c>
      <c r="J2959">
        <v>2015</v>
      </c>
      <c r="K2959">
        <v>637.91</v>
      </c>
      <c r="L2959">
        <v>46</v>
      </c>
      <c r="M2959">
        <v>1</v>
      </c>
      <c r="N2959">
        <f t="shared" si="120"/>
        <v>0</v>
      </c>
      <c r="O2959">
        <f t="shared" si="119"/>
        <v>0</v>
      </c>
      <c r="P2959" t="s">
        <v>12694</v>
      </c>
    </row>
    <row r="2960" spans="2:16" x14ac:dyDescent="0.25">
      <c r="B2960" t="s">
        <v>2964</v>
      </c>
      <c r="C2960" s="119" t="s">
        <v>60</v>
      </c>
      <c r="D2960" t="s">
        <v>11539</v>
      </c>
      <c r="E2960" t="s">
        <v>11530</v>
      </c>
      <c r="F2960" t="s">
        <v>11540</v>
      </c>
      <c r="G2960" t="s">
        <v>61</v>
      </c>
      <c r="H2960" t="s">
        <v>18</v>
      </c>
      <c r="I2960" t="s">
        <v>11541</v>
      </c>
      <c r="J2960">
        <v>2015</v>
      </c>
      <c r="K2960">
        <v>635.07000000000005</v>
      </c>
      <c r="L2960">
        <v>24</v>
      </c>
      <c r="M2960">
        <v>1</v>
      </c>
      <c r="N2960">
        <f t="shared" si="120"/>
        <v>0</v>
      </c>
      <c r="O2960">
        <f t="shared" si="119"/>
        <v>0</v>
      </c>
      <c r="P2960" t="s">
        <v>12694</v>
      </c>
    </row>
    <row r="2961" spans="2:16" x14ac:dyDescent="0.25">
      <c r="B2961" t="s">
        <v>2965</v>
      </c>
      <c r="C2961" s="119" t="s">
        <v>60</v>
      </c>
      <c r="D2961" t="s">
        <v>11539</v>
      </c>
      <c r="E2961" t="s">
        <v>11530</v>
      </c>
      <c r="F2961" t="s">
        <v>11540</v>
      </c>
      <c r="G2961" t="s">
        <v>61</v>
      </c>
      <c r="H2961" t="s">
        <v>18</v>
      </c>
      <c r="I2961" t="s">
        <v>11541</v>
      </c>
      <c r="J2961">
        <v>2015</v>
      </c>
      <c r="K2961">
        <v>634.82000000000005</v>
      </c>
      <c r="L2961">
        <v>22</v>
      </c>
      <c r="M2961">
        <v>1</v>
      </c>
      <c r="N2961">
        <f t="shared" si="120"/>
        <v>0</v>
      </c>
      <c r="O2961">
        <f t="shared" si="119"/>
        <v>0</v>
      </c>
      <c r="P2961" t="s">
        <v>12694</v>
      </c>
    </row>
    <row r="2962" spans="2:16" x14ac:dyDescent="0.25">
      <c r="B2962" t="s">
        <v>2966</v>
      </c>
      <c r="C2962" s="119" t="s">
        <v>60</v>
      </c>
      <c r="D2962" t="s">
        <v>11539</v>
      </c>
      <c r="E2962" t="s">
        <v>11530</v>
      </c>
      <c r="F2962" t="s">
        <v>11540</v>
      </c>
      <c r="G2962" t="s">
        <v>61</v>
      </c>
      <c r="H2962" t="s">
        <v>18</v>
      </c>
      <c r="I2962" t="s">
        <v>11541</v>
      </c>
      <c r="J2962">
        <v>2015</v>
      </c>
      <c r="K2962">
        <v>637.52</v>
      </c>
      <c r="L2962">
        <v>43</v>
      </c>
      <c r="M2962">
        <v>1</v>
      </c>
      <c r="N2962">
        <f t="shared" si="120"/>
        <v>0</v>
      </c>
      <c r="O2962">
        <f t="shared" si="119"/>
        <v>0</v>
      </c>
      <c r="P2962" t="s">
        <v>12694</v>
      </c>
    </row>
    <row r="2963" spans="2:16" x14ac:dyDescent="0.25">
      <c r="B2963" t="s">
        <v>2967</v>
      </c>
      <c r="C2963" s="119" t="s">
        <v>60</v>
      </c>
      <c r="D2963" t="s">
        <v>11546</v>
      </c>
      <c r="E2963" t="s">
        <v>11530</v>
      </c>
      <c r="F2963" t="s">
        <v>11540</v>
      </c>
      <c r="G2963" t="s">
        <v>61</v>
      </c>
      <c r="H2963" t="s">
        <v>18</v>
      </c>
      <c r="I2963" t="s">
        <v>11541</v>
      </c>
      <c r="J2963">
        <v>2015</v>
      </c>
      <c r="K2963">
        <v>605.92999999999995</v>
      </c>
      <c r="L2963">
        <v>25</v>
      </c>
      <c r="M2963">
        <v>1</v>
      </c>
      <c r="N2963">
        <f t="shared" si="120"/>
        <v>0</v>
      </c>
      <c r="O2963">
        <f t="shared" si="119"/>
        <v>0</v>
      </c>
      <c r="P2963" t="s">
        <v>12694</v>
      </c>
    </row>
    <row r="2964" spans="2:16" x14ac:dyDescent="0.25">
      <c r="B2964" t="s">
        <v>2968</v>
      </c>
      <c r="C2964" s="119" t="s">
        <v>60</v>
      </c>
      <c r="D2964" t="s">
        <v>11537</v>
      </c>
      <c r="E2964" t="s">
        <v>11530</v>
      </c>
      <c r="F2964" t="s">
        <v>11540</v>
      </c>
      <c r="G2964" t="s">
        <v>61</v>
      </c>
      <c r="H2964" t="s">
        <v>18</v>
      </c>
      <c r="I2964" t="s">
        <v>11541</v>
      </c>
      <c r="J2964">
        <v>2015</v>
      </c>
      <c r="K2964">
        <v>635.33000000000004</v>
      </c>
      <c r="L2964">
        <v>26</v>
      </c>
      <c r="M2964">
        <v>1</v>
      </c>
      <c r="N2964">
        <f t="shared" si="120"/>
        <v>0</v>
      </c>
      <c r="O2964">
        <f t="shared" si="119"/>
        <v>0</v>
      </c>
      <c r="P2964" t="s">
        <v>12694</v>
      </c>
    </row>
    <row r="2965" spans="2:16" x14ac:dyDescent="0.25">
      <c r="B2965" t="s">
        <v>2969</v>
      </c>
      <c r="C2965" s="119" t="s">
        <v>60</v>
      </c>
      <c r="D2965" t="s">
        <v>11537</v>
      </c>
      <c r="E2965" t="s">
        <v>11530</v>
      </c>
      <c r="F2965" t="s">
        <v>11540</v>
      </c>
      <c r="G2965" t="s">
        <v>61</v>
      </c>
      <c r="H2965" t="s">
        <v>18</v>
      </c>
      <c r="I2965" t="s">
        <v>11541</v>
      </c>
      <c r="J2965">
        <v>2015</v>
      </c>
      <c r="K2965">
        <v>605.41</v>
      </c>
      <c r="L2965">
        <v>21</v>
      </c>
      <c r="M2965">
        <v>1</v>
      </c>
      <c r="N2965">
        <f t="shared" si="120"/>
        <v>0</v>
      </c>
      <c r="O2965">
        <f t="shared" si="119"/>
        <v>0</v>
      </c>
      <c r="P2965" t="s">
        <v>12694</v>
      </c>
    </row>
    <row r="2966" spans="2:16" x14ac:dyDescent="0.25">
      <c r="B2966" t="s">
        <v>2970</v>
      </c>
      <c r="C2966" s="119" t="s">
        <v>60</v>
      </c>
      <c r="D2966" t="s">
        <v>11537</v>
      </c>
      <c r="E2966" t="s">
        <v>11530</v>
      </c>
      <c r="F2966" t="s">
        <v>11540</v>
      </c>
      <c r="G2966" t="s">
        <v>61</v>
      </c>
      <c r="H2966" t="s">
        <v>18</v>
      </c>
      <c r="I2966" t="s">
        <v>11541</v>
      </c>
      <c r="J2966">
        <v>2015</v>
      </c>
      <c r="K2966">
        <v>632.03</v>
      </c>
      <c r="L2966">
        <v>23</v>
      </c>
      <c r="M2966">
        <v>1</v>
      </c>
      <c r="N2966">
        <f t="shared" si="120"/>
        <v>0</v>
      </c>
      <c r="O2966">
        <f t="shared" si="119"/>
        <v>0</v>
      </c>
      <c r="P2966" t="s">
        <v>12694</v>
      </c>
    </row>
    <row r="2967" spans="2:16" x14ac:dyDescent="0.25">
      <c r="B2967" t="s">
        <v>2971</v>
      </c>
      <c r="C2967" s="119" t="s">
        <v>60</v>
      </c>
      <c r="D2967" t="s">
        <v>11537</v>
      </c>
      <c r="E2967" t="s">
        <v>11530</v>
      </c>
      <c r="F2967" t="s">
        <v>11540</v>
      </c>
      <c r="G2967" t="s">
        <v>61</v>
      </c>
      <c r="H2967" t="s">
        <v>18</v>
      </c>
      <c r="I2967" t="s">
        <v>11541</v>
      </c>
      <c r="J2967">
        <v>2015</v>
      </c>
      <c r="K2967">
        <v>639.59</v>
      </c>
      <c r="L2967">
        <v>59</v>
      </c>
      <c r="M2967">
        <v>1</v>
      </c>
      <c r="N2967">
        <f t="shared" si="120"/>
        <v>0</v>
      </c>
      <c r="O2967">
        <f t="shared" si="119"/>
        <v>0</v>
      </c>
      <c r="P2967" t="s">
        <v>12694</v>
      </c>
    </row>
    <row r="2968" spans="2:16" x14ac:dyDescent="0.25">
      <c r="B2968" t="s">
        <v>2972</v>
      </c>
      <c r="C2968" s="119" t="s">
        <v>60</v>
      </c>
      <c r="D2968" t="s">
        <v>11537</v>
      </c>
      <c r="E2968" t="s">
        <v>11530</v>
      </c>
      <c r="F2968" t="s">
        <v>11540</v>
      </c>
      <c r="G2968" t="s">
        <v>61</v>
      </c>
      <c r="H2968" t="s">
        <v>18</v>
      </c>
      <c r="I2968" t="s">
        <v>11541</v>
      </c>
      <c r="J2968">
        <v>2015</v>
      </c>
      <c r="K2968">
        <v>639.72</v>
      </c>
      <c r="L2968">
        <v>60</v>
      </c>
      <c r="M2968">
        <v>1</v>
      </c>
      <c r="N2968">
        <f t="shared" si="120"/>
        <v>0</v>
      </c>
      <c r="O2968">
        <f t="shared" si="119"/>
        <v>0</v>
      </c>
      <c r="P2968" t="s">
        <v>12694</v>
      </c>
    </row>
    <row r="2969" spans="2:16" x14ac:dyDescent="0.25">
      <c r="B2969" t="s">
        <v>2973</v>
      </c>
      <c r="C2969" s="119" t="s">
        <v>60</v>
      </c>
      <c r="D2969" t="s">
        <v>11537</v>
      </c>
      <c r="E2969" t="s">
        <v>11530</v>
      </c>
      <c r="F2969" t="s">
        <v>11540</v>
      </c>
      <c r="G2969" t="s">
        <v>61</v>
      </c>
      <c r="H2969" t="s">
        <v>18</v>
      </c>
      <c r="I2969" t="s">
        <v>11541</v>
      </c>
      <c r="J2969">
        <v>2015</v>
      </c>
      <c r="K2969">
        <v>638.29999999999995</v>
      </c>
      <c r="L2969">
        <v>49</v>
      </c>
      <c r="M2969">
        <v>1</v>
      </c>
      <c r="N2969">
        <f t="shared" si="120"/>
        <v>0</v>
      </c>
      <c r="O2969">
        <f t="shared" si="119"/>
        <v>0</v>
      </c>
      <c r="P2969" t="s">
        <v>12694</v>
      </c>
    </row>
    <row r="2970" spans="2:16" x14ac:dyDescent="0.25">
      <c r="B2970" t="s">
        <v>2974</v>
      </c>
      <c r="C2970" s="119" t="s">
        <v>60</v>
      </c>
      <c r="D2970" t="s">
        <v>11537</v>
      </c>
      <c r="E2970" t="s">
        <v>11530</v>
      </c>
      <c r="F2970" t="s">
        <v>11540</v>
      </c>
      <c r="G2970" t="s">
        <v>61</v>
      </c>
      <c r="H2970" t="s">
        <v>18</v>
      </c>
      <c r="I2970" t="s">
        <v>11541</v>
      </c>
      <c r="J2970">
        <v>2015</v>
      </c>
      <c r="K2970">
        <v>605.41999999999996</v>
      </c>
      <c r="L2970">
        <v>21</v>
      </c>
      <c r="M2970">
        <v>1</v>
      </c>
      <c r="N2970">
        <f t="shared" si="120"/>
        <v>0</v>
      </c>
      <c r="O2970">
        <f t="shared" ref="O2970:O3033" si="121">IF(OR(L2970="",L2970&lt;=0),1,0)</f>
        <v>0</v>
      </c>
      <c r="P2970" t="s">
        <v>12694</v>
      </c>
    </row>
    <row r="2971" spans="2:16" x14ac:dyDescent="0.25">
      <c r="B2971" t="s">
        <v>2975</v>
      </c>
      <c r="C2971" s="119" t="s">
        <v>60</v>
      </c>
      <c r="D2971" t="s">
        <v>11537</v>
      </c>
      <c r="E2971" t="s">
        <v>11530</v>
      </c>
      <c r="F2971" t="s">
        <v>11540</v>
      </c>
      <c r="G2971" t="s">
        <v>61</v>
      </c>
      <c r="H2971" t="s">
        <v>18</v>
      </c>
      <c r="I2971" t="s">
        <v>11541</v>
      </c>
      <c r="J2971">
        <v>2015</v>
      </c>
      <c r="K2971">
        <v>636.23</v>
      </c>
      <c r="L2971">
        <v>33</v>
      </c>
      <c r="M2971">
        <v>1</v>
      </c>
      <c r="N2971">
        <f t="shared" si="120"/>
        <v>0</v>
      </c>
      <c r="O2971">
        <f t="shared" si="121"/>
        <v>0</v>
      </c>
      <c r="P2971" t="s">
        <v>12694</v>
      </c>
    </row>
    <row r="2972" spans="2:16" x14ac:dyDescent="0.25">
      <c r="B2972" t="s">
        <v>2976</v>
      </c>
      <c r="C2972" s="119" t="s">
        <v>60</v>
      </c>
      <c r="D2972" t="s">
        <v>11537</v>
      </c>
      <c r="E2972" t="s">
        <v>11530</v>
      </c>
      <c r="F2972" t="s">
        <v>11540</v>
      </c>
      <c r="G2972" t="s">
        <v>61</v>
      </c>
      <c r="H2972" t="s">
        <v>18</v>
      </c>
      <c r="I2972" t="s">
        <v>11541</v>
      </c>
      <c r="J2972">
        <v>2015</v>
      </c>
      <c r="K2972">
        <v>635.46</v>
      </c>
      <c r="L2972">
        <v>27</v>
      </c>
      <c r="M2972">
        <v>1</v>
      </c>
      <c r="N2972">
        <f t="shared" si="120"/>
        <v>0</v>
      </c>
      <c r="O2972">
        <f t="shared" si="121"/>
        <v>0</v>
      </c>
      <c r="P2972" t="s">
        <v>12694</v>
      </c>
    </row>
    <row r="2973" spans="2:16" x14ac:dyDescent="0.25">
      <c r="B2973" t="s">
        <v>2977</v>
      </c>
      <c r="C2973" s="119" t="s">
        <v>60</v>
      </c>
      <c r="D2973" t="s">
        <v>11537</v>
      </c>
      <c r="E2973" t="s">
        <v>11530</v>
      </c>
      <c r="F2973" t="s">
        <v>11540</v>
      </c>
      <c r="G2973" t="s">
        <v>61</v>
      </c>
      <c r="H2973" t="s">
        <v>18</v>
      </c>
      <c r="I2973" t="s">
        <v>11541</v>
      </c>
      <c r="J2973">
        <v>2015</v>
      </c>
      <c r="K2973">
        <v>637.66</v>
      </c>
      <c r="L2973">
        <v>44</v>
      </c>
      <c r="M2973">
        <v>1</v>
      </c>
      <c r="N2973">
        <f t="shared" si="120"/>
        <v>0</v>
      </c>
      <c r="O2973">
        <f t="shared" si="121"/>
        <v>0</v>
      </c>
      <c r="P2973" t="s">
        <v>12694</v>
      </c>
    </row>
    <row r="2974" spans="2:16" x14ac:dyDescent="0.25">
      <c r="B2974" t="s">
        <v>2978</v>
      </c>
      <c r="C2974" s="119" t="s">
        <v>60</v>
      </c>
      <c r="D2974" t="s">
        <v>11537</v>
      </c>
      <c r="E2974" t="s">
        <v>11530</v>
      </c>
      <c r="F2974" t="s">
        <v>11540</v>
      </c>
      <c r="G2974" t="s">
        <v>61</v>
      </c>
      <c r="H2974" t="s">
        <v>18</v>
      </c>
      <c r="I2974" t="s">
        <v>11541</v>
      </c>
      <c r="J2974">
        <v>2015</v>
      </c>
      <c r="K2974">
        <v>598.91999999999996</v>
      </c>
      <c r="M2974">
        <v>1</v>
      </c>
      <c r="N2974">
        <f t="shared" si="120"/>
        <v>0</v>
      </c>
      <c r="O2974">
        <f t="shared" si="121"/>
        <v>1</v>
      </c>
      <c r="P2974" t="s">
        <v>12694</v>
      </c>
    </row>
    <row r="2975" spans="2:16" x14ac:dyDescent="0.25">
      <c r="B2975" t="s">
        <v>2979</v>
      </c>
      <c r="C2975" s="119" t="s">
        <v>60</v>
      </c>
      <c r="D2975" t="s">
        <v>11537</v>
      </c>
      <c r="E2975" t="s">
        <v>11530</v>
      </c>
      <c r="F2975" t="s">
        <v>11540</v>
      </c>
      <c r="G2975" t="s">
        <v>61</v>
      </c>
      <c r="H2975" t="s">
        <v>18</v>
      </c>
      <c r="I2975" t="s">
        <v>11541</v>
      </c>
      <c r="J2975">
        <v>2015</v>
      </c>
      <c r="K2975">
        <v>635.07000000000005</v>
      </c>
      <c r="L2975">
        <v>24</v>
      </c>
      <c r="M2975">
        <v>1</v>
      </c>
      <c r="N2975">
        <f t="shared" si="120"/>
        <v>0</v>
      </c>
      <c r="O2975">
        <f t="shared" si="121"/>
        <v>0</v>
      </c>
      <c r="P2975" t="s">
        <v>12694</v>
      </c>
    </row>
    <row r="2976" spans="2:16" x14ac:dyDescent="0.25">
      <c r="B2976" t="s">
        <v>2980</v>
      </c>
      <c r="C2976" s="119" t="s">
        <v>60</v>
      </c>
      <c r="D2976" t="s">
        <v>11537</v>
      </c>
      <c r="E2976" t="s">
        <v>11530</v>
      </c>
      <c r="F2976" t="s">
        <v>11540</v>
      </c>
      <c r="G2976" t="s">
        <v>61</v>
      </c>
      <c r="H2976" t="s">
        <v>18</v>
      </c>
      <c r="I2976" t="s">
        <v>11541</v>
      </c>
      <c r="J2976">
        <v>2015</v>
      </c>
      <c r="K2976">
        <v>754.06</v>
      </c>
      <c r="L2976">
        <v>22</v>
      </c>
      <c r="M2976">
        <v>1</v>
      </c>
      <c r="N2976">
        <f t="shared" si="120"/>
        <v>0</v>
      </c>
      <c r="O2976">
        <f t="shared" si="121"/>
        <v>0</v>
      </c>
      <c r="P2976" t="s">
        <v>12694</v>
      </c>
    </row>
    <row r="2977" spans="2:16" x14ac:dyDescent="0.25">
      <c r="B2977" t="s">
        <v>2981</v>
      </c>
      <c r="C2977" s="119" t="s">
        <v>60</v>
      </c>
      <c r="D2977" t="s">
        <v>11537</v>
      </c>
      <c r="E2977" t="s">
        <v>11530</v>
      </c>
      <c r="F2977" t="s">
        <v>11540</v>
      </c>
      <c r="G2977" t="s">
        <v>61</v>
      </c>
      <c r="H2977" t="s">
        <v>18</v>
      </c>
      <c r="I2977" t="s">
        <v>11541</v>
      </c>
      <c r="J2977">
        <v>2015</v>
      </c>
      <c r="K2977">
        <v>635.98</v>
      </c>
      <c r="L2977">
        <v>31</v>
      </c>
      <c r="M2977">
        <v>1</v>
      </c>
      <c r="N2977">
        <f t="shared" si="120"/>
        <v>0</v>
      </c>
      <c r="O2977">
        <f t="shared" si="121"/>
        <v>0</v>
      </c>
      <c r="P2977" t="s">
        <v>12694</v>
      </c>
    </row>
    <row r="2978" spans="2:16" x14ac:dyDescent="0.25">
      <c r="B2978" t="s">
        <v>2982</v>
      </c>
      <c r="C2978" s="119" t="s">
        <v>60</v>
      </c>
      <c r="D2978" t="s">
        <v>11539</v>
      </c>
      <c r="E2978" t="s">
        <v>11530</v>
      </c>
      <c r="F2978" t="s">
        <v>11540</v>
      </c>
      <c r="G2978" t="s">
        <v>61</v>
      </c>
      <c r="H2978" t="s">
        <v>18</v>
      </c>
      <c r="I2978" t="s">
        <v>11541</v>
      </c>
      <c r="J2978">
        <v>2015</v>
      </c>
      <c r="K2978">
        <v>605.79999999999995</v>
      </c>
      <c r="L2978">
        <v>24</v>
      </c>
      <c r="M2978">
        <v>1</v>
      </c>
      <c r="N2978">
        <f t="shared" si="120"/>
        <v>0</v>
      </c>
      <c r="O2978">
        <f t="shared" si="121"/>
        <v>0</v>
      </c>
      <c r="P2978" t="s">
        <v>12694</v>
      </c>
    </row>
    <row r="2979" spans="2:16" x14ac:dyDescent="0.25">
      <c r="B2979" t="s">
        <v>2983</v>
      </c>
      <c r="C2979" s="119" t="s">
        <v>60</v>
      </c>
      <c r="D2979" t="s">
        <v>11539</v>
      </c>
      <c r="E2979" t="s">
        <v>11530</v>
      </c>
      <c r="F2979" t="s">
        <v>11540</v>
      </c>
      <c r="G2979" t="s">
        <v>61</v>
      </c>
      <c r="H2979" t="s">
        <v>18</v>
      </c>
      <c r="I2979" t="s">
        <v>11541</v>
      </c>
      <c r="J2979">
        <v>2015</v>
      </c>
      <c r="K2979">
        <v>605.54999999999995</v>
      </c>
      <c r="L2979">
        <v>22</v>
      </c>
      <c r="M2979">
        <v>1</v>
      </c>
      <c r="N2979">
        <f t="shared" si="120"/>
        <v>0</v>
      </c>
      <c r="O2979">
        <f t="shared" si="121"/>
        <v>0</v>
      </c>
      <c r="P2979" t="s">
        <v>12694</v>
      </c>
    </row>
    <row r="2980" spans="2:16" x14ac:dyDescent="0.25">
      <c r="B2980" t="s">
        <v>2984</v>
      </c>
      <c r="C2980" s="119" t="s">
        <v>60</v>
      </c>
      <c r="D2980" t="s">
        <v>11539</v>
      </c>
      <c r="E2980" t="s">
        <v>11530</v>
      </c>
      <c r="F2980" t="s">
        <v>11540</v>
      </c>
      <c r="G2980" t="s">
        <v>61</v>
      </c>
      <c r="H2980" t="s">
        <v>18</v>
      </c>
      <c r="I2980" t="s">
        <v>11541</v>
      </c>
      <c r="J2980">
        <v>2015</v>
      </c>
      <c r="K2980">
        <v>605.92999999999995</v>
      </c>
      <c r="L2980">
        <v>25</v>
      </c>
      <c r="M2980">
        <v>1</v>
      </c>
      <c r="N2980">
        <f t="shared" si="120"/>
        <v>0</v>
      </c>
      <c r="O2980">
        <f t="shared" si="121"/>
        <v>0</v>
      </c>
      <c r="P2980" t="s">
        <v>12694</v>
      </c>
    </row>
    <row r="2981" spans="2:16" x14ac:dyDescent="0.25">
      <c r="B2981" t="s">
        <v>2985</v>
      </c>
      <c r="C2981" s="119" t="s">
        <v>60</v>
      </c>
      <c r="D2981" t="s">
        <v>11539</v>
      </c>
      <c r="E2981" t="s">
        <v>11530</v>
      </c>
      <c r="F2981" t="s">
        <v>11540</v>
      </c>
      <c r="G2981" t="s">
        <v>61</v>
      </c>
      <c r="H2981" t="s">
        <v>18</v>
      </c>
      <c r="I2981" t="s">
        <v>11541</v>
      </c>
      <c r="J2981">
        <v>2015</v>
      </c>
      <c r="K2981">
        <v>607.49</v>
      </c>
      <c r="L2981">
        <v>37</v>
      </c>
      <c r="M2981">
        <v>1</v>
      </c>
      <c r="N2981">
        <f t="shared" si="120"/>
        <v>0</v>
      </c>
      <c r="O2981">
        <f t="shared" si="121"/>
        <v>0</v>
      </c>
      <c r="P2981" t="s">
        <v>12694</v>
      </c>
    </row>
    <row r="2982" spans="2:16" x14ac:dyDescent="0.25">
      <c r="B2982" t="s">
        <v>2986</v>
      </c>
      <c r="C2982" s="119" t="s">
        <v>60</v>
      </c>
      <c r="D2982" t="s">
        <v>11537</v>
      </c>
      <c r="E2982" t="s">
        <v>11530</v>
      </c>
      <c r="F2982" t="s">
        <v>11540</v>
      </c>
      <c r="G2982" t="s">
        <v>61</v>
      </c>
      <c r="H2982" t="s">
        <v>18</v>
      </c>
      <c r="I2982" t="s">
        <v>11541</v>
      </c>
      <c r="J2982">
        <v>2015</v>
      </c>
      <c r="K2982">
        <v>631.97</v>
      </c>
      <c r="M2982">
        <v>1</v>
      </c>
      <c r="N2982">
        <f t="shared" si="120"/>
        <v>0</v>
      </c>
      <c r="O2982">
        <f t="shared" si="121"/>
        <v>1</v>
      </c>
      <c r="P2982" t="s">
        <v>12694</v>
      </c>
    </row>
    <row r="2983" spans="2:16" x14ac:dyDescent="0.25">
      <c r="B2983" t="s">
        <v>2987</v>
      </c>
      <c r="C2983" s="119" t="s">
        <v>60</v>
      </c>
      <c r="D2983" t="s">
        <v>11537</v>
      </c>
      <c r="E2983" t="s">
        <v>11530</v>
      </c>
      <c r="F2983" t="s">
        <v>11540</v>
      </c>
      <c r="G2983" t="s">
        <v>61</v>
      </c>
      <c r="H2983" t="s">
        <v>18</v>
      </c>
      <c r="I2983" t="s">
        <v>11541</v>
      </c>
      <c r="J2983">
        <v>2015</v>
      </c>
      <c r="K2983">
        <v>608.64</v>
      </c>
      <c r="L2983">
        <v>46</v>
      </c>
      <c r="M2983">
        <v>1</v>
      </c>
      <c r="N2983">
        <f t="shared" si="120"/>
        <v>0</v>
      </c>
      <c r="O2983">
        <f t="shared" si="121"/>
        <v>0</v>
      </c>
      <c r="P2983" t="s">
        <v>12694</v>
      </c>
    </row>
    <row r="2984" spans="2:16" x14ac:dyDescent="0.25">
      <c r="B2984" t="s">
        <v>2988</v>
      </c>
      <c r="C2984" s="119" t="s">
        <v>60</v>
      </c>
      <c r="D2984" t="s">
        <v>11537</v>
      </c>
      <c r="E2984" t="s">
        <v>11530</v>
      </c>
      <c r="F2984" t="s">
        <v>11540</v>
      </c>
      <c r="G2984" t="s">
        <v>61</v>
      </c>
      <c r="H2984" t="s">
        <v>18</v>
      </c>
      <c r="I2984" t="s">
        <v>11541</v>
      </c>
      <c r="J2984">
        <v>2015</v>
      </c>
      <c r="K2984">
        <v>635.33000000000004</v>
      </c>
      <c r="L2984">
        <v>26</v>
      </c>
      <c r="M2984">
        <v>1</v>
      </c>
      <c r="N2984">
        <f t="shared" si="120"/>
        <v>0</v>
      </c>
      <c r="O2984">
        <f t="shared" si="121"/>
        <v>0</v>
      </c>
      <c r="P2984" t="s">
        <v>12694</v>
      </c>
    </row>
    <row r="2985" spans="2:16" x14ac:dyDescent="0.25">
      <c r="B2985" t="s">
        <v>2989</v>
      </c>
      <c r="C2985" s="119" t="s">
        <v>60</v>
      </c>
      <c r="D2985" t="s">
        <v>11537</v>
      </c>
      <c r="E2985" t="s">
        <v>11530</v>
      </c>
      <c r="F2985" t="s">
        <v>11540</v>
      </c>
      <c r="G2985" t="s">
        <v>61</v>
      </c>
      <c r="H2985" t="s">
        <v>18</v>
      </c>
      <c r="I2985" t="s">
        <v>11541</v>
      </c>
      <c r="J2985">
        <v>2015</v>
      </c>
      <c r="K2985">
        <v>605.92999999999995</v>
      </c>
      <c r="L2985">
        <v>25</v>
      </c>
      <c r="M2985">
        <v>1</v>
      </c>
      <c r="N2985">
        <f t="shared" si="120"/>
        <v>0</v>
      </c>
      <c r="O2985">
        <f t="shared" si="121"/>
        <v>0</v>
      </c>
      <c r="P2985" t="s">
        <v>12694</v>
      </c>
    </row>
    <row r="2986" spans="2:16" x14ac:dyDescent="0.25">
      <c r="B2986" t="s">
        <v>2990</v>
      </c>
      <c r="C2986" s="119" t="s">
        <v>60</v>
      </c>
      <c r="D2986" t="s">
        <v>11537</v>
      </c>
      <c r="E2986" t="s">
        <v>11530</v>
      </c>
      <c r="F2986" t="s">
        <v>11540</v>
      </c>
      <c r="G2986" t="s">
        <v>61</v>
      </c>
      <c r="H2986" t="s">
        <v>18</v>
      </c>
      <c r="I2986" t="s">
        <v>11541</v>
      </c>
      <c r="J2986">
        <v>2015</v>
      </c>
      <c r="K2986">
        <v>605.92999999999995</v>
      </c>
      <c r="L2986">
        <v>25</v>
      </c>
      <c r="M2986">
        <v>1</v>
      </c>
      <c r="N2986">
        <f t="shared" si="120"/>
        <v>0</v>
      </c>
      <c r="O2986">
        <f t="shared" si="121"/>
        <v>0</v>
      </c>
      <c r="P2986" t="s">
        <v>12694</v>
      </c>
    </row>
    <row r="2987" spans="2:16" x14ac:dyDescent="0.25">
      <c r="B2987" t="s">
        <v>2991</v>
      </c>
      <c r="C2987" s="119" t="s">
        <v>60</v>
      </c>
      <c r="D2987" t="s">
        <v>11537</v>
      </c>
      <c r="E2987" t="s">
        <v>11530</v>
      </c>
      <c r="F2987" t="s">
        <v>11540</v>
      </c>
      <c r="G2987" t="s">
        <v>61</v>
      </c>
      <c r="H2987" t="s">
        <v>18</v>
      </c>
      <c r="I2987" t="s">
        <v>11541</v>
      </c>
      <c r="J2987">
        <v>2015</v>
      </c>
      <c r="K2987">
        <v>635.59</v>
      </c>
      <c r="L2987">
        <v>28</v>
      </c>
      <c r="M2987">
        <v>1</v>
      </c>
      <c r="N2987">
        <f t="shared" si="120"/>
        <v>0</v>
      </c>
      <c r="O2987">
        <f t="shared" si="121"/>
        <v>0</v>
      </c>
      <c r="P2987" t="s">
        <v>12694</v>
      </c>
    </row>
    <row r="2988" spans="2:16" x14ac:dyDescent="0.25">
      <c r="B2988" t="s">
        <v>2992</v>
      </c>
      <c r="C2988" s="119" t="s">
        <v>60</v>
      </c>
      <c r="D2988" t="s">
        <v>11537</v>
      </c>
      <c r="E2988" t="s">
        <v>11530</v>
      </c>
      <c r="F2988" t="s">
        <v>11540</v>
      </c>
      <c r="G2988" t="s">
        <v>61</v>
      </c>
      <c r="H2988" t="s">
        <v>18</v>
      </c>
      <c r="I2988" t="s">
        <v>11541</v>
      </c>
      <c r="J2988">
        <v>2015</v>
      </c>
      <c r="K2988">
        <v>602.70000000000005</v>
      </c>
      <c r="M2988">
        <v>1</v>
      </c>
      <c r="N2988">
        <f t="shared" si="120"/>
        <v>0</v>
      </c>
      <c r="O2988">
        <f t="shared" si="121"/>
        <v>1</v>
      </c>
      <c r="P2988" t="s">
        <v>12694</v>
      </c>
    </row>
    <row r="2989" spans="2:16" x14ac:dyDescent="0.25">
      <c r="B2989" t="s">
        <v>2993</v>
      </c>
      <c r="C2989" s="119" t="s">
        <v>60</v>
      </c>
      <c r="D2989" t="s">
        <v>11537</v>
      </c>
      <c r="E2989" t="s">
        <v>11530</v>
      </c>
      <c r="F2989" t="s">
        <v>11540</v>
      </c>
      <c r="G2989" t="s">
        <v>61</v>
      </c>
      <c r="H2989" t="s">
        <v>18</v>
      </c>
      <c r="I2989" t="s">
        <v>11541</v>
      </c>
      <c r="J2989">
        <v>2015</v>
      </c>
      <c r="K2989">
        <v>635.20000000000005</v>
      </c>
      <c r="L2989">
        <v>25</v>
      </c>
      <c r="M2989">
        <v>1</v>
      </c>
      <c r="N2989">
        <f t="shared" si="120"/>
        <v>0</v>
      </c>
      <c r="O2989">
        <f t="shared" si="121"/>
        <v>0</v>
      </c>
      <c r="P2989" t="s">
        <v>12694</v>
      </c>
    </row>
    <row r="2990" spans="2:16" x14ac:dyDescent="0.25">
      <c r="B2990" t="s">
        <v>2994</v>
      </c>
      <c r="C2990" s="119" t="s">
        <v>60</v>
      </c>
      <c r="D2990" t="s">
        <v>11537</v>
      </c>
      <c r="E2990" t="s">
        <v>11530</v>
      </c>
      <c r="F2990" t="s">
        <v>11540</v>
      </c>
      <c r="G2990" t="s">
        <v>61</v>
      </c>
      <c r="H2990" t="s">
        <v>18</v>
      </c>
      <c r="I2990" t="s">
        <v>11541</v>
      </c>
      <c r="J2990">
        <v>2015</v>
      </c>
      <c r="K2990">
        <v>635.07000000000005</v>
      </c>
      <c r="L2990">
        <v>24</v>
      </c>
      <c r="M2990">
        <v>1</v>
      </c>
      <c r="N2990">
        <f t="shared" si="120"/>
        <v>0</v>
      </c>
      <c r="O2990">
        <f t="shared" si="121"/>
        <v>0</v>
      </c>
      <c r="P2990" t="s">
        <v>12694</v>
      </c>
    </row>
    <row r="2991" spans="2:16" x14ac:dyDescent="0.25">
      <c r="B2991" t="s">
        <v>2995</v>
      </c>
      <c r="C2991" s="119" t="s">
        <v>60</v>
      </c>
      <c r="D2991" t="s">
        <v>11537</v>
      </c>
      <c r="E2991" t="s">
        <v>11530</v>
      </c>
      <c r="F2991" t="s">
        <v>11540</v>
      </c>
      <c r="G2991" t="s">
        <v>61</v>
      </c>
      <c r="H2991" t="s">
        <v>18</v>
      </c>
      <c r="I2991" t="s">
        <v>11541</v>
      </c>
      <c r="J2991">
        <v>2015</v>
      </c>
      <c r="K2991">
        <v>602.70000000000005</v>
      </c>
      <c r="M2991">
        <v>1</v>
      </c>
      <c r="N2991">
        <f t="shared" si="120"/>
        <v>0</v>
      </c>
      <c r="O2991">
        <f t="shared" si="121"/>
        <v>1</v>
      </c>
      <c r="P2991" t="s">
        <v>12694</v>
      </c>
    </row>
    <row r="2992" spans="2:16" x14ac:dyDescent="0.25">
      <c r="B2992" t="s">
        <v>2996</v>
      </c>
      <c r="C2992" s="119" t="s">
        <v>60</v>
      </c>
      <c r="D2992" t="s">
        <v>11550</v>
      </c>
      <c r="E2992" t="s">
        <v>11530</v>
      </c>
      <c r="F2992" t="s">
        <v>11540</v>
      </c>
      <c r="G2992" t="s">
        <v>61</v>
      </c>
      <c r="H2992" t="s">
        <v>18</v>
      </c>
      <c r="I2992" t="s">
        <v>11541</v>
      </c>
      <c r="J2992">
        <v>2015</v>
      </c>
      <c r="K2992">
        <v>598.75</v>
      </c>
      <c r="M2992">
        <v>1</v>
      </c>
      <c r="N2992">
        <f t="shared" si="120"/>
        <v>0</v>
      </c>
      <c r="O2992">
        <f t="shared" si="121"/>
        <v>1</v>
      </c>
      <c r="P2992" t="s">
        <v>12694</v>
      </c>
    </row>
    <row r="2993" spans="2:16" x14ac:dyDescent="0.25">
      <c r="B2993" t="s">
        <v>2997</v>
      </c>
      <c r="C2993" s="119" t="s">
        <v>60</v>
      </c>
      <c r="D2993" t="s">
        <v>11550</v>
      </c>
      <c r="E2993" t="s">
        <v>11530</v>
      </c>
      <c r="F2993" t="s">
        <v>11540</v>
      </c>
      <c r="G2993" t="s">
        <v>61</v>
      </c>
      <c r="H2993" t="s">
        <v>18</v>
      </c>
      <c r="I2993" t="s">
        <v>11541</v>
      </c>
      <c r="J2993">
        <v>2015</v>
      </c>
      <c r="K2993">
        <v>598.91999999999996</v>
      </c>
      <c r="M2993">
        <v>1</v>
      </c>
      <c r="N2993">
        <f t="shared" si="120"/>
        <v>0</v>
      </c>
      <c r="O2993">
        <f t="shared" si="121"/>
        <v>1</v>
      </c>
      <c r="P2993" t="s">
        <v>12694</v>
      </c>
    </row>
    <row r="2994" spans="2:16" x14ac:dyDescent="0.25">
      <c r="B2994" t="s">
        <v>2998</v>
      </c>
      <c r="C2994" s="119" t="s">
        <v>60</v>
      </c>
      <c r="D2994" t="s">
        <v>11539</v>
      </c>
      <c r="E2994" t="s">
        <v>11530</v>
      </c>
      <c r="F2994" t="s">
        <v>11540</v>
      </c>
      <c r="G2994" t="s">
        <v>61</v>
      </c>
      <c r="H2994" t="s">
        <v>18</v>
      </c>
      <c r="I2994" t="s">
        <v>11533</v>
      </c>
      <c r="J2994">
        <v>2015</v>
      </c>
      <c r="K2994">
        <v>809.1</v>
      </c>
      <c r="M2994">
        <v>1</v>
      </c>
      <c r="N2994">
        <f t="shared" si="120"/>
        <v>0</v>
      </c>
      <c r="O2994">
        <f t="shared" si="121"/>
        <v>1</v>
      </c>
      <c r="P2994" t="s">
        <v>12694</v>
      </c>
    </row>
    <row r="2995" spans="2:16" x14ac:dyDescent="0.25">
      <c r="B2995" t="s">
        <v>2999</v>
      </c>
      <c r="C2995" s="119" t="s">
        <v>60</v>
      </c>
      <c r="D2995" t="s">
        <v>11537</v>
      </c>
      <c r="E2995" t="s">
        <v>11530</v>
      </c>
      <c r="F2995" t="s">
        <v>11540</v>
      </c>
      <c r="G2995" t="s">
        <v>61</v>
      </c>
      <c r="H2995" t="s">
        <v>18</v>
      </c>
      <c r="I2995" t="s">
        <v>11541</v>
      </c>
      <c r="J2995">
        <v>2015</v>
      </c>
      <c r="K2995">
        <v>602.70000000000005</v>
      </c>
      <c r="M2995">
        <v>1</v>
      </c>
      <c r="N2995">
        <f t="shared" si="120"/>
        <v>0</v>
      </c>
      <c r="O2995">
        <f t="shared" si="121"/>
        <v>1</v>
      </c>
      <c r="P2995" t="s">
        <v>12694</v>
      </c>
    </row>
    <row r="2996" spans="2:16" x14ac:dyDescent="0.25">
      <c r="B2996" t="s">
        <v>3000</v>
      </c>
      <c r="C2996" s="119" t="s">
        <v>60</v>
      </c>
      <c r="D2996" t="s">
        <v>11539</v>
      </c>
      <c r="E2996" t="s">
        <v>11530</v>
      </c>
      <c r="F2996" t="s">
        <v>11540</v>
      </c>
      <c r="G2996" t="s">
        <v>61</v>
      </c>
      <c r="H2996" t="s">
        <v>18</v>
      </c>
      <c r="I2996" t="s">
        <v>11541</v>
      </c>
      <c r="J2996">
        <v>2015</v>
      </c>
      <c r="K2996">
        <v>605.54999999999995</v>
      </c>
      <c r="L2996">
        <v>22</v>
      </c>
      <c r="M2996">
        <v>1</v>
      </c>
      <c r="N2996">
        <f t="shared" si="120"/>
        <v>0</v>
      </c>
      <c r="O2996">
        <f t="shared" si="121"/>
        <v>0</v>
      </c>
      <c r="P2996" t="s">
        <v>12694</v>
      </c>
    </row>
    <row r="2997" spans="2:16" x14ac:dyDescent="0.25">
      <c r="B2997" t="s">
        <v>3001</v>
      </c>
      <c r="C2997" s="119" t="s">
        <v>60</v>
      </c>
      <c r="D2997" t="s">
        <v>11537</v>
      </c>
      <c r="E2997" t="s">
        <v>11530</v>
      </c>
      <c r="F2997" t="s">
        <v>11540</v>
      </c>
      <c r="G2997" t="s">
        <v>61</v>
      </c>
      <c r="H2997" t="s">
        <v>18</v>
      </c>
      <c r="I2997" t="s">
        <v>11541</v>
      </c>
      <c r="J2997">
        <v>2015</v>
      </c>
      <c r="K2997">
        <v>883.27</v>
      </c>
      <c r="L2997">
        <v>87</v>
      </c>
      <c r="M2997">
        <v>1</v>
      </c>
      <c r="N2997">
        <f t="shared" si="120"/>
        <v>0</v>
      </c>
      <c r="O2997">
        <f t="shared" si="121"/>
        <v>0</v>
      </c>
      <c r="P2997" t="s">
        <v>12694</v>
      </c>
    </row>
    <row r="2998" spans="2:16" x14ac:dyDescent="0.25">
      <c r="B2998" t="s">
        <v>3002</v>
      </c>
      <c r="C2998" s="119" t="s">
        <v>60</v>
      </c>
      <c r="D2998" t="s">
        <v>11537</v>
      </c>
      <c r="E2998" t="s">
        <v>11530</v>
      </c>
      <c r="F2998" t="s">
        <v>11540</v>
      </c>
      <c r="G2998" t="s">
        <v>61</v>
      </c>
      <c r="H2998" t="s">
        <v>18</v>
      </c>
      <c r="I2998" t="s">
        <v>11541</v>
      </c>
      <c r="J2998">
        <v>2015</v>
      </c>
      <c r="K2998">
        <v>598.91</v>
      </c>
      <c r="M2998">
        <v>1</v>
      </c>
      <c r="N2998">
        <f t="shared" si="120"/>
        <v>0</v>
      </c>
      <c r="O2998">
        <f t="shared" si="121"/>
        <v>1</v>
      </c>
      <c r="P2998" t="s">
        <v>12694</v>
      </c>
    </row>
    <row r="2999" spans="2:16" x14ac:dyDescent="0.25">
      <c r="B2999" t="s">
        <v>3003</v>
      </c>
      <c r="C2999" s="119" t="s">
        <v>60</v>
      </c>
      <c r="D2999" t="s">
        <v>11537</v>
      </c>
      <c r="E2999" t="s">
        <v>11530</v>
      </c>
      <c r="F2999" t="s">
        <v>11540</v>
      </c>
      <c r="G2999" t="s">
        <v>61</v>
      </c>
      <c r="H2999" t="s">
        <v>18</v>
      </c>
      <c r="I2999" t="s">
        <v>11541</v>
      </c>
      <c r="J2999">
        <v>2015</v>
      </c>
      <c r="K2999">
        <v>598.91999999999996</v>
      </c>
      <c r="M2999">
        <v>1</v>
      </c>
      <c r="N2999">
        <f t="shared" si="120"/>
        <v>0</v>
      </c>
      <c r="O2999">
        <f t="shared" si="121"/>
        <v>1</v>
      </c>
      <c r="P2999" t="s">
        <v>12694</v>
      </c>
    </row>
    <row r="3000" spans="2:16" x14ac:dyDescent="0.25">
      <c r="B3000" t="s">
        <v>3004</v>
      </c>
      <c r="C3000" s="119" t="s">
        <v>60</v>
      </c>
      <c r="D3000" t="s">
        <v>11537</v>
      </c>
      <c r="E3000" t="s">
        <v>11530</v>
      </c>
      <c r="F3000" t="s">
        <v>11540</v>
      </c>
      <c r="G3000" t="s">
        <v>61</v>
      </c>
      <c r="H3000" t="s">
        <v>18</v>
      </c>
      <c r="I3000" t="s">
        <v>11541</v>
      </c>
      <c r="J3000">
        <v>2015</v>
      </c>
      <c r="K3000">
        <v>635.89</v>
      </c>
      <c r="L3000">
        <v>29</v>
      </c>
      <c r="M3000">
        <v>1</v>
      </c>
      <c r="N3000">
        <f t="shared" si="120"/>
        <v>0</v>
      </c>
      <c r="O3000">
        <f t="shared" si="121"/>
        <v>0</v>
      </c>
      <c r="P3000" t="s">
        <v>12694</v>
      </c>
    </row>
    <row r="3001" spans="2:16" x14ac:dyDescent="0.25">
      <c r="B3001" t="s">
        <v>3005</v>
      </c>
      <c r="C3001" s="119" t="s">
        <v>60</v>
      </c>
      <c r="D3001" t="s">
        <v>11542</v>
      </c>
      <c r="E3001" t="s">
        <v>11530</v>
      </c>
      <c r="F3001" t="s">
        <v>11540</v>
      </c>
      <c r="G3001" t="s">
        <v>61</v>
      </c>
      <c r="H3001" t="s">
        <v>18</v>
      </c>
      <c r="I3001" t="s">
        <v>11533</v>
      </c>
      <c r="J3001">
        <v>2015</v>
      </c>
      <c r="K3001">
        <v>601.21</v>
      </c>
      <c r="L3001">
        <v>18</v>
      </c>
      <c r="M3001">
        <v>1</v>
      </c>
      <c r="N3001">
        <f t="shared" si="120"/>
        <v>0</v>
      </c>
      <c r="O3001">
        <f t="shared" si="121"/>
        <v>0</v>
      </c>
      <c r="P3001" t="s">
        <v>12693</v>
      </c>
    </row>
    <row r="3002" spans="2:16" x14ac:dyDescent="0.25">
      <c r="B3002" t="s">
        <v>3006</v>
      </c>
      <c r="C3002" s="119" t="s">
        <v>60</v>
      </c>
      <c r="D3002" t="s">
        <v>11537</v>
      </c>
      <c r="E3002" t="s">
        <v>11530</v>
      </c>
      <c r="F3002" t="s">
        <v>11540</v>
      </c>
      <c r="G3002" t="s">
        <v>61</v>
      </c>
      <c r="H3002" t="s">
        <v>18</v>
      </c>
      <c r="I3002" t="s">
        <v>11541</v>
      </c>
      <c r="J3002">
        <v>2015</v>
      </c>
      <c r="K3002">
        <v>598.91999999999996</v>
      </c>
      <c r="M3002">
        <v>1</v>
      </c>
      <c r="N3002">
        <f t="shared" si="120"/>
        <v>0</v>
      </c>
      <c r="O3002">
        <f t="shared" si="121"/>
        <v>1</v>
      </c>
      <c r="P3002" t="s">
        <v>12694</v>
      </c>
    </row>
    <row r="3003" spans="2:16" x14ac:dyDescent="0.25">
      <c r="B3003" t="s">
        <v>3007</v>
      </c>
      <c r="C3003" s="119" t="s">
        <v>60</v>
      </c>
      <c r="D3003" t="s">
        <v>11537</v>
      </c>
      <c r="E3003" t="s">
        <v>11530</v>
      </c>
      <c r="F3003" t="s">
        <v>11540</v>
      </c>
      <c r="G3003" t="s">
        <v>61</v>
      </c>
      <c r="H3003" t="s">
        <v>18</v>
      </c>
      <c r="I3003" t="s">
        <v>11541</v>
      </c>
      <c r="J3003">
        <v>2015</v>
      </c>
      <c r="K3003">
        <v>630.59</v>
      </c>
      <c r="L3003">
        <v>20</v>
      </c>
      <c r="M3003">
        <v>1</v>
      </c>
      <c r="N3003">
        <f t="shared" si="120"/>
        <v>0</v>
      </c>
      <c r="O3003">
        <f t="shared" si="121"/>
        <v>0</v>
      </c>
      <c r="P3003" t="s">
        <v>12694</v>
      </c>
    </row>
    <row r="3004" spans="2:16" x14ac:dyDescent="0.25">
      <c r="B3004" t="s">
        <v>3008</v>
      </c>
      <c r="C3004" s="119" t="s">
        <v>60</v>
      </c>
      <c r="D3004" t="s">
        <v>11537</v>
      </c>
      <c r="E3004" t="s">
        <v>11530</v>
      </c>
      <c r="F3004" t="s">
        <v>11540</v>
      </c>
      <c r="G3004" t="s">
        <v>61</v>
      </c>
      <c r="H3004" t="s">
        <v>18</v>
      </c>
      <c r="I3004" t="s">
        <v>11541</v>
      </c>
      <c r="J3004">
        <v>2015</v>
      </c>
      <c r="K3004">
        <v>632.66</v>
      </c>
      <c r="L3004">
        <v>36</v>
      </c>
      <c r="M3004">
        <v>1</v>
      </c>
      <c r="N3004">
        <f t="shared" si="120"/>
        <v>0</v>
      </c>
      <c r="O3004">
        <f t="shared" si="121"/>
        <v>0</v>
      </c>
      <c r="P3004" t="s">
        <v>12694</v>
      </c>
    </row>
    <row r="3005" spans="2:16" x14ac:dyDescent="0.25">
      <c r="B3005" t="s">
        <v>3009</v>
      </c>
      <c r="C3005" s="119" t="s">
        <v>60</v>
      </c>
      <c r="D3005" t="s">
        <v>11539</v>
      </c>
      <c r="E3005" t="s">
        <v>11530</v>
      </c>
      <c r="F3005" t="s">
        <v>11540</v>
      </c>
      <c r="G3005" t="s">
        <v>61</v>
      </c>
      <c r="H3005" t="s">
        <v>18</v>
      </c>
      <c r="I3005" t="s">
        <v>11541</v>
      </c>
      <c r="J3005">
        <v>2015</v>
      </c>
      <c r="K3005">
        <v>631.97</v>
      </c>
      <c r="M3005">
        <v>1</v>
      </c>
      <c r="N3005">
        <f t="shared" si="120"/>
        <v>0</v>
      </c>
      <c r="O3005">
        <f t="shared" si="121"/>
        <v>1</v>
      </c>
      <c r="P3005" t="s">
        <v>12693</v>
      </c>
    </row>
    <row r="3006" spans="2:16" x14ac:dyDescent="0.25">
      <c r="B3006" t="s">
        <v>3010</v>
      </c>
      <c r="C3006" s="119" t="s">
        <v>60</v>
      </c>
      <c r="D3006" t="s">
        <v>11550</v>
      </c>
      <c r="E3006" t="s">
        <v>11530</v>
      </c>
      <c r="F3006" t="s">
        <v>11540</v>
      </c>
      <c r="G3006" t="s">
        <v>61</v>
      </c>
      <c r="H3006" t="s">
        <v>18</v>
      </c>
      <c r="I3006" t="s">
        <v>11541</v>
      </c>
      <c r="J3006">
        <v>2015</v>
      </c>
      <c r="K3006">
        <v>605.54999999999995</v>
      </c>
      <c r="L3006">
        <v>22</v>
      </c>
      <c r="M3006">
        <v>1</v>
      </c>
      <c r="N3006">
        <f t="shared" si="120"/>
        <v>0</v>
      </c>
      <c r="O3006">
        <f t="shared" si="121"/>
        <v>0</v>
      </c>
      <c r="P3006" t="s">
        <v>12693</v>
      </c>
    </row>
    <row r="3007" spans="2:16" x14ac:dyDescent="0.25">
      <c r="B3007" t="s">
        <v>3011</v>
      </c>
      <c r="C3007" s="119" t="s">
        <v>60</v>
      </c>
      <c r="D3007" t="s">
        <v>11537</v>
      </c>
      <c r="E3007" t="s">
        <v>11530</v>
      </c>
      <c r="F3007" t="s">
        <v>11540</v>
      </c>
      <c r="G3007" t="s">
        <v>61</v>
      </c>
      <c r="H3007" t="s">
        <v>18</v>
      </c>
      <c r="I3007" t="s">
        <v>11541</v>
      </c>
      <c r="J3007">
        <v>2015</v>
      </c>
      <c r="K3007">
        <v>602.87</v>
      </c>
      <c r="M3007">
        <v>1</v>
      </c>
      <c r="N3007">
        <f t="shared" si="120"/>
        <v>0</v>
      </c>
      <c r="O3007">
        <f t="shared" si="121"/>
        <v>1</v>
      </c>
      <c r="P3007" t="s">
        <v>12694</v>
      </c>
    </row>
    <row r="3008" spans="2:16" x14ac:dyDescent="0.25">
      <c r="B3008" t="s">
        <v>3012</v>
      </c>
      <c r="C3008" s="119" t="s">
        <v>60</v>
      </c>
      <c r="D3008" t="s">
        <v>11537</v>
      </c>
      <c r="E3008" t="s">
        <v>11530</v>
      </c>
      <c r="F3008" t="s">
        <v>11540</v>
      </c>
      <c r="G3008" t="s">
        <v>61</v>
      </c>
      <c r="H3008" t="s">
        <v>18</v>
      </c>
      <c r="I3008" t="s">
        <v>11541</v>
      </c>
      <c r="J3008">
        <v>2015</v>
      </c>
      <c r="K3008">
        <v>612.16999999999996</v>
      </c>
      <c r="L3008">
        <v>72</v>
      </c>
      <c r="M3008">
        <v>1</v>
      </c>
      <c r="N3008">
        <f t="shared" si="120"/>
        <v>0</v>
      </c>
      <c r="O3008">
        <f t="shared" si="121"/>
        <v>0</v>
      </c>
      <c r="P3008" t="s">
        <v>12694</v>
      </c>
    </row>
    <row r="3009" spans="2:16" x14ac:dyDescent="0.25">
      <c r="B3009" t="s">
        <v>3013</v>
      </c>
      <c r="C3009" s="119" t="s">
        <v>60</v>
      </c>
      <c r="D3009" t="s">
        <v>11537</v>
      </c>
      <c r="E3009" t="s">
        <v>11530</v>
      </c>
      <c r="F3009" t="s">
        <v>11540</v>
      </c>
      <c r="G3009" t="s">
        <v>61</v>
      </c>
      <c r="H3009" t="s">
        <v>18</v>
      </c>
      <c r="I3009" t="s">
        <v>11541</v>
      </c>
      <c r="J3009">
        <v>2015</v>
      </c>
      <c r="K3009">
        <v>635</v>
      </c>
      <c r="L3009">
        <v>22</v>
      </c>
      <c r="M3009">
        <v>1</v>
      </c>
      <c r="N3009">
        <f t="shared" si="120"/>
        <v>0</v>
      </c>
      <c r="O3009">
        <f t="shared" si="121"/>
        <v>0</v>
      </c>
      <c r="P3009" t="s">
        <v>12694</v>
      </c>
    </row>
    <row r="3010" spans="2:16" x14ac:dyDescent="0.25">
      <c r="B3010" t="s">
        <v>3014</v>
      </c>
      <c r="C3010" s="119" t="s">
        <v>60</v>
      </c>
      <c r="D3010" t="s">
        <v>11537</v>
      </c>
      <c r="E3010" t="s">
        <v>11530</v>
      </c>
      <c r="F3010" t="s">
        <v>11540</v>
      </c>
      <c r="G3010" t="s">
        <v>61</v>
      </c>
      <c r="H3010" t="s">
        <v>18</v>
      </c>
      <c r="I3010" t="s">
        <v>11541</v>
      </c>
      <c r="J3010">
        <v>2015</v>
      </c>
      <c r="K3010">
        <v>635.9</v>
      </c>
      <c r="L3010">
        <v>29</v>
      </c>
      <c r="M3010">
        <v>1</v>
      </c>
      <c r="N3010">
        <f t="shared" si="120"/>
        <v>0</v>
      </c>
      <c r="O3010">
        <f t="shared" si="121"/>
        <v>0</v>
      </c>
      <c r="P3010" t="s">
        <v>12694</v>
      </c>
    </row>
    <row r="3011" spans="2:16" x14ac:dyDescent="0.25">
      <c r="B3011" t="s">
        <v>3015</v>
      </c>
      <c r="C3011" s="119" t="s">
        <v>60</v>
      </c>
      <c r="D3011" t="s">
        <v>11550</v>
      </c>
      <c r="E3011" t="s">
        <v>11530</v>
      </c>
      <c r="F3011" t="s">
        <v>11540</v>
      </c>
      <c r="G3011" t="s">
        <v>61</v>
      </c>
      <c r="H3011" t="s">
        <v>18</v>
      </c>
      <c r="I3011" t="s">
        <v>11541</v>
      </c>
      <c r="J3011">
        <v>2015</v>
      </c>
      <c r="K3011">
        <v>635.9</v>
      </c>
      <c r="L3011">
        <v>29</v>
      </c>
      <c r="M3011">
        <v>1</v>
      </c>
      <c r="N3011">
        <f t="shared" si="120"/>
        <v>0</v>
      </c>
      <c r="O3011">
        <f t="shared" si="121"/>
        <v>0</v>
      </c>
      <c r="P3011" t="s">
        <v>12694</v>
      </c>
    </row>
    <row r="3012" spans="2:16" x14ac:dyDescent="0.25">
      <c r="B3012" t="s">
        <v>3016</v>
      </c>
      <c r="C3012" s="119" t="s">
        <v>60</v>
      </c>
      <c r="D3012" t="s">
        <v>11550</v>
      </c>
      <c r="E3012" t="s">
        <v>11530</v>
      </c>
      <c r="F3012" t="s">
        <v>11540</v>
      </c>
      <c r="G3012" t="s">
        <v>61</v>
      </c>
      <c r="H3012" t="s">
        <v>18</v>
      </c>
      <c r="I3012" t="s">
        <v>11541</v>
      </c>
      <c r="J3012">
        <v>2015</v>
      </c>
      <c r="K3012">
        <v>605.16</v>
      </c>
      <c r="L3012">
        <v>19</v>
      </c>
      <c r="M3012">
        <v>1</v>
      </c>
      <c r="N3012">
        <f t="shared" si="120"/>
        <v>0</v>
      </c>
      <c r="O3012">
        <f t="shared" si="121"/>
        <v>0</v>
      </c>
      <c r="P3012" t="s">
        <v>12694</v>
      </c>
    </row>
    <row r="3013" spans="2:16" x14ac:dyDescent="0.25">
      <c r="B3013" t="s">
        <v>3017</v>
      </c>
      <c r="C3013" s="119" t="s">
        <v>60</v>
      </c>
      <c r="D3013" t="s">
        <v>11550</v>
      </c>
      <c r="E3013" t="s">
        <v>11530</v>
      </c>
      <c r="F3013" t="s">
        <v>11540</v>
      </c>
      <c r="G3013" t="s">
        <v>61</v>
      </c>
      <c r="H3013" t="s">
        <v>18</v>
      </c>
      <c r="I3013" t="s">
        <v>11541</v>
      </c>
      <c r="J3013">
        <v>2015</v>
      </c>
      <c r="K3013">
        <v>635</v>
      </c>
      <c r="L3013">
        <v>22</v>
      </c>
      <c r="M3013">
        <v>1</v>
      </c>
      <c r="N3013">
        <f t="shared" si="120"/>
        <v>0</v>
      </c>
      <c r="O3013">
        <f t="shared" si="121"/>
        <v>0</v>
      </c>
      <c r="P3013" t="s">
        <v>12694</v>
      </c>
    </row>
    <row r="3014" spans="2:16" x14ac:dyDescent="0.25">
      <c r="B3014" t="s">
        <v>3018</v>
      </c>
      <c r="C3014" s="119" t="s">
        <v>60</v>
      </c>
      <c r="D3014" t="s">
        <v>11542</v>
      </c>
      <c r="E3014" t="s">
        <v>11530</v>
      </c>
      <c r="F3014" t="s">
        <v>11540</v>
      </c>
      <c r="G3014" t="s">
        <v>61</v>
      </c>
      <c r="H3014" t="s">
        <v>18</v>
      </c>
      <c r="I3014" t="s">
        <v>11541</v>
      </c>
      <c r="J3014">
        <v>2015</v>
      </c>
      <c r="K3014">
        <v>606.45000000000005</v>
      </c>
      <c r="L3014">
        <v>29</v>
      </c>
      <c r="M3014">
        <v>1</v>
      </c>
      <c r="N3014">
        <f t="shared" si="120"/>
        <v>0</v>
      </c>
      <c r="O3014">
        <f t="shared" si="121"/>
        <v>0</v>
      </c>
      <c r="P3014" t="s">
        <v>12694</v>
      </c>
    </row>
    <row r="3015" spans="2:16" x14ac:dyDescent="0.25">
      <c r="B3015" t="s">
        <v>3019</v>
      </c>
      <c r="C3015" s="119" t="s">
        <v>60</v>
      </c>
      <c r="D3015" t="s">
        <v>11537</v>
      </c>
      <c r="E3015" t="s">
        <v>11530</v>
      </c>
      <c r="F3015" t="s">
        <v>11540</v>
      </c>
      <c r="G3015" t="s">
        <v>61</v>
      </c>
      <c r="H3015" t="s">
        <v>18</v>
      </c>
      <c r="I3015" t="s">
        <v>11541</v>
      </c>
      <c r="J3015">
        <v>2015</v>
      </c>
      <c r="K3015">
        <v>605.72</v>
      </c>
      <c r="L3015">
        <v>22</v>
      </c>
      <c r="M3015">
        <v>1</v>
      </c>
      <c r="N3015">
        <f t="shared" si="120"/>
        <v>0</v>
      </c>
      <c r="O3015">
        <f t="shared" si="121"/>
        <v>0</v>
      </c>
      <c r="P3015" t="s">
        <v>12694</v>
      </c>
    </row>
    <row r="3016" spans="2:16" x14ac:dyDescent="0.25">
      <c r="B3016" t="s">
        <v>3020</v>
      </c>
      <c r="C3016" s="119" t="s">
        <v>60</v>
      </c>
      <c r="D3016" t="s">
        <v>11537</v>
      </c>
      <c r="E3016" t="s">
        <v>11530</v>
      </c>
      <c r="F3016" t="s">
        <v>11540</v>
      </c>
      <c r="G3016" t="s">
        <v>61</v>
      </c>
      <c r="H3016" t="s">
        <v>18</v>
      </c>
      <c r="I3016" t="s">
        <v>11541</v>
      </c>
      <c r="J3016">
        <v>2015</v>
      </c>
      <c r="K3016">
        <v>602.87</v>
      </c>
      <c r="M3016">
        <v>1</v>
      </c>
      <c r="N3016">
        <f t="shared" si="120"/>
        <v>0</v>
      </c>
      <c r="O3016">
        <f t="shared" si="121"/>
        <v>1</v>
      </c>
      <c r="P3016" t="s">
        <v>12694</v>
      </c>
    </row>
    <row r="3017" spans="2:16" x14ac:dyDescent="0.25">
      <c r="B3017" t="s">
        <v>3021</v>
      </c>
      <c r="C3017" s="119" t="s">
        <v>60</v>
      </c>
      <c r="D3017" t="s">
        <v>11537</v>
      </c>
      <c r="E3017" t="s">
        <v>11530</v>
      </c>
      <c r="F3017" t="s">
        <v>11540</v>
      </c>
      <c r="G3017" t="s">
        <v>61</v>
      </c>
      <c r="H3017" t="s">
        <v>18</v>
      </c>
      <c r="I3017" t="s">
        <v>11541</v>
      </c>
      <c r="J3017">
        <v>2015</v>
      </c>
      <c r="K3017">
        <v>605.71</v>
      </c>
      <c r="L3017">
        <v>22</v>
      </c>
      <c r="M3017">
        <v>1</v>
      </c>
      <c r="N3017">
        <f t="shared" si="120"/>
        <v>0</v>
      </c>
      <c r="O3017">
        <f t="shared" si="121"/>
        <v>0</v>
      </c>
      <c r="P3017" t="s">
        <v>12694</v>
      </c>
    </row>
    <row r="3018" spans="2:16" x14ac:dyDescent="0.25">
      <c r="B3018" t="s">
        <v>3022</v>
      </c>
      <c r="C3018" s="119" t="s">
        <v>60</v>
      </c>
      <c r="D3018" t="s">
        <v>11537</v>
      </c>
      <c r="E3018" t="s">
        <v>11530</v>
      </c>
      <c r="F3018" t="s">
        <v>11540</v>
      </c>
      <c r="G3018" t="s">
        <v>61</v>
      </c>
      <c r="H3018" t="s">
        <v>18</v>
      </c>
      <c r="I3018" t="s">
        <v>11541</v>
      </c>
      <c r="J3018">
        <v>2015</v>
      </c>
      <c r="K3018">
        <v>602.86</v>
      </c>
      <c r="M3018">
        <v>1</v>
      </c>
      <c r="N3018">
        <f t="shared" si="120"/>
        <v>0</v>
      </c>
      <c r="O3018">
        <f t="shared" si="121"/>
        <v>1</v>
      </c>
      <c r="P3018" t="s">
        <v>12694</v>
      </c>
    </row>
    <row r="3019" spans="2:16" x14ac:dyDescent="0.25">
      <c r="B3019" t="s">
        <v>3023</v>
      </c>
      <c r="C3019" s="119" t="s">
        <v>60</v>
      </c>
      <c r="D3019" t="s">
        <v>11537</v>
      </c>
      <c r="E3019" t="s">
        <v>11530</v>
      </c>
      <c r="F3019" t="s">
        <v>11540</v>
      </c>
      <c r="G3019" t="s">
        <v>61</v>
      </c>
      <c r="H3019" t="s">
        <v>18</v>
      </c>
      <c r="I3019" t="s">
        <v>11541</v>
      </c>
      <c r="J3019">
        <v>2015</v>
      </c>
      <c r="K3019">
        <v>602.86</v>
      </c>
      <c r="M3019">
        <v>1</v>
      </c>
      <c r="N3019">
        <f t="shared" ref="N3019:N3082" si="122">IF(K3019&lt;100,1,0)</f>
        <v>0</v>
      </c>
      <c r="O3019">
        <f t="shared" si="121"/>
        <v>1</v>
      </c>
      <c r="P3019" t="s">
        <v>12694</v>
      </c>
    </row>
    <row r="3020" spans="2:16" x14ac:dyDescent="0.25">
      <c r="B3020" t="s">
        <v>3024</v>
      </c>
      <c r="C3020" s="119" t="s">
        <v>60</v>
      </c>
      <c r="D3020" t="s">
        <v>11537</v>
      </c>
      <c r="E3020" t="s">
        <v>11530</v>
      </c>
      <c r="F3020" t="s">
        <v>11540</v>
      </c>
      <c r="G3020" t="s">
        <v>61</v>
      </c>
      <c r="H3020" t="s">
        <v>18</v>
      </c>
      <c r="I3020" t="s">
        <v>11541</v>
      </c>
      <c r="J3020">
        <v>2015</v>
      </c>
      <c r="K3020">
        <v>606.48</v>
      </c>
      <c r="L3020">
        <v>28</v>
      </c>
      <c r="M3020">
        <v>1</v>
      </c>
      <c r="N3020">
        <f t="shared" si="122"/>
        <v>0</v>
      </c>
      <c r="O3020">
        <f t="shared" si="121"/>
        <v>0</v>
      </c>
      <c r="P3020" t="s">
        <v>12694</v>
      </c>
    </row>
    <row r="3021" spans="2:16" x14ac:dyDescent="0.25">
      <c r="B3021" t="s">
        <v>3025</v>
      </c>
      <c r="C3021" s="119" t="s">
        <v>60</v>
      </c>
      <c r="D3021" t="s">
        <v>11537</v>
      </c>
      <c r="E3021" t="s">
        <v>11530</v>
      </c>
      <c r="F3021" t="s">
        <v>11540</v>
      </c>
      <c r="G3021" t="s">
        <v>61</v>
      </c>
      <c r="H3021" t="s">
        <v>18</v>
      </c>
      <c r="I3021" t="s">
        <v>11541</v>
      </c>
      <c r="J3021">
        <v>2015</v>
      </c>
      <c r="K3021">
        <v>1728.78</v>
      </c>
      <c r="L3021">
        <v>37</v>
      </c>
      <c r="M3021">
        <v>1</v>
      </c>
      <c r="N3021">
        <f t="shared" si="122"/>
        <v>0</v>
      </c>
      <c r="O3021">
        <f t="shared" si="121"/>
        <v>0</v>
      </c>
      <c r="P3021" t="s">
        <v>12694</v>
      </c>
    </row>
    <row r="3022" spans="2:16" x14ac:dyDescent="0.25">
      <c r="B3022" t="s">
        <v>3026</v>
      </c>
      <c r="C3022" s="119" t="s">
        <v>60</v>
      </c>
      <c r="D3022" t="s">
        <v>11537</v>
      </c>
      <c r="E3022" t="s">
        <v>11530</v>
      </c>
      <c r="F3022" t="s">
        <v>11540</v>
      </c>
      <c r="G3022" t="s">
        <v>61</v>
      </c>
      <c r="H3022" t="s">
        <v>18</v>
      </c>
      <c r="I3022" t="s">
        <v>11541</v>
      </c>
      <c r="J3022">
        <v>2015</v>
      </c>
      <c r="K3022">
        <v>633.94000000000005</v>
      </c>
      <c r="L3022">
        <v>14</v>
      </c>
      <c r="M3022">
        <v>1</v>
      </c>
      <c r="N3022">
        <f t="shared" si="122"/>
        <v>0</v>
      </c>
      <c r="O3022">
        <f t="shared" si="121"/>
        <v>0</v>
      </c>
      <c r="P3022" t="s">
        <v>12694</v>
      </c>
    </row>
    <row r="3023" spans="2:16" x14ac:dyDescent="0.25">
      <c r="B3023" t="s">
        <v>3027</v>
      </c>
      <c r="C3023" s="119" t="s">
        <v>60</v>
      </c>
      <c r="D3023" t="s">
        <v>11537</v>
      </c>
      <c r="E3023" t="s">
        <v>11530</v>
      </c>
      <c r="F3023" t="s">
        <v>11540</v>
      </c>
      <c r="G3023" t="s">
        <v>61</v>
      </c>
      <c r="H3023" t="s">
        <v>18</v>
      </c>
      <c r="I3023" t="s">
        <v>11541</v>
      </c>
      <c r="J3023">
        <v>2015</v>
      </c>
      <c r="K3023">
        <v>636.53</v>
      </c>
      <c r="L3023">
        <v>34</v>
      </c>
      <c r="M3023">
        <v>1</v>
      </c>
      <c r="N3023">
        <f t="shared" si="122"/>
        <v>0</v>
      </c>
      <c r="O3023">
        <f t="shared" si="121"/>
        <v>0</v>
      </c>
      <c r="P3023" t="s">
        <v>12694</v>
      </c>
    </row>
    <row r="3024" spans="2:16" x14ac:dyDescent="0.25">
      <c r="B3024" t="s">
        <v>3028</v>
      </c>
      <c r="C3024" s="119" t="s">
        <v>60</v>
      </c>
      <c r="D3024" t="s">
        <v>11537</v>
      </c>
      <c r="E3024" t="s">
        <v>11530</v>
      </c>
      <c r="F3024" t="s">
        <v>11540</v>
      </c>
      <c r="G3024" t="s">
        <v>61</v>
      </c>
      <c r="H3024" t="s">
        <v>18</v>
      </c>
      <c r="I3024" t="s">
        <v>11541</v>
      </c>
      <c r="J3024">
        <v>2015</v>
      </c>
      <c r="K3024">
        <v>634.98</v>
      </c>
      <c r="L3024">
        <v>22</v>
      </c>
      <c r="M3024">
        <v>1</v>
      </c>
      <c r="N3024">
        <f t="shared" si="122"/>
        <v>0</v>
      </c>
      <c r="O3024">
        <f t="shared" si="121"/>
        <v>0</v>
      </c>
      <c r="P3024" t="s">
        <v>12694</v>
      </c>
    </row>
    <row r="3025" spans="2:16" x14ac:dyDescent="0.25">
      <c r="B3025" t="s">
        <v>3029</v>
      </c>
      <c r="C3025" s="119" t="s">
        <v>60</v>
      </c>
      <c r="D3025" t="s">
        <v>11550</v>
      </c>
      <c r="E3025" t="s">
        <v>11530</v>
      </c>
      <c r="F3025" t="s">
        <v>11540</v>
      </c>
      <c r="G3025" t="s">
        <v>61</v>
      </c>
      <c r="H3025" t="s">
        <v>18</v>
      </c>
      <c r="I3025" t="s">
        <v>11541</v>
      </c>
      <c r="J3025">
        <v>2015</v>
      </c>
      <c r="K3025">
        <v>635.20000000000005</v>
      </c>
      <c r="L3025">
        <v>25</v>
      </c>
      <c r="M3025">
        <v>1</v>
      </c>
      <c r="N3025">
        <f t="shared" si="122"/>
        <v>0</v>
      </c>
      <c r="O3025">
        <f t="shared" si="121"/>
        <v>0</v>
      </c>
      <c r="P3025" t="s">
        <v>12694</v>
      </c>
    </row>
    <row r="3026" spans="2:16" x14ac:dyDescent="0.25">
      <c r="B3026" t="s">
        <v>3030</v>
      </c>
      <c r="C3026" s="119" t="s">
        <v>60</v>
      </c>
      <c r="D3026" t="s">
        <v>11537</v>
      </c>
      <c r="E3026" t="s">
        <v>11530</v>
      </c>
      <c r="F3026" t="s">
        <v>11540</v>
      </c>
      <c r="G3026" t="s">
        <v>61</v>
      </c>
      <c r="H3026" t="s">
        <v>18</v>
      </c>
      <c r="I3026" t="s">
        <v>11541</v>
      </c>
      <c r="J3026">
        <v>2015</v>
      </c>
      <c r="K3026">
        <v>635.25</v>
      </c>
      <c r="L3026">
        <v>24</v>
      </c>
      <c r="M3026">
        <v>1</v>
      </c>
      <c r="N3026">
        <f t="shared" si="122"/>
        <v>0</v>
      </c>
      <c r="O3026">
        <f t="shared" si="121"/>
        <v>0</v>
      </c>
      <c r="P3026" t="s">
        <v>12694</v>
      </c>
    </row>
    <row r="3027" spans="2:16" x14ac:dyDescent="0.25">
      <c r="B3027" t="s">
        <v>3031</v>
      </c>
      <c r="C3027" s="119" t="s">
        <v>60</v>
      </c>
      <c r="D3027" t="s">
        <v>11537</v>
      </c>
      <c r="E3027" t="s">
        <v>11530</v>
      </c>
      <c r="F3027" t="s">
        <v>11540</v>
      </c>
      <c r="G3027" t="s">
        <v>61</v>
      </c>
      <c r="H3027" t="s">
        <v>18</v>
      </c>
      <c r="I3027" t="s">
        <v>11541</v>
      </c>
      <c r="J3027">
        <v>2015</v>
      </c>
      <c r="K3027">
        <v>635</v>
      </c>
      <c r="L3027">
        <v>22</v>
      </c>
      <c r="M3027">
        <v>1</v>
      </c>
      <c r="N3027">
        <f t="shared" si="122"/>
        <v>0</v>
      </c>
      <c r="O3027">
        <f t="shared" si="121"/>
        <v>0</v>
      </c>
      <c r="P3027" t="s">
        <v>12694</v>
      </c>
    </row>
    <row r="3028" spans="2:16" x14ac:dyDescent="0.25">
      <c r="B3028" t="s">
        <v>3032</v>
      </c>
      <c r="C3028" s="119" t="s">
        <v>60</v>
      </c>
      <c r="D3028" t="s">
        <v>11537</v>
      </c>
      <c r="E3028" t="s">
        <v>11530</v>
      </c>
      <c r="F3028" t="s">
        <v>11540</v>
      </c>
      <c r="G3028" t="s">
        <v>61</v>
      </c>
      <c r="H3028" t="s">
        <v>18</v>
      </c>
      <c r="I3028" t="s">
        <v>11541</v>
      </c>
      <c r="J3028">
        <v>2015</v>
      </c>
      <c r="K3028">
        <v>627.58000000000004</v>
      </c>
      <c r="L3028">
        <v>28</v>
      </c>
      <c r="M3028">
        <v>1</v>
      </c>
      <c r="N3028">
        <f t="shared" si="122"/>
        <v>0</v>
      </c>
      <c r="O3028">
        <f t="shared" si="121"/>
        <v>0</v>
      </c>
      <c r="P3028" t="s">
        <v>12693</v>
      </c>
    </row>
    <row r="3029" spans="2:16" x14ac:dyDescent="0.25">
      <c r="B3029" t="s">
        <v>3033</v>
      </c>
      <c r="C3029" s="119" t="s">
        <v>60</v>
      </c>
      <c r="D3029" t="s">
        <v>11539</v>
      </c>
      <c r="E3029" t="s">
        <v>11530</v>
      </c>
      <c r="F3029" t="s">
        <v>11540</v>
      </c>
      <c r="G3029" t="s">
        <v>61</v>
      </c>
      <c r="H3029" t="s">
        <v>18</v>
      </c>
      <c r="I3029" t="s">
        <v>11541</v>
      </c>
      <c r="J3029">
        <v>2015</v>
      </c>
      <c r="K3029">
        <v>602.87</v>
      </c>
      <c r="M3029">
        <v>1</v>
      </c>
      <c r="N3029">
        <f t="shared" si="122"/>
        <v>0</v>
      </c>
      <c r="O3029">
        <f t="shared" si="121"/>
        <v>1</v>
      </c>
      <c r="P3029" t="s">
        <v>12694</v>
      </c>
    </row>
    <row r="3030" spans="2:16" x14ac:dyDescent="0.25">
      <c r="B3030" t="s">
        <v>3034</v>
      </c>
      <c r="C3030" s="119" t="s">
        <v>60</v>
      </c>
      <c r="D3030" t="s">
        <v>11546</v>
      </c>
      <c r="E3030" t="s">
        <v>11530</v>
      </c>
      <c r="F3030" t="s">
        <v>11540</v>
      </c>
      <c r="G3030" t="s">
        <v>61</v>
      </c>
      <c r="H3030" t="s">
        <v>18</v>
      </c>
      <c r="I3030" t="s">
        <v>11533</v>
      </c>
      <c r="J3030">
        <v>2015</v>
      </c>
      <c r="K3030">
        <v>602.70000000000005</v>
      </c>
      <c r="M3030">
        <v>1</v>
      </c>
      <c r="N3030">
        <f t="shared" si="122"/>
        <v>0</v>
      </c>
      <c r="O3030">
        <f t="shared" si="121"/>
        <v>1</v>
      </c>
      <c r="P3030" t="s">
        <v>12694</v>
      </c>
    </row>
    <row r="3031" spans="2:16" x14ac:dyDescent="0.25">
      <c r="B3031" t="s">
        <v>3035</v>
      </c>
      <c r="C3031" s="119" t="s">
        <v>60</v>
      </c>
      <c r="D3031" t="s">
        <v>11546</v>
      </c>
      <c r="E3031" t="s">
        <v>11530</v>
      </c>
      <c r="F3031" t="s">
        <v>11540</v>
      </c>
      <c r="G3031" t="s">
        <v>61</v>
      </c>
      <c r="H3031" t="s">
        <v>18</v>
      </c>
      <c r="I3031" t="s">
        <v>11541</v>
      </c>
      <c r="J3031">
        <v>2015</v>
      </c>
      <c r="K3031">
        <v>955.36</v>
      </c>
      <c r="L3031">
        <v>32</v>
      </c>
      <c r="M3031">
        <v>1</v>
      </c>
      <c r="N3031">
        <f t="shared" si="122"/>
        <v>0</v>
      </c>
      <c r="O3031">
        <f t="shared" si="121"/>
        <v>0</v>
      </c>
      <c r="P3031" t="s">
        <v>12694</v>
      </c>
    </row>
    <row r="3032" spans="2:16" x14ac:dyDescent="0.25">
      <c r="B3032" t="s">
        <v>3036</v>
      </c>
      <c r="C3032" s="119" t="s">
        <v>60</v>
      </c>
      <c r="D3032" t="s">
        <v>11537</v>
      </c>
      <c r="E3032" t="s">
        <v>11530</v>
      </c>
      <c r="F3032" t="s">
        <v>11540</v>
      </c>
      <c r="G3032" t="s">
        <v>61</v>
      </c>
      <c r="H3032" t="s">
        <v>18</v>
      </c>
      <c r="I3032" t="s">
        <v>11541</v>
      </c>
      <c r="J3032">
        <v>2015</v>
      </c>
      <c r="K3032">
        <v>597.78</v>
      </c>
      <c r="L3032">
        <v>21</v>
      </c>
      <c r="M3032">
        <v>1</v>
      </c>
      <c r="N3032">
        <f t="shared" si="122"/>
        <v>0</v>
      </c>
      <c r="O3032">
        <f t="shared" si="121"/>
        <v>0</v>
      </c>
      <c r="P3032" t="s">
        <v>12694</v>
      </c>
    </row>
    <row r="3033" spans="2:16" x14ac:dyDescent="0.25">
      <c r="B3033" t="s">
        <v>3037</v>
      </c>
      <c r="C3033" s="119" t="s">
        <v>60</v>
      </c>
      <c r="D3033" t="s">
        <v>11539</v>
      </c>
      <c r="E3033" t="s">
        <v>11530</v>
      </c>
      <c r="F3033" t="s">
        <v>11540</v>
      </c>
      <c r="G3033" t="s">
        <v>61</v>
      </c>
      <c r="H3033" t="s">
        <v>18</v>
      </c>
      <c r="I3033" t="s">
        <v>11541</v>
      </c>
      <c r="J3033">
        <v>2015</v>
      </c>
      <c r="K3033">
        <v>602.87</v>
      </c>
      <c r="M3033">
        <v>1</v>
      </c>
      <c r="N3033">
        <f t="shared" si="122"/>
        <v>0</v>
      </c>
      <c r="O3033">
        <f t="shared" si="121"/>
        <v>1</v>
      </c>
      <c r="P3033" t="s">
        <v>12694</v>
      </c>
    </row>
    <row r="3034" spans="2:16" x14ac:dyDescent="0.25">
      <c r="B3034" t="s">
        <v>3038</v>
      </c>
      <c r="C3034" s="119" t="s">
        <v>60</v>
      </c>
      <c r="D3034" t="s">
        <v>11537</v>
      </c>
      <c r="E3034" t="s">
        <v>11530</v>
      </c>
      <c r="F3034" t="s">
        <v>11540</v>
      </c>
      <c r="G3034" t="s">
        <v>61</v>
      </c>
      <c r="H3034" t="s">
        <v>18</v>
      </c>
      <c r="I3034" t="s">
        <v>11541</v>
      </c>
      <c r="J3034">
        <v>2015</v>
      </c>
      <c r="K3034">
        <v>0.17</v>
      </c>
      <c r="M3034">
        <v>1</v>
      </c>
      <c r="N3034">
        <f t="shared" si="122"/>
        <v>1</v>
      </c>
      <c r="O3034">
        <f t="shared" ref="O3034:O3097" si="123">IF(OR(L3034="",L3034&lt;=0),1,0)</f>
        <v>1</v>
      </c>
      <c r="P3034" t="s">
        <v>12694</v>
      </c>
    </row>
    <row r="3035" spans="2:16" x14ac:dyDescent="0.25">
      <c r="B3035" t="s">
        <v>3039</v>
      </c>
      <c r="C3035" s="119" t="s">
        <v>60</v>
      </c>
      <c r="D3035" t="s">
        <v>11537</v>
      </c>
      <c r="E3035" t="s">
        <v>11530</v>
      </c>
      <c r="F3035" t="s">
        <v>11540</v>
      </c>
      <c r="G3035" t="s">
        <v>61</v>
      </c>
      <c r="H3035" t="s">
        <v>18</v>
      </c>
      <c r="I3035" t="s">
        <v>11541</v>
      </c>
      <c r="J3035">
        <v>2015</v>
      </c>
      <c r="K3035">
        <v>602.87</v>
      </c>
      <c r="M3035">
        <v>1</v>
      </c>
      <c r="N3035">
        <f t="shared" si="122"/>
        <v>0</v>
      </c>
      <c r="O3035">
        <f t="shared" si="123"/>
        <v>1</v>
      </c>
      <c r="P3035" t="s">
        <v>12694</v>
      </c>
    </row>
    <row r="3036" spans="2:16" x14ac:dyDescent="0.25">
      <c r="B3036" t="s">
        <v>3040</v>
      </c>
      <c r="C3036" s="119" t="s">
        <v>60</v>
      </c>
      <c r="D3036" t="s">
        <v>11537</v>
      </c>
      <c r="E3036" t="s">
        <v>11530</v>
      </c>
      <c r="F3036" t="s">
        <v>11540</v>
      </c>
      <c r="G3036" t="s">
        <v>61</v>
      </c>
      <c r="H3036" t="s">
        <v>18</v>
      </c>
      <c r="I3036" t="s">
        <v>11541</v>
      </c>
      <c r="J3036">
        <v>2015</v>
      </c>
      <c r="K3036">
        <v>602.87</v>
      </c>
      <c r="M3036">
        <v>1</v>
      </c>
      <c r="N3036">
        <f t="shared" si="122"/>
        <v>0</v>
      </c>
      <c r="O3036">
        <f t="shared" si="123"/>
        <v>1</v>
      </c>
      <c r="P3036" t="s">
        <v>12694</v>
      </c>
    </row>
    <row r="3037" spans="2:16" x14ac:dyDescent="0.25">
      <c r="B3037" t="s">
        <v>3041</v>
      </c>
      <c r="C3037" s="119" t="s">
        <v>60</v>
      </c>
      <c r="D3037" t="s">
        <v>11537</v>
      </c>
      <c r="E3037" t="s">
        <v>11530</v>
      </c>
      <c r="F3037" t="s">
        <v>11540</v>
      </c>
      <c r="G3037" t="s">
        <v>61</v>
      </c>
      <c r="H3037" t="s">
        <v>18</v>
      </c>
      <c r="I3037" t="s">
        <v>11541</v>
      </c>
      <c r="J3037">
        <v>2015</v>
      </c>
      <c r="K3037">
        <v>602.87</v>
      </c>
      <c r="M3037">
        <v>1</v>
      </c>
      <c r="N3037">
        <f t="shared" si="122"/>
        <v>0</v>
      </c>
      <c r="O3037">
        <f t="shared" si="123"/>
        <v>1</v>
      </c>
      <c r="P3037" t="s">
        <v>12694</v>
      </c>
    </row>
    <row r="3038" spans="2:16" x14ac:dyDescent="0.25">
      <c r="B3038" t="s">
        <v>3042</v>
      </c>
      <c r="C3038" s="119" t="s">
        <v>60</v>
      </c>
      <c r="D3038" t="s">
        <v>11537</v>
      </c>
      <c r="E3038" t="s">
        <v>11530</v>
      </c>
      <c r="F3038" t="s">
        <v>11540</v>
      </c>
      <c r="G3038" t="s">
        <v>61</v>
      </c>
      <c r="H3038" t="s">
        <v>18</v>
      </c>
      <c r="I3038" t="s">
        <v>11541</v>
      </c>
      <c r="J3038">
        <v>2015</v>
      </c>
      <c r="K3038">
        <v>602.87</v>
      </c>
      <c r="M3038">
        <v>1</v>
      </c>
      <c r="N3038">
        <f t="shared" si="122"/>
        <v>0</v>
      </c>
      <c r="O3038">
        <f t="shared" si="123"/>
        <v>1</v>
      </c>
      <c r="P3038" t="s">
        <v>12694</v>
      </c>
    </row>
    <row r="3039" spans="2:16" x14ac:dyDescent="0.25">
      <c r="B3039" t="s">
        <v>3043</v>
      </c>
      <c r="C3039" s="119" t="s">
        <v>60</v>
      </c>
      <c r="D3039" t="s">
        <v>11542</v>
      </c>
      <c r="E3039" t="s">
        <v>11530</v>
      </c>
      <c r="F3039" t="s">
        <v>11540</v>
      </c>
      <c r="G3039" t="s">
        <v>61</v>
      </c>
      <c r="H3039" t="s">
        <v>18</v>
      </c>
      <c r="I3039" t="s">
        <v>11533</v>
      </c>
      <c r="J3039">
        <v>2015</v>
      </c>
      <c r="K3039">
        <v>598.36</v>
      </c>
      <c r="L3039">
        <v>13</v>
      </c>
      <c r="M3039">
        <v>1</v>
      </c>
      <c r="N3039">
        <f t="shared" si="122"/>
        <v>0</v>
      </c>
      <c r="O3039">
        <f t="shared" si="123"/>
        <v>0</v>
      </c>
      <c r="P3039" t="s">
        <v>12694</v>
      </c>
    </row>
    <row r="3040" spans="2:16" x14ac:dyDescent="0.25">
      <c r="B3040" t="s">
        <v>3044</v>
      </c>
      <c r="C3040" s="119" t="s">
        <v>60</v>
      </c>
      <c r="D3040" t="s">
        <v>11546</v>
      </c>
      <c r="E3040" t="s">
        <v>11530</v>
      </c>
      <c r="F3040" t="s">
        <v>11540</v>
      </c>
      <c r="G3040" t="s">
        <v>61</v>
      </c>
      <c r="H3040" t="s">
        <v>18</v>
      </c>
      <c r="I3040" t="s">
        <v>11541</v>
      </c>
      <c r="J3040">
        <v>2015</v>
      </c>
      <c r="K3040">
        <v>635.98</v>
      </c>
      <c r="L3040">
        <v>31</v>
      </c>
      <c r="M3040">
        <v>1</v>
      </c>
      <c r="N3040">
        <f t="shared" si="122"/>
        <v>0</v>
      </c>
      <c r="O3040">
        <f t="shared" si="123"/>
        <v>0</v>
      </c>
      <c r="P3040" t="s">
        <v>12693</v>
      </c>
    </row>
    <row r="3041" spans="2:16" x14ac:dyDescent="0.25">
      <c r="B3041" t="s">
        <v>3045</v>
      </c>
      <c r="C3041" s="119" t="s">
        <v>60</v>
      </c>
      <c r="D3041" t="s">
        <v>11546</v>
      </c>
      <c r="E3041" t="s">
        <v>11530</v>
      </c>
      <c r="F3041" t="s">
        <v>11540</v>
      </c>
      <c r="G3041" t="s">
        <v>61</v>
      </c>
      <c r="H3041" t="s">
        <v>18</v>
      </c>
      <c r="I3041" t="s">
        <v>11533</v>
      </c>
      <c r="J3041">
        <v>2015</v>
      </c>
      <c r="K3041">
        <v>609.07000000000005</v>
      </c>
      <c r="L3041">
        <v>27</v>
      </c>
      <c r="M3041">
        <v>1</v>
      </c>
      <c r="N3041">
        <f t="shared" si="122"/>
        <v>0</v>
      </c>
      <c r="O3041">
        <f t="shared" si="123"/>
        <v>0</v>
      </c>
      <c r="P3041" t="s">
        <v>12693</v>
      </c>
    </row>
    <row r="3042" spans="2:16" x14ac:dyDescent="0.25">
      <c r="B3042" t="s">
        <v>3046</v>
      </c>
      <c r="C3042" s="119" t="s">
        <v>60</v>
      </c>
      <c r="D3042" t="s">
        <v>11546</v>
      </c>
      <c r="E3042" t="s">
        <v>11530</v>
      </c>
      <c r="F3042" t="s">
        <v>11540</v>
      </c>
      <c r="G3042" t="s">
        <v>61</v>
      </c>
      <c r="H3042" t="s">
        <v>18</v>
      </c>
      <c r="I3042" t="s">
        <v>11541</v>
      </c>
      <c r="J3042">
        <v>2015</v>
      </c>
      <c r="K3042">
        <v>602.70000000000005</v>
      </c>
      <c r="M3042">
        <v>1</v>
      </c>
      <c r="N3042">
        <f t="shared" si="122"/>
        <v>0</v>
      </c>
      <c r="O3042">
        <f t="shared" si="123"/>
        <v>1</v>
      </c>
      <c r="P3042" t="s">
        <v>12694</v>
      </c>
    </row>
    <row r="3043" spans="2:16" x14ac:dyDescent="0.25">
      <c r="B3043" t="s">
        <v>3047</v>
      </c>
      <c r="C3043" s="119" t="s">
        <v>60</v>
      </c>
      <c r="D3043" t="s">
        <v>11546</v>
      </c>
      <c r="E3043" t="s">
        <v>11530</v>
      </c>
      <c r="F3043" t="s">
        <v>11540</v>
      </c>
      <c r="G3043" t="s">
        <v>61</v>
      </c>
      <c r="H3043" t="s">
        <v>18</v>
      </c>
      <c r="I3043" t="s">
        <v>11541</v>
      </c>
      <c r="J3043">
        <v>2015</v>
      </c>
      <c r="K3043">
        <v>605.03</v>
      </c>
      <c r="L3043">
        <v>18</v>
      </c>
      <c r="M3043">
        <v>1</v>
      </c>
      <c r="N3043">
        <f t="shared" si="122"/>
        <v>0</v>
      </c>
      <c r="O3043">
        <f t="shared" si="123"/>
        <v>0</v>
      </c>
      <c r="P3043" t="s">
        <v>12694</v>
      </c>
    </row>
    <row r="3044" spans="2:16" x14ac:dyDescent="0.25">
      <c r="B3044" t="s">
        <v>3048</v>
      </c>
      <c r="C3044" s="119" t="s">
        <v>60</v>
      </c>
      <c r="D3044" t="s">
        <v>11537</v>
      </c>
      <c r="E3044" t="s">
        <v>11530</v>
      </c>
      <c r="F3044" t="s">
        <v>11540</v>
      </c>
      <c r="G3044" t="s">
        <v>61</v>
      </c>
      <c r="H3044" t="s">
        <v>18</v>
      </c>
      <c r="I3044" t="s">
        <v>11541</v>
      </c>
      <c r="J3044">
        <v>2015</v>
      </c>
      <c r="K3044">
        <v>634.82000000000005</v>
      </c>
      <c r="L3044">
        <v>22</v>
      </c>
      <c r="M3044">
        <v>1</v>
      </c>
      <c r="N3044">
        <f t="shared" si="122"/>
        <v>0</v>
      </c>
      <c r="O3044">
        <f t="shared" si="123"/>
        <v>0</v>
      </c>
      <c r="P3044" t="s">
        <v>12694</v>
      </c>
    </row>
    <row r="3045" spans="2:16" x14ac:dyDescent="0.25">
      <c r="B3045" t="s">
        <v>3049</v>
      </c>
      <c r="C3045" s="119" t="s">
        <v>60</v>
      </c>
      <c r="D3045" t="s">
        <v>11537</v>
      </c>
      <c r="E3045" t="s">
        <v>11530</v>
      </c>
      <c r="F3045" t="s">
        <v>11540</v>
      </c>
      <c r="G3045" t="s">
        <v>61</v>
      </c>
      <c r="H3045" t="s">
        <v>18</v>
      </c>
      <c r="I3045" t="s">
        <v>11541</v>
      </c>
      <c r="J3045">
        <v>2015</v>
      </c>
      <c r="K3045">
        <v>635.20000000000005</v>
      </c>
      <c r="L3045">
        <v>25</v>
      </c>
      <c r="M3045">
        <v>1</v>
      </c>
      <c r="N3045">
        <f t="shared" si="122"/>
        <v>0</v>
      </c>
      <c r="O3045">
        <f t="shared" si="123"/>
        <v>0</v>
      </c>
      <c r="P3045" t="s">
        <v>12694</v>
      </c>
    </row>
    <row r="3046" spans="2:16" x14ac:dyDescent="0.25">
      <c r="B3046" t="s">
        <v>3050</v>
      </c>
      <c r="C3046" s="119" t="s">
        <v>60</v>
      </c>
      <c r="D3046" t="s">
        <v>11550</v>
      </c>
      <c r="E3046" t="s">
        <v>11530</v>
      </c>
      <c r="F3046" t="s">
        <v>11540</v>
      </c>
      <c r="G3046" t="s">
        <v>61</v>
      </c>
      <c r="H3046" t="s">
        <v>18</v>
      </c>
      <c r="I3046" t="s">
        <v>11533</v>
      </c>
      <c r="J3046">
        <v>2015</v>
      </c>
      <c r="K3046">
        <v>602.70000000000005</v>
      </c>
      <c r="M3046">
        <v>1</v>
      </c>
      <c r="N3046">
        <f t="shared" si="122"/>
        <v>0</v>
      </c>
      <c r="O3046">
        <f t="shared" si="123"/>
        <v>1</v>
      </c>
      <c r="P3046" t="s">
        <v>12693</v>
      </c>
    </row>
    <row r="3047" spans="2:16" x14ac:dyDescent="0.25">
      <c r="B3047" t="s">
        <v>3051</v>
      </c>
      <c r="C3047" s="119" t="s">
        <v>60</v>
      </c>
      <c r="D3047" t="s">
        <v>11546</v>
      </c>
      <c r="E3047" t="s">
        <v>11530</v>
      </c>
      <c r="F3047" t="s">
        <v>11540</v>
      </c>
      <c r="G3047" t="s">
        <v>61</v>
      </c>
      <c r="H3047" t="s">
        <v>18</v>
      </c>
      <c r="I3047" t="s">
        <v>11541</v>
      </c>
      <c r="J3047">
        <v>2015</v>
      </c>
      <c r="K3047">
        <v>634.54999999999995</v>
      </c>
      <c r="L3047">
        <v>20</v>
      </c>
      <c r="M3047">
        <v>1</v>
      </c>
      <c r="N3047">
        <f t="shared" si="122"/>
        <v>0</v>
      </c>
      <c r="O3047">
        <f t="shared" si="123"/>
        <v>0</v>
      </c>
      <c r="P3047" t="s">
        <v>12694</v>
      </c>
    </row>
    <row r="3048" spans="2:16" x14ac:dyDescent="0.25">
      <c r="B3048" t="s">
        <v>3052</v>
      </c>
      <c r="C3048" s="119" t="s">
        <v>60</v>
      </c>
      <c r="D3048" t="s">
        <v>11539</v>
      </c>
      <c r="E3048" t="s">
        <v>11530</v>
      </c>
      <c r="F3048" t="s">
        <v>11540</v>
      </c>
      <c r="G3048" t="s">
        <v>61</v>
      </c>
      <c r="H3048" t="s">
        <v>18</v>
      </c>
      <c r="I3048" t="s">
        <v>11541</v>
      </c>
      <c r="J3048">
        <v>2015</v>
      </c>
      <c r="K3048">
        <v>635.07000000000005</v>
      </c>
      <c r="L3048">
        <v>24</v>
      </c>
      <c r="M3048">
        <v>1</v>
      </c>
      <c r="N3048">
        <f t="shared" si="122"/>
        <v>0</v>
      </c>
      <c r="O3048">
        <f t="shared" si="123"/>
        <v>0</v>
      </c>
      <c r="P3048" t="s">
        <v>12694</v>
      </c>
    </row>
    <row r="3049" spans="2:16" x14ac:dyDescent="0.25">
      <c r="B3049" t="s">
        <v>3053</v>
      </c>
      <c r="C3049" s="119" t="s">
        <v>60</v>
      </c>
      <c r="D3049" t="s">
        <v>11539</v>
      </c>
      <c r="E3049" t="s">
        <v>11530</v>
      </c>
      <c r="F3049" t="s">
        <v>11540</v>
      </c>
      <c r="G3049" t="s">
        <v>61</v>
      </c>
      <c r="H3049" t="s">
        <v>18</v>
      </c>
      <c r="I3049" t="s">
        <v>11533</v>
      </c>
      <c r="J3049">
        <v>2015</v>
      </c>
      <c r="K3049">
        <v>601.4</v>
      </c>
      <c r="L3049">
        <v>25</v>
      </c>
      <c r="M3049">
        <v>1</v>
      </c>
      <c r="N3049">
        <f t="shared" si="122"/>
        <v>0</v>
      </c>
      <c r="O3049">
        <f t="shared" si="123"/>
        <v>0</v>
      </c>
      <c r="P3049" t="s">
        <v>12694</v>
      </c>
    </row>
    <row r="3050" spans="2:16" x14ac:dyDescent="0.25">
      <c r="B3050" t="s">
        <v>3054</v>
      </c>
      <c r="C3050" s="119" t="s">
        <v>60</v>
      </c>
      <c r="D3050" t="s">
        <v>11552</v>
      </c>
      <c r="E3050" t="s">
        <v>11530</v>
      </c>
      <c r="F3050" t="s">
        <v>11540</v>
      </c>
      <c r="G3050" t="s">
        <v>61</v>
      </c>
      <c r="H3050" t="s">
        <v>18</v>
      </c>
      <c r="I3050" t="s">
        <v>11541</v>
      </c>
      <c r="J3050">
        <v>2015</v>
      </c>
      <c r="K3050">
        <v>635.6</v>
      </c>
      <c r="L3050">
        <v>28</v>
      </c>
      <c r="M3050">
        <v>1</v>
      </c>
      <c r="N3050">
        <f t="shared" si="122"/>
        <v>0</v>
      </c>
      <c r="O3050">
        <f t="shared" si="123"/>
        <v>0</v>
      </c>
      <c r="P3050" t="s">
        <v>12694</v>
      </c>
    </row>
    <row r="3051" spans="2:16" x14ac:dyDescent="0.25">
      <c r="B3051" t="s">
        <v>3055</v>
      </c>
      <c r="C3051" s="119" t="s">
        <v>60</v>
      </c>
      <c r="D3051" t="s">
        <v>11552</v>
      </c>
      <c r="E3051" t="s">
        <v>11530</v>
      </c>
      <c r="F3051" t="s">
        <v>11540</v>
      </c>
      <c r="G3051" t="s">
        <v>61</v>
      </c>
      <c r="H3051" t="s">
        <v>18</v>
      </c>
      <c r="I3051" t="s">
        <v>11541</v>
      </c>
      <c r="J3051">
        <v>2015</v>
      </c>
      <c r="K3051">
        <v>602.70000000000005</v>
      </c>
      <c r="M3051">
        <v>1</v>
      </c>
      <c r="N3051">
        <f t="shared" si="122"/>
        <v>0</v>
      </c>
      <c r="O3051">
        <f t="shared" si="123"/>
        <v>1</v>
      </c>
      <c r="P3051" t="s">
        <v>12694</v>
      </c>
    </row>
    <row r="3052" spans="2:16" x14ac:dyDescent="0.25">
      <c r="B3052" t="s">
        <v>3056</v>
      </c>
      <c r="C3052" s="119" t="s">
        <v>60</v>
      </c>
      <c r="D3052" t="s">
        <v>11537</v>
      </c>
      <c r="E3052" t="s">
        <v>11530</v>
      </c>
      <c r="F3052" t="s">
        <v>11540</v>
      </c>
      <c r="G3052" t="s">
        <v>61</v>
      </c>
      <c r="H3052" t="s">
        <v>18</v>
      </c>
      <c r="I3052" t="s">
        <v>11541</v>
      </c>
      <c r="J3052">
        <v>2015</v>
      </c>
      <c r="K3052">
        <v>634.82000000000005</v>
      </c>
      <c r="L3052">
        <v>22</v>
      </c>
      <c r="M3052">
        <v>1</v>
      </c>
      <c r="N3052">
        <f t="shared" si="122"/>
        <v>0</v>
      </c>
      <c r="O3052">
        <f t="shared" si="123"/>
        <v>0</v>
      </c>
      <c r="P3052" t="s">
        <v>12694</v>
      </c>
    </row>
    <row r="3053" spans="2:16" x14ac:dyDescent="0.25">
      <c r="B3053" t="s">
        <v>3057</v>
      </c>
      <c r="C3053" s="119" t="s">
        <v>60</v>
      </c>
      <c r="D3053" t="s">
        <v>11537</v>
      </c>
      <c r="E3053" t="s">
        <v>11530</v>
      </c>
      <c r="F3053" t="s">
        <v>11540</v>
      </c>
      <c r="G3053" t="s">
        <v>61</v>
      </c>
      <c r="H3053" t="s">
        <v>18</v>
      </c>
      <c r="I3053" t="s">
        <v>11541</v>
      </c>
      <c r="J3053">
        <v>2015</v>
      </c>
      <c r="K3053">
        <v>634.42999999999995</v>
      </c>
      <c r="L3053">
        <v>19</v>
      </c>
      <c r="M3053">
        <v>1</v>
      </c>
      <c r="N3053">
        <f t="shared" si="122"/>
        <v>0</v>
      </c>
      <c r="O3053">
        <f t="shared" si="123"/>
        <v>0</v>
      </c>
      <c r="P3053" t="s">
        <v>12694</v>
      </c>
    </row>
    <row r="3054" spans="2:16" x14ac:dyDescent="0.25">
      <c r="B3054" t="s">
        <v>3058</v>
      </c>
      <c r="C3054" s="119" t="s">
        <v>60</v>
      </c>
      <c r="D3054" t="s">
        <v>11537</v>
      </c>
      <c r="E3054" t="s">
        <v>11530</v>
      </c>
      <c r="F3054" t="s">
        <v>11540</v>
      </c>
      <c r="G3054" t="s">
        <v>61</v>
      </c>
      <c r="H3054" t="s">
        <v>18</v>
      </c>
      <c r="I3054" t="s">
        <v>11541</v>
      </c>
      <c r="J3054">
        <v>2015</v>
      </c>
      <c r="K3054">
        <v>634.16</v>
      </c>
      <c r="L3054">
        <v>17</v>
      </c>
      <c r="M3054">
        <v>1</v>
      </c>
      <c r="N3054">
        <f t="shared" si="122"/>
        <v>0</v>
      </c>
      <c r="O3054">
        <f t="shared" si="123"/>
        <v>0</v>
      </c>
      <c r="P3054" t="s">
        <v>12694</v>
      </c>
    </row>
    <row r="3055" spans="2:16" x14ac:dyDescent="0.25">
      <c r="B3055" t="s">
        <v>3059</v>
      </c>
      <c r="C3055" s="119" t="s">
        <v>60</v>
      </c>
      <c r="D3055" t="s">
        <v>11537</v>
      </c>
      <c r="E3055" t="s">
        <v>11530</v>
      </c>
      <c r="F3055" t="s">
        <v>11540</v>
      </c>
      <c r="G3055" t="s">
        <v>61</v>
      </c>
      <c r="H3055" t="s">
        <v>18</v>
      </c>
      <c r="I3055" t="s">
        <v>11541</v>
      </c>
      <c r="J3055">
        <v>2015</v>
      </c>
      <c r="K3055">
        <v>634.42999999999995</v>
      </c>
      <c r="L3055">
        <v>19</v>
      </c>
      <c r="M3055">
        <v>1</v>
      </c>
      <c r="N3055">
        <f t="shared" si="122"/>
        <v>0</v>
      </c>
      <c r="O3055">
        <f t="shared" si="123"/>
        <v>0</v>
      </c>
      <c r="P3055" t="s">
        <v>12694</v>
      </c>
    </row>
    <row r="3056" spans="2:16" x14ac:dyDescent="0.25">
      <c r="B3056" t="s">
        <v>3060</v>
      </c>
      <c r="C3056" s="119" t="s">
        <v>60</v>
      </c>
      <c r="D3056" t="s">
        <v>11537</v>
      </c>
      <c r="E3056" t="s">
        <v>11530</v>
      </c>
      <c r="F3056" t="s">
        <v>11540</v>
      </c>
      <c r="G3056" t="s">
        <v>61</v>
      </c>
      <c r="H3056" t="s">
        <v>18</v>
      </c>
      <c r="I3056" t="s">
        <v>11541</v>
      </c>
      <c r="J3056">
        <v>2015</v>
      </c>
      <c r="K3056">
        <v>606.19000000000005</v>
      </c>
      <c r="L3056">
        <v>27</v>
      </c>
      <c r="M3056">
        <v>1</v>
      </c>
      <c r="N3056">
        <f t="shared" si="122"/>
        <v>0</v>
      </c>
      <c r="O3056">
        <f t="shared" si="123"/>
        <v>0</v>
      </c>
      <c r="P3056" t="s">
        <v>12694</v>
      </c>
    </row>
    <row r="3057" spans="2:16" x14ac:dyDescent="0.25">
      <c r="B3057" t="s">
        <v>3061</v>
      </c>
      <c r="C3057" s="119" t="s">
        <v>60</v>
      </c>
      <c r="D3057" t="s">
        <v>11537</v>
      </c>
      <c r="E3057" t="s">
        <v>11530</v>
      </c>
      <c r="F3057" t="s">
        <v>11540</v>
      </c>
      <c r="G3057" t="s">
        <v>61</v>
      </c>
      <c r="H3057" t="s">
        <v>18</v>
      </c>
      <c r="I3057" t="s">
        <v>11541</v>
      </c>
      <c r="J3057">
        <v>2015</v>
      </c>
      <c r="K3057">
        <v>602.70000000000005</v>
      </c>
      <c r="M3057">
        <v>1</v>
      </c>
      <c r="N3057">
        <f t="shared" si="122"/>
        <v>0</v>
      </c>
      <c r="O3057">
        <f t="shared" si="123"/>
        <v>1</v>
      </c>
      <c r="P3057" t="s">
        <v>12694</v>
      </c>
    </row>
    <row r="3058" spans="2:16" x14ac:dyDescent="0.25">
      <c r="B3058" t="s">
        <v>3062</v>
      </c>
      <c r="C3058" s="119" t="s">
        <v>60</v>
      </c>
      <c r="D3058" t="s">
        <v>11537</v>
      </c>
      <c r="E3058" t="s">
        <v>11530</v>
      </c>
      <c r="F3058" t="s">
        <v>11540</v>
      </c>
      <c r="G3058" t="s">
        <v>61</v>
      </c>
      <c r="H3058" t="s">
        <v>18</v>
      </c>
      <c r="I3058" t="s">
        <v>11541</v>
      </c>
      <c r="J3058">
        <v>2015</v>
      </c>
      <c r="K3058">
        <v>602.70000000000005</v>
      </c>
      <c r="M3058">
        <v>1</v>
      </c>
      <c r="N3058">
        <f t="shared" si="122"/>
        <v>0</v>
      </c>
      <c r="O3058">
        <f t="shared" si="123"/>
        <v>1</v>
      </c>
      <c r="P3058" t="s">
        <v>12694</v>
      </c>
    </row>
    <row r="3059" spans="2:16" x14ac:dyDescent="0.25">
      <c r="B3059" t="s">
        <v>3063</v>
      </c>
      <c r="C3059" s="119" t="s">
        <v>60</v>
      </c>
      <c r="D3059" t="s">
        <v>11539</v>
      </c>
      <c r="E3059" t="s">
        <v>11530</v>
      </c>
      <c r="F3059" t="s">
        <v>11540</v>
      </c>
      <c r="G3059" t="s">
        <v>61</v>
      </c>
      <c r="H3059" t="s">
        <v>18</v>
      </c>
      <c r="I3059" t="s">
        <v>11541</v>
      </c>
      <c r="J3059">
        <v>2015</v>
      </c>
      <c r="K3059">
        <v>597.91</v>
      </c>
      <c r="L3059">
        <v>22</v>
      </c>
      <c r="M3059">
        <v>1</v>
      </c>
      <c r="N3059">
        <f t="shared" si="122"/>
        <v>0</v>
      </c>
      <c r="O3059">
        <f t="shared" si="123"/>
        <v>0</v>
      </c>
      <c r="P3059" t="s">
        <v>12694</v>
      </c>
    </row>
    <row r="3060" spans="2:16" x14ac:dyDescent="0.25">
      <c r="B3060" t="s">
        <v>3064</v>
      </c>
      <c r="C3060" s="119" t="s">
        <v>60</v>
      </c>
      <c r="D3060" t="s">
        <v>11539</v>
      </c>
      <c r="E3060" t="s">
        <v>11530</v>
      </c>
      <c r="F3060" t="s">
        <v>11540</v>
      </c>
      <c r="G3060" t="s">
        <v>61</v>
      </c>
      <c r="H3060" t="s">
        <v>18</v>
      </c>
      <c r="I3060" t="s">
        <v>11541</v>
      </c>
      <c r="J3060">
        <v>2015</v>
      </c>
      <c r="K3060">
        <v>602.70000000000005</v>
      </c>
      <c r="M3060">
        <v>1</v>
      </c>
      <c r="N3060">
        <f t="shared" si="122"/>
        <v>0</v>
      </c>
      <c r="O3060">
        <f t="shared" si="123"/>
        <v>1</v>
      </c>
      <c r="P3060" t="s">
        <v>12694</v>
      </c>
    </row>
    <row r="3061" spans="2:16" x14ac:dyDescent="0.25">
      <c r="B3061" t="s">
        <v>3065</v>
      </c>
      <c r="C3061" s="119" t="s">
        <v>60</v>
      </c>
      <c r="D3061" t="s">
        <v>11550</v>
      </c>
      <c r="E3061" t="s">
        <v>11530</v>
      </c>
      <c r="F3061" t="s">
        <v>11540</v>
      </c>
      <c r="G3061" t="s">
        <v>61</v>
      </c>
      <c r="H3061" t="s">
        <v>18</v>
      </c>
      <c r="I3061" t="s">
        <v>11541</v>
      </c>
      <c r="J3061">
        <v>2015</v>
      </c>
      <c r="K3061">
        <v>605.66999999999996</v>
      </c>
      <c r="L3061">
        <v>23</v>
      </c>
      <c r="M3061">
        <v>1</v>
      </c>
      <c r="N3061">
        <f t="shared" si="122"/>
        <v>0</v>
      </c>
      <c r="O3061">
        <f t="shared" si="123"/>
        <v>0</v>
      </c>
      <c r="P3061" t="s">
        <v>12694</v>
      </c>
    </row>
    <row r="3062" spans="2:16" x14ac:dyDescent="0.25">
      <c r="B3062" t="s">
        <v>3066</v>
      </c>
      <c r="C3062" s="119" t="s">
        <v>60</v>
      </c>
      <c r="D3062" t="s">
        <v>11550</v>
      </c>
      <c r="E3062" t="s">
        <v>11530</v>
      </c>
      <c r="F3062" t="s">
        <v>11540</v>
      </c>
      <c r="G3062" t="s">
        <v>61</v>
      </c>
      <c r="H3062" t="s">
        <v>18</v>
      </c>
      <c r="I3062" t="s">
        <v>11541</v>
      </c>
      <c r="J3062">
        <v>2015</v>
      </c>
      <c r="K3062">
        <v>608.91</v>
      </c>
      <c r="L3062">
        <v>48</v>
      </c>
      <c r="M3062">
        <v>1</v>
      </c>
      <c r="N3062">
        <f t="shared" si="122"/>
        <v>0</v>
      </c>
      <c r="O3062">
        <f t="shared" si="123"/>
        <v>0</v>
      </c>
      <c r="P3062" t="s">
        <v>12694</v>
      </c>
    </row>
    <row r="3063" spans="2:16" x14ac:dyDescent="0.25">
      <c r="B3063" t="s">
        <v>3067</v>
      </c>
      <c r="C3063" s="119" t="s">
        <v>60</v>
      </c>
      <c r="D3063" t="s">
        <v>11537</v>
      </c>
      <c r="E3063" t="s">
        <v>11530</v>
      </c>
      <c r="F3063" t="s">
        <v>11540</v>
      </c>
      <c r="G3063" t="s">
        <v>61</v>
      </c>
      <c r="H3063" t="s">
        <v>18</v>
      </c>
      <c r="I3063" t="s">
        <v>11541</v>
      </c>
      <c r="J3063">
        <v>2015</v>
      </c>
      <c r="K3063">
        <v>602.71</v>
      </c>
      <c r="M3063">
        <v>1</v>
      </c>
      <c r="N3063">
        <f t="shared" si="122"/>
        <v>0</v>
      </c>
      <c r="O3063">
        <f t="shared" si="123"/>
        <v>1</v>
      </c>
      <c r="P3063" t="s">
        <v>12694</v>
      </c>
    </row>
    <row r="3064" spans="2:16" x14ac:dyDescent="0.25">
      <c r="B3064" t="s">
        <v>3068</v>
      </c>
      <c r="C3064" s="119" t="s">
        <v>60</v>
      </c>
      <c r="D3064" t="s">
        <v>11537</v>
      </c>
      <c r="E3064" t="s">
        <v>11530</v>
      </c>
      <c r="F3064" t="s">
        <v>11540</v>
      </c>
      <c r="G3064" t="s">
        <v>61</v>
      </c>
      <c r="H3064" t="s">
        <v>18</v>
      </c>
      <c r="I3064" t="s">
        <v>11541</v>
      </c>
      <c r="J3064">
        <v>2015</v>
      </c>
      <c r="K3064">
        <v>602.70000000000005</v>
      </c>
      <c r="M3064">
        <v>1</v>
      </c>
      <c r="N3064">
        <f t="shared" si="122"/>
        <v>0</v>
      </c>
      <c r="O3064">
        <f t="shared" si="123"/>
        <v>1</v>
      </c>
      <c r="P3064" t="s">
        <v>12694</v>
      </c>
    </row>
    <row r="3065" spans="2:16" x14ac:dyDescent="0.25">
      <c r="B3065" t="s">
        <v>3069</v>
      </c>
      <c r="C3065" s="119" t="s">
        <v>60</v>
      </c>
      <c r="D3065" t="s">
        <v>11537</v>
      </c>
      <c r="E3065" t="s">
        <v>11530</v>
      </c>
      <c r="F3065" t="s">
        <v>11540</v>
      </c>
      <c r="G3065" t="s">
        <v>61</v>
      </c>
      <c r="H3065" t="s">
        <v>18</v>
      </c>
      <c r="I3065" t="s">
        <v>11541</v>
      </c>
      <c r="J3065">
        <v>2015</v>
      </c>
      <c r="K3065">
        <v>602.70000000000005</v>
      </c>
      <c r="M3065">
        <v>1</v>
      </c>
      <c r="N3065">
        <f t="shared" si="122"/>
        <v>0</v>
      </c>
      <c r="O3065">
        <f t="shared" si="123"/>
        <v>1</v>
      </c>
      <c r="P3065" t="s">
        <v>12694</v>
      </c>
    </row>
    <row r="3066" spans="2:16" x14ac:dyDescent="0.25">
      <c r="B3066" t="s">
        <v>3070</v>
      </c>
      <c r="C3066" s="119" t="s">
        <v>60</v>
      </c>
      <c r="D3066" t="s">
        <v>11537</v>
      </c>
      <c r="E3066" t="s">
        <v>11530</v>
      </c>
      <c r="F3066" t="s">
        <v>11540</v>
      </c>
      <c r="G3066" t="s">
        <v>61</v>
      </c>
      <c r="H3066" t="s">
        <v>18</v>
      </c>
      <c r="I3066" t="s">
        <v>11541</v>
      </c>
      <c r="J3066">
        <v>2015</v>
      </c>
      <c r="K3066">
        <v>602.70000000000005</v>
      </c>
      <c r="M3066">
        <v>1</v>
      </c>
      <c r="N3066">
        <f t="shared" si="122"/>
        <v>0</v>
      </c>
      <c r="O3066">
        <f t="shared" si="123"/>
        <v>1</v>
      </c>
      <c r="P3066" t="s">
        <v>12694</v>
      </c>
    </row>
    <row r="3067" spans="2:16" x14ac:dyDescent="0.25">
      <c r="B3067" t="s">
        <v>3071</v>
      </c>
      <c r="C3067" s="119" t="s">
        <v>60</v>
      </c>
      <c r="D3067" t="s">
        <v>11542</v>
      </c>
      <c r="E3067" t="s">
        <v>11530</v>
      </c>
      <c r="F3067" t="s">
        <v>11540</v>
      </c>
      <c r="G3067" t="s">
        <v>61</v>
      </c>
      <c r="H3067" t="s">
        <v>18</v>
      </c>
      <c r="I3067" t="s">
        <v>11541</v>
      </c>
      <c r="J3067">
        <v>2015</v>
      </c>
      <c r="K3067">
        <v>649.20000000000005</v>
      </c>
      <c r="L3067">
        <v>80</v>
      </c>
      <c r="M3067">
        <v>1</v>
      </c>
      <c r="N3067">
        <f t="shared" si="122"/>
        <v>0</v>
      </c>
      <c r="O3067">
        <f t="shared" si="123"/>
        <v>0</v>
      </c>
      <c r="P3067" t="s">
        <v>12694</v>
      </c>
    </row>
    <row r="3068" spans="2:16" x14ac:dyDescent="0.25">
      <c r="B3068" t="s">
        <v>3072</v>
      </c>
      <c r="C3068" s="119" t="s">
        <v>60</v>
      </c>
      <c r="D3068" t="s">
        <v>11537</v>
      </c>
      <c r="E3068" t="s">
        <v>11530</v>
      </c>
      <c r="F3068" t="s">
        <v>11540</v>
      </c>
      <c r="G3068" t="s">
        <v>61</v>
      </c>
      <c r="H3068" t="s">
        <v>18</v>
      </c>
      <c r="I3068" t="s">
        <v>11541</v>
      </c>
      <c r="J3068">
        <v>2015</v>
      </c>
      <c r="K3068">
        <v>636.76</v>
      </c>
      <c r="L3068">
        <v>37</v>
      </c>
      <c r="M3068">
        <v>1</v>
      </c>
      <c r="N3068">
        <f t="shared" si="122"/>
        <v>0</v>
      </c>
      <c r="O3068">
        <f t="shared" si="123"/>
        <v>0</v>
      </c>
      <c r="P3068" t="s">
        <v>12694</v>
      </c>
    </row>
    <row r="3069" spans="2:16" x14ac:dyDescent="0.25">
      <c r="B3069" t="s">
        <v>3073</v>
      </c>
      <c r="C3069" s="119" t="s">
        <v>60</v>
      </c>
      <c r="D3069" t="s">
        <v>11537</v>
      </c>
      <c r="E3069" t="s">
        <v>11530</v>
      </c>
      <c r="F3069" t="s">
        <v>11540</v>
      </c>
      <c r="G3069" t="s">
        <v>61</v>
      </c>
      <c r="H3069" t="s">
        <v>18</v>
      </c>
      <c r="I3069" t="s">
        <v>11541</v>
      </c>
      <c r="J3069">
        <v>2015</v>
      </c>
      <c r="K3069">
        <v>1285.4100000000001</v>
      </c>
      <c r="L3069">
        <v>22</v>
      </c>
      <c r="M3069">
        <v>1</v>
      </c>
      <c r="N3069">
        <f t="shared" si="122"/>
        <v>0</v>
      </c>
      <c r="O3069">
        <f t="shared" si="123"/>
        <v>0</v>
      </c>
      <c r="P3069" t="s">
        <v>12694</v>
      </c>
    </row>
    <row r="3070" spans="2:16" x14ac:dyDescent="0.25">
      <c r="B3070" t="s">
        <v>3074</v>
      </c>
      <c r="C3070" s="119" t="s">
        <v>60</v>
      </c>
      <c r="D3070" t="s">
        <v>11537</v>
      </c>
      <c r="E3070" t="s">
        <v>11530</v>
      </c>
      <c r="F3070" t="s">
        <v>11540</v>
      </c>
      <c r="G3070" t="s">
        <v>61</v>
      </c>
      <c r="H3070" t="s">
        <v>18</v>
      </c>
      <c r="I3070" t="s">
        <v>11541</v>
      </c>
      <c r="J3070">
        <v>2015</v>
      </c>
      <c r="K3070">
        <v>605.92999999999995</v>
      </c>
      <c r="L3070">
        <v>25</v>
      </c>
      <c r="M3070">
        <v>1</v>
      </c>
      <c r="N3070">
        <f t="shared" si="122"/>
        <v>0</v>
      </c>
      <c r="O3070">
        <f t="shared" si="123"/>
        <v>0</v>
      </c>
      <c r="P3070" t="s">
        <v>12694</v>
      </c>
    </row>
    <row r="3071" spans="2:16" x14ac:dyDescent="0.25">
      <c r="B3071" t="s">
        <v>3075</v>
      </c>
      <c r="C3071" s="119" t="s">
        <v>60</v>
      </c>
      <c r="D3071" t="s">
        <v>11537</v>
      </c>
      <c r="E3071" t="s">
        <v>11530</v>
      </c>
      <c r="F3071" t="s">
        <v>11540</v>
      </c>
      <c r="G3071" t="s">
        <v>61</v>
      </c>
      <c r="H3071" t="s">
        <v>18</v>
      </c>
      <c r="I3071" t="s">
        <v>11541</v>
      </c>
      <c r="J3071">
        <v>2015</v>
      </c>
      <c r="K3071">
        <v>606.13</v>
      </c>
      <c r="L3071">
        <v>24</v>
      </c>
      <c r="M3071">
        <v>1</v>
      </c>
      <c r="N3071">
        <f t="shared" si="122"/>
        <v>0</v>
      </c>
      <c r="O3071">
        <f t="shared" si="123"/>
        <v>0</v>
      </c>
      <c r="P3071" t="s">
        <v>12694</v>
      </c>
    </row>
    <row r="3072" spans="2:16" x14ac:dyDescent="0.25">
      <c r="B3072" t="s">
        <v>3076</v>
      </c>
      <c r="C3072" s="119" t="s">
        <v>60</v>
      </c>
      <c r="D3072" t="s">
        <v>11537</v>
      </c>
      <c r="E3072" t="s">
        <v>11530</v>
      </c>
      <c r="F3072" t="s">
        <v>11540</v>
      </c>
      <c r="G3072" t="s">
        <v>61</v>
      </c>
      <c r="H3072" t="s">
        <v>18</v>
      </c>
      <c r="I3072" t="s">
        <v>11541</v>
      </c>
      <c r="J3072">
        <v>2015</v>
      </c>
      <c r="K3072">
        <v>719.58</v>
      </c>
      <c r="L3072">
        <v>32</v>
      </c>
      <c r="M3072">
        <v>1</v>
      </c>
      <c r="N3072">
        <f t="shared" si="122"/>
        <v>0</v>
      </c>
      <c r="O3072">
        <f t="shared" si="123"/>
        <v>0</v>
      </c>
      <c r="P3072" t="s">
        <v>12694</v>
      </c>
    </row>
    <row r="3073" spans="2:16" x14ac:dyDescent="0.25">
      <c r="B3073" t="s">
        <v>3077</v>
      </c>
      <c r="C3073" s="119" t="s">
        <v>60</v>
      </c>
      <c r="D3073" t="s">
        <v>11537</v>
      </c>
      <c r="E3073" t="s">
        <v>11530</v>
      </c>
      <c r="F3073" t="s">
        <v>11540</v>
      </c>
      <c r="G3073" t="s">
        <v>61</v>
      </c>
      <c r="H3073" t="s">
        <v>18</v>
      </c>
      <c r="I3073" t="s">
        <v>11541</v>
      </c>
      <c r="J3073">
        <v>2015</v>
      </c>
      <c r="K3073">
        <v>605.79999999999995</v>
      </c>
      <c r="L3073">
        <v>24</v>
      </c>
      <c r="M3073">
        <v>1</v>
      </c>
      <c r="N3073">
        <f t="shared" si="122"/>
        <v>0</v>
      </c>
      <c r="O3073">
        <f t="shared" si="123"/>
        <v>0</v>
      </c>
      <c r="P3073" t="s">
        <v>12694</v>
      </c>
    </row>
    <row r="3074" spans="2:16" x14ac:dyDescent="0.25">
      <c r="B3074" t="s">
        <v>3078</v>
      </c>
      <c r="C3074" s="119" t="s">
        <v>60</v>
      </c>
      <c r="D3074" t="s">
        <v>11537</v>
      </c>
      <c r="E3074" t="s">
        <v>11530</v>
      </c>
      <c r="F3074" t="s">
        <v>11540</v>
      </c>
      <c r="G3074" t="s">
        <v>61</v>
      </c>
      <c r="H3074" t="s">
        <v>18</v>
      </c>
      <c r="I3074" t="s">
        <v>11541</v>
      </c>
      <c r="J3074">
        <v>2015</v>
      </c>
      <c r="K3074">
        <v>635.20000000000005</v>
      </c>
      <c r="L3074">
        <v>25</v>
      </c>
      <c r="M3074">
        <v>1</v>
      </c>
      <c r="N3074">
        <f t="shared" si="122"/>
        <v>0</v>
      </c>
      <c r="O3074">
        <f t="shared" si="123"/>
        <v>0</v>
      </c>
      <c r="P3074" t="s">
        <v>12694</v>
      </c>
    </row>
    <row r="3075" spans="2:16" x14ac:dyDescent="0.25">
      <c r="B3075" t="s">
        <v>3079</v>
      </c>
      <c r="C3075" s="119" t="s">
        <v>60</v>
      </c>
      <c r="D3075" t="s">
        <v>11537</v>
      </c>
      <c r="E3075" t="s">
        <v>11530</v>
      </c>
      <c r="F3075" t="s">
        <v>11540</v>
      </c>
      <c r="G3075" t="s">
        <v>61</v>
      </c>
      <c r="H3075" t="s">
        <v>18</v>
      </c>
      <c r="I3075" t="s">
        <v>11533</v>
      </c>
      <c r="J3075">
        <v>2015</v>
      </c>
      <c r="K3075">
        <v>608.02</v>
      </c>
      <c r="L3075">
        <v>21</v>
      </c>
      <c r="M3075">
        <v>1</v>
      </c>
      <c r="N3075">
        <f t="shared" si="122"/>
        <v>0</v>
      </c>
      <c r="O3075">
        <f t="shared" si="123"/>
        <v>0</v>
      </c>
      <c r="P3075" t="s">
        <v>12694</v>
      </c>
    </row>
    <row r="3076" spans="2:16" x14ac:dyDescent="0.25">
      <c r="B3076" t="s">
        <v>3080</v>
      </c>
      <c r="C3076" s="119" t="s">
        <v>60</v>
      </c>
      <c r="D3076" t="s">
        <v>11537</v>
      </c>
      <c r="E3076" t="s">
        <v>11530</v>
      </c>
      <c r="F3076" t="s">
        <v>11540</v>
      </c>
      <c r="G3076" t="s">
        <v>61</v>
      </c>
      <c r="H3076" t="s">
        <v>18</v>
      </c>
      <c r="I3076" t="s">
        <v>11533</v>
      </c>
      <c r="J3076">
        <v>2015</v>
      </c>
      <c r="K3076">
        <v>612.34</v>
      </c>
      <c r="L3076">
        <v>38</v>
      </c>
      <c r="M3076">
        <v>1</v>
      </c>
      <c r="N3076">
        <f t="shared" si="122"/>
        <v>0</v>
      </c>
      <c r="O3076">
        <f t="shared" si="123"/>
        <v>0</v>
      </c>
      <c r="P3076" t="s">
        <v>12694</v>
      </c>
    </row>
    <row r="3077" spans="2:16" x14ac:dyDescent="0.25">
      <c r="B3077" t="s">
        <v>3081</v>
      </c>
      <c r="C3077" s="119" t="s">
        <v>60</v>
      </c>
      <c r="D3077" t="s">
        <v>11537</v>
      </c>
      <c r="E3077" t="s">
        <v>11530</v>
      </c>
      <c r="F3077" t="s">
        <v>11540</v>
      </c>
      <c r="G3077" t="s">
        <v>61</v>
      </c>
      <c r="H3077" t="s">
        <v>18</v>
      </c>
      <c r="I3077" t="s">
        <v>11541</v>
      </c>
      <c r="J3077">
        <v>2015</v>
      </c>
      <c r="K3077">
        <v>634.83000000000004</v>
      </c>
      <c r="L3077">
        <v>22</v>
      </c>
      <c r="M3077">
        <v>1</v>
      </c>
      <c r="N3077">
        <f t="shared" si="122"/>
        <v>0</v>
      </c>
      <c r="O3077">
        <f t="shared" si="123"/>
        <v>0</v>
      </c>
      <c r="P3077" t="s">
        <v>12694</v>
      </c>
    </row>
    <row r="3078" spans="2:16" x14ac:dyDescent="0.25">
      <c r="B3078" t="s">
        <v>3082</v>
      </c>
      <c r="C3078" s="119" t="s">
        <v>60</v>
      </c>
      <c r="D3078" t="s">
        <v>11537</v>
      </c>
      <c r="E3078" t="s">
        <v>11530</v>
      </c>
      <c r="F3078" t="s">
        <v>11540</v>
      </c>
      <c r="G3078" t="s">
        <v>61</v>
      </c>
      <c r="H3078" t="s">
        <v>18</v>
      </c>
      <c r="I3078" t="s">
        <v>11541</v>
      </c>
      <c r="J3078">
        <v>2015</v>
      </c>
      <c r="K3078">
        <v>605.92999999999995</v>
      </c>
      <c r="L3078">
        <v>25</v>
      </c>
      <c r="M3078">
        <v>1</v>
      </c>
      <c r="N3078">
        <f t="shared" si="122"/>
        <v>0</v>
      </c>
      <c r="O3078">
        <f t="shared" si="123"/>
        <v>0</v>
      </c>
      <c r="P3078" t="s">
        <v>12694</v>
      </c>
    </row>
    <row r="3079" spans="2:16" x14ac:dyDescent="0.25">
      <c r="B3079" t="s">
        <v>3083</v>
      </c>
      <c r="C3079" s="119" t="s">
        <v>60</v>
      </c>
      <c r="D3079" t="s">
        <v>11537</v>
      </c>
      <c r="E3079" t="s">
        <v>11530</v>
      </c>
      <c r="F3079" t="s">
        <v>11540</v>
      </c>
      <c r="G3079" t="s">
        <v>61</v>
      </c>
      <c r="H3079" t="s">
        <v>18</v>
      </c>
      <c r="I3079" t="s">
        <v>11541</v>
      </c>
      <c r="J3079">
        <v>2015</v>
      </c>
      <c r="K3079">
        <v>605.79999999999995</v>
      </c>
      <c r="L3079">
        <v>24</v>
      </c>
      <c r="M3079">
        <v>1</v>
      </c>
      <c r="N3079">
        <f t="shared" si="122"/>
        <v>0</v>
      </c>
      <c r="O3079">
        <f t="shared" si="123"/>
        <v>0</v>
      </c>
      <c r="P3079" t="s">
        <v>12694</v>
      </c>
    </row>
    <row r="3080" spans="2:16" x14ac:dyDescent="0.25">
      <c r="B3080" t="s">
        <v>3084</v>
      </c>
      <c r="C3080" s="119" t="s">
        <v>60</v>
      </c>
      <c r="D3080" t="s">
        <v>11537</v>
      </c>
      <c r="E3080" t="s">
        <v>11530</v>
      </c>
      <c r="F3080" t="s">
        <v>11540</v>
      </c>
      <c r="G3080" t="s">
        <v>61</v>
      </c>
      <c r="H3080" t="s">
        <v>18</v>
      </c>
      <c r="I3080" t="s">
        <v>11541</v>
      </c>
      <c r="J3080">
        <v>2015</v>
      </c>
      <c r="K3080">
        <v>636.11</v>
      </c>
      <c r="L3080">
        <v>32</v>
      </c>
      <c r="M3080">
        <v>1</v>
      </c>
      <c r="N3080">
        <f t="shared" si="122"/>
        <v>0</v>
      </c>
      <c r="O3080">
        <f t="shared" si="123"/>
        <v>0</v>
      </c>
      <c r="P3080" t="s">
        <v>12694</v>
      </c>
    </row>
    <row r="3081" spans="2:16" x14ac:dyDescent="0.25">
      <c r="B3081" t="s">
        <v>3085</v>
      </c>
      <c r="C3081" s="119" t="s">
        <v>60</v>
      </c>
      <c r="D3081" t="s">
        <v>11537</v>
      </c>
      <c r="E3081" t="s">
        <v>11530</v>
      </c>
      <c r="F3081" t="s">
        <v>11540</v>
      </c>
      <c r="G3081" t="s">
        <v>61</v>
      </c>
      <c r="H3081" t="s">
        <v>18</v>
      </c>
      <c r="I3081" t="s">
        <v>11541</v>
      </c>
      <c r="J3081">
        <v>2015</v>
      </c>
      <c r="K3081">
        <v>636.37</v>
      </c>
      <c r="L3081">
        <v>34</v>
      </c>
      <c r="M3081">
        <v>1</v>
      </c>
      <c r="N3081">
        <f t="shared" si="122"/>
        <v>0</v>
      </c>
      <c r="O3081">
        <f t="shared" si="123"/>
        <v>0</v>
      </c>
      <c r="P3081" t="s">
        <v>12694</v>
      </c>
    </row>
    <row r="3082" spans="2:16" x14ac:dyDescent="0.25">
      <c r="B3082" t="s">
        <v>3086</v>
      </c>
      <c r="C3082" s="119" t="s">
        <v>60</v>
      </c>
      <c r="D3082" t="s">
        <v>11550</v>
      </c>
      <c r="E3082" t="s">
        <v>11530</v>
      </c>
      <c r="F3082" t="s">
        <v>11540</v>
      </c>
      <c r="G3082" t="s">
        <v>61</v>
      </c>
      <c r="H3082" t="s">
        <v>18</v>
      </c>
      <c r="I3082" t="s">
        <v>11541</v>
      </c>
      <c r="J3082">
        <v>2015</v>
      </c>
      <c r="K3082">
        <v>638.82000000000005</v>
      </c>
      <c r="L3082">
        <v>53</v>
      </c>
      <c r="M3082">
        <v>1</v>
      </c>
      <c r="N3082">
        <f t="shared" si="122"/>
        <v>0</v>
      </c>
      <c r="O3082">
        <f t="shared" si="123"/>
        <v>0</v>
      </c>
      <c r="P3082" t="s">
        <v>12694</v>
      </c>
    </row>
    <row r="3083" spans="2:16" x14ac:dyDescent="0.25">
      <c r="B3083" t="s">
        <v>3087</v>
      </c>
      <c r="C3083" s="119" t="s">
        <v>60</v>
      </c>
      <c r="D3083" t="s">
        <v>11537</v>
      </c>
      <c r="E3083" t="s">
        <v>11530</v>
      </c>
      <c r="F3083" t="s">
        <v>11540</v>
      </c>
      <c r="G3083" t="s">
        <v>61</v>
      </c>
      <c r="H3083" t="s">
        <v>18</v>
      </c>
      <c r="I3083" t="s">
        <v>11541</v>
      </c>
      <c r="J3083">
        <v>2015</v>
      </c>
      <c r="K3083">
        <v>636.5</v>
      </c>
      <c r="L3083">
        <v>35</v>
      </c>
      <c r="M3083">
        <v>1</v>
      </c>
      <c r="N3083">
        <f t="shared" ref="N3083:N3146" si="124">IF(K3083&lt;100,1,0)</f>
        <v>0</v>
      </c>
      <c r="O3083">
        <f t="shared" si="123"/>
        <v>0</v>
      </c>
      <c r="P3083" t="s">
        <v>12694</v>
      </c>
    </row>
    <row r="3084" spans="2:16" x14ac:dyDescent="0.25">
      <c r="B3084" t="s">
        <v>3088</v>
      </c>
      <c r="C3084" s="119" t="s">
        <v>60</v>
      </c>
      <c r="D3084" t="s">
        <v>11542</v>
      </c>
      <c r="E3084" t="s">
        <v>11530</v>
      </c>
      <c r="F3084" t="s">
        <v>11540</v>
      </c>
      <c r="G3084" t="s">
        <v>61</v>
      </c>
      <c r="H3084" t="s">
        <v>18</v>
      </c>
      <c r="I3084" t="s">
        <v>11533</v>
      </c>
      <c r="J3084">
        <v>2015</v>
      </c>
      <c r="K3084">
        <v>615.64</v>
      </c>
      <c r="L3084">
        <v>51</v>
      </c>
      <c r="M3084">
        <v>1</v>
      </c>
      <c r="N3084">
        <f t="shared" si="124"/>
        <v>0</v>
      </c>
      <c r="O3084">
        <f t="shared" si="123"/>
        <v>0</v>
      </c>
      <c r="P3084" t="s">
        <v>12694</v>
      </c>
    </row>
    <row r="3085" spans="2:16" x14ac:dyDescent="0.25">
      <c r="B3085" t="s">
        <v>3089</v>
      </c>
      <c r="C3085" s="119" t="s">
        <v>60</v>
      </c>
      <c r="D3085" t="s">
        <v>11546</v>
      </c>
      <c r="E3085" t="s">
        <v>11530</v>
      </c>
      <c r="F3085" t="s">
        <v>11540</v>
      </c>
      <c r="G3085" t="s">
        <v>61</v>
      </c>
      <c r="H3085" t="s">
        <v>18</v>
      </c>
      <c r="I3085" t="s">
        <v>11541</v>
      </c>
      <c r="J3085">
        <v>2015</v>
      </c>
      <c r="K3085">
        <v>649.21</v>
      </c>
      <c r="L3085">
        <v>80</v>
      </c>
      <c r="M3085">
        <v>1</v>
      </c>
      <c r="N3085">
        <f t="shared" si="124"/>
        <v>0</v>
      </c>
      <c r="O3085">
        <f t="shared" si="123"/>
        <v>0</v>
      </c>
      <c r="P3085" t="s">
        <v>12693</v>
      </c>
    </row>
    <row r="3086" spans="2:16" x14ac:dyDescent="0.25">
      <c r="B3086" t="s">
        <v>3090</v>
      </c>
      <c r="C3086" s="119" t="s">
        <v>60</v>
      </c>
      <c r="D3086" t="s">
        <v>11537</v>
      </c>
      <c r="E3086" t="s">
        <v>11530</v>
      </c>
      <c r="F3086" t="s">
        <v>11540</v>
      </c>
      <c r="G3086" t="s">
        <v>61</v>
      </c>
      <c r="H3086" t="s">
        <v>18</v>
      </c>
      <c r="I3086" t="s">
        <v>11541</v>
      </c>
      <c r="J3086">
        <v>2015</v>
      </c>
      <c r="K3086">
        <v>605.41999999999996</v>
      </c>
      <c r="L3086">
        <v>21</v>
      </c>
      <c r="M3086">
        <v>1</v>
      </c>
      <c r="N3086">
        <f t="shared" si="124"/>
        <v>0</v>
      </c>
      <c r="O3086">
        <f t="shared" si="123"/>
        <v>0</v>
      </c>
      <c r="P3086" t="s">
        <v>12694</v>
      </c>
    </row>
    <row r="3087" spans="2:16" x14ac:dyDescent="0.25">
      <c r="B3087" t="s">
        <v>3091</v>
      </c>
      <c r="C3087" s="119" t="s">
        <v>60</v>
      </c>
      <c r="D3087" t="s">
        <v>11537</v>
      </c>
      <c r="E3087" t="s">
        <v>11530</v>
      </c>
      <c r="F3087" t="s">
        <v>11540</v>
      </c>
      <c r="G3087" t="s">
        <v>61</v>
      </c>
      <c r="H3087" t="s">
        <v>18</v>
      </c>
      <c r="I3087" t="s">
        <v>11541</v>
      </c>
      <c r="J3087">
        <v>2015</v>
      </c>
      <c r="K3087">
        <v>606.05999999999995</v>
      </c>
      <c r="L3087">
        <v>26</v>
      </c>
      <c r="M3087">
        <v>1</v>
      </c>
      <c r="N3087">
        <f t="shared" si="124"/>
        <v>0</v>
      </c>
      <c r="O3087">
        <f t="shared" si="123"/>
        <v>0</v>
      </c>
      <c r="P3087" t="s">
        <v>12694</v>
      </c>
    </row>
    <row r="3088" spans="2:16" x14ac:dyDescent="0.25">
      <c r="B3088" t="s">
        <v>3092</v>
      </c>
      <c r="C3088" s="119" t="s">
        <v>60</v>
      </c>
      <c r="D3088" t="s">
        <v>11537</v>
      </c>
      <c r="E3088" t="s">
        <v>11530</v>
      </c>
      <c r="F3088" t="s">
        <v>11540</v>
      </c>
      <c r="G3088" t="s">
        <v>61</v>
      </c>
      <c r="H3088" t="s">
        <v>18</v>
      </c>
      <c r="I3088" t="s">
        <v>11541</v>
      </c>
      <c r="J3088">
        <v>2015</v>
      </c>
      <c r="K3088">
        <v>635.84</v>
      </c>
      <c r="L3088">
        <v>30</v>
      </c>
      <c r="M3088">
        <v>1</v>
      </c>
      <c r="N3088">
        <f t="shared" si="124"/>
        <v>0</v>
      </c>
      <c r="O3088">
        <f t="shared" si="123"/>
        <v>0</v>
      </c>
      <c r="P3088" t="s">
        <v>12694</v>
      </c>
    </row>
    <row r="3089" spans="2:16" x14ac:dyDescent="0.25">
      <c r="B3089" t="s">
        <v>3093</v>
      </c>
      <c r="C3089" s="119" t="s">
        <v>60</v>
      </c>
      <c r="D3089" t="s">
        <v>11537</v>
      </c>
      <c r="E3089" t="s">
        <v>11530</v>
      </c>
      <c r="F3089" t="s">
        <v>11540</v>
      </c>
      <c r="G3089" t="s">
        <v>61</v>
      </c>
      <c r="H3089" t="s">
        <v>18</v>
      </c>
      <c r="I3089" t="s">
        <v>11541</v>
      </c>
      <c r="J3089">
        <v>2015</v>
      </c>
      <c r="K3089">
        <v>635.59</v>
      </c>
      <c r="L3089">
        <v>28</v>
      </c>
      <c r="M3089">
        <v>1</v>
      </c>
      <c r="N3089">
        <f t="shared" si="124"/>
        <v>0</v>
      </c>
      <c r="O3089">
        <f t="shared" si="123"/>
        <v>0</v>
      </c>
      <c r="P3089" t="s">
        <v>12694</v>
      </c>
    </row>
    <row r="3090" spans="2:16" x14ac:dyDescent="0.25">
      <c r="B3090" t="s">
        <v>3094</v>
      </c>
      <c r="C3090" s="119" t="s">
        <v>60</v>
      </c>
      <c r="D3090" t="s">
        <v>11546</v>
      </c>
      <c r="E3090" t="s">
        <v>11530</v>
      </c>
      <c r="F3090" t="s">
        <v>11540</v>
      </c>
      <c r="G3090" t="s">
        <v>61</v>
      </c>
      <c r="H3090" t="s">
        <v>18</v>
      </c>
      <c r="I3090" t="s">
        <v>11533</v>
      </c>
      <c r="J3090">
        <v>2015</v>
      </c>
      <c r="K3090">
        <v>607.77</v>
      </c>
      <c r="L3090">
        <v>20</v>
      </c>
      <c r="M3090">
        <v>1</v>
      </c>
      <c r="N3090">
        <f t="shared" si="124"/>
        <v>0</v>
      </c>
      <c r="O3090">
        <f t="shared" si="123"/>
        <v>0</v>
      </c>
      <c r="P3090" t="s">
        <v>12694</v>
      </c>
    </row>
    <row r="3091" spans="2:16" x14ac:dyDescent="0.25">
      <c r="B3091" t="s">
        <v>3095</v>
      </c>
      <c r="C3091" s="119" t="s">
        <v>60</v>
      </c>
      <c r="D3091" t="s">
        <v>11537</v>
      </c>
      <c r="E3091" t="s">
        <v>11530</v>
      </c>
      <c r="F3091" t="s">
        <v>11540</v>
      </c>
      <c r="G3091" t="s">
        <v>61</v>
      </c>
      <c r="H3091" t="s">
        <v>18</v>
      </c>
      <c r="I3091" t="s">
        <v>11541</v>
      </c>
      <c r="J3091">
        <v>2015</v>
      </c>
      <c r="K3091">
        <v>605.92999999999995</v>
      </c>
      <c r="L3091">
        <v>25</v>
      </c>
      <c r="M3091">
        <v>1</v>
      </c>
      <c r="N3091">
        <f t="shared" si="124"/>
        <v>0</v>
      </c>
      <c r="O3091">
        <f t="shared" si="123"/>
        <v>0</v>
      </c>
      <c r="P3091" t="s">
        <v>12694</v>
      </c>
    </row>
    <row r="3092" spans="2:16" x14ac:dyDescent="0.25">
      <c r="B3092" t="s">
        <v>3096</v>
      </c>
      <c r="C3092" s="119" t="s">
        <v>60</v>
      </c>
      <c r="D3092" t="s">
        <v>11537</v>
      </c>
      <c r="E3092" t="s">
        <v>11530</v>
      </c>
      <c r="F3092" t="s">
        <v>11540</v>
      </c>
      <c r="G3092" t="s">
        <v>61</v>
      </c>
      <c r="H3092" t="s">
        <v>18</v>
      </c>
      <c r="I3092" t="s">
        <v>11541</v>
      </c>
      <c r="J3092">
        <v>2015</v>
      </c>
      <c r="K3092">
        <v>604.89</v>
      </c>
      <c r="L3092">
        <v>17</v>
      </c>
      <c r="M3092">
        <v>1</v>
      </c>
      <c r="N3092">
        <f t="shared" si="124"/>
        <v>0</v>
      </c>
      <c r="O3092">
        <f t="shared" si="123"/>
        <v>0</v>
      </c>
      <c r="P3092" t="s">
        <v>12694</v>
      </c>
    </row>
    <row r="3093" spans="2:16" x14ac:dyDescent="0.25">
      <c r="B3093" t="s">
        <v>3097</v>
      </c>
      <c r="C3093" s="119" t="s">
        <v>60</v>
      </c>
      <c r="D3093" t="s">
        <v>11537</v>
      </c>
      <c r="E3093" t="s">
        <v>11530</v>
      </c>
      <c r="F3093" t="s">
        <v>11540</v>
      </c>
      <c r="G3093" t="s">
        <v>61</v>
      </c>
      <c r="H3093" t="s">
        <v>18</v>
      </c>
      <c r="I3093" t="s">
        <v>11541</v>
      </c>
      <c r="J3093">
        <v>2015</v>
      </c>
      <c r="K3093">
        <v>605.54999999999995</v>
      </c>
      <c r="L3093">
        <v>22</v>
      </c>
      <c r="M3093">
        <v>1</v>
      </c>
      <c r="N3093">
        <f t="shared" si="124"/>
        <v>0</v>
      </c>
      <c r="O3093">
        <f t="shared" si="123"/>
        <v>0</v>
      </c>
      <c r="P3093" t="s">
        <v>12694</v>
      </c>
    </row>
    <row r="3094" spans="2:16" x14ac:dyDescent="0.25">
      <c r="B3094" t="s">
        <v>3098</v>
      </c>
      <c r="C3094" s="119" t="s">
        <v>60</v>
      </c>
      <c r="D3094" t="s">
        <v>11542</v>
      </c>
      <c r="E3094" t="s">
        <v>11530</v>
      </c>
      <c r="F3094" t="s">
        <v>11540</v>
      </c>
      <c r="G3094" t="s">
        <v>61</v>
      </c>
      <c r="H3094" t="s">
        <v>18</v>
      </c>
      <c r="I3094" t="s">
        <v>11533</v>
      </c>
      <c r="J3094">
        <v>2015</v>
      </c>
      <c r="K3094">
        <v>609.29</v>
      </c>
      <c r="L3094">
        <v>26</v>
      </c>
      <c r="M3094">
        <v>1</v>
      </c>
      <c r="N3094">
        <f t="shared" si="124"/>
        <v>0</v>
      </c>
      <c r="O3094">
        <f t="shared" si="123"/>
        <v>0</v>
      </c>
      <c r="P3094" t="s">
        <v>12694</v>
      </c>
    </row>
    <row r="3095" spans="2:16" x14ac:dyDescent="0.25">
      <c r="B3095" t="s">
        <v>3099</v>
      </c>
      <c r="C3095" s="119" t="s">
        <v>60</v>
      </c>
      <c r="D3095" t="s">
        <v>11542</v>
      </c>
      <c r="E3095" t="s">
        <v>11530</v>
      </c>
      <c r="F3095" t="s">
        <v>11540</v>
      </c>
      <c r="G3095" t="s">
        <v>61</v>
      </c>
      <c r="H3095" t="s">
        <v>18</v>
      </c>
      <c r="I3095" t="s">
        <v>11533</v>
      </c>
      <c r="J3095">
        <v>2015</v>
      </c>
      <c r="K3095">
        <v>609.04</v>
      </c>
      <c r="L3095">
        <v>25</v>
      </c>
      <c r="M3095">
        <v>1</v>
      </c>
      <c r="N3095">
        <f t="shared" si="124"/>
        <v>0</v>
      </c>
      <c r="O3095">
        <f t="shared" si="123"/>
        <v>0</v>
      </c>
      <c r="P3095" t="s">
        <v>12694</v>
      </c>
    </row>
    <row r="3096" spans="2:16" x14ac:dyDescent="0.25">
      <c r="B3096" t="s">
        <v>3100</v>
      </c>
      <c r="C3096" s="119" t="s">
        <v>60</v>
      </c>
      <c r="D3096" t="s">
        <v>11537</v>
      </c>
      <c r="E3096" t="s">
        <v>11530</v>
      </c>
      <c r="F3096" t="s">
        <v>11540</v>
      </c>
      <c r="G3096" t="s">
        <v>61</v>
      </c>
      <c r="H3096" t="s">
        <v>18</v>
      </c>
      <c r="I3096" t="s">
        <v>11541</v>
      </c>
      <c r="J3096">
        <v>2015</v>
      </c>
      <c r="K3096">
        <v>609.41999999999996</v>
      </c>
      <c r="L3096">
        <v>52</v>
      </c>
      <c r="M3096">
        <v>1</v>
      </c>
      <c r="N3096">
        <f t="shared" si="124"/>
        <v>0</v>
      </c>
      <c r="O3096">
        <f t="shared" si="123"/>
        <v>0</v>
      </c>
      <c r="P3096" t="s">
        <v>12694</v>
      </c>
    </row>
    <row r="3097" spans="2:16" x14ac:dyDescent="0.25">
      <c r="B3097" t="s">
        <v>3101</v>
      </c>
      <c r="C3097" s="119" t="s">
        <v>60</v>
      </c>
      <c r="D3097" t="s">
        <v>11537</v>
      </c>
      <c r="E3097" t="s">
        <v>11530</v>
      </c>
      <c r="F3097" t="s">
        <v>11540</v>
      </c>
      <c r="G3097" t="s">
        <v>61</v>
      </c>
      <c r="H3097" t="s">
        <v>18</v>
      </c>
      <c r="I3097" t="s">
        <v>11541</v>
      </c>
      <c r="J3097">
        <v>2015</v>
      </c>
      <c r="K3097">
        <v>636.80999999999995</v>
      </c>
      <c r="L3097">
        <v>36</v>
      </c>
      <c r="M3097">
        <v>1</v>
      </c>
      <c r="N3097">
        <f t="shared" si="124"/>
        <v>0</v>
      </c>
      <c r="O3097">
        <f t="shared" si="123"/>
        <v>0</v>
      </c>
      <c r="P3097" t="s">
        <v>12694</v>
      </c>
    </row>
    <row r="3098" spans="2:16" x14ac:dyDescent="0.25">
      <c r="B3098" t="s">
        <v>3102</v>
      </c>
      <c r="C3098" s="119" t="s">
        <v>60</v>
      </c>
      <c r="D3098" t="s">
        <v>11546</v>
      </c>
      <c r="E3098" t="s">
        <v>11530</v>
      </c>
      <c r="F3098" t="s">
        <v>11540</v>
      </c>
      <c r="G3098" t="s">
        <v>61</v>
      </c>
      <c r="H3098" t="s">
        <v>18</v>
      </c>
      <c r="I3098" t="s">
        <v>11541</v>
      </c>
      <c r="J3098">
        <v>2015</v>
      </c>
      <c r="K3098">
        <v>605.57000000000005</v>
      </c>
      <c r="L3098">
        <v>20</v>
      </c>
      <c r="M3098">
        <v>1</v>
      </c>
      <c r="N3098">
        <f t="shared" si="124"/>
        <v>0</v>
      </c>
      <c r="O3098">
        <f t="shared" ref="O3098:O3161" si="125">IF(OR(L3098="",L3098&lt;=0),1,0)</f>
        <v>0</v>
      </c>
      <c r="P3098" t="s">
        <v>12693</v>
      </c>
    </row>
    <row r="3099" spans="2:16" x14ac:dyDescent="0.25">
      <c r="B3099" t="s">
        <v>3103</v>
      </c>
      <c r="C3099" s="119" t="s">
        <v>60</v>
      </c>
      <c r="D3099" t="s">
        <v>11537</v>
      </c>
      <c r="E3099" t="s">
        <v>11530</v>
      </c>
      <c r="F3099" t="s">
        <v>11540</v>
      </c>
      <c r="G3099" t="s">
        <v>61</v>
      </c>
      <c r="H3099" t="s">
        <v>18</v>
      </c>
      <c r="I3099" t="s">
        <v>11541</v>
      </c>
      <c r="J3099">
        <v>2015</v>
      </c>
      <c r="K3099">
        <v>605.54999999999995</v>
      </c>
      <c r="L3099">
        <v>22</v>
      </c>
      <c r="M3099">
        <v>1</v>
      </c>
      <c r="N3099">
        <f t="shared" si="124"/>
        <v>0</v>
      </c>
      <c r="O3099">
        <f t="shared" si="125"/>
        <v>0</v>
      </c>
      <c r="P3099" t="s">
        <v>12694</v>
      </c>
    </row>
    <row r="3100" spans="2:16" x14ac:dyDescent="0.25">
      <c r="B3100" t="s">
        <v>3104</v>
      </c>
      <c r="C3100" s="119" t="s">
        <v>60</v>
      </c>
      <c r="D3100" t="s">
        <v>11537</v>
      </c>
      <c r="E3100" t="s">
        <v>11530</v>
      </c>
      <c r="F3100" t="s">
        <v>11540</v>
      </c>
      <c r="G3100" t="s">
        <v>61</v>
      </c>
      <c r="H3100" t="s">
        <v>18</v>
      </c>
      <c r="I3100" t="s">
        <v>11541</v>
      </c>
      <c r="J3100">
        <v>2015</v>
      </c>
      <c r="K3100">
        <v>635.07000000000005</v>
      </c>
      <c r="L3100">
        <v>24</v>
      </c>
      <c r="M3100">
        <v>1</v>
      </c>
      <c r="N3100">
        <f t="shared" si="124"/>
        <v>0</v>
      </c>
      <c r="O3100">
        <f t="shared" si="125"/>
        <v>0</v>
      </c>
      <c r="P3100" t="s">
        <v>12694</v>
      </c>
    </row>
    <row r="3101" spans="2:16" x14ac:dyDescent="0.25">
      <c r="B3101" t="s">
        <v>3105</v>
      </c>
      <c r="C3101" s="119" t="s">
        <v>60</v>
      </c>
      <c r="D3101" t="s">
        <v>11537</v>
      </c>
      <c r="E3101" t="s">
        <v>11530</v>
      </c>
      <c r="F3101" t="s">
        <v>11540</v>
      </c>
      <c r="G3101" t="s">
        <v>61</v>
      </c>
      <c r="H3101" t="s">
        <v>18</v>
      </c>
      <c r="I3101" t="s">
        <v>11541</v>
      </c>
      <c r="J3101">
        <v>2015</v>
      </c>
      <c r="K3101">
        <v>636.11</v>
      </c>
      <c r="L3101">
        <v>32</v>
      </c>
      <c r="M3101">
        <v>1</v>
      </c>
      <c r="N3101">
        <f t="shared" si="124"/>
        <v>0</v>
      </c>
      <c r="O3101">
        <f t="shared" si="125"/>
        <v>0</v>
      </c>
      <c r="P3101" t="s">
        <v>12694</v>
      </c>
    </row>
    <row r="3102" spans="2:16" x14ac:dyDescent="0.25">
      <c r="B3102" t="s">
        <v>3106</v>
      </c>
      <c r="C3102" s="119" t="s">
        <v>60</v>
      </c>
      <c r="D3102" t="s">
        <v>11537</v>
      </c>
      <c r="E3102" t="s">
        <v>11530</v>
      </c>
      <c r="F3102" t="s">
        <v>11540</v>
      </c>
      <c r="G3102" t="s">
        <v>61</v>
      </c>
      <c r="H3102" t="s">
        <v>18</v>
      </c>
      <c r="I3102" t="s">
        <v>11541</v>
      </c>
      <c r="J3102">
        <v>2015</v>
      </c>
      <c r="K3102">
        <v>634.54999999999995</v>
      </c>
      <c r="L3102">
        <v>20</v>
      </c>
      <c r="M3102">
        <v>1</v>
      </c>
      <c r="N3102">
        <f t="shared" si="124"/>
        <v>0</v>
      </c>
      <c r="O3102">
        <f t="shared" si="125"/>
        <v>0</v>
      </c>
      <c r="P3102" t="s">
        <v>12694</v>
      </c>
    </row>
    <row r="3103" spans="2:16" x14ac:dyDescent="0.25">
      <c r="B3103" t="s">
        <v>3107</v>
      </c>
      <c r="C3103" s="119" t="s">
        <v>60</v>
      </c>
      <c r="D3103" t="s">
        <v>11539</v>
      </c>
      <c r="E3103" t="s">
        <v>11530</v>
      </c>
      <c r="F3103" t="s">
        <v>11540</v>
      </c>
      <c r="G3103" t="s">
        <v>61</v>
      </c>
      <c r="H3103" t="s">
        <v>18</v>
      </c>
      <c r="I3103" t="s">
        <v>11533</v>
      </c>
      <c r="J3103">
        <v>2015</v>
      </c>
      <c r="K3103">
        <v>618.42999999999995</v>
      </c>
      <c r="L3103">
        <v>62</v>
      </c>
      <c r="M3103">
        <v>1</v>
      </c>
      <c r="N3103">
        <f t="shared" si="124"/>
        <v>0</v>
      </c>
      <c r="O3103">
        <f t="shared" si="125"/>
        <v>0</v>
      </c>
      <c r="P3103" t="s">
        <v>12694</v>
      </c>
    </row>
    <row r="3104" spans="2:16" x14ac:dyDescent="0.25">
      <c r="B3104" t="s">
        <v>3108</v>
      </c>
      <c r="C3104" s="119" t="s">
        <v>60</v>
      </c>
      <c r="D3104" t="s">
        <v>11539</v>
      </c>
      <c r="E3104" t="s">
        <v>11530</v>
      </c>
      <c r="F3104" t="s">
        <v>11540</v>
      </c>
      <c r="G3104" t="s">
        <v>61</v>
      </c>
      <c r="H3104" t="s">
        <v>18</v>
      </c>
      <c r="I3104" t="s">
        <v>11533</v>
      </c>
      <c r="J3104">
        <v>2015</v>
      </c>
      <c r="K3104">
        <v>614.62</v>
      </c>
      <c r="L3104">
        <v>47</v>
      </c>
      <c r="M3104">
        <v>1</v>
      </c>
      <c r="N3104">
        <f t="shared" si="124"/>
        <v>0</v>
      </c>
      <c r="O3104">
        <f t="shared" si="125"/>
        <v>0</v>
      </c>
      <c r="P3104" t="s">
        <v>12694</v>
      </c>
    </row>
    <row r="3105" spans="2:16" x14ac:dyDescent="0.25">
      <c r="B3105" t="s">
        <v>3109</v>
      </c>
      <c r="C3105" s="119" t="s">
        <v>60</v>
      </c>
      <c r="D3105" t="s">
        <v>11537</v>
      </c>
      <c r="E3105" t="s">
        <v>11530</v>
      </c>
      <c r="F3105" t="s">
        <v>11540</v>
      </c>
      <c r="G3105" t="s">
        <v>61</v>
      </c>
      <c r="H3105" t="s">
        <v>18</v>
      </c>
      <c r="I3105" t="s">
        <v>11541</v>
      </c>
      <c r="J3105">
        <v>2015</v>
      </c>
      <c r="K3105">
        <v>635.07000000000005</v>
      </c>
      <c r="L3105">
        <v>24</v>
      </c>
      <c r="M3105">
        <v>1</v>
      </c>
      <c r="N3105">
        <f t="shared" si="124"/>
        <v>0</v>
      </c>
      <c r="O3105">
        <f t="shared" si="125"/>
        <v>0</v>
      </c>
      <c r="P3105" t="s">
        <v>12694</v>
      </c>
    </row>
    <row r="3106" spans="2:16" x14ac:dyDescent="0.25">
      <c r="B3106" t="s">
        <v>3110</v>
      </c>
      <c r="C3106" s="119" t="s">
        <v>60</v>
      </c>
      <c r="D3106" t="s">
        <v>11539</v>
      </c>
      <c r="E3106" t="s">
        <v>11530</v>
      </c>
      <c r="F3106" t="s">
        <v>11540</v>
      </c>
      <c r="G3106" t="s">
        <v>61</v>
      </c>
      <c r="H3106" t="s">
        <v>18</v>
      </c>
      <c r="I3106" t="s">
        <v>11533</v>
      </c>
      <c r="J3106">
        <v>2015</v>
      </c>
      <c r="K3106">
        <v>610.82000000000005</v>
      </c>
      <c r="L3106">
        <v>32</v>
      </c>
      <c r="M3106">
        <v>1</v>
      </c>
      <c r="N3106">
        <f t="shared" si="124"/>
        <v>0</v>
      </c>
      <c r="O3106">
        <f t="shared" si="125"/>
        <v>0</v>
      </c>
      <c r="P3106" t="s">
        <v>12694</v>
      </c>
    </row>
    <row r="3107" spans="2:16" x14ac:dyDescent="0.25">
      <c r="B3107" t="s">
        <v>3111</v>
      </c>
      <c r="C3107" s="119" t="s">
        <v>60</v>
      </c>
      <c r="D3107" t="s">
        <v>11539</v>
      </c>
      <c r="E3107" t="s">
        <v>11530</v>
      </c>
      <c r="F3107" t="s">
        <v>11540</v>
      </c>
      <c r="G3107" t="s">
        <v>61</v>
      </c>
      <c r="H3107" t="s">
        <v>18</v>
      </c>
      <c r="I3107" t="s">
        <v>11541</v>
      </c>
      <c r="J3107">
        <v>2015</v>
      </c>
      <c r="K3107">
        <v>635.84</v>
      </c>
      <c r="L3107">
        <v>30</v>
      </c>
      <c r="M3107">
        <v>1</v>
      </c>
      <c r="N3107">
        <f t="shared" si="124"/>
        <v>0</v>
      </c>
      <c r="O3107">
        <f t="shared" si="125"/>
        <v>0</v>
      </c>
      <c r="P3107" t="s">
        <v>12694</v>
      </c>
    </row>
    <row r="3108" spans="2:16" x14ac:dyDescent="0.25">
      <c r="B3108" t="s">
        <v>3112</v>
      </c>
      <c r="C3108" s="119" t="s">
        <v>60</v>
      </c>
      <c r="D3108" t="s">
        <v>11546</v>
      </c>
      <c r="E3108" t="s">
        <v>11530</v>
      </c>
      <c r="F3108" t="s">
        <v>11540</v>
      </c>
      <c r="G3108" t="s">
        <v>61</v>
      </c>
      <c r="H3108" t="s">
        <v>18</v>
      </c>
      <c r="I3108" t="s">
        <v>11541</v>
      </c>
      <c r="J3108">
        <v>2015</v>
      </c>
      <c r="K3108">
        <v>605.28</v>
      </c>
      <c r="L3108">
        <v>20</v>
      </c>
      <c r="M3108">
        <v>1</v>
      </c>
      <c r="N3108">
        <f t="shared" si="124"/>
        <v>0</v>
      </c>
      <c r="O3108">
        <f t="shared" si="125"/>
        <v>0</v>
      </c>
      <c r="P3108" t="s">
        <v>12694</v>
      </c>
    </row>
    <row r="3109" spans="2:16" x14ac:dyDescent="0.25">
      <c r="B3109" t="s">
        <v>3113</v>
      </c>
      <c r="C3109" s="119" t="s">
        <v>60</v>
      </c>
      <c r="D3109" t="s">
        <v>11539</v>
      </c>
      <c r="E3109" t="s">
        <v>11530</v>
      </c>
      <c r="F3109" t="s">
        <v>11540</v>
      </c>
      <c r="G3109" t="s">
        <v>61</v>
      </c>
      <c r="H3109" t="s">
        <v>18</v>
      </c>
      <c r="I3109" t="s">
        <v>11541</v>
      </c>
      <c r="J3109">
        <v>2015</v>
      </c>
      <c r="K3109">
        <v>1505.46</v>
      </c>
      <c r="L3109">
        <v>24</v>
      </c>
      <c r="M3109">
        <v>1</v>
      </c>
      <c r="N3109">
        <f t="shared" si="124"/>
        <v>0</v>
      </c>
      <c r="O3109">
        <f t="shared" si="125"/>
        <v>0</v>
      </c>
      <c r="P3109" t="s">
        <v>12694</v>
      </c>
    </row>
    <row r="3110" spans="2:16" x14ac:dyDescent="0.25">
      <c r="B3110" t="s">
        <v>3114</v>
      </c>
      <c r="C3110" s="119" t="s">
        <v>60</v>
      </c>
      <c r="D3110" t="s">
        <v>11539</v>
      </c>
      <c r="E3110" t="s">
        <v>11530</v>
      </c>
      <c r="F3110" t="s">
        <v>11540</v>
      </c>
      <c r="G3110" t="s">
        <v>61</v>
      </c>
      <c r="H3110" t="s">
        <v>18</v>
      </c>
      <c r="I3110" t="s">
        <v>11533</v>
      </c>
      <c r="J3110">
        <v>2015</v>
      </c>
      <c r="K3110">
        <v>608.79</v>
      </c>
      <c r="L3110">
        <v>24</v>
      </c>
      <c r="M3110">
        <v>1</v>
      </c>
      <c r="N3110">
        <f t="shared" si="124"/>
        <v>0</v>
      </c>
      <c r="O3110">
        <f t="shared" si="125"/>
        <v>0</v>
      </c>
      <c r="P3110" t="s">
        <v>12694</v>
      </c>
    </row>
    <row r="3111" spans="2:16" x14ac:dyDescent="0.25">
      <c r="B3111" t="s">
        <v>3115</v>
      </c>
      <c r="C3111" s="119" t="s">
        <v>60</v>
      </c>
      <c r="D3111" t="s">
        <v>11539</v>
      </c>
      <c r="E3111" t="s">
        <v>11530</v>
      </c>
      <c r="F3111" t="s">
        <v>11540</v>
      </c>
      <c r="G3111" t="s">
        <v>61</v>
      </c>
      <c r="H3111" t="s">
        <v>18</v>
      </c>
      <c r="I3111" t="s">
        <v>11541</v>
      </c>
      <c r="J3111">
        <v>2015</v>
      </c>
      <c r="K3111">
        <v>638.24</v>
      </c>
      <c r="L3111">
        <v>47</v>
      </c>
      <c r="M3111">
        <v>1</v>
      </c>
      <c r="N3111">
        <f t="shared" si="124"/>
        <v>0</v>
      </c>
      <c r="O3111">
        <f t="shared" si="125"/>
        <v>0</v>
      </c>
      <c r="P3111" t="s">
        <v>12694</v>
      </c>
    </row>
    <row r="3112" spans="2:16" x14ac:dyDescent="0.25">
      <c r="B3112" t="s">
        <v>3116</v>
      </c>
      <c r="C3112" s="119" t="s">
        <v>60</v>
      </c>
      <c r="D3112" t="s">
        <v>11537</v>
      </c>
      <c r="E3112" t="s">
        <v>11530</v>
      </c>
      <c r="F3112" t="s">
        <v>11540</v>
      </c>
      <c r="G3112" t="s">
        <v>61</v>
      </c>
      <c r="H3112" t="s">
        <v>18</v>
      </c>
      <c r="I3112" t="s">
        <v>11533</v>
      </c>
      <c r="J3112">
        <v>2015</v>
      </c>
      <c r="K3112">
        <v>608.28</v>
      </c>
      <c r="L3112">
        <v>22</v>
      </c>
      <c r="M3112">
        <v>1</v>
      </c>
      <c r="N3112">
        <f t="shared" si="124"/>
        <v>0</v>
      </c>
      <c r="O3112">
        <f t="shared" si="125"/>
        <v>0</v>
      </c>
      <c r="P3112" t="s">
        <v>12694</v>
      </c>
    </row>
    <row r="3113" spans="2:16" x14ac:dyDescent="0.25">
      <c r="B3113" t="s">
        <v>3117</v>
      </c>
      <c r="C3113" s="119" t="s">
        <v>60</v>
      </c>
      <c r="D3113" t="s">
        <v>11537</v>
      </c>
      <c r="E3113" t="s">
        <v>11530</v>
      </c>
      <c r="F3113" t="s">
        <v>11540</v>
      </c>
      <c r="G3113" t="s">
        <v>61</v>
      </c>
      <c r="H3113" t="s">
        <v>18</v>
      </c>
      <c r="I3113" t="s">
        <v>11541</v>
      </c>
      <c r="J3113">
        <v>2015</v>
      </c>
      <c r="K3113">
        <v>634.86</v>
      </c>
      <c r="L3113">
        <v>21</v>
      </c>
      <c r="M3113">
        <v>1</v>
      </c>
      <c r="N3113">
        <f t="shared" si="124"/>
        <v>0</v>
      </c>
      <c r="O3113">
        <f t="shared" si="125"/>
        <v>0</v>
      </c>
      <c r="P3113" t="s">
        <v>12694</v>
      </c>
    </row>
    <row r="3114" spans="2:16" x14ac:dyDescent="0.25">
      <c r="B3114" t="s">
        <v>3118</v>
      </c>
      <c r="C3114" s="119" t="s">
        <v>60</v>
      </c>
      <c r="D3114" t="s">
        <v>11537</v>
      </c>
      <c r="E3114" t="s">
        <v>11530</v>
      </c>
      <c r="F3114" t="s">
        <v>11540</v>
      </c>
      <c r="G3114" t="s">
        <v>61</v>
      </c>
      <c r="H3114" t="s">
        <v>18</v>
      </c>
      <c r="I3114" t="s">
        <v>11541</v>
      </c>
      <c r="J3114">
        <v>2015</v>
      </c>
      <c r="K3114">
        <v>635.24</v>
      </c>
      <c r="L3114">
        <v>24</v>
      </c>
      <c r="M3114">
        <v>1</v>
      </c>
      <c r="N3114">
        <f t="shared" si="124"/>
        <v>0</v>
      </c>
      <c r="O3114">
        <f t="shared" si="125"/>
        <v>0</v>
      </c>
      <c r="P3114" t="s">
        <v>12694</v>
      </c>
    </row>
    <row r="3115" spans="2:16" x14ac:dyDescent="0.25">
      <c r="B3115" t="s">
        <v>3119</v>
      </c>
      <c r="C3115" s="119" t="s">
        <v>60</v>
      </c>
      <c r="D3115" t="s">
        <v>11537</v>
      </c>
      <c r="E3115" t="s">
        <v>11530</v>
      </c>
      <c r="F3115" t="s">
        <v>11540</v>
      </c>
      <c r="G3115" t="s">
        <v>61</v>
      </c>
      <c r="H3115" t="s">
        <v>18</v>
      </c>
      <c r="I3115" t="s">
        <v>11541</v>
      </c>
      <c r="J3115">
        <v>2015</v>
      </c>
      <c r="K3115">
        <v>635.24</v>
      </c>
      <c r="L3115">
        <v>24</v>
      </c>
      <c r="M3115">
        <v>1</v>
      </c>
      <c r="N3115">
        <f t="shared" si="124"/>
        <v>0</v>
      </c>
      <c r="O3115">
        <f t="shared" si="125"/>
        <v>0</v>
      </c>
      <c r="P3115" t="s">
        <v>12694</v>
      </c>
    </row>
    <row r="3116" spans="2:16" x14ac:dyDescent="0.25">
      <c r="B3116" t="s">
        <v>3120</v>
      </c>
      <c r="C3116" s="119" t="s">
        <v>60</v>
      </c>
      <c r="D3116" t="s">
        <v>11537</v>
      </c>
      <c r="E3116" t="s">
        <v>11530</v>
      </c>
      <c r="F3116" t="s">
        <v>11540</v>
      </c>
      <c r="G3116" t="s">
        <v>61</v>
      </c>
      <c r="H3116" t="s">
        <v>18</v>
      </c>
      <c r="I3116" t="s">
        <v>11541</v>
      </c>
      <c r="J3116">
        <v>2015</v>
      </c>
      <c r="K3116">
        <v>635.47</v>
      </c>
      <c r="L3116">
        <v>27</v>
      </c>
      <c r="M3116">
        <v>1</v>
      </c>
      <c r="N3116">
        <f t="shared" si="124"/>
        <v>0</v>
      </c>
      <c r="O3116">
        <f t="shared" si="125"/>
        <v>0</v>
      </c>
      <c r="P3116" t="s">
        <v>12694</v>
      </c>
    </row>
    <row r="3117" spans="2:16" x14ac:dyDescent="0.25">
      <c r="B3117" t="s">
        <v>3121</v>
      </c>
      <c r="C3117" s="119" t="s">
        <v>60</v>
      </c>
      <c r="D3117" t="s">
        <v>11537</v>
      </c>
      <c r="E3117" t="s">
        <v>11530</v>
      </c>
      <c r="F3117" t="s">
        <v>11540</v>
      </c>
      <c r="G3117" t="s">
        <v>61</v>
      </c>
      <c r="H3117" t="s">
        <v>18</v>
      </c>
      <c r="I3117" t="s">
        <v>11541</v>
      </c>
      <c r="J3117">
        <v>2015</v>
      </c>
      <c r="K3117">
        <v>636.54</v>
      </c>
      <c r="L3117">
        <v>34</v>
      </c>
      <c r="M3117">
        <v>1</v>
      </c>
      <c r="N3117">
        <f t="shared" si="124"/>
        <v>0</v>
      </c>
      <c r="O3117">
        <f t="shared" si="125"/>
        <v>0</v>
      </c>
      <c r="P3117" t="s">
        <v>12694</v>
      </c>
    </row>
    <row r="3118" spans="2:16" x14ac:dyDescent="0.25">
      <c r="B3118" t="s">
        <v>3122</v>
      </c>
      <c r="C3118" s="119" t="s">
        <v>60</v>
      </c>
      <c r="D3118" t="s">
        <v>11537</v>
      </c>
      <c r="E3118" t="s">
        <v>11530</v>
      </c>
      <c r="F3118" t="s">
        <v>11540</v>
      </c>
      <c r="G3118" t="s">
        <v>61</v>
      </c>
      <c r="H3118" t="s">
        <v>18</v>
      </c>
      <c r="I3118" t="s">
        <v>11541</v>
      </c>
      <c r="J3118">
        <v>2015</v>
      </c>
      <c r="K3118">
        <v>635.47</v>
      </c>
      <c r="L3118">
        <v>27</v>
      </c>
      <c r="M3118">
        <v>1</v>
      </c>
      <c r="N3118">
        <f t="shared" si="124"/>
        <v>0</v>
      </c>
      <c r="O3118">
        <f t="shared" si="125"/>
        <v>0</v>
      </c>
      <c r="P3118" t="s">
        <v>12694</v>
      </c>
    </row>
    <row r="3119" spans="2:16" x14ac:dyDescent="0.25">
      <c r="B3119" t="s">
        <v>3123</v>
      </c>
      <c r="C3119" s="119" t="s">
        <v>60</v>
      </c>
      <c r="D3119" t="s">
        <v>11537</v>
      </c>
      <c r="E3119" t="s">
        <v>11530</v>
      </c>
      <c r="F3119" t="s">
        <v>11540</v>
      </c>
      <c r="G3119" t="s">
        <v>61</v>
      </c>
      <c r="H3119" t="s">
        <v>18</v>
      </c>
      <c r="I3119" t="s">
        <v>11541</v>
      </c>
      <c r="J3119">
        <v>2015</v>
      </c>
      <c r="K3119">
        <v>634.99</v>
      </c>
      <c r="L3119">
        <v>22</v>
      </c>
      <c r="M3119">
        <v>1</v>
      </c>
      <c r="N3119">
        <f t="shared" si="124"/>
        <v>0</v>
      </c>
      <c r="O3119">
        <f t="shared" si="125"/>
        <v>0</v>
      </c>
      <c r="P3119" t="s">
        <v>12694</v>
      </c>
    </row>
    <row r="3120" spans="2:16" x14ac:dyDescent="0.25">
      <c r="B3120" t="s">
        <v>3124</v>
      </c>
      <c r="C3120" s="119" t="s">
        <v>60</v>
      </c>
      <c r="D3120" t="s">
        <v>11537</v>
      </c>
      <c r="E3120" t="s">
        <v>11530</v>
      </c>
      <c r="F3120" t="s">
        <v>11540</v>
      </c>
      <c r="G3120" t="s">
        <v>61</v>
      </c>
      <c r="H3120" t="s">
        <v>18</v>
      </c>
      <c r="I3120" t="s">
        <v>11541</v>
      </c>
      <c r="J3120">
        <v>2015</v>
      </c>
      <c r="K3120">
        <v>605.54999999999995</v>
      </c>
      <c r="L3120">
        <v>22</v>
      </c>
      <c r="M3120">
        <v>1</v>
      </c>
      <c r="N3120">
        <f t="shared" si="124"/>
        <v>0</v>
      </c>
      <c r="O3120">
        <f t="shared" si="125"/>
        <v>0</v>
      </c>
      <c r="P3120" t="s">
        <v>12694</v>
      </c>
    </row>
    <row r="3121" spans="2:16" x14ac:dyDescent="0.25">
      <c r="B3121" t="s">
        <v>3125</v>
      </c>
      <c r="C3121" s="119" t="s">
        <v>60</v>
      </c>
      <c r="D3121" t="s">
        <v>11537</v>
      </c>
      <c r="E3121" t="s">
        <v>11530</v>
      </c>
      <c r="F3121" t="s">
        <v>11540</v>
      </c>
      <c r="G3121" t="s">
        <v>61</v>
      </c>
      <c r="H3121" t="s">
        <v>18</v>
      </c>
      <c r="I3121" t="s">
        <v>11541</v>
      </c>
      <c r="J3121">
        <v>2015</v>
      </c>
      <c r="K3121">
        <v>605.72</v>
      </c>
      <c r="L3121">
        <v>22</v>
      </c>
      <c r="M3121">
        <v>1</v>
      </c>
      <c r="N3121">
        <f t="shared" si="124"/>
        <v>0</v>
      </c>
      <c r="O3121">
        <f t="shared" si="125"/>
        <v>0</v>
      </c>
      <c r="P3121" t="s">
        <v>12694</v>
      </c>
    </row>
    <row r="3122" spans="2:16" x14ac:dyDescent="0.25">
      <c r="B3122" t="s">
        <v>3126</v>
      </c>
      <c r="C3122" s="119" t="s">
        <v>60</v>
      </c>
      <c r="D3122" t="s">
        <v>11539</v>
      </c>
      <c r="E3122" t="s">
        <v>11530</v>
      </c>
      <c r="F3122" t="s">
        <v>11540</v>
      </c>
      <c r="G3122" t="s">
        <v>61</v>
      </c>
      <c r="H3122" t="s">
        <v>18</v>
      </c>
      <c r="I3122" t="s">
        <v>11541</v>
      </c>
      <c r="J3122">
        <v>2015</v>
      </c>
      <c r="K3122">
        <v>607.01</v>
      </c>
      <c r="L3122">
        <v>32</v>
      </c>
      <c r="M3122">
        <v>1</v>
      </c>
      <c r="N3122">
        <f t="shared" si="124"/>
        <v>0</v>
      </c>
      <c r="O3122">
        <f t="shared" si="125"/>
        <v>0</v>
      </c>
      <c r="P3122" t="s">
        <v>12694</v>
      </c>
    </row>
    <row r="3123" spans="2:16" x14ac:dyDescent="0.25">
      <c r="B3123" t="s">
        <v>3127</v>
      </c>
      <c r="C3123" s="119" t="s">
        <v>60</v>
      </c>
      <c r="D3123" t="s">
        <v>11537</v>
      </c>
      <c r="E3123" t="s">
        <v>11530</v>
      </c>
      <c r="F3123" t="s">
        <v>11540</v>
      </c>
      <c r="G3123" t="s">
        <v>61</v>
      </c>
      <c r="H3123" t="s">
        <v>18</v>
      </c>
      <c r="I3123" t="s">
        <v>11541</v>
      </c>
      <c r="J3123">
        <v>2015</v>
      </c>
      <c r="K3123">
        <v>634.99</v>
      </c>
      <c r="L3123">
        <v>22</v>
      </c>
      <c r="M3123">
        <v>1</v>
      </c>
      <c r="N3123">
        <f t="shared" si="124"/>
        <v>0</v>
      </c>
      <c r="O3123">
        <f t="shared" si="125"/>
        <v>0</v>
      </c>
      <c r="P3123" t="s">
        <v>12694</v>
      </c>
    </row>
    <row r="3124" spans="2:16" x14ac:dyDescent="0.25">
      <c r="B3124" t="s">
        <v>3128</v>
      </c>
      <c r="C3124" s="119" t="s">
        <v>60</v>
      </c>
      <c r="D3124" t="s">
        <v>11537</v>
      </c>
      <c r="E3124" t="s">
        <v>11530</v>
      </c>
      <c r="F3124" t="s">
        <v>11540</v>
      </c>
      <c r="G3124" t="s">
        <v>61</v>
      </c>
      <c r="H3124" t="s">
        <v>18</v>
      </c>
      <c r="I3124" t="s">
        <v>11541</v>
      </c>
      <c r="J3124">
        <v>2015</v>
      </c>
      <c r="K3124">
        <v>634.99</v>
      </c>
      <c r="L3124">
        <v>22</v>
      </c>
      <c r="M3124">
        <v>1</v>
      </c>
      <c r="N3124">
        <f t="shared" si="124"/>
        <v>0</v>
      </c>
      <c r="O3124">
        <f t="shared" si="125"/>
        <v>0</v>
      </c>
      <c r="P3124" t="s">
        <v>12694</v>
      </c>
    </row>
    <row r="3125" spans="2:16" x14ac:dyDescent="0.25">
      <c r="B3125" t="s">
        <v>3129</v>
      </c>
      <c r="C3125" s="119" t="s">
        <v>60</v>
      </c>
      <c r="D3125" t="s">
        <v>11537</v>
      </c>
      <c r="E3125" t="s">
        <v>11530</v>
      </c>
      <c r="F3125" t="s">
        <v>11540</v>
      </c>
      <c r="G3125" t="s">
        <v>61</v>
      </c>
      <c r="H3125" t="s">
        <v>18</v>
      </c>
      <c r="I3125" t="s">
        <v>11541</v>
      </c>
      <c r="J3125">
        <v>2015</v>
      </c>
      <c r="K3125">
        <v>635.76</v>
      </c>
      <c r="L3125">
        <v>28</v>
      </c>
      <c r="M3125">
        <v>1</v>
      </c>
      <c r="N3125">
        <f t="shared" si="124"/>
        <v>0</v>
      </c>
      <c r="O3125">
        <f t="shared" si="125"/>
        <v>0</v>
      </c>
      <c r="P3125" t="s">
        <v>12694</v>
      </c>
    </row>
    <row r="3126" spans="2:16" x14ac:dyDescent="0.25">
      <c r="B3126" t="s">
        <v>3130</v>
      </c>
      <c r="C3126" s="119" t="s">
        <v>60</v>
      </c>
      <c r="D3126" t="s">
        <v>11537</v>
      </c>
      <c r="E3126" t="s">
        <v>11530</v>
      </c>
      <c r="F3126" t="s">
        <v>11540</v>
      </c>
      <c r="G3126" t="s">
        <v>61</v>
      </c>
      <c r="H3126" t="s">
        <v>18</v>
      </c>
      <c r="I3126" t="s">
        <v>11541</v>
      </c>
      <c r="J3126">
        <v>2015</v>
      </c>
      <c r="K3126">
        <v>635.5</v>
      </c>
      <c r="L3126">
        <v>26</v>
      </c>
      <c r="M3126">
        <v>1</v>
      </c>
      <c r="N3126">
        <f t="shared" si="124"/>
        <v>0</v>
      </c>
      <c r="O3126">
        <f t="shared" si="125"/>
        <v>0</v>
      </c>
      <c r="P3126" t="s">
        <v>12694</v>
      </c>
    </row>
    <row r="3127" spans="2:16" x14ac:dyDescent="0.25">
      <c r="B3127" t="s">
        <v>3131</v>
      </c>
      <c r="C3127" s="119" t="s">
        <v>60</v>
      </c>
      <c r="D3127" t="s">
        <v>11537</v>
      </c>
      <c r="E3127" t="s">
        <v>11530</v>
      </c>
      <c r="F3127" t="s">
        <v>11540</v>
      </c>
      <c r="G3127" t="s">
        <v>61</v>
      </c>
      <c r="H3127" t="s">
        <v>18</v>
      </c>
      <c r="I3127" t="s">
        <v>11541</v>
      </c>
      <c r="J3127">
        <v>2015</v>
      </c>
      <c r="K3127">
        <v>635.59</v>
      </c>
      <c r="L3127">
        <v>28</v>
      </c>
      <c r="M3127">
        <v>1</v>
      </c>
      <c r="N3127">
        <f t="shared" si="124"/>
        <v>0</v>
      </c>
      <c r="O3127">
        <f t="shared" si="125"/>
        <v>0</v>
      </c>
      <c r="P3127" t="s">
        <v>12694</v>
      </c>
    </row>
    <row r="3128" spans="2:16" x14ac:dyDescent="0.25">
      <c r="B3128" t="s">
        <v>3132</v>
      </c>
      <c r="C3128" s="119" t="s">
        <v>60</v>
      </c>
      <c r="D3128" t="s">
        <v>11537</v>
      </c>
      <c r="E3128" t="s">
        <v>11530</v>
      </c>
      <c r="F3128" t="s">
        <v>11540</v>
      </c>
      <c r="G3128" t="s">
        <v>61</v>
      </c>
      <c r="H3128" t="s">
        <v>18</v>
      </c>
      <c r="I3128" t="s">
        <v>11541</v>
      </c>
      <c r="J3128">
        <v>2015</v>
      </c>
      <c r="K3128">
        <v>605.66999999999996</v>
      </c>
      <c r="L3128">
        <v>23</v>
      </c>
      <c r="M3128">
        <v>1</v>
      </c>
      <c r="N3128">
        <f t="shared" si="124"/>
        <v>0</v>
      </c>
      <c r="O3128">
        <f t="shared" si="125"/>
        <v>0</v>
      </c>
      <c r="P3128" t="s">
        <v>12694</v>
      </c>
    </row>
    <row r="3129" spans="2:16" x14ac:dyDescent="0.25">
      <c r="B3129" t="s">
        <v>3133</v>
      </c>
      <c r="C3129" s="119" t="s">
        <v>60</v>
      </c>
      <c r="D3129" t="s">
        <v>11537</v>
      </c>
      <c r="E3129" t="s">
        <v>11530</v>
      </c>
      <c r="F3129" t="s">
        <v>11540</v>
      </c>
      <c r="G3129" t="s">
        <v>61</v>
      </c>
      <c r="H3129" t="s">
        <v>18</v>
      </c>
      <c r="I3129" t="s">
        <v>11541</v>
      </c>
      <c r="J3129">
        <v>2015</v>
      </c>
      <c r="K3129">
        <v>636.15</v>
      </c>
      <c r="L3129">
        <v>31</v>
      </c>
      <c r="M3129">
        <v>1</v>
      </c>
      <c r="N3129">
        <f t="shared" si="124"/>
        <v>0</v>
      </c>
      <c r="O3129">
        <f t="shared" si="125"/>
        <v>0</v>
      </c>
      <c r="P3129" t="s">
        <v>12694</v>
      </c>
    </row>
    <row r="3130" spans="2:16" x14ac:dyDescent="0.25">
      <c r="B3130" t="s">
        <v>3134</v>
      </c>
      <c r="C3130" s="119" t="s">
        <v>60</v>
      </c>
      <c r="D3130" t="s">
        <v>11537</v>
      </c>
      <c r="E3130" t="s">
        <v>11530</v>
      </c>
      <c r="F3130" t="s">
        <v>11540</v>
      </c>
      <c r="G3130" t="s">
        <v>61</v>
      </c>
      <c r="H3130" t="s">
        <v>18</v>
      </c>
      <c r="I3130" t="s">
        <v>11533</v>
      </c>
      <c r="J3130">
        <v>2015</v>
      </c>
      <c r="K3130">
        <v>605.74</v>
      </c>
      <c r="L3130">
        <v>12</v>
      </c>
      <c r="M3130">
        <v>1</v>
      </c>
      <c r="N3130">
        <f t="shared" si="124"/>
        <v>0</v>
      </c>
      <c r="O3130">
        <f t="shared" si="125"/>
        <v>0</v>
      </c>
      <c r="P3130" t="s">
        <v>12694</v>
      </c>
    </row>
    <row r="3131" spans="2:16" x14ac:dyDescent="0.25">
      <c r="B3131" t="s">
        <v>3135</v>
      </c>
      <c r="C3131" s="119" t="s">
        <v>60</v>
      </c>
      <c r="D3131" t="s">
        <v>11537</v>
      </c>
      <c r="E3131" t="s">
        <v>11530</v>
      </c>
      <c r="F3131" t="s">
        <v>11540</v>
      </c>
      <c r="G3131" t="s">
        <v>61</v>
      </c>
      <c r="H3131" t="s">
        <v>18</v>
      </c>
      <c r="I3131" t="s">
        <v>11533</v>
      </c>
      <c r="J3131">
        <v>2015</v>
      </c>
      <c r="K3131">
        <v>607.52</v>
      </c>
      <c r="L3131">
        <v>19</v>
      </c>
      <c r="M3131">
        <v>1</v>
      </c>
      <c r="N3131">
        <f t="shared" si="124"/>
        <v>0</v>
      </c>
      <c r="O3131">
        <f t="shared" si="125"/>
        <v>0</v>
      </c>
      <c r="P3131" t="s">
        <v>12694</v>
      </c>
    </row>
    <row r="3132" spans="2:16" x14ac:dyDescent="0.25">
      <c r="B3132" t="s">
        <v>3136</v>
      </c>
      <c r="C3132" s="119" t="s">
        <v>60</v>
      </c>
      <c r="D3132" t="s">
        <v>11537</v>
      </c>
      <c r="E3132" t="s">
        <v>11530</v>
      </c>
      <c r="F3132" t="s">
        <v>11540</v>
      </c>
      <c r="G3132" t="s">
        <v>61</v>
      </c>
      <c r="H3132" t="s">
        <v>18</v>
      </c>
      <c r="I3132" t="s">
        <v>11533</v>
      </c>
      <c r="J3132">
        <v>2015</v>
      </c>
      <c r="K3132">
        <v>608.02</v>
      </c>
      <c r="L3132">
        <v>21</v>
      </c>
      <c r="M3132">
        <v>1</v>
      </c>
      <c r="N3132">
        <f t="shared" si="124"/>
        <v>0</v>
      </c>
      <c r="O3132">
        <f t="shared" si="125"/>
        <v>0</v>
      </c>
      <c r="P3132" t="s">
        <v>12694</v>
      </c>
    </row>
    <row r="3133" spans="2:16" x14ac:dyDescent="0.25">
      <c r="B3133" t="s">
        <v>3137</v>
      </c>
      <c r="C3133" s="119" t="s">
        <v>60</v>
      </c>
      <c r="D3133" t="s">
        <v>11537</v>
      </c>
      <c r="E3133" t="s">
        <v>11530</v>
      </c>
      <c r="F3133" t="s">
        <v>11540</v>
      </c>
      <c r="G3133" t="s">
        <v>61</v>
      </c>
      <c r="H3133" t="s">
        <v>18</v>
      </c>
      <c r="I3133" t="s">
        <v>11533</v>
      </c>
      <c r="J3133">
        <v>2015</v>
      </c>
      <c r="K3133">
        <v>608.20000000000005</v>
      </c>
      <c r="L3133">
        <v>21</v>
      </c>
      <c r="M3133">
        <v>1</v>
      </c>
      <c r="N3133">
        <f t="shared" si="124"/>
        <v>0</v>
      </c>
      <c r="O3133">
        <f t="shared" si="125"/>
        <v>0</v>
      </c>
      <c r="P3133" t="s">
        <v>12694</v>
      </c>
    </row>
    <row r="3134" spans="2:16" x14ac:dyDescent="0.25">
      <c r="B3134" t="s">
        <v>3138</v>
      </c>
      <c r="C3134" s="119" t="s">
        <v>60</v>
      </c>
      <c r="D3134" t="s">
        <v>11537</v>
      </c>
      <c r="E3134" t="s">
        <v>11530</v>
      </c>
      <c r="F3134" t="s">
        <v>11540</v>
      </c>
      <c r="G3134" t="s">
        <v>61</v>
      </c>
      <c r="H3134" t="s">
        <v>18</v>
      </c>
      <c r="I3134" t="s">
        <v>11541</v>
      </c>
      <c r="J3134">
        <v>2015</v>
      </c>
      <c r="K3134">
        <v>606.1</v>
      </c>
      <c r="L3134">
        <v>25</v>
      </c>
      <c r="M3134">
        <v>1</v>
      </c>
      <c r="N3134">
        <f t="shared" si="124"/>
        <v>0</v>
      </c>
      <c r="O3134">
        <f t="shared" si="125"/>
        <v>0</v>
      </c>
      <c r="P3134" t="s">
        <v>12693</v>
      </c>
    </row>
    <row r="3135" spans="2:16" x14ac:dyDescent="0.25">
      <c r="B3135" t="s">
        <v>3139</v>
      </c>
      <c r="C3135" s="119" t="s">
        <v>60</v>
      </c>
      <c r="D3135" t="s">
        <v>11537</v>
      </c>
      <c r="E3135" t="s">
        <v>11530</v>
      </c>
      <c r="F3135" t="s">
        <v>11540</v>
      </c>
      <c r="G3135" t="s">
        <v>61</v>
      </c>
      <c r="H3135" t="s">
        <v>18</v>
      </c>
      <c r="I3135" t="s">
        <v>11541</v>
      </c>
      <c r="J3135">
        <v>2015</v>
      </c>
      <c r="K3135">
        <v>605.41999999999996</v>
      </c>
      <c r="L3135">
        <v>21</v>
      </c>
      <c r="M3135">
        <v>1</v>
      </c>
      <c r="N3135">
        <f t="shared" si="124"/>
        <v>0</v>
      </c>
      <c r="O3135">
        <f t="shared" si="125"/>
        <v>0</v>
      </c>
      <c r="P3135" t="s">
        <v>12694</v>
      </c>
    </row>
    <row r="3136" spans="2:16" x14ac:dyDescent="0.25">
      <c r="B3136" t="s">
        <v>3140</v>
      </c>
      <c r="C3136" s="119" t="s">
        <v>60</v>
      </c>
      <c r="D3136" t="s">
        <v>11537</v>
      </c>
      <c r="E3136" t="s">
        <v>11530</v>
      </c>
      <c r="F3136" t="s">
        <v>11540</v>
      </c>
      <c r="G3136" t="s">
        <v>61</v>
      </c>
      <c r="H3136" t="s">
        <v>18</v>
      </c>
      <c r="I3136" t="s">
        <v>11541</v>
      </c>
      <c r="J3136">
        <v>2015</v>
      </c>
      <c r="K3136">
        <v>605.41999999999996</v>
      </c>
      <c r="L3136">
        <v>21</v>
      </c>
      <c r="M3136">
        <v>1</v>
      </c>
      <c r="N3136">
        <f t="shared" si="124"/>
        <v>0</v>
      </c>
      <c r="O3136">
        <f t="shared" si="125"/>
        <v>0</v>
      </c>
      <c r="P3136" t="s">
        <v>12694</v>
      </c>
    </row>
    <row r="3137" spans="2:16" x14ac:dyDescent="0.25">
      <c r="B3137" t="s">
        <v>3141</v>
      </c>
      <c r="C3137" s="119" t="s">
        <v>60</v>
      </c>
      <c r="D3137" t="s">
        <v>11537</v>
      </c>
      <c r="E3137" t="s">
        <v>11530</v>
      </c>
      <c r="F3137" t="s">
        <v>11540</v>
      </c>
      <c r="G3137" t="s">
        <v>61</v>
      </c>
      <c r="H3137" t="s">
        <v>18</v>
      </c>
      <c r="I3137" t="s">
        <v>11541</v>
      </c>
      <c r="J3137">
        <v>2015</v>
      </c>
      <c r="K3137">
        <v>605.84</v>
      </c>
      <c r="L3137">
        <v>23</v>
      </c>
      <c r="M3137">
        <v>1</v>
      </c>
      <c r="N3137">
        <f t="shared" si="124"/>
        <v>0</v>
      </c>
      <c r="O3137">
        <f t="shared" si="125"/>
        <v>0</v>
      </c>
      <c r="P3137" t="s">
        <v>12694</v>
      </c>
    </row>
    <row r="3138" spans="2:16" x14ac:dyDescent="0.25">
      <c r="B3138" t="s">
        <v>3142</v>
      </c>
      <c r="C3138" s="119" t="s">
        <v>60</v>
      </c>
      <c r="D3138" t="s">
        <v>11546</v>
      </c>
      <c r="E3138" t="s">
        <v>11530</v>
      </c>
      <c r="F3138" t="s">
        <v>11540</v>
      </c>
      <c r="G3138" t="s">
        <v>61</v>
      </c>
      <c r="H3138" t="s">
        <v>18</v>
      </c>
      <c r="I3138" t="s">
        <v>11533</v>
      </c>
      <c r="J3138">
        <v>2015</v>
      </c>
      <c r="K3138">
        <v>1143.1400000000001</v>
      </c>
      <c r="L3138">
        <v>281</v>
      </c>
      <c r="M3138">
        <v>1</v>
      </c>
      <c r="N3138">
        <f t="shared" si="124"/>
        <v>0</v>
      </c>
      <c r="O3138">
        <f t="shared" si="125"/>
        <v>0</v>
      </c>
      <c r="P3138" t="s">
        <v>12693</v>
      </c>
    </row>
    <row r="3139" spans="2:16" x14ac:dyDescent="0.25">
      <c r="B3139" t="s">
        <v>3143</v>
      </c>
      <c r="C3139" s="119" t="s">
        <v>60</v>
      </c>
      <c r="D3139" t="s">
        <v>11537</v>
      </c>
      <c r="E3139" t="s">
        <v>11530</v>
      </c>
      <c r="F3139" t="s">
        <v>11540</v>
      </c>
      <c r="G3139" t="s">
        <v>61</v>
      </c>
      <c r="H3139" t="s">
        <v>18</v>
      </c>
      <c r="I3139" t="s">
        <v>11533</v>
      </c>
      <c r="J3139">
        <v>2015</v>
      </c>
      <c r="K3139">
        <v>619.62</v>
      </c>
      <c r="L3139">
        <v>66</v>
      </c>
      <c r="M3139">
        <v>1</v>
      </c>
      <c r="N3139">
        <f t="shared" si="124"/>
        <v>0</v>
      </c>
      <c r="O3139">
        <f t="shared" si="125"/>
        <v>0</v>
      </c>
      <c r="P3139" t="s">
        <v>12693</v>
      </c>
    </row>
    <row r="3140" spans="2:16" x14ac:dyDescent="0.25">
      <c r="B3140" t="s">
        <v>3144</v>
      </c>
      <c r="C3140" s="119" t="s">
        <v>60</v>
      </c>
      <c r="D3140" t="s">
        <v>11537</v>
      </c>
      <c r="E3140" t="s">
        <v>11530</v>
      </c>
      <c r="F3140" t="s">
        <v>11540</v>
      </c>
      <c r="G3140" t="s">
        <v>61</v>
      </c>
      <c r="H3140" t="s">
        <v>18</v>
      </c>
      <c r="I3140" t="s">
        <v>11541</v>
      </c>
      <c r="J3140">
        <v>2015</v>
      </c>
      <c r="K3140">
        <v>570.42999999999995</v>
      </c>
      <c r="L3140">
        <v>9</v>
      </c>
      <c r="M3140">
        <v>1</v>
      </c>
      <c r="N3140">
        <f t="shared" si="124"/>
        <v>0</v>
      </c>
      <c r="O3140">
        <f t="shared" si="125"/>
        <v>0</v>
      </c>
      <c r="P3140" t="s">
        <v>12694</v>
      </c>
    </row>
    <row r="3141" spans="2:16" x14ac:dyDescent="0.25">
      <c r="B3141" t="s">
        <v>3145</v>
      </c>
      <c r="C3141" s="119" t="s">
        <v>60</v>
      </c>
      <c r="D3141" t="s">
        <v>11546</v>
      </c>
      <c r="E3141" t="s">
        <v>11530</v>
      </c>
      <c r="F3141" t="s">
        <v>11540</v>
      </c>
      <c r="G3141" t="s">
        <v>61</v>
      </c>
      <c r="H3141" t="s">
        <v>18</v>
      </c>
      <c r="I3141" t="s">
        <v>11533</v>
      </c>
      <c r="J3141">
        <v>2015</v>
      </c>
      <c r="K3141">
        <v>609.73</v>
      </c>
      <c r="L3141">
        <v>27</v>
      </c>
      <c r="M3141">
        <v>1</v>
      </c>
      <c r="N3141">
        <f t="shared" si="124"/>
        <v>0</v>
      </c>
      <c r="O3141">
        <f t="shared" si="125"/>
        <v>0</v>
      </c>
      <c r="P3141" t="s">
        <v>12693</v>
      </c>
    </row>
    <row r="3142" spans="2:16" x14ac:dyDescent="0.25">
      <c r="B3142" t="s">
        <v>3146</v>
      </c>
      <c r="C3142" s="119" t="s">
        <v>60</v>
      </c>
      <c r="D3142" t="s">
        <v>11550</v>
      </c>
      <c r="E3142" t="s">
        <v>11530</v>
      </c>
      <c r="F3142" t="s">
        <v>11540</v>
      </c>
      <c r="G3142" t="s">
        <v>61</v>
      </c>
      <c r="H3142" t="s">
        <v>18</v>
      </c>
      <c r="I3142" t="s">
        <v>11541</v>
      </c>
      <c r="J3142">
        <v>2015</v>
      </c>
      <c r="K3142">
        <v>606.36</v>
      </c>
      <c r="L3142">
        <v>27</v>
      </c>
      <c r="M3142">
        <v>1</v>
      </c>
      <c r="N3142">
        <f t="shared" si="124"/>
        <v>0</v>
      </c>
      <c r="O3142">
        <f t="shared" si="125"/>
        <v>0</v>
      </c>
      <c r="P3142" t="s">
        <v>12694</v>
      </c>
    </row>
    <row r="3143" spans="2:16" x14ac:dyDescent="0.25">
      <c r="B3143" t="s">
        <v>3147</v>
      </c>
      <c r="C3143" s="119" t="s">
        <v>60</v>
      </c>
      <c r="D3143" t="s">
        <v>11537</v>
      </c>
      <c r="E3143" t="s">
        <v>11530</v>
      </c>
      <c r="F3143" t="s">
        <v>11540</v>
      </c>
      <c r="G3143" t="s">
        <v>61</v>
      </c>
      <c r="H3143" t="s">
        <v>18</v>
      </c>
      <c r="I3143" t="s">
        <v>11541</v>
      </c>
      <c r="J3143">
        <v>2015</v>
      </c>
      <c r="K3143">
        <v>636.28</v>
      </c>
      <c r="L3143">
        <v>32</v>
      </c>
      <c r="M3143">
        <v>1</v>
      </c>
      <c r="N3143">
        <f t="shared" si="124"/>
        <v>0</v>
      </c>
      <c r="O3143">
        <f t="shared" si="125"/>
        <v>0</v>
      </c>
      <c r="P3143" t="s">
        <v>12694</v>
      </c>
    </row>
    <row r="3144" spans="2:16" x14ac:dyDescent="0.25">
      <c r="B3144" t="s">
        <v>3148</v>
      </c>
      <c r="C3144" s="119" t="s">
        <v>60</v>
      </c>
      <c r="D3144" t="s">
        <v>11542</v>
      </c>
      <c r="E3144" t="s">
        <v>11530</v>
      </c>
      <c r="F3144" t="s">
        <v>11540</v>
      </c>
      <c r="G3144" t="s">
        <v>61</v>
      </c>
      <c r="H3144" t="s">
        <v>18</v>
      </c>
      <c r="I3144" t="s">
        <v>11541</v>
      </c>
      <c r="J3144">
        <v>2015</v>
      </c>
      <c r="K3144">
        <v>607.84</v>
      </c>
      <c r="L3144">
        <v>20</v>
      </c>
      <c r="M3144">
        <v>1</v>
      </c>
      <c r="N3144">
        <f t="shared" si="124"/>
        <v>0</v>
      </c>
      <c r="O3144">
        <f t="shared" si="125"/>
        <v>0</v>
      </c>
      <c r="P3144" t="s">
        <v>12694</v>
      </c>
    </row>
    <row r="3145" spans="2:16" x14ac:dyDescent="0.25">
      <c r="B3145" t="s">
        <v>3149</v>
      </c>
      <c r="C3145" s="119" t="s">
        <v>60</v>
      </c>
      <c r="D3145" t="s">
        <v>11546</v>
      </c>
      <c r="E3145" t="s">
        <v>11530</v>
      </c>
      <c r="F3145" t="s">
        <v>11540</v>
      </c>
      <c r="G3145" t="s">
        <v>61</v>
      </c>
      <c r="H3145" t="s">
        <v>18</v>
      </c>
      <c r="I3145" t="s">
        <v>11541</v>
      </c>
      <c r="J3145">
        <v>2015</v>
      </c>
      <c r="K3145">
        <v>606.23</v>
      </c>
      <c r="L3145">
        <v>26</v>
      </c>
      <c r="M3145">
        <v>1</v>
      </c>
      <c r="N3145">
        <f t="shared" si="124"/>
        <v>0</v>
      </c>
      <c r="O3145">
        <f t="shared" si="125"/>
        <v>0</v>
      </c>
      <c r="P3145" t="s">
        <v>12694</v>
      </c>
    </row>
    <row r="3146" spans="2:16" x14ac:dyDescent="0.25">
      <c r="B3146" t="s">
        <v>3150</v>
      </c>
      <c r="C3146" s="119" t="s">
        <v>60</v>
      </c>
      <c r="D3146" t="s">
        <v>11550</v>
      </c>
      <c r="E3146" t="s">
        <v>11530</v>
      </c>
      <c r="F3146" t="s">
        <v>11540</v>
      </c>
      <c r="G3146" t="s">
        <v>61</v>
      </c>
      <c r="H3146" t="s">
        <v>18</v>
      </c>
      <c r="I3146" t="s">
        <v>11541</v>
      </c>
      <c r="J3146">
        <v>2015</v>
      </c>
      <c r="K3146">
        <v>606.36</v>
      </c>
      <c r="L3146">
        <v>27</v>
      </c>
      <c r="M3146">
        <v>1</v>
      </c>
      <c r="N3146">
        <f t="shared" si="124"/>
        <v>0</v>
      </c>
      <c r="O3146">
        <f t="shared" si="125"/>
        <v>0</v>
      </c>
      <c r="P3146" t="s">
        <v>12694</v>
      </c>
    </row>
    <row r="3147" spans="2:16" x14ac:dyDescent="0.25">
      <c r="B3147" t="s">
        <v>3151</v>
      </c>
      <c r="C3147" s="119" t="s">
        <v>60</v>
      </c>
      <c r="D3147" t="s">
        <v>11550</v>
      </c>
      <c r="E3147" t="s">
        <v>11530</v>
      </c>
      <c r="F3147" t="s">
        <v>11540</v>
      </c>
      <c r="G3147" t="s">
        <v>61</v>
      </c>
      <c r="H3147" t="s">
        <v>18</v>
      </c>
      <c r="I3147" t="s">
        <v>11541</v>
      </c>
      <c r="J3147">
        <v>2015</v>
      </c>
      <c r="K3147">
        <v>608.95000000000005</v>
      </c>
      <c r="L3147">
        <v>47</v>
      </c>
      <c r="M3147">
        <v>1</v>
      </c>
      <c r="N3147">
        <f t="shared" ref="N3147:N3210" si="126">IF(K3147&lt;100,1,0)</f>
        <v>0</v>
      </c>
      <c r="O3147">
        <f t="shared" si="125"/>
        <v>0</v>
      </c>
      <c r="P3147" t="s">
        <v>12694</v>
      </c>
    </row>
    <row r="3148" spans="2:16" x14ac:dyDescent="0.25">
      <c r="B3148" t="s">
        <v>3152</v>
      </c>
      <c r="C3148" s="119" t="s">
        <v>60</v>
      </c>
      <c r="D3148" t="s">
        <v>11537</v>
      </c>
      <c r="E3148" t="s">
        <v>11530</v>
      </c>
      <c r="F3148" t="s">
        <v>11540</v>
      </c>
      <c r="G3148" t="s">
        <v>61</v>
      </c>
      <c r="H3148" t="s">
        <v>18</v>
      </c>
      <c r="I3148" t="s">
        <v>11541</v>
      </c>
      <c r="J3148">
        <v>2015</v>
      </c>
      <c r="K3148">
        <v>634.72</v>
      </c>
      <c r="L3148">
        <v>20</v>
      </c>
      <c r="M3148">
        <v>1</v>
      </c>
      <c r="N3148">
        <f t="shared" si="126"/>
        <v>0</v>
      </c>
      <c r="O3148">
        <f t="shared" si="125"/>
        <v>0</v>
      </c>
      <c r="P3148" t="s">
        <v>12694</v>
      </c>
    </row>
    <row r="3149" spans="2:16" x14ac:dyDescent="0.25">
      <c r="B3149" t="s">
        <v>3153</v>
      </c>
      <c r="C3149" s="119" t="s">
        <v>60</v>
      </c>
      <c r="D3149" t="s">
        <v>11537</v>
      </c>
      <c r="E3149" t="s">
        <v>11530</v>
      </c>
      <c r="F3149" t="s">
        <v>11540</v>
      </c>
      <c r="G3149" t="s">
        <v>61</v>
      </c>
      <c r="H3149" t="s">
        <v>18</v>
      </c>
      <c r="I3149" t="s">
        <v>11541</v>
      </c>
      <c r="J3149">
        <v>2015</v>
      </c>
      <c r="K3149">
        <v>636.66999999999996</v>
      </c>
      <c r="L3149">
        <v>35</v>
      </c>
      <c r="M3149">
        <v>1</v>
      </c>
      <c r="N3149">
        <f t="shared" si="126"/>
        <v>0</v>
      </c>
      <c r="O3149">
        <f t="shared" si="125"/>
        <v>0</v>
      </c>
      <c r="P3149" t="s">
        <v>12694</v>
      </c>
    </row>
    <row r="3150" spans="2:16" x14ac:dyDescent="0.25">
      <c r="B3150" t="s">
        <v>3154</v>
      </c>
      <c r="C3150" s="119" t="s">
        <v>60</v>
      </c>
      <c r="D3150" t="s">
        <v>11537</v>
      </c>
      <c r="E3150" t="s">
        <v>11530</v>
      </c>
      <c r="F3150" t="s">
        <v>11540</v>
      </c>
      <c r="G3150" t="s">
        <v>61</v>
      </c>
      <c r="H3150" t="s">
        <v>18</v>
      </c>
      <c r="I3150" t="s">
        <v>11541</v>
      </c>
      <c r="J3150">
        <v>2015</v>
      </c>
      <c r="K3150">
        <v>635.37</v>
      </c>
      <c r="L3150">
        <v>25</v>
      </c>
      <c r="M3150">
        <v>1</v>
      </c>
      <c r="N3150">
        <f t="shared" si="126"/>
        <v>0</v>
      </c>
      <c r="O3150">
        <f t="shared" si="125"/>
        <v>0</v>
      </c>
      <c r="P3150" t="s">
        <v>12694</v>
      </c>
    </row>
    <row r="3151" spans="2:16" x14ac:dyDescent="0.25">
      <c r="B3151" t="s">
        <v>3155</v>
      </c>
      <c r="C3151" s="119" t="s">
        <v>60</v>
      </c>
      <c r="D3151" t="s">
        <v>11537</v>
      </c>
      <c r="E3151" t="s">
        <v>11530</v>
      </c>
      <c r="F3151" t="s">
        <v>11540</v>
      </c>
      <c r="G3151" t="s">
        <v>61</v>
      </c>
      <c r="H3151" t="s">
        <v>18</v>
      </c>
      <c r="I3151" t="s">
        <v>11541</v>
      </c>
      <c r="J3151">
        <v>2015</v>
      </c>
      <c r="K3151">
        <v>605.84</v>
      </c>
      <c r="L3151">
        <v>23</v>
      </c>
      <c r="M3151">
        <v>1</v>
      </c>
      <c r="N3151">
        <f t="shared" si="126"/>
        <v>0</v>
      </c>
      <c r="O3151">
        <f t="shared" si="125"/>
        <v>0</v>
      </c>
      <c r="P3151" t="s">
        <v>12694</v>
      </c>
    </row>
    <row r="3152" spans="2:16" x14ac:dyDescent="0.25">
      <c r="B3152" t="s">
        <v>3156</v>
      </c>
      <c r="C3152" s="119" t="s">
        <v>60</v>
      </c>
      <c r="D3152" t="s">
        <v>11539</v>
      </c>
      <c r="E3152" t="s">
        <v>11530</v>
      </c>
      <c r="F3152" t="s">
        <v>11540</v>
      </c>
      <c r="G3152" t="s">
        <v>61</v>
      </c>
      <c r="H3152" t="s">
        <v>18</v>
      </c>
      <c r="I3152" t="s">
        <v>11541</v>
      </c>
      <c r="J3152">
        <v>2015</v>
      </c>
      <c r="K3152">
        <v>606.1</v>
      </c>
      <c r="L3152">
        <v>25</v>
      </c>
      <c r="M3152">
        <v>1</v>
      </c>
      <c r="N3152">
        <f t="shared" si="126"/>
        <v>0</v>
      </c>
      <c r="O3152">
        <f t="shared" si="125"/>
        <v>0</v>
      </c>
      <c r="P3152" t="s">
        <v>12694</v>
      </c>
    </row>
    <row r="3153" spans="2:16" x14ac:dyDescent="0.25">
      <c r="B3153" t="s">
        <v>3157</v>
      </c>
      <c r="C3153" s="119" t="s">
        <v>60</v>
      </c>
      <c r="D3153" t="s">
        <v>11537</v>
      </c>
      <c r="E3153" t="s">
        <v>11530</v>
      </c>
      <c r="F3153" t="s">
        <v>11540</v>
      </c>
      <c r="G3153" t="s">
        <v>61</v>
      </c>
      <c r="H3153" t="s">
        <v>18</v>
      </c>
      <c r="I3153" t="s">
        <v>11541</v>
      </c>
      <c r="J3153">
        <v>2015</v>
      </c>
      <c r="K3153">
        <v>605.84</v>
      </c>
      <c r="L3153">
        <v>23</v>
      </c>
      <c r="M3153">
        <v>1</v>
      </c>
      <c r="N3153">
        <f t="shared" si="126"/>
        <v>0</v>
      </c>
      <c r="O3153">
        <f t="shared" si="125"/>
        <v>0</v>
      </c>
      <c r="P3153" t="s">
        <v>12694</v>
      </c>
    </row>
    <row r="3154" spans="2:16" x14ac:dyDescent="0.25">
      <c r="B3154" t="s">
        <v>3158</v>
      </c>
      <c r="C3154" s="119" t="s">
        <v>60</v>
      </c>
      <c r="D3154" t="s">
        <v>11546</v>
      </c>
      <c r="E3154" t="s">
        <v>11530</v>
      </c>
      <c r="F3154" t="s">
        <v>11540</v>
      </c>
      <c r="G3154" t="s">
        <v>61</v>
      </c>
      <c r="H3154" t="s">
        <v>18</v>
      </c>
      <c r="I3154" t="s">
        <v>11541</v>
      </c>
      <c r="J3154">
        <v>2015</v>
      </c>
      <c r="K3154">
        <v>634.29999999999995</v>
      </c>
      <c r="L3154">
        <v>22</v>
      </c>
      <c r="M3154">
        <v>1</v>
      </c>
      <c r="N3154">
        <f t="shared" si="126"/>
        <v>0</v>
      </c>
      <c r="O3154">
        <f t="shared" si="125"/>
        <v>0</v>
      </c>
      <c r="P3154" t="s">
        <v>12694</v>
      </c>
    </row>
    <row r="3155" spans="2:16" x14ac:dyDescent="0.25">
      <c r="B3155" t="s">
        <v>3159</v>
      </c>
      <c r="C3155" s="119" t="s">
        <v>60</v>
      </c>
      <c r="D3155" t="s">
        <v>11546</v>
      </c>
      <c r="E3155" t="s">
        <v>11530</v>
      </c>
      <c r="F3155" t="s">
        <v>11540</v>
      </c>
      <c r="G3155" t="s">
        <v>61</v>
      </c>
      <c r="H3155" t="s">
        <v>18</v>
      </c>
      <c r="I3155" t="s">
        <v>11541</v>
      </c>
      <c r="J3155">
        <v>2015</v>
      </c>
      <c r="K3155">
        <v>635</v>
      </c>
      <c r="L3155">
        <v>22</v>
      </c>
      <c r="M3155">
        <v>1</v>
      </c>
      <c r="N3155">
        <f t="shared" si="126"/>
        <v>0</v>
      </c>
      <c r="O3155">
        <f t="shared" si="125"/>
        <v>0</v>
      </c>
      <c r="P3155" t="s">
        <v>12694</v>
      </c>
    </row>
    <row r="3156" spans="2:16" x14ac:dyDescent="0.25">
      <c r="B3156" t="s">
        <v>3160</v>
      </c>
      <c r="C3156" s="119" t="s">
        <v>60</v>
      </c>
      <c r="D3156" t="s">
        <v>11539</v>
      </c>
      <c r="E3156" t="s">
        <v>11530</v>
      </c>
      <c r="F3156" t="s">
        <v>11540</v>
      </c>
      <c r="G3156" t="s">
        <v>61</v>
      </c>
      <c r="H3156" t="s">
        <v>18</v>
      </c>
      <c r="I3156" t="s">
        <v>11541</v>
      </c>
      <c r="J3156">
        <v>2015</v>
      </c>
      <c r="K3156">
        <v>605.98</v>
      </c>
      <c r="L3156">
        <v>24</v>
      </c>
      <c r="M3156">
        <v>1</v>
      </c>
      <c r="N3156">
        <f t="shared" si="126"/>
        <v>0</v>
      </c>
      <c r="O3156">
        <f t="shared" si="125"/>
        <v>0</v>
      </c>
      <c r="P3156" t="s">
        <v>12694</v>
      </c>
    </row>
    <row r="3157" spans="2:16" x14ac:dyDescent="0.25">
      <c r="B3157" t="s">
        <v>3161</v>
      </c>
      <c r="C3157" s="119" t="s">
        <v>60</v>
      </c>
      <c r="D3157" t="s">
        <v>11537</v>
      </c>
      <c r="E3157" t="s">
        <v>11530</v>
      </c>
      <c r="F3157" t="s">
        <v>11540</v>
      </c>
      <c r="G3157" t="s">
        <v>61</v>
      </c>
      <c r="H3157" t="s">
        <v>18</v>
      </c>
      <c r="I3157" t="s">
        <v>11541</v>
      </c>
      <c r="J3157">
        <v>2015</v>
      </c>
      <c r="K3157">
        <v>634.74</v>
      </c>
      <c r="L3157">
        <v>20</v>
      </c>
      <c r="M3157">
        <v>1</v>
      </c>
      <c r="N3157">
        <f t="shared" si="126"/>
        <v>0</v>
      </c>
      <c r="O3157">
        <f t="shared" si="125"/>
        <v>0</v>
      </c>
      <c r="P3157" t="s">
        <v>12694</v>
      </c>
    </row>
    <row r="3158" spans="2:16" x14ac:dyDescent="0.25">
      <c r="B3158" t="s">
        <v>3162</v>
      </c>
      <c r="C3158" s="119" t="s">
        <v>60</v>
      </c>
      <c r="D3158" t="s">
        <v>11537</v>
      </c>
      <c r="E3158" t="s">
        <v>11530</v>
      </c>
      <c r="F3158" t="s">
        <v>11540</v>
      </c>
      <c r="G3158" t="s">
        <v>61</v>
      </c>
      <c r="H3158" t="s">
        <v>18</v>
      </c>
      <c r="I3158" t="s">
        <v>11541</v>
      </c>
      <c r="J3158">
        <v>2015</v>
      </c>
      <c r="K3158">
        <v>635.25</v>
      </c>
      <c r="L3158">
        <v>24</v>
      </c>
      <c r="M3158">
        <v>1</v>
      </c>
      <c r="N3158">
        <f t="shared" si="126"/>
        <v>0</v>
      </c>
      <c r="O3158">
        <f t="shared" si="125"/>
        <v>0</v>
      </c>
      <c r="P3158" t="s">
        <v>12694</v>
      </c>
    </row>
    <row r="3159" spans="2:16" x14ac:dyDescent="0.25">
      <c r="B3159" t="s">
        <v>3163</v>
      </c>
      <c r="C3159" s="119" t="s">
        <v>60</v>
      </c>
      <c r="D3159" t="s">
        <v>11537</v>
      </c>
      <c r="E3159" t="s">
        <v>11530</v>
      </c>
      <c r="F3159" t="s">
        <v>11540</v>
      </c>
      <c r="G3159" t="s">
        <v>61</v>
      </c>
      <c r="H3159" t="s">
        <v>18</v>
      </c>
      <c r="I3159" t="s">
        <v>11541</v>
      </c>
      <c r="J3159">
        <v>2015</v>
      </c>
      <c r="K3159">
        <v>605.59</v>
      </c>
      <c r="L3159">
        <v>21</v>
      </c>
      <c r="M3159">
        <v>1</v>
      </c>
      <c r="N3159">
        <f t="shared" si="126"/>
        <v>0</v>
      </c>
      <c r="O3159">
        <f t="shared" si="125"/>
        <v>0</v>
      </c>
      <c r="P3159" t="s">
        <v>12694</v>
      </c>
    </row>
    <row r="3160" spans="2:16" x14ac:dyDescent="0.25">
      <c r="B3160" t="s">
        <v>3164</v>
      </c>
      <c r="C3160" s="119" t="s">
        <v>60</v>
      </c>
      <c r="D3160" t="s">
        <v>11537</v>
      </c>
      <c r="E3160" t="s">
        <v>11530</v>
      </c>
      <c r="F3160" t="s">
        <v>11540</v>
      </c>
      <c r="G3160" t="s">
        <v>61</v>
      </c>
      <c r="H3160" t="s">
        <v>18</v>
      </c>
      <c r="I3160" t="s">
        <v>11541</v>
      </c>
      <c r="J3160">
        <v>2015</v>
      </c>
      <c r="K3160">
        <v>604.92999999999995</v>
      </c>
      <c r="L3160">
        <v>21</v>
      </c>
      <c r="M3160">
        <v>1</v>
      </c>
      <c r="N3160">
        <f t="shared" si="126"/>
        <v>0</v>
      </c>
      <c r="O3160">
        <f t="shared" si="125"/>
        <v>0</v>
      </c>
      <c r="P3160" t="s">
        <v>12694</v>
      </c>
    </row>
    <row r="3161" spans="2:16" x14ac:dyDescent="0.25">
      <c r="B3161" t="s">
        <v>3165</v>
      </c>
      <c r="C3161" s="119" t="s">
        <v>60</v>
      </c>
      <c r="D3161" t="s">
        <v>11537</v>
      </c>
      <c r="E3161" t="s">
        <v>11530</v>
      </c>
      <c r="F3161" t="s">
        <v>11540</v>
      </c>
      <c r="G3161" t="s">
        <v>61</v>
      </c>
      <c r="H3161" t="s">
        <v>18</v>
      </c>
      <c r="I3161" t="s">
        <v>11541</v>
      </c>
      <c r="J3161">
        <v>2015</v>
      </c>
      <c r="K3161">
        <v>634.29999999999995</v>
      </c>
      <c r="L3161">
        <v>22</v>
      </c>
      <c r="M3161">
        <v>1</v>
      </c>
      <c r="N3161">
        <f t="shared" si="126"/>
        <v>0</v>
      </c>
      <c r="O3161">
        <f t="shared" si="125"/>
        <v>0</v>
      </c>
      <c r="P3161" t="s">
        <v>12694</v>
      </c>
    </row>
    <row r="3162" spans="2:16" x14ac:dyDescent="0.25">
      <c r="B3162" t="s">
        <v>3166</v>
      </c>
      <c r="C3162" s="119" t="s">
        <v>60</v>
      </c>
      <c r="D3162" t="s">
        <v>11539</v>
      </c>
      <c r="E3162" t="s">
        <v>11530</v>
      </c>
      <c r="F3162" t="s">
        <v>11540</v>
      </c>
      <c r="G3162" t="s">
        <v>61</v>
      </c>
      <c r="H3162" t="s">
        <v>18</v>
      </c>
      <c r="I3162" t="s">
        <v>11541</v>
      </c>
      <c r="J3162">
        <v>2015</v>
      </c>
      <c r="K3162">
        <v>673.53</v>
      </c>
      <c r="L3162">
        <v>102</v>
      </c>
      <c r="M3162">
        <v>1</v>
      </c>
      <c r="N3162">
        <f t="shared" si="126"/>
        <v>0</v>
      </c>
      <c r="O3162">
        <f t="shared" ref="O3162:O3225" si="127">IF(OR(L3162="",L3162&lt;=0),1,0)</f>
        <v>0</v>
      </c>
      <c r="P3162" t="s">
        <v>12694</v>
      </c>
    </row>
    <row r="3163" spans="2:16" x14ac:dyDescent="0.25">
      <c r="B3163" t="s">
        <v>3167</v>
      </c>
      <c r="C3163" s="119" t="s">
        <v>60</v>
      </c>
      <c r="D3163" t="s">
        <v>11542</v>
      </c>
      <c r="E3163" t="s">
        <v>11530</v>
      </c>
      <c r="F3163" t="s">
        <v>11540</v>
      </c>
      <c r="G3163" t="s">
        <v>61</v>
      </c>
      <c r="H3163" t="s">
        <v>18</v>
      </c>
      <c r="I3163" t="s">
        <v>11541</v>
      </c>
      <c r="J3163">
        <v>2015</v>
      </c>
      <c r="K3163">
        <v>635.11</v>
      </c>
      <c r="L3163">
        <v>23</v>
      </c>
      <c r="M3163">
        <v>1</v>
      </c>
      <c r="N3163">
        <f t="shared" si="126"/>
        <v>0</v>
      </c>
      <c r="O3163">
        <f t="shared" si="127"/>
        <v>0</v>
      </c>
      <c r="P3163" t="s">
        <v>12694</v>
      </c>
    </row>
    <row r="3164" spans="2:16" x14ac:dyDescent="0.25">
      <c r="B3164" t="s">
        <v>3168</v>
      </c>
      <c r="C3164" s="119" t="s">
        <v>60</v>
      </c>
      <c r="D3164" t="s">
        <v>11546</v>
      </c>
      <c r="E3164" t="s">
        <v>11530</v>
      </c>
      <c r="F3164" t="s">
        <v>11540</v>
      </c>
      <c r="G3164" t="s">
        <v>61</v>
      </c>
      <c r="H3164" t="s">
        <v>18</v>
      </c>
      <c r="I3164" t="s">
        <v>11533</v>
      </c>
      <c r="J3164">
        <v>2015</v>
      </c>
      <c r="K3164">
        <v>847.02</v>
      </c>
      <c r="L3164">
        <v>165</v>
      </c>
      <c r="M3164">
        <v>1</v>
      </c>
      <c r="N3164">
        <f t="shared" si="126"/>
        <v>0</v>
      </c>
      <c r="O3164">
        <f t="shared" si="127"/>
        <v>0</v>
      </c>
      <c r="P3164" t="s">
        <v>12694</v>
      </c>
    </row>
    <row r="3165" spans="2:16" x14ac:dyDescent="0.25">
      <c r="B3165" t="s">
        <v>3169</v>
      </c>
      <c r="C3165" s="119" t="s">
        <v>60</v>
      </c>
      <c r="D3165" t="s">
        <v>11542</v>
      </c>
      <c r="E3165" t="s">
        <v>11530</v>
      </c>
      <c r="F3165" t="s">
        <v>11540</v>
      </c>
      <c r="G3165" t="s">
        <v>61</v>
      </c>
      <c r="H3165" t="s">
        <v>18</v>
      </c>
      <c r="I3165" t="s">
        <v>11541</v>
      </c>
      <c r="J3165">
        <v>2015</v>
      </c>
      <c r="K3165">
        <v>635.37</v>
      </c>
      <c r="L3165">
        <v>25</v>
      </c>
      <c r="M3165">
        <v>1</v>
      </c>
      <c r="N3165">
        <f t="shared" si="126"/>
        <v>0</v>
      </c>
      <c r="O3165">
        <f t="shared" si="127"/>
        <v>0</v>
      </c>
      <c r="P3165" t="s">
        <v>12693</v>
      </c>
    </row>
    <row r="3166" spans="2:16" x14ac:dyDescent="0.25">
      <c r="B3166" t="s">
        <v>3170</v>
      </c>
      <c r="C3166" s="119" t="s">
        <v>60</v>
      </c>
      <c r="D3166" t="s">
        <v>11537</v>
      </c>
      <c r="E3166" t="s">
        <v>11530</v>
      </c>
      <c r="F3166" t="s">
        <v>11540</v>
      </c>
      <c r="G3166" t="s">
        <v>61</v>
      </c>
      <c r="H3166" t="s">
        <v>18</v>
      </c>
      <c r="I3166" t="s">
        <v>11541</v>
      </c>
      <c r="J3166">
        <v>2015</v>
      </c>
      <c r="K3166">
        <v>606.63</v>
      </c>
      <c r="L3166">
        <v>29</v>
      </c>
      <c r="M3166">
        <v>1</v>
      </c>
      <c r="N3166">
        <f t="shared" si="126"/>
        <v>0</v>
      </c>
      <c r="O3166">
        <f t="shared" si="127"/>
        <v>0</v>
      </c>
      <c r="P3166" t="s">
        <v>12694</v>
      </c>
    </row>
    <row r="3167" spans="2:16" x14ac:dyDescent="0.25">
      <c r="B3167" t="s">
        <v>3171</v>
      </c>
      <c r="C3167" s="119" t="s">
        <v>60</v>
      </c>
      <c r="D3167" t="s">
        <v>11537</v>
      </c>
      <c r="E3167" t="s">
        <v>11530</v>
      </c>
      <c r="F3167" t="s">
        <v>11540</v>
      </c>
      <c r="G3167" t="s">
        <v>61</v>
      </c>
      <c r="H3167" t="s">
        <v>18</v>
      </c>
      <c r="I3167" t="s">
        <v>11541</v>
      </c>
      <c r="J3167">
        <v>2015</v>
      </c>
      <c r="K3167">
        <v>605.99</v>
      </c>
      <c r="L3167">
        <v>24</v>
      </c>
      <c r="M3167">
        <v>1</v>
      </c>
      <c r="N3167">
        <f t="shared" si="126"/>
        <v>0</v>
      </c>
      <c r="O3167">
        <f t="shared" si="127"/>
        <v>0</v>
      </c>
      <c r="P3167" t="s">
        <v>12694</v>
      </c>
    </row>
    <row r="3168" spans="2:16" x14ac:dyDescent="0.25">
      <c r="B3168" t="s">
        <v>3172</v>
      </c>
      <c r="C3168" s="119" t="s">
        <v>60</v>
      </c>
      <c r="D3168" t="s">
        <v>11537</v>
      </c>
      <c r="E3168" t="s">
        <v>11530</v>
      </c>
      <c r="F3168" t="s">
        <v>11540</v>
      </c>
      <c r="G3168" t="s">
        <v>61</v>
      </c>
      <c r="H3168" t="s">
        <v>18</v>
      </c>
      <c r="I3168" t="s">
        <v>11541</v>
      </c>
      <c r="J3168">
        <v>2015</v>
      </c>
      <c r="K3168">
        <v>605.85</v>
      </c>
      <c r="L3168">
        <v>23</v>
      </c>
      <c r="M3168">
        <v>1</v>
      </c>
      <c r="N3168">
        <f t="shared" si="126"/>
        <v>0</v>
      </c>
      <c r="O3168">
        <f t="shared" si="127"/>
        <v>0</v>
      </c>
      <c r="P3168" t="s">
        <v>12694</v>
      </c>
    </row>
    <row r="3169" spans="2:16" x14ac:dyDescent="0.25">
      <c r="B3169" t="s">
        <v>3173</v>
      </c>
      <c r="C3169" s="119" t="s">
        <v>60</v>
      </c>
      <c r="D3169" t="s">
        <v>11537</v>
      </c>
      <c r="E3169" t="s">
        <v>11530</v>
      </c>
      <c r="F3169" t="s">
        <v>11540</v>
      </c>
      <c r="G3169" t="s">
        <v>61</v>
      </c>
      <c r="H3169" t="s">
        <v>18</v>
      </c>
      <c r="I3169" t="s">
        <v>11541</v>
      </c>
      <c r="J3169">
        <v>2015</v>
      </c>
      <c r="K3169">
        <v>605.99</v>
      </c>
      <c r="L3169">
        <v>24</v>
      </c>
      <c r="M3169">
        <v>1</v>
      </c>
      <c r="N3169">
        <f t="shared" si="126"/>
        <v>0</v>
      </c>
      <c r="O3169">
        <f t="shared" si="127"/>
        <v>0</v>
      </c>
      <c r="P3169" t="s">
        <v>12694</v>
      </c>
    </row>
    <row r="3170" spans="2:16" x14ac:dyDescent="0.25">
      <c r="B3170" t="s">
        <v>3174</v>
      </c>
      <c r="C3170" s="119" t="s">
        <v>60</v>
      </c>
      <c r="D3170" t="s">
        <v>11537</v>
      </c>
      <c r="E3170" t="s">
        <v>11530</v>
      </c>
      <c r="F3170" t="s">
        <v>11540</v>
      </c>
      <c r="G3170" t="s">
        <v>61</v>
      </c>
      <c r="H3170" t="s">
        <v>18</v>
      </c>
      <c r="I3170" t="s">
        <v>11541</v>
      </c>
      <c r="J3170">
        <v>2015</v>
      </c>
      <c r="K3170">
        <v>605.05999999999995</v>
      </c>
      <c r="L3170">
        <v>22</v>
      </c>
      <c r="M3170">
        <v>1</v>
      </c>
      <c r="N3170">
        <f t="shared" si="126"/>
        <v>0</v>
      </c>
      <c r="O3170">
        <f t="shared" si="127"/>
        <v>0</v>
      </c>
      <c r="P3170" t="s">
        <v>12694</v>
      </c>
    </row>
    <row r="3171" spans="2:16" x14ac:dyDescent="0.25">
      <c r="B3171" t="s">
        <v>3175</v>
      </c>
      <c r="C3171" s="119" t="s">
        <v>60</v>
      </c>
      <c r="D3171" t="s">
        <v>11537</v>
      </c>
      <c r="E3171" t="s">
        <v>11530</v>
      </c>
      <c r="F3171" t="s">
        <v>11540</v>
      </c>
      <c r="G3171" t="s">
        <v>61</v>
      </c>
      <c r="H3171" t="s">
        <v>18</v>
      </c>
      <c r="I3171" t="s">
        <v>11541</v>
      </c>
      <c r="J3171">
        <v>2015</v>
      </c>
      <c r="K3171">
        <v>605.46</v>
      </c>
      <c r="L3171">
        <v>20</v>
      </c>
      <c r="M3171">
        <v>1</v>
      </c>
      <c r="N3171">
        <f t="shared" si="126"/>
        <v>0</v>
      </c>
      <c r="O3171">
        <f t="shared" si="127"/>
        <v>0</v>
      </c>
      <c r="P3171" t="s">
        <v>12694</v>
      </c>
    </row>
    <row r="3172" spans="2:16" x14ac:dyDescent="0.25">
      <c r="B3172" t="s">
        <v>3176</v>
      </c>
      <c r="C3172" s="119" t="s">
        <v>60</v>
      </c>
      <c r="D3172" t="s">
        <v>11537</v>
      </c>
      <c r="E3172" t="s">
        <v>11530</v>
      </c>
      <c r="F3172" t="s">
        <v>11540</v>
      </c>
      <c r="G3172" t="s">
        <v>61</v>
      </c>
      <c r="H3172" t="s">
        <v>18</v>
      </c>
      <c r="I3172" t="s">
        <v>11541</v>
      </c>
      <c r="J3172">
        <v>2015</v>
      </c>
      <c r="K3172">
        <v>605.73</v>
      </c>
      <c r="L3172">
        <v>22</v>
      </c>
      <c r="M3172">
        <v>1</v>
      </c>
      <c r="N3172">
        <f t="shared" si="126"/>
        <v>0</v>
      </c>
      <c r="O3172">
        <f t="shared" si="127"/>
        <v>0</v>
      </c>
      <c r="P3172" t="s">
        <v>12694</v>
      </c>
    </row>
    <row r="3173" spans="2:16" x14ac:dyDescent="0.25">
      <c r="B3173" t="s">
        <v>3177</v>
      </c>
      <c r="C3173" s="119" t="s">
        <v>60</v>
      </c>
      <c r="D3173" t="s">
        <v>11537</v>
      </c>
      <c r="E3173" t="s">
        <v>11530</v>
      </c>
      <c r="F3173" t="s">
        <v>11540</v>
      </c>
      <c r="G3173" t="s">
        <v>61</v>
      </c>
      <c r="H3173" t="s">
        <v>18</v>
      </c>
      <c r="I3173" t="s">
        <v>11541</v>
      </c>
      <c r="J3173">
        <v>2015</v>
      </c>
      <c r="K3173">
        <v>636.16999999999996</v>
      </c>
      <c r="L3173">
        <v>31</v>
      </c>
      <c r="M3173">
        <v>1</v>
      </c>
      <c r="N3173">
        <f t="shared" si="126"/>
        <v>0</v>
      </c>
      <c r="O3173">
        <f t="shared" si="127"/>
        <v>0</v>
      </c>
      <c r="P3173" t="s">
        <v>12694</v>
      </c>
    </row>
    <row r="3174" spans="2:16" x14ac:dyDescent="0.25">
      <c r="B3174" t="s">
        <v>3178</v>
      </c>
      <c r="C3174" s="119" t="s">
        <v>60</v>
      </c>
      <c r="D3174" t="s">
        <v>11550</v>
      </c>
      <c r="E3174" t="s">
        <v>11530</v>
      </c>
      <c r="F3174" t="s">
        <v>11540</v>
      </c>
      <c r="G3174" t="s">
        <v>61</v>
      </c>
      <c r="H3174" t="s">
        <v>18</v>
      </c>
      <c r="I3174" t="s">
        <v>11541</v>
      </c>
      <c r="J3174">
        <v>2015</v>
      </c>
      <c r="K3174">
        <v>596.42999999999995</v>
      </c>
      <c r="L3174">
        <v>26</v>
      </c>
      <c r="M3174">
        <v>1</v>
      </c>
      <c r="N3174">
        <f t="shared" si="126"/>
        <v>0</v>
      </c>
      <c r="O3174">
        <f t="shared" si="127"/>
        <v>0</v>
      </c>
      <c r="P3174" t="s">
        <v>12694</v>
      </c>
    </row>
    <row r="3175" spans="2:16" x14ac:dyDescent="0.25">
      <c r="B3175" t="s">
        <v>3179</v>
      </c>
      <c r="C3175" s="119" t="s">
        <v>60</v>
      </c>
      <c r="D3175" t="s">
        <v>11550</v>
      </c>
      <c r="E3175" t="s">
        <v>11530</v>
      </c>
      <c r="F3175" t="s">
        <v>11540</v>
      </c>
      <c r="G3175" t="s">
        <v>61</v>
      </c>
      <c r="H3175" t="s">
        <v>18</v>
      </c>
      <c r="I3175" t="s">
        <v>11541</v>
      </c>
      <c r="J3175">
        <v>2015</v>
      </c>
      <c r="K3175">
        <v>596.17999999999995</v>
      </c>
      <c r="L3175">
        <v>24</v>
      </c>
      <c r="M3175">
        <v>1</v>
      </c>
      <c r="N3175">
        <f t="shared" si="126"/>
        <v>0</v>
      </c>
      <c r="O3175">
        <f t="shared" si="127"/>
        <v>0</v>
      </c>
      <c r="P3175" t="s">
        <v>12694</v>
      </c>
    </row>
    <row r="3176" spans="2:16" x14ac:dyDescent="0.25">
      <c r="B3176" t="s">
        <v>3180</v>
      </c>
      <c r="C3176" s="119" t="s">
        <v>60</v>
      </c>
      <c r="D3176" t="s">
        <v>11537</v>
      </c>
      <c r="E3176" t="s">
        <v>11530</v>
      </c>
      <c r="F3176" t="s">
        <v>11540</v>
      </c>
      <c r="G3176" t="s">
        <v>61</v>
      </c>
      <c r="H3176" t="s">
        <v>18</v>
      </c>
      <c r="I3176" t="s">
        <v>11541</v>
      </c>
      <c r="J3176">
        <v>2015</v>
      </c>
      <c r="K3176">
        <v>634.39</v>
      </c>
      <c r="L3176">
        <v>23</v>
      </c>
      <c r="M3176">
        <v>1</v>
      </c>
      <c r="N3176">
        <f t="shared" si="126"/>
        <v>0</v>
      </c>
      <c r="O3176">
        <f t="shared" si="127"/>
        <v>0</v>
      </c>
      <c r="P3176" t="s">
        <v>12694</v>
      </c>
    </row>
    <row r="3177" spans="2:16" x14ac:dyDescent="0.25">
      <c r="B3177" t="s">
        <v>3181</v>
      </c>
      <c r="C3177" s="119" t="s">
        <v>60</v>
      </c>
      <c r="D3177" t="s">
        <v>11537</v>
      </c>
      <c r="E3177" t="s">
        <v>11530</v>
      </c>
      <c r="F3177" t="s">
        <v>11540</v>
      </c>
      <c r="G3177" t="s">
        <v>61</v>
      </c>
      <c r="H3177" t="s">
        <v>18</v>
      </c>
      <c r="I3177" t="s">
        <v>11541</v>
      </c>
      <c r="J3177">
        <v>2015</v>
      </c>
      <c r="K3177">
        <v>631.16999999999996</v>
      </c>
      <c r="L3177">
        <v>24</v>
      </c>
      <c r="M3177">
        <v>1</v>
      </c>
      <c r="N3177">
        <f t="shared" si="126"/>
        <v>0</v>
      </c>
      <c r="O3177">
        <f t="shared" si="127"/>
        <v>0</v>
      </c>
      <c r="P3177" t="s">
        <v>12694</v>
      </c>
    </row>
    <row r="3178" spans="2:16" x14ac:dyDescent="0.25">
      <c r="B3178" t="s">
        <v>3182</v>
      </c>
      <c r="C3178" s="119" t="s">
        <v>60</v>
      </c>
      <c r="D3178" t="s">
        <v>11537</v>
      </c>
      <c r="E3178" t="s">
        <v>11530</v>
      </c>
      <c r="F3178" t="s">
        <v>11540</v>
      </c>
      <c r="G3178" t="s">
        <v>61</v>
      </c>
      <c r="H3178" t="s">
        <v>18</v>
      </c>
      <c r="I3178" t="s">
        <v>11541</v>
      </c>
      <c r="J3178">
        <v>2015</v>
      </c>
      <c r="K3178">
        <v>630.91</v>
      </c>
      <c r="L3178">
        <v>22</v>
      </c>
      <c r="M3178">
        <v>1</v>
      </c>
      <c r="N3178">
        <f t="shared" si="126"/>
        <v>0</v>
      </c>
      <c r="O3178">
        <f t="shared" si="127"/>
        <v>0</v>
      </c>
      <c r="P3178" t="s">
        <v>12694</v>
      </c>
    </row>
    <row r="3179" spans="2:16" x14ac:dyDescent="0.25">
      <c r="B3179" t="s">
        <v>3183</v>
      </c>
      <c r="C3179" s="119" t="s">
        <v>60</v>
      </c>
      <c r="D3179" t="s">
        <v>11537</v>
      </c>
      <c r="E3179" t="s">
        <v>11530</v>
      </c>
      <c r="F3179" t="s">
        <v>11540</v>
      </c>
      <c r="G3179" t="s">
        <v>61</v>
      </c>
      <c r="H3179" t="s">
        <v>18</v>
      </c>
      <c r="I3179" t="s">
        <v>11541</v>
      </c>
      <c r="J3179">
        <v>2015</v>
      </c>
      <c r="K3179">
        <v>631.29</v>
      </c>
      <c r="L3179">
        <v>25</v>
      </c>
      <c r="M3179">
        <v>1</v>
      </c>
      <c r="N3179">
        <f t="shared" si="126"/>
        <v>0</v>
      </c>
      <c r="O3179">
        <f t="shared" si="127"/>
        <v>0</v>
      </c>
      <c r="P3179" t="s">
        <v>12694</v>
      </c>
    </row>
    <row r="3180" spans="2:16" x14ac:dyDescent="0.25">
      <c r="B3180" t="s">
        <v>3184</v>
      </c>
      <c r="C3180" s="119" t="s">
        <v>60</v>
      </c>
      <c r="D3180" t="s">
        <v>11537</v>
      </c>
      <c r="E3180" t="s">
        <v>11530</v>
      </c>
      <c r="F3180" t="s">
        <v>11540</v>
      </c>
      <c r="G3180" t="s">
        <v>61</v>
      </c>
      <c r="H3180" t="s">
        <v>18</v>
      </c>
      <c r="I3180" t="s">
        <v>11541</v>
      </c>
      <c r="J3180">
        <v>2015</v>
      </c>
      <c r="K3180">
        <v>630.91</v>
      </c>
      <c r="L3180">
        <v>22</v>
      </c>
      <c r="M3180">
        <v>1</v>
      </c>
      <c r="N3180">
        <f t="shared" si="126"/>
        <v>0</v>
      </c>
      <c r="O3180">
        <f t="shared" si="127"/>
        <v>0</v>
      </c>
      <c r="P3180" t="s">
        <v>12694</v>
      </c>
    </row>
    <row r="3181" spans="2:16" x14ac:dyDescent="0.25">
      <c r="B3181" t="s">
        <v>3185</v>
      </c>
      <c r="C3181" s="119" t="s">
        <v>60</v>
      </c>
      <c r="D3181" t="s">
        <v>11537</v>
      </c>
      <c r="E3181" t="s">
        <v>11530</v>
      </c>
      <c r="F3181" t="s">
        <v>11540</v>
      </c>
      <c r="G3181" t="s">
        <v>61</v>
      </c>
      <c r="H3181" t="s">
        <v>18</v>
      </c>
      <c r="I3181" t="s">
        <v>11541</v>
      </c>
      <c r="J3181">
        <v>2015</v>
      </c>
      <c r="K3181">
        <v>630.64</v>
      </c>
      <c r="L3181">
        <v>20</v>
      </c>
      <c r="M3181">
        <v>1</v>
      </c>
      <c r="N3181">
        <f t="shared" si="126"/>
        <v>0</v>
      </c>
      <c r="O3181">
        <f t="shared" si="127"/>
        <v>0</v>
      </c>
      <c r="P3181" t="s">
        <v>12694</v>
      </c>
    </row>
    <row r="3182" spans="2:16" x14ac:dyDescent="0.25">
      <c r="B3182" t="s">
        <v>3186</v>
      </c>
      <c r="C3182" s="119" t="s">
        <v>60</v>
      </c>
      <c r="D3182" t="s">
        <v>11537</v>
      </c>
      <c r="E3182" t="s">
        <v>11530</v>
      </c>
      <c r="F3182" t="s">
        <v>11540</v>
      </c>
      <c r="G3182" t="s">
        <v>61</v>
      </c>
      <c r="H3182" t="s">
        <v>18</v>
      </c>
      <c r="I3182" t="s">
        <v>11541</v>
      </c>
      <c r="J3182">
        <v>2015</v>
      </c>
      <c r="K3182">
        <v>631.16999999999996</v>
      </c>
      <c r="L3182">
        <v>24</v>
      </c>
      <c r="M3182">
        <v>1</v>
      </c>
      <c r="N3182">
        <f t="shared" si="126"/>
        <v>0</v>
      </c>
      <c r="O3182">
        <f t="shared" si="127"/>
        <v>0</v>
      </c>
      <c r="P3182" t="s">
        <v>12694</v>
      </c>
    </row>
    <row r="3183" spans="2:16" x14ac:dyDescent="0.25">
      <c r="B3183" t="s">
        <v>3187</v>
      </c>
      <c r="C3183" s="119" t="s">
        <v>60</v>
      </c>
      <c r="D3183" t="s">
        <v>11539</v>
      </c>
      <c r="E3183" t="s">
        <v>11530</v>
      </c>
      <c r="F3183" t="s">
        <v>11540</v>
      </c>
      <c r="G3183" t="s">
        <v>61</v>
      </c>
      <c r="H3183" t="s">
        <v>18</v>
      </c>
      <c r="I3183" t="s">
        <v>11541</v>
      </c>
      <c r="J3183">
        <v>2015</v>
      </c>
      <c r="K3183">
        <v>605.99</v>
      </c>
      <c r="L3183">
        <v>24</v>
      </c>
      <c r="M3183">
        <v>1</v>
      </c>
      <c r="N3183">
        <f t="shared" si="126"/>
        <v>0</v>
      </c>
      <c r="O3183">
        <f t="shared" si="127"/>
        <v>0</v>
      </c>
      <c r="P3183" t="s">
        <v>12694</v>
      </c>
    </row>
    <row r="3184" spans="2:16" x14ac:dyDescent="0.25">
      <c r="B3184" t="s">
        <v>3188</v>
      </c>
      <c r="C3184" s="119" t="s">
        <v>60</v>
      </c>
      <c r="D3184" t="s">
        <v>11539</v>
      </c>
      <c r="E3184" t="s">
        <v>11530</v>
      </c>
      <c r="F3184" t="s">
        <v>11540</v>
      </c>
      <c r="G3184" t="s">
        <v>61</v>
      </c>
      <c r="H3184" t="s">
        <v>18</v>
      </c>
      <c r="I3184" t="s">
        <v>11541</v>
      </c>
      <c r="J3184">
        <v>2015</v>
      </c>
      <c r="K3184">
        <v>606.24</v>
      </c>
      <c r="L3184">
        <v>26</v>
      </c>
      <c r="M3184">
        <v>1</v>
      </c>
      <c r="N3184">
        <f t="shared" si="126"/>
        <v>0</v>
      </c>
      <c r="O3184">
        <f t="shared" si="127"/>
        <v>0</v>
      </c>
      <c r="P3184" t="s">
        <v>12694</v>
      </c>
    </row>
    <row r="3185" spans="2:16" x14ac:dyDescent="0.25">
      <c r="B3185" t="s">
        <v>3189</v>
      </c>
      <c r="C3185" s="119" t="s">
        <v>60</v>
      </c>
      <c r="D3185" t="s">
        <v>11537</v>
      </c>
      <c r="E3185" t="s">
        <v>11530</v>
      </c>
      <c r="F3185" t="s">
        <v>11540</v>
      </c>
      <c r="G3185" t="s">
        <v>61</v>
      </c>
      <c r="H3185" t="s">
        <v>18</v>
      </c>
      <c r="I3185" t="s">
        <v>11541</v>
      </c>
      <c r="J3185">
        <v>2015</v>
      </c>
      <c r="K3185">
        <v>605.6</v>
      </c>
      <c r="L3185">
        <v>21</v>
      </c>
      <c r="M3185">
        <v>1</v>
      </c>
      <c r="N3185">
        <f t="shared" si="126"/>
        <v>0</v>
      </c>
      <c r="O3185">
        <f t="shared" si="127"/>
        <v>0</v>
      </c>
      <c r="P3185" t="s">
        <v>12694</v>
      </c>
    </row>
    <row r="3186" spans="2:16" x14ac:dyDescent="0.25">
      <c r="B3186" t="s">
        <v>3190</v>
      </c>
      <c r="C3186" s="119" t="s">
        <v>60</v>
      </c>
      <c r="D3186" t="s">
        <v>11537</v>
      </c>
      <c r="E3186" t="s">
        <v>11530</v>
      </c>
      <c r="F3186" t="s">
        <v>11540</v>
      </c>
      <c r="G3186" t="s">
        <v>61</v>
      </c>
      <c r="H3186" t="s">
        <v>18</v>
      </c>
      <c r="I3186" t="s">
        <v>11541</v>
      </c>
      <c r="J3186">
        <v>2015</v>
      </c>
      <c r="K3186">
        <v>606.5</v>
      </c>
      <c r="L3186">
        <v>28</v>
      </c>
      <c r="M3186">
        <v>1</v>
      </c>
      <c r="N3186">
        <f t="shared" si="126"/>
        <v>0</v>
      </c>
      <c r="O3186">
        <f t="shared" si="127"/>
        <v>0</v>
      </c>
      <c r="P3186" t="s">
        <v>12694</v>
      </c>
    </row>
    <row r="3187" spans="2:16" x14ac:dyDescent="0.25">
      <c r="B3187" t="s">
        <v>3191</v>
      </c>
      <c r="C3187" s="119" t="s">
        <v>60</v>
      </c>
      <c r="D3187" t="s">
        <v>11537</v>
      </c>
      <c r="E3187" t="s">
        <v>11530</v>
      </c>
      <c r="F3187" t="s">
        <v>11540</v>
      </c>
      <c r="G3187" t="s">
        <v>61</v>
      </c>
      <c r="H3187" t="s">
        <v>18</v>
      </c>
      <c r="I3187" t="s">
        <v>11541</v>
      </c>
      <c r="J3187">
        <v>2015</v>
      </c>
      <c r="K3187">
        <v>635.78</v>
      </c>
      <c r="L3187">
        <v>28</v>
      </c>
      <c r="M3187">
        <v>1</v>
      </c>
      <c r="N3187">
        <f t="shared" si="126"/>
        <v>0</v>
      </c>
      <c r="O3187">
        <f t="shared" si="127"/>
        <v>0</v>
      </c>
      <c r="P3187" t="s">
        <v>12694</v>
      </c>
    </row>
    <row r="3188" spans="2:16" x14ac:dyDescent="0.25">
      <c r="B3188" t="s">
        <v>3192</v>
      </c>
      <c r="C3188" s="119" t="s">
        <v>60</v>
      </c>
      <c r="D3188" t="s">
        <v>11537</v>
      </c>
      <c r="E3188" t="s">
        <v>11530</v>
      </c>
      <c r="F3188" t="s">
        <v>11540</v>
      </c>
      <c r="G3188" t="s">
        <v>61</v>
      </c>
      <c r="H3188" t="s">
        <v>18</v>
      </c>
      <c r="I3188" t="s">
        <v>11541</v>
      </c>
      <c r="J3188">
        <v>2015</v>
      </c>
      <c r="K3188">
        <v>635.66</v>
      </c>
      <c r="L3188">
        <v>27</v>
      </c>
      <c r="M3188">
        <v>1</v>
      </c>
      <c r="N3188">
        <f t="shared" si="126"/>
        <v>0</v>
      </c>
      <c r="O3188">
        <f t="shared" si="127"/>
        <v>0</v>
      </c>
      <c r="P3188" t="s">
        <v>12694</v>
      </c>
    </row>
    <row r="3189" spans="2:16" x14ac:dyDescent="0.25">
      <c r="B3189" t="s">
        <v>3193</v>
      </c>
      <c r="C3189" s="119" t="s">
        <v>60</v>
      </c>
      <c r="D3189" t="s">
        <v>11537</v>
      </c>
      <c r="E3189" t="s">
        <v>11530</v>
      </c>
      <c r="F3189" t="s">
        <v>11540</v>
      </c>
      <c r="G3189" t="s">
        <v>61</v>
      </c>
      <c r="H3189" t="s">
        <v>18</v>
      </c>
      <c r="I3189" t="s">
        <v>11541</v>
      </c>
      <c r="J3189">
        <v>2015</v>
      </c>
      <c r="K3189">
        <v>635.01</v>
      </c>
      <c r="L3189">
        <v>22</v>
      </c>
      <c r="M3189">
        <v>1</v>
      </c>
      <c r="N3189">
        <f t="shared" si="126"/>
        <v>0</v>
      </c>
      <c r="O3189">
        <f t="shared" si="127"/>
        <v>0</v>
      </c>
      <c r="P3189" t="s">
        <v>12694</v>
      </c>
    </row>
    <row r="3190" spans="2:16" x14ac:dyDescent="0.25">
      <c r="B3190" t="s">
        <v>3194</v>
      </c>
      <c r="C3190" s="119" t="s">
        <v>60</v>
      </c>
      <c r="D3190" t="s">
        <v>11537</v>
      </c>
      <c r="E3190" t="s">
        <v>11530</v>
      </c>
      <c r="F3190" t="s">
        <v>11540</v>
      </c>
      <c r="G3190" t="s">
        <v>61</v>
      </c>
      <c r="H3190" t="s">
        <v>18</v>
      </c>
      <c r="I3190" t="s">
        <v>11541</v>
      </c>
      <c r="J3190">
        <v>2015</v>
      </c>
      <c r="K3190">
        <v>635.39</v>
      </c>
      <c r="L3190">
        <v>25</v>
      </c>
      <c r="M3190">
        <v>1</v>
      </c>
      <c r="N3190">
        <f t="shared" si="126"/>
        <v>0</v>
      </c>
      <c r="O3190">
        <f t="shared" si="127"/>
        <v>0</v>
      </c>
      <c r="P3190" t="s">
        <v>12694</v>
      </c>
    </row>
    <row r="3191" spans="2:16" x14ac:dyDescent="0.25">
      <c r="B3191" t="s">
        <v>3195</v>
      </c>
      <c r="C3191" s="119" t="s">
        <v>60</v>
      </c>
      <c r="D3191" t="s">
        <v>11550</v>
      </c>
      <c r="E3191" t="s">
        <v>11530</v>
      </c>
      <c r="F3191" t="s">
        <v>11540</v>
      </c>
      <c r="G3191" t="s">
        <v>61</v>
      </c>
      <c r="H3191" t="s">
        <v>18</v>
      </c>
      <c r="I3191" t="s">
        <v>11533</v>
      </c>
      <c r="J3191">
        <v>2015</v>
      </c>
      <c r="K3191">
        <v>611</v>
      </c>
      <c r="L3191">
        <v>32</v>
      </c>
      <c r="M3191">
        <v>1</v>
      </c>
      <c r="N3191">
        <f t="shared" si="126"/>
        <v>0</v>
      </c>
      <c r="O3191">
        <f t="shared" si="127"/>
        <v>0</v>
      </c>
      <c r="P3191" t="s">
        <v>12694</v>
      </c>
    </row>
    <row r="3192" spans="2:16" x14ac:dyDescent="0.25">
      <c r="B3192" t="s">
        <v>3196</v>
      </c>
      <c r="C3192" s="119" t="s">
        <v>60</v>
      </c>
      <c r="D3192" t="s">
        <v>11539</v>
      </c>
      <c r="E3192" t="s">
        <v>11530</v>
      </c>
      <c r="F3192" t="s">
        <v>11540</v>
      </c>
      <c r="G3192" t="s">
        <v>61</v>
      </c>
      <c r="H3192" t="s">
        <v>18</v>
      </c>
      <c r="I3192" t="s">
        <v>11541</v>
      </c>
      <c r="J3192">
        <v>2015</v>
      </c>
      <c r="K3192">
        <v>605.6</v>
      </c>
      <c r="L3192">
        <v>21</v>
      </c>
      <c r="M3192">
        <v>1</v>
      </c>
      <c r="N3192">
        <f t="shared" si="126"/>
        <v>0</v>
      </c>
      <c r="O3192">
        <f t="shared" si="127"/>
        <v>0</v>
      </c>
      <c r="P3192" t="s">
        <v>12694</v>
      </c>
    </row>
    <row r="3193" spans="2:16" x14ac:dyDescent="0.25">
      <c r="B3193" t="s">
        <v>3197</v>
      </c>
      <c r="C3193" s="119" t="s">
        <v>60</v>
      </c>
      <c r="D3193" t="s">
        <v>11537</v>
      </c>
      <c r="E3193" t="s">
        <v>11530</v>
      </c>
      <c r="F3193" t="s">
        <v>11540</v>
      </c>
      <c r="G3193" t="s">
        <v>61</v>
      </c>
      <c r="H3193" t="s">
        <v>18</v>
      </c>
      <c r="I3193" t="s">
        <v>11541</v>
      </c>
      <c r="J3193">
        <v>2015</v>
      </c>
      <c r="K3193">
        <v>635.13</v>
      </c>
      <c r="L3193">
        <v>23</v>
      </c>
      <c r="M3193">
        <v>1</v>
      </c>
      <c r="N3193">
        <f t="shared" si="126"/>
        <v>0</v>
      </c>
      <c r="O3193">
        <f t="shared" si="127"/>
        <v>0</v>
      </c>
      <c r="P3193" t="s">
        <v>12694</v>
      </c>
    </row>
    <row r="3194" spans="2:16" x14ac:dyDescent="0.25">
      <c r="B3194" t="s">
        <v>3198</v>
      </c>
      <c r="C3194" s="119" t="s">
        <v>60</v>
      </c>
      <c r="D3194" t="s">
        <v>11537</v>
      </c>
      <c r="E3194" t="s">
        <v>11530</v>
      </c>
      <c r="F3194" t="s">
        <v>11540</v>
      </c>
      <c r="G3194" t="s">
        <v>61</v>
      </c>
      <c r="H3194" t="s">
        <v>18</v>
      </c>
      <c r="I3194" t="s">
        <v>11541</v>
      </c>
      <c r="J3194">
        <v>2015</v>
      </c>
      <c r="K3194">
        <v>605.73</v>
      </c>
      <c r="L3194">
        <v>22</v>
      </c>
      <c r="M3194">
        <v>1</v>
      </c>
      <c r="N3194">
        <f t="shared" si="126"/>
        <v>0</v>
      </c>
      <c r="O3194">
        <f t="shared" si="127"/>
        <v>0</v>
      </c>
      <c r="P3194" t="s">
        <v>12694</v>
      </c>
    </row>
    <row r="3195" spans="2:16" x14ac:dyDescent="0.25">
      <c r="B3195" t="s">
        <v>3199</v>
      </c>
      <c r="C3195" s="119" t="s">
        <v>60</v>
      </c>
      <c r="D3195" t="s">
        <v>11537</v>
      </c>
      <c r="E3195" t="s">
        <v>11530</v>
      </c>
      <c r="F3195" t="s">
        <v>11540</v>
      </c>
      <c r="G3195" t="s">
        <v>61</v>
      </c>
      <c r="H3195" t="s">
        <v>18</v>
      </c>
      <c r="I3195" t="s">
        <v>11541</v>
      </c>
      <c r="J3195">
        <v>2015</v>
      </c>
      <c r="K3195">
        <v>607.02</v>
      </c>
      <c r="L3195">
        <v>32</v>
      </c>
      <c r="M3195">
        <v>1</v>
      </c>
      <c r="N3195">
        <f t="shared" si="126"/>
        <v>0</v>
      </c>
      <c r="O3195">
        <f t="shared" si="127"/>
        <v>0</v>
      </c>
      <c r="P3195" t="s">
        <v>12694</v>
      </c>
    </row>
    <row r="3196" spans="2:16" x14ac:dyDescent="0.25">
      <c r="B3196" t="s">
        <v>3200</v>
      </c>
      <c r="C3196" s="119" t="s">
        <v>60</v>
      </c>
      <c r="D3196" t="s">
        <v>11539</v>
      </c>
      <c r="E3196" t="s">
        <v>11530</v>
      </c>
      <c r="F3196" t="s">
        <v>11540</v>
      </c>
      <c r="G3196" t="s">
        <v>61</v>
      </c>
      <c r="H3196" t="s">
        <v>18</v>
      </c>
      <c r="I3196" t="s">
        <v>11541</v>
      </c>
      <c r="J3196">
        <v>2015</v>
      </c>
      <c r="K3196">
        <v>607.41</v>
      </c>
      <c r="L3196">
        <v>35</v>
      </c>
      <c r="M3196">
        <v>1</v>
      </c>
      <c r="N3196">
        <f t="shared" si="126"/>
        <v>0</v>
      </c>
      <c r="O3196">
        <f t="shared" si="127"/>
        <v>0</v>
      </c>
      <c r="P3196" t="s">
        <v>12694</v>
      </c>
    </row>
    <row r="3197" spans="2:16" x14ac:dyDescent="0.25">
      <c r="B3197" t="s">
        <v>3201</v>
      </c>
      <c r="C3197" s="119" t="s">
        <v>60</v>
      </c>
      <c r="D3197" t="s">
        <v>11537</v>
      </c>
      <c r="E3197" t="s">
        <v>11530</v>
      </c>
      <c r="F3197" t="s">
        <v>11540</v>
      </c>
      <c r="G3197" t="s">
        <v>61</v>
      </c>
      <c r="H3197" t="s">
        <v>18</v>
      </c>
      <c r="I3197" t="s">
        <v>11533</v>
      </c>
      <c r="J3197">
        <v>2015</v>
      </c>
      <c r="K3197">
        <v>608.97</v>
      </c>
      <c r="L3197">
        <v>24</v>
      </c>
      <c r="M3197">
        <v>1</v>
      </c>
      <c r="N3197">
        <f t="shared" si="126"/>
        <v>0</v>
      </c>
      <c r="O3197">
        <f t="shared" si="127"/>
        <v>0</v>
      </c>
      <c r="P3197" t="s">
        <v>12694</v>
      </c>
    </row>
    <row r="3198" spans="2:16" x14ac:dyDescent="0.25">
      <c r="B3198" t="s">
        <v>3202</v>
      </c>
      <c r="C3198" s="119" t="s">
        <v>60</v>
      </c>
      <c r="D3198" t="s">
        <v>11537</v>
      </c>
      <c r="E3198" t="s">
        <v>11530</v>
      </c>
      <c r="F3198" t="s">
        <v>11540</v>
      </c>
      <c r="G3198" t="s">
        <v>61</v>
      </c>
      <c r="H3198" t="s">
        <v>18</v>
      </c>
      <c r="I3198" t="s">
        <v>11541</v>
      </c>
      <c r="J3198">
        <v>2015</v>
      </c>
      <c r="K3198">
        <v>606.24</v>
      </c>
      <c r="L3198">
        <v>26</v>
      </c>
      <c r="M3198">
        <v>1</v>
      </c>
      <c r="N3198">
        <f t="shared" si="126"/>
        <v>0</v>
      </c>
      <c r="O3198">
        <f t="shared" si="127"/>
        <v>0</v>
      </c>
      <c r="P3198" t="s">
        <v>12694</v>
      </c>
    </row>
    <row r="3199" spans="2:16" x14ac:dyDescent="0.25">
      <c r="B3199" t="s">
        <v>3203</v>
      </c>
      <c r="C3199" s="119" t="s">
        <v>60</v>
      </c>
      <c r="D3199" t="s">
        <v>11537</v>
      </c>
      <c r="E3199" t="s">
        <v>11530</v>
      </c>
      <c r="F3199" t="s">
        <v>11540</v>
      </c>
      <c r="G3199" t="s">
        <v>61</v>
      </c>
      <c r="H3199" t="s">
        <v>18</v>
      </c>
      <c r="I3199" t="s">
        <v>11541</v>
      </c>
      <c r="J3199">
        <v>2015</v>
      </c>
      <c r="K3199">
        <v>606.38</v>
      </c>
      <c r="L3199">
        <v>27</v>
      </c>
      <c r="M3199">
        <v>1</v>
      </c>
      <c r="N3199">
        <f t="shared" si="126"/>
        <v>0</v>
      </c>
      <c r="O3199">
        <f t="shared" si="127"/>
        <v>0</v>
      </c>
      <c r="P3199" t="s">
        <v>12694</v>
      </c>
    </row>
    <row r="3200" spans="2:16" x14ac:dyDescent="0.25">
      <c r="B3200" t="s">
        <v>3204</v>
      </c>
      <c r="C3200" s="119" t="s">
        <v>60</v>
      </c>
      <c r="D3200" t="s">
        <v>11550</v>
      </c>
      <c r="E3200" t="s">
        <v>11530</v>
      </c>
      <c r="F3200" t="s">
        <v>11540</v>
      </c>
      <c r="G3200" t="s">
        <v>61</v>
      </c>
      <c r="H3200" t="s">
        <v>18</v>
      </c>
      <c r="I3200" t="s">
        <v>11533</v>
      </c>
      <c r="J3200">
        <v>2015</v>
      </c>
      <c r="K3200">
        <v>582.47</v>
      </c>
      <c r="L3200">
        <v>52</v>
      </c>
      <c r="M3200">
        <v>1</v>
      </c>
      <c r="N3200">
        <f t="shared" si="126"/>
        <v>0</v>
      </c>
      <c r="O3200">
        <f t="shared" si="127"/>
        <v>0</v>
      </c>
      <c r="P3200" t="s">
        <v>12693</v>
      </c>
    </row>
    <row r="3201" spans="2:16" x14ac:dyDescent="0.25">
      <c r="B3201" t="s">
        <v>3205</v>
      </c>
      <c r="C3201" s="119" t="s">
        <v>60</v>
      </c>
      <c r="D3201" t="s">
        <v>11539</v>
      </c>
      <c r="E3201" t="s">
        <v>11530</v>
      </c>
      <c r="F3201" t="s">
        <v>11540</v>
      </c>
      <c r="G3201" t="s">
        <v>61</v>
      </c>
      <c r="H3201" t="s">
        <v>18</v>
      </c>
      <c r="I3201" t="s">
        <v>11533</v>
      </c>
      <c r="J3201">
        <v>2015</v>
      </c>
      <c r="K3201">
        <v>608.72</v>
      </c>
      <c r="L3201">
        <v>23</v>
      </c>
      <c r="M3201">
        <v>1</v>
      </c>
      <c r="N3201">
        <f t="shared" si="126"/>
        <v>0</v>
      </c>
      <c r="O3201">
        <f t="shared" si="127"/>
        <v>0</v>
      </c>
      <c r="P3201" t="s">
        <v>12694</v>
      </c>
    </row>
    <row r="3202" spans="2:16" x14ac:dyDescent="0.25">
      <c r="B3202" t="s">
        <v>3206</v>
      </c>
      <c r="C3202" s="119" t="s">
        <v>60</v>
      </c>
      <c r="D3202" t="s">
        <v>11539</v>
      </c>
      <c r="E3202" t="s">
        <v>11530</v>
      </c>
      <c r="F3202" t="s">
        <v>11540</v>
      </c>
      <c r="G3202" t="s">
        <v>61</v>
      </c>
      <c r="H3202" t="s">
        <v>18</v>
      </c>
      <c r="I3202" t="s">
        <v>11541</v>
      </c>
      <c r="J3202">
        <v>2015</v>
      </c>
      <c r="K3202">
        <v>706.23</v>
      </c>
      <c r="L3202">
        <v>23</v>
      </c>
      <c r="M3202">
        <v>1</v>
      </c>
      <c r="N3202">
        <f t="shared" si="126"/>
        <v>0</v>
      </c>
      <c r="O3202">
        <f t="shared" si="127"/>
        <v>0</v>
      </c>
      <c r="P3202" t="s">
        <v>12694</v>
      </c>
    </row>
    <row r="3203" spans="2:16" x14ac:dyDescent="0.25">
      <c r="B3203" t="s">
        <v>3207</v>
      </c>
      <c r="C3203" s="119" t="s">
        <v>60</v>
      </c>
      <c r="D3203" t="s">
        <v>11537</v>
      </c>
      <c r="E3203" t="s">
        <v>11530</v>
      </c>
      <c r="F3203" t="s">
        <v>11540</v>
      </c>
      <c r="G3203" t="s">
        <v>61</v>
      </c>
      <c r="H3203" t="s">
        <v>18</v>
      </c>
      <c r="I3203" t="s">
        <v>11541</v>
      </c>
      <c r="J3203">
        <v>2015</v>
      </c>
      <c r="K3203">
        <v>605.6</v>
      </c>
      <c r="L3203">
        <v>21</v>
      </c>
      <c r="M3203">
        <v>1</v>
      </c>
      <c r="N3203">
        <f t="shared" si="126"/>
        <v>0</v>
      </c>
      <c r="O3203">
        <f t="shared" si="127"/>
        <v>0</v>
      </c>
      <c r="P3203" t="s">
        <v>12694</v>
      </c>
    </row>
    <row r="3204" spans="2:16" x14ac:dyDescent="0.25">
      <c r="B3204" t="s">
        <v>3208</v>
      </c>
      <c r="C3204" s="119" t="s">
        <v>60</v>
      </c>
      <c r="D3204" t="s">
        <v>11537</v>
      </c>
      <c r="E3204" t="s">
        <v>11530</v>
      </c>
      <c r="F3204" t="s">
        <v>11540</v>
      </c>
      <c r="G3204" t="s">
        <v>61</v>
      </c>
      <c r="H3204" t="s">
        <v>18</v>
      </c>
      <c r="I3204" t="s">
        <v>11541</v>
      </c>
      <c r="J3204">
        <v>2015</v>
      </c>
      <c r="K3204">
        <v>634.94000000000005</v>
      </c>
      <c r="L3204">
        <v>23</v>
      </c>
      <c r="M3204">
        <v>1</v>
      </c>
      <c r="N3204">
        <f t="shared" si="126"/>
        <v>0</v>
      </c>
      <c r="O3204">
        <f t="shared" si="127"/>
        <v>0</v>
      </c>
      <c r="P3204" t="s">
        <v>12694</v>
      </c>
    </row>
    <row r="3205" spans="2:16" x14ac:dyDescent="0.25">
      <c r="B3205" t="s">
        <v>3209</v>
      </c>
      <c r="C3205" s="119" t="s">
        <v>60</v>
      </c>
      <c r="D3205" t="s">
        <v>11537</v>
      </c>
      <c r="E3205" t="s">
        <v>11530</v>
      </c>
      <c r="F3205" t="s">
        <v>11540</v>
      </c>
      <c r="G3205" t="s">
        <v>61</v>
      </c>
      <c r="H3205" t="s">
        <v>18</v>
      </c>
      <c r="I3205" t="s">
        <v>11541</v>
      </c>
      <c r="J3205">
        <v>2015</v>
      </c>
      <c r="K3205">
        <v>634.94000000000005</v>
      </c>
      <c r="L3205">
        <v>23</v>
      </c>
      <c r="M3205">
        <v>1</v>
      </c>
      <c r="N3205">
        <f t="shared" si="126"/>
        <v>0</v>
      </c>
      <c r="O3205">
        <f t="shared" si="127"/>
        <v>0</v>
      </c>
      <c r="P3205" t="s">
        <v>12694</v>
      </c>
    </row>
    <row r="3206" spans="2:16" x14ac:dyDescent="0.25">
      <c r="B3206" t="s">
        <v>3210</v>
      </c>
      <c r="C3206" s="119" t="s">
        <v>60</v>
      </c>
      <c r="D3206" t="s">
        <v>11537</v>
      </c>
      <c r="E3206" t="s">
        <v>11530</v>
      </c>
      <c r="F3206" t="s">
        <v>11540</v>
      </c>
      <c r="G3206" t="s">
        <v>61</v>
      </c>
      <c r="H3206" t="s">
        <v>18</v>
      </c>
      <c r="I3206" t="s">
        <v>11541</v>
      </c>
      <c r="J3206">
        <v>2015</v>
      </c>
      <c r="K3206">
        <v>605.66999999999996</v>
      </c>
      <c r="L3206">
        <v>23</v>
      </c>
      <c r="M3206">
        <v>1</v>
      </c>
      <c r="N3206">
        <f t="shared" si="126"/>
        <v>0</v>
      </c>
      <c r="O3206">
        <f t="shared" si="127"/>
        <v>0</v>
      </c>
      <c r="P3206" t="s">
        <v>12694</v>
      </c>
    </row>
    <row r="3207" spans="2:16" x14ac:dyDescent="0.25">
      <c r="B3207" t="s">
        <v>3211</v>
      </c>
      <c r="C3207" s="119" t="s">
        <v>60</v>
      </c>
      <c r="D3207" t="s">
        <v>11537</v>
      </c>
      <c r="E3207" t="s">
        <v>11530</v>
      </c>
      <c r="F3207" t="s">
        <v>11540</v>
      </c>
      <c r="G3207" t="s">
        <v>61</v>
      </c>
      <c r="H3207" t="s">
        <v>18</v>
      </c>
      <c r="I3207" t="s">
        <v>11541</v>
      </c>
      <c r="J3207">
        <v>2015</v>
      </c>
      <c r="K3207">
        <v>604.89</v>
      </c>
      <c r="L3207">
        <v>17</v>
      </c>
      <c r="M3207">
        <v>1</v>
      </c>
      <c r="N3207">
        <f t="shared" si="126"/>
        <v>0</v>
      </c>
      <c r="O3207">
        <f t="shared" si="127"/>
        <v>0</v>
      </c>
      <c r="P3207" t="s">
        <v>12694</v>
      </c>
    </row>
    <row r="3208" spans="2:16" x14ac:dyDescent="0.25">
      <c r="B3208" t="s">
        <v>3212</v>
      </c>
      <c r="C3208" s="119" t="s">
        <v>60</v>
      </c>
      <c r="D3208" t="s">
        <v>11537</v>
      </c>
      <c r="E3208" t="s">
        <v>11530</v>
      </c>
      <c r="F3208" t="s">
        <v>11540</v>
      </c>
      <c r="G3208" t="s">
        <v>61</v>
      </c>
      <c r="H3208" t="s">
        <v>18</v>
      </c>
      <c r="I3208" t="s">
        <v>11541</v>
      </c>
      <c r="J3208">
        <v>2015</v>
      </c>
      <c r="K3208">
        <v>635.08000000000004</v>
      </c>
      <c r="L3208">
        <v>24</v>
      </c>
      <c r="M3208">
        <v>1</v>
      </c>
      <c r="N3208">
        <f t="shared" si="126"/>
        <v>0</v>
      </c>
      <c r="O3208">
        <f t="shared" si="127"/>
        <v>0</v>
      </c>
      <c r="P3208" t="s">
        <v>12694</v>
      </c>
    </row>
    <row r="3209" spans="2:16" x14ac:dyDescent="0.25">
      <c r="B3209" t="s">
        <v>3213</v>
      </c>
      <c r="C3209" s="119" t="s">
        <v>60</v>
      </c>
      <c r="D3209" t="s">
        <v>11537</v>
      </c>
      <c r="E3209" t="s">
        <v>11530</v>
      </c>
      <c r="F3209" t="s">
        <v>11540</v>
      </c>
      <c r="G3209" t="s">
        <v>61</v>
      </c>
      <c r="H3209" t="s">
        <v>18</v>
      </c>
      <c r="I3209" t="s">
        <v>11541</v>
      </c>
      <c r="J3209">
        <v>2015</v>
      </c>
      <c r="K3209">
        <v>597.72</v>
      </c>
      <c r="L3209">
        <v>17</v>
      </c>
      <c r="M3209">
        <v>1</v>
      </c>
      <c r="N3209">
        <f t="shared" si="126"/>
        <v>0</v>
      </c>
      <c r="O3209">
        <f t="shared" si="127"/>
        <v>0</v>
      </c>
      <c r="P3209" t="s">
        <v>12694</v>
      </c>
    </row>
    <row r="3210" spans="2:16" x14ac:dyDescent="0.25">
      <c r="B3210" t="s">
        <v>3214</v>
      </c>
      <c r="C3210" s="119" t="s">
        <v>60</v>
      </c>
      <c r="D3210" t="s">
        <v>11537</v>
      </c>
      <c r="E3210" t="s">
        <v>11530</v>
      </c>
      <c r="F3210" t="s">
        <v>11540</v>
      </c>
      <c r="G3210" t="s">
        <v>61</v>
      </c>
      <c r="H3210" t="s">
        <v>18</v>
      </c>
      <c r="I3210" t="s">
        <v>11541</v>
      </c>
      <c r="J3210">
        <v>2015</v>
      </c>
      <c r="K3210">
        <v>634.94000000000005</v>
      </c>
      <c r="L3210">
        <v>23</v>
      </c>
      <c r="M3210">
        <v>1</v>
      </c>
      <c r="N3210">
        <f t="shared" si="126"/>
        <v>0</v>
      </c>
      <c r="O3210">
        <f t="shared" si="127"/>
        <v>0</v>
      </c>
      <c r="P3210" t="s">
        <v>12694</v>
      </c>
    </row>
    <row r="3211" spans="2:16" x14ac:dyDescent="0.25">
      <c r="B3211" t="s">
        <v>3215</v>
      </c>
      <c r="C3211" s="119" t="s">
        <v>60</v>
      </c>
      <c r="D3211" t="s">
        <v>11537</v>
      </c>
      <c r="E3211" t="s">
        <v>11530</v>
      </c>
      <c r="F3211" t="s">
        <v>11540</v>
      </c>
      <c r="G3211" t="s">
        <v>61</v>
      </c>
      <c r="H3211" t="s">
        <v>18</v>
      </c>
      <c r="I3211" t="s">
        <v>11533</v>
      </c>
      <c r="J3211">
        <v>2015</v>
      </c>
      <c r="K3211">
        <v>601.72</v>
      </c>
      <c r="L3211">
        <v>20</v>
      </c>
      <c r="M3211">
        <v>1</v>
      </c>
      <c r="N3211">
        <f t="shared" ref="N3211:N3274" si="128">IF(K3211&lt;100,1,0)</f>
        <v>0</v>
      </c>
      <c r="O3211">
        <f t="shared" si="127"/>
        <v>0</v>
      </c>
      <c r="P3211" t="s">
        <v>12694</v>
      </c>
    </row>
    <row r="3212" spans="2:16" x14ac:dyDescent="0.25">
      <c r="B3212" t="s">
        <v>3216</v>
      </c>
      <c r="C3212" s="119" t="s">
        <v>60</v>
      </c>
      <c r="D3212" t="s">
        <v>11537</v>
      </c>
      <c r="E3212" t="s">
        <v>11530</v>
      </c>
      <c r="F3212" t="s">
        <v>11540</v>
      </c>
      <c r="G3212" t="s">
        <v>61</v>
      </c>
      <c r="H3212" t="s">
        <v>18</v>
      </c>
      <c r="I3212" t="s">
        <v>11541</v>
      </c>
      <c r="J3212">
        <v>2015</v>
      </c>
      <c r="K3212">
        <v>635.33000000000004</v>
      </c>
      <c r="L3212">
        <v>26</v>
      </c>
      <c r="M3212">
        <v>1</v>
      </c>
      <c r="N3212">
        <f t="shared" si="128"/>
        <v>0</v>
      </c>
      <c r="O3212">
        <f t="shared" si="127"/>
        <v>0</v>
      </c>
      <c r="P3212" t="s">
        <v>12694</v>
      </c>
    </row>
    <row r="3213" spans="2:16" x14ac:dyDescent="0.25">
      <c r="B3213" t="s">
        <v>3217</v>
      </c>
      <c r="C3213" s="119" t="s">
        <v>60</v>
      </c>
      <c r="D3213" t="s">
        <v>11537</v>
      </c>
      <c r="E3213" t="s">
        <v>11530</v>
      </c>
      <c r="F3213" t="s">
        <v>11540</v>
      </c>
      <c r="G3213" t="s">
        <v>61</v>
      </c>
      <c r="H3213" t="s">
        <v>18</v>
      </c>
      <c r="I3213" t="s">
        <v>11541</v>
      </c>
      <c r="J3213">
        <v>2015</v>
      </c>
      <c r="K3213">
        <v>627.98</v>
      </c>
      <c r="L3213">
        <v>24</v>
      </c>
      <c r="M3213">
        <v>1</v>
      </c>
      <c r="N3213">
        <f t="shared" si="128"/>
        <v>0</v>
      </c>
      <c r="O3213">
        <f t="shared" si="127"/>
        <v>0</v>
      </c>
      <c r="P3213" t="s">
        <v>12694</v>
      </c>
    </row>
    <row r="3214" spans="2:16" x14ac:dyDescent="0.25">
      <c r="B3214" t="s">
        <v>3218</v>
      </c>
      <c r="C3214" s="119" t="s">
        <v>60</v>
      </c>
      <c r="D3214" t="s">
        <v>11542</v>
      </c>
      <c r="E3214" t="s">
        <v>11530</v>
      </c>
      <c r="F3214" t="s">
        <v>11540</v>
      </c>
      <c r="G3214" t="s">
        <v>61</v>
      </c>
      <c r="H3214" t="s">
        <v>18</v>
      </c>
      <c r="I3214" t="s">
        <v>11541</v>
      </c>
      <c r="J3214">
        <v>2015</v>
      </c>
      <c r="K3214">
        <v>635.52</v>
      </c>
      <c r="L3214">
        <v>26</v>
      </c>
      <c r="M3214">
        <v>1</v>
      </c>
      <c r="N3214">
        <f t="shared" si="128"/>
        <v>0</v>
      </c>
      <c r="O3214">
        <f t="shared" si="127"/>
        <v>0</v>
      </c>
      <c r="P3214" t="s">
        <v>12694</v>
      </c>
    </row>
    <row r="3215" spans="2:16" x14ac:dyDescent="0.25">
      <c r="B3215" t="s">
        <v>3219</v>
      </c>
      <c r="C3215" s="119" t="s">
        <v>60</v>
      </c>
      <c r="D3215" t="s">
        <v>11542</v>
      </c>
      <c r="E3215" t="s">
        <v>11530</v>
      </c>
      <c r="F3215" t="s">
        <v>11540</v>
      </c>
      <c r="G3215" t="s">
        <v>61</v>
      </c>
      <c r="H3215" t="s">
        <v>18</v>
      </c>
      <c r="I3215" t="s">
        <v>11541</v>
      </c>
      <c r="J3215">
        <v>2015</v>
      </c>
      <c r="K3215">
        <v>635.39</v>
      </c>
      <c r="L3215">
        <v>25</v>
      </c>
      <c r="M3215">
        <v>1</v>
      </c>
      <c r="N3215">
        <f t="shared" si="128"/>
        <v>0</v>
      </c>
      <c r="O3215">
        <f t="shared" si="127"/>
        <v>0</v>
      </c>
      <c r="P3215" t="s">
        <v>12694</v>
      </c>
    </row>
    <row r="3216" spans="2:16" x14ac:dyDescent="0.25">
      <c r="B3216" t="s">
        <v>3220</v>
      </c>
      <c r="C3216" s="119" t="s">
        <v>60</v>
      </c>
      <c r="D3216" t="s">
        <v>11546</v>
      </c>
      <c r="E3216" t="s">
        <v>11530</v>
      </c>
      <c r="F3216" t="s">
        <v>11540</v>
      </c>
      <c r="G3216" t="s">
        <v>61</v>
      </c>
      <c r="H3216" t="s">
        <v>18</v>
      </c>
      <c r="I3216" t="s">
        <v>11541</v>
      </c>
      <c r="J3216">
        <v>2015</v>
      </c>
      <c r="K3216">
        <v>823</v>
      </c>
      <c r="L3216">
        <v>27</v>
      </c>
      <c r="M3216">
        <v>1</v>
      </c>
      <c r="N3216">
        <f t="shared" si="128"/>
        <v>0</v>
      </c>
      <c r="O3216">
        <f t="shared" si="127"/>
        <v>0</v>
      </c>
      <c r="P3216" t="s">
        <v>12694</v>
      </c>
    </row>
    <row r="3217" spans="2:16" x14ac:dyDescent="0.25">
      <c r="B3217" t="s">
        <v>3221</v>
      </c>
      <c r="C3217" s="119" t="s">
        <v>60</v>
      </c>
      <c r="D3217" t="s">
        <v>11539</v>
      </c>
      <c r="E3217" t="s">
        <v>11530</v>
      </c>
      <c r="F3217" t="s">
        <v>11540</v>
      </c>
      <c r="G3217" t="s">
        <v>61</v>
      </c>
      <c r="H3217" t="s">
        <v>18</v>
      </c>
      <c r="I3217" t="s">
        <v>11541</v>
      </c>
      <c r="J3217">
        <v>2015</v>
      </c>
      <c r="K3217">
        <v>605.85</v>
      </c>
      <c r="L3217">
        <v>23</v>
      </c>
      <c r="M3217">
        <v>1</v>
      </c>
      <c r="N3217">
        <f t="shared" si="128"/>
        <v>0</v>
      </c>
      <c r="O3217">
        <f t="shared" si="127"/>
        <v>0</v>
      </c>
      <c r="P3217" t="s">
        <v>12694</v>
      </c>
    </row>
    <row r="3218" spans="2:16" x14ac:dyDescent="0.25">
      <c r="B3218" t="s">
        <v>3222</v>
      </c>
      <c r="C3218" s="119" t="s">
        <v>60</v>
      </c>
      <c r="D3218" t="s">
        <v>11546</v>
      </c>
      <c r="E3218" t="s">
        <v>11530</v>
      </c>
      <c r="F3218" t="s">
        <v>11540</v>
      </c>
      <c r="G3218" t="s">
        <v>61</v>
      </c>
      <c r="H3218" t="s">
        <v>18</v>
      </c>
      <c r="I3218" t="s">
        <v>11541</v>
      </c>
      <c r="J3218">
        <v>2015</v>
      </c>
      <c r="K3218">
        <v>634.82000000000005</v>
      </c>
      <c r="L3218">
        <v>22</v>
      </c>
      <c r="M3218">
        <v>1</v>
      </c>
      <c r="N3218">
        <f t="shared" si="128"/>
        <v>0</v>
      </c>
      <c r="O3218">
        <f t="shared" si="127"/>
        <v>0</v>
      </c>
      <c r="P3218" t="s">
        <v>12693</v>
      </c>
    </row>
    <row r="3219" spans="2:16" x14ac:dyDescent="0.25">
      <c r="B3219" t="s">
        <v>3223</v>
      </c>
      <c r="C3219" s="119" t="s">
        <v>60</v>
      </c>
      <c r="D3219" t="s">
        <v>11546</v>
      </c>
      <c r="E3219" t="s">
        <v>11530</v>
      </c>
      <c r="F3219" t="s">
        <v>11540</v>
      </c>
      <c r="G3219" t="s">
        <v>61</v>
      </c>
      <c r="H3219" t="s">
        <v>18</v>
      </c>
      <c r="I3219" t="s">
        <v>11541</v>
      </c>
      <c r="J3219">
        <v>2015</v>
      </c>
      <c r="K3219">
        <v>634.04</v>
      </c>
      <c r="L3219">
        <v>16</v>
      </c>
      <c r="M3219">
        <v>1</v>
      </c>
      <c r="N3219">
        <f t="shared" si="128"/>
        <v>0</v>
      </c>
      <c r="O3219">
        <f t="shared" si="127"/>
        <v>0</v>
      </c>
      <c r="P3219" t="s">
        <v>12693</v>
      </c>
    </row>
    <row r="3220" spans="2:16" x14ac:dyDescent="0.25">
      <c r="B3220" t="s">
        <v>3224</v>
      </c>
      <c r="C3220" s="119" t="s">
        <v>60</v>
      </c>
      <c r="D3220" t="s">
        <v>11537</v>
      </c>
      <c r="E3220" t="s">
        <v>11530</v>
      </c>
      <c r="F3220" t="s">
        <v>11540</v>
      </c>
      <c r="G3220" t="s">
        <v>61</v>
      </c>
      <c r="H3220" t="s">
        <v>18</v>
      </c>
      <c r="I3220" t="s">
        <v>11541</v>
      </c>
      <c r="J3220">
        <v>2015</v>
      </c>
      <c r="K3220">
        <v>633.55999999999995</v>
      </c>
      <c r="L3220">
        <v>24</v>
      </c>
      <c r="M3220">
        <v>1</v>
      </c>
      <c r="N3220">
        <f t="shared" si="128"/>
        <v>0</v>
      </c>
      <c r="O3220">
        <f t="shared" si="127"/>
        <v>0</v>
      </c>
      <c r="P3220" t="s">
        <v>12694</v>
      </c>
    </row>
    <row r="3221" spans="2:16" x14ac:dyDescent="0.25">
      <c r="B3221" t="s">
        <v>3225</v>
      </c>
      <c r="C3221" s="119" t="s">
        <v>60</v>
      </c>
      <c r="D3221" t="s">
        <v>11537</v>
      </c>
      <c r="E3221" t="s">
        <v>11530</v>
      </c>
      <c r="F3221" t="s">
        <v>11540</v>
      </c>
      <c r="G3221" t="s">
        <v>61</v>
      </c>
      <c r="H3221" t="s">
        <v>18</v>
      </c>
      <c r="I3221" t="s">
        <v>11541</v>
      </c>
      <c r="J3221">
        <v>2015</v>
      </c>
      <c r="K3221">
        <v>606.16</v>
      </c>
      <c r="L3221">
        <v>38</v>
      </c>
      <c r="M3221">
        <v>1</v>
      </c>
      <c r="N3221">
        <f t="shared" si="128"/>
        <v>0</v>
      </c>
      <c r="O3221">
        <f t="shared" si="127"/>
        <v>0</v>
      </c>
      <c r="P3221" t="s">
        <v>12694</v>
      </c>
    </row>
    <row r="3222" spans="2:16" x14ac:dyDescent="0.25">
      <c r="B3222" t="s">
        <v>3226</v>
      </c>
      <c r="C3222" s="119" t="s">
        <v>60</v>
      </c>
      <c r="D3222" t="s">
        <v>11537</v>
      </c>
      <c r="E3222" t="s">
        <v>11530</v>
      </c>
      <c r="F3222" t="s">
        <v>11540</v>
      </c>
      <c r="G3222" t="s">
        <v>61</v>
      </c>
      <c r="H3222" t="s">
        <v>18</v>
      </c>
      <c r="I3222" t="s">
        <v>11541</v>
      </c>
      <c r="J3222">
        <v>2015</v>
      </c>
      <c r="K3222">
        <v>633.29999999999995</v>
      </c>
      <c r="L3222">
        <v>22</v>
      </c>
      <c r="M3222">
        <v>1</v>
      </c>
      <c r="N3222">
        <f t="shared" si="128"/>
        <v>0</v>
      </c>
      <c r="O3222">
        <f t="shared" si="127"/>
        <v>0</v>
      </c>
      <c r="P3222" t="s">
        <v>12694</v>
      </c>
    </row>
    <row r="3223" spans="2:16" x14ac:dyDescent="0.25">
      <c r="B3223" t="s">
        <v>3227</v>
      </c>
      <c r="C3223" s="119" t="s">
        <v>60</v>
      </c>
      <c r="D3223" t="s">
        <v>11537</v>
      </c>
      <c r="E3223" t="s">
        <v>11530</v>
      </c>
      <c r="F3223" t="s">
        <v>11540</v>
      </c>
      <c r="G3223" t="s">
        <v>61</v>
      </c>
      <c r="H3223" t="s">
        <v>18</v>
      </c>
      <c r="I3223" t="s">
        <v>11541</v>
      </c>
      <c r="J3223">
        <v>2015</v>
      </c>
      <c r="K3223">
        <v>633.16999999999996</v>
      </c>
      <c r="L3223">
        <v>21</v>
      </c>
      <c r="M3223">
        <v>1</v>
      </c>
      <c r="N3223">
        <f t="shared" si="128"/>
        <v>0</v>
      </c>
      <c r="O3223">
        <f t="shared" si="127"/>
        <v>0</v>
      </c>
      <c r="P3223" t="s">
        <v>12694</v>
      </c>
    </row>
    <row r="3224" spans="2:16" x14ac:dyDescent="0.25">
      <c r="B3224" t="s">
        <v>3228</v>
      </c>
      <c r="C3224" s="119" t="s">
        <v>60</v>
      </c>
      <c r="D3224" t="s">
        <v>11537</v>
      </c>
      <c r="E3224" t="s">
        <v>11530</v>
      </c>
      <c r="F3224" t="s">
        <v>11540</v>
      </c>
      <c r="G3224" t="s">
        <v>61</v>
      </c>
      <c r="H3224" t="s">
        <v>18</v>
      </c>
      <c r="I3224" t="s">
        <v>11541</v>
      </c>
      <c r="J3224">
        <v>2015</v>
      </c>
      <c r="K3224">
        <v>604.1</v>
      </c>
      <c r="L3224">
        <v>22</v>
      </c>
      <c r="M3224">
        <v>1</v>
      </c>
      <c r="N3224">
        <f t="shared" si="128"/>
        <v>0</v>
      </c>
      <c r="O3224">
        <f t="shared" si="127"/>
        <v>0</v>
      </c>
      <c r="P3224" t="s">
        <v>12694</v>
      </c>
    </row>
    <row r="3225" spans="2:16" x14ac:dyDescent="0.25">
      <c r="B3225" t="s">
        <v>3229</v>
      </c>
      <c r="C3225" s="119" t="s">
        <v>60</v>
      </c>
      <c r="D3225" t="s">
        <v>11546</v>
      </c>
      <c r="E3225" t="s">
        <v>11530</v>
      </c>
      <c r="F3225" t="s">
        <v>11540</v>
      </c>
      <c r="G3225" t="s">
        <v>61</v>
      </c>
      <c r="H3225" t="s">
        <v>18</v>
      </c>
      <c r="I3225" t="s">
        <v>11533</v>
      </c>
      <c r="J3225">
        <v>2015</v>
      </c>
      <c r="K3225">
        <v>608.03</v>
      </c>
      <c r="L3225">
        <v>21</v>
      </c>
      <c r="M3225">
        <v>1</v>
      </c>
      <c r="N3225">
        <f t="shared" si="128"/>
        <v>0</v>
      </c>
      <c r="O3225">
        <f t="shared" si="127"/>
        <v>0</v>
      </c>
      <c r="P3225" t="s">
        <v>12694</v>
      </c>
    </row>
    <row r="3226" spans="2:16" x14ac:dyDescent="0.25">
      <c r="B3226" t="s">
        <v>3230</v>
      </c>
      <c r="C3226" s="119" t="s">
        <v>60</v>
      </c>
      <c r="D3226" t="s">
        <v>11537</v>
      </c>
      <c r="E3226" t="s">
        <v>11530</v>
      </c>
      <c r="F3226" t="s">
        <v>11540</v>
      </c>
      <c r="G3226" t="s">
        <v>61</v>
      </c>
      <c r="H3226" t="s">
        <v>18</v>
      </c>
      <c r="I3226" t="s">
        <v>11541</v>
      </c>
      <c r="J3226">
        <v>2015</v>
      </c>
      <c r="K3226">
        <v>604.48</v>
      </c>
      <c r="L3226">
        <v>25</v>
      </c>
      <c r="M3226">
        <v>1</v>
      </c>
      <c r="N3226">
        <f t="shared" si="128"/>
        <v>0</v>
      </c>
      <c r="O3226">
        <f t="shared" ref="O3226:O3289" si="129">IF(OR(L3226="",L3226&lt;=0),1,0)</f>
        <v>0</v>
      </c>
      <c r="P3226" t="s">
        <v>12694</v>
      </c>
    </row>
    <row r="3227" spans="2:16" x14ac:dyDescent="0.25">
      <c r="B3227" t="s">
        <v>3231</v>
      </c>
      <c r="C3227" s="119" t="s">
        <v>60</v>
      </c>
      <c r="D3227" t="s">
        <v>11537</v>
      </c>
      <c r="E3227" t="s">
        <v>11530</v>
      </c>
      <c r="F3227" t="s">
        <v>11540</v>
      </c>
      <c r="G3227" t="s">
        <v>61</v>
      </c>
      <c r="H3227" t="s">
        <v>18</v>
      </c>
      <c r="I3227" t="s">
        <v>11541</v>
      </c>
      <c r="J3227">
        <v>2015</v>
      </c>
      <c r="K3227">
        <v>604.61</v>
      </c>
      <c r="L3227">
        <v>26</v>
      </c>
      <c r="M3227">
        <v>1</v>
      </c>
      <c r="N3227">
        <f t="shared" si="128"/>
        <v>0</v>
      </c>
      <c r="O3227">
        <f t="shared" si="129"/>
        <v>0</v>
      </c>
      <c r="P3227" t="s">
        <v>12694</v>
      </c>
    </row>
    <row r="3228" spans="2:16" x14ac:dyDescent="0.25">
      <c r="B3228" t="s">
        <v>3232</v>
      </c>
      <c r="C3228" s="119" t="s">
        <v>60</v>
      </c>
      <c r="D3228" t="s">
        <v>11537</v>
      </c>
      <c r="E3228" t="s">
        <v>11530</v>
      </c>
      <c r="F3228" t="s">
        <v>11540</v>
      </c>
      <c r="G3228" t="s">
        <v>61</v>
      </c>
      <c r="H3228" t="s">
        <v>18</v>
      </c>
      <c r="I3228" t="s">
        <v>11541</v>
      </c>
      <c r="J3228">
        <v>2015</v>
      </c>
      <c r="K3228">
        <v>624.15</v>
      </c>
      <c r="L3228">
        <v>18</v>
      </c>
      <c r="M3228">
        <v>1</v>
      </c>
      <c r="N3228">
        <f t="shared" si="128"/>
        <v>0</v>
      </c>
      <c r="O3228">
        <f t="shared" si="129"/>
        <v>0</v>
      </c>
      <c r="P3228" t="s">
        <v>12694</v>
      </c>
    </row>
    <row r="3229" spans="2:16" x14ac:dyDescent="0.25">
      <c r="B3229" t="s">
        <v>3233</v>
      </c>
      <c r="C3229" s="119" t="s">
        <v>60</v>
      </c>
      <c r="D3229" t="s">
        <v>11537</v>
      </c>
      <c r="E3229" t="s">
        <v>11530</v>
      </c>
      <c r="F3229" t="s">
        <v>11540</v>
      </c>
      <c r="G3229" t="s">
        <v>61</v>
      </c>
      <c r="H3229" t="s">
        <v>18</v>
      </c>
      <c r="I3229" t="s">
        <v>11541</v>
      </c>
      <c r="J3229">
        <v>2015</v>
      </c>
      <c r="K3229">
        <v>607.07000000000005</v>
      </c>
      <c r="L3229">
        <v>45</v>
      </c>
      <c r="M3229">
        <v>1</v>
      </c>
      <c r="N3229">
        <f t="shared" si="128"/>
        <v>0</v>
      </c>
      <c r="O3229">
        <f t="shared" si="129"/>
        <v>0</v>
      </c>
      <c r="P3229" t="s">
        <v>12694</v>
      </c>
    </row>
    <row r="3230" spans="2:16" x14ac:dyDescent="0.25">
      <c r="B3230" t="s">
        <v>3234</v>
      </c>
      <c r="C3230" s="119" t="s">
        <v>60</v>
      </c>
      <c r="D3230" t="s">
        <v>11537</v>
      </c>
      <c r="E3230" t="s">
        <v>11530</v>
      </c>
      <c r="F3230" t="s">
        <v>11540</v>
      </c>
      <c r="G3230" t="s">
        <v>61</v>
      </c>
      <c r="H3230" t="s">
        <v>18</v>
      </c>
      <c r="I3230" t="s">
        <v>11541</v>
      </c>
      <c r="J3230">
        <v>2015</v>
      </c>
      <c r="K3230">
        <v>604.19000000000005</v>
      </c>
      <c r="L3230">
        <v>33</v>
      </c>
      <c r="M3230">
        <v>1</v>
      </c>
      <c r="N3230">
        <f t="shared" si="128"/>
        <v>0</v>
      </c>
      <c r="O3230">
        <f t="shared" si="129"/>
        <v>0</v>
      </c>
      <c r="P3230" t="s">
        <v>12694</v>
      </c>
    </row>
    <row r="3231" spans="2:16" x14ac:dyDescent="0.25">
      <c r="B3231" t="s">
        <v>3235</v>
      </c>
      <c r="C3231" s="119" t="s">
        <v>60</v>
      </c>
      <c r="D3231" t="s">
        <v>11537</v>
      </c>
      <c r="E3231" t="s">
        <v>11530</v>
      </c>
      <c r="F3231" t="s">
        <v>11540</v>
      </c>
      <c r="G3231" t="s">
        <v>61</v>
      </c>
      <c r="H3231" t="s">
        <v>18</v>
      </c>
      <c r="I3231" t="s">
        <v>11541</v>
      </c>
      <c r="J3231">
        <v>2015</v>
      </c>
      <c r="K3231">
        <v>633.58000000000004</v>
      </c>
      <c r="L3231">
        <v>24</v>
      </c>
      <c r="M3231">
        <v>1</v>
      </c>
      <c r="N3231">
        <f t="shared" si="128"/>
        <v>0</v>
      </c>
      <c r="O3231">
        <f t="shared" si="129"/>
        <v>0</v>
      </c>
      <c r="P3231" t="s">
        <v>12694</v>
      </c>
    </row>
    <row r="3232" spans="2:16" x14ac:dyDescent="0.25">
      <c r="B3232" t="s">
        <v>3236</v>
      </c>
      <c r="C3232" s="119" t="s">
        <v>60</v>
      </c>
      <c r="D3232" t="s">
        <v>11537</v>
      </c>
      <c r="E3232" t="s">
        <v>11530</v>
      </c>
      <c r="F3232" t="s">
        <v>11540</v>
      </c>
      <c r="G3232" t="s">
        <v>61</v>
      </c>
      <c r="H3232" t="s">
        <v>18</v>
      </c>
      <c r="I3232" t="s">
        <v>11541</v>
      </c>
      <c r="J3232">
        <v>2015</v>
      </c>
      <c r="K3232">
        <v>935.42</v>
      </c>
      <c r="L3232">
        <v>26</v>
      </c>
      <c r="M3232">
        <v>1</v>
      </c>
      <c r="N3232">
        <f t="shared" si="128"/>
        <v>0</v>
      </c>
      <c r="O3232">
        <f t="shared" si="129"/>
        <v>0</v>
      </c>
      <c r="P3232" t="s">
        <v>12694</v>
      </c>
    </row>
    <row r="3233" spans="2:16" x14ac:dyDescent="0.25">
      <c r="B3233" t="s">
        <v>3237</v>
      </c>
      <c r="C3233" s="119" t="s">
        <v>60</v>
      </c>
      <c r="D3233" t="s">
        <v>11552</v>
      </c>
      <c r="E3233" t="s">
        <v>11530</v>
      </c>
      <c r="F3233" t="s">
        <v>11540</v>
      </c>
      <c r="G3233" t="s">
        <v>61</v>
      </c>
      <c r="H3233" t="s">
        <v>18</v>
      </c>
      <c r="I3233" t="s">
        <v>11541</v>
      </c>
      <c r="J3233">
        <v>2015</v>
      </c>
      <c r="K3233">
        <v>640.25</v>
      </c>
      <c r="L3233">
        <v>67</v>
      </c>
      <c r="M3233">
        <v>1</v>
      </c>
      <c r="N3233">
        <f t="shared" si="128"/>
        <v>0</v>
      </c>
      <c r="O3233">
        <f t="shared" si="129"/>
        <v>0</v>
      </c>
      <c r="P3233" t="s">
        <v>12694</v>
      </c>
    </row>
    <row r="3234" spans="2:16" x14ac:dyDescent="0.25">
      <c r="B3234" t="s">
        <v>3238</v>
      </c>
      <c r="C3234" s="119" t="s">
        <v>60</v>
      </c>
      <c r="D3234" t="s">
        <v>11537</v>
      </c>
      <c r="E3234" t="s">
        <v>11530</v>
      </c>
      <c r="F3234" t="s">
        <v>11540</v>
      </c>
      <c r="G3234" t="s">
        <v>61</v>
      </c>
      <c r="H3234" t="s">
        <v>18</v>
      </c>
      <c r="I3234" t="s">
        <v>11541</v>
      </c>
      <c r="J3234">
        <v>2015</v>
      </c>
      <c r="K3234">
        <v>635.33000000000004</v>
      </c>
      <c r="L3234">
        <v>26</v>
      </c>
      <c r="M3234">
        <v>1</v>
      </c>
      <c r="N3234">
        <f t="shared" si="128"/>
        <v>0</v>
      </c>
      <c r="O3234">
        <f t="shared" si="129"/>
        <v>0</v>
      </c>
      <c r="P3234" t="s">
        <v>12694</v>
      </c>
    </row>
    <row r="3235" spans="2:16" x14ac:dyDescent="0.25">
      <c r="B3235" t="s">
        <v>3239</v>
      </c>
      <c r="C3235" s="119" t="s">
        <v>60</v>
      </c>
      <c r="D3235" t="s">
        <v>11537</v>
      </c>
      <c r="E3235" t="s">
        <v>11530</v>
      </c>
      <c r="F3235" t="s">
        <v>11540</v>
      </c>
      <c r="G3235" t="s">
        <v>61</v>
      </c>
      <c r="H3235" t="s">
        <v>18</v>
      </c>
      <c r="I3235" t="s">
        <v>11541</v>
      </c>
      <c r="J3235">
        <v>2015</v>
      </c>
      <c r="K3235">
        <v>633.91</v>
      </c>
      <c r="L3235">
        <v>15</v>
      </c>
      <c r="M3235">
        <v>1</v>
      </c>
      <c r="N3235">
        <f t="shared" si="128"/>
        <v>0</v>
      </c>
      <c r="O3235">
        <f t="shared" si="129"/>
        <v>0</v>
      </c>
      <c r="P3235" t="s">
        <v>12694</v>
      </c>
    </row>
    <row r="3236" spans="2:16" x14ac:dyDescent="0.25">
      <c r="B3236" t="s">
        <v>3240</v>
      </c>
      <c r="C3236" s="119" t="s">
        <v>60</v>
      </c>
      <c r="D3236" t="s">
        <v>11537</v>
      </c>
      <c r="E3236" t="s">
        <v>11530</v>
      </c>
      <c r="F3236" t="s">
        <v>11540</v>
      </c>
      <c r="G3236" t="s">
        <v>61</v>
      </c>
      <c r="H3236" t="s">
        <v>18</v>
      </c>
      <c r="I3236" t="s">
        <v>11541</v>
      </c>
      <c r="J3236">
        <v>2015</v>
      </c>
      <c r="K3236">
        <v>6481.22</v>
      </c>
      <c r="L3236">
        <v>27</v>
      </c>
      <c r="M3236">
        <v>1</v>
      </c>
      <c r="N3236">
        <f t="shared" si="128"/>
        <v>0</v>
      </c>
      <c r="O3236">
        <f t="shared" si="129"/>
        <v>0</v>
      </c>
      <c r="P3236" t="s">
        <v>12694</v>
      </c>
    </row>
    <row r="3237" spans="2:16" x14ac:dyDescent="0.25">
      <c r="B3237" t="s">
        <v>3241</v>
      </c>
      <c r="C3237" s="119" t="s">
        <v>60</v>
      </c>
      <c r="D3237" t="s">
        <v>11546</v>
      </c>
      <c r="E3237" t="s">
        <v>11530</v>
      </c>
      <c r="F3237" t="s">
        <v>11540</v>
      </c>
      <c r="G3237" t="s">
        <v>61</v>
      </c>
      <c r="H3237" t="s">
        <v>18</v>
      </c>
      <c r="I3237" t="s">
        <v>11541</v>
      </c>
      <c r="J3237">
        <v>2015</v>
      </c>
      <c r="K3237">
        <v>610.51</v>
      </c>
      <c r="L3237">
        <v>74</v>
      </c>
      <c r="M3237">
        <v>1</v>
      </c>
      <c r="N3237">
        <f t="shared" si="128"/>
        <v>0</v>
      </c>
      <c r="O3237">
        <f t="shared" si="129"/>
        <v>0</v>
      </c>
      <c r="P3237" t="s">
        <v>12694</v>
      </c>
    </row>
    <row r="3238" spans="2:16" x14ac:dyDescent="0.25">
      <c r="B3238" t="s">
        <v>3242</v>
      </c>
      <c r="C3238" s="119" t="s">
        <v>60</v>
      </c>
      <c r="D3238" t="s">
        <v>11537</v>
      </c>
      <c r="E3238" t="s">
        <v>11530</v>
      </c>
      <c r="F3238" t="s">
        <v>11540</v>
      </c>
      <c r="G3238" t="s">
        <v>61</v>
      </c>
      <c r="H3238" t="s">
        <v>18</v>
      </c>
      <c r="I3238" t="s">
        <v>11541</v>
      </c>
      <c r="J3238">
        <v>2015</v>
      </c>
      <c r="K3238">
        <v>631.78</v>
      </c>
      <c r="L3238">
        <v>21</v>
      </c>
      <c r="M3238">
        <v>1</v>
      </c>
      <c r="N3238">
        <f t="shared" si="128"/>
        <v>0</v>
      </c>
      <c r="O3238">
        <f t="shared" si="129"/>
        <v>0</v>
      </c>
      <c r="P3238" t="s">
        <v>12694</v>
      </c>
    </row>
    <row r="3239" spans="2:16" x14ac:dyDescent="0.25">
      <c r="B3239" t="s">
        <v>3243</v>
      </c>
      <c r="C3239" s="119" t="s">
        <v>60</v>
      </c>
      <c r="D3239" t="s">
        <v>11537</v>
      </c>
      <c r="E3239" t="s">
        <v>11530</v>
      </c>
      <c r="F3239" t="s">
        <v>11540</v>
      </c>
      <c r="G3239" t="s">
        <v>61</v>
      </c>
      <c r="H3239" t="s">
        <v>18</v>
      </c>
      <c r="I3239" t="s">
        <v>11541</v>
      </c>
      <c r="J3239">
        <v>2015</v>
      </c>
      <c r="K3239">
        <v>632.41999999999996</v>
      </c>
      <c r="L3239">
        <v>26</v>
      </c>
      <c r="M3239">
        <v>1</v>
      </c>
      <c r="N3239">
        <f t="shared" si="128"/>
        <v>0</v>
      </c>
      <c r="O3239">
        <f t="shared" si="129"/>
        <v>0</v>
      </c>
      <c r="P3239" t="s">
        <v>12694</v>
      </c>
    </row>
    <row r="3240" spans="2:16" x14ac:dyDescent="0.25">
      <c r="B3240" t="s">
        <v>3244</v>
      </c>
      <c r="C3240" s="119" t="s">
        <v>60</v>
      </c>
      <c r="D3240" t="s">
        <v>11537</v>
      </c>
      <c r="E3240" t="s">
        <v>11530</v>
      </c>
      <c r="F3240" t="s">
        <v>11540</v>
      </c>
      <c r="G3240" t="s">
        <v>61</v>
      </c>
      <c r="H3240" t="s">
        <v>18</v>
      </c>
      <c r="I3240" t="s">
        <v>11541</v>
      </c>
      <c r="J3240">
        <v>2015</v>
      </c>
      <c r="K3240">
        <v>603.16</v>
      </c>
      <c r="L3240">
        <v>25</v>
      </c>
      <c r="M3240">
        <v>1</v>
      </c>
      <c r="N3240">
        <f t="shared" si="128"/>
        <v>0</v>
      </c>
      <c r="O3240">
        <f t="shared" si="129"/>
        <v>0</v>
      </c>
      <c r="P3240" t="s">
        <v>12694</v>
      </c>
    </row>
    <row r="3241" spans="2:16" x14ac:dyDescent="0.25">
      <c r="B3241" t="s">
        <v>3245</v>
      </c>
      <c r="C3241" s="119" t="s">
        <v>60</v>
      </c>
      <c r="D3241" t="s">
        <v>11537</v>
      </c>
      <c r="E3241" t="s">
        <v>11530</v>
      </c>
      <c r="F3241" t="s">
        <v>11540</v>
      </c>
      <c r="G3241" t="s">
        <v>61</v>
      </c>
      <c r="H3241" t="s">
        <v>18</v>
      </c>
      <c r="I3241" t="s">
        <v>11541</v>
      </c>
      <c r="J3241">
        <v>2015</v>
      </c>
      <c r="K3241">
        <v>606.05999999999995</v>
      </c>
      <c r="L3241">
        <v>26</v>
      </c>
      <c r="M3241">
        <v>1</v>
      </c>
      <c r="N3241">
        <f t="shared" si="128"/>
        <v>0</v>
      </c>
      <c r="O3241">
        <f t="shared" si="129"/>
        <v>0</v>
      </c>
      <c r="P3241" t="s">
        <v>12694</v>
      </c>
    </row>
    <row r="3242" spans="2:16" x14ac:dyDescent="0.25">
      <c r="B3242" t="s">
        <v>3246</v>
      </c>
      <c r="C3242" s="119" t="s">
        <v>60</v>
      </c>
      <c r="D3242" t="s">
        <v>11537</v>
      </c>
      <c r="E3242" t="s">
        <v>11530</v>
      </c>
      <c r="F3242" t="s">
        <v>11540</v>
      </c>
      <c r="G3242" t="s">
        <v>61</v>
      </c>
      <c r="H3242" t="s">
        <v>18</v>
      </c>
      <c r="I3242" t="s">
        <v>11541</v>
      </c>
      <c r="J3242">
        <v>2015</v>
      </c>
      <c r="K3242">
        <v>584.82000000000005</v>
      </c>
      <c r="L3242">
        <v>28</v>
      </c>
      <c r="M3242">
        <v>1</v>
      </c>
      <c r="N3242">
        <f t="shared" si="128"/>
        <v>0</v>
      </c>
      <c r="O3242">
        <f t="shared" si="129"/>
        <v>0</v>
      </c>
      <c r="P3242" t="s">
        <v>12694</v>
      </c>
    </row>
    <row r="3243" spans="2:16" x14ac:dyDescent="0.25">
      <c r="B3243" t="s">
        <v>3247</v>
      </c>
      <c r="C3243" s="119" t="s">
        <v>60</v>
      </c>
      <c r="D3243" t="s">
        <v>11537</v>
      </c>
      <c r="E3243" t="s">
        <v>11530</v>
      </c>
      <c r="F3243" t="s">
        <v>11540</v>
      </c>
      <c r="G3243" t="s">
        <v>61</v>
      </c>
      <c r="H3243" t="s">
        <v>18</v>
      </c>
      <c r="I3243" t="s">
        <v>11541</v>
      </c>
      <c r="J3243">
        <v>2015</v>
      </c>
      <c r="K3243">
        <v>602.78</v>
      </c>
      <c r="L3243">
        <v>22</v>
      </c>
      <c r="M3243">
        <v>1</v>
      </c>
      <c r="N3243">
        <f t="shared" si="128"/>
        <v>0</v>
      </c>
      <c r="O3243">
        <f t="shared" si="129"/>
        <v>0</v>
      </c>
      <c r="P3243" t="s">
        <v>12694</v>
      </c>
    </row>
    <row r="3244" spans="2:16" x14ac:dyDescent="0.25">
      <c r="B3244" t="s">
        <v>3248</v>
      </c>
      <c r="C3244" s="119" t="s">
        <v>60</v>
      </c>
      <c r="D3244" t="s">
        <v>11537</v>
      </c>
      <c r="E3244" t="s">
        <v>11530</v>
      </c>
      <c r="F3244" t="s">
        <v>11540</v>
      </c>
      <c r="G3244" t="s">
        <v>61</v>
      </c>
      <c r="H3244" t="s">
        <v>18</v>
      </c>
      <c r="I3244" t="s">
        <v>11541</v>
      </c>
      <c r="J3244">
        <v>2015</v>
      </c>
      <c r="K3244">
        <v>602.63</v>
      </c>
      <c r="L3244">
        <v>21</v>
      </c>
      <c r="M3244">
        <v>1</v>
      </c>
      <c r="N3244">
        <f t="shared" si="128"/>
        <v>0</v>
      </c>
      <c r="O3244">
        <f t="shared" si="129"/>
        <v>0</v>
      </c>
      <c r="P3244" t="s">
        <v>12694</v>
      </c>
    </row>
    <row r="3245" spans="2:16" x14ac:dyDescent="0.25">
      <c r="B3245" t="s">
        <v>3249</v>
      </c>
      <c r="C3245" s="119" t="s">
        <v>60</v>
      </c>
      <c r="D3245" t="s">
        <v>11550</v>
      </c>
      <c r="E3245" t="s">
        <v>11530</v>
      </c>
      <c r="F3245" t="s">
        <v>11540</v>
      </c>
      <c r="G3245" t="s">
        <v>61</v>
      </c>
      <c r="H3245" t="s">
        <v>18</v>
      </c>
      <c r="I3245" t="s">
        <v>11541</v>
      </c>
      <c r="J3245">
        <v>2015</v>
      </c>
      <c r="K3245">
        <v>609.80999999999995</v>
      </c>
      <c r="L3245">
        <v>55</v>
      </c>
      <c r="M3245">
        <v>1</v>
      </c>
      <c r="N3245">
        <f t="shared" si="128"/>
        <v>0</v>
      </c>
      <c r="O3245">
        <f t="shared" si="129"/>
        <v>0</v>
      </c>
      <c r="P3245" t="s">
        <v>12694</v>
      </c>
    </row>
    <row r="3246" spans="2:16" x14ac:dyDescent="0.25">
      <c r="B3246" t="s">
        <v>3250</v>
      </c>
      <c r="C3246" s="119" t="s">
        <v>60</v>
      </c>
      <c r="D3246" t="s">
        <v>11550</v>
      </c>
      <c r="E3246" t="s">
        <v>11530</v>
      </c>
      <c r="F3246" t="s">
        <v>11540</v>
      </c>
      <c r="G3246" t="s">
        <v>61</v>
      </c>
      <c r="H3246" t="s">
        <v>18</v>
      </c>
      <c r="I3246" t="s">
        <v>11541</v>
      </c>
      <c r="J3246">
        <v>2015</v>
      </c>
      <c r="K3246">
        <v>607.61</v>
      </c>
      <c r="L3246">
        <v>38</v>
      </c>
      <c r="M3246">
        <v>1</v>
      </c>
      <c r="N3246">
        <f t="shared" si="128"/>
        <v>0</v>
      </c>
      <c r="O3246">
        <f t="shared" si="129"/>
        <v>0</v>
      </c>
      <c r="P3246" t="s">
        <v>12694</v>
      </c>
    </row>
    <row r="3247" spans="2:16" x14ac:dyDescent="0.25">
      <c r="B3247" t="s">
        <v>3251</v>
      </c>
      <c r="C3247" s="119" t="s">
        <v>60</v>
      </c>
      <c r="D3247" t="s">
        <v>11550</v>
      </c>
      <c r="E3247" t="s">
        <v>11530</v>
      </c>
      <c r="F3247" t="s">
        <v>11540</v>
      </c>
      <c r="G3247" t="s">
        <v>61</v>
      </c>
      <c r="H3247" t="s">
        <v>18</v>
      </c>
      <c r="I3247" t="s">
        <v>11541</v>
      </c>
      <c r="J3247">
        <v>2015</v>
      </c>
      <c r="K3247">
        <v>697.77</v>
      </c>
      <c r="L3247">
        <v>100</v>
      </c>
      <c r="M3247">
        <v>1</v>
      </c>
      <c r="N3247">
        <f t="shared" si="128"/>
        <v>0</v>
      </c>
      <c r="O3247">
        <f t="shared" si="129"/>
        <v>0</v>
      </c>
      <c r="P3247" t="s">
        <v>12694</v>
      </c>
    </row>
    <row r="3248" spans="2:16" x14ac:dyDescent="0.25">
      <c r="B3248" t="s">
        <v>3252</v>
      </c>
      <c r="C3248" s="119" t="s">
        <v>60</v>
      </c>
      <c r="D3248" t="s">
        <v>11550</v>
      </c>
      <c r="E3248" t="s">
        <v>11530</v>
      </c>
      <c r="F3248" t="s">
        <v>11540</v>
      </c>
      <c r="G3248" t="s">
        <v>61</v>
      </c>
      <c r="H3248" t="s">
        <v>18</v>
      </c>
      <c r="I3248" t="s">
        <v>11541</v>
      </c>
      <c r="J3248">
        <v>2015</v>
      </c>
      <c r="K3248">
        <v>638.17999999999995</v>
      </c>
      <c r="L3248">
        <v>48</v>
      </c>
      <c r="M3248">
        <v>1</v>
      </c>
      <c r="N3248">
        <f t="shared" si="128"/>
        <v>0</v>
      </c>
      <c r="O3248">
        <f t="shared" si="129"/>
        <v>0</v>
      </c>
      <c r="P3248" t="s">
        <v>12694</v>
      </c>
    </row>
    <row r="3249" spans="2:16" x14ac:dyDescent="0.25">
      <c r="B3249" t="s">
        <v>3253</v>
      </c>
      <c r="C3249" s="119" t="s">
        <v>60</v>
      </c>
      <c r="D3249" t="s">
        <v>11537</v>
      </c>
      <c r="E3249" t="s">
        <v>11530</v>
      </c>
      <c r="F3249" t="s">
        <v>11540</v>
      </c>
      <c r="G3249" t="s">
        <v>61</v>
      </c>
      <c r="H3249" t="s">
        <v>18</v>
      </c>
      <c r="I3249" t="s">
        <v>11541</v>
      </c>
      <c r="J3249">
        <v>2015</v>
      </c>
      <c r="K3249">
        <v>613.82000000000005</v>
      </c>
      <c r="L3249">
        <v>34</v>
      </c>
      <c r="M3249">
        <v>1</v>
      </c>
      <c r="N3249">
        <f t="shared" si="128"/>
        <v>0</v>
      </c>
      <c r="O3249">
        <f t="shared" si="129"/>
        <v>0</v>
      </c>
      <c r="P3249" t="s">
        <v>12693</v>
      </c>
    </row>
    <row r="3250" spans="2:16" x14ac:dyDescent="0.25">
      <c r="B3250" t="s">
        <v>3254</v>
      </c>
      <c r="C3250" s="119" t="s">
        <v>60</v>
      </c>
      <c r="D3250" t="s">
        <v>11550</v>
      </c>
      <c r="E3250" t="s">
        <v>11530</v>
      </c>
      <c r="F3250" t="s">
        <v>11540</v>
      </c>
      <c r="G3250" t="s">
        <v>61</v>
      </c>
      <c r="H3250" t="s">
        <v>18</v>
      </c>
      <c r="I3250" t="s">
        <v>11541</v>
      </c>
      <c r="J3250">
        <v>2015</v>
      </c>
      <c r="K3250">
        <v>606.20000000000005</v>
      </c>
      <c r="L3250">
        <v>27</v>
      </c>
      <c r="M3250">
        <v>1</v>
      </c>
      <c r="N3250">
        <f t="shared" si="128"/>
        <v>0</v>
      </c>
      <c r="O3250">
        <f t="shared" si="129"/>
        <v>0</v>
      </c>
      <c r="P3250" t="s">
        <v>12694</v>
      </c>
    </row>
    <row r="3251" spans="2:16" x14ac:dyDescent="0.25">
      <c r="B3251" t="s">
        <v>3255</v>
      </c>
      <c r="C3251" s="119" t="s">
        <v>60</v>
      </c>
      <c r="D3251" t="s">
        <v>11539</v>
      </c>
      <c r="E3251" t="s">
        <v>11530</v>
      </c>
      <c r="F3251" t="s">
        <v>11540</v>
      </c>
      <c r="G3251" t="s">
        <v>61</v>
      </c>
      <c r="H3251" t="s">
        <v>18</v>
      </c>
      <c r="I3251" t="s">
        <v>11541</v>
      </c>
      <c r="J3251">
        <v>2015</v>
      </c>
      <c r="K3251">
        <v>585.08000000000004</v>
      </c>
      <c r="L3251">
        <v>30</v>
      </c>
      <c r="M3251">
        <v>1</v>
      </c>
      <c r="N3251">
        <f t="shared" si="128"/>
        <v>0</v>
      </c>
      <c r="O3251">
        <f t="shared" si="129"/>
        <v>0</v>
      </c>
      <c r="P3251" t="s">
        <v>12694</v>
      </c>
    </row>
    <row r="3252" spans="2:16" x14ac:dyDescent="0.25">
      <c r="B3252" t="s">
        <v>3256</v>
      </c>
      <c r="C3252" s="119" t="s">
        <v>60</v>
      </c>
      <c r="D3252" t="s">
        <v>11550</v>
      </c>
      <c r="E3252" t="s">
        <v>11530</v>
      </c>
      <c r="F3252" t="s">
        <v>11540</v>
      </c>
      <c r="G3252" t="s">
        <v>61</v>
      </c>
      <c r="H3252" t="s">
        <v>18</v>
      </c>
      <c r="I3252" t="s">
        <v>11533</v>
      </c>
      <c r="J3252">
        <v>2015</v>
      </c>
      <c r="K3252">
        <v>594.23</v>
      </c>
      <c r="L3252">
        <v>29</v>
      </c>
      <c r="M3252">
        <v>1</v>
      </c>
      <c r="N3252">
        <f t="shared" si="128"/>
        <v>0</v>
      </c>
      <c r="O3252">
        <f t="shared" si="129"/>
        <v>0</v>
      </c>
      <c r="P3252" t="s">
        <v>12694</v>
      </c>
    </row>
    <row r="3253" spans="2:16" x14ac:dyDescent="0.25">
      <c r="B3253" t="s">
        <v>3257</v>
      </c>
      <c r="C3253" s="119" t="s">
        <v>60</v>
      </c>
      <c r="D3253" t="s">
        <v>11550</v>
      </c>
      <c r="E3253" t="s">
        <v>11530</v>
      </c>
      <c r="F3253" t="s">
        <v>11540</v>
      </c>
      <c r="G3253" t="s">
        <v>61</v>
      </c>
      <c r="H3253" t="s">
        <v>18</v>
      </c>
      <c r="I3253" t="s">
        <v>11533</v>
      </c>
      <c r="J3253">
        <v>2015</v>
      </c>
      <c r="K3253">
        <v>594.23</v>
      </c>
      <c r="L3253">
        <v>29</v>
      </c>
      <c r="M3253">
        <v>1</v>
      </c>
      <c r="N3253">
        <f t="shared" si="128"/>
        <v>0</v>
      </c>
      <c r="O3253">
        <f t="shared" si="129"/>
        <v>0</v>
      </c>
      <c r="P3253" t="s">
        <v>12694</v>
      </c>
    </row>
    <row r="3254" spans="2:16" x14ac:dyDescent="0.25">
      <c r="B3254" t="s">
        <v>3258</v>
      </c>
      <c r="C3254" s="119" t="s">
        <v>60</v>
      </c>
      <c r="D3254" t="s">
        <v>11537</v>
      </c>
      <c r="E3254" t="s">
        <v>11530</v>
      </c>
      <c r="F3254" t="s">
        <v>11540</v>
      </c>
      <c r="G3254" t="s">
        <v>61</v>
      </c>
      <c r="H3254" t="s">
        <v>18</v>
      </c>
      <c r="I3254" t="s">
        <v>11541</v>
      </c>
      <c r="J3254">
        <v>2015</v>
      </c>
      <c r="K3254">
        <v>624.54</v>
      </c>
      <c r="L3254">
        <v>28</v>
      </c>
      <c r="M3254">
        <v>1</v>
      </c>
      <c r="N3254">
        <f t="shared" si="128"/>
        <v>0</v>
      </c>
      <c r="O3254">
        <f t="shared" si="129"/>
        <v>0</v>
      </c>
      <c r="P3254" t="s">
        <v>12694</v>
      </c>
    </row>
    <row r="3255" spans="2:16" x14ac:dyDescent="0.25">
      <c r="B3255" t="s">
        <v>3259</v>
      </c>
      <c r="C3255" s="119" t="s">
        <v>60</v>
      </c>
      <c r="D3255" t="s">
        <v>11537</v>
      </c>
      <c r="E3255" t="s">
        <v>11530</v>
      </c>
      <c r="F3255" t="s">
        <v>11540</v>
      </c>
      <c r="G3255" t="s">
        <v>61</v>
      </c>
      <c r="H3255" t="s">
        <v>18</v>
      </c>
      <c r="I3255" t="s">
        <v>11541</v>
      </c>
      <c r="J3255">
        <v>2015</v>
      </c>
      <c r="K3255">
        <v>624.15</v>
      </c>
      <c r="L3255">
        <v>25</v>
      </c>
      <c r="M3255">
        <v>1</v>
      </c>
      <c r="N3255">
        <f t="shared" si="128"/>
        <v>0</v>
      </c>
      <c r="O3255">
        <f t="shared" si="129"/>
        <v>0</v>
      </c>
      <c r="P3255" t="s">
        <v>12694</v>
      </c>
    </row>
    <row r="3256" spans="2:16" x14ac:dyDescent="0.25">
      <c r="B3256" t="s">
        <v>3260</v>
      </c>
      <c r="C3256" s="119" t="s">
        <v>60</v>
      </c>
      <c r="D3256" t="s">
        <v>11550</v>
      </c>
      <c r="E3256" t="s">
        <v>11530</v>
      </c>
      <c r="F3256" t="s">
        <v>11540</v>
      </c>
      <c r="G3256" t="s">
        <v>61</v>
      </c>
      <c r="H3256" t="s">
        <v>18</v>
      </c>
      <c r="I3256" t="s">
        <v>11541</v>
      </c>
      <c r="J3256">
        <v>2015</v>
      </c>
      <c r="K3256">
        <v>583.91999999999996</v>
      </c>
      <c r="L3256">
        <v>21</v>
      </c>
      <c r="M3256">
        <v>1</v>
      </c>
      <c r="N3256">
        <f t="shared" si="128"/>
        <v>0</v>
      </c>
      <c r="O3256">
        <f t="shared" si="129"/>
        <v>0</v>
      </c>
      <c r="P3256" t="s">
        <v>12694</v>
      </c>
    </row>
    <row r="3257" spans="2:16" x14ac:dyDescent="0.25">
      <c r="B3257" t="s">
        <v>3261</v>
      </c>
      <c r="C3257" s="119" t="s">
        <v>60</v>
      </c>
      <c r="D3257" t="s">
        <v>11550</v>
      </c>
      <c r="E3257" t="s">
        <v>11530</v>
      </c>
      <c r="F3257" t="s">
        <v>11540</v>
      </c>
      <c r="G3257" t="s">
        <v>61</v>
      </c>
      <c r="H3257" t="s">
        <v>18</v>
      </c>
      <c r="I3257" t="s">
        <v>11541</v>
      </c>
      <c r="J3257">
        <v>2015</v>
      </c>
      <c r="K3257">
        <v>583.91999999999996</v>
      </c>
      <c r="L3257">
        <v>21</v>
      </c>
      <c r="M3257">
        <v>1</v>
      </c>
      <c r="N3257">
        <f t="shared" si="128"/>
        <v>0</v>
      </c>
      <c r="O3257">
        <f t="shared" si="129"/>
        <v>0</v>
      </c>
      <c r="P3257" t="s">
        <v>12694</v>
      </c>
    </row>
    <row r="3258" spans="2:16" x14ac:dyDescent="0.25">
      <c r="B3258" t="s">
        <v>3262</v>
      </c>
      <c r="C3258" s="119" t="s">
        <v>60</v>
      </c>
      <c r="D3258" t="s">
        <v>11550</v>
      </c>
      <c r="E3258" t="s">
        <v>11530</v>
      </c>
      <c r="F3258" t="s">
        <v>11540</v>
      </c>
      <c r="G3258" t="s">
        <v>61</v>
      </c>
      <c r="H3258" t="s">
        <v>18</v>
      </c>
      <c r="I3258" t="s">
        <v>11541</v>
      </c>
      <c r="J3258">
        <v>2015</v>
      </c>
      <c r="K3258">
        <v>583.78</v>
      </c>
      <c r="L3258">
        <v>20</v>
      </c>
      <c r="M3258">
        <v>1</v>
      </c>
      <c r="N3258">
        <f t="shared" si="128"/>
        <v>0</v>
      </c>
      <c r="O3258">
        <f t="shared" si="129"/>
        <v>0</v>
      </c>
      <c r="P3258" t="s">
        <v>12694</v>
      </c>
    </row>
    <row r="3259" spans="2:16" x14ac:dyDescent="0.25">
      <c r="B3259" t="s">
        <v>3263</v>
      </c>
      <c r="C3259" s="119" t="s">
        <v>60</v>
      </c>
      <c r="D3259" t="s">
        <v>11550</v>
      </c>
      <c r="E3259" t="s">
        <v>11530</v>
      </c>
      <c r="F3259" t="s">
        <v>11540</v>
      </c>
      <c r="G3259" t="s">
        <v>61</v>
      </c>
      <c r="H3259" t="s">
        <v>18</v>
      </c>
      <c r="I3259" t="s">
        <v>11541</v>
      </c>
      <c r="J3259">
        <v>2015</v>
      </c>
      <c r="K3259">
        <v>583.75</v>
      </c>
      <c r="L3259">
        <v>20</v>
      </c>
      <c r="M3259">
        <v>1</v>
      </c>
      <c r="N3259">
        <f t="shared" si="128"/>
        <v>0</v>
      </c>
      <c r="O3259">
        <f t="shared" si="129"/>
        <v>0</v>
      </c>
      <c r="P3259" t="s">
        <v>12694</v>
      </c>
    </row>
    <row r="3260" spans="2:16" x14ac:dyDescent="0.25">
      <c r="B3260" t="s">
        <v>3264</v>
      </c>
      <c r="C3260" s="119" t="s">
        <v>60</v>
      </c>
      <c r="D3260" t="s">
        <v>11539</v>
      </c>
      <c r="E3260" t="s">
        <v>11530</v>
      </c>
      <c r="F3260" t="s">
        <v>11540</v>
      </c>
      <c r="G3260" t="s">
        <v>61</v>
      </c>
      <c r="H3260" t="s">
        <v>18</v>
      </c>
      <c r="I3260" t="s">
        <v>11541</v>
      </c>
      <c r="J3260">
        <v>2015</v>
      </c>
      <c r="K3260">
        <v>590.1</v>
      </c>
      <c r="L3260">
        <v>25</v>
      </c>
      <c r="M3260">
        <v>1</v>
      </c>
      <c r="N3260">
        <f t="shared" si="128"/>
        <v>0</v>
      </c>
      <c r="O3260">
        <f t="shared" si="129"/>
        <v>0</v>
      </c>
      <c r="P3260" t="s">
        <v>12694</v>
      </c>
    </row>
    <row r="3261" spans="2:16" x14ac:dyDescent="0.25">
      <c r="B3261" t="s">
        <v>3265</v>
      </c>
      <c r="C3261" s="119" t="s">
        <v>60</v>
      </c>
      <c r="D3261" t="s">
        <v>11537</v>
      </c>
      <c r="E3261" t="s">
        <v>11530</v>
      </c>
      <c r="F3261" t="s">
        <v>11540</v>
      </c>
      <c r="G3261" t="s">
        <v>61</v>
      </c>
      <c r="H3261" t="s">
        <v>18</v>
      </c>
      <c r="I3261" t="s">
        <v>11541</v>
      </c>
      <c r="J3261">
        <v>2015</v>
      </c>
      <c r="K3261">
        <v>589.84</v>
      </c>
      <c r="L3261">
        <v>23</v>
      </c>
      <c r="M3261">
        <v>1</v>
      </c>
      <c r="N3261">
        <f t="shared" si="128"/>
        <v>0</v>
      </c>
      <c r="O3261">
        <f t="shared" si="129"/>
        <v>0</v>
      </c>
      <c r="P3261" t="s">
        <v>12694</v>
      </c>
    </row>
    <row r="3262" spans="2:16" x14ac:dyDescent="0.25">
      <c r="B3262" t="s">
        <v>3266</v>
      </c>
      <c r="C3262" s="119" t="s">
        <v>60</v>
      </c>
      <c r="D3262" t="s">
        <v>11546</v>
      </c>
      <c r="E3262" t="s">
        <v>11530</v>
      </c>
      <c r="F3262" t="s">
        <v>11540</v>
      </c>
      <c r="G3262" t="s">
        <v>61</v>
      </c>
      <c r="H3262" t="s">
        <v>18</v>
      </c>
      <c r="I3262" t="s">
        <v>11541</v>
      </c>
      <c r="J3262">
        <v>2015</v>
      </c>
      <c r="K3262">
        <v>619.77</v>
      </c>
      <c r="L3262">
        <v>34</v>
      </c>
      <c r="M3262">
        <v>1</v>
      </c>
      <c r="N3262">
        <f t="shared" si="128"/>
        <v>0</v>
      </c>
      <c r="O3262">
        <f t="shared" si="129"/>
        <v>0</v>
      </c>
      <c r="P3262" t="s">
        <v>12694</v>
      </c>
    </row>
    <row r="3263" spans="2:16" x14ac:dyDescent="0.25">
      <c r="B3263" t="s">
        <v>3267</v>
      </c>
      <c r="C3263" s="119" t="s">
        <v>60</v>
      </c>
      <c r="D3263" t="s">
        <v>11537</v>
      </c>
      <c r="E3263" t="s">
        <v>11530</v>
      </c>
      <c r="F3263" t="s">
        <v>11540</v>
      </c>
      <c r="G3263" t="s">
        <v>61</v>
      </c>
      <c r="H3263" t="s">
        <v>18</v>
      </c>
      <c r="I3263" t="s">
        <v>11541</v>
      </c>
      <c r="J3263">
        <v>2015</v>
      </c>
      <c r="K3263">
        <v>584.42999999999995</v>
      </c>
      <c r="L3263">
        <v>25</v>
      </c>
      <c r="M3263">
        <v>1</v>
      </c>
      <c r="N3263">
        <f t="shared" si="128"/>
        <v>0</v>
      </c>
      <c r="O3263">
        <f t="shared" si="129"/>
        <v>0</v>
      </c>
      <c r="P3263" t="s">
        <v>12694</v>
      </c>
    </row>
    <row r="3264" spans="2:16" x14ac:dyDescent="0.25">
      <c r="B3264" t="s">
        <v>3268</v>
      </c>
      <c r="C3264" s="119" t="s">
        <v>60</v>
      </c>
      <c r="D3264" t="s">
        <v>11537</v>
      </c>
      <c r="E3264" t="s">
        <v>11530</v>
      </c>
      <c r="F3264" t="s">
        <v>11540</v>
      </c>
      <c r="G3264" t="s">
        <v>61</v>
      </c>
      <c r="H3264" t="s">
        <v>18</v>
      </c>
      <c r="I3264" t="s">
        <v>11541</v>
      </c>
      <c r="J3264">
        <v>2015</v>
      </c>
      <c r="K3264">
        <v>585.08000000000004</v>
      </c>
      <c r="L3264">
        <v>30</v>
      </c>
      <c r="M3264">
        <v>1</v>
      </c>
      <c r="N3264">
        <f t="shared" si="128"/>
        <v>0</v>
      </c>
      <c r="O3264">
        <f t="shared" si="129"/>
        <v>0</v>
      </c>
      <c r="P3264" t="s">
        <v>12694</v>
      </c>
    </row>
    <row r="3265" spans="2:16" x14ac:dyDescent="0.25">
      <c r="B3265" t="s">
        <v>3269</v>
      </c>
      <c r="C3265" s="119" t="s">
        <v>60</v>
      </c>
      <c r="D3265" t="s">
        <v>11550</v>
      </c>
      <c r="E3265" t="s">
        <v>11530</v>
      </c>
      <c r="F3265" t="s">
        <v>11540</v>
      </c>
      <c r="G3265" t="s">
        <v>61</v>
      </c>
      <c r="H3265" t="s">
        <v>18</v>
      </c>
      <c r="I3265" t="s">
        <v>11541</v>
      </c>
      <c r="J3265">
        <v>2015</v>
      </c>
      <c r="K3265">
        <v>620.02</v>
      </c>
      <c r="L3265">
        <v>36</v>
      </c>
      <c r="M3265">
        <v>1</v>
      </c>
      <c r="N3265">
        <f t="shared" si="128"/>
        <v>0</v>
      </c>
      <c r="O3265">
        <f t="shared" si="129"/>
        <v>0</v>
      </c>
      <c r="P3265" t="s">
        <v>12694</v>
      </c>
    </row>
    <row r="3266" spans="2:16" x14ac:dyDescent="0.25">
      <c r="B3266" t="s">
        <v>3270</v>
      </c>
      <c r="C3266" s="119" t="s">
        <v>60</v>
      </c>
      <c r="D3266" t="s">
        <v>11550</v>
      </c>
      <c r="E3266" t="s">
        <v>11530</v>
      </c>
      <c r="F3266" t="s">
        <v>11540</v>
      </c>
      <c r="G3266" t="s">
        <v>61</v>
      </c>
      <c r="H3266" t="s">
        <v>18</v>
      </c>
      <c r="I3266" t="s">
        <v>11541</v>
      </c>
      <c r="J3266">
        <v>2015</v>
      </c>
      <c r="K3266">
        <v>606.84</v>
      </c>
      <c r="L3266">
        <v>32</v>
      </c>
      <c r="M3266">
        <v>1</v>
      </c>
      <c r="N3266">
        <f t="shared" si="128"/>
        <v>0</v>
      </c>
      <c r="O3266">
        <f t="shared" si="129"/>
        <v>0</v>
      </c>
      <c r="P3266" t="s">
        <v>12694</v>
      </c>
    </row>
    <row r="3267" spans="2:16" x14ac:dyDescent="0.25">
      <c r="B3267" t="s">
        <v>3271</v>
      </c>
      <c r="C3267" s="119" t="s">
        <v>60</v>
      </c>
      <c r="D3267" t="s">
        <v>11550</v>
      </c>
      <c r="E3267" t="s">
        <v>11530</v>
      </c>
      <c r="F3267" t="s">
        <v>11540</v>
      </c>
      <c r="G3267" t="s">
        <v>61</v>
      </c>
      <c r="H3267" t="s">
        <v>18</v>
      </c>
      <c r="I3267" t="s">
        <v>11541</v>
      </c>
      <c r="J3267">
        <v>2015</v>
      </c>
      <c r="K3267">
        <v>606.84</v>
      </c>
      <c r="L3267">
        <v>32</v>
      </c>
      <c r="M3267">
        <v>1</v>
      </c>
      <c r="N3267">
        <f t="shared" si="128"/>
        <v>0</v>
      </c>
      <c r="O3267">
        <f t="shared" si="129"/>
        <v>0</v>
      </c>
      <c r="P3267" t="s">
        <v>12694</v>
      </c>
    </row>
    <row r="3268" spans="2:16" x14ac:dyDescent="0.25">
      <c r="B3268" t="s">
        <v>3272</v>
      </c>
      <c r="C3268" s="119" t="s">
        <v>60</v>
      </c>
      <c r="D3268" t="s">
        <v>11550</v>
      </c>
      <c r="E3268" t="s">
        <v>11530</v>
      </c>
      <c r="F3268" t="s">
        <v>11540</v>
      </c>
      <c r="G3268" t="s">
        <v>61</v>
      </c>
      <c r="H3268" t="s">
        <v>18</v>
      </c>
      <c r="I3268" t="s">
        <v>11541</v>
      </c>
      <c r="J3268">
        <v>2015</v>
      </c>
      <c r="K3268">
        <v>591.66</v>
      </c>
      <c r="L3268">
        <v>37</v>
      </c>
      <c r="M3268">
        <v>1</v>
      </c>
      <c r="N3268">
        <f t="shared" si="128"/>
        <v>0</v>
      </c>
      <c r="O3268">
        <f t="shared" si="129"/>
        <v>0</v>
      </c>
      <c r="P3268" t="s">
        <v>12694</v>
      </c>
    </row>
    <row r="3269" spans="2:16" x14ac:dyDescent="0.25">
      <c r="B3269" t="s">
        <v>3273</v>
      </c>
      <c r="C3269" s="119" t="s">
        <v>60</v>
      </c>
      <c r="D3269" t="s">
        <v>11539</v>
      </c>
      <c r="E3269" t="s">
        <v>11530</v>
      </c>
      <c r="F3269" t="s">
        <v>11540</v>
      </c>
      <c r="G3269" t="s">
        <v>61</v>
      </c>
      <c r="H3269" t="s">
        <v>18</v>
      </c>
      <c r="I3269" t="s">
        <v>11541</v>
      </c>
      <c r="J3269">
        <v>2015</v>
      </c>
      <c r="K3269">
        <v>589.72</v>
      </c>
      <c r="L3269">
        <v>22</v>
      </c>
      <c r="M3269">
        <v>1</v>
      </c>
      <c r="N3269">
        <f t="shared" si="128"/>
        <v>0</v>
      </c>
      <c r="O3269">
        <f t="shared" si="129"/>
        <v>0</v>
      </c>
      <c r="P3269" t="s">
        <v>12694</v>
      </c>
    </row>
    <row r="3270" spans="2:16" x14ac:dyDescent="0.25">
      <c r="B3270" t="s">
        <v>3274</v>
      </c>
      <c r="C3270" s="119" t="s">
        <v>60</v>
      </c>
      <c r="D3270" t="s">
        <v>11539</v>
      </c>
      <c r="E3270" t="s">
        <v>11530</v>
      </c>
      <c r="F3270" t="s">
        <v>11540</v>
      </c>
      <c r="G3270" t="s">
        <v>61</v>
      </c>
      <c r="H3270" t="s">
        <v>18</v>
      </c>
      <c r="I3270" t="s">
        <v>11541</v>
      </c>
      <c r="J3270">
        <v>2015</v>
      </c>
      <c r="K3270">
        <v>590.12</v>
      </c>
      <c r="L3270">
        <v>25</v>
      </c>
      <c r="M3270">
        <v>1</v>
      </c>
      <c r="N3270">
        <f t="shared" si="128"/>
        <v>0</v>
      </c>
      <c r="O3270">
        <f t="shared" si="129"/>
        <v>0</v>
      </c>
      <c r="P3270" t="s">
        <v>12694</v>
      </c>
    </row>
    <row r="3271" spans="2:16" x14ac:dyDescent="0.25">
      <c r="B3271" t="s">
        <v>3275</v>
      </c>
      <c r="C3271" s="119" t="s">
        <v>60</v>
      </c>
      <c r="D3271" t="s">
        <v>11537</v>
      </c>
      <c r="E3271" t="s">
        <v>11530</v>
      </c>
      <c r="F3271" t="s">
        <v>11540</v>
      </c>
      <c r="G3271" t="s">
        <v>61</v>
      </c>
      <c r="H3271" t="s">
        <v>18</v>
      </c>
      <c r="I3271" t="s">
        <v>11541</v>
      </c>
      <c r="J3271">
        <v>2015</v>
      </c>
      <c r="K3271">
        <v>603.63</v>
      </c>
      <c r="L3271">
        <v>54</v>
      </c>
      <c r="M3271">
        <v>1</v>
      </c>
      <c r="N3271">
        <f t="shared" si="128"/>
        <v>0</v>
      </c>
      <c r="O3271">
        <f t="shared" si="129"/>
        <v>0</v>
      </c>
      <c r="P3271" t="s">
        <v>12694</v>
      </c>
    </row>
    <row r="3272" spans="2:16" x14ac:dyDescent="0.25">
      <c r="B3272" t="s">
        <v>3276</v>
      </c>
      <c r="C3272" s="119" t="s">
        <v>60</v>
      </c>
      <c r="D3272" t="s">
        <v>11537</v>
      </c>
      <c r="E3272" t="s">
        <v>11530</v>
      </c>
      <c r="F3272" t="s">
        <v>11540</v>
      </c>
      <c r="G3272" t="s">
        <v>61</v>
      </c>
      <c r="H3272" t="s">
        <v>18</v>
      </c>
      <c r="I3272" t="s">
        <v>11541</v>
      </c>
      <c r="J3272">
        <v>2015</v>
      </c>
      <c r="K3272">
        <v>603.12</v>
      </c>
      <c r="L3272">
        <v>50</v>
      </c>
      <c r="M3272">
        <v>1</v>
      </c>
      <c r="N3272">
        <f t="shared" si="128"/>
        <v>0</v>
      </c>
      <c r="O3272">
        <f t="shared" si="129"/>
        <v>0</v>
      </c>
      <c r="P3272" t="s">
        <v>12694</v>
      </c>
    </row>
    <row r="3273" spans="2:16" x14ac:dyDescent="0.25">
      <c r="B3273" t="s">
        <v>3277</v>
      </c>
      <c r="C3273" s="119" t="s">
        <v>60</v>
      </c>
      <c r="D3273" t="s">
        <v>11537</v>
      </c>
      <c r="E3273" t="s">
        <v>11530</v>
      </c>
      <c r="F3273" t="s">
        <v>11540</v>
      </c>
      <c r="G3273" t="s">
        <v>61</v>
      </c>
      <c r="H3273" t="s">
        <v>18</v>
      </c>
      <c r="I3273" t="s">
        <v>11541</v>
      </c>
      <c r="J3273">
        <v>2015</v>
      </c>
      <c r="K3273">
        <v>603.38</v>
      </c>
      <c r="L3273">
        <v>52</v>
      </c>
      <c r="M3273">
        <v>1</v>
      </c>
      <c r="N3273">
        <f t="shared" si="128"/>
        <v>0</v>
      </c>
      <c r="O3273">
        <f t="shared" si="129"/>
        <v>0</v>
      </c>
      <c r="P3273" t="s">
        <v>12694</v>
      </c>
    </row>
    <row r="3274" spans="2:16" x14ac:dyDescent="0.25">
      <c r="B3274" t="s">
        <v>3278</v>
      </c>
      <c r="C3274" s="119" t="s">
        <v>60</v>
      </c>
      <c r="D3274" t="s">
        <v>11550</v>
      </c>
      <c r="E3274" t="s">
        <v>11530</v>
      </c>
      <c r="F3274" t="s">
        <v>11540</v>
      </c>
      <c r="G3274" t="s">
        <v>61</v>
      </c>
      <c r="H3274" t="s">
        <v>18</v>
      </c>
      <c r="I3274" t="s">
        <v>11533</v>
      </c>
      <c r="J3274">
        <v>2015</v>
      </c>
      <c r="K3274">
        <v>604.77</v>
      </c>
      <c r="L3274">
        <v>32</v>
      </c>
      <c r="M3274">
        <v>1</v>
      </c>
      <c r="N3274">
        <f t="shared" si="128"/>
        <v>0</v>
      </c>
      <c r="O3274">
        <f t="shared" si="129"/>
        <v>0</v>
      </c>
      <c r="P3274" t="s">
        <v>12694</v>
      </c>
    </row>
    <row r="3275" spans="2:16" x14ac:dyDescent="0.25">
      <c r="B3275" t="s">
        <v>3279</v>
      </c>
      <c r="C3275" s="119" t="s">
        <v>60</v>
      </c>
      <c r="D3275" t="s">
        <v>11537</v>
      </c>
      <c r="E3275" t="s">
        <v>11530</v>
      </c>
      <c r="F3275" t="s">
        <v>11540</v>
      </c>
      <c r="G3275" t="s">
        <v>61</v>
      </c>
      <c r="H3275" t="s">
        <v>18</v>
      </c>
      <c r="I3275" t="s">
        <v>11541</v>
      </c>
      <c r="J3275">
        <v>2015</v>
      </c>
      <c r="K3275">
        <v>599.62</v>
      </c>
      <c r="L3275">
        <v>23</v>
      </c>
      <c r="M3275">
        <v>1</v>
      </c>
      <c r="N3275">
        <f t="shared" ref="N3275:N3338" si="130">IF(K3275&lt;100,1,0)</f>
        <v>0</v>
      </c>
      <c r="O3275">
        <f t="shared" si="129"/>
        <v>0</v>
      </c>
      <c r="P3275" t="s">
        <v>12694</v>
      </c>
    </row>
    <row r="3276" spans="2:16" x14ac:dyDescent="0.25">
      <c r="B3276" t="s">
        <v>3280</v>
      </c>
      <c r="C3276" s="119" t="s">
        <v>60</v>
      </c>
      <c r="D3276" t="s">
        <v>11537</v>
      </c>
      <c r="E3276" t="s">
        <v>11530</v>
      </c>
      <c r="F3276" t="s">
        <v>11540</v>
      </c>
      <c r="G3276" t="s">
        <v>61</v>
      </c>
      <c r="H3276" t="s">
        <v>18</v>
      </c>
      <c r="I3276" t="s">
        <v>11541</v>
      </c>
      <c r="J3276">
        <v>2015</v>
      </c>
      <c r="K3276">
        <v>599.62</v>
      </c>
      <c r="L3276">
        <v>23</v>
      </c>
      <c r="M3276">
        <v>1</v>
      </c>
      <c r="N3276">
        <f t="shared" si="130"/>
        <v>0</v>
      </c>
      <c r="O3276">
        <f t="shared" si="129"/>
        <v>0</v>
      </c>
      <c r="P3276" t="s">
        <v>12694</v>
      </c>
    </row>
    <row r="3277" spans="2:16" x14ac:dyDescent="0.25">
      <c r="B3277" t="s">
        <v>3281</v>
      </c>
      <c r="C3277" s="119" t="s">
        <v>60</v>
      </c>
      <c r="D3277" t="s">
        <v>11537</v>
      </c>
      <c r="E3277" t="s">
        <v>11530</v>
      </c>
      <c r="F3277" t="s">
        <v>11540</v>
      </c>
      <c r="G3277" t="s">
        <v>61</v>
      </c>
      <c r="H3277" t="s">
        <v>18</v>
      </c>
      <c r="I3277" t="s">
        <v>11541</v>
      </c>
      <c r="J3277">
        <v>2015</v>
      </c>
      <c r="K3277">
        <v>598.45000000000005</v>
      </c>
      <c r="L3277">
        <v>42</v>
      </c>
      <c r="M3277">
        <v>1</v>
      </c>
      <c r="N3277">
        <f t="shared" si="130"/>
        <v>0</v>
      </c>
      <c r="O3277">
        <f t="shared" si="129"/>
        <v>0</v>
      </c>
      <c r="P3277" t="s">
        <v>12693</v>
      </c>
    </row>
    <row r="3278" spans="2:16" x14ac:dyDescent="0.25">
      <c r="B3278" t="s">
        <v>3282</v>
      </c>
      <c r="C3278" s="119" t="s">
        <v>60</v>
      </c>
      <c r="D3278" t="s">
        <v>11537</v>
      </c>
      <c r="E3278" t="s">
        <v>11530</v>
      </c>
      <c r="F3278" t="s">
        <v>11540</v>
      </c>
      <c r="G3278" t="s">
        <v>61</v>
      </c>
      <c r="H3278" t="s">
        <v>18</v>
      </c>
      <c r="I3278" t="s">
        <v>11541</v>
      </c>
      <c r="J3278">
        <v>2015</v>
      </c>
      <c r="K3278">
        <v>599.62</v>
      </c>
      <c r="L3278">
        <v>23</v>
      </c>
      <c r="M3278">
        <v>1</v>
      </c>
      <c r="N3278">
        <f t="shared" si="130"/>
        <v>0</v>
      </c>
      <c r="O3278">
        <f t="shared" si="129"/>
        <v>0</v>
      </c>
      <c r="P3278" t="s">
        <v>12694</v>
      </c>
    </row>
    <row r="3279" spans="2:16" x14ac:dyDescent="0.25">
      <c r="B3279" t="s">
        <v>3283</v>
      </c>
      <c r="C3279" s="119" t="s">
        <v>60</v>
      </c>
      <c r="D3279" t="s">
        <v>11537</v>
      </c>
      <c r="E3279" t="s">
        <v>11530</v>
      </c>
      <c r="F3279" t="s">
        <v>11540</v>
      </c>
      <c r="G3279" t="s">
        <v>61</v>
      </c>
      <c r="H3279" t="s">
        <v>18</v>
      </c>
      <c r="I3279" t="s">
        <v>11541</v>
      </c>
      <c r="J3279">
        <v>2015</v>
      </c>
      <c r="K3279">
        <v>599.85</v>
      </c>
      <c r="L3279">
        <v>25</v>
      </c>
      <c r="M3279">
        <v>1</v>
      </c>
      <c r="N3279">
        <f t="shared" si="130"/>
        <v>0</v>
      </c>
      <c r="O3279">
        <f t="shared" si="129"/>
        <v>0</v>
      </c>
      <c r="P3279" t="s">
        <v>12694</v>
      </c>
    </row>
    <row r="3280" spans="2:16" x14ac:dyDescent="0.25">
      <c r="B3280" t="s">
        <v>3284</v>
      </c>
      <c r="C3280" s="119" t="s">
        <v>60</v>
      </c>
      <c r="D3280" t="s">
        <v>11537</v>
      </c>
      <c r="E3280" t="s">
        <v>11530</v>
      </c>
      <c r="F3280" t="s">
        <v>11540</v>
      </c>
      <c r="G3280" t="s">
        <v>61</v>
      </c>
      <c r="H3280" t="s">
        <v>18</v>
      </c>
      <c r="I3280" t="s">
        <v>11541</v>
      </c>
      <c r="J3280">
        <v>2015</v>
      </c>
      <c r="K3280">
        <v>625.04999999999995</v>
      </c>
      <c r="L3280">
        <v>25</v>
      </c>
      <c r="M3280">
        <v>1</v>
      </c>
      <c r="N3280">
        <f t="shared" si="130"/>
        <v>0</v>
      </c>
      <c r="O3280">
        <f t="shared" si="129"/>
        <v>0</v>
      </c>
      <c r="P3280" t="s">
        <v>12694</v>
      </c>
    </row>
    <row r="3281" spans="2:16" x14ac:dyDescent="0.25">
      <c r="B3281" t="s">
        <v>3285</v>
      </c>
      <c r="C3281" s="119" t="s">
        <v>60</v>
      </c>
      <c r="D3281" t="s">
        <v>11537</v>
      </c>
      <c r="E3281" t="s">
        <v>11530</v>
      </c>
      <c r="F3281" t="s">
        <v>11540</v>
      </c>
      <c r="G3281" t="s">
        <v>61</v>
      </c>
      <c r="H3281" t="s">
        <v>18</v>
      </c>
      <c r="I3281" t="s">
        <v>11541</v>
      </c>
      <c r="J3281">
        <v>2015</v>
      </c>
      <c r="K3281">
        <v>596.64</v>
      </c>
      <c r="L3281">
        <v>28</v>
      </c>
      <c r="M3281">
        <v>1</v>
      </c>
      <c r="N3281">
        <f t="shared" si="130"/>
        <v>0</v>
      </c>
      <c r="O3281">
        <f t="shared" si="129"/>
        <v>0</v>
      </c>
      <c r="P3281" t="s">
        <v>12694</v>
      </c>
    </row>
    <row r="3282" spans="2:16" x14ac:dyDescent="0.25">
      <c r="B3282" t="s">
        <v>3286</v>
      </c>
      <c r="C3282" s="119" t="s">
        <v>60</v>
      </c>
      <c r="D3282" t="s">
        <v>11537</v>
      </c>
      <c r="E3282" t="s">
        <v>11530</v>
      </c>
      <c r="F3282" t="s">
        <v>11540</v>
      </c>
      <c r="G3282" t="s">
        <v>61</v>
      </c>
      <c r="H3282" t="s">
        <v>18</v>
      </c>
      <c r="I3282" t="s">
        <v>11533</v>
      </c>
      <c r="J3282">
        <v>2015</v>
      </c>
      <c r="K3282">
        <v>599.61</v>
      </c>
      <c r="L3282">
        <v>26</v>
      </c>
      <c r="M3282">
        <v>1</v>
      </c>
      <c r="N3282">
        <f t="shared" si="130"/>
        <v>0</v>
      </c>
      <c r="O3282">
        <f t="shared" si="129"/>
        <v>0</v>
      </c>
      <c r="P3282" t="s">
        <v>12694</v>
      </c>
    </row>
    <row r="3283" spans="2:16" x14ac:dyDescent="0.25">
      <c r="B3283" t="s">
        <v>3287</v>
      </c>
      <c r="C3283" s="119" t="s">
        <v>60</v>
      </c>
      <c r="D3283" t="s">
        <v>11550</v>
      </c>
      <c r="E3283" t="s">
        <v>11530</v>
      </c>
      <c r="F3283" t="s">
        <v>11540</v>
      </c>
      <c r="G3283" t="s">
        <v>61</v>
      </c>
      <c r="H3283" t="s">
        <v>18</v>
      </c>
      <c r="I3283" t="s">
        <v>11533</v>
      </c>
      <c r="J3283">
        <v>2015</v>
      </c>
      <c r="K3283">
        <v>826.57</v>
      </c>
      <c r="L3283">
        <v>162</v>
      </c>
      <c r="M3283">
        <v>1</v>
      </c>
      <c r="N3283">
        <f t="shared" si="130"/>
        <v>0</v>
      </c>
      <c r="O3283">
        <f t="shared" si="129"/>
        <v>0</v>
      </c>
      <c r="P3283" t="s">
        <v>12694</v>
      </c>
    </row>
    <row r="3284" spans="2:16" x14ac:dyDescent="0.25">
      <c r="B3284" t="s">
        <v>3288</v>
      </c>
      <c r="C3284" s="119" t="s">
        <v>60</v>
      </c>
      <c r="D3284" t="s">
        <v>11542</v>
      </c>
      <c r="E3284" t="s">
        <v>11530</v>
      </c>
      <c r="F3284" t="s">
        <v>11540</v>
      </c>
      <c r="G3284" t="s">
        <v>61</v>
      </c>
      <c r="H3284" t="s">
        <v>18</v>
      </c>
      <c r="I3284" t="s">
        <v>11541</v>
      </c>
      <c r="J3284">
        <v>2015</v>
      </c>
      <c r="K3284">
        <v>624.79</v>
      </c>
      <c r="L3284">
        <v>23</v>
      </c>
      <c r="M3284">
        <v>1</v>
      </c>
      <c r="N3284">
        <f t="shared" si="130"/>
        <v>0</v>
      </c>
      <c r="O3284">
        <f t="shared" si="129"/>
        <v>0</v>
      </c>
      <c r="P3284" t="s">
        <v>12694</v>
      </c>
    </row>
    <row r="3285" spans="2:16" x14ac:dyDescent="0.25">
      <c r="B3285" t="s">
        <v>3289</v>
      </c>
      <c r="C3285" s="119" t="s">
        <v>60</v>
      </c>
      <c r="D3285" t="s">
        <v>11537</v>
      </c>
      <c r="E3285" t="s">
        <v>11530</v>
      </c>
      <c r="F3285" t="s">
        <v>11540</v>
      </c>
      <c r="G3285" t="s">
        <v>61</v>
      </c>
      <c r="H3285" t="s">
        <v>18</v>
      </c>
      <c r="I3285" t="s">
        <v>11533</v>
      </c>
      <c r="J3285">
        <v>2015</v>
      </c>
      <c r="K3285">
        <v>610.77</v>
      </c>
      <c r="L3285">
        <v>70</v>
      </c>
      <c r="M3285">
        <v>1</v>
      </c>
      <c r="N3285">
        <f t="shared" si="130"/>
        <v>0</v>
      </c>
      <c r="O3285">
        <f t="shared" si="129"/>
        <v>0</v>
      </c>
      <c r="P3285" t="s">
        <v>12693</v>
      </c>
    </row>
    <row r="3286" spans="2:16" x14ac:dyDescent="0.25">
      <c r="B3286" t="s">
        <v>3290</v>
      </c>
      <c r="C3286" s="119" t="s">
        <v>60</v>
      </c>
      <c r="D3286" t="s">
        <v>11537</v>
      </c>
      <c r="E3286" t="s">
        <v>11530</v>
      </c>
      <c r="F3286" t="s">
        <v>11540</v>
      </c>
      <c r="G3286" t="s">
        <v>61</v>
      </c>
      <c r="H3286" t="s">
        <v>18</v>
      </c>
      <c r="I3286" t="s">
        <v>11541</v>
      </c>
      <c r="J3286">
        <v>2015</v>
      </c>
      <c r="K3286">
        <v>629.48</v>
      </c>
      <c r="L3286">
        <v>27</v>
      </c>
      <c r="M3286">
        <v>1</v>
      </c>
      <c r="N3286">
        <f t="shared" si="130"/>
        <v>0</v>
      </c>
      <c r="O3286">
        <f t="shared" si="129"/>
        <v>0</v>
      </c>
      <c r="P3286" t="s">
        <v>12694</v>
      </c>
    </row>
    <row r="3287" spans="2:16" x14ac:dyDescent="0.25">
      <c r="B3287" t="s">
        <v>3291</v>
      </c>
      <c r="C3287" s="119" t="s">
        <v>60</v>
      </c>
      <c r="D3287" t="s">
        <v>11537</v>
      </c>
      <c r="E3287" t="s">
        <v>11530</v>
      </c>
      <c r="F3287" t="s">
        <v>11540</v>
      </c>
      <c r="G3287" t="s">
        <v>61</v>
      </c>
      <c r="H3287" t="s">
        <v>18</v>
      </c>
      <c r="I3287" t="s">
        <v>11541</v>
      </c>
      <c r="J3287">
        <v>2015</v>
      </c>
      <c r="K3287">
        <v>629.6</v>
      </c>
      <c r="L3287">
        <v>28</v>
      </c>
      <c r="M3287">
        <v>1</v>
      </c>
      <c r="N3287">
        <f t="shared" si="130"/>
        <v>0</v>
      </c>
      <c r="O3287">
        <f t="shared" si="129"/>
        <v>0</v>
      </c>
      <c r="P3287" t="s">
        <v>12694</v>
      </c>
    </row>
    <row r="3288" spans="2:16" x14ac:dyDescent="0.25">
      <c r="B3288" t="s">
        <v>3292</v>
      </c>
      <c r="C3288" s="119" t="s">
        <v>60</v>
      </c>
      <c r="D3288" t="s">
        <v>11537</v>
      </c>
      <c r="E3288" t="s">
        <v>11530</v>
      </c>
      <c r="F3288" t="s">
        <v>11540</v>
      </c>
      <c r="G3288" t="s">
        <v>61</v>
      </c>
      <c r="H3288" t="s">
        <v>18</v>
      </c>
      <c r="I3288" t="s">
        <v>11541</v>
      </c>
      <c r="J3288">
        <v>2015</v>
      </c>
      <c r="K3288">
        <v>628.30999999999995</v>
      </c>
      <c r="L3288">
        <v>18</v>
      </c>
      <c r="M3288">
        <v>1</v>
      </c>
      <c r="N3288">
        <f t="shared" si="130"/>
        <v>0</v>
      </c>
      <c r="O3288">
        <f t="shared" si="129"/>
        <v>0</v>
      </c>
      <c r="P3288" t="s">
        <v>12694</v>
      </c>
    </row>
    <row r="3289" spans="2:16" x14ac:dyDescent="0.25">
      <c r="B3289" t="s">
        <v>3293</v>
      </c>
      <c r="C3289" s="119" t="s">
        <v>60</v>
      </c>
      <c r="D3289" t="s">
        <v>11539</v>
      </c>
      <c r="E3289" t="s">
        <v>11530</v>
      </c>
      <c r="F3289" t="s">
        <v>11540</v>
      </c>
      <c r="G3289" t="s">
        <v>61</v>
      </c>
      <c r="H3289" t="s">
        <v>18</v>
      </c>
      <c r="I3289" t="s">
        <v>11533</v>
      </c>
      <c r="J3289">
        <v>2015</v>
      </c>
      <c r="K3289">
        <v>607.65</v>
      </c>
      <c r="L3289">
        <v>42</v>
      </c>
      <c r="M3289">
        <v>1</v>
      </c>
      <c r="N3289">
        <f t="shared" si="130"/>
        <v>0</v>
      </c>
      <c r="O3289">
        <f t="shared" si="129"/>
        <v>0</v>
      </c>
      <c r="P3289" t="s">
        <v>12694</v>
      </c>
    </row>
    <row r="3290" spans="2:16" x14ac:dyDescent="0.25">
      <c r="B3290" t="s">
        <v>3294</v>
      </c>
      <c r="C3290" s="119" t="s">
        <v>60</v>
      </c>
      <c r="D3290" t="s">
        <v>11539</v>
      </c>
      <c r="E3290" t="s">
        <v>11530</v>
      </c>
      <c r="F3290" t="s">
        <v>11540</v>
      </c>
      <c r="G3290" t="s">
        <v>61</v>
      </c>
      <c r="H3290" t="s">
        <v>18</v>
      </c>
      <c r="I3290" t="s">
        <v>11541</v>
      </c>
      <c r="J3290">
        <v>2015</v>
      </c>
      <c r="K3290">
        <v>629.6</v>
      </c>
      <c r="L3290">
        <v>28</v>
      </c>
      <c r="M3290">
        <v>1</v>
      </c>
      <c r="N3290">
        <f t="shared" si="130"/>
        <v>0</v>
      </c>
      <c r="O3290">
        <f t="shared" ref="O3290:O3353" si="131">IF(OR(L3290="",L3290&lt;=0),1,0)</f>
        <v>0</v>
      </c>
      <c r="P3290" t="s">
        <v>12694</v>
      </c>
    </row>
    <row r="3291" spans="2:16" x14ac:dyDescent="0.25">
      <c r="B3291" t="s">
        <v>3295</v>
      </c>
      <c r="C3291" s="119" t="s">
        <v>60</v>
      </c>
      <c r="D3291" t="s">
        <v>11546</v>
      </c>
      <c r="E3291" t="s">
        <v>11530</v>
      </c>
      <c r="F3291" t="s">
        <v>11540</v>
      </c>
      <c r="G3291" t="s">
        <v>61</v>
      </c>
      <c r="H3291" t="s">
        <v>18</v>
      </c>
      <c r="I3291" t="s">
        <v>11541</v>
      </c>
      <c r="J3291">
        <v>2015</v>
      </c>
      <c r="K3291">
        <v>526.44000000000005</v>
      </c>
      <c r="L3291">
        <v>38</v>
      </c>
      <c r="M3291">
        <v>1</v>
      </c>
      <c r="N3291">
        <f t="shared" si="130"/>
        <v>0</v>
      </c>
      <c r="O3291">
        <f t="shared" si="131"/>
        <v>0</v>
      </c>
      <c r="P3291" t="s">
        <v>12694</v>
      </c>
    </row>
    <row r="3292" spans="2:16" x14ac:dyDescent="0.25">
      <c r="B3292" t="s">
        <v>3296</v>
      </c>
      <c r="C3292" s="119" t="s">
        <v>60</v>
      </c>
      <c r="D3292" t="s">
        <v>11537</v>
      </c>
      <c r="E3292" t="s">
        <v>11530</v>
      </c>
      <c r="F3292" t="s">
        <v>11540</v>
      </c>
      <c r="G3292" t="s">
        <v>61</v>
      </c>
      <c r="H3292" t="s">
        <v>18</v>
      </c>
      <c r="I3292" t="s">
        <v>11541</v>
      </c>
      <c r="J3292">
        <v>2015</v>
      </c>
      <c r="K3292">
        <v>630.12</v>
      </c>
      <c r="L3292">
        <v>32</v>
      </c>
      <c r="M3292">
        <v>1</v>
      </c>
      <c r="N3292">
        <f t="shared" si="130"/>
        <v>0</v>
      </c>
      <c r="O3292">
        <f t="shared" si="131"/>
        <v>0</v>
      </c>
      <c r="P3292" t="s">
        <v>12694</v>
      </c>
    </row>
    <row r="3293" spans="2:16" x14ac:dyDescent="0.25">
      <c r="B3293" t="s">
        <v>3297</v>
      </c>
      <c r="C3293" s="119" t="s">
        <v>60</v>
      </c>
      <c r="D3293" t="s">
        <v>11537</v>
      </c>
      <c r="E3293" t="s">
        <v>11530</v>
      </c>
      <c r="F3293" t="s">
        <v>11540</v>
      </c>
      <c r="G3293" t="s">
        <v>61</v>
      </c>
      <c r="H3293" t="s">
        <v>18</v>
      </c>
      <c r="I3293" t="s">
        <v>11541</v>
      </c>
      <c r="J3293">
        <v>2015</v>
      </c>
      <c r="K3293">
        <v>629.48</v>
      </c>
      <c r="L3293">
        <v>27</v>
      </c>
      <c r="M3293">
        <v>1</v>
      </c>
      <c r="N3293">
        <f t="shared" si="130"/>
        <v>0</v>
      </c>
      <c r="O3293">
        <f t="shared" si="131"/>
        <v>0</v>
      </c>
      <c r="P3293" t="s">
        <v>12694</v>
      </c>
    </row>
    <row r="3294" spans="2:16" x14ac:dyDescent="0.25">
      <c r="B3294" t="s">
        <v>3298</v>
      </c>
      <c r="C3294" s="119" t="s">
        <v>60</v>
      </c>
      <c r="D3294" t="s">
        <v>11539</v>
      </c>
      <c r="E3294" t="s">
        <v>11530</v>
      </c>
      <c r="F3294" t="s">
        <v>11540</v>
      </c>
      <c r="G3294" t="s">
        <v>61</v>
      </c>
      <c r="H3294" t="s">
        <v>18</v>
      </c>
      <c r="I3294" t="s">
        <v>11541</v>
      </c>
      <c r="J3294">
        <v>2015</v>
      </c>
      <c r="K3294">
        <v>600.1</v>
      </c>
      <c r="L3294">
        <v>24</v>
      </c>
      <c r="M3294">
        <v>1</v>
      </c>
      <c r="N3294">
        <f t="shared" si="130"/>
        <v>0</v>
      </c>
      <c r="O3294">
        <f t="shared" si="131"/>
        <v>0</v>
      </c>
      <c r="P3294" t="s">
        <v>12694</v>
      </c>
    </row>
    <row r="3295" spans="2:16" x14ac:dyDescent="0.25">
      <c r="B3295" t="s">
        <v>3299</v>
      </c>
      <c r="C3295" s="119" t="s">
        <v>60</v>
      </c>
      <c r="D3295" t="s">
        <v>11537</v>
      </c>
      <c r="E3295" t="s">
        <v>11530</v>
      </c>
      <c r="F3295" t="s">
        <v>11540</v>
      </c>
      <c r="G3295" t="s">
        <v>61</v>
      </c>
      <c r="H3295" t="s">
        <v>18</v>
      </c>
      <c r="I3295" t="s">
        <v>11533</v>
      </c>
      <c r="J3295">
        <v>2015</v>
      </c>
      <c r="K3295">
        <v>603.6</v>
      </c>
      <c r="L3295">
        <v>26</v>
      </c>
      <c r="M3295">
        <v>1</v>
      </c>
      <c r="N3295">
        <f t="shared" si="130"/>
        <v>0</v>
      </c>
      <c r="O3295">
        <f t="shared" si="131"/>
        <v>0</v>
      </c>
      <c r="P3295" t="s">
        <v>12694</v>
      </c>
    </row>
    <row r="3296" spans="2:16" x14ac:dyDescent="0.25">
      <c r="B3296" t="s">
        <v>3300</v>
      </c>
      <c r="C3296" s="119" t="s">
        <v>60</v>
      </c>
      <c r="D3296" t="s">
        <v>11537</v>
      </c>
      <c r="E3296" t="s">
        <v>11530</v>
      </c>
      <c r="F3296" t="s">
        <v>11540</v>
      </c>
      <c r="G3296" t="s">
        <v>61</v>
      </c>
      <c r="H3296" t="s">
        <v>18</v>
      </c>
      <c r="I3296" t="s">
        <v>11541</v>
      </c>
      <c r="J3296">
        <v>2015</v>
      </c>
      <c r="K3296">
        <v>604.54999999999995</v>
      </c>
      <c r="L3296">
        <v>28</v>
      </c>
      <c r="M3296">
        <v>1</v>
      </c>
      <c r="N3296">
        <f t="shared" si="130"/>
        <v>0</v>
      </c>
      <c r="O3296">
        <f t="shared" si="131"/>
        <v>0</v>
      </c>
      <c r="P3296" t="s">
        <v>12694</v>
      </c>
    </row>
    <row r="3297" spans="2:16" x14ac:dyDescent="0.25">
      <c r="B3297" t="s">
        <v>3301</v>
      </c>
      <c r="C3297" s="119" t="s">
        <v>60</v>
      </c>
      <c r="D3297" t="s">
        <v>11537</v>
      </c>
      <c r="E3297" t="s">
        <v>11530</v>
      </c>
      <c r="F3297" t="s">
        <v>11540</v>
      </c>
      <c r="G3297" t="s">
        <v>61</v>
      </c>
      <c r="H3297" t="s">
        <v>18</v>
      </c>
      <c r="I3297" t="s">
        <v>11541</v>
      </c>
      <c r="J3297">
        <v>2015</v>
      </c>
      <c r="K3297">
        <v>603.9</v>
      </c>
      <c r="L3297">
        <v>23</v>
      </c>
      <c r="M3297">
        <v>1</v>
      </c>
      <c r="N3297">
        <f t="shared" si="130"/>
        <v>0</v>
      </c>
      <c r="O3297">
        <f t="shared" si="131"/>
        <v>0</v>
      </c>
      <c r="P3297" t="s">
        <v>12694</v>
      </c>
    </row>
    <row r="3298" spans="2:16" x14ac:dyDescent="0.25">
      <c r="B3298" t="s">
        <v>3302</v>
      </c>
      <c r="C3298" s="119" t="s">
        <v>60</v>
      </c>
      <c r="D3298" t="s">
        <v>11537</v>
      </c>
      <c r="E3298" t="s">
        <v>11530</v>
      </c>
      <c r="F3298" t="s">
        <v>11540</v>
      </c>
      <c r="G3298" t="s">
        <v>61</v>
      </c>
      <c r="H3298" t="s">
        <v>18</v>
      </c>
      <c r="I3298" t="s">
        <v>11541</v>
      </c>
      <c r="J3298">
        <v>2015</v>
      </c>
      <c r="K3298">
        <v>604.16</v>
      </c>
      <c r="L3298">
        <v>25</v>
      </c>
      <c r="M3298">
        <v>1</v>
      </c>
      <c r="N3298">
        <f t="shared" si="130"/>
        <v>0</v>
      </c>
      <c r="O3298">
        <f t="shared" si="131"/>
        <v>0</v>
      </c>
      <c r="P3298" t="s">
        <v>12694</v>
      </c>
    </row>
    <row r="3299" spans="2:16" x14ac:dyDescent="0.25">
      <c r="B3299" t="s">
        <v>3303</v>
      </c>
      <c r="C3299" s="119" t="s">
        <v>60</v>
      </c>
      <c r="D3299" t="s">
        <v>11537</v>
      </c>
      <c r="E3299" t="s">
        <v>11530</v>
      </c>
      <c r="F3299" t="s">
        <v>11540</v>
      </c>
      <c r="G3299" t="s">
        <v>61</v>
      </c>
      <c r="H3299" t="s">
        <v>18</v>
      </c>
      <c r="I3299" t="s">
        <v>11541</v>
      </c>
      <c r="J3299">
        <v>2015</v>
      </c>
      <c r="K3299">
        <v>603.78</v>
      </c>
      <c r="L3299">
        <v>22</v>
      </c>
      <c r="M3299">
        <v>1</v>
      </c>
      <c r="N3299">
        <f t="shared" si="130"/>
        <v>0</v>
      </c>
      <c r="O3299">
        <f t="shared" si="131"/>
        <v>0</v>
      </c>
      <c r="P3299" t="s">
        <v>12694</v>
      </c>
    </row>
    <row r="3300" spans="2:16" x14ac:dyDescent="0.25">
      <c r="B3300" t="s">
        <v>3304</v>
      </c>
      <c r="C3300" s="119" t="s">
        <v>60</v>
      </c>
      <c r="D3300" t="s">
        <v>11537</v>
      </c>
      <c r="E3300" t="s">
        <v>11530</v>
      </c>
      <c r="F3300" t="s">
        <v>11540</v>
      </c>
      <c r="G3300" t="s">
        <v>61</v>
      </c>
      <c r="H3300" t="s">
        <v>18</v>
      </c>
      <c r="I3300" t="s">
        <v>11541</v>
      </c>
      <c r="J3300">
        <v>2015</v>
      </c>
      <c r="K3300">
        <v>633.99</v>
      </c>
      <c r="L3300">
        <v>38</v>
      </c>
      <c r="M3300">
        <v>1</v>
      </c>
      <c r="N3300">
        <f t="shared" si="130"/>
        <v>0</v>
      </c>
      <c r="O3300">
        <f t="shared" si="131"/>
        <v>0</v>
      </c>
      <c r="P3300" t="s">
        <v>12694</v>
      </c>
    </row>
    <row r="3301" spans="2:16" x14ac:dyDescent="0.25">
      <c r="B3301" t="s">
        <v>3305</v>
      </c>
      <c r="C3301" s="119" t="s">
        <v>60</v>
      </c>
      <c r="D3301" t="s">
        <v>11537</v>
      </c>
      <c r="E3301" t="s">
        <v>11530</v>
      </c>
      <c r="F3301" t="s">
        <v>11540</v>
      </c>
      <c r="G3301" t="s">
        <v>61</v>
      </c>
      <c r="H3301" t="s">
        <v>18</v>
      </c>
      <c r="I3301" t="s">
        <v>11541</v>
      </c>
      <c r="J3301">
        <v>2015</v>
      </c>
      <c r="K3301">
        <v>604.67999999999995</v>
      </c>
      <c r="L3301">
        <v>29</v>
      </c>
      <c r="M3301">
        <v>1</v>
      </c>
      <c r="N3301">
        <f t="shared" si="130"/>
        <v>0</v>
      </c>
      <c r="O3301">
        <f t="shared" si="131"/>
        <v>0</v>
      </c>
      <c r="P3301" t="s">
        <v>12694</v>
      </c>
    </row>
    <row r="3302" spans="2:16" x14ac:dyDescent="0.25">
      <c r="B3302" t="s">
        <v>3306</v>
      </c>
      <c r="C3302" s="119" t="s">
        <v>60</v>
      </c>
      <c r="D3302" t="s">
        <v>11537</v>
      </c>
      <c r="E3302" t="s">
        <v>11530</v>
      </c>
      <c r="F3302" t="s">
        <v>11540</v>
      </c>
      <c r="G3302" t="s">
        <v>61</v>
      </c>
      <c r="H3302" t="s">
        <v>18</v>
      </c>
      <c r="I3302" t="s">
        <v>11541</v>
      </c>
      <c r="J3302">
        <v>2015</v>
      </c>
      <c r="K3302">
        <v>625.41</v>
      </c>
      <c r="L3302">
        <v>83</v>
      </c>
      <c r="M3302">
        <v>1</v>
      </c>
      <c r="N3302">
        <f t="shared" si="130"/>
        <v>0</v>
      </c>
      <c r="O3302">
        <f t="shared" si="131"/>
        <v>0</v>
      </c>
      <c r="P3302" t="s">
        <v>12694</v>
      </c>
    </row>
    <row r="3303" spans="2:16" x14ac:dyDescent="0.25">
      <c r="B3303" t="s">
        <v>3307</v>
      </c>
      <c r="C3303" s="119" t="s">
        <v>60</v>
      </c>
      <c r="D3303" t="s">
        <v>11537</v>
      </c>
      <c r="E3303" t="s">
        <v>11530</v>
      </c>
      <c r="F3303" t="s">
        <v>11540</v>
      </c>
      <c r="G3303" t="s">
        <v>61</v>
      </c>
      <c r="H3303" t="s">
        <v>18</v>
      </c>
      <c r="I3303" t="s">
        <v>11541</v>
      </c>
      <c r="J3303">
        <v>2015</v>
      </c>
      <c r="K3303">
        <v>604.16</v>
      </c>
      <c r="L3303">
        <v>25</v>
      </c>
      <c r="M3303">
        <v>1</v>
      </c>
      <c r="N3303">
        <f t="shared" si="130"/>
        <v>0</v>
      </c>
      <c r="O3303">
        <f t="shared" si="131"/>
        <v>0</v>
      </c>
      <c r="P3303" t="s">
        <v>12694</v>
      </c>
    </row>
    <row r="3304" spans="2:16" x14ac:dyDescent="0.25">
      <c r="B3304" t="s">
        <v>3308</v>
      </c>
      <c r="C3304" s="119" t="s">
        <v>60</v>
      </c>
      <c r="D3304" t="s">
        <v>11537</v>
      </c>
      <c r="E3304" t="s">
        <v>11530</v>
      </c>
      <c r="F3304" t="s">
        <v>11540</v>
      </c>
      <c r="G3304" t="s">
        <v>61</v>
      </c>
      <c r="H3304" t="s">
        <v>18</v>
      </c>
      <c r="I3304" t="s">
        <v>11541</v>
      </c>
      <c r="J3304">
        <v>2015</v>
      </c>
      <c r="K3304">
        <v>604.04999999999995</v>
      </c>
      <c r="L3304">
        <v>24</v>
      </c>
      <c r="M3304">
        <v>1</v>
      </c>
      <c r="N3304">
        <f t="shared" si="130"/>
        <v>0</v>
      </c>
      <c r="O3304">
        <f t="shared" si="131"/>
        <v>0</v>
      </c>
      <c r="P3304" t="s">
        <v>12694</v>
      </c>
    </row>
    <row r="3305" spans="2:16" x14ac:dyDescent="0.25">
      <c r="B3305" t="s">
        <v>3309</v>
      </c>
      <c r="C3305" s="119" t="s">
        <v>60</v>
      </c>
      <c r="D3305" t="s">
        <v>11546</v>
      </c>
      <c r="E3305" t="s">
        <v>11530</v>
      </c>
      <c r="F3305" t="s">
        <v>11540</v>
      </c>
      <c r="G3305" t="s">
        <v>61</v>
      </c>
      <c r="H3305" t="s">
        <v>18</v>
      </c>
      <c r="I3305" t="s">
        <v>11533</v>
      </c>
      <c r="J3305">
        <v>2015</v>
      </c>
      <c r="K3305">
        <v>720.94</v>
      </c>
      <c r="L3305">
        <v>28</v>
      </c>
      <c r="M3305">
        <v>1</v>
      </c>
      <c r="N3305">
        <f t="shared" si="130"/>
        <v>0</v>
      </c>
      <c r="O3305">
        <f t="shared" si="131"/>
        <v>0</v>
      </c>
      <c r="P3305" t="s">
        <v>12694</v>
      </c>
    </row>
    <row r="3306" spans="2:16" x14ac:dyDescent="0.25">
      <c r="B3306" t="s">
        <v>3310</v>
      </c>
      <c r="C3306" s="119" t="s">
        <v>60</v>
      </c>
      <c r="D3306" t="s">
        <v>11546</v>
      </c>
      <c r="E3306" t="s">
        <v>11530</v>
      </c>
      <c r="F3306" t="s">
        <v>11540</v>
      </c>
      <c r="G3306" t="s">
        <v>61</v>
      </c>
      <c r="H3306" t="s">
        <v>18</v>
      </c>
      <c r="I3306" t="s">
        <v>11533</v>
      </c>
      <c r="J3306">
        <v>2015</v>
      </c>
      <c r="K3306">
        <v>9.39</v>
      </c>
      <c r="L3306">
        <v>37</v>
      </c>
      <c r="M3306">
        <v>1</v>
      </c>
      <c r="N3306">
        <f t="shared" si="130"/>
        <v>1</v>
      </c>
      <c r="O3306">
        <f t="shared" si="131"/>
        <v>0</v>
      </c>
      <c r="P3306" t="s">
        <v>12694</v>
      </c>
    </row>
    <row r="3307" spans="2:16" x14ac:dyDescent="0.25">
      <c r="B3307" t="s">
        <v>3311</v>
      </c>
      <c r="C3307" s="119" t="s">
        <v>60</v>
      </c>
      <c r="D3307" t="s">
        <v>11546</v>
      </c>
      <c r="E3307" t="s">
        <v>11530</v>
      </c>
      <c r="F3307" t="s">
        <v>11540</v>
      </c>
      <c r="G3307" t="s">
        <v>61</v>
      </c>
      <c r="H3307" t="s">
        <v>18</v>
      </c>
      <c r="I3307" t="s">
        <v>11533</v>
      </c>
      <c r="J3307">
        <v>2015</v>
      </c>
      <c r="K3307">
        <v>1437.56</v>
      </c>
      <c r="L3307">
        <v>39</v>
      </c>
      <c r="M3307">
        <v>1</v>
      </c>
      <c r="N3307">
        <f t="shared" si="130"/>
        <v>0</v>
      </c>
      <c r="O3307">
        <f t="shared" si="131"/>
        <v>0</v>
      </c>
      <c r="P3307" t="s">
        <v>12694</v>
      </c>
    </row>
    <row r="3308" spans="2:16" x14ac:dyDescent="0.25">
      <c r="B3308" t="s">
        <v>3312</v>
      </c>
      <c r="C3308" s="119" t="s">
        <v>60</v>
      </c>
      <c r="D3308" t="s">
        <v>11546</v>
      </c>
      <c r="E3308" t="s">
        <v>11530</v>
      </c>
      <c r="F3308" t="s">
        <v>11540</v>
      </c>
      <c r="G3308" t="s">
        <v>61</v>
      </c>
      <c r="H3308" t="s">
        <v>18</v>
      </c>
      <c r="I3308" t="s">
        <v>11533</v>
      </c>
      <c r="J3308">
        <v>2015</v>
      </c>
      <c r="K3308">
        <v>724.47</v>
      </c>
      <c r="L3308">
        <v>40</v>
      </c>
      <c r="M3308">
        <v>1</v>
      </c>
      <c r="N3308">
        <f t="shared" si="130"/>
        <v>0</v>
      </c>
      <c r="O3308">
        <f t="shared" si="131"/>
        <v>0</v>
      </c>
      <c r="P3308" t="s">
        <v>12694</v>
      </c>
    </row>
    <row r="3309" spans="2:16" x14ac:dyDescent="0.25">
      <c r="B3309" t="s">
        <v>3313</v>
      </c>
      <c r="C3309" s="119" t="s">
        <v>60</v>
      </c>
      <c r="D3309" t="s">
        <v>11537</v>
      </c>
      <c r="E3309" t="s">
        <v>11530</v>
      </c>
      <c r="F3309" t="s">
        <v>11540</v>
      </c>
      <c r="G3309" t="s">
        <v>61</v>
      </c>
      <c r="H3309" t="s">
        <v>18</v>
      </c>
      <c r="I3309" t="s">
        <v>11541</v>
      </c>
      <c r="J3309">
        <v>2015</v>
      </c>
      <c r="K3309">
        <v>605.44000000000005</v>
      </c>
      <c r="L3309">
        <v>20</v>
      </c>
      <c r="M3309">
        <v>1</v>
      </c>
      <c r="N3309">
        <f t="shared" si="130"/>
        <v>0</v>
      </c>
      <c r="O3309">
        <f t="shared" si="131"/>
        <v>0</v>
      </c>
      <c r="P3309" t="s">
        <v>12694</v>
      </c>
    </row>
    <row r="3310" spans="2:16" x14ac:dyDescent="0.25">
      <c r="B3310" t="s">
        <v>3314</v>
      </c>
      <c r="C3310" s="119" t="s">
        <v>60</v>
      </c>
      <c r="D3310" t="s">
        <v>11537</v>
      </c>
      <c r="E3310" t="s">
        <v>11530</v>
      </c>
      <c r="F3310" t="s">
        <v>11540</v>
      </c>
      <c r="G3310" t="s">
        <v>61</v>
      </c>
      <c r="H3310" t="s">
        <v>18</v>
      </c>
      <c r="I3310" t="s">
        <v>11541</v>
      </c>
      <c r="J3310">
        <v>2015</v>
      </c>
      <c r="K3310">
        <v>605.44000000000005</v>
      </c>
      <c r="L3310">
        <v>20</v>
      </c>
      <c r="M3310">
        <v>1</v>
      </c>
      <c r="N3310">
        <f t="shared" si="130"/>
        <v>0</v>
      </c>
      <c r="O3310">
        <f t="shared" si="131"/>
        <v>0</v>
      </c>
      <c r="P3310" t="s">
        <v>12694</v>
      </c>
    </row>
    <row r="3311" spans="2:16" x14ac:dyDescent="0.25">
      <c r="B3311" t="s">
        <v>3315</v>
      </c>
      <c r="C3311" s="119" t="s">
        <v>60</v>
      </c>
      <c r="D3311" t="s">
        <v>11539</v>
      </c>
      <c r="E3311" t="s">
        <v>11530</v>
      </c>
      <c r="F3311" t="s">
        <v>11540</v>
      </c>
      <c r="G3311" t="s">
        <v>61</v>
      </c>
      <c r="H3311" t="s">
        <v>18</v>
      </c>
      <c r="I3311" t="s">
        <v>11541</v>
      </c>
      <c r="J3311">
        <v>2015</v>
      </c>
      <c r="K3311">
        <v>605.58000000000004</v>
      </c>
      <c r="L3311">
        <v>21</v>
      </c>
      <c r="M3311">
        <v>1</v>
      </c>
      <c r="N3311">
        <f t="shared" si="130"/>
        <v>0</v>
      </c>
      <c r="O3311">
        <f t="shared" si="131"/>
        <v>0</v>
      </c>
      <c r="P3311" t="s">
        <v>12694</v>
      </c>
    </row>
    <row r="3312" spans="2:16" x14ac:dyDescent="0.25">
      <c r="B3312" t="s">
        <v>3316</v>
      </c>
      <c r="C3312" s="119" t="s">
        <v>60</v>
      </c>
      <c r="D3312" t="s">
        <v>11539</v>
      </c>
      <c r="E3312" t="s">
        <v>11530</v>
      </c>
      <c r="F3312" t="s">
        <v>11540</v>
      </c>
      <c r="G3312" t="s">
        <v>61</v>
      </c>
      <c r="H3312" t="s">
        <v>18</v>
      </c>
      <c r="I3312" t="s">
        <v>11541</v>
      </c>
      <c r="J3312">
        <v>2015</v>
      </c>
      <c r="K3312">
        <v>605.97</v>
      </c>
      <c r="L3312">
        <v>24</v>
      </c>
      <c r="M3312">
        <v>1</v>
      </c>
      <c r="N3312">
        <f t="shared" si="130"/>
        <v>0</v>
      </c>
      <c r="O3312">
        <f t="shared" si="131"/>
        <v>0</v>
      </c>
      <c r="P3312" t="s">
        <v>12694</v>
      </c>
    </row>
    <row r="3313" spans="2:16" x14ac:dyDescent="0.25">
      <c r="B3313" t="s">
        <v>3317</v>
      </c>
      <c r="C3313" s="119" t="s">
        <v>60</v>
      </c>
      <c r="D3313" t="s">
        <v>11537</v>
      </c>
      <c r="E3313" t="s">
        <v>11530</v>
      </c>
      <c r="F3313" t="s">
        <v>11540</v>
      </c>
      <c r="G3313" t="s">
        <v>61</v>
      </c>
      <c r="H3313" t="s">
        <v>18</v>
      </c>
      <c r="I3313" t="s">
        <v>11541</v>
      </c>
      <c r="J3313">
        <v>2015</v>
      </c>
      <c r="K3313">
        <v>637.83000000000004</v>
      </c>
      <c r="L3313">
        <v>44</v>
      </c>
      <c r="M3313">
        <v>1</v>
      </c>
      <c r="N3313">
        <f t="shared" si="130"/>
        <v>0</v>
      </c>
      <c r="O3313">
        <f t="shared" si="131"/>
        <v>0</v>
      </c>
      <c r="P3313" t="s">
        <v>12694</v>
      </c>
    </row>
    <row r="3314" spans="2:16" x14ac:dyDescent="0.25">
      <c r="B3314" t="s">
        <v>3318</v>
      </c>
      <c r="C3314" s="119" t="s">
        <v>60</v>
      </c>
      <c r="D3314" t="s">
        <v>11537</v>
      </c>
      <c r="E3314" t="s">
        <v>11530</v>
      </c>
      <c r="F3314" t="s">
        <v>11540</v>
      </c>
      <c r="G3314" t="s">
        <v>61</v>
      </c>
      <c r="H3314" t="s">
        <v>18</v>
      </c>
      <c r="I3314" t="s">
        <v>11541</v>
      </c>
      <c r="J3314">
        <v>2015</v>
      </c>
      <c r="K3314">
        <v>635.37</v>
      </c>
      <c r="L3314">
        <v>25</v>
      </c>
      <c r="M3314">
        <v>1</v>
      </c>
      <c r="N3314">
        <f t="shared" si="130"/>
        <v>0</v>
      </c>
      <c r="O3314">
        <f t="shared" si="131"/>
        <v>0</v>
      </c>
      <c r="P3314" t="s">
        <v>12694</v>
      </c>
    </row>
    <row r="3315" spans="2:16" x14ac:dyDescent="0.25">
      <c r="B3315" t="s">
        <v>3319</v>
      </c>
      <c r="C3315" s="119" t="s">
        <v>60</v>
      </c>
      <c r="D3315" t="s">
        <v>11537</v>
      </c>
      <c r="E3315" t="s">
        <v>11530</v>
      </c>
      <c r="F3315" t="s">
        <v>11540</v>
      </c>
      <c r="G3315" t="s">
        <v>61</v>
      </c>
      <c r="H3315" t="s">
        <v>18</v>
      </c>
      <c r="I3315" t="s">
        <v>11541</v>
      </c>
      <c r="J3315">
        <v>2015</v>
      </c>
      <c r="K3315">
        <v>605.58000000000004</v>
      </c>
      <c r="L3315">
        <v>21</v>
      </c>
      <c r="M3315">
        <v>1</v>
      </c>
      <c r="N3315">
        <f t="shared" si="130"/>
        <v>0</v>
      </c>
      <c r="O3315">
        <f t="shared" si="131"/>
        <v>0</v>
      </c>
      <c r="P3315" t="s">
        <v>12694</v>
      </c>
    </row>
    <row r="3316" spans="2:16" x14ac:dyDescent="0.25">
      <c r="B3316" t="s">
        <v>3320</v>
      </c>
      <c r="C3316" s="119" t="s">
        <v>60</v>
      </c>
      <c r="D3316" t="s">
        <v>11537</v>
      </c>
      <c r="E3316" t="s">
        <v>11530</v>
      </c>
      <c r="F3316" t="s">
        <v>11540</v>
      </c>
      <c r="G3316" t="s">
        <v>61</v>
      </c>
      <c r="H3316" t="s">
        <v>18</v>
      </c>
      <c r="I3316" t="s">
        <v>11541</v>
      </c>
      <c r="J3316">
        <v>2015</v>
      </c>
      <c r="K3316">
        <v>605.83000000000004</v>
      </c>
      <c r="L3316">
        <v>23</v>
      </c>
      <c r="M3316">
        <v>1</v>
      </c>
      <c r="N3316">
        <f t="shared" si="130"/>
        <v>0</v>
      </c>
      <c r="O3316">
        <f t="shared" si="131"/>
        <v>0</v>
      </c>
      <c r="P3316" t="s">
        <v>12694</v>
      </c>
    </row>
    <row r="3317" spans="2:16" x14ac:dyDescent="0.25">
      <c r="B3317" t="s">
        <v>3321</v>
      </c>
      <c r="C3317" s="119" t="s">
        <v>60</v>
      </c>
      <c r="D3317" t="s">
        <v>11537</v>
      </c>
      <c r="E3317" t="s">
        <v>11530</v>
      </c>
      <c r="F3317" t="s">
        <v>11540</v>
      </c>
      <c r="G3317" t="s">
        <v>61</v>
      </c>
      <c r="H3317" t="s">
        <v>18</v>
      </c>
      <c r="I3317" t="s">
        <v>11541</v>
      </c>
      <c r="J3317">
        <v>2015</v>
      </c>
      <c r="K3317">
        <v>635.11</v>
      </c>
      <c r="L3317">
        <v>23</v>
      </c>
      <c r="M3317">
        <v>1</v>
      </c>
      <c r="N3317">
        <f t="shared" si="130"/>
        <v>0</v>
      </c>
      <c r="O3317">
        <f t="shared" si="131"/>
        <v>0</v>
      </c>
      <c r="P3317" t="s">
        <v>12694</v>
      </c>
    </row>
    <row r="3318" spans="2:16" x14ac:dyDescent="0.25">
      <c r="B3318" t="s">
        <v>3322</v>
      </c>
      <c r="C3318" s="119" t="s">
        <v>60</v>
      </c>
      <c r="D3318" t="s">
        <v>11550</v>
      </c>
      <c r="E3318" t="s">
        <v>11530</v>
      </c>
      <c r="F3318" t="s">
        <v>11540</v>
      </c>
      <c r="G3318" t="s">
        <v>61</v>
      </c>
      <c r="H3318" t="s">
        <v>18</v>
      </c>
      <c r="I3318" t="s">
        <v>11533</v>
      </c>
      <c r="J3318">
        <v>2015</v>
      </c>
      <c r="K3318">
        <v>833.98</v>
      </c>
      <c r="L3318">
        <v>60</v>
      </c>
      <c r="M3318">
        <v>1</v>
      </c>
      <c r="N3318">
        <f t="shared" si="130"/>
        <v>0</v>
      </c>
      <c r="O3318">
        <f t="shared" si="131"/>
        <v>0</v>
      </c>
      <c r="P3318" t="s">
        <v>12694</v>
      </c>
    </row>
    <row r="3319" spans="2:16" x14ac:dyDescent="0.25">
      <c r="B3319" t="s">
        <v>3323</v>
      </c>
      <c r="C3319" s="119" t="s">
        <v>60</v>
      </c>
      <c r="D3319" t="s">
        <v>11537</v>
      </c>
      <c r="E3319" t="s">
        <v>11530</v>
      </c>
      <c r="F3319" t="s">
        <v>11540</v>
      </c>
      <c r="G3319" t="s">
        <v>61</v>
      </c>
      <c r="H3319" t="s">
        <v>18</v>
      </c>
      <c r="I3319" t="s">
        <v>11541</v>
      </c>
      <c r="J3319">
        <v>2015</v>
      </c>
      <c r="K3319">
        <v>569.07000000000005</v>
      </c>
      <c r="L3319">
        <v>27</v>
      </c>
      <c r="M3319">
        <v>1</v>
      </c>
      <c r="N3319">
        <f t="shared" si="130"/>
        <v>0</v>
      </c>
      <c r="O3319">
        <f t="shared" si="131"/>
        <v>0</v>
      </c>
      <c r="P3319" t="s">
        <v>12694</v>
      </c>
    </row>
    <row r="3320" spans="2:16" x14ac:dyDescent="0.25">
      <c r="B3320" t="s">
        <v>3324</v>
      </c>
      <c r="C3320" s="119" t="s">
        <v>60</v>
      </c>
      <c r="D3320" t="s">
        <v>11539</v>
      </c>
      <c r="E3320" t="s">
        <v>11530</v>
      </c>
      <c r="F3320" t="s">
        <v>11540</v>
      </c>
      <c r="G3320" t="s">
        <v>61</v>
      </c>
      <c r="H3320" t="s">
        <v>18</v>
      </c>
      <c r="I3320" t="s">
        <v>11541</v>
      </c>
      <c r="J3320">
        <v>2015</v>
      </c>
      <c r="K3320">
        <v>589.78</v>
      </c>
      <c r="L3320">
        <v>24</v>
      </c>
      <c r="M3320">
        <v>1</v>
      </c>
      <c r="N3320">
        <f t="shared" si="130"/>
        <v>0</v>
      </c>
      <c r="O3320">
        <f t="shared" si="131"/>
        <v>0</v>
      </c>
      <c r="P3320" t="s">
        <v>12694</v>
      </c>
    </row>
    <row r="3321" spans="2:16" x14ac:dyDescent="0.25">
      <c r="B3321" t="s">
        <v>3325</v>
      </c>
      <c r="C3321" s="119" t="s">
        <v>60</v>
      </c>
      <c r="D3321" t="s">
        <v>11537</v>
      </c>
      <c r="E3321" t="s">
        <v>11530</v>
      </c>
      <c r="F3321" t="s">
        <v>11540</v>
      </c>
      <c r="G3321" t="s">
        <v>61</v>
      </c>
      <c r="H3321" t="s">
        <v>18</v>
      </c>
      <c r="I3321" t="s">
        <v>11541</v>
      </c>
      <c r="J3321">
        <v>2015</v>
      </c>
      <c r="K3321">
        <v>591.32000000000005</v>
      </c>
      <c r="L3321">
        <v>36</v>
      </c>
      <c r="M3321">
        <v>1</v>
      </c>
      <c r="N3321">
        <f t="shared" si="130"/>
        <v>0</v>
      </c>
      <c r="O3321">
        <f t="shared" si="131"/>
        <v>0</v>
      </c>
      <c r="P3321" t="s">
        <v>12694</v>
      </c>
    </row>
    <row r="3322" spans="2:16" x14ac:dyDescent="0.25">
      <c r="B3322" t="s">
        <v>3326</v>
      </c>
      <c r="C3322" s="119" t="s">
        <v>60</v>
      </c>
      <c r="D3322" t="s">
        <v>11542</v>
      </c>
      <c r="E3322" t="s">
        <v>11530</v>
      </c>
      <c r="F3322" t="s">
        <v>11540</v>
      </c>
      <c r="G3322" t="s">
        <v>61</v>
      </c>
      <c r="H3322" t="s">
        <v>18</v>
      </c>
      <c r="I3322" t="s">
        <v>11533</v>
      </c>
      <c r="J3322">
        <v>2015</v>
      </c>
      <c r="K3322">
        <v>673.46</v>
      </c>
      <c r="L3322">
        <v>104</v>
      </c>
      <c r="M3322">
        <v>1</v>
      </c>
      <c r="N3322">
        <f t="shared" si="130"/>
        <v>0</v>
      </c>
      <c r="O3322">
        <f t="shared" si="131"/>
        <v>0</v>
      </c>
      <c r="P3322" t="s">
        <v>12694</v>
      </c>
    </row>
    <row r="3323" spans="2:16" x14ac:dyDescent="0.25">
      <c r="B3323" t="s">
        <v>3327</v>
      </c>
      <c r="C3323" s="119" t="s">
        <v>60</v>
      </c>
      <c r="D3323" t="s">
        <v>11537</v>
      </c>
      <c r="E3323" t="s">
        <v>11530</v>
      </c>
      <c r="F3323" t="s">
        <v>11540</v>
      </c>
      <c r="G3323" t="s">
        <v>61</v>
      </c>
      <c r="H3323" t="s">
        <v>18</v>
      </c>
      <c r="I3323" t="s">
        <v>11541</v>
      </c>
      <c r="J3323">
        <v>2015</v>
      </c>
      <c r="K3323">
        <v>635.19000000000005</v>
      </c>
      <c r="L3323">
        <v>28</v>
      </c>
      <c r="M3323">
        <v>1</v>
      </c>
      <c r="N3323">
        <f t="shared" si="130"/>
        <v>0</v>
      </c>
      <c r="O3323">
        <f t="shared" si="131"/>
        <v>0</v>
      </c>
      <c r="P3323" t="s">
        <v>12694</v>
      </c>
    </row>
    <row r="3324" spans="2:16" x14ac:dyDescent="0.25">
      <c r="B3324" t="s">
        <v>3328</v>
      </c>
      <c r="C3324" s="119" t="s">
        <v>60</v>
      </c>
      <c r="D3324" t="s">
        <v>11537</v>
      </c>
      <c r="E3324" t="s">
        <v>11530</v>
      </c>
      <c r="F3324" t="s">
        <v>11540</v>
      </c>
      <c r="G3324" t="s">
        <v>61</v>
      </c>
      <c r="H3324" t="s">
        <v>18</v>
      </c>
      <c r="I3324" t="s">
        <v>11541</v>
      </c>
      <c r="J3324">
        <v>2015</v>
      </c>
      <c r="K3324">
        <v>590.54999999999995</v>
      </c>
      <c r="L3324">
        <v>30</v>
      </c>
      <c r="M3324">
        <v>1</v>
      </c>
      <c r="N3324">
        <f t="shared" si="130"/>
        <v>0</v>
      </c>
      <c r="O3324">
        <f t="shared" si="131"/>
        <v>0</v>
      </c>
      <c r="P3324" t="s">
        <v>12694</v>
      </c>
    </row>
    <row r="3325" spans="2:16" x14ac:dyDescent="0.25">
      <c r="B3325" t="s">
        <v>3329</v>
      </c>
      <c r="C3325" s="119" t="s">
        <v>60</v>
      </c>
      <c r="D3325" t="s">
        <v>11546</v>
      </c>
      <c r="E3325" t="s">
        <v>11530</v>
      </c>
      <c r="F3325" t="s">
        <v>11540</v>
      </c>
      <c r="G3325" t="s">
        <v>61</v>
      </c>
      <c r="H3325" t="s">
        <v>18</v>
      </c>
      <c r="I3325" t="s">
        <v>11541</v>
      </c>
      <c r="J3325">
        <v>2015</v>
      </c>
      <c r="K3325">
        <v>589.25</v>
      </c>
      <c r="L3325">
        <v>20</v>
      </c>
      <c r="M3325">
        <v>1</v>
      </c>
      <c r="N3325">
        <f t="shared" si="130"/>
        <v>0</v>
      </c>
      <c r="O3325">
        <f t="shared" si="131"/>
        <v>0</v>
      </c>
      <c r="P3325" t="s">
        <v>12694</v>
      </c>
    </row>
    <row r="3326" spans="2:16" x14ac:dyDescent="0.25">
      <c r="B3326" t="s">
        <v>3330</v>
      </c>
      <c r="C3326" s="119" t="s">
        <v>60</v>
      </c>
      <c r="D3326" t="s">
        <v>11550</v>
      </c>
      <c r="E3326" t="s">
        <v>11530</v>
      </c>
      <c r="F3326" t="s">
        <v>11540</v>
      </c>
      <c r="G3326" t="s">
        <v>61</v>
      </c>
      <c r="H3326" t="s">
        <v>18</v>
      </c>
      <c r="I3326" t="s">
        <v>11533</v>
      </c>
      <c r="J3326">
        <v>2015</v>
      </c>
      <c r="K3326">
        <v>592.51</v>
      </c>
      <c r="L3326">
        <v>23</v>
      </c>
      <c r="M3326">
        <v>1</v>
      </c>
      <c r="N3326">
        <f t="shared" si="130"/>
        <v>0</v>
      </c>
      <c r="O3326">
        <f t="shared" si="131"/>
        <v>0</v>
      </c>
      <c r="P3326" t="s">
        <v>12694</v>
      </c>
    </row>
    <row r="3327" spans="2:16" x14ac:dyDescent="0.25">
      <c r="B3327" t="s">
        <v>3331</v>
      </c>
      <c r="C3327" s="119" t="s">
        <v>60</v>
      </c>
      <c r="D3327" t="s">
        <v>11537</v>
      </c>
      <c r="E3327" t="s">
        <v>11530</v>
      </c>
      <c r="F3327" t="s">
        <v>11540</v>
      </c>
      <c r="G3327" t="s">
        <v>61</v>
      </c>
      <c r="H3327" t="s">
        <v>18</v>
      </c>
      <c r="I3327" t="s">
        <v>11541</v>
      </c>
      <c r="J3327">
        <v>2015</v>
      </c>
      <c r="K3327">
        <v>617.74</v>
      </c>
      <c r="L3327">
        <v>20</v>
      </c>
      <c r="M3327">
        <v>1</v>
      </c>
      <c r="N3327">
        <f t="shared" si="130"/>
        <v>0</v>
      </c>
      <c r="O3327">
        <f t="shared" si="131"/>
        <v>0</v>
      </c>
      <c r="P3327" t="s">
        <v>12694</v>
      </c>
    </row>
    <row r="3328" spans="2:16" x14ac:dyDescent="0.25">
      <c r="B3328" t="s">
        <v>3332</v>
      </c>
      <c r="C3328" s="119" t="s">
        <v>60</v>
      </c>
      <c r="D3328" t="s">
        <v>11537</v>
      </c>
      <c r="E3328" t="s">
        <v>11530</v>
      </c>
      <c r="F3328" t="s">
        <v>11540</v>
      </c>
      <c r="G3328" t="s">
        <v>61</v>
      </c>
      <c r="H3328" t="s">
        <v>18</v>
      </c>
      <c r="I3328" t="s">
        <v>11541</v>
      </c>
      <c r="J3328">
        <v>2015</v>
      </c>
      <c r="K3328">
        <v>618.52</v>
      </c>
      <c r="L3328">
        <v>26</v>
      </c>
      <c r="M3328">
        <v>1</v>
      </c>
      <c r="N3328">
        <f t="shared" si="130"/>
        <v>0</v>
      </c>
      <c r="O3328">
        <f t="shared" si="131"/>
        <v>0</v>
      </c>
      <c r="P3328" t="s">
        <v>12694</v>
      </c>
    </row>
    <row r="3329" spans="2:16" x14ac:dyDescent="0.25">
      <c r="B3329" t="s">
        <v>3333</v>
      </c>
      <c r="C3329" s="119" t="s">
        <v>60</v>
      </c>
      <c r="D3329" t="s">
        <v>11550</v>
      </c>
      <c r="E3329" t="s">
        <v>11530</v>
      </c>
      <c r="F3329" t="s">
        <v>11540</v>
      </c>
      <c r="G3329" t="s">
        <v>61</v>
      </c>
      <c r="H3329" t="s">
        <v>18</v>
      </c>
      <c r="I3329" t="s">
        <v>11533</v>
      </c>
      <c r="J3329">
        <v>2015</v>
      </c>
      <c r="K3329">
        <v>608.66</v>
      </c>
      <c r="L3329">
        <v>25</v>
      </c>
      <c r="M3329">
        <v>1</v>
      </c>
      <c r="N3329">
        <f t="shared" si="130"/>
        <v>0</v>
      </c>
      <c r="O3329">
        <f t="shared" si="131"/>
        <v>0</v>
      </c>
      <c r="P3329" t="s">
        <v>12693</v>
      </c>
    </row>
    <row r="3330" spans="2:16" x14ac:dyDescent="0.25">
      <c r="B3330" t="s">
        <v>3334</v>
      </c>
      <c r="C3330" s="119" t="s">
        <v>60</v>
      </c>
      <c r="D3330" t="s">
        <v>11537</v>
      </c>
      <c r="E3330" t="s">
        <v>11530</v>
      </c>
      <c r="F3330" t="s">
        <v>11540</v>
      </c>
      <c r="G3330" t="s">
        <v>61</v>
      </c>
      <c r="H3330" t="s">
        <v>18</v>
      </c>
      <c r="I3330" t="s">
        <v>11541</v>
      </c>
      <c r="J3330">
        <v>2015</v>
      </c>
      <c r="K3330">
        <v>635.85</v>
      </c>
      <c r="L3330">
        <v>30</v>
      </c>
      <c r="M3330">
        <v>1</v>
      </c>
      <c r="N3330">
        <f t="shared" si="130"/>
        <v>0</v>
      </c>
      <c r="O3330">
        <f t="shared" si="131"/>
        <v>0</v>
      </c>
      <c r="P3330" t="s">
        <v>12694</v>
      </c>
    </row>
    <row r="3331" spans="2:16" x14ac:dyDescent="0.25">
      <c r="B3331" t="s">
        <v>3335</v>
      </c>
      <c r="C3331" s="119" t="s">
        <v>60</v>
      </c>
      <c r="D3331" t="s">
        <v>11537</v>
      </c>
      <c r="E3331" t="s">
        <v>11530</v>
      </c>
      <c r="F3331" t="s">
        <v>11540</v>
      </c>
      <c r="G3331" t="s">
        <v>61</v>
      </c>
      <c r="H3331" t="s">
        <v>18</v>
      </c>
      <c r="I3331" t="s">
        <v>11541</v>
      </c>
      <c r="J3331">
        <v>2015</v>
      </c>
      <c r="K3331">
        <v>599.29</v>
      </c>
      <c r="L3331">
        <v>26</v>
      </c>
      <c r="M3331">
        <v>1</v>
      </c>
      <c r="N3331">
        <f t="shared" si="130"/>
        <v>0</v>
      </c>
      <c r="O3331">
        <f t="shared" si="131"/>
        <v>0</v>
      </c>
      <c r="P3331" t="s">
        <v>12694</v>
      </c>
    </row>
    <row r="3332" spans="2:16" x14ac:dyDescent="0.25">
      <c r="B3332" t="s">
        <v>3336</v>
      </c>
      <c r="C3332" s="119" t="s">
        <v>60</v>
      </c>
      <c r="D3332" t="s">
        <v>11537</v>
      </c>
      <c r="E3332" t="s">
        <v>11530</v>
      </c>
      <c r="F3332" t="s">
        <v>11540</v>
      </c>
      <c r="G3332" t="s">
        <v>61</v>
      </c>
      <c r="H3332" t="s">
        <v>18</v>
      </c>
      <c r="I3332" t="s">
        <v>11541</v>
      </c>
      <c r="J3332">
        <v>2015</v>
      </c>
      <c r="K3332">
        <v>606.48</v>
      </c>
      <c r="L3332">
        <v>28</v>
      </c>
      <c r="M3332">
        <v>1</v>
      </c>
      <c r="N3332">
        <f t="shared" si="130"/>
        <v>0</v>
      </c>
      <c r="O3332">
        <f t="shared" si="131"/>
        <v>0</v>
      </c>
      <c r="P3332" t="s">
        <v>12694</v>
      </c>
    </row>
    <row r="3333" spans="2:16" x14ac:dyDescent="0.25">
      <c r="B3333" t="s">
        <v>3337</v>
      </c>
      <c r="C3333" s="119" t="s">
        <v>60</v>
      </c>
      <c r="D3333" t="s">
        <v>11546</v>
      </c>
      <c r="E3333" t="s">
        <v>11530</v>
      </c>
      <c r="F3333" t="s">
        <v>11540</v>
      </c>
      <c r="G3333" t="s">
        <v>61</v>
      </c>
      <c r="H3333" t="s">
        <v>18</v>
      </c>
      <c r="I3333" t="s">
        <v>11533</v>
      </c>
      <c r="J3333">
        <v>2015</v>
      </c>
      <c r="K3333">
        <v>821.66</v>
      </c>
      <c r="L3333">
        <v>42</v>
      </c>
      <c r="M3333">
        <v>1</v>
      </c>
      <c r="N3333">
        <f t="shared" si="130"/>
        <v>0</v>
      </c>
      <c r="O3333">
        <f t="shared" si="131"/>
        <v>0</v>
      </c>
      <c r="P3333" t="s">
        <v>12694</v>
      </c>
    </row>
    <row r="3334" spans="2:16" x14ac:dyDescent="0.25">
      <c r="B3334" t="s">
        <v>3338</v>
      </c>
      <c r="C3334" s="119" t="s">
        <v>60</v>
      </c>
      <c r="D3334" t="s">
        <v>11537</v>
      </c>
      <c r="E3334" t="s">
        <v>11530</v>
      </c>
      <c r="F3334" t="s">
        <v>11540</v>
      </c>
      <c r="G3334" t="s">
        <v>61</v>
      </c>
      <c r="H3334" t="s">
        <v>18</v>
      </c>
      <c r="I3334" t="s">
        <v>11541</v>
      </c>
      <c r="J3334">
        <v>2015</v>
      </c>
      <c r="K3334">
        <v>598.79999999999995</v>
      </c>
      <c r="L3334">
        <v>22</v>
      </c>
      <c r="M3334">
        <v>1</v>
      </c>
      <c r="N3334">
        <f t="shared" si="130"/>
        <v>0</v>
      </c>
      <c r="O3334">
        <f t="shared" si="131"/>
        <v>0</v>
      </c>
      <c r="P3334" t="s">
        <v>12694</v>
      </c>
    </row>
    <row r="3335" spans="2:16" x14ac:dyDescent="0.25">
      <c r="B3335" t="s">
        <v>3339</v>
      </c>
      <c r="C3335" s="119" t="s">
        <v>60</v>
      </c>
      <c r="D3335" t="s">
        <v>11546</v>
      </c>
      <c r="E3335" t="s">
        <v>11530</v>
      </c>
      <c r="F3335" t="s">
        <v>11540</v>
      </c>
      <c r="G3335" t="s">
        <v>61</v>
      </c>
      <c r="H3335" t="s">
        <v>18</v>
      </c>
      <c r="I3335" t="s">
        <v>11541</v>
      </c>
      <c r="J3335">
        <v>2015</v>
      </c>
      <c r="K3335">
        <v>635.26</v>
      </c>
      <c r="L3335">
        <v>24</v>
      </c>
      <c r="M3335">
        <v>1</v>
      </c>
      <c r="N3335">
        <f t="shared" si="130"/>
        <v>0</v>
      </c>
      <c r="O3335">
        <f t="shared" si="131"/>
        <v>0</v>
      </c>
      <c r="P3335" t="s">
        <v>12694</v>
      </c>
    </row>
    <row r="3336" spans="2:16" x14ac:dyDescent="0.25">
      <c r="B3336" t="s">
        <v>3340</v>
      </c>
      <c r="C3336" s="119" t="s">
        <v>60</v>
      </c>
      <c r="D3336" t="s">
        <v>11542</v>
      </c>
      <c r="E3336" t="s">
        <v>11530</v>
      </c>
      <c r="F3336" t="s">
        <v>11540</v>
      </c>
      <c r="G3336" t="s">
        <v>61</v>
      </c>
      <c r="H3336" t="s">
        <v>18</v>
      </c>
      <c r="I3336" t="s">
        <v>11541</v>
      </c>
      <c r="J3336">
        <v>2015</v>
      </c>
      <c r="K3336">
        <v>625.23</v>
      </c>
      <c r="L3336">
        <v>26</v>
      </c>
      <c r="M3336">
        <v>1</v>
      </c>
      <c r="N3336">
        <f t="shared" si="130"/>
        <v>0</v>
      </c>
      <c r="O3336">
        <f t="shared" si="131"/>
        <v>0</v>
      </c>
      <c r="P3336" t="s">
        <v>12694</v>
      </c>
    </row>
    <row r="3337" spans="2:16" x14ac:dyDescent="0.25">
      <c r="B3337" t="s">
        <v>3341</v>
      </c>
      <c r="C3337" s="119" t="s">
        <v>60</v>
      </c>
      <c r="D3337" t="s">
        <v>11542</v>
      </c>
      <c r="E3337" t="s">
        <v>11530</v>
      </c>
      <c r="F3337" t="s">
        <v>11540</v>
      </c>
      <c r="G3337" t="s">
        <v>61</v>
      </c>
      <c r="H3337" t="s">
        <v>18</v>
      </c>
      <c r="I3337" t="s">
        <v>11541</v>
      </c>
      <c r="J3337">
        <v>2015</v>
      </c>
      <c r="K3337">
        <v>625.23</v>
      </c>
      <c r="L3337">
        <v>26</v>
      </c>
      <c r="M3337">
        <v>1</v>
      </c>
      <c r="N3337">
        <f t="shared" si="130"/>
        <v>0</v>
      </c>
      <c r="O3337">
        <f t="shared" si="131"/>
        <v>0</v>
      </c>
      <c r="P3337" t="s">
        <v>12694</v>
      </c>
    </row>
    <row r="3338" spans="2:16" x14ac:dyDescent="0.25">
      <c r="B3338" t="s">
        <v>3342</v>
      </c>
      <c r="C3338" s="119" t="s">
        <v>60</v>
      </c>
      <c r="D3338" t="s">
        <v>11537</v>
      </c>
      <c r="E3338" t="s">
        <v>11530</v>
      </c>
      <c r="F3338" t="s">
        <v>11540</v>
      </c>
      <c r="G3338" t="s">
        <v>61</v>
      </c>
      <c r="H3338" t="s">
        <v>18</v>
      </c>
      <c r="I3338" t="s">
        <v>11541</v>
      </c>
      <c r="J3338">
        <v>2015</v>
      </c>
      <c r="K3338">
        <v>596.17999999999995</v>
      </c>
      <c r="L3338">
        <v>24</v>
      </c>
      <c r="M3338">
        <v>1</v>
      </c>
      <c r="N3338">
        <f t="shared" si="130"/>
        <v>0</v>
      </c>
      <c r="O3338">
        <f t="shared" si="131"/>
        <v>0</v>
      </c>
      <c r="P3338" t="s">
        <v>12694</v>
      </c>
    </row>
    <row r="3339" spans="2:16" x14ac:dyDescent="0.25">
      <c r="B3339" t="s">
        <v>3343</v>
      </c>
      <c r="C3339" s="119" t="s">
        <v>60</v>
      </c>
      <c r="D3339" t="s">
        <v>11537</v>
      </c>
      <c r="E3339" t="s">
        <v>11530</v>
      </c>
      <c r="F3339" t="s">
        <v>11540</v>
      </c>
      <c r="G3339" t="s">
        <v>61</v>
      </c>
      <c r="H3339" t="s">
        <v>18</v>
      </c>
      <c r="I3339" t="s">
        <v>11541</v>
      </c>
      <c r="J3339">
        <v>2015</v>
      </c>
      <c r="K3339">
        <v>596.4</v>
      </c>
      <c r="L3339">
        <v>26</v>
      </c>
      <c r="M3339">
        <v>1</v>
      </c>
      <c r="N3339">
        <f t="shared" ref="N3339:N3402" si="132">IF(K3339&lt;100,1,0)</f>
        <v>0</v>
      </c>
      <c r="O3339">
        <f t="shared" si="131"/>
        <v>0</v>
      </c>
      <c r="P3339" t="s">
        <v>12694</v>
      </c>
    </row>
    <row r="3340" spans="2:16" x14ac:dyDescent="0.25">
      <c r="B3340" t="s">
        <v>3344</v>
      </c>
      <c r="C3340" s="119" t="s">
        <v>60</v>
      </c>
      <c r="D3340" t="s">
        <v>11537</v>
      </c>
      <c r="E3340" t="s">
        <v>11530</v>
      </c>
      <c r="F3340" t="s">
        <v>11540</v>
      </c>
      <c r="G3340" t="s">
        <v>61</v>
      </c>
      <c r="H3340" t="s">
        <v>18</v>
      </c>
      <c r="I3340" t="s">
        <v>11541</v>
      </c>
      <c r="J3340">
        <v>2015</v>
      </c>
      <c r="K3340">
        <v>604.45000000000005</v>
      </c>
      <c r="L3340">
        <v>21</v>
      </c>
      <c r="M3340">
        <v>1</v>
      </c>
      <c r="N3340">
        <f t="shared" si="132"/>
        <v>0</v>
      </c>
      <c r="O3340">
        <f t="shared" si="131"/>
        <v>0</v>
      </c>
      <c r="P3340" t="s">
        <v>12694</v>
      </c>
    </row>
    <row r="3341" spans="2:16" x14ac:dyDescent="0.25">
      <c r="B3341" t="s">
        <v>3345</v>
      </c>
      <c r="C3341" s="119" t="s">
        <v>60</v>
      </c>
      <c r="D3341" t="s">
        <v>11537</v>
      </c>
      <c r="E3341" t="s">
        <v>11530</v>
      </c>
      <c r="F3341" t="s">
        <v>11540</v>
      </c>
      <c r="G3341" t="s">
        <v>61</v>
      </c>
      <c r="H3341" t="s">
        <v>18</v>
      </c>
      <c r="I3341" t="s">
        <v>11541</v>
      </c>
      <c r="J3341">
        <v>2015</v>
      </c>
      <c r="K3341">
        <v>604.30999999999995</v>
      </c>
      <c r="L3341">
        <v>20</v>
      </c>
      <c r="M3341">
        <v>1</v>
      </c>
      <c r="N3341">
        <f t="shared" si="132"/>
        <v>0</v>
      </c>
      <c r="O3341">
        <f t="shared" si="131"/>
        <v>0</v>
      </c>
      <c r="P3341" t="s">
        <v>12694</v>
      </c>
    </row>
    <row r="3342" spans="2:16" x14ac:dyDescent="0.25">
      <c r="B3342" t="s">
        <v>3346</v>
      </c>
      <c r="C3342" s="119" t="s">
        <v>60</v>
      </c>
      <c r="D3342" t="s">
        <v>11550</v>
      </c>
      <c r="E3342" t="s">
        <v>11530</v>
      </c>
      <c r="F3342" t="s">
        <v>11540</v>
      </c>
      <c r="G3342" t="s">
        <v>61</v>
      </c>
      <c r="H3342" t="s">
        <v>18</v>
      </c>
      <c r="I3342" t="s">
        <v>11541</v>
      </c>
      <c r="J3342">
        <v>2015</v>
      </c>
      <c r="K3342">
        <v>637.27</v>
      </c>
      <c r="L3342">
        <v>41</v>
      </c>
      <c r="M3342">
        <v>1</v>
      </c>
      <c r="N3342">
        <f t="shared" si="132"/>
        <v>0</v>
      </c>
      <c r="O3342">
        <f t="shared" si="131"/>
        <v>0</v>
      </c>
      <c r="P3342" t="s">
        <v>12694</v>
      </c>
    </row>
    <row r="3343" spans="2:16" x14ac:dyDescent="0.25">
      <c r="B3343" t="s">
        <v>3347</v>
      </c>
      <c r="C3343" s="119" t="s">
        <v>60</v>
      </c>
      <c r="D3343" t="s">
        <v>11537</v>
      </c>
      <c r="E3343" t="s">
        <v>11530</v>
      </c>
      <c r="F3343" t="s">
        <v>11540</v>
      </c>
      <c r="G3343" t="s">
        <v>61</v>
      </c>
      <c r="H3343" t="s">
        <v>18</v>
      </c>
      <c r="I3343" t="s">
        <v>11541</v>
      </c>
      <c r="J3343">
        <v>2015</v>
      </c>
      <c r="K3343">
        <v>813.17</v>
      </c>
      <c r="L3343">
        <v>26</v>
      </c>
      <c r="M3343">
        <v>1</v>
      </c>
      <c r="N3343">
        <f t="shared" si="132"/>
        <v>0</v>
      </c>
      <c r="O3343">
        <f t="shared" si="131"/>
        <v>0</v>
      </c>
      <c r="P3343" t="s">
        <v>12694</v>
      </c>
    </row>
    <row r="3344" spans="2:16" x14ac:dyDescent="0.25">
      <c r="B3344" t="s">
        <v>3348</v>
      </c>
      <c r="C3344" s="119" t="s">
        <v>60</v>
      </c>
      <c r="D3344" t="s">
        <v>11537</v>
      </c>
      <c r="E3344" t="s">
        <v>11530</v>
      </c>
      <c r="F3344" t="s">
        <v>11540</v>
      </c>
      <c r="G3344" t="s">
        <v>61</v>
      </c>
      <c r="H3344" t="s">
        <v>18</v>
      </c>
      <c r="I3344" t="s">
        <v>11541</v>
      </c>
      <c r="J3344">
        <v>2015</v>
      </c>
      <c r="K3344">
        <v>635.89</v>
      </c>
      <c r="L3344">
        <v>42</v>
      </c>
      <c r="M3344">
        <v>1</v>
      </c>
      <c r="N3344">
        <f t="shared" si="132"/>
        <v>0</v>
      </c>
      <c r="O3344">
        <f t="shared" si="131"/>
        <v>0</v>
      </c>
      <c r="P3344" t="s">
        <v>12694</v>
      </c>
    </row>
    <row r="3345" spans="2:16" x14ac:dyDescent="0.25">
      <c r="B3345" t="s">
        <v>3349</v>
      </c>
      <c r="C3345" s="119" t="s">
        <v>60</v>
      </c>
      <c r="D3345" t="s">
        <v>11537</v>
      </c>
      <c r="E3345" t="s">
        <v>11530</v>
      </c>
      <c r="F3345" t="s">
        <v>11540</v>
      </c>
      <c r="G3345" t="s">
        <v>61</v>
      </c>
      <c r="H3345" t="s">
        <v>18</v>
      </c>
      <c r="I3345" t="s">
        <v>11541</v>
      </c>
      <c r="J3345">
        <v>2015</v>
      </c>
      <c r="K3345">
        <v>605.66999999999996</v>
      </c>
      <c r="L3345">
        <v>23</v>
      </c>
      <c r="M3345">
        <v>1</v>
      </c>
      <c r="N3345">
        <f t="shared" si="132"/>
        <v>0</v>
      </c>
      <c r="O3345">
        <f t="shared" si="131"/>
        <v>0</v>
      </c>
      <c r="P3345" t="s">
        <v>12694</v>
      </c>
    </row>
    <row r="3346" spans="2:16" x14ac:dyDescent="0.25">
      <c r="B3346" t="s">
        <v>3350</v>
      </c>
      <c r="C3346" s="119" t="s">
        <v>60</v>
      </c>
      <c r="D3346" t="s">
        <v>11539</v>
      </c>
      <c r="E3346" t="s">
        <v>11530</v>
      </c>
      <c r="F3346" t="s">
        <v>11540</v>
      </c>
      <c r="G3346" t="s">
        <v>61</v>
      </c>
      <c r="H3346" t="s">
        <v>18</v>
      </c>
      <c r="I3346" t="s">
        <v>11541</v>
      </c>
      <c r="J3346">
        <v>2015</v>
      </c>
      <c r="K3346">
        <v>637.15</v>
      </c>
      <c r="L3346">
        <v>40</v>
      </c>
      <c r="M3346">
        <v>1</v>
      </c>
      <c r="N3346">
        <f t="shared" si="132"/>
        <v>0</v>
      </c>
      <c r="O3346">
        <f t="shared" si="131"/>
        <v>0</v>
      </c>
      <c r="P3346" t="s">
        <v>12694</v>
      </c>
    </row>
    <row r="3347" spans="2:16" x14ac:dyDescent="0.25">
      <c r="B3347" t="s">
        <v>3351</v>
      </c>
      <c r="C3347" s="119" t="s">
        <v>60</v>
      </c>
      <c r="D3347" t="s">
        <v>11537</v>
      </c>
      <c r="E3347" t="s">
        <v>11530</v>
      </c>
      <c r="F3347" t="s">
        <v>11540</v>
      </c>
      <c r="G3347" t="s">
        <v>61</v>
      </c>
      <c r="H3347" t="s">
        <v>18</v>
      </c>
      <c r="I3347" t="s">
        <v>11541</v>
      </c>
      <c r="J3347">
        <v>2015</v>
      </c>
      <c r="K3347">
        <v>605.92999999999995</v>
      </c>
      <c r="L3347">
        <v>25</v>
      </c>
      <c r="M3347">
        <v>1</v>
      </c>
      <c r="N3347">
        <f t="shared" si="132"/>
        <v>0</v>
      </c>
      <c r="O3347">
        <f t="shared" si="131"/>
        <v>0</v>
      </c>
      <c r="P3347" t="s">
        <v>12694</v>
      </c>
    </row>
    <row r="3348" spans="2:16" x14ac:dyDescent="0.25">
      <c r="B3348" t="s">
        <v>3352</v>
      </c>
      <c r="C3348" s="119" t="s">
        <v>60</v>
      </c>
      <c r="D3348" t="s">
        <v>11537</v>
      </c>
      <c r="E3348" t="s">
        <v>11530</v>
      </c>
      <c r="F3348" t="s">
        <v>11540</v>
      </c>
      <c r="G3348" t="s">
        <v>61</v>
      </c>
      <c r="H3348" t="s">
        <v>18</v>
      </c>
      <c r="I3348" t="s">
        <v>11541</v>
      </c>
      <c r="J3348">
        <v>2015</v>
      </c>
      <c r="K3348">
        <v>606.32000000000005</v>
      </c>
      <c r="L3348">
        <v>28</v>
      </c>
      <c r="M3348">
        <v>1</v>
      </c>
      <c r="N3348">
        <f t="shared" si="132"/>
        <v>0</v>
      </c>
      <c r="O3348">
        <f t="shared" si="131"/>
        <v>0</v>
      </c>
      <c r="P3348" t="s">
        <v>12694</v>
      </c>
    </row>
    <row r="3349" spans="2:16" x14ac:dyDescent="0.25">
      <c r="B3349" t="s">
        <v>3353</v>
      </c>
      <c r="C3349" s="119" t="s">
        <v>60</v>
      </c>
      <c r="D3349" t="s">
        <v>11539</v>
      </c>
      <c r="E3349" t="s">
        <v>11530</v>
      </c>
      <c r="F3349" t="s">
        <v>11540</v>
      </c>
      <c r="G3349" t="s">
        <v>61</v>
      </c>
      <c r="H3349" t="s">
        <v>18</v>
      </c>
      <c r="I3349" t="s">
        <v>11541</v>
      </c>
      <c r="J3349">
        <v>2015</v>
      </c>
      <c r="K3349">
        <v>2638.09</v>
      </c>
      <c r="L3349">
        <v>26</v>
      </c>
      <c r="M3349">
        <v>1</v>
      </c>
      <c r="N3349">
        <f t="shared" si="132"/>
        <v>0</v>
      </c>
      <c r="O3349">
        <f t="shared" si="131"/>
        <v>0</v>
      </c>
      <c r="P3349" t="s">
        <v>12694</v>
      </c>
    </row>
    <row r="3350" spans="2:16" x14ac:dyDescent="0.25">
      <c r="B3350" t="s">
        <v>3354</v>
      </c>
      <c r="C3350" s="119" t="s">
        <v>60</v>
      </c>
      <c r="D3350" t="s">
        <v>11542</v>
      </c>
      <c r="E3350" t="s">
        <v>11530</v>
      </c>
      <c r="F3350" t="s">
        <v>11540</v>
      </c>
      <c r="G3350" t="s">
        <v>61</v>
      </c>
      <c r="H3350" t="s">
        <v>18</v>
      </c>
      <c r="I3350" t="s">
        <v>11533</v>
      </c>
      <c r="J3350">
        <v>2015</v>
      </c>
      <c r="K3350">
        <v>608.91</v>
      </c>
      <c r="L3350">
        <v>26</v>
      </c>
      <c r="M3350">
        <v>1</v>
      </c>
      <c r="N3350">
        <f t="shared" si="132"/>
        <v>0</v>
      </c>
      <c r="O3350">
        <f t="shared" si="131"/>
        <v>0</v>
      </c>
      <c r="P3350" t="s">
        <v>12694</v>
      </c>
    </row>
    <row r="3351" spans="2:16" x14ac:dyDescent="0.25">
      <c r="B3351" t="s">
        <v>3355</v>
      </c>
      <c r="C3351" s="119" t="s">
        <v>60</v>
      </c>
      <c r="D3351" t="s">
        <v>11537</v>
      </c>
      <c r="E3351" t="s">
        <v>11530</v>
      </c>
      <c r="F3351" t="s">
        <v>11540</v>
      </c>
      <c r="G3351" t="s">
        <v>61</v>
      </c>
      <c r="H3351" t="s">
        <v>18</v>
      </c>
      <c r="I3351" t="s">
        <v>11541</v>
      </c>
      <c r="J3351">
        <v>2015</v>
      </c>
      <c r="K3351">
        <v>609.04999999999995</v>
      </c>
      <c r="L3351">
        <v>52</v>
      </c>
      <c r="M3351">
        <v>1</v>
      </c>
      <c r="N3351">
        <f t="shared" si="132"/>
        <v>0</v>
      </c>
      <c r="O3351">
        <f t="shared" si="131"/>
        <v>0</v>
      </c>
      <c r="P3351" t="s">
        <v>12694</v>
      </c>
    </row>
    <row r="3352" spans="2:16" x14ac:dyDescent="0.25">
      <c r="B3352" t="s">
        <v>3356</v>
      </c>
      <c r="C3352" s="119" t="s">
        <v>60</v>
      </c>
      <c r="D3352" t="s">
        <v>11546</v>
      </c>
      <c r="E3352" t="s">
        <v>11530</v>
      </c>
      <c r="F3352" t="s">
        <v>11540</v>
      </c>
      <c r="G3352" t="s">
        <v>61</v>
      </c>
      <c r="H3352" t="s">
        <v>18</v>
      </c>
      <c r="I3352" t="s">
        <v>11533</v>
      </c>
      <c r="J3352">
        <v>2015</v>
      </c>
      <c r="K3352">
        <v>668.19</v>
      </c>
      <c r="L3352">
        <v>95</v>
      </c>
      <c r="M3352">
        <v>1</v>
      </c>
      <c r="N3352">
        <f t="shared" si="132"/>
        <v>0</v>
      </c>
      <c r="O3352">
        <f t="shared" si="131"/>
        <v>0</v>
      </c>
      <c r="P3352" t="s">
        <v>12693</v>
      </c>
    </row>
    <row r="3353" spans="2:16" x14ac:dyDescent="0.25">
      <c r="B3353" t="s">
        <v>3357</v>
      </c>
      <c r="C3353" s="119" t="s">
        <v>60</v>
      </c>
      <c r="D3353" t="s">
        <v>11537</v>
      </c>
      <c r="E3353" t="s">
        <v>11530</v>
      </c>
      <c r="F3353" t="s">
        <v>11540</v>
      </c>
      <c r="G3353" t="s">
        <v>61</v>
      </c>
      <c r="H3353" t="s">
        <v>18</v>
      </c>
      <c r="I3353" t="s">
        <v>11541</v>
      </c>
      <c r="J3353">
        <v>2015</v>
      </c>
      <c r="K3353">
        <v>633</v>
      </c>
      <c r="L3353">
        <v>24</v>
      </c>
      <c r="M3353">
        <v>1</v>
      </c>
      <c r="N3353">
        <f t="shared" si="132"/>
        <v>0</v>
      </c>
      <c r="O3353">
        <f t="shared" si="131"/>
        <v>0</v>
      </c>
      <c r="P3353" t="s">
        <v>12694</v>
      </c>
    </row>
    <row r="3354" spans="2:16" x14ac:dyDescent="0.25">
      <c r="B3354" t="s">
        <v>3358</v>
      </c>
      <c r="C3354" s="119" t="s">
        <v>60</v>
      </c>
      <c r="D3354" t="s">
        <v>11537</v>
      </c>
      <c r="E3354" t="s">
        <v>11530</v>
      </c>
      <c r="F3354" t="s">
        <v>11540</v>
      </c>
      <c r="G3354" t="s">
        <v>61</v>
      </c>
      <c r="H3354" t="s">
        <v>18</v>
      </c>
      <c r="I3354" t="s">
        <v>11541</v>
      </c>
      <c r="J3354">
        <v>2015</v>
      </c>
      <c r="K3354">
        <v>603.91999999999996</v>
      </c>
      <c r="L3354">
        <v>17</v>
      </c>
      <c r="M3354">
        <v>1</v>
      </c>
      <c r="N3354">
        <f t="shared" si="132"/>
        <v>0</v>
      </c>
      <c r="O3354">
        <f t="shared" ref="O3354:O3417" si="133">IF(OR(L3354="",L3354&lt;=0),1,0)</f>
        <v>0</v>
      </c>
      <c r="P3354" t="s">
        <v>12694</v>
      </c>
    </row>
    <row r="3355" spans="2:16" x14ac:dyDescent="0.25">
      <c r="B3355" t="s">
        <v>3359</v>
      </c>
      <c r="C3355" s="119" t="s">
        <v>60</v>
      </c>
      <c r="D3355" t="s">
        <v>11537</v>
      </c>
      <c r="E3355" t="s">
        <v>11530</v>
      </c>
      <c r="F3355" t="s">
        <v>11540</v>
      </c>
      <c r="G3355" t="s">
        <v>61</v>
      </c>
      <c r="H3355" t="s">
        <v>18</v>
      </c>
      <c r="I3355" t="s">
        <v>11541</v>
      </c>
      <c r="J3355">
        <v>2015</v>
      </c>
      <c r="K3355">
        <v>729.69</v>
      </c>
      <c r="L3355">
        <v>18</v>
      </c>
      <c r="M3355">
        <v>1</v>
      </c>
      <c r="N3355">
        <f t="shared" si="132"/>
        <v>0</v>
      </c>
      <c r="O3355">
        <f t="shared" si="133"/>
        <v>0</v>
      </c>
      <c r="P3355" t="s">
        <v>12694</v>
      </c>
    </row>
    <row r="3356" spans="2:16" x14ac:dyDescent="0.25">
      <c r="B3356" t="s">
        <v>3360</v>
      </c>
      <c r="C3356" s="119" t="s">
        <v>60</v>
      </c>
      <c r="D3356" t="s">
        <v>11550</v>
      </c>
      <c r="E3356" t="s">
        <v>11530</v>
      </c>
      <c r="F3356" t="s">
        <v>11540</v>
      </c>
      <c r="G3356" t="s">
        <v>61</v>
      </c>
      <c r="H3356" t="s">
        <v>18</v>
      </c>
      <c r="I3356" t="s">
        <v>11541</v>
      </c>
      <c r="J3356">
        <v>2015</v>
      </c>
      <c r="K3356">
        <v>607.5</v>
      </c>
      <c r="L3356">
        <v>40</v>
      </c>
      <c r="M3356">
        <v>1</v>
      </c>
      <c r="N3356">
        <f t="shared" si="132"/>
        <v>0</v>
      </c>
      <c r="O3356">
        <f t="shared" si="133"/>
        <v>0</v>
      </c>
      <c r="P3356" t="s">
        <v>12694</v>
      </c>
    </row>
    <row r="3357" spans="2:16" x14ac:dyDescent="0.25">
      <c r="B3357" t="s">
        <v>3361</v>
      </c>
      <c r="C3357" s="119" t="s">
        <v>60</v>
      </c>
      <c r="D3357" t="s">
        <v>11537</v>
      </c>
      <c r="E3357" t="s">
        <v>11530</v>
      </c>
      <c r="F3357" t="s">
        <v>11540</v>
      </c>
      <c r="G3357" t="s">
        <v>61</v>
      </c>
      <c r="H3357" t="s">
        <v>18</v>
      </c>
      <c r="I3357" t="s">
        <v>11541</v>
      </c>
      <c r="J3357">
        <v>2015</v>
      </c>
      <c r="K3357">
        <v>608.79</v>
      </c>
      <c r="L3357">
        <v>50</v>
      </c>
      <c r="M3357">
        <v>1</v>
      </c>
      <c r="N3357">
        <f t="shared" si="132"/>
        <v>0</v>
      </c>
      <c r="O3357">
        <f t="shared" si="133"/>
        <v>0</v>
      </c>
      <c r="P3357" t="s">
        <v>12694</v>
      </c>
    </row>
    <row r="3358" spans="2:16" x14ac:dyDescent="0.25">
      <c r="B3358" t="s">
        <v>3362</v>
      </c>
      <c r="C3358" s="119" t="s">
        <v>60</v>
      </c>
      <c r="D3358" t="s">
        <v>11537</v>
      </c>
      <c r="E3358" t="s">
        <v>11530</v>
      </c>
      <c r="F3358" t="s">
        <v>11540</v>
      </c>
      <c r="G3358" t="s">
        <v>61</v>
      </c>
      <c r="H3358" t="s">
        <v>18</v>
      </c>
      <c r="I3358" t="s">
        <v>11541</v>
      </c>
      <c r="J3358">
        <v>2015</v>
      </c>
      <c r="K3358">
        <v>633</v>
      </c>
      <c r="L3358">
        <v>24</v>
      </c>
      <c r="M3358">
        <v>1</v>
      </c>
      <c r="N3358">
        <f t="shared" si="132"/>
        <v>0</v>
      </c>
      <c r="O3358">
        <f t="shared" si="133"/>
        <v>0</v>
      </c>
      <c r="P3358" t="s">
        <v>12694</v>
      </c>
    </row>
    <row r="3359" spans="2:16" x14ac:dyDescent="0.25">
      <c r="B3359" t="s">
        <v>3363</v>
      </c>
      <c r="C3359" s="119" t="s">
        <v>60</v>
      </c>
      <c r="D3359" t="s">
        <v>11537</v>
      </c>
      <c r="E3359" t="s">
        <v>11530</v>
      </c>
      <c r="F3359" t="s">
        <v>11540</v>
      </c>
      <c r="G3359" t="s">
        <v>61</v>
      </c>
      <c r="H3359" t="s">
        <v>18</v>
      </c>
      <c r="I3359" t="s">
        <v>11541</v>
      </c>
      <c r="J3359">
        <v>2015</v>
      </c>
      <c r="K3359">
        <v>633</v>
      </c>
      <c r="L3359">
        <v>24</v>
      </c>
      <c r="M3359">
        <v>1</v>
      </c>
      <c r="N3359">
        <f t="shared" si="132"/>
        <v>0</v>
      </c>
      <c r="O3359">
        <f t="shared" si="133"/>
        <v>0</v>
      </c>
      <c r="P3359" t="s">
        <v>12694</v>
      </c>
    </row>
    <row r="3360" spans="2:16" x14ac:dyDescent="0.25">
      <c r="B3360" t="s">
        <v>3364</v>
      </c>
      <c r="C3360" s="119" t="s">
        <v>60</v>
      </c>
      <c r="D3360" t="s">
        <v>11537</v>
      </c>
      <c r="E3360" t="s">
        <v>11530</v>
      </c>
      <c r="F3360" t="s">
        <v>11540</v>
      </c>
      <c r="G3360" t="s">
        <v>61</v>
      </c>
      <c r="H3360" t="s">
        <v>18</v>
      </c>
      <c r="I3360" t="s">
        <v>11541</v>
      </c>
      <c r="J3360">
        <v>2015</v>
      </c>
      <c r="K3360">
        <v>633</v>
      </c>
      <c r="L3360">
        <v>24</v>
      </c>
      <c r="M3360">
        <v>1</v>
      </c>
      <c r="N3360">
        <f t="shared" si="132"/>
        <v>0</v>
      </c>
      <c r="O3360">
        <f t="shared" si="133"/>
        <v>0</v>
      </c>
      <c r="P3360" t="s">
        <v>12694</v>
      </c>
    </row>
    <row r="3361" spans="2:16" x14ac:dyDescent="0.25">
      <c r="B3361" t="s">
        <v>3365</v>
      </c>
      <c r="C3361" s="119" t="s">
        <v>60</v>
      </c>
      <c r="D3361" t="s">
        <v>11537</v>
      </c>
      <c r="E3361" t="s">
        <v>11530</v>
      </c>
      <c r="F3361" t="s">
        <v>11540</v>
      </c>
      <c r="G3361" t="s">
        <v>61</v>
      </c>
      <c r="H3361" t="s">
        <v>18</v>
      </c>
      <c r="I3361" t="s">
        <v>11541</v>
      </c>
      <c r="J3361">
        <v>2015</v>
      </c>
      <c r="K3361">
        <v>633.03</v>
      </c>
      <c r="L3361">
        <v>24</v>
      </c>
      <c r="M3361">
        <v>1</v>
      </c>
      <c r="N3361">
        <f t="shared" si="132"/>
        <v>0</v>
      </c>
      <c r="O3361">
        <f t="shared" si="133"/>
        <v>0</v>
      </c>
      <c r="P3361" t="s">
        <v>12694</v>
      </c>
    </row>
    <row r="3362" spans="2:16" x14ac:dyDescent="0.25">
      <c r="B3362" t="s">
        <v>3366</v>
      </c>
      <c r="C3362" s="119" t="s">
        <v>60</v>
      </c>
      <c r="D3362" t="s">
        <v>11550</v>
      </c>
      <c r="E3362" t="s">
        <v>11530</v>
      </c>
      <c r="F3362" t="s">
        <v>11540</v>
      </c>
      <c r="G3362" t="s">
        <v>61</v>
      </c>
      <c r="H3362" t="s">
        <v>18</v>
      </c>
      <c r="I3362" t="s">
        <v>11541</v>
      </c>
      <c r="J3362">
        <v>2015</v>
      </c>
      <c r="K3362">
        <v>605.87</v>
      </c>
      <c r="L3362">
        <v>32</v>
      </c>
      <c r="M3362">
        <v>1</v>
      </c>
      <c r="N3362">
        <f t="shared" si="132"/>
        <v>0</v>
      </c>
      <c r="O3362">
        <f t="shared" si="133"/>
        <v>0</v>
      </c>
      <c r="P3362" t="s">
        <v>12694</v>
      </c>
    </row>
    <row r="3363" spans="2:16" x14ac:dyDescent="0.25">
      <c r="B3363" t="s">
        <v>3367</v>
      </c>
      <c r="C3363" s="119" t="s">
        <v>60</v>
      </c>
      <c r="D3363" t="s">
        <v>11537</v>
      </c>
      <c r="E3363" t="s">
        <v>11530</v>
      </c>
      <c r="F3363" t="s">
        <v>11540</v>
      </c>
      <c r="G3363" t="s">
        <v>61</v>
      </c>
      <c r="H3363" t="s">
        <v>18</v>
      </c>
      <c r="I3363" t="s">
        <v>11541</v>
      </c>
      <c r="J3363">
        <v>2015</v>
      </c>
      <c r="K3363">
        <v>634.05999999999995</v>
      </c>
      <c r="L3363">
        <v>24</v>
      </c>
      <c r="M3363">
        <v>1</v>
      </c>
      <c r="N3363">
        <f t="shared" si="132"/>
        <v>0</v>
      </c>
      <c r="O3363">
        <f t="shared" si="133"/>
        <v>0</v>
      </c>
      <c r="P3363" t="s">
        <v>12694</v>
      </c>
    </row>
    <row r="3364" spans="2:16" x14ac:dyDescent="0.25">
      <c r="B3364" t="s">
        <v>3368</v>
      </c>
      <c r="C3364" s="119" t="s">
        <v>60</v>
      </c>
      <c r="D3364" t="s">
        <v>11550</v>
      </c>
      <c r="E3364" t="s">
        <v>11530</v>
      </c>
      <c r="F3364" t="s">
        <v>11540</v>
      </c>
      <c r="G3364" t="s">
        <v>61</v>
      </c>
      <c r="H3364" t="s">
        <v>18</v>
      </c>
      <c r="I3364" t="s">
        <v>11541</v>
      </c>
      <c r="J3364">
        <v>2015</v>
      </c>
      <c r="K3364">
        <v>605.92999999999995</v>
      </c>
      <c r="L3364">
        <v>28</v>
      </c>
      <c r="M3364">
        <v>1</v>
      </c>
      <c r="N3364">
        <f t="shared" si="132"/>
        <v>0</v>
      </c>
      <c r="O3364">
        <f t="shared" si="133"/>
        <v>0</v>
      </c>
      <c r="P3364" t="s">
        <v>12694</v>
      </c>
    </row>
    <row r="3365" spans="2:16" x14ac:dyDescent="0.25">
      <c r="B3365" t="s">
        <v>3369</v>
      </c>
      <c r="C3365" s="119" t="s">
        <v>60</v>
      </c>
      <c r="D3365" t="s">
        <v>11537</v>
      </c>
      <c r="E3365" t="s">
        <v>11530</v>
      </c>
      <c r="F3365" t="s">
        <v>11540</v>
      </c>
      <c r="G3365" t="s">
        <v>61</v>
      </c>
      <c r="H3365" t="s">
        <v>18</v>
      </c>
      <c r="I3365" t="s">
        <v>11541</v>
      </c>
      <c r="J3365">
        <v>2015</v>
      </c>
      <c r="K3365">
        <v>635.85</v>
      </c>
      <c r="L3365">
        <v>30</v>
      </c>
      <c r="M3365">
        <v>1</v>
      </c>
      <c r="N3365">
        <f t="shared" si="132"/>
        <v>0</v>
      </c>
      <c r="O3365">
        <f t="shared" si="133"/>
        <v>0</v>
      </c>
      <c r="P3365" t="s">
        <v>12694</v>
      </c>
    </row>
    <row r="3366" spans="2:16" x14ac:dyDescent="0.25">
      <c r="B3366" t="s">
        <v>3370</v>
      </c>
      <c r="C3366" s="119" t="s">
        <v>60</v>
      </c>
      <c r="D3366" t="s">
        <v>11537</v>
      </c>
      <c r="E3366" t="s">
        <v>11530</v>
      </c>
      <c r="F3366" t="s">
        <v>11540</v>
      </c>
      <c r="G3366" t="s">
        <v>61</v>
      </c>
      <c r="H3366" t="s">
        <v>18</v>
      </c>
      <c r="I3366" t="s">
        <v>11541</v>
      </c>
      <c r="J3366">
        <v>2015</v>
      </c>
      <c r="K3366">
        <v>604.70000000000005</v>
      </c>
      <c r="L3366">
        <v>23</v>
      </c>
      <c r="M3366">
        <v>1</v>
      </c>
      <c r="N3366">
        <f t="shared" si="132"/>
        <v>0</v>
      </c>
      <c r="O3366">
        <f t="shared" si="133"/>
        <v>0</v>
      </c>
      <c r="P3366" t="s">
        <v>12694</v>
      </c>
    </row>
    <row r="3367" spans="2:16" x14ac:dyDescent="0.25">
      <c r="B3367" t="s">
        <v>3371</v>
      </c>
      <c r="C3367" s="119" t="s">
        <v>60</v>
      </c>
      <c r="D3367" t="s">
        <v>11537</v>
      </c>
      <c r="E3367" t="s">
        <v>11530</v>
      </c>
      <c r="F3367" t="s">
        <v>11540</v>
      </c>
      <c r="G3367" t="s">
        <v>61</v>
      </c>
      <c r="H3367" t="s">
        <v>18</v>
      </c>
      <c r="I3367" t="s">
        <v>11541</v>
      </c>
      <c r="J3367">
        <v>2015</v>
      </c>
      <c r="K3367">
        <v>598.11</v>
      </c>
      <c r="L3367">
        <v>20</v>
      </c>
      <c r="M3367">
        <v>1</v>
      </c>
      <c r="N3367">
        <f t="shared" si="132"/>
        <v>0</v>
      </c>
      <c r="O3367">
        <f t="shared" si="133"/>
        <v>0</v>
      </c>
      <c r="P3367" t="s">
        <v>12694</v>
      </c>
    </row>
    <row r="3368" spans="2:16" x14ac:dyDescent="0.25">
      <c r="B3368" t="s">
        <v>3372</v>
      </c>
      <c r="C3368" s="119" t="s">
        <v>60</v>
      </c>
      <c r="D3368" t="s">
        <v>11537</v>
      </c>
      <c r="E3368" t="s">
        <v>11530</v>
      </c>
      <c r="F3368" t="s">
        <v>11540</v>
      </c>
      <c r="G3368" t="s">
        <v>61</v>
      </c>
      <c r="H3368" t="s">
        <v>18</v>
      </c>
      <c r="I3368" t="s">
        <v>11541</v>
      </c>
      <c r="J3368">
        <v>2015</v>
      </c>
      <c r="K3368">
        <v>1270.9000000000001</v>
      </c>
      <c r="L3368">
        <v>60</v>
      </c>
      <c r="M3368">
        <v>1</v>
      </c>
      <c r="N3368">
        <f t="shared" si="132"/>
        <v>0</v>
      </c>
      <c r="O3368">
        <f t="shared" si="133"/>
        <v>0</v>
      </c>
      <c r="P3368" t="s">
        <v>12694</v>
      </c>
    </row>
    <row r="3369" spans="2:16" x14ac:dyDescent="0.25">
      <c r="B3369" t="s">
        <v>3373</v>
      </c>
      <c r="C3369" s="119" t="s">
        <v>60</v>
      </c>
      <c r="D3369" t="s">
        <v>11537</v>
      </c>
      <c r="E3369" t="s">
        <v>11530</v>
      </c>
      <c r="F3369" t="s">
        <v>11540</v>
      </c>
      <c r="G3369" t="s">
        <v>61</v>
      </c>
      <c r="H3369" t="s">
        <v>18</v>
      </c>
      <c r="I3369" t="s">
        <v>11541</v>
      </c>
      <c r="J3369">
        <v>2015</v>
      </c>
      <c r="K3369">
        <v>7.5</v>
      </c>
      <c r="L3369">
        <v>58</v>
      </c>
      <c r="M3369">
        <v>1</v>
      </c>
      <c r="N3369">
        <f t="shared" si="132"/>
        <v>1</v>
      </c>
      <c r="O3369">
        <f t="shared" si="133"/>
        <v>0</v>
      </c>
      <c r="P3369" t="s">
        <v>12694</v>
      </c>
    </row>
    <row r="3370" spans="2:16" x14ac:dyDescent="0.25">
      <c r="B3370" t="s">
        <v>3374</v>
      </c>
      <c r="C3370" s="119" t="s">
        <v>60</v>
      </c>
      <c r="D3370" t="s">
        <v>11537</v>
      </c>
      <c r="E3370" t="s">
        <v>11530</v>
      </c>
      <c r="F3370" t="s">
        <v>11540</v>
      </c>
      <c r="G3370" t="s">
        <v>61</v>
      </c>
      <c r="H3370" t="s">
        <v>18</v>
      </c>
      <c r="I3370" t="s">
        <v>11541</v>
      </c>
      <c r="J3370">
        <v>2015</v>
      </c>
      <c r="K3370">
        <v>604.45000000000005</v>
      </c>
      <c r="L3370">
        <v>21</v>
      </c>
      <c r="M3370">
        <v>1</v>
      </c>
      <c r="N3370">
        <f t="shared" si="132"/>
        <v>0</v>
      </c>
      <c r="O3370">
        <f t="shared" si="133"/>
        <v>0</v>
      </c>
      <c r="P3370" t="s">
        <v>12694</v>
      </c>
    </row>
    <row r="3371" spans="2:16" x14ac:dyDescent="0.25">
      <c r="B3371" t="s">
        <v>3375</v>
      </c>
      <c r="C3371" s="119" t="s">
        <v>60</v>
      </c>
      <c r="D3371" t="s">
        <v>11539</v>
      </c>
      <c r="E3371" t="s">
        <v>11530</v>
      </c>
      <c r="F3371" t="s">
        <v>11540</v>
      </c>
      <c r="G3371" t="s">
        <v>61</v>
      </c>
      <c r="H3371" t="s">
        <v>18</v>
      </c>
      <c r="I3371" t="s">
        <v>11541</v>
      </c>
      <c r="J3371">
        <v>2015</v>
      </c>
      <c r="K3371">
        <v>633.91</v>
      </c>
      <c r="L3371">
        <v>24</v>
      </c>
      <c r="M3371">
        <v>1</v>
      </c>
      <c r="N3371">
        <f t="shared" si="132"/>
        <v>0</v>
      </c>
      <c r="O3371">
        <f t="shared" si="133"/>
        <v>0</v>
      </c>
      <c r="P3371" t="s">
        <v>12694</v>
      </c>
    </row>
    <row r="3372" spans="2:16" x14ac:dyDescent="0.25">
      <c r="B3372" t="s">
        <v>3376</v>
      </c>
      <c r="C3372" s="119" t="s">
        <v>60</v>
      </c>
      <c r="D3372" t="s">
        <v>11539</v>
      </c>
      <c r="E3372" t="s">
        <v>11530</v>
      </c>
      <c r="F3372" t="s">
        <v>11540</v>
      </c>
      <c r="G3372" t="s">
        <v>61</v>
      </c>
      <c r="H3372" t="s">
        <v>18</v>
      </c>
      <c r="I3372" t="s">
        <v>11533</v>
      </c>
      <c r="J3372">
        <v>2015</v>
      </c>
      <c r="K3372">
        <v>607.17999999999995</v>
      </c>
      <c r="L3372">
        <v>22</v>
      </c>
      <c r="M3372">
        <v>1</v>
      </c>
      <c r="N3372">
        <f t="shared" si="132"/>
        <v>0</v>
      </c>
      <c r="O3372">
        <f t="shared" si="133"/>
        <v>0</v>
      </c>
      <c r="P3372" t="s">
        <v>12694</v>
      </c>
    </row>
    <row r="3373" spans="2:16" x14ac:dyDescent="0.25">
      <c r="B3373" t="s">
        <v>3377</v>
      </c>
      <c r="C3373" s="119" t="s">
        <v>60</v>
      </c>
      <c r="D3373" t="s">
        <v>11539</v>
      </c>
      <c r="E3373" t="s">
        <v>11530</v>
      </c>
      <c r="F3373" t="s">
        <v>11540</v>
      </c>
      <c r="G3373" t="s">
        <v>61</v>
      </c>
      <c r="H3373" t="s">
        <v>18</v>
      </c>
      <c r="I3373" t="s">
        <v>11541</v>
      </c>
      <c r="J3373">
        <v>2015</v>
      </c>
      <c r="K3373">
        <v>633.77</v>
      </c>
      <c r="L3373">
        <v>23</v>
      </c>
      <c r="M3373">
        <v>1</v>
      </c>
      <c r="N3373">
        <f t="shared" si="132"/>
        <v>0</v>
      </c>
      <c r="O3373">
        <f t="shared" si="133"/>
        <v>0</v>
      </c>
      <c r="P3373" t="s">
        <v>12694</v>
      </c>
    </row>
    <row r="3374" spans="2:16" x14ac:dyDescent="0.25">
      <c r="B3374" t="s">
        <v>3378</v>
      </c>
      <c r="C3374" s="119" t="s">
        <v>60</v>
      </c>
      <c r="D3374" t="s">
        <v>11537</v>
      </c>
      <c r="E3374" t="s">
        <v>11530</v>
      </c>
      <c r="F3374" t="s">
        <v>11540</v>
      </c>
      <c r="G3374" t="s">
        <v>61</v>
      </c>
      <c r="H3374" t="s">
        <v>18</v>
      </c>
      <c r="I3374" t="s">
        <v>11541</v>
      </c>
      <c r="J3374">
        <v>2015</v>
      </c>
      <c r="K3374">
        <v>605.09</v>
      </c>
      <c r="L3374">
        <v>26</v>
      </c>
      <c r="M3374">
        <v>1</v>
      </c>
      <c r="N3374">
        <f t="shared" si="132"/>
        <v>0</v>
      </c>
      <c r="O3374">
        <f t="shared" si="133"/>
        <v>0</v>
      </c>
      <c r="P3374" t="s">
        <v>12694</v>
      </c>
    </row>
    <row r="3375" spans="2:16" x14ac:dyDescent="0.25">
      <c r="B3375" t="s">
        <v>3379</v>
      </c>
      <c r="C3375" s="119" t="s">
        <v>60</v>
      </c>
      <c r="D3375" t="s">
        <v>11537</v>
      </c>
      <c r="E3375" t="s">
        <v>11530</v>
      </c>
      <c r="F3375" t="s">
        <v>11540</v>
      </c>
      <c r="G3375" t="s">
        <v>61</v>
      </c>
      <c r="H3375" t="s">
        <v>18</v>
      </c>
      <c r="I3375" t="s">
        <v>11541</v>
      </c>
      <c r="J3375">
        <v>2015</v>
      </c>
      <c r="K3375">
        <v>604.94000000000005</v>
      </c>
      <c r="L3375">
        <v>25</v>
      </c>
      <c r="M3375">
        <v>1</v>
      </c>
      <c r="N3375">
        <f t="shared" si="132"/>
        <v>0</v>
      </c>
      <c r="O3375">
        <f t="shared" si="133"/>
        <v>0</v>
      </c>
      <c r="P3375" t="s">
        <v>12694</v>
      </c>
    </row>
    <row r="3376" spans="2:16" x14ac:dyDescent="0.25">
      <c r="B3376" t="s">
        <v>3380</v>
      </c>
      <c r="C3376" s="119" t="s">
        <v>60</v>
      </c>
      <c r="D3376" t="s">
        <v>11542</v>
      </c>
      <c r="E3376" t="s">
        <v>11530</v>
      </c>
      <c r="F3376" t="s">
        <v>11540</v>
      </c>
      <c r="G3376" t="s">
        <v>61</v>
      </c>
      <c r="H3376" t="s">
        <v>18</v>
      </c>
      <c r="I3376" t="s">
        <v>11541</v>
      </c>
      <c r="J3376">
        <v>2015</v>
      </c>
      <c r="K3376">
        <v>611.16</v>
      </c>
      <c r="L3376">
        <v>74</v>
      </c>
      <c r="M3376">
        <v>1</v>
      </c>
      <c r="N3376">
        <f t="shared" si="132"/>
        <v>0</v>
      </c>
      <c r="O3376">
        <f t="shared" si="133"/>
        <v>0</v>
      </c>
      <c r="P3376" t="s">
        <v>12694</v>
      </c>
    </row>
    <row r="3377" spans="2:16" x14ac:dyDescent="0.25">
      <c r="B3377" t="s">
        <v>3381</v>
      </c>
      <c r="C3377" s="119" t="s">
        <v>60</v>
      </c>
      <c r="D3377" t="s">
        <v>11552</v>
      </c>
      <c r="E3377" t="s">
        <v>11530</v>
      </c>
      <c r="F3377" t="s">
        <v>11540</v>
      </c>
      <c r="G3377" t="s">
        <v>61</v>
      </c>
      <c r="H3377" t="s">
        <v>18</v>
      </c>
      <c r="I3377" t="s">
        <v>11541</v>
      </c>
      <c r="J3377">
        <v>2015</v>
      </c>
      <c r="K3377">
        <v>604.70000000000005</v>
      </c>
      <c r="L3377">
        <v>24</v>
      </c>
      <c r="M3377">
        <v>1</v>
      </c>
      <c r="N3377">
        <f t="shared" si="132"/>
        <v>0</v>
      </c>
      <c r="O3377">
        <f t="shared" si="133"/>
        <v>0</v>
      </c>
      <c r="P3377" t="s">
        <v>12694</v>
      </c>
    </row>
    <row r="3378" spans="2:16" x14ac:dyDescent="0.25">
      <c r="B3378" t="s">
        <v>3382</v>
      </c>
      <c r="C3378" s="119" t="s">
        <v>60</v>
      </c>
      <c r="D3378" t="s">
        <v>11552</v>
      </c>
      <c r="E3378" t="s">
        <v>11530</v>
      </c>
      <c r="F3378" t="s">
        <v>11540</v>
      </c>
      <c r="G3378" t="s">
        <v>61</v>
      </c>
      <c r="H3378" t="s">
        <v>18</v>
      </c>
      <c r="I3378" t="s">
        <v>11541</v>
      </c>
      <c r="J3378">
        <v>2015</v>
      </c>
      <c r="K3378">
        <v>604.98</v>
      </c>
      <c r="L3378">
        <v>25</v>
      </c>
      <c r="M3378">
        <v>1</v>
      </c>
      <c r="N3378">
        <f t="shared" si="132"/>
        <v>0</v>
      </c>
      <c r="O3378">
        <f t="shared" si="133"/>
        <v>0</v>
      </c>
      <c r="P3378" t="s">
        <v>12694</v>
      </c>
    </row>
    <row r="3379" spans="2:16" x14ac:dyDescent="0.25">
      <c r="B3379" t="s">
        <v>3383</v>
      </c>
      <c r="C3379" s="119" t="s">
        <v>60</v>
      </c>
      <c r="D3379" t="s">
        <v>11537</v>
      </c>
      <c r="E3379" t="s">
        <v>11530</v>
      </c>
      <c r="F3379" t="s">
        <v>11540</v>
      </c>
      <c r="G3379" t="s">
        <v>61</v>
      </c>
      <c r="H3379" t="s">
        <v>18</v>
      </c>
      <c r="I3379" t="s">
        <v>11541</v>
      </c>
      <c r="J3379">
        <v>2015</v>
      </c>
      <c r="K3379">
        <v>598.38</v>
      </c>
      <c r="L3379">
        <v>22</v>
      </c>
      <c r="M3379">
        <v>1</v>
      </c>
      <c r="N3379">
        <f t="shared" si="132"/>
        <v>0</v>
      </c>
      <c r="O3379">
        <f t="shared" si="133"/>
        <v>0</v>
      </c>
      <c r="P3379" t="s">
        <v>12694</v>
      </c>
    </row>
    <row r="3380" spans="2:16" x14ac:dyDescent="0.25">
      <c r="B3380" t="s">
        <v>3384</v>
      </c>
      <c r="C3380" s="119" t="s">
        <v>60</v>
      </c>
      <c r="D3380" t="s">
        <v>11546</v>
      </c>
      <c r="E3380" t="s">
        <v>11530</v>
      </c>
      <c r="F3380" t="s">
        <v>11540</v>
      </c>
      <c r="G3380" t="s">
        <v>61</v>
      </c>
      <c r="H3380" t="s">
        <v>18</v>
      </c>
      <c r="I3380" t="s">
        <v>11541</v>
      </c>
      <c r="J3380">
        <v>2015</v>
      </c>
      <c r="K3380">
        <v>801.76</v>
      </c>
      <c r="L3380">
        <v>32</v>
      </c>
      <c r="M3380">
        <v>1</v>
      </c>
      <c r="N3380">
        <f t="shared" si="132"/>
        <v>0</v>
      </c>
      <c r="O3380">
        <f t="shared" si="133"/>
        <v>0</v>
      </c>
      <c r="P3380" t="s">
        <v>12693</v>
      </c>
    </row>
    <row r="3381" spans="2:16" x14ac:dyDescent="0.25">
      <c r="B3381" t="s">
        <v>3385</v>
      </c>
      <c r="C3381" s="119" t="s">
        <v>60</v>
      </c>
      <c r="D3381" t="s">
        <v>11546</v>
      </c>
      <c r="E3381" t="s">
        <v>11530</v>
      </c>
      <c r="F3381" t="s">
        <v>11540</v>
      </c>
      <c r="G3381" t="s">
        <v>61</v>
      </c>
      <c r="H3381" t="s">
        <v>18</v>
      </c>
      <c r="I3381" t="s">
        <v>11541</v>
      </c>
      <c r="J3381">
        <v>2015</v>
      </c>
      <c r="K3381">
        <v>634.83000000000004</v>
      </c>
      <c r="L3381">
        <v>30</v>
      </c>
      <c r="M3381">
        <v>1</v>
      </c>
      <c r="N3381">
        <f t="shared" si="132"/>
        <v>0</v>
      </c>
      <c r="O3381">
        <f t="shared" si="133"/>
        <v>0</v>
      </c>
      <c r="P3381" t="s">
        <v>12693</v>
      </c>
    </row>
    <row r="3382" spans="2:16" x14ac:dyDescent="0.25">
      <c r="B3382" t="s">
        <v>3386</v>
      </c>
      <c r="C3382" s="119" t="s">
        <v>60</v>
      </c>
      <c r="D3382" t="s">
        <v>11546</v>
      </c>
      <c r="E3382" t="s">
        <v>11530</v>
      </c>
      <c r="F3382" t="s">
        <v>11540</v>
      </c>
      <c r="G3382" t="s">
        <v>61</v>
      </c>
      <c r="H3382" t="s">
        <v>18</v>
      </c>
      <c r="I3382" t="s">
        <v>11541</v>
      </c>
      <c r="J3382">
        <v>2015</v>
      </c>
      <c r="K3382">
        <v>634.16999999999996</v>
      </c>
      <c r="L3382">
        <v>25</v>
      </c>
      <c r="M3382">
        <v>1</v>
      </c>
      <c r="N3382">
        <f t="shared" si="132"/>
        <v>0</v>
      </c>
      <c r="O3382">
        <f t="shared" si="133"/>
        <v>0</v>
      </c>
      <c r="P3382" t="s">
        <v>12693</v>
      </c>
    </row>
    <row r="3383" spans="2:16" x14ac:dyDescent="0.25">
      <c r="B3383" t="s">
        <v>3387</v>
      </c>
      <c r="C3383" s="119" t="s">
        <v>60</v>
      </c>
      <c r="D3383" t="s">
        <v>11537</v>
      </c>
      <c r="E3383" t="s">
        <v>11530</v>
      </c>
      <c r="F3383" t="s">
        <v>11540</v>
      </c>
      <c r="G3383" t="s">
        <v>61</v>
      </c>
      <c r="H3383" t="s">
        <v>18</v>
      </c>
      <c r="I3383" t="s">
        <v>11541</v>
      </c>
      <c r="J3383">
        <v>2015</v>
      </c>
      <c r="K3383">
        <v>615.25</v>
      </c>
      <c r="L3383">
        <v>27</v>
      </c>
      <c r="M3383">
        <v>1</v>
      </c>
      <c r="N3383">
        <f t="shared" si="132"/>
        <v>0</v>
      </c>
      <c r="O3383">
        <f t="shared" si="133"/>
        <v>0</v>
      </c>
      <c r="P3383" t="s">
        <v>12694</v>
      </c>
    </row>
    <row r="3384" spans="2:16" x14ac:dyDescent="0.25">
      <c r="B3384" t="s">
        <v>3388</v>
      </c>
      <c r="C3384" s="119" t="s">
        <v>60</v>
      </c>
      <c r="D3384" t="s">
        <v>11537</v>
      </c>
      <c r="E3384" t="s">
        <v>11530</v>
      </c>
      <c r="F3384" t="s">
        <v>11540</v>
      </c>
      <c r="G3384" t="s">
        <v>61</v>
      </c>
      <c r="H3384" t="s">
        <v>18</v>
      </c>
      <c r="I3384" t="s">
        <v>11541</v>
      </c>
      <c r="J3384">
        <v>2015</v>
      </c>
      <c r="K3384">
        <v>634.82000000000005</v>
      </c>
      <c r="L3384">
        <v>22</v>
      </c>
      <c r="M3384">
        <v>1</v>
      </c>
      <c r="N3384">
        <f t="shared" si="132"/>
        <v>0</v>
      </c>
      <c r="O3384">
        <f t="shared" si="133"/>
        <v>0</v>
      </c>
      <c r="P3384" t="s">
        <v>12694</v>
      </c>
    </row>
    <row r="3385" spans="2:16" x14ac:dyDescent="0.25">
      <c r="B3385" t="s">
        <v>3389</v>
      </c>
      <c r="C3385" s="119" t="s">
        <v>60</v>
      </c>
      <c r="D3385" t="s">
        <v>11537</v>
      </c>
      <c r="E3385" t="s">
        <v>11530</v>
      </c>
      <c r="F3385" t="s">
        <v>11540</v>
      </c>
      <c r="G3385" t="s">
        <v>61</v>
      </c>
      <c r="H3385" t="s">
        <v>18</v>
      </c>
      <c r="I3385" t="s">
        <v>11541</v>
      </c>
      <c r="J3385">
        <v>2015</v>
      </c>
      <c r="K3385">
        <v>634.82000000000005</v>
      </c>
      <c r="L3385">
        <v>22</v>
      </c>
      <c r="M3385">
        <v>1</v>
      </c>
      <c r="N3385">
        <f t="shared" si="132"/>
        <v>0</v>
      </c>
      <c r="O3385">
        <f t="shared" si="133"/>
        <v>0</v>
      </c>
      <c r="P3385" t="s">
        <v>12694</v>
      </c>
    </row>
    <row r="3386" spans="2:16" x14ac:dyDescent="0.25">
      <c r="B3386" t="s">
        <v>3390</v>
      </c>
      <c r="C3386" s="119" t="s">
        <v>60</v>
      </c>
      <c r="D3386" t="s">
        <v>11537</v>
      </c>
      <c r="E3386" t="s">
        <v>11530</v>
      </c>
      <c r="F3386" t="s">
        <v>11540</v>
      </c>
      <c r="G3386" t="s">
        <v>61</v>
      </c>
      <c r="H3386" t="s">
        <v>18</v>
      </c>
      <c r="I3386" t="s">
        <v>11541</v>
      </c>
      <c r="J3386">
        <v>2015</v>
      </c>
      <c r="K3386">
        <v>634.82000000000005</v>
      </c>
      <c r="L3386">
        <v>22</v>
      </c>
      <c r="M3386">
        <v>1</v>
      </c>
      <c r="N3386">
        <f t="shared" si="132"/>
        <v>0</v>
      </c>
      <c r="O3386">
        <f t="shared" si="133"/>
        <v>0</v>
      </c>
      <c r="P3386" t="s">
        <v>12694</v>
      </c>
    </row>
    <row r="3387" spans="2:16" x14ac:dyDescent="0.25">
      <c r="B3387" t="s">
        <v>3391</v>
      </c>
      <c r="C3387" s="119" t="s">
        <v>60</v>
      </c>
      <c r="D3387" t="s">
        <v>11537</v>
      </c>
      <c r="E3387" t="s">
        <v>11530</v>
      </c>
      <c r="F3387" t="s">
        <v>11540</v>
      </c>
      <c r="G3387" t="s">
        <v>61</v>
      </c>
      <c r="H3387" t="s">
        <v>18</v>
      </c>
      <c r="I3387" t="s">
        <v>11541</v>
      </c>
      <c r="J3387">
        <v>2015</v>
      </c>
      <c r="K3387">
        <v>627</v>
      </c>
      <c r="L3387">
        <v>47</v>
      </c>
      <c r="M3387">
        <v>1</v>
      </c>
      <c r="N3387">
        <f t="shared" si="132"/>
        <v>0</v>
      </c>
      <c r="O3387">
        <f t="shared" si="133"/>
        <v>0</v>
      </c>
      <c r="P3387" t="s">
        <v>12693</v>
      </c>
    </row>
    <row r="3388" spans="2:16" x14ac:dyDescent="0.25">
      <c r="B3388" t="s">
        <v>3392</v>
      </c>
      <c r="C3388" s="119" t="s">
        <v>60</v>
      </c>
      <c r="D3388" t="s">
        <v>11537</v>
      </c>
      <c r="E3388" t="s">
        <v>11530</v>
      </c>
      <c r="F3388" t="s">
        <v>11540</v>
      </c>
      <c r="G3388" t="s">
        <v>61</v>
      </c>
      <c r="H3388" t="s">
        <v>18</v>
      </c>
      <c r="I3388" t="s">
        <v>11541</v>
      </c>
      <c r="J3388">
        <v>2015</v>
      </c>
      <c r="K3388">
        <v>624.41999999999996</v>
      </c>
      <c r="L3388">
        <v>27</v>
      </c>
      <c r="M3388">
        <v>1</v>
      </c>
      <c r="N3388">
        <f t="shared" si="132"/>
        <v>0</v>
      </c>
      <c r="O3388">
        <f t="shared" si="133"/>
        <v>0</v>
      </c>
      <c r="P3388" t="s">
        <v>12694</v>
      </c>
    </row>
    <row r="3389" spans="2:16" x14ac:dyDescent="0.25">
      <c r="B3389" t="s">
        <v>3393</v>
      </c>
      <c r="C3389" s="119" t="s">
        <v>60</v>
      </c>
      <c r="D3389" t="s">
        <v>11542</v>
      </c>
      <c r="E3389" t="s">
        <v>11530</v>
      </c>
      <c r="F3389" t="s">
        <v>11540</v>
      </c>
      <c r="G3389" t="s">
        <v>61</v>
      </c>
      <c r="H3389" t="s">
        <v>18</v>
      </c>
      <c r="I3389" t="s">
        <v>11541</v>
      </c>
      <c r="J3389">
        <v>2015</v>
      </c>
      <c r="K3389">
        <v>633.75</v>
      </c>
      <c r="L3389">
        <v>23</v>
      </c>
      <c r="M3389">
        <v>1</v>
      </c>
      <c r="N3389">
        <f t="shared" si="132"/>
        <v>0</v>
      </c>
      <c r="O3389">
        <f t="shared" si="133"/>
        <v>0</v>
      </c>
      <c r="P3389" t="s">
        <v>12694</v>
      </c>
    </row>
    <row r="3390" spans="2:16" x14ac:dyDescent="0.25">
      <c r="B3390" t="s">
        <v>3394</v>
      </c>
      <c r="C3390" s="119" t="s">
        <v>60</v>
      </c>
      <c r="D3390" t="s">
        <v>11537</v>
      </c>
      <c r="E3390" t="s">
        <v>11530</v>
      </c>
      <c r="F3390" t="s">
        <v>11540</v>
      </c>
      <c r="G3390" t="s">
        <v>61</v>
      </c>
      <c r="H3390" t="s">
        <v>18</v>
      </c>
      <c r="I3390" t="s">
        <v>11541</v>
      </c>
      <c r="J3390">
        <v>2015</v>
      </c>
      <c r="K3390">
        <v>595.66</v>
      </c>
      <c r="L3390">
        <v>27</v>
      </c>
      <c r="M3390">
        <v>1</v>
      </c>
      <c r="N3390">
        <f t="shared" si="132"/>
        <v>0</v>
      </c>
      <c r="O3390">
        <f t="shared" si="133"/>
        <v>0</v>
      </c>
      <c r="P3390" t="s">
        <v>12694</v>
      </c>
    </row>
    <row r="3391" spans="2:16" x14ac:dyDescent="0.25">
      <c r="B3391" t="s">
        <v>3395</v>
      </c>
      <c r="C3391" s="119" t="s">
        <v>60</v>
      </c>
      <c r="D3391" t="s">
        <v>11537</v>
      </c>
      <c r="E3391" t="s">
        <v>11530</v>
      </c>
      <c r="F3391" t="s">
        <v>11540</v>
      </c>
      <c r="G3391" t="s">
        <v>61</v>
      </c>
      <c r="H3391" t="s">
        <v>18</v>
      </c>
      <c r="I3391" t="s">
        <v>11541</v>
      </c>
      <c r="J3391">
        <v>2015</v>
      </c>
      <c r="K3391">
        <v>595.52</v>
      </c>
      <c r="L3391">
        <v>26</v>
      </c>
      <c r="M3391">
        <v>1</v>
      </c>
      <c r="N3391">
        <f t="shared" si="132"/>
        <v>0</v>
      </c>
      <c r="O3391">
        <f t="shared" si="133"/>
        <v>0</v>
      </c>
      <c r="P3391" t="s">
        <v>12694</v>
      </c>
    </row>
    <row r="3392" spans="2:16" x14ac:dyDescent="0.25">
      <c r="B3392" t="s">
        <v>3396</v>
      </c>
      <c r="C3392" s="119" t="s">
        <v>60</v>
      </c>
      <c r="D3392" t="s">
        <v>11537</v>
      </c>
      <c r="E3392" t="s">
        <v>11530</v>
      </c>
      <c r="F3392" t="s">
        <v>11540</v>
      </c>
      <c r="G3392" t="s">
        <v>61</v>
      </c>
      <c r="H3392" t="s">
        <v>18</v>
      </c>
      <c r="I3392" t="s">
        <v>11541</v>
      </c>
      <c r="J3392">
        <v>2015</v>
      </c>
      <c r="K3392">
        <v>624.54</v>
      </c>
      <c r="L3392">
        <v>28</v>
      </c>
      <c r="M3392">
        <v>1</v>
      </c>
      <c r="N3392">
        <f t="shared" si="132"/>
        <v>0</v>
      </c>
      <c r="O3392">
        <f t="shared" si="133"/>
        <v>0</v>
      </c>
      <c r="P3392" t="s">
        <v>12694</v>
      </c>
    </row>
    <row r="3393" spans="2:16" x14ac:dyDescent="0.25">
      <c r="B3393" t="s">
        <v>3397</v>
      </c>
      <c r="C3393" s="119" t="s">
        <v>60</v>
      </c>
      <c r="D3393" t="s">
        <v>11537</v>
      </c>
      <c r="E3393" t="s">
        <v>11530</v>
      </c>
      <c r="F3393" t="s">
        <v>11540</v>
      </c>
      <c r="G3393" t="s">
        <v>61</v>
      </c>
      <c r="H3393" t="s">
        <v>18</v>
      </c>
      <c r="I3393" t="s">
        <v>11541</v>
      </c>
      <c r="J3393">
        <v>2015</v>
      </c>
      <c r="K3393">
        <v>701.85</v>
      </c>
      <c r="L3393">
        <v>102</v>
      </c>
      <c r="M3393">
        <v>1</v>
      </c>
      <c r="N3393">
        <f t="shared" si="132"/>
        <v>0</v>
      </c>
      <c r="O3393">
        <f t="shared" si="133"/>
        <v>0</v>
      </c>
      <c r="P3393" t="s">
        <v>12694</v>
      </c>
    </row>
    <row r="3394" spans="2:16" x14ac:dyDescent="0.25">
      <c r="B3394" t="s">
        <v>3398</v>
      </c>
      <c r="C3394" s="119" t="s">
        <v>60</v>
      </c>
      <c r="D3394" t="s">
        <v>11537</v>
      </c>
      <c r="E3394" t="s">
        <v>11530</v>
      </c>
      <c r="F3394" t="s">
        <v>11540</v>
      </c>
      <c r="G3394" t="s">
        <v>61</v>
      </c>
      <c r="H3394" t="s">
        <v>18</v>
      </c>
      <c r="I3394" t="s">
        <v>11541</v>
      </c>
      <c r="J3394">
        <v>2015</v>
      </c>
      <c r="K3394">
        <v>595.11</v>
      </c>
      <c r="L3394">
        <v>23</v>
      </c>
      <c r="M3394">
        <v>1</v>
      </c>
      <c r="N3394">
        <f t="shared" si="132"/>
        <v>0</v>
      </c>
      <c r="O3394">
        <f t="shared" si="133"/>
        <v>0</v>
      </c>
      <c r="P3394" t="s">
        <v>12694</v>
      </c>
    </row>
    <row r="3395" spans="2:16" x14ac:dyDescent="0.25">
      <c r="B3395" t="s">
        <v>3399</v>
      </c>
      <c r="C3395" s="119" t="s">
        <v>60</v>
      </c>
      <c r="D3395" t="s">
        <v>11539</v>
      </c>
      <c r="E3395" t="s">
        <v>11530</v>
      </c>
      <c r="F3395" t="s">
        <v>11540</v>
      </c>
      <c r="G3395" t="s">
        <v>61</v>
      </c>
      <c r="H3395" t="s">
        <v>18</v>
      </c>
      <c r="I3395" t="s">
        <v>11541</v>
      </c>
      <c r="J3395">
        <v>2015</v>
      </c>
      <c r="K3395">
        <v>599.66999999999996</v>
      </c>
      <c r="L3395">
        <v>25</v>
      </c>
      <c r="M3395">
        <v>1</v>
      </c>
      <c r="N3395">
        <f t="shared" si="132"/>
        <v>0</v>
      </c>
      <c r="O3395">
        <f t="shared" si="133"/>
        <v>0</v>
      </c>
      <c r="P3395" t="s">
        <v>12694</v>
      </c>
    </row>
    <row r="3396" spans="2:16" x14ac:dyDescent="0.25">
      <c r="B3396" t="s">
        <v>3400</v>
      </c>
      <c r="C3396" s="119" t="s">
        <v>60</v>
      </c>
      <c r="D3396" t="s">
        <v>11539</v>
      </c>
      <c r="E3396" t="s">
        <v>11530</v>
      </c>
      <c r="F3396" t="s">
        <v>11540</v>
      </c>
      <c r="G3396" t="s">
        <v>61</v>
      </c>
      <c r="H3396" t="s">
        <v>18</v>
      </c>
      <c r="I3396" t="s">
        <v>11541</v>
      </c>
      <c r="J3396">
        <v>2015</v>
      </c>
      <c r="K3396">
        <v>599.66999999999996</v>
      </c>
      <c r="L3396">
        <v>25</v>
      </c>
      <c r="M3396">
        <v>1</v>
      </c>
      <c r="N3396">
        <f t="shared" si="132"/>
        <v>0</v>
      </c>
      <c r="O3396">
        <f t="shared" si="133"/>
        <v>0</v>
      </c>
      <c r="P3396" t="s">
        <v>12694</v>
      </c>
    </row>
    <row r="3397" spans="2:16" x14ac:dyDescent="0.25">
      <c r="B3397" t="s">
        <v>3401</v>
      </c>
      <c r="C3397" s="119" t="s">
        <v>60</v>
      </c>
      <c r="D3397" t="s">
        <v>11537</v>
      </c>
      <c r="E3397" t="s">
        <v>11530</v>
      </c>
      <c r="F3397" t="s">
        <v>11540</v>
      </c>
      <c r="G3397" t="s">
        <v>61</v>
      </c>
      <c r="H3397" t="s">
        <v>18</v>
      </c>
      <c r="I3397" t="s">
        <v>11541</v>
      </c>
      <c r="J3397">
        <v>2015</v>
      </c>
      <c r="K3397">
        <v>847.27</v>
      </c>
      <c r="L3397">
        <v>11</v>
      </c>
      <c r="M3397">
        <v>1</v>
      </c>
      <c r="N3397">
        <f t="shared" si="132"/>
        <v>0</v>
      </c>
      <c r="O3397">
        <f t="shared" si="133"/>
        <v>0</v>
      </c>
      <c r="P3397" t="s">
        <v>12694</v>
      </c>
    </row>
    <row r="3398" spans="2:16" x14ac:dyDescent="0.25">
      <c r="B3398" t="s">
        <v>3402</v>
      </c>
      <c r="C3398" s="119" t="s">
        <v>60</v>
      </c>
      <c r="D3398" t="s">
        <v>11537</v>
      </c>
      <c r="E3398" t="s">
        <v>11530</v>
      </c>
      <c r="F3398" t="s">
        <v>11540</v>
      </c>
      <c r="G3398" t="s">
        <v>61</v>
      </c>
      <c r="H3398" t="s">
        <v>18</v>
      </c>
      <c r="I3398" t="s">
        <v>11541</v>
      </c>
      <c r="J3398">
        <v>2015</v>
      </c>
      <c r="K3398">
        <v>630.03</v>
      </c>
      <c r="L3398">
        <v>15</v>
      </c>
      <c r="M3398">
        <v>1</v>
      </c>
      <c r="N3398">
        <f t="shared" si="132"/>
        <v>0</v>
      </c>
      <c r="O3398">
        <f t="shared" si="133"/>
        <v>0</v>
      </c>
      <c r="P3398" t="s">
        <v>12694</v>
      </c>
    </row>
    <row r="3399" spans="2:16" x14ac:dyDescent="0.25">
      <c r="B3399" t="s">
        <v>3403</v>
      </c>
      <c r="C3399" s="119" t="s">
        <v>60</v>
      </c>
      <c r="D3399" t="s">
        <v>11537</v>
      </c>
      <c r="E3399" t="s">
        <v>11530</v>
      </c>
      <c r="F3399" t="s">
        <v>11540</v>
      </c>
      <c r="G3399" t="s">
        <v>61</v>
      </c>
      <c r="H3399" t="s">
        <v>18</v>
      </c>
      <c r="I3399" t="s">
        <v>11541</v>
      </c>
      <c r="J3399">
        <v>2015</v>
      </c>
      <c r="K3399">
        <v>597.86</v>
      </c>
      <c r="L3399">
        <v>18</v>
      </c>
      <c r="M3399">
        <v>1</v>
      </c>
      <c r="N3399">
        <f t="shared" si="132"/>
        <v>0</v>
      </c>
      <c r="O3399">
        <f t="shared" si="133"/>
        <v>0</v>
      </c>
      <c r="P3399" t="s">
        <v>12694</v>
      </c>
    </row>
    <row r="3400" spans="2:16" x14ac:dyDescent="0.25">
      <c r="B3400" t="s">
        <v>3404</v>
      </c>
      <c r="C3400" s="119" t="s">
        <v>60</v>
      </c>
      <c r="D3400" t="s">
        <v>11537</v>
      </c>
      <c r="E3400" t="s">
        <v>11530</v>
      </c>
      <c r="F3400" t="s">
        <v>11540</v>
      </c>
      <c r="G3400" t="s">
        <v>61</v>
      </c>
      <c r="H3400" t="s">
        <v>18</v>
      </c>
      <c r="I3400" t="s">
        <v>11541</v>
      </c>
      <c r="J3400">
        <v>2015</v>
      </c>
      <c r="K3400">
        <v>629.02</v>
      </c>
      <c r="L3400">
        <v>28</v>
      </c>
      <c r="M3400">
        <v>1</v>
      </c>
      <c r="N3400">
        <f t="shared" si="132"/>
        <v>0</v>
      </c>
      <c r="O3400">
        <f t="shared" si="133"/>
        <v>0</v>
      </c>
      <c r="P3400" t="s">
        <v>12694</v>
      </c>
    </row>
    <row r="3401" spans="2:16" x14ac:dyDescent="0.25">
      <c r="B3401" t="s">
        <v>3405</v>
      </c>
      <c r="C3401" s="119" t="s">
        <v>60</v>
      </c>
      <c r="D3401" t="s">
        <v>11537</v>
      </c>
      <c r="E3401" t="s">
        <v>11530</v>
      </c>
      <c r="F3401" t="s">
        <v>11540</v>
      </c>
      <c r="G3401" t="s">
        <v>61</v>
      </c>
      <c r="H3401" t="s">
        <v>18</v>
      </c>
      <c r="I3401" t="s">
        <v>11541</v>
      </c>
      <c r="J3401">
        <v>2015</v>
      </c>
      <c r="K3401">
        <v>597.85</v>
      </c>
      <c r="L3401">
        <v>18</v>
      </c>
      <c r="M3401">
        <v>1</v>
      </c>
      <c r="N3401">
        <f t="shared" si="132"/>
        <v>0</v>
      </c>
      <c r="O3401">
        <f t="shared" si="133"/>
        <v>0</v>
      </c>
      <c r="P3401" t="s">
        <v>12694</v>
      </c>
    </row>
    <row r="3402" spans="2:16" x14ac:dyDescent="0.25">
      <c r="B3402" t="s">
        <v>3406</v>
      </c>
      <c r="C3402" s="119" t="s">
        <v>60</v>
      </c>
      <c r="D3402" t="s">
        <v>11537</v>
      </c>
      <c r="E3402" t="s">
        <v>11530</v>
      </c>
      <c r="F3402" t="s">
        <v>11540</v>
      </c>
      <c r="G3402" t="s">
        <v>61</v>
      </c>
      <c r="H3402" t="s">
        <v>18</v>
      </c>
      <c r="I3402" t="s">
        <v>11541</v>
      </c>
      <c r="J3402">
        <v>2015</v>
      </c>
      <c r="K3402">
        <v>627.29999999999995</v>
      </c>
      <c r="L3402">
        <v>22</v>
      </c>
      <c r="M3402">
        <v>1</v>
      </c>
      <c r="N3402">
        <f t="shared" si="132"/>
        <v>0</v>
      </c>
      <c r="O3402">
        <f t="shared" si="133"/>
        <v>0</v>
      </c>
      <c r="P3402" t="s">
        <v>12694</v>
      </c>
    </row>
    <row r="3403" spans="2:16" x14ac:dyDescent="0.25">
      <c r="B3403" t="s">
        <v>3407</v>
      </c>
      <c r="C3403" s="119" t="s">
        <v>60</v>
      </c>
      <c r="D3403" t="s">
        <v>11537</v>
      </c>
      <c r="E3403" t="s">
        <v>11530</v>
      </c>
      <c r="F3403" t="s">
        <v>11540</v>
      </c>
      <c r="G3403" t="s">
        <v>61</v>
      </c>
      <c r="H3403" t="s">
        <v>18</v>
      </c>
      <c r="I3403" t="s">
        <v>11541</v>
      </c>
      <c r="J3403">
        <v>2015</v>
      </c>
      <c r="K3403">
        <v>597.86</v>
      </c>
      <c r="L3403">
        <v>18</v>
      </c>
      <c r="M3403">
        <v>1</v>
      </c>
      <c r="N3403">
        <f t="shared" ref="N3403:N3466" si="134">IF(K3403&lt;100,1,0)</f>
        <v>0</v>
      </c>
      <c r="O3403">
        <f t="shared" si="133"/>
        <v>0</v>
      </c>
      <c r="P3403" t="s">
        <v>12694</v>
      </c>
    </row>
    <row r="3404" spans="2:16" x14ac:dyDescent="0.25">
      <c r="B3404" t="s">
        <v>3408</v>
      </c>
      <c r="C3404" s="119" t="s">
        <v>60</v>
      </c>
      <c r="D3404" t="s">
        <v>11537</v>
      </c>
      <c r="E3404" t="s">
        <v>11530</v>
      </c>
      <c r="F3404" t="s">
        <v>11540</v>
      </c>
      <c r="G3404" t="s">
        <v>61</v>
      </c>
      <c r="H3404" t="s">
        <v>18</v>
      </c>
      <c r="I3404" t="s">
        <v>11541</v>
      </c>
      <c r="J3404">
        <v>2015</v>
      </c>
      <c r="K3404">
        <v>627.29999999999995</v>
      </c>
      <c r="L3404">
        <v>22</v>
      </c>
      <c r="M3404">
        <v>1</v>
      </c>
      <c r="N3404">
        <f t="shared" si="134"/>
        <v>0</v>
      </c>
      <c r="O3404">
        <f t="shared" si="133"/>
        <v>0</v>
      </c>
      <c r="P3404" t="s">
        <v>12694</v>
      </c>
    </row>
    <row r="3405" spans="2:16" x14ac:dyDescent="0.25">
      <c r="B3405" t="s">
        <v>3409</v>
      </c>
      <c r="C3405" s="119" t="s">
        <v>60</v>
      </c>
      <c r="D3405" t="s">
        <v>11537</v>
      </c>
      <c r="E3405" t="s">
        <v>11530</v>
      </c>
      <c r="F3405" t="s">
        <v>11540</v>
      </c>
      <c r="G3405" t="s">
        <v>61</v>
      </c>
      <c r="H3405" t="s">
        <v>18</v>
      </c>
      <c r="I3405" t="s">
        <v>11541</v>
      </c>
      <c r="J3405">
        <v>2015</v>
      </c>
      <c r="K3405">
        <v>597.86</v>
      </c>
      <c r="L3405">
        <v>18</v>
      </c>
      <c r="M3405">
        <v>1</v>
      </c>
      <c r="N3405">
        <f t="shared" si="134"/>
        <v>0</v>
      </c>
      <c r="O3405">
        <f t="shared" si="133"/>
        <v>0</v>
      </c>
      <c r="P3405" t="s">
        <v>12694</v>
      </c>
    </row>
    <row r="3406" spans="2:16" x14ac:dyDescent="0.25">
      <c r="B3406" t="s">
        <v>3410</v>
      </c>
      <c r="C3406" s="119" t="s">
        <v>60</v>
      </c>
      <c r="D3406" t="s">
        <v>11537</v>
      </c>
      <c r="E3406" t="s">
        <v>11530</v>
      </c>
      <c r="F3406" t="s">
        <v>11540</v>
      </c>
      <c r="G3406" t="s">
        <v>61</v>
      </c>
      <c r="H3406" t="s">
        <v>18</v>
      </c>
      <c r="I3406" t="s">
        <v>11541</v>
      </c>
      <c r="J3406">
        <v>2015</v>
      </c>
      <c r="K3406">
        <v>597.87</v>
      </c>
      <c r="L3406">
        <v>18</v>
      </c>
      <c r="M3406">
        <v>1</v>
      </c>
      <c r="N3406">
        <f t="shared" si="134"/>
        <v>0</v>
      </c>
      <c r="O3406">
        <f t="shared" si="133"/>
        <v>0</v>
      </c>
      <c r="P3406" t="s">
        <v>12694</v>
      </c>
    </row>
    <row r="3407" spans="2:16" x14ac:dyDescent="0.25">
      <c r="B3407" t="s">
        <v>3411</v>
      </c>
      <c r="C3407" s="119" t="s">
        <v>60</v>
      </c>
      <c r="D3407" t="s">
        <v>11537</v>
      </c>
      <c r="E3407" t="s">
        <v>11530</v>
      </c>
      <c r="F3407" t="s">
        <v>11540</v>
      </c>
      <c r="G3407" t="s">
        <v>61</v>
      </c>
      <c r="H3407" t="s">
        <v>18</v>
      </c>
      <c r="I3407" t="s">
        <v>11541</v>
      </c>
      <c r="J3407">
        <v>2015</v>
      </c>
      <c r="K3407">
        <v>585.76</v>
      </c>
      <c r="L3407">
        <v>18</v>
      </c>
      <c r="M3407">
        <v>1</v>
      </c>
      <c r="N3407">
        <f t="shared" si="134"/>
        <v>0</v>
      </c>
      <c r="O3407">
        <f t="shared" si="133"/>
        <v>0</v>
      </c>
      <c r="P3407" t="s">
        <v>12694</v>
      </c>
    </row>
    <row r="3408" spans="2:16" x14ac:dyDescent="0.25">
      <c r="B3408" t="s">
        <v>3412</v>
      </c>
      <c r="C3408" s="119" t="s">
        <v>60</v>
      </c>
      <c r="D3408" t="s">
        <v>11537</v>
      </c>
      <c r="E3408" t="s">
        <v>11530</v>
      </c>
      <c r="F3408" t="s">
        <v>11540</v>
      </c>
      <c r="G3408" t="s">
        <v>61</v>
      </c>
      <c r="H3408" t="s">
        <v>18</v>
      </c>
      <c r="I3408" t="s">
        <v>11541</v>
      </c>
      <c r="J3408">
        <v>2015</v>
      </c>
      <c r="K3408">
        <v>628.51</v>
      </c>
      <c r="L3408">
        <v>24</v>
      </c>
      <c r="M3408">
        <v>1</v>
      </c>
      <c r="N3408">
        <f t="shared" si="134"/>
        <v>0</v>
      </c>
      <c r="O3408">
        <f t="shared" si="133"/>
        <v>0</v>
      </c>
      <c r="P3408" t="s">
        <v>12694</v>
      </c>
    </row>
    <row r="3409" spans="2:16" x14ac:dyDescent="0.25">
      <c r="B3409" t="s">
        <v>3413</v>
      </c>
      <c r="C3409" s="119" t="s">
        <v>60</v>
      </c>
      <c r="D3409" t="s">
        <v>11537</v>
      </c>
      <c r="E3409" t="s">
        <v>11530</v>
      </c>
      <c r="F3409" t="s">
        <v>11540</v>
      </c>
      <c r="G3409" t="s">
        <v>61</v>
      </c>
      <c r="H3409" t="s">
        <v>18</v>
      </c>
      <c r="I3409" t="s">
        <v>11541</v>
      </c>
      <c r="J3409">
        <v>2015</v>
      </c>
      <c r="K3409">
        <v>599.01</v>
      </c>
      <c r="L3409">
        <v>20</v>
      </c>
      <c r="M3409">
        <v>1</v>
      </c>
      <c r="N3409">
        <f t="shared" si="134"/>
        <v>0</v>
      </c>
      <c r="O3409">
        <f t="shared" si="133"/>
        <v>0</v>
      </c>
      <c r="P3409" t="s">
        <v>12694</v>
      </c>
    </row>
    <row r="3410" spans="2:16" x14ac:dyDescent="0.25">
      <c r="B3410" t="s">
        <v>3414</v>
      </c>
      <c r="C3410" s="119" t="s">
        <v>60</v>
      </c>
      <c r="D3410" t="s">
        <v>11539</v>
      </c>
      <c r="E3410" t="s">
        <v>11530</v>
      </c>
      <c r="F3410" t="s">
        <v>11540</v>
      </c>
      <c r="G3410" t="s">
        <v>61</v>
      </c>
      <c r="H3410" t="s">
        <v>18</v>
      </c>
      <c r="I3410" t="s">
        <v>11541</v>
      </c>
      <c r="J3410">
        <v>2015</v>
      </c>
      <c r="K3410">
        <v>638.88</v>
      </c>
      <c r="L3410">
        <v>58</v>
      </c>
      <c r="M3410">
        <v>1</v>
      </c>
      <c r="N3410">
        <f t="shared" si="134"/>
        <v>0</v>
      </c>
      <c r="O3410">
        <f t="shared" si="133"/>
        <v>0</v>
      </c>
      <c r="P3410" t="s">
        <v>12694</v>
      </c>
    </row>
    <row r="3411" spans="2:16" x14ac:dyDescent="0.25">
      <c r="B3411" t="s">
        <v>3415</v>
      </c>
      <c r="C3411" s="119" t="s">
        <v>60</v>
      </c>
      <c r="D3411" t="s">
        <v>11550</v>
      </c>
      <c r="E3411" t="s">
        <v>11530</v>
      </c>
      <c r="F3411" t="s">
        <v>11540</v>
      </c>
      <c r="G3411" t="s">
        <v>61</v>
      </c>
      <c r="H3411" t="s">
        <v>18</v>
      </c>
      <c r="I3411" t="s">
        <v>11541</v>
      </c>
      <c r="J3411">
        <v>2015</v>
      </c>
      <c r="K3411">
        <v>633.14</v>
      </c>
      <c r="L3411">
        <v>16</v>
      </c>
      <c r="M3411">
        <v>1</v>
      </c>
      <c r="N3411">
        <f t="shared" si="134"/>
        <v>0</v>
      </c>
      <c r="O3411">
        <f t="shared" si="133"/>
        <v>0</v>
      </c>
      <c r="P3411" t="s">
        <v>12694</v>
      </c>
    </row>
    <row r="3412" spans="2:16" x14ac:dyDescent="0.25">
      <c r="B3412" t="s">
        <v>3416</v>
      </c>
      <c r="C3412" s="119" t="s">
        <v>60</v>
      </c>
      <c r="D3412" t="s">
        <v>11537</v>
      </c>
      <c r="E3412" t="s">
        <v>11530</v>
      </c>
      <c r="F3412" t="s">
        <v>11540</v>
      </c>
      <c r="G3412" t="s">
        <v>61</v>
      </c>
      <c r="H3412" t="s">
        <v>18</v>
      </c>
      <c r="I3412" t="s">
        <v>11541</v>
      </c>
      <c r="J3412">
        <v>2015</v>
      </c>
      <c r="K3412">
        <v>610.38</v>
      </c>
      <c r="L3412">
        <v>66</v>
      </c>
      <c r="M3412">
        <v>1</v>
      </c>
      <c r="N3412">
        <f t="shared" si="134"/>
        <v>0</v>
      </c>
      <c r="O3412">
        <f t="shared" si="133"/>
        <v>0</v>
      </c>
      <c r="P3412" t="s">
        <v>12694</v>
      </c>
    </row>
    <row r="3413" spans="2:16" x14ac:dyDescent="0.25">
      <c r="B3413" t="s">
        <v>3417</v>
      </c>
      <c r="C3413" s="119" t="s">
        <v>60</v>
      </c>
      <c r="D3413" t="s">
        <v>11537</v>
      </c>
      <c r="E3413" t="s">
        <v>11530</v>
      </c>
      <c r="F3413" t="s">
        <v>11540</v>
      </c>
      <c r="G3413" t="s">
        <v>61</v>
      </c>
      <c r="H3413" t="s">
        <v>18</v>
      </c>
      <c r="I3413" t="s">
        <v>11533</v>
      </c>
      <c r="J3413">
        <v>2015</v>
      </c>
      <c r="K3413">
        <v>608.70000000000005</v>
      </c>
      <c r="L3413">
        <v>27</v>
      </c>
      <c r="M3413">
        <v>1</v>
      </c>
      <c r="N3413">
        <f t="shared" si="134"/>
        <v>0</v>
      </c>
      <c r="O3413">
        <f t="shared" si="133"/>
        <v>0</v>
      </c>
      <c r="P3413" t="s">
        <v>12694</v>
      </c>
    </row>
    <row r="3414" spans="2:16" x14ac:dyDescent="0.25">
      <c r="B3414" t="s">
        <v>3418</v>
      </c>
      <c r="C3414" s="119" t="s">
        <v>60</v>
      </c>
      <c r="D3414" t="s">
        <v>11539</v>
      </c>
      <c r="E3414" t="s">
        <v>11530</v>
      </c>
      <c r="F3414" t="s">
        <v>11540</v>
      </c>
      <c r="G3414" t="s">
        <v>61</v>
      </c>
      <c r="H3414" t="s">
        <v>18</v>
      </c>
      <c r="I3414" t="s">
        <v>11533</v>
      </c>
      <c r="J3414">
        <v>2015</v>
      </c>
      <c r="K3414">
        <v>634.14</v>
      </c>
      <c r="L3414">
        <v>82</v>
      </c>
      <c r="M3414">
        <v>1</v>
      </c>
      <c r="N3414">
        <f t="shared" si="134"/>
        <v>0</v>
      </c>
      <c r="O3414">
        <f t="shared" si="133"/>
        <v>0</v>
      </c>
      <c r="P3414" t="s">
        <v>12694</v>
      </c>
    </row>
    <row r="3415" spans="2:16" x14ac:dyDescent="0.25">
      <c r="B3415" t="s">
        <v>3419</v>
      </c>
      <c r="C3415" s="119" t="s">
        <v>60</v>
      </c>
      <c r="D3415" t="s">
        <v>11539</v>
      </c>
      <c r="E3415" t="s">
        <v>11530</v>
      </c>
      <c r="F3415" t="s">
        <v>11540</v>
      </c>
      <c r="G3415" t="s">
        <v>61</v>
      </c>
      <c r="H3415" t="s">
        <v>18</v>
      </c>
      <c r="I3415" t="s">
        <v>11533</v>
      </c>
      <c r="J3415">
        <v>2015</v>
      </c>
      <c r="K3415">
        <v>613.78</v>
      </c>
      <c r="L3415">
        <v>47</v>
      </c>
      <c r="M3415">
        <v>1</v>
      </c>
      <c r="N3415">
        <f t="shared" si="134"/>
        <v>0</v>
      </c>
      <c r="O3415">
        <f t="shared" si="133"/>
        <v>0</v>
      </c>
      <c r="P3415" t="s">
        <v>12694</v>
      </c>
    </row>
    <row r="3416" spans="2:16" x14ac:dyDescent="0.25">
      <c r="B3416" t="s">
        <v>3420</v>
      </c>
      <c r="C3416" s="119" t="s">
        <v>60</v>
      </c>
      <c r="D3416" t="s">
        <v>11546</v>
      </c>
      <c r="E3416" t="s">
        <v>11530</v>
      </c>
      <c r="F3416" t="s">
        <v>11540</v>
      </c>
      <c r="G3416" t="s">
        <v>61</v>
      </c>
      <c r="H3416" t="s">
        <v>18</v>
      </c>
      <c r="I3416" t="s">
        <v>11541</v>
      </c>
      <c r="J3416">
        <v>2015</v>
      </c>
      <c r="K3416">
        <v>603.66</v>
      </c>
      <c r="L3416">
        <v>14</v>
      </c>
      <c r="M3416">
        <v>1</v>
      </c>
      <c r="N3416">
        <f t="shared" si="134"/>
        <v>0</v>
      </c>
      <c r="O3416">
        <f t="shared" si="133"/>
        <v>0</v>
      </c>
      <c r="P3416" t="s">
        <v>12693</v>
      </c>
    </row>
    <row r="3417" spans="2:16" x14ac:dyDescent="0.25">
      <c r="B3417" t="s">
        <v>3421</v>
      </c>
      <c r="C3417" s="119" t="s">
        <v>60</v>
      </c>
      <c r="D3417" t="s">
        <v>11537</v>
      </c>
      <c r="E3417" t="s">
        <v>11530</v>
      </c>
      <c r="F3417" t="s">
        <v>11540</v>
      </c>
      <c r="G3417" t="s">
        <v>61</v>
      </c>
      <c r="H3417" t="s">
        <v>18</v>
      </c>
      <c r="I3417" t="s">
        <v>11541</v>
      </c>
      <c r="J3417">
        <v>2015</v>
      </c>
      <c r="K3417">
        <v>605.05999999999995</v>
      </c>
      <c r="L3417">
        <v>25</v>
      </c>
      <c r="M3417">
        <v>1</v>
      </c>
      <c r="N3417">
        <f t="shared" si="134"/>
        <v>0</v>
      </c>
      <c r="O3417">
        <f t="shared" si="133"/>
        <v>0</v>
      </c>
      <c r="P3417" t="s">
        <v>12694</v>
      </c>
    </row>
    <row r="3418" spans="2:16" x14ac:dyDescent="0.25">
      <c r="B3418" t="s">
        <v>3422</v>
      </c>
      <c r="C3418" s="119" t="s">
        <v>60</v>
      </c>
      <c r="D3418" t="s">
        <v>11537</v>
      </c>
      <c r="E3418" t="s">
        <v>11530</v>
      </c>
      <c r="F3418" t="s">
        <v>11540</v>
      </c>
      <c r="G3418" t="s">
        <v>61</v>
      </c>
      <c r="H3418" t="s">
        <v>18</v>
      </c>
      <c r="I3418" t="s">
        <v>11541</v>
      </c>
      <c r="J3418">
        <v>2015</v>
      </c>
      <c r="K3418">
        <v>632.19000000000005</v>
      </c>
      <c r="L3418">
        <v>24</v>
      </c>
      <c r="M3418">
        <v>1</v>
      </c>
      <c r="N3418">
        <f t="shared" si="134"/>
        <v>0</v>
      </c>
      <c r="O3418">
        <f t="shared" ref="O3418:O3481" si="135">IF(OR(L3418="",L3418&lt;=0),1,0)</f>
        <v>0</v>
      </c>
      <c r="P3418" t="s">
        <v>12694</v>
      </c>
    </row>
    <row r="3419" spans="2:16" x14ac:dyDescent="0.25">
      <c r="B3419" t="s">
        <v>3423</v>
      </c>
      <c r="C3419" s="119" t="s">
        <v>60</v>
      </c>
      <c r="D3419" t="s">
        <v>11539</v>
      </c>
      <c r="E3419" t="s">
        <v>11530</v>
      </c>
      <c r="F3419" t="s">
        <v>11540</v>
      </c>
      <c r="G3419" t="s">
        <v>61</v>
      </c>
      <c r="H3419" t="s">
        <v>18</v>
      </c>
      <c r="I3419" t="s">
        <v>11541</v>
      </c>
      <c r="J3419">
        <v>2015</v>
      </c>
      <c r="K3419">
        <v>603.44000000000005</v>
      </c>
      <c r="L3419">
        <v>27</v>
      </c>
      <c r="M3419">
        <v>1</v>
      </c>
      <c r="N3419">
        <f t="shared" si="134"/>
        <v>0</v>
      </c>
      <c r="O3419">
        <f t="shared" si="135"/>
        <v>0</v>
      </c>
      <c r="P3419" t="s">
        <v>12694</v>
      </c>
    </row>
    <row r="3420" spans="2:16" x14ac:dyDescent="0.25">
      <c r="B3420" t="s">
        <v>3424</v>
      </c>
      <c r="C3420" s="119" t="s">
        <v>60</v>
      </c>
      <c r="D3420" t="s">
        <v>11539</v>
      </c>
      <c r="E3420" t="s">
        <v>11530</v>
      </c>
      <c r="F3420" t="s">
        <v>11540</v>
      </c>
      <c r="G3420" t="s">
        <v>61</v>
      </c>
      <c r="H3420" t="s">
        <v>18</v>
      </c>
      <c r="I3420" t="s">
        <v>11541</v>
      </c>
      <c r="J3420">
        <v>2015</v>
      </c>
      <c r="K3420">
        <v>603.16999999999996</v>
      </c>
      <c r="L3420">
        <v>25</v>
      </c>
      <c r="M3420">
        <v>1</v>
      </c>
      <c r="N3420">
        <f t="shared" si="134"/>
        <v>0</v>
      </c>
      <c r="O3420">
        <f t="shared" si="135"/>
        <v>0</v>
      </c>
      <c r="P3420" t="s">
        <v>12694</v>
      </c>
    </row>
    <row r="3421" spans="2:16" x14ac:dyDescent="0.25">
      <c r="B3421" t="s">
        <v>3425</v>
      </c>
      <c r="C3421" s="119" t="s">
        <v>60</v>
      </c>
      <c r="D3421" t="s">
        <v>11537</v>
      </c>
      <c r="E3421" t="s">
        <v>11530</v>
      </c>
      <c r="F3421" t="s">
        <v>11540</v>
      </c>
      <c r="G3421" t="s">
        <v>61</v>
      </c>
      <c r="H3421" t="s">
        <v>18</v>
      </c>
      <c r="I3421" t="s">
        <v>11541</v>
      </c>
      <c r="J3421">
        <v>2015</v>
      </c>
      <c r="K3421">
        <v>603.16999999999996</v>
      </c>
      <c r="L3421">
        <v>25</v>
      </c>
      <c r="M3421">
        <v>1</v>
      </c>
      <c r="N3421">
        <f t="shared" si="134"/>
        <v>0</v>
      </c>
      <c r="O3421">
        <f t="shared" si="135"/>
        <v>0</v>
      </c>
      <c r="P3421" t="s">
        <v>12694</v>
      </c>
    </row>
    <row r="3422" spans="2:16" x14ac:dyDescent="0.25">
      <c r="B3422" t="s">
        <v>3426</v>
      </c>
      <c r="C3422" s="119" t="s">
        <v>60</v>
      </c>
      <c r="D3422" t="s">
        <v>11537</v>
      </c>
      <c r="E3422" t="s">
        <v>11530</v>
      </c>
      <c r="F3422" t="s">
        <v>11540</v>
      </c>
      <c r="G3422" t="s">
        <v>61</v>
      </c>
      <c r="H3422" t="s">
        <v>18</v>
      </c>
      <c r="I3422" t="s">
        <v>11541</v>
      </c>
      <c r="J3422">
        <v>2015</v>
      </c>
      <c r="K3422">
        <v>602.13</v>
      </c>
      <c r="L3422">
        <v>17</v>
      </c>
      <c r="M3422">
        <v>1</v>
      </c>
      <c r="N3422">
        <f t="shared" si="134"/>
        <v>0</v>
      </c>
      <c r="O3422">
        <f t="shared" si="135"/>
        <v>0</v>
      </c>
      <c r="P3422" t="s">
        <v>12694</v>
      </c>
    </row>
    <row r="3423" spans="2:16" x14ac:dyDescent="0.25">
      <c r="B3423" t="s">
        <v>3427</v>
      </c>
      <c r="C3423" s="119" t="s">
        <v>60</v>
      </c>
      <c r="D3423" t="s">
        <v>11537</v>
      </c>
      <c r="E3423" t="s">
        <v>11530</v>
      </c>
      <c r="F3423" t="s">
        <v>11540</v>
      </c>
      <c r="G3423" t="s">
        <v>61</v>
      </c>
      <c r="H3423" t="s">
        <v>18</v>
      </c>
      <c r="I3423" t="s">
        <v>11541</v>
      </c>
      <c r="J3423">
        <v>2015</v>
      </c>
      <c r="K3423">
        <v>632.19000000000005</v>
      </c>
      <c r="L3423">
        <v>24</v>
      </c>
      <c r="M3423">
        <v>1</v>
      </c>
      <c r="N3423">
        <f t="shared" si="134"/>
        <v>0</v>
      </c>
      <c r="O3423">
        <f t="shared" si="135"/>
        <v>0</v>
      </c>
      <c r="P3423" t="s">
        <v>12694</v>
      </c>
    </row>
    <row r="3424" spans="2:16" x14ac:dyDescent="0.25">
      <c r="B3424" t="s">
        <v>3428</v>
      </c>
      <c r="C3424" s="119" t="s">
        <v>60</v>
      </c>
      <c r="D3424" t="s">
        <v>11537</v>
      </c>
      <c r="E3424" t="s">
        <v>11530</v>
      </c>
      <c r="F3424" t="s">
        <v>11540</v>
      </c>
      <c r="G3424" t="s">
        <v>61</v>
      </c>
      <c r="H3424" t="s">
        <v>18</v>
      </c>
      <c r="I3424" t="s">
        <v>11541</v>
      </c>
      <c r="J3424">
        <v>2015</v>
      </c>
      <c r="K3424">
        <v>632.29</v>
      </c>
      <c r="L3424">
        <v>25</v>
      </c>
      <c r="M3424">
        <v>1</v>
      </c>
      <c r="N3424">
        <f t="shared" si="134"/>
        <v>0</v>
      </c>
      <c r="O3424">
        <f t="shared" si="135"/>
        <v>0</v>
      </c>
      <c r="P3424" t="s">
        <v>12694</v>
      </c>
    </row>
    <row r="3425" spans="2:16" x14ac:dyDescent="0.25">
      <c r="B3425" t="s">
        <v>3429</v>
      </c>
      <c r="C3425" s="119" t="s">
        <v>60</v>
      </c>
      <c r="D3425" t="s">
        <v>11537</v>
      </c>
      <c r="E3425" t="s">
        <v>11530</v>
      </c>
      <c r="F3425" t="s">
        <v>11540</v>
      </c>
      <c r="G3425" t="s">
        <v>61</v>
      </c>
      <c r="H3425" t="s">
        <v>18</v>
      </c>
      <c r="I3425" t="s">
        <v>11541</v>
      </c>
      <c r="J3425">
        <v>2015</v>
      </c>
      <c r="K3425">
        <v>598.94000000000005</v>
      </c>
      <c r="L3425">
        <v>26</v>
      </c>
      <c r="M3425">
        <v>1</v>
      </c>
      <c r="N3425">
        <f t="shared" si="134"/>
        <v>0</v>
      </c>
      <c r="O3425">
        <f t="shared" si="135"/>
        <v>0</v>
      </c>
      <c r="P3425" t="s">
        <v>12694</v>
      </c>
    </row>
    <row r="3426" spans="2:16" x14ac:dyDescent="0.25">
      <c r="B3426" t="s">
        <v>3430</v>
      </c>
      <c r="C3426" s="119" t="s">
        <v>60</v>
      </c>
      <c r="D3426" t="s">
        <v>11537</v>
      </c>
      <c r="E3426" t="s">
        <v>11530</v>
      </c>
      <c r="F3426" t="s">
        <v>11540</v>
      </c>
      <c r="G3426" t="s">
        <v>61</v>
      </c>
      <c r="H3426" t="s">
        <v>18</v>
      </c>
      <c r="I3426" t="s">
        <v>11541</v>
      </c>
      <c r="J3426">
        <v>2015</v>
      </c>
      <c r="K3426">
        <v>628</v>
      </c>
      <c r="L3426">
        <v>27</v>
      </c>
      <c r="M3426">
        <v>1</v>
      </c>
      <c r="N3426">
        <f t="shared" si="134"/>
        <v>0</v>
      </c>
      <c r="O3426">
        <f t="shared" si="135"/>
        <v>0</v>
      </c>
      <c r="P3426" t="s">
        <v>12694</v>
      </c>
    </row>
    <row r="3427" spans="2:16" x14ac:dyDescent="0.25">
      <c r="B3427" t="s">
        <v>3431</v>
      </c>
      <c r="C3427" s="119" t="s">
        <v>60</v>
      </c>
      <c r="D3427" t="s">
        <v>11537</v>
      </c>
      <c r="E3427" t="s">
        <v>11530</v>
      </c>
      <c r="F3427" t="s">
        <v>11540</v>
      </c>
      <c r="G3427" t="s">
        <v>61</v>
      </c>
      <c r="H3427" t="s">
        <v>18</v>
      </c>
      <c r="I3427" t="s">
        <v>11541</v>
      </c>
      <c r="J3427">
        <v>2015</v>
      </c>
      <c r="K3427">
        <v>599.98</v>
      </c>
      <c r="L3427">
        <v>34</v>
      </c>
      <c r="M3427">
        <v>1</v>
      </c>
      <c r="N3427">
        <f t="shared" si="134"/>
        <v>0</v>
      </c>
      <c r="O3427">
        <f t="shared" si="135"/>
        <v>0</v>
      </c>
      <c r="P3427" t="s">
        <v>12694</v>
      </c>
    </row>
    <row r="3428" spans="2:16" x14ac:dyDescent="0.25">
      <c r="B3428" t="s">
        <v>3432</v>
      </c>
      <c r="C3428" s="119" t="s">
        <v>60</v>
      </c>
      <c r="D3428" t="s">
        <v>11537</v>
      </c>
      <c r="E3428" t="s">
        <v>11530</v>
      </c>
      <c r="F3428" t="s">
        <v>11540</v>
      </c>
      <c r="G3428" t="s">
        <v>61</v>
      </c>
      <c r="H3428" t="s">
        <v>18</v>
      </c>
      <c r="I3428" t="s">
        <v>11541</v>
      </c>
      <c r="J3428">
        <v>2015</v>
      </c>
      <c r="K3428">
        <v>600.88</v>
      </c>
      <c r="L3428">
        <v>41</v>
      </c>
      <c r="M3428">
        <v>1</v>
      </c>
      <c r="N3428">
        <f t="shared" si="134"/>
        <v>0</v>
      </c>
      <c r="O3428">
        <f t="shared" si="135"/>
        <v>0</v>
      </c>
      <c r="P3428" t="s">
        <v>12694</v>
      </c>
    </row>
    <row r="3429" spans="2:16" x14ac:dyDescent="0.25">
      <c r="B3429" t="s">
        <v>3433</v>
      </c>
      <c r="C3429" s="119" t="s">
        <v>60</v>
      </c>
      <c r="D3429" t="s">
        <v>11537</v>
      </c>
      <c r="E3429" t="s">
        <v>11530</v>
      </c>
      <c r="F3429" t="s">
        <v>11540</v>
      </c>
      <c r="G3429" t="s">
        <v>61</v>
      </c>
      <c r="H3429" t="s">
        <v>18</v>
      </c>
      <c r="I3429" t="s">
        <v>11541</v>
      </c>
      <c r="J3429">
        <v>2015</v>
      </c>
      <c r="K3429">
        <v>637.58000000000004</v>
      </c>
      <c r="L3429">
        <v>48</v>
      </c>
      <c r="M3429">
        <v>1</v>
      </c>
      <c r="N3429">
        <f t="shared" si="134"/>
        <v>0</v>
      </c>
      <c r="O3429">
        <f t="shared" si="135"/>
        <v>0</v>
      </c>
      <c r="P3429" t="s">
        <v>12694</v>
      </c>
    </row>
    <row r="3430" spans="2:16" x14ac:dyDescent="0.25">
      <c r="B3430" t="s">
        <v>3434</v>
      </c>
      <c r="C3430" s="119" t="s">
        <v>60</v>
      </c>
      <c r="D3430" t="s">
        <v>11537</v>
      </c>
      <c r="E3430" t="s">
        <v>11530</v>
      </c>
      <c r="F3430" t="s">
        <v>11540</v>
      </c>
      <c r="G3430" t="s">
        <v>61</v>
      </c>
      <c r="H3430" t="s">
        <v>18</v>
      </c>
      <c r="I3430" t="s">
        <v>11541</v>
      </c>
      <c r="J3430">
        <v>2015</v>
      </c>
      <c r="K3430">
        <v>634.34</v>
      </c>
      <c r="L3430">
        <v>23</v>
      </c>
      <c r="M3430">
        <v>1</v>
      </c>
      <c r="N3430">
        <f t="shared" si="134"/>
        <v>0</v>
      </c>
      <c r="O3430">
        <f t="shared" si="135"/>
        <v>0</v>
      </c>
      <c r="P3430" t="s">
        <v>12694</v>
      </c>
    </row>
    <row r="3431" spans="2:16" x14ac:dyDescent="0.25">
      <c r="B3431" t="s">
        <v>3435</v>
      </c>
      <c r="C3431" s="119" t="s">
        <v>60</v>
      </c>
      <c r="D3431" t="s">
        <v>11537</v>
      </c>
      <c r="E3431" t="s">
        <v>11530</v>
      </c>
      <c r="F3431" t="s">
        <v>11540</v>
      </c>
      <c r="G3431" t="s">
        <v>61</v>
      </c>
      <c r="H3431" t="s">
        <v>18</v>
      </c>
      <c r="I3431" t="s">
        <v>11541</v>
      </c>
      <c r="J3431">
        <v>2015</v>
      </c>
      <c r="K3431">
        <v>495.82</v>
      </c>
      <c r="L3431">
        <v>23</v>
      </c>
      <c r="M3431">
        <v>1</v>
      </c>
      <c r="N3431">
        <f t="shared" si="134"/>
        <v>0</v>
      </c>
      <c r="O3431">
        <f t="shared" si="135"/>
        <v>0</v>
      </c>
      <c r="P3431" t="s">
        <v>12694</v>
      </c>
    </row>
    <row r="3432" spans="2:16" x14ac:dyDescent="0.25">
      <c r="B3432" t="s">
        <v>3436</v>
      </c>
      <c r="C3432" s="119" t="s">
        <v>60</v>
      </c>
      <c r="D3432" t="s">
        <v>11537</v>
      </c>
      <c r="E3432" t="s">
        <v>11530</v>
      </c>
      <c r="F3432" t="s">
        <v>11540</v>
      </c>
      <c r="G3432" t="s">
        <v>61</v>
      </c>
      <c r="H3432" t="s">
        <v>18</v>
      </c>
      <c r="I3432" t="s">
        <v>11541</v>
      </c>
      <c r="J3432">
        <v>2015</v>
      </c>
      <c r="K3432">
        <v>605.24</v>
      </c>
      <c r="L3432">
        <v>24</v>
      </c>
      <c r="M3432">
        <v>1</v>
      </c>
      <c r="N3432">
        <f t="shared" si="134"/>
        <v>0</v>
      </c>
      <c r="O3432">
        <f t="shared" si="135"/>
        <v>0</v>
      </c>
      <c r="P3432" t="s">
        <v>12694</v>
      </c>
    </row>
    <row r="3433" spans="2:16" x14ac:dyDescent="0.25">
      <c r="B3433" t="s">
        <v>3437</v>
      </c>
      <c r="C3433" s="119" t="s">
        <v>60</v>
      </c>
      <c r="D3433" t="s">
        <v>11537</v>
      </c>
      <c r="E3433" t="s">
        <v>11530</v>
      </c>
      <c r="F3433" t="s">
        <v>11540</v>
      </c>
      <c r="G3433" t="s">
        <v>61</v>
      </c>
      <c r="H3433" t="s">
        <v>18</v>
      </c>
      <c r="I3433" t="s">
        <v>11541</v>
      </c>
      <c r="J3433">
        <v>2015</v>
      </c>
      <c r="K3433">
        <v>605.1</v>
      </c>
      <c r="L3433">
        <v>23</v>
      </c>
      <c r="M3433">
        <v>1</v>
      </c>
      <c r="N3433">
        <f t="shared" si="134"/>
        <v>0</v>
      </c>
      <c r="O3433">
        <f t="shared" si="135"/>
        <v>0</v>
      </c>
      <c r="P3433" t="s">
        <v>12694</v>
      </c>
    </row>
    <row r="3434" spans="2:16" x14ac:dyDescent="0.25">
      <c r="B3434" t="s">
        <v>3438</v>
      </c>
      <c r="C3434" s="119" t="s">
        <v>60</v>
      </c>
      <c r="D3434" t="s">
        <v>11537</v>
      </c>
      <c r="E3434" t="s">
        <v>11530</v>
      </c>
      <c r="F3434" t="s">
        <v>11540</v>
      </c>
      <c r="G3434" t="s">
        <v>61</v>
      </c>
      <c r="H3434" t="s">
        <v>18</v>
      </c>
      <c r="I3434" t="s">
        <v>11541</v>
      </c>
      <c r="J3434">
        <v>2015</v>
      </c>
      <c r="K3434">
        <v>634.87</v>
      </c>
      <c r="L3434">
        <v>27</v>
      </c>
      <c r="M3434">
        <v>1</v>
      </c>
      <c r="N3434">
        <f t="shared" si="134"/>
        <v>0</v>
      </c>
      <c r="O3434">
        <f t="shared" si="135"/>
        <v>0</v>
      </c>
      <c r="P3434" t="s">
        <v>12694</v>
      </c>
    </row>
    <row r="3435" spans="2:16" x14ac:dyDescent="0.25">
      <c r="B3435" t="s">
        <v>3439</v>
      </c>
      <c r="C3435" s="119" t="s">
        <v>60</v>
      </c>
      <c r="D3435" t="s">
        <v>11537</v>
      </c>
      <c r="E3435" t="s">
        <v>11530</v>
      </c>
      <c r="F3435" t="s">
        <v>11540</v>
      </c>
      <c r="G3435" t="s">
        <v>61</v>
      </c>
      <c r="H3435" t="s">
        <v>18</v>
      </c>
      <c r="I3435" t="s">
        <v>11541</v>
      </c>
      <c r="J3435">
        <v>2015</v>
      </c>
      <c r="K3435">
        <v>605.49</v>
      </c>
      <c r="L3435">
        <v>26</v>
      </c>
      <c r="M3435">
        <v>1</v>
      </c>
      <c r="N3435">
        <f t="shared" si="134"/>
        <v>0</v>
      </c>
      <c r="O3435">
        <f t="shared" si="135"/>
        <v>0</v>
      </c>
      <c r="P3435" t="s">
        <v>12694</v>
      </c>
    </row>
    <row r="3436" spans="2:16" x14ac:dyDescent="0.25">
      <c r="B3436" t="s">
        <v>3440</v>
      </c>
      <c r="C3436" s="119" t="s">
        <v>60</v>
      </c>
      <c r="D3436" t="s">
        <v>11539</v>
      </c>
      <c r="E3436" t="s">
        <v>11530</v>
      </c>
      <c r="F3436" t="s">
        <v>11540</v>
      </c>
      <c r="G3436" t="s">
        <v>61</v>
      </c>
      <c r="H3436" t="s">
        <v>18</v>
      </c>
      <c r="I3436" t="s">
        <v>11541</v>
      </c>
      <c r="J3436">
        <v>2015</v>
      </c>
      <c r="K3436">
        <v>700.98</v>
      </c>
      <c r="L3436">
        <v>102</v>
      </c>
      <c r="M3436">
        <v>1</v>
      </c>
      <c r="N3436">
        <f t="shared" si="134"/>
        <v>0</v>
      </c>
      <c r="O3436">
        <f t="shared" si="135"/>
        <v>0</v>
      </c>
      <c r="P3436" t="s">
        <v>12694</v>
      </c>
    </row>
    <row r="3437" spans="2:16" x14ac:dyDescent="0.25">
      <c r="B3437" t="s">
        <v>3441</v>
      </c>
      <c r="C3437" s="119" t="s">
        <v>60</v>
      </c>
      <c r="D3437" t="s">
        <v>11537</v>
      </c>
      <c r="E3437" t="s">
        <v>11530</v>
      </c>
      <c r="F3437" t="s">
        <v>11540</v>
      </c>
      <c r="G3437" t="s">
        <v>61</v>
      </c>
      <c r="H3437" t="s">
        <v>18</v>
      </c>
      <c r="I3437" t="s">
        <v>11541</v>
      </c>
      <c r="J3437">
        <v>2015</v>
      </c>
      <c r="K3437">
        <v>627.86</v>
      </c>
      <c r="L3437">
        <v>26</v>
      </c>
      <c r="M3437">
        <v>1</v>
      </c>
      <c r="N3437">
        <f t="shared" si="134"/>
        <v>0</v>
      </c>
      <c r="O3437">
        <f t="shared" si="135"/>
        <v>0</v>
      </c>
      <c r="P3437" t="s">
        <v>12694</v>
      </c>
    </row>
    <row r="3438" spans="2:16" x14ac:dyDescent="0.25">
      <c r="B3438" t="s">
        <v>3442</v>
      </c>
      <c r="C3438" s="119" t="s">
        <v>60</v>
      </c>
      <c r="D3438" t="s">
        <v>11542</v>
      </c>
      <c r="E3438" t="s">
        <v>11530</v>
      </c>
      <c r="F3438" t="s">
        <v>11540</v>
      </c>
      <c r="G3438" t="s">
        <v>61</v>
      </c>
      <c r="H3438" t="s">
        <v>18</v>
      </c>
      <c r="I3438" t="s">
        <v>11541</v>
      </c>
      <c r="J3438">
        <v>2015</v>
      </c>
      <c r="K3438">
        <v>633.16999999999996</v>
      </c>
      <c r="L3438">
        <v>21</v>
      </c>
      <c r="M3438">
        <v>1</v>
      </c>
      <c r="N3438">
        <f t="shared" si="134"/>
        <v>0</v>
      </c>
      <c r="O3438">
        <f t="shared" si="135"/>
        <v>0</v>
      </c>
      <c r="P3438" t="s">
        <v>12693</v>
      </c>
    </row>
    <row r="3439" spans="2:16" x14ac:dyDescent="0.25">
      <c r="B3439" t="s">
        <v>3443</v>
      </c>
      <c r="C3439" s="119" t="s">
        <v>60</v>
      </c>
      <c r="D3439" t="s">
        <v>11537</v>
      </c>
      <c r="E3439" t="s">
        <v>11530</v>
      </c>
      <c r="F3439" t="s">
        <v>11540</v>
      </c>
      <c r="G3439" t="s">
        <v>61</v>
      </c>
      <c r="H3439" t="s">
        <v>18</v>
      </c>
      <c r="I3439" t="s">
        <v>11541</v>
      </c>
      <c r="J3439">
        <v>2015</v>
      </c>
      <c r="K3439">
        <v>634.44000000000005</v>
      </c>
      <c r="L3439">
        <v>24</v>
      </c>
      <c r="M3439">
        <v>1</v>
      </c>
      <c r="N3439">
        <f t="shared" si="134"/>
        <v>0</v>
      </c>
      <c r="O3439">
        <f t="shared" si="135"/>
        <v>0</v>
      </c>
      <c r="P3439" t="s">
        <v>12694</v>
      </c>
    </row>
    <row r="3440" spans="2:16" x14ac:dyDescent="0.25">
      <c r="B3440" t="s">
        <v>3444</v>
      </c>
      <c r="C3440" s="119" t="s">
        <v>60</v>
      </c>
      <c r="D3440" t="s">
        <v>11537</v>
      </c>
      <c r="E3440" t="s">
        <v>11530</v>
      </c>
      <c r="F3440" t="s">
        <v>11540</v>
      </c>
      <c r="G3440" t="s">
        <v>61</v>
      </c>
      <c r="H3440" t="s">
        <v>18</v>
      </c>
      <c r="I3440" t="s">
        <v>11541</v>
      </c>
      <c r="J3440">
        <v>2015</v>
      </c>
      <c r="K3440">
        <v>634.6</v>
      </c>
      <c r="L3440">
        <v>25</v>
      </c>
      <c r="M3440">
        <v>1</v>
      </c>
      <c r="N3440">
        <f t="shared" si="134"/>
        <v>0</v>
      </c>
      <c r="O3440">
        <f t="shared" si="135"/>
        <v>0</v>
      </c>
      <c r="P3440" t="s">
        <v>12694</v>
      </c>
    </row>
    <row r="3441" spans="2:16" x14ac:dyDescent="0.25">
      <c r="B3441" t="s">
        <v>3445</v>
      </c>
      <c r="C3441" s="119" t="s">
        <v>60</v>
      </c>
      <c r="D3441" t="s">
        <v>11537</v>
      </c>
      <c r="E3441" t="s">
        <v>11530</v>
      </c>
      <c r="F3441" t="s">
        <v>11540</v>
      </c>
      <c r="G3441" t="s">
        <v>61</v>
      </c>
      <c r="H3441" t="s">
        <v>18</v>
      </c>
      <c r="I3441" t="s">
        <v>11541</v>
      </c>
      <c r="J3441">
        <v>2015</v>
      </c>
      <c r="K3441">
        <v>627.78</v>
      </c>
      <c r="L3441">
        <v>25</v>
      </c>
      <c r="M3441">
        <v>1</v>
      </c>
      <c r="N3441">
        <f t="shared" si="134"/>
        <v>0</v>
      </c>
      <c r="O3441">
        <f t="shared" si="135"/>
        <v>0</v>
      </c>
      <c r="P3441" t="s">
        <v>12694</v>
      </c>
    </row>
    <row r="3442" spans="2:16" x14ac:dyDescent="0.25">
      <c r="B3442" t="s">
        <v>3446</v>
      </c>
      <c r="C3442" s="119" t="s">
        <v>60</v>
      </c>
      <c r="D3442" t="s">
        <v>11537</v>
      </c>
      <c r="E3442" t="s">
        <v>11530</v>
      </c>
      <c r="F3442" t="s">
        <v>11540</v>
      </c>
      <c r="G3442" t="s">
        <v>61</v>
      </c>
      <c r="H3442" t="s">
        <v>18</v>
      </c>
      <c r="I3442" t="s">
        <v>11541</v>
      </c>
      <c r="J3442">
        <v>2015</v>
      </c>
      <c r="K3442">
        <v>633.03</v>
      </c>
      <c r="L3442">
        <v>20</v>
      </c>
      <c r="M3442">
        <v>1</v>
      </c>
      <c r="N3442">
        <f t="shared" si="134"/>
        <v>0</v>
      </c>
      <c r="O3442">
        <f t="shared" si="135"/>
        <v>0</v>
      </c>
      <c r="P3442" t="s">
        <v>12694</v>
      </c>
    </row>
    <row r="3443" spans="2:16" x14ac:dyDescent="0.25">
      <c r="B3443" t="s">
        <v>3447</v>
      </c>
      <c r="C3443" s="119" t="s">
        <v>60</v>
      </c>
      <c r="D3443" t="s">
        <v>11546</v>
      </c>
      <c r="E3443" t="s">
        <v>11530</v>
      </c>
      <c r="F3443" t="s">
        <v>11540</v>
      </c>
      <c r="G3443" t="s">
        <v>61</v>
      </c>
      <c r="H3443" t="s">
        <v>18</v>
      </c>
      <c r="I3443" t="s">
        <v>11541</v>
      </c>
      <c r="J3443">
        <v>2015</v>
      </c>
      <c r="K3443">
        <v>588.87</v>
      </c>
      <c r="L3443">
        <v>42</v>
      </c>
      <c r="M3443">
        <v>1</v>
      </c>
      <c r="N3443">
        <f t="shared" si="134"/>
        <v>0</v>
      </c>
      <c r="O3443">
        <f t="shared" si="135"/>
        <v>0</v>
      </c>
      <c r="P3443" t="s">
        <v>12694</v>
      </c>
    </row>
    <row r="3444" spans="2:16" x14ac:dyDescent="0.25">
      <c r="B3444" t="s">
        <v>3448</v>
      </c>
      <c r="C3444" s="119" t="s">
        <v>60</v>
      </c>
      <c r="D3444" t="s">
        <v>11537</v>
      </c>
      <c r="E3444" t="s">
        <v>11530</v>
      </c>
      <c r="F3444" t="s">
        <v>11540</v>
      </c>
      <c r="G3444" t="s">
        <v>61</v>
      </c>
      <c r="H3444" t="s">
        <v>18</v>
      </c>
      <c r="I3444" t="s">
        <v>11533</v>
      </c>
      <c r="J3444">
        <v>2015</v>
      </c>
      <c r="K3444">
        <v>592.82000000000005</v>
      </c>
      <c r="L3444">
        <v>37</v>
      </c>
      <c r="M3444">
        <v>1</v>
      </c>
      <c r="N3444">
        <f t="shared" si="134"/>
        <v>0</v>
      </c>
      <c r="O3444">
        <f t="shared" si="135"/>
        <v>0</v>
      </c>
      <c r="P3444" t="s">
        <v>12693</v>
      </c>
    </row>
    <row r="3445" spans="2:16" x14ac:dyDescent="0.25">
      <c r="B3445" t="s">
        <v>3449</v>
      </c>
      <c r="C3445" s="119" t="s">
        <v>60</v>
      </c>
      <c r="D3445" t="s">
        <v>11539</v>
      </c>
      <c r="E3445" t="s">
        <v>11530</v>
      </c>
      <c r="F3445" t="s">
        <v>11540</v>
      </c>
      <c r="G3445" t="s">
        <v>61</v>
      </c>
      <c r="H3445" t="s">
        <v>18</v>
      </c>
      <c r="I3445" t="s">
        <v>11541</v>
      </c>
      <c r="J3445">
        <v>2015</v>
      </c>
      <c r="K3445">
        <v>634.17999999999995</v>
      </c>
      <c r="L3445">
        <v>29</v>
      </c>
      <c r="M3445">
        <v>1</v>
      </c>
      <c r="N3445">
        <f t="shared" si="134"/>
        <v>0</v>
      </c>
      <c r="O3445">
        <f t="shared" si="135"/>
        <v>0</v>
      </c>
      <c r="P3445" t="s">
        <v>11528</v>
      </c>
    </row>
    <row r="3446" spans="2:16" x14ac:dyDescent="0.25">
      <c r="B3446" t="s">
        <v>3450</v>
      </c>
      <c r="C3446" s="119" t="s">
        <v>60</v>
      </c>
      <c r="D3446" t="s">
        <v>11537</v>
      </c>
      <c r="E3446" t="s">
        <v>11530</v>
      </c>
      <c r="F3446" t="s">
        <v>11540</v>
      </c>
      <c r="G3446" t="s">
        <v>61</v>
      </c>
      <c r="H3446" t="s">
        <v>18</v>
      </c>
      <c r="I3446" t="s">
        <v>11541</v>
      </c>
      <c r="J3446">
        <v>2015</v>
      </c>
      <c r="K3446">
        <v>634.36</v>
      </c>
      <c r="L3446">
        <v>17</v>
      </c>
      <c r="M3446">
        <v>1</v>
      </c>
      <c r="N3446">
        <f t="shared" si="134"/>
        <v>0</v>
      </c>
      <c r="O3446">
        <f t="shared" si="135"/>
        <v>0</v>
      </c>
      <c r="P3446" t="s">
        <v>12694</v>
      </c>
    </row>
    <row r="3447" spans="2:16" x14ac:dyDescent="0.25">
      <c r="B3447" t="s">
        <v>3451</v>
      </c>
      <c r="C3447" s="119" t="s">
        <v>60</v>
      </c>
      <c r="D3447" t="s">
        <v>11537</v>
      </c>
      <c r="E3447" t="s">
        <v>11530</v>
      </c>
      <c r="F3447" t="s">
        <v>11540</v>
      </c>
      <c r="G3447" t="s">
        <v>61</v>
      </c>
      <c r="H3447" t="s">
        <v>18</v>
      </c>
      <c r="I3447" t="s">
        <v>11541</v>
      </c>
      <c r="J3447">
        <v>2015</v>
      </c>
      <c r="K3447">
        <v>635.66999999999996</v>
      </c>
      <c r="L3447">
        <v>27</v>
      </c>
      <c r="M3447">
        <v>1</v>
      </c>
      <c r="N3447">
        <f t="shared" si="134"/>
        <v>0</v>
      </c>
      <c r="O3447">
        <f t="shared" si="135"/>
        <v>0</v>
      </c>
      <c r="P3447" t="s">
        <v>12694</v>
      </c>
    </row>
    <row r="3448" spans="2:16" x14ac:dyDescent="0.25">
      <c r="B3448" t="s">
        <v>3452</v>
      </c>
      <c r="C3448" s="119" t="s">
        <v>60</v>
      </c>
      <c r="D3448" t="s">
        <v>11537</v>
      </c>
      <c r="E3448" t="s">
        <v>11530</v>
      </c>
      <c r="F3448" t="s">
        <v>11540</v>
      </c>
      <c r="G3448" t="s">
        <v>61</v>
      </c>
      <c r="H3448" t="s">
        <v>18</v>
      </c>
      <c r="I3448" t="s">
        <v>11541</v>
      </c>
      <c r="J3448">
        <v>2015</v>
      </c>
      <c r="K3448">
        <v>605.77</v>
      </c>
      <c r="L3448">
        <v>22</v>
      </c>
      <c r="M3448">
        <v>1</v>
      </c>
      <c r="N3448">
        <f t="shared" si="134"/>
        <v>0</v>
      </c>
      <c r="O3448">
        <f t="shared" si="135"/>
        <v>0</v>
      </c>
      <c r="P3448" t="s">
        <v>12694</v>
      </c>
    </row>
    <row r="3449" spans="2:16" x14ac:dyDescent="0.25">
      <c r="B3449" t="s">
        <v>3453</v>
      </c>
      <c r="C3449" s="119" t="s">
        <v>60</v>
      </c>
      <c r="D3449" t="s">
        <v>11537</v>
      </c>
      <c r="E3449" t="s">
        <v>11530</v>
      </c>
      <c r="F3449" t="s">
        <v>11540</v>
      </c>
      <c r="G3449" t="s">
        <v>61</v>
      </c>
      <c r="H3449" t="s">
        <v>18</v>
      </c>
      <c r="I3449" t="s">
        <v>11541</v>
      </c>
      <c r="J3449">
        <v>2015</v>
      </c>
      <c r="K3449">
        <v>725.74</v>
      </c>
      <c r="L3449">
        <v>32</v>
      </c>
      <c r="M3449">
        <v>1</v>
      </c>
      <c r="N3449">
        <f t="shared" si="134"/>
        <v>0</v>
      </c>
      <c r="O3449">
        <f t="shared" si="135"/>
        <v>0</v>
      </c>
      <c r="P3449" t="s">
        <v>12694</v>
      </c>
    </row>
    <row r="3450" spans="2:16" x14ac:dyDescent="0.25">
      <c r="B3450" t="s">
        <v>3454</v>
      </c>
      <c r="C3450" s="119" t="s">
        <v>60</v>
      </c>
      <c r="D3450" t="s">
        <v>11537</v>
      </c>
      <c r="E3450" t="s">
        <v>11530</v>
      </c>
      <c r="F3450" t="s">
        <v>11540</v>
      </c>
      <c r="G3450" t="s">
        <v>61</v>
      </c>
      <c r="H3450" t="s">
        <v>18</v>
      </c>
      <c r="I3450" t="s">
        <v>11541</v>
      </c>
      <c r="J3450">
        <v>2015</v>
      </c>
      <c r="K3450">
        <v>1386.07</v>
      </c>
      <c r="L3450">
        <v>102</v>
      </c>
      <c r="M3450">
        <v>1</v>
      </c>
      <c r="N3450">
        <f t="shared" si="134"/>
        <v>0</v>
      </c>
      <c r="O3450">
        <f t="shared" si="135"/>
        <v>0</v>
      </c>
      <c r="P3450" t="s">
        <v>12694</v>
      </c>
    </row>
    <row r="3451" spans="2:16" x14ac:dyDescent="0.25">
      <c r="B3451" t="s">
        <v>3455</v>
      </c>
      <c r="C3451" s="119" t="s">
        <v>60</v>
      </c>
      <c r="D3451" t="s">
        <v>11537</v>
      </c>
      <c r="E3451" t="s">
        <v>11530</v>
      </c>
      <c r="F3451" t="s">
        <v>11540</v>
      </c>
      <c r="G3451" t="s">
        <v>61</v>
      </c>
      <c r="H3451" t="s">
        <v>18</v>
      </c>
      <c r="I3451" t="s">
        <v>11541</v>
      </c>
      <c r="J3451">
        <v>2015</v>
      </c>
      <c r="K3451">
        <v>606</v>
      </c>
      <c r="L3451">
        <v>24</v>
      </c>
      <c r="M3451">
        <v>1</v>
      </c>
      <c r="N3451">
        <f t="shared" si="134"/>
        <v>0</v>
      </c>
      <c r="O3451">
        <f t="shared" si="135"/>
        <v>0</v>
      </c>
      <c r="P3451" t="s">
        <v>12694</v>
      </c>
    </row>
    <row r="3452" spans="2:16" x14ac:dyDescent="0.25">
      <c r="B3452" t="s">
        <v>3456</v>
      </c>
      <c r="C3452" s="119" t="s">
        <v>60</v>
      </c>
      <c r="D3452" t="s">
        <v>11537</v>
      </c>
      <c r="E3452" t="s">
        <v>11530</v>
      </c>
      <c r="F3452" t="s">
        <v>11540</v>
      </c>
      <c r="G3452" t="s">
        <v>61</v>
      </c>
      <c r="H3452" t="s">
        <v>18</v>
      </c>
      <c r="I3452" t="s">
        <v>11541</v>
      </c>
      <c r="J3452">
        <v>2015</v>
      </c>
      <c r="K3452">
        <v>605.74</v>
      </c>
      <c r="L3452">
        <v>22</v>
      </c>
      <c r="M3452">
        <v>1</v>
      </c>
      <c r="N3452">
        <f t="shared" si="134"/>
        <v>0</v>
      </c>
      <c r="O3452">
        <f t="shared" si="135"/>
        <v>0</v>
      </c>
      <c r="P3452" t="s">
        <v>12694</v>
      </c>
    </row>
    <row r="3453" spans="2:16" x14ac:dyDescent="0.25">
      <c r="B3453" t="s">
        <v>3457</v>
      </c>
      <c r="C3453" s="119" t="s">
        <v>60</v>
      </c>
      <c r="D3453" t="s">
        <v>11537</v>
      </c>
      <c r="E3453" t="s">
        <v>11530</v>
      </c>
      <c r="F3453" t="s">
        <v>11540</v>
      </c>
      <c r="G3453" t="s">
        <v>61</v>
      </c>
      <c r="H3453" t="s">
        <v>18</v>
      </c>
      <c r="I3453" t="s">
        <v>11541</v>
      </c>
      <c r="J3453">
        <v>2015</v>
      </c>
      <c r="K3453">
        <v>636.04999999999995</v>
      </c>
      <c r="L3453">
        <v>30</v>
      </c>
      <c r="M3453">
        <v>1</v>
      </c>
      <c r="N3453">
        <f t="shared" si="134"/>
        <v>0</v>
      </c>
      <c r="O3453">
        <f t="shared" si="135"/>
        <v>0</v>
      </c>
      <c r="P3453" t="s">
        <v>12694</v>
      </c>
    </row>
    <row r="3454" spans="2:16" x14ac:dyDescent="0.25">
      <c r="B3454" t="s">
        <v>3458</v>
      </c>
      <c r="C3454" s="119" t="s">
        <v>60</v>
      </c>
      <c r="D3454" t="s">
        <v>11539</v>
      </c>
      <c r="E3454" t="s">
        <v>11530</v>
      </c>
      <c r="F3454" t="s">
        <v>11540</v>
      </c>
      <c r="G3454" t="s">
        <v>61</v>
      </c>
      <c r="H3454" t="s">
        <v>18</v>
      </c>
      <c r="I3454" t="s">
        <v>11541</v>
      </c>
      <c r="J3454">
        <v>2015</v>
      </c>
      <c r="K3454">
        <v>634.89</v>
      </c>
      <c r="L3454">
        <v>21</v>
      </c>
      <c r="M3454">
        <v>1</v>
      </c>
      <c r="N3454">
        <f t="shared" si="134"/>
        <v>0</v>
      </c>
      <c r="O3454">
        <f t="shared" si="135"/>
        <v>0</v>
      </c>
      <c r="P3454" t="s">
        <v>12694</v>
      </c>
    </row>
    <row r="3455" spans="2:16" x14ac:dyDescent="0.25">
      <c r="B3455" t="s">
        <v>3459</v>
      </c>
      <c r="C3455" s="119" t="s">
        <v>60</v>
      </c>
      <c r="D3455" t="s">
        <v>11537</v>
      </c>
      <c r="E3455" t="s">
        <v>11530</v>
      </c>
      <c r="F3455" t="s">
        <v>11540</v>
      </c>
      <c r="G3455" t="s">
        <v>61</v>
      </c>
      <c r="H3455" t="s">
        <v>18</v>
      </c>
      <c r="I3455" t="s">
        <v>11541</v>
      </c>
      <c r="J3455">
        <v>2015</v>
      </c>
      <c r="K3455">
        <v>605.74</v>
      </c>
      <c r="L3455">
        <v>22</v>
      </c>
      <c r="M3455">
        <v>1</v>
      </c>
      <c r="N3455">
        <f t="shared" si="134"/>
        <v>0</v>
      </c>
      <c r="O3455">
        <f t="shared" si="135"/>
        <v>0</v>
      </c>
      <c r="P3455" t="s">
        <v>12694</v>
      </c>
    </row>
    <row r="3456" spans="2:16" x14ac:dyDescent="0.25">
      <c r="B3456" t="s">
        <v>3460</v>
      </c>
      <c r="C3456" s="119" t="s">
        <v>60</v>
      </c>
      <c r="D3456" t="s">
        <v>11537</v>
      </c>
      <c r="E3456" t="s">
        <v>11530</v>
      </c>
      <c r="F3456" t="s">
        <v>11540</v>
      </c>
      <c r="G3456" t="s">
        <v>61</v>
      </c>
      <c r="H3456" t="s">
        <v>18</v>
      </c>
      <c r="I3456" t="s">
        <v>11533</v>
      </c>
      <c r="J3456">
        <v>2015</v>
      </c>
      <c r="K3456">
        <v>650.55999999999995</v>
      </c>
      <c r="L3456">
        <v>88</v>
      </c>
      <c r="M3456">
        <v>1</v>
      </c>
      <c r="N3456">
        <f t="shared" si="134"/>
        <v>0</v>
      </c>
      <c r="O3456">
        <f t="shared" si="135"/>
        <v>0</v>
      </c>
      <c r="P3456" t="s">
        <v>12694</v>
      </c>
    </row>
    <row r="3457" spans="2:16" x14ac:dyDescent="0.25">
      <c r="B3457" t="s">
        <v>3461</v>
      </c>
      <c r="C3457" s="119" t="s">
        <v>60</v>
      </c>
      <c r="D3457" t="s">
        <v>11537</v>
      </c>
      <c r="E3457" t="s">
        <v>11530</v>
      </c>
      <c r="F3457" t="s">
        <v>11540</v>
      </c>
      <c r="G3457" t="s">
        <v>61</v>
      </c>
      <c r="H3457" t="s">
        <v>18</v>
      </c>
      <c r="I3457" t="s">
        <v>11541</v>
      </c>
      <c r="J3457">
        <v>2015</v>
      </c>
      <c r="K3457">
        <v>605.74</v>
      </c>
      <c r="L3457">
        <v>22</v>
      </c>
      <c r="M3457">
        <v>1</v>
      </c>
      <c r="N3457">
        <f t="shared" si="134"/>
        <v>0</v>
      </c>
      <c r="O3457">
        <f t="shared" si="135"/>
        <v>0</v>
      </c>
      <c r="P3457" t="s">
        <v>12694</v>
      </c>
    </row>
    <row r="3458" spans="2:16" x14ac:dyDescent="0.25">
      <c r="B3458" t="s">
        <v>3462</v>
      </c>
      <c r="C3458" s="119" t="s">
        <v>60</v>
      </c>
      <c r="D3458" t="s">
        <v>11546</v>
      </c>
      <c r="E3458" t="s">
        <v>11530</v>
      </c>
      <c r="F3458" t="s">
        <v>11540</v>
      </c>
      <c r="G3458" t="s">
        <v>61</v>
      </c>
      <c r="H3458" t="s">
        <v>18</v>
      </c>
      <c r="I3458" t="s">
        <v>11541</v>
      </c>
      <c r="J3458">
        <v>2015</v>
      </c>
      <c r="K3458">
        <v>606.20000000000005</v>
      </c>
      <c r="L3458">
        <v>27</v>
      </c>
      <c r="M3458">
        <v>1</v>
      </c>
      <c r="N3458">
        <f t="shared" si="134"/>
        <v>0</v>
      </c>
      <c r="O3458">
        <f t="shared" si="135"/>
        <v>0</v>
      </c>
      <c r="P3458" t="s">
        <v>12693</v>
      </c>
    </row>
    <row r="3459" spans="2:16" x14ac:dyDescent="0.25">
      <c r="B3459" t="s">
        <v>3463</v>
      </c>
      <c r="C3459" s="119" t="s">
        <v>60</v>
      </c>
      <c r="D3459" t="s">
        <v>11546</v>
      </c>
      <c r="E3459" t="s">
        <v>11530</v>
      </c>
      <c r="F3459" t="s">
        <v>11540</v>
      </c>
      <c r="G3459" t="s">
        <v>61</v>
      </c>
      <c r="H3459" t="s">
        <v>18</v>
      </c>
      <c r="I3459" t="s">
        <v>11541</v>
      </c>
      <c r="J3459">
        <v>2015</v>
      </c>
      <c r="K3459">
        <v>606.20000000000005</v>
      </c>
      <c r="L3459">
        <v>27</v>
      </c>
      <c r="M3459">
        <v>1</v>
      </c>
      <c r="N3459">
        <f t="shared" si="134"/>
        <v>0</v>
      </c>
      <c r="O3459">
        <f t="shared" si="135"/>
        <v>0</v>
      </c>
      <c r="P3459" t="s">
        <v>12694</v>
      </c>
    </row>
    <row r="3460" spans="2:16" x14ac:dyDescent="0.25">
      <c r="B3460" t="s">
        <v>3464</v>
      </c>
      <c r="C3460" s="119" t="s">
        <v>60</v>
      </c>
      <c r="D3460" t="s">
        <v>11542</v>
      </c>
      <c r="E3460" t="s">
        <v>11530</v>
      </c>
      <c r="F3460" t="s">
        <v>11540</v>
      </c>
      <c r="G3460" t="s">
        <v>61</v>
      </c>
      <c r="H3460" t="s">
        <v>18</v>
      </c>
      <c r="I3460" t="s">
        <v>11541</v>
      </c>
      <c r="J3460">
        <v>2015</v>
      </c>
      <c r="K3460">
        <v>618.9</v>
      </c>
      <c r="L3460">
        <v>34</v>
      </c>
      <c r="M3460">
        <v>1</v>
      </c>
      <c r="N3460">
        <f t="shared" si="134"/>
        <v>0</v>
      </c>
      <c r="O3460">
        <f t="shared" si="135"/>
        <v>0</v>
      </c>
      <c r="P3460" t="s">
        <v>12694</v>
      </c>
    </row>
    <row r="3461" spans="2:16" x14ac:dyDescent="0.25">
      <c r="B3461" t="s">
        <v>3465</v>
      </c>
      <c r="C3461" s="119" t="s">
        <v>60</v>
      </c>
      <c r="D3461" t="s">
        <v>11537</v>
      </c>
      <c r="E3461" t="s">
        <v>11530</v>
      </c>
      <c r="F3461" t="s">
        <v>11540</v>
      </c>
      <c r="G3461" t="s">
        <v>61</v>
      </c>
      <c r="H3461" t="s">
        <v>18</v>
      </c>
      <c r="I3461" t="s">
        <v>11541</v>
      </c>
      <c r="J3461">
        <v>2015</v>
      </c>
      <c r="K3461">
        <v>635.47</v>
      </c>
      <c r="L3461">
        <v>27</v>
      </c>
      <c r="M3461">
        <v>1</v>
      </c>
      <c r="N3461">
        <f t="shared" si="134"/>
        <v>0</v>
      </c>
      <c r="O3461">
        <f t="shared" si="135"/>
        <v>0</v>
      </c>
      <c r="P3461" t="s">
        <v>12694</v>
      </c>
    </row>
    <row r="3462" spans="2:16" x14ac:dyDescent="0.25">
      <c r="B3462" t="s">
        <v>3466</v>
      </c>
      <c r="C3462" s="119" t="s">
        <v>60</v>
      </c>
      <c r="D3462" t="s">
        <v>11539</v>
      </c>
      <c r="E3462" t="s">
        <v>11530</v>
      </c>
      <c r="F3462" t="s">
        <v>11540</v>
      </c>
      <c r="G3462" t="s">
        <v>61</v>
      </c>
      <c r="H3462" t="s">
        <v>18</v>
      </c>
      <c r="I3462" t="s">
        <v>11541</v>
      </c>
      <c r="J3462">
        <v>2015</v>
      </c>
      <c r="K3462">
        <v>588.62</v>
      </c>
      <c r="L3462">
        <v>20</v>
      </c>
      <c r="M3462">
        <v>1</v>
      </c>
      <c r="N3462">
        <f t="shared" si="134"/>
        <v>0</v>
      </c>
      <c r="O3462">
        <f t="shared" si="135"/>
        <v>0</v>
      </c>
      <c r="P3462" t="s">
        <v>12694</v>
      </c>
    </row>
    <row r="3463" spans="2:16" x14ac:dyDescent="0.25">
      <c r="B3463" t="s">
        <v>3467</v>
      </c>
      <c r="C3463" s="119" t="s">
        <v>60</v>
      </c>
      <c r="D3463" t="s">
        <v>11539</v>
      </c>
      <c r="E3463" t="s">
        <v>11530</v>
      </c>
      <c r="F3463" t="s">
        <v>11540</v>
      </c>
      <c r="G3463" t="s">
        <v>61</v>
      </c>
      <c r="H3463" t="s">
        <v>18</v>
      </c>
      <c r="I3463" t="s">
        <v>11541</v>
      </c>
      <c r="J3463">
        <v>2015</v>
      </c>
      <c r="K3463">
        <v>589.41</v>
      </c>
      <c r="L3463">
        <v>26</v>
      </c>
      <c r="M3463">
        <v>1</v>
      </c>
      <c r="N3463">
        <f t="shared" si="134"/>
        <v>0</v>
      </c>
      <c r="O3463">
        <f t="shared" si="135"/>
        <v>0</v>
      </c>
      <c r="P3463" t="s">
        <v>12694</v>
      </c>
    </row>
    <row r="3464" spans="2:16" x14ac:dyDescent="0.25">
      <c r="B3464" t="s">
        <v>3468</v>
      </c>
      <c r="C3464" s="119" t="s">
        <v>60</v>
      </c>
      <c r="D3464" t="s">
        <v>11537</v>
      </c>
      <c r="E3464" t="s">
        <v>11530</v>
      </c>
      <c r="F3464" t="s">
        <v>11540</v>
      </c>
      <c r="G3464" t="s">
        <v>61</v>
      </c>
      <c r="H3464" t="s">
        <v>18</v>
      </c>
      <c r="I3464" t="s">
        <v>11541</v>
      </c>
      <c r="J3464">
        <v>2015</v>
      </c>
      <c r="K3464">
        <v>618.44000000000005</v>
      </c>
      <c r="L3464">
        <v>25</v>
      </c>
      <c r="M3464">
        <v>1</v>
      </c>
      <c r="N3464">
        <f t="shared" si="134"/>
        <v>0</v>
      </c>
      <c r="O3464">
        <f t="shared" si="135"/>
        <v>0</v>
      </c>
      <c r="P3464" t="s">
        <v>12694</v>
      </c>
    </row>
    <row r="3465" spans="2:16" x14ac:dyDescent="0.25">
      <c r="B3465" t="s">
        <v>3469</v>
      </c>
      <c r="C3465" s="119" t="s">
        <v>60</v>
      </c>
      <c r="D3465" t="s">
        <v>11537</v>
      </c>
      <c r="E3465" t="s">
        <v>11530</v>
      </c>
      <c r="F3465" t="s">
        <v>11540</v>
      </c>
      <c r="G3465" t="s">
        <v>61</v>
      </c>
      <c r="H3465" t="s">
        <v>18</v>
      </c>
      <c r="I3465" t="s">
        <v>11533</v>
      </c>
      <c r="J3465">
        <v>2015</v>
      </c>
      <c r="K3465">
        <v>592.29</v>
      </c>
      <c r="L3465">
        <v>23</v>
      </c>
      <c r="M3465">
        <v>1</v>
      </c>
      <c r="N3465">
        <f t="shared" si="134"/>
        <v>0</v>
      </c>
      <c r="O3465">
        <f t="shared" si="135"/>
        <v>0</v>
      </c>
      <c r="P3465" t="s">
        <v>12693</v>
      </c>
    </row>
    <row r="3466" spans="2:16" x14ac:dyDescent="0.25">
      <c r="B3466" t="s">
        <v>3470</v>
      </c>
      <c r="C3466" s="119" t="s">
        <v>60</v>
      </c>
      <c r="D3466" t="s">
        <v>11537</v>
      </c>
      <c r="E3466" t="s">
        <v>11530</v>
      </c>
      <c r="F3466" t="s">
        <v>11540</v>
      </c>
      <c r="G3466" t="s">
        <v>61</v>
      </c>
      <c r="H3466" t="s">
        <v>18</v>
      </c>
      <c r="I3466" t="s">
        <v>11541</v>
      </c>
      <c r="J3466">
        <v>2015</v>
      </c>
      <c r="K3466">
        <v>618.44000000000005</v>
      </c>
      <c r="L3466">
        <v>25</v>
      </c>
      <c r="M3466">
        <v>1</v>
      </c>
      <c r="N3466">
        <f t="shared" si="134"/>
        <v>0</v>
      </c>
      <c r="O3466">
        <f t="shared" si="135"/>
        <v>0</v>
      </c>
      <c r="P3466" t="s">
        <v>12694</v>
      </c>
    </row>
    <row r="3467" spans="2:16" x14ac:dyDescent="0.25">
      <c r="B3467" t="s">
        <v>3471</v>
      </c>
      <c r="C3467" s="119" t="s">
        <v>60</v>
      </c>
      <c r="D3467" t="s">
        <v>11537</v>
      </c>
      <c r="E3467" t="s">
        <v>11530</v>
      </c>
      <c r="F3467" t="s">
        <v>11540</v>
      </c>
      <c r="G3467" t="s">
        <v>61</v>
      </c>
      <c r="H3467" t="s">
        <v>18</v>
      </c>
      <c r="I3467" t="s">
        <v>11541</v>
      </c>
      <c r="J3467">
        <v>2015</v>
      </c>
      <c r="K3467">
        <v>618.32000000000005</v>
      </c>
      <c r="L3467">
        <v>24</v>
      </c>
      <c r="M3467">
        <v>1</v>
      </c>
      <c r="N3467">
        <f t="shared" ref="N3467:N3530" si="136">IF(K3467&lt;100,1,0)</f>
        <v>0</v>
      </c>
      <c r="O3467">
        <f t="shared" si="135"/>
        <v>0</v>
      </c>
      <c r="P3467" t="s">
        <v>12694</v>
      </c>
    </row>
    <row r="3468" spans="2:16" x14ac:dyDescent="0.25">
      <c r="B3468" t="s">
        <v>3472</v>
      </c>
      <c r="C3468" s="119" t="s">
        <v>60</v>
      </c>
      <c r="D3468" t="s">
        <v>11537</v>
      </c>
      <c r="E3468" t="s">
        <v>11530</v>
      </c>
      <c r="F3468" t="s">
        <v>11540</v>
      </c>
      <c r="G3468" t="s">
        <v>61</v>
      </c>
      <c r="H3468" t="s">
        <v>18</v>
      </c>
      <c r="I3468" t="s">
        <v>11541</v>
      </c>
      <c r="J3468">
        <v>2015</v>
      </c>
      <c r="K3468">
        <v>618.54</v>
      </c>
      <c r="L3468">
        <v>27</v>
      </c>
      <c r="M3468">
        <v>1</v>
      </c>
      <c r="N3468">
        <f t="shared" si="136"/>
        <v>0</v>
      </c>
      <c r="O3468">
        <f t="shared" si="135"/>
        <v>0</v>
      </c>
      <c r="P3468" t="s">
        <v>12694</v>
      </c>
    </row>
    <row r="3469" spans="2:16" x14ac:dyDescent="0.25">
      <c r="B3469" t="s">
        <v>3473</v>
      </c>
      <c r="C3469" s="119" t="s">
        <v>60</v>
      </c>
      <c r="D3469" t="s">
        <v>11537</v>
      </c>
      <c r="E3469" t="s">
        <v>11530</v>
      </c>
      <c r="F3469" t="s">
        <v>11540</v>
      </c>
      <c r="G3469" t="s">
        <v>61</v>
      </c>
      <c r="H3469" t="s">
        <v>18</v>
      </c>
      <c r="I3469" t="s">
        <v>11541</v>
      </c>
      <c r="J3469">
        <v>2015</v>
      </c>
      <c r="K3469">
        <v>617.83000000000004</v>
      </c>
      <c r="L3469">
        <v>21</v>
      </c>
      <c r="M3469">
        <v>1</v>
      </c>
      <c r="N3469">
        <f t="shared" si="136"/>
        <v>0</v>
      </c>
      <c r="O3469">
        <f t="shared" si="135"/>
        <v>0</v>
      </c>
      <c r="P3469" t="s">
        <v>12694</v>
      </c>
    </row>
    <row r="3470" spans="2:16" x14ac:dyDescent="0.25">
      <c r="B3470" t="s">
        <v>3474</v>
      </c>
      <c r="C3470" s="119" t="s">
        <v>60</v>
      </c>
      <c r="D3470" t="s">
        <v>11537</v>
      </c>
      <c r="E3470" t="s">
        <v>11530</v>
      </c>
      <c r="F3470" t="s">
        <v>11540</v>
      </c>
      <c r="G3470" t="s">
        <v>61</v>
      </c>
      <c r="H3470" t="s">
        <v>18</v>
      </c>
      <c r="I3470" t="s">
        <v>11541</v>
      </c>
      <c r="J3470">
        <v>2015</v>
      </c>
      <c r="K3470">
        <v>606.02</v>
      </c>
      <c r="L3470">
        <v>30</v>
      </c>
      <c r="M3470">
        <v>1</v>
      </c>
      <c r="N3470">
        <f t="shared" si="136"/>
        <v>0</v>
      </c>
      <c r="O3470">
        <f t="shared" si="135"/>
        <v>0</v>
      </c>
      <c r="P3470" t="s">
        <v>12694</v>
      </c>
    </row>
    <row r="3471" spans="2:16" x14ac:dyDescent="0.25">
      <c r="B3471" t="s">
        <v>3475</v>
      </c>
      <c r="C3471" s="119" t="s">
        <v>60</v>
      </c>
      <c r="D3471" t="s">
        <v>11537</v>
      </c>
      <c r="E3471" t="s">
        <v>11530</v>
      </c>
      <c r="F3471" t="s">
        <v>11540</v>
      </c>
      <c r="G3471" t="s">
        <v>61</v>
      </c>
      <c r="H3471" t="s">
        <v>18</v>
      </c>
      <c r="I3471" t="s">
        <v>11541</v>
      </c>
      <c r="J3471">
        <v>2015</v>
      </c>
      <c r="K3471">
        <v>605.53</v>
      </c>
      <c r="L3471">
        <v>26</v>
      </c>
      <c r="M3471">
        <v>1</v>
      </c>
      <c r="N3471">
        <f t="shared" si="136"/>
        <v>0</v>
      </c>
      <c r="O3471">
        <f t="shared" si="135"/>
        <v>0</v>
      </c>
      <c r="P3471" t="s">
        <v>12694</v>
      </c>
    </row>
    <row r="3472" spans="2:16" x14ac:dyDescent="0.25">
      <c r="B3472" t="s">
        <v>3476</v>
      </c>
      <c r="C3472" s="119" t="s">
        <v>60</v>
      </c>
      <c r="D3472" t="s">
        <v>11537</v>
      </c>
      <c r="E3472" t="s">
        <v>11530</v>
      </c>
      <c r="F3472" t="s">
        <v>11540</v>
      </c>
      <c r="G3472" t="s">
        <v>61</v>
      </c>
      <c r="H3472" t="s">
        <v>18</v>
      </c>
      <c r="I3472" t="s">
        <v>11541</v>
      </c>
      <c r="J3472">
        <v>2015</v>
      </c>
      <c r="K3472">
        <v>634.19000000000005</v>
      </c>
      <c r="L3472">
        <v>18</v>
      </c>
      <c r="M3472">
        <v>1</v>
      </c>
      <c r="N3472">
        <f t="shared" si="136"/>
        <v>0</v>
      </c>
      <c r="O3472">
        <f t="shared" si="135"/>
        <v>0</v>
      </c>
      <c r="P3472" t="s">
        <v>12694</v>
      </c>
    </row>
    <row r="3473" spans="2:16" x14ac:dyDescent="0.25">
      <c r="B3473" t="s">
        <v>3477</v>
      </c>
      <c r="C3473" s="119" t="s">
        <v>60</v>
      </c>
      <c r="D3473" t="s">
        <v>11539</v>
      </c>
      <c r="E3473" t="s">
        <v>11530</v>
      </c>
      <c r="F3473" t="s">
        <v>11540</v>
      </c>
      <c r="G3473" t="s">
        <v>61</v>
      </c>
      <c r="H3473" t="s">
        <v>18</v>
      </c>
      <c r="I3473" t="s">
        <v>11541</v>
      </c>
      <c r="J3473">
        <v>2015</v>
      </c>
      <c r="K3473">
        <v>599.36</v>
      </c>
      <c r="L3473">
        <v>27</v>
      </c>
      <c r="M3473">
        <v>1</v>
      </c>
      <c r="N3473">
        <f t="shared" si="136"/>
        <v>0</v>
      </c>
      <c r="O3473">
        <f t="shared" si="135"/>
        <v>0</v>
      </c>
      <c r="P3473" t="s">
        <v>12694</v>
      </c>
    </row>
    <row r="3474" spans="2:16" x14ac:dyDescent="0.25">
      <c r="B3474" t="s">
        <v>3478</v>
      </c>
      <c r="C3474" s="119" t="s">
        <v>60</v>
      </c>
      <c r="D3474" t="s">
        <v>11539</v>
      </c>
      <c r="E3474" t="s">
        <v>11530</v>
      </c>
      <c r="F3474" t="s">
        <v>11540</v>
      </c>
      <c r="G3474" t="s">
        <v>61</v>
      </c>
      <c r="H3474" t="s">
        <v>18</v>
      </c>
      <c r="I3474" t="s">
        <v>11541</v>
      </c>
      <c r="J3474">
        <v>2015</v>
      </c>
      <c r="K3474">
        <v>599.36</v>
      </c>
      <c r="L3474">
        <v>27</v>
      </c>
      <c r="M3474">
        <v>1</v>
      </c>
      <c r="N3474">
        <f t="shared" si="136"/>
        <v>0</v>
      </c>
      <c r="O3474">
        <f t="shared" si="135"/>
        <v>0</v>
      </c>
      <c r="P3474" t="s">
        <v>12694</v>
      </c>
    </row>
    <row r="3475" spans="2:16" x14ac:dyDescent="0.25">
      <c r="B3475" t="s">
        <v>3479</v>
      </c>
      <c r="C3475" s="119" t="s">
        <v>60</v>
      </c>
      <c r="D3475" t="s">
        <v>11539</v>
      </c>
      <c r="E3475" t="s">
        <v>11530</v>
      </c>
      <c r="F3475" t="s">
        <v>11540</v>
      </c>
      <c r="G3475" t="s">
        <v>61</v>
      </c>
      <c r="H3475" t="s">
        <v>18</v>
      </c>
      <c r="I3475" t="s">
        <v>11541</v>
      </c>
      <c r="J3475">
        <v>2015</v>
      </c>
      <c r="K3475">
        <v>599.6</v>
      </c>
      <c r="L3475">
        <v>29</v>
      </c>
      <c r="M3475">
        <v>1</v>
      </c>
      <c r="N3475">
        <f t="shared" si="136"/>
        <v>0</v>
      </c>
      <c r="O3475">
        <f t="shared" si="135"/>
        <v>0</v>
      </c>
      <c r="P3475" t="s">
        <v>12694</v>
      </c>
    </row>
    <row r="3476" spans="2:16" x14ac:dyDescent="0.25">
      <c r="B3476" t="s">
        <v>3480</v>
      </c>
      <c r="C3476" s="119" t="s">
        <v>60</v>
      </c>
      <c r="D3476" t="s">
        <v>11539</v>
      </c>
      <c r="E3476" t="s">
        <v>11530</v>
      </c>
      <c r="F3476" t="s">
        <v>11540</v>
      </c>
      <c r="G3476" t="s">
        <v>61</v>
      </c>
      <c r="H3476" t="s">
        <v>18</v>
      </c>
      <c r="I3476" t="s">
        <v>11541</v>
      </c>
      <c r="J3476">
        <v>2015</v>
      </c>
      <c r="K3476">
        <v>600.1</v>
      </c>
      <c r="L3476">
        <v>33</v>
      </c>
      <c r="M3476">
        <v>1</v>
      </c>
      <c r="N3476">
        <f t="shared" si="136"/>
        <v>0</v>
      </c>
      <c r="O3476">
        <f t="shared" si="135"/>
        <v>0</v>
      </c>
      <c r="P3476" t="s">
        <v>12694</v>
      </c>
    </row>
    <row r="3477" spans="2:16" x14ac:dyDescent="0.25">
      <c r="B3477" t="s">
        <v>3481</v>
      </c>
      <c r="C3477" s="119" t="s">
        <v>60</v>
      </c>
      <c r="D3477" t="s">
        <v>11539</v>
      </c>
      <c r="E3477" t="s">
        <v>11530</v>
      </c>
      <c r="F3477" t="s">
        <v>11540</v>
      </c>
      <c r="G3477" t="s">
        <v>61</v>
      </c>
      <c r="H3477" t="s">
        <v>18</v>
      </c>
      <c r="I3477" t="s">
        <v>11541</v>
      </c>
      <c r="J3477">
        <v>2015</v>
      </c>
      <c r="K3477">
        <v>599.41</v>
      </c>
      <c r="L3477">
        <v>25</v>
      </c>
      <c r="M3477">
        <v>1</v>
      </c>
      <c r="N3477">
        <f t="shared" si="136"/>
        <v>0</v>
      </c>
      <c r="O3477">
        <f t="shared" si="135"/>
        <v>0</v>
      </c>
      <c r="P3477" t="s">
        <v>12694</v>
      </c>
    </row>
    <row r="3478" spans="2:16" x14ac:dyDescent="0.25">
      <c r="B3478" t="s">
        <v>3482</v>
      </c>
      <c r="C3478" s="119" t="s">
        <v>60</v>
      </c>
      <c r="D3478" t="s">
        <v>11539</v>
      </c>
      <c r="E3478" t="s">
        <v>11530</v>
      </c>
      <c r="F3478" t="s">
        <v>11540</v>
      </c>
      <c r="G3478" t="s">
        <v>61</v>
      </c>
      <c r="H3478" t="s">
        <v>18</v>
      </c>
      <c r="I3478" t="s">
        <v>11541</v>
      </c>
      <c r="J3478">
        <v>2015</v>
      </c>
      <c r="K3478">
        <v>600.09</v>
      </c>
      <c r="L3478">
        <v>33</v>
      </c>
      <c r="M3478">
        <v>1</v>
      </c>
      <c r="N3478">
        <f t="shared" si="136"/>
        <v>0</v>
      </c>
      <c r="O3478">
        <f t="shared" si="135"/>
        <v>0</v>
      </c>
      <c r="P3478" t="s">
        <v>12694</v>
      </c>
    </row>
    <row r="3479" spans="2:16" x14ac:dyDescent="0.25">
      <c r="B3479" t="s">
        <v>3483</v>
      </c>
      <c r="C3479" s="119" t="s">
        <v>60</v>
      </c>
      <c r="D3479" t="s">
        <v>11550</v>
      </c>
      <c r="E3479" t="s">
        <v>11530</v>
      </c>
      <c r="F3479" t="s">
        <v>11540</v>
      </c>
      <c r="G3479" t="s">
        <v>61</v>
      </c>
      <c r="H3479" t="s">
        <v>18</v>
      </c>
      <c r="I3479" t="s">
        <v>11541</v>
      </c>
      <c r="J3479">
        <v>2015</v>
      </c>
      <c r="K3479">
        <v>606.45000000000005</v>
      </c>
      <c r="L3479">
        <v>29</v>
      </c>
      <c r="M3479">
        <v>1</v>
      </c>
      <c r="N3479">
        <f t="shared" si="136"/>
        <v>0</v>
      </c>
      <c r="O3479">
        <f t="shared" si="135"/>
        <v>0</v>
      </c>
      <c r="P3479" t="s">
        <v>12694</v>
      </c>
    </row>
    <row r="3480" spans="2:16" x14ac:dyDescent="0.25">
      <c r="B3480" t="s">
        <v>3484</v>
      </c>
      <c r="C3480" s="119" t="s">
        <v>60</v>
      </c>
      <c r="D3480" t="s">
        <v>11550</v>
      </c>
      <c r="E3480" t="s">
        <v>11530</v>
      </c>
      <c r="F3480" t="s">
        <v>11540</v>
      </c>
      <c r="G3480" t="s">
        <v>61</v>
      </c>
      <c r="H3480" t="s">
        <v>18</v>
      </c>
      <c r="I3480" t="s">
        <v>11541</v>
      </c>
      <c r="J3480">
        <v>2015</v>
      </c>
      <c r="K3480">
        <v>605.41999999999996</v>
      </c>
      <c r="L3480">
        <v>21</v>
      </c>
      <c r="M3480">
        <v>1</v>
      </c>
      <c r="N3480">
        <f t="shared" si="136"/>
        <v>0</v>
      </c>
      <c r="O3480">
        <f t="shared" si="135"/>
        <v>0</v>
      </c>
      <c r="P3480" t="s">
        <v>12694</v>
      </c>
    </row>
    <row r="3481" spans="2:16" x14ac:dyDescent="0.25">
      <c r="B3481" t="s">
        <v>3485</v>
      </c>
      <c r="C3481" s="119" t="s">
        <v>60</v>
      </c>
      <c r="D3481" t="s">
        <v>11550</v>
      </c>
      <c r="E3481" t="s">
        <v>11530</v>
      </c>
      <c r="F3481" t="s">
        <v>11540</v>
      </c>
      <c r="G3481" t="s">
        <v>61</v>
      </c>
      <c r="H3481" t="s">
        <v>18</v>
      </c>
      <c r="I3481" t="s">
        <v>11541</v>
      </c>
      <c r="J3481">
        <v>2015</v>
      </c>
      <c r="K3481">
        <v>606.97</v>
      </c>
      <c r="L3481">
        <v>33</v>
      </c>
      <c r="M3481">
        <v>1</v>
      </c>
      <c r="N3481">
        <f t="shared" si="136"/>
        <v>0</v>
      </c>
      <c r="O3481">
        <f t="shared" si="135"/>
        <v>0</v>
      </c>
      <c r="P3481" t="s">
        <v>12694</v>
      </c>
    </row>
    <row r="3482" spans="2:16" x14ac:dyDescent="0.25">
      <c r="B3482" t="s">
        <v>3486</v>
      </c>
      <c r="C3482" s="119" t="s">
        <v>60</v>
      </c>
      <c r="D3482" t="s">
        <v>11550</v>
      </c>
      <c r="E3482" t="s">
        <v>11530</v>
      </c>
      <c r="F3482" t="s">
        <v>11540</v>
      </c>
      <c r="G3482" t="s">
        <v>61</v>
      </c>
      <c r="H3482" t="s">
        <v>18</v>
      </c>
      <c r="I3482" t="s">
        <v>11541</v>
      </c>
      <c r="J3482">
        <v>2015</v>
      </c>
      <c r="K3482">
        <v>605.91999999999996</v>
      </c>
      <c r="L3482">
        <v>30</v>
      </c>
      <c r="M3482">
        <v>1</v>
      </c>
      <c r="N3482">
        <f t="shared" si="136"/>
        <v>0</v>
      </c>
      <c r="O3482">
        <f t="shared" ref="O3482:O3507" si="137">IF(OR(L3482="",L3482&lt;=0),1,0)</f>
        <v>0</v>
      </c>
      <c r="P3482" t="s">
        <v>12694</v>
      </c>
    </row>
    <row r="3483" spans="2:16" x14ac:dyDescent="0.25">
      <c r="B3483" t="s">
        <v>3487</v>
      </c>
      <c r="C3483" s="119" t="s">
        <v>60</v>
      </c>
      <c r="D3483" t="s">
        <v>11550</v>
      </c>
      <c r="E3483" t="s">
        <v>11530</v>
      </c>
      <c r="F3483" t="s">
        <v>11540</v>
      </c>
      <c r="G3483" t="s">
        <v>61</v>
      </c>
      <c r="H3483" t="s">
        <v>18</v>
      </c>
      <c r="I3483" t="s">
        <v>11541</v>
      </c>
      <c r="J3483">
        <v>2015</v>
      </c>
      <c r="K3483">
        <v>606.41</v>
      </c>
      <c r="L3483">
        <v>34</v>
      </c>
      <c r="M3483">
        <v>1</v>
      </c>
      <c r="N3483">
        <f t="shared" si="136"/>
        <v>0</v>
      </c>
      <c r="O3483">
        <f t="shared" si="137"/>
        <v>0</v>
      </c>
      <c r="P3483" t="s">
        <v>12694</v>
      </c>
    </row>
    <row r="3484" spans="2:16" x14ac:dyDescent="0.25">
      <c r="B3484" t="s">
        <v>3488</v>
      </c>
      <c r="C3484" s="119" t="s">
        <v>60</v>
      </c>
      <c r="D3484" t="s">
        <v>11539</v>
      </c>
      <c r="E3484" t="s">
        <v>11530</v>
      </c>
      <c r="F3484" t="s">
        <v>11540</v>
      </c>
      <c r="G3484" t="s">
        <v>61</v>
      </c>
      <c r="H3484" t="s">
        <v>18</v>
      </c>
      <c r="I3484" t="s">
        <v>11541</v>
      </c>
      <c r="J3484">
        <v>2015</v>
      </c>
      <c r="K3484">
        <v>606.29</v>
      </c>
      <c r="L3484">
        <v>33</v>
      </c>
      <c r="M3484">
        <v>1</v>
      </c>
      <c r="N3484">
        <f t="shared" si="136"/>
        <v>0</v>
      </c>
      <c r="O3484">
        <f t="shared" si="137"/>
        <v>0</v>
      </c>
      <c r="P3484" t="s">
        <v>12694</v>
      </c>
    </row>
    <row r="3485" spans="2:16" x14ac:dyDescent="0.25">
      <c r="B3485" t="s">
        <v>3489</v>
      </c>
      <c r="C3485" s="119" t="s">
        <v>60</v>
      </c>
      <c r="D3485" t="s">
        <v>11542</v>
      </c>
      <c r="E3485" t="s">
        <v>11530</v>
      </c>
      <c r="F3485" t="s">
        <v>11540</v>
      </c>
      <c r="G3485" t="s">
        <v>61</v>
      </c>
      <c r="H3485" t="s">
        <v>18</v>
      </c>
      <c r="I3485" t="s">
        <v>11533</v>
      </c>
      <c r="J3485">
        <v>2015</v>
      </c>
      <c r="K3485">
        <v>608.28</v>
      </c>
      <c r="L3485">
        <v>25</v>
      </c>
      <c r="M3485">
        <v>1</v>
      </c>
      <c r="N3485">
        <f t="shared" si="136"/>
        <v>0</v>
      </c>
      <c r="O3485">
        <f t="shared" si="137"/>
        <v>0</v>
      </c>
      <c r="P3485" t="s">
        <v>12694</v>
      </c>
    </row>
    <row r="3486" spans="2:16" x14ac:dyDescent="0.25">
      <c r="B3486" t="s">
        <v>3490</v>
      </c>
      <c r="C3486" s="119" t="s">
        <v>60</v>
      </c>
      <c r="D3486" t="s">
        <v>11550</v>
      </c>
      <c r="E3486" t="s">
        <v>11530</v>
      </c>
      <c r="F3486" t="s">
        <v>11540</v>
      </c>
      <c r="G3486" t="s">
        <v>61</v>
      </c>
      <c r="H3486" t="s">
        <v>18</v>
      </c>
      <c r="I3486" t="s">
        <v>11541</v>
      </c>
      <c r="J3486">
        <v>2015</v>
      </c>
      <c r="K3486">
        <v>604.32000000000005</v>
      </c>
      <c r="L3486">
        <v>17</v>
      </c>
      <c r="M3486">
        <v>1</v>
      </c>
      <c r="N3486">
        <f t="shared" si="136"/>
        <v>0</v>
      </c>
      <c r="O3486">
        <f t="shared" si="137"/>
        <v>0</v>
      </c>
      <c r="P3486" t="s">
        <v>12694</v>
      </c>
    </row>
    <row r="3487" spans="2:16" x14ac:dyDescent="0.25">
      <c r="B3487" t="s">
        <v>3491</v>
      </c>
      <c r="C3487" s="119" t="s">
        <v>60</v>
      </c>
      <c r="D3487" t="s">
        <v>11550</v>
      </c>
      <c r="E3487" t="s">
        <v>11530</v>
      </c>
      <c r="F3487" t="s">
        <v>11540</v>
      </c>
      <c r="G3487" t="s">
        <v>61</v>
      </c>
      <c r="H3487" t="s">
        <v>18</v>
      </c>
      <c r="I3487" t="s">
        <v>11541</v>
      </c>
      <c r="J3487">
        <v>2015</v>
      </c>
      <c r="K3487">
        <v>632.94000000000005</v>
      </c>
      <c r="L3487">
        <v>12</v>
      </c>
      <c r="M3487">
        <v>1</v>
      </c>
      <c r="N3487">
        <f t="shared" si="136"/>
        <v>0</v>
      </c>
      <c r="O3487">
        <f t="shared" si="137"/>
        <v>0</v>
      </c>
      <c r="P3487" t="s">
        <v>12694</v>
      </c>
    </row>
    <row r="3488" spans="2:16" x14ac:dyDescent="0.25">
      <c r="B3488" t="s">
        <v>3492</v>
      </c>
      <c r="C3488" s="119" t="s">
        <v>60</v>
      </c>
      <c r="D3488" t="s">
        <v>11550</v>
      </c>
      <c r="E3488" t="s">
        <v>11530</v>
      </c>
      <c r="F3488" t="s">
        <v>11540</v>
      </c>
      <c r="G3488" t="s">
        <v>61</v>
      </c>
      <c r="H3488" t="s">
        <v>18</v>
      </c>
      <c r="I3488" t="s">
        <v>11541</v>
      </c>
      <c r="J3488">
        <v>2015</v>
      </c>
      <c r="K3488">
        <v>606.9</v>
      </c>
      <c r="L3488">
        <v>38</v>
      </c>
      <c r="M3488">
        <v>1</v>
      </c>
      <c r="N3488">
        <f t="shared" si="136"/>
        <v>0</v>
      </c>
      <c r="O3488">
        <f t="shared" si="137"/>
        <v>0</v>
      </c>
      <c r="P3488" t="s">
        <v>12694</v>
      </c>
    </row>
    <row r="3489" spans="2:16" x14ac:dyDescent="0.25">
      <c r="B3489" t="s">
        <v>3493</v>
      </c>
      <c r="C3489" s="119" t="s">
        <v>60</v>
      </c>
      <c r="D3489" t="s">
        <v>11546</v>
      </c>
      <c r="E3489" t="s">
        <v>11530</v>
      </c>
      <c r="F3489" t="s">
        <v>11540</v>
      </c>
      <c r="G3489" t="s">
        <v>61</v>
      </c>
      <c r="H3489" t="s">
        <v>18</v>
      </c>
      <c r="I3489" t="s">
        <v>11541</v>
      </c>
      <c r="J3489">
        <v>2015</v>
      </c>
      <c r="K3489">
        <v>605.28</v>
      </c>
      <c r="L3489">
        <v>25</v>
      </c>
      <c r="M3489">
        <v>1</v>
      </c>
      <c r="N3489">
        <f t="shared" si="136"/>
        <v>0</v>
      </c>
      <c r="O3489">
        <f t="shared" si="137"/>
        <v>0</v>
      </c>
      <c r="P3489" t="s">
        <v>12693</v>
      </c>
    </row>
    <row r="3490" spans="2:16" x14ac:dyDescent="0.25">
      <c r="B3490" t="s">
        <v>3494</v>
      </c>
      <c r="C3490" s="119" t="s">
        <v>60</v>
      </c>
      <c r="D3490" t="s">
        <v>11537</v>
      </c>
      <c r="E3490" t="s">
        <v>11530</v>
      </c>
      <c r="F3490" t="s">
        <v>11540</v>
      </c>
      <c r="G3490" t="s">
        <v>61</v>
      </c>
      <c r="H3490" t="s">
        <v>18</v>
      </c>
      <c r="I3490" t="s">
        <v>11541</v>
      </c>
      <c r="J3490">
        <v>2015</v>
      </c>
      <c r="K3490">
        <v>661.57</v>
      </c>
      <c r="L3490">
        <v>23</v>
      </c>
      <c r="M3490">
        <v>1</v>
      </c>
      <c r="N3490">
        <f t="shared" si="136"/>
        <v>0</v>
      </c>
      <c r="O3490">
        <f t="shared" si="137"/>
        <v>0</v>
      </c>
      <c r="P3490" t="s">
        <v>12694</v>
      </c>
    </row>
    <row r="3491" spans="2:16" x14ac:dyDescent="0.25">
      <c r="B3491" t="s">
        <v>3495</v>
      </c>
      <c r="C3491" s="119" t="s">
        <v>60</v>
      </c>
      <c r="D3491" t="s">
        <v>11537</v>
      </c>
      <c r="E3491" t="s">
        <v>11530</v>
      </c>
      <c r="F3491" t="s">
        <v>11540</v>
      </c>
      <c r="G3491" t="s">
        <v>61</v>
      </c>
      <c r="H3491" t="s">
        <v>18</v>
      </c>
      <c r="I3491" t="s">
        <v>11541</v>
      </c>
      <c r="J3491">
        <v>2015</v>
      </c>
      <c r="K3491">
        <v>513.72</v>
      </c>
      <c r="L3491">
        <v>34</v>
      </c>
      <c r="M3491">
        <v>1</v>
      </c>
      <c r="N3491">
        <f t="shared" si="136"/>
        <v>0</v>
      </c>
      <c r="O3491">
        <f t="shared" si="137"/>
        <v>0</v>
      </c>
      <c r="P3491" t="s">
        <v>12694</v>
      </c>
    </row>
    <row r="3492" spans="2:16" x14ac:dyDescent="0.25">
      <c r="B3492" t="s">
        <v>3496</v>
      </c>
      <c r="C3492" s="119" t="s">
        <v>60</v>
      </c>
      <c r="D3492" t="s">
        <v>11550</v>
      </c>
      <c r="E3492" t="s">
        <v>11530</v>
      </c>
      <c r="F3492" t="s">
        <v>11540</v>
      </c>
      <c r="G3492" t="s">
        <v>61</v>
      </c>
      <c r="H3492" t="s">
        <v>18</v>
      </c>
      <c r="I3492" t="s">
        <v>11541</v>
      </c>
      <c r="J3492">
        <v>2015</v>
      </c>
      <c r="K3492">
        <v>410.27</v>
      </c>
      <c r="L3492">
        <v>21</v>
      </c>
      <c r="M3492">
        <v>1</v>
      </c>
      <c r="N3492">
        <f t="shared" si="136"/>
        <v>0</v>
      </c>
      <c r="O3492">
        <f t="shared" si="137"/>
        <v>0</v>
      </c>
      <c r="P3492" t="s">
        <v>12694</v>
      </c>
    </row>
    <row r="3493" spans="2:16" x14ac:dyDescent="0.25">
      <c r="B3493" t="s">
        <v>3497</v>
      </c>
      <c r="C3493" s="119" t="s">
        <v>60</v>
      </c>
      <c r="D3493" t="s">
        <v>11550</v>
      </c>
      <c r="E3493" t="s">
        <v>11530</v>
      </c>
      <c r="F3493" t="s">
        <v>11540</v>
      </c>
      <c r="G3493" t="s">
        <v>61</v>
      </c>
      <c r="H3493" t="s">
        <v>18</v>
      </c>
      <c r="I3493" t="s">
        <v>11541</v>
      </c>
      <c r="J3493">
        <v>2015</v>
      </c>
      <c r="K3493">
        <v>4797.05</v>
      </c>
      <c r="L3493">
        <v>17</v>
      </c>
      <c r="M3493">
        <v>1</v>
      </c>
      <c r="N3493">
        <f t="shared" si="136"/>
        <v>0</v>
      </c>
      <c r="O3493">
        <f t="shared" si="137"/>
        <v>0</v>
      </c>
      <c r="P3493" t="s">
        <v>12694</v>
      </c>
    </row>
    <row r="3494" spans="2:16" x14ac:dyDescent="0.25">
      <c r="B3494" t="s">
        <v>3498</v>
      </c>
      <c r="C3494" s="119" t="s">
        <v>60</v>
      </c>
      <c r="D3494" t="s">
        <v>11550</v>
      </c>
      <c r="E3494" t="s">
        <v>11530</v>
      </c>
      <c r="F3494" t="s">
        <v>11540</v>
      </c>
      <c r="G3494" t="s">
        <v>61</v>
      </c>
      <c r="H3494" t="s">
        <v>18</v>
      </c>
      <c r="I3494" t="s">
        <v>11541</v>
      </c>
      <c r="J3494">
        <v>2015</v>
      </c>
      <c r="K3494">
        <v>511.91</v>
      </c>
      <c r="L3494">
        <v>19</v>
      </c>
      <c r="M3494">
        <v>1</v>
      </c>
      <c r="N3494">
        <f t="shared" si="136"/>
        <v>0</v>
      </c>
      <c r="O3494">
        <f t="shared" si="137"/>
        <v>0</v>
      </c>
      <c r="P3494" t="s">
        <v>12694</v>
      </c>
    </row>
    <row r="3495" spans="2:16" x14ac:dyDescent="0.25">
      <c r="B3495" t="s">
        <v>3499</v>
      </c>
      <c r="C3495" s="119" t="s">
        <v>60</v>
      </c>
      <c r="D3495" t="s">
        <v>11537</v>
      </c>
      <c r="E3495" t="s">
        <v>11530</v>
      </c>
      <c r="F3495" t="s">
        <v>11540</v>
      </c>
      <c r="G3495" t="s">
        <v>61</v>
      </c>
      <c r="H3495" t="s">
        <v>18</v>
      </c>
      <c r="I3495" t="s">
        <v>11541</v>
      </c>
      <c r="J3495">
        <v>2015</v>
      </c>
      <c r="K3495">
        <v>410.52</v>
      </c>
      <c r="L3495">
        <v>23</v>
      </c>
      <c r="M3495">
        <v>1</v>
      </c>
      <c r="N3495">
        <f t="shared" si="136"/>
        <v>0</v>
      </c>
      <c r="O3495">
        <f t="shared" si="137"/>
        <v>0</v>
      </c>
      <c r="P3495" t="s">
        <v>12694</v>
      </c>
    </row>
    <row r="3496" spans="2:16" x14ac:dyDescent="0.25">
      <c r="B3496" t="s">
        <v>3500</v>
      </c>
      <c r="C3496" s="119" t="s">
        <v>60</v>
      </c>
      <c r="D3496" t="s">
        <v>11537</v>
      </c>
      <c r="E3496" t="s">
        <v>11530</v>
      </c>
      <c r="F3496" t="s">
        <v>11540</v>
      </c>
      <c r="G3496" t="s">
        <v>61</v>
      </c>
      <c r="H3496" t="s">
        <v>18</v>
      </c>
      <c r="I3496" t="s">
        <v>11541</v>
      </c>
      <c r="J3496">
        <v>2015</v>
      </c>
      <c r="K3496">
        <v>464.24</v>
      </c>
      <c r="L3496">
        <v>25</v>
      </c>
      <c r="M3496">
        <v>1</v>
      </c>
      <c r="N3496">
        <f t="shared" si="136"/>
        <v>0</v>
      </c>
      <c r="O3496">
        <f t="shared" si="137"/>
        <v>0</v>
      </c>
      <c r="P3496" t="s">
        <v>12694</v>
      </c>
    </row>
    <row r="3497" spans="2:16" x14ac:dyDescent="0.25">
      <c r="B3497" t="s">
        <v>3501</v>
      </c>
      <c r="C3497" s="119" t="s">
        <v>60</v>
      </c>
      <c r="D3497" t="s">
        <v>11537</v>
      </c>
      <c r="E3497" t="s">
        <v>11530</v>
      </c>
      <c r="F3497" t="s">
        <v>11540</v>
      </c>
      <c r="G3497" t="s">
        <v>61</v>
      </c>
      <c r="H3497" t="s">
        <v>18</v>
      </c>
      <c r="I3497" t="s">
        <v>11541</v>
      </c>
      <c r="J3497">
        <v>2015</v>
      </c>
      <c r="K3497">
        <v>613.53</v>
      </c>
      <c r="L3497">
        <v>17</v>
      </c>
      <c r="M3497">
        <v>1</v>
      </c>
      <c r="N3497">
        <f t="shared" si="136"/>
        <v>0</v>
      </c>
      <c r="O3497">
        <f t="shared" si="137"/>
        <v>0</v>
      </c>
      <c r="P3497" t="s">
        <v>12694</v>
      </c>
    </row>
    <row r="3498" spans="2:16" x14ac:dyDescent="0.25">
      <c r="B3498" t="s">
        <v>3502</v>
      </c>
      <c r="C3498" s="119" t="s">
        <v>60</v>
      </c>
      <c r="D3498" t="s">
        <v>11550</v>
      </c>
      <c r="E3498" t="s">
        <v>11530</v>
      </c>
      <c r="F3498" t="s">
        <v>11540</v>
      </c>
      <c r="G3498" t="s">
        <v>61</v>
      </c>
      <c r="H3498" t="s">
        <v>18</v>
      </c>
      <c r="I3498" t="s">
        <v>11541</v>
      </c>
      <c r="J3498">
        <v>2015</v>
      </c>
      <c r="K3498">
        <v>619.36</v>
      </c>
      <c r="L3498">
        <v>62</v>
      </c>
      <c r="M3498">
        <v>1</v>
      </c>
      <c r="N3498">
        <f t="shared" si="136"/>
        <v>0</v>
      </c>
      <c r="O3498">
        <f t="shared" si="137"/>
        <v>0</v>
      </c>
      <c r="P3498" t="s">
        <v>12694</v>
      </c>
    </row>
    <row r="3499" spans="2:16" x14ac:dyDescent="0.25">
      <c r="B3499" t="s">
        <v>3503</v>
      </c>
      <c r="C3499" s="119" t="s">
        <v>60</v>
      </c>
      <c r="D3499" t="s">
        <v>11537</v>
      </c>
      <c r="E3499" t="s">
        <v>11530</v>
      </c>
      <c r="F3499" t="s">
        <v>11540</v>
      </c>
      <c r="G3499" t="s">
        <v>61</v>
      </c>
      <c r="H3499" t="s">
        <v>18</v>
      </c>
      <c r="I3499" t="s">
        <v>11541</v>
      </c>
      <c r="J3499">
        <v>2015</v>
      </c>
      <c r="K3499">
        <v>614.57000000000005</v>
      </c>
      <c r="L3499">
        <v>25</v>
      </c>
      <c r="M3499">
        <v>1</v>
      </c>
      <c r="N3499">
        <f t="shared" si="136"/>
        <v>0</v>
      </c>
      <c r="O3499">
        <f t="shared" si="137"/>
        <v>0</v>
      </c>
      <c r="P3499" t="s">
        <v>12694</v>
      </c>
    </row>
    <row r="3500" spans="2:16" x14ac:dyDescent="0.25">
      <c r="B3500" t="s">
        <v>3504</v>
      </c>
      <c r="C3500" s="119" t="s">
        <v>60</v>
      </c>
      <c r="D3500" t="s">
        <v>11550</v>
      </c>
      <c r="E3500" t="s">
        <v>11530</v>
      </c>
      <c r="F3500" t="s">
        <v>11540</v>
      </c>
      <c r="G3500" t="s">
        <v>61</v>
      </c>
      <c r="H3500" t="s">
        <v>18</v>
      </c>
      <c r="I3500" t="s">
        <v>11541</v>
      </c>
      <c r="J3500">
        <v>2015</v>
      </c>
      <c r="K3500">
        <v>654.59</v>
      </c>
      <c r="L3500">
        <v>22</v>
      </c>
      <c r="M3500">
        <v>1</v>
      </c>
      <c r="N3500">
        <f t="shared" si="136"/>
        <v>0</v>
      </c>
      <c r="O3500">
        <f t="shared" si="137"/>
        <v>0</v>
      </c>
      <c r="P3500" t="s">
        <v>12694</v>
      </c>
    </row>
    <row r="3501" spans="2:16" x14ac:dyDescent="0.25">
      <c r="B3501" t="s">
        <v>3505</v>
      </c>
      <c r="C3501" s="119" t="s">
        <v>60</v>
      </c>
      <c r="D3501" t="s">
        <v>11550</v>
      </c>
      <c r="E3501" t="s">
        <v>11530</v>
      </c>
      <c r="F3501" t="s">
        <v>11540</v>
      </c>
      <c r="G3501" t="s">
        <v>61</v>
      </c>
      <c r="H3501" t="s">
        <v>18</v>
      </c>
      <c r="I3501" t="s">
        <v>11541</v>
      </c>
      <c r="J3501">
        <v>2015</v>
      </c>
      <c r="K3501">
        <v>614.30999999999995</v>
      </c>
      <c r="L3501">
        <v>23</v>
      </c>
      <c r="M3501">
        <v>1</v>
      </c>
      <c r="N3501">
        <f t="shared" si="136"/>
        <v>0</v>
      </c>
      <c r="O3501">
        <f t="shared" si="137"/>
        <v>0</v>
      </c>
      <c r="P3501" t="s">
        <v>12693</v>
      </c>
    </row>
    <row r="3502" spans="2:16" x14ac:dyDescent="0.25">
      <c r="B3502" t="s">
        <v>3506</v>
      </c>
      <c r="C3502" s="119" t="s">
        <v>60</v>
      </c>
      <c r="D3502" t="s">
        <v>11546</v>
      </c>
      <c r="E3502" t="s">
        <v>11530</v>
      </c>
      <c r="F3502" t="s">
        <v>11540</v>
      </c>
      <c r="G3502" t="s">
        <v>61</v>
      </c>
      <c r="H3502" t="s">
        <v>18</v>
      </c>
      <c r="I3502" t="s">
        <v>11541</v>
      </c>
      <c r="J3502">
        <v>2015</v>
      </c>
      <c r="K3502">
        <v>846.98</v>
      </c>
      <c r="L3502">
        <v>19</v>
      </c>
      <c r="M3502">
        <v>1</v>
      </c>
      <c r="N3502">
        <f t="shared" si="136"/>
        <v>0</v>
      </c>
      <c r="O3502">
        <f t="shared" si="137"/>
        <v>0</v>
      </c>
      <c r="P3502" t="s">
        <v>12694</v>
      </c>
    </row>
    <row r="3503" spans="2:16" x14ac:dyDescent="0.25">
      <c r="B3503" t="s">
        <v>3507</v>
      </c>
      <c r="C3503" s="119" t="s">
        <v>60</v>
      </c>
      <c r="D3503" t="s">
        <v>11546</v>
      </c>
      <c r="E3503" t="s">
        <v>11530</v>
      </c>
      <c r="F3503" t="s">
        <v>11540</v>
      </c>
      <c r="G3503" t="s">
        <v>61</v>
      </c>
      <c r="H3503" t="s">
        <v>18</v>
      </c>
      <c r="I3503" t="s">
        <v>11541</v>
      </c>
      <c r="J3503">
        <v>2015</v>
      </c>
      <c r="K3503">
        <v>1585.43</v>
      </c>
      <c r="L3503">
        <v>20</v>
      </c>
      <c r="M3503">
        <v>1</v>
      </c>
      <c r="N3503">
        <f t="shared" si="136"/>
        <v>0</v>
      </c>
      <c r="O3503">
        <f t="shared" si="137"/>
        <v>0</v>
      </c>
      <c r="P3503" t="s">
        <v>12694</v>
      </c>
    </row>
    <row r="3504" spans="2:16" x14ac:dyDescent="0.25">
      <c r="B3504" t="s">
        <v>3508</v>
      </c>
      <c r="C3504" s="119" t="s">
        <v>60</v>
      </c>
      <c r="D3504" t="s">
        <v>11546</v>
      </c>
      <c r="E3504" t="s">
        <v>11530</v>
      </c>
      <c r="F3504" t="s">
        <v>11540</v>
      </c>
      <c r="G3504" t="s">
        <v>61</v>
      </c>
      <c r="H3504" t="s">
        <v>18</v>
      </c>
      <c r="I3504" t="s">
        <v>11541</v>
      </c>
      <c r="J3504">
        <v>2015</v>
      </c>
      <c r="K3504">
        <v>606.49</v>
      </c>
      <c r="L3504">
        <v>21</v>
      </c>
      <c r="M3504">
        <v>1</v>
      </c>
      <c r="N3504">
        <f t="shared" si="136"/>
        <v>0</v>
      </c>
      <c r="O3504">
        <f t="shared" si="137"/>
        <v>0</v>
      </c>
      <c r="P3504" t="s">
        <v>12694</v>
      </c>
    </row>
    <row r="3505" spans="2:16" x14ac:dyDescent="0.25">
      <c r="B3505" t="s">
        <v>3509</v>
      </c>
      <c r="C3505" s="119" t="s">
        <v>60</v>
      </c>
      <c r="D3505" t="s">
        <v>11537</v>
      </c>
      <c r="E3505" t="s">
        <v>11530</v>
      </c>
      <c r="F3505" t="s">
        <v>11540</v>
      </c>
      <c r="G3505" t="s">
        <v>61</v>
      </c>
      <c r="H3505" t="s">
        <v>18</v>
      </c>
      <c r="I3505" t="s">
        <v>11541</v>
      </c>
      <c r="J3505">
        <v>2015</v>
      </c>
      <c r="K3505">
        <v>0</v>
      </c>
      <c r="M3505">
        <v>1</v>
      </c>
      <c r="N3505">
        <f t="shared" si="136"/>
        <v>1</v>
      </c>
      <c r="O3505">
        <f t="shared" si="137"/>
        <v>1</v>
      </c>
      <c r="P3505" t="s">
        <v>11528</v>
      </c>
    </row>
    <row r="3506" spans="2:16" x14ac:dyDescent="0.25">
      <c r="B3506" t="s">
        <v>3510</v>
      </c>
      <c r="C3506" s="119" t="s">
        <v>4</v>
      </c>
      <c r="D3506" t="s">
        <v>11537</v>
      </c>
      <c r="E3506" t="s">
        <v>11530</v>
      </c>
      <c r="F3506" t="s">
        <v>11540</v>
      </c>
      <c r="G3506" t="s">
        <v>61</v>
      </c>
      <c r="H3506" t="s">
        <v>18</v>
      </c>
      <c r="I3506" t="s">
        <v>3</v>
      </c>
      <c r="J3506">
        <v>2015</v>
      </c>
      <c r="K3506">
        <v>239.89</v>
      </c>
      <c r="M3506">
        <v>1</v>
      </c>
      <c r="N3506">
        <f t="shared" si="136"/>
        <v>0</v>
      </c>
      <c r="O3506">
        <f t="shared" si="137"/>
        <v>1</v>
      </c>
      <c r="P3506" t="s">
        <v>11528</v>
      </c>
    </row>
    <row r="3507" spans="2:16" x14ac:dyDescent="0.25">
      <c r="B3507" t="s">
        <v>3511</v>
      </c>
      <c r="C3507" s="119" t="s">
        <v>4</v>
      </c>
      <c r="D3507" t="s">
        <v>11542</v>
      </c>
      <c r="E3507" t="s">
        <v>11530</v>
      </c>
      <c r="F3507" t="s">
        <v>11540</v>
      </c>
      <c r="G3507" t="s">
        <v>61</v>
      </c>
      <c r="H3507" t="s">
        <v>18</v>
      </c>
      <c r="I3507" t="s">
        <v>3</v>
      </c>
      <c r="J3507">
        <v>2015</v>
      </c>
      <c r="K3507">
        <v>239.89</v>
      </c>
      <c r="M3507">
        <v>1</v>
      </c>
      <c r="N3507">
        <f t="shared" si="136"/>
        <v>0</v>
      </c>
      <c r="O3507">
        <f t="shared" si="137"/>
        <v>1</v>
      </c>
      <c r="P3507" t="s">
        <v>11528</v>
      </c>
    </row>
    <row r="3508" spans="2:16" x14ac:dyDescent="0.25">
      <c r="B3508" t="s">
        <v>3512</v>
      </c>
      <c r="C3508" s="119" t="s">
        <v>60</v>
      </c>
      <c r="D3508" t="s">
        <v>11544</v>
      </c>
      <c r="E3508" t="s">
        <v>11530</v>
      </c>
      <c r="F3508" t="s">
        <v>11540</v>
      </c>
      <c r="G3508" t="s">
        <v>61</v>
      </c>
      <c r="H3508" t="s">
        <v>18</v>
      </c>
      <c r="I3508" t="s">
        <v>11541</v>
      </c>
      <c r="J3508">
        <v>2015</v>
      </c>
      <c r="K3508">
        <v>2864.66</v>
      </c>
      <c r="L3508">
        <v>75</v>
      </c>
      <c r="M3508">
        <v>1</v>
      </c>
      <c r="N3508">
        <f t="shared" si="136"/>
        <v>0</v>
      </c>
      <c r="O3508">
        <f t="shared" ref="O3508:O3519" si="138">IF(OR(L3508="",L3508&lt;=0),1,0)</f>
        <v>0</v>
      </c>
      <c r="P3508" t="s">
        <v>12693</v>
      </c>
    </row>
    <row r="3509" spans="2:16" x14ac:dyDescent="0.25">
      <c r="B3509" t="s">
        <v>3513</v>
      </c>
      <c r="C3509" s="119" t="s">
        <v>60</v>
      </c>
      <c r="D3509" t="s">
        <v>11544</v>
      </c>
      <c r="E3509" t="s">
        <v>11530</v>
      </c>
      <c r="F3509" t="s">
        <v>11540</v>
      </c>
      <c r="G3509" t="s">
        <v>61</v>
      </c>
      <c r="H3509" t="s">
        <v>18</v>
      </c>
      <c r="I3509" t="s">
        <v>11541</v>
      </c>
      <c r="J3509">
        <v>2015</v>
      </c>
      <c r="K3509">
        <v>1393.06</v>
      </c>
      <c r="L3509">
        <v>37</v>
      </c>
      <c r="M3509">
        <v>1</v>
      </c>
      <c r="N3509">
        <f t="shared" si="136"/>
        <v>0</v>
      </c>
      <c r="O3509">
        <f t="shared" si="138"/>
        <v>0</v>
      </c>
      <c r="P3509" t="s">
        <v>12693</v>
      </c>
    </row>
    <row r="3510" spans="2:16" x14ac:dyDescent="0.25">
      <c r="B3510" t="s">
        <v>3514</v>
      </c>
      <c r="C3510" s="119" t="s">
        <v>60</v>
      </c>
      <c r="D3510" t="s">
        <v>11544</v>
      </c>
      <c r="E3510" t="s">
        <v>11530</v>
      </c>
      <c r="F3510" t="s">
        <v>11540</v>
      </c>
      <c r="G3510" t="s">
        <v>61</v>
      </c>
      <c r="H3510" t="s">
        <v>18</v>
      </c>
      <c r="I3510" t="s">
        <v>11541</v>
      </c>
      <c r="J3510">
        <v>2015</v>
      </c>
      <c r="K3510">
        <v>1171.25</v>
      </c>
      <c r="L3510">
        <v>124</v>
      </c>
      <c r="M3510">
        <v>1</v>
      </c>
      <c r="N3510">
        <f t="shared" si="136"/>
        <v>0</v>
      </c>
      <c r="O3510">
        <f t="shared" si="138"/>
        <v>0</v>
      </c>
      <c r="P3510" t="s">
        <v>12693</v>
      </c>
    </row>
    <row r="3511" spans="2:16" x14ac:dyDescent="0.25">
      <c r="B3511" t="s">
        <v>3515</v>
      </c>
      <c r="C3511" s="119" t="s">
        <v>60</v>
      </c>
      <c r="D3511" t="s">
        <v>11544</v>
      </c>
      <c r="E3511" t="s">
        <v>11530</v>
      </c>
      <c r="F3511" t="s">
        <v>11540</v>
      </c>
      <c r="G3511" t="s">
        <v>61</v>
      </c>
      <c r="H3511" t="s">
        <v>18</v>
      </c>
      <c r="I3511" t="s">
        <v>11533</v>
      </c>
      <c r="J3511">
        <v>2015</v>
      </c>
      <c r="K3511">
        <v>2130.31</v>
      </c>
      <c r="L3511">
        <v>237</v>
      </c>
      <c r="M3511">
        <v>1</v>
      </c>
      <c r="N3511">
        <f t="shared" si="136"/>
        <v>0</v>
      </c>
      <c r="O3511">
        <f t="shared" si="138"/>
        <v>0</v>
      </c>
      <c r="P3511" t="s">
        <v>12693</v>
      </c>
    </row>
    <row r="3512" spans="2:16" x14ac:dyDescent="0.25">
      <c r="B3512" t="s">
        <v>3516</v>
      </c>
      <c r="C3512" s="119" t="s">
        <v>60</v>
      </c>
      <c r="D3512" t="s">
        <v>11567</v>
      </c>
      <c r="E3512" t="s">
        <v>11530</v>
      </c>
      <c r="F3512" t="s">
        <v>11540</v>
      </c>
      <c r="G3512" t="s">
        <v>61</v>
      </c>
      <c r="H3512" t="s">
        <v>18</v>
      </c>
      <c r="I3512" t="s">
        <v>11533</v>
      </c>
      <c r="J3512">
        <v>2015</v>
      </c>
      <c r="K3512">
        <v>8289.4</v>
      </c>
      <c r="L3512">
        <v>152</v>
      </c>
      <c r="M3512">
        <v>1</v>
      </c>
      <c r="N3512">
        <f t="shared" si="136"/>
        <v>0</v>
      </c>
      <c r="O3512">
        <f t="shared" si="138"/>
        <v>0</v>
      </c>
      <c r="P3512" t="s">
        <v>12693</v>
      </c>
    </row>
    <row r="3513" spans="2:16" x14ac:dyDescent="0.25">
      <c r="B3513" t="s">
        <v>3517</v>
      </c>
      <c r="C3513" s="119" t="s">
        <v>60</v>
      </c>
      <c r="D3513" t="s">
        <v>11544</v>
      </c>
      <c r="E3513" t="s">
        <v>11530</v>
      </c>
      <c r="F3513" t="s">
        <v>11540</v>
      </c>
      <c r="G3513" t="s">
        <v>61</v>
      </c>
      <c r="H3513" t="s">
        <v>18</v>
      </c>
      <c r="I3513" t="s">
        <v>11533</v>
      </c>
      <c r="J3513">
        <v>2015</v>
      </c>
      <c r="K3513">
        <v>5930.61</v>
      </c>
      <c r="L3513">
        <v>248</v>
      </c>
      <c r="M3513">
        <v>1</v>
      </c>
      <c r="N3513">
        <f t="shared" si="136"/>
        <v>0</v>
      </c>
      <c r="O3513">
        <f t="shared" si="138"/>
        <v>0</v>
      </c>
      <c r="P3513" t="s">
        <v>12693</v>
      </c>
    </row>
    <row r="3514" spans="2:16" x14ac:dyDescent="0.25">
      <c r="B3514" t="s">
        <v>3518</v>
      </c>
      <c r="C3514" s="119" t="s">
        <v>60</v>
      </c>
      <c r="D3514" t="s">
        <v>11544</v>
      </c>
      <c r="E3514" t="s">
        <v>11530</v>
      </c>
      <c r="F3514" t="s">
        <v>11540</v>
      </c>
      <c r="G3514" t="s">
        <v>61</v>
      </c>
      <c r="H3514" t="s">
        <v>18</v>
      </c>
      <c r="I3514" t="s">
        <v>11533</v>
      </c>
      <c r="J3514">
        <v>2015</v>
      </c>
      <c r="K3514">
        <v>6222.26</v>
      </c>
      <c r="L3514">
        <v>282</v>
      </c>
      <c r="M3514">
        <v>1</v>
      </c>
      <c r="N3514">
        <f t="shared" si="136"/>
        <v>0</v>
      </c>
      <c r="O3514">
        <f t="shared" si="138"/>
        <v>0</v>
      </c>
      <c r="P3514" t="s">
        <v>12694</v>
      </c>
    </row>
    <row r="3515" spans="2:16" x14ac:dyDescent="0.25">
      <c r="B3515" t="s">
        <v>3519</v>
      </c>
      <c r="C3515" s="119" t="s">
        <v>60</v>
      </c>
      <c r="D3515" t="s">
        <v>11544</v>
      </c>
      <c r="E3515" t="s">
        <v>11530</v>
      </c>
      <c r="F3515" t="s">
        <v>11540</v>
      </c>
      <c r="G3515" t="s">
        <v>61</v>
      </c>
      <c r="H3515" t="s">
        <v>18</v>
      </c>
      <c r="I3515" t="s">
        <v>11533</v>
      </c>
      <c r="J3515">
        <v>2015</v>
      </c>
      <c r="K3515">
        <v>3270.47</v>
      </c>
      <c r="L3515">
        <v>144</v>
      </c>
      <c r="M3515">
        <v>1</v>
      </c>
      <c r="N3515">
        <f t="shared" si="136"/>
        <v>0</v>
      </c>
      <c r="O3515">
        <f t="shared" si="138"/>
        <v>0</v>
      </c>
      <c r="P3515" t="s">
        <v>12693</v>
      </c>
    </row>
    <row r="3516" spans="2:16" x14ac:dyDescent="0.25">
      <c r="B3516" t="s">
        <v>3520</v>
      </c>
      <c r="C3516" s="119" t="s">
        <v>4</v>
      </c>
      <c r="D3516" t="s">
        <v>11568</v>
      </c>
      <c r="E3516" t="s">
        <v>11530</v>
      </c>
      <c r="F3516" t="s">
        <v>11540</v>
      </c>
      <c r="G3516" t="s">
        <v>61</v>
      </c>
      <c r="H3516" t="s">
        <v>18</v>
      </c>
      <c r="I3516" t="s">
        <v>11533</v>
      </c>
      <c r="J3516">
        <v>2015</v>
      </c>
      <c r="K3516">
        <v>579.59</v>
      </c>
      <c r="L3516">
        <v>58</v>
      </c>
      <c r="M3516">
        <v>1</v>
      </c>
      <c r="N3516">
        <f t="shared" si="136"/>
        <v>0</v>
      </c>
      <c r="O3516">
        <f t="shared" si="138"/>
        <v>0</v>
      </c>
      <c r="P3516" t="s">
        <v>12693</v>
      </c>
    </row>
    <row r="3517" spans="2:16" x14ac:dyDescent="0.25">
      <c r="B3517" t="s">
        <v>3521</v>
      </c>
      <c r="C3517" s="119" t="s">
        <v>4</v>
      </c>
      <c r="D3517" t="s">
        <v>11544</v>
      </c>
      <c r="E3517" t="s">
        <v>11530</v>
      </c>
      <c r="F3517" t="s">
        <v>11540</v>
      </c>
      <c r="G3517" t="s">
        <v>61</v>
      </c>
      <c r="H3517" t="s">
        <v>18</v>
      </c>
      <c r="I3517" t="s">
        <v>11541</v>
      </c>
      <c r="J3517">
        <v>2015</v>
      </c>
      <c r="K3517">
        <v>920.14</v>
      </c>
      <c r="L3517">
        <v>49</v>
      </c>
      <c r="M3517">
        <v>1</v>
      </c>
      <c r="N3517">
        <f t="shared" si="136"/>
        <v>0</v>
      </c>
      <c r="O3517">
        <f t="shared" si="138"/>
        <v>0</v>
      </c>
      <c r="P3517" t="s">
        <v>12693</v>
      </c>
    </row>
    <row r="3518" spans="2:16" x14ac:dyDescent="0.25">
      <c r="B3518" t="s">
        <v>3522</v>
      </c>
      <c r="C3518" s="119" t="s">
        <v>60</v>
      </c>
      <c r="D3518" t="s">
        <v>11537</v>
      </c>
      <c r="E3518" t="s">
        <v>11530</v>
      </c>
      <c r="F3518" t="s">
        <v>11540</v>
      </c>
      <c r="G3518" t="s">
        <v>64</v>
      </c>
      <c r="H3518" t="s">
        <v>18</v>
      </c>
      <c r="I3518" t="s">
        <v>11541</v>
      </c>
      <c r="J3518">
        <v>2015</v>
      </c>
      <c r="K3518">
        <v>2600.1799999999998</v>
      </c>
      <c r="L3518">
        <v>124</v>
      </c>
      <c r="M3518">
        <v>1</v>
      </c>
      <c r="N3518">
        <f t="shared" si="136"/>
        <v>0</v>
      </c>
      <c r="O3518">
        <f t="shared" si="138"/>
        <v>0</v>
      </c>
      <c r="P3518" t="s">
        <v>12694</v>
      </c>
    </row>
    <row r="3519" spans="2:16" x14ac:dyDescent="0.25">
      <c r="B3519" t="s">
        <v>3523</v>
      </c>
      <c r="C3519" s="119" t="s">
        <v>60</v>
      </c>
      <c r="D3519" t="s">
        <v>11537</v>
      </c>
      <c r="E3519" t="s">
        <v>11530</v>
      </c>
      <c r="F3519" t="s">
        <v>11540</v>
      </c>
      <c r="G3519" t="s">
        <v>64</v>
      </c>
      <c r="H3519" t="s">
        <v>18</v>
      </c>
      <c r="I3519" t="s">
        <v>11541</v>
      </c>
      <c r="J3519">
        <v>2015</v>
      </c>
      <c r="K3519">
        <v>2582.5500000000002</v>
      </c>
      <c r="L3519">
        <v>105</v>
      </c>
      <c r="M3519">
        <v>1</v>
      </c>
      <c r="N3519">
        <f t="shared" si="136"/>
        <v>0</v>
      </c>
      <c r="O3519">
        <f t="shared" si="138"/>
        <v>0</v>
      </c>
      <c r="P3519" t="s">
        <v>12694</v>
      </c>
    </row>
    <row r="3520" spans="2:16" x14ac:dyDescent="0.25">
      <c r="B3520" t="s">
        <v>3524</v>
      </c>
      <c r="C3520" s="119" t="s">
        <v>60</v>
      </c>
      <c r="D3520" t="s">
        <v>11537</v>
      </c>
      <c r="E3520" t="s">
        <v>11530</v>
      </c>
      <c r="F3520" t="s">
        <v>11540</v>
      </c>
      <c r="G3520" t="s">
        <v>61</v>
      </c>
      <c r="H3520" t="s">
        <v>18</v>
      </c>
      <c r="I3520" t="s">
        <v>11533</v>
      </c>
      <c r="J3520">
        <v>2015</v>
      </c>
      <c r="K3520">
        <v>1786.29</v>
      </c>
      <c r="L3520">
        <v>132</v>
      </c>
      <c r="M3520">
        <v>1</v>
      </c>
      <c r="N3520">
        <f t="shared" si="136"/>
        <v>0</v>
      </c>
      <c r="O3520">
        <f t="shared" ref="O3520:O3583" si="139">IF(OR(L3520="",L3520&lt;=0),1,0)</f>
        <v>0</v>
      </c>
      <c r="P3520" t="s">
        <v>12694</v>
      </c>
    </row>
    <row r="3521" spans="2:16" x14ac:dyDescent="0.25">
      <c r="B3521" t="s">
        <v>3525</v>
      </c>
      <c r="C3521" s="119" t="s">
        <v>60</v>
      </c>
      <c r="D3521" t="s">
        <v>11537</v>
      </c>
      <c r="E3521" t="s">
        <v>11530</v>
      </c>
      <c r="F3521" t="s">
        <v>11540</v>
      </c>
      <c r="G3521" t="s">
        <v>61</v>
      </c>
      <c r="H3521" t="s">
        <v>18</v>
      </c>
      <c r="I3521" t="s">
        <v>11533</v>
      </c>
      <c r="J3521">
        <v>2015</v>
      </c>
      <c r="K3521">
        <v>577.30999999999995</v>
      </c>
      <c r="L3521">
        <v>32</v>
      </c>
      <c r="M3521">
        <v>1</v>
      </c>
      <c r="N3521">
        <f t="shared" si="136"/>
        <v>0</v>
      </c>
      <c r="O3521">
        <f t="shared" si="139"/>
        <v>0</v>
      </c>
      <c r="P3521" t="s">
        <v>12694</v>
      </c>
    </row>
    <row r="3522" spans="2:16" x14ac:dyDescent="0.25">
      <c r="B3522" t="s">
        <v>3526</v>
      </c>
      <c r="C3522" s="119" t="s">
        <v>60</v>
      </c>
      <c r="D3522" t="s">
        <v>11537</v>
      </c>
      <c r="E3522" t="s">
        <v>11530</v>
      </c>
      <c r="F3522" t="s">
        <v>11540</v>
      </c>
      <c r="G3522" t="s">
        <v>61</v>
      </c>
      <c r="H3522" t="s">
        <v>18</v>
      </c>
      <c r="I3522" t="s">
        <v>11541</v>
      </c>
      <c r="J3522">
        <v>2015</v>
      </c>
      <c r="K3522">
        <v>572.09</v>
      </c>
      <c r="L3522">
        <v>22</v>
      </c>
      <c r="M3522">
        <v>1</v>
      </c>
      <c r="N3522">
        <f t="shared" si="136"/>
        <v>0</v>
      </c>
      <c r="O3522">
        <f t="shared" si="139"/>
        <v>0</v>
      </c>
      <c r="P3522" t="s">
        <v>12694</v>
      </c>
    </row>
    <row r="3523" spans="2:16" x14ac:dyDescent="0.25">
      <c r="B3523" t="s">
        <v>3527</v>
      </c>
      <c r="C3523" s="119" t="s">
        <v>60</v>
      </c>
      <c r="D3523" t="s">
        <v>11542</v>
      </c>
      <c r="E3523" t="s">
        <v>11530</v>
      </c>
      <c r="F3523" t="s">
        <v>11540</v>
      </c>
      <c r="G3523" t="s">
        <v>61</v>
      </c>
      <c r="H3523" t="s">
        <v>18</v>
      </c>
      <c r="I3523" t="s">
        <v>11541</v>
      </c>
      <c r="J3523">
        <v>2015</v>
      </c>
      <c r="K3523">
        <v>591.49</v>
      </c>
      <c r="L3523">
        <v>21</v>
      </c>
      <c r="M3523">
        <v>1</v>
      </c>
      <c r="N3523">
        <f t="shared" si="136"/>
        <v>0</v>
      </c>
      <c r="O3523">
        <f t="shared" si="139"/>
        <v>0</v>
      </c>
      <c r="P3523" t="s">
        <v>12694</v>
      </c>
    </row>
    <row r="3524" spans="2:16" x14ac:dyDescent="0.25">
      <c r="B3524" t="s">
        <v>3528</v>
      </c>
      <c r="C3524" s="119" t="s">
        <v>60</v>
      </c>
      <c r="D3524" t="s">
        <v>11537</v>
      </c>
      <c r="E3524" t="s">
        <v>11530</v>
      </c>
      <c r="F3524" t="s">
        <v>11540</v>
      </c>
      <c r="G3524" t="s">
        <v>61</v>
      </c>
      <c r="H3524" t="s">
        <v>18</v>
      </c>
      <c r="I3524" t="s">
        <v>11541</v>
      </c>
      <c r="J3524">
        <v>2015</v>
      </c>
      <c r="K3524">
        <v>599.54999999999995</v>
      </c>
      <c r="L3524">
        <v>28</v>
      </c>
      <c r="M3524">
        <v>1</v>
      </c>
      <c r="N3524">
        <f t="shared" si="136"/>
        <v>0</v>
      </c>
      <c r="O3524">
        <f t="shared" si="139"/>
        <v>0</v>
      </c>
      <c r="P3524" t="s">
        <v>12694</v>
      </c>
    </row>
    <row r="3525" spans="2:16" x14ac:dyDescent="0.25">
      <c r="B3525" t="s">
        <v>3529</v>
      </c>
      <c r="C3525" s="119" t="s">
        <v>60</v>
      </c>
      <c r="D3525" t="s">
        <v>11552</v>
      </c>
      <c r="E3525" t="s">
        <v>11530</v>
      </c>
      <c r="F3525" t="s">
        <v>11540</v>
      </c>
      <c r="G3525" t="s">
        <v>61</v>
      </c>
      <c r="H3525" t="s">
        <v>18</v>
      </c>
      <c r="I3525" t="s">
        <v>11541</v>
      </c>
      <c r="J3525">
        <v>2015</v>
      </c>
      <c r="K3525">
        <v>605.49</v>
      </c>
      <c r="L3525">
        <v>29</v>
      </c>
      <c r="M3525">
        <v>1</v>
      </c>
      <c r="N3525">
        <f t="shared" si="136"/>
        <v>0</v>
      </c>
      <c r="O3525">
        <f t="shared" si="139"/>
        <v>0</v>
      </c>
      <c r="P3525" t="s">
        <v>12694</v>
      </c>
    </row>
    <row r="3526" spans="2:16" x14ac:dyDescent="0.25">
      <c r="B3526" t="s">
        <v>3530</v>
      </c>
      <c r="C3526" s="119" t="s">
        <v>60</v>
      </c>
      <c r="D3526" t="s">
        <v>11542</v>
      </c>
      <c r="E3526" t="s">
        <v>11530</v>
      </c>
      <c r="F3526" t="s">
        <v>11540</v>
      </c>
      <c r="G3526" t="s">
        <v>61</v>
      </c>
      <c r="H3526" t="s">
        <v>18</v>
      </c>
      <c r="I3526" t="s">
        <v>11541</v>
      </c>
      <c r="J3526">
        <v>2015</v>
      </c>
      <c r="K3526">
        <v>637.92999999999995</v>
      </c>
      <c r="L3526">
        <v>53</v>
      </c>
      <c r="M3526">
        <v>1</v>
      </c>
      <c r="N3526">
        <f t="shared" si="136"/>
        <v>0</v>
      </c>
      <c r="O3526">
        <f t="shared" si="139"/>
        <v>0</v>
      </c>
      <c r="P3526" t="s">
        <v>12694</v>
      </c>
    </row>
    <row r="3527" spans="2:16" x14ac:dyDescent="0.25">
      <c r="B3527" t="s">
        <v>3531</v>
      </c>
      <c r="C3527" s="119" t="s">
        <v>60</v>
      </c>
      <c r="D3527" t="s">
        <v>11539</v>
      </c>
      <c r="E3527" t="s">
        <v>11530</v>
      </c>
      <c r="F3527" t="s">
        <v>11540</v>
      </c>
      <c r="G3527" t="s">
        <v>61</v>
      </c>
      <c r="H3527" t="s">
        <v>18</v>
      </c>
      <c r="I3527" t="s">
        <v>11533</v>
      </c>
      <c r="J3527">
        <v>2015</v>
      </c>
      <c r="K3527">
        <v>2463.13</v>
      </c>
      <c r="L3527">
        <v>193</v>
      </c>
      <c r="M3527">
        <v>1</v>
      </c>
      <c r="N3527">
        <f t="shared" si="136"/>
        <v>0</v>
      </c>
      <c r="O3527">
        <f t="shared" si="139"/>
        <v>0</v>
      </c>
      <c r="P3527" t="s">
        <v>12693</v>
      </c>
    </row>
    <row r="3528" spans="2:16" x14ac:dyDescent="0.25">
      <c r="B3528" t="s">
        <v>3532</v>
      </c>
      <c r="C3528" s="119" t="s">
        <v>60</v>
      </c>
      <c r="D3528" t="s">
        <v>11537</v>
      </c>
      <c r="E3528" t="s">
        <v>11530</v>
      </c>
      <c r="F3528" t="s">
        <v>11540</v>
      </c>
      <c r="G3528" t="s">
        <v>61</v>
      </c>
      <c r="H3528" t="s">
        <v>18</v>
      </c>
      <c r="I3528" t="s">
        <v>11541</v>
      </c>
      <c r="J3528">
        <v>2015</v>
      </c>
      <c r="K3528">
        <v>921.06</v>
      </c>
      <c r="L3528">
        <v>107</v>
      </c>
      <c r="M3528">
        <v>1</v>
      </c>
      <c r="N3528">
        <f t="shared" si="136"/>
        <v>0</v>
      </c>
      <c r="O3528">
        <f t="shared" si="139"/>
        <v>0</v>
      </c>
      <c r="P3528" t="s">
        <v>12693</v>
      </c>
    </row>
    <row r="3529" spans="2:16" x14ac:dyDescent="0.25">
      <c r="B3529" t="s">
        <v>3533</v>
      </c>
      <c r="C3529" s="119" t="s">
        <v>60</v>
      </c>
      <c r="D3529" t="s">
        <v>11537</v>
      </c>
      <c r="E3529" t="s">
        <v>11530</v>
      </c>
      <c r="F3529" t="s">
        <v>11540</v>
      </c>
      <c r="G3529" t="s">
        <v>61</v>
      </c>
      <c r="H3529" t="s">
        <v>18</v>
      </c>
      <c r="I3529" t="s">
        <v>11541</v>
      </c>
      <c r="J3529">
        <v>2015</v>
      </c>
      <c r="K3529">
        <v>573.46</v>
      </c>
      <c r="L3529">
        <v>34</v>
      </c>
      <c r="M3529">
        <v>1</v>
      </c>
      <c r="N3529">
        <f t="shared" si="136"/>
        <v>0</v>
      </c>
      <c r="O3529">
        <f t="shared" si="139"/>
        <v>0</v>
      </c>
      <c r="P3529" t="s">
        <v>12694</v>
      </c>
    </row>
    <row r="3530" spans="2:16" x14ac:dyDescent="0.25">
      <c r="B3530" t="s">
        <v>3534</v>
      </c>
      <c r="C3530" s="119" t="s">
        <v>60</v>
      </c>
      <c r="D3530" t="s">
        <v>11546</v>
      </c>
      <c r="E3530" t="s">
        <v>11530</v>
      </c>
      <c r="F3530" t="s">
        <v>11540</v>
      </c>
      <c r="G3530" t="s">
        <v>61</v>
      </c>
      <c r="H3530" t="s">
        <v>18</v>
      </c>
      <c r="I3530" t="s">
        <v>11541</v>
      </c>
      <c r="J3530">
        <v>2015</v>
      </c>
      <c r="K3530">
        <v>573.62</v>
      </c>
      <c r="L3530">
        <v>34</v>
      </c>
      <c r="M3530">
        <v>1</v>
      </c>
      <c r="N3530">
        <f t="shared" si="136"/>
        <v>0</v>
      </c>
      <c r="O3530">
        <f t="shared" si="139"/>
        <v>0</v>
      </c>
      <c r="P3530" t="s">
        <v>12694</v>
      </c>
    </row>
    <row r="3531" spans="2:16" x14ac:dyDescent="0.25">
      <c r="B3531" t="s">
        <v>3535</v>
      </c>
      <c r="C3531" s="119" t="s">
        <v>60</v>
      </c>
      <c r="D3531" t="s">
        <v>11550</v>
      </c>
      <c r="E3531" t="s">
        <v>11530</v>
      </c>
      <c r="F3531" t="s">
        <v>11540</v>
      </c>
      <c r="G3531" t="s">
        <v>61</v>
      </c>
      <c r="H3531" t="s">
        <v>18</v>
      </c>
      <c r="I3531" t="s">
        <v>11541</v>
      </c>
      <c r="J3531">
        <v>2015</v>
      </c>
      <c r="K3531">
        <v>572.85</v>
      </c>
      <c r="L3531">
        <v>28</v>
      </c>
      <c r="M3531">
        <v>1</v>
      </c>
      <c r="N3531">
        <f t="shared" ref="N3531:N3594" si="140">IF(K3531&lt;100,1,0)</f>
        <v>0</v>
      </c>
      <c r="O3531">
        <f t="shared" si="139"/>
        <v>0</v>
      </c>
      <c r="P3531" t="s">
        <v>12694</v>
      </c>
    </row>
    <row r="3532" spans="2:16" x14ac:dyDescent="0.25">
      <c r="B3532" t="s">
        <v>3536</v>
      </c>
      <c r="C3532" s="119" t="s">
        <v>60</v>
      </c>
      <c r="D3532" t="s">
        <v>11537</v>
      </c>
      <c r="E3532" t="s">
        <v>11530</v>
      </c>
      <c r="F3532" t="s">
        <v>11540</v>
      </c>
      <c r="G3532" t="s">
        <v>61</v>
      </c>
      <c r="H3532" t="s">
        <v>18</v>
      </c>
      <c r="I3532" t="s">
        <v>11541</v>
      </c>
      <c r="J3532">
        <v>2015</v>
      </c>
      <c r="K3532">
        <v>666.39</v>
      </c>
      <c r="L3532">
        <v>115</v>
      </c>
      <c r="M3532">
        <v>1</v>
      </c>
      <c r="N3532">
        <f t="shared" si="140"/>
        <v>0</v>
      </c>
      <c r="O3532">
        <f t="shared" si="139"/>
        <v>0</v>
      </c>
      <c r="P3532" t="s">
        <v>12694</v>
      </c>
    </row>
    <row r="3533" spans="2:16" x14ac:dyDescent="0.25">
      <c r="B3533" t="s">
        <v>3537</v>
      </c>
      <c r="C3533" s="119" t="s">
        <v>60</v>
      </c>
      <c r="D3533" t="s">
        <v>11539</v>
      </c>
      <c r="E3533" t="s">
        <v>11530</v>
      </c>
      <c r="F3533" t="s">
        <v>11540</v>
      </c>
      <c r="G3533" t="s">
        <v>61</v>
      </c>
      <c r="H3533" t="s">
        <v>18</v>
      </c>
      <c r="I3533" t="s">
        <v>11541</v>
      </c>
      <c r="J3533">
        <v>2015</v>
      </c>
      <c r="K3533">
        <v>668.52</v>
      </c>
      <c r="L3533">
        <v>116</v>
      </c>
      <c r="M3533">
        <v>1</v>
      </c>
      <c r="N3533">
        <f t="shared" si="140"/>
        <v>0</v>
      </c>
      <c r="O3533">
        <f t="shared" si="139"/>
        <v>0</v>
      </c>
      <c r="P3533" t="s">
        <v>12693</v>
      </c>
    </row>
    <row r="3534" spans="2:16" x14ac:dyDescent="0.25">
      <c r="B3534" t="s">
        <v>3538</v>
      </c>
      <c r="C3534" s="119" t="s">
        <v>60</v>
      </c>
      <c r="D3534" t="s">
        <v>11550</v>
      </c>
      <c r="E3534" t="s">
        <v>11530</v>
      </c>
      <c r="F3534" t="s">
        <v>11540</v>
      </c>
      <c r="G3534" t="s">
        <v>61</v>
      </c>
      <c r="H3534" t="s">
        <v>18</v>
      </c>
      <c r="I3534" t="s">
        <v>11541</v>
      </c>
      <c r="J3534">
        <v>2015</v>
      </c>
      <c r="K3534">
        <v>595.04</v>
      </c>
      <c r="L3534">
        <v>84</v>
      </c>
      <c r="M3534">
        <v>1</v>
      </c>
      <c r="N3534">
        <f t="shared" si="140"/>
        <v>0</v>
      </c>
      <c r="O3534">
        <f t="shared" si="139"/>
        <v>0</v>
      </c>
      <c r="P3534" t="s">
        <v>12694</v>
      </c>
    </row>
    <row r="3535" spans="2:16" x14ac:dyDescent="0.25">
      <c r="B3535" t="s">
        <v>3539</v>
      </c>
      <c r="C3535" s="119" t="s">
        <v>60</v>
      </c>
      <c r="D3535" t="s">
        <v>11550</v>
      </c>
      <c r="E3535" t="s">
        <v>11530</v>
      </c>
      <c r="F3535" t="s">
        <v>11540</v>
      </c>
      <c r="G3535" t="s">
        <v>61</v>
      </c>
      <c r="H3535" t="s">
        <v>18</v>
      </c>
      <c r="I3535" t="s">
        <v>11541</v>
      </c>
      <c r="J3535">
        <v>2015</v>
      </c>
      <c r="K3535">
        <v>572.69000000000005</v>
      </c>
      <c r="L3535">
        <v>28</v>
      </c>
      <c r="M3535">
        <v>1</v>
      </c>
      <c r="N3535">
        <f t="shared" si="140"/>
        <v>0</v>
      </c>
      <c r="O3535">
        <f t="shared" si="139"/>
        <v>0</v>
      </c>
      <c r="P3535" t="s">
        <v>12694</v>
      </c>
    </row>
    <row r="3536" spans="2:16" x14ac:dyDescent="0.25">
      <c r="B3536" t="s">
        <v>3540</v>
      </c>
      <c r="C3536" s="119" t="s">
        <v>60</v>
      </c>
      <c r="D3536" t="s">
        <v>11546</v>
      </c>
      <c r="E3536" t="s">
        <v>11530</v>
      </c>
      <c r="F3536" t="s">
        <v>11540</v>
      </c>
      <c r="G3536" t="s">
        <v>61</v>
      </c>
      <c r="H3536" t="s">
        <v>18</v>
      </c>
      <c r="I3536" t="s">
        <v>11541</v>
      </c>
      <c r="J3536">
        <v>2015</v>
      </c>
      <c r="K3536">
        <v>2653.44</v>
      </c>
      <c r="L3536">
        <v>108</v>
      </c>
      <c r="M3536">
        <v>1</v>
      </c>
      <c r="N3536">
        <f t="shared" si="140"/>
        <v>0</v>
      </c>
      <c r="O3536">
        <f t="shared" si="139"/>
        <v>0</v>
      </c>
      <c r="P3536" t="s">
        <v>12694</v>
      </c>
    </row>
    <row r="3537" spans="2:16" x14ac:dyDescent="0.25">
      <c r="B3537" t="s">
        <v>3541</v>
      </c>
      <c r="C3537" s="119" t="s">
        <v>60</v>
      </c>
      <c r="D3537" t="s">
        <v>11537</v>
      </c>
      <c r="E3537" t="s">
        <v>11530</v>
      </c>
      <c r="F3537" t="s">
        <v>11540</v>
      </c>
      <c r="G3537" t="s">
        <v>61</v>
      </c>
      <c r="H3537" t="s">
        <v>18</v>
      </c>
      <c r="I3537" t="s">
        <v>11541</v>
      </c>
      <c r="J3537">
        <v>2015</v>
      </c>
      <c r="K3537">
        <v>573.47</v>
      </c>
      <c r="L3537">
        <v>34</v>
      </c>
      <c r="M3537">
        <v>1</v>
      </c>
      <c r="N3537">
        <f t="shared" si="140"/>
        <v>0</v>
      </c>
      <c r="O3537">
        <f t="shared" si="139"/>
        <v>0</v>
      </c>
      <c r="P3537" t="s">
        <v>12693</v>
      </c>
    </row>
    <row r="3538" spans="2:16" x14ac:dyDescent="0.25">
      <c r="B3538" t="s">
        <v>3542</v>
      </c>
      <c r="C3538" s="119" t="s">
        <v>60</v>
      </c>
      <c r="D3538" t="s">
        <v>11537</v>
      </c>
      <c r="E3538" t="s">
        <v>11530</v>
      </c>
      <c r="F3538" t="s">
        <v>11540</v>
      </c>
      <c r="G3538" t="s">
        <v>61</v>
      </c>
      <c r="H3538" t="s">
        <v>18</v>
      </c>
      <c r="I3538" t="s">
        <v>11541</v>
      </c>
      <c r="J3538">
        <v>2015</v>
      </c>
      <c r="K3538">
        <v>4033.54</v>
      </c>
      <c r="L3538">
        <v>108</v>
      </c>
      <c r="M3538">
        <v>1</v>
      </c>
      <c r="N3538">
        <f t="shared" si="140"/>
        <v>0</v>
      </c>
      <c r="O3538">
        <f t="shared" si="139"/>
        <v>0</v>
      </c>
      <c r="P3538" t="s">
        <v>12693</v>
      </c>
    </row>
    <row r="3539" spans="2:16" x14ac:dyDescent="0.25">
      <c r="B3539" t="s">
        <v>3543</v>
      </c>
      <c r="C3539" s="119" t="s">
        <v>60</v>
      </c>
      <c r="D3539" t="s">
        <v>11539</v>
      </c>
      <c r="E3539" t="s">
        <v>11530</v>
      </c>
      <c r="F3539" t="s">
        <v>11540</v>
      </c>
      <c r="G3539" t="s">
        <v>61</v>
      </c>
      <c r="H3539" t="s">
        <v>18</v>
      </c>
      <c r="I3539" t="s">
        <v>11541</v>
      </c>
      <c r="J3539">
        <v>2015</v>
      </c>
      <c r="K3539">
        <v>572.45000000000005</v>
      </c>
      <c r="L3539">
        <v>26</v>
      </c>
      <c r="M3539">
        <v>1</v>
      </c>
      <c r="N3539">
        <f t="shared" si="140"/>
        <v>0</v>
      </c>
      <c r="O3539">
        <f t="shared" si="139"/>
        <v>0</v>
      </c>
      <c r="P3539" t="s">
        <v>12693</v>
      </c>
    </row>
    <row r="3540" spans="2:16" x14ac:dyDescent="0.25">
      <c r="B3540" t="s">
        <v>3544</v>
      </c>
      <c r="C3540" s="119" t="s">
        <v>60</v>
      </c>
      <c r="D3540" t="s">
        <v>11537</v>
      </c>
      <c r="E3540" t="s">
        <v>11530</v>
      </c>
      <c r="F3540" t="s">
        <v>11540</v>
      </c>
      <c r="G3540" t="s">
        <v>61</v>
      </c>
      <c r="H3540" t="s">
        <v>18</v>
      </c>
      <c r="I3540" t="s">
        <v>11541</v>
      </c>
      <c r="J3540">
        <v>2015</v>
      </c>
      <c r="K3540">
        <v>573.22</v>
      </c>
      <c r="L3540">
        <v>32</v>
      </c>
      <c r="M3540">
        <v>1</v>
      </c>
      <c r="N3540">
        <f t="shared" si="140"/>
        <v>0</v>
      </c>
      <c r="O3540">
        <f t="shared" si="139"/>
        <v>0</v>
      </c>
      <c r="P3540" t="s">
        <v>12694</v>
      </c>
    </row>
    <row r="3541" spans="2:16" x14ac:dyDescent="0.25">
      <c r="B3541" t="s">
        <v>3545</v>
      </c>
      <c r="C3541" s="119" t="s">
        <v>60</v>
      </c>
      <c r="D3541" t="s">
        <v>11537</v>
      </c>
      <c r="E3541" t="s">
        <v>11530</v>
      </c>
      <c r="F3541" t="s">
        <v>11540</v>
      </c>
      <c r="G3541" t="s">
        <v>61</v>
      </c>
      <c r="H3541" t="s">
        <v>18</v>
      </c>
      <c r="I3541" t="s">
        <v>11541</v>
      </c>
      <c r="J3541">
        <v>2015</v>
      </c>
      <c r="K3541">
        <v>636.44000000000005</v>
      </c>
      <c r="L3541">
        <v>102</v>
      </c>
      <c r="M3541">
        <v>1</v>
      </c>
      <c r="N3541">
        <f t="shared" si="140"/>
        <v>0</v>
      </c>
      <c r="O3541">
        <f t="shared" si="139"/>
        <v>0</v>
      </c>
      <c r="P3541" t="s">
        <v>12693</v>
      </c>
    </row>
    <row r="3542" spans="2:16" x14ac:dyDescent="0.25">
      <c r="B3542" t="s">
        <v>3546</v>
      </c>
      <c r="C3542" s="119" t="s">
        <v>60</v>
      </c>
      <c r="D3542" t="s">
        <v>11550</v>
      </c>
      <c r="E3542" t="s">
        <v>11530</v>
      </c>
      <c r="F3542" t="s">
        <v>11540</v>
      </c>
      <c r="G3542" t="s">
        <v>61</v>
      </c>
      <c r="H3542" t="s">
        <v>18</v>
      </c>
      <c r="I3542" t="s">
        <v>11533</v>
      </c>
      <c r="J3542">
        <v>2015</v>
      </c>
      <c r="K3542">
        <v>2876.47</v>
      </c>
      <c r="L3542">
        <v>243</v>
      </c>
      <c r="M3542">
        <v>1</v>
      </c>
      <c r="N3542">
        <f t="shared" si="140"/>
        <v>0</v>
      </c>
      <c r="O3542">
        <f t="shared" si="139"/>
        <v>0</v>
      </c>
      <c r="P3542" t="s">
        <v>12694</v>
      </c>
    </row>
    <row r="3543" spans="2:16" x14ac:dyDescent="0.25">
      <c r="B3543" t="s">
        <v>3547</v>
      </c>
      <c r="C3543" s="119" t="s">
        <v>60</v>
      </c>
      <c r="D3543" t="s">
        <v>11542</v>
      </c>
      <c r="E3543" t="s">
        <v>11530</v>
      </c>
      <c r="F3543" t="s">
        <v>11540</v>
      </c>
      <c r="G3543" t="s">
        <v>61</v>
      </c>
      <c r="H3543" t="s">
        <v>18</v>
      </c>
      <c r="I3543" t="s">
        <v>11533</v>
      </c>
      <c r="J3543">
        <v>2015</v>
      </c>
      <c r="K3543">
        <v>1951.28</v>
      </c>
      <c r="L3543">
        <v>219</v>
      </c>
      <c r="M3543">
        <v>1</v>
      </c>
      <c r="N3543">
        <f t="shared" si="140"/>
        <v>0</v>
      </c>
      <c r="O3543">
        <f t="shared" si="139"/>
        <v>0</v>
      </c>
      <c r="P3543" t="s">
        <v>12693</v>
      </c>
    </row>
    <row r="3544" spans="2:16" x14ac:dyDescent="0.25">
      <c r="B3544" t="s">
        <v>3548</v>
      </c>
      <c r="C3544" s="119" t="s">
        <v>60</v>
      </c>
      <c r="D3544" t="s">
        <v>11537</v>
      </c>
      <c r="E3544" t="s">
        <v>11530</v>
      </c>
      <c r="F3544" t="s">
        <v>11540</v>
      </c>
      <c r="G3544" t="s">
        <v>61</v>
      </c>
      <c r="H3544" t="s">
        <v>18</v>
      </c>
      <c r="I3544" t="s">
        <v>11541</v>
      </c>
      <c r="J3544">
        <v>2015</v>
      </c>
      <c r="K3544">
        <v>599.03</v>
      </c>
      <c r="L3544">
        <v>22</v>
      </c>
      <c r="M3544">
        <v>1</v>
      </c>
      <c r="N3544">
        <f t="shared" si="140"/>
        <v>0</v>
      </c>
      <c r="O3544">
        <f t="shared" si="139"/>
        <v>0</v>
      </c>
      <c r="P3544" t="s">
        <v>12694</v>
      </c>
    </row>
    <row r="3545" spans="2:16" x14ac:dyDescent="0.25">
      <c r="B3545" t="s">
        <v>3549</v>
      </c>
      <c r="C3545" s="119" t="s">
        <v>60</v>
      </c>
      <c r="D3545" t="s">
        <v>11546</v>
      </c>
      <c r="E3545" t="s">
        <v>11530</v>
      </c>
      <c r="F3545" t="s">
        <v>11540</v>
      </c>
      <c r="G3545" t="s">
        <v>61</v>
      </c>
      <c r="H3545" t="s">
        <v>18</v>
      </c>
      <c r="I3545" t="s">
        <v>11541</v>
      </c>
      <c r="J3545">
        <v>2015</v>
      </c>
      <c r="K3545">
        <v>1551.16</v>
      </c>
      <c r="L3545">
        <v>92</v>
      </c>
      <c r="M3545">
        <v>1</v>
      </c>
      <c r="N3545">
        <f t="shared" si="140"/>
        <v>0</v>
      </c>
      <c r="O3545">
        <f t="shared" si="139"/>
        <v>0</v>
      </c>
      <c r="P3545" t="s">
        <v>12693</v>
      </c>
    </row>
    <row r="3546" spans="2:16" x14ac:dyDescent="0.25">
      <c r="B3546" t="s">
        <v>3550</v>
      </c>
      <c r="C3546" s="119" t="s">
        <v>60</v>
      </c>
      <c r="D3546" t="s">
        <v>11537</v>
      </c>
      <c r="E3546" t="s">
        <v>11530</v>
      </c>
      <c r="F3546" t="s">
        <v>11540</v>
      </c>
      <c r="G3546" t="s">
        <v>61</v>
      </c>
      <c r="H3546" t="s">
        <v>18</v>
      </c>
      <c r="I3546" t="s">
        <v>11541</v>
      </c>
      <c r="J3546">
        <v>2015</v>
      </c>
      <c r="K3546">
        <v>585.91999999999996</v>
      </c>
      <c r="L3546">
        <v>36</v>
      </c>
      <c r="M3546">
        <v>1</v>
      </c>
      <c r="N3546">
        <f t="shared" si="140"/>
        <v>0</v>
      </c>
      <c r="O3546">
        <f t="shared" si="139"/>
        <v>0</v>
      </c>
      <c r="P3546" t="s">
        <v>12694</v>
      </c>
    </row>
    <row r="3547" spans="2:16" x14ac:dyDescent="0.25">
      <c r="B3547" t="s">
        <v>3551</v>
      </c>
      <c r="C3547" s="119" t="s">
        <v>60</v>
      </c>
      <c r="D3547" t="s">
        <v>11546</v>
      </c>
      <c r="E3547" t="s">
        <v>11530</v>
      </c>
      <c r="F3547" t="s">
        <v>11540</v>
      </c>
      <c r="G3547" t="s">
        <v>61</v>
      </c>
      <c r="H3547" t="s">
        <v>18</v>
      </c>
      <c r="I3547" t="s">
        <v>11533</v>
      </c>
      <c r="J3547">
        <v>2015</v>
      </c>
      <c r="K3547">
        <v>721.73</v>
      </c>
      <c r="L3547">
        <v>132</v>
      </c>
      <c r="M3547">
        <v>1</v>
      </c>
      <c r="N3547">
        <f t="shared" si="140"/>
        <v>0</v>
      </c>
      <c r="O3547">
        <f t="shared" si="139"/>
        <v>0</v>
      </c>
      <c r="P3547" t="s">
        <v>12693</v>
      </c>
    </row>
    <row r="3548" spans="2:16" x14ac:dyDescent="0.25">
      <c r="B3548" t="s">
        <v>3552</v>
      </c>
      <c r="C3548" s="119" t="s">
        <v>60</v>
      </c>
      <c r="D3548" t="s">
        <v>11546</v>
      </c>
      <c r="E3548" t="s">
        <v>11530</v>
      </c>
      <c r="F3548" t="s">
        <v>11540</v>
      </c>
      <c r="G3548" t="s">
        <v>61</v>
      </c>
      <c r="H3548" t="s">
        <v>18</v>
      </c>
      <c r="I3548" t="s">
        <v>11541</v>
      </c>
      <c r="J3548">
        <v>2015</v>
      </c>
      <c r="K3548">
        <v>1729.86</v>
      </c>
      <c r="L3548">
        <v>45</v>
      </c>
      <c r="M3548">
        <v>1</v>
      </c>
      <c r="N3548">
        <f t="shared" si="140"/>
        <v>0</v>
      </c>
      <c r="O3548">
        <f t="shared" si="139"/>
        <v>0</v>
      </c>
      <c r="P3548" t="s">
        <v>12694</v>
      </c>
    </row>
    <row r="3549" spans="2:16" x14ac:dyDescent="0.25">
      <c r="B3549" t="s">
        <v>3553</v>
      </c>
      <c r="C3549" s="119" t="s">
        <v>60</v>
      </c>
      <c r="D3549" t="s">
        <v>11546</v>
      </c>
      <c r="E3549" t="s">
        <v>11530</v>
      </c>
      <c r="F3549" t="s">
        <v>11540</v>
      </c>
      <c r="G3549" t="s">
        <v>61</v>
      </c>
      <c r="H3549" t="s">
        <v>18</v>
      </c>
      <c r="I3549" t="s">
        <v>11541</v>
      </c>
      <c r="J3549">
        <v>2015</v>
      </c>
      <c r="K3549">
        <v>1729.49</v>
      </c>
      <c r="L3549">
        <v>42</v>
      </c>
      <c r="M3549">
        <v>1</v>
      </c>
      <c r="N3549">
        <f t="shared" si="140"/>
        <v>0</v>
      </c>
      <c r="O3549">
        <f t="shared" si="139"/>
        <v>0</v>
      </c>
      <c r="P3549" t="s">
        <v>12694</v>
      </c>
    </row>
    <row r="3550" spans="2:16" x14ac:dyDescent="0.25">
      <c r="B3550" t="s">
        <v>3554</v>
      </c>
      <c r="C3550" s="119" t="s">
        <v>60</v>
      </c>
      <c r="D3550" t="s">
        <v>11537</v>
      </c>
      <c r="E3550" t="s">
        <v>11530</v>
      </c>
      <c r="F3550" t="s">
        <v>11540</v>
      </c>
      <c r="G3550" t="s">
        <v>61</v>
      </c>
      <c r="H3550" t="s">
        <v>18</v>
      </c>
      <c r="I3550" t="s">
        <v>11533</v>
      </c>
      <c r="J3550">
        <v>2015</v>
      </c>
      <c r="K3550">
        <v>1750.67</v>
      </c>
      <c r="L3550">
        <v>163</v>
      </c>
      <c r="M3550">
        <v>1</v>
      </c>
      <c r="N3550">
        <f t="shared" si="140"/>
        <v>0</v>
      </c>
      <c r="O3550">
        <f t="shared" si="139"/>
        <v>0</v>
      </c>
      <c r="P3550" t="s">
        <v>12694</v>
      </c>
    </row>
    <row r="3551" spans="2:16" x14ac:dyDescent="0.25">
      <c r="B3551" t="s">
        <v>3555</v>
      </c>
      <c r="C3551" s="119" t="s">
        <v>60</v>
      </c>
      <c r="D3551" t="s">
        <v>11539</v>
      </c>
      <c r="E3551" t="s">
        <v>11530</v>
      </c>
      <c r="F3551" t="s">
        <v>11540</v>
      </c>
      <c r="G3551" t="s">
        <v>61</v>
      </c>
      <c r="H3551" t="s">
        <v>18</v>
      </c>
      <c r="I3551" t="s">
        <v>11533</v>
      </c>
      <c r="J3551">
        <v>2015</v>
      </c>
      <c r="K3551">
        <v>627.29</v>
      </c>
      <c r="L3551">
        <v>79</v>
      </c>
      <c r="M3551">
        <v>1</v>
      </c>
      <c r="N3551">
        <f t="shared" si="140"/>
        <v>0</v>
      </c>
      <c r="O3551">
        <f t="shared" si="139"/>
        <v>0</v>
      </c>
      <c r="P3551" t="s">
        <v>12693</v>
      </c>
    </row>
    <row r="3552" spans="2:16" x14ac:dyDescent="0.25">
      <c r="B3552" t="s">
        <v>3556</v>
      </c>
      <c r="C3552" s="119" t="s">
        <v>60</v>
      </c>
      <c r="D3552" t="s">
        <v>11537</v>
      </c>
      <c r="E3552" t="s">
        <v>11530</v>
      </c>
      <c r="F3552" t="s">
        <v>11540</v>
      </c>
      <c r="G3552" t="s">
        <v>61</v>
      </c>
      <c r="H3552" t="s">
        <v>18</v>
      </c>
      <c r="I3552" t="s">
        <v>11533</v>
      </c>
      <c r="J3552">
        <v>2015</v>
      </c>
      <c r="K3552">
        <v>775.24</v>
      </c>
      <c r="L3552">
        <v>137</v>
      </c>
      <c r="M3552">
        <v>1</v>
      </c>
      <c r="N3552">
        <f t="shared" si="140"/>
        <v>0</v>
      </c>
      <c r="O3552">
        <f t="shared" si="139"/>
        <v>0</v>
      </c>
      <c r="P3552" t="s">
        <v>12694</v>
      </c>
    </row>
    <row r="3553" spans="2:16" x14ac:dyDescent="0.25">
      <c r="B3553" t="s">
        <v>3557</v>
      </c>
      <c r="C3553" s="119" t="s">
        <v>60</v>
      </c>
      <c r="D3553" t="s">
        <v>11537</v>
      </c>
      <c r="E3553" t="s">
        <v>11530</v>
      </c>
      <c r="F3553" t="s">
        <v>11540</v>
      </c>
      <c r="G3553" t="s">
        <v>61</v>
      </c>
      <c r="H3553" t="s">
        <v>18</v>
      </c>
      <c r="I3553" t="s">
        <v>11541</v>
      </c>
      <c r="J3553">
        <v>2015</v>
      </c>
      <c r="K3553">
        <v>600.29</v>
      </c>
      <c r="L3553">
        <v>17</v>
      </c>
      <c r="M3553">
        <v>1</v>
      </c>
      <c r="N3553">
        <f t="shared" si="140"/>
        <v>0</v>
      </c>
      <c r="O3553">
        <f t="shared" si="139"/>
        <v>0</v>
      </c>
      <c r="P3553" t="s">
        <v>12693</v>
      </c>
    </row>
    <row r="3554" spans="2:16" x14ac:dyDescent="0.25">
      <c r="B3554" t="s">
        <v>3558</v>
      </c>
      <c r="C3554" s="119" t="s">
        <v>60</v>
      </c>
      <c r="D3554" t="s">
        <v>11537</v>
      </c>
      <c r="E3554" t="s">
        <v>11530</v>
      </c>
      <c r="F3554" t="s">
        <v>11540</v>
      </c>
      <c r="G3554" t="s">
        <v>61</v>
      </c>
      <c r="H3554" t="s">
        <v>18</v>
      </c>
      <c r="I3554" t="s">
        <v>11533</v>
      </c>
      <c r="J3554">
        <v>2015</v>
      </c>
      <c r="K3554">
        <v>5056.05</v>
      </c>
      <c r="L3554">
        <v>172</v>
      </c>
      <c r="M3554">
        <v>1</v>
      </c>
      <c r="N3554">
        <f t="shared" si="140"/>
        <v>0</v>
      </c>
      <c r="O3554">
        <f t="shared" si="139"/>
        <v>0</v>
      </c>
      <c r="P3554" t="s">
        <v>12694</v>
      </c>
    </row>
    <row r="3555" spans="2:16" x14ac:dyDescent="0.25">
      <c r="B3555" t="s">
        <v>3559</v>
      </c>
      <c r="C3555" s="119" t="s">
        <v>60</v>
      </c>
      <c r="D3555" t="s">
        <v>11546</v>
      </c>
      <c r="E3555" t="s">
        <v>11530</v>
      </c>
      <c r="F3555" t="s">
        <v>11540</v>
      </c>
      <c r="G3555" t="s">
        <v>61</v>
      </c>
      <c r="H3555" t="s">
        <v>18</v>
      </c>
      <c r="I3555" t="s">
        <v>11541</v>
      </c>
      <c r="J3555">
        <v>2015</v>
      </c>
      <c r="K3555">
        <v>593.16</v>
      </c>
      <c r="M3555">
        <v>1</v>
      </c>
      <c r="N3555">
        <f t="shared" si="140"/>
        <v>0</v>
      </c>
      <c r="O3555">
        <f t="shared" si="139"/>
        <v>1</v>
      </c>
      <c r="P3555" t="s">
        <v>12693</v>
      </c>
    </row>
    <row r="3556" spans="2:16" x14ac:dyDescent="0.25">
      <c r="B3556" t="s">
        <v>3560</v>
      </c>
      <c r="C3556" s="119" t="s">
        <v>60</v>
      </c>
      <c r="D3556" t="s">
        <v>11537</v>
      </c>
      <c r="E3556" t="s">
        <v>11530</v>
      </c>
      <c r="F3556" t="s">
        <v>11540</v>
      </c>
      <c r="G3556" t="s">
        <v>61</v>
      </c>
      <c r="H3556" t="s">
        <v>18</v>
      </c>
      <c r="I3556" t="s">
        <v>11541</v>
      </c>
      <c r="J3556">
        <v>2015</v>
      </c>
      <c r="K3556">
        <v>610.23</v>
      </c>
      <c r="L3556">
        <v>57</v>
      </c>
      <c r="M3556">
        <v>1</v>
      </c>
      <c r="N3556">
        <f t="shared" si="140"/>
        <v>0</v>
      </c>
      <c r="O3556">
        <f t="shared" si="139"/>
        <v>0</v>
      </c>
      <c r="P3556" t="s">
        <v>12694</v>
      </c>
    </row>
    <row r="3557" spans="2:16" x14ac:dyDescent="0.25">
      <c r="B3557" t="s">
        <v>3561</v>
      </c>
      <c r="C3557" s="119" t="s">
        <v>60</v>
      </c>
      <c r="D3557" t="s">
        <v>11537</v>
      </c>
      <c r="E3557" t="s">
        <v>11530</v>
      </c>
      <c r="F3557" t="s">
        <v>11540</v>
      </c>
      <c r="G3557" t="s">
        <v>61</v>
      </c>
      <c r="H3557" t="s">
        <v>18</v>
      </c>
      <c r="I3557" t="s">
        <v>11533</v>
      </c>
      <c r="J3557">
        <v>2015</v>
      </c>
      <c r="K3557">
        <v>2799.8</v>
      </c>
      <c r="L3557">
        <v>73</v>
      </c>
      <c r="M3557">
        <v>1</v>
      </c>
      <c r="N3557">
        <f t="shared" si="140"/>
        <v>0</v>
      </c>
      <c r="O3557">
        <f t="shared" si="139"/>
        <v>0</v>
      </c>
      <c r="P3557" t="s">
        <v>12693</v>
      </c>
    </row>
    <row r="3558" spans="2:16" x14ac:dyDescent="0.25">
      <c r="B3558" t="s">
        <v>3562</v>
      </c>
      <c r="C3558" s="119" t="s">
        <v>60</v>
      </c>
      <c r="D3558" t="s">
        <v>11563</v>
      </c>
      <c r="E3558" t="s">
        <v>11530</v>
      </c>
      <c r="F3558" t="s">
        <v>11540</v>
      </c>
      <c r="G3558" t="s">
        <v>61</v>
      </c>
      <c r="H3558" t="s">
        <v>18</v>
      </c>
      <c r="I3558" t="s">
        <v>11533</v>
      </c>
      <c r="J3558">
        <v>2015</v>
      </c>
      <c r="K3558">
        <v>3094.41</v>
      </c>
      <c r="L3558">
        <v>559</v>
      </c>
      <c r="M3558">
        <v>1</v>
      </c>
      <c r="N3558">
        <f t="shared" si="140"/>
        <v>0</v>
      </c>
      <c r="O3558">
        <f t="shared" si="139"/>
        <v>0</v>
      </c>
      <c r="P3558" t="s">
        <v>12693</v>
      </c>
    </row>
    <row r="3559" spans="2:16" x14ac:dyDescent="0.25">
      <c r="B3559" t="s">
        <v>3563</v>
      </c>
      <c r="C3559" s="119" t="s">
        <v>60</v>
      </c>
      <c r="D3559" t="s">
        <v>11537</v>
      </c>
      <c r="E3559" t="s">
        <v>11530</v>
      </c>
      <c r="F3559" t="s">
        <v>11540</v>
      </c>
      <c r="G3559" t="s">
        <v>61</v>
      </c>
      <c r="H3559" t="s">
        <v>18</v>
      </c>
      <c r="I3559" t="s">
        <v>11541</v>
      </c>
      <c r="J3559">
        <v>2015</v>
      </c>
      <c r="K3559">
        <v>598.82000000000005</v>
      </c>
      <c r="L3559">
        <v>25</v>
      </c>
      <c r="M3559">
        <v>1</v>
      </c>
      <c r="N3559">
        <f t="shared" si="140"/>
        <v>0</v>
      </c>
      <c r="O3559">
        <f t="shared" si="139"/>
        <v>0</v>
      </c>
      <c r="P3559" t="s">
        <v>12694</v>
      </c>
    </row>
    <row r="3560" spans="2:16" x14ac:dyDescent="0.25">
      <c r="B3560" t="s">
        <v>3564</v>
      </c>
      <c r="C3560" s="119" t="s">
        <v>60</v>
      </c>
      <c r="D3560" t="s">
        <v>11537</v>
      </c>
      <c r="E3560" t="s">
        <v>11530</v>
      </c>
      <c r="F3560" t="s">
        <v>11540</v>
      </c>
      <c r="G3560" t="s">
        <v>61</v>
      </c>
      <c r="H3560" t="s">
        <v>18</v>
      </c>
      <c r="I3560" t="s">
        <v>11533</v>
      </c>
      <c r="J3560">
        <v>2015</v>
      </c>
      <c r="K3560">
        <v>3058.71</v>
      </c>
      <c r="L3560">
        <v>248</v>
      </c>
      <c r="M3560">
        <v>1</v>
      </c>
      <c r="N3560">
        <f t="shared" si="140"/>
        <v>0</v>
      </c>
      <c r="O3560">
        <f t="shared" si="139"/>
        <v>0</v>
      </c>
      <c r="P3560" t="s">
        <v>12693</v>
      </c>
    </row>
    <row r="3561" spans="2:16" x14ac:dyDescent="0.25">
      <c r="B3561" t="s">
        <v>3565</v>
      </c>
      <c r="C3561" s="119" t="s">
        <v>60</v>
      </c>
      <c r="D3561" t="s">
        <v>11537</v>
      </c>
      <c r="E3561" t="s">
        <v>11530</v>
      </c>
      <c r="F3561" t="s">
        <v>11540</v>
      </c>
      <c r="G3561" t="s">
        <v>61</v>
      </c>
      <c r="H3561" t="s">
        <v>18</v>
      </c>
      <c r="I3561" t="s">
        <v>11541</v>
      </c>
      <c r="J3561">
        <v>2015</v>
      </c>
      <c r="K3561">
        <v>1866.65</v>
      </c>
      <c r="L3561">
        <v>87</v>
      </c>
      <c r="M3561">
        <v>1</v>
      </c>
      <c r="N3561">
        <f t="shared" si="140"/>
        <v>0</v>
      </c>
      <c r="O3561">
        <f t="shared" si="139"/>
        <v>0</v>
      </c>
      <c r="P3561" t="s">
        <v>12693</v>
      </c>
    </row>
    <row r="3562" spans="2:16" x14ac:dyDescent="0.25">
      <c r="B3562" t="s">
        <v>3566</v>
      </c>
      <c r="C3562" s="119" t="s">
        <v>60</v>
      </c>
      <c r="D3562" t="s">
        <v>11537</v>
      </c>
      <c r="E3562" t="s">
        <v>11530</v>
      </c>
      <c r="F3562" t="s">
        <v>11540</v>
      </c>
      <c r="G3562" t="s">
        <v>61</v>
      </c>
      <c r="H3562" t="s">
        <v>18</v>
      </c>
      <c r="I3562" t="s">
        <v>11541</v>
      </c>
      <c r="J3562">
        <v>2015</v>
      </c>
      <c r="K3562">
        <v>717.12</v>
      </c>
      <c r="L3562">
        <v>51</v>
      </c>
      <c r="M3562">
        <v>1</v>
      </c>
      <c r="N3562">
        <f t="shared" si="140"/>
        <v>0</v>
      </c>
      <c r="O3562">
        <f t="shared" si="139"/>
        <v>0</v>
      </c>
      <c r="P3562" t="s">
        <v>12693</v>
      </c>
    </row>
    <row r="3563" spans="2:16" x14ac:dyDescent="0.25">
      <c r="B3563" t="s">
        <v>3567</v>
      </c>
      <c r="C3563" s="119" t="s">
        <v>60</v>
      </c>
      <c r="D3563" t="s">
        <v>11539</v>
      </c>
      <c r="E3563" t="s">
        <v>11530</v>
      </c>
      <c r="F3563" t="s">
        <v>11540</v>
      </c>
      <c r="G3563" t="s">
        <v>61</v>
      </c>
      <c r="H3563" t="s">
        <v>18</v>
      </c>
      <c r="I3563" t="s">
        <v>11541</v>
      </c>
      <c r="J3563">
        <v>2015</v>
      </c>
      <c r="K3563">
        <v>3384.63</v>
      </c>
      <c r="L3563">
        <v>97</v>
      </c>
      <c r="M3563">
        <v>1</v>
      </c>
      <c r="N3563">
        <f t="shared" si="140"/>
        <v>0</v>
      </c>
      <c r="O3563">
        <f t="shared" si="139"/>
        <v>0</v>
      </c>
      <c r="P3563" t="s">
        <v>12693</v>
      </c>
    </row>
    <row r="3564" spans="2:16" x14ac:dyDescent="0.25">
      <c r="B3564" t="s">
        <v>3568</v>
      </c>
      <c r="C3564" s="119" t="s">
        <v>60</v>
      </c>
      <c r="D3564" t="s">
        <v>11537</v>
      </c>
      <c r="E3564" t="s">
        <v>11530</v>
      </c>
      <c r="F3564" t="s">
        <v>11540</v>
      </c>
      <c r="G3564" t="s">
        <v>61</v>
      </c>
      <c r="H3564" t="s">
        <v>18</v>
      </c>
      <c r="I3564" t="s">
        <v>11541</v>
      </c>
      <c r="J3564">
        <v>2015</v>
      </c>
      <c r="K3564">
        <v>2895.75</v>
      </c>
      <c r="L3564">
        <v>70</v>
      </c>
      <c r="M3564">
        <v>1</v>
      </c>
      <c r="N3564">
        <f t="shared" si="140"/>
        <v>0</v>
      </c>
      <c r="O3564">
        <f t="shared" si="139"/>
        <v>0</v>
      </c>
      <c r="P3564" t="s">
        <v>12694</v>
      </c>
    </row>
    <row r="3565" spans="2:16" x14ac:dyDescent="0.25">
      <c r="B3565" t="s">
        <v>3569</v>
      </c>
      <c r="C3565" s="119" t="s">
        <v>60</v>
      </c>
      <c r="D3565" t="s">
        <v>11537</v>
      </c>
      <c r="E3565" t="s">
        <v>11530</v>
      </c>
      <c r="F3565" t="s">
        <v>11540</v>
      </c>
      <c r="G3565" t="s">
        <v>61</v>
      </c>
      <c r="H3565" t="s">
        <v>18</v>
      </c>
      <c r="I3565" t="s">
        <v>11541</v>
      </c>
      <c r="J3565">
        <v>2015</v>
      </c>
      <c r="K3565">
        <v>2895.1</v>
      </c>
      <c r="L3565">
        <v>65</v>
      </c>
      <c r="M3565">
        <v>1</v>
      </c>
      <c r="N3565">
        <f t="shared" si="140"/>
        <v>0</v>
      </c>
      <c r="O3565">
        <f t="shared" si="139"/>
        <v>0</v>
      </c>
      <c r="P3565" t="s">
        <v>12694</v>
      </c>
    </row>
    <row r="3566" spans="2:16" x14ac:dyDescent="0.25">
      <c r="B3566" t="s">
        <v>3570</v>
      </c>
      <c r="C3566" s="119" t="s">
        <v>60</v>
      </c>
      <c r="D3566" t="s">
        <v>11539</v>
      </c>
      <c r="E3566" t="s">
        <v>11530</v>
      </c>
      <c r="F3566" t="s">
        <v>11540</v>
      </c>
      <c r="G3566" t="s">
        <v>61</v>
      </c>
      <c r="H3566" t="s">
        <v>18</v>
      </c>
      <c r="I3566" t="s">
        <v>11541</v>
      </c>
      <c r="J3566">
        <v>2015</v>
      </c>
      <c r="K3566">
        <v>610.59</v>
      </c>
      <c r="L3566">
        <v>61</v>
      </c>
      <c r="M3566">
        <v>1</v>
      </c>
      <c r="N3566">
        <f t="shared" si="140"/>
        <v>0</v>
      </c>
      <c r="O3566">
        <f t="shared" si="139"/>
        <v>0</v>
      </c>
      <c r="P3566" t="s">
        <v>12694</v>
      </c>
    </row>
    <row r="3567" spans="2:16" x14ac:dyDescent="0.25">
      <c r="B3567" t="s">
        <v>3571</v>
      </c>
      <c r="C3567" s="119" t="s">
        <v>60</v>
      </c>
      <c r="D3567" t="s">
        <v>11537</v>
      </c>
      <c r="E3567" t="s">
        <v>11530</v>
      </c>
      <c r="F3567" t="s">
        <v>11540</v>
      </c>
      <c r="G3567" t="s">
        <v>61</v>
      </c>
      <c r="H3567" t="s">
        <v>18</v>
      </c>
      <c r="I3567" t="s">
        <v>11533</v>
      </c>
      <c r="J3567">
        <v>2015</v>
      </c>
      <c r="K3567">
        <v>618.84</v>
      </c>
      <c r="L3567">
        <v>63</v>
      </c>
      <c r="M3567">
        <v>1</v>
      </c>
      <c r="N3567">
        <f t="shared" si="140"/>
        <v>0</v>
      </c>
      <c r="O3567">
        <f t="shared" si="139"/>
        <v>0</v>
      </c>
      <c r="P3567" t="s">
        <v>12694</v>
      </c>
    </row>
    <row r="3568" spans="2:16" x14ac:dyDescent="0.25">
      <c r="B3568" t="s">
        <v>3572</v>
      </c>
      <c r="C3568" s="119" t="s">
        <v>60</v>
      </c>
      <c r="D3568" t="s">
        <v>11550</v>
      </c>
      <c r="E3568" t="s">
        <v>11530</v>
      </c>
      <c r="F3568" t="s">
        <v>11540</v>
      </c>
      <c r="G3568" t="s">
        <v>61</v>
      </c>
      <c r="H3568" t="s">
        <v>18</v>
      </c>
      <c r="I3568" t="s">
        <v>11533</v>
      </c>
      <c r="J3568">
        <v>2015</v>
      </c>
      <c r="K3568">
        <v>1660.41</v>
      </c>
      <c r="L3568">
        <v>132</v>
      </c>
      <c r="M3568">
        <v>1</v>
      </c>
      <c r="N3568">
        <f t="shared" si="140"/>
        <v>0</v>
      </c>
      <c r="O3568">
        <f t="shared" si="139"/>
        <v>0</v>
      </c>
      <c r="P3568" t="s">
        <v>12693</v>
      </c>
    </row>
    <row r="3569" spans="2:16" x14ac:dyDescent="0.25">
      <c r="B3569" t="s">
        <v>3573</v>
      </c>
      <c r="C3569" s="119" t="s">
        <v>60</v>
      </c>
      <c r="D3569" t="s">
        <v>11546</v>
      </c>
      <c r="E3569" t="s">
        <v>11530</v>
      </c>
      <c r="F3569" t="s">
        <v>11540</v>
      </c>
      <c r="G3569" t="s">
        <v>61</v>
      </c>
      <c r="H3569" t="s">
        <v>18</v>
      </c>
      <c r="I3569" t="s">
        <v>11541</v>
      </c>
      <c r="J3569">
        <v>2015</v>
      </c>
      <c r="K3569">
        <v>606.45000000000005</v>
      </c>
      <c r="L3569">
        <v>29</v>
      </c>
      <c r="M3569">
        <v>1</v>
      </c>
      <c r="N3569">
        <f t="shared" si="140"/>
        <v>0</v>
      </c>
      <c r="O3569">
        <f t="shared" si="139"/>
        <v>0</v>
      </c>
      <c r="P3569" t="s">
        <v>12693</v>
      </c>
    </row>
    <row r="3570" spans="2:16" x14ac:dyDescent="0.25">
      <c r="B3570" t="s">
        <v>3574</v>
      </c>
      <c r="C3570" s="119" t="s">
        <v>60</v>
      </c>
      <c r="D3570" t="s">
        <v>11563</v>
      </c>
      <c r="E3570" t="s">
        <v>11530</v>
      </c>
      <c r="F3570" t="s">
        <v>11540</v>
      </c>
      <c r="G3570" t="s">
        <v>61</v>
      </c>
      <c r="H3570" t="s">
        <v>18</v>
      </c>
      <c r="I3570" t="s">
        <v>11533</v>
      </c>
      <c r="J3570">
        <v>2015</v>
      </c>
      <c r="K3570">
        <v>2463.86</v>
      </c>
      <c r="L3570">
        <v>164</v>
      </c>
      <c r="M3570">
        <v>1</v>
      </c>
      <c r="N3570">
        <f t="shared" si="140"/>
        <v>0</v>
      </c>
      <c r="O3570">
        <f t="shared" si="139"/>
        <v>0</v>
      </c>
      <c r="P3570" t="s">
        <v>12694</v>
      </c>
    </row>
    <row r="3571" spans="2:16" x14ac:dyDescent="0.25">
      <c r="B3571" t="s">
        <v>3575</v>
      </c>
      <c r="C3571" s="119" t="s">
        <v>60</v>
      </c>
      <c r="D3571" t="s">
        <v>11537</v>
      </c>
      <c r="E3571" t="s">
        <v>11530</v>
      </c>
      <c r="F3571" t="s">
        <v>11540</v>
      </c>
      <c r="G3571" t="s">
        <v>61</v>
      </c>
      <c r="H3571" t="s">
        <v>18</v>
      </c>
      <c r="I3571" t="s">
        <v>11541</v>
      </c>
      <c r="J3571">
        <v>2015</v>
      </c>
      <c r="K3571">
        <v>602.51</v>
      </c>
      <c r="L3571">
        <v>32</v>
      </c>
      <c r="M3571">
        <v>1</v>
      </c>
      <c r="N3571">
        <f t="shared" si="140"/>
        <v>0</v>
      </c>
      <c r="O3571">
        <f t="shared" si="139"/>
        <v>0</v>
      </c>
      <c r="P3571" t="s">
        <v>12693</v>
      </c>
    </row>
    <row r="3572" spans="2:16" x14ac:dyDescent="0.25">
      <c r="B3572" t="s">
        <v>3576</v>
      </c>
      <c r="C3572" s="119" t="s">
        <v>60</v>
      </c>
      <c r="D3572" t="s">
        <v>11537</v>
      </c>
      <c r="E3572" t="s">
        <v>11530</v>
      </c>
      <c r="F3572" t="s">
        <v>11540</v>
      </c>
      <c r="G3572" t="s">
        <v>61</v>
      </c>
      <c r="H3572" t="s">
        <v>18</v>
      </c>
      <c r="I3572" t="s">
        <v>11533</v>
      </c>
      <c r="J3572">
        <v>2015</v>
      </c>
      <c r="K3572">
        <v>938.91</v>
      </c>
      <c r="L3572">
        <v>131</v>
      </c>
      <c r="M3572">
        <v>1</v>
      </c>
      <c r="N3572">
        <f t="shared" si="140"/>
        <v>0</v>
      </c>
      <c r="O3572">
        <f t="shared" si="139"/>
        <v>0</v>
      </c>
      <c r="P3572" t="s">
        <v>12694</v>
      </c>
    </row>
    <row r="3573" spans="2:16" x14ac:dyDescent="0.25">
      <c r="B3573" t="s">
        <v>3577</v>
      </c>
      <c r="C3573" s="119" t="s">
        <v>60</v>
      </c>
      <c r="D3573" t="s">
        <v>11537</v>
      </c>
      <c r="E3573" t="s">
        <v>11530</v>
      </c>
      <c r="F3573" t="s">
        <v>11540</v>
      </c>
      <c r="G3573" t="s">
        <v>61</v>
      </c>
      <c r="H3573" t="s">
        <v>18</v>
      </c>
      <c r="I3573" t="s">
        <v>11533</v>
      </c>
      <c r="J3573">
        <v>2015</v>
      </c>
      <c r="K3573">
        <v>1839.22</v>
      </c>
      <c r="L3573">
        <v>78</v>
      </c>
      <c r="M3573">
        <v>1</v>
      </c>
      <c r="N3573">
        <f t="shared" si="140"/>
        <v>0</v>
      </c>
      <c r="O3573">
        <f t="shared" si="139"/>
        <v>0</v>
      </c>
      <c r="P3573" t="s">
        <v>12693</v>
      </c>
    </row>
    <row r="3574" spans="2:16" x14ac:dyDescent="0.25">
      <c r="B3574" t="s">
        <v>3578</v>
      </c>
      <c r="C3574" s="119" t="s">
        <v>60</v>
      </c>
      <c r="D3574" t="s">
        <v>11537</v>
      </c>
      <c r="E3574" t="s">
        <v>11530</v>
      </c>
      <c r="F3574" t="s">
        <v>11540</v>
      </c>
      <c r="G3574" t="s">
        <v>61</v>
      </c>
      <c r="H3574" t="s">
        <v>18</v>
      </c>
      <c r="I3574" t="s">
        <v>11533</v>
      </c>
      <c r="J3574">
        <v>2015</v>
      </c>
      <c r="K3574">
        <v>615.55999999999995</v>
      </c>
      <c r="L3574">
        <v>50</v>
      </c>
      <c r="M3574">
        <v>1</v>
      </c>
      <c r="N3574">
        <f t="shared" si="140"/>
        <v>0</v>
      </c>
      <c r="O3574">
        <f t="shared" si="139"/>
        <v>0</v>
      </c>
      <c r="P3574" t="s">
        <v>12693</v>
      </c>
    </row>
    <row r="3575" spans="2:16" x14ac:dyDescent="0.25">
      <c r="B3575" t="s">
        <v>3579</v>
      </c>
      <c r="C3575" s="119" t="s">
        <v>60</v>
      </c>
      <c r="D3575" t="s">
        <v>11550</v>
      </c>
      <c r="E3575" t="s">
        <v>11530</v>
      </c>
      <c r="F3575" t="s">
        <v>11540</v>
      </c>
      <c r="G3575" t="s">
        <v>61</v>
      </c>
      <c r="H3575" t="s">
        <v>18</v>
      </c>
      <c r="I3575" t="s">
        <v>11533</v>
      </c>
      <c r="J3575">
        <v>2015</v>
      </c>
      <c r="K3575">
        <v>1031.49</v>
      </c>
      <c r="L3575">
        <v>214</v>
      </c>
      <c r="M3575">
        <v>1</v>
      </c>
      <c r="N3575">
        <f t="shared" si="140"/>
        <v>0</v>
      </c>
      <c r="O3575">
        <f t="shared" si="139"/>
        <v>0</v>
      </c>
      <c r="P3575" t="s">
        <v>12694</v>
      </c>
    </row>
    <row r="3576" spans="2:16" x14ac:dyDescent="0.25">
      <c r="B3576" t="s">
        <v>3580</v>
      </c>
      <c r="C3576" s="119" t="s">
        <v>60</v>
      </c>
      <c r="D3576" t="s">
        <v>11537</v>
      </c>
      <c r="E3576" t="s">
        <v>11530</v>
      </c>
      <c r="F3576" t="s">
        <v>11540</v>
      </c>
      <c r="G3576" t="s">
        <v>61</v>
      </c>
      <c r="H3576" t="s">
        <v>18</v>
      </c>
      <c r="I3576" t="s">
        <v>11541</v>
      </c>
      <c r="J3576">
        <v>2015</v>
      </c>
      <c r="K3576">
        <v>2625.78</v>
      </c>
      <c r="L3576">
        <v>72</v>
      </c>
      <c r="M3576">
        <v>1</v>
      </c>
      <c r="N3576">
        <f t="shared" si="140"/>
        <v>0</v>
      </c>
      <c r="O3576">
        <f t="shared" si="139"/>
        <v>0</v>
      </c>
      <c r="P3576" t="s">
        <v>12694</v>
      </c>
    </row>
    <row r="3577" spans="2:16" x14ac:dyDescent="0.25">
      <c r="B3577" t="s">
        <v>3581</v>
      </c>
      <c r="C3577" s="119" t="s">
        <v>60</v>
      </c>
      <c r="D3577" t="s">
        <v>11546</v>
      </c>
      <c r="E3577" t="s">
        <v>11530</v>
      </c>
      <c r="F3577" t="s">
        <v>11540</v>
      </c>
      <c r="G3577" t="s">
        <v>61</v>
      </c>
      <c r="H3577" t="s">
        <v>18</v>
      </c>
      <c r="I3577" t="s">
        <v>11541</v>
      </c>
      <c r="J3577">
        <v>2015</v>
      </c>
      <c r="K3577">
        <v>1813.43</v>
      </c>
      <c r="L3577">
        <v>62</v>
      </c>
      <c r="M3577">
        <v>1</v>
      </c>
      <c r="N3577">
        <f t="shared" si="140"/>
        <v>0</v>
      </c>
      <c r="O3577">
        <f t="shared" si="139"/>
        <v>0</v>
      </c>
      <c r="P3577" t="s">
        <v>12694</v>
      </c>
    </row>
    <row r="3578" spans="2:16" x14ac:dyDescent="0.25">
      <c r="B3578" t="s">
        <v>3582</v>
      </c>
      <c r="C3578" s="119" t="s">
        <v>60</v>
      </c>
      <c r="D3578" t="s">
        <v>11537</v>
      </c>
      <c r="E3578" t="s">
        <v>11530</v>
      </c>
      <c r="F3578" t="s">
        <v>11540</v>
      </c>
      <c r="G3578" t="s">
        <v>61</v>
      </c>
      <c r="H3578" t="s">
        <v>18</v>
      </c>
      <c r="I3578" t="s">
        <v>11533</v>
      </c>
      <c r="J3578">
        <v>2015</v>
      </c>
      <c r="K3578">
        <v>2841.57</v>
      </c>
      <c r="L3578">
        <v>172</v>
      </c>
      <c r="M3578">
        <v>1</v>
      </c>
      <c r="N3578">
        <f t="shared" si="140"/>
        <v>0</v>
      </c>
      <c r="O3578">
        <f t="shared" si="139"/>
        <v>0</v>
      </c>
      <c r="P3578" t="s">
        <v>12694</v>
      </c>
    </row>
    <row r="3579" spans="2:16" x14ac:dyDescent="0.25">
      <c r="B3579" t="s">
        <v>3583</v>
      </c>
      <c r="C3579" s="119" t="s">
        <v>60</v>
      </c>
      <c r="D3579" t="s">
        <v>11537</v>
      </c>
      <c r="E3579" t="s">
        <v>11530</v>
      </c>
      <c r="F3579" t="s">
        <v>11540</v>
      </c>
      <c r="G3579" t="s">
        <v>61</v>
      </c>
      <c r="H3579" t="s">
        <v>18</v>
      </c>
      <c r="I3579" t="s">
        <v>11533</v>
      </c>
      <c r="J3579">
        <v>2015</v>
      </c>
      <c r="K3579">
        <v>2993.53</v>
      </c>
      <c r="L3579">
        <v>232</v>
      </c>
      <c r="M3579">
        <v>1</v>
      </c>
      <c r="N3579">
        <f t="shared" si="140"/>
        <v>0</v>
      </c>
      <c r="O3579">
        <f t="shared" si="139"/>
        <v>0</v>
      </c>
      <c r="P3579" t="s">
        <v>12694</v>
      </c>
    </row>
    <row r="3580" spans="2:16" x14ac:dyDescent="0.25">
      <c r="B3580" t="s">
        <v>3584</v>
      </c>
      <c r="C3580" s="119" t="s">
        <v>60</v>
      </c>
      <c r="D3580" t="s">
        <v>11546</v>
      </c>
      <c r="E3580" t="s">
        <v>11530</v>
      </c>
      <c r="F3580" t="s">
        <v>11540</v>
      </c>
      <c r="G3580" t="s">
        <v>61</v>
      </c>
      <c r="H3580" t="s">
        <v>18</v>
      </c>
      <c r="I3580" t="s">
        <v>11541</v>
      </c>
      <c r="J3580">
        <v>2015</v>
      </c>
      <c r="K3580">
        <v>1635.29</v>
      </c>
      <c r="L3580">
        <v>42</v>
      </c>
      <c r="M3580">
        <v>1</v>
      </c>
      <c r="N3580">
        <f t="shared" si="140"/>
        <v>0</v>
      </c>
      <c r="O3580">
        <f t="shared" si="139"/>
        <v>0</v>
      </c>
      <c r="P3580" t="s">
        <v>12693</v>
      </c>
    </row>
    <row r="3581" spans="2:16" x14ac:dyDescent="0.25">
      <c r="B3581" t="s">
        <v>3585</v>
      </c>
      <c r="C3581" s="119" t="s">
        <v>60</v>
      </c>
      <c r="D3581" t="s">
        <v>11539</v>
      </c>
      <c r="E3581" t="s">
        <v>11530</v>
      </c>
      <c r="F3581" t="s">
        <v>11540</v>
      </c>
      <c r="G3581" t="s">
        <v>61</v>
      </c>
      <c r="H3581" t="s">
        <v>18</v>
      </c>
      <c r="I3581" t="s">
        <v>11533</v>
      </c>
      <c r="J3581">
        <v>2015</v>
      </c>
      <c r="K3581">
        <v>1036.74</v>
      </c>
      <c r="L3581">
        <v>252</v>
      </c>
      <c r="M3581">
        <v>1</v>
      </c>
      <c r="N3581">
        <f t="shared" si="140"/>
        <v>0</v>
      </c>
      <c r="O3581">
        <f t="shared" si="139"/>
        <v>0</v>
      </c>
      <c r="P3581" t="s">
        <v>12693</v>
      </c>
    </row>
    <row r="3582" spans="2:16" x14ac:dyDescent="0.25">
      <c r="B3582" t="s">
        <v>3586</v>
      </c>
      <c r="C3582" s="119" t="s">
        <v>60</v>
      </c>
      <c r="D3582" t="s">
        <v>11537</v>
      </c>
      <c r="E3582" t="s">
        <v>11530</v>
      </c>
      <c r="F3582" t="s">
        <v>11540</v>
      </c>
      <c r="G3582" t="s">
        <v>61</v>
      </c>
      <c r="H3582" t="s">
        <v>18</v>
      </c>
      <c r="I3582" t="s">
        <v>11541</v>
      </c>
      <c r="J3582">
        <v>2015</v>
      </c>
      <c r="K3582">
        <v>598.9</v>
      </c>
      <c r="L3582">
        <v>19</v>
      </c>
      <c r="M3582">
        <v>1</v>
      </c>
      <c r="N3582">
        <f t="shared" si="140"/>
        <v>0</v>
      </c>
      <c r="O3582">
        <f t="shared" si="139"/>
        <v>0</v>
      </c>
      <c r="P3582" t="s">
        <v>12694</v>
      </c>
    </row>
    <row r="3583" spans="2:16" x14ac:dyDescent="0.25">
      <c r="B3583" t="s">
        <v>3587</v>
      </c>
      <c r="C3583" s="119" t="s">
        <v>60</v>
      </c>
      <c r="D3583" t="s">
        <v>11537</v>
      </c>
      <c r="E3583" t="s">
        <v>11530</v>
      </c>
      <c r="F3583" t="s">
        <v>11540</v>
      </c>
      <c r="G3583" t="s">
        <v>61</v>
      </c>
      <c r="H3583" t="s">
        <v>18</v>
      </c>
      <c r="I3583" t="s">
        <v>11533</v>
      </c>
      <c r="J3583">
        <v>2015</v>
      </c>
      <c r="K3583">
        <v>908.11</v>
      </c>
      <c r="L3583">
        <v>189</v>
      </c>
      <c r="M3583">
        <v>1</v>
      </c>
      <c r="N3583">
        <f t="shared" si="140"/>
        <v>0</v>
      </c>
      <c r="O3583">
        <f t="shared" si="139"/>
        <v>0</v>
      </c>
      <c r="P3583" t="s">
        <v>11528</v>
      </c>
    </row>
    <row r="3584" spans="2:16" x14ac:dyDescent="0.25">
      <c r="B3584" t="s">
        <v>3588</v>
      </c>
      <c r="C3584" s="119" t="s">
        <v>60</v>
      </c>
      <c r="D3584" t="s">
        <v>11537</v>
      </c>
      <c r="E3584" t="s">
        <v>11530</v>
      </c>
      <c r="F3584" t="s">
        <v>11540</v>
      </c>
      <c r="G3584" t="s">
        <v>61</v>
      </c>
      <c r="H3584" t="s">
        <v>18</v>
      </c>
      <c r="I3584" t="s">
        <v>11541</v>
      </c>
      <c r="J3584">
        <v>2015</v>
      </c>
      <c r="K3584">
        <v>728.02</v>
      </c>
      <c r="L3584">
        <v>115</v>
      </c>
      <c r="M3584">
        <v>1</v>
      </c>
      <c r="N3584">
        <f t="shared" si="140"/>
        <v>0</v>
      </c>
      <c r="O3584">
        <f t="shared" ref="O3584:O3618" si="141">IF(OR(L3584="",L3584&lt;=0),1,0)</f>
        <v>0</v>
      </c>
      <c r="P3584" t="s">
        <v>12693</v>
      </c>
    </row>
    <row r="3585" spans="2:16" x14ac:dyDescent="0.25">
      <c r="B3585" t="s">
        <v>3589</v>
      </c>
      <c r="C3585" s="119" t="s">
        <v>60</v>
      </c>
      <c r="D3585" t="s">
        <v>11546</v>
      </c>
      <c r="E3585" t="s">
        <v>11530</v>
      </c>
      <c r="F3585" t="s">
        <v>11540</v>
      </c>
      <c r="G3585" t="s">
        <v>61</v>
      </c>
      <c r="H3585" t="s">
        <v>18</v>
      </c>
      <c r="I3585" t="s">
        <v>11541</v>
      </c>
      <c r="J3585">
        <v>2015</v>
      </c>
      <c r="K3585">
        <v>590.16999999999996</v>
      </c>
      <c r="L3585">
        <v>52</v>
      </c>
      <c r="M3585">
        <v>1</v>
      </c>
      <c r="N3585">
        <f t="shared" si="140"/>
        <v>0</v>
      </c>
      <c r="O3585">
        <f t="shared" si="141"/>
        <v>0</v>
      </c>
      <c r="P3585" t="s">
        <v>12694</v>
      </c>
    </row>
    <row r="3586" spans="2:16" x14ac:dyDescent="0.25">
      <c r="B3586" t="s">
        <v>3590</v>
      </c>
      <c r="C3586" s="119" t="s">
        <v>60</v>
      </c>
      <c r="D3586" t="s">
        <v>11537</v>
      </c>
      <c r="E3586" t="s">
        <v>11530</v>
      </c>
      <c r="F3586" t="s">
        <v>11540</v>
      </c>
      <c r="G3586" t="s">
        <v>61</v>
      </c>
      <c r="H3586" t="s">
        <v>18</v>
      </c>
      <c r="I3586" t="s">
        <v>11533</v>
      </c>
      <c r="J3586">
        <v>2015</v>
      </c>
      <c r="K3586">
        <v>838.21</v>
      </c>
      <c r="L3586">
        <v>52</v>
      </c>
      <c r="M3586">
        <v>1</v>
      </c>
      <c r="N3586">
        <f t="shared" si="140"/>
        <v>0</v>
      </c>
      <c r="O3586">
        <f t="shared" si="141"/>
        <v>0</v>
      </c>
      <c r="P3586" t="s">
        <v>12694</v>
      </c>
    </row>
    <row r="3587" spans="2:16" x14ac:dyDescent="0.25">
      <c r="B3587" t="s">
        <v>3591</v>
      </c>
      <c r="C3587" s="119" t="s">
        <v>60</v>
      </c>
      <c r="D3587" t="s">
        <v>11537</v>
      </c>
      <c r="E3587" t="s">
        <v>11530</v>
      </c>
      <c r="F3587" t="s">
        <v>11540</v>
      </c>
      <c r="G3587" t="s">
        <v>61</v>
      </c>
      <c r="H3587" t="s">
        <v>18</v>
      </c>
      <c r="I3587" t="s">
        <v>11533</v>
      </c>
      <c r="J3587">
        <v>2015</v>
      </c>
      <c r="K3587">
        <v>2854.16</v>
      </c>
      <c r="L3587">
        <v>148</v>
      </c>
      <c r="M3587">
        <v>1</v>
      </c>
      <c r="N3587">
        <f t="shared" si="140"/>
        <v>0</v>
      </c>
      <c r="O3587">
        <f t="shared" si="141"/>
        <v>0</v>
      </c>
      <c r="P3587" t="s">
        <v>12693</v>
      </c>
    </row>
    <row r="3588" spans="2:16" x14ac:dyDescent="0.25">
      <c r="B3588" t="s">
        <v>3592</v>
      </c>
      <c r="C3588" s="119" t="s">
        <v>60</v>
      </c>
      <c r="D3588" t="s">
        <v>11537</v>
      </c>
      <c r="E3588" t="s">
        <v>11530</v>
      </c>
      <c r="F3588" t="s">
        <v>11540</v>
      </c>
      <c r="G3588" t="s">
        <v>61</v>
      </c>
      <c r="H3588" t="s">
        <v>18</v>
      </c>
      <c r="I3588" t="s">
        <v>11533</v>
      </c>
      <c r="J3588">
        <v>2015</v>
      </c>
      <c r="K3588">
        <v>1161.96</v>
      </c>
      <c r="L3588">
        <v>314</v>
      </c>
      <c r="M3588">
        <v>1</v>
      </c>
      <c r="N3588">
        <f t="shared" si="140"/>
        <v>0</v>
      </c>
      <c r="O3588">
        <f t="shared" si="141"/>
        <v>0</v>
      </c>
      <c r="P3588" t="s">
        <v>12693</v>
      </c>
    </row>
    <row r="3589" spans="2:16" x14ac:dyDescent="0.25">
      <c r="B3589" t="s">
        <v>3593</v>
      </c>
      <c r="C3589" s="119" t="s">
        <v>60</v>
      </c>
      <c r="D3589" t="s">
        <v>11537</v>
      </c>
      <c r="E3589" t="s">
        <v>11530</v>
      </c>
      <c r="F3589" t="s">
        <v>11540</v>
      </c>
      <c r="G3589" t="s">
        <v>61</v>
      </c>
      <c r="H3589" t="s">
        <v>18</v>
      </c>
      <c r="I3589" t="s">
        <v>11541</v>
      </c>
      <c r="J3589">
        <v>2015</v>
      </c>
      <c r="K3589">
        <v>569.25</v>
      </c>
      <c r="M3589">
        <v>1</v>
      </c>
      <c r="N3589">
        <f t="shared" si="140"/>
        <v>0</v>
      </c>
      <c r="O3589">
        <f t="shared" si="141"/>
        <v>1</v>
      </c>
      <c r="P3589" t="s">
        <v>12694</v>
      </c>
    </row>
    <row r="3590" spans="2:16" x14ac:dyDescent="0.25">
      <c r="B3590" t="s">
        <v>3594</v>
      </c>
      <c r="C3590" s="119" t="s">
        <v>60</v>
      </c>
      <c r="D3590" t="s">
        <v>11537</v>
      </c>
      <c r="E3590" t="s">
        <v>11530</v>
      </c>
      <c r="F3590" t="s">
        <v>11540</v>
      </c>
      <c r="G3590" t="s">
        <v>61</v>
      </c>
      <c r="H3590" t="s">
        <v>18</v>
      </c>
      <c r="I3590" t="s">
        <v>11541</v>
      </c>
      <c r="J3590">
        <v>2015</v>
      </c>
      <c r="K3590">
        <v>1512.57</v>
      </c>
      <c r="M3590">
        <v>1</v>
      </c>
      <c r="N3590">
        <f t="shared" si="140"/>
        <v>0</v>
      </c>
      <c r="O3590">
        <f t="shared" si="141"/>
        <v>1</v>
      </c>
      <c r="P3590" t="s">
        <v>12693</v>
      </c>
    </row>
    <row r="3591" spans="2:16" x14ac:dyDescent="0.25">
      <c r="B3591" t="s">
        <v>3595</v>
      </c>
      <c r="C3591" s="119" t="s">
        <v>60</v>
      </c>
      <c r="D3591" t="s">
        <v>11537</v>
      </c>
      <c r="E3591" t="s">
        <v>11530</v>
      </c>
      <c r="F3591" t="s">
        <v>11540</v>
      </c>
      <c r="G3591" t="s">
        <v>61</v>
      </c>
      <c r="H3591" t="s">
        <v>18</v>
      </c>
      <c r="I3591" t="s">
        <v>11533</v>
      </c>
      <c r="J3591">
        <v>2015</v>
      </c>
      <c r="K3591">
        <v>2356.33</v>
      </c>
      <c r="L3591">
        <v>68</v>
      </c>
      <c r="M3591">
        <v>1</v>
      </c>
      <c r="N3591">
        <f t="shared" si="140"/>
        <v>0</v>
      </c>
      <c r="O3591">
        <f t="shared" si="141"/>
        <v>0</v>
      </c>
      <c r="P3591" t="s">
        <v>12694</v>
      </c>
    </row>
    <row r="3592" spans="2:16" x14ac:dyDescent="0.25">
      <c r="B3592" t="s">
        <v>3596</v>
      </c>
      <c r="C3592" s="119" t="s">
        <v>60</v>
      </c>
      <c r="D3592" t="s">
        <v>11542</v>
      </c>
      <c r="E3592" t="s">
        <v>11530</v>
      </c>
      <c r="F3592" t="s">
        <v>11540</v>
      </c>
      <c r="G3592" t="s">
        <v>61</v>
      </c>
      <c r="H3592" t="s">
        <v>18</v>
      </c>
      <c r="I3592" t="s">
        <v>11533</v>
      </c>
      <c r="J3592">
        <v>2015</v>
      </c>
      <c r="K3592">
        <v>2735.59</v>
      </c>
      <c r="L3592">
        <v>301</v>
      </c>
      <c r="M3592">
        <v>1</v>
      </c>
      <c r="N3592">
        <f t="shared" si="140"/>
        <v>0</v>
      </c>
      <c r="O3592">
        <f t="shared" si="141"/>
        <v>0</v>
      </c>
      <c r="P3592" t="s">
        <v>12694</v>
      </c>
    </row>
    <row r="3593" spans="2:16" x14ac:dyDescent="0.25">
      <c r="B3593" t="s">
        <v>3597</v>
      </c>
      <c r="C3593" s="119" t="s">
        <v>60</v>
      </c>
      <c r="D3593" t="s">
        <v>11537</v>
      </c>
      <c r="E3593" t="s">
        <v>11530</v>
      </c>
      <c r="F3593" t="s">
        <v>11540</v>
      </c>
      <c r="G3593" t="s">
        <v>61</v>
      </c>
      <c r="H3593" t="s">
        <v>18</v>
      </c>
      <c r="I3593" t="s">
        <v>11541</v>
      </c>
      <c r="J3593">
        <v>2015</v>
      </c>
      <c r="K3593">
        <v>3076.72</v>
      </c>
      <c r="L3593">
        <v>104</v>
      </c>
      <c r="M3593">
        <v>1</v>
      </c>
      <c r="N3593">
        <f t="shared" si="140"/>
        <v>0</v>
      </c>
      <c r="O3593">
        <f t="shared" si="141"/>
        <v>0</v>
      </c>
      <c r="P3593" t="s">
        <v>12694</v>
      </c>
    </row>
    <row r="3594" spans="2:16" x14ac:dyDescent="0.25">
      <c r="B3594" t="s">
        <v>3598</v>
      </c>
      <c r="C3594" s="119" t="s">
        <v>60</v>
      </c>
      <c r="D3594" t="s">
        <v>11537</v>
      </c>
      <c r="E3594" t="s">
        <v>11530</v>
      </c>
      <c r="F3594" t="s">
        <v>11540</v>
      </c>
      <c r="G3594" t="s">
        <v>61</v>
      </c>
      <c r="H3594" t="s">
        <v>18</v>
      </c>
      <c r="I3594" t="s">
        <v>11533</v>
      </c>
      <c r="J3594">
        <v>2015</v>
      </c>
      <c r="K3594">
        <v>3759.38</v>
      </c>
      <c r="L3594">
        <v>299</v>
      </c>
      <c r="M3594">
        <v>1</v>
      </c>
      <c r="N3594">
        <f t="shared" si="140"/>
        <v>0</v>
      </c>
      <c r="O3594">
        <f t="shared" si="141"/>
        <v>0</v>
      </c>
      <c r="P3594" t="s">
        <v>12693</v>
      </c>
    </row>
    <row r="3595" spans="2:16" x14ac:dyDescent="0.25">
      <c r="B3595" t="s">
        <v>3599</v>
      </c>
      <c r="C3595" s="119" t="s">
        <v>60</v>
      </c>
      <c r="D3595" t="s">
        <v>11537</v>
      </c>
      <c r="E3595" t="s">
        <v>11530</v>
      </c>
      <c r="F3595" t="s">
        <v>11540</v>
      </c>
      <c r="G3595" t="s">
        <v>61</v>
      </c>
      <c r="H3595" t="s">
        <v>18</v>
      </c>
      <c r="I3595" t="s">
        <v>11533</v>
      </c>
      <c r="J3595">
        <v>2015</v>
      </c>
      <c r="K3595">
        <v>6439.91</v>
      </c>
      <c r="L3595">
        <v>156</v>
      </c>
      <c r="M3595">
        <v>1</v>
      </c>
      <c r="N3595">
        <f t="shared" ref="N3595:N3658" si="142">IF(K3595&lt;100,1,0)</f>
        <v>0</v>
      </c>
      <c r="O3595">
        <f t="shared" si="141"/>
        <v>0</v>
      </c>
      <c r="P3595" t="s">
        <v>12693</v>
      </c>
    </row>
    <row r="3596" spans="2:16" x14ac:dyDescent="0.25">
      <c r="B3596" t="s">
        <v>3600</v>
      </c>
      <c r="C3596" s="119" t="s">
        <v>60</v>
      </c>
      <c r="D3596" t="s">
        <v>11537</v>
      </c>
      <c r="E3596" t="s">
        <v>11530</v>
      </c>
      <c r="F3596" t="s">
        <v>11540</v>
      </c>
      <c r="G3596" t="s">
        <v>61</v>
      </c>
      <c r="H3596" t="s">
        <v>18</v>
      </c>
      <c r="I3596" t="s">
        <v>11541</v>
      </c>
      <c r="J3596">
        <v>2015</v>
      </c>
      <c r="K3596">
        <v>2736.64</v>
      </c>
      <c r="L3596">
        <v>97</v>
      </c>
      <c r="M3596">
        <v>1</v>
      </c>
      <c r="N3596">
        <f t="shared" si="142"/>
        <v>0</v>
      </c>
      <c r="O3596">
        <f t="shared" si="141"/>
        <v>0</v>
      </c>
      <c r="P3596" t="s">
        <v>12693</v>
      </c>
    </row>
    <row r="3597" spans="2:16" x14ac:dyDescent="0.25">
      <c r="B3597" t="s">
        <v>3601</v>
      </c>
      <c r="C3597" s="119" t="s">
        <v>60</v>
      </c>
      <c r="D3597" t="s">
        <v>11537</v>
      </c>
      <c r="E3597" t="s">
        <v>11530</v>
      </c>
      <c r="F3597" t="s">
        <v>11540</v>
      </c>
      <c r="G3597" t="s">
        <v>61</v>
      </c>
      <c r="H3597" t="s">
        <v>18</v>
      </c>
      <c r="I3597" t="s">
        <v>11533</v>
      </c>
      <c r="J3597">
        <v>2015</v>
      </c>
      <c r="K3597">
        <v>1713.84</v>
      </c>
      <c r="L3597">
        <v>77</v>
      </c>
      <c r="M3597">
        <v>1</v>
      </c>
      <c r="N3597">
        <f t="shared" si="142"/>
        <v>0</v>
      </c>
      <c r="O3597">
        <f t="shared" si="141"/>
        <v>0</v>
      </c>
      <c r="P3597" t="s">
        <v>12694</v>
      </c>
    </row>
    <row r="3598" spans="2:16" x14ac:dyDescent="0.25">
      <c r="B3598" t="s">
        <v>3602</v>
      </c>
      <c r="C3598" s="119" t="s">
        <v>60</v>
      </c>
      <c r="D3598" t="s">
        <v>11537</v>
      </c>
      <c r="E3598" t="s">
        <v>11530</v>
      </c>
      <c r="F3598" t="s">
        <v>11540</v>
      </c>
      <c r="G3598" t="s">
        <v>61</v>
      </c>
      <c r="H3598" t="s">
        <v>18</v>
      </c>
      <c r="I3598" t="s">
        <v>11541</v>
      </c>
      <c r="J3598">
        <v>2015</v>
      </c>
      <c r="K3598">
        <v>817.57</v>
      </c>
      <c r="L3598">
        <v>19</v>
      </c>
      <c r="M3598">
        <v>1</v>
      </c>
      <c r="N3598">
        <f t="shared" si="142"/>
        <v>0</v>
      </c>
      <c r="O3598">
        <f t="shared" si="141"/>
        <v>0</v>
      </c>
      <c r="P3598" t="s">
        <v>12694</v>
      </c>
    </row>
    <row r="3599" spans="2:16" x14ac:dyDescent="0.25">
      <c r="B3599" t="s">
        <v>3603</v>
      </c>
      <c r="C3599" s="119" t="s">
        <v>60</v>
      </c>
      <c r="D3599" t="s">
        <v>11550</v>
      </c>
      <c r="E3599" t="s">
        <v>11530</v>
      </c>
      <c r="F3599" t="s">
        <v>11540</v>
      </c>
      <c r="G3599" t="s">
        <v>61</v>
      </c>
      <c r="H3599" t="s">
        <v>18</v>
      </c>
      <c r="I3599" t="s">
        <v>11541</v>
      </c>
      <c r="J3599">
        <v>2015</v>
      </c>
      <c r="K3599">
        <v>2408.04</v>
      </c>
      <c r="L3599">
        <v>116</v>
      </c>
      <c r="M3599">
        <v>1</v>
      </c>
      <c r="N3599">
        <f t="shared" si="142"/>
        <v>0</v>
      </c>
      <c r="O3599">
        <f t="shared" si="141"/>
        <v>0</v>
      </c>
      <c r="P3599" t="s">
        <v>12694</v>
      </c>
    </row>
    <row r="3600" spans="2:16" x14ac:dyDescent="0.25">
      <c r="B3600" t="s">
        <v>3604</v>
      </c>
      <c r="C3600" s="119" t="s">
        <v>60</v>
      </c>
      <c r="D3600" t="s">
        <v>11539</v>
      </c>
      <c r="E3600" t="s">
        <v>11530</v>
      </c>
      <c r="F3600" t="s">
        <v>11540</v>
      </c>
      <c r="G3600" t="s">
        <v>61</v>
      </c>
      <c r="H3600" t="s">
        <v>18</v>
      </c>
      <c r="I3600" t="s">
        <v>11533</v>
      </c>
      <c r="J3600">
        <v>2015</v>
      </c>
      <c r="K3600">
        <v>0</v>
      </c>
      <c r="M3600">
        <v>1</v>
      </c>
      <c r="N3600">
        <f t="shared" si="142"/>
        <v>1</v>
      </c>
      <c r="O3600">
        <f t="shared" si="141"/>
        <v>1</v>
      </c>
      <c r="P3600" t="s">
        <v>11528</v>
      </c>
    </row>
    <row r="3601" spans="2:16" x14ac:dyDescent="0.25">
      <c r="B3601" t="s">
        <v>3605</v>
      </c>
      <c r="C3601" s="119" t="s">
        <v>60</v>
      </c>
      <c r="D3601" t="s">
        <v>11539</v>
      </c>
      <c r="E3601" t="s">
        <v>11530</v>
      </c>
      <c r="F3601" t="s">
        <v>11540</v>
      </c>
      <c r="G3601" t="s">
        <v>61</v>
      </c>
      <c r="H3601" t="s">
        <v>18</v>
      </c>
      <c r="I3601" t="s">
        <v>11541</v>
      </c>
      <c r="J3601">
        <v>2015</v>
      </c>
      <c r="K3601">
        <v>0</v>
      </c>
      <c r="M3601">
        <v>1</v>
      </c>
      <c r="N3601">
        <f t="shared" si="142"/>
        <v>1</v>
      </c>
      <c r="O3601">
        <f t="shared" si="141"/>
        <v>1</v>
      </c>
      <c r="P3601" t="s">
        <v>11528</v>
      </c>
    </row>
    <row r="3602" spans="2:16" x14ac:dyDescent="0.25">
      <c r="B3602" t="s">
        <v>3606</v>
      </c>
      <c r="C3602" s="119" t="s">
        <v>4</v>
      </c>
      <c r="D3602" t="s">
        <v>11537</v>
      </c>
      <c r="E3602" t="s">
        <v>11530</v>
      </c>
      <c r="F3602" t="s">
        <v>11540</v>
      </c>
      <c r="G3602" t="s">
        <v>64</v>
      </c>
      <c r="H3602" t="s">
        <v>18</v>
      </c>
      <c r="I3602" t="s">
        <v>11533</v>
      </c>
      <c r="J3602">
        <v>2015</v>
      </c>
      <c r="K3602">
        <v>1081.5</v>
      </c>
      <c r="L3602">
        <v>49</v>
      </c>
      <c r="M3602">
        <v>1</v>
      </c>
      <c r="N3602">
        <f t="shared" si="142"/>
        <v>0</v>
      </c>
      <c r="O3602">
        <f t="shared" si="141"/>
        <v>0</v>
      </c>
      <c r="P3602" t="s">
        <v>12692</v>
      </c>
    </row>
    <row r="3603" spans="2:16" x14ac:dyDescent="0.25">
      <c r="B3603" t="s">
        <v>3607</v>
      </c>
      <c r="C3603" s="119" t="s">
        <v>4</v>
      </c>
      <c r="D3603" t="s">
        <v>11537</v>
      </c>
      <c r="E3603" t="s">
        <v>11530</v>
      </c>
      <c r="F3603" t="s">
        <v>11540</v>
      </c>
      <c r="G3603" t="s">
        <v>64</v>
      </c>
      <c r="H3603" t="s">
        <v>18</v>
      </c>
      <c r="I3603" t="s">
        <v>11533</v>
      </c>
      <c r="J3603">
        <v>2015</v>
      </c>
      <c r="K3603">
        <v>3334.3</v>
      </c>
      <c r="L3603">
        <v>47</v>
      </c>
      <c r="M3603">
        <v>1</v>
      </c>
      <c r="N3603">
        <f t="shared" si="142"/>
        <v>0</v>
      </c>
      <c r="O3603">
        <f t="shared" si="141"/>
        <v>0</v>
      </c>
      <c r="P3603" t="s">
        <v>12693</v>
      </c>
    </row>
    <row r="3604" spans="2:16" x14ac:dyDescent="0.25">
      <c r="B3604" t="s">
        <v>3608</v>
      </c>
      <c r="C3604" s="119" t="s">
        <v>4</v>
      </c>
      <c r="D3604" t="s">
        <v>11537</v>
      </c>
      <c r="E3604" t="s">
        <v>11530</v>
      </c>
      <c r="F3604" t="s">
        <v>11540</v>
      </c>
      <c r="G3604" t="s">
        <v>64</v>
      </c>
      <c r="H3604" t="s">
        <v>18</v>
      </c>
      <c r="I3604" t="s">
        <v>11533</v>
      </c>
      <c r="J3604">
        <v>2015</v>
      </c>
      <c r="K3604">
        <v>1183.0899999999999</v>
      </c>
      <c r="L3604">
        <v>56</v>
      </c>
      <c r="M3604">
        <v>1</v>
      </c>
      <c r="N3604">
        <f t="shared" si="142"/>
        <v>0</v>
      </c>
      <c r="O3604">
        <f t="shared" si="141"/>
        <v>0</v>
      </c>
      <c r="P3604" t="s">
        <v>12693</v>
      </c>
    </row>
    <row r="3605" spans="2:16" x14ac:dyDescent="0.25">
      <c r="B3605" t="s">
        <v>3609</v>
      </c>
      <c r="C3605" s="119" t="s">
        <v>4</v>
      </c>
      <c r="D3605" t="s">
        <v>11546</v>
      </c>
      <c r="E3605" t="s">
        <v>11530</v>
      </c>
      <c r="F3605" t="s">
        <v>11540</v>
      </c>
      <c r="G3605" t="s">
        <v>64</v>
      </c>
      <c r="H3605" t="s">
        <v>18</v>
      </c>
      <c r="I3605" t="s">
        <v>11533</v>
      </c>
      <c r="J3605">
        <v>2015</v>
      </c>
      <c r="K3605">
        <v>2207.38</v>
      </c>
      <c r="L3605">
        <v>22</v>
      </c>
      <c r="M3605">
        <v>1</v>
      </c>
      <c r="N3605">
        <f t="shared" si="142"/>
        <v>0</v>
      </c>
      <c r="O3605">
        <f t="shared" si="141"/>
        <v>0</v>
      </c>
      <c r="P3605" t="s">
        <v>12694</v>
      </c>
    </row>
    <row r="3606" spans="2:16" x14ac:dyDescent="0.25">
      <c r="B3606" t="s">
        <v>3610</v>
      </c>
      <c r="C3606" s="119" t="s">
        <v>4</v>
      </c>
      <c r="D3606" t="s">
        <v>11539</v>
      </c>
      <c r="E3606" t="s">
        <v>11530</v>
      </c>
      <c r="F3606" t="s">
        <v>11540</v>
      </c>
      <c r="G3606" t="s">
        <v>61</v>
      </c>
      <c r="H3606" t="s">
        <v>18</v>
      </c>
      <c r="I3606" t="s">
        <v>11533</v>
      </c>
      <c r="J3606">
        <v>2015</v>
      </c>
      <c r="K3606">
        <v>1062.18</v>
      </c>
      <c r="L3606">
        <v>272</v>
      </c>
      <c r="M3606">
        <v>1</v>
      </c>
      <c r="N3606">
        <f t="shared" si="142"/>
        <v>0</v>
      </c>
      <c r="O3606">
        <f t="shared" si="141"/>
        <v>0</v>
      </c>
      <c r="P3606" t="s">
        <v>12694</v>
      </c>
    </row>
    <row r="3607" spans="2:16" x14ac:dyDescent="0.25">
      <c r="B3607" t="s">
        <v>3611</v>
      </c>
      <c r="C3607" s="119" t="s">
        <v>4</v>
      </c>
      <c r="D3607" t="s">
        <v>11550</v>
      </c>
      <c r="E3607" t="s">
        <v>11530</v>
      </c>
      <c r="F3607" t="s">
        <v>11540</v>
      </c>
      <c r="G3607" t="s">
        <v>61</v>
      </c>
      <c r="H3607" t="s">
        <v>18</v>
      </c>
      <c r="I3607" t="s">
        <v>11533</v>
      </c>
      <c r="J3607">
        <v>2015</v>
      </c>
      <c r="K3607">
        <v>914.97</v>
      </c>
      <c r="L3607">
        <v>84</v>
      </c>
      <c r="M3607">
        <v>1</v>
      </c>
      <c r="N3607">
        <f t="shared" si="142"/>
        <v>0</v>
      </c>
      <c r="O3607">
        <f t="shared" si="141"/>
        <v>0</v>
      </c>
      <c r="P3607" t="s">
        <v>12694</v>
      </c>
    </row>
    <row r="3608" spans="2:16" x14ac:dyDescent="0.25">
      <c r="B3608" t="s">
        <v>3612</v>
      </c>
      <c r="C3608" s="119" t="s">
        <v>4</v>
      </c>
      <c r="D3608" t="s">
        <v>11546</v>
      </c>
      <c r="E3608" t="s">
        <v>11530</v>
      </c>
      <c r="F3608" t="s">
        <v>11540</v>
      </c>
      <c r="G3608" t="s">
        <v>61</v>
      </c>
      <c r="H3608" t="s">
        <v>18</v>
      </c>
      <c r="I3608" t="s">
        <v>11541</v>
      </c>
      <c r="J3608">
        <v>2015</v>
      </c>
      <c r="K3608">
        <v>603.92999999999995</v>
      </c>
      <c r="L3608">
        <v>35</v>
      </c>
      <c r="M3608">
        <v>1</v>
      </c>
      <c r="N3608">
        <f t="shared" si="142"/>
        <v>0</v>
      </c>
      <c r="O3608">
        <f t="shared" si="141"/>
        <v>0</v>
      </c>
      <c r="P3608" t="s">
        <v>12693</v>
      </c>
    </row>
    <row r="3609" spans="2:16" x14ac:dyDescent="0.25">
      <c r="B3609" t="s">
        <v>3613</v>
      </c>
      <c r="C3609" s="119" t="s">
        <v>4</v>
      </c>
      <c r="D3609" t="s">
        <v>11537</v>
      </c>
      <c r="E3609" t="s">
        <v>11530</v>
      </c>
      <c r="F3609" t="s">
        <v>11540</v>
      </c>
      <c r="G3609" t="s">
        <v>61</v>
      </c>
      <c r="H3609" t="s">
        <v>18</v>
      </c>
      <c r="I3609" t="s">
        <v>11541</v>
      </c>
      <c r="J3609">
        <v>2015</v>
      </c>
      <c r="K3609">
        <v>2363.35</v>
      </c>
      <c r="L3609">
        <v>62</v>
      </c>
      <c r="M3609">
        <v>1</v>
      </c>
      <c r="N3609">
        <f t="shared" si="142"/>
        <v>0</v>
      </c>
      <c r="O3609">
        <f t="shared" si="141"/>
        <v>0</v>
      </c>
      <c r="P3609" t="s">
        <v>12693</v>
      </c>
    </row>
    <row r="3610" spans="2:16" x14ac:dyDescent="0.25">
      <c r="B3610" t="s">
        <v>3614</v>
      </c>
      <c r="C3610" s="119" t="s">
        <v>4</v>
      </c>
      <c r="D3610" t="s">
        <v>11537</v>
      </c>
      <c r="E3610" t="s">
        <v>11530</v>
      </c>
      <c r="F3610" t="s">
        <v>11540</v>
      </c>
      <c r="G3610" t="s">
        <v>61</v>
      </c>
      <c r="H3610" t="s">
        <v>18</v>
      </c>
      <c r="I3610" t="s">
        <v>11533</v>
      </c>
      <c r="J3610">
        <v>2015</v>
      </c>
      <c r="K3610">
        <v>1732.18</v>
      </c>
      <c r="L3610">
        <v>151</v>
      </c>
      <c r="M3610">
        <v>1</v>
      </c>
      <c r="N3610">
        <f t="shared" si="142"/>
        <v>0</v>
      </c>
      <c r="O3610">
        <f t="shared" si="141"/>
        <v>0</v>
      </c>
      <c r="P3610" t="s">
        <v>12694</v>
      </c>
    </row>
    <row r="3611" spans="2:16" x14ac:dyDescent="0.25">
      <c r="B3611" t="s">
        <v>3615</v>
      </c>
      <c r="C3611" s="119" t="s">
        <v>4</v>
      </c>
      <c r="D3611" t="s">
        <v>11552</v>
      </c>
      <c r="E3611" t="s">
        <v>11530</v>
      </c>
      <c r="F3611" t="s">
        <v>11540</v>
      </c>
      <c r="G3611" t="s">
        <v>61</v>
      </c>
      <c r="H3611" t="s">
        <v>18</v>
      </c>
      <c r="I3611" t="s">
        <v>11533</v>
      </c>
      <c r="J3611">
        <v>2015</v>
      </c>
      <c r="K3611">
        <v>3068.2</v>
      </c>
      <c r="L3611">
        <v>137</v>
      </c>
      <c r="M3611">
        <v>1</v>
      </c>
      <c r="N3611">
        <f t="shared" si="142"/>
        <v>0</v>
      </c>
      <c r="O3611">
        <f t="shared" si="141"/>
        <v>0</v>
      </c>
      <c r="P3611" t="s">
        <v>12694</v>
      </c>
    </row>
    <row r="3612" spans="2:16" x14ac:dyDescent="0.25">
      <c r="B3612" t="s">
        <v>3616</v>
      </c>
      <c r="C3612" s="119" t="s">
        <v>209</v>
      </c>
      <c r="D3612" t="s">
        <v>11542</v>
      </c>
      <c r="E3612" t="s">
        <v>11530</v>
      </c>
      <c r="F3612" t="s">
        <v>11526</v>
      </c>
      <c r="G3612" t="s">
        <v>19</v>
      </c>
      <c r="H3612" t="s">
        <v>18</v>
      </c>
      <c r="I3612" t="s">
        <v>11529</v>
      </c>
      <c r="J3612">
        <v>2015</v>
      </c>
      <c r="K3612">
        <v>7767.38</v>
      </c>
      <c r="L3612">
        <v>1302</v>
      </c>
      <c r="M3612">
        <v>1</v>
      </c>
      <c r="N3612">
        <f t="shared" si="142"/>
        <v>0</v>
      </c>
      <c r="O3612">
        <f t="shared" si="141"/>
        <v>0</v>
      </c>
      <c r="P3612" t="s">
        <v>11528</v>
      </c>
    </row>
    <row r="3613" spans="2:16" x14ac:dyDescent="0.25">
      <c r="B3613" t="s">
        <v>3617</v>
      </c>
      <c r="C3613" s="119" t="s">
        <v>60</v>
      </c>
      <c r="D3613" t="s">
        <v>11550</v>
      </c>
      <c r="E3613" t="s">
        <v>11530</v>
      </c>
      <c r="F3613" t="s">
        <v>11540</v>
      </c>
      <c r="G3613" t="s">
        <v>61</v>
      </c>
      <c r="H3613" t="s">
        <v>18</v>
      </c>
      <c r="I3613" t="s">
        <v>11541</v>
      </c>
      <c r="J3613">
        <v>2015</v>
      </c>
      <c r="K3613">
        <v>572.98</v>
      </c>
      <c r="L3613">
        <v>29</v>
      </c>
      <c r="M3613">
        <v>1</v>
      </c>
      <c r="N3613">
        <f t="shared" si="142"/>
        <v>0</v>
      </c>
      <c r="O3613">
        <f t="shared" si="141"/>
        <v>0</v>
      </c>
      <c r="P3613" t="s">
        <v>12694</v>
      </c>
    </row>
    <row r="3614" spans="2:16" x14ac:dyDescent="0.25">
      <c r="B3614" t="s">
        <v>3618</v>
      </c>
      <c r="C3614" s="119" t="s">
        <v>60</v>
      </c>
      <c r="D3614" t="s">
        <v>11537</v>
      </c>
      <c r="E3614" t="s">
        <v>11530</v>
      </c>
      <c r="F3614" t="s">
        <v>11540</v>
      </c>
      <c r="G3614" t="s">
        <v>61</v>
      </c>
      <c r="H3614" t="s">
        <v>18</v>
      </c>
      <c r="I3614" t="s">
        <v>11541</v>
      </c>
      <c r="J3614">
        <v>2015</v>
      </c>
      <c r="K3614">
        <v>572.30999999999995</v>
      </c>
      <c r="L3614">
        <v>25</v>
      </c>
      <c r="M3614">
        <v>1</v>
      </c>
      <c r="N3614">
        <f t="shared" si="142"/>
        <v>0</v>
      </c>
      <c r="O3614">
        <f t="shared" si="141"/>
        <v>0</v>
      </c>
      <c r="P3614" t="s">
        <v>12694</v>
      </c>
    </row>
    <row r="3615" spans="2:16" x14ac:dyDescent="0.25">
      <c r="B3615" t="s">
        <v>3619</v>
      </c>
      <c r="C3615" s="119" t="s">
        <v>60</v>
      </c>
      <c r="D3615" t="s">
        <v>11537</v>
      </c>
      <c r="E3615" t="s">
        <v>11530</v>
      </c>
      <c r="F3615" t="s">
        <v>11540</v>
      </c>
      <c r="G3615" t="s">
        <v>61</v>
      </c>
      <c r="H3615" t="s">
        <v>18</v>
      </c>
      <c r="I3615" t="s">
        <v>11541</v>
      </c>
      <c r="J3615">
        <v>2015</v>
      </c>
      <c r="K3615">
        <v>572.30999999999995</v>
      </c>
      <c r="L3615">
        <v>25</v>
      </c>
      <c r="M3615">
        <v>1</v>
      </c>
      <c r="N3615">
        <f t="shared" si="142"/>
        <v>0</v>
      </c>
      <c r="O3615">
        <f t="shared" si="141"/>
        <v>0</v>
      </c>
      <c r="P3615" t="s">
        <v>12694</v>
      </c>
    </row>
    <row r="3616" spans="2:16" x14ac:dyDescent="0.25">
      <c r="B3616" t="s">
        <v>3620</v>
      </c>
      <c r="C3616" s="119" t="s">
        <v>60</v>
      </c>
      <c r="D3616" t="s">
        <v>11542</v>
      </c>
      <c r="E3616" t="s">
        <v>11530</v>
      </c>
      <c r="F3616" t="s">
        <v>11540</v>
      </c>
      <c r="G3616" t="s">
        <v>61</v>
      </c>
      <c r="H3616" t="s">
        <v>18</v>
      </c>
      <c r="I3616" t="s">
        <v>11541</v>
      </c>
      <c r="J3616">
        <v>2015</v>
      </c>
      <c r="K3616">
        <v>573.88</v>
      </c>
      <c r="L3616">
        <v>36</v>
      </c>
      <c r="M3616">
        <v>1</v>
      </c>
      <c r="N3616">
        <f t="shared" si="142"/>
        <v>0</v>
      </c>
      <c r="O3616">
        <f t="shared" si="141"/>
        <v>0</v>
      </c>
      <c r="P3616" t="s">
        <v>12694</v>
      </c>
    </row>
    <row r="3617" spans="2:16" x14ac:dyDescent="0.25">
      <c r="B3617" t="s">
        <v>3621</v>
      </c>
      <c r="C3617" s="119" t="s">
        <v>60</v>
      </c>
      <c r="D3617" t="s">
        <v>11542</v>
      </c>
      <c r="E3617" t="s">
        <v>11530</v>
      </c>
      <c r="F3617" t="s">
        <v>11540</v>
      </c>
      <c r="G3617" t="s">
        <v>61</v>
      </c>
      <c r="H3617" t="s">
        <v>18</v>
      </c>
      <c r="I3617" t="s">
        <v>11541</v>
      </c>
      <c r="J3617">
        <v>2015</v>
      </c>
      <c r="K3617">
        <v>573.37</v>
      </c>
      <c r="L3617">
        <v>32</v>
      </c>
      <c r="M3617">
        <v>1</v>
      </c>
      <c r="N3617">
        <f t="shared" si="142"/>
        <v>0</v>
      </c>
      <c r="O3617">
        <f t="shared" si="141"/>
        <v>0</v>
      </c>
      <c r="P3617" t="s">
        <v>12694</v>
      </c>
    </row>
    <row r="3618" spans="2:16" x14ac:dyDescent="0.25">
      <c r="B3618" t="s">
        <v>3622</v>
      </c>
      <c r="C3618" s="119" t="s">
        <v>60</v>
      </c>
      <c r="D3618" t="s">
        <v>11550</v>
      </c>
      <c r="E3618" t="s">
        <v>11530</v>
      </c>
      <c r="F3618" t="s">
        <v>11540</v>
      </c>
      <c r="G3618" t="s">
        <v>61</v>
      </c>
      <c r="H3618" t="s">
        <v>18</v>
      </c>
      <c r="I3618" t="s">
        <v>11541</v>
      </c>
      <c r="J3618">
        <v>2015</v>
      </c>
      <c r="K3618">
        <v>589.80999999999995</v>
      </c>
      <c r="L3618">
        <v>24</v>
      </c>
      <c r="M3618">
        <v>1</v>
      </c>
      <c r="N3618">
        <f t="shared" si="142"/>
        <v>0</v>
      </c>
      <c r="O3618">
        <f t="shared" si="141"/>
        <v>0</v>
      </c>
      <c r="P3618" t="s">
        <v>12694</v>
      </c>
    </row>
    <row r="3619" spans="2:16" x14ac:dyDescent="0.25">
      <c r="B3619" t="s">
        <v>3623</v>
      </c>
      <c r="C3619" s="119" t="s">
        <v>4</v>
      </c>
      <c r="D3619" t="s">
        <v>11544</v>
      </c>
      <c r="E3619" t="s">
        <v>11530</v>
      </c>
      <c r="F3619" t="s">
        <v>11540</v>
      </c>
      <c r="G3619" t="s">
        <v>5</v>
      </c>
      <c r="H3619" t="s">
        <v>2</v>
      </c>
      <c r="I3619" t="s">
        <v>11533</v>
      </c>
      <c r="J3619">
        <v>2016</v>
      </c>
      <c r="K3619">
        <v>15423.34</v>
      </c>
      <c r="L3619">
        <v>86</v>
      </c>
      <c r="M3619">
        <v>1</v>
      </c>
      <c r="N3619">
        <f t="shared" si="142"/>
        <v>0</v>
      </c>
      <c r="O3619">
        <f t="shared" ref="O3619:O3631" si="143">IF(OR(L3619="",L3619&lt;=0),1,0)</f>
        <v>0</v>
      </c>
      <c r="P3619" t="s">
        <v>12692</v>
      </c>
    </row>
    <row r="3620" spans="2:16" x14ac:dyDescent="0.25">
      <c r="B3620" t="s">
        <v>3624</v>
      </c>
      <c r="C3620" s="119" t="s">
        <v>4</v>
      </c>
      <c r="D3620" t="s">
        <v>11546</v>
      </c>
      <c r="E3620" t="s">
        <v>11530</v>
      </c>
      <c r="F3620" t="s">
        <v>11540</v>
      </c>
      <c r="G3620" t="s">
        <v>5</v>
      </c>
      <c r="H3620" t="s">
        <v>2</v>
      </c>
      <c r="I3620" t="s">
        <v>11533</v>
      </c>
      <c r="J3620">
        <v>2016</v>
      </c>
      <c r="K3620">
        <v>1120.9100000000001</v>
      </c>
      <c r="L3620">
        <v>30</v>
      </c>
      <c r="M3620">
        <v>1</v>
      </c>
      <c r="N3620">
        <f t="shared" si="142"/>
        <v>0</v>
      </c>
      <c r="O3620">
        <f t="shared" si="143"/>
        <v>0</v>
      </c>
      <c r="P3620" t="s">
        <v>12692</v>
      </c>
    </row>
    <row r="3621" spans="2:16" x14ac:dyDescent="0.25">
      <c r="B3621" t="s">
        <v>3625</v>
      </c>
      <c r="C3621" s="119" t="s">
        <v>4</v>
      </c>
      <c r="D3621" t="s">
        <v>11537</v>
      </c>
      <c r="E3621" t="s">
        <v>11530</v>
      </c>
      <c r="F3621" t="s">
        <v>11540</v>
      </c>
      <c r="G3621" t="s">
        <v>5</v>
      </c>
      <c r="H3621" t="s">
        <v>2</v>
      </c>
      <c r="I3621" t="s">
        <v>11533</v>
      </c>
      <c r="J3621">
        <v>2016</v>
      </c>
      <c r="K3621">
        <v>10020.280000000001</v>
      </c>
      <c r="L3621">
        <v>180</v>
      </c>
      <c r="M3621">
        <v>1</v>
      </c>
      <c r="N3621">
        <f t="shared" si="142"/>
        <v>0</v>
      </c>
      <c r="O3621">
        <f t="shared" si="143"/>
        <v>0</v>
      </c>
      <c r="P3621" t="s">
        <v>12692</v>
      </c>
    </row>
    <row r="3622" spans="2:16" x14ac:dyDescent="0.25">
      <c r="B3622" t="s">
        <v>3626</v>
      </c>
      <c r="C3622" s="119" t="s">
        <v>4</v>
      </c>
      <c r="D3622" t="s">
        <v>11537</v>
      </c>
      <c r="E3622" t="s">
        <v>11530</v>
      </c>
      <c r="F3622" t="s">
        <v>11540</v>
      </c>
      <c r="G3622" t="s">
        <v>5</v>
      </c>
      <c r="H3622" t="s">
        <v>2</v>
      </c>
      <c r="I3622" t="s">
        <v>11533</v>
      </c>
      <c r="J3622">
        <v>2016</v>
      </c>
      <c r="K3622">
        <v>3063.97</v>
      </c>
      <c r="L3622">
        <v>26</v>
      </c>
      <c r="M3622">
        <v>1</v>
      </c>
      <c r="N3622">
        <f t="shared" si="142"/>
        <v>0</v>
      </c>
      <c r="O3622">
        <f t="shared" si="143"/>
        <v>0</v>
      </c>
      <c r="P3622" t="s">
        <v>12692</v>
      </c>
    </row>
    <row r="3623" spans="2:16" x14ac:dyDescent="0.25">
      <c r="B3623" t="s">
        <v>3627</v>
      </c>
      <c r="C3623" s="119" t="s">
        <v>4</v>
      </c>
      <c r="D3623" t="s">
        <v>11537</v>
      </c>
      <c r="E3623" t="s">
        <v>11530</v>
      </c>
      <c r="F3623" t="s">
        <v>11540</v>
      </c>
      <c r="G3623" t="s">
        <v>5</v>
      </c>
      <c r="H3623" t="s">
        <v>2</v>
      </c>
      <c r="I3623" t="s">
        <v>11533</v>
      </c>
      <c r="J3623">
        <v>2016</v>
      </c>
      <c r="K3623">
        <v>6022.19</v>
      </c>
      <c r="L3623">
        <v>63</v>
      </c>
      <c r="M3623">
        <v>1</v>
      </c>
      <c r="N3623">
        <f t="shared" si="142"/>
        <v>0</v>
      </c>
      <c r="O3623">
        <f t="shared" si="143"/>
        <v>0</v>
      </c>
      <c r="P3623" t="s">
        <v>12692</v>
      </c>
    </row>
    <row r="3624" spans="2:16" x14ac:dyDescent="0.25">
      <c r="B3624" t="s">
        <v>3628</v>
      </c>
      <c r="C3624" s="119" t="s">
        <v>4</v>
      </c>
      <c r="D3624" t="s">
        <v>11537</v>
      </c>
      <c r="E3624" t="s">
        <v>11530</v>
      </c>
      <c r="F3624" t="s">
        <v>11540</v>
      </c>
      <c r="G3624" t="s">
        <v>5</v>
      </c>
      <c r="H3624" t="s">
        <v>2</v>
      </c>
      <c r="I3624" t="s">
        <v>11533</v>
      </c>
      <c r="J3624">
        <v>2016</v>
      </c>
      <c r="K3624">
        <v>1950.02</v>
      </c>
      <c r="L3624">
        <v>35</v>
      </c>
      <c r="M3624">
        <v>1</v>
      </c>
      <c r="N3624">
        <f t="shared" si="142"/>
        <v>0</v>
      </c>
      <c r="O3624">
        <f t="shared" si="143"/>
        <v>0</v>
      </c>
      <c r="P3624" t="s">
        <v>12692</v>
      </c>
    </row>
    <row r="3625" spans="2:16" x14ac:dyDescent="0.25">
      <c r="B3625" t="s">
        <v>3629</v>
      </c>
      <c r="C3625" s="119" t="s">
        <v>4</v>
      </c>
      <c r="D3625" t="s">
        <v>11537</v>
      </c>
      <c r="E3625" t="s">
        <v>11530</v>
      </c>
      <c r="F3625" t="s">
        <v>11540</v>
      </c>
      <c r="G3625" t="s">
        <v>5</v>
      </c>
      <c r="H3625" t="s">
        <v>2</v>
      </c>
      <c r="I3625" t="s">
        <v>11533</v>
      </c>
      <c r="J3625">
        <v>2016</v>
      </c>
      <c r="K3625">
        <v>2863.32</v>
      </c>
      <c r="L3625">
        <v>34</v>
      </c>
      <c r="M3625">
        <v>1</v>
      </c>
      <c r="N3625">
        <f t="shared" si="142"/>
        <v>0</v>
      </c>
      <c r="O3625">
        <f t="shared" si="143"/>
        <v>0</v>
      </c>
      <c r="P3625" t="s">
        <v>12692</v>
      </c>
    </row>
    <row r="3626" spans="2:16" x14ac:dyDescent="0.25">
      <c r="B3626" t="s">
        <v>3630</v>
      </c>
      <c r="C3626" s="119" t="s">
        <v>4</v>
      </c>
      <c r="D3626" t="s">
        <v>11537</v>
      </c>
      <c r="E3626" t="s">
        <v>11530</v>
      </c>
      <c r="F3626" t="s">
        <v>11540</v>
      </c>
      <c r="G3626" t="s">
        <v>5</v>
      </c>
      <c r="H3626" t="s">
        <v>2</v>
      </c>
      <c r="I3626" t="s">
        <v>11533</v>
      </c>
      <c r="J3626">
        <v>2016</v>
      </c>
      <c r="K3626">
        <v>6527.19</v>
      </c>
      <c r="L3626">
        <v>34</v>
      </c>
      <c r="M3626">
        <v>1</v>
      </c>
      <c r="N3626">
        <f t="shared" si="142"/>
        <v>0</v>
      </c>
      <c r="O3626">
        <f t="shared" si="143"/>
        <v>0</v>
      </c>
      <c r="P3626" t="s">
        <v>12692</v>
      </c>
    </row>
    <row r="3627" spans="2:16" x14ac:dyDescent="0.25">
      <c r="B3627" t="s">
        <v>3631</v>
      </c>
      <c r="C3627" s="119" t="s">
        <v>4</v>
      </c>
      <c r="D3627" t="s">
        <v>11537</v>
      </c>
      <c r="E3627" t="s">
        <v>11530</v>
      </c>
      <c r="F3627" t="s">
        <v>11540</v>
      </c>
      <c r="G3627" t="s">
        <v>5</v>
      </c>
      <c r="H3627" t="s">
        <v>2</v>
      </c>
      <c r="I3627" t="s">
        <v>11533</v>
      </c>
      <c r="J3627">
        <v>2016</v>
      </c>
      <c r="K3627">
        <v>2961.41</v>
      </c>
      <c r="L3627">
        <v>30</v>
      </c>
      <c r="M3627">
        <v>1</v>
      </c>
      <c r="N3627">
        <f t="shared" si="142"/>
        <v>0</v>
      </c>
      <c r="O3627">
        <f t="shared" si="143"/>
        <v>0</v>
      </c>
      <c r="P3627" t="s">
        <v>11528</v>
      </c>
    </row>
    <row r="3628" spans="2:16" x14ac:dyDescent="0.25">
      <c r="B3628" t="s">
        <v>3632</v>
      </c>
      <c r="C3628" s="119" t="s">
        <v>4</v>
      </c>
      <c r="D3628" t="s">
        <v>11537</v>
      </c>
      <c r="E3628" t="s">
        <v>11530</v>
      </c>
      <c r="F3628" t="s">
        <v>11540</v>
      </c>
      <c r="G3628" t="s">
        <v>5</v>
      </c>
      <c r="H3628" t="s">
        <v>2</v>
      </c>
      <c r="I3628" t="s">
        <v>11533</v>
      </c>
      <c r="J3628">
        <v>2016</v>
      </c>
      <c r="K3628">
        <v>9686.42</v>
      </c>
      <c r="L3628">
        <v>322</v>
      </c>
      <c r="M3628">
        <v>1</v>
      </c>
      <c r="N3628">
        <f t="shared" si="142"/>
        <v>0</v>
      </c>
      <c r="O3628">
        <f t="shared" si="143"/>
        <v>0</v>
      </c>
      <c r="P3628" t="s">
        <v>12692</v>
      </c>
    </row>
    <row r="3629" spans="2:16" x14ac:dyDescent="0.25">
      <c r="B3629" t="s">
        <v>3633</v>
      </c>
      <c r="C3629" s="119" t="s">
        <v>4</v>
      </c>
      <c r="D3629" t="s">
        <v>11573</v>
      </c>
      <c r="E3629" t="s">
        <v>11530</v>
      </c>
      <c r="F3629" t="s">
        <v>11540</v>
      </c>
      <c r="G3629" t="s">
        <v>5</v>
      </c>
      <c r="H3629" t="s">
        <v>18</v>
      </c>
      <c r="I3629" t="s">
        <v>11533</v>
      </c>
      <c r="J3629">
        <v>2016</v>
      </c>
      <c r="K3629">
        <v>8747.58</v>
      </c>
      <c r="L3629">
        <v>47</v>
      </c>
      <c r="M3629">
        <v>1</v>
      </c>
      <c r="N3629">
        <f t="shared" si="142"/>
        <v>0</v>
      </c>
      <c r="O3629">
        <f t="shared" si="143"/>
        <v>0</v>
      </c>
      <c r="P3629" t="s">
        <v>11528</v>
      </c>
    </row>
    <row r="3630" spans="2:16" x14ac:dyDescent="0.25">
      <c r="B3630" t="s">
        <v>3634</v>
      </c>
      <c r="C3630" s="119" t="s">
        <v>4</v>
      </c>
      <c r="D3630" t="s">
        <v>11539</v>
      </c>
      <c r="E3630" t="s">
        <v>11530</v>
      </c>
      <c r="F3630" t="s">
        <v>11540</v>
      </c>
      <c r="G3630" t="s">
        <v>5</v>
      </c>
      <c r="H3630" t="s">
        <v>18</v>
      </c>
      <c r="I3630" t="s">
        <v>11551</v>
      </c>
      <c r="J3630">
        <v>2016</v>
      </c>
      <c r="K3630">
        <v>5677.05</v>
      </c>
      <c r="L3630">
        <v>15</v>
      </c>
      <c r="M3630">
        <v>1</v>
      </c>
      <c r="N3630">
        <f t="shared" si="142"/>
        <v>0</v>
      </c>
      <c r="O3630">
        <f t="shared" si="143"/>
        <v>0</v>
      </c>
      <c r="P3630" t="s">
        <v>12692</v>
      </c>
    </row>
    <row r="3631" spans="2:16" x14ac:dyDescent="0.25">
      <c r="B3631" t="s">
        <v>3635</v>
      </c>
      <c r="C3631" s="119" t="s">
        <v>4</v>
      </c>
      <c r="D3631" t="s">
        <v>11537</v>
      </c>
      <c r="E3631" t="s">
        <v>11530</v>
      </c>
      <c r="F3631" t="s">
        <v>11540</v>
      </c>
      <c r="G3631" t="s">
        <v>5</v>
      </c>
      <c r="H3631" t="s">
        <v>18</v>
      </c>
      <c r="I3631" t="s">
        <v>11533</v>
      </c>
      <c r="J3631">
        <v>2016</v>
      </c>
      <c r="K3631">
        <v>2529.4499999999998</v>
      </c>
      <c r="L3631">
        <v>20</v>
      </c>
      <c r="M3631">
        <v>1</v>
      </c>
      <c r="N3631">
        <f t="shared" si="142"/>
        <v>0</v>
      </c>
      <c r="O3631">
        <f t="shared" si="143"/>
        <v>0</v>
      </c>
      <c r="P3631" t="s">
        <v>11528</v>
      </c>
    </row>
    <row r="3632" spans="2:16" x14ac:dyDescent="0.25">
      <c r="B3632" t="s">
        <v>3636</v>
      </c>
      <c r="C3632" s="119" t="s">
        <v>4</v>
      </c>
      <c r="D3632" t="s">
        <v>11537</v>
      </c>
      <c r="E3632" t="s">
        <v>11530</v>
      </c>
      <c r="F3632" t="s">
        <v>11540</v>
      </c>
      <c r="G3632" t="s">
        <v>5</v>
      </c>
      <c r="H3632" t="s">
        <v>18</v>
      </c>
      <c r="I3632" t="s">
        <v>11533</v>
      </c>
      <c r="J3632">
        <v>2016</v>
      </c>
      <c r="K3632">
        <v>1094.07</v>
      </c>
      <c r="L3632">
        <v>14</v>
      </c>
      <c r="M3632">
        <v>1</v>
      </c>
      <c r="N3632">
        <f t="shared" si="142"/>
        <v>0</v>
      </c>
      <c r="O3632">
        <f t="shared" ref="O3632:O3633" si="144">IF(OR(L3632="",L3632&lt;=0),1,0)</f>
        <v>0</v>
      </c>
      <c r="P3632" t="s">
        <v>12692</v>
      </c>
    </row>
    <row r="3633" spans="2:16" x14ac:dyDescent="0.25">
      <c r="B3633" t="s">
        <v>3637</v>
      </c>
      <c r="C3633" s="119" t="s">
        <v>4</v>
      </c>
      <c r="D3633" t="s">
        <v>11537</v>
      </c>
      <c r="E3633" t="s">
        <v>11530</v>
      </c>
      <c r="F3633" t="s">
        <v>11540</v>
      </c>
      <c r="G3633" t="s">
        <v>5</v>
      </c>
      <c r="H3633" t="s">
        <v>18</v>
      </c>
      <c r="I3633" t="s">
        <v>11533</v>
      </c>
      <c r="J3633">
        <v>2016</v>
      </c>
      <c r="K3633">
        <v>1103.27</v>
      </c>
      <c r="L3633">
        <v>50</v>
      </c>
      <c r="M3633">
        <v>1</v>
      </c>
      <c r="N3633">
        <f t="shared" si="142"/>
        <v>0</v>
      </c>
      <c r="O3633">
        <f t="shared" si="144"/>
        <v>0</v>
      </c>
      <c r="P3633" t="s">
        <v>12692</v>
      </c>
    </row>
    <row r="3634" spans="2:16" x14ac:dyDescent="0.25">
      <c r="B3634" t="s">
        <v>3638</v>
      </c>
      <c r="C3634" s="119" t="s">
        <v>4</v>
      </c>
      <c r="D3634" t="s">
        <v>11546</v>
      </c>
      <c r="E3634" t="s">
        <v>11530</v>
      </c>
      <c r="F3634" t="s">
        <v>11540</v>
      </c>
      <c r="G3634" t="s">
        <v>5</v>
      </c>
      <c r="H3634" t="s">
        <v>18</v>
      </c>
      <c r="I3634" t="s">
        <v>11529</v>
      </c>
      <c r="J3634">
        <v>2016</v>
      </c>
      <c r="K3634">
        <v>8675.7800000000007</v>
      </c>
      <c r="L3634">
        <v>1286</v>
      </c>
      <c r="M3634">
        <v>1</v>
      </c>
      <c r="N3634">
        <f t="shared" si="142"/>
        <v>0</v>
      </c>
      <c r="O3634">
        <f t="shared" ref="O3634:O3685" si="145">IF(OR(L3634="",L3634&lt;=0),1,0)</f>
        <v>0</v>
      </c>
      <c r="P3634" t="s">
        <v>12692</v>
      </c>
    </row>
    <row r="3635" spans="2:16" x14ac:dyDescent="0.25">
      <c r="B3635" t="s">
        <v>3639</v>
      </c>
      <c r="C3635" s="119" t="s">
        <v>4</v>
      </c>
      <c r="D3635" t="s">
        <v>11539</v>
      </c>
      <c r="E3635" t="s">
        <v>11530</v>
      </c>
      <c r="F3635" t="s">
        <v>11540</v>
      </c>
      <c r="G3635" t="s">
        <v>5</v>
      </c>
      <c r="H3635" t="s">
        <v>18</v>
      </c>
      <c r="I3635" t="s">
        <v>11535</v>
      </c>
      <c r="J3635">
        <v>2016</v>
      </c>
      <c r="K3635">
        <v>19850.27</v>
      </c>
      <c r="L3635">
        <v>1002</v>
      </c>
      <c r="M3635">
        <v>1</v>
      </c>
      <c r="N3635">
        <f t="shared" si="142"/>
        <v>0</v>
      </c>
      <c r="O3635">
        <f t="shared" si="145"/>
        <v>0</v>
      </c>
      <c r="P3635" t="s">
        <v>12692</v>
      </c>
    </row>
    <row r="3636" spans="2:16" x14ac:dyDescent="0.25">
      <c r="B3636" t="s">
        <v>3640</v>
      </c>
      <c r="C3636" s="119" t="s">
        <v>4</v>
      </c>
      <c r="D3636" t="s">
        <v>11537</v>
      </c>
      <c r="E3636" t="s">
        <v>11530</v>
      </c>
      <c r="F3636" t="s">
        <v>11540</v>
      </c>
      <c r="G3636" t="s">
        <v>5</v>
      </c>
      <c r="H3636" t="s">
        <v>18</v>
      </c>
      <c r="I3636" t="s">
        <v>11533</v>
      </c>
      <c r="J3636">
        <v>2016</v>
      </c>
      <c r="K3636">
        <v>1123.76</v>
      </c>
      <c r="L3636">
        <v>82</v>
      </c>
      <c r="M3636">
        <v>1</v>
      </c>
      <c r="N3636">
        <f t="shared" si="142"/>
        <v>0</v>
      </c>
      <c r="O3636">
        <f t="shared" si="145"/>
        <v>0</v>
      </c>
      <c r="P3636" t="s">
        <v>12692</v>
      </c>
    </row>
    <row r="3637" spans="2:16" x14ac:dyDescent="0.25">
      <c r="B3637" t="s">
        <v>3641</v>
      </c>
      <c r="C3637" s="119" t="s">
        <v>4</v>
      </c>
      <c r="D3637" t="s">
        <v>11552</v>
      </c>
      <c r="E3637" t="s">
        <v>11530</v>
      </c>
      <c r="F3637" t="s">
        <v>11540</v>
      </c>
      <c r="G3637" t="s">
        <v>5</v>
      </c>
      <c r="H3637" t="s">
        <v>18</v>
      </c>
      <c r="I3637" t="s">
        <v>11535</v>
      </c>
      <c r="J3637">
        <v>2016</v>
      </c>
      <c r="K3637">
        <v>31048.13</v>
      </c>
      <c r="L3637">
        <v>1660</v>
      </c>
      <c r="M3637">
        <v>1</v>
      </c>
      <c r="N3637">
        <f t="shared" si="142"/>
        <v>0</v>
      </c>
      <c r="O3637">
        <f t="shared" si="145"/>
        <v>0</v>
      </c>
      <c r="P3637" t="s">
        <v>12692</v>
      </c>
    </row>
    <row r="3638" spans="2:16" x14ac:dyDescent="0.25">
      <c r="B3638" t="s">
        <v>3642</v>
      </c>
      <c r="C3638" s="119" t="s">
        <v>4</v>
      </c>
      <c r="D3638" t="s">
        <v>11537</v>
      </c>
      <c r="E3638" t="s">
        <v>11530</v>
      </c>
      <c r="F3638" t="s">
        <v>11540</v>
      </c>
      <c r="G3638" t="s">
        <v>5</v>
      </c>
      <c r="H3638" t="s">
        <v>18</v>
      </c>
      <c r="I3638" t="s">
        <v>11533</v>
      </c>
      <c r="J3638">
        <v>2016</v>
      </c>
      <c r="K3638">
        <v>1175.72</v>
      </c>
      <c r="L3638">
        <v>102</v>
      </c>
      <c r="M3638">
        <v>1</v>
      </c>
      <c r="N3638">
        <f t="shared" si="142"/>
        <v>0</v>
      </c>
      <c r="O3638">
        <f t="shared" si="145"/>
        <v>0</v>
      </c>
      <c r="P3638" t="s">
        <v>12692</v>
      </c>
    </row>
    <row r="3639" spans="2:16" x14ac:dyDescent="0.25">
      <c r="B3639" t="s">
        <v>3643</v>
      </c>
      <c r="C3639" s="119" t="s">
        <v>4</v>
      </c>
      <c r="D3639" t="s">
        <v>11546</v>
      </c>
      <c r="E3639" t="s">
        <v>11530</v>
      </c>
      <c r="F3639" t="s">
        <v>11540</v>
      </c>
      <c r="G3639" t="s">
        <v>5</v>
      </c>
      <c r="H3639" t="s">
        <v>18</v>
      </c>
      <c r="I3639" t="s">
        <v>11533</v>
      </c>
      <c r="J3639">
        <v>2016</v>
      </c>
      <c r="K3639">
        <v>3858.4</v>
      </c>
      <c r="L3639">
        <v>74</v>
      </c>
      <c r="M3639">
        <v>1</v>
      </c>
      <c r="N3639">
        <f t="shared" si="142"/>
        <v>0</v>
      </c>
      <c r="O3639">
        <f t="shared" si="145"/>
        <v>0</v>
      </c>
      <c r="P3639" t="s">
        <v>12692</v>
      </c>
    </row>
    <row r="3640" spans="2:16" x14ac:dyDescent="0.25">
      <c r="B3640" t="s">
        <v>3644</v>
      </c>
      <c r="C3640" s="119" t="s">
        <v>4</v>
      </c>
      <c r="D3640" t="s">
        <v>11537</v>
      </c>
      <c r="E3640" t="s">
        <v>11530</v>
      </c>
      <c r="F3640" t="s">
        <v>11540</v>
      </c>
      <c r="G3640" t="s">
        <v>5</v>
      </c>
      <c r="H3640" t="s">
        <v>18</v>
      </c>
      <c r="I3640" t="s">
        <v>11533</v>
      </c>
      <c r="J3640">
        <v>2016</v>
      </c>
      <c r="K3640">
        <v>216.46</v>
      </c>
      <c r="L3640">
        <v>13</v>
      </c>
      <c r="M3640">
        <v>1</v>
      </c>
      <c r="N3640">
        <f t="shared" si="142"/>
        <v>0</v>
      </c>
      <c r="O3640">
        <f t="shared" si="145"/>
        <v>0</v>
      </c>
      <c r="P3640" t="s">
        <v>12692</v>
      </c>
    </row>
    <row r="3641" spans="2:16" x14ac:dyDescent="0.25">
      <c r="B3641" t="s">
        <v>3645</v>
      </c>
      <c r="C3641" s="119" t="s">
        <v>4</v>
      </c>
      <c r="D3641" t="s">
        <v>11537</v>
      </c>
      <c r="E3641" t="s">
        <v>11530</v>
      </c>
      <c r="F3641" t="s">
        <v>11540</v>
      </c>
      <c r="G3641" t="s">
        <v>5</v>
      </c>
      <c r="H3641" t="s">
        <v>18</v>
      </c>
      <c r="I3641" t="s">
        <v>11533</v>
      </c>
      <c r="J3641">
        <v>2016</v>
      </c>
      <c r="K3641">
        <v>3618.88</v>
      </c>
      <c r="L3641">
        <v>202</v>
      </c>
      <c r="M3641">
        <v>1</v>
      </c>
      <c r="N3641">
        <f t="shared" si="142"/>
        <v>0</v>
      </c>
      <c r="O3641">
        <f t="shared" si="145"/>
        <v>0</v>
      </c>
      <c r="P3641" t="s">
        <v>12692</v>
      </c>
    </row>
    <row r="3642" spans="2:16" x14ac:dyDescent="0.25">
      <c r="B3642" t="s">
        <v>3646</v>
      </c>
      <c r="C3642" s="119" t="s">
        <v>4</v>
      </c>
      <c r="D3642" t="s">
        <v>11537</v>
      </c>
      <c r="E3642" t="s">
        <v>11530</v>
      </c>
      <c r="F3642" t="s">
        <v>11540</v>
      </c>
      <c r="G3642" t="s">
        <v>5</v>
      </c>
      <c r="H3642" t="s">
        <v>18</v>
      </c>
      <c r="I3642" t="s">
        <v>11533</v>
      </c>
      <c r="J3642">
        <v>2016</v>
      </c>
      <c r="K3642">
        <v>17191.02</v>
      </c>
      <c r="L3642">
        <v>130</v>
      </c>
      <c r="M3642">
        <v>1</v>
      </c>
      <c r="N3642">
        <f t="shared" si="142"/>
        <v>0</v>
      </c>
      <c r="O3642">
        <f t="shared" si="145"/>
        <v>0</v>
      </c>
      <c r="P3642" t="s">
        <v>12692</v>
      </c>
    </row>
    <row r="3643" spans="2:16" x14ac:dyDescent="0.25">
      <c r="B3643" t="s">
        <v>3647</v>
      </c>
      <c r="C3643" s="119" t="s">
        <v>4</v>
      </c>
      <c r="D3643" t="s">
        <v>11537</v>
      </c>
      <c r="E3643" t="s">
        <v>11530</v>
      </c>
      <c r="F3643" t="s">
        <v>11540</v>
      </c>
      <c r="G3643" t="s">
        <v>5</v>
      </c>
      <c r="H3643" t="s">
        <v>18</v>
      </c>
      <c r="I3643" t="s">
        <v>11533</v>
      </c>
      <c r="J3643">
        <v>2016</v>
      </c>
      <c r="K3643">
        <v>2570.58</v>
      </c>
      <c r="L3643">
        <v>10</v>
      </c>
      <c r="M3643">
        <v>1</v>
      </c>
      <c r="N3643">
        <f t="shared" si="142"/>
        <v>0</v>
      </c>
      <c r="O3643">
        <f t="shared" si="145"/>
        <v>0</v>
      </c>
      <c r="P3643" t="s">
        <v>12692</v>
      </c>
    </row>
    <row r="3644" spans="2:16" x14ac:dyDescent="0.25">
      <c r="B3644" t="s">
        <v>3648</v>
      </c>
      <c r="C3644" s="119" t="s">
        <v>4</v>
      </c>
      <c r="D3644" t="s">
        <v>11537</v>
      </c>
      <c r="E3644" t="s">
        <v>11530</v>
      </c>
      <c r="F3644" t="s">
        <v>11540</v>
      </c>
      <c r="G3644" t="s">
        <v>5</v>
      </c>
      <c r="H3644" t="s">
        <v>18</v>
      </c>
      <c r="I3644" t="s">
        <v>11533</v>
      </c>
      <c r="J3644">
        <v>2016</v>
      </c>
      <c r="K3644">
        <v>10410.540000000001</v>
      </c>
      <c r="L3644">
        <v>168</v>
      </c>
      <c r="M3644">
        <v>1</v>
      </c>
      <c r="N3644">
        <f t="shared" si="142"/>
        <v>0</v>
      </c>
      <c r="O3644">
        <f t="shared" si="145"/>
        <v>0</v>
      </c>
      <c r="P3644" t="s">
        <v>12692</v>
      </c>
    </row>
    <row r="3645" spans="2:16" x14ac:dyDescent="0.25">
      <c r="B3645" t="s">
        <v>3649</v>
      </c>
      <c r="C3645" s="119" t="s">
        <v>4</v>
      </c>
      <c r="D3645" t="s">
        <v>11537</v>
      </c>
      <c r="E3645" t="s">
        <v>11530</v>
      </c>
      <c r="F3645" t="s">
        <v>11540</v>
      </c>
      <c r="G3645" t="s">
        <v>5</v>
      </c>
      <c r="H3645" t="s">
        <v>18</v>
      </c>
      <c r="I3645" t="s">
        <v>11533</v>
      </c>
      <c r="J3645">
        <v>2016</v>
      </c>
      <c r="K3645">
        <v>1481.26</v>
      </c>
      <c r="L3645">
        <v>4</v>
      </c>
      <c r="M3645">
        <v>1</v>
      </c>
      <c r="N3645">
        <f t="shared" si="142"/>
        <v>0</v>
      </c>
      <c r="O3645">
        <f t="shared" si="145"/>
        <v>0</v>
      </c>
      <c r="P3645" t="s">
        <v>11528</v>
      </c>
    </row>
    <row r="3646" spans="2:16" x14ac:dyDescent="0.25">
      <c r="B3646" t="s">
        <v>3650</v>
      </c>
      <c r="C3646" s="119" t="s">
        <v>4</v>
      </c>
      <c r="D3646" t="s">
        <v>11537</v>
      </c>
      <c r="E3646" t="s">
        <v>11530</v>
      </c>
      <c r="F3646" t="s">
        <v>11540</v>
      </c>
      <c r="G3646" t="s">
        <v>5</v>
      </c>
      <c r="H3646" t="s">
        <v>18</v>
      </c>
      <c r="I3646" t="s">
        <v>11533</v>
      </c>
      <c r="J3646">
        <v>2016</v>
      </c>
      <c r="K3646">
        <v>1192.08</v>
      </c>
      <c r="L3646">
        <v>5</v>
      </c>
      <c r="M3646">
        <v>1</v>
      </c>
      <c r="N3646">
        <f t="shared" si="142"/>
        <v>0</v>
      </c>
      <c r="O3646">
        <f t="shared" si="145"/>
        <v>0</v>
      </c>
      <c r="P3646" t="s">
        <v>12692</v>
      </c>
    </row>
    <row r="3647" spans="2:16" x14ac:dyDescent="0.25">
      <c r="B3647" t="s">
        <v>3651</v>
      </c>
      <c r="C3647" s="119" t="s">
        <v>4</v>
      </c>
      <c r="D3647" t="s">
        <v>11542</v>
      </c>
      <c r="E3647" t="s">
        <v>11530</v>
      </c>
      <c r="F3647" t="s">
        <v>11540</v>
      </c>
      <c r="G3647" t="s">
        <v>5</v>
      </c>
      <c r="H3647" t="s">
        <v>18</v>
      </c>
      <c r="I3647" t="s">
        <v>11533</v>
      </c>
      <c r="J3647">
        <v>2016</v>
      </c>
      <c r="K3647">
        <v>2760.94</v>
      </c>
      <c r="L3647">
        <v>260</v>
      </c>
      <c r="M3647">
        <v>1</v>
      </c>
      <c r="N3647">
        <f t="shared" si="142"/>
        <v>0</v>
      </c>
      <c r="O3647">
        <f t="shared" si="145"/>
        <v>0</v>
      </c>
      <c r="P3647" t="s">
        <v>12692</v>
      </c>
    </row>
    <row r="3648" spans="2:16" x14ac:dyDescent="0.25">
      <c r="B3648" t="s">
        <v>3652</v>
      </c>
      <c r="C3648" s="119" t="s">
        <v>4</v>
      </c>
      <c r="D3648" t="s">
        <v>11542</v>
      </c>
      <c r="E3648" t="s">
        <v>11530</v>
      </c>
      <c r="F3648" t="s">
        <v>11540</v>
      </c>
      <c r="G3648" t="s">
        <v>5</v>
      </c>
      <c r="H3648" t="s">
        <v>18</v>
      </c>
      <c r="I3648" t="s">
        <v>11533</v>
      </c>
      <c r="J3648">
        <v>2016</v>
      </c>
      <c r="K3648">
        <v>2813.06</v>
      </c>
      <c r="L3648">
        <v>83</v>
      </c>
      <c r="M3648">
        <v>1</v>
      </c>
      <c r="N3648">
        <f t="shared" si="142"/>
        <v>0</v>
      </c>
      <c r="O3648">
        <f t="shared" si="145"/>
        <v>0</v>
      </c>
      <c r="P3648" t="s">
        <v>12692</v>
      </c>
    </row>
    <row r="3649" spans="2:16" x14ac:dyDescent="0.25">
      <c r="B3649" t="s">
        <v>3653</v>
      </c>
      <c r="C3649" s="119" t="s">
        <v>4</v>
      </c>
      <c r="D3649" t="s">
        <v>11542</v>
      </c>
      <c r="E3649" t="s">
        <v>11530</v>
      </c>
      <c r="F3649" t="s">
        <v>11540</v>
      </c>
      <c r="G3649" t="s">
        <v>5</v>
      </c>
      <c r="H3649" t="s">
        <v>18</v>
      </c>
      <c r="I3649" t="s">
        <v>11533</v>
      </c>
      <c r="J3649">
        <v>2016</v>
      </c>
      <c r="K3649">
        <v>2877.55</v>
      </c>
      <c r="L3649">
        <v>41</v>
      </c>
      <c r="M3649">
        <v>1</v>
      </c>
      <c r="N3649">
        <f t="shared" si="142"/>
        <v>0</v>
      </c>
      <c r="O3649">
        <f t="shared" si="145"/>
        <v>0</v>
      </c>
      <c r="P3649" t="s">
        <v>12692</v>
      </c>
    </row>
    <row r="3650" spans="2:16" x14ac:dyDescent="0.25">
      <c r="B3650" t="s">
        <v>3654</v>
      </c>
      <c r="C3650" s="119" t="s">
        <v>4</v>
      </c>
      <c r="D3650" t="s">
        <v>11537</v>
      </c>
      <c r="E3650" t="s">
        <v>11530</v>
      </c>
      <c r="F3650" t="s">
        <v>11540</v>
      </c>
      <c r="G3650" t="s">
        <v>5</v>
      </c>
      <c r="H3650" t="s">
        <v>18</v>
      </c>
      <c r="I3650" t="s">
        <v>11533</v>
      </c>
      <c r="J3650">
        <v>2016</v>
      </c>
      <c r="K3650">
        <v>8020.45</v>
      </c>
      <c r="L3650">
        <v>339</v>
      </c>
      <c r="M3650">
        <v>1</v>
      </c>
      <c r="N3650">
        <f t="shared" si="142"/>
        <v>0</v>
      </c>
      <c r="O3650">
        <f t="shared" si="145"/>
        <v>0</v>
      </c>
      <c r="P3650" t="s">
        <v>12692</v>
      </c>
    </row>
    <row r="3651" spans="2:16" x14ac:dyDescent="0.25">
      <c r="B3651" t="s">
        <v>3655</v>
      </c>
      <c r="C3651" s="119" t="s">
        <v>4</v>
      </c>
      <c r="D3651" t="s">
        <v>11537</v>
      </c>
      <c r="E3651" t="s">
        <v>11530</v>
      </c>
      <c r="F3651" t="s">
        <v>11540</v>
      </c>
      <c r="G3651" t="s">
        <v>5</v>
      </c>
      <c r="H3651" t="s">
        <v>18</v>
      </c>
      <c r="I3651" t="s">
        <v>11533</v>
      </c>
      <c r="J3651">
        <v>2016</v>
      </c>
      <c r="K3651">
        <v>1365.54</v>
      </c>
      <c r="L3651">
        <v>11</v>
      </c>
      <c r="M3651">
        <v>1</v>
      </c>
      <c r="N3651">
        <f t="shared" si="142"/>
        <v>0</v>
      </c>
      <c r="O3651">
        <f t="shared" si="145"/>
        <v>0</v>
      </c>
      <c r="P3651" t="s">
        <v>12692</v>
      </c>
    </row>
    <row r="3652" spans="2:16" x14ac:dyDescent="0.25">
      <c r="B3652" t="s">
        <v>3656</v>
      </c>
      <c r="C3652" s="119" t="s">
        <v>4</v>
      </c>
      <c r="D3652" t="s">
        <v>11542</v>
      </c>
      <c r="E3652" t="s">
        <v>11530</v>
      </c>
      <c r="F3652" t="s">
        <v>11540</v>
      </c>
      <c r="G3652" t="s">
        <v>5</v>
      </c>
      <c r="H3652" t="s">
        <v>18</v>
      </c>
      <c r="I3652" t="s">
        <v>11533</v>
      </c>
      <c r="J3652">
        <v>2016</v>
      </c>
      <c r="K3652">
        <v>3123.42</v>
      </c>
      <c r="L3652">
        <v>93</v>
      </c>
      <c r="M3652">
        <v>1</v>
      </c>
      <c r="N3652">
        <f t="shared" si="142"/>
        <v>0</v>
      </c>
      <c r="O3652">
        <f t="shared" si="145"/>
        <v>0</v>
      </c>
      <c r="P3652" t="s">
        <v>12692</v>
      </c>
    </row>
    <row r="3653" spans="2:16" x14ac:dyDescent="0.25">
      <c r="B3653" t="s">
        <v>3657</v>
      </c>
      <c r="C3653" s="119" t="s">
        <v>4</v>
      </c>
      <c r="D3653" t="s">
        <v>11550</v>
      </c>
      <c r="E3653" t="s">
        <v>11530</v>
      </c>
      <c r="F3653" t="s">
        <v>11540</v>
      </c>
      <c r="G3653" t="s">
        <v>5</v>
      </c>
      <c r="H3653" t="s">
        <v>18</v>
      </c>
      <c r="I3653" t="s">
        <v>11533</v>
      </c>
      <c r="J3653">
        <v>2016</v>
      </c>
      <c r="K3653">
        <v>2523.6999999999998</v>
      </c>
      <c r="L3653">
        <v>219</v>
      </c>
      <c r="M3653">
        <v>1</v>
      </c>
      <c r="N3653">
        <f t="shared" si="142"/>
        <v>0</v>
      </c>
      <c r="O3653">
        <f t="shared" si="145"/>
        <v>0</v>
      </c>
      <c r="P3653" t="s">
        <v>12692</v>
      </c>
    </row>
    <row r="3654" spans="2:16" x14ac:dyDescent="0.25">
      <c r="B3654" t="s">
        <v>3658</v>
      </c>
      <c r="C3654" s="119" t="s">
        <v>4</v>
      </c>
      <c r="D3654" t="s">
        <v>11537</v>
      </c>
      <c r="E3654" t="s">
        <v>11530</v>
      </c>
      <c r="F3654" t="s">
        <v>11540</v>
      </c>
      <c r="G3654" t="s">
        <v>5</v>
      </c>
      <c r="H3654" t="s">
        <v>18</v>
      </c>
      <c r="I3654" t="s">
        <v>11533</v>
      </c>
      <c r="J3654">
        <v>2016</v>
      </c>
      <c r="K3654">
        <v>5126.57</v>
      </c>
      <c r="L3654">
        <v>42</v>
      </c>
      <c r="M3654">
        <v>1</v>
      </c>
      <c r="N3654">
        <f t="shared" si="142"/>
        <v>0</v>
      </c>
      <c r="O3654">
        <f t="shared" si="145"/>
        <v>0</v>
      </c>
      <c r="P3654" t="s">
        <v>12692</v>
      </c>
    </row>
    <row r="3655" spans="2:16" x14ac:dyDescent="0.25">
      <c r="B3655" t="s">
        <v>3659</v>
      </c>
      <c r="C3655" s="119" t="s">
        <v>4</v>
      </c>
      <c r="D3655" t="s">
        <v>11537</v>
      </c>
      <c r="E3655" t="s">
        <v>11530</v>
      </c>
      <c r="F3655" t="s">
        <v>11540</v>
      </c>
      <c r="G3655" t="s">
        <v>5</v>
      </c>
      <c r="H3655" t="s">
        <v>18</v>
      </c>
      <c r="I3655" t="s">
        <v>11533</v>
      </c>
      <c r="J3655">
        <v>2016</v>
      </c>
      <c r="K3655">
        <v>572.54999999999995</v>
      </c>
      <c r="L3655">
        <v>34</v>
      </c>
      <c r="M3655">
        <v>1</v>
      </c>
      <c r="N3655">
        <f t="shared" si="142"/>
        <v>0</v>
      </c>
      <c r="O3655">
        <f t="shared" si="145"/>
        <v>0</v>
      </c>
      <c r="P3655" t="s">
        <v>12692</v>
      </c>
    </row>
    <row r="3656" spans="2:16" x14ac:dyDescent="0.25">
      <c r="B3656" t="s">
        <v>3660</v>
      </c>
      <c r="C3656" s="119" t="s">
        <v>4</v>
      </c>
      <c r="D3656" t="s">
        <v>11537</v>
      </c>
      <c r="E3656" t="s">
        <v>11530</v>
      </c>
      <c r="F3656" t="s">
        <v>11540</v>
      </c>
      <c r="G3656" t="s">
        <v>5</v>
      </c>
      <c r="H3656" t="s">
        <v>18</v>
      </c>
      <c r="I3656" t="s">
        <v>11533</v>
      </c>
      <c r="J3656">
        <v>2016</v>
      </c>
      <c r="K3656">
        <v>790.85</v>
      </c>
      <c r="L3656">
        <v>134</v>
      </c>
      <c r="M3656">
        <v>1</v>
      </c>
      <c r="N3656">
        <f t="shared" si="142"/>
        <v>0</v>
      </c>
      <c r="O3656">
        <f t="shared" si="145"/>
        <v>0</v>
      </c>
      <c r="P3656" t="s">
        <v>12692</v>
      </c>
    </row>
    <row r="3657" spans="2:16" x14ac:dyDescent="0.25">
      <c r="B3657" t="s">
        <v>3661</v>
      </c>
      <c r="C3657" s="119" t="s">
        <v>4</v>
      </c>
      <c r="D3657" t="s">
        <v>11537</v>
      </c>
      <c r="E3657" t="s">
        <v>11530</v>
      </c>
      <c r="F3657" t="s">
        <v>11540</v>
      </c>
      <c r="G3657" t="s">
        <v>5</v>
      </c>
      <c r="H3657" t="s">
        <v>18</v>
      </c>
      <c r="I3657" t="s">
        <v>11533</v>
      </c>
      <c r="J3657">
        <v>2016</v>
      </c>
      <c r="K3657">
        <v>808.74</v>
      </c>
      <c r="L3657">
        <v>35</v>
      </c>
      <c r="M3657">
        <v>1</v>
      </c>
      <c r="N3657">
        <f t="shared" si="142"/>
        <v>0</v>
      </c>
      <c r="O3657">
        <f t="shared" si="145"/>
        <v>0</v>
      </c>
      <c r="P3657" t="s">
        <v>12692</v>
      </c>
    </row>
    <row r="3658" spans="2:16" x14ac:dyDescent="0.25">
      <c r="B3658" t="s">
        <v>3662</v>
      </c>
      <c r="C3658" s="119" t="s">
        <v>4</v>
      </c>
      <c r="D3658" t="s">
        <v>11537</v>
      </c>
      <c r="E3658" t="s">
        <v>11530</v>
      </c>
      <c r="F3658" t="s">
        <v>11540</v>
      </c>
      <c r="G3658" t="s">
        <v>5</v>
      </c>
      <c r="H3658" t="s">
        <v>18</v>
      </c>
      <c r="I3658" t="s">
        <v>11533</v>
      </c>
      <c r="J3658">
        <v>2016</v>
      </c>
      <c r="K3658">
        <v>32.19</v>
      </c>
      <c r="L3658">
        <v>126</v>
      </c>
      <c r="M3658">
        <v>1</v>
      </c>
      <c r="N3658">
        <f t="shared" si="142"/>
        <v>1</v>
      </c>
      <c r="O3658">
        <f t="shared" si="145"/>
        <v>0</v>
      </c>
      <c r="P3658" t="s">
        <v>12692</v>
      </c>
    </row>
    <row r="3659" spans="2:16" x14ac:dyDescent="0.25">
      <c r="B3659" t="s">
        <v>3663</v>
      </c>
      <c r="C3659" s="119" t="s">
        <v>4</v>
      </c>
      <c r="D3659" t="s">
        <v>11537</v>
      </c>
      <c r="E3659" t="s">
        <v>11530</v>
      </c>
      <c r="F3659" t="s">
        <v>11540</v>
      </c>
      <c r="G3659" t="s">
        <v>5</v>
      </c>
      <c r="H3659" t="s">
        <v>18</v>
      </c>
      <c r="I3659" t="s">
        <v>11533</v>
      </c>
      <c r="J3659">
        <v>2016</v>
      </c>
      <c r="K3659">
        <v>2032.2</v>
      </c>
      <c r="L3659">
        <v>119</v>
      </c>
      <c r="M3659">
        <v>1</v>
      </c>
      <c r="N3659">
        <f t="shared" ref="N3659:N3722" si="146">IF(K3659&lt;100,1,0)</f>
        <v>0</v>
      </c>
      <c r="O3659">
        <f t="shared" si="145"/>
        <v>0</v>
      </c>
      <c r="P3659" t="s">
        <v>12692</v>
      </c>
    </row>
    <row r="3660" spans="2:16" x14ac:dyDescent="0.25">
      <c r="B3660" t="s">
        <v>3664</v>
      </c>
      <c r="C3660" s="119" t="s">
        <v>4</v>
      </c>
      <c r="D3660" t="s">
        <v>11537</v>
      </c>
      <c r="E3660" t="s">
        <v>11530</v>
      </c>
      <c r="F3660" t="s">
        <v>11540</v>
      </c>
      <c r="G3660" t="s">
        <v>5</v>
      </c>
      <c r="H3660" t="s">
        <v>18</v>
      </c>
      <c r="I3660" t="s">
        <v>11529</v>
      </c>
      <c r="J3660">
        <v>2016</v>
      </c>
      <c r="K3660">
        <v>3984.38</v>
      </c>
      <c r="L3660">
        <v>21</v>
      </c>
      <c r="M3660">
        <v>1</v>
      </c>
      <c r="N3660">
        <f t="shared" si="146"/>
        <v>0</v>
      </c>
      <c r="O3660">
        <f t="shared" si="145"/>
        <v>0</v>
      </c>
      <c r="P3660" t="s">
        <v>12692</v>
      </c>
    </row>
    <row r="3661" spans="2:16" x14ac:dyDescent="0.25">
      <c r="B3661" t="s">
        <v>3665</v>
      </c>
      <c r="C3661" s="119" t="s">
        <v>4</v>
      </c>
      <c r="D3661" t="s">
        <v>11537</v>
      </c>
      <c r="E3661" t="s">
        <v>11530</v>
      </c>
      <c r="F3661" t="s">
        <v>11540</v>
      </c>
      <c r="G3661" t="s">
        <v>5</v>
      </c>
      <c r="H3661" t="s">
        <v>18</v>
      </c>
      <c r="I3661" t="s">
        <v>11533</v>
      </c>
      <c r="J3661">
        <v>2016</v>
      </c>
      <c r="K3661">
        <v>1733.69</v>
      </c>
      <c r="L3661">
        <v>21</v>
      </c>
      <c r="M3661">
        <v>1</v>
      </c>
      <c r="N3661">
        <f t="shared" si="146"/>
        <v>0</v>
      </c>
      <c r="O3661">
        <f t="shared" si="145"/>
        <v>0</v>
      </c>
      <c r="P3661" t="s">
        <v>12692</v>
      </c>
    </row>
    <row r="3662" spans="2:16" x14ac:dyDescent="0.25">
      <c r="B3662" t="s">
        <v>3666</v>
      </c>
      <c r="C3662" s="119" t="s">
        <v>4</v>
      </c>
      <c r="D3662" t="s">
        <v>11537</v>
      </c>
      <c r="E3662" t="s">
        <v>11530</v>
      </c>
      <c r="F3662" t="s">
        <v>11540</v>
      </c>
      <c r="G3662" t="s">
        <v>5</v>
      </c>
      <c r="H3662" t="s">
        <v>18</v>
      </c>
      <c r="I3662" t="s">
        <v>11533</v>
      </c>
      <c r="J3662">
        <v>2016</v>
      </c>
      <c r="K3662">
        <v>2000.09</v>
      </c>
      <c r="L3662">
        <v>33</v>
      </c>
      <c r="M3662">
        <v>1</v>
      </c>
      <c r="N3662">
        <f t="shared" si="146"/>
        <v>0</v>
      </c>
      <c r="O3662">
        <f t="shared" si="145"/>
        <v>0</v>
      </c>
      <c r="P3662" t="s">
        <v>12692</v>
      </c>
    </row>
    <row r="3663" spans="2:16" x14ac:dyDescent="0.25">
      <c r="B3663" t="s">
        <v>3667</v>
      </c>
      <c r="C3663" s="119" t="s">
        <v>4</v>
      </c>
      <c r="D3663" t="s">
        <v>11537</v>
      </c>
      <c r="E3663" t="s">
        <v>11530</v>
      </c>
      <c r="F3663" t="s">
        <v>11540</v>
      </c>
      <c r="G3663" t="s">
        <v>5</v>
      </c>
      <c r="H3663" t="s">
        <v>18</v>
      </c>
      <c r="I3663" t="s">
        <v>11533</v>
      </c>
      <c r="J3663">
        <v>2016</v>
      </c>
      <c r="K3663">
        <v>2081.08</v>
      </c>
      <c r="L3663">
        <v>91</v>
      </c>
      <c r="M3663">
        <v>1</v>
      </c>
      <c r="N3663">
        <f t="shared" si="146"/>
        <v>0</v>
      </c>
      <c r="O3663">
        <f t="shared" si="145"/>
        <v>0</v>
      </c>
      <c r="P3663" t="s">
        <v>12692</v>
      </c>
    </row>
    <row r="3664" spans="2:16" x14ac:dyDescent="0.25">
      <c r="B3664" t="s">
        <v>3668</v>
      </c>
      <c r="C3664" s="119" t="s">
        <v>4</v>
      </c>
      <c r="D3664" t="s">
        <v>11542</v>
      </c>
      <c r="E3664" t="s">
        <v>11530</v>
      </c>
      <c r="F3664" t="s">
        <v>11540</v>
      </c>
      <c r="G3664" t="s">
        <v>5</v>
      </c>
      <c r="H3664" t="s">
        <v>18</v>
      </c>
      <c r="I3664" t="s">
        <v>11533</v>
      </c>
      <c r="J3664">
        <v>2016</v>
      </c>
      <c r="K3664">
        <v>1679.25</v>
      </c>
      <c r="L3664">
        <v>10</v>
      </c>
      <c r="M3664">
        <v>1</v>
      </c>
      <c r="N3664">
        <f t="shared" si="146"/>
        <v>0</v>
      </c>
      <c r="O3664">
        <f t="shared" si="145"/>
        <v>0</v>
      </c>
      <c r="P3664" t="s">
        <v>12692</v>
      </c>
    </row>
    <row r="3665" spans="2:16" x14ac:dyDescent="0.25">
      <c r="B3665" t="s">
        <v>3669</v>
      </c>
      <c r="C3665" s="119" t="s">
        <v>4</v>
      </c>
      <c r="D3665" t="s">
        <v>11537</v>
      </c>
      <c r="E3665" t="s">
        <v>11530</v>
      </c>
      <c r="F3665" t="s">
        <v>11540</v>
      </c>
      <c r="G3665" t="s">
        <v>5</v>
      </c>
      <c r="H3665" t="s">
        <v>18</v>
      </c>
      <c r="I3665" t="s">
        <v>11529</v>
      </c>
      <c r="J3665">
        <v>2016</v>
      </c>
      <c r="K3665">
        <v>7442.28</v>
      </c>
      <c r="L3665">
        <v>584</v>
      </c>
      <c r="M3665">
        <v>1</v>
      </c>
      <c r="N3665">
        <f t="shared" si="146"/>
        <v>0</v>
      </c>
      <c r="O3665">
        <f t="shared" si="145"/>
        <v>0</v>
      </c>
      <c r="P3665" t="s">
        <v>12692</v>
      </c>
    </row>
    <row r="3666" spans="2:16" x14ac:dyDescent="0.25">
      <c r="B3666" t="s">
        <v>3670</v>
      </c>
      <c r="C3666" s="119" t="s">
        <v>4</v>
      </c>
      <c r="D3666" t="s">
        <v>11537</v>
      </c>
      <c r="E3666" t="s">
        <v>11530</v>
      </c>
      <c r="F3666" t="s">
        <v>11540</v>
      </c>
      <c r="G3666" t="s">
        <v>5</v>
      </c>
      <c r="H3666" t="s">
        <v>18</v>
      </c>
      <c r="I3666" t="s">
        <v>11529</v>
      </c>
      <c r="J3666">
        <v>2016</v>
      </c>
      <c r="K3666">
        <v>7319.44</v>
      </c>
      <c r="L3666">
        <v>21</v>
      </c>
      <c r="M3666">
        <v>1</v>
      </c>
      <c r="N3666">
        <f t="shared" si="146"/>
        <v>0</v>
      </c>
      <c r="O3666">
        <f t="shared" si="145"/>
        <v>0</v>
      </c>
      <c r="P3666" t="s">
        <v>12692</v>
      </c>
    </row>
    <row r="3667" spans="2:16" x14ac:dyDescent="0.25">
      <c r="B3667" t="s">
        <v>3671</v>
      </c>
      <c r="C3667" s="119" t="s">
        <v>4</v>
      </c>
      <c r="D3667" t="s">
        <v>11537</v>
      </c>
      <c r="E3667" t="s">
        <v>11530</v>
      </c>
      <c r="F3667" t="s">
        <v>11540</v>
      </c>
      <c r="G3667" t="s">
        <v>5</v>
      </c>
      <c r="H3667" t="s">
        <v>18</v>
      </c>
      <c r="I3667" t="s">
        <v>11529</v>
      </c>
      <c r="J3667">
        <v>2016</v>
      </c>
      <c r="K3667">
        <v>10188.48</v>
      </c>
      <c r="L3667">
        <v>431</v>
      </c>
      <c r="M3667">
        <v>1</v>
      </c>
      <c r="N3667">
        <f t="shared" si="146"/>
        <v>0</v>
      </c>
      <c r="O3667">
        <f t="shared" si="145"/>
        <v>0</v>
      </c>
      <c r="P3667" t="s">
        <v>12692</v>
      </c>
    </row>
    <row r="3668" spans="2:16" x14ac:dyDescent="0.25">
      <c r="B3668" t="s">
        <v>3672</v>
      </c>
      <c r="C3668" s="119" t="s">
        <v>4</v>
      </c>
      <c r="D3668" t="s">
        <v>11537</v>
      </c>
      <c r="E3668" t="s">
        <v>11530</v>
      </c>
      <c r="F3668" t="s">
        <v>11540</v>
      </c>
      <c r="G3668" t="s">
        <v>5</v>
      </c>
      <c r="H3668" t="s">
        <v>18</v>
      </c>
      <c r="I3668" t="s">
        <v>11533</v>
      </c>
      <c r="J3668">
        <v>2016</v>
      </c>
      <c r="K3668">
        <v>2923.39</v>
      </c>
      <c r="L3668">
        <v>90</v>
      </c>
      <c r="M3668">
        <v>1</v>
      </c>
      <c r="N3668">
        <f t="shared" si="146"/>
        <v>0</v>
      </c>
      <c r="O3668">
        <f t="shared" si="145"/>
        <v>0</v>
      </c>
      <c r="P3668" t="s">
        <v>12692</v>
      </c>
    </row>
    <row r="3669" spans="2:16" x14ac:dyDescent="0.25">
      <c r="B3669" t="s">
        <v>3673</v>
      </c>
      <c r="C3669" s="119" t="s">
        <v>4</v>
      </c>
      <c r="D3669" t="s">
        <v>11537</v>
      </c>
      <c r="E3669" t="s">
        <v>11530</v>
      </c>
      <c r="F3669" t="s">
        <v>11540</v>
      </c>
      <c r="G3669" t="s">
        <v>5</v>
      </c>
      <c r="H3669" t="s">
        <v>18</v>
      </c>
      <c r="I3669" t="s">
        <v>11533</v>
      </c>
      <c r="J3669">
        <v>2016</v>
      </c>
      <c r="K3669">
        <v>2270.9</v>
      </c>
      <c r="L3669">
        <v>10</v>
      </c>
      <c r="M3669">
        <v>1</v>
      </c>
      <c r="N3669">
        <f t="shared" si="146"/>
        <v>0</v>
      </c>
      <c r="O3669">
        <f t="shared" si="145"/>
        <v>0</v>
      </c>
      <c r="P3669" t="s">
        <v>12692</v>
      </c>
    </row>
    <row r="3670" spans="2:16" x14ac:dyDescent="0.25">
      <c r="B3670" t="s">
        <v>3674</v>
      </c>
      <c r="C3670" s="119" t="s">
        <v>4</v>
      </c>
      <c r="D3670" t="s">
        <v>11537</v>
      </c>
      <c r="E3670" t="s">
        <v>11530</v>
      </c>
      <c r="F3670" t="s">
        <v>11540</v>
      </c>
      <c r="G3670" t="s">
        <v>5</v>
      </c>
      <c r="H3670" t="s">
        <v>18</v>
      </c>
      <c r="I3670" t="s">
        <v>11533</v>
      </c>
      <c r="J3670">
        <v>2016</v>
      </c>
      <c r="K3670">
        <v>1563.76</v>
      </c>
      <c r="L3670">
        <v>172</v>
      </c>
      <c r="M3670">
        <v>1</v>
      </c>
      <c r="N3670">
        <f t="shared" si="146"/>
        <v>0</v>
      </c>
      <c r="O3670">
        <f t="shared" si="145"/>
        <v>0</v>
      </c>
      <c r="P3670" t="s">
        <v>12692</v>
      </c>
    </row>
    <row r="3671" spans="2:16" x14ac:dyDescent="0.25">
      <c r="B3671" t="s">
        <v>3675</v>
      </c>
      <c r="C3671" s="119" t="s">
        <v>4</v>
      </c>
      <c r="D3671" t="s">
        <v>11537</v>
      </c>
      <c r="E3671" t="s">
        <v>11530</v>
      </c>
      <c r="F3671" t="s">
        <v>11540</v>
      </c>
      <c r="G3671" t="s">
        <v>5</v>
      </c>
      <c r="H3671" t="s">
        <v>18</v>
      </c>
      <c r="I3671" t="s">
        <v>11533</v>
      </c>
      <c r="J3671">
        <v>2016</v>
      </c>
      <c r="K3671">
        <v>2325.9699999999998</v>
      </c>
      <c r="L3671">
        <v>49</v>
      </c>
      <c r="M3671">
        <v>1</v>
      </c>
      <c r="N3671">
        <f t="shared" si="146"/>
        <v>0</v>
      </c>
      <c r="O3671">
        <f t="shared" si="145"/>
        <v>0</v>
      </c>
      <c r="P3671" t="s">
        <v>12692</v>
      </c>
    </row>
    <row r="3672" spans="2:16" x14ac:dyDescent="0.25">
      <c r="B3672" t="s">
        <v>3676</v>
      </c>
      <c r="C3672" s="119" t="s">
        <v>4</v>
      </c>
      <c r="D3672" t="s">
        <v>11537</v>
      </c>
      <c r="E3672" t="s">
        <v>11530</v>
      </c>
      <c r="F3672" t="s">
        <v>11540</v>
      </c>
      <c r="G3672" t="s">
        <v>5</v>
      </c>
      <c r="H3672" t="s">
        <v>18</v>
      </c>
      <c r="I3672" t="s">
        <v>11533</v>
      </c>
      <c r="J3672">
        <v>2016</v>
      </c>
      <c r="K3672">
        <v>1881.23</v>
      </c>
      <c r="L3672">
        <v>59</v>
      </c>
      <c r="M3672">
        <v>1</v>
      </c>
      <c r="N3672">
        <f t="shared" si="146"/>
        <v>0</v>
      </c>
      <c r="O3672">
        <f t="shared" si="145"/>
        <v>0</v>
      </c>
      <c r="P3672" t="s">
        <v>12692</v>
      </c>
    </row>
    <row r="3673" spans="2:16" x14ac:dyDescent="0.25">
      <c r="B3673" t="s">
        <v>3677</v>
      </c>
      <c r="C3673" s="119" t="s">
        <v>4</v>
      </c>
      <c r="D3673" t="s">
        <v>11550</v>
      </c>
      <c r="E3673" t="s">
        <v>11530</v>
      </c>
      <c r="F3673" t="s">
        <v>11540</v>
      </c>
      <c r="G3673" t="s">
        <v>5</v>
      </c>
      <c r="H3673" t="s">
        <v>18</v>
      </c>
      <c r="I3673" t="s">
        <v>11533</v>
      </c>
      <c r="J3673">
        <v>2016</v>
      </c>
      <c r="K3673">
        <v>5382.59</v>
      </c>
      <c r="L3673">
        <v>94</v>
      </c>
      <c r="M3673">
        <v>1</v>
      </c>
      <c r="N3673">
        <f t="shared" si="146"/>
        <v>0</v>
      </c>
      <c r="O3673">
        <f t="shared" si="145"/>
        <v>0</v>
      </c>
      <c r="P3673" t="s">
        <v>12692</v>
      </c>
    </row>
    <row r="3674" spans="2:16" x14ac:dyDescent="0.25">
      <c r="B3674" t="s">
        <v>3678</v>
      </c>
      <c r="C3674" s="119" t="s">
        <v>4</v>
      </c>
      <c r="D3674" t="s">
        <v>11537</v>
      </c>
      <c r="E3674" t="s">
        <v>11530</v>
      </c>
      <c r="F3674" t="s">
        <v>11540</v>
      </c>
      <c r="G3674" t="s">
        <v>5</v>
      </c>
      <c r="H3674" t="s">
        <v>18</v>
      </c>
      <c r="I3674" t="s">
        <v>11533</v>
      </c>
      <c r="J3674">
        <v>2016</v>
      </c>
      <c r="K3674">
        <v>1952.55</v>
      </c>
      <c r="L3674">
        <v>70</v>
      </c>
      <c r="M3674">
        <v>1</v>
      </c>
      <c r="N3674">
        <f t="shared" si="146"/>
        <v>0</v>
      </c>
      <c r="O3674">
        <f t="shared" si="145"/>
        <v>0</v>
      </c>
      <c r="P3674" t="s">
        <v>11528</v>
      </c>
    </row>
    <row r="3675" spans="2:16" x14ac:dyDescent="0.25">
      <c r="B3675" t="s">
        <v>3679</v>
      </c>
      <c r="C3675" s="119" t="s">
        <v>4</v>
      </c>
      <c r="D3675" t="s">
        <v>11537</v>
      </c>
      <c r="E3675" t="s">
        <v>11530</v>
      </c>
      <c r="F3675" t="s">
        <v>11540</v>
      </c>
      <c r="G3675" t="s">
        <v>5</v>
      </c>
      <c r="H3675" t="s">
        <v>18</v>
      </c>
      <c r="I3675" t="s">
        <v>11533</v>
      </c>
      <c r="J3675">
        <v>2016</v>
      </c>
      <c r="K3675">
        <v>6942.1</v>
      </c>
      <c r="L3675">
        <v>235</v>
      </c>
      <c r="M3675">
        <v>1</v>
      </c>
      <c r="N3675">
        <f t="shared" si="146"/>
        <v>0</v>
      </c>
      <c r="O3675">
        <f t="shared" si="145"/>
        <v>0</v>
      </c>
      <c r="P3675" t="s">
        <v>12692</v>
      </c>
    </row>
    <row r="3676" spans="2:16" x14ac:dyDescent="0.25">
      <c r="B3676" t="s">
        <v>3680</v>
      </c>
      <c r="C3676" s="119" t="s">
        <v>4</v>
      </c>
      <c r="D3676" t="s">
        <v>11550</v>
      </c>
      <c r="E3676" t="s">
        <v>11530</v>
      </c>
      <c r="F3676" t="s">
        <v>11540</v>
      </c>
      <c r="G3676" t="s">
        <v>5</v>
      </c>
      <c r="H3676" t="s">
        <v>18</v>
      </c>
      <c r="I3676" t="s">
        <v>11533</v>
      </c>
      <c r="J3676">
        <v>2016</v>
      </c>
      <c r="K3676">
        <v>1104.94</v>
      </c>
      <c r="L3676">
        <v>12</v>
      </c>
      <c r="M3676">
        <v>1</v>
      </c>
      <c r="N3676">
        <f t="shared" si="146"/>
        <v>0</v>
      </c>
      <c r="O3676">
        <f t="shared" si="145"/>
        <v>0</v>
      </c>
      <c r="P3676" t="s">
        <v>12692</v>
      </c>
    </row>
    <row r="3677" spans="2:16" x14ac:dyDescent="0.25">
      <c r="B3677" t="s">
        <v>3681</v>
      </c>
      <c r="C3677" s="119" t="s">
        <v>4</v>
      </c>
      <c r="D3677" t="s">
        <v>11537</v>
      </c>
      <c r="E3677" t="s">
        <v>11530</v>
      </c>
      <c r="F3677" t="s">
        <v>11540</v>
      </c>
      <c r="G3677" t="s">
        <v>5</v>
      </c>
      <c r="H3677" t="s">
        <v>18</v>
      </c>
      <c r="I3677" t="s">
        <v>11533</v>
      </c>
      <c r="J3677">
        <v>2016</v>
      </c>
      <c r="K3677">
        <v>1844.09</v>
      </c>
      <c r="L3677">
        <v>43</v>
      </c>
      <c r="M3677">
        <v>1</v>
      </c>
      <c r="N3677">
        <f t="shared" si="146"/>
        <v>0</v>
      </c>
      <c r="O3677">
        <f t="shared" si="145"/>
        <v>0</v>
      </c>
      <c r="P3677" t="s">
        <v>12692</v>
      </c>
    </row>
    <row r="3678" spans="2:16" x14ac:dyDescent="0.25">
      <c r="B3678" t="s">
        <v>3682</v>
      </c>
      <c r="C3678" s="119" t="s">
        <v>4</v>
      </c>
      <c r="D3678" t="s">
        <v>11537</v>
      </c>
      <c r="E3678" t="s">
        <v>11530</v>
      </c>
      <c r="F3678" t="s">
        <v>11540</v>
      </c>
      <c r="G3678" t="s">
        <v>5</v>
      </c>
      <c r="H3678" t="s">
        <v>18</v>
      </c>
      <c r="I3678" t="s">
        <v>3</v>
      </c>
      <c r="J3678">
        <v>2016</v>
      </c>
      <c r="K3678">
        <v>4702.07</v>
      </c>
      <c r="L3678">
        <v>218</v>
      </c>
      <c r="M3678">
        <v>1</v>
      </c>
      <c r="N3678">
        <f t="shared" si="146"/>
        <v>0</v>
      </c>
      <c r="O3678">
        <f t="shared" si="145"/>
        <v>0</v>
      </c>
      <c r="P3678" t="s">
        <v>12692</v>
      </c>
    </row>
    <row r="3679" spans="2:16" x14ac:dyDescent="0.25">
      <c r="B3679" t="s">
        <v>3683</v>
      </c>
      <c r="C3679" s="119" t="s">
        <v>4</v>
      </c>
      <c r="D3679" t="s">
        <v>11537</v>
      </c>
      <c r="E3679" t="s">
        <v>11530</v>
      </c>
      <c r="F3679" t="s">
        <v>11540</v>
      </c>
      <c r="G3679" t="s">
        <v>5</v>
      </c>
      <c r="H3679" t="s">
        <v>18</v>
      </c>
      <c r="I3679" t="s">
        <v>11533</v>
      </c>
      <c r="J3679">
        <v>2016</v>
      </c>
      <c r="K3679">
        <v>1516.22</v>
      </c>
      <c r="L3679">
        <v>42</v>
      </c>
      <c r="M3679">
        <v>1</v>
      </c>
      <c r="N3679">
        <f t="shared" si="146"/>
        <v>0</v>
      </c>
      <c r="O3679">
        <f t="shared" si="145"/>
        <v>0</v>
      </c>
      <c r="P3679" t="s">
        <v>12692</v>
      </c>
    </row>
    <row r="3680" spans="2:16" x14ac:dyDescent="0.25">
      <c r="B3680" t="s">
        <v>3684</v>
      </c>
      <c r="C3680" s="119" t="s">
        <v>4</v>
      </c>
      <c r="D3680" t="s">
        <v>11546</v>
      </c>
      <c r="E3680" t="s">
        <v>11530</v>
      </c>
      <c r="F3680" t="s">
        <v>11540</v>
      </c>
      <c r="G3680" t="s">
        <v>5</v>
      </c>
      <c r="H3680" t="s">
        <v>18</v>
      </c>
      <c r="I3680" t="s">
        <v>11533</v>
      </c>
      <c r="J3680">
        <v>2016</v>
      </c>
      <c r="K3680">
        <v>3060.67</v>
      </c>
      <c r="L3680">
        <v>322</v>
      </c>
      <c r="M3680">
        <v>1</v>
      </c>
      <c r="N3680">
        <f t="shared" si="146"/>
        <v>0</v>
      </c>
      <c r="O3680">
        <f t="shared" si="145"/>
        <v>0</v>
      </c>
      <c r="P3680" t="s">
        <v>12692</v>
      </c>
    </row>
    <row r="3681" spans="2:16" x14ac:dyDescent="0.25">
      <c r="B3681" t="s">
        <v>3685</v>
      </c>
      <c r="C3681" s="119" t="s">
        <v>4</v>
      </c>
      <c r="D3681" t="s">
        <v>11537</v>
      </c>
      <c r="E3681" t="s">
        <v>11530</v>
      </c>
      <c r="F3681" t="s">
        <v>11540</v>
      </c>
      <c r="G3681" t="s">
        <v>5</v>
      </c>
      <c r="H3681" t="s">
        <v>18</v>
      </c>
      <c r="I3681" t="s">
        <v>11533</v>
      </c>
      <c r="J3681">
        <v>2016</v>
      </c>
      <c r="K3681">
        <v>3827.76</v>
      </c>
      <c r="L3681">
        <v>665</v>
      </c>
      <c r="M3681">
        <v>1</v>
      </c>
      <c r="N3681">
        <f t="shared" si="146"/>
        <v>0</v>
      </c>
      <c r="O3681">
        <f t="shared" si="145"/>
        <v>0</v>
      </c>
      <c r="P3681" t="s">
        <v>12692</v>
      </c>
    </row>
    <row r="3682" spans="2:16" x14ac:dyDescent="0.25">
      <c r="B3682" t="s">
        <v>3686</v>
      </c>
      <c r="C3682" s="119" t="s">
        <v>4</v>
      </c>
      <c r="D3682" t="s">
        <v>11537</v>
      </c>
      <c r="E3682" t="s">
        <v>11530</v>
      </c>
      <c r="F3682" t="s">
        <v>11540</v>
      </c>
      <c r="G3682" t="s">
        <v>5</v>
      </c>
      <c r="H3682" t="s">
        <v>18</v>
      </c>
      <c r="I3682" t="s">
        <v>11529</v>
      </c>
      <c r="J3682">
        <v>2016</v>
      </c>
      <c r="K3682">
        <v>9073.1</v>
      </c>
      <c r="L3682">
        <v>466</v>
      </c>
      <c r="M3682">
        <v>1</v>
      </c>
      <c r="N3682">
        <f t="shared" si="146"/>
        <v>0</v>
      </c>
      <c r="O3682">
        <f t="shared" si="145"/>
        <v>0</v>
      </c>
      <c r="P3682" t="s">
        <v>12697</v>
      </c>
    </row>
    <row r="3683" spans="2:16" x14ac:dyDescent="0.25">
      <c r="B3683" t="s">
        <v>3687</v>
      </c>
      <c r="C3683" s="119" t="s">
        <v>4</v>
      </c>
      <c r="D3683" t="s">
        <v>11542</v>
      </c>
      <c r="E3683" t="s">
        <v>11530</v>
      </c>
      <c r="F3683" t="s">
        <v>11540</v>
      </c>
      <c r="G3683" t="s">
        <v>5</v>
      </c>
      <c r="H3683" t="s">
        <v>18</v>
      </c>
      <c r="I3683" t="s">
        <v>11533</v>
      </c>
      <c r="J3683">
        <v>2016</v>
      </c>
      <c r="K3683">
        <v>3234.65</v>
      </c>
      <c r="L3683">
        <v>68</v>
      </c>
      <c r="M3683">
        <v>1</v>
      </c>
      <c r="N3683">
        <f t="shared" si="146"/>
        <v>0</v>
      </c>
      <c r="O3683">
        <f t="shared" si="145"/>
        <v>0</v>
      </c>
      <c r="P3683" t="s">
        <v>12692</v>
      </c>
    </row>
    <row r="3684" spans="2:16" x14ac:dyDescent="0.25">
      <c r="B3684" t="s">
        <v>3688</v>
      </c>
      <c r="C3684" s="119" t="s">
        <v>4</v>
      </c>
      <c r="D3684" t="s">
        <v>11537</v>
      </c>
      <c r="E3684" t="s">
        <v>11530</v>
      </c>
      <c r="F3684" t="s">
        <v>11540</v>
      </c>
      <c r="G3684" t="s">
        <v>5</v>
      </c>
      <c r="H3684" t="s">
        <v>18</v>
      </c>
      <c r="I3684" t="s">
        <v>11533</v>
      </c>
      <c r="J3684">
        <v>2016</v>
      </c>
      <c r="K3684">
        <v>2300.86</v>
      </c>
      <c r="L3684">
        <v>188</v>
      </c>
      <c r="M3684">
        <v>1</v>
      </c>
      <c r="N3684">
        <f t="shared" si="146"/>
        <v>0</v>
      </c>
      <c r="O3684">
        <f t="shared" si="145"/>
        <v>0</v>
      </c>
      <c r="P3684" t="s">
        <v>12692</v>
      </c>
    </row>
    <row r="3685" spans="2:16" x14ac:dyDescent="0.25">
      <c r="B3685" t="s">
        <v>3689</v>
      </c>
      <c r="C3685" s="119" t="s">
        <v>4</v>
      </c>
      <c r="D3685" t="s">
        <v>11537</v>
      </c>
      <c r="E3685" t="s">
        <v>11530</v>
      </c>
      <c r="F3685" t="s">
        <v>11540</v>
      </c>
      <c r="G3685" t="s">
        <v>19</v>
      </c>
      <c r="H3685" t="s">
        <v>18</v>
      </c>
      <c r="I3685" t="s">
        <v>11551</v>
      </c>
      <c r="J3685">
        <v>2016</v>
      </c>
      <c r="K3685">
        <v>37120.589999999997</v>
      </c>
      <c r="L3685">
        <v>374</v>
      </c>
      <c r="M3685">
        <v>1</v>
      </c>
      <c r="N3685">
        <f t="shared" si="146"/>
        <v>0</v>
      </c>
      <c r="O3685">
        <f t="shared" si="145"/>
        <v>0</v>
      </c>
      <c r="P3685" t="s">
        <v>12692</v>
      </c>
    </row>
    <row r="3686" spans="2:16" x14ac:dyDescent="0.25">
      <c r="B3686" t="s">
        <v>3690</v>
      </c>
      <c r="C3686" s="119" t="s">
        <v>60</v>
      </c>
      <c r="D3686" t="s">
        <v>11554</v>
      </c>
      <c r="E3686" t="s">
        <v>11528</v>
      </c>
      <c r="F3686" t="s">
        <v>11540</v>
      </c>
      <c r="G3686" t="s">
        <v>61</v>
      </c>
      <c r="H3686" t="s">
        <v>2</v>
      </c>
      <c r="I3686" t="s">
        <v>11541</v>
      </c>
      <c r="J3686">
        <v>2016</v>
      </c>
      <c r="K3686">
        <v>2313.02</v>
      </c>
      <c r="L3686">
        <v>82</v>
      </c>
      <c r="M3686">
        <v>1</v>
      </c>
      <c r="N3686">
        <f t="shared" si="146"/>
        <v>0</v>
      </c>
      <c r="O3686">
        <f t="shared" ref="O3686" si="147">IF(OR(L3686="",L3686&lt;=0),1,0)</f>
        <v>0</v>
      </c>
      <c r="P3686" t="s">
        <v>12690</v>
      </c>
    </row>
    <row r="3687" spans="2:16" x14ac:dyDescent="0.25">
      <c r="B3687" t="s">
        <v>3691</v>
      </c>
      <c r="C3687" s="119" t="s">
        <v>60</v>
      </c>
      <c r="D3687" t="s">
        <v>11538</v>
      </c>
      <c r="E3687" t="s">
        <v>11528</v>
      </c>
      <c r="F3687" t="s">
        <v>11540</v>
      </c>
      <c r="G3687" t="s">
        <v>61</v>
      </c>
      <c r="H3687" t="s">
        <v>2</v>
      </c>
      <c r="I3687" t="s">
        <v>11541</v>
      </c>
      <c r="J3687">
        <v>2016</v>
      </c>
      <c r="K3687">
        <v>1060.98</v>
      </c>
      <c r="L3687">
        <v>51</v>
      </c>
      <c r="M3687">
        <v>1</v>
      </c>
      <c r="N3687">
        <f t="shared" si="146"/>
        <v>0</v>
      </c>
      <c r="O3687">
        <f t="shared" ref="O3687" si="148">IF(OR(L3687="",L3687&lt;=0),1,0)</f>
        <v>0</v>
      </c>
      <c r="P3687" t="s">
        <v>12690</v>
      </c>
    </row>
    <row r="3688" spans="2:16" x14ac:dyDescent="0.25">
      <c r="B3688" t="s">
        <v>3692</v>
      </c>
      <c r="C3688" s="119" t="s">
        <v>60</v>
      </c>
      <c r="D3688" t="s">
        <v>11547</v>
      </c>
      <c r="E3688" t="s">
        <v>11528</v>
      </c>
      <c r="F3688" t="s">
        <v>11540</v>
      </c>
      <c r="G3688" t="s">
        <v>61</v>
      </c>
      <c r="H3688" t="s">
        <v>2</v>
      </c>
      <c r="I3688" t="s">
        <v>11541</v>
      </c>
      <c r="J3688">
        <v>2016</v>
      </c>
      <c r="K3688">
        <v>1601.25</v>
      </c>
      <c r="L3688">
        <v>79</v>
      </c>
      <c r="M3688">
        <v>1</v>
      </c>
      <c r="N3688">
        <f t="shared" si="146"/>
        <v>0</v>
      </c>
      <c r="O3688">
        <f t="shared" ref="O3688" si="149">IF(OR(L3688="",L3688&lt;=0),1,0)</f>
        <v>0</v>
      </c>
      <c r="P3688" t="s">
        <v>12690</v>
      </c>
    </row>
    <row r="3689" spans="2:16" x14ac:dyDescent="0.25">
      <c r="B3689" t="s">
        <v>3693</v>
      </c>
      <c r="C3689" s="119" t="s">
        <v>60</v>
      </c>
      <c r="D3689" t="s">
        <v>11543</v>
      </c>
      <c r="E3689" t="s">
        <v>11528</v>
      </c>
      <c r="F3689" t="s">
        <v>11540</v>
      </c>
      <c r="G3689" t="s">
        <v>61</v>
      </c>
      <c r="H3689" t="s">
        <v>2</v>
      </c>
      <c r="I3689" t="s">
        <v>11533</v>
      </c>
      <c r="J3689">
        <v>2016</v>
      </c>
      <c r="K3689">
        <v>3160.04</v>
      </c>
      <c r="L3689">
        <v>281</v>
      </c>
      <c r="M3689">
        <v>1</v>
      </c>
      <c r="N3689">
        <f t="shared" si="146"/>
        <v>0</v>
      </c>
      <c r="O3689">
        <f t="shared" ref="O3689" si="150">IF(OR(L3689="",L3689&lt;=0),1,0)</f>
        <v>0</v>
      </c>
      <c r="P3689" t="s">
        <v>12690</v>
      </c>
    </row>
    <row r="3690" spans="2:16" x14ac:dyDescent="0.25">
      <c r="B3690" t="s">
        <v>3694</v>
      </c>
      <c r="C3690" s="119" t="s">
        <v>60</v>
      </c>
      <c r="D3690" t="s">
        <v>11568</v>
      </c>
      <c r="E3690" t="s">
        <v>11530</v>
      </c>
      <c r="F3690" t="s">
        <v>11540</v>
      </c>
      <c r="G3690" t="s">
        <v>61</v>
      </c>
      <c r="H3690" t="s">
        <v>2</v>
      </c>
      <c r="I3690" t="s">
        <v>11541</v>
      </c>
      <c r="J3690">
        <v>2016</v>
      </c>
      <c r="K3690">
        <v>1632.01</v>
      </c>
      <c r="L3690">
        <v>36</v>
      </c>
      <c r="M3690">
        <v>1</v>
      </c>
      <c r="N3690">
        <f t="shared" si="146"/>
        <v>0</v>
      </c>
      <c r="O3690">
        <f t="shared" ref="O3690:O3726" si="151">IF(OR(L3690="",L3690&lt;=0),1,0)</f>
        <v>0</v>
      </c>
      <c r="P3690" t="s">
        <v>12693</v>
      </c>
    </row>
    <row r="3691" spans="2:16" x14ac:dyDescent="0.25">
      <c r="B3691" t="s">
        <v>3695</v>
      </c>
      <c r="C3691" s="119" t="s">
        <v>60</v>
      </c>
      <c r="D3691" t="s">
        <v>11544</v>
      </c>
      <c r="E3691" t="s">
        <v>11530</v>
      </c>
      <c r="F3691" t="s">
        <v>11540</v>
      </c>
      <c r="G3691" t="s">
        <v>61</v>
      </c>
      <c r="H3691" t="s">
        <v>2</v>
      </c>
      <c r="I3691" t="s">
        <v>11541</v>
      </c>
      <c r="J3691">
        <v>2016</v>
      </c>
      <c r="K3691">
        <v>4042.56</v>
      </c>
      <c r="L3691">
        <v>91</v>
      </c>
      <c r="M3691">
        <v>1</v>
      </c>
      <c r="N3691">
        <f t="shared" si="146"/>
        <v>0</v>
      </c>
      <c r="O3691">
        <f t="shared" si="151"/>
        <v>0</v>
      </c>
      <c r="P3691" t="s">
        <v>12693</v>
      </c>
    </row>
    <row r="3692" spans="2:16" x14ac:dyDescent="0.25">
      <c r="B3692" t="s">
        <v>3696</v>
      </c>
      <c r="C3692" s="119" t="s">
        <v>60</v>
      </c>
      <c r="D3692" t="s">
        <v>11537</v>
      </c>
      <c r="E3692" t="s">
        <v>11530</v>
      </c>
      <c r="F3692" t="s">
        <v>11540</v>
      </c>
      <c r="G3692" t="s">
        <v>64</v>
      </c>
      <c r="H3692" t="s">
        <v>2</v>
      </c>
      <c r="I3692" t="s">
        <v>11541</v>
      </c>
      <c r="J3692">
        <v>2016</v>
      </c>
      <c r="K3692">
        <v>403.23</v>
      </c>
      <c r="L3692">
        <v>74</v>
      </c>
      <c r="M3692">
        <v>1</v>
      </c>
      <c r="N3692">
        <f t="shared" si="146"/>
        <v>0</v>
      </c>
      <c r="O3692">
        <f t="shared" si="151"/>
        <v>0</v>
      </c>
      <c r="P3692" t="s">
        <v>12693</v>
      </c>
    </row>
    <row r="3693" spans="2:16" x14ac:dyDescent="0.25">
      <c r="B3693" t="s">
        <v>3697</v>
      </c>
      <c r="C3693" s="119" t="s">
        <v>60</v>
      </c>
      <c r="D3693" t="s">
        <v>11537</v>
      </c>
      <c r="E3693" t="s">
        <v>11530</v>
      </c>
      <c r="F3693" t="s">
        <v>11540</v>
      </c>
      <c r="G3693" t="s">
        <v>61</v>
      </c>
      <c r="H3693" t="s">
        <v>2</v>
      </c>
      <c r="I3693" t="s">
        <v>11541</v>
      </c>
      <c r="J3693">
        <v>2016</v>
      </c>
      <c r="K3693">
        <v>1128.8800000000001</v>
      </c>
      <c r="L3693">
        <v>62</v>
      </c>
      <c r="M3693">
        <v>1</v>
      </c>
      <c r="N3693">
        <f t="shared" si="146"/>
        <v>0</v>
      </c>
      <c r="O3693">
        <f t="shared" si="151"/>
        <v>0</v>
      </c>
      <c r="P3693" t="s">
        <v>12693</v>
      </c>
    </row>
    <row r="3694" spans="2:16" x14ac:dyDescent="0.25">
      <c r="B3694" t="s">
        <v>3698</v>
      </c>
      <c r="C3694" s="119" t="s">
        <v>60</v>
      </c>
      <c r="D3694" t="s">
        <v>11537</v>
      </c>
      <c r="E3694" t="s">
        <v>11530</v>
      </c>
      <c r="F3694" t="s">
        <v>11540</v>
      </c>
      <c r="G3694" t="s">
        <v>61</v>
      </c>
      <c r="H3694" t="s">
        <v>2</v>
      </c>
      <c r="I3694" t="s">
        <v>11541</v>
      </c>
      <c r="J3694">
        <v>2016</v>
      </c>
      <c r="K3694">
        <v>2824.22</v>
      </c>
      <c r="L3694">
        <v>62</v>
      </c>
      <c r="M3694">
        <v>1</v>
      </c>
      <c r="N3694">
        <f t="shared" si="146"/>
        <v>0</v>
      </c>
      <c r="O3694">
        <f t="shared" si="151"/>
        <v>0</v>
      </c>
      <c r="P3694" t="s">
        <v>12693</v>
      </c>
    </row>
    <row r="3695" spans="2:16" x14ac:dyDescent="0.25">
      <c r="B3695" t="s">
        <v>3699</v>
      </c>
      <c r="C3695" s="119" t="s">
        <v>60</v>
      </c>
      <c r="D3695" t="s">
        <v>11537</v>
      </c>
      <c r="E3695" t="s">
        <v>11530</v>
      </c>
      <c r="F3695" t="s">
        <v>11540</v>
      </c>
      <c r="G3695" t="s">
        <v>61</v>
      </c>
      <c r="H3695" t="s">
        <v>2</v>
      </c>
      <c r="I3695" t="s">
        <v>11541</v>
      </c>
      <c r="J3695">
        <v>2016</v>
      </c>
      <c r="K3695">
        <v>2826.37</v>
      </c>
      <c r="L3695">
        <v>77</v>
      </c>
      <c r="M3695">
        <v>1</v>
      </c>
      <c r="N3695">
        <f t="shared" si="146"/>
        <v>0</v>
      </c>
      <c r="O3695">
        <f t="shared" si="151"/>
        <v>0</v>
      </c>
      <c r="P3695" t="s">
        <v>12693</v>
      </c>
    </row>
    <row r="3696" spans="2:16" x14ac:dyDescent="0.25">
      <c r="B3696" t="s">
        <v>3700</v>
      </c>
      <c r="C3696" s="119" t="s">
        <v>60</v>
      </c>
      <c r="D3696" t="s">
        <v>11537</v>
      </c>
      <c r="E3696" t="s">
        <v>11530</v>
      </c>
      <c r="F3696" t="s">
        <v>11540</v>
      </c>
      <c r="G3696" t="s">
        <v>61</v>
      </c>
      <c r="H3696" t="s">
        <v>2</v>
      </c>
      <c r="I3696" t="s">
        <v>11541</v>
      </c>
      <c r="J3696">
        <v>2016</v>
      </c>
      <c r="K3696">
        <v>1738.49</v>
      </c>
      <c r="L3696">
        <v>100</v>
      </c>
      <c r="M3696">
        <v>1</v>
      </c>
      <c r="N3696">
        <f t="shared" si="146"/>
        <v>0</v>
      </c>
      <c r="O3696">
        <f t="shared" si="151"/>
        <v>0</v>
      </c>
      <c r="P3696" t="s">
        <v>12693</v>
      </c>
    </row>
    <row r="3697" spans="2:16" x14ac:dyDescent="0.25">
      <c r="B3697" t="s">
        <v>3701</v>
      </c>
      <c r="C3697" s="119" t="s">
        <v>60</v>
      </c>
      <c r="D3697" t="s">
        <v>11537</v>
      </c>
      <c r="E3697" t="s">
        <v>11530</v>
      </c>
      <c r="F3697" t="s">
        <v>11540</v>
      </c>
      <c r="G3697" t="s">
        <v>61</v>
      </c>
      <c r="H3697" t="s">
        <v>2</v>
      </c>
      <c r="I3697" t="s">
        <v>11541</v>
      </c>
      <c r="J3697">
        <v>2016</v>
      </c>
      <c r="K3697">
        <v>1734.33</v>
      </c>
      <c r="L3697">
        <v>68</v>
      </c>
      <c r="M3697">
        <v>1</v>
      </c>
      <c r="N3697">
        <f t="shared" si="146"/>
        <v>0</v>
      </c>
      <c r="O3697">
        <f t="shared" si="151"/>
        <v>0</v>
      </c>
      <c r="P3697" t="s">
        <v>12693</v>
      </c>
    </row>
    <row r="3698" spans="2:16" x14ac:dyDescent="0.25">
      <c r="B3698" t="s">
        <v>3702</v>
      </c>
      <c r="C3698" s="119" t="s">
        <v>60</v>
      </c>
      <c r="D3698" t="s">
        <v>11542</v>
      </c>
      <c r="E3698" t="s">
        <v>11530</v>
      </c>
      <c r="F3698" t="s">
        <v>11540</v>
      </c>
      <c r="G3698" t="s">
        <v>61</v>
      </c>
      <c r="H3698" t="s">
        <v>2</v>
      </c>
      <c r="I3698" t="s">
        <v>11541</v>
      </c>
      <c r="J3698">
        <v>2016</v>
      </c>
      <c r="K3698">
        <v>2303.56</v>
      </c>
      <c r="L3698">
        <v>92</v>
      </c>
      <c r="M3698">
        <v>1</v>
      </c>
      <c r="N3698">
        <f t="shared" si="146"/>
        <v>0</v>
      </c>
      <c r="O3698">
        <f t="shared" si="151"/>
        <v>0</v>
      </c>
      <c r="P3698" t="s">
        <v>12693</v>
      </c>
    </row>
    <row r="3699" spans="2:16" x14ac:dyDescent="0.25">
      <c r="B3699" t="s">
        <v>3703</v>
      </c>
      <c r="C3699" s="119" t="s">
        <v>60</v>
      </c>
      <c r="D3699" t="s">
        <v>11537</v>
      </c>
      <c r="E3699" t="s">
        <v>11530</v>
      </c>
      <c r="F3699" t="s">
        <v>11540</v>
      </c>
      <c r="G3699" t="s">
        <v>61</v>
      </c>
      <c r="H3699" t="s">
        <v>2</v>
      </c>
      <c r="I3699" t="s">
        <v>11533</v>
      </c>
      <c r="J3699">
        <v>2016</v>
      </c>
      <c r="K3699">
        <v>1713.11</v>
      </c>
      <c r="L3699">
        <v>98</v>
      </c>
      <c r="M3699">
        <v>1</v>
      </c>
      <c r="N3699">
        <f t="shared" si="146"/>
        <v>0</v>
      </c>
      <c r="O3699">
        <f t="shared" si="151"/>
        <v>0</v>
      </c>
      <c r="P3699" t="s">
        <v>12693</v>
      </c>
    </row>
    <row r="3700" spans="2:16" x14ac:dyDescent="0.25">
      <c r="B3700" t="s">
        <v>3704</v>
      </c>
      <c r="C3700" s="119" t="s">
        <v>60</v>
      </c>
      <c r="D3700" t="s">
        <v>11537</v>
      </c>
      <c r="E3700" t="s">
        <v>11530</v>
      </c>
      <c r="F3700" t="s">
        <v>11540</v>
      </c>
      <c r="G3700" t="s">
        <v>61</v>
      </c>
      <c r="H3700" t="s">
        <v>2</v>
      </c>
      <c r="I3700" t="s">
        <v>11541</v>
      </c>
      <c r="J3700">
        <v>2016</v>
      </c>
      <c r="K3700">
        <v>2211.2800000000002</v>
      </c>
      <c r="L3700">
        <v>64</v>
      </c>
      <c r="M3700">
        <v>1</v>
      </c>
      <c r="N3700">
        <f t="shared" si="146"/>
        <v>0</v>
      </c>
      <c r="O3700">
        <f t="shared" si="151"/>
        <v>0</v>
      </c>
      <c r="P3700" t="s">
        <v>12693</v>
      </c>
    </row>
    <row r="3701" spans="2:16" x14ac:dyDescent="0.25">
      <c r="B3701" t="s">
        <v>3705</v>
      </c>
      <c r="C3701" s="119" t="s">
        <v>60</v>
      </c>
      <c r="D3701" t="s">
        <v>11537</v>
      </c>
      <c r="E3701" t="s">
        <v>11530</v>
      </c>
      <c r="F3701" t="s">
        <v>11540</v>
      </c>
      <c r="G3701" t="s">
        <v>61</v>
      </c>
      <c r="H3701" t="s">
        <v>2</v>
      </c>
      <c r="I3701" t="s">
        <v>11541</v>
      </c>
      <c r="J3701">
        <v>2016</v>
      </c>
      <c r="K3701">
        <v>2219.19</v>
      </c>
      <c r="L3701">
        <v>52</v>
      </c>
      <c r="M3701">
        <v>1</v>
      </c>
      <c r="N3701">
        <f t="shared" si="146"/>
        <v>0</v>
      </c>
      <c r="O3701">
        <f t="shared" si="151"/>
        <v>0</v>
      </c>
      <c r="P3701" t="s">
        <v>12693</v>
      </c>
    </row>
    <row r="3702" spans="2:16" x14ac:dyDescent="0.25">
      <c r="B3702" t="s">
        <v>3706</v>
      </c>
      <c r="C3702" s="119" t="s">
        <v>60</v>
      </c>
      <c r="D3702" t="s">
        <v>11537</v>
      </c>
      <c r="E3702" t="s">
        <v>11530</v>
      </c>
      <c r="F3702" t="s">
        <v>11540</v>
      </c>
      <c r="G3702" t="s">
        <v>61</v>
      </c>
      <c r="H3702" t="s">
        <v>2</v>
      </c>
      <c r="I3702" t="s">
        <v>11541</v>
      </c>
      <c r="J3702">
        <v>2016</v>
      </c>
      <c r="K3702">
        <v>1120.8599999999999</v>
      </c>
      <c r="L3702">
        <v>37</v>
      </c>
      <c r="M3702">
        <v>1</v>
      </c>
      <c r="N3702">
        <f t="shared" si="146"/>
        <v>0</v>
      </c>
      <c r="O3702">
        <f t="shared" si="151"/>
        <v>0</v>
      </c>
      <c r="P3702" t="s">
        <v>12693</v>
      </c>
    </row>
    <row r="3703" spans="2:16" x14ac:dyDescent="0.25">
      <c r="B3703" t="s">
        <v>3707</v>
      </c>
      <c r="C3703" s="119" t="s">
        <v>60</v>
      </c>
      <c r="D3703" t="s">
        <v>11537</v>
      </c>
      <c r="E3703" t="s">
        <v>11530</v>
      </c>
      <c r="F3703" t="s">
        <v>11540</v>
      </c>
      <c r="G3703" t="s">
        <v>61</v>
      </c>
      <c r="H3703" t="s">
        <v>2</v>
      </c>
      <c r="I3703" t="s">
        <v>11541</v>
      </c>
      <c r="J3703">
        <v>2016</v>
      </c>
      <c r="K3703">
        <v>1450.64</v>
      </c>
      <c r="L3703">
        <v>97</v>
      </c>
      <c r="M3703">
        <v>1</v>
      </c>
      <c r="N3703">
        <f t="shared" si="146"/>
        <v>0</v>
      </c>
      <c r="O3703">
        <f t="shared" si="151"/>
        <v>0</v>
      </c>
      <c r="P3703" t="s">
        <v>12693</v>
      </c>
    </row>
    <row r="3704" spans="2:16" x14ac:dyDescent="0.25">
      <c r="B3704" t="s">
        <v>3708</v>
      </c>
      <c r="C3704" s="119" t="s">
        <v>60</v>
      </c>
      <c r="D3704" t="s">
        <v>11537</v>
      </c>
      <c r="E3704" t="s">
        <v>11530</v>
      </c>
      <c r="F3704" t="s">
        <v>11540</v>
      </c>
      <c r="G3704" t="s">
        <v>61</v>
      </c>
      <c r="H3704" t="s">
        <v>2</v>
      </c>
      <c r="I3704" t="s">
        <v>11541</v>
      </c>
      <c r="J3704">
        <v>2016</v>
      </c>
      <c r="K3704">
        <v>2219.04</v>
      </c>
      <c r="L3704">
        <v>51</v>
      </c>
      <c r="M3704">
        <v>1</v>
      </c>
      <c r="N3704">
        <f t="shared" si="146"/>
        <v>0</v>
      </c>
      <c r="O3704">
        <f t="shared" si="151"/>
        <v>0</v>
      </c>
      <c r="P3704" t="s">
        <v>12693</v>
      </c>
    </row>
    <row r="3705" spans="2:16" x14ac:dyDescent="0.25">
      <c r="B3705" t="s">
        <v>3709</v>
      </c>
      <c r="C3705" s="119" t="s">
        <v>60</v>
      </c>
      <c r="D3705" t="s">
        <v>11563</v>
      </c>
      <c r="E3705" t="s">
        <v>11530</v>
      </c>
      <c r="F3705" t="s">
        <v>11540</v>
      </c>
      <c r="G3705" t="s">
        <v>61</v>
      </c>
      <c r="H3705" t="s">
        <v>2</v>
      </c>
      <c r="I3705" t="s">
        <v>11541</v>
      </c>
      <c r="J3705">
        <v>2016</v>
      </c>
      <c r="K3705">
        <v>1349.56</v>
      </c>
      <c r="L3705">
        <v>118</v>
      </c>
      <c r="M3705">
        <v>1</v>
      </c>
      <c r="N3705">
        <f t="shared" si="146"/>
        <v>0</v>
      </c>
      <c r="O3705">
        <f t="shared" si="151"/>
        <v>0</v>
      </c>
      <c r="P3705" t="s">
        <v>12693</v>
      </c>
    </row>
    <row r="3706" spans="2:16" x14ac:dyDescent="0.25">
      <c r="B3706" t="s">
        <v>3710</v>
      </c>
      <c r="C3706" s="119" t="s">
        <v>60</v>
      </c>
      <c r="D3706" t="s">
        <v>11537</v>
      </c>
      <c r="E3706" t="s">
        <v>11530</v>
      </c>
      <c r="F3706" t="s">
        <v>11540</v>
      </c>
      <c r="G3706" t="s">
        <v>61</v>
      </c>
      <c r="H3706" t="s">
        <v>2</v>
      </c>
      <c r="I3706" t="s">
        <v>11541</v>
      </c>
      <c r="J3706">
        <v>2016</v>
      </c>
      <c r="K3706">
        <v>2214.61</v>
      </c>
      <c r="L3706">
        <v>37</v>
      </c>
      <c r="M3706">
        <v>1</v>
      </c>
      <c r="N3706">
        <f t="shared" si="146"/>
        <v>0</v>
      </c>
      <c r="O3706">
        <f t="shared" si="151"/>
        <v>0</v>
      </c>
      <c r="P3706" t="s">
        <v>12693</v>
      </c>
    </row>
    <row r="3707" spans="2:16" x14ac:dyDescent="0.25">
      <c r="B3707" t="s">
        <v>3711</v>
      </c>
      <c r="C3707" s="119" t="s">
        <v>60</v>
      </c>
      <c r="D3707" t="s">
        <v>11537</v>
      </c>
      <c r="E3707" t="s">
        <v>11530</v>
      </c>
      <c r="F3707" t="s">
        <v>11540</v>
      </c>
      <c r="G3707" t="s">
        <v>61</v>
      </c>
      <c r="H3707" t="s">
        <v>2</v>
      </c>
      <c r="I3707" t="s">
        <v>11541</v>
      </c>
      <c r="J3707">
        <v>2016</v>
      </c>
      <c r="K3707">
        <v>2822.51</v>
      </c>
      <c r="L3707">
        <v>74</v>
      </c>
      <c r="M3707">
        <v>1</v>
      </c>
      <c r="N3707">
        <f t="shared" si="146"/>
        <v>0</v>
      </c>
      <c r="O3707">
        <f t="shared" si="151"/>
        <v>0</v>
      </c>
      <c r="P3707" t="s">
        <v>12693</v>
      </c>
    </row>
    <row r="3708" spans="2:16" x14ac:dyDescent="0.25">
      <c r="B3708" t="s">
        <v>3712</v>
      </c>
      <c r="C3708" s="119" t="s">
        <v>60</v>
      </c>
      <c r="D3708" t="s">
        <v>11537</v>
      </c>
      <c r="E3708" t="s">
        <v>11530</v>
      </c>
      <c r="F3708" t="s">
        <v>11540</v>
      </c>
      <c r="G3708" t="s">
        <v>61</v>
      </c>
      <c r="H3708" t="s">
        <v>2</v>
      </c>
      <c r="I3708" t="s">
        <v>11541</v>
      </c>
      <c r="J3708">
        <v>2016</v>
      </c>
      <c r="K3708">
        <v>1732.08</v>
      </c>
      <c r="L3708">
        <v>57</v>
      </c>
      <c r="M3708">
        <v>1</v>
      </c>
      <c r="N3708">
        <f t="shared" si="146"/>
        <v>0</v>
      </c>
      <c r="O3708">
        <f t="shared" si="151"/>
        <v>0</v>
      </c>
      <c r="P3708" t="s">
        <v>12693</v>
      </c>
    </row>
    <row r="3709" spans="2:16" x14ac:dyDescent="0.25">
      <c r="B3709" t="s">
        <v>3713</v>
      </c>
      <c r="C3709" s="119" t="s">
        <v>60</v>
      </c>
      <c r="D3709" t="s">
        <v>11537</v>
      </c>
      <c r="E3709" t="s">
        <v>11530</v>
      </c>
      <c r="F3709" t="s">
        <v>11540</v>
      </c>
      <c r="G3709" t="s">
        <v>61</v>
      </c>
      <c r="H3709" t="s">
        <v>2</v>
      </c>
      <c r="I3709" t="s">
        <v>11541</v>
      </c>
      <c r="J3709">
        <v>2016</v>
      </c>
      <c r="K3709">
        <v>1397.19</v>
      </c>
      <c r="L3709">
        <v>62</v>
      </c>
      <c r="M3709">
        <v>1</v>
      </c>
      <c r="N3709">
        <f t="shared" si="146"/>
        <v>0</v>
      </c>
      <c r="O3709">
        <f t="shared" si="151"/>
        <v>0</v>
      </c>
      <c r="P3709" t="s">
        <v>12693</v>
      </c>
    </row>
    <row r="3710" spans="2:16" x14ac:dyDescent="0.25">
      <c r="B3710" t="s">
        <v>3714</v>
      </c>
      <c r="C3710" s="119" t="s">
        <v>60</v>
      </c>
      <c r="D3710" t="s">
        <v>11537</v>
      </c>
      <c r="E3710" t="s">
        <v>11530</v>
      </c>
      <c r="F3710" t="s">
        <v>11540</v>
      </c>
      <c r="G3710" t="s">
        <v>61</v>
      </c>
      <c r="H3710" t="s">
        <v>2</v>
      </c>
      <c r="I3710" t="s">
        <v>11541</v>
      </c>
      <c r="J3710">
        <v>2016</v>
      </c>
      <c r="K3710">
        <v>3607.79</v>
      </c>
      <c r="L3710">
        <v>111</v>
      </c>
      <c r="M3710">
        <v>1</v>
      </c>
      <c r="N3710">
        <f t="shared" si="146"/>
        <v>0</v>
      </c>
      <c r="O3710">
        <f t="shared" si="151"/>
        <v>0</v>
      </c>
      <c r="P3710" t="s">
        <v>12693</v>
      </c>
    </row>
    <row r="3711" spans="2:16" x14ac:dyDescent="0.25">
      <c r="B3711" t="s">
        <v>3715</v>
      </c>
      <c r="C3711" s="119" t="s">
        <v>60</v>
      </c>
      <c r="D3711" t="s">
        <v>11537</v>
      </c>
      <c r="E3711" t="s">
        <v>11530</v>
      </c>
      <c r="F3711" t="s">
        <v>11540</v>
      </c>
      <c r="G3711" t="s">
        <v>61</v>
      </c>
      <c r="H3711" t="s">
        <v>2</v>
      </c>
      <c r="I3711" t="s">
        <v>11541</v>
      </c>
      <c r="J3711">
        <v>2016</v>
      </c>
      <c r="K3711">
        <v>2832.7</v>
      </c>
      <c r="L3711">
        <v>92</v>
      </c>
      <c r="M3711">
        <v>1</v>
      </c>
      <c r="N3711">
        <f t="shared" si="146"/>
        <v>0</v>
      </c>
      <c r="O3711">
        <f t="shared" si="151"/>
        <v>0</v>
      </c>
      <c r="P3711" t="s">
        <v>12693</v>
      </c>
    </row>
    <row r="3712" spans="2:16" x14ac:dyDescent="0.25">
      <c r="B3712" t="s">
        <v>3716</v>
      </c>
      <c r="C3712" s="119" t="s">
        <v>60</v>
      </c>
      <c r="D3712" t="s">
        <v>11537</v>
      </c>
      <c r="E3712" t="s">
        <v>11530</v>
      </c>
      <c r="F3712" t="s">
        <v>11540</v>
      </c>
      <c r="G3712" t="s">
        <v>61</v>
      </c>
      <c r="H3712" t="s">
        <v>2</v>
      </c>
      <c r="I3712" t="s">
        <v>11541</v>
      </c>
      <c r="J3712">
        <v>2016</v>
      </c>
      <c r="K3712">
        <v>2220.5500000000002</v>
      </c>
      <c r="L3712">
        <v>35</v>
      </c>
      <c r="M3712">
        <v>1</v>
      </c>
      <c r="N3712">
        <f t="shared" si="146"/>
        <v>0</v>
      </c>
      <c r="O3712">
        <f t="shared" si="151"/>
        <v>0</v>
      </c>
      <c r="P3712" t="s">
        <v>12693</v>
      </c>
    </row>
    <row r="3713" spans="2:16" x14ac:dyDescent="0.25">
      <c r="B3713" t="s">
        <v>3717</v>
      </c>
      <c r="C3713" s="119" t="s">
        <v>60</v>
      </c>
      <c r="D3713" t="s">
        <v>11537</v>
      </c>
      <c r="E3713" t="s">
        <v>11530</v>
      </c>
      <c r="F3713" t="s">
        <v>11540</v>
      </c>
      <c r="G3713" t="s">
        <v>61</v>
      </c>
      <c r="H3713" t="s">
        <v>2</v>
      </c>
      <c r="I3713" t="s">
        <v>11541</v>
      </c>
      <c r="J3713">
        <v>2016</v>
      </c>
      <c r="K3713">
        <v>1091.27</v>
      </c>
      <c r="L3713">
        <v>52</v>
      </c>
      <c r="M3713">
        <v>1</v>
      </c>
      <c r="N3713">
        <f t="shared" si="146"/>
        <v>0</v>
      </c>
      <c r="O3713">
        <f t="shared" si="151"/>
        <v>0</v>
      </c>
      <c r="P3713" t="s">
        <v>12693</v>
      </c>
    </row>
    <row r="3714" spans="2:16" x14ac:dyDescent="0.25">
      <c r="B3714" t="s">
        <v>3718</v>
      </c>
      <c r="C3714" s="119" t="s">
        <v>60</v>
      </c>
      <c r="D3714" t="s">
        <v>11550</v>
      </c>
      <c r="E3714" t="s">
        <v>11530</v>
      </c>
      <c r="F3714" t="s">
        <v>11540</v>
      </c>
      <c r="G3714" t="s">
        <v>61</v>
      </c>
      <c r="H3714" t="s">
        <v>2</v>
      </c>
      <c r="I3714" t="s">
        <v>11533</v>
      </c>
      <c r="J3714">
        <v>2016</v>
      </c>
      <c r="K3714">
        <v>1752.93</v>
      </c>
      <c r="L3714">
        <v>82</v>
      </c>
      <c r="M3714">
        <v>1</v>
      </c>
      <c r="N3714">
        <f t="shared" si="146"/>
        <v>0</v>
      </c>
      <c r="O3714">
        <f t="shared" si="151"/>
        <v>0</v>
      </c>
      <c r="P3714" t="s">
        <v>12693</v>
      </c>
    </row>
    <row r="3715" spans="2:16" x14ac:dyDescent="0.25">
      <c r="B3715" t="s">
        <v>3719</v>
      </c>
      <c r="C3715" s="119" t="s">
        <v>60</v>
      </c>
      <c r="D3715" t="s">
        <v>11537</v>
      </c>
      <c r="E3715" t="s">
        <v>11530</v>
      </c>
      <c r="F3715" t="s">
        <v>11540</v>
      </c>
      <c r="G3715" t="s">
        <v>61</v>
      </c>
      <c r="H3715" t="s">
        <v>2</v>
      </c>
      <c r="I3715" t="s">
        <v>11541</v>
      </c>
      <c r="J3715">
        <v>2016</v>
      </c>
      <c r="K3715">
        <v>2961.51</v>
      </c>
      <c r="L3715">
        <v>139</v>
      </c>
      <c r="M3715">
        <v>1</v>
      </c>
      <c r="N3715">
        <f t="shared" si="146"/>
        <v>0</v>
      </c>
      <c r="O3715">
        <f t="shared" si="151"/>
        <v>0</v>
      </c>
      <c r="P3715" t="s">
        <v>12693</v>
      </c>
    </row>
    <row r="3716" spans="2:16" x14ac:dyDescent="0.25">
      <c r="B3716" t="s">
        <v>3720</v>
      </c>
      <c r="C3716" s="119" t="s">
        <v>60</v>
      </c>
      <c r="D3716" t="s">
        <v>11537</v>
      </c>
      <c r="E3716" t="s">
        <v>11530</v>
      </c>
      <c r="F3716" t="s">
        <v>11540</v>
      </c>
      <c r="G3716" t="s">
        <v>61</v>
      </c>
      <c r="H3716" t="s">
        <v>2</v>
      </c>
      <c r="I3716" t="s">
        <v>11541</v>
      </c>
      <c r="J3716">
        <v>2016</v>
      </c>
      <c r="K3716">
        <v>2825.69</v>
      </c>
      <c r="L3716">
        <v>84</v>
      </c>
      <c r="M3716">
        <v>1</v>
      </c>
      <c r="N3716">
        <f t="shared" si="146"/>
        <v>0</v>
      </c>
      <c r="O3716">
        <f t="shared" si="151"/>
        <v>0</v>
      </c>
      <c r="P3716" t="s">
        <v>12693</v>
      </c>
    </row>
    <row r="3717" spans="2:16" x14ac:dyDescent="0.25">
      <c r="B3717" t="s">
        <v>3721</v>
      </c>
      <c r="C3717" s="119" t="s">
        <v>60</v>
      </c>
      <c r="D3717" t="s">
        <v>11537</v>
      </c>
      <c r="E3717" t="s">
        <v>11530</v>
      </c>
      <c r="F3717" t="s">
        <v>11540</v>
      </c>
      <c r="G3717" t="s">
        <v>61</v>
      </c>
      <c r="H3717" t="s">
        <v>2</v>
      </c>
      <c r="I3717" t="s">
        <v>11541</v>
      </c>
      <c r="J3717">
        <v>2016</v>
      </c>
      <c r="K3717">
        <v>2827.87</v>
      </c>
      <c r="L3717">
        <v>90</v>
      </c>
      <c r="M3717">
        <v>1</v>
      </c>
      <c r="N3717">
        <f t="shared" si="146"/>
        <v>0</v>
      </c>
      <c r="O3717">
        <f t="shared" si="151"/>
        <v>0</v>
      </c>
      <c r="P3717" t="s">
        <v>12693</v>
      </c>
    </row>
    <row r="3718" spans="2:16" x14ac:dyDescent="0.25">
      <c r="B3718" t="s">
        <v>3722</v>
      </c>
      <c r="C3718" s="119" t="s">
        <v>60</v>
      </c>
      <c r="D3718" t="s">
        <v>11537</v>
      </c>
      <c r="E3718" t="s">
        <v>11530</v>
      </c>
      <c r="F3718" t="s">
        <v>11540</v>
      </c>
      <c r="G3718" t="s">
        <v>61</v>
      </c>
      <c r="H3718" t="s">
        <v>2</v>
      </c>
      <c r="I3718" t="s">
        <v>11541</v>
      </c>
      <c r="J3718">
        <v>2016</v>
      </c>
      <c r="K3718">
        <v>2824.28</v>
      </c>
      <c r="L3718">
        <v>73</v>
      </c>
      <c r="M3718">
        <v>1</v>
      </c>
      <c r="N3718">
        <f t="shared" si="146"/>
        <v>0</v>
      </c>
      <c r="O3718">
        <f t="shared" si="151"/>
        <v>0</v>
      </c>
      <c r="P3718" t="s">
        <v>12693</v>
      </c>
    </row>
    <row r="3719" spans="2:16" x14ac:dyDescent="0.25">
      <c r="B3719" t="s">
        <v>3723</v>
      </c>
      <c r="C3719" s="119" t="s">
        <v>60</v>
      </c>
      <c r="D3719" t="s">
        <v>11537</v>
      </c>
      <c r="E3719" t="s">
        <v>11530</v>
      </c>
      <c r="F3719" t="s">
        <v>11540</v>
      </c>
      <c r="G3719" t="s">
        <v>61</v>
      </c>
      <c r="H3719" t="s">
        <v>2</v>
      </c>
      <c r="I3719" t="s">
        <v>11541</v>
      </c>
      <c r="J3719">
        <v>2016</v>
      </c>
      <c r="K3719">
        <v>2825.71</v>
      </c>
      <c r="L3719">
        <v>84</v>
      </c>
      <c r="M3719">
        <v>1</v>
      </c>
      <c r="N3719">
        <f t="shared" si="146"/>
        <v>0</v>
      </c>
      <c r="O3719">
        <f t="shared" si="151"/>
        <v>0</v>
      </c>
      <c r="P3719" t="s">
        <v>12693</v>
      </c>
    </row>
    <row r="3720" spans="2:16" x14ac:dyDescent="0.25">
      <c r="B3720" t="s">
        <v>3724</v>
      </c>
      <c r="C3720" s="119" t="s">
        <v>60</v>
      </c>
      <c r="D3720" t="s">
        <v>11537</v>
      </c>
      <c r="E3720" t="s">
        <v>11530</v>
      </c>
      <c r="F3720" t="s">
        <v>11540</v>
      </c>
      <c r="G3720" t="s">
        <v>61</v>
      </c>
      <c r="H3720" t="s">
        <v>2</v>
      </c>
      <c r="I3720" t="s">
        <v>11541</v>
      </c>
      <c r="J3720">
        <v>2016</v>
      </c>
      <c r="K3720">
        <v>1120.3</v>
      </c>
      <c r="M3720">
        <v>1</v>
      </c>
      <c r="N3720">
        <f t="shared" si="146"/>
        <v>0</v>
      </c>
      <c r="O3720">
        <f t="shared" si="151"/>
        <v>1</v>
      </c>
      <c r="P3720" t="s">
        <v>12693</v>
      </c>
    </row>
    <row r="3721" spans="2:16" x14ac:dyDescent="0.25">
      <c r="B3721" t="s">
        <v>3725</v>
      </c>
      <c r="C3721" s="119" t="s">
        <v>60</v>
      </c>
      <c r="D3721" t="s">
        <v>11537</v>
      </c>
      <c r="E3721" t="s">
        <v>11530</v>
      </c>
      <c r="F3721" t="s">
        <v>11540</v>
      </c>
      <c r="G3721" t="s">
        <v>61</v>
      </c>
      <c r="H3721" t="s">
        <v>2</v>
      </c>
      <c r="I3721" t="s">
        <v>11541</v>
      </c>
      <c r="J3721">
        <v>2016</v>
      </c>
      <c r="K3721">
        <v>1128.1199999999999</v>
      </c>
      <c r="L3721">
        <v>44</v>
      </c>
      <c r="M3721">
        <v>1</v>
      </c>
      <c r="N3721">
        <f t="shared" si="146"/>
        <v>0</v>
      </c>
      <c r="O3721">
        <f t="shared" si="151"/>
        <v>0</v>
      </c>
      <c r="P3721" t="s">
        <v>12693</v>
      </c>
    </row>
    <row r="3722" spans="2:16" x14ac:dyDescent="0.25">
      <c r="B3722" t="s">
        <v>3726</v>
      </c>
      <c r="C3722" s="119" t="s">
        <v>60</v>
      </c>
      <c r="D3722" t="s">
        <v>11537</v>
      </c>
      <c r="E3722" t="s">
        <v>11530</v>
      </c>
      <c r="F3722" t="s">
        <v>11540</v>
      </c>
      <c r="G3722" t="s">
        <v>61</v>
      </c>
      <c r="H3722" t="s">
        <v>2</v>
      </c>
      <c r="I3722" t="s">
        <v>11541</v>
      </c>
      <c r="J3722">
        <v>2016</v>
      </c>
      <c r="K3722">
        <v>1734.97</v>
      </c>
      <c r="L3722">
        <v>80</v>
      </c>
      <c r="M3722">
        <v>1</v>
      </c>
      <c r="N3722">
        <f t="shared" si="146"/>
        <v>0</v>
      </c>
      <c r="O3722">
        <f t="shared" si="151"/>
        <v>0</v>
      </c>
      <c r="P3722" t="s">
        <v>12693</v>
      </c>
    </row>
    <row r="3723" spans="2:16" x14ac:dyDescent="0.25">
      <c r="B3723" t="s">
        <v>3727</v>
      </c>
      <c r="C3723" s="119" t="s">
        <v>60</v>
      </c>
      <c r="D3723" t="s">
        <v>11550</v>
      </c>
      <c r="E3723" t="s">
        <v>11530</v>
      </c>
      <c r="F3723" t="s">
        <v>11540</v>
      </c>
      <c r="G3723" t="s">
        <v>61</v>
      </c>
      <c r="H3723" t="s">
        <v>2</v>
      </c>
      <c r="I3723" t="s">
        <v>11541</v>
      </c>
      <c r="J3723">
        <v>2016</v>
      </c>
      <c r="K3723">
        <v>2217.87</v>
      </c>
      <c r="L3723">
        <v>42</v>
      </c>
      <c r="M3723">
        <v>1</v>
      </c>
      <c r="N3723">
        <f t="shared" ref="N3723:N3786" si="152">IF(K3723&lt;100,1,0)</f>
        <v>0</v>
      </c>
      <c r="O3723">
        <f t="shared" si="151"/>
        <v>0</v>
      </c>
      <c r="P3723" t="s">
        <v>12693</v>
      </c>
    </row>
    <row r="3724" spans="2:16" x14ac:dyDescent="0.25">
      <c r="B3724" t="s">
        <v>3728</v>
      </c>
      <c r="C3724" s="119" t="s">
        <v>60</v>
      </c>
      <c r="D3724" t="s">
        <v>11537</v>
      </c>
      <c r="E3724" t="s">
        <v>11530</v>
      </c>
      <c r="F3724" t="s">
        <v>11540</v>
      </c>
      <c r="G3724" t="s">
        <v>61</v>
      </c>
      <c r="H3724" t="s">
        <v>2</v>
      </c>
      <c r="I3724" t="s">
        <v>11541</v>
      </c>
      <c r="J3724">
        <v>2016</v>
      </c>
      <c r="K3724">
        <v>5425.35</v>
      </c>
      <c r="L3724">
        <v>119</v>
      </c>
      <c r="M3724">
        <v>1</v>
      </c>
      <c r="N3724">
        <f t="shared" si="152"/>
        <v>0</v>
      </c>
      <c r="O3724">
        <f t="shared" si="151"/>
        <v>0</v>
      </c>
      <c r="P3724" t="s">
        <v>12693</v>
      </c>
    </row>
    <row r="3725" spans="2:16" x14ac:dyDescent="0.25">
      <c r="B3725" t="s">
        <v>3729</v>
      </c>
      <c r="C3725" s="119" t="s">
        <v>60</v>
      </c>
      <c r="D3725" t="s">
        <v>11537</v>
      </c>
      <c r="E3725" t="s">
        <v>11530</v>
      </c>
      <c r="F3725" t="s">
        <v>11540</v>
      </c>
      <c r="G3725" t="s">
        <v>61</v>
      </c>
      <c r="H3725" t="s">
        <v>2</v>
      </c>
      <c r="I3725" t="s">
        <v>11541</v>
      </c>
      <c r="J3725">
        <v>2016</v>
      </c>
      <c r="K3725">
        <v>1733.91</v>
      </c>
      <c r="L3725">
        <v>90</v>
      </c>
      <c r="M3725">
        <v>1</v>
      </c>
      <c r="N3725">
        <f t="shared" si="152"/>
        <v>0</v>
      </c>
      <c r="O3725">
        <f t="shared" si="151"/>
        <v>0</v>
      </c>
      <c r="P3725" t="s">
        <v>12693</v>
      </c>
    </row>
    <row r="3726" spans="2:16" x14ac:dyDescent="0.25">
      <c r="B3726" t="s">
        <v>3730</v>
      </c>
      <c r="C3726" s="119" t="s">
        <v>60</v>
      </c>
      <c r="D3726" t="s">
        <v>11537</v>
      </c>
      <c r="E3726" t="s">
        <v>11530</v>
      </c>
      <c r="F3726" t="s">
        <v>11540</v>
      </c>
      <c r="G3726" t="s">
        <v>61</v>
      </c>
      <c r="H3726" t="s">
        <v>2</v>
      </c>
      <c r="I3726" t="s">
        <v>11533</v>
      </c>
      <c r="J3726">
        <v>2016</v>
      </c>
      <c r="K3726">
        <v>2210.75</v>
      </c>
      <c r="L3726">
        <v>79</v>
      </c>
      <c r="M3726">
        <v>1</v>
      </c>
      <c r="N3726">
        <f t="shared" si="152"/>
        <v>0</v>
      </c>
      <c r="O3726">
        <f t="shared" si="151"/>
        <v>0</v>
      </c>
      <c r="P3726" t="s">
        <v>12693</v>
      </c>
    </row>
    <row r="3727" spans="2:16" x14ac:dyDescent="0.25">
      <c r="B3727" t="s">
        <v>3731</v>
      </c>
      <c r="C3727" s="119" t="s">
        <v>60</v>
      </c>
      <c r="D3727" t="s">
        <v>11542</v>
      </c>
      <c r="E3727" t="s">
        <v>11530</v>
      </c>
      <c r="F3727" t="s">
        <v>11540</v>
      </c>
      <c r="G3727" t="s">
        <v>61</v>
      </c>
      <c r="H3727" t="s">
        <v>2</v>
      </c>
      <c r="I3727" t="s">
        <v>11541</v>
      </c>
      <c r="J3727">
        <v>2016</v>
      </c>
      <c r="K3727">
        <v>1125.1300000000001</v>
      </c>
      <c r="L3727">
        <v>45</v>
      </c>
      <c r="M3727">
        <v>1</v>
      </c>
      <c r="N3727">
        <f t="shared" si="152"/>
        <v>0</v>
      </c>
      <c r="O3727">
        <f t="shared" ref="O3727:O3790" si="153">IF(OR(L3727="",L3727&lt;=0),1,0)</f>
        <v>0</v>
      </c>
      <c r="P3727" t="s">
        <v>12693</v>
      </c>
    </row>
    <row r="3728" spans="2:16" x14ac:dyDescent="0.25">
      <c r="B3728" t="s">
        <v>3732</v>
      </c>
      <c r="C3728" s="119" t="s">
        <v>60</v>
      </c>
      <c r="D3728" t="s">
        <v>11537</v>
      </c>
      <c r="E3728" t="s">
        <v>11530</v>
      </c>
      <c r="F3728" t="s">
        <v>11540</v>
      </c>
      <c r="G3728" t="s">
        <v>61</v>
      </c>
      <c r="H3728" t="s">
        <v>2</v>
      </c>
      <c r="I3728" t="s">
        <v>11541</v>
      </c>
      <c r="J3728">
        <v>2016</v>
      </c>
      <c r="K3728">
        <v>2823.33</v>
      </c>
      <c r="L3728">
        <v>55</v>
      </c>
      <c r="M3728">
        <v>1</v>
      </c>
      <c r="N3728">
        <f t="shared" si="152"/>
        <v>0</v>
      </c>
      <c r="O3728">
        <f t="shared" si="153"/>
        <v>0</v>
      </c>
      <c r="P3728" t="s">
        <v>12693</v>
      </c>
    </row>
    <row r="3729" spans="2:16" x14ac:dyDescent="0.25">
      <c r="B3729" t="s">
        <v>3733</v>
      </c>
      <c r="C3729" s="119" t="s">
        <v>60</v>
      </c>
      <c r="D3729" t="s">
        <v>11537</v>
      </c>
      <c r="E3729" t="s">
        <v>11530</v>
      </c>
      <c r="F3729" t="s">
        <v>11540</v>
      </c>
      <c r="G3729" t="s">
        <v>61</v>
      </c>
      <c r="H3729" t="s">
        <v>2</v>
      </c>
      <c r="I3729" t="s">
        <v>11541</v>
      </c>
      <c r="J3729">
        <v>2016</v>
      </c>
      <c r="K3729">
        <v>2822.85</v>
      </c>
      <c r="L3729">
        <v>81</v>
      </c>
      <c r="M3729">
        <v>1</v>
      </c>
      <c r="N3729">
        <f t="shared" si="152"/>
        <v>0</v>
      </c>
      <c r="O3729">
        <f t="shared" si="153"/>
        <v>0</v>
      </c>
      <c r="P3729" t="s">
        <v>12693</v>
      </c>
    </row>
    <row r="3730" spans="2:16" x14ac:dyDescent="0.25">
      <c r="B3730" t="s">
        <v>3734</v>
      </c>
      <c r="C3730" s="119" t="s">
        <v>60</v>
      </c>
      <c r="D3730" t="s">
        <v>11537</v>
      </c>
      <c r="E3730" t="s">
        <v>11530</v>
      </c>
      <c r="F3730" t="s">
        <v>11540</v>
      </c>
      <c r="G3730" t="s">
        <v>61</v>
      </c>
      <c r="H3730" t="s">
        <v>2</v>
      </c>
      <c r="I3730" t="s">
        <v>11533</v>
      </c>
      <c r="J3730">
        <v>2016</v>
      </c>
      <c r="K3730">
        <v>2965.66</v>
      </c>
      <c r="L3730">
        <v>145</v>
      </c>
      <c r="M3730">
        <v>1</v>
      </c>
      <c r="N3730">
        <f t="shared" si="152"/>
        <v>0</v>
      </c>
      <c r="O3730">
        <f t="shared" si="153"/>
        <v>0</v>
      </c>
      <c r="P3730" t="s">
        <v>12693</v>
      </c>
    </row>
    <row r="3731" spans="2:16" x14ac:dyDescent="0.25">
      <c r="B3731" t="s">
        <v>3735</v>
      </c>
      <c r="C3731" s="119" t="s">
        <v>60</v>
      </c>
      <c r="D3731" t="s">
        <v>11550</v>
      </c>
      <c r="E3731" t="s">
        <v>11530</v>
      </c>
      <c r="F3731" t="s">
        <v>11540</v>
      </c>
      <c r="G3731" t="s">
        <v>61</v>
      </c>
      <c r="H3731" t="s">
        <v>2</v>
      </c>
      <c r="I3731" t="s">
        <v>11541</v>
      </c>
      <c r="J3731">
        <v>2016</v>
      </c>
      <c r="K3731">
        <v>1126.93</v>
      </c>
      <c r="L3731">
        <v>47</v>
      </c>
      <c r="M3731">
        <v>1</v>
      </c>
      <c r="N3731">
        <f t="shared" si="152"/>
        <v>0</v>
      </c>
      <c r="O3731">
        <f t="shared" si="153"/>
        <v>0</v>
      </c>
      <c r="P3731" t="s">
        <v>12693</v>
      </c>
    </row>
    <row r="3732" spans="2:16" x14ac:dyDescent="0.25">
      <c r="B3732" t="s">
        <v>3736</v>
      </c>
      <c r="C3732" s="119" t="s">
        <v>60</v>
      </c>
      <c r="D3732" t="s">
        <v>11537</v>
      </c>
      <c r="E3732" t="s">
        <v>11530</v>
      </c>
      <c r="F3732" t="s">
        <v>11540</v>
      </c>
      <c r="G3732" t="s">
        <v>61</v>
      </c>
      <c r="H3732" t="s">
        <v>2</v>
      </c>
      <c r="I3732" t="s">
        <v>11541</v>
      </c>
      <c r="J3732">
        <v>2016</v>
      </c>
      <c r="K3732">
        <v>6.46</v>
      </c>
      <c r="L3732">
        <v>50</v>
      </c>
      <c r="M3732">
        <v>1</v>
      </c>
      <c r="N3732">
        <f t="shared" si="152"/>
        <v>1</v>
      </c>
      <c r="O3732">
        <f t="shared" si="153"/>
        <v>0</v>
      </c>
      <c r="P3732" t="s">
        <v>12693</v>
      </c>
    </row>
    <row r="3733" spans="2:16" x14ac:dyDescent="0.25">
      <c r="B3733" t="s">
        <v>3737</v>
      </c>
      <c r="C3733" s="119" t="s">
        <v>60</v>
      </c>
      <c r="D3733" t="s">
        <v>11537</v>
      </c>
      <c r="E3733" t="s">
        <v>11530</v>
      </c>
      <c r="F3733" t="s">
        <v>11540</v>
      </c>
      <c r="G3733" t="s">
        <v>61</v>
      </c>
      <c r="H3733" t="s">
        <v>2</v>
      </c>
      <c r="I3733" t="s">
        <v>11541</v>
      </c>
      <c r="J3733">
        <v>2016</v>
      </c>
      <c r="K3733">
        <v>2218.5100000000002</v>
      </c>
      <c r="L3733">
        <v>47</v>
      </c>
      <c r="M3733">
        <v>1</v>
      </c>
      <c r="N3733">
        <f t="shared" si="152"/>
        <v>0</v>
      </c>
      <c r="O3733">
        <f t="shared" si="153"/>
        <v>0</v>
      </c>
      <c r="P3733" t="s">
        <v>12693</v>
      </c>
    </row>
    <row r="3734" spans="2:16" x14ac:dyDescent="0.25">
      <c r="B3734" t="s">
        <v>3738</v>
      </c>
      <c r="C3734" s="119" t="s">
        <v>60</v>
      </c>
      <c r="D3734" t="s">
        <v>11537</v>
      </c>
      <c r="E3734" t="s">
        <v>11530</v>
      </c>
      <c r="F3734" t="s">
        <v>11540</v>
      </c>
      <c r="G3734" t="s">
        <v>61</v>
      </c>
      <c r="H3734" t="s">
        <v>2</v>
      </c>
      <c r="I3734" t="s">
        <v>11541</v>
      </c>
      <c r="J3734">
        <v>2016</v>
      </c>
      <c r="K3734">
        <v>1149.05</v>
      </c>
      <c r="L3734">
        <v>42</v>
      </c>
      <c r="M3734">
        <v>1</v>
      </c>
      <c r="N3734">
        <f t="shared" si="152"/>
        <v>0</v>
      </c>
      <c r="O3734">
        <f t="shared" si="153"/>
        <v>0</v>
      </c>
      <c r="P3734" t="s">
        <v>12693</v>
      </c>
    </row>
    <row r="3735" spans="2:16" x14ac:dyDescent="0.25">
      <c r="B3735" t="s">
        <v>3739</v>
      </c>
      <c r="C3735" s="119" t="s">
        <v>60</v>
      </c>
      <c r="D3735" t="s">
        <v>11550</v>
      </c>
      <c r="E3735" t="s">
        <v>11530</v>
      </c>
      <c r="F3735" t="s">
        <v>11540</v>
      </c>
      <c r="G3735" t="s">
        <v>61</v>
      </c>
      <c r="H3735" t="s">
        <v>2</v>
      </c>
      <c r="I3735" t="s">
        <v>11541</v>
      </c>
      <c r="J3735">
        <v>2016</v>
      </c>
      <c r="K3735">
        <v>1152.92</v>
      </c>
      <c r="L3735">
        <v>72</v>
      </c>
      <c r="M3735">
        <v>1</v>
      </c>
      <c r="N3735">
        <f t="shared" si="152"/>
        <v>0</v>
      </c>
      <c r="O3735">
        <f t="shared" si="153"/>
        <v>0</v>
      </c>
      <c r="P3735" t="s">
        <v>12693</v>
      </c>
    </row>
    <row r="3736" spans="2:16" x14ac:dyDescent="0.25">
      <c r="B3736" t="s">
        <v>3740</v>
      </c>
      <c r="C3736" s="119" t="s">
        <v>60</v>
      </c>
      <c r="D3736" t="s">
        <v>11537</v>
      </c>
      <c r="E3736" t="s">
        <v>11530</v>
      </c>
      <c r="F3736" t="s">
        <v>11540</v>
      </c>
      <c r="G3736" t="s">
        <v>61</v>
      </c>
      <c r="H3736" t="s">
        <v>2</v>
      </c>
      <c r="I3736" t="s">
        <v>11541</v>
      </c>
      <c r="J3736">
        <v>2016</v>
      </c>
      <c r="K3736">
        <v>1121.27</v>
      </c>
      <c r="L3736">
        <v>62</v>
      </c>
      <c r="M3736">
        <v>1</v>
      </c>
      <c r="N3736">
        <f t="shared" si="152"/>
        <v>0</v>
      </c>
      <c r="O3736">
        <f t="shared" si="153"/>
        <v>0</v>
      </c>
      <c r="P3736" t="s">
        <v>12691</v>
      </c>
    </row>
    <row r="3737" spans="2:16" x14ac:dyDescent="0.25">
      <c r="B3737" t="s">
        <v>3741</v>
      </c>
      <c r="C3737" s="119" t="s">
        <v>60</v>
      </c>
      <c r="D3737" t="s">
        <v>11537</v>
      </c>
      <c r="E3737" t="s">
        <v>11530</v>
      </c>
      <c r="F3737" t="s">
        <v>11540</v>
      </c>
      <c r="G3737" t="s">
        <v>61</v>
      </c>
      <c r="H3737" t="s">
        <v>2</v>
      </c>
      <c r="I3737" t="s">
        <v>11541</v>
      </c>
      <c r="J3737">
        <v>2016</v>
      </c>
      <c r="K3737">
        <v>1145.5899999999999</v>
      </c>
      <c r="L3737">
        <v>16</v>
      </c>
      <c r="M3737">
        <v>1</v>
      </c>
      <c r="N3737">
        <f t="shared" si="152"/>
        <v>0</v>
      </c>
      <c r="O3737">
        <f t="shared" si="153"/>
        <v>0</v>
      </c>
      <c r="P3737" t="s">
        <v>12693</v>
      </c>
    </row>
    <row r="3738" spans="2:16" x14ac:dyDescent="0.25">
      <c r="B3738" t="s">
        <v>3742</v>
      </c>
      <c r="C3738" s="119" t="s">
        <v>60</v>
      </c>
      <c r="D3738" t="s">
        <v>11537</v>
      </c>
      <c r="E3738" t="s">
        <v>11530</v>
      </c>
      <c r="F3738" t="s">
        <v>11540</v>
      </c>
      <c r="G3738" t="s">
        <v>61</v>
      </c>
      <c r="H3738" t="s">
        <v>2</v>
      </c>
      <c r="I3738" t="s">
        <v>11541</v>
      </c>
      <c r="J3738">
        <v>2016</v>
      </c>
      <c r="K3738">
        <v>1801.65</v>
      </c>
      <c r="L3738">
        <v>122</v>
      </c>
      <c r="M3738">
        <v>1</v>
      </c>
      <c r="N3738">
        <f t="shared" si="152"/>
        <v>0</v>
      </c>
      <c r="O3738">
        <f t="shared" si="153"/>
        <v>0</v>
      </c>
      <c r="P3738" t="s">
        <v>12693</v>
      </c>
    </row>
    <row r="3739" spans="2:16" x14ac:dyDescent="0.25">
      <c r="B3739" t="s">
        <v>3743</v>
      </c>
      <c r="C3739" s="119" t="s">
        <v>60</v>
      </c>
      <c r="D3739" t="s">
        <v>11537</v>
      </c>
      <c r="E3739" t="s">
        <v>11530</v>
      </c>
      <c r="F3739" t="s">
        <v>11540</v>
      </c>
      <c r="G3739" t="s">
        <v>61</v>
      </c>
      <c r="H3739" t="s">
        <v>2</v>
      </c>
      <c r="I3739" t="s">
        <v>11541</v>
      </c>
      <c r="J3739">
        <v>2016</v>
      </c>
      <c r="K3739">
        <v>1361.92</v>
      </c>
      <c r="L3739">
        <v>40</v>
      </c>
      <c r="M3739">
        <v>1</v>
      </c>
      <c r="N3739">
        <f t="shared" si="152"/>
        <v>0</v>
      </c>
      <c r="O3739">
        <f t="shared" si="153"/>
        <v>0</v>
      </c>
      <c r="P3739" t="s">
        <v>12691</v>
      </c>
    </row>
    <row r="3740" spans="2:16" x14ac:dyDescent="0.25">
      <c r="B3740" t="s">
        <v>3744</v>
      </c>
      <c r="C3740" s="119" t="s">
        <v>60</v>
      </c>
      <c r="D3740" t="s">
        <v>11537</v>
      </c>
      <c r="E3740" t="s">
        <v>11530</v>
      </c>
      <c r="F3740" t="s">
        <v>11540</v>
      </c>
      <c r="G3740" t="s">
        <v>61</v>
      </c>
      <c r="H3740" t="s">
        <v>2</v>
      </c>
      <c r="I3740" t="s">
        <v>11541</v>
      </c>
      <c r="J3740">
        <v>2016</v>
      </c>
      <c r="K3740">
        <v>1147.75</v>
      </c>
      <c r="L3740">
        <v>32</v>
      </c>
      <c r="M3740">
        <v>1</v>
      </c>
      <c r="N3740">
        <f t="shared" si="152"/>
        <v>0</v>
      </c>
      <c r="O3740">
        <f t="shared" si="153"/>
        <v>0</v>
      </c>
      <c r="P3740" t="s">
        <v>12693</v>
      </c>
    </row>
    <row r="3741" spans="2:16" x14ac:dyDescent="0.25">
      <c r="B3741" t="s">
        <v>3745</v>
      </c>
      <c r="C3741" s="119" t="s">
        <v>60</v>
      </c>
      <c r="D3741" t="s">
        <v>11537</v>
      </c>
      <c r="E3741" t="s">
        <v>11530</v>
      </c>
      <c r="F3741" t="s">
        <v>11540</v>
      </c>
      <c r="G3741" t="s">
        <v>61</v>
      </c>
      <c r="H3741" t="s">
        <v>2</v>
      </c>
      <c r="I3741" t="s">
        <v>11541</v>
      </c>
      <c r="J3741">
        <v>2016</v>
      </c>
      <c r="K3741">
        <v>1149.69</v>
      </c>
      <c r="L3741">
        <v>47</v>
      </c>
      <c r="M3741">
        <v>1</v>
      </c>
      <c r="N3741">
        <f t="shared" si="152"/>
        <v>0</v>
      </c>
      <c r="O3741">
        <f t="shared" si="153"/>
        <v>0</v>
      </c>
      <c r="P3741" t="s">
        <v>12693</v>
      </c>
    </row>
    <row r="3742" spans="2:16" x14ac:dyDescent="0.25">
      <c r="B3742" t="s">
        <v>3746</v>
      </c>
      <c r="C3742" s="119" t="s">
        <v>60</v>
      </c>
      <c r="D3742" t="s">
        <v>11537</v>
      </c>
      <c r="E3742" t="s">
        <v>11530</v>
      </c>
      <c r="F3742" t="s">
        <v>11540</v>
      </c>
      <c r="G3742" t="s">
        <v>61</v>
      </c>
      <c r="H3742" t="s">
        <v>2</v>
      </c>
      <c r="I3742" t="s">
        <v>11541</v>
      </c>
      <c r="J3742">
        <v>2016</v>
      </c>
      <c r="K3742">
        <v>2882.29</v>
      </c>
      <c r="L3742">
        <v>75</v>
      </c>
      <c r="M3742">
        <v>1</v>
      </c>
      <c r="N3742">
        <f t="shared" si="152"/>
        <v>0</v>
      </c>
      <c r="O3742">
        <f t="shared" si="153"/>
        <v>0</v>
      </c>
      <c r="P3742" t="s">
        <v>12693</v>
      </c>
    </row>
    <row r="3743" spans="2:16" x14ac:dyDescent="0.25">
      <c r="B3743" t="s">
        <v>3747</v>
      </c>
      <c r="C3743" s="119" t="s">
        <v>60</v>
      </c>
      <c r="D3743" t="s">
        <v>11542</v>
      </c>
      <c r="E3743" t="s">
        <v>11530</v>
      </c>
      <c r="F3743" t="s">
        <v>11540</v>
      </c>
      <c r="G3743" t="s">
        <v>61</v>
      </c>
      <c r="H3743" t="s">
        <v>2</v>
      </c>
      <c r="I3743" t="s">
        <v>11541</v>
      </c>
      <c r="J3743">
        <v>2016</v>
      </c>
      <c r="K3743">
        <v>1146.46</v>
      </c>
      <c r="L3743">
        <v>22</v>
      </c>
      <c r="M3743">
        <v>1</v>
      </c>
      <c r="N3743">
        <f t="shared" si="152"/>
        <v>0</v>
      </c>
      <c r="O3743">
        <f t="shared" si="153"/>
        <v>0</v>
      </c>
      <c r="P3743" t="s">
        <v>12693</v>
      </c>
    </row>
    <row r="3744" spans="2:16" x14ac:dyDescent="0.25">
      <c r="B3744" t="s">
        <v>3748</v>
      </c>
      <c r="C3744" s="119" t="s">
        <v>60</v>
      </c>
      <c r="D3744" t="s">
        <v>11537</v>
      </c>
      <c r="E3744" t="s">
        <v>11530</v>
      </c>
      <c r="F3744" t="s">
        <v>11540</v>
      </c>
      <c r="G3744" t="s">
        <v>61</v>
      </c>
      <c r="H3744" t="s">
        <v>2</v>
      </c>
      <c r="I3744" t="s">
        <v>11541</v>
      </c>
      <c r="J3744">
        <v>2016</v>
      </c>
      <c r="K3744">
        <v>1529.09</v>
      </c>
      <c r="L3744">
        <v>40</v>
      </c>
      <c r="M3744">
        <v>1</v>
      </c>
      <c r="N3744">
        <f t="shared" si="152"/>
        <v>0</v>
      </c>
      <c r="O3744">
        <f t="shared" si="153"/>
        <v>0</v>
      </c>
      <c r="P3744" t="s">
        <v>12693</v>
      </c>
    </row>
    <row r="3745" spans="2:16" x14ac:dyDescent="0.25">
      <c r="B3745" t="s">
        <v>3749</v>
      </c>
      <c r="C3745" s="119" t="s">
        <v>60</v>
      </c>
      <c r="D3745" t="s">
        <v>11537</v>
      </c>
      <c r="E3745" t="s">
        <v>11530</v>
      </c>
      <c r="F3745" t="s">
        <v>11540</v>
      </c>
      <c r="G3745" t="s">
        <v>61</v>
      </c>
      <c r="H3745" t="s">
        <v>2</v>
      </c>
      <c r="I3745" t="s">
        <v>11541</v>
      </c>
      <c r="J3745">
        <v>2016</v>
      </c>
      <c r="K3745">
        <v>2884.47</v>
      </c>
      <c r="L3745">
        <v>92</v>
      </c>
      <c r="M3745">
        <v>1</v>
      </c>
      <c r="N3745">
        <f t="shared" si="152"/>
        <v>0</v>
      </c>
      <c r="O3745">
        <f t="shared" si="153"/>
        <v>0</v>
      </c>
      <c r="P3745" t="s">
        <v>12693</v>
      </c>
    </row>
    <row r="3746" spans="2:16" x14ac:dyDescent="0.25">
      <c r="B3746" t="s">
        <v>3750</v>
      </c>
      <c r="C3746" s="119" t="s">
        <v>60</v>
      </c>
      <c r="D3746" t="s">
        <v>11546</v>
      </c>
      <c r="E3746" t="s">
        <v>11530</v>
      </c>
      <c r="F3746" t="s">
        <v>11540</v>
      </c>
      <c r="G3746" t="s">
        <v>61</v>
      </c>
      <c r="H3746" t="s">
        <v>2</v>
      </c>
      <c r="I3746" t="s">
        <v>11541</v>
      </c>
      <c r="J3746">
        <v>2016</v>
      </c>
      <c r="K3746">
        <v>2871.43</v>
      </c>
      <c r="L3746">
        <v>83</v>
      </c>
      <c r="M3746">
        <v>1</v>
      </c>
      <c r="N3746">
        <f t="shared" si="152"/>
        <v>0</v>
      </c>
      <c r="O3746">
        <f t="shared" si="153"/>
        <v>0</v>
      </c>
      <c r="P3746" t="s">
        <v>12693</v>
      </c>
    </row>
    <row r="3747" spans="2:16" x14ac:dyDescent="0.25">
      <c r="B3747" t="s">
        <v>3751</v>
      </c>
      <c r="C3747" s="119" t="s">
        <v>60</v>
      </c>
      <c r="D3747" t="s">
        <v>11537</v>
      </c>
      <c r="E3747" t="s">
        <v>11530</v>
      </c>
      <c r="F3747" t="s">
        <v>11540</v>
      </c>
      <c r="G3747" t="s">
        <v>61</v>
      </c>
      <c r="H3747" t="s">
        <v>2</v>
      </c>
      <c r="I3747" t="s">
        <v>11541</v>
      </c>
      <c r="J3747">
        <v>2016</v>
      </c>
      <c r="K3747">
        <v>1151.0999999999999</v>
      </c>
      <c r="L3747">
        <v>77</v>
      </c>
      <c r="M3747">
        <v>1</v>
      </c>
      <c r="N3747">
        <f t="shared" si="152"/>
        <v>0</v>
      </c>
      <c r="O3747">
        <f t="shared" si="153"/>
        <v>0</v>
      </c>
      <c r="P3747" t="s">
        <v>12693</v>
      </c>
    </row>
    <row r="3748" spans="2:16" x14ac:dyDescent="0.25">
      <c r="B3748" t="s">
        <v>3752</v>
      </c>
      <c r="C3748" s="119" t="s">
        <v>60</v>
      </c>
      <c r="D3748" t="s">
        <v>11537</v>
      </c>
      <c r="E3748" t="s">
        <v>11530</v>
      </c>
      <c r="F3748" t="s">
        <v>11540</v>
      </c>
      <c r="G3748" t="s">
        <v>61</v>
      </c>
      <c r="H3748" t="s">
        <v>2</v>
      </c>
      <c r="I3748" t="s">
        <v>11541</v>
      </c>
      <c r="J3748">
        <v>2016</v>
      </c>
      <c r="K3748">
        <v>1989.93</v>
      </c>
      <c r="L3748">
        <v>19</v>
      </c>
      <c r="M3748">
        <v>1</v>
      </c>
      <c r="N3748">
        <f t="shared" si="152"/>
        <v>0</v>
      </c>
      <c r="O3748">
        <f t="shared" si="153"/>
        <v>0</v>
      </c>
      <c r="P3748" t="s">
        <v>12693</v>
      </c>
    </row>
    <row r="3749" spans="2:16" x14ac:dyDescent="0.25">
      <c r="B3749" t="s">
        <v>3753</v>
      </c>
      <c r="C3749" s="119" t="s">
        <v>60</v>
      </c>
      <c r="D3749" t="s">
        <v>11537</v>
      </c>
      <c r="E3749" t="s">
        <v>11530</v>
      </c>
      <c r="F3749" t="s">
        <v>11540</v>
      </c>
      <c r="G3749" t="s">
        <v>61</v>
      </c>
      <c r="H3749" t="s">
        <v>2</v>
      </c>
      <c r="I3749" t="s">
        <v>11541</v>
      </c>
      <c r="J3749">
        <v>2016</v>
      </c>
      <c r="K3749">
        <v>1142.8399999999999</v>
      </c>
      <c r="L3749">
        <v>13</v>
      </c>
      <c r="M3749">
        <v>1</v>
      </c>
      <c r="N3749">
        <f t="shared" si="152"/>
        <v>0</v>
      </c>
      <c r="O3749">
        <f t="shared" si="153"/>
        <v>0</v>
      </c>
      <c r="P3749" t="s">
        <v>12693</v>
      </c>
    </row>
    <row r="3750" spans="2:16" x14ac:dyDescent="0.25">
      <c r="B3750" t="s">
        <v>3754</v>
      </c>
      <c r="C3750" s="119" t="s">
        <v>60</v>
      </c>
      <c r="D3750" t="s">
        <v>11537</v>
      </c>
      <c r="E3750" t="s">
        <v>11530</v>
      </c>
      <c r="F3750" t="s">
        <v>11540</v>
      </c>
      <c r="G3750" t="s">
        <v>61</v>
      </c>
      <c r="H3750" t="s">
        <v>2</v>
      </c>
      <c r="I3750" t="s">
        <v>11541</v>
      </c>
      <c r="J3750">
        <v>2016</v>
      </c>
      <c r="K3750">
        <v>3320.82</v>
      </c>
      <c r="L3750">
        <v>46</v>
      </c>
      <c r="M3750">
        <v>1</v>
      </c>
      <c r="N3750">
        <f t="shared" si="152"/>
        <v>0</v>
      </c>
      <c r="O3750">
        <f t="shared" si="153"/>
        <v>0</v>
      </c>
      <c r="P3750" t="s">
        <v>12693</v>
      </c>
    </row>
    <row r="3751" spans="2:16" x14ac:dyDescent="0.25">
      <c r="B3751" t="s">
        <v>3755</v>
      </c>
      <c r="C3751" s="119" t="s">
        <v>60</v>
      </c>
      <c r="D3751" t="s">
        <v>11537</v>
      </c>
      <c r="E3751" t="s">
        <v>11530</v>
      </c>
      <c r="F3751" t="s">
        <v>11540</v>
      </c>
      <c r="G3751" t="s">
        <v>61</v>
      </c>
      <c r="H3751" t="s">
        <v>2</v>
      </c>
      <c r="I3751" t="s">
        <v>11541</v>
      </c>
      <c r="J3751">
        <v>2016</v>
      </c>
      <c r="K3751">
        <v>1770.56</v>
      </c>
      <c r="L3751">
        <v>87</v>
      </c>
      <c r="M3751">
        <v>1</v>
      </c>
      <c r="N3751">
        <f t="shared" si="152"/>
        <v>0</v>
      </c>
      <c r="O3751">
        <f t="shared" si="153"/>
        <v>0</v>
      </c>
      <c r="P3751" t="s">
        <v>12693</v>
      </c>
    </row>
    <row r="3752" spans="2:16" x14ac:dyDescent="0.25">
      <c r="B3752" t="s">
        <v>3756</v>
      </c>
      <c r="C3752" s="119" t="s">
        <v>60</v>
      </c>
      <c r="D3752" t="s">
        <v>11537</v>
      </c>
      <c r="E3752" t="s">
        <v>11530</v>
      </c>
      <c r="F3752" t="s">
        <v>11540</v>
      </c>
      <c r="G3752" t="s">
        <v>61</v>
      </c>
      <c r="H3752" t="s">
        <v>2</v>
      </c>
      <c r="I3752" t="s">
        <v>11541</v>
      </c>
      <c r="J3752">
        <v>2016</v>
      </c>
      <c r="K3752">
        <v>1145.67</v>
      </c>
      <c r="L3752">
        <v>16</v>
      </c>
      <c r="M3752">
        <v>1</v>
      </c>
      <c r="N3752">
        <f t="shared" si="152"/>
        <v>0</v>
      </c>
      <c r="O3752">
        <f t="shared" si="153"/>
        <v>0</v>
      </c>
      <c r="P3752" t="s">
        <v>12693</v>
      </c>
    </row>
    <row r="3753" spans="2:16" x14ac:dyDescent="0.25">
      <c r="B3753" t="s">
        <v>3757</v>
      </c>
      <c r="C3753" s="119" t="s">
        <v>60</v>
      </c>
      <c r="D3753" t="s">
        <v>11537</v>
      </c>
      <c r="E3753" t="s">
        <v>11530</v>
      </c>
      <c r="F3753" t="s">
        <v>11540</v>
      </c>
      <c r="G3753" t="s">
        <v>61</v>
      </c>
      <c r="H3753" t="s">
        <v>2</v>
      </c>
      <c r="I3753" t="s">
        <v>11541</v>
      </c>
      <c r="J3753">
        <v>2016</v>
      </c>
      <c r="K3753">
        <v>1770.69</v>
      </c>
      <c r="L3753">
        <v>88</v>
      </c>
      <c r="M3753">
        <v>1</v>
      </c>
      <c r="N3753">
        <f t="shared" si="152"/>
        <v>0</v>
      </c>
      <c r="O3753">
        <f t="shared" si="153"/>
        <v>0</v>
      </c>
      <c r="P3753" t="s">
        <v>12693</v>
      </c>
    </row>
    <row r="3754" spans="2:16" x14ac:dyDescent="0.25">
      <c r="B3754" t="s">
        <v>3758</v>
      </c>
      <c r="C3754" s="119" t="s">
        <v>60</v>
      </c>
      <c r="D3754" t="s">
        <v>11537</v>
      </c>
      <c r="E3754" t="s">
        <v>11530</v>
      </c>
      <c r="F3754" t="s">
        <v>11540</v>
      </c>
      <c r="G3754" t="s">
        <v>61</v>
      </c>
      <c r="H3754" t="s">
        <v>2</v>
      </c>
      <c r="I3754" t="s">
        <v>11533</v>
      </c>
      <c r="J3754">
        <v>2016</v>
      </c>
      <c r="K3754">
        <v>1735.47</v>
      </c>
      <c r="L3754">
        <v>156</v>
      </c>
      <c r="M3754">
        <v>1</v>
      </c>
      <c r="N3754">
        <f t="shared" si="152"/>
        <v>0</v>
      </c>
      <c r="O3754">
        <f t="shared" si="153"/>
        <v>0</v>
      </c>
      <c r="P3754" t="s">
        <v>12693</v>
      </c>
    </row>
    <row r="3755" spans="2:16" x14ac:dyDescent="0.25">
      <c r="B3755" t="s">
        <v>3759</v>
      </c>
      <c r="C3755" s="119" t="s">
        <v>60</v>
      </c>
      <c r="D3755" t="s">
        <v>11537</v>
      </c>
      <c r="E3755" t="s">
        <v>11530</v>
      </c>
      <c r="F3755" t="s">
        <v>11540</v>
      </c>
      <c r="G3755" t="s">
        <v>61</v>
      </c>
      <c r="H3755" t="s">
        <v>2</v>
      </c>
      <c r="I3755" t="s">
        <v>11533</v>
      </c>
      <c r="J3755">
        <v>2016</v>
      </c>
      <c r="K3755">
        <v>3748.31</v>
      </c>
      <c r="L3755">
        <v>271</v>
      </c>
      <c r="M3755">
        <v>1</v>
      </c>
      <c r="N3755">
        <f t="shared" si="152"/>
        <v>0</v>
      </c>
      <c r="O3755">
        <f t="shared" si="153"/>
        <v>0</v>
      </c>
      <c r="P3755" t="s">
        <v>12693</v>
      </c>
    </row>
    <row r="3756" spans="2:16" x14ac:dyDescent="0.25">
      <c r="B3756" t="s">
        <v>3760</v>
      </c>
      <c r="C3756" s="119" t="s">
        <v>60</v>
      </c>
      <c r="D3756" t="s">
        <v>11539</v>
      </c>
      <c r="E3756" t="s">
        <v>11530</v>
      </c>
      <c r="F3756" t="s">
        <v>11540</v>
      </c>
      <c r="G3756" t="s">
        <v>61</v>
      </c>
      <c r="H3756" t="s">
        <v>2</v>
      </c>
      <c r="I3756" t="s">
        <v>11541</v>
      </c>
      <c r="J3756">
        <v>2016</v>
      </c>
      <c r="K3756">
        <v>1774.22</v>
      </c>
      <c r="L3756">
        <v>92</v>
      </c>
      <c r="M3756">
        <v>1</v>
      </c>
      <c r="N3756">
        <f t="shared" si="152"/>
        <v>0</v>
      </c>
      <c r="O3756">
        <f t="shared" si="153"/>
        <v>0</v>
      </c>
      <c r="P3756" t="s">
        <v>12693</v>
      </c>
    </row>
    <row r="3757" spans="2:16" x14ac:dyDescent="0.25">
      <c r="B3757" t="s">
        <v>3761</v>
      </c>
      <c r="C3757" s="119" t="s">
        <v>60</v>
      </c>
      <c r="D3757" t="s">
        <v>11537</v>
      </c>
      <c r="E3757" t="s">
        <v>11530</v>
      </c>
      <c r="F3757" t="s">
        <v>11540</v>
      </c>
      <c r="G3757" t="s">
        <v>61</v>
      </c>
      <c r="H3757" t="s">
        <v>2</v>
      </c>
      <c r="I3757" t="s">
        <v>11541</v>
      </c>
      <c r="J3757">
        <v>2016</v>
      </c>
      <c r="K3757">
        <v>1309.56</v>
      </c>
      <c r="L3757">
        <v>69</v>
      </c>
      <c r="M3757">
        <v>1</v>
      </c>
      <c r="N3757">
        <f t="shared" si="152"/>
        <v>0</v>
      </c>
      <c r="O3757">
        <f t="shared" si="153"/>
        <v>0</v>
      </c>
      <c r="P3757" t="s">
        <v>12693</v>
      </c>
    </row>
    <row r="3758" spans="2:16" x14ac:dyDescent="0.25">
      <c r="B3758" t="s">
        <v>3762</v>
      </c>
      <c r="C3758" s="119" t="s">
        <v>60</v>
      </c>
      <c r="D3758" t="s">
        <v>11537</v>
      </c>
      <c r="E3758" t="s">
        <v>11530</v>
      </c>
      <c r="F3758" t="s">
        <v>11540</v>
      </c>
      <c r="G3758" t="s">
        <v>61</v>
      </c>
      <c r="H3758" t="s">
        <v>2</v>
      </c>
      <c r="I3758" t="s">
        <v>11541</v>
      </c>
      <c r="J3758">
        <v>2016</v>
      </c>
      <c r="K3758">
        <v>2326.61</v>
      </c>
      <c r="L3758">
        <v>88</v>
      </c>
      <c r="M3758">
        <v>1</v>
      </c>
      <c r="N3758">
        <f t="shared" si="152"/>
        <v>0</v>
      </c>
      <c r="O3758">
        <f t="shared" si="153"/>
        <v>0</v>
      </c>
      <c r="P3758" t="s">
        <v>12693</v>
      </c>
    </row>
    <row r="3759" spans="2:16" x14ac:dyDescent="0.25">
      <c r="B3759" t="s">
        <v>3763</v>
      </c>
      <c r="C3759" s="119" t="s">
        <v>60</v>
      </c>
      <c r="D3759" t="s">
        <v>11550</v>
      </c>
      <c r="E3759" t="s">
        <v>11530</v>
      </c>
      <c r="F3759" t="s">
        <v>11540</v>
      </c>
      <c r="G3759" t="s">
        <v>61</v>
      </c>
      <c r="H3759" t="s">
        <v>2</v>
      </c>
      <c r="I3759" t="s">
        <v>11541</v>
      </c>
      <c r="J3759">
        <v>2016</v>
      </c>
      <c r="K3759">
        <v>2379.35</v>
      </c>
      <c r="L3759">
        <v>97</v>
      </c>
      <c r="M3759">
        <v>1</v>
      </c>
      <c r="N3759">
        <f t="shared" si="152"/>
        <v>0</v>
      </c>
      <c r="O3759">
        <f t="shared" si="153"/>
        <v>0</v>
      </c>
      <c r="P3759" t="s">
        <v>12693</v>
      </c>
    </row>
    <row r="3760" spans="2:16" x14ac:dyDescent="0.25">
      <c r="B3760" t="s">
        <v>3764</v>
      </c>
      <c r="C3760" s="119" t="s">
        <v>60</v>
      </c>
      <c r="D3760" t="s">
        <v>11537</v>
      </c>
      <c r="E3760" t="s">
        <v>11530</v>
      </c>
      <c r="F3760" t="s">
        <v>11540</v>
      </c>
      <c r="G3760" t="s">
        <v>61</v>
      </c>
      <c r="H3760" t="s">
        <v>2</v>
      </c>
      <c r="I3760" t="s">
        <v>11541</v>
      </c>
      <c r="J3760">
        <v>2016</v>
      </c>
      <c r="K3760">
        <v>2264.87</v>
      </c>
      <c r="L3760">
        <v>34</v>
      </c>
      <c r="M3760">
        <v>1</v>
      </c>
      <c r="N3760">
        <f t="shared" si="152"/>
        <v>0</v>
      </c>
      <c r="O3760">
        <f t="shared" si="153"/>
        <v>0</v>
      </c>
      <c r="P3760" t="s">
        <v>12693</v>
      </c>
    </row>
    <row r="3761" spans="2:16" x14ac:dyDescent="0.25">
      <c r="B3761" t="s">
        <v>3765</v>
      </c>
      <c r="C3761" s="119" t="s">
        <v>60</v>
      </c>
      <c r="D3761" t="s">
        <v>11537</v>
      </c>
      <c r="E3761" t="s">
        <v>11530</v>
      </c>
      <c r="F3761" t="s">
        <v>11540</v>
      </c>
      <c r="G3761" t="s">
        <v>61</v>
      </c>
      <c r="H3761" t="s">
        <v>2</v>
      </c>
      <c r="I3761" t="s">
        <v>11541</v>
      </c>
      <c r="J3761">
        <v>2016</v>
      </c>
      <c r="K3761">
        <v>2883.01</v>
      </c>
      <c r="L3761">
        <v>81</v>
      </c>
      <c r="M3761">
        <v>1</v>
      </c>
      <c r="N3761">
        <f t="shared" si="152"/>
        <v>0</v>
      </c>
      <c r="O3761">
        <f t="shared" si="153"/>
        <v>0</v>
      </c>
      <c r="P3761" t="s">
        <v>12693</v>
      </c>
    </row>
    <row r="3762" spans="2:16" x14ac:dyDescent="0.25">
      <c r="B3762" t="s">
        <v>3766</v>
      </c>
      <c r="C3762" s="119" t="s">
        <v>60</v>
      </c>
      <c r="D3762" t="s">
        <v>11537</v>
      </c>
      <c r="E3762" t="s">
        <v>11530</v>
      </c>
      <c r="F3762" t="s">
        <v>11540</v>
      </c>
      <c r="G3762" t="s">
        <v>61</v>
      </c>
      <c r="H3762" t="s">
        <v>2</v>
      </c>
      <c r="I3762" t="s">
        <v>11541</v>
      </c>
      <c r="J3762">
        <v>2016</v>
      </c>
      <c r="K3762">
        <v>2889.64</v>
      </c>
      <c r="L3762">
        <v>97</v>
      </c>
      <c r="M3762">
        <v>1</v>
      </c>
      <c r="N3762">
        <f t="shared" si="152"/>
        <v>0</v>
      </c>
      <c r="O3762">
        <f t="shared" si="153"/>
        <v>0</v>
      </c>
      <c r="P3762" t="s">
        <v>12693</v>
      </c>
    </row>
    <row r="3763" spans="2:16" x14ac:dyDescent="0.25">
      <c r="B3763" t="s">
        <v>3767</v>
      </c>
      <c r="C3763" s="119" t="s">
        <v>60</v>
      </c>
      <c r="D3763" t="s">
        <v>11537</v>
      </c>
      <c r="E3763" t="s">
        <v>11530</v>
      </c>
      <c r="F3763" t="s">
        <v>11540</v>
      </c>
      <c r="G3763" t="s">
        <v>61</v>
      </c>
      <c r="H3763" t="s">
        <v>2</v>
      </c>
      <c r="I3763" t="s">
        <v>11541</v>
      </c>
      <c r="J3763">
        <v>2016</v>
      </c>
      <c r="K3763">
        <v>2887.13</v>
      </c>
      <c r="L3763">
        <v>113</v>
      </c>
      <c r="M3763">
        <v>1</v>
      </c>
      <c r="N3763">
        <f t="shared" si="152"/>
        <v>0</v>
      </c>
      <c r="O3763">
        <f t="shared" si="153"/>
        <v>0</v>
      </c>
      <c r="P3763" t="s">
        <v>12693</v>
      </c>
    </row>
    <row r="3764" spans="2:16" x14ac:dyDescent="0.25">
      <c r="B3764" t="s">
        <v>3768</v>
      </c>
      <c r="C3764" s="119" t="s">
        <v>60</v>
      </c>
      <c r="D3764" t="s">
        <v>11537</v>
      </c>
      <c r="E3764" t="s">
        <v>11530</v>
      </c>
      <c r="F3764" t="s">
        <v>11540</v>
      </c>
      <c r="G3764" t="s">
        <v>61</v>
      </c>
      <c r="H3764" t="s">
        <v>2</v>
      </c>
      <c r="I3764" t="s">
        <v>11541</v>
      </c>
      <c r="J3764">
        <v>2016</v>
      </c>
      <c r="K3764">
        <v>1226.2</v>
      </c>
      <c r="L3764">
        <v>90</v>
      </c>
      <c r="M3764">
        <v>1</v>
      </c>
      <c r="N3764">
        <f t="shared" si="152"/>
        <v>0</v>
      </c>
      <c r="O3764">
        <f t="shared" si="153"/>
        <v>0</v>
      </c>
      <c r="P3764" t="s">
        <v>12693</v>
      </c>
    </row>
    <row r="3765" spans="2:16" x14ac:dyDescent="0.25">
      <c r="B3765" t="s">
        <v>3769</v>
      </c>
      <c r="C3765" s="119" t="s">
        <v>60</v>
      </c>
      <c r="D3765" t="s">
        <v>11537</v>
      </c>
      <c r="E3765" t="s">
        <v>11530</v>
      </c>
      <c r="F3765" t="s">
        <v>11540</v>
      </c>
      <c r="G3765" t="s">
        <v>61</v>
      </c>
      <c r="H3765" t="s">
        <v>2</v>
      </c>
      <c r="I3765" t="s">
        <v>11541</v>
      </c>
      <c r="J3765">
        <v>2016</v>
      </c>
      <c r="K3765">
        <v>1774.24</v>
      </c>
      <c r="L3765">
        <v>94</v>
      </c>
      <c r="M3765">
        <v>1</v>
      </c>
      <c r="N3765">
        <f t="shared" si="152"/>
        <v>0</v>
      </c>
      <c r="O3765">
        <f t="shared" si="153"/>
        <v>0</v>
      </c>
      <c r="P3765" t="s">
        <v>12693</v>
      </c>
    </row>
    <row r="3766" spans="2:16" x14ac:dyDescent="0.25">
      <c r="B3766" t="s">
        <v>3770</v>
      </c>
      <c r="C3766" s="119" t="s">
        <v>60</v>
      </c>
      <c r="D3766" t="s">
        <v>11537</v>
      </c>
      <c r="E3766" t="s">
        <v>11530</v>
      </c>
      <c r="F3766" t="s">
        <v>11540</v>
      </c>
      <c r="G3766" t="s">
        <v>61</v>
      </c>
      <c r="H3766" t="s">
        <v>2</v>
      </c>
      <c r="I3766" t="s">
        <v>11541</v>
      </c>
      <c r="J3766">
        <v>2016</v>
      </c>
      <c r="K3766">
        <v>2887.13</v>
      </c>
      <c r="L3766">
        <v>113</v>
      </c>
      <c r="M3766">
        <v>1</v>
      </c>
      <c r="N3766">
        <f t="shared" si="152"/>
        <v>0</v>
      </c>
      <c r="O3766">
        <f t="shared" si="153"/>
        <v>0</v>
      </c>
      <c r="P3766" t="s">
        <v>12693</v>
      </c>
    </row>
    <row r="3767" spans="2:16" x14ac:dyDescent="0.25">
      <c r="B3767" t="s">
        <v>3771</v>
      </c>
      <c r="C3767" s="119" t="s">
        <v>60</v>
      </c>
      <c r="D3767" t="s">
        <v>11537</v>
      </c>
      <c r="E3767" t="s">
        <v>11530</v>
      </c>
      <c r="F3767" t="s">
        <v>11540</v>
      </c>
      <c r="G3767" t="s">
        <v>61</v>
      </c>
      <c r="H3767" t="s">
        <v>2</v>
      </c>
      <c r="I3767" t="s">
        <v>11541</v>
      </c>
      <c r="J3767">
        <v>2016</v>
      </c>
      <c r="K3767">
        <v>1799.01</v>
      </c>
      <c r="L3767">
        <v>121</v>
      </c>
      <c r="M3767">
        <v>1</v>
      </c>
      <c r="N3767">
        <f t="shared" si="152"/>
        <v>0</v>
      </c>
      <c r="O3767">
        <f t="shared" si="153"/>
        <v>0</v>
      </c>
      <c r="P3767" t="s">
        <v>12693</v>
      </c>
    </row>
    <row r="3768" spans="2:16" x14ac:dyDescent="0.25">
      <c r="B3768" t="s">
        <v>3772</v>
      </c>
      <c r="C3768" s="119" t="s">
        <v>60</v>
      </c>
      <c r="D3768" t="s">
        <v>11537</v>
      </c>
      <c r="E3768" t="s">
        <v>11530</v>
      </c>
      <c r="F3768" t="s">
        <v>11540</v>
      </c>
      <c r="G3768" t="s">
        <v>61</v>
      </c>
      <c r="H3768" t="s">
        <v>2</v>
      </c>
      <c r="I3768" t="s">
        <v>11541</v>
      </c>
      <c r="J3768">
        <v>2016</v>
      </c>
      <c r="K3768">
        <v>1150.6099999999999</v>
      </c>
      <c r="L3768">
        <v>40</v>
      </c>
      <c r="M3768">
        <v>1</v>
      </c>
      <c r="N3768">
        <f t="shared" si="152"/>
        <v>0</v>
      </c>
      <c r="O3768">
        <f t="shared" si="153"/>
        <v>0</v>
      </c>
      <c r="P3768" t="s">
        <v>12693</v>
      </c>
    </row>
    <row r="3769" spans="2:16" x14ac:dyDescent="0.25">
      <c r="B3769" t="s">
        <v>3773</v>
      </c>
      <c r="C3769" s="119" t="s">
        <v>60</v>
      </c>
      <c r="D3769" t="s">
        <v>11537</v>
      </c>
      <c r="E3769" t="s">
        <v>11530</v>
      </c>
      <c r="F3769" t="s">
        <v>11540</v>
      </c>
      <c r="G3769" t="s">
        <v>61</v>
      </c>
      <c r="H3769" t="s">
        <v>2</v>
      </c>
      <c r="I3769" t="s">
        <v>11541</v>
      </c>
      <c r="J3769">
        <v>2016</v>
      </c>
      <c r="K3769">
        <v>2888.41</v>
      </c>
      <c r="L3769">
        <v>87</v>
      </c>
      <c r="M3769">
        <v>1</v>
      </c>
      <c r="N3769">
        <f t="shared" si="152"/>
        <v>0</v>
      </c>
      <c r="O3769">
        <f t="shared" si="153"/>
        <v>0</v>
      </c>
      <c r="P3769" t="s">
        <v>12693</v>
      </c>
    </row>
    <row r="3770" spans="2:16" x14ac:dyDescent="0.25">
      <c r="B3770" t="s">
        <v>3774</v>
      </c>
      <c r="C3770" s="119" t="s">
        <v>60</v>
      </c>
      <c r="D3770" t="s">
        <v>11537</v>
      </c>
      <c r="E3770" t="s">
        <v>11530</v>
      </c>
      <c r="F3770" t="s">
        <v>11540</v>
      </c>
      <c r="G3770" t="s">
        <v>61</v>
      </c>
      <c r="H3770" t="s">
        <v>2</v>
      </c>
      <c r="I3770" t="s">
        <v>11541</v>
      </c>
      <c r="J3770">
        <v>2016</v>
      </c>
      <c r="K3770">
        <v>1770.51</v>
      </c>
      <c r="L3770">
        <v>87</v>
      </c>
      <c r="M3770">
        <v>1</v>
      </c>
      <c r="N3770">
        <f t="shared" si="152"/>
        <v>0</v>
      </c>
      <c r="O3770">
        <f t="shared" si="153"/>
        <v>0</v>
      </c>
      <c r="P3770" t="s">
        <v>12693</v>
      </c>
    </row>
    <row r="3771" spans="2:16" x14ac:dyDescent="0.25">
      <c r="B3771" t="s">
        <v>3775</v>
      </c>
      <c r="C3771" s="119" t="s">
        <v>60</v>
      </c>
      <c r="D3771" t="s">
        <v>11537</v>
      </c>
      <c r="E3771" t="s">
        <v>11530</v>
      </c>
      <c r="F3771" t="s">
        <v>11540</v>
      </c>
      <c r="G3771" t="s">
        <v>61</v>
      </c>
      <c r="H3771" t="s">
        <v>2</v>
      </c>
      <c r="I3771" t="s">
        <v>11541</v>
      </c>
      <c r="J3771">
        <v>2016</v>
      </c>
      <c r="K3771">
        <v>1770.24</v>
      </c>
      <c r="L3771">
        <v>85</v>
      </c>
      <c r="M3771">
        <v>1</v>
      </c>
      <c r="N3771">
        <f t="shared" si="152"/>
        <v>0</v>
      </c>
      <c r="O3771">
        <f t="shared" si="153"/>
        <v>0</v>
      </c>
      <c r="P3771" t="s">
        <v>12693</v>
      </c>
    </row>
    <row r="3772" spans="2:16" x14ac:dyDescent="0.25">
      <c r="B3772" t="s">
        <v>3776</v>
      </c>
      <c r="C3772" s="119" t="s">
        <v>60</v>
      </c>
      <c r="D3772" t="s">
        <v>11537</v>
      </c>
      <c r="E3772" t="s">
        <v>11530</v>
      </c>
      <c r="F3772" t="s">
        <v>11540</v>
      </c>
      <c r="G3772" t="s">
        <v>61</v>
      </c>
      <c r="H3772" t="s">
        <v>2</v>
      </c>
      <c r="I3772" t="s">
        <v>11541</v>
      </c>
      <c r="J3772">
        <v>2016</v>
      </c>
      <c r="K3772">
        <v>1150.1600000000001</v>
      </c>
      <c r="L3772">
        <v>51</v>
      </c>
      <c r="M3772">
        <v>1</v>
      </c>
      <c r="N3772">
        <f t="shared" si="152"/>
        <v>0</v>
      </c>
      <c r="O3772">
        <f t="shared" si="153"/>
        <v>0</v>
      </c>
      <c r="P3772" t="s">
        <v>12693</v>
      </c>
    </row>
    <row r="3773" spans="2:16" x14ac:dyDescent="0.25">
      <c r="B3773" t="s">
        <v>3777</v>
      </c>
      <c r="C3773" s="119" t="s">
        <v>60</v>
      </c>
      <c r="D3773" t="s">
        <v>11537</v>
      </c>
      <c r="E3773" t="s">
        <v>11530</v>
      </c>
      <c r="F3773" t="s">
        <v>11540</v>
      </c>
      <c r="G3773" t="s">
        <v>61</v>
      </c>
      <c r="H3773" t="s">
        <v>2</v>
      </c>
      <c r="I3773" t="s">
        <v>11541</v>
      </c>
      <c r="J3773">
        <v>2016</v>
      </c>
      <c r="K3773">
        <v>1258.1400000000001</v>
      </c>
      <c r="L3773">
        <v>62</v>
      </c>
      <c r="M3773">
        <v>1</v>
      </c>
      <c r="N3773">
        <f t="shared" si="152"/>
        <v>0</v>
      </c>
      <c r="O3773">
        <f t="shared" si="153"/>
        <v>0</v>
      </c>
      <c r="P3773" t="s">
        <v>12693</v>
      </c>
    </row>
    <row r="3774" spans="2:16" x14ac:dyDescent="0.25">
      <c r="B3774" t="s">
        <v>3778</v>
      </c>
      <c r="C3774" s="119" t="s">
        <v>60</v>
      </c>
      <c r="D3774" t="s">
        <v>11537</v>
      </c>
      <c r="E3774" t="s">
        <v>11530</v>
      </c>
      <c r="F3774" t="s">
        <v>11540</v>
      </c>
      <c r="G3774" t="s">
        <v>61</v>
      </c>
      <c r="H3774" t="s">
        <v>2</v>
      </c>
      <c r="I3774" t="s">
        <v>11541</v>
      </c>
      <c r="J3774">
        <v>2016</v>
      </c>
      <c r="K3774">
        <v>3201.54</v>
      </c>
      <c r="L3774">
        <v>72</v>
      </c>
      <c r="M3774">
        <v>1</v>
      </c>
      <c r="N3774">
        <f t="shared" si="152"/>
        <v>0</v>
      </c>
      <c r="O3774">
        <f t="shared" si="153"/>
        <v>0</v>
      </c>
      <c r="P3774" t="s">
        <v>12693</v>
      </c>
    </row>
    <row r="3775" spans="2:16" x14ac:dyDescent="0.25">
      <c r="B3775" t="s">
        <v>3779</v>
      </c>
      <c r="C3775" s="119" t="s">
        <v>60</v>
      </c>
      <c r="D3775" t="s">
        <v>11537</v>
      </c>
      <c r="E3775" t="s">
        <v>11530</v>
      </c>
      <c r="F3775" t="s">
        <v>11540</v>
      </c>
      <c r="G3775" t="s">
        <v>61</v>
      </c>
      <c r="H3775" t="s">
        <v>2</v>
      </c>
      <c r="I3775" t="s">
        <v>11541</v>
      </c>
      <c r="J3775">
        <v>2016</v>
      </c>
      <c r="K3775">
        <v>2883.25</v>
      </c>
      <c r="L3775">
        <v>83</v>
      </c>
      <c r="M3775">
        <v>1</v>
      </c>
      <c r="N3775">
        <f t="shared" si="152"/>
        <v>0</v>
      </c>
      <c r="O3775">
        <f t="shared" si="153"/>
        <v>0</v>
      </c>
      <c r="P3775" t="s">
        <v>12693</v>
      </c>
    </row>
    <row r="3776" spans="2:16" x14ac:dyDescent="0.25">
      <c r="B3776" t="s">
        <v>3780</v>
      </c>
      <c r="C3776" s="119" t="s">
        <v>60</v>
      </c>
      <c r="D3776" t="s">
        <v>11550</v>
      </c>
      <c r="E3776" t="s">
        <v>11530</v>
      </c>
      <c r="F3776" t="s">
        <v>11540</v>
      </c>
      <c r="G3776" t="s">
        <v>61</v>
      </c>
      <c r="H3776" t="s">
        <v>2</v>
      </c>
      <c r="I3776" t="s">
        <v>11541</v>
      </c>
      <c r="J3776">
        <v>2016</v>
      </c>
      <c r="K3776">
        <v>1770.67</v>
      </c>
      <c r="L3776">
        <v>65</v>
      </c>
      <c r="M3776">
        <v>1</v>
      </c>
      <c r="N3776">
        <f t="shared" si="152"/>
        <v>0</v>
      </c>
      <c r="O3776">
        <f t="shared" si="153"/>
        <v>0</v>
      </c>
      <c r="P3776" t="s">
        <v>12693</v>
      </c>
    </row>
    <row r="3777" spans="2:16" x14ac:dyDescent="0.25">
      <c r="B3777" t="s">
        <v>3781</v>
      </c>
      <c r="C3777" s="119" t="s">
        <v>60</v>
      </c>
      <c r="D3777" t="s">
        <v>11537</v>
      </c>
      <c r="E3777" t="s">
        <v>11530</v>
      </c>
      <c r="F3777" t="s">
        <v>11540</v>
      </c>
      <c r="G3777" t="s">
        <v>61</v>
      </c>
      <c r="H3777" t="s">
        <v>2</v>
      </c>
      <c r="I3777" t="s">
        <v>11541</v>
      </c>
      <c r="J3777">
        <v>2016</v>
      </c>
      <c r="K3777">
        <v>2783.24</v>
      </c>
      <c r="L3777">
        <v>115</v>
      </c>
      <c r="M3777">
        <v>1</v>
      </c>
      <c r="N3777">
        <f t="shared" si="152"/>
        <v>0</v>
      </c>
      <c r="O3777">
        <f t="shared" si="153"/>
        <v>0</v>
      </c>
      <c r="P3777" t="s">
        <v>12693</v>
      </c>
    </row>
    <row r="3778" spans="2:16" x14ac:dyDescent="0.25">
      <c r="B3778" t="s">
        <v>3782</v>
      </c>
      <c r="C3778" s="119" t="s">
        <v>60</v>
      </c>
      <c r="D3778" t="s">
        <v>11537</v>
      </c>
      <c r="E3778" t="s">
        <v>11530</v>
      </c>
      <c r="F3778" t="s">
        <v>11540</v>
      </c>
      <c r="G3778" t="s">
        <v>61</v>
      </c>
      <c r="H3778" t="s">
        <v>2</v>
      </c>
      <c r="I3778" t="s">
        <v>11541</v>
      </c>
      <c r="J3778">
        <v>2016</v>
      </c>
      <c r="K3778">
        <v>3105.96</v>
      </c>
      <c r="L3778">
        <v>115</v>
      </c>
      <c r="M3778">
        <v>1</v>
      </c>
      <c r="N3778">
        <f t="shared" si="152"/>
        <v>0</v>
      </c>
      <c r="O3778">
        <f t="shared" si="153"/>
        <v>0</v>
      </c>
      <c r="P3778" t="s">
        <v>12693</v>
      </c>
    </row>
    <row r="3779" spans="2:16" x14ac:dyDescent="0.25">
      <c r="B3779" t="s">
        <v>3783</v>
      </c>
      <c r="C3779" s="119" t="s">
        <v>60</v>
      </c>
      <c r="D3779" t="s">
        <v>11537</v>
      </c>
      <c r="E3779" t="s">
        <v>11530</v>
      </c>
      <c r="F3779" t="s">
        <v>11540</v>
      </c>
      <c r="G3779" t="s">
        <v>61</v>
      </c>
      <c r="H3779" t="s">
        <v>2</v>
      </c>
      <c r="I3779" t="s">
        <v>11541</v>
      </c>
      <c r="J3779">
        <v>2016</v>
      </c>
      <c r="K3779">
        <v>2478.6799999999998</v>
      </c>
      <c r="L3779">
        <v>33</v>
      </c>
      <c r="M3779">
        <v>1</v>
      </c>
      <c r="N3779">
        <f t="shared" si="152"/>
        <v>0</v>
      </c>
      <c r="O3779">
        <f t="shared" si="153"/>
        <v>0</v>
      </c>
      <c r="P3779" t="s">
        <v>12693</v>
      </c>
    </row>
    <row r="3780" spans="2:16" x14ac:dyDescent="0.25">
      <c r="B3780" t="s">
        <v>3784</v>
      </c>
      <c r="C3780" s="119" t="s">
        <v>60</v>
      </c>
      <c r="D3780" t="s">
        <v>11537</v>
      </c>
      <c r="E3780" t="s">
        <v>11530</v>
      </c>
      <c r="F3780" t="s">
        <v>11540</v>
      </c>
      <c r="G3780" t="s">
        <v>61</v>
      </c>
      <c r="H3780" t="s">
        <v>2</v>
      </c>
      <c r="I3780" t="s">
        <v>11541</v>
      </c>
      <c r="J3780">
        <v>2016</v>
      </c>
      <c r="K3780">
        <v>3208.85</v>
      </c>
      <c r="L3780">
        <v>84</v>
      </c>
      <c r="M3780">
        <v>1</v>
      </c>
      <c r="N3780">
        <f t="shared" si="152"/>
        <v>0</v>
      </c>
      <c r="O3780">
        <f t="shared" si="153"/>
        <v>0</v>
      </c>
      <c r="P3780" t="s">
        <v>12693</v>
      </c>
    </row>
    <row r="3781" spans="2:16" x14ac:dyDescent="0.25">
      <c r="B3781" t="s">
        <v>3785</v>
      </c>
      <c r="C3781" s="119" t="s">
        <v>60</v>
      </c>
      <c r="D3781" t="s">
        <v>11537</v>
      </c>
      <c r="E3781" t="s">
        <v>11530</v>
      </c>
      <c r="F3781" t="s">
        <v>11540</v>
      </c>
      <c r="G3781" t="s">
        <v>61</v>
      </c>
      <c r="H3781" t="s">
        <v>2</v>
      </c>
      <c r="I3781" t="s">
        <v>11541</v>
      </c>
      <c r="J3781">
        <v>2016</v>
      </c>
      <c r="K3781">
        <v>2481.13</v>
      </c>
      <c r="L3781">
        <v>52</v>
      </c>
      <c r="M3781">
        <v>1</v>
      </c>
      <c r="N3781">
        <f t="shared" si="152"/>
        <v>0</v>
      </c>
      <c r="O3781">
        <f t="shared" si="153"/>
        <v>0</v>
      </c>
      <c r="P3781" t="s">
        <v>12693</v>
      </c>
    </row>
    <row r="3782" spans="2:16" x14ac:dyDescent="0.25">
      <c r="B3782" t="s">
        <v>3786</v>
      </c>
      <c r="C3782" s="119" t="s">
        <v>60</v>
      </c>
      <c r="D3782" t="s">
        <v>11542</v>
      </c>
      <c r="E3782" t="s">
        <v>11530</v>
      </c>
      <c r="F3782" t="s">
        <v>11540</v>
      </c>
      <c r="G3782" t="s">
        <v>61</v>
      </c>
      <c r="H3782" t="s">
        <v>2</v>
      </c>
      <c r="I3782" t="s">
        <v>11541</v>
      </c>
      <c r="J3782">
        <v>2016</v>
      </c>
      <c r="K3782">
        <v>2016.44</v>
      </c>
      <c r="L3782">
        <v>122</v>
      </c>
      <c r="M3782">
        <v>1</v>
      </c>
      <c r="N3782">
        <f t="shared" si="152"/>
        <v>0</v>
      </c>
      <c r="O3782">
        <f t="shared" si="153"/>
        <v>0</v>
      </c>
      <c r="P3782" t="s">
        <v>12693</v>
      </c>
    </row>
    <row r="3783" spans="2:16" x14ac:dyDescent="0.25">
      <c r="B3783" t="s">
        <v>3787</v>
      </c>
      <c r="C3783" s="119" t="s">
        <v>60</v>
      </c>
      <c r="D3783" t="s">
        <v>11537</v>
      </c>
      <c r="E3783" t="s">
        <v>11530</v>
      </c>
      <c r="F3783" t="s">
        <v>11540</v>
      </c>
      <c r="G3783" t="s">
        <v>61</v>
      </c>
      <c r="H3783" t="s">
        <v>2</v>
      </c>
      <c r="I3783" t="s">
        <v>11541</v>
      </c>
      <c r="J3783">
        <v>2016</v>
      </c>
      <c r="K3783">
        <v>3061.62</v>
      </c>
      <c r="L3783">
        <v>47</v>
      </c>
      <c r="M3783">
        <v>1</v>
      </c>
      <c r="N3783">
        <f t="shared" si="152"/>
        <v>0</v>
      </c>
      <c r="O3783">
        <f t="shared" si="153"/>
        <v>0</v>
      </c>
      <c r="P3783" t="s">
        <v>12693</v>
      </c>
    </row>
    <row r="3784" spans="2:16" x14ac:dyDescent="0.25">
      <c r="B3784" t="s">
        <v>3788</v>
      </c>
      <c r="C3784" s="119" t="s">
        <v>60</v>
      </c>
      <c r="D3784" t="s">
        <v>11537</v>
      </c>
      <c r="E3784" t="s">
        <v>11530</v>
      </c>
      <c r="F3784" t="s">
        <v>11540</v>
      </c>
      <c r="G3784" t="s">
        <v>61</v>
      </c>
      <c r="H3784" t="s">
        <v>2</v>
      </c>
      <c r="I3784" t="s">
        <v>11541</v>
      </c>
      <c r="J3784">
        <v>2016</v>
      </c>
      <c r="K3784">
        <v>2267.0100000000002</v>
      </c>
      <c r="L3784">
        <v>49</v>
      </c>
      <c r="M3784">
        <v>1</v>
      </c>
      <c r="N3784">
        <f t="shared" si="152"/>
        <v>0</v>
      </c>
      <c r="O3784">
        <f t="shared" si="153"/>
        <v>0</v>
      </c>
      <c r="P3784" t="s">
        <v>12693</v>
      </c>
    </row>
    <row r="3785" spans="2:16" x14ac:dyDescent="0.25">
      <c r="B3785" t="s">
        <v>3789</v>
      </c>
      <c r="C3785" s="119" t="s">
        <v>60</v>
      </c>
      <c r="D3785" t="s">
        <v>11537</v>
      </c>
      <c r="E3785" t="s">
        <v>11530</v>
      </c>
      <c r="F3785" t="s">
        <v>11540</v>
      </c>
      <c r="G3785" t="s">
        <v>61</v>
      </c>
      <c r="H3785" t="s">
        <v>2</v>
      </c>
      <c r="I3785" t="s">
        <v>11541</v>
      </c>
      <c r="J3785">
        <v>2016</v>
      </c>
      <c r="K3785">
        <v>2260.39</v>
      </c>
      <c r="L3785">
        <v>47</v>
      </c>
      <c r="M3785">
        <v>1</v>
      </c>
      <c r="N3785">
        <f t="shared" si="152"/>
        <v>0</v>
      </c>
      <c r="O3785">
        <f t="shared" si="153"/>
        <v>0</v>
      </c>
      <c r="P3785" t="s">
        <v>12693</v>
      </c>
    </row>
    <row r="3786" spans="2:16" x14ac:dyDescent="0.25">
      <c r="B3786" t="s">
        <v>3790</v>
      </c>
      <c r="C3786" s="119" t="s">
        <v>60</v>
      </c>
      <c r="D3786" t="s">
        <v>11537</v>
      </c>
      <c r="E3786" t="s">
        <v>11530</v>
      </c>
      <c r="F3786" t="s">
        <v>11540</v>
      </c>
      <c r="G3786" t="s">
        <v>61</v>
      </c>
      <c r="H3786" t="s">
        <v>2</v>
      </c>
      <c r="I3786" t="s">
        <v>11533</v>
      </c>
      <c r="J3786">
        <v>2016</v>
      </c>
      <c r="K3786">
        <v>2960.61</v>
      </c>
      <c r="L3786">
        <v>132</v>
      </c>
      <c r="M3786">
        <v>1</v>
      </c>
      <c r="N3786">
        <f t="shared" si="152"/>
        <v>0</v>
      </c>
      <c r="O3786">
        <f t="shared" si="153"/>
        <v>0</v>
      </c>
      <c r="P3786" t="s">
        <v>12693</v>
      </c>
    </row>
    <row r="3787" spans="2:16" x14ac:dyDescent="0.25">
      <c r="B3787" t="s">
        <v>3791</v>
      </c>
      <c r="C3787" s="119" t="s">
        <v>60</v>
      </c>
      <c r="D3787" t="s">
        <v>11537</v>
      </c>
      <c r="E3787" t="s">
        <v>11530</v>
      </c>
      <c r="F3787" t="s">
        <v>11540</v>
      </c>
      <c r="G3787" t="s">
        <v>61</v>
      </c>
      <c r="H3787" t="s">
        <v>2</v>
      </c>
      <c r="I3787" t="s">
        <v>11541</v>
      </c>
      <c r="J3787">
        <v>2016</v>
      </c>
      <c r="K3787">
        <v>2266.5</v>
      </c>
      <c r="L3787">
        <v>45</v>
      </c>
      <c r="M3787">
        <v>1</v>
      </c>
      <c r="N3787">
        <f t="shared" ref="N3787:N3850" si="154">IF(K3787&lt;100,1,0)</f>
        <v>0</v>
      </c>
      <c r="O3787">
        <f t="shared" si="153"/>
        <v>0</v>
      </c>
      <c r="P3787" t="s">
        <v>12693</v>
      </c>
    </row>
    <row r="3788" spans="2:16" x14ac:dyDescent="0.25">
      <c r="B3788" t="s">
        <v>3792</v>
      </c>
      <c r="C3788" s="119" t="s">
        <v>60</v>
      </c>
      <c r="D3788" t="s">
        <v>11542</v>
      </c>
      <c r="E3788" t="s">
        <v>11530</v>
      </c>
      <c r="F3788" t="s">
        <v>11540</v>
      </c>
      <c r="G3788" t="s">
        <v>61</v>
      </c>
      <c r="H3788" t="s">
        <v>2</v>
      </c>
      <c r="I3788" t="s">
        <v>11533</v>
      </c>
      <c r="J3788">
        <v>2016</v>
      </c>
      <c r="K3788">
        <v>5400.54</v>
      </c>
      <c r="L3788">
        <v>627</v>
      </c>
      <c r="M3788">
        <v>1</v>
      </c>
      <c r="N3788">
        <f t="shared" si="154"/>
        <v>0</v>
      </c>
      <c r="O3788">
        <f t="shared" si="153"/>
        <v>0</v>
      </c>
      <c r="P3788" t="s">
        <v>12693</v>
      </c>
    </row>
    <row r="3789" spans="2:16" x14ac:dyDescent="0.25">
      <c r="B3789" t="s">
        <v>3793</v>
      </c>
      <c r="C3789" s="119" t="s">
        <v>60</v>
      </c>
      <c r="D3789" t="s">
        <v>11539</v>
      </c>
      <c r="E3789" t="s">
        <v>11530</v>
      </c>
      <c r="F3789" t="s">
        <v>11540</v>
      </c>
      <c r="G3789" t="s">
        <v>61</v>
      </c>
      <c r="H3789" t="s">
        <v>2</v>
      </c>
      <c r="I3789" t="s">
        <v>11541</v>
      </c>
      <c r="J3789">
        <v>2016</v>
      </c>
      <c r="K3789">
        <v>2878.87</v>
      </c>
      <c r="L3789">
        <v>74</v>
      </c>
      <c r="M3789">
        <v>1</v>
      </c>
      <c r="N3789">
        <f t="shared" si="154"/>
        <v>0</v>
      </c>
      <c r="O3789">
        <f t="shared" si="153"/>
        <v>0</v>
      </c>
      <c r="P3789" t="s">
        <v>12693</v>
      </c>
    </row>
    <row r="3790" spans="2:16" x14ac:dyDescent="0.25">
      <c r="B3790" t="s">
        <v>3794</v>
      </c>
      <c r="C3790" s="119" t="s">
        <v>60</v>
      </c>
      <c r="D3790" t="s">
        <v>11537</v>
      </c>
      <c r="E3790" t="s">
        <v>11530</v>
      </c>
      <c r="F3790" t="s">
        <v>11540</v>
      </c>
      <c r="G3790" t="s">
        <v>61</v>
      </c>
      <c r="H3790" t="s">
        <v>2</v>
      </c>
      <c r="I3790" t="s">
        <v>11541</v>
      </c>
      <c r="J3790">
        <v>2016</v>
      </c>
      <c r="K3790">
        <v>2259.11</v>
      </c>
      <c r="L3790">
        <v>37</v>
      </c>
      <c r="M3790">
        <v>1</v>
      </c>
      <c r="N3790">
        <f t="shared" si="154"/>
        <v>0</v>
      </c>
      <c r="O3790">
        <f t="shared" si="153"/>
        <v>0</v>
      </c>
      <c r="P3790" t="s">
        <v>12693</v>
      </c>
    </row>
    <row r="3791" spans="2:16" x14ac:dyDescent="0.25">
      <c r="B3791" t="s">
        <v>3795</v>
      </c>
      <c r="C3791" s="119" t="s">
        <v>60</v>
      </c>
      <c r="D3791" t="s">
        <v>11537</v>
      </c>
      <c r="E3791" t="s">
        <v>11530</v>
      </c>
      <c r="F3791" t="s">
        <v>11540</v>
      </c>
      <c r="G3791" t="s">
        <v>61</v>
      </c>
      <c r="H3791" t="s">
        <v>2</v>
      </c>
      <c r="I3791" t="s">
        <v>11541</v>
      </c>
      <c r="J3791">
        <v>2016</v>
      </c>
      <c r="K3791">
        <v>2882.07</v>
      </c>
      <c r="L3791">
        <v>99</v>
      </c>
      <c r="M3791">
        <v>1</v>
      </c>
      <c r="N3791">
        <f t="shared" si="154"/>
        <v>0</v>
      </c>
      <c r="O3791">
        <f t="shared" ref="O3791:O3846" si="155">IF(OR(L3791="",L3791&lt;=0),1,0)</f>
        <v>0</v>
      </c>
      <c r="P3791" t="s">
        <v>12693</v>
      </c>
    </row>
    <row r="3792" spans="2:16" x14ac:dyDescent="0.25">
      <c r="B3792" t="s">
        <v>3796</v>
      </c>
      <c r="C3792" s="119" t="s">
        <v>60</v>
      </c>
      <c r="D3792" t="s">
        <v>11537</v>
      </c>
      <c r="E3792" t="s">
        <v>11530</v>
      </c>
      <c r="F3792" t="s">
        <v>11540</v>
      </c>
      <c r="G3792" t="s">
        <v>61</v>
      </c>
      <c r="H3792" t="s">
        <v>2</v>
      </c>
      <c r="I3792" t="s">
        <v>11541</v>
      </c>
      <c r="J3792">
        <v>2016</v>
      </c>
      <c r="K3792">
        <v>2262.29</v>
      </c>
      <c r="L3792">
        <v>62</v>
      </c>
      <c r="M3792">
        <v>1</v>
      </c>
      <c r="N3792">
        <f t="shared" si="154"/>
        <v>0</v>
      </c>
      <c r="O3792">
        <f t="shared" si="155"/>
        <v>0</v>
      </c>
      <c r="P3792" t="s">
        <v>12693</v>
      </c>
    </row>
    <row r="3793" spans="2:16" x14ac:dyDescent="0.25">
      <c r="B3793" t="s">
        <v>3797</v>
      </c>
      <c r="C3793" s="119" t="s">
        <v>60</v>
      </c>
      <c r="D3793" t="s">
        <v>11537</v>
      </c>
      <c r="E3793" t="s">
        <v>11530</v>
      </c>
      <c r="F3793" t="s">
        <v>11540</v>
      </c>
      <c r="G3793" t="s">
        <v>61</v>
      </c>
      <c r="H3793" t="s">
        <v>2</v>
      </c>
      <c r="I3793" t="s">
        <v>11541</v>
      </c>
      <c r="J3793">
        <v>2016</v>
      </c>
      <c r="K3793">
        <v>1146.06</v>
      </c>
      <c r="L3793">
        <v>29</v>
      </c>
      <c r="M3793">
        <v>1</v>
      </c>
      <c r="N3793">
        <f t="shared" si="154"/>
        <v>0</v>
      </c>
      <c r="O3793">
        <f t="shared" si="155"/>
        <v>0</v>
      </c>
      <c r="P3793" t="s">
        <v>12693</v>
      </c>
    </row>
    <row r="3794" spans="2:16" x14ac:dyDescent="0.25">
      <c r="B3794" t="s">
        <v>3798</v>
      </c>
      <c r="C3794" s="119" t="s">
        <v>60</v>
      </c>
      <c r="D3794" t="s">
        <v>11550</v>
      </c>
      <c r="E3794" t="s">
        <v>11530</v>
      </c>
      <c r="F3794" t="s">
        <v>11540</v>
      </c>
      <c r="G3794" t="s">
        <v>61</v>
      </c>
      <c r="H3794" t="s">
        <v>2</v>
      </c>
      <c r="I3794" t="s">
        <v>11541</v>
      </c>
      <c r="J3794">
        <v>2016</v>
      </c>
      <c r="K3794">
        <v>1150.79</v>
      </c>
      <c r="L3794">
        <v>56</v>
      </c>
      <c r="M3794">
        <v>1</v>
      </c>
      <c r="N3794">
        <f t="shared" si="154"/>
        <v>0</v>
      </c>
      <c r="O3794">
        <f t="shared" si="155"/>
        <v>0</v>
      </c>
      <c r="P3794" t="s">
        <v>12693</v>
      </c>
    </row>
    <row r="3795" spans="2:16" x14ac:dyDescent="0.25">
      <c r="B3795" t="s">
        <v>3799</v>
      </c>
      <c r="C3795" s="119" t="s">
        <v>60</v>
      </c>
      <c r="D3795" t="s">
        <v>11537</v>
      </c>
      <c r="E3795" t="s">
        <v>11530</v>
      </c>
      <c r="F3795" t="s">
        <v>11540</v>
      </c>
      <c r="G3795" t="s">
        <v>61</v>
      </c>
      <c r="H3795" t="s">
        <v>2</v>
      </c>
      <c r="I3795" t="s">
        <v>11541</v>
      </c>
      <c r="J3795">
        <v>2016</v>
      </c>
      <c r="K3795">
        <v>1773.55</v>
      </c>
      <c r="L3795">
        <v>89</v>
      </c>
      <c r="M3795">
        <v>1</v>
      </c>
      <c r="N3795">
        <f t="shared" si="154"/>
        <v>0</v>
      </c>
      <c r="O3795">
        <f t="shared" si="155"/>
        <v>0</v>
      </c>
      <c r="P3795" t="s">
        <v>12693</v>
      </c>
    </row>
    <row r="3796" spans="2:16" x14ac:dyDescent="0.25">
      <c r="B3796" t="s">
        <v>3800</v>
      </c>
      <c r="C3796" s="119" t="s">
        <v>60</v>
      </c>
      <c r="D3796" t="s">
        <v>11537</v>
      </c>
      <c r="E3796" t="s">
        <v>11530</v>
      </c>
      <c r="F3796" t="s">
        <v>11540</v>
      </c>
      <c r="G3796" t="s">
        <v>61</v>
      </c>
      <c r="H3796" t="s">
        <v>2</v>
      </c>
      <c r="I3796" t="s">
        <v>11541</v>
      </c>
      <c r="J3796">
        <v>2016</v>
      </c>
      <c r="K3796">
        <v>2890.16</v>
      </c>
      <c r="L3796">
        <v>101</v>
      </c>
      <c r="M3796">
        <v>1</v>
      </c>
      <c r="N3796">
        <f t="shared" si="154"/>
        <v>0</v>
      </c>
      <c r="O3796">
        <f t="shared" si="155"/>
        <v>0</v>
      </c>
      <c r="P3796" t="s">
        <v>12693</v>
      </c>
    </row>
    <row r="3797" spans="2:16" x14ac:dyDescent="0.25">
      <c r="B3797" t="s">
        <v>3801</v>
      </c>
      <c r="C3797" s="119" t="s">
        <v>60</v>
      </c>
      <c r="D3797" t="s">
        <v>11537</v>
      </c>
      <c r="E3797" t="s">
        <v>11530</v>
      </c>
      <c r="F3797" t="s">
        <v>11540</v>
      </c>
      <c r="G3797" t="s">
        <v>61</v>
      </c>
      <c r="H3797" t="s">
        <v>2</v>
      </c>
      <c r="I3797" t="s">
        <v>11541</v>
      </c>
      <c r="J3797">
        <v>2016</v>
      </c>
      <c r="K3797">
        <v>1802.14</v>
      </c>
      <c r="L3797">
        <v>122</v>
      </c>
      <c r="M3797">
        <v>1</v>
      </c>
      <c r="N3797">
        <f t="shared" si="154"/>
        <v>0</v>
      </c>
      <c r="O3797">
        <f t="shared" si="155"/>
        <v>0</v>
      </c>
      <c r="P3797" t="s">
        <v>12693</v>
      </c>
    </row>
    <row r="3798" spans="2:16" x14ac:dyDescent="0.25">
      <c r="B3798" t="s">
        <v>3802</v>
      </c>
      <c r="C3798" s="119" t="s">
        <v>60</v>
      </c>
      <c r="D3798" t="s">
        <v>11550</v>
      </c>
      <c r="E3798" t="s">
        <v>11530</v>
      </c>
      <c r="F3798" t="s">
        <v>11540</v>
      </c>
      <c r="G3798" t="s">
        <v>61</v>
      </c>
      <c r="H3798" t="s">
        <v>2</v>
      </c>
      <c r="I3798" t="s">
        <v>11541</v>
      </c>
      <c r="J3798">
        <v>2016</v>
      </c>
      <c r="K3798">
        <v>1146.95</v>
      </c>
      <c r="L3798">
        <v>23</v>
      </c>
      <c r="M3798">
        <v>1</v>
      </c>
      <c r="N3798">
        <f t="shared" si="154"/>
        <v>0</v>
      </c>
      <c r="O3798">
        <f t="shared" si="155"/>
        <v>0</v>
      </c>
      <c r="P3798" t="s">
        <v>12693</v>
      </c>
    </row>
    <row r="3799" spans="2:16" x14ac:dyDescent="0.25">
      <c r="B3799" t="s">
        <v>3803</v>
      </c>
      <c r="C3799" s="119" t="s">
        <v>60</v>
      </c>
      <c r="D3799" t="s">
        <v>11537</v>
      </c>
      <c r="E3799" t="s">
        <v>11530</v>
      </c>
      <c r="F3799" t="s">
        <v>11540</v>
      </c>
      <c r="G3799" t="s">
        <v>61</v>
      </c>
      <c r="H3799" t="s">
        <v>2</v>
      </c>
      <c r="I3799" t="s">
        <v>11541</v>
      </c>
      <c r="J3799">
        <v>2016</v>
      </c>
      <c r="K3799">
        <v>1150.06</v>
      </c>
      <c r="L3799">
        <v>36</v>
      </c>
      <c r="M3799">
        <v>1</v>
      </c>
      <c r="N3799">
        <f t="shared" si="154"/>
        <v>0</v>
      </c>
      <c r="O3799">
        <f t="shared" si="155"/>
        <v>0</v>
      </c>
      <c r="P3799" t="s">
        <v>12693</v>
      </c>
    </row>
    <row r="3800" spans="2:16" x14ac:dyDescent="0.25">
      <c r="B3800" t="s">
        <v>3804</v>
      </c>
      <c r="C3800" s="119" t="s">
        <v>60</v>
      </c>
      <c r="D3800" t="s">
        <v>11546</v>
      </c>
      <c r="E3800" t="s">
        <v>11530</v>
      </c>
      <c r="F3800" t="s">
        <v>11540</v>
      </c>
      <c r="G3800" t="s">
        <v>61</v>
      </c>
      <c r="H3800" t="s">
        <v>2</v>
      </c>
      <c r="I3800" t="s">
        <v>11541</v>
      </c>
      <c r="J3800">
        <v>2016</v>
      </c>
      <c r="K3800">
        <v>1148.98</v>
      </c>
      <c r="L3800">
        <v>42</v>
      </c>
      <c r="M3800">
        <v>1</v>
      </c>
      <c r="N3800">
        <f t="shared" si="154"/>
        <v>0</v>
      </c>
      <c r="O3800">
        <f t="shared" si="155"/>
        <v>0</v>
      </c>
      <c r="P3800" t="s">
        <v>12693</v>
      </c>
    </row>
    <row r="3801" spans="2:16" x14ac:dyDescent="0.25">
      <c r="B3801" t="s">
        <v>3805</v>
      </c>
      <c r="C3801" s="119" t="s">
        <v>60</v>
      </c>
      <c r="D3801" t="s">
        <v>11537</v>
      </c>
      <c r="E3801" t="s">
        <v>11530</v>
      </c>
      <c r="F3801" t="s">
        <v>11540</v>
      </c>
      <c r="G3801" t="s">
        <v>61</v>
      </c>
      <c r="H3801" t="s">
        <v>2</v>
      </c>
      <c r="I3801" t="s">
        <v>11541</v>
      </c>
      <c r="J3801">
        <v>2016</v>
      </c>
      <c r="K3801">
        <v>1768.04</v>
      </c>
      <c r="L3801">
        <v>68</v>
      </c>
      <c r="M3801">
        <v>1</v>
      </c>
      <c r="N3801">
        <f t="shared" si="154"/>
        <v>0</v>
      </c>
      <c r="O3801">
        <f t="shared" si="155"/>
        <v>0</v>
      </c>
      <c r="P3801" t="s">
        <v>12693</v>
      </c>
    </row>
    <row r="3802" spans="2:16" x14ac:dyDescent="0.25">
      <c r="B3802" t="s">
        <v>3806</v>
      </c>
      <c r="C3802" s="119" t="s">
        <v>60</v>
      </c>
      <c r="D3802" t="s">
        <v>11537</v>
      </c>
      <c r="E3802" t="s">
        <v>11530</v>
      </c>
      <c r="F3802" t="s">
        <v>11540</v>
      </c>
      <c r="G3802" t="s">
        <v>61</v>
      </c>
      <c r="H3802" t="s">
        <v>2</v>
      </c>
      <c r="I3802" t="s">
        <v>11541</v>
      </c>
      <c r="J3802">
        <v>2016</v>
      </c>
      <c r="K3802">
        <v>1773.89</v>
      </c>
      <c r="L3802">
        <v>114</v>
      </c>
      <c r="M3802">
        <v>1</v>
      </c>
      <c r="N3802">
        <f t="shared" si="154"/>
        <v>0</v>
      </c>
      <c r="O3802">
        <f t="shared" si="155"/>
        <v>0</v>
      </c>
      <c r="P3802" t="s">
        <v>12693</v>
      </c>
    </row>
    <row r="3803" spans="2:16" x14ac:dyDescent="0.25">
      <c r="B3803" t="s">
        <v>3807</v>
      </c>
      <c r="C3803" s="119" t="s">
        <v>60</v>
      </c>
      <c r="D3803" t="s">
        <v>11537</v>
      </c>
      <c r="E3803" t="s">
        <v>11530</v>
      </c>
      <c r="F3803" t="s">
        <v>11540</v>
      </c>
      <c r="G3803" t="s">
        <v>61</v>
      </c>
      <c r="H3803" t="s">
        <v>2</v>
      </c>
      <c r="I3803" t="s">
        <v>11541</v>
      </c>
      <c r="J3803">
        <v>2016</v>
      </c>
      <c r="K3803">
        <v>645.97</v>
      </c>
      <c r="L3803">
        <v>19</v>
      </c>
      <c r="M3803">
        <v>1</v>
      </c>
      <c r="N3803">
        <f t="shared" si="154"/>
        <v>0</v>
      </c>
      <c r="O3803">
        <f t="shared" si="155"/>
        <v>0</v>
      </c>
      <c r="P3803" t="s">
        <v>12693</v>
      </c>
    </row>
    <row r="3804" spans="2:16" x14ac:dyDescent="0.25">
      <c r="B3804" t="s">
        <v>3808</v>
      </c>
      <c r="C3804" s="119" t="s">
        <v>60</v>
      </c>
      <c r="D3804" t="s">
        <v>11537</v>
      </c>
      <c r="E3804" t="s">
        <v>11530</v>
      </c>
      <c r="F3804" t="s">
        <v>11540</v>
      </c>
      <c r="G3804" t="s">
        <v>61</v>
      </c>
      <c r="H3804" t="s">
        <v>2</v>
      </c>
      <c r="I3804" t="s">
        <v>11541</v>
      </c>
      <c r="J3804">
        <v>2016</v>
      </c>
      <c r="K3804">
        <v>1150.54</v>
      </c>
      <c r="L3804">
        <v>54</v>
      </c>
      <c r="M3804">
        <v>1</v>
      </c>
      <c r="N3804">
        <f t="shared" si="154"/>
        <v>0</v>
      </c>
      <c r="O3804">
        <f t="shared" si="155"/>
        <v>0</v>
      </c>
      <c r="P3804" t="s">
        <v>12693</v>
      </c>
    </row>
    <row r="3805" spans="2:16" x14ac:dyDescent="0.25">
      <c r="B3805" t="s">
        <v>3809</v>
      </c>
      <c r="C3805" s="119" t="s">
        <v>60</v>
      </c>
      <c r="D3805" t="s">
        <v>11537</v>
      </c>
      <c r="E3805" t="s">
        <v>11530</v>
      </c>
      <c r="F3805" t="s">
        <v>11540</v>
      </c>
      <c r="G3805" t="s">
        <v>61</v>
      </c>
      <c r="H3805" t="s">
        <v>2</v>
      </c>
      <c r="I3805" t="s">
        <v>11533</v>
      </c>
      <c r="J3805">
        <v>2016</v>
      </c>
      <c r="K3805">
        <v>2691.49</v>
      </c>
      <c r="L3805">
        <v>157</v>
      </c>
      <c r="M3805">
        <v>1</v>
      </c>
      <c r="N3805">
        <f t="shared" si="154"/>
        <v>0</v>
      </c>
      <c r="O3805">
        <f t="shared" si="155"/>
        <v>0</v>
      </c>
      <c r="P3805" t="s">
        <v>12693</v>
      </c>
    </row>
    <row r="3806" spans="2:16" x14ac:dyDescent="0.25">
      <c r="B3806" t="s">
        <v>3810</v>
      </c>
      <c r="C3806" s="119" t="s">
        <v>60</v>
      </c>
      <c r="D3806" t="s">
        <v>11537</v>
      </c>
      <c r="E3806" t="s">
        <v>11530</v>
      </c>
      <c r="F3806" t="s">
        <v>11540</v>
      </c>
      <c r="G3806" t="s">
        <v>61</v>
      </c>
      <c r="H3806" t="s">
        <v>2</v>
      </c>
      <c r="I3806" t="s">
        <v>11541</v>
      </c>
      <c r="J3806">
        <v>2016</v>
      </c>
      <c r="K3806">
        <v>1148.49</v>
      </c>
      <c r="L3806">
        <v>38</v>
      </c>
      <c r="M3806">
        <v>1</v>
      </c>
      <c r="N3806">
        <f t="shared" si="154"/>
        <v>0</v>
      </c>
      <c r="O3806">
        <f t="shared" si="155"/>
        <v>0</v>
      </c>
      <c r="P3806" t="s">
        <v>12693</v>
      </c>
    </row>
    <row r="3807" spans="2:16" x14ac:dyDescent="0.25">
      <c r="B3807" t="s">
        <v>3811</v>
      </c>
      <c r="C3807" s="119" t="s">
        <v>60</v>
      </c>
      <c r="D3807" t="s">
        <v>11537</v>
      </c>
      <c r="E3807" t="s">
        <v>11530</v>
      </c>
      <c r="F3807" t="s">
        <v>11540</v>
      </c>
      <c r="G3807" t="s">
        <v>61</v>
      </c>
      <c r="H3807" t="s">
        <v>2</v>
      </c>
      <c r="I3807" t="s">
        <v>11541</v>
      </c>
      <c r="J3807">
        <v>2016</v>
      </c>
      <c r="K3807">
        <v>4411.32</v>
      </c>
      <c r="L3807">
        <v>77</v>
      </c>
      <c r="M3807">
        <v>1</v>
      </c>
      <c r="N3807">
        <f t="shared" si="154"/>
        <v>0</v>
      </c>
      <c r="O3807">
        <f t="shared" si="155"/>
        <v>0</v>
      </c>
      <c r="P3807" t="s">
        <v>12693</v>
      </c>
    </row>
    <row r="3808" spans="2:16" x14ac:dyDescent="0.25">
      <c r="B3808" t="s">
        <v>3812</v>
      </c>
      <c r="C3808" s="119" t="s">
        <v>60</v>
      </c>
      <c r="D3808" t="s">
        <v>11537</v>
      </c>
      <c r="E3808" t="s">
        <v>11530</v>
      </c>
      <c r="F3808" t="s">
        <v>11540</v>
      </c>
      <c r="G3808" t="s">
        <v>61</v>
      </c>
      <c r="H3808" t="s">
        <v>2</v>
      </c>
      <c r="I3808" t="s">
        <v>11541</v>
      </c>
      <c r="J3808">
        <v>2016</v>
      </c>
      <c r="K3808">
        <v>2880.12</v>
      </c>
      <c r="L3808">
        <v>59</v>
      </c>
      <c r="M3808">
        <v>1</v>
      </c>
      <c r="N3808">
        <f t="shared" si="154"/>
        <v>0</v>
      </c>
      <c r="O3808">
        <f t="shared" si="155"/>
        <v>0</v>
      </c>
      <c r="P3808" t="s">
        <v>12693</v>
      </c>
    </row>
    <row r="3809" spans="2:16" x14ac:dyDescent="0.25">
      <c r="B3809" t="s">
        <v>3813</v>
      </c>
      <c r="C3809" s="119" t="s">
        <v>60</v>
      </c>
      <c r="D3809" t="s">
        <v>11537</v>
      </c>
      <c r="E3809" t="s">
        <v>11530</v>
      </c>
      <c r="F3809" t="s">
        <v>11540</v>
      </c>
      <c r="G3809" t="s">
        <v>61</v>
      </c>
      <c r="H3809" t="s">
        <v>2</v>
      </c>
      <c r="I3809" t="s">
        <v>11541</v>
      </c>
      <c r="J3809">
        <v>2016</v>
      </c>
      <c r="K3809">
        <v>1149.8800000000001</v>
      </c>
      <c r="L3809">
        <v>49</v>
      </c>
      <c r="M3809">
        <v>1</v>
      </c>
      <c r="N3809">
        <f t="shared" si="154"/>
        <v>0</v>
      </c>
      <c r="O3809">
        <f t="shared" si="155"/>
        <v>0</v>
      </c>
      <c r="P3809" t="s">
        <v>12693</v>
      </c>
    </row>
    <row r="3810" spans="2:16" x14ac:dyDescent="0.25">
      <c r="B3810" t="s">
        <v>3814</v>
      </c>
      <c r="C3810" s="119" t="s">
        <v>60</v>
      </c>
      <c r="D3810" t="s">
        <v>11537</v>
      </c>
      <c r="E3810" t="s">
        <v>11530</v>
      </c>
      <c r="F3810" t="s">
        <v>11540</v>
      </c>
      <c r="G3810" t="s">
        <v>61</v>
      </c>
      <c r="H3810" t="s">
        <v>2</v>
      </c>
      <c r="I3810" t="s">
        <v>11541</v>
      </c>
      <c r="J3810">
        <v>2016</v>
      </c>
      <c r="K3810">
        <v>2260.0700000000002</v>
      </c>
      <c r="L3810">
        <v>25</v>
      </c>
      <c r="M3810">
        <v>1</v>
      </c>
      <c r="N3810">
        <f t="shared" si="154"/>
        <v>0</v>
      </c>
      <c r="O3810">
        <f t="shared" si="155"/>
        <v>0</v>
      </c>
      <c r="P3810" t="s">
        <v>12693</v>
      </c>
    </row>
    <row r="3811" spans="2:16" x14ac:dyDescent="0.25">
      <c r="B3811" t="s">
        <v>3815</v>
      </c>
      <c r="C3811" s="119" t="s">
        <v>60</v>
      </c>
      <c r="D3811" t="s">
        <v>11537</v>
      </c>
      <c r="E3811" t="s">
        <v>11530</v>
      </c>
      <c r="F3811" t="s">
        <v>11540</v>
      </c>
      <c r="G3811" t="s">
        <v>61</v>
      </c>
      <c r="H3811" t="s">
        <v>2</v>
      </c>
      <c r="I3811" t="s">
        <v>11541</v>
      </c>
      <c r="J3811">
        <v>2016</v>
      </c>
      <c r="K3811">
        <v>1062.1600000000001</v>
      </c>
      <c r="L3811">
        <v>41</v>
      </c>
      <c r="M3811">
        <v>1</v>
      </c>
      <c r="N3811">
        <f t="shared" si="154"/>
        <v>0</v>
      </c>
      <c r="O3811">
        <f t="shared" si="155"/>
        <v>0</v>
      </c>
      <c r="P3811" t="s">
        <v>12693</v>
      </c>
    </row>
    <row r="3812" spans="2:16" x14ac:dyDescent="0.25">
      <c r="B3812" t="s">
        <v>3816</v>
      </c>
      <c r="C3812" s="119" t="s">
        <v>60</v>
      </c>
      <c r="D3812" t="s">
        <v>11537</v>
      </c>
      <c r="E3812" t="s">
        <v>11530</v>
      </c>
      <c r="F3812" t="s">
        <v>11540</v>
      </c>
      <c r="G3812" t="s">
        <v>61</v>
      </c>
      <c r="H3812" t="s">
        <v>2</v>
      </c>
      <c r="I3812" t="s">
        <v>11541</v>
      </c>
      <c r="J3812">
        <v>2016</v>
      </c>
      <c r="K3812">
        <v>1063.4000000000001</v>
      </c>
      <c r="L3812">
        <v>38</v>
      </c>
      <c r="M3812">
        <v>1</v>
      </c>
      <c r="N3812">
        <f t="shared" si="154"/>
        <v>0</v>
      </c>
      <c r="O3812">
        <f t="shared" si="155"/>
        <v>0</v>
      </c>
      <c r="P3812" t="s">
        <v>12693</v>
      </c>
    </row>
    <row r="3813" spans="2:16" x14ac:dyDescent="0.25">
      <c r="B3813" t="s">
        <v>3817</v>
      </c>
      <c r="C3813" s="119" t="s">
        <v>60</v>
      </c>
      <c r="D3813" t="s">
        <v>11537</v>
      </c>
      <c r="E3813" t="s">
        <v>11530</v>
      </c>
      <c r="F3813" t="s">
        <v>11540</v>
      </c>
      <c r="G3813" t="s">
        <v>61</v>
      </c>
      <c r="H3813" t="s">
        <v>2</v>
      </c>
      <c r="I3813" t="s">
        <v>11541</v>
      </c>
      <c r="J3813">
        <v>2016</v>
      </c>
      <c r="K3813">
        <v>2264.84</v>
      </c>
      <c r="L3813">
        <v>62</v>
      </c>
      <c r="M3813">
        <v>1</v>
      </c>
      <c r="N3813">
        <f t="shared" si="154"/>
        <v>0</v>
      </c>
      <c r="O3813">
        <f t="shared" si="155"/>
        <v>0</v>
      </c>
      <c r="P3813" t="s">
        <v>12693</v>
      </c>
    </row>
    <row r="3814" spans="2:16" x14ac:dyDescent="0.25">
      <c r="B3814" t="s">
        <v>3818</v>
      </c>
      <c r="C3814" s="119" t="s">
        <v>60</v>
      </c>
      <c r="D3814" t="s">
        <v>11537</v>
      </c>
      <c r="E3814" t="s">
        <v>11530</v>
      </c>
      <c r="F3814" t="s">
        <v>11540</v>
      </c>
      <c r="G3814" t="s">
        <v>61</v>
      </c>
      <c r="H3814" t="s">
        <v>2</v>
      </c>
      <c r="I3814" t="s">
        <v>11541</v>
      </c>
      <c r="J3814">
        <v>2016</v>
      </c>
      <c r="K3814">
        <v>1769.8</v>
      </c>
      <c r="L3814">
        <v>82</v>
      </c>
      <c r="M3814">
        <v>1</v>
      </c>
      <c r="N3814">
        <f t="shared" si="154"/>
        <v>0</v>
      </c>
      <c r="O3814">
        <f t="shared" si="155"/>
        <v>0</v>
      </c>
      <c r="P3814" t="s">
        <v>12693</v>
      </c>
    </row>
    <row r="3815" spans="2:16" x14ac:dyDescent="0.25">
      <c r="B3815" t="s">
        <v>3819</v>
      </c>
      <c r="C3815" s="119" t="s">
        <v>60</v>
      </c>
      <c r="D3815" t="s">
        <v>11537</v>
      </c>
      <c r="E3815" t="s">
        <v>11530</v>
      </c>
      <c r="F3815" t="s">
        <v>11540</v>
      </c>
      <c r="G3815" t="s">
        <v>61</v>
      </c>
      <c r="H3815" t="s">
        <v>2</v>
      </c>
      <c r="I3815" t="s">
        <v>11541</v>
      </c>
      <c r="J3815">
        <v>2016</v>
      </c>
      <c r="K3815">
        <v>1773.86</v>
      </c>
      <c r="L3815">
        <v>114</v>
      </c>
      <c r="M3815">
        <v>1</v>
      </c>
      <c r="N3815">
        <f t="shared" si="154"/>
        <v>0</v>
      </c>
      <c r="O3815">
        <f t="shared" si="155"/>
        <v>0</v>
      </c>
      <c r="P3815" t="s">
        <v>12693</v>
      </c>
    </row>
    <row r="3816" spans="2:16" x14ac:dyDescent="0.25">
      <c r="B3816" t="s">
        <v>3820</v>
      </c>
      <c r="C3816" s="119" t="s">
        <v>60</v>
      </c>
      <c r="D3816" t="s">
        <v>11537</v>
      </c>
      <c r="E3816" t="s">
        <v>11530</v>
      </c>
      <c r="F3816" t="s">
        <v>11540</v>
      </c>
      <c r="G3816" t="s">
        <v>61</v>
      </c>
      <c r="H3816" t="s">
        <v>2</v>
      </c>
      <c r="I3816" t="s">
        <v>11541</v>
      </c>
      <c r="J3816">
        <v>2016</v>
      </c>
      <c r="K3816">
        <v>1064.93</v>
      </c>
      <c r="L3816">
        <v>50</v>
      </c>
      <c r="M3816">
        <v>1</v>
      </c>
      <c r="N3816">
        <f t="shared" si="154"/>
        <v>0</v>
      </c>
      <c r="O3816">
        <f t="shared" si="155"/>
        <v>0</v>
      </c>
      <c r="P3816" t="s">
        <v>12693</v>
      </c>
    </row>
    <row r="3817" spans="2:16" x14ac:dyDescent="0.25">
      <c r="B3817" t="s">
        <v>3821</v>
      </c>
      <c r="C3817" s="119" t="s">
        <v>60</v>
      </c>
      <c r="D3817" t="s">
        <v>11537</v>
      </c>
      <c r="E3817" t="s">
        <v>11530</v>
      </c>
      <c r="F3817" t="s">
        <v>11540</v>
      </c>
      <c r="G3817" t="s">
        <v>61</v>
      </c>
      <c r="H3817" t="s">
        <v>2</v>
      </c>
      <c r="I3817" t="s">
        <v>11541</v>
      </c>
      <c r="J3817">
        <v>2016</v>
      </c>
      <c r="K3817">
        <v>1062.8</v>
      </c>
      <c r="L3817">
        <v>46</v>
      </c>
      <c r="M3817">
        <v>1</v>
      </c>
      <c r="N3817">
        <f t="shared" si="154"/>
        <v>0</v>
      </c>
      <c r="O3817">
        <f t="shared" si="155"/>
        <v>0</v>
      </c>
      <c r="P3817" t="s">
        <v>12693</v>
      </c>
    </row>
    <row r="3818" spans="2:16" x14ac:dyDescent="0.25">
      <c r="B3818" t="s">
        <v>3822</v>
      </c>
      <c r="C3818" s="119" t="s">
        <v>60</v>
      </c>
      <c r="D3818" t="s">
        <v>11537</v>
      </c>
      <c r="E3818" t="s">
        <v>11530</v>
      </c>
      <c r="F3818" t="s">
        <v>11540</v>
      </c>
      <c r="G3818" t="s">
        <v>61</v>
      </c>
      <c r="H3818" t="s">
        <v>2</v>
      </c>
      <c r="I3818" t="s">
        <v>11541</v>
      </c>
      <c r="J3818">
        <v>2016</v>
      </c>
      <c r="K3818">
        <v>1762.77</v>
      </c>
      <c r="L3818">
        <v>27</v>
      </c>
      <c r="M3818">
        <v>1</v>
      </c>
      <c r="N3818">
        <f t="shared" si="154"/>
        <v>0</v>
      </c>
      <c r="O3818">
        <f t="shared" si="155"/>
        <v>0</v>
      </c>
      <c r="P3818" t="s">
        <v>12693</v>
      </c>
    </row>
    <row r="3819" spans="2:16" x14ac:dyDescent="0.25">
      <c r="B3819" t="s">
        <v>3823</v>
      </c>
      <c r="C3819" s="119" t="s">
        <v>60</v>
      </c>
      <c r="D3819" t="s">
        <v>11537</v>
      </c>
      <c r="E3819" t="s">
        <v>11530</v>
      </c>
      <c r="F3819" t="s">
        <v>11540</v>
      </c>
      <c r="G3819" t="s">
        <v>61</v>
      </c>
      <c r="H3819" t="s">
        <v>2</v>
      </c>
      <c r="I3819" t="s">
        <v>11541</v>
      </c>
      <c r="J3819">
        <v>2016</v>
      </c>
      <c r="K3819">
        <v>1148.97</v>
      </c>
      <c r="L3819">
        <v>28</v>
      </c>
      <c r="M3819">
        <v>1</v>
      </c>
      <c r="N3819">
        <f t="shared" si="154"/>
        <v>0</v>
      </c>
      <c r="O3819">
        <f t="shared" si="155"/>
        <v>0</v>
      </c>
      <c r="P3819" t="s">
        <v>12693</v>
      </c>
    </row>
    <row r="3820" spans="2:16" x14ac:dyDescent="0.25">
      <c r="B3820" t="s">
        <v>3824</v>
      </c>
      <c r="C3820" s="119" t="s">
        <v>60</v>
      </c>
      <c r="D3820" t="s">
        <v>11537</v>
      </c>
      <c r="E3820" t="s">
        <v>11530</v>
      </c>
      <c r="F3820" t="s">
        <v>11540</v>
      </c>
      <c r="G3820" t="s">
        <v>61</v>
      </c>
      <c r="H3820" t="s">
        <v>2</v>
      </c>
      <c r="I3820" t="s">
        <v>11541</v>
      </c>
      <c r="J3820">
        <v>2016</v>
      </c>
      <c r="K3820">
        <v>1068.24</v>
      </c>
      <c r="L3820">
        <v>89</v>
      </c>
      <c r="M3820">
        <v>1</v>
      </c>
      <c r="N3820">
        <f t="shared" si="154"/>
        <v>0</v>
      </c>
      <c r="O3820">
        <f t="shared" si="155"/>
        <v>0</v>
      </c>
      <c r="P3820" t="s">
        <v>12693</v>
      </c>
    </row>
    <row r="3821" spans="2:16" x14ac:dyDescent="0.25">
      <c r="B3821" t="s">
        <v>3825</v>
      </c>
      <c r="C3821" s="119" t="s">
        <v>60</v>
      </c>
      <c r="D3821" t="s">
        <v>11550</v>
      </c>
      <c r="E3821" t="s">
        <v>11530</v>
      </c>
      <c r="F3821" t="s">
        <v>11540</v>
      </c>
      <c r="G3821" t="s">
        <v>61</v>
      </c>
      <c r="H3821" t="s">
        <v>2</v>
      </c>
      <c r="I3821" t="s">
        <v>11541</v>
      </c>
      <c r="J3821">
        <v>2016</v>
      </c>
      <c r="K3821">
        <v>1153.48</v>
      </c>
      <c r="L3821">
        <v>62</v>
      </c>
      <c r="M3821">
        <v>1</v>
      </c>
      <c r="N3821">
        <f t="shared" si="154"/>
        <v>0</v>
      </c>
      <c r="O3821">
        <f t="shared" si="155"/>
        <v>0</v>
      </c>
      <c r="P3821" t="s">
        <v>12693</v>
      </c>
    </row>
    <row r="3822" spans="2:16" x14ac:dyDescent="0.25">
      <c r="B3822" t="s">
        <v>3826</v>
      </c>
      <c r="C3822" s="119" t="s">
        <v>60</v>
      </c>
      <c r="D3822" t="s">
        <v>11537</v>
      </c>
      <c r="E3822" t="s">
        <v>11530</v>
      </c>
      <c r="F3822" t="s">
        <v>11540</v>
      </c>
      <c r="G3822" t="s">
        <v>61</v>
      </c>
      <c r="H3822" t="s">
        <v>2</v>
      </c>
      <c r="I3822" t="s">
        <v>11541</v>
      </c>
      <c r="J3822">
        <v>2016</v>
      </c>
      <c r="K3822">
        <v>1151.18</v>
      </c>
      <c r="L3822">
        <v>44</v>
      </c>
      <c r="M3822">
        <v>1</v>
      </c>
      <c r="N3822">
        <f t="shared" si="154"/>
        <v>0</v>
      </c>
      <c r="O3822">
        <f t="shared" si="155"/>
        <v>0</v>
      </c>
      <c r="P3822" t="s">
        <v>12693</v>
      </c>
    </row>
    <row r="3823" spans="2:16" x14ac:dyDescent="0.25">
      <c r="B3823" t="s">
        <v>3827</v>
      </c>
      <c r="C3823" s="119" t="s">
        <v>60</v>
      </c>
      <c r="D3823" t="s">
        <v>11537</v>
      </c>
      <c r="E3823" t="s">
        <v>11530</v>
      </c>
      <c r="F3823" t="s">
        <v>11540</v>
      </c>
      <c r="G3823" t="s">
        <v>61</v>
      </c>
      <c r="H3823" t="s">
        <v>2</v>
      </c>
      <c r="I3823" t="s">
        <v>11541</v>
      </c>
      <c r="J3823">
        <v>2016</v>
      </c>
      <c r="K3823">
        <v>1801.43</v>
      </c>
      <c r="L3823">
        <v>92</v>
      </c>
      <c r="M3823">
        <v>1</v>
      </c>
      <c r="N3823">
        <f t="shared" si="154"/>
        <v>0</v>
      </c>
      <c r="O3823">
        <f t="shared" si="155"/>
        <v>0</v>
      </c>
      <c r="P3823" t="s">
        <v>12693</v>
      </c>
    </row>
    <row r="3824" spans="2:16" x14ac:dyDescent="0.25">
      <c r="B3824" t="s">
        <v>3828</v>
      </c>
      <c r="C3824" s="119" t="s">
        <v>60</v>
      </c>
      <c r="D3824" t="s">
        <v>11537</v>
      </c>
      <c r="E3824" t="s">
        <v>11530</v>
      </c>
      <c r="F3824" t="s">
        <v>11540</v>
      </c>
      <c r="G3824" t="s">
        <v>61</v>
      </c>
      <c r="H3824" t="s">
        <v>2</v>
      </c>
      <c r="I3824" t="s">
        <v>11541</v>
      </c>
      <c r="J3824">
        <v>2016</v>
      </c>
      <c r="K3824">
        <v>1683.01</v>
      </c>
      <c r="L3824">
        <v>44</v>
      </c>
      <c r="M3824">
        <v>1</v>
      </c>
      <c r="N3824">
        <f t="shared" si="154"/>
        <v>0</v>
      </c>
      <c r="O3824">
        <f t="shared" si="155"/>
        <v>0</v>
      </c>
      <c r="P3824" t="s">
        <v>12693</v>
      </c>
    </row>
    <row r="3825" spans="2:16" x14ac:dyDescent="0.25">
      <c r="B3825" t="s">
        <v>3829</v>
      </c>
      <c r="C3825" s="119" t="s">
        <v>60</v>
      </c>
      <c r="D3825" t="s">
        <v>11550</v>
      </c>
      <c r="E3825" t="s">
        <v>11530</v>
      </c>
      <c r="F3825" t="s">
        <v>11540</v>
      </c>
      <c r="G3825" t="s">
        <v>61</v>
      </c>
      <c r="H3825" t="s">
        <v>2</v>
      </c>
      <c r="I3825" t="s">
        <v>11541</v>
      </c>
      <c r="J3825">
        <v>2016</v>
      </c>
      <c r="K3825">
        <v>1121.96</v>
      </c>
      <c r="L3825">
        <v>35</v>
      </c>
      <c r="M3825">
        <v>1</v>
      </c>
      <c r="N3825">
        <f t="shared" si="154"/>
        <v>0</v>
      </c>
      <c r="O3825">
        <f t="shared" si="155"/>
        <v>0</v>
      </c>
      <c r="P3825" t="s">
        <v>12693</v>
      </c>
    </row>
    <row r="3826" spans="2:16" x14ac:dyDescent="0.25">
      <c r="B3826" t="s">
        <v>3830</v>
      </c>
      <c r="C3826" s="119" t="s">
        <v>60</v>
      </c>
      <c r="D3826" t="s">
        <v>11550</v>
      </c>
      <c r="E3826" t="s">
        <v>11530</v>
      </c>
      <c r="F3826" t="s">
        <v>11540</v>
      </c>
      <c r="G3826" t="s">
        <v>61</v>
      </c>
      <c r="H3826" t="s">
        <v>2</v>
      </c>
      <c r="I3826" t="s">
        <v>11541</v>
      </c>
      <c r="J3826">
        <v>2016</v>
      </c>
      <c r="K3826">
        <v>2262.63</v>
      </c>
      <c r="L3826">
        <v>45</v>
      </c>
      <c r="M3826">
        <v>1</v>
      </c>
      <c r="N3826">
        <f t="shared" si="154"/>
        <v>0</v>
      </c>
      <c r="O3826">
        <f t="shared" si="155"/>
        <v>0</v>
      </c>
      <c r="P3826" t="s">
        <v>12693</v>
      </c>
    </row>
    <row r="3827" spans="2:16" x14ac:dyDescent="0.25">
      <c r="B3827" t="s">
        <v>3831</v>
      </c>
      <c r="C3827" s="119" t="s">
        <v>60</v>
      </c>
      <c r="D3827" t="s">
        <v>11537</v>
      </c>
      <c r="E3827" t="s">
        <v>11530</v>
      </c>
      <c r="F3827" t="s">
        <v>11540</v>
      </c>
      <c r="G3827" t="s">
        <v>61</v>
      </c>
      <c r="H3827" t="s">
        <v>2</v>
      </c>
      <c r="I3827" t="s">
        <v>11541</v>
      </c>
      <c r="J3827">
        <v>2016</v>
      </c>
      <c r="K3827">
        <v>2266.48</v>
      </c>
      <c r="L3827">
        <v>75</v>
      </c>
      <c r="M3827">
        <v>1</v>
      </c>
      <c r="N3827">
        <f t="shared" si="154"/>
        <v>0</v>
      </c>
      <c r="O3827">
        <f t="shared" si="155"/>
        <v>0</v>
      </c>
      <c r="P3827" t="s">
        <v>12693</v>
      </c>
    </row>
    <row r="3828" spans="2:16" x14ac:dyDescent="0.25">
      <c r="B3828" t="s">
        <v>3832</v>
      </c>
      <c r="C3828" s="119" t="s">
        <v>60</v>
      </c>
      <c r="D3828" t="s">
        <v>11537</v>
      </c>
      <c r="E3828" t="s">
        <v>11530</v>
      </c>
      <c r="F3828" t="s">
        <v>11540</v>
      </c>
      <c r="G3828" t="s">
        <v>61</v>
      </c>
      <c r="H3828" t="s">
        <v>2</v>
      </c>
      <c r="I3828" t="s">
        <v>11541</v>
      </c>
      <c r="J3828">
        <v>2016</v>
      </c>
      <c r="K3828">
        <v>1148.3399999999999</v>
      </c>
      <c r="L3828">
        <v>37</v>
      </c>
      <c r="M3828">
        <v>1</v>
      </c>
      <c r="N3828">
        <f t="shared" si="154"/>
        <v>0</v>
      </c>
      <c r="O3828">
        <f t="shared" si="155"/>
        <v>0</v>
      </c>
      <c r="P3828" t="s">
        <v>12693</v>
      </c>
    </row>
    <row r="3829" spans="2:16" x14ac:dyDescent="0.25">
      <c r="B3829" t="s">
        <v>3833</v>
      </c>
      <c r="C3829" s="119" t="s">
        <v>60</v>
      </c>
      <c r="D3829" t="s">
        <v>11537</v>
      </c>
      <c r="E3829" t="s">
        <v>11530</v>
      </c>
      <c r="F3829" t="s">
        <v>11540</v>
      </c>
      <c r="G3829" t="s">
        <v>61</v>
      </c>
      <c r="H3829" t="s">
        <v>2</v>
      </c>
      <c r="I3829" t="s">
        <v>11541</v>
      </c>
      <c r="J3829">
        <v>2016</v>
      </c>
      <c r="K3829">
        <v>1062.1199999999999</v>
      </c>
      <c r="L3829">
        <v>28</v>
      </c>
      <c r="M3829">
        <v>1</v>
      </c>
      <c r="N3829">
        <f t="shared" si="154"/>
        <v>0</v>
      </c>
      <c r="O3829">
        <f t="shared" si="155"/>
        <v>0</v>
      </c>
      <c r="P3829" t="s">
        <v>12693</v>
      </c>
    </row>
    <row r="3830" spans="2:16" x14ac:dyDescent="0.25">
      <c r="B3830" t="s">
        <v>3834</v>
      </c>
      <c r="C3830" s="119" t="s">
        <v>60</v>
      </c>
      <c r="D3830" t="s">
        <v>11537</v>
      </c>
      <c r="E3830" t="s">
        <v>11530</v>
      </c>
      <c r="F3830" t="s">
        <v>11540</v>
      </c>
      <c r="G3830" t="s">
        <v>61</v>
      </c>
      <c r="H3830" t="s">
        <v>2</v>
      </c>
      <c r="I3830" t="s">
        <v>11541</v>
      </c>
      <c r="J3830">
        <v>2016</v>
      </c>
      <c r="K3830">
        <v>1149.6300000000001</v>
      </c>
      <c r="L3830">
        <v>47</v>
      </c>
      <c r="M3830">
        <v>1</v>
      </c>
      <c r="N3830">
        <f t="shared" si="154"/>
        <v>0</v>
      </c>
      <c r="O3830">
        <f t="shared" si="155"/>
        <v>0</v>
      </c>
      <c r="P3830" t="s">
        <v>12693</v>
      </c>
    </row>
    <row r="3831" spans="2:16" x14ac:dyDescent="0.25">
      <c r="B3831" t="s">
        <v>3835</v>
      </c>
      <c r="C3831" s="119" t="s">
        <v>60</v>
      </c>
      <c r="D3831" t="s">
        <v>11537</v>
      </c>
      <c r="E3831" t="s">
        <v>11530</v>
      </c>
      <c r="F3831" t="s">
        <v>11540</v>
      </c>
      <c r="G3831" t="s">
        <v>61</v>
      </c>
      <c r="H3831" t="s">
        <v>2</v>
      </c>
      <c r="I3831" t="s">
        <v>11533</v>
      </c>
      <c r="J3831">
        <v>2016</v>
      </c>
      <c r="K3831">
        <v>4033.25</v>
      </c>
      <c r="L3831">
        <v>107</v>
      </c>
      <c r="M3831">
        <v>1</v>
      </c>
      <c r="N3831">
        <f t="shared" si="154"/>
        <v>0</v>
      </c>
      <c r="O3831">
        <f t="shared" si="155"/>
        <v>0</v>
      </c>
      <c r="P3831" t="s">
        <v>12693</v>
      </c>
    </row>
    <row r="3832" spans="2:16" x14ac:dyDescent="0.25">
      <c r="B3832" t="s">
        <v>3836</v>
      </c>
      <c r="C3832" s="119" t="s">
        <v>60</v>
      </c>
      <c r="D3832" t="s">
        <v>11537</v>
      </c>
      <c r="E3832" t="s">
        <v>11530</v>
      </c>
      <c r="F3832" t="s">
        <v>11540</v>
      </c>
      <c r="G3832" t="s">
        <v>61</v>
      </c>
      <c r="H3832" t="s">
        <v>2</v>
      </c>
      <c r="I3832" t="s">
        <v>11541</v>
      </c>
      <c r="J3832">
        <v>2016</v>
      </c>
      <c r="K3832">
        <v>2302.39</v>
      </c>
      <c r="L3832">
        <v>92</v>
      </c>
      <c r="M3832">
        <v>1</v>
      </c>
      <c r="N3832">
        <f t="shared" si="154"/>
        <v>0</v>
      </c>
      <c r="O3832">
        <f t="shared" si="155"/>
        <v>0</v>
      </c>
      <c r="P3832" t="s">
        <v>12693</v>
      </c>
    </row>
    <row r="3833" spans="2:16" x14ac:dyDescent="0.25">
      <c r="B3833" t="s">
        <v>3837</v>
      </c>
      <c r="C3833" s="119" t="s">
        <v>60</v>
      </c>
      <c r="D3833" t="s">
        <v>11537</v>
      </c>
      <c r="E3833" t="s">
        <v>11530</v>
      </c>
      <c r="F3833" t="s">
        <v>11540</v>
      </c>
      <c r="G3833" t="s">
        <v>61</v>
      </c>
      <c r="H3833" t="s">
        <v>2</v>
      </c>
      <c r="I3833" t="s">
        <v>11541</v>
      </c>
      <c r="J3833">
        <v>2016</v>
      </c>
      <c r="K3833">
        <v>2238.1799999999998</v>
      </c>
      <c r="L3833">
        <v>82</v>
      </c>
      <c r="M3833">
        <v>1</v>
      </c>
      <c r="N3833">
        <f t="shared" si="154"/>
        <v>0</v>
      </c>
      <c r="O3833">
        <f t="shared" si="155"/>
        <v>0</v>
      </c>
      <c r="P3833" t="s">
        <v>12693</v>
      </c>
    </row>
    <row r="3834" spans="2:16" x14ac:dyDescent="0.25">
      <c r="B3834" t="s">
        <v>3838</v>
      </c>
      <c r="C3834" s="119" t="s">
        <v>60</v>
      </c>
      <c r="D3834" t="s">
        <v>11537</v>
      </c>
      <c r="E3834" t="s">
        <v>11530</v>
      </c>
      <c r="F3834" t="s">
        <v>11540</v>
      </c>
      <c r="G3834" t="s">
        <v>61</v>
      </c>
      <c r="H3834" t="s">
        <v>2</v>
      </c>
      <c r="I3834" t="s">
        <v>11541</v>
      </c>
      <c r="J3834">
        <v>2016</v>
      </c>
      <c r="K3834">
        <v>5253.77</v>
      </c>
      <c r="L3834">
        <v>585</v>
      </c>
      <c r="M3834">
        <v>1</v>
      </c>
      <c r="N3834">
        <f t="shared" si="154"/>
        <v>0</v>
      </c>
      <c r="O3834">
        <f t="shared" si="155"/>
        <v>0</v>
      </c>
      <c r="P3834" t="s">
        <v>12691</v>
      </c>
    </row>
    <row r="3835" spans="2:16" x14ac:dyDescent="0.25">
      <c r="B3835" t="s">
        <v>3839</v>
      </c>
      <c r="C3835" s="119" t="s">
        <v>60</v>
      </c>
      <c r="D3835" t="s">
        <v>11537</v>
      </c>
      <c r="E3835" t="s">
        <v>11530</v>
      </c>
      <c r="F3835" t="s">
        <v>11540</v>
      </c>
      <c r="G3835" t="s">
        <v>61</v>
      </c>
      <c r="H3835" t="s">
        <v>2</v>
      </c>
      <c r="I3835" t="s">
        <v>11541</v>
      </c>
      <c r="J3835">
        <v>2016</v>
      </c>
      <c r="K3835">
        <v>1384.39</v>
      </c>
      <c r="L3835">
        <v>119</v>
      </c>
      <c r="M3835">
        <v>1</v>
      </c>
      <c r="N3835">
        <f t="shared" si="154"/>
        <v>0</v>
      </c>
      <c r="O3835">
        <f t="shared" si="155"/>
        <v>0</v>
      </c>
      <c r="P3835" t="s">
        <v>12693</v>
      </c>
    </row>
    <row r="3836" spans="2:16" x14ac:dyDescent="0.25">
      <c r="B3836" t="s">
        <v>3840</v>
      </c>
      <c r="C3836" s="119" t="s">
        <v>60</v>
      </c>
      <c r="D3836" t="s">
        <v>11550</v>
      </c>
      <c r="E3836" t="s">
        <v>11530</v>
      </c>
      <c r="F3836" t="s">
        <v>11540</v>
      </c>
      <c r="G3836" t="s">
        <v>61</v>
      </c>
      <c r="H3836" t="s">
        <v>2</v>
      </c>
      <c r="I3836" t="s">
        <v>11533</v>
      </c>
      <c r="J3836">
        <v>2016</v>
      </c>
      <c r="K3836">
        <v>7765.58</v>
      </c>
      <c r="L3836">
        <v>996</v>
      </c>
      <c r="M3836">
        <v>1</v>
      </c>
      <c r="N3836">
        <f t="shared" si="154"/>
        <v>0</v>
      </c>
      <c r="O3836">
        <f t="shared" si="155"/>
        <v>0</v>
      </c>
      <c r="P3836" t="s">
        <v>12691</v>
      </c>
    </row>
    <row r="3837" spans="2:16" x14ac:dyDescent="0.25">
      <c r="B3837" t="s">
        <v>3841</v>
      </c>
      <c r="C3837" s="119" t="s">
        <v>60</v>
      </c>
      <c r="D3837" t="s">
        <v>11537</v>
      </c>
      <c r="E3837" t="s">
        <v>11530</v>
      </c>
      <c r="F3837" t="s">
        <v>11540</v>
      </c>
      <c r="G3837" t="s">
        <v>61</v>
      </c>
      <c r="H3837" t="s">
        <v>2</v>
      </c>
      <c r="I3837" t="s">
        <v>11533</v>
      </c>
      <c r="J3837">
        <v>2016</v>
      </c>
      <c r="K3837">
        <v>3599.78</v>
      </c>
      <c r="L3837">
        <v>117</v>
      </c>
      <c r="M3837">
        <v>1</v>
      </c>
      <c r="N3837">
        <f t="shared" si="154"/>
        <v>0</v>
      </c>
      <c r="O3837">
        <f t="shared" si="155"/>
        <v>0</v>
      </c>
      <c r="P3837" t="s">
        <v>12693</v>
      </c>
    </row>
    <row r="3838" spans="2:16" x14ac:dyDescent="0.25">
      <c r="B3838" t="s">
        <v>3842</v>
      </c>
      <c r="C3838" s="119" t="s">
        <v>60</v>
      </c>
      <c r="D3838" t="s">
        <v>11537</v>
      </c>
      <c r="E3838" t="s">
        <v>11530</v>
      </c>
      <c r="F3838" t="s">
        <v>11540</v>
      </c>
      <c r="G3838" t="s">
        <v>61</v>
      </c>
      <c r="H3838" t="s">
        <v>2</v>
      </c>
      <c r="I3838" t="s">
        <v>11541</v>
      </c>
      <c r="J3838">
        <v>2016</v>
      </c>
      <c r="K3838">
        <v>2878.87</v>
      </c>
      <c r="L3838">
        <v>74</v>
      </c>
      <c r="M3838">
        <v>1</v>
      </c>
      <c r="N3838">
        <f t="shared" si="154"/>
        <v>0</v>
      </c>
      <c r="O3838">
        <f t="shared" si="155"/>
        <v>0</v>
      </c>
      <c r="P3838" t="s">
        <v>12693</v>
      </c>
    </row>
    <row r="3839" spans="2:16" x14ac:dyDescent="0.25">
      <c r="B3839" t="s">
        <v>3843</v>
      </c>
      <c r="C3839" s="119" t="s">
        <v>60</v>
      </c>
      <c r="D3839" t="s">
        <v>11537</v>
      </c>
      <c r="E3839" t="s">
        <v>11530</v>
      </c>
      <c r="F3839" t="s">
        <v>11540</v>
      </c>
      <c r="G3839" t="s">
        <v>61</v>
      </c>
      <c r="H3839" t="s">
        <v>2</v>
      </c>
      <c r="I3839" t="s">
        <v>11541</v>
      </c>
      <c r="J3839">
        <v>2016</v>
      </c>
      <c r="K3839">
        <v>1148.23</v>
      </c>
      <c r="L3839">
        <v>33</v>
      </c>
      <c r="M3839">
        <v>1</v>
      </c>
      <c r="N3839">
        <f t="shared" si="154"/>
        <v>0</v>
      </c>
      <c r="O3839">
        <f t="shared" si="155"/>
        <v>0</v>
      </c>
      <c r="P3839" t="s">
        <v>12693</v>
      </c>
    </row>
    <row r="3840" spans="2:16" x14ac:dyDescent="0.25">
      <c r="B3840" t="s">
        <v>3844</v>
      </c>
      <c r="C3840" s="119" t="s">
        <v>60</v>
      </c>
      <c r="D3840" t="s">
        <v>11537</v>
      </c>
      <c r="E3840" t="s">
        <v>11530</v>
      </c>
      <c r="F3840" t="s">
        <v>11540</v>
      </c>
      <c r="G3840" t="s">
        <v>61</v>
      </c>
      <c r="H3840" t="s">
        <v>2</v>
      </c>
      <c r="I3840" t="s">
        <v>11541</v>
      </c>
      <c r="J3840">
        <v>2016</v>
      </c>
      <c r="K3840">
        <v>3019.13</v>
      </c>
      <c r="L3840">
        <v>63</v>
      </c>
      <c r="M3840">
        <v>1</v>
      </c>
      <c r="N3840">
        <f t="shared" si="154"/>
        <v>0</v>
      </c>
      <c r="O3840">
        <f t="shared" si="155"/>
        <v>0</v>
      </c>
      <c r="P3840" t="s">
        <v>12693</v>
      </c>
    </row>
    <row r="3841" spans="2:16" x14ac:dyDescent="0.25">
      <c r="B3841" t="s">
        <v>3845</v>
      </c>
      <c r="C3841" s="119" t="s">
        <v>60</v>
      </c>
      <c r="D3841" t="s">
        <v>11537</v>
      </c>
      <c r="E3841" t="s">
        <v>11530</v>
      </c>
      <c r="F3841" t="s">
        <v>11540</v>
      </c>
      <c r="G3841" t="s">
        <v>61</v>
      </c>
      <c r="H3841" t="s">
        <v>2</v>
      </c>
      <c r="I3841" t="s">
        <v>11541</v>
      </c>
      <c r="J3841">
        <v>2016</v>
      </c>
      <c r="K3841">
        <v>4042.73</v>
      </c>
      <c r="L3841">
        <v>91</v>
      </c>
      <c r="M3841">
        <v>1</v>
      </c>
      <c r="N3841">
        <f t="shared" si="154"/>
        <v>0</v>
      </c>
      <c r="O3841">
        <f t="shared" si="155"/>
        <v>0</v>
      </c>
      <c r="P3841" t="s">
        <v>12693</v>
      </c>
    </row>
    <row r="3842" spans="2:16" x14ac:dyDescent="0.25">
      <c r="B3842" t="s">
        <v>3846</v>
      </c>
      <c r="C3842" s="119" t="s">
        <v>60</v>
      </c>
      <c r="D3842" t="s">
        <v>11537</v>
      </c>
      <c r="E3842" t="s">
        <v>11530</v>
      </c>
      <c r="F3842" t="s">
        <v>11540</v>
      </c>
      <c r="G3842" t="s">
        <v>61</v>
      </c>
      <c r="H3842" t="s">
        <v>2</v>
      </c>
      <c r="I3842" t="s">
        <v>11541</v>
      </c>
      <c r="J3842">
        <v>2016</v>
      </c>
      <c r="K3842">
        <v>0</v>
      </c>
      <c r="M3842">
        <v>1</v>
      </c>
      <c r="N3842">
        <f t="shared" si="154"/>
        <v>1</v>
      </c>
      <c r="O3842">
        <f t="shared" si="155"/>
        <v>1</v>
      </c>
      <c r="P3842" t="s">
        <v>11528</v>
      </c>
    </row>
    <row r="3843" spans="2:16" x14ac:dyDescent="0.25">
      <c r="B3843" t="s">
        <v>3847</v>
      </c>
      <c r="C3843" s="119" t="s">
        <v>60</v>
      </c>
      <c r="D3843" t="s">
        <v>11542</v>
      </c>
      <c r="E3843" t="s">
        <v>11530</v>
      </c>
      <c r="F3843" t="s">
        <v>11540</v>
      </c>
      <c r="G3843" t="s">
        <v>61</v>
      </c>
      <c r="H3843" t="s">
        <v>2</v>
      </c>
      <c r="I3843" t="s">
        <v>11533</v>
      </c>
      <c r="J3843">
        <v>2016</v>
      </c>
      <c r="K3843">
        <v>0</v>
      </c>
      <c r="M3843">
        <v>1</v>
      </c>
      <c r="N3843">
        <f t="shared" si="154"/>
        <v>1</v>
      </c>
      <c r="O3843">
        <f t="shared" si="155"/>
        <v>1</v>
      </c>
      <c r="P3843" t="s">
        <v>11528</v>
      </c>
    </row>
    <row r="3844" spans="2:16" x14ac:dyDescent="0.25">
      <c r="B3844" t="s">
        <v>3848</v>
      </c>
      <c r="C3844" s="119" t="s">
        <v>4</v>
      </c>
      <c r="D3844" t="s">
        <v>11537</v>
      </c>
      <c r="E3844" t="s">
        <v>11530</v>
      </c>
      <c r="F3844" t="s">
        <v>11540</v>
      </c>
      <c r="G3844" t="s">
        <v>61</v>
      </c>
      <c r="H3844" t="s">
        <v>2</v>
      </c>
      <c r="I3844" t="s">
        <v>11533</v>
      </c>
      <c r="J3844">
        <v>2016</v>
      </c>
      <c r="K3844">
        <v>1513.92</v>
      </c>
      <c r="L3844">
        <v>26</v>
      </c>
      <c r="M3844">
        <v>1</v>
      </c>
      <c r="N3844">
        <f t="shared" si="154"/>
        <v>0</v>
      </c>
      <c r="O3844">
        <f t="shared" si="155"/>
        <v>0</v>
      </c>
      <c r="P3844" t="s">
        <v>12693</v>
      </c>
    </row>
    <row r="3845" spans="2:16" x14ac:dyDescent="0.25">
      <c r="B3845" t="s">
        <v>3849</v>
      </c>
      <c r="C3845" s="119" t="s">
        <v>4</v>
      </c>
      <c r="D3845" t="s">
        <v>11537</v>
      </c>
      <c r="E3845" t="s">
        <v>11530</v>
      </c>
      <c r="F3845" t="s">
        <v>11540</v>
      </c>
      <c r="G3845" t="s">
        <v>61</v>
      </c>
      <c r="H3845" t="s">
        <v>2</v>
      </c>
      <c r="I3845" t="s">
        <v>11541</v>
      </c>
      <c r="J3845">
        <v>2016</v>
      </c>
      <c r="K3845">
        <v>2973.18</v>
      </c>
      <c r="L3845">
        <v>85</v>
      </c>
      <c r="M3845">
        <v>1</v>
      </c>
      <c r="N3845">
        <f t="shared" si="154"/>
        <v>0</v>
      </c>
      <c r="O3845">
        <f t="shared" si="155"/>
        <v>0</v>
      </c>
      <c r="P3845" t="s">
        <v>12693</v>
      </c>
    </row>
    <row r="3846" spans="2:16" x14ac:dyDescent="0.25">
      <c r="B3846" t="s">
        <v>3850</v>
      </c>
      <c r="C3846" s="119" t="s">
        <v>4</v>
      </c>
      <c r="D3846" t="s">
        <v>11537</v>
      </c>
      <c r="E3846" t="s">
        <v>11530</v>
      </c>
      <c r="F3846" t="s">
        <v>11540</v>
      </c>
      <c r="G3846" t="s">
        <v>61</v>
      </c>
      <c r="H3846" t="s">
        <v>2</v>
      </c>
      <c r="I3846" t="s">
        <v>11541</v>
      </c>
      <c r="J3846">
        <v>2016</v>
      </c>
      <c r="K3846">
        <v>1346.6</v>
      </c>
      <c r="L3846">
        <v>26</v>
      </c>
      <c r="M3846">
        <v>1</v>
      </c>
      <c r="N3846">
        <f t="shared" si="154"/>
        <v>0</v>
      </c>
      <c r="O3846">
        <f t="shared" si="155"/>
        <v>0</v>
      </c>
      <c r="P3846" t="s">
        <v>12691</v>
      </c>
    </row>
    <row r="3847" spans="2:16" x14ac:dyDescent="0.25">
      <c r="B3847" t="s">
        <v>3852</v>
      </c>
      <c r="C3847" s="119" t="s">
        <v>209</v>
      </c>
      <c r="D3847" t="s">
        <v>11537</v>
      </c>
      <c r="E3847" t="s">
        <v>11530</v>
      </c>
      <c r="F3847" t="s">
        <v>11526</v>
      </c>
      <c r="G3847" t="s">
        <v>5</v>
      </c>
      <c r="H3847" t="s">
        <v>18</v>
      </c>
      <c r="I3847" t="s">
        <v>11529</v>
      </c>
      <c r="J3847">
        <v>2016</v>
      </c>
      <c r="K3847">
        <v>14001.22</v>
      </c>
      <c r="L3847">
        <v>375</v>
      </c>
      <c r="M3847">
        <v>1</v>
      </c>
      <c r="N3847">
        <f t="shared" si="154"/>
        <v>0</v>
      </c>
      <c r="O3847">
        <f t="shared" ref="O3847:O3855" si="156">IF(OR(L3847="",L3847&lt;=0),1,0)</f>
        <v>0</v>
      </c>
      <c r="P3847" t="s">
        <v>11528</v>
      </c>
    </row>
    <row r="3848" spans="2:16" x14ac:dyDescent="0.25">
      <c r="B3848" t="s">
        <v>3853</v>
      </c>
      <c r="C3848" s="119" t="s">
        <v>209</v>
      </c>
      <c r="D3848" t="s">
        <v>11561</v>
      </c>
      <c r="E3848" t="s">
        <v>11530</v>
      </c>
      <c r="F3848" t="s">
        <v>11526</v>
      </c>
      <c r="G3848" t="s">
        <v>5</v>
      </c>
      <c r="H3848" t="s">
        <v>18</v>
      </c>
      <c r="I3848" t="s">
        <v>11529</v>
      </c>
      <c r="J3848">
        <v>2016</v>
      </c>
      <c r="K3848">
        <v>4559.93</v>
      </c>
      <c r="L3848">
        <v>620</v>
      </c>
      <c r="M3848">
        <v>1</v>
      </c>
      <c r="N3848">
        <f t="shared" si="154"/>
        <v>0</v>
      </c>
      <c r="O3848">
        <f t="shared" si="156"/>
        <v>0</v>
      </c>
      <c r="P3848" t="s">
        <v>11528</v>
      </c>
    </row>
    <row r="3849" spans="2:16" x14ac:dyDescent="0.25">
      <c r="B3849" t="s">
        <v>3854</v>
      </c>
      <c r="C3849" s="119" t="s">
        <v>209</v>
      </c>
      <c r="D3849" t="s">
        <v>11561</v>
      </c>
      <c r="E3849" t="s">
        <v>11530</v>
      </c>
      <c r="F3849" t="s">
        <v>11526</v>
      </c>
      <c r="G3849" t="s">
        <v>5</v>
      </c>
      <c r="H3849" t="s">
        <v>18</v>
      </c>
      <c r="I3849" t="s">
        <v>11529</v>
      </c>
      <c r="J3849">
        <v>2016</v>
      </c>
      <c r="K3849">
        <v>62051.35</v>
      </c>
      <c r="L3849">
        <v>1220</v>
      </c>
      <c r="M3849">
        <v>1</v>
      </c>
      <c r="N3849">
        <f t="shared" si="154"/>
        <v>0</v>
      </c>
      <c r="O3849">
        <f t="shared" si="156"/>
        <v>0</v>
      </c>
      <c r="P3849" t="s">
        <v>11528</v>
      </c>
    </row>
    <row r="3850" spans="2:16" x14ac:dyDescent="0.25">
      <c r="B3850" t="s">
        <v>3855</v>
      </c>
      <c r="C3850" s="119" t="s">
        <v>209</v>
      </c>
      <c r="D3850" t="s">
        <v>11537</v>
      </c>
      <c r="E3850" t="s">
        <v>11530</v>
      </c>
      <c r="F3850" t="s">
        <v>11526</v>
      </c>
      <c r="G3850" t="s">
        <v>5</v>
      </c>
      <c r="H3850" t="s">
        <v>18</v>
      </c>
      <c r="I3850" t="s">
        <v>11529</v>
      </c>
      <c r="J3850">
        <v>2016</v>
      </c>
      <c r="K3850">
        <v>15860.14</v>
      </c>
      <c r="L3850">
        <v>260</v>
      </c>
      <c r="M3850">
        <v>1</v>
      </c>
      <c r="N3850">
        <f t="shared" si="154"/>
        <v>0</v>
      </c>
      <c r="O3850">
        <f t="shared" si="156"/>
        <v>0</v>
      </c>
      <c r="P3850" t="s">
        <v>11528</v>
      </c>
    </row>
    <row r="3851" spans="2:16" x14ac:dyDescent="0.25">
      <c r="B3851" t="s">
        <v>3856</v>
      </c>
      <c r="C3851" s="119" t="s">
        <v>209</v>
      </c>
      <c r="D3851" t="s">
        <v>11552</v>
      </c>
      <c r="E3851" t="s">
        <v>11530</v>
      </c>
      <c r="F3851" t="s">
        <v>11526</v>
      </c>
      <c r="G3851" t="s">
        <v>5</v>
      </c>
      <c r="H3851" t="s">
        <v>18</v>
      </c>
      <c r="I3851" t="s">
        <v>11535</v>
      </c>
      <c r="J3851">
        <v>2016</v>
      </c>
      <c r="K3851">
        <v>634568.99</v>
      </c>
      <c r="L3851">
        <v>6328</v>
      </c>
      <c r="M3851">
        <v>1</v>
      </c>
      <c r="N3851">
        <f t="shared" ref="N3851:N3914" si="157">IF(K3851&lt;100,1,0)</f>
        <v>0</v>
      </c>
      <c r="O3851">
        <f t="shared" si="156"/>
        <v>0</v>
      </c>
      <c r="P3851" t="s">
        <v>11528</v>
      </c>
    </row>
    <row r="3852" spans="2:16" x14ac:dyDescent="0.25">
      <c r="B3852" t="s">
        <v>3857</v>
      </c>
      <c r="C3852" s="119" t="s">
        <v>209</v>
      </c>
      <c r="D3852" t="s">
        <v>11550</v>
      </c>
      <c r="E3852" t="s">
        <v>11530</v>
      </c>
      <c r="F3852" t="s">
        <v>11526</v>
      </c>
      <c r="G3852" t="s">
        <v>5</v>
      </c>
      <c r="H3852" t="s">
        <v>18</v>
      </c>
      <c r="I3852" t="s">
        <v>11529</v>
      </c>
      <c r="J3852">
        <v>2016</v>
      </c>
      <c r="K3852">
        <v>1985.49</v>
      </c>
      <c r="L3852">
        <v>203</v>
      </c>
      <c r="M3852">
        <v>1</v>
      </c>
      <c r="N3852">
        <f t="shared" si="157"/>
        <v>0</v>
      </c>
      <c r="O3852">
        <f t="shared" si="156"/>
        <v>0</v>
      </c>
      <c r="P3852" t="s">
        <v>11528</v>
      </c>
    </row>
    <row r="3853" spans="2:16" x14ac:dyDescent="0.25">
      <c r="B3853" t="s">
        <v>3858</v>
      </c>
      <c r="C3853" s="119" t="s">
        <v>209</v>
      </c>
      <c r="D3853" t="s">
        <v>11537</v>
      </c>
      <c r="E3853" t="s">
        <v>11530</v>
      </c>
      <c r="F3853" t="s">
        <v>11526</v>
      </c>
      <c r="G3853" t="s">
        <v>5</v>
      </c>
      <c r="H3853" t="s">
        <v>18</v>
      </c>
      <c r="I3853" t="s">
        <v>11529</v>
      </c>
      <c r="J3853">
        <v>2016</v>
      </c>
      <c r="K3853">
        <v>27494.39</v>
      </c>
      <c r="L3853">
        <v>525</v>
      </c>
      <c r="M3853">
        <v>1</v>
      </c>
      <c r="N3853">
        <f t="shared" si="157"/>
        <v>0</v>
      </c>
      <c r="O3853">
        <f t="shared" si="156"/>
        <v>0</v>
      </c>
      <c r="P3853" t="s">
        <v>11528</v>
      </c>
    </row>
    <row r="3854" spans="2:16" x14ac:dyDescent="0.25">
      <c r="B3854" t="s">
        <v>3859</v>
      </c>
      <c r="C3854" s="119" t="s">
        <v>209</v>
      </c>
      <c r="D3854" t="s">
        <v>11550</v>
      </c>
      <c r="E3854" t="s">
        <v>11530</v>
      </c>
      <c r="F3854" t="s">
        <v>11526</v>
      </c>
      <c r="G3854" t="s">
        <v>5</v>
      </c>
      <c r="H3854" t="s">
        <v>18</v>
      </c>
      <c r="I3854" t="s">
        <v>11558</v>
      </c>
      <c r="J3854">
        <v>2016</v>
      </c>
      <c r="K3854">
        <v>3618.9</v>
      </c>
      <c r="L3854">
        <v>10</v>
      </c>
      <c r="M3854">
        <v>1</v>
      </c>
      <c r="N3854">
        <f t="shared" si="157"/>
        <v>0</v>
      </c>
      <c r="O3854">
        <f t="shared" si="156"/>
        <v>0</v>
      </c>
      <c r="P3854" t="s">
        <v>11528</v>
      </c>
    </row>
    <row r="3855" spans="2:16" x14ac:dyDescent="0.25">
      <c r="B3855" t="s">
        <v>3860</v>
      </c>
      <c r="C3855" s="119" t="s">
        <v>209</v>
      </c>
      <c r="D3855" t="s">
        <v>11550</v>
      </c>
      <c r="E3855" t="s">
        <v>11530</v>
      </c>
      <c r="F3855" t="s">
        <v>11526</v>
      </c>
      <c r="G3855" t="s">
        <v>5</v>
      </c>
      <c r="H3855" t="s">
        <v>18</v>
      </c>
      <c r="I3855" t="s">
        <v>11565</v>
      </c>
      <c r="J3855">
        <v>2016</v>
      </c>
      <c r="K3855">
        <v>6.96</v>
      </c>
      <c r="L3855">
        <v>1</v>
      </c>
      <c r="M3855">
        <v>1</v>
      </c>
      <c r="N3855">
        <f t="shared" si="157"/>
        <v>1</v>
      </c>
      <c r="O3855">
        <f t="shared" si="156"/>
        <v>0</v>
      </c>
      <c r="P3855" t="s">
        <v>11528</v>
      </c>
    </row>
    <row r="3856" spans="2:16" x14ac:dyDescent="0.25">
      <c r="B3856" t="s">
        <v>3861</v>
      </c>
      <c r="C3856" s="119" t="s">
        <v>209</v>
      </c>
      <c r="D3856" t="s">
        <v>11537</v>
      </c>
      <c r="E3856" t="s">
        <v>11530</v>
      </c>
      <c r="F3856" t="s">
        <v>11526</v>
      </c>
      <c r="G3856" t="s">
        <v>61</v>
      </c>
      <c r="H3856" t="s">
        <v>2</v>
      </c>
      <c r="I3856" t="s">
        <v>11529</v>
      </c>
      <c r="J3856">
        <v>2016</v>
      </c>
      <c r="K3856">
        <v>150406.38</v>
      </c>
      <c r="L3856">
        <v>11017</v>
      </c>
      <c r="M3856">
        <v>1</v>
      </c>
      <c r="N3856">
        <f t="shared" si="157"/>
        <v>0</v>
      </c>
      <c r="O3856">
        <f t="shared" ref="O3856:O3864" si="158">IF(OR(L3856="",L3856&lt;=0),1,0)</f>
        <v>0</v>
      </c>
      <c r="P3856" t="s">
        <v>11528</v>
      </c>
    </row>
    <row r="3857" spans="2:16" x14ac:dyDescent="0.25">
      <c r="B3857" t="s">
        <v>3862</v>
      </c>
      <c r="C3857" s="119" t="s">
        <v>209</v>
      </c>
      <c r="D3857" t="s">
        <v>11537</v>
      </c>
      <c r="E3857" t="s">
        <v>11530</v>
      </c>
      <c r="F3857" t="s">
        <v>11526</v>
      </c>
      <c r="G3857" t="s">
        <v>61</v>
      </c>
      <c r="H3857" t="s">
        <v>2</v>
      </c>
      <c r="I3857" t="s">
        <v>11529</v>
      </c>
      <c r="J3857">
        <v>2016</v>
      </c>
      <c r="K3857">
        <v>818.36</v>
      </c>
      <c r="L3857">
        <v>47</v>
      </c>
      <c r="M3857">
        <v>1</v>
      </c>
      <c r="N3857">
        <f t="shared" si="157"/>
        <v>0</v>
      </c>
      <c r="O3857">
        <f t="shared" si="158"/>
        <v>0</v>
      </c>
      <c r="P3857" t="s">
        <v>11528</v>
      </c>
    </row>
    <row r="3858" spans="2:16" x14ac:dyDescent="0.25">
      <c r="B3858" t="s">
        <v>3863</v>
      </c>
      <c r="C3858" s="119" t="s">
        <v>209</v>
      </c>
      <c r="D3858" t="s">
        <v>11537</v>
      </c>
      <c r="E3858" t="s">
        <v>11530</v>
      </c>
      <c r="F3858" t="s">
        <v>11526</v>
      </c>
      <c r="G3858" t="s">
        <v>61</v>
      </c>
      <c r="H3858" t="s">
        <v>2</v>
      </c>
      <c r="I3858" t="s">
        <v>11529</v>
      </c>
      <c r="J3858">
        <v>2016</v>
      </c>
      <c r="K3858">
        <v>10192.83</v>
      </c>
      <c r="L3858">
        <v>201</v>
      </c>
      <c r="M3858">
        <v>1</v>
      </c>
      <c r="N3858">
        <f t="shared" si="157"/>
        <v>0</v>
      </c>
      <c r="O3858">
        <f t="shared" si="158"/>
        <v>0</v>
      </c>
      <c r="P3858" t="s">
        <v>11528</v>
      </c>
    </row>
    <row r="3859" spans="2:16" x14ac:dyDescent="0.25">
      <c r="B3859" t="s">
        <v>3864</v>
      </c>
      <c r="C3859" s="119" t="s">
        <v>209</v>
      </c>
      <c r="D3859" t="s">
        <v>11572</v>
      </c>
      <c r="E3859" t="s">
        <v>11530</v>
      </c>
      <c r="F3859" t="s">
        <v>11526</v>
      </c>
      <c r="G3859" t="s">
        <v>61</v>
      </c>
      <c r="H3859" t="s">
        <v>18</v>
      </c>
      <c r="I3859" t="s">
        <v>11533</v>
      </c>
      <c r="J3859">
        <v>2016</v>
      </c>
      <c r="K3859">
        <v>4421.6400000000003</v>
      </c>
      <c r="L3859">
        <v>191</v>
      </c>
      <c r="M3859">
        <v>1</v>
      </c>
      <c r="N3859">
        <f t="shared" si="157"/>
        <v>0</v>
      </c>
      <c r="O3859">
        <f t="shared" si="158"/>
        <v>0</v>
      </c>
      <c r="P3859" t="s">
        <v>11528</v>
      </c>
    </row>
    <row r="3860" spans="2:16" x14ac:dyDescent="0.25">
      <c r="B3860" t="s">
        <v>3865</v>
      </c>
      <c r="C3860" s="119" t="s">
        <v>209</v>
      </c>
      <c r="D3860" t="s">
        <v>11563</v>
      </c>
      <c r="E3860" t="s">
        <v>11530</v>
      </c>
      <c r="F3860" t="s">
        <v>11526</v>
      </c>
      <c r="G3860" t="s">
        <v>61</v>
      </c>
      <c r="H3860" t="s">
        <v>18</v>
      </c>
      <c r="I3860" t="s">
        <v>11529</v>
      </c>
      <c r="J3860">
        <v>2016</v>
      </c>
      <c r="K3860">
        <v>5203.8100000000004</v>
      </c>
      <c r="L3860">
        <v>135</v>
      </c>
      <c r="M3860">
        <v>1</v>
      </c>
      <c r="N3860">
        <f t="shared" si="157"/>
        <v>0</v>
      </c>
      <c r="O3860">
        <f t="shared" si="158"/>
        <v>0</v>
      </c>
      <c r="P3860" t="s">
        <v>11528</v>
      </c>
    </row>
    <row r="3861" spans="2:16" x14ac:dyDescent="0.25">
      <c r="B3861" t="s">
        <v>3866</v>
      </c>
      <c r="C3861" s="119" t="s">
        <v>209</v>
      </c>
      <c r="D3861" t="s">
        <v>11537</v>
      </c>
      <c r="E3861" t="s">
        <v>11530</v>
      </c>
      <c r="F3861" t="s">
        <v>11526</v>
      </c>
      <c r="G3861" t="s">
        <v>61</v>
      </c>
      <c r="H3861" t="s">
        <v>18</v>
      </c>
      <c r="I3861" t="s">
        <v>11529</v>
      </c>
      <c r="J3861">
        <v>2016</v>
      </c>
      <c r="K3861">
        <v>6361.31</v>
      </c>
      <c r="L3861">
        <v>132</v>
      </c>
      <c r="M3861">
        <v>1</v>
      </c>
      <c r="N3861">
        <f t="shared" si="157"/>
        <v>0</v>
      </c>
      <c r="O3861">
        <f t="shared" si="158"/>
        <v>0</v>
      </c>
      <c r="P3861" t="s">
        <v>11528</v>
      </c>
    </row>
    <row r="3862" spans="2:16" x14ac:dyDescent="0.25">
      <c r="B3862" t="s">
        <v>3867</v>
      </c>
      <c r="C3862" s="119" t="s">
        <v>209</v>
      </c>
      <c r="D3862" t="s">
        <v>11550</v>
      </c>
      <c r="E3862" t="s">
        <v>11530</v>
      </c>
      <c r="F3862" t="s">
        <v>11526</v>
      </c>
      <c r="G3862" t="s">
        <v>61</v>
      </c>
      <c r="H3862" t="s">
        <v>18</v>
      </c>
      <c r="I3862" t="s">
        <v>11529</v>
      </c>
      <c r="J3862">
        <v>2016</v>
      </c>
      <c r="K3862">
        <v>19711.060000000001</v>
      </c>
      <c r="L3862">
        <v>240</v>
      </c>
      <c r="M3862">
        <v>1</v>
      </c>
      <c r="N3862">
        <f t="shared" si="157"/>
        <v>0</v>
      </c>
      <c r="O3862">
        <f t="shared" si="158"/>
        <v>0</v>
      </c>
      <c r="P3862" t="s">
        <v>11528</v>
      </c>
    </row>
    <row r="3863" spans="2:16" x14ac:dyDescent="0.25">
      <c r="B3863" t="s">
        <v>3868</v>
      </c>
      <c r="C3863" s="119" t="s">
        <v>209</v>
      </c>
      <c r="D3863" t="s">
        <v>11537</v>
      </c>
      <c r="E3863" t="s">
        <v>11530</v>
      </c>
      <c r="F3863" t="s">
        <v>11526</v>
      </c>
      <c r="G3863" t="s">
        <v>61</v>
      </c>
      <c r="H3863" t="s">
        <v>18</v>
      </c>
      <c r="I3863" t="s">
        <v>11529</v>
      </c>
      <c r="J3863">
        <v>2016</v>
      </c>
      <c r="K3863">
        <v>12518.6</v>
      </c>
      <c r="L3863">
        <v>116</v>
      </c>
      <c r="M3863">
        <v>1</v>
      </c>
      <c r="N3863">
        <f t="shared" si="157"/>
        <v>0</v>
      </c>
      <c r="O3863">
        <f t="shared" si="158"/>
        <v>0</v>
      </c>
      <c r="P3863" t="s">
        <v>11528</v>
      </c>
    </row>
    <row r="3864" spans="2:16" x14ac:dyDescent="0.25">
      <c r="B3864" t="s">
        <v>3869</v>
      </c>
      <c r="C3864" s="119" t="s">
        <v>209</v>
      </c>
      <c r="D3864" t="s">
        <v>11537</v>
      </c>
      <c r="E3864" t="s">
        <v>11530</v>
      </c>
      <c r="F3864" t="s">
        <v>11526</v>
      </c>
      <c r="G3864" t="s">
        <v>64</v>
      </c>
      <c r="H3864" t="s">
        <v>2</v>
      </c>
      <c r="I3864" t="s">
        <v>11529</v>
      </c>
      <c r="J3864">
        <v>2016</v>
      </c>
      <c r="K3864">
        <v>4835.92</v>
      </c>
      <c r="L3864">
        <v>43</v>
      </c>
      <c r="M3864">
        <v>1</v>
      </c>
      <c r="N3864">
        <f t="shared" si="157"/>
        <v>0</v>
      </c>
      <c r="O3864">
        <f t="shared" si="158"/>
        <v>0</v>
      </c>
      <c r="P3864" t="s">
        <v>11528</v>
      </c>
    </row>
    <row r="3865" spans="2:16" x14ac:dyDescent="0.25">
      <c r="B3865" t="s">
        <v>3870</v>
      </c>
      <c r="C3865" s="119" t="s">
        <v>209</v>
      </c>
      <c r="D3865" t="s">
        <v>11544</v>
      </c>
      <c r="E3865" t="s">
        <v>11530</v>
      </c>
      <c r="F3865" t="s">
        <v>11526</v>
      </c>
      <c r="G3865" t="s">
        <v>64</v>
      </c>
      <c r="H3865" t="s">
        <v>18</v>
      </c>
      <c r="I3865" t="s">
        <v>11529</v>
      </c>
      <c r="J3865">
        <v>2016</v>
      </c>
      <c r="K3865">
        <v>4466.97</v>
      </c>
      <c r="L3865">
        <v>55</v>
      </c>
      <c r="M3865">
        <v>1</v>
      </c>
      <c r="N3865">
        <f t="shared" si="157"/>
        <v>0</v>
      </c>
      <c r="O3865">
        <f t="shared" ref="O3865:O3892" si="159">IF(OR(L3865="",L3865&lt;=0),1,0)</f>
        <v>0</v>
      </c>
      <c r="P3865" t="s">
        <v>11528</v>
      </c>
    </row>
    <row r="3866" spans="2:16" x14ac:dyDescent="0.25">
      <c r="B3866" t="s">
        <v>3871</v>
      </c>
      <c r="C3866" s="119" t="s">
        <v>209</v>
      </c>
      <c r="D3866" t="s">
        <v>11544</v>
      </c>
      <c r="E3866" t="s">
        <v>11530</v>
      </c>
      <c r="F3866" t="s">
        <v>11526</v>
      </c>
      <c r="G3866" t="s">
        <v>61</v>
      </c>
      <c r="H3866" t="s">
        <v>18</v>
      </c>
      <c r="I3866" t="s">
        <v>11529</v>
      </c>
      <c r="J3866">
        <v>2016</v>
      </c>
      <c r="K3866">
        <v>11381.86</v>
      </c>
      <c r="L3866">
        <v>533</v>
      </c>
      <c r="M3866">
        <v>1</v>
      </c>
      <c r="N3866">
        <f t="shared" si="157"/>
        <v>0</v>
      </c>
      <c r="O3866">
        <f t="shared" si="159"/>
        <v>0</v>
      </c>
      <c r="P3866" t="s">
        <v>11528</v>
      </c>
    </row>
    <row r="3867" spans="2:16" x14ac:dyDescent="0.25">
      <c r="B3867" t="s">
        <v>3872</v>
      </c>
      <c r="C3867" s="119" t="s">
        <v>209</v>
      </c>
      <c r="D3867" t="s">
        <v>11537</v>
      </c>
      <c r="E3867" t="s">
        <v>11530</v>
      </c>
      <c r="F3867" t="s">
        <v>11526</v>
      </c>
      <c r="G3867" t="s">
        <v>5</v>
      </c>
      <c r="H3867" t="s">
        <v>18</v>
      </c>
      <c r="I3867" t="s">
        <v>11529</v>
      </c>
      <c r="J3867">
        <v>2016</v>
      </c>
      <c r="K3867">
        <v>2536.61</v>
      </c>
      <c r="L3867">
        <v>387</v>
      </c>
      <c r="M3867">
        <v>1</v>
      </c>
      <c r="N3867">
        <f t="shared" si="157"/>
        <v>0</v>
      </c>
      <c r="O3867">
        <f t="shared" si="159"/>
        <v>0</v>
      </c>
      <c r="P3867" t="s">
        <v>11528</v>
      </c>
    </row>
    <row r="3868" spans="2:16" x14ac:dyDescent="0.25">
      <c r="B3868" t="s">
        <v>3873</v>
      </c>
      <c r="C3868" s="119" t="s">
        <v>209</v>
      </c>
      <c r="D3868" t="s">
        <v>11537</v>
      </c>
      <c r="E3868" t="s">
        <v>11530</v>
      </c>
      <c r="F3868" t="s">
        <v>11526</v>
      </c>
      <c r="G3868" t="s">
        <v>5</v>
      </c>
      <c r="H3868" t="s">
        <v>18</v>
      </c>
      <c r="I3868" t="s">
        <v>11529</v>
      </c>
      <c r="J3868">
        <v>2016</v>
      </c>
      <c r="K3868">
        <v>4275.68</v>
      </c>
      <c r="L3868">
        <v>68</v>
      </c>
      <c r="M3868">
        <v>1</v>
      </c>
      <c r="N3868">
        <f t="shared" si="157"/>
        <v>0</v>
      </c>
      <c r="O3868">
        <f t="shared" si="159"/>
        <v>0</v>
      </c>
      <c r="P3868" t="s">
        <v>11528</v>
      </c>
    </row>
    <row r="3869" spans="2:16" x14ac:dyDescent="0.25">
      <c r="B3869" t="s">
        <v>3874</v>
      </c>
      <c r="C3869" s="119" t="s">
        <v>209</v>
      </c>
      <c r="D3869" t="s">
        <v>11542</v>
      </c>
      <c r="E3869" t="s">
        <v>11530</v>
      </c>
      <c r="F3869" t="s">
        <v>11526</v>
      </c>
      <c r="G3869" t="s">
        <v>5</v>
      </c>
      <c r="H3869" t="s">
        <v>18</v>
      </c>
      <c r="I3869" t="s">
        <v>11529</v>
      </c>
      <c r="J3869">
        <v>2016</v>
      </c>
      <c r="K3869">
        <v>5004.26</v>
      </c>
      <c r="L3869">
        <v>521</v>
      </c>
      <c r="M3869">
        <v>1</v>
      </c>
      <c r="N3869">
        <f t="shared" si="157"/>
        <v>0</v>
      </c>
      <c r="O3869">
        <f t="shared" si="159"/>
        <v>0</v>
      </c>
      <c r="P3869" t="s">
        <v>11528</v>
      </c>
    </row>
    <row r="3870" spans="2:16" x14ac:dyDescent="0.25">
      <c r="B3870" t="s">
        <v>3875</v>
      </c>
      <c r="C3870" s="119" t="s">
        <v>209</v>
      </c>
      <c r="D3870" t="s">
        <v>11542</v>
      </c>
      <c r="E3870" t="s">
        <v>11530</v>
      </c>
      <c r="F3870" t="s">
        <v>11526</v>
      </c>
      <c r="G3870" t="s">
        <v>5</v>
      </c>
      <c r="H3870" t="s">
        <v>18</v>
      </c>
      <c r="I3870" t="s">
        <v>11529</v>
      </c>
      <c r="J3870">
        <v>2016</v>
      </c>
      <c r="K3870">
        <v>4531.74</v>
      </c>
      <c r="L3870">
        <v>50</v>
      </c>
      <c r="M3870">
        <v>1</v>
      </c>
      <c r="N3870">
        <f t="shared" si="157"/>
        <v>0</v>
      </c>
      <c r="O3870">
        <f t="shared" si="159"/>
        <v>0</v>
      </c>
      <c r="P3870" t="s">
        <v>11528</v>
      </c>
    </row>
    <row r="3871" spans="2:16" x14ac:dyDescent="0.25">
      <c r="B3871" t="s">
        <v>3876</v>
      </c>
      <c r="C3871" s="119" t="s">
        <v>209</v>
      </c>
      <c r="D3871" t="s">
        <v>11537</v>
      </c>
      <c r="E3871" t="s">
        <v>11530</v>
      </c>
      <c r="F3871" t="s">
        <v>11526</v>
      </c>
      <c r="G3871" t="s">
        <v>5</v>
      </c>
      <c r="H3871" t="s">
        <v>18</v>
      </c>
      <c r="I3871" t="s">
        <v>11529</v>
      </c>
      <c r="J3871">
        <v>2016</v>
      </c>
      <c r="K3871">
        <v>4072.64</v>
      </c>
      <c r="L3871">
        <v>525</v>
      </c>
      <c r="M3871">
        <v>1</v>
      </c>
      <c r="N3871">
        <f t="shared" si="157"/>
        <v>0</v>
      </c>
      <c r="O3871">
        <f t="shared" si="159"/>
        <v>0</v>
      </c>
      <c r="P3871" t="s">
        <v>11528</v>
      </c>
    </row>
    <row r="3872" spans="2:16" x14ac:dyDescent="0.25">
      <c r="B3872" t="s">
        <v>3877</v>
      </c>
      <c r="C3872" s="119" t="s">
        <v>209</v>
      </c>
      <c r="D3872" t="s">
        <v>11542</v>
      </c>
      <c r="E3872" t="s">
        <v>11530</v>
      </c>
      <c r="F3872" t="s">
        <v>11526</v>
      </c>
      <c r="G3872" t="s">
        <v>5</v>
      </c>
      <c r="H3872" t="s">
        <v>18</v>
      </c>
      <c r="I3872" t="s">
        <v>11551</v>
      </c>
      <c r="J3872">
        <v>2016</v>
      </c>
      <c r="K3872">
        <v>11498.79</v>
      </c>
      <c r="L3872">
        <v>1117</v>
      </c>
      <c r="M3872">
        <v>1</v>
      </c>
      <c r="N3872">
        <f t="shared" si="157"/>
        <v>0</v>
      </c>
      <c r="O3872">
        <f t="shared" si="159"/>
        <v>0</v>
      </c>
      <c r="P3872" t="s">
        <v>11528</v>
      </c>
    </row>
    <row r="3873" spans="2:16" x14ac:dyDescent="0.25">
      <c r="B3873" t="s">
        <v>3878</v>
      </c>
      <c r="C3873" s="119" t="s">
        <v>209</v>
      </c>
      <c r="D3873" t="s">
        <v>11542</v>
      </c>
      <c r="E3873" t="s">
        <v>11530</v>
      </c>
      <c r="F3873" t="s">
        <v>11526</v>
      </c>
      <c r="G3873" t="s">
        <v>5</v>
      </c>
      <c r="H3873" t="s">
        <v>18</v>
      </c>
      <c r="I3873" t="s">
        <v>11529</v>
      </c>
      <c r="J3873">
        <v>2016</v>
      </c>
      <c r="K3873">
        <v>5243.17</v>
      </c>
      <c r="L3873">
        <v>677</v>
      </c>
      <c r="M3873">
        <v>1</v>
      </c>
      <c r="N3873">
        <f t="shared" si="157"/>
        <v>0</v>
      </c>
      <c r="O3873">
        <f t="shared" si="159"/>
        <v>0</v>
      </c>
      <c r="P3873" t="s">
        <v>11528</v>
      </c>
    </row>
    <row r="3874" spans="2:16" x14ac:dyDescent="0.25">
      <c r="B3874" t="s">
        <v>3879</v>
      </c>
      <c r="C3874" s="119" t="s">
        <v>209</v>
      </c>
      <c r="D3874" t="s">
        <v>11537</v>
      </c>
      <c r="E3874" t="s">
        <v>11530</v>
      </c>
      <c r="F3874" t="s">
        <v>11526</v>
      </c>
      <c r="G3874" t="s">
        <v>5</v>
      </c>
      <c r="H3874" t="s">
        <v>18</v>
      </c>
      <c r="I3874" t="s">
        <v>11533</v>
      </c>
      <c r="J3874">
        <v>2016</v>
      </c>
      <c r="K3874">
        <v>882.41</v>
      </c>
      <c r="L3874">
        <v>122</v>
      </c>
      <c r="M3874">
        <v>1</v>
      </c>
      <c r="N3874">
        <f t="shared" si="157"/>
        <v>0</v>
      </c>
      <c r="O3874">
        <f t="shared" si="159"/>
        <v>0</v>
      </c>
      <c r="P3874" t="s">
        <v>11528</v>
      </c>
    </row>
    <row r="3875" spans="2:16" x14ac:dyDescent="0.25">
      <c r="B3875" t="s">
        <v>3880</v>
      </c>
      <c r="C3875" s="119" t="s">
        <v>209</v>
      </c>
      <c r="D3875" t="s">
        <v>11546</v>
      </c>
      <c r="E3875" t="s">
        <v>11530</v>
      </c>
      <c r="F3875" t="s">
        <v>11526</v>
      </c>
      <c r="G3875" t="s">
        <v>5</v>
      </c>
      <c r="H3875" t="s">
        <v>18</v>
      </c>
      <c r="I3875" t="s">
        <v>11551</v>
      </c>
      <c r="J3875">
        <v>2016</v>
      </c>
      <c r="K3875">
        <v>23634.85</v>
      </c>
      <c r="L3875">
        <v>2294</v>
      </c>
      <c r="M3875">
        <v>1</v>
      </c>
      <c r="N3875">
        <f t="shared" si="157"/>
        <v>0</v>
      </c>
      <c r="O3875">
        <f t="shared" si="159"/>
        <v>0</v>
      </c>
      <c r="P3875" t="s">
        <v>11528</v>
      </c>
    </row>
    <row r="3876" spans="2:16" x14ac:dyDescent="0.25">
      <c r="B3876" t="s">
        <v>3881</v>
      </c>
      <c r="C3876" s="119" t="s">
        <v>209</v>
      </c>
      <c r="D3876" t="s">
        <v>11546</v>
      </c>
      <c r="E3876" t="s">
        <v>11530</v>
      </c>
      <c r="F3876" t="s">
        <v>11526</v>
      </c>
      <c r="G3876" t="s">
        <v>5</v>
      </c>
      <c r="H3876" t="s">
        <v>18</v>
      </c>
      <c r="I3876" t="s">
        <v>11551</v>
      </c>
      <c r="J3876">
        <v>2016</v>
      </c>
      <c r="K3876">
        <v>12031.55</v>
      </c>
      <c r="L3876">
        <v>182</v>
      </c>
      <c r="M3876">
        <v>1</v>
      </c>
      <c r="N3876">
        <f t="shared" si="157"/>
        <v>0</v>
      </c>
      <c r="O3876">
        <f t="shared" si="159"/>
        <v>0</v>
      </c>
      <c r="P3876" t="s">
        <v>11528</v>
      </c>
    </row>
    <row r="3877" spans="2:16" x14ac:dyDescent="0.25">
      <c r="B3877" t="s">
        <v>3882</v>
      </c>
      <c r="C3877" s="119" t="s">
        <v>209</v>
      </c>
      <c r="D3877" t="s">
        <v>11552</v>
      </c>
      <c r="E3877" t="s">
        <v>11530</v>
      </c>
      <c r="F3877" t="s">
        <v>11526</v>
      </c>
      <c r="G3877" t="s">
        <v>5</v>
      </c>
      <c r="H3877" t="s">
        <v>18</v>
      </c>
      <c r="I3877" t="s">
        <v>11529</v>
      </c>
      <c r="J3877">
        <v>2016</v>
      </c>
      <c r="K3877">
        <v>1903.76</v>
      </c>
      <c r="L3877">
        <v>17</v>
      </c>
      <c r="M3877">
        <v>1</v>
      </c>
      <c r="N3877">
        <f t="shared" si="157"/>
        <v>0</v>
      </c>
      <c r="O3877">
        <f t="shared" si="159"/>
        <v>0</v>
      </c>
      <c r="P3877" t="s">
        <v>11528</v>
      </c>
    </row>
    <row r="3878" spans="2:16" x14ac:dyDescent="0.25">
      <c r="B3878" t="s">
        <v>3883</v>
      </c>
      <c r="C3878" s="119" t="s">
        <v>209</v>
      </c>
      <c r="D3878" t="s">
        <v>11537</v>
      </c>
      <c r="E3878" t="s">
        <v>11530</v>
      </c>
      <c r="F3878" t="s">
        <v>11526</v>
      </c>
      <c r="G3878" t="s">
        <v>5</v>
      </c>
      <c r="H3878" t="s">
        <v>18</v>
      </c>
      <c r="I3878" t="s">
        <v>11529</v>
      </c>
      <c r="J3878">
        <v>2016</v>
      </c>
      <c r="K3878">
        <v>0</v>
      </c>
      <c r="M3878">
        <v>1</v>
      </c>
      <c r="N3878">
        <f t="shared" si="157"/>
        <v>1</v>
      </c>
      <c r="O3878">
        <f t="shared" si="159"/>
        <v>1</v>
      </c>
      <c r="P3878" t="s">
        <v>11528</v>
      </c>
    </row>
    <row r="3879" spans="2:16" x14ac:dyDescent="0.25">
      <c r="B3879" t="s">
        <v>3884</v>
      </c>
      <c r="C3879" s="119" t="s">
        <v>209</v>
      </c>
      <c r="D3879" t="s">
        <v>11542</v>
      </c>
      <c r="E3879" t="s">
        <v>11530</v>
      </c>
      <c r="F3879" t="s">
        <v>11526</v>
      </c>
      <c r="G3879" t="s">
        <v>64</v>
      </c>
      <c r="H3879" t="s">
        <v>18</v>
      </c>
      <c r="I3879" t="s">
        <v>11529</v>
      </c>
      <c r="J3879">
        <v>2016</v>
      </c>
      <c r="K3879">
        <v>1572.66</v>
      </c>
      <c r="L3879">
        <v>206</v>
      </c>
      <c r="M3879">
        <v>1</v>
      </c>
      <c r="N3879">
        <f t="shared" si="157"/>
        <v>0</v>
      </c>
      <c r="O3879">
        <f t="shared" si="159"/>
        <v>0</v>
      </c>
      <c r="P3879" t="s">
        <v>11528</v>
      </c>
    </row>
    <row r="3880" spans="2:16" x14ac:dyDescent="0.25">
      <c r="B3880" t="s">
        <v>3885</v>
      </c>
      <c r="C3880" s="119" t="s">
        <v>209</v>
      </c>
      <c r="D3880" t="s">
        <v>11542</v>
      </c>
      <c r="E3880" t="s">
        <v>11530</v>
      </c>
      <c r="F3880" t="s">
        <v>11526</v>
      </c>
      <c r="G3880" t="s">
        <v>64</v>
      </c>
      <c r="H3880" t="s">
        <v>18</v>
      </c>
      <c r="I3880" t="s">
        <v>11529</v>
      </c>
      <c r="J3880">
        <v>2016</v>
      </c>
      <c r="K3880">
        <v>1864.87</v>
      </c>
      <c r="L3880">
        <v>18</v>
      </c>
      <c r="M3880">
        <v>1</v>
      </c>
      <c r="N3880">
        <f t="shared" si="157"/>
        <v>0</v>
      </c>
      <c r="O3880">
        <f t="shared" si="159"/>
        <v>0</v>
      </c>
      <c r="P3880" t="s">
        <v>11528</v>
      </c>
    </row>
    <row r="3881" spans="2:16" x14ac:dyDescent="0.25">
      <c r="B3881" t="s">
        <v>3886</v>
      </c>
      <c r="C3881" s="119" t="s">
        <v>209</v>
      </c>
      <c r="D3881" t="s">
        <v>11537</v>
      </c>
      <c r="E3881" t="s">
        <v>11530</v>
      </c>
      <c r="F3881" t="s">
        <v>11526</v>
      </c>
      <c r="G3881" t="s">
        <v>64</v>
      </c>
      <c r="H3881" t="s">
        <v>18</v>
      </c>
      <c r="I3881" t="s">
        <v>11529</v>
      </c>
      <c r="J3881">
        <v>2016</v>
      </c>
      <c r="K3881">
        <v>20315.98</v>
      </c>
      <c r="L3881">
        <v>3265</v>
      </c>
      <c r="M3881">
        <v>1</v>
      </c>
      <c r="N3881">
        <f t="shared" si="157"/>
        <v>0</v>
      </c>
      <c r="O3881">
        <f t="shared" si="159"/>
        <v>0</v>
      </c>
      <c r="P3881" t="s">
        <v>11528</v>
      </c>
    </row>
    <row r="3882" spans="2:16" x14ac:dyDescent="0.25">
      <c r="B3882" t="s">
        <v>3887</v>
      </c>
      <c r="C3882" s="119" t="s">
        <v>209</v>
      </c>
      <c r="D3882" t="s">
        <v>11537</v>
      </c>
      <c r="E3882" t="s">
        <v>11530</v>
      </c>
      <c r="F3882" t="s">
        <v>11526</v>
      </c>
      <c r="G3882" t="s">
        <v>64</v>
      </c>
      <c r="H3882" t="s">
        <v>18</v>
      </c>
      <c r="I3882" t="s">
        <v>11529</v>
      </c>
      <c r="J3882">
        <v>2016</v>
      </c>
      <c r="K3882">
        <v>9083.2800000000007</v>
      </c>
      <c r="L3882">
        <v>60</v>
      </c>
      <c r="M3882">
        <v>1</v>
      </c>
      <c r="N3882">
        <f t="shared" si="157"/>
        <v>0</v>
      </c>
      <c r="O3882">
        <f t="shared" si="159"/>
        <v>0</v>
      </c>
      <c r="P3882" t="s">
        <v>11528</v>
      </c>
    </row>
    <row r="3883" spans="2:16" x14ac:dyDescent="0.25">
      <c r="B3883" t="s">
        <v>3888</v>
      </c>
      <c r="C3883" s="119" t="s">
        <v>209</v>
      </c>
      <c r="D3883" t="s">
        <v>11537</v>
      </c>
      <c r="E3883" t="s">
        <v>11530</v>
      </c>
      <c r="F3883" t="s">
        <v>11526</v>
      </c>
      <c r="G3883" t="s">
        <v>64</v>
      </c>
      <c r="H3883" t="s">
        <v>18</v>
      </c>
      <c r="I3883" t="s">
        <v>11529</v>
      </c>
      <c r="J3883">
        <v>2016</v>
      </c>
      <c r="K3883">
        <v>5107.4399999999996</v>
      </c>
      <c r="L3883">
        <v>659</v>
      </c>
      <c r="M3883">
        <v>1</v>
      </c>
      <c r="N3883">
        <f t="shared" si="157"/>
        <v>0</v>
      </c>
      <c r="O3883">
        <f t="shared" si="159"/>
        <v>0</v>
      </c>
      <c r="P3883" t="s">
        <v>11528</v>
      </c>
    </row>
    <row r="3884" spans="2:16" x14ac:dyDescent="0.25">
      <c r="B3884" t="s">
        <v>3889</v>
      </c>
      <c r="C3884" s="119" t="s">
        <v>209</v>
      </c>
      <c r="D3884" t="s">
        <v>11537</v>
      </c>
      <c r="E3884" t="s">
        <v>11530</v>
      </c>
      <c r="F3884" t="s">
        <v>11526</v>
      </c>
      <c r="G3884" t="s">
        <v>64</v>
      </c>
      <c r="H3884" t="s">
        <v>18</v>
      </c>
      <c r="I3884" t="s">
        <v>11529</v>
      </c>
      <c r="J3884">
        <v>2016</v>
      </c>
      <c r="K3884">
        <v>2694.58</v>
      </c>
      <c r="L3884">
        <v>23</v>
      </c>
      <c r="M3884">
        <v>1</v>
      </c>
      <c r="N3884">
        <f t="shared" si="157"/>
        <v>0</v>
      </c>
      <c r="O3884">
        <f t="shared" si="159"/>
        <v>0</v>
      </c>
      <c r="P3884" t="s">
        <v>11528</v>
      </c>
    </row>
    <row r="3885" spans="2:16" x14ac:dyDescent="0.25">
      <c r="B3885" t="s">
        <v>3890</v>
      </c>
      <c r="C3885" s="119" t="s">
        <v>209</v>
      </c>
      <c r="D3885" t="s">
        <v>11537</v>
      </c>
      <c r="E3885" t="s">
        <v>11530</v>
      </c>
      <c r="F3885" t="s">
        <v>11526</v>
      </c>
      <c r="G3885" t="s">
        <v>64</v>
      </c>
      <c r="H3885" t="s">
        <v>18</v>
      </c>
      <c r="I3885" t="s">
        <v>11551</v>
      </c>
      <c r="J3885">
        <v>2016</v>
      </c>
      <c r="K3885">
        <v>3198.26</v>
      </c>
      <c r="L3885">
        <v>309</v>
      </c>
      <c r="M3885">
        <v>1</v>
      </c>
      <c r="N3885">
        <f t="shared" si="157"/>
        <v>0</v>
      </c>
      <c r="O3885">
        <f t="shared" si="159"/>
        <v>0</v>
      </c>
      <c r="P3885" t="s">
        <v>11528</v>
      </c>
    </row>
    <row r="3886" spans="2:16" x14ac:dyDescent="0.25">
      <c r="B3886" t="s">
        <v>3891</v>
      </c>
      <c r="C3886" s="119" t="s">
        <v>209</v>
      </c>
      <c r="D3886" t="s">
        <v>11537</v>
      </c>
      <c r="E3886" t="s">
        <v>11530</v>
      </c>
      <c r="F3886" t="s">
        <v>11526</v>
      </c>
      <c r="G3886" t="s">
        <v>64</v>
      </c>
      <c r="H3886" t="s">
        <v>18</v>
      </c>
      <c r="I3886" t="s">
        <v>11529</v>
      </c>
      <c r="J3886">
        <v>2016</v>
      </c>
      <c r="K3886">
        <v>13529.68</v>
      </c>
      <c r="L3886">
        <v>2140</v>
      </c>
      <c r="M3886">
        <v>1</v>
      </c>
      <c r="N3886">
        <f t="shared" si="157"/>
        <v>0</v>
      </c>
      <c r="O3886">
        <f t="shared" si="159"/>
        <v>0</v>
      </c>
      <c r="P3886" t="s">
        <v>11528</v>
      </c>
    </row>
    <row r="3887" spans="2:16" x14ac:dyDescent="0.25">
      <c r="B3887" t="s">
        <v>3892</v>
      </c>
      <c r="C3887" s="119" t="s">
        <v>209</v>
      </c>
      <c r="D3887" t="s">
        <v>11537</v>
      </c>
      <c r="E3887" t="s">
        <v>11530</v>
      </c>
      <c r="F3887" t="s">
        <v>11526</v>
      </c>
      <c r="G3887" t="s">
        <v>64</v>
      </c>
      <c r="H3887" t="s">
        <v>18</v>
      </c>
      <c r="I3887" t="s">
        <v>11529</v>
      </c>
      <c r="J3887">
        <v>2016</v>
      </c>
      <c r="K3887">
        <v>3811.6</v>
      </c>
      <c r="L3887">
        <v>494</v>
      </c>
      <c r="M3887">
        <v>1</v>
      </c>
      <c r="N3887">
        <f t="shared" si="157"/>
        <v>0</v>
      </c>
      <c r="O3887">
        <f t="shared" si="159"/>
        <v>0</v>
      </c>
      <c r="P3887" t="s">
        <v>11528</v>
      </c>
    </row>
    <row r="3888" spans="2:16" x14ac:dyDescent="0.25">
      <c r="B3888" t="s">
        <v>3893</v>
      </c>
      <c r="C3888" s="119" t="s">
        <v>209</v>
      </c>
      <c r="D3888" t="s">
        <v>11550</v>
      </c>
      <c r="E3888" t="s">
        <v>11530</v>
      </c>
      <c r="F3888" t="s">
        <v>11526</v>
      </c>
      <c r="G3888" t="s">
        <v>64</v>
      </c>
      <c r="H3888" t="s">
        <v>18</v>
      </c>
      <c r="I3888" t="s">
        <v>11551</v>
      </c>
      <c r="J3888">
        <v>2016</v>
      </c>
      <c r="K3888">
        <v>61557.49</v>
      </c>
      <c r="L3888">
        <v>795</v>
      </c>
      <c r="M3888">
        <v>1</v>
      </c>
      <c r="N3888">
        <f t="shared" si="157"/>
        <v>0</v>
      </c>
      <c r="O3888">
        <f t="shared" si="159"/>
        <v>0</v>
      </c>
      <c r="P3888" t="s">
        <v>11528</v>
      </c>
    </row>
    <row r="3889" spans="2:16" x14ac:dyDescent="0.25">
      <c r="B3889" t="s">
        <v>3894</v>
      </c>
      <c r="C3889" s="119" t="s">
        <v>209</v>
      </c>
      <c r="D3889" t="s">
        <v>11537</v>
      </c>
      <c r="E3889" t="s">
        <v>11530</v>
      </c>
      <c r="F3889" t="s">
        <v>11526</v>
      </c>
      <c r="G3889" t="s">
        <v>61</v>
      </c>
      <c r="H3889" t="s">
        <v>18</v>
      </c>
      <c r="I3889" t="s">
        <v>11551</v>
      </c>
      <c r="J3889">
        <v>2016</v>
      </c>
      <c r="K3889">
        <v>8237.14</v>
      </c>
      <c r="L3889">
        <v>808</v>
      </c>
      <c r="M3889">
        <v>1</v>
      </c>
      <c r="N3889">
        <f t="shared" si="157"/>
        <v>0</v>
      </c>
      <c r="O3889">
        <f t="shared" si="159"/>
        <v>0</v>
      </c>
      <c r="P3889" t="s">
        <v>11528</v>
      </c>
    </row>
    <row r="3890" spans="2:16" x14ac:dyDescent="0.25">
      <c r="B3890" t="s">
        <v>3895</v>
      </c>
      <c r="C3890" s="119" t="s">
        <v>209</v>
      </c>
      <c r="D3890" t="s">
        <v>11537</v>
      </c>
      <c r="E3890" t="s">
        <v>11530</v>
      </c>
      <c r="F3890" t="s">
        <v>11526</v>
      </c>
      <c r="G3890" t="s">
        <v>61</v>
      </c>
      <c r="H3890" t="s">
        <v>18</v>
      </c>
      <c r="I3890" t="s">
        <v>11551</v>
      </c>
      <c r="J3890">
        <v>2016</v>
      </c>
      <c r="K3890">
        <v>8942.51</v>
      </c>
      <c r="L3890">
        <v>36</v>
      </c>
      <c r="M3890">
        <v>1</v>
      </c>
      <c r="N3890">
        <f t="shared" si="157"/>
        <v>0</v>
      </c>
      <c r="O3890">
        <f t="shared" si="159"/>
        <v>0</v>
      </c>
      <c r="P3890" t="s">
        <v>11528</v>
      </c>
    </row>
    <row r="3891" spans="2:16" x14ac:dyDescent="0.25">
      <c r="B3891" t="s">
        <v>3896</v>
      </c>
      <c r="C3891" s="119" t="s">
        <v>209</v>
      </c>
      <c r="D3891" t="s">
        <v>11537</v>
      </c>
      <c r="E3891" t="s">
        <v>11530</v>
      </c>
      <c r="F3891" t="s">
        <v>11526</v>
      </c>
      <c r="G3891" t="s">
        <v>61</v>
      </c>
      <c r="H3891" t="s">
        <v>18</v>
      </c>
      <c r="I3891" t="s">
        <v>11529</v>
      </c>
      <c r="J3891">
        <v>2016</v>
      </c>
      <c r="K3891">
        <v>29673.77</v>
      </c>
      <c r="L3891">
        <v>4764</v>
      </c>
      <c r="M3891">
        <v>1</v>
      </c>
      <c r="N3891">
        <f t="shared" si="157"/>
        <v>0</v>
      </c>
      <c r="O3891">
        <f t="shared" si="159"/>
        <v>0</v>
      </c>
      <c r="P3891" t="s">
        <v>11528</v>
      </c>
    </row>
    <row r="3892" spans="2:16" x14ac:dyDescent="0.25">
      <c r="B3892" t="s">
        <v>3897</v>
      </c>
      <c r="C3892" s="119" t="s">
        <v>209</v>
      </c>
      <c r="D3892" t="s">
        <v>11537</v>
      </c>
      <c r="E3892" t="s">
        <v>11530</v>
      </c>
      <c r="F3892" t="s">
        <v>11526</v>
      </c>
      <c r="G3892" t="s">
        <v>61</v>
      </c>
      <c r="H3892" t="s">
        <v>18</v>
      </c>
      <c r="I3892" t="s">
        <v>11529</v>
      </c>
      <c r="J3892">
        <v>2016</v>
      </c>
      <c r="K3892">
        <v>4764.08</v>
      </c>
      <c r="L3892">
        <v>70</v>
      </c>
      <c r="M3892">
        <v>1</v>
      </c>
      <c r="N3892">
        <f t="shared" si="157"/>
        <v>0</v>
      </c>
      <c r="O3892">
        <f t="shared" si="159"/>
        <v>0</v>
      </c>
      <c r="P3892" t="s">
        <v>11528</v>
      </c>
    </row>
    <row r="3893" spans="2:16" x14ac:dyDescent="0.25">
      <c r="B3893" t="s">
        <v>3898</v>
      </c>
      <c r="C3893" s="119" t="s">
        <v>209</v>
      </c>
      <c r="D3893" t="s">
        <v>11537</v>
      </c>
      <c r="E3893" t="s">
        <v>11530</v>
      </c>
      <c r="F3893" t="s">
        <v>11526</v>
      </c>
      <c r="G3893" t="s">
        <v>61</v>
      </c>
      <c r="H3893" t="s">
        <v>18</v>
      </c>
      <c r="I3893" t="s">
        <v>11529</v>
      </c>
      <c r="J3893">
        <v>2016</v>
      </c>
      <c r="K3893">
        <v>7493.42</v>
      </c>
      <c r="L3893">
        <v>1205</v>
      </c>
      <c r="M3893">
        <v>1</v>
      </c>
      <c r="N3893">
        <f t="shared" si="157"/>
        <v>0</v>
      </c>
      <c r="O3893">
        <f t="shared" ref="O3893:O3956" si="160">IF(OR(L3893="",L3893&lt;=0),1,0)</f>
        <v>0</v>
      </c>
      <c r="P3893" t="s">
        <v>11528</v>
      </c>
    </row>
    <row r="3894" spans="2:16" x14ac:dyDescent="0.25">
      <c r="B3894" t="s">
        <v>3899</v>
      </c>
      <c r="C3894" s="119" t="s">
        <v>209</v>
      </c>
      <c r="D3894" t="s">
        <v>11539</v>
      </c>
      <c r="E3894" t="s">
        <v>11530</v>
      </c>
      <c r="F3894" t="s">
        <v>11526</v>
      </c>
      <c r="G3894" t="s">
        <v>61</v>
      </c>
      <c r="H3894" t="s">
        <v>18</v>
      </c>
      <c r="I3894" t="s">
        <v>11551</v>
      </c>
      <c r="J3894">
        <v>2016</v>
      </c>
      <c r="K3894">
        <v>2512.58</v>
      </c>
      <c r="L3894">
        <v>243</v>
      </c>
      <c r="M3894">
        <v>1</v>
      </c>
      <c r="N3894">
        <f t="shared" si="157"/>
        <v>0</v>
      </c>
      <c r="O3894">
        <f t="shared" si="160"/>
        <v>0</v>
      </c>
      <c r="P3894" t="s">
        <v>11528</v>
      </c>
    </row>
    <row r="3895" spans="2:16" x14ac:dyDescent="0.25">
      <c r="B3895" t="s">
        <v>3900</v>
      </c>
      <c r="C3895" s="119" t="s">
        <v>209</v>
      </c>
      <c r="D3895" t="s">
        <v>11539</v>
      </c>
      <c r="E3895" t="s">
        <v>11530</v>
      </c>
      <c r="F3895" t="s">
        <v>11526</v>
      </c>
      <c r="G3895" t="s">
        <v>61</v>
      </c>
      <c r="H3895" t="s">
        <v>18</v>
      </c>
      <c r="I3895" t="s">
        <v>11529</v>
      </c>
      <c r="J3895">
        <v>2016</v>
      </c>
      <c r="K3895">
        <v>14374.72</v>
      </c>
      <c r="L3895">
        <v>2276</v>
      </c>
      <c r="M3895">
        <v>1</v>
      </c>
      <c r="N3895">
        <f t="shared" si="157"/>
        <v>0</v>
      </c>
      <c r="O3895">
        <f t="shared" si="160"/>
        <v>0</v>
      </c>
      <c r="P3895" t="s">
        <v>11528</v>
      </c>
    </row>
    <row r="3896" spans="2:16" x14ac:dyDescent="0.25">
      <c r="B3896" t="s">
        <v>3901</v>
      </c>
      <c r="C3896" s="119" t="s">
        <v>209</v>
      </c>
      <c r="D3896" t="s">
        <v>11539</v>
      </c>
      <c r="E3896" t="s">
        <v>11530</v>
      </c>
      <c r="F3896" t="s">
        <v>11526</v>
      </c>
      <c r="G3896" t="s">
        <v>61</v>
      </c>
      <c r="H3896" t="s">
        <v>18</v>
      </c>
      <c r="I3896" t="s">
        <v>11551</v>
      </c>
      <c r="J3896">
        <v>2016</v>
      </c>
      <c r="K3896">
        <v>2141.6999999999998</v>
      </c>
      <c r="L3896">
        <v>24</v>
      </c>
      <c r="M3896">
        <v>1</v>
      </c>
      <c r="N3896">
        <f t="shared" si="157"/>
        <v>0</v>
      </c>
      <c r="O3896">
        <f t="shared" si="160"/>
        <v>0</v>
      </c>
      <c r="P3896" t="s">
        <v>11528</v>
      </c>
    </row>
    <row r="3897" spans="2:16" x14ac:dyDescent="0.25">
      <c r="B3897" t="s">
        <v>3902</v>
      </c>
      <c r="C3897" s="119" t="s">
        <v>209</v>
      </c>
      <c r="D3897" t="s">
        <v>11550</v>
      </c>
      <c r="E3897" t="s">
        <v>11530</v>
      </c>
      <c r="F3897" t="s">
        <v>11526</v>
      </c>
      <c r="G3897" t="s">
        <v>61</v>
      </c>
      <c r="H3897" t="s">
        <v>18</v>
      </c>
      <c r="I3897" t="s">
        <v>11529</v>
      </c>
      <c r="J3897">
        <v>2016</v>
      </c>
      <c r="K3897">
        <v>8358.3799999999992</v>
      </c>
      <c r="L3897">
        <v>1325</v>
      </c>
      <c r="M3897">
        <v>1</v>
      </c>
      <c r="N3897">
        <f t="shared" si="157"/>
        <v>0</v>
      </c>
      <c r="O3897">
        <f t="shared" si="160"/>
        <v>0</v>
      </c>
      <c r="P3897" t="s">
        <v>11528</v>
      </c>
    </row>
    <row r="3898" spans="2:16" x14ac:dyDescent="0.25">
      <c r="B3898" t="s">
        <v>3903</v>
      </c>
      <c r="C3898" s="119" t="s">
        <v>209</v>
      </c>
      <c r="D3898" t="s">
        <v>11537</v>
      </c>
      <c r="E3898" t="s">
        <v>11530</v>
      </c>
      <c r="F3898" t="s">
        <v>11526</v>
      </c>
      <c r="G3898" t="s">
        <v>61</v>
      </c>
      <c r="H3898" t="s">
        <v>18</v>
      </c>
      <c r="I3898" t="s">
        <v>11529</v>
      </c>
      <c r="J3898">
        <v>2016</v>
      </c>
      <c r="K3898">
        <v>9464.2900000000009</v>
      </c>
      <c r="L3898">
        <v>1501</v>
      </c>
      <c r="M3898">
        <v>1</v>
      </c>
      <c r="N3898">
        <f t="shared" si="157"/>
        <v>0</v>
      </c>
      <c r="O3898">
        <f t="shared" si="160"/>
        <v>0</v>
      </c>
      <c r="P3898" t="s">
        <v>11528</v>
      </c>
    </row>
    <row r="3899" spans="2:16" x14ac:dyDescent="0.25">
      <c r="B3899" t="s">
        <v>3904</v>
      </c>
      <c r="C3899" s="119" t="s">
        <v>209</v>
      </c>
      <c r="D3899" t="s">
        <v>11550</v>
      </c>
      <c r="E3899" t="s">
        <v>11530</v>
      </c>
      <c r="F3899" t="s">
        <v>11526</v>
      </c>
      <c r="G3899" t="s">
        <v>61</v>
      </c>
      <c r="H3899" t="s">
        <v>18</v>
      </c>
      <c r="I3899" t="s">
        <v>11529</v>
      </c>
      <c r="J3899">
        <v>2016</v>
      </c>
      <c r="K3899">
        <v>757.15</v>
      </c>
      <c r="L3899">
        <v>97</v>
      </c>
      <c r="M3899">
        <v>1</v>
      </c>
      <c r="N3899">
        <f t="shared" si="157"/>
        <v>0</v>
      </c>
      <c r="O3899">
        <f t="shared" si="160"/>
        <v>0</v>
      </c>
      <c r="P3899" t="s">
        <v>11528</v>
      </c>
    </row>
    <row r="3900" spans="2:16" x14ac:dyDescent="0.25">
      <c r="B3900" t="s">
        <v>3905</v>
      </c>
      <c r="C3900" s="119" t="s">
        <v>209</v>
      </c>
      <c r="D3900" t="s">
        <v>11550</v>
      </c>
      <c r="E3900" t="s">
        <v>11530</v>
      </c>
      <c r="F3900" t="s">
        <v>11526</v>
      </c>
      <c r="G3900" t="s">
        <v>61</v>
      </c>
      <c r="H3900" t="s">
        <v>18</v>
      </c>
      <c r="I3900" t="s">
        <v>11529</v>
      </c>
      <c r="J3900">
        <v>2016</v>
      </c>
      <c r="K3900">
        <v>1031.97</v>
      </c>
      <c r="L3900">
        <v>14</v>
      </c>
      <c r="M3900">
        <v>1</v>
      </c>
      <c r="N3900">
        <f t="shared" si="157"/>
        <v>0</v>
      </c>
      <c r="O3900">
        <f t="shared" si="160"/>
        <v>0</v>
      </c>
      <c r="P3900" t="s">
        <v>11528</v>
      </c>
    </row>
    <row r="3901" spans="2:16" x14ac:dyDescent="0.25">
      <c r="B3901" t="s">
        <v>3906</v>
      </c>
      <c r="C3901" s="119" t="s">
        <v>209</v>
      </c>
      <c r="D3901" t="s">
        <v>11539</v>
      </c>
      <c r="E3901" t="s">
        <v>11530</v>
      </c>
      <c r="F3901" t="s">
        <v>11526</v>
      </c>
      <c r="G3901" t="s">
        <v>61</v>
      </c>
      <c r="H3901" t="s">
        <v>18</v>
      </c>
      <c r="I3901" t="s">
        <v>11529</v>
      </c>
      <c r="J3901">
        <v>2016</v>
      </c>
      <c r="K3901">
        <v>10449.549999999999</v>
      </c>
      <c r="L3901">
        <v>1655</v>
      </c>
      <c r="M3901">
        <v>1</v>
      </c>
      <c r="N3901">
        <f t="shared" si="157"/>
        <v>0</v>
      </c>
      <c r="O3901">
        <f t="shared" si="160"/>
        <v>0</v>
      </c>
      <c r="P3901" t="s">
        <v>11528</v>
      </c>
    </row>
    <row r="3902" spans="2:16" x14ac:dyDescent="0.25">
      <c r="B3902" t="s">
        <v>3907</v>
      </c>
      <c r="C3902" s="119" t="s">
        <v>209</v>
      </c>
      <c r="D3902" t="s">
        <v>11542</v>
      </c>
      <c r="E3902" t="s">
        <v>11530</v>
      </c>
      <c r="F3902" t="s">
        <v>11526</v>
      </c>
      <c r="G3902" t="s">
        <v>61</v>
      </c>
      <c r="H3902" t="s">
        <v>18</v>
      </c>
      <c r="I3902" t="s">
        <v>11529</v>
      </c>
      <c r="J3902">
        <v>2016</v>
      </c>
      <c r="K3902">
        <v>13645.05</v>
      </c>
      <c r="L3902">
        <v>2000</v>
      </c>
      <c r="M3902">
        <v>1</v>
      </c>
      <c r="N3902">
        <f t="shared" si="157"/>
        <v>0</v>
      </c>
      <c r="O3902">
        <f t="shared" si="160"/>
        <v>0</v>
      </c>
      <c r="P3902" t="s">
        <v>11528</v>
      </c>
    </row>
    <row r="3903" spans="2:16" x14ac:dyDescent="0.25">
      <c r="B3903" t="s">
        <v>3908</v>
      </c>
      <c r="C3903" s="119" t="s">
        <v>209</v>
      </c>
      <c r="D3903" t="s">
        <v>11537</v>
      </c>
      <c r="E3903" t="s">
        <v>11530</v>
      </c>
      <c r="F3903" t="s">
        <v>11526</v>
      </c>
      <c r="G3903" t="s">
        <v>61</v>
      </c>
      <c r="H3903" t="s">
        <v>18</v>
      </c>
      <c r="I3903" t="s">
        <v>11529</v>
      </c>
      <c r="J3903">
        <v>2016</v>
      </c>
      <c r="K3903">
        <v>4649.17</v>
      </c>
      <c r="L3903">
        <v>600</v>
      </c>
      <c r="M3903">
        <v>1</v>
      </c>
      <c r="N3903">
        <f t="shared" si="157"/>
        <v>0</v>
      </c>
      <c r="O3903">
        <f t="shared" si="160"/>
        <v>0</v>
      </c>
      <c r="P3903" t="s">
        <v>11528</v>
      </c>
    </row>
    <row r="3904" spans="2:16" x14ac:dyDescent="0.25">
      <c r="B3904" t="s">
        <v>3909</v>
      </c>
      <c r="C3904" s="119" t="s">
        <v>209</v>
      </c>
      <c r="D3904" t="s">
        <v>11537</v>
      </c>
      <c r="E3904" t="s">
        <v>11530</v>
      </c>
      <c r="F3904" t="s">
        <v>11526</v>
      </c>
      <c r="G3904" t="s">
        <v>61</v>
      </c>
      <c r="H3904" t="s">
        <v>18</v>
      </c>
      <c r="I3904" t="s">
        <v>11529</v>
      </c>
      <c r="J3904">
        <v>2016</v>
      </c>
      <c r="K3904">
        <v>4270.75</v>
      </c>
      <c r="L3904">
        <v>40</v>
      </c>
      <c r="M3904">
        <v>1</v>
      </c>
      <c r="N3904">
        <f t="shared" si="157"/>
        <v>0</v>
      </c>
      <c r="O3904">
        <f t="shared" si="160"/>
        <v>0</v>
      </c>
      <c r="P3904" t="s">
        <v>11528</v>
      </c>
    </row>
    <row r="3905" spans="2:16" x14ac:dyDescent="0.25">
      <c r="B3905" t="s">
        <v>3910</v>
      </c>
      <c r="C3905" s="119" t="s">
        <v>209</v>
      </c>
      <c r="D3905" t="s">
        <v>11537</v>
      </c>
      <c r="E3905" t="s">
        <v>11530</v>
      </c>
      <c r="F3905" t="s">
        <v>11526</v>
      </c>
      <c r="G3905" t="s">
        <v>61</v>
      </c>
      <c r="H3905" t="s">
        <v>18</v>
      </c>
      <c r="I3905" t="s">
        <v>11529</v>
      </c>
      <c r="J3905">
        <v>2016</v>
      </c>
      <c r="K3905">
        <v>5098.05</v>
      </c>
      <c r="L3905">
        <v>667</v>
      </c>
      <c r="M3905">
        <v>1</v>
      </c>
      <c r="N3905">
        <f t="shared" si="157"/>
        <v>0</v>
      </c>
      <c r="O3905">
        <f t="shared" si="160"/>
        <v>0</v>
      </c>
      <c r="P3905" t="s">
        <v>11528</v>
      </c>
    </row>
    <row r="3906" spans="2:16" x14ac:dyDescent="0.25">
      <c r="B3906" t="s">
        <v>3911</v>
      </c>
      <c r="C3906" s="119" t="s">
        <v>209</v>
      </c>
      <c r="D3906" t="s">
        <v>11537</v>
      </c>
      <c r="E3906" t="s">
        <v>11530</v>
      </c>
      <c r="F3906" t="s">
        <v>11526</v>
      </c>
      <c r="G3906" t="s">
        <v>61</v>
      </c>
      <c r="H3906" t="s">
        <v>18</v>
      </c>
      <c r="I3906" t="s">
        <v>11529</v>
      </c>
      <c r="J3906">
        <v>2016</v>
      </c>
      <c r="K3906">
        <v>3379.93</v>
      </c>
      <c r="L3906">
        <v>67</v>
      </c>
      <c r="M3906">
        <v>1</v>
      </c>
      <c r="N3906">
        <f t="shared" si="157"/>
        <v>0</v>
      </c>
      <c r="O3906">
        <f t="shared" si="160"/>
        <v>0</v>
      </c>
      <c r="P3906" t="s">
        <v>11528</v>
      </c>
    </row>
    <row r="3907" spans="2:16" x14ac:dyDescent="0.25">
      <c r="B3907" t="s">
        <v>3912</v>
      </c>
      <c r="C3907" s="119" t="s">
        <v>209</v>
      </c>
      <c r="D3907" t="s">
        <v>11539</v>
      </c>
      <c r="E3907" t="s">
        <v>11530</v>
      </c>
      <c r="F3907" t="s">
        <v>11526</v>
      </c>
      <c r="G3907" t="s">
        <v>61</v>
      </c>
      <c r="H3907" t="s">
        <v>18</v>
      </c>
      <c r="I3907" t="s">
        <v>11529</v>
      </c>
      <c r="J3907">
        <v>2016</v>
      </c>
      <c r="K3907">
        <v>43291.99</v>
      </c>
      <c r="L3907">
        <v>6813</v>
      </c>
      <c r="M3907">
        <v>1</v>
      </c>
      <c r="N3907">
        <f t="shared" si="157"/>
        <v>0</v>
      </c>
      <c r="O3907">
        <f t="shared" si="160"/>
        <v>0</v>
      </c>
      <c r="P3907" t="s">
        <v>11528</v>
      </c>
    </row>
    <row r="3908" spans="2:16" x14ac:dyDescent="0.25">
      <c r="B3908" t="s">
        <v>3913</v>
      </c>
      <c r="C3908" s="119" t="s">
        <v>209</v>
      </c>
      <c r="D3908" t="s">
        <v>11537</v>
      </c>
      <c r="E3908" t="s">
        <v>11530</v>
      </c>
      <c r="F3908" t="s">
        <v>11526</v>
      </c>
      <c r="G3908" t="s">
        <v>61</v>
      </c>
      <c r="H3908" t="s">
        <v>18</v>
      </c>
      <c r="I3908" t="s">
        <v>11529</v>
      </c>
      <c r="J3908">
        <v>2016</v>
      </c>
      <c r="K3908">
        <v>28740.39</v>
      </c>
      <c r="L3908">
        <v>4623</v>
      </c>
      <c r="M3908">
        <v>1</v>
      </c>
      <c r="N3908">
        <f t="shared" si="157"/>
        <v>0</v>
      </c>
      <c r="O3908">
        <f t="shared" si="160"/>
        <v>0</v>
      </c>
      <c r="P3908" t="s">
        <v>11528</v>
      </c>
    </row>
    <row r="3909" spans="2:16" x14ac:dyDescent="0.25">
      <c r="B3909" t="s">
        <v>3914</v>
      </c>
      <c r="C3909" s="119" t="s">
        <v>209</v>
      </c>
      <c r="D3909" t="s">
        <v>11537</v>
      </c>
      <c r="E3909" t="s">
        <v>11530</v>
      </c>
      <c r="F3909" t="s">
        <v>11526</v>
      </c>
      <c r="G3909" t="s">
        <v>61</v>
      </c>
      <c r="H3909" t="s">
        <v>18</v>
      </c>
      <c r="I3909" t="s">
        <v>11529</v>
      </c>
      <c r="J3909">
        <v>2016</v>
      </c>
      <c r="K3909">
        <v>6066.64</v>
      </c>
      <c r="L3909">
        <v>89</v>
      </c>
      <c r="M3909">
        <v>1</v>
      </c>
      <c r="N3909">
        <f t="shared" si="157"/>
        <v>0</v>
      </c>
      <c r="O3909">
        <f t="shared" si="160"/>
        <v>0</v>
      </c>
      <c r="P3909" t="s">
        <v>11528</v>
      </c>
    </row>
    <row r="3910" spans="2:16" x14ac:dyDescent="0.25">
      <c r="B3910" t="s">
        <v>3915</v>
      </c>
      <c r="C3910" s="119" t="s">
        <v>209</v>
      </c>
      <c r="D3910" t="s">
        <v>11537</v>
      </c>
      <c r="E3910" t="s">
        <v>11530</v>
      </c>
      <c r="F3910" t="s">
        <v>11526</v>
      </c>
      <c r="G3910" t="s">
        <v>61</v>
      </c>
      <c r="H3910" t="s">
        <v>18</v>
      </c>
      <c r="I3910" t="s">
        <v>11529</v>
      </c>
      <c r="J3910">
        <v>2016</v>
      </c>
      <c r="K3910">
        <v>12781.8</v>
      </c>
      <c r="L3910">
        <v>2056</v>
      </c>
      <c r="M3910">
        <v>1</v>
      </c>
      <c r="N3910">
        <f t="shared" si="157"/>
        <v>0</v>
      </c>
      <c r="O3910">
        <f t="shared" si="160"/>
        <v>0</v>
      </c>
      <c r="P3910" t="s">
        <v>11528</v>
      </c>
    </row>
    <row r="3911" spans="2:16" x14ac:dyDescent="0.25">
      <c r="B3911" t="s">
        <v>3916</v>
      </c>
      <c r="C3911" s="119" t="s">
        <v>209</v>
      </c>
      <c r="D3911" t="s">
        <v>11537</v>
      </c>
      <c r="E3911" t="s">
        <v>11530</v>
      </c>
      <c r="F3911" t="s">
        <v>11526</v>
      </c>
      <c r="G3911" t="s">
        <v>61</v>
      </c>
      <c r="H3911" t="s">
        <v>18</v>
      </c>
      <c r="I3911" t="s">
        <v>11529</v>
      </c>
      <c r="J3911">
        <v>2016</v>
      </c>
      <c r="K3911">
        <v>29614.52</v>
      </c>
      <c r="L3911">
        <v>4750</v>
      </c>
      <c r="M3911">
        <v>1</v>
      </c>
      <c r="N3911">
        <f t="shared" si="157"/>
        <v>0</v>
      </c>
      <c r="O3911">
        <f t="shared" si="160"/>
        <v>0</v>
      </c>
      <c r="P3911" t="s">
        <v>11528</v>
      </c>
    </row>
    <row r="3912" spans="2:16" x14ac:dyDescent="0.25">
      <c r="B3912" t="s">
        <v>3917</v>
      </c>
      <c r="C3912" s="119" t="s">
        <v>209</v>
      </c>
      <c r="D3912" t="s">
        <v>11546</v>
      </c>
      <c r="E3912" t="s">
        <v>11530</v>
      </c>
      <c r="F3912" t="s">
        <v>11526</v>
      </c>
      <c r="G3912" t="s">
        <v>61</v>
      </c>
      <c r="H3912" t="s">
        <v>18</v>
      </c>
      <c r="I3912" t="s">
        <v>11529</v>
      </c>
      <c r="J3912">
        <v>2016</v>
      </c>
      <c r="K3912">
        <v>1632.18</v>
      </c>
      <c r="M3912">
        <v>1</v>
      </c>
      <c r="N3912">
        <f t="shared" si="157"/>
        <v>0</v>
      </c>
      <c r="O3912">
        <f t="shared" si="160"/>
        <v>1</v>
      </c>
      <c r="P3912" t="s">
        <v>11528</v>
      </c>
    </row>
    <row r="3913" spans="2:16" x14ac:dyDescent="0.25">
      <c r="B3913" t="s">
        <v>3918</v>
      </c>
      <c r="C3913" s="119" t="s">
        <v>209</v>
      </c>
      <c r="D3913" t="s">
        <v>11546</v>
      </c>
      <c r="E3913" t="s">
        <v>11530</v>
      </c>
      <c r="F3913" t="s">
        <v>11526</v>
      </c>
      <c r="G3913" t="s">
        <v>61</v>
      </c>
      <c r="H3913" t="s">
        <v>18</v>
      </c>
      <c r="I3913" t="s">
        <v>11529</v>
      </c>
      <c r="J3913">
        <v>2016</v>
      </c>
      <c r="K3913">
        <v>3320.29</v>
      </c>
      <c r="M3913">
        <v>1</v>
      </c>
      <c r="N3913">
        <f t="shared" si="157"/>
        <v>0</v>
      </c>
      <c r="O3913">
        <f t="shared" si="160"/>
        <v>1</v>
      </c>
      <c r="P3913" t="s">
        <v>11528</v>
      </c>
    </row>
    <row r="3914" spans="2:16" x14ac:dyDescent="0.25">
      <c r="B3914" t="s">
        <v>3919</v>
      </c>
      <c r="C3914" s="119" t="s">
        <v>209</v>
      </c>
      <c r="D3914" t="s">
        <v>11537</v>
      </c>
      <c r="E3914" t="s">
        <v>11530</v>
      </c>
      <c r="F3914" t="s">
        <v>11526</v>
      </c>
      <c r="G3914" t="s">
        <v>61</v>
      </c>
      <c r="H3914" t="s">
        <v>18</v>
      </c>
      <c r="I3914" t="s">
        <v>11529</v>
      </c>
      <c r="J3914">
        <v>2016</v>
      </c>
      <c r="K3914">
        <v>4392.92</v>
      </c>
      <c r="L3914">
        <v>571</v>
      </c>
      <c r="M3914">
        <v>1</v>
      </c>
      <c r="N3914">
        <f t="shared" si="157"/>
        <v>0</v>
      </c>
      <c r="O3914">
        <f t="shared" si="160"/>
        <v>0</v>
      </c>
      <c r="P3914" t="s">
        <v>11528</v>
      </c>
    </row>
    <row r="3915" spans="2:16" x14ac:dyDescent="0.25">
      <c r="B3915" t="s">
        <v>3920</v>
      </c>
      <c r="C3915" s="119" t="s">
        <v>209</v>
      </c>
      <c r="D3915" t="s">
        <v>11550</v>
      </c>
      <c r="E3915" t="s">
        <v>11530</v>
      </c>
      <c r="F3915" t="s">
        <v>11526</v>
      </c>
      <c r="G3915" t="s">
        <v>61</v>
      </c>
      <c r="H3915" t="s">
        <v>18</v>
      </c>
      <c r="I3915" t="s">
        <v>11529</v>
      </c>
      <c r="J3915">
        <v>2016</v>
      </c>
      <c r="K3915">
        <v>30343.85</v>
      </c>
      <c r="L3915">
        <v>4880</v>
      </c>
      <c r="M3915">
        <v>1</v>
      </c>
      <c r="N3915">
        <f t="shared" ref="N3915:N3978" si="161">IF(K3915&lt;100,1,0)</f>
        <v>0</v>
      </c>
      <c r="O3915">
        <f t="shared" si="160"/>
        <v>0</v>
      </c>
      <c r="P3915" t="s">
        <v>11528</v>
      </c>
    </row>
    <row r="3916" spans="2:16" x14ac:dyDescent="0.25">
      <c r="B3916" t="s">
        <v>3921</v>
      </c>
      <c r="C3916" s="119" t="s">
        <v>209</v>
      </c>
      <c r="D3916" t="s">
        <v>11550</v>
      </c>
      <c r="E3916" t="s">
        <v>11530</v>
      </c>
      <c r="F3916" t="s">
        <v>11526</v>
      </c>
      <c r="G3916" t="s">
        <v>61</v>
      </c>
      <c r="H3916" t="s">
        <v>18</v>
      </c>
      <c r="I3916" t="s">
        <v>11529</v>
      </c>
      <c r="J3916">
        <v>2016</v>
      </c>
      <c r="K3916">
        <v>1003.43</v>
      </c>
      <c r="L3916">
        <v>5</v>
      </c>
      <c r="M3916">
        <v>1</v>
      </c>
      <c r="N3916">
        <f t="shared" si="161"/>
        <v>0</v>
      </c>
      <c r="O3916">
        <f t="shared" si="160"/>
        <v>0</v>
      </c>
      <c r="P3916" t="s">
        <v>11528</v>
      </c>
    </row>
    <row r="3917" spans="2:16" x14ac:dyDescent="0.25">
      <c r="B3917" t="s">
        <v>3922</v>
      </c>
      <c r="C3917" s="119" t="s">
        <v>209</v>
      </c>
      <c r="D3917" t="s">
        <v>11537</v>
      </c>
      <c r="E3917" t="s">
        <v>11530</v>
      </c>
      <c r="F3917" t="s">
        <v>11526</v>
      </c>
      <c r="G3917" t="s">
        <v>61</v>
      </c>
      <c r="H3917" t="s">
        <v>18</v>
      </c>
      <c r="I3917" t="s">
        <v>11529</v>
      </c>
      <c r="J3917">
        <v>2016</v>
      </c>
      <c r="K3917">
        <v>26686.47</v>
      </c>
      <c r="L3917">
        <v>4220</v>
      </c>
      <c r="M3917">
        <v>1</v>
      </c>
      <c r="N3917">
        <f t="shared" si="161"/>
        <v>0</v>
      </c>
      <c r="O3917">
        <f t="shared" si="160"/>
        <v>0</v>
      </c>
      <c r="P3917" t="s">
        <v>11528</v>
      </c>
    </row>
    <row r="3918" spans="2:16" x14ac:dyDescent="0.25">
      <c r="B3918" t="s">
        <v>3923</v>
      </c>
      <c r="C3918" s="119" t="s">
        <v>209</v>
      </c>
      <c r="D3918" t="s">
        <v>11537</v>
      </c>
      <c r="E3918" t="s">
        <v>11530</v>
      </c>
      <c r="F3918" t="s">
        <v>11526</v>
      </c>
      <c r="G3918" t="s">
        <v>61</v>
      </c>
      <c r="H3918" t="s">
        <v>18</v>
      </c>
      <c r="I3918" t="s">
        <v>11533</v>
      </c>
      <c r="J3918">
        <v>2016</v>
      </c>
      <c r="K3918">
        <v>1230.74</v>
      </c>
      <c r="L3918">
        <v>170</v>
      </c>
      <c r="M3918">
        <v>1</v>
      </c>
      <c r="N3918">
        <f t="shared" si="161"/>
        <v>0</v>
      </c>
      <c r="O3918">
        <f t="shared" si="160"/>
        <v>0</v>
      </c>
      <c r="P3918" t="s">
        <v>11528</v>
      </c>
    </row>
    <row r="3919" spans="2:16" x14ac:dyDescent="0.25">
      <c r="B3919" t="s">
        <v>3924</v>
      </c>
      <c r="C3919" s="119" t="s">
        <v>209</v>
      </c>
      <c r="D3919" t="s">
        <v>11537</v>
      </c>
      <c r="E3919" t="s">
        <v>11530</v>
      </c>
      <c r="F3919" t="s">
        <v>11526</v>
      </c>
      <c r="G3919" t="s">
        <v>61</v>
      </c>
      <c r="H3919" t="s">
        <v>18</v>
      </c>
      <c r="I3919" t="s">
        <v>11529</v>
      </c>
      <c r="J3919">
        <v>2016</v>
      </c>
      <c r="K3919">
        <v>1988.72</v>
      </c>
      <c r="L3919">
        <v>232</v>
      </c>
      <c r="M3919">
        <v>1</v>
      </c>
      <c r="N3919">
        <f t="shared" si="161"/>
        <v>0</v>
      </c>
      <c r="O3919">
        <f t="shared" si="160"/>
        <v>0</v>
      </c>
      <c r="P3919" t="s">
        <v>11528</v>
      </c>
    </row>
    <row r="3920" spans="2:16" x14ac:dyDescent="0.25">
      <c r="B3920" t="s">
        <v>3925</v>
      </c>
      <c r="C3920" s="119" t="s">
        <v>209</v>
      </c>
      <c r="D3920" t="s">
        <v>11537</v>
      </c>
      <c r="E3920" t="s">
        <v>11530</v>
      </c>
      <c r="F3920" t="s">
        <v>11526</v>
      </c>
      <c r="G3920" t="s">
        <v>61</v>
      </c>
      <c r="H3920" t="s">
        <v>18</v>
      </c>
      <c r="I3920" t="s">
        <v>11529</v>
      </c>
      <c r="J3920">
        <v>2016</v>
      </c>
      <c r="K3920">
        <v>4050.07</v>
      </c>
      <c r="L3920">
        <v>496</v>
      </c>
      <c r="M3920">
        <v>1</v>
      </c>
      <c r="N3920">
        <f t="shared" si="161"/>
        <v>0</v>
      </c>
      <c r="O3920">
        <f t="shared" si="160"/>
        <v>0</v>
      </c>
      <c r="P3920" t="s">
        <v>11528</v>
      </c>
    </row>
    <row r="3921" spans="2:16" x14ac:dyDescent="0.25">
      <c r="B3921" t="s">
        <v>3926</v>
      </c>
      <c r="C3921" s="119" t="s">
        <v>209</v>
      </c>
      <c r="D3921" t="s">
        <v>11537</v>
      </c>
      <c r="E3921" t="s">
        <v>11530</v>
      </c>
      <c r="F3921" t="s">
        <v>11526</v>
      </c>
      <c r="G3921" t="s">
        <v>61</v>
      </c>
      <c r="H3921" t="s">
        <v>18</v>
      </c>
      <c r="I3921" t="s">
        <v>11529</v>
      </c>
      <c r="J3921">
        <v>2016</v>
      </c>
      <c r="K3921">
        <v>4186.49</v>
      </c>
      <c r="L3921">
        <v>51</v>
      </c>
      <c r="M3921">
        <v>1</v>
      </c>
      <c r="N3921">
        <f t="shared" si="161"/>
        <v>0</v>
      </c>
      <c r="O3921">
        <f t="shared" si="160"/>
        <v>0</v>
      </c>
      <c r="P3921" t="s">
        <v>11528</v>
      </c>
    </row>
    <row r="3922" spans="2:16" x14ac:dyDescent="0.25">
      <c r="B3922" t="s">
        <v>3927</v>
      </c>
      <c r="C3922" s="119" t="s">
        <v>209</v>
      </c>
      <c r="D3922" t="s">
        <v>11537</v>
      </c>
      <c r="E3922" t="s">
        <v>11530</v>
      </c>
      <c r="F3922" t="s">
        <v>11526</v>
      </c>
      <c r="G3922" t="s">
        <v>61</v>
      </c>
      <c r="H3922" t="s">
        <v>18</v>
      </c>
      <c r="I3922" t="s">
        <v>11529</v>
      </c>
      <c r="J3922">
        <v>2016</v>
      </c>
      <c r="K3922">
        <v>6209.24</v>
      </c>
      <c r="L3922">
        <v>996</v>
      </c>
      <c r="M3922">
        <v>1</v>
      </c>
      <c r="N3922">
        <f t="shared" si="161"/>
        <v>0</v>
      </c>
      <c r="O3922">
        <f t="shared" si="160"/>
        <v>0</v>
      </c>
      <c r="P3922" t="s">
        <v>11528</v>
      </c>
    </row>
    <row r="3923" spans="2:16" x14ac:dyDescent="0.25">
      <c r="B3923" t="s">
        <v>3928</v>
      </c>
      <c r="C3923" s="119" t="s">
        <v>209</v>
      </c>
      <c r="D3923" t="s">
        <v>11537</v>
      </c>
      <c r="E3923" t="s">
        <v>11530</v>
      </c>
      <c r="F3923" t="s">
        <v>11526</v>
      </c>
      <c r="G3923" t="s">
        <v>61</v>
      </c>
      <c r="H3923" t="s">
        <v>18</v>
      </c>
      <c r="I3923" t="s">
        <v>11529</v>
      </c>
      <c r="J3923">
        <v>2016</v>
      </c>
      <c r="K3923">
        <v>5048.9399999999996</v>
      </c>
      <c r="L3923">
        <v>116</v>
      </c>
      <c r="M3923">
        <v>1</v>
      </c>
      <c r="N3923">
        <f t="shared" si="161"/>
        <v>0</v>
      </c>
      <c r="O3923">
        <f t="shared" si="160"/>
        <v>0</v>
      </c>
      <c r="P3923" t="s">
        <v>11528</v>
      </c>
    </row>
    <row r="3924" spans="2:16" x14ac:dyDescent="0.25">
      <c r="B3924" t="s">
        <v>3929</v>
      </c>
      <c r="C3924" s="119" t="s">
        <v>209</v>
      </c>
      <c r="D3924" t="s">
        <v>11537</v>
      </c>
      <c r="E3924" t="s">
        <v>11530</v>
      </c>
      <c r="F3924" t="s">
        <v>11526</v>
      </c>
      <c r="G3924" t="s">
        <v>61</v>
      </c>
      <c r="H3924" t="s">
        <v>18</v>
      </c>
      <c r="I3924" t="s">
        <v>11529</v>
      </c>
      <c r="J3924">
        <v>2016</v>
      </c>
      <c r="K3924">
        <v>12311.14</v>
      </c>
      <c r="L3924">
        <v>1949</v>
      </c>
      <c r="M3924">
        <v>1</v>
      </c>
      <c r="N3924">
        <f t="shared" si="161"/>
        <v>0</v>
      </c>
      <c r="O3924">
        <f t="shared" si="160"/>
        <v>0</v>
      </c>
      <c r="P3924" t="s">
        <v>11528</v>
      </c>
    </row>
    <row r="3925" spans="2:16" x14ac:dyDescent="0.25">
      <c r="B3925" t="s">
        <v>3930</v>
      </c>
      <c r="C3925" s="119" t="s">
        <v>209</v>
      </c>
      <c r="D3925" t="s">
        <v>11537</v>
      </c>
      <c r="E3925" t="s">
        <v>11530</v>
      </c>
      <c r="F3925" t="s">
        <v>11526</v>
      </c>
      <c r="G3925" t="s">
        <v>61</v>
      </c>
      <c r="H3925" t="s">
        <v>18</v>
      </c>
      <c r="I3925" t="s">
        <v>11529</v>
      </c>
      <c r="J3925">
        <v>2016</v>
      </c>
      <c r="K3925">
        <v>4264.41</v>
      </c>
      <c r="L3925">
        <v>42</v>
      </c>
      <c r="M3925">
        <v>1</v>
      </c>
      <c r="N3925">
        <f t="shared" si="161"/>
        <v>0</v>
      </c>
      <c r="O3925">
        <f t="shared" si="160"/>
        <v>0</v>
      </c>
      <c r="P3925" t="s">
        <v>11528</v>
      </c>
    </row>
    <row r="3926" spans="2:16" x14ac:dyDescent="0.25">
      <c r="B3926" t="s">
        <v>3931</v>
      </c>
      <c r="C3926" s="119" t="s">
        <v>209</v>
      </c>
      <c r="D3926" t="s">
        <v>11550</v>
      </c>
      <c r="E3926" t="s">
        <v>11530</v>
      </c>
      <c r="F3926" t="s">
        <v>11526</v>
      </c>
      <c r="G3926" t="s">
        <v>61</v>
      </c>
      <c r="H3926" t="s">
        <v>18</v>
      </c>
      <c r="I3926" t="s">
        <v>11529</v>
      </c>
      <c r="J3926">
        <v>2016</v>
      </c>
      <c r="K3926">
        <v>28900.3</v>
      </c>
      <c r="L3926">
        <v>4651</v>
      </c>
      <c r="M3926">
        <v>1</v>
      </c>
      <c r="N3926">
        <f t="shared" si="161"/>
        <v>0</v>
      </c>
      <c r="O3926">
        <f t="shared" si="160"/>
        <v>0</v>
      </c>
      <c r="P3926" t="s">
        <v>11528</v>
      </c>
    </row>
    <row r="3927" spans="2:16" x14ac:dyDescent="0.25">
      <c r="B3927" t="s">
        <v>3932</v>
      </c>
      <c r="C3927" s="119" t="s">
        <v>209</v>
      </c>
      <c r="D3927" t="s">
        <v>11550</v>
      </c>
      <c r="E3927" t="s">
        <v>11530</v>
      </c>
      <c r="F3927" t="s">
        <v>11526</v>
      </c>
      <c r="G3927" t="s">
        <v>61</v>
      </c>
      <c r="H3927" t="s">
        <v>18</v>
      </c>
      <c r="I3927" t="s">
        <v>11529</v>
      </c>
      <c r="J3927">
        <v>2016</v>
      </c>
      <c r="K3927">
        <v>8838.34</v>
      </c>
      <c r="L3927">
        <v>27</v>
      </c>
      <c r="M3927">
        <v>1</v>
      </c>
      <c r="N3927">
        <f t="shared" si="161"/>
        <v>0</v>
      </c>
      <c r="O3927">
        <f t="shared" si="160"/>
        <v>0</v>
      </c>
      <c r="P3927" t="s">
        <v>11528</v>
      </c>
    </row>
    <row r="3928" spans="2:16" x14ac:dyDescent="0.25">
      <c r="B3928" t="s">
        <v>3933</v>
      </c>
      <c r="C3928" s="119" t="s">
        <v>209</v>
      </c>
      <c r="D3928" t="s">
        <v>11550</v>
      </c>
      <c r="E3928" t="s">
        <v>11530</v>
      </c>
      <c r="F3928" t="s">
        <v>11526</v>
      </c>
      <c r="G3928" t="s">
        <v>61</v>
      </c>
      <c r="H3928" t="s">
        <v>18</v>
      </c>
      <c r="I3928" t="s">
        <v>11551</v>
      </c>
      <c r="J3928">
        <v>2016</v>
      </c>
      <c r="K3928">
        <v>3203.1</v>
      </c>
      <c r="L3928">
        <v>315</v>
      </c>
      <c r="M3928">
        <v>1</v>
      </c>
      <c r="N3928">
        <f t="shared" si="161"/>
        <v>0</v>
      </c>
      <c r="O3928">
        <f t="shared" si="160"/>
        <v>0</v>
      </c>
      <c r="P3928" t="s">
        <v>11528</v>
      </c>
    </row>
    <row r="3929" spans="2:16" x14ac:dyDescent="0.25">
      <c r="B3929" t="s">
        <v>3934</v>
      </c>
      <c r="C3929" s="119" t="s">
        <v>209</v>
      </c>
      <c r="D3929" t="s">
        <v>11537</v>
      </c>
      <c r="E3929" t="s">
        <v>11530</v>
      </c>
      <c r="F3929" t="s">
        <v>11526</v>
      </c>
      <c r="G3929" t="s">
        <v>61</v>
      </c>
      <c r="H3929" t="s">
        <v>18</v>
      </c>
      <c r="I3929" t="s">
        <v>11529</v>
      </c>
      <c r="J3929">
        <v>2016</v>
      </c>
      <c r="K3929">
        <v>3579.61</v>
      </c>
      <c r="L3929">
        <v>462</v>
      </c>
      <c r="M3929">
        <v>1</v>
      </c>
      <c r="N3929">
        <f t="shared" si="161"/>
        <v>0</v>
      </c>
      <c r="O3929">
        <f t="shared" si="160"/>
        <v>0</v>
      </c>
      <c r="P3929" t="s">
        <v>11528</v>
      </c>
    </row>
    <row r="3930" spans="2:16" x14ac:dyDescent="0.25">
      <c r="B3930" t="s">
        <v>3935</v>
      </c>
      <c r="C3930" s="119" t="s">
        <v>209</v>
      </c>
      <c r="D3930" t="s">
        <v>11537</v>
      </c>
      <c r="E3930" t="s">
        <v>11530</v>
      </c>
      <c r="F3930" t="s">
        <v>11526</v>
      </c>
      <c r="G3930" t="s">
        <v>61</v>
      </c>
      <c r="H3930" t="s">
        <v>18</v>
      </c>
      <c r="I3930" t="s">
        <v>11529</v>
      </c>
      <c r="J3930">
        <v>2016</v>
      </c>
      <c r="K3930">
        <v>1466.7</v>
      </c>
      <c r="L3930">
        <v>15</v>
      </c>
      <c r="M3930">
        <v>1</v>
      </c>
      <c r="N3930">
        <f t="shared" si="161"/>
        <v>0</v>
      </c>
      <c r="O3930">
        <f t="shared" si="160"/>
        <v>0</v>
      </c>
      <c r="P3930" t="s">
        <v>11528</v>
      </c>
    </row>
    <row r="3931" spans="2:16" x14ac:dyDescent="0.25">
      <c r="B3931" t="s">
        <v>3936</v>
      </c>
      <c r="C3931" s="119" t="s">
        <v>209</v>
      </c>
      <c r="D3931" t="s">
        <v>11537</v>
      </c>
      <c r="E3931" t="s">
        <v>11530</v>
      </c>
      <c r="F3931" t="s">
        <v>11526</v>
      </c>
      <c r="G3931" t="s">
        <v>61</v>
      </c>
      <c r="H3931" t="s">
        <v>18</v>
      </c>
      <c r="I3931" t="s">
        <v>11529</v>
      </c>
      <c r="J3931">
        <v>2016</v>
      </c>
      <c r="K3931">
        <v>996.1</v>
      </c>
      <c r="L3931">
        <v>0</v>
      </c>
      <c r="M3931">
        <v>1</v>
      </c>
      <c r="N3931">
        <f t="shared" si="161"/>
        <v>0</v>
      </c>
      <c r="O3931">
        <f t="shared" si="160"/>
        <v>1</v>
      </c>
      <c r="P3931" t="s">
        <v>11528</v>
      </c>
    </row>
    <row r="3932" spans="2:16" x14ac:dyDescent="0.25">
      <c r="B3932" t="s">
        <v>3937</v>
      </c>
      <c r="C3932" s="119" t="s">
        <v>209</v>
      </c>
      <c r="D3932" t="s">
        <v>11550</v>
      </c>
      <c r="E3932" t="s">
        <v>11530</v>
      </c>
      <c r="F3932" t="s">
        <v>11526</v>
      </c>
      <c r="G3932" t="s">
        <v>61</v>
      </c>
      <c r="H3932" t="s">
        <v>18</v>
      </c>
      <c r="I3932" t="s">
        <v>11529</v>
      </c>
      <c r="J3932">
        <v>2016</v>
      </c>
      <c r="K3932">
        <v>12306.6</v>
      </c>
      <c r="L3932">
        <v>1979</v>
      </c>
      <c r="M3932">
        <v>1</v>
      </c>
      <c r="N3932">
        <f t="shared" si="161"/>
        <v>0</v>
      </c>
      <c r="O3932">
        <f t="shared" si="160"/>
        <v>0</v>
      </c>
      <c r="P3932" t="s">
        <v>11528</v>
      </c>
    </row>
    <row r="3933" spans="2:16" x14ac:dyDescent="0.25">
      <c r="B3933" t="s">
        <v>3938</v>
      </c>
      <c r="C3933" s="119" t="s">
        <v>209</v>
      </c>
      <c r="D3933" t="s">
        <v>11537</v>
      </c>
      <c r="E3933" t="s">
        <v>11530</v>
      </c>
      <c r="F3933" t="s">
        <v>11526</v>
      </c>
      <c r="G3933" t="s">
        <v>61</v>
      </c>
      <c r="H3933" t="s">
        <v>18</v>
      </c>
      <c r="I3933" t="s">
        <v>11529</v>
      </c>
      <c r="J3933">
        <v>2016</v>
      </c>
      <c r="K3933">
        <v>1005.37</v>
      </c>
      <c r="L3933">
        <v>5</v>
      </c>
      <c r="M3933">
        <v>1</v>
      </c>
      <c r="N3933">
        <f t="shared" si="161"/>
        <v>0</v>
      </c>
      <c r="O3933">
        <f t="shared" si="160"/>
        <v>0</v>
      </c>
      <c r="P3933" t="s">
        <v>11528</v>
      </c>
    </row>
    <row r="3934" spans="2:16" x14ac:dyDescent="0.25">
      <c r="B3934" t="s">
        <v>3939</v>
      </c>
      <c r="C3934" s="119" t="s">
        <v>209</v>
      </c>
      <c r="D3934" t="s">
        <v>11537</v>
      </c>
      <c r="E3934" t="s">
        <v>11530</v>
      </c>
      <c r="F3934" t="s">
        <v>11526</v>
      </c>
      <c r="G3934" t="s">
        <v>61</v>
      </c>
      <c r="H3934" t="s">
        <v>18</v>
      </c>
      <c r="I3934" t="s">
        <v>11529</v>
      </c>
      <c r="J3934">
        <v>2016</v>
      </c>
      <c r="K3934">
        <v>9551.0499999999993</v>
      </c>
      <c r="L3934">
        <v>155</v>
      </c>
      <c r="M3934">
        <v>1</v>
      </c>
      <c r="N3934">
        <f t="shared" si="161"/>
        <v>0</v>
      </c>
      <c r="O3934">
        <f t="shared" si="160"/>
        <v>0</v>
      </c>
      <c r="P3934" t="s">
        <v>11528</v>
      </c>
    </row>
    <row r="3935" spans="2:16" x14ac:dyDescent="0.25">
      <c r="B3935" t="s">
        <v>3940</v>
      </c>
      <c r="C3935" s="119" t="s">
        <v>209</v>
      </c>
      <c r="D3935" t="s">
        <v>11537</v>
      </c>
      <c r="E3935" t="s">
        <v>11530</v>
      </c>
      <c r="F3935" t="s">
        <v>11526</v>
      </c>
      <c r="G3935" t="s">
        <v>61</v>
      </c>
      <c r="H3935" t="s">
        <v>18</v>
      </c>
      <c r="I3935" t="s">
        <v>11529</v>
      </c>
      <c r="J3935">
        <v>2016</v>
      </c>
      <c r="K3935">
        <v>5318.99</v>
      </c>
      <c r="L3935">
        <v>842</v>
      </c>
      <c r="M3935">
        <v>1</v>
      </c>
      <c r="N3935">
        <f t="shared" si="161"/>
        <v>0</v>
      </c>
      <c r="O3935">
        <f t="shared" si="160"/>
        <v>0</v>
      </c>
      <c r="P3935" t="s">
        <v>11528</v>
      </c>
    </row>
    <row r="3936" spans="2:16" x14ac:dyDescent="0.25">
      <c r="B3936" t="s">
        <v>3941</v>
      </c>
      <c r="C3936" s="119" t="s">
        <v>209</v>
      </c>
      <c r="D3936" t="s">
        <v>11537</v>
      </c>
      <c r="E3936" t="s">
        <v>11530</v>
      </c>
      <c r="F3936" t="s">
        <v>11526</v>
      </c>
      <c r="G3936" t="s">
        <v>61</v>
      </c>
      <c r="H3936" t="s">
        <v>18</v>
      </c>
      <c r="I3936" t="s">
        <v>11551</v>
      </c>
      <c r="J3936">
        <v>2016</v>
      </c>
      <c r="K3936">
        <v>17527.79</v>
      </c>
      <c r="L3936">
        <v>1728</v>
      </c>
      <c r="M3936">
        <v>1</v>
      </c>
      <c r="N3936">
        <f t="shared" si="161"/>
        <v>0</v>
      </c>
      <c r="O3936">
        <f t="shared" si="160"/>
        <v>0</v>
      </c>
      <c r="P3936" t="s">
        <v>11528</v>
      </c>
    </row>
    <row r="3937" spans="2:16" x14ac:dyDescent="0.25">
      <c r="B3937" t="s">
        <v>3942</v>
      </c>
      <c r="C3937" s="119" t="s">
        <v>209</v>
      </c>
      <c r="D3937" t="s">
        <v>11537</v>
      </c>
      <c r="E3937" t="s">
        <v>11530</v>
      </c>
      <c r="F3937" t="s">
        <v>11526</v>
      </c>
      <c r="G3937" t="s">
        <v>61</v>
      </c>
      <c r="H3937" t="s">
        <v>18</v>
      </c>
      <c r="I3937" t="s">
        <v>11551</v>
      </c>
      <c r="J3937">
        <v>2016</v>
      </c>
      <c r="K3937">
        <v>8546.44</v>
      </c>
      <c r="L3937">
        <v>61</v>
      </c>
      <c r="M3937">
        <v>1</v>
      </c>
      <c r="N3937">
        <f t="shared" si="161"/>
        <v>0</v>
      </c>
      <c r="O3937">
        <f t="shared" si="160"/>
        <v>0</v>
      </c>
      <c r="P3937" t="s">
        <v>11528</v>
      </c>
    </row>
    <row r="3938" spans="2:16" x14ac:dyDescent="0.25">
      <c r="B3938" t="s">
        <v>3943</v>
      </c>
      <c r="C3938" s="119" t="s">
        <v>209</v>
      </c>
      <c r="D3938" t="s">
        <v>11537</v>
      </c>
      <c r="E3938" t="s">
        <v>11530</v>
      </c>
      <c r="F3938" t="s">
        <v>11526</v>
      </c>
      <c r="G3938" t="s">
        <v>61</v>
      </c>
      <c r="H3938" t="s">
        <v>18</v>
      </c>
      <c r="I3938" t="s">
        <v>11529</v>
      </c>
      <c r="J3938">
        <v>2016</v>
      </c>
      <c r="K3938">
        <v>17251.509999999998</v>
      </c>
      <c r="L3938">
        <v>2786</v>
      </c>
      <c r="M3938">
        <v>1</v>
      </c>
      <c r="N3938">
        <f t="shared" si="161"/>
        <v>0</v>
      </c>
      <c r="O3938">
        <f t="shared" si="160"/>
        <v>0</v>
      </c>
      <c r="P3938" t="s">
        <v>11528</v>
      </c>
    </row>
    <row r="3939" spans="2:16" x14ac:dyDescent="0.25">
      <c r="B3939" t="s">
        <v>3944</v>
      </c>
      <c r="C3939" s="119" t="s">
        <v>209</v>
      </c>
      <c r="D3939" t="s">
        <v>11537</v>
      </c>
      <c r="E3939" t="s">
        <v>11530</v>
      </c>
      <c r="F3939" t="s">
        <v>11526</v>
      </c>
      <c r="G3939" t="s">
        <v>61</v>
      </c>
      <c r="H3939" t="s">
        <v>18</v>
      </c>
      <c r="I3939" t="s">
        <v>11529</v>
      </c>
      <c r="J3939">
        <v>2016</v>
      </c>
      <c r="K3939">
        <v>13376.82</v>
      </c>
      <c r="L3939">
        <v>2118</v>
      </c>
      <c r="M3939">
        <v>1</v>
      </c>
      <c r="N3939">
        <f t="shared" si="161"/>
        <v>0</v>
      </c>
      <c r="O3939">
        <f t="shared" si="160"/>
        <v>0</v>
      </c>
      <c r="P3939" t="s">
        <v>11528</v>
      </c>
    </row>
    <row r="3940" spans="2:16" x14ac:dyDescent="0.25">
      <c r="B3940" t="s">
        <v>3945</v>
      </c>
      <c r="C3940" s="119" t="s">
        <v>209</v>
      </c>
      <c r="D3940" t="s">
        <v>11537</v>
      </c>
      <c r="E3940" t="s">
        <v>11530</v>
      </c>
      <c r="F3940" t="s">
        <v>11526</v>
      </c>
      <c r="G3940" t="s">
        <v>61</v>
      </c>
      <c r="H3940" t="s">
        <v>18</v>
      </c>
      <c r="I3940" t="s">
        <v>11541</v>
      </c>
      <c r="J3940">
        <v>2016</v>
      </c>
      <c r="K3940">
        <v>1756.79</v>
      </c>
      <c r="L3940">
        <v>247</v>
      </c>
      <c r="M3940">
        <v>1</v>
      </c>
      <c r="N3940">
        <f t="shared" si="161"/>
        <v>0</v>
      </c>
      <c r="O3940">
        <f t="shared" si="160"/>
        <v>0</v>
      </c>
      <c r="P3940" t="s">
        <v>11528</v>
      </c>
    </row>
    <row r="3941" spans="2:16" x14ac:dyDescent="0.25">
      <c r="B3941" t="s">
        <v>3946</v>
      </c>
      <c r="C3941" s="119" t="s">
        <v>209</v>
      </c>
      <c r="D3941" t="s">
        <v>11537</v>
      </c>
      <c r="E3941" t="s">
        <v>11530</v>
      </c>
      <c r="F3941" t="s">
        <v>11526</v>
      </c>
      <c r="G3941" t="s">
        <v>61</v>
      </c>
      <c r="H3941" t="s">
        <v>18</v>
      </c>
      <c r="I3941" t="s">
        <v>11529</v>
      </c>
      <c r="J3941">
        <v>2016</v>
      </c>
      <c r="K3941">
        <v>1333.23</v>
      </c>
      <c r="L3941">
        <v>172</v>
      </c>
      <c r="M3941">
        <v>1</v>
      </c>
      <c r="N3941">
        <f t="shared" si="161"/>
        <v>0</v>
      </c>
      <c r="O3941">
        <f t="shared" si="160"/>
        <v>0</v>
      </c>
      <c r="P3941" t="s">
        <v>11528</v>
      </c>
    </row>
    <row r="3942" spans="2:16" x14ac:dyDescent="0.25">
      <c r="B3942" t="s">
        <v>3947</v>
      </c>
      <c r="C3942" s="119" t="s">
        <v>209</v>
      </c>
      <c r="D3942" t="s">
        <v>11537</v>
      </c>
      <c r="E3942" t="s">
        <v>11530</v>
      </c>
      <c r="F3942" t="s">
        <v>11526</v>
      </c>
      <c r="G3942" t="s">
        <v>61</v>
      </c>
      <c r="H3942" t="s">
        <v>18</v>
      </c>
      <c r="I3942" t="s">
        <v>11529</v>
      </c>
      <c r="J3942">
        <v>2016</v>
      </c>
      <c r="K3942">
        <v>4268.6099999999997</v>
      </c>
      <c r="L3942">
        <v>40</v>
      </c>
      <c r="M3942">
        <v>1</v>
      </c>
      <c r="N3942">
        <f t="shared" si="161"/>
        <v>0</v>
      </c>
      <c r="O3942">
        <f t="shared" si="160"/>
        <v>0</v>
      </c>
      <c r="P3942" t="s">
        <v>11528</v>
      </c>
    </row>
    <row r="3943" spans="2:16" x14ac:dyDescent="0.25">
      <c r="B3943" t="s">
        <v>3948</v>
      </c>
      <c r="C3943" s="119" t="s">
        <v>209</v>
      </c>
      <c r="D3943" t="s">
        <v>11537</v>
      </c>
      <c r="E3943" t="s">
        <v>11530</v>
      </c>
      <c r="F3943" t="s">
        <v>11526</v>
      </c>
      <c r="G3943" t="s">
        <v>61</v>
      </c>
      <c r="H3943" t="s">
        <v>18</v>
      </c>
      <c r="I3943" t="s">
        <v>11529</v>
      </c>
      <c r="J3943">
        <v>2016</v>
      </c>
      <c r="K3943">
        <v>8078.35</v>
      </c>
      <c r="L3943">
        <v>1280</v>
      </c>
      <c r="M3943">
        <v>1</v>
      </c>
      <c r="N3943">
        <f t="shared" si="161"/>
        <v>0</v>
      </c>
      <c r="O3943">
        <f t="shared" si="160"/>
        <v>0</v>
      </c>
      <c r="P3943" t="s">
        <v>11528</v>
      </c>
    </row>
    <row r="3944" spans="2:16" x14ac:dyDescent="0.25">
      <c r="B3944" t="s">
        <v>3949</v>
      </c>
      <c r="C3944" s="119" t="s">
        <v>209</v>
      </c>
      <c r="D3944" t="s">
        <v>11537</v>
      </c>
      <c r="E3944" t="s">
        <v>11530</v>
      </c>
      <c r="F3944" t="s">
        <v>11526</v>
      </c>
      <c r="G3944" t="s">
        <v>61</v>
      </c>
      <c r="H3944" t="s">
        <v>18</v>
      </c>
      <c r="I3944" t="s">
        <v>11529</v>
      </c>
      <c r="J3944">
        <v>2016</v>
      </c>
      <c r="K3944">
        <v>4267.1000000000004</v>
      </c>
      <c r="L3944">
        <v>38</v>
      </c>
      <c r="M3944">
        <v>1</v>
      </c>
      <c r="N3944">
        <f t="shared" si="161"/>
        <v>0</v>
      </c>
      <c r="O3944">
        <f t="shared" si="160"/>
        <v>0</v>
      </c>
      <c r="P3944" t="s">
        <v>11528</v>
      </c>
    </row>
    <row r="3945" spans="2:16" x14ac:dyDescent="0.25">
      <c r="B3945" t="s">
        <v>3950</v>
      </c>
      <c r="C3945" s="119" t="s">
        <v>209</v>
      </c>
      <c r="D3945" t="s">
        <v>11537</v>
      </c>
      <c r="E3945" t="s">
        <v>11530</v>
      </c>
      <c r="F3945" t="s">
        <v>11526</v>
      </c>
      <c r="G3945" t="s">
        <v>61</v>
      </c>
      <c r="H3945" t="s">
        <v>18</v>
      </c>
      <c r="I3945" t="s">
        <v>11533</v>
      </c>
      <c r="J3945">
        <v>2016</v>
      </c>
      <c r="K3945">
        <v>816.7</v>
      </c>
      <c r="L3945">
        <v>113</v>
      </c>
      <c r="M3945">
        <v>1</v>
      </c>
      <c r="N3945">
        <f t="shared" si="161"/>
        <v>0</v>
      </c>
      <c r="O3945">
        <f t="shared" si="160"/>
        <v>0</v>
      </c>
      <c r="P3945" t="s">
        <v>11528</v>
      </c>
    </row>
    <row r="3946" spans="2:16" x14ac:dyDescent="0.25">
      <c r="B3946" t="s">
        <v>3951</v>
      </c>
      <c r="C3946" s="119" t="s">
        <v>209</v>
      </c>
      <c r="D3946" t="s">
        <v>11537</v>
      </c>
      <c r="E3946" t="s">
        <v>11530</v>
      </c>
      <c r="F3946" t="s">
        <v>11526</v>
      </c>
      <c r="G3946" t="s">
        <v>61</v>
      </c>
      <c r="H3946" t="s">
        <v>18</v>
      </c>
      <c r="I3946" t="s">
        <v>11529</v>
      </c>
      <c r="J3946">
        <v>2016</v>
      </c>
      <c r="K3946">
        <v>19252.169999999998</v>
      </c>
      <c r="L3946">
        <v>3050</v>
      </c>
      <c r="M3946">
        <v>1</v>
      </c>
      <c r="N3946">
        <f t="shared" si="161"/>
        <v>0</v>
      </c>
      <c r="O3946">
        <f t="shared" si="160"/>
        <v>0</v>
      </c>
      <c r="P3946" t="s">
        <v>11528</v>
      </c>
    </row>
    <row r="3947" spans="2:16" x14ac:dyDescent="0.25">
      <c r="B3947" t="s">
        <v>3952</v>
      </c>
      <c r="C3947" s="119" t="s">
        <v>209</v>
      </c>
      <c r="D3947" t="s">
        <v>11537</v>
      </c>
      <c r="E3947" t="s">
        <v>11530</v>
      </c>
      <c r="F3947" t="s">
        <v>11526</v>
      </c>
      <c r="G3947" t="s">
        <v>61</v>
      </c>
      <c r="H3947" t="s">
        <v>18</v>
      </c>
      <c r="I3947" t="s">
        <v>11529</v>
      </c>
      <c r="J3947">
        <v>2016</v>
      </c>
      <c r="K3947">
        <v>2609.13</v>
      </c>
      <c r="L3947">
        <v>28</v>
      </c>
      <c r="M3947">
        <v>1</v>
      </c>
      <c r="N3947">
        <f t="shared" si="161"/>
        <v>0</v>
      </c>
      <c r="O3947">
        <f t="shared" si="160"/>
        <v>0</v>
      </c>
      <c r="P3947" t="s">
        <v>11528</v>
      </c>
    </row>
    <row r="3948" spans="2:16" x14ac:dyDescent="0.25">
      <c r="B3948" t="s">
        <v>3953</v>
      </c>
      <c r="C3948" s="119" t="s">
        <v>209</v>
      </c>
      <c r="D3948" t="s">
        <v>11550</v>
      </c>
      <c r="E3948" t="s">
        <v>11530</v>
      </c>
      <c r="F3948" t="s">
        <v>11526</v>
      </c>
      <c r="G3948" t="s">
        <v>61</v>
      </c>
      <c r="H3948" t="s">
        <v>18</v>
      </c>
      <c r="I3948" t="s">
        <v>11529</v>
      </c>
      <c r="J3948">
        <v>2016</v>
      </c>
      <c r="K3948">
        <v>5753.8</v>
      </c>
      <c r="L3948">
        <v>956</v>
      </c>
      <c r="M3948">
        <v>1</v>
      </c>
      <c r="N3948">
        <f t="shared" si="161"/>
        <v>0</v>
      </c>
      <c r="O3948">
        <f t="shared" si="160"/>
        <v>0</v>
      </c>
      <c r="P3948" t="s">
        <v>11528</v>
      </c>
    </row>
    <row r="3949" spans="2:16" x14ac:dyDescent="0.25">
      <c r="B3949" t="s">
        <v>3954</v>
      </c>
      <c r="C3949" s="119" t="s">
        <v>209</v>
      </c>
      <c r="D3949" t="s">
        <v>11550</v>
      </c>
      <c r="E3949" t="s">
        <v>11530</v>
      </c>
      <c r="F3949" t="s">
        <v>11526</v>
      </c>
      <c r="G3949" t="s">
        <v>61</v>
      </c>
      <c r="H3949" t="s">
        <v>18</v>
      </c>
      <c r="I3949" t="s">
        <v>11529</v>
      </c>
      <c r="J3949">
        <v>2016</v>
      </c>
      <c r="K3949">
        <v>1021.3</v>
      </c>
      <c r="L3949">
        <v>3</v>
      </c>
      <c r="M3949">
        <v>1</v>
      </c>
      <c r="N3949">
        <f t="shared" si="161"/>
        <v>0</v>
      </c>
      <c r="O3949">
        <f t="shared" si="160"/>
        <v>0</v>
      </c>
      <c r="P3949" t="s">
        <v>11528</v>
      </c>
    </row>
    <row r="3950" spans="2:16" x14ac:dyDescent="0.25">
      <c r="B3950" t="s">
        <v>3955</v>
      </c>
      <c r="C3950" s="119" t="s">
        <v>209</v>
      </c>
      <c r="D3950" t="s">
        <v>11537</v>
      </c>
      <c r="E3950" t="s">
        <v>11530</v>
      </c>
      <c r="F3950" t="s">
        <v>11526</v>
      </c>
      <c r="G3950" t="s">
        <v>61</v>
      </c>
      <c r="H3950" t="s">
        <v>18</v>
      </c>
      <c r="I3950" t="s">
        <v>11529</v>
      </c>
      <c r="J3950">
        <v>2016</v>
      </c>
      <c r="K3950">
        <v>3201.96</v>
      </c>
      <c r="L3950">
        <v>413</v>
      </c>
      <c r="M3950">
        <v>1</v>
      </c>
      <c r="N3950">
        <f t="shared" si="161"/>
        <v>0</v>
      </c>
      <c r="O3950">
        <f t="shared" si="160"/>
        <v>0</v>
      </c>
      <c r="P3950" t="s">
        <v>11528</v>
      </c>
    </row>
    <row r="3951" spans="2:16" x14ac:dyDescent="0.25">
      <c r="B3951" t="s">
        <v>3956</v>
      </c>
      <c r="C3951" s="119" t="s">
        <v>209</v>
      </c>
      <c r="D3951" t="s">
        <v>11537</v>
      </c>
      <c r="E3951" t="s">
        <v>11530</v>
      </c>
      <c r="F3951" t="s">
        <v>11526</v>
      </c>
      <c r="G3951" t="s">
        <v>61</v>
      </c>
      <c r="H3951" t="s">
        <v>18</v>
      </c>
      <c r="I3951" t="s">
        <v>11529</v>
      </c>
      <c r="J3951">
        <v>2016</v>
      </c>
      <c r="K3951">
        <v>10516.04</v>
      </c>
      <c r="L3951">
        <v>843</v>
      </c>
      <c r="M3951">
        <v>1</v>
      </c>
      <c r="N3951">
        <f t="shared" si="161"/>
        <v>0</v>
      </c>
      <c r="O3951">
        <f t="shared" si="160"/>
        <v>0</v>
      </c>
      <c r="P3951" t="s">
        <v>11528</v>
      </c>
    </row>
    <row r="3952" spans="2:16" x14ac:dyDescent="0.25">
      <c r="B3952" t="s">
        <v>3957</v>
      </c>
      <c r="C3952" s="119" t="s">
        <v>209</v>
      </c>
      <c r="D3952" t="s">
        <v>11537</v>
      </c>
      <c r="E3952" t="s">
        <v>11530</v>
      </c>
      <c r="F3952" t="s">
        <v>11526</v>
      </c>
      <c r="G3952" t="s">
        <v>61</v>
      </c>
      <c r="H3952" t="s">
        <v>18</v>
      </c>
      <c r="I3952" t="s">
        <v>11529</v>
      </c>
      <c r="J3952">
        <v>2016</v>
      </c>
      <c r="K3952">
        <v>7061.3</v>
      </c>
      <c r="L3952">
        <v>62</v>
      </c>
      <c r="M3952">
        <v>1</v>
      </c>
      <c r="N3952">
        <f t="shared" si="161"/>
        <v>0</v>
      </c>
      <c r="O3952">
        <f t="shared" si="160"/>
        <v>0</v>
      </c>
      <c r="P3952" t="s">
        <v>11528</v>
      </c>
    </row>
    <row r="3953" spans="2:16" x14ac:dyDescent="0.25">
      <c r="B3953" t="s">
        <v>3958</v>
      </c>
      <c r="C3953" s="119" t="s">
        <v>209</v>
      </c>
      <c r="D3953" t="s">
        <v>11537</v>
      </c>
      <c r="E3953" t="s">
        <v>11530</v>
      </c>
      <c r="F3953" t="s">
        <v>11526</v>
      </c>
      <c r="G3953" t="s">
        <v>61</v>
      </c>
      <c r="H3953" t="s">
        <v>18</v>
      </c>
      <c r="I3953" t="s">
        <v>11533</v>
      </c>
      <c r="J3953">
        <v>2016</v>
      </c>
      <c r="K3953">
        <v>1023.45</v>
      </c>
      <c r="L3953">
        <v>10</v>
      </c>
      <c r="M3953">
        <v>1</v>
      </c>
      <c r="N3953">
        <f t="shared" si="161"/>
        <v>0</v>
      </c>
      <c r="O3953">
        <f t="shared" si="160"/>
        <v>0</v>
      </c>
      <c r="P3953" t="s">
        <v>11528</v>
      </c>
    </row>
    <row r="3954" spans="2:16" x14ac:dyDescent="0.25">
      <c r="B3954" t="s">
        <v>3959</v>
      </c>
      <c r="C3954" s="119" t="s">
        <v>209</v>
      </c>
      <c r="D3954" t="s">
        <v>11546</v>
      </c>
      <c r="E3954" t="s">
        <v>11530</v>
      </c>
      <c r="F3954" t="s">
        <v>11526</v>
      </c>
      <c r="G3954" t="s">
        <v>61</v>
      </c>
      <c r="H3954" t="s">
        <v>18</v>
      </c>
      <c r="I3954" t="s">
        <v>11529</v>
      </c>
      <c r="J3954">
        <v>2016</v>
      </c>
      <c r="K3954">
        <v>5059.6899999999996</v>
      </c>
      <c r="L3954">
        <v>652</v>
      </c>
      <c r="M3954">
        <v>1</v>
      </c>
      <c r="N3954">
        <f t="shared" si="161"/>
        <v>0</v>
      </c>
      <c r="O3954">
        <f t="shared" si="160"/>
        <v>0</v>
      </c>
      <c r="P3954" t="s">
        <v>11528</v>
      </c>
    </row>
    <row r="3955" spans="2:16" x14ac:dyDescent="0.25">
      <c r="B3955" t="s">
        <v>3960</v>
      </c>
      <c r="C3955" s="119" t="s">
        <v>209</v>
      </c>
      <c r="D3955" t="s">
        <v>11546</v>
      </c>
      <c r="E3955" t="s">
        <v>11530</v>
      </c>
      <c r="F3955" t="s">
        <v>11526</v>
      </c>
      <c r="G3955" t="s">
        <v>61</v>
      </c>
      <c r="H3955" t="s">
        <v>18</v>
      </c>
      <c r="I3955" t="s">
        <v>11533</v>
      </c>
      <c r="J3955">
        <v>2016</v>
      </c>
      <c r="K3955">
        <v>521.23</v>
      </c>
      <c r="L3955">
        <v>72</v>
      </c>
      <c r="M3955">
        <v>1</v>
      </c>
      <c r="N3955">
        <f t="shared" si="161"/>
        <v>0</v>
      </c>
      <c r="O3955">
        <f t="shared" si="160"/>
        <v>0</v>
      </c>
      <c r="P3955" t="s">
        <v>11528</v>
      </c>
    </row>
    <row r="3956" spans="2:16" x14ac:dyDescent="0.25">
      <c r="B3956" t="s">
        <v>3961</v>
      </c>
      <c r="C3956" s="119" t="s">
        <v>209</v>
      </c>
      <c r="D3956" t="s">
        <v>11537</v>
      </c>
      <c r="E3956" t="s">
        <v>11530</v>
      </c>
      <c r="F3956" t="s">
        <v>11526</v>
      </c>
      <c r="G3956" t="s">
        <v>61</v>
      </c>
      <c r="H3956" t="s">
        <v>18</v>
      </c>
      <c r="I3956" t="s">
        <v>11529</v>
      </c>
      <c r="J3956">
        <v>2016</v>
      </c>
      <c r="K3956">
        <v>33228.629999999997</v>
      </c>
      <c r="L3956">
        <v>4241</v>
      </c>
      <c r="M3956">
        <v>1</v>
      </c>
      <c r="N3956">
        <f t="shared" si="161"/>
        <v>0</v>
      </c>
      <c r="O3956">
        <f t="shared" si="160"/>
        <v>0</v>
      </c>
      <c r="P3956" t="s">
        <v>11528</v>
      </c>
    </row>
    <row r="3957" spans="2:16" x14ac:dyDescent="0.25">
      <c r="B3957" t="s">
        <v>3962</v>
      </c>
      <c r="C3957" s="119" t="s">
        <v>209</v>
      </c>
      <c r="D3957" t="s">
        <v>11537</v>
      </c>
      <c r="E3957" t="s">
        <v>11530</v>
      </c>
      <c r="F3957" t="s">
        <v>11526</v>
      </c>
      <c r="G3957" t="s">
        <v>61</v>
      </c>
      <c r="H3957" t="s">
        <v>18</v>
      </c>
      <c r="I3957" t="s">
        <v>11529</v>
      </c>
      <c r="J3957">
        <v>2016</v>
      </c>
      <c r="K3957">
        <v>9361.9599999999991</v>
      </c>
      <c r="L3957">
        <v>117</v>
      </c>
      <c r="M3957">
        <v>1</v>
      </c>
      <c r="N3957">
        <f t="shared" si="161"/>
        <v>0</v>
      </c>
      <c r="O3957">
        <f t="shared" ref="O3957:O3991" si="162">IF(OR(L3957="",L3957&lt;=0),1,0)</f>
        <v>0</v>
      </c>
      <c r="P3957" t="s">
        <v>11528</v>
      </c>
    </row>
    <row r="3958" spans="2:16" x14ac:dyDescent="0.25">
      <c r="B3958" t="s">
        <v>3963</v>
      </c>
      <c r="C3958" s="119" t="s">
        <v>209</v>
      </c>
      <c r="D3958" t="s">
        <v>11537</v>
      </c>
      <c r="E3958" t="s">
        <v>11530</v>
      </c>
      <c r="F3958" t="s">
        <v>11526</v>
      </c>
      <c r="G3958" t="s">
        <v>61</v>
      </c>
      <c r="H3958" t="s">
        <v>18</v>
      </c>
      <c r="I3958" t="s">
        <v>11551</v>
      </c>
      <c r="J3958">
        <v>2016</v>
      </c>
      <c r="K3958">
        <v>4968.1400000000003</v>
      </c>
      <c r="L3958">
        <v>29</v>
      </c>
      <c r="M3958">
        <v>1</v>
      </c>
      <c r="N3958">
        <f t="shared" si="161"/>
        <v>0</v>
      </c>
      <c r="O3958">
        <f t="shared" si="162"/>
        <v>0</v>
      </c>
      <c r="P3958" t="s">
        <v>11528</v>
      </c>
    </row>
    <row r="3959" spans="2:16" x14ac:dyDescent="0.25">
      <c r="B3959" t="s">
        <v>3964</v>
      </c>
      <c r="C3959" s="119" t="s">
        <v>209</v>
      </c>
      <c r="D3959" t="s">
        <v>11552</v>
      </c>
      <c r="E3959" t="s">
        <v>11530</v>
      </c>
      <c r="F3959" t="s">
        <v>11526</v>
      </c>
      <c r="G3959" t="s">
        <v>61</v>
      </c>
      <c r="H3959" t="s">
        <v>18</v>
      </c>
      <c r="I3959" t="s">
        <v>11529</v>
      </c>
      <c r="J3959">
        <v>2016</v>
      </c>
      <c r="K3959">
        <v>9951</v>
      </c>
      <c r="L3959">
        <v>1588</v>
      </c>
      <c r="M3959">
        <v>1</v>
      </c>
      <c r="N3959">
        <f t="shared" si="161"/>
        <v>0</v>
      </c>
      <c r="O3959">
        <f t="shared" si="162"/>
        <v>0</v>
      </c>
      <c r="P3959" t="s">
        <v>11528</v>
      </c>
    </row>
    <row r="3960" spans="2:16" x14ac:dyDescent="0.25">
      <c r="B3960" t="s">
        <v>3965</v>
      </c>
      <c r="C3960" s="119" t="s">
        <v>209</v>
      </c>
      <c r="D3960" t="s">
        <v>11552</v>
      </c>
      <c r="E3960" t="s">
        <v>11530</v>
      </c>
      <c r="F3960" t="s">
        <v>11526</v>
      </c>
      <c r="G3960" t="s">
        <v>61</v>
      </c>
      <c r="H3960" t="s">
        <v>18</v>
      </c>
      <c r="I3960" t="s">
        <v>11529</v>
      </c>
      <c r="J3960">
        <v>2016</v>
      </c>
      <c r="K3960">
        <v>1924.14</v>
      </c>
      <c r="L3960">
        <v>50</v>
      </c>
      <c r="M3960">
        <v>1</v>
      </c>
      <c r="N3960">
        <f t="shared" si="161"/>
        <v>0</v>
      </c>
      <c r="O3960">
        <f t="shared" si="162"/>
        <v>0</v>
      </c>
      <c r="P3960" t="s">
        <v>11528</v>
      </c>
    </row>
    <row r="3961" spans="2:16" x14ac:dyDescent="0.25">
      <c r="B3961" t="s">
        <v>3966</v>
      </c>
      <c r="C3961" s="119" t="s">
        <v>209</v>
      </c>
      <c r="D3961" t="s">
        <v>11537</v>
      </c>
      <c r="E3961" t="s">
        <v>11530</v>
      </c>
      <c r="F3961" t="s">
        <v>11526</v>
      </c>
      <c r="G3961" t="s">
        <v>61</v>
      </c>
      <c r="H3961" t="s">
        <v>18</v>
      </c>
      <c r="I3961" t="s">
        <v>11529</v>
      </c>
      <c r="J3961">
        <v>2016</v>
      </c>
      <c r="K3961">
        <v>11829.6</v>
      </c>
      <c r="L3961">
        <v>1877</v>
      </c>
      <c r="M3961">
        <v>1</v>
      </c>
      <c r="N3961">
        <f t="shared" si="161"/>
        <v>0</v>
      </c>
      <c r="O3961">
        <f t="shared" si="162"/>
        <v>0</v>
      </c>
      <c r="P3961" t="s">
        <v>11528</v>
      </c>
    </row>
    <row r="3962" spans="2:16" x14ac:dyDescent="0.25">
      <c r="B3962" t="s">
        <v>3967</v>
      </c>
      <c r="C3962" s="119" t="s">
        <v>209</v>
      </c>
      <c r="D3962" t="s">
        <v>11537</v>
      </c>
      <c r="E3962" t="s">
        <v>11530</v>
      </c>
      <c r="F3962" t="s">
        <v>11526</v>
      </c>
      <c r="G3962" t="s">
        <v>61</v>
      </c>
      <c r="H3962" t="s">
        <v>18</v>
      </c>
      <c r="I3962" t="s">
        <v>11551</v>
      </c>
      <c r="J3962">
        <v>2016</v>
      </c>
      <c r="K3962">
        <v>20493.330000000002</v>
      </c>
      <c r="L3962">
        <v>1996</v>
      </c>
      <c r="M3962">
        <v>1</v>
      </c>
      <c r="N3962">
        <f t="shared" si="161"/>
        <v>0</v>
      </c>
      <c r="O3962">
        <f t="shared" si="162"/>
        <v>0</v>
      </c>
      <c r="P3962" t="s">
        <v>11528</v>
      </c>
    </row>
    <row r="3963" spans="2:16" x14ac:dyDescent="0.25">
      <c r="B3963" t="s">
        <v>3968</v>
      </c>
      <c r="C3963" s="119" t="s">
        <v>209</v>
      </c>
      <c r="D3963" t="s">
        <v>11537</v>
      </c>
      <c r="E3963" t="s">
        <v>11530</v>
      </c>
      <c r="F3963" t="s">
        <v>11526</v>
      </c>
      <c r="G3963" t="s">
        <v>61</v>
      </c>
      <c r="H3963" t="s">
        <v>18</v>
      </c>
      <c r="I3963" t="s">
        <v>11529</v>
      </c>
      <c r="J3963">
        <v>2016</v>
      </c>
      <c r="K3963">
        <v>41076.58</v>
      </c>
      <c r="L3963">
        <v>6542</v>
      </c>
      <c r="M3963">
        <v>1</v>
      </c>
      <c r="N3963">
        <f t="shared" si="161"/>
        <v>0</v>
      </c>
      <c r="O3963">
        <f t="shared" si="162"/>
        <v>0</v>
      </c>
      <c r="P3963" t="s">
        <v>11528</v>
      </c>
    </row>
    <row r="3964" spans="2:16" x14ac:dyDescent="0.25">
      <c r="B3964" t="s">
        <v>3969</v>
      </c>
      <c r="C3964" s="119" t="s">
        <v>209</v>
      </c>
      <c r="D3964" t="s">
        <v>11537</v>
      </c>
      <c r="E3964" t="s">
        <v>11530</v>
      </c>
      <c r="F3964" t="s">
        <v>11526</v>
      </c>
      <c r="G3964" t="s">
        <v>61</v>
      </c>
      <c r="H3964" t="s">
        <v>18</v>
      </c>
      <c r="I3964" t="s">
        <v>11529</v>
      </c>
      <c r="J3964">
        <v>2016</v>
      </c>
      <c r="K3964">
        <v>3529.6</v>
      </c>
      <c r="L3964">
        <v>455</v>
      </c>
      <c r="M3964">
        <v>1</v>
      </c>
      <c r="N3964">
        <f t="shared" si="161"/>
        <v>0</v>
      </c>
      <c r="O3964">
        <f t="shared" si="162"/>
        <v>0</v>
      </c>
      <c r="P3964" t="s">
        <v>11528</v>
      </c>
    </row>
    <row r="3965" spans="2:16" x14ac:dyDescent="0.25">
      <c r="B3965" t="s">
        <v>3970</v>
      </c>
      <c r="C3965" s="119" t="s">
        <v>209</v>
      </c>
      <c r="D3965" t="s">
        <v>11537</v>
      </c>
      <c r="E3965" t="s">
        <v>11530</v>
      </c>
      <c r="F3965" t="s">
        <v>11526</v>
      </c>
      <c r="G3965" t="s">
        <v>61</v>
      </c>
      <c r="H3965" t="s">
        <v>18</v>
      </c>
      <c r="I3965" t="s">
        <v>11529</v>
      </c>
      <c r="J3965">
        <v>2016</v>
      </c>
      <c r="K3965">
        <v>6441.68</v>
      </c>
      <c r="L3965">
        <v>59</v>
      </c>
      <c r="M3965">
        <v>1</v>
      </c>
      <c r="N3965">
        <f t="shared" si="161"/>
        <v>0</v>
      </c>
      <c r="O3965">
        <f t="shared" si="162"/>
        <v>0</v>
      </c>
      <c r="P3965" t="s">
        <v>11528</v>
      </c>
    </row>
    <row r="3966" spans="2:16" x14ac:dyDescent="0.25">
      <c r="B3966" t="s">
        <v>3971</v>
      </c>
      <c r="C3966" s="119" t="s">
        <v>209</v>
      </c>
      <c r="D3966" t="s">
        <v>11537</v>
      </c>
      <c r="E3966" t="s">
        <v>11530</v>
      </c>
      <c r="F3966" t="s">
        <v>11526</v>
      </c>
      <c r="G3966" t="s">
        <v>61</v>
      </c>
      <c r="H3966" t="s">
        <v>18</v>
      </c>
      <c r="I3966" t="s">
        <v>11533</v>
      </c>
      <c r="J3966">
        <v>2016</v>
      </c>
      <c r="K3966">
        <v>1019.84</v>
      </c>
      <c r="L3966">
        <v>141</v>
      </c>
      <c r="M3966">
        <v>1</v>
      </c>
      <c r="N3966">
        <f t="shared" si="161"/>
        <v>0</v>
      </c>
      <c r="O3966">
        <f t="shared" si="162"/>
        <v>0</v>
      </c>
      <c r="P3966" t="s">
        <v>11528</v>
      </c>
    </row>
    <row r="3967" spans="2:16" x14ac:dyDescent="0.25">
      <c r="B3967" t="s">
        <v>3972</v>
      </c>
      <c r="C3967" s="119" t="s">
        <v>209</v>
      </c>
      <c r="D3967" t="s">
        <v>11537</v>
      </c>
      <c r="E3967" t="s">
        <v>11530</v>
      </c>
      <c r="F3967" t="s">
        <v>11526</v>
      </c>
      <c r="G3967" t="s">
        <v>61</v>
      </c>
      <c r="H3967" t="s">
        <v>18</v>
      </c>
      <c r="I3967" t="s">
        <v>11529</v>
      </c>
      <c r="J3967">
        <v>2016</v>
      </c>
      <c r="K3967">
        <v>11805.82</v>
      </c>
      <c r="L3967">
        <v>1917</v>
      </c>
      <c r="M3967">
        <v>1</v>
      </c>
      <c r="N3967">
        <f t="shared" si="161"/>
        <v>0</v>
      </c>
      <c r="O3967">
        <f t="shared" si="162"/>
        <v>0</v>
      </c>
      <c r="P3967" t="s">
        <v>11528</v>
      </c>
    </row>
    <row r="3968" spans="2:16" x14ac:dyDescent="0.25">
      <c r="B3968" t="s">
        <v>3973</v>
      </c>
      <c r="C3968" s="119" t="s">
        <v>209</v>
      </c>
      <c r="D3968" t="s">
        <v>11537</v>
      </c>
      <c r="E3968" t="s">
        <v>11530</v>
      </c>
      <c r="F3968" t="s">
        <v>11526</v>
      </c>
      <c r="G3968" t="s">
        <v>61</v>
      </c>
      <c r="H3968" t="s">
        <v>18</v>
      </c>
      <c r="I3968" t="s">
        <v>11529</v>
      </c>
      <c r="J3968">
        <v>2016</v>
      </c>
      <c r="K3968">
        <v>25287.78</v>
      </c>
      <c r="L3968">
        <v>4654</v>
      </c>
      <c r="M3968">
        <v>1</v>
      </c>
      <c r="N3968">
        <f t="shared" si="161"/>
        <v>0</v>
      </c>
      <c r="O3968">
        <f t="shared" si="162"/>
        <v>0</v>
      </c>
      <c r="P3968" t="s">
        <v>11528</v>
      </c>
    </row>
    <row r="3969" spans="2:16" x14ac:dyDescent="0.25">
      <c r="B3969" t="s">
        <v>3974</v>
      </c>
      <c r="C3969" s="119" t="s">
        <v>209</v>
      </c>
      <c r="D3969" t="s">
        <v>11537</v>
      </c>
      <c r="E3969" t="s">
        <v>11530</v>
      </c>
      <c r="F3969" t="s">
        <v>11526</v>
      </c>
      <c r="G3969" t="s">
        <v>61</v>
      </c>
      <c r="H3969" t="s">
        <v>18</v>
      </c>
      <c r="I3969" t="s">
        <v>11529</v>
      </c>
      <c r="J3969">
        <v>2016</v>
      </c>
      <c r="K3969">
        <v>1708.82</v>
      </c>
      <c r="L3969">
        <v>68</v>
      </c>
      <c r="M3969">
        <v>1</v>
      </c>
      <c r="N3969">
        <f t="shared" si="161"/>
        <v>0</v>
      </c>
      <c r="O3969">
        <f t="shared" si="162"/>
        <v>0</v>
      </c>
      <c r="P3969" t="s">
        <v>11528</v>
      </c>
    </row>
    <row r="3970" spans="2:16" x14ac:dyDescent="0.25">
      <c r="B3970" t="s">
        <v>3975</v>
      </c>
      <c r="C3970" s="119" t="s">
        <v>209</v>
      </c>
      <c r="D3970" t="s">
        <v>11542</v>
      </c>
      <c r="E3970" t="s">
        <v>11530</v>
      </c>
      <c r="F3970" t="s">
        <v>11526</v>
      </c>
      <c r="G3970" t="s">
        <v>61</v>
      </c>
      <c r="H3970" t="s">
        <v>18</v>
      </c>
      <c r="I3970" t="s">
        <v>11551</v>
      </c>
      <c r="J3970">
        <v>2016</v>
      </c>
      <c r="K3970">
        <v>7937.47</v>
      </c>
      <c r="L3970">
        <v>770</v>
      </c>
      <c r="M3970">
        <v>1</v>
      </c>
      <c r="N3970">
        <f t="shared" si="161"/>
        <v>0</v>
      </c>
      <c r="O3970">
        <f t="shared" si="162"/>
        <v>0</v>
      </c>
      <c r="P3970" t="s">
        <v>11528</v>
      </c>
    </row>
    <row r="3971" spans="2:16" x14ac:dyDescent="0.25">
      <c r="B3971" t="s">
        <v>3976</v>
      </c>
      <c r="C3971" s="119" t="s">
        <v>209</v>
      </c>
      <c r="D3971" t="s">
        <v>11542</v>
      </c>
      <c r="E3971" t="s">
        <v>11530</v>
      </c>
      <c r="F3971" t="s">
        <v>11526</v>
      </c>
      <c r="G3971" t="s">
        <v>61</v>
      </c>
      <c r="H3971" t="s">
        <v>18</v>
      </c>
      <c r="I3971" t="s">
        <v>11529</v>
      </c>
      <c r="J3971">
        <v>2016</v>
      </c>
      <c r="K3971">
        <v>24084.66</v>
      </c>
      <c r="L3971">
        <v>3815</v>
      </c>
      <c r="M3971">
        <v>1</v>
      </c>
      <c r="N3971">
        <f t="shared" si="161"/>
        <v>0</v>
      </c>
      <c r="O3971">
        <f t="shared" si="162"/>
        <v>0</v>
      </c>
      <c r="P3971" t="s">
        <v>11528</v>
      </c>
    </row>
    <row r="3972" spans="2:16" x14ac:dyDescent="0.25">
      <c r="B3972" t="s">
        <v>3977</v>
      </c>
      <c r="C3972" s="119" t="s">
        <v>209</v>
      </c>
      <c r="D3972" t="s">
        <v>11542</v>
      </c>
      <c r="E3972" t="s">
        <v>11530</v>
      </c>
      <c r="F3972" t="s">
        <v>11526</v>
      </c>
      <c r="G3972" t="s">
        <v>61</v>
      </c>
      <c r="H3972" t="s">
        <v>18</v>
      </c>
      <c r="I3972" t="s">
        <v>11529</v>
      </c>
      <c r="J3972">
        <v>2016</v>
      </c>
      <c r="K3972">
        <v>3762.16</v>
      </c>
      <c r="L3972">
        <v>76</v>
      </c>
      <c r="M3972">
        <v>1</v>
      </c>
      <c r="N3972">
        <f t="shared" si="161"/>
        <v>0</v>
      </c>
      <c r="O3972">
        <f t="shared" si="162"/>
        <v>0</v>
      </c>
      <c r="P3972" t="s">
        <v>11528</v>
      </c>
    </row>
    <row r="3973" spans="2:16" x14ac:dyDescent="0.25">
      <c r="B3973" t="s">
        <v>3978</v>
      </c>
      <c r="C3973" s="119" t="s">
        <v>209</v>
      </c>
      <c r="D3973" t="s">
        <v>11537</v>
      </c>
      <c r="E3973" t="s">
        <v>11530</v>
      </c>
      <c r="F3973" t="s">
        <v>11526</v>
      </c>
      <c r="G3973" t="s">
        <v>61</v>
      </c>
      <c r="H3973" t="s">
        <v>18</v>
      </c>
      <c r="I3973" t="s">
        <v>11529</v>
      </c>
      <c r="J3973">
        <v>2016</v>
      </c>
      <c r="K3973">
        <v>1054.17</v>
      </c>
      <c r="L3973">
        <v>136</v>
      </c>
      <c r="M3973">
        <v>1</v>
      </c>
      <c r="N3973">
        <f t="shared" si="161"/>
        <v>0</v>
      </c>
      <c r="O3973">
        <f t="shared" si="162"/>
        <v>0</v>
      </c>
      <c r="P3973" t="s">
        <v>11528</v>
      </c>
    </row>
    <row r="3974" spans="2:16" x14ac:dyDescent="0.25">
      <c r="B3974" t="s">
        <v>3979</v>
      </c>
      <c r="C3974" s="119" t="s">
        <v>209</v>
      </c>
      <c r="D3974" t="s">
        <v>11537</v>
      </c>
      <c r="E3974" t="s">
        <v>11530</v>
      </c>
      <c r="F3974" t="s">
        <v>11526</v>
      </c>
      <c r="G3974" t="s">
        <v>61</v>
      </c>
      <c r="H3974" t="s">
        <v>18</v>
      </c>
      <c r="I3974" t="s">
        <v>11529</v>
      </c>
      <c r="J3974">
        <v>2016</v>
      </c>
      <c r="K3974">
        <v>86522.18</v>
      </c>
      <c r="L3974">
        <v>9771</v>
      </c>
      <c r="M3974">
        <v>1</v>
      </c>
      <c r="N3974">
        <f t="shared" si="161"/>
        <v>0</v>
      </c>
      <c r="O3974">
        <f t="shared" si="162"/>
        <v>0</v>
      </c>
      <c r="P3974" t="s">
        <v>11528</v>
      </c>
    </row>
    <row r="3975" spans="2:16" x14ac:dyDescent="0.25">
      <c r="B3975" t="s">
        <v>3980</v>
      </c>
      <c r="C3975" s="119" t="s">
        <v>209</v>
      </c>
      <c r="D3975" t="s">
        <v>11537</v>
      </c>
      <c r="E3975" t="s">
        <v>11530</v>
      </c>
      <c r="F3975" t="s">
        <v>11526</v>
      </c>
      <c r="G3975" t="s">
        <v>61</v>
      </c>
      <c r="H3975" t="s">
        <v>18</v>
      </c>
      <c r="I3975" t="s">
        <v>11529</v>
      </c>
      <c r="J3975">
        <v>2016</v>
      </c>
      <c r="K3975">
        <v>5861.47</v>
      </c>
      <c r="L3975">
        <v>48</v>
      </c>
      <c r="M3975">
        <v>1</v>
      </c>
      <c r="N3975">
        <f t="shared" si="161"/>
        <v>0</v>
      </c>
      <c r="O3975">
        <f t="shared" si="162"/>
        <v>0</v>
      </c>
      <c r="P3975" t="s">
        <v>11528</v>
      </c>
    </row>
    <row r="3976" spans="2:16" x14ac:dyDescent="0.25">
      <c r="B3976" t="s">
        <v>3981</v>
      </c>
      <c r="C3976" s="119" t="s">
        <v>209</v>
      </c>
      <c r="D3976" t="s">
        <v>11542</v>
      </c>
      <c r="E3976" t="s">
        <v>11530</v>
      </c>
      <c r="F3976" t="s">
        <v>11526</v>
      </c>
      <c r="G3976" t="s">
        <v>61</v>
      </c>
      <c r="H3976" t="s">
        <v>18</v>
      </c>
      <c r="I3976" t="s">
        <v>11529</v>
      </c>
      <c r="J3976">
        <v>2016</v>
      </c>
      <c r="K3976">
        <v>27231.61</v>
      </c>
      <c r="L3976">
        <v>4337</v>
      </c>
      <c r="M3976">
        <v>1</v>
      </c>
      <c r="N3976">
        <f t="shared" si="161"/>
        <v>0</v>
      </c>
      <c r="O3976">
        <f t="shared" si="162"/>
        <v>0</v>
      </c>
      <c r="P3976" t="s">
        <v>11528</v>
      </c>
    </row>
    <row r="3977" spans="2:16" x14ac:dyDescent="0.25">
      <c r="B3977" t="s">
        <v>3982</v>
      </c>
      <c r="C3977" s="119" t="s">
        <v>209</v>
      </c>
      <c r="D3977" t="s">
        <v>11539</v>
      </c>
      <c r="E3977" t="s">
        <v>11530</v>
      </c>
      <c r="F3977" t="s">
        <v>11526</v>
      </c>
      <c r="G3977" t="s">
        <v>61</v>
      </c>
      <c r="H3977" t="s">
        <v>18</v>
      </c>
      <c r="I3977" t="s">
        <v>11529</v>
      </c>
      <c r="J3977">
        <v>2016</v>
      </c>
      <c r="K3977">
        <v>22033.96</v>
      </c>
      <c r="L3977">
        <v>3510</v>
      </c>
      <c r="M3977">
        <v>1</v>
      </c>
      <c r="N3977">
        <f t="shared" si="161"/>
        <v>0</v>
      </c>
      <c r="O3977">
        <f t="shared" si="162"/>
        <v>0</v>
      </c>
      <c r="P3977" t="s">
        <v>11528</v>
      </c>
    </row>
    <row r="3978" spans="2:16" x14ac:dyDescent="0.25">
      <c r="B3978" t="s">
        <v>3983</v>
      </c>
      <c r="C3978" s="119" t="s">
        <v>209</v>
      </c>
      <c r="D3978" t="s">
        <v>11539</v>
      </c>
      <c r="E3978" t="s">
        <v>11530</v>
      </c>
      <c r="F3978" t="s">
        <v>11526</v>
      </c>
      <c r="G3978" t="s">
        <v>61</v>
      </c>
      <c r="H3978" t="s">
        <v>18</v>
      </c>
      <c r="I3978" t="s">
        <v>11529</v>
      </c>
      <c r="J3978">
        <v>2016</v>
      </c>
      <c r="K3978">
        <v>31107.08</v>
      </c>
      <c r="L3978">
        <v>4656</v>
      </c>
      <c r="M3978">
        <v>1</v>
      </c>
      <c r="N3978">
        <f t="shared" si="161"/>
        <v>0</v>
      </c>
      <c r="O3978">
        <f t="shared" si="162"/>
        <v>0</v>
      </c>
      <c r="P3978" t="s">
        <v>11528</v>
      </c>
    </row>
    <row r="3979" spans="2:16" x14ac:dyDescent="0.25">
      <c r="B3979" t="s">
        <v>3984</v>
      </c>
      <c r="C3979" s="119" t="s">
        <v>209</v>
      </c>
      <c r="D3979" t="s">
        <v>11537</v>
      </c>
      <c r="E3979" t="s">
        <v>11530</v>
      </c>
      <c r="F3979" t="s">
        <v>11526</v>
      </c>
      <c r="G3979" t="s">
        <v>61</v>
      </c>
      <c r="H3979" t="s">
        <v>18</v>
      </c>
      <c r="I3979" t="s">
        <v>11529</v>
      </c>
      <c r="J3979">
        <v>2016</v>
      </c>
      <c r="K3979">
        <v>5927.63</v>
      </c>
      <c r="L3979">
        <v>940</v>
      </c>
      <c r="M3979">
        <v>1</v>
      </c>
      <c r="N3979">
        <f t="shared" ref="N3979:N4042" si="163">IF(K3979&lt;100,1,0)</f>
        <v>0</v>
      </c>
      <c r="O3979">
        <f t="shared" si="162"/>
        <v>0</v>
      </c>
      <c r="P3979" t="s">
        <v>11528</v>
      </c>
    </row>
    <row r="3980" spans="2:16" x14ac:dyDescent="0.25">
      <c r="B3980" t="s">
        <v>3985</v>
      </c>
      <c r="C3980" s="119" t="s">
        <v>209</v>
      </c>
      <c r="D3980" t="s">
        <v>11542</v>
      </c>
      <c r="E3980" t="s">
        <v>11530</v>
      </c>
      <c r="F3980" t="s">
        <v>11526</v>
      </c>
      <c r="G3980" t="s">
        <v>61</v>
      </c>
      <c r="H3980" t="s">
        <v>18</v>
      </c>
      <c r="I3980" t="s">
        <v>11533</v>
      </c>
      <c r="J3980">
        <v>2016</v>
      </c>
      <c r="K3980">
        <v>455.44</v>
      </c>
      <c r="L3980">
        <v>63</v>
      </c>
      <c r="M3980">
        <v>1</v>
      </c>
      <c r="N3980">
        <f t="shared" si="163"/>
        <v>0</v>
      </c>
      <c r="O3980">
        <f t="shared" si="162"/>
        <v>0</v>
      </c>
      <c r="P3980" t="s">
        <v>11528</v>
      </c>
    </row>
    <row r="3981" spans="2:16" x14ac:dyDescent="0.25">
      <c r="B3981" t="s">
        <v>3986</v>
      </c>
      <c r="C3981" s="119" t="s">
        <v>209</v>
      </c>
      <c r="D3981" t="s">
        <v>11539</v>
      </c>
      <c r="E3981" t="s">
        <v>11530</v>
      </c>
      <c r="F3981" t="s">
        <v>11526</v>
      </c>
      <c r="G3981" t="s">
        <v>61</v>
      </c>
      <c r="H3981" t="s">
        <v>18</v>
      </c>
      <c r="I3981" t="s">
        <v>11529</v>
      </c>
      <c r="J3981">
        <v>2016</v>
      </c>
      <c r="K3981">
        <v>5282.88</v>
      </c>
      <c r="L3981">
        <v>92</v>
      </c>
      <c r="M3981">
        <v>1</v>
      </c>
      <c r="N3981">
        <f t="shared" si="163"/>
        <v>0</v>
      </c>
      <c r="O3981">
        <f t="shared" si="162"/>
        <v>0</v>
      </c>
      <c r="P3981" t="s">
        <v>11528</v>
      </c>
    </row>
    <row r="3982" spans="2:16" x14ac:dyDescent="0.25">
      <c r="B3982" t="s">
        <v>3987</v>
      </c>
      <c r="C3982" s="119" t="s">
        <v>209</v>
      </c>
      <c r="D3982" t="s">
        <v>11539</v>
      </c>
      <c r="E3982" t="s">
        <v>11530</v>
      </c>
      <c r="F3982" t="s">
        <v>11526</v>
      </c>
      <c r="G3982" t="s">
        <v>61</v>
      </c>
      <c r="H3982" t="s">
        <v>18</v>
      </c>
      <c r="I3982" t="s">
        <v>11529</v>
      </c>
      <c r="J3982">
        <v>2016</v>
      </c>
      <c r="K3982">
        <v>1148.95</v>
      </c>
      <c r="L3982">
        <v>7</v>
      </c>
      <c r="M3982">
        <v>1</v>
      </c>
      <c r="N3982">
        <f t="shared" si="163"/>
        <v>0</v>
      </c>
      <c r="O3982">
        <f t="shared" si="162"/>
        <v>0</v>
      </c>
      <c r="P3982" t="s">
        <v>11528</v>
      </c>
    </row>
    <row r="3983" spans="2:16" x14ac:dyDescent="0.25">
      <c r="B3983" t="s">
        <v>3988</v>
      </c>
      <c r="C3983" s="119" t="s">
        <v>209</v>
      </c>
      <c r="D3983" t="s">
        <v>11539</v>
      </c>
      <c r="E3983" t="s">
        <v>11530</v>
      </c>
      <c r="F3983" t="s">
        <v>11526</v>
      </c>
      <c r="G3983" t="s">
        <v>61</v>
      </c>
      <c r="H3983" t="s">
        <v>18</v>
      </c>
      <c r="I3983" t="s">
        <v>11551</v>
      </c>
      <c r="J3983">
        <v>2016</v>
      </c>
      <c r="K3983">
        <v>5952.57</v>
      </c>
      <c r="L3983">
        <v>180</v>
      </c>
      <c r="M3983">
        <v>1</v>
      </c>
      <c r="N3983">
        <f t="shared" si="163"/>
        <v>0</v>
      </c>
      <c r="O3983">
        <f t="shared" si="162"/>
        <v>0</v>
      </c>
      <c r="P3983" t="s">
        <v>11528</v>
      </c>
    </row>
    <row r="3984" spans="2:16" x14ac:dyDescent="0.25">
      <c r="B3984" t="s">
        <v>3989</v>
      </c>
      <c r="C3984" s="119" t="s">
        <v>209</v>
      </c>
      <c r="D3984" t="s">
        <v>11542</v>
      </c>
      <c r="E3984" t="s">
        <v>11530</v>
      </c>
      <c r="F3984" t="s">
        <v>11526</v>
      </c>
      <c r="G3984" t="s">
        <v>61</v>
      </c>
      <c r="H3984" t="s">
        <v>18</v>
      </c>
      <c r="I3984" t="s">
        <v>11551</v>
      </c>
      <c r="J3984">
        <v>2016</v>
      </c>
      <c r="K3984">
        <v>276970.64</v>
      </c>
      <c r="L3984">
        <v>3982</v>
      </c>
      <c r="M3984">
        <v>1</v>
      </c>
      <c r="N3984">
        <f t="shared" si="163"/>
        <v>0</v>
      </c>
      <c r="O3984">
        <f t="shared" si="162"/>
        <v>0</v>
      </c>
      <c r="P3984" t="s">
        <v>11528</v>
      </c>
    </row>
    <row r="3985" spans="2:16" x14ac:dyDescent="0.25">
      <c r="B3985" t="s">
        <v>3990</v>
      </c>
      <c r="C3985" s="119" t="s">
        <v>209</v>
      </c>
      <c r="D3985" t="s">
        <v>11546</v>
      </c>
      <c r="E3985" t="s">
        <v>11530</v>
      </c>
      <c r="F3985" t="s">
        <v>11526</v>
      </c>
      <c r="G3985" t="s">
        <v>61</v>
      </c>
      <c r="H3985" t="s">
        <v>18</v>
      </c>
      <c r="I3985" t="s">
        <v>11551</v>
      </c>
      <c r="J3985">
        <v>2016</v>
      </c>
      <c r="K3985">
        <v>24131.15</v>
      </c>
      <c r="L3985">
        <v>212</v>
      </c>
      <c r="M3985">
        <v>1</v>
      </c>
      <c r="N3985">
        <f t="shared" si="163"/>
        <v>0</v>
      </c>
      <c r="O3985">
        <f t="shared" si="162"/>
        <v>0</v>
      </c>
      <c r="P3985" t="s">
        <v>11528</v>
      </c>
    </row>
    <row r="3986" spans="2:16" x14ac:dyDescent="0.25">
      <c r="B3986" t="s">
        <v>3991</v>
      </c>
      <c r="C3986" s="119" t="s">
        <v>209</v>
      </c>
      <c r="D3986" t="s">
        <v>11537</v>
      </c>
      <c r="E3986" t="s">
        <v>11530</v>
      </c>
      <c r="F3986" t="s">
        <v>11526</v>
      </c>
      <c r="G3986" t="s">
        <v>61</v>
      </c>
      <c r="H3986" t="s">
        <v>18</v>
      </c>
      <c r="I3986" t="s">
        <v>11551</v>
      </c>
      <c r="J3986">
        <v>2016</v>
      </c>
      <c r="K3986">
        <v>20202.93</v>
      </c>
      <c r="L3986">
        <v>368</v>
      </c>
      <c r="M3986">
        <v>1</v>
      </c>
      <c r="N3986">
        <f t="shared" si="163"/>
        <v>0</v>
      </c>
      <c r="O3986">
        <f t="shared" si="162"/>
        <v>0</v>
      </c>
      <c r="P3986" t="s">
        <v>11528</v>
      </c>
    </row>
    <row r="3987" spans="2:16" x14ac:dyDescent="0.25">
      <c r="B3987" t="s">
        <v>3992</v>
      </c>
      <c r="C3987" s="119" t="s">
        <v>209</v>
      </c>
      <c r="D3987" t="s">
        <v>11550</v>
      </c>
      <c r="E3987" t="s">
        <v>11530</v>
      </c>
      <c r="F3987" t="s">
        <v>11526</v>
      </c>
      <c r="G3987" t="s">
        <v>61</v>
      </c>
      <c r="H3987" t="s">
        <v>18</v>
      </c>
      <c r="I3987" t="s">
        <v>11529</v>
      </c>
      <c r="J3987">
        <v>2016</v>
      </c>
      <c r="K3987">
        <v>819.44</v>
      </c>
      <c r="L3987">
        <v>22</v>
      </c>
      <c r="M3987">
        <v>1</v>
      </c>
      <c r="N3987">
        <f t="shared" si="163"/>
        <v>0</v>
      </c>
      <c r="O3987">
        <f t="shared" si="162"/>
        <v>0</v>
      </c>
      <c r="P3987" t="s">
        <v>11528</v>
      </c>
    </row>
    <row r="3988" spans="2:16" x14ac:dyDescent="0.25">
      <c r="B3988" t="s">
        <v>3993</v>
      </c>
      <c r="C3988" s="119" t="s">
        <v>209</v>
      </c>
      <c r="D3988" t="s">
        <v>11537</v>
      </c>
      <c r="E3988" t="s">
        <v>11530</v>
      </c>
      <c r="F3988" t="s">
        <v>11526</v>
      </c>
      <c r="G3988" t="s">
        <v>61</v>
      </c>
      <c r="H3988" t="s">
        <v>18</v>
      </c>
      <c r="I3988" t="s">
        <v>11529</v>
      </c>
      <c r="J3988">
        <v>2016</v>
      </c>
      <c r="K3988">
        <v>826.76</v>
      </c>
      <c r="L3988">
        <v>11</v>
      </c>
      <c r="M3988">
        <v>1</v>
      </c>
      <c r="N3988">
        <f t="shared" si="163"/>
        <v>0</v>
      </c>
      <c r="O3988">
        <f t="shared" si="162"/>
        <v>0</v>
      </c>
      <c r="P3988" t="s">
        <v>11528</v>
      </c>
    </row>
    <row r="3989" spans="2:16" x14ac:dyDescent="0.25">
      <c r="B3989" t="s">
        <v>3994</v>
      </c>
      <c r="C3989" s="119" t="s">
        <v>209</v>
      </c>
      <c r="D3989" t="s">
        <v>11546</v>
      </c>
      <c r="E3989" t="s">
        <v>11530</v>
      </c>
      <c r="F3989" t="s">
        <v>11526</v>
      </c>
      <c r="G3989" t="s">
        <v>61</v>
      </c>
      <c r="H3989" t="s">
        <v>18</v>
      </c>
      <c r="I3989" t="s">
        <v>11529</v>
      </c>
      <c r="J3989">
        <v>2016</v>
      </c>
      <c r="K3989">
        <v>10102.1</v>
      </c>
      <c r="L3989">
        <v>79</v>
      </c>
      <c r="M3989">
        <v>1</v>
      </c>
      <c r="N3989">
        <f t="shared" si="163"/>
        <v>0</v>
      </c>
      <c r="O3989">
        <f t="shared" si="162"/>
        <v>0</v>
      </c>
      <c r="P3989" t="s">
        <v>11528</v>
      </c>
    </row>
    <row r="3990" spans="2:16" x14ac:dyDescent="0.25">
      <c r="B3990" t="s">
        <v>3995</v>
      </c>
      <c r="C3990" s="119" t="s">
        <v>209</v>
      </c>
      <c r="D3990" t="s">
        <v>11537</v>
      </c>
      <c r="E3990" t="s">
        <v>11530</v>
      </c>
      <c r="F3990" t="s">
        <v>11526</v>
      </c>
      <c r="G3990" t="s">
        <v>61</v>
      </c>
      <c r="H3990" t="s">
        <v>18</v>
      </c>
      <c r="I3990" t="s">
        <v>11529</v>
      </c>
      <c r="J3990">
        <v>2016</v>
      </c>
      <c r="K3990">
        <v>1136.49</v>
      </c>
      <c r="L3990">
        <v>20</v>
      </c>
      <c r="M3990">
        <v>1</v>
      </c>
      <c r="N3990">
        <f t="shared" si="163"/>
        <v>0</v>
      </c>
      <c r="O3990">
        <f t="shared" si="162"/>
        <v>0</v>
      </c>
      <c r="P3990" t="s">
        <v>11528</v>
      </c>
    </row>
    <row r="3991" spans="2:16" x14ac:dyDescent="0.25">
      <c r="B3991" t="s">
        <v>3996</v>
      </c>
      <c r="C3991" s="119" t="s">
        <v>209</v>
      </c>
      <c r="D3991" t="s">
        <v>11537</v>
      </c>
      <c r="E3991" t="s">
        <v>11530</v>
      </c>
      <c r="F3991" t="s">
        <v>11526</v>
      </c>
      <c r="G3991" t="s">
        <v>61</v>
      </c>
      <c r="H3991" t="s">
        <v>18</v>
      </c>
      <c r="I3991" t="s">
        <v>11529</v>
      </c>
      <c r="J3991">
        <v>2016</v>
      </c>
      <c r="K3991">
        <v>0</v>
      </c>
      <c r="M3991">
        <v>1</v>
      </c>
      <c r="N3991">
        <f t="shared" si="163"/>
        <v>1</v>
      </c>
      <c r="O3991">
        <f t="shared" si="162"/>
        <v>1</v>
      </c>
      <c r="P3991" t="s">
        <v>11528</v>
      </c>
    </row>
    <row r="3992" spans="2:16" x14ac:dyDescent="0.25">
      <c r="B3992" t="s">
        <v>3997</v>
      </c>
      <c r="C3992" s="119" t="s">
        <v>4</v>
      </c>
      <c r="D3992" t="s">
        <v>11537</v>
      </c>
      <c r="E3992" t="s">
        <v>11530</v>
      </c>
      <c r="F3992" t="s">
        <v>11540</v>
      </c>
      <c r="G3992" t="s">
        <v>61</v>
      </c>
      <c r="H3992" t="s">
        <v>18</v>
      </c>
      <c r="I3992" t="s">
        <v>11533</v>
      </c>
      <c r="J3992">
        <v>2016</v>
      </c>
      <c r="K3992">
        <v>0</v>
      </c>
      <c r="M3992">
        <v>1</v>
      </c>
      <c r="N3992">
        <f t="shared" si="163"/>
        <v>1</v>
      </c>
      <c r="O3992">
        <f t="shared" ref="O3992:O4000" si="164">IF(OR(L3992="",L3992&lt;=0),1,0)</f>
        <v>1</v>
      </c>
      <c r="P3992" t="s">
        <v>11528</v>
      </c>
    </row>
    <row r="3993" spans="2:16" x14ac:dyDescent="0.25">
      <c r="B3993" t="s">
        <v>3998</v>
      </c>
      <c r="C3993" s="119" t="s">
        <v>4</v>
      </c>
      <c r="D3993" t="s">
        <v>11537</v>
      </c>
      <c r="E3993" t="s">
        <v>11530</v>
      </c>
      <c r="F3993" t="s">
        <v>11540</v>
      </c>
      <c r="G3993" t="s">
        <v>61</v>
      </c>
      <c r="H3993" t="s">
        <v>18</v>
      </c>
      <c r="I3993" t="s">
        <v>11533</v>
      </c>
      <c r="J3993">
        <v>2016</v>
      </c>
      <c r="K3993">
        <v>379.29</v>
      </c>
      <c r="L3993">
        <v>6</v>
      </c>
      <c r="M3993">
        <v>1</v>
      </c>
      <c r="N3993">
        <f t="shared" si="163"/>
        <v>0</v>
      </c>
      <c r="O3993">
        <f t="shared" si="164"/>
        <v>0</v>
      </c>
      <c r="P3993" t="s">
        <v>11528</v>
      </c>
    </row>
    <row r="3994" spans="2:16" x14ac:dyDescent="0.25">
      <c r="B3994" t="s">
        <v>3999</v>
      </c>
      <c r="C3994" s="119" t="s">
        <v>4</v>
      </c>
      <c r="D3994" t="s">
        <v>11537</v>
      </c>
      <c r="E3994" t="s">
        <v>11530</v>
      </c>
      <c r="F3994" t="s">
        <v>11540</v>
      </c>
      <c r="G3994" t="s">
        <v>61</v>
      </c>
      <c r="H3994" t="s">
        <v>18</v>
      </c>
      <c r="I3994" t="s">
        <v>11533</v>
      </c>
      <c r="J3994">
        <v>2016</v>
      </c>
      <c r="K3994">
        <v>205.76</v>
      </c>
      <c r="L3994">
        <v>67</v>
      </c>
      <c r="M3994">
        <v>1</v>
      </c>
      <c r="N3994">
        <f t="shared" si="163"/>
        <v>0</v>
      </c>
      <c r="O3994">
        <f t="shared" si="164"/>
        <v>0</v>
      </c>
      <c r="P3994" t="s">
        <v>11528</v>
      </c>
    </row>
    <row r="3995" spans="2:16" x14ac:dyDescent="0.25">
      <c r="B3995" t="s">
        <v>4000</v>
      </c>
      <c r="C3995" s="119" t="s">
        <v>4</v>
      </c>
      <c r="D3995" t="s">
        <v>11537</v>
      </c>
      <c r="E3995" t="s">
        <v>11530</v>
      </c>
      <c r="F3995" t="s">
        <v>11540</v>
      </c>
      <c r="G3995" t="s">
        <v>61</v>
      </c>
      <c r="H3995" t="s">
        <v>18</v>
      </c>
      <c r="I3995" t="s">
        <v>11541</v>
      </c>
      <c r="J3995">
        <v>2016</v>
      </c>
      <c r="K3995">
        <v>126.2</v>
      </c>
      <c r="L3995">
        <v>2</v>
      </c>
      <c r="M3995">
        <v>1</v>
      </c>
      <c r="N3995">
        <f t="shared" si="163"/>
        <v>0</v>
      </c>
      <c r="O3995">
        <f t="shared" si="164"/>
        <v>0</v>
      </c>
      <c r="P3995" t="s">
        <v>11528</v>
      </c>
    </row>
    <row r="3996" spans="2:16" x14ac:dyDescent="0.25">
      <c r="B3996" t="s">
        <v>4001</v>
      </c>
      <c r="C3996" s="119" t="s">
        <v>4</v>
      </c>
      <c r="D3996" t="s">
        <v>11537</v>
      </c>
      <c r="E3996" t="s">
        <v>11530</v>
      </c>
      <c r="F3996" t="s">
        <v>11540</v>
      </c>
      <c r="G3996" t="s">
        <v>61</v>
      </c>
      <c r="H3996" t="s">
        <v>18</v>
      </c>
      <c r="I3996" t="s">
        <v>11533</v>
      </c>
      <c r="J3996">
        <v>2016</v>
      </c>
      <c r="K3996">
        <v>128.63999999999999</v>
      </c>
      <c r="L3996">
        <v>2</v>
      </c>
      <c r="M3996">
        <v>1</v>
      </c>
      <c r="N3996">
        <f t="shared" si="163"/>
        <v>0</v>
      </c>
      <c r="O3996">
        <f t="shared" si="164"/>
        <v>0</v>
      </c>
      <c r="P3996" t="s">
        <v>11528</v>
      </c>
    </row>
    <row r="3997" spans="2:16" x14ac:dyDescent="0.25">
      <c r="B3997" t="s">
        <v>4002</v>
      </c>
      <c r="C3997" s="119" t="s">
        <v>4</v>
      </c>
      <c r="D3997" t="s">
        <v>11550</v>
      </c>
      <c r="E3997" t="s">
        <v>11530</v>
      </c>
      <c r="F3997" t="s">
        <v>11540</v>
      </c>
      <c r="G3997" t="s">
        <v>61</v>
      </c>
      <c r="H3997" t="s">
        <v>18</v>
      </c>
      <c r="I3997" t="s">
        <v>11533</v>
      </c>
      <c r="J3997">
        <v>2016</v>
      </c>
      <c r="K3997">
        <v>189.13</v>
      </c>
      <c r="L3997">
        <v>2</v>
      </c>
      <c r="M3997">
        <v>1</v>
      </c>
      <c r="N3997">
        <f t="shared" si="163"/>
        <v>0</v>
      </c>
      <c r="O3997">
        <f t="shared" si="164"/>
        <v>0</v>
      </c>
      <c r="P3997" t="s">
        <v>11528</v>
      </c>
    </row>
    <row r="3998" spans="2:16" x14ac:dyDescent="0.25">
      <c r="B3998" t="s">
        <v>4003</v>
      </c>
      <c r="C3998" s="119" t="s">
        <v>4</v>
      </c>
      <c r="D3998" t="s">
        <v>11537</v>
      </c>
      <c r="E3998" t="s">
        <v>11530</v>
      </c>
      <c r="F3998" t="s">
        <v>11540</v>
      </c>
      <c r="G3998" t="s">
        <v>61</v>
      </c>
      <c r="H3998" t="s">
        <v>18</v>
      </c>
      <c r="I3998" t="s">
        <v>11533</v>
      </c>
      <c r="J3998">
        <v>2016</v>
      </c>
      <c r="K3998">
        <v>256.45999999999998</v>
      </c>
      <c r="L3998">
        <v>4</v>
      </c>
      <c r="M3998">
        <v>1</v>
      </c>
      <c r="N3998">
        <f t="shared" si="163"/>
        <v>0</v>
      </c>
      <c r="O3998">
        <f t="shared" si="164"/>
        <v>0</v>
      </c>
      <c r="P3998" t="s">
        <v>11528</v>
      </c>
    </row>
    <row r="3999" spans="2:16" x14ac:dyDescent="0.25">
      <c r="B3999" t="s">
        <v>4004</v>
      </c>
      <c r="C3999" s="119" t="s">
        <v>4</v>
      </c>
      <c r="D3999" t="s">
        <v>11550</v>
      </c>
      <c r="E3999" t="s">
        <v>11530</v>
      </c>
      <c r="F3999" t="s">
        <v>11540</v>
      </c>
      <c r="G3999" t="s">
        <v>61</v>
      </c>
      <c r="H3999" t="s">
        <v>18</v>
      </c>
      <c r="I3999" t="s">
        <v>11541</v>
      </c>
      <c r="J3999">
        <v>2016</v>
      </c>
      <c r="K3999">
        <v>251.49</v>
      </c>
      <c r="L3999">
        <v>4</v>
      </c>
      <c r="M3999">
        <v>1</v>
      </c>
      <c r="N3999">
        <f t="shared" si="163"/>
        <v>0</v>
      </c>
      <c r="O3999">
        <f t="shared" si="164"/>
        <v>0</v>
      </c>
      <c r="P3999" t="s">
        <v>11528</v>
      </c>
    </row>
    <row r="4000" spans="2:16" x14ac:dyDescent="0.25">
      <c r="B4000" t="s">
        <v>4005</v>
      </c>
      <c r="C4000" s="119" t="s">
        <v>4</v>
      </c>
      <c r="D4000" t="s">
        <v>11537</v>
      </c>
      <c r="E4000" t="s">
        <v>11530</v>
      </c>
      <c r="F4000" t="s">
        <v>11540</v>
      </c>
      <c r="G4000" t="s">
        <v>61</v>
      </c>
      <c r="H4000" t="s">
        <v>18</v>
      </c>
      <c r="I4000" t="s">
        <v>11541</v>
      </c>
      <c r="J4000">
        <v>2016</v>
      </c>
      <c r="K4000">
        <v>192.97</v>
      </c>
      <c r="L4000">
        <v>3</v>
      </c>
      <c r="M4000">
        <v>1</v>
      </c>
      <c r="N4000">
        <f t="shared" si="163"/>
        <v>0</v>
      </c>
      <c r="O4000">
        <f t="shared" si="164"/>
        <v>0</v>
      </c>
      <c r="P4000" t="s">
        <v>11528</v>
      </c>
    </row>
    <row r="4001" spans="2:16" x14ac:dyDescent="0.25">
      <c r="B4001" t="s">
        <v>4006</v>
      </c>
      <c r="C4001" s="119" t="s">
        <v>60</v>
      </c>
      <c r="D4001" t="s">
        <v>11544</v>
      </c>
      <c r="E4001" t="s">
        <v>11530</v>
      </c>
      <c r="F4001" t="s">
        <v>11540</v>
      </c>
      <c r="G4001" t="s">
        <v>64</v>
      </c>
      <c r="H4001" t="s">
        <v>18</v>
      </c>
      <c r="I4001" t="s">
        <v>11541</v>
      </c>
      <c r="J4001">
        <v>2016</v>
      </c>
      <c r="K4001">
        <v>901.13</v>
      </c>
      <c r="L4001">
        <v>6</v>
      </c>
      <c r="M4001">
        <v>1</v>
      </c>
      <c r="N4001">
        <f t="shared" si="163"/>
        <v>0</v>
      </c>
      <c r="O4001">
        <f t="shared" ref="O4001:O4047" si="165">IF(OR(L4001="",L4001&lt;=0),1,0)</f>
        <v>0</v>
      </c>
      <c r="P4001" t="s">
        <v>12694</v>
      </c>
    </row>
    <row r="4002" spans="2:16" x14ac:dyDescent="0.25">
      <c r="B4002" t="s">
        <v>4007</v>
      </c>
      <c r="C4002" s="119" t="s">
        <v>60</v>
      </c>
      <c r="D4002" t="s">
        <v>11544</v>
      </c>
      <c r="E4002" t="s">
        <v>11530</v>
      </c>
      <c r="F4002" t="s">
        <v>11540</v>
      </c>
      <c r="G4002" t="s">
        <v>64</v>
      </c>
      <c r="H4002" t="s">
        <v>18</v>
      </c>
      <c r="I4002" t="s">
        <v>11541</v>
      </c>
      <c r="J4002">
        <v>2016</v>
      </c>
      <c r="K4002">
        <v>1299.73</v>
      </c>
      <c r="L4002">
        <v>39</v>
      </c>
      <c r="M4002">
        <v>1</v>
      </c>
      <c r="N4002">
        <f t="shared" si="163"/>
        <v>0</v>
      </c>
      <c r="O4002">
        <f t="shared" si="165"/>
        <v>0</v>
      </c>
      <c r="P4002" t="s">
        <v>12693</v>
      </c>
    </row>
    <row r="4003" spans="2:16" x14ac:dyDescent="0.25">
      <c r="B4003" t="s">
        <v>4008</v>
      </c>
      <c r="C4003" s="119" t="s">
        <v>60</v>
      </c>
      <c r="D4003" t="s">
        <v>11544</v>
      </c>
      <c r="E4003" t="s">
        <v>11530</v>
      </c>
      <c r="F4003" t="s">
        <v>11540</v>
      </c>
      <c r="G4003" t="s">
        <v>64</v>
      </c>
      <c r="H4003" t="s">
        <v>18</v>
      </c>
      <c r="I4003" t="s">
        <v>11541</v>
      </c>
      <c r="J4003">
        <v>2016</v>
      </c>
      <c r="K4003">
        <v>1092.68</v>
      </c>
      <c r="L4003">
        <v>35</v>
      </c>
      <c r="M4003">
        <v>1</v>
      </c>
      <c r="N4003">
        <f t="shared" si="163"/>
        <v>0</v>
      </c>
      <c r="O4003">
        <f t="shared" si="165"/>
        <v>0</v>
      </c>
      <c r="P4003" t="s">
        <v>12694</v>
      </c>
    </row>
    <row r="4004" spans="2:16" x14ac:dyDescent="0.25">
      <c r="B4004" t="s">
        <v>4009</v>
      </c>
      <c r="C4004" s="119" t="s">
        <v>60</v>
      </c>
      <c r="D4004" t="s">
        <v>11544</v>
      </c>
      <c r="E4004" t="s">
        <v>11530</v>
      </c>
      <c r="F4004" t="s">
        <v>11540</v>
      </c>
      <c r="G4004" t="s">
        <v>61</v>
      </c>
      <c r="H4004" t="s">
        <v>18</v>
      </c>
      <c r="I4004" t="s">
        <v>11533</v>
      </c>
      <c r="J4004">
        <v>2016</v>
      </c>
      <c r="K4004">
        <v>2721.38</v>
      </c>
      <c r="L4004">
        <v>70</v>
      </c>
      <c r="M4004">
        <v>1</v>
      </c>
      <c r="N4004">
        <f t="shared" si="163"/>
        <v>0</v>
      </c>
      <c r="O4004">
        <f t="shared" si="165"/>
        <v>0</v>
      </c>
      <c r="P4004" t="s">
        <v>12693</v>
      </c>
    </row>
    <row r="4005" spans="2:16" x14ac:dyDescent="0.25">
      <c r="B4005" t="s">
        <v>4010</v>
      </c>
      <c r="C4005" s="119" t="s">
        <v>60</v>
      </c>
      <c r="D4005" t="s">
        <v>11544</v>
      </c>
      <c r="E4005" t="s">
        <v>11530</v>
      </c>
      <c r="F4005" t="s">
        <v>11540</v>
      </c>
      <c r="G4005" t="s">
        <v>61</v>
      </c>
      <c r="H4005" t="s">
        <v>18</v>
      </c>
      <c r="I4005" t="s">
        <v>11541</v>
      </c>
      <c r="J4005">
        <v>2016</v>
      </c>
      <c r="K4005">
        <v>1562.54</v>
      </c>
      <c r="L4005">
        <v>46</v>
      </c>
      <c r="M4005">
        <v>1</v>
      </c>
      <c r="N4005">
        <f t="shared" si="163"/>
        <v>0</v>
      </c>
      <c r="O4005">
        <f t="shared" si="165"/>
        <v>0</v>
      </c>
      <c r="P4005" t="s">
        <v>12694</v>
      </c>
    </row>
    <row r="4006" spans="2:16" x14ac:dyDescent="0.25">
      <c r="B4006" t="s">
        <v>4011</v>
      </c>
      <c r="C4006" s="119" t="s">
        <v>60</v>
      </c>
      <c r="D4006" t="s">
        <v>11544</v>
      </c>
      <c r="E4006" t="s">
        <v>11530</v>
      </c>
      <c r="F4006" t="s">
        <v>11540</v>
      </c>
      <c r="G4006" t="s">
        <v>61</v>
      </c>
      <c r="H4006" t="s">
        <v>18</v>
      </c>
      <c r="I4006" t="s">
        <v>11541</v>
      </c>
      <c r="J4006">
        <v>2016</v>
      </c>
      <c r="K4006">
        <v>1066.5999999999999</v>
      </c>
      <c r="L4006">
        <v>49</v>
      </c>
      <c r="M4006">
        <v>1</v>
      </c>
      <c r="N4006">
        <f t="shared" si="163"/>
        <v>0</v>
      </c>
      <c r="O4006">
        <f t="shared" si="165"/>
        <v>0</v>
      </c>
      <c r="P4006" t="s">
        <v>12693</v>
      </c>
    </row>
    <row r="4007" spans="2:16" x14ac:dyDescent="0.25">
      <c r="B4007" t="s">
        <v>4012</v>
      </c>
      <c r="C4007" s="119" t="s">
        <v>60</v>
      </c>
      <c r="D4007" t="s">
        <v>11544</v>
      </c>
      <c r="E4007" t="s">
        <v>11530</v>
      </c>
      <c r="F4007" t="s">
        <v>11540</v>
      </c>
      <c r="G4007" t="s">
        <v>61</v>
      </c>
      <c r="H4007" t="s">
        <v>18</v>
      </c>
      <c r="I4007" t="s">
        <v>11541</v>
      </c>
      <c r="J4007">
        <v>2016</v>
      </c>
      <c r="K4007">
        <v>1330.35</v>
      </c>
      <c r="L4007">
        <v>81</v>
      </c>
      <c r="M4007">
        <v>1</v>
      </c>
      <c r="N4007">
        <f t="shared" si="163"/>
        <v>0</v>
      </c>
      <c r="O4007">
        <f t="shared" si="165"/>
        <v>0</v>
      </c>
      <c r="P4007" t="s">
        <v>12693</v>
      </c>
    </row>
    <row r="4008" spans="2:16" x14ac:dyDescent="0.25">
      <c r="B4008" t="s">
        <v>4013</v>
      </c>
      <c r="C4008" s="119" t="s">
        <v>60</v>
      </c>
      <c r="D4008" t="s">
        <v>11544</v>
      </c>
      <c r="E4008" t="s">
        <v>11530</v>
      </c>
      <c r="F4008" t="s">
        <v>11540</v>
      </c>
      <c r="G4008" t="s">
        <v>61</v>
      </c>
      <c r="H4008" t="s">
        <v>18</v>
      </c>
      <c r="I4008" t="s">
        <v>11541</v>
      </c>
      <c r="J4008">
        <v>2016</v>
      </c>
      <c r="K4008">
        <v>1113.3699999999999</v>
      </c>
      <c r="L4008">
        <v>55</v>
      </c>
      <c r="M4008">
        <v>1</v>
      </c>
      <c r="N4008">
        <f t="shared" si="163"/>
        <v>0</v>
      </c>
      <c r="O4008">
        <f t="shared" si="165"/>
        <v>0</v>
      </c>
      <c r="P4008" t="s">
        <v>12693</v>
      </c>
    </row>
    <row r="4009" spans="2:16" x14ac:dyDescent="0.25">
      <c r="B4009" t="s">
        <v>4014</v>
      </c>
      <c r="C4009" s="119" t="s">
        <v>60</v>
      </c>
      <c r="D4009" t="s">
        <v>11544</v>
      </c>
      <c r="E4009" t="s">
        <v>11530</v>
      </c>
      <c r="F4009" t="s">
        <v>11540</v>
      </c>
      <c r="G4009" t="s">
        <v>61</v>
      </c>
      <c r="H4009" t="s">
        <v>18</v>
      </c>
      <c r="I4009" t="s">
        <v>11533</v>
      </c>
      <c r="J4009">
        <v>2016</v>
      </c>
      <c r="K4009">
        <v>1960.94</v>
      </c>
      <c r="L4009">
        <v>128</v>
      </c>
      <c r="M4009">
        <v>1</v>
      </c>
      <c r="N4009">
        <f t="shared" si="163"/>
        <v>0</v>
      </c>
      <c r="O4009">
        <f t="shared" si="165"/>
        <v>0</v>
      </c>
      <c r="P4009" t="s">
        <v>12693</v>
      </c>
    </row>
    <row r="4010" spans="2:16" x14ac:dyDescent="0.25">
      <c r="B4010" t="s">
        <v>4015</v>
      </c>
      <c r="C4010" s="119" t="s">
        <v>60</v>
      </c>
      <c r="D4010" t="s">
        <v>11544</v>
      </c>
      <c r="E4010" t="s">
        <v>11530</v>
      </c>
      <c r="F4010" t="s">
        <v>11540</v>
      </c>
      <c r="G4010" t="s">
        <v>61</v>
      </c>
      <c r="H4010" t="s">
        <v>18</v>
      </c>
      <c r="I4010" t="s">
        <v>11533</v>
      </c>
      <c r="J4010">
        <v>2016</v>
      </c>
      <c r="K4010">
        <v>4983.67</v>
      </c>
      <c r="L4010">
        <v>462</v>
      </c>
      <c r="M4010">
        <v>1</v>
      </c>
      <c r="N4010">
        <f t="shared" si="163"/>
        <v>0</v>
      </c>
      <c r="O4010">
        <f t="shared" si="165"/>
        <v>0</v>
      </c>
      <c r="P4010" t="s">
        <v>12693</v>
      </c>
    </row>
    <row r="4011" spans="2:16" x14ac:dyDescent="0.25">
      <c r="B4011" t="s">
        <v>4016</v>
      </c>
      <c r="C4011" s="119" t="s">
        <v>60</v>
      </c>
      <c r="D4011" t="s">
        <v>11544</v>
      </c>
      <c r="E4011" t="s">
        <v>11530</v>
      </c>
      <c r="F4011" t="s">
        <v>11540</v>
      </c>
      <c r="G4011" t="s">
        <v>61</v>
      </c>
      <c r="H4011" t="s">
        <v>18</v>
      </c>
      <c r="I4011" t="s">
        <v>11541</v>
      </c>
      <c r="J4011">
        <v>2016</v>
      </c>
      <c r="K4011">
        <v>2006.72</v>
      </c>
      <c r="L4011">
        <v>67</v>
      </c>
      <c r="M4011">
        <v>1</v>
      </c>
      <c r="N4011">
        <f t="shared" si="163"/>
        <v>0</v>
      </c>
      <c r="O4011">
        <f t="shared" si="165"/>
        <v>0</v>
      </c>
      <c r="P4011" t="s">
        <v>12693</v>
      </c>
    </row>
    <row r="4012" spans="2:16" x14ac:dyDescent="0.25">
      <c r="B4012" t="s">
        <v>4017</v>
      </c>
      <c r="C4012" s="119" t="s">
        <v>4</v>
      </c>
      <c r="D4012" t="s">
        <v>11544</v>
      </c>
      <c r="E4012" t="s">
        <v>11530</v>
      </c>
      <c r="F4012" t="s">
        <v>11540</v>
      </c>
      <c r="G4012" t="s">
        <v>64</v>
      </c>
      <c r="H4012" t="s">
        <v>18</v>
      </c>
      <c r="I4012" t="s">
        <v>11533</v>
      </c>
      <c r="J4012">
        <v>2016</v>
      </c>
      <c r="K4012">
        <v>1394.45</v>
      </c>
      <c r="L4012">
        <v>76</v>
      </c>
      <c r="M4012">
        <v>1</v>
      </c>
      <c r="N4012">
        <f t="shared" si="163"/>
        <v>0</v>
      </c>
      <c r="O4012">
        <f t="shared" si="165"/>
        <v>0</v>
      </c>
      <c r="P4012" t="s">
        <v>11528</v>
      </c>
    </row>
    <row r="4013" spans="2:16" x14ac:dyDescent="0.25">
      <c r="B4013" t="s">
        <v>4018</v>
      </c>
      <c r="C4013" s="119" t="s">
        <v>60</v>
      </c>
      <c r="D4013" t="s">
        <v>11537</v>
      </c>
      <c r="E4013" t="s">
        <v>11530</v>
      </c>
      <c r="F4013" t="s">
        <v>11540</v>
      </c>
      <c r="G4013" t="s">
        <v>64</v>
      </c>
      <c r="H4013" t="s">
        <v>18</v>
      </c>
      <c r="I4013" t="s">
        <v>11533</v>
      </c>
      <c r="J4013">
        <v>2016</v>
      </c>
      <c r="K4013">
        <v>617.87</v>
      </c>
      <c r="L4013">
        <v>67</v>
      </c>
      <c r="M4013">
        <v>1</v>
      </c>
      <c r="N4013">
        <f t="shared" si="163"/>
        <v>0</v>
      </c>
      <c r="O4013">
        <f t="shared" si="165"/>
        <v>0</v>
      </c>
      <c r="P4013" t="s">
        <v>12694</v>
      </c>
    </row>
    <row r="4014" spans="2:16" x14ac:dyDescent="0.25">
      <c r="B4014" t="s">
        <v>4019</v>
      </c>
      <c r="C4014" s="119" t="s">
        <v>60</v>
      </c>
      <c r="D4014" t="s">
        <v>11537</v>
      </c>
      <c r="E4014" t="s">
        <v>11530</v>
      </c>
      <c r="F4014" t="s">
        <v>11540</v>
      </c>
      <c r="G4014" t="s">
        <v>64</v>
      </c>
      <c r="H4014" t="s">
        <v>18</v>
      </c>
      <c r="I4014" t="s">
        <v>11533</v>
      </c>
      <c r="J4014">
        <v>2016</v>
      </c>
      <c r="K4014">
        <v>834.39</v>
      </c>
      <c r="L4014">
        <v>60</v>
      </c>
      <c r="M4014">
        <v>1</v>
      </c>
      <c r="N4014">
        <f t="shared" si="163"/>
        <v>0</v>
      </c>
      <c r="O4014">
        <f t="shared" si="165"/>
        <v>0</v>
      </c>
      <c r="P4014" t="s">
        <v>12694</v>
      </c>
    </row>
    <row r="4015" spans="2:16" x14ac:dyDescent="0.25">
      <c r="B4015" t="s">
        <v>4020</v>
      </c>
      <c r="C4015" s="119" t="s">
        <v>60</v>
      </c>
      <c r="D4015" t="s">
        <v>11537</v>
      </c>
      <c r="E4015" t="s">
        <v>11530</v>
      </c>
      <c r="F4015" t="s">
        <v>11540</v>
      </c>
      <c r="G4015" t="s">
        <v>64</v>
      </c>
      <c r="H4015" t="s">
        <v>18</v>
      </c>
      <c r="I4015" t="s">
        <v>11533</v>
      </c>
      <c r="J4015">
        <v>2016</v>
      </c>
      <c r="K4015">
        <v>619.42999999999995</v>
      </c>
      <c r="L4015">
        <v>62</v>
      </c>
      <c r="M4015">
        <v>1</v>
      </c>
      <c r="N4015">
        <f t="shared" si="163"/>
        <v>0</v>
      </c>
      <c r="O4015">
        <f t="shared" si="165"/>
        <v>0</v>
      </c>
      <c r="P4015" t="s">
        <v>12694</v>
      </c>
    </row>
    <row r="4016" spans="2:16" x14ac:dyDescent="0.25">
      <c r="B4016" t="s">
        <v>4021</v>
      </c>
      <c r="C4016" s="119" t="s">
        <v>60</v>
      </c>
      <c r="D4016" t="s">
        <v>11537</v>
      </c>
      <c r="E4016" t="s">
        <v>11530</v>
      </c>
      <c r="F4016" t="s">
        <v>11540</v>
      </c>
      <c r="G4016" t="s">
        <v>64</v>
      </c>
      <c r="H4016" t="s">
        <v>18</v>
      </c>
      <c r="I4016" t="s">
        <v>11533</v>
      </c>
      <c r="J4016">
        <v>2016</v>
      </c>
      <c r="K4016">
        <v>639.88</v>
      </c>
      <c r="L4016">
        <v>84</v>
      </c>
      <c r="M4016">
        <v>1</v>
      </c>
      <c r="N4016">
        <f t="shared" si="163"/>
        <v>0</v>
      </c>
      <c r="O4016">
        <f t="shared" si="165"/>
        <v>0</v>
      </c>
      <c r="P4016" t="s">
        <v>12694</v>
      </c>
    </row>
    <row r="4017" spans="2:16" x14ac:dyDescent="0.25">
      <c r="B4017" t="s">
        <v>4022</v>
      </c>
      <c r="C4017" s="119" t="s">
        <v>60</v>
      </c>
      <c r="D4017" t="s">
        <v>11537</v>
      </c>
      <c r="E4017" t="s">
        <v>11530</v>
      </c>
      <c r="F4017" t="s">
        <v>11540</v>
      </c>
      <c r="G4017" t="s">
        <v>64</v>
      </c>
      <c r="H4017" t="s">
        <v>18</v>
      </c>
      <c r="I4017" t="s">
        <v>11541</v>
      </c>
      <c r="J4017">
        <v>2016</v>
      </c>
      <c r="K4017">
        <v>633.64</v>
      </c>
      <c r="L4017">
        <v>24</v>
      </c>
      <c r="M4017">
        <v>1</v>
      </c>
      <c r="N4017">
        <f t="shared" si="163"/>
        <v>0</v>
      </c>
      <c r="O4017">
        <f t="shared" si="165"/>
        <v>0</v>
      </c>
      <c r="P4017" t="s">
        <v>12694</v>
      </c>
    </row>
    <row r="4018" spans="2:16" x14ac:dyDescent="0.25">
      <c r="B4018" t="s">
        <v>4023</v>
      </c>
      <c r="C4018" s="119" t="s">
        <v>60</v>
      </c>
      <c r="D4018" t="s">
        <v>11537</v>
      </c>
      <c r="E4018" t="s">
        <v>11530</v>
      </c>
      <c r="F4018" t="s">
        <v>11540</v>
      </c>
      <c r="G4018" t="s">
        <v>64</v>
      </c>
      <c r="H4018" t="s">
        <v>18</v>
      </c>
      <c r="I4018" t="s">
        <v>11541</v>
      </c>
      <c r="J4018">
        <v>2016</v>
      </c>
      <c r="K4018">
        <v>633.51</v>
      </c>
      <c r="L4018">
        <v>23</v>
      </c>
      <c r="M4018">
        <v>1</v>
      </c>
      <c r="N4018">
        <f t="shared" si="163"/>
        <v>0</v>
      </c>
      <c r="O4018">
        <f t="shared" si="165"/>
        <v>0</v>
      </c>
      <c r="P4018" t="s">
        <v>12694</v>
      </c>
    </row>
    <row r="4019" spans="2:16" x14ac:dyDescent="0.25">
      <c r="B4019" t="s">
        <v>4024</v>
      </c>
      <c r="C4019" s="119" t="s">
        <v>60</v>
      </c>
      <c r="D4019" t="s">
        <v>11537</v>
      </c>
      <c r="E4019" t="s">
        <v>11530</v>
      </c>
      <c r="F4019" t="s">
        <v>11540</v>
      </c>
      <c r="G4019" t="s">
        <v>64</v>
      </c>
      <c r="H4019" t="s">
        <v>18</v>
      </c>
      <c r="I4019" t="s">
        <v>11541</v>
      </c>
      <c r="J4019">
        <v>2016</v>
      </c>
      <c r="K4019">
        <v>634.70000000000005</v>
      </c>
      <c r="L4019">
        <v>32</v>
      </c>
      <c r="M4019">
        <v>1</v>
      </c>
      <c r="N4019">
        <f t="shared" si="163"/>
        <v>0</v>
      </c>
      <c r="O4019">
        <f t="shared" si="165"/>
        <v>0</v>
      </c>
      <c r="P4019" t="s">
        <v>12694</v>
      </c>
    </row>
    <row r="4020" spans="2:16" x14ac:dyDescent="0.25">
      <c r="B4020" t="s">
        <v>4025</v>
      </c>
      <c r="C4020" s="119" t="s">
        <v>60</v>
      </c>
      <c r="D4020" t="s">
        <v>11537</v>
      </c>
      <c r="E4020" t="s">
        <v>11530</v>
      </c>
      <c r="F4020" t="s">
        <v>11540</v>
      </c>
      <c r="G4020" t="s">
        <v>64</v>
      </c>
      <c r="H4020" t="s">
        <v>18</v>
      </c>
      <c r="I4020" t="s">
        <v>11541</v>
      </c>
      <c r="J4020">
        <v>2016</v>
      </c>
      <c r="K4020">
        <v>636.11</v>
      </c>
      <c r="L4020">
        <v>32</v>
      </c>
      <c r="M4020">
        <v>1</v>
      </c>
      <c r="N4020">
        <f t="shared" si="163"/>
        <v>0</v>
      </c>
      <c r="O4020">
        <f t="shared" si="165"/>
        <v>0</v>
      </c>
      <c r="P4020" t="s">
        <v>12694</v>
      </c>
    </row>
    <row r="4021" spans="2:16" x14ac:dyDescent="0.25">
      <c r="B4021" t="s">
        <v>4026</v>
      </c>
      <c r="C4021" s="119" t="s">
        <v>60</v>
      </c>
      <c r="D4021" t="s">
        <v>11550</v>
      </c>
      <c r="E4021" t="s">
        <v>11530</v>
      </c>
      <c r="F4021" t="s">
        <v>11540</v>
      </c>
      <c r="G4021" t="s">
        <v>64</v>
      </c>
      <c r="H4021" t="s">
        <v>18</v>
      </c>
      <c r="I4021" t="s">
        <v>11541</v>
      </c>
      <c r="J4021">
        <v>2016</v>
      </c>
      <c r="K4021">
        <v>634.29</v>
      </c>
      <c r="L4021">
        <v>18</v>
      </c>
      <c r="M4021">
        <v>1</v>
      </c>
      <c r="N4021">
        <f t="shared" si="163"/>
        <v>0</v>
      </c>
      <c r="O4021">
        <f t="shared" si="165"/>
        <v>0</v>
      </c>
      <c r="P4021" t="s">
        <v>12694</v>
      </c>
    </row>
    <row r="4022" spans="2:16" x14ac:dyDescent="0.25">
      <c r="B4022" t="s">
        <v>4027</v>
      </c>
      <c r="C4022" s="119" t="s">
        <v>60</v>
      </c>
      <c r="D4022" t="s">
        <v>11550</v>
      </c>
      <c r="E4022" t="s">
        <v>11530</v>
      </c>
      <c r="F4022" t="s">
        <v>11540</v>
      </c>
      <c r="G4022" t="s">
        <v>64</v>
      </c>
      <c r="H4022" t="s">
        <v>18</v>
      </c>
      <c r="I4022" t="s">
        <v>11541</v>
      </c>
      <c r="J4022">
        <v>2016</v>
      </c>
      <c r="K4022">
        <v>634.16</v>
      </c>
      <c r="L4022">
        <v>17</v>
      </c>
      <c r="M4022">
        <v>1</v>
      </c>
      <c r="N4022">
        <f t="shared" si="163"/>
        <v>0</v>
      </c>
      <c r="O4022">
        <f t="shared" si="165"/>
        <v>0</v>
      </c>
      <c r="P4022" t="s">
        <v>12694</v>
      </c>
    </row>
    <row r="4023" spans="2:16" x14ac:dyDescent="0.25">
      <c r="B4023" t="s">
        <v>4028</v>
      </c>
      <c r="C4023" s="119" t="s">
        <v>60</v>
      </c>
      <c r="D4023" t="s">
        <v>11537</v>
      </c>
      <c r="E4023" t="s">
        <v>11530</v>
      </c>
      <c r="F4023" t="s">
        <v>11540</v>
      </c>
      <c r="G4023" t="s">
        <v>64</v>
      </c>
      <c r="H4023" t="s">
        <v>18</v>
      </c>
      <c r="I4023" t="s">
        <v>11533</v>
      </c>
      <c r="J4023">
        <v>2016</v>
      </c>
      <c r="K4023">
        <v>604.74</v>
      </c>
      <c r="L4023">
        <v>8</v>
      </c>
      <c r="M4023">
        <v>1</v>
      </c>
      <c r="N4023">
        <f t="shared" si="163"/>
        <v>0</v>
      </c>
      <c r="O4023">
        <f t="shared" si="165"/>
        <v>0</v>
      </c>
      <c r="P4023" t="s">
        <v>12694</v>
      </c>
    </row>
    <row r="4024" spans="2:16" x14ac:dyDescent="0.25">
      <c r="B4024" t="s">
        <v>4029</v>
      </c>
      <c r="C4024" s="119" t="s">
        <v>60</v>
      </c>
      <c r="D4024" t="s">
        <v>11537</v>
      </c>
      <c r="E4024" t="s">
        <v>11530</v>
      </c>
      <c r="F4024" t="s">
        <v>11540</v>
      </c>
      <c r="G4024" t="s">
        <v>64</v>
      </c>
      <c r="H4024" t="s">
        <v>18</v>
      </c>
      <c r="I4024" t="s">
        <v>11533</v>
      </c>
      <c r="J4024">
        <v>2016</v>
      </c>
      <c r="K4024">
        <v>619.54</v>
      </c>
      <c r="L4024">
        <v>66</v>
      </c>
      <c r="M4024">
        <v>1</v>
      </c>
      <c r="N4024">
        <f t="shared" si="163"/>
        <v>0</v>
      </c>
      <c r="O4024">
        <f t="shared" si="165"/>
        <v>0</v>
      </c>
      <c r="P4024" t="s">
        <v>12694</v>
      </c>
    </row>
    <row r="4025" spans="2:16" x14ac:dyDescent="0.25">
      <c r="B4025" t="s">
        <v>4030</v>
      </c>
      <c r="C4025" s="119" t="s">
        <v>60</v>
      </c>
      <c r="D4025" t="s">
        <v>11537</v>
      </c>
      <c r="E4025" t="s">
        <v>11530</v>
      </c>
      <c r="F4025" t="s">
        <v>11540</v>
      </c>
      <c r="G4025" t="s">
        <v>64</v>
      </c>
      <c r="H4025" t="s">
        <v>18</v>
      </c>
      <c r="I4025" t="s">
        <v>11533</v>
      </c>
      <c r="J4025">
        <v>2016</v>
      </c>
      <c r="K4025">
        <v>609.59</v>
      </c>
      <c r="L4025">
        <v>27</v>
      </c>
      <c r="M4025">
        <v>1</v>
      </c>
      <c r="N4025">
        <f t="shared" si="163"/>
        <v>0</v>
      </c>
      <c r="O4025">
        <f t="shared" si="165"/>
        <v>0</v>
      </c>
      <c r="P4025" t="s">
        <v>12694</v>
      </c>
    </row>
    <row r="4026" spans="2:16" x14ac:dyDescent="0.25">
      <c r="B4026" t="s">
        <v>4031</v>
      </c>
      <c r="C4026" s="119" t="s">
        <v>60</v>
      </c>
      <c r="D4026" t="s">
        <v>11537</v>
      </c>
      <c r="E4026" t="s">
        <v>11530</v>
      </c>
      <c r="F4026" t="s">
        <v>11540</v>
      </c>
      <c r="G4026" t="s">
        <v>64</v>
      </c>
      <c r="H4026" t="s">
        <v>18</v>
      </c>
      <c r="I4026" t="s">
        <v>11533</v>
      </c>
      <c r="J4026">
        <v>2016</v>
      </c>
      <c r="K4026">
        <v>609.61</v>
      </c>
      <c r="L4026">
        <v>27</v>
      </c>
      <c r="M4026">
        <v>1</v>
      </c>
      <c r="N4026">
        <f t="shared" si="163"/>
        <v>0</v>
      </c>
      <c r="O4026">
        <f t="shared" si="165"/>
        <v>0</v>
      </c>
      <c r="P4026" t="s">
        <v>12694</v>
      </c>
    </row>
    <row r="4027" spans="2:16" x14ac:dyDescent="0.25">
      <c r="B4027" t="s">
        <v>4032</v>
      </c>
      <c r="C4027" s="119" t="s">
        <v>60</v>
      </c>
      <c r="D4027" t="s">
        <v>11537</v>
      </c>
      <c r="E4027" t="s">
        <v>11530</v>
      </c>
      <c r="F4027" t="s">
        <v>11540</v>
      </c>
      <c r="G4027" t="s">
        <v>64</v>
      </c>
      <c r="H4027" t="s">
        <v>18</v>
      </c>
      <c r="I4027" t="s">
        <v>11533</v>
      </c>
      <c r="J4027">
        <v>2016</v>
      </c>
      <c r="K4027">
        <v>615.82000000000005</v>
      </c>
      <c r="L4027">
        <v>53</v>
      </c>
      <c r="M4027">
        <v>1</v>
      </c>
      <c r="N4027">
        <f t="shared" si="163"/>
        <v>0</v>
      </c>
      <c r="O4027">
        <f t="shared" si="165"/>
        <v>0</v>
      </c>
      <c r="P4027" t="s">
        <v>12694</v>
      </c>
    </row>
    <row r="4028" spans="2:16" x14ac:dyDescent="0.25">
      <c r="B4028" t="s">
        <v>4033</v>
      </c>
      <c r="C4028" s="119" t="s">
        <v>60</v>
      </c>
      <c r="D4028" t="s">
        <v>11537</v>
      </c>
      <c r="E4028" t="s">
        <v>11530</v>
      </c>
      <c r="F4028" t="s">
        <v>11540</v>
      </c>
      <c r="G4028" t="s">
        <v>64</v>
      </c>
      <c r="H4028" t="s">
        <v>18</v>
      </c>
      <c r="I4028" t="s">
        <v>11533</v>
      </c>
      <c r="J4028">
        <v>2016</v>
      </c>
      <c r="K4028">
        <v>618.64</v>
      </c>
      <c r="L4028">
        <v>64</v>
      </c>
      <c r="M4028">
        <v>1</v>
      </c>
      <c r="N4028">
        <f t="shared" si="163"/>
        <v>0</v>
      </c>
      <c r="O4028">
        <f t="shared" si="165"/>
        <v>0</v>
      </c>
      <c r="P4028" t="s">
        <v>12694</v>
      </c>
    </row>
    <row r="4029" spans="2:16" x14ac:dyDescent="0.25">
      <c r="B4029" t="s">
        <v>4034</v>
      </c>
      <c r="C4029" s="119" t="s">
        <v>60</v>
      </c>
      <c r="D4029" t="s">
        <v>11537</v>
      </c>
      <c r="E4029" t="s">
        <v>11530</v>
      </c>
      <c r="F4029" t="s">
        <v>11540</v>
      </c>
      <c r="G4029" t="s">
        <v>64</v>
      </c>
      <c r="H4029" t="s">
        <v>18</v>
      </c>
      <c r="I4029" t="s">
        <v>11533</v>
      </c>
      <c r="J4029">
        <v>2016</v>
      </c>
      <c r="K4029">
        <v>603.91999999999996</v>
      </c>
      <c r="L4029">
        <v>6</v>
      </c>
      <c r="M4029">
        <v>1</v>
      </c>
      <c r="N4029">
        <f t="shared" si="163"/>
        <v>0</v>
      </c>
      <c r="O4029">
        <f t="shared" si="165"/>
        <v>0</v>
      </c>
      <c r="P4029" t="s">
        <v>12694</v>
      </c>
    </row>
    <row r="4030" spans="2:16" x14ac:dyDescent="0.25">
      <c r="B4030" t="s">
        <v>4035</v>
      </c>
      <c r="C4030" s="119" t="s">
        <v>60</v>
      </c>
      <c r="D4030" t="s">
        <v>11537</v>
      </c>
      <c r="E4030" t="s">
        <v>11530</v>
      </c>
      <c r="F4030" t="s">
        <v>11540</v>
      </c>
      <c r="G4030" t="s">
        <v>64</v>
      </c>
      <c r="H4030" t="s">
        <v>18</v>
      </c>
      <c r="I4030" t="s">
        <v>11533</v>
      </c>
      <c r="J4030">
        <v>2016</v>
      </c>
      <c r="K4030">
        <v>617.88</v>
      </c>
      <c r="L4030">
        <v>59</v>
      </c>
      <c r="M4030">
        <v>1</v>
      </c>
      <c r="N4030">
        <f t="shared" si="163"/>
        <v>0</v>
      </c>
      <c r="O4030">
        <f t="shared" si="165"/>
        <v>0</v>
      </c>
      <c r="P4030" t="s">
        <v>12694</v>
      </c>
    </row>
    <row r="4031" spans="2:16" x14ac:dyDescent="0.25">
      <c r="B4031" t="s">
        <v>4036</v>
      </c>
      <c r="C4031" s="119" t="s">
        <v>60</v>
      </c>
      <c r="D4031" t="s">
        <v>11537</v>
      </c>
      <c r="E4031" t="s">
        <v>11530</v>
      </c>
      <c r="F4031" t="s">
        <v>11540</v>
      </c>
      <c r="G4031" t="s">
        <v>64</v>
      </c>
      <c r="H4031" t="s">
        <v>18</v>
      </c>
      <c r="I4031" t="s">
        <v>11541</v>
      </c>
      <c r="J4031">
        <v>2016</v>
      </c>
      <c r="K4031">
        <v>602.96</v>
      </c>
      <c r="L4031">
        <v>15</v>
      </c>
      <c r="M4031">
        <v>1</v>
      </c>
      <c r="N4031">
        <f t="shared" si="163"/>
        <v>0</v>
      </c>
      <c r="O4031">
        <f t="shared" si="165"/>
        <v>0</v>
      </c>
      <c r="P4031" t="s">
        <v>12694</v>
      </c>
    </row>
    <row r="4032" spans="2:16" x14ac:dyDescent="0.25">
      <c r="B4032" t="s">
        <v>4037</v>
      </c>
      <c r="C4032" s="119" t="s">
        <v>60</v>
      </c>
      <c r="D4032" t="s">
        <v>11537</v>
      </c>
      <c r="E4032" t="s">
        <v>11530</v>
      </c>
      <c r="F4032" t="s">
        <v>11540</v>
      </c>
      <c r="G4032" t="s">
        <v>64</v>
      </c>
      <c r="H4032" t="s">
        <v>18</v>
      </c>
      <c r="I4032" t="s">
        <v>11541</v>
      </c>
      <c r="J4032">
        <v>2016</v>
      </c>
      <c r="K4032">
        <v>602.96</v>
      </c>
      <c r="L4032">
        <v>15</v>
      </c>
      <c r="M4032">
        <v>1</v>
      </c>
      <c r="N4032">
        <f t="shared" si="163"/>
        <v>0</v>
      </c>
      <c r="O4032">
        <f t="shared" si="165"/>
        <v>0</v>
      </c>
      <c r="P4032" t="s">
        <v>12694</v>
      </c>
    </row>
    <row r="4033" spans="2:16" x14ac:dyDescent="0.25">
      <c r="B4033" t="s">
        <v>4038</v>
      </c>
      <c r="C4033" s="119" t="s">
        <v>60</v>
      </c>
      <c r="D4033" t="s">
        <v>11537</v>
      </c>
      <c r="E4033" t="s">
        <v>11530</v>
      </c>
      <c r="F4033" t="s">
        <v>11540</v>
      </c>
      <c r="G4033" t="s">
        <v>64</v>
      </c>
      <c r="H4033" t="s">
        <v>18</v>
      </c>
      <c r="I4033" t="s">
        <v>11541</v>
      </c>
      <c r="J4033">
        <v>2016</v>
      </c>
      <c r="K4033">
        <v>602.96</v>
      </c>
      <c r="L4033">
        <v>15</v>
      </c>
      <c r="M4033">
        <v>1</v>
      </c>
      <c r="N4033">
        <f t="shared" si="163"/>
        <v>0</v>
      </c>
      <c r="O4033">
        <f t="shared" si="165"/>
        <v>0</v>
      </c>
      <c r="P4033" t="s">
        <v>12694</v>
      </c>
    </row>
    <row r="4034" spans="2:16" x14ac:dyDescent="0.25">
      <c r="B4034" t="s">
        <v>4039</v>
      </c>
      <c r="C4034" s="119" t="s">
        <v>60</v>
      </c>
      <c r="D4034" t="s">
        <v>11537</v>
      </c>
      <c r="E4034" t="s">
        <v>11530</v>
      </c>
      <c r="F4034" t="s">
        <v>11540</v>
      </c>
      <c r="G4034" t="s">
        <v>64</v>
      </c>
      <c r="H4034" t="s">
        <v>18</v>
      </c>
      <c r="I4034" t="s">
        <v>11541</v>
      </c>
      <c r="J4034">
        <v>2016</v>
      </c>
      <c r="K4034">
        <v>602.96</v>
      </c>
      <c r="L4034">
        <v>15</v>
      </c>
      <c r="M4034">
        <v>1</v>
      </c>
      <c r="N4034">
        <f t="shared" si="163"/>
        <v>0</v>
      </c>
      <c r="O4034">
        <f t="shared" si="165"/>
        <v>0</v>
      </c>
      <c r="P4034" t="s">
        <v>12694</v>
      </c>
    </row>
    <row r="4035" spans="2:16" x14ac:dyDescent="0.25">
      <c r="B4035" t="s">
        <v>4040</v>
      </c>
      <c r="C4035" s="119" t="s">
        <v>60</v>
      </c>
      <c r="D4035" t="s">
        <v>11537</v>
      </c>
      <c r="E4035" t="s">
        <v>11530</v>
      </c>
      <c r="F4035" t="s">
        <v>11540</v>
      </c>
      <c r="G4035" t="s">
        <v>64</v>
      </c>
      <c r="H4035" t="s">
        <v>18</v>
      </c>
      <c r="I4035" t="s">
        <v>11541</v>
      </c>
      <c r="J4035">
        <v>2016</v>
      </c>
      <c r="K4035">
        <v>602.96</v>
      </c>
      <c r="L4035">
        <v>15</v>
      </c>
      <c r="M4035">
        <v>1</v>
      </c>
      <c r="N4035">
        <f t="shared" si="163"/>
        <v>0</v>
      </c>
      <c r="O4035">
        <f t="shared" si="165"/>
        <v>0</v>
      </c>
      <c r="P4035" t="s">
        <v>12694</v>
      </c>
    </row>
    <row r="4036" spans="2:16" x14ac:dyDescent="0.25">
      <c r="B4036" t="s">
        <v>4041</v>
      </c>
      <c r="C4036" s="119" t="s">
        <v>60</v>
      </c>
      <c r="D4036" t="s">
        <v>11537</v>
      </c>
      <c r="E4036" t="s">
        <v>11530</v>
      </c>
      <c r="F4036" t="s">
        <v>11540</v>
      </c>
      <c r="G4036" t="s">
        <v>64</v>
      </c>
      <c r="H4036" t="s">
        <v>18</v>
      </c>
      <c r="I4036" t="s">
        <v>11541</v>
      </c>
      <c r="J4036">
        <v>2016</v>
      </c>
      <c r="K4036">
        <v>602.96</v>
      </c>
      <c r="L4036">
        <v>15</v>
      </c>
      <c r="M4036">
        <v>1</v>
      </c>
      <c r="N4036">
        <f t="shared" si="163"/>
        <v>0</v>
      </c>
      <c r="O4036">
        <f t="shared" si="165"/>
        <v>0</v>
      </c>
      <c r="P4036" t="s">
        <v>12694</v>
      </c>
    </row>
    <row r="4037" spans="2:16" x14ac:dyDescent="0.25">
      <c r="B4037" t="s">
        <v>4042</v>
      </c>
      <c r="C4037" s="119" t="s">
        <v>60</v>
      </c>
      <c r="D4037" t="s">
        <v>11537</v>
      </c>
      <c r="E4037" t="s">
        <v>11530</v>
      </c>
      <c r="F4037" t="s">
        <v>11540</v>
      </c>
      <c r="G4037" t="s">
        <v>64</v>
      </c>
      <c r="H4037" t="s">
        <v>18</v>
      </c>
      <c r="I4037" t="s">
        <v>11541</v>
      </c>
      <c r="J4037">
        <v>2016</v>
      </c>
      <c r="K4037">
        <v>629.52</v>
      </c>
      <c r="L4037">
        <v>80</v>
      </c>
      <c r="M4037">
        <v>1</v>
      </c>
      <c r="N4037">
        <f t="shared" si="163"/>
        <v>0</v>
      </c>
      <c r="O4037">
        <f t="shared" si="165"/>
        <v>0</v>
      </c>
      <c r="P4037" t="s">
        <v>12694</v>
      </c>
    </row>
    <row r="4038" spans="2:16" x14ac:dyDescent="0.25">
      <c r="B4038" t="s">
        <v>4043</v>
      </c>
      <c r="C4038" s="119" t="s">
        <v>60</v>
      </c>
      <c r="D4038" t="s">
        <v>11537</v>
      </c>
      <c r="E4038" t="s">
        <v>11530</v>
      </c>
      <c r="F4038" t="s">
        <v>11540</v>
      </c>
      <c r="G4038" t="s">
        <v>64</v>
      </c>
      <c r="H4038" t="s">
        <v>18</v>
      </c>
      <c r="I4038" t="s">
        <v>11533</v>
      </c>
      <c r="J4038">
        <v>2016</v>
      </c>
      <c r="K4038">
        <v>620.08000000000004</v>
      </c>
      <c r="L4038">
        <v>68</v>
      </c>
      <c r="M4038">
        <v>1</v>
      </c>
      <c r="N4038">
        <f t="shared" si="163"/>
        <v>0</v>
      </c>
      <c r="O4038">
        <f t="shared" si="165"/>
        <v>0</v>
      </c>
      <c r="P4038" t="s">
        <v>12694</v>
      </c>
    </row>
    <row r="4039" spans="2:16" x14ac:dyDescent="0.25">
      <c r="B4039" t="s">
        <v>4044</v>
      </c>
      <c r="C4039" s="119" t="s">
        <v>60</v>
      </c>
      <c r="D4039" t="s">
        <v>11537</v>
      </c>
      <c r="E4039" t="s">
        <v>11530</v>
      </c>
      <c r="F4039" t="s">
        <v>11540</v>
      </c>
      <c r="G4039" t="s">
        <v>64</v>
      </c>
      <c r="H4039" t="s">
        <v>18</v>
      </c>
      <c r="I4039" t="s">
        <v>11533</v>
      </c>
      <c r="J4039">
        <v>2016</v>
      </c>
      <c r="K4039">
        <v>616.91</v>
      </c>
      <c r="L4039">
        <v>60</v>
      </c>
      <c r="M4039">
        <v>1</v>
      </c>
      <c r="N4039">
        <f t="shared" si="163"/>
        <v>0</v>
      </c>
      <c r="O4039">
        <f t="shared" si="165"/>
        <v>0</v>
      </c>
      <c r="P4039" t="s">
        <v>12694</v>
      </c>
    </row>
    <row r="4040" spans="2:16" x14ac:dyDescent="0.25">
      <c r="B4040" t="s">
        <v>4045</v>
      </c>
      <c r="C4040" s="119" t="s">
        <v>60</v>
      </c>
      <c r="D4040" t="s">
        <v>11537</v>
      </c>
      <c r="E4040" t="s">
        <v>11530</v>
      </c>
      <c r="F4040" t="s">
        <v>11540</v>
      </c>
      <c r="G4040" t="s">
        <v>64</v>
      </c>
      <c r="H4040" t="s">
        <v>18</v>
      </c>
      <c r="I4040" t="s">
        <v>11533</v>
      </c>
      <c r="J4040">
        <v>2016</v>
      </c>
      <c r="K4040">
        <v>608.64</v>
      </c>
      <c r="L4040">
        <v>29</v>
      </c>
      <c r="M4040">
        <v>1</v>
      </c>
      <c r="N4040">
        <f t="shared" si="163"/>
        <v>0</v>
      </c>
      <c r="O4040">
        <f t="shared" si="165"/>
        <v>0</v>
      </c>
      <c r="P4040" t="s">
        <v>12694</v>
      </c>
    </row>
    <row r="4041" spans="2:16" x14ac:dyDescent="0.25">
      <c r="B4041" t="s">
        <v>4046</v>
      </c>
      <c r="C4041" s="119" t="s">
        <v>60</v>
      </c>
      <c r="D4041" t="s">
        <v>11537</v>
      </c>
      <c r="E4041" t="s">
        <v>11530</v>
      </c>
      <c r="F4041" t="s">
        <v>11540</v>
      </c>
      <c r="G4041" t="s">
        <v>64</v>
      </c>
      <c r="H4041" t="s">
        <v>18</v>
      </c>
      <c r="I4041" t="s">
        <v>11533</v>
      </c>
      <c r="J4041">
        <v>2016</v>
      </c>
      <c r="K4041">
        <v>604.80999999999995</v>
      </c>
      <c r="L4041">
        <v>14</v>
      </c>
      <c r="M4041">
        <v>1</v>
      </c>
      <c r="N4041">
        <f t="shared" si="163"/>
        <v>0</v>
      </c>
      <c r="O4041">
        <f t="shared" si="165"/>
        <v>0</v>
      </c>
      <c r="P4041" t="s">
        <v>12694</v>
      </c>
    </row>
    <row r="4042" spans="2:16" x14ac:dyDescent="0.25">
      <c r="B4042" t="s">
        <v>4047</v>
      </c>
      <c r="C4042" s="119" t="s">
        <v>60</v>
      </c>
      <c r="D4042" t="s">
        <v>11537</v>
      </c>
      <c r="E4042" t="s">
        <v>11530</v>
      </c>
      <c r="F4042" t="s">
        <v>11540</v>
      </c>
      <c r="G4042" t="s">
        <v>64</v>
      </c>
      <c r="H4042" t="s">
        <v>18</v>
      </c>
      <c r="I4042" t="s">
        <v>11533</v>
      </c>
      <c r="J4042">
        <v>2016</v>
      </c>
      <c r="K4042">
        <v>617.84</v>
      </c>
      <c r="L4042">
        <v>65</v>
      </c>
      <c r="M4042">
        <v>1</v>
      </c>
      <c r="N4042">
        <f t="shared" si="163"/>
        <v>0</v>
      </c>
      <c r="O4042">
        <f t="shared" si="165"/>
        <v>0</v>
      </c>
      <c r="P4042" t="s">
        <v>12694</v>
      </c>
    </row>
    <row r="4043" spans="2:16" x14ac:dyDescent="0.25">
      <c r="B4043" t="s">
        <v>4048</v>
      </c>
      <c r="C4043" s="119" t="s">
        <v>60</v>
      </c>
      <c r="D4043" t="s">
        <v>11537</v>
      </c>
      <c r="E4043" t="s">
        <v>11530</v>
      </c>
      <c r="F4043" t="s">
        <v>11540</v>
      </c>
      <c r="G4043" t="s">
        <v>64</v>
      </c>
      <c r="H4043" t="s">
        <v>18</v>
      </c>
      <c r="I4043" t="s">
        <v>11533</v>
      </c>
      <c r="J4043">
        <v>2016</v>
      </c>
      <c r="K4043">
        <v>609.72</v>
      </c>
      <c r="L4043">
        <v>29</v>
      </c>
      <c r="M4043">
        <v>1</v>
      </c>
      <c r="N4043">
        <f t="shared" ref="N4043:N4106" si="166">IF(K4043&lt;100,1,0)</f>
        <v>0</v>
      </c>
      <c r="O4043">
        <f t="shared" si="165"/>
        <v>0</v>
      </c>
      <c r="P4043" t="s">
        <v>12694</v>
      </c>
    </row>
    <row r="4044" spans="2:16" x14ac:dyDescent="0.25">
      <c r="B4044" t="s">
        <v>4049</v>
      </c>
      <c r="C4044" s="119" t="s">
        <v>60</v>
      </c>
      <c r="D4044" t="s">
        <v>11537</v>
      </c>
      <c r="E4044" t="s">
        <v>11530</v>
      </c>
      <c r="F4044" t="s">
        <v>11540</v>
      </c>
      <c r="G4044" t="s">
        <v>64</v>
      </c>
      <c r="H4044" t="s">
        <v>18</v>
      </c>
      <c r="I4044" t="s">
        <v>11533</v>
      </c>
      <c r="J4044">
        <v>2016</v>
      </c>
      <c r="K4044">
        <v>611.77</v>
      </c>
      <c r="L4044">
        <v>37</v>
      </c>
      <c r="M4044">
        <v>1</v>
      </c>
      <c r="N4044">
        <f t="shared" si="166"/>
        <v>0</v>
      </c>
      <c r="O4044">
        <f t="shared" si="165"/>
        <v>0</v>
      </c>
      <c r="P4044" t="s">
        <v>12694</v>
      </c>
    </row>
    <row r="4045" spans="2:16" x14ac:dyDescent="0.25">
      <c r="B4045" t="s">
        <v>4050</v>
      </c>
      <c r="C4045" s="119" t="s">
        <v>60</v>
      </c>
      <c r="D4045" t="s">
        <v>11537</v>
      </c>
      <c r="E4045" t="s">
        <v>11530</v>
      </c>
      <c r="F4045" t="s">
        <v>11540</v>
      </c>
      <c r="G4045" t="s">
        <v>64</v>
      </c>
      <c r="H4045" t="s">
        <v>18</v>
      </c>
      <c r="I4045" t="s">
        <v>11541</v>
      </c>
      <c r="J4045">
        <v>2016</v>
      </c>
      <c r="K4045">
        <v>618.65</v>
      </c>
      <c r="L4045">
        <v>60</v>
      </c>
      <c r="M4045">
        <v>1</v>
      </c>
      <c r="N4045">
        <f t="shared" si="166"/>
        <v>0</v>
      </c>
      <c r="O4045">
        <f t="shared" si="165"/>
        <v>0</v>
      </c>
      <c r="P4045" t="s">
        <v>12694</v>
      </c>
    </row>
    <row r="4046" spans="2:16" x14ac:dyDescent="0.25">
      <c r="B4046" t="s">
        <v>4051</v>
      </c>
      <c r="C4046" s="119" t="s">
        <v>60</v>
      </c>
      <c r="D4046" t="s">
        <v>11537</v>
      </c>
      <c r="E4046" t="s">
        <v>11530</v>
      </c>
      <c r="F4046" t="s">
        <v>11540</v>
      </c>
      <c r="G4046" t="s">
        <v>64</v>
      </c>
      <c r="H4046" t="s">
        <v>18</v>
      </c>
      <c r="I4046" t="s">
        <v>11533</v>
      </c>
      <c r="J4046">
        <v>2016</v>
      </c>
      <c r="K4046">
        <v>617.35</v>
      </c>
      <c r="L4046">
        <v>17</v>
      </c>
      <c r="M4046">
        <v>1</v>
      </c>
      <c r="N4046">
        <f t="shared" si="166"/>
        <v>0</v>
      </c>
      <c r="O4046">
        <f t="shared" si="165"/>
        <v>0</v>
      </c>
      <c r="P4046" t="s">
        <v>12694</v>
      </c>
    </row>
    <row r="4047" spans="2:16" x14ac:dyDescent="0.25">
      <c r="B4047" t="s">
        <v>4052</v>
      </c>
      <c r="C4047" s="119" t="s">
        <v>60</v>
      </c>
      <c r="D4047" t="s">
        <v>11537</v>
      </c>
      <c r="E4047" t="s">
        <v>11530</v>
      </c>
      <c r="F4047" t="s">
        <v>11540</v>
      </c>
      <c r="G4047" t="s">
        <v>64</v>
      </c>
      <c r="H4047" t="s">
        <v>18</v>
      </c>
      <c r="I4047" t="s">
        <v>11533</v>
      </c>
      <c r="J4047">
        <v>2016</v>
      </c>
      <c r="K4047">
        <v>629.61</v>
      </c>
      <c r="L4047">
        <v>65</v>
      </c>
      <c r="M4047">
        <v>1</v>
      </c>
      <c r="N4047">
        <f t="shared" si="166"/>
        <v>0</v>
      </c>
      <c r="O4047">
        <f t="shared" si="165"/>
        <v>0</v>
      </c>
      <c r="P4047" t="s">
        <v>12694</v>
      </c>
    </row>
    <row r="4048" spans="2:16" x14ac:dyDescent="0.25">
      <c r="B4048" t="s">
        <v>4053</v>
      </c>
      <c r="C4048" s="119" t="s">
        <v>60</v>
      </c>
      <c r="D4048" t="s">
        <v>11537</v>
      </c>
      <c r="E4048" t="s">
        <v>11530</v>
      </c>
      <c r="F4048" t="s">
        <v>11540</v>
      </c>
      <c r="G4048" t="s">
        <v>64</v>
      </c>
      <c r="H4048" t="s">
        <v>18</v>
      </c>
      <c r="I4048" t="s">
        <v>11533</v>
      </c>
      <c r="J4048">
        <v>2016</v>
      </c>
      <c r="K4048">
        <v>621.17999999999995</v>
      </c>
      <c r="L4048">
        <v>32</v>
      </c>
      <c r="M4048">
        <v>1</v>
      </c>
      <c r="N4048">
        <f t="shared" si="166"/>
        <v>0</v>
      </c>
      <c r="O4048">
        <f t="shared" ref="O4048:O4111" si="167">IF(OR(L4048="",L4048&lt;=0),1,0)</f>
        <v>0</v>
      </c>
      <c r="P4048" t="s">
        <v>12694</v>
      </c>
    </row>
    <row r="4049" spans="2:16" x14ac:dyDescent="0.25">
      <c r="B4049" t="s">
        <v>4054</v>
      </c>
      <c r="C4049" s="119" t="s">
        <v>60</v>
      </c>
      <c r="D4049" t="s">
        <v>11537</v>
      </c>
      <c r="E4049" t="s">
        <v>11530</v>
      </c>
      <c r="F4049" t="s">
        <v>11540</v>
      </c>
      <c r="G4049" t="s">
        <v>64</v>
      </c>
      <c r="H4049" t="s">
        <v>18</v>
      </c>
      <c r="I4049" t="s">
        <v>11533</v>
      </c>
      <c r="J4049">
        <v>2016</v>
      </c>
      <c r="K4049">
        <v>621.29999999999995</v>
      </c>
      <c r="L4049">
        <v>30</v>
      </c>
      <c r="M4049">
        <v>1</v>
      </c>
      <c r="N4049">
        <f t="shared" si="166"/>
        <v>0</v>
      </c>
      <c r="O4049">
        <f t="shared" si="167"/>
        <v>0</v>
      </c>
      <c r="P4049" t="s">
        <v>12694</v>
      </c>
    </row>
    <row r="4050" spans="2:16" x14ac:dyDescent="0.25">
      <c r="B4050" t="s">
        <v>4055</v>
      </c>
      <c r="C4050" s="119" t="s">
        <v>60</v>
      </c>
      <c r="D4050" t="s">
        <v>11537</v>
      </c>
      <c r="E4050" t="s">
        <v>11530</v>
      </c>
      <c r="F4050" t="s">
        <v>11540</v>
      </c>
      <c r="G4050" t="s">
        <v>64</v>
      </c>
      <c r="H4050" t="s">
        <v>18</v>
      </c>
      <c r="I4050" t="s">
        <v>11533</v>
      </c>
      <c r="J4050">
        <v>2016</v>
      </c>
      <c r="K4050">
        <v>679.98</v>
      </c>
      <c r="L4050">
        <v>95</v>
      </c>
      <c r="M4050">
        <v>1</v>
      </c>
      <c r="N4050">
        <f t="shared" si="166"/>
        <v>0</v>
      </c>
      <c r="O4050">
        <f t="shared" si="167"/>
        <v>0</v>
      </c>
      <c r="P4050" t="s">
        <v>12694</v>
      </c>
    </row>
    <row r="4051" spans="2:16" x14ac:dyDescent="0.25">
      <c r="B4051" t="s">
        <v>4056</v>
      </c>
      <c r="C4051" s="119" t="s">
        <v>60</v>
      </c>
      <c r="D4051" t="s">
        <v>11537</v>
      </c>
      <c r="E4051" t="s">
        <v>11530</v>
      </c>
      <c r="F4051" t="s">
        <v>11540</v>
      </c>
      <c r="G4051" t="s">
        <v>64</v>
      </c>
      <c r="H4051" t="s">
        <v>18</v>
      </c>
      <c r="I4051" t="s">
        <v>11533</v>
      </c>
      <c r="J4051">
        <v>2016</v>
      </c>
      <c r="K4051">
        <v>630.76</v>
      </c>
      <c r="L4051">
        <v>67</v>
      </c>
      <c r="M4051">
        <v>1</v>
      </c>
      <c r="N4051">
        <f t="shared" si="166"/>
        <v>0</v>
      </c>
      <c r="O4051">
        <f t="shared" si="167"/>
        <v>0</v>
      </c>
      <c r="P4051" t="s">
        <v>12694</v>
      </c>
    </row>
    <row r="4052" spans="2:16" x14ac:dyDescent="0.25">
      <c r="B4052" t="s">
        <v>4057</v>
      </c>
      <c r="C4052" s="119" t="s">
        <v>60</v>
      </c>
      <c r="D4052" t="s">
        <v>11537</v>
      </c>
      <c r="E4052" t="s">
        <v>11530</v>
      </c>
      <c r="F4052" t="s">
        <v>11540</v>
      </c>
      <c r="G4052" t="s">
        <v>64</v>
      </c>
      <c r="H4052" t="s">
        <v>18</v>
      </c>
      <c r="I4052" t="s">
        <v>11533</v>
      </c>
      <c r="J4052">
        <v>2016</v>
      </c>
      <c r="K4052">
        <v>631.78</v>
      </c>
      <c r="L4052">
        <v>71</v>
      </c>
      <c r="M4052">
        <v>1</v>
      </c>
      <c r="N4052">
        <f t="shared" si="166"/>
        <v>0</v>
      </c>
      <c r="O4052">
        <f t="shared" si="167"/>
        <v>0</v>
      </c>
      <c r="P4052" t="s">
        <v>12694</v>
      </c>
    </row>
    <row r="4053" spans="2:16" x14ac:dyDescent="0.25">
      <c r="B4053" t="s">
        <v>4058</v>
      </c>
      <c r="C4053" s="119" t="s">
        <v>60</v>
      </c>
      <c r="D4053" t="s">
        <v>11550</v>
      </c>
      <c r="E4053" t="s">
        <v>11530</v>
      </c>
      <c r="F4053" t="s">
        <v>11540</v>
      </c>
      <c r="G4053" t="s">
        <v>64</v>
      </c>
      <c r="H4053" t="s">
        <v>18</v>
      </c>
      <c r="I4053" t="s">
        <v>11533</v>
      </c>
      <c r="J4053">
        <v>2016</v>
      </c>
      <c r="K4053">
        <v>627.15</v>
      </c>
      <c r="L4053">
        <v>53</v>
      </c>
      <c r="M4053">
        <v>1</v>
      </c>
      <c r="N4053">
        <f t="shared" si="166"/>
        <v>0</v>
      </c>
      <c r="O4053">
        <f t="shared" si="167"/>
        <v>0</v>
      </c>
      <c r="P4053" t="s">
        <v>12694</v>
      </c>
    </row>
    <row r="4054" spans="2:16" x14ac:dyDescent="0.25">
      <c r="B4054" t="s">
        <v>4059</v>
      </c>
      <c r="C4054" s="119" t="s">
        <v>60</v>
      </c>
      <c r="D4054" t="s">
        <v>11537</v>
      </c>
      <c r="E4054" t="s">
        <v>11530</v>
      </c>
      <c r="F4054" t="s">
        <v>11540</v>
      </c>
      <c r="G4054" t="s">
        <v>64</v>
      </c>
      <c r="H4054" t="s">
        <v>18</v>
      </c>
      <c r="I4054" t="s">
        <v>11541</v>
      </c>
      <c r="J4054">
        <v>2016</v>
      </c>
      <c r="K4054">
        <v>616.42999999999995</v>
      </c>
      <c r="L4054">
        <v>14</v>
      </c>
      <c r="M4054">
        <v>1</v>
      </c>
      <c r="N4054">
        <f t="shared" si="166"/>
        <v>0</v>
      </c>
      <c r="O4054">
        <f t="shared" si="167"/>
        <v>0</v>
      </c>
      <c r="P4054" t="s">
        <v>12694</v>
      </c>
    </row>
    <row r="4055" spans="2:16" x14ac:dyDescent="0.25">
      <c r="B4055" t="s">
        <v>4060</v>
      </c>
      <c r="C4055" s="119" t="s">
        <v>60</v>
      </c>
      <c r="D4055" t="s">
        <v>11537</v>
      </c>
      <c r="E4055" t="s">
        <v>11530</v>
      </c>
      <c r="F4055" t="s">
        <v>11540</v>
      </c>
      <c r="G4055" t="s">
        <v>64</v>
      </c>
      <c r="H4055" t="s">
        <v>18</v>
      </c>
      <c r="I4055" t="s">
        <v>11541</v>
      </c>
      <c r="J4055">
        <v>2016</v>
      </c>
      <c r="K4055">
        <v>618.22</v>
      </c>
      <c r="L4055">
        <v>28</v>
      </c>
      <c r="M4055">
        <v>1</v>
      </c>
      <c r="N4055">
        <f t="shared" si="166"/>
        <v>0</v>
      </c>
      <c r="O4055">
        <f t="shared" si="167"/>
        <v>0</v>
      </c>
      <c r="P4055" t="s">
        <v>12694</v>
      </c>
    </row>
    <row r="4056" spans="2:16" x14ac:dyDescent="0.25">
      <c r="B4056" t="s">
        <v>4061</v>
      </c>
      <c r="C4056" s="119" t="s">
        <v>60</v>
      </c>
      <c r="D4056" t="s">
        <v>11537</v>
      </c>
      <c r="E4056" t="s">
        <v>11530</v>
      </c>
      <c r="F4056" t="s">
        <v>11540</v>
      </c>
      <c r="G4056" t="s">
        <v>64</v>
      </c>
      <c r="H4056" t="s">
        <v>18</v>
      </c>
      <c r="I4056" t="s">
        <v>11541</v>
      </c>
      <c r="J4056">
        <v>2016</v>
      </c>
      <c r="K4056">
        <v>617.45000000000005</v>
      </c>
      <c r="L4056">
        <v>22</v>
      </c>
      <c r="M4056">
        <v>1</v>
      </c>
      <c r="N4056">
        <f t="shared" si="166"/>
        <v>0</v>
      </c>
      <c r="O4056">
        <f t="shared" si="167"/>
        <v>0</v>
      </c>
      <c r="P4056" t="s">
        <v>12694</v>
      </c>
    </row>
    <row r="4057" spans="2:16" x14ac:dyDescent="0.25">
      <c r="B4057" t="s">
        <v>4062</v>
      </c>
      <c r="C4057" s="119" t="s">
        <v>60</v>
      </c>
      <c r="D4057" t="s">
        <v>11537</v>
      </c>
      <c r="E4057" t="s">
        <v>11530</v>
      </c>
      <c r="F4057" t="s">
        <v>11540</v>
      </c>
      <c r="G4057" t="s">
        <v>64</v>
      </c>
      <c r="H4057" t="s">
        <v>18</v>
      </c>
      <c r="I4057" t="s">
        <v>11541</v>
      </c>
      <c r="J4057">
        <v>2016</v>
      </c>
      <c r="K4057">
        <v>617.45000000000005</v>
      </c>
      <c r="L4057">
        <v>22</v>
      </c>
      <c r="M4057">
        <v>1</v>
      </c>
      <c r="N4057">
        <f t="shared" si="166"/>
        <v>0</v>
      </c>
      <c r="O4057">
        <f t="shared" si="167"/>
        <v>0</v>
      </c>
      <c r="P4057" t="s">
        <v>12694</v>
      </c>
    </row>
    <row r="4058" spans="2:16" x14ac:dyDescent="0.25">
      <c r="B4058" t="s">
        <v>4063</v>
      </c>
      <c r="C4058" s="119" t="s">
        <v>60</v>
      </c>
      <c r="D4058" t="s">
        <v>11537</v>
      </c>
      <c r="E4058" t="s">
        <v>11530</v>
      </c>
      <c r="F4058" t="s">
        <v>11540</v>
      </c>
      <c r="G4058" t="s">
        <v>64</v>
      </c>
      <c r="H4058" t="s">
        <v>18</v>
      </c>
      <c r="I4058" t="s">
        <v>11533</v>
      </c>
      <c r="J4058">
        <v>2016</v>
      </c>
      <c r="K4058">
        <v>617.62</v>
      </c>
      <c r="L4058">
        <v>22</v>
      </c>
      <c r="M4058">
        <v>1</v>
      </c>
      <c r="N4058">
        <f t="shared" si="166"/>
        <v>0</v>
      </c>
      <c r="O4058">
        <f t="shared" si="167"/>
        <v>0</v>
      </c>
      <c r="P4058" t="s">
        <v>12694</v>
      </c>
    </row>
    <row r="4059" spans="2:16" x14ac:dyDescent="0.25">
      <c r="B4059" t="s">
        <v>4064</v>
      </c>
      <c r="C4059" s="119" t="s">
        <v>60</v>
      </c>
      <c r="D4059" t="s">
        <v>11537</v>
      </c>
      <c r="E4059" t="s">
        <v>11530</v>
      </c>
      <c r="F4059" t="s">
        <v>11540</v>
      </c>
      <c r="G4059" t="s">
        <v>64</v>
      </c>
      <c r="H4059" t="s">
        <v>18</v>
      </c>
      <c r="I4059" t="s">
        <v>11541</v>
      </c>
      <c r="J4059">
        <v>2016</v>
      </c>
      <c r="K4059">
        <v>617.71</v>
      </c>
      <c r="L4059">
        <v>24</v>
      </c>
      <c r="M4059">
        <v>1</v>
      </c>
      <c r="N4059">
        <f t="shared" si="166"/>
        <v>0</v>
      </c>
      <c r="O4059">
        <f t="shared" si="167"/>
        <v>0</v>
      </c>
      <c r="P4059" t="s">
        <v>12694</v>
      </c>
    </row>
    <row r="4060" spans="2:16" x14ac:dyDescent="0.25">
      <c r="B4060" t="s">
        <v>4065</v>
      </c>
      <c r="C4060" s="119" t="s">
        <v>60</v>
      </c>
      <c r="D4060" t="s">
        <v>11537</v>
      </c>
      <c r="E4060" t="s">
        <v>11530</v>
      </c>
      <c r="F4060" t="s">
        <v>11540</v>
      </c>
      <c r="G4060" t="s">
        <v>64</v>
      </c>
      <c r="H4060" t="s">
        <v>18</v>
      </c>
      <c r="I4060" t="s">
        <v>11541</v>
      </c>
      <c r="J4060">
        <v>2016</v>
      </c>
      <c r="K4060">
        <v>619.08000000000004</v>
      </c>
      <c r="L4060">
        <v>27</v>
      </c>
      <c r="M4060">
        <v>1</v>
      </c>
      <c r="N4060">
        <f t="shared" si="166"/>
        <v>0</v>
      </c>
      <c r="O4060">
        <f t="shared" si="167"/>
        <v>0</v>
      </c>
      <c r="P4060" t="s">
        <v>12694</v>
      </c>
    </row>
    <row r="4061" spans="2:16" x14ac:dyDescent="0.25">
      <c r="B4061" t="s">
        <v>4066</v>
      </c>
      <c r="C4061" s="119" t="s">
        <v>60</v>
      </c>
      <c r="D4061" t="s">
        <v>11537</v>
      </c>
      <c r="E4061" t="s">
        <v>11530</v>
      </c>
      <c r="F4061" t="s">
        <v>11540</v>
      </c>
      <c r="G4061" t="s">
        <v>64</v>
      </c>
      <c r="H4061" t="s">
        <v>18</v>
      </c>
      <c r="I4061" t="s">
        <v>11541</v>
      </c>
      <c r="J4061">
        <v>2016</v>
      </c>
      <c r="K4061">
        <v>619.08000000000004</v>
      </c>
      <c r="L4061">
        <v>27</v>
      </c>
      <c r="M4061">
        <v>1</v>
      </c>
      <c r="N4061">
        <f t="shared" si="166"/>
        <v>0</v>
      </c>
      <c r="O4061">
        <f t="shared" si="167"/>
        <v>0</v>
      </c>
      <c r="P4061" t="s">
        <v>12694</v>
      </c>
    </row>
    <row r="4062" spans="2:16" x14ac:dyDescent="0.25">
      <c r="B4062" t="s">
        <v>4067</v>
      </c>
      <c r="C4062" s="119" t="s">
        <v>60</v>
      </c>
      <c r="D4062" t="s">
        <v>11537</v>
      </c>
      <c r="E4062" t="s">
        <v>11530</v>
      </c>
      <c r="F4062" t="s">
        <v>11540</v>
      </c>
      <c r="G4062" t="s">
        <v>64</v>
      </c>
      <c r="H4062" t="s">
        <v>18</v>
      </c>
      <c r="I4062" t="s">
        <v>11541</v>
      </c>
      <c r="J4062">
        <v>2016</v>
      </c>
      <c r="K4062">
        <v>619.08000000000004</v>
      </c>
      <c r="L4062">
        <v>27</v>
      </c>
      <c r="M4062">
        <v>1</v>
      </c>
      <c r="N4062">
        <f t="shared" si="166"/>
        <v>0</v>
      </c>
      <c r="O4062">
        <f t="shared" si="167"/>
        <v>0</v>
      </c>
      <c r="P4062" t="s">
        <v>12694</v>
      </c>
    </row>
    <row r="4063" spans="2:16" x14ac:dyDescent="0.25">
      <c r="B4063" t="s">
        <v>4068</v>
      </c>
      <c r="C4063" s="119" t="s">
        <v>60</v>
      </c>
      <c r="D4063" t="s">
        <v>11537</v>
      </c>
      <c r="E4063" t="s">
        <v>11530</v>
      </c>
      <c r="F4063" t="s">
        <v>11540</v>
      </c>
      <c r="G4063" t="s">
        <v>64</v>
      </c>
      <c r="H4063" t="s">
        <v>18</v>
      </c>
      <c r="I4063" t="s">
        <v>11541</v>
      </c>
      <c r="J4063">
        <v>2016</v>
      </c>
      <c r="K4063">
        <v>619.08000000000004</v>
      </c>
      <c r="L4063">
        <v>27</v>
      </c>
      <c r="M4063">
        <v>1</v>
      </c>
      <c r="N4063">
        <f t="shared" si="166"/>
        <v>0</v>
      </c>
      <c r="O4063">
        <f t="shared" si="167"/>
        <v>0</v>
      </c>
      <c r="P4063" t="s">
        <v>12694</v>
      </c>
    </row>
    <row r="4064" spans="2:16" x14ac:dyDescent="0.25">
      <c r="B4064" t="s">
        <v>4069</v>
      </c>
      <c r="C4064" s="119" t="s">
        <v>60</v>
      </c>
      <c r="D4064" t="s">
        <v>11537</v>
      </c>
      <c r="E4064" t="s">
        <v>11530</v>
      </c>
      <c r="F4064" t="s">
        <v>11540</v>
      </c>
      <c r="G4064" t="s">
        <v>64</v>
      </c>
      <c r="H4064" t="s">
        <v>18</v>
      </c>
      <c r="I4064" t="s">
        <v>11541</v>
      </c>
      <c r="J4064">
        <v>2016</v>
      </c>
      <c r="K4064">
        <v>619.21</v>
      </c>
      <c r="L4064">
        <v>28</v>
      </c>
      <c r="M4064">
        <v>1</v>
      </c>
      <c r="N4064">
        <f t="shared" si="166"/>
        <v>0</v>
      </c>
      <c r="O4064">
        <f t="shared" si="167"/>
        <v>0</v>
      </c>
      <c r="P4064" t="s">
        <v>12694</v>
      </c>
    </row>
    <row r="4065" spans="2:16" x14ac:dyDescent="0.25">
      <c r="B4065" t="s">
        <v>4070</v>
      </c>
      <c r="C4065" s="119" t="s">
        <v>60</v>
      </c>
      <c r="D4065" t="s">
        <v>11550</v>
      </c>
      <c r="E4065" t="s">
        <v>11530</v>
      </c>
      <c r="F4065" t="s">
        <v>11540</v>
      </c>
      <c r="G4065" t="s">
        <v>64</v>
      </c>
      <c r="H4065" t="s">
        <v>18</v>
      </c>
      <c r="I4065" t="s">
        <v>11533</v>
      </c>
      <c r="J4065">
        <v>2016</v>
      </c>
      <c r="K4065">
        <v>626.97</v>
      </c>
      <c r="L4065">
        <v>46</v>
      </c>
      <c r="M4065">
        <v>1</v>
      </c>
      <c r="N4065">
        <f t="shared" si="166"/>
        <v>0</v>
      </c>
      <c r="O4065">
        <f t="shared" si="167"/>
        <v>0</v>
      </c>
      <c r="P4065" t="s">
        <v>12694</v>
      </c>
    </row>
    <row r="4066" spans="2:16" x14ac:dyDescent="0.25">
      <c r="B4066" t="s">
        <v>4071</v>
      </c>
      <c r="C4066" s="119" t="s">
        <v>60</v>
      </c>
      <c r="D4066" t="s">
        <v>11550</v>
      </c>
      <c r="E4066" t="s">
        <v>11530</v>
      </c>
      <c r="F4066" t="s">
        <v>11540</v>
      </c>
      <c r="G4066" t="s">
        <v>64</v>
      </c>
      <c r="H4066" t="s">
        <v>18</v>
      </c>
      <c r="I4066" t="s">
        <v>11533</v>
      </c>
      <c r="J4066">
        <v>2016</v>
      </c>
      <c r="K4066">
        <v>626.97</v>
      </c>
      <c r="L4066">
        <v>46</v>
      </c>
      <c r="M4066">
        <v>1</v>
      </c>
      <c r="N4066">
        <f t="shared" si="166"/>
        <v>0</v>
      </c>
      <c r="O4066">
        <f t="shared" si="167"/>
        <v>0</v>
      </c>
      <c r="P4066" t="s">
        <v>12694</v>
      </c>
    </row>
    <row r="4067" spans="2:16" x14ac:dyDescent="0.25">
      <c r="B4067" t="s">
        <v>4072</v>
      </c>
      <c r="C4067" s="119" t="s">
        <v>60</v>
      </c>
      <c r="D4067" t="s">
        <v>11550</v>
      </c>
      <c r="E4067" t="s">
        <v>11530</v>
      </c>
      <c r="F4067" t="s">
        <v>11540</v>
      </c>
      <c r="G4067" t="s">
        <v>64</v>
      </c>
      <c r="H4067" t="s">
        <v>18</v>
      </c>
      <c r="I4067" t="s">
        <v>11541</v>
      </c>
      <c r="J4067">
        <v>2016</v>
      </c>
      <c r="K4067">
        <v>864.57</v>
      </c>
      <c r="L4067">
        <v>23</v>
      </c>
      <c r="M4067">
        <v>1</v>
      </c>
      <c r="N4067">
        <f t="shared" si="166"/>
        <v>0</v>
      </c>
      <c r="O4067">
        <f t="shared" si="167"/>
        <v>0</v>
      </c>
      <c r="P4067" t="s">
        <v>12694</v>
      </c>
    </row>
    <row r="4068" spans="2:16" x14ac:dyDescent="0.25">
      <c r="B4068" t="s">
        <v>4073</v>
      </c>
      <c r="C4068" s="119" t="s">
        <v>60</v>
      </c>
      <c r="D4068" t="s">
        <v>11550</v>
      </c>
      <c r="E4068" t="s">
        <v>11530</v>
      </c>
      <c r="F4068" t="s">
        <v>11540</v>
      </c>
      <c r="G4068" t="s">
        <v>64</v>
      </c>
      <c r="H4068" t="s">
        <v>18</v>
      </c>
      <c r="I4068" t="s">
        <v>11541</v>
      </c>
      <c r="J4068">
        <v>2016</v>
      </c>
      <c r="K4068">
        <v>866.2</v>
      </c>
      <c r="L4068">
        <v>23</v>
      </c>
      <c r="M4068">
        <v>1</v>
      </c>
      <c r="N4068">
        <f t="shared" si="166"/>
        <v>0</v>
      </c>
      <c r="O4068">
        <f t="shared" si="167"/>
        <v>0</v>
      </c>
      <c r="P4068" t="s">
        <v>12694</v>
      </c>
    </row>
    <row r="4069" spans="2:16" x14ac:dyDescent="0.25">
      <c r="B4069" t="s">
        <v>4074</v>
      </c>
      <c r="C4069" s="119" t="s">
        <v>60</v>
      </c>
      <c r="D4069" t="s">
        <v>11537</v>
      </c>
      <c r="E4069" t="s">
        <v>11530</v>
      </c>
      <c r="F4069" t="s">
        <v>11540</v>
      </c>
      <c r="G4069" t="s">
        <v>64</v>
      </c>
      <c r="H4069" t="s">
        <v>18</v>
      </c>
      <c r="I4069" t="s">
        <v>11533</v>
      </c>
      <c r="J4069">
        <v>2016</v>
      </c>
      <c r="K4069">
        <v>621.38</v>
      </c>
      <c r="L4069">
        <v>37</v>
      </c>
      <c r="M4069">
        <v>1</v>
      </c>
      <c r="N4069">
        <f t="shared" si="166"/>
        <v>0</v>
      </c>
      <c r="O4069">
        <f t="shared" si="167"/>
        <v>0</v>
      </c>
      <c r="P4069" t="s">
        <v>12694</v>
      </c>
    </row>
    <row r="4070" spans="2:16" x14ac:dyDescent="0.25">
      <c r="B4070" t="s">
        <v>4075</v>
      </c>
      <c r="C4070" s="119" t="s">
        <v>60</v>
      </c>
      <c r="D4070" t="s">
        <v>11537</v>
      </c>
      <c r="E4070" t="s">
        <v>11530</v>
      </c>
      <c r="F4070" t="s">
        <v>11540</v>
      </c>
      <c r="G4070" t="s">
        <v>64</v>
      </c>
      <c r="H4070" t="s">
        <v>18</v>
      </c>
      <c r="I4070" t="s">
        <v>11533</v>
      </c>
      <c r="J4070">
        <v>2016</v>
      </c>
      <c r="K4070">
        <v>620.91</v>
      </c>
      <c r="L4070">
        <v>28</v>
      </c>
      <c r="M4070">
        <v>1</v>
      </c>
      <c r="N4070">
        <f t="shared" si="166"/>
        <v>0</v>
      </c>
      <c r="O4070">
        <f t="shared" si="167"/>
        <v>0</v>
      </c>
      <c r="P4070" t="s">
        <v>12694</v>
      </c>
    </row>
    <row r="4071" spans="2:16" x14ac:dyDescent="0.25">
      <c r="B4071" t="s">
        <v>4076</v>
      </c>
      <c r="C4071" s="119" t="s">
        <v>60</v>
      </c>
      <c r="D4071" t="s">
        <v>11537</v>
      </c>
      <c r="E4071" t="s">
        <v>11530</v>
      </c>
      <c r="F4071" t="s">
        <v>11540</v>
      </c>
      <c r="G4071" t="s">
        <v>64</v>
      </c>
      <c r="H4071" t="s">
        <v>18</v>
      </c>
      <c r="I4071" t="s">
        <v>11533</v>
      </c>
      <c r="J4071">
        <v>2016</v>
      </c>
      <c r="K4071">
        <v>621.16</v>
      </c>
      <c r="L4071">
        <v>29</v>
      </c>
      <c r="M4071">
        <v>1</v>
      </c>
      <c r="N4071">
        <f t="shared" si="166"/>
        <v>0</v>
      </c>
      <c r="O4071">
        <f t="shared" si="167"/>
        <v>0</v>
      </c>
      <c r="P4071" t="s">
        <v>12694</v>
      </c>
    </row>
    <row r="4072" spans="2:16" x14ac:dyDescent="0.25">
      <c r="B4072" t="s">
        <v>4077</v>
      </c>
      <c r="C4072" s="119" t="s">
        <v>60</v>
      </c>
      <c r="D4072" t="s">
        <v>11552</v>
      </c>
      <c r="E4072" t="s">
        <v>11530</v>
      </c>
      <c r="F4072" t="s">
        <v>11540</v>
      </c>
      <c r="G4072" t="s">
        <v>64</v>
      </c>
      <c r="H4072" t="s">
        <v>18</v>
      </c>
      <c r="I4072" t="s">
        <v>11541</v>
      </c>
      <c r="J4072">
        <v>2016</v>
      </c>
      <c r="K4072">
        <v>653.34</v>
      </c>
      <c r="L4072">
        <v>62</v>
      </c>
      <c r="M4072">
        <v>1</v>
      </c>
      <c r="N4072">
        <f t="shared" si="166"/>
        <v>0</v>
      </c>
      <c r="O4072">
        <f t="shared" si="167"/>
        <v>0</v>
      </c>
      <c r="P4072" t="s">
        <v>12694</v>
      </c>
    </row>
    <row r="4073" spans="2:16" x14ac:dyDescent="0.25">
      <c r="B4073" t="s">
        <v>4078</v>
      </c>
      <c r="C4073" s="119" t="s">
        <v>60</v>
      </c>
      <c r="D4073" t="s">
        <v>11552</v>
      </c>
      <c r="E4073" t="s">
        <v>11530</v>
      </c>
      <c r="F4073" t="s">
        <v>11540</v>
      </c>
      <c r="G4073" t="s">
        <v>64</v>
      </c>
      <c r="H4073" t="s">
        <v>18</v>
      </c>
      <c r="I4073" t="s">
        <v>11541</v>
      </c>
      <c r="J4073">
        <v>2016</v>
      </c>
      <c r="K4073">
        <v>653.34</v>
      </c>
      <c r="L4073">
        <v>62</v>
      </c>
      <c r="M4073">
        <v>1</v>
      </c>
      <c r="N4073">
        <f t="shared" si="166"/>
        <v>0</v>
      </c>
      <c r="O4073">
        <f t="shared" si="167"/>
        <v>0</v>
      </c>
      <c r="P4073" t="s">
        <v>12694</v>
      </c>
    </row>
    <row r="4074" spans="2:16" x14ac:dyDescent="0.25">
      <c r="B4074" t="s">
        <v>4079</v>
      </c>
      <c r="C4074" s="119" t="s">
        <v>60</v>
      </c>
      <c r="D4074" t="s">
        <v>11552</v>
      </c>
      <c r="E4074" t="s">
        <v>11530</v>
      </c>
      <c r="F4074" t="s">
        <v>11540</v>
      </c>
      <c r="G4074" t="s">
        <v>64</v>
      </c>
      <c r="H4074" t="s">
        <v>18</v>
      </c>
      <c r="I4074" t="s">
        <v>11541</v>
      </c>
      <c r="J4074">
        <v>2016</v>
      </c>
      <c r="K4074">
        <v>653.34</v>
      </c>
      <c r="L4074">
        <v>62</v>
      </c>
      <c r="M4074">
        <v>1</v>
      </c>
      <c r="N4074">
        <f t="shared" si="166"/>
        <v>0</v>
      </c>
      <c r="O4074">
        <f t="shared" si="167"/>
        <v>0</v>
      </c>
      <c r="P4074" t="s">
        <v>12694</v>
      </c>
    </row>
    <row r="4075" spans="2:16" x14ac:dyDescent="0.25">
      <c r="B4075" t="s">
        <v>4080</v>
      </c>
      <c r="C4075" s="119" t="s">
        <v>60</v>
      </c>
      <c r="D4075" t="s">
        <v>11552</v>
      </c>
      <c r="E4075" t="s">
        <v>11530</v>
      </c>
      <c r="F4075" t="s">
        <v>11540</v>
      </c>
      <c r="G4075" t="s">
        <v>64</v>
      </c>
      <c r="H4075" t="s">
        <v>18</v>
      </c>
      <c r="I4075" t="s">
        <v>11541</v>
      </c>
      <c r="J4075">
        <v>2016</v>
      </c>
      <c r="K4075">
        <v>653.34</v>
      </c>
      <c r="L4075">
        <v>62</v>
      </c>
      <c r="M4075">
        <v>1</v>
      </c>
      <c r="N4075">
        <f t="shared" si="166"/>
        <v>0</v>
      </c>
      <c r="O4075">
        <f t="shared" si="167"/>
        <v>0</v>
      </c>
      <c r="P4075" t="s">
        <v>12694</v>
      </c>
    </row>
    <row r="4076" spans="2:16" x14ac:dyDescent="0.25">
      <c r="B4076" t="s">
        <v>4081</v>
      </c>
      <c r="C4076" s="119" t="s">
        <v>60</v>
      </c>
      <c r="D4076" t="s">
        <v>11537</v>
      </c>
      <c r="E4076" t="s">
        <v>11530</v>
      </c>
      <c r="F4076" t="s">
        <v>11540</v>
      </c>
      <c r="G4076" t="s">
        <v>64</v>
      </c>
      <c r="H4076" t="s">
        <v>18</v>
      </c>
      <c r="I4076" t="s">
        <v>11533</v>
      </c>
      <c r="J4076">
        <v>2016</v>
      </c>
      <c r="K4076">
        <v>695.19</v>
      </c>
      <c r="L4076">
        <v>101</v>
      </c>
      <c r="M4076">
        <v>1</v>
      </c>
      <c r="N4076">
        <f t="shared" si="166"/>
        <v>0</v>
      </c>
      <c r="O4076">
        <f t="shared" si="167"/>
        <v>0</v>
      </c>
      <c r="P4076" t="s">
        <v>12694</v>
      </c>
    </row>
    <row r="4077" spans="2:16" x14ac:dyDescent="0.25">
      <c r="B4077" t="s">
        <v>4082</v>
      </c>
      <c r="C4077" s="119" t="s">
        <v>60</v>
      </c>
      <c r="D4077" t="s">
        <v>11537</v>
      </c>
      <c r="E4077" t="s">
        <v>11530</v>
      </c>
      <c r="F4077" t="s">
        <v>11540</v>
      </c>
      <c r="G4077" t="s">
        <v>64</v>
      </c>
      <c r="H4077" t="s">
        <v>18</v>
      </c>
      <c r="I4077" t="s">
        <v>11541</v>
      </c>
      <c r="J4077">
        <v>2016</v>
      </c>
      <c r="K4077">
        <v>620.1</v>
      </c>
      <c r="L4077">
        <v>53</v>
      </c>
      <c r="M4077">
        <v>1</v>
      </c>
      <c r="N4077">
        <f t="shared" si="166"/>
        <v>0</v>
      </c>
      <c r="O4077">
        <f t="shared" si="167"/>
        <v>0</v>
      </c>
      <c r="P4077" t="s">
        <v>12694</v>
      </c>
    </row>
    <row r="4078" spans="2:16" x14ac:dyDescent="0.25">
      <c r="B4078" t="s">
        <v>4083</v>
      </c>
      <c r="C4078" s="119" t="s">
        <v>60</v>
      </c>
      <c r="D4078" t="s">
        <v>11537</v>
      </c>
      <c r="E4078" t="s">
        <v>11530</v>
      </c>
      <c r="F4078" t="s">
        <v>11540</v>
      </c>
      <c r="G4078" t="s">
        <v>64</v>
      </c>
      <c r="H4078" t="s">
        <v>18</v>
      </c>
      <c r="I4078" t="s">
        <v>11541</v>
      </c>
      <c r="J4078">
        <v>2016</v>
      </c>
      <c r="K4078">
        <v>619.05999999999995</v>
      </c>
      <c r="L4078">
        <v>50</v>
      </c>
      <c r="M4078">
        <v>1</v>
      </c>
      <c r="N4078">
        <f t="shared" si="166"/>
        <v>0</v>
      </c>
      <c r="O4078">
        <f t="shared" si="167"/>
        <v>0</v>
      </c>
      <c r="P4078" t="s">
        <v>12694</v>
      </c>
    </row>
    <row r="4079" spans="2:16" x14ac:dyDescent="0.25">
      <c r="B4079" t="s">
        <v>4084</v>
      </c>
      <c r="C4079" s="119" t="s">
        <v>60</v>
      </c>
      <c r="D4079" t="s">
        <v>11537</v>
      </c>
      <c r="E4079" t="s">
        <v>11530</v>
      </c>
      <c r="F4079" t="s">
        <v>11540</v>
      </c>
      <c r="G4079" t="s">
        <v>64</v>
      </c>
      <c r="H4079" t="s">
        <v>18</v>
      </c>
      <c r="I4079" t="s">
        <v>11541</v>
      </c>
      <c r="J4079">
        <v>2016</v>
      </c>
      <c r="K4079">
        <v>648.03</v>
      </c>
      <c r="L4079">
        <v>40</v>
      </c>
      <c r="M4079">
        <v>1</v>
      </c>
      <c r="N4079">
        <f t="shared" si="166"/>
        <v>0</v>
      </c>
      <c r="O4079">
        <f t="shared" si="167"/>
        <v>0</v>
      </c>
      <c r="P4079" t="s">
        <v>12694</v>
      </c>
    </row>
    <row r="4080" spans="2:16" x14ac:dyDescent="0.25">
      <c r="B4080" t="s">
        <v>4085</v>
      </c>
      <c r="C4080" s="119" t="s">
        <v>60</v>
      </c>
      <c r="D4080" t="s">
        <v>11542</v>
      </c>
      <c r="E4080" t="s">
        <v>11530</v>
      </c>
      <c r="F4080" t="s">
        <v>11540</v>
      </c>
      <c r="G4080" t="s">
        <v>64</v>
      </c>
      <c r="H4080" t="s">
        <v>18</v>
      </c>
      <c r="I4080" t="s">
        <v>11541</v>
      </c>
      <c r="J4080">
        <v>2016</v>
      </c>
      <c r="K4080">
        <v>616.65</v>
      </c>
      <c r="L4080">
        <v>8</v>
      </c>
      <c r="M4080">
        <v>1</v>
      </c>
      <c r="N4080">
        <f t="shared" si="166"/>
        <v>0</v>
      </c>
      <c r="O4080">
        <f t="shared" si="167"/>
        <v>0</v>
      </c>
      <c r="P4080" t="s">
        <v>12694</v>
      </c>
    </row>
    <row r="4081" spans="2:16" x14ac:dyDescent="0.25">
      <c r="B4081" t="s">
        <v>4086</v>
      </c>
      <c r="C4081" s="119" t="s">
        <v>60</v>
      </c>
      <c r="D4081" t="s">
        <v>11542</v>
      </c>
      <c r="E4081" t="s">
        <v>11530</v>
      </c>
      <c r="F4081" t="s">
        <v>11540</v>
      </c>
      <c r="G4081" t="s">
        <v>64</v>
      </c>
      <c r="H4081" t="s">
        <v>18</v>
      </c>
      <c r="I4081" t="s">
        <v>11541</v>
      </c>
      <c r="J4081">
        <v>2016</v>
      </c>
      <c r="K4081">
        <v>819.14</v>
      </c>
      <c r="L4081">
        <v>6</v>
      </c>
      <c r="M4081">
        <v>1</v>
      </c>
      <c r="N4081">
        <f t="shared" si="166"/>
        <v>0</v>
      </c>
      <c r="O4081">
        <f t="shared" si="167"/>
        <v>0</v>
      </c>
      <c r="P4081" t="s">
        <v>12694</v>
      </c>
    </row>
    <row r="4082" spans="2:16" x14ac:dyDescent="0.25">
      <c r="B4082" t="s">
        <v>4087</v>
      </c>
      <c r="C4082" s="119" t="s">
        <v>60</v>
      </c>
      <c r="D4082" t="s">
        <v>11542</v>
      </c>
      <c r="E4082" t="s">
        <v>11530</v>
      </c>
      <c r="F4082" t="s">
        <v>11540</v>
      </c>
      <c r="G4082" t="s">
        <v>64</v>
      </c>
      <c r="H4082" t="s">
        <v>18</v>
      </c>
      <c r="I4082" t="s">
        <v>11541</v>
      </c>
      <c r="J4082">
        <v>2016</v>
      </c>
      <c r="K4082">
        <v>616.39</v>
      </c>
      <c r="L4082">
        <v>6</v>
      </c>
      <c r="M4082">
        <v>1</v>
      </c>
      <c r="N4082">
        <f t="shared" si="166"/>
        <v>0</v>
      </c>
      <c r="O4082">
        <f t="shared" si="167"/>
        <v>0</v>
      </c>
      <c r="P4082" t="s">
        <v>12694</v>
      </c>
    </row>
    <row r="4083" spans="2:16" x14ac:dyDescent="0.25">
      <c r="B4083" t="s">
        <v>4088</v>
      </c>
      <c r="C4083" s="119" t="s">
        <v>60</v>
      </c>
      <c r="D4083" t="s">
        <v>11542</v>
      </c>
      <c r="E4083" t="s">
        <v>11530</v>
      </c>
      <c r="F4083" t="s">
        <v>11540</v>
      </c>
      <c r="G4083" t="s">
        <v>64</v>
      </c>
      <c r="H4083" t="s">
        <v>18</v>
      </c>
      <c r="I4083" t="s">
        <v>11541</v>
      </c>
      <c r="J4083">
        <v>2016</v>
      </c>
      <c r="K4083">
        <v>617.29</v>
      </c>
      <c r="L4083">
        <v>13</v>
      </c>
      <c r="M4083">
        <v>1</v>
      </c>
      <c r="N4083">
        <f t="shared" si="166"/>
        <v>0</v>
      </c>
      <c r="O4083">
        <f t="shared" si="167"/>
        <v>0</v>
      </c>
      <c r="P4083" t="s">
        <v>12694</v>
      </c>
    </row>
    <row r="4084" spans="2:16" x14ac:dyDescent="0.25">
      <c r="B4084" t="s">
        <v>4089</v>
      </c>
      <c r="C4084" s="119" t="s">
        <v>60</v>
      </c>
      <c r="D4084" t="s">
        <v>11542</v>
      </c>
      <c r="E4084" t="s">
        <v>11530</v>
      </c>
      <c r="F4084" t="s">
        <v>11540</v>
      </c>
      <c r="G4084" t="s">
        <v>64</v>
      </c>
      <c r="H4084" t="s">
        <v>18</v>
      </c>
      <c r="I4084" t="s">
        <v>11541</v>
      </c>
      <c r="J4084">
        <v>2016</v>
      </c>
      <c r="K4084">
        <v>617.29</v>
      </c>
      <c r="L4084">
        <v>13</v>
      </c>
      <c r="M4084">
        <v>1</v>
      </c>
      <c r="N4084">
        <f t="shared" si="166"/>
        <v>0</v>
      </c>
      <c r="O4084">
        <f t="shared" si="167"/>
        <v>0</v>
      </c>
      <c r="P4084" t="s">
        <v>12694</v>
      </c>
    </row>
    <row r="4085" spans="2:16" x14ac:dyDescent="0.25">
      <c r="B4085" t="s">
        <v>4090</v>
      </c>
      <c r="C4085" s="119" t="s">
        <v>60</v>
      </c>
      <c r="D4085" t="s">
        <v>11550</v>
      </c>
      <c r="E4085" t="s">
        <v>11530</v>
      </c>
      <c r="F4085" t="s">
        <v>11540</v>
      </c>
      <c r="G4085" t="s">
        <v>64</v>
      </c>
      <c r="H4085" t="s">
        <v>18</v>
      </c>
      <c r="I4085" t="s">
        <v>11533</v>
      </c>
      <c r="J4085">
        <v>2016</v>
      </c>
      <c r="K4085">
        <v>620.23</v>
      </c>
      <c r="L4085">
        <v>22</v>
      </c>
      <c r="M4085">
        <v>1</v>
      </c>
      <c r="N4085">
        <f t="shared" si="166"/>
        <v>0</v>
      </c>
      <c r="O4085">
        <f t="shared" si="167"/>
        <v>0</v>
      </c>
      <c r="P4085" t="s">
        <v>12694</v>
      </c>
    </row>
    <row r="4086" spans="2:16" x14ac:dyDescent="0.25">
      <c r="B4086" t="s">
        <v>4091</v>
      </c>
      <c r="C4086" s="119" t="s">
        <v>60</v>
      </c>
      <c r="D4086" t="s">
        <v>11550</v>
      </c>
      <c r="E4086" t="s">
        <v>11530</v>
      </c>
      <c r="F4086" t="s">
        <v>11540</v>
      </c>
      <c r="G4086" t="s">
        <v>64</v>
      </c>
      <c r="H4086" t="s">
        <v>18</v>
      </c>
      <c r="I4086" t="s">
        <v>11541</v>
      </c>
      <c r="J4086">
        <v>2016</v>
      </c>
      <c r="K4086">
        <v>619.73</v>
      </c>
      <c r="L4086">
        <v>40</v>
      </c>
      <c r="M4086">
        <v>1</v>
      </c>
      <c r="N4086">
        <f t="shared" si="166"/>
        <v>0</v>
      </c>
      <c r="O4086">
        <f t="shared" si="167"/>
        <v>0</v>
      </c>
      <c r="P4086" t="s">
        <v>12694</v>
      </c>
    </row>
    <row r="4087" spans="2:16" x14ac:dyDescent="0.25">
      <c r="B4087" t="s">
        <v>4092</v>
      </c>
      <c r="C4087" s="119" t="s">
        <v>60</v>
      </c>
      <c r="D4087" t="s">
        <v>11537</v>
      </c>
      <c r="E4087" t="s">
        <v>11530</v>
      </c>
      <c r="F4087" t="s">
        <v>11540</v>
      </c>
      <c r="G4087" t="s">
        <v>64</v>
      </c>
      <c r="H4087" t="s">
        <v>18</v>
      </c>
      <c r="I4087" t="s">
        <v>11541</v>
      </c>
      <c r="J4087">
        <v>2016</v>
      </c>
      <c r="K4087">
        <v>647.02</v>
      </c>
      <c r="L4087">
        <v>16</v>
      </c>
      <c r="M4087">
        <v>1</v>
      </c>
      <c r="N4087">
        <f t="shared" si="166"/>
        <v>0</v>
      </c>
      <c r="O4087">
        <f t="shared" si="167"/>
        <v>0</v>
      </c>
      <c r="P4087" t="s">
        <v>12693</v>
      </c>
    </row>
    <row r="4088" spans="2:16" x14ac:dyDescent="0.25">
      <c r="B4088" t="s">
        <v>4093</v>
      </c>
      <c r="C4088" s="119" t="s">
        <v>60</v>
      </c>
      <c r="D4088" t="s">
        <v>11537</v>
      </c>
      <c r="E4088" t="s">
        <v>11530</v>
      </c>
      <c r="F4088" t="s">
        <v>11540</v>
      </c>
      <c r="G4088" t="s">
        <v>64</v>
      </c>
      <c r="H4088" t="s">
        <v>18</v>
      </c>
      <c r="I4088" t="s">
        <v>11541</v>
      </c>
      <c r="J4088">
        <v>2016</v>
      </c>
      <c r="K4088">
        <v>647.02</v>
      </c>
      <c r="L4088">
        <v>16</v>
      </c>
      <c r="M4088">
        <v>1</v>
      </c>
      <c r="N4088">
        <f t="shared" si="166"/>
        <v>0</v>
      </c>
      <c r="O4088">
        <f t="shared" si="167"/>
        <v>0</v>
      </c>
      <c r="P4088" t="s">
        <v>12693</v>
      </c>
    </row>
    <row r="4089" spans="2:16" x14ac:dyDescent="0.25">
      <c r="B4089" t="s">
        <v>4094</v>
      </c>
      <c r="C4089" s="119" t="s">
        <v>60</v>
      </c>
      <c r="D4089" t="s">
        <v>11537</v>
      </c>
      <c r="E4089" t="s">
        <v>11530</v>
      </c>
      <c r="F4089" t="s">
        <v>11540</v>
      </c>
      <c r="G4089" t="s">
        <v>64</v>
      </c>
      <c r="H4089" t="s">
        <v>18</v>
      </c>
      <c r="I4089" t="s">
        <v>11541</v>
      </c>
      <c r="J4089">
        <v>2016</v>
      </c>
      <c r="K4089">
        <v>648.29999999999995</v>
      </c>
      <c r="L4089">
        <v>26</v>
      </c>
      <c r="M4089">
        <v>1</v>
      </c>
      <c r="N4089">
        <f t="shared" si="166"/>
        <v>0</v>
      </c>
      <c r="O4089">
        <f t="shared" si="167"/>
        <v>0</v>
      </c>
      <c r="P4089" t="s">
        <v>12693</v>
      </c>
    </row>
    <row r="4090" spans="2:16" x14ac:dyDescent="0.25">
      <c r="B4090" t="s">
        <v>4095</v>
      </c>
      <c r="C4090" s="119" t="s">
        <v>60</v>
      </c>
      <c r="D4090" t="s">
        <v>11537</v>
      </c>
      <c r="E4090" t="s">
        <v>11530</v>
      </c>
      <c r="F4090" t="s">
        <v>11540</v>
      </c>
      <c r="G4090" t="s">
        <v>64</v>
      </c>
      <c r="H4090" t="s">
        <v>18</v>
      </c>
      <c r="I4090" t="s">
        <v>11541</v>
      </c>
      <c r="J4090">
        <v>2016</v>
      </c>
      <c r="K4090">
        <v>645.75</v>
      </c>
      <c r="L4090">
        <v>6</v>
      </c>
      <c r="M4090">
        <v>1</v>
      </c>
      <c r="N4090">
        <f t="shared" si="166"/>
        <v>0</v>
      </c>
      <c r="O4090">
        <f t="shared" si="167"/>
        <v>0</v>
      </c>
      <c r="P4090" t="s">
        <v>12693</v>
      </c>
    </row>
    <row r="4091" spans="2:16" x14ac:dyDescent="0.25">
      <c r="B4091" t="s">
        <v>4096</v>
      </c>
      <c r="C4091" s="119" t="s">
        <v>60</v>
      </c>
      <c r="D4091" t="s">
        <v>11550</v>
      </c>
      <c r="E4091" t="s">
        <v>11530</v>
      </c>
      <c r="F4091" t="s">
        <v>11540</v>
      </c>
      <c r="G4091" t="s">
        <v>64</v>
      </c>
      <c r="H4091" t="s">
        <v>18</v>
      </c>
      <c r="I4091" t="s">
        <v>11533</v>
      </c>
      <c r="J4091">
        <v>2016</v>
      </c>
      <c r="K4091">
        <v>629.17999999999995</v>
      </c>
      <c r="L4091">
        <v>53</v>
      </c>
      <c r="M4091">
        <v>1</v>
      </c>
      <c r="N4091">
        <f t="shared" si="166"/>
        <v>0</v>
      </c>
      <c r="O4091">
        <f t="shared" si="167"/>
        <v>0</v>
      </c>
      <c r="P4091" t="s">
        <v>12694</v>
      </c>
    </row>
    <row r="4092" spans="2:16" x14ac:dyDescent="0.25">
      <c r="B4092" t="s">
        <v>4097</v>
      </c>
      <c r="C4092" s="119" t="s">
        <v>60</v>
      </c>
      <c r="D4092" t="s">
        <v>11550</v>
      </c>
      <c r="E4092" t="s">
        <v>11530</v>
      </c>
      <c r="F4092" t="s">
        <v>11540</v>
      </c>
      <c r="G4092" t="s">
        <v>64</v>
      </c>
      <c r="H4092" t="s">
        <v>18</v>
      </c>
      <c r="I4092" t="s">
        <v>11541</v>
      </c>
      <c r="J4092">
        <v>2016</v>
      </c>
      <c r="K4092">
        <v>621.91</v>
      </c>
      <c r="L4092">
        <v>57</v>
      </c>
      <c r="M4092">
        <v>1</v>
      </c>
      <c r="N4092">
        <f t="shared" si="166"/>
        <v>0</v>
      </c>
      <c r="O4092">
        <f t="shared" si="167"/>
        <v>0</v>
      </c>
      <c r="P4092" t="s">
        <v>12694</v>
      </c>
    </row>
    <row r="4093" spans="2:16" x14ac:dyDescent="0.25">
      <c r="B4093" t="s">
        <v>4098</v>
      </c>
      <c r="C4093" s="119" t="s">
        <v>60</v>
      </c>
      <c r="D4093" t="s">
        <v>11550</v>
      </c>
      <c r="E4093" t="s">
        <v>11530</v>
      </c>
      <c r="F4093" t="s">
        <v>11540</v>
      </c>
      <c r="G4093" t="s">
        <v>64</v>
      </c>
      <c r="H4093" t="s">
        <v>18</v>
      </c>
      <c r="I4093" t="s">
        <v>11533</v>
      </c>
      <c r="J4093">
        <v>2016</v>
      </c>
      <c r="K4093">
        <v>629.16999999999996</v>
      </c>
      <c r="L4093">
        <v>57</v>
      </c>
      <c r="M4093">
        <v>1</v>
      </c>
      <c r="N4093">
        <f t="shared" si="166"/>
        <v>0</v>
      </c>
      <c r="O4093">
        <f t="shared" si="167"/>
        <v>0</v>
      </c>
      <c r="P4093" t="s">
        <v>12694</v>
      </c>
    </row>
    <row r="4094" spans="2:16" x14ac:dyDescent="0.25">
      <c r="B4094" t="s">
        <v>4099</v>
      </c>
      <c r="C4094" s="119" t="s">
        <v>60</v>
      </c>
      <c r="D4094" t="s">
        <v>11537</v>
      </c>
      <c r="E4094" t="s">
        <v>11530</v>
      </c>
      <c r="F4094" t="s">
        <v>11540</v>
      </c>
      <c r="G4094" t="s">
        <v>61</v>
      </c>
      <c r="H4094" t="s">
        <v>18</v>
      </c>
      <c r="I4094" t="s">
        <v>11533</v>
      </c>
      <c r="J4094">
        <v>2016</v>
      </c>
      <c r="K4094">
        <v>747.5</v>
      </c>
      <c r="L4094">
        <v>126</v>
      </c>
      <c r="M4094">
        <v>1</v>
      </c>
      <c r="N4094">
        <f t="shared" si="166"/>
        <v>0</v>
      </c>
      <c r="O4094">
        <f t="shared" si="167"/>
        <v>0</v>
      </c>
      <c r="P4094" t="s">
        <v>12694</v>
      </c>
    </row>
    <row r="4095" spans="2:16" x14ac:dyDescent="0.25">
      <c r="B4095" t="s">
        <v>4100</v>
      </c>
      <c r="C4095" s="119" t="s">
        <v>60</v>
      </c>
      <c r="D4095" t="s">
        <v>11537</v>
      </c>
      <c r="E4095" t="s">
        <v>11530</v>
      </c>
      <c r="F4095" t="s">
        <v>11540</v>
      </c>
      <c r="G4095" t="s">
        <v>61</v>
      </c>
      <c r="H4095" t="s">
        <v>18</v>
      </c>
      <c r="I4095" t="s">
        <v>11541</v>
      </c>
      <c r="J4095">
        <v>2016</v>
      </c>
      <c r="K4095">
        <v>635.29</v>
      </c>
      <c r="L4095">
        <v>28</v>
      </c>
      <c r="M4095">
        <v>1</v>
      </c>
      <c r="N4095">
        <f t="shared" si="166"/>
        <v>0</v>
      </c>
      <c r="O4095">
        <f t="shared" si="167"/>
        <v>0</v>
      </c>
      <c r="P4095" t="s">
        <v>12694</v>
      </c>
    </row>
    <row r="4096" spans="2:16" x14ac:dyDescent="0.25">
      <c r="B4096" t="s">
        <v>4101</v>
      </c>
      <c r="C4096" s="119" t="s">
        <v>60</v>
      </c>
      <c r="D4096" t="s">
        <v>11537</v>
      </c>
      <c r="E4096" t="s">
        <v>11530</v>
      </c>
      <c r="F4096" t="s">
        <v>11540</v>
      </c>
      <c r="G4096" t="s">
        <v>61</v>
      </c>
      <c r="H4096" t="s">
        <v>18</v>
      </c>
      <c r="I4096" t="s">
        <v>11541</v>
      </c>
      <c r="J4096">
        <v>2016</v>
      </c>
      <c r="K4096">
        <v>635.5</v>
      </c>
      <c r="L4096">
        <v>27</v>
      </c>
      <c r="M4096">
        <v>1</v>
      </c>
      <c r="N4096">
        <f t="shared" si="166"/>
        <v>0</v>
      </c>
      <c r="O4096">
        <f t="shared" si="167"/>
        <v>0</v>
      </c>
      <c r="P4096" t="s">
        <v>12694</v>
      </c>
    </row>
    <row r="4097" spans="2:16" x14ac:dyDescent="0.25">
      <c r="B4097" t="s">
        <v>4102</v>
      </c>
      <c r="C4097" s="119" t="s">
        <v>60</v>
      </c>
      <c r="D4097" t="s">
        <v>11537</v>
      </c>
      <c r="E4097" t="s">
        <v>11530</v>
      </c>
      <c r="F4097" t="s">
        <v>11540</v>
      </c>
      <c r="G4097" t="s">
        <v>61</v>
      </c>
      <c r="H4097" t="s">
        <v>18</v>
      </c>
      <c r="I4097" t="s">
        <v>11541</v>
      </c>
      <c r="J4097">
        <v>2016</v>
      </c>
      <c r="K4097">
        <v>638.37</v>
      </c>
      <c r="L4097">
        <v>53</v>
      </c>
      <c r="M4097">
        <v>1</v>
      </c>
      <c r="N4097">
        <f t="shared" si="166"/>
        <v>0</v>
      </c>
      <c r="O4097">
        <f t="shared" si="167"/>
        <v>0</v>
      </c>
      <c r="P4097" t="s">
        <v>12694</v>
      </c>
    </row>
    <row r="4098" spans="2:16" x14ac:dyDescent="0.25">
      <c r="B4098" t="s">
        <v>4103</v>
      </c>
      <c r="C4098" s="119" t="s">
        <v>60</v>
      </c>
      <c r="D4098" t="s">
        <v>11537</v>
      </c>
      <c r="E4098" t="s">
        <v>11530</v>
      </c>
      <c r="F4098" t="s">
        <v>11540</v>
      </c>
      <c r="G4098" t="s">
        <v>61</v>
      </c>
      <c r="H4098" t="s">
        <v>18</v>
      </c>
      <c r="I4098" t="s">
        <v>11541</v>
      </c>
      <c r="J4098">
        <v>2016</v>
      </c>
      <c r="K4098">
        <v>604.12</v>
      </c>
      <c r="L4098">
        <v>27</v>
      </c>
      <c r="M4098">
        <v>1</v>
      </c>
      <c r="N4098">
        <f t="shared" si="166"/>
        <v>0</v>
      </c>
      <c r="O4098">
        <f t="shared" si="167"/>
        <v>0</v>
      </c>
      <c r="P4098" t="s">
        <v>12694</v>
      </c>
    </row>
    <row r="4099" spans="2:16" x14ac:dyDescent="0.25">
      <c r="B4099" t="s">
        <v>4104</v>
      </c>
      <c r="C4099" s="119" t="s">
        <v>60</v>
      </c>
      <c r="D4099" t="s">
        <v>11537</v>
      </c>
      <c r="E4099" t="s">
        <v>11530</v>
      </c>
      <c r="F4099" t="s">
        <v>11540</v>
      </c>
      <c r="G4099" t="s">
        <v>61</v>
      </c>
      <c r="H4099" t="s">
        <v>18</v>
      </c>
      <c r="I4099" t="s">
        <v>11541</v>
      </c>
      <c r="J4099">
        <v>2016</v>
      </c>
      <c r="K4099">
        <v>632.52</v>
      </c>
      <c r="L4099">
        <v>20</v>
      </c>
      <c r="M4099">
        <v>1</v>
      </c>
      <c r="N4099">
        <f t="shared" si="166"/>
        <v>0</v>
      </c>
      <c r="O4099">
        <f t="shared" si="167"/>
        <v>0</v>
      </c>
      <c r="P4099" t="s">
        <v>12694</v>
      </c>
    </row>
    <row r="4100" spans="2:16" x14ac:dyDescent="0.25">
      <c r="B4100" t="s">
        <v>4105</v>
      </c>
      <c r="C4100" s="119" t="s">
        <v>60</v>
      </c>
      <c r="D4100" t="s">
        <v>11537</v>
      </c>
      <c r="E4100" t="s">
        <v>11530</v>
      </c>
      <c r="F4100" t="s">
        <v>11540</v>
      </c>
      <c r="G4100" t="s">
        <v>61</v>
      </c>
      <c r="H4100" t="s">
        <v>18</v>
      </c>
      <c r="I4100" t="s">
        <v>11541</v>
      </c>
      <c r="J4100">
        <v>2016</v>
      </c>
      <c r="K4100">
        <v>633.02</v>
      </c>
      <c r="L4100">
        <v>23</v>
      </c>
      <c r="M4100">
        <v>1</v>
      </c>
      <c r="N4100">
        <f t="shared" si="166"/>
        <v>0</v>
      </c>
      <c r="O4100">
        <f t="shared" si="167"/>
        <v>0</v>
      </c>
      <c r="P4100" t="s">
        <v>12694</v>
      </c>
    </row>
    <row r="4101" spans="2:16" x14ac:dyDescent="0.25">
      <c r="B4101" t="s">
        <v>4106</v>
      </c>
      <c r="C4101" s="119" t="s">
        <v>60</v>
      </c>
      <c r="D4101" t="s">
        <v>11539</v>
      </c>
      <c r="E4101" t="s">
        <v>11530</v>
      </c>
      <c r="F4101" t="s">
        <v>11540</v>
      </c>
      <c r="G4101" t="s">
        <v>61</v>
      </c>
      <c r="H4101" t="s">
        <v>18</v>
      </c>
      <c r="I4101" t="s">
        <v>11541</v>
      </c>
      <c r="J4101">
        <v>2016</v>
      </c>
      <c r="K4101">
        <v>634.1</v>
      </c>
      <c r="L4101">
        <v>24</v>
      </c>
      <c r="M4101">
        <v>1</v>
      </c>
      <c r="N4101">
        <f t="shared" si="166"/>
        <v>0</v>
      </c>
      <c r="O4101">
        <f t="shared" si="167"/>
        <v>0</v>
      </c>
      <c r="P4101" t="s">
        <v>12694</v>
      </c>
    </row>
    <row r="4102" spans="2:16" x14ac:dyDescent="0.25">
      <c r="B4102" t="s">
        <v>4107</v>
      </c>
      <c r="C4102" s="119" t="s">
        <v>60</v>
      </c>
      <c r="D4102" t="s">
        <v>11550</v>
      </c>
      <c r="E4102" t="s">
        <v>11530</v>
      </c>
      <c r="F4102" t="s">
        <v>11540</v>
      </c>
      <c r="G4102" t="s">
        <v>61</v>
      </c>
      <c r="H4102" t="s">
        <v>18</v>
      </c>
      <c r="I4102" t="s">
        <v>11541</v>
      </c>
      <c r="J4102">
        <v>2016</v>
      </c>
      <c r="K4102">
        <v>634.07000000000005</v>
      </c>
      <c r="L4102">
        <v>24</v>
      </c>
      <c r="M4102">
        <v>1</v>
      </c>
      <c r="N4102">
        <f t="shared" si="166"/>
        <v>0</v>
      </c>
      <c r="O4102">
        <f t="shared" si="167"/>
        <v>0</v>
      </c>
      <c r="P4102" t="s">
        <v>12694</v>
      </c>
    </row>
    <row r="4103" spans="2:16" x14ac:dyDescent="0.25">
      <c r="B4103" t="s">
        <v>4108</v>
      </c>
      <c r="C4103" s="119" t="s">
        <v>60</v>
      </c>
      <c r="D4103" t="s">
        <v>11550</v>
      </c>
      <c r="E4103" t="s">
        <v>11530</v>
      </c>
      <c r="F4103" t="s">
        <v>11540</v>
      </c>
      <c r="G4103" t="s">
        <v>61</v>
      </c>
      <c r="H4103" t="s">
        <v>18</v>
      </c>
      <c r="I4103" t="s">
        <v>11541</v>
      </c>
      <c r="J4103">
        <v>2016</v>
      </c>
      <c r="K4103">
        <v>635.77</v>
      </c>
      <c r="L4103">
        <v>26</v>
      </c>
      <c r="M4103">
        <v>1</v>
      </c>
      <c r="N4103">
        <f t="shared" si="166"/>
        <v>0</v>
      </c>
      <c r="O4103">
        <f t="shared" si="167"/>
        <v>0</v>
      </c>
      <c r="P4103" t="s">
        <v>12694</v>
      </c>
    </row>
    <row r="4104" spans="2:16" x14ac:dyDescent="0.25">
      <c r="B4104" t="s">
        <v>4109</v>
      </c>
      <c r="C4104" s="119" t="s">
        <v>60</v>
      </c>
      <c r="D4104" t="s">
        <v>11550</v>
      </c>
      <c r="E4104" t="s">
        <v>11530</v>
      </c>
      <c r="F4104" t="s">
        <v>11540</v>
      </c>
      <c r="G4104" t="s">
        <v>61</v>
      </c>
      <c r="H4104" t="s">
        <v>18</v>
      </c>
      <c r="I4104" t="s">
        <v>11541</v>
      </c>
      <c r="J4104">
        <v>2016</v>
      </c>
      <c r="K4104">
        <v>849.75</v>
      </c>
      <c r="L4104">
        <v>18</v>
      </c>
      <c r="M4104">
        <v>1</v>
      </c>
      <c r="N4104">
        <f t="shared" si="166"/>
        <v>0</v>
      </c>
      <c r="O4104">
        <f t="shared" si="167"/>
        <v>0</v>
      </c>
      <c r="P4104" t="s">
        <v>12694</v>
      </c>
    </row>
    <row r="4105" spans="2:16" x14ac:dyDescent="0.25">
      <c r="B4105" t="s">
        <v>4110</v>
      </c>
      <c r="C4105" s="119" t="s">
        <v>60</v>
      </c>
      <c r="D4105" t="s">
        <v>11550</v>
      </c>
      <c r="E4105" t="s">
        <v>11530</v>
      </c>
      <c r="F4105" t="s">
        <v>11540</v>
      </c>
      <c r="G4105" t="s">
        <v>61</v>
      </c>
      <c r="H4105" t="s">
        <v>18</v>
      </c>
      <c r="I4105" t="s">
        <v>11541</v>
      </c>
      <c r="J4105">
        <v>2016</v>
      </c>
      <c r="K4105">
        <v>852.59</v>
      </c>
      <c r="L4105">
        <v>25</v>
      </c>
      <c r="M4105">
        <v>1</v>
      </c>
      <c r="N4105">
        <f t="shared" si="166"/>
        <v>0</v>
      </c>
      <c r="O4105">
        <f t="shared" si="167"/>
        <v>0</v>
      </c>
      <c r="P4105" t="s">
        <v>12694</v>
      </c>
    </row>
    <row r="4106" spans="2:16" x14ac:dyDescent="0.25">
      <c r="B4106" t="s">
        <v>4111</v>
      </c>
      <c r="C4106" s="119" t="s">
        <v>60</v>
      </c>
      <c r="D4106" t="s">
        <v>11550</v>
      </c>
      <c r="E4106" t="s">
        <v>11530</v>
      </c>
      <c r="F4106" t="s">
        <v>11540</v>
      </c>
      <c r="G4106" t="s">
        <v>61</v>
      </c>
      <c r="H4106" t="s">
        <v>18</v>
      </c>
      <c r="I4106" t="s">
        <v>11541</v>
      </c>
      <c r="J4106">
        <v>2016</v>
      </c>
      <c r="K4106">
        <v>635.9</v>
      </c>
      <c r="L4106">
        <v>27</v>
      </c>
      <c r="M4106">
        <v>1</v>
      </c>
      <c r="N4106">
        <f t="shared" si="166"/>
        <v>0</v>
      </c>
      <c r="O4106">
        <f t="shared" si="167"/>
        <v>0</v>
      </c>
      <c r="P4106" t="s">
        <v>12694</v>
      </c>
    </row>
    <row r="4107" spans="2:16" x14ac:dyDescent="0.25">
      <c r="B4107" t="s">
        <v>4112</v>
      </c>
      <c r="C4107" s="119" t="s">
        <v>60</v>
      </c>
      <c r="D4107" t="s">
        <v>11546</v>
      </c>
      <c r="E4107" t="s">
        <v>11530</v>
      </c>
      <c r="F4107" t="s">
        <v>11540</v>
      </c>
      <c r="G4107" t="s">
        <v>61</v>
      </c>
      <c r="H4107" t="s">
        <v>18</v>
      </c>
      <c r="I4107" t="s">
        <v>11541</v>
      </c>
      <c r="J4107">
        <v>2016</v>
      </c>
      <c r="K4107">
        <v>609.76</v>
      </c>
      <c r="L4107">
        <v>47</v>
      </c>
      <c r="M4107">
        <v>1</v>
      </c>
      <c r="N4107">
        <f t="shared" ref="N4107:N4170" si="168">IF(K4107&lt;100,1,0)</f>
        <v>0</v>
      </c>
      <c r="O4107">
        <f t="shared" si="167"/>
        <v>0</v>
      </c>
      <c r="P4107" t="s">
        <v>12694</v>
      </c>
    </row>
    <row r="4108" spans="2:16" x14ac:dyDescent="0.25">
      <c r="B4108" t="s">
        <v>4113</v>
      </c>
      <c r="C4108" s="119" t="s">
        <v>60</v>
      </c>
      <c r="D4108" t="s">
        <v>11537</v>
      </c>
      <c r="E4108" t="s">
        <v>11530</v>
      </c>
      <c r="F4108" t="s">
        <v>11540</v>
      </c>
      <c r="G4108" t="s">
        <v>61</v>
      </c>
      <c r="H4108" t="s">
        <v>18</v>
      </c>
      <c r="I4108" t="s">
        <v>11533</v>
      </c>
      <c r="J4108">
        <v>2016</v>
      </c>
      <c r="K4108">
        <v>1783.01</v>
      </c>
      <c r="L4108">
        <v>47</v>
      </c>
      <c r="M4108">
        <v>1</v>
      </c>
      <c r="N4108">
        <f t="shared" si="168"/>
        <v>0</v>
      </c>
      <c r="O4108">
        <f t="shared" si="167"/>
        <v>0</v>
      </c>
      <c r="P4108" t="s">
        <v>12694</v>
      </c>
    </row>
    <row r="4109" spans="2:16" x14ac:dyDescent="0.25">
      <c r="B4109" t="s">
        <v>4114</v>
      </c>
      <c r="C4109" s="119" t="s">
        <v>60</v>
      </c>
      <c r="D4109" t="s">
        <v>11537</v>
      </c>
      <c r="E4109" t="s">
        <v>11530</v>
      </c>
      <c r="F4109" t="s">
        <v>11540</v>
      </c>
      <c r="G4109" t="s">
        <v>61</v>
      </c>
      <c r="H4109" t="s">
        <v>18</v>
      </c>
      <c r="I4109" t="s">
        <v>11541</v>
      </c>
      <c r="J4109">
        <v>2016</v>
      </c>
      <c r="K4109">
        <v>606.32000000000005</v>
      </c>
      <c r="L4109">
        <v>28</v>
      </c>
      <c r="M4109">
        <v>1</v>
      </c>
      <c r="N4109">
        <f t="shared" si="168"/>
        <v>0</v>
      </c>
      <c r="O4109">
        <f t="shared" si="167"/>
        <v>0</v>
      </c>
      <c r="P4109" t="s">
        <v>12694</v>
      </c>
    </row>
    <row r="4110" spans="2:16" x14ac:dyDescent="0.25">
      <c r="B4110" t="s">
        <v>4115</v>
      </c>
      <c r="C4110" s="119" t="s">
        <v>60</v>
      </c>
      <c r="D4110" t="s">
        <v>11537</v>
      </c>
      <c r="E4110" t="s">
        <v>11530</v>
      </c>
      <c r="F4110" t="s">
        <v>11540</v>
      </c>
      <c r="G4110" t="s">
        <v>61</v>
      </c>
      <c r="H4110" t="s">
        <v>18</v>
      </c>
      <c r="I4110" t="s">
        <v>11541</v>
      </c>
      <c r="J4110">
        <v>2016</v>
      </c>
      <c r="K4110">
        <v>634.86</v>
      </c>
      <c r="L4110">
        <v>22</v>
      </c>
      <c r="M4110">
        <v>1</v>
      </c>
      <c r="N4110">
        <f t="shared" si="168"/>
        <v>0</v>
      </c>
      <c r="O4110">
        <f t="shared" si="167"/>
        <v>0</v>
      </c>
      <c r="P4110" t="s">
        <v>12694</v>
      </c>
    </row>
    <row r="4111" spans="2:16" x14ac:dyDescent="0.25">
      <c r="B4111" t="s">
        <v>4116</v>
      </c>
      <c r="C4111" s="119" t="s">
        <v>60</v>
      </c>
      <c r="D4111" t="s">
        <v>11552</v>
      </c>
      <c r="E4111" t="s">
        <v>11530</v>
      </c>
      <c r="F4111" t="s">
        <v>11540</v>
      </c>
      <c r="G4111" t="s">
        <v>61</v>
      </c>
      <c r="H4111" t="s">
        <v>18</v>
      </c>
      <c r="I4111" t="s">
        <v>11541</v>
      </c>
      <c r="J4111">
        <v>2016</v>
      </c>
      <c r="K4111">
        <v>599.15</v>
      </c>
      <c r="L4111">
        <v>24</v>
      </c>
      <c r="M4111">
        <v>1</v>
      </c>
      <c r="N4111">
        <f t="shared" si="168"/>
        <v>0</v>
      </c>
      <c r="O4111">
        <f t="shared" si="167"/>
        <v>0</v>
      </c>
      <c r="P4111" t="s">
        <v>12694</v>
      </c>
    </row>
    <row r="4112" spans="2:16" x14ac:dyDescent="0.25">
      <c r="B4112" t="s">
        <v>4117</v>
      </c>
      <c r="C4112" s="119" t="s">
        <v>60</v>
      </c>
      <c r="D4112" t="s">
        <v>11537</v>
      </c>
      <c r="E4112" t="s">
        <v>11530</v>
      </c>
      <c r="F4112" t="s">
        <v>11540</v>
      </c>
      <c r="G4112" t="s">
        <v>61</v>
      </c>
      <c r="H4112" t="s">
        <v>18</v>
      </c>
      <c r="I4112" t="s">
        <v>11541</v>
      </c>
      <c r="J4112">
        <v>2016</v>
      </c>
      <c r="K4112">
        <v>605.54999999999995</v>
      </c>
      <c r="L4112">
        <v>25</v>
      </c>
      <c r="M4112">
        <v>1</v>
      </c>
      <c r="N4112">
        <f t="shared" si="168"/>
        <v>0</v>
      </c>
      <c r="O4112">
        <f t="shared" ref="O4112:O4175" si="169">IF(OR(L4112="",L4112&lt;=0),1,0)</f>
        <v>0</v>
      </c>
      <c r="P4112" t="s">
        <v>12694</v>
      </c>
    </row>
    <row r="4113" spans="2:16" x14ac:dyDescent="0.25">
      <c r="B4113" t="s">
        <v>4118</v>
      </c>
      <c r="C4113" s="119" t="s">
        <v>60</v>
      </c>
      <c r="D4113" t="s">
        <v>11537</v>
      </c>
      <c r="E4113" t="s">
        <v>11530</v>
      </c>
      <c r="F4113" t="s">
        <v>11540</v>
      </c>
      <c r="G4113" t="s">
        <v>61</v>
      </c>
      <c r="H4113" t="s">
        <v>18</v>
      </c>
      <c r="I4113" t="s">
        <v>11541</v>
      </c>
      <c r="J4113">
        <v>2016</v>
      </c>
      <c r="K4113">
        <v>605.16999999999996</v>
      </c>
      <c r="L4113">
        <v>22</v>
      </c>
      <c r="M4113">
        <v>1</v>
      </c>
      <c r="N4113">
        <f t="shared" si="168"/>
        <v>0</v>
      </c>
      <c r="O4113">
        <f t="shared" si="169"/>
        <v>0</v>
      </c>
      <c r="P4113" t="s">
        <v>12694</v>
      </c>
    </row>
    <row r="4114" spans="2:16" x14ac:dyDescent="0.25">
      <c r="B4114" t="s">
        <v>4119</v>
      </c>
      <c r="C4114" s="119" t="s">
        <v>60</v>
      </c>
      <c r="D4114" t="s">
        <v>11537</v>
      </c>
      <c r="E4114" t="s">
        <v>11530</v>
      </c>
      <c r="F4114" t="s">
        <v>11540</v>
      </c>
      <c r="G4114" t="s">
        <v>61</v>
      </c>
      <c r="H4114" t="s">
        <v>18</v>
      </c>
      <c r="I4114" t="s">
        <v>11541</v>
      </c>
      <c r="J4114">
        <v>2016</v>
      </c>
      <c r="K4114">
        <v>605.16999999999996</v>
      </c>
      <c r="L4114">
        <v>22</v>
      </c>
      <c r="M4114">
        <v>1</v>
      </c>
      <c r="N4114">
        <f t="shared" si="168"/>
        <v>0</v>
      </c>
      <c r="O4114">
        <f t="shared" si="169"/>
        <v>0</v>
      </c>
      <c r="P4114" t="s">
        <v>12694</v>
      </c>
    </row>
    <row r="4115" spans="2:16" x14ac:dyDescent="0.25">
      <c r="B4115" t="s">
        <v>4120</v>
      </c>
      <c r="C4115" s="119" t="s">
        <v>60</v>
      </c>
      <c r="D4115" t="s">
        <v>11537</v>
      </c>
      <c r="E4115" t="s">
        <v>11530</v>
      </c>
      <c r="F4115" t="s">
        <v>11540</v>
      </c>
      <c r="G4115" t="s">
        <v>61</v>
      </c>
      <c r="H4115" t="s">
        <v>18</v>
      </c>
      <c r="I4115" t="s">
        <v>11541</v>
      </c>
      <c r="J4115">
        <v>2016</v>
      </c>
      <c r="K4115">
        <v>827.65</v>
      </c>
      <c r="L4115">
        <v>25</v>
      </c>
      <c r="M4115">
        <v>1</v>
      </c>
      <c r="N4115">
        <f t="shared" si="168"/>
        <v>0</v>
      </c>
      <c r="O4115">
        <f t="shared" si="169"/>
        <v>0</v>
      </c>
      <c r="P4115" t="s">
        <v>12694</v>
      </c>
    </row>
    <row r="4116" spans="2:16" x14ac:dyDescent="0.25">
      <c r="B4116" t="s">
        <v>4121</v>
      </c>
      <c r="C4116" s="119" t="s">
        <v>60</v>
      </c>
      <c r="D4116" t="s">
        <v>11539</v>
      </c>
      <c r="E4116" t="s">
        <v>11530</v>
      </c>
      <c r="F4116" t="s">
        <v>11540</v>
      </c>
      <c r="G4116" t="s">
        <v>61</v>
      </c>
      <c r="H4116" t="s">
        <v>18</v>
      </c>
      <c r="I4116" t="s">
        <v>11541</v>
      </c>
      <c r="J4116">
        <v>2016</v>
      </c>
      <c r="K4116">
        <v>607.49</v>
      </c>
      <c r="L4116">
        <v>37</v>
      </c>
      <c r="M4116">
        <v>1</v>
      </c>
      <c r="N4116">
        <f t="shared" si="168"/>
        <v>0</v>
      </c>
      <c r="O4116">
        <f t="shared" si="169"/>
        <v>0</v>
      </c>
      <c r="P4116" t="s">
        <v>12694</v>
      </c>
    </row>
    <row r="4117" spans="2:16" x14ac:dyDescent="0.25">
      <c r="B4117" t="s">
        <v>4122</v>
      </c>
      <c r="C4117" s="119" t="s">
        <v>60</v>
      </c>
      <c r="D4117" t="s">
        <v>11552</v>
      </c>
      <c r="E4117" t="s">
        <v>11530</v>
      </c>
      <c r="F4117" t="s">
        <v>11540</v>
      </c>
      <c r="G4117" t="s">
        <v>61</v>
      </c>
      <c r="H4117" t="s">
        <v>18</v>
      </c>
      <c r="I4117" t="s">
        <v>11541</v>
      </c>
      <c r="J4117">
        <v>2016</v>
      </c>
      <c r="K4117">
        <v>606.21</v>
      </c>
      <c r="L4117">
        <v>27</v>
      </c>
      <c r="M4117">
        <v>1</v>
      </c>
      <c r="N4117">
        <f t="shared" si="168"/>
        <v>0</v>
      </c>
      <c r="O4117">
        <f t="shared" si="169"/>
        <v>0</v>
      </c>
      <c r="P4117" t="s">
        <v>12694</v>
      </c>
    </row>
    <row r="4118" spans="2:16" x14ac:dyDescent="0.25">
      <c r="B4118" t="s">
        <v>4123</v>
      </c>
      <c r="C4118" s="119" t="s">
        <v>60</v>
      </c>
      <c r="D4118" t="s">
        <v>11552</v>
      </c>
      <c r="E4118" t="s">
        <v>11530</v>
      </c>
      <c r="F4118" t="s">
        <v>11540</v>
      </c>
      <c r="G4118" t="s">
        <v>61</v>
      </c>
      <c r="H4118" t="s">
        <v>18</v>
      </c>
      <c r="I4118" t="s">
        <v>11541</v>
      </c>
      <c r="J4118">
        <v>2016</v>
      </c>
      <c r="K4118">
        <v>611.39</v>
      </c>
      <c r="L4118">
        <v>67</v>
      </c>
      <c r="M4118">
        <v>1</v>
      </c>
      <c r="N4118">
        <f t="shared" si="168"/>
        <v>0</v>
      </c>
      <c r="O4118">
        <f t="shared" si="169"/>
        <v>0</v>
      </c>
      <c r="P4118" t="s">
        <v>12694</v>
      </c>
    </row>
    <row r="4119" spans="2:16" x14ac:dyDescent="0.25">
      <c r="B4119" t="s">
        <v>4124</v>
      </c>
      <c r="C4119" s="119" t="s">
        <v>60</v>
      </c>
      <c r="D4119" t="s">
        <v>11537</v>
      </c>
      <c r="E4119" t="s">
        <v>11530</v>
      </c>
      <c r="F4119" t="s">
        <v>11540</v>
      </c>
      <c r="G4119" t="s">
        <v>61</v>
      </c>
      <c r="H4119" t="s">
        <v>18</v>
      </c>
      <c r="I4119" t="s">
        <v>11541</v>
      </c>
      <c r="J4119">
        <v>2016</v>
      </c>
      <c r="K4119">
        <v>605.82000000000005</v>
      </c>
      <c r="L4119">
        <v>27</v>
      </c>
      <c r="M4119">
        <v>1</v>
      </c>
      <c r="N4119">
        <f t="shared" si="168"/>
        <v>0</v>
      </c>
      <c r="O4119">
        <f t="shared" si="169"/>
        <v>0</v>
      </c>
      <c r="P4119" t="s">
        <v>12694</v>
      </c>
    </row>
    <row r="4120" spans="2:16" x14ac:dyDescent="0.25">
      <c r="B4120" t="s">
        <v>4125</v>
      </c>
      <c r="C4120" s="119" t="s">
        <v>60</v>
      </c>
      <c r="D4120" t="s">
        <v>11537</v>
      </c>
      <c r="E4120" t="s">
        <v>11530</v>
      </c>
      <c r="F4120" t="s">
        <v>11540</v>
      </c>
      <c r="G4120" t="s">
        <v>61</v>
      </c>
      <c r="H4120" t="s">
        <v>18</v>
      </c>
      <c r="I4120" t="s">
        <v>11541</v>
      </c>
      <c r="J4120">
        <v>2016</v>
      </c>
      <c r="K4120">
        <v>605.82000000000005</v>
      </c>
      <c r="L4120">
        <v>27</v>
      </c>
      <c r="M4120">
        <v>1</v>
      </c>
      <c r="N4120">
        <f t="shared" si="168"/>
        <v>0</v>
      </c>
      <c r="O4120">
        <f t="shared" si="169"/>
        <v>0</v>
      </c>
      <c r="P4120" t="s">
        <v>12694</v>
      </c>
    </row>
    <row r="4121" spans="2:16" x14ac:dyDescent="0.25">
      <c r="B4121" t="s">
        <v>4126</v>
      </c>
      <c r="C4121" s="119" t="s">
        <v>60</v>
      </c>
      <c r="D4121" t="s">
        <v>11537</v>
      </c>
      <c r="E4121" t="s">
        <v>11530</v>
      </c>
      <c r="F4121" t="s">
        <v>11540</v>
      </c>
      <c r="G4121" t="s">
        <v>61</v>
      </c>
      <c r="H4121" t="s">
        <v>18</v>
      </c>
      <c r="I4121" t="s">
        <v>11541</v>
      </c>
      <c r="J4121">
        <v>2016</v>
      </c>
      <c r="K4121">
        <v>634.67999999999995</v>
      </c>
      <c r="L4121">
        <v>24</v>
      </c>
      <c r="M4121">
        <v>1</v>
      </c>
      <c r="N4121">
        <f t="shared" si="168"/>
        <v>0</v>
      </c>
      <c r="O4121">
        <f t="shared" si="169"/>
        <v>0</v>
      </c>
      <c r="P4121" t="s">
        <v>12694</v>
      </c>
    </row>
    <row r="4122" spans="2:16" x14ac:dyDescent="0.25">
      <c r="B4122" t="s">
        <v>4127</v>
      </c>
      <c r="C4122" s="119" t="s">
        <v>60</v>
      </c>
      <c r="D4122" t="s">
        <v>11537</v>
      </c>
      <c r="E4122" t="s">
        <v>11530</v>
      </c>
      <c r="F4122" t="s">
        <v>11540</v>
      </c>
      <c r="G4122" t="s">
        <v>61</v>
      </c>
      <c r="H4122" t="s">
        <v>18</v>
      </c>
      <c r="I4122" t="s">
        <v>11541</v>
      </c>
      <c r="J4122">
        <v>2016</v>
      </c>
      <c r="K4122">
        <v>678.17</v>
      </c>
      <c r="L4122">
        <v>23</v>
      </c>
      <c r="M4122">
        <v>1</v>
      </c>
      <c r="N4122">
        <f t="shared" si="168"/>
        <v>0</v>
      </c>
      <c r="O4122">
        <f t="shared" si="169"/>
        <v>0</v>
      </c>
      <c r="P4122" t="s">
        <v>12694</v>
      </c>
    </row>
    <row r="4123" spans="2:16" x14ac:dyDescent="0.25">
      <c r="B4123" t="s">
        <v>4128</v>
      </c>
      <c r="C4123" s="119" t="s">
        <v>60</v>
      </c>
      <c r="D4123" t="s">
        <v>11550</v>
      </c>
      <c r="E4123" t="s">
        <v>11530</v>
      </c>
      <c r="F4123" t="s">
        <v>11540</v>
      </c>
      <c r="G4123" t="s">
        <v>61</v>
      </c>
      <c r="H4123" t="s">
        <v>18</v>
      </c>
      <c r="I4123" t="s">
        <v>11541</v>
      </c>
      <c r="J4123">
        <v>2016</v>
      </c>
      <c r="K4123">
        <v>636.11</v>
      </c>
      <c r="L4123">
        <v>32</v>
      </c>
      <c r="M4123">
        <v>1</v>
      </c>
      <c r="N4123">
        <f t="shared" si="168"/>
        <v>0</v>
      </c>
      <c r="O4123">
        <f t="shared" si="169"/>
        <v>0</v>
      </c>
      <c r="P4123" t="s">
        <v>12694</v>
      </c>
    </row>
    <row r="4124" spans="2:16" x14ac:dyDescent="0.25">
      <c r="B4124" t="s">
        <v>4129</v>
      </c>
      <c r="C4124" s="119" t="s">
        <v>60</v>
      </c>
      <c r="D4124" t="s">
        <v>11550</v>
      </c>
      <c r="E4124" t="s">
        <v>11530</v>
      </c>
      <c r="F4124" t="s">
        <v>11540</v>
      </c>
      <c r="G4124" t="s">
        <v>61</v>
      </c>
      <c r="H4124" t="s">
        <v>18</v>
      </c>
      <c r="I4124" t="s">
        <v>11541</v>
      </c>
      <c r="J4124">
        <v>2016</v>
      </c>
      <c r="K4124">
        <v>635.21</v>
      </c>
      <c r="L4124">
        <v>33</v>
      </c>
      <c r="M4124">
        <v>1</v>
      </c>
      <c r="N4124">
        <f t="shared" si="168"/>
        <v>0</v>
      </c>
      <c r="O4124">
        <f t="shared" si="169"/>
        <v>0</v>
      </c>
      <c r="P4124" t="s">
        <v>12694</v>
      </c>
    </row>
    <row r="4125" spans="2:16" x14ac:dyDescent="0.25">
      <c r="B4125" t="s">
        <v>4130</v>
      </c>
      <c r="C4125" s="119" t="s">
        <v>60</v>
      </c>
      <c r="D4125" t="s">
        <v>11550</v>
      </c>
      <c r="E4125" t="s">
        <v>11530</v>
      </c>
      <c r="F4125" t="s">
        <v>11540</v>
      </c>
      <c r="G4125" t="s">
        <v>61</v>
      </c>
      <c r="H4125" t="s">
        <v>18</v>
      </c>
      <c r="I4125" t="s">
        <v>11541</v>
      </c>
      <c r="J4125">
        <v>2016</v>
      </c>
      <c r="K4125">
        <v>606.97</v>
      </c>
      <c r="L4125">
        <v>33</v>
      </c>
      <c r="M4125">
        <v>1</v>
      </c>
      <c r="N4125">
        <f t="shared" si="168"/>
        <v>0</v>
      </c>
      <c r="O4125">
        <f t="shared" si="169"/>
        <v>0</v>
      </c>
      <c r="P4125" t="s">
        <v>12694</v>
      </c>
    </row>
    <row r="4126" spans="2:16" x14ac:dyDescent="0.25">
      <c r="B4126" t="s">
        <v>4131</v>
      </c>
      <c r="C4126" s="119" t="s">
        <v>60</v>
      </c>
      <c r="D4126" t="s">
        <v>11550</v>
      </c>
      <c r="E4126" t="s">
        <v>11530</v>
      </c>
      <c r="F4126" t="s">
        <v>11540</v>
      </c>
      <c r="G4126" t="s">
        <v>61</v>
      </c>
      <c r="H4126" t="s">
        <v>18</v>
      </c>
      <c r="I4126" t="s">
        <v>11541</v>
      </c>
      <c r="J4126">
        <v>2016</v>
      </c>
      <c r="K4126">
        <v>636.63</v>
      </c>
      <c r="L4126">
        <v>36</v>
      </c>
      <c r="M4126">
        <v>1</v>
      </c>
      <c r="N4126">
        <f t="shared" si="168"/>
        <v>0</v>
      </c>
      <c r="O4126">
        <f t="shared" si="169"/>
        <v>0</v>
      </c>
      <c r="P4126" t="s">
        <v>12694</v>
      </c>
    </row>
    <row r="4127" spans="2:16" x14ac:dyDescent="0.25">
      <c r="B4127" t="s">
        <v>4132</v>
      </c>
      <c r="C4127" s="119" t="s">
        <v>60</v>
      </c>
      <c r="D4127" t="s">
        <v>11550</v>
      </c>
      <c r="E4127" t="s">
        <v>11530</v>
      </c>
      <c r="F4127" t="s">
        <v>11540</v>
      </c>
      <c r="G4127" t="s">
        <v>61</v>
      </c>
      <c r="H4127" t="s">
        <v>18</v>
      </c>
      <c r="I4127" t="s">
        <v>11541</v>
      </c>
      <c r="J4127">
        <v>2016</v>
      </c>
      <c r="K4127">
        <v>607.61</v>
      </c>
      <c r="L4127">
        <v>38</v>
      </c>
      <c r="M4127">
        <v>1</v>
      </c>
      <c r="N4127">
        <f t="shared" si="168"/>
        <v>0</v>
      </c>
      <c r="O4127">
        <f t="shared" si="169"/>
        <v>0</v>
      </c>
      <c r="P4127" t="s">
        <v>12694</v>
      </c>
    </row>
    <row r="4128" spans="2:16" x14ac:dyDescent="0.25">
      <c r="B4128" t="s">
        <v>4133</v>
      </c>
      <c r="C4128" s="119" t="s">
        <v>60</v>
      </c>
      <c r="D4128" t="s">
        <v>11550</v>
      </c>
      <c r="E4128" t="s">
        <v>11530</v>
      </c>
      <c r="F4128" t="s">
        <v>11540</v>
      </c>
      <c r="G4128" t="s">
        <v>61</v>
      </c>
      <c r="H4128" t="s">
        <v>18</v>
      </c>
      <c r="I4128" t="s">
        <v>11541</v>
      </c>
      <c r="J4128">
        <v>2016</v>
      </c>
      <c r="K4128">
        <v>607.61</v>
      </c>
      <c r="L4128">
        <v>38</v>
      </c>
      <c r="M4128">
        <v>1</v>
      </c>
      <c r="N4128">
        <f t="shared" si="168"/>
        <v>0</v>
      </c>
      <c r="O4128">
        <f t="shared" si="169"/>
        <v>0</v>
      </c>
      <c r="P4128" t="s">
        <v>12694</v>
      </c>
    </row>
    <row r="4129" spans="2:16" x14ac:dyDescent="0.25">
      <c r="B4129" t="s">
        <v>4134</v>
      </c>
      <c r="C4129" s="119" t="s">
        <v>60</v>
      </c>
      <c r="D4129" t="s">
        <v>11550</v>
      </c>
      <c r="E4129" t="s">
        <v>11530</v>
      </c>
      <c r="F4129" t="s">
        <v>11540</v>
      </c>
      <c r="G4129" t="s">
        <v>61</v>
      </c>
      <c r="H4129" t="s">
        <v>18</v>
      </c>
      <c r="I4129" t="s">
        <v>11541</v>
      </c>
      <c r="J4129">
        <v>2016</v>
      </c>
      <c r="K4129">
        <v>635.72</v>
      </c>
      <c r="L4129">
        <v>29</v>
      </c>
      <c r="M4129">
        <v>1</v>
      </c>
      <c r="N4129">
        <f t="shared" si="168"/>
        <v>0</v>
      </c>
      <c r="O4129">
        <f t="shared" si="169"/>
        <v>0</v>
      </c>
      <c r="P4129" t="s">
        <v>12694</v>
      </c>
    </row>
    <row r="4130" spans="2:16" x14ac:dyDescent="0.25">
      <c r="B4130" t="s">
        <v>4135</v>
      </c>
      <c r="C4130" s="119" t="s">
        <v>60</v>
      </c>
      <c r="D4130" t="s">
        <v>11550</v>
      </c>
      <c r="E4130" t="s">
        <v>11530</v>
      </c>
      <c r="F4130" t="s">
        <v>11540</v>
      </c>
      <c r="G4130" t="s">
        <v>61</v>
      </c>
      <c r="H4130" t="s">
        <v>18</v>
      </c>
      <c r="I4130" t="s">
        <v>11541</v>
      </c>
      <c r="J4130">
        <v>2016</v>
      </c>
      <c r="K4130">
        <v>603.47</v>
      </c>
      <c r="L4130">
        <v>22</v>
      </c>
      <c r="M4130">
        <v>1</v>
      </c>
      <c r="N4130">
        <f t="shared" si="168"/>
        <v>0</v>
      </c>
      <c r="O4130">
        <f t="shared" si="169"/>
        <v>0</v>
      </c>
      <c r="P4130" t="s">
        <v>12694</v>
      </c>
    </row>
    <row r="4131" spans="2:16" x14ac:dyDescent="0.25">
      <c r="B4131" t="s">
        <v>4136</v>
      </c>
      <c r="C4131" s="119" t="s">
        <v>60</v>
      </c>
      <c r="D4131" t="s">
        <v>11537</v>
      </c>
      <c r="E4131" t="s">
        <v>11530</v>
      </c>
      <c r="F4131" t="s">
        <v>11540</v>
      </c>
      <c r="G4131" t="s">
        <v>61</v>
      </c>
      <c r="H4131" t="s">
        <v>18</v>
      </c>
      <c r="I4131" t="s">
        <v>11541</v>
      </c>
      <c r="J4131">
        <v>2016</v>
      </c>
      <c r="K4131">
        <v>638.04999999999995</v>
      </c>
      <c r="L4131">
        <v>47</v>
      </c>
      <c r="M4131">
        <v>1</v>
      </c>
      <c r="N4131">
        <f t="shared" si="168"/>
        <v>0</v>
      </c>
      <c r="O4131">
        <f t="shared" si="169"/>
        <v>0</v>
      </c>
      <c r="P4131" t="s">
        <v>12694</v>
      </c>
    </row>
    <row r="4132" spans="2:16" x14ac:dyDescent="0.25">
      <c r="B4132" t="s">
        <v>4137</v>
      </c>
      <c r="C4132" s="119" t="s">
        <v>60</v>
      </c>
      <c r="D4132" t="s">
        <v>11550</v>
      </c>
      <c r="E4132" t="s">
        <v>11530</v>
      </c>
      <c r="F4132" t="s">
        <v>11540</v>
      </c>
      <c r="G4132" t="s">
        <v>61</v>
      </c>
      <c r="H4132" t="s">
        <v>18</v>
      </c>
      <c r="I4132" t="s">
        <v>11541</v>
      </c>
      <c r="J4132">
        <v>2016</v>
      </c>
      <c r="K4132">
        <v>635.21</v>
      </c>
      <c r="L4132">
        <v>33</v>
      </c>
      <c r="M4132">
        <v>1</v>
      </c>
      <c r="N4132">
        <f t="shared" si="168"/>
        <v>0</v>
      </c>
      <c r="O4132">
        <f t="shared" si="169"/>
        <v>0</v>
      </c>
      <c r="P4132" t="s">
        <v>12694</v>
      </c>
    </row>
    <row r="4133" spans="2:16" x14ac:dyDescent="0.25">
      <c r="B4133" t="s">
        <v>4138</v>
      </c>
      <c r="C4133" s="119" t="s">
        <v>60</v>
      </c>
      <c r="D4133" t="s">
        <v>11539</v>
      </c>
      <c r="E4133" t="s">
        <v>11530</v>
      </c>
      <c r="F4133" t="s">
        <v>11540</v>
      </c>
      <c r="G4133" t="s">
        <v>61</v>
      </c>
      <c r="H4133" t="s">
        <v>18</v>
      </c>
      <c r="I4133" t="s">
        <v>11541</v>
      </c>
      <c r="J4133">
        <v>2016</v>
      </c>
      <c r="K4133">
        <v>1508.45</v>
      </c>
      <c r="L4133">
        <v>25</v>
      </c>
      <c r="M4133">
        <v>1</v>
      </c>
      <c r="N4133">
        <f t="shared" si="168"/>
        <v>0</v>
      </c>
      <c r="O4133">
        <f t="shared" si="169"/>
        <v>0</v>
      </c>
      <c r="P4133" t="s">
        <v>12694</v>
      </c>
    </row>
    <row r="4134" spans="2:16" x14ac:dyDescent="0.25">
      <c r="B4134" t="s">
        <v>4139</v>
      </c>
      <c r="C4134" s="119" t="s">
        <v>60</v>
      </c>
      <c r="D4134" t="s">
        <v>11539</v>
      </c>
      <c r="E4134" t="s">
        <v>11530</v>
      </c>
      <c r="F4134" t="s">
        <v>11540</v>
      </c>
      <c r="G4134" t="s">
        <v>61</v>
      </c>
      <c r="H4134" t="s">
        <v>18</v>
      </c>
      <c r="I4134" t="s">
        <v>11541</v>
      </c>
      <c r="J4134">
        <v>2016</v>
      </c>
      <c r="K4134">
        <v>605.54</v>
      </c>
      <c r="L4134">
        <v>22</v>
      </c>
      <c r="M4134">
        <v>1</v>
      </c>
      <c r="N4134">
        <f t="shared" si="168"/>
        <v>0</v>
      </c>
      <c r="O4134">
        <f t="shared" si="169"/>
        <v>0</v>
      </c>
      <c r="P4134" t="s">
        <v>12694</v>
      </c>
    </row>
    <row r="4135" spans="2:16" x14ac:dyDescent="0.25">
      <c r="B4135" t="s">
        <v>4140</v>
      </c>
      <c r="C4135" s="119" t="s">
        <v>60</v>
      </c>
      <c r="D4135" t="s">
        <v>11537</v>
      </c>
      <c r="E4135" t="s">
        <v>11530</v>
      </c>
      <c r="F4135" t="s">
        <v>11540</v>
      </c>
      <c r="G4135" t="s">
        <v>61</v>
      </c>
      <c r="H4135" t="s">
        <v>18</v>
      </c>
      <c r="I4135" t="s">
        <v>11541</v>
      </c>
      <c r="J4135">
        <v>2016</v>
      </c>
      <c r="K4135">
        <v>602.74</v>
      </c>
      <c r="L4135">
        <v>27</v>
      </c>
      <c r="M4135">
        <v>1</v>
      </c>
      <c r="N4135">
        <f t="shared" si="168"/>
        <v>0</v>
      </c>
      <c r="O4135">
        <f t="shared" si="169"/>
        <v>0</v>
      </c>
      <c r="P4135" t="s">
        <v>12694</v>
      </c>
    </row>
    <row r="4136" spans="2:16" x14ac:dyDescent="0.25">
      <c r="B4136" t="s">
        <v>4141</v>
      </c>
      <c r="C4136" s="119" t="s">
        <v>60</v>
      </c>
      <c r="D4136" t="s">
        <v>11537</v>
      </c>
      <c r="E4136" t="s">
        <v>11530</v>
      </c>
      <c r="F4136" t="s">
        <v>11540</v>
      </c>
      <c r="G4136" t="s">
        <v>61</v>
      </c>
      <c r="H4136" t="s">
        <v>18</v>
      </c>
      <c r="I4136" t="s">
        <v>11541</v>
      </c>
      <c r="J4136">
        <v>2016</v>
      </c>
      <c r="K4136">
        <v>602.47</v>
      </c>
      <c r="L4136">
        <v>25</v>
      </c>
      <c r="M4136">
        <v>1</v>
      </c>
      <c r="N4136">
        <f t="shared" si="168"/>
        <v>0</v>
      </c>
      <c r="O4136">
        <f t="shared" si="169"/>
        <v>0</v>
      </c>
      <c r="P4136" t="s">
        <v>12694</v>
      </c>
    </row>
    <row r="4137" spans="2:16" x14ac:dyDescent="0.25">
      <c r="B4137" t="s">
        <v>4142</v>
      </c>
      <c r="C4137" s="119" t="s">
        <v>60</v>
      </c>
      <c r="D4137" t="s">
        <v>11537</v>
      </c>
      <c r="E4137" t="s">
        <v>11530</v>
      </c>
      <c r="F4137" t="s">
        <v>11540</v>
      </c>
      <c r="G4137" t="s">
        <v>61</v>
      </c>
      <c r="H4137" t="s">
        <v>18</v>
      </c>
      <c r="I4137" t="s">
        <v>11541</v>
      </c>
      <c r="J4137">
        <v>2016</v>
      </c>
      <c r="K4137">
        <v>603.85</v>
      </c>
      <c r="L4137">
        <v>25</v>
      </c>
      <c r="M4137">
        <v>1</v>
      </c>
      <c r="N4137">
        <f t="shared" si="168"/>
        <v>0</v>
      </c>
      <c r="O4137">
        <f t="shared" si="169"/>
        <v>0</v>
      </c>
      <c r="P4137" t="s">
        <v>12694</v>
      </c>
    </row>
    <row r="4138" spans="2:16" x14ac:dyDescent="0.25">
      <c r="B4138" t="s">
        <v>4143</v>
      </c>
      <c r="C4138" s="119" t="s">
        <v>60</v>
      </c>
      <c r="D4138" t="s">
        <v>11537</v>
      </c>
      <c r="E4138" t="s">
        <v>11530</v>
      </c>
      <c r="F4138" t="s">
        <v>11540</v>
      </c>
      <c r="G4138" t="s">
        <v>61</v>
      </c>
      <c r="H4138" t="s">
        <v>18</v>
      </c>
      <c r="I4138" t="s">
        <v>11541</v>
      </c>
      <c r="J4138">
        <v>2016</v>
      </c>
      <c r="K4138">
        <v>602.47</v>
      </c>
      <c r="L4138">
        <v>25</v>
      </c>
      <c r="M4138">
        <v>1</v>
      </c>
      <c r="N4138">
        <f t="shared" si="168"/>
        <v>0</v>
      </c>
      <c r="O4138">
        <f t="shared" si="169"/>
        <v>0</v>
      </c>
      <c r="P4138" t="s">
        <v>12694</v>
      </c>
    </row>
    <row r="4139" spans="2:16" x14ac:dyDescent="0.25">
      <c r="B4139" t="s">
        <v>4144</v>
      </c>
      <c r="C4139" s="119" t="s">
        <v>60</v>
      </c>
      <c r="D4139" t="s">
        <v>11537</v>
      </c>
      <c r="E4139" t="s">
        <v>11530</v>
      </c>
      <c r="F4139" t="s">
        <v>11540</v>
      </c>
      <c r="G4139" t="s">
        <v>61</v>
      </c>
      <c r="H4139" t="s">
        <v>18</v>
      </c>
      <c r="I4139" t="s">
        <v>11541</v>
      </c>
      <c r="J4139">
        <v>2016</v>
      </c>
      <c r="K4139">
        <v>602.61</v>
      </c>
      <c r="L4139">
        <v>26</v>
      </c>
      <c r="M4139">
        <v>1</v>
      </c>
      <c r="N4139">
        <f t="shared" si="168"/>
        <v>0</v>
      </c>
      <c r="O4139">
        <f t="shared" si="169"/>
        <v>0</v>
      </c>
      <c r="P4139" t="s">
        <v>12694</v>
      </c>
    </row>
    <row r="4140" spans="2:16" x14ac:dyDescent="0.25">
      <c r="B4140" t="s">
        <v>4145</v>
      </c>
      <c r="C4140" s="119" t="s">
        <v>60</v>
      </c>
      <c r="D4140" t="s">
        <v>11537</v>
      </c>
      <c r="E4140" t="s">
        <v>11530</v>
      </c>
      <c r="F4140" t="s">
        <v>11540</v>
      </c>
      <c r="G4140" t="s">
        <v>61</v>
      </c>
      <c r="H4140" t="s">
        <v>18</v>
      </c>
      <c r="I4140" t="s">
        <v>11541</v>
      </c>
      <c r="J4140">
        <v>2016</v>
      </c>
      <c r="K4140">
        <v>606.44000000000005</v>
      </c>
      <c r="L4140">
        <v>29</v>
      </c>
      <c r="M4140">
        <v>1</v>
      </c>
      <c r="N4140">
        <f t="shared" si="168"/>
        <v>0</v>
      </c>
      <c r="O4140">
        <f t="shared" si="169"/>
        <v>0</v>
      </c>
      <c r="P4140" t="s">
        <v>12694</v>
      </c>
    </row>
    <row r="4141" spans="2:16" x14ac:dyDescent="0.25">
      <c r="B4141" t="s">
        <v>4146</v>
      </c>
      <c r="C4141" s="119" t="s">
        <v>60</v>
      </c>
      <c r="D4141" t="s">
        <v>11537</v>
      </c>
      <c r="E4141" t="s">
        <v>11530</v>
      </c>
      <c r="F4141" t="s">
        <v>11540</v>
      </c>
      <c r="G4141" t="s">
        <v>61</v>
      </c>
      <c r="H4141" t="s">
        <v>18</v>
      </c>
      <c r="I4141" t="s">
        <v>11541</v>
      </c>
      <c r="J4141">
        <v>2016</v>
      </c>
      <c r="K4141">
        <v>606.71</v>
      </c>
      <c r="L4141">
        <v>31</v>
      </c>
      <c r="M4141">
        <v>1</v>
      </c>
      <c r="N4141">
        <f t="shared" si="168"/>
        <v>0</v>
      </c>
      <c r="O4141">
        <f t="shared" si="169"/>
        <v>0</v>
      </c>
      <c r="P4141" t="s">
        <v>12694</v>
      </c>
    </row>
    <row r="4142" spans="2:16" x14ac:dyDescent="0.25">
      <c r="B4142" t="s">
        <v>4147</v>
      </c>
      <c r="C4142" s="119" t="s">
        <v>60</v>
      </c>
      <c r="D4142" t="s">
        <v>11537</v>
      </c>
      <c r="E4142" t="s">
        <v>11530</v>
      </c>
      <c r="F4142" t="s">
        <v>11540</v>
      </c>
      <c r="G4142" t="s">
        <v>61</v>
      </c>
      <c r="H4142" t="s">
        <v>18</v>
      </c>
      <c r="I4142" t="s">
        <v>11541</v>
      </c>
      <c r="J4142">
        <v>2016</v>
      </c>
      <c r="K4142">
        <v>606.05999999999995</v>
      </c>
      <c r="L4142">
        <v>26</v>
      </c>
      <c r="M4142">
        <v>1</v>
      </c>
      <c r="N4142">
        <f t="shared" si="168"/>
        <v>0</v>
      </c>
      <c r="O4142">
        <f t="shared" si="169"/>
        <v>0</v>
      </c>
      <c r="P4142" t="s">
        <v>12694</v>
      </c>
    </row>
    <row r="4143" spans="2:16" x14ac:dyDescent="0.25">
      <c r="B4143" t="s">
        <v>4148</v>
      </c>
      <c r="C4143" s="119" t="s">
        <v>60</v>
      </c>
      <c r="D4143" t="s">
        <v>11537</v>
      </c>
      <c r="E4143" t="s">
        <v>11530</v>
      </c>
      <c r="F4143" t="s">
        <v>11540</v>
      </c>
      <c r="G4143" t="s">
        <v>61</v>
      </c>
      <c r="H4143" t="s">
        <v>18</v>
      </c>
      <c r="I4143" t="s">
        <v>11541</v>
      </c>
      <c r="J4143">
        <v>2016</v>
      </c>
      <c r="K4143">
        <v>605.95000000000005</v>
      </c>
      <c r="L4143">
        <v>25</v>
      </c>
      <c r="M4143">
        <v>1</v>
      </c>
      <c r="N4143">
        <f t="shared" si="168"/>
        <v>0</v>
      </c>
      <c r="O4143">
        <f t="shared" si="169"/>
        <v>0</v>
      </c>
      <c r="P4143" t="s">
        <v>12694</v>
      </c>
    </row>
    <row r="4144" spans="2:16" x14ac:dyDescent="0.25">
      <c r="B4144" t="s">
        <v>4149</v>
      </c>
      <c r="C4144" s="119" t="s">
        <v>60</v>
      </c>
      <c r="D4144" t="s">
        <v>11537</v>
      </c>
      <c r="E4144" t="s">
        <v>11530</v>
      </c>
      <c r="F4144" t="s">
        <v>11540</v>
      </c>
      <c r="G4144" t="s">
        <v>61</v>
      </c>
      <c r="H4144" t="s">
        <v>18</v>
      </c>
      <c r="I4144" t="s">
        <v>11541</v>
      </c>
      <c r="J4144">
        <v>2016</v>
      </c>
      <c r="K4144">
        <v>909.63</v>
      </c>
      <c r="L4144">
        <v>27</v>
      </c>
      <c r="M4144">
        <v>1</v>
      </c>
      <c r="N4144">
        <f t="shared" si="168"/>
        <v>0</v>
      </c>
      <c r="O4144">
        <f t="shared" si="169"/>
        <v>0</v>
      </c>
      <c r="P4144" t="s">
        <v>12694</v>
      </c>
    </row>
    <row r="4145" spans="2:16" x14ac:dyDescent="0.25">
      <c r="B4145" t="s">
        <v>4150</v>
      </c>
      <c r="C4145" s="119" t="s">
        <v>60</v>
      </c>
      <c r="D4145" t="s">
        <v>11537</v>
      </c>
      <c r="E4145" t="s">
        <v>11530</v>
      </c>
      <c r="F4145" t="s">
        <v>11540</v>
      </c>
      <c r="G4145" t="s">
        <v>61</v>
      </c>
      <c r="H4145" t="s">
        <v>18</v>
      </c>
      <c r="I4145" t="s">
        <v>11541</v>
      </c>
      <c r="J4145">
        <v>2016</v>
      </c>
      <c r="K4145">
        <v>602.59</v>
      </c>
      <c r="L4145">
        <v>26</v>
      </c>
      <c r="M4145">
        <v>1</v>
      </c>
      <c r="N4145">
        <f t="shared" si="168"/>
        <v>0</v>
      </c>
      <c r="O4145">
        <f t="shared" si="169"/>
        <v>0</v>
      </c>
      <c r="P4145" t="s">
        <v>12694</v>
      </c>
    </row>
    <row r="4146" spans="2:16" x14ac:dyDescent="0.25">
      <c r="B4146" t="s">
        <v>4151</v>
      </c>
      <c r="C4146" s="119" t="s">
        <v>60</v>
      </c>
      <c r="D4146" t="s">
        <v>11537</v>
      </c>
      <c r="E4146" t="s">
        <v>11530</v>
      </c>
      <c r="F4146" t="s">
        <v>11540</v>
      </c>
      <c r="G4146" t="s">
        <v>61</v>
      </c>
      <c r="H4146" t="s">
        <v>18</v>
      </c>
      <c r="I4146" t="s">
        <v>11533</v>
      </c>
      <c r="J4146">
        <v>2016</v>
      </c>
      <c r="K4146">
        <v>617.78</v>
      </c>
      <c r="L4146">
        <v>22</v>
      </c>
      <c r="M4146">
        <v>1</v>
      </c>
      <c r="N4146">
        <f t="shared" si="168"/>
        <v>0</v>
      </c>
      <c r="O4146">
        <f t="shared" si="169"/>
        <v>0</v>
      </c>
      <c r="P4146" t="s">
        <v>12694</v>
      </c>
    </row>
    <row r="4147" spans="2:16" x14ac:dyDescent="0.25">
      <c r="B4147" t="s">
        <v>4152</v>
      </c>
      <c r="C4147" s="119" t="s">
        <v>60</v>
      </c>
      <c r="D4147" t="s">
        <v>11537</v>
      </c>
      <c r="E4147" t="s">
        <v>11530</v>
      </c>
      <c r="F4147" t="s">
        <v>11540</v>
      </c>
      <c r="G4147" t="s">
        <v>61</v>
      </c>
      <c r="H4147" t="s">
        <v>18</v>
      </c>
      <c r="I4147" t="s">
        <v>11533</v>
      </c>
      <c r="J4147">
        <v>2016</v>
      </c>
      <c r="K4147">
        <v>617.79999999999995</v>
      </c>
      <c r="L4147">
        <v>23</v>
      </c>
      <c r="M4147">
        <v>1</v>
      </c>
      <c r="N4147">
        <f t="shared" si="168"/>
        <v>0</v>
      </c>
      <c r="O4147">
        <f t="shared" si="169"/>
        <v>0</v>
      </c>
      <c r="P4147" t="s">
        <v>12694</v>
      </c>
    </row>
    <row r="4148" spans="2:16" x14ac:dyDescent="0.25">
      <c r="B4148" t="s">
        <v>4153</v>
      </c>
      <c r="C4148" s="119" t="s">
        <v>60</v>
      </c>
      <c r="D4148" t="s">
        <v>11537</v>
      </c>
      <c r="E4148" t="s">
        <v>11530</v>
      </c>
      <c r="F4148" t="s">
        <v>11540</v>
      </c>
      <c r="G4148" t="s">
        <v>61</v>
      </c>
      <c r="H4148" t="s">
        <v>18</v>
      </c>
      <c r="I4148" t="s">
        <v>11541</v>
      </c>
      <c r="J4148">
        <v>2016</v>
      </c>
      <c r="K4148">
        <v>636.03</v>
      </c>
      <c r="L4148">
        <v>28</v>
      </c>
      <c r="M4148">
        <v>1</v>
      </c>
      <c r="N4148">
        <f t="shared" si="168"/>
        <v>0</v>
      </c>
      <c r="O4148">
        <f t="shared" si="169"/>
        <v>0</v>
      </c>
      <c r="P4148" t="s">
        <v>12694</v>
      </c>
    </row>
    <row r="4149" spans="2:16" x14ac:dyDescent="0.25">
      <c r="B4149" t="s">
        <v>4154</v>
      </c>
      <c r="C4149" s="119" t="s">
        <v>60</v>
      </c>
      <c r="D4149" t="s">
        <v>11537</v>
      </c>
      <c r="E4149" t="s">
        <v>11530</v>
      </c>
      <c r="F4149" t="s">
        <v>11540</v>
      </c>
      <c r="G4149" t="s">
        <v>61</v>
      </c>
      <c r="H4149" t="s">
        <v>18</v>
      </c>
      <c r="I4149" t="s">
        <v>11541</v>
      </c>
      <c r="J4149">
        <v>2016</v>
      </c>
      <c r="K4149">
        <v>635.27</v>
      </c>
      <c r="L4149">
        <v>33</v>
      </c>
      <c r="M4149">
        <v>1</v>
      </c>
      <c r="N4149">
        <f t="shared" si="168"/>
        <v>0</v>
      </c>
      <c r="O4149">
        <f t="shared" si="169"/>
        <v>0</v>
      </c>
      <c r="P4149" t="s">
        <v>12694</v>
      </c>
    </row>
    <row r="4150" spans="2:16" x14ac:dyDescent="0.25">
      <c r="B4150" t="s">
        <v>4155</v>
      </c>
      <c r="C4150" s="119" t="s">
        <v>60</v>
      </c>
      <c r="D4150" t="s">
        <v>11542</v>
      </c>
      <c r="E4150" t="s">
        <v>11530</v>
      </c>
      <c r="F4150" t="s">
        <v>11540</v>
      </c>
      <c r="G4150" t="s">
        <v>61</v>
      </c>
      <c r="H4150" t="s">
        <v>18</v>
      </c>
      <c r="I4150" t="s">
        <v>11541</v>
      </c>
      <c r="J4150">
        <v>2016</v>
      </c>
      <c r="K4150">
        <v>633.19000000000005</v>
      </c>
      <c r="L4150">
        <v>17</v>
      </c>
      <c r="M4150">
        <v>1</v>
      </c>
      <c r="N4150">
        <f t="shared" si="168"/>
        <v>0</v>
      </c>
      <c r="O4150">
        <f t="shared" si="169"/>
        <v>0</v>
      </c>
      <c r="P4150" t="s">
        <v>12694</v>
      </c>
    </row>
    <row r="4151" spans="2:16" x14ac:dyDescent="0.25">
      <c r="B4151" t="s">
        <v>4156</v>
      </c>
      <c r="C4151" s="119" t="s">
        <v>60</v>
      </c>
      <c r="D4151" t="s">
        <v>11537</v>
      </c>
      <c r="E4151" t="s">
        <v>11530</v>
      </c>
      <c r="F4151" t="s">
        <v>11540</v>
      </c>
      <c r="G4151" t="s">
        <v>61</v>
      </c>
      <c r="H4151" t="s">
        <v>18</v>
      </c>
      <c r="I4151" t="s">
        <v>11541</v>
      </c>
      <c r="J4151">
        <v>2016</v>
      </c>
      <c r="K4151">
        <v>603.96</v>
      </c>
      <c r="L4151">
        <v>17</v>
      </c>
      <c r="M4151">
        <v>1</v>
      </c>
      <c r="N4151">
        <f t="shared" si="168"/>
        <v>0</v>
      </c>
      <c r="O4151">
        <f t="shared" si="169"/>
        <v>0</v>
      </c>
      <c r="P4151" t="s">
        <v>12694</v>
      </c>
    </row>
    <row r="4152" spans="2:16" x14ac:dyDescent="0.25">
      <c r="B4152" t="s">
        <v>4157</v>
      </c>
      <c r="C4152" s="119" t="s">
        <v>60</v>
      </c>
      <c r="D4152" t="s">
        <v>11537</v>
      </c>
      <c r="E4152" t="s">
        <v>11530</v>
      </c>
      <c r="F4152" t="s">
        <v>11540</v>
      </c>
      <c r="G4152" t="s">
        <v>61</v>
      </c>
      <c r="H4152" t="s">
        <v>18</v>
      </c>
      <c r="I4152" t="s">
        <v>11541</v>
      </c>
      <c r="J4152">
        <v>2016</v>
      </c>
      <c r="K4152">
        <v>603.96</v>
      </c>
      <c r="L4152">
        <v>17</v>
      </c>
      <c r="M4152">
        <v>1</v>
      </c>
      <c r="N4152">
        <f t="shared" si="168"/>
        <v>0</v>
      </c>
      <c r="O4152">
        <f t="shared" si="169"/>
        <v>0</v>
      </c>
      <c r="P4152" t="s">
        <v>12694</v>
      </c>
    </row>
    <row r="4153" spans="2:16" x14ac:dyDescent="0.25">
      <c r="B4153" t="s">
        <v>4158</v>
      </c>
      <c r="C4153" s="119" t="s">
        <v>60</v>
      </c>
      <c r="D4153" t="s">
        <v>11537</v>
      </c>
      <c r="E4153" t="s">
        <v>11530</v>
      </c>
      <c r="F4153" t="s">
        <v>11540</v>
      </c>
      <c r="G4153" t="s">
        <v>61</v>
      </c>
      <c r="H4153" t="s">
        <v>18</v>
      </c>
      <c r="I4153" t="s">
        <v>11541</v>
      </c>
      <c r="J4153">
        <v>2016</v>
      </c>
      <c r="K4153">
        <v>604.99</v>
      </c>
      <c r="L4153">
        <v>25</v>
      </c>
      <c r="M4153">
        <v>1</v>
      </c>
      <c r="N4153">
        <f t="shared" si="168"/>
        <v>0</v>
      </c>
      <c r="O4153">
        <f t="shared" si="169"/>
        <v>0</v>
      </c>
      <c r="P4153" t="s">
        <v>12694</v>
      </c>
    </row>
    <row r="4154" spans="2:16" x14ac:dyDescent="0.25">
      <c r="B4154" t="s">
        <v>4159</v>
      </c>
      <c r="C4154" s="119" t="s">
        <v>60</v>
      </c>
      <c r="D4154" t="s">
        <v>11537</v>
      </c>
      <c r="E4154" t="s">
        <v>11530</v>
      </c>
      <c r="F4154" t="s">
        <v>11540</v>
      </c>
      <c r="G4154" t="s">
        <v>61</v>
      </c>
      <c r="H4154" t="s">
        <v>18</v>
      </c>
      <c r="I4154" t="s">
        <v>11541</v>
      </c>
      <c r="J4154">
        <v>2016</v>
      </c>
      <c r="K4154">
        <v>634.74</v>
      </c>
      <c r="L4154">
        <v>29</v>
      </c>
      <c r="M4154">
        <v>1</v>
      </c>
      <c r="N4154">
        <f t="shared" si="168"/>
        <v>0</v>
      </c>
      <c r="O4154">
        <f t="shared" si="169"/>
        <v>0</v>
      </c>
      <c r="P4154" t="s">
        <v>12694</v>
      </c>
    </row>
    <row r="4155" spans="2:16" x14ac:dyDescent="0.25">
      <c r="B4155" t="s">
        <v>4160</v>
      </c>
      <c r="C4155" s="119" t="s">
        <v>60</v>
      </c>
      <c r="D4155" t="s">
        <v>11537</v>
      </c>
      <c r="E4155" t="s">
        <v>11530</v>
      </c>
      <c r="F4155" t="s">
        <v>11540</v>
      </c>
      <c r="G4155" t="s">
        <v>61</v>
      </c>
      <c r="H4155" t="s">
        <v>18</v>
      </c>
      <c r="I4155" t="s">
        <v>11541</v>
      </c>
      <c r="J4155">
        <v>2016</v>
      </c>
      <c r="K4155">
        <v>606.61</v>
      </c>
      <c r="L4155">
        <v>27</v>
      </c>
      <c r="M4155">
        <v>1</v>
      </c>
      <c r="N4155">
        <f t="shared" si="168"/>
        <v>0</v>
      </c>
      <c r="O4155">
        <f t="shared" si="169"/>
        <v>0</v>
      </c>
      <c r="P4155" t="s">
        <v>12694</v>
      </c>
    </row>
    <row r="4156" spans="2:16" x14ac:dyDescent="0.25">
      <c r="B4156" t="s">
        <v>4161</v>
      </c>
      <c r="C4156" s="119" t="s">
        <v>60</v>
      </c>
      <c r="D4156" t="s">
        <v>11546</v>
      </c>
      <c r="E4156" t="s">
        <v>11530</v>
      </c>
      <c r="F4156" t="s">
        <v>11540</v>
      </c>
      <c r="G4156" t="s">
        <v>61</v>
      </c>
      <c r="H4156" t="s">
        <v>18</v>
      </c>
      <c r="I4156" t="s">
        <v>11541</v>
      </c>
      <c r="J4156">
        <v>2016</v>
      </c>
      <c r="K4156">
        <v>636.4</v>
      </c>
      <c r="L4156">
        <v>32</v>
      </c>
      <c r="M4156">
        <v>1</v>
      </c>
      <c r="N4156">
        <f t="shared" si="168"/>
        <v>0</v>
      </c>
      <c r="O4156">
        <f t="shared" si="169"/>
        <v>0</v>
      </c>
      <c r="P4156" t="s">
        <v>12694</v>
      </c>
    </row>
    <row r="4157" spans="2:16" x14ac:dyDescent="0.25">
      <c r="B4157" t="s">
        <v>4162</v>
      </c>
      <c r="C4157" s="119" t="s">
        <v>60</v>
      </c>
      <c r="D4157" t="s">
        <v>11537</v>
      </c>
      <c r="E4157" t="s">
        <v>11530</v>
      </c>
      <c r="F4157" t="s">
        <v>11540</v>
      </c>
      <c r="G4157" t="s">
        <v>61</v>
      </c>
      <c r="H4157" t="s">
        <v>18</v>
      </c>
      <c r="I4157" t="s">
        <v>11541</v>
      </c>
      <c r="J4157">
        <v>2016</v>
      </c>
      <c r="K4157">
        <v>633.97</v>
      </c>
      <c r="L4157">
        <v>23</v>
      </c>
      <c r="M4157">
        <v>1</v>
      </c>
      <c r="N4157">
        <f t="shared" si="168"/>
        <v>0</v>
      </c>
      <c r="O4157">
        <f t="shared" si="169"/>
        <v>0</v>
      </c>
      <c r="P4157" t="s">
        <v>12694</v>
      </c>
    </row>
    <row r="4158" spans="2:16" x14ac:dyDescent="0.25">
      <c r="B4158" t="s">
        <v>4163</v>
      </c>
      <c r="C4158" s="119" t="s">
        <v>60</v>
      </c>
      <c r="D4158" t="s">
        <v>11539</v>
      </c>
      <c r="E4158" t="s">
        <v>11530</v>
      </c>
      <c r="F4158" t="s">
        <v>11540</v>
      </c>
      <c r="G4158" t="s">
        <v>61</v>
      </c>
      <c r="H4158" t="s">
        <v>18</v>
      </c>
      <c r="I4158" t="s">
        <v>11533</v>
      </c>
      <c r="J4158">
        <v>2016</v>
      </c>
      <c r="K4158">
        <v>612.29</v>
      </c>
      <c r="L4158">
        <v>36</v>
      </c>
      <c r="M4158">
        <v>1</v>
      </c>
      <c r="N4158">
        <f t="shared" si="168"/>
        <v>0</v>
      </c>
      <c r="O4158">
        <f t="shared" si="169"/>
        <v>0</v>
      </c>
      <c r="P4158" t="s">
        <v>12694</v>
      </c>
    </row>
    <row r="4159" spans="2:16" x14ac:dyDescent="0.25">
      <c r="B4159" t="s">
        <v>4164</v>
      </c>
      <c r="C4159" s="119" t="s">
        <v>60</v>
      </c>
      <c r="D4159" t="s">
        <v>11539</v>
      </c>
      <c r="E4159" t="s">
        <v>11530</v>
      </c>
      <c r="F4159" t="s">
        <v>11540</v>
      </c>
      <c r="G4159" t="s">
        <v>61</v>
      </c>
      <c r="H4159" t="s">
        <v>18</v>
      </c>
      <c r="I4159" t="s">
        <v>11533</v>
      </c>
      <c r="J4159">
        <v>2016</v>
      </c>
      <c r="K4159">
        <v>612.54</v>
      </c>
      <c r="L4159">
        <v>37</v>
      </c>
      <c r="M4159">
        <v>1</v>
      </c>
      <c r="N4159">
        <f t="shared" si="168"/>
        <v>0</v>
      </c>
      <c r="O4159">
        <f t="shared" si="169"/>
        <v>0</v>
      </c>
      <c r="P4159" t="s">
        <v>12694</v>
      </c>
    </row>
    <row r="4160" spans="2:16" x14ac:dyDescent="0.25">
      <c r="B4160" t="s">
        <v>4165</v>
      </c>
      <c r="C4160" s="119" t="s">
        <v>60</v>
      </c>
      <c r="D4160" t="s">
        <v>11537</v>
      </c>
      <c r="E4160" t="s">
        <v>11530</v>
      </c>
      <c r="F4160" t="s">
        <v>11540</v>
      </c>
      <c r="G4160" t="s">
        <v>61</v>
      </c>
      <c r="H4160" t="s">
        <v>18</v>
      </c>
      <c r="I4160" t="s">
        <v>11541</v>
      </c>
      <c r="J4160">
        <v>2016</v>
      </c>
      <c r="K4160">
        <v>635.91</v>
      </c>
      <c r="L4160">
        <v>27</v>
      </c>
      <c r="M4160">
        <v>1</v>
      </c>
      <c r="N4160">
        <f t="shared" si="168"/>
        <v>0</v>
      </c>
      <c r="O4160">
        <f t="shared" si="169"/>
        <v>0</v>
      </c>
      <c r="P4160" t="s">
        <v>12694</v>
      </c>
    </row>
    <row r="4161" spans="2:16" x14ac:dyDescent="0.25">
      <c r="B4161" t="s">
        <v>4166</v>
      </c>
      <c r="C4161" s="119" t="s">
        <v>60</v>
      </c>
      <c r="D4161" t="s">
        <v>11539</v>
      </c>
      <c r="E4161" t="s">
        <v>11530</v>
      </c>
      <c r="F4161" t="s">
        <v>11540</v>
      </c>
      <c r="G4161" t="s">
        <v>61</v>
      </c>
      <c r="H4161" t="s">
        <v>18</v>
      </c>
      <c r="I4161" t="s">
        <v>11541</v>
      </c>
      <c r="J4161">
        <v>2016</v>
      </c>
      <c r="K4161">
        <v>635.76</v>
      </c>
      <c r="L4161">
        <v>26</v>
      </c>
      <c r="M4161">
        <v>1</v>
      </c>
      <c r="N4161">
        <f t="shared" si="168"/>
        <v>0</v>
      </c>
      <c r="O4161">
        <f t="shared" si="169"/>
        <v>0</v>
      </c>
      <c r="P4161" t="s">
        <v>12694</v>
      </c>
    </row>
    <row r="4162" spans="2:16" x14ac:dyDescent="0.25">
      <c r="B4162" t="s">
        <v>4167</v>
      </c>
      <c r="C4162" s="119" t="s">
        <v>60</v>
      </c>
      <c r="D4162" t="s">
        <v>11537</v>
      </c>
      <c r="E4162" t="s">
        <v>11530</v>
      </c>
      <c r="F4162" t="s">
        <v>11540</v>
      </c>
      <c r="G4162" t="s">
        <v>61</v>
      </c>
      <c r="H4162" t="s">
        <v>18</v>
      </c>
      <c r="I4162" t="s">
        <v>11533</v>
      </c>
      <c r="J4162">
        <v>2016</v>
      </c>
      <c r="K4162">
        <v>609.09</v>
      </c>
      <c r="L4162">
        <v>24</v>
      </c>
      <c r="M4162">
        <v>1</v>
      </c>
      <c r="N4162">
        <f t="shared" si="168"/>
        <v>0</v>
      </c>
      <c r="O4162">
        <f t="shared" si="169"/>
        <v>0</v>
      </c>
      <c r="P4162" t="s">
        <v>12693</v>
      </c>
    </row>
    <row r="4163" spans="2:16" x14ac:dyDescent="0.25">
      <c r="B4163" t="s">
        <v>4168</v>
      </c>
      <c r="C4163" s="119" t="s">
        <v>60</v>
      </c>
      <c r="D4163" t="s">
        <v>11550</v>
      </c>
      <c r="E4163" t="s">
        <v>11530</v>
      </c>
      <c r="F4163" t="s">
        <v>11540</v>
      </c>
      <c r="G4163" t="s">
        <v>61</v>
      </c>
      <c r="H4163" t="s">
        <v>18</v>
      </c>
      <c r="I4163" t="s">
        <v>11541</v>
      </c>
      <c r="J4163">
        <v>2016</v>
      </c>
      <c r="K4163">
        <v>610.62</v>
      </c>
      <c r="L4163">
        <v>59</v>
      </c>
      <c r="M4163">
        <v>1</v>
      </c>
      <c r="N4163">
        <f t="shared" si="168"/>
        <v>0</v>
      </c>
      <c r="O4163">
        <f t="shared" si="169"/>
        <v>0</v>
      </c>
      <c r="P4163" t="s">
        <v>12694</v>
      </c>
    </row>
    <row r="4164" spans="2:16" x14ac:dyDescent="0.25">
      <c r="B4164" t="s">
        <v>4169</v>
      </c>
      <c r="C4164" s="119" t="s">
        <v>60</v>
      </c>
      <c r="D4164" t="s">
        <v>11550</v>
      </c>
      <c r="E4164" t="s">
        <v>11530</v>
      </c>
      <c r="F4164" t="s">
        <v>11540</v>
      </c>
      <c r="G4164" t="s">
        <v>61</v>
      </c>
      <c r="H4164" t="s">
        <v>18</v>
      </c>
      <c r="I4164" t="s">
        <v>11541</v>
      </c>
      <c r="J4164">
        <v>2016</v>
      </c>
      <c r="K4164">
        <v>607.64</v>
      </c>
      <c r="L4164">
        <v>36</v>
      </c>
      <c r="M4164">
        <v>1</v>
      </c>
      <c r="N4164">
        <f t="shared" si="168"/>
        <v>0</v>
      </c>
      <c r="O4164">
        <f t="shared" si="169"/>
        <v>0</v>
      </c>
      <c r="P4164" t="s">
        <v>12694</v>
      </c>
    </row>
    <row r="4165" spans="2:16" x14ac:dyDescent="0.25">
      <c r="B4165" t="s">
        <v>4170</v>
      </c>
      <c r="C4165" s="119" t="s">
        <v>60</v>
      </c>
      <c r="D4165" t="s">
        <v>11550</v>
      </c>
      <c r="E4165" t="s">
        <v>11530</v>
      </c>
      <c r="F4165" t="s">
        <v>11540</v>
      </c>
      <c r="G4165" t="s">
        <v>61</v>
      </c>
      <c r="H4165" t="s">
        <v>18</v>
      </c>
      <c r="I4165" t="s">
        <v>11533</v>
      </c>
      <c r="J4165">
        <v>2016</v>
      </c>
      <c r="K4165">
        <v>612.4</v>
      </c>
      <c r="L4165">
        <v>37</v>
      </c>
      <c r="M4165">
        <v>1</v>
      </c>
      <c r="N4165">
        <f t="shared" si="168"/>
        <v>0</v>
      </c>
      <c r="O4165">
        <f t="shared" si="169"/>
        <v>0</v>
      </c>
      <c r="P4165" t="s">
        <v>12694</v>
      </c>
    </row>
    <row r="4166" spans="2:16" x14ac:dyDescent="0.25">
      <c r="B4166" t="s">
        <v>4171</v>
      </c>
      <c r="C4166" s="119" t="s">
        <v>60</v>
      </c>
      <c r="D4166" t="s">
        <v>11537</v>
      </c>
      <c r="E4166" t="s">
        <v>11530</v>
      </c>
      <c r="F4166" t="s">
        <v>11540</v>
      </c>
      <c r="G4166" t="s">
        <v>61</v>
      </c>
      <c r="H4166" t="s">
        <v>18</v>
      </c>
      <c r="I4166" t="s">
        <v>11541</v>
      </c>
      <c r="J4166">
        <v>2016</v>
      </c>
      <c r="K4166">
        <v>604.79</v>
      </c>
      <c r="L4166">
        <v>14</v>
      </c>
      <c r="M4166">
        <v>1</v>
      </c>
      <c r="N4166">
        <f t="shared" si="168"/>
        <v>0</v>
      </c>
      <c r="O4166">
        <f t="shared" si="169"/>
        <v>0</v>
      </c>
      <c r="P4166" t="s">
        <v>12694</v>
      </c>
    </row>
    <row r="4167" spans="2:16" x14ac:dyDescent="0.25">
      <c r="B4167" t="s">
        <v>4172</v>
      </c>
      <c r="C4167" s="119" t="s">
        <v>60</v>
      </c>
      <c r="D4167" t="s">
        <v>11537</v>
      </c>
      <c r="E4167" t="s">
        <v>11530</v>
      </c>
      <c r="F4167" t="s">
        <v>11540</v>
      </c>
      <c r="G4167" t="s">
        <v>61</v>
      </c>
      <c r="H4167" t="s">
        <v>18</v>
      </c>
      <c r="I4167" t="s">
        <v>11541</v>
      </c>
      <c r="J4167">
        <v>2016</v>
      </c>
      <c r="K4167">
        <v>606.85</v>
      </c>
      <c r="L4167">
        <v>30</v>
      </c>
      <c r="M4167">
        <v>1</v>
      </c>
      <c r="N4167">
        <f t="shared" si="168"/>
        <v>0</v>
      </c>
      <c r="O4167">
        <f t="shared" si="169"/>
        <v>0</v>
      </c>
      <c r="P4167" t="s">
        <v>12694</v>
      </c>
    </row>
    <row r="4168" spans="2:16" x14ac:dyDescent="0.25">
      <c r="B4168" t="s">
        <v>4173</v>
      </c>
      <c r="C4168" s="119" t="s">
        <v>60</v>
      </c>
      <c r="D4168" t="s">
        <v>11537</v>
      </c>
      <c r="E4168" t="s">
        <v>11530</v>
      </c>
      <c r="F4168" t="s">
        <v>11540</v>
      </c>
      <c r="G4168" t="s">
        <v>61</v>
      </c>
      <c r="H4168" t="s">
        <v>18</v>
      </c>
      <c r="I4168" t="s">
        <v>11533</v>
      </c>
      <c r="J4168">
        <v>2016</v>
      </c>
      <c r="K4168">
        <v>609.9</v>
      </c>
      <c r="L4168">
        <v>27</v>
      </c>
      <c r="M4168">
        <v>1</v>
      </c>
      <c r="N4168">
        <f t="shared" si="168"/>
        <v>0</v>
      </c>
      <c r="O4168">
        <f t="shared" si="169"/>
        <v>0</v>
      </c>
      <c r="P4168" t="s">
        <v>12693</v>
      </c>
    </row>
    <row r="4169" spans="2:16" x14ac:dyDescent="0.25">
      <c r="B4169" t="s">
        <v>4174</v>
      </c>
      <c r="C4169" s="119" t="s">
        <v>60</v>
      </c>
      <c r="D4169" t="s">
        <v>11537</v>
      </c>
      <c r="E4169" t="s">
        <v>11530</v>
      </c>
      <c r="F4169" t="s">
        <v>11540</v>
      </c>
      <c r="G4169" t="s">
        <v>61</v>
      </c>
      <c r="H4169" t="s">
        <v>18</v>
      </c>
      <c r="I4169" t="s">
        <v>11541</v>
      </c>
      <c r="J4169">
        <v>2016</v>
      </c>
      <c r="K4169">
        <v>633.29</v>
      </c>
      <c r="L4169">
        <v>27</v>
      </c>
      <c r="M4169">
        <v>1</v>
      </c>
      <c r="N4169">
        <f t="shared" si="168"/>
        <v>0</v>
      </c>
      <c r="O4169">
        <f t="shared" si="169"/>
        <v>0</v>
      </c>
      <c r="P4169" t="s">
        <v>12694</v>
      </c>
    </row>
    <row r="4170" spans="2:16" x14ac:dyDescent="0.25">
      <c r="B4170" t="s">
        <v>4175</v>
      </c>
      <c r="C4170" s="119" t="s">
        <v>60</v>
      </c>
      <c r="D4170" t="s">
        <v>11550</v>
      </c>
      <c r="E4170" t="s">
        <v>11530</v>
      </c>
      <c r="F4170" t="s">
        <v>11540</v>
      </c>
      <c r="G4170" t="s">
        <v>61</v>
      </c>
      <c r="H4170" t="s">
        <v>18</v>
      </c>
      <c r="I4170" t="s">
        <v>11541</v>
      </c>
      <c r="J4170">
        <v>2016</v>
      </c>
      <c r="K4170">
        <v>636.53</v>
      </c>
      <c r="L4170">
        <v>52</v>
      </c>
      <c r="M4170">
        <v>1</v>
      </c>
      <c r="N4170">
        <f t="shared" si="168"/>
        <v>0</v>
      </c>
      <c r="O4170">
        <f t="shared" si="169"/>
        <v>0</v>
      </c>
      <c r="P4170" t="s">
        <v>12694</v>
      </c>
    </row>
    <row r="4171" spans="2:16" x14ac:dyDescent="0.25">
      <c r="B4171" t="s">
        <v>4176</v>
      </c>
      <c r="C4171" s="119" t="s">
        <v>60</v>
      </c>
      <c r="D4171" t="s">
        <v>11537</v>
      </c>
      <c r="E4171" t="s">
        <v>11530</v>
      </c>
      <c r="F4171" t="s">
        <v>11540</v>
      </c>
      <c r="G4171" t="s">
        <v>61</v>
      </c>
      <c r="H4171" t="s">
        <v>18</v>
      </c>
      <c r="I4171" t="s">
        <v>11541</v>
      </c>
      <c r="J4171">
        <v>2016</v>
      </c>
      <c r="K4171">
        <v>632.64</v>
      </c>
      <c r="L4171">
        <v>22</v>
      </c>
      <c r="M4171">
        <v>1</v>
      </c>
      <c r="N4171">
        <f t="shared" ref="N4171:N4234" si="170">IF(K4171&lt;100,1,0)</f>
        <v>0</v>
      </c>
      <c r="O4171">
        <f t="shared" si="169"/>
        <v>0</v>
      </c>
      <c r="P4171" t="s">
        <v>12694</v>
      </c>
    </row>
    <row r="4172" spans="2:16" x14ac:dyDescent="0.25">
      <c r="B4172" t="s">
        <v>4177</v>
      </c>
      <c r="C4172" s="119" t="s">
        <v>60</v>
      </c>
      <c r="D4172" t="s">
        <v>11537</v>
      </c>
      <c r="E4172" t="s">
        <v>11530</v>
      </c>
      <c r="F4172" t="s">
        <v>11540</v>
      </c>
      <c r="G4172" t="s">
        <v>61</v>
      </c>
      <c r="H4172" t="s">
        <v>18</v>
      </c>
      <c r="I4172" t="s">
        <v>11541</v>
      </c>
      <c r="J4172">
        <v>2016</v>
      </c>
      <c r="K4172">
        <v>633.41</v>
      </c>
      <c r="L4172">
        <v>28</v>
      </c>
      <c r="M4172">
        <v>1</v>
      </c>
      <c r="N4172">
        <f t="shared" si="170"/>
        <v>0</v>
      </c>
      <c r="O4172">
        <f t="shared" si="169"/>
        <v>0</v>
      </c>
      <c r="P4172" t="s">
        <v>12694</v>
      </c>
    </row>
    <row r="4173" spans="2:16" x14ac:dyDescent="0.25">
      <c r="B4173" t="s">
        <v>4178</v>
      </c>
      <c r="C4173" s="119" t="s">
        <v>60</v>
      </c>
      <c r="D4173" t="s">
        <v>11537</v>
      </c>
      <c r="E4173" t="s">
        <v>11530</v>
      </c>
      <c r="F4173" t="s">
        <v>11540</v>
      </c>
      <c r="G4173" t="s">
        <v>61</v>
      </c>
      <c r="H4173" t="s">
        <v>18</v>
      </c>
      <c r="I4173" t="s">
        <v>11541</v>
      </c>
      <c r="J4173">
        <v>2016</v>
      </c>
      <c r="K4173">
        <v>635</v>
      </c>
      <c r="L4173">
        <v>27</v>
      </c>
      <c r="M4173">
        <v>1</v>
      </c>
      <c r="N4173">
        <f t="shared" si="170"/>
        <v>0</v>
      </c>
      <c r="O4173">
        <f t="shared" si="169"/>
        <v>0</v>
      </c>
      <c r="P4173" t="s">
        <v>12694</v>
      </c>
    </row>
    <row r="4174" spans="2:16" x14ac:dyDescent="0.25">
      <c r="B4174" t="s">
        <v>4179</v>
      </c>
      <c r="C4174" s="119" t="s">
        <v>60</v>
      </c>
      <c r="D4174" t="s">
        <v>11537</v>
      </c>
      <c r="E4174" t="s">
        <v>11530</v>
      </c>
      <c r="F4174" t="s">
        <v>11540</v>
      </c>
      <c r="G4174" t="s">
        <v>61</v>
      </c>
      <c r="H4174" t="s">
        <v>18</v>
      </c>
      <c r="I4174" t="s">
        <v>11541</v>
      </c>
      <c r="J4174">
        <v>2016</v>
      </c>
      <c r="K4174">
        <v>526.6</v>
      </c>
      <c r="L4174">
        <v>27</v>
      </c>
      <c r="M4174">
        <v>1</v>
      </c>
      <c r="N4174">
        <f t="shared" si="170"/>
        <v>0</v>
      </c>
      <c r="O4174">
        <f t="shared" si="169"/>
        <v>0</v>
      </c>
      <c r="P4174" t="s">
        <v>12694</v>
      </c>
    </row>
    <row r="4175" spans="2:16" x14ac:dyDescent="0.25">
      <c r="B4175" t="s">
        <v>4180</v>
      </c>
      <c r="C4175" s="119" t="s">
        <v>60</v>
      </c>
      <c r="D4175" t="s">
        <v>11537</v>
      </c>
      <c r="E4175" t="s">
        <v>11530</v>
      </c>
      <c r="F4175" t="s">
        <v>11540</v>
      </c>
      <c r="G4175" t="s">
        <v>61</v>
      </c>
      <c r="H4175" t="s">
        <v>18</v>
      </c>
      <c r="I4175" t="s">
        <v>11541</v>
      </c>
      <c r="J4175">
        <v>2016</v>
      </c>
      <c r="K4175">
        <v>605.57000000000005</v>
      </c>
      <c r="L4175">
        <v>25</v>
      </c>
      <c r="M4175">
        <v>1</v>
      </c>
      <c r="N4175">
        <f t="shared" si="170"/>
        <v>0</v>
      </c>
      <c r="O4175">
        <f t="shared" si="169"/>
        <v>0</v>
      </c>
      <c r="P4175" t="s">
        <v>12694</v>
      </c>
    </row>
    <row r="4176" spans="2:16" x14ac:dyDescent="0.25">
      <c r="B4176" t="s">
        <v>4181</v>
      </c>
      <c r="C4176" s="119" t="s">
        <v>60</v>
      </c>
      <c r="D4176" t="s">
        <v>11537</v>
      </c>
      <c r="E4176" t="s">
        <v>11530</v>
      </c>
      <c r="F4176" t="s">
        <v>11540</v>
      </c>
      <c r="G4176" t="s">
        <v>61</v>
      </c>
      <c r="H4176" t="s">
        <v>18</v>
      </c>
      <c r="I4176" t="s">
        <v>11541</v>
      </c>
      <c r="J4176">
        <v>2016</v>
      </c>
      <c r="K4176">
        <v>605.32000000000005</v>
      </c>
      <c r="L4176">
        <v>23</v>
      </c>
      <c r="M4176">
        <v>1</v>
      </c>
      <c r="N4176">
        <f t="shared" si="170"/>
        <v>0</v>
      </c>
      <c r="O4176">
        <f t="shared" ref="O4176:O4239" si="171">IF(OR(L4176="",L4176&lt;=0),1,0)</f>
        <v>0</v>
      </c>
      <c r="P4176" t="s">
        <v>12694</v>
      </c>
    </row>
    <row r="4177" spans="2:16" x14ac:dyDescent="0.25">
      <c r="B4177" t="s">
        <v>4182</v>
      </c>
      <c r="C4177" s="119" t="s">
        <v>60</v>
      </c>
      <c r="D4177" t="s">
        <v>11537</v>
      </c>
      <c r="E4177" t="s">
        <v>11530</v>
      </c>
      <c r="F4177" t="s">
        <v>11540</v>
      </c>
      <c r="G4177" t="s">
        <v>61</v>
      </c>
      <c r="H4177" t="s">
        <v>18</v>
      </c>
      <c r="I4177" t="s">
        <v>11541</v>
      </c>
      <c r="J4177">
        <v>2016</v>
      </c>
      <c r="K4177">
        <v>527.4</v>
      </c>
      <c r="L4177">
        <v>32</v>
      </c>
      <c r="M4177">
        <v>1</v>
      </c>
      <c r="N4177">
        <f t="shared" si="170"/>
        <v>0</v>
      </c>
      <c r="O4177">
        <f t="shared" si="171"/>
        <v>0</v>
      </c>
      <c r="P4177" t="s">
        <v>12694</v>
      </c>
    </row>
    <row r="4178" spans="2:16" x14ac:dyDescent="0.25">
      <c r="B4178" t="s">
        <v>4183</v>
      </c>
      <c r="C4178" s="119" t="s">
        <v>60</v>
      </c>
      <c r="D4178" t="s">
        <v>11537</v>
      </c>
      <c r="E4178" t="s">
        <v>11530</v>
      </c>
      <c r="F4178" t="s">
        <v>11540</v>
      </c>
      <c r="G4178" t="s">
        <v>61</v>
      </c>
      <c r="H4178" t="s">
        <v>18</v>
      </c>
      <c r="I4178" t="s">
        <v>11541</v>
      </c>
      <c r="J4178">
        <v>2016</v>
      </c>
      <c r="K4178">
        <v>605.71</v>
      </c>
      <c r="L4178">
        <v>26</v>
      </c>
      <c r="M4178">
        <v>1</v>
      </c>
      <c r="N4178">
        <f t="shared" si="170"/>
        <v>0</v>
      </c>
      <c r="O4178">
        <f t="shared" si="171"/>
        <v>0</v>
      </c>
      <c r="P4178" t="s">
        <v>12694</v>
      </c>
    </row>
    <row r="4179" spans="2:16" x14ac:dyDescent="0.25">
      <c r="B4179" t="s">
        <v>4184</v>
      </c>
      <c r="C4179" s="119" t="s">
        <v>60</v>
      </c>
      <c r="D4179" t="s">
        <v>11537</v>
      </c>
      <c r="E4179" t="s">
        <v>11530</v>
      </c>
      <c r="F4179" t="s">
        <v>11540</v>
      </c>
      <c r="G4179" t="s">
        <v>61</v>
      </c>
      <c r="H4179" t="s">
        <v>18</v>
      </c>
      <c r="I4179" t="s">
        <v>11541</v>
      </c>
      <c r="J4179">
        <v>2016</v>
      </c>
      <c r="K4179">
        <v>497.5</v>
      </c>
      <c r="L4179">
        <v>27</v>
      </c>
      <c r="M4179">
        <v>1</v>
      </c>
      <c r="N4179">
        <f t="shared" si="170"/>
        <v>0</v>
      </c>
      <c r="O4179">
        <f t="shared" si="171"/>
        <v>0</v>
      </c>
      <c r="P4179" t="s">
        <v>12694</v>
      </c>
    </row>
    <row r="4180" spans="2:16" x14ac:dyDescent="0.25">
      <c r="B4180" t="s">
        <v>4185</v>
      </c>
      <c r="C4180" s="119" t="s">
        <v>60</v>
      </c>
      <c r="D4180" t="s">
        <v>11537</v>
      </c>
      <c r="E4180" t="s">
        <v>11530</v>
      </c>
      <c r="F4180" t="s">
        <v>11540</v>
      </c>
      <c r="G4180" t="s">
        <v>61</v>
      </c>
      <c r="H4180" t="s">
        <v>18</v>
      </c>
      <c r="I4180" t="s">
        <v>11541</v>
      </c>
      <c r="J4180">
        <v>2016</v>
      </c>
      <c r="K4180">
        <v>633.94000000000005</v>
      </c>
      <c r="L4180">
        <v>32</v>
      </c>
      <c r="M4180">
        <v>1</v>
      </c>
      <c r="N4180">
        <f t="shared" si="170"/>
        <v>0</v>
      </c>
      <c r="O4180">
        <f t="shared" si="171"/>
        <v>0</v>
      </c>
      <c r="P4180" t="s">
        <v>12694</v>
      </c>
    </row>
    <row r="4181" spans="2:16" x14ac:dyDescent="0.25">
      <c r="B4181" t="s">
        <v>4186</v>
      </c>
      <c r="C4181" s="119" t="s">
        <v>60</v>
      </c>
      <c r="D4181" t="s">
        <v>11539</v>
      </c>
      <c r="E4181" t="s">
        <v>11530</v>
      </c>
      <c r="F4181" t="s">
        <v>11540</v>
      </c>
      <c r="G4181" t="s">
        <v>61</v>
      </c>
      <c r="H4181" t="s">
        <v>18</v>
      </c>
      <c r="I4181" t="s">
        <v>11533</v>
      </c>
      <c r="J4181">
        <v>2016</v>
      </c>
      <c r="K4181">
        <v>610.51</v>
      </c>
      <c r="L4181">
        <v>32</v>
      </c>
      <c r="M4181">
        <v>1</v>
      </c>
      <c r="N4181">
        <f t="shared" si="170"/>
        <v>0</v>
      </c>
      <c r="O4181">
        <f t="shared" si="171"/>
        <v>0</v>
      </c>
      <c r="P4181" t="s">
        <v>12694</v>
      </c>
    </row>
    <row r="4182" spans="2:16" x14ac:dyDescent="0.25">
      <c r="B4182" t="s">
        <v>4187</v>
      </c>
      <c r="C4182" s="119" t="s">
        <v>60</v>
      </c>
      <c r="D4182" t="s">
        <v>11537</v>
      </c>
      <c r="E4182" t="s">
        <v>11530</v>
      </c>
      <c r="F4182" t="s">
        <v>11540</v>
      </c>
      <c r="G4182" t="s">
        <v>61</v>
      </c>
      <c r="H4182" t="s">
        <v>18</v>
      </c>
      <c r="I4182" t="s">
        <v>11541</v>
      </c>
      <c r="J4182">
        <v>2016</v>
      </c>
      <c r="K4182">
        <v>605.32000000000005</v>
      </c>
      <c r="L4182">
        <v>23</v>
      </c>
      <c r="M4182">
        <v>1</v>
      </c>
      <c r="N4182">
        <f t="shared" si="170"/>
        <v>0</v>
      </c>
      <c r="O4182">
        <f t="shared" si="171"/>
        <v>0</v>
      </c>
      <c r="P4182" t="s">
        <v>12694</v>
      </c>
    </row>
    <row r="4183" spans="2:16" x14ac:dyDescent="0.25">
      <c r="B4183" t="s">
        <v>4188</v>
      </c>
      <c r="C4183" s="119" t="s">
        <v>60</v>
      </c>
      <c r="D4183" t="s">
        <v>11537</v>
      </c>
      <c r="E4183" t="s">
        <v>11530</v>
      </c>
      <c r="F4183" t="s">
        <v>11540</v>
      </c>
      <c r="G4183" t="s">
        <v>61</v>
      </c>
      <c r="H4183" t="s">
        <v>18</v>
      </c>
      <c r="I4183" t="s">
        <v>11541</v>
      </c>
      <c r="J4183">
        <v>2016</v>
      </c>
      <c r="K4183">
        <v>602.76</v>
      </c>
      <c r="L4183">
        <v>23</v>
      </c>
      <c r="M4183">
        <v>1</v>
      </c>
      <c r="N4183">
        <f t="shared" si="170"/>
        <v>0</v>
      </c>
      <c r="O4183">
        <f t="shared" si="171"/>
        <v>0</v>
      </c>
      <c r="P4183" t="s">
        <v>12694</v>
      </c>
    </row>
    <row r="4184" spans="2:16" x14ac:dyDescent="0.25">
      <c r="B4184" t="s">
        <v>4189</v>
      </c>
      <c r="C4184" s="119" t="s">
        <v>60</v>
      </c>
      <c r="D4184" t="s">
        <v>11537</v>
      </c>
      <c r="E4184" t="s">
        <v>11530</v>
      </c>
      <c r="F4184" t="s">
        <v>11540</v>
      </c>
      <c r="G4184" t="s">
        <v>61</v>
      </c>
      <c r="H4184" t="s">
        <v>18</v>
      </c>
      <c r="I4184" t="s">
        <v>11533</v>
      </c>
      <c r="J4184">
        <v>2016</v>
      </c>
      <c r="K4184">
        <v>618.51</v>
      </c>
      <c r="L4184">
        <v>62</v>
      </c>
      <c r="M4184">
        <v>1</v>
      </c>
      <c r="N4184">
        <f t="shared" si="170"/>
        <v>0</v>
      </c>
      <c r="O4184">
        <f t="shared" si="171"/>
        <v>0</v>
      </c>
      <c r="P4184" t="s">
        <v>12694</v>
      </c>
    </row>
    <row r="4185" spans="2:16" x14ac:dyDescent="0.25">
      <c r="B4185" t="s">
        <v>4190</v>
      </c>
      <c r="C4185" s="119" t="s">
        <v>60</v>
      </c>
      <c r="D4185" t="s">
        <v>11537</v>
      </c>
      <c r="E4185" t="s">
        <v>11530</v>
      </c>
      <c r="F4185" t="s">
        <v>11540</v>
      </c>
      <c r="G4185" t="s">
        <v>61</v>
      </c>
      <c r="H4185" t="s">
        <v>18</v>
      </c>
      <c r="I4185" t="s">
        <v>11541</v>
      </c>
      <c r="J4185">
        <v>2016</v>
      </c>
      <c r="K4185">
        <v>606.20000000000005</v>
      </c>
      <c r="L4185">
        <v>27</v>
      </c>
      <c r="M4185">
        <v>1</v>
      </c>
      <c r="N4185">
        <f t="shared" si="170"/>
        <v>0</v>
      </c>
      <c r="O4185">
        <f t="shared" si="171"/>
        <v>0</v>
      </c>
      <c r="P4185" t="s">
        <v>12694</v>
      </c>
    </row>
    <row r="4186" spans="2:16" x14ac:dyDescent="0.25">
      <c r="B4186" t="s">
        <v>4191</v>
      </c>
      <c r="C4186" s="119" t="s">
        <v>60</v>
      </c>
      <c r="D4186" t="s">
        <v>11537</v>
      </c>
      <c r="E4186" t="s">
        <v>11530</v>
      </c>
      <c r="F4186" t="s">
        <v>11540</v>
      </c>
      <c r="G4186" t="s">
        <v>61</v>
      </c>
      <c r="H4186" t="s">
        <v>18</v>
      </c>
      <c r="I4186" t="s">
        <v>11541</v>
      </c>
      <c r="J4186">
        <v>2016</v>
      </c>
      <c r="K4186">
        <v>605.80999999999995</v>
      </c>
      <c r="L4186">
        <v>24</v>
      </c>
      <c r="M4186">
        <v>1</v>
      </c>
      <c r="N4186">
        <f t="shared" si="170"/>
        <v>0</v>
      </c>
      <c r="O4186">
        <f t="shared" si="171"/>
        <v>0</v>
      </c>
      <c r="P4186" t="s">
        <v>12694</v>
      </c>
    </row>
    <row r="4187" spans="2:16" x14ac:dyDescent="0.25">
      <c r="B4187" t="s">
        <v>4192</v>
      </c>
      <c r="C4187" s="119" t="s">
        <v>60</v>
      </c>
      <c r="D4187" t="s">
        <v>11537</v>
      </c>
      <c r="E4187" t="s">
        <v>11530</v>
      </c>
      <c r="F4187" t="s">
        <v>11540</v>
      </c>
      <c r="G4187" t="s">
        <v>61</v>
      </c>
      <c r="H4187" t="s">
        <v>18</v>
      </c>
      <c r="I4187" t="s">
        <v>11541</v>
      </c>
      <c r="J4187">
        <v>2016</v>
      </c>
      <c r="K4187">
        <v>636.24</v>
      </c>
      <c r="L4187">
        <v>33</v>
      </c>
      <c r="M4187">
        <v>1</v>
      </c>
      <c r="N4187">
        <f t="shared" si="170"/>
        <v>0</v>
      </c>
      <c r="O4187">
        <f t="shared" si="171"/>
        <v>0</v>
      </c>
      <c r="P4187" t="s">
        <v>12694</v>
      </c>
    </row>
    <row r="4188" spans="2:16" x14ac:dyDescent="0.25">
      <c r="B4188" t="s">
        <v>4193</v>
      </c>
      <c r="C4188" s="119" t="s">
        <v>60</v>
      </c>
      <c r="D4188" t="s">
        <v>11537</v>
      </c>
      <c r="E4188" t="s">
        <v>11530</v>
      </c>
      <c r="F4188" t="s">
        <v>11540</v>
      </c>
      <c r="G4188" t="s">
        <v>61</v>
      </c>
      <c r="H4188" t="s">
        <v>18</v>
      </c>
      <c r="I4188" t="s">
        <v>11541</v>
      </c>
      <c r="J4188">
        <v>2016</v>
      </c>
      <c r="K4188">
        <v>605.67999999999995</v>
      </c>
      <c r="L4188">
        <v>23</v>
      </c>
      <c r="M4188">
        <v>1</v>
      </c>
      <c r="N4188">
        <f t="shared" si="170"/>
        <v>0</v>
      </c>
      <c r="O4188">
        <f t="shared" si="171"/>
        <v>0</v>
      </c>
      <c r="P4188" t="s">
        <v>12694</v>
      </c>
    </row>
    <row r="4189" spans="2:16" x14ac:dyDescent="0.25">
      <c r="B4189" t="s">
        <v>4194</v>
      </c>
      <c r="C4189" s="119" t="s">
        <v>60</v>
      </c>
      <c r="D4189" t="s">
        <v>11539</v>
      </c>
      <c r="E4189" t="s">
        <v>11530</v>
      </c>
      <c r="F4189" t="s">
        <v>11540</v>
      </c>
      <c r="G4189" t="s">
        <v>61</v>
      </c>
      <c r="H4189" t="s">
        <v>18</v>
      </c>
      <c r="I4189" t="s">
        <v>11541</v>
      </c>
      <c r="J4189">
        <v>2016</v>
      </c>
      <c r="K4189">
        <v>605.57000000000005</v>
      </c>
      <c r="L4189">
        <v>25</v>
      </c>
      <c r="M4189">
        <v>1</v>
      </c>
      <c r="N4189">
        <f t="shared" si="170"/>
        <v>0</v>
      </c>
      <c r="O4189">
        <f t="shared" si="171"/>
        <v>0</v>
      </c>
      <c r="P4189" t="s">
        <v>12694</v>
      </c>
    </row>
    <row r="4190" spans="2:16" x14ac:dyDescent="0.25">
      <c r="B4190" t="s">
        <v>4195</v>
      </c>
      <c r="C4190" s="119" t="s">
        <v>60</v>
      </c>
      <c r="D4190" t="s">
        <v>11539</v>
      </c>
      <c r="E4190" t="s">
        <v>11530</v>
      </c>
      <c r="F4190" t="s">
        <v>11540</v>
      </c>
      <c r="G4190" t="s">
        <v>61</v>
      </c>
      <c r="H4190" t="s">
        <v>18</v>
      </c>
      <c r="I4190" t="s">
        <v>11541</v>
      </c>
      <c r="J4190">
        <v>2016</v>
      </c>
      <c r="K4190">
        <v>605.45000000000005</v>
      </c>
      <c r="L4190">
        <v>24</v>
      </c>
      <c r="M4190">
        <v>1</v>
      </c>
      <c r="N4190">
        <f t="shared" si="170"/>
        <v>0</v>
      </c>
      <c r="O4190">
        <f t="shared" si="171"/>
        <v>0</v>
      </c>
      <c r="P4190" t="s">
        <v>12694</v>
      </c>
    </row>
    <row r="4191" spans="2:16" x14ac:dyDescent="0.25">
      <c r="B4191" t="s">
        <v>4196</v>
      </c>
      <c r="C4191" s="119" t="s">
        <v>60</v>
      </c>
      <c r="D4191" t="s">
        <v>11539</v>
      </c>
      <c r="E4191" t="s">
        <v>11530</v>
      </c>
      <c r="F4191" t="s">
        <v>11540</v>
      </c>
      <c r="G4191" t="s">
        <v>61</v>
      </c>
      <c r="H4191" t="s">
        <v>18</v>
      </c>
      <c r="I4191" t="s">
        <v>11541</v>
      </c>
      <c r="J4191">
        <v>2016</v>
      </c>
      <c r="K4191">
        <v>605.41999999999996</v>
      </c>
      <c r="L4191">
        <v>24</v>
      </c>
      <c r="M4191">
        <v>1</v>
      </c>
      <c r="N4191">
        <f t="shared" si="170"/>
        <v>0</v>
      </c>
      <c r="O4191">
        <f t="shared" si="171"/>
        <v>0</v>
      </c>
      <c r="P4191" t="s">
        <v>12694</v>
      </c>
    </row>
    <row r="4192" spans="2:16" x14ac:dyDescent="0.25">
      <c r="B4192" t="s">
        <v>4197</v>
      </c>
      <c r="C4192" s="119" t="s">
        <v>60</v>
      </c>
      <c r="D4192" t="s">
        <v>11542</v>
      </c>
      <c r="E4192" t="s">
        <v>11530</v>
      </c>
      <c r="F4192" t="s">
        <v>11540</v>
      </c>
      <c r="G4192" t="s">
        <v>61</v>
      </c>
      <c r="H4192" t="s">
        <v>18</v>
      </c>
      <c r="I4192" t="s">
        <v>11541</v>
      </c>
      <c r="J4192">
        <v>2016</v>
      </c>
      <c r="K4192">
        <v>634.25</v>
      </c>
      <c r="L4192">
        <v>27</v>
      </c>
      <c r="M4192">
        <v>1</v>
      </c>
      <c r="N4192">
        <f t="shared" si="170"/>
        <v>0</v>
      </c>
      <c r="O4192">
        <f t="shared" si="171"/>
        <v>0</v>
      </c>
      <c r="P4192" t="s">
        <v>12694</v>
      </c>
    </row>
    <row r="4193" spans="2:16" x14ac:dyDescent="0.25">
      <c r="B4193" t="s">
        <v>4198</v>
      </c>
      <c r="C4193" s="119" t="s">
        <v>60</v>
      </c>
      <c r="D4193" t="s">
        <v>11542</v>
      </c>
      <c r="E4193" t="s">
        <v>11530</v>
      </c>
      <c r="F4193" t="s">
        <v>11540</v>
      </c>
      <c r="G4193" t="s">
        <v>61</v>
      </c>
      <c r="H4193" t="s">
        <v>18</v>
      </c>
      <c r="I4193" t="s">
        <v>11541</v>
      </c>
      <c r="J4193">
        <v>2016</v>
      </c>
      <c r="K4193">
        <v>633.98</v>
      </c>
      <c r="L4193">
        <v>25</v>
      </c>
      <c r="M4193">
        <v>1</v>
      </c>
      <c r="N4193">
        <f t="shared" si="170"/>
        <v>0</v>
      </c>
      <c r="O4193">
        <f t="shared" si="171"/>
        <v>0</v>
      </c>
      <c r="P4193" t="s">
        <v>12694</v>
      </c>
    </row>
    <row r="4194" spans="2:16" x14ac:dyDescent="0.25">
      <c r="B4194" t="s">
        <v>4199</v>
      </c>
      <c r="C4194" s="119" t="s">
        <v>60</v>
      </c>
      <c r="D4194" t="s">
        <v>11537</v>
      </c>
      <c r="E4194" t="s">
        <v>11530</v>
      </c>
      <c r="F4194" t="s">
        <v>11540</v>
      </c>
      <c r="G4194" t="s">
        <v>61</v>
      </c>
      <c r="H4194" t="s">
        <v>18</v>
      </c>
      <c r="I4194" t="s">
        <v>11541</v>
      </c>
      <c r="J4194">
        <v>2016</v>
      </c>
      <c r="K4194">
        <v>605.04</v>
      </c>
      <c r="L4194">
        <v>27</v>
      </c>
      <c r="M4194">
        <v>1</v>
      </c>
      <c r="N4194">
        <f t="shared" si="170"/>
        <v>0</v>
      </c>
      <c r="O4194">
        <f t="shared" si="171"/>
        <v>0</v>
      </c>
      <c r="P4194" t="s">
        <v>12694</v>
      </c>
    </row>
    <row r="4195" spans="2:16" x14ac:dyDescent="0.25">
      <c r="B4195" t="s">
        <v>4200</v>
      </c>
      <c r="C4195" s="119" t="s">
        <v>60</v>
      </c>
      <c r="D4195" t="s">
        <v>11537</v>
      </c>
      <c r="E4195" t="s">
        <v>11530</v>
      </c>
      <c r="F4195" t="s">
        <v>11540</v>
      </c>
      <c r="G4195" t="s">
        <v>61</v>
      </c>
      <c r="H4195" t="s">
        <v>18</v>
      </c>
      <c r="I4195" t="s">
        <v>11541</v>
      </c>
      <c r="J4195">
        <v>2016</v>
      </c>
      <c r="K4195">
        <v>604.39</v>
      </c>
      <c r="L4195">
        <v>22</v>
      </c>
      <c r="M4195">
        <v>1</v>
      </c>
      <c r="N4195">
        <f t="shared" si="170"/>
        <v>0</v>
      </c>
      <c r="O4195">
        <f t="shared" si="171"/>
        <v>0</v>
      </c>
      <c r="P4195" t="s">
        <v>12694</v>
      </c>
    </row>
    <row r="4196" spans="2:16" x14ac:dyDescent="0.25">
      <c r="B4196" t="s">
        <v>4201</v>
      </c>
      <c r="C4196" s="119" t="s">
        <v>60</v>
      </c>
      <c r="D4196" t="s">
        <v>11539</v>
      </c>
      <c r="E4196" t="s">
        <v>11530</v>
      </c>
      <c r="F4196" t="s">
        <v>11540</v>
      </c>
      <c r="G4196" t="s">
        <v>61</v>
      </c>
      <c r="H4196" t="s">
        <v>18</v>
      </c>
      <c r="I4196" t="s">
        <v>11541</v>
      </c>
      <c r="J4196">
        <v>2016</v>
      </c>
      <c r="K4196">
        <v>634.25</v>
      </c>
      <c r="L4196">
        <v>27</v>
      </c>
      <c r="M4196">
        <v>1</v>
      </c>
      <c r="N4196">
        <f t="shared" si="170"/>
        <v>0</v>
      </c>
      <c r="O4196">
        <f t="shared" si="171"/>
        <v>0</v>
      </c>
      <c r="P4196" t="s">
        <v>12694</v>
      </c>
    </row>
    <row r="4197" spans="2:16" x14ac:dyDescent="0.25">
      <c r="B4197" t="s">
        <v>4202</v>
      </c>
      <c r="C4197" s="119" t="s">
        <v>60</v>
      </c>
      <c r="D4197" t="s">
        <v>11537</v>
      </c>
      <c r="E4197" t="s">
        <v>11530</v>
      </c>
      <c r="F4197" t="s">
        <v>11540</v>
      </c>
      <c r="G4197" t="s">
        <v>61</v>
      </c>
      <c r="H4197" t="s">
        <v>18</v>
      </c>
      <c r="I4197" t="s">
        <v>11541</v>
      </c>
      <c r="J4197">
        <v>2016</v>
      </c>
      <c r="K4197">
        <v>823.05</v>
      </c>
      <c r="L4197">
        <v>23</v>
      </c>
      <c r="M4197">
        <v>1</v>
      </c>
      <c r="N4197">
        <f t="shared" si="170"/>
        <v>0</v>
      </c>
      <c r="O4197">
        <f t="shared" si="171"/>
        <v>0</v>
      </c>
      <c r="P4197" t="s">
        <v>12694</v>
      </c>
    </row>
    <row r="4198" spans="2:16" x14ac:dyDescent="0.25">
      <c r="B4198" t="s">
        <v>4203</v>
      </c>
      <c r="C4198" s="119" t="s">
        <v>60</v>
      </c>
      <c r="D4198" t="s">
        <v>11537</v>
      </c>
      <c r="E4198" t="s">
        <v>11530</v>
      </c>
      <c r="F4198" t="s">
        <v>11540</v>
      </c>
      <c r="G4198" t="s">
        <v>61</v>
      </c>
      <c r="H4198" t="s">
        <v>18</v>
      </c>
      <c r="I4198" t="s">
        <v>11541</v>
      </c>
      <c r="J4198">
        <v>2016</v>
      </c>
      <c r="K4198">
        <v>605.84</v>
      </c>
      <c r="L4198">
        <v>21</v>
      </c>
      <c r="M4198">
        <v>1</v>
      </c>
      <c r="N4198">
        <f t="shared" si="170"/>
        <v>0</v>
      </c>
      <c r="O4198">
        <f t="shared" si="171"/>
        <v>0</v>
      </c>
      <c r="P4198" t="s">
        <v>12694</v>
      </c>
    </row>
    <row r="4199" spans="2:16" x14ac:dyDescent="0.25">
      <c r="B4199" t="s">
        <v>4204</v>
      </c>
      <c r="C4199" s="119" t="s">
        <v>60</v>
      </c>
      <c r="D4199" t="s">
        <v>11550</v>
      </c>
      <c r="E4199" t="s">
        <v>11530</v>
      </c>
      <c r="F4199" t="s">
        <v>11540</v>
      </c>
      <c r="G4199" t="s">
        <v>61</v>
      </c>
      <c r="H4199" t="s">
        <v>18</v>
      </c>
      <c r="I4199" t="s">
        <v>11541</v>
      </c>
      <c r="J4199">
        <v>2016</v>
      </c>
      <c r="K4199">
        <v>633.6</v>
      </c>
      <c r="L4199">
        <v>22</v>
      </c>
      <c r="M4199">
        <v>1</v>
      </c>
      <c r="N4199">
        <f t="shared" si="170"/>
        <v>0</v>
      </c>
      <c r="O4199">
        <f t="shared" si="171"/>
        <v>0</v>
      </c>
      <c r="P4199" t="s">
        <v>12694</v>
      </c>
    </row>
    <row r="4200" spans="2:16" x14ac:dyDescent="0.25">
      <c r="B4200" t="s">
        <v>4205</v>
      </c>
      <c r="C4200" s="119" t="s">
        <v>60</v>
      </c>
      <c r="D4200" t="s">
        <v>11550</v>
      </c>
      <c r="E4200" t="s">
        <v>11530</v>
      </c>
      <c r="F4200" t="s">
        <v>11540</v>
      </c>
      <c r="G4200" t="s">
        <v>61</v>
      </c>
      <c r="H4200" t="s">
        <v>18</v>
      </c>
      <c r="I4200" t="s">
        <v>11541</v>
      </c>
      <c r="J4200">
        <v>2016</v>
      </c>
      <c r="K4200">
        <v>633.6</v>
      </c>
      <c r="L4200">
        <v>22</v>
      </c>
      <c r="M4200">
        <v>1</v>
      </c>
      <c r="N4200">
        <f t="shared" si="170"/>
        <v>0</v>
      </c>
      <c r="O4200">
        <f t="shared" si="171"/>
        <v>0</v>
      </c>
      <c r="P4200" t="s">
        <v>12694</v>
      </c>
    </row>
    <row r="4201" spans="2:16" x14ac:dyDescent="0.25">
      <c r="B4201" t="s">
        <v>4206</v>
      </c>
      <c r="C4201" s="119" t="s">
        <v>60</v>
      </c>
      <c r="D4201" t="s">
        <v>11550</v>
      </c>
      <c r="E4201" t="s">
        <v>11530</v>
      </c>
      <c r="F4201" t="s">
        <v>11540</v>
      </c>
      <c r="G4201" t="s">
        <v>61</v>
      </c>
      <c r="H4201" t="s">
        <v>18</v>
      </c>
      <c r="I4201" t="s">
        <v>11541</v>
      </c>
      <c r="J4201">
        <v>2016</v>
      </c>
      <c r="K4201">
        <v>634.82000000000005</v>
      </c>
      <c r="L4201">
        <v>22</v>
      </c>
      <c r="M4201">
        <v>1</v>
      </c>
      <c r="N4201">
        <f t="shared" si="170"/>
        <v>0</v>
      </c>
      <c r="O4201">
        <f t="shared" si="171"/>
        <v>0</v>
      </c>
      <c r="P4201" t="s">
        <v>12694</v>
      </c>
    </row>
    <row r="4202" spans="2:16" x14ac:dyDescent="0.25">
      <c r="B4202" t="s">
        <v>4207</v>
      </c>
      <c r="C4202" s="119" t="s">
        <v>60</v>
      </c>
      <c r="D4202" t="s">
        <v>11550</v>
      </c>
      <c r="E4202" t="s">
        <v>11530</v>
      </c>
      <c r="F4202" t="s">
        <v>11540</v>
      </c>
      <c r="G4202" t="s">
        <v>61</v>
      </c>
      <c r="H4202" t="s">
        <v>18</v>
      </c>
      <c r="I4202" t="s">
        <v>11541</v>
      </c>
      <c r="J4202">
        <v>2016</v>
      </c>
      <c r="K4202">
        <v>633.6</v>
      </c>
      <c r="L4202">
        <v>22</v>
      </c>
      <c r="M4202">
        <v>1</v>
      </c>
      <c r="N4202">
        <f t="shared" si="170"/>
        <v>0</v>
      </c>
      <c r="O4202">
        <f t="shared" si="171"/>
        <v>0</v>
      </c>
      <c r="P4202" t="s">
        <v>12694</v>
      </c>
    </row>
    <row r="4203" spans="2:16" x14ac:dyDescent="0.25">
      <c r="B4203" t="s">
        <v>4208</v>
      </c>
      <c r="C4203" s="119" t="s">
        <v>60</v>
      </c>
      <c r="D4203" t="s">
        <v>11550</v>
      </c>
      <c r="E4203" t="s">
        <v>11530</v>
      </c>
      <c r="F4203" t="s">
        <v>11540</v>
      </c>
      <c r="G4203" t="s">
        <v>61</v>
      </c>
      <c r="H4203" t="s">
        <v>18</v>
      </c>
      <c r="I4203" t="s">
        <v>11541</v>
      </c>
      <c r="J4203">
        <v>2016</v>
      </c>
      <c r="K4203">
        <v>604.39</v>
      </c>
      <c r="L4203">
        <v>22</v>
      </c>
      <c r="M4203">
        <v>1</v>
      </c>
      <c r="N4203">
        <f t="shared" si="170"/>
        <v>0</v>
      </c>
      <c r="O4203">
        <f t="shared" si="171"/>
        <v>0</v>
      </c>
      <c r="P4203" t="s">
        <v>12694</v>
      </c>
    </row>
    <row r="4204" spans="2:16" x14ac:dyDescent="0.25">
      <c r="B4204" t="s">
        <v>4209</v>
      </c>
      <c r="C4204" s="119" t="s">
        <v>60</v>
      </c>
      <c r="D4204" t="s">
        <v>11537</v>
      </c>
      <c r="E4204" t="s">
        <v>11530</v>
      </c>
      <c r="F4204" t="s">
        <v>11540</v>
      </c>
      <c r="G4204" t="s">
        <v>61</v>
      </c>
      <c r="H4204" t="s">
        <v>18</v>
      </c>
      <c r="I4204" t="s">
        <v>11541</v>
      </c>
      <c r="J4204">
        <v>2016</v>
      </c>
      <c r="K4204">
        <v>606.48</v>
      </c>
      <c r="L4204">
        <v>26</v>
      </c>
      <c r="M4204">
        <v>1</v>
      </c>
      <c r="N4204">
        <f t="shared" si="170"/>
        <v>0</v>
      </c>
      <c r="O4204">
        <f t="shared" si="171"/>
        <v>0</v>
      </c>
      <c r="P4204" t="s">
        <v>12694</v>
      </c>
    </row>
    <row r="4205" spans="2:16" x14ac:dyDescent="0.25">
      <c r="B4205" t="s">
        <v>4210</v>
      </c>
      <c r="C4205" s="119" t="s">
        <v>60</v>
      </c>
      <c r="D4205" t="s">
        <v>11537</v>
      </c>
      <c r="E4205" t="s">
        <v>11530</v>
      </c>
      <c r="F4205" t="s">
        <v>11540</v>
      </c>
      <c r="G4205" t="s">
        <v>61</v>
      </c>
      <c r="H4205" t="s">
        <v>18</v>
      </c>
      <c r="I4205" t="s">
        <v>11541</v>
      </c>
      <c r="J4205">
        <v>2016</v>
      </c>
      <c r="K4205">
        <v>606.73</v>
      </c>
      <c r="L4205">
        <v>28</v>
      </c>
      <c r="M4205">
        <v>1</v>
      </c>
      <c r="N4205">
        <f t="shared" si="170"/>
        <v>0</v>
      </c>
      <c r="O4205">
        <f t="shared" si="171"/>
        <v>0</v>
      </c>
      <c r="P4205" t="s">
        <v>12694</v>
      </c>
    </row>
    <row r="4206" spans="2:16" x14ac:dyDescent="0.25">
      <c r="B4206" t="s">
        <v>4211</v>
      </c>
      <c r="C4206" s="119" t="s">
        <v>60</v>
      </c>
      <c r="D4206" t="s">
        <v>11537</v>
      </c>
      <c r="E4206" t="s">
        <v>11530</v>
      </c>
      <c r="F4206" t="s">
        <v>11540</v>
      </c>
      <c r="G4206" t="s">
        <v>61</v>
      </c>
      <c r="H4206" t="s">
        <v>18</v>
      </c>
      <c r="I4206" t="s">
        <v>11541</v>
      </c>
      <c r="J4206">
        <v>2016</v>
      </c>
      <c r="K4206">
        <v>498.83</v>
      </c>
      <c r="L4206">
        <v>28</v>
      </c>
      <c r="M4206">
        <v>1</v>
      </c>
      <c r="N4206">
        <f t="shared" si="170"/>
        <v>0</v>
      </c>
      <c r="O4206">
        <f t="shared" si="171"/>
        <v>0</v>
      </c>
      <c r="P4206" t="s">
        <v>12694</v>
      </c>
    </row>
    <row r="4207" spans="2:16" x14ac:dyDescent="0.25">
      <c r="B4207" t="s">
        <v>4212</v>
      </c>
      <c r="C4207" s="119" t="s">
        <v>60</v>
      </c>
      <c r="D4207" t="s">
        <v>11537</v>
      </c>
      <c r="E4207" t="s">
        <v>11530</v>
      </c>
      <c r="F4207" t="s">
        <v>11540</v>
      </c>
      <c r="G4207" t="s">
        <v>61</v>
      </c>
      <c r="H4207" t="s">
        <v>18</v>
      </c>
      <c r="I4207" t="s">
        <v>11541</v>
      </c>
      <c r="J4207">
        <v>2016</v>
      </c>
      <c r="K4207">
        <v>634.9</v>
      </c>
      <c r="L4207">
        <v>25</v>
      </c>
      <c r="M4207">
        <v>1</v>
      </c>
      <c r="N4207">
        <f t="shared" si="170"/>
        <v>0</v>
      </c>
      <c r="O4207">
        <f t="shared" si="171"/>
        <v>0</v>
      </c>
      <c r="P4207" t="s">
        <v>12694</v>
      </c>
    </row>
    <row r="4208" spans="2:16" x14ac:dyDescent="0.25">
      <c r="B4208" t="s">
        <v>4213</v>
      </c>
      <c r="C4208" s="119" t="s">
        <v>60</v>
      </c>
      <c r="D4208" t="s">
        <v>11537</v>
      </c>
      <c r="E4208" t="s">
        <v>11530</v>
      </c>
      <c r="F4208" t="s">
        <v>11540</v>
      </c>
      <c r="G4208" t="s">
        <v>61</v>
      </c>
      <c r="H4208" t="s">
        <v>18</v>
      </c>
      <c r="I4208" t="s">
        <v>11541</v>
      </c>
      <c r="J4208">
        <v>2016</v>
      </c>
      <c r="K4208">
        <v>635.91</v>
      </c>
      <c r="L4208">
        <v>40</v>
      </c>
      <c r="M4208">
        <v>1</v>
      </c>
      <c r="N4208">
        <f t="shared" si="170"/>
        <v>0</v>
      </c>
      <c r="O4208">
        <f t="shared" si="171"/>
        <v>0</v>
      </c>
      <c r="P4208" t="s">
        <v>12694</v>
      </c>
    </row>
    <row r="4209" spans="2:16" x14ac:dyDescent="0.25">
      <c r="B4209" t="s">
        <v>4214</v>
      </c>
      <c r="C4209" s="119" t="s">
        <v>60</v>
      </c>
      <c r="D4209" t="s">
        <v>11550</v>
      </c>
      <c r="E4209" t="s">
        <v>11530</v>
      </c>
      <c r="F4209" t="s">
        <v>11540</v>
      </c>
      <c r="G4209" t="s">
        <v>61</v>
      </c>
      <c r="H4209" t="s">
        <v>18</v>
      </c>
      <c r="I4209" t="s">
        <v>11541</v>
      </c>
      <c r="J4209">
        <v>2016</v>
      </c>
      <c r="K4209">
        <v>634.39</v>
      </c>
      <c r="L4209">
        <v>21</v>
      </c>
      <c r="M4209">
        <v>1</v>
      </c>
      <c r="N4209">
        <f t="shared" si="170"/>
        <v>0</v>
      </c>
      <c r="O4209">
        <f t="shared" si="171"/>
        <v>0</v>
      </c>
      <c r="P4209" t="s">
        <v>12694</v>
      </c>
    </row>
    <row r="4210" spans="2:16" x14ac:dyDescent="0.25">
      <c r="B4210" t="s">
        <v>4215</v>
      </c>
      <c r="C4210" s="119" t="s">
        <v>60</v>
      </c>
      <c r="D4210" t="s">
        <v>11546</v>
      </c>
      <c r="E4210" t="s">
        <v>11530</v>
      </c>
      <c r="F4210" t="s">
        <v>11540</v>
      </c>
      <c r="G4210" t="s">
        <v>61</v>
      </c>
      <c r="H4210" t="s">
        <v>18</v>
      </c>
      <c r="I4210" t="s">
        <v>11541</v>
      </c>
      <c r="J4210">
        <v>2016</v>
      </c>
      <c r="K4210">
        <v>606.17999999999995</v>
      </c>
      <c r="L4210">
        <v>29</v>
      </c>
      <c r="M4210">
        <v>1</v>
      </c>
      <c r="N4210">
        <f t="shared" si="170"/>
        <v>0</v>
      </c>
      <c r="O4210">
        <f t="shared" si="171"/>
        <v>0</v>
      </c>
      <c r="P4210" t="s">
        <v>12694</v>
      </c>
    </row>
    <row r="4211" spans="2:16" x14ac:dyDescent="0.25">
      <c r="B4211" t="s">
        <v>4216</v>
      </c>
      <c r="C4211" s="119" t="s">
        <v>60</v>
      </c>
      <c r="D4211" t="s">
        <v>11537</v>
      </c>
      <c r="E4211" t="s">
        <v>11530</v>
      </c>
      <c r="F4211" t="s">
        <v>11540</v>
      </c>
      <c r="G4211" t="s">
        <v>61</v>
      </c>
      <c r="H4211" t="s">
        <v>18</v>
      </c>
      <c r="I4211" t="s">
        <v>11541</v>
      </c>
      <c r="J4211">
        <v>2016</v>
      </c>
      <c r="K4211">
        <v>610.46</v>
      </c>
      <c r="L4211">
        <v>62</v>
      </c>
      <c r="M4211">
        <v>1</v>
      </c>
      <c r="N4211">
        <f t="shared" si="170"/>
        <v>0</v>
      </c>
      <c r="O4211">
        <f t="shared" si="171"/>
        <v>0</v>
      </c>
      <c r="P4211" t="s">
        <v>12694</v>
      </c>
    </row>
    <row r="4212" spans="2:16" x14ac:dyDescent="0.25">
      <c r="B4212" t="s">
        <v>4217</v>
      </c>
      <c r="C4212" s="119" t="s">
        <v>60</v>
      </c>
      <c r="D4212" t="s">
        <v>11537</v>
      </c>
      <c r="E4212" t="s">
        <v>11530</v>
      </c>
      <c r="F4212" t="s">
        <v>11540</v>
      </c>
      <c r="G4212" t="s">
        <v>61</v>
      </c>
      <c r="H4212" t="s">
        <v>18</v>
      </c>
      <c r="I4212" t="s">
        <v>11541</v>
      </c>
      <c r="J4212">
        <v>2016</v>
      </c>
      <c r="K4212">
        <v>2372.04</v>
      </c>
      <c r="L4212">
        <v>82</v>
      </c>
      <c r="M4212">
        <v>1</v>
      </c>
      <c r="N4212">
        <f t="shared" si="170"/>
        <v>0</v>
      </c>
      <c r="O4212">
        <f t="shared" si="171"/>
        <v>0</v>
      </c>
      <c r="P4212" t="s">
        <v>12694</v>
      </c>
    </row>
    <row r="4213" spans="2:16" x14ac:dyDescent="0.25">
      <c r="B4213" t="s">
        <v>4218</v>
      </c>
      <c r="C4213" s="119" t="s">
        <v>60</v>
      </c>
      <c r="D4213" t="s">
        <v>11546</v>
      </c>
      <c r="E4213" t="s">
        <v>11530</v>
      </c>
      <c r="F4213" t="s">
        <v>11540</v>
      </c>
      <c r="G4213" t="s">
        <v>61</v>
      </c>
      <c r="H4213" t="s">
        <v>18</v>
      </c>
      <c r="I4213" t="s">
        <v>11541</v>
      </c>
      <c r="J4213">
        <v>2016</v>
      </c>
      <c r="K4213">
        <v>635.82000000000005</v>
      </c>
      <c r="L4213">
        <v>32</v>
      </c>
      <c r="M4213">
        <v>1</v>
      </c>
      <c r="N4213">
        <f t="shared" si="170"/>
        <v>0</v>
      </c>
      <c r="O4213">
        <f t="shared" si="171"/>
        <v>0</v>
      </c>
      <c r="P4213" t="s">
        <v>12693</v>
      </c>
    </row>
    <row r="4214" spans="2:16" x14ac:dyDescent="0.25">
      <c r="B4214" t="s">
        <v>4219</v>
      </c>
      <c r="C4214" s="119" t="s">
        <v>60</v>
      </c>
      <c r="D4214" t="s">
        <v>11537</v>
      </c>
      <c r="E4214" t="s">
        <v>11530</v>
      </c>
      <c r="F4214" t="s">
        <v>11540</v>
      </c>
      <c r="G4214" t="s">
        <v>61</v>
      </c>
      <c r="H4214" t="s">
        <v>18</v>
      </c>
      <c r="I4214" t="s">
        <v>11541</v>
      </c>
      <c r="J4214">
        <v>2016</v>
      </c>
      <c r="K4214">
        <v>605.4</v>
      </c>
      <c r="L4214">
        <v>23</v>
      </c>
      <c r="M4214">
        <v>1</v>
      </c>
      <c r="N4214">
        <f t="shared" si="170"/>
        <v>0</v>
      </c>
      <c r="O4214">
        <f t="shared" si="171"/>
        <v>0</v>
      </c>
      <c r="P4214" t="s">
        <v>12694</v>
      </c>
    </row>
    <row r="4215" spans="2:16" x14ac:dyDescent="0.25">
      <c r="B4215" t="s">
        <v>4220</v>
      </c>
      <c r="C4215" s="119" t="s">
        <v>60</v>
      </c>
      <c r="D4215" t="s">
        <v>11537</v>
      </c>
      <c r="E4215" t="s">
        <v>11530</v>
      </c>
      <c r="F4215" t="s">
        <v>11540</v>
      </c>
      <c r="G4215" t="s">
        <v>61</v>
      </c>
      <c r="H4215" t="s">
        <v>18</v>
      </c>
      <c r="I4215" t="s">
        <v>11541</v>
      </c>
      <c r="J4215">
        <v>2016</v>
      </c>
      <c r="K4215">
        <v>605.76</v>
      </c>
      <c r="L4215">
        <v>26</v>
      </c>
      <c r="M4215">
        <v>1</v>
      </c>
      <c r="N4215">
        <f t="shared" si="170"/>
        <v>0</v>
      </c>
      <c r="O4215">
        <f t="shared" si="171"/>
        <v>0</v>
      </c>
      <c r="P4215" t="s">
        <v>12694</v>
      </c>
    </row>
    <row r="4216" spans="2:16" x14ac:dyDescent="0.25">
      <c r="B4216" t="s">
        <v>4221</v>
      </c>
      <c r="C4216" s="119" t="s">
        <v>60</v>
      </c>
      <c r="D4216" t="s">
        <v>11537</v>
      </c>
      <c r="E4216" t="s">
        <v>11530</v>
      </c>
      <c r="F4216" t="s">
        <v>11540</v>
      </c>
      <c r="G4216" t="s">
        <v>61</v>
      </c>
      <c r="H4216" t="s">
        <v>18</v>
      </c>
      <c r="I4216" t="s">
        <v>11541</v>
      </c>
      <c r="J4216">
        <v>2016</v>
      </c>
      <c r="K4216">
        <v>604.76</v>
      </c>
      <c r="L4216">
        <v>23</v>
      </c>
      <c r="M4216">
        <v>1</v>
      </c>
      <c r="N4216">
        <f t="shared" si="170"/>
        <v>0</v>
      </c>
      <c r="O4216">
        <f t="shared" si="171"/>
        <v>0</v>
      </c>
      <c r="P4216" t="s">
        <v>12694</v>
      </c>
    </row>
    <row r="4217" spans="2:16" x14ac:dyDescent="0.25">
      <c r="B4217" t="s">
        <v>4222</v>
      </c>
      <c r="C4217" s="119" t="s">
        <v>60</v>
      </c>
      <c r="D4217" t="s">
        <v>11537</v>
      </c>
      <c r="E4217" t="s">
        <v>11530</v>
      </c>
      <c r="F4217" t="s">
        <v>11540</v>
      </c>
      <c r="G4217" t="s">
        <v>61</v>
      </c>
      <c r="H4217" t="s">
        <v>18</v>
      </c>
      <c r="I4217" t="s">
        <v>11533</v>
      </c>
      <c r="J4217">
        <v>2016</v>
      </c>
      <c r="K4217">
        <v>608.35</v>
      </c>
      <c r="L4217">
        <v>22</v>
      </c>
      <c r="M4217">
        <v>1</v>
      </c>
      <c r="N4217">
        <f t="shared" si="170"/>
        <v>0</v>
      </c>
      <c r="O4217">
        <f t="shared" si="171"/>
        <v>0</v>
      </c>
      <c r="P4217" t="s">
        <v>12694</v>
      </c>
    </row>
    <row r="4218" spans="2:16" x14ac:dyDescent="0.25">
      <c r="B4218" t="s">
        <v>4223</v>
      </c>
      <c r="C4218" s="119" t="s">
        <v>60</v>
      </c>
      <c r="D4218" t="s">
        <v>11537</v>
      </c>
      <c r="E4218" t="s">
        <v>11530</v>
      </c>
      <c r="F4218" t="s">
        <v>11540</v>
      </c>
      <c r="G4218" t="s">
        <v>61</v>
      </c>
      <c r="H4218" t="s">
        <v>18</v>
      </c>
      <c r="I4218" t="s">
        <v>11541</v>
      </c>
      <c r="J4218">
        <v>2016</v>
      </c>
      <c r="K4218">
        <v>633.79999999999995</v>
      </c>
      <c r="L4218">
        <v>22</v>
      </c>
      <c r="M4218">
        <v>1</v>
      </c>
      <c r="N4218">
        <f t="shared" si="170"/>
        <v>0</v>
      </c>
      <c r="O4218">
        <f t="shared" si="171"/>
        <v>0</v>
      </c>
      <c r="P4218" t="s">
        <v>12694</v>
      </c>
    </row>
    <row r="4219" spans="2:16" x14ac:dyDescent="0.25">
      <c r="B4219" t="s">
        <v>4224</v>
      </c>
      <c r="C4219" s="119" t="s">
        <v>60</v>
      </c>
      <c r="D4219" t="s">
        <v>11552</v>
      </c>
      <c r="E4219" t="s">
        <v>11530</v>
      </c>
      <c r="F4219" t="s">
        <v>11540</v>
      </c>
      <c r="G4219" t="s">
        <v>61</v>
      </c>
      <c r="H4219" t="s">
        <v>18</v>
      </c>
      <c r="I4219" t="s">
        <v>11541</v>
      </c>
      <c r="J4219">
        <v>2016</v>
      </c>
      <c r="K4219">
        <v>606.11</v>
      </c>
      <c r="L4219">
        <v>26</v>
      </c>
      <c r="M4219">
        <v>1</v>
      </c>
      <c r="N4219">
        <f t="shared" si="170"/>
        <v>0</v>
      </c>
      <c r="O4219">
        <f t="shared" si="171"/>
        <v>0</v>
      </c>
      <c r="P4219" t="s">
        <v>12694</v>
      </c>
    </row>
    <row r="4220" spans="2:16" x14ac:dyDescent="0.25">
      <c r="B4220" t="s">
        <v>4225</v>
      </c>
      <c r="C4220" s="119" t="s">
        <v>60</v>
      </c>
      <c r="D4220" t="s">
        <v>11539</v>
      </c>
      <c r="E4220" t="s">
        <v>11530</v>
      </c>
      <c r="F4220" t="s">
        <v>11540</v>
      </c>
      <c r="G4220" t="s">
        <v>61</v>
      </c>
      <c r="H4220" t="s">
        <v>18</v>
      </c>
      <c r="I4220" t="s">
        <v>11533</v>
      </c>
      <c r="J4220">
        <v>2016</v>
      </c>
      <c r="K4220">
        <v>610.14</v>
      </c>
      <c r="L4220">
        <v>29</v>
      </c>
      <c r="M4220">
        <v>1</v>
      </c>
      <c r="N4220">
        <f t="shared" si="170"/>
        <v>0</v>
      </c>
      <c r="O4220">
        <f t="shared" si="171"/>
        <v>0</v>
      </c>
      <c r="P4220" t="s">
        <v>12694</v>
      </c>
    </row>
    <row r="4221" spans="2:16" x14ac:dyDescent="0.25">
      <c r="B4221" t="s">
        <v>4226</v>
      </c>
      <c r="C4221" s="119" t="s">
        <v>60</v>
      </c>
      <c r="D4221" t="s">
        <v>11537</v>
      </c>
      <c r="E4221" t="s">
        <v>11530</v>
      </c>
      <c r="F4221" t="s">
        <v>11540</v>
      </c>
      <c r="G4221" t="s">
        <v>61</v>
      </c>
      <c r="H4221" t="s">
        <v>18</v>
      </c>
      <c r="I4221" t="s">
        <v>11533</v>
      </c>
      <c r="J4221">
        <v>2016</v>
      </c>
      <c r="K4221">
        <v>611.4</v>
      </c>
      <c r="L4221">
        <v>34</v>
      </c>
      <c r="M4221">
        <v>1</v>
      </c>
      <c r="N4221">
        <f t="shared" si="170"/>
        <v>0</v>
      </c>
      <c r="O4221">
        <f t="shared" si="171"/>
        <v>0</v>
      </c>
      <c r="P4221" t="s">
        <v>12694</v>
      </c>
    </row>
    <row r="4222" spans="2:16" x14ac:dyDescent="0.25">
      <c r="B4222" t="s">
        <v>4227</v>
      </c>
      <c r="C4222" s="119" t="s">
        <v>60</v>
      </c>
      <c r="D4222" t="s">
        <v>11537</v>
      </c>
      <c r="E4222" t="s">
        <v>11530</v>
      </c>
      <c r="F4222" t="s">
        <v>11540</v>
      </c>
      <c r="G4222" t="s">
        <v>61</v>
      </c>
      <c r="H4222" t="s">
        <v>18</v>
      </c>
      <c r="I4222" t="s">
        <v>11533</v>
      </c>
      <c r="J4222">
        <v>2016</v>
      </c>
      <c r="K4222">
        <v>610.9</v>
      </c>
      <c r="L4222">
        <v>32</v>
      </c>
      <c r="M4222">
        <v>1</v>
      </c>
      <c r="N4222">
        <f t="shared" si="170"/>
        <v>0</v>
      </c>
      <c r="O4222">
        <f t="shared" si="171"/>
        <v>0</v>
      </c>
      <c r="P4222" t="s">
        <v>12694</v>
      </c>
    </row>
    <row r="4223" spans="2:16" x14ac:dyDescent="0.25">
      <c r="B4223" t="s">
        <v>4228</v>
      </c>
      <c r="C4223" s="119" t="s">
        <v>60</v>
      </c>
      <c r="D4223" t="s">
        <v>11537</v>
      </c>
      <c r="E4223" t="s">
        <v>11530</v>
      </c>
      <c r="F4223" t="s">
        <v>11540</v>
      </c>
      <c r="G4223" t="s">
        <v>61</v>
      </c>
      <c r="H4223" t="s">
        <v>18</v>
      </c>
      <c r="I4223" t="s">
        <v>11533</v>
      </c>
      <c r="J4223">
        <v>2016</v>
      </c>
      <c r="K4223">
        <v>608.35</v>
      </c>
      <c r="L4223">
        <v>22</v>
      </c>
      <c r="M4223">
        <v>1</v>
      </c>
      <c r="N4223">
        <f t="shared" si="170"/>
        <v>0</v>
      </c>
      <c r="O4223">
        <f t="shared" si="171"/>
        <v>0</v>
      </c>
      <c r="P4223" t="s">
        <v>12694</v>
      </c>
    </row>
    <row r="4224" spans="2:16" x14ac:dyDescent="0.25">
      <c r="B4224" t="s">
        <v>4229</v>
      </c>
      <c r="C4224" s="119" t="s">
        <v>60</v>
      </c>
      <c r="D4224" t="s">
        <v>11537</v>
      </c>
      <c r="E4224" t="s">
        <v>11530</v>
      </c>
      <c r="F4224" t="s">
        <v>11540</v>
      </c>
      <c r="G4224" t="s">
        <v>61</v>
      </c>
      <c r="H4224" t="s">
        <v>18</v>
      </c>
      <c r="I4224" t="s">
        <v>11541</v>
      </c>
      <c r="J4224">
        <v>2016</v>
      </c>
      <c r="K4224">
        <v>634.32000000000005</v>
      </c>
      <c r="L4224">
        <v>26</v>
      </c>
      <c r="M4224">
        <v>1</v>
      </c>
      <c r="N4224">
        <f t="shared" si="170"/>
        <v>0</v>
      </c>
      <c r="O4224">
        <f t="shared" si="171"/>
        <v>0</v>
      </c>
      <c r="P4224" t="s">
        <v>12694</v>
      </c>
    </row>
    <row r="4225" spans="2:16" x14ac:dyDescent="0.25">
      <c r="B4225" t="s">
        <v>4230</v>
      </c>
      <c r="C4225" s="119" t="s">
        <v>60</v>
      </c>
      <c r="D4225" t="s">
        <v>11537</v>
      </c>
      <c r="E4225" t="s">
        <v>11530</v>
      </c>
      <c r="F4225" t="s">
        <v>11540</v>
      </c>
      <c r="G4225" t="s">
        <v>61</v>
      </c>
      <c r="H4225" t="s">
        <v>18</v>
      </c>
      <c r="I4225" t="s">
        <v>11541</v>
      </c>
      <c r="J4225">
        <v>2016</v>
      </c>
      <c r="K4225">
        <v>604.71</v>
      </c>
      <c r="L4225">
        <v>23</v>
      </c>
      <c r="M4225">
        <v>1</v>
      </c>
      <c r="N4225">
        <f t="shared" si="170"/>
        <v>0</v>
      </c>
      <c r="O4225">
        <f t="shared" si="171"/>
        <v>0</v>
      </c>
      <c r="P4225" t="s">
        <v>12694</v>
      </c>
    </row>
    <row r="4226" spans="2:16" x14ac:dyDescent="0.25">
      <c r="B4226" t="s">
        <v>4231</v>
      </c>
      <c r="C4226" s="119" t="s">
        <v>60</v>
      </c>
      <c r="D4226" t="s">
        <v>11537</v>
      </c>
      <c r="E4226" t="s">
        <v>11530</v>
      </c>
      <c r="F4226" t="s">
        <v>11540</v>
      </c>
      <c r="G4226" t="s">
        <v>61</v>
      </c>
      <c r="H4226" t="s">
        <v>18</v>
      </c>
      <c r="I4226" t="s">
        <v>11541</v>
      </c>
      <c r="J4226">
        <v>2016</v>
      </c>
      <c r="K4226">
        <v>604.71</v>
      </c>
      <c r="L4226">
        <v>23</v>
      </c>
      <c r="M4226">
        <v>1</v>
      </c>
      <c r="N4226">
        <f t="shared" si="170"/>
        <v>0</v>
      </c>
      <c r="O4226">
        <f t="shared" si="171"/>
        <v>0</v>
      </c>
      <c r="P4226" t="s">
        <v>12694</v>
      </c>
    </row>
    <row r="4227" spans="2:16" x14ac:dyDescent="0.25">
      <c r="B4227" t="s">
        <v>4232</v>
      </c>
      <c r="C4227" s="119" t="s">
        <v>60</v>
      </c>
      <c r="D4227" t="s">
        <v>11537</v>
      </c>
      <c r="E4227" t="s">
        <v>11530</v>
      </c>
      <c r="F4227" t="s">
        <v>11540</v>
      </c>
      <c r="G4227" t="s">
        <v>61</v>
      </c>
      <c r="H4227" t="s">
        <v>18</v>
      </c>
      <c r="I4227" t="s">
        <v>11541</v>
      </c>
      <c r="J4227">
        <v>2016</v>
      </c>
      <c r="K4227">
        <v>717.15</v>
      </c>
      <c r="L4227">
        <v>64</v>
      </c>
      <c r="M4227">
        <v>1</v>
      </c>
      <c r="N4227">
        <f t="shared" si="170"/>
        <v>0</v>
      </c>
      <c r="O4227">
        <f t="shared" si="171"/>
        <v>0</v>
      </c>
      <c r="P4227" t="s">
        <v>12694</v>
      </c>
    </row>
    <row r="4228" spans="2:16" x14ac:dyDescent="0.25">
      <c r="B4228" t="s">
        <v>4233</v>
      </c>
      <c r="C4228" s="119" t="s">
        <v>60</v>
      </c>
      <c r="D4228" t="s">
        <v>11537</v>
      </c>
      <c r="E4228" t="s">
        <v>11530</v>
      </c>
      <c r="F4228" t="s">
        <v>11540</v>
      </c>
      <c r="G4228" t="s">
        <v>61</v>
      </c>
      <c r="H4228" t="s">
        <v>18</v>
      </c>
      <c r="I4228" t="s">
        <v>11541</v>
      </c>
      <c r="J4228">
        <v>2016</v>
      </c>
      <c r="K4228">
        <v>1385.45</v>
      </c>
      <c r="L4228">
        <v>36</v>
      </c>
      <c r="M4228">
        <v>1</v>
      </c>
      <c r="N4228">
        <f t="shared" si="170"/>
        <v>0</v>
      </c>
      <c r="O4228">
        <f t="shared" si="171"/>
        <v>0</v>
      </c>
      <c r="P4228" t="s">
        <v>12694</v>
      </c>
    </row>
    <row r="4229" spans="2:16" x14ac:dyDescent="0.25">
      <c r="B4229" t="s">
        <v>4234</v>
      </c>
      <c r="C4229" s="119" t="s">
        <v>60</v>
      </c>
      <c r="D4229" t="s">
        <v>11537</v>
      </c>
      <c r="E4229" t="s">
        <v>11530</v>
      </c>
      <c r="F4229" t="s">
        <v>11540</v>
      </c>
      <c r="G4229" t="s">
        <v>61</v>
      </c>
      <c r="H4229" t="s">
        <v>18</v>
      </c>
      <c r="I4229" t="s">
        <v>11541</v>
      </c>
      <c r="J4229">
        <v>2016</v>
      </c>
      <c r="K4229">
        <v>635.53</v>
      </c>
      <c r="L4229">
        <v>28</v>
      </c>
      <c r="M4229">
        <v>1</v>
      </c>
      <c r="N4229">
        <f t="shared" si="170"/>
        <v>0</v>
      </c>
      <c r="O4229">
        <f t="shared" si="171"/>
        <v>0</v>
      </c>
      <c r="P4229" t="s">
        <v>12694</v>
      </c>
    </row>
    <row r="4230" spans="2:16" x14ac:dyDescent="0.25">
      <c r="B4230" t="s">
        <v>4235</v>
      </c>
      <c r="C4230" s="119" t="s">
        <v>60</v>
      </c>
      <c r="D4230" t="s">
        <v>11537</v>
      </c>
      <c r="E4230" t="s">
        <v>11530</v>
      </c>
      <c r="F4230" t="s">
        <v>11540</v>
      </c>
      <c r="G4230" t="s">
        <v>61</v>
      </c>
      <c r="H4230" t="s">
        <v>18</v>
      </c>
      <c r="I4230" t="s">
        <v>11533</v>
      </c>
      <c r="J4230">
        <v>2016</v>
      </c>
      <c r="K4230">
        <v>607.76</v>
      </c>
      <c r="L4230">
        <v>20</v>
      </c>
      <c r="M4230">
        <v>1</v>
      </c>
      <c r="N4230">
        <f t="shared" si="170"/>
        <v>0</v>
      </c>
      <c r="O4230">
        <f t="shared" si="171"/>
        <v>0</v>
      </c>
      <c r="P4230" t="s">
        <v>12694</v>
      </c>
    </row>
    <row r="4231" spans="2:16" x14ac:dyDescent="0.25">
      <c r="B4231" t="s">
        <v>4236</v>
      </c>
      <c r="C4231" s="119" t="s">
        <v>60</v>
      </c>
      <c r="D4231" t="s">
        <v>11550</v>
      </c>
      <c r="E4231" t="s">
        <v>11530</v>
      </c>
      <c r="F4231" t="s">
        <v>11540</v>
      </c>
      <c r="G4231" t="s">
        <v>61</v>
      </c>
      <c r="H4231" t="s">
        <v>18</v>
      </c>
      <c r="I4231" t="s">
        <v>11541</v>
      </c>
      <c r="J4231">
        <v>2016</v>
      </c>
      <c r="K4231">
        <v>607.23</v>
      </c>
      <c r="L4231">
        <v>28</v>
      </c>
      <c r="M4231">
        <v>1</v>
      </c>
      <c r="N4231">
        <f t="shared" si="170"/>
        <v>0</v>
      </c>
      <c r="O4231">
        <f t="shared" si="171"/>
        <v>0</v>
      </c>
      <c r="P4231" t="s">
        <v>12694</v>
      </c>
    </row>
    <row r="4232" spans="2:16" x14ac:dyDescent="0.25">
      <c r="B4232" t="s">
        <v>4237</v>
      </c>
      <c r="C4232" s="119" t="s">
        <v>60</v>
      </c>
      <c r="D4232" t="s">
        <v>11550</v>
      </c>
      <c r="E4232" t="s">
        <v>11530</v>
      </c>
      <c r="F4232" t="s">
        <v>11540</v>
      </c>
      <c r="G4232" t="s">
        <v>61</v>
      </c>
      <c r="H4232" t="s">
        <v>18</v>
      </c>
      <c r="I4232" t="s">
        <v>11541</v>
      </c>
      <c r="J4232">
        <v>2016</v>
      </c>
      <c r="K4232">
        <v>607.11</v>
      </c>
      <c r="L4232">
        <v>27</v>
      </c>
      <c r="M4232">
        <v>1</v>
      </c>
      <c r="N4232">
        <f t="shared" si="170"/>
        <v>0</v>
      </c>
      <c r="O4232">
        <f t="shared" si="171"/>
        <v>0</v>
      </c>
      <c r="P4232" t="s">
        <v>12694</v>
      </c>
    </row>
    <row r="4233" spans="2:16" x14ac:dyDescent="0.25">
      <c r="B4233" t="s">
        <v>4238</v>
      </c>
      <c r="C4233" s="119" t="s">
        <v>60</v>
      </c>
      <c r="D4233" t="s">
        <v>11550</v>
      </c>
      <c r="E4233" t="s">
        <v>11530</v>
      </c>
      <c r="F4233" t="s">
        <v>11540</v>
      </c>
      <c r="G4233" t="s">
        <v>61</v>
      </c>
      <c r="H4233" t="s">
        <v>18</v>
      </c>
      <c r="I4233" t="s">
        <v>11541</v>
      </c>
      <c r="J4233">
        <v>2016</v>
      </c>
      <c r="K4233">
        <v>608.02</v>
      </c>
      <c r="L4233">
        <v>34</v>
      </c>
      <c r="M4233">
        <v>1</v>
      </c>
      <c r="N4233">
        <f t="shared" si="170"/>
        <v>0</v>
      </c>
      <c r="O4233">
        <f t="shared" si="171"/>
        <v>0</v>
      </c>
      <c r="P4233" t="s">
        <v>12694</v>
      </c>
    </row>
    <row r="4234" spans="2:16" x14ac:dyDescent="0.25">
      <c r="B4234" t="s">
        <v>4239</v>
      </c>
      <c r="C4234" s="119" t="s">
        <v>60</v>
      </c>
      <c r="D4234" t="s">
        <v>11537</v>
      </c>
      <c r="E4234" t="s">
        <v>11530</v>
      </c>
      <c r="F4234" t="s">
        <v>11540</v>
      </c>
      <c r="G4234" t="s">
        <v>61</v>
      </c>
      <c r="H4234" t="s">
        <v>18</v>
      </c>
      <c r="I4234" t="s">
        <v>11541</v>
      </c>
      <c r="J4234">
        <v>2016</v>
      </c>
      <c r="K4234">
        <v>503.87</v>
      </c>
      <c r="L4234">
        <v>24</v>
      </c>
      <c r="M4234">
        <v>1</v>
      </c>
      <c r="N4234">
        <f t="shared" si="170"/>
        <v>0</v>
      </c>
      <c r="O4234">
        <f t="shared" si="171"/>
        <v>0</v>
      </c>
      <c r="P4234" t="s">
        <v>12694</v>
      </c>
    </row>
    <row r="4235" spans="2:16" x14ac:dyDescent="0.25">
      <c r="B4235" t="s">
        <v>4240</v>
      </c>
      <c r="C4235" s="119" t="s">
        <v>60</v>
      </c>
      <c r="D4235" t="s">
        <v>11537</v>
      </c>
      <c r="E4235" t="s">
        <v>11530</v>
      </c>
      <c r="F4235" t="s">
        <v>11540</v>
      </c>
      <c r="G4235" t="s">
        <v>61</v>
      </c>
      <c r="H4235" t="s">
        <v>18</v>
      </c>
      <c r="I4235" t="s">
        <v>11541</v>
      </c>
      <c r="J4235">
        <v>2016</v>
      </c>
      <c r="K4235">
        <v>606.33000000000004</v>
      </c>
      <c r="L4235">
        <v>21</v>
      </c>
      <c r="M4235">
        <v>1</v>
      </c>
      <c r="N4235">
        <f t="shared" ref="N4235:N4298" si="172">IF(K4235&lt;100,1,0)</f>
        <v>0</v>
      </c>
      <c r="O4235">
        <f t="shared" si="171"/>
        <v>0</v>
      </c>
      <c r="P4235" t="s">
        <v>12694</v>
      </c>
    </row>
    <row r="4236" spans="2:16" x14ac:dyDescent="0.25">
      <c r="B4236" t="s">
        <v>4241</v>
      </c>
      <c r="C4236" s="119" t="s">
        <v>60</v>
      </c>
      <c r="D4236" t="s">
        <v>11537</v>
      </c>
      <c r="E4236" t="s">
        <v>11530</v>
      </c>
      <c r="F4236" t="s">
        <v>11540</v>
      </c>
      <c r="G4236" t="s">
        <v>61</v>
      </c>
      <c r="H4236" t="s">
        <v>18</v>
      </c>
      <c r="I4236" t="s">
        <v>11541</v>
      </c>
      <c r="J4236">
        <v>2016</v>
      </c>
      <c r="K4236">
        <v>606.30999999999995</v>
      </c>
      <c r="L4236">
        <v>26</v>
      </c>
      <c r="M4236">
        <v>1</v>
      </c>
      <c r="N4236">
        <f t="shared" si="172"/>
        <v>0</v>
      </c>
      <c r="O4236">
        <f t="shared" si="171"/>
        <v>0</v>
      </c>
      <c r="P4236" t="s">
        <v>12694</v>
      </c>
    </row>
    <row r="4237" spans="2:16" x14ac:dyDescent="0.25">
      <c r="B4237" t="s">
        <v>4242</v>
      </c>
      <c r="C4237" s="119" t="s">
        <v>60</v>
      </c>
      <c r="D4237" t="s">
        <v>11550</v>
      </c>
      <c r="E4237" t="s">
        <v>11530</v>
      </c>
      <c r="F4237" t="s">
        <v>11540</v>
      </c>
      <c r="G4237" t="s">
        <v>61</v>
      </c>
      <c r="H4237" t="s">
        <v>18</v>
      </c>
      <c r="I4237" t="s">
        <v>11541</v>
      </c>
      <c r="J4237">
        <v>2016</v>
      </c>
      <c r="K4237">
        <v>635.9</v>
      </c>
      <c r="L4237">
        <v>23</v>
      </c>
      <c r="M4237">
        <v>1</v>
      </c>
      <c r="N4237">
        <f t="shared" si="172"/>
        <v>0</v>
      </c>
      <c r="O4237">
        <f t="shared" si="171"/>
        <v>0</v>
      </c>
      <c r="P4237" t="s">
        <v>12694</v>
      </c>
    </row>
    <row r="4238" spans="2:16" x14ac:dyDescent="0.25">
      <c r="B4238" t="s">
        <v>4243</v>
      </c>
      <c r="C4238" s="119" t="s">
        <v>60</v>
      </c>
      <c r="D4238" t="s">
        <v>11550</v>
      </c>
      <c r="E4238" t="s">
        <v>11530</v>
      </c>
      <c r="F4238" t="s">
        <v>11540</v>
      </c>
      <c r="G4238" t="s">
        <v>61</v>
      </c>
      <c r="H4238" t="s">
        <v>18</v>
      </c>
      <c r="I4238" t="s">
        <v>11541</v>
      </c>
      <c r="J4238">
        <v>2016</v>
      </c>
      <c r="K4238">
        <v>607.11</v>
      </c>
      <c r="L4238">
        <v>27</v>
      </c>
      <c r="M4238">
        <v>1</v>
      </c>
      <c r="N4238">
        <f t="shared" si="172"/>
        <v>0</v>
      </c>
      <c r="O4238">
        <f t="shared" si="171"/>
        <v>0</v>
      </c>
      <c r="P4238" t="s">
        <v>12694</v>
      </c>
    </row>
    <row r="4239" spans="2:16" x14ac:dyDescent="0.25">
      <c r="B4239" t="s">
        <v>4244</v>
      </c>
      <c r="C4239" s="119" t="s">
        <v>60</v>
      </c>
      <c r="D4239" t="s">
        <v>11550</v>
      </c>
      <c r="E4239" t="s">
        <v>11530</v>
      </c>
      <c r="F4239" t="s">
        <v>11540</v>
      </c>
      <c r="G4239" t="s">
        <v>61</v>
      </c>
      <c r="H4239" t="s">
        <v>18</v>
      </c>
      <c r="I4239" t="s">
        <v>11541</v>
      </c>
      <c r="J4239">
        <v>2016</v>
      </c>
      <c r="K4239">
        <v>607.77</v>
      </c>
      <c r="L4239">
        <v>32</v>
      </c>
      <c r="M4239">
        <v>1</v>
      </c>
      <c r="N4239">
        <f t="shared" si="172"/>
        <v>0</v>
      </c>
      <c r="O4239">
        <f t="shared" si="171"/>
        <v>0</v>
      </c>
      <c r="P4239" t="s">
        <v>12694</v>
      </c>
    </row>
    <row r="4240" spans="2:16" x14ac:dyDescent="0.25">
      <c r="B4240" t="s">
        <v>4245</v>
      </c>
      <c r="C4240" s="119" t="s">
        <v>60</v>
      </c>
      <c r="D4240" t="s">
        <v>11537</v>
      </c>
      <c r="E4240" t="s">
        <v>11530</v>
      </c>
      <c r="F4240" t="s">
        <v>11540</v>
      </c>
      <c r="G4240" t="s">
        <v>61</v>
      </c>
      <c r="H4240" t="s">
        <v>18</v>
      </c>
      <c r="I4240" t="s">
        <v>11541</v>
      </c>
      <c r="J4240">
        <v>2016</v>
      </c>
      <c r="K4240">
        <v>639.66999999999996</v>
      </c>
      <c r="L4240">
        <v>52</v>
      </c>
      <c r="M4240">
        <v>1</v>
      </c>
      <c r="N4240">
        <f t="shared" si="172"/>
        <v>0</v>
      </c>
      <c r="O4240">
        <f t="shared" ref="O4240:O4303" si="173">IF(OR(L4240="",L4240&lt;=0),1,0)</f>
        <v>0</v>
      </c>
      <c r="P4240" t="s">
        <v>12694</v>
      </c>
    </row>
    <row r="4241" spans="2:16" x14ac:dyDescent="0.25">
      <c r="B4241" t="s">
        <v>4246</v>
      </c>
      <c r="C4241" s="119" t="s">
        <v>60</v>
      </c>
      <c r="D4241" t="s">
        <v>11537</v>
      </c>
      <c r="E4241" t="s">
        <v>11530</v>
      </c>
      <c r="F4241" t="s">
        <v>11540</v>
      </c>
      <c r="G4241" t="s">
        <v>61</v>
      </c>
      <c r="H4241" t="s">
        <v>18</v>
      </c>
      <c r="I4241" t="s">
        <v>11541</v>
      </c>
      <c r="J4241">
        <v>2016</v>
      </c>
      <c r="K4241">
        <v>637.07000000000005</v>
      </c>
      <c r="L4241">
        <v>32</v>
      </c>
      <c r="M4241">
        <v>1</v>
      </c>
      <c r="N4241">
        <f t="shared" si="172"/>
        <v>0</v>
      </c>
      <c r="O4241">
        <f t="shared" si="173"/>
        <v>0</v>
      </c>
      <c r="P4241" t="s">
        <v>12694</v>
      </c>
    </row>
    <row r="4242" spans="2:16" x14ac:dyDescent="0.25">
      <c r="B4242" t="s">
        <v>4247</v>
      </c>
      <c r="C4242" s="119" t="s">
        <v>60</v>
      </c>
      <c r="D4242" t="s">
        <v>11537</v>
      </c>
      <c r="E4242" t="s">
        <v>11530</v>
      </c>
      <c r="F4242" t="s">
        <v>11540</v>
      </c>
      <c r="G4242" t="s">
        <v>61</v>
      </c>
      <c r="H4242" t="s">
        <v>18</v>
      </c>
      <c r="I4242" t="s">
        <v>11541</v>
      </c>
      <c r="J4242">
        <v>2016</v>
      </c>
      <c r="K4242">
        <v>606.85</v>
      </c>
      <c r="L4242">
        <v>25</v>
      </c>
      <c r="M4242">
        <v>1</v>
      </c>
      <c r="N4242">
        <f t="shared" si="172"/>
        <v>0</v>
      </c>
      <c r="O4242">
        <f t="shared" si="173"/>
        <v>0</v>
      </c>
      <c r="P4242" t="s">
        <v>12694</v>
      </c>
    </row>
    <row r="4243" spans="2:16" x14ac:dyDescent="0.25">
      <c r="B4243" t="s">
        <v>4248</v>
      </c>
      <c r="C4243" s="119" t="s">
        <v>60</v>
      </c>
      <c r="D4243" t="s">
        <v>11537</v>
      </c>
      <c r="E4243" t="s">
        <v>11530</v>
      </c>
      <c r="F4243" t="s">
        <v>11540</v>
      </c>
      <c r="G4243" t="s">
        <v>61</v>
      </c>
      <c r="H4243" t="s">
        <v>18</v>
      </c>
      <c r="I4243" t="s">
        <v>11541</v>
      </c>
      <c r="J4243">
        <v>2016</v>
      </c>
      <c r="K4243">
        <v>636.29</v>
      </c>
      <c r="L4243">
        <v>26</v>
      </c>
      <c r="M4243">
        <v>1</v>
      </c>
      <c r="N4243">
        <f t="shared" si="172"/>
        <v>0</v>
      </c>
      <c r="O4243">
        <f t="shared" si="173"/>
        <v>0</v>
      </c>
      <c r="P4243" t="s">
        <v>12694</v>
      </c>
    </row>
    <row r="4244" spans="2:16" x14ac:dyDescent="0.25">
      <c r="B4244" t="s">
        <v>4249</v>
      </c>
      <c r="C4244" s="119" t="s">
        <v>60</v>
      </c>
      <c r="D4244" t="s">
        <v>11537</v>
      </c>
      <c r="E4244" t="s">
        <v>11530</v>
      </c>
      <c r="F4244" t="s">
        <v>11540</v>
      </c>
      <c r="G4244" t="s">
        <v>61</v>
      </c>
      <c r="H4244" t="s">
        <v>18</v>
      </c>
      <c r="I4244" t="s">
        <v>11541</v>
      </c>
      <c r="J4244">
        <v>2016</v>
      </c>
      <c r="K4244">
        <v>637.46</v>
      </c>
      <c r="L4244">
        <v>35</v>
      </c>
      <c r="M4244">
        <v>1</v>
      </c>
      <c r="N4244">
        <f t="shared" si="172"/>
        <v>0</v>
      </c>
      <c r="O4244">
        <f t="shared" si="173"/>
        <v>0</v>
      </c>
      <c r="P4244" t="s">
        <v>12694</v>
      </c>
    </row>
    <row r="4245" spans="2:16" x14ac:dyDescent="0.25">
      <c r="B4245" t="s">
        <v>4250</v>
      </c>
      <c r="C4245" s="119" t="s">
        <v>60</v>
      </c>
      <c r="D4245" t="s">
        <v>11537</v>
      </c>
      <c r="E4245" t="s">
        <v>11530</v>
      </c>
      <c r="F4245" t="s">
        <v>11540</v>
      </c>
      <c r="G4245" t="s">
        <v>61</v>
      </c>
      <c r="H4245" t="s">
        <v>18</v>
      </c>
      <c r="I4245" t="s">
        <v>11541</v>
      </c>
      <c r="J4245">
        <v>2016</v>
      </c>
      <c r="K4245">
        <v>636.79999999999995</v>
      </c>
      <c r="L4245">
        <v>30</v>
      </c>
      <c r="M4245">
        <v>1</v>
      </c>
      <c r="N4245">
        <f t="shared" si="172"/>
        <v>0</v>
      </c>
      <c r="O4245">
        <f t="shared" si="173"/>
        <v>0</v>
      </c>
      <c r="P4245" t="s">
        <v>12694</v>
      </c>
    </row>
    <row r="4246" spans="2:16" x14ac:dyDescent="0.25">
      <c r="B4246" t="s">
        <v>4251</v>
      </c>
      <c r="C4246" s="119" t="s">
        <v>60</v>
      </c>
      <c r="D4246" t="s">
        <v>11537</v>
      </c>
      <c r="E4246" t="s">
        <v>11530</v>
      </c>
      <c r="F4246" t="s">
        <v>11540</v>
      </c>
      <c r="G4246" t="s">
        <v>61</v>
      </c>
      <c r="H4246" t="s">
        <v>18</v>
      </c>
      <c r="I4246" t="s">
        <v>11541</v>
      </c>
      <c r="J4246">
        <v>2016</v>
      </c>
      <c r="K4246">
        <v>604.20000000000005</v>
      </c>
      <c r="L4246">
        <v>26</v>
      </c>
      <c r="M4246">
        <v>1</v>
      </c>
      <c r="N4246">
        <f t="shared" si="172"/>
        <v>0</v>
      </c>
      <c r="O4246">
        <f t="shared" si="173"/>
        <v>0</v>
      </c>
      <c r="P4246" t="s">
        <v>12694</v>
      </c>
    </row>
    <row r="4247" spans="2:16" x14ac:dyDescent="0.25">
      <c r="B4247" t="s">
        <v>4252</v>
      </c>
      <c r="C4247" s="119" t="s">
        <v>60</v>
      </c>
      <c r="D4247" t="s">
        <v>11537</v>
      </c>
      <c r="E4247" t="s">
        <v>11530</v>
      </c>
      <c r="F4247" t="s">
        <v>11540</v>
      </c>
      <c r="G4247" t="s">
        <v>61</v>
      </c>
      <c r="H4247" t="s">
        <v>18</v>
      </c>
      <c r="I4247" t="s">
        <v>11541</v>
      </c>
      <c r="J4247">
        <v>2016</v>
      </c>
      <c r="K4247">
        <v>604.20000000000005</v>
      </c>
      <c r="L4247">
        <v>26</v>
      </c>
      <c r="M4247">
        <v>1</v>
      </c>
      <c r="N4247">
        <f t="shared" si="172"/>
        <v>0</v>
      </c>
      <c r="O4247">
        <f t="shared" si="173"/>
        <v>0</v>
      </c>
      <c r="P4247" t="s">
        <v>12694</v>
      </c>
    </row>
    <row r="4248" spans="2:16" x14ac:dyDescent="0.25">
      <c r="B4248" t="s">
        <v>4253</v>
      </c>
      <c r="C4248" s="119" t="s">
        <v>60</v>
      </c>
      <c r="D4248" t="s">
        <v>11537</v>
      </c>
      <c r="E4248" t="s">
        <v>11530</v>
      </c>
      <c r="F4248" t="s">
        <v>11540</v>
      </c>
      <c r="G4248" t="s">
        <v>61</v>
      </c>
      <c r="H4248" t="s">
        <v>18</v>
      </c>
      <c r="I4248" t="s">
        <v>11541</v>
      </c>
      <c r="J4248">
        <v>2016</v>
      </c>
      <c r="K4248">
        <v>633.63</v>
      </c>
      <c r="L4248">
        <v>28</v>
      </c>
      <c r="M4248">
        <v>1</v>
      </c>
      <c r="N4248">
        <f t="shared" si="172"/>
        <v>0</v>
      </c>
      <c r="O4248">
        <f t="shared" si="173"/>
        <v>0</v>
      </c>
      <c r="P4248" t="s">
        <v>12694</v>
      </c>
    </row>
    <row r="4249" spans="2:16" x14ac:dyDescent="0.25">
      <c r="B4249" t="s">
        <v>4254</v>
      </c>
      <c r="C4249" s="119" t="s">
        <v>60</v>
      </c>
      <c r="D4249" t="s">
        <v>11537</v>
      </c>
      <c r="E4249" t="s">
        <v>11530</v>
      </c>
      <c r="F4249" t="s">
        <v>11540</v>
      </c>
      <c r="G4249" t="s">
        <v>61</v>
      </c>
      <c r="H4249" t="s">
        <v>18</v>
      </c>
      <c r="I4249" t="s">
        <v>11541</v>
      </c>
      <c r="J4249">
        <v>2016</v>
      </c>
      <c r="K4249">
        <v>603.04</v>
      </c>
      <c r="L4249">
        <v>17</v>
      </c>
      <c r="M4249">
        <v>1</v>
      </c>
      <c r="N4249">
        <f t="shared" si="172"/>
        <v>0</v>
      </c>
      <c r="O4249">
        <f t="shared" si="173"/>
        <v>0</v>
      </c>
      <c r="P4249" t="s">
        <v>12694</v>
      </c>
    </row>
    <row r="4250" spans="2:16" x14ac:dyDescent="0.25">
      <c r="B4250" t="s">
        <v>4255</v>
      </c>
      <c r="C4250" s="119" t="s">
        <v>60</v>
      </c>
      <c r="D4250" t="s">
        <v>11537</v>
      </c>
      <c r="E4250" t="s">
        <v>11530</v>
      </c>
      <c r="F4250" t="s">
        <v>11540</v>
      </c>
      <c r="G4250" t="s">
        <v>61</v>
      </c>
      <c r="H4250" t="s">
        <v>18</v>
      </c>
      <c r="I4250" t="s">
        <v>11541</v>
      </c>
      <c r="J4250">
        <v>2016</v>
      </c>
      <c r="K4250">
        <v>753.39</v>
      </c>
      <c r="L4250">
        <v>18</v>
      </c>
      <c r="M4250">
        <v>1</v>
      </c>
      <c r="N4250">
        <f t="shared" si="172"/>
        <v>0</v>
      </c>
      <c r="O4250">
        <f t="shared" si="173"/>
        <v>0</v>
      </c>
      <c r="P4250" t="s">
        <v>12694</v>
      </c>
    </row>
    <row r="4251" spans="2:16" x14ac:dyDescent="0.25">
      <c r="B4251" t="s">
        <v>4256</v>
      </c>
      <c r="C4251" s="119" t="s">
        <v>60</v>
      </c>
      <c r="D4251" t="s">
        <v>11537</v>
      </c>
      <c r="E4251" t="s">
        <v>11530</v>
      </c>
      <c r="F4251" t="s">
        <v>11540</v>
      </c>
      <c r="G4251" t="s">
        <v>61</v>
      </c>
      <c r="H4251" t="s">
        <v>18</v>
      </c>
      <c r="I4251" t="s">
        <v>11541</v>
      </c>
      <c r="J4251">
        <v>2016</v>
      </c>
      <c r="K4251">
        <v>603.16</v>
      </c>
      <c r="L4251">
        <v>18</v>
      </c>
      <c r="M4251">
        <v>1</v>
      </c>
      <c r="N4251">
        <f t="shared" si="172"/>
        <v>0</v>
      </c>
      <c r="O4251">
        <f t="shared" si="173"/>
        <v>0</v>
      </c>
      <c r="P4251" t="s">
        <v>12694</v>
      </c>
    </row>
    <row r="4252" spans="2:16" x14ac:dyDescent="0.25">
      <c r="B4252" t="s">
        <v>4257</v>
      </c>
      <c r="C4252" s="119" t="s">
        <v>60</v>
      </c>
      <c r="D4252" t="s">
        <v>11537</v>
      </c>
      <c r="E4252" t="s">
        <v>11530</v>
      </c>
      <c r="F4252" t="s">
        <v>11540</v>
      </c>
      <c r="G4252" t="s">
        <v>61</v>
      </c>
      <c r="H4252" t="s">
        <v>18</v>
      </c>
      <c r="I4252" t="s">
        <v>11541</v>
      </c>
      <c r="J4252">
        <v>2016</v>
      </c>
      <c r="K4252">
        <v>596.38</v>
      </c>
      <c r="L4252">
        <v>17</v>
      </c>
      <c r="M4252">
        <v>1</v>
      </c>
      <c r="N4252">
        <f t="shared" si="172"/>
        <v>0</v>
      </c>
      <c r="O4252">
        <f t="shared" si="173"/>
        <v>0</v>
      </c>
      <c r="P4252" t="s">
        <v>12694</v>
      </c>
    </row>
    <row r="4253" spans="2:16" x14ac:dyDescent="0.25">
      <c r="B4253" t="s">
        <v>4258</v>
      </c>
      <c r="C4253" s="119" t="s">
        <v>60</v>
      </c>
      <c r="D4253" t="s">
        <v>11537</v>
      </c>
      <c r="E4253" t="s">
        <v>11530</v>
      </c>
      <c r="F4253" t="s">
        <v>11540</v>
      </c>
      <c r="G4253" t="s">
        <v>61</v>
      </c>
      <c r="H4253" t="s">
        <v>18</v>
      </c>
      <c r="I4253" t="s">
        <v>11541</v>
      </c>
      <c r="J4253">
        <v>2016</v>
      </c>
      <c r="K4253">
        <v>597.69000000000005</v>
      </c>
      <c r="L4253">
        <v>27</v>
      </c>
      <c r="M4253">
        <v>1</v>
      </c>
      <c r="N4253">
        <f t="shared" si="172"/>
        <v>0</v>
      </c>
      <c r="O4253">
        <f t="shared" si="173"/>
        <v>0</v>
      </c>
      <c r="P4253" t="s">
        <v>12694</v>
      </c>
    </row>
    <row r="4254" spans="2:16" x14ac:dyDescent="0.25">
      <c r="B4254" t="s">
        <v>4259</v>
      </c>
      <c r="C4254" s="119" t="s">
        <v>60</v>
      </c>
      <c r="D4254" t="s">
        <v>11537</v>
      </c>
      <c r="E4254" t="s">
        <v>11530</v>
      </c>
      <c r="F4254" t="s">
        <v>11540</v>
      </c>
      <c r="G4254" t="s">
        <v>61</v>
      </c>
      <c r="H4254" t="s">
        <v>18</v>
      </c>
      <c r="I4254" t="s">
        <v>11541</v>
      </c>
      <c r="J4254">
        <v>2016</v>
      </c>
      <c r="K4254">
        <v>597.29999999999995</v>
      </c>
      <c r="L4254">
        <v>24</v>
      </c>
      <c r="M4254">
        <v>1</v>
      </c>
      <c r="N4254">
        <f t="shared" si="172"/>
        <v>0</v>
      </c>
      <c r="O4254">
        <f t="shared" si="173"/>
        <v>0</v>
      </c>
      <c r="P4254" t="s">
        <v>12694</v>
      </c>
    </row>
    <row r="4255" spans="2:16" x14ac:dyDescent="0.25">
      <c r="B4255" t="s">
        <v>4260</v>
      </c>
      <c r="C4255" s="119" t="s">
        <v>60</v>
      </c>
      <c r="D4255" t="s">
        <v>11537</v>
      </c>
      <c r="E4255" t="s">
        <v>11530</v>
      </c>
      <c r="F4255" t="s">
        <v>11540</v>
      </c>
      <c r="G4255" t="s">
        <v>61</v>
      </c>
      <c r="H4255" t="s">
        <v>18</v>
      </c>
      <c r="I4255" t="s">
        <v>11541</v>
      </c>
      <c r="J4255">
        <v>2016</v>
      </c>
      <c r="K4255">
        <v>597.11</v>
      </c>
      <c r="L4255">
        <v>23</v>
      </c>
      <c r="M4255">
        <v>1</v>
      </c>
      <c r="N4255">
        <f t="shared" si="172"/>
        <v>0</v>
      </c>
      <c r="O4255">
        <f t="shared" si="173"/>
        <v>0</v>
      </c>
      <c r="P4255" t="s">
        <v>12694</v>
      </c>
    </row>
    <row r="4256" spans="2:16" x14ac:dyDescent="0.25">
      <c r="B4256" t="s">
        <v>4261</v>
      </c>
      <c r="C4256" s="119" t="s">
        <v>60</v>
      </c>
      <c r="D4256" t="s">
        <v>11537</v>
      </c>
      <c r="E4256" t="s">
        <v>11530</v>
      </c>
      <c r="F4256" t="s">
        <v>11540</v>
      </c>
      <c r="G4256" t="s">
        <v>61</v>
      </c>
      <c r="H4256" t="s">
        <v>18</v>
      </c>
      <c r="I4256" t="s">
        <v>11541</v>
      </c>
      <c r="J4256">
        <v>2016</v>
      </c>
      <c r="K4256">
        <v>625.64</v>
      </c>
      <c r="L4256">
        <v>20</v>
      </c>
      <c r="M4256">
        <v>1</v>
      </c>
      <c r="N4256">
        <f t="shared" si="172"/>
        <v>0</v>
      </c>
      <c r="O4256">
        <f t="shared" si="173"/>
        <v>0</v>
      </c>
      <c r="P4256" t="s">
        <v>12694</v>
      </c>
    </row>
    <row r="4257" spans="2:16" x14ac:dyDescent="0.25">
      <c r="B4257" t="s">
        <v>4262</v>
      </c>
      <c r="C4257" s="119" t="s">
        <v>60</v>
      </c>
      <c r="D4257" t="s">
        <v>11537</v>
      </c>
      <c r="E4257" t="s">
        <v>11530</v>
      </c>
      <c r="F4257" t="s">
        <v>11540</v>
      </c>
      <c r="G4257" t="s">
        <v>61</v>
      </c>
      <c r="H4257" t="s">
        <v>18</v>
      </c>
      <c r="I4257" t="s">
        <v>11541</v>
      </c>
      <c r="J4257">
        <v>2016</v>
      </c>
      <c r="K4257">
        <v>596.52</v>
      </c>
      <c r="L4257">
        <v>18</v>
      </c>
      <c r="M4257">
        <v>1</v>
      </c>
      <c r="N4257">
        <f t="shared" si="172"/>
        <v>0</v>
      </c>
      <c r="O4257">
        <f t="shared" si="173"/>
        <v>0</v>
      </c>
      <c r="P4257" t="s">
        <v>12694</v>
      </c>
    </row>
    <row r="4258" spans="2:16" x14ac:dyDescent="0.25">
      <c r="B4258" t="s">
        <v>4263</v>
      </c>
      <c r="C4258" s="119" t="s">
        <v>60</v>
      </c>
      <c r="D4258" t="s">
        <v>11537</v>
      </c>
      <c r="E4258" t="s">
        <v>11530</v>
      </c>
      <c r="F4258" t="s">
        <v>11540</v>
      </c>
      <c r="G4258" t="s">
        <v>61</v>
      </c>
      <c r="H4258" t="s">
        <v>18</v>
      </c>
      <c r="I4258" t="s">
        <v>11541</v>
      </c>
      <c r="J4258">
        <v>2016</v>
      </c>
      <c r="K4258">
        <v>597.05999999999995</v>
      </c>
      <c r="L4258">
        <v>22</v>
      </c>
      <c r="M4258">
        <v>1</v>
      </c>
      <c r="N4258">
        <f t="shared" si="172"/>
        <v>0</v>
      </c>
      <c r="O4258">
        <f t="shared" si="173"/>
        <v>0</v>
      </c>
      <c r="P4258" t="s">
        <v>12694</v>
      </c>
    </row>
    <row r="4259" spans="2:16" x14ac:dyDescent="0.25">
      <c r="B4259" t="s">
        <v>4264</v>
      </c>
      <c r="C4259" s="119" t="s">
        <v>60</v>
      </c>
      <c r="D4259" t="s">
        <v>11537</v>
      </c>
      <c r="E4259" t="s">
        <v>11530</v>
      </c>
      <c r="F4259" t="s">
        <v>11540</v>
      </c>
      <c r="G4259" t="s">
        <v>61</v>
      </c>
      <c r="H4259" t="s">
        <v>18</v>
      </c>
      <c r="I4259" t="s">
        <v>11541</v>
      </c>
      <c r="J4259">
        <v>2016</v>
      </c>
      <c r="K4259">
        <v>604.51</v>
      </c>
      <c r="L4259">
        <v>22</v>
      </c>
      <c r="M4259">
        <v>1</v>
      </c>
      <c r="N4259">
        <f t="shared" si="172"/>
        <v>0</v>
      </c>
      <c r="O4259">
        <f t="shared" si="173"/>
        <v>0</v>
      </c>
      <c r="P4259" t="s">
        <v>12694</v>
      </c>
    </row>
    <row r="4260" spans="2:16" x14ac:dyDescent="0.25">
      <c r="B4260" t="s">
        <v>4265</v>
      </c>
      <c r="C4260" s="119" t="s">
        <v>60</v>
      </c>
      <c r="D4260" t="s">
        <v>11537</v>
      </c>
      <c r="E4260" t="s">
        <v>11530</v>
      </c>
      <c r="F4260" t="s">
        <v>11540</v>
      </c>
      <c r="G4260" t="s">
        <v>61</v>
      </c>
      <c r="H4260" t="s">
        <v>18</v>
      </c>
      <c r="I4260" t="s">
        <v>11541</v>
      </c>
      <c r="J4260">
        <v>2016</v>
      </c>
      <c r="K4260">
        <v>604.76</v>
      </c>
      <c r="L4260">
        <v>24</v>
      </c>
      <c r="M4260">
        <v>1</v>
      </c>
      <c r="N4260">
        <f t="shared" si="172"/>
        <v>0</v>
      </c>
      <c r="O4260">
        <f t="shared" si="173"/>
        <v>0</v>
      </c>
      <c r="P4260" t="s">
        <v>12694</v>
      </c>
    </row>
    <row r="4261" spans="2:16" x14ac:dyDescent="0.25">
      <c r="B4261" t="s">
        <v>4266</v>
      </c>
      <c r="C4261" s="119" t="s">
        <v>60</v>
      </c>
      <c r="D4261" t="s">
        <v>11537</v>
      </c>
      <c r="E4261" t="s">
        <v>11530</v>
      </c>
      <c r="F4261" t="s">
        <v>11540</v>
      </c>
      <c r="G4261" t="s">
        <v>61</v>
      </c>
      <c r="H4261" t="s">
        <v>18</v>
      </c>
      <c r="I4261" t="s">
        <v>11541</v>
      </c>
      <c r="J4261">
        <v>2016</v>
      </c>
      <c r="K4261">
        <v>604.88</v>
      </c>
      <c r="L4261">
        <v>25</v>
      </c>
      <c r="M4261">
        <v>1</v>
      </c>
      <c r="N4261">
        <f t="shared" si="172"/>
        <v>0</v>
      </c>
      <c r="O4261">
        <f t="shared" si="173"/>
        <v>0</v>
      </c>
      <c r="P4261" t="s">
        <v>12694</v>
      </c>
    </row>
    <row r="4262" spans="2:16" x14ac:dyDescent="0.25">
      <c r="B4262" t="s">
        <v>4267</v>
      </c>
      <c r="C4262" s="119" t="s">
        <v>60</v>
      </c>
      <c r="D4262" t="s">
        <v>11546</v>
      </c>
      <c r="E4262" t="s">
        <v>11530</v>
      </c>
      <c r="F4262" t="s">
        <v>11540</v>
      </c>
      <c r="G4262" t="s">
        <v>61</v>
      </c>
      <c r="H4262" t="s">
        <v>18</v>
      </c>
      <c r="I4262" t="s">
        <v>11533</v>
      </c>
      <c r="J4262">
        <v>2016</v>
      </c>
      <c r="K4262">
        <v>609.82000000000005</v>
      </c>
      <c r="L4262">
        <v>32</v>
      </c>
      <c r="M4262">
        <v>1</v>
      </c>
      <c r="N4262">
        <f t="shared" si="172"/>
        <v>0</v>
      </c>
      <c r="O4262">
        <f t="shared" si="173"/>
        <v>0</v>
      </c>
      <c r="P4262" t="s">
        <v>12694</v>
      </c>
    </row>
    <row r="4263" spans="2:16" x14ac:dyDescent="0.25">
      <c r="B4263" t="s">
        <v>4268</v>
      </c>
      <c r="C4263" s="119" t="s">
        <v>60</v>
      </c>
      <c r="D4263" t="s">
        <v>11537</v>
      </c>
      <c r="E4263" t="s">
        <v>11530</v>
      </c>
      <c r="F4263" t="s">
        <v>11540</v>
      </c>
      <c r="G4263" t="s">
        <v>61</v>
      </c>
      <c r="H4263" t="s">
        <v>18</v>
      </c>
      <c r="I4263" t="s">
        <v>11541</v>
      </c>
      <c r="J4263">
        <v>2016</v>
      </c>
      <c r="K4263">
        <v>635.66</v>
      </c>
      <c r="L4263">
        <v>37</v>
      </c>
      <c r="M4263">
        <v>1</v>
      </c>
      <c r="N4263">
        <f t="shared" si="172"/>
        <v>0</v>
      </c>
      <c r="O4263">
        <f t="shared" si="173"/>
        <v>0</v>
      </c>
      <c r="P4263" t="s">
        <v>12694</v>
      </c>
    </row>
    <row r="4264" spans="2:16" x14ac:dyDescent="0.25">
      <c r="B4264" t="s">
        <v>4269</v>
      </c>
      <c r="C4264" s="119" t="s">
        <v>60</v>
      </c>
      <c r="D4264" t="s">
        <v>11537</v>
      </c>
      <c r="E4264" t="s">
        <v>11530</v>
      </c>
      <c r="F4264" t="s">
        <v>11540</v>
      </c>
      <c r="G4264" t="s">
        <v>61</v>
      </c>
      <c r="H4264" t="s">
        <v>18</v>
      </c>
      <c r="I4264" t="s">
        <v>11541</v>
      </c>
      <c r="J4264">
        <v>2016</v>
      </c>
      <c r="K4264">
        <v>634.88</v>
      </c>
      <c r="L4264">
        <v>31</v>
      </c>
      <c r="M4264">
        <v>1</v>
      </c>
      <c r="N4264">
        <f t="shared" si="172"/>
        <v>0</v>
      </c>
      <c r="O4264">
        <f t="shared" si="173"/>
        <v>0</v>
      </c>
      <c r="P4264" t="s">
        <v>12694</v>
      </c>
    </row>
    <row r="4265" spans="2:16" x14ac:dyDescent="0.25">
      <c r="B4265" t="s">
        <v>4270</v>
      </c>
      <c r="C4265" s="119" t="s">
        <v>60</v>
      </c>
      <c r="D4265" t="s">
        <v>11550</v>
      </c>
      <c r="E4265" t="s">
        <v>11530</v>
      </c>
      <c r="F4265" t="s">
        <v>11540</v>
      </c>
      <c r="G4265" t="s">
        <v>61</v>
      </c>
      <c r="H4265" t="s">
        <v>18</v>
      </c>
      <c r="I4265" t="s">
        <v>11533</v>
      </c>
      <c r="J4265">
        <v>2016</v>
      </c>
      <c r="K4265">
        <v>611.87</v>
      </c>
      <c r="L4265">
        <v>40</v>
      </c>
      <c r="M4265">
        <v>1</v>
      </c>
      <c r="N4265">
        <f t="shared" si="172"/>
        <v>0</v>
      </c>
      <c r="O4265">
        <f t="shared" si="173"/>
        <v>0</v>
      </c>
      <c r="P4265" t="s">
        <v>12693</v>
      </c>
    </row>
    <row r="4266" spans="2:16" x14ac:dyDescent="0.25">
      <c r="B4266" t="s">
        <v>4271</v>
      </c>
      <c r="C4266" s="119" t="s">
        <v>60</v>
      </c>
      <c r="D4266" t="s">
        <v>11537</v>
      </c>
      <c r="E4266" t="s">
        <v>11530</v>
      </c>
      <c r="F4266" t="s">
        <v>11540</v>
      </c>
      <c r="G4266" t="s">
        <v>61</v>
      </c>
      <c r="H4266" t="s">
        <v>18</v>
      </c>
      <c r="I4266" t="s">
        <v>11541</v>
      </c>
      <c r="J4266">
        <v>2016</v>
      </c>
      <c r="K4266">
        <v>633.5</v>
      </c>
      <c r="L4266">
        <v>20</v>
      </c>
      <c r="M4266">
        <v>1</v>
      </c>
      <c r="N4266">
        <f t="shared" si="172"/>
        <v>0</v>
      </c>
      <c r="O4266">
        <f t="shared" si="173"/>
        <v>0</v>
      </c>
      <c r="P4266" t="s">
        <v>12694</v>
      </c>
    </row>
    <row r="4267" spans="2:16" x14ac:dyDescent="0.25">
      <c r="B4267" t="s">
        <v>4272</v>
      </c>
      <c r="C4267" s="119" t="s">
        <v>60</v>
      </c>
      <c r="D4267" t="s">
        <v>11542</v>
      </c>
      <c r="E4267" t="s">
        <v>11530</v>
      </c>
      <c r="F4267" t="s">
        <v>11540</v>
      </c>
      <c r="G4267" t="s">
        <v>61</v>
      </c>
      <c r="H4267" t="s">
        <v>18</v>
      </c>
      <c r="I4267" t="s">
        <v>11541</v>
      </c>
      <c r="J4267">
        <v>2016</v>
      </c>
      <c r="K4267">
        <v>575.91</v>
      </c>
      <c r="L4267">
        <v>74</v>
      </c>
      <c r="M4267">
        <v>1</v>
      </c>
      <c r="N4267">
        <f t="shared" si="172"/>
        <v>0</v>
      </c>
      <c r="O4267">
        <f t="shared" si="173"/>
        <v>0</v>
      </c>
      <c r="P4267" t="s">
        <v>12694</v>
      </c>
    </row>
    <row r="4268" spans="2:16" x14ac:dyDescent="0.25">
      <c r="B4268" t="s">
        <v>4273</v>
      </c>
      <c r="C4268" s="119" t="s">
        <v>60</v>
      </c>
      <c r="D4268" t="s">
        <v>11537</v>
      </c>
      <c r="E4268" t="s">
        <v>11530</v>
      </c>
      <c r="F4268" t="s">
        <v>11540</v>
      </c>
      <c r="G4268" t="s">
        <v>61</v>
      </c>
      <c r="H4268" t="s">
        <v>18</v>
      </c>
      <c r="I4268" t="s">
        <v>11541</v>
      </c>
      <c r="J4268">
        <v>2016</v>
      </c>
      <c r="K4268">
        <v>634.72</v>
      </c>
      <c r="L4268">
        <v>37</v>
      </c>
      <c r="M4268">
        <v>1</v>
      </c>
      <c r="N4268">
        <f t="shared" si="172"/>
        <v>0</v>
      </c>
      <c r="O4268">
        <f t="shared" si="173"/>
        <v>0</v>
      </c>
      <c r="P4268" t="s">
        <v>12694</v>
      </c>
    </row>
    <row r="4269" spans="2:16" x14ac:dyDescent="0.25">
      <c r="B4269" t="s">
        <v>4274</v>
      </c>
      <c r="C4269" s="119" t="s">
        <v>60</v>
      </c>
      <c r="D4269" t="s">
        <v>11537</v>
      </c>
      <c r="E4269" t="s">
        <v>11530</v>
      </c>
      <c r="F4269" t="s">
        <v>11540</v>
      </c>
      <c r="G4269" t="s">
        <v>61</v>
      </c>
      <c r="H4269" t="s">
        <v>18</v>
      </c>
      <c r="I4269" t="s">
        <v>11541</v>
      </c>
      <c r="J4269">
        <v>2016</v>
      </c>
      <c r="K4269">
        <v>632.4</v>
      </c>
      <c r="L4269">
        <v>19</v>
      </c>
      <c r="M4269">
        <v>1</v>
      </c>
      <c r="N4269">
        <f t="shared" si="172"/>
        <v>0</v>
      </c>
      <c r="O4269">
        <f t="shared" si="173"/>
        <v>0</v>
      </c>
      <c r="P4269" t="s">
        <v>12694</v>
      </c>
    </row>
    <row r="4270" spans="2:16" x14ac:dyDescent="0.25">
      <c r="B4270" t="s">
        <v>4275</v>
      </c>
      <c r="C4270" s="119" t="s">
        <v>60</v>
      </c>
      <c r="D4270" t="s">
        <v>11537</v>
      </c>
      <c r="E4270" t="s">
        <v>11530</v>
      </c>
      <c r="F4270" t="s">
        <v>11540</v>
      </c>
      <c r="G4270" t="s">
        <v>61</v>
      </c>
      <c r="H4270" t="s">
        <v>18</v>
      </c>
      <c r="I4270" t="s">
        <v>11541</v>
      </c>
      <c r="J4270">
        <v>2016</v>
      </c>
      <c r="K4270">
        <v>775.67</v>
      </c>
      <c r="L4270">
        <v>24</v>
      </c>
      <c r="M4270">
        <v>1</v>
      </c>
      <c r="N4270">
        <f t="shared" si="172"/>
        <v>0</v>
      </c>
      <c r="O4270">
        <f t="shared" si="173"/>
        <v>0</v>
      </c>
      <c r="P4270" t="s">
        <v>12694</v>
      </c>
    </row>
    <row r="4271" spans="2:16" x14ac:dyDescent="0.25">
      <c r="B4271" t="s">
        <v>4276</v>
      </c>
      <c r="C4271" s="119" t="s">
        <v>60</v>
      </c>
      <c r="D4271" t="s">
        <v>11537</v>
      </c>
      <c r="E4271" t="s">
        <v>11530</v>
      </c>
      <c r="F4271" t="s">
        <v>11540</v>
      </c>
      <c r="G4271" t="s">
        <v>61</v>
      </c>
      <c r="H4271" t="s">
        <v>18</v>
      </c>
      <c r="I4271" t="s">
        <v>11541</v>
      </c>
      <c r="J4271">
        <v>2016</v>
      </c>
      <c r="K4271">
        <v>633.46</v>
      </c>
      <c r="L4271">
        <v>27</v>
      </c>
      <c r="M4271">
        <v>1</v>
      </c>
      <c r="N4271">
        <f t="shared" si="172"/>
        <v>0</v>
      </c>
      <c r="O4271">
        <f t="shared" si="173"/>
        <v>0</v>
      </c>
      <c r="P4271" t="s">
        <v>12694</v>
      </c>
    </row>
    <row r="4272" spans="2:16" x14ac:dyDescent="0.25">
      <c r="B4272" t="s">
        <v>4277</v>
      </c>
      <c r="C4272" s="119" t="s">
        <v>60</v>
      </c>
      <c r="D4272" t="s">
        <v>11537</v>
      </c>
      <c r="E4272" t="s">
        <v>11530</v>
      </c>
      <c r="F4272" t="s">
        <v>11540</v>
      </c>
      <c r="G4272" t="s">
        <v>61</v>
      </c>
      <c r="H4272" t="s">
        <v>18</v>
      </c>
      <c r="I4272" t="s">
        <v>11541</v>
      </c>
      <c r="J4272">
        <v>2016</v>
      </c>
      <c r="K4272">
        <v>603.35</v>
      </c>
      <c r="L4272">
        <v>20</v>
      </c>
      <c r="M4272">
        <v>1</v>
      </c>
      <c r="N4272">
        <f t="shared" si="172"/>
        <v>0</v>
      </c>
      <c r="O4272">
        <f t="shared" si="173"/>
        <v>0</v>
      </c>
      <c r="P4272" t="s">
        <v>12694</v>
      </c>
    </row>
    <row r="4273" spans="2:16" x14ac:dyDescent="0.25">
      <c r="B4273" t="s">
        <v>4278</v>
      </c>
      <c r="C4273" s="119" t="s">
        <v>60</v>
      </c>
      <c r="D4273" t="s">
        <v>11537</v>
      </c>
      <c r="E4273" t="s">
        <v>11530</v>
      </c>
      <c r="F4273" t="s">
        <v>11540</v>
      </c>
      <c r="G4273" t="s">
        <v>61</v>
      </c>
      <c r="H4273" t="s">
        <v>18</v>
      </c>
      <c r="I4273" t="s">
        <v>11541</v>
      </c>
      <c r="J4273">
        <v>2016</v>
      </c>
      <c r="K4273">
        <v>637.98</v>
      </c>
      <c r="L4273">
        <v>53</v>
      </c>
      <c r="M4273">
        <v>1</v>
      </c>
      <c r="N4273">
        <f t="shared" si="172"/>
        <v>0</v>
      </c>
      <c r="O4273">
        <f t="shared" si="173"/>
        <v>0</v>
      </c>
      <c r="P4273" t="s">
        <v>12694</v>
      </c>
    </row>
    <row r="4274" spans="2:16" x14ac:dyDescent="0.25">
      <c r="B4274" t="s">
        <v>4279</v>
      </c>
      <c r="C4274" s="119" t="s">
        <v>60</v>
      </c>
      <c r="D4274" t="s">
        <v>11537</v>
      </c>
      <c r="E4274" t="s">
        <v>11530</v>
      </c>
      <c r="F4274" t="s">
        <v>11540</v>
      </c>
      <c r="G4274" t="s">
        <v>61</v>
      </c>
      <c r="H4274" t="s">
        <v>18</v>
      </c>
      <c r="I4274" t="s">
        <v>11541</v>
      </c>
      <c r="J4274">
        <v>2016</v>
      </c>
      <c r="K4274">
        <v>604.35</v>
      </c>
      <c r="L4274">
        <v>19</v>
      </c>
      <c r="M4274">
        <v>1</v>
      </c>
      <c r="N4274">
        <f t="shared" si="172"/>
        <v>0</v>
      </c>
      <c r="O4274">
        <f t="shared" si="173"/>
        <v>0</v>
      </c>
      <c r="P4274" t="s">
        <v>12694</v>
      </c>
    </row>
    <row r="4275" spans="2:16" x14ac:dyDescent="0.25">
      <c r="B4275" t="s">
        <v>4280</v>
      </c>
      <c r="C4275" s="119" t="s">
        <v>60</v>
      </c>
      <c r="D4275" t="s">
        <v>11537</v>
      </c>
      <c r="E4275" t="s">
        <v>11530</v>
      </c>
      <c r="F4275" t="s">
        <v>11540</v>
      </c>
      <c r="G4275" t="s">
        <v>61</v>
      </c>
      <c r="H4275" t="s">
        <v>18</v>
      </c>
      <c r="I4275" t="s">
        <v>11541</v>
      </c>
      <c r="J4275">
        <v>2016</v>
      </c>
      <c r="K4275">
        <v>604.74</v>
      </c>
      <c r="L4275">
        <v>22</v>
      </c>
      <c r="M4275">
        <v>1</v>
      </c>
      <c r="N4275">
        <f t="shared" si="172"/>
        <v>0</v>
      </c>
      <c r="O4275">
        <f t="shared" si="173"/>
        <v>0</v>
      </c>
      <c r="P4275" t="s">
        <v>12694</v>
      </c>
    </row>
    <row r="4276" spans="2:16" x14ac:dyDescent="0.25">
      <c r="B4276" t="s">
        <v>4281</v>
      </c>
      <c r="C4276" s="119" t="s">
        <v>60</v>
      </c>
      <c r="D4276" t="s">
        <v>11539</v>
      </c>
      <c r="E4276" t="s">
        <v>11530</v>
      </c>
      <c r="F4276" t="s">
        <v>11540</v>
      </c>
      <c r="G4276" t="s">
        <v>61</v>
      </c>
      <c r="H4276" t="s">
        <v>18</v>
      </c>
      <c r="I4276" t="s">
        <v>11541</v>
      </c>
      <c r="J4276">
        <v>2016</v>
      </c>
      <c r="K4276">
        <v>605.5</v>
      </c>
      <c r="L4276">
        <v>28</v>
      </c>
      <c r="M4276">
        <v>1</v>
      </c>
      <c r="N4276">
        <f t="shared" si="172"/>
        <v>0</v>
      </c>
      <c r="O4276">
        <f t="shared" si="173"/>
        <v>0</v>
      </c>
      <c r="P4276" t="s">
        <v>12694</v>
      </c>
    </row>
    <row r="4277" spans="2:16" x14ac:dyDescent="0.25">
      <c r="B4277" t="s">
        <v>4282</v>
      </c>
      <c r="C4277" s="119" t="s">
        <v>60</v>
      </c>
      <c r="D4277" t="s">
        <v>11539</v>
      </c>
      <c r="E4277" t="s">
        <v>11530</v>
      </c>
      <c r="F4277" t="s">
        <v>11540</v>
      </c>
      <c r="G4277" t="s">
        <v>61</v>
      </c>
      <c r="H4277" t="s">
        <v>18</v>
      </c>
      <c r="I4277" t="s">
        <v>11541</v>
      </c>
      <c r="J4277">
        <v>2016</v>
      </c>
      <c r="K4277">
        <v>605.4</v>
      </c>
      <c r="L4277">
        <v>27</v>
      </c>
      <c r="M4277">
        <v>1</v>
      </c>
      <c r="N4277">
        <f t="shared" si="172"/>
        <v>0</v>
      </c>
      <c r="O4277">
        <f t="shared" si="173"/>
        <v>0</v>
      </c>
      <c r="P4277" t="s">
        <v>12694</v>
      </c>
    </row>
    <row r="4278" spans="2:16" x14ac:dyDescent="0.25">
      <c r="B4278" t="s">
        <v>4283</v>
      </c>
      <c r="C4278" s="119" t="s">
        <v>60</v>
      </c>
      <c r="D4278" t="s">
        <v>11539</v>
      </c>
      <c r="E4278" t="s">
        <v>11530</v>
      </c>
      <c r="F4278" t="s">
        <v>11540</v>
      </c>
      <c r="G4278" t="s">
        <v>61</v>
      </c>
      <c r="H4278" t="s">
        <v>18</v>
      </c>
      <c r="I4278" t="s">
        <v>11541</v>
      </c>
      <c r="J4278">
        <v>2016</v>
      </c>
      <c r="K4278">
        <v>605.48</v>
      </c>
      <c r="L4278">
        <v>25</v>
      </c>
      <c r="M4278">
        <v>1</v>
      </c>
      <c r="N4278">
        <f t="shared" si="172"/>
        <v>0</v>
      </c>
      <c r="O4278">
        <f t="shared" si="173"/>
        <v>0</v>
      </c>
      <c r="P4278" t="s">
        <v>12694</v>
      </c>
    </row>
    <row r="4279" spans="2:16" x14ac:dyDescent="0.25">
      <c r="B4279" t="s">
        <v>4284</v>
      </c>
      <c r="C4279" s="119" t="s">
        <v>60</v>
      </c>
      <c r="D4279" t="s">
        <v>11542</v>
      </c>
      <c r="E4279" t="s">
        <v>11530</v>
      </c>
      <c r="F4279" t="s">
        <v>11540</v>
      </c>
      <c r="G4279" t="s">
        <v>61</v>
      </c>
      <c r="H4279" t="s">
        <v>18</v>
      </c>
      <c r="I4279" t="s">
        <v>11541</v>
      </c>
      <c r="J4279">
        <v>2016</v>
      </c>
      <c r="K4279">
        <v>634.48</v>
      </c>
      <c r="L4279">
        <v>23</v>
      </c>
      <c r="M4279">
        <v>1</v>
      </c>
      <c r="N4279">
        <f t="shared" si="172"/>
        <v>0</v>
      </c>
      <c r="O4279">
        <f t="shared" si="173"/>
        <v>0</v>
      </c>
      <c r="P4279" t="s">
        <v>12693</v>
      </c>
    </row>
    <row r="4280" spans="2:16" x14ac:dyDescent="0.25">
      <c r="B4280" t="s">
        <v>4285</v>
      </c>
      <c r="C4280" s="119" t="s">
        <v>60</v>
      </c>
      <c r="D4280" t="s">
        <v>11537</v>
      </c>
      <c r="E4280" t="s">
        <v>11530</v>
      </c>
      <c r="F4280" t="s">
        <v>11540</v>
      </c>
      <c r="G4280" t="s">
        <v>61</v>
      </c>
      <c r="H4280" t="s">
        <v>18</v>
      </c>
      <c r="I4280" t="s">
        <v>11541</v>
      </c>
      <c r="J4280">
        <v>2016</v>
      </c>
      <c r="K4280">
        <v>605.11</v>
      </c>
      <c r="L4280">
        <v>22</v>
      </c>
      <c r="M4280">
        <v>1</v>
      </c>
      <c r="N4280">
        <f t="shared" si="172"/>
        <v>0</v>
      </c>
      <c r="O4280">
        <f t="shared" si="173"/>
        <v>0</v>
      </c>
      <c r="P4280" t="s">
        <v>12694</v>
      </c>
    </row>
    <row r="4281" spans="2:16" x14ac:dyDescent="0.25">
      <c r="B4281" t="s">
        <v>4286</v>
      </c>
      <c r="C4281" s="119" t="s">
        <v>60</v>
      </c>
      <c r="D4281" t="s">
        <v>11539</v>
      </c>
      <c r="E4281" t="s">
        <v>11530</v>
      </c>
      <c r="F4281" t="s">
        <v>11540</v>
      </c>
      <c r="G4281" t="s">
        <v>61</v>
      </c>
      <c r="H4281" t="s">
        <v>18</v>
      </c>
      <c r="I4281" t="s">
        <v>11541</v>
      </c>
      <c r="J4281">
        <v>2016</v>
      </c>
      <c r="K4281">
        <v>606.30999999999995</v>
      </c>
      <c r="L4281">
        <v>28</v>
      </c>
      <c r="M4281">
        <v>1</v>
      </c>
      <c r="N4281">
        <f t="shared" si="172"/>
        <v>0</v>
      </c>
      <c r="O4281">
        <f t="shared" si="173"/>
        <v>0</v>
      </c>
      <c r="P4281" t="s">
        <v>12694</v>
      </c>
    </row>
    <row r="4282" spans="2:16" x14ac:dyDescent="0.25">
      <c r="B4282" t="s">
        <v>4287</v>
      </c>
      <c r="C4282" s="119" t="s">
        <v>60</v>
      </c>
      <c r="D4282" t="s">
        <v>11537</v>
      </c>
      <c r="E4282" t="s">
        <v>11530</v>
      </c>
      <c r="F4282" t="s">
        <v>11540</v>
      </c>
      <c r="G4282" t="s">
        <v>61</v>
      </c>
      <c r="H4282" t="s">
        <v>18</v>
      </c>
      <c r="I4282" t="s">
        <v>11533</v>
      </c>
      <c r="J4282">
        <v>2016</v>
      </c>
      <c r="K4282">
        <v>808.73</v>
      </c>
      <c r="L4282">
        <v>150</v>
      </c>
      <c r="M4282">
        <v>1</v>
      </c>
      <c r="N4282">
        <f t="shared" si="172"/>
        <v>0</v>
      </c>
      <c r="O4282">
        <f t="shared" si="173"/>
        <v>0</v>
      </c>
      <c r="P4282" t="s">
        <v>12694</v>
      </c>
    </row>
    <row r="4283" spans="2:16" x14ac:dyDescent="0.25">
      <c r="B4283" t="s">
        <v>4288</v>
      </c>
      <c r="C4283" s="119" t="s">
        <v>60</v>
      </c>
      <c r="D4283" t="s">
        <v>11552</v>
      </c>
      <c r="E4283" t="s">
        <v>11530</v>
      </c>
      <c r="F4283" t="s">
        <v>11540</v>
      </c>
      <c r="G4283" t="s">
        <v>61</v>
      </c>
      <c r="H4283" t="s">
        <v>18</v>
      </c>
      <c r="I4283" t="s">
        <v>11541</v>
      </c>
      <c r="J4283">
        <v>2016</v>
      </c>
      <c r="K4283">
        <v>635.58000000000004</v>
      </c>
      <c r="L4283">
        <v>32</v>
      </c>
      <c r="M4283">
        <v>1</v>
      </c>
      <c r="N4283">
        <f t="shared" si="172"/>
        <v>0</v>
      </c>
      <c r="O4283">
        <f t="shared" si="173"/>
        <v>0</v>
      </c>
      <c r="P4283" t="s">
        <v>12693</v>
      </c>
    </row>
    <row r="4284" spans="2:16" x14ac:dyDescent="0.25">
      <c r="B4284" t="s">
        <v>4289</v>
      </c>
      <c r="C4284" s="119" t="s">
        <v>60</v>
      </c>
      <c r="D4284" t="s">
        <v>11537</v>
      </c>
      <c r="E4284" t="s">
        <v>11530</v>
      </c>
      <c r="F4284" t="s">
        <v>11540</v>
      </c>
      <c r="G4284" t="s">
        <v>61</v>
      </c>
      <c r="H4284" t="s">
        <v>18</v>
      </c>
      <c r="I4284" t="s">
        <v>11541</v>
      </c>
      <c r="J4284">
        <v>2016</v>
      </c>
      <c r="K4284">
        <v>636.41</v>
      </c>
      <c r="L4284">
        <v>38</v>
      </c>
      <c r="M4284">
        <v>1</v>
      </c>
      <c r="N4284">
        <f t="shared" si="172"/>
        <v>0</v>
      </c>
      <c r="O4284">
        <f t="shared" si="173"/>
        <v>0</v>
      </c>
      <c r="P4284" t="s">
        <v>12694</v>
      </c>
    </row>
    <row r="4285" spans="2:16" x14ac:dyDescent="0.25">
      <c r="B4285" t="s">
        <v>4290</v>
      </c>
      <c r="C4285" s="119" t="s">
        <v>60</v>
      </c>
      <c r="D4285" t="s">
        <v>11537</v>
      </c>
      <c r="E4285" t="s">
        <v>11530</v>
      </c>
      <c r="F4285" t="s">
        <v>11540</v>
      </c>
      <c r="G4285" t="s">
        <v>61</v>
      </c>
      <c r="H4285" t="s">
        <v>18</v>
      </c>
      <c r="I4285" t="s">
        <v>11541</v>
      </c>
      <c r="J4285">
        <v>2016</v>
      </c>
      <c r="K4285">
        <v>635.14</v>
      </c>
      <c r="L4285">
        <v>28</v>
      </c>
      <c r="M4285">
        <v>1</v>
      </c>
      <c r="N4285">
        <f t="shared" si="172"/>
        <v>0</v>
      </c>
      <c r="O4285">
        <f t="shared" si="173"/>
        <v>0</v>
      </c>
      <c r="P4285" t="s">
        <v>12694</v>
      </c>
    </row>
    <row r="4286" spans="2:16" x14ac:dyDescent="0.25">
      <c r="B4286" t="s">
        <v>4291</v>
      </c>
      <c r="C4286" s="119" t="s">
        <v>60</v>
      </c>
      <c r="D4286" t="s">
        <v>11539</v>
      </c>
      <c r="E4286" t="s">
        <v>11530</v>
      </c>
      <c r="F4286" t="s">
        <v>11540</v>
      </c>
      <c r="G4286" t="s">
        <v>61</v>
      </c>
      <c r="H4286" t="s">
        <v>18</v>
      </c>
      <c r="I4286" t="s">
        <v>11541</v>
      </c>
      <c r="J4286">
        <v>2016</v>
      </c>
      <c r="K4286">
        <v>606.05999999999995</v>
      </c>
      <c r="L4286">
        <v>26</v>
      </c>
      <c r="M4286">
        <v>1</v>
      </c>
      <c r="N4286">
        <f t="shared" si="172"/>
        <v>0</v>
      </c>
      <c r="O4286">
        <f t="shared" si="173"/>
        <v>0</v>
      </c>
      <c r="P4286" t="s">
        <v>12694</v>
      </c>
    </row>
    <row r="4287" spans="2:16" x14ac:dyDescent="0.25">
      <c r="B4287" t="s">
        <v>4292</v>
      </c>
      <c r="C4287" s="119" t="s">
        <v>60</v>
      </c>
      <c r="D4287" t="s">
        <v>11539</v>
      </c>
      <c r="E4287" t="s">
        <v>11530</v>
      </c>
      <c r="F4287" t="s">
        <v>11540</v>
      </c>
      <c r="G4287" t="s">
        <v>61</v>
      </c>
      <c r="H4287" t="s">
        <v>18</v>
      </c>
      <c r="I4287" t="s">
        <v>11541</v>
      </c>
      <c r="J4287">
        <v>2016</v>
      </c>
      <c r="K4287">
        <v>606.05999999999995</v>
      </c>
      <c r="L4287">
        <v>26</v>
      </c>
      <c r="M4287">
        <v>1</v>
      </c>
      <c r="N4287">
        <f t="shared" si="172"/>
        <v>0</v>
      </c>
      <c r="O4287">
        <f t="shared" si="173"/>
        <v>0</v>
      </c>
      <c r="P4287" t="s">
        <v>12694</v>
      </c>
    </row>
    <row r="4288" spans="2:16" x14ac:dyDescent="0.25">
      <c r="B4288" t="s">
        <v>4293</v>
      </c>
      <c r="C4288" s="119" t="s">
        <v>60</v>
      </c>
      <c r="D4288" t="s">
        <v>11537</v>
      </c>
      <c r="E4288" t="s">
        <v>11530</v>
      </c>
      <c r="F4288" t="s">
        <v>11540</v>
      </c>
      <c r="G4288" t="s">
        <v>61</v>
      </c>
      <c r="H4288" t="s">
        <v>18</v>
      </c>
      <c r="I4288" t="s">
        <v>11541</v>
      </c>
      <c r="J4288">
        <v>2016</v>
      </c>
      <c r="K4288">
        <v>605.79999999999995</v>
      </c>
      <c r="L4288">
        <v>24</v>
      </c>
      <c r="M4288">
        <v>1</v>
      </c>
      <c r="N4288">
        <f t="shared" si="172"/>
        <v>0</v>
      </c>
      <c r="O4288">
        <f t="shared" si="173"/>
        <v>0</v>
      </c>
      <c r="P4288" t="s">
        <v>12694</v>
      </c>
    </row>
    <row r="4289" spans="2:16" x14ac:dyDescent="0.25">
      <c r="B4289" t="s">
        <v>4294</v>
      </c>
      <c r="C4289" s="119" t="s">
        <v>60</v>
      </c>
      <c r="D4289" t="s">
        <v>11537</v>
      </c>
      <c r="E4289" t="s">
        <v>11530</v>
      </c>
      <c r="F4289" t="s">
        <v>11540</v>
      </c>
      <c r="G4289" t="s">
        <v>61</v>
      </c>
      <c r="H4289" t="s">
        <v>18</v>
      </c>
      <c r="I4289" t="s">
        <v>11541</v>
      </c>
      <c r="J4289">
        <v>2016</v>
      </c>
      <c r="K4289">
        <v>605.66999999999996</v>
      </c>
      <c r="L4289">
        <v>23</v>
      </c>
      <c r="M4289">
        <v>1</v>
      </c>
      <c r="N4289">
        <f t="shared" si="172"/>
        <v>0</v>
      </c>
      <c r="O4289">
        <f t="shared" si="173"/>
        <v>0</v>
      </c>
      <c r="P4289" t="s">
        <v>12694</v>
      </c>
    </row>
    <row r="4290" spans="2:16" x14ac:dyDescent="0.25">
      <c r="B4290" t="s">
        <v>4295</v>
      </c>
      <c r="C4290" s="119" t="s">
        <v>60</v>
      </c>
      <c r="D4290" t="s">
        <v>11537</v>
      </c>
      <c r="E4290" t="s">
        <v>11530</v>
      </c>
      <c r="F4290" t="s">
        <v>11540</v>
      </c>
      <c r="G4290" t="s">
        <v>61</v>
      </c>
      <c r="H4290" t="s">
        <v>18</v>
      </c>
      <c r="I4290" t="s">
        <v>11541</v>
      </c>
      <c r="J4290">
        <v>2016</v>
      </c>
      <c r="K4290">
        <v>637.29999999999995</v>
      </c>
      <c r="L4290">
        <v>57</v>
      </c>
      <c r="M4290">
        <v>1</v>
      </c>
      <c r="N4290">
        <f t="shared" si="172"/>
        <v>0</v>
      </c>
      <c r="O4290">
        <f t="shared" si="173"/>
        <v>0</v>
      </c>
      <c r="P4290" t="s">
        <v>12694</v>
      </c>
    </row>
    <row r="4291" spans="2:16" x14ac:dyDescent="0.25">
      <c r="B4291" t="s">
        <v>4296</v>
      </c>
      <c r="C4291" s="119" t="s">
        <v>60</v>
      </c>
      <c r="D4291" t="s">
        <v>11552</v>
      </c>
      <c r="E4291" t="s">
        <v>11530</v>
      </c>
      <c r="F4291" t="s">
        <v>11540</v>
      </c>
      <c r="G4291" t="s">
        <v>61</v>
      </c>
      <c r="H4291" t="s">
        <v>18</v>
      </c>
      <c r="I4291" t="s">
        <v>11541</v>
      </c>
      <c r="J4291">
        <v>2016</v>
      </c>
      <c r="K4291">
        <v>605.5</v>
      </c>
      <c r="L4291">
        <v>22</v>
      </c>
      <c r="M4291">
        <v>1</v>
      </c>
      <c r="N4291">
        <f t="shared" si="172"/>
        <v>0</v>
      </c>
      <c r="O4291">
        <f t="shared" si="173"/>
        <v>0</v>
      </c>
      <c r="P4291" t="s">
        <v>12694</v>
      </c>
    </row>
    <row r="4292" spans="2:16" x14ac:dyDescent="0.25">
      <c r="B4292" t="s">
        <v>4297</v>
      </c>
      <c r="C4292" s="119" t="s">
        <v>60</v>
      </c>
      <c r="D4292" t="s">
        <v>11537</v>
      </c>
      <c r="E4292" t="s">
        <v>11530</v>
      </c>
      <c r="F4292" t="s">
        <v>11540</v>
      </c>
      <c r="G4292" t="s">
        <v>61</v>
      </c>
      <c r="H4292" t="s">
        <v>18</v>
      </c>
      <c r="I4292" t="s">
        <v>11541</v>
      </c>
      <c r="J4292">
        <v>2016</v>
      </c>
      <c r="K4292">
        <v>607.74</v>
      </c>
      <c r="L4292">
        <v>49</v>
      </c>
      <c r="M4292">
        <v>1</v>
      </c>
      <c r="N4292">
        <f t="shared" si="172"/>
        <v>0</v>
      </c>
      <c r="O4292">
        <f t="shared" si="173"/>
        <v>0</v>
      </c>
      <c r="P4292" t="s">
        <v>12693</v>
      </c>
    </row>
    <row r="4293" spans="2:16" x14ac:dyDescent="0.25">
      <c r="B4293" t="s">
        <v>4298</v>
      </c>
      <c r="C4293" s="119" t="s">
        <v>60</v>
      </c>
      <c r="D4293" t="s">
        <v>11537</v>
      </c>
      <c r="E4293" t="s">
        <v>11530</v>
      </c>
      <c r="F4293" t="s">
        <v>11540</v>
      </c>
      <c r="G4293" t="s">
        <v>61</v>
      </c>
      <c r="H4293" t="s">
        <v>18</v>
      </c>
      <c r="I4293" t="s">
        <v>11533</v>
      </c>
      <c r="J4293">
        <v>2016</v>
      </c>
      <c r="K4293">
        <v>608.20000000000005</v>
      </c>
      <c r="L4293">
        <v>50</v>
      </c>
      <c r="M4293">
        <v>1</v>
      </c>
      <c r="N4293">
        <f t="shared" si="172"/>
        <v>0</v>
      </c>
      <c r="O4293">
        <f t="shared" si="173"/>
        <v>0</v>
      </c>
      <c r="P4293" t="s">
        <v>12694</v>
      </c>
    </row>
    <row r="4294" spans="2:16" x14ac:dyDescent="0.25">
      <c r="B4294" t="s">
        <v>4299</v>
      </c>
      <c r="C4294" s="119" t="s">
        <v>60</v>
      </c>
      <c r="D4294" t="s">
        <v>11542</v>
      </c>
      <c r="E4294" t="s">
        <v>11530</v>
      </c>
      <c r="F4294" t="s">
        <v>11540</v>
      </c>
      <c r="G4294" t="s">
        <v>61</v>
      </c>
      <c r="H4294" t="s">
        <v>18</v>
      </c>
      <c r="I4294" t="s">
        <v>11533</v>
      </c>
      <c r="J4294">
        <v>2016</v>
      </c>
      <c r="K4294">
        <v>616.71</v>
      </c>
      <c r="L4294">
        <v>60</v>
      </c>
      <c r="M4294">
        <v>1</v>
      </c>
      <c r="N4294">
        <f t="shared" si="172"/>
        <v>0</v>
      </c>
      <c r="O4294">
        <f t="shared" si="173"/>
        <v>0</v>
      </c>
      <c r="P4294" t="s">
        <v>12694</v>
      </c>
    </row>
    <row r="4295" spans="2:16" x14ac:dyDescent="0.25">
      <c r="B4295" t="s">
        <v>4300</v>
      </c>
      <c r="C4295" s="119" t="s">
        <v>60</v>
      </c>
      <c r="D4295" t="s">
        <v>11537</v>
      </c>
      <c r="E4295" t="s">
        <v>11530</v>
      </c>
      <c r="F4295" t="s">
        <v>11540</v>
      </c>
      <c r="G4295" t="s">
        <v>61</v>
      </c>
      <c r="H4295" t="s">
        <v>18</v>
      </c>
      <c r="I4295" t="s">
        <v>11541</v>
      </c>
      <c r="J4295">
        <v>2016</v>
      </c>
      <c r="K4295">
        <v>633.57000000000005</v>
      </c>
      <c r="L4295">
        <v>23</v>
      </c>
      <c r="M4295">
        <v>1</v>
      </c>
      <c r="N4295">
        <f t="shared" si="172"/>
        <v>0</v>
      </c>
      <c r="O4295">
        <f t="shared" si="173"/>
        <v>0</v>
      </c>
      <c r="P4295" t="s">
        <v>12694</v>
      </c>
    </row>
    <row r="4296" spans="2:16" x14ac:dyDescent="0.25">
      <c r="B4296" t="s">
        <v>4301</v>
      </c>
      <c r="C4296" s="119" t="s">
        <v>60</v>
      </c>
      <c r="D4296" t="s">
        <v>11537</v>
      </c>
      <c r="E4296" t="s">
        <v>11530</v>
      </c>
      <c r="F4296" t="s">
        <v>11540</v>
      </c>
      <c r="G4296" t="s">
        <v>61</v>
      </c>
      <c r="H4296" t="s">
        <v>18</v>
      </c>
      <c r="I4296" t="s">
        <v>11541</v>
      </c>
      <c r="J4296">
        <v>2016</v>
      </c>
      <c r="K4296">
        <v>660.82</v>
      </c>
      <c r="L4296">
        <v>25</v>
      </c>
      <c r="M4296">
        <v>1</v>
      </c>
      <c r="N4296">
        <f t="shared" si="172"/>
        <v>0</v>
      </c>
      <c r="O4296">
        <f t="shared" si="173"/>
        <v>0</v>
      </c>
      <c r="P4296" t="s">
        <v>12694</v>
      </c>
    </row>
    <row r="4297" spans="2:16" x14ac:dyDescent="0.25">
      <c r="B4297" t="s">
        <v>4302</v>
      </c>
      <c r="C4297" s="119" t="s">
        <v>60</v>
      </c>
      <c r="D4297" t="s">
        <v>11537</v>
      </c>
      <c r="E4297" t="s">
        <v>11530</v>
      </c>
      <c r="F4297" t="s">
        <v>11540</v>
      </c>
      <c r="G4297" t="s">
        <v>61</v>
      </c>
      <c r="H4297" t="s">
        <v>18</v>
      </c>
      <c r="I4297" t="s">
        <v>11541</v>
      </c>
      <c r="J4297">
        <v>2016</v>
      </c>
      <c r="K4297">
        <v>634.13</v>
      </c>
      <c r="L4297">
        <v>27</v>
      </c>
      <c r="M4297">
        <v>1</v>
      </c>
      <c r="N4297">
        <f t="shared" si="172"/>
        <v>0</v>
      </c>
      <c r="O4297">
        <f t="shared" si="173"/>
        <v>0</v>
      </c>
      <c r="P4297" t="s">
        <v>12694</v>
      </c>
    </row>
    <row r="4298" spans="2:16" x14ac:dyDescent="0.25">
      <c r="B4298" t="s">
        <v>4303</v>
      </c>
      <c r="C4298" s="119" t="s">
        <v>60</v>
      </c>
      <c r="D4298" t="s">
        <v>11537</v>
      </c>
      <c r="E4298" t="s">
        <v>11530</v>
      </c>
      <c r="F4298" t="s">
        <v>11540</v>
      </c>
      <c r="G4298" t="s">
        <v>61</v>
      </c>
      <c r="H4298" t="s">
        <v>18</v>
      </c>
      <c r="I4298" t="s">
        <v>11541</v>
      </c>
      <c r="J4298">
        <v>2016</v>
      </c>
      <c r="K4298">
        <v>635.11</v>
      </c>
      <c r="L4298">
        <v>32</v>
      </c>
      <c r="M4298">
        <v>1</v>
      </c>
      <c r="N4298">
        <f t="shared" si="172"/>
        <v>0</v>
      </c>
      <c r="O4298">
        <f t="shared" si="173"/>
        <v>0</v>
      </c>
      <c r="P4298" t="s">
        <v>12694</v>
      </c>
    </row>
    <row r="4299" spans="2:16" x14ac:dyDescent="0.25">
      <c r="B4299" t="s">
        <v>4304</v>
      </c>
      <c r="C4299" s="119" t="s">
        <v>60</v>
      </c>
      <c r="D4299" t="s">
        <v>11563</v>
      </c>
      <c r="E4299" t="s">
        <v>11530</v>
      </c>
      <c r="F4299" t="s">
        <v>11540</v>
      </c>
      <c r="G4299" t="s">
        <v>61</v>
      </c>
      <c r="H4299" t="s">
        <v>18</v>
      </c>
      <c r="I4299" t="s">
        <v>11541</v>
      </c>
      <c r="J4299">
        <v>2016</v>
      </c>
      <c r="K4299">
        <v>606.01</v>
      </c>
      <c r="L4299">
        <v>33</v>
      </c>
      <c r="M4299">
        <v>1</v>
      </c>
      <c r="N4299">
        <f t="shared" ref="N4299:N4362" si="174">IF(K4299&lt;100,1,0)</f>
        <v>0</v>
      </c>
      <c r="O4299">
        <f t="shared" si="173"/>
        <v>0</v>
      </c>
      <c r="P4299" t="s">
        <v>12694</v>
      </c>
    </row>
    <row r="4300" spans="2:16" x14ac:dyDescent="0.25">
      <c r="B4300" t="s">
        <v>4305</v>
      </c>
      <c r="C4300" s="119" t="s">
        <v>60</v>
      </c>
      <c r="D4300" t="s">
        <v>11537</v>
      </c>
      <c r="E4300" t="s">
        <v>11530</v>
      </c>
      <c r="F4300" t="s">
        <v>11540</v>
      </c>
      <c r="G4300" t="s">
        <v>61</v>
      </c>
      <c r="H4300" t="s">
        <v>18</v>
      </c>
      <c r="I4300" t="s">
        <v>11541</v>
      </c>
      <c r="J4300">
        <v>2016</v>
      </c>
      <c r="K4300">
        <v>605.58000000000004</v>
      </c>
      <c r="L4300">
        <v>22</v>
      </c>
      <c r="M4300">
        <v>1</v>
      </c>
      <c r="N4300">
        <f t="shared" si="174"/>
        <v>0</v>
      </c>
      <c r="O4300">
        <f t="shared" si="173"/>
        <v>0</v>
      </c>
      <c r="P4300" t="s">
        <v>12694</v>
      </c>
    </row>
    <row r="4301" spans="2:16" x14ac:dyDescent="0.25">
      <c r="B4301" t="s">
        <v>4306</v>
      </c>
      <c r="C4301" s="119" t="s">
        <v>60</v>
      </c>
      <c r="D4301" t="s">
        <v>11537</v>
      </c>
      <c r="E4301" t="s">
        <v>11530</v>
      </c>
      <c r="F4301" t="s">
        <v>11540</v>
      </c>
      <c r="G4301" t="s">
        <v>61</v>
      </c>
      <c r="H4301" t="s">
        <v>18</v>
      </c>
      <c r="I4301" t="s">
        <v>11541</v>
      </c>
      <c r="J4301">
        <v>2016</v>
      </c>
      <c r="K4301">
        <v>605.58000000000004</v>
      </c>
      <c r="L4301">
        <v>22</v>
      </c>
      <c r="M4301">
        <v>1</v>
      </c>
      <c r="N4301">
        <f t="shared" si="174"/>
        <v>0</v>
      </c>
      <c r="O4301">
        <f t="shared" si="173"/>
        <v>0</v>
      </c>
      <c r="P4301" t="s">
        <v>12694</v>
      </c>
    </row>
    <row r="4302" spans="2:16" x14ac:dyDescent="0.25">
      <c r="B4302" t="s">
        <v>4307</v>
      </c>
      <c r="C4302" s="119" t="s">
        <v>60</v>
      </c>
      <c r="D4302" t="s">
        <v>11550</v>
      </c>
      <c r="E4302" t="s">
        <v>11530</v>
      </c>
      <c r="F4302" t="s">
        <v>11540</v>
      </c>
      <c r="G4302" t="s">
        <v>61</v>
      </c>
      <c r="H4302" t="s">
        <v>18</v>
      </c>
      <c r="I4302" t="s">
        <v>11533</v>
      </c>
      <c r="J4302">
        <v>2016</v>
      </c>
      <c r="K4302">
        <v>610.28</v>
      </c>
      <c r="L4302">
        <v>32</v>
      </c>
      <c r="M4302">
        <v>1</v>
      </c>
      <c r="N4302">
        <f t="shared" si="174"/>
        <v>0</v>
      </c>
      <c r="O4302">
        <f t="shared" si="173"/>
        <v>0</v>
      </c>
      <c r="P4302" t="s">
        <v>12694</v>
      </c>
    </row>
    <row r="4303" spans="2:16" x14ac:dyDescent="0.25">
      <c r="B4303" t="s">
        <v>4308</v>
      </c>
      <c r="C4303" s="119" t="s">
        <v>60</v>
      </c>
      <c r="D4303" t="s">
        <v>11550</v>
      </c>
      <c r="E4303" t="s">
        <v>11530</v>
      </c>
      <c r="F4303" t="s">
        <v>11540</v>
      </c>
      <c r="G4303" t="s">
        <v>61</v>
      </c>
      <c r="H4303" t="s">
        <v>18</v>
      </c>
      <c r="I4303" t="s">
        <v>11533</v>
      </c>
      <c r="J4303">
        <v>2016</v>
      </c>
      <c r="K4303">
        <v>611.04</v>
      </c>
      <c r="L4303">
        <v>35</v>
      </c>
      <c r="M4303">
        <v>1</v>
      </c>
      <c r="N4303">
        <f t="shared" si="174"/>
        <v>0</v>
      </c>
      <c r="O4303">
        <f t="shared" si="173"/>
        <v>0</v>
      </c>
      <c r="P4303" t="s">
        <v>12694</v>
      </c>
    </row>
    <row r="4304" spans="2:16" x14ac:dyDescent="0.25">
      <c r="B4304" t="s">
        <v>4309</v>
      </c>
      <c r="C4304" s="119" t="s">
        <v>60</v>
      </c>
      <c r="D4304" t="s">
        <v>11550</v>
      </c>
      <c r="E4304" t="s">
        <v>11530</v>
      </c>
      <c r="F4304" t="s">
        <v>11540</v>
      </c>
      <c r="G4304" t="s">
        <v>61</v>
      </c>
      <c r="H4304" t="s">
        <v>18</v>
      </c>
      <c r="I4304" t="s">
        <v>11533</v>
      </c>
      <c r="J4304">
        <v>2016</v>
      </c>
      <c r="K4304">
        <v>612.32000000000005</v>
      </c>
      <c r="L4304">
        <v>40</v>
      </c>
      <c r="M4304">
        <v>1</v>
      </c>
      <c r="N4304">
        <f t="shared" si="174"/>
        <v>0</v>
      </c>
      <c r="O4304">
        <f t="shared" ref="O4304:O4367" si="175">IF(OR(L4304="",L4304&lt;=0),1,0)</f>
        <v>0</v>
      </c>
      <c r="P4304" t="s">
        <v>12694</v>
      </c>
    </row>
    <row r="4305" spans="2:16" x14ac:dyDescent="0.25">
      <c r="B4305" t="s">
        <v>4310</v>
      </c>
      <c r="C4305" s="119" t="s">
        <v>60</v>
      </c>
      <c r="D4305" t="s">
        <v>11550</v>
      </c>
      <c r="E4305" t="s">
        <v>11530</v>
      </c>
      <c r="F4305" t="s">
        <v>11540</v>
      </c>
      <c r="G4305" t="s">
        <v>61</v>
      </c>
      <c r="H4305" t="s">
        <v>18</v>
      </c>
      <c r="I4305" t="s">
        <v>11533</v>
      </c>
      <c r="J4305">
        <v>2016</v>
      </c>
      <c r="K4305">
        <v>612.83000000000004</v>
      </c>
      <c r="L4305">
        <v>42</v>
      </c>
      <c r="M4305">
        <v>1</v>
      </c>
      <c r="N4305">
        <f t="shared" si="174"/>
        <v>0</v>
      </c>
      <c r="O4305">
        <f t="shared" si="175"/>
        <v>0</v>
      </c>
      <c r="P4305" t="s">
        <v>12694</v>
      </c>
    </row>
    <row r="4306" spans="2:16" x14ac:dyDescent="0.25">
      <c r="B4306" t="s">
        <v>4311</v>
      </c>
      <c r="C4306" s="119" t="s">
        <v>60</v>
      </c>
      <c r="D4306" t="s">
        <v>11550</v>
      </c>
      <c r="E4306" t="s">
        <v>11530</v>
      </c>
      <c r="F4306" t="s">
        <v>11540</v>
      </c>
      <c r="G4306" t="s">
        <v>61</v>
      </c>
      <c r="H4306" t="s">
        <v>18</v>
      </c>
      <c r="I4306" t="s">
        <v>11533</v>
      </c>
      <c r="J4306">
        <v>2016</v>
      </c>
      <c r="K4306">
        <v>610.28</v>
      </c>
      <c r="L4306">
        <v>32</v>
      </c>
      <c r="M4306">
        <v>1</v>
      </c>
      <c r="N4306">
        <f t="shared" si="174"/>
        <v>0</v>
      </c>
      <c r="O4306">
        <f t="shared" si="175"/>
        <v>0</v>
      </c>
      <c r="P4306" t="s">
        <v>12694</v>
      </c>
    </row>
    <row r="4307" spans="2:16" x14ac:dyDescent="0.25">
      <c r="B4307" t="s">
        <v>4312</v>
      </c>
      <c r="C4307" s="119" t="s">
        <v>60</v>
      </c>
      <c r="D4307" t="s">
        <v>11537</v>
      </c>
      <c r="E4307" t="s">
        <v>11530</v>
      </c>
      <c r="F4307" t="s">
        <v>11540</v>
      </c>
      <c r="G4307" t="s">
        <v>61</v>
      </c>
      <c r="H4307" t="s">
        <v>18</v>
      </c>
      <c r="I4307" t="s">
        <v>11541</v>
      </c>
      <c r="J4307">
        <v>2016</v>
      </c>
      <c r="K4307">
        <v>606.45000000000005</v>
      </c>
      <c r="L4307">
        <v>32</v>
      </c>
      <c r="M4307">
        <v>1</v>
      </c>
      <c r="N4307">
        <f t="shared" si="174"/>
        <v>0</v>
      </c>
      <c r="O4307">
        <f t="shared" si="175"/>
        <v>0</v>
      </c>
      <c r="P4307" t="s">
        <v>12694</v>
      </c>
    </row>
    <row r="4308" spans="2:16" x14ac:dyDescent="0.25">
      <c r="B4308" t="s">
        <v>4313</v>
      </c>
      <c r="C4308" s="119" t="s">
        <v>60</v>
      </c>
      <c r="D4308" t="s">
        <v>11537</v>
      </c>
      <c r="E4308" t="s">
        <v>11530</v>
      </c>
      <c r="F4308" t="s">
        <v>11540</v>
      </c>
      <c r="G4308" t="s">
        <v>61</v>
      </c>
      <c r="H4308" t="s">
        <v>18</v>
      </c>
      <c r="I4308" t="s">
        <v>11541</v>
      </c>
      <c r="J4308">
        <v>2016</v>
      </c>
      <c r="K4308">
        <v>606.83000000000004</v>
      </c>
      <c r="L4308">
        <v>35</v>
      </c>
      <c r="M4308">
        <v>1</v>
      </c>
      <c r="N4308">
        <f t="shared" si="174"/>
        <v>0</v>
      </c>
      <c r="O4308">
        <f t="shared" si="175"/>
        <v>0</v>
      </c>
      <c r="P4308" t="s">
        <v>12694</v>
      </c>
    </row>
    <row r="4309" spans="2:16" x14ac:dyDescent="0.25">
      <c r="B4309" t="s">
        <v>4314</v>
      </c>
      <c r="C4309" s="119" t="s">
        <v>60</v>
      </c>
      <c r="D4309" t="s">
        <v>11537</v>
      </c>
      <c r="E4309" t="s">
        <v>11530</v>
      </c>
      <c r="F4309" t="s">
        <v>11540</v>
      </c>
      <c r="G4309" t="s">
        <v>61</v>
      </c>
      <c r="H4309" t="s">
        <v>18</v>
      </c>
      <c r="I4309" t="s">
        <v>11541</v>
      </c>
      <c r="J4309">
        <v>2016</v>
      </c>
      <c r="K4309">
        <v>608.25</v>
      </c>
      <c r="L4309">
        <v>46</v>
      </c>
      <c r="M4309">
        <v>1</v>
      </c>
      <c r="N4309">
        <f t="shared" si="174"/>
        <v>0</v>
      </c>
      <c r="O4309">
        <f t="shared" si="175"/>
        <v>0</v>
      </c>
      <c r="P4309" t="s">
        <v>12694</v>
      </c>
    </row>
    <row r="4310" spans="2:16" x14ac:dyDescent="0.25">
      <c r="B4310" t="s">
        <v>4315</v>
      </c>
      <c r="C4310" s="119" t="s">
        <v>60</v>
      </c>
      <c r="D4310" t="s">
        <v>11537</v>
      </c>
      <c r="E4310" t="s">
        <v>11530</v>
      </c>
      <c r="F4310" t="s">
        <v>11540</v>
      </c>
      <c r="G4310" t="s">
        <v>61</v>
      </c>
      <c r="H4310" t="s">
        <v>18</v>
      </c>
      <c r="I4310" t="s">
        <v>11541</v>
      </c>
      <c r="J4310">
        <v>2016</v>
      </c>
      <c r="K4310">
        <v>605.91999999999996</v>
      </c>
      <c r="L4310">
        <v>28</v>
      </c>
      <c r="M4310">
        <v>1</v>
      </c>
      <c r="N4310">
        <f t="shared" si="174"/>
        <v>0</v>
      </c>
      <c r="O4310">
        <f t="shared" si="175"/>
        <v>0</v>
      </c>
      <c r="P4310" t="s">
        <v>12694</v>
      </c>
    </row>
    <row r="4311" spans="2:16" x14ac:dyDescent="0.25">
      <c r="B4311" t="s">
        <v>4316</v>
      </c>
      <c r="C4311" s="119" t="s">
        <v>60</v>
      </c>
      <c r="D4311" t="s">
        <v>11537</v>
      </c>
      <c r="E4311" t="s">
        <v>11530</v>
      </c>
      <c r="F4311" t="s">
        <v>11540</v>
      </c>
      <c r="G4311" t="s">
        <v>61</v>
      </c>
      <c r="H4311" t="s">
        <v>18</v>
      </c>
      <c r="I4311" t="s">
        <v>11541</v>
      </c>
      <c r="J4311">
        <v>2016</v>
      </c>
      <c r="K4311">
        <v>605.79999999999995</v>
      </c>
      <c r="L4311">
        <v>27</v>
      </c>
      <c r="M4311">
        <v>1</v>
      </c>
      <c r="N4311">
        <f t="shared" si="174"/>
        <v>0</v>
      </c>
      <c r="O4311">
        <f t="shared" si="175"/>
        <v>0</v>
      </c>
      <c r="P4311" t="s">
        <v>12694</v>
      </c>
    </row>
    <row r="4312" spans="2:16" x14ac:dyDescent="0.25">
      <c r="B4312" t="s">
        <v>4317</v>
      </c>
      <c r="C4312" s="119" t="s">
        <v>60</v>
      </c>
      <c r="D4312" t="s">
        <v>11537</v>
      </c>
      <c r="E4312" t="s">
        <v>11530</v>
      </c>
      <c r="F4312" t="s">
        <v>11540</v>
      </c>
      <c r="G4312" t="s">
        <v>61</v>
      </c>
      <c r="H4312" t="s">
        <v>18</v>
      </c>
      <c r="I4312" t="s">
        <v>11541</v>
      </c>
      <c r="J4312">
        <v>2016</v>
      </c>
      <c r="K4312">
        <v>605.91999999999996</v>
      </c>
      <c r="L4312">
        <v>28</v>
      </c>
      <c r="M4312">
        <v>1</v>
      </c>
      <c r="N4312">
        <f t="shared" si="174"/>
        <v>0</v>
      </c>
      <c r="O4312">
        <f t="shared" si="175"/>
        <v>0</v>
      </c>
      <c r="P4312" t="s">
        <v>12694</v>
      </c>
    </row>
    <row r="4313" spans="2:16" x14ac:dyDescent="0.25">
      <c r="B4313" t="s">
        <v>4318</v>
      </c>
      <c r="C4313" s="119" t="s">
        <v>60</v>
      </c>
      <c r="D4313" t="s">
        <v>11537</v>
      </c>
      <c r="E4313" t="s">
        <v>11530</v>
      </c>
      <c r="F4313" t="s">
        <v>11540</v>
      </c>
      <c r="G4313" t="s">
        <v>61</v>
      </c>
      <c r="H4313" t="s">
        <v>18</v>
      </c>
      <c r="I4313" t="s">
        <v>11541</v>
      </c>
      <c r="J4313">
        <v>2016</v>
      </c>
      <c r="K4313">
        <v>606.05999999999995</v>
      </c>
      <c r="L4313">
        <v>29</v>
      </c>
      <c r="M4313">
        <v>1</v>
      </c>
      <c r="N4313">
        <f t="shared" si="174"/>
        <v>0</v>
      </c>
      <c r="O4313">
        <f t="shared" si="175"/>
        <v>0</v>
      </c>
      <c r="P4313" t="s">
        <v>12694</v>
      </c>
    </row>
    <row r="4314" spans="2:16" x14ac:dyDescent="0.25">
      <c r="B4314" t="s">
        <v>4319</v>
      </c>
      <c r="C4314" s="119" t="s">
        <v>60</v>
      </c>
      <c r="D4314" t="s">
        <v>11537</v>
      </c>
      <c r="E4314" t="s">
        <v>11530</v>
      </c>
      <c r="F4314" t="s">
        <v>11540</v>
      </c>
      <c r="G4314" t="s">
        <v>61</v>
      </c>
      <c r="H4314" t="s">
        <v>18</v>
      </c>
      <c r="I4314" t="s">
        <v>11541</v>
      </c>
      <c r="J4314">
        <v>2016</v>
      </c>
      <c r="K4314">
        <v>606.17999999999995</v>
      </c>
      <c r="L4314">
        <v>30</v>
      </c>
      <c r="M4314">
        <v>1</v>
      </c>
      <c r="N4314">
        <f t="shared" si="174"/>
        <v>0</v>
      </c>
      <c r="O4314">
        <f t="shared" si="175"/>
        <v>0</v>
      </c>
      <c r="P4314" t="s">
        <v>12694</v>
      </c>
    </row>
    <row r="4315" spans="2:16" x14ac:dyDescent="0.25">
      <c r="B4315" t="s">
        <v>4320</v>
      </c>
      <c r="C4315" s="119" t="s">
        <v>60</v>
      </c>
      <c r="D4315" t="s">
        <v>11537</v>
      </c>
      <c r="E4315" t="s">
        <v>11530</v>
      </c>
      <c r="F4315" t="s">
        <v>11540</v>
      </c>
      <c r="G4315" t="s">
        <v>61</v>
      </c>
      <c r="H4315" t="s">
        <v>18</v>
      </c>
      <c r="I4315" t="s">
        <v>11541</v>
      </c>
      <c r="J4315">
        <v>2016</v>
      </c>
      <c r="K4315">
        <v>1453.58</v>
      </c>
      <c r="L4315">
        <v>26</v>
      </c>
      <c r="M4315">
        <v>1</v>
      </c>
      <c r="N4315">
        <f t="shared" si="174"/>
        <v>0</v>
      </c>
      <c r="O4315">
        <f t="shared" si="175"/>
        <v>0</v>
      </c>
      <c r="P4315" t="s">
        <v>12694</v>
      </c>
    </row>
    <row r="4316" spans="2:16" x14ac:dyDescent="0.25">
      <c r="B4316" t="s">
        <v>4321</v>
      </c>
      <c r="C4316" s="119" t="s">
        <v>60</v>
      </c>
      <c r="D4316" t="s">
        <v>11537</v>
      </c>
      <c r="E4316" t="s">
        <v>11530</v>
      </c>
      <c r="F4316" t="s">
        <v>11540</v>
      </c>
      <c r="G4316" t="s">
        <v>61</v>
      </c>
      <c r="H4316" t="s">
        <v>18</v>
      </c>
      <c r="I4316" t="s">
        <v>11541</v>
      </c>
      <c r="J4316">
        <v>2016</v>
      </c>
      <c r="K4316">
        <v>605.48</v>
      </c>
      <c r="L4316">
        <v>26</v>
      </c>
      <c r="M4316">
        <v>1</v>
      </c>
      <c r="N4316">
        <f t="shared" si="174"/>
        <v>0</v>
      </c>
      <c r="O4316">
        <f t="shared" si="175"/>
        <v>0</v>
      </c>
      <c r="P4316" t="s">
        <v>12694</v>
      </c>
    </row>
    <row r="4317" spans="2:16" x14ac:dyDescent="0.25">
      <c r="B4317" t="s">
        <v>4322</v>
      </c>
      <c r="C4317" s="119" t="s">
        <v>60</v>
      </c>
      <c r="D4317" t="s">
        <v>11537</v>
      </c>
      <c r="E4317" t="s">
        <v>11530</v>
      </c>
      <c r="F4317" t="s">
        <v>11540</v>
      </c>
      <c r="G4317" t="s">
        <v>61</v>
      </c>
      <c r="H4317" t="s">
        <v>18</v>
      </c>
      <c r="I4317" t="s">
        <v>11541</v>
      </c>
      <c r="J4317">
        <v>2016</v>
      </c>
      <c r="K4317">
        <v>606.26</v>
      </c>
      <c r="L4317">
        <v>32</v>
      </c>
      <c r="M4317">
        <v>1</v>
      </c>
      <c r="N4317">
        <f t="shared" si="174"/>
        <v>0</v>
      </c>
      <c r="O4317">
        <f t="shared" si="175"/>
        <v>0</v>
      </c>
      <c r="P4317" t="s">
        <v>12694</v>
      </c>
    </row>
    <row r="4318" spans="2:16" x14ac:dyDescent="0.25">
      <c r="B4318" t="s">
        <v>4323</v>
      </c>
      <c r="C4318" s="119" t="s">
        <v>60</v>
      </c>
      <c r="D4318" t="s">
        <v>11537</v>
      </c>
      <c r="E4318" t="s">
        <v>11530</v>
      </c>
      <c r="F4318" t="s">
        <v>11540</v>
      </c>
      <c r="G4318" t="s">
        <v>61</v>
      </c>
      <c r="H4318" t="s">
        <v>18</v>
      </c>
      <c r="I4318" t="s">
        <v>11541</v>
      </c>
      <c r="J4318">
        <v>2016</v>
      </c>
      <c r="K4318">
        <v>605.99</v>
      </c>
      <c r="L4318">
        <v>30</v>
      </c>
      <c r="M4318">
        <v>1</v>
      </c>
      <c r="N4318">
        <f t="shared" si="174"/>
        <v>0</v>
      </c>
      <c r="O4318">
        <f t="shared" si="175"/>
        <v>0</v>
      </c>
      <c r="P4318" t="s">
        <v>12694</v>
      </c>
    </row>
    <row r="4319" spans="2:16" x14ac:dyDescent="0.25">
      <c r="B4319" t="s">
        <v>4324</v>
      </c>
      <c r="C4319" s="119" t="s">
        <v>60</v>
      </c>
      <c r="D4319" t="s">
        <v>11537</v>
      </c>
      <c r="E4319" t="s">
        <v>11530</v>
      </c>
      <c r="F4319" t="s">
        <v>11540</v>
      </c>
      <c r="G4319" t="s">
        <v>61</v>
      </c>
      <c r="H4319" t="s">
        <v>18</v>
      </c>
      <c r="I4319" t="s">
        <v>11541</v>
      </c>
      <c r="J4319">
        <v>2016</v>
      </c>
      <c r="K4319">
        <v>603.71</v>
      </c>
      <c r="L4319">
        <v>38</v>
      </c>
      <c r="M4319">
        <v>1</v>
      </c>
      <c r="N4319">
        <f t="shared" si="174"/>
        <v>0</v>
      </c>
      <c r="O4319">
        <f t="shared" si="175"/>
        <v>0</v>
      </c>
      <c r="P4319" t="s">
        <v>12694</v>
      </c>
    </row>
    <row r="4320" spans="2:16" x14ac:dyDescent="0.25">
      <c r="B4320" t="s">
        <v>4325</v>
      </c>
      <c r="C4320" s="119" t="s">
        <v>60</v>
      </c>
      <c r="D4320" t="s">
        <v>11537</v>
      </c>
      <c r="E4320" t="s">
        <v>11530</v>
      </c>
      <c r="F4320" t="s">
        <v>11540</v>
      </c>
      <c r="G4320" t="s">
        <v>61</v>
      </c>
      <c r="H4320" t="s">
        <v>18</v>
      </c>
      <c r="I4320" t="s">
        <v>11541</v>
      </c>
      <c r="J4320">
        <v>2016</v>
      </c>
      <c r="K4320">
        <v>601.66</v>
      </c>
      <c r="L4320">
        <v>22</v>
      </c>
      <c r="M4320">
        <v>1</v>
      </c>
      <c r="N4320">
        <f t="shared" si="174"/>
        <v>0</v>
      </c>
      <c r="O4320">
        <f t="shared" si="175"/>
        <v>0</v>
      </c>
      <c r="P4320" t="s">
        <v>12694</v>
      </c>
    </row>
    <row r="4321" spans="2:16" x14ac:dyDescent="0.25">
      <c r="B4321" t="s">
        <v>4326</v>
      </c>
      <c r="C4321" s="119" t="s">
        <v>60</v>
      </c>
      <c r="D4321" t="s">
        <v>11537</v>
      </c>
      <c r="E4321" t="s">
        <v>11530</v>
      </c>
      <c r="F4321" t="s">
        <v>11540</v>
      </c>
      <c r="G4321" t="s">
        <v>61</v>
      </c>
      <c r="H4321" t="s">
        <v>18</v>
      </c>
      <c r="I4321" t="s">
        <v>11541</v>
      </c>
      <c r="J4321">
        <v>2016</v>
      </c>
      <c r="K4321">
        <v>605.54</v>
      </c>
      <c r="L4321">
        <v>25</v>
      </c>
      <c r="M4321">
        <v>1</v>
      </c>
      <c r="N4321">
        <f t="shared" si="174"/>
        <v>0</v>
      </c>
      <c r="O4321">
        <f t="shared" si="175"/>
        <v>0</v>
      </c>
      <c r="P4321" t="s">
        <v>12694</v>
      </c>
    </row>
    <row r="4322" spans="2:16" x14ac:dyDescent="0.25">
      <c r="B4322" t="s">
        <v>4327</v>
      </c>
      <c r="C4322" s="119" t="s">
        <v>60</v>
      </c>
      <c r="D4322" t="s">
        <v>11537</v>
      </c>
      <c r="E4322" t="s">
        <v>11530</v>
      </c>
      <c r="F4322" t="s">
        <v>11540</v>
      </c>
      <c r="G4322" t="s">
        <v>61</v>
      </c>
      <c r="H4322" t="s">
        <v>18</v>
      </c>
      <c r="I4322" t="s">
        <v>11541</v>
      </c>
      <c r="J4322">
        <v>2016</v>
      </c>
      <c r="K4322">
        <v>606.45000000000005</v>
      </c>
      <c r="L4322">
        <v>29</v>
      </c>
      <c r="M4322">
        <v>1</v>
      </c>
      <c r="N4322">
        <f t="shared" si="174"/>
        <v>0</v>
      </c>
      <c r="O4322">
        <f t="shared" si="175"/>
        <v>0</v>
      </c>
      <c r="P4322" t="s">
        <v>12694</v>
      </c>
    </row>
    <row r="4323" spans="2:16" x14ac:dyDescent="0.25">
      <c r="B4323" t="s">
        <v>4328</v>
      </c>
      <c r="C4323" s="119" t="s">
        <v>60</v>
      </c>
      <c r="D4323" t="s">
        <v>11537</v>
      </c>
      <c r="E4323" t="s">
        <v>11530</v>
      </c>
      <c r="F4323" t="s">
        <v>11540</v>
      </c>
      <c r="G4323" t="s">
        <v>61</v>
      </c>
      <c r="H4323" t="s">
        <v>18</v>
      </c>
      <c r="I4323" t="s">
        <v>11541</v>
      </c>
      <c r="J4323">
        <v>2016</v>
      </c>
      <c r="K4323">
        <v>606.30999999999995</v>
      </c>
      <c r="L4323">
        <v>28</v>
      </c>
      <c r="M4323">
        <v>1</v>
      </c>
      <c r="N4323">
        <f t="shared" si="174"/>
        <v>0</v>
      </c>
      <c r="O4323">
        <f t="shared" si="175"/>
        <v>0</v>
      </c>
      <c r="P4323" t="s">
        <v>12694</v>
      </c>
    </row>
    <row r="4324" spans="2:16" x14ac:dyDescent="0.25">
      <c r="B4324" t="s">
        <v>4329</v>
      </c>
      <c r="C4324" s="119" t="s">
        <v>60</v>
      </c>
      <c r="D4324" t="s">
        <v>11537</v>
      </c>
      <c r="E4324" t="s">
        <v>11530</v>
      </c>
      <c r="F4324" t="s">
        <v>11540</v>
      </c>
      <c r="G4324" t="s">
        <v>61</v>
      </c>
      <c r="H4324" t="s">
        <v>18</v>
      </c>
      <c r="I4324" t="s">
        <v>11541</v>
      </c>
      <c r="J4324">
        <v>2016</v>
      </c>
      <c r="K4324">
        <v>606.45000000000005</v>
      </c>
      <c r="L4324">
        <v>29</v>
      </c>
      <c r="M4324">
        <v>1</v>
      </c>
      <c r="N4324">
        <f t="shared" si="174"/>
        <v>0</v>
      </c>
      <c r="O4324">
        <f t="shared" si="175"/>
        <v>0</v>
      </c>
      <c r="P4324" t="s">
        <v>12694</v>
      </c>
    </row>
    <row r="4325" spans="2:16" x14ac:dyDescent="0.25">
      <c r="B4325" t="s">
        <v>4330</v>
      </c>
      <c r="C4325" s="119" t="s">
        <v>60</v>
      </c>
      <c r="D4325" t="s">
        <v>11537</v>
      </c>
      <c r="E4325" t="s">
        <v>11530</v>
      </c>
      <c r="F4325" t="s">
        <v>11540</v>
      </c>
      <c r="G4325" t="s">
        <v>61</v>
      </c>
      <c r="H4325" t="s">
        <v>18</v>
      </c>
      <c r="I4325" t="s">
        <v>11541</v>
      </c>
      <c r="J4325">
        <v>2016</v>
      </c>
      <c r="K4325">
        <v>606.05999999999995</v>
      </c>
      <c r="L4325">
        <v>26</v>
      </c>
      <c r="M4325">
        <v>1</v>
      </c>
      <c r="N4325">
        <f t="shared" si="174"/>
        <v>0</v>
      </c>
      <c r="O4325">
        <f t="shared" si="175"/>
        <v>0</v>
      </c>
      <c r="P4325" t="s">
        <v>12694</v>
      </c>
    </row>
    <row r="4326" spans="2:16" x14ac:dyDescent="0.25">
      <c r="B4326" t="s">
        <v>4331</v>
      </c>
      <c r="C4326" s="119" t="s">
        <v>60</v>
      </c>
      <c r="D4326" t="s">
        <v>11537</v>
      </c>
      <c r="E4326" t="s">
        <v>11530</v>
      </c>
      <c r="F4326" t="s">
        <v>11540</v>
      </c>
      <c r="G4326" t="s">
        <v>61</v>
      </c>
      <c r="H4326" t="s">
        <v>18</v>
      </c>
      <c r="I4326" t="s">
        <v>11541</v>
      </c>
      <c r="J4326">
        <v>2016</v>
      </c>
      <c r="K4326">
        <v>606.03</v>
      </c>
      <c r="L4326">
        <v>30</v>
      </c>
      <c r="M4326">
        <v>1</v>
      </c>
      <c r="N4326">
        <f t="shared" si="174"/>
        <v>0</v>
      </c>
      <c r="O4326">
        <f t="shared" si="175"/>
        <v>0</v>
      </c>
      <c r="P4326" t="s">
        <v>12694</v>
      </c>
    </row>
    <row r="4327" spans="2:16" x14ac:dyDescent="0.25">
      <c r="B4327" t="s">
        <v>4332</v>
      </c>
      <c r="C4327" s="119" t="s">
        <v>60</v>
      </c>
      <c r="D4327" t="s">
        <v>11537</v>
      </c>
      <c r="E4327" t="s">
        <v>11530</v>
      </c>
      <c r="F4327" t="s">
        <v>11540</v>
      </c>
      <c r="G4327" t="s">
        <v>61</v>
      </c>
      <c r="H4327" t="s">
        <v>18</v>
      </c>
      <c r="I4327" t="s">
        <v>11541</v>
      </c>
      <c r="J4327">
        <v>2016</v>
      </c>
      <c r="K4327">
        <v>607.04</v>
      </c>
      <c r="L4327">
        <v>26</v>
      </c>
      <c r="M4327">
        <v>1</v>
      </c>
      <c r="N4327">
        <f t="shared" si="174"/>
        <v>0</v>
      </c>
      <c r="O4327">
        <f t="shared" si="175"/>
        <v>0</v>
      </c>
      <c r="P4327" t="s">
        <v>12694</v>
      </c>
    </row>
    <row r="4328" spans="2:16" x14ac:dyDescent="0.25">
      <c r="B4328" t="s">
        <v>4333</v>
      </c>
      <c r="C4328" s="119" t="s">
        <v>60</v>
      </c>
      <c r="D4328" t="s">
        <v>11537</v>
      </c>
      <c r="E4328" t="s">
        <v>11530</v>
      </c>
      <c r="F4328" t="s">
        <v>11540</v>
      </c>
      <c r="G4328" t="s">
        <v>61</v>
      </c>
      <c r="H4328" t="s">
        <v>18</v>
      </c>
      <c r="I4328" t="s">
        <v>11541</v>
      </c>
      <c r="J4328">
        <v>2016</v>
      </c>
      <c r="K4328">
        <v>607.29</v>
      </c>
      <c r="L4328">
        <v>28</v>
      </c>
      <c r="M4328">
        <v>1</v>
      </c>
      <c r="N4328">
        <f t="shared" si="174"/>
        <v>0</v>
      </c>
      <c r="O4328">
        <f t="shared" si="175"/>
        <v>0</v>
      </c>
      <c r="P4328" t="s">
        <v>12694</v>
      </c>
    </row>
    <row r="4329" spans="2:16" x14ac:dyDescent="0.25">
      <c r="B4329" t="s">
        <v>4334</v>
      </c>
      <c r="C4329" s="119" t="s">
        <v>60</v>
      </c>
      <c r="D4329" t="s">
        <v>11537</v>
      </c>
      <c r="E4329" t="s">
        <v>11530</v>
      </c>
      <c r="F4329" t="s">
        <v>11540</v>
      </c>
      <c r="G4329" t="s">
        <v>61</v>
      </c>
      <c r="H4329" t="s">
        <v>18</v>
      </c>
      <c r="I4329" t="s">
        <v>11541</v>
      </c>
      <c r="J4329">
        <v>2016</v>
      </c>
      <c r="K4329">
        <v>607.16999999999996</v>
      </c>
      <c r="L4329">
        <v>27</v>
      </c>
      <c r="M4329">
        <v>1</v>
      </c>
      <c r="N4329">
        <f t="shared" si="174"/>
        <v>0</v>
      </c>
      <c r="O4329">
        <f t="shared" si="175"/>
        <v>0</v>
      </c>
      <c r="P4329" t="s">
        <v>12694</v>
      </c>
    </row>
    <row r="4330" spans="2:16" x14ac:dyDescent="0.25">
      <c r="B4330" t="s">
        <v>4335</v>
      </c>
      <c r="C4330" s="119" t="s">
        <v>60</v>
      </c>
      <c r="D4330" t="s">
        <v>11537</v>
      </c>
      <c r="E4330" t="s">
        <v>11530</v>
      </c>
      <c r="F4330" t="s">
        <v>11540</v>
      </c>
      <c r="G4330" t="s">
        <v>61</v>
      </c>
      <c r="H4330" t="s">
        <v>18</v>
      </c>
      <c r="I4330" t="s">
        <v>11541</v>
      </c>
      <c r="J4330">
        <v>2016</v>
      </c>
      <c r="K4330">
        <v>636.36</v>
      </c>
      <c r="L4330">
        <v>34</v>
      </c>
      <c r="M4330">
        <v>1</v>
      </c>
      <c r="N4330">
        <f t="shared" si="174"/>
        <v>0</v>
      </c>
      <c r="O4330">
        <f t="shared" si="175"/>
        <v>0</v>
      </c>
      <c r="P4330" t="s">
        <v>12694</v>
      </c>
    </row>
    <row r="4331" spans="2:16" x14ac:dyDescent="0.25">
      <c r="B4331" t="s">
        <v>4336</v>
      </c>
      <c r="C4331" s="119" t="s">
        <v>60</v>
      </c>
      <c r="D4331" t="s">
        <v>11537</v>
      </c>
      <c r="E4331" t="s">
        <v>11530</v>
      </c>
      <c r="F4331" t="s">
        <v>11540</v>
      </c>
      <c r="G4331" t="s">
        <v>61</v>
      </c>
      <c r="H4331" t="s">
        <v>18</v>
      </c>
      <c r="I4331" t="s">
        <v>11541</v>
      </c>
      <c r="J4331">
        <v>2016</v>
      </c>
      <c r="K4331">
        <v>636.23</v>
      </c>
      <c r="L4331">
        <v>33</v>
      </c>
      <c r="M4331">
        <v>1</v>
      </c>
      <c r="N4331">
        <f t="shared" si="174"/>
        <v>0</v>
      </c>
      <c r="O4331">
        <f t="shared" si="175"/>
        <v>0</v>
      </c>
      <c r="P4331" t="s">
        <v>12694</v>
      </c>
    </row>
    <row r="4332" spans="2:16" x14ac:dyDescent="0.25">
      <c r="B4332" t="s">
        <v>4337</v>
      </c>
      <c r="C4332" s="119" t="s">
        <v>60</v>
      </c>
      <c r="D4332" t="s">
        <v>11537</v>
      </c>
      <c r="E4332" t="s">
        <v>11530</v>
      </c>
      <c r="F4332" t="s">
        <v>11540</v>
      </c>
      <c r="G4332" t="s">
        <v>61</v>
      </c>
      <c r="H4332" t="s">
        <v>18</v>
      </c>
      <c r="I4332" t="s">
        <v>11541</v>
      </c>
      <c r="J4332">
        <v>2016</v>
      </c>
      <c r="K4332">
        <v>1176.17</v>
      </c>
      <c r="L4332">
        <v>32</v>
      </c>
      <c r="M4332">
        <v>1</v>
      </c>
      <c r="N4332">
        <f t="shared" si="174"/>
        <v>0</v>
      </c>
      <c r="O4332">
        <f t="shared" si="175"/>
        <v>0</v>
      </c>
      <c r="P4332" t="s">
        <v>12694</v>
      </c>
    </row>
    <row r="4333" spans="2:16" x14ac:dyDescent="0.25">
      <c r="B4333" t="s">
        <v>4338</v>
      </c>
      <c r="C4333" s="119" t="s">
        <v>60</v>
      </c>
      <c r="D4333" t="s">
        <v>11537</v>
      </c>
      <c r="E4333" t="s">
        <v>11530</v>
      </c>
      <c r="F4333" t="s">
        <v>11540</v>
      </c>
      <c r="G4333" t="s">
        <v>61</v>
      </c>
      <c r="H4333" t="s">
        <v>18</v>
      </c>
      <c r="I4333" t="s">
        <v>11541</v>
      </c>
      <c r="J4333">
        <v>2016</v>
      </c>
      <c r="K4333">
        <v>607.29</v>
      </c>
      <c r="L4333">
        <v>28</v>
      </c>
      <c r="M4333">
        <v>1</v>
      </c>
      <c r="N4333">
        <f t="shared" si="174"/>
        <v>0</v>
      </c>
      <c r="O4333">
        <f t="shared" si="175"/>
        <v>0</v>
      </c>
      <c r="P4333" t="s">
        <v>12694</v>
      </c>
    </row>
    <row r="4334" spans="2:16" x14ac:dyDescent="0.25">
      <c r="B4334" t="s">
        <v>4339</v>
      </c>
      <c r="C4334" s="119" t="s">
        <v>60</v>
      </c>
      <c r="D4334" t="s">
        <v>11537</v>
      </c>
      <c r="E4334" t="s">
        <v>11530</v>
      </c>
      <c r="F4334" t="s">
        <v>11540</v>
      </c>
      <c r="G4334" t="s">
        <v>61</v>
      </c>
      <c r="H4334" t="s">
        <v>18</v>
      </c>
      <c r="I4334" t="s">
        <v>11541</v>
      </c>
      <c r="J4334">
        <v>2016</v>
      </c>
      <c r="K4334">
        <v>607.54999999999995</v>
      </c>
      <c r="L4334">
        <v>30</v>
      </c>
      <c r="M4334">
        <v>1</v>
      </c>
      <c r="N4334">
        <f t="shared" si="174"/>
        <v>0</v>
      </c>
      <c r="O4334">
        <f t="shared" si="175"/>
        <v>0</v>
      </c>
      <c r="P4334" t="s">
        <v>12694</v>
      </c>
    </row>
    <row r="4335" spans="2:16" x14ac:dyDescent="0.25">
      <c r="B4335" t="s">
        <v>4340</v>
      </c>
      <c r="C4335" s="119" t="s">
        <v>60</v>
      </c>
      <c r="D4335" t="s">
        <v>11537</v>
      </c>
      <c r="E4335" t="s">
        <v>11530</v>
      </c>
      <c r="F4335" t="s">
        <v>11540</v>
      </c>
      <c r="G4335" t="s">
        <v>61</v>
      </c>
      <c r="H4335" t="s">
        <v>18</v>
      </c>
      <c r="I4335" t="s">
        <v>11541</v>
      </c>
      <c r="J4335">
        <v>2016</v>
      </c>
      <c r="K4335">
        <v>606.53</v>
      </c>
      <c r="L4335">
        <v>22</v>
      </c>
      <c r="M4335">
        <v>1</v>
      </c>
      <c r="N4335">
        <f t="shared" si="174"/>
        <v>0</v>
      </c>
      <c r="O4335">
        <f t="shared" si="175"/>
        <v>0</v>
      </c>
      <c r="P4335" t="s">
        <v>12694</v>
      </c>
    </row>
    <row r="4336" spans="2:16" x14ac:dyDescent="0.25">
      <c r="B4336" t="s">
        <v>4341</v>
      </c>
      <c r="C4336" s="119" t="s">
        <v>60</v>
      </c>
      <c r="D4336" t="s">
        <v>11537</v>
      </c>
      <c r="E4336" t="s">
        <v>11530</v>
      </c>
      <c r="F4336" t="s">
        <v>11540</v>
      </c>
      <c r="G4336" t="s">
        <v>61</v>
      </c>
      <c r="H4336" t="s">
        <v>18</v>
      </c>
      <c r="I4336" t="s">
        <v>11541</v>
      </c>
      <c r="J4336">
        <v>2016</v>
      </c>
      <c r="K4336">
        <v>607.16999999999996</v>
      </c>
      <c r="L4336">
        <v>27</v>
      </c>
      <c r="M4336">
        <v>1</v>
      </c>
      <c r="N4336">
        <f t="shared" si="174"/>
        <v>0</v>
      </c>
      <c r="O4336">
        <f t="shared" si="175"/>
        <v>0</v>
      </c>
      <c r="P4336" t="s">
        <v>12694</v>
      </c>
    </row>
    <row r="4337" spans="2:16" x14ac:dyDescent="0.25">
      <c r="B4337" t="s">
        <v>4342</v>
      </c>
      <c r="C4337" s="119" t="s">
        <v>60</v>
      </c>
      <c r="D4337" t="s">
        <v>11537</v>
      </c>
      <c r="E4337" t="s">
        <v>11530</v>
      </c>
      <c r="F4337" t="s">
        <v>11540</v>
      </c>
      <c r="G4337" t="s">
        <v>61</v>
      </c>
      <c r="H4337" t="s">
        <v>18</v>
      </c>
      <c r="I4337" t="s">
        <v>11541</v>
      </c>
      <c r="J4337">
        <v>2016</v>
      </c>
      <c r="K4337">
        <v>606.53</v>
      </c>
      <c r="L4337">
        <v>22</v>
      </c>
      <c r="M4337">
        <v>1</v>
      </c>
      <c r="N4337">
        <f t="shared" si="174"/>
        <v>0</v>
      </c>
      <c r="O4337">
        <f t="shared" si="175"/>
        <v>0</v>
      </c>
      <c r="P4337" t="s">
        <v>12694</v>
      </c>
    </row>
    <row r="4338" spans="2:16" x14ac:dyDescent="0.25">
      <c r="B4338" t="s">
        <v>4343</v>
      </c>
      <c r="C4338" s="119" t="s">
        <v>60</v>
      </c>
      <c r="D4338" t="s">
        <v>11537</v>
      </c>
      <c r="E4338" t="s">
        <v>11530</v>
      </c>
      <c r="F4338" t="s">
        <v>11540</v>
      </c>
      <c r="G4338" t="s">
        <v>61</v>
      </c>
      <c r="H4338" t="s">
        <v>18</v>
      </c>
      <c r="I4338" t="s">
        <v>11541</v>
      </c>
      <c r="J4338">
        <v>2016</v>
      </c>
      <c r="K4338">
        <v>606.39</v>
      </c>
      <c r="L4338">
        <v>21</v>
      </c>
      <c r="M4338">
        <v>1</v>
      </c>
      <c r="N4338">
        <f t="shared" si="174"/>
        <v>0</v>
      </c>
      <c r="O4338">
        <f t="shared" si="175"/>
        <v>0</v>
      </c>
      <c r="P4338" t="s">
        <v>12694</v>
      </c>
    </row>
    <row r="4339" spans="2:16" x14ac:dyDescent="0.25">
      <c r="B4339" t="s">
        <v>4344</v>
      </c>
      <c r="C4339" s="119" t="s">
        <v>60</v>
      </c>
      <c r="D4339" t="s">
        <v>11537</v>
      </c>
      <c r="E4339" t="s">
        <v>11530</v>
      </c>
      <c r="F4339" t="s">
        <v>11540</v>
      </c>
      <c r="G4339" t="s">
        <v>61</v>
      </c>
      <c r="H4339" t="s">
        <v>18</v>
      </c>
      <c r="I4339" t="s">
        <v>11541</v>
      </c>
      <c r="J4339">
        <v>2016</v>
      </c>
      <c r="K4339">
        <v>608.47</v>
      </c>
      <c r="L4339">
        <v>37</v>
      </c>
      <c r="M4339">
        <v>1</v>
      </c>
      <c r="N4339">
        <f t="shared" si="174"/>
        <v>0</v>
      </c>
      <c r="O4339">
        <f t="shared" si="175"/>
        <v>0</v>
      </c>
      <c r="P4339" t="s">
        <v>12694</v>
      </c>
    </row>
    <row r="4340" spans="2:16" x14ac:dyDescent="0.25">
      <c r="B4340" t="s">
        <v>4345</v>
      </c>
      <c r="C4340" s="119" t="s">
        <v>60</v>
      </c>
      <c r="D4340" t="s">
        <v>11539</v>
      </c>
      <c r="E4340" t="s">
        <v>11530</v>
      </c>
      <c r="F4340" t="s">
        <v>11540</v>
      </c>
      <c r="G4340" t="s">
        <v>61</v>
      </c>
      <c r="H4340" t="s">
        <v>18</v>
      </c>
      <c r="I4340" t="s">
        <v>11533</v>
      </c>
      <c r="J4340">
        <v>2016</v>
      </c>
      <c r="K4340">
        <v>699.89</v>
      </c>
      <c r="L4340">
        <v>26</v>
      </c>
      <c r="M4340">
        <v>1</v>
      </c>
      <c r="N4340">
        <f t="shared" si="174"/>
        <v>0</v>
      </c>
      <c r="O4340">
        <f t="shared" si="175"/>
        <v>0</v>
      </c>
      <c r="P4340" t="s">
        <v>12694</v>
      </c>
    </row>
    <row r="4341" spans="2:16" x14ac:dyDescent="0.25">
      <c r="B4341" t="s">
        <v>4346</v>
      </c>
      <c r="C4341" s="119" t="s">
        <v>60</v>
      </c>
      <c r="D4341" t="s">
        <v>11539</v>
      </c>
      <c r="E4341" t="s">
        <v>11530</v>
      </c>
      <c r="F4341" t="s">
        <v>11540</v>
      </c>
      <c r="G4341" t="s">
        <v>61</v>
      </c>
      <c r="H4341" t="s">
        <v>18</v>
      </c>
      <c r="I4341" t="s">
        <v>11541</v>
      </c>
      <c r="J4341">
        <v>2016</v>
      </c>
      <c r="K4341">
        <v>635.85</v>
      </c>
      <c r="L4341">
        <v>22</v>
      </c>
      <c r="M4341">
        <v>1</v>
      </c>
      <c r="N4341">
        <f t="shared" si="174"/>
        <v>0</v>
      </c>
      <c r="O4341">
        <f t="shared" si="175"/>
        <v>0</v>
      </c>
      <c r="P4341" t="s">
        <v>12694</v>
      </c>
    </row>
    <row r="4342" spans="2:16" x14ac:dyDescent="0.25">
      <c r="B4342" t="s">
        <v>4347</v>
      </c>
      <c r="C4342" s="119" t="s">
        <v>60</v>
      </c>
      <c r="D4342" t="s">
        <v>11537</v>
      </c>
      <c r="E4342" t="s">
        <v>11530</v>
      </c>
      <c r="F4342" t="s">
        <v>11540</v>
      </c>
      <c r="G4342" t="s">
        <v>61</v>
      </c>
      <c r="H4342" t="s">
        <v>18</v>
      </c>
      <c r="I4342" t="s">
        <v>11541</v>
      </c>
      <c r="J4342">
        <v>2016</v>
      </c>
      <c r="K4342">
        <v>608.26</v>
      </c>
      <c r="L4342">
        <v>52</v>
      </c>
      <c r="M4342">
        <v>1</v>
      </c>
      <c r="N4342">
        <f t="shared" si="174"/>
        <v>0</v>
      </c>
      <c r="O4342">
        <f t="shared" si="175"/>
        <v>0</v>
      </c>
      <c r="P4342" t="s">
        <v>12694</v>
      </c>
    </row>
    <row r="4343" spans="2:16" x14ac:dyDescent="0.25">
      <c r="B4343" t="s">
        <v>4348</v>
      </c>
      <c r="C4343" s="119" t="s">
        <v>60</v>
      </c>
      <c r="D4343" t="s">
        <v>11537</v>
      </c>
      <c r="E4343" t="s">
        <v>11530</v>
      </c>
      <c r="F4343" t="s">
        <v>11540</v>
      </c>
      <c r="G4343" t="s">
        <v>61</v>
      </c>
      <c r="H4343" t="s">
        <v>18</v>
      </c>
      <c r="I4343" t="s">
        <v>11541</v>
      </c>
      <c r="J4343">
        <v>2016</v>
      </c>
      <c r="K4343">
        <v>608.26</v>
      </c>
      <c r="L4343">
        <v>52</v>
      </c>
      <c r="M4343">
        <v>1</v>
      </c>
      <c r="N4343">
        <f t="shared" si="174"/>
        <v>0</v>
      </c>
      <c r="O4343">
        <f t="shared" si="175"/>
        <v>0</v>
      </c>
      <c r="P4343" t="s">
        <v>12694</v>
      </c>
    </row>
    <row r="4344" spans="2:16" x14ac:dyDescent="0.25">
      <c r="B4344" t="s">
        <v>4349</v>
      </c>
      <c r="C4344" s="119" t="s">
        <v>60</v>
      </c>
      <c r="D4344" t="s">
        <v>11537</v>
      </c>
      <c r="E4344" t="s">
        <v>11530</v>
      </c>
      <c r="F4344" t="s">
        <v>11540</v>
      </c>
      <c r="G4344" t="s">
        <v>61</v>
      </c>
      <c r="H4344" t="s">
        <v>18</v>
      </c>
      <c r="I4344" t="s">
        <v>11541</v>
      </c>
      <c r="J4344">
        <v>2016</v>
      </c>
      <c r="K4344">
        <v>607.87</v>
      </c>
      <c r="L4344">
        <v>49</v>
      </c>
      <c r="M4344">
        <v>1</v>
      </c>
      <c r="N4344">
        <f t="shared" si="174"/>
        <v>0</v>
      </c>
      <c r="O4344">
        <f t="shared" si="175"/>
        <v>0</v>
      </c>
      <c r="P4344" t="s">
        <v>12694</v>
      </c>
    </row>
    <row r="4345" spans="2:16" x14ac:dyDescent="0.25">
      <c r="B4345" t="s">
        <v>4350</v>
      </c>
      <c r="C4345" s="119" t="s">
        <v>60</v>
      </c>
      <c r="D4345" t="s">
        <v>11539</v>
      </c>
      <c r="E4345" t="s">
        <v>11530</v>
      </c>
      <c r="F4345" t="s">
        <v>11540</v>
      </c>
      <c r="G4345" t="s">
        <v>61</v>
      </c>
      <c r="H4345" t="s">
        <v>18</v>
      </c>
      <c r="I4345" t="s">
        <v>11541</v>
      </c>
      <c r="J4345">
        <v>2016</v>
      </c>
      <c r="K4345">
        <v>607.04</v>
      </c>
      <c r="L4345">
        <v>26</v>
      </c>
      <c r="M4345">
        <v>1</v>
      </c>
      <c r="N4345">
        <f t="shared" si="174"/>
        <v>0</v>
      </c>
      <c r="O4345">
        <f t="shared" si="175"/>
        <v>0</v>
      </c>
      <c r="P4345" t="s">
        <v>12694</v>
      </c>
    </row>
    <row r="4346" spans="2:16" x14ac:dyDescent="0.25">
      <c r="B4346" t="s">
        <v>4351</v>
      </c>
      <c r="C4346" s="119" t="s">
        <v>60</v>
      </c>
      <c r="D4346" t="s">
        <v>11539</v>
      </c>
      <c r="E4346" t="s">
        <v>11530</v>
      </c>
      <c r="F4346" t="s">
        <v>11540</v>
      </c>
      <c r="G4346" t="s">
        <v>61</v>
      </c>
      <c r="H4346" t="s">
        <v>18</v>
      </c>
      <c r="I4346" t="s">
        <v>11541</v>
      </c>
      <c r="J4346">
        <v>2016</v>
      </c>
      <c r="K4346">
        <v>606.53</v>
      </c>
      <c r="L4346">
        <v>22</v>
      </c>
      <c r="M4346">
        <v>1</v>
      </c>
      <c r="N4346">
        <f t="shared" si="174"/>
        <v>0</v>
      </c>
      <c r="O4346">
        <f t="shared" si="175"/>
        <v>0</v>
      </c>
      <c r="P4346" t="s">
        <v>12694</v>
      </c>
    </row>
    <row r="4347" spans="2:16" x14ac:dyDescent="0.25">
      <c r="B4347" t="s">
        <v>4352</v>
      </c>
      <c r="C4347" s="119" t="s">
        <v>60</v>
      </c>
      <c r="D4347" t="s">
        <v>11539</v>
      </c>
      <c r="E4347" t="s">
        <v>11530</v>
      </c>
      <c r="F4347" t="s">
        <v>11540</v>
      </c>
      <c r="G4347" t="s">
        <v>61</v>
      </c>
      <c r="H4347" t="s">
        <v>18</v>
      </c>
      <c r="I4347" t="s">
        <v>11541</v>
      </c>
      <c r="J4347">
        <v>2016</v>
      </c>
      <c r="K4347">
        <v>1208.25</v>
      </c>
      <c r="L4347">
        <v>22</v>
      </c>
      <c r="M4347">
        <v>1</v>
      </c>
      <c r="N4347">
        <f t="shared" si="174"/>
        <v>0</v>
      </c>
      <c r="O4347">
        <f t="shared" si="175"/>
        <v>0</v>
      </c>
      <c r="P4347" t="s">
        <v>12694</v>
      </c>
    </row>
    <row r="4348" spans="2:16" x14ac:dyDescent="0.25">
      <c r="B4348" t="s">
        <v>4353</v>
      </c>
      <c r="C4348" s="119" t="s">
        <v>60</v>
      </c>
      <c r="D4348" t="s">
        <v>11539</v>
      </c>
      <c r="E4348" t="s">
        <v>11530</v>
      </c>
      <c r="F4348" t="s">
        <v>11540</v>
      </c>
      <c r="G4348" t="s">
        <v>61</v>
      </c>
      <c r="H4348" t="s">
        <v>18</v>
      </c>
      <c r="I4348" t="s">
        <v>11541</v>
      </c>
      <c r="J4348">
        <v>2016</v>
      </c>
      <c r="K4348">
        <v>2.85</v>
      </c>
      <c r="L4348">
        <v>22</v>
      </c>
      <c r="M4348">
        <v>1</v>
      </c>
      <c r="N4348">
        <f t="shared" si="174"/>
        <v>1</v>
      </c>
      <c r="O4348">
        <f t="shared" si="175"/>
        <v>0</v>
      </c>
      <c r="P4348" t="s">
        <v>12694</v>
      </c>
    </row>
    <row r="4349" spans="2:16" x14ac:dyDescent="0.25">
      <c r="B4349" t="s">
        <v>4354</v>
      </c>
      <c r="C4349" s="119" t="s">
        <v>60</v>
      </c>
      <c r="D4349" t="s">
        <v>11539</v>
      </c>
      <c r="E4349" t="s">
        <v>11530</v>
      </c>
      <c r="F4349" t="s">
        <v>11540</v>
      </c>
      <c r="G4349" t="s">
        <v>61</v>
      </c>
      <c r="H4349" t="s">
        <v>18</v>
      </c>
      <c r="I4349" t="s">
        <v>11541</v>
      </c>
      <c r="J4349">
        <v>2016</v>
      </c>
      <c r="K4349">
        <v>635.85</v>
      </c>
      <c r="L4349">
        <v>22</v>
      </c>
      <c r="M4349">
        <v>1</v>
      </c>
      <c r="N4349">
        <f t="shared" si="174"/>
        <v>0</v>
      </c>
      <c r="O4349">
        <f t="shared" si="175"/>
        <v>0</v>
      </c>
      <c r="P4349" t="s">
        <v>12694</v>
      </c>
    </row>
    <row r="4350" spans="2:16" x14ac:dyDescent="0.25">
      <c r="B4350" t="s">
        <v>4355</v>
      </c>
      <c r="C4350" s="119" t="s">
        <v>60</v>
      </c>
      <c r="D4350" t="s">
        <v>11537</v>
      </c>
      <c r="E4350" t="s">
        <v>11530</v>
      </c>
      <c r="F4350" t="s">
        <v>11540</v>
      </c>
      <c r="G4350" t="s">
        <v>61</v>
      </c>
      <c r="H4350" t="s">
        <v>18</v>
      </c>
      <c r="I4350" t="s">
        <v>11541</v>
      </c>
      <c r="J4350">
        <v>2016</v>
      </c>
      <c r="K4350">
        <v>606.78</v>
      </c>
      <c r="L4350">
        <v>24</v>
      </c>
      <c r="M4350">
        <v>1</v>
      </c>
      <c r="N4350">
        <f t="shared" si="174"/>
        <v>0</v>
      </c>
      <c r="O4350">
        <f t="shared" si="175"/>
        <v>0</v>
      </c>
      <c r="P4350" t="s">
        <v>12694</v>
      </c>
    </row>
    <row r="4351" spans="2:16" x14ac:dyDescent="0.25">
      <c r="B4351" t="s">
        <v>4356</v>
      </c>
      <c r="C4351" s="119" t="s">
        <v>60</v>
      </c>
      <c r="D4351" t="s">
        <v>11537</v>
      </c>
      <c r="E4351" t="s">
        <v>11530</v>
      </c>
      <c r="F4351" t="s">
        <v>11540</v>
      </c>
      <c r="G4351" t="s">
        <v>61</v>
      </c>
      <c r="H4351" t="s">
        <v>18</v>
      </c>
      <c r="I4351" t="s">
        <v>11541</v>
      </c>
      <c r="J4351">
        <v>2016</v>
      </c>
      <c r="K4351">
        <v>604.64</v>
      </c>
      <c r="L4351">
        <v>24</v>
      </c>
      <c r="M4351">
        <v>1</v>
      </c>
      <c r="N4351">
        <f t="shared" si="174"/>
        <v>0</v>
      </c>
      <c r="O4351">
        <f t="shared" si="175"/>
        <v>0</v>
      </c>
      <c r="P4351" t="s">
        <v>12694</v>
      </c>
    </row>
    <row r="4352" spans="2:16" x14ac:dyDescent="0.25">
      <c r="B4352" t="s">
        <v>4357</v>
      </c>
      <c r="C4352" s="119" t="s">
        <v>60</v>
      </c>
      <c r="D4352" t="s">
        <v>11550</v>
      </c>
      <c r="E4352" t="s">
        <v>11530</v>
      </c>
      <c r="F4352" t="s">
        <v>11540</v>
      </c>
      <c r="G4352" t="s">
        <v>61</v>
      </c>
      <c r="H4352" t="s">
        <v>18</v>
      </c>
      <c r="I4352" t="s">
        <v>11533</v>
      </c>
      <c r="J4352">
        <v>2016</v>
      </c>
      <c r="K4352">
        <v>609.79999999999995</v>
      </c>
      <c r="L4352">
        <v>24</v>
      </c>
      <c r="M4352">
        <v>1</v>
      </c>
      <c r="N4352">
        <f t="shared" si="174"/>
        <v>0</v>
      </c>
      <c r="O4352">
        <f t="shared" si="175"/>
        <v>0</v>
      </c>
      <c r="P4352" t="s">
        <v>12694</v>
      </c>
    </row>
    <row r="4353" spans="2:16" x14ac:dyDescent="0.25">
      <c r="B4353" t="s">
        <v>4358</v>
      </c>
      <c r="C4353" s="119" t="s">
        <v>60</v>
      </c>
      <c r="D4353" t="s">
        <v>11539</v>
      </c>
      <c r="E4353" t="s">
        <v>11530</v>
      </c>
      <c r="F4353" t="s">
        <v>11540</v>
      </c>
      <c r="G4353" t="s">
        <v>61</v>
      </c>
      <c r="H4353" t="s">
        <v>18</v>
      </c>
      <c r="I4353" t="s">
        <v>11541</v>
      </c>
      <c r="J4353">
        <v>2016</v>
      </c>
      <c r="K4353">
        <v>606.53</v>
      </c>
      <c r="L4353">
        <v>22</v>
      </c>
      <c r="M4353">
        <v>1</v>
      </c>
      <c r="N4353">
        <f t="shared" si="174"/>
        <v>0</v>
      </c>
      <c r="O4353">
        <f t="shared" si="175"/>
        <v>0</v>
      </c>
      <c r="P4353" t="s">
        <v>12694</v>
      </c>
    </row>
    <row r="4354" spans="2:16" x14ac:dyDescent="0.25">
      <c r="B4354" t="s">
        <v>4359</v>
      </c>
      <c r="C4354" s="119" t="s">
        <v>60</v>
      </c>
      <c r="D4354" t="s">
        <v>11537</v>
      </c>
      <c r="E4354" t="s">
        <v>11530</v>
      </c>
      <c r="F4354" t="s">
        <v>11540</v>
      </c>
      <c r="G4354" t="s">
        <v>61</v>
      </c>
      <c r="H4354" t="s">
        <v>18</v>
      </c>
      <c r="I4354" t="s">
        <v>11541</v>
      </c>
      <c r="J4354">
        <v>2016</v>
      </c>
      <c r="K4354">
        <v>604.39</v>
      </c>
      <c r="L4354">
        <v>22</v>
      </c>
      <c r="M4354">
        <v>1</v>
      </c>
      <c r="N4354">
        <f t="shared" si="174"/>
        <v>0</v>
      </c>
      <c r="O4354">
        <f t="shared" si="175"/>
        <v>0</v>
      </c>
      <c r="P4354" t="s">
        <v>12694</v>
      </c>
    </row>
    <row r="4355" spans="2:16" x14ac:dyDescent="0.25">
      <c r="B4355" t="s">
        <v>4360</v>
      </c>
      <c r="C4355" s="119" t="s">
        <v>60</v>
      </c>
      <c r="D4355" t="s">
        <v>11537</v>
      </c>
      <c r="E4355" t="s">
        <v>11530</v>
      </c>
      <c r="F4355" t="s">
        <v>11540</v>
      </c>
      <c r="G4355" t="s">
        <v>61</v>
      </c>
      <c r="H4355" t="s">
        <v>18</v>
      </c>
      <c r="I4355" t="s">
        <v>11541</v>
      </c>
      <c r="J4355">
        <v>2016</v>
      </c>
      <c r="K4355">
        <v>604.39</v>
      </c>
      <c r="L4355">
        <v>22</v>
      </c>
      <c r="M4355">
        <v>1</v>
      </c>
      <c r="N4355">
        <f t="shared" si="174"/>
        <v>0</v>
      </c>
      <c r="O4355">
        <f t="shared" si="175"/>
        <v>0</v>
      </c>
      <c r="P4355" t="s">
        <v>12694</v>
      </c>
    </row>
    <row r="4356" spans="2:16" x14ac:dyDescent="0.25">
      <c r="B4356" t="s">
        <v>4361</v>
      </c>
      <c r="C4356" s="119" t="s">
        <v>60</v>
      </c>
      <c r="D4356" t="s">
        <v>11537</v>
      </c>
      <c r="E4356" t="s">
        <v>11530</v>
      </c>
      <c r="F4356" t="s">
        <v>11540</v>
      </c>
      <c r="G4356" t="s">
        <v>61</v>
      </c>
      <c r="H4356" t="s">
        <v>18</v>
      </c>
      <c r="I4356" t="s">
        <v>11541</v>
      </c>
      <c r="J4356">
        <v>2016</v>
      </c>
      <c r="K4356">
        <v>604.39</v>
      </c>
      <c r="L4356">
        <v>22</v>
      </c>
      <c r="M4356">
        <v>1</v>
      </c>
      <c r="N4356">
        <f t="shared" si="174"/>
        <v>0</v>
      </c>
      <c r="O4356">
        <f t="shared" si="175"/>
        <v>0</v>
      </c>
      <c r="P4356" t="s">
        <v>12694</v>
      </c>
    </row>
    <row r="4357" spans="2:16" x14ac:dyDescent="0.25">
      <c r="B4357" t="s">
        <v>4362</v>
      </c>
      <c r="C4357" s="119" t="s">
        <v>60</v>
      </c>
      <c r="D4357" t="s">
        <v>11537</v>
      </c>
      <c r="E4357" t="s">
        <v>11530</v>
      </c>
      <c r="F4357" t="s">
        <v>11540</v>
      </c>
      <c r="G4357" t="s">
        <v>61</v>
      </c>
      <c r="H4357" t="s">
        <v>18</v>
      </c>
      <c r="I4357" t="s">
        <v>11541</v>
      </c>
      <c r="J4357">
        <v>2016</v>
      </c>
      <c r="K4357">
        <v>637.9</v>
      </c>
      <c r="L4357">
        <v>45</v>
      </c>
      <c r="M4357">
        <v>1</v>
      </c>
      <c r="N4357">
        <f t="shared" si="174"/>
        <v>0</v>
      </c>
      <c r="O4357">
        <f t="shared" si="175"/>
        <v>0</v>
      </c>
      <c r="P4357" t="s">
        <v>12694</v>
      </c>
    </row>
    <row r="4358" spans="2:16" x14ac:dyDescent="0.25">
      <c r="B4358" t="s">
        <v>4363</v>
      </c>
      <c r="C4358" s="119" t="s">
        <v>60</v>
      </c>
      <c r="D4358" t="s">
        <v>11539</v>
      </c>
      <c r="E4358" t="s">
        <v>11530</v>
      </c>
      <c r="F4358" t="s">
        <v>11540</v>
      </c>
      <c r="G4358" t="s">
        <v>61</v>
      </c>
      <c r="H4358" t="s">
        <v>18</v>
      </c>
      <c r="I4358" t="s">
        <v>11541</v>
      </c>
      <c r="J4358">
        <v>2016</v>
      </c>
      <c r="K4358">
        <v>634.89</v>
      </c>
      <c r="L4358">
        <v>32</v>
      </c>
      <c r="M4358">
        <v>1</v>
      </c>
      <c r="N4358">
        <f t="shared" si="174"/>
        <v>0</v>
      </c>
      <c r="O4358">
        <f t="shared" si="175"/>
        <v>0</v>
      </c>
      <c r="P4358" t="s">
        <v>12694</v>
      </c>
    </row>
    <row r="4359" spans="2:16" x14ac:dyDescent="0.25">
      <c r="B4359" t="s">
        <v>4364</v>
      </c>
      <c r="C4359" s="119" t="s">
        <v>60</v>
      </c>
      <c r="D4359" t="s">
        <v>11537</v>
      </c>
      <c r="E4359" t="s">
        <v>11530</v>
      </c>
      <c r="F4359" t="s">
        <v>11540</v>
      </c>
      <c r="G4359" t="s">
        <v>61</v>
      </c>
      <c r="H4359" t="s">
        <v>18</v>
      </c>
      <c r="I4359" t="s">
        <v>11541</v>
      </c>
      <c r="J4359">
        <v>2016</v>
      </c>
      <c r="K4359">
        <v>636.22</v>
      </c>
      <c r="L4359">
        <v>42</v>
      </c>
      <c r="M4359">
        <v>1</v>
      </c>
      <c r="N4359">
        <f t="shared" si="174"/>
        <v>0</v>
      </c>
      <c r="O4359">
        <f t="shared" si="175"/>
        <v>0</v>
      </c>
      <c r="P4359" t="s">
        <v>12694</v>
      </c>
    </row>
    <row r="4360" spans="2:16" x14ac:dyDescent="0.25">
      <c r="B4360" t="s">
        <v>4365</v>
      </c>
      <c r="C4360" s="119" t="s">
        <v>60</v>
      </c>
      <c r="D4360" t="s">
        <v>11539</v>
      </c>
      <c r="E4360" t="s">
        <v>11530</v>
      </c>
      <c r="F4360" t="s">
        <v>11540</v>
      </c>
      <c r="G4360" t="s">
        <v>61</v>
      </c>
      <c r="H4360" t="s">
        <v>18</v>
      </c>
      <c r="I4360" t="s">
        <v>11541</v>
      </c>
      <c r="J4360">
        <v>2016</v>
      </c>
      <c r="K4360">
        <v>634.67999999999995</v>
      </c>
      <c r="L4360">
        <v>32</v>
      </c>
      <c r="M4360">
        <v>1</v>
      </c>
      <c r="N4360">
        <f t="shared" si="174"/>
        <v>0</v>
      </c>
      <c r="O4360">
        <f t="shared" si="175"/>
        <v>0</v>
      </c>
      <c r="P4360" t="s">
        <v>12694</v>
      </c>
    </row>
    <row r="4361" spans="2:16" x14ac:dyDescent="0.25">
      <c r="B4361" t="s">
        <v>4366</v>
      </c>
      <c r="C4361" s="119" t="s">
        <v>60</v>
      </c>
      <c r="D4361" t="s">
        <v>11537</v>
      </c>
      <c r="E4361" t="s">
        <v>11530</v>
      </c>
      <c r="F4361" t="s">
        <v>11540</v>
      </c>
      <c r="G4361" t="s">
        <v>61</v>
      </c>
      <c r="H4361" t="s">
        <v>18</v>
      </c>
      <c r="I4361" t="s">
        <v>11541</v>
      </c>
      <c r="J4361">
        <v>2016</v>
      </c>
      <c r="K4361">
        <v>603.91999999999996</v>
      </c>
      <c r="L4361">
        <v>20</v>
      </c>
      <c r="M4361">
        <v>1</v>
      </c>
      <c r="N4361">
        <f t="shared" si="174"/>
        <v>0</v>
      </c>
      <c r="O4361">
        <f t="shared" si="175"/>
        <v>0</v>
      </c>
      <c r="P4361" t="s">
        <v>12694</v>
      </c>
    </row>
    <row r="4362" spans="2:16" x14ac:dyDescent="0.25">
      <c r="B4362" t="s">
        <v>4367</v>
      </c>
      <c r="C4362" s="119" t="s">
        <v>60</v>
      </c>
      <c r="D4362" t="s">
        <v>11537</v>
      </c>
      <c r="E4362" t="s">
        <v>11530</v>
      </c>
      <c r="F4362" t="s">
        <v>11540</v>
      </c>
      <c r="G4362" t="s">
        <v>61</v>
      </c>
      <c r="H4362" t="s">
        <v>18</v>
      </c>
      <c r="I4362" t="s">
        <v>11541</v>
      </c>
      <c r="J4362">
        <v>2016</v>
      </c>
      <c r="K4362">
        <v>604.44000000000005</v>
      </c>
      <c r="L4362">
        <v>24</v>
      </c>
      <c r="M4362">
        <v>1</v>
      </c>
      <c r="N4362">
        <f t="shared" si="174"/>
        <v>0</v>
      </c>
      <c r="O4362">
        <f t="shared" si="175"/>
        <v>0</v>
      </c>
      <c r="P4362" t="s">
        <v>12694</v>
      </c>
    </row>
    <row r="4363" spans="2:16" x14ac:dyDescent="0.25">
      <c r="B4363" t="s">
        <v>4368</v>
      </c>
      <c r="C4363" s="119" t="s">
        <v>60</v>
      </c>
      <c r="D4363" t="s">
        <v>11537</v>
      </c>
      <c r="E4363" t="s">
        <v>11530</v>
      </c>
      <c r="F4363" t="s">
        <v>11540</v>
      </c>
      <c r="G4363" t="s">
        <v>61</v>
      </c>
      <c r="H4363" t="s">
        <v>18</v>
      </c>
      <c r="I4363" t="s">
        <v>11541</v>
      </c>
      <c r="J4363">
        <v>2016</v>
      </c>
      <c r="K4363">
        <v>608.71</v>
      </c>
      <c r="L4363">
        <v>57</v>
      </c>
      <c r="M4363">
        <v>1</v>
      </c>
      <c r="N4363">
        <f t="shared" ref="N4363:N4426" si="176">IF(K4363&lt;100,1,0)</f>
        <v>0</v>
      </c>
      <c r="O4363">
        <f t="shared" si="175"/>
        <v>0</v>
      </c>
      <c r="P4363" t="s">
        <v>12694</v>
      </c>
    </row>
    <row r="4364" spans="2:16" x14ac:dyDescent="0.25">
      <c r="B4364" t="s">
        <v>4369</v>
      </c>
      <c r="C4364" s="119" t="s">
        <v>60</v>
      </c>
      <c r="D4364" t="s">
        <v>11552</v>
      </c>
      <c r="E4364" t="s">
        <v>11530</v>
      </c>
      <c r="F4364" t="s">
        <v>11540</v>
      </c>
      <c r="G4364" t="s">
        <v>61</v>
      </c>
      <c r="H4364" t="s">
        <v>18</v>
      </c>
      <c r="I4364" t="s">
        <v>11541</v>
      </c>
      <c r="J4364">
        <v>2016</v>
      </c>
      <c r="K4364">
        <v>605.41</v>
      </c>
      <c r="L4364">
        <v>32</v>
      </c>
      <c r="M4364">
        <v>1</v>
      </c>
      <c r="N4364">
        <f t="shared" si="176"/>
        <v>0</v>
      </c>
      <c r="O4364">
        <f t="shared" si="175"/>
        <v>0</v>
      </c>
      <c r="P4364" t="s">
        <v>12694</v>
      </c>
    </row>
    <row r="4365" spans="2:16" x14ac:dyDescent="0.25">
      <c r="B4365" t="s">
        <v>4370</v>
      </c>
      <c r="C4365" s="119" t="s">
        <v>60</v>
      </c>
      <c r="D4365" t="s">
        <v>11537</v>
      </c>
      <c r="E4365" t="s">
        <v>11530</v>
      </c>
      <c r="F4365" t="s">
        <v>11540</v>
      </c>
      <c r="G4365" t="s">
        <v>61</v>
      </c>
      <c r="H4365" t="s">
        <v>18</v>
      </c>
      <c r="I4365" t="s">
        <v>11541</v>
      </c>
      <c r="J4365">
        <v>2016</v>
      </c>
      <c r="K4365">
        <v>605.99</v>
      </c>
      <c r="L4365">
        <v>36</v>
      </c>
      <c r="M4365">
        <v>1</v>
      </c>
      <c r="N4365">
        <f t="shared" si="176"/>
        <v>0</v>
      </c>
      <c r="O4365">
        <f t="shared" si="175"/>
        <v>0</v>
      </c>
      <c r="P4365" t="s">
        <v>12694</v>
      </c>
    </row>
    <row r="4366" spans="2:16" x14ac:dyDescent="0.25">
      <c r="B4366" t="s">
        <v>4371</v>
      </c>
      <c r="C4366" s="119" t="s">
        <v>60</v>
      </c>
      <c r="D4366" t="s">
        <v>11537</v>
      </c>
      <c r="E4366" t="s">
        <v>11530</v>
      </c>
      <c r="F4366" t="s">
        <v>11540</v>
      </c>
      <c r="G4366" t="s">
        <v>61</v>
      </c>
      <c r="H4366" t="s">
        <v>18</v>
      </c>
      <c r="I4366" t="s">
        <v>11541</v>
      </c>
      <c r="J4366">
        <v>2016</v>
      </c>
      <c r="K4366">
        <v>605.99</v>
      </c>
      <c r="L4366">
        <v>36</v>
      </c>
      <c r="M4366">
        <v>1</v>
      </c>
      <c r="N4366">
        <f t="shared" si="176"/>
        <v>0</v>
      </c>
      <c r="O4366">
        <f t="shared" si="175"/>
        <v>0</v>
      </c>
      <c r="P4366" t="s">
        <v>12694</v>
      </c>
    </row>
    <row r="4367" spans="2:16" x14ac:dyDescent="0.25">
      <c r="B4367" t="s">
        <v>4372</v>
      </c>
      <c r="C4367" s="119" t="s">
        <v>60</v>
      </c>
      <c r="D4367" t="s">
        <v>11542</v>
      </c>
      <c r="E4367" t="s">
        <v>11530</v>
      </c>
      <c r="F4367" t="s">
        <v>11540</v>
      </c>
      <c r="G4367" t="s">
        <v>61</v>
      </c>
      <c r="H4367" t="s">
        <v>18</v>
      </c>
      <c r="I4367" t="s">
        <v>11541</v>
      </c>
      <c r="J4367">
        <v>2016</v>
      </c>
      <c r="K4367">
        <v>634.89</v>
      </c>
      <c r="L4367">
        <v>26</v>
      </c>
      <c r="M4367">
        <v>1</v>
      </c>
      <c r="N4367">
        <f t="shared" si="176"/>
        <v>0</v>
      </c>
      <c r="O4367">
        <f t="shared" si="175"/>
        <v>0</v>
      </c>
      <c r="P4367" t="s">
        <v>12694</v>
      </c>
    </row>
    <row r="4368" spans="2:16" x14ac:dyDescent="0.25">
      <c r="B4368" t="s">
        <v>4373</v>
      </c>
      <c r="C4368" s="119" t="s">
        <v>60</v>
      </c>
      <c r="D4368" t="s">
        <v>11550</v>
      </c>
      <c r="E4368" t="s">
        <v>11530</v>
      </c>
      <c r="F4368" t="s">
        <v>11540</v>
      </c>
      <c r="G4368" t="s">
        <v>61</v>
      </c>
      <c r="H4368" t="s">
        <v>18</v>
      </c>
      <c r="I4368" t="s">
        <v>11541</v>
      </c>
      <c r="J4368">
        <v>2016</v>
      </c>
      <c r="K4368">
        <v>752.36</v>
      </c>
      <c r="L4368">
        <v>22</v>
      </c>
      <c r="M4368">
        <v>1</v>
      </c>
      <c r="N4368">
        <f t="shared" si="176"/>
        <v>0</v>
      </c>
      <c r="O4368">
        <f t="shared" ref="O4368:O4431" si="177">IF(OR(L4368="",L4368&lt;=0),1,0)</f>
        <v>0</v>
      </c>
      <c r="P4368" t="s">
        <v>12694</v>
      </c>
    </row>
    <row r="4369" spans="2:16" x14ac:dyDescent="0.25">
      <c r="B4369" t="s">
        <v>4374</v>
      </c>
      <c r="C4369" s="119" t="s">
        <v>60</v>
      </c>
      <c r="D4369" t="s">
        <v>11537</v>
      </c>
      <c r="E4369" t="s">
        <v>11530</v>
      </c>
      <c r="F4369" t="s">
        <v>11540</v>
      </c>
      <c r="G4369" t="s">
        <v>61</v>
      </c>
      <c r="H4369" t="s">
        <v>18</v>
      </c>
      <c r="I4369" t="s">
        <v>11541</v>
      </c>
      <c r="J4369">
        <v>2016</v>
      </c>
      <c r="K4369">
        <v>605.66999999999996</v>
      </c>
      <c r="L4369">
        <v>23</v>
      </c>
      <c r="M4369">
        <v>1</v>
      </c>
      <c r="N4369">
        <f t="shared" si="176"/>
        <v>0</v>
      </c>
      <c r="O4369">
        <f t="shared" si="177"/>
        <v>0</v>
      </c>
      <c r="P4369" t="s">
        <v>12694</v>
      </c>
    </row>
    <row r="4370" spans="2:16" x14ac:dyDescent="0.25">
      <c r="B4370" t="s">
        <v>4375</v>
      </c>
      <c r="C4370" s="119" t="s">
        <v>60</v>
      </c>
      <c r="D4370" t="s">
        <v>11537</v>
      </c>
      <c r="E4370" t="s">
        <v>11530</v>
      </c>
      <c r="F4370" t="s">
        <v>11540</v>
      </c>
      <c r="G4370" t="s">
        <v>61</v>
      </c>
      <c r="H4370" t="s">
        <v>18</v>
      </c>
      <c r="I4370" t="s">
        <v>11541</v>
      </c>
      <c r="J4370">
        <v>2016</v>
      </c>
      <c r="K4370">
        <v>605.79999999999995</v>
      </c>
      <c r="L4370">
        <v>24</v>
      </c>
      <c r="M4370">
        <v>1</v>
      </c>
      <c r="N4370">
        <f t="shared" si="176"/>
        <v>0</v>
      </c>
      <c r="O4370">
        <f t="shared" si="177"/>
        <v>0</v>
      </c>
      <c r="P4370" t="s">
        <v>12694</v>
      </c>
    </row>
    <row r="4371" spans="2:16" x14ac:dyDescent="0.25">
      <c r="B4371" t="s">
        <v>4376</v>
      </c>
      <c r="C4371" s="119" t="s">
        <v>60</v>
      </c>
      <c r="D4371" t="s">
        <v>11537</v>
      </c>
      <c r="E4371" t="s">
        <v>11530</v>
      </c>
      <c r="F4371" t="s">
        <v>11540</v>
      </c>
      <c r="G4371" t="s">
        <v>61</v>
      </c>
      <c r="H4371" t="s">
        <v>18</v>
      </c>
      <c r="I4371" t="s">
        <v>11541</v>
      </c>
      <c r="J4371">
        <v>2016</v>
      </c>
      <c r="K4371">
        <v>604.57000000000005</v>
      </c>
      <c r="L4371">
        <v>22</v>
      </c>
      <c r="M4371">
        <v>1</v>
      </c>
      <c r="N4371">
        <f t="shared" si="176"/>
        <v>0</v>
      </c>
      <c r="O4371">
        <f t="shared" si="177"/>
        <v>0</v>
      </c>
      <c r="P4371" t="s">
        <v>12694</v>
      </c>
    </row>
    <row r="4372" spans="2:16" x14ac:dyDescent="0.25">
      <c r="B4372" t="s">
        <v>4377</v>
      </c>
      <c r="C4372" s="119" t="s">
        <v>60</v>
      </c>
      <c r="D4372" t="s">
        <v>11539</v>
      </c>
      <c r="E4372" t="s">
        <v>11530</v>
      </c>
      <c r="F4372" t="s">
        <v>11540</v>
      </c>
      <c r="G4372" t="s">
        <v>61</v>
      </c>
      <c r="H4372" t="s">
        <v>18</v>
      </c>
      <c r="I4372" t="s">
        <v>11541</v>
      </c>
      <c r="J4372">
        <v>2016</v>
      </c>
      <c r="K4372">
        <v>605.79999999999995</v>
      </c>
      <c r="L4372">
        <v>24</v>
      </c>
      <c r="M4372">
        <v>1</v>
      </c>
      <c r="N4372">
        <f t="shared" si="176"/>
        <v>0</v>
      </c>
      <c r="O4372">
        <f t="shared" si="177"/>
        <v>0</v>
      </c>
      <c r="P4372" t="s">
        <v>12694</v>
      </c>
    </row>
    <row r="4373" spans="2:16" x14ac:dyDescent="0.25">
      <c r="B4373" t="s">
        <v>4378</v>
      </c>
      <c r="C4373" s="119" t="s">
        <v>60</v>
      </c>
      <c r="D4373" t="s">
        <v>11539</v>
      </c>
      <c r="E4373" t="s">
        <v>11530</v>
      </c>
      <c r="F4373" t="s">
        <v>11540</v>
      </c>
      <c r="G4373" t="s">
        <v>61</v>
      </c>
      <c r="H4373" t="s">
        <v>18</v>
      </c>
      <c r="I4373" t="s">
        <v>11541</v>
      </c>
      <c r="J4373">
        <v>2016</v>
      </c>
      <c r="K4373">
        <v>605.79999999999995</v>
      </c>
      <c r="L4373">
        <v>24</v>
      </c>
      <c r="M4373">
        <v>1</v>
      </c>
      <c r="N4373">
        <f t="shared" si="176"/>
        <v>0</v>
      </c>
      <c r="O4373">
        <f t="shared" si="177"/>
        <v>0</v>
      </c>
      <c r="P4373" t="s">
        <v>12694</v>
      </c>
    </row>
    <row r="4374" spans="2:16" x14ac:dyDescent="0.25">
      <c r="B4374" t="s">
        <v>4379</v>
      </c>
      <c r="C4374" s="119" t="s">
        <v>60</v>
      </c>
      <c r="D4374" t="s">
        <v>11537</v>
      </c>
      <c r="E4374" t="s">
        <v>11530</v>
      </c>
      <c r="F4374" t="s">
        <v>11540</v>
      </c>
      <c r="G4374" t="s">
        <v>61</v>
      </c>
      <c r="H4374" t="s">
        <v>18</v>
      </c>
      <c r="I4374" t="s">
        <v>11541</v>
      </c>
      <c r="J4374">
        <v>2016</v>
      </c>
      <c r="K4374">
        <v>604.27</v>
      </c>
      <c r="L4374">
        <v>22</v>
      </c>
      <c r="M4374">
        <v>1</v>
      </c>
      <c r="N4374">
        <f t="shared" si="176"/>
        <v>0</v>
      </c>
      <c r="O4374">
        <f t="shared" si="177"/>
        <v>0</v>
      </c>
      <c r="P4374" t="s">
        <v>12694</v>
      </c>
    </row>
    <row r="4375" spans="2:16" x14ac:dyDescent="0.25">
      <c r="B4375" t="s">
        <v>4380</v>
      </c>
      <c r="C4375" s="119" t="s">
        <v>60</v>
      </c>
      <c r="D4375" t="s">
        <v>11537</v>
      </c>
      <c r="E4375" t="s">
        <v>11530</v>
      </c>
      <c r="F4375" t="s">
        <v>11540</v>
      </c>
      <c r="G4375" t="s">
        <v>61</v>
      </c>
      <c r="H4375" t="s">
        <v>18</v>
      </c>
      <c r="I4375" t="s">
        <v>11541</v>
      </c>
      <c r="J4375">
        <v>2016</v>
      </c>
      <c r="K4375">
        <v>633.73</v>
      </c>
      <c r="L4375">
        <v>24</v>
      </c>
      <c r="M4375">
        <v>1</v>
      </c>
      <c r="N4375">
        <f t="shared" si="176"/>
        <v>0</v>
      </c>
      <c r="O4375">
        <f t="shared" si="177"/>
        <v>0</v>
      </c>
      <c r="P4375" t="s">
        <v>12693</v>
      </c>
    </row>
    <row r="4376" spans="2:16" x14ac:dyDescent="0.25">
      <c r="B4376" t="s">
        <v>4381</v>
      </c>
      <c r="C4376" s="119" t="s">
        <v>60</v>
      </c>
      <c r="D4376" t="s">
        <v>11537</v>
      </c>
      <c r="E4376" t="s">
        <v>11530</v>
      </c>
      <c r="F4376" t="s">
        <v>11540</v>
      </c>
      <c r="G4376" t="s">
        <v>61</v>
      </c>
      <c r="H4376" t="s">
        <v>18</v>
      </c>
      <c r="I4376" t="s">
        <v>11541</v>
      </c>
      <c r="J4376">
        <v>2016</v>
      </c>
      <c r="K4376">
        <v>634.16</v>
      </c>
      <c r="L4376">
        <v>25</v>
      </c>
      <c r="M4376">
        <v>1</v>
      </c>
      <c r="N4376">
        <f t="shared" si="176"/>
        <v>0</v>
      </c>
      <c r="O4376">
        <f t="shared" si="177"/>
        <v>0</v>
      </c>
      <c r="P4376" t="s">
        <v>12694</v>
      </c>
    </row>
    <row r="4377" spans="2:16" x14ac:dyDescent="0.25">
      <c r="B4377" t="s">
        <v>4382</v>
      </c>
      <c r="C4377" s="119" t="s">
        <v>60</v>
      </c>
      <c r="D4377" t="s">
        <v>11537</v>
      </c>
      <c r="E4377" t="s">
        <v>11530</v>
      </c>
      <c r="F4377" t="s">
        <v>11540</v>
      </c>
      <c r="G4377" t="s">
        <v>61</v>
      </c>
      <c r="H4377" t="s">
        <v>18</v>
      </c>
      <c r="I4377" t="s">
        <v>11541</v>
      </c>
      <c r="J4377">
        <v>2016</v>
      </c>
      <c r="K4377">
        <v>605.08000000000004</v>
      </c>
      <c r="L4377">
        <v>26</v>
      </c>
      <c r="M4377">
        <v>1</v>
      </c>
      <c r="N4377">
        <f t="shared" si="176"/>
        <v>0</v>
      </c>
      <c r="O4377">
        <f t="shared" si="177"/>
        <v>0</v>
      </c>
      <c r="P4377" t="s">
        <v>12694</v>
      </c>
    </row>
    <row r="4378" spans="2:16" x14ac:dyDescent="0.25">
      <c r="B4378" t="s">
        <v>4383</v>
      </c>
      <c r="C4378" s="119" t="s">
        <v>60</v>
      </c>
      <c r="D4378" t="s">
        <v>11537</v>
      </c>
      <c r="E4378" t="s">
        <v>11530</v>
      </c>
      <c r="F4378" t="s">
        <v>11540</v>
      </c>
      <c r="G4378" t="s">
        <v>61</v>
      </c>
      <c r="H4378" t="s">
        <v>18</v>
      </c>
      <c r="I4378" t="s">
        <v>11541</v>
      </c>
      <c r="J4378">
        <v>2016</v>
      </c>
      <c r="K4378">
        <v>637.66999999999996</v>
      </c>
      <c r="L4378">
        <v>52</v>
      </c>
      <c r="M4378">
        <v>1</v>
      </c>
      <c r="N4378">
        <f t="shared" si="176"/>
        <v>0</v>
      </c>
      <c r="O4378">
        <f t="shared" si="177"/>
        <v>0</v>
      </c>
      <c r="P4378" t="s">
        <v>12694</v>
      </c>
    </row>
    <row r="4379" spans="2:16" x14ac:dyDescent="0.25">
      <c r="B4379" t="s">
        <v>4384</v>
      </c>
      <c r="C4379" s="119" t="s">
        <v>60</v>
      </c>
      <c r="D4379" t="s">
        <v>11537</v>
      </c>
      <c r="E4379" t="s">
        <v>11530</v>
      </c>
      <c r="F4379" t="s">
        <v>11540</v>
      </c>
      <c r="G4379" t="s">
        <v>61</v>
      </c>
      <c r="H4379" t="s">
        <v>18</v>
      </c>
      <c r="I4379" t="s">
        <v>11541</v>
      </c>
      <c r="J4379">
        <v>2016</v>
      </c>
      <c r="K4379">
        <v>637.66999999999996</v>
      </c>
      <c r="L4379">
        <v>52</v>
      </c>
      <c r="M4379">
        <v>1</v>
      </c>
      <c r="N4379">
        <f t="shared" si="176"/>
        <v>0</v>
      </c>
      <c r="O4379">
        <f t="shared" si="177"/>
        <v>0</v>
      </c>
      <c r="P4379" t="s">
        <v>12694</v>
      </c>
    </row>
    <row r="4380" spans="2:16" x14ac:dyDescent="0.25">
      <c r="B4380" t="s">
        <v>4385</v>
      </c>
      <c r="C4380" s="119" t="s">
        <v>60</v>
      </c>
      <c r="D4380" t="s">
        <v>11537</v>
      </c>
      <c r="E4380" t="s">
        <v>11530</v>
      </c>
      <c r="F4380" t="s">
        <v>11540</v>
      </c>
      <c r="G4380" t="s">
        <v>61</v>
      </c>
      <c r="H4380" t="s">
        <v>18</v>
      </c>
      <c r="I4380" t="s">
        <v>11541</v>
      </c>
      <c r="J4380">
        <v>2016</v>
      </c>
      <c r="K4380">
        <v>604.82000000000005</v>
      </c>
      <c r="L4380">
        <v>24</v>
      </c>
      <c r="M4380">
        <v>1</v>
      </c>
      <c r="N4380">
        <f t="shared" si="176"/>
        <v>0</v>
      </c>
      <c r="O4380">
        <f t="shared" si="177"/>
        <v>0</v>
      </c>
      <c r="P4380" t="s">
        <v>12694</v>
      </c>
    </row>
    <row r="4381" spans="2:16" x14ac:dyDescent="0.25">
      <c r="B4381" t="s">
        <v>4386</v>
      </c>
      <c r="C4381" s="119" t="s">
        <v>60</v>
      </c>
      <c r="D4381" t="s">
        <v>11542</v>
      </c>
      <c r="E4381" t="s">
        <v>11530</v>
      </c>
      <c r="F4381" t="s">
        <v>11540</v>
      </c>
      <c r="G4381" t="s">
        <v>61</v>
      </c>
      <c r="H4381" t="s">
        <v>18</v>
      </c>
      <c r="I4381" t="s">
        <v>11541</v>
      </c>
      <c r="J4381">
        <v>2016</v>
      </c>
      <c r="K4381">
        <v>635.41</v>
      </c>
      <c r="L4381">
        <v>37</v>
      </c>
      <c r="M4381">
        <v>1</v>
      </c>
      <c r="N4381">
        <f t="shared" si="176"/>
        <v>0</v>
      </c>
      <c r="O4381">
        <f t="shared" si="177"/>
        <v>0</v>
      </c>
      <c r="P4381" t="s">
        <v>12693</v>
      </c>
    </row>
    <row r="4382" spans="2:16" x14ac:dyDescent="0.25">
      <c r="B4382" t="s">
        <v>4387</v>
      </c>
      <c r="C4382" s="119" t="s">
        <v>60</v>
      </c>
      <c r="D4382" t="s">
        <v>11539</v>
      </c>
      <c r="E4382" t="s">
        <v>11530</v>
      </c>
      <c r="F4382" t="s">
        <v>11540</v>
      </c>
      <c r="G4382" t="s">
        <v>61</v>
      </c>
      <c r="H4382" t="s">
        <v>18</v>
      </c>
      <c r="I4382" t="s">
        <v>11541</v>
      </c>
      <c r="J4382">
        <v>2016</v>
      </c>
      <c r="K4382">
        <v>635.07000000000005</v>
      </c>
      <c r="L4382">
        <v>24</v>
      </c>
      <c r="M4382">
        <v>1</v>
      </c>
      <c r="N4382">
        <f t="shared" si="176"/>
        <v>0</v>
      </c>
      <c r="O4382">
        <f t="shared" si="177"/>
        <v>0</v>
      </c>
      <c r="P4382" t="s">
        <v>12694</v>
      </c>
    </row>
    <row r="4383" spans="2:16" x14ac:dyDescent="0.25">
      <c r="B4383" t="s">
        <v>4388</v>
      </c>
      <c r="C4383" s="119" t="s">
        <v>60</v>
      </c>
      <c r="D4383" t="s">
        <v>11539</v>
      </c>
      <c r="E4383" t="s">
        <v>11530</v>
      </c>
      <c r="F4383" t="s">
        <v>11540</v>
      </c>
      <c r="G4383" t="s">
        <v>61</v>
      </c>
      <c r="H4383" t="s">
        <v>18</v>
      </c>
      <c r="I4383" t="s">
        <v>11541</v>
      </c>
      <c r="J4383">
        <v>2016</v>
      </c>
      <c r="K4383">
        <v>604.82000000000005</v>
      </c>
      <c r="L4383">
        <v>24</v>
      </c>
      <c r="M4383">
        <v>1</v>
      </c>
      <c r="N4383">
        <f t="shared" si="176"/>
        <v>0</v>
      </c>
      <c r="O4383">
        <f t="shared" si="177"/>
        <v>0</v>
      </c>
      <c r="P4383" t="s">
        <v>12694</v>
      </c>
    </row>
    <row r="4384" spans="2:16" x14ac:dyDescent="0.25">
      <c r="B4384" t="s">
        <v>4389</v>
      </c>
      <c r="C4384" s="119" t="s">
        <v>60</v>
      </c>
      <c r="D4384" t="s">
        <v>11539</v>
      </c>
      <c r="E4384" t="s">
        <v>11530</v>
      </c>
      <c r="F4384" t="s">
        <v>11540</v>
      </c>
      <c r="G4384" t="s">
        <v>61</v>
      </c>
      <c r="H4384" t="s">
        <v>18</v>
      </c>
      <c r="I4384" t="s">
        <v>11541</v>
      </c>
      <c r="J4384">
        <v>2016</v>
      </c>
      <c r="K4384">
        <v>604.71</v>
      </c>
      <c r="L4384">
        <v>23</v>
      </c>
      <c r="M4384">
        <v>1</v>
      </c>
      <c r="N4384">
        <f t="shared" si="176"/>
        <v>0</v>
      </c>
      <c r="O4384">
        <f t="shared" si="177"/>
        <v>0</v>
      </c>
      <c r="P4384" t="s">
        <v>12694</v>
      </c>
    </row>
    <row r="4385" spans="2:16" x14ac:dyDescent="0.25">
      <c r="B4385" t="s">
        <v>4390</v>
      </c>
      <c r="C4385" s="119" t="s">
        <v>60</v>
      </c>
      <c r="D4385" t="s">
        <v>11537</v>
      </c>
      <c r="E4385" t="s">
        <v>11530</v>
      </c>
      <c r="F4385" t="s">
        <v>11540</v>
      </c>
      <c r="G4385" t="s">
        <v>61</v>
      </c>
      <c r="H4385" t="s">
        <v>18</v>
      </c>
      <c r="I4385" t="s">
        <v>11541</v>
      </c>
      <c r="J4385">
        <v>2016</v>
      </c>
      <c r="K4385">
        <v>635.22</v>
      </c>
      <c r="L4385">
        <v>43</v>
      </c>
      <c r="M4385">
        <v>1</v>
      </c>
      <c r="N4385">
        <f t="shared" si="176"/>
        <v>0</v>
      </c>
      <c r="O4385">
        <f t="shared" si="177"/>
        <v>0</v>
      </c>
      <c r="P4385" t="s">
        <v>11528</v>
      </c>
    </row>
    <row r="4386" spans="2:16" x14ac:dyDescent="0.25">
      <c r="B4386" t="s">
        <v>4391</v>
      </c>
      <c r="C4386" s="119" t="s">
        <v>60</v>
      </c>
      <c r="D4386" t="s">
        <v>11537</v>
      </c>
      <c r="E4386" t="s">
        <v>11530</v>
      </c>
      <c r="F4386" t="s">
        <v>11540</v>
      </c>
      <c r="G4386" t="s">
        <v>61</v>
      </c>
      <c r="H4386" t="s">
        <v>18</v>
      </c>
      <c r="I4386" t="s">
        <v>11541</v>
      </c>
      <c r="J4386">
        <v>2016</v>
      </c>
      <c r="K4386">
        <v>782.85</v>
      </c>
      <c r="L4386">
        <v>27</v>
      </c>
      <c r="M4386">
        <v>1</v>
      </c>
      <c r="N4386">
        <f t="shared" si="176"/>
        <v>0</v>
      </c>
      <c r="O4386">
        <f t="shared" si="177"/>
        <v>0</v>
      </c>
      <c r="P4386" t="s">
        <v>12694</v>
      </c>
    </row>
    <row r="4387" spans="2:16" x14ac:dyDescent="0.25">
      <c r="B4387" t="s">
        <v>4392</v>
      </c>
      <c r="C4387" s="119" t="s">
        <v>60</v>
      </c>
      <c r="D4387" t="s">
        <v>11537</v>
      </c>
      <c r="E4387" t="s">
        <v>11530</v>
      </c>
      <c r="F4387" t="s">
        <v>11540</v>
      </c>
      <c r="G4387" t="s">
        <v>61</v>
      </c>
      <c r="H4387" t="s">
        <v>18</v>
      </c>
      <c r="I4387" t="s">
        <v>11541</v>
      </c>
      <c r="J4387">
        <v>2016</v>
      </c>
      <c r="K4387">
        <v>782.85</v>
      </c>
      <c r="L4387">
        <v>27</v>
      </c>
      <c r="M4387">
        <v>1</v>
      </c>
      <c r="N4387">
        <f t="shared" si="176"/>
        <v>0</v>
      </c>
      <c r="O4387">
        <f t="shared" si="177"/>
        <v>0</v>
      </c>
      <c r="P4387" t="s">
        <v>12694</v>
      </c>
    </row>
    <row r="4388" spans="2:16" x14ac:dyDescent="0.25">
      <c r="B4388" t="s">
        <v>4393</v>
      </c>
      <c r="C4388" s="119" t="s">
        <v>60</v>
      </c>
      <c r="D4388" t="s">
        <v>11537</v>
      </c>
      <c r="E4388" t="s">
        <v>11530</v>
      </c>
      <c r="F4388" t="s">
        <v>11540</v>
      </c>
      <c r="G4388" t="s">
        <v>61</v>
      </c>
      <c r="H4388" t="s">
        <v>18</v>
      </c>
      <c r="I4388" t="s">
        <v>11541</v>
      </c>
      <c r="J4388">
        <v>2016</v>
      </c>
      <c r="K4388">
        <v>604.78</v>
      </c>
      <c r="L4388">
        <v>26</v>
      </c>
      <c r="M4388">
        <v>1</v>
      </c>
      <c r="N4388">
        <f t="shared" si="176"/>
        <v>0</v>
      </c>
      <c r="O4388">
        <f t="shared" si="177"/>
        <v>0</v>
      </c>
      <c r="P4388" t="s">
        <v>12694</v>
      </c>
    </row>
    <row r="4389" spans="2:16" x14ac:dyDescent="0.25">
      <c r="B4389" t="s">
        <v>4394</v>
      </c>
      <c r="C4389" s="119" t="s">
        <v>60</v>
      </c>
      <c r="D4389" t="s">
        <v>11550</v>
      </c>
      <c r="E4389" t="s">
        <v>11530</v>
      </c>
      <c r="F4389" t="s">
        <v>11540</v>
      </c>
      <c r="G4389" t="s">
        <v>61</v>
      </c>
      <c r="H4389" t="s">
        <v>18</v>
      </c>
      <c r="I4389" t="s">
        <v>11541</v>
      </c>
      <c r="J4389">
        <v>2016</v>
      </c>
      <c r="K4389">
        <v>658.78</v>
      </c>
      <c r="L4389">
        <v>96</v>
      </c>
      <c r="M4389">
        <v>1</v>
      </c>
      <c r="N4389">
        <f t="shared" si="176"/>
        <v>0</v>
      </c>
      <c r="O4389">
        <f t="shared" si="177"/>
        <v>0</v>
      </c>
      <c r="P4389" t="s">
        <v>12693</v>
      </c>
    </row>
    <row r="4390" spans="2:16" x14ac:dyDescent="0.25">
      <c r="B4390" t="s">
        <v>4395</v>
      </c>
      <c r="C4390" s="119" t="s">
        <v>60</v>
      </c>
      <c r="D4390" t="s">
        <v>11539</v>
      </c>
      <c r="E4390" t="s">
        <v>11530</v>
      </c>
      <c r="F4390" t="s">
        <v>11540</v>
      </c>
      <c r="G4390" t="s">
        <v>61</v>
      </c>
      <c r="H4390" t="s">
        <v>18</v>
      </c>
      <c r="I4390" t="s">
        <v>11533</v>
      </c>
      <c r="J4390">
        <v>2016</v>
      </c>
      <c r="K4390">
        <v>609.08000000000004</v>
      </c>
      <c r="L4390">
        <v>25</v>
      </c>
      <c r="M4390">
        <v>1</v>
      </c>
      <c r="N4390">
        <f t="shared" si="176"/>
        <v>0</v>
      </c>
      <c r="O4390">
        <f t="shared" si="177"/>
        <v>0</v>
      </c>
      <c r="P4390" t="s">
        <v>12694</v>
      </c>
    </row>
    <row r="4391" spans="2:16" x14ac:dyDescent="0.25">
      <c r="B4391" t="s">
        <v>4396</v>
      </c>
      <c r="C4391" s="119" t="s">
        <v>60</v>
      </c>
      <c r="D4391" t="s">
        <v>11537</v>
      </c>
      <c r="E4391" t="s">
        <v>11530</v>
      </c>
      <c r="F4391" t="s">
        <v>11540</v>
      </c>
      <c r="G4391" t="s">
        <v>61</v>
      </c>
      <c r="H4391" t="s">
        <v>18</v>
      </c>
      <c r="I4391" t="s">
        <v>11541</v>
      </c>
      <c r="J4391">
        <v>2016</v>
      </c>
      <c r="K4391">
        <v>634.49</v>
      </c>
      <c r="L4391">
        <v>30</v>
      </c>
      <c r="M4391">
        <v>1</v>
      </c>
      <c r="N4391">
        <f t="shared" si="176"/>
        <v>0</v>
      </c>
      <c r="O4391">
        <f t="shared" si="177"/>
        <v>0</v>
      </c>
      <c r="P4391" t="s">
        <v>12694</v>
      </c>
    </row>
    <row r="4392" spans="2:16" x14ac:dyDescent="0.25">
      <c r="B4392" t="s">
        <v>4397</v>
      </c>
      <c r="C4392" s="119" t="s">
        <v>60</v>
      </c>
      <c r="D4392" t="s">
        <v>11537</v>
      </c>
      <c r="E4392" t="s">
        <v>11530</v>
      </c>
      <c r="F4392" t="s">
        <v>11540</v>
      </c>
      <c r="G4392" t="s">
        <v>61</v>
      </c>
      <c r="H4392" t="s">
        <v>18</v>
      </c>
      <c r="I4392" t="s">
        <v>11541</v>
      </c>
      <c r="J4392">
        <v>2016</v>
      </c>
      <c r="K4392">
        <v>633.80999999999995</v>
      </c>
      <c r="L4392">
        <v>30</v>
      </c>
      <c r="M4392">
        <v>1</v>
      </c>
      <c r="N4392">
        <f t="shared" si="176"/>
        <v>0</v>
      </c>
      <c r="O4392">
        <f t="shared" si="177"/>
        <v>0</v>
      </c>
      <c r="P4392" t="s">
        <v>12694</v>
      </c>
    </row>
    <row r="4393" spans="2:16" x14ac:dyDescent="0.25">
      <c r="B4393" t="s">
        <v>4398</v>
      </c>
      <c r="C4393" s="119" t="s">
        <v>60</v>
      </c>
      <c r="D4393" t="s">
        <v>11537</v>
      </c>
      <c r="E4393" t="s">
        <v>11530</v>
      </c>
      <c r="F4393" t="s">
        <v>11540</v>
      </c>
      <c r="G4393" t="s">
        <v>61</v>
      </c>
      <c r="H4393" t="s">
        <v>18</v>
      </c>
      <c r="I4393" t="s">
        <v>11541</v>
      </c>
      <c r="J4393">
        <v>2016</v>
      </c>
      <c r="K4393">
        <v>636.49</v>
      </c>
      <c r="L4393">
        <v>35</v>
      </c>
      <c r="M4393">
        <v>1</v>
      </c>
      <c r="N4393">
        <f t="shared" si="176"/>
        <v>0</v>
      </c>
      <c r="O4393">
        <f t="shared" si="177"/>
        <v>0</v>
      </c>
      <c r="P4393" t="s">
        <v>12694</v>
      </c>
    </row>
    <row r="4394" spans="2:16" x14ac:dyDescent="0.25">
      <c r="B4394" t="s">
        <v>4399</v>
      </c>
      <c r="C4394" s="119" t="s">
        <v>60</v>
      </c>
      <c r="D4394" t="s">
        <v>11537</v>
      </c>
      <c r="E4394" t="s">
        <v>11530</v>
      </c>
      <c r="F4394" t="s">
        <v>11540</v>
      </c>
      <c r="G4394" t="s">
        <v>61</v>
      </c>
      <c r="H4394" t="s">
        <v>18</v>
      </c>
      <c r="I4394" t="s">
        <v>11541</v>
      </c>
      <c r="J4394">
        <v>2016</v>
      </c>
      <c r="K4394">
        <v>636.11</v>
      </c>
      <c r="L4394">
        <v>32</v>
      </c>
      <c r="M4394">
        <v>1</v>
      </c>
      <c r="N4394">
        <f t="shared" si="176"/>
        <v>0</v>
      </c>
      <c r="O4394">
        <f t="shared" si="177"/>
        <v>0</v>
      </c>
      <c r="P4394" t="s">
        <v>12694</v>
      </c>
    </row>
    <row r="4395" spans="2:16" x14ac:dyDescent="0.25">
      <c r="B4395" t="s">
        <v>4400</v>
      </c>
      <c r="C4395" s="119" t="s">
        <v>60</v>
      </c>
      <c r="D4395" t="s">
        <v>11546</v>
      </c>
      <c r="E4395" t="s">
        <v>11530</v>
      </c>
      <c r="F4395" t="s">
        <v>11540</v>
      </c>
      <c r="G4395" t="s">
        <v>61</v>
      </c>
      <c r="H4395" t="s">
        <v>18</v>
      </c>
      <c r="I4395" t="s">
        <v>11541</v>
      </c>
      <c r="J4395">
        <v>2016</v>
      </c>
      <c r="K4395">
        <v>607.61</v>
      </c>
      <c r="L4395">
        <v>38</v>
      </c>
      <c r="M4395">
        <v>1</v>
      </c>
      <c r="N4395">
        <f t="shared" si="176"/>
        <v>0</v>
      </c>
      <c r="O4395">
        <f t="shared" si="177"/>
        <v>0</v>
      </c>
      <c r="P4395" t="s">
        <v>12694</v>
      </c>
    </row>
    <row r="4396" spans="2:16" x14ac:dyDescent="0.25">
      <c r="B4396" t="s">
        <v>4401</v>
      </c>
      <c r="C4396" s="119" t="s">
        <v>60</v>
      </c>
      <c r="D4396" t="s">
        <v>11537</v>
      </c>
      <c r="E4396" t="s">
        <v>11530</v>
      </c>
      <c r="F4396" t="s">
        <v>11540</v>
      </c>
      <c r="G4396" t="s">
        <v>61</v>
      </c>
      <c r="H4396" t="s">
        <v>18</v>
      </c>
      <c r="I4396" t="s">
        <v>11541</v>
      </c>
      <c r="J4396">
        <v>2016</v>
      </c>
      <c r="K4396">
        <v>693.93</v>
      </c>
      <c r="L4396">
        <v>24</v>
      </c>
      <c r="M4396">
        <v>1</v>
      </c>
      <c r="N4396">
        <f t="shared" si="176"/>
        <v>0</v>
      </c>
      <c r="O4396">
        <f t="shared" si="177"/>
        <v>0</v>
      </c>
      <c r="P4396" t="s">
        <v>12694</v>
      </c>
    </row>
    <row r="4397" spans="2:16" x14ac:dyDescent="0.25">
      <c r="B4397" t="s">
        <v>4402</v>
      </c>
      <c r="C4397" s="119" t="s">
        <v>60</v>
      </c>
      <c r="D4397" t="s">
        <v>11537</v>
      </c>
      <c r="E4397" t="s">
        <v>11530</v>
      </c>
      <c r="F4397" t="s">
        <v>11540</v>
      </c>
      <c r="G4397" t="s">
        <v>61</v>
      </c>
      <c r="H4397" t="s">
        <v>18</v>
      </c>
      <c r="I4397" t="s">
        <v>11541</v>
      </c>
      <c r="J4397">
        <v>2016</v>
      </c>
      <c r="K4397">
        <v>911.08</v>
      </c>
      <c r="L4397">
        <v>29</v>
      </c>
      <c r="M4397">
        <v>1</v>
      </c>
      <c r="N4397">
        <f t="shared" si="176"/>
        <v>0</v>
      </c>
      <c r="O4397">
        <f t="shared" si="177"/>
        <v>0</v>
      </c>
      <c r="P4397" t="s">
        <v>12694</v>
      </c>
    </row>
    <row r="4398" spans="2:16" x14ac:dyDescent="0.25">
      <c r="B4398" t="s">
        <v>4403</v>
      </c>
      <c r="C4398" s="119" t="s">
        <v>60</v>
      </c>
      <c r="D4398" t="s">
        <v>11537</v>
      </c>
      <c r="E4398" t="s">
        <v>11530</v>
      </c>
      <c r="F4398" t="s">
        <v>11540</v>
      </c>
      <c r="G4398" t="s">
        <v>61</v>
      </c>
      <c r="H4398" t="s">
        <v>18</v>
      </c>
      <c r="I4398" t="s">
        <v>11541</v>
      </c>
      <c r="J4398">
        <v>2016</v>
      </c>
      <c r="K4398">
        <v>606.19000000000005</v>
      </c>
      <c r="L4398">
        <v>27</v>
      </c>
      <c r="M4398">
        <v>1</v>
      </c>
      <c r="N4398">
        <f t="shared" si="176"/>
        <v>0</v>
      </c>
      <c r="O4398">
        <f t="shared" si="177"/>
        <v>0</v>
      </c>
      <c r="P4398" t="s">
        <v>12694</v>
      </c>
    </row>
    <row r="4399" spans="2:16" x14ac:dyDescent="0.25">
      <c r="B4399" t="s">
        <v>4404</v>
      </c>
      <c r="C4399" s="119" t="s">
        <v>60</v>
      </c>
      <c r="D4399" t="s">
        <v>11537</v>
      </c>
      <c r="E4399" t="s">
        <v>11530</v>
      </c>
      <c r="F4399" t="s">
        <v>11540</v>
      </c>
      <c r="G4399" t="s">
        <v>61</v>
      </c>
      <c r="H4399" t="s">
        <v>18</v>
      </c>
      <c r="I4399" t="s">
        <v>11541</v>
      </c>
      <c r="J4399">
        <v>2016</v>
      </c>
      <c r="K4399">
        <v>606.45000000000005</v>
      </c>
      <c r="L4399">
        <v>29</v>
      </c>
      <c r="M4399">
        <v>1</v>
      </c>
      <c r="N4399">
        <f t="shared" si="176"/>
        <v>0</v>
      </c>
      <c r="O4399">
        <f t="shared" si="177"/>
        <v>0</v>
      </c>
      <c r="P4399" t="s">
        <v>12694</v>
      </c>
    </row>
    <row r="4400" spans="2:16" x14ac:dyDescent="0.25">
      <c r="B4400" t="s">
        <v>4405</v>
      </c>
      <c r="C4400" s="119" t="s">
        <v>60</v>
      </c>
      <c r="D4400" t="s">
        <v>11537</v>
      </c>
      <c r="E4400" t="s">
        <v>11530</v>
      </c>
      <c r="F4400" t="s">
        <v>11540</v>
      </c>
      <c r="G4400" t="s">
        <v>61</v>
      </c>
      <c r="H4400" t="s">
        <v>18</v>
      </c>
      <c r="I4400" t="s">
        <v>11541</v>
      </c>
      <c r="J4400">
        <v>2016</v>
      </c>
      <c r="K4400">
        <v>606.19000000000005</v>
      </c>
      <c r="L4400">
        <v>27</v>
      </c>
      <c r="M4400">
        <v>1</v>
      </c>
      <c r="N4400">
        <f t="shared" si="176"/>
        <v>0</v>
      </c>
      <c r="O4400">
        <f t="shared" si="177"/>
        <v>0</v>
      </c>
      <c r="P4400" t="s">
        <v>12694</v>
      </c>
    </row>
    <row r="4401" spans="2:16" x14ac:dyDescent="0.25">
      <c r="B4401" t="s">
        <v>4406</v>
      </c>
      <c r="C4401" s="119" t="s">
        <v>60</v>
      </c>
      <c r="D4401" t="s">
        <v>11537</v>
      </c>
      <c r="E4401" t="s">
        <v>11530</v>
      </c>
      <c r="F4401" t="s">
        <v>11540</v>
      </c>
      <c r="G4401" t="s">
        <v>61</v>
      </c>
      <c r="H4401" t="s">
        <v>18</v>
      </c>
      <c r="I4401" t="s">
        <v>11541</v>
      </c>
      <c r="J4401">
        <v>2016</v>
      </c>
      <c r="K4401">
        <v>637.4</v>
      </c>
      <c r="L4401">
        <v>42</v>
      </c>
      <c r="M4401">
        <v>1</v>
      </c>
      <c r="N4401">
        <f t="shared" si="176"/>
        <v>0</v>
      </c>
      <c r="O4401">
        <f t="shared" si="177"/>
        <v>0</v>
      </c>
      <c r="P4401" t="s">
        <v>12693</v>
      </c>
    </row>
    <row r="4402" spans="2:16" x14ac:dyDescent="0.25">
      <c r="B4402" t="s">
        <v>4407</v>
      </c>
      <c r="C4402" s="119" t="s">
        <v>60</v>
      </c>
      <c r="D4402" t="s">
        <v>11537</v>
      </c>
      <c r="E4402" t="s">
        <v>11530</v>
      </c>
      <c r="F4402" t="s">
        <v>11540</v>
      </c>
      <c r="G4402" t="s">
        <v>61</v>
      </c>
      <c r="H4402" t="s">
        <v>18</v>
      </c>
      <c r="I4402" t="s">
        <v>11533</v>
      </c>
      <c r="J4402">
        <v>2016</v>
      </c>
      <c r="K4402">
        <v>973.14</v>
      </c>
      <c r="L4402">
        <v>215</v>
      </c>
      <c r="M4402">
        <v>1</v>
      </c>
      <c r="N4402">
        <f t="shared" si="176"/>
        <v>0</v>
      </c>
      <c r="O4402">
        <f t="shared" si="177"/>
        <v>0</v>
      </c>
      <c r="P4402" t="s">
        <v>12694</v>
      </c>
    </row>
    <row r="4403" spans="2:16" x14ac:dyDescent="0.25">
      <c r="B4403" t="s">
        <v>4408</v>
      </c>
      <c r="C4403" s="119" t="s">
        <v>60</v>
      </c>
      <c r="D4403" t="s">
        <v>11550</v>
      </c>
      <c r="E4403" t="s">
        <v>11530</v>
      </c>
      <c r="F4403" t="s">
        <v>11540</v>
      </c>
      <c r="G4403" t="s">
        <v>61</v>
      </c>
      <c r="H4403" t="s">
        <v>18</v>
      </c>
      <c r="I4403" t="s">
        <v>11541</v>
      </c>
      <c r="J4403">
        <v>2016</v>
      </c>
      <c r="K4403">
        <v>636.36</v>
      </c>
      <c r="L4403">
        <v>34</v>
      </c>
      <c r="M4403">
        <v>1</v>
      </c>
      <c r="N4403">
        <f t="shared" si="176"/>
        <v>0</v>
      </c>
      <c r="O4403">
        <f t="shared" si="177"/>
        <v>0</v>
      </c>
      <c r="P4403" t="s">
        <v>12693</v>
      </c>
    </row>
    <row r="4404" spans="2:16" x14ac:dyDescent="0.25">
      <c r="B4404" t="s">
        <v>4409</v>
      </c>
      <c r="C4404" s="119" t="s">
        <v>60</v>
      </c>
      <c r="D4404" t="s">
        <v>11542</v>
      </c>
      <c r="E4404" t="s">
        <v>11530</v>
      </c>
      <c r="F4404" t="s">
        <v>11540</v>
      </c>
      <c r="G4404" t="s">
        <v>61</v>
      </c>
      <c r="H4404" t="s">
        <v>18</v>
      </c>
      <c r="I4404" t="s">
        <v>11541</v>
      </c>
      <c r="J4404">
        <v>2016</v>
      </c>
      <c r="K4404">
        <v>635.41999999999996</v>
      </c>
      <c r="L4404">
        <v>35</v>
      </c>
      <c r="M4404">
        <v>1</v>
      </c>
      <c r="N4404">
        <f t="shared" si="176"/>
        <v>0</v>
      </c>
      <c r="O4404">
        <f t="shared" si="177"/>
        <v>0</v>
      </c>
      <c r="P4404" t="s">
        <v>12694</v>
      </c>
    </row>
    <row r="4405" spans="2:16" x14ac:dyDescent="0.25">
      <c r="B4405" t="s">
        <v>4410</v>
      </c>
      <c r="C4405" s="119" t="s">
        <v>60</v>
      </c>
      <c r="D4405" t="s">
        <v>11546</v>
      </c>
      <c r="E4405" t="s">
        <v>11530</v>
      </c>
      <c r="F4405" t="s">
        <v>11540</v>
      </c>
      <c r="G4405" t="s">
        <v>61</v>
      </c>
      <c r="H4405" t="s">
        <v>18</v>
      </c>
      <c r="I4405" t="s">
        <v>11533</v>
      </c>
      <c r="J4405">
        <v>2016</v>
      </c>
      <c r="K4405">
        <v>609.59</v>
      </c>
      <c r="L4405">
        <v>27</v>
      </c>
      <c r="M4405">
        <v>1</v>
      </c>
      <c r="N4405">
        <f t="shared" si="176"/>
        <v>0</v>
      </c>
      <c r="O4405">
        <f t="shared" si="177"/>
        <v>0</v>
      </c>
      <c r="P4405" t="s">
        <v>12694</v>
      </c>
    </row>
    <row r="4406" spans="2:16" x14ac:dyDescent="0.25">
      <c r="B4406" t="s">
        <v>4411</v>
      </c>
      <c r="C4406" s="119" t="s">
        <v>60</v>
      </c>
      <c r="D4406" t="s">
        <v>11537</v>
      </c>
      <c r="E4406" t="s">
        <v>11530</v>
      </c>
      <c r="F4406" t="s">
        <v>11540</v>
      </c>
      <c r="G4406" t="s">
        <v>61</v>
      </c>
      <c r="H4406" t="s">
        <v>18</v>
      </c>
      <c r="I4406" t="s">
        <v>11541</v>
      </c>
      <c r="J4406">
        <v>2016</v>
      </c>
      <c r="K4406">
        <v>605.04</v>
      </c>
      <c r="L4406">
        <v>26</v>
      </c>
      <c r="M4406">
        <v>1</v>
      </c>
      <c r="N4406">
        <f t="shared" si="176"/>
        <v>0</v>
      </c>
      <c r="O4406">
        <f t="shared" si="177"/>
        <v>0</v>
      </c>
      <c r="P4406" t="s">
        <v>12694</v>
      </c>
    </row>
    <row r="4407" spans="2:16" x14ac:dyDescent="0.25">
      <c r="B4407" t="s">
        <v>4412</v>
      </c>
      <c r="C4407" s="119" t="s">
        <v>60</v>
      </c>
      <c r="D4407" t="s">
        <v>11537</v>
      </c>
      <c r="E4407" t="s">
        <v>11530</v>
      </c>
      <c r="F4407" t="s">
        <v>11540</v>
      </c>
      <c r="G4407" t="s">
        <v>61</v>
      </c>
      <c r="H4407" t="s">
        <v>18</v>
      </c>
      <c r="I4407" t="s">
        <v>11541</v>
      </c>
      <c r="J4407">
        <v>2016</v>
      </c>
      <c r="K4407">
        <v>604.78</v>
      </c>
      <c r="L4407">
        <v>24</v>
      </c>
      <c r="M4407">
        <v>1</v>
      </c>
      <c r="N4407">
        <f t="shared" si="176"/>
        <v>0</v>
      </c>
      <c r="O4407">
        <f t="shared" si="177"/>
        <v>0</v>
      </c>
      <c r="P4407" t="s">
        <v>12694</v>
      </c>
    </row>
    <row r="4408" spans="2:16" x14ac:dyDescent="0.25">
      <c r="B4408" t="s">
        <v>4413</v>
      </c>
      <c r="C4408" s="119" t="s">
        <v>60</v>
      </c>
      <c r="D4408" t="s">
        <v>11537</v>
      </c>
      <c r="E4408" t="s">
        <v>11530</v>
      </c>
      <c r="F4408" t="s">
        <v>11540</v>
      </c>
      <c r="G4408" t="s">
        <v>61</v>
      </c>
      <c r="H4408" t="s">
        <v>18</v>
      </c>
      <c r="I4408" t="s">
        <v>11541</v>
      </c>
      <c r="J4408">
        <v>2016</v>
      </c>
      <c r="K4408">
        <v>604.78</v>
      </c>
      <c r="L4408">
        <v>24</v>
      </c>
      <c r="M4408">
        <v>1</v>
      </c>
      <c r="N4408">
        <f t="shared" si="176"/>
        <v>0</v>
      </c>
      <c r="O4408">
        <f t="shared" si="177"/>
        <v>0</v>
      </c>
      <c r="P4408" t="s">
        <v>12694</v>
      </c>
    </row>
    <row r="4409" spans="2:16" x14ac:dyDescent="0.25">
      <c r="B4409" t="s">
        <v>4414</v>
      </c>
      <c r="C4409" s="119" t="s">
        <v>60</v>
      </c>
      <c r="D4409" t="s">
        <v>11537</v>
      </c>
      <c r="E4409" t="s">
        <v>11530</v>
      </c>
      <c r="F4409" t="s">
        <v>11540</v>
      </c>
      <c r="G4409" t="s">
        <v>61</v>
      </c>
      <c r="H4409" t="s">
        <v>18</v>
      </c>
      <c r="I4409" t="s">
        <v>11541</v>
      </c>
      <c r="J4409">
        <v>2016</v>
      </c>
      <c r="K4409">
        <v>605.16999999999996</v>
      </c>
      <c r="L4409">
        <v>27</v>
      </c>
      <c r="M4409">
        <v>1</v>
      </c>
      <c r="N4409">
        <f t="shared" si="176"/>
        <v>0</v>
      </c>
      <c r="O4409">
        <f t="shared" si="177"/>
        <v>0</v>
      </c>
      <c r="P4409" t="s">
        <v>12694</v>
      </c>
    </row>
    <row r="4410" spans="2:16" x14ac:dyDescent="0.25">
      <c r="B4410" t="s">
        <v>4415</v>
      </c>
      <c r="C4410" s="119" t="s">
        <v>60</v>
      </c>
      <c r="D4410" t="s">
        <v>11546</v>
      </c>
      <c r="E4410" t="s">
        <v>11530</v>
      </c>
      <c r="F4410" t="s">
        <v>11540</v>
      </c>
      <c r="G4410" t="s">
        <v>61</v>
      </c>
      <c r="H4410" t="s">
        <v>18</v>
      </c>
      <c r="I4410" t="s">
        <v>11541</v>
      </c>
      <c r="J4410">
        <v>2016</v>
      </c>
      <c r="K4410">
        <v>605.82000000000005</v>
      </c>
      <c r="L4410">
        <v>32</v>
      </c>
      <c r="M4410">
        <v>1</v>
      </c>
      <c r="N4410">
        <f t="shared" si="176"/>
        <v>0</v>
      </c>
      <c r="O4410">
        <f t="shared" si="177"/>
        <v>0</v>
      </c>
      <c r="P4410" t="s">
        <v>12693</v>
      </c>
    </row>
    <row r="4411" spans="2:16" x14ac:dyDescent="0.25">
      <c r="B4411" t="s">
        <v>4416</v>
      </c>
      <c r="C4411" s="119" t="s">
        <v>60</v>
      </c>
      <c r="D4411" t="s">
        <v>11539</v>
      </c>
      <c r="E4411" t="s">
        <v>11530</v>
      </c>
      <c r="F4411" t="s">
        <v>11540</v>
      </c>
      <c r="G4411" t="s">
        <v>61</v>
      </c>
      <c r="H4411" t="s">
        <v>18</v>
      </c>
      <c r="I4411" t="s">
        <v>11533</v>
      </c>
      <c r="J4411">
        <v>2016</v>
      </c>
      <c r="K4411">
        <v>607.85</v>
      </c>
      <c r="L4411">
        <v>24</v>
      </c>
      <c r="M4411">
        <v>1</v>
      </c>
      <c r="N4411">
        <f t="shared" si="176"/>
        <v>0</v>
      </c>
      <c r="O4411">
        <f t="shared" si="177"/>
        <v>0</v>
      </c>
      <c r="P4411" t="s">
        <v>12694</v>
      </c>
    </row>
    <row r="4412" spans="2:16" x14ac:dyDescent="0.25">
      <c r="B4412" t="s">
        <v>4417</v>
      </c>
      <c r="C4412" s="119" t="s">
        <v>60</v>
      </c>
      <c r="D4412" t="s">
        <v>11539</v>
      </c>
      <c r="E4412" t="s">
        <v>11530</v>
      </c>
      <c r="F4412" t="s">
        <v>11540</v>
      </c>
      <c r="G4412" t="s">
        <v>61</v>
      </c>
      <c r="H4412" t="s">
        <v>18</v>
      </c>
      <c r="I4412" t="s">
        <v>11541</v>
      </c>
      <c r="J4412">
        <v>2016</v>
      </c>
      <c r="K4412">
        <v>604.65</v>
      </c>
      <c r="L4412">
        <v>23</v>
      </c>
      <c r="M4412">
        <v>1</v>
      </c>
      <c r="N4412">
        <f t="shared" si="176"/>
        <v>0</v>
      </c>
      <c r="O4412">
        <f t="shared" si="177"/>
        <v>0</v>
      </c>
      <c r="P4412" t="s">
        <v>12694</v>
      </c>
    </row>
    <row r="4413" spans="2:16" x14ac:dyDescent="0.25">
      <c r="B4413" t="s">
        <v>4418</v>
      </c>
      <c r="C4413" s="119" t="s">
        <v>60</v>
      </c>
      <c r="D4413" t="s">
        <v>11539</v>
      </c>
      <c r="E4413" t="s">
        <v>11530</v>
      </c>
      <c r="F4413" t="s">
        <v>11540</v>
      </c>
      <c r="G4413" t="s">
        <v>61</v>
      </c>
      <c r="H4413" t="s">
        <v>18</v>
      </c>
      <c r="I4413" t="s">
        <v>11541</v>
      </c>
      <c r="J4413">
        <v>2016</v>
      </c>
      <c r="K4413">
        <v>604.78</v>
      </c>
      <c r="L4413">
        <v>24</v>
      </c>
      <c r="M4413">
        <v>1</v>
      </c>
      <c r="N4413">
        <f t="shared" si="176"/>
        <v>0</v>
      </c>
      <c r="O4413">
        <f t="shared" si="177"/>
        <v>0</v>
      </c>
      <c r="P4413" t="s">
        <v>12694</v>
      </c>
    </row>
    <row r="4414" spans="2:16" x14ac:dyDescent="0.25">
      <c r="B4414" t="s">
        <v>4419</v>
      </c>
      <c r="C4414" s="119" t="s">
        <v>60</v>
      </c>
      <c r="D4414" t="s">
        <v>11537</v>
      </c>
      <c r="E4414" t="s">
        <v>11530</v>
      </c>
      <c r="F4414" t="s">
        <v>11540</v>
      </c>
      <c r="G4414" t="s">
        <v>61</v>
      </c>
      <c r="H4414" t="s">
        <v>18</v>
      </c>
      <c r="I4414" t="s">
        <v>11541</v>
      </c>
      <c r="J4414">
        <v>2016</v>
      </c>
      <c r="K4414">
        <v>604.58000000000004</v>
      </c>
      <c r="L4414">
        <v>22</v>
      </c>
      <c r="M4414">
        <v>1</v>
      </c>
      <c r="N4414">
        <f t="shared" si="176"/>
        <v>0</v>
      </c>
      <c r="O4414">
        <f t="shared" si="177"/>
        <v>0</v>
      </c>
      <c r="P4414" t="s">
        <v>12694</v>
      </c>
    </row>
    <row r="4415" spans="2:16" x14ac:dyDescent="0.25">
      <c r="B4415" t="s">
        <v>4420</v>
      </c>
      <c r="C4415" s="119" t="s">
        <v>60</v>
      </c>
      <c r="D4415" t="s">
        <v>11539</v>
      </c>
      <c r="E4415" t="s">
        <v>11530</v>
      </c>
      <c r="F4415" t="s">
        <v>11540</v>
      </c>
      <c r="G4415" t="s">
        <v>61</v>
      </c>
      <c r="H4415" t="s">
        <v>18</v>
      </c>
      <c r="I4415" t="s">
        <v>11533</v>
      </c>
      <c r="J4415">
        <v>2016</v>
      </c>
      <c r="K4415">
        <v>607.29999999999995</v>
      </c>
      <c r="L4415">
        <v>22</v>
      </c>
      <c r="M4415">
        <v>1</v>
      </c>
      <c r="N4415">
        <f t="shared" si="176"/>
        <v>0</v>
      </c>
      <c r="O4415">
        <f t="shared" si="177"/>
        <v>0</v>
      </c>
      <c r="P4415" t="s">
        <v>12694</v>
      </c>
    </row>
    <row r="4416" spans="2:16" x14ac:dyDescent="0.25">
      <c r="B4416" t="s">
        <v>4421</v>
      </c>
      <c r="C4416" s="119" t="s">
        <v>60</v>
      </c>
      <c r="D4416" t="s">
        <v>11537</v>
      </c>
      <c r="E4416" t="s">
        <v>11530</v>
      </c>
      <c r="F4416" t="s">
        <v>11540</v>
      </c>
      <c r="G4416" t="s">
        <v>61</v>
      </c>
      <c r="H4416" t="s">
        <v>18</v>
      </c>
      <c r="I4416" t="s">
        <v>11541</v>
      </c>
      <c r="J4416">
        <v>2016</v>
      </c>
      <c r="K4416">
        <v>634.30999999999995</v>
      </c>
      <c r="L4416">
        <v>26</v>
      </c>
      <c r="M4416">
        <v>1</v>
      </c>
      <c r="N4416">
        <f t="shared" si="176"/>
        <v>0</v>
      </c>
      <c r="O4416">
        <f t="shared" si="177"/>
        <v>0</v>
      </c>
      <c r="P4416" t="s">
        <v>12694</v>
      </c>
    </row>
    <row r="4417" spans="2:16" x14ac:dyDescent="0.25">
      <c r="B4417" t="s">
        <v>4422</v>
      </c>
      <c r="C4417" s="119" t="s">
        <v>60</v>
      </c>
      <c r="D4417" t="s">
        <v>11537</v>
      </c>
      <c r="E4417" t="s">
        <v>11530</v>
      </c>
      <c r="F4417" t="s">
        <v>11540</v>
      </c>
      <c r="G4417" t="s">
        <v>61</v>
      </c>
      <c r="H4417" t="s">
        <v>18</v>
      </c>
      <c r="I4417" t="s">
        <v>11541</v>
      </c>
      <c r="J4417">
        <v>2016</v>
      </c>
      <c r="K4417">
        <v>634.44000000000005</v>
      </c>
      <c r="L4417">
        <v>27</v>
      </c>
      <c r="M4417">
        <v>1</v>
      </c>
      <c r="N4417">
        <f t="shared" si="176"/>
        <v>0</v>
      </c>
      <c r="O4417">
        <f t="shared" si="177"/>
        <v>0</v>
      </c>
      <c r="P4417" t="s">
        <v>12694</v>
      </c>
    </row>
    <row r="4418" spans="2:16" x14ac:dyDescent="0.25">
      <c r="B4418" t="s">
        <v>4423</v>
      </c>
      <c r="C4418" s="119" t="s">
        <v>60</v>
      </c>
      <c r="D4418" t="s">
        <v>11537</v>
      </c>
      <c r="E4418" t="s">
        <v>11530</v>
      </c>
      <c r="F4418" t="s">
        <v>11540</v>
      </c>
      <c r="G4418" t="s">
        <v>61</v>
      </c>
      <c r="H4418" t="s">
        <v>18</v>
      </c>
      <c r="I4418" t="s">
        <v>11541</v>
      </c>
      <c r="J4418">
        <v>2016</v>
      </c>
      <c r="K4418">
        <v>634.44000000000005</v>
      </c>
      <c r="L4418">
        <v>27</v>
      </c>
      <c r="M4418">
        <v>1</v>
      </c>
      <c r="N4418">
        <f t="shared" si="176"/>
        <v>0</v>
      </c>
      <c r="O4418">
        <f t="shared" si="177"/>
        <v>0</v>
      </c>
      <c r="P4418" t="s">
        <v>12694</v>
      </c>
    </row>
    <row r="4419" spans="2:16" x14ac:dyDescent="0.25">
      <c r="B4419" t="s">
        <v>4424</v>
      </c>
      <c r="C4419" s="119" t="s">
        <v>60</v>
      </c>
      <c r="D4419" t="s">
        <v>11539</v>
      </c>
      <c r="E4419" t="s">
        <v>11530</v>
      </c>
      <c r="F4419" t="s">
        <v>11540</v>
      </c>
      <c r="G4419" t="s">
        <v>61</v>
      </c>
      <c r="H4419" t="s">
        <v>18</v>
      </c>
      <c r="I4419" t="s">
        <v>11541</v>
      </c>
      <c r="J4419">
        <v>2016</v>
      </c>
      <c r="K4419">
        <v>604.70000000000005</v>
      </c>
      <c r="L4419">
        <v>23</v>
      </c>
      <c r="M4419">
        <v>1</v>
      </c>
      <c r="N4419">
        <f t="shared" si="176"/>
        <v>0</v>
      </c>
      <c r="O4419">
        <f t="shared" si="177"/>
        <v>0</v>
      </c>
      <c r="P4419" t="s">
        <v>12694</v>
      </c>
    </row>
    <row r="4420" spans="2:16" x14ac:dyDescent="0.25">
      <c r="B4420" t="s">
        <v>4425</v>
      </c>
      <c r="C4420" s="119" t="s">
        <v>60</v>
      </c>
      <c r="D4420" t="s">
        <v>11539</v>
      </c>
      <c r="E4420" t="s">
        <v>11530</v>
      </c>
      <c r="F4420" t="s">
        <v>11540</v>
      </c>
      <c r="G4420" t="s">
        <v>61</v>
      </c>
      <c r="H4420" t="s">
        <v>18</v>
      </c>
      <c r="I4420" t="s">
        <v>11541</v>
      </c>
      <c r="J4420">
        <v>2016</v>
      </c>
      <c r="K4420">
        <v>605.22</v>
      </c>
      <c r="L4420">
        <v>27</v>
      </c>
      <c r="M4420">
        <v>1</v>
      </c>
      <c r="N4420">
        <f t="shared" si="176"/>
        <v>0</v>
      </c>
      <c r="O4420">
        <f t="shared" si="177"/>
        <v>0</v>
      </c>
      <c r="P4420" t="s">
        <v>12694</v>
      </c>
    </row>
    <row r="4421" spans="2:16" x14ac:dyDescent="0.25">
      <c r="B4421" t="s">
        <v>4426</v>
      </c>
      <c r="C4421" s="119" t="s">
        <v>60</v>
      </c>
      <c r="D4421" t="s">
        <v>11539</v>
      </c>
      <c r="E4421" t="s">
        <v>11530</v>
      </c>
      <c r="F4421" t="s">
        <v>11540</v>
      </c>
      <c r="G4421" t="s">
        <v>61</v>
      </c>
      <c r="H4421" t="s">
        <v>18</v>
      </c>
      <c r="I4421" t="s">
        <v>11541</v>
      </c>
      <c r="J4421">
        <v>2016</v>
      </c>
      <c r="K4421">
        <v>605.22</v>
      </c>
      <c r="L4421">
        <v>27</v>
      </c>
      <c r="M4421">
        <v>1</v>
      </c>
      <c r="N4421">
        <f t="shared" si="176"/>
        <v>0</v>
      </c>
      <c r="O4421">
        <f t="shared" si="177"/>
        <v>0</v>
      </c>
      <c r="P4421" t="s">
        <v>12694</v>
      </c>
    </row>
    <row r="4422" spans="2:16" x14ac:dyDescent="0.25">
      <c r="B4422" t="s">
        <v>4427</v>
      </c>
      <c r="C4422" s="119" t="s">
        <v>60</v>
      </c>
      <c r="D4422" t="s">
        <v>11539</v>
      </c>
      <c r="E4422" t="s">
        <v>11530</v>
      </c>
      <c r="F4422" t="s">
        <v>11540</v>
      </c>
      <c r="G4422" t="s">
        <v>61</v>
      </c>
      <c r="H4422" t="s">
        <v>18</v>
      </c>
      <c r="I4422" t="s">
        <v>11541</v>
      </c>
      <c r="J4422">
        <v>2016</v>
      </c>
      <c r="K4422">
        <v>605.52</v>
      </c>
      <c r="L4422">
        <v>29</v>
      </c>
      <c r="M4422">
        <v>1</v>
      </c>
      <c r="N4422">
        <f t="shared" si="176"/>
        <v>0</v>
      </c>
      <c r="O4422">
        <f t="shared" si="177"/>
        <v>0</v>
      </c>
      <c r="P4422" t="s">
        <v>12694</v>
      </c>
    </row>
    <row r="4423" spans="2:16" x14ac:dyDescent="0.25">
      <c r="B4423" t="s">
        <v>4428</v>
      </c>
      <c r="C4423" s="119" t="s">
        <v>60</v>
      </c>
      <c r="D4423" t="s">
        <v>11546</v>
      </c>
      <c r="E4423" t="s">
        <v>11530</v>
      </c>
      <c r="F4423" t="s">
        <v>11540</v>
      </c>
      <c r="G4423" t="s">
        <v>61</v>
      </c>
      <c r="H4423" t="s">
        <v>18</v>
      </c>
      <c r="I4423" t="s">
        <v>11541</v>
      </c>
      <c r="J4423">
        <v>2016</v>
      </c>
      <c r="K4423">
        <v>604.37</v>
      </c>
      <c r="L4423">
        <v>16</v>
      </c>
      <c r="M4423">
        <v>1</v>
      </c>
      <c r="N4423">
        <f t="shared" si="176"/>
        <v>0</v>
      </c>
      <c r="O4423">
        <f t="shared" si="177"/>
        <v>0</v>
      </c>
      <c r="P4423" t="s">
        <v>12694</v>
      </c>
    </row>
    <row r="4424" spans="2:16" x14ac:dyDescent="0.25">
      <c r="B4424" t="s">
        <v>4429</v>
      </c>
      <c r="C4424" s="119" t="s">
        <v>60</v>
      </c>
      <c r="D4424" t="s">
        <v>11537</v>
      </c>
      <c r="E4424" t="s">
        <v>11530</v>
      </c>
      <c r="F4424" t="s">
        <v>11540</v>
      </c>
      <c r="G4424" t="s">
        <v>61</v>
      </c>
      <c r="H4424" t="s">
        <v>18</v>
      </c>
      <c r="I4424" t="s">
        <v>11541</v>
      </c>
      <c r="J4424">
        <v>2016</v>
      </c>
      <c r="K4424">
        <v>605.15</v>
      </c>
      <c r="L4424">
        <v>22</v>
      </c>
      <c r="M4424">
        <v>1</v>
      </c>
      <c r="N4424">
        <f t="shared" si="176"/>
        <v>0</v>
      </c>
      <c r="O4424">
        <f t="shared" si="177"/>
        <v>0</v>
      </c>
      <c r="P4424" t="s">
        <v>12694</v>
      </c>
    </row>
    <row r="4425" spans="2:16" x14ac:dyDescent="0.25">
      <c r="B4425" t="s">
        <v>4430</v>
      </c>
      <c r="C4425" s="119" t="s">
        <v>60</v>
      </c>
      <c r="D4425" t="s">
        <v>11542</v>
      </c>
      <c r="E4425" t="s">
        <v>11530</v>
      </c>
      <c r="F4425" t="s">
        <v>11540</v>
      </c>
      <c r="G4425" t="s">
        <v>61</v>
      </c>
      <c r="H4425" t="s">
        <v>18</v>
      </c>
      <c r="I4425" t="s">
        <v>11541</v>
      </c>
      <c r="J4425">
        <v>2016</v>
      </c>
      <c r="K4425">
        <v>634.52</v>
      </c>
      <c r="L4425">
        <v>23</v>
      </c>
      <c r="M4425">
        <v>1</v>
      </c>
      <c r="N4425">
        <f t="shared" si="176"/>
        <v>0</v>
      </c>
      <c r="O4425">
        <f t="shared" si="177"/>
        <v>0</v>
      </c>
      <c r="P4425" t="s">
        <v>12694</v>
      </c>
    </row>
    <row r="4426" spans="2:16" x14ac:dyDescent="0.25">
      <c r="B4426" t="s">
        <v>4431</v>
      </c>
      <c r="C4426" s="119" t="s">
        <v>60</v>
      </c>
      <c r="D4426" t="s">
        <v>11546</v>
      </c>
      <c r="E4426" t="s">
        <v>11530</v>
      </c>
      <c r="F4426" t="s">
        <v>11540</v>
      </c>
      <c r="G4426" t="s">
        <v>61</v>
      </c>
      <c r="H4426" t="s">
        <v>18</v>
      </c>
      <c r="I4426" t="s">
        <v>11541</v>
      </c>
      <c r="J4426">
        <v>2016</v>
      </c>
      <c r="K4426">
        <v>635.69000000000005</v>
      </c>
      <c r="L4426">
        <v>32</v>
      </c>
      <c r="M4426">
        <v>1</v>
      </c>
      <c r="N4426">
        <f t="shared" si="176"/>
        <v>0</v>
      </c>
      <c r="O4426">
        <f t="shared" si="177"/>
        <v>0</v>
      </c>
      <c r="P4426" t="s">
        <v>12693</v>
      </c>
    </row>
    <row r="4427" spans="2:16" x14ac:dyDescent="0.25">
      <c r="B4427" t="s">
        <v>4432</v>
      </c>
      <c r="C4427" s="119" t="s">
        <v>60</v>
      </c>
      <c r="D4427" t="s">
        <v>11537</v>
      </c>
      <c r="E4427" t="s">
        <v>11530</v>
      </c>
      <c r="F4427" t="s">
        <v>11540</v>
      </c>
      <c r="G4427" t="s">
        <v>61</v>
      </c>
      <c r="H4427" t="s">
        <v>18</v>
      </c>
      <c r="I4427" t="s">
        <v>11533</v>
      </c>
      <c r="J4427">
        <v>2016</v>
      </c>
      <c r="K4427">
        <v>603.77</v>
      </c>
      <c r="L4427">
        <v>22</v>
      </c>
      <c r="M4427">
        <v>1</v>
      </c>
      <c r="N4427">
        <f t="shared" ref="N4427:N4490" si="178">IF(K4427&lt;100,1,0)</f>
        <v>0</v>
      </c>
      <c r="O4427">
        <f t="shared" si="177"/>
        <v>0</v>
      </c>
      <c r="P4427" t="s">
        <v>12694</v>
      </c>
    </row>
    <row r="4428" spans="2:16" x14ac:dyDescent="0.25">
      <c r="B4428" t="s">
        <v>4433</v>
      </c>
      <c r="C4428" s="119" t="s">
        <v>60</v>
      </c>
      <c r="D4428" t="s">
        <v>11537</v>
      </c>
      <c r="E4428" t="s">
        <v>11530</v>
      </c>
      <c r="F4428" t="s">
        <v>11540</v>
      </c>
      <c r="G4428" t="s">
        <v>61</v>
      </c>
      <c r="H4428" t="s">
        <v>18</v>
      </c>
      <c r="I4428" t="s">
        <v>11541</v>
      </c>
      <c r="J4428">
        <v>2016</v>
      </c>
      <c r="K4428">
        <v>604.26</v>
      </c>
      <c r="L4428">
        <v>27</v>
      </c>
      <c r="M4428">
        <v>1</v>
      </c>
      <c r="N4428">
        <f t="shared" si="178"/>
        <v>0</v>
      </c>
      <c r="O4428">
        <f t="shared" si="177"/>
        <v>0</v>
      </c>
      <c r="P4428" t="s">
        <v>12694</v>
      </c>
    </row>
    <row r="4429" spans="2:16" x14ac:dyDescent="0.25">
      <c r="B4429" t="s">
        <v>4434</v>
      </c>
      <c r="C4429" s="119" t="s">
        <v>60</v>
      </c>
      <c r="D4429" t="s">
        <v>11537</v>
      </c>
      <c r="E4429" t="s">
        <v>11530</v>
      </c>
      <c r="F4429" t="s">
        <v>11540</v>
      </c>
      <c r="G4429" t="s">
        <v>61</v>
      </c>
      <c r="H4429" t="s">
        <v>18</v>
      </c>
      <c r="I4429" t="s">
        <v>11533</v>
      </c>
      <c r="J4429">
        <v>2016</v>
      </c>
      <c r="K4429">
        <v>603.9</v>
      </c>
      <c r="L4429">
        <v>23</v>
      </c>
      <c r="M4429">
        <v>1</v>
      </c>
      <c r="N4429">
        <f t="shared" si="178"/>
        <v>0</v>
      </c>
      <c r="O4429">
        <f t="shared" si="177"/>
        <v>0</v>
      </c>
      <c r="P4429" t="s">
        <v>12694</v>
      </c>
    </row>
    <row r="4430" spans="2:16" x14ac:dyDescent="0.25">
      <c r="B4430" t="s">
        <v>4435</v>
      </c>
      <c r="C4430" s="119" t="s">
        <v>60</v>
      </c>
      <c r="D4430" t="s">
        <v>11537</v>
      </c>
      <c r="E4430" t="s">
        <v>11530</v>
      </c>
      <c r="F4430" t="s">
        <v>11540</v>
      </c>
      <c r="G4430" t="s">
        <v>61</v>
      </c>
      <c r="H4430" t="s">
        <v>18</v>
      </c>
      <c r="I4430" t="s">
        <v>11541</v>
      </c>
      <c r="J4430">
        <v>2016</v>
      </c>
      <c r="K4430">
        <v>603.87</v>
      </c>
      <c r="L4430">
        <v>24</v>
      </c>
      <c r="M4430">
        <v>1</v>
      </c>
      <c r="N4430">
        <f t="shared" si="178"/>
        <v>0</v>
      </c>
      <c r="O4430">
        <f t="shared" si="177"/>
        <v>0</v>
      </c>
      <c r="P4430" t="s">
        <v>12694</v>
      </c>
    </row>
    <row r="4431" spans="2:16" x14ac:dyDescent="0.25">
      <c r="B4431" t="s">
        <v>4436</v>
      </c>
      <c r="C4431" s="119" t="s">
        <v>60</v>
      </c>
      <c r="D4431" t="s">
        <v>11537</v>
      </c>
      <c r="E4431" t="s">
        <v>11530</v>
      </c>
      <c r="F4431" t="s">
        <v>11540</v>
      </c>
      <c r="G4431" t="s">
        <v>61</v>
      </c>
      <c r="H4431" t="s">
        <v>18</v>
      </c>
      <c r="I4431" t="s">
        <v>11541</v>
      </c>
      <c r="J4431">
        <v>2016</v>
      </c>
      <c r="K4431">
        <v>610.72</v>
      </c>
      <c r="L4431">
        <v>77</v>
      </c>
      <c r="M4431">
        <v>1</v>
      </c>
      <c r="N4431">
        <f t="shared" si="178"/>
        <v>0</v>
      </c>
      <c r="O4431">
        <f t="shared" si="177"/>
        <v>0</v>
      </c>
      <c r="P4431" t="s">
        <v>12694</v>
      </c>
    </row>
    <row r="4432" spans="2:16" x14ac:dyDescent="0.25">
      <c r="B4432" t="s">
        <v>4437</v>
      </c>
      <c r="C4432" s="119" t="s">
        <v>60</v>
      </c>
      <c r="D4432" t="s">
        <v>11550</v>
      </c>
      <c r="E4432" t="s">
        <v>11530</v>
      </c>
      <c r="F4432" t="s">
        <v>11540</v>
      </c>
      <c r="G4432" t="s">
        <v>61</v>
      </c>
      <c r="H4432" t="s">
        <v>18</v>
      </c>
      <c r="I4432" t="s">
        <v>11541</v>
      </c>
      <c r="J4432">
        <v>2016</v>
      </c>
      <c r="K4432">
        <v>634.54999999999995</v>
      </c>
      <c r="L4432">
        <v>20</v>
      </c>
      <c r="M4432">
        <v>1</v>
      </c>
      <c r="N4432">
        <f t="shared" si="178"/>
        <v>0</v>
      </c>
      <c r="O4432">
        <f t="shared" ref="O4432:O4495" si="179">IF(OR(L4432="",L4432&lt;=0),1,0)</f>
        <v>0</v>
      </c>
      <c r="P4432" t="s">
        <v>12694</v>
      </c>
    </row>
    <row r="4433" spans="2:16" x14ac:dyDescent="0.25">
      <c r="B4433" t="s">
        <v>4438</v>
      </c>
      <c r="C4433" s="119" t="s">
        <v>60</v>
      </c>
      <c r="D4433" t="s">
        <v>11550</v>
      </c>
      <c r="E4433" t="s">
        <v>11530</v>
      </c>
      <c r="F4433" t="s">
        <v>11540</v>
      </c>
      <c r="G4433" t="s">
        <v>61</v>
      </c>
      <c r="H4433" t="s">
        <v>18</v>
      </c>
      <c r="I4433" t="s">
        <v>11541</v>
      </c>
      <c r="J4433">
        <v>2016</v>
      </c>
      <c r="K4433">
        <v>634.94000000000005</v>
      </c>
      <c r="L4433">
        <v>23</v>
      </c>
      <c r="M4433">
        <v>1</v>
      </c>
      <c r="N4433">
        <f t="shared" si="178"/>
        <v>0</v>
      </c>
      <c r="O4433">
        <f t="shared" si="179"/>
        <v>0</v>
      </c>
      <c r="P4433" t="s">
        <v>12694</v>
      </c>
    </row>
    <row r="4434" spans="2:16" x14ac:dyDescent="0.25">
      <c r="B4434" t="s">
        <v>4439</v>
      </c>
      <c r="C4434" s="119" t="s">
        <v>60</v>
      </c>
      <c r="D4434" t="s">
        <v>11550</v>
      </c>
      <c r="E4434" t="s">
        <v>11530</v>
      </c>
      <c r="F4434" t="s">
        <v>11540</v>
      </c>
      <c r="G4434" t="s">
        <v>61</v>
      </c>
      <c r="H4434" t="s">
        <v>18</v>
      </c>
      <c r="I4434" t="s">
        <v>11541</v>
      </c>
      <c r="J4434">
        <v>2016</v>
      </c>
      <c r="K4434">
        <v>850.37</v>
      </c>
      <c r="L4434">
        <v>20</v>
      </c>
      <c r="M4434">
        <v>1</v>
      </c>
      <c r="N4434">
        <f t="shared" si="178"/>
        <v>0</v>
      </c>
      <c r="O4434">
        <f t="shared" si="179"/>
        <v>0</v>
      </c>
      <c r="P4434" t="s">
        <v>12694</v>
      </c>
    </row>
    <row r="4435" spans="2:16" x14ac:dyDescent="0.25">
      <c r="B4435" t="s">
        <v>4440</v>
      </c>
      <c r="C4435" s="119" t="s">
        <v>60</v>
      </c>
      <c r="D4435" t="s">
        <v>11550</v>
      </c>
      <c r="E4435" t="s">
        <v>11530</v>
      </c>
      <c r="F4435" t="s">
        <v>11540</v>
      </c>
      <c r="G4435" t="s">
        <v>61</v>
      </c>
      <c r="H4435" t="s">
        <v>18</v>
      </c>
      <c r="I4435" t="s">
        <v>11541</v>
      </c>
      <c r="J4435">
        <v>2016</v>
      </c>
      <c r="K4435">
        <v>634.67999999999995</v>
      </c>
      <c r="L4435">
        <v>21</v>
      </c>
      <c r="M4435">
        <v>1</v>
      </c>
      <c r="N4435">
        <f t="shared" si="178"/>
        <v>0</v>
      </c>
      <c r="O4435">
        <f t="shared" si="179"/>
        <v>0</v>
      </c>
      <c r="P4435" t="s">
        <v>12694</v>
      </c>
    </row>
    <row r="4436" spans="2:16" x14ac:dyDescent="0.25">
      <c r="B4436" t="s">
        <v>4441</v>
      </c>
      <c r="C4436" s="119" t="s">
        <v>60</v>
      </c>
      <c r="D4436" t="s">
        <v>11546</v>
      </c>
      <c r="E4436" t="s">
        <v>11530</v>
      </c>
      <c r="F4436" t="s">
        <v>11540</v>
      </c>
      <c r="G4436" t="s">
        <v>61</v>
      </c>
      <c r="H4436" t="s">
        <v>18</v>
      </c>
      <c r="I4436" t="s">
        <v>11541</v>
      </c>
      <c r="J4436">
        <v>2016</v>
      </c>
      <c r="K4436">
        <v>635.07000000000005</v>
      </c>
      <c r="L4436">
        <v>24</v>
      </c>
      <c r="M4436">
        <v>1</v>
      </c>
      <c r="N4436">
        <f t="shared" si="178"/>
        <v>0</v>
      </c>
      <c r="O4436">
        <f t="shared" si="179"/>
        <v>0</v>
      </c>
      <c r="P4436" t="s">
        <v>12693</v>
      </c>
    </row>
    <row r="4437" spans="2:16" x14ac:dyDescent="0.25">
      <c r="B4437" t="s">
        <v>4442</v>
      </c>
      <c r="C4437" s="119" t="s">
        <v>60</v>
      </c>
      <c r="D4437" t="s">
        <v>11546</v>
      </c>
      <c r="E4437" t="s">
        <v>11530</v>
      </c>
      <c r="F4437" t="s">
        <v>11540</v>
      </c>
      <c r="G4437" t="s">
        <v>61</v>
      </c>
      <c r="H4437" t="s">
        <v>18</v>
      </c>
      <c r="I4437" t="s">
        <v>11541</v>
      </c>
      <c r="J4437">
        <v>2016</v>
      </c>
      <c r="K4437">
        <v>609.55999999999995</v>
      </c>
      <c r="L4437">
        <v>53</v>
      </c>
      <c r="M4437">
        <v>1</v>
      </c>
      <c r="N4437">
        <f t="shared" si="178"/>
        <v>0</v>
      </c>
      <c r="O4437">
        <f t="shared" si="179"/>
        <v>0</v>
      </c>
      <c r="P4437" t="s">
        <v>12694</v>
      </c>
    </row>
    <row r="4438" spans="2:16" x14ac:dyDescent="0.25">
      <c r="B4438" t="s">
        <v>4443</v>
      </c>
      <c r="C4438" s="119" t="s">
        <v>60</v>
      </c>
      <c r="D4438" t="s">
        <v>11546</v>
      </c>
      <c r="E4438" t="s">
        <v>11530</v>
      </c>
      <c r="F4438" t="s">
        <v>11540</v>
      </c>
      <c r="G4438" t="s">
        <v>61</v>
      </c>
      <c r="H4438" t="s">
        <v>18</v>
      </c>
      <c r="I4438" t="s">
        <v>11541</v>
      </c>
      <c r="J4438">
        <v>2016</v>
      </c>
      <c r="K4438">
        <v>605.41</v>
      </c>
      <c r="L4438">
        <v>21</v>
      </c>
      <c r="M4438">
        <v>1</v>
      </c>
      <c r="N4438">
        <f t="shared" si="178"/>
        <v>0</v>
      </c>
      <c r="O4438">
        <f t="shared" si="179"/>
        <v>0</v>
      </c>
      <c r="P4438" t="s">
        <v>12694</v>
      </c>
    </row>
    <row r="4439" spans="2:16" x14ac:dyDescent="0.25">
      <c r="B4439" t="s">
        <v>4444</v>
      </c>
      <c r="C4439" s="119" t="s">
        <v>60</v>
      </c>
      <c r="D4439" t="s">
        <v>11537</v>
      </c>
      <c r="E4439" t="s">
        <v>11530</v>
      </c>
      <c r="F4439" t="s">
        <v>11540</v>
      </c>
      <c r="G4439" t="s">
        <v>61</v>
      </c>
      <c r="H4439" t="s">
        <v>18</v>
      </c>
      <c r="I4439" t="s">
        <v>11541</v>
      </c>
      <c r="J4439">
        <v>2016</v>
      </c>
      <c r="K4439">
        <v>600.74</v>
      </c>
      <c r="M4439">
        <v>1</v>
      </c>
      <c r="N4439">
        <f t="shared" si="178"/>
        <v>0</v>
      </c>
      <c r="O4439">
        <f t="shared" si="179"/>
        <v>1</v>
      </c>
      <c r="P4439" t="s">
        <v>12694</v>
      </c>
    </row>
    <row r="4440" spans="2:16" x14ac:dyDescent="0.25">
      <c r="B4440" t="s">
        <v>4445</v>
      </c>
      <c r="C4440" s="119" t="s">
        <v>60</v>
      </c>
      <c r="D4440" t="s">
        <v>11537</v>
      </c>
      <c r="E4440" t="s">
        <v>11530</v>
      </c>
      <c r="F4440" t="s">
        <v>11540</v>
      </c>
      <c r="G4440" t="s">
        <v>61</v>
      </c>
      <c r="H4440" t="s">
        <v>18</v>
      </c>
      <c r="I4440" t="s">
        <v>11533</v>
      </c>
      <c r="J4440">
        <v>2016</v>
      </c>
      <c r="K4440">
        <v>600.74</v>
      </c>
      <c r="M4440">
        <v>1</v>
      </c>
      <c r="N4440">
        <f t="shared" si="178"/>
        <v>0</v>
      </c>
      <c r="O4440">
        <f t="shared" si="179"/>
        <v>1</v>
      </c>
      <c r="P4440" t="s">
        <v>12694</v>
      </c>
    </row>
    <row r="4441" spans="2:16" x14ac:dyDescent="0.25">
      <c r="B4441" t="s">
        <v>4446</v>
      </c>
      <c r="C4441" s="119" t="s">
        <v>60</v>
      </c>
      <c r="D4441" t="s">
        <v>11537</v>
      </c>
      <c r="E4441" t="s">
        <v>11530</v>
      </c>
      <c r="F4441" t="s">
        <v>11540</v>
      </c>
      <c r="G4441" t="s">
        <v>61</v>
      </c>
      <c r="H4441" t="s">
        <v>18</v>
      </c>
      <c r="I4441" t="s">
        <v>11533</v>
      </c>
      <c r="J4441">
        <v>2016</v>
      </c>
      <c r="K4441">
        <v>607.38</v>
      </c>
      <c r="L4441">
        <v>26</v>
      </c>
      <c r="M4441">
        <v>1</v>
      </c>
      <c r="N4441">
        <f t="shared" si="178"/>
        <v>0</v>
      </c>
      <c r="O4441">
        <f t="shared" si="179"/>
        <v>0</v>
      </c>
      <c r="P4441" t="s">
        <v>12694</v>
      </c>
    </row>
    <row r="4442" spans="2:16" x14ac:dyDescent="0.25">
      <c r="B4442" t="s">
        <v>4447</v>
      </c>
      <c r="C4442" s="119" t="s">
        <v>60</v>
      </c>
      <c r="D4442" t="s">
        <v>11537</v>
      </c>
      <c r="E4442" t="s">
        <v>11530</v>
      </c>
      <c r="F4442" t="s">
        <v>11540</v>
      </c>
      <c r="G4442" t="s">
        <v>61</v>
      </c>
      <c r="H4442" t="s">
        <v>18</v>
      </c>
      <c r="I4442" t="s">
        <v>11541</v>
      </c>
      <c r="J4442">
        <v>2016</v>
      </c>
      <c r="K4442">
        <v>633.01</v>
      </c>
      <c r="L4442">
        <v>24</v>
      </c>
      <c r="M4442">
        <v>1</v>
      </c>
      <c r="N4442">
        <f t="shared" si="178"/>
        <v>0</v>
      </c>
      <c r="O4442">
        <f t="shared" si="179"/>
        <v>0</v>
      </c>
      <c r="P4442" t="s">
        <v>12694</v>
      </c>
    </row>
    <row r="4443" spans="2:16" x14ac:dyDescent="0.25">
      <c r="B4443" t="s">
        <v>4448</v>
      </c>
      <c r="C4443" s="119" t="s">
        <v>60</v>
      </c>
      <c r="D4443" t="s">
        <v>11537</v>
      </c>
      <c r="E4443" t="s">
        <v>11530</v>
      </c>
      <c r="F4443" t="s">
        <v>11540</v>
      </c>
      <c r="G4443" t="s">
        <v>61</v>
      </c>
      <c r="H4443" t="s">
        <v>18</v>
      </c>
      <c r="I4443" t="s">
        <v>11541</v>
      </c>
      <c r="J4443">
        <v>2016</v>
      </c>
      <c r="K4443">
        <v>600.74</v>
      </c>
      <c r="M4443">
        <v>1</v>
      </c>
      <c r="N4443">
        <f t="shared" si="178"/>
        <v>0</v>
      </c>
      <c r="O4443">
        <f t="shared" si="179"/>
        <v>1</v>
      </c>
      <c r="P4443" t="s">
        <v>12694</v>
      </c>
    </row>
    <row r="4444" spans="2:16" x14ac:dyDescent="0.25">
      <c r="B4444" t="s">
        <v>4449</v>
      </c>
      <c r="C4444" s="119" t="s">
        <v>60</v>
      </c>
      <c r="D4444" t="s">
        <v>11537</v>
      </c>
      <c r="E4444" t="s">
        <v>11530</v>
      </c>
      <c r="F4444" t="s">
        <v>11540</v>
      </c>
      <c r="G4444" t="s">
        <v>61</v>
      </c>
      <c r="H4444" t="s">
        <v>18</v>
      </c>
      <c r="I4444" t="s">
        <v>11541</v>
      </c>
      <c r="J4444">
        <v>2016</v>
      </c>
      <c r="K4444">
        <v>600.74</v>
      </c>
      <c r="M4444">
        <v>1</v>
      </c>
      <c r="N4444">
        <f t="shared" si="178"/>
        <v>0</v>
      </c>
      <c r="O4444">
        <f t="shared" si="179"/>
        <v>1</v>
      </c>
      <c r="P4444" t="s">
        <v>12694</v>
      </c>
    </row>
    <row r="4445" spans="2:16" x14ac:dyDescent="0.25">
      <c r="B4445" t="s">
        <v>4450</v>
      </c>
      <c r="C4445" s="119" t="s">
        <v>60</v>
      </c>
      <c r="D4445" t="s">
        <v>11539</v>
      </c>
      <c r="E4445" t="s">
        <v>11530</v>
      </c>
      <c r="F4445" t="s">
        <v>11540</v>
      </c>
      <c r="G4445" t="s">
        <v>61</v>
      </c>
      <c r="H4445" t="s">
        <v>18</v>
      </c>
      <c r="I4445" t="s">
        <v>11541</v>
      </c>
      <c r="J4445">
        <v>2016</v>
      </c>
      <c r="K4445">
        <v>606.4</v>
      </c>
      <c r="L4445">
        <v>22</v>
      </c>
      <c r="M4445">
        <v>1</v>
      </c>
      <c r="N4445">
        <f t="shared" si="178"/>
        <v>0</v>
      </c>
      <c r="O4445">
        <f t="shared" si="179"/>
        <v>0</v>
      </c>
      <c r="P4445" t="s">
        <v>12694</v>
      </c>
    </row>
    <row r="4446" spans="2:16" x14ac:dyDescent="0.25">
      <c r="B4446" t="s">
        <v>4451</v>
      </c>
      <c r="C4446" s="119" t="s">
        <v>60</v>
      </c>
      <c r="D4446" t="s">
        <v>11537</v>
      </c>
      <c r="E4446" t="s">
        <v>11530</v>
      </c>
      <c r="F4446" t="s">
        <v>11540</v>
      </c>
      <c r="G4446" t="s">
        <v>61</v>
      </c>
      <c r="H4446" t="s">
        <v>18</v>
      </c>
      <c r="I4446" t="s">
        <v>11533</v>
      </c>
      <c r="J4446">
        <v>2016</v>
      </c>
      <c r="K4446">
        <v>608.16999999999996</v>
      </c>
      <c r="L4446">
        <v>23</v>
      </c>
      <c r="M4446">
        <v>1</v>
      </c>
      <c r="N4446">
        <f t="shared" si="178"/>
        <v>0</v>
      </c>
      <c r="O4446">
        <f t="shared" si="179"/>
        <v>0</v>
      </c>
      <c r="P4446" t="s">
        <v>12694</v>
      </c>
    </row>
    <row r="4447" spans="2:16" x14ac:dyDescent="0.25">
      <c r="B4447" t="s">
        <v>4452</v>
      </c>
      <c r="C4447" s="119" t="s">
        <v>60</v>
      </c>
      <c r="D4447" t="s">
        <v>11537</v>
      </c>
      <c r="E4447" t="s">
        <v>11530</v>
      </c>
      <c r="F4447" t="s">
        <v>11540</v>
      </c>
      <c r="G4447" t="s">
        <v>61</v>
      </c>
      <c r="H4447" t="s">
        <v>18</v>
      </c>
      <c r="I4447" t="s">
        <v>11541</v>
      </c>
      <c r="J4447">
        <v>2016</v>
      </c>
      <c r="K4447">
        <v>605.15</v>
      </c>
      <c r="L4447">
        <v>22</v>
      </c>
      <c r="M4447">
        <v>1</v>
      </c>
      <c r="N4447">
        <f t="shared" si="178"/>
        <v>0</v>
      </c>
      <c r="O4447">
        <f t="shared" si="179"/>
        <v>0</v>
      </c>
      <c r="P4447" t="s">
        <v>12694</v>
      </c>
    </row>
    <row r="4448" spans="2:16" x14ac:dyDescent="0.25">
      <c r="B4448" t="s">
        <v>4453</v>
      </c>
      <c r="C4448" s="119" t="s">
        <v>60</v>
      </c>
      <c r="D4448" t="s">
        <v>11537</v>
      </c>
      <c r="E4448" t="s">
        <v>11530</v>
      </c>
      <c r="F4448" t="s">
        <v>11540</v>
      </c>
      <c r="G4448" t="s">
        <v>61</v>
      </c>
      <c r="H4448" t="s">
        <v>18</v>
      </c>
      <c r="I4448" t="s">
        <v>11541</v>
      </c>
      <c r="J4448">
        <v>2016</v>
      </c>
      <c r="K4448">
        <v>605.15</v>
      </c>
      <c r="L4448">
        <v>22</v>
      </c>
      <c r="M4448">
        <v>1</v>
      </c>
      <c r="N4448">
        <f t="shared" si="178"/>
        <v>0</v>
      </c>
      <c r="O4448">
        <f t="shared" si="179"/>
        <v>0</v>
      </c>
      <c r="P4448" t="s">
        <v>12694</v>
      </c>
    </row>
    <row r="4449" spans="2:16" x14ac:dyDescent="0.25">
      <c r="B4449" t="s">
        <v>4454</v>
      </c>
      <c r="C4449" s="119" t="s">
        <v>60</v>
      </c>
      <c r="D4449" t="s">
        <v>11537</v>
      </c>
      <c r="E4449" t="s">
        <v>11530</v>
      </c>
      <c r="F4449" t="s">
        <v>11540</v>
      </c>
      <c r="G4449" t="s">
        <v>61</v>
      </c>
      <c r="H4449" t="s">
        <v>18</v>
      </c>
      <c r="I4449" t="s">
        <v>11541</v>
      </c>
      <c r="J4449">
        <v>2016</v>
      </c>
      <c r="K4449">
        <v>605.11</v>
      </c>
      <c r="L4449">
        <v>22</v>
      </c>
      <c r="M4449">
        <v>1</v>
      </c>
      <c r="N4449">
        <f t="shared" si="178"/>
        <v>0</v>
      </c>
      <c r="O4449">
        <f t="shared" si="179"/>
        <v>0</v>
      </c>
      <c r="P4449" t="s">
        <v>12694</v>
      </c>
    </row>
    <row r="4450" spans="2:16" x14ac:dyDescent="0.25">
      <c r="B4450" t="s">
        <v>4455</v>
      </c>
      <c r="C4450" s="119" t="s">
        <v>60</v>
      </c>
      <c r="D4450" t="s">
        <v>11537</v>
      </c>
      <c r="E4450" t="s">
        <v>11530</v>
      </c>
      <c r="F4450" t="s">
        <v>11540</v>
      </c>
      <c r="G4450" t="s">
        <v>61</v>
      </c>
      <c r="H4450" t="s">
        <v>18</v>
      </c>
      <c r="I4450" t="s">
        <v>11541</v>
      </c>
      <c r="J4450">
        <v>2016</v>
      </c>
      <c r="K4450">
        <v>602.70000000000005</v>
      </c>
      <c r="M4450">
        <v>1</v>
      </c>
      <c r="N4450">
        <f t="shared" si="178"/>
        <v>0</v>
      </c>
      <c r="O4450">
        <f t="shared" si="179"/>
        <v>1</v>
      </c>
      <c r="P4450" t="s">
        <v>12694</v>
      </c>
    </row>
    <row r="4451" spans="2:16" x14ac:dyDescent="0.25">
      <c r="B4451" t="s">
        <v>4456</v>
      </c>
      <c r="C4451" s="119" t="s">
        <v>60</v>
      </c>
      <c r="D4451" t="s">
        <v>11537</v>
      </c>
      <c r="E4451" t="s">
        <v>11530</v>
      </c>
      <c r="F4451" t="s">
        <v>11540</v>
      </c>
      <c r="G4451" t="s">
        <v>61</v>
      </c>
      <c r="H4451" t="s">
        <v>18</v>
      </c>
      <c r="I4451" t="s">
        <v>11541</v>
      </c>
      <c r="J4451">
        <v>2016</v>
      </c>
      <c r="K4451">
        <v>602.70000000000005</v>
      </c>
      <c r="M4451">
        <v>1</v>
      </c>
      <c r="N4451">
        <f t="shared" si="178"/>
        <v>0</v>
      </c>
      <c r="O4451">
        <f t="shared" si="179"/>
        <v>1</v>
      </c>
      <c r="P4451" t="s">
        <v>12694</v>
      </c>
    </row>
    <row r="4452" spans="2:16" x14ac:dyDescent="0.25">
      <c r="B4452" t="s">
        <v>4457</v>
      </c>
      <c r="C4452" s="119" t="s">
        <v>60</v>
      </c>
      <c r="D4452" t="s">
        <v>11537</v>
      </c>
      <c r="E4452" t="s">
        <v>11530</v>
      </c>
      <c r="F4452" t="s">
        <v>11540</v>
      </c>
      <c r="G4452" t="s">
        <v>61</v>
      </c>
      <c r="H4452" t="s">
        <v>18</v>
      </c>
      <c r="I4452" t="s">
        <v>11541</v>
      </c>
      <c r="J4452">
        <v>2016</v>
      </c>
      <c r="K4452">
        <v>784.07</v>
      </c>
      <c r="L4452">
        <v>27</v>
      </c>
      <c r="M4452">
        <v>1</v>
      </c>
      <c r="N4452">
        <f t="shared" si="178"/>
        <v>0</v>
      </c>
      <c r="O4452">
        <f t="shared" si="179"/>
        <v>0</v>
      </c>
      <c r="P4452" t="s">
        <v>12694</v>
      </c>
    </row>
    <row r="4453" spans="2:16" x14ac:dyDescent="0.25">
      <c r="B4453" t="s">
        <v>4458</v>
      </c>
      <c r="C4453" s="119" t="s">
        <v>60</v>
      </c>
      <c r="D4453" t="s">
        <v>11537</v>
      </c>
      <c r="E4453" t="s">
        <v>11530</v>
      </c>
      <c r="F4453" t="s">
        <v>11540</v>
      </c>
      <c r="G4453" t="s">
        <v>61</v>
      </c>
      <c r="H4453" t="s">
        <v>18</v>
      </c>
      <c r="I4453" t="s">
        <v>11533</v>
      </c>
      <c r="J4453">
        <v>2016</v>
      </c>
      <c r="K4453">
        <v>600.74</v>
      </c>
      <c r="M4453">
        <v>1</v>
      </c>
      <c r="N4453">
        <f t="shared" si="178"/>
        <v>0</v>
      </c>
      <c r="O4453">
        <f t="shared" si="179"/>
        <v>1</v>
      </c>
      <c r="P4453" t="s">
        <v>12694</v>
      </c>
    </row>
    <row r="4454" spans="2:16" x14ac:dyDescent="0.25">
      <c r="B4454" t="s">
        <v>4459</v>
      </c>
      <c r="C4454" s="119" t="s">
        <v>60</v>
      </c>
      <c r="D4454" t="s">
        <v>11537</v>
      </c>
      <c r="E4454" t="s">
        <v>11530</v>
      </c>
      <c r="F4454" t="s">
        <v>11540</v>
      </c>
      <c r="G4454" t="s">
        <v>61</v>
      </c>
      <c r="H4454" t="s">
        <v>18</v>
      </c>
      <c r="I4454" t="s">
        <v>11541</v>
      </c>
      <c r="J4454">
        <v>2016</v>
      </c>
      <c r="K4454">
        <v>603.32000000000005</v>
      </c>
      <c r="L4454">
        <v>20</v>
      </c>
      <c r="M4454">
        <v>1</v>
      </c>
      <c r="N4454">
        <f t="shared" si="178"/>
        <v>0</v>
      </c>
      <c r="O4454">
        <f t="shared" si="179"/>
        <v>0</v>
      </c>
      <c r="P4454" t="s">
        <v>12694</v>
      </c>
    </row>
    <row r="4455" spans="2:16" x14ac:dyDescent="0.25">
      <c r="B4455" t="s">
        <v>4460</v>
      </c>
      <c r="C4455" s="119" t="s">
        <v>60</v>
      </c>
      <c r="D4455" t="s">
        <v>11537</v>
      </c>
      <c r="E4455" t="s">
        <v>11530</v>
      </c>
      <c r="F4455" t="s">
        <v>11540</v>
      </c>
      <c r="G4455" t="s">
        <v>61</v>
      </c>
      <c r="H4455" t="s">
        <v>18</v>
      </c>
      <c r="I4455" t="s">
        <v>11541</v>
      </c>
      <c r="J4455">
        <v>2016</v>
      </c>
      <c r="K4455">
        <v>603.32000000000005</v>
      </c>
      <c r="L4455">
        <v>20</v>
      </c>
      <c r="M4455">
        <v>1</v>
      </c>
      <c r="N4455">
        <f t="shared" si="178"/>
        <v>0</v>
      </c>
      <c r="O4455">
        <f t="shared" si="179"/>
        <v>0</v>
      </c>
      <c r="P4455" t="s">
        <v>12694</v>
      </c>
    </row>
    <row r="4456" spans="2:16" x14ac:dyDescent="0.25">
      <c r="B4456" t="s">
        <v>4461</v>
      </c>
      <c r="C4456" s="119" t="s">
        <v>60</v>
      </c>
      <c r="D4456" t="s">
        <v>11537</v>
      </c>
      <c r="E4456" t="s">
        <v>11530</v>
      </c>
      <c r="F4456" t="s">
        <v>11540</v>
      </c>
      <c r="G4456" t="s">
        <v>61</v>
      </c>
      <c r="H4456" t="s">
        <v>18</v>
      </c>
      <c r="I4456" t="s">
        <v>11541</v>
      </c>
      <c r="J4456">
        <v>2016</v>
      </c>
      <c r="K4456">
        <v>633.37</v>
      </c>
      <c r="L4456">
        <v>27</v>
      </c>
      <c r="M4456">
        <v>1</v>
      </c>
      <c r="N4456">
        <f t="shared" si="178"/>
        <v>0</v>
      </c>
      <c r="O4456">
        <f t="shared" si="179"/>
        <v>0</v>
      </c>
      <c r="P4456" t="s">
        <v>12694</v>
      </c>
    </row>
    <row r="4457" spans="2:16" x14ac:dyDescent="0.25">
      <c r="B4457" t="s">
        <v>4462</v>
      </c>
      <c r="C4457" s="119" t="s">
        <v>60</v>
      </c>
      <c r="D4457" t="s">
        <v>11537</v>
      </c>
      <c r="E4457" t="s">
        <v>11530</v>
      </c>
      <c r="F4457" t="s">
        <v>11540</v>
      </c>
      <c r="G4457" t="s">
        <v>61</v>
      </c>
      <c r="H4457" t="s">
        <v>18</v>
      </c>
      <c r="I4457" t="s">
        <v>11533</v>
      </c>
      <c r="J4457">
        <v>2016</v>
      </c>
      <c r="K4457">
        <v>602.36</v>
      </c>
      <c r="M4457">
        <v>1</v>
      </c>
      <c r="N4457">
        <f t="shared" si="178"/>
        <v>0</v>
      </c>
      <c r="O4457">
        <f t="shared" si="179"/>
        <v>1</v>
      </c>
      <c r="P4457" t="s">
        <v>12694</v>
      </c>
    </row>
    <row r="4458" spans="2:16" x14ac:dyDescent="0.25">
      <c r="B4458" t="s">
        <v>4463</v>
      </c>
      <c r="C4458" s="119" t="s">
        <v>60</v>
      </c>
      <c r="D4458" t="s">
        <v>11537</v>
      </c>
      <c r="E4458" t="s">
        <v>11530</v>
      </c>
      <c r="F4458" t="s">
        <v>11540</v>
      </c>
      <c r="G4458" t="s">
        <v>61</v>
      </c>
      <c r="H4458" t="s">
        <v>18</v>
      </c>
      <c r="I4458" t="s">
        <v>11533</v>
      </c>
      <c r="J4458">
        <v>2016</v>
      </c>
      <c r="K4458">
        <v>822.25</v>
      </c>
      <c r="L4458">
        <v>22</v>
      </c>
      <c r="M4458">
        <v>1</v>
      </c>
      <c r="N4458">
        <f t="shared" si="178"/>
        <v>0</v>
      </c>
      <c r="O4458">
        <f t="shared" si="179"/>
        <v>0</v>
      </c>
      <c r="P4458" t="s">
        <v>12694</v>
      </c>
    </row>
    <row r="4459" spans="2:16" x14ac:dyDescent="0.25">
      <c r="B4459" t="s">
        <v>4464</v>
      </c>
      <c r="C4459" s="119" t="s">
        <v>60</v>
      </c>
      <c r="D4459" t="s">
        <v>11537</v>
      </c>
      <c r="E4459" t="s">
        <v>11530</v>
      </c>
      <c r="F4459" t="s">
        <v>11540</v>
      </c>
      <c r="G4459" t="s">
        <v>61</v>
      </c>
      <c r="H4459" t="s">
        <v>18</v>
      </c>
      <c r="I4459" t="s">
        <v>11533</v>
      </c>
      <c r="J4459">
        <v>2016</v>
      </c>
      <c r="K4459">
        <v>602.36</v>
      </c>
      <c r="M4459">
        <v>1</v>
      </c>
      <c r="N4459">
        <f t="shared" si="178"/>
        <v>0</v>
      </c>
      <c r="O4459">
        <f t="shared" si="179"/>
        <v>1</v>
      </c>
      <c r="P4459" t="s">
        <v>12694</v>
      </c>
    </row>
    <row r="4460" spans="2:16" x14ac:dyDescent="0.25">
      <c r="B4460" t="s">
        <v>4465</v>
      </c>
      <c r="C4460" s="119" t="s">
        <v>60</v>
      </c>
      <c r="D4460" t="s">
        <v>11539</v>
      </c>
      <c r="E4460" t="s">
        <v>11530</v>
      </c>
      <c r="F4460" t="s">
        <v>11540</v>
      </c>
      <c r="G4460" t="s">
        <v>61</v>
      </c>
      <c r="H4460" t="s">
        <v>18</v>
      </c>
      <c r="I4460" t="s">
        <v>11541</v>
      </c>
      <c r="J4460">
        <v>2016</v>
      </c>
      <c r="K4460">
        <v>602.36</v>
      </c>
      <c r="M4460">
        <v>1</v>
      </c>
      <c r="N4460">
        <f t="shared" si="178"/>
        <v>0</v>
      </c>
      <c r="O4460">
        <f t="shared" si="179"/>
        <v>1</v>
      </c>
      <c r="P4460" t="s">
        <v>12694</v>
      </c>
    </row>
    <row r="4461" spans="2:16" x14ac:dyDescent="0.25">
      <c r="B4461" t="s">
        <v>4466</v>
      </c>
      <c r="C4461" s="119" t="s">
        <v>60</v>
      </c>
      <c r="D4461" t="s">
        <v>11537</v>
      </c>
      <c r="E4461" t="s">
        <v>11530</v>
      </c>
      <c r="F4461" t="s">
        <v>11540</v>
      </c>
      <c r="G4461" t="s">
        <v>61</v>
      </c>
      <c r="H4461" t="s">
        <v>18</v>
      </c>
      <c r="I4461" t="s">
        <v>11541</v>
      </c>
      <c r="J4461">
        <v>2016</v>
      </c>
      <c r="K4461">
        <v>635.48</v>
      </c>
      <c r="L4461">
        <v>30</v>
      </c>
      <c r="M4461">
        <v>1</v>
      </c>
      <c r="N4461">
        <f t="shared" si="178"/>
        <v>0</v>
      </c>
      <c r="O4461">
        <f t="shared" si="179"/>
        <v>0</v>
      </c>
      <c r="P4461" t="s">
        <v>12694</v>
      </c>
    </row>
    <row r="4462" spans="2:16" x14ac:dyDescent="0.25">
      <c r="B4462" t="s">
        <v>4467</v>
      </c>
      <c r="C4462" s="119" t="s">
        <v>60</v>
      </c>
      <c r="D4462" t="s">
        <v>11539</v>
      </c>
      <c r="E4462" t="s">
        <v>11530</v>
      </c>
      <c r="F4462" t="s">
        <v>11540</v>
      </c>
      <c r="G4462" t="s">
        <v>61</v>
      </c>
      <c r="H4462" t="s">
        <v>18</v>
      </c>
      <c r="I4462" t="s">
        <v>11533</v>
      </c>
      <c r="J4462">
        <v>2016</v>
      </c>
      <c r="K4462">
        <v>1034.6300000000001</v>
      </c>
      <c r="L4462">
        <v>154</v>
      </c>
      <c r="M4462">
        <v>1</v>
      </c>
      <c r="N4462">
        <f t="shared" si="178"/>
        <v>0</v>
      </c>
      <c r="O4462">
        <f t="shared" si="179"/>
        <v>0</v>
      </c>
      <c r="P4462" t="s">
        <v>12694</v>
      </c>
    </row>
    <row r="4463" spans="2:16" x14ac:dyDescent="0.25">
      <c r="B4463" t="s">
        <v>4468</v>
      </c>
      <c r="C4463" s="119" t="s">
        <v>60</v>
      </c>
      <c r="D4463" t="s">
        <v>11539</v>
      </c>
      <c r="E4463" t="s">
        <v>11530</v>
      </c>
      <c r="F4463" t="s">
        <v>11540</v>
      </c>
      <c r="G4463" t="s">
        <v>61</v>
      </c>
      <c r="H4463" t="s">
        <v>18</v>
      </c>
      <c r="I4463" t="s">
        <v>11533</v>
      </c>
      <c r="J4463">
        <v>2016</v>
      </c>
      <c r="K4463">
        <v>1099.2</v>
      </c>
      <c r="L4463">
        <v>32</v>
      </c>
      <c r="M4463">
        <v>1</v>
      </c>
      <c r="N4463">
        <f t="shared" si="178"/>
        <v>0</v>
      </c>
      <c r="O4463">
        <f t="shared" si="179"/>
        <v>0</v>
      </c>
      <c r="P4463" t="s">
        <v>12694</v>
      </c>
    </row>
    <row r="4464" spans="2:16" x14ac:dyDescent="0.25">
      <c r="B4464" t="s">
        <v>4469</v>
      </c>
      <c r="C4464" s="119" t="s">
        <v>60</v>
      </c>
      <c r="D4464" t="s">
        <v>11542</v>
      </c>
      <c r="E4464" t="s">
        <v>11530</v>
      </c>
      <c r="F4464" t="s">
        <v>11540</v>
      </c>
      <c r="G4464" t="s">
        <v>61</v>
      </c>
      <c r="H4464" t="s">
        <v>18</v>
      </c>
      <c r="I4464" t="s">
        <v>11533</v>
      </c>
      <c r="J4464">
        <v>2016</v>
      </c>
      <c r="K4464">
        <v>607.97</v>
      </c>
      <c r="L4464">
        <v>22</v>
      </c>
      <c r="M4464">
        <v>1</v>
      </c>
      <c r="N4464">
        <f t="shared" si="178"/>
        <v>0</v>
      </c>
      <c r="O4464">
        <f t="shared" si="179"/>
        <v>0</v>
      </c>
      <c r="P4464" t="s">
        <v>12694</v>
      </c>
    </row>
    <row r="4465" spans="2:16" x14ac:dyDescent="0.25">
      <c r="B4465" t="s">
        <v>4470</v>
      </c>
      <c r="C4465" s="119" t="s">
        <v>60</v>
      </c>
      <c r="D4465" t="s">
        <v>11537</v>
      </c>
      <c r="E4465" t="s">
        <v>11530</v>
      </c>
      <c r="F4465" t="s">
        <v>11540</v>
      </c>
      <c r="G4465" t="s">
        <v>61</v>
      </c>
      <c r="H4465" t="s">
        <v>18</v>
      </c>
      <c r="I4465" t="s">
        <v>11541</v>
      </c>
      <c r="J4465">
        <v>2016</v>
      </c>
      <c r="K4465">
        <v>907.75</v>
      </c>
      <c r="L4465">
        <v>57</v>
      </c>
      <c r="M4465">
        <v>1</v>
      </c>
      <c r="N4465">
        <f t="shared" si="178"/>
        <v>0</v>
      </c>
      <c r="O4465">
        <f t="shared" si="179"/>
        <v>0</v>
      </c>
      <c r="P4465" t="s">
        <v>12694</v>
      </c>
    </row>
    <row r="4466" spans="2:16" x14ac:dyDescent="0.25">
      <c r="B4466" t="s">
        <v>4471</v>
      </c>
      <c r="C4466" s="119" t="s">
        <v>60</v>
      </c>
      <c r="D4466" t="s">
        <v>11539</v>
      </c>
      <c r="E4466" t="s">
        <v>11530</v>
      </c>
      <c r="F4466" t="s">
        <v>11540</v>
      </c>
      <c r="G4466" t="s">
        <v>61</v>
      </c>
      <c r="H4466" t="s">
        <v>18</v>
      </c>
      <c r="I4466" t="s">
        <v>11533</v>
      </c>
      <c r="J4466">
        <v>2016</v>
      </c>
      <c r="K4466">
        <v>609.24</v>
      </c>
      <c r="L4466">
        <v>27</v>
      </c>
      <c r="M4466">
        <v>1</v>
      </c>
      <c r="N4466">
        <f t="shared" si="178"/>
        <v>0</v>
      </c>
      <c r="O4466">
        <f t="shared" si="179"/>
        <v>0</v>
      </c>
      <c r="P4466" t="s">
        <v>12694</v>
      </c>
    </row>
    <row r="4467" spans="2:16" x14ac:dyDescent="0.25">
      <c r="B4467" t="s">
        <v>4472</v>
      </c>
      <c r="C4467" s="119" t="s">
        <v>60</v>
      </c>
      <c r="D4467" t="s">
        <v>11552</v>
      </c>
      <c r="E4467" t="s">
        <v>11530</v>
      </c>
      <c r="F4467" t="s">
        <v>11540</v>
      </c>
      <c r="G4467" t="s">
        <v>61</v>
      </c>
      <c r="H4467" t="s">
        <v>18</v>
      </c>
      <c r="I4467" t="s">
        <v>11541</v>
      </c>
      <c r="J4467">
        <v>2016</v>
      </c>
      <c r="K4467">
        <v>634.79</v>
      </c>
      <c r="L4467">
        <v>25</v>
      </c>
      <c r="M4467">
        <v>1</v>
      </c>
      <c r="N4467">
        <f t="shared" si="178"/>
        <v>0</v>
      </c>
      <c r="O4467">
        <f t="shared" si="179"/>
        <v>0</v>
      </c>
      <c r="P4467" t="s">
        <v>12694</v>
      </c>
    </row>
    <row r="4468" spans="2:16" x14ac:dyDescent="0.25">
      <c r="B4468" t="s">
        <v>4473</v>
      </c>
      <c r="C4468" s="119" t="s">
        <v>60</v>
      </c>
      <c r="D4468" t="s">
        <v>11552</v>
      </c>
      <c r="E4468" t="s">
        <v>11530</v>
      </c>
      <c r="F4468" t="s">
        <v>11540</v>
      </c>
      <c r="G4468" t="s">
        <v>61</v>
      </c>
      <c r="H4468" t="s">
        <v>18</v>
      </c>
      <c r="I4468" t="s">
        <v>11541</v>
      </c>
      <c r="J4468">
        <v>2016</v>
      </c>
      <c r="K4468">
        <v>607.77</v>
      </c>
      <c r="L4468">
        <v>42</v>
      </c>
      <c r="M4468">
        <v>1</v>
      </c>
      <c r="N4468">
        <f t="shared" si="178"/>
        <v>0</v>
      </c>
      <c r="O4468">
        <f t="shared" si="179"/>
        <v>0</v>
      </c>
      <c r="P4468" t="s">
        <v>12694</v>
      </c>
    </row>
    <row r="4469" spans="2:16" x14ac:dyDescent="0.25">
      <c r="B4469" t="s">
        <v>4474</v>
      </c>
      <c r="C4469" s="119" t="s">
        <v>60</v>
      </c>
      <c r="D4469" t="s">
        <v>11552</v>
      </c>
      <c r="E4469" t="s">
        <v>11530</v>
      </c>
      <c r="F4469" t="s">
        <v>11540</v>
      </c>
      <c r="G4469" t="s">
        <v>61</v>
      </c>
      <c r="H4469" t="s">
        <v>18</v>
      </c>
      <c r="I4469" t="s">
        <v>11541</v>
      </c>
      <c r="J4469">
        <v>2016</v>
      </c>
      <c r="K4469">
        <v>606.5</v>
      </c>
      <c r="L4469">
        <v>32</v>
      </c>
      <c r="M4469">
        <v>1</v>
      </c>
      <c r="N4469">
        <f t="shared" si="178"/>
        <v>0</v>
      </c>
      <c r="O4469">
        <f t="shared" si="179"/>
        <v>0</v>
      </c>
      <c r="P4469" t="s">
        <v>12694</v>
      </c>
    </row>
    <row r="4470" spans="2:16" x14ac:dyDescent="0.25">
      <c r="B4470" t="s">
        <v>4475</v>
      </c>
      <c r="C4470" s="119" t="s">
        <v>60</v>
      </c>
      <c r="D4470" t="s">
        <v>11537</v>
      </c>
      <c r="E4470" t="s">
        <v>11530</v>
      </c>
      <c r="F4470" t="s">
        <v>11540</v>
      </c>
      <c r="G4470" t="s">
        <v>61</v>
      </c>
      <c r="H4470" t="s">
        <v>18</v>
      </c>
      <c r="I4470" t="s">
        <v>11541</v>
      </c>
      <c r="J4470">
        <v>2016</v>
      </c>
      <c r="K4470">
        <v>605.28</v>
      </c>
      <c r="L4470">
        <v>22</v>
      </c>
      <c r="M4470">
        <v>1</v>
      </c>
      <c r="N4470">
        <f t="shared" si="178"/>
        <v>0</v>
      </c>
      <c r="O4470">
        <f t="shared" si="179"/>
        <v>0</v>
      </c>
      <c r="P4470" t="s">
        <v>12694</v>
      </c>
    </row>
    <row r="4471" spans="2:16" x14ac:dyDescent="0.25">
      <c r="B4471" t="s">
        <v>4476</v>
      </c>
      <c r="C4471" s="119" t="s">
        <v>60</v>
      </c>
      <c r="D4471" t="s">
        <v>11537</v>
      </c>
      <c r="E4471" t="s">
        <v>11530</v>
      </c>
      <c r="F4471" t="s">
        <v>11540</v>
      </c>
      <c r="G4471" t="s">
        <v>61</v>
      </c>
      <c r="H4471" t="s">
        <v>18</v>
      </c>
      <c r="I4471" t="s">
        <v>11541</v>
      </c>
      <c r="J4471">
        <v>2016</v>
      </c>
      <c r="K4471">
        <v>635.36</v>
      </c>
      <c r="L4471">
        <v>29</v>
      </c>
      <c r="M4471">
        <v>1</v>
      </c>
      <c r="N4471">
        <f t="shared" si="178"/>
        <v>0</v>
      </c>
      <c r="O4471">
        <f t="shared" si="179"/>
        <v>0</v>
      </c>
      <c r="P4471" t="s">
        <v>12694</v>
      </c>
    </row>
    <row r="4472" spans="2:16" x14ac:dyDescent="0.25">
      <c r="B4472" t="s">
        <v>4477</v>
      </c>
      <c r="C4472" s="119" t="s">
        <v>60</v>
      </c>
      <c r="D4472" t="s">
        <v>11537</v>
      </c>
      <c r="E4472" t="s">
        <v>11530</v>
      </c>
      <c r="F4472" t="s">
        <v>11540</v>
      </c>
      <c r="G4472" t="s">
        <v>61</v>
      </c>
      <c r="H4472" t="s">
        <v>18</v>
      </c>
      <c r="I4472" t="s">
        <v>11541</v>
      </c>
      <c r="J4472">
        <v>2016</v>
      </c>
      <c r="K4472">
        <v>635.22</v>
      </c>
      <c r="L4472">
        <v>28</v>
      </c>
      <c r="M4472">
        <v>1</v>
      </c>
      <c r="N4472">
        <f t="shared" si="178"/>
        <v>0</v>
      </c>
      <c r="O4472">
        <f t="shared" si="179"/>
        <v>0</v>
      </c>
      <c r="P4472" t="s">
        <v>12694</v>
      </c>
    </row>
    <row r="4473" spans="2:16" x14ac:dyDescent="0.25">
      <c r="B4473" t="s">
        <v>4478</v>
      </c>
      <c r="C4473" s="119" t="s">
        <v>60</v>
      </c>
      <c r="D4473" t="s">
        <v>11550</v>
      </c>
      <c r="E4473" t="s">
        <v>11530</v>
      </c>
      <c r="F4473" t="s">
        <v>11540</v>
      </c>
      <c r="G4473" t="s">
        <v>61</v>
      </c>
      <c r="H4473" t="s">
        <v>18</v>
      </c>
      <c r="I4473" t="s">
        <v>11541</v>
      </c>
      <c r="J4473">
        <v>2016</v>
      </c>
      <c r="K4473">
        <v>606.17999999999995</v>
      </c>
      <c r="L4473">
        <v>29</v>
      </c>
      <c r="M4473">
        <v>1</v>
      </c>
      <c r="N4473">
        <f t="shared" si="178"/>
        <v>0</v>
      </c>
      <c r="O4473">
        <f t="shared" si="179"/>
        <v>0</v>
      </c>
      <c r="P4473" t="s">
        <v>12694</v>
      </c>
    </row>
    <row r="4474" spans="2:16" x14ac:dyDescent="0.25">
      <c r="B4474" t="s">
        <v>4479</v>
      </c>
      <c r="C4474" s="119" t="s">
        <v>60</v>
      </c>
      <c r="D4474" t="s">
        <v>11550</v>
      </c>
      <c r="E4474" t="s">
        <v>11530</v>
      </c>
      <c r="F4474" t="s">
        <v>11540</v>
      </c>
      <c r="G4474" t="s">
        <v>61</v>
      </c>
      <c r="H4474" t="s">
        <v>18</v>
      </c>
      <c r="I4474" t="s">
        <v>11541</v>
      </c>
      <c r="J4474">
        <v>2016</v>
      </c>
      <c r="K4474">
        <v>605.91999999999996</v>
      </c>
      <c r="L4474">
        <v>27</v>
      </c>
      <c r="M4474">
        <v>1</v>
      </c>
      <c r="N4474">
        <f t="shared" si="178"/>
        <v>0</v>
      </c>
      <c r="O4474">
        <f t="shared" si="179"/>
        <v>0</v>
      </c>
      <c r="P4474" t="s">
        <v>12694</v>
      </c>
    </row>
    <row r="4475" spans="2:16" x14ac:dyDescent="0.25">
      <c r="B4475" t="s">
        <v>4480</v>
      </c>
      <c r="C4475" s="119" t="s">
        <v>60</v>
      </c>
      <c r="D4475" t="s">
        <v>11537</v>
      </c>
      <c r="E4475" t="s">
        <v>11530</v>
      </c>
      <c r="F4475" t="s">
        <v>11540</v>
      </c>
      <c r="G4475" t="s">
        <v>61</v>
      </c>
      <c r="H4475" t="s">
        <v>18</v>
      </c>
      <c r="I4475" t="s">
        <v>11541</v>
      </c>
      <c r="J4475">
        <v>2016</v>
      </c>
      <c r="K4475">
        <v>607.29999999999995</v>
      </c>
      <c r="L4475">
        <v>29</v>
      </c>
      <c r="M4475">
        <v>1</v>
      </c>
      <c r="N4475">
        <f t="shared" si="178"/>
        <v>0</v>
      </c>
      <c r="O4475">
        <f t="shared" si="179"/>
        <v>0</v>
      </c>
      <c r="P4475" t="s">
        <v>12694</v>
      </c>
    </row>
    <row r="4476" spans="2:16" x14ac:dyDescent="0.25">
      <c r="B4476" t="s">
        <v>4481</v>
      </c>
      <c r="C4476" s="119" t="s">
        <v>60</v>
      </c>
      <c r="D4476" t="s">
        <v>11537</v>
      </c>
      <c r="E4476" t="s">
        <v>11530</v>
      </c>
      <c r="F4476" t="s">
        <v>11540</v>
      </c>
      <c r="G4476" t="s">
        <v>61</v>
      </c>
      <c r="H4476" t="s">
        <v>18</v>
      </c>
      <c r="I4476" t="s">
        <v>11541</v>
      </c>
      <c r="J4476">
        <v>2016</v>
      </c>
      <c r="K4476">
        <v>635.53</v>
      </c>
      <c r="L4476">
        <v>23</v>
      </c>
      <c r="M4476">
        <v>1</v>
      </c>
      <c r="N4476">
        <f t="shared" si="178"/>
        <v>0</v>
      </c>
      <c r="O4476">
        <f t="shared" si="179"/>
        <v>0</v>
      </c>
      <c r="P4476" t="s">
        <v>12694</v>
      </c>
    </row>
    <row r="4477" spans="2:16" x14ac:dyDescent="0.25">
      <c r="B4477" t="s">
        <v>4482</v>
      </c>
      <c r="C4477" s="119" t="s">
        <v>60</v>
      </c>
      <c r="D4477" t="s">
        <v>11537</v>
      </c>
      <c r="E4477" t="s">
        <v>11530</v>
      </c>
      <c r="F4477" t="s">
        <v>11540</v>
      </c>
      <c r="G4477" t="s">
        <v>61</v>
      </c>
      <c r="H4477" t="s">
        <v>18</v>
      </c>
      <c r="I4477" t="s">
        <v>11541</v>
      </c>
      <c r="J4477">
        <v>2016</v>
      </c>
      <c r="K4477">
        <v>635.32000000000005</v>
      </c>
      <c r="L4477">
        <v>19</v>
      </c>
      <c r="M4477">
        <v>1</v>
      </c>
      <c r="N4477">
        <f t="shared" si="178"/>
        <v>0</v>
      </c>
      <c r="O4477">
        <f t="shared" si="179"/>
        <v>0</v>
      </c>
      <c r="P4477" t="s">
        <v>12694</v>
      </c>
    </row>
    <row r="4478" spans="2:16" x14ac:dyDescent="0.25">
      <c r="B4478" t="s">
        <v>4483</v>
      </c>
      <c r="C4478" s="119" t="s">
        <v>60</v>
      </c>
      <c r="D4478" t="s">
        <v>11537</v>
      </c>
      <c r="E4478" t="s">
        <v>11530</v>
      </c>
      <c r="F4478" t="s">
        <v>11540</v>
      </c>
      <c r="G4478" t="s">
        <v>61</v>
      </c>
      <c r="H4478" t="s">
        <v>18</v>
      </c>
      <c r="I4478" t="s">
        <v>11541</v>
      </c>
      <c r="J4478">
        <v>2016</v>
      </c>
      <c r="K4478">
        <v>635.84</v>
      </c>
      <c r="L4478">
        <v>23</v>
      </c>
      <c r="M4478">
        <v>1</v>
      </c>
      <c r="N4478">
        <f t="shared" si="178"/>
        <v>0</v>
      </c>
      <c r="O4478">
        <f t="shared" si="179"/>
        <v>0</v>
      </c>
      <c r="P4478" t="s">
        <v>12694</v>
      </c>
    </row>
    <row r="4479" spans="2:16" x14ac:dyDescent="0.25">
      <c r="B4479" t="s">
        <v>4484</v>
      </c>
      <c r="C4479" s="119" t="s">
        <v>60</v>
      </c>
      <c r="D4479" t="s">
        <v>11537</v>
      </c>
      <c r="E4479" t="s">
        <v>11530</v>
      </c>
      <c r="F4479" t="s">
        <v>11540</v>
      </c>
      <c r="G4479" t="s">
        <v>61</v>
      </c>
      <c r="H4479" t="s">
        <v>18</v>
      </c>
      <c r="I4479" t="s">
        <v>11541</v>
      </c>
      <c r="J4479">
        <v>2016</v>
      </c>
      <c r="K4479">
        <v>676.84</v>
      </c>
      <c r="L4479">
        <v>91</v>
      </c>
      <c r="M4479">
        <v>1</v>
      </c>
      <c r="N4479">
        <f t="shared" si="178"/>
        <v>0</v>
      </c>
      <c r="O4479">
        <f t="shared" si="179"/>
        <v>0</v>
      </c>
      <c r="P4479" t="s">
        <v>12694</v>
      </c>
    </row>
    <row r="4480" spans="2:16" x14ac:dyDescent="0.25">
      <c r="B4480" t="s">
        <v>4485</v>
      </c>
      <c r="C4480" s="119" t="s">
        <v>60</v>
      </c>
      <c r="D4480" t="s">
        <v>11537</v>
      </c>
      <c r="E4480" t="s">
        <v>11530</v>
      </c>
      <c r="F4480" t="s">
        <v>11540</v>
      </c>
      <c r="G4480" t="s">
        <v>61</v>
      </c>
      <c r="H4480" t="s">
        <v>18</v>
      </c>
      <c r="I4480" t="s">
        <v>11541</v>
      </c>
      <c r="J4480">
        <v>2016</v>
      </c>
      <c r="K4480">
        <v>608.33000000000004</v>
      </c>
      <c r="L4480">
        <v>37</v>
      </c>
      <c r="M4480">
        <v>1</v>
      </c>
      <c r="N4480">
        <f t="shared" si="178"/>
        <v>0</v>
      </c>
      <c r="O4480">
        <f t="shared" si="179"/>
        <v>0</v>
      </c>
      <c r="P4480" t="s">
        <v>12694</v>
      </c>
    </row>
    <row r="4481" spans="2:16" x14ac:dyDescent="0.25">
      <c r="B4481" t="s">
        <v>4486</v>
      </c>
      <c r="C4481" s="119" t="s">
        <v>60</v>
      </c>
      <c r="D4481" t="s">
        <v>11537</v>
      </c>
      <c r="E4481" t="s">
        <v>11530</v>
      </c>
      <c r="F4481" t="s">
        <v>11540</v>
      </c>
      <c r="G4481" t="s">
        <v>61</v>
      </c>
      <c r="H4481" t="s">
        <v>18</v>
      </c>
      <c r="I4481" t="s">
        <v>11541</v>
      </c>
      <c r="J4481">
        <v>2016</v>
      </c>
      <c r="K4481">
        <v>607.69000000000005</v>
      </c>
      <c r="L4481">
        <v>32</v>
      </c>
      <c r="M4481">
        <v>1</v>
      </c>
      <c r="N4481">
        <f t="shared" si="178"/>
        <v>0</v>
      </c>
      <c r="O4481">
        <f t="shared" si="179"/>
        <v>0</v>
      </c>
      <c r="P4481" t="s">
        <v>12694</v>
      </c>
    </row>
    <row r="4482" spans="2:16" x14ac:dyDescent="0.25">
      <c r="B4482" t="s">
        <v>4487</v>
      </c>
      <c r="C4482" s="119" t="s">
        <v>60</v>
      </c>
      <c r="D4482" t="s">
        <v>11550</v>
      </c>
      <c r="E4482" t="s">
        <v>11530</v>
      </c>
      <c r="F4482" t="s">
        <v>11540</v>
      </c>
      <c r="G4482" t="s">
        <v>61</v>
      </c>
      <c r="H4482" t="s">
        <v>18</v>
      </c>
      <c r="I4482" t="s">
        <v>11541</v>
      </c>
      <c r="J4482">
        <v>2016</v>
      </c>
      <c r="K4482">
        <v>606.65</v>
      </c>
      <c r="L4482">
        <v>24</v>
      </c>
      <c r="M4482">
        <v>1</v>
      </c>
      <c r="N4482">
        <f t="shared" si="178"/>
        <v>0</v>
      </c>
      <c r="O4482">
        <f t="shared" si="179"/>
        <v>0</v>
      </c>
      <c r="P4482" t="s">
        <v>12694</v>
      </c>
    </row>
    <row r="4483" spans="2:16" x14ac:dyDescent="0.25">
      <c r="B4483" t="s">
        <v>4488</v>
      </c>
      <c r="C4483" s="119" t="s">
        <v>60</v>
      </c>
      <c r="D4483" t="s">
        <v>11550</v>
      </c>
      <c r="E4483" t="s">
        <v>11530</v>
      </c>
      <c r="F4483" t="s">
        <v>11540</v>
      </c>
      <c r="G4483" t="s">
        <v>61</v>
      </c>
      <c r="H4483" t="s">
        <v>18</v>
      </c>
      <c r="I4483" t="s">
        <v>11541</v>
      </c>
      <c r="J4483">
        <v>2016</v>
      </c>
      <c r="K4483">
        <v>635.97</v>
      </c>
      <c r="L4483">
        <v>24</v>
      </c>
      <c r="M4483">
        <v>1</v>
      </c>
      <c r="N4483">
        <f t="shared" si="178"/>
        <v>0</v>
      </c>
      <c r="O4483">
        <f t="shared" si="179"/>
        <v>0</v>
      </c>
      <c r="P4483" t="s">
        <v>12694</v>
      </c>
    </row>
    <row r="4484" spans="2:16" x14ac:dyDescent="0.25">
      <c r="B4484" t="s">
        <v>4489</v>
      </c>
      <c r="C4484" s="119" t="s">
        <v>60</v>
      </c>
      <c r="D4484" t="s">
        <v>11550</v>
      </c>
      <c r="E4484" t="s">
        <v>11530</v>
      </c>
      <c r="F4484" t="s">
        <v>11540</v>
      </c>
      <c r="G4484" t="s">
        <v>61</v>
      </c>
      <c r="H4484" t="s">
        <v>18</v>
      </c>
      <c r="I4484" t="s">
        <v>11541</v>
      </c>
      <c r="J4484">
        <v>2016</v>
      </c>
      <c r="K4484">
        <v>635.97</v>
      </c>
      <c r="L4484">
        <v>24</v>
      </c>
      <c r="M4484">
        <v>1</v>
      </c>
      <c r="N4484">
        <f t="shared" si="178"/>
        <v>0</v>
      </c>
      <c r="O4484">
        <f t="shared" si="179"/>
        <v>0</v>
      </c>
      <c r="P4484" t="s">
        <v>12694</v>
      </c>
    </row>
    <row r="4485" spans="2:16" x14ac:dyDescent="0.25">
      <c r="B4485" t="s">
        <v>4490</v>
      </c>
      <c r="C4485" s="119" t="s">
        <v>60</v>
      </c>
      <c r="D4485" t="s">
        <v>11550</v>
      </c>
      <c r="E4485" t="s">
        <v>11530</v>
      </c>
      <c r="F4485" t="s">
        <v>11540</v>
      </c>
      <c r="G4485" t="s">
        <v>61</v>
      </c>
      <c r="H4485" t="s">
        <v>18</v>
      </c>
      <c r="I4485" t="s">
        <v>11541</v>
      </c>
      <c r="J4485">
        <v>2016</v>
      </c>
      <c r="K4485">
        <v>635.32000000000005</v>
      </c>
      <c r="L4485">
        <v>19</v>
      </c>
      <c r="M4485">
        <v>1</v>
      </c>
      <c r="N4485">
        <f t="shared" si="178"/>
        <v>0</v>
      </c>
      <c r="O4485">
        <f t="shared" si="179"/>
        <v>0</v>
      </c>
      <c r="P4485" t="s">
        <v>12694</v>
      </c>
    </row>
    <row r="4486" spans="2:16" x14ac:dyDescent="0.25">
      <c r="B4486" t="s">
        <v>4491</v>
      </c>
      <c r="C4486" s="119" t="s">
        <v>60</v>
      </c>
      <c r="D4486" t="s">
        <v>11550</v>
      </c>
      <c r="E4486" t="s">
        <v>11530</v>
      </c>
      <c r="F4486" t="s">
        <v>11540</v>
      </c>
      <c r="G4486" t="s">
        <v>61</v>
      </c>
      <c r="H4486" t="s">
        <v>18</v>
      </c>
      <c r="I4486" t="s">
        <v>11541</v>
      </c>
      <c r="J4486">
        <v>2016</v>
      </c>
      <c r="K4486">
        <v>635.44000000000005</v>
      </c>
      <c r="L4486">
        <v>20</v>
      </c>
      <c r="M4486">
        <v>1</v>
      </c>
      <c r="N4486">
        <f t="shared" si="178"/>
        <v>0</v>
      </c>
      <c r="O4486">
        <f t="shared" si="179"/>
        <v>0</v>
      </c>
      <c r="P4486" t="s">
        <v>12694</v>
      </c>
    </row>
    <row r="4487" spans="2:16" x14ac:dyDescent="0.25">
      <c r="B4487" t="s">
        <v>4492</v>
      </c>
      <c r="C4487" s="119" t="s">
        <v>60</v>
      </c>
      <c r="D4487" t="s">
        <v>11550</v>
      </c>
      <c r="E4487" t="s">
        <v>11530</v>
      </c>
      <c r="F4487" t="s">
        <v>11540</v>
      </c>
      <c r="G4487" t="s">
        <v>61</v>
      </c>
      <c r="H4487" t="s">
        <v>18</v>
      </c>
      <c r="I4487" t="s">
        <v>11541</v>
      </c>
      <c r="J4487">
        <v>2016</v>
      </c>
      <c r="K4487">
        <v>755.37</v>
      </c>
      <c r="L4487">
        <v>24</v>
      </c>
      <c r="M4487">
        <v>1</v>
      </c>
      <c r="N4487">
        <f t="shared" si="178"/>
        <v>0</v>
      </c>
      <c r="O4487">
        <f t="shared" si="179"/>
        <v>0</v>
      </c>
      <c r="P4487" t="s">
        <v>12694</v>
      </c>
    </row>
    <row r="4488" spans="2:16" x14ac:dyDescent="0.25">
      <c r="B4488" t="s">
        <v>4493</v>
      </c>
      <c r="C4488" s="119" t="s">
        <v>60</v>
      </c>
      <c r="D4488" t="s">
        <v>11539</v>
      </c>
      <c r="E4488" t="s">
        <v>11530</v>
      </c>
      <c r="F4488" t="s">
        <v>11540</v>
      </c>
      <c r="G4488" t="s">
        <v>61</v>
      </c>
      <c r="H4488" t="s">
        <v>18</v>
      </c>
      <c r="I4488" t="s">
        <v>11533</v>
      </c>
      <c r="J4488">
        <v>2016</v>
      </c>
      <c r="K4488">
        <v>610.17999999999995</v>
      </c>
      <c r="L4488">
        <v>26</v>
      </c>
      <c r="M4488">
        <v>1</v>
      </c>
      <c r="N4488">
        <f t="shared" si="178"/>
        <v>0</v>
      </c>
      <c r="O4488">
        <f t="shared" si="179"/>
        <v>0</v>
      </c>
      <c r="P4488" t="s">
        <v>12694</v>
      </c>
    </row>
    <row r="4489" spans="2:16" x14ac:dyDescent="0.25">
      <c r="B4489" t="s">
        <v>4494</v>
      </c>
      <c r="C4489" s="119" t="s">
        <v>60</v>
      </c>
      <c r="D4489" t="s">
        <v>11542</v>
      </c>
      <c r="E4489" t="s">
        <v>11530</v>
      </c>
      <c r="F4489" t="s">
        <v>11540</v>
      </c>
      <c r="G4489" t="s">
        <v>61</v>
      </c>
      <c r="H4489" t="s">
        <v>18</v>
      </c>
      <c r="I4489" t="s">
        <v>11541</v>
      </c>
      <c r="J4489">
        <v>2016</v>
      </c>
      <c r="K4489">
        <v>606.27</v>
      </c>
      <c r="L4489">
        <v>21</v>
      </c>
      <c r="M4489">
        <v>1</v>
      </c>
      <c r="N4489">
        <f t="shared" si="178"/>
        <v>0</v>
      </c>
      <c r="O4489">
        <f t="shared" si="179"/>
        <v>0</v>
      </c>
      <c r="P4489" t="s">
        <v>12694</v>
      </c>
    </row>
    <row r="4490" spans="2:16" x14ac:dyDescent="0.25">
      <c r="B4490" t="s">
        <v>4495</v>
      </c>
      <c r="C4490" s="119" t="s">
        <v>60</v>
      </c>
      <c r="D4490" t="s">
        <v>11539</v>
      </c>
      <c r="E4490" t="s">
        <v>11530</v>
      </c>
      <c r="F4490" t="s">
        <v>11540</v>
      </c>
      <c r="G4490" t="s">
        <v>61</v>
      </c>
      <c r="H4490" t="s">
        <v>18</v>
      </c>
      <c r="I4490" t="s">
        <v>11541</v>
      </c>
      <c r="J4490">
        <v>2016</v>
      </c>
      <c r="K4490">
        <v>752.88</v>
      </c>
      <c r="L4490">
        <v>25</v>
      </c>
      <c r="M4490">
        <v>1</v>
      </c>
      <c r="N4490">
        <f t="shared" si="178"/>
        <v>0</v>
      </c>
      <c r="O4490">
        <f t="shared" si="179"/>
        <v>0</v>
      </c>
      <c r="P4490" t="s">
        <v>12694</v>
      </c>
    </row>
    <row r="4491" spans="2:16" x14ac:dyDescent="0.25">
      <c r="B4491" t="s">
        <v>4496</v>
      </c>
      <c r="C4491" s="119" t="s">
        <v>60</v>
      </c>
      <c r="D4491" t="s">
        <v>11539</v>
      </c>
      <c r="E4491" t="s">
        <v>11530</v>
      </c>
      <c r="F4491" t="s">
        <v>11540</v>
      </c>
      <c r="G4491" t="s">
        <v>61</v>
      </c>
      <c r="H4491" t="s">
        <v>18</v>
      </c>
      <c r="I4491" t="s">
        <v>11541</v>
      </c>
      <c r="J4491">
        <v>2016</v>
      </c>
      <c r="K4491">
        <v>604.22</v>
      </c>
      <c r="L4491">
        <v>25</v>
      </c>
      <c r="M4491">
        <v>1</v>
      </c>
      <c r="N4491">
        <f t="shared" ref="N4491:N4554" si="180">IF(K4491&lt;100,1,0)</f>
        <v>0</v>
      </c>
      <c r="O4491">
        <f t="shared" si="179"/>
        <v>0</v>
      </c>
      <c r="P4491" t="s">
        <v>12694</v>
      </c>
    </row>
    <row r="4492" spans="2:16" x14ac:dyDescent="0.25">
      <c r="B4492" t="s">
        <v>4497</v>
      </c>
      <c r="C4492" s="119" t="s">
        <v>60</v>
      </c>
      <c r="D4492" t="s">
        <v>11537</v>
      </c>
      <c r="E4492" t="s">
        <v>11530</v>
      </c>
      <c r="F4492" t="s">
        <v>11540</v>
      </c>
      <c r="G4492" t="s">
        <v>61</v>
      </c>
      <c r="H4492" t="s">
        <v>18</v>
      </c>
      <c r="I4492" t="s">
        <v>11541</v>
      </c>
      <c r="J4492">
        <v>2016</v>
      </c>
      <c r="K4492">
        <v>633.27</v>
      </c>
      <c r="L4492">
        <v>23</v>
      </c>
      <c r="M4492">
        <v>1</v>
      </c>
      <c r="N4492">
        <f t="shared" si="180"/>
        <v>0</v>
      </c>
      <c r="O4492">
        <f t="shared" si="179"/>
        <v>0</v>
      </c>
      <c r="P4492" t="s">
        <v>12694</v>
      </c>
    </row>
    <row r="4493" spans="2:16" x14ac:dyDescent="0.25">
      <c r="B4493" t="s">
        <v>4498</v>
      </c>
      <c r="C4493" s="119" t="s">
        <v>60</v>
      </c>
      <c r="D4493" t="s">
        <v>11537</v>
      </c>
      <c r="E4493" t="s">
        <v>11530</v>
      </c>
      <c r="F4493" t="s">
        <v>11540</v>
      </c>
      <c r="G4493" t="s">
        <v>61</v>
      </c>
      <c r="H4493" t="s">
        <v>18</v>
      </c>
      <c r="I4493" t="s">
        <v>11541</v>
      </c>
      <c r="J4493">
        <v>2016</v>
      </c>
      <c r="K4493">
        <v>603.70000000000005</v>
      </c>
      <c r="L4493">
        <v>20</v>
      </c>
      <c r="M4493">
        <v>1</v>
      </c>
      <c r="N4493">
        <f t="shared" si="180"/>
        <v>0</v>
      </c>
      <c r="O4493">
        <f t="shared" si="179"/>
        <v>0</v>
      </c>
      <c r="P4493" t="s">
        <v>12694</v>
      </c>
    </row>
    <row r="4494" spans="2:16" x14ac:dyDescent="0.25">
      <c r="B4494" t="s">
        <v>4499</v>
      </c>
      <c r="C4494" s="119" t="s">
        <v>60</v>
      </c>
      <c r="D4494" t="s">
        <v>11563</v>
      </c>
      <c r="E4494" t="s">
        <v>11530</v>
      </c>
      <c r="F4494" t="s">
        <v>11540</v>
      </c>
      <c r="G4494" t="s">
        <v>61</v>
      </c>
      <c r="H4494" t="s">
        <v>18</v>
      </c>
      <c r="I4494" t="s">
        <v>11533</v>
      </c>
      <c r="J4494">
        <v>2016</v>
      </c>
      <c r="K4494">
        <v>974.03</v>
      </c>
      <c r="L4494">
        <v>169</v>
      </c>
      <c r="M4494">
        <v>1</v>
      </c>
      <c r="N4494">
        <f t="shared" si="180"/>
        <v>0</v>
      </c>
      <c r="O4494">
        <f t="shared" si="179"/>
        <v>0</v>
      </c>
      <c r="P4494" t="s">
        <v>12694</v>
      </c>
    </row>
    <row r="4495" spans="2:16" x14ac:dyDescent="0.25">
      <c r="B4495" t="s">
        <v>4500</v>
      </c>
      <c r="C4495" s="119" t="s">
        <v>60</v>
      </c>
      <c r="D4495" t="s">
        <v>11542</v>
      </c>
      <c r="E4495" t="s">
        <v>11530</v>
      </c>
      <c r="F4495" t="s">
        <v>11540</v>
      </c>
      <c r="G4495" t="s">
        <v>61</v>
      </c>
      <c r="H4495" t="s">
        <v>18</v>
      </c>
      <c r="I4495" t="s">
        <v>11541</v>
      </c>
      <c r="J4495">
        <v>2016</v>
      </c>
      <c r="K4495">
        <v>634.04999999999995</v>
      </c>
      <c r="L4495">
        <v>29</v>
      </c>
      <c r="M4495">
        <v>1</v>
      </c>
      <c r="N4495">
        <f t="shared" si="180"/>
        <v>0</v>
      </c>
      <c r="O4495">
        <f t="shared" si="179"/>
        <v>0</v>
      </c>
      <c r="P4495" t="s">
        <v>12694</v>
      </c>
    </row>
    <row r="4496" spans="2:16" x14ac:dyDescent="0.25">
      <c r="B4496" t="s">
        <v>4501</v>
      </c>
      <c r="C4496" s="119" t="s">
        <v>60</v>
      </c>
      <c r="D4496" t="s">
        <v>11542</v>
      </c>
      <c r="E4496" t="s">
        <v>11530</v>
      </c>
      <c r="F4496" t="s">
        <v>11540</v>
      </c>
      <c r="G4496" t="s">
        <v>61</v>
      </c>
      <c r="H4496" t="s">
        <v>18</v>
      </c>
      <c r="I4496" t="s">
        <v>11541</v>
      </c>
      <c r="J4496">
        <v>2016</v>
      </c>
      <c r="K4496">
        <v>2046.81</v>
      </c>
      <c r="L4496">
        <v>25</v>
      </c>
      <c r="M4496">
        <v>1</v>
      </c>
      <c r="N4496">
        <f t="shared" si="180"/>
        <v>0</v>
      </c>
      <c r="O4496">
        <f t="shared" ref="O4496:O4559" si="181">IF(OR(L4496="",L4496&lt;=0),1,0)</f>
        <v>0</v>
      </c>
      <c r="P4496" t="s">
        <v>12694</v>
      </c>
    </row>
    <row r="4497" spans="2:16" x14ac:dyDescent="0.25">
      <c r="B4497" t="s">
        <v>4502</v>
      </c>
      <c r="C4497" s="119" t="s">
        <v>60</v>
      </c>
      <c r="D4497" t="s">
        <v>11546</v>
      </c>
      <c r="E4497" t="s">
        <v>11530</v>
      </c>
      <c r="F4497" t="s">
        <v>11540</v>
      </c>
      <c r="G4497" t="s">
        <v>61</v>
      </c>
      <c r="H4497" t="s">
        <v>18</v>
      </c>
      <c r="I4497" t="s">
        <v>11541</v>
      </c>
      <c r="J4497">
        <v>2016</v>
      </c>
      <c r="K4497">
        <v>604.87</v>
      </c>
      <c r="L4497">
        <v>29</v>
      </c>
      <c r="M4497">
        <v>1</v>
      </c>
      <c r="N4497">
        <f t="shared" si="180"/>
        <v>0</v>
      </c>
      <c r="O4497">
        <f t="shared" si="181"/>
        <v>0</v>
      </c>
      <c r="P4497" t="s">
        <v>12694</v>
      </c>
    </row>
    <row r="4498" spans="2:16" x14ac:dyDescent="0.25">
      <c r="B4498" t="s">
        <v>4503</v>
      </c>
      <c r="C4498" s="119" t="s">
        <v>60</v>
      </c>
      <c r="D4498" t="s">
        <v>11539</v>
      </c>
      <c r="E4498" t="s">
        <v>11530</v>
      </c>
      <c r="F4498" t="s">
        <v>11540</v>
      </c>
      <c r="G4498" t="s">
        <v>61</v>
      </c>
      <c r="H4498" t="s">
        <v>18</v>
      </c>
      <c r="I4498" t="s">
        <v>11541</v>
      </c>
      <c r="J4498">
        <v>2016</v>
      </c>
      <c r="K4498">
        <v>1150.1500000000001</v>
      </c>
      <c r="L4498">
        <v>107</v>
      </c>
      <c r="M4498">
        <v>1</v>
      </c>
      <c r="N4498">
        <f t="shared" si="180"/>
        <v>0</v>
      </c>
      <c r="O4498">
        <f t="shared" si="181"/>
        <v>0</v>
      </c>
      <c r="P4498" t="s">
        <v>12694</v>
      </c>
    </row>
    <row r="4499" spans="2:16" x14ac:dyDescent="0.25">
      <c r="B4499" t="s">
        <v>4504</v>
      </c>
      <c r="C4499" s="119" t="s">
        <v>60</v>
      </c>
      <c r="D4499" t="s">
        <v>11539</v>
      </c>
      <c r="E4499" t="s">
        <v>11530</v>
      </c>
      <c r="F4499" t="s">
        <v>11540</v>
      </c>
      <c r="G4499" t="s">
        <v>61</v>
      </c>
      <c r="H4499" t="s">
        <v>18</v>
      </c>
      <c r="I4499" t="s">
        <v>11541</v>
      </c>
      <c r="J4499">
        <v>2016</v>
      </c>
      <c r="K4499">
        <v>605.66</v>
      </c>
      <c r="L4499">
        <v>22</v>
      </c>
      <c r="M4499">
        <v>1</v>
      </c>
      <c r="N4499">
        <f t="shared" si="180"/>
        <v>0</v>
      </c>
      <c r="O4499">
        <f t="shared" si="181"/>
        <v>0</v>
      </c>
      <c r="P4499" t="s">
        <v>12694</v>
      </c>
    </row>
    <row r="4500" spans="2:16" x14ac:dyDescent="0.25">
      <c r="B4500" t="s">
        <v>4505</v>
      </c>
      <c r="C4500" s="119" t="s">
        <v>60</v>
      </c>
      <c r="D4500" t="s">
        <v>11537</v>
      </c>
      <c r="E4500" t="s">
        <v>11530</v>
      </c>
      <c r="F4500" t="s">
        <v>11540</v>
      </c>
      <c r="G4500" t="s">
        <v>61</v>
      </c>
      <c r="H4500" t="s">
        <v>18</v>
      </c>
      <c r="I4500" t="s">
        <v>11541</v>
      </c>
      <c r="J4500">
        <v>2016</v>
      </c>
      <c r="K4500">
        <v>635.83000000000004</v>
      </c>
      <c r="L4500">
        <v>29</v>
      </c>
      <c r="M4500">
        <v>1</v>
      </c>
      <c r="N4500">
        <f t="shared" si="180"/>
        <v>0</v>
      </c>
      <c r="O4500">
        <f t="shared" si="181"/>
        <v>0</v>
      </c>
      <c r="P4500" t="s">
        <v>12694</v>
      </c>
    </row>
    <row r="4501" spans="2:16" x14ac:dyDescent="0.25">
      <c r="B4501" t="s">
        <v>4506</v>
      </c>
      <c r="C4501" s="119" t="s">
        <v>60</v>
      </c>
      <c r="D4501" t="s">
        <v>11550</v>
      </c>
      <c r="E4501" t="s">
        <v>11530</v>
      </c>
      <c r="F4501" t="s">
        <v>11540</v>
      </c>
      <c r="G4501" t="s">
        <v>61</v>
      </c>
      <c r="H4501" t="s">
        <v>18</v>
      </c>
      <c r="I4501" t="s">
        <v>11541</v>
      </c>
      <c r="J4501">
        <v>2016</v>
      </c>
      <c r="K4501">
        <v>754.31</v>
      </c>
      <c r="L4501">
        <v>23</v>
      </c>
      <c r="M4501">
        <v>1</v>
      </c>
      <c r="N4501">
        <f t="shared" si="180"/>
        <v>0</v>
      </c>
      <c r="O4501">
        <f t="shared" si="181"/>
        <v>0</v>
      </c>
      <c r="P4501" t="s">
        <v>12694</v>
      </c>
    </row>
    <row r="4502" spans="2:16" x14ac:dyDescent="0.25">
      <c r="B4502" t="s">
        <v>4507</v>
      </c>
      <c r="C4502" s="119" t="s">
        <v>60</v>
      </c>
      <c r="D4502" t="s">
        <v>11550</v>
      </c>
      <c r="E4502" t="s">
        <v>11530</v>
      </c>
      <c r="F4502" t="s">
        <v>11540</v>
      </c>
      <c r="G4502" t="s">
        <v>61</v>
      </c>
      <c r="H4502" t="s">
        <v>18</v>
      </c>
      <c r="I4502" t="s">
        <v>11541</v>
      </c>
      <c r="J4502">
        <v>2016</v>
      </c>
      <c r="K4502">
        <v>846.33</v>
      </c>
      <c r="L4502">
        <v>43</v>
      </c>
      <c r="M4502">
        <v>1</v>
      </c>
      <c r="N4502">
        <f t="shared" si="180"/>
        <v>0</v>
      </c>
      <c r="O4502">
        <f t="shared" si="181"/>
        <v>0</v>
      </c>
      <c r="P4502" t="s">
        <v>12694</v>
      </c>
    </row>
    <row r="4503" spans="2:16" x14ac:dyDescent="0.25">
      <c r="B4503" t="s">
        <v>4508</v>
      </c>
      <c r="C4503" s="119" t="s">
        <v>60</v>
      </c>
      <c r="D4503" t="s">
        <v>11537</v>
      </c>
      <c r="E4503" t="s">
        <v>11530</v>
      </c>
      <c r="F4503" t="s">
        <v>11540</v>
      </c>
      <c r="G4503" t="s">
        <v>61</v>
      </c>
      <c r="H4503" t="s">
        <v>18</v>
      </c>
      <c r="I4503" t="s">
        <v>11541</v>
      </c>
      <c r="J4503">
        <v>2016</v>
      </c>
      <c r="K4503">
        <v>603.41999999999996</v>
      </c>
      <c r="L4503">
        <v>22</v>
      </c>
      <c r="M4503">
        <v>1</v>
      </c>
      <c r="N4503">
        <f t="shared" si="180"/>
        <v>0</v>
      </c>
      <c r="O4503">
        <f t="shared" si="181"/>
        <v>0</v>
      </c>
      <c r="P4503" t="s">
        <v>12694</v>
      </c>
    </row>
    <row r="4504" spans="2:16" x14ac:dyDescent="0.25">
      <c r="B4504" t="s">
        <v>4509</v>
      </c>
      <c r="C4504" s="119" t="s">
        <v>60</v>
      </c>
      <c r="D4504" t="s">
        <v>11537</v>
      </c>
      <c r="E4504" t="s">
        <v>11530</v>
      </c>
      <c r="F4504" t="s">
        <v>11540</v>
      </c>
      <c r="G4504" t="s">
        <v>61</v>
      </c>
      <c r="H4504" t="s">
        <v>18</v>
      </c>
      <c r="I4504" t="s">
        <v>11541</v>
      </c>
      <c r="J4504">
        <v>2016</v>
      </c>
      <c r="K4504">
        <v>603.03</v>
      </c>
      <c r="L4504">
        <v>19</v>
      </c>
      <c r="M4504">
        <v>1</v>
      </c>
      <c r="N4504">
        <f t="shared" si="180"/>
        <v>0</v>
      </c>
      <c r="O4504">
        <f t="shared" si="181"/>
        <v>0</v>
      </c>
      <c r="P4504" t="s">
        <v>12694</v>
      </c>
    </row>
    <row r="4505" spans="2:16" x14ac:dyDescent="0.25">
      <c r="B4505" t="s">
        <v>4510</v>
      </c>
      <c r="C4505" s="119" t="s">
        <v>60</v>
      </c>
      <c r="D4505" t="s">
        <v>11539</v>
      </c>
      <c r="E4505" t="s">
        <v>11530</v>
      </c>
      <c r="F4505" t="s">
        <v>11540</v>
      </c>
      <c r="G4505" t="s">
        <v>61</v>
      </c>
      <c r="H4505" t="s">
        <v>18</v>
      </c>
      <c r="I4505" t="s">
        <v>11533</v>
      </c>
      <c r="J4505">
        <v>2016</v>
      </c>
      <c r="K4505">
        <v>609.20000000000005</v>
      </c>
      <c r="L4505">
        <v>25</v>
      </c>
      <c r="M4505">
        <v>1</v>
      </c>
      <c r="N4505">
        <f t="shared" si="180"/>
        <v>0</v>
      </c>
      <c r="O4505">
        <f t="shared" si="181"/>
        <v>0</v>
      </c>
      <c r="P4505" t="s">
        <v>12694</v>
      </c>
    </row>
    <row r="4506" spans="2:16" x14ac:dyDescent="0.25">
      <c r="B4506" t="s">
        <v>4511</v>
      </c>
      <c r="C4506" s="119" t="s">
        <v>60</v>
      </c>
      <c r="D4506" t="s">
        <v>11537</v>
      </c>
      <c r="E4506" t="s">
        <v>11530</v>
      </c>
      <c r="F4506" t="s">
        <v>11540</v>
      </c>
      <c r="G4506" t="s">
        <v>61</v>
      </c>
      <c r="H4506" t="s">
        <v>18</v>
      </c>
      <c r="I4506" t="s">
        <v>11541</v>
      </c>
      <c r="J4506">
        <v>2016</v>
      </c>
      <c r="K4506">
        <v>634.27</v>
      </c>
      <c r="L4506">
        <v>35</v>
      </c>
      <c r="M4506">
        <v>1</v>
      </c>
      <c r="N4506">
        <f t="shared" si="180"/>
        <v>0</v>
      </c>
      <c r="O4506">
        <f t="shared" si="181"/>
        <v>0</v>
      </c>
      <c r="P4506" t="s">
        <v>12693</v>
      </c>
    </row>
    <row r="4507" spans="2:16" x14ac:dyDescent="0.25">
      <c r="B4507" t="s">
        <v>4512</v>
      </c>
      <c r="C4507" s="119" t="s">
        <v>60</v>
      </c>
      <c r="D4507" t="s">
        <v>11550</v>
      </c>
      <c r="E4507" t="s">
        <v>11530</v>
      </c>
      <c r="F4507" t="s">
        <v>11540</v>
      </c>
      <c r="G4507" t="s">
        <v>61</v>
      </c>
      <c r="H4507" t="s">
        <v>18</v>
      </c>
      <c r="I4507" t="s">
        <v>11541</v>
      </c>
      <c r="J4507">
        <v>2016</v>
      </c>
      <c r="K4507">
        <v>609.53</v>
      </c>
      <c r="L4507">
        <v>52</v>
      </c>
      <c r="M4507">
        <v>1</v>
      </c>
      <c r="N4507">
        <f t="shared" si="180"/>
        <v>0</v>
      </c>
      <c r="O4507">
        <f t="shared" si="181"/>
        <v>0</v>
      </c>
      <c r="P4507" t="s">
        <v>12694</v>
      </c>
    </row>
    <row r="4508" spans="2:16" x14ac:dyDescent="0.25">
      <c r="B4508" t="s">
        <v>4513</v>
      </c>
      <c r="C4508" s="119" t="s">
        <v>60</v>
      </c>
      <c r="D4508" t="s">
        <v>11550</v>
      </c>
      <c r="E4508" t="s">
        <v>11530</v>
      </c>
      <c r="F4508" t="s">
        <v>11540</v>
      </c>
      <c r="G4508" t="s">
        <v>61</v>
      </c>
      <c r="H4508" t="s">
        <v>18</v>
      </c>
      <c r="I4508" t="s">
        <v>11541</v>
      </c>
      <c r="J4508">
        <v>2016</v>
      </c>
      <c r="K4508">
        <v>607.98</v>
      </c>
      <c r="L4508">
        <v>40</v>
      </c>
      <c r="M4508">
        <v>1</v>
      </c>
      <c r="N4508">
        <f t="shared" si="180"/>
        <v>0</v>
      </c>
      <c r="O4508">
        <f t="shared" si="181"/>
        <v>0</v>
      </c>
      <c r="P4508" t="s">
        <v>12694</v>
      </c>
    </row>
    <row r="4509" spans="2:16" x14ac:dyDescent="0.25">
      <c r="B4509" t="s">
        <v>4514</v>
      </c>
      <c r="C4509" s="119" t="s">
        <v>60</v>
      </c>
      <c r="D4509" t="s">
        <v>11537</v>
      </c>
      <c r="E4509" t="s">
        <v>11530</v>
      </c>
      <c r="F4509" t="s">
        <v>11540</v>
      </c>
      <c r="G4509" t="s">
        <v>61</v>
      </c>
      <c r="H4509" t="s">
        <v>18</v>
      </c>
      <c r="I4509" t="s">
        <v>11541</v>
      </c>
      <c r="J4509">
        <v>2016</v>
      </c>
      <c r="K4509">
        <v>603.96</v>
      </c>
      <c r="L4509">
        <v>22</v>
      </c>
      <c r="M4509">
        <v>1</v>
      </c>
      <c r="N4509">
        <f t="shared" si="180"/>
        <v>0</v>
      </c>
      <c r="O4509">
        <f t="shared" si="181"/>
        <v>0</v>
      </c>
      <c r="P4509" t="s">
        <v>12694</v>
      </c>
    </row>
    <row r="4510" spans="2:16" x14ac:dyDescent="0.25">
      <c r="B4510" t="s">
        <v>4515</v>
      </c>
      <c r="C4510" s="119" t="s">
        <v>60</v>
      </c>
      <c r="D4510" t="s">
        <v>11537</v>
      </c>
      <c r="E4510" t="s">
        <v>11530</v>
      </c>
      <c r="F4510" t="s">
        <v>11540</v>
      </c>
      <c r="G4510" t="s">
        <v>61</v>
      </c>
      <c r="H4510" t="s">
        <v>18</v>
      </c>
      <c r="I4510" t="s">
        <v>11541</v>
      </c>
      <c r="J4510">
        <v>2016</v>
      </c>
      <c r="K4510">
        <v>719.39</v>
      </c>
      <c r="L4510">
        <v>122</v>
      </c>
      <c r="M4510">
        <v>1</v>
      </c>
      <c r="N4510">
        <f t="shared" si="180"/>
        <v>0</v>
      </c>
      <c r="O4510">
        <f t="shared" si="181"/>
        <v>0</v>
      </c>
      <c r="P4510" t="s">
        <v>12694</v>
      </c>
    </row>
    <row r="4511" spans="2:16" x14ac:dyDescent="0.25">
      <c r="B4511" t="s">
        <v>4516</v>
      </c>
      <c r="C4511" s="119" t="s">
        <v>60</v>
      </c>
      <c r="D4511" t="s">
        <v>11537</v>
      </c>
      <c r="E4511" t="s">
        <v>11530</v>
      </c>
      <c r="F4511" t="s">
        <v>11540</v>
      </c>
      <c r="G4511" t="s">
        <v>61</v>
      </c>
      <c r="H4511" t="s">
        <v>18</v>
      </c>
      <c r="I4511" t="s">
        <v>11541</v>
      </c>
      <c r="J4511">
        <v>2016</v>
      </c>
      <c r="K4511">
        <v>633.24</v>
      </c>
      <c r="L4511">
        <v>27</v>
      </c>
      <c r="M4511">
        <v>1</v>
      </c>
      <c r="N4511">
        <f t="shared" si="180"/>
        <v>0</v>
      </c>
      <c r="O4511">
        <f t="shared" si="181"/>
        <v>0</v>
      </c>
      <c r="P4511" t="s">
        <v>12693</v>
      </c>
    </row>
    <row r="4512" spans="2:16" x14ac:dyDescent="0.25">
      <c r="B4512" t="s">
        <v>4517</v>
      </c>
      <c r="C4512" s="119" t="s">
        <v>60</v>
      </c>
      <c r="D4512" t="s">
        <v>11537</v>
      </c>
      <c r="E4512" t="s">
        <v>11530</v>
      </c>
      <c r="F4512" t="s">
        <v>11540</v>
      </c>
      <c r="G4512" t="s">
        <v>61</v>
      </c>
      <c r="H4512" t="s">
        <v>18</v>
      </c>
      <c r="I4512" t="s">
        <v>11541</v>
      </c>
      <c r="J4512">
        <v>2016</v>
      </c>
      <c r="K4512">
        <v>633.24</v>
      </c>
      <c r="L4512">
        <v>27</v>
      </c>
      <c r="M4512">
        <v>1</v>
      </c>
      <c r="N4512">
        <f t="shared" si="180"/>
        <v>0</v>
      </c>
      <c r="O4512">
        <f t="shared" si="181"/>
        <v>0</v>
      </c>
      <c r="P4512" t="s">
        <v>12694</v>
      </c>
    </row>
    <row r="4513" spans="2:16" x14ac:dyDescent="0.25">
      <c r="B4513" t="s">
        <v>4518</v>
      </c>
      <c r="C4513" s="119" t="s">
        <v>60</v>
      </c>
      <c r="D4513" t="s">
        <v>11537</v>
      </c>
      <c r="E4513" t="s">
        <v>11530</v>
      </c>
      <c r="F4513" t="s">
        <v>11540</v>
      </c>
      <c r="G4513" t="s">
        <v>61</v>
      </c>
      <c r="H4513" t="s">
        <v>18</v>
      </c>
      <c r="I4513" t="s">
        <v>11541</v>
      </c>
      <c r="J4513">
        <v>2016</v>
      </c>
      <c r="K4513">
        <v>633.82000000000005</v>
      </c>
      <c r="L4513">
        <v>20</v>
      </c>
      <c r="M4513">
        <v>1</v>
      </c>
      <c r="N4513">
        <f t="shared" si="180"/>
        <v>0</v>
      </c>
      <c r="O4513">
        <f t="shared" si="181"/>
        <v>0</v>
      </c>
      <c r="P4513" t="s">
        <v>12694</v>
      </c>
    </row>
    <row r="4514" spans="2:16" x14ac:dyDescent="0.25">
      <c r="B4514" t="s">
        <v>4519</v>
      </c>
      <c r="C4514" s="119" t="s">
        <v>60</v>
      </c>
      <c r="D4514" t="s">
        <v>11537</v>
      </c>
      <c r="E4514" t="s">
        <v>11530</v>
      </c>
      <c r="F4514" t="s">
        <v>11540</v>
      </c>
      <c r="G4514" t="s">
        <v>61</v>
      </c>
      <c r="H4514" t="s">
        <v>18</v>
      </c>
      <c r="I4514" t="s">
        <v>11541</v>
      </c>
      <c r="J4514">
        <v>2016</v>
      </c>
      <c r="K4514">
        <v>603.16999999999996</v>
      </c>
      <c r="L4514">
        <v>20</v>
      </c>
      <c r="M4514">
        <v>1</v>
      </c>
      <c r="N4514">
        <f t="shared" si="180"/>
        <v>0</v>
      </c>
      <c r="O4514">
        <f t="shared" si="181"/>
        <v>0</v>
      </c>
      <c r="P4514" t="s">
        <v>12694</v>
      </c>
    </row>
    <row r="4515" spans="2:16" x14ac:dyDescent="0.25">
      <c r="B4515" t="s">
        <v>4520</v>
      </c>
      <c r="C4515" s="119" t="s">
        <v>60</v>
      </c>
      <c r="D4515" t="s">
        <v>11537</v>
      </c>
      <c r="E4515" t="s">
        <v>11530</v>
      </c>
      <c r="F4515" t="s">
        <v>11540</v>
      </c>
      <c r="G4515" t="s">
        <v>61</v>
      </c>
      <c r="H4515" t="s">
        <v>18</v>
      </c>
      <c r="I4515" t="s">
        <v>11541</v>
      </c>
      <c r="J4515">
        <v>2016</v>
      </c>
      <c r="K4515">
        <v>31.62</v>
      </c>
      <c r="L4515">
        <v>19</v>
      </c>
      <c r="M4515">
        <v>1</v>
      </c>
      <c r="N4515">
        <f t="shared" si="180"/>
        <v>1</v>
      </c>
      <c r="O4515">
        <f t="shared" si="181"/>
        <v>0</v>
      </c>
      <c r="P4515" t="s">
        <v>12694</v>
      </c>
    </row>
    <row r="4516" spans="2:16" x14ac:dyDescent="0.25">
      <c r="B4516" t="s">
        <v>4521</v>
      </c>
      <c r="C4516" s="119" t="s">
        <v>60</v>
      </c>
      <c r="D4516" t="s">
        <v>11537</v>
      </c>
      <c r="E4516" t="s">
        <v>11530</v>
      </c>
      <c r="F4516" t="s">
        <v>11540</v>
      </c>
      <c r="G4516" t="s">
        <v>61</v>
      </c>
      <c r="H4516" t="s">
        <v>18</v>
      </c>
      <c r="I4516" t="s">
        <v>11541</v>
      </c>
      <c r="J4516">
        <v>2016</v>
      </c>
      <c r="K4516">
        <v>1204.01</v>
      </c>
      <c r="L4516">
        <v>22</v>
      </c>
      <c r="M4516">
        <v>1</v>
      </c>
      <c r="N4516">
        <f t="shared" si="180"/>
        <v>0</v>
      </c>
      <c r="O4516">
        <f t="shared" si="181"/>
        <v>0</v>
      </c>
      <c r="P4516" t="s">
        <v>12694</v>
      </c>
    </row>
    <row r="4517" spans="2:16" x14ac:dyDescent="0.25">
      <c r="B4517" t="s">
        <v>4522</v>
      </c>
      <c r="C4517" s="119" t="s">
        <v>60</v>
      </c>
      <c r="D4517" t="s">
        <v>11539</v>
      </c>
      <c r="E4517" t="s">
        <v>11530</v>
      </c>
      <c r="F4517" t="s">
        <v>11540</v>
      </c>
      <c r="G4517" t="s">
        <v>61</v>
      </c>
      <c r="H4517" t="s">
        <v>18</v>
      </c>
      <c r="I4517" t="s">
        <v>11541</v>
      </c>
      <c r="J4517">
        <v>2016</v>
      </c>
      <c r="K4517">
        <v>751.91</v>
      </c>
      <c r="L4517">
        <v>26</v>
      </c>
      <c r="M4517">
        <v>1</v>
      </c>
      <c r="N4517">
        <f t="shared" si="180"/>
        <v>0</v>
      </c>
      <c r="O4517">
        <f t="shared" si="181"/>
        <v>0</v>
      </c>
      <c r="P4517" t="s">
        <v>12694</v>
      </c>
    </row>
    <row r="4518" spans="2:16" x14ac:dyDescent="0.25">
      <c r="B4518" t="s">
        <v>4523</v>
      </c>
      <c r="C4518" s="119" t="s">
        <v>60</v>
      </c>
      <c r="D4518" t="s">
        <v>11537</v>
      </c>
      <c r="E4518" t="s">
        <v>11530</v>
      </c>
      <c r="F4518" t="s">
        <v>11540</v>
      </c>
      <c r="G4518" t="s">
        <v>61</v>
      </c>
      <c r="H4518" t="s">
        <v>18</v>
      </c>
      <c r="I4518" t="s">
        <v>11533</v>
      </c>
      <c r="J4518">
        <v>2016</v>
      </c>
      <c r="K4518">
        <v>607.63</v>
      </c>
      <c r="L4518">
        <v>22</v>
      </c>
      <c r="M4518">
        <v>1</v>
      </c>
      <c r="N4518">
        <f t="shared" si="180"/>
        <v>0</v>
      </c>
      <c r="O4518">
        <f t="shared" si="181"/>
        <v>0</v>
      </c>
      <c r="P4518" t="s">
        <v>12694</v>
      </c>
    </row>
    <row r="4519" spans="2:16" x14ac:dyDescent="0.25">
      <c r="B4519" t="s">
        <v>4524</v>
      </c>
      <c r="C4519" s="119" t="s">
        <v>60</v>
      </c>
      <c r="D4519" t="s">
        <v>11537</v>
      </c>
      <c r="E4519" t="s">
        <v>11530</v>
      </c>
      <c r="F4519" t="s">
        <v>11540</v>
      </c>
      <c r="G4519" t="s">
        <v>61</v>
      </c>
      <c r="H4519" t="s">
        <v>18</v>
      </c>
      <c r="I4519" t="s">
        <v>11533</v>
      </c>
      <c r="J4519">
        <v>2016</v>
      </c>
      <c r="K4519">
        <v>607.63</v>
      </c>
      <c r="L4519">
        <v>22</v>
      </c>
      <c r="M4519">
        <v>1</v>
      </c>
      <c r="N4519">
        <f t="shared" si="180"/>
        <v>0</v>
      </c>
      <c r="O4519">
        <f t="shared" si="181"/>
        <v>0</v>
      </c>
      <c r="P4519" t="s">
        <v>12694</v>
      </c>
    </row>
    <row r="4520" spans="2:16" x14ac:dyDescent="0.25">
      <c r="B4520" t="s">
        <v>4525</v>
      </c>
      <c r="C4520" s="119" t="s">
        <v>60</v>
      </c>
      <c r="D4520" t="s">
        <v>11537</v>
      </c>
      <c r="E4520" t="s">
        <v>11530</v>
      </c>
      <c r="F4520" t="s">
        <v>11540</v>
      </c>
      <c r="G4520" t="s">
        <v>61</v>
      </c>
      <c r="H4520" t="s">
        <v>18</v>
      </c>
      <c r="I4520" t="s">
        <v>11541</v>
      </c>
      <c r="J4520">
        <v>2016</v>
      </c>
      <c r="K4520">
        <v>608.92999999999995</v>
      </c>
      <c r="L4520">
        <v>21</v>
      </c>
      <c r="M4520">
        <v>1</v>
      </c>
      <c r="N4520">
        <f t="shared" si="180"/>
        <v>0</v>
      </c>
      <c r="O4520">
        <f t="shared" si="181"/>
        <v>0</v>
      </c>
      <c r="P4520" t="s">
        <v>12694</v>
      </c>
    </row>
    <row r="4521" spans="2:16" x14ac:dyDescent="0.25">
      <c r="B4521" t="s">
        <v>4526</v>
      </c>
      <c r="C4521" s="119" t="s">
        <v>60</v>
      </c>
      <c r="D4521" t="s">
        <v>11542</v>
      </c>
      <c r="E4521" t="s">
        <v>11530</v>
      </c>
      <c r="F4521" t="s">
        <v>11540</v>
      </c>
      <c r="G4521" t="s">
        <v>61</v>
      </c>
      <c r="H4521" t="s">
        <v>18</v>
      </c>
      <c r="I4521" t="s">
        <v>11541</v>
      </c>
      <c r="J4521">
        <v>2016</v>
      </c>
      <c r="K4521">
        <v>616.84</v>
      </c>
      <c r="L4521">
        <v>126</v>
      </c>
      <c r="M4521">
        <v>1</v>
      </c>
      <c r="N4521">
        <f t="shared" si="180"/>
        <v>0</v>
      </c>
      <c r="O4521">
        <f t="shared" si="181"/>
        <v>0</v>
      </c>
      <c r="P4521" t="s">
        <v>12694</v>
      </c>
    </row>
    <row r="4522" spans="2:16" x14ac:dyDescent="0.25">
      <c r="B4522" t="s">
        <v>4527</v>
      </c>
      <c r="C4522" s="119" t="s">
        <v>60</v>
      </c>
      <c r="D4522" t="s">
        <v>11542</v>
      </c>
      <c r="E4522" t="s">
        <v>11530</v>
      </c>
      <c r="F4522" t="s">
        <v>11540</v>
      </c>
      <c r="G4522" t="s">
        <v>61</v>
      </c>
      <c r="H4522" t="s">
        <v>18</v>
      </c>
      <c r="I4522" t="s">
        <v>11541</v>
      </c>
      <c r="J4522">
        <v>2016</v>
      </c>
      <c r="K4522">
        <v>633.6</v>
      </c>
      <c r="L4522">
        <v>30</v>
      </c>
      <c r="M4522">
        <v>1</v>
      </c>
      <c r="N4522">
        <f t="shared" si="180"/>
        <v>0</v>
      </c>
      <c r="O4522">
        <f t="shared" si="181"/>
        <v>0</v>
      </c>
      <c r="P4522" t="s">
        <v>12694</v>
      </c>
    </row>
    <row r="4523" spans="2:16" x14ac:dyDescent="0.25">
      <c r="B4523" t="s">
        <v>4528</v>
      </c>
      <c r="C4523" s="119" t="s">
        <v>60</v>
      </c>
      <c r="D4523" t="s">
        <v>11539</v>
      </c>
      <c r="E4523" t="s">
        <v>11530</v>
      </c>
      <c r="F4523" t="s">
        <v>11540</v>
      </c>
      <c r="G4523" t="s">
        <v>61</v>
      </c>
      <c r="H4523" t="s">
        <v>18</v>
      </c>
      <c r="I4523" t="s">
        <v>11541</v>
      </c>
      <c r="J4523">
        <v>2016</v>
      </c>
      <c r="K4523">
        <v>633.5</v>
      </c>
      <c r="L4523">
        <v>29</v>
      </c>
      <c r="M4523">
        <v>1</v>
      </c>
      <c r="N4523">
        <f t="shared" si="180"/>
        <v>0</v>
      </c>
      <c r="O4523">
        <f t="shared" si="181"/>
        <v>0</v>
      </c>
      <c r="P4523" t="s">
        <v>12694</v>
      </c>
    </row>
    <row r="4524" spans="2:16" x14ac:dyDescent="0.25">
      <c r="B4524" t="s">
        <v>4529</v>
      </c>
      <c r="C4524" s="119" t="s">
        <v>60</v>
      </c>
      <c r="D4524" t="s">
        <v>11537</v>
      </c>
      <c r="E4524" t="s">
        <v>11530</v>
      </c>
      <c r="F4524" t="s">
        <v>11540</v>
      </c>
      <c r="G4524" t="s">
        <v>61</v>
      </c>
      <c r="H4524" t="s">
        <v>18</v>
      </c>
      <c r="I4524" t="s">
        <v>11541</v>
      </c>
      <c r="J4524">
        <v>2016</v>
      </c>
      <c r="K4524">
        <v>634.20000000000005</v>
      </c>
      <c r="L4524">
        <v>23</v>
      </c>
      <c r="M4524">
        <v>1</v>
      </c>
      <c r="N4524">
        <f t="shared" si="180"/>
        <v>0</v>
      </c>
      <c r="O4524">
        <f t="shared" si="181"/>
        <v>0</v>
      </c>
      <c r="P4524" t="s">
        <v>12694</v>
      </c>
    </row>
    <row r="4525" spans="2:16" x14ac:dyDescent="0.25">
      <c r="B4525" t="s">
        <v>4530</v>
      </c>
      <c r="C4525" s="119" t="s">
        <v>60</v>
      </c>
      <c r="D4525" t="s">
        <v>11537</v>
      </c>
      <c r="E4525" t="s">
        <v>11530</v>
      </c>
      <c r="F4525" t="s">
        <v>11540</v>
      </c>
      <c r="G4525" t="s">
        <v>61</v>
      </c>
      <c r="H4525" t="s">
        <v>18</v>
      </c>
      <c r="I4525" t="s">
        <v>11541</v>
      </c>
      <c r="J4525">
        <v>2016</v>
      </c>
      <c r="K4525">
        <v>606.78</v>
      </c>
      <c r="L4525">
        <v>37</v>
      </c>
      <c r="M4525">
        <v>1</v>
      </c>
      <c r="N4525">
        <f t="shared" si="180"/>
        <v>0</v>
      </c>
      <c r="O4525">
        <f t="shared" si="181"/>
        <v>0</v>
      </c>
      <c r="P4525" t="s">
        <v>12694</v>
      </c>
    </row>
    <row r="4526" spans="2:16" x14ac:dyDescent="0.25">
      <c r="B4526" t="s">
        <v>4531</v>
      </c>
      <c r="C4526" s="119" t="s">
        <v>60</v>
      </c>
      <c r="D4526" t="s">
        <v>11546</v>
      </c>
      <c r="E4526" t="s">
        <v>11530</v>
      </c>
      <c r="F4526" t="s">
        <v>11540</v>
      </c>
      <c r="G4526" t="s">
        <v>61</v>
      </c>
      <c r="H4526" t="s">
        <v>18</v>
      </c>
      <c r="I4526" t="s">
        <v>11541</v>
      </c>
      <c r="J4526">
        <v>2016</v>
      </c>
      <c r="K4526">
        <v>606.44000000000005</v>
      </c>
      <c r="L4526">
        <v>29</v>
      </c>
      <c r="M4526">
        <v>1</v>
      </c>
      <c r="N4526">
        <f t="shared" si="180"/>
        <v>0</v>
      </c>
      <c r="O4526">
        <f t="shared" si="181"/>
        <v>0</v>
      </c>
      <c r="P4526" t="s">
        <v>12694</v>
      </c>
    </row>
    <row r="4527" spans="2:16" x14ac:dyDescent="0.25">
      <c r="B4527" t="s">
        <v>4532</v>
      </c>
      <c r="C4527" s="119" t="s">
        <v>60</v>
      </c>
      <c r="D4527" t="s">
        <v>11546</v>
      </c>
      <c r="E4527" t="s">
        <v>11530</v>
      </c>
      <c r="F4527" t="s">
        <v>11540</v>
      </c>
      <c r="G4527" t="s">
        <v>61</v>
      </c>
      <c r="H4527" t="s">
        <v>18</v>
      </c>
      <c r="I4527" t="s">
        <v>11541</v>
      </c>
      <c r="J4527">
        <v>2016</v>
      </c>
      <c r="K4527">
        <v>635.32000000000005</v>
      </c>
      <c r="L4527">
        <v>26</v>
      </c>
      <c r="M4527">
        <v>1</v>
      </c>
      <c r="N4527">
        <f t="shared" si="180"/>
        <v>0</v>
      </c>
      <c r="O4527">
        <f t="shared" si="181"/>
        <v>0</v>
      </c>
      <c r="P4527" t="s">
        <v>12694</v>
      </c>
    </row>
    <row r="4528" spans="2:16" x14ac:dyDescent="0.25">
      <c r="B4528" t="s">
        <v>4533</v>
      </c>
      <c r="C4528" s="119" t="s">
        <v>60</v>
      </c>
      <c r="D4528" t="s">
        <v>11537</v>
      </c>
      <c r="E4528" t="s">
        <v>11530</v>
      </c>
      <c r="F4528" t="s">
        <v>11540</v>
      </c>
      <c r="G4528" t="s">
        <v>61</v>
      </c>
      <c r="H4528" t="s">
        <v>18</v>
      </c>
      <c r="I4528" t="s">
        <v>11541</v>
      </c>
      <c r="J4528">
        <v>2016</v>
      </c>
      <c r="K4528">
        <v>605.66</v>
      </c>
      <c r="L4528">
        <v>23</v>
      </c>
      <c r="M4528">
        <v>1</v>
      </c>
      <c r="N4528">
        <f t="shared" si="180"/>
        <v>0</v>
      </c>
      <c r="O4528">
        <f t="shared" si="181"/>
        <v>0</v>
      </c>
      <c r="P4528" t="s">
        <v>12694</v>
      </c>
    </row>
    <row r="4529" spans="2:16" x14ac:dyDescent="0.25">
      <c r="B4529" t="s">
        <v>4534</v>
      </c>
      <c r="C4529" s="119" t="s">
        <v>60</v>
      </c>
      <c r="D4529" t="s">
        <v>11537</v>
      </c>
      <c r="E4529" t="s">
        <v>11530</v>
      </c>
      <c r="F4529" t="s">
        <v>11540</v>
      </c>
      <c r="G4529" t="s">
        <v>61</v>
      </c>
      <c r="H4529" t="s">
        <v>18</v>
      </c>
      <c r="I4529" t="s">
        <v>11541</v>
      </c>
      <c r="J4529">
        <v>2016</v>
      </c>
      <c r="K4529">
        <v>605.66</v>
      </c>
      <c r="L4529">
        <v>23</v>
      </c>
      <c r="M4529">
        <v>1</v>
      </c>
      <c r="N4529">
        <f t="shared" si="180"/>
        <v>0</v>
      </c>
      <c r="O4529">
        <f t="shared" si="181"/>
        <v>0</v>
      </c>
      <c r="P4529" t="s">
        <v>12694</v>
      </c>
    </row>
    <row r="4530" spans="2:16" x14ac:dyDescent="0.25">
      <c r="B4530" t="s">
        <v>4535</v>
      </c>
      <c r="C4530" s="119" t="s">
        <v>60</v>
      </c>
      <c r="D4530" t="s">
        <v>11537</v>
      </c>
      <c r="E4530" t="s">
        <v>11530</v>
      </c>
      <c r="F4530" t="s">
        <v>11540</v>
      </c>
      <c r="G4530" t="s">
        <v>61</v>
      </c>
      <c r="H4530" t="s">
        <v>18</v>
      </c>
      <c r="I4530" t="s">
        <v>11541</v>
      </c>
      <c r="J4530">
        <v>2016</v>
      </c>
      <c r="K4530">
        <v>605.54</v>
      </c>
      <c r="L4530">
        <v>22</v>
      </c>
      <c r="M4530">
        <v>1</v>
      </c>
      <c r="N4530">
        <f t="shared" si="180"/>
        <v>0</v>
      </c>
      <c r="O4530">
        <f t="shared" si="181"/>
        <v>0</v>
      </c>
      <c r="P4530" t="s">
        <v>12694</v>
      </c>
    </row>
    <row r="4531" spans="2:16" x14ac:dyDescent="0.25">
      <c r="B4531" t="s">
        <v>4536</v>
      </c>
      <c r="C4531" s="119" t="s">
        <v>60</v>
      </c>
      <c r="D4531" t="s">
        <v>11537</v>
      </c>
      <c r="E4531" t="s">
        <v>11530</v>
      </c>
      <c r="F4531" t="s">
        <v>11540</v>
      </c>
      <c r="G4531" t="s">
        <v>61</v>
      </c>
      <c r="H4531" t="s">
        <v>18</v>
      </c>
      <c r="I4531" t="s">
        <v>11541</v>
      </c>
      <c r="J4531">
        <v>2016</v>
      </c>
      <c r="K4531">
        <v>606.17999999999995</v>
      </c>
      <c r="L4531">
        <v>27</v>
      </c>
      <c r="M4531">
        <v>1</v>
      </c>
      <c r="N4531">
        <f t="shared" si="180"/>
        <v>0</v>
      </c>
      <c r="O4531">
        <f t="shared" si="181"/>
        <v>0</v>
      </c>
      <c r="P4531" t="s">
        <v>12694</v>
      </c>
    </row>
    <row r="4532" spans="2:16" x14ac:dyDescent="0.25">
      <c r="B4532" t="s">
        <v>4537</v>
      </c>
      <c r="C4532" s="119" t="s">
        <v>60</v>
      </c>
      <c r="D4532" t="s">
        <v>11537</v>
      </c>
      <c r="E4532" t="s">
        <v>11530</v>
      </c>
      <c r="F4532" t="s">
        <v>11540</v>
      </c>
      <c r="G4532" t="s">
        <v>61</v>
      </c>
      <c r="H4532" t="s">
        <v>18</v>
      </c>
      <c r="I4532" t="s">
        <v>11541</v>
      </c>
      <c r="J4532">
        <v>2016</v>
      </c>
      <c r="K4532">
        <v>605.79999999999995</v>
      </c>
      <c r="L4532">
        <v>24</v>
      </c>
      <c r="M4532">
        <v>1</v>
      </c>
      <c r="N4532">
        <f t="shared" si="180"/>
        <v>0</v>
      </c>
      <c r="O4532">
        <f t="shared" si="181"/>
        <v>0</v>
      </c>
      <c r="P4532" t="s">
        <v>12694</v>
      </c>
    </row>
    <row r="4533" spans="2:16" x14ac:dyDescent="0.25">
      <c r="B4533" t="s">
        <v>4538</v>
      </c>
      <c r="C4533" s="119" t="s">
        <v>60</v>
      </c>
      <c r="D4533" t="s">
        <v>11537</v>
      </c>
      <c r="E4533" t="s">
        <v>11530</v>
      </c>
      <c r="F4533" t="s">
        <v>11540</v>
      </c>
      <c r="G4533" t="s">
        <v>61</v>
      </c>
      <c r="H4533" t="s">
        <v>18</v>
      </c>
      <c r="I4533" t="s">
        <v>11541</v>
      </c>
      <c r="J4533">
        <v>2016</v>
      </c>
      <c r="K4533">
        <v>606.04999999999995</v>
      </c>
      <c r="L4533">
        <v>26</v>
      </c>
      <c r="M4533">
        <v>1</v>
      </c>
      <c r="N4533">
        <f t="shared" si="180"/>
        <v>0</v>
      </c>
      <c r="O4533">
        <f t="shared" si="181"/>
        <v>0</v>
      </c>
      <c r="P4533" t="s">
        <v>12694</v>
      </c>
    </row>
    <row r="4534" spans="2:16" x14ac:dyDescent="0.25">
      <c r="B4534" t="s">
        <v>4539</v>
      </c>
      <c r="C4534" s="119" t="s">
        <v>60</v>
      </c>
      <c r="D4534" t="s">
        <v>11537</v>
      </c>
      <c r="E4534" t="s">
        <v>11530</v>
      </c>
      <c r="F4534" t="s">
        <v>11540</v>
      </c>
      <c r="G4534" t="s">
        <v>61</v>
      </c>
      <c r="H4534" t="s">
        <v>18</v>
      </c>
      <c r="I4534" t="s">
        <v>11541</v>
      </c>
      <c r="J4534">
        <v>2016</v>
      </c>
      <c r="K4534">
        <v>605.54</v>
      </c>
      <c r="L4534">
        <v>22</v>
      </c>
      <c r="M4534">
        <v>1</v>
      </c>
      <c r="N4534">
        <f t="shared" si="180"/>
        <v>0</v>
      </c>
      <c r="O4534">
        <f t="shared" si="181"/>
        <v>0</v>
      </c>
      <c r="P4534" t="s">
        <v>12694</v>
      </c>
    </row>
    <row r="4535" spans="2:16" x14ac:dyDescent="0.25">
      <c r="B4535" t="s">
        <v>4540</v>
      </c>
      <c r="C4535" s="119" t="s">
        <v>60</v>
      </c>
      <c r="D4535" t="s">
        <v>11539</v>
      </c>
      <c r="E4535" t="s">
        <v>11530</v>
      </c>
      <c r="F4535" t="s">
        <v>11540</v>
      </c>
      <c r="G4535" t="s">
        <v>61</v>
      </c>
      <c r="H4535" t="s">
        <v>18</v>
      </c>
      <c r="I4535" t="s">
        <v>11541</v>
      </c>
      <c r="J4535">
        <v>2016</v>
      </c>
      <c r="K4535">
        <v>605.66</v>
      </c>
      <c r="L4535">
        <v>23</v>
      </c>
      <c r="M4535">
        <v>1</v>
      </c>
      <c r="N4535">
        <f t="shared" si="180"/>
        <v>0</v>
      </c>
      <c r="O4535">
        <f t="shared" si="181"/>
        <v>0</v>
      </c>
      <c r="P4535" t="s">
        <v>12694</v>
      </c>
    </row>
    <row r="4536" spans="2:16" x14ac:dyDescent="0.25">
      <c r="B4536" t="s">
        <v>4541</v>
      </c>
      <c r="C4536" s="119" t="s">
        <v>60</v>
      </c>
      <c r="D4536" t="s">
        <v>11539</v>
      </c>
      <c r="E4536" t="s">
        <v>11530</v>
      </c>
      <c r="F4536" t="s">
        <v>11540</v>
      </c>
      <c r="G4536" t="s">
        <v>61</v>
      </c>
      <c r="H4536" t="s">
        <v>18</v>
      </c>
      <c r="I4536" t="s">
        <v>11541</v>
      </c>
      <c r="J4536">
        <v>2016</v>
      </c>
      <c r="K4536">
        <v>606.17999999999995</v>
      </c>
      <c r="L4536">
        <v>27</v>
      </c>
      <c r="M4536">
        <v>1</v>
      </c>
      <c r="N4536">
        <f t="shared" si="180"/>
        <v>0</v>
      </c>
      <c r="O4536">
        <f t="shared" si="181"/>
        <v>0</v>
      </c>
      <c r="P4536" t="s">
        <v>12694</v>
      </c>
    </row>
    <row r="4537" spans="2:16" x14ac:dyDescent="0.25">
      <c r="B4537" t="s">
        <v>4542</v>
      </c>
      <c r="C4537" s="119" t="s">
        <v>60</v>
      </c>
      <c r="D4537" t="s">
        <v>11546</v>
      </c>
      <c r="E4537" t="s">
        <v>11530</v>
      </c>
      <c r="F4537" t="s">
        <v>11540</v>
      </c>
      <c r="G4537" t="s">
        <v>61</v>
      </c>
      <c r="H4537" t="s">
        <v>18</v>
      </c>
      <c r="I4537" t="s">
        <v>11541</v>
      </c>
      <c r="J4537">
        <v>2016</v>
      </c>
      <c r="K4537">
        <v>604.97</v>
      </c>
      <c r="L4537">
        <v>23</v>
      </c>
      <c r="M4537">
        <v>1</v>
      </c>
      <c r="N4537">
        <f t="shared" si="180"/>
        <v>0</v>
      </c>
      <c r="O4537">
        <f t="shared" si="181"/>
        <v>0</v>
      </c>
      <c r="P4537" t="s">
        <v>12694</v>
      </c>
    </row>
    <row r="4538" spans="2:16" x14ac:dyDescent="0.25">
      <c r="B4538" t="s">
        <v>4543</v>
      </c>
      <c r="C4538" s="119" t="s">
        <v>60</v>
      </c>
      <c r="D4538" t="s">
        <v>11539</v>
      </c>
      <c r="E4538" t="s">
        <v>11530</v>
      </c>
      <c r="F4538" t="s">
        <v>11540</v>
      </c>
      <c r="G4538" t="s">
        <v>61</v>
      </c>
      <c r="H4538" t="s">
        <v>18</v>
      </c>
      <c r="I4538" t="s">
        <v>11533</v>
      </c>
      <c r="J4538">
        <v>2016</v>
      </c>
      <c r="K4538">
        <v>610.1</v>
      </c>
      <c r="L4538">
        <v>29</v>
      </c>
      <c r="M4538">
        <v>1</v>
      </c>
      <c r="N4538">
        <f t="shared" si="180"/>
        <v>0</v>
      </c>
      <c r="O4538">
        <f t="shared" si="181"/>
        <v>0</v>
      </c>
      <c r="P4538" t="s">
        <v>12694</v>
      </c>
    </row>
    <row r="4539" spans="2:16" x14ac:dyDescent="0.25">
      <c r="B4539" t="s">
        <v>4544</v>
      </c>
      <c r="C4539" s="119" t="s">
        <v>60</v>
      </c>
      <c r="D4539" t="s">
        <v>11537</v>
      </c>
      <c r="E4539" t="s">
        <v>11530</v>
      </c>
      <c r="F4539" t="s">
        <v>11540</v>
      </c>
      <c r="G4539" t="s">
        <v>61</v>
      </c>
      <c r="H4539" t="s">
        <v>18</v>
      </c>
      <c r="I4539" t="s">
        <v>11541</v>
      </c>
      <c r="J4539">
        <v>2016</v>
      </c>
      <c r="K4539">
        <v>606.17999999999995</v>
      </c>
      <c r="L4539">
        <v>27</v>
      </c>
      <c r="M4539">
        <v>1</v>
      </c>
      <c r="N4539">
        <f t="shared" si="180"/>
        <v>0</v>
      </c>
      <c r="O4539">
        <f t="shared" si="181"/>
        <v>0</v>
      </c>
      <c r="P4539" t="s">
        <v>12694</v>
      </c>
    </row>
    <row r="4540" spans="2:16" x14ac:dyDescent="0.25">
      <c r="B4540" t="s">
        <v>4545</v>
      </c>
      <c r="C4540" s="119" t="s">
        <v>60</v>
      </c>
      <c r="D4540" t="s">
        <v>11537</v>
      </c>
      <c r="E4540" t="s">
        <v>11530</v>
      </c>
      <c r="F4540" t="s">
        <v>11540</v>
      </c>
      <c r="G4540" t="s">
        <v>61</v>
      </c>
      <c r="H4540" t="s">
        <v>18</v>
      </c>
      <c r="I4540" t="s">
        <v>11541</v>
      </c>
      <c r="J4540">
        <v>2016</v>
      </c>
      <c r="K4540">
        <v>635.45000000000005</v>
      </c>
      <c r="L4540">
        <v>27</v>
      </c>
      <c r="M4540">
        <v>1</v>
      </c>
      <c r="N4540">
        <f t="shared" si="180"/>
        <v>0</v>
      </c>
      <c r="O4540">
        <f t="shared" si="181"/>
        <v>0</v>
      </c>
      <c r="P4540" t="s">
        <v>12694</v>
      </c>
    </row>
    <row r="4541" spans="2:16" x14ac:dyDescent="0.25">
      <c r="B4541" t="s">
        <v>4546</v>
      </c>
      <c r="C4541" s="119" t="s">
        <v>60</v>
      </c>
      <c r="D4541" t="s">
        <v>11539</v>
      </c>
      <c r="E4541" t="s">
        <v>11530</v>
      </c>
      <c r="F4541" t="s">
        <v>11540</v>
      </c>
      <c r="G4541" t="s">
        <v>61</v>
      </c>
      <c r="H4541" t="s">
        <v>18</v>
      </c>
      <c r="I4541" t="s">
        <v>11541</v>
      </c>
      <c r="J4541">
        <v>2016</v>
      </c>
      <c r="K4541">
        <v>607.21</v>
      </c>
      <c r="L4541">
        <v>35</v>
      </c>
      <c r="M4541">
        <v>1</v>
      </c>
      <c r="N4541">
        <f t="shared" si="180"/>
        <v>0</v>
      </c>
      <c r="O4541">
        <f t="shared" si="181"/>
        <v>0</v>
      </c>
      <c r="P4541" t="s">
        <v>12694</v>
      </c>
    </row>
    <row r="4542" spans="2:16" x14ac:dyDescent="0.25">
      <c r="B4542" t="s">
        <v>4547</v>
      </c>
      <c r="C4542" s="119" t="s">
        <v>60</v>
      </c>
      <c r="D4542" t="s">
        <v>11537</v>
      </c>
      <c r="E4542" t="s">
        <v>11530</v>
      </c>
      <c r="F4542" t="s">
        <v>11540</v>
      </c>
      <c r="G4542" t="s">
        <v>61</v>
      </c>
      <c r="H4542" t="s">
        <v>18</v>
      </c>
      <c r="I4542" t="s">
        <v>11533</v>
      </c>
      <c r="J4542">
        <v>2016</v>
      </c>
      <c r="K4542">
        <v>608.57000000000005</v>
      </c>
      <c r="L4542">
        <v>23</v>
      </c>
      <c r="M4542">
        <v>1</v>
      </c>
      <c r="N4542">
        <f t="shared" si="180"/>
        <v>0</v>
      </c>
      <c r="O4542">
        <f t="shared" si="181"/>
        <v>0</v>
      </c>
      <c r="P4542" t="s">
        <v>12694</v>
      </c>
    </row>
    <row r="4543" spans="2:16" x14ac:dyDescent="0.25">
      <c r="B4543" t="s">
        <v>4548</v>
      </c>
      <c r="C4543" s="119" t="s">
        <v>60</v>
      </c>
      <c r="D4543" t="s">
        <v>11537</v>
      </c>
      <c r="E4543" t="s">
        <v>11530</v>
      </c>
      <c r="F4543" t="s">
        <v>11540</v>
      </c>
      <c r="G4543" t="s">
        <v>61</v>
      </c>
      <c r="H4543" t="s">
        <v>18</v>
      </c>
      <c r="I4543" t="s">
        <v>11533</v>
      </c>
      <c r="J4543">
        <v>2016</v>
      </c>
      <c r="K4543">
        <v>609.85</v>
      </c>
      <c r="L4543">
        <v>28</v>
      </c>
      <c r="M4543">
        <v>1</v>
      </c>
      <c r="N4543">
        <f t="shared" si="180"/>
        <v>0</v>
      </c>
      <c r="O4543">
        <f t="shared" si="181"/>
        <v>0</v>
      </c>
      <c r="P4543" t="s">
        <v>12694</v>
      </c>
    </row>
    <row r="4544" spans="2:16" x14ac:dyDescent="0.25">
      <c r="B4544" t="s">
        <v>4549</v>
      </c>
      <c r="C4544" s="119" t="s">
        <v>60</v>
      </c>
      <c r="D4544" t="s">
        <v>11537</v>
      </c>
      <c r="E4544" t="s">
        <v>11530</v>
      </c>
      <c r="F4544" t="s">
        <v>11540</v>
      </c>
      <c r="G4544" t="s">
        <v>61</v>
      </c>
      <c r="H4544" t="s">
        <v>18</v>
      </c>
      <c r="I4544" t="s">
        <v>11533</v>
      </c>
      <c r="J4544">
        <v>2016</v>
      </c>
      <c r="K4544">
        <v>615.73</v>
      </c>
      <c r="L4544">
        <v>51</v>
      </c>
      <c r="M4544">
        <v>1</v>
      </c>
      <c r="N4544">
        <f t="shared" si="180"/>
        <v>0</v>
      </c>
      <c r="O4544">
        <f t="shared" si="181"/>
        <v>0</v>
      </c>
      <c r="P4544" t="s">
        <v>12694</v>
      </c>
    </row>
    <row r="4545" spans="2:16" x14ac:dyDescent="0.25">
      <c r="B4545" t="s">
        <v>4550</v>
      </c>
      <c r="C4545" s="119" t="s">
        <v>60</v>
      </c>
      <c r="D4545" t="s">
        <v>11537</v>
      </c>
      <c r="E4545" t="s">
        <v>11530</v>
      </c>
      <c r="F4545" t="s">
        <v>11540</v>
      </c>
      <c r="G4545" t="s">
        <v>61</v>
      </c>
      <c r="H4545" t="s">
        <v>18</v>
      </c>
      <c r="I4545" t="s">
        <v>11541</v>
      </c>
      <c r="J4545">
        <v>2016</v>
      </c>
      <c r="K4545">
        <v>634.92999999999995</v>
      </c>
      <c r="L4545">
        <v>23</v>
      </c>
      <c r="M4545">
        <v>1</v>
      </c>
      <c r="N4545">
        <f t="shared" si="180"/>
        <v>0</v>
      </c>
      <c r="O4545">
        <f t="shared" si="181"/>
        <v>0</v>
      </c>
      <c r="P4545" t="s">
        <v>12694</v>
      </c>
    </row>
    <row r="4546" spans="2:16" x14ac:dyDescent="0.25">
      <c r="B4546" t="s">
        <v>4551</v>
      </c>
      <c r="C4546" s="119" t="s">
        <v>60</v>
      </c>
      <c r="D4546" t="s">
        <v>11537</v>
      </c>
      <c r="E4546" t="s">
        <v>11530</v>
      </c>
      <c r="F4546" t="s">
        <v>11540</v>
      </c>
      <c r="G4546" t="s">
        <v>61</v>
      </c>
      <c r="H4546" t="s">
        <v>18</v>
      </c>
      <c r="I4546" t="s">
        <v>11541</v>
      </c>
      <c r="J4546">
        <v>2016</v>
      </c>
      <c r="K4546">
        <v>817.54</v>
      </c>
      <c r="L4546">
        <v>152</v>
      </c>
      <c r="M4546">
        <v>1</v>
      </c>
      <c r="N4546">
        <f t="shared" si="180"/>
        <v>0</v>
      </c>
      <c r="O4546">
        <f t="shared" si="181"/>
        <v>0</v>
      </c>
      <c r="P4546" t="s">
        <v>12694</v>
      </c>
    </row>
    <row r="4547" spans="2:16" x14ac:dyDescent="0.25">
      <c r="B4547" t="s">
        <v>4552</v>
      </c>
      <c r="C4547" s="119" t="s">
        <v>60</v>
      </c>
      <c r="D4547" t="s">
        <v>11537</v>
      </c>
      <c r="E4547" t="s">
        <v>11530</v>
      </c>
      <c r="F4547" t="s">
        <v>11540</v>
      </c>
      <c r="G4547" t="s">
        <v>61</v>
      </c>
      <c r="H4547" t="s">
        <v>18</v>
      </c>
      <c r="I4547" t="s">
        <v>11541</v>
      </c>
      <c r="J4547">
        <v>2016</v>
      </c>
      <c r="K4547">
        <v>604.54999999999995</v>
      </c>
      <c r="L4547">
        <v>23</v>
      </c>
      <c r="M4547">
        <v>1</v>
      </c>
      <c r="N4547">
        <f t="shared" si="180"/>
        <v>0</v>
      </c>
      <c r="O4547">
        <f t="shared" si="181"/>
        <v>0</v>
      </c>
      <c r="P4547" t="s">
        <v>12694</v>
      </c>
    </row>
    <row r="4548" spans="2:16" x14ac:dyDescent="0.25">
      <c r="B4548" t="s">
        <v>4553</v>
      </c>
      <c r="C4548" s="119" t="s">
        <v>60</v>
      </c>
      <c r="D4548" t="s">
        <v>11537</v>
      </c>
      <c r="E4548" t="s">
        <v>11530</v>
      </c>
      <c r="F4548" t="s">
        <v>11540</v>
      </c>
      <c r="G4548" t="s">
        <v>61</v>
      </c>
      <c r="H4548" t="s">
        <v>18</v>
      </c>
      <c r="I4548" t="s">
        <v>11541</v>
      </c>
      <c r="J4548">
        <v>2016</v>
      </c>
      <c r="K4548">
        <v>604.54999999999995</v>
      </c>
      <c r="L4548">
        <v>23</v>
      </c>
      <c r="M4548">
        <v>1</v>
      </c>
      <c r="N4548">
        <f t="shared" si="180"/>
        <v>0</v>
      </c>
      <c r="O4548">
        <f t="shared" si="181"/>
        <v>0</v>
      </c>
      <c r="P4548" t="s">
        <v>12694</v>
      </c>
    </row>
    <row r="4549" spans="2:16" x14ac:dyDescent="0.25">
      <c r="B4549" t="s">
        <v>4554</v>
      </c>
      <c r="C4549" s="119" t="s">
        <v>60</v>
      </c>
      <c r="D4549" t="s">
        <v>11539</v>
      </c>
      <c r="E4549" t="s">
        <v>11530</v>
      </c>
      <c r="F4549" t="s">
        <v>11540</v>
      </c>
      <c r="G4549" t="s">
        <v>61</v>
      </c>
      <c r="H4549" t="s">
        <v>18</v>
      </c>
      <c r="I4549" t="s">
        <v>11541</v>
      </c>
      <c r="J4549">
        <v>2016</v>
      </c>
      <c r="K4549">
        <v>605.79999999999995</v>
      </c>
      <c r="L4549">
        <v>24</v>
      </c>
      <c r="M4549">
        <v>1</v>
      </c>
      <c r="N4549">
        <f t="shared" si="180"/>
        <v>0</v>
      </c>
      <c r="O4549">
        <f t="shared" si="181"/>
        <v>0</v>
      </c>
      <c r="P4549" t="s">
        <v>12694</v>
      </c>
    </row>
    <row r="4550" spans="2:16" x14ac:dyDescent="0.25">
      <c r="B4550" t="s">
        <v>4555</v>
      </c>
      <c r="C4550" s="119" t="s">
        <v>60</v>
      </c>
      <c r="D4550" t="s">
        <v>11539</v>
      </c>
      <c r="E4550" t="s">
        <v>11530</v>
      </c>
      <c r="F4550" t="s">
        <v>11540</v>
      </c>
      <c r="G4550" t="s">
        <v>61</v>
      </c>
      <c r="H4550" t="s">
        <v>18</v>
      </c>
      <c r="I4550" t="s">
        <v>11541</v>
      </c>
      <c r="J4550">
        <v>2016</v>
      </c>
      <c r="K4550">
        <v>607.21</v>
      </c>
      <c r="L4550">
        <v>35</v>
      </c>
      <c r="M4550">
        <v>1</v>
      </c>
      <c r="N4550">
        <f t="shared" si="180"/>
        <v>0</v>
      </c>
      <c r="O4550">
        <f t="shared" si="181"/>
        <v>0</v>
      </c>
      <c r="P4550" t="s">
        <v>12694</v>
      </c>
    </row>
    <row r="4551" spans="2:16" x14ac:dyDescent="0.25">
      <c r="B4551" t="s">
        <v>4556</v>
      </c>
      <c r="C4551" s="119" t="s">
        <v>60</v>
      </c>
      <c r="D4551" t="s">
        <v>11539</v>
      </c>
      <c r="E4551" t="s">
        <v>11530</v>
      </c>
      <c r="F4551" t="s">
        <v>11540</v>
      </c>
      <c r="G4551" t="s">
        <v>61</v>
      </c>
      <c r="H4551" t="s">
        <v>18</v>
      </c>
      <c r="I4551" t="s">
        <v>11541</v>
      </c>
      <c r="J4551">
        <v>2016</v>
      </c>
      <c r="K4551">
        <v>605.54</v>
      </c>
      <c r="L4551">
        <v>22</v>
      </c>
      <c r="M4551">
        <v>1</v>
      </c>
      <c r="N4551">
        <f t="shared" si="180"/>
        <v>0</v>
      </c>
      <c r="O4551">
        <f t="shared" si="181"/>
        <v>0</v>
      </c>
      <c r="P4551" t="s">
        <v>12694</v>
      </c>
    </row>
    <row r="4552" spans="2:16" x14ac:dyDescent="0.25">
      <c r="B4552" t="s">
        <v>4557</v>
      </c>
      <c r="C4552" s="119" t="s">
        <v>60</v>
      </c>
      <c r="D4552" t="s">
        <v>11539</v>
      </c>
      <c r="E4552" t="s">
        <v>11530</v>
      </c>
      <c r="F4552" t="s">
        <v>11540</v>
      </c>
      <c r="G4552" t="s">
        <v>61</v>
      </c>
      <c r="H4552" t="s">
        <v>18</v>
      </c>
      <c r="I4552" t="s">
        <v>11541</v>
      </c>
      <c r="J4552">
        <v>2016</v>
      </c>
      <c r="K4552">
        <v>605.91999999999996</v>
      </c>
      <c r="L4552">
        <v>25</v>
      </c>
      <c r="M4552">
        <v>1</v>
      </c>
      <c r="N4552">
        <f t="shared" si="180"/>
        <v>0</v>
      </c>
      <c r="O4552">
        <f t="shared" si="181"/>
        <v>0</v>
      </c>
      <c r="P4552" t="s">
        <v>12694</v>
      </c>
    </row>
    <row r="4553" spans="2:16" x14ac:dyDescent="0.25">
      <c r="B4553" t="s">
        <v>4558</v>
      </c>
      <c r="C4553" s="119" t="s">
        <v>60</v>
      </c>
      <c r="D4553" t="s">
        <v>11537</v>
      </c>
      <c r="E4553" t="s">
        <v>11530</v>
      </c>
      <c r="F4553" t="s">
        <v>11540</v>
      </c>
      <c r="G4553" t="s">
        <v>61</v>
      </c>
      <c r="H4553" t="s">
        <v>18</v>
      </c>
      <c r="I4553" t="s">
        <v>11541</v>
      </c>
      <c r="J4553">
        <v>2016</v>
      </c>
      <c r="K4553">
        <v>633.38</v>
      </c>
      <c r="L4553">
        <v>20</v>
      </c>
      <c r="M4553">
        <v>1</v>
      </c>
      <c r="N4553">
        <f t="shared" si="180"/>
        <v>0</v>
      </c>
      <c r="O4553">
        <f t="shared" si="181"/>
        <v>0</v>
      </c>
      <c r="P4553" t="s">
        <v>12694</v>
      </c>
    </row>
    <row r="4554" spans="2:16" x14ac:dyDescent="0.25">
      <c r="B4554" t="s">
        <v>4559</v>
      </c>
      <c r="C4554" s="119" t="s">
        <v>60</v>
      </c>
      <c r="D4554" t="s">
        <v>11539</v>
      </c>
      <c r="E4554" t="s">
        <v>11530</v>
      </c>
      <c r="F4554" t="s">
        <v>11540</v>
      </c>
      <c r="G4554" t="s">
        <v>61</v>
      </c>
      <c r="H4554" t="s">
        <v>18</v>
      </c>
      <c r="I4554" t="s">
        <v>11541</v>
      </c>
      <c r="J4554">
        <v>2016</v>
      </c>
      <c r="K4554">
        <v>604.85</v>
      </c>
      <c r="L4554">
        <v>20</v>
      </c>
      <c r="M4554">
        <v>1</v>
      </c>
      <c r="N4554">
        <f t="shared" si="180"/>
        <v>0</v>
      </c>
      <c r="O4554">
        <f t="shared" si="181"/>
        <v>0</v>
      </c>
      <c r="P4554" t="s">
        <v>12694</v>
      </c>
    </row>
    <row r="4555" spans="2:16" x14ac:dyDescent="0.25">
      <c r="B4555" t="s">
        <v>4560</v>
      </c>
      <c r="C4555" s="119" t="s">
        <v>60</v>
      </c>
      <c r="D4555" t="s">
        <v>11537</v>
      </c>
      <c r="E4555" t="s">
        <v>11530</v>
      </c>
      <c r="F4555" t="s">
        <v>11540</v>
      </c>
      <c r="G4555" t="s">
        <v>61</v>
      </c>
      <c r="H4555" t="s">
        <v>18</v>
      </c>
      <c r="I4555" t="s">
        <v>11541</v>
      </c>
      <c r="J4555">
        <v>2016</v>
      </c>
      <c r="K4555">
        <v>608.48</v>
      </c>
      <c r="L4555">
        <v>48</v>
      </c>
      <c r="M4555">
        <v>1</v>
      </c>
      <c r="N4555">
        <f t="shared" ref="N4555:N4618" si="182">IF(K4555&lt;100,1,0)</f>
        <v>0</v>
      </c>
      <c r="O4555">
        <f t="shared" si="181"/>
        <v>0</v>
      </c>
      <c r="P4555" t="s">
        <v>12694</v>
      </c>
    </row>
    <row r="4556" spans="2:16" x14ac:dyDescent="0.25">
      <c r="B4556" t="s">
        <v>4561</v>
      </c>
      <c r="C4556" s="119" t="s">
        <v>60</v>
      </c>
      <c r="D4556" t="s">
        <v>11537</v>
      </c>
      <c r="E4556" t="s">
        <v>11530</v>
      </c>
      <c r="F4556" t="s">
        <v>11540</v>
      </c>
      <c r="G4556" t="s">
        <v>61</v>
      </c>
      <c r="H4556" t="s">
        <v>18</v>
      </c>
      <c r="I4556" t="s">
        <v>11541</v>
      </c>
      <c r="J4556">
        <v>2016</v>
      </c>
      <c r="K4556">
        <v>608.48</v>
      </c>
      <c r="L4556">
        <v>48</v>
      </c>
      <c r="M4556">
        <v>1</v>
      </c>
      <c r="N4556">
        <f t="shared" si="182"/>
        <v>0</v>
      </c>
      <c r="O4556">
        <f t="shared" si="181"/>
        <v>0</v>
      </c>
      <c r="P4556" t="s">
        <v>12694</v>
      </c>
    </row>
    <row r="4557" spans="2:16" x14ac:dyDescent="0.25">
      <c r="B4557" t="s">
        <v>4562</v>
      </c>
      <c r="C4557" s="119" t="s">
        <v>60</v>
      </c>
      <c r="D4557" t="s">
        <v>11537</v>
      </c>
      <c r="E4557" t="s">
        <v>11530</v>
      </c>
      <c r="F4557" t="s">
        <v>11540</v>
      </c>
      <c r="G4557" t="s">
        <v>61</v>
      </c>
      <c r="H4557" t="s">
        <v>18</v>
      </c>
      <c r="I4557" t="s">
        <v>11541</v>
      </c>
      <c r="J4557">
        <v>2016</v>
      </c>
      <c r="K4557">
        <v>608.48</v>
      </c>
      <c r="L4557">
        <v>48</v>
      </c>
      <c r="M4557">
        <v>1</v>
      </c>
      <c r="N4557">
        <f t="shared" si="182"/>
        <v>0</v>
      </c>
      <c r="O4557">
        <f t="shared" si="181"/>
        <v>0</v>
      </c>
      <c r="P4557" t="s">
        <v>12694</v>
      </c>
    </row>
    <row r="4558" spans="2:16" x14ac:dyDescent="0.25">
      <c r="B4558" t="s">
        <v>4563</v>
      </c>
      <c r="C4558" s="119" t="s">
        <v>60</v>
      </c>
      <c r="D4558" t="s">
        <v>11537</v>
      </c>
      <c r="E4558" t="s">
        <v>11530</v>
      </c>
      <c r="F4558" t="s">
        <v>11540</v>
      </c>
      <c r="G4558" t="s">
        <v>61</v>
      </c>
      <c r="H4558" t="s">
        <v>18</v>
      </c>
      <c r="I4558" t="s">
        <v>11541</v>
      </c>
      <c r="J4558">
        <v>2016</v>
      </c>
      <c r="K4558">
        <v>608.48</v>
      </c>
      <c r="L4558">
        <v>48</v>
      </c>
      <c r="M4558">
        <v>1</v>
      </c>
      <c r="N4558">
        <f t="shared" si="182"/>
        <v>0</v>
      </c>
      <c r="O4558">
        <f t="shared" si="181"/>
        <v>0</v>
      </c>
      <c r="P4558" t="s">
        <v>12694</v>
      </c>
    </row>
    <row r="4559" spans="2:16" x14ac:dyDescent="0.25">
      <c r="B4559" t="s">
        <v>4564</v>
      </c>
      <c r="C4559" s="119" t="s">
        <v>60</v>
      </c>
      <c r="D4559" t="s">
        <v>11537</v>
      </c>
      <c r="E4559" t="s">
        <v>11530</v>
      </c>
      <c r="F4559" t="s">
        <v>11540</v>
      </c>
      <c r="G4559" t="s">
        <v>61</v>
      </c>
      <c r="H4559" t="s">
        <v>18</v>
      </c>
      <c r="I4559" t="s">
        <v>11541</v>
      </c>
      <c r="J4559">
        <v>2016</v>
      </c>
      <c r="K4559">
        <v>609.26</v>
      </c>
      <c r="L4559">
        <v>54</v>
      </c>
      <c r="M4559">
        <v>1</v>
      </c>
      <c r="N4559">
        <f t="shared" si="182"/>
        <v>0</v>
      </c>
      <c r="O4559">
        <f t="shared" si="181"/>
        <v>0</v>
      </c>
      <c r="P4559" t="s">
        <v>12694</v>
      </c>
    </row>
    <row r="4560" spans="2:16" x14ac:dyDescent="0.25">
      <c r="B4560" t="s">
        <v>4565</v>
      </c>
      <c r="C4560" s="119" t="s">
        <v>60</v>
      </c>
      <c r="D4560" t="s">
        <v>11537</v>
      </c>
      <c r="E4560" t="s">
        <v>11530</v>
      </c>
      <c r="F4560" t="s">
        <v>11540</v>
      </c>
      <c r="G4560" t="s">
        <v>61</v>
      </c>
      <c r="H4560" t="s">
        <v>18</v>
      </c>
      <c r="I4560" t="s">
        <v>11541</v>
      </c>
      <c r="J4560">
        <v>2016</v>
      </c>
      <c r="K4560">
        <v>605.62</v>
      </c>
      <c r="L4560">
        <v>34</v>
      </c>
      <c r="M4560">
        <v>1</v>
      </c>
      <c r="N4560">
        <f t="shared" si="182"/>
        <v>0</v>
      </c>
      <c r="O4560">
        <f t="shared" ref="O4560:O4623" si="183">IF(OR(L4560="",L4560&lt;=0),1,0)</f>
        <v>0</v>
      </c>
      <c r="P4560" t="s">
        <v>12694</v>
      </c>
    </row>
    <row r="4561" spans="2:16" x14ac:dyDescent="0.25">
      <c r="B4561" t="s">
        <v>4566</v>
      </c>
      <c r="C4561" s="119" t="s">
        <v>60</v>
      </c>
      <c r="D4561" t="s">
        <v>11537</v>
      </c>
      <c r="E4561" t="s">
        <v>11530</v>
      </c>
      <c r="F4561" t="s">
        <v>11540</v>
      </c>
      <c r="G4561" t="s">
        <v>61</v>
      </c>
      <c r="H4561" t="s">
        <v>18</v>
      </c>
      <c r="I4561" t="s">
        <v>11541</v>
      </c>
      <c r="J4561">
        <v>2016</v>
      </c>
      <c r="K4561">
        <v>633.25</v>
      </c>
      <c r="L4561">
        <v>19</v>
      </c>
      <c r="M4561">
        <v>1</v>
      </c>
      <c r="N4561">
        <f t="shared" si="182"/>
        <v>0</v>
      </c>
      <c r="O4561">
        <f t="shared" si="183"/>
        <v>0</v>
      </c>
      <c r="P4561" t="s">
        <v>12694</v>
      </c>
    </row>
    <row r="4562" spans="2:16" x14ac:dyDescent="0.25">
      <c r="B4562" t="s">
        <v>4567</v>
      </c>
      <c r="C4562" s="119" t="s">
        <v>60</v>
      </c>
      <c r="D4562" t="s">
        <v>11537</v>
      </c>
      <c r="E4562" t="s">
        <v>11530</v>
      </c>
      <c r="F4562" t="s">
        <v>11540</v>
      </c>
      <c r="G4562" t="s">
        <v>61</v>
      </c>
      <c r="H4562" t="s">
        <v>18</v>
      </c>
      <c r="I4562" t="s">
        <v>11541</v>
      </c>
      <c r="J4562">
        <v>2016</v>
      </c>
      <c r="K4562">
        <v>633.64</v>
      </c>
      <c r="L4562">
        <v>22</v>
      </c>
      <c r="M4562">
        <v>1</v>
      </c>
      <c r="N4562">
        <f t="shared" si="182"/>
        <v>0</v>
      </c>
      <c r="O4562">
        <f t="shared" si="183"/>
        <v>0</v>
      </c>
      <c r="P4562" t="s">
        <v>12694</v>
      </c>
    </row>
    <row r="4563" spans="2:16" x14ac:dyDescent="0.25">
      <c r="B4563" t="s">
        <v>4568</v>
      </c>
      <c r="C4563" s="119" t="s">
        <v>60</v>
      </c>
      <c r="D4563" t="s">
        <v>11537</v>
      </c>
      <c r="E4563" t="s">
        <v>11530</v>
      </c>
      <c r="F4563" t="s">
        <v>11540</v>
      </c>
      <c r="G4563" t="s">
        <v>61</v>
      </c>
      <c r="H4563" t="s">
        <v>18</v>
      </c>
      <c r="I4563" t="s">
        <v>11541</v>
      </c>
      <c r="J4563">
        <v>2016</v>
      </c>
      <c r="K4563">
        <v>636.78</v>
      </c>
      <c r="L4563">
        <v>46</v>
      </c>
      <c r="M4563">
        <v>1</v>
      </c>
      <c r="N4563">
        <f t="shared" si="182"/>
        <v>0</v>
      </c>
      <c r="O4563">
        <f t="shared" si="183"/>
        <v>0</v>
      </c>
      <c r="P4563" t="s">
        <v>12694</v>
      </c>
    </row>
    <row r="4564" spans="2:16" x14ac:dyDescent="0.25">
      <c r="B4564" t="s">
        <v>4569</v>
      </c>
      <c r="C4564" s="119" t="s">
        <v>60</v>
      </c>
      <c r="D4564" t="s">
        <v>11537</v>
      </c>
      <c r="E4564" t="s">
        <v>11530</v>
      </c>
      <c r="F4564" t="s">
        <v>11540</v>
      </c>
      <c r="G4564" t="s">
        <v>61</v>
      </c>
      <c r="H4564" t="s">
        <v>18</v>
      </c>
      <c r="I4564" t="s">
        <v>11541</v>
      </c>
      <c r="J4564">
        <v>2016</v>
      </c>
      <c r="K4564">
        <v>604.20000000000005</v>
      </c>
      <c r="L4564">
        <v>23</v>
      </c>
      <c r="M4564">
        <v>1</v>
      </c>
      <c r="N4564">
        <f t="shared" si="182"/>
        <v>0</v>
      </c>
      <c r="O4564">
        <f t="shared" si="183"/>
        <v>0</v>
      </c>
      <c r="P4564" t="s">
        <v>12694</v>
      </c>
    </row>
    <row r="4565" spans="2:16" x14ac:dyDescent="0.25">
      <c r="B4565" t="s">
        <v>4570</v>
      </c>
      <c r="C4565" s="119" t="s">
        <v>60</v>
      </c>
      <c r="D4565" t="s">
        <v>11537</v>
      </c>
      <c r="E4565" t="s">
        <v>11530</v>
      </c>
      <c r="F4565" t="s">
        <v>11540</v>
      </c>
      <c r="G4565" t="s">
        <v>61</v>
      </c>
      <c r="H4565" t="s">
        <v>18</v>
      </c>
      <c r="I4565" t="s">
        <v>11541</v>
      </c>
      <c r="J4565">
        <v>2016</v>
      </c>
      <c r="K4565">
        <v>603.69000000000005</v>
      </c>
      <c r="L4565">
        <v>19</v>
      </c>
      <c r="M4565">
        <v>1</v>
      </c>
      <c r="N4565">
        <f t="shared" si="182"/>
        <v>0</v>
      </c>
      <c r="O4565">
        <f t="shared" si="183"/>
        <v>0</v>
      </c>
      <c r="P4565" t="s">
        <v>12694</v>
      </c>
    </row>
    <row r="4566" spans="2:16" x14ac:dyDescent="0.25">
      <c r="B4566" t="s">
        <v>4571</v>
      </c>
      <c r="C4566" s="119" t="s">
        <v>60</v>
      </c>
      <c r="D4566" t="s">
        <v>11537</v>
      </c>
      <c r="E4566" t="s">
        <v>11530</v>
      </c>
      <c r="F4566" t="s">
        <v>11540</v>
      </c>
      <c r="G4566" t="s">
        <v>61</v>
      </c>
      <c r="H4566" t="s">
        <v>18</v>
      </c>
      <c r="I4566" t="s">
        <v>11541</v>
      </c>
      <c r="J4566">
        <v>2016</v>
      </c>
      <c r="K4566">
        <v>603.37</v>
      </c>
      <c r="L4566">
        <v>24</v>
      </c>
      <c r="M4566">
        <v>1</v>
      </c>
      <c r="N4566">
        <f t="shared" si="182"/>
        <v>0</v>
      </c>
      <c r="O4566">
        <f t="shared" si="183"/>
        <v>0</v>
      </c>
      <c r="P4566" t="s">
        <v>12694</v>
      </c>
    </row>
    <row r="4567" spans="2:16" x14ac:dyDescent="0.25">
      <c r="B4567" t="s">
        <v>4572</v>
      </c>
      <c r="C4567" s="119" t="s">
        <v>60</v>
      </c>
      <c r="D4567" t="s">
        <v>11537</v>
      </c>
      <c r="E4567" t="s">
        <v>11530</v>
      </c>
      <c r="F4567" t="s">
        <v>11540</v>
      </c>
      <c r="G4567" t="s">
        <v>61</v>
      </c>
      <c r="H4567" t="s">
        <v>18</v>
      </c>
      <c r="I4567" t="s">
        <v>11541</v>
      </c>
      <c r="J4567">
        <v>2016</v>
      </c>
      <c r="K4567">
        <v>604.6</v>
      </c>
      <c r="L4567">
        <v>26</v>
      </c>
      <c r="M4567">
        <v>1</v>
      </c>
      <c r="N4567">
        <f t="shared" si="182"/>
        <v>0</v>
      </c>
      <c r="O4567">
        <f t="shared" si="183"/>
        <v>0</v>
      </c>
      <c r="P4567" t="s">
        <v>12694</v>
      </c>
    </row>
    <row r="4568" spans="2:16" x14ac:dyDescent="0.25">
      <c r="B4568" t="s">
        <v>4573</v>
      </c>
      <c r="C4568" s="119" t="s">
        <v>60</v>
      </c>
      <c r="D4568" t="s">
        <v>11550</v>
      </c>
      <c r="E4568" t="s">
        <v>11530</v>
      </c>
      <c r="F4568" t="s">
        <v>11540</v>
      </c>
      <c r="G4568" t="s">
        <v>61</v>
      </c>
      <c r="H4568" t="s">
        <v>18</v>
      </c>
      <c r="I4568" t="s">
        <v>11541</v>
      </c>
      <c r="J4568">
        <v>2016</v>
      </c>
      <c r="K4568">
        <v>755.02</v>
      </c>
      <c r="L4568">
        <v>29</v>
      </c>
      <c r="M4568">
        <v>1</v>
      </c>
      <c r="N4568">
        <f t="shared" si="182"/>
        <v>0</v>
      </c>
      <c r="O4568">
        <f t="shared" si="183"/>
        <v>0</v>
      </c>
      <c r="P4568" t="s">
        <v>12694</v>
      </c>
    </row>
    <row r="4569" spans="2:16" x14ac:dyDescent="0.25">
      <c r="B4569" t="s">
        <v>4574</v>
      </c>
      <c r="C4569" s="119" t="s">
        <v>60</v>
      </c>
      <c r="D4569" t="s">
        <v>11539</v>
      </c>
      <c r="E4569" t="s">
        <v>11530</v>
      </c>
      <c r="F4569" t="s">
        <v>11540</v>
      </c>
      <c r="G4569" t="s">
        <v>61</v>
      </c>
      <c r="H4569" t="s">
        <v>18</v>
      </c>
      <c r="I4569" t="s">
        <v>11541</v>
      </c>
      <c r="J4569">
        <v>2016</v>
      </c>
      <c r="K4569">
        <v>603.23</v>
      </c>
      <c r="L4569">
        <v>23</v>
      </c>
      <c r="M4569">
        <v>1</v>
      </c>
      <c r="N4569">
        <f t="shared" si="182"/>
        <v>0</v>
      </c>
      <c r="O4569">
        <f t="shared" si="183"/>
        <v>0</v>
      </c>
      <c r="P4569" t="s">
        <v>12694</v>
      </c>
    </row>
    <row r="4570" spans="2:16" x14ac:dyDescent="0.25">
      <c r="B4570" t="s">
        <v>4575</v>
      </c>
      <c r="C4570" s="119" t="s">
        <v>60</v>
      </c>
      <c r="D4570" t="s">
        <v>11539</v>
      </c>
      <c r="E4570" t="s">
        <v>11530</v>
      </c>
      <c r="F4570" t="s">
        <v>11540</v>
      </c>
      <c r="G4570" t="s">
        <v>61</v>
      </c>
      <c r="H4570" t="s">
        <v>18</v>
      </c>
      <c r="I4570" t="s">
        <v>11541</v>
      </c>
      <c r="J4570">
        <v>2016</v>
      </c>
      <c r="K4570">
        <v>603.62</v>
      </c>
      <c r="L4570">
        <v>26</v>
      </c>
      <c r="M4570">
        <v>1</v>
      </c>
      <c r="N4570">
        <f t="shared" si="182"/>
        <v>0</v>
      </c>
      <c r="O4570">
        <f t="shared" si="183"/>
        <v>0</v>
      </c>
      <c r="P4570" t="s">
        <v>12694</v>
      </c>
    </row>
    <row r="4571" spans="2:16" x14ac:dyDescent="0.25">
      <c r="B4571" t="s">
        <v>4576</v>
      </c>
      <c r="C4571" s="119" t="s">
        <v>60</v>
      </c>
      <c r="D4571" t="s">
        <v>11539</v>
      </c>
      <c r="E4571" t="s">
        <v>11530</v>
      </c>
      <c r="F4571" t="s">
        <v>11540</v>
      </c>
      <c r="G4571" t="s">
        <v>61</v>
      </c>
      <c r="H4571" t="s">
        <v>18</v>
      </c>
      <c r="I4571" t="s">
        <v>11541</v>
      </c>
      <c r="J4571">
        <v>2016</v>
      </c>
      <c r="K4571">
        <v>604.01</v>
      </c>
      <c r="L4571">
        <v>29</v>
      </c>
      <c r="M4571">
        <v>1</v>
      </c>
      <c r="N4571">
        <f t="shared" si="182"/>
        <v>0</v>
      </c>
      <c r="O4571">
        <f t="shared" si="183"/>
        <v>0</v>
      </c>
      <c r="P4571" t="s">
        <v>12694</v>
      </c>
    </row>
    <row r="4572" spans="2:16" x14ac:dyDescent="0.25">
      <c r="B4572" t="s">
        <v>4577</v>
      </c>
      <c r="C4572" s="119" t="s">
        <v>60</v>
      </c>
      <c r="D4572" t="s">
        <v>11537</v>
      </c>
      <c r="E4572" t="s">
        <v>11530</v>
      </c>
      <c r="F4572" t="s">
        <v>11540</v>
      </c>
      <c r="G4572" t="s">
        <v>61</v>
      </c>
      <c r="H4572" t="s">
        <v>18</v>
      </c>
      <c r="I4572" t="s">
        <v>11541</v>
      </c>
      <c r="J4572">
        <v>2016</v>
      </c>
      <c r="K4572">
        <v>602.20000000000005</v>
      </c>
      <c r="L4572">
        <v>15</v>
      </c>
      <c r="M4572">
        <v>1</v>
      </c>
      <c r="N4572">
        <f t="shared" si="182"/>
        <v>0</v>
      </c>
      <c r="O4572">
        <f t="shared" si="183"/>
        <v>0</v>
      </c>
      <c r="P4572" t="s">
        <v>12694</v>
      </c>
    </row>
    <row r="4573" spans="2:16" x14ac:dyDescent="0.25">
      <c r="B4573" t="s">
        <v>4578</v>
      </c>
      <c r="C4573" s="119" t="s">
        <v>60</v>
      </c>
      <c r="D4573" t="s">
        <v>11537</v>
      </c>
      <c r="E4573" t="s">
        <v>11530</v>
      </c>
      <c r="F4573" t="s">
        <v>11540</v>
      </c>
      <c r="G4573" t="s">
        <v>61</v>
      </c>
      <c r="H4573" t="s">
        <v>18</v>
      </c>
      <c r="I4573" t="s">
        <v>11541</v>
      </c>
      <c r="J4573">
        <v>2016</v>
      </c>
      <c r="K4573">
        <v>602.33000000000004</v>
      </c>
      <c r="L4573">
        <v>16</v>
      </c>
      <c r="M4573">
        <v>1</v>
      </c>
      <c r="N4573">
        <f t="shared" si="182"/>
        <v>0</v>
      </c>
      <c r="O4573">
        <f t="shared" si="183"/>
        <v>0</v>
      </c>
      <c r="P4573" t="s">
        <v>12694</v>
      </c>
    </row>
    <row r="4574" spans="2:16" x14ac:dyDescent="0.25">
      <c r="B4574" t="s">
        <v>4579</v>
      </c>
      <c r="C4574" s="119" t="s">
        <v>60</v>
      </c>
      <c r="D4574" t="s">
        <v>11537</v>
      </c>
      <c r="E4574" t="s">
        <v>11530</v>
      </c>
      <c r="F4574" t="s">
        <v>11540</v>
      </c>
      <c r="G4574" t="s">
        <v>61</v>
      </c>
      <c r="H4574" t="s">
        <v>18</v>
      </c>
      <c r="I4574" t="s">
        <v>11541</v>
      </c>
      <c r="J4574">
        <v>2016</v>
      </c>
      <c r="K4574">
        <v>605.03</v>
      </c>
      <c r="L4574">
        <v>21</v>
      </c>
      <c r="M4574">
        <v>1</v>
      </c>
      <c r="N4574">
        <f t="shared" si="182"/>
        <v>0</v>
      </c>
      <c r="O4574">
        <f t="shared" si="183"/>
        <v>0</v>
      </c>
      <c r="P4574" t="s">
        <v>12694</v>
      </c>
    </row>
    <row r="4575" spans="2:16" x14ac:dyDescent="0.25">
      <c r="B4575" t="s">
        <v>4580</v>
      </c>
      <c r="C4575" s="119" t="s">
        <v>60</v>
      </c>
      <c r="D4575" t="s">
        <v>11537</v>
      </c>
      <c r="E4575" t="s">
        <v>11530</v>
      </c>
      <c r="F4575" t="s">
        <v>11540</v>
      </c>
      <c r="G4575" t="s">
        <v>61</v>
      </c>
      <c r="H4575" t="s">
        <v>18</v>
      </c>
      <c r="I4575" t="s">
        <v>11541</v>
      </c>
      <c r="J4575">
        <v>2016</v>
      </c>
      <c r="K4575">
        <v>604.51</v>
      </c>
      <c r="L4575">
        <v>20</v>
      </c>
      <c r="M4575">
        <v>1</v>
      </c>
      <c r="N4575">
        <f t="shared" si="182"/>
        <v>0</v>
      </c>
      <c r="O4575">
        <f t="shared" si="183"/>
        <v>0</v>
      </c>
      <c r="P4575" t="s">
        <v>12694</v>
      </c>
    </row>
    <row r="4576" spans="2:16" x14ac:dyDescent="0.25">
      <c r="B4576" t="s">
        <v>4581</v>
      </c>
      <c r="C4576" s="119" t="s">
        <v>60</v>
      </c>
      <c r="D4576" t="s">
        <v>11537</v>
      </c>
      <c r="E4576" t="s">
        <v>11530</v>
      </c>
      <c r="F4576" t="s">
        <v>11540</v>
      </c>
      <c r="G4576" t="s">
        <v>61</v>
      </c>
      <c r="H4576" t="s">
        <v>18</v>
      </c>
      <c r="I4576" t="s">
        <v>11541</v>
      </c>
      <c r="J4576">
        <v>2016</v>
      </c>
      <c r="K4576">
        <v>604.64</v>
      </c>
      <c r="L4576">
        <v>21</v>
      </c>
      <c r="M4576">
        <v>1</v>
      </c>
      <c r="N4576">
        <f t="shared" si="182"/>
        <v>0</v>
      </c>
      <c r="O4576">
        <f t="shared" si="183"/>
        <v>0</v>
      </c>
      <c r="P4576" t="s">
        <v>12694</v>
      </c>
    </row>
    <row r="4577" spans="2:16" x14ac:dyDescent="0.25">
      <c r="B4577" t="s">
        <v>4582</v>
      </c>
      <c r="C4577" s="119" t="s">
        <v>60</v>
      </c>
      <c r="D4577" t="s">
        <v>11537</v>
      </c>
      <c r="E4577" t="s">
        <v>11530</v>
      </c>
      <c r="F4577" t="s">
        <v>11540</v>
      </c>
      <c r="G4577" t="s">
        <v>61</v>
      </c>
      <c r="H4577" t="s">
        <v>18</v>
      </c>
      <c r="I4577" t="s">
        <v>11541</v>
      </c>
      <c r="J4577">
        <v>2016</v>
      </c>
      <c r="K4577">
        <v>635.07000000000005</v>
      </c>
      <c r="L4577">
        <v>27</v>
      </c>
      <c r="M4577">
        <v>1</v>
      </c>
      <c r="N4577">
        <f t="shared" si="182"/>
        <v>0</v>
      </c>
      <c r="O4577">
        <f t="shared" si="183"/>
        <v>0</v>
      </c>
      <c r="P4577" t="s">
        <v>12694</v>
      </c>
    </row>
    <row r="4578" spans="2:16" x14ac:dyDescent="0.25">
      <c r="B4578" t="s">
        <v>4583</v>
      </c>
      <c r="C4578" s="119" t="s">
        <v>60</v>
      </c>
      <c r="D4578" t="s">
        <v>11537</v>
      </c>
      <c r="E4578" t="s">
        <v>11530</v>
      </c>
      <c r="F4578" t="s">
        <v>11540</v>
      </c>
      <c r="G4578" t="s">
        <v>61</v>
      </c>
      <c r="H4578" t="s">
        <v>18</v>
      </c>
      <c r="I4578" t="s">
        <v>11541</v>
      </c>
      <c r="J4578">
        <v>2016</v>
      </c>
      <c r="K4578">
        <v>604.25</v>
      </c>
      <c r="L4578">
        <v>15</v>
      </c>
      <c r="M4578">
        <v>1</v>
      </c>
      <c r="N4578">
        <f t="shared" si="182"/>
        <v>0</v>
      </c>
      <c r="O4578">
        <f t="shared" si="183"/>
        <v>0</v>
      </c>
      <c r="P4578" t="s">
        <v>12694</v>
      </c>
    </row>
    <row r="4579" spans="2:16" x14ac:dyDescent="0.25">
      <c r="B4579" t="s">
        <v>4584</v>
      </c>
      <c r="C4579" s="119" t="s">
        <v>60</v>
      </c>
      <c r="D4579" t="s">
        <v>11537</v>
      </c>
      <c r="E4579" t="s">
        <v>11530</v>
      </c>
      <c r="F4579" t="s">
        <v>11540</v>
      </c>
      <c r="G4579" t="s">
        <v>61</v>
      </c>
      <c r="H4579" t="s">
        <v>18</v>
      </c>
      <c r="I4579" t="s">
        <v>11541</v>
      </c>
      <c r="J4579">
        <v>2016</v>
      </c>
      <c r="K4579">
        <v>604.64</v>
      </c>
      <c r="L4579">
        <v>18</v>
      </c>
      <c r="M4579">
        <v>1</v>
      </c>
      <c r="N4579">
        <f t="shared" si="182"/>
        <v>0</v>
      </c>
      <c r="O4579">
        <f t="shared" si="183"/>
        <v>0</v>
      </c>
      <c r="P4579" t="s">
        <v>12694</v>
      </c>
    </row>
    <row r="4580" spans="2:16" x14ac:dyDescent="0.25">
      <c r="B4580" t="s">
        <v>4585</v>
      </c>
      <c r="C4580" s="119" t="s">
        <v>60</v>
      </c>
      <c r="D4580" t="s">
        <v>11537</v>
      </c>
      <c r="E4580" t="s">
        <v>11530</v>
      </c>
      <c r="F4580" t="s">
        <v>11540</v>
      </c>
      <c r="G4580" t="s">
        <v>61</v>
      </c>
      <c r="H4580" t="s">
        <v>18</v>
      </c>
      <c r="I4580" t="s">
        <v>11541</v>
      </c>
      <c r="J4580">
        <v>2016</v>
      </c>
      <c r="K4580">
        <v>2.06</v>
      </c>
      <c r="L4580">
        <v>16</v>
      </c>
      <c r="M4580">
        <v>1</v>
      </c>
      <c r="N4580">
        <f t="shared" si="182"/>
        <v>1</v>
      </c>
      <c r="O4580">
        <f t="shared" si="183"/>
        <v>0</v>
      </c>
      <c r="P4580" t="s">
        <v>12694</v>
      </c>
    </row>
    <row r="4581" spans="2:16" x14ac:dyDescent="0.25">
      <c r="B4581" t="s">
        <v>4586</v>
      </c>
      <c r="C4581" s="119" t="s">
        <v>60</v>
      </c>
      <c r="D4581" t="s">
        <v>11537</v>
      </c>
      <c r="E4581" t="s">
        <v>11530</v>
      </c>
      <c r="F4581" t="s">
        <v>11540</v>
      </c>
      <c r="G4581" t="s">
        <v>61</v>
      </c>
      <c r="H4581" t="s">
        <v>18</v>
      </c>
      <c r="I4581" t="s">
        <v>11541</v>
      </c>
      <c r="J4581">
        <v>2016</v>
      </c>
      <c r="K4581">
        <v>604.51</v>
      </c>
      <c r="L4581">
        <v>17</v>
      </c>
      <c r="M4581">
        <v>1</v>
      </c>
      <c r="N4581">
        <f t="shared" si="182"/>
        <v>0</v>
      </c>
      <c r="O4581">
        <f t="shared" si="183"/>
        <v>0</v>
      </c>
      <c r="P4581" t="s">
        <v>12694</v>
      </c>
    </row>
    <row r="4582" spans="2:16" x14ac:dyDescent="0.25">
      <c r="B4582" t="s">
        <v>4587</v>
      </c>
      <c r="C4582" s="119" t="s">
        <v>60</v>
      </c>
      <c r="D4582" t="s">
        <v>11537</v>
      </c>
      <c r="E4582" t="s">
        <v>11530</v>
      </c>
      <c r="F4582" t="s">
        <v>11540</v>
      </c>
      <c r="G4582" t="s">
        <v>61</v>
      </c>
      <c r="H4582" t="s">
        <v>18</v>
      </c>
      <c r="I4582" t="s">
        <v>11541</v>
      </c>
      <c r="J4582">
        <v>2016</v>
      </c>
      <c r="K4582">
        <v>1206.83</v>
      </c>
      <c r="L4582">
        <v>17</v>
      </c>
      <c r="M4582">
        <v>1</v>
      </c>
      <c r="N4582">
        <f t="shared" si="182"/>
        <v>0</v>
      </c>
      <c r="O4582">
        <f t="shared" si="183"/>
        <v>0</v>
      </c>
      <c r="P4582" t="s">
        <v>12694</v>
      </c>
    </row>
    <row r="4583" spans="2:16" x14ac:dyDescent="0.25">
      <c r="B4583" t="s">
        <v>4588</v>
      </c>
      <c r="C4583" s="119" t="s">
        <v>60</v>
      </c>
      <c r="D4583" t="s">
        <v>11537</v>
      </c>
      <c r="E4583" t="s">
        <v>11530</v>
      </c>
      <c r="F4583" t="s">
        <v>11540</v>
      </c>
      <c r="G4583" t="s">
        <v>61</v>
      </c>
      <c r="H4583" t="s">
        <v>18</v>
      </c>
      <c r="I4583" t="s">
        <v>11541</v>
      </c>
      <c r="J4583">
        <v>2016</v>
      </c>
      <c r="K4583">
        <v>602.28</v>
      </c>
      <c r="L4583">
        <v>17</v>
      </c>
      <c r="M4583">
        <v>1</v>
      </c>
      <c r="N4583">
        <f t="shared" si="182"/>
        <v>0</v>
      </c>
      <c r="O4583">
        <f t="shared" si="183"/>
        <v>0</v>
      </c>
      <c r="P4583" t="s">
        <v>12694</v>
      </c>
    </row>
    <row r="4584" spans="2:16" x14ac:dyDescent="0.25">
      <c r="B4584" t="s">
        <v>4589</v>
      </c>
      <c r="C4584" s="119" t="s">
        <v>60</v>
      </c>
      <c r="D4584" t="s">
        <v>11537</v>
      </c>
      <c r="E4584" t="s">
        <v>11530</v>
      </c>
      <c r="F4584" t="s">
        <v>11540</v>
      </c>
      <c r="G4584" t="s">
        <v>61</v>
      </c>
      <c r="H4584" t="s">
        <v>18</v>
      </c>
      <c r="I4584" t="s">
        <v>11541</v>
      </c>
      <c r="J4584">
        <v>2016</v>
      </c>
      <c r="K4584">
        <v>604.73</v>
      </c>
      <c r="L4584">
        <v>36</v>
      </c>
      <c r="M4584">
        <v>1</v>
      </c>
      <c r="N4584">
        <f t="shared" si="182"/>
        <v>0</v>
      </c>
      <c r="O4584">
        <f t="shared" si="183"/>
        <v>0</v>
      </c>
      <c r="P4584" t="s">
        <v>12694</v>
      </c>
    </row>
    <row r="4585" spans="2:16" x14ac:dyDescent="0.25">
      <c r="B4585" t="s">
        <v>4590</v>
      </c>
      <c r="C4585" s="119" t="s">
        <v>60</v>
      </c>
      <c r="D4585" t="s">
        <v>11537</v>
      </c>
      <c r="E4585" t="s">
        <v>11530</v>
      </c>
      <c r="F4585" t="s">
        <v>11540</v>
      </c>
      <c r="G4585" t="s">
        <v>61</v>
      </c>
      <c r="H4585" t="s">
        <v>18</v>
      </c>
      <c r="I4585" t="s">
        <v>11541</v>
      </c>
      <c r="J4585">
        <v>2016</v>
      </c>
      <c r="K4585">
        <v>606.44000000000005</v>
      </c>
      <c r="L4585">
        <v>35</v>
      </c>
      <c r="M4585">
        <v>1</v>
      </c>
      <c r="N4585">
        <f t="shared" si="182"/>
        <v>0</v>
      </c>
      <c r="O4585">
        <f t="shared" si="183"/>
        <v>0</v>
      </c>
      <c r="P4585" t="s">
        <v>12694</v>
      </c>
    </row>
    <row r="4586" spans="2:16" x14ac:dyDescent="0.25">
      <c r="B4586" t="s">
        <v>4591</v>
      </c>
      <c r="C4586" s="119" t="s">
        <v>60</v>
      </c>
      <c r="D4586" t="s">
        <v>11537</v>
      </c>
      <c r="E4586" t="s">
        <v>11530</v>
      </c>
      <c r="F4586" t="s">
        <v>11540</v>
      </c>
      <c r="G4586" t="s">
        <v>61</v>
      </c>
      <c r="H4586" t="s">
        <v>18</v>
      </c>
      <c r="I4586" t="s">
        <v>11541</v>
      </c>
      <c r="J4586">
        <v>2016</v>
      </c>
      <c r="K4586">
        <v>602.92999999999995</v>
      </c>
      <c r="L4586">
        <v>22</v>
      </c>
      <c r="M4586">
        <v>1</v>
      </c>
      <c r="N4586">
        <f t="shared" si="182"/>
        <v>0</v>
      </c>
      <c r="O4586">
        <f t="shared" si="183"/>
        <v>0</v>
      </c>
      <c r="P4586" t="s">
        <v>12694</v>
      </c>
    </row>
    <row r="4587" spans="2:16" x14ac:dyDescent="0.25">
      <c r="B4587" t="s">
        <v>4592</v>
      </c>
      <c r="C4587" s="119" t="s">
        <v>60</v>
      </c>
      <c r="D4587" t="s">
        <v>11537</v>
      </c>
      <c r="E4587" t="s">
        <v>11530</v>
      </c>
      <c r="F4587" t="s">
        <v>11540</v>
      </c>
      <c r="G4587" t="s">
        <v>61</v>
      </c>
      <c r="H4587" t="s">
        <v>18</v>
      </c>
      <c r="I4587" t="s">
        <v>11541</v>
      </c>
      <c r="J4587">
        <v>2016</v>
      </c>
      <c r="K4587">
        <v>634.51</v>
      </c>
      <c r="L4587">
        <v>26</v>
      </c>
      <c r="M4587">
        <v>1</v>
      </c>
      <c r="N4587">
        <f t="shared" si="182"/>
        <v>0</v>
      </c>
      <c r="O4587">
        <f t="shared" si="183"/>
        <v>0</v>
      </c>
      <c r="P4587" t="s">
        <v>12694</v>
      </c>
    </row>
    <row r="4588" spans="2:16" x14ac:dyDescent="0.25">
      <c r="B4588" t="s">
        <v>4593</v>
      </c>
      <c r="C4588" s="119" t="s">
        <v>60</v>
      </c>
      <c r="D4588" t="s">
        <v>11537</v>
      </c>
      <c r="E4588" t="s">
        <v>11530</v>
      </c>
      <c r="F4588" t="s">
        <v>11540</v>
      </c>
      <c r="G4588" t="s">
        <v>61</v>
      </c>
      <c r="H4588" t="s">
        <v>18</v>
      </c>
      <c r="I4588" t="s">
        <v>11541</v>
      </c>
      <c r="J4588">
        <v>2016</v>
      </c>
      <c r="K4588">
        <v>609.39</v>
      </c>
      <c r="L4588">
        <v>72</v>
      </c>
      <c r="M4588">
        <v>1</v>
      </c>
      <c r="N4588">
        <f t="shared" si="182"/>
        <v>0</v>
      </c>
      <c r="O4588">
        <f t="shared" si="183"/>
        <v>0</v>
      </c>
      <c r="P4588" t="s">
        <v>12694</v>
      </c>
    </row>
    <row r="4589" spans="2:16" x14ac:dyDescent="0.25">
      <c r="B4589" t="s">
        <v>4594</v>
      </c>
      <c r="C4589" s="119" t="s">
        <v>60</v>
      </c>
      <c r="D4589" t="s">
        <v>11539</v>
      </c>
      <c r="E4589" t="s">
        <v>11530</v>
      </c>
      <c r="F4589" t="s">
        <v>11540</v>
      </c>
      <c r="G4589" t="s">
        <v>61</v>
      </c>
      <c r="H4589" t="s">
        <v>18</v>
      </c>
      <c r="I4589" t="s">
        <v>11541</v>
      </c>
      <c r="J4589">
        <v>2016</v>
      </c>
      <c r="K4589">
        <v>605.89</v>
      </c>
      <c r="L4589">
        <v>31</v>
      </c>
      <c r="M4589">
        <v>1</v>
      </c>
      <c r="N4589">
        <f t="shared" si="182"/>
        <v>0</v>
      </c>
      <c r="O4589">
        <f t="shared" si="183"/>
        <v>0</v>
      </c>
      <c r="P4589" t="s">
        <v>12694</v>
      </c>
    </row>
    <row r="4590" spans="2:16" x14ac:dyDescent="0.25">
      <c r="B4590" t="s">
        <v>4595</v>
      </c>
      <c r="C4590" s="119" t="s">
        <v>60</v>
      </c>
      <c r="D4590" t="s">
        <v>11537</v>
      </c>
      <c r="E4590" t="s">
        <v>11530</v>
      </c>
      <c r="F4590" t="s">
        <v>11540</v>
      </c>
      <c r="G4590" t="s">
        <v>61</v>
      </c>
      <c r="H4590" t="s">
        <v>18</v>
      </c>
      <c r="I4590" t="s">
        <v>11541</v>
      </c>
      <c r="J4590">
        <v>2016</v>
      </c>
      <c r="K4590">
        <v>605.15</v>
      </c>
      <c r="L4590">
        <v>25</v>
      </c>
      <c r="M4590">
        <v>1</v>
      </c>
      <c r="N4590">
        <f t="shared" si="182"/>
        <v>0</v>
      </c>
      <c r="O4590">
        <f t="shared" si="183"/>
        <v>0</v>
      </c>
      <c r="P4590" t="s">
        <v>12694</v>
      </c>
    </row>
    <row r="4591" spans="2:16" x14ac:dyDescent="0.25">
      <c r="B4591" t="s">
        <v>4596</v>
      </c>
      <c r="C4591" s="119" t="s">
        <v>60</v>
      </c>
      <c r="D4591" t="s">
        <v>11537</v>
      </c>
      <c r="E4591" t="s">
        <v>11530</v>
      </c>
      <c r="F4591" t="s">
        <v>11540</v>
      </c>
      <c r="G4591" t="s">
        <v>61</v>
      </c>
      <c r="H4591" t="s">
        <v>18</v>
      </c>
      <c r="I4591" t="s">
        <v>11541</v>
      </c>
      <c r="J4591">
        <v>2016</v>
      </c>
      <c r="K4591">
        <v>608.12</v>
      </c>
      <c r="L4591">
        <v>48</v>
      </c>
      <c r="M4591">
        <v>1</v>
      </c>
      <c r="N4591">
        <f t="shared" si="182"/>
        <v>0</v>
      </c>
      <c r="O4591">
        <f t="shared" si="183"/>
        <v>0</v>
      </c>
      <c r="P4591" t="s">
        <v>12694</v>
      </c>
    </row>
    <row r="4592" spans="2:16" x14ac:dyDescent="0.25">
      <c r="B4592" t="s">
        <v>4597</v>
      </c>
      <c r="C4592" s="119" t="s">
        <v>60</v>
      </c>
      <c r="D4592" t="s">
        <v>11542</v>
      </c>
      <c r="E4592" t="s">
        <v>11530</v>
      </c>
      <c r="F4592" t="s">
        <v>11540</v>
      </c>
      <c r="G4592" t="s">
        <v>61</v>
      </c>
      <c r="H4592" t="s">
        <v>18</v>
      </c>
      <c r="I4592" t="s">
        <v>11541</v>
      </c>
      <c r="J4592">
        <v>2016</v>
      </c>
      <c r="K4592">
        <v>605.15</v>
      </c>
      <c r="L4592">
        <v>25</v>
      </c>
      <c r="M4592">
        <v>1</v>
      </c>
      <c r="N4592">
        <f t="shared" si="182"/>
        <v>0</v>
      </c>
      <c r="O4592">
        <f t="shared" si="183"/>
        <v>0</v>
      </c>
      <c r="P4592" t="s">
        <v>12693</v>
      </c>
    </row>
    <row r="4593" spans="2:16" x14ac:dyDescent="0.25">
      <c r="B4593" t="s">
        <v>4598</v>
      </c>
      <c r="C4593" s="119" t="s">
        <v>60</v>
      </c>
      <c r="D4593" t="s">
        <v>11537</v>
      </c>
      <c r="E4593" t="s">
        <v>11530</v>
      </c>
      <c r="F4593" t="s">
        <v>11540</v>
      </c>
      <c r="G4593" t="s">
        <v>61</v>
      </c>
      <c r="H4593" t="s">
        <v>18</v>
      </c>
      <c r="I4593" t="s">
        <v>11541</v>
      </c>
      <c r="J4593">
        <v>2016</v>
      </c>
      <c r="K4593">
        <v>632.04999999999995</v>
      </c>
      <c r="L4593">
        <v>17</v>
      </c>
      <c r="M4593">
        <v>1</v>
      </c>
      <c r="N4593">
        <f t="shared" si="182"/>
        <v>0</v>
      </c>
      <c r="O4593">
        <f t="shared" si="183"/>
        <v>0</v>
      </c>
      <c r="P4593" t="s">
        <v>12694</v>
      </c>
    </row>
    <row r="4594" spans="2:16" x14ac:dyDescent="0.25">
      <c r="B4594" t="s">
        <v>4599</v>
      </c>
      <c r="C4594" s="119" t="s">
        <v>60</v>
      </c>
      <c r="D4594" t="s">
        <v>11537</v>
      </c>
      <c r="E4594" t="s">
        <v>11530</v>
      </c>
      <c r="F4594" t="s">
        <v>11540</v>
      </c>
      <c r="G4594" t="s">
        <v>61</v>
      </c>
      <c r="H4594" t="s">
        <v>18</v>
      </c>
      <c r="I4594" t="s">
        <v>11541</v>
      </c>
      <c r="J4594">
        <v>2016</v>
      </c>
      <c r="K4594">
        <v>688.23</v>
      </c>
      <c r="L4594">
        <v>97</v>
      </c>
      <c r="M4594">
        <v>1</v>
      </c>
      <c r="N4594">
        <f t="shared" si="182"/>
        <v>0</v>
      </c>
      <c r="O4594">
        <f t="shared" si="183"/>
        <v>0</v>
      </c>
      <c r="P4594" t="s">
        <v>12694</v>
      </c>
    </row>
    <row r="4595" spans="2:16" x14ac:dyDescent="0.25">
      <c r="B4595" t="s">
        <v>4600</v>
      </c>
      <c r="C4595" s="119" t="s">
        <v>60</v>
      </c>
      <c r="D4595" t="s">
        <v>11537</v>
      </c>
      <c r="E4595" t="s">
        <v>11530</v>
      </c>
      <c r="F4595" t="s">
        <v>11540</v>
      </c>
      <c r="G4595" t="s">
        <v>61</v>
      </c>
      <c r="H4595" t="s">
        <v>18</v>
      </c>
      <c r="I4595" t="s">
        <v>11541</v>
      </c>
      <c r="J4595">
        <v>2016</v>
      </c>
      <c r="K4595">
        <v>604.38</v>
      </c>
      <c r="L4595">
        <v>19</v>
      </c>
      <c r="M4595">
        <v>1</v>
      </c>
      <c r="N4595">
        <f t="shared" si="182"/>
        <v>0</v>
      </c>
      <c r="O4595">
        <f t="shared" si="183"/>
        <v>0</v>
      </c>
      <c r="P4595" t="s">
        <v>12694</v>
      </c>
    </row>
    <row r="4596" spans="2:16" x14ac:dyDescent="0.25">
      <c r="B4596" t="s">
        <v>4601</v>
      </c>
      <c r="C4596" s="119" t="s">
        <v>60</v>
      </c>
      <c r="D4596" t="s">
        <v>11537</v>
      </c>
      <c r="E4596" t="s">
        <v>11530</v>
      </c>
      <c r="F4596" t="s">
        <v>11540</v>
      </c>
      <c r="G4596" t="s">
        <v>61</v>
      </c>
      <c r="H4596" t="s">
        <v>18</v>
      </c>
      <c r="I4596" t="s">
        <v>11541</v>
      </c>
      <c r="J4596">
        <v>2016</v>
      </c>
      <c r="K4596">
        <v>604.51</v>
      </c>
      <c r="L4596">
        <v>20</v>
      </c>
      <c r="M4596">
        <v>1</v>
      </c>
      <c r="N4596">
        <f t="shared" si="182"/>
        <v>0</v>
      </c>
      <c r="O4596">
        <f t="shared" si="183"/>
        <v>0</v>
      </c>
      <c r="P4596" t="s">
        <v>12694</v>
      </c>
    </row>
    <row r="4597" spans="2:16" x14ac:dyDescent="0.25">
      <c r="B4597" t="s">
        <v>4602</v>
      </c>
      <c r="C4597" s="119" t="s">
        <v>60</v>
      </c>
      <c r="D4597" t="s">
        <v>11537</v>
      </c>
      <c r="E4597" t="s">
        <v>11530</v>
      </c>
      <c r="F4597" t="s">
        <v>11540</v>
      </c>
      <c r="G4597" t="s">
        <v>61</v>
      </c>
      <c r="H4597" t="s">
        <v>18</v>
      </c>
      <c r="I4597" t="s">
        <v>11541</v>
      </c>
      <c r="J4597">
        <v>2016</v>
      </c>
      <c r="K4597">
        <v>602.33000000000004</v>
      </c>
      <c r="L4597">
        <v>16</v>
      </c>
      <c r="M4597">
        <v>1</v>
      </c>
      <c r="N4597">
        <f t="shared" si="182"/>
        <v>0</v>
      </c>
      <c r="O4597">
        <f t="shared" si="183"/>
        <v>0</v>
      </c>
      <c r="P4597" t="s">
        <v>12694</v>
      </c>
    </row>
    <row r="4598" spans="2:16" x14ac:dyDescent="0.25">
      <c r="B4598" t="s">
        <v>4603</v>
      </c>
      <c r="C4598" s="119" t="s">
        <v>60</v>
      </c>
      <c r="D4598" t="s">
        <v>11537</v>
      </c>
      <c r="E4598" t="s">
        <v>11530</v>
      </c>
      <c r="F4598" t="s">
        <v>11540</v>
      </c>
      <c r="G4598" t="s">
        <v>61</v>
      </c>
      <c r="H4598" t="s">
        <v>18</v>
      </c>
      <c r="I4598" t="s">
        <v>11541</v>
      </c>
      <c r="J4598">
        <v>2016</v>
      </c>
      <c r="K4598">
        <v>603.19000000000005</v>
      </c>
      <c r="L4598">
        <v>24</v>
      </c>
      <c r="M4598">
        <v>1</v>
      </c>
      <c r="N4598">
        <f t="shared" si="182"/>
        <v>0</v>
      </c>
      <c r="O4598">
        <f t="shared" si="183"/>
        <v>0</v>
      </c>
      <c r="P4598" t="s">
        <v>12694</v>
      </c>
    </row>
    <row r="4599" spans="2:16" x14ac:dyDescent="0.25">
      <c r="B4599" t="s">
        <v>4604</v>
      </c>
      <c r="C4599" s="119" t="s">
        <v>60</v>
      </c>
      <c r="D4599" t="s">
        <v>11537</v>
      </c>
      <c r="E4599" t="s">
        <v>11530</v>
      </c>
      <c r="F4599" t="s">
        <v>11540</v>
      </c>
      <c r="G4599" t="s">
        <v>61</v>
      </c>
      <c r="H4599" t="s">
        <v>18</v>
      </c>
      <c r="I4599" t="s">
        <v>11541</v>
      </c>
      <c r="J4599">
        <v>2016</v>
      </c>
      <c r="K4599">
        <v>632.48</v>
      </c>
      <c r="L4599">
        <v>25</v>
      </c>
      <c r="M4599">
        <v>1</v>
      </c>
      <c r="N4599">
        <f t="shared" si="182"/>
        <v>0</v>
      </c>
      <c r="O4599">
        <f t="shared" si="183"/>
        <v>0</v>
      </c>
      <c r="P4599" t="s">
        <v>12694</v>
      </c>
    </row>
    <row r="4600" spans="2:16" x14ac:dyDescent="0.25">
      <c r="B4600" t="s">
        <v>4605</v>
      </c>
      <c r="C4600" s="119" t="s">
        <v>60</v>
      </c>
      <c r="D4600" t="s">
        <v>11537</v>
      </c>
      <c r="E4600" t="s">
        <v>11530</v>
      </c>
      <c r="F4600" t="s">
        <v>11540</v>
      </c>
      <c r="G4600" t="s">
        <v>61</v>
      </c>
      <c r="H4600" t="s">
        <v>18</v>
      </c>
      <c r="I4600" t="s">
        <v>11541</v>
      </c>
      <c r="J4600">
        <v>2016</v>
      </c>
      <c r="K4600">
        <v>631.41999999999996</v>
      </c>
      <c r="L4600">
        <v>17</v>
      </c>
      <c r="M4600">
        <v>1</v>
      </c>
      <c r="N4600">
        <f t="shared" si="182"/>
        <v>0</v>
      </c>
      <c r="O4600">
        <f t="shared" si="183"/>
        <v>0</v>
      </c>
      <c r="P4600" t="s">
        <v>12694</v>
      </c>
    </row>
    <row r="4601" spans="2:16" x14ac:dyDescent="0.25">
      <c r="B4601" t="s">
        <v>4606</v>
      </c>
      <c r="C4601" s="119" t="s">
        <v>60</v>
      </c>
      <c r="D4601" t="s">
        <v>11537</v>
      </c>
      <c r="E4601" t="s">
        <v>11530</v>
      </c>
      <c r="F4601" t="s">
        <v>11540</v>
      </c>
      <c r="G4601" t="s">
        <v>61</v>
      </c>
      <c r="H4601" t="s">
        <v>18</v>
      </c>
      <c r="I4601" t="s">
        <v>11541</v>
      </c>
      <c r="J4601">
        <v>2016</v>
      </c>
      <c r="K4601">
        <v>603.46</v>
      </c>
      <c r="L4601">
        <v>29</v>
      </c>
      <c r="M4601">
        <v>1</v>
      </c>
      <c r="N4601">
        <f t="shared" si="182"/>
        <v>0</v>
      </c>
      <c r="O4601">
        <f t="shared" si="183"/>
        <v>0</v>
      </c>
      <c r="P4601" t="s">
        <v>12694</v>
      </c>
    </row>
    <row r="4602" spans="2:16" x14ac:dyDescent="0.25">
      <c r="B4602" t="s">
        <v>4607</v>
      </c>
      <c r="C4602" s="119" t="s">
        <v>60</v>
      </c>
      <c r="D4602" t="s">
        <v>11537</v>
      </c>
      <c r="E4602" t="s">
        <v>11530</v>
      </c>
      <c r="F4602" t="s">
        <v>11540</v>
      </c>
      <c r="G4602" t="s">
        <v>61</v>
      </c>
      <c r="H4602" t="s">
        <v>18</v>
      </c>
      <c r="I4602" t="s">
        <v>11541</v>
      </c>
      <c r="J4602">
        <v>2016</v>
      </c>
      <c r="K4602">
        <v>605.67999999999995</v>
      </c>
      <c r="L4602">
        <v>44</v>
      </c>
      <c r="M4602">
        <v>1</v>
      </c>
      <c r="N4602">
        <f t="shared" si="182"/>
        <v>0</v>
      </c>
      <c r="O4602">
        <f t="shared" si="183"/>
        <v>0</v>
      </c>
      <c r="P4602" t="s">
        <v>12694</v>
      </c>
    </row>
    <row r="4603" spans="2:16" x14ac:dyDescent="0.25">
      <c r="B4603" t="s">
        <v>4608</v>
      </c>
      <c r="C4603" s="119" t="s">
        <v>60</v>
      </c>
      <c r="D4603" t="s">
        <v>11537</v>
      </c>
      <c r="E4603" t="s">
        <v>11530</v>
      </c>
      <c r="F4603" t="s">
        <v>11540</v>
      </c>
      <c r="G4603" t="s">
        <v>61</v>
      </c>
      <c r="H4603" t="s">
        <v>18</v>
      </c>
      <c r="I4603" t="s">
        <v>11541</v>
      </c>
      <c r="J4603">
        <v>2016</v>
      </c>
      <c r="K4603">
        <v>603.57000000000005</v>
      </c>
      <c r="L4603">
        <v>27</v>
      </c>
      <c r="M4603">
        <v>1</v>
      </c>
      <c r="N4603">
        <f t="shared" si="182"/>
        <v>0</v>
      </c>
      <c r="O4603">
        <f t="shared" si="183"/>
        <v>0</v>
      </c>
      <c r="P4603" t="s">
        <v>12694</v>
      </c>
    </row>
    <row r="4604" spans="2:16" x14ac:dyDescent="0.25">
      <c r="B4604" t="s">
        <v>4609</v>
      </c>
      <c r="C4604" s="119" t="s">
        <v>60</v>
      </c>
      <c r="D4604" t="s">
        <v>11537</v>
      </c>
      <c r="E4604" t="s">
        <v>11530</v>
      </c>
      <c r="F4604" t="s">
        <v>11540</v>
      </c>
      <c r="G4604" t="s">
        <v>61</v>
      </c>
      <c r="H4604" t="s">
        <v>18</v>
      </c>
      <c r="I4604" t="s">
        <v>11541</v>
      </c>
      <c r="J4604">
        <v>2016</v>
      </c>
      <c r="K4604">
        <v>603.57000000000005</v>
      </c>
      <c r="L4604">
        <v>27</v>
      </c>
      <c r="M4604">
        <v>1</v>
      </c>
      <c r="N4604">
        <f t="shared" si="182"/>
        <v>0</v>
      </c>
      <c r="O4604">
        <f t="shared" si="183"/>
        <v>0</v>
      </c>
      <c r="P4604" t="s">
        <v>12694</v>
      </c>
    </row>
    <row r="4605" spans="2:16" x14ac:dyDescent="0.25">
      <c r="B4605" t="s">
        <v>4610</v>
      </c>
      <c r="C4605" s="119" t="s">
        <v>60</v>
      </c>
      <c r="D4605" t="s">
        <v>11537</v>
      </c>
      <c r="E4605" t="s">
        <v>11530</v>
      </c>
      <c r="F4605" t="s">
        <v>11540</v>
      </c>
      <c r="G4605" t="s">
        <v>61</v>
      </c>
      <c r="H4605" t="s">
        <v>18</v>
      </c>
      <c r="I4605" t="s">
        <v>11541</v>
      </c>
      <c r="J4605">
        <v>2016</v>
      </c>
      <c r="K4605">
        <v>606.55999999999995</v>
      </c>
      <c r="L4605">
        <v>53</v>
      </c>
      <c r="M4605">
        <v>1</v>
      </c>
      <c r="N4605">
        <f t="shared" si="182"/>
        <v>0</v>
      </c>
      <c r="O4605">
        <f t="shared" si="183"/>
        <v>0</v>
      </c>
      <c r="P4605" t="s">
        <v>12694</v>
      </c>
    </row>
    <row r="4606" spans="2:16" x14ac:dyDescent="0.25">
      <c r="B4606" t="s">
        <v>4611</v>
      </c>
      <c r="C4606" s="119" t="s">
        <v>60</v>
      </c>
      <c r="D4606" t="s">
        <v>11550</v>
      </c>
      <c r="E4606" t="s">
        <v>11530</v>
      </c>
      <c r="F4606" t="s">
        <v>11540</v>
      </c>
      <c r="G4606" t="s">
        <v>61</v>
      </c>
      <c r="H4606" t="s">
        <v>18</v>
      </c>
      <c r="I4606" t="s">
        <v>11541</v>
      </c>
      <c r="J4606">
        <v>2016</v>
      </c>
      <c r="K4606">
        <v>632.86</v>
      </c>
      <c r="L4606">
        <v>21</v>
      </c>
      <c r="M4606">
        <v>1</v>
      </c>
      <c r="N4606">
        <f t="shared" si="182"/>
        <v>0</v>
      </c>
      <c r="O4606">
        <f t="shared" si="183"/>
        <v>0</v>
      </c>
      <c r="P4606" t="s">
        <v>12694</v>
      </c>
    </row>
    <row r="4607" spans="2:16" x14ac:dyDescent="0.25">
      <c r="B4607" t="s">
        <v>4612</v>
      </c>
      <c r="C4607" s="119" t="s">
        <v>60</v>
      </c>
      <c r="D4607" t="s">
        <v>11537</v>
      </c>
      <c r="E4607" t="s">
        <v>11530</v>
      </c>
      <c r="F4607" t="s">
        <v>11540</v>
      </c>
      <c r="G4607" t="s">
        <v>61</v>
      </c>
      <c r="H4607" t="s">
        <v>18</v>
      </c>
      <c r="I4607" t="s">
        <v>11541</v>
      </c>
      <c r="J4607">
        <v>2016</v>
      </c>
      <c r="K4607">
        <v>630.65</v>
      </c>
      <c r="L4607">
        <v>14</v>
      </c>
      <c r="M4607">
        <v>1</v>
      </c>
      <c r="N4607">
        <f t="shared" si="182"/>
        <v>0</v>
      </c>
      <c r="O4607">
        <f t="shared" si="183"/>
        <v>0</v>
      </c>
      <c r="P4607" t="s">
        <v>12694</v>
      </c>
    </row>
    <row r="4608" spans="2:16" x14ac:dyDescent="0.25">
      <c r="B4608" t="s">
        <v>4613</v>
      </c>
      <c r="C4608" s="119" t="s">
        <v>60</v>
      </c>
      <c r="D4608" t="s">
        <v>11537</v>
      </c>
      <c r="E4608" t="s">
        <v>11530</v>
      </c>
      <c r="F4608" t="s">
        <v>11540</v>
      </c>
      <c r="G4608" t="s">
        <v>61</v>
      </c>
      <c r="H4608" t="s">
        <v>18</v>
      </c>
      <c r="I4608" t="s">
        <v>11541</v>
      </c>
      <c r="J4608">
        <v>2016</v>
      </c>
      <c r="K4608">
        <v>632.59</v>
      </c>
      <c r="L4608">
        <v>19</v>
      </c>
      <c r="M4608">
        <v>1</v>
      </c>
      <c r="N4608">
        <f t="shared" si="182"/>
        <v>0</v>
      </c>
      <c r="O4608">
        <f t="shared" si="183"/>
        <v>0</v>
      </c>
      <c r="P4608" t="s">
        <v>12694</v>
      </c>
    </row>
    <row r="4609" spans="2:16" x14ac:dyDescent="0.25">
      <c r="B4609" t="s">
        <v>4614</v>
      </c>
      <c r="C4609" s="119" t="s">
        <v>60</v>
      </c>
      <c r="D4609" t="s">
        <v>11537</v>
      </c>
      <c r="E4609" t="s">
        <v>11530</v>
      </c>
      <c r="F4609" t="s">
        <v>11540</v>
      </c>
      <c r="G4609" t="s">
        <v>61</v>
      </c>
      <c r="H4609" t="s">
        <v>18</v>
      </c>
      <c r="I4609" t="s">
        <v>11541</v>
      </c>
      <c r="J4609">
        <v>2016</v>
      </c>
      <c r="K4609">
        <v>632.6</v>
      </c>
      <c r="L4609">
        <v>19</v>
      </c>
      <c r="M4609">
        <v>1</v>
      </c>
      <c r="N4609">
        <f t="shared" si="182"/>
        <v>0</v>
      </c>
      <c r="O4609">
        <f t="shared" si="183"/>
        <v>0</v>
      </c>
      <c r="P4609" t="s">
        <v>12694</v>
      </c>
    </row>
    <row r="4610" spans="2:16" x14ac:dyDescent="0.25">
      <c r="B4610" t="s">
        <v>4615</v>
      </c>
      <c r="C4610" s="119" t="s">
        <v>60</v>
      </c>
      <c r="D4610" t="s">
        <v>11537</v>
      </c>
      <c r="E4610" t="s">
        <v>11530</v>
      </c>
      <c r="F4610" t="s">
        <v>11540</v>
      </c>
      <c r="G4610" t="s">
        <v>61</v>
      </c>
      <c r="H4610" t="s">
        <v>18</v>
      </c>
      <c r="I4610" t="s">
        <v>11541</v>
      </c>
      <c r="J4610">
        <v>2016</v>
      </c>
      <c r="K4610">
        <v>603.92999999999995</v>
      </c>
      <c r="L4610">
        <v>23</v>
      </c>
      <c r="M4610">
        <v>1</v>
      </c>
      <c r="N4610">
        <f t="shared" si="182"/>
        <v>0</v>
      </c>
      <c r="O4610">
        <f t="shared" si="183"/>
        <v>0</v>
      </c>
      <c r="P4610" t="s">
        <v>12694</v>
      </c>
    </row>
    <row r="4611" spans="2:16" x14ac:dyDescent="0.25">
      <c r="B4611" t="s">
        <v>4616</v>
      </c>
      <c r="C4611" s="119" t="s">
        <v>60</v>
      </c>
      <c r="D4611" t="s">
        <v>11537</v>
      </c>
      <c r="E4611" t="s">
        <v>11530</v>
      </c>
      <c r="F4611" t="s">
        <v>11540</v>
      </c>
      <c r="G4611" t="s">
        <v>61</v>
      </c>
      <c r="H4611" t="s">
        <v>18</v>
      </c>
      <c r="I4611" t="s">
        <v>11541</v>
      </c>
      <c r="J4611">
        <v>2016</v>
      </c>
      <c r="K4611">
        <v>605.1</v>
      </c>
      <c r="L4611">
        <v>32</v>
      </c>
      <c r="M4611">
        <v>1</v>
      </c>
      <c r="N4611">
        <f t="shared" si="182"/>
        <v>0</v>
      </c>
      <c r="O4611">
        <f t="shared" si="183"/>
        <v>0</v>
      </c>
      <c r="P4611" t="s">
        <v>12694</v>
      </c>
    </row>
    <row r="4612" spans="2:16" x14ac:dyDescent="0.25">
      <c r="B4612" t="s">
        <v>4617</v>
      </c>
      <c r="C4612" s="119" t="s">
        <v>60</v>
      </c>
      <c r="D4612" t="s">
        <v>11537</v>
      </c>
      <c r="E4612" t="s">
        <v>11530</v>
      </c>
      <c r="F4612" t="s">
        <v>11540</v>
      </c>
      <c r="G4612" t="s">
        <v>61</v>
      </c>
      <c r="H4612" t="s">
        <v>18</v>
      </c>
      <c r="I4612" t="s">
        <v>11541</v>
      </c>
      <c r="J4612">
        <v>2016</v>
      </c>
      <c r="K4612">
        <v>602.82000000000005</v>
      </c>
      <c r="L4612">
        <v>24</v>
      </c>
      <c r="M4612">
        <v>1</v>
      </c>
      <c r="N4612">
        <f t="shared" si="182"/>
        <v>0</v>
      </c>
      <c r="O4612">
        <f t="shared" si="183"/>
        <v>0</v>
      </c>
      <c r="P4612" t="s">
        <v>12694</v>
      </c>
    </row>
    <row r="4613" spans="2:16" x14ac:dyDescent="0.25">
      <c r="B4613" t="s">
        <v>4618</v>
      </c>
      <c r="C4613" s="119" t="s">
        <v>60</v>
      </c>
      <c r="D4613" t="s">
        <v>11537</v>
      </c>
      <c r="E4613" t="s">
        <v>11530</v>
      </c>
      <c r="F4613" t="s">
        <v>11540</v>
      </c>
      <c r="G4613" t="s">
        <v>61</v>
      </c>
      <c r="H4613" t="s">
        <v>18</v>
      </c>
      <c r="I4613" t="s">
        <v>11541</v>
      </c>
      <c r="J4613">
        <v>2016</v>
      </c>
      <c r="K4613">
        <v>604.07000000000005</v>
      </c>
      <c r="L4613">
        <v>24</v>
      </c>
      <c r="M4613">
        <v>1</v>
      </c>
      <c r="N4613">
        <f t="shared" si="182"/>
        <v>0</v>
      </c>
      <c r="O4613">
        <f t="shared" si="183"/>
        <v>0</v>
      </c>
      <c r="P4613" t="s">
        <v>12694</v>
      </c>
    </row>
    <row r="4614" spans="2:16" x14ac:dyDescent="0.25">
      <c r="B4614" t="s">
        <v>4619</v>
      </c>
      <c r="C4614" s="119" t="s">
        <v>60</v>
      </c>
      <c r="D4614" t="s">
        <v>11537</v>
      </c>
      <c r="E4614" t="s">
        <v>11530</v>
      </c>
      <c r="F4614" t="s">
        <v>11540</v>
      </c>
      <c r="G4614" t="s">
        <v>61</v>
      </c>
      <c r="H4614" t="s">
        <v>18</v>
      </c>
      <c r="I4614" t="s">
        <v>11541</v>
      </c>
      <c r="J4614">
        <v>2016</v>
      </c>
      <c r="K4614">
        <v>633.89</v>
      </c>
      <c r="L4614">
        <v>29</v>
      </c>
      <c r="M4614">
        <v>1</v>
      </c>
      <c r="N4614">
        <f t="shared" si="182"/>
        <v>0</v>
      </c>
      <c r="O4614">
        <f t="shared" si="183"/>
        <v>0</v>
      </c>
      <c r="P4614" t="s">
        <v>12694</v>
      </c>
    </row>
    <row r="4615" spans="2:16" x14ac:dyDescent="0.25">
      <c r="B4615" t="s">
        <v>4620</v>
      </c>
      <c r="C4615" s="119" t="s">
        <v>60</v>
      </c>
      <c r="D4615" t="s">
        <v>11537</v>
      </c>
      <c r="E4615" t="s">
        <v>11530</v>
      </c>
      <c r="F4615" t="s">
        <v>11540</v>
      </c>
      <c r="G4615" t="s">
        <v>61</v>
      </c>
      <c r="H4615" t="s">
        <v>18</v>
      </c>
      <c r="I4615" t="s">
        <v>11541</v>
      </c>
      <c r="J4615">
        <v>2016</v>
      </c>
      <c r="K4615">
        <v>604.71</v>
      </c>
      <c r="L4615">
        <v>29</v>
      </c>
      <c r="M4615">
        <v>1</v>
      </c>
      <c r="N4615">
        <f t="shared" si="182"/>
        <v>0</v>
      </c>
      <c r="O4615">
        <f t="shared" si="183"/>
        <v>0</v>
      </c>
      <c r="P4615" t="s">
        <v>12694</v>
      </c>
    </row>
    <row r="4616" spans="2:16" x14ac:dyDescent="0.25">
      <c r="B4616" t="s">
        <v>4621</v>
      </c>
      <c r="C4616" s="119" t="s">
        <v>60</v>
      </c>
      <c r="D4616" t="s">
        <v>11537</v>
      </c>
      <c r="E4616" t="s">
        <v>11530</v>
      </c>
      <c r="F4616" t="s">
        <v>11540</v>
      </c>
      <c r="G4616" t="s">
        <v>61</v>
      </c>
      <c r="H4616" t="s">
        <v>18</v>
      </c>
      <c r="I4616" t="s">
        <v>11541</v>
      </c>
      <c r="J4616">
        <v>2016</v>
      </c>
      <c r="K4616">
        <v>604.71</v>
      </c>
      <c r="L4616">
        <v>29</v>
      </c>
      <c r="M4616">
        <v>1</v>
      </c>
      <c r="N4616">
        <f t="shared" si="182"/>
        <v>0</v>
      </c>
      <c r="O4616">
        <f t="shared" si="183"/>
        <v>0</v>
      </c>
      <c r="P4616" t="s">
        <v>12694</v>
      </c>
    </row>
    <row r="4617" spans="2:16" x14ac:dyDescent="0.25">
      <c r="B4617" t="s">
        <v>4622</v>
      </c>
      <c r="C4617" s="119" t="s">
        <v>60</v>
      </c>
      <c r="D4617" t="s">
        <v>11537</v>
      </c>
      <c r="E4617" t="s">
        <v>11530</v>
      </c>
      <c r="F4617" t="s">
        <v>11540</v>
      </c>
      <c r="G4617" t="s">
        <v>61</v>
      </c>
      <c r="H4617" t="s">
        <v>18</v>
      </c>
      <c r="I4617" t="s">
        <v>11533</v>
      </c>
      <c r="J4617">
        <v>2016</v>
      </c>
      <c r="K4617">
        <v>605.33000000000004</v>
      </c>
      <c r="L4617">
        <v>22</v>
      </c>
      <c r="M4617">
        <v>1</v>
      </c>
      <c r="N4617">
        <f t="shared" si="182"/>
        <v>0</v>
      </c>
      <c r="O4617">
        <f t="shared" si="183"/>
        <v>0</v>
      </c>
      <c r="P4617" t="s">
        <v>12694</v>
      </c>
    </row>
    <row r="4618" spans="2:16" x14ac:dyDescent="0.25">
      <c r="B4618" t="s">
        <v>4623</v>
      </c>
      <c r="C4618" s="119" t="s">
        <v>60</v>
      </c>
      <c r="D4618" t="s">
        <v>11537</v>
      </c>
      <c r="E4618" t="s">
        <v>11530</v>
      </c>
      <c r="F4618" t="s">
        <v>11540</v>
      </c>
      <c r="G4618" t="s">
        <v>61</v>
      </c>
      <c r="H4618" t="s">
        <v>18</v>
      </c>
      <c r="I4618" t="s">
        <v>11541</v>
      </c>
      <c r="J4618">
        <v>2016</v>
      </c>
      <c r="K4618">
        <v>631.94000000000005</v>
      </c>
      <c r="L4618">
        <v>24</v>
      </c>
      <c r="M4618">
        <v>1</v>
      </c>
      <c r="N4618">
        <f t="shared" si="182"/>
        <v>0</v>
      </c>
      <c r="O4618">
        <f t="shared" si="183"/>
        <v>0</v>
      </c>
      <c r="P4618" t="s">
        <v>12694</v>
      </c>
    </row>
    <row r="4619" spans="2:16" x14ac:dyDescent="0.25">
      <c r="B4619" t="s">
        <v>4624</v>
      </c>
      <c r="C4619" s="119" t="s">
        <v>60</v>
      </c>
      <c r="D4619" t="s">
        <v>11537</v>
      </c>
      <c r="E4619" t="s">
        <v>11530</v>
      </c>
      <c r="F4619" t="s">
        <v>11540</v>
      </c>
      <c r="G4619" t="s">
        <v>61</v>
      </c>
      <c r="H4619" t="s">
        <v>18</v>
      </c>
      <c r="I4619" t="s">
        <v>11541</v>
      </c>
      <c r="J4619">
        <v>2016</v>
      </c>
      <c r="K4619">
        <v>634.74</v>
      </c>
      <c r="L4619">
        <v>29</v>
      </c>
      <c r="M4619">
        <v>1</v>
      </c>
      <c r="N4619">
        <f t="shared" ref="N4619:N4682" si="184">IF(K4619&lt;100,1,0)</f>
        <v>0</v>
      </c>
      <c r="O4619">
        <f t="shared" si="183"/>
        <v>0</v>
      </c>
      <c r="P4619" t="s">
        <v>12694</v>
      </c>
    </row>
    <row r="4620" spans="2:16" x14ac:dyDescent="0.25">
      <c r="B4620" t="s">
        <v>4625</v>
      </c>
      <c r="C4620" s="119" t="s">
        <v>60</v>
      </c>
      <c r="D4620" t="s">
        <v>11546</v>
      </c>
      <c r="E4620" t="s">
        <v>11530</v>
      </c>
      <c r="F4620" t="s">
        <v>11540</v>
      </c>
      <c r="G4620" t="s">
        <v>61</v>
      </c>
      <c r="H4620" t="s">
        <v>18</v>
      </c>
      <c r="I4620" t="s">
        <v>11541</v>
      </c>
      <c r="J4620">
        <v>2016</v>
      </c>
      <c r="K4620">
        <v>634.74</v>
      </c>
      <c r="L4620">
        <v>29</v>
      </c>
      <c r="M4620">
        <v>1</v>
      </c>
      <c r="N4620">
        <f t="shared" si="184"/>
        <v>0</v>
      </c>
      <c r="O4620">
        <f t="shared" si="183"/>
        <v>0</v>
      </c>
      <c r="P4620" t="s">
        <v>12694</v>
      </c>
    </row>
    <row r="4621" spans="2:16" x14ac:dyDescent="0.25">
      <c r="B4621" t="s">
        <v>4626</v>
      </c>
      <c r="C4621" s="119" t="s">
        <v>60</v>
      </c>
      <c r="D4621" t="s">
        <v>11546</v>
      </c>
      <c r="E4621" t="s">
        <v>11530</v>
      </c>
      <c r="F4621" t="s">
        <v>11540</v>
      </c>
      <c r="G4621" t="s">
        <v>61</v>
      </c>
      <c r="H4621" t="s">
        <v>18</v>
      </c>
      <c r="I4621" t="s">
        <v>11541</v>
      </c>
      <c r="J4621">
        <v>2016</v>
      </c>
      <c r="K4621">
        <v>635.44000000000005</v>
      </c>
      <c r="L4621">
        <v>27</v>
      </c>
      <c r="M4621">
        <v>1</v>
      </c>
      <c r="N4621">
        <f t="shared" si="184"/>
        <v>0</v>
      </c>
      <c r="O4621">
        <f t="shared" si="183"/>
        <v>0</v>
      </c>
      <c r="P4621" t="s">
        <v>12694</v>
      </c>
    </row>
    <row r="4622" spans="2:16" x14ac:dyDescent="0.25">
      <c r="B4622" t="s">
        <v>4627</v>
      </c>
      <c r="C4622" s="119" t="s">
        <v>60</v>
      </c>
      <c r="D4622" t="s">
        <v>11546</v>
      </c>
      <c r="E4622" t="s">
        <v>11530</v>
      </c>
      <c r="F4622" t="s">
        <v>11540</v>
      </c>
      <c r="G4622" t="s">
        <v>61</v>
      </c>
      <c r="H4622" t="s">
        <v>18</v>
      </c>
      <c r="I4622" t="s">
        <v>11541</v>
      </c>
      <c r="J4622">
        <v>2016</v>
      </c>
      <c r="K4622">
        <v>635.70000000000005</v>
      </c>
      <c r="L4622">
        <v>29</v>
      </c>
      <c r="M4622">
        <v>1</v>
      </c>
      <c r="N4622">
        <f t="shared" si="184"/>
        <v>0</v>
      </c>
      <c r="O4622">
        <f t="shared" si="183"/>
        <v>0</v>
      </c>
      <c r="P4622" t="s">
        <v>12694</v>
      </c>
    </row>
    <row r="4623" spans="2:16" x14ac:dyDescent="0.25">
      <c r="B4623" t="s">
        <v>4628</v>
      </c>
      <c r="C4623" s="119" t="s">
        <v>60</v>
      </c>
      <c r="D4623" t="s">
        <v>11546</v>
      </c>
      <c r="E4623" t="s">
        <v>11530</v>
      </c>
      <c r="F4623" t="s">
        <v>11540</v>
      </c>
      <c r="G4623" t="s">
        <v>61</v>
      </c>
      <c r="H4623" t="s">
        <v>18</v>
      </c>
      <c r="I4623" t="s">
        <v>11541</v>
      </c>
      <c r="J4623">
        <v>2016</v>
      </c>
      <c r="K4623">
        <v>635.82000000000005</v>
      </c>
      <c r="L4623">
        <v>30</v>
      </c>
      <c r="M4623">
        <v>1</v>
      </c>
      <c r="N4623">
        <f t="shared" si="184"/>
        <v>0</v>
      </c>
      <c r="O4623">
        <f t="shared" si="183"/>
        <v>0</v>
      </c>
      <c r="P4623" t="s">
        <v>12694</v>
      </c>
    </row>
    <row r="4624" spans="2:16" x14ac:dyDescent="0.25">
      <c r="B4624" t="s">
        <v>4629</v>
      </c>
      <c r="C4624" s="119" t="s">
        <v>60</v>
      </c>
      <c r="D4624" t="s">
        <v>11546</v>
      </c>
      <c r="E4624" t="s">
        <v>11530</v>
      </c>
      <c r="F4624" t="s">
        <v>11540</v>
      </c>
      <c r="G4624" t="s">
        <v>61</v>
      </c>
      <c r="H4624" t="s">
        <v>18</v>
      </c>
      <c r="I4624" t="s">
        <v>11541</v>
      </c>
      <c r="J4624">
        <v>2016</v>
      </c>
      <c r="K4624">
        <v>635.76</v>
      </c>
      <c r="L4624">
        <v>29</v>
      </c>
      <c r="M4624">
        <v>1</v>
      </c>
      <c r="N4624">
        <f t="shared" si="184"/>
        <v>0</v>
      </c>
      <c r="O4624">
        <f t="shared" ref="O4624:O4687" si="185">IF(OR(L4624="",L4624&lt;=0),1,0)</f>
        <v>0</v>
      </c>
      <c r="P4624" t="s">
        <v>12694</v>
      </c>
    </row>
    <row r="4625" spans="2:16" x14ac:dyDescent="0.25">
      <c r="B4625" t="s">
        <v>4630</v>
      </c>
      <c r="C4625" s="119" t="s">
        <v>60</v>
      </c>
      <c r="D4625" t="s">
        <v>11546</v>
      </c>
      <c r="E4625" t="s">
        <v>11530</v>
      </c>
      <c r="F4625" t="s">
        <v>11540</v>
      </c>
      <c r="G4625" t="s">
        <v>61</v>
      </c>
      <c r="H4625" t="s">
        <v>18</v>
      </c>
      <c r="I4625" t="s">
        <v>11541</v>
      </c>
      <c r="J4625">
        <v>2016</v>
      </c>
      <c r="K4625">
        <v>633.05999999999995</v>
      </c>
      <c r="L4625">
        <v>16</v>
      </c>
      <c r="M4625">
        <v>1</v>
      </c>
      <c r="N4625">
        <f t="shared" si="184"/>
        <v>0</v>
      </c>
      <c r="O4625">
        <f t="shared" si="185"/>
        <v>0</v>
      </c>
      <c r="P4625" t="s">
        <v>12694</v>
      </c>
    </row>
    <row r="4626" spans="2:16" x14ac:dyDescent="0.25">
      <c r="B4626" t="s">
        <v>4631</v>
      </c>
      <c r="C4626" s="119" t="s">
        <v>60</v>
      </c>
      <c r="D4626" t="s">
        <v>11542</v>
      </c>
      <c r="E4626" t="s">
        <v>11530</v>
      </c>
      <c r="F4626" t="s">
        <v>11540</v>
      </c>
      <c r="G4626" t="s">
        <v>61</v>
      </c>
      <c r="H4626" t="s">
        <v>18</v>
      </c>
      <c r="I4626" t="s">
        <v>11541</v>
      </c>
      <c r="J4626">
        <v>2016</v>
      </c>
      <c r="K4626">
        <v>570.28</v>
      </c>
      <c r="L4626">
        <v>16</v>
      </c>
      <c r="M4626">
        <v>1</v>
      </c>
      <c r="N4626">
        <f t="shared" si="184"/>
        <v>0</v>
      </c>
      <c r="O4626">
        <f t="shared" si="185"/>
        <v>0</v>
      </c>
      <c r="P4626" t="s">
        <v>12694</v>
      </c>
    </row>
    <row r="4627" spans="2:16" x14ac:dyDescent="0.25">
      <c r="B4627" t="s">
        <v>4632</v>
      </c>
      <c r="C4627" s="119" t="s">
        <v>60</v>
      </c>
      <c r="D4627" t="s">
        <v>11539</v>
      </c>
      <c r="E4627" t="s">
        <v>11530</v>
      </c>
      <c r="F4627" t="s">
        <v>11540</v>
      </c>
      <c r="G4627" t="s">
        <v>61</v>
      </c>
      <c r="H4627" t="s">
        <v>18</v>
      </c>
      <c r="I4627" t="s">
        <v>11533</v>
      </c>
      <c r="J4627">
        <v>2016</v>
      </c>
      <c r="K4627">
        <v>617.52</v>
      </c>
      <c r="L4627">
        <v>62</v>
      </c>
      <c r="M4627">
        <v>1</v>
      </c>
      <c r="N4627">
        <f t="shared" si="184"/>
        <v>0</v>
      </c>
      <c r="O4627">
        <f t="shared" si="185"/>
        <v>0</v>
      </c>
      <c r="P4627" t="s">
        <v>12694</v>
      </c>
    </row>
    <row r="4628" spans="2:16" x14ac:dyDescent="0.25">
      <c r="B4628" t="s">
        <v>4633</v>
      </c>
      <c r="C4628" s="119" t="s">
        <v>60</v>
      </c>
      <c r="D4628" t="s">
        <v>11537</v>
      </c>
      <c r="E4628" t="s">
        <v>11530</v>
      </c>
      <c r="F4628" t="s">
        <v>11540</v>
      </c>
      <c r="G4628" t="s">
        <v>61</v>
      </c>
      <c r="H4628" t="s">
        <v>18</v>
      </c>
      <c r="I4628" t="s">
        <v>11541</v>
      </c>
      <c r="J4628">
        <v>2016</v>
      </c>
      <c r="K4628">
        <v>605.26</v>
      </c>
      <c r="L4628">
        <v>27</v>
      </c>
      <c r="M4628">
        <v>1</v>
      </c>
      <c r="N4628">
        <f t="shared" si="184"/>
        <v>0</v>
      </c>
      <c r="O4628">
        <f t="shared" si="185"/>
        <v>0</v>
      </c>
      <c r="P4628" t="s">
        <v>12694</v>
      </c>
    </row>
    <row r="4629" spans="2:16" x14ac:dyDescent="0.25">
      <c r="B4629" t="s">
        <v>4634</v>
      </c>
      <c r="C4629" s="119" t="s">
        <v>60</v>
      </c>
      <c r="D4629" t="s">
        <v>11537</v>
      </c>
      <c r="E4629" t="s">
        <v>11530</v>
      </c>
      <c r="F4629" t="s">
        <v>11540</v>
      </c>
      <c r="G4629" t="s">
        <v>61</v>
      </c>
      <c r="H4629" t="s">
        <v>18</v>
      </c>
      <c r="I4629" t="s">
        <v>11541</v>
      </c>
      <c r="J4629">
        <v>2016</v>
      </c>
      <c r="K4629">
        <v>633.32000000000005</v>
      </c>
      <c r="L4629">
        <v>18</v>
      </c>
      <c r="M4629">
        <v>1</v>
      </c>
      <c r="N4629">
        <f t="shared" si="184"/>
        <v>0</v>
      </c>
      <c r="O4629">
        <f t="shared" si="185"/>
        <v>0</v>
      </c>
      <c r="P4629" t="s">
        <v>12694</v>
      </c>
    </row>
    <row r="4630" spans="2:16" x14ac:dyDescent="0.25">
      <c r="B4630" t="s">
        <v>4635</v>
      </c>
      <c r="C4630" s="119" t="s">
        <v>60</v>
      </c>
      <c r="D4630" t="s">
        <v>11537</v>
      </c>
      <c r="E4630" t="s">
        <v>11530</v>
      </c>
      <c r="F4630" t="s">
        <v>11540</v>
      </c>
      <c r="G4630" t="s">
        <v>61</v>
      </c>
      <c r="H4630" t="s">
        <v>18</v>
      </c>
      <c r="I4630" t="s">
        <v>11533</v>
      </c>
      <c r="J4630">
        <v>2016</v>
      </c>
      <c r="K4630">
        <v>609.80999999999995</v>
      </c>
      <c r="L4630">
        <v>24</v>
      </c>
      <c r="M4630">
        <v>1</v>
      </c>
      <c r="N4630">
        <f t="shared" si="184"/>
        <v>0</v>
      </c>
      <c r="O4630">
        <f t="shared" si="185"/>
        <v>0</v>
      </c>
      <c r="P4630" t="s">
        <v>12694</v>
      </c>
    </row>
    <row r="4631" spans="2:16" x14ac:dyDescent="0.25">
      <c r="B4631" t="s">
        <v>4636</v>
      </c>
      <c r="C4631" s="119" t="s">
        <v>60</v>
      </c>
      <c r="D4631" t="s">
        <v>11537</v>
      </c>
      <c r="E4631" t="s">
        <v>11530</v>
      </c>
      <c r="F4631" t="s">
        <v>11540</v>
      </c>
      <c r="G4631" t="s">
        <v>61</v>
      </c>
      <c r="H4631" t="s">
        <v>18</v>
      </c>
      <c r="I4631" t="s">
        <v>11533</v>
      </c>
      <c r="J4631">
        <v>2016</v>
      </c>
      <c r="K4631">
        <v>620.66</v>
      </c>
      <c r="L4631">
        <v>30</v>
      </c>
      <c r="M4631">
        <v>1</v>
      </c>
      <c r="N4631">
        <f t="shared" si="184"/>
        <v>0</v>
      </c>
      <c r="O4631">
        <f t="shared" si="185"/>
        <v>0</v>
      </c>
      <c r="P4631" t="s">
        <v>12694</v>
      </c>
    </row>
    <row r="4632" spans="2:16" x14ac:dyDescent="0.25">
      <c r="B4632" t="s">
        <v>4637</v>
      </c>
      <c r="C4632" s="119" t="s">
        <v>60</v>
      </c>
      <c r="D4632" t="s">
        <v>11563</v>
      </c>
      <c r="E4632" t="s">
        <v>11530</v>
      </c>
      <c r="F4632" t="s">
        <v>11540</v>
      </c>
      <c r="G4632" t="s">
        <v>61</v>
      </c>
      <c r="H4632" t="s">
        <v>18</v>
      </c>
      <c r="I4632" t="s">
        <v>11541</v>
      </c>
      <c r="J4632">
        <v>2016</v>
      </c>
      <c r="K4632">
        <v>607.71</v>
      </c>
      <c r="L4632">
        <v>46</v>
      </c>
      <c r="M4632">
        <v>1</v>
      </c>
      <c r="N4632">
        <f t="shared" si="184"/>
        <v>0</v>
      </c>
      <c r="O4632">
        <f t="shared" si="185"/>
        <v>0</v>
      </c>
      <c r="P4632" t="s">
        <v>12694</v>
      </c>
    </row>
    <row r="4633" spans="2:16" x14ac:dyDescent="0.25">
      <c r="B4633" t="s">
        <v>4638</v>
      </c>
      <c r="C4633" s="119" t="s">
        <v>60</v>
      </c>
      <c r="D4633" t="s">
        <v>11537</v>
      </c>
      <c r="E4633" t="s">
        <v>11530</v>
      </c>
      <c r="F4633" t="s">
        <v>11540</v>
      </c>
      <c r="G4633" t="s">
        <v>61</v>
      </c>
      <c r="H4633" t="s">
        <v>18</v>
      </c>
      <c r="I4633" t="s">
        <v>11541</v>
      </c>
      <c r="J4633">
        <v>2016</v>
      </c>
      <c r="K4633">
        <v>602.88</v>
      </c>
      <c r="L4633">
        <v>24</v>
      </c>
      <c r="M4633">
        <v>1</v>
      </c>
      <c r="N4633">
        <f t="shared" si="184"/>
        <v>0</v>
      </c>
      <c r="O4633">
        <f t="shared" si="185"/>
        <v>0</v>
      </c>
      <c r="P4633" t="s">
        <v>12694</v>
      </c>
    </row>
    <row r="4634" spans="2:16" x14ac:dyDescent="0.25">
      <c r="B4634" t="s">
        <v>4639</v>
      </c>
      <c r="C4634" s="119" t="s">
        <v>60</v>
      </c>
      <c r="D4634" t="s">
        <v>11537</v>
      </c>
      <c r="E4634" t="s">
        <v>11530</v>
      </c>
      <c r="F4634" t="s">
        <v>11540</v>
      </c>
      <c r="G4634" t="s">
        <v>61</v>
      </c>
      <c r="H4634" t="s">
        <v>18</v>
      </c>
      <c r="I4634" t="s">
        <v>11541</v>
      </c>
      <c r="J4634">
        <v>2016</v>
      </c>
      <c r="K4634">
        <v>602.88</v>
      </c>
      <c r="L4634">
        <v>24</v>
      </c>
      <c r="M4634">
        <v>1</v>
      </c>
      <c r="N4634">
        <f t="shared" si="184"/>
        <v>0</v>
      </c>
      <c r="O4634">
        <f t="shared" si="185"/>
        <v>0</v>
      </c>
      <c r="P4634" t="s">
        <v>12694</v>
      </c>
    </row>
    <row r="4635" spans="2:16" x14ac:dyDescent="0.25">
      <c r="B4635" t="s">
        <v>4640</v>
      </c>
      <c r="C4635" s="119" t="s">
        <v>60</v>
      </c>
      <c r="D4635" t="s">
        <v>11537</v>
      </c>
      <c r="E4635" t="s">
        <v>11530</v>
      </c>
      <c r="F4635" t="s">
        <v>11540</v>
      </c>
      <c r="G4635" t="s">
        <v>61</v>
      </c>
      <c r="H4635" t="s">
        <v>18</v>
      </c>
      <c r="I4635" t="s">
        <v>11541</v>
      </c>
      <c r="J4635">
        <v>2016</v>
      </c>
      <c r="K4635">
        <v>632.52</v>
      </c>
      <c r="L4635">
        <v>28</v>
      </c>
      <c r="M4635">
        <v>1</v>
      </c>
      <c r="N4635">
        <f t="shared" si="184"/>
        <v>0</v>
      </c>
      <c r="O4635">
        <f t="shared" si="185"/>
        <v>0</v>
      </c>
      <c r="P4635" t="s">
        <v>12694</v>
      </c>
    </row>
    <row r="4636" spans="2:16" x14ac:dyDescent="0.25">
      <c r="B4636" t="s">
        <v>4641</v>
      </c>
      <c r="C4636" s="119" t="s">
        <v>60</v>
      </c>
      <c r="D4636" t="s">
        <v>11537</v>
      </c>
      <c r="E4636" t="s">
        <v>11530</v>
      </c>
      <c r="F4636" t="s">
        <v>11540</v>
      </c>
      <c r="G4636" t="s">
        <v>61</v>
      </c>
      <c r="H4636" t="s">
        <v>18</v>
      </c>
      <c r="I4636" t="s">
        <v>11541</v>
      </c>
      <c r="J4636">
        <v>2016</v>
      </c>
      <c r="K4636">
        <v>635.30999999999995</v>
      </c>
      <c r="L4636">
        <v>26</v>
      </c>
      <c r="M4636">
        <v>1</v>
      </c>
      <c r="N4636">
        <f t="shared" si="184"/>
        <v>0</v>
      </c>
      <c r="O4636">
        <f t="shared" si="185"/>
        <v>0</v>
      </c>
      <c r="P4636" t="s">
        <v>12694</v>
      </c>
    </row>
    <row r="4637" spans="2:16" x14ac:dyDescent="0.25">
      <c r="B4637" t="s">
        <v>4642</v>
      </c>
      <c r="C4637" s="119" t="s">
        <v>60</v>
      </c>
      <c r="D4637" t="s">
        <v>11537</v>
      </c>
      <c r="E4637" t="s">
        <v>11530</v>
      </c>
      <c r="F4637" t="s">
        <v>11540</v>
      </c>
      <c r="G4637" t="s">
        <v>61</v>
      </c>
      <c r="H4637" t="s">
        <v>18</v>
      </c>
      <c r="I4637" t="s">
        <v>11541</v>
      </c>
      <c r="J4637">
        <v>2016</v>
      </c>
      <c r="K4637">
        <v>634.79999999999995</v>
      </c>
      <c r="L4637">
        <v>22</v>
      </c>
      <c r="M4637">
        <v>1</v>
      </c>
      <c r="N4637">
        <f t="shared" si="184"/>
        <v>0</v>
      </c>
      <c r="O4637">
        <f t="shared" si="185"/>
        <v>0</v>
      </c>
      <c r="P4637" t="s">
        <v>12694</v>
      </c>
    </row>
    <row r="4638" spans="2:16" x14ac:dyDescent="0.25">
      <c r="B4638" t="s">
        <v>4643</v>
      </c>
      <c r="C4638" s="119" t="s">
        <v>60</v>
      </c>
      <c r="D4638" t="s">
        <v>11537</v>
      </c>
      <c r="E4638" t="s">
        <v>11530</v>
      </c>
      <c r="F4638" t="s">
        <v>11540</v>
      </c>
      <c r="G4638" t="s">
        <v>61</v>
      </c>
      <c r="H4638" t="s">
        <v>18</v>
      </c>
      <c r="I4638" t="s">
        <v>11541</v>
      </c>
      <c r="J4638">
        <v>2016</v>
      </c>
      <c r="K4638">
        <v>634.79999999999995</v>
      </c>
      <c r="L4638">
        <v>22</v>
      </c>
      <c r="M4638">
        <v>1</v>
      </c>
      <c r="N4638">
        <f t="shared" si="184"/>
        <v>0</v>
      </c>
      <c r="O4638">
        <f t="shared" si="185"/>
        <v>0</v>
      </c>
      <c r="P4638" t="s">
        <v>12694</v>
      </c>
    </row>
    <row r="4639" spans="2:16" x14ac:dyDescent="0.25">
      <c r="B4639" t="s">
        <v>4644</v>
      </c>
      <c r="C4639" s="119" t="s">
        <v>60</v>
      </c>
      <c r="D4639" t="s">
        <v>11537</v>
      </c>
      <c r="E4639" t="s">
        <v>11530</v>
      </c>
      <c r="F4639" t="s">
        <v>11540</v>
      </c>
      <c r="G4639" t="s">
        <v>61</v>
      </c>
      <c r="H4639" t="s">
        <v>18</v>
      </c>
      <c r="I4639" t="s">
        <v>11541</v>
      </c>
      <c r="J4639">
        <v>2016</v>
      </c>
      <c r="K4639">
        <v>604.55999999999995</v>
      </c>
      <c r="L4639">
        <v>22</v>
      </c>
      <c r="M4639">
        <v>1</v>
      </c>
      <c r="N4639">
        <f t="shared" si="184"/>
        <v>0</v>
      </c>
      <c r="O4639">
        <f t="shared" si="185"/>
        <v>0</v>
      </c>
      <c r="P4639" t="s">
        <v>12694</v>
      </c>
    </row>
    <row r="4640" spans="2:16" x14ac:dyDescent="0.25">
      <c r="B4640" t="s">
        <v>4645</v>
      </c>
      <c r="C4640" s="119" t="s">
        <v>60</v>
      </c>
      <c r="D4640" t="s">
        <v>11537</v>
      </c>
      <c r="E4640" t="s">
        <v>11530</v>
      </c>
      <c r="F4640" t="s">
        <v>11540</v>
      </c>
      <c r="G4640" t="s">
        <v>61</v>
      </c>
      <c r="H4640" t="s">
        <v>18</v>
      </c>
      <c r="I4640" t="s">
        <v>11541</v>
      </c>
      <c r="J4640">
        <v>2016</v>
      </c>
      <c r="K4640">
        <v>604.55999999999995</v>
      </c>
      <c r="L4640">
        <v>22</v>
      </c>
      <c r="M4640">
        <v>1</v>
      </c>
      <c r="N4640">
        <f t="shared" si="184"/>
        <v>0</v>
      </c>
      <c r="O4640">
        <f t="shared" si="185"/>
        <v>0</v>
      </c>
      <c r="P4640" t="s">
        <v>12694</v>
      </c>
    </row>
    <row r="4641" spans="2:16" x14ac:dyDescent="0.25">
      <c r="B4641" t="s">
        <v>4646</v>
      </c>
      <c r="C4641" s="119" t="s">
        <v>60</v>
      </c>
      <c r="D4641" t="s">
        <v>11537</v>
      </c>
      <c r="E4641" t="s">
        <v>11530</v>
      </c>
      <c r="F4641" t="s">
        <v>11540</v>
      </c>
      <c r="G4641" t="s">
        <v>61</v>
      </c>
      <c r="H4641" t="s">
        <v>18</v>
      </c>
      <c r="I4641" t="s">
        <v>11541</v>
      </c>
      <c r="J4641">
        <v>2016</v>
      </c>
      <c r="K4641">
        <v>604.55999999999995</v>
      </c>
      <c r="L4641">
        <v>22</v>
      </c>
      <c r="M4641">
        <v>1</v>
      </c>
      <c r="N4641">
        <f t="shared" si="184"/>
        <v>0</v>
      </c>
      <c r="O4641">
        <f t="shared" si="185"/>
        <v>0</v>
      </c>
      <c r="P4641" t="s">
        <v>12694</v>
      </c>
    </row>
    <row r="4642" spans="2:16" x14ac:dyDescent="0.25">
      <c r="B4642" t="s">
        <v>4647</v>
      </c>
      <c r="C4642" s="119" t="s">
        <v>60</v>
      </c>
      <c r="D4642" t="s">
        <v>11537</v>
      </c>
      <c r="E4642" t="s">
        <v>11530</v>
      </c>
      <c r="F4642" t="s">
        <v>11540</v>
      </c>
      <c r="G4642" t="s">
        <v>61</v>
      </c>
      <c r="H4642" t="s">
        <v>18</v>
      </c>
      <c r="I4642" t="s">
        <v>11541</v>
      </c>
      <c r="J4642">
        <v>2016</v>
      </c>
      <c r="K4642">
        <v>604.55999999999995</v>
      </c>
      <c r="L4642">
        <v>22</v>
      </c>
      <c r="M4642">
        <v>1</v>
      </c>
      <c r="N4642">
        <f t="shared" si="184"/>
        <v>0</v>
      </c>
      <c r="O4642">
        <f t="shared" si="185"/>
        <v>0</v>
      </c>
      <c r="P4642" t="s">
        <v>12694</v>
      </c>
    </row>
    <row r="4643" spans="2:16" x14ac:dyDescent="0.25">
      <c r="B4643" t="s">
        <v>4648</v>
      </c>
      <c r="C4643" s="119" t="s">
        <v>60</v>
      </c>
      <c r="D4643" t="s">
        <v>11563</v>
      </c>
      <c r="E4643" t="s">
        <v>11530</v>
      </c>
      <c r="F4643" t="s">
        <v>11540</v>
      </c>
      <c r="G4643" t="s">
        <v>61</v>
      </c>
      <c r="H4643" t="s">
        <v>18</v>
      </c>
      <c r="I4643" t="s">
        <v>11541</v>
      </c>
      <c r="J4643">
        <v>2016</v>
      </c>
      <c r="K4643">
        <v>609.72</v>
      </c>
      <c r="L4643">
        <v>77</v>
      </c>
      <c r="M4643">
        <v>1</v>
      </c>
      <c r="N4643">
        <f t="shared" si="184"/>
        <v>0</v>
      </c>
      <c r="O4643">
        <f t="shared" si="185"/>
        <v>0</v>
      </c>
      <c r="P4643" t="s">
        <v>12694</v>
      </c>
    </row>
    <row r="4644" spans="2:16" x14ac:dyDescent="0.25">
      <c r="B4644" t="s">
        <v>4649</v>
      </c>
      <c r="C4644" s="119" t="s">
        <v>60</v>
      </c>
      <c r="D4644" t="s">
        <v>11537</v>
      </c>
      <c r="E4644" t="s">
        <v>11530</v>
      </c>
      <c r="F4644" t="s">
        <v>11540</v>
      </c>
      <c r="G4644" t="s">
        <v>61</v>
      </c>
      <c r="H4644" t="s">
        <v>18</v>
      </c>
      <c r="I4644" t="s">
        <v>11541</v>
      </c>
      <c r="J4644">
        <v>2016</v>
      </c>
      <c r="K4644">
        <v>604.57000000000005</v>
      </c>
      <c r="L4644">
        <v>22</v>
      </c>
      <c r="M4644">
        <v>1</v>
      </c>
      <c r="N4644">
        <f t="shared" si="184"/>
        <v>0</v>
      </c>
      <c r="O4644">
        <f t="shared" si="185"/>
        <v>0</v>
      </c>
      <c r="P4644" t="s">
        <v>12694</v>
      </c>
    </row>
    <row r="4645" spans="2:16" x14ac:dyDescent="0.25">
      <c r="B4645" t="s">
        <v>4650</v>
      </c>
      <c r="C4645" s="119" t="s">
        <v>60</v>
      </c>
      <c r="D4645" t="s">
        <v>11542</v>
      </c>
      <c r="E4645" t="s">
        <v>11530</v>
      </c>
      <c r="F4645" t="s">
        <v>11540</v>
      </c>
      <c r="G4645" t="s">
        <v>61</v>
      </c>
      <c r="H4645" t="s">
        <v>18</v>
      </c>
      <c r="I4645" t="s">
        <v>11541</v>
      </c>
      <c r="J4645">
        <v>2016</v>
      </c>
      <c r="K4645">
        <v>631.49</v>
      </c>
      <c r="L4645">
        <v>20</v>
      </c>
      <c r="M4645">
        <v>1</v>
      </c>
      <c r="N4645">
        <f t="shared" si="184"/>
        <v>0</v>
      </c>
      <c r="O4645">
        <f t="shared" si="185"/>
        <v>0</v>
      </c>
      <c r="P4645" t="s">
        <v>12694</v>
      </c>
    </row>
    <row r="4646" spans="2:16" x14ac:dyDescent="0.25">
      <c r="B4646" t="s">
        <v>4651</v>
      </c>
      <c r="C4646" s="119" t="s">
        <v>60</v>
      </c>
      <c r="D4646" t="s">
        <v>11537</v>
      </c>
      <c r="E4646" t="s">
        <v>11530</v>
      </c>
      <c r="F4646" t="s">
        <v>11540</v>
      </c>
      <c r="G4646" t="s">
        <v>61</v>
      </c>
      <c r="H4646" t="s">
        <v>18</v>
      </c>
      <c r="I4646" t="s">
        <v>11533</v>
      </c>
      <c r="J4646">
        <v>2016</v>
      </c>
      <c r="K4646">
        <v>609.54999999999995</v>
      </c>
      <c r="L4646">
        <v>23</v>
      </c>
      <c r="M4646">
        <v>1</v>
      </c>
      <c r="N4646">
        <f t="shared" si="184"/>
        <v>0</v>
      </c>
      <c r="O4646">
        <f t="shared" si="185"/>
        <v>0</v>
      </c>
      <c r="P4646" t="s">
        <v>12694</v>
      </c>
    </row>
    <row r="4647" spans="2:16" x14ac:dyDescent="0.25">
      <c r="B4647" t="s">
        <v>4652</v>
      </c>
      <c r="C4647" s="119" t="s">
        <v>60</v>
      </c>
      <c r="D4647" t="s">
        <v>11537</v>
      </c>
      <c r="E4647" t="s">
        <v>11530</v>
      </c>
      <c r="F4647" t="s">
        <v>11540</v>
      </c>
      <c r="G4647" t="s">
        <v>61</v>
      </c>
      <c r="H4647" t="s">
        <v>18</v>
      </c>
      <c r="I4647" t="s">
        <v>11533</v>
      </c>
      <c r="J4647">
        <v>2016</v>
      </c>
      <c r="K4647">
        <v>609.54999999999995</v>
      </c>
      <c r="L4647">
        <v>23</v>
      </c>
      <c r="M4647">
        <v>1</v>
      </c>
      <c r="N4647">
        <f t="shared" si="184"/>
        <v>0</v>
      </c>
      <c r="O4647">
        <f t="shared" si="185"/>
        <v>0</v>
      </c>
      <c r="P4647" t="s">
        <v>12694</v>
      </c>
    </row>
    <row r="4648" spans="2:16" x14ac:dyDescent="0.25">
      <c r="B4648" t="s">
        <v>4653</v>
      </c>
      <c r="C4648" s="119" t="s">
        <v>60</v>
      </c>
      <c r="D4648" t="s">
        <v>11537</v>
      </c>
      <c r="E4648" t="s">
        <v>11530</v>
      </c>
      <c r="F4648" t="s">
        <v>11540</v>
      </c>
      <c r="G4648" t="s">
        <v>61</v>
      </c>
      <c r="H4648" t="s">
        <v>18</v>
      </c>
      <c r="I4648" t="s">
        <v>11533</v>
      </c>
      <c r="J4648">
        <v>2016</v>
      </c>
      <c r="K4648">
        <v>609.54999999999995</v>
      </c>
      <c r="L4648">
        <v>23</v>
      </c>
      <c r="M4648">
        <v>1</v>
      </c>
      <c r="N4648">
        <f t="shared" si="184"/>
        <v>0</v>
      </c>
      <c r="O4648">
        <f t="shared" si="185"/>
        <v>0</v>
      </c>
      <c r="P4648" t="s">
        <v>12694</v>
      </c>
    </row>
    <row r="4649" spans="2:16" x14ac:dyDescent="0.25">
      <c r="B4649" t="s">
        <v>4654</v>
      </c>
      <c r="C4649" s="119" t="s">
        <v>60</v>
      </c>
      <c r="D4649" t="s">
        <v>11537</v>
      </c>
      <c r="E4649" t="s">
        <v>11530</v>
      </c>
      <c r="F4649" t="s">
        <v>11540</v>
      </c>
      <c r="G4649" t="s">
        <v>61</v>
      </c>
      <c r="H4649" t="s">
        <v>18</v>
      </c>
      <c r="I4649" t="s">
        <v>11541</v>
      </c>
      <c r="J4649">
        <v>2016</v>
      </c>
      <c r="K4649">
        <v>724.93</v>
      </c>
      <c r="L4649">
        <v>23</v>
      </c>
      <c r="M4649">
        <v>1</v>
      </c>
      <c r="N4649">
        <f t="shared" si="184"/>
        <v>0</v>
      </c>
      <c r="O4649">
        <f t="shared" si="185"/>
        <v>0</v>
      </c>
      <c r="P4649" t="s">
        <v>12694</v>
      </c>
    </row>
    <row r="4650" spans="2:16" x14ac:dyDescent="0.25">
      <c r="B4650" t="s">
        <v>4655</v>
      </c>
      <c r="C4650" s="119" t="s">
        <v>60</v>
      </c>
      <c r="D4650" t="s">
        <v>11537</v>
      </c>
      <c r="E4650" t="s">
        <v>11530</v>
      </c>
      <c r="F4650" t="s">
        <v>11540</v>
      </c>
      <c r="G4650" t="s">
        <v>61</v>
      </c>
      <c r="H4650" t="s">
        <v>18</v>
      </c>
      <c r="I4650" t="s">
        <v>11533</v>
      </c>
      <c r="J4650">
        <v>2016</v>
      </c>
      <c r="K4650">
        <v>620.54999999999995</v>
      </c>
      <c r="L4650">
        <v>23</v>
      </c>
      <c r="M4650">
        <v>1</v>
      </c>
      <c r="N4650">
        <f t="shared" si="184"/>
        <v>0</v>
      </c>
      <c r="O4650">
        <f t="shared" si="185"/>
        <v>0</v>
      </c>
      <c r="P4650" t="s">
        <v>12694</v>
      </c>
    </row>
    <row r="4651" spans="2:16" x14ac:dyDescent="0.25">
      <c r="B4651" t="s">
        <v>4656</v>
      </c>
      <c r="C4651" s="119" t="s">
        <v>60</v>
      </c>
      <c r="D4651" t="s">
        <v>11537</v>
      </c>
      <c r="E4651" t="s">
        <v>11530</v>
      </c>
      <c r="F4651" t="s">
        <v>11540</v>
      </c>
      <c r="G4651" t="s">
        <v>61</v>
      </c>
      <c r="H4651" t="s">
        <v>18</v>
      </c>
      <c r="I4651" t="s">
        <v>11541</v>
      </c>
      <c r="J4651">
        <v>2016</v>
      </c>
      <c r="K4651">
        <v>601.71</v>
      </c>
      <c r="L4651">
        <v>15</v>
      </c>
      <c r="M4651">
        <v>1</v>
      </c>
      <c r="N4651">
        <f t="shared" si="184"/>
        <v>0</v>
      </c>
      <c r="O4651">
        <f t="shared" si="185"/>
        <v>0</v>
      </c>
      <c r="P4651" t="s">
        <v>12694</v>
      </c>
    </row>
    <row r="4652" spans="2:16" x14ac:dyDescent="0.25">
      <c r="B4652" t="s">
        <v>4657</v>
      </c>
      <c r="C4652" s="119" t="s">
        <v>60</v>
      </c>
      <c r="D4652" t="s">
        <v>11537</v>
      </c>
      <c r="E4652" t="s">
        <v>11530</v>
      </c>
      <c r="F4652" t="s">
        <v>11540</v>
      </c>
      <c r="G4652" t="s">
        <v>61</v>
      </c>
      <c r="H4652" t="s">
        <v>18</v>
      </c>
      <c r="I4652" t="s">
        <v>11541</v>
      </c>
      <c r="J4652">
        <v>2016</v>
      </c>
      <c r="K4652">
        <v>579.17999999999995</v>
      </c>
      <c r="L4652">
        <v>10</v>
      </c>
      <c r="M4652">
        <v>1</v>
      </c>
      <c r="N4652">
        <f t="shared" si="184"/>
        <v>0</v>
      </c>
      <c r="O4652">
        <f t="shared" si="185"/>
        <v>0</v>
      </c>
      <c r="P4652" t="s">
        <v>12694</v>
      </c>
    </row>
    <row r="4653" spans="2:16" x14ac:dyDescent="0.25">
      <c r="B4653" t="s">
        <v>4658</v>
      </c>
      <c r="C4653" s="119" t="s">
        <v>60</v>
      </c>
      <c r="D4653" t="s">
        <v>11537</v>
      </c>
      <c r="E4653" t="s">
        <v>11530</v>
      </c>
      <c r="F4653" t="s">
        <v>11540</v>
      </c>
      <c r="G4653" t="s">
        <v>61</v>
      </c>
      <c r="H4653" t="s">
        <v>18</v>
      </c>
      <c r="I4653" t="s">
        <v>11541</v>
      </c>
      <c r="J4653">
        <v>2016</v>
      </c>
      <c r="K4653">
        <v>615.19000000000005</v>
      </c>
      <c r="L4653">
        <v>23</v>
      </c>
      <c r="M4653">
        <v>1</v>
      </c>
      <c r="N4653">
        <f t="shared" si="184"/>
        <v>0</v>
      </c>
      <c r="O4653">
        <f t="shared" si="185"/>
        <v>0</v>
      </c>
      <c r="P4653" t="s">
        <v>12694</v>
      </c>
    </row>
    <row r="4654" spans="2:16" x14ac:dyDescent="0.25">
      <c r="B4654" t="s">
        <v>4659</v>
      </c>
      <c r="C4654" s="119" t="s">
        <v>60</v>
      </c>
      <c r="D4654" t="s">
        <v>11537</v>
      </c>
      <c r="E4654" t="s">
        <v>11530</v>
      </c>
      <c r="F4654" t="s">
        <v>11540</v>
      </c>
      <c r="G4654" t="s">
        <v>61</v>
      </c>
      <c r="H4654" t="s">
        <v>18</v>
      </c>
      <c r="I4654" t="s">
        <v>11541</v>
      </c>
      <c r="J4654">
        <v>2016</v>
      </c>
      <c r="K4654">
        <v>615.19000000000005</v>
      </c>
      <c r="L4654">
        <v>23</v>
      </c>
      <c r="M4654">
        <v>1</v>
      </c>
      <c r="N4654">
        <f t="shared" si="184"/>
        <v>0</v>
      </c>
      <c r="O4654">
        <f t="shared" si="185"/>
        <v>0</v>
      </c>
      <c r="P4654" t="s">
        <v>12694</v>
      </c>
    </row>
    <row r="4655" spans="2:16" x14ac:dyDescent="0.25">
      <c r="B4655" t="s">
        <v>4660</v>
      </c>
      <c r="C4655" s="119" t="s">
        <v>60</v>
      </c>
      <c r="D4655" t="s">
        <v>11537</v>
      </c>
      <c r="E4655" t="s">
        <v>11530</v>
      </c>
      <c r="F4655" t="s">
        <v>11540</v>
      </c>
      <c r="G4655" t="s">
        <v>61</v>
      </c>
      <c r="H4655" t="s">
        <v>18</v>
      </c>
      <c r="I4655" t="s">
        <v>11541</v>
      </c>
      <c r="J4655">
        <v>2016</v>
      </c>
      <c r="K4655">
        <v>615.19000000000005</v>
      </c>
      <c r="L4655">
        <v>23</v>
      </c>
      <c r="M4655">
        <v>1</v>
      </c>
      <c r="N4655">
        <f t="shared" si="184"/>
        <v>0</v>
      </c>
      <c r="O4655">
        <f t="shared" si="185"/>
        <v>0</v>
      </c>
      <c r="P4655" t="s">
        <v>12694</v>
      </c>
    </row>
    <row r="4656" spans="2:16" x14ac:dyDescent="0.25">
      <c r="B4656" t="s">
        <v>4661</v>
      </c>
      <c r="C4656" s="119" t="s">
        <v>60</v>
      </c>
      <c r="D4656" t="s">
        <v>11537</v>
      </c>
      <c r="E4656" t="s">
        <v>11530</v>
      </c>
      <c r="F4656" t="s">
        <v>11540</v>
      </c>
      <c r="G4656" t="s">
        <v>61</v>
      </c>
      <c r="H4656" t="s">
        <v>18</v>
      </c>
      <c r="I4656" t="s">
        <v>11541</v>
      </c>
      <c r="J4656">
        <v>2016</v>
      </c>
      <c r="K4656">
        <v>632.39</v>
      </c>
      <c r="L4656">
        <v>27</v>
      </c>
      <c r="M4656">
        <v>1</v>
      </c>
      <c r="N4656">
        <f t="shared" si="184"/>
        <v>0</v>
      </c>
      <c r="O4656">
        <f t="shared" si="185"/>
        <v>0</v>
      </c>
      <c r="P4656" t="s">
        <v>12694</v>
      </c>
    </row>
    <row r="4657" spans="2:16" x14ac:dyDescent="0.25">
      <c r="B4657" t="s">
        <v>4662</v>
      </c>
      <c r="C4657" s="119" t="s">
        <v>60</v>
      </c>
      <c r="D4657" t="s">
        <v>11537</v>
      </c>
      <c r="E4657" t="s">
        <v>11530</v>
      </c>
      <c r="F4657" t="s">
        <v>11540</v>
      </c>
      <c r="G4657" t="s">
        <v>61</v>
      </c>
      <c r="H4657" t="s">
        <v>18</v>
      </c>
      <c r="I4657" t="s">
        <v>11541</v>
      </c>
      <c r="J4657">
        <v>2016</v>
      </c>
      <c r="K4657">
        <v>632.77</v>
      </c>
      <c r="L4657">
        <v>30</v>
      </c>
      <c r="M4657">
        <v>1</v>
      </c>
      <c r="N4657">
        <f t="shared" si="184"/>
        <v>0</v>
      </c>
      <c r="O4657">
        <f t="shared" si="185"/>
        <v>0</v>
      </c>
      <c r="P4657" t="s">
        <v>12694</v>
      </c>
    </row>
    <row r="4658" spans="2:16" x14ac:dyDescent="0.25">
      <c r="B4658" t="s">
        <v>4663</v>
      </c>
      <c r="C4658" s="119" t="s">
        <v>60</v>
      </c>
      <c r="D4658" t="s">
        <v>11537</v>
      </c>
      <c r="E4658" t="s">
        <v>11530</v>
      </c>
      <c r="F4658" t="s">
        <v>11540</v>
      </c>
      <c r="G4658" t="s">
        <v>61</v>
      </c>
      <c r="H4658" t="s">
        <v>18</v>
      </c>
      <c r="I4658" t="s">
        <v>11541</v>
      </c>
      <c r="J4658">
        <v>2016</v>
      </c>
      <c r="K4658">
        <v>602.62</v>
      </c>
      <c r="L4658">
        <v>22</v>
      </c>
      <c r="M4658">
        <v>1</v>
      </c>
      <c r="N4658">
        <f t="shared" si="184"/>
        <v>0</v>
      </c>
      <c r="O4658">
        <f t="shared" si="185"/>
        <v>0</v>
      </c>
      <c r="P4658" t="s">
        <v>12694</v>
      </c>
    </row>
    <row r="4659" spans="2:16" x14ac:dyDescent="0.25">
      <c r="B4659" t="s">
        <v>4664</v>
      </c>
      <c r="C4659" s="119" t="s">
        <v>60</v>
      </c>
      <c r="D4659" t="s">
        <v>11537</v>
      </c>
      <c r="E4659" t="s">
        <v>11530</v>
      </c>
      <c r="F4659" t="s">
        <v>11540</v>
      </c>
      <c r="G4659" t="s">
        <v>61</v>
      </c>
      <c r="H4659" t="s">
        <v>18</v>
      </c>
      <c r="I4659" t="s">
        <v>11541</v>
      </c>
      <c r="J4659">
        <v>2016</v>
      </c>
      <c r="K4659">
        <v>602.88</v>
      </c>
      <c r="L4659">
        <v>24</v>
      </c>
      <c r="M4659">
        <v>1</v>
      </c>
      <c r="N4659">
        <f t="shared" si="184"/>
        <v>0</v>
      </c>
      <c r="O4659">
        <f t="shared" si="185"/>
        <v>0</v>
      </c>
      <c r="P4659" t="s">
        <v>12694</v>
      </c>
    </row>
    <row r="4660" spans="2:16" x14ac:dyDescent="0.25">
      <c r="B4660" t="s">
        <v>4665</v>
      </c>
      <c r="C4660" s="119" t="s">
        <v>60</v>
      </c>
      <c r="D4660" t="s">
        <v>11537</v>
      </c>
      <c r="E4660" t="s">
        <v>11530</v>
      </c>
      <c r="F4660" t="s">
        <v>11540</v>
      </c>
      <c r="G4660" t="s">
        <v>61</v>
      </c>
      <c r="H4660" t="s">
        <v>18</v>
      </c>
      <c r="I4660" t="s">
        <v>11541</v>
      </c>
      <c r="J4660">
        <v>2016</v>
      </c>
      <c r="K4660">
        <v>602.74</v>
      </c>
      <c r="L4660">
        <v>23</v>
      </c>
      <c r="M4660">
        <v>1</v>
      </c>
      <c r="N4660">
        <f t="shared" si="184"/>
        <v>0</v>
      </c>
      <c r="O4660">
        <f t="shared" si="185"/>
        <v>0</v>
      </c>
      <c r="P4660" t="s">
        <v>12694</v>
      </c>
    </row>
    <row r="4661" spans="2:16" x14ac:dyDescent="0.25">
      <c r="B4661" t="s">
        <v>4666</v>
      </c>
      <c r="C4661" s="119" t="s">
        <v>60</v>
      </c>
      <c r="D4661" t="s">
        <v>11537</v>
      </c>
      <c r="E4661" t="s">
        <v>11530</v>
      </c>
      <c r="F4661" t="s">
        <v>11540</v>
      </c>
      <c r="G4661" t="s">
        <v>61</v>
      </c>
      <c r="H4661" t="s">
        <v>18</v>
      </c>
      <c r="I4661" t="s">
        <v>11541</v>
      </c>
      <c r="J4661">
        <v>2016</v>
      </c>
      <c r="K4661">
        <v>602.74</v>
      </c>
      <c r="L4661">
        <v>23</v>
      </c>
      <c r="M4661">
        <v>1</v>
      </c>
      <c r="N4661">
        <f t="shared" si="184"/>
        <v>0</v>
      </c>
      <c r="O4661">
        <f t="shared" si="185"/>
        <v>0</v>
      </c>
      <c r="P4661" t="s">
        <v>12694</v>
      </c>
    </row>
    <row r="4662" spans="2:16" x14ac:dyDescent="0.25">
      <c r="B4662" t="s">
        <v>4667</v>
      </c>
      <c r="C4662" s="119" t="s">
        <v>60</v>
      </c>
      <c r="D4662" t="s">
        <v>11537</v>
      </c>
      <c r="E4662" t="s">
        <v>11530</v>
      </c>
      <c r="F4662" t="s">
        <v>11540</v>
      </c>
      <c r="G4662" t="s">
        <v>61</v>
      </c>
      <c r="H4662" t="s">
        <v>18</v>
      </c>
      <c r="I4662" t="s">
        <v>11541</v>
      </c>
      <c r="J4662">
        <v>2016</v>
      </c>
      <c r="K4662">
        <v>614.71</v>
      </c>
      <c r="L4662">
        <v>23</v>
      </c>
      <c r="M4662">
        <v>1</v>
      </c>
      <c r="N4662">
        <f t="shared" si="184"/>
        <v>0</v>
      </c>
      <c r="O4662">
        <f t="shared" si="185"/>
        <v>0</v>
      </c>
      <c r="P4662" t="s">
        <v>12694</v>
      </c>
    </row>
    <row r="4663" spans="2:16" x14ac:dyDescent="0.25">
      <c r="B4663" t="s">
        <v>4668</v>
      </c>
      <c r="C4663" s="119" t="s">
        <v>60</v>
      </c>
      <c r="D4663" t="s">
        <v>11537</v>
      </c>
      <c r="E4663" t="s">
        <v>11530</v>
      </c>
      <c r="F4663" t="s">
        <v>11540</v>
      </c>
      <c r="G4663" t="s">
        <v>61</v>
      </c>
      <c r="H4663" t="s">
        <v>18</v>
      </c>
      <c r="I4663" t="s">
        <v>11541</v>
      </c>
      <c r="J4663">
        <v>2016</v>
      </c>
      <c r="K4663">
        <v>614.59</v>
      </c>
      <c r="L4663">
        <v>22</v>
      </c>
      <c r="M4663">
        <v>1</v>
      </c>
      <c r="N4663">
        <f t="shared" si="184"/>
        <v>0</v>
      </c>
      <c r="O4663">
        <f t="shared" si="185"/>
        <v>0</v>
      </c>
      <c r="P4663" t="s">
        <v>12694</v>
      </c>
    </row>
    <row r="4664" spans="2:16" x14ac:dyDescent="0.25">
      <c r="B4664" t="s">
        <v>4669</v>
      </c>
      <c r="C4664" s="119" t="s">
        <v>60</v>
      </c>
      <c r="D4664" t="s">
        <v>11542</v>
      </c>
      <c r="E4664" t="s">
        <v>11530</v>
      </c>
      <c r="F4664" t="s">
        <v>11540</v>
      </c>
      <c r="G4664" t="s">
        <v>61</v>
      </c>
      <c r="H4664" t="s">
        <v>18</v>
      </c>
      <c r="I4664" t="s">
        <v>11541</v>
      </c>
      <c r="J4664">
        <v>2016</v>
      </c>
      <c r="K4664">
        <v>607.65</v>
      </c>
      <c r="L4664">
        <v>61</v>
      </c>
      <c r="M4664">
        <v>1</v>
      </c>
      <c r="N4664">
        <f t="shared" si="184"/>
        <v>0</v>
      </c>
      <c r="O4664">
        <f t="shared" si="185"/>
        <v>0</v>
      </c>
      <c r="P4664" t="s">
        <v>12694</v>
      </c>
    </row>
    <row r="4665" spans="2:16" x14ac:dyDescent="0.25">
      <c r="B4665" t="s">
        <v>4670</v>
      </c>
      <c r="C4665" s="119" t="s">
        <v>60</v>
      </c>
      <c r="D4665" t="s">
        <v>11542</v>
      </c>
      <c r="E4665" t="s">
        <v>11530</v>
      </c>
      <c r="F4665" t="s">
        <v>11540</v>
      </c>
      <c r="G4665" t="s">
        <v>61</v>
      </c>
      <c r="H4665" t="s">
        <v>18</v>
      </c>
      <c r="I4665" t="s">
        <v>11541</v>
      </c>
      <c r="J4665">
        <v>2016</v>
      </c>
      <c r="K4665">
        <v>648.66999999999996</v>
      </c>
      <c r="L4665">
        <v>52</v>
      </c>
      <c r="M4665">
        <v>1</v>
      </c>
      <c r="N4665">
        <f t="shared" si="184"/>
        <v>0</v>
      </c>
      <c r="O4665">
        <f t="shared" si="185"/>
        <v>0</v>
      </c>
      <c r="P4665" t="s">
        <v>12694</v>
      </c>
    </row>
    <row r="4666" spans="2:16" x14ac:dyDescent="0.25">
      <c r="B4666" t="s">
        <v>4671</v>
      </c>
      <c r="C4666" s="119" t="s">
        <v>60</v>
      </c>
      <c r="D4666" t="s">
        <v>11542</v>
      </c>
      <c r="E4666" t="s">
        <v>11530</v>
      </c>
      <c r="F4666" t="s">
        <v>11540</v>
      </c>
      <c r="G4666" t="s">
        <v>61</v>
      </c>
      <c r="H4666" t="s">
        <v>18</v>
      </c>
      <c r="I4666" t="s">
        <v>11541</v>
      </c>
      <c r="J4666">
        <v>2016</v>
      </c>
      <c r="K4666">
        <v>648.41999999999996</v>
      </c>
      <c r="L4666">
        <v>50</v>
      </c>
      <c r="M4666">
        <v>1</v>
      </c>
      <c r="N4666">
        <f t="shared" si="184"/>
        <v>0</v>
      </c>
      <c r="O4666">
        <f t="shared" si="185"/>
        <v>0</v>
      </c>
      <c r="P4666" t="s">
        <v>12694</v>
      </c>
    </row>
    <row r="4667" spans="2:16" x14ac:dyDescent="0.25">
      <c r="B4667" t="s">
        <v>4672</v>
      </c>
      <c r="C4667" s="119" t="s">
        <v>60</v>
      </c>
      <c r="D4667" t="s">
        <v>11542</v>
      </c>
      <c r="E4667" t="s">
        <v>11530</v>
      </c>
      <c r="F4667" t="s">
        <v>11540</v>
      </c>
      <c r="G4667" t="s">
        <v>61</v>
      </c>
      <c r="H4667" t="s">
        <v>18</v>
      </c>
      <c r="I4667" t="s">
        <v>11541</v>
      </c>
      <c r="J4667">
        <v>2016</v>
      </c>
      <c r="K4667">
        <v>623.13</v>
      </c>
      <c r="L4667">
        <v>51</v>
      </c>
      <c r="M4667">
        <v>1</v>
      </c>
      <c r="N4667">
        <f t="shared" si="184"/>
        <v>0</v>
      </c>
      <c r="O4667">
        <f t="shared" si="185"/>
        <v>0</v>
      </c>
      <c r="P4667" t="s">
        <v>12694</v>
      </c>
    </row>
    <row r="4668" spans="2:16" x14ac:dyDescent="0.25">
      <c r="B4668" t="s">
        <v>4673</v>
      </c>
      <c r="C4668" s="119" t="s">
        <v>60</v>
      </c>
      <c r="D4668" t="s">
        <v>11537</v>
      </c>
      <c r="E4668" t="s">
        <v>11530</v>
      </c>
      <c r="F4668" t="s">
        <v>11540</v>
      </c>
      <c r="G4668" t="s">
        <v>61</v>
      </c>
      <c r="H4668" t="s">
        <v>18</v>
      </c>
      <c r="I4668" t="s">
        <v>11541</v>
      </c>
      <c r="J4668">
        <v>2016</v>
      </c>
      <c r="K4668">
        <v>635.95000000000005</v>
      </c>
      <c r="L4668">
        <v>23</v>
      </c>
      <c r="M4668">
        <v>1</v>
      </c>
      <c r="N4668">
        <f t="shared" si="184"/>
        <v>0</v>
      </c>
      <c r="O4668">
        <f t="shared" si="185"/>
        <v>0</v>
      </c>
      <c r="P4668" t="s">
        <v>12694</v>
      </c>
    </row>
    <row r="4669" spans="2:16" x14ac:dyDescent="0.25">
      <c r="B4669" t="s">
        <v>4674</v>
      </c>
      <c r="C4669" s="119" t="s">
        <v>60</v>
      </c>
      <c r="D4669" t="s">
        <v>11537</v>
      </c>
      <c r="E4669" t="s">
        <v>11530</v>
      </c>
      <c r="F4669" t="s">
        <v>11540</v>
      </c>
      <c r="G4669" t="s">
        <v>61</v>
      </c>
      <c r="H4669" t="s">
        <v>18</v>
      </c>
      <c r="I4669" t="s">
        <v>11541</v>
      </c>
      <c r="J4669">
        <v>2016</v>
      </c>
      <c r="K4669">
        <v>614.71</v>
      </c>
      <c r="L4669">
        <v>23</v>
      </c>
      <c r="M4669">
        <v>1</v>
      </c>
      <c r="N4669">
        <f t="shared" si="184"/>
        <v>0</v>
      </c>
      <c r="O4669">
        <f t="shared" si="185"/>
        <v>0</v>
      </c>
      <c r="P4669" t="s">
        <v>12694</v>
      </c>
    </row>
    <row r="4670" spans="2:16" x14ac:dyDescent="0.25">
      <c r="B4670" t="s">
        <v>4675</v>
      </c>
      <c r="C4670" s="119" t="s">
        <v>60</v>
      </c>
      <c r="D4670" t="s">
        <v>11537</v>
      </c>
      <c r="E4670" t="s">
        <v>11530</v>
      </c>
      <c r="F4670" t="s">
        <v>11540</v>
      </c>
      <c r="G4670" t="s">
        <v>61</v>
      </c>
      <c r="H4670" t="s">
        <v>18</v>
      </c>
      <c r="I4670" t="s">
        <v>11541</v>
      </c>
      <c r="J4670">
        <v>2016</v>
      </c>
      <c r="K4670">
        <v>647.28</v>
      </c>
      <c r="L4670">
        <v>24</v>
      </c>
      <c r="M4670">
        <v>1</v>
      </c>
      <c r="N4670">
        <f t="shared" si="184"/>
        <v>0</v>
      </c>
      <c r="O4670">
        <f t="shared" si="185"/>
        <v>0</v>
      </c>
      <c r="P4670" t="s">
        <v>12694</v>
      </c>
    </row>
    <row r="4671" spans="2:16" x14ac:dyDescent="0.25">
      <c r="B4671" t="s">
        <v>4676</v>
      </c>
      <c r="C4671" s="119" t="s">
        <v>60</v>
      </c>
      <c r="D4671" t="s">
        <v>11537</v>
      </c>
      <c r="E4671" t="s">
        <v>11530</v>
      </c>
      <c r="F4671" t="s">
        <v>11540</v>
      </c>
      <c r="G4671" t="s">
        <v>61</v>
      </c>
      <c r="H4671" t="s">
        <v>18</v>
      </c>
      <c r="I4671" t="s">
        <v>11541</v>
      </c>
      <c r="J4671">
        <v>2016</v>
      </c>
      <c r="K4671">
        <v>863.81</v>
      </c>
      <c r="L4671">
        <v>24</v>
      </c>
      <c r="M4671">
        <v>1</v>
      </c>
      <c r="N4671">
        <f t="shared" si="184"/>
        <v>0</v>
      </c>
      <c r="O4671">
        <f t="shared" si="185"/>
        <v>0</v>
      </c>
      <c r="P4671" t="s">
        <v>12694</v>
      </c>
    </row>
    <row r="4672" spans="2:16" x14ac:dyDescent="0.25">
      <c r="B4672" t="s">
        <v>4677</v>
      </c>
      <c r="C4672" s="119" t="s">
        <v>60</v>
      </c>
      <c r="D4672" t="s">
        <v>11539</v>
      </c>
      <c r="E4672" t="s">
        <v>11530</v>
      </c>
      <c r="F4672" t="s">
        <v>11540</v>
      </c>
      <c r="G4672" t="s">
        <v>61</v>
      </c>
      <c r="H4672" t="s">
        <v>18</v>
      </c>
      <c r="I4672" t="s">
        <v>11541</v>
      </c>
      <c r="J4672">
        <v>2016</v>
      </c>
      <c r="K4672">
        <v>615.04</v>
      </c>
      <c r="L4672">
        <v>20</v>
      </c>
      <c r="M4672">
        <v>1</v>
      </c>
      <c r="N4672">
        <f t="shared" si="184"/>
        <v>0</v>
      </c>
      <c r="O4672">
        <f t="shared" si="185"/>
        <v>0</v>
      </c>
      <c r="P4672" t="s">
        <v>12694</v>
      </c>
    </row>
    <row r="4673" spans="2:16" x14ac:dyDescent="0.25">
      <c r="B4673" t="s">
        <v>4678</v>
      </c>
      <c r="C4673" s="119" t="s">
        <v>60</v>
      </c>
      <c r="D4673" t="s">
        <v>11550</v>
      </c>
      <c r="E4673" t="s">
        <v>11530</v>
      </c>
      <c r="F4673" t="s">
        <v>11540</v>
      </c>
      <c r="G4673" t="s">
        <v>61</v>
      </c>
      <c r="H4673" t="s">
        <v>18</v>
      </c>
      <c r="I4673" t="s">
        <v>11541</v>
      </c>
      <c r="J4673">
        <v>2016</v>
      </c>
      <c r="K4673">
        <v>644.66999999999996</v>
      </c>
      <c r="L4673">
        <v>21</v>
      </c>
      <c r="M4673">
        <v>1</v>
      </c>
      <c r="N4673">
        <f t="shared" si="184"/>
        <v>0</v>
      </c>
      <c r="O4673">
        <f t="shared" si="185"/>
        <v>0</v>
      </c>
      <c r="P4673" t="s">
        <v>12694</v>
      </c>
    </row>
    <row r="4674" spans="2:16" x14ac:dyDescent="0.25">
      <c r="B4674" t="s">
        <v>4679</v>
      </c>
      <c r="C4674" s="119" t="s">
        <v>60</v>
      </c>
      <c r="D4674" t="s">
        <v>11550</v>
      </c>
      <c r="E4674" t="s">
        <v>11530</v>
      </c>
      <c r="F4674" t="s">
        <v>11540</v>
      </c>
      <c r="G4674" t="s">
        <v>61</v>
      </c>
      <c r="H4674" t="s">
        <v>18</v>
      </c>
      <c r="I4674" t="s">
        <v>11541</v>
      </c>
      <c r="J4674">
        <v>2016</v>
      </c>
      <c r="K4674">
        <v>644.66999999999996</v>
      </c>
      <c r="L4674">
        <v>21</v>
      </c>
      <c r="M4674">
        <v>1</v>
      </c>
      <c r="N4674">
        <f t="shared" si="184"/>
        <v>0</v>
      </c>
      <c r="O4674">
        <f t="shared" si="185"/>
        <v>0</v>
      </c>
      <c r="P4674" t="s">
        <v>12694</v>
      </c>
    </row>
    <row r="4675" spans="2:16" x14ac:dyDescent="0.25">
      <c r="B4675" t="s">
        <v>4680</v>
      </c>
      <c r="C4675" s="119" t="s">
        <v>60</v>
      </c>
      <c r="D4675" t="s">
        <v>11537</v>
      </c>
      <c r="E4675" t="s">
        <v>11530</v>
      </c>
      <c r="F4675" t="s">
        <v>11540</v>
      </c>
      <c r="G4675" t="s">
        <v>61</v>
      </c>
      <c r="H4675" t="s">
        <v>18</v>
      </c>
      <c r="I4675" t="s">
        <v>11541</v>
      </c>
      <c r="J4675">
        <v>2016</v>
      </c>
      <c r="K4675">
        <v>645.70000000000005</v>
      </c>
      <c r="L4675">
        <v>25</v>
      </c>
      <c r="M4675">
        <v>1</v>
      </c>
      <c r="N4675">
        <f t="shared" si="184"/>
        <v>0</v>
      </c>
      <c r="O4675">
        <f t="shared" si="185"/>
        <v>0</v>
      </c>
      <c r="P4675" t="s">
        <v>12694</v>
      </c>
    </row>
    <row r="4676" spans="2:16" x14ac:dyDescent="0.25">
      <c r="B4676" t="s">
        <v>4681</v>
      </c>
      <c r="C4676" s="119" t="s">
        <v>60</v>
      </c>
      <c r="D4676" t="s">
        <v>11537</v>
      </c>
      <c r="E4676" t="s">
        <v>11530</v>
      </c>
      <c r="F4676" t="s">
        <v>11540</v>
      </c>
      <c r="G4676" t="s">
        <v>61</v>
      </c>
      <c r="H4676" t="s">
        <v>18</v>
      </c>
      <c r="I4676" t="s">
        <v>11541</v>
      </c>
      <c r="J4676">
        <v>2016</v>
      </c>
      <c r="K4676">
        <v>706.28</v>
      </c>
      <c r="L4676">
        <v>26</v>
      </c>
      <c r="M4676">
        <v>1</v>
      </c>
      <c r="N4676">
        <f t="shared" si="184"/>
        <v>0</v>
      </c>
      <c r="O4676">
        <f t="shared" si="185"/>
        <v>0</v>
      </c>
      <c r="P4676" t="s">
        <v>12694</v>
      </c>
    </row>
    <row r="4677" spans="2:16" x14ac:dyDescent="0.25">
      <c r="B4677" t="s">
        <v>4682</v>
      </c>
      <c r="C4677" s="119" t="s">
        <v>60</v>
      </c>
      <c r="D4677" t="s">
        <v>11537</v>
      </c>
      <c r="E4677" t="s">
        <v>11530</v>
      </c>
      <c r="F4677" t="s">
        <v>11540</v>
      </c>
      <c r="G4677" t="s">
        <v>61</v>
      </c>
      <c r="H4677" t="s">
        <v>18</v>
      </c>
      <c r="I4677" t="s">
        <v>11541</v>
      </c>
      <c r="J4677">
        <v>2016</v>
      </c>
      <c r="K4677">
        <v>645.29999999999995</v>
      </c>
      <c r="L4677">
        <v>22</v>
      </c>
      <c r="M4677">
        <v>1</v>
      </c>
      <c r="N4677">
        <f t="shared" si="184"/>
        <v>0</v>
      </c>
      <c r="O4677">
        <f t="shared" si="185"/>
        <v>0</v>
      </c>
      <c r="P4677" t="s">
        <v>12694</v>
      </c>
    </row>
    <row r="4678" spans="2:16" x14ac:dyDescent="0.25">
      <c r="B4678" t="s">
        <v>4683</v>
      </c>
      <c r="C4678" s="119" t="s">
        <v>60</v>
      </c>
      <c r="D4678" t="s">
        <v>11537</v>
      </c>
      <c r="E4678" t="s">
        <v>11530</v>
      </c>
      <c r="F4678" t="s">
        <v>11540</v>
      </c>
      <c r="G4678" t="s">
        <v>61</v>
      </c>
      <c r="H4678" t="s">
        <v>18</v>
      </c>
      <c r="I4678" t="s">
        <v>11541</v>
      </c>
      <c r="J4678">
        <v>2016</v>
      </c>
      <c r="K4678">
        <v>645.29999999999995</v>
      </c>
      <c r="L4678">
        <v>22</v>
      </c>
      <c r="M4678">
        <v>1</v>
      </c>
      <c r="N4678">
        <f t="shared" si="184"/>
        <v>0</v>
      </c>
      <c r="O4678">
        <f t="shared" si="185"/>
        <v>0</v>
      </c>
      <c r="P4678" t="s">
        <v>12694</v>
      </c>
    </row>
    <row r="4679" spans="2:16" x14ac:dyDescent="0.25">
      <c r="B4679" t="s">
        <v>4684</v>
      </c>
      <c r="C4679" s="119" t="s">
        <v>60</v>
      </c>
      <c r="D4679" t="s">
        <v>11537</v>
      </c>
      <c r="E4679" t="s">
        <v>11530</v>
      </c>
      <c r="F4679" t="s">
        <v>11540</v>
      </c>
      <c r="G4679" t="s">
        <v>61</v>
      </c>
      <c r="H4679" t="s">
        <v>18</v>
      </c>
      <c r="I4679" t="s">
        <v>11533</v>
      </c>
      <c r="J4679">
        <v>2016</v>
      </c>
      <c r="K4679">
        <v>847.23</v>
      </c>
      <c r="L4679">
        <v>67</v>
      </c>
      <c r="M4679">
        <v>1</v>
      </c>
      <c r="N4679">
        <f t="shared" si="184"/>
        <v>0</v>
      </c>
      <c r="O4679">
        <f t="shared" si="185"/>
        <v>0</v>
      </c>
      <c r="P4679" t="s">
        <v>12693</v>
      </c>
    </row>
    <row r="4680" spans="2:16" x14ac:dyDescent="0.25">
      <c r="B4680" t="s">
        <v>4685</v>
      </c>
      <c r="C4680" s="119" t="s">
        <v>60</v>
      </c>
      <c r="D4680" t="s">
        <v>11539</v>
      </c>
      <c r="E4680" t="s">
        <v>11530</v>
      </c>
      <c r="F4680" t="s">
        <v>11540</v>
      </c>
      <c r="G4680" t="s">
        <v>61</v>
      </c>
      <c r="H4680" t="s">
        <v>18</v>
      </c>
      <c r="I4680" t="s">
        <v>11541</v>
      </c>
      <c r="J4680">
        <v>2016</v>
      </c>
      <c r="K4680">
        <v>832.02</v>
      </c>
      <c r="L4680">
        <v>31</v>
      </c>
      <c r="M4680">
        <v>1</v>
      </c>
      <c r="N4680">
        <f t="shared" si="184"/>
        <v>0</v>
      </c>
      <c r="O4680">
        <f t="shared" si="185"/>
        <v>0</v>
      </c>
      <c r="P4680" t="s">
        <v>12694</v>
      </c>
    </row>
    <row r="4681" spans="2:16" x14ac:dyDescent="0.25">
      <c r="B4681" t="s">
        <v>4686</v>
      </c>
      <c r="C4681" s="119" t="s">
        <v>60</v>
      </c>
      <c r="D4681" t="s">
        <v>11537</v>
      </c>
      <c r="E4681" t="s">
        <v>11530</v>
      </c>
      <c r="F4681" t="s">
        <v>11540</v>
      </c>
      <c r="G4681" t="s">
        <v>61</v>
      </c>
      <c r="H4681" t="s">
        <v>18</v>
      </c>
      <c r="I4681" t="s">
        <v>11541</v>
      </c>
      <c r="J4681">
        <v>2016</v>
      </c>
      <c r="K4681">
        <v>648.41</v>
      </c>
      <c r="L4681">
        <v>30</v>
      </c>
      <c r="M4681">
        <v>1</v>
      </c>
      <c r="N4681">
        <f t="shared" si="184"/>
        <v>0</v>
      </c>
      <c r="O4681">
        <f t="shared" si="185"/>
        <v>0</v>
      </c>
      <c r="P4681" t="s">
        <v>12694</v>
      </c>
    </row>
    <row r="4682" spans="2:16" x14ac:dyDescent="0.25">
      <c r="B4682" t="s">
        <v>4687</v>
      </c>
      <c r="C4682" s="119" t="s">
        <v>60</v>
      </c>
      <c r="D4682" t="s">
        <v>11537</v>
      </c>
      <c r="E4682" t="s">
        <v>11530</v>
      </c>
      <c r="F4682" t="s">
        <v>11540</v>
      </c>
      <c r="G4682" t="s">
        <v>61</v>
      </c>
      <c r="H4682" t="s">
        <v>18</v>
      </c>
      <c r="I4682" t="s">
        <v>11541</v>
      </c>
      <c r="J4682">
        <v>2016</v>
      </c>
      <c r="K4682">
        <v>760.97</v>
      </c>
      <c r="L4682">
        <v>26</v>
      </c>
      <c r="M4682">
        <v>1</v>
      </c>
      <c r="N4682">
        <f t="shared" si="184"/>
        <v>0</v>
      </c>
      <c r="O4682">
        <f t="shared" si="185"/>
        <v>0</v>
      </c>
      <c r="P4682" t="s">
        <v>12694</v>
      </c>
    </row>
    <row r="4683" spans="2:16" x14ac:dyDescent="0.25">
      <c r="B4683" t="s">
        <v>4688</v>
      </c>
      <c r="C4683" s="119" t="s">
        <v>60</v>
      </c>
      <c r="D4683" t="s">
        <v>11537</v>
      </c>
      <c r="E4683" t="s">
        <v>11530</v>
      </c>
      <c r="F4683" t="s">
        <v>11540</v>
      </c>
      <c r="G4683" t="s">
        <v>61</v>
      </c>
      <c r="H4683" t="s">
        <v>18</v>
      </c>
      <c r="I4683" t="s">
        <v>11541</v>
      </c>
      <c r="J4683">
        <v>2016</v>
      </c>
      <c r="K4683">
        <v>648.12</v>
      </c>
      <c r="L4683">
        <v>42</v>
      </c>
      <c r="M4683">
        <v>1</v>
      </c>
      <c r="N4683">
        <f t="shared" ref="N4683:N4746" si="186">IF(K4683&lt;100,1,0)</f>
        <v>0</v>
      </c>
      <c r="O4683">
        <f t="shared" si="185"/>
        <v>0</v>
      </c>
      <c r="P4683" t="s">
        <v>12694</v>
      </c>
    </row>
    <row r="4684" spans="2:16" x14ac:dyDescent="0.25">
      <c r="B4684" t="s">
        <v>4689</v>
      </c>
      <c r="C4684" s="119" t="s">
        <v>60</v>
      </c>
      <c r="D4684" t="s">
        <v>11537</v>
      </c>
      <c r="E4684" t="s">
        <v>11530</v>
      </c>
      <c r="F4684" t="s">
        <v>11540</v>
      </c>
      <c r="G4684" t="s">
        <v>61</v>
      </c>
      <c r="H4684" t="s">
        <v>18</v>
      </c>
      <c r="I4684" t="s">
        <v>11541</v>
      </c>
      <c r="J4684">
        <v>2016</v>
      </c>
      <c r="K4684">
        <v>617.05999999999995</v>
      </c>
      <c r="L4684">
        <v>22</v>
      </c>
      <c r="M4684">
        <v>1</v>
      </c>
      <c r="N4684">
        <f t="shared" si="186"/>
        <v>0</v>
      </c>
      <c r="O4684">
        <f t="shared" si="185"/>
        <v>0</v>
      </c>
      <c r="P4684" t="s">
        <v>12694</v>
      </c>
    </row>
    <row r="4685" spans="2:16" x14ac:dyDescent="0.25">
      <c r="B4685" t="s">
        <v>4690</v>
      </c>
      <c r="C4685" s="119" t="s">
        <v>60</v>
      </c>
      <c r="D4685" t="s">
        <v>11537</v>
      </c>
      <c r="E4685" t="s">
        <v>11530</v>
      </c>
      <c r="F4685" t="s">
        <v>11540</v>
      </c>
      <c r="G4685" t="s">
        <v>61</v>
      </c>
      <c r="H4685" t="s">
        <v>18</v>
      </c>
      <c r="I4685" t="s">
        <v>11541</v>
      </c>
      <c r="J4685">
        <v>2016</v>
      </c>
      <c r="K4685">
        <v>615.92999999999995</v>
      </c>
      <c r="L4685">
        <v>27</v>
      </c>
      <c r="M4685">
        <v>1</v>
      </c>
      <c r="N4685">
        <f t="shared" si="186"/>
        <v>0</v>
      </c>
      <c r="O4685">
        <f t="shared" si="185"/>
        <v>0</v>
      </c>
      <c r="P4685" t="s">
        <v>12694</v>
      </c>
    </row>
    <row r="4686" spans="2:16" x14ac:dyDescent="0.25">
      <c r="B4686" t="s">
        <v>4691</v>
      </c>
      <c r="C4686" s="119" t="s">
        <v>60</v>
      </c>
      <c r="D4686" t="s">
        <v>11537</v>
      </c>
      <c r="E4686" t="s">
        <v>11530</v>
      </c>
      <c r="F4686" t="s">
        <v>11540</v>
      </c>
      <c r="G4686" t="s">
        <v>61</v>
      </c>
      <c r="H4686" t="s">
        <v>18</v>
      </c>
      <c r="I4686" t="s">
        <v>11541</v>
      </c>
      <c r="J4686">
        <v>2016</v>
      </c>
      <c r="K4686">
        <v>615.92999999999995</v>
      </c>
      <c r="L4686">
        <v>27</v>
      </c>
      <c r="M4686">
        <v>1</v>
      </c>
      <c r="N4686">
        <f t="shared" si="186"/>
        <v>0</v>
      </c>
      <c r="O4686">
        <f t="shared" si="185"/>
        <v>0</v>
      </c>
      <c r="P4686" t="s">
        <v>12694</v>
      </c>
    </row>
    <row r="4687" spans="2:16" x14ac:dyDescent="0.25">
      <c r="B4687" t="s">
        <v>4692</v>
      </c>
      <c r="C4687" s="119" t="s">
        <v>60</v>
      </c>
      <c r="D4687" t="s">
        <v>11537</v>
      </c>
      <c r="E4687" t="s">
        <v>11530</v>
      </c>
      <c r="F4687" t="s">
        <v>11540</v>
      </c>
      <c r="G4687" t="s">
        <v>61</v>
      </c>
      <c r="H4687" t="s">
        <v>18</v>
      </c>
      <c r="I4687" t="s">
        <v>11541</v>
      </c>
      <c r="J4687">
        <v>2016</v>
      </c>
      <c r="K4687">
        <v>647.88</v>
      </c>
      <c r="L4687">
        <v>26</v>
      </c>
      <c r="M4687">
        <v>1</v>
      </c>
      <c r="N4687">
        <f t="shared" si="186"/>
        <v>0</v>
      </c>
      <c r="O4687">
        <f t="shared" si="185"/>
        <v>0</v>
      </c>
      <c r="P4687" t="s">
        <v>12694</v>
      </c>
    </row>
    <row r="4688" spans="2:16" x14ac:dyDescent="0.25">
      <c r="B4688" t="s">
        <v>4693</v>
      </c>
      <c r="C4688" s="119" t="s">
        <v>60</v>
      </c>
      <c r="D4688" t="s">
        <v>11550</v>
      </c>
      <c r="E4688" t="s">
        <v>11530</v>
      </c>
      <c r="F4688" t="s">
        <v>11540</v>
      </c>
      <c r="G4688" t="s">
        <v>61</v>
      </c>
      <c r="H4688" t="s">
        <v>18</v>
      </c>
      <c r="I4688" t="s">
        <v>11533</v>
      </c>
      <c r="J4688">
        <v>2016</v>
      </c>
      <c r="K4688">
        <v>623.16999999999996</v>
      </c>
      <c r="L4688">
        <v>35</v>
      </c>
      <c r="M4688">
        <v>1</v>
      </c>
      <c r="N4688">
        <f t="shared" si="186"/>
        <v>0</v>
      </c>
      <c r="O4688">
        <f t="shared" ref="O4688:O4751" si="187">IF(OR(L4688="",L4688&lt;=0),1,0)</f>
        <v>0</v>
      </c>
      <c r="P4688" t="s">
        <v>12694</v>
      </c>
    </row>
    <row r="4689" spans="2:16" x14ac:dyDescent="0.25">
      <c r="B4689" t="s">
        <v>4694</v>
      </c>
      <c r="C4689" s="119" t="s">
        <v>60</v>
      </c>
      <c r="D4689" t="s">
        <v>11550</v>
      </c>
      <c r="E4689" t="s">
        <v>11530</v>
      </c>
      <c r="F4689" t="s">
        <v>11540</v>
      </c>
      <c r="G4689" t="s">
        <v>61</v>
      </c>
      <c r="H4689" t="s">
        <v>18</v>
      </c>
      <c r="I4689" t="s">
        <v>11533</v>
      </c>
      <c r="J4689">
        <v>2016</v>
      </c>
      <c r="K4689">
        <v>620.62</v>
      </c>
      <c r="L4689">
        <v>32</v>
      </c>
      <c r="M4689">
        <v>1</v>
      </c>
      <c r="N4689">
        <f t="shared" si="186"/>
        <v>0</v>
      </c>
      <c r="O4689">
        <f t="shared" si="187"/>
        <v>0</v>
      </c>
      <c r="P4689" t="s">
        <v>12694</v>
      </c>
    </row>
    <row r="4690" spans="2:16" x14ac:dyDescent="0.25">
      <c r="B4690" t="s">
        <v>4695</v>
      </c>
      <c r="C4690" s="119" t="s">
        <v>60</v>
      </c>
      <c r="D4690" t="s">
        <v>11550</v>
      </c>
      <c r="E4690" t="s">
        <v>11530</v>
      </c>
      <c r="F4690" t="s">
        <v>11540</v>
      </c>
      <c r="G4690" t="s">
        <v>61</v>
      </c>
      <c r="H4690" t="s">
        <v>18</v>
      </c>
      <c r="I4690" t="s">
        <v>11533</v>
      </c>
      <c r="J4690">
        <v>2016</v>
      </c>
      <c r="K4690">
        <v>802.09</v>
      </c>
      <c r="L4690">
        <v>32</v>
      </c>
      <c r="M4690">
        <v>1</v>
      </c>
      <c r="N4690">
        <f t="shared" si="186"/>
        <v>0</v>
      </c>
      <c r="O4690">
        <f t="shared" si="187"/>
        <v>0</v>
      </c>
      <c r="P4690" t="s">
        <v>12694</v>
      </c>
    </row>
    <row r="4691" spans="2:16" x14ac:dyDescent="0.25">
      <c r="B4691" t="s">
        <v>4696</v>
      </c>
      <c r="C4691" s="119" t="s">
        <v>60</v>
      </c>
      <c r="D4691" t="s">
        <v>11550</v>
      </c>
      <c r="E4691" t="s">
        <v>11530</v>
      </c>
      <c r="F4691" t="s">
        <v>11540</v>
      </c>
      <c r="G4691" t="s">
        <v>61</v>
      </c>
      <c r="H4691" t="s">
        <v>18</v>
      </c>
      <c r="I4691" t="s">
        <v>11541</v>
      </c>
      <c r="J4691">
        <v>2016</v>
      </c>
      <c r="K4691">
        <v>616.65</v>
      </c>
      <c r="L4691">
        <v>38</v>
      </c>
      <c r="M4691">
        <v>1</v>
      </c>
      <c r="N4691">
        <f t="shared" si="186"/>
        <v>0</v>
      </c>
      <c r="O4691">
        <f t="shared" si="187"/>
        <v>0</v>
      </c>
      <c r="P4691" t="s">
        <v>12694</v>
      </c>
    </row>
    <row r="4692" spans="2:16" x14ac:dyDescent="0.25">
      <c r="B4692" t="s">
        <v>4697</v>
      </c>
      <c r="C4692" s="119" t="s">
        <v>60</v>
      </c>
      <c r="D4692" t="s">
        <v>11546</v>
      </c>
      <c r="E4692" t="s">
        <v>11530</v>
      </c>
      <c r="F4692" t="s">
        <v>11540</v>
      </c>
      <c r="G4692" t="s">
        <v>61</v>
      </c>
      <c r="H4692" t="s">
        <v>18</v>
      </c>
      <c r="I4692" t="s">
        <v>11541</v>
      </c>
      <c r="J4692">
        <v>2016</v>
      </c>
      <c r="K4692">
        <v>4118.58</v>
      </c>
      <c r="L4692">
        <v>34</v>
      </c>
      <c r="M4692">
        <v>1</v>
      </c>
      <c r="N4692">
        <f t="shared" si="186"/>
        <v>0</v>
      </c>
      <c r="O4692">
        <f t="shared" si="187"/>
        <v>0</v>
      </c>
      <c r="P4692" t="s">
        <v>12694</v>
      </c>
    </row>
    <row r="4693" spans="2:16" x14ac:dyDescent="0.25">
      <c r="B4693" t="s">
        <v>4698</v>
      </c>
      <c r="C4693" s="119" t="s">
        <v>60</v>
      </c>
      <c r="D4693" t="s">
        <v>11537</v>
      </c>
      <c r="E4693" t="s">
        <v>11530</v>
      </c>
      <c r="F4693" t="s">
        <v>11540</v>
      </c>
      <c r="G4693" t="s">
        <v>61</v>
      </c>
      <c r="H4693" t="s">
        <v>18</v>
      </c>
      <c r="I4693" t="s">
        <v>11541</v>
      </c>
      <c r="J4693">
        <v>2016</v>
      </c>
      <c r="K4693">
        <v>616.82000000000005</v>
      </c>
      <c r="L4693">
        <v>20</v>
      </c>
      <c r="M4693">
        <v>1</v>
      </c>
      <c r="N4693">
        <f t="shared" si="186"/>
        <v>0</v>
      </c>
      <c r="O4693">
        <f t="shared" si="187"/>
        <v>0</v>
      </c>
      <c r="P4693" t="s">
        <v>12693</v>
      </c>
    </row>
    <row r="4694" spans="2:16" x14ac:dyDescent="0.25">
      <c r="B4694" t="s">
        <v>4699</v>
      </c>
      <c r="C4694" s="119" t="s">
        <v>60</v>
      </c>
      <c r="D4694" t="s">
        <v>11537</v>
      </c>
      <c r="E4694" t="s">
        <v>11530</v>
      </c>
      <c r="F4694" t="s">
        <v>11540</v>
      </c>
      <c r="G4694" t="s">
        <v>61</v>
      </c>
      <c r="H4694" t="s">
        <v>18</v>
      </c>
      <c r="I4694" t="s">
        <v>11541</v>
      </c>
      <c r="J4694">
        <v>2016</v>
      </c>
      <c r="K4694">
        <v>615.29</v>
      </c>
      <c r="L4694">
        <v>22</v>
      </c>
      <c r="M4694">
        <v>1</v>
      </c>
      <c r="N4694">
        <f t="shared" si="186"/>
        <v>0</v>
      </c>
      <c r="O4694">
        <f t="shared" si="187"/>
        <v>0</v>
      </c>
      <c r="P4694" t="s">
        <v>12694</v>
      </c>
    </row>
    <row r="4695" spans="2:16" x14ac:dyDescent="0.25">
      <c r="B4695" t="s">
        <v>4700</v>
      </c>
      <c r="C4695" s="119" t="s">
        <v>60</v>
      </c>
      <c r="D4695" t="s">
        <v>11537</v>
      </c>
      <c r="E4695" t="s">
        <v>11530</v>
      </c>
      <c r="F4695" t="s">
        <v>11540</v>
      </c>
      <c r="G4695" t="s">
        <v>61</v>
      </c>
      <c r="H4695" t="s">
        <v>18</v>
      </c>
      <c r="I4695" t="s">
        <v>11541</v>
      </c>
      <c r="J4695">
        <v>2016</v>
      </c>
      <c r="K4695">
        <v>618.33000000000004</v>
      </c>
      <c r="L4695">
        <v>32</v>
      </c>
      <c r="M4695">
        <v>1</v>
      </c>
      <c r="N4695">
        <f t="shared" si="186"/>
        <v>0</v>
      </c>
      <c r="O4695">
        <f t="shared" si="187"/>
        <v>0</v>
      </c>
      <c r="P4695" t="s">
        <v>12694</v>
      </c>
    </row>
    <row r="4696" spans="2:16" x14ac:dyDescent="0.25">
      <c r="B4696" t="s">
        <v>4701</v>
      </c>
      <c r="C4696" s="119" t="s">
        <v>60</v>
      </c>
      <c r="D4696" t="s">
        <v>11537</v>
      </c>
      <c r="E4696" t="s">
        <v>11530</v>
      </c>
      <c r="F4696" t="s">
        <v>11540</v>
      </c>
      <c r="G4696" t="s">
        <v>61</v>
      </c>
      <c r="H4696" t="s">
        <v>18</v>
      </c>
      <c r="I4696" t="s">
        <v>11541</v>
      </c>
      <c r="J4696">
        <v>2016</v>
      </c>
      <c r="K4696">
        <v>617.83000000000004</v>
      </c>
      <c r="L4696">
        <v>28</v>
      </c>
      <c r="M4696">
        <v>1</v>
      </c>
      <c r="N4696">
        <f t="shared" si="186"/>
        <v>0</v>
      </c>
      <c r="O4696">
        <f t="shared" si="187"/>
        <v>0</v>
      </c>
      <c r="P4696" t="s">
        <v>12694</v>
      </c>
    </row>
    <row r="4697" spans="2:16" x14ac:dyDescent="0.25">
      <c r="B4697" t="s">
        <v>4702</v>
      </c>
      <c r="C4697" s="119" t="s">
        <v>60</v>
      </c>
      <c r="D4697" t="s">
        <v>11542</v>
      </c>
      <c r="E4697" t="s">
        <v>11530</v>
      </c>
      <c r="F4697" t="s">
        <v>11540</v>
      </c>
      <c r="G4697" t="s">
        <v>61</v>
      </c>
      <c r="H4697" t="s">
        <v>18</v>
      </c>
      <c r="I4697" t="s">
        <v>11541</v>
      </c>
      <c r="J4697">
        <v>2016</v>
      </c>
      <c r="K4697">
        <v>645.17999999999995</v>
      </c>
      <c r="L4697">
        <v>25</v>
      </c>
      <c r="M4697">
        <v>1</v>
      </c>
      <c r="N4697">
        <f t="shared" si="186"/>
        <v>0</v>
      </c>
      <c r="O4697">
        <f t="shared" si="187"/>
        <v>0</v>
      </c>
      <c r="P4697" t="s">
        <v>12694</v>
      </c>
    </row>
    <row r="4698" spans="2:16" x14ac:dyDescent="0.25">
      <c r="B4698" t="s">
        <v>4703</v>
      </c>
      <c r="C4698" s="119" t="s">
        <v>60</v>
      </c>
      <c r="D4698" t="s">
        <v>11537</v>
      </c>
      <c r="E4698" t="s">
        <v>11530</v>
      </c>
      <c r="F4698" t="s">
        <v>11540</v>
      </c>
      <c r="G4698" t="s">
        <v>61</v>
      </c>
      <c r="H4698" t="s">
        <v>18</v>
      </c>
      <c r="I4698" t="s">
        <v>11541</v>
      </c>
      <c r="J4698">
        <v>2016</v>
      </c>
      <c r="K4698">
        <v>648.66</v>
      </c>
      <c r="L4698">
        <v>32</v>
      </c>
      <c r="M4698">
        <v>1</v>
      </c>
      <c r="N4698">
        <f t="shared" si="186"/>
        <v>0</v>
      </c>
      <c r="O4698">
        <f t="shared" si="187"/>
        <v>0</v>
      </c>
      <c r="P4698" t="s">
        <v>12694</v>
      </c>
    </row>
    <row r="4699" spans="2:16" x14ac:dyDescent="0.25">
      <c r="B4699" t="s">
        <v>4704</v>
      </c>
      <c r="C4699" s="119" t="s">
        <v>60</v>
      </c>
      <c r="D4699" t="s">
        <v>11537</v>
      </c>
      <c r="E4699" t="s">
        <v>11530</v>
      </c>
      <c r="F4699" t="s">
        <v>11540</v>
      </c>
      <c r="G4699" t="s">
        <v>61</v>
      </c>
      <c r="H4699" t="s">
        <v>18</v>
      </c>
      <c r="I4699" t="s">
        <v>11541</v>
      </c>
      <c r="J4699">
        <v>2016</v>
      </c>
      <c r="K4699">
        <v>648.66</v>
      </c>
      <c r="L4699">
        <v>32</v>
      </c>
      <c r="M4699">
        <v>1</v>
      </c>
      <c r="N4699">
        <f t="shared" si="186"/>
        <v>0</v>
      </c>
      <c r="O4699">
        <f t="shared" si="187"/>
        <v>0</v>
      </c>
      <c r="P4699" t="s">
        <v>12694</v>
      </c>
    </row>
    <row r="4700" spans="2:16" x14ac:dyDescent="0.25">
      <c r="B4700" t="s">
        <v>4705</v>
      </c>
      <c r="C4700" s="119" t="s">
        <v>60</v>
      </c>
      <c r="D4700" t="s">
        <v>11537</v>
      </c>
      <c r="E4700" t="s">
        <v>11530</v>
      </c>
      <c r="F4700" t="s">
        <v>11540</v>
      </c>
      <c r="G4700" t="s">
        <v>61</v>
      </c>
      <c r="H4700" t="s">
        <v>18</v>
      </c>
      <c r="I4700" t="s">
        <v>11541</v>
      </c>
      <c r="J4700">
        <v>2016</v>
      </c>
      <c r="K4700">
        <v>650.62</v>
      </c>
      <c r="L4700">
        <v>47</v>
      </c>
      <c r="M4700">
        <v>1</v>
      </c>
      <c r="N4700">
        <f t="shared" si="186"/>
        <v>0</v>
      </c>
      <c r="O4700">
        <f t="shared" si="187"/>
        <v>0</v>
      </c>
      <c r="P4700" t="s">
        <v>12694</v>
      </c>
    </row>
    <row r="4701" spans="2:16" x14ac:dyDescent="0.25">
      <c r="B4701" t="s">
        <v>4706</v>
      </c>
      <c r="C4701" s="119" t="s">
        <v>60</v>
      </c>
      <c r="D4701" t="s">
        <v>11537</v>
      </c>
      <c r="E4701" t="s">
        <v>11530</v>
      </c>
      <c r="F4701" t="s">
        <v>11540</v>
      </c>
      <c r="G4701" t="s">
        <v>61</v>
      </c>
      <c r="H4701" t="s">
        <v>18</v>
      </c>
      <c r="I4701" t="s">
        <v>11541</v>
      </c>
      <c r="J4701">
        <v>2016</v>
      </c>
      <c r="K4701">
        <v>648.03</v>
      </c>
      <c r="L4701">
        <v>27</v>
      </c>
      <c r="M4701">
        <v>1</v>
      </c>
      <c r="N4701">
        <f t="shared" si="186"/>
        <v>0</v>
      </c>
      <c r="O4701">
        <f t="shared" si="187"/>
        <v>0</v>
      </c>
      <c r="P4701" t="s">
        <v>12694</v>
      </c>
    </row>
    <row r="4702" spans="2:16" x14ac:dyDescent="0.25">
      <c r="B4702" t="s">
        <v>4707</v>
      </c>
      <c r="C4702" s="119" t="s">
        <v>60</v>
      </c>
      <c r="D4702" t="s">
        <v>11542</v>
      </c>
      <c r="E4702" t="s">
        <v>11530</v>
      </c>
      <c r="F4702" t="s">
        <v>11540</v>
      </c>
      <c r="G4702" t="s">
        <v>61</v>
      </c>
      <c r="H4702" t="s">
        <v>18</v>
      </c>
      <c r="I4702" t="s">
        <v>11541</v>
      </c>
      <c r="J4702">
        <v>2016</v>
      </c>
      <c r="K4702">
        <v>617.65</v>
      </c>
      <c r="L4702">
        <v>33</v>
      </c>
      <c r="M4702">
        <v>1</v>
      </c>
      <c r="N4702">
        <f t="shared" si="186"/>
        <v>0</v>
      </c>
      <c r="O4702">
        <f t="shared" si="187"/>
        <v>0</v>
      </c>
      <c r="P4702" t="s">
        <v>12694</v>
      </c>
    </row>
    <row r="4703" spans="2:16" x14ac:dyDescent="0.25">
      <c r="B4703" t="s">
        <v>4708</v>
      </c>
      <c r="C4703" s="119" t="s">
        <v>60</v>
      </c>
      <c r="D4703" t="s">
        <v>11550</v>
      </c>
      <c r="E4703" t="s">
        <v>11530</v>
      </c>
      <c r="F4703" t="s">
        <v>11540</v>
      </c>
      <c r="G4703" t="s">
        <v>61</v>
      </c>
      <c r="H4703" t="s">
        <v>18</v>
      </c>
      <c r="I4703" t="s">
        <v>11541</v>
      </c>
      <c r="J4703">
        <v>2016</v>
      </c>
      <c r="K4703">
        <v>648.20000000000005</v>
      </c>
      <c r="L4703">
        <v>35</v>
      </c>
      <c r="M4703">
        <v>1</v>
      </c>
      <c r="N4703">
        <f t="shared" si="186"/>
        <v>0</v>
      </c>
      <c r="O4703">
        <f t="shared" si="187"/>
        <v>0</v>
      </c>
      <c r="P4703" t="s">
        <v>12694</v>
      </c>
    </row>
    <row r="4704" spans="2:16" x14ac:dyDescent="0.25">
      <c r="B4704" t="s">
        <v>4709</v>
      </c>
      <c r="C4704" s="119" t="s">
        <v>60</v>
      </c>
      <c r="D4704" t="s">
        <v>11550</v>
      </c>
      <c r="E4704" t="s">
        <v>11530</v>
      </c>
      <c r="F4704" t="s">
        <v>11540</v>
      </c>
      <c r="G4704" t="s">
        <v>61</v>
      </c>
      <c r="H4704" t="s">
        <v>18</v>
      </c>
      <c r="I4704" t="s">
        <v>11541</v>
      </c>
      <c r="J4704">
        <v>2016</v>
      </c>
      <c r="K4704">
        <v>649.42999999999995</v>
      </c>
      <c r="L4704">
        <v>26</v>
      </c>
      <c r="M4704">
        <v>1</v>
      </c>
      <c r="N4704">
        <f t="shared" si="186"/>
        <v>0</v>
      </c>
      <c r="O4704">
        <f t="shared" si="187"/>
        <v>0</v>
      </c>
      <c r="P4704" t="s">
        <v>12694</v>
      </c>
    </row>
    <row r="4705" spans="2:16" x14ac:dyDescent="0.25">
      <c r="B4705" t="s">
        <v>4710</v>
      </c>
      <c r="C4705" s="119" t="s">
        <v>60</v>
      </c>
      <c r="D4705" t="s">
        <v>11550</v>
      </c>
      <c r="E4705" t="s">
        <v>11530</v>
      </c>
      <c r="F4705" t="s">
        <v>11540</v>
      </c>
      <c r="G4705" t="s">
        <v>61</v>
      </c>
      <c r="H4705" t="s">
        <v>18</v>
      </c>
      <c r="I4705" t="s">
        <v>11541</v>
      </c>
      <c r="J4705">
        <v>2016</v>
      </c>
      <c r="K4705">
        <v>617.94000000000005</v>
      </c>
      <c r="L4705">
        <v>29</v>
      </c>
      <c r="M4705">
        <v>1</v>
      </c>
      <c r="N4705">
        <f t="shared" si="186"/>
        <v>0</v>
      </c>
      <c r="O4705">
        <f t="shared" si="187"/>
        <v>0</v>
      </c>
      <c r="P4705" t="s">
        <v>12694</v>
      </c>
    </row>
    <row r="4706" spans="2:16" x14ac:dyDescent="0.25">
      <c r="B4706" t="s">
        <v>4711</v>
      </c>
      <c r="C4706" s="119" t="s">
        <v>60</v>
      </c>
      <c r="D4706" t="s">
        <v>11550</v>
      </c>
      <c r="E4706" t="s">
        <v>11530</v>
      </c>
      <c r="F4706" t="s">
        <v>11540</v>
      </c>
      <c r="G4706" t="s">
        <v>61</v>
      </c>
      <c r="H4706" t="s">
        <v>18</v>
      </c>
      <c r="I4706" t="s">
        <v>11541</v>
      </c>
      <c r="J4706">
        <v>2016</v>
      </c>
      <c r="K4706">
        <v>617.80999999999995</v>
      </c>
      <c r="L4706">
        <v>28</v>
      </c>
      <c r="M4706">
        <v>1</v>
      </c>
      <c r="N4706">
        <f t="shared" si="186"/>
        <v>0</v>
      </c>
      <c r="O4706">
        <f t="shared" si="187"/>
        <v>0</v>
      </c>
      <c r="P4706" t="s">
        <v>12694</v>
      </c>
    </row>
    <row r="4707" spans="2:16" x14ac:dyDescent="0.25">
      <c r="B4707" t="s">
        <v>4712</v>
      </c>
      <c r="C4707" s="119" t="s">
        <v>60</v>
      </c>
      <c r="D4707" t="s">
        <v>11550</v>
      </c>
      <c r="E4707" t="s">
        <v>11530</v>
      </c>
      <c r="F4707" t="s">
        <v>11540</v>
      </c>
      <c r="G4707" t="s">
        <v>61</v>
      </c>
      <c r="H4707" t="s">
        <v>18</v>
      </c>
      <c r="I4707" t="s">
        <v>11541</v>
      </c>
      <c r="J4707">
        <v>2016</v>
      </c>
      <c r="K4707">
        <v>617.67999999999995</v>
      </c>
      <c r="L4707">
        <v>27</v>
      </c>
      <c r="M4707">
        <v>1</v>
      </c>
      <c r="N4707">
        <f t="shared" si="186"/>
        <v>0</v>
      </c>
      <c r="O4707">
        <f t="shared" si="187"/>
        <v>0</v>
      </c>
      <c r="P4707" t="s">
        <v>12694</v>
      </c>
    </row>
    <row r="4708" spans="2:16" x14ac:dyDescent="0.25">
      <c r="B4708" t="s">
        <v>4713</v>
      </c>
      <c r="C4708" s="119" t="s">
        <v>60</v>
      </c>
      <c r="D4708" t="s">
        <v>11550</v>
      </c>
      <c r="E4708" t="s">
        <v>11530</v>
      </c>
      <c r="F4708" t="s">
        <v>11540</v>
      </c>
      <c r="G4708" t="s">
        <v>61</v>
      </c>
      <c r="H4708" t="s">
        <v>18</v>
      </c>
      <c r="I4708" t="s">
        <v>11541</v>
      </c>
      <c r="J4708">
        <v>2016</v>
      </c>
      <c r="K4708">
        <v>617.64</v>
      </c>
      <c r="L4708">
        <v>27</v>
      </c>
      <c r="M4708">
        <v>1</v>
      </c>
      <c r="N4708">
        <f t="shared" si="186"/>
        <v>0</v>
      </c>
      <c r="O4708">
        <f t="shared" si="187"/>
        <v>0</v>
      </c>
      <c r="P4708" t="s">
        <v>12694</v>
      </c>
    </row>
    <row r="4709" spans="2:16" x14ac:dyDescent="0.25">
      <c r="B4709" t="s">
        <v>4714</v>
      </c>
      <c r="C4709" s="119" t="s">
        <v>60</v>
      </c>
      <c r="D4709" t="s">
        <v>11537</v>
      </c>
      <c r="E4709" t="s">
        <v>11530</v>
      </c>
      <c r="F4709" t="s">
        <v>11540</v>
      </c>
      <c r="G4709" t="s">
        <v>61</v>
      </c>
      <c r="H4709" t="s">
        <v>18</v>
      </c>
      <c r="I4709" t="s">
        <v>11541</v>
      </c>
      <c r="J4709">
        <v>2016</v>
      </c>
      <c r="K4709">
        <v>647.69000000000005</v>
      </c>
      <c r="L4709">
        <v>31</v>
      </c>
      <c r="M4709">
        <v>1</v>
      </c>
      <c r="N4709">
        <f t="shared" si="186"/>
        <v>0</v>
      </c>
      <c r="O4709">
        <f t="shared" si="187"/>
        <v>0</v>
      </c>
      <c r="P4709" t="s">
        <v>12694</v>
      </c>
    </row>
    <row r="4710" spans="2:16" x14ac:dyDescent="0.25">
      <c r="B4710" t="s">
        <v>4715</v>
      </c>
      <c r="C4710" s="119" t="s">
        <v>60</v>
      </c>
      <c r="D4710" t="s">
        <v>11537</v>
      </c>
      <c r="E4710" t="s">
        <v>11530</v>
      </c>
      <c r="F4710" t="s">
        <v>11540</v>
      </c>
      <c r="G4710" t="s">
        <v>61</v>
      </c>
      <c r="H4710" t="s">
        <v>18</v>
      </c>
      <c r="I4710" t="s">
        <v>11541</v>
      </c>
      <c r="J4710">
        <v>2016</v>
      </c>
      <c r="K4710">
        <v>647.87</v>
      </c>
      <c r="L4710">
        <v>32</v>
      </c>
      <c r="M4710">
        <v>1</v>
      </c>
      <c r="N4710">
        <f t="shared" si="186"/>
        <v>0</v>
      </c>
      <c r="O4710">
        <f t="shared" si="187"/>
        <v>0</v>
      </c>
      <c r="P4710" t="s">
        <v>12693</v>
      </c>
    </row>
    <row r="4711" spans="2:16" x14ac:dyDescent="0.25">
      <c r="B4711" t="s">
        <v>4716</v>
      </c>
      <c r="C4711" s="119" t="s">
        <v>60</v>
      </c>
      <c r="D4711" t="s">
        <v>11542</v>
      </c>
      <c r="E4711" t="s">
        <v>11530</v>
      </c>
      <c r="F4711" t="s">
        <v>11540</v>
      </c>
      <c r="G4711" t="s">
        <v>61</v>
      </c>
      <c r="H4711" t="s">
        <v>18</v>
      </c>
      <c r="I4711" t="s">
        <v>11541</v>
      </c>
      <c r="J4711">
        <v>2016</v>
      </c>
      <c r="K4711">
        <v>621.15</v>
      </c>
      <c r="L4711">
        <v>60</v>
      </c>
      <c r="M4711">
        <v>1</v>
      </c>
      <c r="N4711">
        <f t="shared" si="186"/>
        <v>0</v>
      </c>
      <c r="O4711">
        <f t="shared" si="187"/>
        <v>0</v>
      </c>
      <c r="P4711" t="s">
        <v>12694</v>
      </c>
    </row>
    <row r="4712" spans="2:16" x14ac:dyDescent="0.25">
      <c r="B4712" t="s">
        <v>4717</v>
      </c>
      <c r="C4712" s="119" t="s">
        <v>60</v>
      </c>
      <c r="D4712" t="s">
        <v>11537</v>
      </c>
      <c r="E4712" t="s">
        <v>11530</v>
      </c>
      <c r="F4712" t="s">
        <v>11540</v>
      </c>
      <c r="G4712" t="s">
        <v>61</v>
      </c>
      <c r="H4712" t="s">
        <v>18</v>
      </c>
      <c r="I4712" t="s">
        <v>11541</v>
      </c>
      <c r="J4712">
        <v>2016</v>
      </c>
      <c r="K4712">
        <v>647.39</v>
      </c>
      <c r="L4712">
        <v>22</v>
      </c>
      <c r="M4712">
        <v>1</v>
      </c>
      <c r="N4712">
        <f t="shared" si="186"/>
        <v>0</v>
      </c>
      <c r="O4712">
        <f t="shared" si="187"/>
        <v>0</v>
      </c>
      <c r="P4712" t="s">
        <v>12694</v>
      </c>
    </row>
    <row r="4713" spans="2:16" x14ac:dyDescent="0.25">
      <c r="B4713" t="s">
        <v>4718</v>
      </c>
      <c r="C4713" s="119" t="s">
        <v>60</v>
      </c>
      <c r="D4713" t="s">
        <v>11537</v>
      </c>
      <c r="E4713" t="s">
        <v>11530</v>
      </c>
      <c r="F4713" t="s">
        <v>11540</v>
      </c>
      <c r="G4713" t="s">
        <v>61</v>
      </c>
      <c r="H4713" t="s">
        <v>18</v>
      </c>
      <c r="I4713" t="s">
        <v>11541</v>
      </c>
      <c r="J4713">
        <v>2016</v>
      </c>
      <c r="K4713">
        <v>622.48</v>
      </c>
      <c r="L4713">
        <v>64</v>
      </c>
      <c r="M4713">
        <v>1</v>
      </c>
      <c r="N4713">
        <f t="shared" si="186"/>
        <v>0</v>
      </c>
      <c r="O4713">
        <f t="shared" si="187"/>
        <v>0</v>
      </c>
      <c r="P4713" t="s">
        <v>12694</v>
      </c>
    </row>
    <row r="4714" spans="2:16" x14ac:dyDescent="0.25">
      <c r="B4714" t="s">
        <v>4719</v>
      </c>
      <c r="C4714" s="119" t="s">
        <v>60</v>
      </c>
      <c r="D4714" t="s">
        <v>11537</v>
      </c>
      <c r="E4714" t="s">
        <v>11530</v>
      </c>
      <c r="F4714" t="s">
        <v>11540</v>
      </c>
      <c r="G4714" t="s">
        <v>61</v>
      </c>
      <c r="H4714" t="s">
        <v>18</v>
      </c>
      <c r="I4714" t="s">
        <v>11541</v>
      </c>
      <c r="J4714">
        <v>2016</v>
      </c>
      <c r="K4714">
        <v>617.57000000000005</v>
      </c>
      <c r="L4714">
        <v>26</v>
      </c>
      <c r="M4714">
        <v>1</v>
      </c>
      <c r="N4714">
        <f t="shared" si="186"/>
        <v>0</v>
      </c>
      <c r="O4714">
        <f t="shared" si="187"/>
        <v>0</v>
      </c>
      <c r="P4714" t="s">
        <v>12694</v>
      </c>
    </row>
    <row r="4715" spans="2:16" x14ac:dyDescent="0.25">
      <c r="B4715" t="s">
        <v>4720</v>
      </c>
      <c r="C4715" s="119" t="s">
        <v>60</v>
      </c>
      <c r="D4715" t="s">
        <v>11537</v>
      </c>
      <c r="E4715" t="s">
        <v>11530</v>
      </c>
      <c r="F4715" t="s">
        <v>11540</v>
      </c>
      <c r="G4715" t="s">
        <v>61</v>
      </c>
      <c r="H4715" t="s">
        <v>18</v>
      </c>
      <c r="I4715" t="s">
        <v>11541</v>
      </c>
      <c r="J4715">
        <v>2016</v>
      </c>
      <c r="K4715">
        <v>617.70000000000005</v>
      </c>
      <c r="L4715">
        <v>27</v>
      </c>
      <c r="M4715">
        <v>1</v>
      </c>
      <c r="N4715">
        <f t="shared" si="186"/>
        <v>0</v>
      </c>
      <c r="O4715">
        <f t="shared" si="187"/>
        <v>0</v>
      </c>
      <c r="P4715" t="s">
        <v>12694</v>
      </c>
    </row>
    <row r="4716" spans="2:16" x14ac:dyDescent="0.25">
      <c r="B4716" t="s">
        <v>4721</v>
      </c>
      <c r="C4716" s="119" t="s">
        <v>60</v>
      </c>
      <c r="D4716" t="s">
        <v>11537</v>
      </c>
      <c r="E4716" t="s">
        <v>11530</v>
      </c>
      <c r="F4716" t="s">
        <v>11540</v>
      </c>
      <c r="G4716" t="s">
        <v>61</v>
      </c>
      <c r="H4716" t="s">
        <v>18</v>
      </c>
      <c r="I4716" t="s">
        <v>11533</v>
      </c>
      <c r="J4716">
        <v>2016</v>
      </c>
      <c r="K4716">
        <v>618.24</v>
      </c>
      <c r="L4716">
        <v>19</v>
      </c>
      <c r="M4716">
        <v>1</v>
      </c>
      <c r="N4716">
        <f t="shared" si="186"/>
        <v>0</v>
      </c>
      <c r="O4716">
        <f t="shared" si="187"/>
        <v>0</v>
      </c>
      <c r="P4716" t="s">
        <v>12694</v>
      </c>
    </row>
    <row r="4717" spans="2:16" x14ac:dyDescent="0.25">
      <c r="B4717" t="s">
        <v>4722</v>
      </c>
      <c r="C4717" s="119" t="s">
        <v>60</v>
      </c>
      <c r="D4717" t="s">
        <v>11537</v>
      </c>
      <c r="E4717" t="s">
        <v>11530</v>
      </c>
      <c r="F4717" t="s">
        <v>11540</v>
      </c>
      <c r="G4717" t="s">
        <v>61</v>
      </c>
      <c r="H4717" t="s">
        <v>18</v>
      </c>
      <c r="I4717" t="s">
        <v>11541</v>
      </c>
      <c r="J4717">
        <v>2016</v>
      </c>
      <c r="K4717">
        <v>616.24</v>
      </c>
      <c r="L4717">
        <v>22</v>
      </c>
      <c r="M4717">
        <v>1</v>
      </c>
      <c r="N4717">
        <f t="shared" si="186"/>
        <v>0</v>
      </c>
      <c r="O4717">
        <f t="shared" si="187"/>
        <v>0</v>
      </c>
      <c r="P4717" t="s">
        <v>12694</v>
      </c>
    </row>
    <row r="4718" spans="2:16" x14ac:dyDescent="0.25">
      <c r="B4718" t="s">
        <v>4723</v>
      </c>
      <c r="C4718" s="119" t="s">
        <v>60</v>
      </c>
      <c r="D4718" t="s">
        <v>11539</v>
      </c>
      <c r="E4718" t="s">
        <v>11530</v>
      </c>
      <c r="F4718" t="s">
        <v>11540</v>
      </c>
      <c r="G4718" t="s">
        <v>61</v>
      </c>
      <c r="H4718" t="s">
        <v>18</v>
      </c>
      <c r="I4718" t="s">
        <v>11541</v>
      </c>
      <c r="J4718">
        <v>2016</v>
      </c>
      <c r="K4718">
        <v>616.36</v>
      </c>
      <c r="L4718">
        <v>23</v>
      </c>
      <c r="M4718">
        <v>1</v>
      </c>
      <c r="N4718">
        <f t="shared" si="186"/>
        <v>0</v>
      </c>
      <c r="O4718">
        <f t="shared" si="187"/>
        <v>0</v>
      </c>
      <c r="P4718" t="s">
        <v>12694</v>
      </c>
    </row>
    <row r="4719" spans="2:16" x14ac:dyDescent="0.25">
      <c r="B4719" t="s">
        <v>4724</v>
      </c>
      <c r="C4719" s="119" t="s">
        <v>60</v>
      </c>
      <c r="D4719" t="s">
        <v>11539</v>
      </c>
      <c r="E4719" t="s">
        <v>11530</v>
      </c>
      <c r="F4719" t="s">
        <v>11540</v>
      </c>
      <c r="G4719" t="s">
        <v>61</v>
      </c>
      <c r="H4719" t="s">
        <v>18</v>
      </c>
      <c r="I4719" t="s">
        <v>11541</v>
      </c>
      <c r="J4719">
        <v>2016</v>
      </c>
      <c r="K4719">
        <v>622.89</v>
      </c>
      <c r="L4719">
        <v>38</v>
      </c>
      <c r="M4719">
        <v>1</v>
      </c>
      <c r="N4719">
        <f t="shared" si="186"/>
        <v>0</v>
      </c>
      <c r="O4719">
        <f t="shared" si="187"/>
        <v>0</v>
      </c>
      <c r="P4719" t="s">
        <v>12694</v>
      </c>
    </row>
    <row r="4720" spans="2:16" x14ac:dyDescent="0.25">
      <c r="B4720" t="s">
        <v>4725</v>
      </c>
      <c r="C4720" s="119" t="s">
        <v>60</v>
      </c>
      <c r="D4720" t="s">
        <v>11539</v>
      </c>
      <c r="E4720" t="s">
        <v>11530</v>
      </c>
      <c r="F4720" t="s">
        <v>11540</v>
      </c>
      <c r="G4720" t="s">
        <v>61</v>
      </c>
      <c r="H4720" t="s">
        <v>18</v>
      </c>
      <c r="I4720" t="s">
        <v>11541</v>
      </c>
      <c r="J4720">
        <v>2016</v>
      </c>
      <c r="K4720">
        <v>616.75</v>
      </c>
      <c r="L4720">
        <v>26</v>
      </c>
      <c r="M4720">
        <v>1</v>
      </c>
      <c r="N4720">
        <f t="shared" si="186"/>
        <v>0</v>
      </c>
      <c r="O4720">
        <f t="shared" si="187"/>
        <v>0</v>
      </c>
      <c r="P4720" t="s">
        <v>12694</v>
      </c>
    </row>
    <row r="4721" spans="2:16" x14ac:dyDescent="0.25">
      <c r="B4721" t="s">
        <v>4726</v>
      </c>
      <c r="C4721" s="119" t="s">
        <v>60</v>
      </c>
      <c r="D4721" t="s">
        <v>11537</v>
      </c>
      <c r="E4721" t="s">
        <v>11530</v>
      </c>
      <c r="F4721" t="s">
        <v>11540</v>
      </c>
      <c r="G4721" t="s">
        <v>61</v>
      </c>
      <c r="H4721" t="s">
        <v>18</v>
      </c>
      <c r="I4721" t="s">
        <v>11541</v>
      </c>
      <c r="J4721">
        <v>2016</v>
      </c>
      <c r="K4721">
        <v>617.35</v>
      </c>
      <c r="L4721">
        <v>27</v>
      </c>
      <c r="M4721">
        <v>1</v>
      </c>
      <c r="N4721">
        <f t="shared" si="186"/>
        <v>0</v>
      </c>
      <c r="O4721">
        <f t="shared" si="187"/>
        <v>0</v>
      </c>
      <c r="P4721" t="s">
        <v>12694</v>
      </c>
    </row>
    <row r="4722" spans="2:16" x14ac:dyDescent="0.25">
      <c r="B4722" t="s">
        <v>4727</v>
      </c>
      <c r="C4722" s="119" t="s">
        <v>60</v>
      </c>
      <c r="D4722" t="s">
        <v>11537</v>
      </c>
      <c r="E4722" t="s">
        <v>11530</v>
      </c>
      <c r="F4722" t="s">
        <v>11540</v>
      </c>
      <c r="G4722" t="s">
        <v>61</v>
      </c>
      <c r="H4722" t="s">
        <v>18</v>
      </c>
      <c r="I4722" t="s">
        <v>11541</v>
      </c>
      <c r="J4722">
        <v>2016</v>
      </c>
      <c r="K4722">
        <v>648.29</v>
      </c>
      <c r="L4722">
        <v>32</v>
      </c>
      <c r="M4722">
        <v>1</v>
      </c>
      <c r="N4722">
        <f t="shared" si="186"/>
        <v>0</v>
      </c>
      <c r="O4722">
        <f t="shared" si="187"/>
        <v>0</v>
      </c>
      <c r="P4722" t="s">
        <v>12694</v>
      </c>
    </row>
    <row r="4723" spans="2:16" x14ac:dyDescent="0.25">
      <c r="B4723" t="s">
        <v>4728</v>
      </c>
      <c r="C4723" s="119" t="s">
        <v>60</v>
      </c>
      <c r="D4723" t="s">
        <v>11537</v>
      </c>
      <c r="E4723" t="s">
        <v>11530</v>
      </c>
      <c r="F4723" t="s">
        <v>11540</v>
      </c>
      <c r="G4723" t="s">
        <v>61</v>
      </c>
      <c r="H4723" t="s">
        <v>18</v>
      </c>
      <c r="I4723" t="s">
        <v>11541</v>
      </c>
      <c r="J4723">
        <v>2016</v>
      </c>
      <c r="K4723">
        <v>647.02</v>
      </c>
      <c r="L4723">
        <v>22</v>
      </c>
      <c r="M4723">
        <v>1</v>
      </c>
      <c r="N4723">
        <f t="shared" si="186"/>
        <v>0</v>
      </c>
      <c r="O4723">
        <f t="shared" si="187"/>
        <v>0</v>
      </c>
      <c r="P4723" t="s">
        <v>12694</v>
      </c>
    </row>
    <row r="4724" spans="2:16" x14ac:dyDescent="0.25">
      <c r="B4724" t="s">
        <v>4729</v>
      </c>
      <c r="C4724" s="119" t="s">
        <v>60</v>
      </c>
      <c r="D4724" t="s">
        <v>11539</v>
      </c>
      <c r="E4724" t="s">
        <v>11530</v>
      </c>
      <c r="F4724" t="s">
        <v>11540</v>
      </c>
      <c r="G4724" t="s">
        <v>61</v>
      </c>
      <c r="H4724" t="s">
        <v>18</v>
      </c>
      <c r="I4724" t="s">
        <v>11541</v>
      </c>
      <c r="J4724">
        <v>2016</v>
      </c>
      <c r="K4724">
        <v>647.02</v>
      </c>
      <c r="L4724">
        <v>22</v>
      </c>
      <c r="M4724">
        <v>1</v>
      </c>
      <c r="N4724">
        <f t="shared" si="186"/>
        <v>0</v>
      </c>
      <c r="O4724">
        <f t="shared" si="187"/>
        <v>0</v>
      </c>
      <c r="P4724" t="s">
        <v>12694</v>
      </c>
    </row>
    <row r="4725" spans="2:16" x14ac:dyDescent="0.25">
      <c r="B4725" t="s">
        <v>4730</v>
      </c>
      <c r="C4725" s="119" t="s">
        <v>60</v>
      </c>
      <c r="D4725" t="s">
        <v>11537</v>
      </c>
      <c r="E4725" t="s">
        <v>11530</v>
      </c>
      <c r="F4725" t="s">
        <v>11540</v>
      </c>
      <c r="G4725" t="s">
        <v>61</v>
      </c>
      <c r="H4725" t="s">
        <v>18</v>
      </c>
      <c r="I4725" t="s">
        <v>11541</v>
      </c>
      <c r="J4725">
        <v>2016</v>
      </c>
      <c r="K4725">
        <v>647.91999999999996</v>
      </c>
      <c r="L4725">
        <v>29</v>
      </c>
      <c r="M4725">
        <v>1</v>
      </c>
      <c r="N4725">
        <f t="shared" si="186"/>
        <v>0</v>
      </c>
      <c r="O4725">
        <f t="shared" si="187"/>
        <v>0</v>
      </c>
      <c r="P4725" t="s">
        <v>12694</v>
      </c>
    </row>
    <row r="4726" spans="2:16" x14ac:dyDescent="0.25">
      <c r="B4726" t="s">
        <v>4731</v>
      </c>
      <c r="C4726" s="119" t="s">
        <v>60</v>
      </c>
      <c r="D4726" t="s">
        <v>11552</v>
      </c>
      <c r="E4726" t="s">
        <v>11530</v>
      </c>
      <c r="F4726" t="s">
        <v>11540</v>
      </c>
      <c r="G4726" t="s">
        <v>61</v>
      </c>
      <c r="H4726" t="s">
        <v>18</v>
      </c>
      <c r="I4726" t="s">
        <v>11541</v>
      </c>
      <c r="J4726">
        <v>2016</v>
      </c>
      <c r="K4726">
        <v>616.79999999999995</v>
      </c>
      <c r="L4726">
        <v>23</v>
      </c>
      <c r="M4726">
        <v>1</v>
      </c>
      <c r="N4726">
        <f t="shared" si="186"/>
        <v>0</v>
      </c>
      <c r="O4726">
        <f t="shared" si="187"/>
        <v>0</v>
      </c>
      <c r="P4726" t="s">
        <v>12694</v>
      </c>
    </row>
    <row r="4727" spans="2:16" x14ac:dyDescent="0.25">
      <c r="B4727" t="s">
        <v>4732</v>
      </c>
      <c r="C4727" s="119" t="s">
        <v>60</v>
      </c>
      <c r="D4727" t="s">
        <v>11537</v>
      </c>
      <c r="E4727" t="s">
        <v>11530</v>
      </c>
      <c r="F4727" t="s">
        <v>11540</v>
      </c>
      <c r="G4727" t="s">
        <v>61</v>
      </c>
      <c r="H4727" t="s">
        <v>18</v>
      </c>
      <c r="I4727" t="s">
        <v>11533</v>
      </c>
      <c r="J4727">
        <v>2016</v>
      </c>
      <c r="K4727">
        <v>633.01</v>
      </c>
      <c r="L4727">
        <v>72</v>
      </c>
      <c r="M4727">
        <v>1</v>
      </c>
      <c r="N4727">
        <f t="shared" si="186"/>
        <v>0</v>
      </c>
      <c r="O4727">
        <f t="shared" si="187"/>
        <v>0</v>
      </c>
      <c r="P4727" t="s">
        <v>12694</v>
      </c>
    </row>
    <row r="4728" spans="2:16" x14ac:dyDescent="0.25">
      <c r="B4728" t="s">
        <v>4733</v>
      </c>
      <c r="C4728" s="119" t="s">
        <v>60</v>
      </c>
      <c r="D4728" t="s">
        <v>11539</v>
      </c>
      <c r="E4728" t="s">
        <v>11530</v>
      </c>
      <c r="F4728" t="s">
        <v>11540</v>
      </c>
      <c r="G4728" t="s">
        <v>61</v>
      </c>
      <c r="H4728" t="s">
        <v>18</v>
      </c>
      <c r="I4728" t="s">
        <v>11541</v>
      </c>
      <c r="J4728">
        <v>2016</v>
      </c>
      <c r="K4728">
        <v>622.09</v>
      </c>
      <c r="L4728">
        <v>33</v>
      </c>
      <c r="M4728">
        <v>1</v>
      </c>
      <c r="N4728">
        <f t="shared" si="186"/>
        <v>0</v>
      </c>
      <c r="O4728">
        <f t="shared" si="187"/>
        <v>0</v>
      </c>
      <c r="P4728" t="s">
        <v>12694</v>
      </c>
    </row>
    <row r="4729" spans="2:16" x14ac:dyDescent="0.25">
      <c r="B4729" t="s">
        <v>4734</v>
      </c>
      <c r="C4729" s="119" t="s">
        <v>60</v>
      </c>
      <c r="D4729" t="s">
        <v>11539</v>
      </c>
      <c r="E4729" t="s">
        <v>11530</v>
      </c>
      <c r="F4729" t="s">
        <v>11540</v>
      </c>
      <c r="G4729" t="s">
        <v>61</v>
      </c>
      <c r="H4729" t="s">
        <v>18</v>
      </c>
      <c r="I4729" t="s">
        <v>11533</v>
      </c>
      <c r="J4729">
        <v>2016</v>
      </c>
      <c r="K4729">
        <v>617.69000000000005</v>
      </c>
      <c r="L4729">
        <v>15</v>
      </c>
      <c r="M4729">
        <v>1</v>
      </c>
      <c r="N4729">
        <f t="shared" si="186"/>
        <v>0</v>
      </c>
      <c r="O4729">
        <f t="shared" si="187"/>
        <v>0</v>
      </c>
      <c r="P4729" t="s">
        <v>12694</v>
      </c>
    </row>
    <row r="4730" spans="2:16" x14ac:dyDescent="0.25">
      <c r="B4730" t="s">
        <v>4735</v>
      </c>
      <c r="C4730" s="119" t="s">
        <v>60</v>
      </c>
      <c r="D4730" t="s">
        <v>11539</v>
      </c>
      <c r="E4730" t="s">
        <v>11530</v>
      </c>
      <c r="F4730" t="s">
        <v>11540</v>
      </c>
      <c r="G4730" t="s">
        <v>61</v>
      </c>
      <c r="H4730" t="s">
        <v>18</v>
      </c>
      <c r="I4730" t="s">
        <v>11541</v>
      </c>
      <c r="J4730">
        <v>2016</v>
      </c>
      <c r="K4730">
        <v>617.59</v>
      </c>
      <c r="L4730">
        <v>23</v>
      </c>
      <c r="M4730">
        <v>1</v>
      </c>
      <c r="N4730">
        <f t="shared" si="186"/>
        <v>0</v>
      </c>
      <c r="O4730">
        <f t="shared" si="187"/>
        <v>0</v>
      </c>
      <c r="P4730" t="s">
        <v>12694</v>
      </c>
    </row>
    <row r="4731" spans="2:16" x14ac:dyDescent="0.25">
      <c r="B4731" t="s">
        <v>4736</v>
      </c>
      <c r="C4731" s="119" t="s">
        <v>60</v>
      </c>
      <c r="D4731" t="s">
        <v>11537</v>
      </c>
      <c r="E4731" t="s">
        <v>11530</v>
      </c>
      <c r="F4731" t="s">
        <v>11540</v>
      </c>
      <c r="G4731" t="s">
        <v>61</v>
      </c>
      <c r="H4731" t="s">
        <v>18</v>
      </c>
      <c r="I4731" t="s">
        <v>11541</v>
      </c>
      <c r="J4731">
        <v>2016</v>
      </c>
      <c r="K4731">
        <v>646.24</v>
      </c>
      <c r="L4731">
        <v>23</v>
      </c>
      <c r="M4731">
        <v>1</v>
      </c>
      <c r="N4731">
        <f t="shared" si="186"/>
        <v>0</v>
      </c>
      <c r="O4731">
        <f t="shared" si="187"/>
        <v>0</v>
      </c>
      <c r="P4731" t="s">
        <v>12694</v>
      </c>
    </row>
    <row r="4732" spans="2:16" x14ac:dyDescent="0.25">
      <c r="B4732" t="s">
        <v>4737</v>
      </c>
      <c r="C4732" s="119" t="s">
        <v>60</v>
      </c>
      <c r="D4732" t="s">
        <v>11537</v>
      </c>
      <c r="E4732" t="s">
        <v>11530</v>
      </c>
      <c r="F4732" t="s">
        <v>11540</v>
      </c>
      <c r="G4732" t="s">
        <v>61</v>
      </c>
      <c r="H4732" t="s">
        <v>18</v>
      </c>
      <c r="I4732" t="s">
        <v>11541</v>
      </c>
      <c r="J4732">
        <v>2016</v>
      </c>
      <c r="K4732">
        <v>651</v>
      </c>
      <c r="L4732">
        <v>21</v>
      </c>
      <c r="M4732">
        <v>1</v>
      </c>
      <c r="N4732">
        <f t="shared" si="186"/>
        <v>0</v>
      </c>
      <c r="O4732">
        <f t="shared" si="187"/>
        <v>0</v>
      </c>
      <c r="P4732" t="s">
        <v>12694</v>
      </c>
    </row>
    <row r="4733" spans="2:16" x14ac:dyDescent="0.25">
      <c r="B4733" t="s">
        <v>4738</v>
      </c>
      <c r="C4733" s="119" t="s">
        <v>60</v>
      </c>
      <c r="D4733" t="s">
        <v>11539</v>
      </c>
      <c r="E4733" t="s">
        <v>11530</v>
      </c>
      <c r="F4733" t="s">
        <v>11540</v>
      </c>
      <c r="G4733" t="s">
        <v>61</v>
      </c>
      <c r="H4733" t="s">
        <v>18</v>
      </c>
      <c r="I4733" t="s">
        <v>11541</v>
      </c>
      <c r="J4733">
        <v>2016</v>
      </c>
      <c r="K4733">
        <v>617.73</v>
      </c>
      <c r="L4733">
        <v>24</v>
      </c>
      <c r="M4733">
        <v>1</v>
      </c>
      <c r="N4733">
        <f t="shared" si="186"/>
        <v>0</v>
      </c>
      <c r="O4733">
        <f t="shared" si="187"/>
        <v>0</v>
      </c>
      <c r="P4733" t="s">
        <v>12694</v>
      </c>
    </row>
    <row r="4734" spans="2:16" x14ac:dyDescent="0.25">
      <c r="B4734" t="s">
        <v>4739</v>
      </c>
      <c r="C4734" s="119" t="s">
        <v>60</v>
      </c>
      <c r="D4734" t="s">
        <v>11539</v>
      </c>
      <c r="E4734" t="s">
        <v>11530</v>
      </c>
      <c r="F4734" t="s">
        <v>11540</v>
      </c>
      <c r="G4734" t="s">
        <v>61</v>
      </c>
      <c r="H4734" t="s">
        <v>18</v>
      </c>
      <c r="I4734" t="s">
        <v>11541</v>
      </c>
      <c r="J4734">
        <v>2016</v>
      </c>
      <c r="K4734">
        <v>617.34</v>
      </c>
      <c r="L4734">
        <v>21</v>
      </c>
      <c r="M4734">
        <v>1</v>
      </c>
      <c r="N4734">
        <f t="shared" si="186"/>
        <v>0</v>
      </c>
      <c r="O4734">
        <f t="shared" si="187"/>
        <v>0</v>
      </c>
      <c r="P4734" t="s">
        <v>12694</v>
      </c>
    </row>
    <row r="4735" spans="2:16" x14ac:dyDescent="0.25">
      <c r="B4735" t="s">
        <v>4740</v>
      </c>
      <c r="C4735" s="119" t="s">
        <v>60</v>
      </c>
      <c r="D4735" t="s">
        <v>11537</v>
      </c>
      <c r="E4735" t="s">
        <v>11530</v>
      </c>
      <c r="F4735" t="s">
        <v>11540</v>
      </c>
      <c r="G4735" t="s">
        <v>61</v>
      </c>
      <c r="H4735" t="s">
        <v>18</v>
      </c>
      <c r="I4735" t="s">
        <v>11541</v>
      </c>
      <c r="J4735">
        <v>2016</v>
      </c>
      <c r="K4735">
        <v>646.24</v>
      </c>
      <c r="L4735">
        <v>23</v>
      </c>
      <c r="M4735">
        <v>1</v>
      </c>
      <c r="N4735">
        <f t="shared" si="186"/>
        <v>0</v>
      </c>
      <c r="O4735">
        <f t="shared" si="187"/>
        <v>0</v>
      </c>
      <c r="P4735" t="s">
        <v>12694</v>
      </c>
    </row>
    <row r="4736" spans="2:16" x14ac:dyDescent="0.25">
      <c r="B4736" t="s">
        <v>4741</v>
      </c>
      <c r="C4736" s="119" t="s">
        <v>60</v>
      </c>
      <c r="D4736" t="s">
        <v>11537</v>
      </c>
      <c r="E4736" t="s">
        <v>11530</v>
      </c>
      <c r="F4736" t="s">
        <v>11540</v>
      </c>
      <c r="G4736" t="s">
        <v>61</v>
      </c>
      <c r="H4736" t="s">
        <v>18</v>
      </c>
      <c r="I4736" t="s">
        <v>11541</v>
      </c>
      <c r="J4736">
        <v>2016</v>
      </c>
      <c r="K4736">
        <v>646.94000000000005</v>
      </c>
      <c r="L4736">
        <v>27</v>
      </c>
      <c r="M4736">
        <v>1</v>
      </c>
      <c r="N4736">
        <f t="shared" si="186"/>
        <v>0</v>
      </c>
      <c r="O4736">
        <f t="shared" si="187"/>
        <v>0</v>
      </c>
      <c r="P4736" t="s">
        <v>12694</v>
      </c>
    </row>
    <row r="4737" spans="2:16" x14ac:dyDescent="0.25">
      <c r="B4737" t="s">
        <v>4742</v>
      </c>
      <c r="C4737" s="119" t="s">
        <v>60</v>
      </c>
      <c r="D4737" t="s">
        <v>11537</v>
      </c>
      <c r="E4737" t="s">
        <v>11530</v>
      </c>
      <c r="F4737" t="s">
        <v>11540</v>
      </c>
      <c r="G4737" t="s">
        <v>61</v>
      </c>
      <c r="H4737" t="s">
        <v>18</v>
      </c>
      <c r="I4737" t="s">
        <v>11541</v>
      </c>
      <c r="J4737">
        <v>2016</v>
      </c>
      <c r="K4737">
        <v>646.76</v>
      </c>
      <c r="L4737">
        <v>27</v>
      </c>
      <c r="M4737">
        <v>1</v>
      </c>
      <c r="N4737">
        <f t="shared" si="186"/>
        <v>0</v>
      </c>
      <c r="O4737">
        <f t="shared" si="187"/>
        <v>0</v>
      </c>
      <c r="P4737" t="s">
        <v>12694</v>
      </c>
    </row>
    <row r="4738" spans="2:16" x14ac:dyDescent="0.25">
      <c r="B4738" t="s">
        <v>4743</v>
      </c>
      <c r="C4738" s="119" t="s">
        <v>60</v>
      </c>
      <c r="D4738" t="s">
        <v>11537</v>
      </c>
      <c r="E4738" t="s">
        <v>11530</v>
      </c>
      <c r="F4738" t="s">
        <v>11540</v>
      </c>
      <c r="G4738" t="s">
        <v>61</v>
      </c>
      <c r="H4738" t="s">
        <v>18</v>
      </c>
      <c r="I4738" t="s">
        <v>11541</v>
      </c>
      <c r="J4738">
        <v>2016</v>
      </c>
      <c r="K4738">
        <v>646.28</v>
      </c>
      <c r="L4738">
        <v>23</v>
      </c>
      <c r="M4738">
        <v>1</v>
      </c>
      <c r="N4738">
        <f t="shared" si="186"/>
        <v>0</v>
      </c>
      <c r="O4738">
        <f t="shared" si="187"/>
        <v>0</v>
      </c>
      <c r="P4738" t="s">
        <v>12694</v>
      </c>
    </row>
    <row r="4739" spans="2:16" x14ac:dyDescent="0.25">
      <c r="B4739" t="s">
        <v>4744</v>
      </c>
      <c r="C4739" s="119" t="s">
        <v>60</v>
      </c>
      <c r="D4739" t="s">
        <v>11537</v>
      </c>
      <c r="E4739" t="s">
        <v>11530</v>
      </c>
      <c r="F4739" t="s">
        <v>11540</v>
      </c>
      <c r="G4739" t="s">
        <v>61</v>
      </c>
      <c r="H4739" t="s">
        <v>18</v>
      </c>
      <c r="I4739" t="s">
        <v>11541</v>
      </c>
      <c r="J4739">
        <v>2016</v>
      </c>
      <c r="K4739">
        <v>645.17999999999995</v>
      </c>
      <c r="L4739">
        <v>22</v>
      </c>
      <c r="M4739">
        <v>1</v>
      </c>
      <c r="N4739">
        <f t="shared" si="186"/>
        <v>0</v>
      </c>
      <c r="O4739">
        <f t="shared" si="187"/>
        <v>0</v>
      </c>
      <c r="P4739" t="s">
        <v>12694</v>
      </c>
    </row>
    <row r="4740" spans="2:16" x14ac:dyDescent="0.25">
      <c r="B4740" t="s">
        <v>4745</v>
      </c>
      <c r="C4740" s="119" t="s">
        <v>60</v>
      </c>
      <c r="D4740" t="s">
        <v>11537</v>
      </c>
      <c r="E4740" t="s">
        <v>11530</v>
      </c>
      <c r="F4740" t="s">
        <v>11540</v>
      </c>
      <c r="G4740" t="s">
        <v>61</v>
      </c>
      <c r="H4740" t="s">
        <v>18</v>
      </c>
      <c r="I4740" t="s">
        <v>11533</v>
      </c>
      <c r="J4740">
        <v>2016</v>
      </c>
      <c r="K4740">
        <v>617.73</v>
      </c>
      <c r="L4740">
        <v>22</v>
      </c>
      <c r="M4740">
        <v>1</v>
      </c>
      <c r="N4740">
        <f t="shared" si="186"/>
        <v>0</v>
      </c>
      <c r="O4740">
        <f t="shared" si="187"/>
        <v>0</v>
      </c>
      <c r="P4740" t="s">
        <v>12694</v>
      </c>
    </row>
    <row r="4741" spans="2:16" x14ac:dyDescent="0.25">
      <c r="B4741" t="s">
        <v>4746</v>
      </c>
      <c r="C4741" s="119" t="s">
        <v>60</v>
      </c>
      <c r="D4741" t="s">
        <v>11537</v>
      </c>
      <c r="E4741" t="s">
        <v>11530</v>
      </c>
      <c r="F4741" t="s">
        <v>11540</v>
      </c>
      <c r="G4741" t="s">
        <v>61</v>
      </c>
      <c r="H4741" t="s">
        <v>18</v>
      </c>
      <c r="I4741" t="s">
        <v>11541</v>
      </c>
      <c r="J4741">
        <v>2016</v>
      </c>
      <c r="K4741">
        <v>615.07000000000005</v>
      </c>
      <c r="L4741">
        <v>23</v>
      </c>
      <c r="M4741">
        <v>1</v>
      </c>
      <c r="N4741">
        <f t="shared" si="186"/>
        <v>0</v>
      </c>
      <c r="O4741">
        <f t="shared" si="187"/>
        <v>0</v>
      </c>
      <c r="P4741" t="s">
        <v>12694</v>
      </c>
    </row>
    <row r="4742" spans="2:16" x14ac:dyDescent="0.25">
      <c r="B4742" t="s">
        <v>4747</v>
      </c>
      <c r="C4742" s="119" t="s">
        <v>60</v>
      </c>
      <c r="D4742" t="s">
        <v>11537</v>
      </c>
      <c r="E4742" t="s">
        <v>11530</v>
      </c>
      <c r="F4742" t="s">
        <v>11540</v>
      </c>
      <c r="G4742" t="s">
        <v>61</v>
      </c>
      <c r="H4742" t="s">
        <v>18</v>
      </c>
      <c r="I4742" t="s">
        <v>11541</v>
      </c>
      <c r="J4742">
        <v>2016</v>
      </c>
      <c r="K4742">
        <v>614.88</v>
      </c>
      <c r="L4742">
        <v>22</v>
      </c>
      <c r="M4742">
        <v>1</v>
      </c>
      <c r="N4742">
        <f t="shared" si="186"/>
        <v>0</v>
      </c>
      <c r="O4742">
        <f t="shared" si="187"/>
        <v>0</v>
      </c>
      <c r="P4742" t="s">
        <v>12694</v>
      </c>
    </row>
    <row r="4743" spans="2:16" x14ac:dyDescent="0.25">
      <c r="B4743" t="s">
        <v>4748</v>
      </c>
      <c r="C4743" s="119" t="s">
        <v>60</v>
      </c>
      <c r="D4743" t="s">
        <v>11539</v>
      </c>
      <c r="E4743" t="s">
        <v>11530</v>
      </c>
      <c r="F4743" t="s">
        <v>11540</v>
      </c>
      <c r="G4743" t="s">
        <v>61</v>
      </c>
      <c r="H4743" t="s">
        <v>18</v>
      </c>
      <c r="I4743" t="s">
        <v>11541</v>
      </c>
      <c r="J4743">
        <v>2016</v>
      </c>
      <c r="K4743">
        <v>616.49</v>
      </c>
      <c r="L4743">
        <v>22</v>
      </c>
      <c r="M4743">
        <v>1</v>
      </c>
      <c r="N4743">
        <f t="shared" si="186"/>
        <v>0</v>
      </c>
      <c r="O4743">
        <f t="shared" si="187"/>
        <v>0</v>
      </c>
      <c r="P4743" t="s">
        <v>12694</v>
      </c>
    </row>
    <row r="4744" spans="2:16" x14ac:dyDescent="0.25">
      <c r="B4744" t="s">
        <v>4749</v>
      </c>
      <c r="C4744" s="119" t="s">
        <v>60</v>
      </c>
      <c r="D4744" t="s">
        <v>11539</v>
      </c>
      <c r="E4744" t="s">
        <v>11530</v>
      </c>
      <c r="F4744" t="s">
        <v>11540</v>
      </c>
      <c r="G4744" t="s">
        <v>61</v>
      </c>
      <c r="H4744" t="s">
        <v>18</v>
      </c>
      <c r="I4744" t="s">
        <v>11541</v>
      </c>
      <c r="J4744">
        <v>2016</v>
      </c>
      <c r="K4744">
        <v>617.47</v>
      </c>
      <c r="L4744">
        <v>22</v>
      </c>
      <c r="M4744">
        <v>1</v>
      </c>
      <c r="N4744">
        <f t="shared" si="186"/>
        <v>0</v>
      </c>
      <c r="O4744">
        <f t="shared" si="187"/>
        <v>0</v>
      </c>
      <c r="P4744" t="s">
        <v>12694</v>
      </c>
    </row>
    <row r="4745" spans="2:16" x14ac:dyDescent="0.25">
      <c r="B4745" t="s">
        <v>4750</v>
      </c>
      <c r="C4745" s="119" t="s">
        <v>60</v>
      </c>
      <c r="D4745" t="s">
        <v>11537</v>
      </c>
      <c r="E4745" t="s">
        <v>11530</v>
      </c>
      <c r="F4745" t="s">
        <v>11540</v>
      </c>
      <c r="G4745" t="s">
        <v>61</v>
      </c>
      <c r="H4745" t="s">
        <v>18</v>
      </c>
      <c r="I4745" t="s">
        <v>11541</v>
      </c>
      <c r="J4745">
        <v>2016</v>
      </c>
      <c r="K4745">
        <v>716.7</v>
      </c>
      <c r="L4745">
        <v>14</v>
      </c>
      <c r="M4745">
        <v>1</v>
      </c>
      <c r="N4745">
        <f t="shared" si="186"/>
        <v>0</v>
      </c>
      <c r="O4745">
        <f t="shared" si="187"/>
        <v>0</v>
      </c>
      <c r="P4745" t="s">
        <v>12694</v>
      </c>
    </row>
    <row r="4746" spans="2:16" x14ac:dyDescent="0.25">
      <c r="B4746" t="s">
        <v>4751</v>
      </c>
      <c r="C4746" s="119" t="s">
        <v>60</v>
      </c>
      <c r="D4746" t="s">
        <v>11537</v>
      </c>
      <c r="E4746" t="s">
        <v>11530</v>
      </c>
      <c r="F4746" t="s">
        <v>11540</v>
      </c>
      <c r="G4746" t="s">
        <v>61</v>
      </c>
      <c r="H4746" t="s">
        <v>18</v>
      </c>
      <c r="I4746" t="s">
        <v>11541</v>
      </c>
      <c r="J4746">
        <v>2016</v>
      </c>
      <c r="K4746">
        <v>645.04999999999995</v>
      </c>
      <c r="L4746">
        <v>21</v>
      </c>
      <c r="M4746">
        <v>1</v>
      </c>
      <c r="N4746">
        <f t="shared" si="186"/>
        <v>0</v>
      </c>
      <c r="O4746">
        <f t="shared" si="187"/>
        <v>0</v>
      </c>
      <c r="P4746" t="s">
        <v>12694</v>
      </c>
    </row>
    <row r="4747" spans="2:16" x14ac:dyDescent="0.25">
      <c r="B4747" t="s">
        <v>4752</v>
      </c>
      <c r="C4747" s="119" t="s">
        <v>60</v>
      </c>
      <c r="D4747" t="s">
        <v>11539</v>
      </c>
      <c r="E4747" t="s">
        <v>11530</v>
      </c>
      <c r="F4747" t="s">
        <v>11540</v>
      </c>
      <c r="G4747" t="s">
        <v>61</v>
      </c>
      <c r="H4747" t="s">
        <v>18</v>
      </c>
      <c r="I4747" t="s">
        <v>11541</v>
      </c>
      <c r="J4747">
        <v>2016</v>
      </c>
      <c r="K4747">
        <v>617.78</v>
      </c>
      <c r="L4747">
        <v>32</v>
      </c>
      <c r="M4747">
        <v>1</v>
      </c>
      <c r="N4747">
        <f t="shared" ref="N4747:N4810" si="188">IF(K4747&lt;100,1,0)</f>
        <v>0</v>
      </c>
      <c r="O4747">
        <f t="shared" si="187"/>
        <v>0</v>
      </c>
      <c r="P4747" t="s">
        <v>12694</v>
      </c>
    </row>
    <row r="4748" spans="2:16" x14ac:dyDescent="0.25">
      <c r="B4748" t="s">
        <v>4753</v>
      </c>
      <c r="C4748" s="119" t="s">
        <v>60</v>
      </c>
      <c r="D4748" t="s">
        <v>11539</v>
      </c>
      <c r="E4748" t="s">
        <v>11530</v>
      </c>
      <c r="F4748" t="s">
        <v>11540</v>
      </c>
      <c r="G4748" t="s">
        <v>61</v>
      </c>
      <c r="H4748" t="s">
        <v>18</v>
      </c>
      <c r="I4748" t="s">
        <v>11541</v>
      </c>
      <c r="J4748">
        <v>2016</v>
      </c>
      <c r="K4748">
        <v>616.75</v>
      </c>
      <c r="L4748">
        <v>24</v>
      </c>
      <c r="M4748">
        <v>1</v>
      </c>
      <c r="N4748">
        <f t="shared" si="188"/>
        <v>0</v>
      </c>
      <c r="O4748">
        <f t="shared" si="187"/>
        <v>0</v>
      </c>
      <c r="P4748" t="s">
        <v>12694</v>
      </c>
    </row>
    <row r="4749" spans="2:16" x14ac:dyDescent="0.25">
      <c r="B4749" t="s">
        <v>4754</v>
      </c>
      <c r="C4749" s="119" t="s">
        <v>60</v>
      </c>
      <c r="D4749" t="s">
        <v>11537</v>
      </c>
      <c r="E4749" t="s">
        <v>11530</v>
      </c>
      <c r="F4749" t="s">
        <v>11540</v>
      </c>
      <c r="G4749" t="s">
        <v>61</v>
      </c>
      <c r="H4749" t="s">
        <v>18</v>
      </c>
      <c r="I4749" t="s">
        <v>11541</v>
      </c>
      <c r="J4749">
        <v>2016</v>
      </c>
      <c r="K4749">
        <v>612.26</v>
      </c>
      <c r="L4749">
        <v>40</v>
      </c>
      <c r="M4749">
        <v>1</v>
      </c>
      <c r="N4749">
        <f t="shared" si="188"/>
        <v>0</v>
      </c>
      <c r="O4749">
        <f t="shared" si="187"/>
        <v>0</v>
      </c>
      <c r="P4749" t="s">
        <v>12693</v>
      </c>
    </row>
    <row r="4750" spans="2:16" x14ac:dyDescent="0.25">
      <c r="B4750" t="s">
        <v>4755</v>
      </c>
      <c r="C4750" s="119" t="s">
        <v>60</v>
      </c>
      <c r="D4750" t="s">
        <v>11546</v>
      </c>
      <c r="E4750" t="s">
        <v>11530</v>
      </c>
      <c r="F4750" t="s">
        <v>11540</v>
      </c>
      <c r="G4750" t="s">
        <v>61</v>
      </c>
      <c r="H4750" t="s">
        <v>18</v>
      </c>
      <c r="I4750" t="s">
        <v>11533</v>
      </c>
      <c r="J4750">
        <v>2016</v>
      </c>
      <c r="K4750">
        <v>621.79</v>
      </c>
      <c r="L4750">
        <v>34</v>
      </c>
      <c r="M4750">
        <v>1</v>
      </c>
      <c r="N4750">
        <f t="shared" si="188"/>
        <v>0</v>
      </c>
      <c r="O4750">
        <f t="shared" si="187"/>
        <v>0</v>
      </c>
      <c r="P4750" t="s">
        <v>12694</v>
      </c>
    </row>
    <row r="4751" spans="2:16" x14ac:dyDescent="0.25">
      <c r="B4751" t="s">
        <v>4756</v>
      </c>
      <c r="C4751" s="119" t="s">
        <v>60</v>
      </c>
      <c r="D4751" t="s">
        <v>11539</v>
      </c>
      <c r="E4751" t="s">
        <v>11530</v>
      </c>
      <c r="F4751" t="s">
        <v>11540</v>
      </c>
      <c r="G4751" t="s">
        <v>61</v>
      </c>
      <c r="H4751" t="s">
        <v>18</v>
      </c>
      <c r="I4751" t="s">
        <v>11541</v>
      </c>
      <c r="J4751">
        <v>2016</v>
      </c>
      <c r="K4751">
        <v>646.34</v>
      </c>
      <c r="L4751">
        <v>31</v>
      </c>
      <c r="M4751">
        <v>1</v>
      </c>
      <c r="N4751">
        <f t="shared" si="188"/>
        <v>0</v>
      </c>
      <c r="O4751">
        <f t="shared" si="187"/>
        <v>0</v>
      </c>
      <c r="P4751" t="s">
        <v>12694</v>
      </c>
    </row>
    <row r="4752" spans="2:16" x14ac:dyDescent="0.25">
      <c r="B4752" t="s">
        <v>4757</v>
      </c>
      <c r="C4752" s="119" t="s">
        <v>60</v>
      </c>
      <c r="D4752" t="s">
        <v>11539</v>
      </c>
      <c r="E4752" t="s">
        <v>11530</v>
      </c>
      <c r="F4752" t="s">
        <v>11540</v>
      </c>
      <c r="G4752" t="s">
        <v>61</v>
      </c>
      <c r="H4752" t="s">
        <v>18</v>
      </c>
      <c r="I4752" t="s">
        <v>11541</v>
      </c>
      <c r="J4752">
        <v>2016</v>
      </c>
      <c r="K4752">
        <v>645.95000000000005</v>
      </c>
      <c r="L4752">
        <v>28</v>
      </c>
      <c r="M4752">
        <v>1</v>
      </c>
      <c r="N4752">
        <f t="shared" si="188"/>
        <v>0</v>
      </c>
      <c r="O4752">
        <f t="shared" ref="O4752:O4815" si="189">IF(OR(L4752="",L4752&lt;=0),1,0)</f>
        <v>0</v>
      </c>
      <c r="P4752" t="s">
        <v>12694</v>
      </c>
    </row>
    <row r="4753" spans="2:16" x14ac:dyDescent="0.25">
      <c r="B4753" t="s">
        <v>4758</v>
      </c>
      <c r="C4753" s="119" t="s">
        <v>60</v>
      </c>
      <c r="D4753" t="s">
        <v>11539</v>
      </c>
      <c r="E4753" t="s">
        <v>11530</v>
      </c>
      <c r="F4753" t="s">
        <v>11540</v>
      </c>
      <c r="G4753" t="s">
        <v>61</v>
      </c>
      <c r="H4753" t="s">
        <v>18</v>
      </c>
      <c r="I4753" t="s">
        <v>11541</v>
      </c>
      <c r="J4753">
        <v>2016</v>
      </c>
      <c r="K4753">
        <v>611.34</v>
      </c>
      <c r="L4753">
        <v>33</v>
      </c>
      <c r="M4753">
        <v>1</v>
      </c>
      <c r="N4753">
        <f t="shared" si="188"/>
        <v>0</v>
      </c>
      <c r="O4753">
        <f t="shared" si="189"/>
        <v>0</v>
      </c>
      <c r="P4753" t="s">
        <v>12694</v>
      </c>
    </row>
    <row r="4754" spans="2:16" x14ac:dyDescent="0.25">
      <c r="B4754" t="s">
        <v>4759</v>
      </c>
      <c r="C4754" s="119" t="s">
        <v>60</v>
      </c>
      <c r="D4754" t="s">
        <v>11539</v>
      </c>
      <c r="E4754" t="s">
        <v>11530</v>
      </c>
      <c r="F4754" t="s">
        <v>11540</v>
      </c>
      <c r="G4754" t="s">
        <v>61</v>
      </c>
      <c r="H4754" t="s">
        <v>18</v>
      </c>
      <c r="I4754" t="s">
        <v>11541</v>
      </c>
      <c r="J4754">
        <v>2016</v>
      </c>
      <c r="K4754">
        <v>611.09</v>
      </c>
      <c r="L4754">
        <v>31</v>
      </c>
      <c r="M4754">
        <v>1</v>
      </c>
      <c r="N4754">
        <f t="shared" si="188"/>
        <v>0</v>
      </c>
      <c r="O4754">
        <f t="shared" si="189"/>
        <v>0</v>
      </c>
      <c r="P4754" t="s">
        <v>12694</v>
      </c>
    </row>
    <row r="4755" spans="2:16" x14ac:dyDescent="0.25">
      <c r="B4755" t="s">
        <v>4760</v>
      </c>
      <c r="C4755" s="119" t="s">
        <v>60</v>
      </c>
      <c r="D4755" t="s">
        <v>11539</v>
      </c>
      <c r="E4755" t="s">
        <v>11530</v>
      </c>
      <c r="F4755" t="s">
        <v>11540</v>
      </c>
      <c r="G4755" t="s">
        <v>61</v>
      </c>
      <c r="H4755" t="s">
        <v>18</v>
      </c>
      <c r="I4755" t="s">
        <v>11541</v>
      </c>
      <c r="J4755">
        <v>2016</v>
      </c>
      <c r="K4755">
        <v>610.83000000000004</v>
      </c>
      <c r="L4755">
        <v>29</v>
      </c>
      <c r="M4755">
        <v>1</v>
      </c>
      <c r="N4755">
        <f t="shared" si="188"/>
        <v>0</v>
      </c>
      <c r="O4755">
        <f t="shared" si="189"/>
        <v>0</v>
      </c>
      <c r="P4755" t="s">
        <v>12694</v>
      </c>
    </row>
    <row r="4756" spans="2:16" x14ac:dyDescent="0.25">
      <c r="B4756" t="s">
        <v>4761</v>
      </c>
      <c r="C4756" s="119" t="s">
        <v>60</v>
      </c>
      <c r="D4756" t="s">
        <v>11539</v>
      </c>
      <c r="E4756" t="s">
        <v>11530</v>
      </c>
      <c r="F4756" t="s">
        <v>11540</v>
      </c>
      <c r="G4756" t="s">
        <v>61</v>
      </c>
      <c r="H4756" t="s">
        <v>18</v>
      </c>
      <c r="I4756" t="s">
        <v>11541</v>
      </c>
      <c r="J4756">
        <v>2016</v>
      </c>
      <c r="K4756">
        <v>576.27</v>
      </c>
      <c r="L4756">
        <v>27</v>
      </c>
      <c r="M4756">
        <v>1</v>
      </c>
      <c r="N4756">
        <f t="shared" si="188"/>
        <v>0</v>
      </c>
      <c r="O4756">
        <f t="shared" si="189"/>
        <v>0</v>
      </c>
      <c r="P4756" t="s">
        <v>12694</v>
      </c>
    </row>
    <row r="4757" spans="2:16" x14ac:dyDescent="0.25">
      <c r="B4757" t="s">
        <v>4762</v>
      </c>
      <c r="C4757" s="119" t="s">
        <v>60</v>
      </c>
      <c r="D4757" t="s">
        <v>11539</v>
      </c>
      <c r="E4757" t="s">
        <v>11530</v>
      </c>
      <c r="F4757" t="s">
        <v>11540</v>
      </c>
      <c r="G4757" t="s">
        <v>61</v>
      </c>
      <c r="H4757" t="s">
        <v>18</v>
      </c>
      <c r="I4757" t="s">
        <v>11541</v>
      </c>
      <c r="J4757">
        <v>2016</v>
      </c>
      <c r="K4757">
        <v>616.24</v>
      </c>
      <c r="L4757">
        <v>32</v>
      </c>
      <c r="M4757">
        <v>1</v>
      </c>
      <c r="N4757">
        <f t="shared" si="188"/>
        <v>0</v>
      </c>
      <c r="O4757">
        <f t="shared" si="189"/>
        <v>0</v>
      </c>
      <c r="P4757" t="s">
        <v>12694</v>
      </c>
    </row>
    <row r="4758" spans="2:16" x14ac:dyDescent="0.25">
      <c r="B4758" t="s">
        <v>4763</v>
      </c>
      <c r="C4758" s="119" t="s">
        <v>60</v>
      </c>
      <c r="D4758" t="s">
        <v>11539</v>
      </c>
      <c r="E4758" t="s">
        <v>11530</v>
      </c>
      <c r="F4758" t="s">
        <v>11540</v>
      </c>
      <c r="G4758" t="s">
        <v>61</v>
      </c>
      <c r="H4758" t="s">
        <v>18</v>
      </c>
      <c r="I4758" t="s">
        <v>11541</v>
      </c>
      <c r="J4758">
        <v>2016</v>
      </c>
      <c r="K4758">
        <v>616.49</v>
      </c>
      <c r="L4758">
        <v>34</v>
      </c>
      <c r="M4758">
        <v>1</v>
      </c>
      <c r="N4758">
        <f t="shared" si="188"/>
        <v>0</v>
      </c>
      <c r="O4758">
        <f t="shared" si="189"/>
        <v>0</v>
      </c>
      <c r="P4758" t="s">
        <v>12694</v>
      </c>
    </row>
    <row r="4759" spans="2:16" x14ac:dyDescent="0.25">
      <c r="B4759" t="s">
        <v>4764</v>
      </c>
      <c r="C4759" s="119" t="s">
        <v>60</v>
      </c>
      <c r="D4759" t="s">
        <v>11546</v>
      </c>
      <c r="E4759" t="s">
        <v>11530</v>
      </c>
      <c r="F4759" t="s">
        <v>11540</v>
      </c>
      <c r="G4759" t="s">
        <v>61</v>
      </c>
      <c r="H4759" t="s">
        <v>18</v>
      </c>
      <c r="I4759" t="s">
        <v>11541</v>
      </c>
      <c r="J4759">
        <v>2016</v>
      </c>
      <c r="K4759">
        <v>854.96</v>
      </c>
      <c r="L4759">
        <v>28</v>
      </c>
      <c r="M4759">
        <v>1</v>
      </c>
      <c r="N4759">
        <f t="shared" si="188"/>
        <v>0</v>
      </c>
      <c r="O4759">
        <f t="shared" si="189"/>
        <v>0</v>
      </c>
      <c r="P4759" t="s">
        <v>12693</v>
      </c>
    </row>
    <row r="4760" spans="2:16" x14ac:dyDescent="0.25">
      <c r="B4760" t="s">
        <v>4765</v>
      </c>
      <c r="C4760" s="119" t="s">
        <v>60</v>
      </c>
      <c r="D4760" t="s">
        <v>11539</v>
      </c>
      <c r="E4760" t="s">
        <v>11530</v>
      </c>
      <c r="F4760" t="s">
        <v>11540</v>
      </c>
      <c r="G4760" t="s">
        <v>61</v>
      </c>
      <c r="H4760" t="s">
        <v>18</v>
      </c>
      <c r="I4760" t="s">
        <v>11541</v>
      </c>
      <c r="J4760">
        <v>2016</v>
      </c>
      <c r="K4760">
        <v>616.19000000000005</v>
      </c>
      <c r="L4760">
        <v>20</v>
      </c>
      <c r="M4760">
        <v>1</v>
      </c>
      <c r="N4760">
        <f t="shared" si="188"/>
        <v>0</v>
      </c>
      <c r="O4760">
        <f t="shared" si="189"/>
        <v>0</v>
      </c>
      <c r="P4760" t="s">
        <v>12694</v>
      </c>
    </row>
    <row r="4761" spans="2:16" x14ac:dyDescent="0.25">
      <c r="B4761" t="s">
        <v>4766</v>
      </c>
      <c r="C4761" s="119" t="s">
        <v>60</v>
      </c>
      <c r="D4761" t="s">
        <v>11537</v>
      </c>
      <c r="E4761" t="s">
        <v>11530</v>
      </c>
      <c r="F4761" t="s">
        <v>11540</v>
      </c>
      <c r="G4761" t="s">
        <v>61</v>
      </c>
      <c r="H4761" t="s">
        <v>18</v>
      </c>
      <c r="I4761" t="s">
        <v>11541</v>
      </c>
      <c r="J4761">
        <v>2016</v>
      </c>
      <c r="K4761">
        <v>609.92999999999995</v>
      </c>
      <c r="L4761">
        <v>22</v>
      </c>
      <c r="M4761">
        <v>1</v>
      </c>
      <c r="N4761">
        <f t="shared" si="188"/>
        <v>0</v>
      </c>
      <c r="O4761">
        <f t="shared" si="189"/>
        <v>0</v>
      </c>
      <c r="P4761" t="s">
        <v>12694</v>
      </c>
    </row>
    <row r="4762" spans="2:16" x14ac:dyDescent="0.25">
      <c r="B4762" t="s">
        <v>4767</v>
      </c>
      <c r="C4762" s="119" t="s">
        <v>60</v>
      </c>
      <c r="D4762" t="s">
        <v>11537</v>
      </c>
      <c r="E4762" t="s">
        <v>11530</v>
      </c>
      <c r="F4762" t="s">
        <v>11540</v>
      </c>
      <c r="G4762" t="s">
        <v>61</v>
      </c>
      <c r="H4762" t="s">
        <v>18</v>
      </c>
      <c r="I4762" t="s">
        <v>11541</v>
      </c>
      <c r="J4762">
        <v>2016</v>
      </c>
      <c r="K4762">
        <v>610.44000000000005</v>
      </c>
      <c r="L4762">
        <v>26</v>
      </c>
      <c r="M4762">
        <v>1</v>
      </c>
      <c r="N4762">
        <f t="shared" si="188"/>
        <v>0</v>
      </c>
      <c r="O4762">
        <f t="shared" si="189"/>
        <v>0</v>
      </c>
      <c r="P4762" t="s">
        <v>12694</v>
      </c>
    </row>
    <row r="4763" spans="2:16" x14ac:dyDescent="0.25">
      <c r="B4763" t="s">
        <v>4768</v>
      </c>
      <c r="C4763" s="119" t="s">
        <v>60</v>
      </c>
      <c r="D4763" t="s">
        <v>11537</v>
      </c>
      <c r="E4763" t="s">
        <v>11530</v>
      </c>
      <c r="F4763" t="s">
        <v>11540</v>
      </c>
      <c r="G4763" t="s">
        <v>61</v>
      </c>
      <c r="H4763" t="s">
        <v>18</v>
      </c>
      <c r="I4763" t="s">
        <v>11541</v>
      </c>
      <c r="J4763">
        <v>2016</v>
      </c>
      <c r="K4763">
        <v>609.79999999999995</v>
      </c>
      <c r="L4763">
        <v>21</v>
      </c>
      <c r="M4763">
        <v>1</v>
      </c>
      <c r="N4763">
        <f t="shared" si="188"/>
        <v>0</v>
      </c>
      <c r="O4763">
        <f t="shared" si="189"/>
        <v>0</v>
      </c>
      <c r="P4763" t="s">
        <v>12694</v>
      </c>
    </row>
    <row r="4764" spans="2:16" x14ac:dyDescent="0.25">
      <c r="B4764" t="s">
        <v>4769</v>
      </c>
      <c r="C4764" s="119" t="s">
        <v>60</v>
      </c>
      <c r="D4764" t="s">
        <v>11537</v>
      </c>
      <c r="E4764" t="s">
        <v>11530</v>
      </c>
      <c r="F4764" t="s">
        <v>11540</v>
      </c>
      <c r="G4764" t="s">
        <v>61</v>
      </c>
      <c r="H4764" t="s">
        <v>18</v>
      </c>
      <c r="I4764" t="s">
        <v>11533</v>
      </c>
      <c r="J4764">
        <v>2016</v>
      </c>
      <c r="K4764">
        <v>618.73</v>
      </c>
      <c r="L4764">
        <v>22</v>
      </c>
      <c r="M4764">
        <v>1</v>
      </c>
      <c r="N4764">
        <f t="shared" si="188"/>
        <v>0</v>
      </c>
      <c r="O4764">
        <f t="shared" si="189"/>
        <v>0</v>
      </c>
      <c r="P4764" t="s">
        <v>12694</v>
      </c>
    </row>
    <row r="4765" spans="2:16" x14ac:dyDescent="0.25">
      <c r="B4765" t="s">
        <v>4770</v>
      </c>
      <c r="C4765" s="119" t="s">
        <v>60</v>
      </c>
      <c r="D4765" t="s">
        <v>11539</v>
      </c>
      <c r="E4765" t="s">
        <v>11530</v>
      </c>
      <c r="F4765" t="s">
        <v>11540</v>
      </c>
      <c r="G4765" t="s">
        <v>61</v>
      </c>
      <c r="H4765" t="s">
        <v>18</v>
      </c>
      <c r="I4765" t="s">
        <v>11533</v>
      </c>
      <c r="J4765">
        <v>2016</v>
      </c>
      <c r="K4765">
        <v>616.54999999999995</v>
      </c>
      <c r="L4765">
        <v>37</v>
      </c>
      <c r="M4765">
        <v>1</v>
      </c>
      <c r="N4765">
        <f t="shared" si="188"/>
        <v>0</v>
      </c>
      <c r="O4765">
        <f t="shared" si="189"/>
        <v>0</v>
      </c>
      <c r="P4765" t="s">
        <v>12694</v>
      </c>
    </row>
    <row r="4766" spans="2:16" x14ac:dyDescent="0.25">
      <c r="B4766" t="s">
        <v>4771</v>
      </c>
      <c r="C4766" s="119" t="s">
        <v>60</v>
      </c>
      <c r="D4766" t="s">
        <v>11537</v>
      </c>
      <c r="E4766" t="s">
        <v>11530</v>
      </c>
      <c r="F4766" t="s">
        <v>11540</v>
      </c>
      <c r="G4766" t="s">
        <v>61</v>
      </c>
      <c r="H4766" t="s">
        <v>18</v>
      </c>
      <c r="I4766" t="s">
        <v>11533</v>
      </c>
      <c r="J4766">
        <v>2016</v>
      </c>
      <c r="K4766">
        <v>640.47</v>
      </c>
      <c r="L4766">
        <v>25</v>
      </c>
      <c r="M4766">
        <v>1</v>
      </c>
      <c r="N4766">
        <f t="shared" si="188"/>
        <v>0</v>
      </c>
      <c r="O4766">
        <f t="shared" si="189"/>
        <v>0</v>
      </c>
      <c r="P4766" t="s">
        <v>12694</v>
      </c>
    </row>
    <row r="4767" spans="2:16" x14ac:dyDescent="0.25">
      <c r="B4767" t="s">
        <v>4772</v>
      </c>
      <c r="C4767" s="119" t="s">
        <v>60</v>
      </c>
      <c r="D4767" t="s">
        <v>11546</v>
      </c>
      <c r="E4767" t="s">
        <v>11530</v>
      </c>
      <c r="F4767" t="s">
        <v>11540</v>
      </c>
      <c r="G4767" t="s">
        <v>61</v>
      </c>
      <c r="H4767" t="s">
        <v>18</v>
      </c>
      <c r="I4767" t="s">
        <v>11541</v>
      </c>
      <c r="J4767">
        <v>2016</v>
      </c>
      <c r="K4767">
        <v>647.53</v>
      </c>
      <c r="L4767">
        <v>32</v>
      </c>
      <c r="M4767">
        <v>1</v>
      </c>
      <c r="N4767">
        <f t="shared" si="188"/>
        <v>0</v>
      </c>
      <c r="O4767">
        <f t="shared" si="189"/>
        <v>0</v>
      </c>
      <c r="P4767" t="s">
        <v>12694</v>
      </c>
    </row>
    <row r="4768" spans="2:16" x14ac:dyDescent="0.25">
      <c r="B4768" t="s">
        <v>4773</v>
      </c>
      <c r="C4768" s="119" t="s">
        <v>60</v>
      </c>
      <c r="D4768" t="s">
        <v>11537</v>
      </c>
      <c r="E4768" t="s">
        <v>11530</v>
      </c>
      <c r="F4768" t="s">
        <v>11540</v>
      </c>
      <c r="G4768" t="s">
        <v>61</v>
      </c>
      <c r="H4768" t="s">
        <v>18</v>
      </c>
      <c r="I4768" t="s">
        <v>11541</v>
      </c>
      <c r="J4768">
        <v>2016</v>
      </c>
      <c r="K4768">
        <v>1224.33</v>
      </c>
      <c r="L4768">
        <v>22</v>
      </c>
      <c r="M4768">
        <v>1</v>
      </c>
      <c r="N4768">
        <f t="shared" si="188"/>
        <v>0</v>
      </c>
      <c r="O4768">
        <f t="shared" si="189"/>
        <v>0</v>
      </c>
      <c r="P4768" t="s">
        <v>12694</v>
      </c>
    </row>
    <row r="4769" spans="2:16" x14ac:dyDescent="0.25">
      <c r="B4769" t="s">
        <v>4774</v>
      </c>
      <c r="C4769" s="119" t="s">
        <v>60</v>
      </c>
      <c r="D4769" t="s">
        <v>11550</v>
      </c>
      <c r="E4769" t="s">
        <v>11530</v>
      </c>
      <c r="F4769" t="s">
        <v>11540</v>
      </c>
      <c r="G4769" t="s">
        <v>61</v>
      </c>
      <c r="H4769" t="s">
        <v>18</v>
      </c>
      <c r="I4769" t="s">
        <v>11541</v>
      </c>
      <c r="J4769">
        <v>2016</v>
      </c>
      <c r="K4769">
        <v>648.5</v>
      </c>
      <c r="L4769">
        <v>35</v>
      </c>
      <c r="M4769">
        <v>1</v>
      </c>
      <c r="N4769">
        <f t="shared" si="188"/>
        <v>0</v>
      </c>
      <c r="O4769">
        <f t="shared" si="189"/>
        <v>0</v>
      </c>
      <c r="P4769" t="s">
        <v>12694</v>
      </c>
    </row>
    <row r="4770" spans="2:16" x14ac:dyDescent="0.25">
      <c r="B4770" t="s">
        <v>4775</v>
      </c>
      <c r="C4770" s="119" t="s">
        <v>60</v>
      </c>
      <c r="D4770" t="s">
        <v>11537</v>
      </c>
      <c r="E4770" t="s">
        <v>11530</v>
      </c>
      <c r="F4770" t="s">
        <v>11540</v>
      </c>
      <c r="G4770" t="s">
        <v>61</v>
      </c>
      <c r="H4770" t="s">
        <v>18</v>
      </c>
      <c r="I4770" t="s">
        <v>11541</v>
      </c>
      <c r="J4770">
        <v>2016</v>
      </c>
      <c r="K4770">
        <v>615.96</v>
      </c>
      <c r="L4770">
        <v>22</v>
      </c>
      <c r="M4770">
        <v>1</v>
      </c>
      <c r="N4770">
        <f t="shared" si="188"/>
        <v>0</v>
      </c>
      <c r="O4770">
        <f t="shared" si="189"/>
        <v>0</v>
      </c>
      <c r="P4770" t="s">
        <v>12694</v>
      </c>
    </row>
    <row r="4771" spans="2:16" x14ac:dyDescent="0.25">
      <c r="B4771" t="s">
        <v>4776</v>
      </c>
      <c r="C4771" s="119" t="s">
        <v>60</v>
      </c>
      <c r="D4771" t="s">
        <v>11537</v>
      </c>
      <c r="E4771" t="s">
        <v>11530</v>
      </c>
      <c r="F4771" t="s">
        <v>11540</v>
      </c>
      <c r="G4771" t="s">
        <v>61</v>
      </c>
      <c r="H4771" t="s">
        <v>18</v>
      </c>
      <c r="I4771" t="s">
        <v>11541</v>
      </c>
      <c r="J4771">
        <v>2016</v>
      </c>
      <c r="K4771">
        <v>616.39</v>
      </c>
      <c r="L4771">
        <v>21</v>
      </c>
      <c r="M4771">
        <v>1</v>
      </c>
      <c r="N4771">
        <f t="shared" si="188"/>
        <v>0</v>
      </c>
      <c r="O4771">
        <f t="shared" si="189"/>
        <v>0</v>
      </c>
      <c r="P4771" t="s">
        <v>12694</v>
      </c>
    </row>
    <row r="4772" spans="2:16" x14ac:dyDescent="0.25">
      <c r="B4772" t="s">
        <v>4777</v>
      </c>
      <c r="C4772" s="119" t="s">
        <v>60</v>
      </c>
      <c r="D4772" t="s">
        <v>11537</v>
      </c>
      <c r="E4772" t="s">
        <v>11530</v>
      </c>
      <c r="F4772" t="s">
        <v>11540</v>
      </c>
      <c r="G4772" t="s">
        <v>61</v>
      </c>
      <c r="H4772" t="s">
        <v>18</v>
      </c>
      <c r="I4772" t="s">
        <v>11541</v>
      </c>
      <c r="J4772">
        <v>2016</v>
      </c>
      <c r="K4772">
        <v>615.96</v>
      </c>
      <c r="L4772">
        <v>22</v>
      </c>
      <c r="M4772">
        <v>1</v>
      </c>
      <c r="N4772">
        <f t="shared" si="188"/>
        <v>0</v>
      </c>
      <c r="O4772">
        <f t="shared" si="189"/>
        <v>0</v>
      </c>
      <c r="P4772" t="s">
        <v>12694</v>
      </c>
    </row>
    <row r="4773" spans="2:16" x14ac:dyDescent="0.25">
      <c r="B4773" t="s">
        <v>4778</v>
      </c>
      <c r="C4773" s="119" t="s">
        <v>60</v>
      </c>
      <c r="D4773" t="s">
        <v>11537</v>
      </c>
      <c r="E4773" t="s">
        <v>11530</v>
      </c>
      <c r="F4773" t="s">
        <v>11540</v>
      </c>
      <c r="G4773" t="s">
        <v>61</v>
      </c>
      <c r="H4773" t="s">
        <v>18</v>
      </c>
      <c r="I4773" t="s">
        <v>11541</v>
      </c>
      <c r="J4773">
        <v>2016</v>
      </c>
      <c r="K4773">
        <v>616.52</v>
      </c>
      <c r="L4773">
        <v>22</v>
      </c>
      <c r="M4773">
        <v>1</v>
      </c>
      <c r="N4773">
        <f t="shared" si="188"/>
        <v>0</v>
      </c>
      <c r="O4773">
        <f t="shared" si="189"/>
        <v>0</v>
      </c>
      <c r="P4773" t="s">
        <v>12694</v>
      </c>
    </row>
    <row r="4774" spans="2:16" x14ac:dyDescent="0.25">
      <c r="B4774" t="s">
        <v>4779</v>
      </c>
      <c r="C4774" s="119" t="s">
        <v>60</v>
      </c>
      <c r="D4774" t="s">
        <v>11546</v>
      </c>
      <c r="E4774" t="s">
        <v>11530</v>
      </c>
      <c r="F4774" t="s">
        <v>11540</v>
      </c>
      <c r="G4774" t="s">
        <v>61</v>
      </c>
      <c r="H4774" t="s">
        <v>18</v>
      </c>
      <c r="I4774" t="s">
        <v>11541</v>
      </c>
      <c r="J4774">
        <v>2016</v>
      </c>
      <c r="K4774">
        <v>622.05999999999995</v>
      </c>
      <c r="L4774">
        <v>65</v>
      </c>
      <c r="M4774">
        <v>1</v>
      </c>
      <c r="N4774">
        <f t="shared" si="188"/>
        <v>0</v>
      </c>
      <c r="O4774">
        <f t="shared" si="189"/>
        <v>0</v>
      </c>
      <c r="P4774" t="s">
        <v>12694</v>
      </c>
    </row>
    <row r="4775" spans="2:16" x14ac:dyDescent="0.25">
      <c r="B4775" t="s">
        <v>4780</v>
      </c>
      <c r="C4775" s="119" t="s">
        <v>60</v>
      </c>
      <c r="D4775" t="s">
        <v>11537</v>
      </c>
      <c r="E4775" t="s">
        <v>11530</v>
      </c>
      <c r="F4775" t="s">
        <v>11540</v>
      </c>
      <c r="G4775" t="s">
        <v>61</v>
      </c>
      <c r="H4775" t="s">
        <v>18</v>
      </c>
      <c r="I4775" t="s">
        <v>11541</v>
      </c>
      <c r="J4775">
        <v>2016</v>
      </c>
      <c r="K4775">
        <v>616.52</v>
      </c>
      <c r="L4775">
        <v>22</v>
      </c>
      <c r="M4775">
        <v>1</v>
      </c>
      <c r="N4775">
        <f t="shared" si="188"/>
        <v>0</v>
      </c>
      <c r="O4775">
        <f t="shared" si="189"/>
        <v>0</v>
      </c>
      <c r="P4775" t="s">
        <v>12694</v>
      </c>
    </row>
    <row r="4776" spans="2:16" x14ac:dyDescent="0.25">
      <c r="B4776" t="s">
        <v>4781</v>
      </c>
      <c r="C4776" s="119" t="s">
        <v>60</v>
      </c>
      <c r="D4776" t="s">
        <v>11537</v>
      </c>
      <c r="E4776" t="s">
        <v>11530</v>
      </c>
      <c r="F4776" t="s">
        <v>11540</v>
      </c>
      <c r="G4776" t="s">
        <v>61</v>
      </c>
      <c r="H4776" t="s">
        <v>18</v>
      </c>
      <c r="I4776" t="s">
        <v>11541</v>
      </c>
      <c r="J4776">
        <v>2016</v>
      </c>
      <c r="K4776">
        <v>615.96</v>
      </c>
      <c r="L4776">
        <v>22</v>
      </c>
      <c r="M4776">
        <v>1</v>
      </c>
      <c r="N4776">
        <f t="shared" si="188"/>
        <v>0</v>
      </c>
      <c r="O4776">
        <f t="shared" si="189"/>
        <v>0</v>
      </c>
      <c r="P4776" t="s">
        <v>12694</v>
      </c>
    </row>
    <row r="4777" spans="2:16" x14ac:dyDescent="0.25">
      <c r="B4777" t="s">
        <v>4782</v>
      </c>
      <c r="C4777" s="119" t="s">
        <v>60</v>
      </c>
      <c r="D4777" t="s">
        <v>11542</v>
      </c>
      <c r="E4777" t="s">
        <v>11530</v>
      </c>
      <c r="F4777" t="s">
        <v>11540</v>
      </c>
      <c r="G4777" t="s">
        <v>61</v>
      </c>
      <c r="H4777" t="s">
        <v>18</v>
      </c>
      <c r="I4777" t="s">
        <v>11541</v>
      </c>
      <c r="J4777">
        <v>2016</v>
      </c>
      <c r="K4777">
        <v>646.75</v>
      </c>
      <c r="L4777">
        <v>26</v>
      </c>
      <c r="M4777">
        <v>1</v>
      </c>
      <c r="N4777">
        <f t="shared" si="188"/>
        <v>0</v>
      </c>
      <c r="O4777">
        <f t="shared" si="189"/>
        <v>0</v>
      </c>
      <c r="P4777" t="s">
        <v>12694</v>
      </c>
    </row>
    <row r="4778" spans="2:16" x14ac:dyDescent="0.25">
      <c r="B4778" t="s">
        <v>4783</v>
      </c>
      <c r="C4778" s="119" t="s">
        <v>60</v>
      </c>
      <c r="D4778" t="s">
        <v>11542</v>
      </c>
      <c r="E4778" t="s">
        <v>11530</v>
      </c>
      <c r="F4778" t="s">
        <v>11540</v>
      </c>
      <c r="G4778" t="s">
        <v>61</v>
      </c>
      <c r="H4778" t="s">
        <v>18</v>
      </c>
      <c r="I4778" t="s">
        <v>11541</v>
      </c>
      <c r="J4778">
        <v>2016</v>
      </c>
      <c r="K4778">
        <v>647.01</v>
      </c>
      <c r="L4778">
        <v>28</v>
      </c>
      <c r="M4778">
        <v>1</v>
      </c>
      <c r="N4778">
        <f t="shared" si="188"/>
        <v>0</v>
      </c>
      <c r="O4778">
        <f t="shared" si="189"/>
        <v>0</v>
      </c>
      <c r="P4778" t="s">
        <v>12694</v>
      </c>
    </row>
    <row r="4779" spans="2:16" x14ac:dyDescent="0.25">
      <c r="B4779" t="s">
        <v>4784</v>
      </c>
      <c r="C4779" s="119" t="s">
        <v>60</v>
      </c>
      <c r="D4779" t="s">
        <v>11537</v>
      </c>
      <c r="E4779" t="s">
        <v>11530</v>
      </c>
      <c r="F4779" t="s">
        <v>11540</v>
      </c>
      <c r="G4779" t="s">
        <v>61</v>
      </c>
      <c r="H4779" t="s">
        <v>18</v>
      </c>
      <c r="I4779" t="s">
        <v>11541</v>
      </c>
      <c r="J4779">
        <v>2016</v>
      </c>
      <c r="K4779">
        <v>616.64</v>
      </c>
      <c r="L4779">
        <v>23</v>
      </c>
      <c r="M4779">
        <v>1</v>
      </c>
      <c r="N4779">
        <f t="shared" si="188"/>
        <v>0</v>
      </c>
      <c r="O4779">
        <f t="shared" si="189"/>
        <v>0</v>
      </c>
      <c r="P4779" t="s">
        <v>12694</v>
      </c>
    </row>
    <row r="4780" spans="2:16" x14ac:dyDescent="0.25">
      <c r="B4780" t="s">
        <v>4785</v>
      </c>
      <c r="C4780" s="119" t="s">
        <v>60</v>
      </c>
      <c r="D4780" t="s">
        <v>11537</v>
      </c>
      <c r="E4780" t="s">
        <v>11530</v>
      </c>
      <c r="F4780" t="s">
        <v>11540</v>
      </c>
      <c r="G4780" t="s">
        <v>61</v>
      </c>
      <c r="H4780" t="s">
        <v>18</v>
      </c>
      <c r="I4780" t="s">
        <v>11541</v>
      </c>
      <c r="J4780">
        <v>2016</v>
      </c>
      <c r="K4780">
        <v>644.85</v>
      </c>
      <c r="L4780">
        <v>19</v>
      </c>
      <c r="M4780">
        <v>1</v>
      </c>
      <c r="N4780">
        <f t="shared" si="188"/>
        <v>0</v>
      </c>
      <c r="O4780">
        <f t="shared" si="189"/>
        <v>0</v>
      </c>
      <c r="P4780" t="s">
        <v>12694</v>
      </c>
    </row>
    <row r="4781" spans="2:16" x14ac:dyDescent="0.25">
      <c r="B4781" t="s">
        <v>4786</v>
      </c>
      <c r="C4781" s="119" t="s">
        <v>60</v>
      </c>
      <c r="D4781" t="s">
        <v>11537</v>
      </c>
      <c r="E4781" t="s">
        <v>11530</v>
      </c>
      <c r="F4781" t="s">
        <v>11540</v>
      </c>
      <c r="G4781" t="s">
        <v>61</v>
      </c>
      <c r="H4781" t="s">
        <v>18</v>
      </c>
      <c r="I4781" t="s">
        <v>11541</v>
      </c>
      <c r="J4781">
        <v>2016</v>
      </c>
      <c r="K4781">
        <v>616.9</v>
      </c>
      <c r="L4781">
        <v>25</v>
      </c>
      <c r="M4781">
        <v>1</v>
      </c>
      <c r="N4781">
        <f t="shared" si="188"/>
        <v>0</v>
      </c>
      <c r="O4781">
        <f t="shared" si="189"/>
        <v>0</v>
      </c>
      <c r="P4781" t="s">
        <v>12694</v>
      </c>
    </row>
    <row r="4782" spans="2:16" x14ac:dyDescent="0.25">
      <c r="B4782" t="s">
        <v>4787</v>
      </c>
      <c r="C4782" s="119" t="s">
        <v>60</v>
      </c>
      <c r="D4782" t="s">
        <v>11537</v>
      </c>
      <c r="E4782" t="s">
        <v>11530</v>
      </c>
      <c r="F4782" t="s">
        <v>11540</v>
      </c>
      <c r="G4782" t="s">
        <v>61</v>
      </c>
      <c r="H4782" t="s">
        <v>18</v>
      </c>
      <c r="I4782" t="s">
        <v>11541</v>
      </c>
      <c r="J4782">
        <v>2016</v>
      </c>
      <c r="K4782">
        <v>617.41999999999996</v>
      </c>
      <c r="L4782">
        <v>29</v>
      </c>
      <c r="M4782">
        <v>1</v>
      </c>
      <c r="N4782">
        <f t="shared" si="188"/>
        <v>0</v>
      </c>
      <c r="O4782">
        <f t="shared" si="189"/>
        <v>0</v>
      </c>
      <c r="P4782" t="s">
        <v>12694</v>
      </c>
    </row>
    <row r="4783" spans="2:16" x14ac:dyDescent="0.25">
      <c r="B4783" t="s">
        <v>4788</v>
      </c>
      <c r="C4783" s="119" t="s">
        <v>60</v>
      </c>
      <c r="D4783" t="s">
        <v>11537</v>
      </c>
      <c r="E4783" t="s">
        <v>11530</v>
      </c>
      <c r="F4783" t="s">
        <v>11540</v>
      </c>
      <c r="G4783" t="s">
        <v>61</v>
      </c>
      <c r="H4783" t="s">
        <v>18</v>
      </c>
      <c r="I4783" t="s">
        <v>11541</v>
      </c>
      <c r="J4783">
        <v>2016</v>
      </c>
      <c r="K4783">
        <v>646.44000000000005</v>
      </c>
      <c r="L4783">
        <v>19</v>
      </c>
      <c r="M4783">
        <v>1</v>
      </c>
      <c r="N4783">
        <f t="shared" si="188"/>
        <v>0</v>
      </c>
      <c r="O4783">
        <f t="shared" si="189"/>
        <v>0</v>
      </c>
      <c r="P4783" t="s">
        <v>12694</v>
      </c>
    </row>
    <row r="4784" spans="2:16" x14ac:dyDescent="0.25">
      <c r="B4784" t="s">
        <v>4789</v>
      </c>
      <c r="C4784" s="119" t="s">
        <v>60</v>
      </c>
      <c r="D4784" t="s">
        <v>11537</v>
      </c>
      <c r="E4784" t="s">
        <v>11530</v>
      </c>
      <c r="F4784" t="s">
        <v>11540</v>
      </c>
      <c r="G4784" t="s">
        <v>61</v>
      </c>
      <c r="H4784" t="s">
        <v>18</v>
      </c>
      <c r="I4784" t="s">
        <v>11541</v>
      </c>
      <c r="J4784">
        <v>2016</v>
      </c>
      <c r="K4784">
        <v>646.41999999999996</v>
      </c>
      <c r="L4784">
        <v>19</v>
      </c>
      <c r="M4784">
        <v>1</v>
      </c>
      <c r="N4784">
        <f t="shared" si="188"/>
        <v>0</v>
      </c>
      <c r="O4784">
        <f t="shared" si="189"/>
        <v>0</v>
      </c>
      <c r="P4784" t="s">
        <v>12694</v>
      </c>
    </row>
    <row r="4785" spans="2:16" x14ac:dyDescent="0.25">
      <c r="B4785" t="s">
        <v>4790</v>
      </c>
      <c r="C4785" s="119" t="s">
        <v>60</v>
      </c>
      <c r="D4785" t="s">
        <v>11537</v>
      </c>
      <c r="E4785" t="s">
        <v>11530</v>
      </c>
      <c r="F4785" t="s">
        <v>11540</v>
      </c>
      <c r="G4785" t="s">
        <v>61</v>
      </c>
      <c r="H4785" t="s">
        <v>18</v>
      </c>
      <c r="I4785" t="s">
        <v>11533</v>
      </c>
      <c r="J4785">
        <v>2016</v>
      </c>
      <c r="K4785">
        <v>620.51</v>
      </c>
      <c r="L4785">
        <v>23</v>
      </c>
      <c r="M4785">
        <v>1</v>
      </c>
      <c r="N4785">
        <f t="shared" si="188"/>
        <v>0</v>
      </c>
      <c r="O4785">
        <f t="shared" si="189"/>
        <v>0</v>
      </c>
      <c r="P4785" t="s">
        <v>12694</v>
      </c>
    </row>
    <row r="4786" spans="2:16" x14ac:dyDescent="0.25">
      <c r="B4786" t="s">
        <v>4791</v>
      </c>
      <c r="C4786" s="119" t="s">
        <v>60</v>
      </c>
      <c r="D4786" t="s">
        <v>11537</v>
      </c>
      <c r="E4786" t="s">
        <v>11530</v>
      </c>
      <c r="F4786" t="s">
        <v>11540</v>
      </c>
      <c r="G4786" t="s">
        <v>61</v>
      </c>
      <c r="H4786" t="s">
        <v>18</v>
      </c>
      <c r="I4786" t="s">
        <v>11541</v>
      </c>
      <c r="J4786">
        <v>2016</v>
      </c>
      <c r="K4786">
        <v>645.88</v>
      </c>
      <c r="L4786">
        <v>27</v>
      </c>
      <c r="M4786">
        <v>1</v>
      </c>
      <c r="N4786">
        <f t="shared" si="188"/>
        <v>0</v>
      </c>
      <c r="O4786">
        <f t="shared" si="189"/>
        <v>0</v>
      </c>
      <c r="P4786" t="s">
        <v>12694</v>
      </c>
    </row>
    <row r="4787" spans="2:16" x14ac:dyDescent="0.25">
      <c r="B4787" t="s">
        <v>4792</v>
      </c>
      <c r="C4787" s="119" t="s">
        <v>60</v>
      </c>
      <c r="D4787" t="s">
        <v>11550</v>
      </c>
      <c r="E4787" t="s">
        <v>11530</v>
      </c>
      <c r="F4787" t="s">
        <v>11540</v>
      </c>
      <c r="G4787" t="s">
        <v>61</v>
      </c>
      <c r="H4787" t="s">
        <v>18</v>
      </c>
      <c r="I4787" t="s">
        <v>11541</v>
      </c>
      <c r="J4787">
        <v>2016</v>
      </c>
      <c r="K4787">
        <v>644.85</v>
      </c>
      <c r="L4787">
        <v>19</v>
      </c>
      <c r="M4787">
        <v>1</v>
      </c>
      <c r="N4787">
        <f t="shared" si="188"/>
        <v>0</v>
      </c>
      <c r="O4787">
        <f t="shared" si="189"/>
        <v>0</v>
      </c>
      <c r="P4787" t="s">
        <v>12694</v>
      </c>
    </row>
    <row r="4788" spans="2:16" x14ac:dyDescent="0.25">
      <c r="B4788" t="s">
        <v>4793</v>
      </c>
      <c r="C4788" s="119" t="s">
        <v>60</v>
      </c>
      <c r="D4788" t="s">
        <v>11550</v>
      </c>
      <c r="E4788" t="s">
        <v>11530</v>
      </c>
      <c r="F4788" t="s">
        <v>11540</v>
      </c>
      <c r="G4788" t="s">
        <v>61</v>
      </c>
      <c r="H4788" t="s">
        <v>18</v>
      </c>
      <c r="I4788" t="s">
        <v>11541</v>
      </c>
      <c r="J4788">
        <v>2016</v>
      </c>
      <c r="K4788">
        <v>653.76</v>
      </c>
      <c r="L4788">
        <v>19</v>
      </c>
      <c r="M4788">
        <v>1</v>
      </c>
      <c r="N4788">
        <f t="shared" si="188"/>
        <v>0</v>
      </c>
      <c r="O4788">
        <f t="shared" si="189"/>
        <v>0</v>
      </c>
      <c r="P4788" t="s">
        <v>12694</v>
      </c>
    </row>
    <row r="4789" spans="2:16" x14ac:dyDescent="0.25">
      <c r="B4789" t="s">
        <v>4794</v>
      </c>
      <c r="C4789" s="119" t="s">
        <v>60</v>
      </c>
      <c r="D4789" t="s">
        <v>11550</v>
      </c>
      <c r="E4789" t="s">
        <v>11530</v>
      </c>
      <c r="F4789" t="s">
        <v>11540</v>
      </c>
      <c r="G4789" t="s">
        <v>61</v>
      </c>
      <c r="H4789" t="s">
        <v>18</v>
      </c>
      <c r="I4789" t="s">
        <v>11541</v>
      </c>
      <c r="J4789">
        <v>2016</v>
      </c>
      <c r="K4789">
        <v>647.82000000000005</v>
      </c>
      <c r="L4789">
        <v>22</v>
      </c>
      <c r="M4789">
        <v>1</v>
      </c>
      <c r="N4789">
        <f t="shared" si="188"/>
        <v>0</v>
      </c>
      <c r="O4789">
        <f t="shared" si="189"/>
        <v>0</v>
      </c>
      <c r="P4789" t="s">
        <v>12694</v>
      </c>
    </row>
    <row r="4790" spans="2:16" x14ac:dyDescent="0.25">
      <c r="B4790" t="s">
        <v>4795</v>
      </c>
      <c r="C4790" s="119" t="s">
        <v>60</v>
      </c>
      <c r="D4790" t="s">
        <v>11550</v>
      </c>
      <c r="E4790" t="s">
        <v>11530</v>
      </c>
      <c r="F4790" t="s">
        <v>11540</v>
      </c>
      <c r="G4790" t="s">
        <v>61</v>
      </c>
      <c r="H4790" t="s">
        <v>18</v>
      </c>
      <c r="I4790" t="s">
        <v>11541</v>
      </c>
      <c r="J4790">
        <v>2016</v>
      </c>
      <c r="K4790">
        <v>644.70000000000005</v>
      </c>
      <c r="L4790">
        <v>18</v>
      </c>
      <c r="M4790">
        <v>1</v>
      </c>
      <c r="N4790">
        <f t="shared" si="188"/>
        <v>0</v>
      </c>
      <c r="O4790">
        <f t="shared" si="189"/>
        <v>0</v>
      </c>
      <c r="P4790" t="s">
        <v>12694</v>
      </c>
    </row>
    <row r="4791" spans="2:16" x14ac:dyDescent="0.25">
      <c r="B4791" t="s">
        <v>4796</v>
      </c>
      <c r="C4791" s="119" t="s">
        <v>60</v>
      </c>
      <c r="D4791" t="s">
        <v>11550</v>
      </c>
      <c r="E4791" t="s">
        <v>11530</v>
      </c>
      <c r="F4791" t="s">
        <v>11540</v>
      </c>
      <c r="G4791" t="s">
        <v>61</v>
      </c>
      <c r="H4791" t="s">
        <v>18</v>
      </c>
      <c r="I4791" t="s">
        <v>11541</v>
      </c>
      <c r="J4791">
        <v>2016</v>
      </c>
      <c r="K4791">
        <v>648.08000000000004</v>
      </c>
      <c r="L4791">
        <v>24</v>
      </c>
      <c r="M4791">
        <v>1</v>
      </c>
      <c r="N4791">
        <f t="shared" si="188"/>
        <v>0</v>
      </c>
      <c r="O4791">
        <f t="shared" si="189"/>
        <v>0</v>
      </c>
      <c r="P4791" t="s">
        <v>12694</v>
      </c>
    </row>
    <row r="4792" spans="2:16" x14ac:dyDescent="0.25">
      <c r="B4792" t="s">
        <v>4797</v>
      </c>
      <c r="C4792" s="119" t="s">
        <v>60</v>
      </c>
      <c r="D4792" t="s">
        <v>11537</v>
      </c>
      <c r="E4792" t="s">
        <v>11530</v>
      </c>
      <c r="F4792" t="s">
        <v>11540</v>
      </c>
      <c r="G4792" t="s">
        <v>61</v>
      </c>
      <c r="H4792" t="s">
        <v>18</v>
      </c>
      <c r="I4792" t="s">
        <v>11541</v>
      </c>
      <c r="J4792">
        <v>2016</v>
      </c>
      <c r="K4792">
        <v>647.55999999999995</v>
      </c>
      <c r="L4792">
        <v>20</v>
      </c>
      <c r="M4792">
        <v>1</v>
      </c>
      <c r="N4792">
        <f t="shared" si="188"/>
        <v>0</v>
      </c>
      <c r="O4792">
        <f t="shared" si="189"/>
        <v>0</v>
      </c>
      <c r="P4792" t="s">
        <v>12694</v>
      </c>
    </row>
    <row r="4793" spans="2:16" x14ac:dyDescent="0.25">
      <c r="B4793" t="s">
        <v>4798</v>
      </c>
      <c r="C4793" s="119" t="s">
        <v>60</v>
      </c>
      <c r="D4793" t="s">
        <v>11537</v>
      </c>
      <c r="E4793" t="s">
        <v>11530</v>
      </c>
      <c r="F4793" t="s">
        <v>11540</v>
      </c>
      <c r="G4793" t="s">
        <v>61</v>
      </c>
      <c r="H4793" t="s">
        <v>18</v>
      </c>
      <c r="I4793" t="s">
        <v>11541</v>
      </c>
      <c r="J4793">
        <v>2016</v>
      </c>
      <c r="K4793">
        <v>617.21</v>
      </c>
      <c r="L4793">
        <v>20</v>
      </c>
      <c r="M4793">
        <v>1</v>
      </c>
      <c r="N4793">
        <f t="shared" si="188"/>
        <v>0</v>
      </c>
      <c r="O4793">
        <f t="shared" si="189"/>
        <v>0</v>
      </c>
      <c r="P4793" t="s">
        <v>12694</v>
      </c>
    </row>
    <row r="4794" spans="2:16" x14ac:dyDescent="0.25">
      <c r="B4794" t="s">
        <v>4799</v>
      </c>
      <c r="C4794" s="119" t="s">
        <v>60</v>
      </c>
      <c r="D4794" t="s">
        <v>11537</v>
      </c>
      <c r="E4794" t="s">
        <v>11530</v>
      </c>
      <c r="F4794" t="s">
        <v>11540</v>
      </c>
      <c r="G4794" t="s">
        <v>61</v>
      </c>
      <c r="H4794" t="s">
        <v>18</v>
      </c>
      <c r="I4794" t="s">
        <v>11541</v>
      </c>
      <c r="J4794">
        <v>2016</v>
      </c>
      <c r="K4794">
        <v>647.41999999999996</v>
      </c>
      <c r="L4794">
        <v>19</v>
      </c>
      <c r="M4794">
        <v>1</v>
      </c>
      <c r="N4794">
        <f t="shared" si="188"/>
        <v>0</v>
      </c>
      <c r="O4794">
        <f t="shared" si="189"/>
        <v>0</v>
      </c>
      <c r="P4794" t="s">
        <v>12694</v>
      </c>
    </row>
    <row r="4795" spans="2:16" x14ac:dyDescent="0.25">
      <c r="B4795" t="s">
        <v>4800</v>
      </c>
      <c r="C4795" s="119" t="s">
        <v>60</v>
      </c>
      <c r="D4795" t="s">
        <v>11537</v>
      </c>
      <c r="E4795" t="s">
        <v>11530</v>
      </c>
      <c r="F4795" t="s">
        <v>11540</v>
      </c>
      <c r="G4795" t="s">
        <v>61</v>
      </c>
      <c r="H4795" t="s">
        <v>18</v>
      </c>
      <c r="I4795" t="s">
        <v>11541</v>
      </c>
      <c r="J4795">
        <v>2016</v>
      </c>
      <c r="K4795">
        <v>647.41999999999996</v>
      </c>
      <c r="L4795">
        <v>19</v>
      </c>
      <c r="M4795">
        <v>1</v>
      </c>
      <c r="N4795">
        <f t="shared" si="188"/>
        <v>0</v>
      </c>
      <c r="O4795">
        <f t="shared" si="189"/>
        <v>0</v>
      </c>
      <c r="P4795" t="s">
        <v>12694</v>
      </c>
    </row>
    <row r="4796" spans="2:16" x14ac:dyDescent="0.25">
      <c r="B4796" t="s">
        <v>4801</v>
      </c>
      <c r="C4796" s="119" t="s">
        <v>60</v>
      </c>
      <c r="D4796" t="s">
        <v>11537</v>
      </c>
      <c r="E4796" t="s">
        <v>11530</v>
      </c>
      <c r="F4796" t="s">
        <v>11540</v>
      </c>
      <c r="G4796" t="s">
        <v>61</v>
      </c>
      <c r="H4796" t="s">
        <v>18</v>
      </c>
      <c r="I4796" t="s">
        <v>11541</v>
      </c>
      <c r="J4796">
        <v>2016</v>
      </c>
      <c r="K4796">
        <v>928.81</v>
      </c>
      <c r="L4796">
        <v>22</v>
      </c>
      <c r="M4796">
        <v>1</v>
      </c>
      <c r="N4796">
        <f t="shared" si="188"/>
        <v>0</v>
      </c>
      <c r="O4796">
        <f t="shared" si="189"/>
        <v>0</v>
      </c>
      <c r="P4796" t="s">
        <v>12694</v>
      </c>
    </row>
    <row r="4797" spans="2:16" x14ac:dyDescent="0.25">
      <c r="B4797" t="s">
        <v>4802</v>
      </c>
      <c r="C4797" s="119" t="s">
        <v>60</v>
      </c>
      <c r="D4797" t="s">
        <v>11537</v>
      </c>
      <c r="E4797" t="s">
        <v>11530</v>
      </c>
      <c r="F4797" t="s">
        <v>11540</v>
      </c>
      <c r="G4797" t="s">
        <v>61</v>
      </c>
      <c r="H4797" t="s">
        <v>18</v>
      </c>
      <c r="I4797" t="s">
        <v>11541</v>
      </c>
      <c r="J4797">
        <v>2016</v>
      </c>
      <c r="K4797">
        <v>646.26</v>
      </c>
      <c r="L4797">
        <v>30</v>
      </c>
      <c r="M4797">
        <v>1</v>
      </c>
      <c r="N4797">
        <f t="shared" si="188"/>
        <v>0</v>
      </c>
      <c r="O4797">
        <f t="shared" si="189"/>
        <v>0</v>
      </c>
      <c r="P4797" t="s">
        <v>12694</v>
      </c>
    </row>
    <row r="4798" spans="2:16" x14ac:dyDescent="0.25">
      <c r="B4798" t="s">
        <v>4803</v>
      </c>
      <c r="C4798" s="119" t="s">
        <v>60</v>
      </c>
      <c r="D4798" t="s">
        <v>11546</v>
      </c>
      <c r="E4798" t="s">
        <v>11530</v>
      </c>
      <c r="F4798" t="s">
        <v>11540</v>
      </c>
      <c r="G4798" t="s">
        <v>61</v>
      </c>
      <c r="H4798" t="s">
        <v>18</v>
      </c>
      <c r="I4798" t="s">
        <v>11533</v>
      </c>
      <c r="J4798">
        <v>2016</v>
      </c>
      <c r="K4798">
        <v>620.25</v>
      </c>
      <c r="L4798">
        <v>22</v>
      </c>
      <c r="M4798">
        <v>1</v>
      </c>
      <c r="N4798">
        <f t="shared" si="188"/>
        <v>0</v>
      </c>
      <c r="O4798">
        <f t="shared" si="189"/>
        <v>0</v>
      </c>
      <c r="P4798" t="s">
        <v>12694</v>
      </c>
    </row>
    <row r="4799" spans="2:16" x14ac:dyDescent="0.25">
      <c r="B4799" t="s">
        <v>4804</v>
      </c>
      <c r="C4799" s="119" t="s">
        <v>60</v>
      </c>
      <c r="D4799" t="s">
        <v>11537</v>
      </c>
      <c r="E4799" t="s">
        <v>11530</v>
      </c>
      <c r="F4799" t="s">
        <v>11540</v>
      </c>
      <c r="G4799" t="s">
        <v>61</v>
      </c>
      <c r="H4799" t="s">
        <v>18</v>
      </c>
      <c r="I4799" t="s">
        <v>11541</v>
      </c>
      <c r="J4799">
        <v>2016</v>
      </c>
      <c r="K4799">
        <v>617.21</v>
      </c>
      <c r="L4799">
        <v>20</v>
      </c>
      <c r="M4799">
        <v>1</v>
      </c>
      <c r="N4799">
        <f t="shared" si="188"/>
        <v>0</v>
      </c>
      <c r="O4799">
        <f t="shared" si="189"/>
        <v>0</v>
      </c>
      <c r="P4799" t="s">
        <v>12694</v>
      </c>
    </row>
    <row r="4800" spans="2:16" x14ac:dyDescent="0.25">
      <c r="B4800" t="s">
        <v>4805</v>
      </c>
      <c r="C4800" s="119" t="s">
        <v>60</v>
      </c>
      <c r="D4800" t="s">
        <v>11537</v>
      </c>
      <c r="E4800" t="s">
        <v>11530</v>
      </c>
      <c r="F4800" t="s">
        <v>11540</v>
      </c>
      <c r="G4800" t="s">
        <v>61</v>
      </c>
      <c r="H4800" t="s">
        <v>18</v>
      </c>
      <c r="I4800" t="s">
        <v>11541</v>
      </c>
      <c r="J4800">
        <v>2016</v>
      </c>
      <c r="K4800">
        <v>619.14</v>
      </c>
      <c r="L4800">
        <v>35</v>
      </c>
      <c r="M4800">
        <v>1</v>
      </c>
      <c r="N4800">
        <f t="shared" si="188"/>
        <v>0</v>
      </c>
      <c r="O4800">
        <f t="shared" si="189"/>
        <v>0</v>
      </c>
      <c r="P4800" t="s">
        <v>12694</v>
      </c>
    </row>
    <row r="4801" spans="2:16" x14ac:dyDescent="0.25">
      <c r="B4801" t="s">
        <v>4806</v>
      </c>
      <c r="C4801" s="119" t="s">
        <v>60</v>
      </c>
      <c r="D4801" t="s">
        <v>11537</v>
      </c>
      <c r="E4801" t="s">
        <v>11530</v>
      </c>
      <c r="F4801" t="s">
        <v>11540</v>
      </c>
      <c r="G4801" t="s">
        <v>61</v>
      </c>
      <c r="H4801" t="s">
        <v>18</v>
      </c>
      <c r="I4801" t="s">
        <v>11541</v>
      </c>
      <c r="J4801">
        <v>2016</v>
      </c>
      <c r="K4801">
        <v>647.82000000000005</v>
      </c>
      <c r="L4801">
        <v>22</v>
      </c>
      <c r="M4801">
        <v>1</v>
      </c>
      <c r="N4801">
        <f t="shared" si="188"/>
        <v>0</v>
      </c>
      <c r="O4801">
        <f t="shared" si="189"/>
        <v>0</v>
      </c>
      <c r="P4801" t="s">
        <v>12694</v>
      </c>
    </row>
    <row r="4802" spans="2:16" x14ac:dyDescent="0.25">
      <c r="B4802" t="s">
        <v>4807</v>
      </c>
      <c r="C4802" s="119" t="s">
        <v>60</v>
      </c>
      <c r="D4802" t="s">
        <v>11542</v>
      </c>
      <c r="E4802" t="s">
        <v>11530</v>
      </c>
      <c r="F4802" t="s">
        <v>11540</v>
      </c>
      <c r="G4802" t="s">
        <v>61</v>
      </c>
      <c r="H4802" t="s">
        <v>18</v>
      </c>
      <c r="I4802" t="s">
        <v>11541</v>
      </c>
      <c r="J4802">
        <v>2016</v>
      </c>
      <c r="K4802">
        <v>618.77</v>
      </c>
      <c r="L4802">
        <v>55</v>
      </c>
      <c r="M4802">
        <v>1</v>
      </c>
      <c r="N4802">
        <f t="shared" si="188"/>
        <v>0</v>
      </c>
      <c r="O4802">
        <f t="shared" si="189"/>
        <v>0</v>
      </c>
      <c r="P4802" t="s">
        <v>12694</v>
      </c>
    </row>
    <row r="4803" spans="2:16" x14ac:dyDescent="0.25">
      <c r="B4803" t="s">
        <v>4808</v>
      </c>
      <c r="C4803" s="119" t="s">
        <v>60</v>
      </c>
      <c r="D4803" t="s">
        <v>11539</v>
      </c>
      <c r="E4803" t="s">
        <v>11530</v>
      </c>
      <c r="F4803" t="s">
        <v>11540</v>
      </c>
      <c r="G4803" t="s">
        <v>61</v>
      </c>
      <c r="H4803" t="s">
        <v>18</v>
      </c>
      <c r="I4803" t="s">
        <v>11541</v>
      </c>
      <c r="J4803">
        <v>2016</v>
      </c>
      <c r="K4803">
        <v>644.72</v>
      </c>
      <c r="L4803">
        <v>22</v>
      </c>
      <c r="M4803">
        <v>1</v>
      </c>
      <c r="N4803">
        <f t="shared" si="188"/>
        <v>0</v>
      </c>
      <c r="O4803">
        <f t="shared" si="189"/>
        <v>0</v>
      </c>
      <c r="P4803" t="s">
        <v>12694</v>
      </c>
    </row>
    <row r="4804" spans="2:16" x14ac:dyDescent="0.25">
      <c r="B4804" t="s">
        <v>4809</v>
      </c>
      <c r="C4804" s="119" t="s">
        <v>60</v>
      </c>
      <c r="D4804" t="s">
        <v>11537</v>
      </c>
      <c r="E4804" t="s">
        <v>11530</v>
      </c>
      <c r="F4804" t="s">
        <v>11540</v>
      </c>
      <c r="G4804" t="s">
        <v>61</v>
      </c>
      <c r="H4804" t="s">
        <v>18</v>
      </c>
      <c r="I4804" t="s">
        <v>11541</v>
      </c>
      <c r="J4804">
        <v>2016</v>
      </c>
      <c r="K4804">
        <v>617.73</v>
      </c>
      <c r="L4804">
        <v>24</v>
      </c>
      <c r="M4804">
        <v>1</v>
      </c>
      <c r="N4804">
        <f t="shared" si="188"/>
        <v>0</v>
      </c>
      <c r="O4804">
        <f t="shared" si="189"/>
        <v>0</v>
      </c>
      <c r="P4804" t="s">
        <v>12694</v>
      </c>
    </row>
    <row r="4805" spans="2:16" x14ac:dyDescent="0.25">
      <c r="B4805" t="s">
        <v>4810</v>
      </c>
      <c r="C4805" s="119" t="s">
        <v>60</v>
      </c>
      <c r="D4805" t="s">
        <v>11537</v>
      </c>
      <c r="E4805" t="s">
        <v>11530</v>
      </c>
      <c r="F4805" t="s">
        <v>11540</v>
      </c>
      <c r="G4805" t="s">
        <v>61</v>
      </c>
      <c r="H4805" t="s">
        <v>18</v>
      </c>
      <c r="I4805" t="s">
        <v>11541</v>
      </c>
      <c r="J4805">
        <v>2016</v>
      </c>
      <c r="K4805">
        <v>614.51</v>
      </c>
      <c r="L4805">
        <v>22</v>
      </c>
      <c r="M4805">
        <v>1</v>
      </c>
      <c r="N4805">
        <f t="shared" si="188"/>
        <v>0</v>
      </c>
      <c r="O4805">
        <f t="shared" si="189"/>
        <v>0</v>
      </c>
      <c r="P4805" t="s">
        <v>12694</v>
      </c>
    </row>
    <row r="4806" spans="2:16" x14ac:dyDescent="0.25">
      <c r="B4806" t="s">
        <v>4811</v>
      </c>
      <c r="C4806" s="119" t="s">
        <v>60</v>
      </c>
      <c r="D4806" t="s">
        <v>11537</v>
      </c>
      <c r="E4806" t="s">
        <v>11530</v>
      </c>
      <c r="F4806" t="s">
        <v>11540</v>
      </c>
      <c r="G4806" t="s">
        <v>61</v>
      </c>
      <c r="H4806" t="s">
        <v>18</v>
      </c>
      <c r="I4806" t="s">
        <v>11541</v>
      </c>
      <c r="J4806">
        <v>2016</v>
      </c>
      <c r="K4806">
        <v>615.15</v>
      </c>
      <c r="L4806">
        <v>27</v>
      </c>
      <c r="M4806">
        <v>1</v>
      </c>
      <c r="N4806">
        <f t="shared" si="188"/>
        <v>0</v>
      </c>
      <c r="O4806">
        <f t="shared" si="189"/>
        <v>0</v>
      </c>
      <c r="P4806" t="s">
        <v>12694</v>
      </c>
    </row>
    <row r="4807" spans="2:16" x14ac:dyDescent="0.25">
      <c r="B4807" t="s">
        <v>4812</v>
      </c>
      <c r="C4807" s="119" t="s">
        <v>60</v>
      </c>
      <c r="D4807" t="s">
        <v>11537</v>
      </c>
      <c r="E4807" t="s">
        <v>11530</v>
      </c>
      <c r="F4807" t="s">
        <v>11540</v>
      </c>
      <c r="G4807" t="s">
        <v>61</v>
      </c>
      <c r="H4807" t="s">
        <v>18</v>
      </c>
      <c r="I4807" t="s">
        <v>11541</v>
      </c>
      <c r="J4807">
        <v>2016</v>
      </c>
      <c r="K4807">
        <v>615.15</v>
      </c>
      <c r="L4807">
        <v>27</v>
      </c>
      <c r="M4807">
        <v>1</v>
      </c>
      <c r="N4807">
        <f t="shared" si="188"/>
        <v>0</v>
      </c>
      <c r="O4807">
        <f t="shared" si="189"/>
        <v>0</v>
      </c>
      <c r="P4807" t="s">
        <v>12694</v>
      </c>
    </row>
    <row r="4808" spans="2:16" x14ac:dyDescent="0.25">
      <c r="B4808" t="s">
        <v>4813</v>
      </c>
      <c r="C4808" s="119" t="s">
        <v>60</v>
      </c>
      <c r="D4808" t="s">
        <v>11537</v>
      </c>
      <c r="E4808" t="s">
        <v>11530</v>
      </c>
      <c r="F4808" t="s">
        <v>11540</v>
      </c>
      <c r="G4808" t="s">
        <v>61</v>
      </c>
      <c r="H4808" t="s">
        <v>18</v>
      </c>
      <c r="I4808" t="s">
        <v>11541</v>
      </c>
      <c r="J4808">
        <v>2016</v>
      </c>
      <c r="K4808">
        <v>616.44000000000005</v>
      </c>
      <c r="L4808">
        <v>37</v>
      </c>
      <c r="M4808">
        <v>1</v>
      </c>
      <c r="N4808">
        <f t="shared" si="188"/>
        <v>0</v>
      </c>
      <c r="O4808">
        <f t="shared" si="189"/>
        <v>0</v>
      </c>
      <c r="P4808" t="s">
        <v>12694</v>
      </c>
    </row>
    <row r="4809" spans="2:16" x14ac:dyDescent="0.25">
      <c r="B4809" t="s">
        <v>4814</v>
      </c>
      <c r="C4809" s="119" t="s">
        <v>60</v>
      </c>
      <c r="D4809" t="s">
        <v>11537</v>
      </c>
      <c r="E4809" t="s">
        <v>11530</v>
      </c>
      <c r="F4809" t="s">
        <v>11540</v>
      </c>
      <c r="G4809" t="s">
        <v>61</v>
      </c>
      <c r="H4809" t="s">
        <v>18</v>
      </c>
      <c r="I4809" t="s">
        <v>11541</v>
      </c>
      <c r="J4809">
        <v>2016</v>
      </c>
      <c r="K4809">
        <v>615.02</v>
      </c>
      <c r="L4809">
        <v>26</v>
      </c>
      <c r="M4809">
        <v>1</v>
      </c>
      <c r="N4809">
        <f t="shared" si="188"/>
        <v>0</v>
      </c>
      <c r="O4809">
        <f t="shared" si="189"/>
        <v>0</v>
      </c>
      <c r="P4809" t="s">
        <v>12694</v>
      </c>
    </row>
    <row r="4810" spans="2:16" x14ac:dyDescent="0.25">
      <c r="B4810" t="s">
        <v>4815</v>
      </c>
      <c r="C4810" s="119" t="s">
        <v>60</v>
      </c>
      <c r="D4810" t="s">
        <v>11537</v>
      </c>
      <c r="E4810" t="s">
        <v>11530</v>
      </c>
      <c r="F4810" t="s">
        <v>11540</v>
      </c>
      <c r="G4810" t="s">
        <v>61</v>
      </c>
      <c r="H4810" t="s">
        <v>18</v>
      </c>
      <c r="I4810" t="s">
        <v>11541</v>
      </c>
      <c r="J4810">
        <v>2016</v>
      </c>
      <c r="K4810">
        <v>616.61</v>
      </c>
      <c r="L4810">
        <v>24</v>
      </c>
      <c r="M4810">
        <v>1</v>
      </c>
      <c r="N4810">
        <f t="shared" si="188"/>
        <v>0</v>
      </c>
      <c r="O4810">
        <f t="shared" si="189"/>
        <v>0</v>
      </c>
      <c r="P4810" t="s">
        <v>12694</v>
      </c>
    </row>
    <row r="4811" spans="2:16" x14ac:dyDescent="0.25">
      <c r="B4811" t="s">
        <v>4816</v>
      </c>
      <c r="C4811" s="119" t="s">
        <v>60</v>
      </c>
      <c r="D4811" t="s">
        <v>11537</v>
      </c>
      <c r="E4811" t="s">
        <v>11530</v>
      </c>
      <c r="F4811" t="s">
        <v>11540</v>
      </c>
      <c r="G4811" t="s">
        <v>61</v>
      </c>
      <c r="H4811" t="s">
        <v>18</v>
      </c>
      <c r="I4811" t="s">
        <v>11541</v>
      </c>
      <c r="J4811">
        <v>2016</v>
      </c>
      <c r="K4811">
        <v>616.61</v>
      </c>
      <c r="L4811">
        <v>24</v>
      </c>
      <c r="M4811">
        <v>1</v>
      </c>
      <c r="N4811">
        <f t="shared" ref="N4811:N4874" si="190">IF(K4811&lt;100,1,0)</f>
        <v>0</v>
      </c>
      <c r="O4811">
        <f t="shared" si="189"/>
        <v>0</v>
      </c>
      <c r="P4811" t="s">
        <v>12694</v>
      </c>
    </row>
    <row r="4812" spans="2:16" x14ac:dyDescent="0.25">
      <c r="B4812" t="s">
        <v>4817</v>
      </c>
      <c r="C4812" s="119" t="s">
        <v>60</v>
      </c>
      <c r="D4812" t="s">
        <v>11537</v>
      </c>
      <c r="E4812" t="s">
        <v>11530</v>
      </c>
      <c r="F4812" t="s">
        <v>11540</v>
      </c>
      <c r="G4812" t="s">
        <v>61</v>
      </c>
      <c r="H4812" t="s">
        <v>18</v>
      </c>
      <c r="I4812" t="s">
        <v>11541</v>
      </c>
      <c r="J4812">
        <v>2016</v>
      </c>
      <c r="K4812">
        <v>616.99</v>
      </c>
      <c r="L4812">
        <v>27</v>
      </c>
      <c r="M4812">
        <v>1</v>
      </c>
      <c r="N4812">
        <f t="shared" si="190"/>
        <v>0</v>
      </c>
      <c r="O4812">
        <f t="shared" si="189"/>
        <v>0</v>
      </c>
      <c r="P4812" t="s">
        <v>12694</v>
      </c>
    </row>
    <row r="4813" spans="2:16" x14ac:dyDescent="0.25">
      <c r="B4813" t="s">
        <v>4818</v>
      </c>
      <c r="C4813" s="119" t="s">
        <v>60</v>
      </c>
      <c r="D4813" t="s">
        <v>11539</v>
      </c>
      <c r="E4813" t="s">
        <v>11530</v>
      </c>
      <c r="F4813" t="s">
        <v>11540</v>
      </c>
      <c r="G4813" t="s">
        <v>61</v>
      </c>
      <c r="H4813" t="s">
        <v>18</v>
      </c>
      <c r="I4813" t="s">
        <v>11541</v>
      </c>
      <c r="J4813">
        <v>2016</v>
      </c>
      <c r="K4813">
        <v>617.51</v>
      </c>
      <c r="L4813">
        <v>31</v>
      </c>
      <c r="M4813">
        <v>1</v>
      </c>
      <c r="N4813">
        <f t="shared" si="190"/>
        <v>0</v>
      </c>
      <c r="O4813">
        <f t="shared" si="189"/>
        <v>0</v>
      </c>
      <c r="P4813" t="s">
        <v>12694</v>
      </c>
    </row>
    <row r="4814" spans="2:16" x14ac:dyDescent="0.25">
      <c r="B4814" t="s">
        <v>4819</v>
      </c>
      <c r="C4814" s="119" t="s">
        <v>60</v>
      </c>
      <c r="D4814" t="s">
        <v>11537</v>
      </c>
      <c r="E4814" t="s">
        <v>11530</v>
      </c>
      <c r="F4814" t="s">
        <v>11540</v>
      </c>
      <c r="G4814" t="s">
        <v>61</v>
      </c>
      <c r="H4814" t="s">
        <v>18</v>
      </c>
      <c r="I4814" t="s">
        <v>11541</v>
      </c>
      <c r="J4814">
        <v>2016</v>
      </c>
      <c r="K4814">
        <v>616.35</v>
      </c>
      <c r="L4814">
        <v>22</v>
      </c>
      <c r="M4814">
        <v>1</v>
      </c>
      <c r="N4814">
        <f t="shared" si="190"/>
        <v>0</v>
      </c>
      <c r="O4814">
        <f t="shared" si="189"/>
        <v>0</v>
      </c>
      <c r="P4814" t="s">
        <v>12694</v>
      </c>
    </row>
    <row r="4815" spans="2:16" x14ac:dyDescent="0.25">
      <c r="B4815" t="s">
        <v>4820</v>
      </c>
      <c r="C4815" s="119" t="s">
        <v>60</v>
      </c>
      <c r="D4815" t="s">
        <v>11537</v>
      </c>
      <c r="E4815" t="s">
        <v>11530</v>
      </c>
      <c r="F4815" t="s">
        <v>11540</v>
      </c>
      <c r="G4815" t="s">
        <v>61</v>
      </c>
      <c r="H4815" t="s">
        <v>18</v>
      </c>
      <c r="I4815" t="s">
        <v>11541</v>
      </c>
      <c r="J4815">
        <v>2016</v>
      </c>
      <c r="K4815">
        <v>647.16</v>
      </c>
      <c r="L4815">
        <v>26</v>
      </c>
      <c r="M4815">
        <v>1</v>
      </c>
      <c r="N4815">
        <f t="shared" si="190"/>
        <v>0</v>
      </c>
      <c r="O4815">
        <f t="shared" si="189"/>
        <v>0</v>
      </c>
      <c r="P4815" t="s">
        <v>12694</v>
      </c>
    </row>
    <row r="4816" spans="2:16" x14ac:dyDescent="0.25">
      <c r="B4816" t="s">
        <v>4821</v>
      </c>
      <c r="C4816" s="119" t="s">
        <v>60</v>
      </c>
      <c r="D4816" t="s">
        <v>11537</v>
      </c>
      <c r="E4816" t="s">
        <v>11530</v>
      </c>
      <c r="F4816" t="s">
        <v>11540</v>
      </c>
      <c r="G4816" t="s">
        <v>61</v>
      </c>
      <c r="H4816" t="s">
        <v>18</v>
      </c>
      <c r="I4816" t="s">
        <v>11541</v>
      </c>
      <c r="J4816">
        <v>2016</v>
      </c>
      <c r="K4816">
        <v>647.94000000000005</v>
      </c>
      <c r="L4816">
        <v>32</v>
      </c>
      <c r="M4816">
        <v>1</v>
      </c>
      <c r="N4816">
        <f t="shared" si="190"/>
        <v>0</v>
      </c>
      <c r="O4816">
        <f t="shared" ref="O4816:O4879" si="191">IF(OR(L4816="",L4816&lt;=0),1,0)</f>
        <v>0</v>
      </c>
      <c r="P4816" t="s">
        <v>12694</v>
      </c>
    </row>
    <row r="4817" spans="2:16" x14ac:dyDescent="0.25">
      <c r="B4817" t="s">
        <v>4822</v>
      </c>
      <c r="C4817" s="119" t="s">
        <v>60</v>
      </c>
      <c r="D4817" t="s">
        <v>11552</v>
      </c>
      <c r="E4817" t="s">
        <v>11530</v>
      </c>
      <c r="F4817" t="s">
        <v>11540</v>
      </c>
      <c r="G4817" t="s">
        <v>61</v>
      </c>
      <c r="H4817" t="s">
        <v>18</v>
      </c>
      <c r="I4817" t="s">
        <v>11541</v>
      </c>
      <c r="J4817">
        <v>2016</v>
      </c>
      <c r="K4817">
        <v>617.97</v>
      </c>
      <c r="L4817">
        <v>27</v>
      </c>
      <c r="M4817">
        <v>1</v>
      </c>
      <c r="N4817">
        <f t="shared" si="190"/>
        <v>0</v>
      </c>
      <c r="O4817">
        <f t="shared" si="191"/>
        <v>0</v>
      </c>
      <c r="P4817" t="s">
        <v>12694</v>
      </c>
    </row>
    <row r="4818" spans="2:16" x14ac:dyDescent="0.25">
      <c r="B4818" t="s">
        <v>4823</v>
      </c>
      <c r="C4818" s="119" t="s">
        <v>60</v>
      </c>
      <c r="D4818" t="s">
        <v>11537</v>
      </c>
      <c r="E4818" t="s">
        <v>11530</v>
      </c>
      <c r="F4818" t="s">
        <v>11540</v>
      </c>
      <c r="G4818" t="s">
        <v>61</v>
      </c>
      <c r="H4818" t="s">
        <v>18</v>
      </c>
      <c r="I4818" t="s">
        <v>11533</v>
      </c>
      <c r="J4818">
        <v>2016</v>
      </c>
      <c r="K4818">
        <v>625.76</v>
      </c>
      <c r="L4818">
        <v>20</v>
      </c>
      <c r="M4818">
        <v>1</v>
      </c>
      <c r="N4818">
        <f t="shared" si="190"/>
        <v>0</v>
      </c>
      <c r="O4818">
        <f t="shared" si="191"/>
        <v>0</v>
      </c>
      <c r="P4818" t="s">
        <v>12694</v>
      </c>
    </row>
    <row r="4819" spans="2:16" x14ac:dyDescent="0.25">
      <c r="B4819" t="s">
        <v>4824</v>
      </c>
      <c r="C4819" s="119" t="s">
        <v>60</v>
      </c>
      <c r="D4819" t="s">
        <v>11537</v>
      </c>
      <c r="E4819" t="s">
        <v>11530</v>
      </c>
      <c r="F4819" t="s">
        <v>11540</v>
      </c>
      <c r="G4819" t="s">
        <v>61</v>
      </c>
      <c r="H4819" t="s">
        <v>18</v>
      </c>
      <c r="I4819" t="s">
        <v>11541</v>
      </c>
      <c r="J4819">
        <v>2016</v>
      </c>
      <c r="K4819">
        <v>657.38</v>
      </c>
      <c r="L4819">
        <v>47</v>
      </c>
      <c r="M4819">
        <v>1</v>
      </c>
      <c r="N4819">
        <f t="shared" si="190"/>
        <v>0</v>
      </c>
      <c r="O4819">
        <f t="shared" si="191"/>
        <v>0</v>
      </c>
      <c r="P4819" t="s">
        <v>12694</v>
      </c>
    </row>
    <row r="4820" spans="2:16" x14ac:dyDescent="0.25">
      <c r="B4820" t="s">
        <v>4825</v>
      </c>
      <c r="C4820" s="119" t="s">
        <v>60</v>
      </c>
      <c r="D4820" t="s">
        <v>11537</v>
      </c>
      <c r="E4820" t="s">
        <v>11530</v>
      </c>
      <c r="F4820" t="s">
        <v>11540</v>
      </c>
      <c r="G4820" t="s">
        <v>61</v>
      </c>
      <c r="H4820" t="s">
        <v>18</v>
      </c>
      <c r="I4820" t="s">
        <v>11541</v>
      </c>
      <c r="J4820">
        <v>2016</v>
      </c>
      <c r="K4820">
        <v>654.91999999999996</v>
      </c>
      <c r="L4820">
        <v>28</v>
      </c>
      <c r="M4820">
        <v>1</v>
      </c>
      <c r="N4820">
        <f t="shared" si="190"/>
        <v>0</v>
      </c>
      <c r="O4820">
        <f t="shared" si="191"/>
        <v>0</v>
      </c>
      <c r="P4820" t="s">
        <v>12694</v>
      </c>
    </row>
    <row r="4821" spans="2:16" x14ac:dyDescent="0.25">
      <c r="B4821" t="s">
        <v>4826</v>
      </c>
      <c r="C4821" s="119" t="s">
        <v>60</v>
      </c>
      <c r="D4821" t="s">
        <v>11539</v>
      </c>
      <c r="E4821" t="s">
        <v>11530</v>
      </c>
      <c r="F4821" t="s">
        <v>11540</v>
      </c>
      <c r="G4821" t="s">
        <v>61</v>
      </c>
      <c r="H4821" t="s">
        <v>18</v>
      </c>
      <c r="I4821" t="s">
        <v>11541</v>
      </c>
      <c r="J4821">
        <v>2016</v>
      </c>
      <c r="K4821">
        <v>569.84</v>
      </c>
      <c r="L4821">
        <v>22</v>
      </c>
      <c r="M4821">
        <v>1</v>
      </c>
      <c r="N4821">
        <f t="shared" si="190"/>
        <v>0</v>
      </c>
      <c r="O4821">
        <f t="shared" si="191"/>
        <v>0</v>
      </c>
      <c r="P4821" t="s">
        <v>12694</v>
      </c>
    </row>
    <row r="4822" spans="2:16" x14ac:dyDescent="0.25">
      <c r="B4822" t="s">
        <v>4827</v>
      </c>
      <c r="C4822" s="119" t="s">
        <v>60</v>
      </c>
      <c r="D4822" t="s">
        <v>11537</v>
      </c>
      <c r="E4822" t="s">
        <v>11530</v>
      </c>
      <c r="F4822" t="s">
        <v>11540</v>
      </c>
      <c r="G4822" t="s">
        <v>61</v>
      </c>
      <c r="H4822" t="s">
        <v>18</v>
      </c>
      <c r="I4822" t="s">
        <v>11529</v>
      </c>
      <c r="J4822">
        <v>2016</v>
      </c>
      <c r="K4822">
        <v>654.45000000000005</v>
      </c>
      <c r="L4822">
        <v>19</v>
      </c>
      <c r="M4822">
        <v>1</v>
      </c>
      <c r="N4822">
        <f t="shared" si="190"/>
        <v>0</v>
      </c>
      <c r="O4822">
        <f t="shared" si="191"/>
        <v>0</v>
      </c>
      <c r="P4822" t="s">
        <v>12694</v>
      </c>
    </row>
    <row r="4823" spans="2:16" x14ac:dyDescent="0.25">
      <c r="B4823" t="s">
        <v>4828</v>
      </c>
      <c r="C4823" s="119" t="s">
        <v>60</v>
      </c>
      <c r="D4823" t="s">
        <v>11537</v>
      </c>
      <c r="E4823" t="s">
        <v>11530</v>
      </c>
      <c r="F4823" t="s">
        <v>11540</v>
      </c>
      <c r="G4823" t="s">
        <v>61</v>
      </c>
      <c r="H4823" t="s">
        <v>18</v>
      </c>
      <c r="I4823" t="s">
        <v>11541</v>
      </c>
      <c r="J4823">
        <v>2016</v>
      </c>
      <c r="K4823">
        <v>623.5</v>
      </c>
      <c r="L4823">
        <v>22</v>
      </c>
      <c r="M4823">
        <v>1</v>
      </c>
      <c r="N4823">
        <f t="shared" si="190"/>
        <v>0</v>
      </c>
      <c r="O4823">
        <f t="shared" si="191"/>
        <v>0</v>
      </c>
      <c r="P4823" t="s">
        <v>12694</v>
      </c>
    </row>
    <row r="4824" spans="2:16" x14ac:dyDescent="0.25">
      <c r="B4824" t="s">
        <v>4829</v>
      </c>
      <c r="C4824" s="119" t="s">
        <v>60</v>
      </c>
      <c r="D4824" t="s">
        <v>11537</v>
      </c>
      <c r="E4824" t="s">
        <v>11530</v>
      </c>
      <c r="F4824" t="s">
        <v>11540</v>
      </c>
      <c r="G4824" t="s">
        <v>61</v>
      </c>
      <c r="H4824" t="s">
        <v>18</v>
      </c>
      <c r="I4824" t="s">
        <v>11541</v>
      </c>
      <c r="J4824">
        <v>2016</v>
      </c>
      <c r="K4824">
        <v>654.15</v>
      </c>
      <c r="L4824">
        <v>22</v>
      </c>
      <c r="M4824">
        <v>1</v>
      </c>
      <c r="N4824">
        <f t="shared" si="190"/>
        <v>0</v>
      </c>
      <c r="O4824">
        <f t="shared" si="191"/>
        <v>0</v>
      </c>
      <c r="P4824" t="s">
        <v>12694</v>
      </c>
    </row>
    <row r="4825" spans="2:16" x14ac:dyDescent="0.25">
      <c r="B4825" t="s">
        <v>4830</v>
      </c>
      <c r="C4825" s="119" t="s">
        <v>60</v>
      </c>
      <c r="D4825" t="s">
        <v>11537</v>
      </c>
      <c r="E4825" t="s">
        <v>11530</v>
      </c>
      <c r="F4825" t="s">
        <v>11540</v>
      </c>
      <c r="G4825" t="s">
        <v>61</v>
      </c>
      <c r="H4825" t="s">
        <v>18</v>
      </c>
      <c r="I4825" t="s">
        <v>11541</v>
      </c>
      <c r="J4825">
        <v>2016</v>
      </c>
      <c r="K4825">
        <v>617.08000000000004</v>
      </c>
      <c r="L4825">
        <v>19</v>
      </c>
      <c r="M4825">
        <v>1</v>
      </c>
      <c r="N4825">
        <f t="shared" si="190"/>
        <v>0</v>
      </c>
      <c r="O4825">
        <f t="shared" si="191"/>
        <v>0</v>
      </c>
      <c r="P4825" t="s">
        <v>12694</v>
      </c>
    </row>
    <row r="4826" spans="2:16" x14ac:dyDescent="0.25">
      <c r="B4826" t="s">
        <v>4831</v>
      </c>
      <c r="C4826" s="119" t="s">
        <v>60</v>
      </c>
      <c r="D4826" t="s">
        <v>11537</v>
      </c>
      <c r="E4826" t="s">
        <v>11530</v>
      </c>
      <c r="F4826" t="s">
        <v>11540</v>
      </c>
      <c r="G4826" t="s">
        <v>61</v>
      </c>
      <c r="H4826" t="s">
        <v>18</v>
      </c>
      <c r="I4826" t="s">
        <v>11541</v>
      </c>
      <c r="J4826">
        <v>2016</v>
      </c>
      <c r="K4826">
        <v>617.08000000000004</v>
      </c>
      <c r="L4826">
        <v>19</v>
      </c>
      <c r="M4826">
        <v>1</v>
      </c>
      <c r="N4826">
        <f t="shared" si="190"/>
        <v>0</v>
      </c>
      <c r="O4826">
        <f t="shared" si="191"/>
        <v>0</v>
      </c>
      <c r="P4826" t="s">
        <v>12694</v>
      </c>
    </row>
    <row r="4827" spans="2:16" x14ac:dyDescent="0.25">
      <c r="B4827" t="s">
        <v>4832</v>
      </c>
      <c r="C4827" s="119" t="s">
        <v>60</v>
      </c>
      <c r="D4827" t="s">
        <v>11537</v>
      </c>
      <c r="E4827" t="s">
        <v>11530</v>
      </c>
      <c r="F4827" t="s">
        <v>11540</v>
      </c>
      <c r="G4827" t="s">
        <v>61</v>
      </c>
      <c r="H4827" t="s">
        <v>18</v>
      </c>
      <c r="I4827" t="s">
        <v>11533</v>
      </c>
      <c r="J4827">
        <v>2016</v>
      </c>
      <c r="K4827">
        <v>617.6</v>
      </c>
      <c r="L4827">
        <v>22</v>
      </c>
      <c r="M4827">
        <v>1</v>
      </c>
      <c r="N4827">
        <f t="shared" si="190"/>
        <v>0</v>
      </c>
      <c r="O4827">
        <f t="shared" si="191"/>
        <v>0</v>
      </c>
      <c r="P4827" t="s">
        <v>12694</v>
      </c>
    </row>
    <row r="4828" spans="2:16" x14ac:dyDescent="0.25">
      <c r="B4828" t="s">
        <v>4833</v>
      </c>
      <c r="C4828" s="119" t="s">
        <v>60</v>
      </c>
      <c r="D4828" t="s">
        <v>11537</v>
      </c>
      <c r="E4828" t="s">
        <v>11530</v>
      </c>
      <c r="F4828" t="s">
        <v>11540</v>
      </c>
      <c r="G4828" t="s">
        <v>61</v>
      </c>
      <c r="H4828" t="s">
        <v>18</v>
      </c>
      <c r="I4828" t="s">
        <v>11541</v>
      </c>
      <c r="J4828">
        <v>2016</v>
      </c>
      <c r="K4828">
        <v>623.5</v>
      </c>
      <c r="L4828">
        <v>22</v>
      </c>
      <c r="M4828">
        <v>1</v>
      </c>
      <c r="N4828">
        <f t="shared" si="190"/>
        <v>0</v>
      </c>
      <c r="O4828">
        <f t="shared" si="191"/>
        <v>0</v>
      </c>
      <c r="P4828" t="s">
        <v>12694</v>
      </c>
    </row>
    <row r="4829" spans="2:16" x14ac:dyDescent="0.25">
      <c r="B4829" t="s">
        <v>4834</v>
      </c>
      <c r="C4829" s="119" t="s">
        <v>60</v>
      </c>
      <c r="D4829" t="s">
        <v>11537</v>
      </c>
      <c r="E4829" t="s">
        <v>11530</v>
      </c>
      <c r="F4829" t="s">
        <v>11540</v>
      </c>
      <c r="G4829" t="s">
        <v>61</v>
      </c>
      <c r="H4829" t="s">
        <v>18</v>
      </c>
      <c r="I4829" t="s">
        <v>11541</v>
      </c>
      <c r="J4829">
        <v>2016</v>
      </c>
      <c r="K4829">
        <v>617.47</v>
      </c>
      <c r="L4829">
        <v>22</v>
      </c>
      <c r="M4829">
        <v>1</v>
      </c>
      <c r="N4829">
        <f t="shared" si="190"/>
        <v>0</v>
      </c>
      <c r="O4829">
        <f t="shared" si="191"/>
        <v>0</v>
      </c>
      <c r="P4829" t="s">
        <v>12694</v>
      </c>
    </row>
    <row r="4830" spans="2:16" x14ac:dyDescent="0.25">
      <c r="B4830" t="s">
        <v>4835</v>
      </c>
      <c r="C4830" s="119" t="s">
        <v>60</v>
      </c>
      <c r="D4830" t="s">
        <v>11537</v>
      </c>
      <c r="E4830" t="s">
        <v>11530</v>
      </c>
      <c r="F4830" t="s">
        <v>11540</v>
      </c>
      <c r="G4830" t="s">
        <v>61</v>
      </c>
      <c r="H4830" t="s">
        <v>18</v>
      </c>
      <c r="I4830" t="s">
        <v>11541</v>
      </c>
      <c r="J4830">
        <v>2016</v>
      </c>
      <c r="K4830">
        <v>617.47</v>
      </c>
      <c r="L4830">
        <v>22</v>
      </c>
      <c r="M4830">
        <v>1</v>
      </c>
      <c r="N4830">
        <f t="shared" si="190"/>
        <v>0</v>
      </c>
      <c r="O4830">
        <f t="shared" si="191"/>
        <v>0</v>
      </c>
      <c r="P4830" t="s">
        <v>12694</v>
      </c>
    </row>
    <row r="4831" spans="2:16" x14ac:dyDescent="0.25">
      <c r="B4831" t="s">
        <v>4836</v>
      </c>
      <c r="C4831" s="119" t="s">
        <v>60</v>
      </c>
      <c r="D4831" t="s">
        <v>11542</v>
      </c>
      <c r="E4831" t="s">
        <v>11530</v>
      </c>
      <c r="F4831" t="s">
        <v>11540</v>
      </c>
      <c r="G4831" t="s">
        <v>61</v>
      </c>
      <c r="H4831" t="s">
        <v>18</v>
      </c>
      <c r="I4831" t="s">
        <v>11541</v>
      </c>
      <c r="J4831">
        <v>2016</v>
      </c>
      <c r="K4831">
        <v>644.57000000000005</v>
      </c>
      <c r="L4831">
        <v>22</v>
      </c>
      <c r="M4831">
        <v>1</v>
      </c>
      <c r="N4831">
        <f t="shared" si="190"/>
        <v>0</v>
      </c>
      <c r="O4831">
        <f t="shared" si="191"/>
        <v>0</v>
      </c>
      <c r="P4831" t="s">
        <v>12693</v>
      </c>
    </row>
    <row r="4832" spans="2:16" x14ac:dyDescent="0.25">
      <c r="B4832" t="s">
        <v>4837</v>
      </c>
      <c r="C4832" s="119" t="s">
        <v>60</v>
      </c>
      <c r="D4832" t="s">
        <v>11542</v>
      </c>
      <c r="E4832" t="s">
        <v>11530</v>
      </c>
      <c r="F4832" t="s">
        <v>11540</v>
      </c>
      <c r="G4832" t="s">
        <v>61</v>
      </c>
      <c r="H4832" t="s">
        <v>18</v>
      </c>
      <c r="I4832" t="s">
        <v>11533</v>
      </c>
      <c r="J4832">
        <v>2016</v>
      </c>
      <c r="K4832">
        <v>616.9</v>
      </c>
      <c r="L4832">
        <v>21</v>
      </c>
      <c r="M4832">
        <v>1</v>
      </c>
      <c r="N4832">
        <f t="shared" si="190"/>
        <v>0</v>
      </c>
      <c r="O4832">
        <f t="shared" si="191"/>
        <v>0</v>
      </c>
      <c r="P4832" t="s">
        <v>12693</v>
      </c>
    </row>
    <row r="4833" spans="2:16" x14ac:dyDescent="0.25">
      <c r="B4833" t="s">
        <v>4838</v>
      </c>
      <c r="C4833" s="119" t="s">
        <v>60</v>
      </c>
      <c r="D4833" t="s">
        <v>11537</v>
      </c>
      <c r="E4833" t="s">
        <v>11530</v>
      </c>
      <c r="F4833" t="s">
        <v>11540</v>
      </c>
      <c r="G4833" t="s">
        <v>61</v>
      </c>
      <c r="H4833" t="s">
        <v>18</v>
      </c>
      <c r="I4833" t="s">
        <v>11541</v>
      </c>
      <c r="J4833">
        <v>2016</v>
      </c>
      <c r="K4833">
        <v>614.49</v>
      </c>
      <c r="L4833">
        <v>23</v>
      </c>
      <c r="M4833">
        <v>1</v>
      </c>
      <c r="N4833">
        <f t="shared" si="190"/>
        <v>0</v>
      </c>
      <c r="O4833">
        <f t="shared" si="191"/>
        <v>0</v>
      </c>
      <c r="P4833" t="s">
        <v>12694</v>
      </c>
    </row>
    <row r="4834" spans="2:16" x14ac:dyDescent="0.25">
      <c r="B4834" t="s">
        <v>4839</v>
      </c>
      <c r="C4834" s="119" t="s">
        <v>60</v>
      </c>
      <c r="D4834" t="s">
        <v>11537</v>
      </c>
      <c r="E4834" t="s">
        <v>11530</v>
      </c>
      <c r="F4834" t="s">
        <v>11540</v>
      </c>
      <c r="G4834" t="s">
        <v>61</v>
      </c>
      <c r="H4834" t="s">
        <v>18</v>
      </c>
      <c r="I4834" t="s">
        <v>11541</v>
      </c>
      <c r="J4834">
        <v>2016</v>
      </c>
      <c r="K4834">
        <v>614.63</v>
      </c>
      <c r="L4834">
        <v>24</v>
      </c>
      <c r="M4834">
        <v>1</v>
      </c>
      <c r="N4834">
        <f t="shared" si="190"/>
        <v>0</v>
      </c>
      <c r="O4834">
        <f t="shared" si="191"/>
        <v>0</v>
      </c>
      <c r="P4834" t="s">
        <v>12694</v>
      </c>
    </row>
    <row r="4835" spans="2:16" x14ac:dyDescent="0.25">
      <c r="B4835" t="s">
        <v>4840</v>
      </c>
      <c r="C4835" s="119" t="s">
        <v>60</v>
      </c>
      <c r="D4835" t="s">
        <v>11537</v>
      </c>
      <c r="E4835" t="s">
        <v>11530</v>
      </c>
      <c r="F4835" t="s">
        <v>11540</v>
      </c>
      <c r="G4835" t="s">
        <v>61</v>
      </c>
      <c r="H4835" t="s">
        <v>18</v>
      </c>
      <c r="I4835" t="s">
        <v>11541</v>
      </c>
      <c r="J4835">
        <v>2016</v>
      </c>
      <c r="K4835">
        <v>614.37</v>
      </c>
      <c r="L4835">
        <v>22</v>
      </c>
      <c r="M4835">
        <v>1</v>
      </c>
      <c r="N4835">
        <f t="shared" si="190"/>
        <v>0</v>
      </c>
      <c r="O4835">
        <f t="shared" si="191"/>
        <v>0</v>
      </c>
      <c r="P4835" t="s">
        <v>12694</v>
      </c>
    </row>
    <row r="4836" spans="2:16" x14ac:dyDescent="0.25">
      <c r="B4836" t="s">
        <v>4841</v>
      </c>
      <c r="C4836" s="119" t="s">
        <v>60</v>
      </c>
      <c r="D4836" t="s">
        <v>11539</v>
      </c>
      <c r="E4836" t="s">
        <v>11530</v>
      </c>
      <c r="F4836" t="s">
        <v>11540</v>
      </c>
      <c r="G4836" t="s">
        <v>61</v>
      </c>
      <c r="H4836" t="s">
        <v>18</v>
      </c>
      <c r="I4836" t="s">
        <v>11541</v>
      </c>
      <c r="J4836">
        <v>2016</v>
      </c>
      <c r="K4836">
        <v>615.74</v>
      </c>
      <c r="L4836">
        <v>24</v>
      </c>
      <c r="M4836">
        <v>1</v>
      </c>
      <c r="N4836">
        <f t="shared" si="190"/>
        <v>0</v>
      </c>
      <c r="O4836">
        <f t="shared" si="191"/>
        <v>0</v>
      </c>
      <c r="P4836" t="s">
        <v>12694</v>
      </c>
    </row>
    <row r="4837" spans="2:16" x14ac:dyDescent="0.25">
      <c r="B4837" t="s">
        <v>4842</v>
      </c>
      <c r="C4837" s="119" t="s">
        <v>60</v>
      </c>
      <c r="D4837" t="s">
        <v>11542</v>
      </c>
      <c r="E4837" t="s">
        <v>11530</v>
      </c>
      <c r="F4837" t="s">
        <v>11540</v>
      </c>
      <c r="G4837" t="s">
        <v>61</v>
      </c>
      <c r="H4837" t="s">
        <v>18</v>
      </c>
      <c r="I4837" t="s">
        <v>11541</v>
      </c>
      <c r="J4837">
        <v>2016</v>
      </c>
      <c r="K4837">
        <v>647.02</v>
      </c>
      <c r="L4837">
        <v>32</v>
      </c>
      <c r="M4837">
        <v>1</v>
      </c>
      <c r="N4837">
        <f t="shared" si="190"/>
        <v>0</v>
      </c>
      <c r="O4837">
        <f t="shared" si="191"/>
        <v>0</v>
      </c>
      <c r="P4837" t="s">
        <v>12694</v>
      </c>
    </row>
    <row r="4838" spans="2:16" x14ac:dyDescent="0.25">
      <c r="B4838" t="s">
        <v>4843</v>
      </c>
      <c r="C4838" s="119" t="s">
        <v>60</v>
      </c>
      <c r="D4838" t="s">
        <v>11542</v>
      </c>
      <c r="E4838" t="s">
        <v>11530</v>
      </c>
      <c r="F4838" t="s">
        <v>11540</v>
      </c>
      <c r="G4838" t="s">
        <v>61</v>
      </c>
      <c r="H4838" t="s">
        <v>18</v>
      </c>
      <c r="I4838" t="s">
        <v>11541</v>
      </c>
      <c r="J4838">
        <v>2016</v>
      </c>
      <c r="K4838">
        <v>646.11</v>
      </c>
      <c r="L4838">
        <v>25</v>
      </c>
      <c r="M4838">
        <v>1</v>
      </c>
      <c r="N4838">
        <f t="shared" si="190"/>
        <v>0</v>
      </c>
      <c r="O4838">
        <f t="shared" si="191"/>
        <v>0</v>
      </c>
      <c r="P4838" t="s">
        <v>12694</v>
      </c>
    </row>
    <row r="4839" spans="2:16" x14ac:dyDescent="0.25">
      <c r="B4839" t="s">
        <v>4844</v>
      </c>
      <c r="C4839" s="119" t="s">
        <v>60</v>
      </c>
      <c r="D4839" t="s">
        <v>11537</v>
      </c>
      <c r="E4839" t="s">
        <v>11530</v>
      </c>
      <c r="F4839" t="s">
        <v>11540</v>
      </c>
      <c r="G4839" t="s">
        <v>61</v>
      </c>
      <c r="H4839" t="s">
        <v>18</v>
      </c>
      <c r="I4839" t="s">
        <v>11541</v>
      </c>
      <c r="J4839">
        <v>2016</v>
      </c>
      <c r="K4839">
        <v>646.42999999999995</v>
      </c>
      <c r="L4839">
        <v>21</v>
      </c>
      <c r="M4839">
        <v>1</v>
      </c>
      <c r="N4839">
        <f t="shared" si="190"/>
        <v>0</v>
      </c>
      <c r="O4839">
        <f t="shared" si="191"/>
        <v>0</v>
      </c>
      <c r="P4839" t="s">
        <v>12694</v>
      </c>
    </row>
    <row r="4840" spans="2:16" x14ac:dyDescent="0.25">
      <c r="B4840" t="s">
        <v>4845</v>
      </c>
      <c r="C4840" s="119" t="s">
        <v>60</v>
      </c>
      <c r="D4840" t="s">
        <v>11537</v>
      </c>
      <c r="E4840" t="s">
        <v>11530</v>
      </c>
      <c r="F4840" t="s">
        <v>11540</v>
      </c>
      <c r="G4840" t="s">
        <v>61</v>
      </c>
      <c r="H4840" t="s">
        <v>18</v>
      </c>
      <c r="I4840" t="s">
        <v>11541</v>
      </c>
      <c r="J4840">
        <v>2016</v>
      </c>
      <c r="K4840">
        <v>646.47</v>
      </c>
      <c r="L4840">
        <v>21</v>
      </c>
      <c r="M4840">
        <v>1</v>
      </c>
      <c r="N4840">
        <f t="shared" si="190"/>
        <v>0</v>
      </c>
      <c r="O4840">
        <f t="shared" si="191"/>
        <v>0</v>
      </c>
      <c r="P4840" t="s">
        <v>12694</v>
      </c>
    </row>
    <row r="4841" spans="2:16" x14ac:dyDescent="0.25">
      <c r="B4841" t="s">
        <v>4846</v>
      </c>
      <c r="C4841" s="119" t="s">
        <v>60</v>
      </c>
      <c r="D4841" t="s">
        <v>11537</v>
      </c>
      <c r="E4841" t="s">
        <v>11530</v>
      </c>
      <c r="F4841" t="s">
        <v>11540</v>
      </c>
      <c r="G4841" t="s">
        <v>61</v>
      </c>
      <c r="H4841" t="s">
        <v>18</v>
      </c>
      <c r="I4841" t="s">
        <v>11541</v>
      </c>
      <c r="J4841">
        <v>2016</v>
      </c>
      <c r="K4841">
        <v>615.99</v>
      </c>
      <c r="L4841">
        <v>26</v>
      </c>
      <c r="M4841">
        <v>1</v>
      </c>
      <c r="N4841">
        <f t="shared" si="190"/>
        <v>0</v>
      </c>
      <c r="O4841">
        <f t="shared" si="191"/>
        <v>0</v>
      </c>
      <c r="P4841" t="s">
        <v>12694</v>
      </c>
    </row>
    <row r="4842" spans="2:16" x14ac:dyDescent="0.25">
      <c r="B4842" t="s">
        <v>4847</v>
      </c>
      <c r="C4842" s="119" t="s">
        <v>60</v>
      </c>
      <c r="D4842" t="s">
        <v>11537</v>
      </c>
      <c r="E4842" t="s">
        <v>11530</v>
      </c>
      <c r="F4842" t="s">
        <v>11540</v>
      </c>
      <c r="G4842" t="s">
        <v>61</v>
      </c>
      <c r="H4842" t="s">
        <v>18</v>
      </c>
      <c r="I4842" t="s">
        <v>11541</v>
      </c>
      <c r="J4842">
        <v>2016</v>
      </c>
      <c r="K4842">
        <v>646.5</v>
      </c>
      <c r="L4842">
        <v>28</v>
      </c>
      <c r="M4842">
        <v>1</v>
      </c>
      <c r="N4842">
        <f t="shared" si="190"/>
        <v>0</v>
      </c>
      <c r="O4842">
        <f t="shared" si="191"/>
        <v>0</v>
      </c>
      <c r="P4842" t="s">
        <v>12694</v>
      </c>
    </row>
    <row r="4843" spans="2:16" x14ac:dyDescent="0.25">
      <c r="B4843" t="s">
        <v>4848</v>
      </c>
      <c r="C4843" s="119" t="s">
        <v>60</v>
      </c>
      <c r="D4843" t="s">
        <v>11537</v>
      </c>
      <c r="E4843" t="s">
        <v>11530</v>
      </c>
      <c r="F4843" t="s">
        <v>11540</v>
      </c>
      <c r="G4843" t="s">
        <v>61</v>
      </c>
      <c r="H4843" t="s">
        <v>18</v>
      </c>
      <c r="I4843" t="s">
        <v>11541</v>
      </c>
      <c r="J4843">
        <v>2016</v>
      </c>
      <c r="K4843">
        <v>616.23</v>
      </c>
      <c r="L4843">
        <v>28</v>
      </c>
      <c r="M4843">
        <v>1</v>
      </c>
      <c r="N4843">
        <f t="shared" si="190"/>
        <v>0</v>
      </c>
      <c r="O4843">
        <f t="shared" si="191"/>
        <v>0</v>
      </c>
      <c r="P4843" t="s">
        <v>12694</v>
      </c>
    </row>
    <row r="4844" spans="2:16" x14ac:dyDescent="0.25">
      <c r="B4844" t="s">
        <v>4849</v>
      </c>
      <c r="C4844" s="119" t="s">
        <v>60</v>
      </c>
      <c r="D4844" t="s">
        <v>11537</v>
      </c>
      <c r="E4844" t="s">
        <v>11530</v>
      </c>
      <c r="F4844" t="s">
        <v>11540</v>
      </c>
      <c r="G4844" t="s">
        <v>61</v>
      </c>
      <c r="H4844" t="s">
        <v>18</v>
      </c>
      <c r="I4844" t="s">
        <v>11541</v>
      </c>
      <c r="J4844">
        <v>2016</v>
      </c>
      <c r="K4844">
        <v>616.14</v>
      </c>
      <c r="L4844">
        <v>21</v>
      </c>
      <c r="M4844">
        <v>1</v>
      </c>
      <c r="N4844">
        <f t="shared" si="190"/>
        <v>0</v>
      </c>
      <c r="O4844">
        <f t="shared" si="191"/>
        <v>0</v>
      </c>
      <c r="P4844" t="s">
        <v>12694</v>
      </c>
    </row>
    <row r="4845" spans="2:16" x14ac:dyDescent="0.25">
      <c r="B4845" t="s">
        <v>4850</v>
      </c>
      <c r="C4845" s="119" t="s">
        <v>60</v>
      </c>
      <c r="D4845" t="s">
        <v>11542</v>
      </c>
      <c r="E4845" t="s">
        <v>11530</v>
      </c>
      <c r="F4845" t="s">
        <v>11540</v>
      </c>
      <c r="G4845" t="s">
        <v>61</v>
      </c>
      <c r="H4845" t="s">
        <v>18</v>
      </c>
      <c r="I4845" t="s">
        <v>11541</v>
      </c>
      <c r="J4845">
        <v>2016</v>
      </c>
      <c r="K4845">
        <v>646.55999999999995</v>
      </c>
      <c r="L4845">
        <v>22</v>
      </c>
      <c r="M4845">
        <v>1</v>
      </c>
      <c r="N4845">
        <f t="shared" si="190"/>
        <v>0</v>
      </c>
      <c r="O4845">
        <f t="shared" si="191"/>
        <v>0</v>
      </c>
      <c r="P4845" t="s">
        <v>12694</v>
      </c>
    </row>
    <row r="4846" spans="2:16" x14ac:dyDescent="0.25">
      <c r="B4846" t="s">
        <v>4851</v>
      </c>
      <c r="C4846" s="119" t="s">
        <v>60</v>
      </c>
      <c r="D4846" t="s">
        <v>11542</v>
      </c>
      <c r="E4846" t="s">
        <v>11530</v>
      </c>
      <c r="F4846" t="s">
        <v>11540</v>
      </c>
      <c r="G4846" t="s">
        <v>61</v>
      </c>
      <c r="H4846" t="s">
        <v>18</v>
      </c>
      <c r="I4846" t="s">
        <v>11541</v>
      </c>
      <c r="J4846">
        <v>2016</v>
      </c>
      <c r="K4846">
        <v>1053.56</v>
      </c>
      <c r="L4846">
        <v>22</v>
      </c>
      <c r="M4846">
        <v>1</v>
      </c>
      <c r="N4846">
        <f t="shared" si="190"/>
        <v>0</v>
      </c>
      <c r="O4846">
        <f t="shared" si="191"/>
        <v>0</v>
      </c>
      <c r="P4846" t="s">
        <v>12694</v>
      </c>
    </row>
    <row r="4847" spans="2:16" x14ac:dyDescent="0.25">
      <c r="B4847" t="s">
        <v>4852</v>
      </c>
      <c r="C4847" s="119" t="s">
        <v>60</v>
      </c>
      <c r="D4847" t="s">
        <v>11537</v>
      </c>
      <c r="E4847" t="s">
        <v>11530</v>
      </c>
      <c r="F4847" t="s">
        <v>11540</v>
      </c>
      <c r="G4847" t="s">
        <v>61</v>
      </c>
      <c r="H4847" t="s">
        <v>18</v>
      </c>
      <c r="I4847" t="s">
        <v>11541</v>
      </c>
      <c r="J4847">
        <v>2016</v>
      </c>
      <c r="K4847">
        <v>646.5</v>
      </c>
      <c r="L4847">
        <v>28</v>
      </c>
      <c r="M4847">
        <v>1</v>
      </c>
      <c r="N4847">
        <f t="shared" si="190"/>
        <v>0</v>
      </c>
      <c r="O4847">
        <f t="shared" si="191"/>
        <v>0</v>
      </c>
      <c r="P4847" t="s">
        <v>12694</v>
      </c>
    </row>
    <row r="4848" spans="2:16" x14ac:dyDescent="0.25">
      <c r="B4848" t="s">
        <v>4853</v>
      </c>
      <c r="C4848" s="119" t="s">
        <v>60</v>
      </c>
      <c r="D4848" t="s">
        <v>11537</v>
      </c>
      <c r="E4848" t="s">
        <v>11530</v>
      </c>
      <c r="F4848" t="s">
        <v>11540</v>
      </c>
      <c r="G4848" t="s">
        <v>61</v>
      </c>
      <c r="H4848" t="s">
        <v>18</v>
      </c>
      <c r="I4848" t="s">
        <v>11541</v>
      </c>
      <c r="J4848">
        <v>2016</v>
      </c>
      <c r="K4848">
        <v>645.08000000000004</v>
      </c>
      <c r="L4848">
        <v>26</v>
      </c>
      <c r="M4848">
        <v>1</v>
      </c>
      <c r="N4848">
        <f t="shared" si="190"/>
        <v>0</v>
      </c>
      <c r="O4848">
        <f t="shared" si="191"/>
        <v>0</v>
      </c>
      <c r="P4848" t="s">
        <v>12694</v>
      </c>
    </row>
    <row r="4849" spans="2:16" x14ac:dyDescent="0.25">
      <c r="B4849" t="s">
        <v>4854</v>
      </c>
      <c r="C4849" s="119" t="s">
        <v>60</v>
      </c>
      <c r="D4849" t="s">
        <v>11537</v>
      </c>
      <c r="E4849" t="s">
        <v>11530</v>
      </c>
      <c r="F4849" t="s">
        <v>11540</v>
      </c>
      <c r="G4849" t="s">
        <v>61</v>
      </c>
      <c r="H4849" t="s">
        <v>18</v>
      </c>
      <c r="I4849" t="s">
        <v>11541</v>
      </c>
      <c r="J4849">
        <v>2016</v>
      </c>
      <c r="K4849">
        <v>615.14</v>
      </c>
      <c r="L4849">
        <v>28</v>
      </c>
      <c r="M4849">
        <v>1</v>
      </c>
      <c r="N4849">
        <f t="shared" si="190"/>
        <v>0</v>
      </c>
      <c r="O4849">
        <f t="shared" si="191"/>
        <v>0</v>
      </c>
      <c r="P4849" t="s">
        <v>12694</v>
      </c>
    </row>
    <row r="4850" spans="2:16" x14ac:dyDescent="0.25">
      <c r="B4850" t="s">
        <v>4855</v>
      </c>
      <c r="C4850" s="119" t="s">
        <v>60</v>
      </c>
      <c r="D4850" t="s">
        <v>11537</v>
      </c>
      <c r="E4850" t="s">
        <v>11530</v>
      </c>
      <c r="F4850" t="s">
        <v>11540</v>
      </c>
      <c r="G4850" t="s">
        <v>61</v>
      </c>
      <c r="H4850" t="s">
        <v>18</v>
      </c>
      <c r="I4850" t="s">
        <v>11541</v>
      </c>
      <c r="J4850">
        <v>2016</v>
      </c>
      <c r="K4850">
        <v>1132.3399999999999</v>
      </c>
      <c r="L4850">
        <v>28</v>
      </c>
      <c r="M4850">
        <v>1</v>
      </c>
      <c r="N4850">
        <f t="shared" si="190"/>
        <v>0</v>
      </c>
      <c r="O4850">
        <f t="shared" si="191"/>
        <v>0</v>
      </c>
      <c r="P4850" t="s">
        <v>12694</v>
      </c>
    </row>
    <row r="4851" spans="2:16" x14ac:dyDescent="0.25">
      <c r="B4851" t="s">
        <v>4856</v>
      </c>
      <c r="C4851" s="119" t="s">
        <v>60</v>
      </c>
      <c r="D4851" t="s">
        <v>11537</v>
      </c>
      <c r="E4851" t="s">
        <v>11530</v>
      </c>
      <c r="F4851" t="s">
        <v>11540</v>
      </c>
      <c r="G4851" t="s">
        <v>61</v>
      </c>
      <c r="H4851" t="s">
        <v>18</v>
      </c>
      <c r="I4851" t="s">
        <v>11541</v>
      </c>
      <c r="J4851">
        <v>2016</v>
      </c>
      <c r="K4851">
        <v>817.36</v>
      </c>
      <c r="L4851">
        <v>28</v>
      </c>
      <c r="M4851">
        <v>1</v>
      </c>
      <c r="N4851">
        <f t="shared" si="190"/>
        <v>0</v>
      </c>
      <c r="O4851">
        <f t="shared" si="191"/>
        <v>0</v>
      </c>
      <c r="P4851" t="s">
        <v>12694</v>
      </c>
    </row>
    <row r="4852" spans="2:16" x14ac:dyDescent="0.25">
      <c r="B4852" t="s">
        <v>4857</v>
      </c>
      <c r="C4852" s="119" t="s">
        <v>60</v>
      </c>
      <c r="D4852" t="s">
        <v>11537</v>
      </c>
      <c r="E4852" t="s">
        <v>11530</v>
      </c>
      <c r="F4852" t="s">
        <v>11540</v>
      </c>
      <c r="G4852" t="s">
        <v>61</v>
      </c>
      <c r="H4852" t="s">
        <v>18</v>
      </c>
      <c r="I4852" t="s">
        <v>11541</v>
      </c>
      <c r="J4852">
        <v>2016</v>
      </c>
      <c r="K4852">
        <v>646.4</v>
      </c>
      <c r="L4852">
        <v>23</v>
      </c>
      <c r="M4852">
        <v>1</v>
      </c>
      <c r="N4852">
        <f t="shared" si="190"/>
        <v>0</v>
      </c>
      <c r="O4852">
        <f t="shared" si="191"/>
        <v>0</v>
      </c>
      <c r="P4852" t="s">
        <v>12694</v>
      </c>
    </row>
    <row r="4853" spans="2:16" x14ac:dyDescent="0.25">
      <c r="B4853" t="s">
        <v>4858</v>
      </c>
      <c r="C4853" s="119" t="s">
        <v>60</v>
      </c>
      <c r="D4853" t="s">
        <v>11537</v>
      </c>
      <c r="E4853" t="s">
        <v>11530</v>
      </c>
      <c r="F4853" t="s">
        <v>11540</v>
      </c>
      <c r="G4853" t="s">
        <v>61</v>
      </c>
      <c r="H4853" t="s">
        <v>18</v>
      </c>
      <c r="I4853" t="s">
        <v>11541</v>
      </c>
      <c r="J4853">
        <v>2016</v>
      </c>
      <c r="K4853">
        <v>645.34</v>
      </c>
      <c r="L4853">
        <v>19</v>
      </c>
      <c r="M4853">
        <v>1</v>
      </c>
      <c r="N4853">
        <f t="shared" si="190"/>
        <v>0</v>
      </c>
      <c r="O4853">
        <f t="shared" si="191"/>
        <v>0</v>
      </c>
      <c r="P4853" t="s">
        <v>12694</v>
      </c>
    </row>
    <row r="4854" spans="2:16" x14ac:dyDescent="0.25">
      <c r="B4854" t="s">
        <v>4859</v>
      </c>
      <c r="C4854" s="119" t="s">
        <v>60</v>
      </c>
      <c r="D4854" t="s">
        <v>11537</v>
      </c>
      <c r="E4854" t="s">
        <v>11530</v>
      </c>
      <c r="F4854" t="s">
        <v>11540</v>
      </c>
      <c r="G4854" t="s">
        <v>61</v>
      </c>
      <c r="H4854" t="s">
        <v>18</v>
      </c>
      <c r="I4854" t="s">
        <v>11541</v>
      </c>
      <c r="J4854">
        <v>2016</v>
      </c>
      <c r="K4854">
        <v>617.41</v>
      </c>
      <c r="L4854">
        <v>33</v>
      </c>
      <c r="M4854">
        <v>1</v>
      </c>
      <c r="N4854">
        <f t="shared" si="190"/>
        <v>0</v>
      </c>
      <c r="O4854">
        <f t="shared" si="191"/>
        <v>0</v>
      </c>
      <c r="P4854" t="s">
        <v>12694</v>
      </c>
    </row>
    <row r="4855" spans="2:16" x14ac:dyDescent="0.25">
      <c r="B4855" t="s">
        <v>4860</v>
      </c>
      <c r="C4855" s="119" t="s">
        <v>60</v>
      </c>
      <c r="D4855" t="s">
        <v>11537</v>
      </c>
      <c r="E4855" t="s">
        <v>11530</v>
      </c>
      <c r="F4855" t="s">
        <v>11540</v>
      </c>
      <c r="G4855" t="s">
        <v>61</v>
      </c>
      <c r="H4855" t="s">
        <v>18</v>
      </c>
      <c r="I4855" t="s">
        <v>11541</v>
      </c>
      <c r="J4855">
        <v>2016</v>
      </c>
      <c r="K4855">
        <v>615.22</v>
      </c>
      <c r="L4855">
        <v>20</v>
      </c>
      <c r="M4855">
        <v>1</v>
      </c>
      <c r="N4855">
        <f t="shared" si="190"/>
        <v>0</v>
      </c>
      <c r="O4855">
        <f t="shared" si="191"/>
        <v>0</v>
      </c>
      <c r="P4855" t="s">
        <v>12694</v>
      </c>
    </row>
    <row r="4856" spans="2:16" x14ac:dyDescent="0.25">
      <c r="B4856" t="s">
        <v>4861</v>
      </c>
      <c r="C4856" s="119" t="s">
        <v>60</v>
      </c>
      <c r="D4856" t="s">
        <v>11537</v>
      </c>
      <c r="E4856" t="s">
        <v>11530</v>
      </c>
      <c r="F4856" t="s">
        <v>11540</v>
      </c>
      <c r="G4856" t="s">
        <v>61</v>
      </c>
      <c r="H4856" t="s">
        <v>18</v>
      </c>
      <c r="I4856" t="s">
        <v>11541</v>
      </c>
      <c r="J4856">
        <v>2016</v>
      </c>
      <c r="K4856">
        <v>616.01</v>
      </c>
      <c r="L4856">
        <v>20</v>
      </c>
      <c r="M4856">
        <v>1</v>
      </c>
      <c r="N4856">
        <f t="shared" si="190"/>
        <v>0</v>
      </c>
      <c r="O4856">
        <f t="shared" si="191"/>
        <v>0</v>
      </c>
      <c r="P4856" t="s">
        <v>12694</v>
      </c>
    </row>
    <row r="4857" spans="2:16" x14ac:dyDescent="0.25">
      <c r="B4857" t="s">
        <v>4862</v>
      </c>
      <c r="C4857" s="119" t="s">
        <v>60</v>
      </c>
      <c r="D4857" t="s">
        <v>11537</v>
      </c>
      <c r="E4857" t="s">
        <v>11530</v>
      </c>
      <c r="F4857" t="s">
        <v>11540</v>
      </c>
      <c r="G4857" t="s">
        <v>61</v>
      </c>
      <c r="H4857" t="s">
        <v>18</v>
      </c>
      <c r="I4857" t="s">
        <v>11541</v>
      </c>
      <c r="J4857">
        <v>2016</v>
      </c>
      <c r="K4857">
        <v>616.77</v>
      </c>
      <c r="L4857">
        <v>28</v>
      </c>
      <c r="M4857">
        <v>1</v>
      </c>
      <c r="N4857">
        <f t="shared" si="190"/>
        <v>0</v>
      </c>
      <c r="O4857">
        <f t="shared" si="191"/>
        <v>0</v>
      </c>
      <c r="P4857" t="s">
        <v>12694</v>
      </c>
    </row>
    <row r="4858" spans="2:16" x14ac:dyDescent="0.25">
      <c r="B4858" t="s">
        <v>4863</v>
      </c>
      <c r="C4858" s="119" t="s">
        <v>60</v>
      </c>
      <c r="D4858" t="s">
        <v>11537</v>
      </c>
      <c r="E4858" t="s">
        <v>11530</v>
      </c>
      <c r="F4858" t="s">
        <v>11540</v>
      </c>
      <c r="G4858" t="s">
        <v>61</v>
      </c>
      <c r="H4858" t="s">
        <v>18</v>
      </c>
      <c r="I4858" t="s">
        <v>11541</v>
      </c>
      <c r="J4858">
        <v>2016</v>
      </c>
      <c r="K4858">
        <v>616.77</v>
      </c>
      <c r="L4858">
        <v>28</v>
      </c>
      <c r="M4858">
        <v>1</v>
      </c>
      <c r="N4858">
        <f t="shared" si="190"/>
        <v>0</v>
      </c>
      <c r="O4858">
        <f t="shared" si="191"/>
        <v>0</v>
      </c>
      <c r="P4858" t="s">
        <v>12694</v>
      </c>
    </row>
    <row r="4859" spans="2:16" x14ac:dyDescent="0.25">
      <c r="B4859" t="s">
        <v>4864</v>
      </c>
      <c r="C4859" s="119" t="s">
        <v>60</v>
      </c>
      <c r="D4859" t="s">
        <v>11542</v>
      </c>
      <c r="E4859" t="s">
        <v>11530</v>
      </c>
      <c r="F4859" t="s">
        <v>11540</v>
      </c>
      <c r="G4859" t="s">
        <v>61</v>
      </c>
      <c r="H4859" t="s">
        <v>18</v>
      </c>
      <c r="I4859" t="s">
        <v>11541</v>
      </c>
      <c r="J4859">
        <v>2016</v>
      </c>
      <c r="K4859">
        <v>646.42999999999995</v>
      </c>
      <c r="L4859">
        <v>21</v>
      </c>
      <c r="M4859">
        <v>1</v>
      </c>
      <c r="N4859">
        <f t="shared" si="190"/>
        <v>0</v>
      </c>
      <c r="O4859">
        <f t="shared" si="191"/>
        <v>0</v>
      </c>
      <c r="P4859" t="s">
        <v>12694</v>
      </c>
    </row>
    <row r="4860" spans="2:16" x14ac:dyDescent="0.25">
      <c r="B4860" t="s">
        <v>4865</v>
      </c>
      <c r="C4860" s="119" t="s">
        <v>60</v>
      </c>
      <c r="D4860" t="s">
        <v>11537</v>
      </c>
      <c r="E4860" t="s">
        <v>11530</v>
      </c>
      <c r="F4860" t="s">
        <v>11540</v>
      </c>
      <c r="G4860" t="s">
        <v>61</v>
      </c>
      <c r="H4860" t="s">
        <v>18</v>
      </c>
      <c r="I4860" t="s">
        <v>11541</v>
      </c>
      <c r="J4860">
        <v>2016</v>
      </c>
      <c r="K4860">
        <v>645.65</v>
      </c>
      <c r="L4860">
        <v>15</v>
      </c>
      <c r="M4860">
        <v>1</v>
      </c>
      <c r="N4860">
        <f t="shared" si="190"/>
        <v>0</v>
      </c>
      <c r="O4860">
        <f t="shared" si="191"/>
        <v>0</v>
      </c>
      <c r="P4860" t="s">
        <v>12694</v>
      </c>
    </row>
    <row r="4861" spans="2:16" x14ac:dyDescent="0.25">
      <c r="B4861" t="s">
        <v>4866</v>
      </c>
      <c r="C4861" s="119" t="s">
        <v>60</v>
      </c>
      <c r="D4861" t="s">
        <v>11537</v>
      </c>
      <c r="E4861" t="s">
        <v>11530</v>
      </c>
      <c r="F4861" t="s">
        <v>11540</v>
      </c>
      <c r="G4861" t="s">
        <v>61</v>
      </c>
      <c r="H4861" t="s">
        <v>18</v>
      </c>
      <c r="I4861" t="s">
        <v>11541</v>
      </c>
      <c r="J4861">
        <v>2016</v>
      </c>
      <c r="K4861">
        <v>645.65</v>
      </c>
      <c r="L4861">
        <v>15</v>
      </c>
      <c r="M4861">
        <v>1</v>
      </c>
      <c r="N4861">
        <f t="shared" si="190"/>
        <v>0</v>
      </c>
      <c r="O4861">
        <f t="shared" si="191"/>
        <v>0</v>
      </c>
      <c r="P4861" t="s">
        <v>12694</v>
      </c>
    </row>
    <row r="4862" spans="2:16" x14ac:dyDescent="0.25">
      <c r="B4862" t="s">
        <v>4867</v>
      </c>
      <c r="C4862" s="119" t="s">
        <v>60</v>
      </c>
      <c r="D4862" t="s">
        <v>11537</v>
      </c>
      <c r="E4862" t="s">
        <v>11530</v>
      </c>
      <c r="F4862" t="s">
        <v>11540</v>
      </c>
      <c r="G4862" t="s">
        <v>61</v>
      </c>
      <c r="H4862" t="s">
        <v>18</v>
      </c>
      <c r="I4862" t="s">
        <v>11541</v>
      </c>
      <c r="J4862">
        <v>2016</v>
      </c>
      <c r="K4862">
        <v>646.16999999999996</v>
      </c>
      <c r="L4862">
        <v>19</v>
      </c>
      <c r="M4862">
        <v>1</v>
      </c>
      <c r="N4862">
        <f t="shared" si="190"/>
        <v>0</v>
      </c>
      <c r="O4862">
        <f t="shared" si="191"/>
        <v>0</v>
      </c>
      <c r="P4862" t="s">
        <v>12694</v>
      </c>
    </row>
    <row r="4863" spans="2:16" x14ac:dyDescent="0.25">
      <c r="B4863" t="s">
        <v>4868</v>
      </c>
      <c r="C4863" s="119" t="s">
        <v>60</v>
      </c>
      <c r="D4863" t="s">
        <v>11539</v>
      </c>
      <c r="E4863" t="s">
        <v>11530</v>
      </c>
      <c r="F4863" t="s">
        <v>11540</v>
      </c>
      <c r="G4863" t="s">
        <v>61</v>
      </c>
      <c r="H4863" t="s">
        <v>18</v>
      </c>
      <c r="I4863" t="s">
        <v>11541</v>
      </c>
      <c r="J4863">
        <v>2016</v>
      </c>
      <c r="K4863">
        <v>617.21</v>
      </c>
      <c r="L4863">
        <v>20</v>
      </c>
      <c r="M4863">
        <v>1</v>
      </c>
      <c r="N4863">
        <f t="shared" si="190"/>
        <v>0</v>
      </c>
      <c r="O4863">
        <f t="shared" si="191"/>
        <v>0</v>
      </c>
      <c r="P4863" t="s">
        <v>12694</v>
      </c>
    </row>
    <row r="4864" spans="2:16" x14ac:dyDescent="0.25">
      <c r="B4864" t="s">
        <v>4869</v>
      </c>
      <c r="C4864" s="119" t="s">
        <v>60</v>
      </c>
      <c r="D4864" t="s">
        <v>11539</v>
      </c>
      <c r="E4864" t="s">
        <v>11530</v>
      </c>
      <c r="F4864" t="s">
        <v>11540</v>
      </c>
      <c r="G4864" t="s">
        <v>61</v>
      </c>
      <c r="H4864" t="s">
        <v>18</v>
      </c>
      <c r="I4864" t="s">
        <v>11541</v>
      </c>
      <c r="J4864">
        <v>2016</v>
      </c>
      <c r="K4864">
        <v>621.41</v>
      </c>
      <c r="L4864">
        <v>64</v>
      </c>
      <c r="M4864">
        <v>1</v>
      </c>
      <c r="N4864">
        <f t="shared" si="190"/>
        <v>0</v>
      </c>
      <c r="O4864">
        <f t="shared" si="191"/>
        <v>0</v>
      </c>
      <c r="P4864" t="s">
        <v>12694</v>
      </c>
    </row>
    <row r="4865" spans="2:16" x14ac:dyDescent="0.25">
      <c r="B4865" t="s">
        <v>4870</v>
      </c>
      <c r="C4865" s="119" t="s">
        <v>60</v>
      </c>
      <c r="D4865" t="s">
        <v>11546</v>
      </c>
      <c r="E4865" t="s">
        <v>11530</v>
      </c>
      <c r="F4865" t="s">
        <v>11540</v>
      </c>
      <c r="G4865" t="s">
        <v>61</v>
      </c>
      <c r="H4865" t="s">
        <v>18</v>
      </c>
      <c r="I4865" t="s">
        <v>11541</v>
      </c>
      <c r="J4865">
        <v>2016</v>
      </c>
      <c r="K4865">
        <v>646.28</v>
      </c>
      <c r="L4865">
        <v>22</v>
      </c>
      <c r="M4865">
        <v>1</v>
      </c>
      <c r="N4865">
        <f t="shared" si="190"/>
        <v>0</v>
      </c>
      <c r="O4865">
        <f t="shared" si="191"/>
        <v>0</v>
      </c>
      <c r="P4865" t="s">
        <v>12694</v>
      </c>
    </row>
    <row r="4866" spans="2:16" x14ac:dyDescent="0.25">
      <c r="B4866" t="s">
        <v>4871</v>
      </c>
      <c r="C4866" s="119" t="s">
        <v>60</v>
      </c>
      <c r="D4866" t="s">
        <v>11537</v>
      </c>
      <c r="E4866" t="s">
        <v>11530</v>
      </c>
      <c r="F4866" t="s">
        <v>11540</v>
      </c>
      <c r="G4866" t="s">
        <v>61</v>
      </c>
      <c r="H4866" t="s">
        <v>18</v>
      </c>
      <c r="I4866" t="s">
        <v>11533</v>
      </c>
      <c r="J4866">
        <v>2016</v>
      </c>
      <c r="K4866">
        <v>631.24</v>
      </c>
      <c r="L4866">
        <v>65</v>
      </c>
      <c r="M4866">
        <v>1</v>
      </c>
      <c r="N4866">
        <f t="shared" si="190"/>
        <v>0</v>
      </c>
      <c r="O4866">
        <f t="shared" si="191"/>
        <v>0</v>
      </c>
      <c r="P4866" t="s">
        <v>12694</v>
      </c>
    </row>
    <row r="4867" spans="2:16" x14ac:dyDescent="0.25">
      <c r="B4867" t="s">
        <v>4872</v>
      </c>
      <c r="C4867" s="119" t="s">
        <v>60</v>
      </c>
      <c r="D4867" t="s">
        <v>11539</v>
      </c>
      <c r="E4867" t="s">
        <v>11530</v>
      </c>
      <c r="F4867" t="s">
        <v>11540</v>
      </c>
      <c r="G4867" t="s">
        <v>61</v>
      </c>
      <c r="H4867" t="s">
        <v>18</v>
      </c>
      <c r="I4867" t="s">
        <v>11541</v>
      </c>
      <c r="J4867">
        <v>2016</v>
      </c>
      <c r="K4867">
        <v>617.59</v>
      </c>
      <c r="L4867">
        <v>23</v>
      </c>
      <c r="M4867">
        <v>1</v>
      </c>
      <c r="N4867">
        <f t="shared" si="190"/>
        <v>0</v>
      </c>
      <c r="O4867">
        <f t="shared" si="191"/>
        <v>0</v>
      </c>
      <c r="P4867" t="s">
        <v>12694</v>
      </c>
    </row>
    <row r="4868" spans="2:16" x14ac:dyDescent="0.25">
      <c r="B4868" t="s">
        <v>4873</v>
      </c>
      <c r="C4868" s="119" t="s">
        <v>60</v>
      </c>
      <c r="D4868" t="s">
        <v>11539</v>
      </c>
      <c r="E4868" t="s">
        <v>11530</v>
      </c>
      <c r="F4868" t="s">
        <v>11540</v>
      </c>
      <c r="G4868" t="s">
        <v>61</v>
      </c>
      <c r="H4868" t="s">
        <v>18</v>
      </c>
      <c r="I4868" t="s">
        <v>11541</v>
      </c>
      <c r="J4868">
        <v>2016</v>
      </c>
      <c r="K4868">
        <v>649.11</v>
      </c>
      <c r="L4868">
        <v>32</v>
      </c>
      <c r="M4868">
        <v>1</v>
      </c>
      <c r="N4868">
        <f t="shared" si="190"/>
        <v>0</v>
      </c>
      <c r="O4868">
        <f t="shared" si="191"/>
        <v>0</v>
      </c>
      <c r="P4868" t="s">
        <v>12694</v>
      </c>
    </row>
    <row r="4869" spans="2:16" x14ac:dyDescent="0.25">
      <c r="B4869" t="s">
        <v>4874</v>
      </c>
      <c r="C4869" s="119" t="s">
        <v>60</v>
      </c>
      <c r="D4869" t="s">
        <v>11537</v>
      </c>
      <c r="E4869" t="s">
        <v>11530</v>
      </c>
      <c r="F4869" t="s">
        <v>11540</v>
      </c>
      <c r="G4869" t="s">
        <v>61</v>
      </c>
      <c r="H4869" t="s">
        <v>18</v>
      </c>
      <c r="I4869" t="s">
        <v>11541</v>
      </c>
      <c r="J4869">
        <v>2016</v>
      </c>
      <c r="K4869">
        <v>836.09</v>
      </c>
      <c r="L4869">
        <v>31</v>
      </c>
      <c r="M4869">
        <v>1</v>
      </c>
      <c r="N4869">
        <f t="shared" si="190"/>
        <v>0</v>
      </c>
      <c r="O4869">
        <f t="shared" si="191"/>
        <v>0</v>
      </c>
      <c r="P4869" t="s">
        <v>12694</v>
      </c>
    </row>
    <row r="4870" spans="2:16" x14ac:dyDescent="0.25">
      <c r="B4870" t="s">
        <v>4875</v>
      </c>
      <c r="C4870" s="119" t="s">
        <v>60</v>
      </c>
      <c r="D4870" t="s">
        <v>11537</v>
      </c>
      <c r="E4870" t="s">
        <v>11530</v>
      </c>
      <c r="F4870" t="s">
        <v>11540</v>
      </c>
      <c r="G4870" t="s">
        <v>61</v>
      </c>
      <c r="H4870" t="s">
        <v>18</v>
      </c>
      <c r="I4870" t="s">
        <v>11541</v>
      </c>
      <c r="J4870">
        <v>2016</v>
      </c>
      <c r="K4870">
        <v>615.48</v>
      </c>
      <c r="L4870">
        <v>18</v>
      </c>
      <c r="M4870">
        <v>1</v>
      </c>
      <c r="N4870">
        <f t="shared" si="190"/>
        <v>0</v>
      </c>
      <c r="O4870">
        <f t="shared" si="191"/>
        <v>0</v>
      </c>
      <c r="P4870" t="s">
        <v>12694</v>
      </c>
    </row>
    <row r="4871" spans="2:16" x14ac:dyDescent="0.25">
      <c r="B4871" t="s">
        <v>4876</v>
      </c>
      <c r="C4871" s="119" t="s">
        <v>60</v>
      </c>
      <c r="D4871" t="s">
        <v>11537</v>
      </c>
      <c r="E4871" t="s">
        <v>11530</v>
      </c>
      <c r="F4871" t="s">
        <v>11540</v>
      </c>
      <c r="G4871" t="s">
        <v>61</v>
      </c>
      <c r="H4871" t="s">
        <v>18</v>
      </c>
      <c r="I4871" t="s">
        <v>11541</v>
      </c>
      <c r="J4871">
        <v>2016</v>
      </c>
      <c r="K4871">
        <v>648.98</v>
      </c>
      <c r="L4871">
        <v>31</v>
      </c>
      <c r="M4871">
        <v>1</v>
      </c>
      <c r="N4871">
        <f t="shared" si="190"/>
        <v>0</v>
      </c>
      <c r="O4871">
        <f t="shared" si="191"/>
        <v>0</v>
      </c>
      <c r="P4871" t="s">
        <v>12694</v>
      </c>
    </row>
    <row r="4872" spans="2:16" x14ac:dyDescent="0.25">
      <c r="B4872" t="s">
        <v>4877</v>
      </c>
      <c r="C4872" s="119" t="s">
        <v>60</v>
      </c>
      <c r="D4872" t="s">
        <v>11537</v>
      </c>
      <c r="E4872" t="s">
        <v>11530</v>
      </c>
      <c r="F4872" t="s">
        <v>11540</v>
      </c>
      <c r="G4872" t="s">
        <v>61</v>
      </c>
      <c r="H4872" t="s">
        <v>18</v>
      </c>
      <c r="I4872" t="s">
        <v>11541</v>
      </c>
      <c r="J4872">
        <v>2016</v>
      </c>
      <c r="K4872">
        <v>617.59</v>
      </c>
      <c r="L4872">
        <v>23</v>
      </c>
      <c r="M4872">
        <v>1</v>
      </c>
      <c r="N4872">
        <f t="shared" si="190"/>
        <v>0</v>
      </c>
      <c r="O4872">
        <f t="shared" si="191"/>
        <v>0</v>
      </c>
      <c r="P4872" t="s">
        <v>12694</v>
      </c>
    </row>
    <row r="4873" spans="2:16" x14ac:dyDescent="0.25">
      <c r="B4873" t="s">
        <v>4878</v>
      </c>
      <c r="C4873" s="119" t="s">
        <v>60</v>
      </c>
      <c r="D4873" t="s">
        <v>11537</v>
      </c>
      <c r="E4873" t="s">
        <v>11530</v>
      </c>
      <c r="F4873" t="s">
        <v>11540</v>
      </c>
      <c r="G4873" t="s">
        <v>61</v>
      </c>
      <c r="H4873" t="s">
        <v>18</v>
      </c>
      <c r="I4873" t="s">
        <v>11541</v>
      </c>
      <c r="J4873">
        <v>2016</v>
      </c>
      <c r="K4873">
        <v>617.47</v>
      </c>
      <c r="L4873">
        <v>22</v>
      </c>
      <c r="M4873">
        <v>1</v>
      </c>
      <c r="N4873">
        <f t="shared" si="190"/>
        <v>0</v>
      </c>
      <c r="O4873">
        <f t="shared" si="191"/>
        <v>0</v>
      </c>
      <c r="P4873" t="s">
        <v>12694</v>
      </c>
    </row>
    <row r="4874" spans="2:16" x14ac:dyDescent="0.25">
      <c r="B4874" t="s">
        <v>4879</v>
      </c>
      <c r="C4874" s="119" t="s">
        <v>60</v>
      </c>
      <c r="D4874" t="s">
        <v>11537</v>
      </c>
      <c r="E4874" t="s">
        <v>11530</v>
      </c>
      <c r="F4874" t="s">
        <v>11540</v>
      </c>
      <c r="G4874" t="s">
        <v>61</v>
      </c>
      <c r="H4874" t="s">
        <v>18</v>
      </c>
      <c r="I4874" t="s">
        <v>11541</v>
      </c>
      <c r="J4874">
        <v>2016</v>
      </c>
      <c r="K4874">
        <v>617.47</v>
      </c>
      <c r="L4874">
        <v>22</v>
      </c>
      <c r="M4874">
        <v>1</v>
      </c>
      <c r="N4874">
        <f t="shared" si="190"/>
        <v>0</v>
      </c>
      <c r="O4874">
        <f t="shared" si="191"/>
        <v>0</v>
      </c>
      <c r="P4874" t="s">
        <v>12694</v>
      </c>
    </row>
    <row r="4875" spans="2:16" x14ac:dyDescent="0.25">
      <c r="B4875" t="s">
        <v>4880</v>
      </c>
      <c r="C4875" s="119" t="s">
        <v>60</v>
      </c>
      <c r="D4875" t="s">
        <v>11537</v>
      </c>
      <c r="E4875" t="s">
        <v>11530</v>
      </c>
      <c r="F4875" t="s">
        <v>11540</v>
      </c>
      <c r="G4875" t="s">
        <v>61</v>
      </c>
      <c r="H4875" t="s">
        <v>18</v>
      </c>
      <c r="I4875" t="s">
        <v>11541</v>
      </c>
      <c r="J4875">
        <v>2016</v>
      </c>
      <c r="K4875">
        <v>647.42999999999995</v>
      </c>
      <c r="L4875">
        <v>19</v>
      </c>
      <c r="M4875">
        <v>1</v>
      </c>
      <c r="N4875">
        <f t="shared" ref="N4875:N4938" si="192">IF(K4875&lt;100,1,0)</f>
        <v>0</v>
      </c>
      <c r="O4875">
        <f t="shared" si="191"/>
        <v>0</v>
      </c>
      <c r="P4875" t="s">
        <v>12694</v>
      </c>
    </row>
    <row r="4876" spans="2:16" x14ac:dyDescent="0.25">
      <c r="B4876" t="s">
        <v>4881</v>
      </c>
      <c r="C4876" s="119" t="s">
        <v>60</v>
      </c>
      <c r="D4876" t="s">
        <v>11537</v>
      </c>
      <c r="E4876" t="s">
        <v>11530</v>
      </c>
      <c r="F4876" t="s">
        <v>11540</v>
      </c>
      <c r="G4876" t="s">
        <v>61</v>
      </c>
      <c r="H4876" t="s">
        <v>18</v>
      </c>
      <c r="I4876" t="s">
        <v>11541</v>
      </c>
      <c r="J4876">
        <v>2016</v>
      </c>
      <c r="K4876">
        <v>649.23</v>
      </c>
      <c r="L4876">
        <v>33</v>
      </c>
      <c r="M4876">
        <v>1</v>
      </c>
      <c r="N4876">
        <f t="shared" si="192"/>
        <v>0</v>
      </c>
      <c r="O4876">
        <f t="shared" si="191"/>
        <v>0</v>
      </c>
      <c r="P4876" t="s">
        <v>12694</v>
      </c>
    </row>
    <row r="4877" spans="2:16" x14ac:dyDescent="0.25">
      <c r="B4877" t="s">
        <v>4882</v>
      </c>
      <c r="C4877" s="119" t="s">
        <v>60</v>
      </c>
      <c r="D4877" t="s">
        <v>11539</v>
      </c>
      <c r="E4877" t="s">
        <v>11530</v>
      </c>
      <c r="F4877" t="s">
        <v>11540</v>
      </c>
      <c r="G4877" t="s">
        <v>61</v>
      </c>
      <c r="H4877" t="s">
        <v>18</v>
      </c>
      <c r="I4877" t="s">
        <v>11541</v>
      </c>
      <c r="J4877">
        <v>2016</v>
      </c>
      <c r="K4877">
        <v>831.22</v>
      </c>
      <c r="L4877">
        <v>27</v>
      </c>
      <c r="M4877">
        <v>1</v>
      </c>
      <c r="N4877">
        <f t="shared" si="192"/>
        <v>0</v>
      </c>
      <c r="O4877">
        <f t="shared" si="191"/>
        <v>0</v>
      </c>
      <c r="P4877" t="s">
        <v>12694</v>
      </c>
    </row>
    <row r="4878" spans="2:16" x14ac:dyDescent="0.25">
      <c r="B4878" t="s">
        <v>4883</v>
      </c>
      <c r="C4878" s="119" t="s">
        <v>60</v>
      </c>
      <c r="D4878" t="s">
        <v>11537</v>
      </c>
      <c r="E4878" t="s">
        <v>11530</v>
      </c>
      <c r="F4878" t="s">
        <v>11540</v>
      </c>
      <c r="G4878" t="s">
        <v>61</v>
      </c>
      <c r="H4878" t="s">
        <v>18</v>
      </c>
      <c r="I4878" t="s">
        <v>11541</v>
      </c>
      <c r="J4878">
        <v>2016</v>
      </c>
      <c r="K4878">
        <v>651.04999999999995</v>
      </c>
      <c r="L4878">
        <v>47</v>
      </c>
      <c r="M4878">
        <v>1</v>
      </c>
      <c r="N4878">
        <f t="shared" si="192"/>
        <v>0</v>
      </c>
      <c r="O4878">
        <f t="shared" si="191"/>
        <v>0</v>
      </c>
      <c r="P4878" t="s">
        <v>12694</v>
      </c>
    </row>
    <row r="4879" spans="2:16" x14ac:dyDescent="0.25">
      <c r="B4879" t="s">
        <v>4884</v>
      </c>
      <c r="C4879" s="119" t="s">
        <v>60</v>
      </c>
      <c r="D4879" t="s">
        <v>11537</v>
      </c>
      <c r="E4879" t="s">
        <v>11530</v>
      </c>
      <c r="F4879" t="s">
        <v>11540</v>
      </c>
      <c r="G4879" t="s">
        <v>61</v>
      </c>
      <c r="H4879" t="s">
        <v>18</v>
      </c>
      <c r="I4879" t="s">
        <v>11541</v>
      </c>
      <c r="J4879">
        <v>2016</v>
      </c>
      <c r="K4879">
        <v>651.44000000000005</v>
      </c>
      <c r="L4879">
        <v>50</v>
      </c>
      <c r="M4879">
        <v>1</v>
      </c>
      <c r="N4879">
        <f t="shared" si="192"/>
        <v>0</v>
      </c>
      <c r="O4879">
        <f t="shared" si="191"/>
        <v>0</v>
      </c>
      <c r="P4879" t="s">
        <v>12694</v>
      </c>
    </row>
    <row r="4880" spans="2:16" x14ac:dyDescent="0.25">
      <c r="B4880" t="s">
        <v>4885</v>
      </c>
      <c r="C4880" s="119" t="s">
        <v>60</v>
      </c>
      <c r="D4880" t="s">
        <v>11537</v>
      </c>
      <c r="E4880" t="s">
        <v>11530</v>
      </c>
      <c r="F4880" t="s">
        <v>11540</v>
      </c>
      <c r="G4880" t="s">
        <v>61</v>
      </c>
      <c r="H4880" t="s">
        <v>18</v>
      </c>
      <c r="I4880" t="s">
        <v>11541</v>
      </c>
      <c r="J4880">
        <v>2016</v>
      </c>
      <c r="K4880">
        <v>651.29999999999995</v>
      </c>
      <c r="L4880">
        <v>49</v>
      </c>
      <c r="M4880">
        <v>1</v>
      </c>
      <c r="N4880">
        <f t="shared" si="192"/>
        <v>0</v>
      </c>
      <c r="O4880">
        <f t="shared" ref="O4880:O4943" si="193">IF(OR(L4880="",L4880&lt;=0),1,0)</f>
        <v>0</v>
      </c>
      <c r="P4880" t="s">
        <v>12694</v>
      </c>
    </row>
    <row r="4881" spans="2:16" x14ac:dyDescent="0.25">
      <c r="B4881" t="s">
        <v>4886</v>
      </c>
      <c r="C4881" s="119" t="s">
        <v>60</v>
      </c>
      <c r="D4881" t="s">
        <v>11537</v>
      </c>
      <c r="E4881" t="s">
        <v>11530</v>
      </c>
      <c r="F4881" t="s">
        <v>11540</v>
      </c>
      <c r="G4881" t="s">
        <v>61</v>
      </c>
      <c r="H4881" t="s">
        <v>18</v>
      </c>
      <c r="I4881" t="s">
        <v>11541</v>
      </c>
      <c r="J4881">
        <v>2016</v>
      </c>
      <c r="K4881">
        <v>647.94000000000005</v>
      </c>
      <c r="L4881">
        <v>23</v>
      </c>
      <c r="M4881">
        <v>1</v>
      </c>
      <c r="N4881">
        <f t="shared" si="192"/>
        <v>0</v>
      </c>
      <c r="O4881">
        <f t="shared" si="193"/>
        <v>0</v>
      </c>
      <c r="P4881" t="s">
        <v>12694</v>
      </c>
    </row>
    <row r="4882" spans="2:16" x14ac:dyDescent="0.25">
      <c r="B4882" t="s">
        <v>4887</v>
      </c>
      <c r="C4882" s="119" t="s">
        <v>60</v>
      </c>
      <c r="D4882" t="s">
        <v>11537</v>
      </c>
      <c r="E4882" t="s">
        <v>11530</v>
      </c>
      <c r="F4882" t="s">
        <v>11540</v>
      </c>
      <c r="G4882" t="s">
        <v>61</v>
      </c>
      <c r="H4882" t="s">
        <v>18</v>
      </c>
      <c r="I4882" t="s">
        <v>11541</v>
      </c>
      <c r="J4882">
        <v>2016</v>
      </c>
      <c r="K4882">
        <v>648.72</v>
      </c>
      <c r="L4882">
        <v>29</v>
      </c>
      <c r="M4882">
        <v>1</v>
      </c>
      <c r="N4882">
        <f t="shared" si="192"/>
        <v>0</v>
      </c>
      <c r="O4882">
        <f t="shared" si="193"/>
        <v>0</v>
      </c>
      <c r="P4882" t="s">
        <v>12694</v>
      </c>
    </row>
    <row r="4883" spans="2:16" x14ac:dyDescent="0.25">
      <c r="B4883" t="s">
        <v>4888</v>
      </c>
      <c r="C4883" s="119" t="s">
        <v>60</v>
      </c>
      <c r="D4883" t="s">
        <v>11537</v>
      </c>
      <c r="E4883" t="s">
        <v>11530</v>
      </c>
      <c r="F4883" t="s">
        <v>11540</v>
      </c>
      <c r="G4883" t="s">
        <v>61</v>
      </c>
      <c r="H4883" t="s">
        <v>18</v>
      </c>
      <c r="I4883" t="s">
        <v>11541</v>
      </c>
      <c r="J4883">
        <v>2016</v>
      </c>
      <c r="K4883">
        <v>647.4</v>
      </c>
      <c r="L4883">
        <v>30</v>
      </c>
      <c r="M4883">
        <v>1</v>
      </c>
      <c r="N4883">
        <f t="shared" si="192"/>
        <v>0</v>
      </c>
      <c r="O4883">
        <f t="shared" si="193"/>
        <v>0</v>
      </c>
      <c r="P4883" t="s">
        <v>12694</v>
      </c>
    </row>
    <row r="4884" spans="2:16" x14ac:dyDescent="0.25">
      <c r="B4884" t="s">
        <v>4889</v>
      </c>
      <c r="C4884" s="119" t="s">
        <v>60</v>
      </c>
      <c r="D4884" t="s">
        <v>11537</v>
      </c>
      <c r="E4884" t="s">
        <v>11530</v>
      </c>
      <c r="F4884" t="s">
        <v>11540</v>
      </c>
      <c r="G4884" t="s">
        <v>61</v>
      </c>
      <c r="H4884" t="s">
        <v>18</v>
      </c>
      <c r="I4884" t="s">
        <v>11541</v>
      </c>
      <c r="J4884">
        <v>2016</v>
      </c>
      <c r="K4884">
        <v>647.21</v>
      </c>
      <c r="L4884">
        <v>30</v>
      </c>
      <c r="M4884">
        <v>1</v>
      </c>
      <c r="N4884">
        <f t="shared" si="192"/>
        <v>0</v>
      </c>
      <c r="O4884">
        <f t="shared" si="193"/>
        <v>0</v>
      </c>
      <c r="P4884" t="s">
        <v>12694</v>
      </c>
    </row>
    <row r="4885" spans="2:16" x14ac:dyDescent="0.25">
      <c r="B4885" t="s">
        <v>4890</v>
      </c>
      <c r="C4885" s="119" t="s">
        <v>60</v>
      </c>
      <c r="D4885" t="s">
        <v>11539</v>
      </c>
      <c r="E4885" t="s">
        <v>11530</v>
      </c>
      <c r="F4885" t="s">
        <v>11540</v>
      </c>
      <c r="G4885" t="s">
        <v>61</v>
      </c>
      <c r="H4885" t="s">
        <v>18</v>
      </c>
      <c r="I4885" t="s">
        <v>11541</v>
      </c>
      <c r="J4885">
        <v>2016</v>
      </c>
      <c r="K4885">
        <v>788.46</v>
      </c>
      <c r="L4885">
        <v>30</v>
      </c>
      <c r="M4885">
        <v>1</v>
      </c>
      <c r="N4885">
        <f t="shared" si="192"/>
        <v>0</v>
      </c>
      <c r="O4885">
        <f t="shared" si="193"/>
        <v>0</v>
      </c>
      <c r="P4885" t="s">
        <v>12694</v>
      </c>
    </row>
    <row r="4886" spans="2:16" x14ac:dyDescent="0.25">
      <c r="B4886" t="s">
        <v>4891</v>
      </c>
      <c r="C4886" s="119" t="s">
        <v>60</v>
      </c>
      <c r="D4886" t="s">
        <v>11539</v>
      </c>
      <c r="E4886" t="s">
        <v>11530</v>
      </c>
      <c r="F4886" t="s">
        <v>11540</v>
      </c>
      <c r="G4886" t="s">
        <v>61</v>
      </c>
      <c r="H4886" t="s">
        <v>18</v>
      </c>
      <c r="I4886" t="s">
        <v>11541</v>
      </c>
      <c r="J4886">
        <v>2016</v>
      </c>
      <c r="K4886">
        <v>617.73</v>
      </c>
      <c r="L4886">
        <v>24</v>
      </c>
      <c r="M4886">
        <v>1</v>
      </c>
      <c r="N4886">
        <f t="shared" si="192"/>
        <v>0</v>
      </c>
      <c r="O4886">
        <f t="shared" si="193"/>
        <v>0</v>
      </c>
      <c r="P4886" t="s">
        <v>12694</v>
      </c>
    </row>
    <row r="4887" spans="2:16" x14ac:dyDescent="0.25">
      <c r="B4887" t="s">
        <v>4892</v>
      </c>
      <c r="C4887" s="119" t="s">
        <v>60</v>
      </c>
      <c r="D4887" t="s">
        <v>11537</v>
      </c>
      <c r="E4887" t="s">
        <v>11530</v>
      </c>
      <c r="F4887" t="s">
        <v>11540</v>
      </c>
      <c r="G4887" t="s">
        <v>61</v>
      </c>
      <c r="H4887" t="s">
        <v>18</v>
      </c>
      <c r="I4887" t="s">
        <v>11541</v>
      </c>
      <c r="J4887">
        <v>2016</v>
      </c>
      <c r="K4887">
        <v>616.55999999999995</v>
      </c>
      <c r="L4887">
        <v>27</v>
      </c>
      <c r="M4887">
        <v>1</v>
      </c>
      <c r="N4887">
        <f t="shared" si="192"/>
        <v>0</v>
      </c>
      <c r="O4887">
        <f t="shared" si="193"/>
        <v>0</v>
      </c>
      <c r="P4887" t="s">
        <v>12694</v>
      </c>
    </row>
    <row r="4888" spans="2:16" x14ac:dyDescent="0.25">
      <c r="B4888" t="s">
        <v>4893</v>
      </c>
      <c r="C4888" s="119" t="s">
        <v>60</v>
      </c>
      <c r="D4888" t="s">
        <v>11537</v>
      </c>
      <c r="E4888" t="s">
        <v>11530</v>
      </c>
      <c r="F4888" t="s">
        <v>11540</v>
      </c>
      <c r="G4888" t="s">
        <v>61</v>
      </c>
      <c r="H4888" t="s">
        <v>18</v>
      </c>
      <c r="I4888" t="s">
        <v>11541</v>
      </c>
      <c r="J4888">
        <v>2016</v>
      </c>
      <c r="K4888">
        <v>616.17999999999995</v>
      </c>
      <c r="L4888">
        <v>24</v>
      </c>
      <c r="M4888">
        <v>1</v>
      </c>
      <c r="N4888">
        <f t="shared" si="192"/>
        <v>0</v>
      </c>
      <c r="O4888">
        <f t="shared" si="193"/>
        <v>0</v>
      </c>
      <c r="P4888" t="s">
        <v>12694</v>
      </c>
    </row>
    <row r="4889" spans="2:16" x14ac:dyDescent="0.25">
      <c r="B4889" t="s">
        <v>4894</v>
      </c>
      <c r="C4889" s="119" t="s">
        <v>60</v>
      </c>
      <c r="D4889" t="s">
        <v>11537</v>
      </c>
      <c r="E4889" t="s">
        <v>11530</v>
      </c>
      <c r="F4889" t="s">
        <v>11540</v>
      </c>
      <c r="G4889" t="s">
        <v>61</v>
      </c>
      <c r="H4889" t="s">
        <v>18</v>
      </c>
      <c r="I4889" t="s">
        <v>11541</v>
      </c>
      <c r="J4889">
        <v>2016</v>
      </c>
      <c r="K4889">
        <v>616.69000000000005</v>
      </c>
      <c r="L4889">
        <v>28</v>
      </c>
      <c r="M4889">
        <v>1</v>
      </c>
      <c r="N4889">
        <f t="shared" si="192"/>
        <v>0</v>
      </c>
      <c r="O4889">
        <f t="shared" si="193"/>
        <v>0</v>
      </c>
      <c r="P4889" t="s">
        <v>12694</v>
      </c>
    </row>
    <row r="4890" spans="2:16" x14ac:dyDescent="0.25">
      <c r="B4890" t="s">
        <v>4895</v>
      </c>
      <c r="C4890" s="119" t="s">
        <v>60</v>
      </c>
      <c r="D4890" t="s">
        <v>11537</v>
      </c>
      <c r="E4890" t="s">
        <v>11530</v>
      </c>
      <c r="F4890" t="s">
        <v>11540</v>
      </c>
      <c r="G4890" t="s">
        <v>61</v>
      </c>
      <c r="H4890" t="s">
        <v>18</v>
      </c>
      <c r="I4890" t="s">
        <v>11541</v>
      </c>
      <c r="J4890">
        <v>2016</v>
      </c>
      <c r="K4890">
        <v>615.54999999999995</v>
      </c>
      <c r="L4890">
        <v>19</v>
      </c>
      <c r="M4890">
        <v>1</v>
      </c>
      <c r="N4890">
        <f t="shared" si="192"/>
        <v>0</v>
      </c>
      <c r="O4890">
        <f t="shared" si="193"/>
        <v>0</v>
      </c>
      <c r="P4890" t="s">
        <v>12694</v>
      </c>
    </row>
    <row r="4891" spans="2:16" x14ac:dyDescent="0.25">
      <c r="B4891" t="s">
        <v>4896</v>
      </c>
      <c r="C4891" s="119" t="s">
        <v>60</v>
      </c>
      <c r="D4891" t="s">
        <v>11539</v>
      </c>
      <c r="E4891" t="s">
        <v>11530</v>
      </c>
      <c r="F4891" t="s">
        <v>11540</v>
      </c>
      <c r="G4891" t="s">
        <v>61</v>
      </c>
      <c r="H4891" t="s">
        <v>18</v>
      </c>
      <c r="I4891" t="s">
        <v>11541</v>
      </c>
      <c r="J4891">
        <v>2016</v>
      </c>
      <c r="K4891">
        <v>620.70000000000005</v>
      </c>
      <c r="L4891">
        <v>47</v>
      </c>
      <c r="M4891">
        <v>1</v>
      </c>
      <c r="N4891">
        <f t="shared" si="192"/>
        <v>0</v>
      </c>
      <c r="O4891">
        <f t="shared" si="193"/>
        <v>0</v>
      </c>
      <c r="P4891" t="s">
        <v>12694</v>
      </c>
    </row>
    <row r="4892" spans="2:16" x14ac:dyDescent="0.25">
      <c r="B4892" t="s">
        <v>4897</v>
      </c>
      <c r="C4892" s="119" t="s">
        <v>60</v>
      </c>
      <c r="D4892" t="s">
        <v>11539</v>
      </c>
      <c r="E4892" t="s">
        <v>11530</v>
      </c>
      <c r="F4892" t="s">
        <v>11540</v>
      </c>
      <c r="G4892" t="s">
        <v>61</v>
      </c>
      <c r="H4892" t="s">
        <v>18</v>
      </c>
      <c r="I4892" t="s">
        <v>11541</v>
      </c>
      <c r="J4892">
        <v>2016</v>
      </c>
      <c r="K4892">
        <v>619.27</v>
      </c>
      <c r="L4892">
        <v>36</v>
      </c>
      <c r="M4892">
        <v>1</v>
      </c>
      <c r="N4892">
        <f t="shared" si="192"/>
        <v>0</v>
      </c>
      <c r="O4892">
        <f t="shared" si="193"/>
        <v>0</v>
      </c>
      <c r="P4892" t="s">
        <v>12694</v>
      </c>
    </row>
    <row r="4893" spans="2:16" x14ac:dyDescent="0.25">
      <c r="B4893" t="s">
        <v>4898</v>
      </c>
      <c r="C4893" s="119" t="s">
        <v>60</v>
      </c>
      <c r="D4893" t="s">
        <v>11539</v>
      </c>
      <c r="E4893" t="s">
        <v>11530</v>
      </c>
      <c r="F4893" t="s">
        <v>11540</v>
      </c>
      <c r="G4893" t="s">
        <v>61</v>
      </c>
      <c r="H4893" t="s">
        <v>18</v>
      </c>
      <c r="I4893" t="s">
        <v>11541</v>
      </c>
      <c r="J4893">
        <v>2016</v>
      </c>
      <c r="K4893">
        <v>621.37</v>
      </c>
      <c r="L4893">
        <v>27</v>
      </c>
      <c r="M4893">
        <v>1</v>
      </c>
      <c r="N4893">
        <f t="shared" si="192"/>
        <v>0</v>
      </c>
      <c r="O4893">
        <f t="shared" si="193"/>
        <v>0</v>
      </c>
      <c r="P4893" t="s">
        <v>12694</v>
      </c>
    </row>
    <row r="4894" spans="2:16" x14ac:dyDescent="0.25">
      <c r="B4894" t="s">
        <v>4899</v>
      </c>
      <c r="C4894" s="119" t="s">
        <v>60</v>
      </c>
      <c r="D4894" t="s">
        <v>11537</v>
      </c>
      <c r="E4894" t="s">
        <v>11530</v>
      </c>
      <c r="F4894" t="s">
        <v>11540</v>
      </c>
      <c r="G4894" t="s">
        <v>61</v>
      </c>
      <c r="H4894" t="s">
        <v>18</v>
      </c>
      <c r="I4894" t="s">
        <v>11541</v>
      </c>
      <c r="J4894">
        <v>2016</v>
      </c>
      <c r="K4894">
        <v>616.65</v>
      </c>
      <c r="L4894">
        <v>27</v>
      </c>
      <c r="M4894">
        <v>1</v>
      </c>
      <c r="N4894">
        <f t="shared" si="192"/>
        <v>0</v>
      </c>
      <c r="O4894">
        <f t="shared" si="193"/>
        <v>0</v>
      </c>
      <c r="P4894" t="s">
        <v>12694</v>
      </c>
    </row>
    <row r="4895" spans="2:16" x14ac:dyDescent="0.25">
      <c r="B4895" t="s">
        <v>4900</v>
      </c>
      <c r="C4895" s="119" t="s">
        <v>60</v>
      </c>
      <c r="D4895" t="s">
        <v>11537</v>
      </c>
      <c r="E4895" t="s">
        <v>11530</v>
      </c>
      <c r="F4895" t="s">
        <v>11540</v>
      </c>
      <c r="G4895" t="s">
        <v>61</v>
      </c>
      <c r="H4895" t="s">
        <v>18</v>
      </c>
      <c r="I4895" t="s">
        <v>11541</v>
      </c>
      <c r="J4895">
        <v>2016</v>
      </c>
      <c r="K4895">
        <v>645.88</v>
      </c>
      <c r="L4895">
        <v>19</v>
      </c>
      <c r="M4895">
        <v>1</v>
      </c>
      <c r="N4895">
        <f t="shared" si="192"/>
        <v>0</v>
      </c>
      <c r="O4895">
        <f t="shared" si="193"/>
        <v>0</v>
      </c>
      <c r="P4895" t="s">
        <v>12694</v>
      </c>
    </row>
    <row r="4896" spans="2:16" x14ac:dyDescent="0.25">
      <c r="B4896" t="s">
        <v>4901</v>
      </c>
      <c r="C4896" s="119" t="s">
        <v>60</v>
      </c>
      <c r="D4896" t="s">
        <v>11537</v>
      </c>
      <c r="E4896" t="s">
        <v>11530</v>
      </c>
      <c r="F4896" t="s">
        <v>11540</v>
      </c>
      <c r="G4896" t="s">
        <v>61</v>
      </c>
      <c r="H4896" t="s">
        <v>18</v>
      </c>
      <c r="I4896" t="s">
        <v>11541</v>
      </c>
      <c r="J4896">
        <v>2016</v>
      </c>
      <c r="K4896">
        <v>615.62</v>
      </c>
      <c r="L4896">
        <v>19</v>
      </c>
      <c r="M4896">
        <v>1</v>
      </c>
      <c r="N4896">
        <f t="shared" si="192"/>
        <v>0</v>
      </c>
      <c r="O4896">
        <f t="shared" si="193"/>
        <v>0</v>
      </c>
      <c r="P4896" t="s">
        <v>12694</v>
      </c>
    </row>
    <row r="4897" spans="2:16" x14ac:dyDescent="0.25">
      <c r="B4897" t="s">
        <v>4902</v>
      </c>
      <c r="C4897" s="119" t="s">
        <v>60</v>
      </c>
      <c r="D4897" t="s">
        <v>11539</v>
      </c>
      <c r="E4897" t="s">
        <v>11530</v>
      </c>
      <c r="F4897" t="s">
        <v>11540</v>
      </c>
      <c r="G4897" t="s">
        <v>61</v>
      </c>
      <c r="H4897" t="s">
        <v>18</v>
      </c>
      <c r="I4897" t="s">
        <v>11533</v>
      </c>
      <c r="J4897">
        <v>2016</v>
      </c>
      <c r="K4897">
        <v>621.25</v>
      </c>
      <c r="L4897">
        <v>32</v>
      </c>
      <c r="M4897">
        <v>1</v>
      </c>
      <c r="N4897">
        <f t="shared" si="192"/>
        <v>0</v>
      </c>
      <c r="O4897">
        <f t="shared" si="193"/>
        <v>0</v>
      </c>
      <c r="P4897" t="s">
        <v>12694</v>
      </c>
    </row>
    <row r="4898" spans="2:16" x14ac:dyDescent="0.25">
      <c r="B4898" t="s">
        <v>4903</v>
      </c>
      <c r="C4898" s="119" t="s">
        <v>60</v>
      </c>
      <c r="D4898" t="s">
        <v>11537</v>
      </c>
      <c r="E4898" t="s">
        <v>11530</v>
      </c>
      <c r="F4898" t="s">
        <v>11540</v>
      </c>
      <c r="G4898" t="s">
        <v>61</v>
      </c>
      <c r="H4898" t="s">
        <v>18</v>
      </c>
      <c r="I4898" t="s">
        <v>11541</v>
      </c>
      <c r="J4898">
        <v>2016</v>
      </c>
      <c r="K4898">
        <v>646.45000000000005</v>
      </c>
      <c r="L4898">
        <v>24</v>
      </c>
      <c r="M4898">
        <v>1</v>
      </c>
      <c r="N4898">
        <f t="shared" si="192"/>
        <v>0</v>
      </c>
      <c r="O4898">
        <f t="shared" si="193"/>
        <v>0</v>
      </c>
      <c r="P4898" t="s">
        <v>12694</v>
      </c>
    </row>
    <row r="4899" spans="2:16" x14ac:dyDescent="0.25">
      <c r="B4899" t="s">
        <v>4904</v>
      </c>
      <c r="C4899" s="119" t="s">
        <v>60</v>
      </c>
      <c r="D4899" t="s">
        <v>11537</v>
      </c>
      <c r="E4899" t="s">
        <v>11530</v>
      </c>
      <c r="F4899" t="s">
        <v>11540</v>
      </c>
      <c r="G4899" t="s">
        <v>61</v>
      </c>
      <c r="H4899" t="s">
        <v>18</v>
      </c>
      <c r="I4899" t="s">
        <v>11541</v>
      </c>
      <c r="J4899">
        <v>2016</v>
      </c>
      <c r="K4899">
        <v>646.16</v>
      </c>
      <c r="L4899">
        <v>21</v>
      </c>
      <c r="M4899">
        <v>1</v>
      </c>
      <c r="N4899">
        <f t="shared" si="192"/>
        <v>0</v>
      </c>
      <c r="O4899">
        <f t="shared" si="193"/>
        <v>0</v>
      </c>
      <c r="P4899" t="s">
        <v>12694</v>
      </c>
    </row>
    <row r="4900" spans="2:16" x14ac:dyDescent="0.25">
      <c r="B4900" t="s">
        <v>4905</v>
      </c>
      <c r="C4900" s="119" t="s">
        <v>60</v>
      </c>
      <c r="D4900" t="s">
        <v>11537</v>
      </c>
      <c r="E4900" t="s">
        <v>11530</v>
      </c>
      <c r="F4900" t="s">
        <v>11540</v>
      </c>
      <c r="G4900" t="s">
        <v>61</v>
      </c>
      <c r="H4900" t="s">
        <v>18</v>
      </c>
      <c r="I4900" t="s">
        <v>11541</v>
      </c>
      <c r="J4900">
        <v>2016</v>
      </c>
      <c r="K4900">
        <v>646.41</v>
      </c>
      <c r="L4900">
        <v>23</v>
      </c>
      <c r="M4900">
        <v>1</v>
      </c>
      <c r="N4900">
        <f t="shared" si="192"/>
        <v>0</v>
      </c>
      <c r="O4900">
        <f t="shared" si="193"/>
        <v>0</v>
      </c>
      <c r="P4900" t="s">
        <v>12694</v>
      </c>
    </row>
    <row r="4901" spans="2:16" x14ac:dyDescent="0.25">
      <c r="B4901" t="s">
        <v>4906</v>
      </c>
      <c r="C4901" s="119" t="s">
        <v>60</v>
      </c>
      <c r="D4901" t="s">
        <v>11537</v>
      </c>
      <c r="E4901" t="s">
        <v>11530</v>
      </c>
      <c r="F4901" t="s">
        <v>11540</v>
      </c>
      <c r="G4901" t="s">
        <v>61</v>
      </c>
      <c r="H4901" t="s">
        <v>18</v>
      </c>
      <c r="I4901" t="s">
        <v>11541</v>
      </c>
      <c r="J4901">
        <v>2016</v>
      </c>
      <c r="K4901">
        <v>864.16</v>
      </c>
      <c r="L4901">
        <v>24</v>
      </c>
      <c r="M4901">
        <v>1</v>
      </c>
      <c r="N4901">
        <f t="shared" si="192"/>
        <v>0</v>
      </c>
      <c r="O4901">
        <f t="shared" si="193"/>
        <v>0</v>
      </c>
      <c r="P4901" t="s">
        <v>12694</v>
      </c>
    </row>
    <row r="4902" spans="2:16" x14ac:dyDescent="0.25">
      <c r="B4902" t="s">
        <v>4907</v>
      </c>
      <c r="C4902" s="119" t="s">
        <v>60</v>
      </c>
      <c r="D4902" t="s">
        <v>11537</v>
      </c>
      <c r="E4902" t="s">
        <v>11530</v>
      </c>
      <c r="F4902" t="s">
        <v>11540</v>
      </c>
      <c r="G4902" t="s">
        <v>61</v>
      </c>
      <c r="H4902" t="s">
        <v>18</v>
      </c>
      <c r="I4902" t="s">
        <v>11541</v>
      </c>
      <c r="J4902">
        <v>2016</v>
      </c>
      <c r="K4902">
        <v>617.48</v>
      </c>
      <c r="L4902">
        <v>26</v>
      </c>
      <c r="M4902">
        <v>1</v>
      </c>
      <c r="N4902">
        <f t="shared" si="192"/>
        <v>0</v>
      </c>
      <c r="O4902">
        <f t="shared" si="193"/>
        <v>0</v>
      </c>
      <c r="P4902" t="s">
        <v>12694</v>
      </c>
    </row>
    <row r="4903" spans="2:16" x14ac:dyDescent="0.25">
      <c r="B4903" t="s">
        <v>4908</v>
      </c>
      <c r="C4903" s="119" t="s">
        <v>60</v>
      </c>
      <c r="D4903" t="s">
        <v>11537</v>
      </c>
      <c r="E4903" t="s">
        <v>11530</v>
      </c>
      <c r="F4903" t="s">
        <v>11540</v>
      </c>
      <c r="G4903" t="s">
        <v>61</v>
      </c>
      <c r="H4903" t="s">
        <v>18</v>
      </c>
      <c r="I4903" t="s">
        <v>11541</v>
      </c>
      <c r="J4903">
        <v>2016</v>
      </c>
      <c r="K4903">
        <v>648.39</v>
      </c>
      <c r="L4903">
        <v>29</v>
      </c>
      <c r="M4903">
        <v>1</v>
      </c>
      <c r="N4903">
        <f t="shared" si="192"/>
        <v>0</v>
      </c>
      <c r="O4903">
        <f t="shared" si="193"/>
        <v>0</v>
      </c>
      <c r="P4903" t="s">
        <v>12694</v>
      </c>
    </row>
    <row r="4904" spans="2:16" x14ac:dyDescent="0.25">
      <c r="B4904" t="s">
        <v>4909</v>
      </c>
      <c r="C4904" s="119" t="s">
        <v>60</v>
      </c>
      <c r="D4904" t="s">
        <v>11537</v>
      </c>
      <c r="E4904" t="s">
        <v>11530</v>
      </c>
      <c r="F4904" t="s">
        <v>11540</v>
      </c>
      <c r="G4904" t="s">
        <v>61</v>
      </c>
      <c r="H4904" t="s">
        <v>18</v>
      </c>
      <c r="I4904" t="s">
        <v>11541</v>
      </c>
      <c r="J4904">
        <v>2016</v>
      </c>
      <c r="K4904">
        <v>616.13</v>
      </c>
      <c r="L4904">
        <v>23</v>
      </c>
      <c r="M4904">
        <v>1</v>
      </c>
      <c r="N4904">
        <f t="shared" si="192"/>
        <v>0</v>
      </c>
      <c r="O4904">
        <f t="shared" si="193"/>
        <v>0</v>
      </c>
      <c r="P4904" t="s">
        <v>12694</v>
      </c>
    </row>
    <row r="4905" spans="2:16" x14ac:dyDescent="0.25">
      <c r="B4905" t="s">
        <v>4910</v>
      </c>
      <c r="C4905" s="119" t="s">
        <v>60</v>
      </c>
      <c r="D4905" t="s">
        <v>11550</v>
      </c>
      <c r="E4905" t="s">
        <v>11530</v>
      </c>
      <c r="F4905" t="s">
        <v>11540</v>
      </c>
      <c r="G4905" t="s">
        <v>61</v>
      </c>
      <c r="H4905" t="s">
        <v>18</v>
      </c>
      <c r="I4905" t="s">
        <v>11541</v>
      </c>
      <c r="J4905">
        <v>2016</v>
      </c>
      <c r="K4905">
        <v>618.41</v>
      </c>
      <c r="L4905">
        <v>37</v>
      </c>
      <c r="M4905">
        <v>1</v>
      </c>
      <c r="N4905">
        <f t="shared" si="192"/>
        <v>0</v>
      </c>
      <c r="O4905">
        <f t="shared" si="193"/>
        <v>0</v>
      </c>
      <c r="P4905" t="s">
        <v>12694</v>
      </c>
    </row>
    <row r="4906" spans="2:16" x14ac:dyDescent="0.25">
      <c r="B4906" t="s">
        <v>4911</v>
      </c>
      <c r="C4906" s="119" t="s">
        <v>60</v>
      </c>
      <c r="D4906" t="s">
        <v>11537</v>
      </c>
      <c r="E4906" t="s">
        <v>11530</v>
      </c>
      <c r="F4906" t="s">
        <v>11540</v>
      </c>
      <c r="G4906" t="s">
        <v>61</v>
      </c>
      <c r="H4906" t="s">
        <v>18</v>
      </c>
      <c r="I4906" t="s">
        <v>11541</v>
      </c>
      <c r="J4906">
        <v>2016</v>
      </c>
      <c r="K4906">
        <v>647.21</v>
      </c>
      <c r="L4906">
        <v>30</v>
      </c>
      <c r="M4906">
        <v>1</v>
      </c>
      <c r="N4906">
        <f t="shared" si="192"/>
        <v>0</v>
      </c>
      <c r="O4906">
        <f t="shared" si="193"/>
        <v>0</v>
      </c>
      <c r="P4906" t="s">
        <v>12694</v>
      </c>
    </row>
    <row r="4907" spans="2:16" x14ac:dyDescent="0.25">
      <c r="B4907" t="s">
        <v>4912</v>
      </c>
      <c r="C4907" s="119" t="s">
        <v>60</v>
      </c>
      <c r="D4907" t="s">
        <v>11537</v>
      </c>
      <c r="E4907" t="s">
        <v>11530</v>
      </c>
      <c r="F4907" t="s">
        <v>11540</v>
      </c>
      <c r="G4907" t="s">
        <v>61</v>
      </c>
      <c r="H4907" t="s">
        <v>18</v>
      </c>
      <c r="I4907" t="s">
        <v>11541</v>
      </c>
      <c r="J4907">
        <v>2016</v>
      </c>
      <c r="K4907">
        <v>647.21</v>
      </c>
      <c r="L4907">
        <v>30</v>
      </c>
      <c r="M4907">
        <v>1</v>
      </c>
      <c r="N4907">
        <f t="shared" si="192"/>
        <v>0</v>
      </c>
      <c r="O4907">
        <f t="shared" si="193"/>
        <v>0</v>
      </c>
      <c r="P4907" t="s">
        <v>12694</v>
      </c>
    </row>
    <row r="4908" spans="2:16" x14ac:dyDescent="0.25">
      <c r="B4908" t="s">
        <v>4913</v>
      </c>
      <c r="C4908" s="119" t="s">
        <v>60</v>
      </c>
      <c r="D4908" t="s">
        <v>11563</v>
      </c>
      <c r="E4908" t="s">
        <v>11530</v>
      </c>
      <c r="F4908" t="s">
        <v>11540</v>
      </c>
      <c r="G4908" t="s">
        <v>61</v>
      </c>
      <c r="H4908" t="s">
        <v>18</v>
      </c>
      <c r="I4908" t="s">
        <v>11533</v>
      </c>
      <c r="J4908">
        <v>2016</v>
      </c>
      <c r="K4908">
        <v>629.78</v>
      </c>
      <c r="L4908">
        <v>65</v>
      </c>
      <c r="M4908">
        <v>1</v>
      </c>
      <c r="N4908">
        <f t="shared" si="192"/>
        <v>0</v>
      </c>
      <c r="O4908">
        <f t="shared" si="193"/>
        <v>0</v>
      </c>
      <c r="P4908" t="s">
        <v>12694</v>
      </c>
    </row>
    <row r="4909" spans="2:16" x14ac:dyDescent="0.25">
      <c r="B4909" t="s">
        <v>4914</v>
      </c>
      <c r="C4909" s="119" t="s">
        <v>60</v>
      </c>
      <c r="D4909" t="s">
        <v>11537</v>
      </c>
      <c r="E4909" t="s">
        <v>11530</v>
      </c>
      <c r="F4909" t="s">
        <v>11540</v>
      </c>
      <c r="G4909" t="s">
        <v>61</v>
      </c>
      <c r="H4909" t="s">
        <v>18</v>
      </c>
      <c r="I4909" t="s">
        <v>11541</v>
      </c>
      <c r="J4909">
        <v>2016</v>
      </c>
      <c r="K4909">
        <v>616.35</v>
      </c>
      <c r="L4909">
        <v>21</v>
      </c>
      <c r="M4909">
        <v>1</v>
      </c>
      <c r="N4909">
        <f t="shared" si="192"/>
        <v>0</v>
      </c>
      <c r="O4909">
        <f t="shared" si="193"/>
        <v>0</v>
      </c>
      <c r="P4909" t="s">
        <v>12694</v>
      </c>
    </row>
    <row r="4910" spans="2:16" x14ac:dyDescent="0.25">
      <c r="B4910" t="s">
        <v>4915</v>
      </c>
      <c r="C4910" s="119" t="s">
        <v>60</v>
      </c>
      <c r="D4910" t="s">
        <v>11539</v>
      </c>
      <c r="E4910" t="s">
        <v>11530</v>
      </c>
      <c r="F4910" t="s">
        <v>11540</v>
      </c>
      <c r="G4910" t="s">
        <v>61</v>
      </c>
      <c r="H4910" t="s">
        <v>18</v>
      </c>
      <c r="I4910" t="s">
        <v>11541</v>
      </c>
      <c r="J4910">
        <v>2016</v>
      </c>
      <c r="K4910">
        <v>616.86</v>
      </c>
      <c r="L4910">
        <v>25</v>
      </c>
      <c r="M4910">
        <v>1</v>
      </c>
      <c r="N4910">
        <f t="shared" si="192"/>
        <v>0</v>
      </c>
      <c r="O4910">
        <f t="shared" si="193"/>
        <v>0</v>
      </c>
      <c r="P4910" t="s">
        <v>12694</v>
      </c>
    </row>
    <row r="4911" spans="2:16" x14ac:dyDescent="0.25">
      <c r="B4911" t="s">
        <v>4916</v>
      </c>
      <c r="C4911" s="119" t="s">
        <v>60</v>
      </c>
      <c r="D4911" t="s">
        <v>11537</v>
      </c>
      <c r="E4911" t="s">
        <v>11530</v>
      </c>
      <c r="F4911" t="s">
        <v>11540</v>
      </c>
      <c r="G4911" t="s">
        <v>61</v>
      </c>
      <c r="H4911" t="s">
        <v>18</v>
      </c>
      <c r="I4911" t="s">
        <v>11541</v>
      </c>
      <c r="J4911">
        <v>2016</v>
      </c>
      <c r="K4911">
        <v>616.95000000000005</v>
      </c>
      <c r="L4911">
        <v>21</v>
      </c>
      <c r="M4911">
        <v>1</v>
      </c>
      <c r="N4911">
        <f t="shared" si="192"/>
        <v>0</v>
      </c>
      <c r="O4911">
        <f t="shared" si="193"/>
        <v>0</v>
      </c>
      <c r="P4911" t="s">
        <v>12694</v>
      </c>
    </row>
    <row r="4912" spans="2:16" x14ac:dyDescent="0.25">
      <c r="B4912" t="s">
        <v>4917</v>
      </c>
      <c r="C4912" s="119" t="s">
        <v>60</v>
      </c>
      <c r="D4912" t="s">
        <v>11537</v>
      </c>
      <c r="E4912" t="s">
        <v>11530</v>
      </c>
      <c r="F4912" t="s">
        <v>11540</v>
      </c>
      <c r="G4912" t="s">
        <v>61</v>
      </c>
      <c r="H4912" t="s">
        <v>18</v>
      </c>
      <c r="I4912" t="s">
        <v>11541</v>
      </c>
      <c r="J4912">
        <v>2016</v>
      </c>
      <c r="K4912">
        <v>647.28</v>
      </c>
      <c r="L4912">
        <v>21</v>
      </c>
      <c r="M4912">
        <v>1</v>
      </c>
      <c r="N4912">
        <f t="shared" si="192"/>
        <v>0</v>
      </c>
      <c r="O4912">
        <f t="shared" si="193"/>
        <v>0</v>
      </c>
      <c r="P4912" t="s">
        <v>12694</v>
      </c>
    </row>
    <row r="4913" spans="2:16" x14ac:dyDescent="0.25">
      <c r="B4913" t="s">
        <v>4918</v>
      </c>
      <c r="C4913" s="119" t="s">
        <v>60</v>
      </c>
      <c r="D4913" t="s">
        <v>11537</v>
      </c>
      <c r="E4913" t="s">
        <v>11530</v>
      </c>
      <c r="F4913" t="s">
        <v>11540</v>
      </c>
      <c r="G4913" t="s">
        <v>61</v>
      </c>
      <c r="H4913" t="s">
        <v>18</v>
      </c>
      <c r="I4913" t="s">
        <v>11541</v>
      </c>
      <c r="J4913">
        <v>2016</v>
      </c>
      <c r="K4913">
        <v>616.96</v>
      </c>
      <c r="L4913">
        <v>21</v>
      </c>
      <c r="M4913">
        <v>1</v>
      </c>
      <c r="N4913">
        <f t="shared" si="192"/>
        <v>0</v>
      </c>
      <c r="O4913">
        <f t="shared" si="193"/>
        <v>0</v>
      </c>
      <c r="P4913" t="s">
        <v>12694</v>
      </c>
    </row>
    <row r="4914" spans="2:16" x14ac:dyDescent="0.25">
      <c r="B4914" t="s">
        <v>4919</v>
      </c>
      <c r="C4914" s="119" t="s">
        <v>60</v>
      </c>
      <c r="D4914" t="s">
        <v>11537</v>
      </c>
      <c r="E4914" t="s">
        <v>11530</v>
      </c>
      <c r="F4914" t="s">
        <v>11540</v>
      </c>
      <c r="G4914" t="s">
        <v>61</v>
      </c>
      <c r="H4914" t="s">
        <v>18</v>
      </c>
      <c r="I4914" t="s">
        <v>11541</v>
      </c>
      <c r="J4914">
        <v>2016</v>
      </c>
      <c r="K4914">
        <v>614.79999999999995</v>
      </c>
      <c r="L4914">
        <v>9</v>
      </c>
      <c r="M4914">
        <v>1</v>
      </c>
      <c r="N4914">
        <f t="shared" si="192"/>
        <v>0</v>
      </c>
      <c r="O4914">
        <f t="shared" si="193"/>
        <v>0</v>
      </c>
      <c r="P4914" t="s">
        <v>12694</v>
      </c>
    </row>
    <row r="4915" spans="2:16" x14ac:dyDescent="0.25">
      <c r="B4915" t="s">
        <v>4920</v>
      </c>
      <c r="C4915" s="119" t="s">
        <v>60</v>
      </c>
      <c r="D4915" t="s">
        <v>11539</v>
      </c>
      <c r="E4915" t="s">
        <v>11530</v>
      </c>
      <c r="F4915" t="s">
        <v>11540</v>
      </c>
      <c r="G4915" t="s">
        <v>61</v>
      </c>
      <c r="H4915" t="s">
        <v>18</v>
      </c>
      <c r="I4915" t="s">
        <v>11541</v>
      </c>
      <c r="J4915">
        <v>2016</v>
      </c>
      <c r="K4915">
        <v>618.79999999999995</v>
      </c>
      <c r="L4915">
        <v>40</v>
      </c>
      <c r="M4915">
        <v>1</v>
      </c>
      <c r="N4915">
        <f t="shared" si="192"/>
        <v>0</v>
      </c>
      <c r="O4915">
        <f t="shared" si="193"/>
        <v>0</v>
      </c>
      <c r="P4915" t="s">
        <v>12694</v>
      </c>
    </row>
    <row r="4916" spans="2:16" x14ac:dyDescent="0.25">
      <c r="B4916" t="s">
        <v>4921</v>
      </c>
      <c r="C4916" s="119" t="s">
        <v>60</v>
      </c>
      <c r="D4916" t="s">
        <v>11537</v>
      </c>
      <c r="E4916" t="s">
        <v>11530</v>
      </c>
      <c r="F4916" t="s">
        <v>11540</v>
      </c>
      <c r="G4916" t="s">
        <v>61</v>
      </c>
      <c r="H4916" t="s">
        <v>18</v>
      </c>
      <c r="I4916" t="s">
        <v>11541</v>
      </c>
      <c r="J4916">
        <v>2016</v>
      </c>
      <c r="K4916">
        <v>650.89</v>
      </c>
      <c r="L4916">
        <v>49</v>
      </c>
      <c r="M4916">
        <v>1</v>
      </c>
      <c r="N4916">
        <f t="shared" si="192"/>
        <v>0</v>
      </c>
      <c r="O4916">
        <f t="shared" si="193"/>
        <v>0</v>
      </c>
      <c r="P4916" t="s">
        <v>12694</v>
      </c>
    </row>
    <row r="4917" spans="2:16" x14ac:dyDescent="0.25">
      <c r="B4917" t="s">
        <v>4922</v>
      </c>
      <c r="C4917" s="119" t="s">
        <v>60</v>
      </c>
      <c r="D4917" t="s">
        <v>11537</v>
      </c>
      <c r="E4917" t="s">
        <v>11530</v>
      </c>
      <c r="F4917" t="s">
        <v>11540</v>
      </c>
      <c r="G4917" t="s">
        <v>61</v>
      </c>
      <c r="H4917" t="s">
        <v>18</v>
      </c>
      <c r="I4917" t="s">
        <v>11541</v>
      </c>
      <c r="J4917">
        <v>2016</v>
      </c>
      <c r="K4917">
        <v>647.91999999999996</v>
      </c>
      <c r="L4917">
        <v>26</v>
      </c>
      <c r="M4917">
        <v>1</v>
      </c>
      <c r="N4917">
        <f t="shared" si="192"/>
        <v>0</v>
      </c>
      <c r="O4917">
        <f t="shared" si="193"/>
        <v>0</v>
      </c>
      <c r="P4917" t="s">
        <v>12694</v>
      </c>
    </row>
    <row r="4918" spans="2:16" x14ac:dyDescent="0.25">
      <c r="B4918" t="s">
        <v>4923</v>
      </c>
      <c r="C4918" s="119" t="s">
        <v>60</v>
      </c>
      <c r="D4918" t="s">
        <v>11542</v>
      </c>
      <c r="E4918" t="s">
        <v>11530</v>
      </c>
      <c r="F4918" t="s">
        <v>11540</v>
      </c>
      <c r="G4918" t="s">
        <v>61</v>
      </c>
      <c r="H4918" t="s">
        <v>18</v>
      </c>
      <c r="I4918" t="s">
        <v>11533</v>
      </c>
      <c r="J4918">
        <v>2016</v>
      </c>
      <c r="K4918">
        <v>618.74</v>
      </c>
      <c r="L4918">
        <v>20</v>
      </c>
      <c r="M4918">
        <v>1</v>
      </c>
      <c r="N4918">
        <f t="shared" si="192"/>
        <v>0</v>
      </c>
      <c r="O4918">
        <f t="shared" si="193"/>
        <v>0</v>
      </c>
      <c r="P4918" t="s">
        <v>12694</v>
      </c>
    </row>
    <row r="4919" spans="2:16" x14ac:dyDescent="0.25">
      <c r="B4919" t="s">
        <v>4924</v>
      </c>
      <c r="C4919" s="119" t="s">
        <v>60</v>
      </c>
      <c r="D4919" t="s">
        <v>11542</v>
      </c>
      <c r="E4919" t="s">
        <v>11530</v>
      </c>
      <c r="F4919" t="s">
        <v>11540</v>
      </c>
      <c r="G4919" t="s">
        <v>61</v>
      </c>
      <c r="H4919" t="s">
        <v>18</v>
      </c>
      <c r="I4919" t="s">
        <v>11533</v>
      </c>
      <c r="J4919">
        <v>2016</v>
      </c>
      <c r="K4919">
        <v>618.72</v>
      </c>
      <c r="L4919">
        <v>20</v>
      </c>
      <c r="M4919">
        <v>1</v>
      </c>
      <c r="N4919">
        <f t="shared" si="192"/>
        <v>0</v>
      </c>
      <c r="O4919">
        <f t="shared" si="193"/>
        <v>0</v>
      </c>
      <c r="P4919" t="s">
        <v>12694</v>
      </c>
    </row>
    <row r="4920" spans="2:16" x14ac:dyDescent="0.25">
      <c r="B4920" t="s">
        <v>4925</v>
      </c>
      <c r="C4920" s="119" t="s">
        <v>60</v>
      </c>
      <c r="D4920" t="s">
        <v>11539</v>
      </c>
      <c r="E4920" t="s">
        <v>11530</v>
      </c>
      <c r="F4920" t="s">
        <v>11540</v>
      </c>
      <c r="G4920" t="s">
        <v>61</v>
      </c>
      <c r="H4920" t="s">
        <v>18</v>
      </c>
      <c r="I4920" t="s">
        <v>11533</v>
      </c>
      <c r="J4920">
        <v>2016</v>
      </c>
      <c r="K4920">
        <v>838.87</v>
      </c>
      <c r="L4920">
        <v>26</v>
      </c>
      <c r="M4920">
        <v>1</v>
      </c>
      <c r="N4920">
        <f t="shared" si="192"/>
        <v>0</v>
      </c>
      <c r="O4920">
        <f t="shared" si="193"/>
        <v>0</v>
      </c>
      <c r="P4920" t="s">
        <v>12694</v>
      </c>
    </row>
    <row r="4921" spans="2:16" x14ac:dyDescent="0.25">
      <c r="B4921" t="s">
        <v>4926</v>
      </c>
      <c r="C4921" s="119" t="s">
        <v>60</v>
      </c>
      <c r="D4921" t="s">
        <v>11546</v>
      </c>
      <c r="E4921" t="s">
        <v>11530</v>
      </c>
      <c r="F4921" t="s">
        <v>11540</v>
      </c>
      <c r="G4921" t="s">
        <v>61</v>
      </c>
      <c r="H4921" t="s">
        <v>18</v>
      </c>
      <c r="I4921" t="s">
        <v>11541</v>
      </c>
      <c r="J4921">
        <v>2016</v>
      </c>
      <c r="K4921">
        <v>617.61</v>
      </c>
      <c r="L4921">
        <v>27</v>
      </c>
      <c r="M4921">
        <v>1</v>
      </c>
      <c r="N4921">
        <f t="shared" si="192"/>
        <v>0</v>
      </c>
      <c r="O4921">
        <f t="shared" si="193"/>
        <v>0</v>
      </c>
      <c r="P4921" t="s">
        <v>12694</v>
      </c>
    </row>
    <row r="4922" spans="2:16" x14ac:dyDescent="0.25">
      <c r="B4922" t="s">
        <v>4927</v>
      </c>
      <c r="C4922" s="119" t="s">
        <v>60</v>
      </c>
      <c r="D4922" t="s">
        <v>11537</v>
      </c>
      <c r="E4922" t="s">
        <v>11530</v>
      </c>
      <c r="F4922" t="s">
        <v>11540</v>
      </c>
      <c r="G4922" t="s">
        <v>61</v>
      </c>
      <c r="H4922" t="s">
        <v>18</v>
      </c>
      <c r="I4922" t="s">
        <v>11541</v>
      </c>
      <c r="J4922">
        <v>2016</v>
      </c>
      <c r="K4922">
        <v>721.36</v>
      </c>
      <c r="L4922">
        <v>32</v>
      </c>
      <c r="M4922">
        <v>1</v>
      </c>
      <c r="N4922">
        <f t="shared" si="192"/>
        <v>0</v>
      </c>
      <c r="O4922">
        <f t="shared" si="193"/>
        <v>0</v>
      </c>
      <c r="P4922" t="s">
        <v>12694</v>
      </c>
    </row>
    <row r="4923" spans="2:16" x14ac:dyDescent="0.25">
      <c r="B4923" t="s">
        <v>4928</v>
      </c>
      <c r="C4923" s="119" t="s">
        <v>60</v>
      </c>
      <c r="D4923" t="s">
        <v>11539</v>
      </c>
      <c r="E4923" t="s">
        <v>11530</v>
      </c>
      <c r="F4923" t="s">
        <v>11540</v>
      </c>
      <c r="G4923" t="s">
        <v>61</v>
      </c>
      <c r="H4923" t="s">
        <v>18</v>
      </c>
      <c r="I4923" t="s">
        <v>11533</v>
      </c>
      <c r="J4923">
        <v>2016</v>
      </c>
      <c r="K4923">
        <v>812.86</v>
      </c>
      <c r="L4923">
        <v>146</v>
      </c>
      <c r="M4923">
        <v>1</v>
      </c>
      <c r="N4923">
        <f t="shared" si="192"/>
        <v>0</v>
      </c>
      <c r="O4923">
        <f t="shared" si="193"/>
        <v>0</v>
      </c>
      <c r="P4923" t="s">
        <v>12694</v>
      </c>
    </row>
    <row r="4924" spans="2:16" x14ac:dyDescent="0.25">
      <c r="B4924" t="s">
        <v>4929</v>
      </c>
      <c r="C4924" s="119" t="s">
        <v>60</v>
      </c>
      <c r="D4924" t="s">
        <v>11537</v>
      </c>
      <c r="E4924" t="s">
        <v>11530</v>
      </c>
      <c r="F4924" t="s">
        <v>11540</v>
      </c>
      <c r="G4924" t="s">
        <v>61</v>
      </c>
      <c r="H4924" t="s">
        <v>18</v>
      </c>
      <c r="I4924" t="s">
        <v>11541</v>
      </c>
      <c r="J4924">
        <v>2016</v>
      </c>
      <c r="K4924">
        <v>647.16</v>
      </c>
      <c r="L4924">
        <v>21</v>
      </c>
      <c r="M4924">
        <v>1</v>
      </c>
      <c r="N4924">
        <f t="shared" si="192"/>
        <v>0</v>
      </c>
      <c r="O4924">
        <f t="shared" si="193"/>
        <v>0</v>
      </c>
      <c r="P4924" t="s">
        <v>12694</v>
      </c>
    </row>
    <row r="4925" spans="2:16" x14ac:dyDescent="0.25">
      <c r="B4925" t="s">
        <v>4930</v>
      </c>
      <c r="C4925" s="119" t="s">
        <v>60</v>
      </c>
      <c r="D4925" t="s">
        <v>11537</v>
      </c>
      <c r="E4925" t="s">
        <v>11530</v>
      </c>
      <c r="F4925" t="s">
        <v>11540</v>
      </c>
      <c r="G4925" t="s">
        <v>61</v>
      </c>
      <c r="H4925" t="s">
        <v>18</v>
      </c>
      <c r="I4925" t="s">
        <v>11541</v>
      </c>
      <c r="J4925">
        <v>2016</v>
      </c>
      <c r="K4925">
        <v>647.16</v>
      </c>
      <c r="L4925">
        <v>21</v>
      </c>
      <c r="M4925">
        <v>1</v>
      </c>
      <c r="N4925">
        <f t="shared" si="192"/>
        <v>0</v>
      </c>
      <c r="O4925">
        <f t="shared" si="193"/>
        <v>0</v>
      </c>
      <c r="P4925" t="s">
        <v>12694</v>
      </c>
    </row>
    <row r="4926" spans="2:16" x14ac:dyDescent="0.25">
      <c r="B4926" t="s">
        <v>4931</v>
      </c>
      <c r="C4926" s="119" t="s">
        <v>60</v>
      </c>
      <c r="D4926" t="s">
        <v>11537</v>
      </c>
      <c r="E4926" t="s">
        <v>11530</v>
      </c>
      <c r="F4926" t="s">
        <v>11540</v>
      </c>
      <c r="G4926" t="s">
        <v>61</v>
      </c>
      <c r="H4926" t="s">
        <v>18</v>
      </c>
      <c r="I4926" t="s">
        <v>11541</v>
      </c>
      <c r="J4926">
        <v>2016</v>
      </c>
      <c r="K4926">
        <v>646.62</v>
      </c>
      <c r="L4926">
        <v>25</v>
      </c>
      <c r="M4926">
        <v>1</v>
      </c>
      <c r="N4926">
        <f t="shared" si="192"/>
        <v>0</v>
      </c>
      <c r="O4926">
        <f t="shared" si="193"/>
        <v>0</v>
      </c>
      <c r="P4926" t="s">
        <v>12694</v>
      </c>
    </row>
    <row r="4927" spans="2:16" x14ac:dyDescent="0.25">
      <c r="B4927" t="s">
        <v>4932</v>
      </c>
      <c r="C4927" s="119" t="s">
        <v>60</v>
      </c>
      <c r="D4927" t="s">
        <v>11537</v>
      </c>
      <c r="E4927" t="s">
        <v>11530</v>
      </c>
      <c r="F4927" t="s">
        <v>11540</v>
      </c>
      <c r="G4927" t="s">
        <v>61</v>
      </c>
      <c r="H4927" t="s">
        <v>18</v>
      </c>
      <c r="I4927" t="s">
        <v>11541</v>
      </c>
      <c r="J4927">
        <v>2016</v>
      </c>
      <c r="K4927">
        <v>648.66</v>
      </c>
      <c r="L4927">
        <v>31</v>
      </c>
      <c r="M4927">
        <v>1</v>
      </c>
      <c r="N4927">
        <f t="shared" si="192"/>
        <v>0</v>
      </c>
      <c r="O4927">
        <f t="shared" si="193"/>
        <v>0</v>
      </c>
      <c r="P4927" t="s">
        <v>12694</v>
      </c>
    </row>
    <row r="4928" spans="2:16" x14ac:dyDescent="0.25">
      <c r="B4928" t="s">
        <v>4933</v>
      </c>
      <c r="C4928" s="119" t="s">
        <v>60</v>
      </c>
      <c r="D4928" t="s">
        <v>11550</v>
      </c>
      <c r="E4928" t="s">
        <v>11530</v>
      </c>
      <c r="F4928" t="s">
        <v>11540</v>
      </c>
      <c r="G4928" t="s">
        <v>61</v>
      </c>
      <c r="H4928" t="s">
        <v>18</v>
      </c>
      <c r="I4928" t="s">
        <v>11541</v>
      </c>
      <c r="J4928">
        <v>2016</v>
      </c>
      <c r="K4928">
        <v>617.86</v>
      </c>
      <c r="L4928">
        <v>29</v>
      </c>
      <c r="M4928">
        <v>1</v>
      </c>
      <c r="N4928">
        <f t="shared" si="192"/>
        <v>0</v>
      </c>
      <c r="O4928">
        <f t="shared" si="193"/>
        <v>0</v>
      </c>
      <c r="P4928" t="s">
        <v>12694</v>
      </c>
    </row>
    <row r="4929" spans="2:16" x14ac:dyDescent="0.25">
      <c r="B4929" t="s">
        <v>4934</v>
      </c>
      <c r="C4929" s="119" t="s">
        <v>60</v>
      </c>
      <c r="D4929" t="s">
        <v>11550</v>
      </c>
      <c r="E4929" t="s">
        <v>11530</v>
      </c>
      <c r="F4929" t="s">
        <v>11540</v>
      </c>
      <c r="G4929" t="s">
        <v>61</v>
      </c>
      <c r="H4929" t="s">
        <v>18</v>
      </c>
      <c r="I4929" t="s">
        <v>11541</v>
      </c>
      <c r="J4929">
        <v>2016</v>
      </c>
      <c r="K4929">
        <v>648.20000000000005</v>
      </c>
      <c r="L4929">
        <v>32</v>
      </c>
      <c r="M4929">
        <v>1</v>
      </c>
      <c r="N4929">
        <f t="shared" si="192"/>
        <v>0</v>
      </c>
      <c r="O4929">
        <f t="shared" si="193"/>
        <v>0</v>
      </c>
      <c r="P4929" t="s">
        <v>12694</v>
      </c>
    </row>
    <row r="4930" spans="2:16" x14ac:dyDescent="0.25">
      <c r="B4930" t="s">
        <v>4935</v>
      </c>
      <c r="C4930" s="119" t="s">
        <v>60</v>
      </c>
      <c r="D4930" t="s">
        <v>11537</v>
      </c>
      <c r="E4930" t="s">
        <v>11530</v>
      </c>
      <c r="F4930" t="s">
        <v>11540</v>
      </c>
      <c r="G4930" t="s">
        <v>61</v>
      </c>
      <c r="H4930" t="s">
        <v>18</v>
      </c>
      <c r="I4930" t="s">
        <v>11541</v>
      </c>
      <c r="J4930">
        <v>2016</v>
      </c>
      <c r="K4930">
        <v>647.42999999999995</v>
      </c>
      <c r="L4930">
        <v>26</v>
      </c>
      <c r="M4930">
        <v>1</v>
      </c>
      <c r="N4930">
        <f t="shared" si="192"/>
        <v>0</v>
      </c>
      <c r="O4930">
        <f t="shared" si="193"/>
        <v>0</v>
      </c>
      <c r="P4930" t="s">
        <v>12694</v>
      </c>
    </row>
    <row r="4931" spans="2:16" x14ac:dyDescent="0.25">
      <c r="B4931" t="s">
        <v>4936</v>
      </c>
      <c r="C4931" s="119" t="s">
        <v>60</v>
      </c>
      <c r="D4931" t="s">
        <v>11539</v>
      </c>
      <c r="E4931" t="s">
        <v>11530</v>
      </c>
      <c r="F4931" t="s">
        <v>11540</v>
      </c>
      <c r="G4931" t="s">
        <v>61</v>
      </c>
      <c r="H4931" t="s">
        <v>18</v>
      </c>
      <c r="I4931" t="s">
        <v>11541</v>
      </c>
      <c r="J4931">
        <v>2016</v>
      </c>
      <c r="K4931">
        <v>848.59</v>
      </c>
      <c r="L4931">
        <v>19</v>
      </c>
      <c r="M4931">
        <v>1</v>
      </c>
      <c r="N4931">
        <f t="shared" si="192"/>
        <v>0</v>
      </c>
      <c r="O4931">
        <f t="shared" si="193"/>
        <v>0</v>
      </c>
      <c r="P4931" t="s">
        <v>12694</v>
      </c>
    </row>
    <row r="4932" spans="2:16" x14ac:dyDescent="0.25">
      <c r="B4932" t="s">
        <v>4937</v>
      </c>
      <c r="C4932" s="119" t="s">
        <v>60</v>
      </c>
      <c r="D4932" t="s">
        <v>11537</v>
      </c>
      <c r="E4932" t="s">
        <v>11530</v>
      </c>
      <c r="F4932" t="s">
        <v>11540</v>
      </c>
      <c r="G4932" t="s">
        <v>61</v>
      </c>
      <c r="H4932" t="s">
        <v>18</v>
      </c>
      <c r="I4932" t="s">
        <v>11533</v>
      </c>
      <c r="J4932">
        <v>2016</v>
      </c>
      <c r="K4932">
        <v>747.62</v>
      </c>
      <c r="L4932">
        <v>23</v>
      </c>
      <c r="M4932">
        <v>1</v>
      </c>
      <c r="N4932">
        <f t="shared" si="192"/>
        <v>0</v>
      </c>
      <c r="O4932">
        <f t="shared" si="193"/>
        <v>0</v>
      </c>
      <c r="P4932" t="s">
        <v>12694</v>
      </c>
    </row>
    <row r="4933" spans="2:16" x14ac:dyDescent="0.25">
      <c r="B4933" t="s">
        <v>4938</v>
      </c>
      <c r="C4933" s="119" t="s">
        <v>60</v>
      </c>
      <c r="D4933" t="s">
        <v>11539</v>
      </c>
      <c r="E4933" t="s">
        <v>11530</v>
      </c>
      <c r="F4933" t="s">
        <v>11540</v>
      </c>
      <c r="G4933" t="s">
        <v>61</v>
      </c>
      <c r="H4933" t="s">
        <v>18</v>
      </c>
      <c r="I4933" t="s">
        <v>11541</v>
      </c>
      <c r="J4933">
        <v>2016</v>
      </c>
      <c r="K4933">
        <v>617.16</v>
      </c>
      <c r="L4933">
        <v>22</v>
      </c>
      <c r="M4933">
        <v>1</v>
      </c>
      <c r="N4933">
        <f t="shared" si="192"/>
        <v>0</v>
      </c>
      <c r="O4933">
        <f t="shared" si="193"/>
        <v>0</v>
      </c>
      <c r="P4933" t="s">
        <v>12694</v>
      </c>
    </row>
    <row r="4934" spans="2:16" x14ac:dyDescent="0.25">
      <c r="B4934" t="s">
        <v>4939</v>
      </c>
      <c r="C4934" s="119" t="s">
        <v>60</v>
      </c>
      <c r="D4934" t="s">
        <v>11537</v>
      </c>
      <c r="E4934" t="s">
        <v>11530</v>
      </c>
      <c r="F4934" t="s">
        <v>11540</v>
      </c>
      <c r="G4934" t="s">
        <v>61</v>
      </c>
      <c r="H4934" t="s">
        <v>18</v>
      </c>
      <c r="I4934" t="s">
        <v>11541</v>
      </c>
      <c r="J4934">
        <v>2016</v>
      </c>
      <c r="K4934">
        <v>648.78</v>
      </c>
      <c r="L4934">
        <v>32</v>
      </c>
      <c r="M4934">
        <v>1</v>
      </c>
      <c r="N4934">
        <f t="shared" si="192"/>
        <v>0</v>
      </c>
      <c r="O4934">
        <f t="shared" si="193"/>
        <v>0</v>
      </c>
      <c r="P4934" t="s">
        <v>12694</v>
      </c>
    </row>
    <row r="4935" spans="2:16" x14ac:dyDescent="0.25">
      <c r="B4935" t="s">
        <v>4940</v>
      </c>
      <c r="C4935" s="119" t="s">
        <v>60</v>
      </c>
      <c r="D4935" t="s">
        <v>11550</v>
      </c>
      <c r="E4935" t="s">
        <v>11530</v>
      </c>
      <c r="F4935" t="s">
        <v>11540</v>
      </c>
      <c r="G4935" t="s">
        <v>61</v>
      </c>
      <c r="H4935" t="s">
        <v>18</v>
      </c>
      <c r="I4935" t="s">
        <v>11541</v>
      </c>
      <c r="J4935">
        <v>2016</v>
      </c>
      <c r="K4935">
        <v>646.01</v>
      </c>
      <c r="L4935">
        <v>15</v>
      </c>
      <c r="M4935">
        <v>1</v>
      </c>
      <c r="N4935">
        <f t="shared" si="192"/>
        <v>0</v>
      </c>
      <c r="O4935">
        <f t="shared" si="193"/>
        <v>0</v>
      </c>
      <c r="P4935" t="s">
        <v>12694</v>
      </c>
    </row>
    <row r="4936" spans="2:16" x14ac:dyDescent="0.25">
      <c r="B4936" t="s">
        <v>4941</v>
      </c>
      <c r="C4936" s="119" t="s">
        <v>60</v>
      </c>
      <c r="D4936" t="s">
        <v>11550</v>
      </c>
      <c r="E4936" t="s">
        <v>11530</v>
      </c>
      <c r="F4936" t="s">
        <v>11540</v>
      </c>
      <c r="G4936" t="s">
        <v>61</v>
      </c>
      <c r="H4936" t="s">
        <v>18</v>
      </c>
      <c r="I4936" t="s">
        <v>11541</v>
      </c>
      <c r="J4936">
        <v>2016</v>
      </c>
      <c r="K4936">
        <v>646.01</v>
      </c>
      <c r="L4936">
        <v>15</v>
      </c>
      <c r="M4936">
        <v>1</v>
      </c>
      <c r="N4936">
        <f t="shared" si="192"/>
        <v>0</v>
      </c>
      <c r="O4936">
        <f t="shared" si="193"/>
        <v>0</v>
      </c>
      <c r="P4936" t="s">
        <v>12694</v>
      </c>
    </row>
    <row r="4937" spans="2:16" x14ac:dyDescent="0.25">
      <c r="B4937" t="s">
        <v>4942</v>
      </c>
      <c r="C4937" s="119" t="s">
        <v>60</v>
      </c>
      <c r="D4937" t="s">
        <v>11537</v>
      </c>
      <c r="E4937" t="s">
        <v>11530</v>
      </c>
      <c r="F4937" t="s">
        <v>11540</v>
      </c>
      <c r="G4937" t="s">
        <v>61</v>
      </c>
      <c r="H4937" t="s">
        <v>18</v>
      </c>
      <c r="I4937" t="s">
        <v>11541</v>
      </c>
      <c r="J4937">
        <v>2016</v>
      </c>
      <c r="K4937">
        <v>616.34</v>
      </c>
      <c r="L4937">
        <v>20</v>
      </c>
      <c r="M4937">
        <v>1</v>
      </c>
      <c r="N4937">
        <f t="shared" si="192"/>
        <v>0</v>
      </c>
      <c r="O4937">
        <f t="shared" si="193"/>
        <v>0</v>
      </c>
      <c r="P4937" t="s">
        <v>12694</v>
      </c>
    </row>
    <row r="4938" spans="2:16" x14ac:dyDescent="0.25">
      <c r="B4938" t="s">
        <v>4943</v>
      </c>
      <c r="C4938" s="119" t="s">
        <v>60</v>
      </c>
      <c r="D4938" t="s">
        <v>11539</v>
      </c>
      <c r="E4938" t="s">
        <v>11530</v>
      </c>
      <c r="F4938" t="s">
        <v>11540</v>
      </c>
      <c r="G4938" t="s">
        <v>61</v>
      </c>
      <c r="H4938" t="s">
        <v>18</v>
      </c>
      <c r="I4938" t="s">
        <v>11541</v>
      </c>
      <c r="J4938">
        <v>2016</v>
      </c>
      <c r="K4938">
        <v>617.16</v>
      </c>
      <c r="L4938">
        <v>22</v>
      </c>
      <c r="M4938">
        <v>1</v>
      </c>
      <c r="N4938">
        <f t="shared" si="192"/>
        <v>0</v>
      </c>
      <c r="O4938">
        <f t="shared" si="193"/>
        <v>0</v>
      </c>
      <c r="P4938" t="s">
        <v>12694</v>
      </c>
    </row>
    <row r="4939" spans="2:16" x14ac:dyDescent="0.25">
      <c r="B4939" t="s">
        <v>4944</v>
      </c>
      <c r="C4939" s="119" t="s">
        <v>60</v>
      </c>
      <c r="D4939" t="s">
        <v>11546</v>
      </c>
      <c r="E4939" t="s">
        <v>11530</v>
      </c>
      <c r="F4939" t="s">
        <v>11540</v>
      </c>
      <c r="G4939" t="s">
        <v>61</v>
      </c>
      <c r="H4939" t="s">
        <v>18</v>
      </c>
      <c r="I4939" t="s">
        <v>11541</v>
      </c>
      <c r="J4939">
        <v>2016</v>
      </c>
      <c r="K4939">
        <v>649.08000000000004</v>
      </c>
      <c r="L4939">
        <v>27</v>
      </c>
      <c r="M4939">
        <v>1</v>
      </c>
      <c r="N4939">
        <f t="shared" ref="N4939:N5002" si="194">IF(K4939&lt;100,1,0)</f>
        <v>0</v>
      </c>
      <c r="O4939">
        <f t="shared" si="193"/>
        <v>0</v>
      </c>
      <c r="P4939" t="s">
        <v>12693</v>
      </c>
    </row>
    <row r="4940" spans="2:16" x14ac:dyDescent="0.25">
      <c r="B4940" t="s">
        <v>4945</v>
      </c>
      <c r="C4940" s="119" t="s">
        <v>60</v>
      </c>
      <c r="D4940" t="s">
        <v>11537</v>
      </c>
      <c r="E4940" t="s">
        <v>11530</v>
      </c>
      <c r="F4940" t="s">
        <v>11540</v>
      </c>
      <c r="G4940" t="s">
        <v>61</v>
      </c>
      <c r="H4940" t="s">
        <v>18</v>
      </c>
      <c r="I4940" t="s">
        <v>11541</v>
      </c>
      <c r="J4940">
        <v>2016</v>
      </c>
      <c r="K4940">
        <v>617.78</v>
      </c>
      <c r="L4940">
        <v>23</v>
      </c>
      <c r="M4940">
        <v>1</v>
      </c>
      <c r="N4940">
        <f t="shared" si="194"/>
        <v>0</v>
      </c>
      <c r="O4940">
        <f t="shared" si="193"/>
        <v>0</v>
      </c>
      <c r="P4940" t="s">
        <v>12694</v>
      </c>
    </row>
    <row r="4941" spans="2:16" x14ac:dyDescent="0.25">
      <c r="B4941" t="s">
        <v>4946</v>
      </c>
      <c r="C4941" s="119" t="s">
        <v>60</v>
      </c>
      <c r="D4941" t="s">
        <v>11546</v>
      </c>
      <c r="E4941" t="s">
        <v>11530</v>
      </c>
      <c r="F4941" t="s">
        <v>11540</v>
      </c>
      <c r="G4941" t="s">
        <v>61</v>
      </c>
      <c r="H4941" t="s">
        <v>18</v>
      </c>
      <c r="I4941" t="s">
        <v>11541</v>
      </c>
      <c r="J4941">
        <v>2016</v>
      </c>
      <c r="K4941">
        <v>649.33000000000004</v>
      </c>
      <c r="L4941">
        <v>29</v>
      </c>
      <c r="M4941">
        <v>1</v>
      </c>
      <c r="N4941">
        <f t="shared" si="194"/>
        <v>0</v>
      </c>
      <c r="O4941">
        <f t="shared" si="193"/>
        <v>0</v>
      </c>
      <c r="P4941" t="s">
        <v>12694</v>
      </c>
    </row>
    <row r="4942" spans="2:16" x14ac:dyDescent="0.25">
      <c r="B4942" t="s">
        <v>4947</v>
      </c>
      <c r="C4942" s="119" t="s">
        <v>60</v>
      </c>
      <c r="D4942" t="s">
        <v>11550</v>
      </c>
      <c r="E4942" t="s">
        <v>11530</v>
      </c>
      <c r="F4942" t="s">
        <v>11540</v>
      </c>
      <c r="G4942" t="s">
        <v>61</v>
      </c>
      <c r="H4942" t="s">
        <v>18</v>
      </c>
      <c r="I4942" t="s">
        <v>11541</v>
      </c>
      <c r="J4942">
        <v>2016</v>
      </c>
      <c r="K4942">
        <v>619.05999999999995</v>
      </c>
      <c r="L4942">
        <v>30</v>
      </c>
      <c r="M4942">
        <v>1</v>
      </c>
      <c r="N4942">
        <f t="shared" si="194"/>
        <v>0</v>
      </c>
      <c r="O4942">
        <f t="shared" si="193"/>
        <v>0</v>
      </c>
      <c r="P4942" t="s">
        <v>12694</v>
      </c>
    </row>
    <row r="4943" spans="2:16" x14ac:dyDescent="0.25">
      <c r="B4943" t="s">
        <v>4948</v>
      </c>
      <c r="C4943" s="119" t="s">
        <v>60</v>
      </c>
      <c r="D4943" t="s">
        <v>11542</v>
      </c>
      <c r="E4943" t="s">
        <v>11530</v>
      </c>
      <c r="F4943" t="s">
        <v>11540</v>
      </c>
      <c r="G4943" t="s">
        <v>61</v>
      </c>
      <c r="H4943" t="s">
        <v>18</v>
      </c>
      <c r="I4943" t="s">
        <v>11533</v>
      </c>
      <c r="J4943">
        <v>2016</v>
      </c>
      <c r="K4943">
        <v>620.46</v>
      </c>
      <c r="L4943">
        <v>22</v>
      </c>
      <c r="M4943">
        <v>1</v>
      </c>
      <c r="N4943">
        <f t="shared" si="194"/>
        <v>0</v>
      </c>
      <c r="O4943">
        <f t="shared" si="193"/>
        <v>0</v>
      </c>
      <c r="P4943" t="s">
        <v>12694</v>
      </c>
    </row>
    <row r="4944" spans="2:16" x14ac:dyDescent="0.25">
      <c r="B4944" t="s">
        <v>4949</v>
      </c>
      <c r="C4944" s="119" t="s">
        <v>60</v>
      </c>
      <c r="D4944" t="s">
        <v>11542</v>
      </c>
      <c r="E4944" t="s">
        <v>11530</v>
      </c>
      <c r="F4944" t="s">
        <v>11540</v>
      </c>
      <c r="G4944" t="s">
        <v>61</v>
      </c>
      <c r="H4944" t="s">
        <v>18</v>
      </c>
      <c r="I4944" t="s">
        <v>11541</v>
      </c>
      <c r="J4944">
        <v>2016</v>
      </c>
      <c r="K4944">
        <v>647.9</v>
      </c>
      <c r="L4944">
        <v>22</v>
      </c>
      <c r="M4944">
        <v>1</v>
      </c>
      <c r="N4944">
        <f t="shared" si="194"/>
        <v>0</v>
      </c>
      <c r="O4944">
        <f t="shared" ref="O4944:O5007" si="195">IF(OR(L4944="",L4944&lt;=0),1,0)</f>
        <v>0</v>
      </c>
      <c r="P4944" t="s">
        <v>12694</v>
      </c>
    </row>
    <row r="4945" spans="2:16" x14ac:dyDescent="0.25">
      <c r="B4945" t="s">
        <v>4950</v>
      </c>
      <c r="C4945" s="119" t="s">
        <v>60</v>
      </c>
      <c r="D4945" t="s">
        <v>11537</v>
      </c>
      <c r="E4945" t="s">
        <v>11530</v>
      </c>
      <c r="F4945" t="s">
        <v>11540</v>
      </c>
      <c r="G4945" t="s">
        <v>61</v>
      </c>
      <c r="H4945" t="s">
        <v>18</v>
      </c>
      <c r="I4945" t="s">
        <v>11533</v>
      </c>
      <c r="J4945">
        <v>2016</v>
      </c>
      <c r="K4945">
        <v>837.14</v>
      </c>
      <c r="L4945">
        <v>155</v>
      </c>
      <c r="M4945">
        <v>1</v>
      </c>
      <c r="N4945">
        <f t="shared" si="194"/>
        <v>0</v>
      </c>
      <c r="O4945">
        <f t="shared" si="195"/>
        <v>0</v>
      </c>
      <c r="P4945" t="s">
        <v>12694</v>
      </c>
    </row>
    <row r="4946" spans="2:16" x14ac:dyDescent="0.25">
      <c r="B4946" t="s">
        <v>4951</v>
      </c>
      <c r="C4946" s="119" t="s">
        <v>60</v>
      </c>
      <c r="D4946" t="s">
        <v>11539</v>
      </c>
      <c r="E4946" t="s">
        <v>11530</v>
      </c>
      <c r="F4946" t="s">
        <v>11540</v>
      </c>
      <c r="G4946" t="s">
        <v>61</v>
      </c>
      <c r="H4946" t="s">
        <v>18</v>
      </c>
      <c r="I4946" t="s">
        <v>11541</v>
      </c>
      <c r="J4946">
        <v>2016</v>
      </c>
      <c r="K4946">
        <v>622.21</v>
      </c>
      <c r="L4946">
        <v>28</v>
      </c>
      <c r="M4946">
        <v>1</v>
      </c>
      <c r="N4946">
        <f t="shared" si="194"/>
        <v>0</v>
      </c>
      <c r="O4946">
        <f t="shared" si="195"/>
        <v>0</v>
      </c>
      <c r="P4946" t="s">
        <v>12694</v>
      </c>
    </row>
    <row r="4947" spans="2:16" x14ac:dyDescent="0.25">
      <c r="B4947" t="s">
        <v>4952</v>
      </c>
      <c r="C4947" s="119" t="s">
        <v>60</v>
      </c>
      <c r="D4947" t="s">
        <v>11546</v>
      </c>
      <c r="E4947" t="s">
        <v>11530</v>
      </c>
      <c r="F4947" t="s">
        <v>11540</v>
      </c>
      <c r="G4947" t="s">
        <v>61</v>
      </c>
      <c r="H4947" t="s">
        <v>18</v>
      </c>
      <c r="I4947" t="s">
        <v>11541</v>
      </c>
      <c r="J4947">
        <v>2016</v>
      </c>
      <c r="K4947">
        <v>618.66999999999996</v>
      </c>
      <c r="L4947">
        <v>27</v>
      </c>
      <c r="M4947">
        <v>1</v>
      </c>
      <c r="N4947">
        <f t="shared" si="194"/>
        <v>0</v>
      </c>
      <c r="O4947">
        <f t="shared" si="195"/>
        <v>0</v>
      </c>
      <c r="P4947" t="s">
        <v>12694</v>
      </c>
    </row>
    <row r="4948" spans="2:16" x14ac:dyDescent="0.25">
      <c r="B4948" t="s">
        <v>4953</v>
      </c>
      <c r="C4948" s="119" t="s">
        <v>60</v>
      </c>
      <c r="D4948" t="s">
        <v>11537</v>
      </c>
      <c r="E4948" t="s">
        <v>11530</v>
      </c>
      <c r="F4948" t="s">
        <v>11540</v>
      </c>
      <c r="G4948" t="s">
        <v>61</v>
      </c>
      <c r="H4948" t="s">
        <v>18</v>
      </c>
      <c r="I4948" t="s">
        <v>11541</v>
      </c>
      <c r="J4948">
        <v>2016</v>
      </c>
      <c r="K4948">
        <v>650.29999999999995</v>
      </c>
      <c r="L4948">
        <v>39</v>
      </c>
      <c r="M4948">
        <v>1</v>
      </c>
      <c r="N4948">
        <f t="shared" si="194"/>
        <v>0</v>
      </c>
      <c r="O4948">
        <f t="shared" si="195"/>
        <v>0</v>
      </c>
      <c r="P4948" t="s">
        <v>12694</v>
      </c>
    </row>
    <row r="4949" spans="2:16" x14ac:dyDescent="0.25">
      <c r="B4949" t="s">
        <v>4954</v>
      </c>
      <c r="C4949" s="119" t="s">
        <v>60</v>
      </c>
      <c r="D4949" t="s">
        <v>11537</v>
      </c>
      <c r="E4949" t="s">
        <v>11530</v>
      </c>
      <c r="F4949" t="s">
        <v>11540</v>
      </c>
      <c r="G4949" t="s">
        <v>61</v>
      </c>
      <c r="H4949" t="s">
        <v>18</v>
      </c>
      <c r="I4949" t="s">
        <v>11541</v>
      </c>
      <c r="J4949">
        <v>2016</v>
      </c>
      <c r="K4949">
        <v>647.85</v>
      </c>
      <c r="L4949">
        <v>18</v>
      </c>
      <c r="M4949">
        <v>1</v>
      </c>
      <c r="N4949">
        <f t="shared" si="194"/>
        <v>0</v>
      </c>
      <c r="O4949">
        <f t="shared" si="195"/>
        <v>0</v>
      </c>
      <c r="P4949" t="s">
        <v>12693</v>
      </c>
    </row>
    <row r="4950" spans="2:16" x14ac:dyDescent="0.25">
      <c r="B4950" t="s">
        <v>4955</v>
      </c>
      <c r="C4950" s="119" t="s">
        <v>60</v>
      </c>
      <c r="D4950" t="s">
        <v>11537</v>
      </c>
      <c r="E4950" t="s">
        <v>11530</v>
      </c>
      <c r="F4950" t="s">
        <v>11540</v>
      </c>
      <c r="G4950" t="s">
        <v>61</v>
      </c>
      <c r="H4950" t="s">
        <v>18</v>
      </c>
      <c r="I4950" t="s">
        <v>11541</v>
      </c>
      <c r="J4950">
        <v>2016</v>
      </c>
      <c r="K4950">
        <v>696.49</v>
      </c>
      <c r="L4950">
        <v>68</v>
      </c>
      <c r="M4950">
        <v>1</v>
      </c>
      <c r="N4950">
        <f t="shared" si="194"/>
        <v>0</v>
      </c>
      <c r="O4950">
        <f t="shared" si="195"/>
        <v>0</v>
      </c>
      <c r="P4950" t="s">
        <v>12693</v>
      </c>
    </row>
    <row r="4951" spans="2:16" x14ac:dyDescent="0.25">
      <c r="B4951" t="s">
        <v>4956</v>
      </c>
      <c r="C4951" s="119" t="s">
        <v>60</v>
      </c>
      <c r="D4951" t="s">
        <v>11539</v>
      </c>
      <c r="E4951" t="s">
        <v>11530</v>
      </c>
      <c r="F4951" t="s">
        <v>11540</v>
      </c>
      <c r="G4951" t="s">
        <v>61</v>
      </c>
      <c r="H4951" t="s">
        <v>18</v>
      </c>
      <c r="I4951" t="s">
        <v>11533</v>
      </c>
      <c r="J4951">
        <v>2016</v>
      </c>
      <c r="K4951">
        <v>620.02</v>
      </c>
      <c r="L4951">
        <v>20</v>
      </c>
      <c r="M4951">
        <v>1</v>
      </c>
      <c r="N4951">
        <f t="shared" si="194"/>
        <v>0</v>
      </c>
      <c r="O4951">
        <f t="shared" si="195"/>
        <v>0</v>
      </c>
      <c r="P4951" t="s">
        <v>12694</v>
      </c>
    </row>
    <row r="4952" spans="2:16" x14ac:dyDescent="0.25">
      <c r="B4952" t="s">
        <v>4957</v>
      </c>
      <c r="C4952" s="119" t="s">
        <v>60</v>
      </c>
      <c r="D4952" t="s">
        <v>11539</v>
      </c>
      <c r="E4952" t="s">
        <v>11530</v>
      </c>
      <c r="F4952" t="s">
        <v>11540</v>
      </c>
      <c r="G4952" t="s">
        <v>61</v>
      </c>
      <c r="H4952" t="s">
        <v>18</v>
      </c>
      <c r="I4952" t="s">
        <v>11533</v>
      </c>
      <c r="J4952">
        <v>2016</v>
      </c>
      <c r="K4952">
        <v>620.26</v>
      </c>
      <c r="L4952">
        <v>21</v>
      </c>
      <c r="M4952">
        <v>1</v>
      </c>
      <c r="N4952">
        <f t="shared" si="194"/>
        <v>0</v>
      </c>
      <c r="O4952">
        <f t="shared" si="195"/>
        <v>0</v>
      </c>
      <c r="P4952" t="s">
        <v>12694</v>
      </c>
    </row>
    <row r="4953" spans="2:16" x14ac:dyDescent="0.25">
      <c r="B4953" t="s">
        <v>4958</v>
      </c>
      <c r="C4953" s="119" t="s">
        <v>60</v>
      </c>
      <c r="D4953" t="s">
        <v>11539</v>
      </c>
      <c r="E4953" t="s">
        <v>11530</v>
      </c>
      <c r="F4953" t="s">
        <v>11540</v>
      </c>
      <c r="G4953" t="s">
        <v>61</v>
      </c>
      <c r="H4953" t="s">
        <v>18</v>
      </c>
      <c r="I4953" t="s">
        <v>11533</v>
      </c>
      <c r="J4953">
        <v>2016</v>
      </c>
      <c r="K4953">
        <v>620.79</v>
      </c>
      <c r="L4953">
        <v>23</v>
      </c>
      <c r="M4953">
        <v>1</v>
      </c>
      <c r="N4953">
        <f t="shared" si="194"/>
        <v>0</v>
      </c>
      <c r="O4953">
        <f t="shared" si="195"/>
        <v>0</v>
      </c>
      <c r="P4953" t="s">
        <v>12694</v>
      </c>
    </row>
    <row r="4954" spans="2:16" x14ac:dyDescent="0.25">
      <c r="B4954" t="s">
        <v>4959</v>
      </c>
      <c r="C4954" s="119" t="s">
        <v>60</v>
      </c>
      <c r="D4954" t="s">
        <v>11539</v>
      </c>
      <c r="E4954" t="s">
        <v>11530</v>
      </c>
      <c r="F4954" t="s">
        <v>11540</v>
      </c>
      <c r="G4954" t="s">
        <v>61</v>
      </c>
      <c r="H4954" t="s">
        <v>18</v>
      </c>
      <c r="I4954" t="s">
        <v>11541</v>
      </c>
      <c r="J4954">
        <v>2016</v>
      </c>
      <c r="K4954">
        <v>618.14</v>
      </c>
      <c r="L4954">
        <v>25</v>
      </c>
      <c r="M4954">
        <v>1</v>
      </c>
      <c r="N4954">
        <f t="shared" si="194"/>
        <v>0</v>
      </c>
      <c r="O4954">
        <f t="shared" si="195"/>
        <v>0</v>
      </c>
      <c r="P4954" t="s">
        <v>12694</v>
      </c>
    </row>
    <row r="4955" spans="2:16" x14ac:dyDescent="0.25">
      <c r="B4955" t="s">
        <v>4960</v>
      </c>
      <c r="C4955" s="119" t="s">
        <v>60</v>
      </c>
      <c r="D4955" t="s">
        <v>11537</v>
      </c>
      <c r="E4955" t="s">
        <v>11530</v>
      </c>
      <c r="F4955" t="s">
        <v>11540</v>
      </c>
      <c r="G4955" t="s">
        <v>61</v>
      </c>
      <c r="H4955" t="s">
        <v>18</v>
      </c>
      <c r="I4955" t="s">
        <v>11541</v>
      </c>
      <c r="J4955">
        <v>2016</v>
      </c>
      <c r="K4955">
        <v>617.97</v>
      </c>
      <c r="L4955">
        <v>22</v>
      </c>
      <c r="M4955">
        <v>1</v>
      </c>
      <c r="N4955">
        <f t="shared" si="194"/>
        <v>0</v>
      </c>
      <c r="O4955">
        <f t="shared" si="195"/>
        <v>0</v>
      </c>
      <c r="P4955" t="s">
        <v>12694</v>
      </c>
    </row>
    <row r="4956" spans="2:16" x14ac:dyDescent="0.25">
      <c r="B4956" t="s">
        <v>4961</v>
      </c>
      <c r="C4956" s="119" t="s">
        <v>60</v>
      </c>
      <c r="D4956" t="s">
        <v>11537</v>
      </c>
      <c r="E4956" t="s">
        <v>11530</v>
      </c>
      <c r="F4956" t="s">
        <v>11540</v>
      </c>
      <c r="G4956" t="s">
        <v>61</v>
      </c>
      <c r="H4956" t="s">
        <v>18</v>
      </c>
      <c r="I4956" t="s">
        <v>11541</v>
      </c>
      <c r="J4956">
        <v>2016</v>
      </c>
      <c r="K4956">
        <v>617.97</v>
      </c>
      <c r="L4956">
        <v>22</v>
      </c>
      <c r="M4956">
        <v>1</v>
      </c>
      <c r="N4956">
        <f t="shared" si="194"/>
        <v>0</v>
      </c>
      <c r="O4956">
        <f t="shared" si="195"/>
        <v>0</v>
      </c>
      <c r="P4956" t="s">
        <v>12694</v>
      </c>
    </row>
    <row r="4957" spans="2:16" x14ac:dyDescent="0.25">
      <c r="B4957" t="s">
        <v>4962</v>
      </c>
      <c r="C4957" s="119" t="s">
        <v>60</v>
      </c>
      <c r="D4957" t="s">
        <v>11546</v>
      </c>
      <c r="E4957" t="s">
        <v>11530</v>
      </c>
      <c r="F4957" t="s">
        <v>11540</v>
      </c>
      <c r="G4957" t="s">
        <v>61</v>
      </c>
      <c r="H4957" t="s">
        <v>18</v>
      </c>
      <c r="I4957" t="s">
        <v>11541</v>
      </c>
      <c r="J4957">
        <v>2016</v>
      </c>
      <c r="K4957">
        <v>649.20000000000005</v>
      </c>
      <c r="L4957">
        <v>28</v>
      </c>
      <c r="M4957">
        <v>1</v>
      </c>
      <c r="N4957">
        <f t="shared" si="194"/>
        <v>0</v>
      </c>
      <c r="O4957">
        <f t="shared" si="195"/>
        <v>0</v>
      </c>
      <c r="P4957" t="s">
        <v>12694</v>
      </c>
    </row>
    <row r="4958" spans="2:16" x14ac:dyDescent="0.25">
      <c r="B4958" t="s">
        <v>4963</v>
      </c>
      <c r="C4958" s="119" t="s">
        <v>60</v>
      </c>
      <c r="D4958" t="s">
        <v>11539</v>
      </c>
      <c r="E4958" t="s">
        <v>11530</v>
      </c>
      <c r="F4958" t="s">
        <v>11540</v>
      </c>
      <c r="G4958" t="s">
        <v>61</v>
      </c>
      <c r="H4958" t="s">
        <v>18</v>
      </c>
      <c r="I4958" t="s">
        <v>11541</v>
      </c>
      <c r="J4958">
        <v>2016</v>
      </c>
      <c r="K4958">
        <v>650.1</v>
      </c>
      <c r="L4958">
        <v>35</v>
      </c>
      <c r="M4958">
        <v>1</v>
      </c>
      <c r="N4958">
        <f t="shared" si="194"/>
        <v>0</v>
      </c>
      <c r="O4958">
        <f t="shared" si="195"/>
        <v>0</v>
      </c>
      <c r="P4958" t="s">
        <v>12694</v>
      </c>
    </row>
    <row r="4959" spans="2:16" x14ac:dyDescent="0.25">
      <c r="B4959" t="s">
        <v>4964</v>
      </c>
      <c r="C4959" s="119" t="s">
        <v>60</v>
      </c>
      <c r="D4959" t="s">
        <v>11537</v>
      </c>
      <c r="E4959" t="s">
        <v>11530</v>
      </c>
      <c r="F4959" t="s">
        <v>11540</v>
      </c>
      <c r="G4959" t="s">
        <v>61</v>
      </c>
      <c r="H4959" t="s">
        <v>18</v>
      </c>
      <c r="I4959" t="s">
        <v>11541</v>
      </c>
      <c r="J4959">
        <v>2016</v>
      </c>
      <c r="K4959">
        <v>648.84</v>
      </c>
      <c r="L4959">
        <v>26</v>
      </c>
      <c r="M4959">
        <v>1</v>
      </c>
      <c r="N4959">
        <f t="shared" si="194"/>
        <v>0</v>
      </c>
      <c r="O4959">
        <f t="shared" si="195"/>
        <v>0</v>
      </c>
      <c r="P4959" t="s">
        <v>12694</v>
      </c>
    </row>
    <row r="4960" spans="2:16" x14ac:dyDescent="0.25">
      <c r="B4960" t="s">
        <v>4965</v>
      </c>
      <c r="C4960" s="119" t="s">
        <v>60</v>
      </c>
      <c r="D4960" t="s">
        <v>11537</v>
      </c>
      <c r="E4960" t="s">
        <v>11530</v>
      </c>
      <c r="F4960" t="s">
        <v>11540</v>
      </c>
      <c r="G4960" t="s">
        <v>61</v>
      </c>
      <c r="H4960" t="s">
        <v>18</v>
      </c>
      <c r="I4960" t="s">
        <v>11541</v>
      </c>
      <c r="J4960">
        <v>2016</v>
      </c>
      <c r="K4960">
        <v>648.34</v>
      </c>
      <c r="L4960">
        <v>22</v>
      </c>
      <c r="M4960">
        <v>1</v>
      </c>
      <c r="N4960">
        <f t="shared" si="194"/>
        <v>0</v>
      </c>
      <c r="O4960">
        <f t="shared" si="195"/>
        <v>0</v>
      </c>
      <c r="P4960" t="s">
        <v>12694</v>
      </c>
    </row>
    <row r="4961" spans="2:16" x14ac:dyDescent="0.25">
      <c r="B4961" t="s">
        <v>4966</v>
      </c>
      <c r="C4961" s="119" t="s">
        <v>60</v>
      </c>
      <c r="D4961" t="s">
        <v>11563</v>
      </c>
      <c r="E4961" t="s">
        <v>11530</v>
      </c>
      <c r="F4961" t="s">
        <v>11540</v>
      </c>
      <c r="G4961" t="s">
        <v>61</v>
      </c>
      <c r="H4961" t="s">
        <v>18</v>
      </c>
      <c r="I4961" t="s">
        <v>11541</v>
      </c>
      <c r="J4961">
        <v>2016</v>
      </c>
      <c r="K4961">
        <v>650.36</v>
      </c>
      <c r="L4961">
        <v>37</v>
      </c>
      <c r="M4961">
        <v>1</v>
      </c>
      <c r="N4961">
        <f t="shared" si="194"/>
        <v>0</v>
      </c>
      <c r="O4961">
        <f t="shared" si="195"/>
        <v>0</v>
      </c>
      <c r="P4961" t="s">
        <v>12694</v>
      </c>
    </row>
    <row r="4962" spans="2:16" x14ac:dyDescent="0.25">
      <c r="B4962" t="s">
        <v>4967</v>
      </c>
      <c r="C4962" s="119" t="s">
        <v>60</v>
      </c>
      <c r="D4962" t="s">
        <v>11546</v>
      </c>
      <c r="E4962" t="s">
        <v>11530</v>
      </c>
      <c r="F4962" t="s">
        <v>11540</v>
      </c>
      <c r="G4962" t="s">
        <v>61</v>
      </c>
      <c r="H4962" t="s">
        <v>18</v>
      </c>
      <c r="I4962" t="s">
        <v>11541</v>
      </c>
      <c r="J4962">
        <v>2016</v>
      </c>
      <c r="K4962">
        <v>616.49</v>
      </c>
      <c r="L4962">
        <v>20</v>
      </c>
      <c r="M4962">
        <v>1</v>
      </c>
      <c r="N4962">
        <f t="shared" si="194"/>
        <v>0</v>
      </c>
      <c r="O4962">
        <f t="shared" si="195"/>
        <v>0</v>
      </c>
      <c r="P4962" t="s">
        <v>12694</v>
      </c>
    </row>
    <row r="4963" spans="2:16" x14ac:dyDescent="0.25">
      <c r="B4963" t="s">
        <v>4968</v>
      </c>
      <c r="C4963" s="119" t="s">
        <v>60</v>
      </c>
      <c r="D4963" t="s">
        <v>11537</v>
      </c>
      <c r="E4963" t="s">
        <v>11530</v>
      </c>
      <c r="F4963" t="s">
        <v>11540</v>
      </c>
      <c r="G4963" t="s">
        <v>61</v>
      </c>
      <c r="H4963" t="s">
        <v>18</v>
      </c>
      <c r="I4963" t="s">
        <v>11541</v>
      </c>
      <c r="J4963">
        <v>2016</v>
      </c>
      <c r="K4963">
        <v>648.95000000000005</v>
      </c>
      <c r="L4963">
        <v>27</v>
      </c>
      <c r="M4963">
        <v>1</v>
      </c>
      <c r="N4963">
        <f t="shared" si="194"/>
        <v>0</v>
      </c>
      <c r="O4963">
        <f t="shared" si="195"/>
        <v>0</v>
      </c>
      <c r="P4963" t="s">
        <v>12694</v>
      </c>
    </row>
    <row r="4964" spans="2:16" x14ac:dyDescent="0.25">
      <c r="B4964" t="s">
        <v>4969</v>
      </c>
      <c r="C4964" s="119" t="s">
        <v>60</v>
      </c>
      <c r="D4964" t="s">
        <v>11537</v>
      </c>
      <c r="E4964" t="s">
        <v>11530</v>
      </c>
      <c r="F4964" t="s">
        <v>11540</v>
      </c>
      <c r="G4964" t="s">
        <v>61</v>
      </c>
      <c r="H4964" t="s">
        <v>18</v>
      </c>
      <c r="I4964" t="s">
        <v>11541</v>
      </c>
      <c r="J4964">
        <v>2016</v>
      </c>
      <c r="K4964">
        <v>617.97</v>
      </c>
      <c r="L4964">
        <v>22</v>
      </c>
      <c r="M4964">
        <v>1</v>
      </c>
      <c r="N4964">
        <f t="shared" si="194"/>
        <v>0</v>
      </c>
      <c r="O4964">
        <f t="shared" si="195"/>
        <v>0</v>
      </c>
      <c r="P4964" t="s">
        <v>12694</v>
      </c>
    </row>
    <row r="4965" spans="2:16" x14ac:dyDescent="0.25">
      <c r="B4965" t="s">
        <v>4970</v>
      </c>
      <c r="C4965" s="119" t="s">
        <v>60</v>
      </c>
      <c r="D4965" t="s">
        <v>11546</v>
      </c>
      <c r="E4965" t="s">
        <v>11530</v>
      </c>
      <c r="F4965" t="s">
        <v>11540</v>
      </c>
      <c r="G4965" t="s">
        <v>61</v>
      </c>
      <c r="H4965" t="s">
        <v>18</v>
      </c>
      <c r="I4965" t="s">
        <v>11541</v>
      </c>
      <c r="J4965">
        <v>2016</v>
      </c>
      <c r="K4965">
        <v>738.14</v>
      </c>
      <c r="L4965">
        <v>23</v>
      </c>
      <c r="M4965">
        <v>1</v>
      </c>
      <c r="N4965">
        <f t="shared" si="194"/>
        <v>0</v>
      </c>
      <c r="O4965">
        <f t="shared" si="195"/>
        <v>0</v>
      </c>
      <c r="P4965" t="s">
        <v>12694</v>
      </c>
    </row>
    <row r="4966" spans="2:16" x14ac:dyDescent="0.25">
      <c r="B4966" t="s">
        <v>4971</v>
      </c>
      <c r="C4966" s="119" t="s">
        <v>60</v>
      </c>
      <c r="D4966" t="s">
        <v>11550</v>
      </c>
      <c r="E4966" t="s">
        <v>11530</v>
      </c>
      <c r="F4966" t="s">
        <v>11540</v>
      </c>
      <c r="G4966" t="s">
        <v>61</v>
      </c>
      <c r="H4966" t="s">
        <v>18</v>
      </c>
      <c r="I4966" t="s">
        <v>11541</v>
      </c>
      <c r="J4966">
        <v>2016</v>
      </c>
      <c r="K4966">
        <v>30.99</v>
      </c>
      <c r="L4966">
        <v>5</v>
      </c>
      <c r="M4966">
        <v>1</v>
      </c>
      <c r="N4966">
        <f t="shared" si="194"/>
        <v>1</v>
      </c>
      <c r="O4966">
        <f t="shared" si="195"/>
        <v>0</v>
      </c>
      <c r="P4966" t="s">
        <v>12694</v>
      </c>
    </row>
    <row r="4967" spans="2:16" x14ac:dyDescent="0.25">
      <c r="B4967" t="s">
        <v>4972</v>
      </c>
      <c r="C4967" s="119" t="s">
        <v>60</v>
      </c>
      <c r="D4967" t="s">
        <v>11550</v>
      </c>
      <c r="E4967" t="s">
        <v>11530</v>
      </c>
      <c r="F4967" t="s">
        <v>11540</v>
      </c>
      <c r="G4967" t="s">
        <v>61</v>
      </c>
      <c r="H4967" t="s">
        <v>18</v>
      </c>
      <c r="I4967" t="s">
        <v>11541</v>
      </c>
      <c r="J4967">
        <v>2016</v>
      </c>
      <c r="K4967">
        <v>647.92999999999995</v>
      </c>
      <c r="L4967">
        <v>23</v>
      </c>
      <c r="M4967">
        <v>1</v>
      </c>
      <c r="N4967">
        <f t="shared" si="194"/>
        <v>0</v>
      </c>
      <c r="O4967">
        <f t="shared" si="195"/>
        <v>0</v>
      </c>
      <c r="P4967" t="s">
        <v>12694</v>
      </c>
    </row>
    <row r="4968" spans="2:16" x14ac:dyDescent="0.25">
      <c r="B4968" t="s">
        <v>4973</v>
      </c>
      <c r="C4968" s="119" t="s">
        <v>60</v>
      </c>
      <c r="D4968" t="s">
        <v>11550</v>
      </c>
      <c r="E4968" t="s">
        <v>11530</v>
      </c>
      <c r="F4968" t="s">
        <v>11540</v>
      </c>
      <c r="G4968" t="s">
        <v>61</v>
      </c>
      <c r="H4968" t="s">
        <v>18</v>
      </c>
      <c r="I4968" t="s">
        <v>11541</v>
      </c>
      <c r="J4968">
        <v>2016</v>
      </c>
      <c r="K4968">
        <v>864.48</v>
      </c>
      <c r="L4968">
        <v>21</v>
      </c>
      <c r="M4968">
        <v>1</v>
      </c>
      <c r="N4968">
        <f t="shared" si="194"/>
        <v>0</v>
      </c>
      <c r="O4968">
        <f t="shared" si="195"/>
        <v>0</v>
      </c>
      <c r="P4968" t="s">
        <v>12694</v>
      </c>
    </row>
    <row r="4969" spans="2:16" x14ac:dyDescent="0.25">
      <c r="B4969" t="s">
        <v>4974</v>
      </c>
      <c r="C4969" s="119" t="s">
        <v>60</v>
      </c>
      <c r="D4969" t="s">
        <v>11550</v>
      </c>
      <c r="E4969" t="s">
        <v>11530</v>
      </c>
      <c r="F4969" t="s">
        <v>11540</v>
      </c>
      <c r="G4969" t="s">
        <v>61</v>
      </c>
      <c r="H4969" t="s">
        <v>18</v>
      </c>
      <c r="I4969" t="s">
        <v>11541</v>
      </c>
      <c r="J4969">
        <v>2016</v>
      </c>
      <c r="K4969">
        <v>647.79999999999995</v>
      </c>
      <c r="L4969">
        <v>22</v>
      </c>
      <c r="M4969">
        <v>1</v>
      </c>
      <c r="N4969">
        <f t="shared" si="194"/>
        <v>0</v>
      </c>
      <c r="O4969">
        <f t="shared" si="195"/>
        <v>0</v>
      </c>
      <c r="P4969" t="s">
        <v>12694</v>
      </c>
    </row>
    <row r="4970" spans="2:16" x14ac:dyDescent="0.25">
      <c r="B4970" t="s">
        <v>4975</v>
      </c>
      <c r="C4970" s="119" t="s">
        <v>60</v>
      </c>
      <c r="D4970" t="s">
        <v>11552</v>
      </c>
      <c r="E4970" t="s">
        <v>11530</v>
      </c>
      <c r="F4970" t="s">
        <v>11540</v>
      </c>
      <c r="G4970" t="s">
        <v>61</v>
      </c>
      <c r="H4970" t="s">
        <v>18</v>
      </c>
      <c r="I4970" t="s">
        <v>11541</v>
      </c>
      <c r="J4970">
        <v>2016</v>
      </c>
      <c r="K4970">
        <v>615.22</v>
      </c>
      <c r="L4970">
        <v>22</v>
      </c>
      <c r="M4970">
        <v>1</v>
      </c>
      <c r="N4970">
        <f t="shared" si="194"/>
        <v>0</v>
      </c>
      <c r="O4970">
        <f t="shared" si="195"/>
        <v>0</v>
      </c>
      <c r="P4970" t="s">
        <v>12694</v>
      </c>
    </row>
    <row r="4971" spans="2:16" x14ac:dyDescent="0.25">
      <c r="B4971" t="s">
        <v>4976</v>
      </c>
      <c r="C4971" s="119" t="s">
        <v>60</v>
      </c>
      <c r="D4971" t="s">
        <v>11552</v>
      </c>
      <c r="E4971" t="s">
        <v>11530</v>
      </c>
      <c r="F4971" t="s">
        <v>11540</v>
      </c>
      <c r="G4971" t="s">
        <v>61</v>
      </c>
      <c r="H4971" t="s">
        <v>18</v>
      </c>
      <c r="I4971" t="s">
        <v>11541</v>
      </c>
      <c r="J4971">
        <v>2016</v>
      </c>
      <c r="K4971">
        <v>616.4</v>
      </c>
      <c r="L4971">
        <v>32</v>
      </c>
      <c r="M4971">
        <v>1</v>
      </c>
      <c r="N4971">
        <f t="shared" si="194"/>
        <v>0</v>
      </c>
      <c r="O4971">
        <f t="shared" si="195"/>
        <v>0</v>
      </c>
      <c r="P4971" t="s">
        <v>12694</v>
      </c>
    </row>
    <row r="4972" spans="2:16" x14ac:dyDescent="0.25">
      <c r="B4972" t="s">
        <v>4977</v>
      </c>
      <c r="C4972" s="119" t="s">
        <v>60</v>
      </c>
      <c r="D4972" t="s">
        <v>11537</v>
      </c>
      <c r="E4972" t="s">
        <v>11530</v>
      </c>
      <c r="F4972" t="s">
        <v>11540</v>
      </c>
      <c r="G4972" t="s">
        <v>61</v>
      </c>
      <c r="H4972" t="s">
        <v>18</v>
      </c>
      <c r="I4972" t="s">
        <v>11541</v>
      </c>
      <c r="J4972">
        <v>2016</v>
      </c>
      <c r="K4972">
        <v>620.41</v>
      </c>
      <c r="L4972">
        <v>52</v>
      </c>
      <c r="M4972">
        <v>1</v>
      </c>
      <c r="N4972">
        <f t="shared" si="194"/>
        <v>0</v>
      </c>
      <c r="O4972">
        <f t="shared" si="195"/>
        <v>0</v>
      </c>
      <c r="P4972" t="s">
        <v>12694</v>
      </c>
    </row>
    <row r="4973" spans="2:16" x14ac:dyDescent="0.25">
      <c r="B4973" t="s">
        <v>4978</v>
      </c>
      <c r="C4973" s="119" t="s">
        <v>60</v>
      </c>
      <c r="D4973" t="s">
        <v>11550</v>
      </c>
      <c r="E4973" t="s">
        <v>11530</v>
      </c>
      <c r="F4973" t="s">
        <v>11540</v>
      </c>
      <c r="G4973" t="s">
        <v>61</v>
      </c>
      <c r="H4973" t="s">
        <v>18</v>
      </c>
      <c r="I4973" t="s">
        <v>11541</v>
      </c>
      <c r="J4973">
        <v>2016</v>
      </c>
      <c r="K4973">
        <v>619.54999999999995</v>
      </c>
      <c r="L4973">
        <v>45</v>
      </c>
      <c r="M4973">
        <v>1</v>
      </c>
      <c r="N4973">
        <f t="shared" si="194"/>
        <v>0</v>
      </c>
      <c r="O4973">
        <f t="shared" si="195"/>
        <v>0</v>
      </c>
      <c r="P4973" t="s">
        <v>12694</v>
      </c>
    </row>
    <row r="4974" spans="2:16" x14ac:dyDescent="0.25">
      <c r="B4974" t="s">
        <v>4979</v>
      </c>
      <c r="C4974" s="119" t="s">
        <v>60</v>
      </c>
      <c r="D4974" t="s">
        <v>11550</v>
      </c>
      <c r="E4974" t="s">
        <v>11530</v>
      </c>
      <c r="F4974" t="s">
        <v>11540</v>
      </c>
      <c r="G4974" t="s">
        <v>61</v>
      </c>
      <c r="H4974" t="s">
        <v>18</v>
      </c>
      <c r="I4974" t="s">
        <v>11541</v>
      </c>
      <c r="J4974">
        <v>2016</v>
      </c>
      <c r="K4974">
        <v>616.62</v>
      </c>
      <c r="L4974">
        <v>21</v>
      </c>
      <c r="M4974">
        <v>1</v>
      </c>
      <c r="N4974">
        <f t="shared" si="194"/>
        <v>0</v>
      </c>
      <c r="O4974">
        <f t="shared" si="195"/>
        <v>0</v>
      </c>
      <c r="P4974" t="s">
        <v>12694</v>
      </c>
    </row>
    <row r="4975" spans="2:16" x14ac:dyDescent="0.25">
      <c r="B4975" t="s">
        <v>4980</v>
      </c>
      <c r="C4975" s="119" t="s">
        <v>60</v>
      </c>
      <c r="D4975" t="s">
        <v>11542</v>
      </c>
      <c r="E4975" t="s">
        <v>11530</v>
      </c>
      <c r="F4975" t="s">
        <v>11540</v>
      </c>
      <c r="G4975" t="s">
        <v>61</v>
      </c>
      <c r="H4975" t="s">
        <v>18</v>
      </c>
      <c r="I4975" t="s">
        <v>11541</v>
      </c>
      <c r="J4975">
        <v>2016</v>
      </c>
      <c r="K4975">
        <v>581.33000000000004</v>
      </c>
      <c r="L4975">
        <v>16</v>
      </c>
      <c r="M4975">
        <v>1</v>
      </c>
      <c r="N4975">
        <f t="shared" si="194"/>
        <v>0</v>
      </c>
      <c r="O4975">
        <f t="shared" si="195"/>
        <v>0</v>
      </c>
      <c r="P4975" t="s">
        <v>12694</v>
      </c>
    </row>
    <row r="4976" spans="2:16" x14ac:dyDescent="0.25">
      <c r="B4976" t="s">
        <v>4981</v>
      </c>
      <c r="C4976" s="119" t="s">
        <v>60</v>
      </c>
      <c r="D4976" t="s">
        <v>11537</v>
      </c>
      <c r="E4976" t="s">
        <v>11530</v>
      </c>
      <c r="F4976" t="s">
        <v>11540</v>
      </c>
      <c r="G4976" t="s">
        <v>61</v>
      </c>
      <c r="H4976" t="s">
        <v>18</v>
      </c>
      <c r="I4976" t="s">
        <v>11541</v>
      </c>
      <c r="J4976">
        <v>2016</v>
      </c>
      <c r="K4976">
        <v>582.91</v>
      </c>
      <c r="L4976">
        <v>29</v>
      </c>
      <c r="M4976">
        <v>1</v>
      </c>
      <c r="N4976">
        <f t="shared" si="194"/>
        <v>0</v>
      </c>
      <c r="O4976">
        <f t="shared" si="195"/>
        <v>0</v>
      </c>
      <c r="P4976" t="s">
        <v>12694</v>
      </c>
    </row>
    <row r="4977" spans="2:16" x14ac:dyDescent="0.25">
      <c r="B4977" t="s">
        <v>4982</v>
      </c>
      <c r="C4977" s="119" t="s">
        <v>60</v>
      </c>
      <c r="D4977" t="s">
        <v>11537</v>
      </c>
      <c r="E4977" t="s">
        <v>11530</v>
      </c>
      <c r="F4977" t="s">
        <v>11540</v>
      </c>
      <c r="G4977" t="s">
        <v>61</v>
      </c>
      <c r="H4977" t="s">
        <v>18</v>
      </c>
      <c r="I4977" t="s">
        <v>11541</v>
      </c>
      <c r="J4977">
        <v>2016</v>
      </c>
      <c r="K4977">
        <v>615.41999999999996</v>
      </c>
      <c r="L4977">
        <v>23</v>
      </c>
      <c r="M4977">
        <v>1</v>
      </c>
      <c r="N4977">
        <f t="shared" si="194"/>
        <v>0</v>
      </c>
      <c r="O4977">
        <f t="shared" si="195"/>
        <v>0</v>
      </c>
      <c r="P4977" t="s">
        <v>12694</v>
      </c>
    </row>
    <row r="4978" spans="2:16" x14ac:dyDescent="0.25">
      <c r="B4978" t="s">
        <v>4983</v>
      </c>
      <c r="C4978" s="119" t="s">
        <v>60</v>
      </c>
      <c r="D4978" t="s">
        <v>11537</v>
      </c>
      <c r="E4978" t="s">
        <v>11530</v>
      </c>
      <c r="F4978" t="s">
        <v>11540</v>
      </c>
      <c r="G4978" t="s">
        <v>61</v>
      </c>
      <c r="H4978" t="s">
        <v>18</v>
      </c>
      <c r="I4978" t="s">
        <v>11541</v>
      </c>
      <c r="J4978">
        <v>2016</v>
      </c>
      <c r="K4978">
        <v>615.41</v>
      </c>
      <c r="L4978">
        <v>23</v>
      </c>
      <c r="M4978">
        <v>1</v>
      </c>
      <c r="N4978">
        <f t="shared" si="194"/>
        <v>0</v>
      </c>
      <c r="O4978">
        <f t="shared" si="195"/>
        <v>0</v>
      </c>
      <c r="P4978" t="s">
        <v>12694</v>
      </c>
    </row>
    <row r="4979" spans="2:16" x14ac:dyDescent="0.25">
      <c r="B4979" t="s">
        <v>4984</v>
      </c>
      <c r="C4979" s="119" t="s">
        <v>60</v>
      </c>
      <c r="D4979" t="s">
        <v>11537</v>
      </c>
      <c r="E4979" t="s">
        <v>11530</v>
      </c>
      <c r="F4979" t="s">
        <v>11540</v>
      </c>
      <c r="G4979" t="s">
        <v>61</v>
      </c>
      <c r="H4979" t="s">
        <v>18</v>
      </c>
      <c r="I4979" t="s">
        <v>11541</v>
      </c>
      <c r="J4979">
        <v>2016</v>
      </c>
      <c r="K4979">
        <v>617.13</v>
      </c>
      <c r="L4979">
        <v>37</v>
      </c>
      <c r="M4979">
        <v>1</v>
      </c>
      <c r="N4979">
        <f t="shared" si="194"/>
        <v>0</v>
      </c>
      <c r="O4979">
        <f t="shared" si="195"/>
        <v>0</v>
      </c>
      <c r="P4979" t="s">
        <v>12694</v>
      </c>
    </row>
    <row r="4980" spans="2:16" x14ac:dyDescent="0.25">
      <c r="B4980" t="s">
        <v>4985</v>
      </c>
      <c r="C4980" s="119" t="s">
        <v>60</v>
      </c>
      <c r="D4980" t="s">
        <v>11537</v>
      </c>
      <c r="E4980" t="s">
        <v>11530</v>
      </c>
      <c r="F4980" t="s">
        <v>11540</v>
      </c>
      <c r="G4980" t="s">
        <v>61</v>
      </c>
      <c r="H4980" t="s">
        <v>18</v>
      </c>
      <c r="I4980" t="s">
        <v>11541</v>
      </c>
      <c r="J4980">
        <v>2016</v>
      </c>
      <c r="K4980">
        <v>616.96</v>
      </c>
      <c r="L4980">
        <v>24</v>
      </c>
      <c r="M4980">
        <v>1</v>
      </c>
      <c r="N4980">
        <f t="shared" si="194"/>
        <v>0</v>
      </c>
      <c r="O4980">
        <f t="shared" si="195"/>
        <v>0</v>
      </c>
      <c r="P4980" t="s">
        <v>12694</v>
      </c>
    </row>
    <row r="4981" spans="2:16" x14ac:dyDescent="0.25">
      <c r="B4981" t="s">
        <v>4986</v>
      </c>
      <c r="C4981" s="119" t="s">
        <v>60</v>
      </c>
      <c r="D4981" t="s">
        <v>11537</v>
      </c>
      <c r="E4981" t="s">
        <v>11530</v>
      </c>
      <c r="F4981" t="s">
        <v>11540</v>
      </c>
      <c r="G4981" t="s">
        <v>61</v>
      </c>
      <c r="H4981" t="s">
        <v>18</v>
      </c>
      <c r="I4981" t="s">
        <v>11541</v>
      </c>
      <c r="J4981">
        <v>2016</v>
      </c>
      <c r="K4981">
        <v>615.79</v>
      </c>
      <c r="L4981">
        <v>26</v>
      </c>
      <c r="M4981">
        <v>1</v>
      </c>
      <c r="N4981">
        <f t="shared" si="194"/>
        <v>0</v>
      </c>
      <c r="O4981">
        <f t="shared" si="195"/>
        <v>0</v>
      </c>
      <c r="P4981" t="s">
        <v>12694</v>
      </c>
    </row>
    <row r="4982" spans="2:16" x14ac:dyDescent="0.25">
      <c r="B4982" t="s">
        <v>4987</v>
      </c>
      <c r="C4982" s="119" t="s">
        <v>60</v>
      </c>
      <c r="D4982" t="s">
        <v>11542</v>
      </c>
      <c r="E4982" t="s">
        <v>11530</v>
      </c>
      <c r="F4982" t="s">
        <v>11540</v>
      </c>
      <c r="G4982" t="s">
        <v>61</v>
      </c>
      <c r="H4982" t="s">
        <v>18</v>
      </c>
      <c r="I4982" t="s">
        <v>11541</v>
      </c>
      <c r="J4982">
        <v>2016</v>
      </c>
      <c r="K4982">
        <v>580.6</v>
      </c>
      <c r="L4982">
        <v>21</v>
      </c>
      <c r="M4982">
        <v>1</v>
      </c>
      <c r="N4982">
        <f t="shared" si="194"/>
        <v>0</v>
      </c>
      <c r="O4982">
        <f t="shared" si="195"/>
        <v>0</v>
      </c>
      <c r="P4982" t="s">
        <v>11528</v>
      </c>
    </row>
    <row r="4983" spans="2:16" x14ac:dyDescent="0.25">
      <c r="B4983" t="s">
        <v>4988</v>
      </c>
      <c r="C4983" s="119" t="s">
        <v>60</v>
      </c>
      <c r="D4983" t="s">
        <v>11539</v>
      </c>
      <c r="E4983" t="s">
        <v>11530</v>
      </c>
      <c r="F4983" t="s">
        <v>11540</v>
      </c>
      <c r="G4983" t="s">
        <v>61</v>
      </c>
      <c r="H4983" t="s">
        <v>18</v>
      </c>
      <c r="I4983" t="s">
        <v>11541</v>
      </c>
      <c r="J4983">
        <v>2016</v>
      </c>
      <c r="K4983">
        <v>738.02</v>
      </c>
      <c r="L4983">
        <v>22</v>
      </c>
      <c r="M4983">
        <v>1</v>
      </c>
      <c r="N4983">
        <f t="shared" si="194"/>
        <v>0</v>
      </c>
      <c r="O4983">
        <f t="shared" si="195"/>
        <v>0</v>
      </c>
      <c r="P4983" t="s">
        <v>12694</v>
      </c>
    </row>
    <row r="4984" spans="2:16" x14ac:dyDescent="0.25">
      <c r="B4984" t="s">
        <v>4989</v>
      </c>
      <c r="C4984" s="119" t="s">
        <v>60</v>
      </c>
      <c r="D4984" t="s">
        <v>11542</v>
      </c>
      <c r="E4984" t="s">
        <v>11530</v>
      </c>
      <c r="F4984" t="s">
        <v>11540</v>
      </c>
      <c r="G4984" t="s">
        <v>61</v>
      </c>
      <c r="H4984" t="s">
        <v>18</v>
      </c>
      <c r="I4984" t="s">
        <v>11541</v>
      </c>
      <c r="J4984">
        <v>2016</v>
      </c>
      <c r="K4984">
        <v>616.03</v>
      </c>
      <c r="L4984">
        <v>28</v>
      </c>
      <c r="M4984">
        <v>1</v>
      </c>
      <c r="N4984">
        <f t="shared" si="194"/>
        <v>0</v>
      </c>
      <c r="O4984">
        <f t="shared" si="195"/>
        <v>0</v>
      </c>
      <c r="P4984" t="s">
        <v>12694</v>
      </c>
    </row>
    <row r="4985" spans="2:16" x14ac:dyDescent="0.25">
      <c r="B4985" t="s">
        <v>4990</v>
      </c>
      <c r="C4985" s="119" t="s">
        <v>60</v>
      </c>
      <c r="D4985" t="s">
        <v>11537</v>
      </c>
      <c r="E4985" t="s">
        <v>11530</v>
      </c>
      <c r="F4985" t="s">
        <v>11540</v>
      </c>
      <c r="G4985" t="s">
        <v>61</v>
      </c>
      <c r="H4985" t="s">
        <v>18</v>
      </c>
      <c r="I4985" t="s">
        <v>11541</v>
      </c>
      <c r="J4985">
        <v>2016</v>
      </c>
      <c r="K4985">
        <v>617.08000000000004</v>
      </c>
      <c r="L4985">
        <v>24</v>
      </c>
      <c r="M4985">
        <v>1</v>
      </c>
      <c r="N4985">
        <f t="shared" si="194"/>
        <v>0</v>
      </c>
      <c r="O4985">
        <f t="shared" si="195"/>
        <v>0</v>
      </c>
      <c r="P4985" t="s">
        <v>12694</v>
      </c>
    </row>
    <row r="4986" spans="2:16" x14ac:dyDescent="0.25">
      <c r="B4986" t="s">
        <v>4991</v>
      </c>
      <c r="C4986" s="119" t="s">
        <v>60</v>
      </c>
      <c r="D4986" t="s">
        <v>11537</v>
      </c>
      <c r="E4986" t="s">
        <v>11530</v>
      </c>
      <c r="F4986" t="s">
        <v>11540</v>
      </c>
      <c r="G4986" t="s">
        <v>61</v>
      </c>
      <c r="H4986" t="s">
        <v>18</v>
      </c>
      <c r="I4986" t="s">
        <v>11541</v>
      </c>
      <c r="J4986">
        <v>2016</v>
      </c>
      <c r="K4986">
        <v>617.47</v>
      </c>
      <c r="L4986">
        <v>27</v>
      </c>
      <c r="M4986">
        <v>1</v>
      </c>
      <c r="N4986">
        <f t="shared" si="194"/>
        <v>0</v>
      </c>
      <c r="O4986">
        <f t="shared" si="195"/>
        <v>0</v>
      </c>
      <c r="P4986" t="s">
        <v>12694</v>
      </c>
    </row>
    <row r="4987" spans="2:16" x14ac:dyDescent="0.25">
      <c r="B4987" t="s">
        <v>4992</v>
      </c>
      <c r="C4987" s="119" t="s">
        <v>60</v>
      </c>
      <c r="D4987" t="s">
        <v>11537</v>
      </c>
      <c r="E4987" t="s">
        <v>11530</v>
      </c>
      <c r="F4987" t="s">
        <v>11540</v>
      </c>
      <c r="G4987" t="s">
        <v>61</v>
      </c>
      <c r="H4987" t="s">
        <v>18</v>
      </c>
      <c r="I4987" t="s">
        <v>11541</v>
      </c>
      <c r="J4987">
        <v>2016</v>
      </c>
      <c r="K4987">
        <v>617.51</v>
      </c>
      <c r="L4987">
        <v>27</v>
      </c>
      <c r="M4987">
        <v>1</v>
      </c>
      <c r="N4987">
        <f t="shared" si="194"/>
        <v>0</v>
      </c>
      <c r="O4987">
        <f t="shared" si="195"/>
        <v>0</v>
      </c>
      <c r="P4987" t="s">
        <v>12694</v>
      </c>
    </row>
    <row r="4988" spans="2:16" x14ac:dyDescent="0.25">
      <c r="B4988" t="s">
        <v>4993</v>
      </c>
      <c r="C4988" s="119" t="s">
        <v>60</v>
      </c>
      <c r="D4988" t="s">
        <v>11537</v>
      </c>
      <c r="E4988" t="s">
        <v>11530</v>
      </c>
      <c r="F4988" t="s">
        <v>11540</v>
      </c>
      <c r="G4988" t="s">
        <v>61</v>
      </c>
      <c r="H4988" t="s">
        <v>18</v>
      </c>
      <c r="I4988" t="s">
        <v>11541</v>
      </c>
      <c r="J4988">
        <v>2016</v>
      </c>
      <c r="K4988">
        <v>616.37</v>
      </c>
      <c r="L4988">
        <v>24</v>
      </c>
      <c r="M4988">
        <v>1</v>
      </c>
      <c r="N4988">
        <f t="shared" si="194"/>
        <v>0</v>
      </c>
      <c r="O4988">
        <f t="shared" si="195"/>
        <v>0</v>
      </c>
      <c r="P4988" t="s">
        <v>12694</v>
      </c>
    </row>
    <row r="4989" spans="2:16" x14ac:dyDescent="0.25">
      <c r="B4989" t="s">
        <v>4994</v>
      </c>
      <c r="C4989" s="119" t="s">
        <v>60</v>
      </c>
      <c r="D4989" t="s">
        <v>11537</v>
      </c>
      <c r="E4989" t="s">
        <v>11530</v>
      </c>
      <c r="F4989" t="s">
        <v>11540</v>
      </c>
      <c r="G4989" t="s">
        <v>61</v>
      </c>
      <c r="H4989" t="s">
        <v>18</v>
      </c>
      <c r="I4989" t="s">
        <v>11541</v>
      </c>
      <c r="J4989">
        <v>2016</v>
      </c>
      <c r="K4989">
        <v>617.1</v>
      </c>
      <c r="L4989">
        <v>24</v>
      </c>
      <c r="M4989">
        <v>1</v>
      </c>
      <c r="N4989">
        <f t="shared" si="194"/>
        <v>0</v>
      </c>
      <c r="O4989">
        <f t="shared" si="195"/>
        <v>0</v>
      </c>
      <c r="P4989" t="s">
        <v>12694</v>
      </c>
    </row>
    <row r="4990" spans="2:16" x14ac:dyDescent="0.25">
      <c r="B4990" t="s">
        <v>4995</v>
      </c>
      <c r="C4990" s="119" t="s">
        <v>60</v>
      </c>
      <c r="D4990" t="s">
        <v>11537</v>
      </c>
      <c r="E4990" t="s">
        <v>11530</v>
      </c>
      <c r="F4990" t="s">
        <v>11540</v>
      </c>
      <c r="G4990" t="s">
        <v>61</v>
      </c>
      <c r="H4990" t="s">
        <v>18</v>
      </c>
      <c r="I4990" t="s">
        <v>11541</v>
      </c>
      <c r="J4990">
        <v>2016</v>
      </c>
      <c r="K4990">
        <v>616.35</v>
      </c>
      <c r="L4990">
        <v>24</v>
      </c>
      <c r="M4990">
        <v>1</v>
      </c>
      <c r="N4990">
        <f t="shared" si="194"/>
        <v>0</v>
      </c>
      <c r="O4990">
        <f t="shared" si="195"/>
        <v>0</v>
      </c>
      <c r="P4990" t="s">
        <v>12694</v>
      </c>
    </row>
    <row r="4991" spans="2:16" x14ac:dyDescent="0.25">
      <c r="B4991" t="s">
        <v>4996</v>
      </c>
      <c r="C4991" s="119" t="s">
        <v>60</v>
      </c>
      <c r="D4991" t="s">
        <v>11537</v>
      </c>
      <c r="E4991" t="s">
        <v>11530</v>
      </c>
      <c r="F4991" t="s">
        <v>11540</v>
      </c>
      <c r="G4991" t="s">
        <v>61</v>
      </c>
      <c r="H4991" t="s">
        <v>18</v>
      </c>
      <c r="I4991" t="s">
        <v>11541</v>
      </c>
      <c r="J4991">
        <v>2016</v>
      </c>
      <c r="K4991">
        <v>627.29</v>
      </c>
      <c r="L4991">
        <v>24</v>
      </c>
      <c r="M4991">
        <v>1</v>
      </c>
      <c r="N4991">
        <f t="shared" si="194"/>
        <v>0</v>
      </c>
      <c r="O4991">
        <f t="shared" si="195"/>
        <v>0</v>
      </c>
      <c r="P4991" t="s">
        <v>12694</v>
      </c>
    </row>
    <row r="4992" spans="2:16" x14ac:dyDescent="0.25">
      <c r="B4992" t="s">
        <v>4997</v>
      </c>
      <c r="C4992" s="119" t="s">
        <v>60</v>
      </c>
      <c r="D4992" t="s">
        <v>11550</v>
      </c>
      <c r="E4992" t="s">
        <v>11530</v>
      </c>
      <c r="F4992" t="s">
        <v>11540</v>
      </c>
      <c r="G4992" t="s">
        <v>61</v>
      </c>
      <c r="H4992" t="s">
        <v>18</v>
      </c>
      <c r="I4992" t="s">
        <v>11541</v>
      </c>
      <c r="J4992">
        <v>2016</v>
      </c>
      <c r="K4992">
        <v>647.1</v>
      </c>
      <c r="L4992">
        <v>26</v>
      </c>
      <c r="M4992">
        <v>1</v>
      </c>
      <c r="N4992">
        <f t="shared" si="194"/>
        <v>0</v>
      </c>
      <c r="O4992">
        <f t="shared" si="195"/>
        <v>0</v>
      </c>
      <c r="P4992" t="s">
        <v>12694</v>
      </c>
    </row>
    <row r="4993" spans="2:16" x14ac:dyDescent="0.25">
      <c r="B4993" t="s">
        <v>4998</v>
      </c>
      <c r="C4993" s="119" t="s">
        <v>60</v>
      </c>
      <c r="D4993" t="s">
        <v>11537</v>
      </c>
      <c r="E4993" t="s">
        <v>11530</v>
      </c>
      <c r="F4993" t="s">
        <v>11540</v>
      </c>
      <c r="G4993" t="s">
        <v>61</v>
      </c>
      <c r="H4993" t="s">
        <v>18</v>
      </c>
      <c r="I4993" t="s">
        <v>11541</v>
      </c>
      <c r="J4993">
        <v>2016</v>
      </c>
      <c r="K4993">
        <v>616.48</v>
      </c>
      <c r="L4993">
        <v>26</v>
      </c>
      <c r="M4993">
        <v>1</v>
      </c>
      <c r="N4993">
        <f t="shared" si="194"/>
        <v>0</v>
      </c>
      <c r="O4993">
        <f t="shared" si="195"/>
        <v>0</v>
      </c>
      <c r="P4993" t="s">
        <v>12694</v>
      </c>
    </row>
    <row r="4994" spans="2:16" x14ac:dyDescent="0.25">
      <c r="B4994" t="s">
        <v>4999</v>
      </c>
      <c r="C4994" s="119" t="s">
        <v>60</v>
      </c>
      <c r="D4994" t="s">
        <v>11537</v>
      </c>
      <c r="E4994" t="s">
        <v>11530</v>
      </c>
      <c r="F4994" t="s">
        <v>11540</v>
      </c>
      <c r="G4994" t="s">
        <v>61</v>
      </c>
      <c r="H4994" t="s">
        <v>18</v>
      </c>
      <c r="I4994" t="s">
        <v>11541</v>
      </c>
      <c r="J4994">
        <v>2016</v>
      </c>
      <c r="K4994">
        <v>647.26</v>
      </c>
      <c r="L4994">
        <v>26</v>
      </c>
      <c r="M4994">
        <v>1</v>
      </c>
      <c r="N4994">
        <f t="shared" si="194"/>
        <v>0</v>
      </c>
      <c r="O4994">
        <f t="shared" si="195"/>
        <v>0</v>
      </c>
      <c r="P4994" t="s">
        <v>12694</v>
      </c>
    </row>
    <row r="4995" spans="2:16" x14ac:dyDescent="0.25">
      <c r="B4995" t="s">
        <v>5000</v>
      </c>
      <c r="C4995" s="119" t="s">
        <v>60</v>
      </c>
      <c r="D4995" t="s">
        <v>11537</v>
      </c>
      <c r="E4995" t="s">
        <v>11530</v>
      </c>
      <c r="F4995" t="s">
        <v>11540</v>
      </c>
      <c r="G4995" t="s">
        <v>61</v>
      </c>
      <c r="H4995" t="s">
        <v>18</v>
      </c>
      <c r="I4995" t="s">
        <v>11541</v>
      </c>
      <c r="J4995">
        <v>2016</v>
      </c>
      <c r="K4995">
        <v>647.26</v>
      </c>
      <c r="L4995">
        <v>26</v>
      </c>
      <c r="M4995">
        <v>1</v>
      </c>
      <c r="N4995">
        <f t="shared" si="194"/>
        <v>0</v>
      </c>
      <c r="O4995">
        <f t="shared" si="195"/>
        <v>0</v>
      </c>
      <c r="P4995" t="s">
        <v>12694</v>
      </c>
    </row>
    <row r="4996" spans="2:16" x14ac:dyDescent="0.25">
      <c r="B4996" t="s">
        <v>5001</v>
      </c>
      <c r="C4996" s="119" t="s">
        <v>60</v>
      </c>
      <c r="D4996" t="s">
        <v>11537</v>
      </c>
      <c r="E4996" t="s">
        <v>11530</v>
      </c>
      <c r="F4996" t="s">
        <v>11540</v>
      </c>
      <c r="G4996" t="s">
        <v>61</v>
      </c>
      <c r="H4996" t="s">
        <v>18</v>
      </c>
      <c r="I4996" t="s">
        <v>11541</v>
      </c>
      <c r="J4996">
        <v>2016</v>
      </c>
      <c r="K4996">
        <v>645.47</v>
      </c>
      <c r="L4996">
        <v>23</v>
      </c>
      <c r="M4996">
        <v>1</v>
      </c>
      <c r="N4996">
        <f t="shared" si="194"/>
        <v>0</v>
      </c>
      <c r="O4996">
        <f t="shared" si="195"/>
        <v>0</v>
      </c>
      <c r="P4996" t="s">
        <v>12694</v>
      </c>
    </row>
    <row r="4997" spans="2:16" x14ac:dyDescent="0.25">
      <c r="B4997" t="s">
        <v>5002</v>
      </c>
      <c r="C4997" s="119" t="s">
        <v>60</v>
      </c>
      <c r="D4997" t="s">
        <v>11537</v>
      </c>
      <c r="E4997" t="s">
        <v>11530</v>
      </c>
      <c r="F4997" t="s">
        <v>11540</v>
      </c>
      <c r="G4997" t="s">
        <v>61</v>
      </c>
      <c r="H4997" t="s">
        <v>18</v>
      </c>
      <c r="I4997" t="s">
        <v>11541</v>
      </c>
      <c r="J4997">
        <v>2016</v>
      </c>
      <c r="K4997">
        <v>645.6</v>
      </c>
      <c r="L4997">
        <v>24</v>
      </c>
      <c r="M4997">
        <v>1</v>
      </c>
      <c r="N4997">
        <f t="shared" si="194"/>
        <v>0</v>
      </c>
      <c r="O4997">
        <f t="shared" si="195"/>
        <v>0</v>
      </c>
      <c r="P4997" t="s">
        <v>12694</v>
      </c>
    </row>
    <row r="4998" spans="2:16" x14ac:dyDescent="0.25">
      <c r="B4998" t="s">
        <v>5003</v>
      </c>
      <c r="C4998" s="119" t="s">
        <v>60</v>
      </c>
      <c r="D4998" t="s">
        <v>11546</v>
      </c>
      <c r="E4998" t="s">
        <v>11530</v>
      </c>
      <c r="F4998" t="s">
        <v>11540</v>
      </c>
      <c r="G4998" t="s">
        <v>61</v>
      </c>
      <c r="H4998" t="s">
        <v>18</v>
      </c>
      <c r="I4998" t="s">
        <v>11541</v>
      </c>
      <c r="J4998">
        <v>2016</v>
      </c>
      <c r="K4998">
        <v>617.77</v>
      </c>
      <c r="L4998">
        <v>34</v>
      </c>
      <c r="M4998">
        <v>1</v>
      </c>
      <c r="N4998">
        <f t="shared" si="194"/>
        <v>0</v>
      </c>
      <c r="O4998">
        <f t="shared" si="195"/>
        <v>0</v>
      </c>
      <c r="P4998" t="s">
        <v>12694</v>
      </c>
    </row>
    <row r="4999" spans="2:16" x14ac:dyDescent="0.25">
      <c r="B4999" t="s">
        <v>5004</v>
      </c>
      <c r="C4999" s="119" t="s">
        <v>60</v>
      </c>
      <c r="D4999" t="s">
        <v>11550</v>
      </c>
      <c r="E4999" t="s">
        <v>11530</v>
      </c>
      <c r="F4999" t="s">
        <v>11540</v>
      </c>
      <c r="G4999" t="s">
        <v>61</v>
      </c>
      <c r="H4999" t="s">
        <v>18</v>
      </c>
      <c r="I4999" t="s">
        <v>11541</v>
      </c>
      <c r="J4999">
        <v>2016</v>
      </c>
      <c r="K4999">
        <v>622.66999999999996</v>
      </c>
      <c r="L4999">
        <v>74</v>
      </c>
      <c r="M4999">
        <v>1</v>
      </c>
      <c r="N4999">
        <f t="shared" si="194"/>
        <v>0</v>
      </c>
      <c r="O4999">
        <f t="shared" si="195"/>
        <v>0</v>
      </c>
      <c r="P4999" t="s">
        <v>12694</v>
      </c>
    </row>
    <row r="5000" spans="2:16" x14ac:dyDescent="0.25">
      <c r="B5000" t="s">
        <v>5005</v>
      </c>
      <c r="C5000" s="119" t="s">
        <v>60</v>
      </c>
      <c r="D5000" t="s">
        <v>11539</v>
      </c>
      <c r="E5000" t="s">
        <v>11530</v>
      </c>
      <c r="F5000" t="s">
        <v>11540</v>
      </c>
      <c r="G5000" t="s">
        <v>61</v>
      </c>
      <c r="H5000" t="s">
        <v>18</v>
      </c>
      <c r="I5000" t="s">
        <v>11541</v>
      </c>
      <c r="J5000">
        <v>2016</v>
      </c>
      <c r="K5000">
        <v>616.59</v>
      </c>
      <c r="L5000">
        <v>20</v>
      </c>
      <c r="M5000">
        <v>1</v>
      </c>
      <c r="N5000">
        <f t="shared" si="194"/>
        <v>0</v>
      </c>
      <c r="O5000">
        <f t="shared" si="195"/>
        <v>0</v>
      </c>
      <c r="P5000" t="s">
        <v>12694</v>
      </c>
    </row>
    <row r="5001" spans="2:16" x14ac:dyDescent="0.25">
      <c r="B5001" t="s">
        <v>5006</v>
      </c>
      <c r="C5001" s="119" t="s">
        <v>60</v>
      </c>
      <c r="D5001" t="s">
        <v>11537</v>
      </c>
      <c r="E5001" t="s">
        <v>11530</v>
      </c>
      <c r="F5001" t="s">
        <v>11540</v>
      </c>
      <c r="G5001" t="s">
        <v>61</v>
      </c>
      <c r="H5001" t="s">
        <v>18</v>
      </c>
      <c r="I5001" t="s">
        <v>11541</v>
      </c>
      <c r="J5001">
        <v>2016</v>
      </c>
      <c r="K5001">
        <v>616.70000000000005</v>
      </c>
      <c r="L5001">
        <v>27</v>
      </c>
      <c r="M5001">
        <v>1</v>
      </c>
      <c r="N5001">
        <f t="shared" si="194"/>
        <v>0</v>
      </c>
      <c r="O5001">
        <f t="shared" si="195"/>
        <v>0</v>
      </c>
      <c r="P5001" t="s">
        <v>12694</v>
      </c>
    </row>
    <row r="5002" spans="2:16" x14ac:dyDescent="0.25">
      <c r="B5002" t="s">
        <v>5007</v>
      </c>
      <c r="C5002" s="119" t="s">
        <v>60</v>
      </c>
      <c r="D5002" t="s">
        <v>11537</v>
      </c>
      <c r="E5002" t="s">
        <v>11530</v>
      </c>
      <c r="F5002" t="s">
        <v>11540</v>
      </c>
      <c r="G5002" t="s">
        <v>61</v>
      </c>
      <c r="H5002" t="s">
        <v>18</v>
      </c>
      <c r="I5002" t="s">
        <v>11541</v>
      </c>
      <c r="J5002">
        <v>2016</v>
      </c>
      <c r="K5002">
        <v>862.43</v>
      </c>
      <c r="L5002">
        <v>37</v>
      </c>
      <c r="M5002">
        <v>1</v>
      </c>
      <c r="N5002">
        <f t="shared" si="194"/>
        <v>0</v>
      </c>
      <c r="O5002">
        <f t="shared" si="195"/>
        <v>0</v>
      </c>
      <c r="P5002" t="s">
        <v>12694</v>
      </c>
    </row>
    <row r="5003" spans="2:16" x14ac:dyDescent="0.25">
      <c r="B5003" t="s">
        <v>5008</v>
      </c>
      <c r="C5003" s="119" t="s">
        <v>60</v>
      </c>
      <c r="D5003" t="s">
        <v>11537</v>
      </c>
      <c r="E5003" t="s">
        <v>11530</v>
      </c>
      <c r="F5003" t="s">
        <v>11540</v>
      </c>
      <c r="G5003" t="s">
        <v>61</v>
      </c>
      <c r="H5003" t="s">
        <v>18</v>
      </c>
      <c r="I5003" t="s">
        <v>11541</v>
      </c>
      <c r="J5003">
        <v>2016</v>
      </c>
      <c r="K5003">
        <v>617.30999999999995</v>
      </c>
      <c r="L5003">
        <v>32</v>
      </c>
      <c r="M5003">
        <v>1</v>
      </c>
      <c r="N5003">
        <f t="shared" ref="N5003:N5066" si="196">IF(K5003&lt;100,1,0)</f>
        <v>0</v>
      </c>
      <c r="O5003">
        <f t="shared" si="195"/>
        <v>0</v>
      </c>
      <c r="P5003" t="s">
        <v>12694</v>
      </c>
    </row>
    <row r="5004" spans="2:16" x14ac:dyDescent="0.25">
      <c r="B5004" t="s">
        <v>5009</v>
      </c>
      <c r="C5004" s="119" t="s">
        <v>60</v>
      </c>
      <c r="D5004" t="s">
        <v>11537</v>
      </c>
      <c r="E5004" t="s">
        <v>11530</v>
      </c>
      <c r="F5004" t="s">
        <v>11540</v>
      </c>
      <c r="G5004" t="s">
        <v>61</v>
      </c>
      <c r="H5004" t="s">
        <v>18</v>
      </c>
      <c r="I5004" t="s">
        <v>11541</v>
      </c>
      <c r="J5004">
        <v>2016</v>
      </c>
      <c r="K5004">
        <v>616.70000000000005</v>
      </c>
      <c r="L5004">
        <v>27</v>
      </c>
      <c r="M5004">
        <v>1</v>
      </c>
      <c r="N5004">
        <f t="shared" si="196"/>
        <v>0</v>
      </c>
      <c r="O5004">
        <f t="shared" si="195"/>
        <v>0</v>
      </c>
      <c r="P5004" t="s">
        <v>12694</v>
      </c>
    </row>
    <row r="5005" spans="2:16" x14ac:dyDescent="0.25">
      <c r="B5005" t="s">
        <v>5010</v>
      </c>
      <c r="C5005" s="119" t="s">
        <v>60</v>
      </c>
      <c r="D5005" t="s">
        <v>11537</v>
      </c>
      <c r="E5005" t="s">
        <v>11530</v>
      </c>
      <c r="F5005" t="s">
        <v>11540</v>
      </c>
      <c r="G5005" t="s">
        <v>61</v>
      </c>
      <c r="H5005" t="s">
        <v>18</v>
      </c>
      <c r="I5005" t="s">
        <v>11541</v>
      </c>
      <c r="J5005">
        <v>2016</v>
      </c>
      <c r="K5005">
        <v>646.1</v>
      </c>
      <c r="L5005">
        <v>22</v>
      </c>
      <c r="M5005">
        <v>1</v>
      </c>
      <c r="N5005">
        <f t="shared" si="196"/>
        <v>0</v>
      </c>
      <c r="O5005">
        <f t="shared" si="195"/>
        <v>0</v>
      </c>
      <c r="P5005" t="s">
        <v>12694</v>
      </c>
    </row>
    <row r="5006" spans="2:16" x14ac:dyDescent="0.25">
      <c r="B5006" t="s">
        <v>5011</v>
      </c>
      <c r="C5006" s="119" t="s">
        <v>60</v>
      </c>
      <c r="D5006" t="s">
        <v>11537</v>
      </c>
      <c r="E5006" t="s">
        <v>11530</v>
      </c>
      <c r="F5006" t="s">
        <v>11540</v>
      </c>
      <c r="G5006" t="s">
        <v>61</v>
      </c>
      <c r="H5006" t="s">
        <v>18</v>
      </c>
      <c r="I5006" t="s">
        <v>11541</v>
      </c>
      <c r="J5006">
        <v>2016</v>
      </c>
      <c r="K5006">
        <v>650.35</v>
      </c>
      <c r="L5006">
        <v>50</v>
      </c>
      <c r="M5006">
        <v>1</v>
      </c>
      <c r="N5006">
        <f t="shared" si="196"/>
        <v>0</v>
      </c>
      <c r="O5006">
        <f t="shared" si="195"/>
        <v>0</v>
      </c>
      <c r="P5006" t="s">
        <v>12694</v>
      </c>
    </row>
    <row r="5007" spans="2:16" x14ac:dyDescent="0.25">
      <c r="B5007" t="s">
        <v>5012</v>
      </c>
      <c r="C5007" s="119" t="s">
        <v>60</v>
      </c>
      <c r="D5007" t="s">
        <v>11537</v>
      </c>
      <c r="E5007" t="s">
        <v>11530</v>
      </c>
      <c r="F5007" t="s">
        <v>11540</v>
      </c>
      <c r="G5007" t="s">
        <v>61</v>
      </c>
      <c r="H5007" t="s">
        <v>18</v>
      </c>
      <c r="I5007" t="s">
        <v>11541</v>
      </c>
      <c r="J5007">
        <v>2016</v>
      </c>
      <c r="K5007">
        <v>646.34</v>
      </c>
      <c r="L5007">
        <v>24</v>
      </c>
      <c r="M5007">
        <v>1</v>
      </c>
      <c r="N5007">
        <f t="shared" si="196"/>
        <v>0</v>
      </c>
      <c r="O5007">
        <f t="shared" si="195"/>
        <v>0</v>
      </c>
      <c r="P5007" t="s">
        <v>12694</v>
      </c>
    </row>
    <row r="5008" spans="2:16" x14ac:dyDescent="0.25">
      <c r="B5008" t="s">
        <v>5013</v>
      </c>
      <c r="C5008" s="119" t="s">
        <v>60</v>
      </c>
      <c r="D5008" t="s">
        <v>11550</v>
      </c>
      <c r="E5008" t="s">
        <v>11530</v>
      </c>
      <c r="F5008" t="s">
        <v>11540</v>
      </c>
      <c r="G5008" t="s">
        <v>61</v>
      </c>
      <c r="H5008" t="s">
        <v>18</v>
      </c>
      <c r="I5008" t="s">
        <v>11533</v>
      </c>
      <c r="J5008">
        <v>2016</v>
      </c>
      <c r="K5008">
        <v>627.15</v>
      </c>
      <c r="L5008">
        <v>53</v>
      </c>
      <c r="M5008">
        <v>1</v>
      </c>
      <c r="N5008">
        <f t="shared" si="196"/>
        <v>0</v>
      </c>
      <c r="O5008">
        <f t="shared" ref="O5008:O5071" si="197">IF(OR(L5008="",L5008&lt;=0),1,0)</f>
        <v>0</v>
      </c>
      <c r="P5008" t="s">
        <v>12694</v>
      </c>
    </row>
    <row r="5009" spans="2:16" x14ac:dyDescent="0.25">
      <c r="B5009" t="s">
        <v>5014</v>
      </c>
      <c r="C5009" s="119" t="s">
        <v>60</v>
      </c>
      <c r="D5009" t="s">
        <v>11550</v>
      </c>
      <c r="E5009" t="s">
        <v>11530</v>
      </c>
      <c r="F5009" t="s">
        <v>11540</v>
      </c>
      <c r="G5009" t="s">
        <v>61</v>
      </c>
      <c r="H5009" t="s">
        <v>18</v>
      </c>
      <c r="I5009" t="s">
        <v>11541</v>
      </c>
      <c r="J5009">
        <v>2016</v>
      </c>
      <c r="K5009">
        <v>619.98</v>
      </c>
      <c r="L5009">
        <v>52</v>
      </c>
      <c r="M5009">
        <v>1</v>
      </c>
      <c r="N5009">
        <f t="shared" si="196"/>
        <v>0</v>
      </c>
      <c r="O5009">
        <f t="shared" si="197"/>
        <v>0</v>
      </c>
      <c r="P5009" t="s">
        <v>12694</v>
      </c>
    </row>
    <row r="5010" spans="2:16" x14ac:dyDescent="0.25">
      <c r="B5010" t="s">
        <v>5015</v>
      </c>
      <c r="C5010" s="119" t="s">
        <v>60</v>
      </c>
      <c r="D5010" t="s">
        <v>11537</v>
      </c>
      <c r="E5010" t="s">
        <v>11530</v>
      </c>
      <c r="F5010" t="s">
        <v>11540</v>
      </c>
      <c r="G5010" t="s">
        <v>61</v>
      </c>
      <c r="H5010" t="s">
        <v>18</v>
      </c>
      <c r="I5010" t="s">
        <v>11541</v>
      </c>
      <c r="J5010">
        <v>2016</v>
      </c>
      <c r="K5010">
        <v>871.77</v>
      </c>
      <c r="L5010">
        <v>83</v>
      </c>
      <c r="M5010">
        <v>1</v>
      </c>
      <c r="N5010">
        <f t="shared" si="196"/>
        <v>0</v>
      </c>
      <c r="O5010">
        <f t="shared" si="197"/>
        <v>0</v>
      </c>
      <c r="P5010" t="s">
        <v>12693</v>
      </c>
    </row>
    <row r="5011" spans="2:16" x14ac:dyDescent="0.25">
      <c r="B5011" t="s">
        <v>5016</v>
      </c>
      <c r="C5011" s="119" t="s">
        <v>60</v>
      </c>
      <c r="D5011" t="s">
        <v>11537</v>
      </c>
      <c r="E5011" t="s">
        <v>11530</v>
      </c>
      <c r="F5011" t="s">
        <v>11540</v>
      </c>
      <c r="G5011" t="s">
        <v>61</v>
      </c>
      <c r="H5011" t="s">
        <v>18</v>
      </c>
      <c r="I5011" t="s">
        <v>11533</v>
      </c>
      <c r="J5011">
        <v>2016</v>
      </c>
      <c r="K5011">
        <v>618.49</v>
      </c>
      <c r="L5011">
        <v>22</v>
      </c>
      <c r="M5011">
        <v>1</v>
      </c>
      <c r="N5011">
        <f t="shared" si="196"/>
        <v>0</v>
      </c>
      <c r="O5011">
        <f t="shared" si="197"/>
        <v>0</v>
      </c>
      <c r="P5011" t="s">
        <v>12694</v>
      </c>
    </row>
    <row r="5012" spans="2:16" x14ac:dyDescent="0.25">
      <c r="B5012" t="s">
        <v>5017</v>
      </c>
      <c r="C5012" s="119" t="s">
        <v>60</v>
      </c>
      <c r="D5012" t="s">
        <v>11537</v>
      </c>
      <c r="E5012" t="s">
        <v>11530</v>
      </c>
      <c r="F5012" t="s">
        <v>11540</v>
      </c>
      <c r="G5012" t="s">
        <v>61</v>
      </c>
      <c r="H5012" t="s">
        <v>18</v>
      </c>
      <c r="I5012" t="s">
        <v>11541</v>
      </c>
      <c r="J5012">
        <v>2016</v>
      </c>
      <c r="K5012">
        <v>617.51</v>
      </c>
      <c r="L5012">
        <v>18</v>
      </c>
      <c r="M5012">
        <v>1</v>
      </c>
      <c r="N5012">
        <f t="shared" si="196"/>
        <v>0</v>
      </c>
      <c r="O5012">
        <f t="shared" si="197"/>
        <v>0</v>
      </c>
      <c r="P5012" t="s">
        <v>12694</v>
      </c>
    </row>
    <row r="5013" spans="2:16" x14ac:dyDescent="0.25">
      <c r="B5013" t="s">
        <v>5018</v>
      </c>
      <c r="C5013" s="119" t="s">
        <v>60</v>
      </c>
      <c r="D5013" t="s">
        <v>11537</v>
      </c>
      <c r="E5013" t="s">
        <v>11530</v>
      </c>
      <c r="F5013" t="s">
        <v>11540</v>
      </c>
      <c r="G5013" t="s">
        <v>61</v>
      </c>
      <c r="H5013" t="s">
        <v>18</v>
      </c>
      <c r="I5013" t="s">
        <v>11533</v>
      </c>
      <c r="J5013">
        <v>2016</v>
      </c>
      <c r="K5013">
        <v>618.24</v>
      </c>
      <c r="L5013">
        <v>23</v>
      </c>
      <c r="M5013">
        <v>1</v>
      </c>
      <c r="N5013">
        <f t="shared" si="196"/>
        <v>0</v>
      </c>
      <c r="O5013">
        <f t="shared" si="197"/>
        <v>0</v>
      </c>
      <c r="P5013" t="s">
        <v>12694</v>
      </c>
    </row>
    <row r="5014" spans="2:16" x14ac:dyDescent="0.25">
      <c r="B5014" t="s">
        <v>5019</v>
      </c>
      <c r="C5014" s="119" t="s">
        <v>60</v>
      </c>
      <c r="D5014" t="s">
        <v>11537</v>
      </c>
      <c r="E5014" t="s">
        <v>11530</v>
      </c>
      <c r="F5014" t="s">
        <v>11540</v>
      </c>
      <c r="G5014" t="s">
        <v>61</v>
      </c>
      <c r="H5014" t="s">
        <v>18</v>
      </c>
      <c r="I5014" t="s">
        <v>11541</v>
      </c>
      <c r="J5014">
        <v>2016</v>
      </c>
      <c r="K5014">
        <v>616.35</v>
      </c>
      <c r="L5014">
        <v>25</v>
      </c>
      <c r="M5014">
        <v>1</v>
      </c>
      <c r="N5014">
        <f t="shared" si="196"/>
        <v>0</v>
      </c>
      <c r="O5014">
        <f t="shared" si="197"/>
        <v>0</v>
      </c>
      <c r="P5014" t="s">
        <v>12694</v>
      </c>
    </row>
    <row r="5015" spans="2:16" x14ac:dyDescent="0.25">
      <c r="B5015" t="s">
        <v>5020</v>
      </c>
      <c r="C5015" s="119" t="s">
        <v>60</v>
      </c>
      <c r="D5015" t="s">
        <v>11537</v>
      </c>
      <c r="E5015" t="s">
        <v>11530</v>
      </c>
      <c r="F5015" t="s">
        <v>11540</v>
      </c>
      <c r="G5015" t="s">
        <v>61</v>
      </c>
      <c r="H5015" t="s">
        <v>18</v>
      </c>
      <c r="I5015" t="s">
        <v>11541</v>
      </c>
      <c r="J5015">
        <v>2016</v>
      </c>
      <c r="K5015">
        <v>615.85</v>
      </c>
      <c r="L5015">
        <v>27</v>
      </c>
      <c r="M5015">
        <v>1</v>
      </c>
      <c r="N5015">
        <f t="shared" si="196"/>
        <v>0</v>
      </c>
      <c r="O5015">
        <f t="shared" si="197"/>
        <v>0</v>
      </c>
      <c r="P5015" t="s">
        <v>12694</v>
      </c>
    </row>
    <row r="5016" spans="2:16" x14ac:dyDescent="0.25">
      <c r="B5016" t="s">
        <v>5021</v>
      </c>
      <c r="C5016" s="119" t="s">
        <v>60</v>
      </c>
      <c r="D5016" t="s">
        <v>11550</v>
      </c>
      <c r="E5016" t="s">
        <v>11530</v>
      </c>
      <c r="F5016" t="s">
        <v>11540</v>
      </c>
      <c r="G5016" t="s">
        <v>61</v>
      </c>
      <c r="H5016" t="s">
        <v>18</v>
      </c>
      <c r="I5016" t="s">
        <v>11541</v>
      </c>
      <c r="J5016">
        <v>2016</v>
      </c>
      <c r="K5016">
        <v>619.73</v>
      </c>
      <c r="L5016">
        <v>50</v>
      </c>
      <c r="M5016">
        <v>1</v>
      </c>
      <c r="N5016">
        <f t="shared" si="196"/>
        <v>0</v>
      </c>
      <c r="O5016">
        <f t="shared" si="197"/>
        <v>0</v>
      </c>
      <c r="P5016" t="s">
        <v>12694</v>
      </c>
    </row>
    <row r="5017" spans="2:16" x14ac:dyDescent="0.25">
      <c r="B5017" t="s">
        <v>5022</v>
      </c>
      <c r="C5017" s="119" t="s">
        <v>60</v>
      </c>
      <c r="D5017" t="s">
        <v>11537</v>
      </c>
      <c r="E5017" t="s">
        <v>11530</v>
      </c>
      <c r="F5017" t="s">
        <v>11540</v>
      </c>
      <c r="G5017" t="s">
        <v>61</v>
      </c>
      <c r="H5017" t="s">
        <v>18</v>
      </c>
      <c r="I5017" t="s">
        <v>11533</v>
      </c>
      <c r="J5017">
        <v>2016</v>
      </c>
      <c r="K5017">
        <v>618.25</v>
      </c>
      <c r="L5017">
        <v>21</v>
      </c>
      <c r="M5017">
        <v>1</v>
      </c>
      <c r="N5017">
        <f t="shared" si="196"/>
        <v>0</v>
      </c>
      <c r="O5017">
        <f t="shared" si="197"/>
        <v>0</v>
      </c>
      <c r="P5017" t="s">
        <v>12694</v>
      </c>
    </row>
    <row r="5018" spans="2:16" x14ac:dyDescent="0.25">
      <c r="B5018" t="s">
        <v>5023</v>
      </c>
      <c r="C5018" s="119" t="s">
        <v>60</v>
      </c>
      <c r="D5018" t="s">
        <v>11537</v>
      </c>
      <c r="E5018" t="s">
        <v>11530</v>
      </c>
      <c r="F5018" t="s">
        <v>11540</v>
      </c>
      <c r="G5018" t="s">
        <v>61</v>
      </c>
      <c r="H5018" t="s">
        <v>18</v>
      </c>
      <c r="I5018" t="s">
        <v>11533</v>
      </c>
      <c r="J5018">
        <v>2016</v>
      </c>
      <c r="K5018">
        <v>618.23</v>
      </c>
      <c r="L5018">
        <v>21</v>
      </c>
      <c r="M5018">
        <v>1</v>
      </c>
      <c r="N5018">
        <f t="shared" si="196"/>
        <v>0</v>
      </c>
      <c r="O5018">
        <f t="shared" si="197"/>
        <v>0</v>
      </c>
      <c r="P5018" t="s">
        <v>12694</v>
      </c>
    </row>
    <row r="5019" spans="2:16" x14ac:dyDescent="0.25">
      <c r="B5019" t="s">
        <v>5024</v>
      </c>
      <c r="C5019" s="119" t="s">
        <v>60</v>
      </c>
      <c r="D5019" t="s">
        <v>11537</v>
      </c>
      <c r="E5019" t="s">
        <v>11530</v>
      </c>
      <c r="F5019" t="s">
        <v>11540</v>
      </c>
      <c r="G5019" t="s">
        <v>61</v>
      </c>
      <c r="H5019" t="s">
        <v>18</v>
      </c>
      <c r="I5019" t="s">
        <v>11541</v>
      </c>
      <c r="J5019">
        <v>2016</v>
      </c>
      <c r="K5019">
        <v>580.9</v>
      </c>
      <c r="L5019">
        <v>15</v>
      </c>
      <c r="M5019">
        <v>1</v>
      </c>
      <c r="N5019">
        <f t="shared" si="196"/>
        <v>0</v>
      </c>
      <c r="O5019">
        <f t="shared" si="197"/>
        <v>0</v>
      </c>
      <c r="P5019" t="s">
        <v>12693</v>
      </c>
    </row>
    <row r="5020" spans="2:16" x14ac:dyDescent="0.25">
      <c r="B5020" t="s">
        <v>5025</v>
      </c>
      <c r="C5020" s="119" t="s">
        <v>60</v>
      </c>
      <c r="D5020" t="s">
        <v>11542</v>
      </c>
      <c r="E5020" t="s">
        <v>11530</v>
      </c>
      <c r="F5020" t="s">
        <v>11540</v>
      </c>
      <c r="G5020" t="s">
        <v>61</v>
      </c>
      <c r="H5020" t="s">
        <v>18</v>
      </c>
      <c r="I5020" t="s">
        <v>11533</v>
      </c>
      <c r="J5020">
        <v>2016</v>
      </c>
      <c r="K5020">
        <v>616.20000000000005</v>
      </c>
      <c r="L5020">
        <v>15</v>
      </c>
      <c r="M5020">
        <v>1</v>
      </c>
      <c r="N5020">
        <f t="shared" si="196"/>
        <v>0</v>
      </c>
      <c r="O5020">
        <f t="shared" si="197"/>
        <v>0</v>
      </c>
      <c r="P5020" t="s">
        <v>12694</v>
      </c>
    </row>
    <row r="5021" spans="2:16" x14ac:dyDescent="0.25">
      <c r="B5021" t="s">
        <v>5026</v>
      </c>
      <c r="C5021" s="119" t="s">
        <v>60</v>
      </c>
      <c r="D5021" t="s">
        <v>11542</v>
      </c>
      <c r="E5021" t="s">
        <v>11530</v>
      </c>
      <c r="F5021" t="s">
        <v>11540</v>
      </c>
      <c r="G5021" t="s">
        <v>61</v>
      </c>
      <c r="H5021" t="s">
        <v>18</v>
      </c>
      <c r="I5021" t="s">
        <v>11533</v>
      </c>
      <c r="J5021">
        <v>2016</v>
      </c>
      <c r="K5021">
        <v>582.91999999999996</v>
      </c>
      <c r="L5021">
        <v>20</v>
      </c>
      <c r="M5021">
        <v>1</v>
      </c>
      <c r="N5021">
        <f t="shared" si="196"/>
        <v>0</v>
      </c>
      <c r="O5021">
        <f t="shared" si="197"/>
        <v>0</v>
      </c>
      <c r="P5021" t="s">
        <v>12694</v>
      </c>
    </row>
    <row r="5022" spans="2:16" x14ac:dyDescent="0.25">
      <c r="B5022" t="s">
        <v>5027</v>
      </c>
      <c r="C5022" s="119" t="s">
        <v>60</v>
      </c>
      <c r="D5022" t="s">
        <v>11542</v>
      </c>
      <c r="E5022" t="s">
        <v>11530</v>
      </c>
      <c r="F5022" t="s">
        <v>11540</v>
      </c>
      <c r="G5022" t="s">
        <v>61</v>
      </c>
      <c r="H5022" t="s">
        <v>18</v>
      </c>
      <c r="I5022" t="s">
        <v>11533</v>
      </c>
      <c r="J5022">
        <v>2016</v>
      </c>
      <c r="K5022">
        <v>617.73</v>
      </c>
      <c r="L5022">
        <v>22</v>
      </c>
      <c r="M5022">
        <v>1</v>
      </c>
      <c r="N5022">
        <f t="shared" si="196"/>
        <v>0</v>
      </c>
      <c r="O5022">
        <f t="shared" si="197"/>
        <v>0</v>
      </c>
      <c r="P5022" t="s">
        <v>12694</v>
      </c>
    </row>
    <row r="5023" spans="2:16" x14ac:dyDescent="0.25">
      <c r="B5023" t="s">
        <v>5028</v>
      </c>
      <c r="C5023" s="119" t="s">
        <v>60</v>
      </c>
      <c r="D5023" t="s">
        <v>11550</v>
      </c>
      <c r="E5023" t="s">
        <v>11530</v>
      </c>
      <c r="F5023" t="s">
        <v>11540</v>
      </c>
      <c r="G5023" t="s">
        <v>61</v>
      </c>
      <c r="H5023" t="s">
        <v>18</v>
      </c>
      <c r="I5023" t="s">
        <v>11541</v>
      </c>
      <c r="J5023">
        <v>2016</v>
      </c>
      <c r="K5023">
        <v>864.5</v>
      </c>
      <c r="L5023">
        <v>22</v>
      </c>
      <c r="M5023">
        <v>1</v>
      </c>
      <c r="N5023">
        <f t="shared" si="196"/>
        <v>0</v>
      </c>
      <c r="O5023">
        <f t="shared" si="197"/>
        <v>0</v>
      </c>
      <c r="P5023" t="s">
        <v>12694</v>
      </c>
    </row>
    <row r="5024" spans="2:16" x14ac:dyDescent="0.25">
      <c r="B5024" t="s">
        <v>5029</v>
      </c>
      <c r="C5024" s="119" t="s">
        <v>60</v>
      </c>
      <c r="D5024" t="s">
        <v>11550</v>
      </c>
      <c r="E5024" t="s">
        <v>11530</v>
      </c>
      <c r="F5024" t="s">
        <v>11540</v>
      </c>
      <c r="G5024" t="s">
        <v>61</v>
      </c>
      <c r="H5024" t="s">
        <v>18</v>
      </c>
      <c r="I5024" t="s">
        <v>11541</v>
      </c>
      <c r="J5024">
        <v>2016</v>
      </c>
      <c r="K5024">
        <v>622.1</v>
      </c>
      <c r="L5024">
        <v>66</v>
      </c>
      <c r="M5024">
        <v>1</v>
      </c>
      <c r="N5024">
        <f t="shared" si="196"/>
        <v>0</v>
      </c>
      <c r="O5024">
        <f t="shared" si="197"/>
        <v>0</v>
      </c>
      <c r="P5024" t="s">
        <v>12694</v>
      </c>
    </row>
    <row r="5025" spans="2:16" x14ac:dyDescent="0.25">
      <c r="B5025" t="s">
        <v>5030</v>
      </c>
      <c r="C5025" s="119" t="s">
        <v>60</v>
      </c>
      <c r="D5025" t="s">
        <v>11550</v>
      </c>
      <c r="E5025" t="s">
        <v>11530</v>
      </c>
      <c r="F5025" t="s">
        <v>11540</v>
      </c>
      <c r="G5025" t="s">
        <v>61</v>
      </c>
      <c r="H5025" t="s">
        <v>18</v>
      </c>
      <c r="I5025" t="s">
        <v>11541</v>
      </c>
      <c r="J5025">
        <v>2016</v>
      </c>
      <c r="K5025">
        <v>617.08000000000004</v>
      </c>
      <c r="L5025">
        <v>27</v>
      </c>
      <c r="M5025">
        <v>1</v>
      </c>
      <c r="N5025">
        <f t="shared" si="196"/>
        <v>0</v>
      </c>
      <c r="O5025">
        <f t="shared" si="197"/>
        <v>0</v>
      </c>
      <c r="P5025" t="s">
        <v>12694</v>
      </c>
    </row>
    <row r="5026" spans="2:16" x14ac:dyDescent="0.25">
      <c r="B5026" t="s">
        <v>5031</v>
      </c>
      <c r="C5026" s="119" t="s">
        <v>60</v>
      </c>
      <c r="D5026" t="s">
        <v>11550</v>
      </c>
      <c r="E5026" t="s">
        <v>11530</v>
      </c>
      <c r="F5026" t="s">
        <v>11540</v>
      </c>
      <c r="G5026" t="s">
        <v>61</v>
      </c>
      <c r="H5026" t="s">
        <v>18</v>
      </c>
      <c r="I5026" t="s">
        <v>11541</v>
      </c>
      <c r="J5026">
        <v>2016</v>
      </c>
      <c r="K5026">
        <v>617.72</v>
      </c>
      <c r="L5026">
        <v>32</v>
      </c>
      <c r="M5026">
        <v>1</v>
      </c>
      <c r="N5026">
        <f t="shared" si="196"/>
        <v>0</v>
      </c>
      <c r="O5026">
        <f t="shared" si="197"/>
        <v>0</v>
      </c>
      <c r="P5026" t="s">
        <v>12694</v>
      </c>
    </row>
    <row r="5027" spans="2:16" x14ac:dyDescent="0.25">
      <c r="B5027" t="s">
        <v>5032</v>
      </c>
      <c r="C5027" s="119" t="s">
        <v>60</v>
      </c>
      <c r="D5027" t="s">
        <v>11539</v>
      </c>
      <c r="E5027" t="s">
        <v>11530</v>
      </c>
      <c r="F5027" t="s">
        <v>11540</v>
      </c>
      <c r="G5027" t="s">
        <v>61</v>
      </c>
      <c r="H5027" t="s">
        <v>18</v>
      </c>
      <c r="I5027" t="s">
        <v>11541</v>
      </c>
      <c r="J5027">
        <v>2016</v>
      </c>
      <c r="K5027">
        <v>615.33000000000004</v>
      </c>
      <c r="L5027">
        <v>23</v>
      </c>
      <c r="M5027">
        <v>1</v>
      </c>
      <c r="N5027">
        <f t="shared" si="196"/>
        <v>0</v>
      </c>
      <c r="O5027">
        <f t="shared" si="197"/>
        <v>0</v>
      </c>
      <c r="P5027" t="s">
        <v>12694</v>
      </c>
    </row>
    <row r="5028" spans="2:16" x14ac:dyDescent="0.25">
      <c r="B5028" t="s">
        <v>5033</v>
      </c>
      <c r="C5028" s="119" t="s">
        <v>60</v>
      </c>
      <c r="D5028" t="s">
        <v>11539</v>
      </c>
      <c r="E5028" t="s">
        <v>11530</v>
      </c>
      <c r="F5028" t="s">
        <v>11540</v>
      </c>
      <c r="G5028" t="s">
        <v>61</v>
      </c>
      <c r="H5028" t="s">
        <v>18</v>
      </c>
      <c r="I5028" t="s">
        <v>11541</v>
      </c>
      <c r="J5028">
        <v>2016</v>
      </c>
      <c r="K5028">
        <v>615.33000000000004</v>
      </c>
      <c r="L5028">
        <v>23</v>
      </c>
      <c r="M5028">
        <v>1</v>
      </c>
      <c r="N5028">
        <f t="shared" si="196"/>
        <v>0</v>
      </c>
      <c r="O5028">
        <f t="shared" si="197"/>
        <v>0</v>
      </c>
      <c r="P5028" t="s">
        <v>12694</v>
      </c>
    </row>
    <row r="5029" spans="2:16" x14ac:dyDescent="0.25">
      <c r="B5029" t="s">
        <v>5034</v>
      </c>
      <c r="C5029" s="119" t="s">
        <v>60</v>
      </c>
      <c r="D5029" t="s">
        <v>11537</v>
      </c>
      <c r="E5029" t="s">
        <v>11530</v>
      </c>
      <c r="F5029" t="s">
        <v>11540</v>
      </c>
      <c r="G5029" t="s">
        <v>61</v>
      </c>
      <c r="H5029" t="s">
        <v>18</v>
      </c>
      <c r="I5029" t="s">
        <v>11541</v>
      </c>
      <c r="J5029">
        <v>2016</v>
      </c>
      <c r="K5029">
        <v>647.65</v>
      </c>
      <c r="L5029">
        <v>29</v>
      </c>
      <c r="M5029">
        <v>1</v>
      </c>
      <c r="N5029">
        <f t="shared" si="196"/>
        <v>0</v>
      </c>
      <c r="O5029">
        <f t="shared" si="197"/>
        <v>0</v>
      </c>
      <c r="P5029" t="s">
        <v>12694</v>
      </c>
    </row>
    <row r="5030" spans="2:16" x14ac:dyDescent="0.25">
      <c r="B5030" t="s">
        <v>5035</v>
      </c>
      <c r="C5030" s="119" t="s">
        <v>60</v>
      </c>
      <c r="D5030" t="s">
        <v>11537</v>
      </c>
      <c r="E5030" t="s">
        <v>11530</v>
      </c>
      <c r="F5030" t="s">
        <v>11540</v>
      </c>
      <c r="G5030" t="s">
        <v>61</v>
      </c>
      <c r="H5030" t="s">
        <v>18</v>
      </c>
      <c r="I5030" t="s">
        <v>11533</v>
      </c>
      <c r="J5030">
        <v>2016</v>
      </c>
      <c r="K5030">
        <v>627.91</v>
      </c>
      <c r="L5030">
        <v>52</v>
      </c>
      <c r="M5030">
        <v>1</v>
      </c>
      <c r="N5030">
        <f t="shared" si="196"/>
        <v>0</v>
      </c>
      <c r="O5030">
        <f t="shared" si="197"/>
        <v>0</v>
      </c>
      <c r="P5030" t="s">
        <v>12694</v>
      </c>
    </row>
    <row r="5031" spans="2:16" x14ac:dyDescent="0.25">
      <c r="B5031" t="s">
        <v>5036</v>
      </c>
      <c r="C5031" s="119" t="s">
        <v>60</v>
      </c>
      <c r="D5031" t="s">
        <v>11537</v>
      </c>
      <c r="E5031" t="s">
        <v>11530</v>
      </c>
      <c r="F5031" t="s">
        <v>11540</v>
      </c>
      <c r="G5031" t="s">
        <v>61</v>
      </c>
      <c r="H5031" t="s">
        <v>18</v>
      </c>
      <c r="I5031" t="s">
        <v>11541</v>
      </c>
      <c r="J5031">
        <v>2016</v>
      </c>
      <c r="K5031">
        <v>616.82000000000005</v>
      </c>
      <c r="L5031">
        <v>25</v>
      </c>
      <c r="M5031">
        <v>1</v>
      </c>
      <c r="N5031">
        <f t="shared" si="196"/>
        <v>0</v>
      </c>
      <c r="O5031">
        <f t="shared" si="197"/>
        <v>0</v>
      </c>
      <c r="P5031" t="s">
        <v>12694</v>
      </c>
    </row>
    <row r="5032" spans="2:16" x14ac:dyDescent="0.25">
      <c r="B5032" t="s">
        <v>5037</v>
      </c>
      <c r="C5032" s="119" t="s">
        <v>60</v>
      </c>
      <c r="D5032" t="s">
        <v>11539</v>
      </c>
      <c r="E5032" t="s">
        <v>11530</v>
      </c>
      <c r="F5032" t="s">
        <v>11540</v>
      </c>
      <c r="G5032" t="s">
        <v>61</v>
      </c>
      <c r="H5032" t="s">
        <v>18</v>
      </c>
      <c r="I5032" t="s">
        <v>11541</v>
      </c>
      <c r="J5032">
        <v>2016</v>
      </c>
      <c r="K5032">
        <v>617.14</v>
      </c>
      <c r="L5032">
        <v>27</v>
      </c>
      <c r="M5032">
        <v>1</v>
      </c>
      <c r="N5032">
        <f t="shared" si="196"/>
        <v>0</v>
      </c>
      <c r="O5032">
        <f t="shared" si="197"/>
        <v>0</v>
      </c>
      <c r="P5032" t="s">
        <v>12694</v>
      </c>
    </row>
    <row r="5033" spans="2:16" x14ac:dyDescent="0.25">
      <c r="B5033" t="s">
        <v>5038</v>
      </c>
      <c r="C5033" s="119" t="s">
        <v>60</v>
      </c>
      <c r="D5033" t="s">
        <v>11537</v>
      </c>
      <c r="E5033" t="s">
        <v>11530</v>
      </c>
      <c r="F5033" t="s">
        <v>11540</v>
      </c>
      <c r="G5033" t="s">
        <v>61</v>
      </c>
      <c r="H5033" t="s">
        <v>18</v>
      </c>
      <c r="I5033" t="s">
        <v>11533</v>
      </c>
      <c r="J5033">
        <v>2016</v>
      </c>
      <c r="K5033">
        <v>622.80999999999995</v>
      </c>
      <c r="L5033">
        <v>32</v>
      </c>
      <c r="M5033">
        <v>1</v>
      </c>
      <c r="N5033">
        <f t="shared" si="196"/>
        <v>0</v>
      </c>
      <c r="O5033">
        <f t="shared" si="197"/>
        <v>0</v>
      </c>
      <c r="P5033" t="s">
        <v>12694</v>
      </c>
    </row>
    <row r="5034" spans="2:16" x14ac:dyDescent="0.25">
      <c r="B5034" t="s">
        <v>5039</v>
      </c>
      <c r="C5034" s="119" t="s">
        <v>60</v>
      </c>
      <c r="D5034" t="s">
        <v>11537</v>
      </c>
      <c r="E5034" t="s">
        <v>11530</v>
      </c>
      <c r="F5034" t="s">
        <v>11540</v>
      </c>
      <c r="G5034" t="s">
        <v>61</v>
      </c>
      <c r="H5034" t="s">
        <v>18</v>
      </c>
      <c r="I5034" t="s">
        <v>11533</v>
      </c>
      <c r="J5034">
        <v>2016</v>
      </c>
      <c r="K5034">
        <v>619.74</v>
      </c>
      <c r="L5034">
        <v>20</v>
      </c>
      <c r="M5034">
        <v>1</v>
      </c>
      <c r="N5034">
        <f t="shared" si="196"/>
        <v>0</v>
      </c>
      <c r="O5034">
        <f t="shared" si="197"/>
        <v>0</v>
      </c>
      <c r="P5034" t="s">
        <v>12694</v>
      </c>
    </row>
    <row r="5035" spans="2:16" x14ac:dyDescent="0.25">
      <c r="B5035" t="s">
        <v>5040</v>
      </c>
      <c r="C5035" s="119" t="s">
        <v>60</v>
      </c>
      <c r="D5035" t="s">
        <v>11537</v>
      </c>
      <c r="E5035" t="s">
        <v>11530</v>
      </c>
      <c r="F5035" t="s">
        <v>11540</v>
      </c>
      <c r="G5035" t="s">
        <v>61</v>
      </c>
      <c r="H5035" t="s">
        <v>18</v>
      </c>
      <c r="I5035" t="s">
        <v>11533</v>
      </c>
      <c r="J5035">
        <v>2016</v>
      </c>
      <c r="K5035">
        <v>622.80999999999995</v>
      </c>
      <c r="L5035">
        <v>32</v>
      </c>
      <c r="M5035">
        <v>1</v>
      </c>
      <c r="N5035">
        <f t="shared" si="196"/>
        <v>0</v>
      </c>
      <c r="O5035">
        <f t="shared" si="197"/>
        <v>0</v>
      </c>
      <c r="P5035" t="s">
        <v>12694</v>
      </c>
    </row>
    <row r="5036" spans="2:16" x14ac:dyDescent="0.25">
      <c r="B5036" t="s">
        <v>5041</v>
      </c>
      <c r="C5036" s="119" t="s">
        <v>60</v>
      </c>
      <c r="D5036" t="s">
        <v>11537</v>
      </c>
      <c r="E5036" t="s">
        <v>11530</v>
      </c>
      <c r="F5036" t="s">
        <v>11540</v>
      </c>
      <c r="G5036" t="s">
        <v>61</v>
      </c>
      <c r="H5036" t="s">
        <v>18</v>
      </c>
      <c r="I5036" t="s">
        <v>11541</v>
      </c>
      <c r="J5036">
        <v>2016</v>
      </c>
      <c r="K5036">
        <v>617.19000000000005</v>
      </c>
      <c r="L5036">
        <v>20</v>
      </c>
      <c r="M5036">
        <v>1</v>
      </c>
      <c r="N5036">
        <f t="shared" si="196"/>
        <v>0</v>
      </c>
      <c r="O5036">
        <f t="shared" si="197"/>
        <v>0</v>
      </c>
      <c r="P5036" t="s">
        <v>12694</v>
      </c>
    </row>
    <row r="5037" spans="2:16" x14ac:dyDescent="0.25">
      <c r="B5037" t="s">
        <v>5042</v>
      </c>
      <c r="C5037" s="119" t="s">
        <v>60</v>
      </c>
      <c r="D5037" t="s">
        <v>11537</v>
      </c>
      <c r="E5037" t="s">
        <v>11530</v>
      </c>
      <c r="F5037" t="s">
        <v>11540</v>
      </c>
      <c r="G5037" t="s">
        <v>61</v>
      </c>
      <c r="H5037" t="s">
        <v>18</v>
      </c>
      <c r="I5037" t="s">
        <v>11541</v>
      </c>
      <c r="J5037">
        <v>2016</v>
      </c>
      <c r="K5037">
        <v>648.54</v>
      </c>
      <c r="L5037">
        <v>19</v>
      </c>
      <c r="M5037">
        <v>1</v>
      </c>
      <c r="N5037">
        <f t="shared" si="196"/>
        <v>0</v>
      </c>
      <c r="O5037">
        <f t="shared" si="197"/>
        <v>0</v>
      </c>
      <c r="P5037" t="s">
        <v>12694</v>
      </c>
    </row>
    <row r="5038" spans="2:16" x14ac:dyDescent="0.25">
      <c r="B5038" t="s">
        <v>5043</v>
      </c>
      <c r="C5038" s="119" t="s">
        <v>60</v>
      </c>
      <c r="D5038" t="s">
        <v>11537</v>
      </c>
      <c r="E5038" t="s">
        <v>11530</v>
      </c>
      <c r="F5038" t="s">
        <v>11540</v>
      </c>
      <c r="G5038" t="s">
        <v>61</v>
      </c>
      <c r="H5038" t="s">
        <v>18</v>
      </c>
      <c r="I5038" t="s">
        <v>11541</v>
      </c>
      <c r="J5038">
        <v>2016</v>
      </c>
      <c r="K5038">
        <v>647.79999999999995</v>
      </c>
      <c r="L5038">
        <v>22</v>
      </c>
      <c r="M5038">
        <v>1</v>
      </c>
      <c r="N5038">
        <f t="shared" si="196"/>
        <v>0</v>
      </c>
      <c r="O5038">
        <f t="shared" si="197"/>
        <v>0</v>
      </c>
      <c r="P5038" t="s">
        <v>12694</v>
      </c>
    </row>
    <row r="5039" spans="2:16" x14ac:dyDescent="0.25">
      <c r="B5039" t="s">
        <v>5044</v>
      </c>
      <c r="C5039" s="119" t="s">
        <v>60</v>
      </c>
      <c r="D5039" t="s">
        <v>11537</v>
      </c>
      <c r="E5039" t="s">
        <v>11530</v>
      </c>
      <c r="F5039" t="s">
        <v>11540</v>
      </c>
      <c r="G5039" t="s">
        <v>61</v>
      </c>
      <c r="H5039" t="s">
        <v>18</v>
      </c>
      <c r="I5039" t="s">
        <v>11541</v>
      </c>
      <c r="J5039">
        <v>2016</v>
      </c>
      <c r="K5039">
        <v>647.41999999999996</v>
      </c>
      <c r="L5039">
        <v>19</v>
      </c>
      <c r="M5039">
        <v>1</v>
      </c>
      <c r="N5039">
        <f t="shared" si="196"/>
        <v>0</v>
      </c>
      <c r="O5039">
        <f t="shared" si="197"/>
        <v>0</v>
      </c>
      <c r="P5039" t="s">
        <v>12694</v>
      </c>
    </row>
    <row r="5040" spans="2:16" x14ac:dyDescent="0.25">
      <c r="B5040" t="s">
        <v>5045</v>
      </c>
      <c r="C5040" s="119" t="s">
        <v>60</v>
      </c>
      <c r="D5040" t="s">
        <v>11537</v>
      </c>
      <c r="E5040" t="s">
        <v>11530</v>
      </c>
      <c r="F5040" t="s">
        <v>11540</v>
      </c>
      <c r="G5040" t="s">
        <v>61</v>
      </c>
      <c r="H5040" t="s">
        <v>18</v>
      </c>
      <c r="I5040" t="s">
        <v>11541</v>
      </c>
      <c r="J5040">
        <v>2016</v>
      </c>
      <c r="K5040">
        <v>616.94000000000005</v>
      </c>
      <c r="L5040">
        <v>18</v>
      </c>
      <c r="M5040">
        <v>1</v>
      </c>
      <c r="N5040">
        <f t="shared" si="196"/>
        <v>0</v>
      </c>
      <c r="O5040">
        <f t="shared" si="197"/>
        <v>0</v>
      </c>
      <c r="P5040" t="s">
        <v>12694</v>
      </c>
    </row>
    <row r="5041" spans="2:16" x14ac:dyDescent="0.25">
      <c r="B5041" t="s">
        <v>5046</v>
      </c>
      <c r="C5041" s="119" t="s">
        <v>60</v>
      </c>
      <c r="D5041" t="s">
        <v>11537</v>
      </c>
      <c r="E5041" t="s">
        <v>11530</v>
      </c>
      <c r="F5041" t="s">
        <v>11540</v>
      </c>
      <c r="G5041" t="s">
        <v>61</v>
      </c>
      <c r="H5041" t="s">
        <v>18</v>
      </c>
      <c r="I5041" t="s">
        <v>11541</v>
      </c>
      <c r="J5041">
        <v>2016</v>
      </c>
      <c r="K5041">
        <v>617.33000000000004</v>
      </c>
      <c r="L5041">
        <v>21</v>
      </c>
      <c r="M5041">
        <v>1</v>
      </c>
      <c r="N5041">
        <f t="shared" si="196"/>
        <v>0</v>
      </c>
      <c r="O5041">
        <f t="shared" si="197"/>
        <v>0</v>
      </c>
      <c r="P5041" t="s">
        <v>12694</v>
      </c>
    </row>
    <row r="5042" spans="2:16" x14ac:dyDescent="0.25">
      <c r="B5042" t="s">
        <v>5047</v>
      </c>
      <c r="C5042" s="119" t="s">
        <v>60</v>
      </c>
      <c r="D5042" t="s">
        <v>11537</v>
      </c>
      <c r="E5042" t="s">
        <v>11530</v>
      </c>
      <c r="F5042" t="s">
        <v>11540</v>
      </c>
      <c r="G5042" t="s">
        <v>61</v>
      </c>
      <c r="H5042" t="s">
        <v>18</v>
      </c>
      <c r="I5042" t="s">
        <v>11541</v>
      </c>
      <c r="J5042">
        <v>2016</v>
      </c>
      <c r="K5042">
        <v>647.67999999999995</v>
      </c>
      <c r="L5042">
        <v>21</v>
      </c>
      <c r="M5042">
        <v>1</v>
      </c>
      <c r="N5042">
        <f t="shared" si="196"/>
        <v>0</v>
      </c>
      <c r="O5042">
        <f t="shared" si="197"/>
        <v>0</v>
      </c>
      <c r="P5042" t="s">
        <v>12694</v>
      </c>
    </row>
    <row r="5043" spans="2:16" x14ac:dyDescent="0.25">
      <c r="B5043" t="s">
        <v>5048</v>
      </c>
      <c r="C5043" s="119" t="s">
        <v>60</v>
      </c>
      <c r="D5043" t="s">
        <v>11537</v>
      </c>
      <c r="E5043" t="s">
        <v>11530</v>
      </c>
      <c r="F5043" t="s">
        <v>11540</v>
      </c>
      <c r="G5043" t="s">
        <v>61</v>
      </c>
      <c r="H5043" t="s">
        <v>18</v>
      </c>
      <c r="I5043" t="s">
        <v>11541</v>
      </c>
      <c r="J5043">
        <v>2016</v>
      </c>
      <c r="K5043">
        <v>647.92999999999995</v>
      </c>
      <c r="L5043">
        <v>23</v>
      </c>
      <c r="M5043">
        <v>1</v>
      </c>
      <c r="N5043">
        <f t="shared" si="196"/>
        <v>0</v>
      </c>
      <c r="O5043">
        <f t="shared" si="197"/>
        <v>0</v>
      </c>
      <c r="P5043" t="s">
        <v>12694</v>
      </c>
    </row>
    <row r="5044" spans="2:16" x14ac:dyDescent="0.25">
      <c r="B5044" t="s">
        <v>5049</v>
      </c>
      <c r="C5044" s="119" t="s">
        <v>60</v>
      </c>
      <c r="D5044" t="s">
        <v>11539</v>
      </c>
      <c r="E5044" t="s">
        <v>11530</v>
      </c>
      <c r="F5044" t="s">
        <v>11540</v>
      </c>
      <c r="G5044" t="s">
        <v>61</v>
      </c>
      <c r="H5044" t="s">
        <v>18</v>
      </c>
      <c r="I5044" t="s">
        <v>11533</v>
      </c>
      <c r="J5044">
        <v>2016</v>
      </c>
      <c r="K5044">
        <v>620.30999999999995</v>
      </c>
      <c r="L5044">
        <v>26</v>
      </c>
      <c r="M5044">
        <v>1</v>
      </c>
      <c r="N5044">
        <f t="shared" si="196"/>
        <v>0</v>
      </c>
      <c r="O5044">
        <f t="shared" si="197"/>
        <v>0</v>
      </c>
      <c r="P5044" t="s">
        <v>12694</v>
      </c>
    </row>
    <row r="5045" spans="2:16" x14ac:dyDescent="0.25">
      <c r="B5045" t="s">
        <v>5050</v>
      </c>
      <c r="C5045" s="119" t="s">
        <v>60</v>
      </c>
      <c r="D5045" t="s">
        <v>11537</v>
      </c>
      <c r="E5045" t="s">
        <v>11530</v>
      </c>
      <c r="F5045" t="s">
        <v>11540</v>
      </c>
      <c r="G5045" t="s">
        <v>61</v>
      </c>
      <c r="H5045" t="s">
        <v>18</v>
      </c>
      <c r="I5045" t="s">
        <v>11541</v>
      </c>
      <c r="J5045">
        <v>2016</v>
      </c>
      <c r="K5045">
        <v>617.4</v>
      </c>
      <c r="L5045">
        <v>29</v>
      </c>
      <c r="M5045">
        <v>1</v>
      </c>
      <c r="N5045">
        <f t="shared" si="196"/>
        <v>0</v>
      </c>
      <c r="O5045">
        <f t="shared" si="197"/>
        <v>0</v>
      </c>
      <c r="P5045" t="s">
        <v>12694</v>
      </c>
    </row>
    <row r="5046" spans="2:16" x14ac:dyDescent="0.25">
      <c r="B5046" t="s">
        <v>5051</v>
      </c>
      <c r="C5046" s="119" t="s">
        <v>60</v>
      </c>
      <c r="D5046" t="s">
        <v>11537</v>
      </c>
      <c r="E5046" t="s">
        <v>11530</v>
      </c>
      <c r="F5046" t="s">
        <v>11540</v>
      </c>
      <c r="G5046" t="s">
        <v>61</v>
      </c>
      <c r="H5046" t="s">
        <v>18</v>
      </c>
      <c r="I5046" t="s">
        <v>11541</v>
      </c>
      <c r="J5046">
        <v>2016</v>
      </c>
      <c r="K5046">
        <v>623.55999999999995</v>
      </c>
      <c r="L5046">
        <v>77</v>
      </c>
      <c r="M5046">
        <v>1</v>
      </c>
      <c r="N5046">
        <f t="shared" si="196"/>
        <v>0</v>
      </c>
      <c r="O5046">
        <f t="shared" si="197"/>
        <v>0</v>
      </c>
      <c r="P5046" t="s">
        <v>12694</v>
      </c>
    </row>
    <row r="5047" spans="2:16" x14ac:dyDescent="0.25">
      <c r="B5047" t="s">
        <v>5052</v>
      </c>
      <c r="C5047" s="119" t="s">
        <v>60</v>
      </c>
      <c r="D5047" t="s">
        <v>11550</v>
      </c>
      <c r="E5047" t="s">
        <v>11530</v>
      </c>
      <c r="F5047" t="s">
        <v>11540</v>
      </c>
      <c r="G5047" t="s">
        <v>61</v>
      </c>
      <c r="H5047" t="s">
        <v>18</v>
      </c>
      <c r="I5047" t="s">
        <v>11533</v>
      </c>
      <c r="J5047">
        <v>2016</v>
      </c>
      <c r="K5047">
        <v>742.93</v>
      </c>
      <c r="L5047">
        <v>22</v>
      </c>
      <c r="M5047">
        <v>1</v>
      </c>
      <c r="N5047">
        <f t="shared" si="196"/>
        <v>0</v>
      </c>
      <c r="O5047">
        <f t="shared" si="197"/>
        <v>0</v>
      </c>
      <c r="P5047" t="s">
        <v>12694</v>
      </c>
    </row>
    <row r="5048" spans="2:16" x14ac:dyDescent="0.25">
      <c r="B5048" t="s">
        <v>5053</v>
      </c>
      <c r="C5048" s="119" t="s">
        <v>60</v>
      </c>
      <c r="D5048" t="s">
        <v>11537</v>
      </c>
      <c r="E5048" t="s">
        <v>11530</v>
      </c>
      <c r="F5048" t="s">
        <v>11540</v>
      </c>
      <c r="G5048" t="s">
        <v>61</v>
      </c>
      <c r="H5048" t="s">
        <v>18</v>
      </c>
      <c r="I5048" t="s">
        <v>11541</v>
      </c>
      <c r="J5048">
        <v>2016</v>
      </c>
      <c r="K5048">
        <v>618.26</v>
      </c>
      <c r="L5048">
        <v>20</v>
      </c>
      <c r="M5048">
        <v>1</v>
      </c>
      <c r="N5048">
        <f t="shared" si="196"/>
        <v>0</v>
      </c>
      <c r="O5048">
        <f t="shared" si="197"/>
        <v>0</v>
      </c>
      <c r="P5048" t="s">
        <v>12694</v>
      </c>
    </row>
    <row r="5049" spans="2:16" x14ac:dyDescent="0.25">
      <c r="B5049" t="s">
        <v>5054</v>
      </c>
      <c r="C5049" s="119" t="s">
        <v>60</v>
      </c>
      <c r="D5049" t="s">
        <v>11539</v>
      </c>
      <c r="E5049" t="s">
        <v>11530</v>
      </c>
      <c r="F5049" t="s">
        <v>11540</v>
      </c>
      <c r="G5049" t="s">
        <v>61</v>
      </c>
      <c r="H5049" t="s">
        <v>18</v>
      </c>
      <c r="I5049" t="s">
        <v>11541</v>
      </c>
      <c r="J5049">
        <v>2016</v>
      </c>
      <c r="K5049">
        <v>648.79999999999995</v>
      </c>
      <c r="L5049">
        <v>21</v>
      </c>
      <c r="M5049">
        <v>1</v>
      </c>
      <c r="N5049">
        <f t="shared" si="196"/>
        <v>0</v>
      </c>
      <c r="O5049">
        <f t="shared" si="197"/>
        <v>0</v>
      </c>
      <c r="P5049" t="s">
        <v>12694</v>
      </c>
    </row>
    <row r="5050" spans="2:16" x14ac:dyDescent="0.25">
      <c r="B5050" t="s">
        <v>5055</v>
      </c>
      <c r="C5050" s="119" t="s">
        <v>60</v>
      </c>
      <c r="D5050" t="s">
        <v>11537</v>
      </c>
      <c r="E5050" t="s">
        <v>11530</v>
      </c>
      <c r="F5050" t="s">
        <v>11540</v>
      </c>
      <c r="G5050" t="s">
        <v>61</v>
      </c>
      <c r="H5050" t="s">
        <v>18</v>
      </c>
      <c r="I5050" t="s">
        <v>11541</v>
      </c>
      <c r="J5050">
        <v>2016</v>
      </c>
      <c r="K5050">
        <v>617.91</v>
      </c>
      <c r="L5050">
        <v>33</v>
      </c>
      <c r="M5050">
        <v>1</v>
      </c>
      <c r="N5050">
        <f t="shared" si="196"/>
        <v>0</v>
      </c>
      <c r="O5050">
        <f t="shared" si="197"/>
        <v>0</v>
      </c>
      <c r="P5050" t="s">
        <v>12694</v>
      </c>
    </row>
    <row r="5051" spans="2:16" x14ac:dyDescent="0.25">
      <c r="B5051" t="s">
        <v>5056</v>
      </c>
      <c r="C5051" s="119" t="s">
        <v>60</v>
      </c>
      <c r="D5051" t="s">
        <v>11537</v>
      </c>
      <c r="E5051" t="s">
        <v>11530</v>
      </c>
      <c r="F5051" t="s">
        <v>11540</v>
      </c>
      <c r="G5051" t="s">
        <v>61</v>
      </c>
      <c r="H5051" t="s">
        <v>18</v>
      </c>
      <c r="I5051" t="s">
        <v>11541</v>
      </c>
      <c r="J5051">
        <v>2016</v>
      </c>
      <c r="K5051">
        <v>647.96</v>
      </c>
      <c r="L5051">
        <v>31</v>
      </c>
      <c r="M5051">
        <v>1</v>
      </c>
      <c r="N5051">
        <f t="shared" si="196"/>
        <v>0</v>
      </c>
      <c r="O5051">
        <f t="shared" si="197"/>
        <v>0</v>
      </c>
      <c r="P5051" t="s">
        <v>12694</v>
      </c>
    </row>
    <row r="5052" spans="2:16" x14ac:dyDescent="0.25">
      <c r="B5052" t="s">
        <v>5057</v>
      </c>
      <c r="C5052" s="119" t="s">
        <v>60</v>
      </c>
      <c r="D5052" t="s">
        <v>11537</v>
      </c>
      <c r="E5052" t="s">
        <v>11530</v>
      </c>
      <c r="F5052" t="s">
        <v>11540</v>
      </c>
      <c r="G5052" t="s">
        <v>61</v>
      </c>
      <c r="H5052" t="s">
        <v>18</v>
      </c>
      <c r="I5052" t="s">
        <v>11541</v>
      </c>
      <c r="J5052">
        <v>2016</v>
      </c>
      <c r="K5052">
        <v>616.89</v>
      </c>
      <c r="L5052">
        <v>25</v>
      </c>
      <c r="M5052">
        <v>1</v>
      </c>
      <c r="N5052">
        <f t="shared" si="196"/>
        <v>0</v>
      </c>
      <c r="O5052">
        <f t="shared" si="197"/>
        <v>0</v>
      </c>
      <c r="P5052" t="s">
        <v>12694</v>
      </c>
    </row>
    <row r="5053" spans="2:16" x14ac:dyDescent="0.25">
      <c r="B5053" t="s">
        <v>5058</v>
      </c>
      <c r="C5053" s="119" t="s">
        <v>60</v>
      </c>
      <c r="D5053" t="s">
        <v>11537</v>
      </c>
      <c r="E5053" t="s">
        <v>11530</v>
      </c>
      <c r="F5053" t="s">
        <v>11540</v>
      </c>
      <c r="G5053" t="s">
        <v>61</v>
      </c>
      <c r="H5053" t="s">
        <v>18</v>
      </c>
      <c r="I5053" t="s">
        <v>11541</v>
      </c>
      <c r="J5053">
        <v>2016</v>
      </c>
      <c r="K5053">
        <v>826.96</v>
      </c>
      <c r="L5053">
        <v>95</v>
      </c>
      <c r="M5053">
        <v>1</v>
      </c>
      <c r="N5053">
        <f t="shared" si="196"/>
        <v>0</v>
      </c>
      <c r="O5053">
        <f t="shared" si="197"/>
        <v>0</v>
      </c>
      <c r="P5053" t="s">
        <v>12694</v>
      </c>
    </row>
    <row r="5054" spans="2:16" x14ac:dyDescent="0.25">
      <c r="B5054" t="s">
        <v>5059</v>
      </c>
      <c r="C5054" s="119" t="s">
        <v>60</v>
      </c>
      <c r="D5054" t="s">
        <v>11537</v>
      </c>
      <c r="E5054" t="s">
        <v>11530</v>
      </c>
      <c r="F5054" t="s">
        <v>11540</v>
      </c>
      <c r="G5054" t="s">
        <v>61</v>
      </c>
      <c r="H5054" t="s">
        <v>18</v>
      </c>
      <c r="I5054" t="s">
        <v>11541</v>
      </c>
      <c r="J5054">
        <v>2016</v>
      </c>
      <c r="K5054">
        <v>618.38</v>
      </c>
      <c r="L5054">
        <v>33</v>
      </c>
      <c r="M5054">
        <v>1</v>
      </c>
      <c r="N5054">
        <f t="shared" si="196"/>
        <v>0</v>
      </c>
      <c r="O5054">
        <f t="shared" si="197"/>
        <v>0</v>
      </c>
      <c r="P5054" t="s">
        <v>12694</v>
      </c>
    </row>
    <row r="5055" spans="2:16" x14ac:dyDescent="0.25">
      <c r="B5055" t="s">
        <v>5060</v>
      </c>
      <c r="C5055" s="119" t="s">
        <v>60</v>
      </c>
      <c r="D5055" t="s">
        <v>11542</v>
      </c>
      <c r="E5055" t="s">
        <v>11530</v>
      </c>
      <c r="F5055" t="s">
        <v>11540</v>
      </c>
      <c r="G5055" t="s">
        <v>61</v>
      </c>
      <c r="H5055" t="s">
        <v>18</v>
      </c>
      <c r="I5055" t="s">
        <v>11541</v>
      </c>
      <c r="J5055">
        <v>2016</v>
      </c>
      <c r="K5055">
        <v>582.80999999999995</v>
      </c>
      <c r="L5055">
        <v>18</v>
      </c>
      <c r="M5055">
        <v>1</v>
      </c>
      <c r="N5055">
        <f t="shared" si="196"/>
        <v>0</v>
      </c>
      <c r="O5055">
        <f t="shared" si="197"/>
        <v>0</v>
      </c>
      <c r="P5055" t="s">
        <v>12694</v>
      </c>
    </row>
    <row r="5056" spans="2:16" x14ac:dyDescent="0.25">
      <c r="B5056" t="s">
        <v>5061</v>
      </c>
      <c r="C5056" s="119" t="s">
        <v>60</v>
      </c>
      <c r="D5056" t="s">
        <v>11537</v>
      </c>
      <c r="E5056" t="s">
        <v>11530</v>
      </c>
      <c r="F5056" t="s">
        <v>11540</v>
      </c>
      <c r="G5056" t="s">
        <v>61</v>
      </c>
      <c r="H5056" t="s">
        <v>18</v>
      </c>
      <c r="I5056" t="s">
        <v>11541</v>
      </c>
      <c r="J5056">
        <v>2016</v>
      </c>
      <c r="K5056">
        <v>615.16</v>
      </c>
      <c r="L5056">
        <v>21</v>
      </c>
      <c r="M5056">
        <v>1</v>
      </c>
      <c r="N5056">
        <f t="shared" si="196"/>
        <v>0</v>
      </c>
      <c r="O5056">
        <f t="shared" si="197"/>
        <v>0</v>
      </c>
      <c r="P5056" t="s">
        <v>12694</v>
      </c>
    </row>
    <row r="5057" spans="2:16" x14ac:dyDescent="0.25">
      <c r="B5057" t="s">
        <v>5062</v>
      </c>
      <c r="C5057" s="119" t="s">
        <v>60</v>
      </c>
      <c r="D5057" t="s">
        <v>11537</v>
      </c>
      <c r="E5057" t="s">
        <v>11530</v>
      </c>
      <c r="F5057" t="s">
        <v>11540</v>
      </c>
      <c r="G5057" t="s">
        <v>61</v>
      </c>
      <c r="H5057" t="s">
        <v>18</v>
      </c>
      <c r="I5057" t="s">
        <v>11541</v>
      </c>
      <c r="J5057">
        <v>2016</v>
      </c>
      <c r="K5057">
        <v>645.41</v>
      </c>
      <c r="L5057">
        <v>21</v>
      </c>
      <c r="M5057">
        <v>1</v>
      </c>
      <c r="N5057">
        <f t="shared" si="196"/>
        <v>0</v>
      </c>
      <c r="O5057">
        <f t="shared" si="197"/>
        <v>0</v>
      </c>
      <c r="P5057" t="s">
        <v>12694</v>
      </c>
    </row>
    <row r="5058" spans="2:16" x14ac:dyDescent="0.25">
      <c r="B5058" t="s">
        <v>5063</v>
      </c>
      <c r="C5058" s="119" t="s">
        <v>60</v>
      </c>
      <c r="D5058" t="s">
        <v>11537</v>
      </c>
      <c r="E5058" t="s">
        <v>11530</v>
      </c>
      <c r="F5058" t="s">
        <v>11540</v>
      </c>
      <c r="G5058" t="s">
        <v>61</v>
      </c>
      <c r="H5058" t="s">
        <v>18</v>
      </c>
      <c r="I5058" t="s">
        <v>11541</v>
      </c>
      <c r="J5058">
        <v>2016</v>
      </c>
      <c r="K5058">
        <v>615.16</v>
      </c>
      <c r="L5058">
        <v>21</v>
      </c>
      <c r="M5058">
        <v>1</v>
      </c>
      <c r="N5058">
        <f t="shared" si="196"/>
        <v>0</v>
      </c>
      <c r="O5058">
        <f t="shared" si="197"/>
        <v>0</v>
      </c>
      <c r="P5058" t="s">
        <v>12694</v>
      </c>
    </row>
    <row r="5059" spans="2:16" x14ac:dyDescent="0.25">
      <c r="B5059" t="s">
        <v>5064</v>
      </c>
      <c r="C5059" s="119" t="s">
        <v>60</v>
      </c>
      <c r="D5059" t="s">
        <v>11537</v>
      </c>
      <c r="E5059" t="s">
        <v>11530</v>
      </c>
      <c r="F5059" t="s">
        <v>11540</v>
      </c>
      <c r="G5059" t="s">
        <v>61</v>
      </c>
      <c r="H5059" t="s">
        <v>18</v>
      </c>
      <c r="I5059" t="s">
        <v>11541</v>
      </c>
      <c r="J5059">
        <v>2016</v>
      </c>
      <c r="K5059">
        <v>615.16</v>
      </c>
      <c r="L5059">
        <v>21</v>
      </c>
      <c r="M5059">
        <v>1</v>
      </c>
      <c r="N5059">
        <f t="shared" si="196"/>
        <v>0</v>
      </c>
      <c r="O5059">
        <f t="shared" si="197"/>
        <v>0</v>
      </c>
      <c r="P5059" t="s">
        <v>12694</v>
      </c>
    </row>
    <row r="5060" spans="2:16" x14ac:dyDescent="0.25">
      <c r="B5060" t="s">
        <v>5065</v>
      </c>
      <c r="C5060" s="119" t="s">
        <v>60</v>
      </c>
      <c r="D5060" t="s">
        <v>11537</v>
      </c>
      <c r="E5060" t="s">
        <v>11530</v>
      </c>
      <c r="F5060" t="s">
        <v>11540</v>
      </c>
      <c r="G5060" t="s">
        <v>61</v>
      </c>
      <c r="H5060" t="s">
        <v>18</v>
      </c>
      <c r="I5060" t="s">
        <v>11541</v>
      </c>
      <c r="J5060">
        <v>2016</v>
      </c>
      <c r="K5060">
        <v>681.85</v>
      </c>
      <c r="L5060">
        <v>13</v>
      </c>
      <c r="M5060">
        <v>1</v>
      </c>
      <c r="N5060">
        <f t="shared" si="196"/>
        <v>0</v>
      </c>
      <c r="O5060">
        <f t="shared" si="197"/>
        <v>0</v>
      </c>
      <c r="P5060" t="s">
        <v>12694</v>
      </c>
    </row>
    <row r="5061" spans="2:16" x14ac:dyDescent="0.25">
      <c r="B5061" t="s">
        <v>5066</v>
      </c>
      <c r="C5061" s="119" t="s">
        <v>60</v>
      </c>
      <c r="D5061" t="s">
        <v>11537</v>
      </c>
      <c r="E5061" t="s">
        <v>11530</v>
      </c>
      <c r="F5061" t="s">
        <v>11540</v>
      </c>
      <c r="G5061" t="s">
        <v>61</v>
      </c>
      <c r="H5061" t="s">
        <v>18</v>
      </c>
      <c r="I5061" t="s">
        <v>11541</v>
      </c>
      <c r="J5061">
        <v>2016</v>
      </c>
      <c r="K5061">
        <v>743.08</v>
      </c>
      <c r="L5061">
        <v>18</v>
      </c>
      <c r="M5061">
        <v>1</v>
      </c>
      <c r="N5061">
        <f t="shared" si="196"/>
        <v>0</v>
      </c>
      <c r="O5061">
        <f t="shared" si="197"/>
        <v>0</v>
      </c>
      <c r="P5061" t="s">
        <v>12694</v>
      </c>
    </row>
    <row r="5062" spans="2:16" x14ac:dyDescent="0.25">
      <c r="B5062" t="s">
        <v>5067</v>
      </c>
      <c r="C5062" s="119" t="s">
        <v>60</v>
      </c>
      <c r="D5062" t="s">
        <v>11537</v>
      </c>
      <c r="E5062" t="s">
        <v>11530</v>
      </c>
      <c r="F5062" t="s">
        <v>11540</v>
      </c>
      <c r="G5062" t="s">
        <v>61</v>
      </c>
      <c r="H5062" t="s">
        <v>18</v>
      </c>
      <c r="I5062" t="s">
        <v>11541</v>
      </c>
      <c r="J5062">
        <v>2016</v>
      </c>
      <c r="K5062">
        <v>616.97</v>
      </c>
      <c r="L5062">
        <v>22</v>
      </c>
      <c r="M5062">
        <v>1</v>
      </c>
      <c r="N5062">
        <f t="shared" si="196"/>
        <v>0</v>
      </c>
      <c r="O5062">
        <f t="shared" si="197"/>
        <v>0</v>
      </c>
      <c r="P5062" t="s">
        <v>12694</v>
      </c>
    </row>
    <row r="5063" spans="2:16" x14ac:dyDescent="0.25">
      <c r="B5063" t="s">
        <v>5068</v>
      </c>
      <c r="C5063" s="119" t="s">
        <v>60</v>
      </c>
      <c r="D5063" t="s">
        <v>11537</v>
      </c>
      <c r="E5063" t="s">
        <v>11530</v>
      </c>
      <c r="F5063" t="s">
        <v>11540</v>
      </c>
      <c r="G5063" t="s">
        <v>61</v>
      </c>
      <c r="H5063" t="s">
        <v>18</v>
      </c>
      <c r="I5063" t="s">
        <v>11541</v>
      </c>
      <c r="J5063">
        <v>2016</v>
      </c>
      <c r="K5063">
        <v>618.20000000000005</v>
      </c>
      <c r="L5063">
        <v>22</v>
      </c>
      <c r="M5063">
        <v>1</v>
      </c>
      <c r="N5063">
        <f t="shared" si="196"/>
        <v>0</v>
      </c>
      <c r="O5063">
        <f t="shared" si="197"/>
        <v>0</v>
      </c>
      <c r="P5063" t="s">
        <v>12694</v>
      </c>
    </row>
    <row r="5064" spans="2:16" x14ac:dyDescent="0.25">
      <c r="B5064" t="s">
        <v>5069</v>
      </c>
      <c r="C5064" s="119" t="s">
        <v>60</v>
      </c>
      <c r="D5064" t="s">
        <v>11537</v>
      </c>
      <c r="E5064" t="s">
        <v>11530</v>
      </c>
      <c r="F5064" t="s">
        <v>11540</v>
      </c>
      <c r="G5064" t="s">
        <v>61</v>
      </c>
      <c r="H5064" t="s">
        <v>18</v>
      </c>
      <c r="I5064" t="s">
        <v>11541</v>
      </c>
      <c r="J5064">
        <v>2016</v>
      </c>
      <c r="K5064">
        <v>649.22</v>
      </c>
      <c r="L5064">
        <v>42</v>
      </c>
      <c r="M5064">
        <v>1</v>
      </c>
      <c r="N5064">
        <f t="shared" si="196"/>
        <v>0</v>
      </c>
      <c r="O5064">
        <f t="shared" si="197"/>
        <v>0</v>
      </c>
      <c r="P5064" t="s">
        <v>12694</v>
      </c>
    </row>
    <row r="5065" spans="2:16" x14ac:dyDescent="0.25">
      <c r="B5065" t="s">
        <v>5070</v>
      </c>
      <c r="C5065" s="119" t="s">
        <v>60</v>
      </c>
      <c r="D5065" t="s">
        <v>11537</v>
      </c>
      <c r="E5065" t="s">
        <v>11530</v>
      </c>
      <c r="F5065" t="s">
        <v>11540</v>
      </c>
      <c r="G5065" t="s">
        <v>61</v>
      </c>
      <c r="H5065" t="s">
        <v>18</v>
      </c>
      <c r="I5065" t="s">
        <v>11541</v>
      </c>
      <c r="J5065">
        <v>2016</v>
      </c>
      <c r="K5065">
        <v>655.48</v>
      </c>
      <c r="L5065">
        <v>73</v>
      </c>
      <c r="M5065">
        <v>1</v>
      </c>
      <c r="N5065">
        <f t="shared" si="196"/>
        <v>0</v>
      </c>
      <c r="O5065">
        <f t="shared" si="197"/>
        <v>0</v>
      </c>
      <c r="P5065" t="s">
        <v>12694</v>
      </c>
    </row>
    <row r="5066" spans="2:16" x14ac:dyDescent="0.25">
      <c r="B5066" t="s">
        <v>5071</v>
      </c>
      <c r="C5066" s="119" t="s">
        <v>60</v>
      </c>
      <c r="D5066" t="s">
        <v>11537</v>
      </c>
      <c r="E5066" t="s">
        <v>11530</v>
      </c>
      <c r="F5066" t="s">
        <v>11540</v>
      </c>
      <c r="G5066" t="s">
        <v>61</v>
      </c>
      <c r="H5066" t="s">
        <v>18</v>
      </c>
      <c r="I5066" t="s">
        <v>11541</v>
      </c>
      <c r="J5066">
        <v>2016</v>
      </c>
      <c r="K5066">
        <v>647.11</v>
      </c>
      <c r="L5066">
        <v>35</v>
      </c>
      <c r="M5066">
        <v>1</v>
      </c>
      <c r="N5066">
        <f t="shared" si="196"/>
        <v>0</v>
      </c>
      <c r="O5066">
        <f t="shared" si="197"/>
        <v>0</v>
      </c>
      <c r="P5066" t="s">
        <v>12694</v>
      </c>
    </row>
    <row r="5067" spans="2:16" x14ac:dyDescent="0.25">
      <c r="B5067" t="s">
        <v>5072</v>
      </c>
      <c r="C5067" s="119" t="s">
        <v>60</v>
      </c>
      <c r="D5067" t="s">
        <v>11537</v>
      </c>
      <c r="E5067" t="s">
        <v>11530</v>
      </c>
      <c r="F5067" t="s">
        <v>11540</v>
      </c>
      <c r="G5067" t="s">
        <v>61</v>
      </c>
      <c r="H5067" t="s">
        <v>18</v>
      </c>
      <c r="I5067" t="s">
        <v>11541</v>
      </c>
      <c r="J5067">
        <v>2016</v>
      </c>
      <c r="K5067">
        <v>647.85</v>
      </c>
      <c r="L5067">
        <v>32</v>
      </c>
      <c r="M5067">
        <v>1</v>
      </c>
      <c r="N5067">
        <f t="shared" ref="N5067:N5130" si="198">IF(K5067&lt;100,1,0)</f>
        <v>0</v>
      </c>
      <c r="O5067">
        <f t="shared" si="197"/>
        <v>0</v>
      </c>
      <c r="P5067" t="s">
        <v>12694</v>
      </c>
    </row>
    <row r="5068" spans="2:16" x14ac:dyDescent="0.25">
      <c r="B5068" t="s">
        <v>5073</v>
      </c>
      <c r="C5068" s="119" t="s">
        <v>60</v>
      </c>
      <c r="D5068" t="s">
        <v>11537</v>
      </c>
      <c r="E5068" t="s">
        <v>11530</v>
      </c>
      <c r="F5068" t="s">
        <v>11540</v>
      </c>
      <c r="G5068" t="s">
        <v>61</v>
      </c>
      <c r="H5068" t="s">
        <v>18</v>
      </c>
      <c r="I5068" t="s">
        <v>11541</v>
      </c>
      <c r="J5068">
        <v>2016</v>
      </c>
      <c r="K5068">
        <v>650.47</v>
      </c>
      <c r="L5068">
        <v>88</v>
      </c>
      <c r="M5068">
        <v>1</v>
      </c>
      <c r="N5068">
        <f t="shared" si="198"/>
        <v>0</v>
      </c>
      <c r="O5068">
        <f t="shared" si="197"/>
        <v>0</v>
      </c>
      <c r="P5068" t="s">
        <v>12694</v>
      </c>
    </row>
    <row r="5069" spans="2:16" x14ac:dyDescent="0.25">
      <c r="B5069" t="s">
        <v>5074</v>
      </c>
      <c r="C5069" s="119" t="s">
        <v>60</v>
      </c>
      <c r="D5069" t="s">
        <v>11537</v>
      </c>
      <c r="E5069" t="s">
        <v>11530</v>
      </c>
      <c r="F5069" t="s">
        <v>11540</v>
      </c>
      <c r="G5069" t="s">
        <v>61</v>
      </c>
      <c r="H5069" t="s">
        <v>18</v>
      </c>
      <c r="I5069" t="s">
        <v>11541</v>
      </c>
      <c r="J5069">
        <v>2016</v>
      </c>
      <c r="K5069">
        <v>648.01</v>
      </c>
      <c r="L5069">
        <v>24</v>
      </c>
      <c r="M5069">
        <v>1</v>
      </c>
      <c r="N5069">
        <f t="shared" si="198"/>
        <v>0</v>
      </c>
      <c r="O5069">
        <f t="shared" si="197"/>
        <v>0</v>
      </c>
      <c r="P5069" t="s">
        <v>12694</v>
      </c>
    </row>
    <row r="5070" spans="2:16" x14ac:dyDescent="0.25">
      <c r="B5070" t="s">
        <v>5075</v>
      </c>
      <c r="C5070" s="119" t="s">
        <v>60</v>
      </c>
      <c r="D5070" t="s">
        <v>11537</v>
      </c>
      <c r="E5070" t="s">
        <v>11530</v>
      </c>
      <c r="F5070" t="s">
        <v>11540</v>
      </c>
      <c r="G5070" t="s">
        <v>61</v>
      </c>
      <c r="H5070" t="s">
        <v>18</v>
      </c>
      <c r="I5070" t="s">
        <v>11541</v>
      </c>
      <c r="J5070">
        <v>2016</v>
      </c>
      <c r="K5070">
        <v>649.04999999999995</v>
      </c>
      <c r="L5070">
        <v>23</v>
      </c>
      <c r="M5070">
        <v>1</v>
      </c>
      <c r="N5070">
        <f t="shared" si="198"/>
        <v>0</v>
      </c>
      <c r="O5070">
        <f t="shared" si="197"/>
        <v>0</v>
      </c>
      <c r="P5070" t="s">
        <v>12694</v>
      </c>
    </row>
    <row r="5071" spans="2:16" x14ac:dyDescent="0.25">
      <c r="B5071" t="s">
        <v>5076</v>
      </c>
      <c r="C5071" s="119" t="s">
        <v>60</v>
      </c>
      <c r="D5071" t="s">
        <v>11537</v>
      </c>
      <c r="E5071" t="s">
        <v>11530</v>
      </c>
      <c r="F5071" t="s">
        <v>11540</v>
      </c>
      <c r="G5071" t="s">
        <v>61</v>
      </c>
      <c r="H5071" t="s">
        <v>18</v>
      </c>
      <c r="I5071" t="s">
        <v>11541</v>
      </c>
      <c r="J5071">
        <v>2016</v>
      </c>
      <c r="K5071">
        <v>647.88</v>
      </c>
      <c r="L5071">
        <v>23</v>
      </c>
      <c r="M5071">
        <v>1</v>
      </c>
      <c r="N5071">
        <f t="shared" si="198"/>
        <v>0</v>
      </c>
      <c r="O5071">
        <f t="shared" si="197"/>
        <v>0</v>
      </c>
      <c r="P5071" t="s">
        <v>12694</v>
      </c>
    </row>
    <row r="5072" spans="2:16" x14ac:dyDescent="0.25">
      <c r="B5072" t="s">
        <v>5077</v>
      </c>
      <c r="C5072" s="119" t="s">
        <v>60</v>
      </c>
      <c r="D5072" t="s">
        <v>11550</v>
      </c>
      <c r="E5072" t="s">
        <v>11530</v>
      </c>
      <c r="F5072" t="s">
        <v>11540</v>
      </c>
      <c r="G5072" t="s">
        <v>61</v>
      </c>
      <c r="H5072" t="s">
        <v>18</v>
      </c>
      <c r="I5072" t="s">
        <v>11541</v>
      </c>
      <c r="J5072">
        <v>2016</v>
      </c>
      <c r="K5072">
        <v>648.54</v>
      </c>
      <c r="L5072">
        <v>19</v>
      </c>
      <c r="M5072">
        <v>1</v>
      </c>
      <c r="N5072">
        <f t="shared" si="198"/>
        <v>0</v>
      </c>
      <c r="O5072">
        <f t="shared" ref="O5072:O5135" si="199">IF(OR(L5072="",L5072&lt;=0),1,0)</f>
        <v>0</v>
      </c>
      <c r="P5072" t="s">
        <v>12694</v>
      </c>
    </row>
    <row r="5073" spans="2:16" x14ac:dyDescent="0.25">
      <c r="B5073" t="s">
        <v>5078</v>
      </c>
      <c r="C5073" s="119" t="s">
        <v>60</v>
      </c>
      <c r="D5073" t="s">
        <v>11550</v>
      </c>
      <c r="E5073" t="s">
        <v>11530</v>
      </c>
      <c r="F5073" t="s">
        <v>11540</v>
      </c>
      <c r="G5073" t="s">
        <v>61</v>
      </c>
      <c r="H5073" t="s">
        <v>18</v>
      </c>
      <c r="I5073" t="s">
        <v>11541</v>
      </c>
      <c r="J5073">
        <v>2016</v>
      </c>
      <c r="K5073">
        <v>648.54</v>
      </c>
      <c r="L5073">
        <v>19</v>
      </c>
      <c r="M5073">
        <v>1</v>
      </c>
      <c r="N5073">
        <f t="shared" si="198"/>
        <v>0</v>
      </c>
      <c r="O5073">
        <f t="shared" si="199"/>
        <v>0</v>
      </c>
      <c r="P5073" t="s">
        <v>12694</v>
      </c>
    </row>
    <row r="5074" spans="2:16" x14ac:dyDescent="0.25">
      <c r="B5074" t="s">
        <v>5079</v>
      </c>
      <c r="C5074" s="119" t="s">
        <v>60</v>
      </c>
      <c r="D5074" t="s">
        <v>11539</v>
      </c>
      <c r="E5074" t="s">
        <v>11530</v>
      </c>
      <c r="F5074" t="s">
        <v>11540</v>
      </c>
      <c r="G5074" t="s">
        <v>61</v>
      </c>
      <c r="H5074" t="s">
        <v>18</v>
      </c>
      <c r="I5074" t="s">
        <v>11541</v>
      </c>
      <c r="J5074">
        <v>2016</v>
      </c>
      <c r="K5074">
        <v>616.26</v>
      </c>
      <c r="L5074">
        <v>22</v>
      </c>
      <c r="M5074">
        <v>1</v>
      </c>
      <c r="N5074">
        <f t="shared" si="198"/>
        <v>0</v>
      </c>
      <c r="O5074">
        <f t="shared" si="199"/>
        <v>0</v>
      </c>
      <c r="P5074" t="s">
        <v>12694</v>
      </c>
    </row>
    <row r="5075" spans="2:16" x14ac:dyDescent="0.25">
      <c r="B5075" t="s">
        <v>5080</v>
      </c>
      <c r="C5075" s="119" t="s">
        <v>60</v>
      </c>
      <c r="D5075" t="s">
        <v>11539</v>
      </c>
      <c r="E5075" t="s">
        <v>11530</v>
      </c>
      <c r="F5075" t="s">
        <v>11540</v>
      </c>
      <c r="G5075" t="s">
        <v>61</v>
      </c>
      <c r="H5075" t="s">
        <v>18</v>
      </c>
      <c r="I5075" t="s">
        <v>11541</v>
      </c>
      <c r="J5075">
        <v>2016</v>
      </c>
      <c r="K5075">
        <v>616.65</v>
      </c>
      <c r="L5075">
        <v>25</v>
      </c>
      <c r="M5075">
        <v>1</v>
      </c>
      <c r="N5075">
        <f t="shared" si="198"/>
        <v>0</v>
      </c>
      <c r="O5075">
        <f t="shared" si="199"/>
        <v>0</v>
      </c>
      <c r="P5075" t="s">
        <v>12694</v>
      </c>
    </row>
    <row r="5076" spans="2:16" x14ac:dyDescent="0.25">
      <c r="B5076" t="s">
        <v>5081</v>
      </c>
      <c r="C5076" s="119" t="s">
        <v>60</v>
      </c>
      <c r="D5076" t="s">
        <v>11537</v>
      </c>
      <c r="E5076" t="s">
        <v>11530</v>
      </c>
      <c r="F5076" t="s">
        <v>11540</v>
      </c>
      <c r="G5076" t="s">
        <v>61</v>
      </c>
      <c r="H5076" t="s">
        <v>18</v>
      </c>
      <c r="I5076" t="s">
        <v>11541</v>
      </c>
      <c r="J5076">
        <v>2016</v>
      </c>
      <c r="K5076">
        <v>653.12</v>
      </c>
      <c r="L5076">
        <v>24</v>
      </c>
      <c r="M5076">
        <v>1</v>
      </c>
      <c r="N5076">
        <f t="shared" si="198"/>
        <v>0</v>
      </c>
      <c r="O5076">
        <f t="shared" si="199"/>
        <v>0</v>
      </c>
      <c r="P5076" t="s">
        <v>12694</v>
      </c>
    </row>
    <row r="5077" spans="2:16" x14ac:dyDescent="0.25">
      <c r="B5077" t="s">
        <v>5082</v>
      </c>
      <c r="C5077" s="119" t="s">
        <v>60</v>
      </c>
      <c r="D5077" t="s">
        <v>11537</v>
      </c>
      <c r="E5077" t="s">
        <v>11530</v>
      </c>
      <c r="F5077" t="s">
        <v>11540</v>
      </c>
      <c r="G5077" t="s">
        <v>61</v>
      </c>
      <c r="H5077" t="s">
        <v>18</v>
      </c>
      <c r="I5077" t="s">
        <v>11541</v>
      </c>
      <c r="J5077">
        <v>2016</v>
      </c>
      <c r="K5077">
        <v>648.11</v>
      </c>
      <c r="L5077">
        <v>34</v>
      </c>
      <c r="M5077">
        <v>1</v>
      </c>
      <c r="N5077">
        <f t="shared" si="198"/>
        <v>0</v>
      </c>
      <c r="O5077">
        <f t="shared" si="199"/>
        <v>0</v>
      </c>
      <c r="P5077" t="s">
        <v>12694</v>
      </c>
    </row>
    <row r="5078" spans="2:16" x14ac:dyDescent="0.25">
      <c r="B5078" t="s">
        <v>5083</v>
      </c>
      <c r="C5078" s="119" t="s">
        <v>60</v>
      </c>
      <c r="D5078" t="s">
        <v>11537</v>
      </c>
      <c r="E5078" t="s">
        <v>11530</v>
      </c>
      <c r="F5078" t="s">
        <v>11540</v>
      </c>
      <c r="G5078" t="s">
        <v>61</v>
      </c>
      <c r="H5078" t="s">
        <v>18</v>
      </c>
      <c r="I5078" t="s">
        <v>11541</v>
      </c>
      <c r="J5078">
        <v>2016</v>
      </c>
      <c r="K5078">
        <v>647.03</v>
      </c>
      <c r="L5078">
        <v>20</v>
      </c>
      <c r="M5078">
        <v>1</v>
      </c>
      <c r="N5078">
        <f t="shared" si="198"/>
        <v>0</v>
      </c>
      <c r="O5078">
        <f t="shared" si="199"/>
        <v>0</v>
      </c>
      <c r="P5078" t="s">
        <v>12694</v>
      </c>
    </row>
    <row r="5079" spans="2:16" x14ac:dyDescent="0.25">
      <c r="B5079" t="s">
        <v>5084</v>
      </c>
      <c r="C5079" s="119" t="s">
        <v>60</v>
      </c>
      <c r="D5079" t="s">
        <v>11550</v>
      </c>
      <c r="E5079" t="s">
        <v>11530</v>
      </c>
      <c r="F5079" t="s">
        <v>11540</v>
      </c>
      <c r="G5079" t="s">
        <v>61</v>
      </c>
      <c r="H5079" t="s">
        <v>18</v>
      </c>
      <c r="I5079" t="s">
        <v>11541</v>
      </c>
      <c r="J5079">
        <v>2016</v>
      </c>
      <c r="K5079">
        <v>648.16</v>
      </c>
      <c r="L5079">
        <v>16</v>
      </c>
      <c r="M5079">
        <v>1</v>
      </c>
      <c r="N5079">
        <f t="shared" si="198"/>
        <v>0</v>
      </c>
      <c r="O5079">
        <f t="shared" si="199"/>
        <v>0</v>
      </c>
      <c r="P5079" t="s">
        <v>12694</v>
      </c>
    </row>
    <row r="5080" spans="2:16" x14ac:dyDescent="0.25">
      <c r="B5080" t="s">
        <v>5085</v>
      </c>
      <c r="C5080" s="119" t="s">
        <v>60</v>
      </c>
      <c r="D5080" t="s">
        <v>11550</v>
      </c>
      <c r="E5080" t="s">
        <v>11530</v>
      </c>
      <c r="F5080" t="s">
        <v>11540</v>
      </c>
      <c r="G5080" t="s">
        <v>61</v>
      </c>
      <c r="H5080" t="s">
        <v>18</v>
      </c>
      <c r="I5080" t="s">
        <v>11541</v>
      </c>
      <c r="J5080">
        <v>2016</v>
      </c>
      <c r="K5080">
        <v>648.41</v>
      </c>
      <c r="L5080">
        <v>18</v>
      </c>
      <c r="M5080">
        <v>1</v>
      </c>
      <c r="N5080">
        <f t="shared" si="198"/>
        <v>0</v>
      </c>
      <c r="O5080">
        <f t="shared" si="199"/>
        <v>0</v>
      </c>
      <c r="P5080" t="s">
        <v>12694</v>
      </c>
    </row>
    <row r="5081" spans="2:16" x14ac:dyDescent="0.25">
      <c r="B5081" t="s">
        <v>5086</v>
      </c>
      <c r="C5081" s="119" t="s">
        <v>60</v>
      </c>
      <c r="D5081" t="s">
        <v>11539</v>
      </c>
      <c r="E5081" t="s">
        <v>11530</v>
      </c>
      <c r="F5081" t="s">
        <v>11540</v>
      </c>
      <c r="G5081" t="s">
        <v>61</v>
      </c>
      <c r="H5081" t="s">
        <v>18</v>
      </c>
      <c r="I5081" t="s">
        <v>11541</v>
      </c>
      <c r="J5081">
        <v>2016</v>
      </c>
      <c r="K5081">
        <v>648.32000000000005</v>
      </c>
      <c r="L5081">
        <v>30</v>
      </c>
      <c r="M5081">
        <v>1</v>
      </c>
      <c r="N5081">
        <f t="shared" si="198"/>
        <v>0</v>
      </c>
      <c r="O5081">
        <f t="shared" si="199"/>
        <v>0</v>
      </c>
      <c r="P5081" t="s">
        <v>12694</v>
      </c>
    </row>
    <row r="5082" spans="2:16" x14ac:dyDescent="0.25">
      <c r="B5082" t="s">
        <v>5087</v>
      </c>
      <c r="C5082" s="119" t="s">
        <v>60</v>
      </c>
      <c r="D5082" t="s">
        <v>11537</v>
      </c>
      <c r="E5082" t="s">
        <v>11530</v>
      </c>
      <c r="F5082" t="s">
        <v>11540</v>
      </c>
      <c r="G5082" t="s">
        <v>61</v>
      </c>
      <c r="H5082" t="s">
        <v>18</v>
      </c>
      <c r="I5082" t="s">
        <v>11541</v>
      </c>
      <c r="J5082">
        <v>2016</v>
      </c>
      <c r="K5082">
        <v>617.34</v>
      </c>
      <c r="L5082">
        <v>25</v>
      </c>
      <c r="M5082">
        <v>1</v>
      </c>
      <c r="N5082">
        <f t="shared" si="198"/>
        <v>0</v>
      </c>
      <c r="O5082">
        <f t="shared" si="199"/>
        <v>0</v>
      </c>
      <c r="P5082" t="s">
        <v>12694</v>
      </c>
    </row>
    <row r="5083" spans="2:16" x14ac:dyDescent="0.25">
      <c r="B5083" t="s">
        <v>5088</v>
      </c>
      <c r="C5083" s="119" t="s">
        <v>60</v>
      </c>
      <c r="D5083" t="s">
        <v>11537</v>
      </c>
      <c r="E5083" t="s">
        <v>11530</v>
      </c>
      <c r="F5083" t="s">
        <v>11540</v>
      </c>
      <c r="G5083" t="s">
        <v>61</v>
      </c>
      <c r="H5083" t="s">
        <v>18</v>
      </c>
      <c r="I5083" t="s">
        <v>11541</v>
      </c>
      <c r="J5083">
        <v>2016</v>
      </c>
      <c r="K5083">
        <v>617.08000000000004</v>
      </c>
      <c r="L5083">
        <v>23</v>
      </c>
      <c r="M5083">
        <v>1</v>
      </c>
      <c r="N5083">
        <f t="shared" si="198"/>
        <v>0</v>
      </c>
      <c r="O5083">
        <f t="shared" si="199"/>
        <v>0</v>
      </c>
      <c r="P5083" t="s">
        <v>12694</v>
      </c>
    </row>
    <row r="5084" spans="2:16" x14ac:dyDescent="0.25">
      <c r="B5084" t="s">
        <v>5089</v>
      </c>
      <c r="C5084" s="119" t="s">
        <v>60</v>
      </c>
      <c r="D5084" t="s">
        <v>11537</v>
      </c>
      <c r="E5084" t="s">
        <v>11530</v>
      </c>
      <c r="F5084" t="s">
        <v>11540</v>
      </c>
      <c r="G5084" t="s">
        <v>61</v>
      </c>
      <c r="H5084" t="s">
        <v>18</v>
      </c>
      <c r="I5084" t="s">
        <v>11541</v>
      </c>
      <c r="J5084">
        <v>2016</v>
      </c>
      <c r="K5084">
        <v>617.66</v>
      </c>
      <c r="L5084">
        <v>24</v>
      </c>
      <c r="M5084">
        <v>1</v>
      </c>
      <c r="N5084">
        <f t="shared" si="198"/>
        <v>0</v>
      </c>
      <c r="O5084">
        <f t="shared" si="199"/>
        <v>0</v>
      </c>
      <c r="P5084" t="s">
        <v>12694</v>
      </c>
    </row>
    <row r="5085" spans="2:16" x14ac:dyDescent="0.25">
      <c r="B5085" t="s">
        <v>5090</v>
      </c>
      <c r="C5085" s="119" t="s">
        <v>60</v>
      </c>
      <c r="D5085" t="s">
        <v>11537</v>
      </c>
      <c r="E5085" t="s">
        <v>11530</v>
      </c>
      <c r="F5085" t="s">
        <v>11540</v>
      </c>
      <c r="G5085" t="s">
        <v>61</v>
      </c>
      <c r="H5085" t="s">
        <v>18</v>
      </c>
      <c r="I5085" t="s">
        <v>11541</v>
      </c>
      <c r="J5085">
        <v>2016</v>
      </c>
      <c r="K5085">
        <v>614.92999999999995</v>
      </c>
      <c r="L5085">
        <v>25</v>
      </c>
      <c r="M5085">
        <v>1</v>
      </c>
      <c r="N5085">
        <f t="shared" si="198"/>
        <v>0</v>
      </c>
      <c r="O5085">
        <f t="shared" si="199"/>
        <v>0</v>
      </c>
      <c r="P5085" t="s">
        <v>12694</v>
      </c>
    </row>
    <row r="5086" spans="2:16" x14ac:dyDescent="0.25">
      <c r="B5086" t="s">
        <v>5091</v>
      </c>
      <c r="C5086" s="119" t="s">
        <v>60</v>
      </c>
      <c r="D5086" t="s">
        <v>11537</v>
      </c>
      <c r="E5086" t="s">
        <v>11530</v>
      </c>
      <c r="F5086" t="s">
        <v>11540</v>
      </c>
      <c r="G5086" t="s">
        <v>61</v>
      </c>
      <c r="H5086" t="s">
        <v>18</v>
      </c>
      <c r="I5086" t="s">
        <v>11541</v>
      </c>
      <c r="J5086">
        <v>2016</v>
      </c>
      <c r="K5086">
        <v>617.66</v>
      </c>
      <c r="L5086">
        <v>24</v>
      </c>
      <c r="M5086">
        <v>1</v>
      </c>
      <c r="N5086">
        <f t="shared" si="198"/>
        <v>0</v>
      </c>
      <c r="O5086">
        <f t="shared" si="199"/>
        <v>0</v>
      </c>
      <c r="P5086" t="s">
        <v>12694</v>
      </c>
    </row>
    <row r="5087" spans="2:16" x14ac:dyDescent="0.25">
      <c r="B5087" t="s">
        <v>5092</v>
      </c>
      <c r="C5087" s="119" t="s">
        <v>60</v>
      </c>
      <c r="D5087" t="s">
        <v>11539</v>
      </c>
      <c r="E5087" t="s">
        <v>11530</v>
      </c>
      <c r="F5087" t="s">
        <v>11540</v>
      </c>
      <c r="G5087" t="s">
        <v>61</v>
      </c>
      <c r="H5087" t="s">
        <v>18</v>
      </c>
      <c r="I5087" t="s">
        <v>11541</v>
      </c>
      <c r="J5087">
        <v>2016</v>
      </c>
      <c r="K5087">
        <v>616.95000000000005</v>
      </c>
      <c r="L5087">
        <v>22</v>
      </c>
      <c r="M5087">
        <v>1</v>
      </c>
      <c r="N5087">
        <f t="shared" si="198"/>
        <v>0</v>
      </c>
      <c r="O5087">
        <f t="shared" si="199"/>
        <v>0</v>
      </c>
      <c r="P5087" t="s">
        <v>12694</v>
      </c>
    </row>
    <row r="5088" spans="2:16" x14ac:dyDescent="0.25">
      <c r="B5088" t="s">
        <v>5093</v>
      </c>
      <c r="C5088" s="119" t="s">
        <v>60</v>
      </c>
      <c r="D5088" t="s">
        <v>11537</v>
      </c>
      <c r="E5088" t="s">
        <v>11530</v>
      </c>
      <c r="F5088" t="s">
        <v>11540</v>
      </c>
      <c r="G5088" t="s">
        <v>61</v>
      </c>
      <c r="H5088" t="s">
        <v>18</v>
      </c>
      <c r="I5088" t="s">
        <v>11541</v>
      </c>
      <c r="J5088">
        <v>2016</v>
      </c>
      <c r="K5088">
        <v>618.33000000000004</v>
      </c>
      <c r="L5088">
        <v>32</v>
      </c>
      <c r="M5088">
        <v>1</v>
      </c>
      <c r="N5088">
        <f t="shared" si="198"/>
        <v>0</v>
      </c>
      <c r="O5088">
        <f t="shared" si="199"/>
        <v>0</v>
      </c>
      <c r="P5088" t="s">
        <v>12694</v>
      </c>
    </row>
    <row r="5089" spans="2:16" x14ac:dyDescent="0.25">
      <c r="B5089" t="s">
        <v>5094</v>
      </c>
      <c r="C5089" s="119" t="s">
        <v>60</v>
      </c>
      <c r="D5089" t="s">
        <v>11537</v>
      </c>
      <c r="E5089" t="s">
        <v>11530</v>
      </c>
      <c r="F5089" t="s">
        <v>11540</v>
      </c>
      <c r="G5089" t="s">
        <v>61</v>
      </c>
      <c r="H5089" t="s">
        <v>18</v>
      </c>
      <c r="I5089" t="s">
        <v>11541</v>
      </c>
      <c r="J5089">
        <v>2016</v>
      </c>
      <c r="K5089">
        <v>617.52</v>
      </c>
      <c r="L5089">
        <v>23</v>
      </c>
      <c r="M5089">
        <v>1</v>
      </c>
      <c r="N5089">
        <f t="shared" si="198"/>
        <v>0</v>
      </c>
      <c r="O5089">
        <f t="shared" si="199"/>
        <v>0</v>
      </c>
      <c r="P5089" t="s">
        <v>12694</v>
      </c>
    </row>
    <row r="5090" spans="2:16" x14ac:dyDescent="0.25">
      <c r="B5090" t="s">
        <v>5095</v>
      </c>
      <c r="C5090" s="119" t="s">
        <v>60</v>
      </c>
      <c r="D5090" t="s">
        <v>11537</v>
      </c>
      <c r="E5090" t="s">
        <v>11530</v>
      </c>
      <c r="F5090" t="s">
        <v>11540</v>
      </c>
      <c r="G5090" t="s">
        <v>61</v>
      </c>
      <c r="H5090" t="s">
        <v>18</v>
      </c>
      <c r="I5090" t="s">
        <v>11541</v>
      </c>
      <c r="J5090">
        <v>2016</v>
      </c>
      <c r="K5090">
        <v>645.28</v>
      </c>
      <c r="L5090">
        <v>26</v>
      </c>
      <c r="M5090">
        <v>1</v>
      </c>
      <c r="N5090">
        <f t="shared" si="198"/>
        <v>0</v>
      </c>
      <c r="O5090">
        <f t="shared" si="199"/>
        <v>0</v>
      </c>
      <c r="P5090" t="s">
        <v>12694</v>
      </c>
    </row>
    <row r="5091" spans="2:16" x14ac:dyDescent="0.25">
      <c r="B5091" t="s">
        <v>5096</v>
      </c>
      <c r="C5091" s="119" t="s">
        <v>60</v>
      </c>
      <c r="D5091" t="s">
        <v>11546</v>
      </c>
      <c r="E5091" t="s">
        <v>11530</v>
      </c>
      <c r="F5091" t="s">
        <v>11540</v>
      </c>
      <c r="G5091" t="s">
        <v>61</v>
      </c>
      <c r="H5091" t="s">
        <v>18</v>
      </c>
      <c r="I5091" t="s">
        <v>11541</v>
      </c>
      <c r="J5091">
        <v>2016</v>
      </c>
      <c r="K5091">
        <v>620.61</v>
      </c>
      <c r="L5091">
        <v>47</v>
      </c>
      <c r="M5091">
        <v>1</v>
      </c>
      <c r="N5091">
        <f t="shared" si="198"/>
        <v>0</v>
      </c>
      <c r="O5091">
        <f t="shared" si="199"/>
        <v>0</v>
      </c>
      <c r="P5091" t="s">
        <v>12694</v>
      </c>
    </row>
    <row r="5092" spans="2:16" x14ac:dyDescent="0.25">
      <c r="B5092" t="s">
        <v>5097</v>
      </c>
      <c r="C5092" s="119" t="s">
        <v>60</v>
      </c>
      <c r="D5092" t="s">
        <v>11546</v>
      </c>
      <c r="E5092" t="s">
        <v>11530</v>
      </c>
      <c r="F5092" t="s">
        <v>11540</v>
      </c>
      <c r="G5092" t="s">
        <v>61</v>
      </c>
      <c r="H5092" t="s">
        <v>18</v>
      </c>
      <c r="I5092" t="s">
        <v>11541</v>
      </c>
      <c r="J5092">
        <v>2016</v>
      </c>
      <c r="K5092">
        <v>836.89</v>
      </c>
      <c r="L5092">
        <v>32</v>
      </c>
      <c r="M5092">
        <v>1</v>
      </c>
      <c r="N5092">
        <f t="shared" si="198"/>
        <v>0</v>
      </c>
      <c r="O5092">
        <f t="shared" si="199"/>
        <v>0</v>
      </c>
      <c r="P5092" t="s">
        <v>12694</v>
      </c>
    </row>
    <row r="5093" spans="2:16" x14ac:dyDescent="0.25">
      <c r="B5093" t="s">
        <v>5098</v>
      </c>
      <c r="C5093" s="119" t="s">
        <v>60</v>
      </c>
      <c r="D5093" t="s">
        <v>11550</v>
      </c>
      <c r="E5093" t="s">
        <v>11530</v>
      </c>
      <c r="F5093" t="s">
        <v>11540</v>
      </c>
      <c r="G5093" t="s">
        <v>61</v>
      </c>
      <c r="H5093" t="s">
        <v>18</v>
      </c>
      <c r="I5093" t="s">
        <v>11541</v>
      </c>
      <c r="J5093">
        <v>2016</v>
      </c>
      <c r="K5093">
        <v>617.66</v>
      </c>
      <c r="L5093">
        <v>24</v>
      </c>
      <c r="M5093">
        <v>1</v>
      </c>
      <c r="N5093">
        <f t="shared" si="198"/>
        <v>0</v>
      </c>
      <c r="O5093">
        <f t="shared" si="199"/>
        <v>0</v>
      </c>
      <c r="P5093" t="s">
        <v>12694</v>
      </c>
    </row>
    <row r="5094" spans="2:16" x14ac:dyDescent="0.25">
      <c r="B5094" t="s">
        <v>5099</v>
      </c>
      <c r="C5094" s="119" t="s">
        <v>60</v>
      </c>
      <c r="D5094" t="s">
        <v>11537</v>
      </c>
      <c r="E5094" t="s">
        <v>11530</v>
      </c>
      <c r="F5094" t="s">
        <v>11540</v>
      </c>
      <c r="G5094" t="s">
        <v>61</v>
      </c>
      <c r="H5094" t="s">
        <v>18</v>
      </c>
      <c r="I5094" t="s">
        <v>11541</v>
      </c>
      <c r="J5094">
        <v>2016</v>
      </c>
      <c r="K5094">
        <v>648.14</v>
      </c>
      <c r="L5094">
        <v>28</v>
      </c>
      <c r="M5094">
        <v>1</v>
      </c>
      <c r="N5094">
        <f t="shared" si="198"/>
        <v>0</v>
      </c>
      <c r="O5094">
        <f t="shared" si="199"/>
        <v>0</v>
      </c>
      <c r="P5094" t="s">
        <v>12693</v>
      </c>
    </row>
    <row r="5095" spans="2:16" x14ac:dyDescent="0.25">
      <c r="B5095" t="s">
        <v>5100</v>
      </c>
      <c r="C5095" s="119" t="s">
        <v>60</v>
      </c>
      <c r="D5095" t="s">
        <v>11537</v>
      </c>
      <c r="E5095" t="s">
        <v>11530</v>
      </c>
      <c r="F5095" t="s">
        <v>11540</v>
      </c>
      <c r="G5095" t="s">
        <v>61</v>
      </c>
      <c r="H5095" t="s">
        <v>18</v>
      </c>
      <c r="I5095" t="s">
        <v>11541</v>
      </c>
      <c r="J5095">
        <v>2016</v>
      </c>
      <c r="K5095">
        <v>645</v>
      </c>
      <c r="L5095">
        <v>24</v>
      </c>
      <c r="M5095">
        <v>1</v>
      </c>
      <c r="N5095">
        <f t="shared" si="198"/>
        <v>0</v>
      </c>
      <c r="O5095">
        <f t="shared" si="199"/>
        <v>0</v>
      </c>
      <c r="P5095" t="s">
        <v>12694</v>
      </c>
    </row>
    <row r="5096" spans="2:16" x14ac:dyDescent="0.25">
      <c r="B5096" t="s">
        <v>5101</v>
      </c>
      <c r="C5096" s="119" t="s">
        <v>60</v>
      </c>
      <c r="D5096" t="s">
        <v>11537</v>
      </c>
      <c r="E5096" t="s">
        <v>11530</v>
      </c>
      <c r="F5096" t="s">
        <v>11540</v>
      </c>
      <c r="G5096" t="s">
        <v>61</v>
      </c>
      <c r="H5096" t="s">
        <v>18</v>
      </c>
      <c r="I5096" t="s">
        <v>11541</v>
      </c>
      <c r="J5096">
        <v>2016</v>
      </c>
      <c r="K5096">
        <v>616.61</v>
      </c>
      <c r="L5096">
        <v>19</v>
      </c>
      <c r="M5096">
        <v>1</v>
      </c>
      <c r="N5096">
        <f t="shared" si="198"/>
        <v>0</v>
      </c>
      <c r="O5096">
        <f t="shared" si="199"/>
        <v>0</v>
      </c>
      <c r="P5096" t="s">
        <v>12694</v>
      </c>
    </row>
    <row r="5097" spans="2:16" x14ac:dyDescent="0.25">
      <c r="B5097" t="s">
        <v>5102</v>
      </c>
      <c r="C5097" s="119" t="s">
        <v>60</v>
      </c>
      <c r="D5097" t="s">
        <v>11537</v>
      </c>
      <c r="E5097" t="s">
        <v>11530</v>
      </c>
      <c r="F5097" t="s">
        <v>11540</v>
      </c>
      <c r="G5097" t="s">
        <v>61</v>
      </c>
      <c r="H5097" t="s">
        <v>18</v>
      </c>
      <c r="I5097" t="s">
        <v>11541</v>
      </c>
      <c r="J5097">
        <v>2016</v>
      </c>
      <c r="K5097">
        <v>618.07000000000005</v>
      </c>
      <c r="L5097">
        <v>30</v>
      </c>
      <c r="M5097">
        <v>1</v>
      </c>
      <c r="N5097">
        <f t="shared" si="198"/>
        <v>0</v>
      </c>
      <c r="O5097">
        <f t="shared" si="199"/>
        <v>0</v>
      </c>
      <c r="P5097" t="s">
        <v>12694</v>
      </c>
    </row>
    <row r="5098" spans="2:16" x14ac:dyDescent="0.25">
      <c r="B5098" t="s">
        <v>5103</v>
      </c>
      <c r="C5098" s="119" t="s">
        <v>60</v>
      </c>
      <c r="D5098" t="s">
        <v>11537</v>
      </c>
      <c r="E5098" t="s">
        <v>11530</v>
      </c>
      <c r="F5098" t="s">
        <v>11540</v>
      </c>
      <c r="G5098" t="s">
        <v>61</v>
      </c>
      <c r="H5098" t="s">
        <v>18</v>
      </c>
      <c r="I5098" t="s">
        <v>11541</v>
      </c>
      <c r="J5098">
        <v>2016</v>
      </c>
      <c r="K5098">
        <v>617.29999999999995</v>
      </c>
      <c r="L5098">
        <v>24</v>
      </c>
      <c r="M5098">
        <v>1</v>
      </c>
      <c r="N5098">
        <f t="shared" si="198"/>
        <v>0</v>
      </c>
      <c r="O5098">
        <f t="shared" si="199"/>
        <v>0</v>
      </c>
      <c r="P5098" t="s">
        <v>12694</v>
      </c>
    </row>
    <row r="5099" spans="2:16" x14ac:dyDescent="0.25">
      <c r="B5099" t="s">
        <v>5104</v>
      </c>
      <c r="C5099" s="119" t="s">
        <v>60</v>
      </c>
      <c r="D5099" t="s">
        <v>11550</v>
      </c>
      <c r="E5099" t="s">
        <v>11530</v>
      </c>
      <c r="F5099" t="s">
        <v>11540</v>
      </c>
      <c r="G5099" t="s">
        <v>61</v>
      </c>
      <c r="H5099" t="s">
        <v>18</v>
      </c>
      <c r="I5099" t="s">
        <v>11541</v>
      </c>
      <c r="J5099">
        <v>2016</v>
      </c>
      <c r="K5099">
        <v>617.41999999999996</v>
      </c>
      <c r="L5099">
        <v>33</v>
      </c>
      <c r="M5099">
        <v>1</v>
      </c>
      <c r="N5099">
        <f t="shared" si="198"/>
        <v>0</v>
      </c>
      <c r="O5099">
        <f t="shared" si="199"/>
        <v>0</v>
      </c>
      <c r="P5099" t="s">
        <v>12694</v>
      </c>
    </row>
    <row r="5100" spans="2:16" x14ac:dyDescent="0.25">
      <c r="B5100" t="s">
        <v>5105</v>
      </c>
      <c r="C5100" s="119" t="s">
        <v>60</v>
      </c>
      <c r="D5100" t="s">
        <v>11537</v>
      </c>
      <c r="E5100" t="s">
        <v>11530</v>
      </c>
      <c r="F5100" t="s">
        <v>11540</v>
      </c>
      <c r="G5100" t="s">
        <v>61</v>
      </c>
      <c r="H5100" t="s">
        <v>18</v>
      </c>
      <c r="I5100" t="s">
        <v>11541</v>
      </c>
      <c r="J5100">
        <v>2016</v>
      </c>
      <c r="K5100">
        <v>617.29</v>
      </c>
      <c r="L5100">
        <v>24</v>
      </c>
      <c r="M5100">
        <v>1</v>
      </c>
      <c r="N5100">
        <f t="shared" si="198"/>
        <v>0</v>
      </c>
      <c r="O5100">
        <f t="shared" si="199"/>
        <v>0</v>
      </c>
      <c r="P5100" t="s">
        <v>12694</v>
      </c>
    </row>
    <row r="5101" spans="2:16" x14ac:dyDescent="0.25">
      <c r="B5101" t="s">
        <v>5106</v>
      </c>
      <c r="C5101" s="119" t="s">
        <v>60</v>
      </c>
      <c r="D5101" t="s">
        <v>11537</v>
      </c>
      <c r="E5101" t="s">
        <v>11530</v>
      </c>
      <c r="F5101" t="s">
        <v>11540</v>
      </c>
      <c r="G5101" t="s">
        <v>61</v>
      </c>
      <c r="H5101" t="s">
        <v>18</v>
      </c>
      <c r="I5101" t="s">
        <v>11541</v>
      </c>
      <c r="J5101">
        <v>2016</v>
      </c>
      <c r="K5101">
        <v>646.02</v>
      </c>
      <c r="L5101">
        <v>20</v>
      </c>
      <c r="M5101">
        <v>1</v>
      </c>
      <c r="N5101">
        <f t="shared" si="198"/>
        <v>0</v>
      </c>
      <c r="O5101">
        <f t="shared" si="199"/>
        <v>0</v>
      </c>
      <c r="P5101" t="s">
        <v>12694</v>
      </c>
    </row>
    <row r="5102" spans="2:16" x14ac:dyDescent="0.25">
      <c r="B5102" t="s">
        <v>5107</v>
      </c>
      <c r="C5102" s="119" t="s">
        <v>60</v>
      </c>
      <c r="D5102" t="s">
        <v>11537</v>
      </c>
      <c r="E5102" t="s">
        <v>11530</v>
      </c>
      <c r="F5102" t="s">
        <v>11540</v>
      </c>
      <c r="G5102" t="s">
        <v>61</v>
      </c>
      <c r="H5102" t="s">
        <v>18</v>
      </c>
      <c r="I5102" t="s">
        <v>11541</v>
      </c>
      <c r="J5102">
        <v>2016</v>
      </c>
      <c r="K5102">
        <v>617.29</v>
      </c>
      <c r="L5102">
        <v>24</v>
      </c>
      <c r="M5102">
        <v>1</v>
      </c>
      <c r="N5102">
        <f t="shared" si="198"/>
        <v>0</v>
      </c>
      <c r="O5102">
        <f t="shared" si="199"/>
        <v>0</v>
      </c>
      <c r="P5102" t="s">
        <v>12694</v>
      </c>
    </row>
    <row r="5103" spans="2:16" x14ac:dyDescent="0.25">
      <c r="B5103" t="s">
        <v>5108</v>
      </c>
      <c r="C5103" s="119" t="s">
        <v>60</v>
      </c>
      <c r="D5103" t="s">
        <v>11537</v>
      </c>
      <c r="E5103" t="s">
        <v>11530</v>
      </c>
      <c r="F5103" t="s">
        <v>11540</v>
      </c>
      <c r="G5103" t="s">
        <v>61</v>
      </c>
      <c r="H5103" t="s">
        <v>18</v>
      </c>
      <c r="I5103" t="s">
        <v>11541</v>
      </c>
      <c r="J5103">
        <v>2016</v>
      </c>
      <c r="K5103">
        <v>-1064.44</v>
      </c>
      <c r="L5103">
        <v>24</v>
      </c>
      <c r="M5103">
        <v>1</v>
      </c>
      <c r="N5103">
        <f t="shared" si="198"/>
        <v>1</v>
      </c>
      <c r="O5103">
        <f t="shared" si="199"/>
        <v>0</v>
      </c>
      <c r="P5103" t="s">
        <v>12694</v>
      </c>
    </row>
    <row r="5104" spans="2:16" x14ac:dyDescent="0.25">
      <c r="B5104" t="s">
        <v>5109</v>
      </c>
      <c r="C5104" s="119" t="s">
        <v>60</v>
      </c>
      <c r="D5104" t="s">
        <v>11537</v>
      </c>
      <c r="E5104" t="s">
        <v>11530</v>
      </c>
      <c r="F5104" t="s">
        <v>11540</v>
      </c>
      <c r="G5104" t="s">
        <v>61</v>
      </c>
      <c r="H5104" t="s">
        <v>18</v>
      </c>
      <c r="I5104" t="s">
        <v>11541</v>
      </c>
      <c r="J5104">
        <v>2016</v>
      </c>
      <c r="K5104">
        <v>654.47</v>
      </c>
      <c r="L5104">
        <v>77</v>
      </c>
      <c r="M5104">
        <v>1</v>
      </c>
      <c r="N5104">
        <f t="shared" si="198"/>
        <v>0</v>
      </c>
      <c r="O5104">
        <f t="shared" si="199"/>
        <v>0</v>
      </c>
      <c r="P5104" t="s">
        <v>12694</v>
      </c>
    </row>
    <row r="5105" spans="2:16" x14ac:dyDescent="0.25">
      <c r="B5105" t="s">
        <v>5110</v>
      </c>
      <c r="C5105" s="119" t="s">
        <v>60</v>
      </c>
      <c r="D5105" t="s">
        <v>11537</v>
      </c>
      <c r="E5105" t="s">
        <v>11530</v>
      </c>
      <c r="F5105" t="s">
        <v>11540</v>
      </c>
      <c r="G5105" t="s">
        <v>61</v>
      </c>
      <c r="H5105" t="s">
        <v>18</v>
      </c>
      <c r="I5105" t="s">
        <v>11541</v>
      </c>
      <c r="J5105">
        <v>2016</v>
      </c>
      <c r="K5105">
        <v>615.76</v>
      </c>
      <c r="L5105">
        <v>20</v>
      </c>
      <c r="M5105">
        <v>1</v>
      </c>
      <c r="N5105">
        <f t="shared" si="198"/>
        <v>0</v>
      </c>
      <c r="O5105">
        <f t="shared" si="199"/>
        <v>0</v>
      </c>
      <c r="P5105" t="s">
        <v>12694</v>
      </c>
    </row>
    <row r="5106" spans="2:16" x14ac:dyDescent="0.25">
      <c r="B5106" t="s">
        <v>5111</v>
      </c>
      <c r="C5106" s="119" t="s">
        <v>60</v>
      </c>
      <c r="D5106" t="s">
        <v>11537</v>
      </c>
      <c r="E5106" t="s">
        <v>11530</v>
      </c>
      <c r="F5106" t="s">
        <v>11540</v>
      </c>
      <c r="G5106" t="s">
        <v>61</v>
      </c>
      <c r="H5106" t="s">
        <v>18</v>
      </c>
      <c r="I5106" t="s">
        <v>11541</v>
      </c>
      <c r="J5106">
        <v>2016</v>
      </c>
      <c r="K5106">
        <v>916.62</v>
      </c>
      <c r="L5106">
        <v>21</v>
      </c>
      <c r="M5106">
        <v>1</v>
      </c>
      <c r="N5106">
        <f t="shared" si="198"/>
        <v>0</v>
      </c>
      <c r="O5106">
        <f t="shared" si="199"/>
        <v>0</v>
      </c>
      <c r="P5106" t="s">
        <v>12694</v>
      </c>
    </row>
    <row r="5107" spans="2:16" x14ac:dyDescent="0.25">
      <c r="B5107" t="s">
        <v>5112</v>
      </c>
      <c r="C5107" s="119" t="s">
        <v>60</v>
      </c>
      <c r="D5107" t="s">
        <v>11537</v>
      </c>
      <c r="E5107" t="s">
        <v>11530</v>
      </c>
      <c r="F5107" t="s">
        <v>11540</v>
      </c>
      <c r="G5107" t="s">
        <v>61</v>
      </c>
      <c r="H5107" t="s">
        <v>18</v>
      </c>
      <c r="I5107" t="s">
        <v>11541</v>
      </c>
      <c r="J5107">
        <v>2016</v>
      </c>
      <c r="K5107">
        <v>615.21</v>
      </c>
      <c r="L5107">
        <v>20</v>
      </c>
      <c r="M5107">
        <v>1</v>
      </c>
      <c r="N5107">
        <f t="shared" si="198"/>
        <v>0</v>
      </c>
      <c r="O5107">
        <f t="shared" si="199"/>
        <v>0</v>
      </c>
      <c r="P5107" t="s">
        <v>12694</v>
      </c>
    </row>
    <row r="5108" spans="2:16" x14ac:dyDescent="0.25">
      <c r="B5108" t="s">
        <v>5113</v>
      </c>
      <c r="C5108" s="119" t="s">
        <v>60</v>
      </c>
      <c r="D5108" t="s">
        <v>11537</v>
      </c>
      <c r="E5108" t="s">
        <v>11530</v>
      </c>
      <c r="F5108" t="s">
        <v>11540</v>
      </c>
      <c r="G5108" t="s">
        <v>61</v>
      </c>
      <c r="H5108" t="s">
        <v>18</v>
      </c>
      <c r="I5108" t="s">
        <v>11533</v>
      </c>
      <c r="J5108">
        <v>2016</v>
      </c>
      <c r="K5108">
        <v>617.64</v>
      </c>
      <c r="L5108">
        <v>21</v>
      </c>
      <c r="M5108">
        <v>1</v>
      </c>
      <c r="N5108">
        <f t="shared" si="198"/>
        <v>0</v>
      </c>
      <c r="O5108">
        <f t="shared" si="199"/>
        <v>0</v>
      </c>
      <c r="P5108" t="s">
        <v>12694</v>
      </c>
    </row>
    <row r="5109" spans="2:16" x14ac:dyDescent="0.25">
      <c r="B5109" t="s">
        <v>5114</v>
      </c>
      <c r="C5109" s="119" t="s">
        <v>60</v>
      </c>
      <c r="D5109" t="s">
        <v>11537</v>
      </c>
      <c r="E5109" t="s">
        <v>11530</v>
      </c>
      <c r="F5109" t="s">
        <v>11540</v>
      </c>
      <c r="G5109" t="s">
        <v>61</v>
      </c>
      <c r="H5109" t="s">
        <v>18</v>
      </c>
      <c r="I5109" t="s">
        <v>11541</v>
      </c>
      <c r="J5109">
        <v>2016</v>
      </c>
      <c r="K5109">
        <v>862.81</v>
      </c>
      <c r="L5109">
        <v>21</v>
      </c>
      <c r="M5109">
        <v>1</v>
      </c>
      <c r="N5109">
        <f t="shared" si="198"/>
        <v>0</v>
      </c>
      <c r="O5109">
        <f t="shared" si="199"/>
        <v>0</v>
      </c>
      <c r="P5109" t="s">
        <v>12694</v>
      </c>
    </row>
    <row r="5110" spans="2:16" x14ac:dyDescent="0.25">
      <c r="B5110" t="s">
        <v>5115</v>
      </c>
      <c r="C5110" s="119" t="s">
        <v>60</v>
      </c>
      <c r="D5110" t="s">
        <v>11537</v>
      </c>
      <c r="E5110" t="s">
        <v>11530</v>
      </c>
      <c r="F5110" t="s">
        <v>11540</v>
      </c>
      <c r="G5110" t="s">
        <v>61</v>
      </c>
      <c r="H5110" t="s">
        <v>18</v>
      </c>
      <c r="I5110" t="s">
        <v>11533</v>
      </c>
      <c r="J5110">
        <v>2016</v>
      </c>
      <c r="K5110">
        <v>617.77</v>
      </c>
      <c r="L5110">
        <v>18</v>
      </c>
      <c r="M5110">
        <v>1</v>
      </c>
      <c r="N5110">
        <f t="shared" si="198"/>
        <v>0</v>
      </c>
      <c r="O5110">
        <f t="shared" si="199"/>
        <v>0</v>
      </c>
      <c r="P5110" t="s">
        <v>12694</v>
      </c>
    </row>
    <row r="5111" spans="2:16" x14ac:dyDescent="0.25">
      <c r="B5111" t="s">
        <v>5116</v>
      </c>
      <c r="C5111" s="119" t="s">
        <v>60</v>
      </c>
      <c r="D5111" t="s">
        <v>11537</v>
      </c>
      <c r="E5111" t="s">
        <v>11530</v>
      </c>
      <c r="F5111" t="s">
        <v>11540</v>
      </c>
      <c r="G5111" t="s">
        <v>61</v>
      </c>
      <c r="H5111" t="s">
        <v>18</v>
      </c>
      <c r="I5111" t="s">
        <v>11541</v>
      </c>
      <c r="J5111">
        <v>2016</v>
      </c>
      <c r="K5111">
        <v>645.77</v>
      </c>
      <c r="L5111">
        <v>18</v>
      </c>
      <c r="M5111">
        <v>1</v>
      </c>
      <c r="N5111">
        <f t="shared" si="198"/>
        <v>0</v>
      </c>
      <c r="O5111">
        <f t="shared" si="199"/>
        <v>0</v>
      </c>
      <c r="P5111" t="s">
        <v>12694</v>
      </c>
    </row>
    <row r="5112" spans="2:16" x14ac:dyDescent="0.25">
      <c r="B5112" t="s">
        <v>5117</v>
      </c>
      <c r="C5112" s="119" t="s">
        <v>60</v>
      </c>
      <c r="D5112" t="s">
        <v>11537</v>
      </c>
      <c r="E5112" t="s">
        <v>11530</v>
      </c>
      <c r="F5112" t="s">
        <v>11540</v>
      </c>
      <c r="G5112" t="s">
        <v>61</v>
      </c>
      <c r="H5112" t="s">
        <v>18</v>
      </c>
      <c r="I5112" t="s">
        <v>11541</v>
      </c>
      <c r="J5112">
        <v>2016</v>
      </c>
      <c r="K5112">
        <v>645.77</v>
      </c>
      <c r="L5112">
        <v>18</v>
      </c>
      <c r="M5112">
        <v>1</v>
      </c>
      <c r="N5112">
        <f t="shared" si="198"/>
        <v>0</v>
      </c>
      <c r="O5112">
        <f t="shared" si="199"/>
        <v>0</v>
      </c>
      <c r="P5112" t="s">
        <v>12694</v>
      </c>
    </row>
    <row r="5113" spans="2:16" x14ac:dyDescent="0.25">
      <c r="B5113" t="s">
        <v>5118</v>
      </c>
      <c r="C5113" s="119" t="s">
        <v>60</v>
      </c>
      <c r="D5113" t="s">
        <v>11537</v>
      </c>
      <c r="E5113" t="s">
        <v>11530</v>
      </c>
      <c r="F5113" t="s">
        <v>11540</v>
      </c>
      <c r="G5113" t="s">
        <v>61</v>
      </c>
      <c r="H5113" t="s">
        <v>18</v>
      </c>
      <c r="I5113" t="s">
        <v>11541</v>
      </c>
      <c r="J5113">
        <v>2016</v>
      </c>
      <c r="K5113">
        <v>645.47</v>
      </c>
      <c r="L5113">
        <v>19</v>
      </c>
      <c r="M5113">
        <v>1</v>
      </c>
      <c r="N5113">
        <f t="shared" si="198"/>
        <v>0</v>
      </c>
      <c r="O5113">
        <f t="shared" si="199"/>
        <v>0</v>
      </c>
      <c r="P5113" t="s">
        <v>12694</v>
      </c>
    </row>
    <row r="5114" spans="2:16" x14ac:dyDescent="0.25">
      <c r="B5114" t="s">
        <v>5119</v>
      </c>
      <c r="C5114" s="119" t="s">
        <v>60</v>
      </c>
      <c r="D5114" t="s">
        <v>11537</v>
      </c>
      <c r="E5114" t="s">
        <v>11530</v>
      </c>
      <c r="F5114" t="s">
        <v>11540</v>
      </c>
      <c r="G5114" t="s">
        <v>61</v>
      </c>
      <c r="H5114" t="s">
        <v>18</v>
      </c>
      <c r="I5114" t="s">
        <v>11541</v>
      </c>
      <c r="J5114">
        <v>2016</v>
      </c>
      <c r="K5114">
        <v>615.5</v>
      </c>
      <c r="L5114">
        <v>18</v>
      </c>
      <c r="M5114">
        <v>1</v>
      </c>
      <c r="N5114">
        <f t="shared" si="198"/>
        <v>0</v>
      </c>
      <c r="O5114">
        <f t="shared" si="199"/>
        <v>0</v>
      </c>
      <c r="P5114" t="s">
        <v>12694</v>
      </c>
    </row>
    <row r="5115" spans="2:16" x14ac:dyDescent="0.25">
      <c r="B5115" t="s">
        <v>5120</v>
      </c>
      <c r="C5115" s="119" t="s">
        <v>60</v>
      </c>
      <c r="D5115" t="s">
        <v>11537</v>
      </c>
      <c r="E5115" t="s">
        <v>11530</v>
      </c>
      <c r="F5115" t="s">
        <v>11540</v>
      </c>
      <c r="G5115" t="s">
        <v>61</v>
      </c>
      <c r="H5115" t="s">
        <v>18</v>
      </c>
      <c r="I5115" t="s">
        <v>11541</v>
      </c>
      <c r="J5115">
        <v>2016</v>
      </c>
      <c r="K5115">
        <v>615.5</v>
      </c>
      <c r="L5115">
        <v>18</v>
      </c>
      <c r="M5115">
        <v>1</v>
      </c>
      <c r="N5115">
        <f t="shared" si="198"/>
        <v>0</v>
      </c>
      <c r="O5115">
        <f t="shared" si="199"/>
        <v>0</v>
      </c>
      <c r="P5115" t="s">
        <v>12694</v>
      </c>
    </row>
    <row r="5116" spans="2:16" x14ac:dyDescent="0.25">
      <c r="B5116" t="s">
        <v>5121</v>
      </c>
      <c r="C5116" s="119" t="s">
        <v>60</v>
      </c>
      <c r="D5116" t="s">
        <v>11550</v>
      </c>
      <c r="E5116" t="s">
        <v>11530</v>
      </c>
      <c r="F5116" t="s">
        <v>11540</v>
      </c>
      <c r="G5116" t="s">
        <v>61</v>
      </c>
      <c r="H5116" t="s">
        <v>18</v>
      </c>
      <c r="I5116" t="s">
        <v>11541</v>
      </c>
      <c r="J5116">
        <v>2016</v>
      </c>
      <c r="K5116">
        <v>720.51</v>
      </c>
      <c r="L5116">
        <v>17</v>
      </c>
      <c r="M5116">
        <v>1</v>
      </c>
      <c r="N5116">
        <f t="shared" si="198"/>
        <v>0</v>
      </c>
      <c r="O5116">
        <f t="shared" si="199"/>
        <v>0</v>
      </c>
      <c r="P5116" t="s">
        <v>12694</v>
      </c>
    </row>
    <row r="5117" spans="2:16" x14ac:dyDescent="0.25">
      <c r="B5117" t="s">
        <v>5122</v>
      </c>
      <c r="C5117" s="119" t="s">
        <v>60</v>
      </c>
      <c r="D5117" t="s">
        <v>11542</v>
      </c>
      <c r="E5117" t="s">
        <v>11530</v>
      </c>
      <c r="F5117" t="s">
        <v>11540</v>
      </c>
      <c r="G5117" t="s">
        <v>61</v>
      </c>
      <c r="H5117" t="s">
        <v>18</v>
      </c>
      <c r="I5117" t="s">
        <v>11533</v>
      </c>
      <c r="J5117">
        <v>2016</v>
      </c>
      <c r="K5117">
        <v>619.6</v>
      </c>
      <c r="L5117">
        <v>21</v>
      </c>
      <c r="M5117">
        <v>1</v>
      </c>
      <c r="N5117">
        <f t="shared" si="198"/>
        <v>0</v>
      </c>
      <c r="O5117">
        <f t="shared" si="199"/>
        <v>0</v>
      </c>
      <c r="P5117" t="s">
        <v>12694</v>
      </c>
    </row>
    <row r="5118" spans="2:16" x14ac:dyDescent="0.25">
      <c r="B5118" t="s">
        <v>5123</v>
      </c>
      <c r="C5118" s="119" t="s">
        <v>60</v>
      </c>
      <c r="D5118" t="s">
        <v>11537</v>
      </c>
      <c r="E5118" t="s">
        <v>11530</v>
      </c>
      <c r="F5118" t="s">
        <v>11540</v>
      </c>
      <c r="G5118" t="s">
        <v>61</v>
      </c>
      <c r="H5118" t="s">
        <v>18</v>
      </c>
      <c r="I5118" t="s">
        <v>11541</v>
      </c>
      <c r="J5118">
        <v>2016</v>
      </c>
      <c r="K5118">
        <v>536.77</v>
      </c>
      <c r="L5118">
        <v>19</v>
      </c>
      <c r="M5118">
        <v>1</v>
      </c>
      <c r="N5118">
        <f t="shared" si="198"/>
        <v>0</v>
      </c>
      <c r="O5118">
        <f t="shared" si="199"/>
        <v>0</v>
      </c>
      <c r="P5118" t="s">
        <v>12694</v>
      </c>
    </row>
    <row r="5119" spans="2:16" x14ac:dyDescent="0.25">
      <c r="B5119" t="s">
        <v>5124</v>
      </c>
      <c r="C5119" s="119" t="s">
        <v>60</v>
      </c>
      <c r="D5119" t="s">
        <v>11537</v>
      </c>
      <c r="E5119" t="s">
        <v>11530</v>
      </c>
      <c r="F5119" t="s">
        <v>11540</v>
      </c>
      <c r="G5119" t="s">
        <v>61</v>
      </c>
      <c r="H5119" t="s">
        <v>18</v>
      </c>
      <c r="I5119" t="s">
        <v>11533</v>
      </c>
      <c r="J5119">
        <v>2016</v>
      </c>
      <c r="K5119">
        <v>618.15</v>
      </c>
      <c r="L5119">
        <v>23</v>
      </c>
      <c r="M5119">
        <v>1</v>
      </c>
      <c r="N5119">
        <f t="shared" si="198"/>
        <v>0</v>
      </c>
      <c r="O5119">
        <f t="shared" si="199"/>
        <v>0</v>
      </c>
      <c r="P5119" t="s">
        <v>12694</v>
      </c>
    </row>
    <row r="5120" spans="2:16" x14ac:dyDescent="0.25">
      <c r="B5120" t="s">
        <v>5125</v>
      </c>
      <c r="C5120" s="119" t="s">
        <v>60</v>
      </c>
      <c r="D5120" t="s">
        <v>11537</v>
      </c>
      <c r="E5120" t="s">
        <v>11530</v>
      </c>
      <c r="F5120" t="s">
        <v>11540</v>
      </c>
      <c r="G5120" t="s">
        <v>61</v>
      </c>
      <c r="H5120" t="s">
        <v>18</v>
      </c>
      <c r="I5120" t="s">
        <v>11533</v>
      </c>
      <c r="J5120">
        <v>2016</v>
      </c>
      <c r="K5120">
        <v>617.14</v>
      </c>
      <c r="L5120">
        <v>19</v>
      </c>
      <c r="M5120">
        <v>1</v>
      </c>
      <c r="N5120">
        <f t="shared" si="198"/>
        <v>0</v>
      </c>
      <c r="O5120">
        <f t="shared" si="199"/>
        <v>0</v>
      </c>
      <c r="P5120" t="s">
        <v>12694</v>
      </c>
    </row>
    <row r="5121" spans="2:16" x14ac:dyDescent="0.25">
      <c r="B5121" t="s">
        <v>5126</v>
      </c>
      <c r="C5121" s="119" t="s">
        <v>60</v>
      </c>
      <c r="D5121" t="s">
        <v>11537</v>
      </c>
      <c r="E5121" t="s">
        <v>11530</v>
      </c>
      <c r="F5121" t="s">
        <v>11540</v>
      </c>
      <c r="G5121" t="s">
        <v>61</v>
      </c>
      <c r="H5121" t="s">
        <v>18</v>
      </c>
      <c r="I5121" t="s">
        <v>11533</v>
      </c>
      <c r="J5121">
        <v>2016</v>
      </c>
      <c r="K5121">
        <v>620.42999999999995</v>
      </c>
      <c r="L5121">
        <v>21</v>
      </c>
      <c r="M5121">
        <v>1</v>
      </c>
      <c r="N5121">
        <f t="shared" si="198"/>
        <v>0</v>
      </c>
      <c r="O5121">
        <f t="shared" si="199"/>
        <v>0</v>
      </c>
      <c r="P5121" t="s">
        <v>12694</v>
      </c>
    </row>
    <row r="5122" spans="2:16" x14ac:dyDescent="0.25">
      <c r="B5122" t="s">
        <v>5127</v>
      </c>
      <c r="C5122" s="119" t="s">
        <v>60</v>
      </c>
      <c r="D5122" t="s">
        <v>11537</v>
      </c>
      <c r="E5122" t="s">
        <v>11530</v>
      </c>
      <c r="F5122" t="s">
        <v>11540</v>
      </c>
      <c r="G5122" t="s">
        <v>61</v>
      </c>
      <c r="H5122" t="s">
        <v>18</v>
      </c>
      <c r="I5122" t="s">
        <v>11533</v>
      </c>
      <c r="J5122">
        <v>2016</v>
      </c>
      <c r="K5122">
        <v>620.41999999999996</v>
      </c>
      <c r="L5122">
        <v>21</v>
      </c>
      <c r="M5122">
        <v>1</v>
      </c>
      <c r="N5122">
        <f t="shared" si="198"/>
        <v>0</v>
      </c>
      <c r="O5122">
        <f t="shared" si="199"/>
        <v>0</v>
      </c>
      <c r="P5122" t="s">
        <v>12694</v>
      </c>
    </row>
    <row r="5123" spans="2:16" x14ac:dyDescent="0.25">
      <c r="B5123" t="s">
        <v>5128</v>
      </c>
      <c r="C5123" s="119" t="s">
        <v>60</v>
      </c>
      <c r="D5123" t="s">
        <v>11550</v>
      </c>
      <c r="E5123" t="s">
        <v>11530</v>
      </c>
      <c r="F5123" t="s">
        <v>11540</v>
      </c>
      <c r="G5123" t="s">
        <v>61</v>
      </c>
      <c r="H5123" t="s">
        <v>18</v>
      </c>
      <c r="I5123" t="s">
        <v>11541</v>
      </c>
      <c r="J5123">
        <v>2016</v>
      </c>
      <c r="K5123">
        <v>647.75</v>
      </c>
      <c r="L5123">
        <v>18</v>
      </c>
      <c r="M5123">
        <v>1</v>
      </c>
      <c r="N5123">
        <f t="shared" si="198"/>
        <v>0</v>
      </c>
      <c r="O5123">
        <f t="shared" si="199"/>
        <v>0</v>
      </c>
      <c r="P5123" t="s">
        <v>12694</v>
      </c>
    </row>
    <row r="5124" spans="2:16" x14ac:dyDescent="0.25">
      <c r="B5124" t="s">
        <v>5129</v>
      </c>
      <c r="C5124" s="119" t="s">
        <v>60</v>
      </c>
      <c r="D5124" t="s">
        <v>11550</v>
      </c>
      <c r="E5124" t="s">
        <v>11530</v>
      </c>
      <c r="F5124" t="s">
        <v>11540</v>
      </c>
      <c r="G5124" t="s">
        <v>61</v>
      </c>
      <c r="H5124" t="s">
        <v>18</v>
      </c>
      <c r="I5124" t="s">
        <v>11541</v>
      </c>
      <c r="J5124">
        <v>2016</v>
      </c>
      <c r="K5124">
        <v>647.88</v>
      </c>
      <c r="L5124">
        <v>19</v>
      </c>
      <c r="M5124">
        <v>1</v>
      </c>
      <c r="N5124">
        <f t="shared" si="198"/>
        <v>0</v>
      </c>
      <c r="O5124">
        <f t="shared" si="199"/>
        <v>0</v>
      </c>
      <c r="P5124" t="s">
        <v>12694</v>
      </c>
    </row>
    <row r="5125" spans="2:16" x14ac:dyDescent="0.25">
      <c r="B5125" t="s">
        <v>5130</v>
      </c>
      <c r="C5125" s="119" t="s">
        <v>60</v>
      </c>
      <c r="D5125" t="s">
        <v>11550</v>
      </c>
      <c r="E5125" t="s">
        <v>11530</v>
      </c>
      <c r="F5125" t="s">
        <v>11540</v>
      </c>
      <c r="G5125" t="s">
        <v>61</v>
      </c>
      <c r="H5125" t="s">
        <v>18</v>
      </c>
      <c r="I5125" t="s">
        <v>11541</v>
      </c>
      <c r="J5125">
        <v>2016</v>
      </c>
      <c r="K5125">
        <v>647.62</v>
      </c>
      <c r="L5125">
        <v>17</v>
      </c>
      <c r="M5125">
        <v>1</v>
      </c>
      <c r="N5125">
        <f t="shared" si="198"/>
        <v>0</v>
      </c>
      <c r="O5125">
        <f t="shared" si="199"/>
        <v>0</v>
      </c>
      <c r="P5125" t="s">
        <v>12694</v>
      </c>
    </row>
    <row r="5126" spans="2:16" x14ac:dyDescent="0.25">
      <c r="B5126" t="s">
        <v>5131</v>
      </c>
      <c r="C5126" s="119" t="s">
        <v>60</v>
      </c>
      <c r="D5126" t="s">
        <v>11537</v>
      </c>
      <c r="E5126" t="s">
        <v>11530</v>
      </c>
      <c r="F5126" t="s">
        <v>11540</v>
      </c>
      <c r="G5126" t="s">
        <v>61</v>
      </c>
      <c r="H5126" t="s">
        <v>18</v>
      </c>
      <c r="I5126" t="s">
        <v>11541</v>
      </c>
      <c r="J5126">
        <v>2016</v>
      </c>
      <c r="K5126">
        <v>623.36</v>
      </c>
      <c r="L5126">
        <v>71</v>
      </c>
      <c r="M5126">
        <v>1</v>
      </c>
      <c r="N5126">
        <f t="shared" si="198"/>
        <v>0</v>
      </c>
      <c r="O5126">
        <f t="shared" si="199"/>
        <v>0</v>
      </c>
      <c r="P5126" t="s">
        <v>12694</v>
      </c>
    </row>
    <row r="5127" spans="2:16" x14ac:dyDescent="0.25">
      <c r="B5127" t="s">
        <v>5132</v>
      </c>
      <c r="C5127" s="119" t="s">
        <v>60</v>
      </c>
      <c r="D5127" t="s">
        <v>11537</v>
      </c>
      <c r="E5127" t="s">
        <v>11530</v>
      </c>
      <c r="F5127" t="s">
        <v>11540</v>
      </c>
      <c r="G5127" t="s">
        <v>61</v>
      </c>
      <c r="H5127" t="s">
        <v>18</v>
      </c>
      <c r="I5127" t="s">
        <v>11541</v>
      </c>
      <c r="J5127">
        <v>2016</v>
      </c>
      <c r="K5127">
        <v>651.64</v>
      </c>
      <c r="L5127">
        <v>88</v>
      </c>
      <c r="M5127">
        <v>1</v>
      </c>
      <c r="N5127">
        <f t="shared" si="198"/>
        <v>0</v>
      </c>
      <c r="O5127">
        <f t="shared" si="199"/>
        <v>0</v>
      </c>
      <c r="P5127" t="s">
        <v>12694</v>
      </c>
    </row>
    <row r="5128" spans="2:16" x14ac:dyDescent="0.25">
      <c r="B5128" t="s">
        <v>5133</v>
      </c>
      <c r="C5128" s="119" t="s">
        <v>60</v>
      </c>
      <c r="D5128" t="s">
        <v>11537</v>
      </c>
      <c r="E5128" t="s">
        <v>11530</v>
      </c>
      <c r="F5128" t="s">
        <v>11540</v>
      </c>
      <c r="G5128" t="s">
        <v>61</v>
      </c>
      <c r="H5128" t="s">
        <v>18</v>
      </c>
      <c r="I5128" t="s">
        <v>11541</v>
      </c>
      <c r="J5128">
        <v>2016</v>
      </c>
      <c r="K5128">
        <v>648.55999999999995</v>
      </c>
      <c r="L5128">
        <v>31</v>
      </c>
      <c r="M5128">
        <v>1</v>
      </c>
      <c r="N5128">
        <f t="shared" si="198"/>
        <v>0</v>
      </c>
      <c r="O5128">
        <f t="shared" si="199"/>
        <v>0</v>
      </c>
      <c r="P5128" t="s">
        <v>12694</v>
      </c>
    </row>
    <row r="5129" spans="2:16" x14ac:dyDescent="0.25">
      <c r="B5129" t="s">
        <v>5134</v>
      </c>
      <c r="C5129" s="119" t="s">
        <v>60</v>
      </c>
      <c r="D5129" t="s">
        <v>11537</v>
      </c>
      <c r="E5129" t="s">
        <v>11530</v>
      </c>
      <c r="F5129" t="s">
        <v>11540</v>
      </c>
      <c r="G5129" t="s">
        <v>61</v>
      </c>
      <c r="H5129" t="s">
        <v>18</v>
      </c>
      <c r="I5129" t="s">
        <v>11541</v>
      </c>
      <c r="J5129">
        <v>2016</v>
      </c>
      <c r="K5129">
        <v>650.07000000000005</v>
      </c>
      <c r="L5129">
        <v>43</v>
      </c>
      <c r="M5129">
        <v>1</v>
      </c>
      <c r="N5129">
        <f t="shared" si="198"/>
        <v>0</v>
      </c>
      <c r="O5129">
        <f t="shared" si="199"/>
        <v>0</v>
      </c>
      <c r="P5129" t="s">
        <v>12694</v>
      </c>
    </row>
    <row r="5130" spans="2:16" x14ac:dyDescent="0.25">
      <c r="B5130" t="s">
        <v>5135</v>
      </c>
      <c r="C5130" s="119" t="s">
        <v>60</v>
      </c>
      <c r="D5130" t="s">
        <v>11537</v>
      </c>
      <c r="E5130" t="s">
        <v>11530</v>
      </c>
      <c r="F5130" t="s">
        <v>11540</v>
      </c>
      <c r="G5130" t="s">
        <v>61</v>
      </c>
      <c r="H5130" t="s">
        <v>18</v>
      </c>
      <c r="I5130" t="s">
        <v>11541</v>
      </c>
      <c r="J5130">
        <v>2016</v>
      </c>
      <c r="K5130">
        <v>647.91999999999996</v>
      </c>
      <c r="L5130">
        <v>26</v>
      </c>
      <c r="M5130">
        <v>1</v>
      </c>
      <c r="N5130">
        <f t="shared" si="198"/>
        <v>0</v>
      </c>
      <c r="O5130">
        <f t="shared" si="199"/>
        <v>0</v>
      </c>
      <c r="P5130" t="s">
        <v>12694</v>
      </c>
    </row>
    <row r="5131" spans="2:16" x14ac:dyDescent="0.25">
      <c r="B5131" t="s">
        <v>5136</v>
      </c>
      <c r="C5131" s="119" t="s">
        <v>60</v>
      </c>
      <c r="D5131" t="s">
        <v>11537</v>
      </c>
      <c r="E5131" t="s">
        <v>11530</v>
      </c>
      <c r="F5131" t="s">
        <v>11540</v>
      </c>
      <c r="G5131" t="s">
        <v>61</v>
      </c>
      <c r="H5131" t="s">
        <v>18</v>
      </c>
      <c r="I5131" t="s">
        <v>11541</v>
      </c>
      <c r="J5131">
        <v>2016</v>
      </c>
      <c r="K5131">
        <v>618.73</v>
      </c>
      <c r="L5131">
        <v>35</v>
      </c>
      <c r="M5131">
        <v>1</v>
      </c>
      <c r="N5131">
        <f t="shared" ref="N5131:N5194" si="200">IF(K5131&lt;100,1,0)</f>
        <v>0</v>
      </c>
      <c r="O5131">
        <f t="shared" si="199"/>
        <v>0</v>
      </c>
      <c r="P5131" t="s">
        <v>12694</v>
      </c>
    </row>
    <row r="5132" spans="2:16" x14ac:dyDescent="0.25">
      <c r="B5132" t="s">
        <v>5137</v>
      </c>
      <c r="C5132" s="119" t="s">
        <v>60</v>
      </c>
      <c r="D5132" t="s">
        <v>11537</v>
      </c>
      <c r="E5132" t="s">
        <v>11530</v>
      </c>
      <c r="F5132" t="s">
        <v>11540</v>
      </c>
      <c r="G5132" t="s">
        <v>61</v>
      </c>
      <c r="H5132" t="s">
        <v>18</v>
      </c>
      <c r="I5132" t="s">
        <v>11541</v>
      </c>
      <c r="J5132">
        <v>2016</v>
      </c>
      <c r="K5132">
        <v>623.62</v>
      </c>
      <c r="L5132">
        <v>73</v>
      </c>
      <c r="M5132">
        <v>1</v>
      </c>
      <c r="N5132">
        <f t="shared" si="200"/>
        <v>0</v>
      </c>
      <c r="O5132">
        <f t="shared" si="199"/>
        <v>0</v>
      </c>
      <c r="P5132" t="s">
        <v>12694</v>
      </c>
    </row>
    <row r="5133" spans="2:16" x14ac:dyDescent="0.25">
      <c r="B5133" t="s">
        <v>5138</v>
      </c>
      <c r="C5133" s="119" t="s">
        <v>60</v>
      </c>
      <c r="D5133" t="s">
        <v>11537</v>
      </c>
      <c r="E5133" t="s">
        <v>11530</v>
      </c>
      <c r="F5133" t="s">
        <v>11540</v>
      </c>
      <c r="G5133" t="s">
        <v>61</v>
      </c>
      <c r="H5133" t="s">
        <v>18</v>
      </c>
      <c r="I5133" t="s">
        <v>11541</v>
      </c>
      <c r="J5133">
        <v>2016</v>
      </c>
      <c r="K5133">
        <v>647.88</v>
      </c>
      <c r="L5133">
        <v>23</v>
      </c>
      <c r="M5133">
        <v>1</v>
      </c>
      <c r="N5133">
        <f t="shared" si="200"/>
        <v>0</v>
      </c>
      <c r="O5133">
        <f t="shared" si="199"/>
        <v>0</v>
      </c>
      <c r="P5133" t="s">
        <v>12694</v>
      </c>
    </row>
    <row r="5134" spans="2:16" x14ac:dyDescent="0.25">
      <c r="B5134" t="s">
        <v>5139</v>
      </c>
      <c r="C5134" s="119" t="s">
        <v>60</v>
      </c>
      <c r="D5134" t="s">
        <v>11539</v>
      </c>
      <c r="E5134" t="s">
        <v>11530</v>
      </c>
      <c r="F5134" t="s">
        <v>11540</v>
      </c>
      <c r="G5134" t="s">
        <v>61</v>
      </c>
      <c r="H5134" t="s">
        <v>18</v>
      </c>
      <c r="I5134" t="s">
        <v>11541</v>
      </c>
      <c r="J5134">
        <v>2016</v>
      </c>
      <c r="K5134">
        <v>649.04</v>
      </c>
      <c r="L5134">
        <v>32</v>
      </c>
      <c r="M5134">
        <v>1</v>
      </c>
      <c r="N5134">
        <f t="shared" si="200"/>
        <v>0</v>
      </c>
      <c r="O5134">
        <f t="shared" si="199"/>
        <v>0</v>
      </c>
      <c r="P5134" t="s">
        <v>12694</v>
      </c>
    </row>
    <row r="5135" spans="2:16" x14ac:dyDescent="0.25">
      <c r="B5135" t="s">
        <v>5140</v>
      </c>
      <c r="C5135" s="119" t="s">
        <v>60</v>
      </c>
      <c r="D5135" t="s">
        <v>11539</v>
      </c>
      <c r="E5135" t="s">
        <v>11530</v>
      </c>
      <c r="F5135" t="s">
        <v>11540</v>
      </c>
      <c r="G5135" t="s">
        <v>61</v>
      </c>
      <c r="H5135" t="s">
        <v>18</v>
      </c>
      <c r="I5135" t="s">
        <v>11541</v>
      </c>
      <c r="J5135">
        <v>2016</v>
      </c>
      <c r="K5135">
        <v>618.30999999999995</v>
      </c>
      <c r="L5135">
        <v>29</v>
      </c>
      <c r="M5135">
        <v>1</v>
      </c>
      <c r="N5135">
        <f t="shared" si="200"/>
        <v>0</v>
      </c>
      <c r="O5135">
        <f t="shared" si="199"/>
        <v>0</v>
      </c>
      <c r="P5135" t="s">
        <v>12694</v>
      </c>
    </row>
    <row r="5136" spans="2:16" x14ac:dyDescent="0.25">
      <c r="B5136" t="s">
        <v>5141</v>
      </c>
      <c r="C5136" s="119" t="s">
        <v>60</v>
      </c>
      <c r="D5136" t="s">
        <v>11539</v>
      </c>
      <c r="E5136" t="s">
        <v>11530</v>
      </c>
      <c r="F5136" t="s">
        <v>11540</v>
      </c>
      <c r="G5136" t="s">
        <v>61</v>
      </c>
      <c r="H5136" t="s">
        <v>18</v>
      </c>
      <c r="I5136" t="s">
        <v>11541</v>
      </c>
      <c r="J5136">
        <v>2016</v>
      </c>
      <c r="K5136">
        <v>617.91999999999996</v>
      </c>
      <c r="L5136">
        <v>26</v>
      </c>
      <c r="M5136">
        <v>1</v>
      </c>
      <c r="N5136">
        <f t="shared" si="200"/>
        <v>0</v>
      </c>
      <c r="O5136">
        <f t="shared" ref="O5136:O5199" si="201">IF(OR(L5136="",L5136&lt;=0),1,0)</f>
        <v>0</v>
      </c>
      <c r="P5136" t="s">
        <v>12694</v>
      </c>
    </row>
    <row r="5137" spans="2:16" x14ac:dyDescent="0.25">
      <c r="B5137" t="s">
        <v>5142</v>
      </c>
      <c r="C5137" s="119" t="s">
        <v>60</v>
      </c>
      <c r="D5137" t="s">
        <v>11537</v>
      </c>
      <c r="E5137" t="s">
        <v>11530</v>
      </c>
      <c r="F5137" t="s">
        <v>11540</v>
      </c>
      <c r="G5137" t="s">
        <v>61</v>
      </c>
      <c r="H5137" t="s">
        <v>18</v>
      </c>
      <c r="I5137" t="s">
        <v>11541</v>
      </c>
      <c r="J5137">
        <v>2016</v>
      </c>
      <c r="K5137">
        <v>617.53</v>
      </c>
      <c r="L5137">
        <v>23</v>
      </c>
      <c r="M5137">
        <v>1</v>
      </c>
      <c r="N5137">
        <f t="shared" si="200"/>
        <v>0</v>
      </c>
      <c r="O5137">
        <f t="shared" si="201"/>
        <v>0</v>
      </c>
      <c r="P5137" t="s">
        <v>12694</v>
      </c>
    </row>
    <row r="5138" spans="2:16" x14ac:dyDescent="0.25">
      <c r="B5138" t="s">
        <v>5143</v>
      </c>
      <c r="C5138" s="119" t="s">
        <v>60</v>
      </c>
      <c r="D5138" t="s">
        <v>11537</v>
      </c>
      <c r="E5138" t="s">
        <v>11530</v>
      </c>
      <c r="F5138" t="s">
        <v>11540</v>
      </c>
      <c r="G5138" t="s">
        <v>61</v>
      </c>
      <c r="H5138" t="s">
        <v>18</v>
      </c>
      <c r="I5138" t="s">
        <v>11541</v>
      </c>
      <c r="J5138">
        <v>2016</v>
      </c>
      <c r="K5138">
        <v>616.12</v>
      </c>
      <c r="L5138">
        <v>23</v>
      </c>
      <c r="M5138">
        <v>1</v>
      </c>
      <c r="N5138">
        <f t="shared" si="200"/>
        <v>0</v>
      </c>
      <c r="O5138">
        <f t="shared" si="201"/>
        <v>0</v>
      </c>
      <c r="P5138" t="s">
        <v>12694</v>
      </c>
    </row>
    <row r="5139" spans="2:16" x14ac:dyDescent="0.25">
      <c r="B5139" t="s">
        <v>5144</v>
      </c>
      <c r="C5139" s="119" t="s">
        <v>60</v>
      </c>
      <c r="D5139" t="s">
        <v>11537</v>
      </c>
      <c r="E5139" t="s">
        <v>11530</v>
      </c>
      <c r="F5139" t="s">
        <v>11540</v>
      </c>
      <c r="G5139" t="s">
        <v>61</v>
      </c>
      <c r="H5139" t="s">
        <v>18</v>
      </c>
      <c r="I5139" t="s">
        <v>11541</v>
      </c>
      <c r="J5139">
        <v>2016</v>
      </c>
      <c r="K5139">
        <v>616.12</v>
      </c>
      <c r="L5139">
        <v>23</v>
      </c>
      <c r="M5139">
        <v>1</v>
      </c>
      <c r="N5139">
        <f t="shared" si="200"/>
        <v>0</v>
      </c>
      <c r="O5139">
        <f t="shared" si="201"/>
        <v>0</v>
      </c>
      <c r="P5139" t="s">
        <v>12694</v>
      </c>
    </row>
    <row r="5140" spans="2:16" x14ac:dyDescent="0.25">
      <c r="B5140" t="s">
        <v>5145</v>
      </c>
      <c r="C5140" s="119" t="s">
        <v>60</v>
      </c>
      <c r="D5140" t="s">
        <v>11537</v>
      </c>
      <c r="E5140" t="s">
        <v>11530</v>
      </c>
      <c r="F5140" t="s">
        <v>11540</v>
      </c>
      <c r="G5140" t="s">
        <v>61</v>
      </c>
      <c r="H5140" t="s">
        <v>18</v>
      </c>
      <c r="I5140" t="s">
        <v>11541</v>
      </c>
      <c r="J5140">
        <v>2016</v>
      </c>
      <c r="K5140">
        <v>646.16999999999996</v>
      </c>
      <c r="L5140">
        <v>28</v>
      </c>
      <c r="M5140">
        <v>1</v>
      </c>
      <c r="N5140">
        <f t="shared" si="200"/>
        <v>0</v>
      </c>
      <c r="O5140">
        <f t="shared" si="201"/>
        <v>0</v>
      </c>
      <c r="P5140" t="s">
        <v>12694</v>
      </c>
    </row>
    <row r="5141" spans="2:16" x14ac:dyDescent="0.25">
      <c r="B5141" t="s">
        <v>5146</v>
      </c>
      <c r="C5141" s="119" t="s">
        <v>60</v>
      </c>
      <c r="D5141" t="s">
        <v>11537</v>
      </c>
      <c r="E5141" t="s">
        <v>11530</v>
      </c>
      <c r="F5141" t="s">
        <v>11540</v>
      </c>
      <c r="G5141" t="s">
        <v>61</v>
      </c>
      <c r="H5141" t="s">
        <v>18</v>
      </c>
      <c r="I5141" t="s">
        <v>11541</v>
      </c>
      <c r="J5141">
        <v>2016</v>
      </c>
      <c r="K5141">
        <v>616.19000000000005</v>
      </c>
      <c r="L5141">
        <v>30</v>
      </c>
      <c r="M5141">
        <v>1</v>
      </c>
      <c r="N5141">
        <f t="shared" si="200"/>
        <v>0</v>
      </c>
      <c r="O5141">
        <f t="shared" si="201"/>
        <v>0</v>
      </c>
      <c r="P5141" t="s">
        <v>12694</v>
      </c>
    </row>
    <row r="5142" spans="2:16" x14ac:dyDescent="0.25">
      <c r="B5142" t="s">
        <v>5147</v>
      </c>
      <c r="C5142" s="119" t="s">
        <v>60</v>
      </c>
      <c r="D5142" t="s">
        <v>11537</v>
      </c>
      <c r="E5142" t="s">
        <v>11530</v>
      </c>
      <c r="F5142" t="s">
        <v>11540</v>
      </c>
      <c r="G5142" t="s">
        <v>61</v>
      </c>
      <c r="H5142" t="s">
        <v>18</v>
      </c>
      <c r="I5142" t="s">
        <v>11541</v>
      </c>
      <c r="J5142">
        <v>2016</v>
      </c>
      <c r="K5142">
        <v>618.25</v>
      </c>
      <c r="L5142">
        <v>46</v>
      </c>
      <c r="M5142">
        <v>1</v>
      </c>
      <c r="N5142">
        <f t="shared" si="200"/>
        <v>0</v>
      </c>
      <c r="O5142">
        <f t="shared" si="201"/>
        <v>0</v>
      </c>
      <c r="P5142" t="s">
        <v>12694</v>
      </c>
    </row>
    <row r="5143" spans="2:16" x14ac:dyDescent="0.25">
      <c r="B5143" t="s">
        <v>5148</v>
      </c>
      <c r="C5143" s="119" t="s">
        <v>60</v>
      </c>
      <c r="D5143" t="s">
        <v>11537</v>
      </c>
      <c r="E5143" t="s">
        <v>11530</v>
      </c>
      <c r="F5143" t="s">
        <v>11540</v>
      </c>
      <c r="G5143" t="s">
        <v>61</v>
      </c>
      <c r="H5143" t="s">
        <v>18</v>
      </c>
      <c r="I5143" t="s">
        <v>11541</v>
      </c>
      <c r="J5143">
        <v>2016</v>
      </c>
      <c r="K5143">
        <v>616.16999999999996</v>
      </c>
      <c r="L5143">
        <v>30</v>
      </c>
      <c r="M5143">
        <v>1</v>
      </c>
      <c r="N5143">
        <f t="shared" si="200"/>
        <v>0</v>
      </c>
      <c r="O5143">
        <f t="shared" si="201"/>
        <v>0</v>
      </c>
      <c r="P5143" t="s">
        <v>12694</v>
      </c>
    </row>
    <row r="5144" spans="2:16" x14ac:dyDescent="0.25">
      <c r="B5144" t="s">
        <v>5149</v>
      </c>
      <c r="C5144" s="119" t="s">
        <v>60</v>
      </c>
      <c r="D5144" t="s">
        <v>11537</v>
      </c>
      <c r="E5144" t="s">
        <v>11530</v>
      </c>
      <c r="F5144" t="s">
        <v>11540</v>
      </c>
      <c r="G5144" t="s">
        <v>61</v>
      </c>
      <c r="H5144" t="s">
        <v>18</v>
      </c>
      <c r="I5144" t="s">
        <v>11541</v>
      </c>
      <c r="J5144">
        <v>2016</v>
      </c>
      <c r="K5144">
        <v>616.19000000000005</v>
      </c>
      <c r="L5144">
        <v>30</v>
      </c>
      <c r="M5144">
        <v>1</v>
      </c>
      <c r="N5144">
        <f t="shared" si="200"/>
        <v>0</v>
      </c>
      <c r="O5144">
        <f t="shared" si="201"/>
        <v>0</v>
      </c>
      <c r="P5144" t="s">
        <v>12694</v>
      </c>
    </row>
    <row r="5145" spans="2:16" x14ac:dyDescent="0.25">
      <c r="B5145" t="s">
        <v>5150</v>
      </c>
      <c r="C5145" s="119" t="s">
        <v>60</v>
      </c>
      <c r="D5145" t="s">
        <v>11537</v>
      </c>
      <c r="E5145" t="s">
        <v>11530</v>
      </c>
      <c r="F5145" t="s">
        <v>11540</v>
      </c>
      <c r="G5145" t="s">
        <v>61</v>
      </c>
      <c r="H5145" t="s">
        <v>18</v>
      </c>
      <c r="I5145" t="s">
        <v>11541</v>
      </c>
      <c r="J5145">
        <v>2016</v>
      </c>
      <c r="K5145">
        <v>615.16</v>
      </c>
      <c r="L5145">
        <v>22</v>
      </c>
      <c r="M5145">
        <v>1</v>
      </c>
      <c r="N5145">
        <f t="shared" si="200"/>
        <v>0</v>
      </c>
      <c r="O5145">
        <f t="shared" si="201"/>
        <v>0</v>
      </c>
      <c r="P5145" t="s">
        <v>12694</v>
      </c>
    </row>
    <row r="5146" spans="2:16" x14ac:dyDescent="0.25">
      <c r="B5146" t="s">
        <v>5151</v>
      </c>
      <c r="C5146" s="119" t="s">
        <v>60</v>
      </c>
      <c r="D5146" t="s">
        <v>11539</v>
      </c>
      <c r="E5146" t="s">
        <v>11530</v>
      </c>
      <c r="F5146" t="s">
        <v>11540</v>
      </c>
      <c r="G5146" t="s">
        <v>61</v>
      </c>
      <c r="H5146" t="s">
        <v>18</v>
      </c>
      <c r="I5146" t="s">
        <v>11541</v>
      </c>
      <c r="J5146">
        <v>2016</v>
      </c>
      <c r="K5146">
        <v>617.28</v>
      </c>
      <c r="L5146">
        <v>21</v>
      </c>
      <c r="M5146">
        <v>1</v>
      </c>
      <c r="N5146">
        <f t="shared" si="200"/>
        <v>0</v>
      </c>
      <c r="O5146">
        <f t="shared" si="201"/>
        <v>0</v>
      </c>
      <c r="P5146" t="s">
        <v>12694</v>
      </c>
    </row>
    <row r="5147" spans="2:16" x14ac:dyDescent="0.25">
      <c r="B5147" t="s">
        <v>5152</v>
      </c>
      <c r="C5147" s="119" t="s">
        <v>60</v>
      </c>
      <c r="D5147" t="s">
        <v>11539</v>
      </c>
      <c r="E5147" t="s">
        <v>11530</v>
      </c>
      <c r="F5147" t="s">
        <v>11540</v>
      </c>
      <c r="G5147" t="s">
        <v>61</v>
      </c>
      <c r="H5147" t="s">
        <v>18</v>
      </c>
      <c r="I5147" t="s">
        <v>11541</v>
      </c>
      <c r="J5147">
        <v>2016</v>
      </c>
      <c r="K5147">
        <v>615.99</v>
      </c>
      <c r="L5147">
        <v>22</v>
      </c>
      <c r="M5147">
        <v>1</v>
      </c>
      <c r="N5147">
        <f t="shared" si="200"/>
        <v>0</v>
      </c>
      <c r="O5147">
        <f t="shared" si="201"/>
        <v>0</v>
      </c>
      <c r="P5147" t="s">
        <v>12694</v>
      </c>
    </row>
    <row r="5148" spans="2:16" x14ac:dyDescent="0.25">
      <c r="B5148" t="s">
        <v>5153</v>
      </c>
      <c r="C5148" s="119" t="s">
        <v>60</v>
      </c>
      <c r="D5148" t="s">
        <v>11537</v>
      </c>
      <c r="E5148" t="s">
        <v>11530</v>
      </c>
      <c r="F5148" t="s">
        <v>11540</v>
      </c>
      <c r="G5148" t="s">
        <v>61</v>
      </c>
      <c r="H5148" t="s">
        <v>18</v>
      </c>
      <c r="I5148" t="s">
        <v>11541</v>
      </c>
      <c r="J5148">
        <v>2016</v>
      </c>
      <c r="K5148">
        <v>644.89</v>
      </c>
      <c r="L5148">
        <v>18</v>
      </c>
      <c r="M5148">
        <v>1</v>
      </c>
      <c r="N5148">
        <f t="shared" si="200"/>
        <v>0</v>
      </c>
      <c r="O5148">
        <f t="shared" si="201"/>
        <v>0</v>
      </c>
      <c r="P5148" t="s">
        <v>12694</v>
      </c>
    </row>
    <row r="5149" spans="2:16" x14ac:dyDescent="0.25">
      <c r="B5149" t="s">
        <v>5154</v>
      </c>
      <c r="C5149" s="119" t="s">
        <v>60</v>
      </c>
      <c r="D5149" t="s">
        <v>11537</v>
      </c>
      <c r="E5149" t="s">
        <v>11530</v>
      </c>
      <c r="F5149" t="s">
        <v>11540</v>
      </c>
      <c r="G5149" t="s">
        <v>61</v>
      </c>
      <c r="H5149" t="s">
        <v>18</v>
      </c>
      <c r="I5149" t="s">
        <v>11541</v>
      </c>
      <c r="J5149">
        <v>2016</v>
      </c>
      <c r="K5149">
        <v>645.14</v>
      </c>
      <c r="L5149">
        <v>20</v>
      </c>
      <c r="M5149">
        <v>1</v>
      </c>
      <c r="N5149">
        <f t="shared" si="200"/>
        <v>0</v>
      </c>
      <c r="O5149">
        <f t="shared" si="201"/>
        <v>0</v>
      </c>
      <c r="P5149" t="s">
        <v>12694</v>
      </c>
    </row>
    <row r="5150" spans="2:16" x14ac:dyDescent="0.25">
      <c r="B5150" t="s">
        <v>5155</v>
      </c>
      <c r="C5150" s="119" t="s">
        <v>60</v>
      </c>
      <c r="D5150" t="s">
        <v>11550</v>
      </c>
      <c r="E5150" t="s">
        <v>11530</v>
      </c>
      <c r="F5150" t="s">
        <v>11540</v>
      </c>
      <c r="G5150" t="s">
        <v>61</v>
      </c>
      <c r="H5150" t="s">
        <v>18</v>
      </c>
      <c r="I5150" t="s">
        <v>11533</v>
      </c>
      <c r="J5150">
        <v>2016</v>
      </c>
      <c r="K5150">
        <v>811.3</v>
      </c>
      <c r="L5150">
        <v>57</v>
      </c>
      <c r="M5150">
        <v>1</v>
      </c>
      <c r="N5150">
        <f t="shared" si="200"/>
        <v>0</v>
      </c>
      <c r="O5150">
        <f t="shared" si="201"/>
        <v>0</v>
      </c>
      <c r="P5150" t="s">
        <v>12693</v>
      </c>
    </row>
    <row r="5151" spans="2:16" x14ac:dyDescent="0.25">
      <c r="B5151" t="s">
        <v>5156</v>
      </c>
      <c r="C5151" s="119" t="s">
        <v>60</v>
      </c>
      <c r="D5151" t="s">
        <v>11539</v>
      </c>
      <c r="E5151" t="s">
        <v>11530</v>
      </c>
      <c r="F5151" t="s">
        <v>11540</v>
      </c>
      <c r="G5151" t="s">
        <v>61</v>
      </c>
      <c r="H5151" t="s">
        <v>18</v>
      </c>
      <c r="I5151" t="s">
        <v>11541</v>
      </c>
      <c r="J5151">
        <v>2016</v>
      </c>
      <c r="K5151">
        <v>653.61</v>
      </c>
      <c r="L5151">
        <v>22</v>
      </c>
      <c r="M5151">
        <v>1</v>
      </c>
      <c r="N5151">
        <f t="shared" si="200"/>
        <v>0</v>
      </c>
      <c r="O5151">
        <f t="shared" si="201"/>
        <v>0</v>
      </c>
      <c r="P5151" t="s">
        <v>12694</v>
      </c>
    </row>
    <row r="5152" spans="2:16" x14ac:dyDescent="0.25">
      <c r="B5152" t="s">
        <v>5157</v>
      </c>
      <c r="C5152" s="119" t="s">
        <v>60</v>
      </c>
      <c r="D5152" t="s">
        <v>11537</v>
      </c>
      <c r="E5152" t="s">
        <v>11530</v>
      </c>
      <c r="F5152" t="s">
        <v>11540</v>
      </c>
      <c r="G5152" t="s">
        <v>61</v>
      </c>
      <c r="H5152" t="s">
        <v>18</v>
      </c>
      <c r="I5152" t="s">
        <v>11541</v>
      </c>
      <c r="J5152">
        <v>2016</v>
      </c>
      <c r="K5152">
        <v>647.52</v>
      </c>
      <c r="L5152">
        <v>23</v>
      </c>
      <c r="M5152">
        <v>1</v>
      </c>
      <c r="N5152">
        <f t="shared" si="200"/>
        <v>0</v>
      </c>
      <c r="O5152">
        <f t="shared" si="201"/>
        <v>0</v>
      </c>
      <c r="P5152" t="s">
        <v>12694</v>
      </c>
    </row>
    <row r="5153" spans="2:16" x14ac:dyDescent="0.25">
      <c r="B5153" t="s">
        <v>5158</v>
      </c>
      <c r="C5153" s="119" t="s">
        <v>60</v>
      </c>
      <c r="D5153" t="s">
        <v>11537</v>
      </c>
      <c r="E5153" t="s">
        <v>11530</v>
      </c>
      <c r="F5153" t="s">
        <v>11540</v>
      </c>
      <c r="G5153" t="s">
        <v>61</v>
      </c>
      <c r="H5153" t="s">
        <v>18</v>
      </c>
      <c r="I5153" t="s">
        <v>11533</v>
      </c>
      <c r="J5153">
        <v>2016</v>
      </c>
      <c r="K5153">
        <v>626.64</v>
      </c>
      <c r="L5153">
        <v>50</v>
      </c>
      <c r="M5153">
        <v>1</v>
      </c>
      <c r="N5153">
        <f t="shared" si="200"/>
        <v>0</v>
      </c>
      <c r="O5153">
        <f t="shared" si="201"/>
        <v>0</v>
      </c>
      <c r="P5153" t="s">
        <v>12694</v>
      </c>
    </row>
    <row r="5154" spans="2:16" x14ac:dyDescent="0.25">
      <c r="B5154" t="s">
        <v>5159</v>
      </c>
      <c r="C5154" s="119" t="s">
        <v>60</v>
      </c>
      <c r="D5154" t="s">
        <v>11537</v>
      </c>
      <c r="E5154" t="s">
        <v>11530</v>
      </c>
      <c r="F5154" t="s">
        <v>11540</v>
      </c>
      <c r="G5154" t="s">
        <v>61</v>
      </c>
      <c r="H5154" t="s">
        <v>18</v>
      </c>
      <c r="I5154" t="s">
        <v>11541</v>
      </c>
      <c r="J5154">
        <v>2016</v>
      </c>
      <c r="K5154">
        <v>654.74</v>
      </c>
      <c r="L5154">
        <v>22</v>
      </c>
      <c r="M5154">
        <v>1</v>
      </c>
      <c r="N5154">
        <f t="shared" si="200"/>
        <v>0</v>
      </c>
      <c r="O5154">
        <f t="shared" si="201"/>
        <v>0</v>
      </c>
      <c r="P5154" t="s">
        <v>12694</v>
      </c>
    </row>
    <row r="5155" spans="2:16" x14ac:dyDescent="0.25">
      <c r="B5155" t="s">
        <v>5160</v>
      </c>
      <c r="C5155" s="119" t="s">
        <v>60</v>
      </c>
      <c r="D5155" t="s">
        <v>11542</v>
      </c>
      <c r="E5155" t="s">
        <v>11530</v>
      </c>
      <c r="F5155" t="s">
        <v>11540</v>
      </c>
      <c r="G5155" t="s">
        <v>61</v>
      </c>
      <c r="H5155" t="s">
        <v>18</v>
      </c>
      <c r="I5155" t="s">
        <v>11533</v>
      </c>
      <c r="J5155">
        <v>2016</v>
      </c>
      <c r="K5155">
        <v>618.79</v>
      </c>
      <c r="L5155">
        <v>22</v>
      </c>
      <c r="M5155">
        <v>1</v>
      </c>
      <c r="N5155">
        <f t="shared" si="200"/>
        <v>0</v>
      </c>
      <c r="O5155">
        <f t="shared" si="201"/>
        <v>0</v>
      </c>
      <c r="P5155" t="s">
        <v>12694</v>
      </c>
    </row>
    <row r="5156" spans="2:16" x14ac:dyDescent="0.25">
      <c r="B5156" t="s">
        <v>5161</v>
      </c>
      <c r="C5156" s="119" t="s">
        <v>60</v>
      </c>
      <c r="D5156" t="s">
        <v>11542</v>
      </c>
      <c r="E5156" t="s">
        <v>11530</v>
      </c>
      <c r="F5156" t="s">
        <v>11540</v>
      </c>
      <c r="G5156" t="s">
        <v>61</v>
      </c>
      <c r="H5156" t="s">
        <v>18</v>
      </c>
      <c r="I5156" t="s">
        <v>11533</v>
      </c>
      <c r="J5156">
        <v>2016</v>
      </c>
      <c r="K5156">
        <v>618.54</v>
      </c>
      <c r="L5156">
        <v>21</v>
      </c>
      <c r="M5156">
        <v>1</v>
      </c>
      <c r="N5156">
        <f t="shared" si="200"/>
        <v>0</v>
      </c>
      <c r="O5156">
        <f t="shared" si="201"/>
        <v>0</v>
      </c>
      <c r="P5156" t="s">
        <v>12694</v>
      </c>
    </row>
    <row r="5157" spans="2:16" x14ac:dyDescent="0.25">
      <c r="B5157" t="s">
        <v>5162</v>
      </c>
      <c r="C5157" s="119" t="s">
        <v>60</v>
      </c>
      <c r="D5157" t="s">
        <v>11542</v>
      </c>
      <c r="E5157" t="s">
        <v>11530</v>
      </c>
      <c r="F5157" t="s">
        <v>11540</v>
      </c>
      <c r="G5157" t="s">
        <v>61</v>
      </c>
      <c r="H5157" t="s">
        <v>18</v>
      </c>
      <c r="I5157" t="s">
        <v>11533</v>
      </c>
      <c r="J5157">
        <v>2016</v>
      </c>
      <c r="K5157">
        <v>619.29999999999995</v>
      </c>
      <c r="L5157">
        <v>24</v>
      </c>
      <c r="M5157">
        <v>1</v>
      </c>
      <c r="N5157">
        <f t="shared" si="200"/>
        <v>0</v>
      </c>
      <c r="O5157">
        <f t="shared" si="201"/>
        <v>0</v>
      </c>
      <c r="P5157" t="s">
        <v>12694</v>
      </c>
    </row>
    <row r="5158" spans="2:16" x14ac:dyDescent="0.25">
      <c r="B5158" t="s">
        <v>5163</v>
      </c>
      <c r="C5158" s="119" t="s">
        <v>60</v>
      </c>
      <c r="D5158" t="s">
        <v>11539</v>
      </c>
      <c r="E5158" t="s">
        <v>11530</v>
      </c>
      <c r="F5158" t="s">
        <v>11540</v>
      </c>
      <c r="G5158" t="s">
        <v>61</v>
      </c>
      <c r="H5158" t="s">
        <v>18</v>
      </c>
      <c r="I5158" t="s">
        <v>11533</v>
      </c>
      <c r="J5158">
        <v>2016</v>
      </c>
      <c r="K5158">
        <v>1018.89</v>
      </c>
      <c r="L5158">
        <v>142</v>
      </c>
      <c r="M5158">
        <v>1</v>
      </c>
      <c r="N5158">
        <f t="shared" si="200"/>
        <v>0</v>
      </c>
      <c r="O5158">
        <f t="shared" si="201"/>
        <v>0</v>
      </c>
      <c r="P5158" t="s">
        <v>12694</v>
      </c>
    </row>
    <row r="5159" spans="2:16" x14ac:dyDescent="0.25">
      <c r="B5159" t="s">
        <v>5164</v>
      </c>
      <c r="C5159" s="119" t="s">
        <v>60</v>
      </c>
      <c r="D5159" t="s">
        <v>11537</v>
      </c>
      <c r="E5159" t="s">
        <v>11530</v>
      </c>
      <c r="F5159" t="s">
        <v>11540</v>
      </c>
      <c r="G5159" t="s">
        <v>61</v>
      </c>
      <c r="H5159" t="s">
        <v>18</v>
      </c>
      <c r="I5159" t="s">
        <v>11541</v>
      </c>
      <c r="J5159">
        <v>2016</v>
      </c>
      <c r="K5159">
        <v>645.77</v>
      </c>
      <c r="L5159">
        <v>27</v>
      </c>
      <c r="M5159">
        <v>1</v>
      </c>
      <c r="N5159">
        <f t="shared" si="200"/>
        <v>0</v>
      </c>
      <c r="O5159">
        <f t="shared" si="201"/>
        <v>0</v>
      </c>
      <c r="P5159" t="s">
        <v>12694</v>
      </c>
    </row>
    <row r="5160" spans="2:16" x14ac:dyDescent="0.25">
      <c r="B5160" t="s">
        <v>5165</v>
      </c>
      <c r="C5160" s="119" t="s">
        <v>60</v>
      </c>
      <c r="D5160" t="s">
        <v>11550</v>
      </c>
      <c r="E5160" t="s">
        <v>11530</v>
      </c>
      <c r="F5160" t="s">
        <v>11540</v>
      </c>
      <c r="G5160" t="s">
        <v>61</v>
      </c>
      <c r="H5160" t="s">
        <v>18</v>
      </c>
      <c r="I5160" t="s">
        <v>11533</v>
      </c>
      <c r="J5160">
        <v>2016</v>
      </c>
      <c r="K5160">
        <v>709.57</v>
      </c>
      <c r="L5160">
        <v>39</v>
      </c>
      <c r="M5160">
        <v>1</v>
      </c>
      <c r="N5160">
        <f t="shared" si="200"/>
        <v>0</v>
      </c>
      <c r="O5160">
        <f t="shared" si="201"/>
        <v>0</v>
      </c>
      <c r="P5160" t="s">
        <v>12694</v>
      </c>
    </row>
    <row r="5161" spans="2:16" x14ac:dyDescent="0.25">
      <c r="B5161" t="s">
        <v>5166</v>
      </c>
      <c r="C5161" s="119" t="s">
        <v>60</v>
      </c>
      <c r="D5161" t="s">
        <v>11542</v>
      </c>
      <c r="E5161" t="s">
        <v>11530</v>
      </c>
      <c r="F5161" t="s">
        <v>11540</v>
      </c>
      <c r="G5161" t="s">
        <v>61</v>
      </c>
      <c r="H5161" t="s">
        <v>18</v>
      </c>
      <c r="I5161" t="s">
        <v>11541</v>
      </c>
      <c r="J5161">
        <v>2016</v>
      </c>
      <c r="K5161">
        <v>616.79</v>
      </c>
      <c r="L5161">
        <v>20</v>
      </c>
      <c r="M5161">
        <v>1</v>
      </c>
      <c r="N5161">
        <f t="shared" si="200"/>
        <v>0</v>
      </c>
      <c r="O5161">
        <f t="shared" si="201"/>
        <v>0</v>
      </c>
      <c r="P5161" t="s">
        <v>12693</v>
      </c>
    </row>
    <row r="5162" spans="2:16" x14ac:dyDescent="0.25">
      <c r="B5162" t="s">
        <v>5167</v>
      </c>
      <c r="C5162" s="119" t="s">
        <v>60</v>
      </c>
      <c r="D5162" t="s">
        <v>11550</v>
      </c>
      <c r="E5162" t="s">
        <v>11530</v>
      </c>
      <c r="F5162" t="s">
        <v>11540</v>
      </c>
      <c r="G5162" t="s">
        <v>61</v>
      </c>
      <c r="H5162" t="s">
        <v>18</v>
      </c>
      <c r="I5162" t="s">
        <v>11541</v>
      </c>
      <c r="J5162">
        <v>2016</v>
      </c>
      <c r="K5162">
        <v>647.16</v>
      </c>
      <c r="L5162">
        <v>17</v>
      </c>
      <c r="M5162">
        <v>1</v>
      </c>
      <c r="N5162">
        <f t="shared" si="200"/>
        <v>0</v>
      </c>
      <c r="O5162">
        <f t="shared" si="201"/>
        <v>0</v>
      </c>
      <c r="P5162" t="s">
        <v>12694</v>
      </c>
    </row>
    <row r="5163" spans="2:16" x14ac:dyDescent="0.25">
      <c r="B5163" t="s">
        <v>5168</v>
      </c>
      <c r="C5163" s="119" t="s">
        <v>60</v>
      </c>
      <c r="D5163" t="s">
        <v>11550</v>
      </c>
      <c r="E5163" t="s">
        <v>11530</v>
      </c>
      <c r="F5163" t="s">
        <v>11540</v>
      </c>
      <c r="G5163" t="s">
        <v>61</v>
      </c>
      <c r="H5163" t="s">
        <v>18</v>
      </c>
      <c r="I5163" t="s">
        <v>11541</v>
      </c>
      <c r="J5163">
        <v>2016</v>
      </c>
      <c r="K5163">
        <v>647.29</v>
      </c>
      <c r="L5163">
        <v>18</v>
      </c>
      <c r="M5163">
        <v>1</v>
      </c>
      <c r="N5163">
        <f t="shared" si="200"/>
        <v>0</v>
      </c>
      <c r="O5163">
        <f t="shared" si="201"/>
        <v>0</v>
      </c>
      <c r="P5163" t="s">
        <v>12694</v>
      </c>
    </row>
    <row r="5164" spans="2:16" x14ac:dyDescent="0.25">
      <c r="B5164" t="s">
        <v>5169</v>
      </c>
      <c r="C5164" s="119" t="s">
        <v>60</v>
      </c>
      <c r="D5164" t="s">
        <v>11537</v>
      </c>
      <c r="E5164" t="s">
        <v>11530</v>
      </c>
      <c r="F5164" t="s">
        <v>11540</v>
      </c>
      <c r="G5164" t="s">
        <v>61</v>
      </c>
      <c r="H5164" t="s">
        <v>18</v>
      </c>
      <c r="I5164" t="s">
        <v>11541</v>
      </c>
      <c r="J5164">
        <v>2016</v>
      </c>
      <c r="K5164">
        <v>647.41999999999996</v>
      </c>
      <c r="L5164">
        <v>19</v>
      </c>
      <c r="M5164">
        <v>1</v>
      </c>
      <c r="N5164">
        <f t="shared" si="200"/>
        <v>0</v>
      </c>
      <c r="O5164">
        <f t="shared" si="201"/>
        <v>0</v>
      </c>
      <c r="P5164" t="s">
        <v>12694</v>
      </c>
    </row>
    <row r="5165" spans="2:16" x14ac:dyDescent="0.25">
      <c r="B5165" t="s">
        <v>5170</v>
      </c>
      <c r="C5165" s="119" t="s">
        <v>60</v>
      </c>
      <c r="D5165" t="s">
        <v>11537</v>
      </c>
      <c r="E5165" t="s">
        <v>11530</v>
      </c>
      <c r="F5165" t="s">
        <v>11540</v>
      </c>
      <c r="G5165" t="s">
        <v>61</v>
      </c>
      <c r="H5165" t="s">
        <v>18</v>
      </c>
      <c r="I5165" t="s">
        <v>11541</v>
      </c>
      <c r="J5165">
        <v>2016</v>
      </c>
      <c r="K5165">
        <v>647.54</v>
      </c>
      <c r="L5165">
        <v>20</v>
      </c>
      <c r="M5165">
        <v>1</v>
      </c>
      <c r="N5165">
        <f t="shared" si="200"/>
        <v>0</v>
      </c>
      <c r="O5165">
        <f t="shared" si="201"/>
        <v>0</v>
      </c>
      <c r="P5165" t="s">
        <v>12694</v>
      </c>
    </row>
    <row r="5166" spans="2:16" x14ac:dyDescent="0.25">
      <c r="B5166" t="s">
        <v>5171</v>
      </c>
      <c r="C5166" s="119" t="s">
        <v>60</v>
      </c>
      <c r="D5166" t="s">
        <v>11537</v>
      </c>
      <c r="E5166" t="s">
        <v>11530</v>
      </c>
      <c r="F5166" t="s">
        <v>11540</v>
      </c>
      <c r="G5166" t="s">
        <v>61</v>
      </c>
      <c r="H5166" t="s">
        <v>18</v>
      </c>
      <c r="I5166" t="s">
        <v>11541</v>
      </c>
      <c r="J5166">
        <v>2016</v>
      </c>
      <c r="K5166">
        <v>617.07000000000005</v>
      </c>
      <c r="L5166">
        <v>19</v>
      </c>
      <c r="M5166">
        <v>1</v>
      </c>
      <c r="N5166">
        <f t="shared" si="200"/>
        <v>0</v>
      </c>
      <c r="O5166">
        <f t="shared" si="201"/>
        <v>0</v>
      </c>
      <c r="P5166" t="s">
        <v>12694</v>
      </c>
    </row>
    <row r="5167" spans="2:16" x14ac:dyDescent="0.25">
      <c r="B5167" t="s">
        <v>5172</v>
      </c>
      <c r="C5167" s="119" t="s">
        <v>60</v>
      </c>
      <c r="D5167" t="s">
        <v>11537</v>
      </c>
      <c r="E5167" t="s">
        <v>11530</v>
      </c>
      <c r="F5167" t="s">
        <v>11540</v>
      </c>
      <c r="G5167" t="s">
        <v>61</v>
      </c>
      <c r="H5167" t="s">
        <v>18</v>
      </c>
      <c r="I5167" t="s">
        <v>11541</v>
      </c>
      <c r="J5167">
        <v>2016</v>
      </c>
      <c r="K5167">
        <v>614.4</v>
      </c>
      <c r="L5167">
        <v>18</v>
      </c>
      <c r="M5167">
        <v>1</v>
      </c>
      <c r="N5167">
        <f t="shared" si="200"/>
        <v>0</v>
      </c>
      <c r="O5167">
        <f t="shared" si="201"/>
        <v>0</v>
      </c>
      <c r="P5167" t="s">
        <v>12694</v>
      </c>
    </row>
    <row r="5168" spans="2:16" x14ac:dyDescent="0.25">
      <c r="B5168" t="s">
        <v>5173</v>
      </c>
      <c r="C5168" s="119" t="s">
        <v>60</v>
      </c>
      <c r="D5168" t="s">
        <v>11537</v>
      </c>
      <c r="E5168" t="s">
        <v>11530</v>
      </c>
      <c r="F5168" t="s">
        <v>11540</v>
      </c>
      <c r="G5168" t="s">
        <v>61</v>
      </c>
      <c r="H5168" t="s">
        <v>18</v>
      </c>
      <c r="I5168" t="s">
        <v>11541</v>
      </c>
      <c r="J5168">
        <v>2016</v>
      </c>
      <c r="K5168">
        <v>751.79</v>
      </c>
      <c r="L5168">
        <v>20</v>
      </c>
      <c r="M5168">
        <v>1</v>
      </c>
      <c r="N5168">
        <f t="shared" si="200"/>
        <v>0</v>
      </c>
      <c r="O5168">
        <f t="shared" si="201"/>
        <v>0</v>
      </c>
      <c r="P5168" t="s">
        <v>12694</v>
      </c>
    </row>
    <row r="5169" spans="2:16" x14ac:dyDescent="0.25">
      <c r="B5169" t="s">
        <v>5174</v>
      </c>
      <c r="C5169" s="119" t="s">
        <v>60</v>
      </c>
      <c r="D5169" t="s">
        <v>11546</v>
      </c>
      <c r="E5169" t="s">
        <v>11530</v>
      </c>
      <c r="F5169" t="s">
        <v>11540</v>
      </c>
      <c r="G5169" t="s">
        <v>61</v>
      </c>
      <c r="H5169" t="s">
        <v>18</v>
      </c>
      <c r="I5169" t="s">
        <v>11541</v>
      </c>
      <c r="J5169">
        <v>2016</v>
      </c>
      <c r="K5169">
        <v>621.70000000000005</v>
      </c>
      <c r="L5169">
        <v>55</v>
      </c>
      <c r="M5169">
        <v>1</v>
      </c>
      <c r="N5169">
        <f t="shared" si="200"/>
        <v>0</v>
      </c>
      <c r="O5169">
        <f t="shared" si="201"/>
        <v>0</v>
      </c>
      <c r="P5169" t="s">
        <v>12694</v>
      </c>
    </row>
    <row r="5170" spans="2:16" x14ac:dyDescent="0.25">
      <c r="B5170" t="s">
        <v>5175</v>
      </c>
      <c r="C5170" s="119" t="s">
        <v>60</v>
      </c>
      <c r="D5170" t="s">
        <v>11537</v>
      </c>
      <c r="E5170" t="s">
        <v>11530</v>
      </c>
      <c r="F5170" t="s">
        <v>11540</v>
      </c>
      <c r="G5170" t="s">
        <v>61</v>
      </c>
      <c r="H5170" t="s">
        <v>18</v>
      </c>
      <c r="I5170" t="s">
        <v>11533</v>
      </c>
      <c r="J5170">
        <v>2016</v>
      </c>
      <c r="K5170">
        <v>629.55999999999995</v>
      </c>
      <c r="L5170">
        <v>60</v>
      </c>
      <c r="M5170">
        <v>1</v>
      </c>
      <c r="N5170">
        <f t="shared" si="200"/>
        <v>0</v>
      </c>
      <c r="O5170">
        <f t="shared" si="201"/>
        <v>0</v>
      </c>
      <c r="P5170" t="s">
        <v>12694</v>
      </c>
    </row>
    <row r="5171" spans="2:16" x14ac:dyDescent="0.25">
      <c r="B5171" t="s">
        <v>5176</v>
      </c>
      <c r="C5171" s="119" t="s">
        <v>60</v>
      </c>
      <c r="D5171" t="s">
        <v>11537</v>
      </c>
      <c r="E5171" t="s">
        <v>11530</v>
      </c>
      <c r="F5171" t="s">
        <v>11540</v>
      </c>
      <c r="G5171" t="s">
        <v>61</v>
      </c>
      <c r="H5171" t="s">
        <v>18</v>
      </c>
      <c r="I5171" t="s">
        <v>11533</v>
      </c>
      <c r="J5171">
        <v>2016</v>
      </c>
      <c r="K5171">
        <v>623.17999999999995</v>
      </c>
      <c r="L5171">
        <v>35</v>
      </c>
      <c r="M5171">
        <v>1</v>
      </c>
      <c r="N5171">
        <f t="shared" si="200"/>
        <v>0</v>
      </c>
      <c r="O5171">
        <f t="shared" si="201"/>
        <v>0</v>
      </c>
      <c r="P5171" t="s">
        <v>12694</v>
      </c>
    </row>
    <row r="5172" spans="2:16" x14ac:dyDescent="0.25">
      <c r="B5172" t="s">
        <v>5177</v>
      </c>
      <c r="C5172" s="119" t="s">
        <v>60</v>
      </c>
      <c r="D5172" t="s">
        <v>11537</v>
      </c>
      <c r="E5172" t="s">
        <v>11530</v>
      </c>
      <c r="F5172" t="s">
        <v>11540</v>
      </c>
      <c r="G5172" t="s">
        <v>61</v>
      </c>
      <c r="H5172" t="s">
        <v>18</v>
      </c>
      <c r="I5172" t="s">
        <v>11533</v>
      </c>
      <c r="J5172">
        <v>2016</v>
      </c>
      <c r="K5172">
        <v>619.08000000000004</v>
      </c>
      <c r="L5172">
        <v>19</v>
      </c>
      <c r="M5172">
        <v>1</v>
      </c>
      <c r="N5172">
        <f t="shared" si="200"/>
        <v>0</v>
      </c>
      <c r="O5172">
        <f t="shared" si="201"/>
        <v>0</v>
      </c>
      <c r="P5172" t="s">
        <v>12694</v>
      </c>
    </row>
    <row r="5173" spans="2:16" x14ac:dyDescent="0.25">
      <c r="B5173" t="s">
        <v>5178</v>
      </c>
      <c r="C5173" s="119" t="s">
        <v>60</v>
      </c>
      <c r="D5173" t="s">
        <v>11537</v>
      </c>
      <c r="E5173" t="s">
        <v>11530</v>
      </c>
      <c r="F5173" t="s">
        <v>11540</v>
      </c>
      <c r="G5173" t="s">
        <v>61</v>
      </c>
      <c r="H5173" t="s">
        <v>18</v>
      </c>
      <c r="I5173" t="s">
        <v>11533</v>
      </c>
      <c r="J5173">
        <v>2016</v>
      </c>
      <c r="K5173">
        <v>617.04999999999995</v>
      </c>
      <c r="L5173">
        <v>11</v>
      </c>
      <c r="M5173">
        <v>1</v>
      </c>
      <c r="N5173">
        <f t="shared" si="200"/>
        <v>0</v>
      </c>
      <c r="O5173">
        <f t="shared" si="201"/>
        <v>0</v>
      </c>
      <c r="P5173" t="s">
        <v>12694</v>
      </c>
    </row>
    <row r="5174" spans="2:16" x14ac:dyDescent="0.25">
      <c r="B5174" t="s">
        <v>5179</v>
      </c>
      <c r="C5174" s="119" t="s">
        <v>60</v>
      </c>
      <c r="D5174" t="s">
        <v>11537</v>
      </c>
      <c r="E5174" t="s">
        <v>11530</v>
      </c>
      <c r="F5174" t="s">
        <v>11540</v>
      </c>
      <c r="G5174" t="s">
        <v>61</v>
      </c>
      <c r="H5174" t="s">
        <v>18</v>
      </c>
      <c r="I5174" t="s">
        <v>11541</v>
      </c>
      <c r="J5174">
        <v>2016</v>
      </c>
      <c r="K5174">
        <v>617.75</v>
      </c>
      <c r="L5174">
        <v>44</v>
      </c>
      <c r="M5174">
        <v>1</v>
      </c>
      <c r="N5174">
        <f t="shared" si="200"/>
        <v>0</v>
      </c>
      <c r="O5174">
        <f t="shared" si="201"/>
        <v>0</v>
      </c>
      <c r="P5174" t="s">
        <v>12694</v>
      </c>
    </row>
    <row r="5175" spans="2:16" x14ac:dyDescent="0.25">
      <c r="B5175" t="s">
        <v>5180</v>
      </c>
      <c r="C5175" s="119" t="s">
        <v>60</v>
      </c>
      <c r="D5175" t="s">
        <v>11537</v>
      </c>
      <c r="E5175" t="s">
        <v>11530</v>
      </c>
      <c r="F5175" t="s">
        <v>11540</v>
      </c>
      <c r="G5175" t="s">
        <v>61</v>
      </c>
      <c r="H5175" t="s">
        <v>18</v>
      </c>
      <c r="I5175" t="s">
        <v>11541</v>
      </c>
      <c r="J5175">
        <v>2016</v>
      </c>
      <c r="K5175">
        <v>718.32</v>
      </c>
      <c r="L5175">
        <v>27</v>
      </c>
      <c r="M5175">
        <v>1</v>
      </c>
      <c r="N5175">
        <f t="shared" si="200"/>
        <v>0</v>
      </c>
      <c r="O5175">
        <f t="shared" si="201"/>
        <v>0</v>
      </c>
      <c r="P5175" t="s">
        <v>11528</v>
      </c>
    </row>
    <row r="5176" spans="2:16" x14ac:dyDescent="0.25">
      <c r="B5176" t="s">
        <v>5181</v>
      </c>
      <c r="C5176" s="119" t="s">
        <v>60</v>
      </c>
      <c r="D5176" t="s">
        <v>11539</v>
      </c>
      <c r="E5176" t="s">
        <v>11530</v>
      </c>
      <c r="F5176" t="s">
        <v>11540</v>
      </c>
      <c r="G5176" t="s">
        <v>61</v>
      </c>
      <c r="H5176" t="s">
        <v>18</v>
      </c>
      <c r="I5176" t="s">
        <v>11541</v>
      </c>
      <c r="J5176">
        <v>2016</v>
      </c>
      <c r="K5176">
        <v>580.85</v>
      </c>
      <c r="L5176">
        <v>10</v>
      </c>
      <c r="M5176">
        <v>1</v>
      </c>
      <c r="N5176">
        <f t="shared" si="200"/>
        <v>0</v>
      </c>
      <c r="O5176">
        <f t="shared" si="201"/>
        <v>0</v>
      </c>
      <c r="P5176" t="s">
        <v>12694</v>
      </c>
    </row>
    <row r="5177" spans="2:16" x14ac:dyDescent="0.25">
      <c r="B5177" t="s">
        <v>5182</v>
      </c>
      <c r="C5177" s="119" t="s">
        <v>60</v>
      </c>
      <c r="D5177" t="s">
        <v>11537</v>
      </c>
      <c r="E5177" t="s">
        <v>11530</v>
      </c>
      <c r="F5177" t="s">
        <v>11540</v>
      </c>
      <c r="G5177" t="s">
        <v>61</v>
      </c>
      <c r="H5177" t="s">
        <v>18</v>
      </c>
      <c r="I5177" t="s">
        <v>11541</v>
      </c>
      <c r="J5177">
        <v>2016</v>
      </c>
      <c r="K5177">
        <v>614.14</v>
      </c>
      <c r="L5177">
        <v>21</v>
      </c>
      <c r="M5177">
        <v>1</v>
      </c>
      <c r="N5177">
        <f t="shared" si="200"/>
        <v>0</v>
      </c>
      <c r="O5177">
        <f t="shared" si="201"/>
        <v>0</v>
      </c>
      <c r="P5177" t="s">
        <v>12694</v>
      </c>
    </row>
    <row r="5178" spans="2:16" x14ac:dyDescent="0.25">
      <c r="B5178" t="s">
        <v>5183</v>
      </c>
      <c r="C5178" s="119" t="s">
        <v>60</v>
      </c>
      <c r="D5178" t="s">
        <v>11537</v>
      </c>
      <c r="E5178" t="s">
        <v>11530</v>
      </c>
      <c r="F5178" t="s">
        <v>11540</v>
      </c>
      <c r="G5178" t="s">
        <v>61</v>
      </c>
      <c r="H5178" t="s">
        <v>18</v>
      </c>
      <c r="I5178" t="s">
        <v>11541</v>
      </c>
      <c r="J5178">
        <v>2016</v>
      </c>
      <c r="K5178">
        <v>644.75</v>
      </c>
      <c r="L5178">
        <v>19</v>
      </c>
      <c r="M5178">
        <v>1</v>
      </c>
      <c r="N5178">
        <f t="shared" si="200"/>
        <v>0</v>
      </c>
      <c r="O5178">
        <f t="shared" si="201"/>
        <v>0</v>
      </c>
      <c r="P5178" t="s">
        <v>12694</v>
      </c>
    </row>
    <row r="5179" spans="2:16" x14ac:dyDescent="0.25">
      <c r="B5179" t="s">
        <v>5184</v>
      </c>
      <c r="C5179" s="119" t="s">
        <v>60</v>
      </c>
      <c r="D5179" t="s">
        <v>11537</v>
      </c>
      <c r="E5179" t="s">
        <v>11530</v>
      </c>
      <c r="F5179" t="s">
        <v>11540</v>
      </c>
      <c r="G5179" t="s">
        <v>61</v>
      </c>
      <c r="H5179" t="s">
        <v>18</v>
      </c>
      <c r="I5179" t="s">
        <v>11541</v>
      </c>
      <c r="J5179">
        <v>2016</v>
      </c>
      <c r="K5179">
        <v>644.75</v>
      </c>
      <c r="L5179">
        <v>19</v>
      </c>
      <c r="M5179">
        <v>1</v>
      </c>
      <c r="N5179">
        <f t="shared" si="200"/>
        <v>0</v>
      </c>
      <c r="O5179">
        <f t="shared" si="201"/>
        <v>0</v>
      </c>
      <c r="P5179" t="s">
        <v>12694</v>
      </c>
    </row>
    <row r="5180" spans="2:16" x14ac:dyDescent="0.25">
      <c r="B5180" t="s">
        <v>5185</v>
      </c>
      <c r="C5180" s="119" t="s">
        <v>60</v>
      </c>
      <c r="D5180" t="s">
        <v>11537</v>
      </c>
      <c r="E5180" t="s">
        <v>11530</v>
      </c>
      <c r="F5180" t="s">
        <v>11540</v>
      </c>
      <c r="G5180" t="s">
        <v>61</v>
      </c>
      <c r="H5180" t="s">
        <v>18</v>
      </c>
      <c r="I5180" t="s">
        <v>11541</v>
      </c>
      <c r="J5180">
        <v>2016</v>
      </c>
      <c r="K5180">
        <v>644.87</v>
      </c>
      <c r="L5180">
        <v>20</v>
      </c>
      <c r="M5180">
        <v>1</v>
      </c>
      <c r="N5180">
        <f t="shared" si="200"/>
        <v>0</v>
      </c>
      <c r="O5180">
        <f t="shared" si="201"/>
        <v>0</v>
      </c>
      <c r="P5180" t="s">
        <v>12694</v>
      </c>
    </row>
    <row r="5181" spans="2:16" x14ac:dyDescent="0.25">
      <c r="B5181" t="s">
        <v>5186</v>
      </c>
      <c r="C5181" s="119" t="s">
        <v>60</v>
      </c>
      <c r="D5181" t="s">
        <v>11537</v>
      </c>
      <c r="E5181" t="s">
        <v>11530</v>
      </c>
      <c r="F5181" t="s">
        <v>11540</v>
      </c>
      <c r="G5181" t="s">
        <v>61</v>
      </c>
      <c r="H5181" t="s">
        <v>18</v>
      </c>
      <c r="I5181" t="s">
        <v>11541</v>
      </c>
      <c r="J5181">
        <v>2016</v>
      </c>
      <c r="K5181">
        <v>644.75</v>
      </c>
      <c r="L5181">
        <v>19</v>
      </c>
      <c r="M5181">
        <v>1</v>
      </c>
      <c r="N5181">
        <f t="shared" si="200"/>
        <v>0</v>
      </c>
      <c r="O5181">
        <f t="shared" si="201"/>
        <v>0</v>
      </c>
      <c r="P5181" t="s">
        <v>12694</v>
      </c>
    </row>
    <row r="5182" spans="2:16" x14ac:dyDescent="0.25">
      <c r="B5182" t="s">
        <v>5187</v>
      </c>
      <c r="C5182" s="119" t="s">
        <v>60</v>
      </c>
      <c r="D5182" t="s">
        <v>11537</v>
      </c>
      <c r="E5182" t="s">
        <v>11530</v>
      </c>
      <c r="F5182" t="s">
        <v>11540</v>
      </c>
      <c r="G5182" t="s">
        <v>61</v>
      </c>
      <c r="H5182" t="s">
        <v>18</v>
      </c>
      <c r="I5182" t="s">
        <v>11541</v>
      </c>
      <c r="J5182">
        <v>2016</v>
      </c>
      <c r="K5182">
        <v>644.87</v>
      </c>
      <c r="L5182">
        <v>20</v>
      </c>
      <c r="M5182">
        <v>1</v>
      </c>
      <c r="N5182">
        <f t="shared" si="200"/>
        <v>0</v>
      </c>
      <c r="O5182">
        <f t="shared" si="201"/>
        <v>0</v>
      </c>
      <c r="P5182" t="s">
        <v>12694</v>
      </c>
    </row>
    <row r="5183" spans="2:16" x14ac:dyDescent="0.25">
      <c r="B5183" t="s">
        <v>5188</v>
      </c>
      <c r="C5183" s="119" t="s">
        <v>60</v>
      </c>
      <c r="D5183" t="s">
        <v>11546</v>
      </c>
      <c r="E5183" t="s">
        <v>11530</v>
      </c>
      <c r="F5183" t="s">
        <v>11540</v>
      </c>
      <c r="G5183" t="s">
        <v>61</v>
      </c>
      <c r="H5183" t="s">
        <v>18</v>
      </c>
      <c r="I5183" t="s">
        <v>11541</v>
      </c>
      <c r="J5183">
        <v>2016</v>
      </c>
      <c r="K5183">
        <v>646.54</v>
      </c>
      <c r="L5183">
        <v>33</v>
      </c>
      <c r="M5183">
        <v>1</v>
      </c>
      <c r="N5183">
        <f t="shared" si="200"/>
        <v>0</v>
      </c>
      <c r="O5183">
        <f t="shared" si="201"/>
        <v>0</v>
      </c>
      <c r="P5183" t="s">
        <v>12694</v>
      </c>
    </row>
    <row r="5184" spans="2:16" x14ac:dyDescent="0.25">
      <c r="B5184" t="s">
        <v>5189</v>
      </c>
      <c r="C5184" s="119" t="s">
        <v>60</v>
      </c>
      <c r="D5184" t="s">
        <v>11539</v>
      </c>
      <c r="E5184" t="s">
        <v>11530</v>
      </c>
      <c r="F5184" t="s">
        <v>11540</v>
      </c>
      <c r="G5184" t="s">
        <v>61</v>
      </c>
      <c r="H5184" t="s">
        <v>18</v>
      </c>
      <c r="I5184" t="s">
        <v>11541</v>
      </c>
      <c r="J5184">
        <v>2016</v>
      </c>
      <c r="K5184">
        <v>620.66</v>
      </c>
      <c r="L5184">
        <v>50</v>
      </c>
      <c r="M5184">
        <v>1</v>
      </c>
      <c r="N5184">
        <f t="shared" si="200"/>
        <v>0</v>
      </c>
      <c r="O5184">
        <f t="shared" si="201"/>
        <v>0</v>
      </c>
      <c r="P5184" t="s">
        <v>12694</v>
      </c>
    </row>
    <row r="5185" spans="2:16" x14ac:dyDescent="0.25">
      <c r="B5185" t="s">
        <v>5190</v>
      </c>
      <c r="C5185" s="119" t="s">
        <v>60</v>
      </c>
      <c r="D5185" t="s">
        <v>11539</v>
      </c>
      <c r="E5185" t="s">
        <v>11530</v>
      </c>
      <c r="F5185" t="s">
        <v>11540</v>
      </c>
      <c r="G5185" t="s">
        <v>61</v>
      </c>
      <c r="H5185" t="s">
        <v>18</v>
      </c>
      <c r="I5185" t="s">
        <v>11541</v>
      </c>
      <c r="J5185">
        <v>2016</v>
      </c>
      <c r="K5185">
        <v>617.17999999999995</v>
      </c>
      <c r="L5185">
        <v>23</v>
      </c>
      <c r="M5185">
        <v>1</v>
      </c>
      <c r="N5185">
        <f t="shared" si="200"/>
        <v>0</v>
      </c>
      <c r="O5185">
        <f t="shared" si="201"/>
        <v>0</v>
      </c>
      <c r="P5185" t="s">
        <v>12694</v>
      </c>
    </row>
    <row r="5186" spans="2:16" x14ac:dyDescent="0.25">
      <c r="B5186" t="s">
        <v>5191</v>
      </c>
      <c r="C5186" s="119" t="s">
        <v>60</v>
      </c>
      <c r="D5186" t="s">
        <v>11537</v>
      </c>
      <c r="E5186" t="s">
        <v>11530</v>
      </c>
      <c r="F5186" t="s">
        <v>11540</v>
      </c>
      <c r="G5186" t="s">
        <v>61</v>
      </c>
      <c r="H5186" t="s">
        <v>18</v>
      </c>
      <c r="I5186" t="s">
        <v>11541</v>
      </c>
      <c r="J5186">
        <v>2016</v>
      </c>
      <c r="K5186">
        <v>643.80999999999995</v>
      </c>
      <c r="L5186">
        <v>17</v>
      </c>
      <c r="M5186">
        <v>1</v>
      </c>
      <c r="N5186">
        <f t="shared" si="200"/>
        <v>0</v>
      </c>
      <c r="O5186">
        <f t="shared" si="201"/>
        <v>0</v>
      </c>
      <c r="P5186" t="s">
        <v>12694</v>
      </c>
    </row>
    <row r="5187" spans="2:16" x14ac:dyDescent="0.25">
      <c r="B5187" t="s">
        <v>5192</v>
      </c>
      <c r="C5187" s="119" t="s">
        <v>60</v>
      </c>
      <c r="D5187" t="s">
        <v>11537</v>
      </c>
      <c r="E5187" t="s">
        <v>11530</v>
      </c>
      <c r="F5187" t="s">
        <v>11540</v>
      </c>
      <c r="G5187" t="s">
        <v>61</v>
      </c>
      <c r="H5187" t="s">
        <v>18</v>
      </c>
      <c r="I5187" t="s">
        <v>11541</v>
      </c>
      <c r="J5187">
        <v>2016</v>
      </c>
      <c r="K5187">
        <v>647.41</v>
      </c>
      <c r="L5187">
        <v>25</v>
      </c>
      <c r="M5187">
        <v>1</v>
      </c>
      <c r="N5187">
        <f t="shared" si="200"/>
        <v>0</v>
      </c>
      <c r="O5187">
        <f t="shared" si="201"/>
        <v>0</v>
      </c>
      <c r="P5187" t="s">
        <v>12694</v>
      </c>
    </row>
    <row r="5188" spans="2:16" x14ac:dyDescent="0.25">
      <c r="B5188" t="s">
        <v>5193</v>
      </c>
      <c r="C5188" s="119" t="s">
        <v>60</v>
      </c>
      <c r="D5188" t="s">
        <v>11537</v>
      </c>
      <c r="E5188" t="s">
        <v>11530</v>
      </c>
      <c r="F5188" t="s">
        <v>11540</v>
      </c>
      <c r="G5188" t="s">
        <v>61</v>
      </c>
      <c r="H5188" t="s">
        <v>18</v>
      </c>
      <c r="I5188" t="s">
        <v>11541</v>
      </c>
      <c r="J5188">
        <v>2016</v>
      </c>
      <c r="K5188">
        <v>644.21</v>
      </c>
      <c r="L5188">
        <v>20</v>
      </c>
      <c r="M5188">
        <v>1</v>
      </c>
      <c r="N5188">
        <f t="shared" si="200"/>
        <v>0</v>
      </c>
      <c r="O5188">
        <f t="shared" si="201"/>
        <v>0</v>
      </c>
      <c r="P5188" t="s">
        <v>12694</v>
      </c>
    </row>
    <row r="5189" spans="2:16" x14ac:dyDescent="0.25">
      <c r="B5189" t="s">
        <v>5194</v>
      </c>
      <c r="C5189" s="119" t="s">
        <v>60</v>
      </c>
      <c r="D5189" t="s">
        <v>11537</v>
      </c>
      <c r="E5189" t="s">
        <v>11530</v>
      </c>
      <c r="F5189" t="s">
        <v>11540</v>
      </c>
      <c r="G5189" t="s">
        <v>61</v>
      </c>
      <c r="H5189" t="s">
        <v>18</v>
      </c>
      <c r="I5189" t="s">
        <v>11541</v>
      </c>
      <c r="J5189">
        <v>2016</v>
      </c>
      <c r="K5189">
        <v>644.19000000000005</v>
      </c>
      <c r="L5189">
        <v>20</v>
      </c>
      <c r="M5189">
        <v>1</v>
      </c>
      <c r="N5189">
        <f t="shared" si="200"/>
        <v>0</v>
      </c>
      <c r="O5189">
        <f t="shared" si="201"/>
        <v>0</v>
      </c>
      <c r="P5189" t="s">
        <v>12694</v>
      </c>
    </row>
    <row r="5190" spans="2:16" x14ac:dyDescent="0.25">
      <c r="B5190" t="s">
        <v>5195</v>
      </c>
      <c r="C5190" s="119" t="s">
        <v>60</v>
      </c>
      <c r="D5190" t="s">
        <v>11537</v>
      </c>
      <c r="E5190" t="s">
        <v>11530</v>
      </c>
      <c r="F5190" t="s">
        <v>11540</v>
      </c>
      <c r="G5190" t="s">
        <v>61</v>
      </c>
      <c r="H5190" t="s">
        <v>18</v>
      </c>
      <c r="I5190" t="s">
        <v>11541</v>
      </c>
      <c r="J5190">
        <v>2016</v>
      </c>
      <c r="K5190">
        <v>613.62</v>
      </c>
      <c r="L5190">
        <v>17</v>
      </c>
      <c r="M5190">
        <v>1</v>
      </c>
      <c r="N5190">
        <f t="shared" si="200"/>
        <v>0</v>
      </c>
      <c r="O5190">
        <f t="shared" si="201"/>
        <v>0</v>
      </c>
      <c r="P5190" t="s">
        <v>12694</v>
      </c>
    </row>
    <row r="5191" spans="2:16" x14ac:dyDescent="0.25">
      <c r="B5191" t="s">
        <v>5196</v>
      </c>
      <c r="C5191" s="119" t="s">
        <v>60</v>
      </c>
      <c r="D5191" t="s">
        <v>11537</v>
      </c>
      <c r="E5191" t="s">
        <v>11530</v>
      </c>
      <c r="F5191" t="s">
        <v>11540</v>
      </c>
      <c r="G5191" t="s">
        <v>61</v>
      </c>
      <c r="H5191" t="s">
        <v>18</v>
      </c>
      <c r="I5191" t="s">
        <v>11541</v>
      </c>
      <c r="J5191">
        <v>2016</v>
      </c>
      <c r="K5191">
        <v>644.19000000000005</v>
      </c>
      <c r="L5191">
        <v>20</v>
      </c>
      <c r="M5191">
        <v>1</v>
      </c>
      <c r="N5191">
        <f t="shared" si="200"/>
        <v>0</v>
      </c>
      <c r="O5191">
        <f t="shared" si="201"/>
        <v>0</v>
      </c>
      <c r="P5191" t="s">
        <v>12694</v>
      </c>
    </row>
    <row r="5192" spans="2:16" x14ac:dyDescent="0.25">
      <c r="B5192" t="s">
        <v>5197</v>
      </c>
      <c r="C5192" s="119" t="s">
        <v>60</v>
      </c>
      <c r="D5192" t="s">
        <v>11537</v>
      </c>
      <c r="E5192" t="s">
        <v>11530</v>
      </c>
      <c r="F5192" t="s">
        <v>11540</v>
      </c>
      <c r="G5192" t="s">
        <v>61</v>
      </c>
      <c r="H5192" t="s">
        <v>18</v>
      </c>
      <c r="I5192" t="s">
        <v>11541</v>
      </c>
      <c r="J5192">
        <v>2016</v>
      </c>
      <c r="K5192">
        <v>614</v>
      </c>
      <c r="L5192">
        <v>20</v>
      </c>
      <c r="M5192">
        <v>1</v>
      </c>
      <c r="N5192">
        <f t="shared" si="200"/>
        <v>0</v>
      </c>
      <c r="O5192">
        <f t="shared" si="201"/>
        <v>0</v>
      </c>
      <c r="P5192" t="s">
        <v>12694</v>
      </c>
    </row>
    <row r="5193" spans="2:16" x14ac:dyDescent="0.25">
      <c r="B5193" t="s">
        <v>5198</v>
      </c>
      <c r="C5193" s="119" t="s">
        <v>60</v>
      </c>
      <c r="D5193" t="s">
        <v>11537</v>
      </c>
      <c r="E5193" t="s">
        <v>11530</v>
      </c>
      <c r="F5193" t="s">
        <v>11540</v>
      </c>
      <c r="G5193" t="s">
        <v>61</v>
      </c>
      <c r="H5193" t="s">
        <v>18</v>
      </c>
      <c r="I5193" t="s">
        <v>11541</v>
      </c>
      <c r="J5193">
        <v>2016</v>
      </c>
      <c r="K5193">
        <v>646.03</v>
      </c>
      <c r="L5193">
        <v>29</v>
      </c>
      <c r="M5193">
        <v>1</v>
      </c>
      <c r="N5193">
        <f t="shared" si="200"/>
        <v>0</v>
      </c>
      <c r="O5193">
        <f t="shared" si="201"/>
        <v>0</v>
      </c>
      <c r="P5193" t="s">
        <v>12693</v>
      </c>
    </row>
    <row r="5194" spans="2:16" x14ac:dyDescent="0.25">
      <c r="B5194" t="s">
        <v>5199</v>
      </c>
      <c r="C5194" s="119" t="s">
        <v>60</v>
      </c>
      <c r="D5194" t="s">
        <v>11537</v>
      </c>
      <c r="E5194" t="s">
        <v>11530</v>
      </c>
      <c r="F5194" t="s">
        <v>11540</v>
      </c>
      <c r="G5194" t="s">
        <v>61</v>
      </c>
      <c r="H5194" t="s">
        <v>18</v>
      </c>
      <c r="I5194" t="s">
        <v>11541</v>
      </c>
      <c r="J5194">
        <v>2016</v>
      </c>
      <c r="K5194">
        <v>613.88</v>
      </c>
      <c r="L5194">
        <v>19</v>
      </c>
      <c r="M5194">
        <v>1</v>
      </c>
      <c r="N5194">
        <f t="shared" si="200"/>
        <v>0</v>
      </c>
      <c r="O5194">
        <f t="shared" si="201"/>
        <v>0</v>
      </c>
      <c r="P5194" t="s">
        <v>12694</v>
      </c>
    </row>
    <row r="5195" spans="2:16" x14ac:dyDescent="0.25">
      <c r="B5195" t="s">
        <v>5200</v>
      </c>
      <c r="C5195" s="119" t="s">
        <v>60</v>
      </c>
      <c r="D5195" t="s">
        <v>11537</v>
      </c>
      <c r="E5195" t="s">
        <v>11530</v>
      </c>
      <c r="F5195" t="s">
        <v>11540</v>
      </c>
      <c r="G5195" t="s">
        <v>61</v>
      </c>
      <c r="H5195" t="s">
        <v>18</v>
      </c>
      <c r="I5195" t="s">
        <v>11541</v>
      </c>
      <c r="J5195">
        <v>2016</v>
      </c>
      <c r="K5195">
        <v>613.24</v>
      </c>
      <c r="L5195">
        <v>14</v>
      </c>
      <c r="M5195">
        <v>1</v>
      </c>
      <c r="N5195">
        <f t="shared" ref="N5195:N5258" si="202">IF(K5195&lt;100,1,0)</f>
        <v>0</v>
      </c>
      <c r="O5195">
        <f t="shared" si="201"/>
        <v>0</v>
      </c>
      <c r="P5195" t="s">
        <v>12694</v>
      </c>
    </row>
    <row r="5196" spans="2:16" x14ac:dyDescent="0.25">
      <c r="B5196" t="s">
        <v>5201</v>
      </c>
      <c r="C5196" s="119" t="s">
        <v>60</v>
      </c>
      <c r="D5196" t="s">
        <v>11537</v>
      </c>
      <c r="E5196" t="s">
        <v>11530</v>
      </c>
      <c r="F5196" t="s">
        <v>11540</v>
      </c>
      <c r="G5196" t="s">
        <v>61</v>
      </c>
      <c r="H5196" t="s">
        <v>18</v>
      </c>
      <c r="I5196" t="s">
        <v>11541</v>
      </c>
      <c r="J5196">
        <v>2016</v>
      </c>
      <c r="K5196">
        <v>650.63</v>
      </c>
      <c r="L5196">
        <v>50</v>
      </c>
      <c r="M5196">
        <v>1</v>
      </c>
      <c r="N5196">
        <f t="shared" si="202"/>
        <v>0</v>
      </c>
      <c r="O5196">
        <f t="shared" si="201"/>
        <v>0</v>
      </c>
      <c r="P5196" t="s">
        <v>12694</v>
      </c>
    </row>
    <row r="5197" spans="2:16" x14ac:dyDescent="0.25">
      <c r="B5197" t="s">
        <v>5202</v>
      </c>
      <c r="C5197" s="119" t="s">
        <v>60</v>
      </c>
      <c r="D5197" t="s">
        <v>11537</v>
      </c>
      <c r="E5197" t="s">
        <v>11530</v>
      </c>
      <c r="F5197" t="s">
        <v>11540</v>
      </c>
      <c r="G5197" t="s">
        <v>61</v>
      </c>
      <c r="H5197" t="s">
        <v>18</v>
      </c>
      <c r="I5197" t="s">
        <v>11541</v>
      </c>
      <c r="J5197">
        <v>2016</v>
      </c>
      <c r="K5197">
        <v>620.42999999999995</v>
      </c>
      <c r="L5197">
        <v>51</v>
      </c>
      <c r="M5197">
        <v>1</v>
      </c>
      <c r="N5197">
        <f t="shared" si="202"/>
        <v>0</v>
      </c>
      <c r="O5197">
        <f t="shared" si="201"/>
        <v>0</v>
      </c>
      <c r="P5197" t="s">
        <v>12694</v>
      </c>
    </row>
    <row r="5198" spans="2:16" x14ac:dyDescent="0.25">
      <c r="B5198" t="s">
        <v>5203</v>
      </c>
      <c r="C5198" s="119" t="s">
        <v>60</v>
      </c>
      <c r="D5198" t="s">
        <v>11537</v>
      </c>
      <c r="E5198" t="s">
        <v>11530</v>
      </c>
      <c r="F5198" t="s">
        <v>11540</v>
      </c>
      <c r="G5198" t="s">
        <v>61</v>
      </c>
      <c r="H5198" t="s">
        <v>18</v>
      </c>
      <c r="I5198" t="s">
        <v>11541</v>
      </c>
      <c r="J5198">
        <v>2016</v>
      </c>
      <c r="K5198">
        <v>614.65</v>
      </c>
      <c r="L5198">
        <v>25</v>
      </c>
      <c r="M5198">
        <v>1</v>
      </c>
      <c r="N5198">
        <f t="shared" si="202"/>
        <v>0</v>
      </c>
      <c r="O5198">
        <f t="shared" si="201"/>
        <v>0</v>
      </c>
      <c r="P5198" t="s">
        <v>12694</v>
      </c>
    </row>
    <row r="5199" spans="2:16" x14ac:dyDescent="0.25">
      <c r="B5199" t="s">
        <v>5204</v>
      </c>
      <c r="C5199" s="119" t="s">
        <v>60</v>
      </c>
      <c r="D5199" t="s">
        <v>11537</v>
      </c>
      <c r="E5199" t="s">
        <v>11530</v>
      </c>
      <c r="F5199" t="s">
        <v>11540</v>
      </c>
      <c r="G5199" t="s">
        <v>61</v>
      </c>
      <c r="H5199" t="s">
        <v>18</v>
      </c>
      <c r="I5199" t="s">
        <v>11541</v>
      </c>
      <c r="J5199">
        <v>2016</v>
      </c>
      <c r="K5199">
        <v>616.70000000000005</v>
      </c>
      <c r="L5199">
        <v>22</v>
      </c>
      <c r="M5199">
        <v>1</v>
      </c>
      <c r="N5199">
        <f t="shared" si="202"/>
        <v>0</v>
      </c>
      <c r="O5199">
        <f t="shared" si="201"/>
        <v>0</v>
      </c>
      <c r="P5199" t="s">
        <v>12694</v>
      </c>
    </row>
    <row r="5200" spans="2:16" x14ac:dyDescent="0.25">
      <c r="B5200" t="s">
        <v>5205</v>
      </c>
      <c r="C5200" s="119" t="s">
        <v>60</v>
      </c>
      <c r="D5200" t="s">
        <v>11539</v>
      </c>
      <c r="E5200" t="s">
        <v>11530</v>
      </c>
      <c r="F5200" t="s">
        <v>11540</v>
      </c>
      <c r="G5200" t="s">
        <v>61</v>
      </c>
      <c r="H5200" t="s">
        <v>18</v>
      </c>
      <c r="I5200" t="s">
        <v>11541</v>
      </c>
      <c r="J5200">
        <v>2016</v>
      </c>
      <c r="K5200">
        <v>648.57000000000005</v>
      </c>
      <c r="L5200">
        <v>34</v>
      </c>
      <c r="M5200">
        <v>1</v>
      </c>
      <c r="N5200">
        <f t="shared" si="202"/>
        <v>0</v>
      </c>
      <c r="O5200">
        <f t="shared" ref="O5200:O5263" si="203">IF(OR(L5200="",L5200&lt;=0),1,0)</f>
        <v>0</v>
      </c>
      <c r="P5200" t="s">
        <v>12694</v>
      </c>
    </row>
    <row r="5201" spans="2:16" x14ac:dyDescent="0.25">
      <c r="B5201" t="s">
        <v>5206</v>
      </c>
      <c r="C5201" s="119" t="s">
        <v>60</v>
      </c>
      <c r="D5201" t="s">
        <v>11550</v>
      </c>
      <c r="E5201" t="s">
        <v>11530</v>
      </c>
      <c r="F5201" t="s">
        <v>11540</v>
      </c>
      <c r="G5201" t="s">
        <v>61</v>
      </c>
      <c r="H5201" t="s">
        <v>18</v>
      </c>
      <c r="I5201" t="s">
        <v>11541</v>
      </c>
      <c r="J5201">
        <v>2016</v>
      </c>
      <c r="K5201">
        <v>649.75</v>
      </c>
      <c r="L5201">
        <v>29</v>
      </c>
      <c r="M5201">
        <v>1</v>
      </c>
      <c r="N5201">
        <f t="shared" si="202"/>
        <v>0</v>
      </c>
      <c r="O5201">
        <f t="shared" si="203"/>
        <v>0</v>
      </c>
      <c r="P5201" t="s">
        <v>12694</v>
      </c>
    </row>
    <row r="5202" spans="2:16" x14ac:dyDescent="0.25">
      <c r="B5202" t="s">
        <v>5207</v>
      </c>
      <c r="C5202" s="119" t="s">
        <v>60</v>
      </c>
      <c r="D5202" t="s">
        <v>11537</v>
      </c>
      <c r="E5202" t="s">
        <v>11530</v>
      </c>
      <c r="F5202" t="s">
        <v>11540</v>
      </c>
      <c r="G5202" t="s">
        <v>61</v>
      </c>
      <c r="H5202" t="s">
        <v>18</v>
      </c>
      <c r="I5202" t="s">
        <v>11533</v>
      </c>
      <c r="J5202">
        <v>2016</v>
      </c>
      <c r="K5202">
        <v>618.25</v>
      </c>
      <c r="L5202">
        <v>34</v>
      </c>
      <c r="M5202">
        <v>1</v>
      </c>
      <c r="N5202">
        <f t="shared" si="202"/>
        <v>0</v>
      </c>
      <c r="O5202">
        <f t="shared" si="203"/>
        <v>0</v>
      </c>
      <c r="P5202" t="s">
        <v>12694</v>
      </c>
    </row>
    <row r="5203" spans="2:16" x14ac:dyDescent="0.25">
      <c r="B5203" t="s">
        <v>5208</v>
      </c>
      <c r="C5203" s="119" t="s">
        <v>60</v>
      </c>
      <c r="D5203" t="s">
        <v>11537</v>
      </c>
      <c r="E5203" t="s">
        <v>11530</v>
      </c>
      <c r="F5203" t="s">
        <v>11540</v>
      </c>
      <c r="G5203" t="s">
        <v>61</v>
      </c>
      <c r="H5203" t="s">
        <v>18</v>
      </c>
      <c r="I5203" t="s">
        <v>11533</v>
      </c>
      <c r="J5203">
        <v>2016</v>
      </c>
      <c r="K5203">
        <v>617.09</v>
      </c>
      <c r="L5203">
        <v>25</v>
      </c>
      <c r="M5203">
        <v>1</v>
      </c>
      <c r="N5203">
        <f t="shared" si="202"/>
        <v>0</v>
      </c>
      <c r="O5203">
        <f t="shared" si="203"/>
        <v>0</v>
      </c>
      <c r="P5203" t="s">
        <v>12694</v>
      </c>
    </row>
    <row r="5204" spans="2:16" x14ac:dyDescent="0.25">
      <c r="B5204" t="s">
        <v>5209</v>
      </c>
      <c r="C5204" s="119" t="s">
        <v>60</v>
      </c>
      <c r="D5204" t="s">
        <v>11537</v>
      </c>
      <c r="E5204" t="s">
        <v>11530</v>
      </c>
      <c r="F5204" t="s">
        <v>11540</v>
      </c>
      <c r="G5204" t="s">
        <v>61</v>
      </c>
      <c r="H5204" t="s">
        <v>18</v>
      </c>
      <c r="I5204" t="s">
        <v>11541</v>
      </c>
      <c r="J5204">
        <v>2016</v>
      </c>
      <c r="K5204">
        <v>611.5</v>
      </c>
      <c r="L5204">
        <v>15</v>
      </c>
      <c r="M5204">
        <v>1</v>
      </c>
      <c r="N5204">
        <f t="shared" si="202"/>
        <v>0</v>
      </c>
      <c r="O5204">
        <f t="shared" si="203"/>
        <v>0</v>
      </c>
      <c r="P5204" t="s">
        <v>12694</v>
      </c>
    </row>
    <row r="5205" spans="2:16" x14ac:dyDescent="0.25">
      <c r="B5205" t="s">
        <v>5210</v>
      </c>
      <c r="C5205" s="119" t="s">
        <v>60</v>
      </c>
      <c r="D5205" t="s">
        <v>11537</v>
      </c>
      <c r="E5205" t="s">
        <v>11530</v>
      </c>
      <c r="F5205" t="s">
        <v>11540</v>
      </c>
      <c r="G5205" t="s">
        <v>61</v>
      </c>
      <c r="H5205" t="s">
        <v>18</v>
      </c>
      <c r="I5205" t="s">
        <v>11533</v>
      </c>
      <c r="J5205">
        <v>2016</v>
      </c>
      <c r="K5205">
        <v>618.73</v>
      </c>
      <c r="L5205">
        <v>19</v>
      </c>
      <c r="M5205">
        <v>1</v>
      </c>
      <c r="N5205">
        <f t="shared" si="202"/>
        <v>0</v>
      </c>
      <c r="O5205">
        <f t="shared" si="203"/>
        <v>0</v>
      </c>
      <c r="P5205" t="s">
        <v>12694</v>
      </c>
    </row>
    <row r="5206" spans="2:16" x14ac:dyDescent="0.25">
      <c r="B5206" t="s">
        <v>5211</v>
      </c>
      <c r="C5206" s="119" t="s">
        <v>60</v>
      </c>
      <c r="D5206" t="s">
        <v>11539</v>
      </c>
      <c r="E5206" t="s">
        <v>11530</v>
      </c>
      <c r="F5206" t="s">
        <v>11540</v>
      </c>
      <c r="G5206" t="s">
        <v>61</v>
      </c>
      <c r="H5206" t="s">
        <v>18</v>
      </c>
      <c r="I5206" t="s">
        <v>11541</v>
      </c>
      <c r="J5206">
        <v>2016</v>
      </c>
      <c r="K5206">
        <v>914.33</v>
      </c>
      <c r="L5206">
        <v>28</v>
      </c>
      <c r="M5206">
        <v>1</v>
      </c>
      <c r="N5206">
        <f t="shared" si="202"/>
        <v>0</v>
      </c>
      <c r="O5206">
        <f t="shared" si="203"/>
        <v>0</v>
      </c>
      <c r="P5206" t="s">
        <v>12694</v>
      </c>
    </row>
    <row r="5207" spans="2:16" x14ac:dyDescent="0.25">
      <c r="B5207" t="s">
        <v>5212</v>
      </c>
      <c r="C5207" s="119" t="s">
        <v>60</v>
      </c>
      <c r="D5207" t="s">
        <v>11539</v>
      </c>
      <c r="E5207" t="s">
        <v>11530</v>
      </c>
      <c r="F5207" t="s">
        <v>11540</v>
      </c>
      <c r="G5207" t="s">
        <v>61</v>
      </c>
      <c r="H5207" t="s">
        <v>18</v>
      </c>
      <c r="I5207" t="s">
        <v>11541</v>
      </c>
      <c r="J5207">
        <v>2016</v>
      </c>
      <c r="K5207">
        <v>648.42999999999995</v>
      </c>
      <c r="L5207">
        <v>33</v>
      </c>
      <c r="M5207">
        <v>1</v>
      </c>
      <c r="N5207">
        <f t="shared" si="202"/>
        <v>0</v>
      </c>
      <c r="O5207">
        <f t="shared" si="203"/>
        <v>0</v>
      </c>
      <c r="P5207" t="s">
        <v>12694</v>
      </c>
    </row>
    <row r="5208" spans="2:16" x14ac:dyDescent="0.25">
      <c r="B5208" t="s">
        <v>5213</v>
      </c>
      <c r="C5208" s="119" t="s">
        <v>60</v>
      </c>
      <c r="D5208" t="s">
        <v>11537</v>
      </c>
      <c r="E5208" t="s">
        <v>11530</v>
      </c>
      <c r="F5208" t="s">
        <v>11540</v>
      </c>
      <c r="G5208" t="s">
        <v>61</v>
      </c>
      <c r="H5208" t="s">
        <v>18</v>
      </c>
      <c r="I5208" t="s">
        <v>11541</v>
      </c>
      <c r="J5208">
        <v>2016</v>
      </c>
      <c r="K5208">
        <v>649.85</v>
      </c>
      <c r="L5208">
        <v>38</v>
      </c>
      <c r="M5208">
        <v>1</v>
      </c>
      <c r="N5208">
        <f t="shared" si="202"/>
        <v>0</v>
      </c>
      <c r="O5208">
        <f t="shared" si="203"/>
        <v>0</v>
      </c>
      <c r="P5208" t="s">
        <v>12694</v>
      </c>
    </row>
    <row r="5209" spans="2:16" x14ac:dyDescent="0.25">
      <c r="B5209" t="s">
        <v>5214</v>
      </c>
      <c r="C5209" s="119" t="s">
        <v>60</v>
      </c>
      <c r="D5209" t="s">
        <v>11537</v>
      </c>
      <c r="E5209" t="s">
        <v>11530</v>
      </c>
      <c r="F5209" t="s">
        <v>11540</v>
      </c>
      <c r="G5209" t="s">
        <v>61</v>
      </c>
      <c r="H5209" t="s">
        <v>18</v>
      </c>
      <c r="I5209" t="s">
        <v>11541</v>
      </c>
      <c r="J5209">
        <v>2016</v>
      </c>
      <c r="K5209">
        <v>650.4</v>
      </c>
      <c r="L5209">
        <v>34</v>
      </c>
      <c r="M5209">
        <v>1</v>
      </c>
      <c r="N5209">
        <f t="shared" si="202"/>
        <v>0</v>
      </c>
      <c r="O5209">
        <f t="shared" si="203"/>
        <v>0</v>
      </c>
      <c r="P5209" t="s">
        <v>12694</v>
      </c>
    </row>
    <row r="5210" spans="2:16" x14ac:dyDescent="0.25">
      <c r="B5210" t="s">
        <v>5215</v>
      </c>
      <c r="C5210" s="119" t="s">
        <v>60</v>
      </c>
      <c r="D5210" t="s">
        <v>11537</v>
      </c>
      <c r="E5210" t="s">
        <v>11530</v>
      </c>
      <c r="F5210" t="s">
        <v>11540</v>
      </c>
      <c r="G5210" t="s">
        <v>61</v>
      </c>
      <c r="H5210" t="s">
        <v>18</v>
      </c>
      <c r="I5210" t="s">
        <v>11541</v>
      </c>
      <c r="J5210">
        <v>2016</v>
      </c>
      <c r="K5210">
        <v>650.4</v>
      </c>
      <c r="L5210">
        <v>34</v>
      </c>
      <c r="M5210">
        <v>1</v>
      </c>
      <c r="N5210">
        <f t="shared" si="202"/>
        <v>0</v>
      </c>
      <c r="O5210">
        <f t="shared" si="203"/>
        <v>0</v>
      </c>
      <c r="P5210" t="s">
        <v>12694</v>
      </c>
    </row>
    <row r="5211" spans="2:16" x14ac:dyDescent="0.25">
      <c r="B5211" t="s">
        <v>5216</v>
      </c>
      <c r="C5211" s="119" t="s">
        <v>60</v>
      </c>
      <c r="D5211" t="s">
        <v>11546</v>
      </c>
      <c r="E5211" t="s">
        <v>11530</v>
      </c>
      <c r="F5211" t="s">
        <v>11540</v>
      </c>
      <c r="G5211" t="s">
        <v>61</v>
      </c>
      <c r="H5211" t="s">
        <v>18</v>
      </c>
      <c r="I5211" t="s">
        <v>11541</v>
      </c>
      <c r="J5211">
        <v>2016</v>
      </c>
      <c r="K5211">
        <v>618.57000000000005</v>
      </c>
      <c r="L5211">
        <v>23</v>
      </c>
      <c r="M5211">
        <v>1</v>
      </c>
      <c r="N5211">
        <f t="shared" si="202"/>
        <v>0</v>
      </c>
      <c r="O5211">
        <f t="shared" si="203"/>
        <v>0</v>
      </c>
      <c r="P5211" t="s">
        <v>12694</v>
      </c>
    </row>
    <row r="5212" spans="2:16" x14ac:dyDescent="0.25">
      <c r="B5212" t="s">
        <v>5217</v>
      </c>
      <c r="C5212" s="119" t="s">
        <v>60</v>
      </c>
      <c r="D5212" t="s">
        <v>11546</v>
      </c>
      <c r="E5212" t="s">
        <v>11530</v>
      </c>
      <c r="F5212" t="s">
        <v>11540</v>
      </c>
      <c r="G5212" t="s">
        <v>61</v>
      </c>
      <c r="H5212" t="s">
        <v>18</v>
      </c>
      <c r="I5212" t="s">
        <v>11541</v>
      </c>
      <c r="J5212">
        <v>2016</v>
      </c>
      <c r="K5212">
        <v>618.17999999999995</v>
      </c>
      <c r="L5212">
        <v>20</v>
      </c>
      <c r="M5212">
        <v>1</v>
      </c>
      <c r="N5212">
        <f t="shared" si="202"/>
        <v>0</v>
      </c>
      <c r="O5212">
        <f t="shared" si="203"/>
        <v>0</v>
      </c>
      <c r="P5212" t="s">
        <v>12694</v>
      </c>
    </row>
    <row r="5213" spans="2:16" x14ac:dyDescent="0.25">
      <c r="B5213" t="s">
        <v>5218</v>
      </c>
      <c r="C5213" s="119" t="s">
        <v>60</v>
      </c>
      <c r="D5213" t="s">
        <v>11546</v>
      </c>
      <c r="E5213" t="s">
        <v>11530</v>
      </c>
      <c r="F5213" t="s">
        <v>11540</v>
      </c>
      <c r="G5213" t="s">
        <v>61</v>
      </c>
      <c r="H5213" t="s">
        <v>18</v>
      </c>
      <c r="I5213" t="s">
        <v>11541</v>
      </c>
      <c r="J5213">
        <v>2016</v>
      </c>
      <c r="K5213">
        <v>618.05999999999995</v>
      </c>
      <c r="L5213">
        <v>19</v>
      </c>
      <c r="M5213">
        <v>1</v>
      </c>
      <c r="N5213">
        <f t="shared" si="202"/>
        <v>0</v>
      </c>
      <c r="O5213">
        <f t="shared" si="203"/>
        <v>0</v>
      </c>
      <c r="P5213" t="s">
        <v>12694</v>
      </c>
    </row>
    <row r="5214" spans="2:16" x14ac:dyDescent="0.25">
      <c r="B5214" t="s">
        <v>5219</v>
      </c>
      <c r="C5214" s="119" t="s">
        <v>60</v>
      </c>
      <c r="D5214" t="s">
        <v>11546</v>
      </c>
      <c r="E5214" t="s">
        <v>11530</v>
      </c>
      <c r="F5214" t="s">
        <v>11540</v>
      </c>
      <c r="G5214" t="s">
        <v>61</v>
      </c>
      <c r="H5214" t="s">
        <v>18</v>
      </c>
      <c r="I5214" t="s">
        <v>11541</v>
      </c>
      <c r="J5214">
        <v>2016</v>
      </c>
      <c r="K5214">
        <v>648.72</v>
      </c>
      <c r="L5214">
        <v>21</v>
      </c>
      <c r="M5214">
        <v>1</v>
      </c>
      <c r="N5214">
        <f t="shared" si="202"/>
        <v>0</v>
      </c>
      <c r="O5214">
        <f t="shared" si="203"/>
        <v>0</v>
      </c>
      <c r="P5214" t="s">
        <v>12694</v>
      </c>
    </row>
    <row r="5215" spans="2:16" x14ac:dyDescent="0.25">
      <c r="B5215" t="s">
        <v>5220</v>
      </c>
      <c r="C5215" s="119" t="s">
        <v>60</v>
      </c>
      <c r="D5215" t="s">
        <v>11537</v>
      </c>
      <c r="E5215" t="s">
        <v>11530</v>
      </c>
      <c r="F5215" t="s">
        <v>11540</v>
      </c>
      <c r="G5215" t="s">
        <v>61</v>
      </c>
      <c r="H5215" t="s">
        <v>18</v>
      </c>
      <c r="I5215" t="s">
        <v>11541</v>
      </c>
      <c r="J5215">
        <v>2016</v>
      </c>
      <c r="K5215">
        <v>648.83000000000004</v>
      </c>
      <c r="L5215">
        <v>30</v>
      </c>
      <c r="M5215">
        <v>1</v>
      </c>
      <c r="N5215">
        <f t="shared" si="202"/>
        <v>0</v>
      </c>
      <c r="O5215">
        <f t="shared" si="203"/>
        <v>0</v>
      </c>
      <c r="P5215" t="s">
        <v>12694</v>
      </c>
    </row>
    <row r="5216" spans="2:16" x14ac:dyDescent="0.25">
      <c r="B5216" t="s">
        <v>5221</v>
      </c>
      <c r="C5216" s="119" t="s">
        <v>60</v>
      </c>
      <c r="D5216" t="s">
        <v>11537</v>
      </c>
      <c r="E5216" t="s">
        <v>11530</v>
      </c>
      <c r="F5216" t="s">
        <v>11540</v>
      </c>
      <c r="G5216" t="s">
        <v>61</v>
      </c>
      <c r="H5216" t="s">
        <v>18</v>
      </c>
      <c r="I5216" t="s">
        <v>11541</v>
      </c>
      <c r="J5216">
        <v>2016</v>
      </c>
      <c r="K5216">
        <v>647.92999999999995</v>
      </c>
      <c r="L5216">
        <v>23</v>
      </c>
      <c r="M5216">
        <v>1</v>
      </c>
      <c r="N5216">
        <f t="shared" si="202"/>
        <v>0</v>
      </c>
      <c r="O5216">
        <f t="shared" si="203"/>
        <v>0</v>
      </c>
      <c r="P5216" t="s">
        <v>12694</v>
      </c>
    </row>
    <row r="5217" spans="2:16" x14ac:dyDescent="0.25">
      <c r="B5217" t="s">
        <v>5222</v>
      </c>
      <c r="C5217" s="119" t="s">
        <v>60</v>
      </c>
      <c r="D5217" t="s">
        <v>11537</v>
      </c>
      <c r="E5217" t="s">
        <v>11530</v>
      </c>
      <c r="F5217" t="s">
        <v>11540</v>
      </c>
      <c r="G5217" t="s">
        <v>61</v>
      </c>
      <c r="H5217" t="s">
        <v>18</v>
      </c>
      <c r="I5217" t="s">
        <v>11541</v>
      </c>
      <c r="J5217">
        <v>2016</v>
      </c>
      <c r="K5217">
        <v>623.34</v>
      </c>
      <c r="L5217">
        <v>60</v>
      </c>
      <c r="M5217">
        <v>1</v>
      </c>
      <c r="N5217">
        <f t="shared" si="202"/>
        <v>0</v>
      </c>
      <c r="O5217">
        <f t="shared" si="203"/>
        <v>0</v>
      </c>
      <c r="P5217" t="s">
        <v>12694</v>
      </c>
    </row>
    <row r="5218" spans="2:16" x14ac:dyDescent="0.25">
      <c r="B5218" t="s">
        <v>5223</v>
      </c>
      <c r="C5218" s="119" t="s">
        <v>60</v>
      </c>
      <c r="D5218" t="s">
        <v>11537</v>
      </c>
      <c r="E5218" t="s">
        <v>11530</v>
      </c>
      <c r="F5218" t="s">
        <v>11540</v>
      </c>
      <c r="G5218" t="s">
        <v>61</v>
      </c>
      <c r="H5218" t="s">
        <v>18</v>
      </c>
      <c r="I5218" t="s">
        <v>11541</v>
      </c>
      <c r="J5218">
        <v>2016</v>
      </c>
      <c r="K5218">
        <v>618.32000000000005</v>
      </c>
      <c r="L5218">
        <v>21</v>
      </c>
      <c r="M5218">
        <v>1</v>
      </c>
      <c r="N5218">
        <f t="shared" si="202"/>
        <v>0</v>
      </c>
      <c r="O5218">
        <f t="shared" si="203"/>
        <v>0</v>
      </c>
      <c r="P5218" t="s">
        <v>12694</v>
      </c>
    </row>
    <row r="5219" spans="2:16" x14ac:dyDescent="0.25">
      <c r="B5219" t="s">
        <v>5224</v>
      </c>
      <c r="C5219" s="119" t="s">
        <v>60</v>
      </c>
      <c r="D5219" t="s">
        <v>11537</v>
      </c>
      <c r="E5219" t="s">
        <v>11530</v>
      </c>
      <c r="F5219" t="s">
        <v>11540</v>
      </c>
      <c r="G5219" t="s">
        <v>61</v>
      </c>
      <c r="H5219" t="s">
        <v>18</v>
      </c>
      <c r="I5219" t="s">
        <v>11541</v>
      </c>
      <c r="J5219">
        <v>2016</v>
      </c>
      <c r="K5219">
        <v>512.66</v>
      </c>
      <c r="L5219">
        <v>21</v>
      </c>
      <c r="M5219">
        <v>1</v>
      </c>
      <c r="N5219">
        <f t="shared" si="202"/>
        <v>0</v>
      </c>
      <c r="O5219">
        <f t="shared" si="203"/>
        <v>0</v>
      </c>
      <c r="P5219" t="s">
        <v>12694</v>
      </c>
    </row>
    <row r="5220" spans="2:16" x14ac:dyDescent="0.25">
      <c r="B5220" t="s">
        <v>5225</v>
      </c>
      <c r="C5220" s="119" t="s">
        <v>60</v>
      </c>
      <c r="D5220" t="s">
        <v>11537</v>
      </c>
      <c r="E5220" t="s">
        <v>11530</v>
      </c>
      <c r="F5220" t="s">
        <v>11540</v>
      </c>
      <c r="G5220" t="s">
        <v>61</v>
      </c>
      <c r="H5220" t="s">
        <v>18</v>
      </c>
      <c r="I5220" t="s">
        <v>11533</v>
      </c>
      <c r="J5220">
        <v>2016</v>
      </c>
      <c r="K5220">
        <v>621.49</v>
      </c>
      <c r="L5220">
        <v>23</v>
      </c>
      <c r="M5220">
        <v>1</v>
      </c>
      <c r="N5220">
        <f t="shared" si="202"/>
        <v>0</v>
      </c>
      <c r="O5220">
        <f t="shared" si="203"/>
        <v>0</v>
      </c>
      <c r="P5220" t="s">
        <v>12694</v>
      </c>
    </row>
    <row r="5221" spans="2:16" x14ac:dyDescent="0.25">
      <c r="B5221" t="s">
        <v>5226</v>
      </c>
      <c r="C5221" s="119" t="s">
        <v>60</v>
      </c>
      <c r="D5221" t="s">
        <v>11537</v>
      </c>
      <c r="E5221" t="s">
        <v>11530</v>
      </c>
      <c r="F5221" t="s">
        <v>11540</v>
      </c>
      <c r="G5221" t="s">
        <v>61</v>
      </c>
      <c r="H5221" t="s">
        <v>18</v>
      </c>
      <c r="I5221" t="s">
        <v>11541</v>
      </c>
      <c r="J5221">
        <v>2016</v>
      </c>
      <c r="K5221">
        <v>621.49</v>
      </c>
      <c r="L5221">
        <v>23</v>
      </c>
      <c r="M5221">
        <v>1</v>
      </c>
      <c r="N5221">
        <f t="shared" si="202"/>
        <v>0</v>
      </c>
      <c r="O5221">
        <f t="shared" si="203"/>
        <v>0</v>
      </c>
      <c r="P5221" t="s">
        <v>12694</v>
      </c>
    </row>
    <row r="5222" spans="2:16" x14ac:dyDescent="0.25">
      <c r="B5222" t="s">
        <v>5227</v>
      </c>
      <c r="C5222" s="119" t="s">
        <v>60</v>
      </c>
      <c r="D5222" t="s">
        <v>11537</v>
      </c>
      <c r="E5222" t="s">
        <v>11530</v>
      </c>
      <c r="F5222" t="s">
        <v>11540</v>
      </c>
      <c r="G5222" t="s">
        <v>61</v>
      </c>
      <c r="H5222" t="s">
        <v>18</v>
      </c>
      <c r="I5222" t="s">
        <v>11533</v>
      </c>
      <c r="J5222">
        <v>2016</v>
      </c>
      <c r="K5222">
        <v>629.92999999999995</v>
      </c>
      <c r="L5222">
        <v>56</v>
      </c>
      <c r="M5222">
        <v>1</v>
      </c>
      <c r="N5222">
        <f t="shared" si="202"/>
        <v>0</v>
      </c>
      <c r="O5222">
        <f t="shared" si="203"/>
        <v>0</v>
      </c>
      <c r="P5222" t="s">
        <v>12694</v>
      </c>
    </row>
    <row r="5223" spans="2:16" x14ac:dyDescent="0.25">
      <c r="B5223" t="s">
        <v>5228</v>
      </c>
      <c r="C5223" s="119" t="s">
        <v>60</v>
      </c>
      <c r="D5223" t="s">
        <v>11537</v>
      </c>
      <c r="E5223" t="s">
        <v>11530</v>
      </c>
      <c r="F5223" t="s">
        <v>11540</v>
      </c>
      <c r="G5223" t="s">
        <v>61</v>
      </c>
      <c r="H5223" t="s">
        <v>18</v>
      </c>
      <c r="I5223" t="s">
        <v>11533</v>
      </c>
      <c r="J5223">
        <v>2016</v>
      </c>
      <c r="K5223">
        <v>620.73</v>
      </c>
      <c r="L5223">
        <v>20</v>
      </c>
      <c r="M5223">
        <v>1</v>
      </c>
      <c r="N5223">
        <f t="shared" si="202"/>
        <v>0</v>
      </c>
      <c r="O5223">
        <f t="shared" si="203"/>
        <v>0</v>
      </c>
      <c r="P5223" t="s">
        <v>12694</v>
      </c>
    </row>
    <row r="5224" spans="2:16" x14ac:dyDescent="0.25">
      <c r="B5224" t="s">
        <v>5229</v>
      </c>
      <c r="C5224" s="119" t="s">
        <v>60</v>
      </c>
      <c r="D5224" t="s">
        <v>11546</v>
      </c>
      <c r="E5224" t="s">
        <v>11530</v>
      </c>
      <c r="F5224" t="s">
        <v>11540</v>
      </c>
      <c r="G5224" t="s">
        <v>61</v>
      </c>
      <c r="H5224" t="s">
        <v>18</v>
      </c>
      <c r="I5224" t="s">
        <v>11541</v>
      </c>
      <c r="J5224">
        <v>2016</v>
      </c>
      <c r="K5224">
        <v>510.64</v>
      </c>
      <c r="L5224">
        <v>28</v>
      </c>
      <c r="M5224">
        <v>1</v>
      </c>
      <c r="N5224">
        <f t="shared" si="202"/>
        <v>0</v>
      </c>
      <c r="O5224">
        <f t="shared" si="203"/>
        <v>0</v>
      </c>
      <c r="P5224" t="s">
        <v>12694</v>
      </c>
    </row>
    <row r="5225" spans="2:16" x14ac:dyDescent="0.25">
      <c r="B5225" t="s">
        <v>5230</v>
      </c>
      <c r="C5225" s="119" t="s">
        <v>60</v>
      </c>
      <c r="D5225" t="s">
        <v>11537</v>
      </c>
      <c r="E5225" t="s">
        <v>11530</v>
      </c>
      <c r="F5225" t="s">
        <v>11540</v>
      </c>
      <c r="G5225" t="s">
        <v>61</v>
      </c>
      <c r="H5225" t="s">
        <v>18</v>
      </c>
      <c r="I5225" t="s">
        <v>11541</v>
      </c>
      <c r="J5225">
        <v>2016</v>
      </c>
      <c r="K5225">
        <v>651.04</v>
      </c>
      <c r="L5225">
        <v>39</v>
      </c>
      <c r="M5225">
        <v>1</v>
      </c>
      <c r="N5225">
        <f t="shared" si="202"/>
        <v>0</v>
      </c>
      <c r="O5225">
        <f t="shared" si="203"/>
        <v>0</v>
      </c>
      <c r="P5225" t="s">
        <v>12694</v>
      </c>
    </row>
    <row r="5226" spans="2:16" x14ac:dyDescent="0.25">
      <c r="B5226" t="s">
        <v>5231</v>
      </c>
      <c r="C5226" s="119" t="s">
        <v>60</v>
      </c>
      <c r="D5226" t="s">
        <v>11537</v>
      </c>
      <c r="E5226" t="s">
        <v>11530</v>
      </c>
      <c r="F5226" t="s">
        <v>11540</v>
      </c>
      <c r="G5226" t="s">
        <v>61</v>
      </c>
      <c r="H5226" t="s">
        <v>18</v>
      </c>
      <c r="I5226" t="s">
        <v>11541</v>
      </c>
      <c r="J5226">
        <v>2016</v>
      </c>
      <c r="K5226">
        <v>619.47</v>
      </c>
      <c r="L5226">
        <v>30</v>
      </c>
      <c r="M5226">
        <v>1</v>
      </c>
      <c r="N5226">
        <f t="shared" si="202"/>
        <v>0</v>
      </c>
      <c r="O5226">
        <f t="shared" si="203"/>
        <v>0</v>
      </c>
      <c r="P5226" t="s">
        <v>12694</v>
      </c>
    </row>
    <row r="5227" spans="2:16" x14ac:dyDescent="0.25">
      <c r="B5227" t="s">
        <v>5232</v>
      </c>
      <c r="C5227" s="119" t="s">
        <v>60</v>
      </c>
      <c r="D5227" t="s">
        <v>11537</v>
      </c>
      <c r="E5227" t="s">
        <v>11530</v>
      </c>
      <c r="F5227" t="s">
        <v>11540</v>
      </c>
      <c r="G5227" t="s">
        <v>61</v>
      </c>
      <c r="H5227" t="s">
        <v>18</v>
      </c>
      <c r="I5227" t="s">
        <v>11541</v>
      </c>
      <c r="J5227">
        <v>2016</v>
      </c>
      <c r="K5227">
        <v>618.57000000000005</v>
      </c>
      <c r="L5227">
        <v>23</v>
      </c>
      <c r="M5227">
        <v>1</v>
      </c>
      <c r="N5227">
        <f t="shared" si="202"/>
        <v>0</v>
      </c>
      <c r="O5227">
        <f t="shared" si="203"/>
        <v>0</v>
      </c>
      <c r="P5227" t="s">
        <v>12694</v>
      </c>
    </row>
    <row r="5228" spans="2:16" x14ac:dyDescent="0.25">
      <c r="B5228" t="s">
        <v>5233</v>
      </c>
      <c r="C5228" s="119" t="s">
        <v>60</v>
      </c>
      <c r="D5228" t="s">
        <v>11537</v>
      </c>
      <c r="E5228" t="s">
        <v>11530</v>
      </c>
      <c r="F5228" t="s">
        <v>11540</v>
      </c>
      <c r="G5228" t="s">
        <v>61</v>
      </c>
      <c r="H5228" t="s">
        <v>18</v>
      </c>
      <c r="I5228" t="s">
        <v>11541</v>
      </c>
      <c r="J5228">
        <v>2016</v>
      </c>
      <c r="K5228">
        <v>649.37</v>
      </c>
      <c r="L5228">
        <v>26</v>
      </c>
      <c r="M5228">
        <v>1</v>
      </c>
      <c r="N5228">
        <f t="shared" si="202"/>
        <v>0</v>
      </c>
      <c r="O5228">
        <f t="shared" si="203"/>
        <v>0</v>
      </c>
      <c r="P5228" t="s">
        <v>12694</v>
      </c>
    </row>
    <row r="5229" spans="2:16" x14ac:dyDescent="0.25">
      <c r="B5229" t="s">
        <v>5234</v>
      </c>
      <c r="C5229" s="119" t="s">
        <v>60</v>
      </c>
      <c r="D5229" t="s">
        <v>11537</v>
      </c>
      <c r="E5229" t="s">
        <v>11530</v>
      </c>
      <c r="F5229" t="s">
        <v>11540</v>
      </c>
      <c r="G5229" t="s">
        <v>61</v>
      </c>
      <c r="H5229" t="s">
        <v>18</v>
      </c>
      <c r="I5229" t="s">
        <v>11541</v>
      </c>
      <c r="J5229">
        <v>2016</v>
      </c>
      <c r="K5229">
        <v>648.72</v>
      </c>
      <c r="L5229">
        <v>21</v>
      </c>
      <c r="M5229">
        <v>1</v>
      </c>
      <c r="N5229">
        <f t="shared" si="202"/>
        <v>0</v>
      </c>
      <c r="O5229">
        <f t="shared" si="203"/>
        <v>0</v>
      </c>
      <c r="P5229" t="s">
        <v>12694</v>
      </c>
    </row>
    <row r="5230" spans="2:16" x14ac:dyDescent="0.25">
      <c r="B5230" t="s">
        <v>5235</v>
      </c>
      <c r="C5230" s="119" t="s">
        <v>60</v>
      </c>
      <c r="D5230" t="s">
        <v>11539</v>
      </c>
      <c r="E5230" t="s">
        <v>11530</v>
      </c>
      <c r="F5230" t="s">
        <v>11540</v>
      </c>
      <c r="G5230" t="s">
        <v>61</v>
      </c>
      <c r="H5230" t="s">
        <v>18</v>
      </c>
      <c r="I5230" t="s">
        <v>11541</v>
      </c>
      <c r="J5230">
        <v>2016</v>
      </c>
      <c r="K5230">
        <v>617.25</v>
      </c>
      <c r="L5230">
        <v>21</v>
      </c>
      <c r="M5230">
        <v>1</v>
      </c>
      <c r="N5230">
        <f t="shared" si="202"/>
        <v>0</v>
      </c>
      <c r="O5230">
        <f t="shared" si="203"/>
        <v>0</v>
      </c>
      <c r="P5230" t="s">
        <v>12694</v>
      </c>
    </row>
    <row r="5231" spans="2:16" x14ac:dyDescent="0.25">
      <c r="B5231" t="s">
        <v>5236</v>
      </c>
      <c r="C5231" s="119" t="s">
        <v>60</v>
      </c>
      <c r="D5231" t="s">
        <v>11539</v>
      </c>
      <c r="E5231" t="s">
        <v>11530</v>
      </c>
      <c r="F5231" t="s">
        <v>11540</v>
      </c>
      <c r="G5231" t="s">
        <v>61</v>
      </c>
      <c r="H5231" t="s">
        <v>18</v>
      </c>
      <c r="I5231" t="s">
        <v>11541</v>
      </c>
      <c r="J5231">
        <v>2016</v>
      </c>
      <c r="K5231">
        <v>616.86</v>
      </c>
      <c r="L5231">
        <v>18</v>
      </c>
      <c r="M5231">
        <v>1</v>
      </c>
      <c r="N5231">
        <f t="shared" si="202"/>
        <v>0</v>
      </c>
      <c r="O5231">
        <f t="shared" si="203"/>
        <v>0</v>
      </c>
      <c r="P5231" t="s">
        <v>12694</v>
      </c>
    </row>
    <row r="5232" spans="2:16" x14ac:dyDescent="0.25">
      <c r="B5232" t="s">
        <v>5237</v>
      </c>
      <c r="C5232" s="119" t="s">
        <v>60</v>
      </c>
      <c r="D5232" t="s">
        <v>11539</v>
      </c>
      <c r="E5232" t="s">
        <v>11530</v>
      </c>
      <c r="F5232" t="s">
        <v>11540</v>
      </c>
      <c r="G5232" t="s">
        <v>61</v>
      </c>
      <c r="H5232" t="s">
        <v>18</v>
      </c>
      <c r="I5232" t="s">
        <v>11541</v>
      </c>
      <c r="J5232">
        <v>2016</v>
      </c>
      <c r="K5232">
        <v>616.86</v>
      </c>
      <c r="L5232">
        <v>18</v>
      </c>
      <c r="M5232">
        <v>1</v>
      </c>
      <c r="N5232">
        <f t="shared" si="202"/>
        <v>0</v>
      </c>
      <c r="O5232">
        <f t="shared" si="203"/>
        <v>0</v>
      </c>
      <c r="P5232" t="s">
        <v>12694</v>
      </c>
    </row>
    <row r="5233" spans="2:16" x14ac:dyDescent="0.25">
      <c r="B5233" t="s">
        <v>5238</v>
      </c>
      <c r="C5233" s="119" t="s">
        <v>60</v>
      </c>
      <c r="D5233" t="s">
        <v>11537</v>
      </c>
      <c r="E5233" t="s">
        <v>11530</v>
      </c>
      <c r="F5233" t="s">
        <v>11540</v>
      </c>
      <c r="G5233" t="s">
        <v>61</v>
      </c>
      <c r="H5233" t="s">
        <v>18</v>
      </c>
      <c r="I5233" t="s">
        <v>11541</v>
      </c>
      <c r="J5233">
        <v>2016</v>
      </c>
      <c r="K5233">
        <v>615.80999999999995</v>
      </c>
      <c r="L5233">
        <v>20</v>
      </c>
      <c r="M5233">
        <v>1</v>
      </c>
      <c r="N5233">
        <f t="shared" si="202"/>
        <v>0</v>
      </c>
      <c r="O5233">
        <f t="shared" si="203"/>
        <v>0</v>
      </c>
      <c r="P5233" t="s">
        <v>12694</v>
      </c>
    </row>
    <row r="5234" spans="2:16" x14ac:dyDescent="0.25">
      <c r="B5234" t="s">
        <v>5239</v>
      </c>
      <c r="C5234" s="119" t="s">
        <v>60</v>
      </c>
      <c r="D5234" t="s">
        <v>11537</v>
      </c>
      <c r="E5234" t="s">
        <v>11530</v>
      </c>
      <c r="F5234" t="s">
        <v>11540</v>
      </c>
      <c r="G5234" t="s">
        <v>61</v>
      </c>
      <c r="H5234" t="s">
        <v>18</v>
      </c>
      <c r="I5234" t="s">
        <v>11541</v>
      </c>
      <c r="J5234">
        <v>2016</v>
      </c>
      <c r="K5234">
        <v>615.69000000000005</v>
      </c>
      <c r="L5234">
        <v>19</v>
      </c>
      <c r="M5234">
        <v>1</v>
      </c>
      <c r="N5234">
        <f t="shared" si="202"/>
        <v>0</v>
      </c>
      <c r="O5234">
        <f t="shared" si="203"/>
        <v>0</v>
      </c>
      <c r="P5234" t="s">
        <v>12694</v>
      </c>
    </row>
    <row r="5235" spans="2:16" x14ac:dyDescent="0.25">
      <c r="B5235" t="s">
        <v>5240</v>
      </c>
      <c r="C5235" s="119" t="s">
        <v>60</v>
      </c>
      <c r="D5235" t="s">
        <v>11539</v>
      </c>
      <c r="E5235" t="s">
        <v>11530</v>
      </c>
      <c r="F5235" t="s">
        <v>11540</v>
      </c>
      <c r="G5235" t="s">
        <v>61</v>
      </c>
      <c r="H5235" t="s">
        <v>18</v>
      </c>
      <c r="I5235" t="s">
        <v>11541</v>
      </c>
      <c r="J5235">
        <v>2016</v>
      </c>
      <c r="K5235">
        <v>618.01</v>
      </c>
      <c r="L5235">
        <v>27</v>
      </c>
      <c r="M5235">
        <v>1</v>
      </c>
      <c r="N5235">
        <f t="shared" si="202"/>
        <v>0</v>
      </c>
      <c r="O5235">
        <f t="shared" si="203"/>
        <v>0</v>
      </c>
      <c r="P5235" t="s">
        <v>12694</v>
      </c>
    </row>
    <row r="5236" spans="2:16" x14ac:dyDescent="0.25">
      <c r="B5236" t="s">
        <v>5241</v>
      </c>
      <c r="C5236" s="119" t="s">
        <v>60</v>
      </c>
      <c r="D5236" t="s">
        <v>11539</v>
      </c>
      <c r="E5236" t="s">
        <v>11530</v>
      </c>
      <c r="F5236" t="s">
        <v>11540</v>
      </c>
      <c r="G5236" t="s">
        <v>61</v>
      </c>
      <c r="H5236" t="s">
        <v>18</v>
      </c>
      <c r="I5236" t="s">
        <v>11541</v>
      </c>
      <c r="J5236">
        <v>2016</v>
      </c>
      <c r="K5236">
        <v>617.76</v>
      </c>
      <c r="L5236">
        <v>25</v>
      </c>
      <c r="M5236">
        <v>1</v>
      </c>
      <c r="N5236">
        <f t="shared" si="202"/>
        <v>0</v>
      </c>
      <c r="O5236">
        <f t="shared" si="203"/>
        <v>0</v>
      </c>
      <c r="P5236" t="s">
        <v>12694</v>
      </c>
    </row>
    <row r="5237" spans="2:16" x14ac:dyDescent="0.25">
      <c r="B5237" t="s">
        <v>5242</v>
      </c>
      <c r="C5237" s="119" t="s">
        <v>60</v>
      </c>
      <c r="D5237" t="s">
        <v>11537</v>
      </c>
      <c r="E5237" t="s">
        <v>11530</v>
      </c>
      <c r="F5237" t="s">
        <v>11540</v>
      </c>
      <c r="G5237" t="s">
        <v>61</v>
      </c>
      <c r="H5237" t="s">
        <v>18</v>
      </c>
      <c r="I5237" t="s">
        <v>11541</v>
      </c>
      <c r="J5237">
        <v>2016</v>
      </c>
      <c r="K5237">
        <v>650.14</v>
      </c>
      <c r="L5237">
        <v>32</v>
      </c>
      <c r="M5237">
        <v>1</v>
      </c>
      <c r="N5237">
        <f t="shared" si="202"/>
        <v>0</v>
      </c>
      <c r="O5237">
        <f t="shared" si="203"/>
        <v>0</v>
      </c>
      <c r="P5237" t="s">
        <v>12694</v>
      </c>
    </row>
    <row r="5238" spans="2:16" x14ac:dyDescent="0.25">
      <c r="B5238" t="s">
        <v>5243</v>
      </c>
      <c r="C5238" s="119" t="s">
        <v>60</v>
      </c>
      <c r="D5238" t="s">
        <v>11537</v>
      </c>
      <c r="E5238" t="s">
        <v>11530</v>
      </c>
      <c r="F5238" t="s">
        <v>11540</v>
      </c>
      <c r="G5238" t="s">
        <v>61</v>
      </c>
      <c r="H5238" t="s">
        <v>18</v>
      </c>
      <c r="I5238" t="s">
        <v>11541</v>
      </c>
      <c r="J5238">
        <v>2016</v>
      </c>
      <c r="K5238">
        <v>1765.47</v>
      </c>
      <c r="L5238">
        <v>34</v>
      </c>
      <c r="M5238">
        <v>1</v>
      </c>
      <c r="N5238">
        <f t="shared" si="202"/>
        <v>0</v>
      </c>
      <c r="O5238">
        <f t="shared" si="203"/>
        <v>0</v>
      </c>
      <c r="P5238" t="s">
        <v>12694</v>
      </c>
    </row>
    <row r="5239" spans="2:16" x14ac:dyDescent="0.25">
      <c r="B5239" t="s">
        <v>5244</v>
      </c>
      <c r="C5239" s="119" t="s">
        <v>60</v>
      </c>
      <c r="D5239" t="s">
        <v>11537</v>
      </c>
      <c r="E5239" t="s">
        <v>11530</v>
      </c>
      <c r="F5239" t="s">
        <v>11540</v>
      </c>
      <c r="G5239" t="s">
        <v>61</v>
      </c>
      <c r="H5239" t="s">
        <v>18</v>
      </c>
      <c r="I5239" t="s">
        <v>11541</v>
      </c>
      <c r="J5239">
        <v>2016</v>
      </c>
      <c r="K5239">
        <v>649.88</v>
      </c>
      <c r="L5239">
        <v>30</v>
      </c>
      <c r="M5239">
        <v>1</v>
      </c>
      <c r="N5239">
        <f t="shared" si="202"/>
        <v>0</v>
      </c>
      <c r="O5239">
        <f t="shared" si="203"/>
        <v>0</v>
      </c>
      <c r="P5239" t="s">
        <v>12694</v>
      </c>
    </row>
    <row r="5240" spans="2:16" x14ac:dyDescent="0.25">
      <c r="B5240" t="s">
        <v>5245</v>
      </c>
      <c r="C5240" s="119" t="s">
        <v>60</v>
      </c>
      <c r="D5240" t="s">
        <v>11537</v>
      </c>
      <c r="E5240" t="s">
        <v>11530</v>
      </c>
      <c r="F5240" t="s">
        <v>11540</v>
      </c>
      <c r="G5240" t="s">
        <v>61</v>
      </c>
      <c r="H5240" t="s">
        <v>18</v>
      </c>
      <c r="I5240" t="s">
        <v>11541</v>
      </c>
      <c r="J5240">
        <v>2016</v>
      </c>
      <c r="K5240">
        <v>867.28</v>
      </c>
      <c r="L5240">
        <v>32</v>
      </c>
      <c r="M5240">
        <v>1</v>
      </c>
      <c r="N5240">
        <f t="shared" si="202"/>
        <v>0</v>
      </c>
      <c r="O5240">
        <f t="shared" si="203"/>
        <v>0</v>
      </c>
      <c r="P5240" t="s">
        <v>12694</v>
      </c>
    </row>
    <row r="5241" spans="2:16" x14ac:dyDescent="0.25">
      <c r="B5241" t="s">
        <v>5246</v>
      </c>
      <c r="C5241" s="119" t="s">
        <v>60</v>
      </c>
      <c r="D5241" t="s">
        <v>11537</v>
      </c>
      <c r="E5241" t="s">
        <v>11530</v>
      </c>
      <c r="F5241" t="s">
        <v>11540</v>
      </c>
      <c r="G5241" t="s">
        <v>61</v>
      </c>
      <c r="H5241" t="s">
        <v>18</v>
      </c>
      <c r="I5241" t="s">
        <v>11541</v>
      </c>
      <c r="J5241">
        <v>2016</v>
      </c>
      <c r="K5241">
        <v>615.42999999999995</v>
      </c>
      <c r="L5241">
        <v>17</v>
      </c>
      <c r="M5241">
        <v>1</v>
      </c>
      <c r="N5241">
        <f t="shared" si="202"/>
        <v>0</v>
      </c>
      <c r="O5241">
        <f t="shared" si="203"/>
        <v>0</v>
      </c>
      <c r="P5241" t="s">
        <v>12694</v>
      </c>
    </row>
    <row r="5242" spans="2:16" x14ac:dyDescent="0.25">
      <c r="B5242" t="s">
        <v>5247</v>
      </c>
      <c r="C5242" s="119" t="s">
        <v>60</v>
      </c>
      <c r="D5242" t="s">
        <v>11537</v>
      </c>
      <c r="E5242" t="s">
        <v>11530</v>
      </c>
      <c r="F5242" t="s">
        <v>11540</v>
      </c>
      <c r="G5242" t="s">
        <v>61</v>
      </c>
      <c r="H5242" t="s">
        <v>18</v>
      </c>
      <c r="I5242" t="s">
        <v>11541</v>
      </c>
      <c r="J5242">
        <v>2016</v>
      </c>
      <c r="K5242">
        <v>615.30999999999995</v>
      </c>
      <c r="L5242">
        <v>16</v>
      </c>
      <c r="M5242">
        <v>1</v>
      </c>
      <c r="N5242">
        <f t="shared" si="202"/>
        <v>0</v>
      </c>
      <c r="O5242">
        <f t="shared" si="203"/>
        <v>0</v>
      </c>
      <c r="P5242" t="s">
        <v>12694</v>
      </c>
    </row>
    <row r="5243" spans="2:16" x14ac:dyDescent="0.25">
      <c r="B5243" t="s">
        <v>5248</v>
      </c>
      <c r="C5243" s="119" t="s">
        <v>60</v>
      </c>
      <c r="D5243" t="s">
        <v>11537</v>
      </c>
      <c r="E5243" t="s">
        <v>11530</v>
      </c>
      <c r="F5243" t="s">
        <v>11540</v>
      </c>
      <c r="G5243" t="s">
        <v>61</v>
      </c>
      <c r="H5243" t="s">
        <v>18</v>
      </c>
      <c r="I5243" t="s">
        <v>11541</v>
      </c>
      <c r="J5243">
        <v>2016</v>
      </c>
      <c r="K5243">
        <v>615.42999999999995</v>
      </c>
      <c r="L5243">
        <v>17</v>
      </c>
      <c r="M5243">
        <v>1</v>
      </c>
      <c r="N5243">
        <f t="shared" si="202"/>
        <v>0</v>
      </c>
      <c r="O5243">
        <f t="shared" si="203"/>
        <v>0</v>
      </c>
      <c r="P5243" t="s">
        <v>12694</v>
      </c>
    </row>
    <row r="5244" spans="2:16" x14ac:dyDescent="0.25">
      <c r="B5244" t="s">
        <v>5249</v>
      </c>
      <c r="C5244" s="119" t="s">
        <v>60</v>
      </c>
      <c r="D5244" t="s">
        <v>11537</v>
      </c>
      <c r="E5244" t="s">
        <v>11530</v>
      </c>
      <c r="F5244" t="s">
        <v>11540</v>
      </c>
      <c r="G5244" t="s">
        <v>61</v>
      </c>
      <c r="H5244" t="s">
        <v>18</v>
      </c>
      <c r="I5244" t="s">
        <v>11541</v>
      </c>
      <c r="J5244">
        <v>2016</v>
      </c>
      <c r="K5244">
        <v>615.42999999999995</v>
      </c>
      <c r="L5244">
        <v>17</v>
      </c>
      <c r="M5244">
        <v>1</v>
      </c>
      <c r="N5244">
        <f t="shared" si="202"/>
        <v>0</v>
      </c>
      <c r="O5244">
        <f t="shared" si="203"/>
        <v>0</v>
      </c>
      <c r="P5244" t="s">
        <v>12694</v>
      </c>
    </row>
    <row r="5245" spans="2:16" x14ac:dyDescent="0.25">
      <c r="B5245" t="s">
        <v>5250</v>
      </c>
      <c r="C5245" s="119" t="s">
        <v>60</v>
      </c>
      <c r="D5245" t="s">
        <v>11539</v>
      </c>
      <c r="E5245" t="s">
        <v>11530</v>
      </c>
      <c r="F5245" t="s">
        <v>11540</v>
      </c>
      <c r="G5245" t="s">
        <v>61</v>
      </c>
      <c r="H5245" t="s">
        <v>18</v>
      </c>
      <c r="I5245" t="s">
        <v>11541</v>
      </c>
      <c r="J5245">
        <v>2016</v>
      </c>
      <c r="K5245">
        <v>617.5</v>
      </c>
      <c r="L5245">
        <v>23</v>
      </c>
      <c r="M5245">
        <v>1</v>
      </c>
      <c r="N5245">
        <f t="shared" si="202"/>
        <v>0</v>
      </c>
      <c r="O5245">
        <f t="shared" si="203"/>
        <v>0</v>
      </c>
      <c r="P5245" t="s">
        <v>12694</v>
      </c>
    </row>
    <row r="5246" spans="2:16" x14ac:dyDescent="0.25">
      <c r="B5246" t="s">
        <v>5251</v>
      </c>
      <c r="C5246" s="119" t="s">
        <v>60</v>
      </c>
      <c r="D5246" t="s">
        <v>11537</v>
      </c>
      <c r="E5246" t="s">
        <v>11530</v>
      </c>
      <c r="F5246" t="s">
        <v>11540</v>
      </c>
      <c r="G5246" t="s">
        <v>61</v>
      </c>
      <c r="H5246" t="s">
        <v>18</v>
      </c>
      <c r="I5246" t="s">
        <v>11541</v>
      </c>
      <c r="J5246">
        <v>2016</v>
      </c>
      <c r="K5246">
        <v>616.20000000000005</v>
      </c>
      <c r="L5246">
        <v>23</v>
      </c>
      <c r="M5246">
        <v>1</v>
      </c>
      <c r="N5246">
        <f t="shared" si="202"/>
        <v>0</v>
      </c>
      <c r="O5246">
        <f t="shared" si="203"/>
        <v>0</v>
      </c>
      <c r="P5246" t="s">
        <v>12694</v>
      </c>
    </row>
    <row r="5247" spans="2:16" x14ac:dyDescent="0.25">
      <c r="B5247" t="s">
        <v>5252</v>
      </c>
      <c r="C5247" s="119" t="s">
        <v>60</v>
      </c>
      <c r="D5247" t="s">
        <v>11537</v>
      </c>
      <c r="E5247" t="s">
        <v>11530</v>
      </c>
      <c r="F5247" t="s">
        <v>11540</v>
      </c>
      <c r="G5247" t="s">
        <v>61</v>
      </c>
      <c r="H5247" t="s">
        <v>18</v>
      </c>
      <c r="I5247" t="s">
        <v>11541</v>
      </c>
      <c r="J5247">
        <v>2016</v>
      </c>
      <c r="K5247">
        <v>616.07000000000005</v>
      </c>
      <c r="L5247">
        <v>22</v>
      </c>
      <c r="M5247">
        <v>1</v>
      </c>
      <c r="N5247">
        <f t="shared" si="202"/>
        <v>0</v>
      </c>
      <c r="O5247">
        <f t="shared" si="203"/>
        <v>0</v>
      </c>
      <c r="P5247" t="s">
        <v>12694</v>
      </c>
    </row>
    <row r="5248" spans="2:16" x14ac:dyDescent="0.25">
      <c r="B5248" t="s">
        <v>5253</v>
      </c>
      <c r="C5248" s="119" t="s">
        <v>60</v>
      </c>
      <c r="D5248" t="s">
        <v>11537</v>
      </c>
      <c r="E5248" t="s">
        <v>11530</v>
      </c>
      <c r="F5248" t="s">
        <v>11540</v>
      </c>
      <c r="G5248" t="s">
        <v>61</v>
      </c>
      <c r="H5248" t="s">
        <v>18</v>
      </c>
      <c r="I5248" t="s">
        <v>11541</v>
      </c>
      <c r="J5248">
        <v>2016</v>
      </c>
      <c r="K5248">
        <v>647.94000000000005</v>
      </c>
      <c r="L5248">
        <v>24</v>
      </c>
      <c r="M5248">
        <v>1</v>
      </c>
      <c r="N5248">
        <f t="shared" si="202"/>
        <v>0</v>
      </c>
      <c r="O5248">
        <f t="shared" si="203"/>
        <v>0</v>
      </c>
      <c r="P5248" t="s">
        <v>12694</v>
      </c>
    </row>
    <row r="5249" spans="2:16" x14ac:dyDescent="0.25">
      <c r="B5249" t="s">
        <v>5254</v>
      </c>
      <c r="C5249" s="119" t="s">
        <v>60</v>
      </c>
      <c r="D5249" t="s">
        <v>11537</v>
      </c>
      <c r="E5249" t="s">
        <v>11530</v>
      </c>
      <c r="F5249" t="s">
        <v>11540</v>
      </c>
      <c r="G5249" t="s">
        <v>61</v>
      </c>
      <c r="H5249" t="s">
        <v>18</v>
      </c>
      <c r="I5249" t="s">
        <v>11541</v>
      </c>
      <c r="J5249">
        <v>2016</v>
      </c>
      <c r="K5249">
        <v>646.76</v>
      </c>
      <c r="L5249">
        <v>19</v>
      </c>
      <c r="M5249">
        <v>1</v>
      </c>
      <c r="N5249">
        <f t="shared" si="202"/>
        <v>0</v>
      </c>
      <c r="O5249">
        <f t="shared" si="203"/>
        <v>0</v>
      </c>
      <c r="P5249" t="s">
        <v>12694</v>
      </c>
    </row>
    <row r="5250" spans="2:16" x14ac:dyDescent="0.25">
      <c r="B5250" t="s">
        <v>5255</v>
      </c>
      <c r="C5250" s="119" t="s">
        <v>60</v>
      </c>
      <c r="D5250" t="s">
        <v>11537</v>
      </c>
      <c r="E5250" t="s">
        <v>11530</v>
      </c>
      <c r="F5250" t="s">
        <v>11540</v>
      </c>
      <c r="G5250" t="s">
        <v>61</v>
      </c>
      <c r="H5250" t="s">
        <v>18</v>
      </c>
      <c r="I5250" t="s">
        <v>11541</v>
      </c>
      <c r="J5250">
        <v>2016</v>
      </c>
      <c r="K5250">
        <v>646.76</v>
      </c>
      <c r="L5250">
        <v>19</v>
      </c>
      <c r="M5250">
        <v>1</v>
      </c>
      <c r="N5250">
        <f t="shared" si="202"/>
        <v>0</v>
      </c>
      <c r="O5250">
        <f t="shared" si="203"/>
        <v>0</v>
      </c>
      <c r="P5250" t="s">
        <v>12694</v>
      </c>
    </row>
    <row r="5251" spans="2:16" x14ac:dyDescent="0.25">
      <c r="B5251" t="s">
        <v>5256</v>
      </c>
      <c r="C5251" s="119" t="s">
        <v>60</v>
      </c>
      <c r="D5251" t="s">
        <v>11537</v>
      </c>
      <c r="E5251" t="s">
        <v>11530</v>
      </c>
      <c r="F5251" t="s">
        <v>11540</v>
      </c>
      <c r="G5251" t="s">
        <v>61</v>
      </c>
      <c r="H5251" t="s">
        <v>18</v>
      </c>
      <c r="I5251" t="s">
        <v>11541</v>
      </c>
      <c r="J5251">
        <v>2016</v>
      </c>
      <c r="K5251">
        <v>646.63</v>
      </c>
      <c r="L5251">
        <v>18</v>
      </c>
      <c r="M5251">
        <v>1</v>
      </c>
      <c r="N5251">
        <f t="shared" si="202"/>
        <v>0</v>
      </c>
      <c r="O5251">
        <f t="shared" si="203"/>
        <v>0</v>
      </c>
      <c r="P5251" t="s">
        <v>12694</v>
      </c>
    </row>
    <row r="5252" spans="2:16" x14ac:dyDescent="0.25">
      <c r="B5252" t="s">
        <v>5257</v>
      </c>
      <c r="C5252" s="119" t="s">
        <v>60</v>
      </c>
      <c r="D5252" t="s">
        <v>11539</v>
      </c>
      <c r="E5252" t="s">
        <v>11530</v>
      </c>
      <c r="F5252" t="s">
        <v>11540</v>
      </c>
      <c r="G5252" t="s">
        <v>61</v>
      </c>
      <c r="H5252" t="s">
        <v>18</v>
      </c>
      <c r="I5252" t="s">
        <v>11541</v>
      </c>
      <c r="J5252">
        <v>2016</v>
      </c>
      <c r="K5252">
        <v>620.46</v>
      </c>
      <c r="L5252">
        <v>46</v>
      </c>
      <c r="M5252">
        <v>1</v>
      </c>
      <c r="N5252">
        <f t="shared" si="202"/>
        <v>0</v>
      </c>
      <c r="O5252">
        <f t="shared" si="203"/>
        <v>0</v>
      </c>
      <c r="P5252" t="s">
        <v>12694</v>
      </c>
    </row>
    <row r="5253" spans="2:16" x14ac:dyDescent="0.25">
      <c r="B5253" t="s">
        <v>5258</v>
      </c>
      <c r="C5253" s="119" t="s">
        <v>60</v>
      </c>
      <c r="D5253" t="s">
        <v>11539</v>
      </c>
      <c r="E5253" t="s">
        <v>11530</v>
      </c>
      <c r="F5253" t="s">
        <v>11540</v>
      </c>
      <c r="G5253" t="s">
        <v>61</v>
      </c>
      <c r="H5253" t="s">
        <v>18</v>
      </c>
      <c r="I5253" t="s">
        <v>11541</v>
      </c>
      <c r="J5253">
        <v>2016</v>
      </c>
      <c r="K5253">
        <v>647.72</v>
      </c>
      <c r="L5253">
        <v>22</v>
      </c>
      <c r="M5253">
        <v>1</v>
      </c>
      <c r="N5253">
        <f t="shared" si="202"/>
        <v>0</v>
      </c>
      <c r="O5253">
        <f t="shared" si="203"/>
        <v>0</v>
      </c>
      <c r="P5253" t="s">
        <v>12694</v>
      </c>
    </row>
    <row r="5254" spans="2:16" x14ac:dyDescent="0.25">
      <c r="B5254" t="s">
        <v>5259</v>
      </c>
      <c r="C5254" s="119" t="s">
        <v>60</v>
      </c>
      <c r="D5254" t="s">
        <v>11539</v>
      </c>
      <c r="E5254" t="s">
        <v>11530</v>
      </c>
      <c r="F5254" t="s">
        <v>11540</v>
      </c>
      <c r="G5254" t="s">
        <v>61</v>
      </c>
      <c r="H5254" t="s">
        <v>18</v>
      </c>
      <c r="I5254" t="s">
        <v>11541</v>
      </c>
      <c r="J5254">
        <v>2016</v>
      </c>
      <c r="K5254">
        <v>617.63</v>
      </c>
      <c r="L5254">
        <v>24</v>
      </c>
      <c r="M5254">
        <v>1</v>
      </c>
      <c r="N5254">
        <f t="shared" si="202"/>
        <v>0</v>
      </c>
      <c r="O5254">
        <f t="shared" si="203"/>
        <v>0</v>
      </c>
      <c r="P5254" t="s">
        <v>12694</v>
      </c>
    </row>
    <row r="5255" spans="2:16" x14ac:dyDescent="0.25">
      <c r="B5255" t="s">
        <v>5260</v>
      </c>
      <c r="C5255" s="119" t="s">
        <v>60</v>
      </c>
      <c r="D5255" t="s">
        <v>11539</v>
      </c>
      <c r="E5255" t="s">
        <v>11530</v>
      </c>
      <c r="F5255" t="s">
        <v>11540</v>
      </c>
      <c r="G5255" t="s">
        <v>61</v>
      </c>
      <c r="H5255" t="s">
        <v>18</v>
      </c>
      <c r="I5255" t="s">
        <v>11541</v>
      </c>
      <c r="J5255">
        <v>2016</v>
      </c>
      <c r="K5255">
        <v>618.29999999999995</v>
      </c>
      <c r="L5255">
        <v>24</v>
      </c>
      <c r="M5255">
        <v>1</v>
      </c>
      <c r="N5255">
        <f t="shared" si="202"/>
        <v>0</v>
      </c>
      <c r="O5255">
        <f t="shared" si="203"/>
        <v>0</v>
      </c>
      <c r="P5255" t="s">
        <v>12694</v>
      </c>
    </row>
    <row r="5256" spans="2:16" x14ac:dyDescent="0.25">
      <c r="B5256" t="s">
        <v>5261</v>
      </c>
      <c r="C5256" s="119" t="s">
        <v>60</v>
      </c>
      <c r="D5256" t="s">
        <v>11537</v>
      </c>
      <c r="E5256" t="s">
        <v>11530</v>
      </c>
      <c r="F5256" t="s">
        <v>11540</v>
      </c>
      <c r="G5256" t="s">
        <v>61</v>
      </c>
      <c r="H5256" t="s">
        <v>18</v>
      </c>
      <c r="I5256" t="s">
        <v>11541</v>
      </c>
      <c r="J5256">
        <v>2016</v>
      </c>
      <c r="K5256">
        <v>617.63</v>
      </c>
      <c r="L5256">
        <v>24</v>
      </c>
      <c r="M5256">
        <v>1</v>
      </c>
      <c r="N5256">
        <f t="shared" si="202"/>
        <v>0</v>
      </c>
      <c r="O5256">
        <f t="shared" si="203"/>
        <v>0</v>
      </c>
      <c r="P5256" t="s">
        <v>12694</v>
      </c>
    </row>
    <row r="5257" spans="2:16" x14ac:dyDescent="0.25">
      <c r="B5257" t="s">
        <v>5262</v>
      </c>
      <c r="C5257" s="119" t="s">
        <v>60</v>
      </c>
      <c r="D5257" t="s">
        <v>11537</v>
      </c>
      <c r="E5257" t="s">
        <v>11530</v>
      </c>
      <c r="F5257" t="s">
        <v>11540</v>
      </c>
      <c r="G5257" t="s">
        <v>61</v>
      </c>
      <c r="H5257" t="s">
        <v>18</v>
      </c>
      <c r="I5257" t="s">
        <v>11541</v>
      </c>
      <c r="J5257">
        <v>2016</v>
      </c>
      <c r="K5257">
        <v>646.23</v>
      </c>
      <c r="L5257">
        <v>21</v>
      </c>
      <c r="M5257">
        <v>1</v>
      </c>
      <c r="N5257">
        <f t="shared" si="202"/>
        <v>0</v>
      </c>
      <c r="O5257">
        <f t="shared" si="203"/>
        <v>0</v>
      </c>
      <c r="P5257" t="s">
        <v>12694</v>
      </c>
    </row>
    <row r="5258" spans="2:16" x14ac:dyDescent="0.25">
      <c r="B5258" t="s">
        <v>5263</v>
      </c>
      <c r="C5258" s="119" t="s">
        <v>60</v>
      </c>
      <c r="D5258" t="s">
        <v>11537</v>
      </c>
      <c r="E5258" t="s">
        <v>11530</v>
      </c>
      <c r="F5258" t="s">
        <v>11540</v>
      </c>
      <c r="G5258" t="s">
        <v>61</v>
      </c>
      <c r="H5258" t="s">
        <v>18</v>
      </c>
      <c r="I5258" t="s">
        <v>11541</v>
      </c>
      <c r="J5258">
        <v>2016</v>
      </c>
      <c r="K5258">
        <v>616.52</v>
      </c>
      <c r="L5258">
        <v>20</v>
      </c>
      <c r="M5258">
        <v>1</v>
      </c>
      <c r="N5258">
        <f t="shared" si="202"/>
        <v>0</v>
      </c>
      <c r="O5258">
        <f t="shared" si="203"/>
        <v>0</v>
      </c>
      <c r="P5258" t="s">
        <v>12694</v>
      </c>
    </row>
    <row r="5259" spans="2:16" x14ac:dyDescent="0.25">
      <c r="B5259" t="s">
        <v>5264</v>
      </c>
      <c r="C5259" s="119" t="s">
        <v>60</v>
      </c>
      <c r="D5259" t="s">
        <v>11537</v>
      </c>
      <c r="E5259" t="s">
        <v>11530</v>
      </c>
      <c r="F5259" t="s">
        <v>11540</v>
      </c>
      <c r="G5259" t="s">
        <v>61</v>
      </c>
      <c r="H5259" t="s">
        <v>18</v>
      </c>
      <c r="I5259" t="s">
        <v>11541</v>
      </c>
      <c r="J5259">
        <v>2016</v>
      </c>
      <c r="K5259">
        <v>616.55999999999995</v>
      </c>
      <c r="L5259">
        <v>20</v>
      </c>
      <c r="M5259">
        <v>1</v>
      </c>
      <c r="N5259">
        <f t="shared" ref="N5259:N5322" si="204">IF(K5259&lt;100,1,0)</f>
        <v>0</v>
      </c>
      <c r="O5259">
        <f t="shared" si="203"/>
        <v>0</v>
      </c>
      <c r="P5259" t="s">
        <v>12694</v>
      </c>
    </row>
    <row r="5260" spans="2:16" x14ac:dyDescent="0.25">
      <c r="B5260" t="s">
        <v>5265</v>
      </c>
      <c r="C5260" s="119" t="s">
        <v>60</v>
      </c>
      <c r="D5260" t="s">
        <v>11537</v>
      </c>
      <c r="E5260" t="s">
        <v>11530</v>
      </c>
      <c r="F5260" t="s">
        <v>11540</v>
      </c>
      <c r="G5260" t="s">
        <v>61</v>
      </c>
      <c r="H5260" t="s">
        <v>18</v>
      </c>
      <c r="I5260" t="s">
        <v>11541</v>
      </c>
      <c r="J5260">
        <v>2016</v>
      </c>
      <c r="K5260">
        <v>616.55999999999995</v>
      </c>
      <c r="L5260">
        <v>20</v>
      </c>
      <c r="M5260">
        <v>1</v>
      </c>
      <c r="N5260">
        <f t="shared" si="204"/>
        <v>0</v>
      </c>
      <c r="O5260">
        <f t="shared" si="203"/>
        <v>0</v>
      </c>
      <c r="P5260" t="s">
        <v>12694</v>
      </c>
    </row>
    <row r="5261" spans="2:16" x14ac:dyDescent="0.25">
      <c r="B5261" t="s">
        <v>5266</v>
      </c>
      <c r="C5261" s="119" t="s">
        <v>60</v>
      </c>
      <c r="D5261" t="s">
        <v>11537</v>
      </c>
      <c r="E5261" t="s">
        <v>11530</v>
      </c>
      <c r="F5261" t="s">
        <v>11540</v>
      </c>
      <c r="G5261" t="s">
        <v>61</v>
      </c>
      <c r="H5261" t="s">
        <v>18</v>
      </c>
      <c r="I5261" t="s">
        <v>11541</v>
      </c>
      <c r="J5261">
        <v>2016</v>
      </c>
      <c r="K5261">
        <v>616.44000000000005</v>
      </c>
      <c r="L5261">
        <v>19</v>
      </c>
      <c r="M5261">
        <v>1</v>
      </c>
      <c r="N5261">
        <f t="shared" si="204"/>
        <v>0</v>
      </c>
      <c r="O5261">
        <f t="shared" si="203"/>
        <v>0</v>
      </c>
      <c r="P5261" t="s">
        <v>12694</v>
      </c>
    </row>
    <row r="5262" spans="2:16" x14ac:dyDescent="0.25">
      <c r="B5262" t="s">
        <v>5267</v>
      </c>
      <c r="C5262" s="119" t="s">
        <v>60</v>
      </c>
      <c r="D5262" t="s">
        <v>11537</v>
      </c>
      <c r="E5262" t="s">
        <v>11530</v>
      </c>
      <c r="F5262" t="s">
        <v>11540</v>
      </c>
      <c r="G5262" t="s">
        <v>61</v>
      </c>
      <c r="H5262" t="s">
        <v>18</v>
      </c>
      <c r="I5262" t="s">
        <v>11541</v>
      </c>
      <c r="J5262">
        <v>2016</v>
      </c>
      <c r="K5262">
        <v>1261.76</v>
      </c>
      <c r="L5262">
        <v>20</v>
      </c>
      <c r="M5262">
        <v>1</v>
      </c>
      <c r="N5262">
        <f t="shared" si="204"/>
        <v>0</v>
      </c>
      <c r="O5262">
        <f t="shared" si="203"/>
        <v>0</v>
      </c>
      <c r="P5262" t="s">
        <v>12694</v>
      </c>
    </row>
    <row r="5263" spans="2:16" x14ac:dyDescent="0.25">
      <c r="B5263" t="s">
        <v>5268</v>
      </c>
      <c r="C5263" s="119" t="s">
        <v>60</v>
      </c>
      <c r="D5263" t="s">
        <v>11537</v>
      </c>
      <c r="E5263" t="s">
        <v>11530</v>
      </c>
      <c r="F5263" t="s">
        <v>11540</v>
      </c>
      <c r="G5263" t="s">
        <v>61</v>
      </c>
      <c r="H5263" t="s">
        <v>18</v>
      </c>
      <c r="I5263" t="s">
        <v>11541</v>
      </c>
      <c r="J5263">
        <v>2016</v>
      </c>
      <c r="K5263">
        <v>646.76</v>
      </c>
      <c r="L5263">
        <v>19</v>
      </c>
      <c r="M5263">
        <v>1</v>
      </c>
      <c r="N5263">
        <f t="shared" si="204"/>
        <v>0</v>
      </c>
      <c r="O5263">
        <f t="shared" si="203"/>
        <v>0</v>
      </c>
      <c r="P5263" t="s">
        <v>12694</v>
      </c>
    </row>
    <row r="5264" spans="2:16" x14ac:dyDescent="0.25">
      <c r="B5264" t="s">
        <v>5269</v>
      </c>
      <c r="C5264" s="119" t="s">
        <v>60</v>
      </c>
      <c r="D5264" t="s">
        <v>11539</v>
      </c>
      <c r="E5264" t="s">
        <v>11530</v>
      </c>
      <c r="F5264" t="s">
        <v>11540</v>
      </c>
      <c r="G5264" t="s">
        <v>61</v>
      </c>
      <c r="H5264" t="s">
        <v>18</v>
      </c>
      <c r="I5264" t="s">
        <v>11541</v>
      </c>
      <c r="J5264">
        <v>2016</v>
      </c>
      <c r="K5264">
        <v>648.5</v>
      </c>
      <c r="L5264">
        <v>32</v>
      </c>
      <c r="M5264">
        <v>1</v>
      </c>
      <c r="N5264">
        <f t="shared" si="204"/>
        <v>0</v>
      </c>
      <c r="O5264">
        <f t="shared" ref="O5264:O5327" si="205">IF(OR(L5264="",L5264&lt;=0),1,0)</f>
        <v>0</v>
      </c>
      <c r="P5264" t="s">
        <v>12694</v>
      </c>
    </row>
    <row r="5265" spans="2:16" x14ac:dyDescent="0.25">
      <c r="B5265" t="s">
        <v>5270</v>
      </c>
      <c r="C5265" s="119" t="s">
        <v>60</v>
      </c>
      <c r="D5265" t="s">
        <v>11537</v>
      </c>
      <c r="E5265" t="s">
        <v>11530</v>
      </c>
      <c r="F5265" t="s">
        <v>11540</v>
      </c>
      <c r="G5265" t="s">
        <v>61</v>
      </c>
      <c r="H5265" t="s">
        <v>18</v>
      </c>
      <c r="I5265" t="s">
        <v>11541</v>
      </c>
      <c r="J5265">
        <v>2016</v>
      </c>
      <c r="K5265">
        <v>617.91999999999996</v>
      </c>
      <c r="L5265">
        <v>21</v>
      </c>
      <c r="M5265">
        <v>1</v>
      </c>
      <c r="N5265">
        <f t="shared" si="204"/>
        <v>0</v>
      </c>
      <c r="O5265">
        <f t="shared" si="205"/>
        <v>0</v>
      </c>
      <c r="P5265" t="s">
        <v>12694</v>
      </c>
    </row>
    <row r="5266" spans="2:16" x14ac:dyDescent="0.25">
      <c r="B5266" t="s">
        <v>5271</v>
      </c>
      <c r="C5266" s="119" t="s">
        <v>60</v>
      </c>
      <c r="D5266" t="s">
        <v>11537</v>
      </c>
      <c r="E5266" t="s">
        <v>11530</v>
      </c>
      <c r="F5266" t="s">
        <v>11540</v>
      </c>
      <c r="G5266" t="s">
        <v>61</v>
      </c>
      <c r="H5266" t="s">
        <v>18</v>
      </c>
      <c r="I5266" t="s">
        <v>11541</v>
      </c>
      <c r="J5266">
        <v>2016</v>
      </c>
      <c r="K5266">
        <v>583.20000000000005</v>
      </c>
      <c r="L5266">
        <v>21</v>
      </c>
      <c r="M5266">
        <v>1</v>
      </c>
      <c r="N5266">
        <f t="shared" si="204"/>
        <v>0</v>
      </c>
      <c r="O5266">
        <f t="shared" si="205"/>
        <v>0</v>
      </c>
      <c r="P5266" t="s">
        <v>12694</v>
      </c>
    </row>
    <row r="5267" spans="2:16" x14ac:dyDescent="0.25">
      <c r="B5267" t="s">
        <v>5272</v>
      </c>
      <c r="C5267" s="119" t="s">
        <v>60</v>
      </c>
      <c r="D5267" t="s">
        <v>11537</v>
      </c>
      <c r="E5267" t="s">
        <v>11530</v>
      </c>
      <c r="F5267" t="s">
        <v>11540</v>
      </c>
      <c r="G5267" t="s">
        <v>61</v>
      </c>
      <c r="H5267" t="s">
        <v>18</v>
      </c>
      <c r="I5267" t="s">
        <v>11541</v>
      </c>
      <c r="J5267">
        <v>2016</v>
      </c>
      <c r="K5267">
        <v>582.91</v>
      </c>
      <c r="L5267">
        <v>19</v>
      </c>
      <c r="M5267">
        <v>1</v>
      </c>
      <c r="N5267">
        <f t="shared" si="204"/>
        <v>0</v>
      </c>
      <c r="O5267">
        <f t="shared" si="205"/>
        <v>0</v>
      </c>
      <c r="P5267" t="s">
        <v>12694</v>
      </c>
    </row>
    <row r="5268" spans="2:16" x14ac:dyDescent="0.25">
      <c r="B5268" t="s">
        <v>5273</v>
      </c>
      <c r="C5268" s="119" t="s">
        <v>60</v>
      </c>
      <c r="D5268" t="s">
        <v>11537</v>
      </c>
      <c r="E5268" t="s">
        <v>11530</v>
      </c>
      <c r="F5268" t="s">
        <v>11540</v>
      </c>
      <c r="G5268" t="s">
        <v>61</v>
      </c>
      <c r="H5268" t="s">
        <v>18</v>
      </c>
      <c r="I5268" t="s">
        <v>11541</v>
      </c>
      <c r="J5268">
        <v>2016</v>
      </c>
      <c r="K5268">
        <v>581.53</v>
      </c>
      <c r="L5268">
        <v>8</v>
      </c>
      <c r="M5268">
        <v>1</v>
      </c>
      <c r="N5268">
        <f t="shared" si="204"/>
        <v>0</v>
      </c>
      <c r="O5268">
        <f t="shared" si="205"/>
        <v>0</v>
      </c>
      <c r="P5268" t="s">
        <v>12694</v>
      </c>
    </row>
    <row r="5269" spans="2:16" x14ac:dyDescent="0.25">
      <c r="B5269" t="s">
        <v>5274</v>
      </c>
      <c r="C5269" s="119" t="s">
        <v>60</v>
      </c>
      <c r="D5269" t="s">
        <v>11537</v>
      </c>
      <c r="E5269" t="s">
        <v>11530</v>
      </c>
      <c r="F5269" t="s">
        <v>11540</v>
      </c>
      <c r="G5269" t="s">
        <v>61</v>
      </c>
      <c r="H5269" t="s">
        <v>18</v>
      </c>
      <c r="I5269" t="s">
        <v>11541</v>
      </c>
      <c r="J5269">
        <v>2016</v>
      </c>
      <c r="K5269">
        <v>648.17999999999995</v>
      </c>
      <c r="L5269">
        <v>30</v>
      </c>
      <c r="M5269">
        <v>1</v>
      </c>
      <c r="N5269">
        <f t="shared" si="204"/>
        <v>0</v>
      </c>
      <c r="O5269">
        <f t="shared" si="205"/>
        <v>0</v>
      </c>
      <c r="P5269" t="s">
        <v>12694</v>
      </c>
    </row>
    <row r="5270" spans="2:16" x14ac:dyDescent="0.25">
      <c r="B5270" t="s">
        <v>5275</v>
      </c>
      <c r="C5270" s="119" t="s">
        <v>60</v>
      </c>
      <c r="D5270" t="s">
        <v>11550</v>
      </c>
      <c r="E5270" t="s">
        <v>11530</v>
      </c>
      <c r="F5270" t="s">
        <v>11540</v>
      </c>
      <c r="G5270" t="s">
        <v>61</v>
      </c>
      <c r="H5270" t="s">
        <v>18</v>
      </c>
      <c r="I5270" t="s">
        <v>11541</v>
      </c>
      <c r="J5270">
        <v>2016</v>
      </c>
      <c r="K5270">
        <v>620.1</v>
      </c>
      <c r="L5270">
        <v>38</v>
      </c>
      <c r="M5270">
        <v>1</v>
      </c>
      <c r="N5270">
        <f t="shared" si="204"/>
        <v>0</v>
      </c>
      <c r="O5270">
        <f t="shared" si="205"/>
        <v>0</v>
      </c>
      <c r="P5270" t="s">
        <v>12694</v>
      </c>
    </row>
    <row r="5271" spans="2:16" x14ac:dyDescent="0.25">
      <c r="B5271" t="s">
        <v>5276</v>
      </c>
      <c r="C5271" s="119" t="s">
        <v>60</v>
      </c>
      <c r="D5271" t="s">
        <v>11550</v>
      </c>
      <c r="E5271" t="s">
        <v>11530</v>
      </c>
      <c r="F5271" t="s">
        <v>11540</v>
      </c>
      <c r="G5271" t="s">
        <v>61</v>
      </c>
      <c r="H5271" t="s">
        <v>18</v>
      </c>
      <c r="I5271" t="s">
        <v>11541</v>
      </c>
      <c r="J5271">
        <v>2016</v>
      </c>
      <c r="K5271">
        <v>621.91</v>
      </c>
      <c r="L5271">
        <v>52</v>
      </c>
      <c r="M5271">
        <v>1</v>
      </c>
      <c r="N5271">
        <f t="shared" si="204"/>
        <v>0</v>
      </c>
      <c r="O5271">
        <f t="shared" si="205"/>
        <v>0</v>
      </c>
      <c r="P5271" t="s">
        <v>12694</v>
      </c>
    </row>
    <row r="5272" spans="2:16" x14ac:dyDescent="0.25">
      <c r="B5272" t="s">
        <v>5277</v>
      </c>
      <c r="C5272" s="119" t="s">
        <v>60</v>
      </c>
      <c r="D5272" t="s">
        <v>11537</v>
      </c>
      <c r="E5272" t="s">
        <v>11530</v>
      </c>
      <c r="F5272" t="s">
        <v>11540</v>
      </c>
      <c r="G5272" t="s">
        <v>61</v>
      </c>
      <c r="H5272" t="s">
        <v>18</v>
      </c>
      <c r="I5272" t="s">
        <v>11541</v>
      </c>
      <c r="J5272">
        <v>2016</v>
      </c>
      <c r="K5272">
        <v>648.5</v>
      </c>
      <c r="L5272">
        <v>32</v>
      </c>
      <c r="M5272">
        <v>1</v>
      </c>
      <c r="N5272">
        <f t="shared" si="204"/>
        <v>0</v>
      </c>
      <c r="O5272">
        <f t="shared" si="205"/>
        <v>0</v>
      </c>
      <c r="P5272" t="s">
        <v>12694</v>
      </c>
    </row>
    <row r="5273" spans="2:16" x14ac:dyDescent="0.25">
      <c r="B5273" t="s">
        <v>5278</v>
      </c>
      <c r="C5273" s="119" t="s">
        <v>60</v>
      </c>
      <c r="D5273" t="s">
        <v>11546</v>
      </c>
      <c r="E5273" t="s">
        <v>11530</v>
      </c>
      <c r="F5273" t="s">
        <v>11540</v>
      </c>
      <c r="G5273" t="s">
        <v>61</v>
      </c>
      <c r="H5273" t="s">
        <v>18</v>
      </c>
      <c r="I5273" t="s">
        <v>11541</v>
      </c>
      <c r="J5273">
        <v>2016</v>
      </c>
      <c r="K5273">
        <v>619.34</v>
      </c>
      <c r="L5273">
        <v>29</v>
      </c>
      <c r="M5273">
        <v>1</v>
      </c>
      <c r="N5273">
        <f t="shared" si="204"/>
        <v>0</v>
      </c>
      <c r="O5273">
        <f t="shared" si="205"/>
        <v>0</v>
      </c>
      <c r="P5273" t="s">
        <v>12694</v>
      </c>
    </row>
    <row r="5274" spans="2:16" x14ac:dyDescent="0.25">
      <c r="B5274" t="s">
        <v>5279</v>
      </c>
      <c r="C5274" s="119" t="s">
        <v>60</v>
      </c>
      <c r="D5274" t="s">
        <v>11537</v>
      </c>
      <c r="E5274" t="s">
        <v>11530</v>
      </c>
      <c r="F5274" t="s">
        <v>11540</v>
      </c>
      <c r="G5274" t="s">
        <v>61</v>
      </c>
      <c r="H5274" t="s">
        <v>18</v>
      </c>
      <c r="I5274" t="s">
        <v>11541</v>
      </c>
      <c r="J5274">
        <v>2016</v>
      </c>
      <c r="K5274">
        <v>646.72</v>
      </c>
      <c r="L5274">
        <v>19</v>
      </c>
      <c r="M5274">
        <v>1</v>
      </c>
      <c r="N5274">
        <f t="shared" si="204"/>
        <v>0</v>
      </c>
      <c r="O5274">
        <f t="shared" si="205"/>
        <v>0</v>
      </c>
      <c r="P5274" t="s">
        <v>12694</v>
      </c>
    </row>
    <row r="5275" spans="2:16" x14ac:dyDescent="0.25">
      <c r="B5275" t="s">
        <v>5280</v>
      </c>
      <c r="C5275" s="119" t="s">
        <v>60</v>
      </c>
      <c r="D5275" t="s">
        <v>11537</v>
      </c>
      <c r="E5275" t="s">
        <v>11530</v>
      </c>
      <c r="F5275" t="s">
        <v>11540</v>
      </c>
      <c r="G5275" t="s">
        <v>61</v>
      </c>
      <c r="H5275" t="s">
        <v>18</v>
      </c>
      <c r="I5275" t="s">
        <v>11541</v>
      </c>
      <c r="J5275">
        <v>2016</v>
      </c>
      <c r="K5275">
        <v>647.73</v>
      </c>
      <c r="L5275">
        <v>26</v>
      </c>
      <c r="M5275">
        <v>1</v>
      </c>
      <c r="N5275">
        <f t="shared" si="204"/>
        <v>0</v>
      </c>
      <c r="O5275">
        <f t="shared" si="205"/>
        <v>0</v>
      </c>
      <c r="P5275" t="s">
        <v>12694</v>
      </c>
    </row>
    <row r="5276" spans="2:16" x14ac:dyDescent="0.25">
      <c r="B5276" t="s">
        <v>5281</v>
      </c>
      <c r="C5276" s="119" t="s">
        <v>60</v>
      </c>
      <c r="D5276" t="s">
        <v>11537</v>
      </c>
      <c r="E5276" t="s">
        <v>11530</v>
      </c>
      <c r="F5276" t="s">
        <v>11540</v>
      </c>
      <c r="G5276" t="s">
        <v>61</v>
      </c>
      <c r="H5276" t="s">
        <v>18</v>
      </c>
      <c r="I5276" t="s">
        <v>11541</v>
      </c>
      <c r="J5276">
        <v>2016</v>
      </c>
      <c r="K5276">
        <v>646.69000000000005</v>
      </c>
      <c r="L5276">
        <v>18</v>
      </c>
      <c r="M5276">
        <v>1</v>
      </c>
      <c r="N5276">
        <f t="shared" si="204"/>
        <v>0</v>
      </c>
      <c r="O5276">
        <f t="shared" si="205"/>
        <v>0</v>
      </c>
      <c r="P5276" t="s">
        <v>12694</v>
      </c>
    </row>
    <row r="5277" spans="2:16" x14ac:dyDescent="0.25">
      <c r="B5277" t="s">
        <v>5282</v>
      </c>
      <c r="C5277" s="119" t="s">
        <v>60</v>
      </c>
      <c r="D5277" t="s">
        <v>11550</v>
      </c>
      <c r="E5277" t="s">
        <v>11530</v>
      </c>
      <c r="F5277" t="s">
        <v>11540</v>
      </c>
      <c r="G5277" t="s">
        <v>61</v>
      </c>
      <c r="H5277" t="s">
        <v>18</v>
      </c>
      <c r="I5277" t="s">
        <v>11541</v>
      </c>
      <c r="J5277">
        <v>2016</v>
      </c>
      <c r="K5277">
        <v>647.29</v>
      </c>
      <c r="L5277">
        <v>18</v>
      </c>
      <c r="M5277">
        <v>1</v>
      </c>
      <c r="N5277">
        <f t="shared" si="204"/>
        <v>0</v>
      </c>
      <c r="O5277">
        <f t="shared" si="205"/>
        <v>0</v>
      </c>
      <c r="P5277" t="s">
        <v>12694</v>
      </c>
    </row>
    <row r="5278" spans="2:16" x14ac:dyDescent="0.25">
      <c r="B5278" t="s">
        <v>5283</v>
      </c>
      <c r="C5278" s="119" t="s">
        <v>60</v>
      </c>
      <c r="D5278" t="s">
        <v>11550</v>
      </c>
      <c r="E5278" t="s">
        <v>11530</v>
      </c>
      <c r="F5278" t="s">
        <v>11540</v>
      </c>
      <c r="G5278" t="s">
        <v>61</v>
      </c>
      <c r="H5278" t="s">
        <v>18</v>
      </c>
      <c r="I5278" t="s">
        <v>11541</v>
      </c>
      <c r="J5278">
        <v>2016</v>
      </c>
      <c r="K5278">
        <v>648.84</v>
      </c>
      <c r="L5278">
        <v>22</v>
      </c>
      <c r="M5278">
        <v>1</v>
      </c>
      <c r="N5278">
        <f t="shared" si="204"/>
        <v>0</v>
      </c>
      <c r="O5278">
        <f t="shared" si="205"/>
        <v>0</v>
      </c>
      <c r="P5278" t="s">
        <v>12694</v>
      </c>
    </row>
    <row r="5279" spans="2:16" x14ac:dyDescent="0.25">
      <c r="B5279" t="s">
        <v>5284</v>
      </c>
      <c r="C5279" s="119" t="s">
        <v>60</v>
      </c>
      <c r="D5279" t="s">
        <v>11550</v>
      </c>
      <c r="E5279" t="s">
        <v>11530</v>
      </c>
      <c r="F5279" t="s">
        <v>11540</v>
      </c>
      <c r="G5279" t="s">
        <v>61</v>
      </c>
      <c r="H5279" t="s">
        <v>18</v>
      </c>
      <c r="I5279" t="s">
        <v>11541</v>
      </c>
      <c r="J5279">
        <v>2016</v>
      </c>
      <c r="K5279">
        <v>2081.17</v>
      </c>
      <c r="L5279">
        <v>25</v>
      </c>
      <c r="M5279">
        <v>1</v>
      </c>
      <c r="N5279">
        <f t="shared" si="204"/>
        <v>0</v>
      </c>
      <c r="O5279">
        <f t="shared" si="205"/>
        <v>0</v>
      </c>
      <c r="P5279" t="s">
        <v>12694</v>
      </c>
    </row>
    <row r="5280" spans="2:16" x14ac:dyDescent="0.25">
      <c r="B5280" t="s">
        <v>5285</v>
      </c>
      <c r="C5280" s="119" t="s">
        <v>60</v>
      </c>
      <c r="D5280" t="s">
        <v>11550</v>
      </c>
      <c r="E5280" t="s">
        <v>11530</v>
      </c>
      <c r="F5280" t="s">
        <v>11540</v>
      </c>
      <c r="G5280" t="s">
        <v>61</v>
      </c>
      <c r="H5280" t="s">
        <v>18</v>
      </c>
      <c r="I5280" t="s">
        <v>11541</v>
      </c>
      <c r="J5280">
        <v>2016</v>
      </c>
      <c r="K5280">
        <v>647.79999999999995</v>
      </c>
      <c r="L5280">
        <v>22</v>
      </c>
      <c r="M5280">
        <v>1</v>
      </c>
      <c r="N5280">
        <f t="shared" si="204"/>
        <v>0</v>
      </c>
      <c r="O5280">
        <f t="shared" si="205"/>
        <v>0</v>
      </c>
      <c r="P5280" t="s">
        <v>12694</v>
      </c>
    </row>
    <row r="5281" spans="2:16" x14ac:dyDescent="0.25">
      <c r="B5281" t="s">
        <v>5286</v>
      </c>
      <c r="C5281" s="119" t="s">
        <v>60</v>
      </c>
      <c r="D5281" t="s">
        <v>11550</v>
      </c>
      <c r="E5281" t="s">
        <v>11530</v>
      </c>
      <c r="F5281" t="s">
        <v>11540</v>
      </c>
      <c r="G5281" t="s">
        <v>61</v>
      </c>
      <c r="H5281" t="s">
        <v>18</v>
      </c>
      <c r="I5281" t="s">
        <v>11541</v>
      </c>
      <c r="J5281">
        <v>2016</v>
      </c>
      <c r="K5281">
        <v>647.67999999999995</v>
      </c>
      <c r="L5281">
        <v>21</v>
      </c>
      <c r="M5281">
        <v>1</v>
      </c>
      <c r="N5281">
        <f t="shared" si="204"/>
        <v>0</v>
      </c>
      <c r="O5281">
        <f t="shared" si="205"/>
        <v>0</v>
      </c>
      <c r="P5281" t="s">
        <v>12694</v>
      </c>
    </row>
    <row r="5282" spans="2:16" x14ac:dyDescent="0.25">
      <c r="B5282" t="s">
        <v>5287</v>
      </c>
      <c r="C5282" s="119" t="s">
        <v>60</v>
      </c>
      <c r="D5282" t="s">
        <v>11537</v>
      </c>
      <c r="E5282" t="s">
        <v>11530</v>
      </c>
      <c r="F5282" t="s">
        <v>11540</v>
      </c>
      <c r="G5282" t="s">
        <v>61</v>
      </c>
      <c r="H5282" t="s">
        <v>18</v>
      </c>
      <c r="I5282" t="s">
        <v>11541</v>
      </c>
      <c r="J5282">
        <v>2016</v>
      </c>
      <c r="K5282">
        <v>647.97</v>
      </c>
      <c r="L5282">
        <v>28</v>
      </c>
      <c r="M5282">
        <v>1</v>
      </c>
      <c r="N5282">
        <f t="shared" si="204"/>
        <v>0</v>
      </c>
      <c r="O5282">
        <f t="shared" si="205"/>
        <v>0</v>
      </c>
      <c r="P5282" t="s">
        <v>12694</v>
      </c>
    </row>
    <row r="5283" spans="2:16" x14ac:dyDescent="0.25">
      <c r="B5283" t="s">
        <v>5288</v>
      </c>
      <c r="C5283" s="119" t="s">
        <v>60</v>
      </c>
      <c r="D5283" t="s">
        <v>11537</v>
      </c>
      <c r="E5283" t="s">
        <v>11530</v>
      </c>
      <c r="F5283" t="s">
        <v>11540</v>
      </c>
      <c r="G5283" t="s">
        <v>61</v>
      </c>
      <c r="H5283" t="s">
        <v>18</v>
      </c>
      <c r="I5283" t="s">
        <v>11541</v>
      </c>
      <c r="J5283">
        <v>2016</v>
      </c>
      <c r="K5283">
        <v>616.76</v>
      </c>
      <c r="L5283">
        <v>21</v>
      </c>
      <c r="M5283">
        <v>1</v>
      </c>
      <c r="N5283">
        <f t="shared" si="204"/>
        <v>0</v>
      </c>
      <c r="O5283">
        <f t="shared" si="205"/>
        <v>0</v>
      </c>
      <c r="P5283" t="s">
        <v>12694</v>
      </c>
    </row>
    <row r="5284" spans="2:16" x14ac:dyDescent="0.25">
      <c r="B5284" t="s">
        <v>5289</v>
      </c>
      <c r="C5284" s="119" t="s">
        <v>60</v>
      </c>
      <c r="D5284" t="s">
        <v>11537</v>
      </c>
      <c r="E5284" t="s">
        <v>11530</v>
      </c>
      <c r="F5284" t="s">
        <v>11540</v>
      </c>
      <c r="G5284" t="s">
        <v>61</v>
      </c>
      <c r="H5284" t="s">
        <v>18</v>
      </c>
      <c r="I5284" t="s">
        <v>11541</v>
      </c>
      <c r="J5284">
        <v>2016</v>
      </c>
      <c r="K5284">
        <v>706.46</v>
      </c>
      <c r="L5284">
        <v>31</v>
      </c>
      <c r="M5284">
        <v>1</v>
      </c>
      <c r="N5284">
        <f t="shared" si="204"/>
        <v>0</v>
      </c>
      <c r="O5284">
        <f t="shared" si="205"/>
        <v>0</v>
      </c>
      <c r="P5284" t="s">
        <v>12694</v>
      </c>
    </row>
    <row r="5285" spans="2:16" x14ac:dyDescent="0.25">
      <c r="B5285" t="s">
        <v>5290</v>
      </c>
      <c r="C5285" s="119" t="s">
        <v>60</v>
      </c>
      <c r="D5285" t="s">
        <v>11537</v>
      </c>
      <c r="E5285" t="s">
        <v>11530</v>
      </c>
      <c r="F5285" t="s">
        <v>11540</v>
      </c>
      <c r="G5285" t="s">
        <v>61</v>
      </c>
      <c r="H5285" t="s">
        <v>18</v>
      </c>
      <c r="I5285" t="s">
        <v>11541</v>
      </c>
      <c r="J5285">
        <v>2016</v>
      </c>
      <c r="K5285">
        <v>585.11</v>
      </c>
      <c r="L5285">
        <v>33</v>
      </c>
      <c r="M5285">
        <v>1</v>
      </c>
      <c r="N5285">
        <f t="shared" si="204"/>
        <v>0</v>
      </c>
      <c r="O5285">
        <f t="shared" si="205"/>
        <v>0</v>
      </c>
      <c r="P5285" t="s">
        <v>12694</v>
      </c>
    </row>
    <row r="5286" spans="2:16" x14ac:dyDescent="0.25">
      <c r="B5286" t="s">
        <v>5291</v>
      </c>
      <c r="C5286" s="119" t="s">
        <v>60</v>
      </c>
      <c r="D5286" t="s">
        <v>11537</v>
      </c>
      <c r="E5286" t="s">
        <v>11530</v>
      </c>
      <c r="F5286" t="s">
        <v>11540</v>
      </c>
      <c r="G5286" t="s">
        <v>61</v>
      </c>
      <c r="H5286" t="s">
        <v>18</v>
      </c>
      <c r="I5286" t="s">
        <v>11541</v>
      </c>
      <c r="J5286">
        <v>2016</v>
      </c>
      <c r="K5286">
        <v>705.11</v>
      </c>
      <c r="L5286">
        <v>34</v>
      </c>
      <c r="M5286">
        <v>1</v>
      </c>
      <c r="N5286">
        <f t="shared" si="204"/>
        <v>0</v>
      </c>
      <c r="O5286">
        <f t="shared" si="205"/>
        <v>0</v>
      </c>
      <c r="P5286" t="s">
        <v>12694</v>
      </c>
    </row>
    <row r="5287" spans="2:16" x14ac:dyDescent="0.25">
      <c r="B5287" t="s">
        <v>5292</v>
      </c>
      <c r="C5287" s="119" t="s">
        <v>60</v>
      </c>
      <c r="D5287" t="s">
        <v>11537</v>
      </c>
      <c r="E5287" t="s">
        <v>11530</v>
      </c>
      <c r="F5287" t="s">
        <v>11540</v>
      </c>
      <c r="G5287" t="s">
        <v>61</v>
      </c>
      <c r="H5287" t="s">
        <v>18</v>
      </c>
      <c r="I5287" t="s">
        <v>11541</v>
      </c>
      <c r="J5287">
        <v>2016</v>
      </c>
      <c r="K5287">
        <v>585.11</v>
      </c>
      <c r="L5287">
        <v>33</v>
      </c>
      <c r="M5287">
        <v>1</v>
      </c>
      <c r="N5287">
        <f t="shared" si="204"/>
        <v>0</v>
      </c>
      <c r="O5287">
        <f t="shared" si="205"/>
        <v>0</v>
      </c>
      <c r="P5287" t="s">
        <v>12694</v>
      </c>
    </row>
    <row r="5288" spans="2:16" x14ac:dyDescent="0.25">
      <c r="B5288" t="s">
        <v>5293</v>
      </c>
      <c r="C5288" s="119" t="s">
        <v>60</v>
      </c>
      <c r="D5288" t="s">
        <v>11537</v>
      </c>
      <c r="E5288" t="s">
        <v>11530</v>
      </c>
      <c r="F5288" t="s">
        <v>11540</v>
      </c>
      <c r="G5288" t="s">
        <v>61</v>
      </c>
      <c r="H5288" t="s">
        <v>18</v>
      </c>
      <c r="I5288" t="s">
        <v>11541</v>
      </c>
      <c r="J5288">
        <v>2016</v>
      </c>
      <c r="K5288">
        <v>617.01</v>
      </c>
      <c r="L5288">
        <v>23</v>
      </c>
      <c r="M5288">
        <v>1</v>
      </c>
      <c r="N5288">
        <f t="shared" si="204"/>
        <v>0</v>
      </c>
      <c r="O5288">
        <f t="shared" si="205"/>
        <v>0</v>
      </c>
      <c r="P5288" t="s">
        <v>12694</v>
      </c>
    </row>
    <row r="5289" spans="2:16" x14ac:dyDescent="0.25">
      <c r="B5289" t="s">
        <v>5294</v>
      </c>
      <c r="C5289" s="119" t="s">
        <v>60</v>
      </c>
      <c r="D5289" t="s">
        <v>11537</v>
      </c>
      <c r="E5289" t="s">
        <v>11530</v>
      </c>
      <c r="F5289" t="s">
        <v>11540</v>
      </c>
      <c r="G5289" t="s">
        <v>61</v>
      </c>
      <c r="H5289" t="s">
        <v>18</v>
      </c>
      <c r="I5289" t="s">
        <v>11533</v>
      </c>
      <c r="J5289">
        <v>2016</v>
      </c>
      <c r="K5289">
        <v>744.62</v>
      </c>
      <c r="L5289">
        <v>29</v>
      </c>
      <c r="M5289">
        <v>1</v>
      </c>
      <c r="N5289">
        <f t="shared" si="204"/>
        <v>0</v>
      </c>
      <c r="O5289">
        <f t="shared" si="205"/>
        <v>0</v>
      </c>
      <c r="P5289" t="s">
        <v>12694</v>
      </c>
    </row>
    <row r="5290" spans="2:16" x14ac:dyDescent="0.25">
      <c r="B5290" t="s">
        <v>5295</v>
      </c>
      <c r="C5290" s="119" t="s">
        <v>60</v>
      </c>
      <c r="D5290" t="s">
        <v>11537</v>
      </c>
      <c r="E5290" t="s">
        <v>11530</v>
      </c>
      <c r="F5290" t="s">
        <v>11540</v>
      </c>
      <c r="G5290" t="s">
        <v>61</v>
      </c>
      <c r="H5290" t="s">
        <v>18</v>
      </c>
      <c r="I5290" t="s">
        <v>11541</v>
      </c>
      <c r="J5290">
        <v>2016</v>
      </c>
      <c r="K5290">
        <v>648.97</v>
      </c>
      <c r="L5290">
        <v>23</v>
      </c>
      <c r="M5290">
        <v>1</v>
      </c>
      <c r="N5290">
        <f t="shared" si="204"/>
        <v>0</v>
      </c>
      <c r="O5290">
        <f t="shared" si="205"/>
        <v>0</v>
      </c>
      <c r="P5290" t="s">
        <v>12694</v>
      </c>
    </row>
    <row r="5291" spans="2:16" x14ac:dyDescent="0.25">
      <c r="B5291" t="s">
        <v>5296</v>
      </c>
      <c r="C5291" s="119" t="s">
        <v>60</v>
      </c>
      <c r="D5291" t="s">
        <v>11537</v>
      </c>
      <c r="E5291" t="s">
        <v>11530</v>
      </c>
      <c r="F5291" t="s">
        <v>11540</v>
      </c>
      <c r="G5291" t="s">
        <v>61</v>
      </c>
      <c r="H5291" t="s">
        <v>18</v>
      </c>
      <c r="I5291" t="s">
        <v>11541</v>
      </c>
      <c r="J5291">
        <v>2016</v>
      </c>
      <c r="K5291">
        <v>648.97</v>
      </c>
      <c r="L5291">
        <v>23</v>
      </c>
      <c r="M5291">
        <v>1</v>
      </c>
      <c r="N5291">
        <f t="shared" si="204"/>
        <v>0</v>
      </c>
      <c r="O5291">
        <f t="shared" si="205"/>
        <v>0</v>
      </c>
      <c r="P5291" t="s">
        <v>12694</v>
      </c>
    </row>
    <row r="5292" spans="2:16" x14ac:dyDescent="0.25">
      <c r="B5292" t="s">
        <v>5297</v>
      </c>
      <c r="C5292" s="119" t="s">
        <v>60</v>
      </c>
      <c r="D5292" t="s">
        <v>11537</v>
      </c>
      <c r="E5292" t="s">
        <v>11530</v>
      </c>
      <c r="F5292" t="s">
        <v>11540</v>
      </c>
      <c r="G5292" t="s">
        <v>61</v>
      </c>
      <c r="H5292" t="s">
        <v>18</v>
      </c>
      <c r="I5292" t="s">
        <v>11541</v>
      </c>
      <c r="J5292">
        <v>2016</v>
      </c>
      <c r="K5292">
        <v>648.97</v>
      </c>
      <c r="L5292">
        <v>23</v>
      </c>
      <c r="M5292">
        <v>1</v>
      </c>
      <c r="N5292">
        <f t="shared" si="204"/>
        <v>0</v>
      </c>
      <c r="O5292">
        <f t="shared" si="205"/>
        <v>0</v>
      </c>
      <c r="P5292" t="s">
        <v>12694</v>
      </c>
    </row>
    <row r="5293" spans="2:16" x14ac:dyDescent="0.25">
      <c r="B5293" t="s">
        <v>5298</v>
      </c>
      <c r="C5293" s="119" t="s">
        <v>60</v>
      </c>
      <c r="D5293" t="s">
        <v>11539</v>
      </c>
      <c r="E5293" t="s">
        <v>11530</v>
      </c>
      <c r="F5293" t="s">
        <v>11540</v>
      </c>
      <c r="G5293" t="s">
        <v>61</v>
      </c>
      <c r="H5293" t="s">
        <v>18</v>
      </c>
      <c r="I5293" t="s">
        <v>11541</v>
      </c>
      <c r="J5293">
        <v>2016</v>
      </c>
      <c r="K5293">
        <v>650.65</v>
      </c>
      <c r="L5293">
        <v>36</v>
      </c>
      <c r="M5293">
        <v>1</v>
      </c>
      <c r="N5293">
        <f t="shared" si="204"/>
        <v>0</v>
      </c>
      <c r="O5293">
        <f t="shared" si="205"/>
        <v>0</v>
      </c>
      <c r="P5293" t="s">
        <v>12694</v>
      </c>
    </row>
    <row r="5294" spans="2:16" x14ac:dyDescent="0.25">
      <c r="B5294" t="s">
        <v>5299</v>
      </c>
      <c r="C5294" s="119" t="s">
        <v>60</v>
      </c>
      <c r="D5294" t="s">
        <v>11546</v>
      </c>
      <c r="E5294" t="s">
        <v>11530</v>
      </c>
      <c r="F5294" t="s">
        <v>11540</v>
      </c>
      <c r="G5294" t="s">
        <v>61</v>
      </c>
      <c r="H5294" t="s">
        <v>18</v>
      </c>
      <c r="I5294" t="s">
        <v>11533</v>
      </c>
      <c r="J5294">
        <v>2016</v>
      </c>
      <c r="K5294">
        <v>619.02</v>
      </c>
      <c r="L5294">
        <v>17</v>
      </c>
      <c r="M5294">
        <v>1</v>
      </c>
      <c r="N5294">
        <f t="shared" si="204"/>
        <v>0</v>
      </c>
      <c r="O5294">
        <f t="shared" si="205"/>
        <v>0</v>
      </c>
      <c r="P5294" t="s">
        <v>12694</v>
      </c>
    </row>
    <row r="5295" spans="2:16" x14ac:dyDescent="0.25">
      <c r="B5295" t="s">
        <v>5300</v>
      </c>
      <c r="C5295" s="119" t="s">
        <v>60</v>
      </c>
      <c r="D5295" t="s">
        <v>11550</v>
      </c>
      <c r="E5295" t="s">
        <v>11530</v>
      </c>
      <c r="F5295" t="s">
        <v>11540</v>
      </c>
      <c r="G5295" t="s">
        <v>61</v>
      </c>
      <c r="H5295" t="s">
        <v>18</v>
      </c>
      <c r="I5295" t="s">
        <v>11533</v>
      </c>
      <c r="J5295">
        <v>2016</v>
      </c>
      <c r="K5295">
        <v>622.07000000000005</v>
      </c>
      <c r="L5295">
        <v>29</v>
      </c>
      <c r="M5295">
        <v>1</v>
      </c>
      <c r="N5295">
        <f t="shared" si="204"/>
        <v>0</v>
      </c>
      <c r="O5295">
        <f t="shared" si="205"/>
        <v>0</v>
      </c>
      <c r="P5295" t="s">
        <v>12694</v>
      </c>
    </row>
    <row r="5296" spans="2:16" x14ac:dyDescent="0.25">
      <c r="B5296" t="s">
        <v>5301</v>
      </c>
      <c r="C5296" s="119" t="s">
        <v>60</v>
      </c>
      <c r="D5296" t="s">
        <v>11550</v>
      </c>
      <c r="E5296" t="s">
        <v>11530</v>
      </c>
      <c r="F5296" t="s">
        <v>11540</v>
      </c>
      <c r="G5296" t="s">
        <v>61</v>
      </c>
      <c r="H5296" t="s">
        <v>18</v>
      </c>
      <c r="I5296" t="s">
        <v>11533</v>
      </c>
      <c r="J5296">
        <v>2016</v>
      </c>
      <c r="K5296">
        <v>619.52</v>
      </c>
      <c r="L5296">
        <v>19</v>
      </c>
      <c r="M5296">
        <v>1</v>
      </c>
      <c r="N5296">
        <f t="shared" si="204"/>
        <v>0</v>
      </c>
      <c r="O5296">
        <f t="shared" si="205"/>
        <v>0</v>
      </c>
      <c r="P5296" t="s">
        <v>12694</v>
      </c>
    </row>
    <row r="5297" spans="2:16" x14ac:dyDescent="0.25">
      <c r="B5297" t="s">
        <v>5302</v>
      </c>
      <c r="C5297" s="119" t="s">
        <v>60</v>
      </c>
      <c r="D5297" t="s">
        <v>11550</v>
      </c>
      <c r="E5297" t="s">
        <v>11530</v>
      </c>
      <c r="F5297" t="s">
        <v>11540</v>
      </c>
      <c r="G5297" t="s">
        <v>61</v>
      </c>
      <c r="H5297" t="s">
        <v>18</v>
      </c>
      <c r="I5297" t="s">
        <v>11541</v>
      </c>
      <c r="J5297">
        <v>2016</v>
      </c>
      <c r="K5297">
        <v>617.76</v>
      </c>
      <c r="L5297">
        <v>24</v>
      </c>
      <c r="M5297">
        <v>1</v>
      </c>
      <c r="N5297">
        <f t="shared" si="204"/>
        <v>0</v>
      </c>
      <c r="O5297">
        <f t="shared" si="205"/>
        <v>0</v>
      </c>
      <c r="P5297" t="s">
        <v>12694</v>
      </c>
    </row>
    <row r="5298" spans="2:16" x14ac:dyDescent="0.25">
      <c r="B5298" t="s">
        <v>5303</v>
      </c>
      <c r="C5298" s="119" t="s">
        <v>60</v>
      </c>
      <c r="D5298" t="s">
        <v>11563</v>
      </c>
      <c r="E5298" t="s">
        <v>11530</v>
      </c>
      <c r="F5298" t="s">
        <v>11540</v>
      </c>
      <c r="G5298" t="s">
        <v>61</v>
      </c>
      <c r="H5298" t="s">
        <v>18</v>
      </c>
      <c r="I5298" t="s">
        <v>11541</v>
      </c>
      <c r="J5298">
        <v>2016</v>
      </c>
      <c r="K5298">
        <v>650.76</v>
      </c>
      <c r="L5298">
        <v>48</v>
      </c>
      <c r="M5298">
        <v>1</v>
      </c>
      <c r="N5298">
        <f t="shared" si="204"/>
        <v>0</v>
      </c>
      <c r="O5298">
        <f t="shared" si="205"/>
        <v>0</v>
      </c>
      <c r="P5298" t="s">
        <v>12694</v>
      </c>
    </row>
    <row r="5299" spans="2:16" x14ac:dyDescent="0.25">
      <c r="B5299" t="s">
        <v>5304</v>
      </c>
      <c r="C5299" s="119" t="s">
        <v>60</v>
      </c>
      <c r="D5299" t="s">
        <v>11563</v>
      </c>
      <c r="E5299" t="s">
        <v>11530</v>
      </c>
      <c r="F5299" t="s">
        <v>11540</v>
      </c>
      <c r="G5299" t="s">
        <v>61</v>
      </c>
      <c r="H5299" t="s">
        <v>18</v>
      </c>
      <c r="I5299" t="s">
        <v>11541</v>
      </c>
      <c r="J5299">
        <v>2016</v>
      </c>
      <c r="K5299">
        <v>620.55999999999995</v>
      </c>
      <c r="L5299">
        <v>49</v>
      </c>
      <c r="M5299">
        <v>1</v>
      </c>
      <c r="N5299">
        <f t="shared" si="204"/>
        <v>0</v>
      </c>
      <c r="O5299">
        <f t="shared" si="205"/>
        <v>0</v>
      </c>
      <c r="P5299" t="s">
        <v>12694</v>
      </c>
    </row>
    <row r="5300" spans="2:16" x14ac:dyDescent="0.25">
      <c r="B5300" t="s">
        <v>5305</v>
      </c>
      <c r="C5300" s="119" t="s">
        <v>60</v>
      </c>
      <c r="D5300" t="s">
        <v>11537</v>
      </c>
      <c r="E5300" t="s">
        <v>11530</v>
      </c>
      <c r="F5300" t="s">
        <v>11540</v>
      </c>
      <c r="G5300" t="s">
        <v>61</v>
      </c>
      <c r="H5300" t="s">
        <v>18</v>
      </c>
      <c r="I5300" t="s">
        <v>11541</v>
      </c>
      <c r="J5300">
        <v>2016</v>
      </c>
      <c r="K5300">
        <v>618.94000000000005</v>
      </c>
      <c r="L5300">
        <v>38</v>
      </c>
      <c r="M5300">
        <v>1</v>
      </c>
      <c r="N5300">
        <f t="shared" si="204"/>
        <v>0</v>
      </c>
      <c r="O5300">
        <f t="shared" si="205"/>
        <v>0</v>
      </c>
      <c r="P5300" t="s">
        <v>12694</v>
      </c>
    </row>
    <row r="5301" spans="2:16" x14ac:dyDescent="0.25">
      <c r="B5301" t="s">
        <v>5306</v>
      </c>
      <c r="C5301" s="119" t="s">
        <v>60</v>
      </c>
      <c r="D5301" t="s">
        <v>11537</v>
      </c>
      <c r="E5301" t="s">
        <v>11530</v>
      </c>
      <c r="F5301" t="s">
        <v>11540</v>
      </c>
      <c r="G5301" t="s">
        <v>61</v>
      </c>
      <c r="H5301" t="s">
        <v>18</v>
      </c>
      <c r="I5301" t="s">
        <v>11541</v>
      </c>
      <c r="J5301">
        <v>2016</v>
      </c>
      <c r="K5301">
        <v>617.65</v>
      </c>
      <c r="L5301">
        <v>28</v>
      </c>
      <c r="M5301">
        <v>1</v>
      </c>
      <c r="N5301">
        <f t="shared" si="204"/>
        <v>0</v>
      </c>
      <c r="O5301">
        <f t="shared" si="205"/>
        <v>0</v>
      </c>
      <c r="P5301" t="s">
        <v>12694</v>
      </c>
    </row>
    <row r="5302" spans="2:16" x14ac:dyDescent="0.25">
      <c r="B5302" t="s">
        <v>5307</v>
      </c>
      <c r="C5302" s="119" t="s">
        <v>60</v>
      </c>
      <c r="D5302" t="s">
        <v>11537</v>
      </c>
      <c r="E5302" t="s">
        <v>11530</v>
      </c>
      <c r="F5302" t="s">
        <v>11540</v>
      </c>
      <c r="G5302" t="s">
        <v>61</v>
      </c>
      <c r="H5302" t="s">
        <v>18</v>
      </c>
      <c r="I5302" t="s">
        <v>11541</v>
      </c>
      <c r="J5302">
        <v>2016</v>
      </c>
      <c r="K5302">
        <v>645.46</v>
      </c>
      <c r="L5302">
        <v>20</v>
      </c>
      <c r="M5302">
        <v>1</v>
      </c>
      <c r="N5302">
        <f t="shared" si="204"/>
        <v>0</v>
      </c>
      <c r="O5302">
        <f t="shared" si="205"/>
        <v>0</v>
      </c>
      <c r="P5302" t="s">
        <v>12694</v>
      </c>
    </row>
    <row r="5303" spans="2:16" x14ac:dyDescent="0.25">
      <c r="B5303" t="s">
        <v>5308</v>
      </c>
      <c r="C5303" s="119" t="s">
        <v>60</v>
      </c>
      <c r="D5303" t="s">
        <v>11537</v>
      </c>
      <c r="E5303" t="s">
        <v>11530</v>
      </c>
      <c r="F5303" t="s">
        <v>11540</v>
      </c>
      <c r="G5303" t="s">
        <v>61</v>
      </c>
      <c r="H5303" t="s">
        <v>18</v>
      </c>
      <c r="I5303" t="s">
        <v>11541</v>
      </c>
      <c r="J5303">
        <v>2016</v>
      </c>
      <c r="K5303">
        <v>616.71</v>
      </c>
      <c r="L5303">
        <v>19</v>
      </c>
      <c r="M5303">
        <v>1</v>
      </c>
      <c r="N5303">
        <f t="shared" si="204"/>
        <v>0</v>
      </c>
      <c r="O5303">
        <f t="shared" si="205"/>
        <v>0</v>
      </c>
      <c r="P5303" t="s">
        <v>12694</v>
      </c>
    </row>
    <row r="5304" spans="2:16" x14ac:dyDescent="0.25">
      <c r="B5304" t="s">
        <v>5309</v>
      </c>
      <c r="C5304" s="119" t="s">
        <v>60</v>
      </c>
      <c r="D5304" t="s">
        <v>11550</v>
      </c>
      <c r="E5304" t="s">
        <v>11530</v>
      </c>
      <c r="F5304" t="s">
        <v>11540</v>
      </c>
      <c r="G5304" t="s">
        <v>61</v>
      </c>
      <c r="H5304" t="s">
        <v>18</v>
      </c>
      <c r="I5304" t="s">
        <v>11541</v>
      </c>
      <c r="J5304">
        <v>2016</v>
      </c>
      <c r="K5304">
        <v>619.6</v>
      </c>
      <c r="L5304">
        <v>31</v>
      </c>
      <c r="M5304">
        <v>1</v>
      </c>
      <c r="N5304">
        <f t="shared" si="204"/>
        <v>0</v>
      </c>
      <c r="O5304">
        <f t="shared" si="205"/>
        <v>0</v>
      </c>
      <c r="P5304" t="s">
        <v>12694</v>
      </c>
    </row>
    <row r="5305" spans="2:16" x14ac:dyDescent="0.25">
      <c r="B5305" t="s">
        <v>5310</v>
      </c>
      <c r="C5305" s="119" t="s">
        <v>60</v>
      </c>
      <c r="D5305" t="s">
        <v>11537</v>
      </c>
      <c r="E5305" t="s">
        <v>11530</v>
      </c>
      <c r="F5305" t="s">
        <v>11540</v>
      </c>
      <c r="G5305" t="s">
        <v>61</v>
      </c>
      <c r="H5305" t="s">
        <v>18</v>
      </c>
      <c r="I5305" t="s">
        <v>11541</v>
      </c>
      <c r="J5305">
        <v>2016</v>
      </c>
      <c r="K5305">
        <v>647.16</v>
      </c>
      <c r="L5305">
        <v>20</v>
      </c>
      <c r="M5305">
        <v>1</v>
      </c>
      <c r="N5305">
        <f t="shared" si="204"/>
        <v>0</v>
      </c>
      <c r="O5305">
        <f t="shared" si="205"/>
        <v>0</v>
      </c>
      <c r="P5305" t="s">
        <v>12694</v>
      </c>
    </row>
    <row r="5306" spans="2:16" x14ac:dyDescent="0.25">
      <c r="B5306" t="s">
        <v>5311</v>
      </c>
      <c r="C5306" s="119" t="s">
        <v>60</v>
      </c>
      <c r="D5306" t="s">
        <v>11546</v>
      </c>
      <c r="E5306" t="s">
        <v>11530</v>
      </c>
      <c r="F5306" t="s">
        <v>11540</v>
      </c>
      <c r="G5306" t="s">
        <v>61</v>
      </c>
      <c r="H5306" t="s">
        <v>18</v>
      </c>
      <c r="I5306" t="s">
        <v>11541</v>
      </c>
      <c r="J5306">
        <v>2016</v>
      </c>
      <c r="K5306">
        <v>648.58000000000004</v>
      </c>
      <c r="L5306">
        <v>20</v>
      </c>
      <c r="M5306">
        <v>1</v>
      </c>
      <c r="N5306">
        <f t="shared" si="204"/>
        <v>0</v>
      </c>
      <c r="O5306">
        <f t="shared" si="205"/>
        <v>0</v>
      </c>
      <c r="P5306" t="s">
        <v>12694</v>
      </c>
    </row>
    <row r="5307" spans="2:16" x14ac:dyDescent="0.25">
      <c r="B5307" t="s">
        <v>5312</v>
      </c>
      <c r="C5307" s="119" t="s">
        <v>60</v>
      </c>
      <c r="D5307" t="s">
        <v>11550</v>
      </c>
      <c r="E5307" t="s">
        <v>11530</v>
      </c>
      <c r="F5307" t="s">
        <v>11540</v>
      </c>
      <c r="G5307" t="s">
        <v>61</v>
      </c>
      <c r="H5307" t="s">
        <v>18</v>
      </c>
      <c r="I5307" t="s">
        <v>11541</v>
      </c>
      <c r="J5307">
        <v>2016</v>
      </c>
      <c r="K5307">
        <v>645.34</v>
      </c>
      <c r="L5307">
        <v>19</v>
      </c>
      <c r="M5307">
        <v>1</v>
      </c>
      <c r="N5307">
        <f t="shared" si="204"/>
        <v>0</v>
      </c>
      <c r="O5307">
        <f t="shared" si="205"/>
        <v>0</v>
      </c>
      <c r="P5307" t="s">
        <v>12694</v>
      </c>
    </row>
    <row r="5308" spans="2:16" x14ac:dyDescent="0.25">
      <c r="B5308" t="s">
        <v>5313</v>
      </c>
      <c r="C5308" s="119" t="s">
        <v>60</v>
      </c>
      <c r="D5308" t="s">
        <v>11537</v>
      </c>
      <c r="E5308" t="s">
        <v>11530</v>
      </c>
      <c r="F5308" t="s">
        <v>11540</v>
      </c>
      <c r="G5308" t="s">
        <v>61</v>
      </c>
      <c r="H5308" t="s">
        <v>18</v>
      </c>
      <c r="I5308" t="s">
        <v>11541</v>
      </c>
      <c r="J5308">
        <v>2016</v>
      </c>
      <c r="K5308">
        <v>615.21</v>
      </c>
      <c r="L5308">
        <v>20</v>
      </c>
      <c r="M5308">
        <v>1</v>
      </c>
      <c r="N5308">
        <f t="shared" si="204"/>
        <v>0</v>
      </c>
      <c r="O5308">
        <f t="shared" si="205"/>
        <v>0</v>
      </c>
      <c r="P5308" t="s">
        <v>12694</v>
      </c>
    </row>
    <row r="5309" spans="2:16" x14ac:dyDescent="0.25">
      <c r="B5309" t="s">
        <v>5314</v>
      </c>
      <c r="C5309" s="119" t="s">
        <v>60</v>
      </c>
      <c r="D5309" t="s">
        <v>11537</v>
      </c>
      <c r="E5309" t="s">
        <v>11530</v>
      </c>
      <c r="F5309" t="s">
        <v>11540</v>
      </c>
      <c r="G5309" t="s">
        <v>61</v>
      </c>
      <c r="H5309" t="s">
        <v>18</v>
      </c>
      <c r="I5309" t="s">
        <v>11541</v>
      </c>
      <c r="J5309">
        <v>2016</v>
      </c>
      <c r="K5309">
        <v>616.24</v>
      </c>
      <c r="L5309">
        <v>28</v>
      </c>
      <c r="M5309">
        <v>1</v>
      </c>
      <c r="N5309">
        <f t="shared" si="204"/>
        <v>0</v>
      </c>
      <c r="O5309">
        <f t="shared" si="205"/>
        <v>0</v>
      </c>
      <c r="P5309" t="s">
        <v>12694</v>
      </c>
    </row>
    <row r="5310" spans="2:16" x14ac:dyDescent="0.25">
      <c r="B5310" t="s">
        <v>5315</v>
      </c>
      <c r="C5310" s="119" t="s">
        <v>60</v>
      </c>
      <c r="D5310" t="s">
        <v>11537</v>
      </c>
      <c r="E5310" t="s">
        <v>11530</v>
      </c>
      <c r="F5310" t="s">
        <v>11540</v>
      </c>
      <c r="G5310" t="s">
        <v>61</v>
      </c>
      <c r="H5310" t="s">
        <v>18</v>
      </c>
      <c r="I5310" t="s">
        <v>11533</v>
      </c>
      <c r="J5310">
        <v>2016</v>
      </c>
      <c r="K5310">
        <v>620.39</v>
      </c>
      <c r="L5310">
        <v>24</v>
      </c>
      <c r="M5310">
        <v>1</v>
      </c>
      <c r="N5310">
        <f t="shared" si="204"/>
        <v>0</v>
      </c>
      <c r="O5310">
        <f t="shared" si="205"/>
        <v>0</v>
      </c>
      <c r="P5310" t="s">
        <v>12694</v>
      </c>
    </row>
    <row r="5311" spans="2:16" x14ac:dyDescent="0.25">
      <c r="B5311" t="s">
        <v>5316</v>
      </c>
      <c r="C5311" s="119" t="s">
        <v>60</v>
      </c>
      <c r="D5311" t="s">
        <v>11539</v>
      </c>
      <c r="E5311" t="s">
        <v>11530</v>
      </c>
      <c r="F5311" t="s">
        <v>11540</v>
      </c>
      <c r="G5311" t="s">
        <v>61</v>
      </c>
      <c r="H5311" t="s">
        <v>18</v>
      </c>
      <c r="I5311" t="s">
        <v>11533</v>
      </c>
      <c r="J5311">
        <v>2016</v>
      </c>
      <c r="K5311">
        <v>622.96</v>
      </c>
      <c r="L5311">
        <v>34</v>
      </c>
      <c r="M5311">
        <v>1</v>
      </c>
      <c r="N5311">
        <f t="shared" si="204"/>
        <v>0</v>
      </c>
      <c r="O5311">
        <f t="shared" si="205"/>
        <v>0</v>
      </c>
      <c r="P5311" t="s">
        <v>12694</v>
      </c>
    </row>
    <row r="5312" spans="2:16" x14ac:dyDescent="0.25">
      <c r="B5312" t="s">
        <v>5317</v>
      </c>
      <c r="C5312" s="119" t="s">
        <v>60</v>
      </c>
      <c r="D5312" t="s">
        <v>11537</v>
      </c>
      <c r="E5312" t="s">
        <v>11530</v>
      </c>
      <c r="F5312" t="s">
        <v>11540</v>
      </c>
      <c r="G5312" t="s">
        <v>61</v>
      </c>
      <c r="H5312" t="s">
        <v>18</v>
      </c>
      <c r="I5312" t="s">
        <v>11541</v>
      </c>
      <c r="J5312">
        <v>2016</v>
      </c>
      <c r="K5312">
        <v>647.85</v>
      </c>
      <c r="L5312">
        <v>31</v>
      </c>
      <c r="M5312">
        <v>1</v>
      </c>
      <c r="N5312">
        <f t="shared" si="204"/>
        <v>0</v>
      </c>
      <c r="O5312">
        <f t="shared" si="205"/>
        <v>0</v>
      </c>
      <c r="P5312" t="s">
        <v>12694</v>
      </c>
    </row>
    <row r="5313" spans="2:16" x14ac:dyDescent="0.25">
      <c r="B5313" t="s">
        <v>5318</v>
      </c>
      <c r="C5313" s="119" t="s">
        <v>60</v>
      </c>
      <c r="D5313" t="s">
        <v>11539</v>
      </c>
      <c r="E5313" t="s">
        <v>11530</v>
      </c>
      <c r="F5313" t="s">
        <v>11540</v>
      </c>
      <c r="G5313" t="s">
        <v>61</v>
      </c>
      <c r="H5313" t="s">
        <v>18</v>
      </c>
      <c r="I5313" t="s">
        <v>11541</v>
      </c>
      <c r="J5313">
        <v>2016</v>
      </c>
      <c r="K5313">
        <v>617.22</v>
      </c>
      <c r="L5313">
        <v>23</v>
      </c>
      <c r="M5313">
        <v>1</v>
      </c>
      <c r="N5313">
        <f t="shared" si="204"/>
        <v>0</v>
      </c>
      <c r="O5313">
        <f t="shared" si="205"/>
        <v>0</v>
      </c>
      <c r="P5313" t="s">
        <v>12694</v>
      </c>
    </row>
    <row r="5314" spans="2:16" x14ac:dyDescent="0.25">
      <c r="B5314" t="s">
        <v>5319</v>
      </c>
      <c r="C5314" s="119" t="s">
        <v>60</v>
      </c>
      <c r="D5314" t="s">
        <v>11537</v>
      </c>
      <c r="E5314" t="s">
        <v>11530</v>
      </c>
      <c r="F5314" t="s">
        <v>11540</v>
      </c>
      <c r="G5314" t="s">
        <v>61</v>
      </c>
      <c r="H5314" t="s">
        <v>18</v>
      </c>
      <c r="I5314" t="s">
        <v>11541</v>
      </c>
      <c r="J5314">
        <v>2016</v>
      </c>
      <c r="K5314">
        <v>647.79999999999995</v>
      </c>
      <c r="L5314">
        <v>28</v>
      </c>
      <c r="M5314">
        <v>1</v>
      </c>
      <c r="N5314">
        <f t="shared" si="204"/>
        <v>0</v>
      </c>
      <c r="O5314">
        <f t="shared" si="205"/>
        <v>0</v>
      </c>
      <c r="P5314" t="s">
        <v>12694</v>
      </c>
    </row>
    <row r="5315" spans="2:16" x14ac:dyDescent="0.25">
      <c r="B5315" t="s">
        <v>5320</v>
      </c>
      <c r="C5315" s="119" t="s">
        <v>60</v>
      </c>
      <c r="D5315" t="s">
        <v>11537</v>
      </c>
      <c r="E5315" t="s">
        <v>11530</v>
      </c>
      <c r="F5315" t="s">
        <v>11540</v>
      </c>
      <c r="G5315" t="s">
        <v>61</v>
      </c>
      <c r="H5315" t="s">
        <v>18</v>
      </c>
      <c r="I5315" t="s">
        <v>11541</v>
      </c>
      <c r="J5315">
        <v>2016</v>
      </c>
      <c r="K5315">
        <v>616.39</v>
      </c>
      <c r="L5315">
        <v>22</v>
      </c>
      <c r="M5315">
        <v>1</v>
      </c>
      <c r="N5315">
        <f t="shared" si="204"/>
        <v>0</v>
      </c>
      <c r="O5315">
        <f t="shared" si="205"/>
        <v>0</v>
      </c>
      <c r="P5315" t="s">
        <v>12694</v>
      </c>
    </row>
    <row r="5316" spans="2:16" x14ac:dyDescent="0.25">
      <c r="B5316" t="s">
        <v>5321</v>
      </c>
      <c r="C5316" s="119" t="s">
        <v>60</v>
      </c>
      <c r="D5316" t="s">
        <v>11539</v>
      </c>
      <c r="E5316" t="s">
        <v>11530</v>
      </c>
      <c r="F5316" t="s">
        <v>11540</v>
      </c>
      <c r="G5316" t="s">
        <v>61</v>
      </c>
      <c r="H5316" t="s">
        <v>18</v>
      </c>
      <c r="I5316" t="s">
        <v>11541</v>
      </c>
      <c r="J5316">
        <v>2016</v>
      </c>
      <c r="K5316">
        <v>612.89</v>
      </c>
      <c r="L5316">
        <v>23</v>
      </c>
      <c r="M5316">
        <v>1</v>
      </c>
      <c r="N5316">
        <f t="shared" si="204"/>
        <v>0</v>
      </c>
      <c r="O5316">
        <f t="shared" si="205"/>
        <v>0</v>
      </c>
      <c r="P5316" t="s">
        <v>12694</v>
      </c>
    </row>
    <row r="5317" spans="2:16" x14ac:dyDescent="0.25">
      <c r="B5317" t="s">
        <v>5322</v>
      </c>
      <c r="C5317" s="119" t="s">
        <v>60</v>
      </c>
      <c r="D5317" t="s">
        <v>11542</v>
      </c>
      <c r="E5317" t="s">
        <v>11530</v>
      </c>
      <c r="F5317" t="s">
        <v>11540</v>
      </c>
      <c r="G5317" t="s">
        <v>61</v>
      </c>
      <c r="H5317" t="s">
        <v>18</v>
      </c>
      <c r="I5317" t="s">
        <v>11533</v>
      </c>
      <c r="J5317">
        <v>2016</v>
      </c>
      <c r="K5317">
        <v>618.41999999999996</v>
      </c>
      <c r="L5317">
        <v>19</v>
      </c>
      <c r="M5317">
        <v>1</v>
      </c>
      <c r="N5317">
        <f t="shared" si="204"/>
        <v>0</v>
      </c>
      <c r="O5317">
        <f t="shared" si="205"/>
        <v>0</v>
      </c>
      <c r="P5317" t="s">
        <v>12694</v>
      </c>
    </row>
    <row r="5318" spans="2:16" x14ac:dyDescent="0.25">
      <c r="B5318" t="s">
        <v>5323</v>
      </c>
      <c r="C5318" s="119" t="s">
        <v>60</v>
      </c>
      <c r="D5318" t="s">
        <v>11537</v>
      </c>
      <c r="E5318" t="s">
        <v>11530</v>
      </c>
      <c r="F5318" t="s">
        <v>11540</v>
      </c>
      <c r="G5318" t="s">
        <v>61</v>
      </c>
      <c r="H5318" t="s">
        <v>18</v>
      </c>
      <c r="I5318" t="s">
        <v>11541</v>
      </c>
      <c r="J5318">
        <v>2016</v>
      </c>
      <c r="K5318">
        <v>615.09</v>
      </c>
      <c r="L5318">
        <v>19</v>
      </c>
      <c r="M5318">
        <v>1</v>
      </c>
      <c r="N5318">
        <f t="shared" si="204"/>
        <v>0</v>
      </c>
      <c r="O5318">
        <f t="shared" si="205"/>
        <v>0</v>
      </c>
      <c r="P5318" t="s">
        <v>12694</v>
      </c>
    </row>
    <row r="5319" spans="2:16" x14ac:dyDescent="0.25">
      <c r="B5319" t="s">
        <v>5324</v>
      </c>
      <c r="C5319" s="119" t="s">
        <v>60</v>
      </c>
      <c r="D5319" t="s">
        <v>11537</v>
      </c>
      <c r="E5319" t="s">
        <v>11530</v>
      </c>
      <c r="F5319" t="s">
        <v>11540</v>
      </c>
      <c r="G5319" t="s">
        <v>61</v>
      </c>
      <c r="H5319" t="s">
        <v>18</v>
      </c>
      <c r="I5319" t="s">
        <v>11541</v>
      </c>
      <c r="J5319">
        <v>2016</v>
      </c>
      <c r="K5319">
        <v>615.21</v>
      </c>
      <c r="L5319">
        <v>20</v>
      </c>
      <c r="M5319">
        <v>1</v>
      </c>
      <c r="N5319">
        <f t="shared" si="204"/>
        <v>0</v>
      </c>
      <c r="O5319">
        <f t="shared" si="205"/>
        <v>0</v>
      </c>
      <c r="P5319" t="s">
        <v>12694</v>
      </c>
    </row>
    <row r="5320" spans="2:16" x14ac:dyDescent="0.25">
      <c r="B5320" t="s">
        <v>5325</v>
      </c>
      <c r="C5320" s="119" t="s">
        <v>60</v>
      </c>
      <c r="D5320" t="s">
        <v>11539</v>
      </c>
      <c r="E5320" t="s">
        <v>11530</v>
      </c>
      <c r="F5320" t="s">
        <v>11540</v>
      </c>
      <c r="G5320" t="s">
        <v>61</v>
      </c>
      <c r="H5320" t="s">
        <v>18</v>
      </c>
      <c r="I5320" t="s">
        <v>11541</v>
      </c>
      <c r="J5320">
        <v>2016</v>
      </c>
      <c r="K5320">
        <v>616.83000000000004</v>
      </c>
      <c r="L5320">
        <v>20</v>
      </c>
      <c r="M5320">
        <v>1</v>
      </c>
      <c r="N5320">
        <f t="shared" si="204"/>
        <v>0</v>
      </c>
      <c r="O5320">
        <f t="shared" si="205"/>
        <v>0</v>
      </c>
      <c r="P5320" t="s">
        <v>12694</v>
      </c>
    </row>
    <row r="5321" spans="2:16" x14ac:dyDescent="0.25">
      <c r="B5321" t="s">
        <v>5326</v>
      </c>
      <c r="C5321" s="119" t="s">
        <v>60</v>
      </c>
      <c r="D5321" t="s">
        <v>11537</v>
      </c>
      <c r="E5321" t="s">
        <v>11530</v>
      </c>
      <c r="F5321" t="s">
        <v>11540</v>
      </c>
      <c r="G5321" t="s">
        <v>61</v>
      </c>
      <c r="H5321" t="s">
        <v>18</v>
      </c>
      <c r="I5321" t="s">
        <v>11541</v>
      </c>
      <c r="J5321">
        <v>2016</v>
      </c>
      <c r="K5321">
        <v>615.27</v>
      </c>
      <c r="L5321">
        <v>22</v>
      </c>
      <c r="M5321">
        <v>1</v>
      </c>
      <c r="N5321">
        <f t="shared" si="204"/>
        <v>0</v>
      </c>
      <c r="O5321">
        <f t="shared" si="205"/>
        <v>0</v>
      </c>
      <c r="P5321" t="s">
        <v>12694</v>
      </c>
    </row>
    <row r="5322" spans="2:16" x14ac:dyDescent="0.25">
      <c r="B5322" t="s">
        <v>5327</v>
      </c>
      <c r="C5322" s="119" t="s">
        <v>60</v>
      </c>
      <c r="D5322" t="s">
        <v>11537</v>
      </c>
      <c r="E5322" t="s">
        <v>11530</v>
      </c>
      <c r="F5322" t="s">
        <v>11540</v>
      </c>
      <c r="G5322" t="s">
        <v>61</v>
      </c>
      <c r="H5322" t="s">
        <v>18</v>
      </c>
      <c r="I5322" t="s">
        <v>11541</v>
      </c>
      <c r="J5322">
        <v>2016</v>
      </c>
      <c r="K5322">
        <v>614.89</v>
      </c>
      <c r="L5322">
        <v>19</v>
      </c>
      <c r="M5322">
        <v>1</v>
      </c>
      <c r="N5322">
        <f t="shared" si="204"/>
        <v>0</v>
      </c>
      <c r="O5322">
        <f t="shared" si="205"/>
        <v>0</v>
      </c>
      <c r="P5322" t="s">
        <v>12694</v>
      </c>
    </row>
    <row r="5323" spans="2:16" x14ac:dyDescent="0.25">
      <c r="B5323" t="s">
        <v>5328</v>
      </c>
      <c r="C5323" s="119" t="s">
        <v>60</v>
      </c>
      <c r="D5323" t="s">
        <v>11537</v>
      </c>
      <c r="E5323" t="s">
        <v>11530</v>
      </c>
      <c r="F5323" t="s">
        <v>11540</v>
      </c>
      <c r="G5323" t="s">
        <v>61</v>
      </c>
      <c r="H5323" t="s">
        <v>18</v>
      </c>
      <c r="I5323" t="s">
        <v>11541</v>
      </c>
      <c r="J5323">
        <v>2016</v>
      </c>
      <c r="K5323">
        <v>615.01</v>
      </c>
      <c r="L5323">
        <v>20</v>
      </c>
      <c r="M5323">
        <v>1</v>
      </c>
      <c r="N5323">
        <f t="shared" ref="N5323:N5386" si="206">IF(K5323&lt;100,1,0)</f>
        <v>0</v>
      </c>
      <c r="O5323">
        <f t="shared" si="205"/>
        <v>0</v>
      </c>
      <c r="P5323" t="s">
        <v>12694</v>
      </c>
    </row>
    <row r="5324" spans="2:16" x14ac:dyDescent="0.25">
      <c r="B5324" t="s">
        <v>5329</v>
      </c>
      <c r="C5324" s="119" t="s">
        <v>60</v>
      </c>
      <c r="D5324" t="s">
        <v>11542</v>
      </c>
      <c r="E5324" t="s">
        <v>11530</v>
      </c>
      <c r="F5324" t="s">
        <v>11540</v>
      </c>
      <c r="G5324" t="s">
        <v>61</v>
      </c>
      <c r="H5324" t="s">
        <v>18</v>
      </c>
      <c r="I5324" t="s">
        <v>11533</v>
      </c>
      <c r="J5324">
        <v>2016</v>
      </c>
      <c r="K5324">
        <v>619.19000000000005</v>
      </c>
      <c r="L5324">
        <v>22</v>
      </c>
      <c r="M5324">
        <v>1</v>
      </c>
      <c r="N5324">
        <f t="shared" si="206"/>
        <v>0</v>
      </c>
      <c r="O5324">
        <f t="shared" si="205"/>
        <v>0</v>
      </c>
      <c r="P5324" t="s">
        <v>12694</v>
      </c>
    </row>
    <row r="5325" spans="2:16" x14ac:dyDescent="0.25">
      <c r="B5325" t="s">
        <v>5330</v>
      </c>
      <c r="C5325" s="119" t="s">
        <v>60</v>
      </c>
      <c r="D5325" t="s">
        <v>11539</v>
      </c>
      <c r="E5325" t="s">
        <v>11530</v>
      </c>
      <c r="F5325" t="s">
        <v>11540</v>
      </c>
      <c r="G5325" t="s">
        <v>61</v>
      </c>
      <c r="H5325" t="s">
        <v>18</v>
      </c>
      <c r="I5325" t="s">
        <v>11541</v>
      </c>
      <c r="J5325">
        <v>2016</v>
      </c>
      <c r="K5325">
        <v>647.46</v>
      </c>
      <c r="L5325">
        <v>28</v>
      </c>
      <c r="M5325">
        <v>1</v>
      </c>
      <c r="N5325">
        <f t="shared" si="206"/>
        <v>0</v>
      </c>
      <c r="O5325">
        <f t="shared" si="205"/>
        <v>0</v>
      </c>
      <c r="P5325" t="s">
        <v>12694</v>
      </c>
    </row>
    <row r="5326" spans="2:16" x14ac:dyDescent="0.25">
      <c r="B5326" t="s">
        <v>5331</v>
      </c>
      <c r="C5326" s="119" t="s">
        <v>60</v>
      </c>
      <c r="D5326" t="s">
        <v>11537</v>
      </c>
      <c r="E5326" t="s">
        <v>11530</v>
      </c>
      <c r="F5326" t="s">
        <v>11540</v>
      </c>
      <c r="G5326" t="s">
        <v>61</v>
      </c>
      <c r="H5326" t="s">
        <v>18</v>
      </c>
      <c r="I5326" t="s">
        <v>11541</v>
      </c>
      <c r="J5326">
        <v>2016</v>
      </c>
      <c r="K5326">
        <v>767.89</v>
      </c>
      <c r="L5326">
        <v>22</v>
      </c>
      <c r="M5326">
        <v>1</v>
      </c>
      <c r="N5326">
        <f t="shared" si="206"/>
        <v>0</v>
      </c>
      <c r="O5326">
        <f t="shared" si="205"/>
        <v>0</v>
      </c>
      <c r="P5326" t="s">
        <v>12694</v>
      </c>
    </row>
    <row r="5327" spans="2:16" x14ac:dyDescent="0.25">
      <c r="B5327" t="s">
        <v>5332</v>
      </c>
      <c r="C5327" s="119" t="s">
        <v>60</v>
      </c>
      <c r="D5327" t="s">
        <v>11537</v>
      </c>
      <c r="E5327" t="s">
        <v>11530</v>
      </c>
      <c r="F5327" t="s">
        <v>11540</v>
      </c>
      <c r="G5327" t="s">
        <v>61</v>
      </c>
      <c r="H5327" t="s">
        <v>18</v>
      </c>
      <c r="I5327" t="s">
        <v>11541</v>
      </c>
      <c r="J5327">
        <v>2016</v>
      </c>
      <c r="K5327">
        <v>616.97</v>
      </c>
      <c r="L5327">
        <v>24</v>
      </c>
      <c r="M5327">
        <v>1</v>
      </c>
      <c r="N5327">
        <f t="shared" si="206"/>
        <v>0</v>
      </c>
      <c r="O5327">
        <f t="shared" si="205"/>
        <v>0</v>
      </c>
      <c r="P5327" t="s">
        <v>12693</v>
      </c>
    </row>
    <row r="5328" spans="2:16" x14ac:dyDescent="0.25">
      <c r="B5328" t="s">
        <v>5333</v>
      </c>
      <c r="C5328" s="119" t="s">
        <v>60</v>
      </c>
      <c r="D5328" t="s">
        <v>11537</v>
      </c>
      <c r="E5328" t="s">
        <v>11530</v>
      </c>
      <c r="F5328" t="s">
        <v>11540</v>
      </c>
      <c r="G5328" t="s">
        <v>61</v>
      </c>
      <c r="H5328" t="s">
        <v>18</v>
      </c>
      <c r="I5328" t="s">
        <v>11541</v>
      </c>
      <c r="J5328">
        <v>2016</v>
      </c>
      <c r="K5328">
        <v>645.25</v>
      </c>
      <c r="L5328">
        <v>20</v>
      </c>
      <c r="M5328">
        <v>1</v>
      </c>
      <c r="N5328">
        <f t="shared" si="206"/>
        <v>0</v>
      </c>
      <c r="O5328">
        <f t="shared" ref="O5328:O5391" si="207">IF(OR(L5328="",L5328&lt;=0),1,0)</f>
        <v>0</v>
      </c>
      <c r="P5328" t="s">
        <v>12694</v>
      </c>
    </row>
    <row r="5329" spans="2:16" x14ac:dyDescent="0.25">
      <c r="B5329" t="s">
        <v>5334</v>
      </c>
      <c r="C5329" s="119" t="s">
        <v>60</v>
      </c>
      <c r="D5329" t="s">
        <v>11550</v>
      </c>
      <c r="E5329" t="s">
        <v>11530</v>
      </c>
      <c r="F5329" t="s">
        <v>11540</v>
      </c>
      <c r="G5329" t="s">
        <v>61</v>
      </c>
      <c r="H5329" t="s">
        <v>18</v>
      </c>
      <c r="I5329" t="s">
        <v>11541</v>
      </c>
      <c r="J5329">
        <v>2016</v>
      </c>
      <c r="K5329">
        <v>647.29</v>
      </c>
      <c r="L5329">
        <v>18</v>
      </c>
      <c r="M5329">
        <v>1</v>
      </c>
      <c r="N5329">
        <f t="shared" si="206"/>
        <v>0</v>
      </c>
      <c r="O5329">
        <f t="shared" si="207"/>
        <v>0</v>
      </c>
      <c r="P5329" t="s">
        <v>12694</v>
      </c>
    </row>
    <row r="5330" spans="2:16" x14ac:dyDescent="0.25">
      <c r="B5330" t="s">
        <v>5335</v>
      </c>
      <c r="C5330" s="119" t="s">
        <v>60</v>
      </c>
      <c r="D5330" t="s">
        <v>11550</v>
      </c>
      <c r="E5330" t="s">
        <v>11530</v>
      </c>
      <c r="F5330" t="s">
        <v>11540</v>
      </c>
      <c r="G5330" t="s">
        <v>61</v>
      </c>
      <c r="H5330" t="s">
        <v>18</v>
      </c>
      <c r="I5330" t="s">
        <v>11541</v>
      </c>
      <c r="J5330">
        <v>2016</v>
      </c>
      <c r="K5330">
        <v>642.83000000000004</v>
      </c>
      <c r="L5330">
        <v>0</v>
      </c>
      <c r="M5330">
        <v>1</v>
      </c>
      <c r="N5330">
        <f t="shared" si="206"/>
        <v>0</v>
      </c>
      <c r="O5330">
        <f t="shared" si="207"/>
        <v>1</v>
      </c>
      <c r="P5330" t="s">
        <v>12694</v>
      </c>
    </row>
    <row r="5331" spans="2:16" x14ac:dyDescent="0.25">
      <c r="B5331" t="s">
        <v>5336</v>
      </c>
      <c r="C5331" s="119" t="s">
        <v>60</v>
      </c>
      <c r="D5331" t="s">
        <v>11550</v>
      </c>
      <c r="E5331" t="s">
        <v>11530</v>
      </c>
      <c r="F5331" t="s">
        <v>11540</v>
      </c>
      <c r="G5331" t="s">
        <v>61</v>
      </c>
      <c r="H5331" t="s">
        <v>18</v>
      </c>
      <c r="I5331" t="s">
        <v>11541</v>
      </c>
      <c r="J5331">
        <v>2016</v>
      </c>
      <c r="K5331">
        <v>619.78</v>
      </c>
      <c r="L5331">
        <v>57</v>
      </c>
      <c r="M5331">
        <v>1</v>
      </c>
      <c r="N5331">
        <f t="shared" si="206"/>
        <v>0</v>
      </c>
      <c r="O5331">
        <f t="shared" si="207"/>
        <v>0</v>
      </c>
      <c r="P5331" t="s">
        <v>12694</v>
      </c>
    </row>
    <row r="5332" spans="2:16" x14ac:dyDescent="0.25">
      <c r="B5332" t="s">
        <v>5337</v>
      </c>
      <c r="C5332" s="119" t="s">
        <v>60</v>
      </c>
      <c r="D5332" t="s">
        <v>11537</v>
      </c>
      <c r="E5332" t="s">
        <v>11530</v>
      </c>
      <c r="F5332" t="s">
        <v>11540</v>
      </c>
      <c r="G5332" t="s">
        <v>61</v>
      </c>
      <c r="H5332" t="s">
        <v>18</v>
      </c>
      <c r="I5332" t="s">
        <v>11541</v>
      </c>
      <c r="J5332">
        <v>2016</v>
      </c>
      <c r="K5332">
        <v>581.29999999999995</v>
      </c>
      <c r="L5332">
        <v>18</v>
      </c>
      <c r="M5332">
        <v>1</v>
      </c>
      <c r="N5332">
        <f t="shared" si="206"/>
        <v>0</v>
      </c>
      <c r="O5332">
        <f t="shared" si="207"/>
        <v>0</v>
      </c>
      <c r="P5332" t="s">
        <v>12694</v>
      </c>
    </row>
    <row r="5333" spans="2:16" x14ac:dyDescent="0.25">
      <c r="B5333" t="s">
        <v>5338</v>
      </c>
      <c r="C5333" s="119" t="s">
        <v>60</v>
      </c>
      <c r="D5333" t="s">
        <v>11537</v>
      </c>
      <c r="E5333" t="s">
        <v>11530</v>
      </c>
      <c r="F5333" t="s">
        <v>11540</v>
      </c>
      <c r="G5333" t="s">
        <v>61</v>
      </c>
      <c r="H5333" t="s">
        <v>18</v>
      </c>
      <c r="I5333" t="s">
        <v>11533</v>
      </c>
      <c r="J5333">
        <v>2016</v>
      </c>
      <c r="K5333">
        <v>619.70000000000005</v>
      </c>
      <c r="L5333">
        <v>24</v>
      </c>
      <c r="M5333">
        <v>1</v>
      </c>
      <c r="N5333">
        <f t="shared" si="206"/>
        <v>0</v>
      </c>
      <c r="O5333">
        <f t="shared" si="207"/>
        <v>0</v>
      </c>
      <c r="P5333" t="s">
        <v>12694</v>
      </c>
    </row>
    <row r="5334" spans="2:16" x14ac:dyDescent="0.25">
      <c r="B5334" t="s">
        <v>5339</v>
      </c>
      <c r="C5334" s="119" t="s">
        <v>60</v>
      </c>
      <c r="D5334" t="s">
        <v>11537</v>
      </c>
      <c r="E5334" t="s">
        <v>11530</v>
      </c>
      <c r="F5334" t="s">
        <v>11540</v>
      </c>
      <c r="G5334" t="s">
        <v>61</v>
      </c>
      <c r="H5334" t="s">
        <v>18</v>
      </c>
      <c r="I5334" t="s">
        <v>11541</v>
      </c>
      <c r="J5334">
        <v>2016</v>
      </c>
      <c r="K5334">
        <v>615.88</v>
      </c>
      <c r="L5334">
        <v>18</v>
      </c>
      <c r="M5334">
        <v>1</v>
      </c>
      <c r="N5334">
        <f t="shared" si="206"/>
        <v>0</v>
      </c>
      <c r="O5334">
        <f t="shared" si="207"/>
        <v>0</v>
      </c>
      <c r="P5334" t="s">
        <v>12694</v>
      </c>
    </row>
    <row r="5335" spans="2:16" x14ac:dyDescent="0.25">
      <c r="B5335" t="s">
        <v>5340</v>
      </c>
      <c r="C5335" s="119" t="s">
        <v>60</v>
      </c>
      <c r="D5335" t="s">
        <v>11537</v>
      </c>
      <c r="E5335" t="s">
        <v>11530</v>
      </c>
      <c r="F5335" t="s">
        <v>11540</v>
      </c>
      <c r="G5335" t="s">
        <v>61</v>
      </c>
      <c r="H5335" t="s">
        <v>18</v>
      </c>
      <c r="I5335" t="s">
        <v>11533</v>
      </c>
      <c r="J5335">
        <v>2016</v>
      </c>
      <c r="K5335">
        <v>623.53</v>
      </c>
      <c r="L5335">
        <v>39</v>
      </c>
      <c r="M5335">
        <v>1</v>
      </c>
      <c r="N5335">
        <f t="shared" si="206"/>
        <v>0</v>
      </c>
      <c r="O5335">
        <f t="shared" si="207"/>
        <v>0</v>
      </c>
      <c r="P5335" t="s">
        <v>12694</v>
      </c>
    </row>
    <row r="5336" spans="2:16" x14ac:dyDescent="0.25">
      <c r="B5336" t="s">
        <v>5341</v>
      </c>
      <c r="C5336" s="119" t="s">
        <v>60</v>
      </c>
      <c r="D5336" t="s">
        <v>11546</v>
      </c>
      <c r="E5336" t="s">
        <v>11530</v>
      </c>
      <c r="F5336" t="s">
        <v>11540</v>
      </c>
      <c r="G5336" t="s">
        <v>61</v>
      </c>
      <c r="H5336" t="s">
        <v>18</v>
      </c>
      <c r="I5336" t="s">
        <v>11541</v>
      </c>
      <c r="J5336">
        <v>2016</v>
      </c>
      <c r="K5336">
        <v>616.70000000000005</v>
      </c>
      <c r="L5336">
        <v>27</v>
      </c>
      <c r="M5336">
        <v>1</v>
      </c>
      <c r="N5336">
        <f t="shared" si="206"/>
        <v>0</v>
      </c>
      <c r="O5336">
        <f t="shared" si="207"/>
        <v>0</v>
      </c>
      <c r="P5336" t="s">
        <v>12693</v>
      </c>
    </row>
    <row r="5337" spans="2:16" x14ac:dyDescent="0.25">
      <c r="B5337" t="s">
        <v>5342</v>
      </c>
      <c r="C5337" s="119" t="s">
        <v>60</v>
      </c>
      <c r="D5337" t="s">
        <v>11537</v>
      </c>
      <c r="E5337" t="s">
        <v>11530</v>
      </c>
      <c r="F5337" t="s">
        <v>11540</v>
      </c>
      <c r="G5337" t="s">
        <v>61</v>
      </c>
      <c r="H5337" t="s">
        <v>18</v>
      </c>
      <c r="I5337" t="s">
        <v>11533</v>
      </c>
      <c r="J5337">
        <v>2016</v>
      </c>
      <c r="K5337">
        <v>621.54</v>
      </c>
      <c r="L5337">
        <v>30</v>
      </c>
      <c r="M5337">
        <v>1</v>
      </c>
      <c r="N5337">
        <f t="shared" si="206"/>
        <v>0</v>
      </c>
      <c r="O5337">
        <f t="shared" si="207"/>
        <v>0</v>
      </c>
      <c r="P5337" t="s">
        <v>12694</v>
      </c>
    </row>
    <row r="5338" spans="2:16" x14ac:dyDescent="0.25">
      <c r="B5338" t="s">
        <v>5343</v>
      </c>
      <c r="C5338" s="119" t="s">
        <v>60</v>
      </c>
      <c r="D5338" t="s">
        <v>11550</v>
      </c>
      <c r="E5338" t="s">
        <v>11530</v>
      </c>
      <c r="F5338" t="s">
        <v>11540</v>
      </c>
      <c r="G5338" t="s">
        <v>61</v>
      </c>
      <c r="H5338" t="s">
        <v>18</v>
      </c>
      <c r="I5338" t="s">
        <v>11541</v>
      </c>
      <c r="J5338">
        <v>2016</v>
      </c>
      <c r="K5338">
        <v>621.30999999999995</v>
      </c>
      <c r="L5338">
        <v>52</v>
      </c>
      <c r="M5338">
        <v>1</v>
      </c>
      <c r="N5338">
        <f t="shared" si="206"/>
        <v>0</v>
      </c>
      <c r="O5338">
        <f t="shared" si="207"/>
        <v>0</v>
      </c>
      <c r="P5338" t="s">
        <v>12694</v>
      </c>
    </row>
    <row r="5339" spans="2:16" x14ac:dyDescent="0.25">
      <c r="B5339" t="s">
        <v>5344</v>
      </c>
      <c r="C5339" s="119" t="s">
        <v>60</v>
      </c>
      <c r="D5339" t="s">
        <v>11550</v>
      </c>
      <c r="E5339" t="s">
        <v>11530</v>
      </c>
      <c r="F5339" t="s">
        <v>11540</v>
      </c>
      <c r="G5339" t="s">
        <v>61</v>
      </c>
      <c r="H5339" t="s">
        <v>18</v>
      </c>
      <c r="I5339" t="s">
        <v>11541</v>
      </c>
      <c r="J5339">
        <v>2016</v>
      </c>
      <c r="K5339">
        <v>620.41</v>
      </c>
      <c r="L5339">
        <v>45</v>
      </c>
      <c r="M5339">
        <v>1</v>
      </c>
      <c r="N5339">
        <f t="shared" si="206"/>
        <v>0</v>
      </c>
      <c r="O5339">
        <f t="shared" si="207"/>
        <v>0</v>
      </c>
      <c r="P5339" t="s">
        <v>12694</v>
      </c>
    </row>
    <row r="5340" spans="2:16" x14ac:dyDescent="0.25">
      <c r="B5340" t="s">
        <v>5345</v>
      </c>
      <c r="C5340" s="119" t="s">
        <v>60</v>
      </c>
      <c r="D5340" t="s">
        <v>11550</v>
      </c>
      <c r="E5340" t="s">
        <v>11530</v>
      </c>
      <c r="F5340" t="s">
        <v>11540</v>
      </c>
      <c r="G5340" t="s">
        <v>61</v>
      </c>
      <c r="H5340" t="s">
        <v>18</v>
      </c>
      <c r="I5340" t="s">
        <v>11541</v>
      </c>
      <c r="J5340">
        <v>2016</v>
      </c>
      <c r="K5340">
        <v>618.48</v>
      </c>
      <c r="L5340">
        <v>30</v>
      </c>
      <c r="M5340">
        <v>1</v>
      </c>
      <c r="N5340">
        <f t="shared" si="206"/>
        <v>0</v>
      </c>
      <c r="O5340">
        <f t="shared" si="207"/>
        <v>0</v>
      </c>
      <c r="P5340" t="s">
        <v>12694</v>
      </c>
    </row>
    <row r="5341" spans="2:16" x14ac:dyDescent="0.25">
      <c r="B5341" t="s">
        <v>5346</v>
      </c>
      <c r="C5341" s="119" t="s">
        <v>60</v>
      </c>
      <c r="D5341" t="s">
        <v>11550</v>
      </c>
      <c r="E5341" t="s">
        <v>11530</v>
      </c>
      <c r="F5341" t="s">
        <v>11540</v>
      </c>
      <c r="G5341" t="s">
        <v>61</v>
      </c>
      <c r="H5341" t="s">
        <v>18</v>
      </c>
      <c r="I5341" t="s">
        <v>11541</v>
      </c>
      <c r="J5341">
        <v>2016</v>
      </c>
      <c r="K5341">
        <v>652.16999999999996</v>
      </c>
      <c r="L5341">
        <v>56</v>
      </c>
      <c r="M5341">
        <v>1</v>
      </c>
      <c r="N5341">
        <f t="shared" si="206"/>
        <v>0</v>
      </c>
      <c r="O5341">
        <f t="shared" si="207"/>
        <v>0</v>
      </c>
      <c r="P5341" t="s">
        <v>12694</v>
      </c>
    </row>
    <row r="5342" spans="2:16" x14ac:dyDescent="0.25">
      <c r="B5342" t="s">
        <v>5347</v>
      </c>
      <c r="C5342" s="119" t="s">
        <v>60</v>
      </c>
      <c r="D5342" t="s">
        <v>11550</v>
      </c>
      <c r="E5342" t="s">
        <v>11530</v>
      </c>
      <c r="F5342" t="s">
        <v>11540</v>
      </c>
      <c r="G5342" t="s">
        <v>61</v>
      </c>
      <c r="H5342" t="s">
        <v>18</v>
      </c>
      <c r="I5342" t="s">
        <v>11541</v>
      </c>
      <c r="J5342">
        <v>2016</v>
      </c>
      <c r="K5342">
        <v>667.23</v>
      </c>
      <c r="L5342">
        <v>82</v>
      </c>
      <c r="M5342">
        <v>1</v>
      </c>
      <c r="N5342">
        <f t="shared" si="206"/>
        <v>0</v>
      </c>
      <c r="O5342">
        <f t="shared" si="207"/>
        <v>0</v>
      </c>
      <c r="P5342" t="s">
        <v>12694</v>
      </c>
    </row>
    <row r="5343" spans="2:16" x14ac:dyDescent="0.25">
      <c r="B5343" t="s">
        <v>5348</v>
      </c>
      <c r="C5343" s="119" t="s">
        <v>60</v>
      </c>
      <c r="D5343" t="s">
        <v>11539</v>
      </c>
      <c r="E5343" t="s">
        <v>11530</v>
      </c>
      <c r="F5343" t="s">
        <v>11540</v>
      </c>
      <c r="G5343" t="s">
        <v>61</v>
      </c>
      <c r="H5343" t="s">
        <v>18</v>
      </c>
      <c r="I5343" t="s">
        <v>11541</v>
      </c>
      <c r="J5343">
        <v>2016</v>
      </c>
      <c r="K5343">
        <v>646.77</v>
      </c>
      <c r="L5343">
        <v>20</v>
      </c>
      <c r="M5343">
        <v>1</v>
      </c>
      <c r="N5343">
        <f t="shared" si="206"/>
        <v>0</v>
      </c>
      <c r="O5343">
        <f t="shared" si="207"/>
        <v>0</v>
      </c>
      <c r="P5343" t="s">
        <v>12694</v>
      </c>
    </row>
    <row r="5344" spans="2:16" x14ac:dyDescent="0.25">
      <c r="B5344" t="s">
        <v>5349</v>
      </c>
      <c r="C5344" s="119" t="s">
        <v>60</v>
      </c>
      <c r="D5344" t="s">
        <v>11550</v>
      </c>
      <c r="E5344" t="s">
        <v>11530</v>
      </c>
      <c r="F5344" t="s">
        <v>11540</v>
      </c>
      <c r="G5344" t="s">
        <v>61</v>
      </c>
      <c r="H5344" t="s">
        <v>18</v>
      </c>
      <c r="I5344" t="s">
        <v>11541</v>
      </c>
      <c r="J5344">
        <v>2016</v>
      </c>
      <c r="K5344">
        <v>618.09</v>
      </c>
      <c r="L5344">
        <v>27</v>
      </c>
      <c r="M5344">
        <v>1</v>
      </c>
      <c r="N5344">
        <f t="shared" si="206"/>
        <v>0</v>
      </c>
      <c r="O5344">
        <f t="shared" si="207"/>
        <v>0</v>
      </c>
      <c r="P5344" t="s">
        <v>12694</v>
      </c>
    </row>
    <row r="5345" spans="2:16" x14ac:dyDescent="0.25">
      <c r="B5345" t="s">
        <v>5350</v>
      </c>
      <c r="C5345" s="119" t="s">
        <v>60</v>
      </c>
      <c r="D5345" t="s">
        <v>11550</v>
      </c>
      <c r="E5345" t="s">
        <v>11530</v>
      </c>
      <c r="F5345" t="s">
        <v>11540</v>
      </c>
      <c r="G5345" t="s">
        <v>61</v>
      </c>
      <c r="H5345" t="s">
        <v>18</v>
      </c>
      <c r="I5345" t="s">
        <v>11541</v>
      </c>
      <c r="J5345">
        <v>2016</v>
      </c>
      <c r="K5345">
        <v>616.94000000000005</v>
      </c>
      <c r="L5345">
        <v>29</v>
      </c>
      <c r="M5345">
        <v>1</v>
      </c>
      <c r="N5345">
        <f t="shared" si="206"/>
        <v>0</v>
      </c>
      <c r="O5345">
        <f t="shared" si="207"/>
        <v>0</v>
      </c>
      <c r="P5345" t="s">
        <v>12694</v>
      </c>
    </row>
    <row r="5346" spans="2:16" x14ac:dyDescent="0.25">
      <c r="B5346" t="s">
        <v>5351</v>
      </c>
      <c r="C5346" s="119" t="s">
        <v>60</v>
      </c>
      <c r="D5346" t="s">
        <v>11550</v>
      </c>
      <c r="E5346" t="s">
        <v>11530</v>
      </c>
      <c r="F5346" t="s">
        <v>11540</v>
      </c>
      <c r="G5346" t="s">
        <v>61</v>
      </c>
      <c r="H5346" t="s">
        <v>18</v>
      </c>
      <c r="I5346" t="s">
        <v>11541</v>
      </c>
      <c r="J5346">
        <v>2016</v>
      </c>
      <c r="K5346">
        <v>618.22</v>
      </c>
      <c r="L5346">
        <v>28</v>
      </c>
      <c r="M5346">
        <v>1</v>
      </c>
      <c r="N5346">
        <f t="shared" si="206"/>
        <v>0</v>
      </c>
      <c r="O5346">
        <f t="shared" si="207"/>
        <v>0</v>
      </c>
      <c r="P5346" t="s">
        <v>12694</v>
      </c>
    </row>
    <row r="5347" spans="2:16" x14ac:dyDescent="0.25">
      <c r="B5347" t="s">
        <v>5352</v>
      </c>
      <c r="C5347" s="119" t="s">
        <v>60</v>
      </c>
      <c r="D5347" t="s">
        <v>11550</v>
      </c>
      <c r="E5347" t="s">
        <v>11530</v>
      </c>
      <c r="F5347" t="s">
        <v>11540</v>
      </c>
      <c r="G5347" t="s">
        <v>61</v>
      </c>
      <c r="H5347" t="s">
        <v>18</v>
      </c>
      <c r="I5347" t="s">
        <v>11541</v>
      </c>
      <c r="J5347">
        <v>2016</v>
      </c>
      <c r="K5347">
        <v>618.61</v>
      </c>
      <c r="L5347">
        <v>31</v>
      </c>
      <c r="M5347">
        <v>1</v>
      </c>
      <c r="N5347">
        <f t="shared" si="206"/>
        <v>0</v>
      </c>
      <c r="O5347">
        <f t="shared" si="207"/>
        <v>0</v>
      </c>
      <c r="P5347" t="s">
        <v>12694</v>
      </c>
    </row>
    <row r="5348" spans="2:16" x14ac:dyDescent="0.25">
      <c r="B5348" t="s">
        <v>5353</v>
      </c>
      <c r="C5348" s="119" t="s">
        <v>60</v>
      </c>
      <c r="D5348" t="s">
        <v>11550</v>
      </c>
      <c r="E5348" t="s">
        <v>11530</v>
      </c>
      <c r="F5348" t="s">
        <v>11540</v>
      </c>
      <c r="G5348" t="s">
        <v>61</v>
      </c>
      <c r="H5348" t="s">
        <v>18</v>
      </c>
      <c r="I5348" t="s">
        <v>11541</v>
      </c>
      <c r="J5348">
        <v>2016</v>
      </c>
      <c r="K5348">
        <v>618.61</v>
      </c>
      <c r="L5348">
        <v>31</v>
      </c>
      <c r="M5348">
        <v>1</v>
      </c>
      <c r="N5348">
        <f t="shared" si="206"/>
        <v>0</v>
      </c>
      <c r="O5348">
        <f t="shared" si="207"/>
        <v>0</v>
      </c>
      <c r="P5348" t="s">
        <v>12694</v>
      </c>
    </row>
    <row r="5349" spans="2:16" x14ac:dyDescent="0.25">
      <c r="B5349" t="s">
        <v>5354</v>
      </c>
      <c r="C5349" s="119" t="s">
        <v>60</v>
      </c>
      <c r="D5349" t="s">
        <v>11550</v>
      </c>
      <c r="E5349" t="s">
        <v>11530</v>
      </c>
      <c r="F5349" t="s">
        <v>11540</v>
      </c>
      <c r="G5349" t="s">
        <v>61</v>
      </c>
      <c r="H5349" t="s">
        <v>18</v>
      </c>
      <c r="I5349" t="s">
        <v>11541</v>
      </c>
      <c r="J5349">
        <v>2016</v>
      </c>
      <c r="K5349">
        <v>621.05999999999995</v>
      </c>
      <c r="L5349">
        <v>50</v>
      </c>
      <c r="M5349">
        <v>1</v>
      </c>
      <c r="N5349">
        <f t="shared" si="206"/>
        <v>0</v>
      </c>
      <c r="O5349">
        <f t="shared" si="207"/>
        <v>0</v>
      </c>
      <c r="P5349" t="s">
        <v>12694</v>
      </c>
    </row>
    <row r="5350" spans="2:16" x14ac:dyDescent="0.25">
      <c r="B5350" t="s">
        <v>5355</v>
      </c>
      <c r="C5350" s="119" t="s">
        <v>60</v>
      </c>
      <c r="D5350" t="s">
        <v>11550</v>
      </c>
      <c r="E5350" t="s">
        <v>11530</v>
      </c>
      <c r="F5350" t="s">
        <v>11540</v>
      </c>
      <c r="G5350" t="s">
        <v>61</v>
      </c>
      <c r="H5350" t="s">
        <v>18</v>
      </c>
      <c r="I5350" t="s">
        <v>11541</v>
      </c>
      <c r="J5350">
        <v>2016</v>
      </c>
      <c r="K5350">
        <v>615.66</v>
      </c>
      <c r="L5350">
        <v>8</v>
      </c>
      <c r="M5350">
        <v>1</v>
      </c>
      <c r="N5350">
        <f t="shared" si="206"/>
        <v>0</v>
      </c>
      <c r="O5350">
        <f t="shared" si="207"/>
        <v>0</v>
      </c>
      <c r="P5350" t="s">
        <v>12694</v>
      </c>
    </row>
    <row r="5351" spans="2:16" x14ac:dyDescent="0.25">
      <c r="B5351" t="s">
        <v>5356</v>
      </c>
      <c r="C5351" s="119" t="s">
        <v>60</v>
      </c>
      <c r="D5351" t="s">
        <v>11550</v>
      </c>
      <c r="E5351" t="s">
        <v>11530</v>
      </c>
      <c r="F5351" t="s">
        <v>11540</v>
      </c>
      <c r="G5351" t="s">
        <v>61</v>
      </c>
      <c r="H5351" t="s">
        <v>18</v>
      </c>
      <c r="I5351" t="s">
        <v>11541</v>
      </c>
      <c r="J5351">
        <v>2016</v>
      </c>
      <c r="K5351">
        <v>617.07000000000005</v>
      </c>
      <c r="L5351">
        <v>30</v>
      </c>
      <c r="M5351">
        <v>1</v>
      </c>
      <c r="N5351">
        <f t="shared" si="206"/>
        <v>0</v>
      </c>
      <c r="O5351">
        <f t="shared" si="207"/>
        <v>0</v>
      </c>
      <c r="P5351" t="s">
        <v>12694</v>
      </c>
    </row>
    <row r="5352" spans="2:16" x14ac:dyDescent="0.25">
      <c r="B5352" t="s">
        <v>5357</v>
      </c>
      <c r="C5352" s="119" t="s">
        <v>60</v>
      </c>
      <c r="D5352" t="s">
        <v>11537</v>
      </c>
      <c r="E5352" t="s">
        <v>11530</v>
      </c>
      <c r="F5352" t="s">
        <v>11540</v>
      </c>
      <c r="G5352" t="s">
        <v>61</v>
      </c>
      <c r="H5352" t="s">
        <v>18</v>
      </c>
      <c r="I5352" t="s">
        <v>11541</v>
      </c>
      <c r="J5352">
        <v>2016</v>
      </c>
      <c r="K5352">
        <v>616.97</v>
      </c>
      <c r="L5352">
        <v>24</v>
      </c>
      <c r="M5352">
        <v>1</v>
      </c>
      <c r="N5352">
        <f t="shared" si="206"/>
        <v>0</v>
      </c>
      <c r="O5352">
        <f t="shared" si="207"/>
        <v>0</v>
      </c>
      <c r="P5352" t="s">
        <v>12694</v>
      </c>
    </row>
    <row r="5353" spans="2:16" x14ac:dyDescent="0.25">
      <c r="B5353" t="s">
        <v>5358</v>
      </c>
      <c r="C5353" s="119" t="s">
        <v>60</v>
      </c>
      <c r="D5353" t="s">
        <v>11537</v>
      </c>
      <c r="E5353" t="s">
        <v>11530</v>
      </c>
      <c r="F5353" t="s">
        <v>11540</v>
      </c>
      <c r="G5353" t="s">
        <v>61</v>
      </c>
      <c r="H5353" t="s">
        <v>18</v>
      </c>
      <c r="I5353" t="s">
        <v>11541</v>
      </c>
      <c r="J5353">
        <v>2016</v>
      </c>
      <c r="K5353">
        <v>615.4</v>
      </c>
      <c r="L5353">
        <v>23</v>
      </c>
      <c r="M5353">
        <v>1</v>
      </c>
      <c r="N5353">
        <f t="shared" si="206"/>
        <v>0</v>
      </c>
      <c r="O5353">
        <f t="shared" si="207"/>
        <v>0</v>
      </c>
      <c r="P5353" t="s">
        <v>12694</v>
      </c>
    </row>
    <row r="5354" spans="2:16" x14ac:dyDescent="0.25">
      <c r="B5354" t="s">
        <v>5359</v>
      </c>
      <c r="C5354" s="119" t="s">
        <v>60</v>
      </c>
      <c r="D5354" t="s">
        <v>11537</v>
      </c>
      <c r="E5354" t="s">
        <v>11530</v>
      </c>
      <c r="F5354" t="s">
        <v>11540</v>
      </c>
      <c r="G5354" t="s">
        <v>61</v>
      </c>
      <c r="H5354" t="s">
        <v>18</v>
      </c>
      <c r="I5354" t="s">
        <v>11541</v>
      </c>
      <c r="J5354">
        <v>2016</v>
      </c>
      <c r="K5354">
        <v>647.66999999999996</v>
      </c>
      <c r="L5354">
        <v>22</v>
      </c>
      <c r="M5354">
        <v>1</v>
      </c>
      <c r="N5354">
        <f t="shared" si="206"/>
        <v>0</v>
      </c>
      <c r="O5354">
        <f t="shared" si="207"/>
        <v>0</v>
      </c>
      <c r="P5354" t="s">
        <v>12694</v>
      </c>
    </row>
    <row r="5355" spans="2:16" x14ac:dyDescent="0.25">
      <c r="B5355" t="s">
        <v>5360</v>
      </c>
      <c r="C5355" s="119" t="s">
        <v>60</v>
      </c>
      <c r="D5355" t="s">
        <v>11537</v>
      </c>
      <c r="E5355" t="s">
        <v>11530</v>
      </c>
      <c r="F5355" t="s">
        <v>11540</v>
      </c>
      <c r="G5355" t="s">
        <v>61</v>
      </c>
      <c r="H5355" t="s">
        <v>18</v>
      </c>
      <c r="I5355" t="s">
        <v>11541</v>
      </c>
      <c r="J5355">
        <v>2016</v>
      </c>
      <c r="K5355">
        <v>647.79999999999995</v>
      </c>
      <c r="L5355">
        <v>22</v>
      </c>
      <c r="M5355">
        <v>1</v>
      </c>
      <c r="N5355">
        <f t="shared" si="206"/>
        <v>0</v>
      </c>
      <c r="O5355">
        <f t="shared" si="207"/>
        <v>0</v>
      </c>
      <c r="P5355" t="s">
        <v>12694</v>
      </c>
    </row>
    <row r="5356" spans="2:16" x14ac:dyDescent="0.25">
      <c r="B5356" t="s">
        <v>5361</v>
      </c>
      <c r="C5356" s="119" t="s">
        <v>60</v>
      </c>
      <c r="D5356" t="s">
        <v>11537</v>
      </c>
      <c r="E5356" t="s">
        <v>11530</v>
      </c>
      <c r="F5356" t="s">
        <v>11540</v>
      </c>
      <c r="G5356" t="s">
        <v>61</v>
      </c>
      <c r="H5356" t="s">
        <v>18</v>
      </c>
      <c r="I5356" t="s">
        <v>11541</v>
      </c>
      <c r="J5356">
        <v>2016</v>
      </c>
      <c r="K5356">
        <v>618.51</v>
      </c>
      <c r="L5356">
        <v>22</v>
      </c>
      <c r="M5356">
        <v>1</v>
      </c>
      <c r="N5356">
        <f t="shared" si="206"/>
        <v>0</v>
      </c>
      <c r="O5356">
        <f t="shared" si="207"/>
        <v>0</v>
      </c>
      <c r="P5356" t="s">
        <v>12694</v>
      </c>
    </row>
    <row r="5357" spans="2:16" x14ac:dyDescent="0.25">
      <c r="B5357" t="s">
        <v>5362</v>
      </c>
      <c r="C5357" s="119" t="s">
        <v>60</v>
      </c>
      <c r="D5357" t="s">
        <v>11537</v>
      </c>
      <c r="E5357" t="s">
        <v>11530</v>
      </c>
      <c r="F5357" t="s">
        <v>11540</v>
      </c>
      <c r="G5357" t="s">
        <v>61</v>
      </c>
      <c r="H5357" t="s">
        <v>18</v>
      </c>
      <c r="I5357" t="s">
        <v>11541</v>
      </c>
      <c r="J5357">
        <v>2016</v>
      </c>
      <c r="K5357">
        <v>647.66999999999996</v>
      </c>
      <c r="L5357">
        <v>22</v>
      </c>
      <c r="M5357">
        <v>1</v>
      </c>
      <c r="N5357">
        <f t="shared" si="206"/>
        <v>0</v>
      </c>
      <c r="O5357">
        <f t="shared" si="207"/>
        <v>0</v>
      </c>
      <c r="P5357" t="s">
        <v>12694</v>
      </c>
    </row>
    <row r="5358" spans="2:16" x14ac:dyDescent="0.25">
      <c r="B5358" t="s">
        <v>5363</v>
      </c>
      <c r="C5358" s="119" t="s">
        <v>60</v>
      </c>
      <c r="D5358" t="s">
        <v>11542</v>
      </c>
      <c r="E5358" t="s">
        <v>11530</v>
      </c>
      <c r="F5358" t="s">
        <v>11540</v>
      </c>
      <c r="G5358" t="s">
        <v>61</v>
      </c>
      <c r="H5358" t="s">
        <v>18</v>
      </c>
      <c r="I5358" t="s">
        <v>11541</v>
      </c>
      <c r="J5358">
        <v>2016</v>
      </c>
      <c r="K5358">
        <v>580.78</v>
      </c>
      <c r="L5358">
        <v>12</v>
      </c>
      <c r="M5358">
        <v>1</v>
      </c>
      <c r="N5358">
        <f t="shared" si="206"/>
        <v>0</v>
      </c>
      <c r="O5358">
        <f t="shared" si="207"/>
        <v>0</v>
      </c>
      <c r="P5358" t="s">
        <v>12694</v>
      </c>
    </row>
    <row r="5359" spans="2:16" x14ac:dyDescent="0.25">
      <c r="B5359" t="s">
        <v>5364</v>
      </c>
      <c r="C5359" s="119" t="s">
        <v>60</v>
      </c>
      <c r="D5359" t="s">
        <v>11539</v>
      </c>
      <c r="E5359" t="s">
        <v>11530</v>
      </c>
      <c r="F5359" t="s">
        <v>11540</v>
      </c>
      <c r="G5359" t="s">
        <v>61</v>
      </c>
      <c r="H5359" t="s">
        <v>18</v>
      </c>
      <c r="I5359" t="s">
        <v>11533</v>
      </c>
      <c r="J5359">
        <v>2016</v>
      </c>
      <c r="K5359">
        <v>620.97</v>
      </c>
      <c r="L5359">
        <v>29</v>
      </c>
      <c r="M5359">
        <v>1</v>
      </c>
      <c r="N5359">
        <f t="shared" si="206"/>
        <v>0</v>
      </c>
      <c r="O5359">
        <f t="shared" si="207"/>
        <v>0</v>
      </c>
      <c r="P5359" t="s">
        <v>12694</v>
      </c>
    </row>
    <row r="5360" spans="2:16" x14ac:dyDescent="0.25">
      <c r="B5360" t="s">
        <v>5365</v>
      </c>
      <c r="C5360" s="119" t="s">
        <v>60</v>
      </c>
      <c r="D5360" t="s">
        <v>11539</v>
      </c>
      <c r="E5360" t="s">
        <v>11530</v>
      </c>
      <c r="F5360" t="s">
        <v>11540</v>
      </c>
      <c r="G5360" t="s">
        <v>61</v>
      </c>
      <c r="H5360" t="s">
        <v>18</v>
      </c>
      <c r="I5360" t="s">
        <v>11541</v>
      </c>
      <c r="J5360">
        <v>2016</v>
      </c>
      <c r="K5360">
        <v>648.70000000000005</v>
      </c>
      <c r="L5360">
        <v>35</v>
      </c>
      <c r="M5360">
        <v>1</v>
      </c>
      <c r="N5360">
        <f t="shared" si="206"/>
        <v>0</v>
      </c>
      <c r="O5360">
        <f t="shared" si="207"/>
        <v>0</v>
      </c>
      <c r="P5360" t="s">
        <v>12694</v>
      </c>
    </row>
    <row r="5361" spans="2:16" x14ac:dyDescent="0.25">
      <c r="B5361" t="s">
        <v>5366</v>
      </c>
      <c r="C5361" s="119" t="s">
        <v>60</v>
      </c>
      <c r="D5361" t="s">
        <v>11550</v>
      </c>
      <c r="E5361" t="s">
        <v>11530</v>
      </c>
      <c r="F5361" t="s">
        <v>11540</v>
      </c>
      <c r="G5361" t="s">
        <v>61</v>
      </c>
      <c r="H5361" t="s">
        <v>18</v>
      </c>
      <c r="I5361" t="s">
        <v>11541</v>
      </c>
      <c r="J5361">
        <v>2016</v>
      </c>
      <c r="K5361">
        <v>647.79999999999995</v>
      </c>
      <c r="L5361">
        <v>22</v>
      </c>
      <c r="M5361">
        <v>1</v>
      </c>
      <c r="N5361">
        <f t="shared" si="206"/>
        <v>0</v>
      </c>
      <c r="O5361">
        <f t="shared" si="207"/>
        <v>0</v>
      </c>
      <c r="P5361" t="s">
        <v>12694</v>
      </c>
    </row>
    <row r="5362" spans="2:16" x14ac:dyDescent="0.25">
      <c r="B5362" t="s">
        <v>5367</v>
      </c>
      <c r="C5362" s="119" t="s">
        <v>60</v>
      </c>
      <c r="D5362" t="s">
        <v>11550</v>
      </c>
      <c r="E5362" t="s">
        <v>11530</v>
      </c>
      <c r="F5362" t="s">
        <v>11540</v>
      </c>
      <c r="G5362" t="s">
        <v>61</v>
      </c>
      <c r="H5362" t="s">
        <v>18</v>
      </c>
      <c r="I5362" t="s">
        <v>11541</v>
      </c>
      <c r="J5362">
        <v>2016</v>
      </c>
      <c r="K5362">
        <v>929.75</v>
      </c>
      <c r="L5362">
        <v>22</v>
      </c>
      <c r="M5362">
        <v>1</v>
      </c>
      <c r="N5362">
        <f t="shared" si="206"/>
        <v>0</v>
      </c>
      <c r="O5362">
        <f t="shared" si="207"/>
        <v>0</v>
      </c>
      <c r="P5362" t="s">
        <v>12694</v>
      </c>
    </row>
    <row r="5363" spans="2:16" x14ac:dyDescent="0.25">
      <c r="B5363" t="s">
        <v>5368</v>
      </c>
      <c r="C5363" s="119" t="s">
        <v>60</v>
      </c>
      <c r="D5363" t="s">
        <v>11537</v>
      </c>
      <c r="E5363" t="s">
        <v>11530</v>
      </c>
      <c r="F5363" t="s">
        <v>11540</v>
      </c>
      <c r="G5363" t="s">
        <v>61</v>
      </c>
      <c r="H5363" t="s">
        <v>18</v>
      </c>
      <c r="I5363" t="s">
        <v>11533</v>
      </c>
      <c r="J5363">
        <v>2016</v>
      </c>
      <c r="K5363">
        <v>620.16999999999996</v>
      </c>
      <c r="L5363">
        <v>32</v>
      </c>
      <c r="M5363">
        <v>1</v>
      </c>
      <c r="N5363">
        <f t="shared" si="206"/>
        <v>0</v>
      </c>
      <c r="O5363">
        <f t="shared" si="207"/>
        <v>0</v>
      </c>
      <c r="P5363" t="s">
        <v>12694</v>
      </c>
    </row>
    <row r="5364" spans="2:16" x14ac:dyDescent="0.25">
      <c r="B5364" t="s">
        <v>5369</v>
      </c>
      <c r="C5364" s="119" t="s">
        <v>60</v>
      </c>
      <c r="D5364" t="s">
        <v>11537</v>
      </c>
      <c r="E5364" t="s">
        <v>11530</v>
      </c>
      <c r="F5364" t="s">
        <v>11540</v>
      </c>
      <c r="G5364" t="s">
        <v>61</v>
      </c>
      <c r="H5364" t="s">
        <v>18</v>
      </c>
      <c r="I5364" t="s">
        <v>11541</v>
      </c>
      <c r="J5364">
        <v>2016</v>
      </c>
      <c r="K5364">
        <v>617.23</v>
      </c>
      <c r="L5364">
        <v>26</v>
      </c>
      <c r="M5364">
        <v>1</v>
      </c>
      <c r="N5364">
        <f t="shared" si="206"/>
        <v>0</v>
      </c>
      <c r="O5364">
        <f t="shared" si="207"/>
        <v>0</v>
      </c>
      <c r="P5364" t="s">
        <v>12694</v>
      </c>
    </row>
    <row r="5365" spans="2:16" x14ac:dyDescent="0.25">
      <c r="B5365" t="s">
        <v>5370</v>
      </c>
      <c r="C5365" s="119" t="s">
        <v>60</v>
      </c>
      <c r="D5365" t="s">
        <v>11537</v>
      </c>
      <c r="E5365" t="s">
        <v>11530</v>
      </c>
      <c r="F5365" t="s">
        <v>11540</v>
      </c>
      <c r="G5365" t="s">
        <v>61</v>
      </c>
      <c r="H5365" t="s">
        <v>18</v>
      </c>
      <c r="I5365" t="s">
        <v>11541</v>
      </c>
      <c r="J5365">
        <v>2016</v>
      </c>
      <c r="K5365">
        <v>616.45000000000005</v>
      </c>
      <c r="L5365">
        <v>20</v>
      </c>
      <c r="M5365">
        <v>1</v>
      </c>
      <c r="N5365">
        <f t="shared" si="206"/>
        <v>0</v>
      </c>
      <c r="O5365">
        <f t="shared" si="207"/>
        <v>0</v>
      </c>
      <c r="P5365" t="s">
        <v>12694</v>
      </c>
    </row>
    <row r="5366" spans="2:16" x14ac:dyDescent="0.25">
      <c r="B5366" t="s">
        <v>5371</v>
      </c>
      <c r="C5366" s="119" t="s">
        <v>60</v>
      </c>
      <c r="D5366" t="s">
        <v>11537</v>
      </c>
      <c r="E5366" t="s">
        <v>11530</v>
      </c>
      <c r="F5366" t="s">
        <v>11540</v>
      </c>
      <c r="G5366" t="s">
        <v>61</v>
      </c>
      <c r="H5366" t="s">
        <v>18</v>
      </c>
      <c r="I5366" t="s">
        <v>11541</v>
      </c>
      <c r="J5366">
        <v>2016</v>
      </c>
      <c r="K5366">
        <v>582.05999999999995</v>
      </c>
      <c r="L5366">
        <v>22</v>
      </c>
      <c r="M5366">
        <v>1</v>
      </c>
      <c r="N5366">
        <f t="shared" si="206"/>
        <v>0</v>
      </c>
      <c r="O5366">
        <f t="shared" si="207"/>
        <v>0</v>
      </c>
      <c r="P5366" t="s">
        <v>12694</v>
      </c>
    </row>
    <row r="5367" spans="2:16" x14ac:dyDescent="0.25">
      <c r="B5367" t="s">
        <v>5372</v>
      </c>
      <c r="C5367" s="119" t="s">
        <v>60</v>
      </c>
      <c r="D5367" t="s">
        <v>11537</v>
      </c>
      <c r="E5367" t="s">
        <v>11530</v>
      </c>
      <c r="F5367" t="s">
        <v>11540</v>
      </c>
      <c r="G5367" t="s">
        <v>61</v>
      </c>
      <c r="H5367" t="s">
        <v>18</v>
      </c>
      <c r="I5367" t="s">
        <v>11541</v>
      </c>
      <c r="J5367">
        <v>2016</v>
      </c>
      <c r="K5367">
        <v>581.53</v>
      </c>
      <c r="L5367">
        <v>18</v>
      </c>
      <c r="M5367">
        <v>1</v>
      </c>
      <c r="N5367">
        <f t="shared" si="206"/>
        <v>0</v>
      </c>
      <c r="O5367">
        <f t="shared" si="207"/>
        <v>0</v>
      </c>
      <c r="P5367" t="s">
        <v>12694</v>
      </c>
    </row>
    <row r="5368" spans="2:16" x14ac:dyDescent="0.25">
      <c r="B5368" t="s">
        <v>5373</v>
      </c>
      <c r="C5368" s="119" t="s">
        <v>60</v>
      </c>
      <c r="D5368" t="s">
        <v>11537</v>
      </c>
      <c r="E5368" t="s">
        <v>11530</v>
      </c>
      <c r="F5368" t="s">
        <v>11540</v>
      </c>
      <c r="G5368" t="s">
        <v>61</v>
      </c>
      <c r="H5368" t="s">
        <v>18</v>
      </c>
      <c r="I5368" t="s">
        <v>11541</v>
      </c>
      <c r="J5368">
        <v>2016</v>
      </c>
      <c r="K5368">
        <v>615.84</v>
      </c>
      <c r="L5368">
        <v>19</v>
      </c>
      <c r="M5368">
        <v>1</v>
      </c>
      <c r="N5368">
        <f t="shared" si="206"/>
        <v>0</v>
      </c>
      <c r="O5368">
        <f t="shared" si="207"/>
        <v>0</v>
      </c>
      <c r="P5368" t="s">
        <v>12694</v>
      </c>
    </row>
    <row r="5369" spans="2:16" x14ac:dyDescent="0.25">
      <c r="B5369" t="s">
        <v>5374</v>
      </c>
      <c r="C5369" s="119" t="s">
        <v>60</v>
      </c>
      <c r="D5369" t="s">
        <v>11537</v>
      </c>
      <c r="E5369" t="s">
        <v>11530</v>
      </c>
      <c r="F5369" t="s">
        <v>11540</v>
      </c>
      <c r="G5369" t="s">
        <v>61</v>
      </c>
      <c r="H5369" t="s">
        <v>18</v>
      </c>
      <c r="I5369" t="s">
        <v>11541</v>
      </c>
      <c r="J5369">
        <v>2016</v>
      </c>
      <c r="K5369">
        <v>615.36</v>
      </c>
      <c r="L5369">
        <v>16</v>
      </c>
      <c r="M5369">
        <v>1</v>
      </c>
      <c r="N5369">
        <f t="shared" si="206"/>
        <v>0</v>
      </c>
      <c r="O5369">
        <f t="shared" si="207"/>
        <v>0</v>
      </c>
      <c r="P5369" t="s">
        <v>12694</v>
      </c>
    </row>
    <row r="5370" spans="2:16" x14ac:dyDescent="0.25">
      <c r="B5370" t="s">
        <v>5375</v>
      </c>
      <c r="C5370" s="119" t="s">
        <v>60</v>
      </c>
      <c r="D5370" t="s">
        <v>11550</v>
      </c>
      <c r="E5370" t="s">
        <v>11530</v>
      </c>
      <c r="F5370" t="s">
        <v>11540</v>
      </c>
      <c r="G5370" t="s">
        <v>61</v>
      </c>
      <c r="H5370" t="s">
        <v>18</v>
      </c>
      <c r="I5370" t="s">
        <v>11541</v>
      </c>
      <c r="J5370">
        <v>2016</v>
      </c>
      <c r="K5370">
        <v>648.6</v>
      </c>
      <c r="L5370">
        <v>46</v>
      </c>
      <c r="M5370">
        <v>1</v>
      </c>
      <c r="N5370">
        <f t="shared" si="206"/>
        <v>0</v>
      </c>
      <c r="O5370">
        <f t="shared" si="207"/>
        <v>0</v>
      </c>
      <c r="P5370" t="s">
        <v>12694</v>
      </c>
    </row>
    <row r="5371" spans="2:16" x14ac:dyDescent="0.25">
      <c r="B5371" t="s">
        <v>5376</v>
      </c>
      <c r="C5371" s="119" t="s">
        <v>60</v>
      </c>
      <c r="D5371" t="s">
        <v>11537</v>
      </c>
      <c r="E5371" t="s">
        <v>11530</v>
      </c>
      <c r="F5371" t="s">
        <v>11540</v>
      </c>
      <c r="G5371" t="s">
        <v>61</v>
      </c>
      <c r="H5371" t="s">
        <v>18</v>
      </c>
      <c r="I5371" t="s">
        <v>11541</v>
      </c>
      <c r="J5371">
        <v>2016</v>
      </c>
      <c r="K5371">
        <v>615.84</v>
      </c>
      <c r="L5371">
        <v>20</v>
      </c>
      <c r="M5371">
        <v>1</v>
      </c>
      <c r="N5371">
        <f t="shared" si="206"/>
        <v>0</v>
      </c>
      <c r="O5371">
        <f t="shared" si="207"/>
        <v>0</v>
      </c>
      <c r="P5371" t="s">
        <v>12694</v>
      </c>
    </row>
    <row r="5372" spans="2:16" x14ac:dyDescent="0.25">
      <c r="B5372" t="s">
        <v>5377</v>
      </c>
      <c r="C5372" s="119" t="s">
        <v>60</v>
      </c>
      <c r="D5372" t="s">
        <v>11537</v>
      </c>
      <c r="E5372" t="s">
        <v>11530</v>
      </c>
      <c r="F5372" t="s">
        <v>11540</v>
      </c>
      <c r="G5372" t="s">
        <v>61</v>
      </c>
      <c r="H5372" t="s">
        <v>18</v>
      </c>
      <c r="I5372" t="s">
        <v>11541</v>
      </c>
      <c r="J5372">
        <v>2016</v>
      </c>
      <c r="K5372">
        <v>645.89</v>
      </c>
      <c r="L5372">
        <v>18</v>
      </c>
      <c r="M5372">
        <v>1</v>
      </c>
      <c r="N5372">
        <f t="shared" si="206"/>
        <v>0</v>
      </c>
      <c r="O5372">
        <f t="shared" si="207"/>
        <v>0</v>
      </c>
      <c r="P5372" t="s">
        <v>12694</v>
      </c>
    </row>
    <row r="5373" spans="2:16" x14ac:dyDescent="0.25">
      <c r="B5373" t="s">
        <v>5378</v>
      </c>
      <c r="C5373" s="119" t="s">
        <v>60</v>
      </c>
      <c r="D5373" t="s">
        <v>11537</v>
      </c>
      <c r="E5373" t="s">
        <v>11530</v>
      </c>
      <c r="F5373" t="s">
        <v>11540</v>
      </c>
      <c r="G5373" t="s">
        <v>61</v>
      </c>
      <c r="H5373" t="s">
        <v>18</v>
      </c>
      <c r="I5373" t="s">
        <v>11541</v>
      </c>
      <c r="J5373">
        <v>2016</v>
      </c>
      <c r="K5373">
        <v>645.89</v>
      </c>
      <c r="L5373">
        <v>18</v>
      </c>
      <c r="M5373">
        <v>1</v>
      </c>
      <c r="N5373">
        <f t="shared" si="206"/>
        <v>0</v>
      </c>
      <c r="O5373">
        <f t="shared" si="207"/>
        <v>0</v>
      </c>
      <c r="P5373" t="s">
        <v>12694</v>
      </c>
    </row>
    <row r="5374" spans="2:16" x14ac:dyDescent="0.25">
      <c r="B5374" t="s">
        <v>5379</v>
      </c>
      <c r="C5374" s="119" t="s">
        <v>60</v>
      </c>
      <c r="D5374" t="s">
        <v>11537</v>
      </c>
      <c r="E5374" t="s">
        <v>11530</v>
      </c>
      <c r="F5374" t="s">
        <v>11540</v>
      </c>
      <c r="G5374" t="s">
        <v>61</v>
      </c>
      <c r="H5374" t="s">
        <v>18</v>
      </c>
      <c r="I5374" t="s">
        <v>11541</v>
      </c>
      <c r="J5374">
        <v>2016</v>
      </c>
      <c r="K5374">
        <v>614.97</v>
      </c>
      <c r="L5374">
        <v>21</v>
      </c>
      <c r="M5374">
        <v>1</v>
      </c>
      <c r="N5374">
        <f t="shared" si="206"/>
        <v>0</v>
      </c>
      <c r="O5374">
        <f t="shared" si="207"/>
        <v>0</v>
      </c>
      <c r="P5374" t="s">
        <v>12694</v>
      </c>
    </row>
    <row r="5375" spans="2:16" x14ac:dyDescent="0.25">
      <c r="B5375" t="s">
        <v>5380</v>
      </c>
      <c r="C5375" s="119" t="s">
        <v>60</v>
      </c>
      <c r="D5375" t="s">
        <v>11537</v>
      </c>
      <c r="E5375" t="s">
        <v>11530</v>
      </c>
      <c r="F5375" t="s">
        <v>11540</v>
      </c>
      <c r="G5375" t="s">
        <v>61</v>
      </c>
      <c r="H5375" t="s">
        <v>18</v>
      </c>
      <c r="I5375" t="s">
        <v>11541</v>
      </c>
      <c r="J5375">
        <v>2016</v>
      </c>
      <c r="K5375">
        <v>614.72</v>
      </c>
      <c r="L5375">
        <v>19</v>
      </c>
      <c r="M5375">
        <v>1</v>
      </c>
      <c r="N5375">
        <f t="shared" si="206"/>
        <v>0</v>
      </c>
      <c r="O5375">
        <f t="shared" si="207"/>
        <v>0</v>
      </c>
      <c r="P5375" t="s">
        <v>12694</v>
      </c>
    </row>
    <row r="5376" spans="2:16" x14ac:dyDescent="0.25">
      <c r="B5376" t="s">
        <v>5381</v>
      </c>
      <c r="C5376" s="119" t="s">
        <v>60</v>
      </c>
      <c r="D5376" t="s">
        <v>11537</v>
      </c>
      <c r="E5376" t="s">
        <v>11530</v>
      </c>
      <c r="F5376" t="s">
        <v>11540</v>
      </c>
      <c r="G5376" t="s">
        <v>61</v>
      </c>
      <c r="H5376" t="s">
        <v>18</v>
      </c>
      <c r="I5376" t="s">
        <v>11541</v>
      </c>
      <c r="J5376">
        <v>2016</v>
      </c>
      <c r="K5376">
        <v>615.99</v>
      </c>
      <c r="L5376">
        <v>28</v>
      </c>
      <c r="M5376">
        <v>1</v>
      </c>
      <c r="N5376">
        <f t="shared" si="206"/>
        <v>0</v>
      </c>
      <c r="O5376">
        <f t="shared" si="207"/>
        <v>0</v>
      </c>
      <c r="P5376" t="s">
        <v>12694</v>
      </c>
    </row>
    <row r="5377" spans="2:16" x14ac:dyDescent="0.25">
      <c r="B5377" t="s">
        <v>5382</v>
      </c>
      <c r="C5377" s="119" t="s">
        <v>60</v>
      </c>
      <c r="D5377" t="s">
        <v>11537</v>
      </c>
      <c r="E5377" t="s">
        <v>11530</v>
      </c>
      <c r="F5377" t="s">
        <v>11540</v>
      </c>
      <c r="G5377" t="s">
        <v>61</v>
      </c>
      <c r="H5377" t="s">
        <v>18</v>
      </c>
      <c r="I5377" t="s">
        <v>11541</v>
      </c>
      <c r="J5377">
        <v>2016</v>
      </c>
      <c r="K5377">
        <v>652.98</v>
      </c>
      <c r="L5377">
        <v>72</v>
      </c>
      <c r="M5377">
        <v>1</v>
      </c>
      <c r="N5377">
        <f t="shared" si="206"/>
        <v>0</v>
      </c>
      <c r="O5377">
        <f t="shared" si="207"/>
        <v>0</v>
      </c>
      <c r="P5377" t="s">
        <v>12694</v>
      </c>
    </row>
    <row r="5378" spans="2:16" x14ac:dyDescent="0.25">
      <c r="B5378" t="s">
        <v>5383</v>
      </c>
      <c r="C5378" s="119" t="s">
        <v>60</v>
      </c>
      <c r="D5378" t="s">
        <v>11537</v>
      </c>
      <c r="E5378" t="s">
        <v>11530</v>
      </c>
      <c r="F5378" t="s">
        <v>11540</v>
      </c>
      <c r="G5378" t="s">
        <v>61</v>
      </c>
      <c r="H5378" t="s">
        <v>18</v>
      </c>
      <c r="I5378" t="s">
        <v>11541</v>
      </c>
      <c r="J5378">
        <v>2016</v>
      </c>
      <c r="K5378">
        <v>616.22</v>
      </c>
      <c r="L5378">
        <v>22</v>
      </c>
      <c r="M5378">
        <v>1</v>
      </c>
      <c r="N5378">
        <f t="shared" si="206"/>
        <v>0</v>
      </c>
      <c r="O5378">
        <f t="shared" si="207"/>
        <v>0</v>
      </c>
      <c r="P5378" t="s">
        <v>12694</v>
      </c>
    </row>
    <row r="5379" spans="2:16" x14ac:dyDescent="0.25">
      <c r="B5379" t="s">
        <v>5384</v>
      </c>
      <c r="C5379" s="119" t="s">
        <v>60</v>
      </c>
      <c r="D5379" t="s">
        <v>11537</v>
      </c>
      <c r="E5379" t="s">
        <v>11530</v>
      </c>
      <c r="F5379" t="s">
        <v>11540</v>
      </c>
      <c r="G5379" t="s">
        <v>61</v>
      </c>
      <c r="H5379" t="s">
        <v>18</v>
      </c>
      <c r="I5379" t="s">
        <v>11541</v>
      </c>
      <c r="J5379">
        <v>2016</v>
      </c>
      <c r="K5379">
        <v>616.25</v>
      </c>
      <c r="L5379">
        <v>22</v>
      </c>
      <c r="M5379">
        <v>1</v>
      </c>
      <c r="N5379">
        <f t="shared" si="206"/>
        <v>0</v>
      </c>
      <c r="O5379">
        <f t="shared" si="207"/>
        <v>0</v>
      </c>
      <c r="P5379" t="s">
        <v>12694</v>
      </c>
    </row>
    <row r="5380" spans="2:16" x14ac:dyDescent="0.25">
      <c r="B5380" t="s">
        <v>5385</v>
      </c>
      <c r="C5380" s="119" t="s">
        <v>60</v>
      </c>
      <c r="D5380" t="s">
        <v>11537</v>
      </c>
      <c r="E5380" t="s">
        <v>11530</v>
      </c>
      <c r="F5380" t="s">
        <v>11540</v>
      </c>
      <c r="G5380" t="s">
        <v>61</v>
      </c>
      <c r="H5380" t="s">
        <v>18</v>
      </c>
      <c r="I5380" t="s">
        <v>11541</v>
      </c>
      <c r="J5380">
        <v>2016</v>
      </c>
      <c r="K5380">
        <v>645.08000000000004</v>
      </c>
      <c r="L5380">
        <v>20</v>
      </c>
      <c r="M5380">
        <v>1</v>
      </c>
      <c r="N5380">
        <f t="shared" si="206"/>
        <v>0</v>
      </c>
      <c r="O5380">
        <f t="shared" si="207"/>
        <v>0</v>
      </c>
      <c r="P5380" t="s">
        <v>12694</v>
      </c>
    </row>
    <row r="5381" spans="2:16" x14ac:dyDescent="0.25">
      <c r="B5381" t="s">
        <v>5386</v>
      </c>
      <c r="C5381" s="119" t="s">
        <v>60</v>
      </c>
      <c r="D5381" t="s">
        <v>11537</v>
      </c>
      <c r="E5381" t="s">
        <v>11530</v>
      </c>
      <c r="F5381" t="s">
        <v>11540</v>
      </c>
      <c r="G5381" t="s">
        <v>61</v>
      </c>
      <c r="H5381" t="s">
        <v>18</v>
      </c>
      <c r="I5381" t="s">
        <v>11541</v>
      </c>
      <c r="J5381">
        <v>2016</v>
      </c>
      <c r="K5381">
        <v>645.82000000000005</v>
      </c>
      <c r="L5381">
        <v>26</v>
      </c>
      <c r="M5381">
        <v>1</v>
      </c>
      <c r="N5381">
        <f t="shared" si="206"/>
        <v>0</v>
      </c>
      <c r="O5381">
        <f t="shared" si="207"/>
        <v>0</v>
      </c>
      <c r="P5381" t="s">
        <v>12694</v>
      </c>
    </row>
    <row r="5382" spans="2:16" x14ac:dyDescent="0.25">
      <c r="B5382" t="s">
        <v>5387</v>
      </c>
      <c r="C5382" s="119" t="s">
        <v>60</v>
      </c>
      <c r="D5382" t="s">
        <v>11537</v>
      </c>
      <c r="E5382" t="s">
        <v>11530</v>
      </c>
      <c r="F5382" t="s">
        <v>11540</v>
      </c>
      <c r="G5382" t="s">
        <v>61</v>
      </c>
      <c r="H5382" t="s">
        <v>18</v>
      </c>
      <c r="I5382" t="s">
        <v>11541</v>
      </c>
      <c r="J5382">
        <v>2016</v>
      </c>
      <c r="K5382">
        <v>645.96</v>
      </c>
      <c r="L5382">
        <v>26</v>
      </c>
      <c r="M5382">
        <v>1</v>
      </c>
      <c r="N5382">
        <f t="shared" si="206"/>
        <v>0</v>
      </c>
      <c r="O5382">
        <f t="shared" si="207"/>
        <v>0</v>
      </c>
      <c r="P5382" t="s">
        <v>12694</v>
      </c>
    </row>
    <row r="5383" spans="2:16" x14ac:dyDescent="0.25">
      <c r="B5383" t="s">
        <v>5388</v>
      </c>
      <c r="C5383" s="119" t="s">
        <v>60</v>
      </c>
      <c r="D5383" t="s">
        <v>11537</v>
      </c>
      <c r="E5383" t="s">
        <v>11530</v>
      </c>
      <c r="F5383" t="s">
        <v>11540</v>
      </c>
      <c r="G5383" t="s">
        <v>61</v>
      </c>
      <c r="H5383" t="s">
        <v>18</v>
      </c>
      <c r="I5383" t="s">
        <v>11541</v>
      </c>
      <c r="J5383">
        <v>2016</v>
      </c>
      <c r="K5383">
        <v>615.09</v>
      </c>
      <c r="L5383">
        <v>22</v>
      </c>
      <c r="M5383">
        <v>1</v>
      </c>
      <c r="N5383">
        <f t="shared" si="206"/>
        <v>0</v>
      </c>
      <c r="O5383">
        <f t="shared" si="207"/>
        <v>0</v>
      </c>
      <c r="P5383" t="s">
        <v>12694</v>
      </c>
    </row>
    <row r="5384" spans="2:16" x14ac:dyDescent="0.25">
      <c r="B5384" t="s">
        <v>5389</v>
      </c>
      <c r="C5384" s="119" t="s">
        <v>60</v>
      </c>
      <c r="D5384" t="s">
        <v>11537</v>
      </c>
      <c r="E5384" t="s">
        <v>11530</v>
      </c>
      <c r="F5384" t="s">
        <v>11540</v>
      </c>
      <c r="G5384" t="s">
        <v>61</v>
      </c>
      <c r="H5384" t="s">
        <v>18</v>
      </c>
      <c r="I5384" t="s">
        <v>11541</v>
      </c>
      <c r="J5384">
        <v>2016</v>
      </c>
      <c r="K5384">
        <v>646.16</v>
      </c>
      <c r="L5384">
        <v>19</v>
      </c>
      <c r="M5384">
        <v>1</v>
      </c>
      <c r="N5384">
        <f t="shared" si="206"/>
        <v>0</v>
      </c>
      <c r="O5384">
        <f t="shared" si="207"/>
        <v>0</v>
      </c>
      <c r="P5384" t="s">
        <v>12694</v>
      </c>
    </row>
    <row r="5385" spans="2:16" x14ac:dyDescent="0.25">
      <c r="B5385" t="s">
        <v>5390</v>
      </c>
      <c r="C5385" s="119" t="s">
        <v>60</v>
      </c>
      <c r="D5385" t="s">
        <v>11537</v>
      </c>
      <c r="E5385" t="s">
        <v>11530</v>
      </c>
      <c r="F5385" t="s">
        <v>11540</v>
      </c>
      <c r="G5385" t="s">
        <v>61</v>
      </c>
      <c r="H5385" t="s">
        <v>18</v>
      </c>
      <c r="I5385" t="s">
        <v>11541</v>
      </c>
      <c r="J5385">
        <v>2016</v>
      </c>
      <c r="K5385">
        <v>615.99</v>
      </c>
      <c r="L5385">
        <v>20</v>
      </c>
      <c r="M5385">
        <v>1</v>
      </c>
      <c r="N5385">
        <f t="shared" si="206"/>
        <v>0</v>
      </c>
      <c r="O5385">
        <f t="shared" si="207"/>
        <v>0</v>
      </c>
      <c r="P5385" t="s">
        <v>12694</v>
      </c>
    </row>
    <row r="5386" spans="2:16" x14ac:dyDescent="0.25">
      <c r="B5386" t="s">
        <v>5391</v>
      </c>
      <c r="C5386" s="119" t="s">
        <v>60</v>
      </c>
      <c r="D5386" t="s">
        <v>11537</v>
      </c>
      <c r="E5386" t="s">
        <v>11530</v>
      </c>
      <c r="F5386" t="s">
        <v>11540</v>
      </c>
      <c r="G5386" t="s">
        <v>61</v>
      </c>
      <c r="H5386" t="s">
        <v>18</v>
      </c>
      <c r="I5386" t="s">
        <v>11541</v>
      </c>
      <c r="J5386">
        <v>2016</v>
      </c>
      <c r="K5386">
        <v>615.87</v>
      </c>
      <c r="L5386">
        <v>19</v>
      </c>
      <c r="M5386">
        <v>1</v>
      </c>
      <c r="N5386">
        <f t="shared" si="206"/>
        <v>0</v>
      </c>
      <c r="O5386">
        <f t="shared" si="207"/>
        <v>0</v>
      </c>
      <c r="P5386" t="s">
        <v>12694</v>
      </c>
    </row>
    <row r="5387" spans="2:16" x14ac:dyDescent="0.25">
      <c r="B5387" t="s">
        <v>5392</v>
      </c>
      <c r="C5387" s="119" t="s">
        <v>60</v>
      </c>
      <c r="D5387" t="s">
        <v>11537</v>
      </c>
      <c r="E5387" t="s">
        <v>11530</v>
      </c>
      <c r="F5387" t="s">
        <v>11540</v>
      </c>
      <c r="G5387" t="s">
        <v>61</v>
      </c>
      <c r="H5387" t="s">
        <v>18</v>
      </c>
      <c r="I5387" t="s">
        <v>11541</v>
      </c>
      <c r="J5387">
        <v>2016</v>
      </c>
      <c r="K5387">
        <v>646.89</v>
      </c>
      <c r="L5387">
        <v>26</v>
      </c>
      <c r="M5387">
        <v>1</v>
      </c>
      <c r="N5387">
        <f t="shared" ref="N5387:N5450" si="208">IF(K5387&lt;100,1,0)</f>
        <v>0</v>
      </c>
      <c r="O5387">
        <f t="shared" si="207"/>
        <v>0</v>
      </c>
      <c r="P5387" t="s">
        <v>12694</v>
      </c>
    </row>
    <row r="5388" spans="2:16" x14ac:dyDescent="0.25">
      <c r="B5388" t="s">
        <v>5393</v>
      </c>
      <c r="C5388" s="119" t="s">
        <v>60</v>
      </c>
      <c r="D5388" t="s">
        <v>11537</v>
      </c>
      <c r="E5388" t="s">
        <v>11530</v>
      </c>
      <c r="F5388" t="s">
        <v>11540</v>
      </c>
      <c r="G5388" t="s">
        <v>61</v>
      </c>
      <c r="H5388" t="s">
        <v>18</v>
      </c>
      <c r="I5388" t="s">
        <v>11541</v>
      </c>
      <c r="J5388">
        <v>2016</v>
      </c>
      <c r="K5388">
        <v>646.95000000000005</v>
      </c>
      <c r="L5388">
        <v>26</v>
      </c>
      <c r="M5388">
        <v>1</v>
      </c>
      <c r="N5388">
        <f t="shared" si="208"/>
        <v>0</v>
      </c>
      <c r="O5388">
        <f t="shared" si="207"/>
        <v>0</v>
      </c>
      <c r="P5388" t="s">
        <v>12694</v>
      </c>
    </row>
    <row r="5389" spans="2:16" x14ac:dyDescent="0.25">
      <c r="B5389" t="s">
        <v>5394</v>
      </c>
      <c r="C5389" s="119" t="s">
        <v>60</v>
      </c>
      <c r="D5389" t="s">
        <v>11537</v>
      </c>
      <c r="E5389" t="s">
        <v>11530</v>
      </c>
      <c r="F5389" t="s">
        <v>11540</v>
      </c>
      <c r="G5389" t="s">
        <v>61</v>
      </c>
      <c r="H5389" t="s">
        <v>18</v>
      </c>
      <c r="I5389" t="s">
        <v>11541</v>
      </c>
      <c r="J5389">
        <v>2016</v>
      </c>
      <c r="K5389">
        <v>648.36</v>
      </c>
      <c r="L5389">
        <v>37</v>
      </c>
      <c r="M5389">
        <v>1</v>
      </c>
      <c r="N5389">
        <f t="shared" si="208"/>
        <v>0</v>
      </c>
      <c r="O5389">
        <f t="shared" si="207"/>
        <v>0</v>
      </c>
      <c r="P5389" t="s">
        <v>12694</v>
      </c>
    </row>
    <row r="5390" spans="2:16" x14ac:dyDescent="0.25">
      <c r="B5390" t="s">
        <v>5395</v>
      </c>
      <c r="C5390" s="119" t="s">
        <v>60</v>
      </c>
      <c r="D5390" t="s">
        <v>11537</v>
      </c>
      <c r="E5390" t="s">
        <v>11530</v>
      </c>
      <c r="F5390" t="s">
        <v>11540</v>
      </c>
      <c r="G5390" t="s">
        <v>61</v>
      </c>
      <c r="H5390" t="s">
        <v>18</v>
      </c>
      <c r="I5390" t="s">
        <v>11541</v>
      </c>
      <c r="J5390">
        <v>2016</v>
      </c>
      <c r="K5390">
        <v>647.84</v>
      </c>
      <c r="L5390">
        <v>33</v>
      </c>
      <c r="M5390">
        <v>1</v>
      </c>
      <c r="N5390">
        <f t="shared" si="208"/>
        <v>0</v>
      </c>
      <c r="O5390">
        <f t="shared" si="207"/>
        <v>0</v>
      </c>
      <c r="P5390" t="s">
        <v>12694</v>
      </c>
    </row>
    <row r="5391" spans="2:16" x14ac:dyDescent="0.25">
      <c r="B5391" t="s">
        <v>5396</v>
      </c>
      <c r="C5391" s="119" t="s">
        <v>60</v>
      </c>
      <c r="D5391" t="s">
        <v>11537</v>
      </c>
      <c r="E5391" t="s">
        <v>11530</v>
      </c>
      <c r="F5391" t="s">
        <v>11540</v>
      </c>
      <c r="G5391" t="s">
        <v>61</v>
      </c>
      <c r="H5391" t="s">
        <v>18</v>
      </c>
      <c r="I5391" t="s">
        <v>11541</v>
      </c>
      <c r="J5391">
        <v>2016</v>
      </c>
      <c r="K5391">
        <v>650.41</v>
      </c>
      <c r="L5391">
        <v>53</v>
      </c>
      <c r="M5391">
        <v>1</v>
      </c>
      <c r="N5391">
        <f t="shared" si="208"/>
        <v>0</v>
      </c>
      <c r="O5391">
        <f t="shared" si="207"/>
        <v>0</v>
      </c>
      <c r="P5391" t="s">
        <v>12694</v>
      </c>
    </row>
    <row r="5392" spans="2:16" x14ac:dyDescent="0.25">
      <c r="B5392" t="s">
        <v>5397</v>
      </c>
      <c r="C5392" s="119" t="s">
        <v>60</v>
      </c>
      <c r="D5392" t="s">
        <v>11537</v>
      </c>
      <c r="E5392" t="s">
        <v>11530</v>
      </c>
      <c r="F5392" t="s">
        <v>11540</v>
      </c>
      <c r="G5392" t="s">
        <v>61</v>
      </c>
      <c r="H5392" t="s">
        <v>18</v>
      </c>
      <c r="I5392" t="s">
        <v>11541</v>
      </c>
      <c r="J5392">
        <v>2016</v>
      </c>
      <c r="K5392">
        <v>646.69000000000005</v>
      </c>
      <c r="L5392">
        <v>24</v>
      </c>
      <c r="M5392">
        <v>1</v>
      </c>
      <c r="N5392">
        <f t="shared" si="208"/>
        <v>0</v>
      </c>
      <c r="O5392">
        <f t="shared" ref="O5392:O5455" si="209">IF(OR(L5392="",L5392&lt;=0),1,0)</f>
        <v>0</v>
      </c>
      <c r="P5392" t="s">
        <v>12694</v>
      </c>
    </row>
    <row r="5393" spans="2:16" x14ac:dyDescent="0.25">
      <c r="B5393" t="s">
        <v>5398</v>
      </c>
      <c r="C5393" s="119" t="s">
        <v>60</v>
      </c>
      <c r="D5393" t="s">
        <v>11539</v>
      </c>
      <c r="E5393" t="s">
        <v>11530</v>
      </c>
      <c r="F5393" t="s">
        <v>11540</v>
      </c>
      <c r="G5393" t="s">
        <v>61</v>
      </c>
      <c r="H5393" t="s">
        <v>18</v>
      </c>
      <c r="I5393" t="s">
        <v>11541</v>
      </c>
      <c r="J5393">
        <v>2016</v>
      </c>
      <c r="K5393">
        <v>645.66999999999996</v>
      </c>
      <c r="L5393">
        <v>16</v>
      </c>
      <c r="M5393">
        <v>1</v>
      </c>
      <c r="N5393">
        <f t="shared" si="208"/>
        <v>0</v>
      </c>
      <c r="O5393">
        <f t="shared" si="209"/>
        <v>0</v>
      </c>
      <c r="P5393" t="s">
        <v>12694</v>
      </c>
    </row>
    <row r="5394" spans="2:16" x14ac:dyDescent="0.25">
      <c r="B5394" t="s">
        <v>5399</v>
      </c>
      <c r="C5394" s="119" t="s">
        <v>60</v>
      </c>
      <c r="D5394" t="s">
        <v>11537</v>
      </c>
      <c r="E5394" t="s">
        <v>11530</v>
      </c>
      <c r="F5394" t="s">
        <v>11540</v>
      </c>
      <c r="G5394" t="s">
        <v>61</v>
      </c>
      <c r="H5394" t="s">
        <v>18</v>
      </c>
      <c r="I5394" t="s">
        <v>11541</v>
      </c>
      <c r="J5394">
        <v>2016</v>
      </c>
      <c r="K5394">
        <v>615.99</v>
      </c>
      <c r="L5394">
        <v>20</v>
      </c>
      <c r="M5394">
        <v>1</v>
      </c>
      <c r="N5394">
        <f t="shared" si="208"/>
        <v>0</v>
      </c>
      <c r="O5394">
        <f t="shared" si="209"/>
        <v>0</v>
      </c>
      <c r="P5394" t="s">
        <v>12694</v>
      </c>
    </row>
    <row r="5395" spans="2:16" x14ac:dyDescent="0.25">
      <c r="B5395" t="s">
        <v>5400</v>
      </c>
      <c r="C5395" s="119" t="s">
        <v>60</v>
      </c>
      <c r="D5395" t="s">
        <v>11537</v>
      </c>
      <c r="E5395" t="s">
        <v>11530</v>
      </c>
      <c r="F5395" t="s">
        <v>11540</v>
      </c>
      <c r="G5395" t="s">
        <v>61</v>
      </c>
      <c r="H5395" t="s">
        <v>18</v>
      </c>
      <c r="I5395" t="s">
        <v>11541</v>
      </c>
      <c r="J5395">
        <v>2016</v>
      </c>
      <c r="K5395">
        <v>646.16</v>
      </c>
      <c r="L5395">
        <v>19</v>
      </c>
      <c r="M5395">
        <v>1</v>
      </c>
      <c r="N5395">
        <f t="shared" si="208"/>
        <v>0</v>
      </c>
      <c r="O5395">
        <f t="shared" si="209"/>
        <v>0</v>
      </c>
      <c r="P5395" t="s">
        <v>12694</v>
      </c>
    </row>
    <row r="5396" spans="2:16" x14ac:dyDescent="0.25">
      <c r="B5396" t="s">
        <v>5401</v>
      </c>
      <c r="C5396" s="119" t="s">
        <v>60</v>
      </c>
      <c r="D5396" t="s">
        <v>11539</v>
      </c>
      <c r="E5396" t="s">
        <v>11530</v>
      </c>
      <c r="F5396" t="s">
        <v>11540</v>
      </c>
      <c r="G5396" t="s">
        <v>61</v>
      </c>
      <c r="H5396" t="s">
        <v>18</v>
      </c>
      <c r="I5396" t="s">
        <v>11541</v>
      </c>
      <c r="J5396">
        <v>2016</v>
      </c>
      <c r="K5396">
        <v>616.14</v>
      </c>
      <c r="L5396">
        <v>22</v>
      </c>
      <c r="M5396">
        <v>1</v>
      </c>
      <c r="N5396">
        <f t="shared" si="208"/>
        <v>0</v>
      </c>
      <c r="O5396">
        <f t="shared" si="209"/>
        <v>0</v>
      </c>
      <c r="P5396" t="s">
        <v>12694</v>
      </c>
    </row>
    <row r="5397" spans="2:16" x14ac:dyDescent="0.25">
      <c r="B5397" t="s">
        <v>5402</v>
      </c>
      <c r="C5397" s="119" t="s">
        <v>60</v>
      </c>
      <c r="D5397" t="s">
        <v>11537</v>
      </c>
      <c r="E5397" t="s">
        <v>11530</v>
      </c>
      <c r="F5397" t="s">
        <v>11540</v>
      </c>
      <c r="G5397" t="s">
        <v>61</v>
      </c>
      <c r="H5397" t="s">
        <v>18</v>
      </c>
      <c r="I5397" t="s">
        <v>11541</v>
      </c>
      <c r="J5397">
        <v>2016</v>
      </c>
      <c r="K5397">
        <v>615.87</v>
      </c>
      <c r="L5397">
        <v>19</v>
      </c>
      <c r="M5397">
        <v>1</v>
      </c>
      <c r="N5397">
        <f t="shared" si="208"/>
        <v>0</v>
      </c>
      <c r="O5397">
        <f t="shared" si="209"/>
        <v>0</v>
      </c>
      <c r="P5397" t="s">
        <v>12694</v>
      </c>
    </row>
    <row r="5398" spans="2:16" x14ac:dyDescent="0.25">
      <c r="B5398" t="s">
        <v>5403</v>
      </c>
      <c r="C5398" s="119" t="s">
        <v>60</v>
      </c>
      <c r="D5398" t="s">
        <v>11537</v>
      </c>
      <c r="E5398" t="s">
        <v>11530</v>
      </c>
      <c r="F5398" t="s">
        <v>11540</v>
      </c>
      <c r="G5398" t="s">
        <v>61</v>
      </c>
      <c r="H5398" t="s">
        <v>18</v>
      </c>
      <c r="I5398" t="s">
        <v>11541</v>
      </c>
      <c r="J5398">
        <v>2016</v>
      </c>
      <c r="K5398">
        <v>910.59</v>
      </c>
      <c r="L5398">
        <v>31</v>
      </c>
      <c r="M5398">
        <v>1</v>
      </c>
      <c r="N5398">
        <f t="shared" si="208"/>
        <v>0</v>
      </c>
      <c r="O5398">
        <f t="shared" si="209"/>
        <v>0</v>
      </c>
      <c r="P5398" t="s">
        <v>12694</v>
      </c>
    </row>
    <row r="5399" spans="2:16" x14ac:dyDescent="0.25">
      <c r="B5399" t="s">
        <v>5404</v>
      </c>
      <c r="C5399" s="119" t="s">
        <v>60</v>
      </c>
      <c r="D5399" t="s">
        <v>11537</v>
      </c>
      <c r="E5399" t="s">
        <v>11530</v>
      </c>
      <c r="F5399" t="s">
        <v>11540</v>
      </c>
      <c r="G5399" t="s">
        <v>61</v>
      </c>
      <c r="H5399" t="s">
        <v>18</v>
      </c>
      <c r="I5399" t="s">
        <v>11541</v>
      </c>
      <c r="J5399">
        <v>2016</v>
      </c>
      <c r="K5399">
        <v>646.36</v>
      </c>
      <c r="L5399">
        <v>19</v>
      </c>
      <c r="M5399">
        <v>1</v>
      </c>
      <c r="N5399">
        <f t="shared" si="208"/>
        <v>0</v>
      </c>
      <c r="O5399">
        <f t="shared" si="209"/>
        <v>0</v>
      </c>
      <c r="P5399" t="s">
        <v>12694</v>
      </c>
    </row>
    <row r="5400" spans="2:16" x14ac:dyDescent="0.25">
      <c r="B5400" t="s">
        <v>5405</v>
      </c>
      <c r="C5400" s="119" t="s">
        <v>60</v>
      </c>
      <c r="D5400" t="s">
        <v>11537</v>
      </c>
      <c r="E5400" t="s">
        <v>11530</v>
      </c>
      <c r="F5400" t="s">
        <v>11540</v>
      </c>
      <c r="G5400" t="s">
        <v>61</v>
      </c>
      <c r="H5400" t="s">
        <v>18</v>
      </c>
      <c r="I5400" t="s">
        <v>11541</v>
      </c>
      <c r="J5400">
        <v>2016</v>
      </c>
      <c r="K5400">
        <v>646.28</v>
      </c>
      <c r="L5400">
        <v>20</v>
      </c>
      <c r="M5400">
        <v>1</v>
      </c>
      <c r="N5400">
        <f t="shared" si="208"/>
        <v>0</v>
      </c>
      <c r="O5400">
        <f t="shared" si="209"/>
        <v>0</v>
      </c>
      <c r="P5400" t="s">
        <v>12694</v>
      </c>
    </row>
    <row r="5401" spans="2:16" x14ac:dyDescent="0.25">
      <c r="B5401" t="s">
        <v>5406</v>
      </c>
      <c r="C5401" s="119" t="s">
        <v>60</v>
      </c>
      <c r="D5401" t="s">
        <v>11537</v>
      </c>
      <c r="E5401" t="s">
        <v>11530</v>
      </c>
      <c r="F5401" t="s">
        <v>11540</v>
      </c>
      <c r="G5401" t="s">
        <v>61</v>
      </c>
      <c r="H5401" t="s">
        <v>18</v>
      </c>
      <c r="I5401" t="s">
        <v>11541</v>
      </c>
      <c r="J5401">
        <v>2016</v>
      </c>
      <c r="K5401">
        <v>646.36</v>
      </c>
      <c r="L5401">
        <v>19</v>
      </c>
      <c r="M5401">
        <v>1</v>
      </c>
      <c r="N5401">
        <f t="shared" si="208"/>
        <v>0</v>
      </c>
      <c r="O5401">
        <f t="shared" si="209"/>
        <v>0</v>
      </c>
      <c r="P5401" t="s">
        <v>12694</v>
      </c>
    </row>
    <row r="5402" spans="2:16" x14ac:dyDescent="0.25">
      <c r="B5402" t="s">
        <v>5407</v>
      </c>
      <c r="C5402" s="119" t="s">
        <v>60</v>
      </c>
      <c r="D5402" t="s">
        <v>11537</v>
      </c>
      <c r="E5402" t="s">
        <v>11530</v>
      </c>
      <c r="F5402" t="s">
        <v>11540</v>
      </c>
      <c r="G5402" t="s">
        <v>61</v>
      </c>
      <c r="H5402" t="s">
        <v>18</v>
      </c>
      <c r="I5402" t="s">
        <v>11541</v>
      </c>
      <c r="J5402">
        <v>2016</v>
      </c>
      <c r="K5402">
        <v>647.46</v>
      </c>
      <c r="L5402">
        <v>35</v>
      </c>
      <c r="M5402">
        <v>1</v>
      </c>
      <c r="N5402">
        <f t="shared" si="208"/>
        <v>0</v>
      </c>
      <c r="O5402">
        <f t="shared" si="209"/>
        <v>0</v>
      </c>
      <c r="P5402" t="s">
        <v>12694</v>
      </c>
    </row>
    <row r="5403" spans="2:16" x14ac:dyDescent="0.25">
      <c r="B5403" t="s">
        <v>5408</v>
      </c>
      <c r="C5403" s="119" t="s">
        <v>60</v>
      </c>
      <c r="D5403" t="s">
        <v>11550</v>
      </c>
      <c r="E5403" t="s">
        <v>11530</v>
      </c>
      <c r="F5403" t="s">
        <v>11540</v>
      </c>
      <c r="G5403" t="s">
        <v>61</v>
      </c>
      <c r="H5403" t="s">
        <v>18</v>
      </c>
      <c r="I5403" t="s">
        <v>11541</v>
      </c>
      <c r="J5403">
        <v>2016</v>
      </c>
      <c r="K5403">
        <v>619.27</v>
      </c>
      <c r="L5403">
        <v>44</v>
      </c>
      <c r="M5403">
        <v>1</v>
      </c>
      <c r="N5403">
        <f t="shared" si="208"/>
        <v>0</v>
      </c>
      <c r="O5403">
        <f t="shared" si="209"/>
        <v>0</v>
      </c>
      <c r="P5403" t="s">
        <v>12694</v>
      </c>
    </row>
    <row r="5404" spans="2:16" x14ac:dyDescent="0.25">
      <c r="B5404" t="s">
        <v>5409</v>
      </c>
      <c r="C5404" s="119" t="s">
        <v>60</v>
      </c>
      <c r="D5404" t="s">
        <v>11550</v>
      </c>
      <c r="E5404" t="s">
        <v>11530</v>
      </c>
      <c r="F5404" t="s">
        <v>11540</v>
      </c>
      <c r="G5404" t="s">
        <v>61</v>
      </c>
      <c r="H5404" t="s">
        <v>18</v>
      </c>
      <c r="I5404" t="s">
        <v>11541</v>
      </c>
      <c r="J5404">
        <v>2016</v>
      </c>
      <c r="K5404">
        <v>619.27</v>
      </c>
      <c r="L5404">
        <v>44</v>
      </c>
      <c r="M5404">
        <v>1</v>
      </c>
      <c r="N5404">
        <f t="shared" si="208"/>
        <v>0</v>
      </c>
      <c r="O5404">
        <f t="shared" si="209"/>
        <v>0</v>
      </c>
      <c r="P5404" t="s">
        <v>12694</v>
      </c>
    </row>
    <row r="5405" spans="2:16" x14ac:dyDescent="0.25">
      <c r="B5405" t="s">
        <v>5410</v>
      </c>
      <c r="C5405" s="119" t="s">
        <v>60</v>
      </c>
      <c r="D5405" t="s">
        <v>11537</v>
      </c>
      <c r="E5405" t="s">
        <v>11530</v>
      </c>
      <c r="F5405" t="s">
        <v>11540</v>
      </c>
      <c r="G5405" t="s">
        <v>61</v>
      </c>
      <c r="H5405" t="s">
        <v>18</v>
      </c>
      <c r="I5405" t="s">
        <v>11541</v>
      </c>
      <c r="J5405">
        <v>2016</v>
      </c>
      <c r="K5405">
        <v>615.15</v>
      </c>
      <c r="L5405">
        <v>19</v>
      </c>
      <c r="M5405">
        <v>1</v>
      </c>
      <c r="N5405">
        <f t="shared" si="208"/>
        <v>0</v>
      </c>
      <c r="O5405">
        <f t="shared" si="209"/>
        <v>0</v>
      </c>
      <c r="P5405" t="s">
        <v>12694</v>
      </c>
    </row>
    <row r="5406" spans="2:16" x14ac:dyDescent="0.25">
      <c r="B5406" t="s">
        <v>5411</v>
      </c>
      <c r="C5406" s="119" t="s">
        <v>60</v>
      </c>
      <c r="D5406" t="s">
        <v>11537</v>
      </c>
      <c r="E5406" t="s">
        <v>11530</v>
      </c>
      <c r="F5406" t="s">
        <v>11540</v>
      </c>
      <c r="G5406" t="s">
        <v>61</v>
      </c>
      <c r="H5406" t="s">
        <v>18</v>
      </c>
      <c r="I5406" t="s">
        <v>11541</v>
      </c>
      <c r="J5406">
        <v>2016</v>
      </c>
      <c r="K5406">
        <v>614.12</v>
      </c>
      <c r="L5406">
        <v>11</v>
      </c>
      <c r="M5406">
        <v>1</v>
      </c>
      <c r="N5406">
        <f t="shared" si="208"/>
        <v>0</v>
      </c>
      <c r="O5406">
        <f t="shared" si="209"/>
        <v>0</v>
      </c>
      <c r="P5406" t="s">
        <v>12694</v>
      </c>
    </row>
    <row r="5407" spans="2:16" x14ac:dyDescent="0.25">
      <c r="B5407" t="s">
        <v>5412</v>
      </c>
      <c r="C5407" s="119" t="s">
        <v>60</v>
      </c>
      <c r="D5407" t="s">
        <v>11539</v>
      </c>
      <c r="E5407" t="s">
        <v>11530</v>
      </c>
      <c r="F5407" t="s">
        <v>11540</v>
      </c>
      <c r="G5407" t="s">
        <v>61</v>
      </c>
      <c r="H5407" t="s">
        <v>18</v>
      </c>
      <c r="I5407" t="s">
        <v>11541</v>
      </c>
      <c r="J5407">
        <v>2016</v>
      </c>
      <c r="K5407">
        <v>616.85</v>
      </c>
      <c r="L5407">
        <v>24</v>
      </c>
      <c r="M5407">
        <v>1</v>
      </c>
      <c r="N5407">
        <f t="shared" si="208"/>
        <v>0</v>
      </c>
      <c r="O5407">
        <f t="shared" si="209"/>
        <v>0</v>
      </c>
      <c r="P5407" t="s">
        <v>12694</v>
      </c>
    </row>
    <row r="5408" spans="2:16" x14ac:dyDescent="0.25">
      <c r="B5408" t="s">
        <v>5413</v>
      </c>
      <c r="C5408" s="119" t="s">
        <v>60</v>
      </c>
      <c r="D5408" t="s">
        <v>11539</v>
      </c>
      <c r="E5408" t="s">
        <v>11530</v>
      </c>
      <c r="F5408" t="s">
        <v>11540</v>
      </c>
      <c r="G5408" t="s">
        <v>61</v>
      </c>
      <c r="H5408" t="s">
        <v>18</v>
      </c>
      <c r="I5408" t="s">
        <v>11541</v>
      </c>
      <c r="J5408">
        <v>2016</v>
      </c>
      <c r="K5408">
        <v>616.98</v>
      </c>
      <c r="L5408">
        <v>25</v>
      </c>
      <c r="M5408">
        <v>1</v>
      </c>
      <c r="N5408">
        <f t="shared" si="208"/>
        <v>0</v>
      </c>
      <c r="O5408">
        <f t="shared" si="209"/>
        <v>0</v>
      </c>
      <c r="P5408" t="s">
        <v>12694</v>
      </c>
    </row>
    <row r="5409" spans="2:16" x14ac:dyDescent="0.25">
      <c r="B5409" t="s">
        <v>5414</v>
      </c>
      <c r="C5409" s="119" t="s">
        <v>60</v>
      </c>
      <c r="D5409" t="s">
        <v>11542</v>
      </c>
      <c r="E5409" t="s">
        <v>11530</v>
      </c>
      <c r="F5409" t="s">
        <v>11540</v>
      </c>
      <c r="G5409" t="s">
        <v>61</v>
      </c>
      <c r="H5409" t="s">
        <v>18</v>
      </c>
      <c r="I5409" t="s">
        <v>11533</v>
      </c>
      <c r="J5409">
        <v>2016</v>
      </c>
      <c r="K5409">
        <v>752.4</v>
      </c>
      <c r="L5409">
        <v>137</v>
      </c>
      <c r="M5409">
        <v>1</v>
      </c>
      <c r="N5409">
        <f t="shared" si="208"/>
        <v>0</v>
      </c>
      <c r="O5409">
        <f t="shared" si="209"/>
        <v>0</v>
      </c>
      <c r="P5409" t="s">
        <v>12694</v>
      </c>
    </row>
    <row r="5410" spans="2:16" x14ac:dyDescent="0.25">
      <c r="B5410" t="s">
        <v>5415</v>
      </c>
      <c r="C5410" s="119" t="s">
        <v>60</v>
      </c>
      <c r="D5410" t="s">
        <v>11542</v>
      </c>
      <c r="E5410" t="s">
        <v>11530</v>
      </c>
      <c r="F5410" t="s">
        <v>11540</v>
      </c>
      <c r="G5410" t="s">
        <v>61</v>
      </c>
      <c r="H5410" t="s">
        <v>18</v>
      </c>
      <c r="I5410" t="s">
        <v>11541</v>
      </c>
      <c r="J5410">
        <v>2016</v>
      </c>
      <c r="K5410">
        <v>645.01</v>
      </c>
      <c r="L5410">
        <v>21</v>
      </c>
      <c r="M5410">
        <v>1</v>
      </c>
      <c r="N5410">
        <f t="shared" si="208"/>
        <v>0</v>
      </c>
      <c r="O5410">
        <f t="shared" si="209"/>
        <v>0</v>
      </c>
      <c r="P5410" t="s">
        <v>12694</v>
      </c>
    </row>
    <row r="5411" spans="2:16" x14ac:dyDescent="0.25">
      <c r="B5411" t="s">
        <v>5416</v>
      </c>
      <c r="C5411" s="119" t="s">
        <v>60</v>
      </c>
      <c r="D5411" t="s">
        <v>11537</v>
      </c>
      <c r="E5411" t="s">
        <v>11530</v>
      </c>
      <c r="F5411" t="s">
        <v>11540</v>
      </c>
      <c r="G5411" t="s">
        <v>61</v>
      </c>
      <c r="H5411" t="s">
        <v>18</v>
      </c>
      <c r="I5411" t="s">
        <v>11541</v>
      </c>
      <c r="J5411">
        <v>2016</v>
      </c>
      <c r="K5411">
        <v>646.69000000000005</v>
      </c>
      <c r="L5411">
        <v>29</v>
      </c>
      <c r="M5411">
        <v>1</v>
      </c>
      <c r="N5411">
        <f t="shared" si="208"/>
        <v>0</v>
      </c>
      <c r="O5411">
        <f t="shared" si="209"/>
        <v>0</v>
      </c>
      <c r="P5411" t="s">
        <v>12694</v>
      </c>
    </row>
    <row r="5412" spans="2:16" x14ac:dyDescent="0.25">
      <c r="B5412" t="s">
        <v>5417</v>
      </c>
      <c r="C5412" s="119" t="s">
        <v>60</v>
      </c>
      <c r="D5412" t="s">
        <v>11537</v>
      </c>
      <c r="E5412" t="s">
        <v>11530</v>
      </c>
      <c r="F5412" t="s">
        <v>11540</v>
      </c>
      <c r="G5412" t="s">
        <v>61</v>
      </c>
      <c r="H5412" t="s">
        <v>18</v>
      </c>
      <c r="I5412" t="s">
        <v>11541</v>
      </c>
      <c r="J5412">
        <v>2016</v>
      </c>
      <c r="K5412">
        <v>646.42999999999995</v>
      </c>
      <c r="L5412">
        <v>27</v>
      </c>
      <c r="M5412">
        <v>1</v>
      </c>
      <c r="N5412">
        <f t="shared" si="208"/>
        <v>0</v>
      </c>
      <c r="O5412">
        <f t="shared" si="209"/>
        <v>0</v>
      </c>
      <c r="P5412" t="s">
        <v>12694</v>
      </c>
    </row>
    <row r="5413" spans="2:16" x14ac:dyDescent="0.25">
      <c r="B5413" t="s">
        <v>5418</v>
      </c>
      <c r="C5413" s="119" t="s">
        <v>60</v>
      </c>
      <c r="D5413" t="s">
        <v>11537</v>
      </c>
      <c r="E5413" t="s">
        <v>11530</v>
      </c>
      <c r="F5413" t="s">
        <v>11540</v>
      </c>
      <c r="G5413" t="s">
        <v>61</v>
      </c>
      <c r="H5413" t="s">
        <v>18</v>
      </c>
      <c r="I5413" t="s">
        <v>11541</v>
      </c>
      <c r="J5413">
        <v>2016</v>
      </c>
      <c r="K5413">
        <v>616.99</v>
      </c>
      <c r="L5413">
        <v>21</v>
      </c>
      <c r="M5413">
        <v>1</v>
      </c>
      <c r="N5413">
        <f t="shared" si="208"/>
        <v>0</v>
      </c>
      <c r="O5413">
        <f t="shared" si="209"/>
        <v>0</v>
      </c>
      <c r="P5413" t="s">
        <v>12694</v>
      </c>
    </row>
    <row r="5414" spans="2:16" x14ac:dyDescent="0.25">
      <c r="B5414" t="s">
        <v>5419</v>
      </c>
      <c r="C5414" s="119" t="s">
        <v>60</v>
      </c>
      <c r="D5414" t="s">
        <v>11542</v>
      </c>
      <c r="E5414" t="s">
        <v>11530</v>
      </c>
      <c r="F5414" t="s">
        <v>11540</v>
      </c>
      <c r="G5414" t="s">
        <v>61</v>
      </c>
      <c r="H5414" t="s">
        <v>18</v>
      </c>
      <c r="I5414" t="s">
        <v>11541</v>
      </c>
      <c r="J5414">
        <v>2016</v>
      </c>
      <c r="K5414">
        <v>645.27</v>
      </c>
      <c r="L5414">
        <v>23</v>
      </c>
      <c r="M5414">
        <v>1</v>
      </c>
      <c r="N5414">
        <f t="shared" si="208"/>
        <v>0</v>
      </c>
      <c r="O5414">
        <f t="shared" si="209"/>
        <v>0</v>
      </c>
      <c r="P5414" t="s">
        <v>12694</v>
      </c>
    </row>
    <row r="5415" spans="2:16" x14ac:dyDescent="0.25">
      <c r="B5415" t="s">
        <v>5420</v>
      </c>
      <c r="C5415" s="119" t="s">
        <v>60</v>
      </c>
      <c r="D5415" t="s">
        <v>11537</v>
      </c>
      <c r="E5415" t="s">
        <v>11530</v>
      </c>
      <c r="F5415" t="s">
        <v>11540</v>
      </c>
      <c r="G5415" t="s">
        <v>61</v>
      </c>
      <c r="H5415" t="s">
        <v>18</v>
      </c>
      <c r="I5415" t="s">
        <v>11541</v>
      </c>
      <c r="J5415">
        <v>2016</v>
      </c>
      <c r="K5415">
        <v>881.22</v>
      </c>
      <c r="L5415">
        <v>20</v>
      </c>
      <c r="M5415">
        <v>1</v>
      </c>
      <c r="N5415">
        <f t="shared" si="208"/>
        <v>0</v>
      </c>
      <c r="O5415">
        <f t="shared" si="209"/>
        <v>0</v>
      </c>
      <c r="P5415" t="s">
        <v>12694</v>
      </c>
    </row>
    <row r="5416" spans="2:16" x14ac:dyDescent="0.25">
      <c r="B5416" t="s">
        <v>5421</v>
      </c>
      <c r="C5416" s="119" t="s">
        <v>60</v>
      </c>
      <c r="D5416" t="s">
        <v>11542</v>
      </c>
      <c r="E5416" t="s">
        <v>11530</v>
      </c>
      <c r="F5416" t="s">
        <v>11540</v>
      </c>
      <c r="G5416" t="s">
        <v>61</v>
      </c>
      <c r="H5416" t="s">
        <v>18</v>
      </c>
      <c r="I5416" t="s">
        <v>11541</v>
      </c>
      <c r="J5416">
        <v>2016</v>
      </c>
      <c r="K5416">
        <v>645.14</v>
      </c>
      <c r="L5416">
        <v>22</v>
      </c>
      <c r="M5416">
        <v>1</v>
      </c>
      <c r="N5416">
        <f t="shared" si="208"/>
        <v>0</v>
      </c>
      <c r="O5416">
        <f t="shared" si="209"/>
        <v>0</v>
      </c>
      <c r="P5416" t="s">
        <v>12694</v>
      </c>
    </row>
    <row r="5417" spans="2:16" x14ac:dyDescent="0.25">
      <c r="B5417" t="s">
        <v>5422</v>
      </c>
      <c r="C5417" s="119" t="s">
        <v>60</v>
      </c>
      <c r="D5417" t="s">
        <v>11537</v>
      </c>
      <c r="E5417" t="s">
        <v>11530</v>
      </c>
      <c r="F5417" t="s">
        <v>11540</v>
      </c>
      <c r="G5417" t="s">
        <v>61</v>
      </c>
      <c r="H5417" t="s">
        <v>18</v>
      </c>
      <c r="I5417" t="s">
        <v>11541</v>
      </c>
      <c r="J5417">
        <v>2016</v>
      </c>
      <c r="K5417">
        <v>648.51</v>
      </c>
      <c r="L5417">
        <v>30</v>
      </c>
      <c r="M5417">
        <v>1</v>
      </c>
      <c r="N5417">
        <f t="shared" si="208"/>
        <v>0</v>
      </c>
      <c r="O5417">
        <f t="shared" si="209"/>
        <v>0</v>
      </c>
      <c r="P5417" t="s">
        <v>12694</v>
      </c>
    </row>
    <row r="5418" spans="2:16" x14ac:dyDescent="0.25">
      <c r="B5418" t="s">
        <v>5423</v>
      </c>
      <c r="C5418" s="119" t="s">
        <v>60</v>
      </c>
      <c r="D5418" t="s">
        <v>11537</v>
      </c>
      <c r="E5418" t="s">
        <v>11530</v>
      </c>
      <c r="F5418" t="s">
        <v>11540</v>
      </c>
      <c r="G5418" t="s">
        <v>61</v>
      </c>
      <c r="H5418" t="s">
        <v>18</v>
      </c>
      <c r="I5418" t="s">
        <v>11541</v>
      </c>
      <c r="J5418">
        <v>2016</v>
      </c>
      <c r="K5418">
        <v>648</v>
      </c>
      <c r="L5418">
        <v>26</v>
      </c>
      <c r="M5418">
        <v>1</v>
      </c>
      <c r="N5418">
        <f t="shared" si="208"/>
        <v>0</v>
      </c>
      <c r="O5418">
        <f t="shared" si="209"/>
        <v>0</v>
      </c>
      <c r="P5418" t="s">
        <v>12694</v>
      </c>
    </row>
    <row r="5419" spans="2:16" x14ac:dyDescent="0.25">
      <c r="B5419" t="s">
        <v>5424</v>
      </c>
      <c r="C5419" s="119" t="s">
        <v>60</v>
      </c>
      <c r="D5419" t="s">
        <v>11537</v>
      </c>
      <c r="E5419" t="s">
        <v>11530</v>
      </c>
      <c r="F5419" t="s">
        <v>11540</v>
      </c>
      <c r="G5419" t="s">
        <v>61</v>
      </c>
      <c r="H5419" t="s">
        <v>18</v>
      </c>
      <c r="I5419" t="s">
        <v>11541</v>
      </c>
      <c r="J5419">
        <v>2016</v>
      </c>
      <c r="K5419">
        <v>616.96</v>
      </c>
      <c r="L5419">
        <v>38</v>
      </c>
      <c r="M5419">
        <v>1</v>
      </c>
      <c r="N5419">
        <f t="shared" si="208"/>
        <v>0</v>
      </c>
      <c r="O5419">
        <f t="shared" si="209"/>
        <v>0</v>
      </c>
      <c r="P5419" t="s">
        <v>12694</v>
      </c>
    </row>
    <row r="5420" spans="2:16" x14ac:dyDescent="0.25">
      <c r="B5420" t="s">
        <v>5425</v>
      </c>
      <c r="C5420" s="119" t="s">
        <v>60</v>
      </c>
      <c r="D5420" t="s">
        <v>11537</v>
      </c>
      <c r="E5420" t="s">
        <v>11530</v>
      </c>
      <c r="F5420" t="s">
        <v>11540</v>
      </c>
      <c r="G5420" t="s">
        <v>61</v>
      </c>
      <c r="H5420" t="s">
        <v>18</v>
      </c>
      <c r="I5420" t="s">
        <v>11541</v>
      </c>
      <c r="J5420">
        <v>2016</v>
      </c>
      <c r="K5420">
        <v>645.4</v>
      </c>
      <c r="L5420">
        <v>24</v>
      </c>
      <c r="M5420">
        <v>1</v>
      </c>
      <c r="N5420">
        <f t="shared" si="208"/>
        <v>0</v>
      </c>
      <c r="O5420">
        <f t="shared" si="209"/>
        <v>0</v>
      </c>
      <c r="P5420" t="s">
        <v>12694</v>
      </c>
    </row>
    <row r="5421" spans="2:16" x14ac:dyDescent="0.25">
      <c r="B5421" t="s">
        <v>5426</v>
      </c>
      <c r="C5421" s="119" t="s">
        <v>60</v>
      </c>
      <c r="D5421" t="s">
        <v>11537</v>
      </c>
      <c r="E5421" t="s">
        <v>11530</v>
      </c>
      <c r="F5421" t="s">
        <v>11540</v>
      </c>
      <c r="G5421" t="s">
        <v>61</v>
      </c>
      <c r="H5421" t="s">
        <v>18</v>
      </c>
      <c r="I5421" t="s">
        <v>11541</v>
      </c>
      <c r="J5421">
        <v>2016</v>
      </c>
      <c r="K5421">
        <v>3547.99</v>
      </c>
      <c r="L5421">
        <v>22</v>
      </c>
      <c r="M5421">
        <v>1</v>
      </c>
      <c r="N5421">
        <f t="shared" si="208"/>
        <v>0</v>
      </c>
      <c r="O5421">
        <f t="shared" si="209"/>
        <v>0</v>
      </c>
      <c r="P5421" t="s">
        <v>12694</v>
      </c>
    </row>
    <row r="5422" spans="2:16" x14ac:dyDescent="0.25">
      <c r="B5422" t="s">
        <v>5427</v>
      </c>
      <c r="C5422" s="119" t="s">
        <v>60</v>
      </c>
      <c r="D5422" t="s">
        <v>11537</v>
      </c>
      <c r="E5422" t="s">
        <v>11530</v>
      </c>
      <c r="F5422" t="s">
        <v>11540</v>
      </c>
      <c r="G5422" t="s">
        <v>61</v>
      </c>
      <c r="H5422" t="s">
        <v>18</v>
      </c>
      <c r="I5422" t="s">
        <v>11541</v>
      </c>
      <c r="J5422">
        <v>2016</v>
      </c>
      <c r="K5422">
        <v>615.03</v>
      </c>
      <c r="L5422">
        <v>23</v>
      </c>
      <c r="M5422">
        <v>1</v>
      </c>
      <c r="N5422">
        <f t="shared" si="208"/>
        <v>0</v>
      </c>
      <c r="O5422">
        <f t="shared" si="209"/>
        <v>0</v>
      </c>
      <c r="P5422" t="s">
        <v>12694</v>
      </c>
    </row>
    <row r="5423" spans="2:16" x14ac:dyDescent="0.25">
      <c r="B5423" t="s">
        <v>5428</v>
      </c>
      <c r="C5423" s="119" t="s">
        <v>60</v>
      </c>
      <c r="D5423" t="s">
        <v>11552</v>
      </c>
      <c r="E5423" t="s">
        <v>11530</v>
      </c>
      <c r="F5423" t="s">
        <v>11540</v>
      </c>
      <c r="G5423" t="s">
        <v>61</v>
      </c>
      <c r="H5423" t="s">
        <v>18</v>
      </c>
      <c r="I5423" t="s">
        <v>11533</v>
      </c>
      <c r="J5423">
        <v>2016</v>
      </c>
      <c r="K5423">
        <v>617.66</v>
      </c>
      <c r="L5423">
        <v>22</v>
      </c>
      <c r="M5423">
        <v>1</v>
      </c>
      <c r="N5423">
        <f t="shared" si="208"/>
        <v>0</v>
      </c>
      <c r="O5423">
        <f t="shared" si="209"/>
        <v>0</v>
      </c>
      <c r="P5423" t="s">
        <v>12694</v>
      </c>
    </row>
    <row r="5424" spans="2:16" x14ac:dyDescent="0.25">
      <c r="B5424" t="s">
        <v>5429</v>
      </c>
      <c r="C5424" s="119" t="s">
        <v>60</v>
      </c>
      <c r="D5424" t="s">
        <v>11537</v>
      </c>
      <c r="E5424" t="s">
        <v>11530</v>
      </c>
      <c r="F5424" t="s">
        <v>11540</v>
      </c>
      <c r="G5424" t="s">
        <v>61</v>
      </c>
      <c r="H5424" t="s">
        <v>18</v>
      </c>
      <c r="I5424" t="s">
        <v>11541</v>
      </c>
      <c r="J5424">
        <v>2016</v>
      </c>
      <c r="K5424">
        <v>616.46</v>
      </c>
      <c r="L5424">
        <v>14</v>
      </c>
      <c r="M5424">
        <v>1</v>
      </c>
      <c r="N5424">
        <f t="shared" si="208"/>
        <v>0</v>
      </c>
      <c r="O5424">
        <f t="shared" si="209"/>
        <v>0</v>
      </c>
      <c r="P5424" t="s">
        <v>12693</v>
      </c>
    </row>
    <row r="5425" spans="2:16" x14ac:dyDescent="0.25">
      <c r="B5425" t="s">
        <v>5430</v>
      </c>
      <c r="C5425" s="119" t="s">
        <v>60</v>
      </c>
      <c r="D5425" t="s">
        <v>11537</v>
      </c>
      <c r="E5425" t="s">
        <v>11530</v>
      </c>
      <c r="F5425" t="s">
        <v>11540</v>
      </c>
      <c r="G5425" t="s">
        <v>61</v>
      </c>
      <c r="H5425" t="s">
        <v>18</v>
      </c>
      <c r="I5425" t="s">
        <v>11541</v>
      </c>
      <c r="J5425">
        <v>2016</v>
      </c>
      <c r="K5425">
        <v>645.85</v>
      </c>
      <c r="L5425">
        <v>24</v>
      </c>
      <c r="M5425">
        <v>1</v>
      </c>
      <c r="N5425">
        <f t="shared" si="208"/>
        <v>0</v>
      </c>
      <c r="O5425">
        <f t="shared" si="209"/>
        <v>0</v>
      </c>
      <c r="P5425" t="s">
        <v>12694</v>
      </c>
    </row>
    <row r="5426" spans="2:16" x14ac:dyDescent="0.25">
      <c r="B5426" t="s">
        <v>5431</v>
      </c>
      <c r="C5426" s="119" t="s">
        <v>60</v>
      </c>
      <c r="D5426" t="s">
        <v>11550</v>
      </c>
      <c r="E5426" t="s">
        <v>11530</v>
      </c>
      <c r="F5426" t="s">
        <v>11540</v>
      </c>
      <c r="G5426" t="s">
        <v>61</v>
      </c>
      <c r="H5426" t="s">
        <v>18</v>
      </c>
      <c r="I5426" t="s">
        <v>11541</v>
      </c>
      <c r="J5426">
        <v>2016</v>
      </c>
      <c r="K5426">
        <v>649.54999999999995</v>
      </c>
      <c r="L5426">
        <v>27</v>
      </c>
      <c r="M5426">
        <v>1</v>
      </c>
      <c r="N5426">
        <f t="shared" si="208"/>
        <v>0</v>
      </c>
      <c r="O5426">
        <f t="shared" si="209"/>
        <v>0</v>
      </c>
      <c r="P5426" t="s">
        <v>12694</v>
      </c>
    </row>
    <row r="5427" spans="2:16" x14ac:dyDescent="0.25">
      <c r="B5427" t="s">
        <v>5432</v>
      </c>
      <c r="C5427" s="119" t="s">
        <v>60</v>
      </c>
      <c r="D5427" t="s">
        <v>11550</v>
      </c>
      <c r="E5427" t="s">
        <v>11530</v>
      </c>
      <c r="F5427" t="s">
        <v>11540</v>
      </c>
      <c r="G5427" t="s">
        <v>61</v>
      </c>
      <c r="H5427" t="s">
        <v>18</v>
      </c>
      <c r="I5427" t="s">
        <v>11541</v>
      </c>
      <c r="J5427">
        <v>2016</v>
      </c>
      <c r="K5427">
        <v>648.9</v>
      </c>
      <c r="L5427">
        <v>22</v>
      </c>
      <c r="M5427">
        <v>1</v>
      </c>
      <c r="N5427">
        <f t="shared" si="208"/>
        <v>0</v>
      </c>
      <c r="O5427">
        <f t="shared" si="209"/>
        <v>0</v>
      </c>
      <c r="P5427" t="s">
        <v>12694</v>
      </c>
    </row>
    <row r="5428" spans="2:16" x14ac:dyDescent="0.25">
      <c r="B5428" t="s">
        <v>5433</v>
      </c>
      <c r="C5428" s="119" t="s">
        <v>60</v>
      </c>
      <c r="D5428" t="s">
        <v>11550</v>
      </c>
      <c r="E5428" t="s">
        <v>11530</v>
      </c>
      <c r="F5428" t="s">
        <v>11540</v>
      </c>
      <c r="G5428" t="s">
        <v>61</v>
      </c>
      <c r="H5428" t="s">
        <v>18</v>
      </c>
      <c r="I5428" t="s">
        <v>11541</v>
      </c>
      <c r="J5428">
        <v>2016</v>
      </c>
      <c r="K5428">
        <v>648.78</v>
      </c>
      <c r="L5428">
        <v>21</v>
      </c>
      <c r="M5428">
        <v>1</v>
      </c>
      <c r="N5428">
        <f t="shared" si="208"/>
        <v>0</v>
      </c>
      <c r="O5428">
        <f t="shared" si="209"/>
        <v>0</v>
      </c>
      <c r="P5428" t="s">
        <v>12694</v>
      </c>
    </row>
    <row r="5429" spans="2:16" x14ac:dyDescent="0.25">
      <c r="B5429" t="s">
        <v>5434</v>
      </c>
      <c r="C5429" s="119" t="s">
        <v>60</v>
      </c>
      <c r="D5429" t="s">
        <v>11537</v>
      </c>
      <c r="E5429" t="s">
        <v>11530</v>
      </c>
      <c r="F5429" t="s">
        <v>11540</v>
      </c>
      <c r="G5429" t="s">
        <v>61</v>
      </c>
      <c r="H5429" t="s">
        <v>18</v>
      </c>
      <c r="I5429" t="s">
        <v>11541</v>
      </c>
      <c r="J5429">
        <v>2016</v>
      </c>
      <c r="K5429">
        <v>647.34</v>
      </c>
      <c r="L5429">
        <v>21</v>
      </c>
      <c r="M5429">
        <v>1</v>
      </c>
      <c r="N5429">
        <f t="shared" si="208"/>
        <v>0</v>
      </c>
      <c r="O5429">
        <f t="shared" si="209"/>
        <v>0</v>
      </c>
      <c r="P5429" t="s">
        <v>12694</v>
      </c>
    </row>
    <row r="5430" spans="2:16" x14ac:dyDescent="0.25">
      <c r="B5430" t="s">
        <v>5435</v>
      </c>
      <c r="C5430" s="119" t="s">
        <v>60</v>
      </c>
      <c r="D5430" t="s">
        <v>11537</v>
      </c>
      <c r="E5430" t="s">
        <v>11530</v>
      </c>
      <c r="F5430" t="s">
        <v>11540</v>
      </c>
      <c r="G5430" t="s">
        <v>61</v>
      </c>
      <c r="H5430" t="s">
        <v>18</v>
      </c>
      <c r="I5430" t="s">
        <v>11533</v>
      </c>
      <c r="J5430">
        <v>2016</v>
      </c>
      <c r="K5430">
        <v>623.08000000000004</v>
      </c>
      <c r="L5430">
        <v>29</v>
      </c>
      <c r="M5430">
        <v>1</v>
      </c>
      <c r="N5430">
        <f t="shared" si="208"/>
        <v>0</v>
      </c>
      <c r="O5430">
        <f t="shared" si="209"/>
        <v>0</v>
      </c>
      <c r="P5430" t="s">
        <v>12694</v>
      </c>
    </row>
    <row r="5431" spans="2:16" x14ac:dyDescent="0.25">
      <c r="B5431" t="s">
        <v>5436</v>
      </c>
      <c r="C5431" s="119" t="s">
        <v>60</v>
      </c>
      <c r="D5431" t="s">
        <v>11537</v>
      </c>
      <c r="E5431" t="s">
        <v>11530</v>
      </c>
      <c r="F5431" t="s">
        <v>11540</v>
      </c>
      <c r="G5431" t="s">
        <v>61</v>
      </c>
      <c r="H5431" t="s">
        <v>18</v>
      </c>
      <c r="I5431" t="s">
        <v>11533</v>
      </c>
      <c r="J5431">
        <v>2016</v>
      </c>
      <c r="K5431">
        <v>622.32000000000005</v>
      </c>
      <c r="L5431">
        <v>26</v>
      </c>
      <c r="M5431">
        <v>1</v>
      </c>
      <c r="N5431">
        <f t="shared" si="208"/>
        <v>0</v>
      </c>
      <c r="O5431">
        <f t="shared" si="209"/>
        <v>0</v>
      </c>
      <c r="P5431" t="s">
        <v>12694</v>
      </c>
    </row>
    <row r="5432" spans="2:16" x14ac:dyDescent="0.25">
      <c r="B5432" t="s">
        <v>5437</v>
      </c>
      <c r="C5432" s="119" t="s">
        <v>60</v>
      </c>
      <c r="D5432" t="s">
        <v>11537</v>
      </c>
      <c r="E5432" t="s">
        <v>11530</v>
      </c>
      <c r="F5432" t="s">
        <v>11540</v>
      </c>
      <c r="G5432" t="s">
        <v>61</v>
      </c>
      <c r="H5432" t="s">
        <v>18</v>
      </c>
      <c r="I5432" t="s">
        <v>11541</v>
      </c>
      <c r="J5432">
        <v>2016</v>
      </c>
      <c r="K5432">
        <v>776.72</v>
      </c>
      <c r="L5432">
        <v>23</v>
      </c>
      <c r="M5432">
        <v>1</v>
      </c>
      <c r="N5432">
        <f t="shared" si="208"/>
        <v>0</v>
      </c>
      <c r="O5432">
        <f t="shared" si="209"/>
        <v>0</v>
      </c>
      <c r="P5432" t="s">
        <v>12694</v>
      </c>
    </row>
    <row r="5433" spans="2:16" x14ac:dyDescent="0.25">
      <c r="B5433" t="s">
        <v>5438</v>
      </c>
      <c r="C5433" s="119" t="s">
        <v>60</v>
      </c>
      <c r="D5433" t="s">
        <v>11537</v>
      </c>
      <c r="E5433" t="s">
        <v>11530</v>
      </c>
      <c r="F5433" t="s">
        <v>11540</v>
      </c>
      <c r="G5433" t="s">
        <v>61</v>
      </c>
      <c r="H5433" t="s">
        <v>18</v>
      </c>
      <c r="I5433" t="s">
        <v>11541</v>
      </c>
      <c r="J5433">
        <v>2016</v>
      </c>
      <c r="K5433">
        <v>618.38</v>
      </c>
      <c r="L5433">
        <v>21</v>
      </c>
      <c r="M5433">
        <v>1</v>
      </c>
      <c r="N5433">
        <f t="shared" si="208"/>
        <v>0</v>
      </c>
      <c r="O5433">
        <f t="shared" si="209"/>
        <v>0</v>
      </c>
      <c r="P5433" t="s">
        <v>12694</v>
      </c>
    </row>
    <row r="5434" spans="2:16" x14ac:dyDescent="0.25">
      <c r="B5434" t="s">
        <v>5439</v>
      </c>
      <c r="C5434" s="119" t="s">
        <v>60</v>
      </c>
      <c r="D5434" t="s">
        <v>11537</v>
      </c>
      <c r="E5434" t="s">
        <v>11530</v>
      </c>
      <c r="F5434" t="s">
        <v>11540</v>
      </c>
      <c r="G5434" t="s">
        <v>61</v>
      </c>
      <c r="H5434" t="s">
        <v>18</v>
      </c>
      <c r="I5434" t="s">
        <v>11541</v>
      </c>
      <c r="J5434">
        <v>2016</v>
      </c>
      <c r="K5434">
        <v>648.89</v>
      </c>
      <c r="L5434">
        <v>22</v>
      </c>
      <c r="M5434">
        <v>1</v>
      </c>
      <c r="N5434">
        <f t="shared" si="208"/>
        <v>0</v>
      </c>
      <c r="O5434">
        <f t="shared" si="209"/>
        <v>0</v>
      </c>
      <c r="P5434" t="s">
        <v>12694</v>
      </c>
    </row>
    <row r="5435" spans="2:16" x14ac:dyDescent="0.25">
      <c r="B5435" t="s">
        <v>5440</v>
      </c>
      <c r="C5435" s="119" t="s">
        <v>60</v>
      </c>
      <c r="D5435" t="s">
        <v>11537</v>
      </c>
      <c r="E5435" t="s">
        <v>11530</v>
      </c>
      <c r="F5435" t="s">
        <v>11540</v>
      </c>
      <c r="G5435" t="s">
        <v>61</v>
      </c>
      <c r="H5435" t="s">
        <v>18</v>
      </c>
      <c r="I5435" t="s">
        <v>11541</v>
      </c>
      <c r="J5435">
        <v>2016</v>
      </c>
      <c r="K5435">
        <v>644.14</v>
      </c>
      <c r="L5435">
        <v>24</v>
      </c>
      <c r="M5435">
        <v>1</v>
      </c>
      <c r="N5435">
        <f t="shared" si="208"/>
        <v>0</v>
      </c>
      <c r="O5435">
        <f t="shared" si="209"/>
        <v>0</v>
      </c>
      <c r="P5435" t="s">
        <v>12694</v>
      </c>
    </row>
    <row r="5436" spans="2:16" x14ac:dyDescent="0.25">
      <c r="B5436" t="s">
        <v>5441</v>
      </c>
      <c r="C5436" s="119" t="s">
        <v>60</v>
      </c>
      <c r="D5436" t="s">
        <v>11537</v>
      </c>
      <c r="E5436" t="s">
        <v>11530</v>
      </c>
      <c r="F5436" t="s">
        <v>11540</v>
      </c>
      <c r="G5436" t="s">
        <v>61</v>
      </c>
      <c r="H5436" t="s">
        <v>18</v>
      </c>
      <c r="I5436" t="s">
        <v>11541</v>
      </c>
      <c r="J5436">
        <v>2016</v>
      </c>
      <c r="K5436">
        <v>616.45000000000005</v>
      </c>
      <c r="L5436">
        <v>6</v>
      </c>
      <c r="M5436">
        <v>1</v>
      </c>
      <c r="N5436">
        <f t="shared" si="208"/>
        <v>0</v>
      </c>
      <c r="O5436">
        <f t="shared" si="209"/>
        <v>0</v>
      </c>
      <c r="P5436" t="s">
        <v>12694</v>
      </c>
    </row>
    <row r="5437" spans="2:16" x14ac:dyDescent="0.25">
      <c r="B5437" t="s">
        <v>5442</v>
      </c>
      <c r="C5437" s="119" t="s">
        <v>60</v>
      </c>
      <c r="D5437" t="s">
        <v>11537</v>
      </c>
      <c r="E5437" t="s">
        <v>11530</v>
      </c>
      <c r="F5437" t="s">
        <v>11540</v>
      </c>
      <c r="G5437" t="s">
        <v>61</v>
      </c>
      <c r="H5437" t="s">
        <v>18</v>
      </c>
      <c r="I5437" t="s">
        <v>11541</v>
      </c>
      <c r="J5437">
        <v>2016</v>
      </c>
      <c r="K5437">
        <v>600.66</v>
      </c>
      <c r="L5437">
        <v>17</v>
      </c>
      <c r="M5437">
        <v>1</v>
      </c>
      <c r="N5437">
        <f t="shared" si="208"/>
        <v>0</v>
      </c>
      <c r="O5437">
        <f t="shared" si="209"/>
        <v>0</v>
      </c>
      <c r="P5437" t="s">
        <v>12694</v>
      </c>
    </row>
    <row r="5438" spans="2:16" x14ac:dyDescent="0.25">
      <c r="B5438" t="s">
        <v>5443</v>
      </c>
      <c r="C5438" s="119" t="s">
        <v>60</v>
      </c>
      <c r="D5438" t="s">
        <v>11539</v>
      </c>
      <c r="E5438" t="s">
        <v>11530</v>
      </c>
      <c r="F5438" t="s">
        <v>11540</v>
      </c>
      <c r="G5438" t="s">
        <v>61</v>
      </c>
      <c r="H5438" t="s">
        <v>18</v>
      </c>
      <c r="I5438" t="s">
        <v>11541</v>
      </c>
      <c r="J5438">
        <v>2016</v>
      </c>
      <c r="K5438">
        <v>616.11</v>
      </c>
      <c r="L5438">
        <v>28</v>
      </c>
      <c r="M5438">
        <v>1</v>
      </c>
      <c r="N5438">
        <f t="shared" si="208"/>
        <v>0</v>
      </c>
      <c r="O5438">
        <f t="shared" si="209"/>
        <v>0</v>
      </c>
      <c r="P5438" t="s">
        <v>12694</v>
      </c>
    </row>
    <row r="5439" spans="2:16" x14ac:dyDescent="0.25">
      <c r="B5439" t="s">
        <v>5444</v>
      </c>
      <c r="C5439" s="119" t="s">
        <v>60</v>
      </c>
      <c r="D5439" t="s">
        <v>11539</v>
      </c>
      <c r="E5439" t="s">
        <v>11530</v>
      </c>
      <c r="F5439" t="s">
        <v>11540</v>
      </c>
      <c r="G5439" t="s">
        <v>61</v>
      </c>
      <c r="H5439" t="s">
        <v>18</v>
      </c>
      <c r="I5439" t="s">
        <v>11541</v>
      </c>
      <c r="J5439">
        <v>2016</v>
      </c>
      <c r="K5439">
        <v>615.22</v>
      </c>
      <c r="L5439">
        <v>21</v>
      </c>
      <c r="M5439">
        <v>1</v>
      </c>
      <c r="N5439">
        <f t="shared" si="208"/>
        <v>0</v>
      </c>
      <c r="O5439">
        <f t="shared" si="209"/>
        <v>0</v>
      </c>
      <c r="P5439" t="s">
        <v>12694</v>
      </c>
    </row>
    <row r="5440" spans="2:16" x14ac:dyDescent="0.25">
      <c r="B5440" t="s">
        <v>5445</v>
      </c>
      <c r="C5440" s="119" t="s">
        <v>60</v>
      </c>
      <c r="D5440" t="s">
        <v>11539</v>
      </c>
      <c r="E5440" t="s">
        <v>11530</v>
      </c>
      <c r="F5440" t="s">
        <v>11540</v>
      </c>
      <c r="G5440" t="s">
        <v>61</v>
      </c>
      <c r="H5440" t="s">
        <v>18</v>
      </c>
      <c r="I5440" t="s">
        <v>11541</v>
      </c>
      <c r="J5440">
        <v>2016</v>
      </c>
      <c r="K5440">
        <v>11580.57</v>
      </c>
      <c r="L5440">
        <v>21</v>
      </c>
      <c r="M5440">
        <v>1</v>
      </c>
      <c r="N5440">
        <f t="shared" si="208"/>
        <v>0</v>
      </c>
      <c r="O5440">
        <f t="shared" si="209"/>
        <v>0</v>
      </c>
      <c r="P5440" t="s">
        <v>12694</v>
      </c>
    </row>
    <row r="5441" spans="2:16" x14ac:dyDescent="0.25">
      <c r="B5441" t="s">
        <v>5446</v>
      </c>
      <c r="C5441" s="119" t="s">
        <v>60</v>
      </c>
      <c r="D5441" t="s">
        <v>11542</v>
      </c>
      <c r="E5441" t="s">
        <v>11530</v>
      </c>
      <c r="F5441" t="s">
        <v>11540</v>
      </c>
      <c r="G5441" t="s">
        <v>61</v>
      </c>
      <c r="H5441" t="s">
        <v>18</v>
      </c>
      <c r="I5441" t="s">
        <v>11541</v>
      </c>
      <c r="J5441">
        <v>2016</v>
      </c>
      <c r="K5441">
        <v>648.9</v>
      </c>
      <c r="L5441">
        <v>27</v>
      </c>
      <c r="M5441">
        <v>1</v>
      </c>
      <c r="N5441">
        <f t="shared" si="208"/>
        <v>0</v>
      </c>
      <c r="O5441">
        <f t="shared" si="209"/>
        <v>0</v>
      </c>
      <c r="P5441" t="s">
        <v>12694</v>
      </c>
    </row>
    <row r="5442" spans="2:16" x14ac:dyDescent="0.25">
      <c r="B5442" t="s">
        <v>5447</v>
      </c>
      <c r="C5442" s="119" t="s">
        <v>60</v>
      </c>
      <c r="D5442" t="s">
        <v>11539</v>
      </c>
      <c r="E5442" t="s">
        <v>11530</v>
      </c>
      <c r="F5442" t="s">
        <v>11540</v>
      </c>
      <c r="G5442" t="s">
        <v>61</v>
      </c>
      <c r="H5442" t="s">
        <v>18</v>
      </c>
      <c r="I5442" t="s">
        <v>11541</v>
      </c>
      <c r="J5442">
        <v>2016</v>
      </c>
      <c r="K5442">
        <v>651.45000000000005</v>
      </c>
      <c r="L5442">
        <v>47</v>
      </c>
      <c r="M5442">
        <v>1</v>
      </c>
      <c r="N5442">
        <f t="shared" si="208"/>
        <v>0</v>
      </c>
      <c r="O5442">
        <f t="shared" si="209"/>
        <v>0</v>
      </c>
      <c r="P5442" t="s">
        <v>12694</v>
      </c>
    </row>
    <row r="5443" spans="2:16" x14ac:dyDescent="0.25">
      <c r="B5443" t="s">
        <v>5448</v>
      </c>
      <c r="C5443" s="119" t="s">
        <v>60</v>
      </c>
      <c r="D5443" t="s">
        <v>11537</v>
      </c>
      <c r="E5443" t="s">
        <v>11530</v>
      </c>
      <c r="F5443" t="s">
        <v>11540</v>
      </c>
      <c r="G5443" t="s">
        <v>61</v>
      </c>
      <c r="H5443" t="s">
        <v>18</v>
      </c>
      <c r="I5443" t="s">
        <v>11541</v>
      </c>
      <c r="J5443">
        <v>2016</v>
      </c>
      <c r="K5443">
        <v>620.44000000000005</v>
      </c>
      <c r="L5443">
        <v>37</v>
      </c>
      <c r="M5443">
        <v>1</v>
      </c>
      <c r="N5443">
        <f t="shared" si="208"/>
        <v>0</v>
      </c>
      <c r="O5443">
        <f t="shared" si="209"/>
        <v>0</v>
      </c>
      <c r="P5443" t="s">
        <v>12694</v>
      </c>
    </row>
    <row r="5444" spans="2:16" x14ac:dyDescent="0.25">
      <c r="B5444" t="s">
        <v>5449</v>
      </c>
      <c r="C5444" s="119" t="s">
        <v>60</v>
      </c>
      <c r="D5444" t="s">
        <v>11537</v>
      </c>
      <c r="E5444" t="s">
        <v>11530</v>
      </c>
      <c r="F5444" t="s">
        <v>11540</v>
      </c>
      <c r="G5444" t="s">
        <v>61</v>
      </c>
      <c r="H5444" t="s">
        <v>18</v>
      </c>
      <c r="I5444" t="s">
        <v>11541</v>
      </c>
      <c r="J5444">
        <v>2016</v>
      </c>
      <c r="K5444">
        <v>654.05999999999995</v>
      </c>
      <c r="L5444">
        <v>62</v>
      </c>
      <c r="M5444">
        <v>1</v>
      </c>
      <c r="N5444">
        <f t="shared" si="208"/>
        <v>0</v>
      </c>
      <c r="O5444">
        <f t="shared" si="209"/>
        <v>0</v>
      </c>
      <c r="P5444" t="s">
        <v>12694</v>
      </c>
    </row>
    <row r="5445" spans="2:16" x14ac:dyDescent="0.25">
      <c r="B5445" t="s">
        <v>5450</v>
      </c>
      <c r="C5445" s="119" t="s">
        <v>60</v>
      </c>
      <c r="D5445" t="s">
        <v>11539</v>
      </c>
      <c r="E5445" t="s">
        <v>11530</v>
      </c>
      <c r="F5445" t="s">
        <v>11540</v>
      </c>
      <c r="G5445" t="s">
        <v>61</v>
      </c>
      <c r="H5445" t="s">
        <v>18</v>
      </c>
      <c r="I5445" t="s">
        <v>11541</v>
      </c>
      <c r="J5445">
        <v>2016</v>
      </c>
      <c r="K5445">
        <v>834.34</v>
      </c>
      <c r="L5445">
        <v>52</v>
      </c>
      <c r="M5445">
        <v>1</v>
      </c>
      <c r="N5445">
        <f t="shared" si="208"/>
        <v>0</v>
      </c>
      <c r="O5445">
        <f t="shared" si="209"/>
        <v>0</v>
      </c>
      <c r="P5445" t="s">
        <v>12694</v>
      </c>
    </row>
    <row r="5446" spans="2:16" x14ac:dyDescent="0.25">
      <c r="B5446" t="s">
        <v>5451</v>
      </c>
      <c r="C5446" s="119" t="s">
        <v>60</v>
      </c>
      <c r="D5446" t="s">
        <v>11537</v>
      </c>
      <c r="E5446" t="s">
        <v>11530</v>
      </c>
      <c r="F5446" t="s">
        <v>11540</v>
      </c>
      <c r="G5446" t="s">
        <v>61</v>
      </c>
      <c r="H5446" t="s">
        <v>18</v>
      </c>
      <c r="I5446" t="s">
        <v>11541</v>
      </c>
      <c r="J5446">
        <v>2016</v>
      </c>
      <c r="K5446">
        <v>647.57000000000005</v>
      </c>
      <c r="L5446">
        <v>21</v>
      </c>
      <c r="M5446">
        <v>1</v>
      </c>
      <c r="N5446">
        <f t="shared" si="208"/>
        <v>0</v>
      </c>
      <c r="O5446">
        <f t="shared" si="209"/>
        <v>0</v>
      </c>
      <c r="P5446" t="s">
        <v>12694</v>
      </c>
    </row>
    <row r="5447" spans="2:16" x14ac:dyDescent="0.25">
      <c r="B5447" t="s">
        <v>5452</v>
      </c>
      <c r="C5447" s="119" t="s">
        <v>60</v>
      </c>
      <c r="D5447" t="s">
        <v>11539</v>
      </c>
      <c r="E5447" t="s">
        <v>11530</v>
      </c>
      <c r="F5447" t="s">
        <v>11540</v>
      </c>
      <c r="G5447" t="s">
        <v>61</v>
      </c>
      <c r="H5447" t="s">
        <v>18</v>
      </c>
      <c r="I5447" t="s">
        <v>11541</v>
      </c>
      <c r="J5447">
        <v>2016</v>
      </c>
      <c r="K5447">
        <v>649.53</v>
      </c>
      <c r="L5447">
        <v>32</v>
      </c>
      <c r="M5447">
        <v>1</v>
      </c>
      <c r="N5447">
        <f t="shared" si="208"/>
        <v>0</v>
      </c>
      <c r="O5447">
        <f t="shared" si="209"/>
        <v>0</v>
      </c>
      <c r="P5447" t="s">
        <v>12694</v>
      </c>
    </row>
    <row r="5448" spans="2:16" x14ac:dyDescent="0.25">
      <c r="B5448" t="s">
        <v>5453</v>
      </c>
      <c r="C5448" s="119" t="s">
        <v>60</v>
      </c>
      <c r="D5448" t="s">
        <v>11539</v>
      </c>
      <c r="E5448" t="s">
        <v>11530</v>
      </c>
      <c r="F5448" t="s">
        <v>11540</v>
      </c>
      <c r="G5448" t="s">
        <v>61</v>
      </c>
      <c r="H5448" t="s">
        <v>18</v>
      </c>
      <c r="I5448" t="s">
        <v>11541</v>
      </c>
      <c r="J5448">
        <v>2016</v>
      </c>
      <c r="K5448">
        <v>648.88</v>
      </c>
      <c r="L5448">
        <v>27</v>
      </c>
      <c r="M5448">
        <v>1</v>
      </c>
      <c r="N5448">
        <f t="shared" si="208"/>
        <v>0</v>
      </c>
      <c r="O5448">
        <f t="shared" si="209"/>
        <v>0</v>
      </c>
      <c r="P5448" t="s">
        <v>12694</v>
      </c>
    </row>
    <row r="5449" spans="2:16" x14ac:dyDescent="0.25">
      <c r="B5449" t="s">
        <v>5454</v>
      </c>
      <c r="C5449" s="119" t="s">
        <v>60</v>
      </c>
      <c r="D5449" t="s">
        <v>11539</v>
      </c>
      <c r="E5449" t="s">
        <v>11530</v>
      </c>
      <c r="F5449" t="s">
        <v>11540</v>
      </c>
      <c r="G5449" t="s">
        <v>61</v>
      </c>
      <c r="H5449" t="s">
        <v>18</v>
      </c>
      <c r="I5449" t="s">
        <v>11541</v>
      </c>
      <c r="J5449">
        <v>2016</v>
      </c>
      <c r="K5449">
        <v>649.91</v>
      </c>
      <c r="L5449">
        <v>35</v>
      </c>
      <c r="M5449">
        <v>1</v>
      </c>
      <c r="N5449">
        <f t="shared" si="208"/>
        <v>0</v>
      </c>
      <c r="O5449">
        <f t="shared" si="209"/>
        <v>0</v>
      </c>
      <c r="P5449" t="s">
        <v>12694</v>
      </c>
    </row>
    <row r="5450" spans="2:16" x14ac:dyDescent="0.25">
      <c r="B5450" t="s">
        <v>5455</v>
      </c>
      <c r="C5450" s="119" t="s">
        <v>60</v>
      </c>
      <c r="D5450" t="s">
        <v>11539</v>
      </c>
      <c r="E5450" t="s">
        <v>11530</v>
      </c>
      <c r="F5450" t="s">
        <v>11540</v>
      </c>
      <c r="G5450" t="s">
        <v>61</v>
      </c>
      <c r="H5450" t="s">
        <v>18</v>
      </c>
      <c r="I5450" t="s">
        <v>11541</v>
      </c>
      <c r="J5450">
        <v>2016</v>
      </c>
      <c r="K5450">
        <v>649.65</v>
      </c>
      <c r="L5450">
        <v>33</v>
      </c>
      <c r="M5450">
        <v>1</v>
      </c>
      <c r="N5450">
        <f t="shared" si="208"/>
        <v>0</v>
      </c>
      <c r="O5450">
        <f t="shared" si="209"/>
        <v>0</v>
      </c>
      <c r="P5450" t="s">
        <v>12694</v>
      </c>
    </row>
    <row r="5451" spans="2:16" x14ac:dyDescent="0.25">
      <c r="B5451" t="s">
        <v>5456</v>
      </c>
      <c r="C5451" s="119" t="s">
        <v>60</v>
      </c>
      <c r="D5451" t="s">
        <v>11539</v>
      </c>
      <c r="E5451" t="s">
        <v>11530</v>
      </c>
      <c r="F5451" t="s">
        <v>11540</v>
      </c>
      <c r="G5451" t="s">
        <v>61</v>
      </c>
      <c r="H5451" t="s">
        <v>18</v>
      </c>
      <c r="I5451" t="s">
        <v>11541</v>
      </c>
      <c r="J5451">
        <v>2016</v>
      </c>
      <c r="K5451">
        <v>649.4</v>
      </c>
      <c r="L5451">
        <v>31</v>
      </c>
      <c r="M5451">
        <v>1</v>
      </c>
      <c r="N5451">
        <f t="shared" ref="N5451:N5514" si="210">IF(K5451&lt;100,1,0)</f>
        <v>0</v>
      </c>
      <c r="O5451">
        <f t="shared" si="209"/>
        <v>0</v>
      </c>
      <c r="P5451" t="s">
        <v>12694</v>
      </c>
    </row>
    <row r="5452" spans="2:16" x14ac:dyDescent="0.25">
      <c r="B5452" t="s">
        <v>5457</v>
      </c>
      <c r="C5452" s="119" t="s">
        <v>60</v>
      </c>
      <c r="D5452" t="s">
        <v>11539</v>
      </c>
      <c r="E5452" t="s">
        <v>11530</v>
      </c>
      <c r="F5452" t="s">
        <v>11540</v>
      </c>
      <c r="G5452" t="s">
        <v>61</v>
      </c>
      <c r="H5452" t="s">
        <v>18</v>
      </c>
      <c r="I5452" t="s">
        <v>11541</v>
      </c>
      <c r="J5452">
        <v>2016</v>
      </c>
      <c r="K5452">
        <v>649.53</v>
      </c>
      <c r="L5452">
        <v>32</v>
      </c>
      <c r="M5452">
        <v>1</v>
      </c>
      <c r="N5452">
        <f t="shared" si="210"/>
        <v>0</v>
      </c>
      <c r="O5452">
        <f t="shared" si="209"/>
        <v>0</v>
      </c>
      <c r="P5452" t="s">
        <v>12694</v>
      </c>
    </row>
    <row r="5453" spans="2:16" x14ac:dyDescent="0.25">
      <c r="B5453" t="s">
        <v>5458</v>
      </c>
      <c r="C5453" s="119" t="s">
        <v>60</v>
      </c>
      <c r="D5453" t="s">
        <v>11539</v>
      </c>
      <c r="E5453" t="s">
        <v>11530</v>
      </c>
      <c r="F5453" t="s">
        <v>11540</v>
      </c>
      <c r="G5453" t="s">
        <v>61</v>
      </c>
      <c r="H5453" t="s">
        <v>18</v>
      </c>
      <c r="I5453" t="s">
        <v>11541</v>
      </c>
      <c r="J5453">
        <v>2016</v>
      </c>
      <c r="K5453">
        <v>648.88</v>
      </c>
      <c r="L5453">
        <v>27</v>
      </c>
      <c r="M5453">
        <v>1</v>
      </c>
      <c r="N5453">
        <f t="shared" si="210"/>
        <v>0</v>
      </c>
      <c r="O5453">
        <f t="shared" si="209"/>
        <v>0</v>
      </c>
      <c r="P5453" t="s">
        <v>12694</v>
      </c>
    </row>
    <row r="5454" spans="2:16" x14ac:dyDescent="0.25">
      <c r="B5454" t="s">
        <v>5459</v>
      </c>
      <c r="C5454" s="119" t="s">
        <v>60</v>
      </c>
      <c r="D5454" t="s">
        <v>11539</v>
      </c>
      <c r="E5454" t="s">
        <v>11530</v>
      </c>
      <c r="F5454" t="s">
        <v>11540</v>
      </c>
      <c r="G5454" t="s">
        <v>61</v>
      </c>
      <c r="H5454" t="s">
        <v>18</v>
      </c>
      <c r="I5454" t="s">
        <v>11541</v>
      </c>
      <c r="J5454">
        <v>2016</v>
      </c>
      <c r="K5454">
        <v>647.15</v>
      </c>
      <c r="L5454">
        <v>34</v>
      </c>
      <c r="M5454">
        <v>1</v>
      </c>
      <c r="N5454">
        <f t="shared" si="210"/>
        <v>0</v>
      </c>
      <c r="O5454">
        <f t="shared" si="209"/>
        <v>0</v>
      </c>
      <c r="P5454" t="s">
        <v>12694</v>
      </c>
    </row>
    <row r="5455" spans="2:16" x14ac:dyDescent="0.25">
      <c r="B5455" t="s">
        <v>5460</v>
      </c>
      <c r="C5455" s="119" t="s">
        <v>60</v>
      </c>
      <c r="D5455" t="s">
        <v>11537</v>
      </c>
      <c r="E5455" t="s">
        <v>11530</v>
      </c>
      <c r="F5455" t="s">
        <v>11540</v>
      </c>
      <c r="G5455" t="s">
        <v>61</v>
      </c>
      <c r="H5455" t="s">
        <v>18</v>
      </c>
      <c r="I5455" t="s">
        <v>11541</v>
      </c>
      <c r="J5455">
        <v>2016</v>
      </c>
      <c r="K5455">
        <v>617.49</v>
      </c>
      <c r="L5455">
        <v>23</v>
      </c>
      <c r="M5455">
        <v>1</v>
      </c>
      <c r="N5455">
        <f t="shared" si="210"/>
        <v>0</v>
      </c>
      <c r="O5455">
        <f t="shared" si="209"/>
        <v>0</v>
      </c>
      <c r="P5455" t="s">
        <v>12693</v>
      </c>
    </row>
    <row r="5456" spans="2:16" x14ac:dyDescent="0.25">
      <c r="B5456" t="s">
        <v>5461</v>
      </c>
      <c r="C5456" s="119" t="s">
        <v>60</v>
      </c>
      <c r="D5456" t="s">
        <v>11542</v>
      </c>
      <c r="E5456" t="s">
        <v>11530</v>
      </c>
      <c r="F5456" t="s">
        <v>11540</v>
      </c>
      <c r="G5456" t="s">
        <v>61</v>
      </c>
      <c r="H5456" t="s">
        <v>18</v>
      </c>
      <c r="I5456" t="s">
        <v>11541</v>
      </c>
      <c r="J5456">
        <v>2016</v>
      </c>
      <c r="K5456">
        <v>645.66</v>
      </c>
      <c r="L5456">
        <v>26</v>
      </c>
      <c r="M5456">
        <v>1</v>
      </c>
      <c r="N5456">
        <f t="shared" si="210"/>
        <v>0</v>
      </c>
      <c r="O5456">
        <f t="shared" ref="O5456:O5519" si="211">IF(OR(L5456="",L5456&lt;=0),1,0)</f>
        <v>0</v>
      </c>
      <c r="P5456" t="s">
        <v>12694</v>
      </c>
    </row>
    <row r="5457" spans="2:16" x14ac:dyDescent="0.25">
      <c r="B5457" t="s">
        <v>5462</v>
      </c>
      <c r="C5457" s="119" t="s">
        <v>60</v>
      </c>
      <c r="D5457" t="s">
        <v>11537</v>
      </c>
      <c r="E5457" t="s">
        <v>11530</v>
      </c>
      <c r="F5457" t="s">
        <v>11540</v>
      </c>
      <c r="G5457" t="s">
        <v>61</v>
      </c>
      <c r="H5457" t="s">
        <v>18</v>
      </c>
      <c r="I5457" t="s">
        <v>11541</v>
      </c>
      <c r="J5457">
        <v>2016</v>
      </c>
      <c r="K5457">
        <v>618.77</v>
      </c>
      <c r="L5457">
        <v>24</v>
      </c>
      <c r="M5457">
        <v>1</v>
      </c>
      <c r="N5457">
        <f t="shared" si="210"/>
        <v>0</v>
      </c>
      <c r="O5457">
        <f t="shared" si="211"/>
        <v>0</v>
      </c>
      <c r="P5457" t="s">
        <v>12694</v>
      </c>
    </row>
    <row r="5458" spans="2:16" x14ac:dyDescent="0.25">
      <c r="B5458" t="s">
        <v>5463</v>
      </c>
      <c r="C5458" s="119" t="s">
        <v>60</v>
      </c>
      <c r="D5458" t="s">
        <v>11537</v>
      </c>
      <c r="E5458" t="s">
        <v>11530</v>
      </c>
      <c r="F5458" t="s">
        <v>11540</v>
      </c>
      <c r="G5458" t="s">
        <v>61</v>
      </c>
      <c r="H5458" t="s">
        <v>18</v>
      </c>
      <c r="I5458" t="s">
        <v>11541</v>
      </c>
      <c r="J5458">
        <v>2016</v>
      </c>
      <c r="K5458">
        <v>620.30999999999995</v>
      </c>
      <c r="L5458">
        <v>36</v>
      </c>
      <c r="M5458">
        <v>1</v>
      </c>
      <c r="N5458">
        <f t="shared" si="210"/>
        <v>0</v>
      </c>
      <c r="O5458">
        <f t="shared" si="211"/>
        <v>0</v>
      </c>
      <c r="P5458" t="s">
        <v>12694</v>
      </c>
    </row>
    <row r="5459" spans="2:16" x14ac:dyDescent="0.25">
      <c r="B5459" t="s">
        <v>5464</v>
      </c>
      <c r="C5459" s="119" t="s">
        <v>60</v>
      </c>
      <c r="D5459" t="s">
        <v>11537</v>
      </c>
      <c r="E5459" t="s">
        <v>11530</v>
      </c>
      <c r="F5459" t="s">
        <v>11540</v>
      </c>
      <c r="G5459" t="s">
        <v>61</v>
      </c>
      <c r="H5459" t="s">
        <v>18</v>
      </c>
      <c r="I5459" t="s">
        <v>11541</v>
      </c>
      <c r="J5459">
        <v>2016</v>
      </c>
      <c r="K5459">
        <v>617.86</v>
      </c>
      <c r="L5459">
        <v>26</v>
      </c>
      <c r="M5459">
        <v>1</v>
      </c>
      <c r="N5459">
        <f t="shared" si="210"/>
        <v>0</v>
      </c>
      <c r="O5459">
        <f t="shared" si="211"/>
        <v>0</v>
      </c>
      <c r="P5459" t="s">
        <v>12694</v>
      </c>
    </row>
    <row r="5460" spans="2:16" x14ac:dyDescent="0.25">
      <c r="B5460" t="s">
        <v>5465</v>
      </c>
      <c r="C5460" s="119" t="s">
        <v>60</v>
      </c>
      <c r="D5460" t="s">
        <v>11546</v>
      </c>
      <c r="E5460" t="s">
        <v>11530</v>
      </c>
      <c r="F5460" t="s">
        <v>11540</v>
      </c>
      <c r="G5460" t="s">
        <v>61</v>
      </c>
      <c r="H5460" t="s">
        <v>18</v>
      </c>
      <c r="I5460" t="s">
        <v>11541</v>
      </c>
      <c r="J5460">
        <v>2016</v>
      </c>
      <c r="K5460">
        <v>617.48</v>
      </c>
      <c r="L5460">
        <v>23</v>
      </c>
      <c r="M5460">
        <v>1</v>
      </c>
      <c r="N5460">
        <f t="shared" si="210"/>
        <v>0</v>
      </c>
      <c r="O5460">
        <f t="shared" si="211"/>
        <v>0</v>
      </c>
      <c r="P5460" t="s">
        <v>12694</v>
      </c>
    </row>
    <row r="5461" spans="2:16" x14ac:dyDescent="0.25">
      <c r="B5461" t="s">
        <v>5466</v>
      </c>
      <c r="C5461" s="119" t="s">
        <v>60</v>
      </c>
      <c r="D5461" t="s">
        <v>11550</v>
      </c>
      <c r="E5461" t="s">
        <v>11530</v>
      </c>
      <c r="F5461" t="s">
        <v>11540</v>
      </c>
      <c r="G5461" t="s">
        <v>61</v>
      </c>
      <c r="H5461" t="s">
        <v>18</v>
      </c>
      <c r="I5461" t="s">
        <v>11541</v>
      </c>
      <c r="J5461">
        <v>2016</v>
      </c>
      <c r="K5461">
        <v>621.20000000000005</v>
      </c>
      <c r="L5461">
        <v>52</v>
      </c>
      <c r="M5461">
        <v>1</v>
      </c>
      <c r="N5461">
        <f t="shared" si="210"/>
        <v>0</v>
      </c>
      <c r="O5461">
        <f t="shared" si="211"/>
        <v>0</v>
      </c>
      <c r="P5461" t="s">
        <v>12694</v>
      </c>
    </row>
    <row r="5462" spans="2:16" x14ac:dyDescent="0.25">
      <c r="B5462" t="s">
        <v>5467</v>
      </c>
      <c r="C5462" s="119" t="s">
        <v>60</v>
      </c>
      <c r="D5462" t="s">
        <v>11537</v>
      </c>
      <c r="E5462" t="s">
        <v>11530</v>
      </c>
      <c r="F5462" t="s">
        <v>11540</v>
      </c>
      <c r="G5462" t="s">
        <v>61</v>
      </c>
      <c r="H5462" t="s">
        <v>18</v>
      </c>
      <c r="I5462" t="s">
        <v>11541</v>
      </c>
      <c r="J5462">
        <v>2016</v>
      </c>
      <c r="K5462">
        <v>619.79999999999995</v>
      </c>
      <c r="L5462">
        <v>37</v>
      </c>
      <c r="M5462">
        <v>1</v>
      </c>
      <c r="N5462">
        <f t="shared" si="210"/>
        <v>0</v>
      </c>
      <c r="O5462">
        <f t="shared" si="211"/>
        <v>0</v>
      </c>
      <c r="P5462" t="s">
        <v>12694</v>
      </c>
    </row>
    <row r="5463" spans="2:16" x14ac:dyDescent="0.25">
      <c r="B5463" t="s">
        <v>5468</v>
      </c>
      <c r="C5463" s="119" t="s">
        <v>60</v>
      </c>
      <c r="D5463" t="s">
        <v>11550</v>
      </c>
      <c r="E5463" t="s">
        <v>11530</v>
      </c>
      <c r="F5463" t="s">
        <v>11540</v>
      </c>
      <c r="G5463" t="s">
        <v>61</v>
      </c>
      <c r="H5463" t="s">
        <v>18</v>
      </c>
      <c r="I5463" t="s">
        <v>11541</v>
      </c>
      <c r="J5463">
        <v>2016</v>
      </c>
      <c r="K5463">
        <v>616.98</v>
      </c>
      <c r="L5463">
        <v>19</v>
      </c>
      <c r="M5463">
        <v>1</v>
      </c>
      <c r="N5463">
        <f t="shared" si="210"/>
        <v>0</v>
      </c>
      <c r="O5463">
        <f t="shared" si="211"/>
        <v>0</v>
      </c>
      <c r="P5463" t="s">
        <v>12694</v>
      </c>
    </row>
    <row r="5464" spans="2:16" x14ac:dyDescent="0.25">
      <c r="B5464" t="s">
        <v>5469</v>
      </c>
      <c r="C5464" s="119" t="s">
        <v>60</v>
      </c>
      <c r="D5464" t="s">
        <v>11550</v>
      </c>
      <c r="E5464" t="s">
        <v>11530</v>
      </c>
      <c r="F5464" t="s">
        <v>11540</v>
      </c>
      <c r="G5464" t="s">
        <v>61</v>
      </c>
      <c r="H5464" t="s">
        <v>18</v>
      </c>
      <c r="I5464" t="s">
        <v>11541</v>
      </c>
      <c r="J5464">
        <v>2016</v>
      </c>
      <c r="K5464">
        <v>620.29999999999995</v>
      </c>
      <c r="L5464">
        <v>45</v>
      </c>
      <c r="M5464">
        <v>1</v>
      </c>
      <c r="N5464">
        <f t="shared" si="210"/>
        <v>0</v>
      </c>
      <c r="O5464">
        <f t="shared" si="211"/>
        <v>0</v>
      </c>
      <c r="P5464" t="s">
        <v>12694</v>
      </c>
    </row>
    <row r="5465" spans="2:16" x14ac:dyDescent="0.25">
      <c r="B5465" t="s">
        <v>5470</v>
      </c>
      <c r="C5465" s="119" t="s">
        <v>60</v>
      </c>
      <c r="D5465" t="s">
        <v>11537</v>
      </c>
      <c r="E5465" t="s">
        <v>11530</v>
      </c>
      <c r="F5465" t="s">
        <v>11540</v>
      </c>
      <c r="G5465" t="s">
        <v>61</v>
      </c>
      <c r="H5465" t="s">
        <v>18</v>
      </c>
      <c r="I5465" t="s">
        <v>11541</v>
      </c>
      <c r="J5465">
        <v>2016</v>
      </c>
      <c r="K5465">
        <v>618.89</v>
      </c>
      <c r="L5465">
        <v>30</v>
      </c>
      <c r="M5465">
        <v>1</v>
      </c>
      <c r="N5465">
        <f t="shared" si="210"/>
        <v>0</v>
      </c>
      <c r="O5465">
        <f t="shared" si="211"/>
        <v>0</v>
      </c>
      <c r="P5465" t="s">
        <v>12694</v>
      </c>
    </row>
    <row r="5466" spans="2:16" x14ac:dyDescent="0.25">
      <c r="B5466" t="s">
        <v>5471</v>
      </c>
      <c r="C5466" s="119" t="s">
        <v>60</v>
      </c>
      <c r="D5466" t="s">
        <v>11537</v>
      </c>
      <c r="E5466" t="s">
        <v>11530</v>
      </c>
      <c r="F5466" t="s">
        <v>11540</v>
      </c>
      <c r="G5466" t="s">
        <v>61</v>
      </c>
      <c r="H5466" t="s">
        <v>18</v>
      </c>
      <c r="I5466" t="s">
        <v>11541</v>
      </c>
      <c r="J5466">
        <v>2016</v>
      </c>
      <c r="K5466">
        <v>617.21</v>
      </c>
      <c r="L5466">
        <v>25</v>
      </c>
      <c r="M5466">
        <v>1</v>
      </c>
      <c r="N5466">
        <f t="shared" si="210"/>
        <v>0</v>
      </c>
      <c r="O5466">
        <f t="shared" si="211"/>
        <v>0</v>
      </c>
      <c r="P5466" t="s">
        <v>12694</v>
      </c>
    </row>
    <row r="5467" spans="2:16" x14ac:dyDescent="0.25">
      <c r="B5467" t="s">
        <v>5472</v>
      </c>
      <c r="C5467" s="119" t="s">
        <v>60</v>
      </c>
      <c r="D5467" t="s">
        <v>11537</v>
      </c>
      <c r="E5467" t="s">
        <v>11530</v>
      </c>
      <c r="F5467" t="s">
        <v>11540</v>
      </c>
      <c r="G5467" t="s">
        <v>61</v>
      </c>
      <c r="H5467" t="s">
        <v>18</v>
      </c>
      <c r="I5467" t="s">
        <v>11541</v>
      </c>
      <c r="J5467">
        <v>2016</v>
      </c>
      <c r="K5467">
        <v>647.66999999999996</v>
      </c>
      <c r="L5467">
        <v>26</v>
      </c>
      <c r="M5467">
        <v>1</v>
      </c>
      <c r="N5467">
        <f t="shared" si="210"/>
        <v>0</v>
      </c>
      <c r="O5467">
        <f t="shared" si="211"/>
        <v>0</v>
      </c>
      <c r="P5467" t="s">
        <v>12694</v>
      </c>
    </row>
    <row r="5468" spans="2:16" x14ac:dyDescent="0.25">
      <c r="B5468" t="s">
        <v>5473</v>
      </c>
      <c r="C5468" s="119" t="s">
        <v>60</v>
      </c>
      <c r="D5468" t="s">
        <v>11537</v>
      </c>
      <c r="E5468" t="s">
        <v>11530</v>
      </c>
      <c r="F5468" t="s">
        <v>11540</v>
      </c>
      <c r="G5468" t="s">
        <v>61</v>
      </c>
      <c r="H5468" t="s">
        <v>18</v>
      </c>
      <c r="I5468" t="s">
        <v>11541</v>
      </c>
      <c r="J5468">
        <v>2016</v>
      </c>
      <c r="K5468">
        <v>648.82000000000005</v>
      </c>
      <c r="L5468">
        <v>35</v>
      </c>
      <c r="M5468">
        <v>1</v>
      </c>
      <c r="N5468">
        <f t="shared" si="210"/>
        <v>0</v>
      </c>
      <c r="O5468">
        <f t="shared" si="211"/>
        <v>0</v>
      </c>
      <c r="P5468" t="s">
        <v>12693</v>
      </c>
    </row>
    <row r="5469" spans="2:16" x14ac:dyDescent="0.25">
      <c r="B5469" t="s">
        <v>5474</v>
      </c>
      <c r="C5469" s="119" t="s">
        <v>60</v>
      </c>
      <c r="D5469" t="s">
        <v>11539</v>
      </c>
      <c r="E5469" t="s">
        <v>11530</v>
      </c>
      <c r="F5469" t="s">
        <v>11540</v>
      </c>
      <c r="G5469" t="s">
        <v>61</v>
      </c>
      <c r="H5469" t="s">
        <v>18</v>
      </c>
      <c r="I5469" t="s">
        <v>11541</v>
      </c>
      <c r="J5469">
        <v>2016</v>
      </c>
      <c r="K5469">
        <v>861.97</v>
      </c>
      <c r="L5469">
        <v>42</v>
      </c>
      <c r="M5469">
        <v>1</v>
      </c>
      <c r="N5469">
        <f t="shared" si="210"/>
        <v>0</v>
      </c>
      <c r="O5469">
        <f t="shared" si="211"/>
        <v>0</v>
      </c>
      <c r="P5469" t="s">
        <v>12694</v>
      </c>
    </row>
    <row r="5470" spans="2:16" x14ac:dyDescent="0.25">
      <c r="B5470" t="s">
        <v>5475</v>
      </c>
      <c r="C5470" s="119" t="s">
        <v>60</v>
      </c>
      <c r="D5470" t="s">
        <v>11539</v>
      </c>
      <c r="E5470" t="s">
        <v>11530</v>
      </c>
      <c r="F5470" t="s">
        <v>11540</v>
      </c>
      <c r="G5470" t="s">
        <v>61</v>
      </c>
      <c r="H5470" t="s">
        <v>18</v>
      </c>
      <c r="I5470" t="s">
        <v>11541</v>
      </c>
      <c r="J5470">
        <v>2016</v>
      </c>
      <c r="K5470">
        <v>616.96</v>
      </c>
      <c r="L5470">
        <v>23</v>
      </c>
      <c r="M5470">
        <v>1</v>
      </c>
      <c r="N5470">
        <f t="shared" si="210"/>
        <v>0</v>
      </c>
      <c r="O5470">
        <f t="shared" si="211"/>
        <v>0</v>
      </c>
      <c r="P5470" t="s">
        <v>12694</v>
      </c>
    </row>
    <row r="5471" spans="2:16" x14ac:dyDescent="0.25">
      <c r="B5471" t="s">
        <v>5476</v>
      </c>
      <c r="C5471" s="119" t="s">
        <v>60</v>
      </c>
      <c r="D5471" t="s">
        <v>11539</v>
      </c>
      <c r="E5471" t="s">
        <v>11530</v>
      </c>
      <c r="F5471" t="s">
        <v>11540</v>
      </c>
      <c r="G5471" t="s">
        <v>61</v>
      </c>
      <c r="H5471" t="s">
        <v>18</v>
      </c>
      <c r="I5471" t="s">
        <v>11541</v>
      </c>
      <c r="J5471">
        <v>2016</v>
      </c>
      <c r="K5471">
        <v>647.02</v>
      </c>
      <c r="L5471">
        <v>21</v>
      </c>
      <c r="M5471">
        <v>1</v>
      </c>
      <c r="N5471">
        <f t="shared" si="210"/>
        <v>0</v>
      </c>
      <c r="O5471">
        <f t="shared" si="211"/>
        <v>0</v>
      </c>
      <c r="P5471" t="s">
        <v>12694</v>
      </c>
    </row>
    <row r="5472" spans="2:16" x14ac:dyDescent="0.25">
      <c r="B5472" t="s">
        <v>5477</v>
      </c>
      <c r="C5472" s="119" t="s">
        <v>60</v>
      </c>
      <c r="D5472" t="s">
        <v>11539</v>
      </c>
      <c r="E5472" t="s">
        <v>11530</v>
      </c>
      <c r="F5472" t="s">
        <v>11540</v>
      </c>
      <c r="G5472" t="s">
        <v>61</v>
      </c>
      <c r="H5472" t="s">
        <v>18</v>
      </c>
      <c r="I5472" t="s">
        <v>11541</v>
      </c>
      <c r="J5472">
        <v>2016</v>
      </c>
      <c r="K5472">
        <v>617.48</v>
      </c>
      <c r="L5472">
        <v>27</v>
      </c>
      <c r="M5472">
        <v>1</v>
      </c>
      <c r="N5472">
        <f t="shared" si="210"/>
        <v>0</v>
      </c>
      <c r="O5472">
        <f t="shared" si="211"/>
        <v>0</v>
      </c>
      <c r="P5472" t="s">
        <v>12694</v>
      </c>
    </row>
    <row r="5473" spans="2:16" x14ac:dyDescent="0.25">
      <c r="B5473" t="s">
        <v>5478</v>
      </c>
      <c r="C5473" s="119" t="s">
        <v>60</v>
      </c>
      <c r="D5473" t="s">
        <v>11537</v>
      </c>
      <c r="E5473" t="s">
        <v>11530</v>
      </c>
      <c r="F5473" t="s">
        <v>11540</v>
      </c>
      <c r="G5473" t="s">
        <v>61</v>
      </c>
      <c r="H5473" t="s">
        <v>18</v>
      </c>
      <c r="I5473" t="s">
        <v>11541</v>
      </c>
      <c r="J5473">
        <v>2016</v>
      </c>
      <c r="K5473">
        <v>616.96</v>
      </c>
      <c r="L5473">
        <v>19</v>
      </c>
      <c r="M5473">
        <v>1</v>
      </c>
      <c r="N5473">
        <f t="shared" si="210"/>
        <v>0</v>
      </c>
      <c r="O5473">
        <f t="shared" si="211"/>
        <v>0</v>
      </c>
      <c r="P5473" t="s">
        <v>12694</v>
      </c>
    </row>
    <row r="5474" spans="2:16" x14ac:dyDescent="0.25">
      <c r="B5474" t="s">
        <v>5479</v>
      </c>
      <c r="C5474" s="119" t="s">
        <v>60</v>
      </c>
      <c r="D5474" t="s">
        <v>11537</v>
      </c>
      <c r="E5474" t="s">
        <v>11530</v>
      </c>
      <c r="F5474" t="s">
        <v>11540</v>
      </c>
      <c r="G5474" t="s">
        <v>61</v>
      </c>
      <c r="H5474" t="s">
        <v>18</v>
      </c>
      <c r="I5474" t="s">
        <v>11541</v>
      </c>
      <c r="J5474">
        <v>2016</v>
      </c>
      <c r="K5474">
        <v>648.97</v>
      </c>
      <c r="L5474">
        <v>32</v>
      </c>
      <c r="M5474">
        <v>1</v>
      </c>
      <c r="N5474">
        <f t="shared" si="210"/>
        <v>0</v>
      </c>
      <c r="O5474">
        <f t="shared" si="211"/>
        <v>0</v>
      </c>
      <c r="P5474" t="s">
        <v>12694</v>
      </c>
    </row>
    <row r="5475" spans="2:16" x14ac:dyDescent="0.25">
      <c r="B5475" t="s">
        <v>5480</v>
      </c>
      <c r="C5475" s="119" t="s">
        <v>60</v>
      </c>
      <c r="D5475" t="s">
        <v>11539</v>
      </c>
      <c r="E5475" t="s">
        <v>11530</v>
      </c>
      <c r="F5475" t="s">
        <v>11540</v>
      </c>
      <c r="G5475" t="s">
        <v>61</v>
      </c>
      <c r="H5475" t="s">
        <v>18</v>
      </c>
      <c r="I5475" t="s">
        <v>11541</v>
      </c>
      <c r="J5475">
        <v>2016</v>
      </c>
      <c r="K5475">
        <v>650.05999999999995</v>
      </c>
      <c r="L5475">
        <v>31</v>
      </c>
      <c r="M5475">
        <v>1</v>
      </c>
      <c r="N5475">
        <f t="shared" si="210"/>
        <v>0</v>
      </c>
      <c r="O5475">
        <f t="shared" si="211"/>
        <v>0</v>
      </c>
      <c r="P5475" t="s">
        <v>12694</v>
      </c>
    </row>
    <row r="5476" spans="2:16" x14ac:dyDescent="0.25">
      <c r="B5476" t="s">
        <v>5481</v>
      </c>
      <c r="C5476" s="119" t="s">
        <v>60</v>
      </c>
      <c r="D5476" t="s">
        <v>11539</v>
      </c>
      <c r="E5476" t="s">
        <v>11530</v>
      </c>
      <c r="F5476" t="s">
        <v>11540</v>
      </c>
      <c r="G5476" t="s">
        <v>61</v>
      </c>
      <c r="H5476" t="s">
        <v>18</v>
      </c>
      <c r="I5476" t="s">
        <v>11541</v>
      </c>
      <c r="J5476">
        <v>2016</v>
      </c>
      <c r="K5476">
        <v>650.05999999999995</v>
      </c>
      <c r="L5476">
        <v>31</v>
      </c>
      <c r="M5476">
        <v>1</v>
      </c>
      <c r="N5476">
        <f t="shared" si="210"/>
        <v>0</v>
      </c>
      <c r="O5476">
        <f t="shared" si="211"/>
        <v>0</v>
      </c>
      <c r="P5476" t="s">
        <v>12694</v>
      </c>
    </row>
    <row r="5477" spans="2:16" x14ac:dyDescent="0.25">
      <c r="B5477" t="s">
        <v>5482</v>
      </c>
      <c r="C5477" s="119" t="s">
        <v>60</v>
      </c>
      <c r="D5477" t="s">
        <v>11537</v>
      </c>
      <c r="E5477" t="s">
        <v>11530</v>
      </c>
      <c r="F5477" t="s">
        <v>11540</v>
      </c>
      <c r="G5477" t="s">
        <v>61</v>
      </c>
      <c r="H5477" t="s">
        <v>18</v>
      </c>
      <c r="I5477" t="s">
        <v>11541</v>
      </c>
      <c r="J5477">
        <v>2016</v>
      </c>
      <c r="K5477">
        <v>650.05999999999995</v>
      </c>
      <c r="L5477">
        <v>31</v>
      </c>
      <c r="M5477">
        <v>1</v>
      </c>
      <c r="N5477">
        <f t="shared" si="210"/>
        <v>0</v>
      </c>
      <c r="O5477">
        <f t="shared" si="211"/>
        <v>0</v>
      </c>
      <c r="P5477" t="s">
        <v>12694</v>
      </c>
    </row>
    <row r="5478" spans="2:16" x14ac:dyDescent="0.25">
      <c r="B5478" t="s">
        <v>5483</v>
      </c>
      <c r="C5478" s="119" t="s">
        <v>60</v>
      </c>
      <c r="D5478" t="s">
        <v>11537</v>
      </c>
      <c r="E5478" t="s">
        <v>11530</v>
      </c>
      <c r="F5478" t="s">
        <v>11540</v>
      </c>
      <c r="G5478" t="s">
        <v>61</v>
      </c>
      <c r="H5478" t="s">
        <v>18</v>
      </c>
      <c r="I5478" t="s">
        <v>11541</v>
      </c>
      <c r="J5478">
        <v>2016</v>
      </c>
      <c r="K5478">
        <v>648.05999999999995</v>
      </c>
      <c r="L5478">
        <v>29</v>
      </c>
      <c r="M5478">
        <v>1</v>
      </c>
      <c r="N5478">
        <f t="shared" si="210"/>
        <v>0</v>
      </c>
      <c r="O5478">
        <f t="shared" si="211"/>
        <v>0</v>
      </c>
      <c r="P5478" t="s">
        <v>12694</v>
      </c>
    </row>
    <row r="5479" spans="2:16" x14ac:dyDescent="0.25">
      <c r="B5479" t="s">
        <v>5484</v>
      </c>
      <c r="C5479" s="119" t="s">
        <v>60</v>
      </c>
      <c r="D5479" t="s">
        <v>11550</v>
      </c>
      <c r="E5479" t="s">
        <v>11530</v>
      </c>
      <c r="F5479" t="s">
        <v>11540</v>
      </c>
      <c r="G5479" t="s">
        <v>61</v>
      </c>
      <c r="H5479" t="s">
        <v>18</v>
      </c>
      <c r="I5479" t="s">
        <v>11541</v>
      </c>
      <c r="J5479">
        <v>2016</v>
      </c>
      <c r="K5479">
        <v>648.52</v>
      </c>
      <c r="L5479">
        <v>19</v>
      </c>
      <c r="M5479">
        <v>1</v>
      </c>
      <c r="N5479">
        <f t="shared" si="210"/>
        <v>0</v>
      </c>
      <c r="O5479">
        <f t="shared" si="211"/>
        <v>0</v>
      </c>
      <c r="P5479" t="s">
        <v>12694</v>
      </c>
    </row>
    <row r="5480" spans="2:16" x14ac:dyDescent="0.25">
      <c r="B5480" t="s">
        <v>5485</v>
      </c>
      <c r="C5480" s="119" t="s">
        <v>60</v>
      </c>
      <c r="D5480" t="s">
        <v>11550</v>
      </c>
      <c r="E5480" t="s">
        <v>11530</v>
      </c>
      <c r="F5480" t="s">
        <v>11540</v>
      </c>
      <c r="G5480" t="s">
        <v>61</v>
      </c>
      <c r="H5480" t="s">
        <v>18</v>
      </c>
      <c r="I5480" t="s">
        <v>11541</v>
      </c>
      <c r="J5480">
        <v>2016</v>
      </c>
      <c r="K5480">
        <v>647.88</v>
      </c>
      <c r="L5480">
        <v>14</v>
      </c>
      <c r="M5480">
        <v>1</v>
      </c>
      <c r="N5480">
        <f t="shared" si="210"/>
        <v>0</v>
      </c>
      <c r="O5480">
        <f t="shared" si="211"/>
        <v>0</v>
      </c>
      <c r="P5480" t="s">
        <v>12694</v>
      </c>
    </row>
    <row r="5481" spans="2:16" x14ac:dyDescent="0.25">
      <c r="B5481" t="s">
        <v>5486</v>
      </c>
      <c r="C5481" s="119" t="s">
        <v>60</v>
      </c>
      <c r="D5481" t="s">
        <v>11550</v>
      </c>
      <c r="E5481" t="s">
        <v>11530</v>
      </c>
      <c r="F5481" t="s">
        <v>11540</v>
      </c>
      <c r="G5481" t="s">
        <v>61</v>
      </c>
      <c r="H5481" t="s">
        <v>18</v>
      </c>
      <c r="I5481" t="s">
        <v>11541</v>
      </c>
      <c r="J5481">
        <v>2016</v>
      </c>
      <c r="K5481">
        <v>648</v>
      </c>
      <c r="L5481">
        <v>15</v>
      </c>
      <c r="M5481">
        <v>1</v>
      </c>
      <c r="N5481">
        <f t="shared" si="210"/>
        <v>0</v>
      </c>
      <c r="O5481">
        <f t="shared" si="211"/>
        <v>0</v>
      </c>
      <c r="P5481" t="s">
        <v>12694</v>
      </c>
    </row>
    <row r="5482" spans="2:16" x14ac:dyDescent="0.25">
      <c r="B5482" t="s">
        <v>5487</v>
      </c>
      <c r="C5482" s="119" t="s">
        <v>60</v>
      </c>
      <c r="D5482" t="s">
        <v>11537</v>
      </c>
      <c r="E5482" t="s">
        <v>11530</v>
      </c>
      <c r="F5482" t="s">
        <v>11540</v>
      </c>
      <c r="G5482" t="s">
        <v>61</v>
      </c>
      <c r="H5482" t="s">
        <v>18</v>
      </c>
      <c r="I5482" t="s">
        <v>11533</v>
      </c>
      <c r="J5482">
        <v>2016</v>
      </c>
      <c r="K5482">
        <v>773.18</v>
      </c>
      <c r="L5482">
        <v>130</v>
      </c>
      <c r="M5482">
        <v>1</v>
      </c>
      <c r="N5482">
        <f t="shared" si="210"/>
        <v>0</v>
      </c>
      <c r="O5482">
        <f t="shared" si="211"/>
        <v>0</v>
      </c>
      <c r="P5482" t="s">
        <v>12693</v>
      </c>
    </row>
    <row r="5483" spans="2:16" x14ac:dyDescent="0.25">
      <c r="B5483" t="s">
        <v>5488</v>
      </c>
      <c r="C5483" s="119" t="s">
        <v>60</v>
      </c>
      <c r="D5483" t="s">
        <v>11539</v>
      </c>
      <c r="E5483" t="s">
        <v>11530</v>
      </c>
      <c r="F5483" t="s">
        <v>11540</v>
      </c>
      <c r="G5483" t="s">
        <v>61</v>
      </c>
      <c r="H5483" t="s">
        <v>18</v>
      </c>
      <c r="I5483" t="s">
        <v>11541</v>
      </c>
      <c r="J5483">
        <v>2016</v>
      </c>
      <c r="K5483">
        <v>618.63</v>
      </c>
      <c r="L5483">
        <v>23</v>
      </c>
      <c r="M5483">
        <v>1</v>
      </c>
      <c r="N5483">
        <f t="shared" si="210"/>
        <v>0</v>
      </c>
      <c r="O5483">
        <f t="shared" si="211"/>
        <v>0</v>
      </c>
      <c r="P5483" t="s">
        <v>12694</v>
      </c>
    </row>
    <row r="5484" spans="2:16" x14ac:dyDescent="0.25">
      <c r="B5484" t="s">
        <v>5489</v>
      </c>
      <c r="C5484" s="119" t="s">
        <v>60</v>
      </c>
      <c r="D5484" t="s">
        <v>11537</v>
      </c>
      <c r="E5484" t="s">
        <v>11530</v>
      </c>
      <c r="F5484" t="s">
        <v>11540</v>
      </c>
      <c r="G5484" t="s">
        <v>61</v>
      </c>
      <c r="H5484" t="s">
        <v>18</v>
      </c>
      <c r="I5484" t="s">
        <v>11541</v>
      </c>
      <c r="J5484">
        <v>2016</v>
      </c>
      <c r="K5484">
        <v>647.66</v>
      </c>
      <c r="L5484">
        <v>26</v>
      </c>
      <c r="M5484">
        <v>1</v>
      </c>
      <c r="N5484">
        <f t="shared" si="210"/>
        <v>0</v>
      </c>
      <c r="O5484">
        <f t="shared" si="211"/>
        <v>0</v>
      </c>
      <c r="P5484" t="s">
        <v>12694</v>
      </c>
    </row>
    <row r="5485" spans="2:16" x14ac:dyDescent="0.25">
      <c r="B5485" t="s">
        <v>5490</v>
      </c>
      <c r="C5485" s="119" t="s">
        <v>60</v>
      </c>
      <c r="D5485" t="s">
        <v>11537</v>
      </c>
      <c r="E5485" t="s">
        <v>11530</v>
      </c>
      <c r="F5485" t="s">
        <v>11540</v>
      </c>
      <c r="G5485" t="s">
        <v>61</v>
      </c>
      <c r="H5485" t="s">
        <v>18</v>
      </c>
      <c r="I5485" t="s">
        <v>11541</v>
      </c>
      <c r="J5485">
        <v>2016</v>
      </c>
      <c r="K5485">
        <v>617.98</v>
      </c>
      <c r="L5485">
        <v>31</v>
      </c>
      <c r="M5485">
        <v>1</v>
      </c>
      <c r="N5485">
        <f t="shared" si="210"/>
        <v>0</v>
      </c>
      <c r="O5485">
        <f t="shared" si="211"/>
        <v>0</v>
      </c>
      <c r="P5485" t="s">
        <v>12694</v>
      </c>
    </row>
    <row r="5486" spans="2:16" x14ac:dyDescent="0.25">
      <c r="B5486" t="s">
        <v>5491</v>
      </c>
      <c r="C5486" s="119" t="s">
        <v>60</v>
      </c>
      <c r="D5486" t="s">
        <v>11537</v>
      </c>
      <c r="E5486" t="s">
        <v>11530</v>
      </c>
      <c r="F5486" t="s">
        <v>11540</v>
      </c>
      <c r="G5486" t="s">
        <v>61</v>
      </c>
      <c r="H5486" t="s">
        <v>18</v>
      </c>
      <c r="I5486" t="s">
        <v>11541</v>
      </c>
      <c r="J5486">
        <v>2016</v>
      </c>
      <c r="K5486">
        <v>648.41999999999996</v>
      </c>
      <c r="L5486">
        <v>25</v>
      </c>
      <c r="M5486">
        <v>1</v>
      </c>
      <c r="N5486">
        <f t="shared" si="210"/>
        <v>0</v>
      </c>
      <c r="O5486">
        <f t="shared" si="211"/>
        <v>0</v>
      </c>
      <c r="P5486" t="s">
        <v>12694</v>
      </c>
    </row>
    <row r="5487" spans="2:16" x14ac:dyDescent="0.25">
      <c r="B5487" t="s">
        <v>5492</v>
      </c>
      <c r="C5487" s="119" t="s">
        <v>60</v>
      </c>
      <c r="D5487" t="s">
        <v>11539</v>
      </c>
      <c r="E5487" t="s">
        <v>11530</v>
      </c>
      <c r="F5487" t="s">
        <v>11540</v>
      </c>
      <c r="G5487" t="s">
        <v>61</v>
      </c>
      <c r="H5487" t="s">
        <v>18</v>
      </c>
      <c r="I5487" t="s">
        <v>11541</v>
      </c>
      <c r="J5487">
        <v>2016</v>
      </c>
      <c r="K5487">
        <v>652.28</v>
      </c>
      <c r="L5487">
        <v>55</v>
      </c>
      <c r="M5487">
        <v>1</v>
      </c>
      <c r="N5487">
        <f t="shared" si="210"/>
        <v>0</v>
      </c>
      <c r="O5487">
        <f t="shared" si="211"/>
        <v>0</v>
      </c>
      <c r="P5487" t="s">
        <v>12694</v>
      </c>
    </row>
    <row r="5488" spans="2:16" x14ac:dyDescent="0.25">
      <c r="B5488" t="s">
        <v>5493</v>
      </c>
      <c r="C5488" s="119" t="s">
        <v>60</v>
      </c>
      <c r="D5488" t="s">
        <v>11537</v>
      </c>
      <c r="E5488" t="s">
        <v>11530</v>
      </c>
      <c r="F5488" t="s">
        <v>11540</v>
      </c>
      <c r="G5488" t="s">
        <v>61</v>
      </c>
      <c r="H5488" t="s">
        <v>18</v>
      </c>
      <c r="I5488" t="s">
        <v>11541</v>
      </c>
      <c r="J5488">
        <v>2016</v>
      </c>
      <c r="K5488">
        <v>619.15</v>
      </c>
      <c r="L5488">
        <v>27</v>
      </c>
      <c r="M5488">
        <v>1</v>
      </c>
      <c r="N5488">
        <f t="shared" si="210"/>
        <v>0</v>
      </c>
      <c r="O5488">
        <f t="shared" si="211"/>
        <v>0</v>
      </c>
      <c r="P5488" t="s">
        <v>12694</v>
      </c>
    </row>
    <row r="5489" spans="2:16" x14ac:dyDescent="0.25">
      <c r="B5489" t="s">
        <v>5494</v>
      </c>
      <c r="C5489" s="119" t="s">
        <v>60</v>
      </c>
      <c r="D5489" t="s">
        <v>11537</v>
      </c>
      <c r="E5489" t="s">
        <v>11530</v>
      </c>
      <c r="F5489" t="s">
        <v>11540</v>
      </c>
      <c r="G5489" t="s">
        <v>61</v>
      </c>
      <c r="H5489" t="s">
        <v>18</v>
      </c>
      <c r="I5489" t="s">
        <v>11541</v>
      </c>
      <c r="J5489">
        <v>2016</v>
      </c>
      <c r="K5489">
        <v>619.54</v>
      </c>
      <c r="L5489">
        <v>30</v>
      </c>
      <c r="M5489">
        <v>1</v>
      </c>
      <c r="N5489">
        <f t="shared" si="210"/>
        <v>0</v>
      </c>
      <c r="O5489">
        <f t="shared" si="211"/>
        <v>0</v>
      </c>
      <c r="P5489" t="s">
        <v>12694</v>
      </c>
    </row>
    <row r="5490" spans="2:16" x14ac:dyDescent="0.25">
      <c r="B5490" t="s">
        <v>5495</v>
      </c>
      <c r="C5490" s="119" t="s">
        <v>60</v>
      </c>
      <c r="D5490" t="s">
        <v>11537</v>
      </c>
      <c r="E5490" t="s">
        <v>11530</v>
      </c>
      <c r="F5490" t="s">
        <v>11540</v>
      </c>
      <c r="G5490" t="s">
        <v>61</v>
      </c>
      <c r="H5490" t="s">
        <v>18</v>
      </c>
      <c r="I5490" t="s">
        <v>11541</v>
      </c>
      <c r="J5490">
        <v>2016</v>
      </c>
      <c r="K5490">
        <v>620.05999999999995</v>
      </c>
      <c r="L5490">
        <v>34</v>
      </c>
      <c r="M5490">
        <v>1</v>
      </c>
      <c r="N5490">
        <f t="shared" si="210"/>
        <v>0</v>
      </c>
      <c r="O5490">
        <f t="shared" si="211"/>
        <v>0</v>
      </c>
      <c r="P5490" t="s">
        <v>12694</v>
      </c>
    </row>
    <row r="5491" spans="2:16" x14ac:dyDescent="0.25">
      <c r="B5491" t="s">
        <v>5496</v>
      </c>
      <c r="C5491" s="119" t="s">
        <v>60</v>
      </c>
      <c r="D5491" t="s">
        <v>11537</v>
      </c>
      <c r="E5491" t="s">
        <v>11530</v>
      </c>
      <c r="F5491" t="s">
        <v>11540</v>
      </c>
      <c r="G5491" t="s">
        <v>61</v>
      </c>
      <c r="H5491" t="s">
        <v>18</v>
      </c>
      <c r="I5491" t="s">
        <v>11541</v>
      </c>
      <c r="J5491">
        <v>2016</v>
      </c>
      <c r="K5491">
        <v>647.03</v>
      </c>
      <c r="L5491">
        <v>17</v>
      </c>
      <c r="M5491">
        <v>1</v>
      </c>
      <c r="N5491">
        <f t="shared" si="210"/>
        <v>0</v>
      </c>
      <c r="O5491">
        <f t="shared" si="211"/>
        <v>0</v>
      </c>
      <c r="P5491" t="s">
        <v>12694</v>
      </c>
    </row>
    <row r="5492" spans="2:16" x14ac:dyDescent="0.25">
      <c r="B5492" t="s">
        <v>5497</v>
      </c>
      <c r="C5492" s="119" t="s">
        <v>60</v>
      </c>
      <c r="D5492" t="s">
        <v>11537</v>
      </c>
      <c r="E5492" t="s">
        <v>11530</v>
      </c>
      <c r="F5492" t="s">
        <v>11540</v>
      </c>
      <c r="G5492" t="s">
        <v>61</v>
      </c>
      <c r="H5492" t="s">
        <v>18</v>
      </c>
      <c r="I5492" t="s">
        <v>11541</v>
      </c>
      <c r="J5492">
        <v>2016</v>
      </c>
      <c r="K5492">
        <v>647.29999999999995</v>
      </c>
      <c r="L5492">
        <v>19</v>
      </c>
      <c r="M5492">
        <v>1</v>
      </c>
      <c r="N5492">
        <f t="shared" si="210"/>
        <v>0</v>
      </c>
      <c r="O5492">
        <f t="shared" si="211"/>
        <v>0</v>
      </c>
      <c r="P5492" t="s">
        <v>12694</v>
      </c>
    </row>
    <row r="5493" spans="2:16" x14ac:dyDescent="0.25">
      <c r="B5493" t="s">
        <v>5498</v>
      </c>
      <c r="C5493" s="119" t="s">
        <v>60</v>
      </c>
      <c r="D5493" t="s">
        <v>11542</v>
      </c>
      <c r="E5493" t="s">
        <v>11530</v>
      </c>
      <c r="F5493" t="s">
        <v>11540</v>
      </c>
      <c r="G5493" t="s">
        <v>61</v>
      </c>
      <c r="H5493" t="s">
        <v>18</v>
      </c>
      <c r="I5493" t="s">
        <v>11541</v>
      </c>
      <c r="J5493">
        <v>2016</v>
      </c>
      <c r="K5493">
        <v>584.53</v>
      </c>
      <c r="L5493">
        <v>34</v>
      </c>
      <c r="M5493">
        <v>1</v>
      </c>
      <c r="N5493">
        <f t="shared" si="210"/>
        <v>0</v>
      </c>
      <c r="O5493">
        <f t="shared" si="211"/>
        <v>0</v>
      </c>
      <c r="P5493" t="s">
        <v>12694</v>
      </c>
    </row>
    <row r="5494" spans="2:16" x14ac:dyDescent="0.25">
      <c r="B5494" t="s">
        <v>5499</v>
      </c>
      <c r="C5494" s="119" t="s">
        <v>60</v>
      </c>
      <c r="D5494" t="s">
        <v>11537</v>
      </c>
      <c r="E5494" t="s">
        <v>11530</v>
      </c>
      <c r="F5494" t="s">
        <v>11540</v>
      </c>
      <c r="G5494" t="s">
        <v>61</v>
      </c>
      <c r="H5494" t="s">
        <v>18</v>
      </c>
      <c r="I5494" t="s">
        <v>11541</v>
      </c>
      <c r="J5494">
        <v>2016</v>
      </c>
      <c r="K5494">
        <v>619.16</v>
      </c>
      <c r="L5494">
        <v>61</v>
      </c>
      <c r="M5494">
        <v>1</v>
      </c>
      <c r="N5494">
        <f t="shared" si="210"/>
        <v>0</v>
      </c>
      <c r="O5494">
        <f t="shared" si="211"/>
        <v>0</v>
      </c>
      <c r="P5494" t="s">
        <v>12693</v>
      </c>
    </row>
    <row r="5495" spans="2:16" x14ac:dyDescent="0.25">
      <c r="B5495" t="s">
        <v>5500</v>
      </c>
      <c r="C5495" s="119" t="s">
        <v>60</v>
      </c>
      <c r="D5495" t="s">
        <v>11537</v>
      </c>
      <c r="E5495" t="s">
        <v>11530</v>
      </c>
      <c r="F5495" t="s">
        <v>11540</v>
      </c>
      <c r="G5495" t="s">
        <v>61</v>
      </c>
      <c r="H5495" t="s">
        <v>18</v>
      </c>
      <c r="I5495" t="s">
        <v>11541</v>
      </c>
      <c r="J5495">
        <v>2016</v>
      </c>
      <c r="K5495">
        <v>649.07000000000005</v>
      </c>
      <c r="L5495">
        <v>30</v>
      </c>
      <c r="M5495">
        <v>1</v>
      </c>
      <c r="N5495">
        <f t="shared" si="210"/>
        <v>0</v>
      </c>
      <c r="O5495">
        <f t="shared" si="211"/>
        <v>0</v>
      </c>
      <c r="P5495" t="s">
        <v>12694</v>
      </c>
    </row>
    <row r="5496" spans="2:16" x14ac:dyDescent="0.25">
      <c r="B5496" t="s">
        <v>5501</v>
      </c>
      <c r="C5496" s="119" t="s">
        <v>60</v>
      </c>
      <c r="D5496" t="s">
        <v>11537</v>
      </c>
      <c r="E5496" t="s">
        <v>11530</v>
      </c>
      <c r="F5496" t="s">
        <v>11540</v>
      </c>
      <c r="G5496" t="s">
        <v>61</v>
      </c>
      <c r="H5496" t="s">
        <v>18</v>
      </c>
      <c r="I5496" t="s">
        <v>11541</v>
      </c>
      <c r="J5496">
        <v>2016</v>
      </c>
      <c r="K5496">
        <v>616.79999999999995</v>
      </c>
      <c r="L5496">
        <v>18</v>
      </c>
      <c r="M5496">
        <v>1</v>
      </c>
      <c r="N5496">
        <f t="shared" si="210"/>
        <v>0</v>
      </c>
      <c r="O5496">
        <f t="shared" si="211"/>
        <v>0</v>
      </c>
      <c r="P5496" t="s">
        <v>12694</v>
      </c>
    </row>
    <row r="5497" spans="2:16" x14ac:dyDescent="0.25">
      <c r="B5497" t="s">
        <v>5502</v>
      </c>
      <c r="C5497" s="119" t="s">
        <v>60</v>
      </c>
      <c r="D5497" t="s">
        <v>11537</v>
      </c>
      <c r="E5497" t="s">
        <v>11530</v>
      </c>
      <c r="F5497" t="s">
        <v>11540</v>
      </c>
      <c r="G5497" t="s">
        <v>61</v>
      </c>
      <c r="H5497" t="s">
        <v>18</v>
      </c>
      <c r="I5497" t="s">
        <v>11541</v>
      </c>
      <c r="J5497">
        <v>2016</v>
      </c>
      <c r="K5497">
        <v>616.79999999999995</v>
      </c>
      <c r="L5497">
        <v>18</v>
      </c>
      <c r="M5497">
        <v>1</v>
      </c>
      <c r="N5497">
        <f t="shared" si="210"/>
        <v>0</v>
      </c>
      <c r="O5497">
        <f t="shared" si="211"/>
        <v>0</v>
      </c>
      <c r="P5497" t="s">
        <v>12694</v>
      </c>
    </row>
    <row r="5498" spans="2:16" x14ac:dyDescent="0.25">
      <c r="B5498" t="s">
        <v>5503</v>
      </c>
      <c r="C5498" s="119" t="s">
        <v>60</v>
      </c>
      <c r="D5498" t="s">
        <v>11539</v>
      </c>
      <c r="E5498" t="s">
        <v>11530</v>
      </c>
      <c r="F5498" t="s">
        <v>11540</v>
      </c>
      <c r="G5498" t="s">
        <v>61</v>
      </c>
      <c r="H5498" t="s">
        <v>18</v>
      </c>
      <c r="I5498" t="s">
        <v>11541</v>
      </c>
      <c r="J5498">
        <v>2016</v>
      </c>
      <c r="K5498">
        <v>618.20000000000005</v>
      </c>
      <c r="L5498">
        <v>26</v>
      </c>
      <c r="M5498">
        <v>1</v>
      </c>
      <c r="N5498">
        <f t="shared" si="210"/>
        <v>0</v>
      </c>
      <c r="O5498">
        <f t="shared" si="211"/>
        <v>0</v>
      </c>
      <c r="P5498" t="s">
        <v>12694</v>
      </c>
    </row>
    <row r="5499" spans="2:16" x14ac:dyDescent="0.25">
      <c r="B5499" t="s">
        <v>5504</v>
      </c>
      <c r="C5499" s="119" t="s">
        <v>60</v>
      </c>
      <c r="D5499" t="s">
        <v>11539</v>
      </c>
      <c r="E5499" t="s">
        <v>11530</v>
      </c>
      <c r="F5499" t="s">
        <v>11540</v>
      </c>
      <c r="G5499" t="s">
        <v>61</v>
      </c>
      <c r="H5499" t="s">
        <v>18</v>
      </c>
      <c r="I5499" t="s">
        <v>11541</v>
      </c>
      <c r="J5499">
        <v>2016</v>
      </c>
      <c r="K5499">
        <v>618.32000000000005</v>
      </c>
      <c r="L5499">
        <v>27</v>
      </c>
      <c r="M5499">
        <v>1</v>
      </c>
      <c r="N5499">
        <f t="shared" si="210"/>
        <v>0</v>
      </c>
      <c r="O5499">
        <f t="shared" si="211"/>
        <v>0</v>
      </c>
      <c r="P5499" t="s">
        <v>12694</v>
      </c>
    </row>
    <row r="5500" spans="2:16" x14ac:dyDescent="0.25">
      <c r="B5500" t="s">
        <v>5505</v>
      </c>
      <c r="C5500" s="119" t="s">
        <v>60</v>
      </c>
      <c r="D5500" t="s">
        <v>11537</v>
      </c>
      <c r="E5500" t="s">
        <v>11530</v>
      </c>
      <c r="F5500" t="s">
        <v>11540</v>
      </c>
      <c r="G5500" t="s">
        <v>61</v>
      </c>
      <c r="H5500" t="s">
        <v>18</v>
      </c>
      <c r="I5500" t="s">
        <v>11541</v>
      </c>
      <c r="J5500">
        <v>2016</v>
      </c>
      <c r="K5500">
        <v>618.07000000000005</v>
      </c>
      <c r="L5500">
        <v>25</v>
      </c>
      <c r="M5500">
        <v>1</v>
      </c>
      <c r="N5500">
        <f t="shared" si="210"/>
        <v>0</v>
      </c>
      <c r="O5500">
        <f t="shared" si="211"/>
        <v>0</v>
      </c>
      <c r="P5500" t="s">
        <v>12694</v>
      </c>
    </row>
    <row r="5501" spans="2:16" x14ac:dyDescent="0.25">
      <c r="B5501" t="s">
        <v>5506</v>
      </c>
      <c r="C5501" s="119" t="s">
        <v>60</v>
      </c>
      <c r="D5501" t="s">
        <v>11537</v>
      </c>
      <c r="E5501" t="s">
        <v>11530</v>
      </c>
      <c r="F5501" t="s">
        <v>11540</v>
      </c>
      <c r="G5501" t="s">
        <v>61</v>
      </c>
      <c r="H5501" t="s">
        <v>18</v>
      </c>
      <c r="I5501" t="s">
        <v>11541</v>
      </c>
      <c r="J5501">
        <v>2016</v>
      </c>
      <c r="K5501">
        <v>617.84</v>
      </c>
      <c r="L5501">
        <v>23</v>
      </c>
      <c r="M5501">
        <v>1</v>
      </c>
      <c r="N5501">
        <f t="shared" si="210"/>
        <v>0</v>
      </c>
      <c r="O5501">
        <f t="shared" si="211"/>
        <v>0</v>
      </c>
      <c r="P5501" t="s">
        <v>12694</v>
      </c>
    </row>
    <row r="5502" spans="2:16" x14ac:dyDescent="0.25">
      <c r="B5502" t="s">
        <v>5507</v>
      </c>
      <c r="C5502" s="119" t="s">
        <v>60</v>
      </c>
      <c r="D5502" t="s">
        <v>11546</v>
      </c>
      <c r="E5502" t="s">
        <v>11530</v>
      </c>
      <c r="F5502" t="s">
        <v>11540</v>
      </c>
      <c r="G5502" t="s">
        <v>61</v>
      </c>
      <c r="H5502" t="s">
        <v>18</v>
      </c>
      <c r="I5502" t="s">
        <v>11541</v>
      </c>
      <c r="J5502">
        <v>2016</v>
      </c>
      <c r="K5502">
        <v>651.53</v>
      </c>
      <c r="L5502">
        <v>52</v>
      </c>
      <c r="M5502">
        <v>1</v>
      </c>
      <c r="N5502">
        <f t="shared" si="210"/>
        <v>0</v>
      </c>
      <c r="O5502">
        <f t="shared" si="211"/>
        <v>0</v>
      </c>
      <c r="P5502" t="s">
        <v>12693</v>
      </c>
    </row>
    <row r="5503" spans="2:16" x14ac:dyDescent="0.25">
      <c r="B5503" t="s">
        <v>5508</v>
      </c>
      <c r="C5503" s="119" t="s">
        <v>60</v>
      </c>
      <c r="D5503" t="s">
        <v>11546</v>
      </c>
      <c r="E5503" t="s">
        <v>11530</v>
      </c>
      <c r="F5503" t="s">
        <v>11540</v>
      </c>
      <c r="G5503" t="s">
        <v>61</v>
      </c>
      <c r="H5503" t="s">
        <v>18</v>
      </c>
      <c r="I5503" t="s">
        <v>11541</v>
      </c>
      <c r="J5503">
        <v>2016</v>
      </c>
      <c r="K5503">
        <v>649.87</v>
      </c>
      <c r="L5503">
        <v>39</v>
      </c>
      <c r="M5503">
        <v>1</v>
      </c>
      <c r="N5503">
        <f t="shared" si="210"/>
        <v>0</v>
      </c>
      <c r="O5503">
        <f t="shared" si="211"/>
        <v>0</v>
      </c>
      <c r="P5503" t="s">
        <v>12693</v>
      </c>
    </row>
    <row r="5504" spans="2:16" x14ac:dyDescent="0.25">
      <c r="B5504" t="s">
        <v>5509</v>
      </c>
      <c r="C5504" s="119" t="s">
        <v>60</v>
      </c>
      <c r="D5504" t="s">
        <v>11537</v>
      </c>
      <c r="E5504" t="s">
        <v>11530</v>
      </c>
      <c r="F5504" t="s">
        <v>11540</v>
      </c>
      <c r="G5504" t="s">
        <v>61</v>
      </c>
      <c r="H5504" t="s">
        <v>18</v>
      </c>
      <c r="I5504" t="s">
        <v>11533</v>
      </c>
      <c r="J5504">
        <v>2016</v>
      </c>
      <c r="K5504">
        <v>622.83000000000004</v>
      </c>
      <c r="L5504">
        <v>28</v>
      </c>
      <c r="M5504">
        <v>1</v>
      </c>
      <c r="N5504">
        <f t="shared" si="210"/>
        <v>0</v>
      </c>
      <c r="O5504">
        <f t="shared" si="211"/>
        <v>0</v>
      </c>
      <c r="P5504" t="s">
        <v>12694</v>
      </c>
    </row>
    <row r="5505" spans="2:16" x14ac:dyDescent="0.25">
      <c r="B5505" t="s">
        <v>5510</v>
      </c>
      <c r="C5505" s="119" t="s">
        <v>60</v>
      </c>
      <c r="D5505" t="s">
        <v>11537</v>
      </c>
      <c r="E5505" t="s">
        <v>11530</v>
      </c>
      <c r="F5505" t="s">
        <v>11540</v>
      </c>
      <c r="G5505" t="s">
        <v>61</v>
      </c>
      <c r="H5505" t="s">
        <v>18</v>
      </c>
      <c r="I5505" t="s">
        <v>11533</v>
      </c>
      <c r="J5505">
        <v>2016</v>
      </c>
      <c r="K5505">
        <v>621.54999999999995</v>
      </c>
      <c r="L5505">
        <v>23</v>
      </c>
      <c r="M5505">
        <v>1</v>
      </c>
      <c r="N5505">
        <f t="shared" si="210"/>
        <v>0</v>
      </c>
      <c r="O5505">
        <f t="shared" si="211"/>
        <v>0</v>
      </c>
      <c r="P5505" t="s">
        <v>12694</v>
      </c>
    </row>
    <row r="5506" spans="2:16" x14ac:dyDescent="0.25">
      <c r="B5506" t="s">
        <v>5511</v>
      </c>
      <c r="C5506" s="119" t="s">
        <v>60</v>
      </c>
      <c r="D5506" t="s">
        <v>11537</v>
      </c>
      <c r="E5506" t="s">
        <v>11530</v>
      </c>
      <c r="F5506" t="s">
        <v>11540</v>
      </c>
      <c r="G5506" t="s">
        <v>61</v>
      </c>
      <c r="H5506" t="s">
        <v>18</v>
      </c>
      <c r="I5506" t="s">
        <v>11541</v>
      </c>
      <c r="J5506">
        <v>2016</v>
      </c>
      <c r="K5506">
        <v>622.65</v>
      </c>
      <c r="L5506">
        <v>28</v>
      </c>
      <c r="M5506">
        <v>1</v>
      </c>
      <c r="N5506">
        <f t="shared" si="210"/>
        <v>0</v>
      </c>
      <c r="O5506">
        <f t="shared" si="211"/>
        <v>0</v>
      </c>
      <c r="P5506" t="s">
        <v>12694</v>
      </c>
    </row>
    <row r="5507" spans="2:16" x14ac:dyDescent="0.25">
      <c r="B5507" t="s">
        <v>5512</v>
      </c>
      <c r="C5507" s="119" t="s">
        <v>60</v>
      </c>
      <c r="D5507" t="s">
        <v>11537</v>
      </c>
      <c r="E5507" t="s">
        <v>11530</v>
      </c>
      <c r="F5507" t="s">
        <v>11540</v>
      </c>
      <c r="G5507" t="s">
        <v>61</v>
      </c>
      <c r="H5507" t="s">
        <v>18</v>
      </c>
      <c r="I5507" t="s">
        <v>11533</v>
      </c>
      <c r="J5507">
        <v>2016</v>
      </c>
      <c r="K5507">
        <v>622.32000000000005</v>
      </c>
      <c r="L5507">
        <v>26</v>
      </c>
      <c r="M5507">
        <v>1</v>
      </c>
      <c r="N5507">
        <f t="shared" si="210"/>
        <v>0</v>
      </c>
      <c r="O5507">
        <f t="shared" si="211"/>
        <v>0</v>
      </c>
      <c r="P5507" t="s">
        <v>12694</v>
      </c>
    </row>
    <row r="5508" spans="2:16" x14ac:dyDescent="0.25">
      <c r="B5508" t="s">
        <v>5513</v>
      </c>
      <c r="C5508" s="119" t="s">
        <v>60</v>
      </c>
      <c r="D5508" t="s">
        <v>11546</v>
      </c>
      <c r="E5508" t="s">
        <v>11530</v>
      </c>
      <c r="F5508" t="s">
        <v>11540</v>
      </c>
      <c r="G5508" t="s">
        <v>61</v>
      </c>
      <c r="H5508" t="s">
        <v>18</v>
      </c>
      <c r="I5508" t="s">
        <v>11541</v>
      </c>
      <c r="J5508">
        <v>2016</v>
      </c>
      <c r="K5508">
        <v>649.23</v>
      </c>
      <c r="L5508">
        <v>34</v>
      </c>
      <c r="M5508">
        <v>1</v>
      </c>
      <c r="N5508">
        <f t="shared" si="210"/>
        <v>0</v>
      </c>
      <c r="O5508">
        <f t="shared" si="211"/>
        <v>0</v>
      </c>
      <c r="P5508" t="s">
        <v>12693</v>
      </c>
    </row>
    <row r="5509" spans="2:16" x14ac:dyDescent="0.25">
      <c r="B5509" t="s">
        <v>5514</v>
      </c>
      <c r="C5509" s="119" t="s">
        <v>60</v>
      </c>
      <c r="D5509" t="s">
        <v>11537</v>
      </c>
      <c r="E5509" t="s">
        <v>11530</v>
      </c>
      <c r="F5509" t="s">
        <v>11540</v>
      </c>
      <c r="G5509" t="s">
        <v>61</v>
      </c>
      <c r="H5509" t="s">
        <v>18</v>
      </c>
      <c r="I5509" t="s">
        <v>11541</v>
      </c>
      <c r="J5509">
        <v>2016</v>
      </c>
      <c r="K5509">
        <v>649.34</v>
      </c>
      <c r="L5509">
        <v>35</v>
      </c>
      <c r="M5509">
        <v>1</v>
      </c>
      <c r="N5509">
        <f t="shared" si="210"/>
        <v>0</v>
      </c>
      <c r="O5509">
        <f t="shared" si="211"/>
        <v>0</v>
      </c>
      <c r="P5509" t="s">
        <v>12694</v>
      </c>
    </row>
    <row r="5510" spans="2:16" x14ac:dyDescent="0.25">
      <c r="B5510" t="s">
        <v>5515</v>
      </c>
      <c r="C5510" s="119" t="s">
        <v>60</v>
      </c>
      <c r="D5510" t="s">
        <v>11537</v>
      </c>
      <c r="E5510" t="s">
        <v>11530</v>
      </c>
      <c r="F5510" t="s">
        <v>11540</v>
      </c>
      <c r="G5510" t="s">
        <v>61</v>
      </c>
      <c r="H5510" t="s">
        <v>18</v>
      </c>
      <c r="I5510" t="s">
        <v>11541</v>
      </c>
      <c r="J5510">
        <v>2016</v>
      </c>
      <c r="K5510">
        <v>619.95000000000005</v>
      </c>
      <c r="L5510">
        <v>49</v>
      </c>
      <c r="M5510">
        <v>1</v>
      </c>
      <c r="N5510">
        <f t="shared" si="210"/>
        <v>0</v>
      </c>
      <c r="O5510">
        <f t="shared" si="211"/>
        <v>0</v>
      </c>
      <c r="P5510" t="s">
        <v>12694</v>
      </c>
    </row>
    <row r="5511" spans="2:16" x14ac:dyDescent="0.25">
      <c r="B5511" t="s">
        <v>5516</v>
      </c>
      <c r="C5511" s="119" t="s">
        <v>60</v>
      </c>
      <c r="D5511" t="s">
        <v>11537</v>
      </c>
      <c r="E5511" t="s">
        <v>11530</v>
      </c>
      <c r="F5511" t="s">
        <v>11540</v>
      </c>
      <c r="G5511" t="s">
        <v>61</v>
      </c>
      <c r="H5511" t="s">
        <v>18</v>
      </c>
      <c r="I5511" t="s">
        <v>11541</v>
      </c>
      <c r="J5511">
        <v>2016</v>
      </c>
      <c r="K5511">
        <v>616.57000000000005</v>
      </c>
      <c r="L5511">
        <v>21</v>
      </c>
      <c r="M5511">
        <v>1</v>
      </c>
      <c r="N5511">
        <f t="shared" si="210"/>
        <v>0</v>
      </c>
      <c r="O5511">
        <f t="shared" si="211"/>
        <v>0</v>
      </c>
      <c r="P5511" t="s">
        <v>12694</v>
      </c>
    </row>
    <row r="5512" spans="2:16" x14ac:dyDescent="0.25">
      <c r="B5512" t="s">
        <v>5517</v>
      </c>
      <c r="C5512" s="119" t="s">
        <v>60</v>
      </c>
      <c r="D5512" t="s">
        <v>11537</v>
      </c>
      <c r="E5512" t="s">
        <v>11530</v>
      </c>
      <c r="F5512" t="s">
        <v>11540</v>
      </c>
      <c r="G5512" t="s">
        <v>61</v>
      </c>
      <c r="H5512" t="s">
        <v>18</v>
      </c>
      <c r="I5512" t="s">
        <v>11541</v>
      </c>
      <c r="J5512">
        <v>2016</v>
      </c>
      <c r="K5512">
        <v>616.13</v>
      </c>
      <c r="L5512">
        <v>19</v>
      </c>
      <c r="M5512">
        <v>1</v>
      </c>
      <c r="N5512">
        <f t="shared" si="210"/>
        <v>0</v>
      </c>
      <c r="O5512">
        <f t="shared" si="211"/>
        <v>0</v>
      </c>
      <c r="P5512" t="s">
        <v>12694</v>
      </c>
    </row>
    <row r="5513" spans="2:16" x14ac:dyDescent="0.25">
      <c r="B5513" t="s">
        <v>5518</v>
      </c>
      <c r="C5513" s="119" t="s">
        <v>60</v>
      </c>
      <c r="D5513" t="s">
        <v>11537</v>
      </c>
      <c r="E5513" t="s">
        <v>11530</v>
      </c>
      <c r="F5513" t="s">
        <v>11540</v>
      </c>
      <c r="G5513" t="s">
        <v>61</v>
      </c>
      <c r="H5513" t="s">
        <v>18</v>
      </c>
      <c r="I5513" t="s">
        <v>11541</v>
      </c>
      <c r="J5513">
        <v>2016</v>
      </c>
      <c r="K5513">
        <v>616.13</v>
      </c>
      <c r="L5513">
        <v>19</v>
      </c>
      <c r="M5513">
        <v>1</v>
      </c>
      <c r="N5513">
        <f t="shared" si="210"/>
        <v>0</v>
      </c>
      <c r="O5513">
        <f t="shared" si="211"/>
        <v>0</v>
      </c>
      <c r="P5513" t="s">
        <v>12694</v>
      </c>
    </row>
    <row r="5514" spans="2:16" x14ac:dyDescent="0.25">
      <c r="B5514" t="s">
        <v>5519</v>
      </c>
      <c r="C5514" s="119" t="s">
        <v>60</v>
      </c>
      <c r="D5514" t="s">
        <v>11537</v>
      </c>
      <c r="E5514" t="s">
        <v>11530</v>
      </c>
      <c r="F5514" t="s">
        <v>11540</v>
      </c>
      <c r="G5514" t="s">
        <v>61</v>
      </c>
      <c r="H5514" t="s">
        <v>18</v>
      </c>
      <c r="I5514" t="s">
        <v>11541</v>
      </c>
      <c r="J5514">
        <v>2016</v>
      </c>
      <c r="K5514">
        <v>616.13</v>
      </c>
      <c r="L5514">
        <v>19</v>
      </c>
      <c r="M5514">
        <v>1</v>
      </c>
      <c r="N5514">
        <f t="shared" si="210"/>
        <v>0</v>
      </c>
      <c r="O5514">
        <f t="shared" si="211"/>
        <v>0</v>
      </c>
      <c r="P5514" t="s">
        <v>12694</v>
      </c>
    </row>
    <row r="5515" spans="2:16" x14ac:dyDescent="0.25">
      <c r="B5515" t="s">
        <v>5520</v>
      </c>
      <c r="C5515" s="119" t="s">
        <v>60</v>
      </c>
      <c r="D5515" t="s">
        <v>11537</v>
      </c>
      <c r="E5515" t="s">
        <v>11530</v>
      </c>
      <c r="F5515" t="s">
        <v>11540</v>
      </c>
      <c r="G5515" t="s">
        <v>61</v>
      </c>
      <c r="H5515" t="s">
        <v>18</v>
      </c>
      <c r="I5515" t="s">
        <v>11541</v>
      </c>
      <c r="J5515">
        <v>2016</v>
      </c>
      <c r="K5515">
        <v>616.39</v>
      </c>
      <c r="L5515">
        <v>24</v>
      </c>
      <c r="M5515">
        <v>1</v>
      </c>
      <c r="N5515">
        <f t="shared" ref="N5515:N5578" si="212">IF(K5515&lt;100,1,0)</f>
        <v>0</v>
      </c>
      <c r="O5515">
        <f t="shared" si="211"/>
        <v>0</v>
      </c>
      <c r="P5515" t="s">
        <v>12694</v>
      </c>
    </row>
    <row r="5516" spans="2:16" x14ac:dyDescent="0.25">
      <c r="B5516" t="s">
        <v>5521</v>
      </c>
      <c r="C5516" s="119" t="s">
        <v>60</v>
      </c>
      <c r="D5516" t="s">
        <v>11537</v>
      </c>
      <c r="E5516" t="s">
        <v>11530</v>
      </c>
      <c r="F5516" t="s">
        <v>11540</v>
      </c>
      <c r="G5516" t="s">
        <v>61</v>
      </c>
      <c r="H5516" t="s">
        <v>18</v>
      </c>
      <c r="I5516" t="s">
        <v>11541</v>
      </c>
      <c r="J5516">
        <v>2016</v>
      </c>
      <c r="K5516">
        <v>616.25</v>
      </c>
      <c r="L5516">
        <v>23</v>
      </c>
      <c r="M5516">
        <v>1</v>
      </c>
      <c r="N5516">
        <f t="shared" si="212"/>
        <v>0</v>
      </c>
      <c r="O5516">
        <f t="shared" si="211"/>
        <v>0</v>
      </c>
      <c r="P5516" t="s">
        <v>12694</v>
      </c>
    </row>
    <row r="5517" spans="2:16" x14ac:dyDescent="0.25">
      <c r="B5517" t="s">
        <v>5522</v>
      </c>
      <c r="C5517" s="119" t="s">
        <v>60</v>
      </c>
      <c r="D5517" t="s">
        <v>11537</v>
      </c>
      <c r="E5517" t="s">
        <v>11530</v>
      </c>
      <c r="F5517" t="s">
        <v>11540</v>
      </c>
      <c r="G5517" t="s">
        <v>61</v>
      </c>
      <c r="H5517" t="s">
        <v>18</v>
      </c>
      <c r="I5517" t="s">
        <v>11541</v>
      </c>
      <c r="J5517">
        <v>2016</v>
      </c>
      <c r="K5517">
        <v>616.12</v>
      </c>
      <c r="L5517">
        <v>22</v>
      </c>
      <c r="M5517">
        <v>1</v>
      </c>
      <c r="N5517">
        <f t="shared" si="212"/>
        <v>0</v>
      </c>
      <c r="O5517">
        <f t="shared" si="211"/>
        <v>0</v>
      </c>
      <c r="P5517" t="s">
        <v>12694</v>
      </c>
    </row>
    <row r="5518" spans="2:16" x14ac:dyDescent="0.25">
      <c r="B5518" t="s">
        <v>5523</v>
      </c>
      <c r="C5518" s="119" t="s">
        <v>60</v>
      </c>
      <c r="D5518" t="s">
        <v>11537</v>
      </c>
      <c r="E5518" t="s">
        <v>11530</v>
      </c>
      <c r="F5518" t="s">
        <v>11540</v>
      </c>
      <c r="G5518" t="s">
        <v>61</v>
      </c>
      <c r="H5518" t="s">
        <v>18</v>
      </c>
      <c r="I5518" t="s">
        <v>11541</v>
      </c>
      <c r="J5518">
        <v>2016</v>
      </c>
      <c r="K5518">
        <v>616.12</v>
      </c>
      <c r="L5518">
        <v>22</v>
      </c>
      <c r="M5518">
        <v>1</v>
      </c>
      <c r="N5518">
        <f t="shared" si="212"/>
        <v>0</v>
      </c>
      <c r="O5518">
        <f t="shared" si="211"/>
        <v>0</v>
      </c>
      <c r="P5518" t="s">
        <v>12694</v>
      </c>
    </row>
    <row r="5519" spans="2:16" x14ac:dyDescent="0.25">
      <c r="B5519" t="s">
        <v>5524</v>
      </c>
      <c r="C5519" s="119" t="s">
        <v>60</v>
      </c>
      <c r="D5519" t="s">
        <v>11537</v>
      </c>
      <c r="E5519" t="s">
        <v>11530</v>
      </c>
      <c r="F5519" t="s">
        <v>11540</v>
      </c>
      <c r="G5519" t="s">
        <v>61</v>
      </c>
      <c r="H5519" t="s">
        <v>18</v>
      </c>
      <c r="I5519" t="s">
        <v>11541</v>
      </c>
      <c r="J5519">
        <v>2016</v>
      </c>
      <c r="K5519">
        <v>648.22</v>
      </c>
      <c r="L5519">
        <v>36</v>
      </c>
      <c r="M5519">
        <v>1</v>
      </c>
      <c r="N5519">
        <f t="shared" si="212"/>
        <v>0</v>
      </c>
      <c r="O5519">
        <f t="shared" si="211"/>
        <v>0</v>
      </c>
      <c r="P5519" t="s">
        <v>12693</v>
      </c>
    </row>
    <row r="5520" spans="2:16" x14ac:dyDescent="0.25">
      <c r="B5520" t="s">
        <v>5525</v>
      </c>
      <c r="C5520" s="119" t="s">
        <v>60</v>
      </c>
      <c r="D5520" t="s">
        <v>11537</v>
      </c>
      <c r="E5520" t="s">
        <v>11530</v>
      </c>
      <c r="F5520" t="s">
        <v>11540</v>
      </c>
      <c r="G5520" t="s">
        <v>61</v>
      </c>
      <c r="H5520" t="s">
        <v>18</v>
      </c>
      <c r="I5520" t="s">
        <v>11541</v>
      </c>
      <c r="J5520">
        <v>2016</v>
      </c>
      <c r="K5520">
        <v>616.79</v>
      </c>
      <c r="L5520">
        <v>24</v>
      </c>
      <c r="M5520">
        <v>1</v>
      </c>
      <c r="N5520">
        <f t="shared" si="212"/>
        <v>0</v>
      </c>
      <c r="O5520">
        <f t="shared" ref="O5520:O5583" si="213">IF(OR(L5520="",L5520&lt;=0),1,0)</f>
        <v>0</v>
      </c>
      <c r="P5520" t="s">
        <v>12694</v>
      </c>
    </row>
    <row r="5521" spans="2:16" x14ac:dyDescent="0.25">
      <c r="B5521" t="s">
        <v>5526</v>
      </c>
      <c r="C5521" s="119" t="s">
        <v>60</v>
      </c>
      <c r="D5521" t="s">
        <v>11537</v>
      </c>
      <c r="E5521" t="s">
        <v>11530</v>
      </c>
      <c r="F5521" t="s">
        <v>11540</v>
      </c>
      <c r="G5521" t="s">
        <v>61</v>
      </c>
      <c r="H5521" t="s">
        <v>18</v>
      </c>
      <c r="I5521" t="s">
        <v>11541</v>
      </c>
      <c r="J5521">
        <v>2016</v>
      </c>
      <c r="K5521">
        <v>616.79</v>
      </c>
      <c r="L5521">
        <v>24</v>
      </c>
      <c r="M5521">
        <v>1</v>
      </c>
      <c r="N5521">
        <f t="shared" si="212"/>
        <v>0</v>
      </c>
      <c r="O5521">
        <f t="shared" si="213"/>
        <v>0</v>
      </c>
      <c r="P5521" t="s">
        <v>12694</v>
      </c>
    </row>
    <row r="5522" spans="2:16" x14ac:dyDescent="0.25">
      <c r="B5522" t="s">
        <v>5527</v>
      </c>
      <c r="C5522" s="119" t="s">
        <v>60</v>
      </c>
      <c r="D5522" t="s">
        <v>11537</v>
      </c>
      <c r="E5522" t="s">
        <v>11530</v>
      </c>
      <c r="F5522" t="s">
        <v>11540</v>
      </c>
      <c r="G5522" t="s">
        <v>61</v>
      </c>
      <c r="H5522" t="s">
        <v>18</v>
      </c>
      <c r="I5522" t="s">
        <v>11541</v>
      </c>
      <c r="J5522">
        <v>2016</v>
      </c>
      <c r="K5522">
        <v>624.16</v>
      </c>
      <c r="L5522">
        <v>69</v>
      </c>
      <c r="M5522">
        <v>1</v>
      </c>
      <c r="N5522">
        <f t="shared" si="212"/>
        <v>0</v>
      </c>
      <c r="O5522">
        <f t="shared" si="213"/>
        <v>0</v>
      </c>
      <c r="P5522" t="s">
        <v>12694</v>
      </c>
    </row>
    <row r="5523" spans="2:16" x14ac:dyDescent="0.25">
      <c r="B5523" t="s">
        <v>5528</v>
      </c>
      <c r="C5523" s="119" t="s">
        <v>60</v>
      </c>
      <c r="D5523" t="s">
        <v>11537</v>
      </c>
      <c r="E5523" t="s">
        <v>11530</v>
      </c>
      <c r="F5523" t="s">
        <v>11540</v>
      </c>
      <c r="G5523" t="s">
        <v>61</v>
      </c>
      <c r="H5523" t="s">
        <v>18</v>
      </c>
      <c r="I5523" t="s">
        <v>11541</v>
      </c>
      <c r="J5523">
        <v>2016</v>
      </c>
      <c r="K5523">
        <v>620.07000000000005</v>
      </c>
      <c r="L5523">
        <v>37</v>
      </c>
      <c r="M5523">
        <v>1</v>
      </c>
      <c r="N5523">
        <f t="shared" si="212"/>
        <v>0</v>
      </c>
      <c r="O5523">
        <f t="shared" si="213"/>
        <v>0</v>
      </c>
      <c r="P5523" t="s">
        <v>12694</v>
      </c>
    </row>
    <row r="5524" spans="2:16" x14ac:dyDescent="0.25">
      <c r="B5524" t="s">
        <v>5529</v>
      </c>
      <c r="C5524" s="119" t="s">
        <v>60</v>
      </c>
      <c r="D5524" t="s">
        <v>11550</v>
      </c>
      <c r="E5524" t="s">
        <v>11530</v>
      </c>
      <c r="F5524" t="s">
        <v>11540</v>
      </c>
      <c r="G5524" t="s">
        <v>61</v>
      </c>
      <c r="H5524" t="s">
        <v>18</v>
      </c>
      <c r="I5524" t="s">
        <v>11533</v>
      </c>
      <c r="J5524">
        <v>2016</v>
      </c>
      <c r="K5524">
        <v>620.26</v>
      </c>
      <c r="L5524">
        <v>25</v>
      </c>
      <c r="M5524">
        <v>1</v>
      </c>
      <c r="N5524">
        <f t="shared" si="212"/>
        <v>0</v>
      </c>
      <c r="O5524">
        <f t="shared" si="213"/>
        <v>0</v>
      </c>
      <c r="P5524" t="s">
        <v>12694</v>
      </c>
    </row>
    <row r="5525" spans="2:16" x14ac:dyDescent="0.25">
      <c r="B5525" t="s">
        <v>5530</v>
      </c>
      <c r="C5525" s="119" t="s">
        <v>60</v>
      </c>
      <c r="D5525" t="s">
        <v>11537</v>
      </c>
      <c r="E5525" t="s">
        <v>11530</v>
      </c>
      <c r="F5525" t="s">
        <v>11540</v>
      </c>
      <c r="G5525" t="s">
        <v>61</v>
      </c>
      <c r="H5525" t="s">
        <v>18</v>
      </c>
      <c r="I5525" t="s">
        <v>11541</v>
      </c>
      <c r="J5525">
        <v>2016</v>
      </c>
      <c r="K5525">
        <v>649.94000000000005</v>
      </c>
      <c r="L5525">
        <v>33</v>
      </c>
      <c r="M5525">
        <v>1</v>
      </c>
      <c r="N5525">
        <f t="shared" si="212"/>
        <v>0</v>
      </c>
      <c r="O5525">
        <f t="shared" si="213"/>
        <v>0</v>
      </c>
      <c r="P5525" t="s">
        <v>12694</v>
      </c>
    </row>
    <row r="5526" spans="2:16" x14ac:dyDescent="0.25">
      <c r="B5526" t="s">
        <v>5531</v>
      </c>
      <c r="C5526" s="119" t="s">
        <v>60</v>
      </c>
      <c r="D5526" t="s">
        <v>11542</v>
      </c>
      <c r="E5526" t="s">
        <v>11530</v>
      </c>
      <c r="F5526" t="s">
        <v>11540</v>
      </c>
      <c r="G5526" t="s">
        <v>61</v>
      </c>
      <c r="H5526" t="s">
        <v>18</v>
      </c>
      <c r="I5526" t="s">
        <v>11541</v>
      </c>
      <c r="J5526">
        <v>2016</v>
      </c>
      <c r="K5526">
        <v>647.52</v>
      </c>
      <c r="L5526">
        <v>26</v>
      </c>
      <c r="M5526">
        <v>1</v>
      </c>
      <c r="N5526">
        <f t="shared" si="212"/>
        <v>0</v>
      </c>
      <c r="O5526">
        <f t="shared" si="213"/>
        <v>0</v>
      </c>
      <c r="P5526" t="s">
        <v>12694</v>
      </c>
    </row>
    <row r="5527" spans="2:16" x14ac:dyDescent="0.25">
      <c r="B5527" t="s">
        <v>5532</v>
      </c>
      <c r="C5527" s="119" t="s">
        <v>60</v>
      </c>
      <c r="D5527" t="s">
        <v>11539</v>
      </c>
      <c r="E5527" t="s">
        <v>11530</v>
      </c>
      <c r="F5527" t="s">
        <v>11540</v>
      </c>
      <c r="G5527" t="s">
        <v>61</v>
      </c>
      <c r="H5527" t="s">
        <v>18</v>
      </c>
      <c r="I5527" t="s">
        <v>11541</v>
      </c>
      <c r="J5527">
        <v>2016</v>
      </c>
      <c r="K5527">
        <v>830.56</v>
      </c>
      <c r="L5527">
        <v>35</v>
      </c>
      <c r="M5527">
        <v>1</v>
      </c>
      <c r="N5527">
        <f t="shared" si="212"/>
        <v>0</v>
      </c>
      <c r="O5527">
        <f t="shared" si="213"/>
        <v>0</v>
      </c>
      <c r="P5527" t="s">
        <v>12694</v>
      </c>
    </row>
    <row r="5528" spans="2:16" x14ac:dyDescent="0.25">
      <c r="B5528" t="s">
        <v>5533</v>
      </c>
      <c r="C5528" s="119" t="s">
        <v>60</v>
      </c>
      <c r="D5528" t="s">
        <v>11539</v>
      </c>
      <c r="E5528" t="s">
        <v>11530</v>
      </c>
      <c r="F5528" t="s">
        <v>11540</v>
      </c>
      <c r="G5528" t="s">
        <v>61</v>
      </c>
      <c r="H5528" t="s">
        <v>18</v>
      </c>
      <c r="I5528" t="s">
        <v>11541</v>
      </c>
      <c r="J5528">
        <v>2016</v>
      </c>
      <c r="K5528">
        <v>650.6</v>
      </c>
      <c r="L5528">
        <v>50</v>
      </c>
      <c r="M5528">
        <v>1</v>
      </c>
      <c r="N5528">
        <f t="shared" si="212"/>
        <v>0</v>
      </c>
      <c r="O5528">
        <f t="shared" si="213"/>
        <v>0</v>
      </c>
      <c r="P5528" t="s">
        <v>12694</v>
      </c>
    </row>
    <row r="5529" spans="2:16" x14ac:dyDescent="0.25">
      <c r="B5529" t="s">
        <v>5534</v>
      </c>
      <c r="C5529" s="119" t="s">
        <v>60</v>
      </c>
      <c r="D5529" t="s">
        <v>11539</v>
      </c>
      <c r="E5529" t="s">
        <v>11530</v>
      </c>
      <c r="F5529" t="s">
        <v>11540</v>
      </c>
      <c r="G5529" t="s">
        <v>61</v>
      </c>
      <c r="H5529" t="s">
        <v>18</v>
      </c>
      <c r="I5529" t="s">
        <v>11541</v>
      </c>
      <c r="J5529">
        <v>2016</v>
      </c>
      <c r="K5529">
        <v>647.64</v>
      </c>
      <c r="L5529">
        <v>27</v>
      </c>
      <c r="M5529">
        <v>1</v>
      </c>
      <c r="N5529">
        <f t="shared" si="212"/>
        <v>0</v>
      </c>
      <c r="O5529">
        <f t="shared" si="213"/>
        <v>0</v>
      </c>
      <c r="P5529" t="s">
        <v>12694</v>
      </c>
    </row>
    <row r="5530" spans="2:16" x14ac:dyDescent="0.25">
      <c r="B5530" t="s">
        <v>5535</v>
      </c>
      <c r="C5530" s="119" t="s">
        <v>60</v>
      </c>
      <c r="D5530" t="s">
        <v>11550</v>
      </c>
      <c r="E5530" t="s">
        <v>11530</v>
      </c>
      <c r="F5530" t="s">
        <v>11540</v>
      </c>
      <c r="G5530" t="s">
        <v>61</v>
      </c>
      <c r="H5530" t="s">
        <v>18</v>
      </c>
      <c r="I5530" t="s">
        <v>11541</v>
      </c>
      <c r="J5530">
        <v>2016</v>
      </c>
      <c r="K5530">
        <v>647.32000000000005</v>
      </c>
      <c r="L5530">
        <v>29</v>
      </c>
      <c r="M5530">
        <v>1</v>
      </c>
      <c r="N5530">
        <f t="shared" si="212"/>
        <v>0</v>
      </c>
      <c r="O5530">
        <f t="shared" si="213"/>
        <v>0</v>
      </c>
      <c r="P5530" t="s">
        <v>12694</v>
      </c>
    </row>
    <row r="5531" spans="2:16" x14ac:dyDescent="0.25">
      <c r="B5531" t="s">
        <v>5536</v>
      </c>
      <c r="C5531" s="119" t="s">
        <v>60</v>
      </c>
      <c r="D5531" t="s">
        <v>11537</v>
      </c>
      <c r="E5531" t="s">
        <v>11530</v>
      </c>
      <c r="F5531" t="s">
        <v>11540</v>
      </c>
      <c r="G5531" t="s">
        <v>61</v>
      </c>
      <c r="H5531" t="s">
        <v>18</v>
      </c>
      <c r="I5531" t="s">
        <v>11541</v>
      </c>
      <c r="J5531">
        <v>2016</v>
      </c>
      <c r="K5531">
        <v>646.16</v>
      </c>
      <c r="L5531">
        <v>20</v>
      </c>
      <c r="M5531">
        <v>1</v>
      </c>
      <c r="N5531">
        <f t="shared" si="212"/>
        <v>0</v>
      </c>
      <c r="O5531">
        <f t="shared" si="213"/>
        <v>0</v>
      </c>
      <c r="P5531" t="s">
        <v>12694</v>
      </c>
    </row>
    <row r="5532" spans="2:16" x14ac:dyDescent="0.25">
      <c r="B5532" t="s">
        <v>5537</v>
      </c>
      <c r="C5532" s="119" t="s">
        <v>60</v>
      </c>
      <c r="D5532" t="s">
        <v>11537</v>
      </c>
      <c r="E5532" t="s">
        <v>11530</v>
      </c>
      <c r="F5532" t="s">
        <v>11540</v>
      </c>
      <c r="G5532" t="s">
        <v>61</v>
      </c>
      <c r="H5532" t="s">
        <v>18</v>
      </c>
      <c r="I5532" t="s">
        <v>11541</v>
      </c>
      <c r="J5532">
        <v>2016</v>
      </c>
      <c r="K5532">
        <v>650.34</v>
      </c>
      <c r="L5532">
        <v>48</v>
      </c>
      <c r="M5532">
        <v>1</v>
      </c>
      <c r="N5532">
        <f t="shared" si="212"/>
        <v>0</v>
      </c>
      <c r="O5532">
        <f t="shared" si="213"/>
        <v>0</v>
      </c>
      <c r="P5532" t="s">
        <v>12694</v>
      </c>
    </row>
    <row r="5533" spans="2:16" x14ac:dyDescent="0.25">
      <c r="B5533" t="s">
        <v>5538</v>
      </c>
      <c r="C5533" s="119" t="s">
        <v>60</v>
      </c>
      <c r="D5533" t="s">
        <v>11537</v>
      </c>
      <c r="E5533" t="s">
        <v>11530</v>
      </c>
      <c r="F5533" t="s">
        <v>11540</v>
      </c>
      <c r="G5533" t="s">
        <v>61</v>
      </c>
      <c r="H5533" t="s">
        <v>18</v>
      </c>
      <c r="I5533" t="s">
        <v>11541</v>
      </c>
      <c r="J5533">
        <v>2016</v>
      </c>
      <c r="K5533">
        <v>653.96</v>
      </c>
      <c r="L5533">
        <v>76</v>
      </c>
      <c r="M5533">
        <v>1</v>
      </c>
      <c r="N5533">
        <f t="shared" si="212"/>
        <v>0</v>
      </c>
      <c r="O5533">
        <f t="shared" si="213"/>
        <v>0</v>
      </c>
      <c r="P5533" t="s">
        <v>12694</v>
      </c>
    </row>
    <row r="5534" spans="2:16" x14ac:dyDescent="0.25">
      <c r="B5534" t="s">
        <v>5539</v>
      </c>
      <c r="C5534" s="119" t="s">
        <v>60</v>
      </c>
      <c r="D5534" t="s">
        <v>11537</v>
      </c>
      <c r="E5534" t="s">
        <v>11530</v>
      </c>
      <c r="F5534" t="s">
        <v>11540</v>
      </c>
      <c r="G5534" t="s">
        <v>61</v>
      </c>
      <c r="H5534" t="s">
        <v>18</v>
      </c>
      <c r="I5534" t="s">
        <v>11541</v>
      </c>
      <c r="J5534">
        <v>2016</v>
      </c>
      <c r="K5534">
        <v>617.08000000000004</v>
      </c>
      <c r="L5534">
        <v>25</v>
      </c>
      <c r="M5534">
        <v>1</v>
      </c>
      <c r="N5534">
        <f t="shared" si="212"/>
        <v>0</v>
      </c>
      <c r="O5534">
        <f t="shared" si="213"/>
        <v>0</v>
      </c>
      <c r="P5534" t="s">
        <v>12694</v>
      </c>
    </row>
    <row r="5535" spans="2:16" x14ac:dyDescent="0.25">
      <c r="B5535" t="s">
        <v>5540</v>
      </c>
      <c r="C5535" s="119" t="s">
        <v>60</v>
      </c>
      <c r="D5535" t="s">
        <v>11537</v>
      </c>
      <c r="E5535" t="s">
        <v>11530</v>
      </c>
      <c r="F5535" t="s">
        <v>11540</v>
      </c>
      <c r="G5535" t="s">
        <v>61</v>
      </c>
      <c r="H5535" t="s">
        <v>18</v>
      </c>
      <c r="I5535" t="s">
        <v>11541</v>
      </c>
      <c r="J5535">
        <v>2016</v>
      </c>
      <c r="K5535">
        <v>646.01</v>
      </c>
      <c r="L5535">
        <v>24</v>
      </c>
      <c r="M5535">
        <v>1</v>
      </c>
      <c r="N5535">
        <f t="shared" si="212"/>
        <v>0</v>
      </c>
      <c r="O5535">
        <f t="shared" si="213"/>
        <v>0</v>
      </c>
      <c r="P5535" t="s">
        <v>12694</v>
      </c>
    </row>
    <row r="5536" spans="2:16" x14ac:dyDescent="0.25">
      <c r="B5536" t="s">
        <v>5541</v>
      </c>
      <c r="C5536" s="119" t="s">
        <v>60</v>
      </c>
      <c r="D5536" t="s">
        <v>11537</v>
      </c>
      <c r="E5536" t="s">
        <v>11530</v>
      </c>
      <c r="F5536" t="s">
        <v>11540</v>
      </c>
      <c r="G5536" t="s">
        <v>61</v>
      </c>
      <c r="H5536" t="s">
        <v>18</v>
      </c>
      <c r="I5536" t="s">
        <v>11541</v>
      </c>
      <c r="J5536">
        <v>2016</v>
      </c>
      <c r="K5536">
        <v>615.85</v>
      </c>
      <c r="L5536">
        <v>25</v>
      </c>
      <c r="M5536">
        <v>1</v>
      </c>
      <c r="N5536">
        <f t="shared" si="212"/>
        <v>0</v>
      </c>
      <c r="O5536">
        <f t="shared" si="213"/>
        <v>0</v>
      </c>
      <c r="P5536" t="s">
        <v>12694</v>
      </c>
    </row>
    <row r="5537" spans="2:16" x14ac:dyDescent="0.25">
      <c r="B5537" t="s">
        <v>5542</v>
      </c>
      <c r="C5537" s="119" t="s">
        <v>60</v>
      </c>
      <c r="D5537" t="s">
        <v>11537</v>
      </c>
      <c r="E5537" t="s">
        <v>11530</v>
      </c>
      <c r="F5537" t="s">
        <v>11540</v>
      </c>
      <c r="G5537" t="s">
        <v>61</v>
      </c>
      <c r="H5537" t="s">
        <v>18</v>
      </c>
      <c r="I5537" t="s">
        <v>11541</v>
      </c>
      <c r="J5537">
        <v>2016</v>
      </c>
      <c r="K5537">
        <v>645.98</v>
      </c>
      <c r="L5537">
        <v>24</v>
      </c>
      <c r="M5537">
        <v>1</v>
      </c>
      <c r="N5537">
        <f t="shared" si="212"/>
        <v>0</v>
      </c>
      <c r="O5537">
        <f t="shared" si="213"/>
        <v>0</v>
      </c>
      <c r="P5537" t="s">
        <v>12694</v>
      </c>
    </row>
    <row r="5538" spans="2:16" x14ac:dyDescent="0.25">
      <c r="B5538" t="s">
        <v>5543</v>
      </c>
      <c r="C5538" s="119" t="s">
        <v>60</v>
      </c>
      <c r="D5538" t="s">
        <v>11537</v>
      </c>
      <c r="E5538" t="s">
        <v>11530</v>
      </c>
      <c r="F5538" t="s">
        <v>11540</v>
      </c>
      <c r="G5538" t="s">
        <v>61</v>
      </c>
      <c r="H5538" t="s">
        <v>18</v>
      </c>
      <c r="I5538" t="s">
        <v>11541</v>
      </c>
      <c r="J5538">
        <v>2016</v>
      </c>
      <c r="K5538">
        <v>645.59</v>
      </c>
      <c r="L5538">
        <v>21</v>
      </c>
      <c r="M5538">
        <v>1</v>
      </c>
      <c r="N5538">
        <f t="shared" si="212"/>
        <v>0</v>
      </c>
      <c r="O5538">
        <f t="shared" si="213"/>
        <v>0</v>
      </c>
      <c r="P5538" t="s">
        <v>12694</v>
      </c>
    </row>
    <row r="5539" spans="2:16" x14ac:dyDescent="0.25">
      <c r="B5539" t="s">
        <v>5544</v>
      </c>
      <c r="C5539" s="119" t="s">
        <v>60</v>
      </c>
      <c r="D5539" t="s">
        <v>11537</v>
      </c>
      <c r="E5539" t="s">
        <v>11530</v>
      </c>
      <c r="F5539" t="s">
        <v>11540</v>
      </c>
      <c r="G5539" t="s">
        <v>61</v>
      </c>
      <c r="H5539" t="s">
        <v>18</v>
      </c>
      <c r="I5539" t="s">
        <v>11541</v>
      </c>
      <c r="J5539">
        <v>2016</v>
      </c>
      <c r="K5539">
        <v>616.23</v>
      </c>
      <c r="L5539">
        <v>28</v>
      </c>
      <c r="M5539">
        <v>1</v>
      </c>
      <c r="N5539">
        <f t="shared" si="212"/>
        <v>0</v>
      </c>
      <c r="O5539">
        <f t="shared" si="213"/>
        <v>0</v>
      </c>
      <c r="P5539" t="s">
        <v>12694</v>
      </c>
    </row>
    <row r="5540" spans="2:16" x14ac:dyDescent="0.25">
      <c r="B5540" t="s">
        <v>5545</v>
      </c>
      <c r="C5540" s="119" t="s">
        <v>60</v>
      </c>
      <c r="D5540" t="s">
        <v>11537</v>
      </c>
      <c r="E5540" t="s">
        <v>11530</v>
      </c>
      <c r="F5540" t="s">
        <v>11540</v>
      </c>
      <c r="G5540" t="s">
        <v>61</v>
      </c>
      <c r="H5540" t="s">
        <v>18</v>
      </c>
      <c r="I5540" t="s">
        <v>11541</v>
      </c>
      <c r="J5540">
        <v>2016</v>
      </c>
      <c r="K5540">
        <v>616.98</v>
      </c>
      <c r="L5540">
        <v>24</v>
      </c>
      <c r="M5540">
        <v>1</v>
      </c>
      <c r="N5540">
        <f t="shared" si="212"/>
        <v>0</v>
      </c>
      <c r="O5540">
        <f t="shared" si="213"/>
        <v>0</v>
      </c>
      <c r="P5540" t="s">
        <v>12694</v>
      </c>
    </row>
    <row r="5541" spans="2:16" x14ac:dyDescent="0.25">
      <c r="B5541" t="s">
        <v>5546</v>
      </c>
      <c r="C5541" s="119" t="s">
        <v>60</v>
      </c>
      <c r="D5541" t="s">
        <v>11550</v>
      </c>
      <c r="E5541" t="s">
        <v>11530</v>
      </c>
      <c r="F5541" t="s">
        <v>11540</v>
      </c>
      <c r="G5541" t="s">
        <v>61</v>
      </c>
      <c r="H5541" t="s">
        <v>18</v>
      </c>
      <c r="I5541" t="s">
        <v>11541</v>
      </c>
      <c r="J5541">
        <v>2016</v>
      </c>
      <c r="K5541">
        <v>646.01</v>
      </c>
      <c r="L5541">
        <v>24</v>
      </c>
      <c r="M5541">
        <v>1</v>
      </c>
      <c r="N5541">
        <f t="shared" si="212"/>
        <v>0</v>
      </c>
      <c r="O5541">
        <f t="shared" si="213"/>
        <v>0</v>
      </c>
      <c r="P5541" t="s">
        <v>12694</v>
      </c>
    </row>
    <row r="5542" spans="2:16" x14ac:dyDescent="0.25">
      <c r="B5542" t="s">
        <v>5547</v>
      </c>
      <c r="C5542" s="119" t="s">
        <v>60</v>
      </c>
      <c r="D5542" t="s">
        <v>11550</v>
      </c>
      <c r="E5542" t="s">
        <v>11530</v>
      </c>
      <c r="F5542" t="s">
        <v>11540</v>
      </c>
      <c r="G5542" t="s">
        <v>61</v>
      </c>
      <c r="H5542" t="s">
        <v>18</v>
      </c>
      <c r="I5542" t="s">
        <v>11541</v>
      </c>
      <c r="J5542">
        <v>2016</v>
      </c>
      <c r="K5542">
        <v>645.87</v>
      </c>
      <c r="L5542">
        <v>23</v>
      </c>
      <c r="M5542">
        <v>1</v>
      </c>
      <c r="N5542">
        <f t="shared" si="212"/>
        <v>0</v>
      </c>
      <c r="O5542">
        <f t="shared" si="213"/>
        <v>0</v>
      </c>
      <c r="P5542" t="s">
        <v>12694</v>
      </c>
    </row>
    <row r="5543" spans="2:16" x14ac:dyDescent="0.25">
      <c r="B5543" t="s">
        <v>5548</v>
      </c>
      <c r="C5543" s="119" t="s">
        <v>60</v>
      </c>
      <c r="D5543" t="s">
        <v>11550</v>
      </c>
      <c r="E5543" t="s">
        <v>11530</v>
      </c>
      <c r="F5543" t="s">
        <v>11540</v>
      </c>
      <c r="G5543" t="s">
        <v>61</v>
      </c>
      <c r="H5543" t="s">
        <v>18</v>
      </c>
      <c r="I5543" t="s">
        <v>11533</v>
      </c>
      <c r="J5543">
        <v>2016</v>
      </c>
      <c r="K5543">
        <v>618.03</v>
      </c>
      <c r="L5543">
        <v>21</v>
      </c>
      <c r="M5543">
        <v>1</v>
      </c>
      <c r="N5543">
        <f t="shared" si="212"/>
        <v>0</v>
      </c>
      <c r="O5543">
        <f t="shared" si="213"/>
        <v>0</v>
      </c>
      <c r="P5543" t="s">
        <v>12693</v>
      </c>
    </row>
    <row r="5544" spans="2:16" x14ac:dyDescent="0.25">
      <c r="B5544" t="s">
        <v>5549</v>
      </c>
      <c r="C5544" s="119" t="s">
        <v>60</v>
      </c>
      <c r="D5544" t="s">
        <v>11537</v>
      </c>
      <c r="E5544" t="s">
        <v>11530</v>
      </c>
      <c r="F5544" t="s">
        <v>11540</v>
      </c>
      <c r="G5544" t="s">
        <v>61</v>
      </c>
      <c r="H5544" t="s">
        <v>18</v>
      </c>
      <c r="I5544" t="s">
        <v>11541</v>
      </c>
      <c r="J5544">
        <v>2016</v>
      </c>
      <c r="K5544">
        <v>615.48</v>
      </c>
      <c r="L5544">
        <v>22</v>
      </c>
      <c r="M5544">
        <v>1</v>
      </c>
      <c r="N5544">
        <f t="shared" si="212"/>
        <v>0</v>
      </c>
      <c r="O5544">
        <f t="shared" si="213"/>
        <v>0</v>
      </c>
      <c r="P5544" t="s">
        <v>12694</v>
      </c>
    </row>
    <row r="5545" spans="2:16" x14ac:dyDescent="0.25">
      <c r="B5545" t="s">
        <v>5550</v>
      </c>
      <c r="C5545" s="119" t="s">
        <v>60</v>
      </c>
      <c r="D5545" t="s">
        <v>11537</v>
      </c>
      <c r="E5545" t="s">
        <v>11530</v>
      </c>
      <c r="F5545" t="s">
        <v>11540</v>
      </c>
      <c r="G5545" t="s">
        <v>61</v>
      </c>
      <c r="H5545" t="s">
        <v>18</v>
      </c>
      <c r="I5545" t="s">
        <v>11541</v>
      </c>
      <c r="J5545">
        <v>2016</v>
      </c>
      <c r="K5545">
        <v>615.23</v>
      </c>
      <c r="L5545">
        <v>20</v>
      </c>
      <c r="M5545">
        <v>1</v>
      </c>
      <c r="N5545">
        <f t="shared" si="212"/>
        <v>0</v>
      </c>
      <c r="O5545">
        <f t="shared" si="213"/>
        <v>0</v>
      </c>
      <c r="P5545" t="s">
        <v>12694</v>
      </c>
    </row>
    <row r="5546" spans="2:16" x14ac:dyDescent="0.25">
      <c r="B5546" t="s">
        <v>5551</v>
      </c>
      <c r="C5546" s="119" t="s">
        <v>60</v>
      </c>
      <c r="D5546" t="s">
        <v>11537</v>
      </c>
      <c r="E5546" t="s">
        <v>11530</v>
      </c>
      <c r="F5546" t="s">
        <v>11540</v>
      </c>
      <c r="G5546" t="s">
        <v>61</v>
      </c>
      <c r="H5546" t="s">
        <v>18</v>
      </c>
      <c r="I5546" t="s">
        <v>11533</v>
      </c>
      <c r="J5546">
        <v>2016</v>
      </c>
      <c r="K5546">
        <v>3193.7</v>
      </c>
      <c r="L5546">
        <v>634</v>
      </c>
      <c r="M5546">
        <v>1</v>
      </c>
      <c r="N5546">
        <f t="shared" si="212"/>
        <v>0</v>
      </c>
      <c r="O5546">
        <f t="shared" si="213"/>
        <v>0</v>
      </c>
      <c r="P5546" t="s">
        <v>12694</v>
      </c>
    </row>
    <row r="5547" spans="2:16" x14ac:dyDescent="0.25">
      <c r="B5547" t="s">
        <v>5552</v>
      </c>
      <c r="C5547" s="119" t="s">
        <v>60</v>
      </c>
      <c r="D5547" t="s">
        <v>11537</v>
      </c>
      <c r="E5547" t="s">
        <v>11530</v>
      </c>
      <c r="F5547" t="s">
        <v>11540</v>
      </c>
      <c r="G5547" t="s">
        <v>61</v>
      </c>
      <c r="H5547" t="s">
        <v>18</v>
      </c>
      <c r="I5547" t="s">
        <v>11541</v>
      </c>
      <c r="J5547">
        <v>2016</v>
      </c>
      <c r="K5547">
        <v>647.38</v>
      </c>
      <c r="L5547">
        <v>35</v>
      </c>
      <c r="M5547">
        <v>1</v>
      </c>
      <c r="N5547">
        <f t="shared" si="212"/>
        <v>0</v>
      </c>
      <c r="O5547">
        <f t="shared" si="213"/>
        <v>0</v>
      </c>
      <c r="P5547" t="s">
        <v>12694</v>
      </c>
    </row>
    <row r="5548" spans="2:16" x14ac:dyDescent="0.25">
      <c r="B5548" t="s">
        <v>5553</v>
      </c>
      <c r="C5548" s="119" t="s">
        <v>60</v>
      </c>
      <c r="D5548" t="s">
        <v>11537</v>
      </c>
      <c r="E5548" t="s">
        <v>11530</v>
      </c>
      <c r="F5548" t="s">
        <v>11540</v>
      </c>
      <c r="G5548" t="s">
        <v>61</v>
      </c>
      <c r="H5548" t="s">
        <v>18</v>
      </c>
      <c r="I5548" t="s">
        <v>11541</v>
      </c>
      <c r="J5548">
        <v>2016</v>
      </c>
      <c r="K5548">
        <v>615.83000000000004</v>
      </c>
      <c r="L5548">
        <v>25</v>
      </c>
      <c r="M5548">
        <v>1</v>
      </c>
      <c r="N5548">
        <f t="shared" si="212"/>
        <v>0</v>
      </c>
      <c r="O5548">
        <f t="shared" si="213"/>
        <v>0</v>
      </c>
      <c r="P5548" t="s">
        <v>12694</v>
      </c>
    </row>
    <row r="5549" spans="2:16" x14ac:dyDescent="0.25">
      <c r="B5549" t="s">
        <v>5554</v>
      </c>
      <c r="C5549" s="119" t="s">
        <v>60</v>
      </c>
      <c r="D5549" t="s">
        <v>11539</v>
      </c>
      <c r="E5549" t="s">
        <v>11530</v>
      </c>
      <c r="F5549" t="s">
        <v>11540</v>
      </c>
      <c r="G5549" t="s">
        <v>61</v>
      </c>
      <c r="H5549" t="s">
        <v>18</v>
      </c>
      <c r="I5549" t="s">
        <v>11541</v>
      </c>
      <c r="J5549">
        <v>2016</v>
      </c>
      <c r="K5549">
        <v>617.57000000000005</v>
      </c>
      <c r="L5549">
        <v>23</v>
      </c>
      <c r="M5549">
        <v>1</v>
      </c>
      <c r="N5549">
        <f t="shared" si="212"/>
        <v>0</v>
      </c>
      <c r="O5549">
        <f t="shared" si="213"/>
        <v>0</v>
      </c>
      <c r="P5549" t="s">
        <v>12694</v>
      </c>
    </row>
    <row r="5550" spans="2:16" x14ac:dyDescent="0.25">
      <c r="B5550" t="s">
        <v>5555</v>
      </c>
      <c r="C5550" s="119" t="s">
        <v>60</v>
      </c>
      <c r="D5550" t="s">
        <v>11537</v>
      </c>
      <c r="E5550" t="s">
        <v>11530</v>
      </c>
      <c r="F5550" t="s">
        <v>11540</v>
      </c>
      <c r="G5550" t="s">
        <v>61</v>
      </c>
      <c r="H5550" t="s">
        <v>18</v>
      </c>
      <c r="I5550" t="s">
        <v>11541</v>
      </c>
      <c r="J5550">
        <v>2016</v>
      </c>
      <c r="K5550">
        <v>652.16999999999996</v>
      </c>
      <c r="L5550">
        <v>72</v>
      </c>
      <c r="M5550">
        <v>1</v>
      </c>
      <c r="N5550">
        <f t="shared" si="212"/>
        <v>0</v>
      </c>
      <c r="O5550">
        <f t="shared" si="213"/>
        <v>0</v>
      </c>
      <c r="P5550" t="s">
        <v>12693</v>
      </c>
    </row>
    <row r="5551" spans="2:16" x14ac:dyDescent="0.25">
      <c r="B5551" t="s">
        <v>5556</v>
      </c>
      <c r="C5551" s="119" t="s">
        <v>60</v>
      </c>
      <c r="D5551" t="s">
        <v>11539</v>
      </c>
      <c r="E5551" t="s">
        <v>11530</v>
      </c>
      <c r="F5551" t="s">
        <v>11540</v>
      </c>
      <c r="G5551" t="s">
        <v>61</v>
      </c>
      <c r="H5551" t="s">
        <v>18</v>
      </c>
      <c r="I5551" t="s">
        <v>11541</v>
      </c>
      <c r="J5551">
        <v>2016</v>
      </c>
      <c r="K5551">
        <v>617.71</v>
      </c>
      <c r="L5551">
        <v>24</v>
      </c>
      <c r="M5551">
        <v>1</v>
      </c>
      <c r="N5551">
        <f t="shared" si="212"/>
        <v>0</v>
      </c>
      <c r="O5551">
        <f t="shared" si="213"/>
        <v>0</v>
      </c>
      <c r="P5551" t="s">
        <v>12694</v>
      </c>
    </row>
    <row r="5552" spans="2:16" x14ac:dyDescent="0.25">
      <c r="B5552" t="s">
        <v>5557</v>
      </c>
      <c r="C5552" s="119" t="s">
        <v>60</v>
      </c>
      <c r="D5552" t="s">
        <v>11537</v>
      </c>
      <c r="E5552" t="s">
        <v>11530</v>
      </c>
      <c r="F5552" t="s">
        <v>11540</v>
      </c>
      <c r="G5552" t="s">
        <v>61</v>
      </c>
      <c r="H5552" t="s">
        <v>18</v>
      </c>
      <c r="I5552" t="s">
        <v>11541</v>
      </c>
      <c r="J5552">
        <v>2016</v>
      </c>
      <c r="K5552">
        <v>645.37</v>
      </c>
      <c r="L5552">
        <v>19</v>
      </c>
      <c r="M5552">
        <v>1</v>
      </c>
      <c r="N5552">
        <f t="shared" si="212"/>
        <v>0</v>
      </c>
      <c r="O5552">
        <f t="shared" si="213"/>
        <v>0</v>
      </c>
      <c r="P5552" t="s">
        <v>12694</v>
      </c>
    </row>
    <row r="5553" spans="2:16" x14ac:dyDescent="0.25">
      <c r="B5553" t="s">
        <v>5558</v>
      </c>
      <c r="C5553" s="119" t="s">
        <v>60</v>
      </c>
      <c r="D5553" t="s">
        <v>11537</v>
      </c>
      <c r="E5553" t="s">
        <v>11530</v>
      </c>
      <c r="F5553" t="s">
        <v>11540</v>
      </c>
      <c r="G5553" t="s">
        <v>61</v>
      </c>
      <c r="H5553" t="s">
        <v>18</v>
      </c>
      <c r="I5553" t="s">
        <v>11541</v>
      </c>
      <c r="J5553">
        <v>2016</v>
      </c>
      <c r="K5553">
        <v>646.72</v>
      </c>
      <c r="L5553">
        <v>19</v>
      </c>
      <c r="M5553">
        <v>1</v>
      </c>
      <c r="N5553">
        <f t="shared" si="212"/>
        <v>0</v>
      </c>
      <c r="O5553">
        <f t="shared" si="213"/>
        <v>0</v>
      </c>
      <c r="P5553" t="s">
        <v>12694</v>
      </c>
    </row>
    <row r="5554" spans="2:16" x14ac:dyDescent="0.25">
      <c r="B5554" t="s">
        <v>5559</v>
      </c>
      <c r="C5554" s="119" t="s">
        <v>60</v>
      </c>
      <c r="D5554" t="s">
        <v>11537</v>
      </c>
      <c r="E5554" t="s">
        <v>11530</v>
      </c>
      <c r="F5554" t="s">
        <v>11540</v>
      </c>
      <c r="G5554" t="s">
        <v>61</v>
      </c>
      <c r="H5554" t="s">
        <v>18</v>
      </c>
      <c r="I5554" t="s">
        <v>11533</v>
      </c>
      <c r="J5554">
        <v>2016</v>
      </c>
      <c r="K5554">
        <v>619.04999999999995</v>
      </c>
      <c r="L5554">
        <v>25</v>
      </c>
      <c r="M5554">
        <v>1</v>
      </c>
      <c r="N5554">
        <f t="shared" si="212"/>
        <v>0</v>
      </c>
      <c r="O5554">
        <f t="shared" si="213"/>
        <v>0</v>
      </c>
      <c r="P5554" t="s">
        <v>12694</v>
      </c>
    </row>
    <row r="5555" spans="2:16" x14ac:dyDescent="0.25">
      <c r="B5555" t="s">
        <v>5560</v>
      </c>
      <c r="C5555" s="119" t="s">
        <v>60</v>
      </c>
      <c r="D5555" t="s">
        <v>11537</v>
      </c>
      <c r="E5555" t="s">
        <v>11530</v>
      </c>
      <c r="F5555" t="s">
        <v>11540</v>
      </c>
      <c r="G5555" t="s">
        <v>61</v>
      </c>
      <c r="H5555" t="s">
        <v>18</v>
      </c>
      <c r="I5555" t="s">
        <v>11533</v>
      </c>
      <c r="J5555">
        <v>2016</v>
      </c>
      <c r="K5555">
        <v>621.36</v>
      </c>
      <c r="L5555">
        <v>34</v>
      </c>
      <c r="M5555">
        <v>1</v>
      </c>
      <c r="N5555">
        <f t="shared" si="212"/>
        <v>0</v>
      </c>
      <c r="O5555">
        <f t="shared" si="213"/>
        <v>0</v>
      </c>
      <c r="P5555" t="s">
        <v>12694</v>
      </c>
    </row>
    <row r="5556" spans="2:16" x14ac:dyDescent="0.25">
      <c r="B5556" t="s">
        <v>5561</v>
      </c>
      <c r="C5556" s="119" t="s">
        <v>60</v>
      </c>
      <c r="D5556" t="s">
        <v>11537</v>
      </c>
      <c r="E5556" t="s">
        <v>11530</v>
      </c>
      <c r="F5556" t="s">
        <v>11540</v>
      </c>
      <c r="G5556" t="s">
        <v>61</v>
      </c>
      <c r="H5556" t="s">
        <v>18</v>
      </c>
      <c r="I5556" t="s">
        <v>11541</v>
      </c>
      <c r="J5556">
        <v>2016</v>
      </c>
      <c r="K5556">
        <v>618.55999999999995</v>
      </c>
      <c r="L5556">
        <v>23</v>
      </c>
      <c r="M5556">
        <v>1</v>
      </c>
      <c r="N5556">
        <f t="shared" si="212"/>
        <v>0</v>
      </c>
      <c r="O5556">
        <f t="shared" si="213"/>
        <v>0</v>
      </c>
      <c r="P5556" t="s">
        <v>12694</v>
      </c>
    </row>
    <row r="5557" spans="2:16" x14ac:dyDescent="0.25">
      <c r="B5557" t="s">
        <v>5562</v>
      </c>
      <c r="C5557" s="119" t="s">
        <v>60</v>
      </c>
      <c r="D5557" t="s">
        <v>11537</v>
      </c>
      <c r="E5557" t="s">
        <v>11530</v>
      </c>
      <c r="F5557" t="s">
        <v>11540</v>
      </c>
      <c r="G5557" t="s">
        <v>61</v>
      </c>
      <c r="H5557" t="s">
        <v>18</v>
      </c>
      <c r="I5557" t="s">
        <v>11541</v>
      </c>
      <c r="J5557">
        <v>2016</v>
      </c>
      <c r="K5557">
        <v>617.04</v>
      </c>
      <c r="L5557">
        <v>24</v>
      </c>
      <c r="M5557">
        <v>1</v>
      </c>
      <c r="N5557">
        <f t="shared" si="212"/>
        <v>0</v>
      </c>
      <c r="O5557">
        <f t="shared" si="213"/>
        <v>0</v>
      </c>
      <c r="P5557" t="s">
        <v>12694</v>
      </c>
    </row>
    <row r="5558" spans="2:16" x14ac:dyDescent="0.25">
      <c r="B5558" t="s">
        <v>5563</v>
      </c>
      <c r="C5558" s="119" t="s">
        <v>60</v>
      </c>
      <c r="D5558" t="s">
        <v>11537</v>
      </c>
      <c r="E5558" t="s">
        <v>11530</v>
      </c>
      <c r="F5558" t="s">
        <v>11540</v>
      </c>
      <c r="G5558" t="s">
        <v>61</v>
      </c>
      <c r="H5558" t="s">
        <v>18</v>
      </c>
      <c r="I5558" t="s">
        <v>11541</v>
      </c>
      <c r="J5558">
        <v>2016</v>
      </c>
      <c r="K5558">
        <v>648.05999999999995</v>
      </c>
      <c r="L5558">
        <v>29</v>
      </c>
      <c r="M5558">
        <v>1</v>
      </c>
      <c r="N5558">
        <f t="shared" si="212"/>
        <v>0</v>
      </c>
      <c r="O5558">
        <f t="shared" si="213"/>
        <v>0</v>
      </c>
      <c r="P5558" t="s">
        <v>12694</v>
      </c>
    </row>
    <row r="5559" spans="2:16" x14ac:dyDescent="0.25">
      <c r="B5559" t="s">
        <v>5564</v>
      </c>
      <c r="C5559" s="119" t="s">
        <v>60</v>
      </c>
      <c r="D5559" t="s">
        <v>11537</v>
      </c>
      <c r="E5559" t="s">
        <v>11530</v>
      </c>
      <c r="F5559" t="s">
        <v>11540</v>
      </c>
      <c r="G5559" t="s">
        <v>61</v>
      </c>
      <c r="H5559" t="s">
        <v>18</v>
      </c>
      <c r="I5559" t="s">
        <v>11541</v>
      </c>
      <c r="J5559">
        <v>2016</v>
      </c>
      <c r="K5559">
        <v>647.28</v>
      </c>
      <c r="L5559">
        <v>23</v>
      </c>
      <c r="M5559">
        <v>1</v>
      </c>
      <c r="N5559">
        <f t="shared" si="212"/>
        <v>0</v>
      </c>
      <c r="O5559">
        <f t="shared" si="213"/>
        <v>0</v>
      </c>
      <c r="P5559" t="s">
        <v>12694</v>
      </c>
    </row>
    <row r="5560" spans="2:16" x14ac:dyDescent="0.25">
      <c r="B5560" t="s">
        <v>5565</v>
      </c>
      <c r="C5560" s="119" t="s">
        <v>60</v>
      </c>
      <c r="D5560" t="s">
        <v>11537</v>
      </c>
      <c r="E5560" t="s">
        <v>11530</v>
      </c>
      <c r="F5560" t="s">
        <v>11540</v>
      </c>
      <c r="G5560" t="s">
        <v>61</v>
      </c>
      <c r="H5560" t="s">
        <v>18</v>
      </c>
      <c r="I5560" t="s">
        <v>11541</v>
      </c>
      <c r="J5560">
        <v>2016</v>
      </c>
      <c r="K5560">
        <v>646.88</v>
      </c>
      <c r="L5560">
        <v>28</v>
      </c>
      <c r="M5560">
        <v>1</v>
      </c>
      <c r="N5560">
        <f t="shared" si="212"/>
        <v>0</v>
      </c>
      <c r="O5560">
        <f t="shared" si="213"/>
        <v>0</v>
      </c>
      <c r="P5560" t="s">
        <v>12694</v>
      </c>
    </row>
    <row r="5561" spans="2:16" x14ac:dyDescent="0.25">
      <c r="B5561" t="s">
        <v>5566</v>
      </c>
      <c r="C5561" s="119" t="s">
        <v>60</v>
      </c>
      <c r="D5561" t="s">
        <v>11537</v>
      </c>
      <c r="E5561" t="s">
        <v>11530</v>
      </c>
      <c r="F5561" t="s">
        <v>11540</v>
      </c>
      <c r="G5561" t="s">
        <v>61</v>
      </c>
      <c r="H5561" t="s">
        <v>18</v>
      </c>
      <c r="I5561" t="s">
        <v>11541</v>
      </c>
      <c r="J5561">
        <v>2016</v>
      </c>
      <c r="K5561">
        <v>646.78</v>
      </c>
      <c r="L5561">
        <v>19</v>
      </c>
      <c r="M5561">
        <v>1</v>
      </c>
      <c r="N5561">
        <f t="shared" si="212"/>
        <v>0</v>
      </c>
      <c r="O5561">
        <f t="shared" si="213"/>
        <v>0</v>
      </c>
      <c r="P5561" t="s">
        <v>12694</v>
      </c>
    </row>
    <row r="5562" spans="2:16" x14ac:dyDescent="0.25">
      <c r="B5562" t="s">
        <v>5567</v>
      </c>
      <c r="C5562" s="119" t="s">
        <v>60</v>
      </c>
      <c r="D5562" t="s">
        <v>11550</v>
      </c>
      <c r="E5562" t="s">
        <v>11530</v>
      </c>
      <c r="F5562" t="s">
        <v>11540</v>
      </c>
      <c r="G5562" t="s">
        <v>61</v>
      </c>
      <c r="H5562" t="s">
        <v>18</v>
      </c>
      <c r="I5562" t="s">
        <v>11541</v>
      </c>
      <c r="J5562">
        <v>2016</v>
      </c>
      <c r="K5562">
        <v>618.15</v>
      </c>
      <c r="L5562">
        <v>25</v>
      </c>
      <c r="M5562">
        <v>1</v>
      </c>
      <c r="N5562">
        <f t="shared" si="212"/>
        <v>0</v>
      </c>
      <c r="O5562">
        <f t="shared" si="213"/>
        <v>0</v>
      </c>
      <c r="P5562" t="s">
        <v>12694</v>
      </c>
    </row>
    <row r="5563" spans="2:16" x14ac:dyDescent="0.25">
      <c r="B5563" t="s">
        <v>5568</v>
      </c>
      <c r="C5563" s="119" t="s">
        <v>60</v>
      </c>
      <c r="D5563" t="s">
        <v>11542</v>
      </c>
      <c r="E5563" t="s">
        <v>11530</v>
      </c>
      <c r="F5563" t="s">
        <v>11540</v>
      </c>
      <c r="G5563" t="s">
        <v>61</v>
      </c>
      <c r="H5563" t="s">
        <v>18</v>
      </c>
      <c r="I5563" t="s">
        <v>11541</v>
      </c>
      <c r="J5563">
        <v>2016</v>
      </c>
      <c r="K5563">
        <v>647.91999999999996</v>
      </c>
      <c r="L5563">
        <v>23</v>
      </c>
      <c r="M5563">
        <v>1</v>
      </c>
      <c r="N5563">
        <f t="shared" si="212"/>
        <v>0</v>
      </c>
      <c r="O5563">
        <f t="shared" si="213"/>
        <v>0</v>
      </c>
      <c r="P5563" t="s">
        <v>12694</v>
      </c>
    </row>
    <row r="5564" spans="2:16" x14ac:dyDescent="0.25">
      <c r="B5564" t="s">
        <v>5569</v>
      </c>
      <c r="C5564" s="119" t="s">
        <v>60</v>
      </c>
      <c r="D5564" t="s">
        <v>11537</v>
      </c>
      <c r="E5564" t="s">
        <v>11530</v>
      </c>
      <c r="F5564" t="s">
        <v>11540</v>
      </c>
      <c r="G5564" t="s">
        <v>61</v>
      </c>
      <c r="H5564" t="s">
        <v>18</v>
      </c>
      <c r="I5564" t="s">
        <v>11541</v>
      </c>
      <c r="J5564">
        <v>2016</v>
      </c>
      <c r="K5564">
        <v>647.73</v>
      </c>
      <c r="L5564">
        <v>27</v>
      </c>
      <c r="M5564">
        <v>1</v>
      </c>
      <c r="N5564">
        <f t="shared" si="212"/>
        <v>0</v>
      </c>
      <c r="O5564">
        <f t="shared" si="213"/>
        <v>0</v>
      </c>
      <c r="P5564" t="s">
        <v>12694</v>
      </c>
    </row>
    <row r="5565" spans="2:16" x14ac:dyDescent="0.25">
      <c r="B5565" t="s">
        <v>5570</v>
      </c>
      <c r="C5565" s="119" t="s">
        <v>60</v>
      </c>
      <c r="D5565" t="s">
        <v>11539</v>
      </c>
      <c r="E5565" t="s">
        <v>11530</v>
      </c>
      <c r="F5565" t="s">
        <v>11540</v>
      </c>
      <c r="G5565" t="s">
        <v>61</v>
      </c>
      <c r="H5565" t="s">
        <v>18</v>
      </c>
      <c r="I5565" t="s">
        <v>11541</v>
      </c>
      <c r="J5565">
        <v>2016</v>
      </c>
      <c r="K5565">
        <v>648.44000000000005</v>
      </c>
      <c r="L5565">
        <v>32</v>
      </c>
      <c r="M5565">
        <v>1</v>
      </c>
      <c r="N5565">
        <f t="shared" si="212"/>
        <v>0</v>
      </c>
      <c r="O5565">
        <f t="shared" si="213"/>
        <v>0</v>
      </c>
      <c r="P5565" t="s">
        <v>12694</v>
      </c>
    </row>
    <row r="5566" spans="2:16" x14ac:dyDescent="0.25">
      <c r="B5566" t="s">
        <v>5571</v>
      </c>
      <c r="C5566" s="119" t="s">
        <v>60</v>
      </c>
      <c r="D5566" t="s">
        <v>11539</v>
      </c>
      <c r="E5566" t="s">
        <v>11530</v>
      </c>
      <c r="F5566" t="s">
        <v>11540</v>
      </c>
      <c r="G5566" t="s">
        <v>61</v>
      </c>
      <c r="H5566" t="s">
        <v>18</v>
      </c>
      <c r="I5566" t="s">
        <v>11541</v>
      </c>
      <c r="J5566">
        <v>2016</v>
      </c>
      <c r="K5566">
        <v>648.17999999999995</v>
      </c>
      <c r="L5566">
        <v>30</v>
      </c>
      <c r="M5566">
        <v>1</v>
      </c>
      <c r="N5566">
        <f t="shared" si="212"/>
        <v>0</v>
      </c>
      <c r="O5566">
        <f t="shared" si="213"/>
        <v>0</v>
      </c>
      <c r="P5566" t="s">
        <v>12694</v>
      </c>
    </row>
    <row r="5567" spans="2:16" x14ac:dyDescent="0.25">
      <c r="B5567" t="s">
        <v>5572</v>
      </c>
      <c r="C5567" s="119" t="s">
        <v>60</v>
      </c>
      <c r="D5567" t="s">
        <v>11542</v>
      </c>
      <c r="E5567" t="s">
        <v>11530</v>
      </c>
      <c r="F5567" t="s">
        <v>11540</v>
      </c>
      <c r="G5567" t="s">
        <v>61</v>
      </c>
      <c r="H5567" t="s">
        <v>18</v>
      </c>
      <c r="I5567" t="s">
        <v>11533</v>
      </c>
      <c r="J5567">
        <v>2016</v>
      </c>
      <c r="K5567">
        <v>843.8</v>
      </c>
      <c r="L5567">
        <v>158</v>
      </c>
      <c r="M5567">
        <v>1</v>
      </c>
      <c r="N5567">
        <f t="shared" si="212"/>
        <v>0</v>
      </c>
      <c r="O5567">
        <f t="shared" si="213"/>
        <v>0</v>
      </c>
      <c r="P5567" t="s">
        <v>12694</v>
      </c>
    </row>
    <row r="5568" spans="2:16" x14ac:dyDescent="0.25">
      <c r="B5568" t="s">
        <v>5573</v>
      </c>
      <c r="C5568" s="119" t="s">
        <v>60</v>
      </c>
      <c r="D5568" t="s">
        <v>11537</v>
      </c>
      <c r="E5568" t="s">
        <v>11530</v>
      </c>
      <c r="F5568" t="s">
        <v>11540</v>
      </c>
      <c r="G5568" t="s">
        <v>61</v>
      </c>
      <c r="H5568" t="s">
        <v>18</v>
      </c>
      <c r="I5568" t="s">
        <v>11541</v>
      </c>
      <c r="J5568">
        <v>2016</v>
      </c>
      <c r="K5568">
        <v>648.13</v>
      </c>
      <c r="L5568">
        <v>22</v>
      </c>
      <c r="M5568">
        <v>1</v>
      </c>
      <c r="N5568">
        <f t="shared" si="212"/>
        <v>0</v>
      </c>
      <c r="O5568">
        <f t="shared" si="213"/>
        <v>0</v>
      </c>
      <c r="P5568" t="s">
        <v>12694</v>
      </c>
    </row>
    <row r="5569" spans="2:16" x14ac:dyDescent="0.25">
      <c r="B5569" t="s">
        <v>5574</v>
      </c>
      <c r="C5569" s="119" t="s">
        <v>60</v>
      </c>
      <c r="D5569" t="s">
        <v>11537</v>
      </c>
      <c r="E5569" t="s">
        <v>11530</v>
      </c>
      <c r="F5569" t="s">
        <v>11540</v>
      </c>
      <c r="G5569" t="s">
        <v>61</v>
      </c>
      <c r="H5569" t="s">
        <v>18</v>
      </c>
      <c r="I5569" t="s">
        <v>11541</v>
      </c>
      <c r="J5569">
        <v>2016</v>
      </c>
      <c r="K5569">
        <v>647.58000000000004</v>
      </c>
      <c r="L5569">
        <v>18</v>
      </c>
      <c r="M5569">
        <v>1</v>
      </c>
      <c r="N5569">
        <f t="shared" si="212"/>
        <v>0</v>
      </c>
      <c r="O5569">
        <f t="shared" si="213"/>
        <v>0</v>
      </c>
      <c r="P5569" t="s">
        <v>12694</v>
      </c>
    </row>
    <row r="5570" spans="2:16" x14ac:dyDescent="0.25">
      <c r="B5570" t="s">
        <v>5575</v>
      </c>
      <c r="C5570" s="119" t="s">
        <v>60</v>
      </c>
      <c r="D5570" t="s">
        <v>11537</v>
      </c>
      <c r="E5570" t="s">
        <v>11530</v>
      </c>
      <c r="F5570" t="s">
        <v>11540</v>
      </c>
      <c r="G5570" t="s">
        <v>61</v>
      </c>
      <c r="H5570" t="s">
        <v>18</v>
      </c>
      <c r="I5570" t="s">
        <v>11541</v>
      </c>
      <c r="J5570">
        <v>2016</v>
      </c>
      <c r="K5570">
        <v>652.79999999999995</v>
      </c>
      <c r="L5570">
        <v>53</v>
      </c>
      <c r="M5570">
        <v>1</v>
      </c>
      <c r="N5570">
        <f t="shared" si="212"/>
        <v>0</v>
      </c>
      <c r="O5570">
        <f t="shared" si="213"/>
        <v>0</v>
      </c>
      <c r="P5570" t="s">
        <v>12693</v>
      </c>
    </row>
    <row r="5571" spans="2:16" x14ac:dyDescent="0.25">
      <c r="B5571" t="s">
        <v>5576</v>
      </c>
      <c r="C5571" s="119" t="s">
        <v>60</v>
      </c>
      <c r="D5571" t="s">
        <v>11537</v>
      </c>
      <c r="E5571" t="s">
        <v>11530</v>
      </c>
      <c r="F5571" t="s">
        <v>11540</v>
      </c>
      <c r="G5571" t="s">
        <v>61</v>
      </c>
      <c r="H5571" t="s">
        <v>18</v>
      </c>
      <c r="I5571" t="s">
        <v>11541</v>
      </c>
      <c r="J5571">
        <v>2016</v>
      </c>
      <c r="K5571">
        <v>618.42999999999995</v>
      </c>
      <c r="L5571">
        <v>22</v>
      </c>
      <c r="M5571">
        <v>1</v>
      </c>
      <c r="N5571">
        <f t="shared" si="212"/>
        <v>0</v>
      </c>
      <c r="O5571">
        <f t="shared" si="213"/>
        <v>0</v>
      </c>
      <c r="P5571" t="s">
        <v>12694</v>
      </c>
    </row>
    <row r="5572" spans="2:16" x14ac:dyDescent="0.25">
      <c r="B5572" t="s">
        <v>5577</v>
      </c>
      <c r="C5572" s="119" t="s">
        <v>60</v>
      </c>
      <c r="D5572" t="s">
        <v>11537</v>
      </c>
      <c r="E5572" t="s">
        <v>11530</v>
      </c>
      <c r="F5572" t="s">
        <v>11540</v>
      </c>
      <c r="G5572" t="s">
        <v>61</v>
      </c>
      <c r="H5572" t="s">
        <v>18</v>
      </c>
      <c r="I5572" t="s">
        <v>11541</v>
      </c>
      <c r="J5572">
        <v>2016</v>
      </c>
      <c r="K5572">
        <v>618.30999999999995</v>
      </c>
      <c r="L5572">
        <v>21</v>
      </c>
      <c r="M5572">
        <v>1</v>
      </c>
      <c r="N5572">
        <f t="shared" si="212"/>
        <v>0</v>
      </c>
      <c r="O5572">
        <f t="shared" si="213"/>
        <v>0</v>
      </c>
      <c r="P5572" t="s">
        <v>12694</v>
      </c>
    </row>
    <row r="5573" spans="2:16" x14ac:dyDescent="0.25">
      <c r="B5573" t="s">
        <v>5578</v>
      </c>
      <c r="C5573" s="119" t="s">
        <v>60</v>
      </c>
      <c r="D5573" t="s">
        <v>11537</v>
      </c>
      <c r="E5573" t="s">
        <v>11530</v>
      </c>
      <c r="F5573" t="s">
        <v>11540</v>
      </c>
      <c r="G5573" t="s">
        <v>61</v>
      </c>
      <c r="H5573" t="s">
        <v>18</v>
      </c>
      <c r="I5573" t="s">
        <v>11541</v>
      </c>
      <c r="J5573">
        <v>2016</v>
      </c>
      <c r="K5573">
        <v>618.30999999999995</v>
      </c>
      <c r="L5573">
        <v>21</v>
      </c>
      <c r="M5573">
        <v>1</v>
      </c>
      <c r="N5573">
        <f t="shared" si="212"/>
        <v>0</v>
      </c>
      <c r="O5573">
        <f t="shared" si="213"/>
        <v>0</v>
      </c>
      <c r="P5573" t="s">
        <v>12694</v>
      </c>
    </row>
    <row r="5574" spans="2:16" x14ac:dyDescent="0.25">
      <c r="B5574" t="s">
        <v>5579</v>
      </c>
      <c r="C5574" s="119" t="s">
        <v>60</v>
      </c>
      <c r="D5574" t="s">
        <v>11537</v>
      </c>
      <c r="E5574" t="s">
        <v>11530</v>
      </c>
      <c r="F5574" t="s">
        <v>11540</v>
      </c>
      <c r="G5574" t="s">
        <v>61</v>
      </c>
      <c r="H5574" t="s">
        <v>18</v>
      </c>
      <c r="I5574" t="s">
        <v>11541</v>
      </c>
      <c r="J5574">
        <v>2016</v>
      </c>
      <c r="K5574">
        <v>618.30999999999995</v>
      </c>
      <c r="L5574">
        <v>21</v>
      </c>
      <c r="M5574">
        <v>1</v>
      </c>
      <c r="N5574">
        <f t="shared" si="212"/>
        <v>0</v>
      </c>
      <c r="O5574">
        <f t="shared" si="213"/>
        <v>0</v>
      </c>
      <c r="P5574" t="s">
        <v>12694</v>
      </c>
    </row>
    <row r="5575" spans="2:16" x14ac:dyDescent="0.25">
      <c r="B5575" t="s">
        <v>5580</v>
      </c>
      <c r="C5575" s="119" t="s">
        <v>60</v>
      </c>
      <c r="D5575" t="s">
        <v>11550</v>
      </c>
      <c r="E5575" t="s">
        <v>11530</v>
      </c>
      <c r="F5575" t="s">
        <v>11540</v>
      </c>
      <c r="G5575" t="s">
        <v>61</v>
      </c>
      <c r="H5575" t="s">
        <v>18</v>
      </c>
      <c r="I5575" t="s">
        <v>11541</v>
      </c>
      <c r="J5575">
        <v>2016</v>
      </c>
      <c r="K5575">
        <v>801.47</v>
      </c>
      <c r="L5575">
        <v>27</v>
      </c>
      <c r="M5575">
        <v>1</v>
      </c>
      <c r="N5575">
        <f t="shared" si="212"/>
        <v>0</v>
      </c>
      <c r="O5575">
        <f t="shared" si="213"/>
        <v>0</v>
      </c>
      <c r="P5575" t="s">
        <v>12693</v>
      </c>
    </row>
    <row r="5576" spans="2:16" x14ac:dyDescent="0.25">
      <c r="B5576" t="s">
        <v>5581</v>
      </c>
      <c r="C5576" s="119" t="s">
        <v>60</v>
      </c>
      <c r="D5576" t="s">
        <v>11550</v>
      </c>
      <c r="E5576" t="s">
        <v>11530</v>
      </c>
      <c r="F5576" t="s">
        <v>11540</v>
      </c>
      <c r="G5576" t="s">
        <v>61</v>
      </c>
      <c r="H5576" t="s">
        <v>18</v>
      </c>
      <c r="I5576" t="s">
        <v>11541</v>
      </c>
      <c r="J5576">
        <v>2016</v>
      </c>
      <c r="K5576">
        <v>620.36</v>
      </c>
      <c r="L5576">
        <v>37</v>
      </c>
      <c r="M5576">
        <v>1</v>
      </c>
      <c r="N5576">
        <f t="shared" si="212"/>
        <v>0</v>
      </c>
      <c r="O5576">
        <f t="shared" si="213"/>
        <v>0</v>
      </c>
      <c r="P5576" t="s">
        <v>12694</v>
      </c>
    </row>
    <row r="5577" spans="2:16" x14ac:dyDescent="0.25">
      <c r="B5577" t="s">
        <v>5582</v>
      </c>
      <c r="C5577" s="119" t="s">
        <v>60</v>
      </c>
      <c r="D5577" t="s">
        <v>11550</v>
      </c>
      <c r="E5577" t="s">
        <v>11530</v>
      </c>
      <c r="F5577" t="s">
        <v>11540</v>
      </c>
      <c r="G5577" t="s">
        <v>61</v>
      </c>
      <c r="H5577" t="s">
        <v>18</v>
      </c>
      <c r="I5577" t="s">
        <v>11533</v>
      </c>
      <c r="J5577">
        <v>2016</v>
      </c>
      <c r="K5577">
        <v>624.54</v>
      </c>
      <c r="L5577">
        <v>35</v>
      </c>
      <c r="M5577">
        <v>1</v>
      </c>
      <c r="N5577">
        <f t="shared" si="212"/>
        <v>0</v>
      </c>
      <c r="O5577">
        <f t="shared" si="213"/>
        <v>0</v>
      </c>
      <c r="P5577" t="s">
        <v>12694</v>
      </c>
    </row>
    <row r="5578" spans="2:16" x14ac:dyDescent="0.25">
      <c r="B5578" t="s">
        <v>5583</v>
      </c>
      <c r="C5578" s="119" t="s">
        <v>60</v>
      </c>
      <c r="D5578" t="s">
        <v>11550</v>
      </c>
      <c r="E5578" t="s">
        <v>11530</v>
      </c>
      <c r="F5578" t="s">
        <v>11540</v>
      </c>
      <c r="G5578" t="s">
        <v>61</v>
      </c>
      <c r="H5578" t="s">
        <v>18</v>
      </c>
      <c r="I5578" t="s">
        <v>11541</v>
      </c>
      <c r="J5578">
        <v>2016</v>
      </c>
      <c r="K5578">
        <v>651.66</v>
      </c>
      <c r="L5578">
        <v>44</v>
      </c>
      <c r="M5578">
        <v>1</v>
      </c>
      <c r="N5578">
        <f t="shared" si="212"/>
        <v>0</v>
      </c>
      <c r="O5578">
        <f t="shared" si="213"/>
        <v>0</v>
      </c>
      <c r="P5578" t="s">
        <v>12694</v>
      </c>
    </row>
    <row r="5579" spans="2:16" x14ac:dyDescent="0.25">
      <c r="B5579" t="s">
        <v>5584</v>
      </c>
      <c r="C5579" s="119" t="s">
        <v>60</v>
      </c>
      <c r="D5579" t="s">
        <v>11550</v>
      </c>
      <c r="E5579" t="s">
        <v>11530</v>
      </c>
      <c r="F5579" t="s">
        <v>11540</v>
      </c>
      <c r="G5579" t="s">
        <v>61</v>
      </c>
      <c r="H5579" t="s">
        <v>18</v>
      </c>
      <c r="I5579" t="s">
        <v>11541</v>
      </c>
      <c r="J5579">
        <v>2016</v>
      </c>
      <c r="K5579">
        <v>652.16</v>
      </c>
      <c r="L5579">
        <v>48</v>
      </c>
      <c r="M5579">
        <v>1</v>
      </c>
      <c r="N5579">
        <f t="shared" ref="N5579:N5642" si="214">IF(K5579&lt;100,1,0)</f>
        <v>0</v>
      </c>
      <c r="O5579">
        <f t="shared" si="213"/>
        <v>0</v>
      </c>
      <c r="P5579" t="s">
        <v>12694</v>
      </c>
    </row>
    <row r="5580" spans="2:16" x14ac:dyDescent="0.25">
      <c r="B5580" t="s">
        <v>5585</v>
      </c>
      <c r="C5580" s="119" t="s">
        <v>60</v>
      </c>
      <c r="D5580" t="s">
        <v>11537</v>
      </c>
      <c r="E5580" t="s">
        <v>11530</v>
      </c>
      <c r="F5580" t="s">
        <v>11540</v>
      </c>
      <c r="G5580" t="s">
        <v>61</v>
      </c>
      <c r="H5580" t="s">
        <v>18</v>
      </c>
      <c r="I5580" t="s">
        <v>11541</v>
      </c>
      <c r="J5580">
        <v>2016</v>
      </c>
      <c r="K5580">
        <v>650.12</v>
      </c>
      <c r="L5580">
        <v>32</v>
      </c>
      <c r="M5580">
        <v>1</v>
      </c>
      <c r="N5580">
        <f t="shared" si="214"/>
        <v>0</v>
      </c>
      <c r="O5580">
        <f t="shared" si="213"/>
        <v>0</v>
      </c>
      <c r="P5580" t="s">
        <v>12694</v>
      </c>
    </row>
    <row r="5581" spans="2:16" x14ac:dyDescent="0.25">
      <c r="B5581" t="s">
        <v>5586</v>
      </c>
      <c r="C5581" s="119" t="s">
        <v>60</v>
      </c>
      <c r="D5581" t="s">
        <v>11537</v>
      </c>
      <c r="E5581" t="s">
        <v>11530</v>
      </c>
      <c r="F5581" t="s">
        <v>11540</v>
      </c>
      <c r="G5581" t="s">
        <v>61</v>
      </c>
      <c r="H5581" t="s">
        <v>18</v>
      </c>
      <c r="I5581" t="s">
        <v>11541</v>
      </c>
      <c r="J5581">
        <v>2016</v>
      </c>
      <c r="K5581">
        <v>650.76</v>
      </c>
      <c r="L5581">
        <v>37</v>
      </c>
      <c r="M5581">
        <v>1</v>
      </c>
      <c r="N5581">
        <f t="shared" si="214"/>
        <v>0</v>
      </c>
      <c r="O5581">
        <f t="shared" si="213"/>
        <v>0</v>
      </c>
      <c r="P5581" t="s">
        <v>12694</v>
      </c>
    </row>
    <row r="5582" spans="2:16" x14ac:dyDescent="0.25">
      <c r="B5582" t="s">
        <v>5587</v>
      </c>
      <c r="C5582" s="119" t="s">
        <v>60</v>
      </c>
      <c r="D5582" t="s">
        <v>11546</v>
      </c>
      <c r="E5582" t="s">
        <v>11530</v>
      </c>
      <c r="F5582" t="s">
        <v>11540</v>
      </c>
      <c r="G5582" t="s">
        <v>61</v>
      </c>
      <c r="H5582" t="s">
        <v>18</v>
      </c>
      <c r="I5582" t="s">
        <v>11541</v>
      </c>
      <c r="J5582">
        <v>2016</v>
      </c>
      <c r="K5582">
        <v>866</v>
      </c>
      <c r="L5582">
        <v>33</v>
      </c>
      <c r="M5582">
        <v>1</v>
      </c>
      <c r="N5582">
        <f t="shared" si="214"/>
        <v>0</v>
      </c>
      <c r="O5582">
        <f t="shared" si="213"/>
        <v>0</v>
      </c>
      <c r="P5582" t="s">
        <v>12693</v>
      </c>
    </row>
    <row r="5583" spans="2:16" x14ac:dyDescent="0.25">
      <c r="B5583" t="s">
        <v>5588</v>
      </c>
      <c r="C5583" s="119" t="s">
        <v>60</v>
      </c>
      <c r="D5583" t="s">
        <v>11546</v>
      </c>
      <c r="E5583" t="s">
        <v>11530</v>
      </c>
      <c r="F5583" t="s">
        <v>11540</v>
      </c>
      <c r="G5583" t="s">
        <v>61</v>
      </c>
      <c r="H5583" t="s">
        <v>18</v>
      </c>
      <c r="I5583" t="s">
        <v>11541</v>
      </c>
      <c r="J5583">
        <v>2016</v>
      </c>
      <c r="K5583">
        <v>649.08000000000004</v>
      </c>
      <c r="L5583">
        <v>32</v>
      </c>
      <c r="M5583">
        <v>1</v>
      </c>
      <c r="N5583">
        <f t="shared" si="214"/>
        <v>0</v>
      </c>
      <c r="O5583">
        <f t="shared" si="213"/>
        <v>0</v>
      </c>
      <c r="P5583" t="s">
        <v>12693</v>
      </c>
    </row>
    <row r="5584" spans="2:16" x14ac:dyDescent="0.25">
      <c r="B5584" t="s">
        <v>5589</v>
      </c>
      <c r="C5584" s="119" t="s">
        <v>60</v>
      </c>
      <c r="D5584" t="s">
        <v>11537</v>
      </c>
      <c r="E5584" t="s">
        <v>11530</v>
      </c>
      <c r="F5584" t="s">
        <v>11540</v>
      </c>
      <c r="G5584" t="s">
        <v>61</v>
      </c>
      <c r="H5584" t="s">
        <v>18</v>
      </c>
      <c r="I5584" t="s">
        <v>11541</v>
      </c>
      <c r="J5584">
        <v>2016</v>
      </c>
      <c r="K5584">
        <v>617.65</v>
      </c>
      <c r="L5584">
        <v>19</v>
      </c>
      <c r="M5584">
        <v>1</v>
      </c>
      <c r="N5584">
        <f t="shared" si="214"/>
        <v>0</v>
      </c>
      <c r="O5584">
        <f t="shared" ref="O5584:O5647" si="215">IF(OR(L5584="",L5584&lt;=0),1,0)</f>
        <v>0</v>
      </c>
      <c r="P5584" t="s">
        <v>12694</v>
      </c>
    </row>
    <row r="5585" spans="2:16" x14ac:dyDescent="0.25">
      <c r="B5585" t="s">
        <v>5590</v>
      </c>
      <c r="C5585" s="119" t="s">
        <v>60</v>
      </c>
      <c r="D5585" t="s">
        <v>11537</v>
      </c>
      <c r="E5585" t="s">
        <v>11530</v>
      </c>
      <c r="F5585" t="s">
        <v>11540</v>
      </c>
      <c r="G5585" t="s">
        <v>61</v>
      </c>
      <c r="H5585" t="s">
        <v>18</v>
      </c>
      <c r="I5585" t="s">
        <v>11541</v>
      </c>
      <c r="J5585">
        <v>2016</v>
      </c>
      <c r="K5585">
        <v>618.15</v>
      </c>
      <c r="L5585">
        <v>23</v>
      </c>
      <c r="M5585">
        <v>1</v>
      </c>
      <c r="N5585">
        <f t="shared" si="214"/>
        <v>0</v>
      </c>
      <c r="O5585">
        <f t="shared" si="215"/>
        <v>0</v>
      </c>
      <c r="P5585" t="s">
        <v>12694</v>
      </c>
    </row>
    <row r="5586" spans="2:16" x14ac:dyDescent="0.25">
      <c r="B5586" t="s">
        <v>5591</v>
      </c>
      <c r="C5586" s="119" t="s">
        <v>60</v>
      </c>
      <c r="D5586" t="s">
        <v>11537</v>
      </c>
      <c r="E5586" t="s">
        <v>11530</v>
      </c>
      <c r="F5586" t="s">
        <v>11540</v>
      </c>
      <c r="G5586" t="s">
        <v>61</v>
      </c>
      <c r="H5586" t="s">
        <v>18</v>
      </c>
      <c r="I5586" t="s">
        <v>11541</v>
      </c>
      <c r="J5586">
        <v>2016</v>
      </c>
      <c r="K5586">
        <v>648.53</v>
      </c>
      <c r="L5586">
        <v>23</v>
      </c>
      <c r="M5586">
        <v>1</v>
      </c>
      <c r="N5586">
        <f t="shared" si="214"/>
        <v>0</v>
      </c>
      <c r="O5586">
        <f t="shared" si="215"/>
        <v>0</v>
      </c>
      <c r="P5586" t="s">
        <v>12694</v>
      </c>
    </row>
    <row r="5587" spans="2:16" x14ac:dyDescent="0.25">
      <c r="B5587" t="s">
        <v>5592</v>
      </c>
      <c r="C5587" s="119" t="s">
        <v>60</v>
      </c>
      <c r="D5587" t="s">
        <v>11537</v>
      </c>
      <c r="E5587" t="s">
        <v>11530</v>
      </c>
      <c r="F5587" t="s">
        <v>11540</v>
      </c>
      <c r="G5587" t="s">
        <v>61</v>
      </c>
      <c r="H5587" t="s">
        <v>18</v>
      </c>
      <c r="I5587" t="s">
        <v>11541</v>
      </c>
      <c r="J5587">
        <v>2016</v>
      </c>
      <c r="K5587">
        <v>618.15</v>
      </c>
      <c r="L5587">
        <v>23</v>
      </c>
      <c r="M5587">
        <v>1</v>
      </c>
      <c r="N5587">
        <f t="shared" si="214"/>
        <v>0</v>
      </c>
      <c r="O5587">
        <f t="shared" si="215"/>
        <v>0</v>
      </c>
      <c r="P5587" t="s">
        <v>12694</v>
      </c>
    </row>
    <row r="5588" spans="2:16" x14ac:dyDescent="0.25">
      <c r="B5588" t="s">
        <v>5593</v>
      </c>
      <c r="C5588" s="119" t="s">
        <v>60</v>
      </c>
      <c r="D5588" t="s">
        <v>11537</v>
      </c>
      <c r="E5588" t="s">
        <v>11530</v>
      </c>
      <c r="F5588" t="s">
        <v>11540</v>
      </c>
      <c r="G5588" t="s">
        <v>61</v>
      </c>
      <c r="H5588" t="s">
        <v>18</v>
      </c>
      <c r="I5588" t="s">
        <v>11541</v>
      </c>
      <c r="J5588">
        <v>2016</v>
      </c>
      <c r="K5588">
        <v>618.15</v>
      </c>
      <c r="L5588">
        <v>23</v>
      </c>
      <c r="M5588">
        <v>1</v>
      </c>
      <c r="N5588">
        <f t="shared" si="214"/>
        <v>0</v>
      </c>
      <c r="O5588">
        <f t="shared" si="215"/>
        <v>0</v>
      </c>
      <c r="P5588" t="s">
        <v>12694</v>
      </c>
    </row>
    <row r="5589" spans="2:16" x14ac:dyDescent="0.25">
      <c r="B5589" t="s">
        <v>5594</v>
      </c>
      <c r="C5589" s="119" t="s">
        <v>60</v>
      </c>
      <c r="D5589" t="s">
        <v>11537</v>
      </c>
      <c r="E5589" t="s">
        <v>11530</v>
      </c>
      <c r="F5589" t="s">
        <v>11540</v>
      </c>
      <c r="G5589" t="s">
        <v>61</v>
      </c>
      <c r="H5589" t="s">
        <v>18</v>
      </c>
      <c r="I5589" t="s">
        <v>11541</v>
      </c>
      <c r="J5589">
        <v>2016</v>
      </c>
      <c r="K5589">
        <v>2880.38</v>
      </c>
      <c r="L5589">
        <v>18</v>
      </c>
      <c r="M5589">
        <v>1</v>
      </c>
      <c r="N5589">
        <f t="shared" si="214"/>
        <v>0</v>
      </c>
      <c r="O5589">
        <f t="shared" si="215"/>
        <v>0</v>
      </c>
      <c r="P5589" t="s">
        <v>12694</v>
      </c>
    </row>
    <row r="5590" spans="2:16" x14ac:dyDescent="0.25">
      <c r="B5590" t="s">
        <v>5595</v>
      </c>
      <c r="C5590" s="119" t="s">
        <v>60</v>
      </c>
      <c r="D5590" t="s">
        <v>11537</v>
      </c>
      <c r="E5590" t="s">
        <v>11530</v>
      </c>
      <c r="F5590" t="s">
        <v>11540</v>
      </c>
      <c r="G5590" t="s">
        <v>61</v>
      </c>
      <c r="H5590" t="s">
        <v>18</v>
      </c>
      <c r="I5590" t="s">
        <v>11541</v>
      </c>
      <c r="J5590">
        <v>2016</v>
      </c>
      <c r="K5590">
        <v>617.65</v>
      </c>
      <c r="L5590">
        <v>19</v>
      </c>
      <c r="M5590">
        <v>1</v>
      </c>
      <c r="N5590">
        <f t="shared" si="214"/>
        <v>0</v>
      </c>
      <c r="O5590">
        <f t="shared" si="215"/>
        <v>0</v>
      </c>
      <c r="P5590" t="s">
        <v>12694</v>
      </c>
    </row>
    <row r="5591" spans="2:16" x14ac:dyDescent="0.25">
      <c r="B5591" t="s">
        <v>5596</v>
      </c>
      <c r="C5591" s="119" t="s">
        <v>60</v>
      </c>
      <c r="D5591" t="s">
        <v>11537</v>
      </c>
      <c r="E5591" t="s">
        <v>11530</v>
      </c>
      <c r="F5591" t="s">
        <v>11540</v>
      </c>
      <c r="G5591" t="s">
        <v>61</v>
      </c>
      <c r="H5591" t="s">
        <v>18</v>
      </c>
      <c r="I5591" t="s">
        <v>11541</v>
      </c>
      <c r="J5591">
        <v>2016</v>
      </c>
      <c r="K5591">
        <v>617.65</v>
      </c>
      <c r="L5591">
        <v>19</v>
      </c>
      <c r="M5591">
        <v>1</v>
      </c>
      <c r="N5591">
        <f t="shared" si="214"/>
        <v>0</v>
      </c>
      <c r="O5591">
        <f t="shared" si="215"/>
        <v>0</v>
      </c>
      <c r="P5591" t="s">
        <v>12694</v>
      </c>
    </row>
    <row r="5592" spans="2:16" x14ac:dyDescent="0.25">
      <c r="B5592" t="s">
        <v>5597</v>
      </c>
      <c r="C5592" s="119" t="s">
        <v>60</v>
      </c>
      <c r="D5592" t="s">
        <v>11537</v>
      </c>
      <c r="E5592" t="s">
        <v>11530</v>
      </c>
      <c r="F5592" t="s">
        <v>11540</v>
      </c>
      <c r="G5592" t="s">
        <v>61</v>
      </c>
      <c r="H5592" t="s">
        <v>18</v>
      </c>
      <c r="I5592" t="s">
        <v>11541</v>
      </c>
      <c r="J5592">
        <v>2016</v>
      </c>
      <c r="K5592">
        <v>617.65</v>
      </c>
      <c r="L5592">
        <v>19</v>
      </c>
      <c r="M5592">
        <v>1</v>
      </c>
      <c r="N5592">
        <f t="shared" si="214"/>
        <v>0</v>
      </c>
      <c r="O5592">
        <f t="shared" si="215"/>
        <v>0</v>
      </c>
      <c r="P5592" t="s">
        <v>12694</v>
      </c>
    </row>
    <row r="5593" spans="2:16" x14ac:dyDescent="0.25">
      <c r="B5593" t="s">
        <v>5598</v>
      </c>
      <c r="C5593" s="119" t="s">
        <v>60</v>
      </c>
      <c r="D5593" t="s">
        <v>11537</v>
      </c>
      <c r="E5593" t="s">
        <v>11530</v>
      </c>
      <c r="F5593" t="s">
        <v>11540</v>
      </c>
      <c r="G5593" t="s">
        <v>61</v>
      </c>
      <c r="H5593" t="s">
        <v>18</v>
      </c>
      <c r="I5593" t="s">
        <v>11541</v>
      </c>
      <c r="J5593">
        <v>2016</v>
      </c>
      <c r="K5593">
        <v>617.98</v>
      </c>
      <c r="L5593">
        <v>31</v>
      </c>
      <c r="M5593">
        <v>1</v>
      </c>
      <c r="N5593">
        <f t="shared" si="214"/>
        <v>0</v>
      </c>
      <c r="O5593">
        <f t="shared" si="215"/>
        <v>0</v>
      </c>
      <c r="P5593" t="s">
        <v>12694</v>
      </c>
    </row>
    <row r="5594" spans="2:16" x14ac:dyDescent="0.25">
      <c r="B5594" t="s">
        <v>5599</v>
      </c>
      <c r="C5594" s="119" t="s">
        <v>60</v>
      </c>
      <c r="D5594" t="s">
        <v>11537</v>
      </c>
      <c r="E5594" t="s">
        <v>11530</v>
      </c>
      <c r="F5594" t="s">
        <v>11540</v>
      </c>
      <c r="G5594" t="s">
        <v>61</v>
      </c>
      <c r="H5594" t="s">
        <v>18</v>
      </c>
      <c r="I5594" t="s">
        <v>11541</v>
      </c>
      <c r="J5594">
        <v>2016</v>
      </c>
      <c r="K5594">
        <v>581.91999999999996</v>
      </c>
      <c r="L5594">
        <v>20</v>
      </c>
      <c r="M5594">
        <v>1</v>
      </c>
      <c r="N5594">
        <f t="shared" si="214"/>
        <v>0</v>
      </c>
      <c r="O5594">
        <f t="shared" si="215"/>
        <v>0</v>
      </c>
      <c r="P5594" t="s">
        <v>12694</v>
      </c>
    </row>
    <row r="5595" spans="2:16" x14ac:dyDescent="0.25">
      <c r="B5595" t="s">
        <v>5600</v>
      </c>
      <c r="C5595" s="119" t="s">
        <v>60</v>
      </c>
      <c r="D5595" t="s">
        <v>11537</v>
      </c>
      <c r="E5595" t="s">
        <v>11530</v>
      </c>
      <c r="F5595" t="s">
        <v>11540</v>
      </c>
      <c r="G5595" t="s">
        <v>61</v>
      </c>
      <c r="H5595" t="s">
        <v>18</v>
      </c>
      <c r="I5595" t="s">
        <v>11541</v>
      </c>
      <c r="J5595">
        <v>2016</v>
      </c>
      <c r="K5595">
        <v>617.74</v>
      </c>
      <c r="L5595">
        <v>29</v>
      </c>
      <c r="M5595">
        <v>1</v>
      </c>
      <c r="N5595">
        <f t="shared" si="214"/>
        <v>0</v>
      </c>
      <c r="O5595">
        <f t="shared" si="215"/>
        <v>0</v>
      </c>
      <c r="P5595" t="s">
        <v>12694</v>
      </c>
    </row>
    <row r="5596" spans="2:16" x14ac:dyDescent="0.25">
      <c r="B5596" t="s">
        <v>5601</v>
      </c>
      <c r="C5596" s="119" t="s">
        <v>60</v>
      </c>
      <c r="D5596" t="s">
        <v>11537</v>
      </c>
      <c r="E5596" t="s">
        <v>11530</v>
      </c>
      <c r="F5596" t="s">
        <v>11540</v>
      </c>
      <c r="G5596" t="s">
        <v>61</v>
      </c>
      <c r="H5596" t="s">
        <v>18</v>
      </c>
      <c r="I5596" t="s">
        <v>11541</v>
      </c>
      <c r="J5596">
        <v>2016</v>
      </c>
      <c r="K5596">
        <v>622.91999999999996</v>
      </c>
      <c r="L5596">
        <v>57</v>
      </c>
      <c r="M5596">
        <v>1</v>
      </c>
      <c r="N5596">
        <f t="shared" si="214"/>
        <v>0</v>
      </c>
      <c r="O5596">
        <f t="shared" si="215"/>
        <v>0</v>
      </c>
      <c r="P5596" t="s">
        <v>12694</v>
      </c>
    </row>
    <row r="5597" spans="2:16" x14ac:dyDescent="0.25">
      <c r="B5597" t="s">
        <v>5602</v>
      </c>
      <c r="C5597" s="119" t="s">
        <v>60</v>
      </c>
      <c r="D5597" t="s">
        <v>11537</v>
      </c>
      <c r="E5597" t="s">
        <v>11530</v>
      </c>
      <c r="F5597" t="s">
        <v>11540</v>
      </c>
      <c r="G5597" t="s">
        <v>61</v>
      </c>
      <c r="H5597" t="s">
        <v>18</v>
      </c>
      <c r="I5597" t="s">
        <v>11541</v>
      </c>
      <c r="J5597">
        <v>2016</v>
      </c>
      <c r="K5597">
        <v>618.55999999999995</v>
      </c>
      <c r="L5597">
        <v>23</v>
      </c>
      <c r="M5597">
        <v>1</v>
      </c>
      <c r="N5597">
        <f t="shared" si="214"/>
        <v>0</v>
      </c>
      <c r="O5597">
        <f t="shared" si="215"/>
        <v>0</v>
      </c>
      <c r="P5597" t="s">
        <v>12694</v>
      </c>
    </row>
    <row r="5598" spans="2:16" x14ac:dyDescent="0.25">
      <c r="B5598" t="s">
        <v>5603</v>
      </c>
      <c r="C5598" s="119" t="s">
        <v>60</v>
      </c>
      <c r="D5598" t="s">
        <v>11537</v>
      </c>
      <c r="E5598" t="s">
        <v>11530</v>
      </c>
      <c r="F5598" t="s">
        <v>11540</v>
      </c>
      <c r="G5598" t="s">
        <v>61</v>
      </c>
      <c r="H5598" t="s">
        <v>18</v>
      </c>
      <c r="I5598" t="s">
        <v>11541</v>
      </c>
      <c r="J5598">
        <v>2016</v>
      </c>
      <c r="K5598">
        <v>587.01</v>
      </c>
      <c r="L5598">
        <v>48</v>
      </c>
      <c r="M5598">
        <v>1</v>
      </c>
      <c r="N5598">
        <f t="shared" si="214"/>
        <v>0</v>
      </c>
      <c r="O5598">
        <f t="shared" si="215"/>
        <v>0</v>
      </c>
      <c r="P5598" t="s">
        <v>12694</v>
      </c>
    </row>
    <row r="5599" spans="2:16" x14ac:dyDescent="0.25">
      <c r="B5599" t="s">
        <v>5604</v>
      </c>
      <c r="C5599" s="119" t="s">
        <v>60</v>
      </c>
      <c r="D5599" t="s">
        <v>11537</v>
      </c>
      <c r="E5599" t="s">
        <v>11530</v>
      </c>
      <c r="F5599" t="s">
        <v>11540</v>
      </c>
      <c r="G5599" t="s">
        <v>61</v>
      </c>
      <c r="H5599" t="s">
        <v>18</v>
      </c>
      <c r="I5599" t="s">
        <v>11541</v>
      </c>
      <c r="J5599">
        <v>2016</v>
      </c>
      <c r="K5599">
        <v>585.35</v>
      </c>
      <c r="L5599">
        <v>35</v>
      </c>
      <c r="M5599">
        <v>1</v>
      </c>
      <c r="N5599">
        <f t="shared" si="214"/>
        <v>0</v>
      </c>
      <c r="O5599">
        <f t="shared" si="215"/>
        <v>0</v>
      </c>
      <c r="P5599" t="s">
        <v>12694</v>
      </c>
    </row>
    <row r="5600" spans="2:16" x14ac:dyDescent="0.25">
      <c r="B5600" t="s">
        <v>5605</v>
      </c>
      <c r="C5600" s="119" t="s">
        <v>60</v>
      </c>
      <c r="D5600" t="s">
        <v>11537</v>
      </c>
      <c r="E5600" t="s">
        <v>11530</v>
      </c>
      <c r="F5600" t="s">
        <v>11540</v>
      </c>
      <c r="G5600" t="s">
        <v>61</v>
      </c>
      <c r="H5600" t="s">
        <v>18</v>
      </c>
      <c r="I5600" t="s">
        <v>11541</v>
      </c>
      <c r="J5600">
        <v>2016</v>
      </c>
      <c r="K5600">
        <v>619.72</v>
      </c>
      <c r="L5600">
        <v>32</v>
      </c>
      <c r="M5600">
        <v>1</v>
      </c>
      <c r="N5600">
        <f t="shared" si="214"/>
        <v>0</v>
      </c>
      <c r="O5600">
        <f t="shared" si="215"/>
        <v>0</v>
      </c>
      <c r="P5600" t="s">
        <v>12694</v>
      </c>
    </row>
    <row r="5601" spans="2:16" x14ac:dyDescent="0.25">
      <c r="B5601" t="s">
        <v>5606</v>
      </c>
      <c r="C5601" s="119" t="s">
        <v>60</v>
      </c>
      <c r="D5601" t="s">
        <v>11537</v>
      </c>
      <c r="E5601" t="s">
        <v>11530</v>
      </c>
      <c r="F5601" t="s">
        <v>11540</v>
      </c>
      <c r="G5601" t="s">
        <v>61</v>
      </c>
      <c r="H5601" t="s">
        <v>18</v>
      </c>
      <c r="I5601" t="s">
        <v>11541</v>
      </c>
      <c r="J5601">
        <v>2016</v>
      </c>
      <c r="K5601">
        <v>619.98</v>
      </c>
      <c r="L5601">
        <v>34</v>
      </c>
      <c r="M5601">
        <v>1</v>
      </c>
      <c r="N5601">
        <f t="shared" si="214"/>
        <v>0</v>
      </c>
      <c r="O5601">
        <f t="shared" si="215"/>
        <v>0</v>
      </c>
      <c r="P5601" t="s">
        <v>12694</v>
      </c>
    </row>
    <row r="5602" spans="2:16" x14ac:dyDescent="0.25">
      <c r="B5602" t="s">
        <v>5607</v>
      </c>
      <c r="C5602" s="119" t="s">
        <v>60</v>
      </c>
      <c r="D5602" t="s">
        <v>11546</v>
      </c>
      <c r="E5602" t="s">
        <v>11530</v>
      </c>
      <c r="F5602" t="s">
        <v>11540</v>
      </c>
      <c r="G5602" t="s">
        <v>61</v>
      </c>
      <c r="H5602" t="s">
        <v>18</v>
      </c>
      <c r="I5602" t="s">
        <v>11533</v>
      </c>
      <c r="J5602">
        <v>2016</v>
      </c>
      <c r="K5602">
        <v>621.64</v>
      </c>
      <c r="L5602">
        <v>47</v>
      </c>
      <c r="M5602">
        <v>1</v>
      </c>
      <c r="N5602">
        <f t="shared" si="214"/>
        <v>0</v>
      </c>
      <c r="O5602">
        <f t="shared" si="215"/>
        <v>0</v>
      </c>
      <c r="P5602" t="s">
        <v>12693</v>
      </c>
    </row>
    <row r="5603" spans="2:16" x14ac:dyDescent="0.25">
      <c r="B5603" t="s">
        <v>5608</v>
      </c>
      <c r="C5603" s="119" t="s">
        <v>60</v>
      </c>
      <c r="D5603" t="s">
        <v>11550</v>
      </c>
      <c r="E5603" t="s">
        <v>11530</v>
      </c>
      <c r="F5603" t="s">
        <v>11540</v>
      </c>
      <c r="G5603" t="s">
        <v>61</v>
      </c>
      <c r="H5603" t="s">
        <v>18</v>
      </c>
      <c r="I5603" t="s">
        <v>11541</v>
      </c>
      <c r="J5603">
        <v>2016</v>
      </c>
      <c r="K5603">
        <v>748.91</v>
      </c>
      <c r="L5603">
        <v>19</v>
      </c>
      <c r="M5603">
        <v>1</v>
      </c>
      <c r="N5603">
        <f t="shared" si="214"/>
        <v>0</v>
      </c>
      <c r="O5603">
        <f t="shared" si="215"/>
        <v>0</v>
      </c>
      <c r="P5603" t="s">
        <v>12694</v>
      </c>
    </row>
    <row r="5604" spans="2:16" x14ac:dyDescent="0.25">
      <c r="B5604" t="s">
        <v>5609</v>
      </c>
      <c r="C5604" s="119" t="s">
        <v>60</v>
      </c>
      <c r="D5604" t="s">
        <v>11550</v>
      </c>
      <c r="E5604" t="s">
        <v>11530</v>
      </c>
      <c r="F5604" t="s">
        <v>11540</v>
      </c>
      <c r="G5604" t="s">
        <v>61</v>
      </c>
      <c r="H5604" t="s">
        <v>18</v>
      </c>
      <c r="I5604" t="s">
        <v>11533</v>
      </c>
      <c r="J5604">
        <v>2016</v>
      </c>
      <c r="K5604">
        <v>618.85</v>
      </c>
      <c r="L5604">
        <v>22</v>
      </c>
      <c r="M5604">
        <v>1</v>
      </c>
      <c r="N5604">
        <f t="shared" si="214"/>
        <v>0</v>
      </c>
      <c r="O5604">
        <f t="shared" si="215"/>
        <v>0</v>
      </c>
      <c r="P5604" t="s">
        <v>12694</v>
      </c>
    </row>
    <row r="5605" spans="2:16" x14ac:dyDescent="0.25">
      <c r="B5605" t="s">
        <v>5610</v>
      </c>
      <c r="C5605" s="119" t="s">
        <v>60</v>
      </c>
      <c r="D5605" t="s">
        <v>11537</v>
      </c>
      <c r="E5605" t="s">
        <v>11530</v>
      </c>
      <c r="F5605" t="s">
        <v>11540</v>
      </c>
      <c r="G5605" t="s">
        <v>61</v>
      </c>
      <c r="H5605" t="s">
        <v>18</v>
      </c>
      <c r="I5605" t="s">
        <v>11541</v>
      </c>
      <c r="J5605">
        <v>2016</v>
      </c>
      <c r="K5605">
        <v>648.87</v>
      </c>
      <c r="L5605">
        <v>26</v>
      </c>
      <c r="M5605">
        <v>1</v>
      </c>
      <c r="N5605">
        <f t="shared" si="214"/>
        <v>0</v>
      </c>
      <c r="O5605">
        <f t="shared" si="215"/>
        <v>0</v>
      </c>
      <c r="P5605" t="s">
        <v>12694</v>
      </c>
    </row>
    <row r="5606" spans="2:16" x14ac:dyDescent="0.25">
      <c r="B5606" t="s">
        <v>5611</v>
      </c>
      <c r="C5606" s="119" t="s">
        <v>60</v>
      </c>
      <c r="D5606" t="s">
        <v>11550</v>
      </c>
      <c r="E5606" t="s">
        <v>11530</v>
      </c>
      <c r="F5606" t="s">
        <v>11540</v>
      </c>
      <c r="G5606" t="s">
        <v>61</v>
      </c>
      <c r="H5606" t="s">
        <v>18</v>
      </c>
      <c r="I5606" t="s">
        <v>11541</v>
      </c>
      <c r="J5606">
        <v>2016</v>
      </c>
      <c r="K5606">
        <v>620.02</v>
      </c>
      <c r="L5606">
        <v>53</v>
      </c>
      <c r="M5606">
        <v>1</v>
      </c>
      <c r="N5606">
        <f t="shared" si="214"/>
        <v>0</v>
      </c>
      <c r="O5606">
        <f t="shared" si="215"/>
        <v>0</v>
      </c>
      <c r="P5606" t="s">
        <v>12694</v>
      </c>
    </row>
    <row r="5607" spans="2:16" x14ac:dyDescent="0.25">
      <c r="B5607" t="s">
        <v>5612</v>
      </c>
      <c r="C5607" s="119" t="s">
        <v>60</v>
      </c>
      <c r="D5607" t="s">
        <v>11550</v>
      </c>
      <c r="E5607" t="s">
        <v>11530</v>
      </c>
      <c r="F5607" t="s">
        <v>11540</v>
      </c>
      <c r="G5607" t="s">
        <v>61</v>
      </c>
      <c r="H5607" t="s">
        <v>18</v>
      </c>
      <c r="I5607" t="s">
        <v>11541</v>
      </c>
      <c r="J5607">
        <v>2016</v>
      </c>
      <c r="K5607">
        <v>620.02</v>
      </c>
      <c r="L5607">
        <v>53</v>
      </c>
      <c r="M5607">
        <v>1</v>
      </c>
      <c r="N5607">
        <f t="shared" si="214"/>
        <v>0</v>
      </c>
      <c r="O5607">
        <f t="shared" si="215"/>
        <v>0</v>
      </c>
      <c r="P5607" t="s">
        <v>12694</v>
      </c>
    </row>
    <row r="5608" spans="2:16" x14ac:dyDescent="0.25">
      <c r="B5608" t="s">
        <v>5613</v>
      </c>
      <c r="C5608" s="119" t="s">
        <v>60</v>
      </c>
      <c r="D5608" t="s">
        <v>11550</v>
      </c>
      <c r="E5608" t="s">
        <v>11530</v>
      </c>
      <c r="F5608" t="s">
        <v>11540</v>
      </c>
      <c r="G5608" t="s">
        <v>61</v>
      </c>
      <c r="H5608" t="s">
        <v>18</v>
      </c>
      <c r="I5608" t="s">
        <v>11541</v>
      </c>
      <c r="J5608">
        <v>2016</v>
      </c>
      <c r="K5608">
        <v>581.44000000000005</v>
      </c>
      <c r="L5608">
        <v>22</v>
      </c>
      <c r="M5608">
        <v>1</v>
      </c>
      <c r="N5608">
        <f t="shared" si="214"/>
        <v>0</v>
      </c>
      <c r="O5608">
        <f t="shared" si="215"/>
        <v>0</v>
      </c>
      <c r="P5608" t="s">
        <v>12694</v>
      </c>
    </row>
    <row r="5609" spans="2:16" x14ac:dyDescent="0.25">
      <c r="B5609" t="s">
        <v>5614</v>
      </c>
      <c r="C5609" s="119" t="s">
        <v>60</v>
      </c>
      <c r="D5609" t="s">
        <v>11550</v>
      </c>
      <c r="E5609" t="s">
        <v>11530</v>
      </c>
      <c r="F5609" t="s">
        <v>11540</v>
      </c>
      <c r="G5609" t="s">
        <v>61</v>
      </c>
      <c r="H5609" t="s">
        <v>18</v>
      </c>
      <c r="I5609" t="s">
        <v>11541</v>
      </c>
      <c r="J5609">
        <v>2016</v>
      </c>
      <c r="K5609">
        <v>581.44000000000005</v>
      </c>
      <c r="L5609">
        <v>22</v>
      </c>
      <c r="M5609">
        <v>1</v>
      </c>
      <c r="N5609">
        <f t="shared" si="214"/>
        <v>0</v>
      </c>
      <c r="O5609">
        <f t="shared" si="215"/>
        <v>0</v>
      </c>
      <c r="P5609" t="s">
        <v>12694</v>
      </c>
    </row>
    <row r="5610" spans="2:16" x14ac:dyDescent="0.25">
      <c r="B5610" t="s">
        <v>5615</v>
      </c>
      <c r="C5610" s="119" t="s">
        <v>60</v>
      </c>
      <c r="D5610" t="s">
        <v>11550</v>
      </c>
      <c r="E5610" t="s">
        <v>11530</v>
      </c>
      <c r="F5610" t="s">
        <v>11540</v>
      </c>
      <c r="G5610" t="s">
        <v>61</v>
      </c>
      <c r="H5610" t="s">
        <v>18</v>
      </c>
      <c r="I5610" t="s">
        <v>11533</v>
      </c>
      <c r="J5610">
        <v>2016</v>
      </c>
      <c r="K5610">
        <v>618.08000000000004</v>
      </c>
      <c r="L5610">
        <v>19</v>
      </c>
      <c r="M5610">
        <v>1</v>
      </c>
      <c r="N5610">
        <f t="shared" si="214"/>
        <v>0</v>
      </c>
      <c r="O5610">
        <f t="shared" si="215"/>
        <v>0</v>
      </c>
      <c r="P5610" t="s">
        <v>12694</v>
      </c>
    </row>
    <row r="5611" spans="2:16" x14ac:dyDescent="0.25">
      <c r="B5611" t="s">
        <v>5616</v>
      </c>
      <c r="C5611" s="119" t="s">
        <v>60</v>
      </c>
      <c r="D5611" t="s">
        <v>11537</v>
      </c>
      <c r="E5611" t="s">
        <v>11530</v>
      </c>
      <c r="F5611" t="s">
        <v>11540</v>
      </c>
      <c r="G5611" t="s">
        <v>61</v>
      </c>
      <c r="H5611" t="s">
        <v>18</v>
      </c>
      <c r="I5611" t="s">
        <v>11541</v>
      </c>
      <c r="J5611">
        <v>2016</v>
      </c>
      <c r="K5611">
        <v>647.82000000000005</v>
      </c>
      <c r="L5611">
        <v>14</v>
      </c>
      <c r="M5611">
        <v>1</v>
      </c>
      <c r="N5611">
        <f t="shared" si="214"/>
        <v>0</v>
      </c>
      <c r="O5611">
        <f t="shared" si="215"/>
        <v>0</v>
      </c>
      <c r="P5611" t="s">
        <v>12694</v>
      </c>
    </row>
    <row r="5612" spans="2:16" x14ac:dyDescent="0.25">
      <c r="B5612" t="s">
        <v>5617</v>
      </c>
      <c r="C5612" s="119" t="s">
        <v>60</v>
      </c>
      <c r="D5612" t="s">
        <v>11537</v>
      </c>
      <c r="E5612" t="s">
        <v>11530</v>
      </c>
      <c r="F5612" t="s">
        <v>11540</v>
      </c>
      <c r="G5612" t="s">
        <v>61</v>
      </c>
      <c r="H5612" t="s">
        <v>18</v>
      </c>
      <c r="I5612" t="s">
        <v>11541</v>
      </c>
      <c r="J5612">
        <v>2016</v>
      </c>
      <c r="K5612">
        <v>617.1</v>
      </c>
      <c r="L5612">
        <v>21</v>
      </c>
      <c r="M5612">
        <v>1</v>
      </c>
      <c r="N5612">
        <f t="shared" si="214"/>
        <v>0</v>
      </c>
      <c r="O5612">
        <f t="shared" si="215"/>
        <v>0</v>
      </c>
      <c r="P5612" t="s">
        <v>12694</v>
      </c>
    </row>
    <row r="5613" spans="2:16" x14ac:dyDescent="0.25">
      <c r="B5613" t="s">
        <v>5618</v>
      </c>
      <c r="C5613" s="119" t="s">
        <v>60</v>
      </c>
      <c r="D5613" t="s">
        <v>11537</v>
      </c>
      <c r="E5613" t="s">
        <v>11530</v>
      </c>
      <c r="F5613" t="s">
        <v>11540</v>
      </c>
      <c r="G5613" t="s">
        <v>61</v>
      </c>
      <c r="H5613" t="s">
        <v>18</v>
      </c>
      <c r="I5613" t="s">
        <v>11541</v>
      </c>
      <c r="J5613">
        <v>2016</v>
      </c>
      <c r="K5613">
        <v>616.97</v>
      </c>
      <c r="L5613">
        <v>20</v>
      </c>
      <c r="M5613">
        <v>1</v>
      </c>
      <c r="N5613">
        <f t="shared" si="214"/>
        <v>0</v>
      </c>
      <c r="O5613">
        <f t="shared" si="215"/>
        <v>0</v>
      </c>
      <c r="P5613" t="s">
        <v>12694</v>
      </c>
    </row>
    <row r="5614" spans="2:16" x14ac:dyDescent="0.25">
      <c r="B5614" t="s">
        <v>5619</v>
      </c>
      <c r="C5614" s="119" t="s">
        <v>60</v>
      </c>
      <c r="D5614" t="s">
        <v>11550</v>
      </c>
      <c r="E5614" t="s">
        <v>11530</v>
      </c>
      <c r="F5614" t="s">
        <v>11540</v>
      </c>
      <c r="G5614" t="s">
        <v>61</v>
      </c>
      <c r="H5614" t="s">
        <v>18</v>
      </c>
      <c r="I5614" t="s">
        <v>11541</v>
      </c>
      <c r="J5614">
        <v>2016</v>
      </c>
      <c r="K5614">
        <v>617.33000000000004</v>
      </c>
      <c r="L5614">
        <v>32</v>
      </c>
      <c r="M5614">
        <v>1</v>
      </c>
      <c r="N5614">
        <f t="shared" si="214"/>
        <v>0</v>
      </c>
      <c r="O5614">
        <f t="shared" si="215"/>
        <v>0</v>
      </c>
      <c r="P5614" t="s">
        <v>12694</v>
      </c>
    </row>
    <row r="5615" spans="2:16" x14ac:dyDescent="0.25">
      <c r="B5615" t="s">
        <v>5620</v>
      </c>
      <c r="C5615" s="119" t="s">
        <v>60</v>
      </c>
      <c r="D5615" t="s">
        <v>11550</v>
      </c>
      <c r="E5615" t="s">
        <v>11530</v>
      </c>
      <c r="F5615" t="s">
        <v>11540</v>
      </c>
      <c r="G5615" t="s">
        <v>61</v>
      </c>
      <c r="H5615" t="s">
        <v>18</v>
      </c>
      <c r="I5615" t="s">
        <v>11541</v>
      </c>
      <c r="J5615">
        <v>2016</v>
      </c>
      <c r="K5615">
        <v>617.72</v>
      </c>
      <c r="L5615">
        <v>35</v>
      </c>
      <c r="M5615">
        <v>1</v>
      </c>
      <c r="N5615">
        <f t="shared" si="214"/>
        <v>0</v>
      </c>
      <c r="O5615">
        <f t="shared" si="215"/>
        <v>0</v>
      </c>
      <c r="P5615" t="s">
        <v>12694</v>
      </c>
    </row>
    <row r="5616" spans="2:16" x14ac:dyDescent="0.25">
      <c r="B5616" t="s">
        <v>5621</v>
      </c>
      <c r="C5616" s="119" t="s">
        <v>60</v>
      </c>
      <c r="D5616" t="s">
        <v>11537</v>
      </c>
      <c r="E5616" t="s">
        <v>11530</v>
      </c>
      <c r="F5616" t="s">
        <v>11540</v>
      </c>
      <c r="G5616" t="s">
        <v>61</v>
      </c>
      <c r="H5616" t="s">
        <v>18</v>
      </c>
      <c r="I5616" t="s">
        <v>11541</v>
      </c>
      <c r="J5616">
        <v>2016</v>
      </c>
      <c r="K5616">
        <v>647.55999999999995</v>
      </c>
      <c r="L5616">
        <v>22</v>
      </c>
      <c r="M5616">
        <v>1</v>
      </c>
      <c r="N5616">
        <f t="shared" si="214"/>
        <v>0</v>
      </c>
      <c r="O5616">
        <f t="shared" si="215"/>
        <v>0</v>
      </c>
      <c r="P5616" t="s">
        <v>12694</v>
      </c>
    </row>
    <row r="5617" spans="2:16" x14ac:dyDescent="0.25">
      <c r="B5617" t="s">
        <v>5622</v>
      </c>
      <c r="C5617" s="119" t="s">
        <v>60</v>
      </c>
      <c r="D5617" t="s">
        <v>11537</v>
      </c>
      <c r="E5617" t="s">
        <v>11530</v>
      </c>
      <c r="F5617" t="s">
        <v>11540</v>
      </c>
      <c r="G5617" t="s">
        <v>61</v>
      </c>
      <c r="H5617" t="s">
        <v>18</v>
      </c>
      <c r="I5617" t="s">
        <v>11541</v>
      </c>
      <c r="J5617">
        <v>2016</v>
      </c>
      <c r="K5617">
        <v>647.57000000000005</v>
      </c>
      <c r="L5617">
        <v>22</v>
      </c>
      <c r="M5617">
        <v>1</v>
      </c>
      <c r="N5617">
        <f t="shared" si="214"/>
        <v>0</v>
      </c>
      <c r="O5617">
        <f t="shared" si="215"/>
        <v>0</v>
      </c>
      <c r="P5617" t="s">
        <v>12694</v>
      </c>
    </row>
    <row r="5618" spans="2:16" x14ac:dyDescent="0.25">
      <c r="B5618" t="s">
        <v>5623</v>
      </c>
      <c r="C5618" s="119" t="s">
        <v>60</v>
      </c>
      <c r="D5618" t="s">
        <v>11537</v>
      </c>
      <c r="E5618" t="s">
        <v>11530</v>
      </c>
      <c r="F5618" t="s">
        <v>11540</v>
      </c>
      <c r="G5618" t="s">
        <v>61</v>
      </c>
      <c r="H5618" t="s">
        <v>18</v>
      </c>
      <c r="I5618" t="s">
        <v>11541</v>
      </c>
      <c r="J5618">
        <v>2016</v>
      </c>
      <c r="K5618">
        <v>617.73</v>
      </c>
      <c r="L5618">
        <v>26</v>
      </c>
      <c r="M5618">
        <v>1</v>
      </c>
      <c r="N5618">
        <f t="shared" si="214"/>
        <v>0</v>
      </c>
      <c r="O5618">
        <f t="shared" si="215"/>
        <v>0</v>
      </c>
      <c r="P5618" t="s">
        <v>12694</v>
      </c>
    </row>
    <row r="5619" spans="2:16" x14ac:dyDescent="0.25">
      <c r="B5619" t="s">
        <v>5624</v>
      </c>
      <c r="C5619" s="119" t="s">
        <v>60</v>
      </c>
      <c r="D5619" t="s">
        <v>11537</v>
      </c>
      <c r="E5619" t="s">
        <v>11530</v>
      </c>
      <c r="F5619" t="s">
        <v>11540</v>
      </c>
      <c r="G5619" t="s">
        <v>61</v>
      </c>
      <c r="H5619" t="s">
        <v>18</v>
      </c>
      <c r="I5619" t="s">
        <v>11541</v>
      </c>
      <c r="J5619">
        <v>2016</v>
      </c>
      <c r="K5619">
        <v>648.96</v>
      </c>
      <c r="L5619">
        <v>23</v>
      </c>
      <c r="M5619">
        <v>1</v>
      </c>
      <c r="N5619">
        <f t="shared" si="214"/>
        <v>0</v>
      </c>
      <c r="O5619">
        <f t="shared" si="215"/>
        <v>0</v>
      </c>
      <c r="P5619" t="s">
        <v>12694</v>
      </c>
    </row>
    <row r="5620" spans="2:16" x14ac:dyDescent="0.25">
      <c r="B5620" t="s">
        <v>5625</v>
      </c>
      <c r="C5620" s="119" t="s">
        <v>60</v>
      </c>
      <c r="D5620" t="s">
        <v>11537</v>
      </c>
      <c r="E5620" t="s">
        <v>11530</v>
      </c>
      <c r="F5620" t="s">
        <v>11540</v>
      </c>
      <c r="G5620" t="s">
        <v>61</v>
      </c>
      <c r="H5620" t="s">
        <v>18</v>
      </c>
      <c r="I5620" t="s">
        <v>11541</v>
      </c>
      <c r="J5620">
        <v>2016</v>
      </c>
      <c r="K5620">
        <v>624.04</v>
      </c>
      <c r="L5620">
        <v>77</v>
      </c>
      <c r="M5620">
        <v>1</v>
      </c>
      <c r="N5620">
        <f t="shared" si="214"/>
        <v>0</v>
      </c>
      <c r="O5620">
        <f t="shared" si="215"/>
        <v>0</v>
      </c>
      <c r="P5620" t="s">
        <v>12694</v>
      </c>
    </row>
    <row r="5621" spans="2:16" x14ac:dyDescent="0.25">
      <c r="B5621" t="s">
        <v>5626</v>
      </c>
      <c r="C5621" s="119" t="s">
        <v>60</v>
      </c>
      <c r="D5621" t="s">
        <v>11537</v>
      </c>
      <c r="E5621" t="s">
        <v>11530</v>
      </c>
      <c r="F5621" t="s">
        <v>11540</v>
      </c>
      <c r="G5621" t="s">
        <v>61</v>
      </c>
      <c r="H5621" t="s">
        <v>18</v>
      </c>
      <c r="I5621" t="s">
        <v>11541</v>
      </c>
      <c r="J5621">
        <v>2016</v>
      </c>
      <c r="K5621">
        <v>582.20000000000005</v>
      </c>
      <c r="L5621">
        <v>21</v>
      </c>
      <c r="M5621">
        <v>1</v>
      </c>
      <c r="N5621">
        <f t="shared" si="214"/>
        <v>0</v>
      </c>
      <c r="O5621">
        <f t="shared" si="215"/>
        <v>0</v>
      </c>
      <c r="P5621" t="s">
        <v>12694</v>
      </c>
    </row>
    <row r="5622" spans="2:16" x14ac:dyDescent="0.25">
      <c r="B5622" t="s">
        <v>5627</v>
      </c>
      <c r="C5622" s="119" t="s">
        <v>60</v>
      </c>
      <c r="D5622" t="s">
        <v>11537</v>
      </c>
      <c r="E5622" t="s">
        <v>11530</v>
      </c>
      <c r="F5622" t="s">
        <v>11540</v>
      </c>
      <c r="G5622" t="s">
        <v>61</v>
      </c>
      <c r="H5622" t="s">
        <v>18</v>
      </c>
      <c r="I5622" t="s">
        <v>11541</v>
      </c>
      <c r="J5622">
        <v>2016</v>
      </c>
      <c r="K5622">
        <v>616.98</v>
      </c>
      <c r="L5622">
        <v>22</v>
      </c>
      <c r="M5622">
        <v>1</v>
      </c>
      <c r="N5622">
        <f t="shared" si="214"/>
        <v>0</v>
      </c>
      <c r="O5622">
        <f t="shared" si="215"/>
        <v>0</v>
      </c>
      <c r="P5622" t="s">
        <v>12694</v>
      </c>
    </row>
    <row r="5623" spans="2:16" x14ac:dyDescent="0.25">
      <c r="B5623" t="s">
        <v>5628</v>
      </c>
      <c r="C5623" s="119" t="s">
        <v>60</v>
      </c>
      <c r="D5623" t="s">
        <v>11537</v>
      </c>
      <c r="E5623" t="s">
        <v>11530</v>
      </c>
      <c r="F5623" t="s">
        <v>11540</v>
      </c>
      <c r="G5623" t="s">
        <v>61</v>
      </c>
      <c r="H5623" t="s">
        <v>18</v>
      </c>
      <c r="I5623" t="s">
        <v>11541</v>
      </c>
      <c r="J5623">
        <v>2016</v>
      </c>
      <c r="K5623">
        <v>509.47</v>
      </c>
      <c r="L5623">
        <v>25</v>
      </c>
      <c r="M5623">
        <v>1</v>
      </c>
      <c r="N5623">
        <f t="shared" si="214"/>
        <v>0</v>
      </c>
      <c r="O5623">
        <f t="shared" si="215"/>
        <v>0</v>
      </c>
      <c r="P5623" t="s">
        <v>12694</v>
      </c>
    </row>
    <row r="5624" spans="2:16" x14ac:dyDescent="0.25">
      <c r="B5624" t="s">
        <v>5629</v>
      </c>
      <c r="C5624" s="119" t="s">
        <v>60</v>
      </c>
      <c r="D5624" t="s">
        <v>11539</v>
      </c>
      <c r="E5624" t="s">
        <v>11530</v>
      </c>
      <c r="F5624" t="s">
        <v>11540</v>
      </c>
      <c r="G5624" t="s">
        <v>61</v>
      </c>
      <c r="H5624" t="s">
        <v>18</v>
      </c>
      <c r="I5624" t="s">
        <v>11541</v>
      </c>
      <c r="J5624">
        <v>2016</v>
      </c>
      <c r="K5624">
        <v>616.87</v>
      </c>
      <c r="L5624">
        <v>21</v>
      </c>
      <c r="M5624">
        <v>1</v>
      </c>
      <c r="N5624">
        <f t="shared" si="214"/>
        <v>0</v>
      </c>
      <c r="O5624">
        <f t="shared" si="215"/>
        <v>0</v>
      </c>
      <c r="P5624" t="s">
        <v>12694</v>
      </c>
    </row>
    <row r="5625" spans="2:16" x14ac:dyDescent="0.25">
      <c r="B5625" t="s">
        <v>5630</v>
      </c>
      <c r="C5625" s="119" t="s">
        <v>60</v>
      </c>
      <c r="D5625" t="s">
        <v>11539</v>
      </c>
      <c r="E5625" t="s">
        <v>11530</v>
      </c>
      <c r="F5625" t="s">
        <v>11540</v>
      </c>
      <c r="G5625" t="s">
        <v>61</v>
      </c>
      <c r="H5625" t="s">
        <v>18</v>
      </c>
      <c r="I5625" t="s">
        <v>11541</v>
      </c>
      <c r="J5625">
        <v>2016</v>
      </c>
      <c r="K5625">
        <v>617.12</v>
      </c>
      <c r="L5625">
        <v>23</v>
      </c>
      <c r="M5625">
        <v>1</v>
      </c>
      <c r="N5625">
        <f t="shared" si="214"/>
        <v>0</v>
      </c>
      <c r="O5625">
        <f t="shared" si="215"/>
        <v>0</v>
      </c>
      <c r="P5625" t="s">
        <v>12694</v>
      </c>
    </row>
    <row r="5626" spans="2:16" x14ac:dyDescent="0.25">
      <c r="B5626" t="s">
        <v>5631</v>
      </c>
      <c r="C5626" s="119" t="s">
        <v>60</v>
      </c>
      <c r="D5626" t="s">
        <v>11539</v>
      </c>
      <c r="E5626" t="s">
        <v>11530</v>
      </c>
      <c r="F5626" t="s">
        <v>11540</v>
      </c>
      <c r="G5626" t="s">
        <v>61</v>
      </c>
      <c r="H5626" t="s">
        <v>18</v>
      </c>
      <c r="I5626" t="s">
        <v>11541</v>
      </c>
      <c r="J5626">
        <v>2016</v>
      </c>
      <c r="K5626">
        <v>647.20000000000005</v>
      </c>
      <c r="L5626">
        <v>21</v>
      </c>
      <c r="M5626">
        <v>1</v>
      </c>
      <c r="N5626">
        <f t="shared" si="214"/>
        <v>0</v>
      </c>
      <c r="O5626">
        <f t="shared" si="215"/>
        <v>0</v>
      </c>
      <c r="P5626" t="s">
        <v>12693</v>
      </c>
    </row>
    <row r="5627" spans="2:16" x14ac:dyDescent="0.25">
      <c r="B5627" t="s">
        <v>5632</v>
      </c>
      <c r="C5627" s="119" t="s">
        <v>60</v>
      </c>
      <c r="D5627" t="s">
        <v>11546</v>
      </c>
      <c r="E5627" t="s">
        <v>11530</v>
      </c>
      <c r="F5627" t="s">
        <v>11540</v>
      </c>
      <c r="G5627" t="s">
        <v>61</v>
      </c>
      <c r="H5627" t="s">
        <v>18</v>
      </c>
      <c r="I5627" t="s">
        <v>11533</v>
      </c>
      <c r="J5627">
        <v>2016</v>
      </c>
      <c r="K5627">
        <v>622.66999999999996</v>
      </c>
      <c r="L5627">
        <v>37</v>
      </c>
      <c r="M5627">
        <v>1</v>
      </c>
      <c r="N5627">
        <f t="shared" si="214"/>
        <v>0</v>
      </c>
      <c r="O5627">
        <f t="shared" si="215"/>
        <v>0</v>
      </c>
      <c r="P5627" t="s">
        <v>12693</v>
      </c>
    </row>
    <row r="5628" spans="2:16" x14ac:dyDescent="0.25">
      <c r="B5628" t="s">
        <v>5633</v>
      </c>
      <c r="C5628" s="119" t="s">
        <v>60</v>
      </c>
      <c r="D5628" t="s">
        <v>11542</v>
      </c>
      <c r="E5628" t="s">
        <v>11530</v>
      </c>
      <c r="F5628" t="s">
        <v>11540</v>
      </c>
      <c r="G5628" t="s">
        <v>61</v>
      </c>
      <c r="H5628" t="s">
        <v>18</v>
      </c>
      <c r="I5628" t="s">
        <v>11541</v>
      </c>
      <c r="J5628">
        <v>2016</v>
      </c>
      <c r="K5628">
        <v>648.61</v>
      </c>
      <c r="L5628">
        <v>32</v>
      </c>
      <c r="M5628">
        <v>1</v>
      </c>
      <c r="N5628">
        <f t="shared" si="214"/>
        <v>0</v>
      </c>
      <c r="O5628">
        <f t="shared" si="215"/>
        <v>0</v>
      </c>
      <c r="P5628" t="s">
        <v>12694</v>
      </c>
    </row>
    <row r="5629" spans="2:16" x14ac:dyDescent="0.25">
      <c r="B5629" t="s">
        <v>5634</v>
      </c>
      <c r="C5629" s="119" t="s">
        <v>60</v>
      </c>
      <c r="D5629" t="s">
        <v>11539</v>
      </c>
      <c r="E5629" t="s">
        <v>11530</v>
      </c>
      <c r="F5629" t="s">
        <v>11540</v>
      </c>
      <c r="G5629" t="s">
        <v>61</v>
      </c>
      <c r="H5629" t="s">
        <v>18</v>
      </c>
      <c r="I5629" t="s">
        <v>11541</v>
      </c>
      <c r="J5629">
        <v>2016</v>
      </c>
      <c r="K5629">
        <v>648.84</v>
      </c>
      <c r="L5629">
        <v>34</v>
      </c>
      <c r="M5629">
        <v>1</v>
      </c>
      <c r="N5629">
        <f t="shared" si="214"/>
        <v>0</v>
      </c>
      <c r="O5629">
        <f t="shared" si="215"/>
        <v>0</v>
      </c>
      <c r="P5629" t="s">
        <v>12694</v>
      </c>
    </row>
    <row r="5630" spans="2:16" x14ac:dyDescent="0.25">
      <c r="B5630" t="s">
        <v>5635</v>
      </c>
      <c r="C5630" s="119" t="s">
        <v>60</v>
      </c>
      <c r="D5630" t="s">
        <v>11537</v>
      </c>
      <c r="E5630" t="s">
        <v>11530</v>
      </c>
      <c r="F5630" t="s">
        <v>11540</v>
      </c>
      <c r="G5630" t="s">
        <v>61</v>
      </c>
      <c r="H5630" t="s">
        <v>18</v>
      </c>
      <c r="I5630" t="s">
        <v>11541</v>
      </c>
      <c r="J5630">
        <v>2016</v>
      </c>
      <c r="K5630">
        <v>587.64</v>
      </c>
      <c r="L5630">
        <v>60</v>
      </c>
      <c r="M5630">
        <v>1</v>
      </c>
      <c r="N5630">
        <f t="shared" si="214"/>
        <v>0</v>
      </c>
      <c r="O5630">
        <f t="shared" si="215"/>
        <v>0</v>
      </c>
      <c r="P5630" t="s">
        <v>12694</v>
      </c>
    </row>
    <row r="5631" spans="2:16" x14ac:dyDescent="0.25">
      <c r="B5631" t="s">
        <v>5636</v>
      </c>
      <c r="C5631" s="119" t="s">
        <v>60</v>
      </c>
      <c r="D5631" t="s">
        <v>11537</v>
      </c>
      <c r="E5631" t="s">
        <v>11530</v>
      </c>
      <c r="F5631" t="s">
        <v>11540</v>
      </c>
      <c r="G5631" t="s">
        <v>61</v>
      </c>
      <c r="H5631" t="s">
        <v>18</v>
      </c>
      <c r="I5631" t="s">
        <v>11541</v>
      </c>
      <c r="J5631">
        <v>2016</v>
      </c>
      <c r="K5631">
        <v>617.1</v>
      </c>
      <c r="L5631">
        <v>21</v>
      </c>
      <c r="M5631">
        <v>1</v>
      </c>
      <c r="N5631">
        <f t="shared" si="214"/>
        <v>0</v>
      </c>
      <c r="O5631">
        <f t="shared" si="215"/>
        <v>0</v>
      </c>
      <c r="P5631" t="s">
        <v>12694</v>
      </c>
    </row>
    <row r="5632" spans="2:16" x14ac:dyDescent="0.25">
      <c r="B5632" t="s">
        <v>5637</v>
      </c>
      <c r="C5632" s="119" t="s">
        <v>60</v>
      </c>
      <c r="D5632" t="s">
        <v>11537</v>
      </c>
      <c r="E5632" t="s">
        <v>11530</v>
      </c>
      <c r="F5632" t="s">
        <v>11540</v>
      </c>
      <c r="G5632" t="s">
        <v>61</v>
      </c>
      <c r="H5632" t="s">
        <v>18</v>
      </c>
      <c r="I5632" t="s">
        <v>11541</v>
      </c>
      <c r="J5632">
        <v>2016</v>
      </c>
      <c r="K5632">
        <v>618.25</v>
      </c>
      <c r="L5632">
        <v>30</v>
      </c>
      <c r="M5632">
        <v>1</v>
      </c>
      <c r="N5632">
        <f t="shared" si="214"/>
        <v>0</v>
      </c>
      <c r="O5632">
        <f t="shared" si="215"/>
        <v>0</v>
      </c>
      <c r="P5632" t="s">
        <v>12694</v>
      </c>
    </row>
    <row r="5633" spans="2:16" x14ac:dyDescent="0.25">
      <c r="B5633" t="s">
        <v>5638</v>
      </c>
      <c r="C5633" s="119" t="s">
        <v>60</v>
      </c>
      <c r="D5633" t="s">
        <v>11537</v>
      </c>
      <c r="E5633" t="s">
        <v>11530</v>
      </c>
      <c r="F5633" t="s">
        <v>11540</v>
      </c>
      <c r="G5633" t="s">
        <v>61</v>
      </c>
      <c r="H5633" t="s">
        <v>18</v>
      </c>
      <c r="I5633" t="s">
        <v>11541</v>
      </c>
      <c r="J5633">
        <v>2016</v>
      </c>
      <c r="K5633">
        <v>650.74</v>
      </c>
      <c r="L5633">
        <v>52</v>
      </c>
      <c r="M5633">
        <v>1</v>
      </c>
      <c r="N5633">
        <f t="shared" si="214"/>
        <v>0</v>
      </c>
      <c r="O5633">
        <f t="shared" si="215"/>
        <v>0</v>
      </c>
      <c r="P5633" t="s">
        <v>12694</v>
      </c>
    </row>
    <row r="5634" spans="2:16" x14ac:dyDescent="0.25">
      <c r="B5634" t="s">
        <v>5639</v>
      </c>
      <c r="C5634" s="119" t="s">
        <v>60</v>
      </c>
      <c r="D5634" t="s">
        <v>11537</v>
      </c>
      <c r="E5634" t="s">
        <v>11530</v>
      </c>
      <c r="F5634" t="s">
        <v>11540</v>
      </c>
      <c r="G5634" t="s">
        <v>61</v>
      </c>
      <c r="H5634" t="s">
        <v>18</v>
      </c>
      <c r="I5634" t="s">
        <v>11541</v>
      </c>
      <c r="J5634">
        <v>2016</v>
      </c>
      <c r="K5634">
        <v>647.23</v>
      </c>
      <c r="L5634">
        <v>23</v>
      </c>
      <c r="M5634">
        <v>1</v>
      </c>
      <c r="N5634">
        <f t="shared" si="214"/>
        <v>0</v>
      </c>
      <c r="O5634">
        <f t="shared" si="215"/>
        <v>0</v>
      </c>
      <c r="P5634" t="s">
        <v>12694</v>
      </c>
    </row>
    <row r="5635" spans="2:16" x14ac:dyDescent="0.25">
      <c r="B5635" t="s">
        <v>5640</v>
      </c>
      <c r="C5635" s="119" t="s">
        <v>60</v>
      </c>
      <c r="D5635" t="s">
        <v>11537</v>
      </c>
      <c r="E5635" t="s">
        <v>11530</v>
      </c>
      <c r="F5635" t="s">
        <v>11540</v>
      </c>
      <c r="G5635" t="s">
        <v>61</v>
      </c>
      <c r="H5635" t="s">
        <v>18</v>
      </c>
      <c r="I5635" t="s">
        <v>11541</v>
      </c>
      <c r="J5635">
        <v>2016</v>
      </c>
      <c r="K5635">
        <v>648.30999999999995</v>
      </c>
      <c r="L5635">
        <v>26</v>
      </c>
      <c r="M5635">
        <v>1</v>
      </c>
      <c r="N5635">
        <f t="shared" si="214"/>
        <v>0</v>
      </c>
      <c r="O5635">
        <f t="shared" si="215"/>
        <v>0</v>
      </c>
      <c r="P5635" t="s">
        <v>12694</v>
      </c>
    </row>
    <row r="5636" spans="2:16" x14ac:dyDescent="0.25">
      <c r="B5636" t="s">
        <v>5641</v>
      </c>
      <c r="C5636" s="119" t="s">
        <v>60</v>
      </c>
      <c r="D5636" t="s">
        <v>11537</v>
      </c>
      <c r="E5636" t="s">
        <v>11530</v>
      </c>
      <c r="F5636" t="s">
        <v>11540</v>
      </c>
      <c r="G5636" t="s">
        <v>61</v>
      </c>
      <c r="H5636" t="s">
        <v>18</v>
      </c>
      <c r="I5636" t="s">
        <v>11541</v>
      </c>
      <c r="J5636">
        <v>2016</v>
      </c>
      <c r="K5636">
        <v>616.27</v>
      </c>
      <c r="L5636">
        <v>18</v>
      </c>
      <c r="M5636">
        <v>1</v>
      </c>
      <c r="N5636">
        <f t="shared" si="214"/>
        <v>0</v>
      </c>
      <c r="O5636">
        <f t="shared" si="215"/>
        <v>0</v>
      </c>
      <c r="P5636" t="s">
        <v>12694</v>
      </c>
    </row>
    <row r="5637" spans="2:16" x14ac:dyDescent="0.25">
      <c r="B5637" t="s">
        <v>5642</v>
      </c>
      <c r="C5637" s="119" t="s">
        <v>60</v>
      </c>
      <c r="D5637" t="s">
        <v>11537</v>
      </c>
      <c r="E5637" t="s">
        <v>11530</v>
      </c>
      <c r="F5637" t="s">
        <v>11540</v>
      </c>
      <c r="G5637" t="s">
        <v>61</v>
      </c>
      <c r="H5637" t="s">
        <v>18</v>
      </c>
      <c r="I5637" t="s">
        <v>11541</v>
      </c>
      <c r="J5637">
        <v>2016</v>
      </c>
      <c r="K5637">
        <v>616.66</v>
      </c>
      <c r="L5637">
        <v>21</v>
      </c>
      <c r="M5637">
        <v>1</v>
      </c>
      <c r="N5637">
        <f t="shared" si="214"/>
        <v>0</v>
      </c>
      <c r="O5637">
        <f t="shared" si="215"/>
        <v>0</v>
      </c>
      <c r="P5637" t="s">
        <v>12694</v>
      </c>
    </row>
    <row r="5638" spans="2:16" x14ac:dyDescent="0.25">
      <c r="B5638" t="s">
        <v>5643</v>
      </c>
      <c r="C5638" s="119" t="s">
        <v>60</v>
      </c>
      <c r="D5638" t="s">
        <v>11537</v>
      </c>
      <c r="E5638" t="s">
        <v>11530</v>
      </c>
      <c r="F5638" t="s">
        <v>11540</v>
      </c>
      <c r="G5638" t="s">
        <v>61</v>
      </c>
      <c r="H5638" t="s">
        <v>18</v>
      </c>
      <c r="I5638" t="s">
        <v>11541</v>
      </c>
      <c r="J5638">
        <v>2016</v>
      </c>
      <c r="K5638">
        <v>616.66</v>
      </c>
      <c r="L5638">
        <v>21</v>
      </c>
      <c r="M5638">
        <v>1</v>
      </c>
      <c r="N5638">
        <f t="shared" si="214"/>
        <v>0</v>
      </c>
      <c r="O5638">
        <f t="shared" si="215"/>
        <v>0</v>
      </c>
      <c r="P5638" t="s">
        <v>12694</v>
      </c>
    </row>
    <row r="5639" spans="2:16" x14ac:dyDescent="0.25">
      <c r="B5639" t="s">
        <v>5644</v>
      </c>
      <c r="C5639" s="119" t="s">
        <v>60</v>
      </c>
      <c r="D5639" t="s">
        <v>11537</v>
      </c>
      <c r="E5639" t="s">
        <v>11530</v>
      </c>
      <c r="F5639" t="s">
        <v>11540</v>
      </c>
      <c r="G5639" t="s">
        <v>61</v>
      </c>
      <c r="H5639" t="s">
        <v>18</v>
      </c>
      <c r="I5639" t="s">
        <v>11541</v>
      </c>
      <c r="J5639">
        <v>2016</v>
      </c>
      <c r="K5639">
        <v>617.71</v>
      </c>
      <c r="L5639">
        <v>29</v>
      </c>
      <c r="M5639">
        <v>1</v>
      </c>
      <c r="N5639">
        <f t="shared" si="214"/>
        <v>0</v>
      </c>
      <c r="O5639">
        <f t="shared" si="215"/>
        <v>0</v>
      </c>
      <c r="P5639" t="s">
        <v>12694</v>
      </c>
    </row>
    <row r="5640" spans="2:16" x14ac:dyDescent="0.25">
      <c r="B5640" t="s">
        <v>5645</v>
      </c>
      <c r="C5640" s="119" t="s">
        <v>60</v>
      </c>
      <c r="D5640" t="s">
        <v>11550</v>
      </c>
      <c r="E5640" t="s">
        <v>11530</v>
      </c>
      <c r="F5640" t="s">
        <v>11540</v>
      </c>
      <c r="G5640" t="s">
        <v>61</v>
      </c>
      <c r="H5640" t="s">
        <v>18</v>
      </c>
      <c r="I5640" t="s">
        <v>11541</v>
      </c>
      <c r="J5640">
        <v>2016</v>
      </c>
      <c r="K5640">
        <v>647.79</v>
      </c>
      <c r="L5640">
        <v>22</v>
      </c>
      <c r="M5640">
        <v>1</v>
      </c>
      <c r="N5640">
        <f t="shared" si="214"/>
        <v>0</v>
      </c>
      <c r="O5640">
        <f t="shared" si="215"/>
        <v>0</v>
      </c>
      <c r="P5640" t="s">
        <v>12694</v>
      </c>
    </row>
    <row r="5641" spans="2:16" x14ac:dyDescent="0.25">
      <c r="B5641" t="s">
        <v>5646</v>
      </c>
      <c r="C5641" s="119" t="s">
        <v>60</v>
      </c>
      <c r="D5641" t="s">
        <v>11550</v>
      </c>
      <c r="E5641" t="s">
        <v>11530</v>
      </c>
      <c r="F5641" t="s">
        <v>11540</v>
      </c>
      <c r="G5641" t="s">
        <v>61</v>
      </c>
      <c r="H5641" t="s">
        <v>18</v>
      </c>
      <c r="I5641" t="s">
        <v>11541</v>
      </c>
      <c r="J5641">
        <v>2016</v>
      </c>
      <c r="K5641">
        <v>647.79</v>
      </c>
      <c r="L5641">
        <v>22</v>
      </c>
      <c r="M5641">
        <v>1</v>
      </c>
      <c r="N5641">
        <f t="shared" si="214"/>
        <v>0</v>
      </c>
      <c r="O5641">
        <f t="shared" si="215"/>
        <v>0</v>
      </c>
      <c r="P5641" t="s">
        <v>12694</v>
      </c>
    </row>
    <row r="5642" spans="2:16" x14ac:dyDescent="0.25">
      <c r="B5642" t="s">
        <v>5647</v>
      </c>
      <c r="C5642" s="119" t="s">
        <v>60</v>
      </c>
      <c r="D5642" t="s">
        <v>11539</v>
      </c>
      <c r="E5642" t="s">
        <v>11530</v>
      </c>
      <c r="F5642" t="s">
        <v>11540</v>
      </c>
      <c r="G5642" t="s">
        <v>61</v>
      </c>
      <c r="H5642" t="s">
        <v>18</v>
      </c>
      <c r="I5642" t="s">
        <v>11541</v>
      </c>
      <c r="J5642">
        <v>2016</v>
      </c>
      <c r="K5642">
        <v>614.24</v>
      </c>
      <c r="L5642">
        <v>23</v>
      </c>
      <c r="M5642">
        <v>1</v>
      </c>
      <c r="N5642">
        <f t="shared" si="214"/>
        <v>0</v>
      </c>
      <c r="O5642">
        <f t="shared" si="215"/>
        <v>0</v>
      </c>
      <c r="P5642" t="s">
        <v>12694</v>
      </c>
    </row>
    <row r="5643" spans="2:16" x14ac:dyDescent="0.25">
      <c r="B5643" t="s">
        <v>5648</v>
      </c>
      <c r="C5643" s="119" t="s">
        <v>60</v>
      </c>
      <c r="D5643" t="s">
        <v>11537</v>
      </c>
      <c r="E5643" t="s">
        <v>11530</v>
      </c>
      <c r="F5643" t="s">
        <v>11540</v>
      </c>
      <c r="G5643" t="s">
        <v>61</v>
      </c>
      <c r="H5643" t="s">
        <v>18</v>
      </c>
      <c r="I5643" t="s">
        <v>11541</v>
      </c>
      <c r="J5643">
        <v>2016</v>
      </c>
      <c r="K5643">
        <v>644.42999999999995</v>
      </c>
      <c r="L5643">
        <v>23</v>
      </c>
      <c r="M5643">
        <v>1</v>
      </c>
      <c r="N5643">
        <f t="shared" ref="N5643:N5706" si="216">IF(K5643&lt;100,1,0)</f>
        <v>0</v>
      </c>
      <c r="O5643">
        <f t="shared" si="215"/>
        <v>0</v>
      </c>
      <c r="P5643" t="s">
        <v>12694</v>
      </c>
    </row>
    <row r="5644" spans="2:16" x14ac:dyDescent="0.25">
      <c r="B5644" t="s">
        <v>5649</v>
      </c>
      <c r="C5644" s="119" t="s">
        <v>60</v>
      </c>
      <c r="D5644" t="s">
        <v>11537</v>
      </c>
      <c r="E5644" t="s">
        <v>11530</v>
      </c>
      <c r="F5644" t="s">
        <v>11540</v>
      </c>
      <c r="G5644" t="s">
        <v>61</v>
      </c>
      <c r="H5644" t="s">
        <v>18</v>
      </c>
      <c r="I5644" t="s">
        <v>11541</v>
      </c>
      <c r="J5644">
        <v>2016</v>
      </c>
      <c r="K5644">
        <v>614.24</v>
      </c>
      <c r="L5644">
        <v>23</v>
      </c>
      <c r="M5644">
        <v>1</v>
      </c>
      <c r="N5644">
        <f t="shared" si="216"/>
        <v>0</v>
      </c>
      <c r="O5644">
        <f t="shared" si="215"/>
        <v>0</v>
      </c>
      <c r="P5644" t="s">
        <v>12694</v>
      </c>
    </row>
    <row r="5645" spans="2:16" x14ac:dyDescent="0.25">
      <c r="B5645" t="s">
        <v>5650</v>
      </c>
      <c r="C5645" s="119" t="s">
        <v>60</v>
      </c>
      <c r="D5645" t="s">
        <v>11537</v>
      </c>
      <c r="E5645" t="s">
        <v>11530</v>
      </c>
      <c r="F5645" t="s">
        <v>11540</v>
      </c>
      <c r="G5645" t="s">
        <v>61</v>
      </c>
      <c r="H5645" t="s">
        <v>18</v>
      </c>
      <c r="I5645" t="s">
        <v>11541</v>
      </c>
      <c r="J5645">
        <v>2016</v>
      </c>
      <c r="K5645">
        <v>643.79999999999995</v>
      </c>
      <c r="L5645">
        <v>18</v>
      </c>
      <c r="M5645">
        <v>1</v>
      </c>
      <c r="N5645">
        <f t="shared" si="216"/>
        <v>0</v>
      </c>
      <c r="O5645">
        <f t="shared" si="215"/>
        <v>0</v>
      </c>
      <c r="P5645" t="s">
        <v>12694</v>
      </c>
    </row>
    <row r="5646" spans="2:16" x14ac:dyDescent="0.25">
      <c r="B5646" t="s">
        <v>5651</v>
      </c>
      <c r="C5646" s="119" t="s">
        <v>60</v>
      </c>
      <c r="D5646" t="s">
        <v>11537</v>
      </c>
      <c r="E5646" t="s">
        <v>11530</v>
      </c>
      <c r="F5646" t="s">
        <v>11540</v>
      </c>
      <c r="G5646" t="s">
        <v>61</v>
      </c>
      <c r="H5646" t="s">
        <v>18</v>
      </c>
      <c r="I5646" t="s">
        <v>11541</v>
      </c>
      <c r="J5646">
        <v>2016</v>
      </c>
      <c r="K5646">
        <v>644.04</v>
      </c>
      <c r="L5646">
        <v>20</v>
      </c>
      <c r="M5646">
        <v>1</v>
      </c>
      <c r="N5646">
        <f t="shared" si="216"/>
        <v>0</v>
      </c>
      <c r="O5646">
        <f t="shared" si="215"/>
        <v>0</v>
      </c>
      <c r="P5646" t="s">
        <v>12694</v>
      </c>
    </row>
    <row r="5647" spans="2:16" x14ac:dyDescent="0.25">
      <c r="B5647" t="s">
        <v>5652</v>
      </c>
      <c r="C5647" s="119" t="s">
        <v>60</v>
      </c>
      <c r="D5647" t="s">
        <v>11537</v>
      </c>
      <c r="E5647" t="s">
        <v>11530</v>
      </c>
      <c r="F5647" t="s">
        <v>11540</v>
      </c>
      <c r="G5647" t="s">
        <v>61</v>
      </c>
      <c r="H5647" t="s">
        <v>18</v>
      </c>
      <c r="I5647" t="s">
        <v>11541</v>
      </c>
      <c r="J5647">
        <v>2016</v>
      </c>
      <c r="K5647">
        <v>619.96</v>
      </c>
      <c r="L5647">
        <v>47</v>
      </c>
      <c r="M5647">
        <v>1</v>
      </c>
      <c r="N5647">
        <f t="shared" si="216"/>
        <v>0</v>
      </c>
      <c r="O5647">
        <f t="shared" si="215"/>
        <v>0</v>
      </c>
      <c r="P5647" t="s">
        <v>12693</v>
      </c>
    </row>
    <row r="5648" spans="2:16" x14ac:dyDescent="0.25">
      <c r="B5648" t="s">
        <v>5653</v>
      </c>
      <c r="C5648" s="119" t="s">
        <v>60</v>
      </c>
      <c r="D5648" t="s">
        <v>11537</v>
      </c>
      <c r="E5648" t="s">
        <v>11530</v>
      </c>
      <c r="F5648" t="s">
        <v>11540</v>
      </c>
      <c r="G5648" t="s">
        <v>61</v>
      </c>
      <c r="H5648" t="s">
        <v>18</v>
      </c>
      <c r="I5648" t="s">
        <v>11541</v>
      </c>
      <c r="J5648">
        <v>2016</v>
      </c>
      <c r="K5648">
        <v>647.45000000000005</v>
      </c>
      <c r="L5648">
        <v>25</v>
      </c>
      <c r="M5648">
        <v>1</v>
      </c>
      <c r="N5648">
        <f t="shared" si="216"/>
        <v>0</v>
      </c>
      <c r="O5648">
        <f t="shared" ref="O5648:O5711" si="217">IF(OR(L5648="",L5648&lt;=0),1,0)</f>
        <v>0</v>
      </c>
      <c r="P5648" t="s">
        <v>12694</v>
      </c>
    </row>
    <row r="5649" spans="2:16" x14ac:dyDescent="0.25">
      <c r="B5649" t="s">
        <v>5654</v>
      </c>
      <c r="C5649" s="119" t="s">
        <v>60</v>
      </c>
      <c r="D5649" t="s">
        <v>11550</v>
      </c>
      <c r="E5649" t="s">
        <v>11530</v>
      </c>
      <c r="F5649" t="s">
        <v>11540</v>
      </c>
      <c r="G5649" t="s">
        <v>61</v>
      </c>
      <c r="H5649" t="s">
        <v>18</v>
      </c>
      <c r="I5649" t="s">
        <v>11541</v>
      </c>
      <c r="J5649">
        <v>2016</v>
      </c>
      <c r="K5649">
        <v>647.91</v>
      </c>
      <c r="L5649">
        <v>23</v>
      </c>
      <c r="M5649">
        <v>1</v>
      </c>
      <c r="N5649">
        <f t="shared" si="216"/>
        <v>0</v>
      </c>
      <c r="O5649">
        <f t="shared" si="217"/>
        <v>0</v>
      </c>
      <c r="P5649" t="s">
        <v>12694</v>
      </c>
    </row>
    <row r="5650" spans="2:16" x14ac:dyDescent="0.25">
      <c r="B5650" t="s">
        <v>5655</v>
      </c>
      <c r="C5650" s="119" t="s">
        <v>60</v>
      </c>
      <c r="D5650" t="s">
        <v>11537</v>
      </c>
      <c r="E5650" t="s">
        <v>11530</v>
      </c>
      <c r="F5650" t="s">
        <v>11540</v>
      </c>
      <c r="G5650" t="s">
        <v>61</v>
      </c>
      <c r="H5650" t="s">
        <v>18</v>
      </c>
      <c r="I5650" t="s">
        <v>11541</v>
      </c>
      <c r="J5650">
        <v>2016</v>
      </c>
      <c r="K5650">
        <v>649.04999999999995</v>
      </c>
      <c r="L5650">
        <v>32</v>
      </c>
      <c r="M5650">
        <v>1</v>
      </c>
      <c r="N5650">
        <f t="shared" si="216"/>
        <v>0</v>
      </c>
      <c r="O5650">
        <f t="shared" si="217"/>
        <v>0</v>
      </c>
      <c r="P5650" t="s">
        <v>12694</v>
      </c>
    </row>
    <row r="5651" spans="2:16" x14ac:dyDescent="0.25">
      <c r="B5651" t="s">
        <v>5656</v>
      </c>
      <c r="C5651" s="119" t="s">
        <v>60</v>
      </c>
      <c r="D5651" t="s">
        <v>11546</v>
      </c>
      <c r="E5651" t="s">
        <v>11530</v>
      </c>
      <c r="F5651" t="s">
        <v>11540</v>
      </c>
      <c r="G5651" t="s">
        <v>61</v>
      </c>
      <c r="H5651" t="s">
        <v>18</v>
      </c>
      <c r="I5651" t="s">
        <v>11541</v>
      </c>
      <c r="J5651">
        <v>2016</v>
      </c>
      <c r="K5651">
        <v>618.45000000000005</v>
      </c>
      <c r="L5651">
        <v>30</v>
      </c>
      <c r="M5651">
        <v>1</v>
      </c>
      <c r="N5651">
        <f t="shared" si="216"/>
        <v>0</v>
      </c>
      <c r="O5651">
        <f t="shared" si="217"/>
        <v>0</v>
      </c>
      <c r="P5651" t="s">
        <v>12694</v>
      </c>
    </row>
    <row r="5652" spans="2:16" x14ac:dyDescent="0.25">
      <c r="B5652" t="s">
        <v>5657</v>
      </c>
      <c r="C5652" s="119" t="s">
        <v>60</v>
      </c>
      <c r="D5652" t="s">
        <v>11537</v>
      </c>
      <c r="E5652" t="s">
        <v>11530</v>
      </c>
      <c r="F5652" t="s">
        <v>11540</v>
      </c>
      <c r="G5652" t="s">
        <v>61</v>
      </c>
      <c r="H5652" t="s">
        <v>18</v>
      </c>
      <c r="I5652" t="s">
        <v>11533</v>
      </c>
      <c r="J5652">
        <v>2016</v>
      </c>
      <c r="K5652">
        <v>1655.91</v>
      </c>
      <c r="L5652">
        <v>79</v>
      </c>
      <c r="M5652">
        <v>1</v>
      </c>
      <c r="N5652">
        <f t="shared" si="216"/>
        <v>0</v>
      </c>
      <c r="O5652">
        <f t="shared" si="217"/>
        <v>0</v>
      </c>
      <c r="P5652" t="s">
        <v>12693</v>
      </c>
    </row>
    <row r="5653" spans="2:16" x14ac:dyDescent="0.25">
      <c r="B5653" t="s">
        <v>5658</v>
      </c>
      <c r="C5653" s="119" t="s">
        <v>60</v>
      </c>
      <c r="D5653" t="s">
        <v>11537</v>
      </c>
      <c r="E5653" t="s">
        <v>11530</v>
      </c>
      <c r="F5653" t="s">
        <v>11540</v>
      </c>
      <c r="G5653" t="s">
        <v>61</v>
      </c>
      <c r="H5653" t="s">
        <v>18</v>
      </c>
      <c r="I5653" t="s">
        <v>11533</v>
      </c>
      <c r="J5653">
        <v>2016</v>
      </c>
      <c r="K5653">
        <v>619.47</v>
      </c>
      <c r="L5653">
        <v>19</v>
      </c>
      <c r="M5653">
        <v>1</v>
      </c>
      <c r="N5653">
        <f t="shared" si="216"/>
        <v>0</v>
      </c>
      <c r="O5653">
        <f t="shared" si="217"/>
        <v>0</v>
      </c>
      <c r="P5653" t="s">
        <v>12694</v>
      </c>
    </row>
    <row r="5654" spans="2:16" x14ac:dyDescent="0.25">
      <c r="B5654" t="s">
        <v>5659</v>
      </c>
      <c r="C5654" s="119" t="s">
        <v>60</v>
      </c>
      <c r="D5654" t="s">
        <v>11537</v>
      </c>
      <c r="E5654" t="s">
        <v>11530</v>
      </c>
      <c r="F5654" t="s">
        <v>11540</v>
      </c>
      <c r="G5654" t="s">
        <v>61</v>
      </c>
      <c r="H5654" t="s">
        <v>18</v>
      </c>
      <c r="I5654" t="s">
        <v>11541</v>
      </c>
      <c r="J5654">
        <v>2016</v>
      </c>
      <c r="K5654">
        <v>617.42999999999995</v>
      </c>
      <c r="L5654">
        <v>22</v>
      </c>
      <c r="M5654">
        <v>1</v>
      </c>
      <c r="N5654">
        <f t="shared" si="216"/>
        <v>0</v>
      </c>
      <c r="O5654">
        <f t="shared" si="217"/>
        <v>0</v>
      </c>
      <c r="P5654" t="s">
        <v>12694</v>
      </c>
    </row>
    <row r="5655" spans="2:16" x14ac:dyDescent="0.25">
      <c r="B5655" t="s">
        <v>5660</v>
      </c>
      <c r="C5655" s="119" t="s">
        <v>60</v>
      </c>
      <c r="D5655" t="s">
        <v>11537</v>
      </c>
      <c r="E5655" t="s">
        <v>11530</v>
      </c>
      <c r="F5655" t="s">
        <v>11540</v>
      </c>
      <c r="G5655" t="s">
        <v>61</v>
      </c>
      <c r="H5655" t="s">
        <v>18</v>
      </c>
      <c r="I5655" t="s">
        <v>11541</v>
      </c>
      <c r="J5655">
        <v>2016</v>
      </c>
      <c r="K5655">
        <v>618.07000000000005</v>
      </c>
      <c r="L5655">
        <v>27</v>
      </c>
      <c r="M5655">
        <v>1</v>
      </c>
      <c r="N5655">
        <f t="shared" si="216"/>
        <v>0</v>
      </c>
      <c r="O5655">
        <f t="shared" si="217"/>
        <v>0</v>
      </c>
      <c r="P5655" t="s">
        <v>12694</v>
      </c>
    </row>
    <row r="5656" spans="2:16" x14ac:dyDescent="0.25">
      <c r="B5656" t="s">
        <v>5661</v>
      </c>
      <c r="C5656" s="119" t="s">
        <v>60</v>
      </c>
      <c r="D5656" t="s">
        <v>11537</v>
      </c>
      <c r="E5656" t="s">
        <v>11530</v>
      </c>
      <c r="F5656" t="s">
        <v>11540</v>
      </c>
      <c r="G5656" t="s">
        <v>61</v>
      </c>
      <c r="H5656" t="s">
        <v>18</v>
      </c>
      <c r="I5656" t="s">
        <v>11541</v>
      </c>
      <c r="J5656">
        <v>2016</v>
      </c>
      <c r="K5656">
        <v>619.09</v>
      </c>
      <c r="L5656">
        <v>35</v>
      </c>
      <c r="M5656">
        <v>1</v>
      </c>
      <c r="N5656">
        <f t="shared" si="216"/>
        <v>0</v>
      </c>
      <c r="O5656">
        <f t="shared" si="217"/>
        <v>0</v>
      </c>
      <c r="P5656" t="s">
        <v>12694</v>
      </c>
    </row>
    <row r="5657" spans="2:16" x14ac:dyDescent="0.25">
      <c r="B5657" t="s">
        <v>5662</v>
      </c>
      <c r="C5657" s="119" t="s">
        <v>60</v>
      </c>
      <c r="D5657" t="s">
        <v>11537</v>
      </c>
      <c r="E5657" t="s">
        <v>11530</v>
      </c>
      <c r="F5657" t="s">
        <v>11540</v>
      </c>
      <c r="G5657" t="s">
        <v>61</v>
      </c>
      <c r="H5657" t="s">
        <v>18</v>
      </c>
      <c r="I5657" t="s">
        <v>11541</v>
      </c>
      <c r="J5657">
        <v>2016</v>
      </c>
      <c r="K5657">
        <v>613.22</v>
      </c>
      <c r="L5657">
        <v>23</v>
      </c>
      <c r="M5657">
        <v>1</v>
      </c>
      <c r="N5657">
        <f t="shared" si="216"/>
        <v>0</v>
      </c>
      <c r="O5657">
        <f t="shared" si="217"/>
        <v>0</v>
      </c>
      <c r="P5657" t="s">
        <v>12694</v>
      </c>
    </row>
    <row r="5658" spans="2:16" x14ac:dyDescent="0.25">
      <c r="B5658" t="s">
        <v>5663</v>
      </c>
      <c r="C5658" s="119" t="s">
        <v>60</v>
      </c>
      <c r="D5658" t="s">
        <v>11537</v>
      </c>
      <c r="E5658" t="s">
        <v>11530</v>
      </c>
      <c r="F5658" t="s">
        <v>11540</v>
      </c>
      <c r="G5658" t="s">
        <v>61</v>
      </c>
      <c r="H5658" t="s">
        <v>18</v>
      </c>
      <c r="I5658" t="s">
        <v>11541</v>
      </c>
      <c r="J5658">
        <v>2016</v>
      </c>
      <c r="K5658">
        <v>613.61</v>
      </c>
      <c r="L5658">
        <v>26</v>
      </c>
      <c r="M5658">
        <v>1</v>
      </c>
      <c r="N5658">
        <f t="shared" si="216"/>
        <v>0</v>
      </c>
      <c r="O5658">
        <f t="shared" si="217"/>
        <v>0</v>
      </c>
      <c r="P5658" t="s">
        <v>12694</v>
      </c>
    </row>
    <row r="5659" spans="2:16" x14ac:dyDescent="0.25">
      <c r="B5659" t="s">
        <v>5664</v>
      </c>
      <c r="C5659" s="119" t="s">
        <v>60</v>
      </c>
      <c r="D5659" t="s">
        <v>11537</v>
      </c>
      <c r="E5659" t="s">
        <v>11530</v>
      </c>
      <c r="F5659" t="s">
        <v>11540</v>
      </c>
      <c r="G5659" t="s">
        <v>61</v>
      </c>
      <c r="H5659" t="s">
        <v>18</v>
      </c>
      <c r="I5659" t="s">
        <v>11541</v>
      </c>
      <c r="J5659">
        <v>2016</v>
      </c>
      <c r="K5659">
        <v>801.72</v>
      </c>
      <c r="L5659">
        <v>39</v>
      </c>
      <c r="M5659">
        <v>1</v>
      </c>
      <c r="N5659">
        <f t="shared" si="216"/>
        <v>0</v>
      </c>
      <c r="O5659">
        <f t="shared" si="217"/>
        <v>0</v>
      </c>
      <c r="P5659" t="s">
        <v>12694</v>
      </c>
    </row>
    <row r="5660" spans="2:16" x14ac:dyDescent="0.25">
      <c r="B5660" t="s">
        <v>5665</v>
      </c>
      <c r="C5660" s="119" t="s">
        <v>60</v>
      </c>
      <c r="D5660" t="s">
        <v>11537</v>
      </c>
      <c r="E5660" t="s">
        <v>11530</v>
      </c>
      <c r="F5660" t="s">
        <v>11540</v>
      </c>
      <c r="G5660" t="s">
        <v>61</v>
      </c>
      <c r="H5660" t="s">
        <v>18</v>
      </c>
      <c r="I5660" t="s">
        <v>11541</v>
      </c>
      <c r="J5660">
        <v>2016</v>
      </c>
      <c r="K5660">
        <v>617.80999999999995</v>
      </c>
      <c r="L5660">
        <v>25</v>
      </c>
      <c r="M5660">
        <v>1</v>
      </c>
      <c r="N5660">
        <f t="shared" si="216"/>
        <v>0</v>
      </c>
      <c r="O5660">
        <f t="shared" si="217"/>
        <v>0</v>
      </c>
      <c r="P5660" t="s">
        <v>12694</v>
      </c>
    </row>
    <row r="5661" spans="2:16" x14ac:dyDescent="0.25">
      <c r="B5661" t="s">
        <v>5666</v>
      </c>
      <c r="C5661" s="119" t="s">
        <v>60</v>
      </c>
      <c r="D5661" t="s">
        <v>11537</v>
      </c>
      <c r="E5661" t="s">
        <v>11530</v>
      </c>
      <c r="F5661" t="s">
        <v>11540</v>
      </c>
      <c r="G5661" t="s">
        <v>61</v>
      </c>
      <c r="H5661" t="s">
        <v>18</v>
      </c>
      <c r="I5661" t="s">
        <v>11541</v>
      </c>
      <c r="J5661">
        <v>2016</v>
      </c>
      <c r="K5661">
        <v>648.16</v>
      </c>
      <c r="L5661">
        <v>25</v>
      </c>
      <c r="M5661">
        <v>1</v>
      </c>
      <c r="N5661">
        <f t="shared" si="216"/>
        <v>0</v>
      </c>
      <c r="O5661">
        <f t="shared" si="217"/>
        <v>0</v>
      </c>
      <c r="P5661" t="s">
        <v>12694</v>
      </c>
    </row>
    <row r="5662" spans="2:16" x14ac:dyDescent="0.25">
      <c r="B5662" t="s">
        <v>5667</v>
      </c>
      <c r="C5662" s="119" t="s">
        <v>60</v>
      </c>
      <c r="D5662" t="s">
        <v>11537</v>
      </c>
      <c r="E5662" t="s">
        <v>11530</v>
      </c>
      <c r="F5662" t="s">
        <v>11540</v>
      </c>
      <c r="G5662" t="s">
        <v>61</v>
      </c>
      <c r="H5662" t="s">
        <v>18</v>
      </c>
      <c r="I5662" t="s">
        <v>11541</v>
      </c>
      <c r="J5662">
        <v>2016</v>
      </c>
      <c r="K5662">
        <v>648.29999999999995</v>
      </c>
      <c r="L5662">
        <v>26</v>
      </c>
      <c r="M5662">
        <v>1</v>
      </c>
      <c r="N5662">
        <f t="shared" si="216"/>
        <v>0</v>
      </c>
      <c r="O5662">
        <f t="shared" si="217"/>
        <v>0</v>
      </c>
      <c r="P5662" t="s">
        <v>12694</v>
      </c>
    </row>
    <row r="5663" spans="2:16" x14ac:dyDescent="0.25">
      <c r="B5663" t="s">
        <v>5668</v>
      </c>
      <c r="C5663" s="119" t="s">
        <v>60</v>
      </c>
      <c r="D5663" t="s">
        <v>11537</v>
      </c>
      <c r="E5663" t="s">
        <v>11530</v>
      </c>
      <c r="F5663" t="s">
        <v>11540</v>
      </c>
      <c r="G5663" t="s">
        <v>61</v>
      </c>
      <c r="H5663" t="s">
        <v>18</v>
      </c>
      <c r="I5663" t="s">
        <v>11541</v>
      </c>
      <c r="J5663">
        <v>2016</v>
      </c>
      <c r="K5663">
        <v>647.14</v>
      </c>
      <c r="L5663">
        <v>17</v>
      </c>
      <c r="M5663">
        <v>1</v>
      </c>
      <c r="N5663">
        <f t="shared" si="216"/>
        <v>0</v>
      </c>
      <c r="O5663">
        <f t="shared" si="217"/>
        <v>0</v>
      </c>
      <c r="P5663" t="s">
        <v>12694</v>
      </c>
    </row>
    <row r="5664" spans="2:16" x14ac:dyDescent="0.25">
      <c r="B5664" t="s">
        <v>5669</v>
      </c>
      <c r="C5664" s="119" t="s">
        <v>60</v>
      </c>
      <c r="D5664" t="s">
        <v>11537</v>
      </c>
      <c r="E5664" t="s">
        <v>11530</v>
      </c>
      <c r="F5664" t="s">
        <v>11540</v>
      </c>
      <c r="G5664" t="s">
        <v>61</v>
      </c>
      <c r="H5664" t="s">
        <v>18</v>
      </c>
      <c r="I5664" t="s">
        <v>11541</v>
      </c>
      <c r="J5664">
        <v>2016</v>
      </c>
      <c r="K5664">
        <v>647.41</v>
      </c>
      <c r="L5664">
        <v>19</v>
      </c>
      <c r="M5664">
        <v>1</v>
      </c>
      <c r="N5664">
        <f t="shared" si="216"/>
        <v>0</v>
      </c>
      <c r="O5664">
        <f t="shared" si="217"/>
        <v>0</v>
      </c>
      <c r="P5664" t="s">
        <v>12694</v>
      </c>
    </row>
    <row r="5665" spans="2:16" x14ac:dyDescent="0.25">
      <c r="B5665" t="s">
        <v>5670</v>
      </c>
      <c r="C5665" s="119" t="s">
        <v>60</v>
      </c>
      <c r="D5665" t="s">
        <v>11537</v>
      </c>
      <c r="E5665" t="s">
        <v>11530</v>
      </c>
      <c r="F5665" t="s">
        <v>11540</v>
      </c>
      <c r="G5665" t="s">
        <v>61</v>
      </c>
      <c r="H5665" t="s">
        <v>18</v>
      </c>
      <c r="I5665" t="s">
        <v>11541</v>
      </c>
      <c r="J5665">
        <v>2016</v>
      </c>
      <c r="K5665">
        <v>648.49</v>
      </c>
      <c r="L5665">
        <v>33</v>
      </c>
      <c r="M5665">
        <v>1</v>
      </c>
      <c r="N5665">
        <f t="shared" si="216"/>
        <v>0</v>
      </c>
      <c r="O5665">
        <f t="shared" si="217"/>
        <v>0</v>
      </c>
      <c r="P5665" t="s">
        <v>12694</v>
      </c>
    </row>
    <row r="5666" spans="2:16" x14ac:dyDescent="0.25">
      <c r="B5666" t="s">
        <v>5671</v>
      </c>
      <c r="C5666" s="119" t="s">
        <v>60</v>
      </c>
      <c r="D5666" t="s">
        <v>11537</v>
      </c>
      <c r="E5666" t="s">
        <v>11530</v>
      </c>
      <c r="F5666" t="s">
        <v>11540</v>
      </c>
      <c r="G5666" t="s">
        <v>61</v>
      </c>
      <c r="H5666" t="s">
        <v>18</v>
      </c>
      <c r="I5666" t="s">
        <v>11541</v>
      </c>
      <c r="J5666">
        <v>2016</v>
      </c>
      <c r="K5666">
        <v>649.69000000000005</v>
      </c>
      <c r="L5666">
        <v>37</v>
      </c>
      <c r="M5666">
        <v>1</v>
      </c>
      <c r="N5666">
        <f t="shared" si="216"/>
        <v>0</v>
      </c>
      <c r="O5666">
        <f t="shared" si="217"/>
        <v>0</v>
      </c>
      <c r="P5666" t="s">
        <v>12694</v>
      </c>
    </row>
    <row r="5667" spans="2:16" x14ac:dyDescent="0.25">
      <c r="B5667" t="s">
        <v>5672</v>
      </c>
      <c r="C5667" s="119" t="s">
        <v>60</v>
      </c>
      <c r="D5667" t="s">
        <v>11537</v>
      </c>
      <c r="E5667" t="s">
        <v>11530</v>
      </c>
      <c r="F5667" t="s">
        <v>11540</v>
      </c>
      <c r="G5667" t="s">
        <v>61</v>
      </c>
      <c r="H5667" t="s">
        <v>18</v>
      </c>
      <c r="I5667" t="s">
        <v>11541</v>
      </c>
      <c r="J5667">
        <v>2016</v>
      </c>
      <c r="K5667">
        <v>617.11</v>
      </c>
      <c r="L5667">
        <v>26</v>
      </c>
      <c r="M5667">
        <v>1</v>
      </c>
      <c r="N5667">
        <f t="shared" si="216"/>
        <v>0</v>
      </c>
      <c r="O5667">
        <f t="shared" si="217"/>
        <v>0</v>
      </c>
      <c r="P5667" t="s">
        <v>12694</v>
      </c>
    </row>
    <row r="5668" spans="2:16" x14ac:dyDescent="0.25">
      <c r="B5668" t="s">
        <v>5673</v>
      </c>
      <c r="C5668" s="119" t="s">
        <v>60</v>
      </c>
      <c r="D5668" t="s">
        <v>11537</v>
      </c>
      <c r="E5668" t="s">
        <v>11530</v>
      </c>
      <c r="F5668" t="s">
        <v>11540</v>
      </c>
      <c r="G5668" t="s">
        <v>61</v>
      </c>
      <c r="H5668" t="s">
        <v>18</v>
      </c>
      <c r="I5668" t="s">
        <v>11541</v>
      </c>
      <c r="J5668">
        <v>2016</v>
      </c>
      <c r="K5668">
        <v>648.16</v>
      </c>
      <c r="L5668">
        <v>25</v>
      </c>
      <c r="M5668">
        <v>1</v>
      </c>
      <c r="N5668">
        <f t="shared" si="216"/>
        <v>0</v>
      </c>
      <c r="O5668">
        <f t="shared" si="217"/>
        <v>0</v>
      </c>
      <c r="P5668" t="s">
        <v>12694</v>
      </c>
    </row>
    <row r="5669" spans="2:16" x14ac:dyDescent="0.25">
      <c r="B5669" t="s">
        <v>5674</v>
      </c>
      <c r="C5669" s="119" t="s">
        <v>60</v>
      </c>
      <c r="D5669" t="s">
        <v>11537</v>
      </c>
      <c r="E5669" t="s">
        <v>11530</v>
      </c>
      <c r="F5669" t="s">
        <v>11540</v>
      </c>
      <c r="G5669" t="s">
        <v>61</v>
      </c>
      <c r="H5669" t="s">
        <v>18</v>
      </c>
      <c r="I5669" t="s">
        <v>11541</v>
      </c>
      <c r="J5669">
        <v>2016</v>
      </c>
      <c r="K5669">
        <v>647.41</v>
      </c>
      <c r="L5669">
        <v>19</v>
      </c>
      <c r="M5669">
        <v>1</v>
      </c>
      <c r="N5669">
        <f t="shared" si="216"/>
        <v>0</v>
      </c>
      <c r="O5669">
        <f t="shared" si="217"/>
        <v>0</v>
      </c>
      <c r="P5669" t="s">
        <v>12694</v>
      </c>
    </row>
    <row r="5670" spans="2:16" x14ac:dyDescent="0.25">
      <c r="B5670" t="s">
        <v>5675</v>
      </c>
      <c r="C5670" s="119" t="s">
        <v>60</v>
      </c>
      <c r="D5670" t="s">
        <v>11539</v>
      </c>
      <c r="E5670" t="s">
        <v>11530</v>
      </c>
      <c r="F5670" t="s">
        <v>11540</v>
      </c>
      <c r="G5670" t="s">
        <v>61</v>
      </c>
      <c r="H5670" t="s">
        <v>18</v>
      </c>
      <c r="I5670" t="s">
        <v>11541</v>
      </c>
      <c r="J5670">
        <v>2016</v>
      </c>
      <c r="K5670">
        <v>647.78</v>
      </c>
      <c r="L5670">
        <v>22</v>
      </c>
      <c r="M5670">
        <v>1</v>
      </c>
      <c r="N5670">
        <f t="shared" si="216"/>
        <v>0</v>
      </c>
      <c r="O5670">
        <f t="shared" si="217"/>
        <v>0</v>
      </c>
      <c r="P5670" t="s">
        <v>12694</v>
      </c>
    </row>
    <row r="5671" spans="2:16" x14ac:dyDescent="0.25">
      <c r="B5671" t="s">
        <v>5676</v>
      </c>
      <c r="C5671" s="119" t="s">
        <v>60</v>
      </c>
      <c r="D5671" t="s">
        <v>11537</v>
      </c>
      <c r="E5671" t="s">
        <v>11530</v>
      </c>
      <c r="F5671" t="s">
        <v>11540</v>
      </c>
      <c r="G5671" t="s">
        <v>61</v>
      </c>
      <c r="H5671" t="s">
        <v>18</v>
      </c>
      <c r="I5671" t="s">
        <v>11541</v>
      </c>
      <c r="J5671">
        <v>2016</v>
      </c>
      <c r="K5671">
        <v>616.79</v>
      </c>
      <c r="L5671">
        <v>17</v>
      </c>
      <c r="M5671">
        <v>1</v>
      </c>
      <c r="N5671">
        <f t="shared" si="216"/>
        <v>0</v>
      </c>
      <c r="O5671">
        <f t="shared" si="217"/>
        <v>0</v>
      </c>
      <c r="P5671" t="s">
        <v>12694</v>
      </c>
    </row>
    <row r="5672" spans="2:16" x14ac:dyDescent="0.25">
      <c r="B5672" t="s">
        <v>5677</v>
      </c>
      <c r="C5672" s="119" t="s">
        <v>60</v>
      </c>
      <c r="D5672" t="s">
        <v>11537</v>
      </c>
      <c r="E5672" t="s">
        <v>11530</v>
      </c>
      <c r="F5672" t="s">
        <v>11540</v>
      </c>
      <c r="G5672" t="s">
        <v>61</v>
      </c>
      <c r="H5672" t="s">
        <v>18</v>
      </c>
      <c r="I5672" t="s">
        <v>11533</v>
      </c>
      <c r="J5672">
        <v>2016</v>
      </c>
      <c r="K5672">
        <v>620.23</v>
      </c>
      <c r="L5672">
        <v>22</v>
      </c>
      <c r="M5672">
        <v>1</v>
      </c>
      <c r="N5672">
        <f t="shared" si="216"/>
        <v>0</v>
      </c>
      <c r="O5672">
        <f t="shared" si="217"/>
        <v>0</v>
      </c>
      <c r="P5672" t="s">
        <v>12694</v>
      </c>
    </row>
    <row r="5673" spans="2:16" x14ac:dyDescent="0.25">
      <c r="B5673" t="s">
        <v>5678</v>
      </c>
      <c r="C5673" s="119" t="s">
        <v>60</v>
      </c>
      <c r="D5673" t="s">
        <v>11537</v>
      </c>
      <c r="E5673" t="s">
        <v>11530</v>
      </c>
      <c r="F5673" t="s">
        <v>11540</v>
      </c>
      <c r="G5673" t="s">
        <v>61</v>
      </c>
      <c r="H5673" t="s">
        <v>18</v>
      </c>
      <c r="I5673" t="s">
        <v>11541</v>
      </c>
      <c r="J5673">
        <v>2016</v>
      </c>
      <c r="K5673">
        <v>618.47</v>
      </c>
      <c r="L5673">
        <v>22</v>
      </c>
      <c r="M5673">
        <v>1</v>
      </c>
      <c r="N5673">
        <f t="shared" si="216"/>
        <v>0</v>
      </c>
      <c r="O5673">
        <f t="shared" si="217"/>
        <v>0</v>
      </c>
      <c r="P5673" t="s">
        <v>12694</v>
      </c>
    </row>
    <row r="5674" spans="2:16" x14ac:dyDescent="0.25">
      <c r="B5674" t="s">
        <v>5679</v>
      </c>
      <c r="C5674" s="119" t="s">
        <v>60</v>
      </c>
      <c r="D5674" t="s">
        <v>11537</v>
      </c>
      <c r="E5674" t="s">
        <v>11530</v>
      </c>
      <c r="F5674" t="s">
        <v>11540</v>
      </c>
      <c r="G5674" t="s">
        <v>61</v>
      </c>
      <c r="H5674" t="s">
        <v>18</v>
      </c>
      <c r="I5674" t="s">
        <v>11541</v>
      </c>
      <c r="J5674">
        <v>2016</v>
      </c>
      <c r="K5674">
        <v>651.63</v>
      </c>
      <c r="L5674">
        <v>59</v>
      </c>
      <c r="M5674">
        <v>1</v>
      </c>
      <c r="N5674">
        <f t="shared" si="216"/>
        <v>0</v>
      </c>
      <c r="O5674">
        <f t="shared" si="217"/>
        <v>0</v>
      </c>
      <c r="P5674" t="s">
        <v>12694</v>
      </c>
    </row>
    <row r="5675" spans="2:16" x14ac:dyDescent="0.25">
      <c r="B5675" t="s">
        <v>5680</v>
      </c>
      <c r="C5675" s="119" t="s">
        <v>60</v>
      </c>
      <c r="D5675" t="s">
        <v>11537</v>
      </c>
      <c r="E5675" t="s">
        <v>11530</v>
      </c>
      <c r="F5675" t="s">
        <v>11540</v>
      </c>
      <c r="G5675" t="s">
        <v>61</v>
      </c>
      <c r="H5675" t="s">
        <v>18</v>
      </c>
      <c r="I5675" t="s">
        <v>11541</v>
      </c>
      <c r="J5675">
        <v>2016</v>
      </c>
      <c r="K5675">
        <v>646.65</v>
      </c>
      <c r="L5675">
        <v>20</v>
      </c>
      <c r="M5675">
        <v>1</v>
      </c>
      <c r="N5675">
        <f t="shared" si="216"/>
        <v>0</v>
      </c>
      <c r="O5675">
        <f t="shared" si="217"/>
        <v>0</v>
      </c>
      <c r="P5675" t="s">
        <v>12694</v>
      </c>
    </row>
    <row r="5676" spans="2:16" x14ac:dyDescent="0.25">
      <c r="B5676" t="s">
        <v>5681</v>
      </c>
      <c r="C5676" s="119" t="s">
        <v>60</v>
      </c>
      <c r="D5676" t="s">
        <v>11537</v>
      </c>
      <c r="E5676" t="s">
        <v>11530</v>
      </c>
      <c r="F5676" t="s">
        <v>11540</v>
      </c>
      <c r="G5676" t="s">
        <v>61</v>
      </c>
      <c r="H5676" t="s">
        <v>18</v>
      </c>
      <c r="I5676" t="s">
        <v>11541</v>
      </c>
      <c r="J5676">
        <v>2016</v>
      </c>
      <c r="K5676">
        <v>617.42999999999995</v>
      </c>
      <c r="L5676">
        <v>22</v>
      </c>
      <c r="M5676">
        <v>1</v>
      </c>
      <c r="N5676">
        <f t="shared" si="216"/>
        <v>0</v>
      </c>
      <c r="O5676">
        <f t="shared" si="217"/>
        <v>0</v>
      </c>
      <c r="P5676" t="s">
        <v>12694</v>
      </c>
    </row>
    <row r="5677" spans="2:16" x14ac:dyDescent="0.25">
      <c r="B5677" t="s">
        <v>5682</v>
      </c>
      <c r="C5677" s="119" t="s">
        <v>60</v>
      </c>
      <c r="D5677" t="s">
        <v>11537</v>
      </c>
      <c r="E5677" t="s">
        <v>11530</v>
      </c>
      <c r="F5677" t="s">
        <v>11540</v>
      </c>
      <c r="G5677" t="s">
        <v>61</v>
      </c>
      <c r="H5677" t="s">
        <v>18</v>
      </c>
      <c r="I5677" t="s">
        <v>11541</v>
      </c>
      <c r="J5677">
        <v>2016</v>
      </c>
      <c r="K5677">
        <v>617.42999999999995</v>
      </c>
      <c r="L5677">
        <v>22</v>
      </c>
      <c r="M5677">
        <v>1</v>
      </c>
      <c r="N5677">
        <f t="shared" si="216"/>
        <v>0</v>
      </c>
      <c r="O5677">
        <f t="shared" si="217"/>
        <v>0</v>
      </c>
      <c r="P5677" t="s">
        <v>12694</v>
      </c>
    </row>
    <row r="5678" spans="2:16" x14ac:dyDescent="0.25">
      <c r="B5678" t="s">
        <v>5683</v>
      </c>
      <c r="C5678" s="119" t="s">
        <v>60</v>
      </c>
      <c r="D5678" t="s">
        <v>11537</v>
      </c>
      <c r="E5678" t="s">
        <v>11530</v>
      </c>
      <c r="F5678" t="s">
        <v>11540</v>
      </c>
      <c r="G5678" t="s">
        <v>61</v>
      </c>
      <c r="H5678" t="s">
        <v>18</v>
      </c>
      <c r="I5678" t="s">
        <v>11541</v>
      </c>
      <c r="J5678">
        <v>2016</v>
      </c>
      <c r="K5678">
        <v>617.42999999999995</v>
      </c>
      <c r="L5678">
        <v>22</v>
      </c>
      <c r="M5678">
        <v>1</v>
      </c>
      <c r="N5678">
        <f t="shared" si="216"/>
        <v>0</v>
      </c>
      <c r="O5678">
        <f t="shared" si="217"/>
        <v>0</v>
      </c>
      <c r="P5678" t="s">
        <v>12694</v>
      </c>
    </row>
    <row r="5679" spans="2:16" x14ac:dyDescent="0.25">
      <c r="B5679" t="s">
        <v>5684</v>
      </c>
      <c r="C5679" s="119" t="s">
        <v>60</v>
      </c>
      <c r="D5679" t="s">
        <v>11537</v>
      </c>
      <c r="E5679" t="s">
        <v>11530</v>
      </c>
      <c r="F5679" t="s">
        <v>11540</v>
      </c>
      <c r="G5679" t="s">
        <v>61</v>
      </c>
      <c r="H5679" t="s">
        <v>18</v>
      </c>
      <c r="I5679" t="s">
        <v>11541</v>
      </c>
      <c r="J5679">
        <v>2016</v>
      </c>
      <c r="K5679">
        <v>617.42999999999995</v>
      </c>
      <c r="L5679">
        <v>22</v>
      </c>
      <c r="M5679">
        <v>1</v>
      </c>
      <c r="N5679">
        <f t="shared" si="216"/>
        <v>0</v>
      </c>
      <c r="O5679">
        <f t="shared" si="217"/>
        <v>0</v>
      </c>
      <c r="P5679" t="s">
        <v>12694</v>
      </c>
    </row>
    <row r="5680" spans="2:16" x14ac:dyDescent="0.25">
      <c r="B5680" t="s">
        <v>5685</v>
      </c>
      <c r="C5680" s="119" t="s">
        <v>60</v>
      </c>
      <c r="D5680" t="s">
        <v>11537</v>
      </c>
      <c r="E5680" t="s">
        <v>11530</v>
      </c>
      <c r="F5680" t="s">
        <v>11540</v>
      </c>
      <c r="G5680" t="s">
        <v>61</v>
      </c>
      <c r="H5680" t="s">
        <v>18</v>
      </c>
      <c r="I5680" t="s">
        <v>11541</v>
      </c>
      <c r="J5680">
        <v>2016</v>
      </c>
      <c r="K5680">
        <v>617.42999999999995</v>
      </c>
      <c r="L5680">
        <v>22</v>
      </c>
      <c r="M5680">
        <v>1</v>
      </c>
      <c r="N5680">
        <f t="shared" si="216"/>
        <v>0</v>
      </c>
      <c r="O5680">
        <f t="shared" si="217"/>
        <v>0</v>
      </c>
      <c r="P5680" t="s">
        <v>12694</v>
      </c>
    </row>
    <row r="5681" spans="2:16" x14ac:dyDescent="0.25">
      <c r="B5681" t="s">
        <v>5686</v>
      </c>
      <c r="C5681" s="119" t="s">
        <v>60</v>
      </c>
      <c r="D5681" t="s">
        <v>11537</v>
      </c>
      <c r="E5681" t="s">
        <v>11530</v>
      </c>
      <c r="F5681" t="s">
        <v>11540</v>
      </c>
      <c r="G5681" t="s">
        <v>61</v>
      </c>
      <c r="H5681" t="s">
        <v>18</v>
      </c>
      <c r="I5681" t="s">
        <v>11541</v>
      </c>
      <c r="J5681">
        <v>2016</v>
      </c>
      <c r="K5681">
        <v>617.42999999999995</v>
      </c>
      <c r="L5681">
        <v>22</v>
      </c>
      <c r="M5681">
        <v>1</v>
      </c>
      <c r="N5681">
        <f t="shared" si="216"/>
        <v>0</v>
      </c>
      <c r="O5681">
        <f t="shared" si="217"/>
        <v>0</v>
      </c>
      <c r="P5681" t="s">
        <v>12694</v>
      </c>
    </row>
    <row r="5682" spans="2:16" x14ac:dyDescent="0.25">
      <c r="B5682" t="s">
        <v>5687</v>
      </c>
      <c r="C5682" s="119" t="s">
        <v>60</v>
      </c>
      <c r="D5682" t="s">
        <v>11537</v>
      </c>
      <c r="E5682" t="s">
        <v>11530</v>
      </c>
      <c r="F5682" t="s">
        <v>11540</v>
      </c>
      <c r="G5682" t="s">
        <v>61</v>
      </c>
      <c r="H5682" t="s">
        <v>18</v>
      </c>
      <c r="I5682" t="s">
        <v>11541</v>
      </c>
      <c r="J5682">
        <v>2016</v>
      </c>
      <c r="K5682">
        <v>1042.7</v>
      </c>
      <c r="L5682">
        <v>21</v>
      </c>
      <c r="M5682">
        <v>1</v>
      </c>
      <c r="N5682">
        <f t="shared" si="216"/>
        <v>0</v>
      </c>
      <c r="O5682">
        <f t="shared" si="217"/>
        <v>0</v>
      </c>
      <c r="P5682" t="s">
        <v>12694</v>
      </c>
    </row>
    <row r="5683" spans="2:16" x14ac:dyDescent="0.25">
      <c r="B5683" t="s">
        <v>5688</v>
      </c>
      <c r="C5683" s="119" t="s">
        <v>60</v>
      </c>
      <c r="D5683" t="s">
        <v>11550</v>
      </c>
      <c r="E5683" t="s">
        <v>11530</v>
      </c>
      <c r="F5683" t="s">
        <v>11540</v>
      </c>
      <c r="G5683" t="s">
        <v>61</v>
      </c>
      <c r="H5683" t="s">
        <v>18</v>
      </c>
      <c r="I5683" t="s">
        <v>11541</v>
      </c>
      <c r="J5683">
        <v>2016</v>
      </c>
      <c r="K5683">
        <v>617.15</v>
      </c>
      <c r="L5683">
        <v>17</v>
      </c>
      <c r="M5683">
        <v>1</v>
      </c>
      <c r="N5683">
        <f t="shared" si="216"/>
        <v>0</v>
      </c>
      <c r="O5683">
        <f t="shared" si="217"/>
        <v>0</v>
      </c>
      <c r="P5683" t="s">
        <v>12694</v>
      </c>
    </row>
    <row r="5684" spans="2:16" x14ac:dyDescent="0.25">
      <c r="B5684" t="s">
        <v>5689</v>
      </c>
      <c r="C5684" s="119" t="s">
        <v>60</v>
      </c>
      <c r="D5684" t="s">
        <v>11550</v>
      </c>
      <c r="E5684" t="s">
        <v>11530</v>
      </c>
      <c r="F5684" t="s">
        <v>11540</v>
      </c>
      <c r="G5684" t="s">
        <v>61</v>
      </c>
      <c r="H5684" t="s">
        <v>18</v>
      </c>
      <c r="I5684" t="s">
        <v>11541</v>
      </c>
      <c r="J5684">
        <v>2016</v>
      </c>
      <c r="K5684">
        <v>617.41999999999996</v>
      </c>
      <c r="L5684">
        <v>19</v>
      </c>
      <c r="M5684">
        <v>1</v>
      </c>
      <c r="N5684">
        <f t="shared" si="216"/>
        <v>0</v>
      </c>
      <c r="O5684">
        <f t="shared" si="217"/>
        <v>0</v>
      </c>
      <c r="P5684" t="s">
        <v>12694</v>
      </c>
    </row>
    <row r="5685" spans="2:16" x14ac:dyDescent="0.25">
      <c r="B5685" t="s">
        <v>5690</v>
      </c>
      <c r="C5685" s="119" t="s">
        <v>60</v>
      </c>
      <c r="D5685" t="s">
        <v>11542</v>
      </c>
      <c r="E5685" t="s">
        <v>11530</v>
      </c>
      <c r="F5685" t="s">
        <v>11540</v>
      </c>
      <c r="G5685" t="s">
        <v>61</v>
      </c>
      <c r="H5685" t="s">
        <v>18</v>
      </c>
      <c r="I5685" t="s">
        <v>11541</v>
      </c>
      <c r="J5685">
        <v>2016</v>
      </c>
      <c r="K5685">
        <v>646.4</v>
      </c>
      <c r="L5685">
        <v>18</v>
      </c>
      <c r="M5685">
        <v>1</v>
      </c>
      <c r="N5685">
        <f t="shared" si="216"/>
        <v>0</v>
      </c>
      <c r="O5685">
        <f t="shared" si="217"/>
        <v>0</v>
      </c>
      <c r="P5685" t="s">
        <v>12694</v>
      </c>
    </row>
    <row r="5686" spans="2:16" x14ac:dyDescent="0.25">
      <c r="B5686" t="s">
        <v>5691</v>
      </c>
      <c r="C5686" s="119" t="s">
        <v>60</v>
      </c>
      <c r="D5686" t="s">
        <v>11537</v>
      </c>
      <c r="E5686" t="s">
        <v>11530</v>
      </c>
      <c r="F5686" t="s">
        <v>11540</v>
      </c>
      <c r="G5686" t="s">
        <v>61</v>
      </c>
      <c r="H5686" t="s">
        <v>18</v>
      </c>
      <c r="I5686" t="s">
        <v>11541</v>
      </c>
      <c r="J5686">
        <v>2016</v>
      </c>
      <c r="K5686">
        <v>647.29</v>
      </c>
      <c r="L5686">
        <v>25</v>
      </c>
      <c r="M5686">
        <v>1</v>
      </c>
      <c r="N5686">
        <f t="shared" si="216"/>
        <v>0</v>
      </c>
      <c r="O5686">
        <f t="shared" si="217"/>
        <v>0</v>
      </c>
      <c r="P5686" t="s">
        <v>12694</v>
      </c>
    </row>
    <row r="5687" spans="2:16" x14ac:dyDescent="0.25">
      <c r="B5687" t="s">
        <v>5692</v>
      </c>
      <c r="C5687" s="119" t="s">
        <v>60</v>
      </c>
      <c r="D5687" t="s">
        <v>11537</v>
      </c>
      <c r="E5687" t="s">
        <v>11530</v>
      </c>
      <c r="F5687" t="s">
        <v>11540</v>
      </c>
      <c r="G5687" t="s">
        <v>61</v>
      </c>
      <c r="H5687" t="s">
        <v>18</v>
      </c>
      <c r="I5687" t="s">
        <v>11541</v>
      </c>
      <c r="J5687">
        <v>2016</v>
      </c>
      <c r="K5687">
        <v>647.29</v>
      </c>
      <c r="L5687">
        <v>25</v>
      </c>
      <c r="M5687">
        <v>1</v>
      </c>
      <c r="N5687">
        <f t="shared" si="216"/>
        <v>0</v>
      </c>
      <c r="O5687">
        <f t="shared" si="217"/>
        <v>0</v>
      </c>
      <c r="P5687" t="s">
        <v>12694</v>
      </c>
    </row>
    <row r="5688" spans="2:16" x14ac:dyDescent="0.25">
      <c r="B5688" t="s">
        <v>5693</v>
      </c>
      <c r="C5688" s="119" t="s">
        <v>60</v>
      </c>
      <c r="D5688" t="s">
        <v>11537</v>
      </c>
      <c r="E5688" t="s">
        <v>11530</v>
      </c>
      <c r="F5688" t="s">
        <v>11540</v>
      </c>
      <c r="G5688" t="s">
        <v>61</v>
      </c>
      <c r="H5688" t="s">
        <v>18</v>
      </c>
      <c r="I5688" t="s">
        <v>11541</v>
      </c>
      <c r="J5688">
        <v>2016</v>
      </c>
      <c r="K5688">
        <v>648.87</v>
      </c>
      <c r="L5688">
        <v>22</v>
      </c>
      <c r="M5688">
        <v>1</v>
      </c>
      <c r="N5688">
        <f t="shared" si="216"/>
        <v>0</v>
      </c>
      <c r="O5688">
        <f t="shared" si="217"/>
        <v>0</v>
      </c>
      <c r="P5688" t="s">
        <v>12694</v>
      </c>
    </row>
    <row r="5689" spans="2:16" x14ac:dyDescent="0.25">
      <c r="B5689" t="s">
        <v>5694</v>
      </c>
      <c r="C5689" s="119" t="s">
        <v>60</v>
      </c>
      <c r="D5689" t="s">
        <v>11537</v>
      </c>
      <c r="E5689" t="s">
        <v>11530</v>
      </c>
      <c r="F5689" t="s">
        <v>11540</v>
      </c>
      <c r="G5689" t="s">
        <v>61</v>
      </c>
      <c r="H5689" t="s">
        <v>18</v>
      </c>
      <c r="I5689" t="s">
        <v>11541</v>
      </c>
      <c r="J5689">
        <v>2016</v>
      </c>
      <c r="K5689">
        <v>618.47</v>
      </c>
      <c r="L5689">
        <v>22</v>
      </c>
      <c r="M5689">
        <v>1</v>
      </c>
      <c r="N5689">
        <f t="shared" si="216"/>
        <v>0</v>
      </c>
      <c r="O5689">
        <f t="shared" si="217"/>
        <v>0</v>
      </c>
      <c r="P5689" t="s">
        <v>12694</v>
      </c>
    </row>
    <row r="5690" spans="2:16" x14ac:dyDescent="0.25">
      <c r="B5690" t="s">
        <v>5695</v>
      </c>
      <c r="C5690" s="119" t="s">
        <v>60</v>
      </c>
      <c r="D5690" t="s">
        <v>11537</v>
      </c>
      <c r="E5690" t="s">
        <v>11530</v>
      </c>
      <c r="F5690" t="s">
        <v>11540</v>
      </c>
      <c r="G5690" t="s">
        <v>61</v>
      </c>
      <c r="H5690" t="s">
        <v>18</v>
      </c>
      <c r="I5690" t="s">
        <v>11541</v>
      </c>
      <c r="J5690">
        <v>2016</v>
      </c>
      <c r="K5690">
        <v>617.49</v>
      </c>
      <c r="L5690">
        <v>29</v>
      </c>
      <c r="M5690">
        <v>1</v>
      </c>
      <c r="N5690">
        <f t="shared" si="216"/>
        <v>0</v>
      </c>
      <c r="O5690">
        <f t="shared" si="217"/>
        <v>0</v>
      </c>
      <c r="P5690" t="s">
        <v>12694</v>
      </c>
    </row>
    <row r="5691" spans="2:16" x14ac:dyDescent="0.25">
      <c r="B5691" t="s">
        <v>5696</v>
      </c>
      <c r="C5691" s="119" t="s">
        <v>60</v>
      </c>
      <c r="D5691" t="s">
        <v>11537</v>
      </c>
      <c r="E5691" t="s">
        <v>11530</v>
      </c>
      <c r="F5691" t="s">
        <v>11540</v>
      </c>
      <c r="G5691" t="s">
        <v>61</v>
      </c>
      <c r="H5691" t="s">
        <v>18</v>
      </c>
      <c r="I5691" t="s">
        <v>11541</v>
      </c>
      <c r="J5691">
        <v>2016</v>
      </c>
      <c r="K5691">
        <v>617.17999999999995</v>
      </c>
      <c r="L5691">
        <v>20</v>
      </c>
      <c r="M5691">
        <v>1</v>
      </c>
      <c r="N5691">
        <f t="shared" si="216"/>
        <v>0</v>
      </c>
      <c r="O5691">
        <f t="shared" si="217"/>
        <v>0</v>
      </c>
      <c r="P5691" t="s">
        <v>12694</v>
      </c>
    </row>
    <row r="5692" spans="2:16" x14ac:dyDescent="0.25">
      <c r="B5692" t="s">
        <v>5697</v>
      </c>
      <c r="C5692" s="119" t="s">
        <v>60</v>
      </c>
      <c r="D5692" t="s">
        <v>11537</v>
      </c>
      <c r="E5692" t="s">
        <v>11530</v>
      </c>
      <c r="F5692" t="s">
        <v>11540</v>
      </c>
      <c r="G5692" t="s">
        <v>61</v>
      </c>
      <c r="H5692" t="s">
        <v>18</v>
      </c>
      <c r="I5692" t="s">
        <v>11541</v>
      </c>
      <c r="J5692">
        <v>2016</v>
      </c>
      <c r="K5692">
        <v>648.05999999999995</v>
      </c>
      <c r="L5692">
        <v>31</v>
      </c>
      <c r="M5692">
        <v>1</v>
      </c>
      <c r="N5692">
        <f t="shared" si="216"/>
        <v>0</v>
      </c>
      <c r="O5692">
        <f t="shared" si="217"/>
        <v>0</v>
      </c>
      <c r="P5692" t="s">
        <v>12694</v>
      </c>
    </row>
    <row r="5693" spans="2:16" x14ac:dyDescent="0.25">
      <c r="B5693" t="s">
        <v>5698</v>
      </c>
      <c r="C5693" s="119" t="s">
        <v>60</v>
      </c>
      <c r="D5693" t="s">
        <v>11537</v>
      </c>
      <c r="E5693" t="s">
        <v>11530</v>
      </c>
      <c r="F5693" t="s">
        <v>11540</v>
      </c>
      <c r="G5693" t="s">
        <v>61</v>
      </c>
      <c r="H5693" t="s">
        <v>18</v>
      </c>
      <c r="I5693" t="s">
        <v>11541</v>
      </c>
      <c r="J5693">
        <v>2016</v>
      </c>
      <c r="K5693">
        <v>616.22</v>
      </c>
      <c r="L5693">
        <v>19</v>
      </c>
      <c r="M5693">
        <v>1</v>
      </c>
      <c r="N5693">
        <f t="shared" si="216"/>
        <v>0</v>
      </c>
      <c r="O5693">
        <f t="shared" si="217"/>
        <v>0</v>
      </c>
      <c r="P5693" t="s">
        <v>12694</v>
      </c>
    </row>
    <row r="5694" spans="2:16" x14ac:dyDescent="0.25">
      <c r="B5694" t="s">
        <v>5699</v>
      </c>
      <c r="C5694" s="119" t="s">
        <v>60</v>
      </c>
      <c r="D5694" t="s">
        <v>11539</v>
      </c>
      <c r="E5694" t="s">
        <v>11530</v>
      </c>
      <c r="F5694" t="s">
        <v>11540</v>
      </c>
      <c r="G5694" t="s">
        <v>61</v>
      </c>
      <c r="H5694" t="s">
        <v>18</v>
      </c>
      <c r="I5694" t="s">
        <v>11533</v>
      </c>
      <c r="J5694">
        <v>2016</v>
      </c>
      <c r="K5694">
        <v>621.98</v>
      </c>
      <c r="L5694">
        <v>26</v>
      </c>
      <c r="M5694">
        <v>1</v>
      </c>
      <c r="N5694">
        <f t="shared" si="216"/>
        <v>0</v>
      </c>
      <c r="O5694">
        <f t="shared" si="217"/>
        <v>0</v>
      </c>
      <c r="P5694" t="s">
        <v>12694</v>
      </c>
    </row>
    <row r="5695" spans="2:16" x14ac:dyDescent="0.25">
      <c r="B5695" t="s">
        <v>5700</v>
      </c>
      <c r="C5695" s="119" t="s">
        <v>60</v>
      </c>
      <c r="D5695" t="s">
        <v>11546</v>
      </c>
      <c r="E5695" t="s">
        <v>11530</v>
      </c>
      <c r="F5695" t="s">
        <v>11540</v>
      </c>
      <c r="G5695" t="s">
        <v>61</v>
      </c>
      <c r="H5695" t="s">
        <v>18</v>
      </c>
      <c r="I5695" t="s">
        <v>11541</v>
      </c>
      <c r="J5695">
        <v>2016</v>
      </c>
      <c r="K5695">
        <v>617.66999999999996</v>
      </c>
      <c r="L5695">
        <v>21</v>
      </c>
      <c r="M5695">
        <v>1</v>
      </c>
      <c r="N5695">
        <f t="shared" si="216"/>
        <v>0</v>
      </c>
      <c r="O5695">
        <f t="shared" si="217"/>
        <v>0</v>
      </c>
      <c r="P5695" t="s">
        <v>12694</v>
      </c>
    </row>
    <row r="5696" spans="2:16" x14ac:dyDescent="0.25">
      <c r="B5696" t="s">
        <v>5701</v>
      </c>
      <c r="C5696" s="119" t="s">
        <v>60</v>
      </c>
      <c r="D5696" t="s">
        <v>11537</v>
      </c>
      <c r="E5696" t="s">
        <v>11530</v>
      </c>
      <c r="F5696" t="s">
        <v>11540</v>
      </c>
      <c r="G5696" t="s">
        <v>61</v>
      </c>
      <c r="H5696" t="s">
        <v>18</v>
      </c>
      <c r="I5696" t="s">
        <v>11541</v>
      </c>
      <c r="J5696">
        <v>2016</v>
      </c>
      <c r="K5696">
        <v>830.07</v>
      </c>
      <c r="L5696">
        <v>32</v>
      </c>
      <c r="M5696">
        <v>1</v>
      </c>
      <c r="N5696">
        <f t="shared" si="216"/>
        <v>0</v>
      </c>
      <c r="O5696">
        <f t="shared" si="217"/>
        <v>0</v>
      </c>
      <c r="P5696" t="s">
        <v>12694</v>
      </c>
    </row>
    <row r="5697" spans="2:16" x14ac:dyDescent="0.25">
      <c r="B5697" t="s">
        <v>5702</v>
      </c>
      <c r="C5697" s="119" t="s">
        <v>60</v>
      </c>
      <c r="D5697" t="s">
        <v>11550</v>
      </c>
      <c r="E5697" t="s">
        <v>11530</v>
      </c>
      <c r="F5697" t="s">
        <v>11540</v>
      </c>
      <c r="G5697" t="s">
        <v>61</v>
      </c>
      <c r="H5697" t="s">
        <v>18</v>
      </c>
      <c r="I5697" t="s">
        <v>11541</v>
      </c>
      <c r="J5697">
        <v>2016</v>
      </c>
      <c r="K5697">
        <v>617.15</v>
      </c>
      <c r="L5697">
        <v>17</v>
      </c>
      <c r="M5697">
        <v>1</v>
      </c>
      <c r="N5697">
        <f t="shared" si="216"/>
        <v>0</v>
      </c>
      <c r="O5697">
        <f t="shared" si="217"/>
        <v>0</v>
      </c>
      <c r="P5697" t="s">
        <v>12694</v>
      </c>
    </row>
    <row r="5698" spans="2:16" x14ac:dyDescent="0.25">
      <c r="B5698" t="s">
        <v>5703</v>
      </c>
      <c r="C5698" s="119" t="s">
        <v>60</v>
      </c>
      <c r="D5698" t="s">
        <v>11542</v>
      </c>
      <c r="E5698" t="s">
        <v>11530</v>
      </c>
      <c r="F5698" t="s">
        <v>11540</v>
      </c>
      <c r="G5698" t="s">
        <v>61</v>
      </c>
      <c r="H5698" t="s">
        <v>18</v>
      </c>
      <c r="I5698" t="s">
        <v>11541</v>
      </c>
      <c r="J5698">
        <v>2016</v>
      </c>
      <c r="K5698">
        <v>653.39</v>
      </c>
      <c r="L5698">
        <v>60</v>
      </c>
      <c r="M5698">
        <v>1</v>
      </c>
      <c r="N5698">
        <f t="shared" si="216"/>
        <v>0</v>
      </c>
      <c r="O5698">
        <f t="shared" si="217"/>
        <v>0</v>
      </c>
      <c r="P5698" t="s">
        <v>12694</v>
      </c>
    </row>
    <row r="5699" spans="2:16" x14ac:dyDescent="0.25">
      <c r="B5699" t="s">
        <v>5704</v>
      </c>
      <c r="C5699" s="119" t="s">
        <v>60</v>
      </c>
      <c r="D5699" t="s">
        <v>11537</v>
      </c>
      <c r="E5699" t="s">
        <v>11530</v>
      </c>
      <c r="F5699" t="s">
        <v>11540</v>
      </c>
      <c r="G5699" t="s">
        <v>61</v>
      </c>
      <c r="H5699" t="s">
        <v>18</v>
      </c>
      <c r="I5699" t="s">
        <v>11541</v>
      </c>
      <c r="J5699">
        <v>2016</v>
      </c>
      <c r="K5699">
        <v>647.28</v>
      </c>
      <c r="L5699">
        <v>25</v>
      </c>
      <c r="M5699">
        <v>1</v>
      </c>
      <c r="N5699">
        <f t="shared" si="216"/>
        <v>0</v>
      </c>
      <c r="O5699">
        <f t="shared" si="217"/>
        <v>0</v>
      </c>
      <c r="P5699" t="s">
        <v>12694</v>
      </c>
    </row>
    <row r="5700" spans="2:16" x14ac:dyDescent="0.25">
      <c r="B5700" t="s">
        <v>5705</v>
      </c>
      <c r="C5700" s="119" t="s">
        <v>60</v>
      </c>
      <c r="D5700" t="s">
        <v>11550</v>
      </c>
      <c r="E5700" t="s">
        <v>11530</v>
      </c>
      <c r="F5700" t="s">
        <v>11540</v>
      </c>
      <c r="G5700" t="s">
        <v>61</v>
      </c>
      <c r="H5700" t="s">
        <v>18</v>
      </c>
      <c r="I5700" t="s">
        <v>11541</v>
      </c>
      <c r="J5700">
        <v>2016</v>
      </c>
      <c r="K5700">
        <v>620.01</v>
      </c>
      <c r="L5700">
        <v>34</v>
      </c>
      <c r="M5700">
        <v>1</v>
      </c>
      <c r="N5700">
        <f t="shared" si="216"/>
        <v>0</v>
      </c>
      <c r="O5700">
        <f t="shared" si="217"/>
        <v>0</v>
      </c>
      <c r="P5700" t="s">
        <v>12694</v>
      </c>
    </row>
    <row r="5701" spans="2:16" x14ac:dyDescent="0.25">
      <c r="B5701" t="s">
        <v>5706</v>
      </c>
      <c r="C5701" s="119" t="s">
        <v>60</v>
      </c>
      <c r="D5701" t="s">
        <v>11550</v>
      </c>
      <c r="E5701" t="s">
        <v>11530</v>
      </c>
      <c r="F5701" t="s">
        <v>11540</v>
      </c>
      <c r="G5701" t="s">
        <v>61</v>
      </c>
      <c r="H5701" t="s">
        <v>18</v>
      </c>
      <c r="I5701" t="s">
        <v>11541</v>
      </c>
      <c r="J5701">
        <v>2016</v>
      </c>
      <c r="K5701">
        <v>619.74</v>
      </c>
      <c r="L5701">
        <v>32</v>
      </c>
      <c r="M5701">
        <v>1</v>
      </c>
      <c r="N5701">
        <f t="shared" si="216"/>
        <v>0</v>
      </c>
      <c r="O5701">
        <f t="shared" si="217"/>
        <v>0</v>
      </c>
      <c r="P5701" t="s">
        <v>12694</v>
      </c>
    </row>
    <row r="5702" spans="2:16" x14ac:dyDescent="0.25">
      <c r="B5702" t="s">
        <v>5707</v>
      </c>
      <c r="C5702" s="119" t="s">
        <v>60</v>
      </c>
      <c r="D5702" t="s">
        <v>11550</v>
      </c>
      <c r="E5702" t="s">
        <v>11530</v>
      </c>
      <c r="F5702" t="s">
        <v>11540</v>
      </c>
      <c r="G5702" t="s">
        <v>61</v>
      </c>
      <c r="H5702" t="s">
        <v>18</v>
      </c>
      <c r="I5702" t="s">
        <v>11541</v>
      </c>
      <c r="J5702">
        <v>2016</v>
      </c>
      <c r="K5702">
        <v>1907.82</v>
      </c>
      <c r="L5702">
        <v>32</v>
      </c>
      <c r="M5702">
        <v>1</v>
      </c>
      <c r="N5702">
        <f t="shared" si="216"/>
        <v>0</v>
      </c>
      <c r="O5702">
        <f t="shared" si="217"/>
        <v>0</v>
      </c>
      <c r="P5702" t="s">
        <v>12694</v>
      </c>
    </row>
    <row r="5703" spans="2:16" x14ac:dyDescent="0.25">
      <c r="B5703" t="s">
        <v>5708</v>
      </c>
      <c r="C5703" s="119" t="s">
        <v>60</v>
      </c>
      <c r="D5703" t="s">
        <v>11550</v>
      </c>
      <c r="E5703" t="s">
        <v>11530</v>
      </c>
      <c r="F5703" t="s">
        <v>11540</v>
      </c>
      <c r="G5703" t="s">
        <v>61</v>
      </c>
      <c r="H5703" t="s">
        <v>18</v>
      </c>
      <c r="I5703" t="s">
        <v>11541</v>
      </c>
      <c r="J5703">
        <v>2016</v>
      </c>
      <c r="K5703">
        <v>619.74</v>
      </c>
      <c r="L5703">
        <v>32</v>
      </c>
      <c r="M5703">
        <v>1</v>
      </c>
      <c r="N5703">
        <f t="shared" si="216"/>
        <v>0</v>
      </c>
      <c r="O5703">
        <f t="shared" si="217"/>
        <v>0</v>
      </c>
      <c r="P5703" t="s">
        <v>12694</v>
      </c>
    </row>
    <row r="5704" spans="2:16" x14ac:dyDescent="0.25">
      <c r="B5704" t="s">
        <v>5709</v>
      </c>
      <c r="C5704" s="119" t="s">
        <v>60</v>
      </c>
      <c r="D5704" t="s">
        <v>11550</v>
      </c>
      <c r="E5704" t="s">
        <v>11530</v>
      </c>
      <c r="F5704" t="s">
        <v>11540</v>
      </c>
      <c r="G5704" t="s">
        <v>61</v>
      </c>
      <c r="H5704" t="s">
        <v>18</v>
      </c>
      <c r="I5704" t="s">
        <v>11541</v>
      </c>
      <c r="J5704">
        <v>2016</v>
      </c>
      <c r="K5704">
        <v>619.74</v>
      </c>
      <c r="L5704">
        <v>32</v>
      </c>
      <c r="M5704">
        <v>1</v>
      </c>
      <c r="N5704">
        <f t="shared" si="216"/>
        <v>0</v>
      </c>
      <c r="O5704">
        <f t="shared" si="217"/>
        <v>0</v>
      </c>
      <c r="P5704" t="s">
        <v>12694</v>
      </c>
    </row>
    <row r="5705" spans="2:16" x14ac:dyDescent="0.25">
      <c r="B5705" t="s">
        <v>5710</v>
      </c>
      <c r="C5705" s="119" t="s">
        <v>60</v>
      </c>
      <c r="D5705" t="s">
        <v>11537</v>
      </c>
      <c r="E5705" t="s">
        <v>11530</v>
      </c>
      <c r="F5705" t="s">
        <v>11540</v>
      </c>
      <c r="G5705" t="s">
        <v>61</v>
      </c>
      <c r="H5705" t="s">
        <v>18</v>
      </c>
      <c r="I5705" t="s">
        <v>11541</v>
      </c>
      <c r="J5705">
        <v>2016</v>
      </c>
      <c r="K5705">
        <v>652.11</v>
      </c>
      <c r="L5705">
        <v>50</v>
      </c>
      <c r="M5705">
        <v>1</v>
      </c>
      <c r="N5705">
        <f t="shared" si="216"/>
        <v>0</v>
      </c>
      <c r="O5705">
        <f t="shared" si="217"/>
        <v>0</v>
      </c>
      <c r="P5705" t="s">
        <v>12694</v>
      </c>
    </row>
    <row r="5706" spans="2:16" x14ac:dyDescent="0.25">
      <c r="B5706" t="s">
        <v>5711</v>
      </c>
      <c r="C5706" s="119" t="s">
        <v>60</v>
      </c>
      <c r="D5706" t="s">
        <v>11550</v>
      </c>
      <c r="E5706" t="s">
        <v>11530</v>
      </c>
      <c r="F5706" t="s">
        <v>11540</v>
      </c>
      <c r="G5706" t="s">
        <v>61</v>
      </c>
      <c r="H5706" t="s">
        <v>18</v>
      </c>
      <c r="I5706" t="s">
        <v>11541</v>
      </c>
      <c r="J5706">
        <v>2016</v>
      </c>
      <c r="K5706">
        <v>648.62</v>
      </c>
      <c r="L5706">
        <v>20</v>
      </c>
      <c r="M5706">
        <v>1</v>
      </c>
      <c r="N5706">
        <f t="shared" si="216"/>
        <v>0</v>
      </c>
      <c r="O5706">
        <f t="shared" si="217"/>
        <v>0</v>
      </c>
      <c r="P5706" t="s">
        <v>12694</v>
      </c>
    </row>
    <row r="5707" spans="2:16" x14ac:dyDescent="0.25">
      <c r="B5707" t="s">
        <v>5712</v>
      </c>
      <c r="C5707" s="119" t="s">
        <v>60</v>
      </c>
      <c r="D5707" t="s">
        <v>11550</v>
      </c>
      <c r="E5707" t="s">
        <v>11530</v>
      </c>
      <c r="F5707" t="s">
        <v>11540</v>
      </c>
      <c r="G5707" t="s">
        <v>61</v>
      </c>
      <c r="H5707" t="s">
        <v>18</v>
      </c>
      <c r="I5707" t="s">
        <v>11541</v>
      </c>
      <c r="J5707">
        <v>2016</v>
      </c>
      <c r="K5707">
        <v>648.37</v>
      </c>
      <c r="L5707">
        <v>18</v>
      </c>
      <c r="M5707">
        <v>1</v>
      </c>
      <c r="N5707">
        <f t="shared" ref="N5707:N5770" si="218">IF(K5707&lt;100,1,0)</f>
        <v>0</v>
      </c>
      <c r="O5707">
        <f t="shared" si="217"/>
        <v>0</v>
      </c>
      <c r="P5707" t="s">
        <v>12694</v>
      </c>
    </row>
    <row r="5708" spans="2:16" x14ac:dyDescent="0.25">
      <c r="B5708" t="s">
        <v>5713</v>
      </c>
      <c r="C5708" s="119" t="s">
        <v>60</v>
      </c>
      <c r="D5708" t="s">
        <v>11550</v>
      </c>
      <c r="E5708" t="s">
        <v>11530</v>
      </c>
      <c r="F5708" t="s">
        <v>11540</v>
      </c>
      <c r="G5708" t="s">
        <v>61</v>
      </c>
      <c r="H5708" t="s">
        <v>18</v>
      </c>
      <c r="I5708" t="s">
        <v>11541</v>
      </c>
      <c r="J5708">
        <v>2016</v>
      </c>
      <c r="K5708">
        <v>648.87</v>
      </c>
      <c r="L5708">
        <v>22</v>
      </c>
      <c r="M5708">
        <v>1</v>
      </c>
      <c r="N5708">
        <f t="shared" si="218"/>
        <v>0</v>
      </c>
      <c r="O5708">
        <f t="shared" si="217"/>
        <v>0</v>
      </c>
      <c r="P5708" t="s">
        <v>12694</v>
      </c>
    </row>
    <row r="5709" spans="2:16" x14ac:dyDescent="0.25">
      <c r="B5709" t="s">
        <v>5714</v>
      </c>
      <c r="C5709" s="119" t="s">
        <v>60</v>
      </c>
      <c r="D5709" t="s">
        <v>11542</v>
      </c>
      <c r="E5709" t="s">
        <v>11530</v>
      </c>
      <c r="F5709" t="s">
        <v>11540</v>
      </c>
      <c r="G5709" t="s">
        <v>61</v>
      </c>
      <c r="H5709" t="s">
        <v>18</v>
      </c>
      <c r="I5709" t="s">
        <v>11541</v>
      </c>
      <c r="J5709">
        <v>2016</v>
      </c>
      <c r="K5709">
        <v>617.80999999999995</v>
      </c>
      <c r="L5709">
        <v>25</v>
      </c>
      <c r="M5709">
        <v>1</v>
      </c>
      <c r="N5709">
        <f t="shared" si="218"/>
        <v>0</v>
      </c>
      <c r="O5709">
        <f t="shared" si="217"/>
        <v>0</v>
      </c>
      <c r="P5709" t="s">
        <v>12693</v>
      </c>
    </row>
    <row r="5710" spans="2:16" x14ac:dyDescent="0.25">
      <c r="B5710" t="s">
        <v>5715</v>
      </c>
      <c r="C5710" s="119" t="s">
        <v>60</v>
      </c>
      <c r="D5710" t="s">
        <v>11537</v>
      </c>
      <c r="E5710" t="s">
        <v>11530</v>
      </c>
      <c r="F5710" t="s">
        <v>11540</v>
      </c>
      <c r="G5710" t="s">
        <v>61</v>
      </c>
      <c r="H5710" t="s">
        <v>18</v>
      </c>
      <c r="I5710" t="s">
        <v>11541</v>
      </c>
      <c r="J5710">
        <v>2016</v>
      </c>
      <c r="K5710">
        <v>616.9</v>
      </c>
      <c r="L5710">
        <v>23</v>
      </c>
      <c r="M5710">
        <v>1</v>
      </c>
      <c r="N5710">
        <f t="shared" si="218"/>
        <v>0</v>
      </c>
      <c r="O5710">
        <f t="shared" si="217"/>
        <v>0</v>
      </c>
      <c r="P5710" t="s">
        <v>12694</v>
      </c>
    </row>
    <row r="5711" spans="2:16" x14ac:dyDescent="0.25">
      <c r="B5711" t="s">
        <v>5716</v>
      </c>
      <c r="C5711" s="119" t="s">
        <v>60</v>
      </c>
      <c r="D5711" t="s">
        <v>11550</v>
      </c>
      <c r="E5711" t="s">
        <v>11530</v>
      </c>
      <c r="F5711" t="s">
        <v>11540</v>
      </c>
      <c r="G5711" t="s">
        <v>61</v>
      </c>
      <c r="H5711" t="s">
        <v>18</v>
      </c>
      <c r="I5711" t="s">
        <v>11541</v>
      </c>
      <c r="J5711">
        <v>2016</v>
      </c>
      <c r="K5711">
        <v>650.79</v>
      </c>
      <c r="L5711">
        <v>37</v>
      </c>
      <c r="M5711">
        <v>1</v>
      </c>
      <c r="N5711">
        <f t="shared" si="218"/>
        <v>0</v>
      </c>
      <c r="O5711">
        <f t="shared" si="217"/>
        <v>0</v>
      </c>
      <c r="P5711" t="s">
        <v>12694</v>
      </c>
    </row>
    <row r="5712" spans="2:16" x14ac:dyDescent="0.25">
      <c r="B5712" t="s">
        <v>5717</v>
      </c>
      <c r="C5712" s="119" t="s">
        <v>60</v>
      </c>
      <c r="D5712" t="s">
        <v>11537</v>
      </c>
      <c r="E5712" t="s">
        <v>11530</v>
      </c>
      <c r="F5712" t="s">
        <v>11540</v>
      </c>
      <c r="G5712" t="s">
        <v>61</v>
      </c>
      <c r="H5712" t="s">
        <v>18</v>
      </c>
      <c r="I5712" t="s">
        <v>11541</v>
      </c>
      <c r="J5712">
        <v>2016</v>
      </c>
      <c r="K5712">
        <v>649.07000000000005</v>
      </c>
      <c r="L5712">
        <v>26</v>
      </c>
      <c r="M5712">
        <v>1</v>
      </c>
      <c r="N5712">
        <f t="shared" si="218"/>
        <v>0</v>
      </c>
      <c r="O5712">
        <f t="shared" ref="O5712:O5775" si="219">IF(OR(L5712="",L5712&lt;=0),1,0)</f>
        <v>0</v>
      </c>
      <c r="P5712" t="s">
        <v>12694</v>
      </c>
    </row>
    <row r="5713" spans="2:16" x14ac:dyDescent="0.25">
      <c r="B5713" t="s">
        <v>5718</v>
      </c>
      <c r="C5713" s="119" t="s">
        <v>60</v>
      </c>
      <c r="D5713" t="s">
        <v>11537</v>
      </c>
      <c r="E5713" t="s">
        <v>11530</v>
      </c>
      <c r="F5713" t="s">
        <v>11540</v>
      </c>
      <c r="G5713" t="s">
        <v>61</v>
      </c>
      <c r="H5713" t="s">
        <v>18</v>
      </c>
      <c r="I5713" t="s">
        <v>11541</v>
      </c>
      <c r="J5713">
        <v>2016</v>
      </c>
      <c r="K5713">
        <v>649.45000000000005</v>
      </c>
      <c r="L5713">
        <v>29</v>
      </c>
      <c r="M5713">
        <v>1</v>
      </c>
      <c r="N5713">
        <f t="shared" si="218"/>
        <v>0</v>
      </c>
      <c r="O5713">
        <f t="shared" si="219"/>
        <v>0</v>
      </c>
      <c r="P5713" t="s">
        <v>12694</v>
      </c>
    </row>
    <row r="5714" spans="2:16" x14ac:dyDescent="0.25">
      <c r="B5714" t="s">
        <v>5719</v>
      </c>
      <c r="C5714" s="119" t="s">
        <v>60</v>
      </c>
      <c r="D5714" t="s">
        <v>11537</v>
      </c>
      <c r="E5714" t="s">
        <v>11530</v>
      </c>
      <c r="F5714" t="s">
        <v>11540</v>
      </c>
      <c r="G5714" t="s">
        <v>61</v>
      </c>
      <c r="H5714" t="s">
        <v>18</v>
      </c>
      <c r="I5714" t="s">
        <v>11541</v>
      </c>
      <c r="J5714">
        <v>2016</v>
      </c>
      <c r="K5714">
        <v>648.92999999999995</v>
      </c>
      <c r="L5714">
        <v>25</v>
      </c>
      <c r="M5714">
        <v>1</v>
      </c>
      <c r="N5714">
        <f t="shared" si="218"/>
        <v>0</v>
      </c>
      <c r="O5714">
        <f t="shared" si="219"/>
        <v>0</v>
      </c>
      <c r="P5714" t="s">
        <v>12694</v>
      </c>
    </row>
    <row r="5715" spans="2:16" x14ac:dyDescent="0.25">
      <c r="B5715" t="s">
        <v>5720</v>
      </c>
      <c r="C5715" s="119" t="s">
        <v>60</v>
      </c>
      <c r="D5715" t="s">
        <v>11537</v>
      </c>
      <c r="E5715" t="s">
        <v>11530</v>
      </c>
      <c r="F5715" t="s">
        <v>11540</v>
      </c>
      <c r="G5715" t="s">
        <v>61</v>
      </c>
      <c r="H5715" t="s">
        <v>18</v>
      </c>
      <c r="I5715" t="s">
        <v>11541</v>
      </c>
      <c r="J5715">
        <v>2016</v>
      </c>
      <c r="K5715">
        <v>649.05999999999995</v>
      </c>
      <c r="L5715">
        <v>26</v>
      </c>
      <c r="M5715">
        <v>1</v>
      </c>
      <c r="N5715">
        <f t="shared" si="218"/>
        <v>0</v>
      </c>
      <c r="O5715">
        <f t="shared" si="219"/>
        <v>0</v>
      </c>
      <c r="P5715" t="s">
        <v>12694</v>
      </c>
    </row>
    <row r="5716" spans="2:16" x14ac:dyDescent="0.25">
      <c r="B5716" t="s">
        <v>5721</v>
      </c>
      <c r="C5716" s="119" t="s">
        <v>60</v>
      </c>
      <c r="D5716" t="s">
        <v>11546</v>
      </c>
      <c r="E5716" t="s">
        <v>11530</v>
      </c>
      <c r="F5716" t="s">
        <v>11540</v>
      </c>
      <c r="G5716" t="s">
        <v>61</v>
      </c>
      <c r="H5716" t="s">
        <v>18</v>
      </c>
      <c r="I5716" t="s">
        <v>11541</v>
      </c>
      <c r="J5716">
        <v>2016</v>
      </c>
      <c r="K5716">
        <v>651.51</v>
      </c>
      <c r="L5716">
        <v>46</v>
      </c>
      <c r="M5716">
        <v>1</v>
      </c>
      <c r="N5716">
        <f t="shared" si="218"/>
        <v>0</v>
      </c>
      <c r="O5716">
        <f t="shared" si="219"/>
        <v>0</v>
      </c>
      <c r="P5716" t="s">
        <v>12694</v>
      </c>
    </row>
    <row r="5717" spans="2:16" x14ac:dyDescent="0.25">
      <c r="B5717" t="s">
        <v>5722</v>
      </c>
      <c r="C5717" s="119" t="s">
        <v>60</v>
      </c>
      <c r="D5717" t="s">
        <v>11550</v>
      </c>
      <c r="E5717" t="s">
        <v>11530</v>
      </c>
      <c r="F5717" t="s">
        <v>11540</v>
      </c>
      <c r="G5717" t="s">
        <v>61</v>
      </c>
      <c r="H5717" t="s">
        <v>18</v>
      </c>
      <c r="I5717" t="s">
        <v>11541</v>
      </c>
      <c r="J5717">
        <v>2016</v>
      </c>
      <c r="K5717">
        <v>649.04999999999995</v>
      </c>
      <c r="L5717">
        <v>32</v>
      </c>
      <c r="M5717">
        <v>1</v>
      </c>
      <c r="N5717">
        <f t="shared" si="218"/>
        <v>0</v>
      </c>
      <c r="O5717">
        <f t="shared" si="219"/>
        <v>0</v>
      </c>
      <c r="P5717" t="s">
        <v>12694</v>
      </c>
    </row>
    <row r="5718" spans="2:16" x14ac:dyDescent="0.25">
      <c r="B5718" t="s">
        <v>5723</v>
      </c>
      <c r="C5718" s="119" t="s">
        <v>60</v>
      </c>
      <c r="D5718" t="s">
        <v>11550</v>
      </c>
      <c r="E5718" t="s">
        <v>11530</v>
      </c>
      <c r="F5718" t="s">
        <v>11540</v>
      </c>
      <c r="G5718" t="s">
        <v>61</v>
      </c>
      <c r="H5718" t="s">
        <v>18</v>
      </c>
      <c r="I5718" t="s">
        <v>11541</v>
      </c>
      <c r="J5718">
        <v>2016</v>
      </c>
      <c r="K5718">
        <v>648.67999999999995</v>
      </c>
      <c r="L5718">
        <v>29</v>
      </c>
      <c r="M5718">
        <v>1</v>
      </c>
      <c r="N5718">
        <f t="shared" si="218"/>
        <v>0</v>
      </c>
      <c r="O5718">
        <f t="shared" si="219"/>
        <v>0</v>
      </c>
      <c r="P5718" t="s">
        <v>12694</v>
      </c>
    </row>
    <row r="5719" spans="2:16" x14ac:dyDescent="0.25">
      <c r="B5719" t="s">
        <v>5724</v>
      </c>
      <c r="C5719" s="119" t="s">
        <v>60</v>
      </c>
      <c r="D5719" t="s">
        <v>11537</v>
      </c>
      <c r="E5719" t="s">
        <v>11530</v>
      </c>
      <c r="F5719" t="s">
        <v>11540</v>
      </c>
      <c r="G5719" t="s">
        <v>61</v>
      </c>
      <c r="H5719" t="s">
        <v>18</v>
      </c>
      <c r="I5719" t="s">
        <v>11533</v>
      </c>
      <c r="J5719">
        <v>2016</v>
      </c>
      <c r="K5719">
        <v>622.76</v>
      </c>
      <c r="L5719">
        <v>29</v>
      </c>
      <c r="M5719">
        <v>1</v>
      </c>
      <c r="N5719">
        <f t="shared" si="218"/>
        <v>0</v>
      </c>
      <c r="O5719">
        <f t="shared" si="219"/>
        <v>0</v>
      </c>
      <c r="P5719" t="s">
        <v>12694</v>
      </c>
    </row>
    <row r="5720" spans="2:16" x14ac:dyDescent="0.25">
      <c r="B5720" t="s">
        <v>5725</v>
      </c>
      <c r="C5720" s="119" t="s">
        <v>60</v>
      </c>
      <c r="D5720" t="s">
        <v>11537</v>
      </c>
      <c r="E5720" t="s">
        <v>11530</v>
      </c>
      <c r="F5720" t="s">
        <v>11540</v>
      </c>
      <c r="G5720" t="s">
        <v>61</v>
      </c>
      <c r="H5720" t="s">
        <v>18</v>
      </c>
      <c r="I5720" t="s">
        <v>11541</v>
      </c>
      <c r="J5720">
        <v>2016</v>
      </c>
      <c r="K5720">
        <v>650.22</v>
      </c>
      <c r="L5720">
        <v>41</v>
      </c>
      <c r="M5720">
        <v>1</v>
      </c>
      <c r="N5720">
        <f t="shared" si="218"/>
        <v>0</v>
      </c>
      <c r="O5720">
        <f t="shared" si="219"/>
        <v>0</v>
      </c>
      <c r="P5720" t="s">
        <v>12694</v>
      </c>
    </row>
    <row r="5721" spans="2:16" x14ac:dyDescent="0.25">
      <c r="B5721" t="s">
        <v>5726</v>
      </c>
      <c r="C5721" s="119" t="s">
        <v>60</v>
      </c>
      <c r="D5721" t="s">
        <v>11537</v>
      </c>
      <c r="E5721" t="s">
        <v>11530</v>
      </c>
      <c r="F5721" t="s">
        <v>11540</v>
      </c>
      <c r="G5721" t="s">
        <v>61</v>
      </c>
      <c r="H5721" t="s">
        <v>18</v>
      </c>
      <c r="I5721" t="s">
        <v>11541</v>
      </c>
      <c r="J5721">
        <v>2016</v>
      </c>
      <c r="K5721">
        <v>650.47</v>
      </c>
      <c r="L5721">
        <v>43</v>
      </c>
      <c r="M5721">
        <v>1</v>
      </c>
      <c r="N5721">
        <f t="shared" si="218"/>
        <v>0</v>
      </c>
      <c r="O5721">
        <f t="shared" si="219"/>
        <v>0</v>
      </c>
      <c r="P5721" t="s">
        <v>12694</v>
      </c>
    </row>
    <row r="5722" spans="2:16" x14ac:dyDescent="0.25">
      <c r="B5722" t="s">
        <v>5727</v>
      </c>
      <c r="C5722" s="119" t="s">
        <v>60</v>
      </c>
      <c r="D5722" t="s">
        <v>11542</v>
      </c>
      <c r="E5722" t="s">
        <v>11530</v>
      </c>
      <c r="F5722" t="s">
        <v>11540</v>
      </c>
      <c r="G5722" t="s">
        <v>61</v>
      </c>
      <c r="H5722" t="s">
        <v>18</v>
      </c>
      <c r="I5722" t="s">
        <v>11541</v>
      </c>
      <c r="J5722">
        <v>2016</v>
      </c>
      <c r="K5722">
        <v>612.72</v>
      </c>
      <c r="L5722">
        <v>19</v>
      </c>
      <c r="M5722">
        <v>1</v>
      </c>
      <c r="N5722">
        <f t="shared" si="218"/>
        <v>0</v>
      </c>
      <c r="O5722">
        <f t="shared" si="219"/>
        <v>0</v>
      </c>
      <c r="P5722" t="s">
        <v>12694</v>
      </c>
    </row>
    <row r="5723" spans="2:16" x14ac:dyDescent="0.25">
      <c r="B5723" t="s">
        <v>5728</v>
      </c>
      <c r="C5723" s="119" t="s">
        <v>60</v>
      </c>
      <c r="D5723" t="s">
        <v>11552</v>
      </c>
      <c r="E5723" t="s">
        <v>11530</v>
      </c>
      <c r="F5723" t="s">
        <v>11540</v>
      </c>
      <c r="G5723" t="s">
        <v>61</v>
      </c>
      <c r="H5723" t="s">
        <v>18</v>
      </c>
      <c r="I5723" t="s">
        <v>11541</v>
      </c>
      <c r="J5723">
        <v>2016</v>
      </c>
      <c r="K5723">
        <v>777.87</v>
      </c>
      <c r="L5723">
        <v>20</v>
      </c>
      <c r="M5723">
        <v>1</v>
      </c>
      <c r="N5723">
        <f t="shared" si="218"/>
        <v>0</v>
      </c>
      <c r="O5723">
        <f t="shared" si="219"/>
        <v>0</v>
      </c>
      <c r="P5723" t="s">
        <v>12694</v>
      </c>
    </row>
    <row r="5724" spans="2:16" x14ac:dyDescent="0.25">
      <c r="B5724" t="s">
        <v>5729</v>
      </c>
      <c r="C5724" s="119" t="s">
        <v>60</v>
      </c>
      <c r="D5724" t="s">
        <v>11542</v>
      </c>
      <c r="E5724" t="s">
        <v>11530</v>
      </c>
      <c r="F5724" t="s">
        <v>11540</v>
      </c>
      <c r="G5724" t="s">
        <v>61</v>
      </c>
      <c r="H5724" t="s">
        <v>18</v>
      </c>
      <c r="I5724" t="s">
        <v>11541</v>
      </c>
      <c r="J5724">
        <v>2016</v>
      </c>
      <c r="K5724">
        <v>613.86</v>
      </c>
      <c r="L5724">
        <v>28</v>
      </c>
      <c r="M5724">
        <v>1</v>
      </c>
      <c r="N5724">
        <f t="shared" si="218"/>
        <v>0</v>
      </c>
      <c r="O5724">
        <f t="shared" si="219"/>
        <v>0</v>
      </c>
      <c r="P5724" t="s">
        <v>12694</v>
      </c>
    </row>
    <row r="5725" spans="2:16" x14ac:dyDescent="0.25">
      <c r="B5725" t="s">
        <v>5730</v>
      </c>
      <c r="C5725" s="119" t="s">
        <v>60</v>
      </c>
      <c r="D5725" t="s">
        <v>11546</v>
      </c>
      <c r="E5725" t="s">
        <v>11530</v>
      </c>
      <c r="F5725" t="s">
        <v>11540</v>
      </c>
      <c r="G5725" t="s">
        <v>61</v>
      </c>
      <c r="H5725" t="s">
        <v>18</v>
      </c>
      <c r="I5725" t="s">
        <v>11541</v>
      </c>
      <c r="J5725">
        <v>2016</v>
      </c>
      <c r="K5725">
        <v>618.05999999999995</v>
      </c>
      <c r="L5725">
        <v>22</v>
      </c>
      <c r="M5725">
        <v>1</v>
      </c>
      <c r="N5725">
        <f t="shared" si="218"/>
        <v>0</v>
      </c>
      <c r="O5725">
        <f t="shared" si="219"/>
        <v>0</v>
      </c>
      <c r="P5725" t="s">
        <v>12694</v>
      </c>
    </row>
    <row r="5726" spans="2:16" x14ac:dyDescent="0.25">
      <c r="B5726" t="s">
        <v>5731</v>
      </c>
      <c r="C5726" s="119" t="s">
        <v>60</v>
      </c>
      <c r="D5726" t="s">
        <v>11537</v>
      </c>
      <c r="E5726" t="s">
        <v>11530</v>
      </c>
      <c r="F5726" t="s">
        <v>11540</v>
      </c>
      <c r="G5726" t="s">
        <v>61</v>
      </c>
      <c r="H5726" t="s">
        <v>18</v>
      </c>
      <c r="I5726" t="s">
        <v>11541</v>
      </c>
      <c r="J5726">
        <v>2016</v>
      </c>
      <c r="K5726">
        <v>617.54</v>
      </c>
      <c r="L5726">
        <v>20</v>
      </c>
      <c r="M5726">
        <v>1</v>
      </c>
      <c r="N5726">
        <f t="shared" si="218"/>
        <v>0</v>
      </c>
      <c r="O5726">
        <f t="shared" si="219"/>
        <v>0</v>
      </c>
      <c r="P5726" t="s">
        <v>12694</v>
      </c>
    </row>
    <row r="5727" spans="2:16" x14ac:dyDescent="0.25">
      <c r="B5727" t="s">
        <v>5732</v>
      </c>
      <c r="C5727" s="119" t="s">
        <v>60</v>
      </c>
      <c r="D5727" t="s">
        <v>11537</v>
      </c>
      <c r="E5727" t="s">
        <v>11530</v>
      </c>
      <c r="F5727" t="s">
        <v>11540</v>
      </c>
      <c r="G5727" t="s">
        <v>61</v>
      </c>
      <c r="H5727" t="s">
        <v>18</v>
      </c>
      <c r="I5727" t="s">
        <v>11541</v>
      </c>
      <c r="J5727">
        <v>2016</v>
      </c>
      <c r="K5727">
        <v>618.05999999999995</v>
      </c>
      <c r="L5727">
        <v>22</v>
      </c>
      <c r="M5727">
        <v>1</v>
      </c>
      <c r="N5727">
        <f t="shared" si="218"/>
        <v>0</v>
      </c>
      <c r="O5727">
        <f t="shared" si="219"/>
        <v>0</v>
      </c>
      <c r="P5727" t="s">
        <v>12694</v>
      </c>
    </row>
    <row r="5728" spans="2:16" x14ac:dyDescent="0.25">
      <c r="B5728" t="s">
        <v>5733</v>
      </c>
      <c r="C5728" s="119" t="s">
        <v>60</v>
      </c>
      <c r="D5728" t="s">
        <v>11537</v>
      </c>
      <c r="E5728" t="s">
        <v>11530</v>
      </c>
      <c r="F5728" t="s">
        <v>11540</v>
      </c>
      <c r="G5728" t="s">
        <v>61</v>
      </c>
      <c r="H5728" t="s">
        <v>18</v>
      </c>
      <c r="I5728" t="s">
        <v>11541</v>
      </c>
      <c r="J5728">
        <v>2016</v>
      </c>
      <c r="K5728">
        <v>617.54</v>
      </c>
      <c r="L5728">
        <v>20</v>
      </c>
      <c r="M5728">
        <v>1</v>
      </c>
      <c r="N5728">
        <f t="shared" si="218"/>
        <v>0</v>
      </c>
      <c r="O5728">
        <f t="shared" si="219"/>
        <v>0</v>
      </c>
      <c r="P5728" t="s">
        <v>12694</v>
      </c>
    </row>
    <row r="5729" spans="2:16" x14ac:dyDescent="0.25">
      <c r="B5729" t="s">
        <v>5734</v>
      </c>
      <c r="C5729" s="119" t="s">
        <v>60</v>
      </c>
      <c r="D5729" t="s">
        <v>11537</v>
      </c>
      <c r="E5729" t="s">
        <v>11530</v>
      </c>
      <c r="F5729" t="s">
        <v>11540</v>
      </c>
      <c r="G5729" t="s">
        <v>61</v>
      </c>
      <c r="H5729" t="s">
        <v>18</v>
      </c>
      <c r="I5729" t="s">
        <v>11541</v>
      </c>
      <c r="J5729">
        <v>2016</v>
      </c>
      <c r="K5729">
        <v>617.66999999999996</v>
      </c>
      <c r="L5729">
        <v>21</v>
      </c>
      <c r="M5729">
        <v>1</v>
      </c>
      <c r="N5729">
        <f t="shared" si="218"/>
        <v>0</v>
      </c>
      <c r="O5729">
        <f t="shared" si="219"/>
        <v>0</v>
      </c>
      <c r="P5729" t="s">
        <v>12694</v>
      </c>
    </row>
    <row r="5730" spans="2:16" x14ac:dyDescent="0.25">
      <c r="B5730" t="s">
        <v>5735</v>
      </c>
      <c r="C5730" s="119" t="s">
        <v>60</v>
      </c>
      <c r="D5730" t="s">
        <v>11537</v>
      </c>
      <c r="E5730" t="s">
        <v>11530</v>
      </c>
      <c r="F5730" t="s">
        <v>11540</v>
      </c>
      <c r="G5730" t="s">
        <v>61</v>
      </c>
      <c r="H5730" t="s">
        <v>18</v>
      </c>
      <c r="I5730" t="s">
        <v>11541</v>
      </c>
      <c r="J5730">
        <v>2016</v>
      </c>
      <c r="K5730">
        <v>617.53</v>
      </c>
      <c r="L5730">
        <v>20</v>
      </c>
      <c r="M5730">
        <v>1</v>
      </c>
      <c r="N5730">
        <f t="shared" si="218"/>
        <v>0</v>
      </c>
      <c r="O5730">
        <f t="shared" si="219"/>
        <v>0</v>
      </c>
      <c r="P5730" t="s">
        <v>12694</v>
      </c>
    </row>
    <row r="5731" spans="2:16" x14ac:dyDescent="0.25">
      <c r="B5731" t="s">
        <v>5736</v>
      </c>
      <c r="C5731" s="119" t="s">
        <v>60</v>
      </c>
      <c r="D5731" t="s">
        <v>11537</v>
      </c>
      <c r="E5731" t="s">
        <v>11530</v>
      </c>
      <c r="F5731" t="s">
        <v>11540</v>
      </c>
      <c r="G5731" t="s">
        <v>61</v>
      </c>
      <c r="H5731" t="s">
        <v>18</v>
      </c>
      <c r="I5731" t="s">
        <v>11541</v>
      </c>
      <c r="J5731">
        <v>2016</v>
      </c>
      <c r="K5731">
        <v>618.05999999999995</v>
      </c>
      <c r="L5731">
        <v>22</v>
      </c>
      <c r="M5731">
        <v>1</v>
      </c>
      <c r="N5731">
        <f t="shared" si="218"/>
        <v>0</v>
      </c>
      <c r="O5731">
        <f t="shared" si="219"/>
        <v>0</v>
      </c>
      <c r="P5731" t="s">
        <v>12694</v>
      </c>
    </row>
    <row r="5732" spans="2:16" x14ac:dyDescent="0.25">
      <c r="B5732" t="s">
        <v>5737</v>
      </c>
      <c r="C5732" s="119" t="s">
        <v>60</v>
      </c>
      <c r="D5732" t="s">
        <v>11550</v>
      </c>
      <c r="E5732" t="s">
        <v>11530</v>
      </c>
      <c r="F5732" t="s">
        <v>11540</v>
      </c>
      <c r="G5732" t="s">
        <v>61</v>
      </c>
      <c r="H5732" t="s">
        <v>18</v>
      </c>
      <c r="I5732" t="s">
        <v>11533</v>
      </c>
      <c r="J5732">
        <v>2016</v>
      </c>
      <c r="K5732">
        <v>621.52</v>
      </c>
      <c r="L5732">
        <v>27</v>
      </c>
      <c r="M5732">
        <v>1</v>
      </c>
      <c r="N5732">
        <f t="shared" si="218"/>
        <v>0</v>
      </c>
      <c r="O5732">
        <f t="shared" si="219"/>
        <v>0</v>
      </c>
      <c r="P5732" t="s">
        <v>12694</v>
      </c>
    </row>
    <row r="5733" spans="2:16" x14ac:dyDescent="0.25">
      <c r="B5733" t="s">
        <v>5738</v>
      </c>
      <c r="C5733" s="119" t="s">
        <v>60</v>
      </c>
      <c r="D5733" t="s">
        <v>11537</v>
      </c>
      <c r="E5733" t="s">
        <v>11530</v>
      </c>
      <c r="F5733" t="s">
        <v>11540</v>
      </c>
      <c r="G5733" t="s">
        <v>61</v>
      </c>
      <c r="H5733" t="s">
        <v>18</v>
      </c>
      <c r="I5733" t="s">
        <v>11541</v>
      </c>
      <c r="J5733">
        <v>2016</v>
      </c>
      <c r="K5733">
        <v>617.80999999999995</v>
      </c>
      <c r="L5733">
        <v>20</v>
      </c>
      <c r="M5733">
        <v>1</v>
      </c>
      <c r="N5733">
        <f t="shared" si="218"/>
        <v>0</v>
      </c>
      <c r="O5733">
        <f t="shared" si="219"/>
        <v>0</v>
      </c>
      <c r="P5733" t="s">
        <v>12694</v>
      </c>
    </row>
    <row r="5734" spans="2:16" x14ac:dyDescent="0.25">
      <c r="B5734" t="s">
        <v>5739</v>
      </c>
      <c r="C5734" s="119" t="s">
        <v>60</v>
      </c>
      <c r="D5734" t="s">
        <v>11537</v>
      </c>
      <c r="E5734" t="s">
        <v>11530</v>
      </c>
      <c r="F5734" t="s">
        <v>11540</v>
      </c>
      <c r="G5734" t="s">
        <v>61</v>
      </c>
      <c r="H5734" t="s">
        <v>18</v>
      </c>
      <c r="I5734" t="s">
        <v>11541</v>
      </c>
      <c r="J5734">
        <v>2016</v>
      </c>
      <c r="K5734">
        <v>648.44000000000005</v>
      </c>
      <c r="L5734">
        <v>22</v>
      </c>
      <c r="M5734">
        <v>1</v>
      </c>
      <c r="N5734">
        <f t="shared" si="218"/>
        <v>0</v>
      </c>
      <c r="O5734">
        <f t="shared" si="219"/>
        <v>0</v>
      </c>
      <c r="P5734" t="s">
        <v>12694</v>
      </c>
    </row>
    <row r="5735" spans="2:16" x14ac:dyDescent="0.25">
      <c r="B5735" t="s">
        <v>5740</v>
      </c>
      <c r="C5735" s="119" t="s">
        <v>60</v>
      </c>
      <c r="D5735" t="s">
        <v>11537</v>
      </c>
      <c r="E5735" t="s">
        <v>11530</v>
      </c>
      <c r="F5735" t="s">
        <v>11540</v>
      </c>
      <c r="G5735" t="s">
        <v>61</v>
      </c>
      <c r="H5735" t="s">
        <v>18</v>
      </c>
      <c r="I5735" t="s">
        <v>11541</v>
      </c>
      <c r="J5735">
        <v>2016</v>
      </c>
      <c r="K5735">
        <v>618.05999999999995</v>
      </c>
      <c r="L5735">
        <v>22</v>
      </c>
      <c r="M5735">
        <v>1</v>
      </c>
      <c r="N5735">
        <f t="shared" si="218"/>
        <v>0</v>
      </c>
      <c r="O5735">
        <f t="shared" si="219"/>
        <v>0</v>
      </c>
      <c r="P5735" t="s">
        <v>12694</v>
      </c>
    </row>
    <row r="5736" spans="2:16" x14ac:dyDescent="0.25">
      <c r="B5736" t="s">
        <v>5741</v>
      </c>
      <c r="C5736" s="119" t="s">
        <v>60</v>
      </c>
      <c r="D5736" t="s">
        <v>11537</v>
      </c>
      <c r="E5736" t="s">
        <v>11530</v>
      </c>
      <c r="F5736" t="s">
        <v>11540</v>
      </c>
      <c r="G5736" t="s">
        <v>61</v>
      </c>
      <c r="H5736" t="s">
        <v>18</v>
      </c>
      <c r="I5736" t="s">
        <v>11541</v>
      </c>
      <c r="J5736">
        <v>2016</v>
      </c>
      <c r="K5736">
        <v>618.05999999999995</v>
      </c>
      <c r="L5736">
        <v>22</v>
      </c>
      <c r="M5736">
        <v>1</v>
      </c>
      <c r="N5736">
        <f t="shared" si="218"/>
        <v>0</v>
      </c>
      <c r="O5736">
        <f t="shared" si="219"/>
        <v>0</v>
      </c>
      <c r="P5736" t="s">
        <v>12694</v>
      </c>
    </row>
    <row r="5737" spans="2:16" x14ac:dyDescent="0.25">
      <c r="B5737" t="s">
        <v>5742</v>
      </c>
      <c r="C5737" s="119" t="s">
        <v>60</v>
      </c>
      <c r="D5737" t="s">
        <v>11537</v>
      </c>
      <c r="E5737" t="s">
        <v>11530</v>
      </c>
      <c r="F5737" t="s">
        <v>11540</v>
      </c>
      <c r="G5737" t="s">
        <v>61</v>
      </c>
      <c r="H5737" t="s">
        <v>18</v>
      </c>
      <c r="I5737" t="s">
        <v>11541</v>
      </c>
      <c r="J5737">
        <v>2016</v>
      </c>
      <c r="K5737">
        <v>618.05999999999995</v>
      </c>
      <c r="L5737">
        <v>22</v>
      </c>
      <c r="M5737">
        <v>1</v>
      </c>
      <c r="N5737">
        <f t="shared" si="218"/>
        <v>0</v>
      </c>
      <c r="O5737">
        <f t="shared" si="219"/>
        <v>0</v>
      </c>
      <c r="P5737" t="s">
        <v>12694</v>
      </c>
    </row>
    <row r="5738" spans="2:16" x14ac:dyDescent="0.25">
      <c r="B5738" t="s">
        <v>5743</v>
      </c>
      <c r="C5738" s="119" t="s">
        <v>60</v>
      </c>
      <c r="D5738" t="s">
        <v>11537</v>
      </c>
      <c r="E5738" t="s">
        <v>11530</v>
      </c>
      <c r="F5738" t="s">
        <v>11540</v>
      </c>
      <c r="G5738" t="s">
        <v>61</v>
      </c>
      <c r="H5738" t="s">
        <v>18</v>
      </c>
      <c r="I5738" t="s">
        <v>11541</v>
      </c>
      <c r="J5738">
        <v>2016</v>
      </c>
      <c r="K5738">
        <v>618.04</v>
      </c>
      <c r="L5738">
        <v>21</v>
      </c>
      <c r="M5738">
        <v>1</v>
      </c>
      <c r="N5738">
        <f t="shared" si="218"/>
        <v>0</v>
      </c>
      <c r="O5738">
        <f t="shared" si="219"/>
        <v>0</v>
      </c>
      <c r="P5738" t="s">
        <v>12694</v>
      </c>
    </row>
    <row r="5739" spans="2:16" x14ac:dyDescent="0.25">
      <c r="B5739" t="s">
        <v>5744</v>
      </c>
      <c r="C5739" s="119" t="s">
        <v>60</v>
      </c>
      <c r="D5739" t="s">
        <v>11542</v>
      </c>
      <c r="E5739" t="s">
        <v>11530</v>
      </c>
      <c r="F5739" t="s">
        <v>11540</v>
      </c>
      <c r="G5739" t="s">
        <v>61</v>
      </c>
      <c r="H5739" t="s">
        <v>18</v>
      </c>
      <c r="I5739" t="s">
        <v>11541</v>
      </c>
      <c r="J5739">
        <v>2016</v>
      </c>
      <c r="K5739">
        <v>648.16</v>
      </c>
      <c r="L5739">
        <v>25</v>
      </c>
      <c r="M5739">
        <v>1</v>
      </c>
      <c r="N5739">
        <f t="shared" si="218"/>
        <v>0</v>
      </c>
      <c r="O5739">
        <f t="shared" si="219"/>
        <v>0</v>
      </c>
      <c r="P5739" t="s">
        <v>12694</v>
      </c>
    </row>
    <row r="5740" spans="2:16" x14ac:dyDescent="0.25">
      <c r="B5740" t="s">
        <v>5745</v>
      </c>
      <c r="C5740" s="119" t="s">
        <v>60</v>
      </c>
      <c r="D5740" t="s">
        <v>11537</v>
      </c>
      <c r="E5740" t="s">
        <v>11530</v>
      </c>
      <c r="F5740" t="s">
        <v>11540</v>
      </c>
      <c r="G5740" t="s">
        <v>61</v>
      </c>
      <c r="H5740" t="s">
        <v>18</v>
      </c>
      <c r="I5740" t="s">
        <v>11541</v>
      </c>
      <c r="J5740">
        <v>2016</v>
      </c>
      <c r="K5740">
        <v>1638.82</v>
      </c>
      <c r="L5740">
        <v>24</v>
      </c>
      <c r="M5740">
        <v>1</v>
      </c>
      <c r="N5740">
        <f t="shared" si="218"/>
        <v>0</v>
      </c>
      <c r="O5740">
        <f t="shared" si="219"/>
        <v>0</v>
      </c>
      <c r="P5740" t="s">
        <v>11528</v>
      </c>
    </row>
    <row r="5741" spans="2:16" x14ac:dyDescent="0.25">
      <c r="B5741" t="s">
        <v>5746</v>
      </c>
      <c r="C5741" s="119" t="s">
        <v>60</v>
      </c>
      <c r="D5741" t="s">
        <v>11537</v>
      </c>
      <c r="E5741" t="s">
        <v>11530</v>
      </c>
      <c r="F5741" t="s">
        <v>11540</v>
      </c>
      <c r="G5741" t="s">
        <v>61</v>
      </c>
      <c r="H5741" t="s">
        <v>18</v>
      </c>
      <c r="I5741" t="s">
        <v>11541</v>
      </c>
      <c r="J5741">
        <v>2016</v>
      </c>
      <c r="K5741">
        <v>648.41999999999996</v>
      </c>
      <c r="L5741">
        <v>27</v>
      </c>
      <c r="M5741">
        <v>1</v>
      </c>
      <c r="N5741">
        <f t="shared" si="218"/>
        <v>0</v>
      </c>
      <c r="O5741">
        <f t="shared" si="219"/>
        <v>0</v>
      </c>
      <c r="P5741" t="s">
        <v>12694</v>
      </c>
    </row>
    <row r="5742" spans="2:16" x14ac:dyDescent="0.25">
      <c r="B5742" t="s">
        <v>5747</v>
      </c>
      <c r="C5742" s="119" t="s">
        <v>60</v>
      </c>
      <c r="D5742" t="s">
        <v>11537</v>
      </c>
      <c r="E5742" t="s">
        <v>11530</v>
      </c>
      <c r="F5742" t="s">
        <v>11540</v>
      </c>
      <c r="G5742" t="s">
        <v>61</v>
      </c>
      <c r="H5742" t="s">
        <v>18</v>
      </c>
      <c r="I5742" t="s">
        <v>11541</v>
      </c>
      <c r="J5742">
        <v>2016</v>
      </c>
      <c r="K5742">
        <v>647.78</v>
      </c>
      <c r="L5742">
        <v>22</v>
      </c>
      <c r="M5742">
        <v>1</v>
      </c>
      <c r="N5742">
        <f t="shared" si="218"/>
        <v>0</v>
      </c>
      <c r="O5742">
        <f t="shared" si="219"/>
        <v>0</v>
      </c>
      <c r="P5742" t="s">
        <v>12694</v>
      </c>
    </row>
    <row r="5743" spans="2:16" x14ac:dyDescent="0.25">
      <c r="B5743" t="s">
        <v>5748</v>
      </c>
      <c r="C5743" s="119" t="s">
        <v>60</v>
      </c>
      <c r="D5743" t="s">
        <v>11537</v>
      </c>
      <c r="E5743" t="s">
        <v>11530</v>
      </c>
      <c r="F5743" t="s">
        <v>11540</v>
      </c>
      <c r="G5743" t="s">
        <v>61</v>
      </c>
      <c r="H5743" t="s">
        <v>18</v>
      </c>
      <c r="I5743" t="s">
        <v>11541</v>
      </c>
      <c r="J5743">
        <v>2016</v>
      </c>
      <c r="K5743">
        <v>648.16</v>
      </c>
      <c r="L5743">
        <v>25</v>
      </c>
      <c r="M5743">
        <v>1</v>
      </c>
      <c r="N5743">
        <f t="shared" si="218"/>
        <v>0</v>
      </c>
      <c r="O5743">
        <f t="shared" si="219"/>
        <v>0</v>
      </c>
      <c r="P5743" t="s">
        <v>12694</v>
      </c>
    </row>
    <row r="5744" spans="2:16" x14ac:dyDescent="0.25">
      <c r="B5744" t="s">
        <v>5749</v>
      </c>
      <c r="C5744" s="119" t="s">
        <v>60</v>
      </c>
      <c r="D5744" t="s">
        <v>11537</v>
      </c>
      <c r="E5744" t="s">
        <v>11530</v>
      </c>
      <c r="F5744" t="s">
        <v>11540</v>
      </c>
      <c r="G5744" t="s">
        <v>61</v>
      </c>
      <c r="H5744" t="s">
        <v>18</v>
      </c>
      <c r="I5744" t="s">
        <v>11541</v>
      </c>
      <c r="J5744">
        <v>2016</v>
      </c>
      <c r="K5744">
        <v>651.62</v>
      </c>
      <c r="L5744">
        <v>52</v>
      </c>
      <c r="M5744">
        <v>1</v>
      </c>
      <c r="N5744">
        <f t="shared" si="218"/>
        <v>0</v>
      </c>
      <c r="O5744">
        <f t="shared" si="219"/>
        <v>0</v>
      </c>
      <c r="P5744" t="s">
        <v>12694</v>
      </c>
    </row>
    <row r="5745" spans="2:16" x14ac:dyDescent="0.25">
      <c r="B5745" t="s">
        <v>5750</v>
      </c>
      <c r="C5745" s="119" t="s">
        <v>60</v>
      </c>
      <c r="D5745" t="s">
        <v>11537</v>
      </c>
      <c r="E5745" t="s">
        <v>11530</v>
      </c>
      <c r="F5745" t="s">
        <v>11540</v>
      </c>
      <c r="G5745" t="s">
        <v>61</v>
      </c>
      <c r="H5745" t="s">
        <v>18</v>
      </c>
      <c r="I5745" t="s">
        <v>11533</v>
      </c>
      <c r="J5745">
        <v>2016</v>
      </c>
      <c r="K5745">
        <v>620.24</v>
      </c>
      <c r="L5745">
        <v>22</v>
      </c>
      <c r="M5745">
        <v>1</v>
      </c>
      <c r="N5745">
        <f t="shared" si="218"/>
        <v>0</v>
      </c>
      <c r="O5745">
        <f t="shared" si="219"/>
        <v>0</v>
      </c>
      <c r="P5745" t="s">
        <v>12694</v>
      </c>
    </row>
    <row r="5746" spans="2:16" x14ac:dyDescent="0.25">
      <c r="B5746" t="s">
        <v>5751</v>
      </c>
      <c r="C5746" s="119" t="s">
        <v>60</v>
      </c>
      <c r="D5746" t="s">
        <v>11542</v>
      </c>
      <c r="E5746" t="s">
        <v>11530</v>
      </c>
      <c r="F5746" t="s">
        <v>11540</v>
      </c>
      <c r="G5746" t="s">
        <v>61</v>
      </c>
      <c r="H5746" t="s">
        <v>18</v>
      </c>
      <c r="I5746" t="s">
        <v>11541</v>
      </c>
      <c r="J5746">
        <v>2016</v>
      </c>
      <c r="K5746">
        <v>648.54999999999995</v>
      </c>
      <c r="L5746">
        <v>28</v>
      </c>
      <c r="M5746">
        <v>1</v>
      </c>
      <c r="N5746">
        <f t="shared" si="218"/>
        <v>0</v>
      </c>
      <c r="O5746">
        <f t="shared" si="219"/>
        <v>0</v>
      </c>
      <c r="P5746" t="s">
        <v>12693</v>
      </c>
    </row>
    <row r="5747" spans="2:16" x14ac:dyDescent="0.25">
      <c r="B5747" t="s">
        <v>5752</v>
      </c>
      <c r="C5747" s="119" t="s">
        <v>60</v>
      </c>
      <c r="D5747" t="s">
        <v>11539</v>
      </c>
      <c r="E5747" t="s">
        <v>11530</v>
      </c>
      <c r="F5747" t="s">
        <v>11540</v>
      </c>
      <c r="G5747" t="s">
        <v>61</v>
      </c>
      <c r="H5747" t="s">
        <v>18</v>
      </c>
      <c r="I5747" t="s">
        <v>11541</v>
      </c>
      <c r="J5747">
        <v>2016</v>
      </c>
      <c r="K5747">
        <v>650.47</v>
      </c>
      <c r="L5747">
        <v>43</v>
      </c>
      <c r="M5747">
        <v>1</v>
      </c>
      <c r="N5747">
        <f t="shared" si="218"/>
        <v>0</v>
      </c>
      <c r="O5747">
        <f t="shared" si="219"/>
        <v>0</v>
      </c>
      <c r="P5747" t="s">
        <v>12694</v>
      </c>
    </row>
    <row r="5748" spans="2:16" x14ac:dyDescent="0.25">
      <c r="B5748" t="s">
        <v>5753</v>
      </c>
      <c r="C5748" s="119" t="s">
        <v>60</v>
      </c>
      <c r="D5748" t="s">
        <v>11539</v>
      </c>
      <c r="E5748" t="s">
        <v>11530</v>
      </c>
      <c r="F5748" t="s">
        <v>11540</v>
      </c>
      <c r="G5748" t="s">
        <v>61</v>
      </c>
      <c r="H5748" t="s">
        <v>18</v>
      </c>
      <c r="I5748" t="s">
        <v>11541</v>
      </c>
      <c r="J5748">
        <v>2016</v>
      </c>
      <c r="K5748">
        <v>648.67999999999995</v>
      </c>
      <c r="L5748">
        <v>29</v>
      </c>
      <c r="M5748">
        <v>1</v>
      </c>
      <c r="N5748">
        <f t="shared" si="218"/>
        <v>0</v>
      </c>
      <c r="O5748">
        <f t="shared" si="219"/>
        <v>0</v>
      </c>
      <c r="P5748" t="s">
        <v>12694</v>
      </c>
    </row>
    <row r="5749" spans="2:16" x14ac:dyDescent="0.25">
      <c r="B5749" t="s">
        <v>5754</v>
      </c>
      <c r="C5749" s="119" t="s">
        <v>60</v>
      </c>
      <c r="D5749" t="s">
        <v>11537</v>
      </c>
      <c r="E5749" t="s">
        <v>11530</v>
      </c>
      <c r="F5749" t="s">
        <v>11540</v>
      </c>
      <c r="G5749" t="s">
        <v>61</v>
      </c>
      <c r="H5749" t="s">
        <v>18</v>
      </c>
      <c r="I5749" t="s">
        <v>11541</v>
      </c>
      <c r="J5749">
        <v>2016</v>
      </c>
      <c r="K5749">
        <v>647.91</v>
      </c>
      <c r="L5749">
        <v>23</v>
      </c>
      <c r="M5749">
        <v>1</v>
      </c>
      <c r="N5749">
        <f t="shared" si="218"/>
        <v>0</v>
      </c>
      <c r="O5749">
        <f t="shared" si="219"/>
        <v>0</v>
      </c>
      <c r="P5749" t="s">
        <v>12694</v>
      </c>
    </row>
    <row r="5750" spans="2:16" x14ac:dyDescent="0.25">
      <c r="B5750" t="s">
        <v>5755</v>
      </c>
      <c r="C5750" s="119" t="s">
        <v>60</v>
      </c>
      <c r="D5750" t="s">
        <v>11537</v>
      </c>
      <c r="E5750" t="s">
        <v>11530</v>
      </c>
      <c r="F5750" t="s">
        <v>11540</v>
      </c>
      <c r="G5750" t="s">
        <v>61</v>
      </c>
      <c r="H5750" t="s">
        <v>18</v>
      </c>
      <c r="I5750" t="s">
        <v>11541</v>
      </c>
      <c r="J5750">
        <v>2016</v>
      </c>
      <c r="K5750">
        <v>812.58</v>
      </c>
      <c r="L5750">
        <v>29</v>
      </c>
      <c r="M5750">
        <v>1</v>
      </c>
      <c r="N5750">
        <f t="shared" si="218"/>
        <v>0</v>
      </c>
      <c r="O5750">
        <f t="shared" si="219"/>
        <v>0</v>
      </c>
      <c r="P5750" t="s">
        <v>12693</v>
      </c>
    </row>
    <row r="5751" spans="2:16" x14ac:dyDescent="0.25">
      <c r="B5751" t="s">
        <v>5756</v>
      </c>
      <c r="C5751" s="119" t="s">
        <v>60</v>
      </c>
      <c r="D5751" t="s">
        <v>11537</v>
      </c>
      <c r="E5751" t="s">
        <v>11530</v>
      </c>
      <c r="F5751" t="s">
        <v>11540</v>
      </c>
      <c r="G5751" t="s">
        <v>61</v>
      </c>
      <c r="H5751" t="s">
        <v>18</v>
      </c>
      <c r="I5751" t="s">
        <v>11541</v>
      </c>
      <c r="J5751">
        <v>2016</v>
      </c>
      <c r="K5751">
        <v>787.78</v>
      </c>
      <c r="L5751">
        <v>25</v>
      </c>
      <c r="M5751">
        <v>1</v>
      </c>
      <c r="N5751">
        <f t="shared" si="218"/>
        <v>0</v>
      </c>
      <c r="O5751">
        <f t="shared" si="219"/>
        <v>0</v>
      </c>
      <c r="P5751" t="s">
        <v>12694</v>
      </c>
    </row>
    <row r="5752" spans="2:16" x14ac:dyDescent="0.25">
      <c r="B5752" t="s">
        <v>5757</v>
      </c>
      <c r="C5752" s="119" t="s">
        <v>60</v>
      </c>
      <c r="D5752" t="s">
        <v>11546</v>
      </c>
      <c r="E5752" t="s">
        <v>11530</v>
      </c>
      <c r="F5752" t="s">
        <v>11540</v>
      </c>
      <c r="G5752" t="s">
        <v>61</v>
      </c>
      <c r="H5752" t="s">
        <v>18</v>
      </c>
      <c r="I5752" t="s">
        <v>11541</v>
      </c>
      <c r="J5752">
        <v>2016</v>
      </c>
      <c r="K5752">
        <v>617.17999999999995</v>
      </c>
      <c r="L5752">
        <v>20</v>
      </c>
      <c r="M5752">
        <v>1</v>
      </c>
      <c r="N5752">
        <f t="shared" si="218"/>
        <v>0</v>
      </c>
      <c r="O5752">
        <f t="shared" si="219"/>
        <v>0</v>
      </c>
      <c r="P5752" t="s">
        <v>12694</v>
      </c>
    </row>
    <row r="5753" spans="2:16" x14ac:dyDescent="0.25">
      <c r="B5753" t="s">
        <v>5758</v>
      </c>
      <c r="C5753" s="119" t="s">
        <v>60</v>
      </c>
      <c r="D5753" t="s">
        <v>11542</v>
      </c>
      <c r="E5753" t="s">
        <v>11530</v>
      </c>
      <c r="F5753" t="s">
        <v>11540</v>
      </c>
      <c r="G5753" t="s">
        <v>61</v>
      </c>
      <c r="H5753" t="s">
        <v>18</v>
      </c>
      <c r="I5753" t="s">
        <v>11541</v>
      </c>
      <c r="J5753">
        <v>2016</v>
      </c>
      <c r="K5753">
        <v>618.20000000000005</v>
      </c>
      <c r="L5753">
        <v>28</v>
      </c>
      <c r="M5753">
        <v>1</v>
      </c>
      <c r="N5753">
        <f t="shared" si="218"/>
        <v>0</v>
      </c>
      <c r="O5753">
        <f t="shared" si="219"/>
        <v>0</v>
      </c>
      <c r="P5753" t="s">
        <v>12694</v>
      </c>
    </row>
    <row r="5754" spans="2:16" x14ac:dyDescent="0.25">
      <c r="B5754" t="s">
        <v>5759</v>
      </c>
      <c r="C5754" s="119" t="s">
        <v>60</v>
      </c>
      <c r="D5754" t="s">
        <v>11550</v>
      </c>
      <c r="E5754" t="s">
        <v>11530</v>
      </c>
      <c r="F5754" t="s">
        <v>11540</v>
      </c>
      <c r="G5754" t="s">
        <v>61</v>
      </c>
      <c r="H5754" t="s">
        <v>18</v>
      </c>
      <c r="I5754" t="s">
        <v>11541</v>
      </c>
      <c r="J5754">
        <v>2016</v>
      </c>
      <c r="K5754">
        <v>647.28</v>
      </c>
      <c r="L5754">
        <v>18</v>
      </c>
      <c r="M5754">
        <v>1</v>
      </c>
      <c r="N5754">
        <f t="shared" si="218"/>
        <v>0</v>
      </c>
      <c r="O5754">
        <f t="shared" si="219"/>
        <v>0</v>
      </c>
      <c r="P5754" t="s">
        <v>12694</v>
      </c>
    </row>
    <row r="5755" spans="2:16" x14ac:dyDescent="0.25">
      <c r="B5755" t="s">
        <v>5760</v>
      </c>
      <c r="C5755" s="119" t="s">
        <v>60</v>
      </c>
      <c r="D5755" t="s">
        <v>11550</v>
      </c>
      <c r="E5755" t="s">
        <v>11530</v>
      </c>
      <c r="F5755" t="s">
        <v>11540</v>
      </c>
      <c r="G5755" t="s">
        <v>61</v>
      </c>
      <c r="H5755" t="s">
        <v>18</v>
      </c>
      <c r="I5755" t="s">
        <v>11541</v>
      </c>
      <c r="J5755">
        <v>2016</v>
      </c>
      <c r="K5755">
        <v>647.14</v>
      </c>
      <c r="L5755">
        <v>17</v>
      </c>
      <c r="M5755">
        <v>1</v>
      </c>
      <c r="N5755">
        <f t="shared" si="218"/>
        <v>0</v>
      </c>
      <c r="O5755">
        <f t="shared" si="219"/>
        <v>0</v>
      </c>
      <c r="P5755" t="s">
        <v>12694</v>
      </c>
    </row>
    <row r="5756" spans="2:16" x14ac:dyDescent="0.25">
      <c r="B5756" t="s">
        <v>5761</v>
      </c>
      <c r="C5756" s="119" t="s">
        <v>60</v>
      </c>
      <c r="D5756" t="s">
        <v>11542</v>
      </c>
      <c r="E5756" t="s">
        <v>11530</v>
      </c>
      <c r="F5756" t="s">
        <v>11540</v>
      </c>
      <c r="G5756" t="s">
        <v>61</v>
      </c>
      <c r="H5756" t="s">
        <v>18</v>
      </c>
      <c r="I5756" t="s">
        <v>11541</v>
      </c>
      <c r="J5756">
        <v>2016</v>
      </c>
      <c r="K5756">
        <v>647.78</v>
      </c>
      <c r="L5756">
        <v>22</v>
      </c>
      <c r="M5756">
        <v>1</v>
      </c>
      <c r="N5756">
        <f t="shared" si="218"/>
        <v>0</v>
      </c>
      <c r="O5756">
        <f t="shared" si="219"/>
        <v>0</v>
      </c>
      <c r="P5756" t="s">
        <v>12694</v>
      </c>
    </row>
    <row r="5757" spans="2:16" x14ac:dyDescent="0.25">
      <c r="B5757" t="s">
        <v>5762</v>
      </c>
      <c r="C5757" s="119" t="s">
        <v>60</v>
      </c>
      <c r="D5757" t="s">
        <v>11550</v>
      </c>
      <c r="E5757" t="s">
        <v>11530</v>
      </c>
      <c r="F5757" t="s">
        <v>11540</v>
      </c>
      <c r="G5757" t="s">
        <v>61</v>
      </c>
      <c r="H5757" t="s">
        <v>18</v>
      </c>
      <c r="I5757" t="s">
        <v>11541</v>
      </c>
      <c r="J5757">
        <v>2016</v>
      </c>
      <c r="K5757">
        <v>617.42999999999995</v>
      </c>
      <c r="L5757">
        <v>22</v>
      </c>
      <c r="M5757">
        <v>1</v>
      </c>
      <c r="N5757">
        <f t="shared" si="218"/>
        <v>0</v>
      </c>
      <c r="O5757">
        <f t="shared" si="219"/>
        <v>0</v>
      </c>
      <c r="P5757" t="s">
        <v>12694</v>
      </c>
    </row>
    <row r="5758" spans="2:16" x14ac:dyDescent="0.25">
      <c r="B5758" t="s">
        <v>5763</v>
      </c>
      <c r="C5758" s="119" t="s">
        <v>60</v>
      </c>
      <c r="D5758" t="s">
        <v>11550</v>
      </c>
      <c r="E5758" t="s">
        <v>11530</v>
      </c>
      <c r="F5758" t="s">
        <v>11540</v>
      </c>
      <c r="G5758" t="s">
        <v>61</v>
      </c>
      <c r="H5758" t="s">
        <v>18</v>
      </c>
      <c r="I5758" t="s">
        <v>11541</v>
      </c>
      <c r="J5758">
        <v>2016</v>
      </c>
      <c r="K5758">
        <v>617.42999999999995</v>
      </c>
      <c r="L5758">
        <v>22</v>
      </c>
      <c r="M5758">
        <v>1</v>
      </c>
      <c r="N5758">
        <f t="shared" si="218"/>
        <v>0</v>
      </c>
      <c r="O5758">
        <f t="shared" si="219"/>
        <v>0</v>
      </c>
      <c r="P5758" t="s">
        <v>12694</v>
      </c>
    </row>
    <row r="5759" spans="2:16" x14ac:dyDescent="0.25">
      <c r="B5759" t="s">
        <v>5764</v>
      </c>
      <c r="C5759" s="119" t="s">
        <v>60</v>
      </c>
      <c r="D5759" t="s">
        <v>11546</v>
      </c>
      <c r="E5759" t="s">
        <v>11530</v>
      </c>
      <c r="F5759" t="s">
        <v>11540</v>
      </c>
      <c r="G5759" t="s">
        <v>61</v>
      </c>
      <c r="H5759" t="s">
        <v>18</v>
      </c>
      <c r="I5759" t="s">
        <v>11541</v>
      </c>
      <c r="J5759">
        <v>2016</v>
      </c>
      <c r="K5759">
        <v>647.53</v>
      </c>
      <c r="L5759">
        <v>20</v>
      </c>
      <c r="M5759">
        <v>1</v>
      </c>
      <c r="N5759">
        <f t="shared" si="218"/>
        <v>0</v>
      </c>
      <c r="O5759">
        <f t="shared" si="219"/>
        <v>0</v>
      </c>
      <c r="P5759" t="s">
        <v>12694</v>
      </c>
    </row>
    <row r="5760" spans="2:16" x14ac:dyDescent="0.25">
      <c r="B5760" t="s">
        <v>5765</v>
      </c>
      <c r="C5760" s="119" t="s">
        <v>60</v>
      </c>
      <c r="D5760" t="s">
        <v>11546</v>
      </c>
      <c r="E5760" t="s">
        <v>11530</v>
      </c>
      <c r="F5760" t="s">
        <v>11540</v>
      </c>
      <c r="G5760" t="s">
        <v>61</v>
      </c>
      <c r="H5760" t="s">
        <v>18</v>
      </c>
      <c r="I5760" t="s">
        <v>11541</v>
      </c>
      <c r="J5760">
        <v>2016</v>
      </c>
      <c r="K5760">
        <v>617.17999999999995</v>
      </c>
      <c r="L5760">
        <v>20</v>
      </c>
      <c r="M5760">
        <v>1</v>
      </c>
      <c r="N5760">
        <f t="shared" si="218"/>
        <v>0</v>
      </c>
      <c r="O5760">
        <f t="shared" si="219"/>
        <v>0</v>
      </c>
      <c r="P5760" t="s">
        <v>12694</v>
      </c>
    </row>
    <row r="5761" spans="2:16" x14ac:dyDescent="0.25">
      <c r="B5761" t="s">
        <v>5766</v>
      </c>
      <c r="C5761" s="119" t="s">
        <v>60</v>
      </c>
      <c r="D5761" t="s">
        <v>11537</v>
      </c>
      <c r="E5761" t="s">
        <v>11530</v>
      </c>
      <c r="F5761" t="s">
        <v>11540</v>
      </c>
      <c r="G5761" t="s">
        <v>61</v>
      </c>
      <c r="H5761" t="s">
        <v>18</v>
      </c>
      <c r="I5761" t="s">
        <v>11541</v>
      </c>
      <c r="J5761">
        <v>2016</v>
      </c>
      <c r="K5761">
        <v>618.20000000000005</v>
      </c>
      <c r="L5761">
        <v>28</v>
      </c>
      <c r="M5761">
        <v>1</v>
      </c>
      <c r="N5761">
        <f t="shared" si="218"/>
        <v>0</v>
      </c>
      <c r="O5761">
        <f t="shared" si="219"/>
        <v>0</v>
      </c>
      <c r="P5761" t="s">
        <v>12694</v>
      </c>
    </row>
    <row r="5762" spans="2:16" x14ac:dyDescent="0.25">
      <c r="B5762" t="s">
        <v>5767</v>
      </c>
      <c r="C5762" s="119" t="s">
        <v>60</v>
      </c>
      <c r="D5762" t="s">
        <v>11537</v>
      </c>
      <c r="E5762" t="s">
        <v>11530</v>
      </c>
      <c r="F5762" t="s">
        <v>11540</v>
      </c>
      <c r="G5762" t="s">
        <v>61</v>
      </c>
      <c r="H5762" t="s">
        <v>18</v>
      </c>
      <c r="I5762" t="s">
        <v>11541</v>
      </c>
      <c r="J5762">
        <v>2016</v>
      </c>
      <c r="K5762">
        <v>618.07000000000005</v>
      </c>
      <c r="L5762">
        <v>27</v>
      </c>
      <c r="M5762">
        <v>1</v>
      </c>
      <c r="N5762">
        <f t="shared" si="218"/>
        <v>0</v>
      </c>
      <c r="O5762">
        <f t="shared" si="219"/>
        <v>0</v>
      </c>
      <c r="P5762" t="s">
        <v>12694</v>
      </c>
    </row>
    <row r="5763" spans="2:16" x14ac:dyDescent="0.25">
      <c r="B5763" t="s">
        <v>5768</v>
      </c>
      <c r="C5763" s="119" t="s">
        <v>60</v>
      </c>
      <c r="D5763" t="s">
        <v>11537</v>
      </c>
      <c r="E5763" t="s">
        <v>11530</v>
      </c>
      <c r="F5763" t="s">
        <v>11540</v>
      </c>
      <c r="G5763" t="s">
        <v>61</v>
      </c>
      <c r="H5763" t="s">
        <v>18</v>
      </c>
      <c r="I5763" t="s">
        <v>11541</v>
      </c>
      <c r="J5763">
        <v>2016</v>
      </c>
      <c r="K5763">
        <v>648.29999999999995</v>
      </c>
      <c r="L5763">
        <v>26</v>
      </c>
      <c r="M5763">
        <v>1</v>
      </c>
      <c r="N5763">
        <f t="shared" si="218"/>
        <v>0</v>
      </c>
      <c r="O5763">
        <f t="shared" si="219"/>
        <v>0</v>
      </c>
      <c r="P5763" t="s">
        <v>12694</v>
      </c>
    </row>
    <row r="5764" spans="2:16" x14ac:dyDescent="0.25">
      <c r="B5764" t="s">
        <v>5769</v>
      </c>
      <c r="C5764" s="119" t="s">
        <v>60</v>
      </c>
      <c r="D5764" t="s">
        <v>11537</v>
      </c>
      <c r="E5764" t="s">
        <v>11530</v>
      </c>
      <c r="F5764" t="s">
        <v>11540</v>
      </c>
      <c r="G5764" t="s">
        <v>61</v>
      </c>
      <c r="H5764" t="s">
        <v>18</v>
      </c>
      <c r="I5764" t="s">
        <v>11541</v>
      </c>
      <c r="J5764">
        <v>2016</v>
      </c>
      <c r="K5764">
        <v>648.29999999999995</v>
      </c>
      <c r="L5764">
        <v>26</v>
      </c>
      <c r="M5764">
        <v>1</v>
      </c>
      <c r="N5764">
        <f t="shared" si="218"/>
        <v>0</v>
      </c>
      <c r="O5764">
        <f t="shared" si="219"/>
        <v>0</v>
      </c>
      <c r="P5764" t="s">
        <v>12694</v>
      </c>
    </row>
    <row r="5765" spans="2:16" x14ac:dyDescent="0.25">
      <c r="B5765" t="s">
        <v>5770</v>
      </c>
      <c r="C5765" s="119" t="s">
        <v>60</v>
      </c>
      <c r="D5765" t="s">
        <v>11537</v>
      </c>
      <c r="E5765" t="s">
        <v>11530</v>
      </c>
      <c r="F5765" t="s">
        <v>11540</v>
      </c>
      <c r="G5765" t="s">
        <v>61</v>
      </c>
      <c r="H5765" t="s">
        <v>18</v>
      </c>
      <c r="I5765" t="s">
        <v>11541</v>
      </c>
      <c r="J5765">
        <v>2016</v>
      </c>
      <c r="K5765">
        <v>648.54999999999995</v>
      </c>
      <c r="L5765">
        <v>28</v>
      </c>
      <c r="M5765">
        <v>1</v>
      </c>
      <c r="N5765">
        <f t="shared" si="218"/>
        <v>0</v>
      </c>
      <c r="O5765">
        <f t="shared" si="219"/>
        <v>0</v>
      </c>
      <c r="P5765" t="s">
        <v>12694</v>
      </c>
    </row>
    <row r="5766" spans="2:16" x14ac:dyDescent="0.25">
      <c r="B5766" t="s">
        <v>5771</v>
      </c>
      <c r="C5766" s="119" t="s">
        <v>60</v>
      </c>
      <c r="D5766" t="s">
        <v>11537</v>
      </c>
      <c r="E5766" t="s">
        <v>11530</v>
      </c>
      <c r="F5766" t="s">
        <v>11540</v>
      </c>
      <c r="G5766" t="s">
        <v>61</v>
      </c>
      <c r="H5766" t="s">
        <v>18</v>
      </c>
      <c r="I5766" t="s">
        <v>11541</v>
      </c>
      <c r="J5766">
        <v>2016</v>
      </c>
      <c r="K5766">
        <v>616.66999999999996</v>
      </c>
      <c r="L5766">
        <v>16</v>
      </c>
      <c r="M5766">
        <v>1</v>
      </c>
      <c r="N5766">
        <f t="shared" si="218"/>
        <v>0</v>
      </c>
      <c r="O5766">
        <f t="shared" si="219"/>
        <v>0</v>
      </c>
      <c r="P5766" t="s">
        <v>12694</v>
      </c>
    </row>
    <row r="5767" spans="2:16" x14ac:dyDescent="0.25">
      <c r="B5767" t="s">
        <v>5772</v>
      </c>
      <c r="C5767" s="119" t="s">
        <v>60</v>
      </c>
      <c r="D5767" t="s">
        <v>11537</v>
      </c>
      <c r="E5767" t="s">
        <v>11530</v>
      </c>
      <c r="F5767" t="s">
        <v>11540</v>
      </c>
      <c r="G5767" t="s">
        <v>61</v>
      </c>
      <c r="H5767" t="s">
        <v>18</v>
      </c>
      <c r="I5767" t="s">
        <v>11541</v>
      </c>
      <c r="J5767">
        <v>2016</v>
      </c>
      <c r="K5767">
        <v>616.66999999999996</v>
      </c>
      <c r="L5767">
        <v>16</v>
      </c>
      <c r="M5767">
        <v>1</v>
      </c>
      <c r="N5767">
        <f t="shared" si="218"/>
        <v>0</v>
      </c>
      <c r="O5767">
        <f t="shared" si="219"/>
        <v>0</v>
      </c>
      <c r="P5767" t="s">
        <v>12694</v>
      </c>
    </row>
    <row r="5768" spans="2:16" x14ac:dyDescent="0.25">
      <c r="B5768" t="s">
        <v>5773</v>
      </c>
      <c r="C5768" s="119" t="s">
        <v>60</v>
      </c>
      <c r="D5768" t="s">
        <v>11537</v>
      </c>
      <c r="E5768" t="s">
        <v>11530</v>
      </c>
      <c r="F5768" t="s">
        <v>11540</v>
      </c>
      <c r="G5768" t="s">
        <v>61</v>
      </c>
      <c r="H5768" t="s">
        <v>18</v>
      </c>
      <c r="I5768" t="s">
        <v>11541</v>
      </c>
      <c r="J5768">
        <v>2016</v>
      </c>
      <c r="K5768">
        <v>647.66</v>
      </c>
      <c r="L5768">
        <v>21</v>
      </c>
      <c r="M5768">
        <v>1</v>
      </c>
      <c r="N5768">
        <f t="shared" si="218"/>
        <v>0</v>
      </c>
      <c r="O5768">
        <f t="shared" si="219"/>
        <v>0</v>
      </c>
      <c r="P5768" t="s">
        <v>12694</v>
      </c>
    </row>
    <row r="5769" spans="2:16" x14ac:dyDescent="0.25">
      <c r="B5769" t="s">
        <v>5774</v>
      </c>
      <c r="C5769" s="119" t="s">
        <v>60</v>
      </c>
      <c r="D5769" t="s">
        <v>11537</v>
      </c>
      <c r="E5769" t="s">
        <v>11530</v>
      </c>
      <c r="F5769" t="s">
        <v>11540</v>
      </c>
      <c r="G5769" t="s">
        <v>61</v>
      </c>
      <c r="H5769" t="s">
        <v>18</v>
      </c>
      <c r="I5769" t="s">
        <v>11541</v>
      </c>
      <c r="J5769">
        <v>2016</v>
      </c>
      <c r="K5769">
        <v>617.55999999999995</v>
      </c>
      <c r="L5769">
        <v>23</v>
      </c>
      <c r="M5769">
        <v>1</v>
      </c>
      <c r="N5769">
        <f t="shared" si="218"/>
        <v>0</v>
      </c>
      <c r="O5769">
        <f t="shared" si="219"/>
        <v>0</v>
      </c>
      <c r="P5769" t="s">
        <v>12694</v>
      </c>
    </row>
    <row r="5770" spans="2:16" x14ac:dyDescent="0.25">
      <c r="B5770" t="s">
        <v>5775</v>
      </c>
      <c r="C5770" s="119" t="s">
        <v>60</v>
      </c>
      <c r="D5770" t="s">
        <v>11537</v>
      </c>
      <c r="E5770" t="s">
        <v>11530</v>
      </c>
      <c r="F5770" t="s">
        <v>11540</v>
      </c>
      <c r="G5770" t="s">
        <v>61</v>
      </c>
      <c r="H5770" t="s">
        <v>18</v>
      </c>
      <c r="I5770" t="s">
        <v>11541</v>
      </c>
      <c r="J5770">
        <v>2016</v>
      </c>
      <c r="K5770">
        <v>617.55999999999995</v>
      </c>
      <c r="L5770">
        <v>23</v>
      </c>
      <c r="M5770">
        <v>1</v>
      </c>
      <c r="N5770">
        <f t="shared" si="218"/>
        <v>0</v>
      </c>
      <c r="O5770">
        <f t="shared" si="219"/>
        <v>0</v>
      </c>
      <c r="P5770" t="s">
        <v>12694</v>
      </c>
    </row>
    <row r="5771" spans="2:16" x14ac:dyDescent="0.25">
      <c r="B5771" t="s">
        <v>5776</v>
      </c>
      <c r="C5771" s="119" t="s">
        <v>60</v>
      </c>
      <c r="D5771" t="s">
        <v>11537</v>
      </c>
      <c r="E5771" t="s">
        <v>11530</v>
      </c>
      <c r="F5771" t="s">
        <v>11540</v>
      </c>
      <c r="G5771" t="s">
        <v>61</v>
      </c>
      <c r="H5771" t="s">
        <v>18</v>
      </c>
      <c r="I5771" t="s">
        <v>11541</v>
      </c>
      <c r="J5771">
        <v>2016</v>
      </c>
      <c r="K5771">
        <v>648.79999999999995</v>
      </c>
      <c r="L5771">
        <v>30</v>
      </c>
      <c r="M5771">
        <v>1</v>
      </c>
      <c r="N5771">
        <f t="shared" ref="N5771:N5834" si="220">IF(K5771&lt;100,1,0)</f>
        <v>0</v>
      </c>
      <c r="O5771">
        <f t="shared" si="219"/>
        <v>0</v>
      </c>
      <c r="P5771" t="s">
        <v>12694</v>
      </c>
    </row>
    <row r="5772" spans="2:16" x14ac:dyDescent="0.25">
      <c r="B5772" t="s">
        <v>5777</v>
      </c>
      <c r="C5772" s="119" t="s">
        <v>60</v>
      </c>
      <c r="D5772" t="s">
        <v>11537</v>
      </c>
      <c r="E5772" t="s">
        <v>11530</v>
      </c>
      <c r="F5772" t="s">
        <v>11540</v>
      </c>
      <c r="G5772" t="s">
        <v>61</v>
      </c>
      <c r="H5772" t="s">
        <v>18</v>
      </c>
      <c r="I5772" t="s">
        <v>11541</v>
      </c>
      <c r="J5772">
        <v>2016</v>
      </c>
      <c r="K5772">
        <v>618.20000000000005</v>
      </c>
      <c r="L5772">
        <v>28</v>
      </c>
      <c r="M5772">
        <v>1</v>
      </c>
      <c r="N5772">
        <f t="shared" si="220"/>
        <v>0</v>
      </c>
      <c r="O5772">
        <f t="shared" si="219"/>
        <v>0</v>
      </c>
      <c r="P5772" t="s">
        <v>12694</v>
      </c>
    </row>
    <row r="5773" spans="2:16" x14ac:dyDescent="0.25">
      <c r="B5773" t="s">
        <v>5778</v>
      </c>
      <c r="C5773" s="119" t="s">
        <v>60</v>
      </c>
      <c r="D5773" t="s">
        <v>11537</v>
      </c>
      <c r="E5773" t="s">
        <v>11530</v>
      </c>
      <c r="F5773" t="s">
        <v>11540</v>
      </c>
      <c r="G5773" t="s">
        <v>61</v>
      </c>
      <c r="H5773" t="s">
        <v>18</v>
      </c>
      <c r="I5773" t="s">
        <v>11541</v>
      </c>
      <c r="J5773">
        <v>2016</v>
      </c>
      <c r="K5773">
        <v>618.45000000000005</v>
      </c>
      <c r="L5773">
        <v>30</v>
      </c>
      <c r="M5773">
        <v>1</v>
      </c>
      <c r="N5773">
        <f t="shared" si="220"/>
        <v>0</v>
      </c>
      <c r="O5773">
        <f t="shared" si="219"/>
        <v>0</v>
      </c>
      <c r="P5773" t="s">
        <v>12694</v>
      </c>
    </row>
    <row r="5774" spans="2:16" x14ac:dyDescent="0.25">
      <c r="B5774" t="s">
        <v>5779</v>
      </c>
      <c r="C5774" s="119" t="s">
        <v>60</v>
      </c>
      <c r="D5774" t="s">
        <v>11537</v>
      </c>
      <c r="E5774" t="s">
        <v>11530</v>
      </c>
      <c r="F5774" t="s">
        <v>11540</v>
      </c>
      <c r="G5774" t="s">
        <v>61</v>
      </c>
      <c r="H5774" t="s">
        <v>18</v>
      </c>
      <c r="I5774" t="s">
        <v>11541</v>
      </c>
      <c r="J5774">
        <v>2016</v>
      </c>
      <c r="K5774">
        <v>618.45000000000005</v>
      </c>
      <c r="L5774">
        <v>30</v>
      </c>
      <c r="M5774">
        <v>1</v>
      </c>
      <c r="N5774">
        <f t="shared" si="220"/>
        <v>0</v>
      </c>
      <c r="O5774">
        <f t="shared" si="219"/>
        <v>0</v>
      </c>
      <c r="P5774" t="s">
        <v>12694</v>
      </c>
    </row>
    <row r="5775" spans="2:16" x14ac:dyDescent="0.25">
      <c r="B5775" t="s">
        <v>5780</v>
      </c>
      <c r="C5775" s="119" t="s">
        <v>60</v>
      </c>
      <c r="D5775" t="s">
        <v>11537</v>
      </c>
      <c r="E5775" t="s">
        <v>11530</v>
      </c>
      <c r="F5775" t="s">
        <v>11540</v>
      </c>
      <c r="G5775" t="s">
        <v>61</v>
      </c>
      <c r="H5775" t="s">
        <v>18</v>
      </c>
      <c r="I5775" t="s">
        <v>11541</v>
      </c>
      <c r="J5775">
        <v>2016</v>
      </c>
      <c r="K5775">
        <v>647.78</v>
      </c>
      <c r="L5775">
        <v>22</v>
      </c>
      <c r="M5775">
        <v>1</v>
      </c>
      <c r="N5775">
        <f t="shared" si="220"/>
        <v>0</v>
      </c>
      <c r="O5775">
        <f t="shared" si="219"/>
        <v>0</v>
      </c>
      <c r="P5775" t="s">
        <v>12694</v>
      </c>
    </row>
    <row r="5776" spans="2:16" x14ac:dyDescent="0.25">
      <c r="B5776" t="s">
        <v>5781</v>
      </c>
      <c r="C5776" s="119" t="s">
        <v>60</v>
      </c>
      <c r="D5776" t="s">
        <v>11546</v>
      </c>
      <c r="E5776" t="s">
        <v>11530</v>
      </c>
      <c r="F5776" t="s">
        <v>11540</v>
      </c>
      <c r="G5776" t="s">
        <v>61</v>
      </c>
      <c r="H5776" t="s">
        <v>18</v>
      </c>
      <c r="I5776" t="s">
        <v>11541</v>
      </c>
      <c r="J5776">
        <v>2016</v>
      </c>
      <c r="K5776">
        <v>652.13</v>
      </c>
      <c r="L5776">
        <v>56</v>
      </c>
      <c r="M5776">
        <v>1</v>
      </c>
      <c r="N5776">
        <f t="shared" si="220"/>
        <v>0</v>
      </c>
      <c r="O5776">
        <f t="shared" ref="O5776:O5788" si="221">IF(OR(L5776="",L5776&lt;=0),1,0)</f>
        <v>0</v>
      </c>
      <c r="P5776" t="s">
        <v>12693</v>
      </c>
    </row>
    <row r="5777" spans="2:16" x14ac:dyDescent="0.25">
      <c r="B5777" t="s">
        <v>5782</v>
      </c>
      <c r="C5777" s="119" t="s">
        <v>60</v>
      </c>
      <c r="D5777" t="s">
        <v>11537</v>
      </c>
      <c r="E5777" t="s">
        <v>11530</v>
      </c>
      <c r="F5777" t="s">
        <v>11540</v>
      </c>
      <c r="G5777" t="s">
        <v>61</v>
      </c>
      <c r="H5777" t="s">
        <v>18</v>
      </c>
      <c r="I5777" t="s">
        <v>11541</v>
      </c>
      <c r="J5777">
        <v>2016</v>
      </c>
      <c r="K5777">
        <v>617.69000000000005</v>
      </c>
      <c r="L5777">
        <v>24</v>
      </c>
      <c r="M5777">
        <v>1</v>
      </c>
      <c r="N5777">
        <f t="shared" si="220"/>
        <v>0</v>
      </c>
      <c r="O5777">
        <f t="shared" si="221"/>
        <v>0</v>
      </c>
      <c r="P5777" t="s">
        <v>12694</v>
      </c>
    </row>
    <row r="5778" spans="2:16" x14ac:dyDescent="0.25">
      <c r="B5778" t="s">
        <v>5783</v>
      </c>
      <c r="C5778" s="119" t="s">
        <v>60</v>
      </c>
      <c r="D5778" t="s">
        <v>11537</v>
      </c>
      <c r="E5778" t="s">
        <v>11530</v>
      </c>
      <c r="F5778" t="s">
        <v>11540</v>
      </c>
      <c r="G5778" t="s">
        <v>61</v>
      </c>
      <c r="H5778" t="s">
        <v>18</v>
      </c>
      <c r="I5778" t="s">
        <v>11541</v>
      </c>
      <c r="J5778">
        <v>2016</v>
      </c>
      <c r="K5778">
        <v>617.80999999999995</v>
      </c>
      <c r="L5778">
        <v>25</v>
      </c>
      <c r="M5778">
        <v>1</v>
      </c>
      <c r="N5778">
        <f t="shared" si="220"/>
        <v>0</v>
      </c>
      <c r="O5778">
        <f t="shared" si="221"/>
        <v>0</v>
      </c>
      <c r="P5778" t="s">
        <v>12694</v>
      </c>
    </row>
    <row r="5779" spans="2:16" x14ac:dyDescent="0.25">
      <c r="B5779" t="s">
        <v>5784</v>
      </c>
      <c r="C5779" s="119" t="s">
        <v>60</v>
      </c>
      <c r="D5779" t="s">
        <v>11537</v>
      </c>
      <c r="E5779" t="s">
        <v>11530</v>
      </c>
      <c r="F5779" t="s">
        <v>11540</v>
      </c>
      <c r="G5779" t="s">
        <v>61</v>
      </c>
      <c r="H5779" t="s">
        <v>18</v>
      </c>
      <c r="I5779" t="s">
        <v>11541</v>
      </c>
      <c r="J5779">
        <v>2016</v>
      </c>
      <c r="K5779">
        <v>647.41</v>
      </c>
      <c r="L5779">
        <v>19</v>
      </c>
      <c r="M5779">
        <v>1</v>
      </c>
      <c r="N5779">
        <f t="shared" si="220"/>
        <v>0</v>
      </c>
      <c r="O5779">
        <f t="shared" si="221"/>
        <v>0</v>
      </c>
      <c r="P5779" t="s">
        <v>12694</v>
      </c>
    </row>
    <row r="5780" spans="2:16" x14ac:dyDescent="0.25">
      <c r="B5780" t="s">
        <v>5785</v>
      </c>
      <c r="C5780" s="119" t="s">
        <v>60</v>
      </c>
      <c r="D5780" t="s">
        <v>11542</v>
      </c>
      <c r="E5780" t="s">
        <v>11530</v>
      </c>
      <c r="F5780" t="s">
        <v>11540</v>
      </c>
      <c r="G5780" t="s">
        <v>61</v>
      </c>
      <c r="H5780" t="s">
        <v>18</v>
      </c>
      <c r="I5780" t="s">
        <v>11541</v>
      </c>
      <c r="J5780">
        <v>2016</v>
      </c>
      <c r="K5780">
        <v>645.70000000000005</v>
      </c>
      <c r="L5780">
        <v>29</v>
      </c>
      <c r="M5780">
        <v>1</v>
      </c>
      <c r="N5780">
        <f t="shared" si="220"/>
        <v>0</v>
      </c>
      <c r="O5780">
        <f t="shared" si="221"/>
        <v>0</v>
      </c>
      <c r="P5780" t="s">
        <v>12694</v>
      </c>
    </row>
    <row r="5781" spans="2:16" x14ac:dyDescent="0.25">
      <c r="B5781" t="s">
        <v>5786</v>
      </c>
      <c r="C5781" s="119" t="s">
        <v>60</v>
      </c>
      <c r="D5781" t="s">
        <v>11537</v>
      </c>
      <c r="E5781" t="s">
        <v>11530</v>
      </c>
      <c r="F5781" t="s">
        <v>11540</v>
      </c>
      <c r="G5781" t="s">
        <v>61</v>
      </c>
      <c r="H5781" t="s">
        <v>18</v>
      </c>
      <c r="I5781" t="s">
        <v>11541</v>
      </c>
      <c r="J5781">
        <v>2016</v>
      </c>
      <c r="K5781">
        <v>619.67999999999995</v>
      </c>
      <c r="L5781">
        <v>31</v>
      </c>
      <c r="M5781">
        <v>1</v>
      </c>
      <c r="N5781">
        <f t="shared" si="220"/>
        <v>0</v>
      </c>
      <c r="O5781">
        <f t="shared" si="221"/>
        <v>0</v>
      </c>
      <c r="P5781" t="s">
        <v>12694</v>
      </c>
    </row>
    <row r="5782" spans="2:16" x14ac:dyDescent="0.25">
      <c r="B5782" t="s">
        <v>5787</v>
      </c>
      <c r="C5782" s="119" t="s">
        <v>60</v>
      </c>
      <c r="D5782" t="s">
        <v>11537</v>
      </c>
      <c r="E5782" t="s">
        <v>11530</v>
      </c>
      <c r="F5782" t="s">
        <v>11540</v>
      </c>
      <c r="G5782" t="s">
        <v>61</v>
      </c>
      <c r="H5782" t="s">
        <v>18</v>
      </c>
      <c r="I5782" t="s">
        <v>11533</v>
      </c>
      <c r="J5782">
        <v>2016</v>
      </c>
      <c r="K5782">
        <v>623.84</v>
      </c>
      <c r="L5782">
        <v>32</v>
      </c>
      <c r="M5782">
        <v>1</v>
      </c>
      <c r="N5782">
        <f t="shared" si="220"/>
        <v>0</v>
      </c>
      <c r="O5782">
        <f t="shared" si="221"/>
        <v>0</v>
      </c>
      <c r="P5782" t="s">
        <v>12694</v>
      </c>
    </row>
    <row r="5783" spans="2:16" x14ac:dyDescent="0.25">
      <c r="B5783" t="s">
        <v>5788</v>
      </c>
      <c r="C5783" s="119" t="s">
        <v>60</v>
      </c>
      <c r="D5783" t="s">
        <v>11546</v>
      </c>
      <c r="E5783" t="s">
        <v>11530</v>
      </c>
      <c r="F5783" t="s">
        <v>11540</v>
      </c>
      <c r="G5783" t="s">
        <v>61</v>
      </c>
      <c r="H5783" t="s">
        <v>18</v>
      </c>
      <c r="I5783" t="s">
        <v>11541</v>
      </c>
      <c r="J5783">
        <v>2016</v>
      </c>
      <c r="K5783">
        <v>2101.34</v>
      </c>
      <c r="L5783">
        <v>29</v>
      </c>
      <c r="M5783">
        <v>1</v>
      </c>
      <c r="N5783">
        <f t="shared" si="220"/>
        <v>0</v>
      </c>
      <c r="O5783">
        <f t="shared" si="221"/>
        <v>0</v>
      </c>
      <c r="P5783" t="s">
        <v>12694</v>
      </c>
    </row>
    <row r="5784" spans="2:16" x14ac:dyDescent="0.25">
      <c r="B5784" t="s">
        <v>5789</v>
      </c>
      <c r="C5784" s="119" t="s">
        <v>60</v>
      </c>
      <c r="D5784" t="s">
        <v>11550</v>
      </c>
      <c r="E5784" t="s">
        <v>11530</v>
      </c>
      <c r="F5784" t="s">
        <v>11540</v>
      </c>
      <c r="G5784" t="s">
        <v>61</v>
      </c>
      <c r="H5784" t="s">
        <v>18</v>
      </c>
      <c r="I5784" t="s">
        <v>11541</v>
      </c>
      <c r="J5784">
        <v>2016</v>
      </c>
      <c r="K5784">
        <v>0</v>
      </c>
      <c r="M5784">
        <v>1</v>
      </c>
      <c r="N5784">
        <f t="shared" si="220"/>
        <v>1</v>
      </c>
      <c r="O5784">
        <f t="shared" si="221"/>
        <v>1</v>
      </c>
      <c r="P5784" t="s">
        <v>11528</v>
      </c>
    </row>
    <row r="5785" spans="2:16" x14ac:dyDescent="0.25">
      <c r="B5785" t="s">
        <v>5790</v>
      </c>
      <c r="C5785" s="119" t="s">
        <v>60</v>
      </c>
      <c r="D5785" t="s">
        <v>11539</v>
      </c>
      <c r="E5785" t="s">
        <v>11530</v>
      </c>
      <c r="F5785" t="s">
        <v>11540</v>
      </c>
      <c r="G5785" t="s">
        <v>61</v>
      </c>
      <c r="H5785" t="s">
        <v>18</v>
      </c>
      <c r="I5785" t="s">
        <v>11541</v>
      </c>
      <c r="J5785">
        <v>2016</v>
      </c>
      <c r="K5785">
        <v>0</v>
      </c>
      <c r="M5785">
        <v>1</v>
      </c>
      <c r="N5785">
        <f t="shared" si="220"/>
        <v>1</v>
      </c>
      <c r="O5785">
        <f t="shared" si="221"/>
        <v>1</v>
      </c>
      <c r="P5785" t="s">
        <v>11528</v>
      </c>
    </row>
    <row r="5786" spans="2:16" x14ac:dyDescent="0.25">
      <c r="B5786" t="s">
        <v>5791</v>
      </c>
      <c r="C5786" s="119" t="s">
        <v>60</v>
      </c>
      <c r="D5786" t="s">
        <v>11550</v>
      </c>
      <c r="E5786" t="s">
        <v>11530</v>
      </c>
      <c r="F5786" t="s">
        <v>11540</v>
      </c>
      <c r="G5786" t="s">
        <v>61</v>
      </c>
      <c r="H5786" t="s">
        <v>18</v>
      </c>
      <c r="I5786" t="s">
        <v>11541</v>
      </c>
      <c r="J5786">
        <v>2016</v>
      </c>
      <c r="K5786">
        <v>0</v>
      </c>
      <c r="M5786">
        <v>1</v>
      </c>
      <c r="N5786">
        <f t="shared" si="220"/>
        <v>1</v>
      </c>
      <c r="O5786">
        <f t="shared" si="221"/>
        <v>1</v>
      </c>
      <c r="P5786" t="s">
        <v>11528</v>
      </c>
    </row>
    <row r="5787" spans="2:16" x14ac:dyDescent="0.25">
      <c r="B5787" t="s">
        <v>5792</v>
      </c>
      <c r="C5787" s="119" t="s">
        <v>60</v>
      </c>
      <c r="D5787" t="s">
        <v>11537</v>
      </c>
      <c r="E5787" t="s">
        <v>11530</v>
      </c>
      <c r="F5787" t="s">
        <v>11540</v>
      </c>
      <c r="G5787" t="s">
        <v>61</v>
      </c>
      <c r="H5787" t="s">
        <v>18</v>
      </c>
      <c r="I5787" t="s">
        <v>11541</v>
      </c>
      <c r="J5787">
        <v>2016</v>
      </c>
      <c r="K5787">
        <v>0</v>
      </c>
      <c r="M5787">
        <v>1</v>
      </c>
      <c r="N5787">
        <f t="shared" si="220"/>
        <v>1</v>
      </c>
      <c r="O5787">
        <f t="shared" si="221"/>
        <v>1</v>
      </c>
      <c r="P5787" t="s">
        <v>11528</v>
      </c>
    </row>
    <row r="5788" spans="2:16" x14ac:dyDescent="0.25">
      <c r="B5788" t="s">
        <v>5793</v>
      </c>
      <c r="C5788" s="119" t="s">
        <v>4</v>
      </c>
      <c r="D5788" t="s">
        <v>11542</v>
      </c>
      <c r="E5788" t="s">
        <v>11530</v>
      </c>
      <c r="F5788" t="s">
        <v>11540</v>
      </c>
      <c r="G5788" t="s">
        <v>61</v>
      </c>
      <c r="H5788" t="s">
        <v>18</v>
      </c>
      <c r="I5788" t="s">
        <v>11529</v>
      </c>
      <c r="J5788">
        <v>2016</v>
      </c>
      <c r="K5788">
        <v>3337.71</v>
      </c>
      <c r="L5788">
        <v>842</v>
      </c>
      <c r="M5788">
        <v>1</v>
      </c>
      <c r="N5788">
        <f t="shared" si="220"/>
        <v>0</v>
      </c>
      <c r="O5788">
        <f t="shared" si="221"/>
        <v>0</v>
      </c>
      <c r="P5788" t="s">
        <v>11528</v>
      </c>
    </row>
    <row r="5789" spans="2:16" x14ac:dyDescent="0.25">
      <c r="B5789" t="s">
        <v>5794</v>
      </c>
      <c r="C5789" s="119" t="s">
        <v>60</v>
      </c>
      <c r="D5789" t="s">
        <v>11544</v>
      </c>
      <c r="E5789" t="s">
        <v>11530</v>
      </c>
      <c r="F5789" t="s">
        <v>11540</v>
      </c>
      <c r="G5789" t="s">
        <v>64</v>
      </c>
      <c r="H5789" t="s">
        <v>18</v>
      </c>
      <c r="I5789" t="s">
        <v>11533</v>
      </c>
      <c r="J5789">
        <v>2016</v>
      </c>
      <c r="K5789">
        <v>3817.58</v>
      </c>
      <c r="L5789">
        <v>13</v>
      </c>
      <c r="M5789">
        <v>1</v>
      </c>
      <c r="N5789">
        <f t="shared" si="220"/>
        <v>0</v>
      </c>
      <c r="O5789">
        <f t="shared" ref="O5789:O5807" si="222">IF(OR(L5789="",L5789&lt;=0),1,0)</f>
        <v>0</v>
      </c>
      <c r="P5789" t="s">
        <v>12693</v>
      </c>
    </row>
    <row r="5790" spans="2:16" x14ac:dyDescent="0.25">
      <c r="B5790" t="s">
        <v>5795</v>
      </c>
      <c r="C5790" s="119" t="s">
        <v>60</v>
      </c>
      <c r="D5790" t="s">
        <v>11544</v>
      </c>
      <c r="E5790" t="s">
        <v>11530</v>
      </c>
      <c r="F5790" t="s">
        <v>11540</v>
      </c>
      <c r="G5790" t="s">
        <v>64</v>
      </c>
      <c r="H5790" t="s">
        <v>18</v>
      </c>
      <c r="I5790" t="s">
        <v>11541</v>
      </c>
      <c r="J5790">
        <v>2016</v>
      </c>
      <c r="K5790">
        <v>800.64</v>
      </c>
      <c r="L5790">
        <v>7</v>
      </c>
      <c r="M5790">
        <v>1</v>
      </c>
      <c r="N5790">
        <f t="shared" si="220"/>
        <v>0</v>
      </c>
      <c r="O5790">
        <f t="shared" si="222"/>
        <v>0</v>
      </c>
      <c r="P5790" t="s">
        <v>12693</v>
      </c>
    </row>
    <row r="5791" spans="2:16" x14ac:dyDescent="0.25">
      <c r="B5791" t="s">
        <v>5796</v>
      </c>
      <c r="C5791" s="119" t="s">
        <v>60</v>
      </c>
      <c r="D5791" t="s">
        <v>11568</v>
      </c>
      <c r="E5791" t="s">
        <v>11530</v>
      </c>
      <c r="F5791" t="s">
        <v>11540</v>
      </c>
      <c r="G5791" t="s">
        <v>61</v>
      </c>
      <c r="H5791" t="s">
        <v>18</v>
      </c>
      <c r="I5791" t="s">
        <v>11541</v>
      </c>
      <c r="J5791">
        <v>2016</v>
      </c>
      <c r="K5791">
        <v>887.13</v>
      </c>
      <c r="L5791">
        <v>62</v>
      </c>
      <c r="M5791">
        <v>1</v>
      </c>
      <c r="N5791">
        <f t="shared" si="220"/>
        <v>0</v>
      </c>
      <c r="O5791">
        <f t="shared" si="222"/>
        <v>0</v>
      </c>
      <c r="P5791" t="s">
        <v>12693</v>
      </c>
    </row>
    <row r="5792" spans="2:16" x14ac:dyDescent="0.25">
      <c r="B5792" t="s">
        <v>5797</v>
      </c>
      <c r="C5792" s="119" t="s">
        <v>60</v>
      </c>
      <c r="D5792" t="s">
        <v>11544</v>
      </c>
      <c r="E5792" t="s">
        <v>11530</v>
      </c>
      <c r="F5792" t="s">
        <v>11540</v>
      </c>
      <c r="G5792" t="s">
        <v>61</v>
      </c>
      <c r="H5792" t="s">
        <v>18</v>
      </c>
      <c r="I5792" t="s">
        <v>11533</v>
      </c>
      <c r="J5792">
        <v>2016</v>
      </c>
      <c r="K5792">
        <v>5669.1</v>
      </c>
      <c r="L5792">
        <v>99</v>
      </c>
      <c r="M5792">
        <v>1</v>
      </c>
      <c r="N5792">
        <f t="shared" si="220"/>
        <v>0</v>
      </c>
      <c r="O5792">
        <f t="shared" si="222"/>
        <v>0</v>
      </c>
      <c r="P5792" t="s">
        <v>12693</v>
      </c>
    </row>
    <row r="5793" spans="2:16" x14ac:dyDescent="0.25">
      <c r="B5793" t="s">
        <v>5798</v>
      </c>
      <c r="C5793" s="119" t="s">
        <v>60</v>
      </c>
      <c r="D5793" t="s">
        <v>11549</v>
      </c>
      <c r="E5793" t="s">
        <v>11530</v>
      </c>
      <c r="F5793" t="s">
        <v>11540</v>
      </c>
      <c r="G5793" t="s">
        <v>61</v>
      </c>
      <c r="H5793" t="s">
        <v>18</v>
      </c>
      <c r="I5793" t="s">
        <v>11533</v>
      </c>
      <c r="J5793">
        <v>2016</v>
      </c>
      <c r="K5793">
        <v>3466.34</v>
      </c>
      <c r="L5793">
        <v>155</v>
      </c>
      <c r="M5793">
        <v>1</v>
      </c>
      <c r="N5793">
        <f t="shared" si="220"/>
        <v>0</v>
      </c>
      <c r="O5793">
        <f t="shared" si="222"/>
        <v>0</v>
      </c>
      <c r="P5793" t="s">
        <v>12693</v>
      </c>
    </row>
    <row r="5794" spans="2:16" x14ac:dyDescent="0.25">
      <c r="B5794" t="s">
        <v>5799</v>
      </c>
      <c r="C5794" s="119" t="s">
        <v>60</v>
      </c>
      <c r="D5794" t="s">
        <v>11544</v>
      </c>
      <c r="E5794" t="s">
        <v>11530</v>
      </c>
      <c r="F5794" t="s">
        <v>11540</v>
      </c>
      <c r="G5794" t="s">
        <v>61</v>
      </c>
      <c r="H5794" t="s">
        <v>18</v>
      </c>
      <c r="I5794" t="s">
        <v>11541</v>
      </c>
      <c r="J5794">
        <v>2016</v>
      </c>
      <c r="K5794">
        <v>1087.46</v>
      </c>
      <c r="L5794">
        <v>75</v>
      </c>
      <c r="M5794">
        <v>1</v>
      </c>
      <c r="N5794">
        <f t="shared" si="220"/>
        <v>0</v>
      </c>
      <c r="O5794">
        <f t="shared" si="222"/>
        <v>0</v>
      </c>
      <c r="P5794" t="s">
        <v>12691</v>
      </c>
    </row>
    <row r="5795" spans="2:16" x14ac:dyDescent="0.25">
      <c r="B5795" t="s">
        <v>5800</v>
      </c>
      <c r="C5795" s="119" t="s">
        <v>60</v>
      </c>
      <c r="D5795" t="s">
        <v>11544</v>
      </c>
      <c r="E5795" t="s">
        <v>11530</v>
      </c>
      <c r="F5795" t="s">
        <v>11540</v>
      </c>
      <c r="G5795" t="s">
        <v>61</v>
      </c>
      <c r="H5795" t="s">
        <v>18</v>
      </c>
      <c r="I5795" t="s">
        <v>11541</v>
      </c>
      <c r="J5795">
        <v>2016</v>
      </c>
      <c r="K5795">
        <v>1339.01</v>
      </c>
      <c r="L5795">
        <v>87</v>
      </c>
      <c r="M5795">
        <v>1</v>
      </c>
      <c r="N5795">
        <f t="shared" si="220"/>
        <v>0</v>
      </c>
      <c r="O5795">
        <f t="shared" si="222"/>
        <v>0</v>
      </c>
      <c r="P5795" t="s">
        <v>12693</v>
      </c>
    </row>
    <row r="5796" spans="2:16" x14ac:dyDescent="0.25">
      <c r="B5796" t="s">
        <v>5801</v>
      </c>
      <c r="C5796" s="119" t="s">
        <v>60</v>
      </c>
      <c r="D5796" t="s">
        <v>11544</v>
      </c>
      <c r="E5796" t="s">
        <v>11530</v>
      </c>
      <c r="F5796" t="s">
        <v>11540</v>
      </c>
      <c r="G5796" t="s">
        <v>61</v>
      </c>
      <c r="H5796" t="s">
        <v>18</v>
      </c>
      <c r="I5796" t="s">
        <v>11541</v>
      </c>
      <c r="J5796">
        <v>2016</v>
      </c>
      <c r="K5796">
        <v>2296.38</v>
      </c>
      <c r="L5796">
        <v>69</v>
      </c>
      <c r="M5796">
        <v>1</v>
      </c>
      <c r="N5796">
        <f t="shared" si="220"/>
        <v>0</v>
      </c>
      <c r="O5796">
        <f t="shared" si="222"/>
        <v>0</v>
      </c>
      <c r="P5796" t="s">
        <v>12694</v>
      </c>
    </row>
    <row r="5797" spans="2:16" x14ac:dyDescent="0.25">
      <c r="B5797" t="s">
        <v>5802</v>
      </c>
      <c r="C5797" s="119" t="s">
        <v>60</v>
      </c>
      <c r="D5797" t="s">
        <v>11544</v>
      </c>
      <c r="E5797" t="s">
        <v>11530</v>
      </c>
      <c r="F5797" t="s">
        <v>11540</v>
      </c>
      <c r="G5797" t="s">
        <v>61</v>
      </c>
      <c r="H5797" t="s">
        <v>18</v>
      </c>
      <c r="I5797" t="s">
        <v>11541</v>
      </c>
      <c r="J5797">
        <v>2016</v>
      </c>
      <c r="K5797">
        <v>2157.59</v>
      </c>
      <c r="L5797">
        <v>118</v>
      </c>
      <c r="M5797">
        <v>1</v>
      </c>
      <c r="N5797">
        <f t="shared" si="220"/>
        <v>0</v>
      </c>
      <c r="O5797">
        <f t="shared" si="222"/>
        <v>0</v>
      </c>
      <c r="P5797" t="s">
        <v>12694</v>
      </c>
    </row>
    <row r="5798" spans="2:16" x14ac:dyDescent="0.25">
      <c r="B5798" t="s">
        <v>5803</v>
      </c>
      <c r="C5798" s="119" t="s">
        <v>60</v>
      </c>
      <c r="D5798" t="s">
        <v>11544</v>
      </c>
      <c r="E5798" t="s">
        <v>11530</v>
      </c>
      <c r="F5798" t="s">
        <v>11540</v>
      </c>
      <c r="G5798" t="s">
        <v>61</v>
      </c>
      <c r="H5798" t="s">
        <v>18</v>
      </c>
      <c r="I5798" t="s">
        <v>11541</v>
      </c>
      <c r="J5798">
        <v>2016</v>
      </c>
      <c r="K5798">
        <v>2151.89</v>
      </c>
      <c r="L5798">
        <v>103</v>
      </c>
      <c r="M5798">
        <v>1</v>
      </c>
      <c r="N5798">
        <f t="shared" si="220"/>
        <v>0</v>
      </c>
      <c r="O5798">
        <f t="shared" si="222"/>
        <v>0</v>
      </c>
      <c r="P5798" t="s">
        <v>12691</v>
      </c>
    </row>
    <row r="5799" spans="2:16" x14ac:dyDescent="0.25">
      <c r="B5799" t="s">
        <v>5804</v>
      </c>
      <c r="C5799" s="119" t="s">
        <v>60</v>
      </c>
      <c r="D5799" t="s">
        <v>11544</v>
      </c>
      <c r="E5799" t="s">
        <v>11530</v>
      </c>
      <c r="F5799" t="s">
        <v>11540</v>
      </c>
      <c r="G5799" t="s">
        <v>61</v>
      </c>
      <c r="H5799" t="s">
        <v>18</v>
      </c>
      <c r="I5799" t="s">
        <v>11541</v>
      </c>
      <c r="J5799">
        <v>2016</v>
      </c>
      <c r="K5799">
        <v>2198.11</v>
      </c>
      <c r="L5799">
        <v>90</v>
      </c>
      <c r="M5799">
        <v>1</v>
      </c>
      <c r="N5799">
        <f t="shared" si="220"/>
        <v>0</v>
      </c>
      <c r="O5799">
        <f t="shared" si="222"/>
        <v>0</v>
      </c>
      <c r="P5799" t="s">
        <v>12693</v>
      </c>
    </row>
    <row r="5800" spans="2:16" x14ac:dyDescent="0.25">
      <c r="B5800" t="s">
        <v>5805</v>
      </c>
      <c r="C5800" s="119" t="s">
        <v>60</v>
      </c>
      <c r="D5800" t="s">
        <v>11568</v>
      </c>
      <c r="E5800" t="s">
        <v>11530</v>
      </c>
      <c r="F5800" t="s">
        <v>11540</v>
      </c>
      <c r="G5800" t="s">
        <v>61</v>
      </c>
      <c r="H5800" t="s">
        <v>18</v>
      </c>
      <c r="I5800" t="s">
        <v>11541</v>
      </c>
      <c r="J5800">
        <v>2016</v>
      </c>
      <c r="K5800">
        <v>2768.77</v>
      </c>
      <c r="L5800">
        <v>47</v>
      </c>
      <c r="M5800">
        <v>1</v>
      </c>
      <c r="N5800">
        <f t="shared" si="220"/>
        <v>0</v>
      </c>
      <c r="O5800">
        <f t="shared" si="222"/>
        <v>0</v>
      </c>
      <c r="P5800" t="s">
        <v>12693</v>
      </c>
    </row>
    <row r="5801" spans="2:16" x14ac:dyDescent="0.25">
      <c r="B5801" t="s">
        <v>5806</v>
      </c>
      <c r="C5801" s="119" t="s">
        <v>60</v>
      </c>
      <c r="D5801" t="s">
        <v>11544</v>
      </c>
      <c r="E5801" t="s">
        <v>11530</v>
      </c>
      <c r="F5801" t="s">
        <v>11540</v>
      </c>
      <c r="G5801" t="s">
        <v>61</v>
      </c>
      <c r="H5801" t="s">
        <v>18</v>
      </c>
      <c r="I5801" t="s">
        <v>11533</v>
      </c>
      <c r="J5801">
        <v>2016</v>
      </c>
      <c r="K5801">
        <v>1840.69</v>
      </c>
      <c r="L5801">
        <v>280</v>
      </c>
      <c r="M5801">
        <v>1</v>
      </c>
      <c r="N5801">
        <f t="shared" si="220"/>
        <v>0</v>
      </c>
      <c r="O5801">
        <f t="shared" si="222"/>
        <v>0</v>
      </c>
      <c r="P5801" t="s">
        <v>12693</v>
      </c>
    </row>
    <row r="5802" spans="2:16" x14ac:dyDescent="0.25">
      <c r="B5802" t="s">
        <v>5807</v>
      </c>
      <c r="C5802" s="119" t="s">
        <v>4</v>
      </c>
      <c r="D5802" t="s">
        <v>11544</v>
      </c>
      <c r="E5802" t="s">
        <v>11530</v>
      </c>
      <c r="F5802" t="s">
        <v>11540</v>
      </c>
      <c r="G5802" t="s">
        <v>64</v>
      </c>
      <c r="H5802" t="s">
        <v>18</v>
      </c>
      <c r="I5802" t="s">
        <v>11533</v>
      </c>
      <c r="J5802">
        <v>2016</v>
      </c>
      <c r="K5802">
        <v>1112.96</v>
      </c>
      <c r="L5802">
        <v>7</v>
      </c>
      <c r="M5802">
        <v>1</v>
      </c>
      <c r="N5802">
        <f t="shared" si="220"/>
        <v>0</v>
      </c>
      <c r="O5802">
        <f t="shared" si="222"/>
        <v>0</v>
      </c>
      <c r="P5802" t="s">
        <v>12693</v>
      </c>
    </row>
    <row r="5803" spans="2:16" x14ac:dyDescent="0.25">
      <c r="B5803" t="s">
        <v>5808</v>
      </c>
      <c r="C5803" s="119" t="s">
        <v>4</v>
      </c>
      <c r="D5803" t="s">
        <v>11544</v>
      </c>
      <c r="E5803" t="s">
        <v>11530</v>
      </c>
      <c r="F5803" t="s">
        <v>11540</v>
      </c>
      <c r="G5803" t="s">
        <v>64</v>
      </c>
      <c r="H5803" t="s">
        <v>18</v>
      </c>
      <c r="I5803" t="s">
        <v>11533</v>
      </c>
      <c r="J5803">
        <v>2016</v>
      </c>
      <c r="K5803">
        <v>1810</v>
      </c>
      <c r="L5803">
        <v>15</v>
      </c>
      <c r="M5803">
        <v>1</v>
      </c>
      <c r="N5803">
        <f t="shared" si="220"/>
        <v>0</v>
      </c>
      <c r="O5803">
        <f t="shared" si="222"/>
        <v>0</v>
      </c>
      <c r="P5803" t="s">
        <v>12694</v>
      </c>
    </row>
    <row r="5804" spans="2:16" x14ac:dyDescent="0.25">
      <c r="B5804" t="s">
        <v>5809</v>
      </c>
      <c r="C5804" s="119" t="s">
        <v>60</v>
      </c>
      <c r="D5804" t="s">
        <v>11537</v>
      </c>
      <c r="E5804" t="s">
        <v>11530</v>
      </c>
      <c r="F5804" t="s">
        <v>11540</v>
      </c>
      <c r="G5804" t="s">
        <v>64</v>
      </c>
      <c r="H5804" t="s">
        <v>18</v>
      </c>
      <c r="I5804" t="s">
        <v>11533</v>
      </c>
      <c r="J5804">
        <v>2016</v>
      </c>
      <c r="K5804">
        <v>619.29999999999995</v>
      </c>
      <c r="L5804">
        <v>42</v>
      </c>
      <c r="M5804">
        <v>1</v>
      </c>
      <c r="N5804">
        <f t="shared" si="220"/>
        <v>0</v>
      </c>
      <c r="O5804">
        <f t="shared" si="222"/>
        <v>0</v>
      </c>
      <c r="P5804" t="s">
        <v>12693</v>
      </c>
    </row>
    <row r="5805" spans="2:16" x14ac:dyDescent="0.25">
      <c r="B5805" t="s">
        <v>5810</v>
      </c>
      <c r="C5805" s="119" t="s">
        <v>60</v>
      </c>
      <c r="D5805" t="s">
        <v>11537</v>
      </c>
      <c r="E5805" t="s">
        <v>11530</v>
      </c>
      <c r="F5805" t="s">
        <v>11540</v>
      </c>
      <c r="G5805" t="s">
        <v>64</v>
      </c>
      <c r="H5805" t="s">
        <v>18</v>
      </c>
      <c r="I5805" t="s">
        <v>11533</v>
      </c>
      <c r="J5805">
        <v>2016</v>
      </c>
      <c r="K5805">
        <v>791.78</v>
      </c>
      <c r="L5805">
        <v>157</v>
      </c>
      <c r="M5805">
        <v>1</v>
      </c>
      <c r="N5805">
        <f t="shared" si="220"/>
        <v>0</v>
      </c>
      <c r="O5805">
        <f t="shared" si="222"/>
        <v>0</v>
      </c>
      <c r="P5805" t="s">
        <v>12694</v>
      </c>
    </row>
    <row r="5806" spans="2:16" x14ac:dyDescent="0.25">
      <c r="B5806" t="s">
        <v>5811</v>
      </c>
      <c r="C5806" s="119" t="s">
        <v>60</v>
      </c>
      <c r="D5806" t="s">
        <v>11537</v>
      </c>
      <c r="E5806" t="s">
        <v>11530</v>
      </c>
      <c r="F5806" t="s">
        <v>11540</v>
      </c>
      <c r="G5806" t="s">
        <v>64</v>
      </c>
      <c r="H5806" t="s">
        <v>18</v>
      </c>
      <c r="I5806" t="s">
        <v>11533</v>
      </c>
      <c r="J5806">
        <v>2016</v>
      </c>
      <c r="K5806">
        <v>622.5</v>
      </c>
      <c r="L5806">
        <v>67</v>
      </c>
      <c r="M5806">
        <v>1</v>
      </c>
      <c r="N5806">
        <f t="shared" si="220"/>
        <v>0</v>
      </c>
      <c r="O5806">
        <f t="shared" si="222"/>
        <v>0</v>
      </c>
      <c r="P5806" t="s">
        <v>12693</v>
      </c>
    </row>
    <row r="5807" spans="2:16" x14ac:dyDescent="0.25">
      <c r="B5807" t="s">
        <v>5812</v>
      </c>
      <c r="C5807" s="119" t="s">
        <v>60</v>
      </c>
      <c r="D5807" t="s">
        <v>11542</v>
      </c>
      <c r="E5807" t="s">
        <v>11530</v>
      </c>
      <c r="F5807" t="s">
        <v>11540</v>
      </c>
      <c r="G5807" t="s">
        <v>61</v>
      </c>
      <c r="H5807" t="s">
        <v>18</v>
      </c>
      <c r="I5807" t="s">
        <v>11541</v>
      </c>
      <c r="J5807">
        <v>2016</v>
      </c>
      <c r="K5807">
        <v>616.03</v>
      </c>
      <c r="L5807">
        <v>28</v>
      </c>
      <c r="M5807">
        <v>1</v>
      </c>
      <c r="N5807">
        <f t="shared" si="220"/>
        <v>0</v>
      </c>
      <c r="O5807">
        <f t="shared" si="222"/>
        <v>0</v>
      </c>
      <c r="P5807" t="s">
        <v>12694</v>
      </c>
    </row>
    <row r="5808" spans="2:16" x14ac:dyDescent="0.25">
      <c r="B5808" t="s">
        <v>5813</v>
      </c>
      <c r="C5808" s="119" t="s">
        <v>60</v>
      </c>
      <c r="D5808" t="s">
        <v>11537</v>
      </c>
      <c r="E5808" t="s">
        <v>11530</v>
      </c>
      <c r="F5808" t="s">
        <v>11540</v>
      </c>
      <c r="G5808" t="s">
        <v>61</v>
      </c>
      <c r="H5808" t="s">
        <v>18</v>
      </c>
      <c r="I5808" t="s">
        <v>11541</v>
      </c>
      <c r="J5808">
        <v>2016</v>
      </c>
      <c r="K5808">
        <v>648.41999999999996</v>
      </c>
      <c r="L5808">
        <v>25</v>
      </c>
      <c r="M5808">
        <v>1</v>
      </c>
      <c r="N5808">
        <f t="shared" si="220"/>
        <v>0</v>
      </c>
      <c r="O5808">
        <f t="shared" ref="O5808:O5871" si="223">IF(OR(L5808="",L5808&lt;=0),1,0)</f>
        <v>0</v>
      </c>
      <c r="P5808" t="s">
        <v>12694</v>
      </c>
    </row>
    <row r="5809" spans="2:16" x14ac:dyDescent="0.25">
      <c r="B5809" t="s">
        <v>5814</v>
      </c>
      <c r="C5809" s="119" t="s">
        <v>60</v>
      </c>
      <c r="D5809" t="s">
        <v>11537</v>
      </c>
      <c r="E5809" t="s">
        <v>11530</v>
      </c>
      <c r="F5809" t="s">
        <v>11540</v>
      </c>
      <c r="G5809" t="s">
        <v>61</v>
      </c>
      <c r="H5809" t="s">
        <v>18</v>
      </c>
      <c r="I5809" t="s">
        <v>11541</v>
      </c>
      <c r="J5809">
        <v>2016</v>
      </c>
      <c r="K5809">
        <v>634.54999999999995</v>
      </c>
      <c r="L5809">
        <v>20</v>
      </c>
      <c r="M5809">
        <v>1</v>
      </c>
      <c r="N5809">
        <f t="shared" si="220"/>
        <v>0</v>
      </c>
      <c r="O5809">
        <f t="shared" si="223"/>
        <v>0</v>
      </c>
      <c r="P5809" t="s">
        <v>12693</v>
      </c>
    </row>
    <row r="5810" spans="2:16" x14ac:dyDescent="0.25">
      <c r="B5810" t="s">
        <v>5815</v>
      </c>
      <c r="C5810" s="119" t="s">
        <v>60</v>
      </c>
      <c r="D5810" t="s">
        <v>11542</v>
      </c>
      <c r="E5810" t="s">
        <v>11530</v>
      </c>
      <c r="F5810" t="s">
        <v>11540</v>
      </c>
      <c r="G5810" t="s">
        <v>61</v>
      </c>
      <c r="H5810" t="s">
        <v>18</v>
      </c>
      <c r="I5810" t="s">
        <v>11541</v>
      </c>
      <c r="J5810">
        <v>2016</v>
      </c>
      <c r="K5810">
        <v>2807.32</v>
      </c>
      <c r="L5810">
        <v>42</v>
      </c>
      <c r="M5810">
        <v>1</v>
      </c>
      <c r="N5810">
        <f t="shared" si="220"/>
        <v>0</v>
      </c>
      <c r="O5810">
        <f t="shared" si="223"/>
        <v>0</v>
      </c>
      <c r="P5810" t="s">
        <v>12693</v>
      </c>
    </row>
    <row r="5811" spans="2:16" x14ac:dyDescent="0.25">
      <c r="B5811" t="s">
        <v>5816</v>
      </c>
      <c r="C5811" s="119" t="s">
        <v>60</v>
      </c>
      <c r="D5811" t="s">
        <v>11537</v>
      </c>
      <c r="E5811" t="s">
        <v>11530</v>
      </c>
      <c r="F5811" t="s">
        <v>11540</v>
      </c>
      <c r="G5811" t="s">
        <v>61</v>
      </c>
      <c r="H5811" t="s">
        <v>18</v>
      </c>
      <c r="I5811" t="s">
        <v>11541</v>
      </c>
      <c r="J5811">
        <v>2016</v>
      </c>
      <c r="K5811">
        <v>635.13</v>
      </c>
      <c r="L5811">
        <v>32</v>
      </c>
      <c r="M5811">
        <v>1</v>
      </c>
      <c r="N5811">
        <f t="shared" si="220"/>
        <v>0</v>
      </c>
      <c r="O5811">
        <f t="shared" si="223"/>
        <v>0</v>
      </c>
      <c r="P5811" t="s">
        <v>12694</v>
      </c>
    </row>
    <row r="5812" spans="2:16" x14ac:dyDescent="0.25">
      <c r="B5812" t="s">
        <v>5817</v>
      </c>
      <c r="C5812" s="119" t="s">
        <v>60</v>
      </c>
      <c r="D5812" t="s">
        <v>11537</v>
      </c>
      <c r="E5812" t="s">
        <v>11530</v>
      </c>
      <c r="F5812" t="s">
        <v>11540</v>
      </c>
      <c r="G5812" t="s">
        <v>61</v>
      </c>
      <c r="H5812" t="s">
        <v>18</v>
      </c>
      <c r="I5812" t="s">
        <v>11533</v>
      </c>
      <c r="J5812">
        <v>2016</v>
      </c>
      <c r="K5812">
        <v>9281.73</v>
      </c>
      <c r="L5812">
        <v>126</v>
      </c>
      <c r="M5812">
        <v>1</v>
      </c>
      <c r="N5812">
        <f t="shared" si="220"/>
        <v>0</v>
      </c>
      <c r="O5812">
        <f t="shared" si="223"/>
        <v>0</v>
      </c>
      <c r="P5812" t="s">
        <v>12694</v>
      </c>
    </row>
    <row r="5813" spans="2:16" x14ac:dyDescent="0.25">
      <c r="B5813" t="s">
        <v>5818</v>
      </c>
      <c r="C5813" s="119" t="s">
        <v>60</v>
      </c>
      <c r="D5813" t="s">
        <v>11546</v>
      </c>
      <c r="E5813" t="s">
        <v>11530</v>
      </c>
      <c r="F5813" t="s">
        <v>11540</v>
      </c>
      <c r="G5813" t="s">
        <v>61</v>
      </c>
      <c r="H5813" t="s">
        <v>18</v>
      </c>
      <c r="I5813" t="s">
        <v>11541</v>
      </c>
      <c r="J5813">
        <v>2016</v>
      </c>
      <c r="K5813">
        <v>636.4</v>
      </c>
      <c r="L5813">
        <v>32</v>
      </c>
      <c r="M5813">
        <v>1</v>
      </c>
      <c r="N5813">
        <f t="shared" si="220"/>
        <v>0</v>
      </c>
      <c r="O5813">
        <f t="shared" si="223"/>
        <v>0</v>
      </c>
      <c r="P5813" t="s">
        <v>12694</v>
      </c>
    </row>
    <row r="5814" spans="2:16" x14ac:dyDescent="0.25">
      <c r="B5814" t="s">
        <v>5819</v>
      </c>
      <c r="C5814" s="119" t="s">
        <v>60</v>
      </c>
      <c r="D5814" t="s">
        <v>11546</v>
      </c>
      <c r="E5814" t="s">
        <v>11530</v>
      </c>
      <c r="F5814" t="s">
        <v>11540</v>
      </c>
      <c r="G5814" t="s">
        <v>61</v>
      </c>
      <c r="H5814" t="s">
        <v>18</v>
      </c>
      <c r="I5814" t="s">
        <v>11541</v>
      </c>
      <c r="J5814">
        <v>2016</v>
      </c>
      <c r="K5814">
        <v>607.27</v>
      </c>
      <c r="L5814">
        <v>38</v>
      </c>
      <c r="M5814">
        <v>1</v>
      </c>
      <c r="N5814">
        <f t="shared" si="220"/>
        <v>0</v>
      </c>
      <c r="O5814">
        <f t="shared" si="223"/>
        <v>0</v>
      </c>
      <c r="P5814" t="s">
        <v>12694</v>
      </c>
    </row>
    <row r="5815" spans="2:16" x14ac:dyDescent="0.25">
      <c r="B5815" t="s">
        <v>5820</v>
      </c>
      <c r="C5815" s="119" t="s">
        <v>60</v>
      </c>
      <c r="D5815" t="s">
        <v>11550</v>
      </c>
      <c r="E5815" t="s">
        <v>11530</v>
      </c>
      <c r="F5815" t="s">
        <v>11540</v>
      </c>
      <c r="G5815" t="s">
        <v>61</v>
      </c>
      <c r="H5815" t="s">
        <v>18</v>
      </c>
      <c r="I5815" t="s">
        <v>11541</v>
      </c>
      <c r="J5815">
        <v>2016</v>
      </c>
      <c r="K5815">
        <v>637.16999999999996</v>
      </c>
      <c r="L5815">
        <v>38</v>
      </c>
      <c r="M5815">
        <v>1</v>
      </c>
      <c r="N5815">
        <f t="shared" si="220"/>
        <v>0</v>
      </c>
      <c r="O5815">
        <f t="shared" si="223"/>
        <v>0</v>
      </c>
      <c r="P5815" t="s">
        <v>12694</v>
      </c>
    </row>
    <row r="5816" spans="2:16" x14ac:dyDescent="0.25">
      <c r="B5816" t="s">
        <v>5821</v>
      </c>
      <c r="C5816" s="119" t="s">
        <v>60</v>
      </c>
      <c r="D5816" t="s">
        <v>11537</v>
      </c>
      <c r="E5816" t="s">
        <v>11530</v>
      </c>
      <c r="F5816" t="s">
        <v>11540</v>
      </c>
      <c r="G5816" t="s">
        <v>61</v>
      </c>
      <c r="H5816" t="s">
        <v>18</v>
      </c>
      <c r="I5816" t="s">
        <v>11541</v>
      </c>
      <c r="J5816">
        <v>2016</v>
      </c>
      <c r="K5816">
        <v>1615.31</v>
      </c>
      <c r="L5816">
        <v>99</v>
      </c>
      <c r="M5816">
        <v>1</v>
      </c>
      <c r="N5816">
        <f t="shared" si="220"/>
        <v>0</v>
      </c>
      <c r="O5816">
        <f t="shared" si="223"/>
        <v>0</v>
      </c>
      <c r="P5816" t="s">
        <v>12693</v>
      </c>
    </row>
    <row r="5817" spans="2:16" x14ac:dyDescent="0.25">
      <c r="B5817" t="s">
        <v>5822</v>
      </c>
      <c r="C5817" s="119" t="s">
        <v>60</v>
      </c>
      <c r="D5817" t="s">
        <v>11537</v>
      </c>
      <c r="E5817" t="s">
        <v>11530</v>
      </c>
      <c r="F5817" t="s">
        <v>11540</v>
      </c>
      <c r="G5817" t="s">
        <v>61</v>
      </c>
      <c r="H5817" t="s">
        <v>18</v>
      </c>
      <c r="I5817" t="s">
        <v>11533</v>
      </c>
      <c r="J5817">
        <v>2016</v>
      </c>
      <c r="K5817">
        <v>781.77</v>
      </c>
      <c r="L5817">
        <v>139</v>
      </c>
      <c r="M5817">
        <v>1</v>
      </c>
      <c r="N5817">
        <f t="shared" si="220"/>
        <v>0</v>
      </c>
      <c r="O5817">
        <f t="shared" si="223"/>
        <v>0</v>
      </c>
      <c r="P5817" t="s">
        <v>12693</v>
      </c>
    </row>
    <row r="5818" spans="2:16" x14ac:dyDescent="0.25">
      <c r="B5818" t="s">
        <v>5823</v>
      </c>
      <c r="C5818" s="119" t="s">
        <v>60</v>
      </c>
      <c r="D5818" t="s">
        <v>11537</v>
      </c>
      <c r="E5818" t="s">
        <v>11530</v>
      </c>
      <c r="F5818" t="s">
        <v>11540</v>
      </c>
      <c r="G5818" t="s">
        <v>61</v>
      </c>
      <c r="H5818" t="s">
        <v>18</v>
      </c>
      <c r="I5818" t="s">
        <v>11541</v>
      </c>
      <c r="J5818">
        <v>2016</v>
      </c>
      <c r="K5818">
        <v>638.66</v>
      </c>
      <c r="L5818">
        <v>52</v>
      </c>
      <c r="M5818">
        <v>1</v>
      </c>
      <c r="N5818">
        <f t="shared" si="220"/>
        <v>0</v>
      </c>
      <c r="O5818">
        <f t="shared" si="223"/>
        <v>0</v>
      </c>
      <c r="P5818" t="s">
        <v>12693</v>
      </c>
    </row>
    <row r="5819" spans="2:16" x14ac:dyDescent="0.25">
      <c r="B5819" t="s">
        <v>5824</v>
      </c>
      <c r="C5819" s="119" t="s">
        <v>60</v>
      </c>
      <c r="D5819" t="s">
        <v>11537</v>
      </c>
      <c r="E5819" t="s">
        <v>11530</v>
      </c>
      <c r="F5819" t="s">
        <v>11540</v>
      </c>
      <c r="G5819" t="s">
        <v>61</v>
      </c>
      <c r="H5819" t="s">
        <v>18</v>
      </c>
      <c r="I5819" t="s">
        <v>11541</v>
      </c>
      <c r="J5819">
        <v>2016</v>
      </c>
      <c r="K5819">
        <v>633.97</v>
      </c>
      <c r="L5819">
        <v>22</v>
      </c>
      <c r="M5819">
        <v>1</v>
      </c>
      <c r="N5819">
        <f t="shared" si="220"/>
        <v>0</v>
      </c>
      <c r="O5819">
        <f t="shared" si="223"/>
        <v>0</v>
      </c>
      <c r="P5819" t="s">
        <v>12694</v>
      </c>
    </row>
    <row r="5820" spans="2:16" x14ac:dyDescent="0.25">
      <c r="B5820" t="s">
        <v>5825</v>
      </c>
      <c r="C5820" s="119" t="s">
        <v>60</v>
      </c>
      <c r="D5820" t="s">
        <v>11537</v>
      </c>
      <c r="E5820" t="s">
        <v>11530</v>
      </c>
      <c r="F5820" t="s">
        <v>11540</v>
      </c>
      <c r="G5820" t="s">
        <v>61</v>
      </c>
      <c r="H5820" t="s">
        <v>18</v>
      </c>
      <c r="I5820" t="s">
        <v>11541</v>
      </c>
      <c r="J5820">
        <v>2016</v>
      </c>
      <c r="K5820">
        <v>633.97</v>
      </c>
      <c r="L5820">
        <v>22</v>
      </c>
      <c r="M5820">
        <v>1</v>
      </c>
      <c r="N5820">
        <f t="shared" si="220"/>
        <v>0</v>
      </c>
      <c r="O5820">
        <f t="shared" si="223"/>
        <v>0</v>
      </c>
      <c r="P5820" t="s">
        <v>12694</v>
      </c>
    </row>
    <row r="5821" spans="2:16" x14ac:dyDescent="0.25">
      <c r="B5821" t="s">
        <v>5826</v>
      </c>
      <c r="C5821" s="119" t="s">
        <v>60</v>
      </c>
      <c r="D5821" t="s">
        <v>11537</v>
      </c>
      <c r="E5821" t="s">
        <v>11530</v>
      </c>
      <c r="F5821" t="s">
        <v>11540</v>
      </c>
      <c r="G5821" t="s">
        <v>61</v>
      </c>
      <c r="H5821" t="s">
        <v>18</v>
      </c>
      <c r="I5821" t="s">
        <v>11533</v>
      </c>
      <c r="J5821">
        <v>2016</v>
      </c>
      <c r="K5821">
        <v>819.5</v>
      </c>
      <c r="M5821">
        <v>1</v>
      </c>
      <c r="N5821">
        <f t="shared" si="220"/>
        <v>0</v>
      </c>
      <c r="O5821">
        <f t="shared" si="223"/>
        <v>1</v>
      </c>
      <c r="P5821" t="s">
        <v>12694</v>
      </c>
    </row>
    <row r="5822" spans="2:16" x14ac:dyDescent="0.25">
      <c r="B5822" t="s">
        <v>5827</v>
      </c>
      <c r="C5822" s="119" t="s">
        <v>60</v>
      </c>
      <c r="D5822" t="s">
        <v>11537</v>
      </c>
      <c r="E5822" t="s">
        <v>11530</v>
      </c>
      <c r="F5822" t="s">
        <v>11540</v>
      </c>
      <c r="G5822" t="s">
        <v>61</v>
      </c>
      <c r="H5822" t="s">
        <v>18</v>
      </c>
      <c r="I5822" t="s">
        <v>11541</v>
      </c>
      <c r="J5822">
        <v>2016</v>
      </c>
      <c r="K5822">
        <v>2912.94</v>
      </c>
      <c r="L5822">
        <v>72</v>
      </c>
      <c r="M5822">
        <v>1</v>
      </c>
      <c r="N5822">
        <f t="shared" si="220"/>
        <v>0</v>
      </c>
      <c r="O5822">
        <f t="shared" si="223"/>
        <v>0</v>
      </c>
      <c r="P5822" t="s">
        <v>12693</v>
      </c>
    </row>
    <row r="5823" spans="2:16" x14ac:dyDescent="0.25">
      <c r="B5823" t="s">
        <v>5828</v>
      </c>
      <c r="C5823" s="119" t="s">
        <v>60</v>
      </c>
      <c r="D5823" t="s">
        <v>11537</v>
      </c>
      <c r="E5823" t="s">
        <v>11530</v>
      </c>
      <c r="F5823" t="s">
        <v>11540</v>
      </c>
      <c r="G5823" t="s">
        <v>61</v>
      </c>
      <c r="H5823" t="s">
        <v>18</v>
      </c>
      <c r="I5823" t="s">
        <v>11541</v>
      </c>
      <c r="J5823">
        <v>2016</v>
      </c>
      <c r="K5823">
        <v>605.67999999999995</v>
      </c>
      <c r="L5823">
        <v>23</v>
      </c>
      <c r="M5823">
        <v>1</v>
      </c>
      <c r="N5823">
        <f t="shared" si="220"/>
        <v>0</v>
      </c>
      <c r="O5823">
        <f t="shared" si="223"/>
        <v>0</v>
      </c>
      <c r="P5823" t="s">
        <v>12694</v>
      </c>
    </row>
    <row r="5824" spans="2:16" x14ac:dyDescent="0.25">
      <c r="B5824" t="s">
        <v>5829</v>
      </c>
      <c r="C5824" s="119" t="s">
        <v>60</v>
      </c>
      <c r="D5824" t="s">
        <v>11546</v>
      </c>
      <c r="E5824" t="s">
        <v>11530</v>
      </c>
      <c r="F5824" t="s">
        <v>11540</v>
      </c>
      <c r="G5824" t="s">
        <v>61</v>
      </c>
      <c r="H5824" t="s">
        <v>18</v>
      </c>
      <c r="I5824" t="s">
        <v>11541</v>
      </c>
      <c r="J5824">
        <v>2016</v>
      </c>
      <c r="K5824">
        <v>634.54999999999995</v>
      </c>
      <c r="L5824">
        <v>20</v>
      </c>
      <c r="M5824">
        <v>1</v>
      </c>
      <c r="N5824">
        <f t="shared" si="220"/>
        <v>0</v>
      </c>
      <c r="O5824">
        <f t="shared" si="223"/>
        <v>0</v>
      </c>
      <c r="P5824" t="s">
        <v>12693</v>
      </c>
    </row>
    <row r="5825" spans="2:16" x14ac:dyDescent="0.25">
      <c r="B5825" t="s">
        <v>5830</v>
      </c>
      <c r="C5825" s="119" t="s">
        <v>60</v>
      </c>
      <c r="D5825" t="s">
        <v>11537</v>
      </c>
      <c r="E5825" t="s">
        <v>11530</v>
      </c>
      <c r="F5825" t="s">
        <v>11540</v>
      </c>
      <c r="G5825" t="s">
        <v>61</v>
      </c>
      <c r="H5825" t="s">
        <v>18</v>
      </c>
      <c r="I5825" t="s">
        <v>11541</v>
      </c>
      <c r="J5825">
        <v>2016</v>
      </c>
      <c r="K5825">
        <v>1730.02</v>
      </c>
      <c r="L5825">
        <v>50</v>
      </c>
      <c r="M5825">
        <v>1</v>
      </c>
      <c r="N5825">
        <f t="shared" si="220"/>
        <v>0</v>
      </c>
      <c r="O5825">
        <f t="shared" si="223"/>
        <v>0</v>
      </c>
      <c r="P5825" t="s">
        <v>12694</v>
      </c>
    </row>
    <row r="5826" spans="2:16" x14ac:dyDescent="0.25">
      <c r="B5826" t="s">
        <v>5831</v>
      </c>
      <c r="C5826" s="119" t="s">
        <v>60</v>
      </c>
      <c r="D5826" t="s">
        <v>11563</v>
      </c>
      <c r="E5826" t="s">
        <v>11530</v>
      </c>
      <c r="F5826" t="s">
        <v>11540</v>
      </c>
      <c r="G5826" t="s">
        <v>61</v>
      </c>
      <c r="H5826" t="s">
        <v>18</v>
      </c>
      <c r="I5826" t="s">
        <v>11533</v>
      </c>
      <c r="J5826">
        <v>2016</v>
      </c>
      <c r="K5826">
        <v>1058.5999999999999</v>
      </c>
      <c r="L5826">
        <v>202</v>
      </c>
      <c r="M5826">
        <v>1</v>
      </c>
      <c r="N5826">
        <f t="shared" si="220"/>
        <v>0</v>
      </c>
      <c r="O5826">
        <f t="shared" si="223"/>
        <v>0</v>
      </c>
      <c r="P5826" t="s">
        <v>12694</v>
      </c>
    </row>
    <row r="5827" spans="2:16" x14ac:dyDescent="0.25">
      <c r="B5827" t="s">
        <v>5832</v>
      </c>
      <c r="C5827" s="119" t="s">
        <v>60</v>
      </c>
      <c r="D5827" t="s">
        <v>11539</v>
      </c>
      <c r="E5827" t="s">
        <v>11530</v>
      </c>
      <c r="F5827" t="s">
        <v>11540</v>
      </c>
      <c r="G5827" t="s">
        <v>61</v>
      </c>
      <c r="H5827" t="s">
        <v>18</v>
      </c>
      <c r="I5827" t="s">
        <v>11541</v>
      </c>
      <c r="J5827">
        <v>2016</v>
      </c>
      <c r="K5827">
        <v>1945.6</v>
      </c>
      <c r="L5827">
        <v>52</v>
      </c>
      <c r="M5827">
        <v>1</v>
      </c>
      <c r="N5827">
        <f t="shared" si="220"/>
        <v>0</v>
      </c>
      <c r="O5827">
        <f t="shared" si="223"/>
        <v>0</v>
      </c>
      <c r="P5827" t="s">
        <v>12694</v>
      </c>
    </row>
    <row r="5828" spans="2:16" x14ac:dyDescent="0.25">
      <c r="B5828" t="s">
        <v>5833</v>
      </c>
      <c r="C5828" s="119" t="s">
        <v>60</v>
      </c>
      <c r="D5828" t="s">
        <v>11537</v>
      </c>
      <c r="E5828" t="s">
        <v>11530</v>
      </c>
      <c r="F5828" t="s">
        <v>11540</v>
      </c>
      <c r="G5828" t="s">
        <v>61</v>
      </c>
      <c r="H5828" t="s">
        <v>18</v>
      </c>
      <c r="I5828" t="s">
        <v>11541</v>
      </c>
      <c r="J5828">
        <v>2016</v>
      </c>
      <c r="K5828">
        <v>642.04</v>
      </c>
      <c r="L5828">
        <v>71</v>
      </c>
      <c r="M5828">
        <v>1</v>
      </c>
      <c r="N5828">
        <f t="shared" si="220"/>
        <v>0</v>
      </c>
      <c r="O5828">
        <f t="shared" si="223"/>
        <v>0</v>
      </c>
      <c r="P5828" t="s">
        <v>12693</v>
      </c>
    </row>
    <row r="5829" spans="2:16" x14ac:dyDescent="0.25">
      <c r="B5829" t="s">
        <v>5834</v>
      </c>
      <c r="C5829" s="119" t="s">
        <v>60</v>
      </c>
      <c r="D5829" t="s">
        <v>11546</v>
      </c>
      <c r="E5829" t="s">
        <v>11530</v>
      </c>
      <c r="F5829" t="s">
        <v>11540</v>
      </c>
      <c r="G5829" t="s">
        <v>61</v>
      </c>
      <c r="H5829" t="s">
        <v>18</v>
      </c>
      <c r="I5829" t="s">
        <v>11533</v>
      </c>
      <c r="J5829">
        <v>2016</v>
      </c>
      <c r="K5829">
        <v>610.94000000000005</v>
      </c>
      <c r="L5829">
        <v>29</v>
      </c>
      <c r="M5829">
        <v>1</v>
      </c>
      <c r="N5829">
        <f t="shared" si="220"/>
        <v>0</v>
      </c>
      <c r="O5829">
        <f t="shared" si="223"/>
        <v>0</v>
      </c>
      <c r="P5829" t="s">
        <v>12694</v>
      </c>
    </row>
    <row r="5830" spans="2:16" x14ac:dyDescent="0.25">
      <c r="B5830" t="s">
        <v>5835</v>
      </c>
      <c r="C5830" s="119" t="s">
        <v>60</v>
      </c>
      <c r="D5830" t="s">
        <v>11537</v>
      </c>
      <c r="E5830" t="s">
        <v>11530</v>
      </c>
      <c r="F5830" t="s">
        <v>11540</v>
      </c>
      <c r="G5830" t="s">
        <v>61</v>
      </c>
      <c r="H5830" t="s">
        <v>18</v>
      </c>
      <c r="I5830" t="s">
        <v>11541</v>
      </c>
      <c r="J5830">
        <v>2016</v>
      </c>
      <c r="K5830">
        <v>756.23</v>
      </c>
      <c r="L5830">
        <v>4</v>
      </c>
      <c r="M5830">
        <v>1</v>
      </c>
      <c r="N5830">
        <f t="shared" si="220"/>
        <v>0</v>
      </c>
      <c r="O5830">
        <f t="shared" si="223"/>
        <v>0</v>
      </c>
      <c r="P5830" t="s">
        <v>12693</v>
      </c>
    </row>
    <row r="5831" spans="2:16" x14ac:dyDescent="0.25">
      <c r="B5831" t="s">
        <v>5836</v>
      </c>
      <c r="C5831" s="119" t="s">
        <v>60</v>
      </c>
      <c r="D5831" t="s">
        <v>11537</v>
      </c>
      <c r="E5831" t="s">
        <v>11530</v>
      </c>
      <c r="F5831" t="s">
        <v>11540</v>
      </c>
      <c r="G5831" t="s">
        <v>61</v>
      </c>
      <c r="H5831" t="s">
        <v>18</v>
      </c>
      <c r="I5831" t="s">
        <v>11533</v>
      </c>
      <c r="J5831">
        <v>2016</v>
      </c>
      <c r="K5831">
        <v>1706.65</v>
      </c>
      <c r="L5831">
        <v>53</v>
      </c>
      <c r="M5831">
        <v>1</v>
      </c>
      <c r="N5831">
        <f t="shared" si="220"/>
        <v>0</v>
      </c>
      <c r="O5831">
        <f t="shared" si="223"/>
        <v>0</v>
      </c>
      <c r="P5831" t="s">
        <v>12693</v>
      </c>
    </row>
    <row r="5832" spans="2:16" x14ac:dyDescent="0.25">
      <c r="B5832" t="s">
        <v>5837</v>
      </c>
      <c r="C5832" s="119" t="s">
        <v>60</v>
      </c>
      <c r="D5832" t="s">
        <v>11537</v>
      </c>
      <c r="E5832" t="s">
        <v>11530</v>
      </c>
      <c r="F5832" t="s">
        <v>11540</v>
      </c>
      <c r="G5832" t="s">
        <v>61</v>
      </c>
      <c r="H5832" t="s">
        <v>18</v>
      </c>
      <c r="I5832" t="s">
        <v>11541</v>
      </c>
      <c r="J5832">
        <v>2016</v>
      </c>
      <c r="K5832">
        <v>640.98</v>
      </c>
      <c r="L5832">
        <v>70</v>
      </c>
      <c r="M5832">
        <v>1</v>
      </c>
      <c r="N5832">
        <f t="shared" si="220"/>
        <v>0</v>
      </c>
      <c r="O5832">
        <f t="shared" si="223"/>
        <v>0</v>
      </c>
      <c r="P5832" t="s">
        <v>12693</v>
      </c>
    </row>
    <row r="5833" spans="2:16" x14ac:dyDescent="0.25">
      <c r="B5833" t="s">
        <v>5838</v>
      </c>
      <c r="C5833" s="119" t="s">
        <v>60</v>
      </c>
      <c r="D5833" t="s">
        <v>11550</v>
      </c>
      <c r="E5833" t="s">
        <v>11530</v>
      </c>
      <c r="F5833" t="s">
        <v>11540</v>
      </c>
      <c r="G5833" t="s">
        <v>61</v>
      </c>
      <c r="H5833" t="s">
        <v>18</v>
      </c>
      <c r="I5833" t="s">
        <v>11533</v>
      </c>
      <c r="J5833">
        <v>2016</v>
      </c>
      <c r="K5833">
        <v>611.97</v>
      </c>
      <c r="L5833">
        <v>42</v>
      </c>
      <c r="M5833">
        <v>1</v>
      </c>
      <c r="N5833">
        <f t="shared" si="220"/>
        <v>0</v>
      </c>
      <c r="O5833">
        <f t="shared" si="223"/>
        <v>0</v>
      </c>
      <c r="P5833" t="s">
        <v>12694</v>
      </c>
    </row>
    <row r="5834" spans="2:16" x14ac:dyDescent="0.25">
      <c r="B5834" t="s">
        <v>5839</v>
      </c>
      <c r="C5834" s="119" t="s">
        <v>60</v>
      </c>
      <c r="D5834" t="s">
        <v>11546</v>
      </c>
      <c r="E5834" t="s">
        <v>11530</v>
      </c>
      <c r="F5834" t="s">
        <v>11540</v>
      </c>
      <c r="G5834" t="s">
        <v>61</v>
      </c>
      <c r="H5834" t="s">
        <v>18</v>
      </c>
      <c r="I5834" t="s">
        <v>11533</v>
      </c>
      <c r="J5834">
        <v>2016</v>
      </c>
      <c r="K5834">
        <v>2808.9</v>
      </c>
      <c r="L5834">
        <v>150</v>
      </c>
      <c r="M5834">
        <v>1</v>
      </c>
      <c r="N5834">
        <f t="shared" si="220"/>
        <v>0</v>
      </c>
      <c r="O5834">
        <f t="shared" si="223"/>
        <v>0</v>
      </c>
      <c r="P5834" t="s">
        <v>12694</v>
      </c>
    </row>
    <row r="5835" spans="2:16" x14ac:dyDescent="0.25">
      <c r="B5835" t="s">
        <v>5840</v>
      </c>
      <c r="C5835" s="119" t="s">
        <v>60</v>
      </c>
      <c r="D5835" t="s">
        <v>11537</v>
      </c>
      <c r="E5835" t="s">
        <v>11530</v>
      </c>
      <c r="F5835" t="s">
        <v>11540</v>
      </c>
      <c r="G5835" t="s">
        <v>61</v>
      </c>
      <c r="H5835" t="s">
        <v>18</v>
      </c>
      <c r="I5835" t="s">
        <v>11541</v>
      </c>
      <c r="J5835">
        <v>2016</v>
      </c>
      <c r="K5835">
        <v>611.49</v>
      </c>
      <c r="L5835">
        <v>45</v>
      </c>
      <c r="M5835">
        <v>1</v>
      </c>
      <c r="N5835">
        <f t="shared" ref="N5835:N5898" si="224">IF(K5835&lt;100,1,0)</f>
        <v>0</v>
      </c>
      <c r="O5835">
        <f t="shared" si="223"/>
        <v>0</v>
      </c>
      <c r="P5835" t="s">
        <v>12694</v>
      </c>
    </row>
    <row r="5836" spans="2:16" x14ac:dyDescent="0.25">
      <c r="B5836" t="s">
        <v>5841</v>
      </c>
      <c r="C5836" s="119" t="s">
        <v>60</v>
      </c>
      <c r="D5836" t="s">
        <v>11550</v>
      </c>
      <c r="E5836" t="s">
        <v>11530</v>
      </c>
      <c r="F5836" t="s">
        <v>11540</v>
      </c>
      <c r="G5836" t="s">
        <v>61</v>
      </c>
      <c r="H5836" t="s">
        <v>18</v>
      </c>
      <c r="I5836" t="s">
        <v>11541</v>
      </c>
      <c r="J5836">
        <v>2016</v>
      </c>
      <c r="K5836">
        <v>1732.73</v>
      </c>
      <c r="L5836">
        <v>50</v>
      </c>
      <c r="M5836">
        <v>1</v>
      </c>
      <c r="N5836">
        <f t="shared" si="224"/>
        <v>0</v>
      </c>
      <c r="O5836">
        <f t="shared" si="223"/>
        <v>0</v>
      </c>
      <c r="P5836" t="s">
        <v>12694</v>
      </c>
    </row>
    <row r="5837" spans="2:16" x14ac:dyDescent="0.25">
      <c r="B5837" t="s">
        <v>5842</v>
      </c>
      <c r="C5837" s="119" t="s">
        <v>60</v>
      </c>
      <c r="D5837" t="s">
        <v>11537</v>
      </c>
      <c r="E5837" t="s">
        <v>11530</v>
      </c>
      <c r="F5837" t="s">
        <v>11540</v>
      </c>
      <c r="G5837" t="s">
        <v>61</v>
      </c>
      <c r="H5837" t="s">
        <v>18</v>
      </c>
      <c r="I5837" t="s">
        <v>11533</v>
      </c>
      <c r="J5837">
        <v>2016</v>
      </c>
      <c r="K5837">
        <v>2720.11</v>
      </c>
      <c r="L5837">
        <v>82</v>
      </c>
      <c r="M5837">
        <v>1</v>
      </c>
      <c r="N5837">
        <f t="shared" si="224"/>
        <v>0</v>
      </c>
      <c r="O5837">
        <f t="shared" si="223"/>
        <v>0</v>
      </c>
      <c r="P5837" t="s">
        <v>12693</v>
      </c>
    </row>
    <row r="5838" spans="2:16" x14ac:dyDescent="0.25">
      <c r="B5838" t="s">
        <v>5843</v>
      </c>
      <c r="C5838" s="119" t="s">
        <v>60</v>
      </c>
      <c r="D5838" t="s">
        <v>11537</v>
      </c>
      <c r="E5838" t="s">
        <v>11530</v>
      </c>
      <c r="F5838" t="s">
        <v>11540</v>
      </c>
      <c r="G5838" t="s">
        <v>61</v>
      </c>
      <c r="H5838" t="s">
        <v>18</v>
      </c>
      <c r="I5838" t="s">
        <v>11541</v>
      </c>
      <c r="J5838">
        <v>2016</v>
      </c>
      <c r="K5838">
        <v>1729.62</v>
      </c>
      <c r="L5838">
        <v>40</v>
      </c>
      <c r="M5838">
        <v>1</v>
      </c>
      <c r="N5838">
        <f t="shared" si="224"/>
        <v>0</v>
      </c>
      <c r="O5838">
        <f t="shared" si="223"/>
        <v>0</v>
      </c>
      <c r="P5838" t="s">
        <v>12693</v>
      </c>
    </row>
    <row r="5839" spans="2:16" x14ac:dyDescent="0.25">
      <c r="B5839" t="s">
        <v>5844</v>
      </c>
      <c r="C5839" s="119" t="s">
        <v>60</v>
      </c>
      <c r="D5839" t="s">
        <v>11537</v>
      </c>
      <c r="E5839" t="s">
        <v>11530</v>
      </c>
      <c r="F5839" t="s">
        <v>11540</v>
      </c>
      <c r="G5839" t="s">
        <v>61</v>
      </c>
      <c r="H5839" t="s">
        <v>18</v>
      </c>
      <c r="I5839" t="s">
        <v>11541</v>
      </c>
      <c r="J5839">
        <v>2016</v>
      </c>
      <c r="K5839">
        <v>531.12</v>
      </c>
      <c r="L5839">
        <v>25</v>
      </c>
      <c r="M5839">
        <v>1</v>
      </c>
      <c r="N5839">
        <f t="shared" si="224"/>
        <v>0</v>
      </c>
      <c r="O5839">
        <f t="shared" si="223"/>
        <v>0</v>
      </c>
      <c r="P5839" t="s">
        <v>12694</v>
      </c>
    </row>
    <row r="5840" spans="2:16" x14ac:dyDescent="0.25">
      <c r="B5840" t="s">
        <v>5845</v>
      </c>
      <c r="C5840" s="119" t="s">
        <v>60</v>
      </c>
      <c r="D5840" t="s">
        <v>11537</v>
      </c>
      <c r="E5840" t="s">
        <v>11530</v>
      </c>
      <c r="F5840" t="s">
        <v>11540</v>
      </c>
      <c r="G5840" t="s">
        <v>61</v>
      </c>
      <c r="H5840" t="s">
        <v>18</v>
      </c>
      <c r="I5840" t="s">
        <v>11541</v>
      </c>
      <c r="J5840">
        <v>2016</v>
      </c>
      <c r="K5840">
        <v>528.67999999999995</v>
      </c>
      <c r="L5840">
        <v>6</v>
      </c>
      <c r="M5840">
        <v>1</v>
      </c>
      <c r="N5840">
        <f t="shared" si="224"/>
        <v>0</v>
      </c>
      <c r="O5840">
        <f t="shared" si="223"/>
        <v>0</v>
      </c>
      <c r="P5840" t="s">
        <v>12694</v>
      </c>
    </row>
    <row r="5841" spans="2:16" x14ac:dyDescent="0.25">
      <c r="B5841" t="s">
        <v>5846</v>
      </c>
      <c r="C5841" s="119" t="s">
        <v>60</v>
      </c>
      <c r="D5841" t="s">
        <v>11537</v>
      </c>
      <c r="E5841" t="s">
        <v>11530</v>
      </c>
      <c r="F5841" t="s">
        <v>11540</v>
      </c>
      <c r="G5841" t="s">
        <v>61</v>
      </c>
      <c r="H5841" t="s">
        <v>18</v>
      </c>
      <c r="I5841" t="s">
        <v>11541</v>
      </c>
      <c r="J5841">
        <v>2016</v>
      </c>
      <c r="K5841">
        <v>531.12</v>
      </c>
      <c r="L5841">
        <v>25</v>
      </c>
      <c r="M5841">
        <v>1</v>
      </c>
      <c r="N5841">
        <f t="shared" si="224"/>
        <v>0</v>
      </c>
      <c r="O5841">
        <f t="shared" si="223"/>
        <v>0</v>
      </c>
      <c r="P5841" t="s">
        <v>12694</v>
      </c>
    </row>
    <row r="5842" spans="2:16" x14ac:dyDescent="0.25">
      <c r="B5842" t="s">
        <v>5847</v>
      </c>
      <c r="C5842" s="119" t="s">
        <v>60</v>
      </c>
      <c r="D5842" t="s">
        <v>11537</v>
      </c>
      <c r="E5842" t="s">
        <v>11530</v>
      </c>
      <c r="F5842" t="s">
        <v>11540</v>
      </c>
      <c r="G5842" t="s">
        <v>61</v>
      </c>
      <c r="H5842" t="s">
        <v>18</v>
      </c>
      <c r="I5842" t="s">
        <v>11533</v>
      </c>
      <c r="J5842">
        <v>2016</v>
      </c>
      <c r="K5842">
        <v>618.04999999999995</v>
      </c>
      <c r="L5842">
        <v>25</v>
      </c>
      <c r="M5842">
        <v>1</v>
      </c>
      <c r="N5842">
        <f t="shared" si="224"/>
        <v>0</v>
      </c>
      <c r="O5842">
        <f t="shared" si="223"/>
        <v>0</v>
      </c>
      <c r="P5842" t="s">
        <v>12693</v>
      </c>
    </row>
    <row r="5843" spans="2:16" x14ac:dyDescent="0.25">
      <c r="B5843" t="s">
        <v>5848</v>
      </c>
      <c r="C5843" s="119" t="s">
        <v>60</v>
      </c>
      <c r="D5843" t="s">
        <v>11537</v>
      </c>
      <c r="E5843" t="s">
        <v>11530</v>
      </c>
      <c r="F5843" t="s">
        <v>11540</v>
      </c>
      <c r="G5843" t="s">
        <v>61</v>
      </c>
      <c r="H5843" t="s">
        <v>18</v>
      </c>
      <c r="I5843" t="s">
        <v>11541</v>
      </c>
      <c r="J5843">
        <v>2016</v>
      </c>
      <c r="K5843">
        <v>3806.78</v>
      </c>
      <c r="L5843">
        <v>96</v>
      </c>
      <c r="M5843">
        <v>1</v>
      </c>
      <c r="N5843">
        <f t="shared" si="224"/>
        <v>0</v>
      </c>
      <c r="O5843">
        <f t="shared" si="223"/>
        <v>0</v>
      </c>
      <c r="P5843" t="s">
        <v>12694</v>
      </c>
    </row>
    <row r="5844" spans="2:16" x14ac:dyDescent="0.25">
      <c r="B5844" t="s">
        <v>5849</v>
      </c>
      <c r="C5844" s="119" t="s">
        <v>60</v>
      </c>
      <c r="D5844" t="s">
        <v>11537</v>
      </c>
      <c r="E5844" t="s">
        <v>11530</v>
      </c>
      <c r="F5844" t="s">
        <v>11540</v>
      </c>
      <c r="G5844" t="s">
        <v>61</v>
      </c>
      <c r="H5844" t="s">
        <v>18</v>
      </c>
      <c r="I5844" t="s">
        <v>11541</v>
      </c>
      <c r="J5844">
        <v>2016</v>
      </c>
      <c r="K5844">
        <v>6685.44</v>
      </c>
      <c r="L5844">
        <v>82</v>
      </c>
      <c r="M5844">
        <v>1</v>
      </c>
      <c r="N5844">
        <f t="shared" si="224"/>
        <v>0</v>
      </c>
      <c r="O5844">
        <f t="shared" si="223"/>
        <v>0</v>
      </c>
      <c r="P5844" t="s">
        <v>12694</v>
      </c>
    </row>
    <row r="5845" spans="2:16" x14ac:dyDescent="0.25">
      <c r="B5845" t="s">
        <v>5850</v>
      </c>
      <c r="C5845" s="119" t="s">
        <v>60</v>
      </c>
      <c r="D5845" t="s">
        <v>11537</v>
      </c>
      <c r="E5845" t="s">
        <v>11530</v>
      </c>
      <c r="F5845" t="s">
        <v>11540</v>
      </c>
      <c r="G5845" t="s">
        <v>61</v>
      </c>
      <c r="H5845" t="s">
        <v>18</v>
      </c>
      <c r="I5845" t="s">
        <v>11541</v>
      </c>
      <c r="J5845">
        <v>2016</v>
      </c>
      <c r="K5845">
        <v>2792.72</v>
      </c>
      <c r="L5845">
        <v>84</v>
      </c>
      <c r="M5845">
        <v>1</v>
      </c>
      <c r="N5845">
        <f t="shared" si="224"/>
        <v>0</v>
      </c>
      <c r="O5845">
        <f t="shared" si="223"/>
        <v>0</v>
      </c>
      <c r="P5845" t="s">
        <v>12693</v>
      </c>
    </row>
    <row r="5846" spans="2:16" x14ac:dyDescent="0.25">
      <c r="B5846" t="s">
        <v>5851</v>
      </c>
      <c r="C5846" s="119" t="s">
        <v>60</v>
      </c>
      <c r="D5846" t="s">
        <v>11550</v>
      </c>
      <c r="E5846" t="s">
        <v>11530</v>
      </c>
      <c r="F5846" t="s">
        <v>11540</v>
      </c>
      <c r="G5846" t="s">
        <v>61</v>
      </c>
      <c r="H5846" t="s">
        <v>18</v>
      </c>
      <c r="I5846" t="s">
        <v>11533</v>
      </c>
      <c r="J5846">
        <v>2016</v>
      </c>
      <c r="K5846">
        <v>621.33000000000004</v>
      </c>
      <c r="L5846">
        <v>32</v>
      </c>
      <c r="M5846">
        <v>1</v>
      </c>
      <c r="N5846">
        <f t="shared" si="224"/>
        <v>0</v>
      </c>
      <c r="O5846">
        <f t="shared" si="223"/>
        <v>0</v>
      </c>
      <c r="P5846" t="s">
        <v>12693</v>
      </c>
    </row>
    <row r="5847" spans="2:16" x14ac:dyDescent="0.25">
      <c r="B5847" t="s">
        <v>5852</v>
      </c>
      <c r="C5847" s="119" t="s">
        <v>60</v>
      </c>
      <c r="D5847" t="s">
        <v>11537</v>
      </c>
      <c r="E5847" t="s">
        <v>11530</v>
      </c>
      <c r="F5847" t="s">
        <v>11540</v>
      </c>
      <c r="G5847" t="s">
        <v>61</v>
      </c>
      <c r="H5847" t="s">
        <v>18</v>
      </c>
      <c r="I5847" t="s">
        <v>11533</v>
      </c>
      <c r="J5847">
        <v>2016</v>
      </c>
      <c r="K5847">
        <v>623.13</v>
      </c>
      <c r="L5847">
        <v>39</v>
      </c>
      <c r="M5847">
        <v>1</v>
      </c>
      <c r="N5847">
        <f t="shared" si="224"/>
        <v>0</v>
      </c>
      <c r="O5847">
        <f t="shared" si="223"/>
        <v>0</v>
      </c>
      <c r="P5847" t="s">
        <v>12693</v>
      </c>
    </row>
    <row r="5848" spans="2:16" x14ac:dyDescent="0.25">
      <c r="B5848" t="s">
        <v>5853</v>
      </c>
      <c r="C5848" s="119" t="s">
        <v>60</v>
      </c>
      <c r="D5848" t="s">
        <v>11539</v>
      </c>
      <c r="E5848" t="s">
        <v>11530</v>
      </c>
      <c r="F5848" t="s">
        <v>11540</v>
      </c>
      <c r="G5848" t="s">
        <v>61</v>
      </c>
      <c r="H5848" t="s">
        <v>18</v>
      </c>
      <c r="I5848" t="s">
        <v>11533</v>
      </c>
      <c r="J5848">
        <v>2016</v>
      </c>
      <c r="K5848">
        <v>624.37</v>
      </c>
      <c r="L5848">
        <v>42</v>
      </c>
      <c r="M5848">
        <v>1</v>
      </c>
      <c r="N5848">
        <f t="shared" si="224"/>
        <v>0</v>
      </c>
      <c r="O5848">
        <f t="shared" si="223"/>
        <v>0</v>
      </c>
      <c r="P5848" t="s">
        <v>12694</v>
      </c>
    </row>
    <row r="5849" spans="2:16" x14ac:dyDescent="0.25">
      <c r="B5849" t="s">
        <v>5854</v>
      </c>
      <c r="C5849" s="119" t="s">
        <v>60</v>
      </c>
      <c r="D5849" t="s">
        <v>11537</v>
      </c>
      <c r="E5849" t="s">
        <v>11530</v>
      </c>
      <c r="F5849" t="s">
        <v>11540</v>
      </c>
      <c r="G5849" t="s">
        <v>61</v>
      </c>
      <c r="H5849" t="s">
        <v>18</v>
      </c>
      <c r="I5849" t="s">
        <v>11533</v>
      </c>
      <c r="J5849">
        <v>2016</v>
      </c>
      <c r="K5849">
        <v>625.6</v>
      </c>
      <c r="L5849">
        <v>47</v>
      </c>
      <c r="M5849">
        <v>1</v>
      </c>
      <c r="N5849">
        <f t="shared" si="224"/>
        <v>0</v>
      </c>
      <c r="O5849">
        <f t="shared" si="223"/>
        <v>0</v>
      </c>
      <c r="P5849" t="s">
        <v>12693</v>
      </c>
    </row>
    <row r="5850" spans="2:16" x14ac:dyDescent="0.25">
      <c r="B5850" t="s">
        <v>5855</v>
      </c>
      <c r="C5850" s="119" t="s">
        <v>60</v>
      </c>
      <c r="D5850" t="s">
        <v>11537</v>
      </c>
      <c r="E5850" t="s">
        <v>11530</v>
      </c>
      <c r="F5850" t="s">
        <v>11540</v>
      </c>
      <c r="G5850" t="s">
        <v>61</v>
      </c>
      <c r="H5850" t="s">
        <v>18</v>
      </c>
      <c r="I5850" t="s">
        <v>11541</v>
      </c>
      <c r="J5850">
        <v>2016</v>
      </c>
      <c r="K5850">
        <v>585.16</v>
      </c>
      <c r="L5850">
        <v>52</v>
      </c>
      <c r="M5850">
        <v>1</v>
      </c>
      <c r="N5850">
        <f t="shared" si="224"/>
        <v>0</v>
      </c>
      <c r="O5850">
        <f t="shared" si="223"/>
        <v>0</v>
      </c>
      <c r="P5850" t="s">
        <v>12694</v>
      </c>
    </row>
    <row r="5851" spans="2:16" x14ac:dyDescent="0.25">
      <c r="B5851" t="s">
        <v>5856</v>
      </c>
      <c r="C5851" s="119" t="s">
        <v>60</v>
      </c>
      <c r="D5851" t="s">
        <v>11542</v>
      </c>
      <c r="E5851" t="s">
        <v>11530</v>
      </c>
      <c r="F5851" t="s">
        <v>11540</v>
      </c>
      <c r="G5851" t="s">
        <v>61</v>
      </c>
      <c r="H5851" t="s">
        <v>18</v>
      </c>
      <c r="I5851" t="s">
        <v>11533</v>
      </c>
      <c r="J5851">
        <v>2016</v>
      </c>
      <c r="K5851">
        <v>736.2</v>
      </c>
      <c r="L5851">
        <v>117</v>
      </c>
      <c r="M5851">
        <v>1</v>
      </c>
      <c r="N5851">
        <f t="shared" si="224"/>
        <v>0</v>
      </c>
      <c r="O5851">
        <f t="shared" si="223"/>
        <v>0</v>
      </c>
      <c r="P5851" t="s">
        <v>12694</v>
      </c>
    </row>
    <row r="5852" spans="2:16" x14ac:dyDescent="0.25">
      <c r="B5852" t="s">
        <v>5857</v>
      </c>
      <c r="C5852" s="119" t="s">
        <v>60</v>
      </c>
      <c r="D5852" t="s">
        <v>11542</v>
      </c>
      <c r="E5852" t="s">
        <v>11530</v>
      </c>
      <c r="F5852" t="s">
        <v>11540</v>
      </c>
      <c r="G5852" t="s">
        <v>61</v>
      </c>
      <c r="H5852" t="s">
        <v>18</v>
      </c>
      <c r="I5852" t="s">
        <v>11533</v>
      </c>
      <c r="J5852">
        <v>2016</v>
      </c>
      <c r="K5852">
        <v>754.44</v>
      </c>
      <c r="L5852">
        <v>123</v>
      </c>
      <c r="M5852">
        <v>1</v>
      </c>
      <c r="N5852">
        <f t="shared" si="224"/>
        <v>0</v>
      </c>
      <c r="O5852">
        <f t="shared" si="223"/>
        <v>0</v>
      </c>
      <c r="P5852" t="s">
        <v>12693</v>
      </c>
    </row>
    <row r="5853" spans="2:16" x14ac:dyDescent="0.25">
      <c r="B5853" t="s">
        <v>5858</v>
      </c>
      <c r="C5853" s="119" t="s">
        <v>60</v>
      </c>
      <c r="D5853" t="s">
        <v>11537</v>
      </c>
      <c r="E5853" t="s">
        <v>11530</v>
      </c>
      <c r="F5853" t="s">
        <v>11540</v>
      </c>
      <c r="G5853" t="s">
        <v>61</v>
      </c>
      <c r="H5853" t="s">
        <v>18</v>
      </c>
      <c r="I5853" t="s">
        <v>11541</v>
      </c>
      <c r="J5853">
        <v>2016</v>
      </c>
      <c r="K5853">
        <v>1733.43</v>
      </c>
      <c r="L5853">
        <v>47</v>
      </c>
      <c r="M5853">
        <v>1</v>
      </c>
      <c r="N5853">
        <f t="shared" si="224"/>
        <v>0</v>
      </c>
      <c r="O5853">
        <f t="shared" si="223"/>
        <v>0</v>
      </c>
      <c r="P5853" t="s">
        <v>12693</v>
      </c>
    </row>
    <row r="5854" spans="2:16" x14ac:dyDescent="0.25">
      <c r="B5854" t="s">
        <v>5859</v>
      </c>
      <c r="C5854" s="119" t="s">
        <v>60</v>
      </c>
      <c r="D5854" t="s">
        <v>11537</v>
      </c>
      <c r="E5854" t="s">
        <v>11530</v>
      </c>
      <c r="F5854" t="s">
        <v>11540</v>
      </c>
      <c r="G5854" t="s">
        <v>61</v>
      </c>
      <c r="H5854" t="s">
        <v>18</v>
      </c>
      <c r="I5854" t="s">
        <v>11541</v>
      </c>
      <c r="J5854">
        <v>2016</v>
      </c>
      <c r="K5854">
        <v>2752.39</v>
      </c>
      <c r="L5854">
        <v>77</v>
      </c>
      <c r="M5854">
        <v>1</v>
      </c>
      <c r="N5854">
        <f t="shared" si="224"/>
        <v>0</v>
      </c>
      <c r="O5854">
        <f t="shared" si="223"/>
        <v>0</v>
      </c>
      <c r="P5854" t="s">
        <v>12694</v>
      </c>
    </row>
    <row r="5855" spans="2:16" x14ac:dyDescent="0.25">
      <c r="B5855" t="s">
        <v>5860</v>
      </c>
      <c r="C5855" s="119" t="s">
        <v>60</v>
      </c>
      <c r="D5855" t="s">
        <v>11546</v>
      </c>
      <c r="E5855" t="s">
        <v>11530</v>
      </c>
      <c r="F5855" t="s">
        <v>11540</v>
      </c>
      <c r="G5855" t="s">
        <v>61</v>
      </c>
      <c r="H5855" t="s">
        <v>18</v>
      </c>
      <c r="I5855" t="s">
        <v>11541</v>
      </c>
      <c r="J5855">
        <v>2016</v>
      </c>
      <c r="K5855">
        <v>829.92</v>
      </c>
      <c r="L5855">
        <v>46</v>
      </c>
      <c r="M5855">
        <v>1</v>
      </c>
      <c r="N5855">
        <f t="shared" si="224"/>
        <v>0</v>
      </c>
      <c r="O5855">
        <f t="shared" si="223"/>
        <v>0</v>
      </c>
      <c r="P5855" t="s">
        <v>12693</v>
      </c>
    </row>
    <row r="5856" spans="2:16" x14ac:dyDescent="0.25">
      <c r="B5856" t="s">
        <v>5861</v>
      </c>
      <c r="C5856" s="119" t="s">
        <v>60</v>
      </c>
      <c r="D5856" t="s">
        <v>11537</v>
      </c>
      <c r="E5856" t="s">
        <v>11530</v>
      </c>
      <c r="F5856" t="s">
        <v>11540</v>
      </c>
      <c r="G5856" t="s">
        <v>61</v>
      </c>
      <c r="H5856" t="s">
        <v>18</v>
      </c>
      <c r="I5856" t="s">
        <v>11533</v>
      </c>
      <c r="J5856">
        <v>2016</v>
      </c>
      <c r="K5856">
        <v>2773.37</v>
      </c>
      <c r="L5856">
        <v>78</v>
      </c>
      <c r="M5856">
        <v>1</v>
      </c>
      <c r="N5856">
        <f t="shared" si="224"/>
        <v>0</v>
      </c>
      <c r="O5856">
        <f t="shared" si="223"/>
        <v>0</v>
      </c>
      <c r="P5856" t="s">
        <v>12693</v>
      </c>
    </row>
    <row r="5857" spans="2:16" x14ac:dyDescent="0.25">
      <c r="B5857" t="s">
        <v>5862</v>
      </c>
      <c r="C5857" s="119" t="s">
        <v>60</v>
      </c>
      <c r="D5857" t="s">
        <v>11550</v>
      </c>
      <c r="E5857" t="s">
        <v>11530</v>
      </c>
      <c r="F5857" t="s">
        <v>11540</v>
      </c>
      <c r="G5857" t="s">
        <v>61</v>
      </c>
      <c r="H5857" t="s">
        <v>18</v>
      </c>
      <c r="I5857" t="s">
        <v>11541</v>
      </c>
      <c r="J5857">
        <v>2016</v>
      </c>
      <c r="K5857">
        <v>618.27</v>
      </c>
      <c r="L5857">
        <v>39</v>
      </c>
      <c r="M5857">
        <v>1</v>
      </c>
      <c r="N5857">
        <f t="shared" si="224"/>
        <v>0</v>
      </c>
      <c r="O5857">
        <f t="shared" si="223"/>
        <v>0</v>
      </c>
      <c r="P5857" t="s">
        <v>12694</v>
      </c>
    </row>
    <row r="5858" spans="2:16" x14ac:dyDescent="0.25">
      <c r="B5858" t="s">
        <v>5863</v>
      </c>
      <c r="C5858" s="119" t="s">
        <v>60</v>
      </c>
      <c r="D5858" t="s">
        <v>11550</v>
      </c>
      <c r="E5858" t="s">
        <v>11530</v>
      </c>
      <c r="F5858" t="s">
        <v>11540</v>
      </c>
      <c r="G5858" t="s">
        <v>61</v>
      </c>
      <c r="H5858" t="s">
        <v>18</v>
      </c>
      <c r="I5858" t="s">
        <v>11533</v>
      </c>
      <c r="J5858">
        <v>2016</v>
      </c>
      <c r="K5858">
        <v>1841.62</v>
      </c>
      <c r="L5858">
        <v>187</v>
      </c>
      <c r="M5858">
        <v>1</v>
      </c>
      <c r="N5858">
        <f t="shared" si="224"/>
        <v>0</v>
      </c>
      <c r="O5858">
        <f t="shared" si="223"/>
        <v>0</v>
      </c>
      <c r="P5858" t="s">
        <v>12694</v>
      </c>
    </row>
    <row r="5859" spans="2:16" x14ac:dyDescent="0.25">
      <c r="B5859" t="s">
        <v>5864</v>
      </c>
      <c r="C5859" s="119" t="s">
        <v>60</v>
      </c>
      <c r="D5859" t="s">
        <v>11537</v>
      </c>
      <c r="E5859" t="s">
        <v>11530</v>
      </c>
      <c r="F5859" t="s">
        <v>11540</v>
      </c>
      <c r="G5859" t="s">
        <v>61</v>
      </c>
      <c r="H5859" t="s">
        <v>18</v>
      </c>
      <c r="I5859" t="s">
        <v>11541</v>
      </c>
      <c r="J5859">
        <v>2016</v>
      </c>
      <c r="K5859">
        <v>1676.77</v>
      </c>
      <c r="L5859">
        <v>82</v>
      </c>
      <c r="M5859">
        <v>1</v>
      </c>
      <c r="N5859">
        <f t="shared" si="224"/>
        <v>0</v>
      </c>
      <c r="O5859">
        <f t="shared" si="223"/>
        <v>0</v>
      </c>
      <c r="P5859" t="s">
        <v>12693</v>
      </c>
    </row>
    <row r="5860" spans="2:16" x14ac:dyDescent="0.25">
      <c r="B5860" t="s">
        <v>5865</v>
      </c>
      <c r="C5860" s="119" t="s">
        <v>60</v>
      </c>
      <c r="D5860" t="s">
        <v>11550</v>
      </c>
      <c r="E5860" t="s">
        <v>11530</v>
      </c>
      <c r="F5860" t="s">
        <v>11540</v>
      </c>
      <c r="G5860" t="s">
        <v>61</v>
      </c>
      <c r="H5860" t="s">
        <v>18</v>
      </c>
      <c r="I5860" t="s">
        <v>11541</v>
      </c>
      <c r="J5860">
        <v>2016</v>
      </c>
      <c r="K5860">
        <v>939.95</v>
      </c>
      <c r="L5860">
        <v>104</v>
      </c>
      <c r="M5860">
        <v>1</v>
      </c>
      <c r="N5860">
        <f t="shared" si="224"/>
        <v>0</v>
      </c>
      <c r="O5860">
        <f t="shared" si="223"/>
        <v>0</v>
      </c>
      <c r="P5860" t="s">
        <v>12694</v>
      </c>
    </row>
    <row r="5861" spans="2:16" x14ac:dyDescent="0.25">
      <c r="B5861" t="s">
        <v>5866</v>
      </c>
      <c r="C5861" s="119" t="s">
        <v>60</v>
      </c>
      <c r="D5861" t="s">
        <v>11537</v>
      </c>
      <c r="E5861" t="s">
        <v>11530</v>
      </c>
      <c r="F5861" t="s">
        <v>11540</v>
      </c>
      <c r="G5861" t="s">
        <v>61</v>
      </c>
      <c r="H5861" t="s">
        <v>18</v>
      </c>
      <c r="I5861" t="s">
        <v>11533</v>
      </c>
      <c r="J5861">
        <v>2016</v>
      </c>
      <c r="K5861">
        <v>1739.77</v>
      </c>
      <c r="L5861">
        <v>61</v>
      </c>
      <c r="M5861">
        <v>1</v>
      </c>
      <c r="N5861">
        <f t="shared" si="224"/>
        <v>0</v>
      </c>
      <c r="O5861">
        <f t="shared" si="223"/>
        <v>0</v>
      </c>
      <c r="P5861" t="s">
        <v>12694</v>
      </c>
    </row>
    <row r="5862" spans="2:16" x14ac:dyDescent="0.25">
      <c r="B5862" t="s">
        <v>5867</v>
      </c>
      <c r="C5862" s="119" t="s">
        <v>60</v>
      </c>
      <c r="D5862" t="s">
        <v>11546</v>
      </c>
      <c r="E5862" t="s">
        <v>11530</v>
      </c>
      <c r="F5862" t="s">
        <v>11540</v>
      </c>
      <c r="G5862" t="s">
        <v>61</v>
      </c>
      <c r="H5862" t="s">
        <v>18</v>
      </c>
      <c r="I5862" t="s">
        <v>11541</v>
      </c>
      <c r="J5862">
        <v>2016</v>
      </c>
      <c r="K5862">
        <v>647.9</v>
      </c>
      <c r="L5862">
        <v>101</v>
      </c>
      <c r="M5862">
        <v>1</v>
      </c>
      <c r="N5862">
        <f t="shared" si="224"/>
        <v>0</v>
      </c>
      <c r="O5862">
        <f t="shared" si="223"/>
        <v>0</v>
      </c>
      <c r="P5862" t="s">
        <v>12693</v>
      </c>
    </row>
    <row r="5863" spans="2:16" x14ac:dyDescent="0.25">
      <c r="B5863" t="s">
        <v>5868</v>
      </c>
      <c r="C5863" s="119" t="s">
        <v>60</v>
      </c>
      <c r="D5863" t="s">
        <v>11537</v>
      </c>
      <c r="E5863" t="s">
        <v>11530</v>
      </c>
      <c r="F5863" t="s">
        <v>11540</v>
      </c>
      <c r="G5863" t="s">
        <v>61</v>
      </c>
      <c r="H5863" t="s">
        <v>18</v>
      </c>
      <c r="I5863" t="s">
        <v>11541</v>
      </c>
      <c r="J5863">
        <v>2016</v>
      </c>
      <c r="K5863">
        <v>2786.56</v>
      </c>
      <c r="L5863">
        <v>67</v>
      </c>
      <c r="M5863">
        <v>1</v>
      </c>
      <c r="N5863">
        <f t="shared" si="224"/>
        <v>0</v>
      </c>
      <c r="O5863">
        <f t="shared" si="223"/>
        <v>0</v>
      </c>
      <c r="P5863" t="s">
        <v>12693</v>
      </c>
    </row>
    <row r="5864" spans="2:16" x14ac:dyDescent="0.25">
      <c r="B5864" t="s">
        <v>5869</v>
      </c>
      <c r="C5864" s="119" t="s">
        <v>60</v>
      </c>
      <c r="D5864" t="s">
        <v>11537</v>
      </c>
      <c r="E5864" t="s">
        <v>11530</v>
      </c>
      <c r="F5864" t="s">
        <v>11540</v>
      </c>
      <c r="G5864" t="s">
        <v>61</v>
      </c>
      <c r="H5864" t="s">
        <v>18</v>
      </c>
      <c r="I5864" t="s">
        <v>11533</v>
      </c>
      <c r="J5864">
        <v>2016</v>
      </c>
      <c r="K5864">
        <v>2124.39</v>
      </c>
      <c r="L5864">
        <v>334</v>
      </c>
      <c r="M5864">
        <v>1</v>
      </c>
      <c r="N5864">
        <f t="shared" si="224"/>
        <v>0</v>
      </c>
      <c r="O5864">
        <f t="shared" si="223"/>
        <v>0</v>
      </c>
      <c r="P5864" t="s">
        <v>12693</v>
      </c>
    </row>
    <row r="5865" spans="2:16" x14ac:dyDescent="0.25">
      <c r="B5865" t="s">
        <v>5870</v>
      </c>
      <c r="C5865" s="119" t="s">
        <v>60</v>
      </c>
      <c r="D5865" t="s">
        <v>11550</v>
      </c>
      <c r="E5865" t="s">
        <v>11530</v>
      </c>
      <c r="F5865" t="s">
        <v>11540</v>
      </c>
      <c r="G5865" t="s">
        <v>61</v>
      </c>
      <c r="H5865" t="s">
        <v>18</v>
      </c>
      <c r="I5865" t="s">
        <v>11541</v>
      </c>
      <c r="J5865">
        <v>2016</v>
      </c>
      <c r="K5865">
        <v>584.20000000000005</v>
      </c>
      <c r="L5865">
        <v>42</v>
      </c>
      <c r="M5865">
        <v>1</v>
      </c>
      <c r="N5865">
        <f t="shared" si="224"/>
        <v>0</v>
      </c>
      <c r="O5865">
        <f t="shared" si="223"/>
        <v>0</v>
      </c>
      <c r="P5865" t="s">
        <v>12693</v>
      </c>
    </row>
    <row r="5866" spans="2:16" x14ac:dyDescent="0.25">
      <c r="B5866" t="s">
        <v>5871</v>
      </c>
      <c r="C5866" s="119" t="s">
        <v>60</v>
      </c>
      <c r="D5866" t="s">
        <v>11546</v>
      </c>
      <c r="E5866" t="s">
        <v>11530</v>
      </c>
      <c r="F5866" t="s">
        <v>11540</v>
      </c>
      <c r="G5866" t="s">
        <v>61</v>
      </c>
      <c r="H5866" t="s">
        <v>18</v>
      </c>
      <c r="I5866" t="s">
        <v>11533</v>
      </c>
      <c r="J5866">
        <v>2016</v>
      </c>
      <c r="K5866">
        <v>2766.39</v>
      </c>
      <c r="L5866">
        <v>68</v>
      </c>
      <c r="M5866">
        <v>1</v>
      </c>
      <c r="N5866">
        <f t="shared" si="224"/>
        <v>0</v>
      </c>
      <c r="O5866">
        <f t="shared" si="223"/>
        <v>0</v>
      </c>
      <c r="P5866" t="s">
        <v>12694</v>
      </c>
    </row>
    <row r="5867" spans="2:16" x14ac:dyDescent="0.25">
      <c r="B5867" t="s">
        <v>5872</v>
      </c>
      <c r="C5867" s="119" t="s">
        <v>60</v>
      </c>
      <c r="D5867" t="s">
        <v>11537</v>
      </c>
      <c r="E5867" t="s">
        <v>11530</v>
      </c>
      <c r="F5867" t="s">
        <v>11540</v>
      </c>
      <c r="G5867" t="s">
        <v>61</v>
      </c>
      <c r="H5867" t="s">
        <v>18</v>
      </c>
      <c r="I5867" t="s">
        <v>11541</v>
      </c>
      <c r="J5867">
        <v>2016</v>
      </c>
      <c r="K5867">
        <v>651.47</v>
      </c>
      <c r="L5867">
        <v>42</v>
      </c>
      <c r="M5867">
        <v>1</v>
      </c>
      <c r="N5867">
        <f t="shared" si="224"/>
        <v>0</v>
      </c>
      <c r="O5867">
        <f t="shared" si="223"/>
        <v>0</v>
      </c>
      <c r="P5867" t="s">
        <v>12694</v>
      </c>
    </row>
    <row r="5868" spans="2:16" x14ac:dyDescent="0.25">
      <c r="B5868" t="s">
        <v>5873</v>
      </c>
      <c r="C5868" s="119" t="s">
        <v>60</v>
      </c>
      <c r="D5868" t="s">
        <v>11542</v>
      </c>
      <c r="E5868" t="s">
        <v>11530</v>
      </c>
      <c r="F5868" t="s">
        <v>11540</v>
      </c>
      <c r="G5868" t="s">
        <v>61</v>
      </c>
      <c r="H5868" t="s">
        <v>18</v>
      </c>
      <c r="I5868" t="s">
        <v>11541</v>
      </c>
      <c r="J5868">
        <v>2016</v>
      </c>
      <c r="K5868">
        <v>649.84</v>
      </c>
      <c r="L5868">
        <v>36</v>
      </c>
      <c r="M5868">
        <v>1</v>
      </c>
      <c r="N5868">
        <f t="shared" si="224"/>
        <v>0</v>
      </c>
      <c r="O5868">
        <f t="shared" si="223"/>
        <v>0</v>
      </c>
      <c r="P5868" t="s">
        <v>12694</v>
      </c>
    </row>
    <row r="5869" spans="2:16" x14ac:dyDescent="0.25">
      <c r="B5869" t="s">
        <v>5874</v>
      </c>
      <c r="C5869" s="119" t="s">
        <v>60</v>
      </c>
      <c r="D5869" t="s">
        <v>11537</v>
      </c>
      <c r="E5869" t="s">
        <v>11530</v>
      </c>
      <c r="F5869" t="s">
        <v>11540</v>
      </c>
      <c r="G5869" t="s">
        <v>61</v>
      </c>
      <c r="H5869" t="s">
        <v>18</v>
      </c>
      <c r="I5869" t="s">
        <v>11533</v>
      </c>
      <c r="J5869">
        <v>2016</v>
      </c>
      <c r="K5869">
        <v>699.1</v>
      </c>
      <c r="L5869">
        <v>102</v>
      </c>
      <c r="M5869">
        <v>1</v>
      </c>
      <c r="N5869">
        <f t="shared" si="224"/>
        <v>0</v>
      </c>
      <c r="O5869">
        <f t="shared" si="223"/>
        <v>0</v>
      </c>
      <c r="P5869" t="s">
        <v>12693</v>
      </c>
    </row>
    <row r="5870" spans="2:16" x14ac:dyDescent="0.25">
      <c r="B5870" t="s">
        <v>5875</v>
      </c>
      <c r="C5870" s="119" t="s">
        <v>60</v>
      </c>
      <c r="D5870" t="s">
        <v>11537</v>
      </c>
      <c r="E5870" t="s">
        <v>11530</v>
      </c>
      <c r="F5870" t="s">
        <v>11540</v>
      </c>
      <c r="G5870" t="s">
        <v>61</v>
      </c>
      <c r="H5870" t="s">
        <v>18</v>
      </c>
      <c r="I5870" t="s">
        <v>11533</v>
      </c>
      <c r="J5870">
        <v>2016</v>
      </c>
      <c r="K5870">
        <v>625.23</v>
      </c>
      <c r="L5870">
        <v>42</v>
      </c>
      <c r="M5870">
        <v>1</v>
      </c>
      <c r="N5870">
        <f t="shared" si="224"/>
        <v>0</v>
      </c>
      <c r="O5870">
        <f t="shared" si="223"/>
        <v>0</v>
      </c>
      <c r="P5870" t="s">
        <v>12694</v>
      </c>
    </row>
    <row r="5871" spans="2:16" x14ac:dyDescent="0.25">
      <c r="B5871" t="s">
        <v>5876</v>
      </c>
      <c r="C5871" s="119" t="s">
        <v>60</v>
      </c>
      <c r="D5871" t="s">
        <v>11539</v>
      </c>
      <c r="E5871" t="s">
        <v>11530</v>
      </c>
      <c r="F5871" t="s">
        <v>11540</v>
      </c>
      <c r="G5871" t="s">
        <v>61</v>
      </c>
      <c r="H5871" t="s">
        <v>18</v>
      </c>
      <c r="I5871" t="s">
        <v>11533</v>
      </c>
      <c r="J5871">
        <v>2016</v>
      </c>
      <c r="K5871">
        <v>2927.69</v>
      </c>
      <c r="L5871">
        <v>959</v>
      </c>
      <c r="M5871">
        <v>1</v>
      </c>
      <c r="N5871">
        <f t="shared" si="224"/>
        <v>0</v>
      </c>
      <c r="O5871">
        <f t="shared" si="223"/>
        <v>0</v>
      </c>
      <c r="P5871" t="s">
        <v>12694</v>
      </c>
    </row>
    <row r="5872" spans="2:16" x14ac:dyDescent="0.25">
      <c r="B5872" t="s">
        <v>5877</v>
      </c>
      <c r="C5872" s="119" t="s">
        <v>60</v>
      </c>
      <c r="D5872" t="s">
        <v>11537</v>
      </c>
      <c r="E5872" t="s">
        <v>11530</v>
      </c>
      <c r="F5872" t="s">
        <v>11540</v>
      </c>
      <c r="G5872" t="s">
        <v>61</v>
      </c>
      <c r="H5872" t="s">
        <v>18</v>
      </c>
      <c r="I5872" t="s">
        <v>11533</v>
      </c>
      <c r="J5872">
        <v>2016</v>
      </c>
      <c r="K5872">
        <v>623.84</v>
      </c>
      <c r="L5872">
        <v>37</v>
      </c>
      <c r="M5872">
        <v>1</v>
      </c>
      <c r="N5872">
        <f t="shared" si="224"/>
        <v>0</v>
      </c>
      <c r="O5872">
        <f t="shared" ref="O5872:O5903" si="225">IF(OR(L5872="",L5872&lt;=0),1,0)</f>
        <v>0</v>
      </c>
      <c r="P5872" t="s">
        <v>12693</v>
      </c>
    </row>
    <row r="5873" spans="2:16" x14ac:dyDescent="0.25">
      <c r="B5873" t="s">
        <v>5878</v>
      </c>
      <c r="C5873" s="119" t="s">
        <v>60</v>
      </c>
      <c r="D5873" t="s">
        <v>11550</v>
      </c>
      <c r="E5873" t="s">
        <v>11530</v>
      </c>
      <c r="F5873" t="s">
        <v>11540</v>
      </c>
      <c r="G5873" t="s">
        <v>61</v>
      </c>
      <c r="H5873" t="s">
        <v>18</v>
      </c>
      <c r="I5873" t="s">
        <v>11541</v>
      </c>
      <c r="J5873">
        <v>2016</v>
      </c>
      <c r="K5873">
        <v>899.13</v>
      </c>
      <c r="L5873">
        <v>189</v>
      </c>
      <c r="M5873">
        <v>1</v>
      </c>
      <c r="N5873">
        <f t="shared" si="224"/>
        <v>0</v>
      </c>
      <c r="O5873">
        <f t="shared" si="225"/>
        <v>0</v>
      </c>
      <c r="P5873" t="s">
        <v>12694</v>
      </c>
    </row>
    <row r="5874" spans="2:16" x14ac:dyDescent="0.25">
      <c r="B5874" t="s">
        <v>5879</v>
      </c>
      <c r="C5874" s="119" t="s">
        <v>60</v>
      </c>
      <c r="D5874" t="s">
        <v>11537</v>
      </c>
      <c r="E5874" t="s">
        <v>11530</v>
      </c>
      <c r="F5874" t="s">
        <v>11540</v>
      </c>
      <c r="G5874" t="s">
        <v>61</v>
      </c>
      <c r="H5874" t="s">
        <v>18</v>
      </c>
      <c r="I5874" t="s">
        <v>11541</v>
      </c>
      <c r="J5874">
        <v>2016</v>
      </c>
      <c r="K5874">
        <v>586.05999999999995</v>
      </c>
      <c r="L5874">
        <v>58</v>
      </c>
      <c r="M5874">
        <v>1</v>
      </c>
      <c r="N5874">
        <f t="shared" si="224"/>
        <v>0</v>
      </c>
      <c r="O5874">
        <f t="shared" si="225"/>
        <v>0</v>
      </c>
      <c r="P5874" t="s">
        <v>12694</v>
      </c>
    </row>
    <row r="5875" spans="2:16" x14ac:dyDescent="0.25">
      <c r="B5875" t="s">
        <v>5880</v>
      </c>
      <c r="C5875" s="119" t="s">
        <v>60</v>
      </c>
      <c r="D5875" t="s">
        <v>11550</v>
      </c>
      <c r="E5875" t="s">
        <v>11530</v>
      </c>
      <c r="F5875" t="s">
        <v>11540</v>
      </c>
      <c r="G5875" t="s">
        <v>61</v>
      </c>
      <c r="H5875" t="s">
        <v>18</v>
      </c>
      <c r="I5875" t="s">
        <v>11541</v>
      </c>
      <c r="J5875">
        <v>2016</v>
      </c>
      <c r="K5875">
        <v>642.07000000000005</v>
      </c>
      <c r="L5875">
        <v>80</v>
      </c>
      <c r="M5875">
        <v>1</v>
      </c>
      <c r="N5875">
        <f t="shared" si="224"/>
        <v>0</v>
      </c>
      <c r="O5875">
        <f t="shared" si="225"/>
        <v>0</v>
      </c>
      <c r="P5875" t="s">
        <v>12693</v>
      </c>
    </row>
    <row r="5876" spans="2:16" x14ac:dyDescent="0.25">
      <c r="B5876" t="s">
        <v>5881</v>
      </c>
      <c r="C5876" s="119" t="s">
        <v>60</v>
      </c>
      <c r="D5876" t="s">
        <v>11537</v>
      </c>
      <c r="E5876" t="s">
        <v>11530</v>
      </c>
      <c r="F5876" t="s">
        <v>11540</v>
      </c>
      <c r="G5876" t="s">
        <v>61</v>
      </c>
      <c r="H5876" t="s">
        <v>18</v>
      </c>
      <c r="I5876" t="s">
        <v>11541</v>
      </c>
      <c r="J5876">
        <v>2016</v>
      </c>
      <c r="K5876">
        <v>1735.17</v>
      </c>
      <c r="L5876">
        <v>57</v>
      </c>
      <c r="M5876">
        <v>1</v>
      </c>
      <c r="N5876">
        <f t="shared" si="224"/>
        <v>0</v>
      </c>
      <c r="O5876">
        <f t="shared" si="225"/>
        <v>0</v>
      </c>
      <c r="P5876" t="s">
        <v>12691</v>
      </c>
    </row>
    <row r="5877" spans="2:16" x14ac:dyDescent="0.25">
      <c r="B5877" t="s">
        <v>5882</v>
      </c>
      <c r="C5877" s="119" t="s">
        <v>60</v>
      </c>
      <c r="D5877" t="s">
        <v>11537</v>
      </c>
      <c r="E5877" t="s">
        <v>11530</v>
      </c>
      <c r="F5877" t="s">
        <v>11540</v>
      </c>
      <c r="G5877" t="s">
        <v>61</v>
      </c>
      <c r="H5877" t="s">
        <v>18</v>
      </c>
      <c r="I5877" t="s">
        <v>11541</v>
      </c>
      <c r="J5877">
        <v>2016</v>
      </c>
      <c r="K5877">
        <v>651.94000000000005</v>
      </c>
      <c r="L5877">
        <v>46</v>
      </c>
      <c r="M5877">
        <v>1</v>
      </c>
      <c r="N5877">
        <f t="shared" si="224"/>
        <v>0</v>
      </c>
      <c r="O5877">
        <f t="shared" si="225"/>
        <v>0</v>
      </c>
      <c r="P5877" t="s">
        <v>12694</v>
      </c>
    </row>
    <row r="5878" spans="2:16" x14ac:dyDescent="0.25">
      <c r="B5878" t="s">
        <v>5883</v>
      </c>
      <c r="C5878" s="119" t="s">
        <v>60</v>
      </c>
      <c r="D5878" t="s">
        <v>11537</v>
      </c>
      <c r="E5878" t="s">
        <v>11530</v>
      </c>
      <c r="F5878" t="s">
        <v>11540</v>
      </c>
      <c r="G5878" t="s">
        <v>61</v>
      </c>
      <c r="H5878" t="s">
        <v>18</v>
      </c>
      <c r="I5878" t="s">
        <v>11533</v>
      </c>
      <c r="J5878">
        <v>2016</v>
      </c>
      <c r="K5878">
        <v>629.94000000000005</v>
      </c>
      <c r="L5878">
        <v>60</v>
      </c>
      <c r="M5878">
        <v>1</v>
      </c>
      <c r="N5878">
        <f t="shared" si="224"/>
        <v>0</v>
      </c>
      <c r="O5878">
        <f t="shared" si="225"/>
        <v>0</v>
      </c>
      <c r="P5878" t="s">
        <v>12693</v>
      </c>
    </row>
    <row r="5879" spans="2:16" x14ac:dyDescent="0.25">
      <c r="B5879" t="s">
        <v>5884</v>
      </c>
      <c r="C5879" s="119" t="s">
        <v>60</v>
      </c>
      <c r="D5879" t="s">
        <v>11550</v>
      </c>
      <c r="E5879" t="s">
        <v>11530</v>
      </c>
      <c r="F5879" t="s">
        <v>11540</v>
      </c>
      <c r="G5879" t="s">
        <v>61</v>
      </c>
      <c r="H5879" t="s">
        <v>18</v>
      </c>
      <c r="I5879" t="s">
        <v>11541</v>
      </c>
      <c r="J5879">
        <v>2016</v>
      </c>
      <c r="K5879">
        <v>635.04</v>
      </c>
      <c r="L5879">
        <v>32</v>
      </c>
      <c r="M5879">
        <v>1</v>
      </c>
      <c r="N5879">
        <f t="shared" si="224"/>
        <v>0</v>
      </c>
      <c r="O5879">
        <f t="shared" si="225"/>
        <v>0</v>
      </c>
      <c r="P5879" t="s">
        <v>12694</v>
      </c>
    </row>
    <row r="5880" spans="2:16" x14ac:dyDescent="0.25">
      <c r="B5880" t="s">
        <v>5885</v>
      </c>
      <c r="C5880" s="119" t="s">
        <v>60</v>
      </c>
      <c r="D5880" t="s">
        <v>11537</v>
      </c>
      <c r="E5880" t="s">
        <v>11530</v>
      </c>
      <c r="F5880" t="s">
        <v>11540</v>
      </c>
      <c r="G5880" t="s">
        <v>61</v>
      </c>
      <c r="H5880" t="s">
        <v>18</v>
      </c>
      <c r="I5880" t="s">
        <v>11533</v>
      </c>
      <c r="J5880">
        <v>2016</v>
      </c>
      <c r="K5880">
        <v>2346.73</v>
      </c>
      <c r="L5880">
        <v>324</v>
      </c>
      <c r="M5880">
        <v>1</v>
      </c>
      <c r="N5880">
        <f t="shared" si="224"/>
        <v>0</v>
      </c>
      <c r="O5880">
        <f t="shared" si="225"/>
        <v>0</v>
      </c>
      <c r="P5880" t="s">
        <v>12694</v>
      </c>
    </row>
    <row r="5881" spans="2:16" x14ac:dyDescent="0.25">
      <c r="B5881" t="s">
        <v>5886</v>
      </c>
      <c r="C5881" s="119" t="s">
        <v>60</v>
      </c>
      <c r="D5881" t="s">
        <v>11550</v>
      </c>
      <c r="E5881" t="s">
        <v>11530</v>
      </c>
      <c r="F5881" t="s">
        <v>11540</v>
      </c>
      <c r="G5881" t="s">
        <v>61</v>
      </c>
      <c r="H5881" t="s">
        <v>18</v>
      </c>
      <c r="I5881" t="s">
        <v>11541</v>
      </c>
      <c r="J5881">
        <v>2016</v>
      </c>
      <c r="K5881">
        <v>636.1</v>
      </c>
      <c r="L5881">
        <v>32</v>
      </c>
      <c r="M5881">
        <v>1</v>
      </c>
      <c r="N5881">
        <f t="shared" si="224"/>
        <v>0</v>
      </c>
      <c r="O5881">
        <f t="shared" si="225"/>
        <v>0</v>
      </c>
      <c r="P5881" t="s">
        <v>12694</v>
      </c>
    </row>
    <row r="5882" spans="2:16" x14ac:dyDescent="0.25">
      <c r="B5882" t="s">
        <v>5887</v>
      </c>
      <c r="C5882" s="119" t="s">
        <v>60</v>
      </c>
      <c r="D5882" t="s">
        <v>11537</v>
      </c>
      <c r="E5882" t="s">
        <v>11530</v>
      </c>
      <c r="F5882" t="s">
        <v>11540</v>
      </c>
      <c r="G5882" t="s">
        <v>61</v>
      </c>
      <c r="H5882" t="s">
        <v>18</v>
      </c>
      <c r="I5882" t="s">
        <v>11541</v>
      </c>
      <c r="J5882">
        <v>2016</v>
      </c>
      <c r="K5882">
        <v>2736.62</v>
      </c>
      <c r="L5882">
        <v>63</v>
      </c>
      <c r="M5882">
        <v>1</v>
      </c>
      <c r="N5882">
        <f t="shared" si="224"/>
        <v>0</v>
      </c>
      <c r="O5882">
        <f t="shared" si="225"/>
        <v>0</v>
      </c>
      <c r="P5882" t="s">
        <v>12693</v>
      </c>
    </row>
    <row r="5883" spans="2:16" x14ac:dyDescent="0.25">
      <c r="B5883" t="s">
        <v>5888</v>
      </c>
      <c r="C5883" s="119" t="s">
        <v>60</v>
      </c>
      <c r="D5883" t="s">
        <v>11537</v>
      </c>
      <c r="E5883" t="s">
        <v>11530</v>
      </c>
      <c r="F5883" t="s">
        <v>11540</v>
      </c>
      <c r="G5883" t="s">
        <v>61</v>
      </c>
      <c r="H5883" t="s">
        <v>18</v>
      </c>
      <c r="I5883" t="s">
        <v>11541</v>
      </c>
      <c r="J5883">
        <v>2016</v>
      </c>
      <c r="K5883">
        <v>2738.81</v>
      </c>
      <c r="L5883">
        <v>80</v>
      </c>
      <c r="M5883">
        <v>1</v>
      </c>
      <c r="N5883">
        <f t="shared" si="224"/>
        <v>0</v>
      </c>
      <c r="O5883">
        <f t="shared" si="225"/>
        <v>0</v>
      </c>
      <c r="P5883" t="s">
        <v>12693</v>
      </c>
    </row>
    <row r="5884" spans="2:16" x14ac:dyDescent="0.25">
      <c r="B5884" t="s">
        <v>5889</v>
      </c>
      <c r="C5884" s="119" t="s">
        <v>60</v>
      </c>
      <c r="D5884" t="s">
        <v>11550</v>
      </c>
      <c r="E5884" t="s">
        <v>11530</v>
      </c>
      <c r="F5884" t="s">
        <v>11540</v>
      </c>
      <c r="G5884" t="s">
        <v>61</v>
      </c>
      <c r="H5884" t="s">
        <v>18</v>
      </c>
      <c r="I5884" t="s">
        <v>11541</v>
      </c>
      <c r="J5884">
        <v>2016</v>
      </c>
      <c r="K5884">
        <v>612.25</v>
      </c>
      <c r="L5884">
        <v>39</v>
      </c>
      <c r="M5884">
        <v>1</v>
      </c>
      <c r="N5884">
        <f t="shared" si="224"/>
        <v>0</v>
      </c>
      <c r="O5884">
        <f t="shared" si="225"/>
        <v>0</v>
      </c>
      <c r="P5884" t="s">
        <v>12693</v>
      </c>
    </row>
    <row r="5885" spans="2:16" x14ac:dyDescent="0.25">
      <c r="B5885" t="s">
        <v>5890</v>
      </c>
      <c r="C5885" s="119" t="s">
        <v>60</v>
      </c>
      <c r="D5885" t="s">
        <v>11552</v>
      </c>
      <c r="E5885" t="s">
        <v>11530</v>
      </c>
      <c r="F5885" t="s">
        <v>11540</v>
      </c>
      <c r="G5885" t="s">
        <v>61</v>
      </c>
      <c r="H5885" t="s">
        <v>18</v>
      </c>
      <c r="I5885" t="s">
        <v>11533</v>
      </c>
      <c r="J5885">
        <v>2016</v>
      </c>
      <c r="K5885">
        <v>1220.03</v>
      </c>
      <c r="L5885">
        <v>239</v>
      </c>
      <c r="M5885">
        <v>1</v>
      </c>
      <c r="N5885">
        <f t="shared" si="224"/>
        <v>0</v>
      </c>
      <c r="O5885">
        <f t="shared" si="225"/>
        <v>0</v>
      </c>
      <c r="P5885" t="s">
        <v>12694</v>
      </c>
    </row>
    <row r="5886" spans="2:16" x14ac:dyDescent="0.25">
      <c r="B5886" t="s">
        <v>5891</v>
      </c>
      <c r="C5886" s="119" t="s">
        <v>60</v>
      </c>
      <c r="D5886" t="s">
        <v>11539</v>
      </c>
      <c r="E5886" t="s">
        <v>11530</v>
      </c>
      <c r="F5886" t="s">
        <v>11540</v>
      </c>
      <c r="G5886" t="s">
        <v>61</v>
      </c>
      <c r="H5886" t="s">
        <v>18</v>
      </c>
      <c r="I5886" t="s">
        <v>11533</v>
      </c>
      <c r="J5886">
        <v>2016</v>
      </c>
      <c r="K5886">
        <v>2822.3</v>
      </c>
      <c r="L5886">
        <v>132</v>
      </c>
      <c r="M5886">
        <v>1</v>
      </c>
      <c r="N5886">
        <f t="shared" si="224"/>
        <v>0</v>
      </c>
      <c r="O5886">
        <f t="shared" si="225"/>
        <v>0</v>
      </c>
      <c r="P5886" t="s">
        <v>12694</v>
      </c>
    </row>
    <row r="5887" spans="2:16" x14ac:dyDescent="0.25">
      <c r="B5887" t="s">
        <v>5892</v>
      </c>
      <c r="C5887" s="119" t="s">
        <v>60</v>
      </c>
      <c r="D5887" t="s">
        <v>11550</v>
      </c>
      <c r="E5887" t="s">
        <v>11530</v>
      </c>
      <c r="F5887" t="s">
        <v>11540</v>
      </c>
      <c r="G5887" t="s">
        <v>61</v>
      </c>
      <c r="H5887" t="s">
        <v>18</v>
      </c>
      <c r="I5887" t="s">
        <v>11541</v>
      </c>
      <c r="J5887">
        <v>2016</v>
      </c>
      <c r="K5887">
        <v>407.42</v>
      </c>
      <c r="L5887">
        <v>36</v>
      </c>
      <c r="M5887">
        <v>1</v>
      </c>
      <c r="N5887">
        <f t="shared" si="224"/>
        <v>0</v>
      </c>
      <c r="O5887">
        <f t="shared" si="225"/>
        <v>0</v>
      </c>
      <c r="P5887" t="s">
        <v>12694</v>
      </c>
    </row>
    <row r="5888" spans="2:16" x14ac:dyDescent="0.25">
      <c r="B5888" t="s">
        <v>5893</v>
      </c>
      <c r="C5888" s="119" t="s">
        <v>60</v>
      </c>
      <c r="D5888" t="s">
        <v>11550</v>
      </c>
      <c r="E5888" t="s">
        <v>11530</v>
      </c>
      <c r="F5888" t="s">
        <v>11540</v>
      </c>
      <c r="G5888" t="s">
        <v>61</v>
      </c>
      <c r="H5888" t="s">
        <v>18</v>
      </c>
      <c r="I5888" t="s">
        <v>11541</v>
      </c>
      <c r="J5888">
        <v>2016</v>
      </c>
      <c r="K5888">
        <v>413.65</v>
      </c>
      <c r="L5888">
        <v>84</v>
      </c>
      <c r="M5888">
        <v>1</v>
      </c>
      <c r="N5888">
        <f t="shared" si="224"/>
        <v>0</v>
      </c>
      <c r="O5888">
        <f t="shared" si="225"/>
        <v>0</v>
      </c>
      <c r="P5888" t="s">
        <v>12694</v>
      </c>
    </row>
    <row r="5889" spans="2:16" x14ac:dyDescent="0.25">
      <c r="B5889" t="s">
        <v>5894</v>
      </c>
      <c r="C5889" s="119" t="s">
        <v>60</v>
      </c>
      <c r="D5889" t="s">
        <v>11537</v>
      </c>
      <c r="E5889" t="s">
        <v>11530</v>
      </c>
      <c r="F5889" t="s">
        <v>11540</v>
      </c>
      <c r="G5889" t="s">
        <v>61</v>
      </c>
      <c r="H5889" t="s">
        <v>18</v>
      </c>
      <c r="I5889" t="s">
        <v>3</v>
      </c>
      <c r="J5889">
        <v>2016</v>
      </c>
      <c r="K5889">
        <v>30245.87</v>
      </c>
      <c r="L5889">
        <v>147</v>
      </c>
      <c r="M5889">
        <v>1</v>
      </c>
      <c r="N5889">
        <f t="shared" si="224"/>
        <v>0</v>
      </c>
      <c r="O5889">
        <f t="shared" si="225"/>
        <v>0</v>
      </c>
      <c r="P5889" t="s">
        <v>12693</v>
      </c>
    </row>
    <row r="5890" spans="2:16" x14ac:dyDescent="0.25">
      <c r="B5890" t="s">
        <v>5895</v>
      </c>
      <c r="C5890" s="119" t="s">
        <v>4</v>
      </c>
      <c r="D5890" t="s">
        <v>11537</v>
      </c>
      <c r="E5890" t="s">
        <v>11530</v>
      </c>
      <c r="F5890" t="s">
        <v>11540</v>
      </c>
      <c r="G5890" t="s">
        <v>64</v>
      </c>
      <c r="H5890" t="s">
        <v>18</v>
      </c>
      <c r="I5890" t="s">
        <v>11533</v>
      </c>
      <c r="J5890">
        <v>2016</v>
      </c>
      <c r="K5890">
        <v>622.76</v>
      </c>
      <c r="L5890">
        <v>29</v>
      </c>
      <c r="M5890">
        <v>1</v>
      </c>
      <c r="N5890">
        <f t="shared" si="224"/>
        <v>0</v>
      </c>
      <c r="O5890">
        <f t="shared" si="225"/>
        <v>0</v>
      </c>
      <c r="P5890" t="s">
        <v>12694</v>
      </c>
    </row>
    <row r="5891" spans="2:16" x14ac:dyDescent="0.25">
      <c r="B5891" t="s">
        <v>5896</v>
      </c>
      <c r="C5891" s="119" t="s">
        <v>4</v>
      </c>
      <c r="D5891" t="s">
        <v>11537</v>
      </c>
      <c r="E5891" t="s">
        <v>11530</v>
      </c>
      <c r="F5891" t="s">
        <v>11540</v>
      </c>
      <c r="G5891" t="s">
        <v>64</v>
      </c>
      <c r="H5891" t="s">
        <v>18</v>
      </c>
      <c r="I5891" t="s">
        <v>11533</v>
      </c>
      <c r="J5891">
        <v>2016</v>
      </c>
      <c r="K5891">
        <v>623.28</v>
      </c>
      <c r="L5891">
        <v>31</v>
      </c>
      <c r="M5891">
        <v>1</v>
      </c>
      <c r="N5891">
        <f t="shared" si="224"/>
        <v>0</v>
      </c>
      <c r="O5891">
        <f t="shared" si="225"/>
        <v>0</v>
      </c>
      <c r="P5891" t="s">
        <v>12694</v>
      </c>
    </row>
    <row r="5892" spans="2:16" x14ac:dyDescent="0.25">
      <c r="B5892" t="s">
        <v>5897</v>
      </c>
      <c r="C5892" s="119" t="s">
        <v>4</v>
      </c>
      <c r="D5892" t="s">
        <v>11537</v>
      </c>
      <c r="E5892" t="s">
        <v>11530</v>
      </c>
      <c r="F5892" t="s">
        <v>11540</v>
      </c>
      <c r="G5892" t="s">
        <v>64</v>
      </c>
      <c r="H5892" t="s">
        <v>18</v>
      </c>
      <c r="I5892" t="s">
        <v>11533</v>
      </c>
      <c r="J5892">
        <v>2016</v>
      </c>
      <c r="K5892">
        <v>624.79999999999995</v>
      </c>
      <c r="L5892">
        <v>37</v>
      </c>
      <c r="M5892">
        <v>1</v>
      </c>
      <c r="N5892">
        <f t="shared" si="224"/>
        <v>0</v>
      </c>
      <c r="O5892">
        <f t="shared" si="225"/>
        <v>0</v>
      </c>
      <c r="P5892" t="s">
        <v>12694</v>
      </c>
    </row>
    <row r="5893" spans="2:16" x14ac:dyDescent="0.25">
      <c r="B5893" t="s">
        <v>5898</v>
      </c>
      <c r="C5893" s="119" t="s">
        <v>4</v>
      </c>
      <c r="D5893" t="s">
        <v>11537</v>
      </c>
      <c r="E5893" t="s">
        <v>11530</v>
      </c>
      <c r="F5893" t="s">
        <v>11540</v>
      </c>
      <c r="G5893" t="s">
        <v>64</v>
      </c>
      <c r="H5893" t="s">
        <v>18</v>
      </c>
      <c r="I5893" t="s">
        <v>11533</v>
      </c>
      <c r="J5893">
        <v>2016</v>
      </c>
      <c r="K5893">
        <v>623.78</v>
      </c>
      <c r="L5893">
        <v>33</v>
      </c>
      <c r="M5893">
        <v>1</v>
      </c>
      <c r="N5893">
        <f t="shared" si="224"/>
        <v>0</v>
      </c>
      <c r="O5893">
        <f t="shared" si="225"/>
        <v>0</v>
      </c>
      <c r="P5893" t="s">
        <v>12694</v>
      </c>
    </row>
    <row r="5894" spans="2:16" x14ac:dyDescent="0.25">
      <c r="B5894" t="s">
        <v>5899</v>
      </c>
      <c r="C5894" s="119" t="s">
        <v>4</v>
      </c>
      <c r="D5894" t="s">
        <v>11537</v>
      </c>
      <c r="E5894" t="s">
        <v>11530</v>
      </c>
      <c r="F5894" t="s">
        <v>11540</v>
      </c>
      <c r="G5894" t="s">
        <v>64</v>
      </c>
      <c r="H5894" t="s">
        <v>18</v>
      </c>
      <c r="I5894" t="s">
        <v>11533</v>
      </c>
      <c r="J5894">
        <v>2016</v>
      </c>
      <c r="K5894">
        <v>2143.34</v>
      </c>
      <c r="L5894">
        <v>35</v>
      </c>
      <c r="M5894">
        <v>1</v>
      </c>
      <c r="N5894">
        <f t="shared" si="224"/>
        <v>0</v>
      </c>
      <c r="O5894">
        <f t="shared" si="225"/>
        <v>0</v>
      </c>
      <c r="P5894" t="s">
        <v>12694</v>
      </c>
    </row>
    <row r="5895" spans="2:16" x14ac:dyDescent="0.25">
      <c r="B5895" t="s">
        <v>5900</v>
      </c>
      <c r="C5895" s="119" t="s">
        <v>4</v>
      </c>
      <c r="D5895" t="s">
        <v>11537</v>
      </c>
      <c r="E5895" t="s">
        <v>11530</v>
      </c>
      <c r="F5895" t="s">
        <v>11540</v>
      </c>
      <c r="G5895" t="s">
        <v>61</v>
      </c>
      <c r="H5895" t="s">
        <v>18</v>
      </c>
      <c r="I5895" t="s">
        <v>11533</v>
      </c>
      <c r="J5895">
        <v>2016</v>
      </c>
      <c r="K5895">
        <v>802.47</v>
      </c>
      <c r="L5895">
        <v>142</v>
      </c>
      <c r="M5895">
        <v>1</v>
      </c>
      <c r="N5895">
        <f t="shared" si="224"/>
        <v>0</v>
      </c>
      <c r="O5895">
        <f t="shared" si="225"/>
        <v>0</v>
      </c>
      <c r="P5895" t="s">
        <v>12693</v>
      </c>
    </row>
    <row r="5896" spans="2:16" x14ac:dyDescent="0.25">
      <c r="B5896" t="s">
        <v>5901</v>
      </c>
      <c r="C5896" s="119" t="s">
        <v>4</v>
      </c>
      <c r="D5896" t="s">
        <v>11537</v>
      </c>
      <c r="E5896" t="s">
        <v>11530</v>
      </c>
      <c r="F5896" t="s">
        <v>11540</v>
      </c>
      <c r="G5896" t="s">
        <v>61</v>
      </c>
      <c r="H5896" t="s">
        <v>18</v>
      </c>
      <c r="I5896" t="s">
        <v>11533</v>
      </c>
      <c r="J5896">
        <v>2016</v>
      </c>
      <c r="K5896">
        <v>-1672.6</v>
      </c>
      <c r="L5896">
        <v>64.3</v>
      </c>
      <c r="M5896">
        <v>1</v>
      </c>
      <c r="N5896">
        <f t="shared" si="224"/>
        <v>1</v>
      </c>
      <c r="O5896">
        <f t="shared" si="225"/>
        <v>0</v>
      </c>
      <c r="P5896" t="s">
        <v>12693</v>
      </c>
    </row>
    <row r="5897" spans="2:16" x14ac:dyDescent="0.25">
      <c r="B5897" t="s">
        <v>5902</v>
      </c>
      <c r="C5897" s="119" t="s">
        <v>4</v>
      </c>
      <c r="D5897" t="s">
        <v>11537</v>
      </c>
      <c r="E5897" t="s">
        <v>11530</v>
      </c>
      <c r="F5897" t="s">
        <v>11540</v>
      </c>
      <c r="G5897" t="s">
        <v>61</v>
      </c>
      <c r="H5897" t="s">
        <v>18</v>
      </c>
      <c r="I5897" t="s">
        <v>11541</v>
      </c>
      <c r="J5897">
        <v>2016</v>
      </c>
      <c r="K5897">
        <v>2003.13</v>
      </c>
      <c r="L5897">
        <v>68</v>
      </c>
      <c r="M5897">
        <v>1</v>
      </c>
      <c r="N5897">
        <f t="shared" si="224"/>
        <v>0</v>
      </c>
      <c r="O5897">
        <f t="shared" si="225"/>
        <v>0</v>
      </c>
      <c r="P5897" t="s">
        <v>12693</v>
      </c>
    </row>
    <row r="5898" spans="2:16" x14ac:dyDescent="0.25">
      <c r="B5898" t="s">
        <v>5903</v>
      </c>
      <c r="C5898" s="119" t="s">
        <v>4</v>
      </c>
      <c r="D5898" t="s">
        <v>11550</v>
      </c>
      <c r="E5898" t="s">
        <v>11530</v>
      </c>
      <c r="F5898" t="s">
        <v>11540</v>
      </c>
      <c r="G5898" t="s">
        <v>61</v>
      </c>
      <c r="H5898" t="s">
        <v>18</v>
      </c>
      <c r="I5898" t="s">
        <v>11533</v>
      </c>
      <c r="J5898">
        <v>2016</v>
      </c>
      <c r="K5898">
        <v>3333.14</v>
      </c>
      <c r="L5898">
        <v>75</v>
      </c>
      <c r="M5898">
        <v>1</v>
      </c>
      <c r="N5898">
        <f t="shared" si="224"/>
        <v>0</v>
      </c>
      <c r="O5898">
        <f t="shared" si="225"/>
        <v>0</v>
      </c>
      <c r="P5898" t="s">
        <v>12693</v>
      </c>
    </row>
    <row r="5899" spans="2:16" x14ac:dyDescent="0.25">
      <c r="B5899" t="s">
        <v>5904</v>
      </c>
      <c r="C5899" s="119" t="s">
        <v>4</v>
      </c>
      <c r="D5899" t="s">
        <v>11559</v>
      </c>
      <c r="E5899" t="s">
        <v>11528</v>
      </c>
      <c r="F5899" t="s">
        <v>11540</v>
      </c>
      <c r="G5899" t="s">
        <v>61</v>
      </c>
      <c r="H5899" t="s">
        <v>18</v>
      </c>
      <c r="I5899" t="s">
        <v>11541</v>
      </c>
      <c r="J5899">
        <v>2016</v>
      </c>
      <c r="K5899">
        <v>2388.59</v>
      </c>
      <c r="L5899">
        <v>792</v>
      </c>
      <c r="M5899">
        <v>1</v>
      </c>
      <c r="N5899">
        <f t="shared" ref="N5899:N5962" si="226">IF(K5899&lt;100,1,0)</f>
        <v>0</v>
      </c>
      <c r="O5899">
        <f t="shared" si="225"/>
        <v>0</v>
      </c>
      <c r="P5899" t="s">
        <v>12690</v>
      </c>
    </row>
    <row r="5900" spans="2:16" x14ac:dyDescent="0.25">
      <c r="B5900" t="s">
        <v>5905</v>
      </c>
      <c r="C5900" s="119" t="s">
        <v>60</v>
      </c>
      <c r="D5900" t="s">
        <v>11539</v>
      </c>
      <c r="E5900" t="s">
        <v>11530</v>
      </c>
      <c r="F5900" t="s">
        <v>11540</v>
      </c>
      <c r="G5900" t="s">
        <v>61</v>
      </c>
      <c r="H5900" t="s">
        <v>18</v>
      </c>
      <c r="I5900" t="s">
        <v>11533</v>
      </c>
      <c r="J5900">
        <v>2016</v>
      </c>
      <c r="K5900">
        <v>608.09</v>
      </c>
      <c r="L5900">
        <v>25</v>
      </c>
      <c r="M5900">
        <v>1</v>
      </c>
      <c r="N5900">
        <f t="shared" si="226"/>
        <v>0</v>
      </c>
      <c r="O5900">
        <f t="shared" si="225"/>
        <v>0</v>
      </c>
      <c r="P5900" t="s">
        <v>12694</v>
      </c>
    </row>
    <row r="5901" spans="2:16" x14ac:dyDescent="0.25">
      <c r="B5901" t="s">
        <v>5906</v>
      </c>
      <c r="C5901" s="119" t="s">
        <v>60</v>
      </c>
      <c r="D5901" t="s">
        <v>11539</v>
      </c>
      <c r="E5901" t="s">
        <v>11530</v>
      </c>
      <c r="F5901" t="s">
        <v>11540</v>
      </c>
      <c r="G5901" t="s">
        <v>61</v>
      </c>
      <c r="H5901" t="s">
        <v>18</v>
      </c>
      <c r="I5901" t="s">
        <v>11533</v>
      </c>
      <c r="J5901">
        <v>2016</v>
      </c>
      <c r="K5901">
        <v>609.1</v>
      </c>
      <c r="L5901">
        <v>29</v>
      </c>
      <c r="M5901">
        <v>1</v>
      </c>
      <c r="N5901">
        <f t="shared" si="226"/>
        <v>0</v>
      </c>
      <c r="O5901">
        <f t="shared" si="225"/>
        <v>0</v>
      </c>
      <c r="P5901" t="s">
        <v>12694</v>
      </c>
    </row>
    <row r="5902" spans="2:16" x14ac:dyDescent="0.25">
      <c r="B5902" t="s">
        <v>5907</v>
      </c>
      <c r="C5902" s="119" t="s">
        <v>60</v>
      </c>
      <c r="D5902" t="s">
        <v>11542</v>
      </c>
      <c r="E5902" t="s">
        <v>11530</v>
      </c>
      <c r="F5902" t="s">
        <v>11540</v>
      </c>
      <c r="G5902" t="s">
        <v>61</v>
      </c>
      <c r="H5902" t="s">
        <v>18</v>
      </c>
      <c r="I5902" t="s">
        <v>11541</v>
      </c>
      <c r="J5902">
        <v>2016</v>
      </c>
      <c r="K5902">
        <v>605.16</v>
      </c>
      <c r="L5902">
        <v>22</v>
      </c>
      <c r="M5902">
        <v>1</v>
      </c>
      <c r="N5902">
        <f t="shared" si="226"/>
        <v>0</v>
      </c>
      <c r="O5902">
        <f t="shared" si="225"/>
        <v>0</v>
      </c>
      <c r="P5902" t="s">
        <v>12693</v>
      </c>
    </row>
    <row r="5903" spans="2:16" x14ac:dyDescent="0.25">
      <c r="B5903" t="s">
        <v>5908</v>
      </c>
      <c r="C5903" s="119" t="s">
        <v>4</v>
      </c>
      <c r="D5903" t="s">
        <v>11563</v>
      </c>
      <c r="E5903" t="s">
        <v>11530</v>
      </c>
      <c r="F5903" t="s">
        <v>11540</v>
      </c>
      <c r="G5903" t="s">
        <v>61</v>
      </c>
      <c r="H5903" t="s">
        <v>18</v>
      </c>
      <c r="I5903" t="s">
        <v>11533</v>
      </c>
      <c r="J5903">
        <v>2016</v>
      </c>
      <c r="K5903">
        <v>2067.79</v>
      </c>
      <c r="L5903">
        <v>226</v>
      </c>
      <c r="M5903">
        <v>1</v>
      </c>
      <c r="N5903">
        <f t="shared" si="226"/>
        <v>0</v>
      </c>
      <c r="O5903">
        <f t="shared" si="225"/>
        <v>0</v>
      </c>
      <c r="P5903" t="s">
        <v>11528</v>
      </c>
    </row>
    <row r="5904" spans="2:16" x14ac:dyDescent="0.25">
      <c r="B5904" t="s">
        <v>5909</v>
      </c>
      <c r="C5904" s="119" t="s">
        <v>4</v>
      </c>
      <c r="D5904" t="s">
        <v>11528</v>
      </c>
      <c r="E5904" t="s">
        <v>11528</v>
      </c>
      <c r="F5904" t="s">
        <v>11528</v>
      </c>
      <c r="G5904" t="s">
        <v>5</v>
      </c>
      <c r="H5904" t="s">
        <v>2</v>
      </c>
      <c r="I5904" t="s">
        <v>11528</v>
      </c>
      <c r="J5904">
        <v>2017</v>
      </c>
      <c r="K5904">
        <v>2317.84</v>
      </c>
      <c r="L5904">
        <v>57</v>
      </c>
      <c r="M5904">
        <v>1</v>
      </c>
      <c r="N5904">
        <f t="shared" si="226"/>
        <v>0</v>
      </c>
      <c r="O5904">
        <f t="shared" ref="O5904:O5916" si="227">IF(OR(L5904="",L5904&lt;=0),1,0)</f>
        <v>0</v>
      </c>
      <c r="P5904" t="s">
        <v>12688</v>
      </c>
    </row>
    <row r="5905" spans="2:16" x14ac:dyDescent="0.25">
      <c r="B5905" t="s">
        <v>5910</v>
      </c>
      <c r="C5905" s="119" t="s">
        <v>4</v>
      </c>
      <c r="D5905" t="s">
        <v>11537</v>
      </c>
      <c r="E5905" t="s">
        <v>11530</v>
      </c>
      <c r="F5905" t="s">
        <v>11540</v>
      </c>
      <c r="G5905" t="s">
        <v>5</v>
      </c>
      <c r="H5905" t="s">
        <v>2</v>
      </c>
      <c r="I5905" t="s">
        <v>11533</v>
      </c>
      <c r="J5905">
        <v>2017</v>
      </c>
      <c r="K5905">
        <v>2492.5500000000002</v>
      </c>
      <c r="L5905">
        <v>6</v>
      </c>
      <c r="M5905">
        <v>1</v>
      </c>
      <c r="N5905">
        <f t="shared" si="226"/>
        <v>0</v>
      </c>
      <c r="O5905">
        <f t="shared" si="227"/>
        <v>0</v>
      </c>
      <c r="P5905" t="s">
        <v>12692</v>
      </c>
    </row>
    <row r="5906" spans="2:16" x14ac:dyDescent="0.25">
      <c r="B5906" t="s">
        <v>5911</v>
      </c>
      <c r="C5906" s="119" t="s">
        <v>4</v>
      </c>
      <c r="D5906" t="s">
        <v>11537</v>
      </c>
      <c r="E5906" t="s">
        <v>11530</v>
      </c>
      <c r="F5906" t="s">
        <v>11540</v>
      </c>
      <c r="G5906" t="s">
        <v>5</v>
      </c>
      <c r="H5906" t="s">
        <v>2</v>
      </c>
      <c r="I5906" t="s">
        <v>11533</v>
      </c>
      <c r="J5906">
        <v>2017</v>
      </c>
      <c r="K5906">
        <v>5089.62</v>
      </c>
      <c r="L5906">
        <v>217</v>
      </c>
      <c r="M5906">
        <v>1</v>
      </c>
      <c r="N5906">
        <f t="shared" si="226"/>
        <v>0</v>
      </c>
      <c r="O5906">
        <f t="shared" si="227"/>
        <v>0</v>
      </c>
      <c r="P5906" t="s">
        <v>12692</v>
      </c>
    </row>
    <row r="5907" spans="2:16" x14ac:dyDescent="0.25">
      <c r="B5907" t="s">
        <v>5912</v>
      </c>
      <c r="C5907" s="119" t="s">
        <v>4</v>
      </c>
      <c r="D5907" t="s">
        <v>11537</v>
      </c>
      <c r="E5907" t="s">
        <v>11530</v>
      </c>
      <c r="F5907" t="s">
        <v>11540</v>
      </c>
      <c r="G5907" t="s">
        <v>5</v>
      </c>
      <c r="H5907" t="s">
        <v>2</v>
      </c>
      <c r="I5907" t="s">
        <v>11533</v>
      </c>
      <c r="J5907">
        <v>2017</v>
      </c>
      <c r="K5907">
        <v>3152.52</v>
      </c>
      <c r="L5907">
        <v>64</v>
      </c>
      <c r="M5907">
        <v>1</v>
      </c>
      <c r="N5907">
        <f t="shared" si="226"/>
        <v>0</v>
      </c>
      <c r="O5907">
        <f t="shared" si="227"/>
        <v>0</v>
      </c>
      <c r="P5907" t="s">
        <v>12692</v>
      </c>
    </row>
    <row r="5908" spans="2:16" x14ac:dyDescent="0.25">
      <c r="B5908" t="s">
        <v>5913</v>
      </c>
      <c r="C5908" s="119" t="s">
        <v>4</v>
      </c>
      <c r="D5908" t="s">
        <v>11537</v>
      </c>
      <c r="E5908" t="s">
        <v>11530</v>
      </c>
      <c r="F5908" t="s">
        <v>11540</v>
      </c>
      <c r="G5908" t="s">
        <v>5</v>
      </c>
      <c r="H5908" t="s">
        <v>2</v>
      </c>
      <c r="I5908" t="s">
        <v>11533</v>
      </c>
      <c r="J5908">
        <v>2017</v>
      </c>
      <c r="K5908">
        <v>1865.31</v>
      </c>
      <c r="L5908">
        <v>202</v>
      </c>
      <c r="M5908">
        <v>1</v>
      </c>
      <c r="N5908">
        <f t="shared" si="226"/>
        <v>0</v>
      </c>
      <c r="O5908">
        <f t="shared" si="227"/>
        <v>0</v>
      </c>
      <c r="P5908" t="s">
        <v>12692</v>
      </c>
    </row>
    <row r="5909" spans="2:16" x14ac:dyDescent="0.25">
      <c r="B5909" t="s">
        <v>5914</v>
      </c>
      <c r="C5909" s="119" t="s">
        <v>4</v>
      </c>
      <c r="D5909" t="s">
        <v>11537</v>
      </c>
      <c r="E5909" t="s">
        <v>11530</v>
      </c>
      <c r="F5909" t="s">
        <v>11540</v>
      </c>
      <c r="G5909" t="s">
        <v>5</v>
      </c>
      <c r="H5909" t="s">
        <v>2</v>
      </c>
      <c r="I5909" t="s">
        <v>11533</v>
      </c>
      <c r="J5909">
        <v>2017</v>
      </c>
      <c r="K5909">
        <v>1140.69</v>
      </c>
      <c r="L5909">
        <v>17</v>
      </c>
      <c r="M5909">
        <v>1</v>
      </c>
      <c r="N5909">
        <f t="shared" si="226"/>
        <v>0</v>
      </c>
      <c r="O5909">
        <f t="shared" si="227"/>
        <v>0</v>
      </c>
      <c r="P5909" t="s">
        <v>12692</v>
      </c>
    </row>
    <row r="5910" spans="2:16" x14ac:dyDescent="0.25">
      <c r="B5910" t="s">
        <v>5915</v>
      </c>
      <c r="C5910" s="119" t="s">
        <v>4</v>
      </c>
      <c r="D5910" t="s">
        <v>11537</v>
      </c>
      <c r="E5910" t="s">
        <v>11530</v>
      </c>
      <c r="F5910" t="s">
        <v>11540</v>
      </c>
      <c r="G5910" t="s">
        <v>5</v>
      </c>
      <c r="H5910" t="s">
        <v>2</v>
      </c>
      <c r="I5910" t="s">
        <v>11533</v>
      </c>
      <c r="J5910">
        <v>2017</v>
      </c>
      <c r="K5910">
        <v>2672.99</v>
      </c>
      <c r="L5910">
        <v>94</v>
      </c>
      <c r="M5910">
        <v>1</v>
      </c>
      <c r="N5910">
        <f t="shared" si="226"/>
        <v>0</v>
      </c>
      <c r="O5910">
        <f t="shared" si="227"/>
        <v>0</v>
      </c>
      <c r="P5910" t="s">
        <v>12692</v>
      </c>
    </row>
    <row r="5911" spans="2:16" x14ac:dyDescent="0.25">
      <c r="B5911" t="s">
        <v>5916</v>
      </c>
      <c r="C5911" s="119" t="s">
        <v>4</v>
      </c>
      <c r="D5911" t="s">
        <v>11537</v>
      </c>
      <c r="E5911" t="s">
        <v>11530</v>
      </c>
      <c r="F5911" t="s">
        <v>11540</v>
      </c>
      <c r="G5911" t="s">
        <v>5</v>
      </c>
      <c r="H5911" t="s">
        <v>2</v>
      </c>
      <c r="I5911" t="s">
        <v>11533</v>
      </c>
      <c r="J5911">
        <v>2017</v>
      </c>
      <c r="K5911">
        <v>1793.89</v>
      </c>
      <c r="L5911">
        <v>71</v>
      </c>
      <c r="M5911">
        <v>1</v>
      </c>
      <c r="N5911">
        <f t="shared" si="226"/>
        <v>0</v>
      </c>
      <c r="O5911">
        <f t="shared" si="227"/>
        <v>0</v>
      </c>
      <c r="P5911" t="s">
        <v>12692</v>
      </c>
    </row>
    <row r="5912" spans="2:16" x14ac:dyDescent="0.25">
      <c r="B5912" t="s">
        <v>5917</v>
      </c>
      <c r="C5912" s="119" t="s">
        <v>4</v>
      </c>
      <c r="D5912" t="s">
        <v>11542</v>
      </c>
      <c r="E5912" t="s">
        <v>11530</v>
      </c>
      <c r="F5912" t="s">
        <v>11540</v>
      </c>
      <c r="G5912" t="s">
        <v>5</v>
      </c>
      <c r="H5912" t="s">
        <v>2</v>
      </c>
      <c r="I5912" t="s">
        <v>11533</v>
      </c>
      <c r="J5912">
        <v>2017</v>
      </c>
      <c r="K5912">
        <v>2931.92</v>
      </c>
      <c r="L5912">
        <v>57</v>
      </c>
      <c r="M5912">
        <v>1</v>
      </c>
      <c r="N5912">
        <f t="shared" si="226"/>
        <v>0</v>
      </c>
      <c r="O5912">
        <f t="shared" si="227"/>
        <v>0</v>
      </c>
      <c r="P5912" t="s">
        <v>12692</v>
      </c>
    </row>
    <row r="5913" spans="2:16" x14ac:dyDescent="0.25">
      <c r="B5913" t="s">
        <v>5918</v>
      </c>
      <c r="C5913" s="119" t="s">
        <v>4</v>
      </c>
      <c r="D5913" t="s">
        <v>11537</v>
      </c>
      <c r="E5913" t="s">
        <v>11530</v>
      </c>
      <c r="F5913" t="s">
        <v>11540</v>
      </c>
      <c r="G5913" t="s">
        <v>5</v>
      </c>
      <c r="H5913" t="s">
        <v>2</v>
      </c>
      <c r="I5913" t="s">
        <v>11529</v>
      </c>
      <c r="J5913">
        <v>2017</v>
      </c>
      <c r="K5913">
        <v>3460.14</v>
      </c>
      <c r="L5913">
        <v>352</v>
      </c>
      <c r="M5913">
        <v>1</v>
      </c>
      <c r="N5913">
        <f t="shared" si="226"/>
        <v>0</v>
      </c>
      <c r="O5913">
        <f t="shared" si="227"/>
        <v>0</v>
      </c>
      <c r="P5913" t="s">
        <v>12692</v>
      </c>
    </row>
    <row r="5914" spans="2:16" x14ac:dyDescent="0.25">
      <c r="B5914" t="s">
        <v>5919</v>
      </c>
      <c r="C5914" s="119" t="s">
        <v>4</v>
      </c>
      <c r="D5914" t="s">
        <v>11537</v>
      </c>
      <c r="E5914" t="s">
        <v>11530</v>
      </c>
      <c r="F5914" t="s">
        <v>11540</v>
      </c>
      <c r="G5914" t="s">
        <v>5</v>
      </c>
      <c r="H5914" t="s">
        <v>2</v>
      </c>
      <c r="I5914" t="s">
        <v>11533</v>
      </c>
      <c r="J5914">
        <v>2017</v>
      </c>
      <c r="K5914">
        <v>3000.89</v>
      </c>
      <c r="L5914">
        <v>126</v>
      </c>
      <c r="M5914">
        <v>1</v>
      </c>
      <c r="N5914">
        <f t="shared" si="226"/>
        <v>0</v>
      </c>
      <c r="O5914">
        <f t="shared" si="227"/>
        <v>0</v>
      </c>
      <c r="P5914" t="s">
        <v>12692</v>
      </c>
    </row>
    <row r="5915" spans="2:16" x14ac:dyDescent="0.25">
      <c r="B5915" t="s">
        <v>5920</v>
      </c>
      <c r="C5915" s="119" t="s">
        <v>4</v>
      </c>
      <c r="D5915" t="s">
        <v>11537</v>
      </c>
      <c r="E5915" t="s">
        <v>11530</v>
      </c>
      <c r="F5915" t="s">
        <v>11540</v>
      </c>
      <c r="G5915" t="s">
        <v>5</v>
      </c>
      <c r="H5915" t="s">
        <v>2</v>
      </c>
      <c r="I5915" t="s">
        <v>11533</v>
      </c>
      <c r="J5915">
        <v>2017</v>
      </c>
      <c r="K5915">
        <v>4197.8999999999996</v>
      </c>
      <c r="L5915">
        <v>216</v>
      </c>
      <c r="M5915">
        <v>1</v>
      </c>
      <c r="N5915">
        <f t="shared" si="226"/>
        <v>0</v>
      </c>
      <c r="O5915">
        <f t="shared" si="227"/>
        <v>0</v>
      </c>
      <c r="P5915" t="s">
        <v>12692</v>
      </c>
    </row>
    <row r="5916" spans="2:16" x14ac:dyDescent="0.25">
      <c r="B5916" t="s">
        <v>5921</v>
      </c>
      <c r="C5916" s="119" t="s">
        <v>4</v>
      </c>
      <c r="D5916" t="s">
        <v>11537</v>
      </c>
      <c r="E5916" t="s">
        <v>11530</v>
      </c>
      <c r="F5916" t="s">
        <v>11540</v>
      </c>
      <c r="G5916" t="s">
        <v>5</v>
      </c>
      <c r="H5916" t="s">
        <v>2</v>
      </c>
      <c r="I5916" t="s">
        <v>11533</v>
      </c>
      <c r="J5916">
        <v>2017</v>
      </c>
      <c r="K5916">
        <v>2974.84</v>
      </c>
      <c r="L5916">
        <v>9</v>
      </c>
      <c r="M5916">
        <v>1</v>
      </c>
      <c r="N5916">
        <f t="shared" si="226"/>
        <v>0</v>
      </c>
      <c r="O5916">
        <f t="shared" si="227"/>
        <v>0</v>
      </c>
      <c r="P5916" t="s">
        <v>11528</v>
      </c>
    </row>
    <row r="5917" spans="2:16" x14ac:dyDescent="0.25">
      <c r="B5917" t="s">
        <v>5922</v>
      </c>
      <c r="C5917" s="119" t="s">
        <v>4</v>
      </c>
      <c r="D5917" t="s">
        <v>11537</v>
      </c>
      <c r="E5917" t="s">
        <v>11530</v>
      </c>
      <c r="F5917" t="s">
        <v>11540</v>
      </c>
      <c r="G5917" t="s">
        <v>5</v>
      </c>
      <c r="H5917" t="s">
        <v>18</v>
      </c>
      <c r="I5917" t="s">
        <v>11541</v>
      </c>
      <c r="J5917">
        <v>2017</v>
      </c>
      <c r="K5917">
        <v>1676.32</v>
      </c>
      <c r="L5917">
        <v>46</v>
      </c>
      <c r="M5917">
        <v>1</v>
      </c>
      <c r="N5917">
        <f t="shared" si="226"/>
        <v>0</v>
      </c>
      <c r="O5917">
        <f t="shared" ref="O5917" si="228">IF(OR(L5917="",L5917&lt;=0),1,0)</f>
        <v>0</v>
      </c>
      <c r="P5917" t="s">
        <v>11528</v>
      </c>
    </row>
    <row r="5918" spans="2:16" x14ac:dyDescent="0.25">
      <c r="B5918" t="s">
        <v>5923</v>
      </c>
      <c r="C5918" s="119" t="s">
        <v>4</v>
      </c>
      <c r="D5918" t="s">
        <v>11528</v>
      </c>
      <c r="E5918" t="s">
        <v>11528</v>
      </c>
      <c r="F5918" t="s">
        <v>11528</v>
      </c>
      <c r="G5918" t="s">
        <v>5</v>
      </c>
      <c r="H5918" t="s">
        <v>18</v>
      </c>
      <c r="I5918" t="s">
        <v>11528</v>
      </c>
      <c r="J5918">
        <v>2017</v>
      </c>
      <c r="K5918">
        <v>1794.42</v>
      </c>
      <c r="L5918">
        <v>127</v>
      </c>
      <c r="M5918">
        <v>1</v>
      </c>
      <c r="N5918">
        <f t="shared" si="226"/>
        <v>0</v>
      </c>
      <c r="O5918">
        <f t="shared" ref="O5918" si="229">IF(OR(L5918="",L5918&lt;=0),1,0)</f>
        <v>0</v>
      </c>
      <c r="P5918" t="s">
        <v>12688</v>
      </c>
    </row>
    <row r="5919" spans="2:16" x14ac:dyDescent="0.25">
      <c r="B5919" t="s">
        <v>5924</v>
      </c>
      <c r="C5919" s="119" t="s">
        <v>4</v>
      </c>
      <c r="D5919" t="s">
        <v>11528</v>
      </c>
      <c r="E5919" t="s">
        <v>11528</v>
      </c>
      <c r="F5919" t="s">
        <v>11528</v>
      </c>
      <c r="G5919" t="s">
        <v>5</v>
      </c>
      <c r="H5919" t="s">
        <v>18</v>
      </c>
      <c r="I5919" t="s">
        <v>11528</v>
      </c>
      <c r="J5919">
        <v>2017</v>
      </c>
      <c r="K5919">
        <v>2161.44</v>
      </c>
      <c r="L5919">
        <v>99</v>
      </c>
      <c r="M5919">
        <v>1</v>
      </c>
      <c r="N5919">
        <f t="shared" si="226"/>
        <v>0</v>
      </c>
      <c r="O5919">
        <f t="shared" ref="O5919:O5950" si="230">IF(OR(L5919="",L5919&lt;=0),1,0)</f>
        <v>0</v>
      </c>
      <c r="P5919" t="s">
        <v>12688</v>
      </c>
    </row>
    <row r="5920" spans="2:16" x14ac:dyDescent="0.25">
      <c r="B5920" t="s">
        <v>5925</v>
      </c>
      <c r="C5920" s="119" t="s">
        <v>4</v>
      </c>
      <c r="D5920" t="s">
        <v>11549</v>
      </c>
      <c r="E5920" t="s">
        <v>11530</v>
      </c>
      <c r="F5920" t="s">
        <v>11540</v>
      </c>
      <c r="G5920" t="s">
        <v>5</v>
      </c>
      <c r="H5920" t="s">
        <v>18</v>
      </c>
      <c r="I5920" t="s">
        <v>11533</v>
      </c>
      <c r="J5920">
        <v>2017</v>
      </c>
      <c r="K5920">
        <v>17038.02</v>
      </c>
      <c r="L5920">
        <v>211</v>
      </c>
      <c r="M5920">
        <v>1</v>
      </c>
      <c r="N5920">
        <f t="shared" si="226"/>
        <v>0</v>
      </c>
      <c r="O5920">
        <f t="shared" si="230"/>
        <v>0</v>
      </c>
      <c r="P5920" t="s">
        <v>12692</v>
      </c>
    </row>
    <row r="5921" spans="2:16" x14ac:dyDescent="0.25">
      <c r="B5921" t="s">
        <v>5926</v>
      </c>
      <c r="C5921" s="119" t="s">
        <v>4</v>
      </c>
      <c r="D5921" t="s">
        <v>11546</v>
      </c>
      <c r="E5921" t="s">
        <v>11530</v>
      </c>
      <c r="F5921" t="s">
        <v>11540</v>
      </c>
      <c r="G5921" t="s">
        <v>5</v>
      </c>
      <c r="H5921" t="s">
        <v>18</v>
      </c>
      <c r="I5921" t="s">
        <v>11533</v>
      </c>
      <c r="J5921">
        <v>2017</v>
      </c>
      <c r="K5921">
        <v>2515.77</v>
      </c>
      <c r="L5921">
        <v>161</v>
      </c>
      <c r="M5921">
        <v>1</v>
      </c>
      <c r="N5921">
        <f t="shared" si="226"/>
        <v>0</v>
      </c>
      <c r="O5921">
        <f t="shared" si="230"/>
        <v>0</v>
      </c>
      <c r="P5921" t="s">
        <v>12692</v>
      </c>
    </row>
    <row r="5922" spans="2:16" x14ac:dyDescent="0.25">
      <c r="B5922" t="s">
        <v>5927</v>
      </c>
      <c r="C5922" s="119" t="s">
        <v>4</v>
      </c>
      <c r="D5922" t="s">
        <v>11552</v>
      </c>
      <c r="E5922" t="s">
        <v>11530</v>
      </c>
      <c r="F5922" t="s">
        <v>11540</v>
      </c>
      <c r="G5922" t="s">
        <v>5</v>
      </c>
      <c r="H5922" t="s">
        <v>18</v>
      </c>
      <c r="I5922" t="s">
        <v>11533</v>
      </c>
      <c r="J5922">
        <v>2017</v>
      </c>
      <c r="K5922">
        <v>2911.16</v>
      </c>
      <c r="L5922">
        <v>407</v>
      </c>
      <c r="M5922">
        <v>1</v>
      </c>
      <c r="N5922">
        <f t="shared" si="226"/>
        <v>0</v>
      </c>
      <c r="O5922">
        <f t="shared" si="230"/>
        <v>0</v>
      </c>
      <c r="P5922" t="s">
        <v>11528</v>
      </c>
    </row>
    <row r="5923" spans="2:16" x14ac:dyDescent="0.25">
      <c r="B5923" t="s">
        <v>5928</v>
      </c>
      <c r="C5923" s="119" t="s">
        <v>4</v>
      </c>
      <c r="D5923" t="s">
        <v>11537</v>
      </c>
      <c r="E5923" t="s">
        <v>11530</v>
      </c>
      <c r="F5923" t="s">
        <v>11540</v>
      </c>
      <c r="G5923" t="s">
        <v>5</v>
      </c>
      <c r="H5923" t="s">
        <v>18</v>
      </c>
      <c r="I5923" t="s">
        <v>11533</v>
      </c>
      <c r="J5923">
        <v>2017</v>
      </c>
      <c r="K5923">
        <v>4527.88</v>
      </c>
      <c r="L5923">
        <v>281</v>
      </c>
      <c r="M5923">
        <v>1</v>
      </c>
      <c r="N5923">
        <f t="shared" si="226"/>
        <v>0</v>
      </c>
      <c r="O5923">
        <f t="shared" si="230"/>
        <v>0</v>
      </c>
      <c r="P5923" t="s">
        <v>12692</v>
      </c>
    </row>
    <row r="5924" spans="2:16" x14ac:dyDescent="0.25">
      <c r="B5924" t="s">
        <v>5929</v>
      </c>
      <c r="C5924" s="119" t="s">
        <v>4</v>
      </c>
      <c r="D5924" t="s">
        <v>11537</v>
      </c>
      <c r="E5924" t="s">
        <v>11530</v>
      </c>
      <c r="F5924" t="s">
        <v>11540</v>
      </c>
      <c r="G5924" t="s">
        <v>5</v>
      </c>
      <c r="H5924" t="s">
        <v>18</v>
      </c>
      <c r="I5924" t="s">
        <v>11533</v>
      </c>
      <c r="J5924">
        <v>2017</v>
      </c>
      <c r="K5924">
        <v>1101.4100000000001</v>
      </c>
      <c r="L5924">
        <v>24</v>
      </c>
      <c r="M5924">
        <v>1</v>
      </c>
      <c r="N5924">
        <f t="shared" si="226"/>
        <v>0</v>
      </c>
      <c r="O5924">
        <f t="shared" si="230"/>
        <v>0</v>
      </c>
      <c r="P5924" t="s">
        <v>12692</v>
      </c>
    </row>
    <row r="5925" spans="2:16" x14ac:dyDescent="0.25">
      <c r="B5925" t="s">
        <v>5930</v>
      </c>
      <c r="C5925" s="119" t="s">
        <v>4</v>
      </c>
      <c r="D5925" t="s">
        <v>11542</v>
      </c>
      <c r="E5925" t="s">
        <v>11530</v>
      </c>
      <c r="F5925" t="s">
        <v>11540</v>
      </c>
      <c r="G5925" t="s">
        <v>5</v>
      </c>
      <c r="H5925" t="s">
        <v>18</v>
      </c>
      <c r="I5925" t="s">
        <v>11533</v>
      </c>
      <c r="J5925">
        <v>2017</v>
      </c>
      <c r="K5925">
        <v>1120.6500000000001</v>
      </c>
      <c r="L5925">
        <v>40</v>
      </c>
      <c r="M5925">
        <v>1</v>
      </c>
      <c r="N5925">
        <f t="shared" si="226"/>
        <v>0</v>
      </c>
      <c r="O5925">
        <f t="shared" si="230"/>
        <v>0</v>
      </c>
      <c r="P5925" t="s">
        <v>12692</v>
      </c>
    </row>
    <row r="5926" spans="2:16" x14ac:dyDescent="0.25">
      <c r="B5926" t="s">
        <v>5931</v>
      </c>
      <c r="C5926" s="119" t="s">
        <v>4</v>
      </c>
      <c r="D5926" t="s">
        <v>11537</v>
      </c>
      <c r="E5926" t="s">
        <v>11530</v>
      </c>
      <c r="F5926" t="s">
        <v>11540</v>
      </c>
      <c r="G5926" t="s">
        <v>5</v>
      </c>
      <c r="H5926" t="s">
        <v>18</v>
      </c>
      <c r="I5926" t="s">
        <v>11529</v>
      </c>
      <c r="J5926">
        <v>2017</v>
      </c>
      <c r="K5926">
        <v>3734.77</v>
      </c>
      <c r="L5926">
        <v>540</v>
      </c>
      <c r="M5926">
        <v>1</v>
      </c>
      <c r="N5926">
        <f t="shared" si="226"/>
        <v>0</v>
      </c>
      <c r="O5926">
        <f t="shared" si="230"/>
        <v>0</v>
      </c>
      <c r="P5926" t="s">
        <v>12692</v>
      </c>
    </row>
    <row r="5927" spans="2:16" x14ac:dyDescent="0.25">
      <c r="B5927" t="s">
        <v>5932</v>
      </c>
      <c r="C5927" s="119" t="s">
        <v>4</v>
      </c>
      <c r="D5927" t="s">
        <v>11539</v>
      </c>
      <c r="E5927" t="s">
        <v>11530</v>
      </c>
      <c r="F5927" t="s">
        <v>11540</v>
      </c>
      <c r="G5927" t="s">
        <v>5</v>
      </c>
      <c r="H5927" t="s">
        <v>18</v>
      </c>
      <c r="I5927" t="s">
        <v>11533</v>
      </c>
      <c r="J5927">
        <v>2017</v>
      </c>
      <c r="K5927">
        <v>1646.89</v>
      </c>
      <c r="L5927">
        <v>281</v>
      </c>
      <c r="M5927">
        <v>1</v>
      </c>
      <c r="N5927">
        <f t="shared" si="226"/>
        <v>0</v>
      </c>
      <c r="O5927">
        <f t="shared" si="230"/>
        <v>0</v>
      </c>
      <c r="P5927" t="s">
        <v>12692</v>
      </c>
    </row>
    <row r="5928" spans="2:16" x14ac:dyDescent="0.25">
      <c r="B5928" t="s">
        <v>5933</v>
      </c>
      <c r="C5928" s="119" t="s">
        <v>4</v>
      </c>
      <c r="D5928" t="s">
        <v>11542</v>
      </c>
      <c r="E5928" t="s">
        <v>11530</v>
      </c>
      <c r="F5928" t="s">
        <v>11540</v>
      </c>
      <c r="G5928" t="s">
        <v>5</v>
      </c>
      <c r="H5928" t="s">
        <v>18</v>
      </c>
      <c r="I5928" t="s">
        <v>11533</v>
      </c>
      <c r="J5928">
        <v>2017</v>
      </c>
      <c r="K5928">
        <v>1352.8</v>
      </c>
      <c r="L5928">
        <v>161</v>
      </c>
      <c r="M5928">
        <v>1</v>
      </c>
      <c r="N5928">
        <f t="shared" si="226"/>
        <v>0</v>
      </c>
      <c r="O5928">
        <f t="shared" si="230"/>
        <v>0</v>
      </c>
      <c r="P5928" t="s">
        <v>12692</v>
      </c>
    </row>
    <row r="5929" spans="2:16" x14ac:dyDescent="0.25">
      <c r="B5929" t="s">
        <v>5934</v>
      </c>
      <c r="C5929" s="119" t="s">
        <v>4</v>
      </c>
      <c r="D5929" t="s">
        <v>11537</v>
      </c>
      <c r="E5929" t="s">
        <v>11530</v>
      </c>
      <c r="F5929" t="s">
        <v>11540</v>
      </c>
      <c r="G5929" t="s">
        <v>5</v>
      </c>
      <c r="H5929" t="s">
        <v>18</v>
      </c>
      <c r="I5929" t="s">
        <v>11533</v>
      </c>
      <c r="J5929">
        <v>2017</v>
      </c>
      <c r="K5929">
        <v>2449.1999999999998</v>
      </c>
      <c r="L5929">
        <v>192</v>
      </c>
      <c r="M5929">
        <v>1</v>
      </c>
      <c r="N5929">
        <f t="shared" si="226"/>
        <v>0</v>
      </c>
      <c r="O5929">
        <f t="shared" si="230"/>
        <v>0</v>
      </c>
      <c r="P5929" t="s">
        <v>12692</v>
      </c>
    </row>
    <row r="5930" spans="2:16" x14ac:dyDescent="0.25">
      <c r="B5930" t="s">
        <v>5935</v>
      </c>
      <c r="C5930" s="119" t="s">
        <v>4</v>
      </c>
      <c r="D5930" t="s">
        <v>11537</v>
      </c>
      <c r="E5930" t="s">
        <v>11530</v>
      </c>
      <c r="F5930" t="s">
        <v>11540</v>
      </c>
      <c r="G5930" t="s">
        <v>5</v>
      </c>
      <c r="H5930" t="s">
        <v>18</v>
      </c>
      <c r="I5930" t="s">
        <v>11533</v>
      </c>
      <c r="J5930">
        <v>2017</v>
      </c>
      <c r="K5930">
        <v>1452.9</v>
      </c>
      <c r="L5930">
        <v>208</v>
      </c>
      <c r="M5930">
        <v>1</v>
      </c>
      <c r="N5930">
        <f t="shared" si="226"/>
        <v>0</v>
      </c>
      <c r="O5930">
        <f t="shared" si="230"/>
        <v>0</v>
      </c>
      <c r="P5930" t="s">
        <v>12692</v>
      </c>
    </row>
    <row r="5931" spans="2:16" x14ac:dyDescent="0.25">
      <c r="B5931" t="s">
        <v>5936</v>
      </c>
      <c r="C5931" s="119" t="s">
        <v>4</v>
      </c>
      <c r="D5931" t="s">
        <v>11537</v>
      </c>
      <c r="E5931" t="s">
        <v>11530</v>
      </c>
      <c r="F5931" t="s">
        <v>11540</v>
      </c>
      <c r="G5931" t="s">
        <v>5</v>
      </c>
      <c r="H5931" t="s">
        <v>18</v>
      </c>
      <c r="I5931" t="s">
        <v>11533</v>
      </c>
      <c r="J5931">
        <v>2017</v>
      </c>
      <c r="K5931">
        <v>1127.43</v>
      </c>
      <c r="L5931">
        <v>37</v>
      </c>
      <c r="M5931">
        <v>1</v>
      </c>
      <c r="N5931">
        <f t="shared" si="226"/>
        <v>0</v>
      </c>
      <c r="O5931">
        <f t="shared" si="230"/>
        <v>0</v>
      </c>
      <c r="P5931" t="s">
        <v>12692</v>
      </c>
    </row>
    <row r="5932" spans="2:16" x14ac:dyDescent="0.25">
      <c r="B5932" t="s">
        <v>5937</v>
      </c>
      <c r="C5932" s="119" t="s">
        <v>4</v>
      </c>
      <c r="D5932" t="s">
        <v>11537</v>
      </c>
      <c r="E5932" t="s">
        <v>11530</v>
      </c>
      <c r="F5932" t="s">
        <v>11540</v>
      </c>
      <c r="G5932" t="s">
        <v>5</v>
      </c>
      <c r="H5932" t="s">
        <v>18</v>
      </c>
      <c r="I5932" t="s">
        <v>11533</v>
      </c>
      <c r="J5932">
        <v>2017</v>
      </c>
      <c r="K5932">
        <v>1107.04</v>
      </c>
      <c r="L5932">
        <v>8</v>
      </c>
      <c r="M5932">
        <v>1</v>
      </c>
      <c r="N5932">
        <f t="shared" si="226"/>
        <v>0</v>
      </c>
      <c r="O5932">
        <f t="shared" si="230"/>
        <v>0</v>
      </c>
      <c r="P5932" t="s">
        <v>12692</v>
      </c>
    </row>
    <row r="5933" spans="2:16" x14ac:dyDescent="0.25">
      <c r="B5933" t="s">
        <v>5938</v>
      </c>
      <c r="C5933" s="119" t="s">
        <v>4</v>
      </c>
      <c r="D5933" t="s">
        <v>11537</v>
      </c>
      <c r="E5933" t="s">
        <v>11530</v>
      </c>
      <c r="F5933" t="s">
        <v>11540</v>
      </c>
      <c r="G5933" t="s">
        <v>5</v>
      </c>
      <c r="H5933" t="s">
        <v>18</v>
      </c>
      <c r="I5933" t="s">
        <v>11533</v>
      </c>
      <c r="J5933">
        <v>2017</v>
      </c>
      <c r="K5933">
        <v>1207.83</v>
      </c>
      <c r="L5933">
        <v>18</v>
      </c>
      <c r="M5933">
        <v>1</v>
      </c>
      <c r="N5933">
        <f t="shared" si="226"/>
        <v>0</v>
      </c>
      <c r="O5933">
        <f t="shared" si="230"/>
        <v>0</v>
      </c>
      <c r="P5933" t="s">
        <v>12692</v>
      </c>
    </row>
    <row r="5934" spans="2:16" x14ac:dyDescent="0.25">
      <c r="B5934" t="s">
        <v>5939</v>
      </c>
      <c r="C5934" s="119" t="s">
        <v>4</v>
      </c>
      <c r="D5934" t="s">
        <v>11537</v>
      </c>
      <c r="E5934" t="s">
        <v>11530</v>
      </c>
      <c r="F5934" t="s">
        <v>11540</v>
      </c>
      <c r="G5934" t="s">
        <v>5</v>
      </c>
      <c r="H5934" t="s">
        <v>18</v>
      </c>
      <c r="I5934" t="s">
        <v>11533</v>
      </c>
      <c r="J5934">
        <v>2017</v>
      </c>
      <c r="K5934">
        <v>1.27</v>
      </c>
      <c r="L5934">
        <v>5</v>
      </c>
      <c r="M5934">
        <v>1</v>
      </c>
      <c r="N5934">
        <f t="shared" si="226"/>
        <v>1</v>
      </c>
      <c r="O5934">
        <f t="shared" si="230"/>
        <v>0</v>
      </c>
      <c r="P5934" t="s">
        <v>12692</v>
      </c>
    </row>
    <row r="5935" spans="2:16" x14ac:dyDescent="0.25">
      <c r="B5935" t="s">
        <v>5940</v>
      </c>
      <c r="C5935" s="119" t="s">
        <v>4</v>
      </c>
      <c r="D5935" t="s">
        <v>11537</v>
      </c>
      <c r="E5935" t="s">
        <v>11530</v>
      </c>
      <c r="F5935" t="s">
        <v>11540</v>
      </c>
      <c r="G5935" t="s">
        <v>5</v>
      </c>
      <c r="H5935" t="s">
        <v>18</v>
      </c>
      <c r="I5935" t="s">
        <v>11533</v>
      </c>
      <c r="J5935">
        <v>2017</v>
      </c>
      <c r="K5935">
        <v>1124.69</v>
      </c>
      <c r="L5935">
        <v>5</v>
      </c>
      <c r="M5935">
        <v>1</v>
      </c>
      <c r="N5935">
        <f t="shared" si="226"/>
        <v>0</v>
      </c>
      <c r="O5935">
        <f t="shared" si="230"/>
        <v>0</v>
      </c>
      <c r="P5935" t="s">
        <v>12692</v>
      </c>
    </row>
    <row r="5936" spans="2:16" x14ac:dyDescent="0.25">
      <c r="B5936" t="s">
        <v>5941</v>
      </c>
      <c r="C5936" s="119" t="s">
        <v>4</v>
      </c>
      <c r="D5936" t="s">
        <v>11539</v>
      </c>
      <c r="E5936" t="s">
        <v>11530</v>
      </c>
      <c r="F5936" t="s">
        <v>11540</v>
      </c>
      <c r="G5936" t="s">
        <v>5</v>
      </c>
      <c r="H5936" t="s">
        <v>18</v>
      </c>
      <c r="I5936" t="s">
        <v>11533</v>
      </c>
      <c r="J5936">
        <v>2017</v>
      </c>
      <c r="K5936">
        <v>3216.07</v>
      </c>
      <c r="L5936">
        <v>187</v>
      </c>
      <c r="M5936">
        <v>1</v>
      </c>
      <c r="N5936">
        <f t="shared" si="226"/>
        <v>0</v>
      </c>
      <c r="O5936">
        <f t="shared" si="230"/>
        <v>0</v>
      </c>
      <c r="P5936" t="s">
        <v>12692</v>
      </c>
    </row>
    <row r="5937" spans="2:16" x14ac:dyDescent="0.25">
      <c r="B5937" t="s">
        <v>5942</v>
      </c>
      <c r="C5937" s="119" t="s">
        <v>4</v>
      </c>
      <c r="D5937" t="s">
        <v>11537</v>
      </c>
      <c r="E5937" t="s">
        <v>11530</v>
      </c>
      <c r="F5937" t="s">
        <v>11540</v>
      </c>
      <c r="G5937" t="s">
        <v>5</v>
      </c>
      <c r="H5937" t="s">
        <v>18</v>
      </c>
      <c r="I5937" t="s">
        <v>11533</v>
      </c>
      <c r="J5937">
        <v>2017</v>
      </c>
      <c r="K5937">
        <v>2270.81</v>
      </c>
      <c r="L5937">
        <v>52</v>
      </c>
      <c r="M5937">
        <v>1</v>
      </c>
      <c r="N5937">
        <f t="shared" si="226"/>
        <v>0</v>
      </c>
      <c r="O5937">
        <f t="shared" si="230"/>
        <v>0</v>
      </c>
      <c r="P5937" t="s">
        <v>12692</v>
      </c>
    </row>
    <row r="5938" spans="2:16" x14ac:dyDescent="0.25">
      <c r="B5938" t="s">
        <v>5943</v>
      </c>
      <c r="C5938" s="119" t="s">
        <v>4</v>
      </c>
      <c r="D5938" t="s">
        <v>11537</v>
      </c>
      <c r="E5938" t="s">
        <v>11530</v>
      </c>
      <c r="F5938" t="s">
        <v>11540</v>
      </c>
      <c r="G5938" t="s">
        <v>5</v>
      </c>
      <c r="H5938" t="s">
        <v>18</v>
      </c>
      <c r="I5938" t="s">
        <v>11533</v>
      </c>
      <c r="J5938">
        <v>2017</v>
      </c>
      <c r="K5938">
        <v>5564.1</v>
      </c>
      <c r="L5938">
        <v>194</v>
      </c>
      <c r="M5938">
        <v>1</v>
      </c>
      <c r="N5938">
        <f t="shared" si="226"/>
        <v>0</v>
      </c>
      <c r="O5938">
        <f t="shared" si="230"/>
        <v>0</v>
      </c>
      <c r="P5938" t="s">
        <v>12692</v>
      </c>
    </row>
    <row r="5939" spans="2:16" x14ac:dyDescent="0.25">
      <c r="B5939" t="s">
        <v>5944</v>
      </c>
      <c r="C5939" s="119" t="s">
        <v>4</v>
      </c>
      <c r="D5939" t="s">
        <v>11537</v>
      </c>
      <c r="E5939" t="s">
        <v>11530</v>
      </c>
      <c r="F5939" t="s">
        <v>11540</v>
      </c>
      <c r="G5939" t="s">
        <v>5</v>
      </c>
      <c r="H5939" t="s">
        <v>18</v>
      </c>
      <c r="I5939" t="s">
        <v>11533</v>
      </c>
      <c r="J5939">
        <v>2017</v>
      </c>
      <c r="K5939">
        <v>9522.25</v>
      </c>
      <c r="L5939">
        <v>200</v>
      </c>
      <c r="M5939">
        <v>1</v>
      </c>
      <c r="N5939">
        <f t="shared" si="226"/>
        <v>0</v>
      </c>
      <c r="O5939">
        <f t="shared" si="230"/>
        <v>0</v>
      </c>
      <c r="P5939" t="s">
        <v>12692</v>
      </c>
    </row>
    <row r="5940" spans="2:16" x14ac:dyDescent="0.25">
      <c r="B5940" t="s">
        <v>5945</v>
      </c>
      <c r="C5940" s="119" t="s">
        <v>4</v>
      </c>
      <c r="D5940" t="s">
        <v>11546</v>
      </c>
      <c r="E5940" t="s">
        <v>11530</v>
      </c>
      <c r="F5940" t="s">
        <v>11540</v>
      </c>
      <c r="G5940" t="s">
        <v>5</v>
      </c>
      <c r="H5940" t="s">
        <v>18</v>
      </c>
      <c r="I5940" t="s">
        <v>11533</v>
      </c>
      <c r="J5940">
        <v>2017</v>
      </c>
      <c r="K5940">
        <v>2261.7800000000002</v>
      </c>
      <c r="L5940">
        <v>53</v>
      </c>
      <c r="M5940">
        <v>1</v>
      </c>
      <c r="N5940">
        <f t="shared" si="226"/>
        <v>0</v>
      </c>
      <c r="O5940">
        <f t="shared" si="230"/>
        <v>0</v>
      </c>
      <c r="P5940" t="s">
        <v>12692</v>
      </c>
    </row>
    <row r="5941" spans="2:16" x14ac:dyDescent="0.25">
      <c r="B5941" t="s">
        <v>5946</v>
      </c>
      <c r="C5941" s="119" t="s">
        <v>4</v>
      </c>
      <c r="D5941" t="s">
        <v>11537</v>
      </c>
      <c r="E5941" t="s">
        <v>11530</v>
      </c>
      <c r="F5941" t="s">
        <v>11540</v>
      </c>
      <c r="G5941" t="s">
        <v>5</v>
      </c>
      <c r="H5941" t="s">
        <v>18</v>
      </c>
      <c r="I5941" t="s">
        <v>11533</v>
      </c>
      <c r="J5941">
        <v>2017</v>
      </c>
      <c r="K5941">
        <v>1480.42</v>
      </c>
      <c r="L5941">
        <v>209</v>
      </c>
      <c r="M5941">
        <v>1</v>
      </c>
      <c r="N5941">
        <f t="shared" si="226"/>
        <v>0</v>
      </c>
      <c r="O5941">
        <f t="shared" si="230"/>
        <v>0</v>
      </c>
      <c r="P5941" t="s">
        <v>11528</v>
      </c>
    </row>
    <row r="5942" spans="2:16" x14ac:dyDescent="0.25">
      <c r="B5942" t="s">
        <v>5947</v>
      </c>
      <c r="C5942" s="119" t="s">
        <v>4</v>
      </c>
      <c r="D5942" t="s">
        <v>11537</v>
      </c>
      <c r="E5942" t="s">
        <v>11530</v>
      </c>
      <c r="F5942" t="s">
        <v>11540</v>
      </c>
      <c r="G5942" t="s">
        <v>5</v>
      </c>
      <c r="H5942" t="s">
        <v>18</v>
      </c>
      <c r="I5942" t="s">
        <v>11533</v>
      </c>
      <c r="J5942">
        <v>2017</v>
      </c>
      <c r="K5942">
        <v>1187.22</v>
      </c>
      <c r="L5942">
        <v>98</v>
      </c>
      <c r="M5942">
        <v>1</v>
      </c>
      <c r="N5942">
        <f t="shared" si="226"/>
        <v>0</v>
      </c>
      <c r="O5942">
        <f t="shared" si="230"/>
        <v>0</v>
      </c>
      <c r="P5942" t="s">
        <v>12692</v>
      </c>
    </row>
    <row r="5943" spans="2:16" x14ac:dyDescent="0.25">
      <c r="B5943" t="s">
        <v>5948</v>
      </c>
      <c r="C5943" s="119" t="s">
        <v>4</v>
      </c>
      <c r="D5943" t="s">
        <v>11537</v>
      </c>
      <c r="E5943" t="s">
        <v>11530</v>
      </c>
      <c r="F5943" t="s">
        <v>11540</v>
      </c>
      <c r="G5943" t="s">
        <v>5</v>
      </c>
      <c r="H5943" t="s">
        <v>18</v>
      </c>
      <c r="I5943" t="s">
        <v>11533</v>
      </c>
      <c r="J5943">
        <v>2017</v>
      </c>
      <c r="K5943">
        <v>1130.45</v>
      </c>
      <c r="L5943">
        <v>73</v>
      </c>
      <c r="M5943">
        <v>1</v>
      </c>
      <c r="N5943">
        <f t="shared" si="226"/>
        <v>0</v>
      </c>
      <c r="O5943">
        <f t="shared" si="230"/>
        <v>0</v>
      </c>
      <c r="P5943" t="s">
        <v>12692</v>
      </c>
    </row>
    <row r="5944" spans="2:16" x14ac:dyDescent="0.25">
      <c r="B5944" t="s">
        <v>5949</v>
      </c>
      <c r="C5944" s="119" t="s">
        <v>4</v>
      </c>
      <c r="D5944" t="s">
        <v>11537</v>
      </c>
      <c r="E5944" t="s">
        <v>11530</v>
      </c>
      <c r="F5944" t="s">
        <v>11540</v>
      </c>
      <c r="G5944" t="s">
        <v>5</v>
      </c>
      <c r="H5944" t="s">
        <v>18</v>
      </c>
      <c r="I5944" t="s">
        <v>11533</v>
      </c>
      <c r="J5944">
        <v>2017</v>
      </c>
      <c r="K5944">
        <v>1131.48</v>
      </c>
      <c r="L5944">
        <v>77</v>
      </c>
      <c r="M5944">
        <v>1</v>
      </c>
      <c r="N5944">
        <f t="shared" si="226"/>
        <v>0</v>
      </c>
      <c r="O5944">
        <f t="shared" si="230"/>
        <v>0</v>
      </c>
      <c r="P5944" t="s">
        <v>12692</v>
      </c>
    </row>
    <row r="5945" spans="2:16" x14ac:dyDescent="0.25">
      <c r="B5945" t="s">
        <v>5950</v>
      </c>
      <c r="C5945" s="119" t="s">
        <v>4</v>
      </c>
      <c r="D5945" t="s">
        <v>11537</v>
      </c>
      <c r="E5945" t="s">
        <v>11530</v>
      </c>
      <c r="F5945" t="s">
        <v>11540</v>
      </c>
      <c r="G5945" t="s">
        <v>5</v>
      </c>
      <c r="H5945" t="s">
        <v>18</v>
      </c>
      <c r="I5945" t="s">
        <v>11533</v>
      </c>
      <c r="J5945">
        <v>2017</v>
      </c>
      <c r="K5945">
        <v>1131.48</v>
      </c>
      <c r="L5945">
        <v>77</v>
      </c>
      <c r="M5945">
        <v>1</v>
      </c>
      <c r="N5945">
        <f t="shared" si="226"/>
        <v>0</v>
      </c>
      <c r="O5945">
        <f t="shared" si="230"/>
        <v>0</v>
      </c>
      <c r="P5945" t="s">
        <v>12692</v>
      </c>
    </row>
    <row r="5946" spans="2:16" x14ac:dyDescent="0.25">
      <c r="B5946" t="s">
        <v>5951</v>
      </c>
      <c r="C5946" s="119" t="s">
        <v>4</v>
      </c>
      <c r="D5946" t="s">
        <v>11537</v>
      </c>
      <c r="E5946" t="s">
        <v>11530</v>
      </c>
      <c r="F5946" t="s">
        <v>11540</v>
      </c>
      <c r="G5946" t="s">
        <v>5</v>
      </c>
      <c r="H5946" t="s">
        <v>18</v>
      </c>
      <c r="I5946" t="s">
        <v>11533</v>
      </c>
      <c r="J5946">
        <v>2017</v>
      </c>
      <c r="K5946">
        <v>1130.45</v>
      </c>
      <c r="L5946">
        <v>73</v>
      </c>
      <c r="M5946">
        <v>1</v>
      </c>
      <c r="N5946">
        <f t="shared" si="226"/>
        <v>0</v>
      </c>
      <c r="O5946">
        <f t="shared" si="230"/>
        <v>0</v>
      </c>
      <c r="P5946" t="s">
        <v>12692</v>
      </c>
    </row>
    <row r="5947" spans="2:16" x14ac:dyDescent="0.25">
      <c r="B5947" t="s">
        <v>5952</v>
      </c>
      <c r="C5947" s="119" t="s">
        <v>4</v>
      </c>
      <c r="D5947" t="s">
        <v>11542</v>
      </c>
      <c r="E5947" t="s">
        <v>11530</v>
      </c>
      <c r="F5947" t="s">
        <v>11540</v>
      </c>
      <c r="G5947" t="s">
        <v>5</v>
      </c>
      <c r="H5947" t="s">
        <v>18</v>
      </c>
      <c r="I5947" t="s">
        <v>11533</v>
      </c>
      <c r="J5947">
        <v>2017</v>
      </c>
      <c r="K5947">
        <v>1130.07</v>
      </c>
      <c r="L5947">
        <v>65</v>
      </c>
      <c r="M5947">
        <v>1</v>
      </c>
      <c r="N5947">
        <f t="shared" si="226"/>
        <v>0</v>
      </c>
      <c r="O5947">
        <f t="shared" si="230"/>
        <v>0</v>
      </c>
      <c r="P5947" t="s">
        <v>12692</v>
      </c>
    </row>
    <row r="5948" spans="2:16" x14ac:dyDescent="0.25">
      <c r="B5948" t="s">
        <v>5953</v>
      </c>
      <c r="C5948" s="119" t="s">
        <v>4</v>
      </c>
      <c r="D5948" t="s">
        <v>11537</v>
      </c>
      <c r="E5948" t="s">
        <v>11530</v>
      </c>
      <c r="F5948" t="s">
        <v>11540</v>
      </c>
      <c r="G5948" t="s">
        <v>5</v>
      </c>
      <c r="H5948" t="s">
        <v>18</v>
      </c>
      <c r="I5948" t="s">
        <v>11533</v>
      </c>
      <c r="J5948">
        <v>2017</v>
      </c>
      <c r="K5948">
        <v>1163.3900000000001</v>
      </c>
      <c r="L5948">
        <v>87</v>
      </c>
      <c r="M5948">
        <v>1</v>
      </c>
      <c r="N5948">
        <f t="shared" si="226"/>
        <v>0</v>
      </c>
      <c r="O5948">
        <f t="shared" si="230"/>
        <v>0</v>
      </c>
      <c r="P5948" t="s">
        <v>12695</v>
      </c>
    </row>
    <row r="5949" spans="2:16" x14ac:dyDescent="0.25">
      <c r="B5949" t="s">
        <v>5954</v>
      </c>
      <c r="C5949" s="119" t="s">
        <v>4</v>
      </c>
      <c r="D5949" t="s">
        <v>11537</v>
      </c>
      <c r="E5949" t="s">
        <v>11530</v>
      </c>
      <c r="F5949" t="s">
        <v>11540</v>
      </c>
      <c r="G5949" t="s">
        <v>5</v>
      </c>
      <c r="H5949" t="s">
        <v>18</v>
      </c>
      <c r="I5949" t="s">
        <v>11533</v>
      </c>
      <c r="J5949">
        <v>2017</v>
      </c>
      <c r="K5949">
        <v>3972.9</v>
      </c>
      <c r="L5949">
        <v>127</v>
      </c>
      <c r="M5949">
        <v>1</v>
      </c>
      <c r="N5949">
        <f t="shared" si="226"/>
        <v>0</v>
      </c>
      <c r="O5949">
        <f t="shared" si="230"/>
        <v>0</v>
      </c>
      <c r="P5949" t="s">
        <v>12692</v>
      </c>
    </row>
    <row r="5950" spans="2:16" x14ac:dyDescent="0.25">
      <c r="B5950" t="s">
        <v>5955</v>
      </c>
      <c r="C5950" s="119" t="s">
        <v>4</v>
      </c>
      <c r="D5950" t="s">
        <v>11537</v>
      </c>
      <c r="E5950" t="s">
        <v>11530</v>
      </c>
      <c r="F5950" t="s">
        <v>11540</v>
      </c>
      <c r="G5950" t="s">
        <v>5</v>
      </c>
      <c r="H5950" t="s">
        <v>18</v>
      </c>
      <c r="I5950" t="s">
        <v>11533</v>
      </c>
      <c r="J5950">
        <v>2017</v>
      </c>
      <c r="K5950">
        <v>5946.5</v>
      </c>
      <c r="L5950">
        <v>247</v>
      </c>
      <c r="M5950">
        <v>1</v>
      </c>
      <c r="N5950">
        <f t="shared" si="226"/>
        <v>0</v>
      </c>
      <c r="O5950">
        <f t="shared" si="230"/>
        <v>0</v>
      </c>
      <c r="P5950" t="s">
        <v>12692</v>
      </c>
    </row>
    <row r="5951" spans="2:16" x14ac:dyDescent="0.25">
      <c r="B5951" t="s">
        <v>5956</v>
      </c>
      <c r="C5951" s="119" t="s">
        <v>4</v>
      </c>
      <c r="D5951" t="s">
        <v>11537</v>
      </c>
      <c r="E5951" t="s">
        <v>11530</v>
      </c>
      <c r="F5951" t="s">
        <v>11540</v>
      </c>
      <c r="G5951" t="s">
        <v>5</v>
      </c>
      <c r="H5951" t="s">
        <v>18</v>
      </c>
      <c r="I5951" t="s">
        <v>11533</v>
      </c>
      <c r="J5951">
        <v>2017</v>
      </c>
      <c r="K5951">
        <v>4316.79</v>
      </c>
      <c r="L5951">
        <v>247</v>
      </c>
      <c r="M5951">
        <v>1</v>
      </c>
      <c r="N5951">
        <f t="shared" si="226"/>
        <v>0</v>
      </c>
      <c r="O5951">
        <f t="shared" ref="O5951:O5983" si="231">IF(OR(L5951="",L5951&lt;=0),1,0)</f>
        <v>0</v>
      </c>
      <c r="P5951" t="s">
        <v>12692</v>
      </c>
    </row>
    <row r="5952" spans="2:16" x14ac:dyDescent="0.25">
      <c r="B5952" t="s">
        <v>5957</v>
      </c>
      <c r="C5952" s="119" t="s">
        <v>4</v>
      </c>
      <c r="D5952" t="s">
        <v>11537</v>
      </c>
      <c r="E5952" t="s">
        <v>11530</v>
      </c>
      <c r="F5952" t="s">
        <v>11540</v>
      </c>
      <c r="G5952" t="s">
        <v>5</v>
      </c>
      <c r="H5952" t="s">
        <v>18</v>
      </c>
      <c r="I5952" t="s">
        <v>11533</v>
      </c>
      <c r="J5952">
        <v>2017</v>
      </c>
      <c r="K5952">
        <v>2812.17</v>
      </c>
      <c r="L5952">
        <v>50</v>
      </c>
      <c r="M5952">
        <v>1</v>
      </c>
      <c r="N5952">
        <f t="shared" si="226"/>
        <v>0</v>
      </c>
      <c r="O5952">
        <f t="shared" si="231"/>
        <v>0</v>
      </c>
      <c r="P5952" t="s">
        <v>12692</v>
      </c>
    </row>
    <row r="5953" spans="2:16" x14ac:dyDescent="0.25">
      <c r="B5953" t="s">
        <v>5958</v>
      </c>
      <c r="C5953" s="119" t="s">
        <v>4</v>
      </c>
      <c r="D5953" t="s">
        <v>11537</v>
      </c>
      <c r="E5953" t="s">
        <v>11530</v>
      </c>
      <c r="F5953" t="s">
        <v>11540</v>
      </c>
      <c r="G5953" t="s">
        <v>5</v>
      </c>
      <c r="H5953" t="s">
        <v>18</v>
      </c>
      <c r="I5953" t="s">
        <v>11533</v>
      </c>
      <c r="J5953">
        <v>2017</v>
      </c>
      <c r="K5953">
        <v>4524.6099999999997</v>
      </c>
      <c r="L5953">
        <v>267</v>
      </c>
      <c r="M5953">
        <v>1</v>
      </c>
      <c r="N5953">
        <f t="shared" si="226"/>
        <v>0</v>
      </c>
      <c r="O5953">
        <f t="shared" si="231"/>
        <v>0</v>
      </c>
      <c r="P5953" t="s">
        <v>12692</v>
      </c>
    </row>
    <row r="5954" spans="2:16" x14ac:dyDescent="0.25">
      <c r="B5954" t="s">
        <v>5959</v>
      </c>
      <c r="C5954" s="119" t="s">
        <v>4</v>
      </c>
      <c r="D5954" t="s">
        <v>11539</v>
      </c>
      <c r="E5954" t="s">
        <v>11530</v>
      </c>
      <c r="F5954" t="s">
        <v>11540</v>
      </c>
      <c r="G5954" t="s">
        <v>5</v>
      </c>
      <c r="H5954" t="s">
        <v>18</v>
      </c>
      <c r="I5954" t="s">
        <v>11533</v>
      </c>
      <c r="J5954">
        <v>2017</v>
      </c>
      <c r="K5954">
        <v>1465.7</v>
      </c>
      <c r="L5954">
        <v>200</v>
      </c>
      <c r="M5954">
        <v>1</v>
      </c>
      <c r="N5954">
        <f t="shared" si="226"/>
        <v>0</v>
      </c>
      <c r="O5954">
        <f t="shared" si="231"/>
        <v>0</v>
      </c>
      <c r="P5954" t="s">
        <v>12692</v>
      </c>
    </row>
    <row r="5955" spans="2:16" x14ac:dyDescent="0.25">
      <c r="B5955" t="s">
        <v>5960</v>
      </c>
      <c r="C5955" s="119" t="s">
        <v>4</v>
      </c>
      <c r="D5955" t="s">
        <v>11537</v>
      </c>
      <c r="E5955" t="s">
        <v>11530</v>
      </c>
      <c r="F5955" t="s">
        <v>11540</v>
      </c>
      <c r="G5955" t="s">
        <v>5</v>
      </c>
      <c r="H5955" t="s">
        <v>18</v>
      </c>
      <c r="I5955" t="s">
        <v>11533</v>
      </c>
      <c r="J5955">
        <v>2017</v>
      </c>
      <c r="K5955">
        <v>2809.65</v>
      </c>
      <c r="L5955">
        <v>275</v>
      </c>
      <c r="M5955">
        <v>1</v>
      </c>
      <c r="N5955">
        <f t="shared" si="226"/>
        <v>0</v>
      </c>
      <c r="O5955">
        <f t="shared" si="231"/>
        <v>0</v>
      </c>
      <c r="P5955" t="s">
        <v>12692</v>
      </c>
    </row>
    <row r="5956" spans="2:16" x14ac:dyDescent="0.25">
      <c r="B5956" t="s">
        <v>5961</v>
      </c>
      <c r="C5956" s="119" t="s">
        <v>4</v>
      </c>
      <c r="D5956" t="s">
        <v>11537</v>
      </c>
      <c r="E5956" t="s">
        <v>11530</v>
      </c>
      <c r="F5956" t="s">
        <v>11540</v>
      </c>
      <c r="G5956" t="s">
        <v>5</v>
      </c>
      <c r="H5956" t="s">
        <v>18</v>
      </c>
      <c r="I5956" t="s">
        <v>11529</v>
      </c>
      <c r="J5956">
        <v>2017</v>
      </c>
      <c r="K5956">
        <v>2930.56</v>
      </c>
      <c r="L5956">
        <v>353</v>
      </c>
      <c r="M5956">
        <v>1</v>
      </c>
      <c r="N5956">
        <f t="shared" si="226"/>
        <v>0</v>
      </c>
      <c r="O5956">
        <f t="shared" si="231"/>
        <v>0</v>
      </c>
      <c r="P5956" t="s">
        <v>12692</v>
      </c>
    </row>
    <row r="5957" spans="2:16" x14ac:dyDescent="0.25">
      <c r="B5957" t="s">
        <v>5962</v>
      </c>
      <c r="C5957" s="119" t="s">
        <v>4</v>
      </c>
      <c r="D5957" t="s">
        <v>11537</v>
      </c>
      <c r="E5957" t="s">
        <v>11530</v>
      </c>
      <c r="F5957" t="s">
        <v>11540</v>
      </c>
      <c r="G5957" t="s">
        <v>5</v>
      </c>
      <c r="H5957" t="s">
        <v>18</v>
      </c>
      <c r="I5957" t="s">
        <v>11541</v>
      </c>
      <c r="J5957">
        <v>2017</v>
      </c>
      <c r="K5957">
        <v>1306.06</v>
      </c>
      <c r="L5957">
        <v>144</v>
      </c>
      <c r="M5957">
        <v>1</v>
      </c>
      <c r="N5957">
        <f t="shared" si="226"/>
        <v>0</v>
      </c>
      <c r="O5957">
        <f t="shared" si="231"/>
        <v>0</v>
      </c>
      <c r="P5957" t="s">
        <v>12692</v>
      </c>
    </row>
    <row r="5958" spans="2:16" x14ac:dyDescent="0.25">
      <c r="B5958" t="s">
        <v>5963</v>
      </c>
      <c r="C5958" s="119" t="s">
        <v>4</v>
      </c>
      <c r="D5958" t="s">
        <v>11537</v>
      </c>
      <c r="E5958" t="s">
        <v>11530</v>
      </c>
      <c r="F5958" t="s">
        <v>11540</v>
      </c>
      <c r="G5958" t="s">
        <v>5</v>
      </c>
      <c r="H5958" t="s">
        <v>18</v>
      </c>
      <c r="I5958" t="s">
        <v>11533</v>
      </c>
      <c r="J5958">
        <v>2017</v>
      </c>
      <c r="K5958">
        <v>1134.71</v>
      </c>
      <c r="L5958">
        <v>79</v>
      </c>
      <c r="M5958">
        <v>1</v>
      </c>
      <c r="N5958">
        <f t="shared" si="226"/>
        <v>0</v>
      </c>
      <c r="O5958">
        <f t="shared" si="231"/>
        <v>0</v>
      </c>
      <c r="P5958" t="s">
        <v>12692</v>
      </c>
    </row>
    <row r="5959" spans="2:16" x14ac:dyDescent="0.25">
      <c r="B5959" t="s">
        <v>5964</v>
      </c>
      <c r="C5959" s="119" t="s">
        <v>4</v>
      </c>
      <c r="D5959" t="s">
        <v>11537</v>
      </c>
      <c r="E5959" t="s">
        <v>11530</v>
      </c>
      <c r="F5959" t="s">
        <v>11540</v>
      </c>
      <c r="G5959" t="s">
        <v>5</v>
      </c>
      <c r="H5959" t="s">
        <v>18</v>
      </c>
      <c r="I5959" t="s">
        <v>11533</v>
      </c>
      <c r="J5959">
        <v>2017</v>
      </c>
      <c r="K5959">
        <v>1120.3599999999999</v>
      </c>
      <c r="L5959">
        <v>32</v>
      </c>
      <c r="M5959">
        <v>1</v>
      </c>
      <c r="N5959">
        <f t="shared" si="226"/>
        <v>0</v>
      </c>
      <c r="O5959">
        <f t="shared" si="231"/>
        <v>0</v>
      </c>
      <c r="P5959" t="s">
        <v>12692</v>
      </c>
    </row>
    <row r="5960" spans="2:16" x14ac:dyDescent="0.25">
      <c r="B5960" t="s">
        <v>5965</v>
      </c>
      <c r="C5960" s="119" t="s">
        <v>4</v>
      </c>
      <c r="D5960" t="s">
        <v>11528</v>
      </c>
      <c r="E5960" t="s">
        <v>11528</v>
      </c>
      <c r="F5960" t="s">
        <v>11528</v>
      </c>
      <c r="G5960" t="s">
        <v>5</v>
      </c>
      <c r="H5960" t="s">
        <v>18</v>
      </c>
      <c r="I5960" t="s">
        <v>11528</v>
      </c>
      <c r="J5960">
        <v>2017</v>
      </c>
      <c r="K5960">
        <v>2282</v>
      </c>
      <c r="L5960">
        <v>72</v>
      </c>
      <c r="M5960">
        <v>1</v>
      </c>
      <c r="N5960">
        <f t="shared" si="226"/>
        <v>0</v>
      </c>
      <c r="O5960">
        <f t="shared" si="231"/>
        <v>0</v>
      </c>
      <c r="P5960" t="s">
        <v>12692</v>
      </c>
    </row>
    <row r="5961" spans="2:16" x14ac:dyDescent="0.25">
      <c r="B5961" t="s">
        <v>5966</v>
      </c>
      <c r="C5961" s="119" t="s">
        <v>4</v>
      </c>
      <c r="D5961" t="s">
        <v>11537</v>
      </c>
      <c r="E5961" t="s">
        <v>11530</v>
      </c>
      <c r="F5961" t="s">
        <v>11540</v>
      </c>
      <c r="G5961" t="s">
        <v>5</v>
      </c>
      <c r="H5961" t="s">
        <v>18</v>
      </c>
      <c r="I5961" t="s">
        <v>11533</v>
      </c>
      <c r="J5961">
        <v>2017</v>
      </c>
      <c r="K5961">
        <v>3088.72</v>
      </c>
      <c r="L5961">
        <v>39</v>
      </c>
      <c r="M5961">
        <v>1</v>
      </c>
      <c r="N5961">
        <f t="shared" si="226"/>
        <v>0</v>
      </c>
      <c r="O5961">
        <f t="shared" si="231"/>
        <v>0</v>
      </c>
      <c r="P5961" t="s">
        <v>12692</v>
      </c>
    </row>
    <row r="5962" spans="2:16" x14ac:dyDescent="0.25">
      <c r="B5962" t="s">
        <v>5967</v>
      </c>
      <c r="C5962" s="119" t="s">
        <v>4</v>
      </c>
      <c r="D5962" t="s">
        <v>11563</v>
      </c>
      <c r="E5962" t="s">
        <v>11530</v>
      </c>
      <c r="F5962" t="s">
        <v>11540</v>
      </c>
      <c r="G5962" t="s">
        <v>5</v>
      </c>
      <c r="H5962" t="s">
        <v>18</v>
      </c>
      <c r="I5962" t="s">
        <v>11529</v>
      </c>
      <c r="J5962">
        <v>2017</v>
      </c>
      <c r="K5962">
        <v>16817.21</v>
      </c>
      <c r="L5962">
        <v>1063</v>
      </c>
      <c r="M5962">
        <v>1</v>
      </c>
      <c r="N5962">
        <f t="shared" si="226"/>
        <v>0</v>
      </c>
      <c r="O5962">
        <f t="shared" si="231"/>
        <v>0</v>
      </c>
      <c r="P5962" t="s">
        <v>12692</v>
      </c>
    </row>
    <row r="5963" spans="2:16" x14ac:dyDescent="0.25">
      <c r="B5963" t="s">
        <v>5968</v>
      </c>
      <c r="C5963" s="119" t="s">
        <v>4</v>
      </c>
      <c r="D5963" t="s">
        <v>11537</v>
      </c>
      <c r="E5963" t="s">
        <v>11530</v>
      </c>
      <c r="F5963" t="s">
        <v>11540</v>
      </c>
      <c r="G5963" t="s">
        <v>5</v>
      </c>
      <c r="H5963" t="s">
        <v>18</v>
      </c>
      <c r="I5963" t="s">
        <v>11529</v>
      </c>
      <c r="J5963">
        <v>2017</v>
      </c>
      <c r="K5963">
        <v>13845.85</v>
      </c>
      <c r="L5963">
        <v>59</v>
      </c>
      <c r="M5963">
        <v>1</v>
      </c>
      <c r="N5963">
        <f t="shared" ref="N5963:N6026" si="232">IF(K5963&lt;100,1,0)</f>
        <v>0</v>
      </c>
      <c r="O5963">
        <f t="shared" si="231"/>
        <v>0</v>
      </c>
      <c r="P5963" t="s">
        <v>12696</v>
      </c>
    </row>
    <row r="5964" spans="2:16" x14ac:dyDescent="0.25">
      <c r="B5964" t="s">
        <v>5969</v>
      </c>
      <c r="C5964" s="119" t="s">
        <v>4</v>
      </c>
      <c r="D5964" t="s">
        <v>11537</v>
      </c>
      <c r="E5964" t="s">
        <v>11530</v>
      </c>
      <c r="F5964" t="s">
        <v>11540</v>
      </c>
      <c r="G5964" t="s">
        <v>5</v>
      </c>
      <c r="H5964" t="s">
        <v>18</v>
      </c>
      <c r="I5964" t="s">
        <v>11529</v>
      </c>
      <c r="J5964">
        <v>2017</v>
      </c>
      <c r="K5964">
        <v>4654.66</v>
      </c>
      <c r="L5964">
        <v>457</v>
      </c>
      <c r="M5964">
        <v>1</v>
      </c>
      <c r="N5964">
        <f t="shared" si="232"/>
        <v>0</v>
      </c>
      <c r="O5964">
        <f t="shared" si="231"/>
        <v>0</v>
      </c>
      <c r="P5964" t="s">
        <v>12692</v>
      </c>
    </row>
    <row r="5965" spans="2:16" x14ac:dyDescent="0.25">
      <c r="B5965" t="s">
        <v>5970</v>
      </c>
      <c r="C5965" s="119" t="s">
        <v>4</v>
      </c>
      <c r="D5965" t="s">
        <v>11537</v>
      </c>
      <c r="E5965" t="s">
        <v>11530</v>
      </c>
      <c r="F5965" t="s">
        <v>11540</v>
      </c>
      <c r="G5965" t="s">
        <v>5</v>
      </c>
      <c r="H5965" t="s">
        <v>18</v>
      </c>
      <c r="I5965" t="s">
        <v>11533</v>
      </c>
      <c r="J5965">
        <v>2017</v>
      </c>
      <c r="K5965">
        <v>4003.99</v>
      </c>
      <c r="L5965">
        <v>134</v>
      </c>
      <c r="M5965">
        <v>1</v>
      </c>
      <c r="N5965">
        <f t="shared" si="232"/>
        <v>0</v>
      </c>
      <c r="O5965">
        <f t="shared" si="231"/>
        <v>0</v>
      </c>
      <c r="P5965" t="s">
        <v>12692</v>
      </c>
    </row>
    <row r="5966" spans="2:16" x14ac:dyDescent="0.25">
      <c r="B5966" t="s">
        <v>5971</v>
      </c>
      <c r="C5966" s="119" t="s">
        <v>4</v>
      </c>
      <c r="D5966" t="s">
        <v>11537</v>
      </c>
      <c r="E5966" t="s">
        <v>11530</v>
      </c>
      <c r="F5966" t="s">
        <v>11540</v>
      </c>
      <c r="G5966" t="s">
        <v>5</v>
      </c>
      <c r="H5966" t="s">
        <v>18</v>
      </c>
      <c r="I5966" t="s">
        <v>11533</v>
      </c>
      <c r="J5966">
        <v>2017</v>
      </c>
      <c r="K5966">
        <v>2929.24</v>
      </c>
      <c r="L5966">
        <v>27</v>
      </c>
      <c r="M5966">
        <v>1</v>
      </c>
      <c r="N5966">
        <f t="shared" si="232"/>
        <v>0</v>
      </c>
      <c r="O5966">
        <f t="shared" si="231"/>
        <v>0</v>
      </c>
      <c r="P5966" t="s">
        <v>12692</v>
      </c>
    </row>
    <row r="5967" spans="2:16" x14ac:dyDescent="0.25">
      <c r="B5967" t="s">
        <v>5972</v>
      </c>
      <c r="C5967" s="119" t="s">
        <v>4</v>
      </c>
      <c r="D5967" t="s">
        <v>11542</v>
      </c>
      <c r="E5967" t="s">
        <v>11530</v>
      </c>
      <c r="F5967" t="s">
        <v>11540</v>
      </c>
      <c r="G5967" t="s">
        <v>5</v>
      </c>
      <c r="H5967" t="s">
        <v>18</v>
      </c>
      <c r="I5967" t="s">
        <v>11533</v>
      </c>
      <c r="J5967">
        <v>2017</v>
      </c>
      <c r="K5967">
        <v>3235.5</v>
      </c>
      <c r="L5967">
        <v>150</v>
      </c>
      <c r="M5967">
        <v>1</v>
      </c>
      <c r="N5967">
        <f t="shared" si="232"/>
        <v>0</v>
      </c>
      <c r="O5967">
        <f t="shared" si="231"/>
        <v>0</v>
      </c>
      <c r="P5967" t="s">
        <v>12692</v>
      </c>
    </row>
    <row r="5968" spans="2:16" x14ac:dyDescent="0.25">
      <c r="B5968" t="s">
        <v>5973</v>
      </c>
      <c r="C5968" s="119" t="s">
        <v>4</v>
      </c>
      <c r="D5968" t="s">
        <v>11537</v>
      </c>
      <c r="E5968" t="s">
        <v>11530</v>
      </c>
      <c r="F5968" t="s">
        <v>11540</v>
      </c>
      <c r="G5968" t="s">
        <v>5</v>
      </c>
      <c r="H5968" t="s">
        <v>18</v>
      </c>
      <c r="I5968" t="s">
        <v>11533</v>
      </c>
      <c r="J5968">
        <v>2017</v>
      </c>
      <c r="K5968">
        <v>4807.33</v>
      </c>
      <c r="L5968">
        <v>55</v>
      </c>
      <c r="M5968">
        <v>1</v>
      </c>
      <c r="N5968">
        <f t="shared" si="232"/>
        <v>0</v>
      </c>
      <c r="O5968">
        <f t="shared" si="231"/>
        <v>0</v>
      </c>
      <c r="P5968" t="s">
        <v>12692</v>
      </c>
    </row>
    <row r="5969" spans="2:16" x14ac:dyDescent="0.25">
      <c r="B5969" t="s">
        <v>5974</v>
      </c>
      <c r="C5969" s="119" t="s">
        <v>4</v>
      </c>
      <c r="D5969" t="s">
        <v>11550</v>
      </c>
      <c r="E5969" t="s">
        <v>11530</v>
      </c>
      <c r="F5969" t="s">
        <v>11540</v>
      </c>
      <c r="G5969" t="s">
        <v>5</v>
      </c>
      <c r="H5969" t="s">
        <v>18</v>
      </c>
      <c r="I5969" t="s">
        <v>11533</v>
      </c>
      <c r="J5969">
        <v>2017</v>
      </c>
      <c r="K5969">
        <v>1949.64</v>
      </c>
      <c r="L5969">
        <v>40</v>
      </c>
      <c r="M5969">
        <v>1</v>
      </c>
      <c r="N5969">
        <f t="shared" si="232"/>
        <v>0</v>
      </c>
      <c r="O5969">
        <f t="shared" si="231"/>
        <v>0</v>
      </c>
      <c r="P5969" t="s">
        <v>12692</v>
      </c>
    </row>
    <row r="5970" spans="2:16" x14ac:dyDescent="0.25">
      <c r="B5970" t="s">
        <v>5975</v>
      </c>
      <c r="C5970" s="119" t="s">
        <v>4</v>
      </c>
      <c r="D5970" t="s">
        <v>11537</v>
      </c>
      <c r="E5970" t="s">
        <v>11530</v>
      </c>
      <c r="F5970" t="s">
        <v>11540</v>
      </c>
      <c r="G5970" t="s">
        <v>5</v>
      </c>
      <c r="H5970" t="s">
        <v>18</v>
      </c>
      <c r="I5970" t="s">
        <v>11533</v>
      </c>
      <c r="J5970">
        <v>2017</v>
      </c>
      <c r="K5970">
        <v>2096.73</v>
      </c>
      <c r="L5970">
        <v>77</v>
      </c>
      <c r="M5970">
        <v>1</v>
      </c>
      <c r="N5970">
        <f t="shared" si="232"/>
        <v>0</v>
      </c>
      <c r="O5970">
        <f t="shared" si="231"/>
        <v>0</v>
      </c>
      <c r="P5970" t="s">
        <v>11528</v>
      </c>
    </row>
    <row r="5971" spans="2:16" x14ac:dyDescent="0.25">
      <c r="B5971" t="s">
        <v>5976</v>
      </c>
      <c r="C5971" s="119" t="s">
        <v>4</v>
      </c>
      <c r="D5971" t="s">
        <v>11542</v>
      </c>
      <c r="E5971" t="s">
        <v>11530</v>
      </c>
      <c r="F5971" t="s">
        <v>11540</v>
      </c>
      <c r="G5971" t="s">
        <v>5</v>
      </c>
      <c r="H5971" t="s">
        <v>18</v>
      </c>
      <c r="I5971" t="s">
        <v>11533</v>
      </c>
      <c r="J5971">
        <v>2017</v>
      </c>
      <c r="K5971">
        <v>5026.83</v>
      </c>
      <c r="L5971">
        <v>74</v>
      </c>
      <c r="M5971">
        <v>1</v>
      </c>
      <c r="N5971">
        <f t="shared" si="232"/>
        <v>0</v>
      </c>
      <c r="O5971">
        <f t="shared" si="231"/>
        <v>0</v>
      </c>
      <c r="P5971" t="s">
        <v>12692</v>
      </c>
    </row>
    <row r="5972" spans="2:16" x14ac:dyDescent="0.25">
      <c r="B5972" t="s">
        <v>5977</v>
      </c>
      <c r="C5972" s="119" t="s">
        <v>4</v>
      </c>
      <c r="D5972" t="s">
        <v>11537</v>
      </c>
      <c r="E5972" t="s">
        <v>11530</v>
      </c>
      <c r="F5972" t="s">
        <v>11540</v>
      </c>
      <c r="G5972" t="s">
        <v>5</v>
      </c>
      <c r="H5972" t="s">
        <v>18</v>
      </c>
      <c r="I5972" t="s">
        <v>11533</v>
      </c>
      <c r="J5972">
        <v>2017</v>
      </c>
      <c r="K5972">
        <v>1611.34</v>
      </c>
      <c r="L5972">
        <v>35</v>
      </c>
      <c r="M5972">
        <v>1</v>
      </c>
      <c r="N5972">
        <f t="shared" si="232"/>
        <v>0</v>
      </c>
      <c r="O5972">
        <f t="shared" si="231"/>
        <v>0</v>
      </c>
      <c r="P5972" t="s">
        <v>12692</v>
      </c>
    </row>
    <row r="5973" spans="2:16" x14ac:dyDescent="0.25">
      <c r="B5973" t="s">
        <v>5978</v>
      </c>
      <c r="C5973" s="119" t="s">
        <v>4</v>
      </c>
      <c r="D5973" t="s">
        <v>11537</v>
      </c>
      <c r="E5973" t="s">
        <v>11530</v>
      </c>
      <c r="F5973" t="s">
        <v>11540</v>
      </c>
      <c r="G5973" t="s">
        <v>5</v>
      </c>
      <c r="H5973" t="s">
        <v>18</v>
      </c>
      <c r="I5973" t="s">
        <v>11533</v>
      </c>
      <c r="J5973">
        <v>2017</v>
      </c>
      <c r="K5973">
        <v>1718.51</v>
      </c>
      <c r="L5973">
        <v>46</v>
      </c>
      <c r="M5973">
        <v>1</v>
      </c>
      <c r="N5973">
        <f t="shared" si="232"/>
        <v>0</v>
      </c>
      <c r="O5973">
        <f t="shared" si="231"/>
        <v>0</v>
      </c>
      <c r="P5973" t="s">
        <v>12692</v>
      </c>
    </row>
    <row r="5974" spans="2:16" x14ac:dyDescent="0.25">
      <c r="B5974" t="s">
        <v>5979</v>
      </c>
      <c r="C5974" s="119" t="s">
        <v>4</v>
      </c>
      <c r="D5974" t="s">
        <v>11537</v>
      </c>
      <c r="E5974" t="s">
        <v>11530</v>
      </c>
      <c r="F5974" t="s">
        <v>11540</v>
      </c>
      <c r="G5974" t="s">
        <v>5</v>
      </c>
      <c r="H5974" t="s">
        <v>18</v>
      </c>
      <c r="I5974" t="s">
        <v>11533</v>
      </c>
      <c r="J5974">
        <v>2017</v>
      </c>
      <c r="K5974">
        <v>1919.87</v>
      </c>
      <c r="L5974">
        <v>12</v>
      </c>
      <c r="M5974">
        <v>1</v>
      </c>
      <c r="N5974">
        <f t="shared" si="232"/>
        <v>0</v>
      </c>
      <c r="O5974">
        <f t="shared" si="231"/>
        <v>0</v>
      </c>
      <c r="P5974" t="s">
        <v>12692</v>
      </c>
    </row>
    <row r="5975" spans="2:16" x14ac:dyDescent="0.25">
      <c r="B5975" t="s">
        <v>5980</v>
      </c>
      <c r="C5975" s="119" t="s">
        <v>4</v>
      </c>
      <c r="D5975" t="s">
        <v>11546</v>
      </c>
      <c r="E5975" t="s">
        <v>11530</v>
      </c>
      <c r="F5975" t="s">
        <v>11540</v>
      </c>
      <c r="G5975" t="s">
        <v>5</v>
      </c>
      <c r="H5975" t="s">
        <v>18</v>
      </c>
      <c r="I5975" t="s">
        <v>11533</v>
      </c>
      <c r="J5975">
        <v>2017</v>
      </c>
      <c r="K5975">
        <v>835.29</v>
      </c>
      <c r="L5975">
        <v>42</v>
      </c>
      <c r="M5975">
        <v>1</v>
      </c>
      <c r="N5975">
        <f t="shared" si="232"/>
        <v>0</v>
      </c>
      <c r="O5975">
        <f t="shared" si="231"/>
        <v>0</v>
      </c>
      <c r="P5975" t="s">
        <v>12692</v>
      </c>
    </row>
    <row r="5976" spans="2:16" x14ac:dyDescent="0.25">
      <c r="B5976" t="s">
        <v>5981</v>
      </c>
      <c r="C5976" s="119" t="s">
        <v>4</v>
      </c>
      <c r="D5976" t="s">
        <v>11546</v>
      </c>
      <c r="E5976" t="s">
        <v>11530</v>
      </c>
      <c r="F5976" t="s">
        <v>11540</v>
      </c>
      <c r="G5976" t="s">
        <v>5</v>
      </c>
      <c r="H5976" t="s">
        <v>18</v>
      </c>
      <c r="I5976" t="s">
        <v>11533</v>
      </c>
      <c r="J5976">
        <v>2017</v>
      </c>
      <c r="K5976">
        <v>522.38</v>
      </c>
      <c r="L5976">
        <v>5</v>
      </c>
      <c r="M5976">
        <v>1</v>
      </c>
      <c r="N5976">
        <f t="shared" si="232"/>
        <v>0</v>
      </c>
      <c r="O5976">
        <f t="shared" si="231"/>
        <v>0</v>
      </c>
      <c r="P5976" t="s">
        <v>12692</v>
      </c>
    </row>
    <row r="5977" spans="2:16" x14ac:dyDescent="0.25">
      <c r="B5977" t="s">
        <v>5982</v>
      </c>
      <c r="C5977" s="119" t="s">
        <v>4</v>
      </c>
      <c r="D5977" t="s">
        <v>11537</v>
      </c>
      <c r="E5977" t="s">
        <v>11530</v>
      </c>
      <c r="F5977" t="s">
        <v>11540</v>
      </c>
      <c r="G5977" t="s">
        <v>5</v>
      </c>
      <c r="H5977" t="s">
        <v>18</v>
      </c>
      <c r="I5977" t="s">
        <v>11566</v>
      </c>
      <c r="J5977">
        <v>2017</v>
      </c>
      <c r="K5977">
        <v>3207.92</v>
      </c>
      <c r="L5977">
        <v>14</v>
      </c>
      <c r="M5977">
        <v>1</v>
      </c>
      <c r="N5977">
        <f t="shared" si="232"/>
        <v>0</v>
      </c>
      <c r="O5977">
        <f t="shared" si="231"/>
        <v>0</v>
      </c>
      <c r="P5977" t="s">
        <v>12696</v>
      </c>
    </row>
    <row r="5978" spans="2:16" x14ac:dyDescent="0.25">
      <c r="B5978" t="s">
        <v>5983</v>
      </c>
      <c r="C5978" s="119" t="s">
        <v>4</v>
      </c>
      <c r="D5978" t="s">
        <v>11537</v>
      </c>
      <c r="E5978" t="s">
        <v>11530</v>
      </c>
      <c r="F5978" t="s">
        <v>11540</v>
      </c>
      <c r="G5978" t="s">
        <v>5</v>
      </c>
      <c r="H5978" t="s">
        <v>18</v>
      </c>
      <c r="I5978" t="s">
        <v>11533</v>
      </c>
      <c r="J5978">
        <v>2017</v>
      </c>
      <c r="K5978">
        <v>5708.02</v>
      </c>
      <c r="L5978">
        <v>34</v>
      </c>
      <c r="M5978">
        <v>1</v>
      </c>
      <c r="N5978">
        <f t="shared" si="232"/>
        <v>0</v>
      </c>
      <c r="O5978">
        <f t="shared" si="231"/>
        <v>0</v>
      </c>
      <c r="P5978" t="s">
        <v>12692</v>
      </c>
    </row>
    <row r="5979" spans="2:16" x14ac:dyDescent="0.25">
      <c r="B5979" t="s">
        <v>5984</v>
      </c>
      <c r="C5979" s="119" t="s">
        <v>4</v>
      </c>
      <c r="D5979" t="s">
        <v>11537</v>
      </c>
      <c r="E5979" t="s">
        <v>11530</v>
      </c>
      <c r="F5979" t="s">
        <v>11540</v>
      </c>
      <c r="G5979" t="s">
        <v>5</v>
      </c>
      <c r="H5979" t="s">
        <v>18</v>
      </c>
      <c r="I5979" t="s">
        <v>11533</v>
      </c>
      <c r="J5979">
        <v>2017</v>
      </c>
      <c r="K5979">
        <v>1517.59</v>
      </c>
      <c r="L5979">
        <v>157</v>
      </c>
      <c r="M5979">
        <v>1</v>
      </c>
      <c r="N5979">
        <f t="shared" si="232"/>
        <v>0</v>
      </c>
      <c r="O5979">
        <f t="shared" si="231"/>
        <v>0</v>
      </c>
      <c r="P5979" t="s">
        <v>12692</v>
      </c>
    </row>
    <row r="5980" spans="2:16" x14ac:dyDescent="0.25">
      <c r="B5980" t="s">
        <v>5985</v>
      </c>
      <c r="C5980" s="119" t="s">
        <v>4</v>
      </c>
      <c r="D5980" t="s">
        <v>11537</v>
      </c>
      <c r="E5980" t="s">
        <v>11530</v>
      </c>
      <c r="F5980" t="s">
        <v>11540</v>
      </c>
      <c r="G5980" t="s">
        <v>5</v>
      </c>
      <c r="H5980" t="s">
        <v>18</v>
      </c>
      <c r="I5980" t="s">
        <v>11533</v>
      </c>
      <c r="J5980">
        <v>2017</v>
      </c>
      <c r="K5980">
        <v>958.31</v>
      </c>
      <c r="L5980">
        <v>11</v>
      </c>
      <c r="M5980">
        <v>1</v>
      </c>
      <c r="N5980">
        <f t="shared" si="232"/>
        <v>0</v>
      </c>
      <c r="O5980">
        <f t="shared" si="231"/>
        <v>0</v>
      </c>
      <c r="P5980" t="s">
        <v>11528</v>
      </c>
    </row>
    <row r="5981" spans="2:16" x14ac:dyDescent="0.25">
      <c r="B5981" t="s">
        <v>5986</v>
      </c>
      <c r="C5981" s="119" t="s">
        <v>4</v>
      </c>
      <c r="D5981" t="s">
        <v>11537</v>
      </c>
      <c r="E5981" t="s">
        <v>11530</v>
      </c>
      <c r="F5981" t="s">
        <v>11540</v>
      </c>
      <c r="G5981" t="s">
        <v>5</v>
      </c>
      <c r="H5981" t="s">
        <v>18</v>
      </c>
      <c r="I5981" t="s">
        <v>11533</v>
      </c>
      <c r="J5981">
        <v>2017</v>
      </c>
      <c r="K5981">
        <v>2326.9499999999998</v>
      </c>
      <c r="L5981">
        <v>213</v>
      </c>
      <c r="M5981">
        <v>1</v>
      </c>
      <c r="N5981">
        <f t="shared" si="232"/>
        <v>0</v>
      </c>
      <c r="O5981">
        <f t="shared" si="231"/>
        <v>0</v>
      </c>
      <c r="P5981" t="s">
        <v>12692</v>
      </c>
    </row>
    <row r="5982" spans="2:16" x14ac:dyDescent="0.25">
      <c r="B5982" t="s">
        <v>5987</v>
      </c>
      <c r="C5982" s="119" t="s">
        <v>4</v>
      </c>
      <c r="D5982" t="s">
        <v>11537</v>
      </c>
      <c r="E5982" t="s">
        <v>11530</v>
      </c>
      <c r="F5982" t="s">
        <v>11540</v>
      </c>
      <c r="G5982" t="s">
        <v>5</v>
      </c>
      <c r="H5982" t="s">
        <v>18</v>
      </c>
      <c r="I5982" t="s">
        <v>11529</v>
      </c>
      <c r="J5982">
        <v>2017</v>
      </c>
      <c r="K5982">
        <v>1708.99</v>
      </c>
      <c r="L5982">
        <v>41</v>
      </c>
      <c r="M5982">
        <v>1</v>
      </c>
      <c r="N5982">
        <f t="shared" si="232"/>
        <v>0</v>
      </c>
      <c r="O5982">
        <f t="shared" si="231"/>
        <v>0</v>
      </c>
      <c r="P5982" t="s">
        <v>11528</v>
      </c>
    </row>
    <row r="5983" spans="2:16" x14ac:dyDescent="0.25">
      <c r="B5983" t="s">
        <v>5988</v>
      </c>
      <c r="C5983" s="119" t="s">
        <v>4</v>
      </c>
      <c r="D5983" t="s">
        <v>11537</v>
      </c>
      <c r="E5983" t="s">
        <v>11530</v>
      </c>
      <c r="F5983" t="s">
        <v>11540</v>
      </c>
      <c r="G5983" t="s">
        <v>5</v>
      </c>
      <c r="H5983" t="s">
        <v>18</v>
      </c>
      <c r="I5983" t="s">
        <v>3</v>
      </c>
      <c r="J5983">
        <v>2017</v>
      </c>
      <c r="K5983">
        <v>0</v>
      </c>
      <c r="M5983">
        <v>1</v>
      </c>
      <c r="N5983">
        <f t="shared" si="232"/>
        <v>1</v>
      </c>
      <c r="O5983">
        <f t="shared" si="231"/>
        <v>1</v>
      </c>
      <c r="P5983" t="s">
        <v>11528</v>
      </c>
    </row>
    <row r="5984" spans="2:16" x14ac:dyDescent="0.25">
      <c r="B5984" t="s">
        <v>5989</v>
      </c>
      <c r="C5984" s="119" t="s">
        <v>60</v>
      </c>
      <c r="D5984" t="s">
        <v>11528</v>
      </c>
      <c r="E5984" t="s">
        <v>11528</v>
      </c>
      <c r="F5984" t="s">
        <v>11528</v>
      </c>
      <c r="G5984" t="s">
        <v>61</v>
      </c>
      <c r="H5984" t="s">
        <v>2</v>
      </c>
      <c r="I5984" t="s">
        <v>11528</v>
      </c>
      <c r="J5984">
        <v>2017</v>
      </c>
      <c r="K5984">
        <v>1449.86</v>
      </c>
      <c r="L5984">
        <v>58</v>
      </c>
      <c r="M5984">
        <v>1</v>
      </c>
      <c r="N5984">
        <f t="shared" si="232"/>
        <v>0</v>
      </c>
      <c r="O5984">
        <f t="shared" ref="O5984" si="233">IF(OR(L5984="",L5984&lt;=0),1,0)</f>
        <v>0</v>
      </c>
      <c r="P5984" t="s">
        <v>12690</v>
      </c>
    </row>
    <row r="5985" spans="2:16" x14ac:dyDescent="0.25">
      <c r="B5985" t="s">
        <v>5990</v>
      </c>
      <c r="C5985" s="119" t="s">
        <v>60</v>
      </c>
      <c r="D5985" t="s">
        <v>11528</v>
      </c>
      <c r="E5985" t="s">
        <v>11528</v>
      </c>
      <c r="F5985" t="s">
        <v>11528</v>
      </c>
      <c r="G5985" t="s">
        <v>61</v>
      </c>
      <c r="H5985" t="s">
        <v>2</v>
      </c>
      <c r="I5985" t="s">
        <v>11528</v>
      </c>
      <c r="J5985">
        <v>2017</v>
      </c>
      <c r="K5985">
        <v>1448.38</v>
      </c>
      <c r="L5985">
        <v>152</v>
      </c>
      <c r="M5985">
        <v>1</v>
      </c>
      <c r="N5985">
        <f t="shared" si="232"/>
        <v>0</v>
      </c>
      <c r="O5985">
        <f t="shared" ref="O5985" si="234">IF(OR(L5985="",L5985&lt;=0),1,0)</f>
        <v>0</v>
      </c>
      <c r="P5985" t="s">
        <v>12690</v>
      </c>
    </row>
    <row r="5986" spans="2:16" x14ac:dyDescent="0.25">
      <c r="B5986" t="s">
        <v>5991</v>
      </c>
      <c r="C5986" s="119" t="s">
        <v>60</v>
      </c>
      <c r="D5986" t="s">
        <v>11528</v>
      </c>
      <c r="E5986" t="s">
        <v>11528</v>
      </c>
      <c r="F5986" t="s">
        <v>11528</v>
      </c>
      <c r="G5986" t="s">
        <v>61</v>
      </c>
      <c r="H5986" t="s">
        <v>2</v>
      </c>
      <c r="I5986" t="s">
        <v>11528</v>
      </c>
      <c r="J5986">
        <v>2017</v>
      </c>
      <c r="K5986">
        <v>3245.26</v>
      </c>
      <c r="L5986">
        <v>59</v>
      </c>
      <c r="M5986">
        <v>1</v>
      </c>
      <c r="N5986">
        <f t="shared" si="232"/>
        <v>0</v>
      </c>
      <c r="O5986">
        <f t="shared" ref="O5986:O5990" si="235">IF(OR(L5986="",L5986&lt;=0),1,0)</f>
        <v>0</v>
      </c>
      <c r="P5986" t="s">
        <v>12690</v>
      </c>
    </row>
    <row r="5987" spans="2:16" x14ac:dyDescent="0.25">
      <c r="B5987" t="s">
        <v>5992</v>
      </c>
      <c r="C5987" s="119" t="s">
        <v>60</v>
      </c>
      <c r="D5987" t="s">
        <v>11528</v>
      </c>
      <c r="E5987" t="s">
        <v>11528</v>
      </c>
      <c r="F5987" t="s">
        <v>11528</v>
      </c>
      <c r="G5987" t="s">
        <v>61</v>
      </c>
      <c r="H5987" t="s">
        <v>2</v>
      </c>
      <c r="I5987" t="s">
        <v>11528</v>
      </c>
      <c r="J5987">
        <v>2017</v>
      </c>
      <c r="K5987">
        <v>2247.23</v>
      </c>
      <c r="L5987">
        <v>112</v>
      </c>
      <c r="M5987">
        <v>1</v>
      </c>
      <c r="N5987">
        <f t="shared" si="232"/>
        <v>0</v>
      </c>
      <c r="O5987">
        <f t="shared" si="235"/>
        <v>0</v>
      </c>
      <c r="P5987" t="s">
        <v>12690</v>
      </c>
    </row>
    <row r="5988" spans="2:16" x14ac:dyDescent="0.25">
      <c r="B5988" t="s">
        <v>5993</v>
      </c>
      <c r="C5988" s="119" t="s">
        <v>60</v>
      </c>
      <c r="D5988" t="s">
        <v>11528</v>
      </c>
      <c r="E5988" t="s">
        <v>11528</v>
      </c>
      <c r="F5988" t="s">
        <v>11528</v>
      </c>
      <c r="G5988" t="s">
        <v>61</v>
      </c>
      <c r="H5988" t="s">
        <v>2</v>
      </c>
      <c r="I5988" t="s">
        <v>11528</v>
      </c>
      <c r="J5988">
        <v>2017</v>
      </c>
      <c r="K5988">
        <v>1498.88</v>
      </c>
      <c r="L5988">
        <v>63</v>
      </c>
      <c r="M5988">
        <v>1</v>
      </c>
      <c r="N5988">
        <f t="shared" si="232"/>
        <v>0</v>
      </c>
      <c r="O5988">
        <f t="shared" si="235"/>
        <v>0</v>
      </c>
      <c r="P5988" t="s">
        <v>12690</v>
      </c>
    </row>
    <row r="5989" spans="2:16" x14ac:dyDescent="0.25">
      <c r="B5989" t="s">
        <v>5994</v>
      </c>
      <c r="C5989" s="119" t="s">
        <v>60</v>
      </c>
      <c r="D5989" t="s">
        <v>11528</v>
      </c>
      <c r="E5989" t="s">
        <v>11528</v>
      </c>
      <c r="F5989" t="s">
        <v>11528</v>
      </c>
      <c r="G5989" t="s">
        <v>61</v>
      </c>
      <c r="H5989" t="s">
        <v>2</v>
      </c>
      <c r="I5989" t="s">
        <v>11528</v>
      </c>
      <c r="J5989">
        <v>2017</v>
      </c>
      <c r="K5989">
        <v>2229.12</v>
      </c>
      <c r="L5989">
        <v>78</v>
      </c>
      <c r="M5989">
        <v>1</v>
      </c>
      <c r="N5989">
        <f t="shared" si="232"/>
        <v>0</v>
      </c>
      <c r="O5989">
        <f t="shared" si="235"/>
        <v>0</v>
      </c>
      <c r="P5989" t="s">
        <v>12690</v>
      </c>
    </row>
    <row r="5990" spans="2:16" x14ac:dyDescent="0.25">
      <c r="B5990" t="s">
        <v>5995</v>
      </c>
      <c r="C5990" s="119" t="s">
        <v>60</v>
      </c>
      <c r="D5990" t="s">
        <v>11528</v>
      </c>
      <c r="E5990" t="s">
        <v>11528</v>
      </c>
      <c r="F5990" t="s">
        <v>11528</v>
      </c>
      <c r="G5990" t="s">
        <v>61</v>
      </c>
      <c r="H5990" t="s">
        <v>2</v>
      </c>
      <c r="I5990" t="s">
        <v>11528</v>
      </c>
      <c r="J5990">
        <v>2017</v>
      </c>
      <c r="K5990">
        <v>2545.62</v>
      </c>
      <c r="L5990">
        <v>54</v>
      </c>
      <c r="M5990">
        <v>1</v>
      </c>
      <c r="N5990">
        <f t="shared" si="232"/>
        <v>0</v>
      </c>
      <c r="O5990">
        <f t="shared" si="235"/>
        <v>0</v>
      </c>
      <c r="P5990" t="s">
        <v>12690</v>
      </c>
    </row>
    <row r="5991" spans="2:16" x14ac:dyDescent="0.25">
      <c r="B5991" t="s">
        <v>5996</v>
      </c>
      <c r="C5991" s="119" t="s">
        <v>60</v>
      </c>
      <c r="D5991" t="s">
        <v>11528</v>
      </c>
      <c r="E5991" t="s">
        <v>11528</v>
      </c>
      <c r="F5991" t="s">
        <v>11528</v>
      </c>
      <c r="G5991" t="s">
        <v>61</v>
      </c>
      <c r="H5991" t="s">
        <v>2</v>
      </c>
      <c r="I5991" t="s">
        <v>11528</v>
      </c>
      <c r="J5991">
        <v>2017</v>
      </c>
      <c r="K5991">
        <v>2561.44</v>
      </c>
      <c r="L5991">
        <v>57</v>
      </c>
      <c r="M5991">
        <v>1</v>
      </c>
      <c r="N5991">
        <f t="shared" si="232"/>
        <v>0</v>
      </c>
      <c r="O5991">
        <f t="shared" ref="O5991" si="236">IF(OR(L5991="",L5991&lt;=0),1,0)</f>
        <v>0</v>
      </c>
      <c r="P5991" t="s">
        <v>12690</v>
      </c>
    </row>
    <row r="5992" spans="2:16" x14ac:dyDescent="0.25">
      <c r="B5992" t="s">
        <v>5997</v>
      </c>
      <c r="C5992" s="119" t="s">
        <v>60</v>
      </c>
      <c r="D5992" t="s">
        <v>11528</v>
      </c>
      <c r="E5992" t="s">
        <v>11528</v>
      </c>
      <c r="F5992" t="s">
        <v>11528</v>
      </c>
      <c r="G5992" t="s">
        <v>61</v>
      </c>
      <c r="H5992" t="s">
        <v>2</v>
      </c>
      <c r="I5992" t="s">
        <v>11528</v>
      </c>
      <c r="J5992">
        <v>2017</v>
      </c>
      <c r="K5992">
        <v>4041.51</v>
      </c>
      <c r="L5992">
        <v>88</v>
      </c>
      <c r="M5992">
        <v>1</v>
      </c>
      <c r="N5992">
        <f t="shared" si="232"/>
        <v>0</v>
      </c>
      <c r="O5992">
        <f t="shared" ref="O5992:O5994" si="237">IF(OR(L5992="",L5992&lt;=0),1,0)</f>
        <v>0</v>
      </c>
      <c r="P5992" t="s">
        <v>12690</v>
      </c>
    </row>
    <row r="5993" spans="2:16" x14ac:dyDescent="0.25">
      <c r="B5993" t="s">
        <v>5998</v>
      </c>
      <c r="C5993" s="119" t="s">
        <v>60</v>
      </c>
      <c r="D5993" t="s">
        <v>11528</v>
      </c>
      <c r="E5993" t="s">
        <v>11528</v>
      </c>
      <c r="F5993" t="s">
        <v>11528</v>
      </c>
      <c r="G5993" t="s">
        <v>61</v>
      </c>
      <c r="H5993" t="s">
        <v>2</v>
      </c>
      <c r="I5993" t="s">
        <v>11528</v>
      </c>
      <c r="J5993">
        <v>2017</v>
      </c>
      <c r="K5993">
        <v>2473.58</v>
      </c>
      <c r="L5993">
        <v>60</v>
      </c>
      <c r="M5993">
        <v>1</v>
      </c>
      <c r="N5993">
        <f t="shared" si="232"/>
        <v>0</v>
      </c>
      <c r="O5993">
        <f t="shared" si="237"/>
        <v>0</v>
      </c>
      <c r="P5993" t="s">
        <v>12690</v>
      </c>
    </row>
    <row r="5994" spans="2:16" x14ac:dyDescent="0.25">
      <c r="B5994" t="s">
        <v>5999</v>
      </c>
      <c r="C5994" s="119" t="s">
        <v>60</v>
      </c>
      <c r="D5994" t="s">
        <v>11528</v>
      </c>
      <c r="E5994" t="s">
        <v>11528</v>
      </c>
      <c r="F5994" t="s">
        <v>11528</v>
      </c>
      <c r="G5994" t="s">
        <v>61</v>
      </c>
      <c r="H5994" t="s">
        <v>2</v>
      </c>
      <c r="I5994" t="s">
        <v>11528</v>
      </c>
      <c r="J5994">
        <v>2017</v>
      </c>
      <c r="K5994">
        <v>1363.98</v>
      </c>
      <c r="L5994">
        <v>59</v>
      </c>
      <c r="M5994">
        <v>1</v>
      </c>
      <c r="N5994">
        <f t="shared" si="232"/>
        <v>0</v>
      </c>
      <c r="O5994">
        <f t="shared" si="237"/>
        <v>0</v>
      </c>
      <c r="P5994" t="s">
        <v>12690</v>
      </c>
    </row>
    <row r="5995" spans="2:16" x14ac:dyDescent="0.25">
      <c r="B5995" t="s">
        <v>6000</v>
      </c>
      <c r="C5995" s="119" t="s">
        <v>60</v>
      </c>
      <c r="D5995" t="s">
        <v>11528</v>
      </c>
      <c r="E5995" t="s">
        <v>11528</v>
      </c>
      <c r="F5995" t="s">
        <v>11528</v>
      </c>
      <c r="G5995" t="s">
        <v>64</v>
      </c>
      <c r="H5995" t="s">
        <v>2</v>
      </c>
      <c r="I5995" t="s">
        <v>11528</v>
      </c>
      <c r="J5995">
        <v>2017</v>
      </c>
      <c r="K5995">
        <v>2829.33</v>
      </c>
      <c r="L5995">
        <v>83</v>
      </c>
      <c r="M5995">
        <v>1</v>
      </c>
      <c r="N5995">
        <f t="shared" si="232"/>
        <v>0</v>
      </c>
      <c r="O5995">
        <f t="shared" ref="O5995" si="238">IF(OR(L5995="",L5995&lt;=0),1,0)</f>
        <v>0</v>
      </c>
      <c r="P5995" t="s">
        <v>12690</v>
      </c>
    </row>
    <row r="5996" spans="2:16" x14ac:dyDescent="0.25">
      <c r="B5996" t="s">
        <v>6001</v>
      </c>
      <c r="C5996" s="119" t="s">
        <v>60</v>
      </c>
      <c r="D5996" t="s">
        <v>11528</v>
      </c>
      <c r="E5996" t="s">
        <v>11528</v>
      </c>
      <c r="F5996" t="s">
        <v>11528</v>
      </c>
      <c r="G5996" t="s">
        <v>61</v>
      </c>
      <c r="H5996" t="s">
        <v>2</v>
      </c>
      <c r="I5996" t="s">
        <v>11528</v>
      </c>
      <c r="J5996">
        <v>2017</v>
      </c>
      <c r="K5996">
        <v>2130.04</v>
      </c>
      <c r="L5996">
        <v>36</v>
      </c>
      <c r="M5996">
        <v>1</v>
      </c>
      <c r="N5996">
        <f t="shared" si="232"/>
        <v>0</v>
      </c>
      <c r="O5996">
        <f t="shared" ref="O5996:O6000" si="239">IF(OR(L5996="",L5996&lt;=0),1,0)</f>
        <v>0</v>
      </c>
      <c r="P5996" t="s">
        <v>12690</v>
      </c>
    </row>
    <row r="5997" spans="2:16" x14ac:dyDescent="0.25">
      <c r="B5997" t="s">
        <v>6002</v>
      </c>
      <c r="C5997" s="119" t="s">
        <v>60</v>
      </c>
      <c r="D5997" t="s">
        <v>11528</v>
      </c>
      <c r="E5997" t="s">
        <v>11528</v>
      </c>
      <c r="F5997" t="s">
        <v>11528</v>
      </c>
      <c r="G5997" t="s">
        <v>61</v>
      </c>
      <c r="H5997" t="s">
        <v>2</v>
      </c>
      <c r="I5997" t="s">
        <v>11528</v>
      </c>
      <c r="J5997">
        <v>2017</v>
      </c>
      <c r="K5997">
        <v>2040.61</v>
      </c>
      <c r="L5997">
        <v>90</v>
      </c>
      <c r="M5997">
        <v>1</v>
      </c>
      <c r="N5997">
        <f t="shared" si="232"/>
        <v>0</v>
      </c>
      <c r="O5997">
        <f t="shared" si="239"/>
        <v>0</v>
      </c>
      <c r="P5997" t="s">
        <v>12690</v>
      </c>
    </row>
    <row r="5998" spans="2:16" x14ac:dyDescent="0.25">
      <c r="B5998" t="s">
        <v>6003</v>
      </c>
      <c r="C5998" s="119" t="s">
        <v>60</v>
      </c>
      <c r="D5998" t="s">
        <v>11528</v>
      </c>
      <c r="E5998" t="s">
        <v>11528</v>
      </c>
      <c r="F5998" t="s">
        <v>11528</v>
      </c>
      <c r="G5998" t="s">
        <v>61</v>
      </c>
      <c r="H5998" t="s">
        <v>2</v>
      </c>
      <c r="I5998" t="s">
        <v>11528</v>
      </c>
      <c r="J5998">
        <v>2017</v>
      </c>
      <c r="K5998">
        <v>2706.3</v>
      </c>
      <c r="L5998">
        <v>44</v>
      </c>
      <c r="M5998">
        <v>1</v>
      </c>
      <c r="N5998">
        <f t="shared" si="232"/>
        <v>0</v>
      </c>
      <c r="O5998">
        <f t="shared" si="239"/>
        <v>0</v>
      </c>
      <c r="P5998" t="s">
        <v>12690</v>
      </c>
    </row>
    <row r="5999" spans="2:16" x14ac:dyDescent="0.25">
      <c r="B5999" t="s">
        <v>6004</v>
      </c>
      <c r="C5999" s="119" t="s">
        <v>60</v>
      </c>
      <c r="D5999" t="s">
        <v>11528</v>
      </c>
      <c r="E5999" t="s">
        <v>11528</v>
      </c>
      <c r="F5999" t="s">
        <v>11528</v>
      </c>
      <c r="G5999" t="s">
        <v>61</v>
      </c>
      <c r="H5999" t="s">
        <v>2</v>
      </c>
      <c r="I5999" t="s">
        <v>11528</v>
      </c>
      <c r="J5999">
        <v>2017</v>
      </c>
      <c r="K5999">
        <v>2494.5300000000002</v>
      </c>
      <c r="L5999">
        <v>69</v>
      </c>
      <c r="M5999">
        <v>1</v>
      </c>
      <c r="N5999">
        <f t="shared" si="232"/>
        <v>0</v>
      </c>
      <c r="O5999">
        <f t="shared" si="239"/>
        <v>0</v>
      </c>
      <c r="P5999" t="s">
        <v>12690</v>
      </c>
    </row>
    <row r="6000" spans="2:16" x14ac:dyDescent="0.25">
      <c r="B6000" t="s">
        <v>6005</v>
      </c>
      <c r="C6000" s="119" t="s">
        <v>60</v>
      </c>
      <c r="D6000" t="s">
        <v>11528</v>
      </c>
      <c r="E6000" t="s">
        <v>11528</v>
      </c>
      <c r="F6000" t="s">
        <v>11528</v>
      </c>
      <c r="G6000" t="s">
        <v>61</v>
      </c>
      <c r="H6000" t="s">
        <v>2</v>
      </c>
      <c r="I6000" t="s">
        <v>11528</v>
      </c>
      <c r="J6000">
        <v>2017</v>
      </c>
      <c r="K6000">
        <v>1086.3</v>
      </c>
      <c r="L6000">
        <v>66</v>
      </c>
      <c r="M6000">
        <v>1</v>
      </c>
      <c r="N6000">
        <f t="shared" si="232"/>
        <v>0</v>
      </c>
      <c r="O6000">
        <f t="shared" si="239"/>
        <v>0</v>
      </c>
      <c r="P6000" t="s">
        <v>12690</v>
      </c>
    </row>
    <row r="6001" spans="2:16" x14ac:dyDescent="0.25">
      <c r="B6001" t="s">
        <v>6006</v>
      </c>
      <c r="C6001" s="119" t="s">
        <v>60</v>
      </c>
      <c r="D6001" t="s">
        <v>11528</v>
      </c>
      <c r="E6001" t="s">
        <v>11528</v>
      </c>
      <c r="F6001" t="s">
        <v>11528</v>
      </c>
      <c r="G6001" t="s">
        <v>61</v>
      </c>
      <c r="H6001" t="s">
        <v>2</v>
      </c>
      <c r="I6001" t="s">
        <v>11528</v>
      </c>
      <c r="J6001">
        <v>2017</v>
      </c>
      <c r="K6001">
        <v>1087.1500000000001</v>
      </c>
      <c r="L6001">
        <v>72</v>
      </c>
      <c r="M6001">
        <v>1</v>
      </c>
      <c r="N6001">
        <f t="shared" si="232"/>
        <v>0</v>
      </c>
      <c r="O6001">
        <f t="shared" ref="O6001" si="240">IF(OR(L6001="",L6001&lt;=0),1,0)</f>
        <v>0</v>
      </c>
      <c r="P6001" t="s">
        <v>12690</v>
      </c>
    </row>
    <row r="6002" spans="2:16" x14ac:dyDescent="0.25">
      <c r="B6002" t="s">
        <v>6007</v>
      </c>
      <c r="C6002" s="119" t="s">
        <v>60</v>
      </c>
      <c r="D6002" t="s">
        <v>11528</v>
      </c>
      <c r="E6002" t="s">
        <v>11528</v>
      </c>
      <c r="F6002" t="s">
        <v>11528</v>
      </c>
      <c r="G6002" t="s">
        <v>61</v>
      </c>
      <c r="H6002" t="s">
        <v>2</v>
      </c>
      <c r="I6002" t="s">
        <v>11528</v>
      </c>
      <c r="J6002">
        <v>2017</v>
      </c>
      <c r="K6002">
        <v>1763.6</v>
      </c>
      <c r="L6002">
        <v>61</v>
      </c>
      <c r="M6002">
        <v>1</v>
      </c>
      <c r="N6002">
        <f t="shared" si="232"/>
        <v>0</v>
      </c>
      <c r="O6002">
        <f t="shared" ref="O6002:O6009" si="241">IF(OR(L6002="",L6002&lt;=0),1,0)</f>
        <v>0</v>
      </c>
      <c r="P6002" t="s">
        <v>12690</v>
      </c>
    </row>
    <row r="6003" spans="2:16" x14ac:dyDescent="0.25">
      <c r="B6003" t="s">
        <v>6008</v>
      </c>
      <c r="C6003" s="119" t="s">
        <v>60</v>
      </c>
      <c r="D6003" t="s">
        <v>11528</v>
      </c>
      <c r="E6003" t="s">
        <v>11528</v>
      </c>
      <c r="F6003" t="s">
        <v>11528</v>
      </c>
      <c r="G6003" t="s">
        <v>61</v>
      </c>
      <c r="H6003" t="s">
        <v>2</v>
      </c>
      <c r="I6003" t="s">
        <v>11528</v>
      </c>
      <c r="J6003">
        <v>2017</v>
      </c>
      <c r="K6003">
        <v>2872.14</v>
      </c>
      <c r="L6003">
        <v>39</v>
      </c>
      <c r="M6003">
        <v>1</v>
      </c>
      <c r="N6003">
        <f t="shared" si="232"/>
        <v>0</v>
      </c>
      <c r="O6003">
        <f t="shared" si="241"/>
        <v>0</v>
      </c>
      <c r="P6003" t="s">
        <v>12690</v>
      </c>
    </row>
    <row r="6004" spans="2:16" x14ac:dyDescent="0.25">
      <c r="B6004" t="s">
        <v>6009</v>
      </c>
      <c r="C6004" s="119" t="s">
        <v>60</v>
      </c>
      <c r="D6004" t="s">
        <v>11528</v>
      </c>
      <c r="E6004" t="s">
        <v>11528</v>
      </c>
      <c r="F6004" t="s">
        <v>11528</v>
      </c>
      <c r="G6004" t="s">
        <v>61</v>
      </c>
      <c r="H6004" t="s">
        <v>2</v>
      </c>
      <c r="I6004" t="s">
        <v>11528</v>
      </c>
      <c r="J6004">
        <v>2017</v>
      </c>
      <c r="K6004">
        <v>2787.78</v>
      </c>
      <c r="L6004">
        <v>85</v>
      </c>
      <c r="M6004">
        <v>1</v>
      </c>
      <c r="N6004">
        <f t="shared" si="232"/>
        <v>0</v>
      </c>
      <c r="O6004">
        <f t="shared" si="241"/>
        <v>0</v>
      </c>
      <c r="P6004" t="s">
        <v>12690</v>
      </c>
    </row>
    <row r="6005" spans="2:16" x14ac:dyDescent="0.25">
      <c r="B6005" t="s">
        <v>6010</v>
      </c>
      <c r="C6005" s="119" t="s">
        <v>60</v>
      </c>
      <c r="D6005" t="s">
        <v>11528</v>
      </c>
      <c r="E6005" t="s">
        <v>11528</v>
      </c>
      <c r="F6005" t="s">
        <v>11528</v>
      </c>
      <c r="G6005" t="s">
        <v>61</v>
      </c>
      <c r="H6005" t="s">
        <v>2</v>
      </c>
      <c r="I6005" t="s">
        <v>11528</v>
      </c>
      <c r="J6005">
        <v>2017</v>
      </c>
      <c r="K6005">
        <v>2268.6</v>
      </c>
      <c r="L6005">
        <v>44</v>
      </c>
      <c r="M6005">
        <v>1</v>
      </c>
      <c r="N6005">
        <f t="shared" si="232"/>
        <v>0</v>
      </c>
      <c r="O6005">
        <f t="shared" si="241"/>
        <v>0</v>
      </c>
      <c r="P6005" t="s">
        <v>12690</v>
      </c>
    </row>
    <row r="6006" spans="2:16" x14ac:dyDescent="0.25">
      <c r="B6006" t="s">
        <v>6011</v>
      </c>
      <c r="C6006" s="119" t="s">
        <v>60</v>
      </c>
      <c r="D6006" t="s">
        <v>11528</v>
      </c>
      <c r="E6006" t="s">
        <v>11528</v>
      </c>
      <c r="F6006" t="s">
        <v>11528</v>
      </c>
      <c r="G6006" t="s">
        <v>61</v>
      </c>
      <c r="H6006" t="s">
        <v>2</v>
      </c>
      <c r="I6006" t="s">
        <v>11528</v>
      </c>
      <c r="J6006">
        <v>2017</v>
      </c>
      <c r="K6006">
        <v>1329.14</v>
      </c>
      <c r="L6006">
        <v>79</v>
      </c>
      <c r="M6006">
        <v>1</v>
      </c>
      <c r="N6006">
        <f t="shared" si="232"/>
        <v>0</v>
      </c>
      <c r="O6006">
        <f t="shared" si="241"/>
        <v>0</v>
      </c>
      <c r="P6006" t="s">
        <v>12690</v>
      </c>
    </row>
    <row r="6007" spans="2:16" x14ac:dyDescent="0.25">
      <c r="B6007" t="s">
        <v>6012</v>
      </c>
      <c r="C6007" s="119" t="s">
        <v>60</v>
      </c>
      <c r="D6007" t="s">
        <v>11528</v>
      </c>
      <c r="E6007" t="s">
        <v>11528</v>
      </c>
      <c r="F6007" t="s">
        <v>11528</v>
      </c>
      <c r="G6007" t="s">
        <v>61</v>
      </c>
      <c r="H6007" t="s">
        <v>2</v>
      </c>
      <c r="I6007" t="s">
        <v>11528</v>
      </c>
      <c r="J6007">
        <v>2017</v>
      </c>
      <c r="K6007">
        <v>2132.62</v>
      </c>
      <c r="L6007">
        <v>54</v>
      </c>
      <c r="M6007">
        <v>1</v>
      </c>
      <c r="N6007">
        <f t="shared" si="232"/>
        <v>0</v>
      </c>
      <c r="O6007">
        <f t="shared" si="241"/>
        <v>0</v>
      </c>
      <c r="P6007" t="s">
        <v>12690</v>
      </c>
    </row>
    <row r="6008" spans="2:16" x14ac:dyDescent="0.25">
      <c r="B6008" t="s">
        <v>6013</v>
      </c>
      <c r="C6008" s="119" t="s">
        <v>60</v>
      </c>
      <c r="D6008" t="s">
        <v>11528</v>
      </c>
      <c r="E6008" t="s">
        <v>11528</v>
      </c>
      <c r="F6008" t="s">
        <v>11528</v>
      </c>
      <c r="G6008" t="s">
        <v>61</v>
      </c>
      <c r="H6008" t="s">
        <v>2</v>
      </c>
      <c r="I6008" t="s">
        <v>11528</v>
      </c>
      <c r="J6008">
        <v>2017</v>
      </c>
      <c r="K6008">
        <v>3092.6</v>
      </c>
      <c r="L6008">
        <v>66</v>
      </c>
      <c r="M6008">
        <v>1</v>
      </c>
      <c r="N6008">
        <f t="shared" si="232"/>
        <v>0</v>
      </c>
      <c r="O6008">
        <f t="shared" si="241"/>
        <v>0</v>
      </c>
      <c r="P6008" t="s">
        <v>12690</v>
      </c>
    </row>
    <row r="6009" spans="2:16" x14ac:dyDescent="0.25">
      <c r="B6009" t="s">
        <v>6014</v>
      </c>
      <c r="C6009" s="119" t="s">
        <v>60</v>
      </c>
      <c r="D6009" t="s">
        <v>11528</v>
      </c>
      <c r="E6009" t="s">
        <v>11528</v>
      </c>
      <c r="F6009" t="s">
        <v>11528</v>
      </c>
      <c r="G6009" t="s">
        <v>61</v>
      </c>
      <c r="H6009" t="s">
        <v>2</v>
      </c>
      <c r="I6009" t="s">
        <v>11528</v>
      </c>
      <c r="J6009">
        <v>2017</v>
      </c>
      <c r="K6009">
        <v>1793.34</v>
      </c>
      <c r="L6009">
        <v>45</v>
      </c>
      <c r="M6009">
        <v>1</v>
      </c>
      <c r="N6009">
        <f t="shared" si="232"/>
        <v>0</v>
      </c>
      <c r="O6009">
        <f t="shared" si="241"/>
        <v>0</v>
      </c>
      <c r="P6009" t="s">
        <v>12690</v>
      </c>
    </row>
    <row r="6010" spans="2:16" x14ac:dyDescent="0.25">
      <c r="B6010" t="s">
        <v>6015</v>
      </c>
      <c r="C6010" s="119" t="s">
        <v>60</v>
      </c>
      <c r="D6010" t="s">
        <v>11528</v>
      </c>
      <c r="E6010" t="s">
        <v>11528</v>
      </c>
      <c r="F6010" t="s">
        <v>11528</v>
      </c>
      <c r="G6010" t="s">
        <v>61</v>
      </c>
      <c r="H6010" t="s">
        <v>2</v>
      </c>
      <c r="I6010" t="s">
        <v>11528</v>
      </c>
      <c r="J6010">
        <v>2017</v>
      </c>
      <c r="K6010">
        <v>1992.3</v>
      </c>
      <c r="L6010">
        <v>77</v>
      </c>
      <c r="M6010">
        <v>1</v>
      </c>
      <c r="N6010">
        <f t="shared" si="232"/>
        <v>0</v>
      </c>
      <c r="O6010">
        <f t="shared" ref="O6010:O6012" si="242">IF(OR(L6010="",L6010&lt;=0),1,0)</f>
        <v>0</v>
      </c>
      <c r="P6010" t="s">
        <v>12690</v>
      </c>
    </row>
    <row r="6011" spans="2:16" x14ac:dyDescent="0.25">
      <c r="B6011" t="s">
        <v>6016</v>
      </c>
      <c r="C6011" s="119" t="s">
        <v>60</v>
      </c>
      <c r="D6011" t="s">
        <v>11528</v>
      </c>
      <c r="E6011" t="s">
        <v>11528</v>
      </c>
      <c r="F6011" t="s">
        <v>11528</v>
      </c>
      <c r="G6011" t="s">
        <v>61</v>
      </c>
      <c r="H6011" t="s">
        <v>2</v>
      </c>
      <c r="I6011" t="s">
        <v>11528</v>
      </c>
      <c r="J6011">
        <v>2017</v>
      </c>
      <c r="K6011">
        <v>1087.29</v>
      </c>
      <c r="L6011">
        <v>73</v>
      </c>
      <c r="M6011">
        <v>1</v>
      </c>
      <c r="N6011">
        <f t="shared" si="232"/>
        <v>0</v>
      </c>
      <c r="O6011">
        <f t="shared" si="242"/>
        <v>0</v>
      </c>
      <c r="P6011" t="s">
        <v>12690</v>
      </c>
    </row>
    <row r="6012" spans="2:16" x14ac:dyDescent="0.25">
      <c r="B6012" t="s">
        <v>6017</v>
      </c>
      <c r="C6012" s="119" t="s">
        <v>60</v>
      </c>
      <c r="D6012" t="s">
        <v>11528</v>
      </c>
      <c r="E6012" t="s">
        <v>11528</v>
      </c>
      <c r="F6012" t="s">
        <v>11528</v>
      </c>
      <c r="G6012" t="s">
        <v>61</v>
      </c>
      <c r="H6012" t="s">
        <v>2</v>
      </c>
      <c r="I6012" t="s">
        <v>11528</v>
      </c>
      <c r="J6012">
        <v>2017</v>
      </c>
      <c r="K6012">
        <v>1494.22</v>
      </c>
      <c r="L6012">
        <v>30</v>
      </c>
      <c r="M6012">
        <v>1</v>
      </c>
      <c r="N6012">
        <f t="shared" si="232"/>
        <v>0</v>
      </c>
      <c r="O6012">
        <f t="shared" si="242"/>
        <v>0</v>
      </c>
      <c r="P6012" t="s">
        <v>12690</v>
      </c>
    </row>
    <row r="6013" spans="2:16" x14ac:dyDescent="0.25">
      <c r="B6013" t="s">
        <v>6018</v>
      </c>
      <c r="C6013" s="119" t="s">
        <v>60</v>
      </c>
      <c r="D6013" t="s">
        <v>11528</v>
      </c>
      <c r="E6013" t="s">
        <v>11528</v>
      </c>
      <c r="F6013" t="s">
        <v>11528</v>
      </c>
      <c r="G6013" t="s">
        <v>61</v>
      </c>
      <c r="H6013" t="s">
        <v>2</v>
      </c>
      <c r="I6013" t="s">
        <v>11528</v>
      </c>
      <c r="J6013">
        <v>2017</v>
      </c>
      <c r="K6013">
        <v>1086.44</v>
      </c>
      <c r="L6013">
        <v>67</v>
      </c>
      <c r="M6013">
        <v>1</v>
      </c>
      <c r="N6013">
        <f t="shared" si="232"/>
        <v>0</v>
      </c>
      <c r="O6013">
        <f t="shared" ref="O6013:O6014" si="243">IF(OR(L6013="",L6013&lt;=0),1,0)</f>
        <v>0</v>
      </c>
      <c r="P6013" t="s">
        <v>12690</v>
      </c>
    </row>
    <row r="6014" spans="2:16" x14ac:dyDescent="0.25">
      <c r="B6014" t="s">
        <v>6019</v>
      </c>
      <c r="C6014" s="119" t="s">
        <v>60</v>
      </c>
      <c r="D6014" t="s">
        <v>11528</v>
      </c>
      <c r="E6014" t="s">
        <v>11528</v>
      </c>
      <c r="F6014" t="s">
        <v>11528</v>
      </c>
      <c r="G6014" t="s">
        <v>61</v>
      </c>
      <c r="H6014" t="s">
        <v>2</v>
      </c>
      <c r="I6014" t="s">
        <v>11528</v>
      </c>
      <c r="J6014">
        <v>2017</v>
      </c>
      <c r="K6014">
        <v>2132.71</v>
      </c>
      <c r="L6014">
        <v>55</v>
      </c>
      <c r="M6014">
        <v>1</v>
      </c>
      <c r="N6014">
        <f t="shared" si="232"/>
        <v>0</v>
      </c>
      <c r="O6014">
        <f t="shared" si="243"/>
        <v>0</v>
      </c>
      <c r="P6014" t="s">
        <v>12690</v>
      </c>
    </row>
    <row r="6015" spans="2:16" x14ac:dyDescent="0.25">
      <c r="B6015" t="s">
        <v>6020</v>
      </c>
      <c r="C6015" s="119" t="s">
        <v>60</v>
      </c>
      <c r="D6015" t="s">
        <v>11528</v>
      </c>
      <c r="E6015" t="s">
        <v>11528</v>
      </c>
      <c r="F6015" t="s">
        <v>11528</v>
      </c>
      <c r="G6015" t="s">
        <v>61</v>
      </c>
      <c r="H6015" t="s">
        <v>2</v>
      </c>
      <c r="I6015" t="s">
        <v>11528</v>
      </c>
      <c r="J6015">
        <v>2017</v>
      </c>
      <c r="K6015">
        <v>2924.38</v>
      </c>
      <c r="L6015">
        <v>66</v>
      </c>
      <c r="M6015">
        <v>1</v>
      </c>
      <c r="N6015">
        <f t="shared" si="232"/>
        <v>0</v>
      </c>
      <c r="O6015">
        <f t="shared" ref="O6015" si="244">IF(OR(L6015="",L6015&lt;=0),1,0)</f>
        <v>0</v>
      </c>
      <c r="P6015" t="s">
        <v>12690</v>
      </c>
    </row>
    <row r="6016" spans="2:16" x14ac:dyDescent="0.25">
      <c r="B6016" t="s">
        <v>6021</v>
      </c>
      <c r="C6016" s="119" t="s">
        <v>60</v>
      </c>
      <c r="D6016" t="s">
        <v>11544</v>
      </c>
      <c r="E6016" t="s">
        <v>11530</v>
      </c>
      <c r="F6016" t="s">
        <v>11540</v>
      </c>
      <c r="G6016" t="s">
        <v>61</v>
      </c>
      <c r="H6016" t="s">
        <v>2</v>
      </c>
      <c r="I6016" t="s">
        <v>11533</v>
      </c>
      <c r="J6016">
        <v>2017</v>
      </c>
      <c r="K6016">
        <v>3323.62</v>
      </c>
      <c r="L6016">
        <v>166</v>
      </c>
      <c r="M6016">
        <v>1</v>
      </c>
      <c r="N6016">
        <f t="shared" si="232"/>
        <v>0</v>
      </c>
      <c r="O6016">
        <f t="shared" ref="O6016:O6061" si="245">IF(OR(L6016="",L6016&lt;=0),1,0)</f>
        <v>0</v>
      </c>
      <c r="P6016" t="s">
        <v>12693</v>
      </c>
    </row>
    <row r="6017" spans="2:16" x14ac:dyDescent="0.25">
      <c r="B6017" t="s">
        <v>6022</v>
      </c>
      <c r="C6017" s="119" t="s">
        <v>60</v>
      </c>
      <c r="D6017" t="s">
        <v>11549</v>
      </c>
      <c r="E6017" t="s">
        <v>11530</v>
      </c>
      <c r="F6017" t="s">
        <v>11540</v>
      </c>
      <c r="G6017" t="s">
        <v>61</v>
      </c>
      <c r="H6017" t="s">
        <v>2</v>
      </c>
      <c r="I6017" t="s">
        <v>11541</v>
      </c>
      <c r="J6017">
        <v>2017</v>
      </c>
      <c r="K6017">
        <v>9880.68</v>
      </c>
      <c r="L6017">
        <v>68</v>
      </c>
      <c r="M6017">
        <v>1</v>
      </c>
      <c r="N6017">
        <f t="shared" si="232"/>
        <v>0</v>
      </c>
      <c r="O6017">
        <f t="shared" si="245"/>
        <v>0</v>
      </c>
      <c r="P6017" t="s">
        <v>12693</v>
      </c>
    </row>
    <row r="6018" spans="2:16" x14ac:dyDescent="0.25">
      <c r="B6018" t="s">
        <v>6023</v>
      </c>
      <c r="C6018" s="119" t="s">
        <v>60</v>
      </c>
      <c r="D6018" t="s">
        <v>11567</v>
      </c>
      <c r="E6018" t="s">
        <v>11530</v>
      </c>
      <c r="F6018" t="s">
        <v>11540</v>
      </c>
      <c r="G6018" t="s">
        <v>61</v>
      </c>
      <c r="H6018" t="s">
        <v>2</v>
      </c>
      <c r="I6018" t="s">
        <v>11541</v>
      </c>
      <c r="J6018">
        <v>2017</v>
      </c>
      <c r="K6018">
        <v>3201.96</v>
      </c>
      <c r="L6018">
        <v>58</v>
      </c>
      <c r="M6018">
        <v>1</v>
      </c>
      <c r="N6018">
        <f t="shared" si="232"/>
        <v>0</v>
      </c>
      <c r="O6018">
        <f t="shared" si="245"/>
        <v>0</v>
      </c>
      <c r="P6018" t="s">
        <v>12691</v>
      </c>
    </row>
    <row r="6019" spans="2:16" x14ac:dyDescent="0.25">
      <c r="B6019" t="s">
        <v>6024</v>
      </c>
      <c r="C6019" s="119" t="s">
        <v>60</v>
      </c>
      <c r="D6019" t="s">
        <v>11544</v>
      </c>
      <c r="E6019" t="s">
        <v>11530</v>
      </c>
      <c r="F6019" t="s">
        <v>11540</v>
      </c>
      <c r="G6019" t="s">
        <v>61</v>
      </c>
      <c r="H6019" t="s">
        <v>2</v>
      </c>
      <c r="I6019" t="s">
        <v>11533</v>
      </c>
      <c r="J6019">
        <v>2017</v>
      </c>
      <c r="K6019">
        <v>4756.47</v>
      </c>
      <c r="L6019">
        <v>177</v>
      </c>
      <c r="M6019">
        <v>1</v>
      </c>
      <c r="N6019">
        <f t="shared" si="232"/>
        <v>0</v>
      </c>
      <c r="O6019">
        <f t="shared" si="245"/>
        <v>0</v>
      </c>
      <c r="P6019" t="s">
        <v>12693</v>
      </c>
    </row>
    <row r="6020" spans="2:16" x14ac:dyDescent="0.25">
      <c r="B6020" t="s">
        <v>6025</v>
      </c>
      <c r="C6020" s="119" t="s">
        <v>60</v>
      </c>
      <c r="D6020" t="s">
        <v>11544</v>
      </c>
      <c r="E6020" t="s">
        <v>11530</v>
      </c>
      <c r="F6020" t="s">
        <v>11540</v>
      </c>
      <c r="G6020" t="s">
        <v>61</v>
      </c>
      <c r="H6020" t="s">
        <v>2</v>
      </c>
      <c r="I6020" t="s">
        <v>11533</v>
      </c>
      <c r="J6020">
        <v>2017</v>
      </c>
      <c r="K6020">
        <v>8416.0300000000007</v>
      </c>
      <c r="L6020">
        <v>266</v>
      </c>
      <c r="M6020">
        <v>1</v>
      </c>
      <c r="N6020">
        <f t="shared" si="232"/>
        <v>0</v>
      </c>
      <c r="O6020">
        <f t="shared" si="245"/>
        <v>0</v>
      </c>
      <c r="P6020" t="s">
        <v>12693</v>
      </c>
    </row>
    <row r="6021" spans="2:16" x14ac:dyDescent="0.25">
      <c r="B6021" t="s">
        <v>6026</v>
      </c>
      <c r="C6021" s="119" t="s">
        <v>4</v>
      </c>
      <c r="D6021" t="s">
        <v>11568</v>
      </c>
      <c r="E6021" t="s">
        <v>11530</v>
      </c>
      <c r="F6021" t="s">
        <v>11540</v>
      </c>
      <c r="G6021" t="s">
        <v>61</v>
      </c>
      <c r="H6021" t="s">
        <v>2</v>
      </c>
      <c r="I6021" t="s">
        <v>11533</v>
      </c>
      <c r="J6021">
        <v>2017</v>
      </c>
      <c r="K6021">
        <v>5273.85</v>
      </c>
      <c r="L6021">
        <v>197</v>
      </c>
      <c r="M6021">
        <v>1</v>
      </c>
      <c r="N6021">
        <f t="shared" si="232"/>
        <v>0</v>
      </c>
      <c r="O6021">
        <f t="shared" si="245"/>
        <v>0</v>
      </c>
      <c r="P6021" t="s">
        <v>12693</v>
      </c>
    </row>
    <row r="6022" spans="2:16" x14ac:dyDescent="0.25">
      <c r="B6022" t="s">
        <v>6027</v>
      </c>
      <c r="C6022" s="119" t="s">
        <v>60</v>
      </c>
      <c r="D6022" t="s">
        <v>11537</v>
      </c>
      <c r="E6022" t="s">
        <v>11530</v>
      </c>
      <c r="F6022" t="s">
        <v>11540</v>
      </c>
      <c r="G6022" t="s">
        <v>64</v>
      </c>
      <c r="H6022" t="s">
        <v>2</v>
      </c>
      <c r="I6022" t="s">
        <v>11533</v>
      </c>
      <c r="J6022">
        <v>2017</v>
      </c>
      <c r="K6022">
        <v>2119.25</v>
      </c>
      <c r="L6022">
        <v>169</v>
      </c>
      <c r="M6022">
        <v>1</v>
      </c>
      <c r="N6022">
        <f t="shared" si="232"/>
        <v>0</v>
      </c>
      <c r="O6022">
        <f t="shared" si="245"/>
        <v>0</v>
      </c>
      <c r="P6022" t="s">
        <v>12693</v>
      </c>
    </row>
    <row r="6023" spans="2:16" x14ac:dyDescent="0.25">
      <c r="B6023" t="s">
        <v>6028</v>
      </c>
      <c r="C6023" s="119" t="s">
        <v>60</v>
      </c>
      <c r="D6023" t="s">
        <v>11537</v>
      </c>
      <c r="E6023" t="s">
        <v>11530</v>
      </c>
      <c r="F6023" t="s">
        <v>11540</v>
      </c>
      <c r="G6023" t="s">
        <v>64</v>
      </c>
      <c r="H6023" t="s">
        <v>2</v>
      </c>
      <c r="I6023" t="s">
        <v>11541</v>
      </c>
      <c r="J6023">
        <v>2017</v>
      </c>
      <c r="K6023">
        <v>4664.3</v>
      </c>
      <c r="L6023">
        <v>102</v>
      </c>
      <c r="M6023">
        <v>1</v>
      </c>
      <c r="N6023">
        <f t="shared" si="232"/>
        <v>0</v>
      </c>
      <c r="O6023">
        <f t="shared" si="245"/>
        <v>0</v>
      </c>
      <c r="P6023" t="s">
        <v>12693</v>
      </c>
    </row>
    <row r="6024" spans="2:16" x14ac:dyDescent="0.25">
      <c r="B6024" t="s">
        <v>6029</v>
      </c>
      <c r="C6024" s="119" t="s">
        <v>60</v>
      </c>
      <c r="D6024" t="s">
        <v>11537</v>
      </c>
      <c r="E6024" t="s">
        <v>11530</v>
      </c>
      <c r="F6024" t="s">
        <v>11540</v>
      </c>
      <c r="G6024" t="s">
        <v>61</v>
      </c>
      <c r="H6024" t="s">
        <v>2</v>
      </c>
      <c r="I6024" t="s">
        <v>11541</v>
      </c>
      <c r="J6024">
        <v>2017</v>
      </c>
      <c r="K6024">
        <v>1153.49</v>
      </c>
      <c r="L6024">
        <v>77</v>
      </c>
      <c r="M6024">
        <v>1</v>
      </c>
      <c r="N6024">
        <f t="shared" si="232"/>
        <v>0</v>
      </c>
      <c r="O6024">
        <f t="shared" si="245"/>
        <v>0</v>
      </c>
      <c r="P6024" t="s">
        <v>12693</v>
      </c>
    </row>
    <row r="6025" spans="2:16" x14ac:dyDescent="0.25">
      <c r="B6025" t="s">
        <v>6030</v>
      </c>
      <c r="C6025" s="119" t="s">
        <v>60</v>
      </c>
      <c r="D6025" t="s">
        <v>11537</v>
      </c>
      <c r="E6025" t="s">
        <v>11530</v>
      </c>
      <c r="F6025" t="s">
        <v>11540</v>
      </c>
      <c r="G6025" t="s">
        <v>61</v>
      </c>
      <c r="H6025" t="s">
        <v>2</v>
      </c>
      <c r="I6025" t="s">
        <v>11541</v>
      </c>
      <c r="J6025">
        <v>2017</v>
      </c>
      <c r="K6025">
        <v>1157.32</v>
      </c>
      <c r="L6025">
        <v>68</v>
      </c>
      <c r="M6025">
        <v>1</v>
      </c>
      <c r="N6025">
        <f t="shared" si="232"/>
        <v>0</v>
      </c>
      <c r="O6025">
        <f t="shared" si="245"/>
        <v>0</v>
      </c>
      <c r="P6025" t="s">
        <v>12693</v>
      </c>
    </row>
    <row r="6026" spans="2:16" x14ac:dyDescent="0.25">
      <c r="B6026" t="s">
        <v>6031</v>
      </c>
      <c r="C6026" s="119" t="s">
        <v>60</v>
      </c>
      <c r="D6026" t="s">
        <v>11537</v>
      </c>
      <c r="E6026" t="s">
        <v>11530</v>
      </c>
      <c r="F6026" t="s">
        <v>11540</v>
      </c>
      <c r="G6026" t="s">
        <v>61</v>
      </c>
      <c r="H6026" t="s">
        <v>2</v>
      </c>
      <c r="I6026" t="s">
        <v>11541</v>
      </c>
      <c r="J6026">
        <v>2017</v>
      </c>
      <c r="K6026">
        <v>1157.83</v>
      </c>
      <c r="L6026">
        <v>72</v>
      </c>
      <c r="M6026">
        <v>1</v>
      </c>
      <c r="N6026">
        <f t="shared" si="232"/>
        <v>0</v>
      </c>
      <c r="O6026">
        <f t="shared" si="245"/>
        <v>0</v>
      </c>
      <c r="P6026" t="s">
        <v>12693</v>
      </c>
    </row>
    <row r="6027" spans="2:16" x14ac:dyDescent="0.25">
      <c r="B6027" t="s">
        <v>6032</v>
      </c>
      <c r="C6027" s="119" t="s">
        <v>60</v>
      </c>
      <c r="D6027" t="s">
        <v>11537</v>
      </c>
      <c r="E6027" t="s">
        <v>11530</v>
      </c>
      <c r="F6027" t="s">
        <v>11540</v>
      </c>
      <c r="G6027" t="s">
        <v>61</v>
      </c>
      <c r="H6027" t="s">
        <v>2</v>
      </c>
      <c r="I6027" t="s">
        <v>11541</v>
      </c>
      <c r="J6027">
        <v>2017</v>
      </c>
      <c r="K6027">
        <v>2264.83</v>
      </c>
      <c r="L6027">
        <v>62</v>
      </c>
      <c r="M6027">
        <v>1</v>
      </c>
      <c r="N6027">
        <f t="shared" ref="N6027:N6090" si="246">IF(K6027&lt;100,1,0)</f>
        <v>0</v>
      </c>
      <c r="O6027">
        <f t="shared" si="245"/>
        <v>0</v>
      </c>
      <c r="P6027" t="s">
        <v>12693</v>
      </c>
    </row>
    <row r="6028" spans="2:16" x14ac:dyDescent="0.25">
      <c r="B6028" t="s">
        <v>6033</v>
      </c>
      <c r="C6028" s="119" t="s">
        <v>60</v>
      </c>
      <c r="D6028" t="s">
        <v>11537</v>
      </c>
      <c r="E6028" t="s">
        <v>11530</v>
      </c>
      <c r="F6028" t="s">
        <v>11540</v>
      </c>
      <c r="G6028" t="s">
        <v>61</v>
      </c>
      <c r="H6028" t="s">
        <v>2</v>
      </c>
      <c r="I6028" t="s">
        <v>11541</v>
      </c>
      <c r="J6028">
        <v>2017</v>
      </c>
      <c r="K6028">
        <v>2879.13</v>
      </c>
      <c r="L6028">
        <v>51</v>
      </c>
      <c r="M6028">
        <v>1</v>
      </c>
      <c r="N6028">
        <f t="shared" si="246"/>
        <v>0</v>
      </c>
      <c r="O6028">
        <f t="shared" si="245"/>
        <v>0</v>
      </c>
      <c r="P6028" t="s">
        <v>12693</v>
      </c>
    </row>
    <row r="6029" spans="2:16" x14ac:dyDescent="0.25">
      <c r="B6029" t="s">
        <v>6034</v>
      </c>
      <c r="C6029" s="119" t="s">
        <v>60</v>
      </c>
      <c r="D6029" t="s">
        <v>11537</v>
      </c>
      <c r="E6029" t="s">
        <v>11530</v>
      </c>
      <c r="F6029" t="s">
        <v>11540</v>
      </c>
      <c r="G6029" t="s">
        <v>61</v>
      </c>
      <c r="H6029" t="s">
        <v>2</v>
      </c>
      <c r="I6029" t="s">
        <v>11541</v>
      </c>
      <c r="J6029">
        <v>2017</v>
      </c>
      <c r="K6029">
        <v>2265.73</v>
      </c>
      <c r="L6029">
        <v>69</v>
      </c>
      <c r="M6029">
        <v>1</v>
      </c>
      <c r="N6029">
        <f t="shared" si="246"/>
        <v>0</v>
      </c>
      <c r="O6029">
        <f t="shared" si="245"/>
        <v>0</v>
      </c>
      <c r="P6029" t="s">
        <v>12693</v>
      </c>
    </row>
    <row r="6030" spans="2:16" x14ac:dyDescent="0.25">
      <c r="B6030" t="s">
        <v>6035</v>
      </c>
      <c r="C6030" s="119" t="s">
        <v>60</v>
      </c>
      <c r="D6030" t="s">
        <v>11550</v>
      </c>
      <c r="E6030" t="s">
        <v>11530</v>
      </c>
      <c r="F6030" t="s">
        <v>11540</v>
      </c>
      <c r="G6030" t="s">
        <v>61</v>
      </c>
      <c r="H6030" t="s">
        <v>2</v>
      </c>
      <c r="I6030" t="s">
        <v>11541</v>
      </c>
      <c r="J6030">
        <v>2017</v>
      </c>
      <c r="K6030">
        <v>2259.88</v>
      </c>
      <c r="L6030">
        <v>47</v>
      </c>
      <c r="M6030">
        <v>1</v>
      </c>
      <c r="N6030">
        <f t="shared" si="246"/>
        <v>0</v>
      </c>
      <c r="O6030">
        <f t="shared" si="245"/>
        <v>0</v>
      </c>
      <c r="P6030" t="s">
        <v>12693</v>
      </c>
    </row>
    <row r="6031" spans="2:16" x14ac:dyDescent="0.25">
      <c r="B6031" t="s">
        <v>6036</v>
      </c>
      <c r="C6031" s="119" t="s">
        <v>60</v>
      </c>
      <c r="D6031" t="s">
        <v>11537</v>
      </c>
      <c r="E6031" t="s">
        <v>11530</v>
      </c>
      <c r="F6031" t="s">
        <v>11540</v>
      </c>
      <c r="G6031" t="s">
        <v>61</v>
      </c>
      <c r="H6031" t="s">
        <v>2</v>
      </c>
      <c r="I6031" t="s">
        <v>11541</v>
      </c>
      <c r="J6031">
        <v>2017</v>
      </c>
      <c r="K6031">
        <v>2261.15</v>
      </c>
      <c r="L6031">
        <v>57</v>
      </c>
      <c r="M6031">
        <v>1</v>
      </c>
      <c r="N6031">
        <f t="shared" si="246"/>
        <v>0</v>
      </c>
      <c r="O6031">
        <f t="shared" si="245"/>
        <v>0</v>
      </c>
      <c r="P6031" t="s">
        <v>12693</v>
      </c>
    </row>
    <row r="6032" spans="2:16" x14ac:dyDescent="0.25">
      <c r="B6032" t="s">
        <v>6037</v>
      </c>
      <c r="C6032" s="119" t="s">
        <v>60</v>
      </c>
      <c r="D6032" t="s">
        <v>11537</v>
      </c>
      <c r="E6032" t="s">
        <v>11530</v>
      </c>
      <c r="F6032" t="s">
        <v>11540</v>
      </c>
      <c r="G6032" t="s">
        <v>61</v>
      </c>
      <c r="H6032" t="s">
        <v>2</v>
      </c>
      <c r="I6032" t="s">
        <v>11541</v>
      </c>
      <c r="J6032">
        <v>2017</v>
      </c>
      <c r="K6032">
        <v>1148.8599999999999</v>
      </c>
      <c r="L6032">
        <v>53</v>
      </c>
      <c r="M6032">
        <v>1</v>
      </c>
      <c r="N6032">
        <f t="shared" si="246"/>
        <v>0</v>
      </c>
      <c r="O6032">
        <f t="shared" si="245"/>
        <v>0</v>
      </c>
      <c r="P6032" t="s">
        <v>12693</v>
      </c>
    </row>
    <row r="6033" spans="2:16" x14ac:dyDescent="0.25">
      <c r="B6033" t="s">
        <v>6038</v>
      </c>
      <c r="C6033" s="119" t="s">
        <v>60</v>
      </c>
      <c r="D6033" t="s">
        <v>11537</v>
      </c>
      <c r="E6033" t="s">
        <v>11530</v>
      </c>
      <c r="F6033" t="s">
        <v>11540</v>
      </c>
      <c r="G6033" t="s">
        <v>61</v>
      </c>
      <c r="H6033" t="s">
        <v>2</v>
      </c>
      <c r="I6033" t="s">
        <v>11533</v>
      </c>
      <c r="J6033">
        <v>2017</v>
      </c>
      <c r="K6033">
        <v>1124.26</v>
      </c>
      <c r="L6033">
        <v>43</v>
      </c>
      <c r="M6033">
        <v>1</v>
      </c>
      <c r="N6033">
        <f t="shared" si="246"/>
        <v>0</v>
      </c>
      <c r="O6033">
        <f t="shared" si="245"/>
        <v>0</v>
      </c>
      <c r="P6033" t="s">
        <v>12693</v>
      </c>
    </row>
    <row r="6034" spans="2:16" x14ac:dyDescent="0.25">
      <c r="B6034" t="s">
        <v>6039</v>
      </c>
      <c r="C6034" s="119" t="s">
        <v>60</v>
      </c>
      <c r="D6034" t="s">
        <v>11537</v>
      </c>
      <c r="E6034" t="s">
        <v>11530</v>
      </c>
      <c r="F6034" t="s">
        <v>11540</v>
      </c>
      <c r="G6034" t="s">
        <v>61</v>
      </c>
      <c r="H6034" t="s">
        <v>2</v>
      </c>
      <c r="I6034" t="s">
        <v>11541</v>
      </c>
      <c r="J6034">
        <v>2017</v>
      </c>
      <c r="K6034">
        <v>1149.77</v>
      </c>
      <c r="L6034">
        <v>48</v>
      </c>
      <c r="M6034">
        <v>1</v>
      </c>
      <c r="N6034">
        <f t="shared" si="246"/>
        <v>0</v>
      </c>
      <c r="O6034">
        <f t="shared" si="245"/>
        <v>0</v>
      </c>
      <c r="P6034" t="s">
        <v>12693</v>
      </c>
    </row>
    <row r="6035" spans="2:16" x14ac:dyDescent="0.25">
      <c r="B6035" t="s">
        <v>6040</v>
      </c>
      <c r="C6035" s="119" t="s">
        <v>60</v>
      </c>
      <c r="D6035" t="s">
        <v>11537</v>
      </c>
      <c r="E6035" t="s">
        <v>11530</v>
      </c>
      <c r="F6035" t="s">
        <v>11540</v>
      </c>
      <c r="G6035" t="s">
        <v>61</v>
      </c>
      <c r="H6035" t="s">
        <v>2</v>
      </c>
      <c r="I6035" t="s">
        <v>11541</v>
      </c>
      <c r="J6035">
        <v>2017</v>
      </c>
      <c r="K6035">
        <v>2272.0500000000002</v>
      </c>
      <c r="L6035">
        <v>56</v>
      </c>
      <c r="M6035">
        <v>1</v>
      </c>
      <c r="N6035">
        <f t="shared" si="246"/>
        <v>0</v>
      </c>
      <c r="O6035">
        <f t="shared" si="245"/>
        <v>0</v>
      </c>
      <c r="P6035" t="s">
        <v>12693</v>
      </c>
    </row>
    <row r="6036" spans="2:16" x14ac:dyDescent="0.25">
      <c r="B6036" t="s">
        <v>6041</v>
      </c>
      <c r="C6036" s="119" t="s">
        <v>60</v>
      </c>
      <c r="D6036" t="s">
        <v>11537</v>
      </c>
      <c r="E6036" t="s">
        <v>11530</v>
      </c>
      <c r="F6036" t="s">
        <v>11540</v>
      </c>
      <c r="G6036" t="s">
        <v>61</v>
      </c>
      <c r="H6036" t="s">
        <v>2</v>
      </c>
      <c r="I6036" t="s">
        <v>11541</v>
      </c>
      <c r="J6036">
        <v>2017</v>
      </c>
      <c r="K6036">
        <v>1148.22</v>
      </c>
      <c r="L6036">
        <v>48</v>
      </c>
      <c r="M6036">
        <v>1</v>
      </c>
      <c r="N6036">
        <f t="shared" si="246"/>
        <v>0</v>
      </c>
      <c r="O6036">
        <f t="shared" si="245"/>
        <v>0</v>
      </c>
      <c r="P6036" t="s">
        <v>12693</v>
      </c>
    </row>
    <row r="6037" spans="2:16" x14ac:dyDescent="0.25">
      <c r="B6037" t="s">
        <v>6042</v>
      </c>
      <c r="C6037" s="119" t="s">
        <v>60</v>
      </c>
      <c r="D6037" t="s">
        <v>11537</v>
      </c>
      <c r="E6037" t="s">
        <v>11530</v>
      </c>
      <c r="F6037" t="s">
        <v>11540</v>
      </c>
      <c r="G6037" t="s">
        <v>61</v>
      </c>
      <c r="H6037" t="s">
        <v>2</v>
      </c>
      <c r="I6037" t="s">
        <v>11541</v>
      </c>
      <c r="J6037">
        <v>2017</v>
      </c>
      <c r="K6037">
        <v>1146.8</v>
      </c>
      <c r="L6037">
        <v>25</v>
      </c>
      <c r="M6037">
        <v>1</v>
      </c>
      <c r="N6037">
        <f t="shared" si="246"/>
        <v>0</v>
      </c>
      <c r="O6037">
        <f t="shared" si="245"/>
        <v>0</v>
      </c>
      <c r="P6037" t="s">
        <v>12693</v>
      </c>
    </row>
    <row r="6038" spans="2:16" x14ac:dyDescent="0.25">
      <c r="B6038" t="s">
        <v>6043</v>
      </c>
      <c r="C6038" s="119" t="s">
        <v>60</v>
      </c>
      <c r="D6038" t="s">
        <v>11537</v>
      </c>
      <c r="E6038" t="s">
        <v>11530</v>
      </c>
      <c r="F6038" t="s">
        <v>11540</v>
      </c>
      <c r="G6038" t="s">
        <v>61</v>
      </c>
      <c r="H6038" t="s">
        <v>2</v>
      </c>
      <c r="I6038" t="s">
        <v>11541</v>
      </c>
      <c r="J6038">
        <v>2017</v>
      </c>
      <c r="K6038">
        <v>2876.79</v>
      </c>
      <c r="L6038">
        <v>63</v>
      </c>
      <c r="M6038">
        <v>1</v>
      </c>
      <c r="N6038">
        <f t="shared" si="246"/>
        <v>0</v>
      </c>
      <c r="O6038">
        <f t="shared" si="245"/>
        <v>0</v>
      </c>
      <c r="P6038" t="s">
        <v>12693</v>
      </c>
    </row>
    <row r="6039" spans="2:16" x14ac:dyDescent="0.25">
      <c r="B6039" t="s">
        <v>6044</v>
      </c>
      <c r="C6039" s="119" t="s">
        <v>60</v>
      </c>
      <c r="D6039" t="s">
        <v>11537</v>
      </c>
      <c r="E6039" t="s">
        <v>11530</v>
      </c>
      <c r="F6039" t="s">
        <v>11540</v>
      </c>
      <c r="G6039" t="s">
        <v>61</v>
      </c>
      <c r="H6039" t="s">
        <v>2</v>
      </c>
      <c r="I6039" t="s">
        <v>11541</v>
      </c>
      <c r="J6039">
        <v>2017</v>
      </c>
      <c r="K6039">
        <v>1145.8</v>
      </c>
      <c r="L6039">
        <v>29</v>
      </c>
      <c r="M6039">
        <v>1</v>
      </c>
      <c r="N6039">
        <f t="shared" si="246"/>
        <v>0</v>
      </c>
      <c r="O6039">
        <f t="shared" si="245"/>
        <v>0</v>
      </c>
      <c r="P6039" t="s">
        <v>12693</v>
      </c>
    </row>
    <row r="6040" spans="2:16" x14ac:dyDescent="0.25">
      <c r="B6040" t="s">
        <v>6045</v>
      </c>
      <c r="C6040" s="119" t="s">
        <v>60</v>
      </c>
      <c r="D6040" t="s">
        <v>11537</v>
      </c>
      <c r="E6040" t="s">
        <v>11530</v>
      </c>
      <c r="F6040" t="s">
        <v>11540</v>
      </c>
      <c r="G6040" t="s">
        <v>61</v>
      </c>
      <c r="H6040" t="s">
        <v>2</v>
      </c>
      <c r="I6040" t="s">
        <v>11541</v>
      </c>
      <c r="J6040">
        <v>2017</v>
      </c>
      <c r="K6040">
        <v>1332.97</v>
      </c>
      <c r="L6040">
        <v>110</v>
      </c>
      <c r="M6040">
        <v>1</v>
      </c>
      <c r="N6040">
        <f t="shared" si="246"/>
        <v>0</v>
      </c>
      <c r="O6040">
        <f t="shared" si="245"/>
        <v>0</v>
      </c>
      <c r="P6040" t="s">
        <v>12693</v>
      </c>
    </row>
    <row r="6041" spans="2:16" x14ac:dyDescent="0.25">
      <c r="B6041" t="s">
        <v>6046</v>
      </c>
      <c r="C6041" s="119" t="s">
        <v>60</v>
      </c>
      <c r="D6041" t="s">
        <v>11546</v>
      </c>
      <c r="E6041" t="s">
        <v>11530</v>
      </c>
      <c r="F6041" t="s">
        <v>11540</v>
      </c>
      <c r="G6041" t="s">
        <v>61</v>
      </c>
      <c r="H6041" t="s">
        <v>2</v>
      </c>
      <c r="I6041" t="s">
        <v>11541</v>
      </c>
      <c r="J6041">
        <v>2017</v>
      </c>
      <c r="K6041">
        <v>1768.8</v>
      </c>
      <c r="L6041">
        <v>74</v>
      </c>
      <c r="M6041">
        <v>1</v>
      </c>
      <c r="N6041">
        <f t="shared" si="246"/>
        <v>0</v>
      </c>
      <c r="O6041">
        <f t="shared" si="245"/>
        <v>0</v>
      </c>
      <c r="P6041" t="s">
        <v>12693</v>
      </c>
    </row>
    <row r="6042" spans="2:16" x14ac:dyDescent="0.25">
      <c r="B6042" t="s">
        <v>6047</v>
      </c>
      <c r="C6042" s="119" t="s">
        <v>60</v>
      </c>
      <c r="D6042" t="s">
        <v>11537</v>
      </c>
      <c r="E6042" t="s">
        <v>11530</v>
      </c>
      <c r="F6042" t="s">
        <v>11540</v>
      </c>
      <c r="G6042" t="s">
        <v>61</v>
      </c>
      <c r="H6042" t="s">
        <v>2</v>
      </c>
      <c r="I6042" t="s">
        <v>11541</v>
      </c>
      <c r="J6042">
        <v>2017</v>
      </c>
      <c r="K6042">
        <v>1332.97</v>
      </c>
      <c r="L6042">
        <v>110</v>
      </c>
      <c r="M6042">
        <v>1</v>
      </c>
      <c r="N6042">
        <f t="shared" si="246"/>
        <v>0</v>
      </c>
      <c r="O6042">
        <f t="shared" si="245"/>
        <v>0</v>
      </c>
      <c r="P6042" t="s">
        <v>12693</v>
      </c>
    </row>
    <row r="6043" spans="2:16" x14ac:dyDescent="0.25">
      <c r="B6043" t="s">
        <v>6048</v>
      </c>
      <c r="C6043" s="119" t="s">
        <v>60</v>
      </c>
      <c r="D6043" t="s">
        <v>11537</v>
      </c>
      <c r="E6043" t="s">
        <v>11530</v>
      </c>
      <c r="F6043" t="s">
        <v>11540</v>
      </c>
      <c r="G6043" t="s">
        <v>61</v>
      </c>
      <c r="H6043" t="s">
        <v>2</v>
      </c>
      <c r="I6043" t="s">
        <v>11541</v>
      </c>
      <c r="J6043">
        <v>2017</v>
      </c>
      <c r="K6043">
        <v>2885.52</v>
      </c>
      <c r="L6043">
        <v>101</v>
      </c>
      <c r="M6043">
        <v>1</v>
      </c>
      <c r="N6043">
        <f t="shared" si="246"/>
        <v>0</v>
      </c>
      <c r="O6043">
        <f t="shared" si="245"/>
        <v>0</v>
      </c>
      <c r="P6043" t="s">
        <v>12693</v>
      </c>
    </row>
    <row r="6044" spans="2:16" x14ac:dyDescent="0.25">
      <c r="B6044" t="s">
        <v>6049</v>
      </c>
      <c r="C6044" s="119" t="s">
        <v>60</v>
      </c>
      <c r="D6044" t="s">
        <v>11550</v>
      </c>
      <c r="E6044" t="s">
        <v>11530</v>
      </c>
      <c r="F6044" t="s">
        <v>11540</v>
      </c>
      <c r="G6044" t="s">
        <v>61</v>
      </c>
      <c r="H6044" t="s">
        <v>2</v>
      </c>
      <c r="I6044" t="s">
        <v>11541</v>
      </c>
      <c r="J6044">
        <v>2017</v>
      </c>
      <c r="K6044">
        <v>2262.5300000000002</v>
      </c>
      <c r="L6044">
        <v>44</v>
      </c>
      <c r="M6044">
        <v>1</v>
      </c>
      <c r="N6044">
        <f t="shared" si="246"/>
        <v>0</v>
      </c>
      <c r="O6044">
        <f t="shared" si="245"/>
        <v>0</v>
      </c>
      <c r="P6044" t="s">
        <v>12693</v>
      </c>
    </row>
    <row r="6045" spans="2:16" x14ac:dyDescent="0.25">
      <c r="B6045" t="s">
        <v>6050</v>
      </c>
      <c r="C6045" s="119" t="s">
        <v>60</v>
      </c>
      <c r="D6045" t="s">
        <v>11552</v>
      </c>
      <c r="E6045" t="s">
        <v>11530</v>
      </c>
      <c r="F6045" t="s">
        <v>11540</v>
      </c>
      <c r="G6045" t="s">
        <v>61</v>
      </c>
      <c r="H6045" t="s">
        <v>2</v>
      </c>
      <c r="I6045" t="s">
        <v>11533</v>
      </c>
      <c r="J6045">
        <v>2017</v>
      </c>
      <c r="K6045">
        <v>1661.52</v>
      </c>
      <c r="L6045">
        <v>172</v>
      </c>
      <c r="M6045">
        <v>1</v>
      </c>
      <c r="N6045">
        <f t="shared" si="246"/>
        <v>0</v>
      </c>
      <c r="O6045">
        <f t="shared" si="245"/>
        <v>0</v>
      </c>
      <c r="P6045" t="s">
        <v>12693</v>
      </c>
    </row>
    <row r="6046" spans="2:16" x14ac:dyDescent="0.25">
      <c r="B6046" t="s">
        <v>6051</v>
      </c>
      <c r="C6046" s="119" t="s">
        <v>60</v>
      </c>
      <c r="D6046" t="s">
        <v>11537</v>
      </c>
      <c r="E6046" t="s">
        <v>11530</v>
      </c>
      <c r="F6046" t="s">
        <v>11540</v>
      </c>
      <c r="G6046" t="s">
        <v>61</v>
      </c>
      <c r="H6046" t="s">
        <v>2</v>
      </c>
      <c r="I6046" t="s">
        <v>11541</v>
      </c>
      <c r="J6046">
        <v>2017</v>
      </c>
      <c r="K6046">
        <v>2315.6999999999998</v>
      </c>
      <c r="L6046">
        <v>86</v>
      </c>
      <c r="M6046">
        <v>1</v>
      </c>
      <c r="N6046">
        <f t="shared" si="246"/>
        <v>0</v>
      </c>
      <c r="O6046">
        <f t="shared" si="245"/>
        <v>0</v>
      </c>
      <c r="P6046" t="s">
        <v>12693</v>
      </c>
    </row>
    <row r="6047" spans="2:16" x14ac:dyDescent="0.25">
      <c r="B6047" t="s">
        <v>6052</v>
      </c>
      <c r="C6047" s="119" t="s">
        <v>60</v>
      </c>
      <c r="D6047" t="s">
        <v>11537</v>
      </c>
      <c r="E6047" t="s">
        <v>11530</v>
      </c>
      <c r="F6047" t="s">
        <v>11540</v>
      </c>
      <c r="G6047" t="s">
        <v>61</v>
      </c>
      <c r="H6047" t="s">
        <v>2</v>
      </c>
      <c r="I6047" t="s">
        <v>11541</v>
      </c>
      <c r="J6047">
        <v>2017</v>
      </c>
      <c r="K6047">
        <v>1992.94</v>
      </c>
      <c r="L6047">
        <v>60</v>
      </c>
      <c r="M6047">
        <v>1</v>
      </c>
      <c r="N6047">
        <f t="shared" si="246"/>
        <v>0</v>
      </c>
      <c r="O6047">
        <f t="shared" si="245"/>
        <v>0</v>
      </c>
      <c r="P6047" t="s">
        <v>12693</v>
      </c>
    </row>
    <row r="6048" spans="2:16" x14ac:dyDescent="0.25">
      <c r="B6048" t="s">
        <v>6053</v>
      </c>
      <c r="C6048" s="119" t="s">
        <v>60</v>
      </c>
      <c r="D6048" t="s">
        <v>11537</v>
      </c>
      <c r="E6048" t="s">
        <v>11530</v>
      </c>
      <c r="F6048" t="s">
        <v>11540</v>
      </c>
      <c r="G6048" t="s">
        <v>61</v>
      </c>
      <c r="H6048" t="s">
        <v>2</v>
      </c>
      <c r="I6048" t="s">
        <v>11541</v>
      </c>
      <c r="J6048">
        <v>2017</v>
      </c>
      <c r="K6048">
        <v>2885.78</v>
      </c>
      <c r="L6048">
        <v>103</v>
      </c>
      <c r="M6048">
        <v>1</v>
      </c>
      <c r="N6048">
        <f t="shared" si="246"/>
        <v>0</v>
      </c>
      <c r="O6048">
        <f t="shared" si="245"/>
        <v>0</v>
      </c>
      <c r="P6048" t="s">
        <v>12693</v>
      </c>
    </row>
    <row r="6049" spans="2:16" x14ac:dyDescent="0.25">
      <c r="B6049" t="s">
        <v>6054</v>
      </c>
      <c r="C6049" s="119" t="s">
        <v>60</v>
      </c>
      <c r="D6049" t="s">
        <v>11537</v>
      </c>
      <c r="E6049" t="s">
        <v>11530</v>
      </c>
      <c r="F6049" t="s">
        <v>11540</v>
      </c>
      <c r="G6049" t="s">
        <v>61</v>
      </c>
      <c r="H6049" t="s">
        <v>2</v>
      </c>
      <c r="I6049" t="s">
        <v>11533</v>
      </c>
      <c r="J6049">
        <v>2017</v>
      </c>
      <c r="K6049">
        <v>3039.18</v>
      </c>
      <c r="L6049">
        <v>147</v>
      </c>
      <c r="M6049">
        <v>1</v>
      </c>
      <c r="N6049">
        <f t="shared" si="246"/>
        <v>0</v>
      </c>
      <c r="O6049">
        <f t="shared" si="245"/>
        <v>0</v>
      </c>
      <c r="P6049" t="s">
        <v>12693</v>
      </c>
    </row>
    <row r="6050" spans="2:16" x14ac:dyDescent="0.25">
      <c r="B6050" t="s">
        <v>6055</v>
      </c>
      <c r="C6050" s="119" t="s">
        <v>60</v>
      </c>
      <c r="D6050" t="s">
        <v>11537</v>
      </c>
      <c r="E6050" t="s">
        <v>11530</v>
      </c>
      <c r="F6050" t="s">
        <v>11540</v>
      </c>
      <c r="G6050" t="s">
        <v>61</v>
      </c>
      <c r="H6050" t="s">
        <v>2</v>
      </c>
      <c r="I6050" t="s">
        <v>11541</v>
      </c>
      <c r="J6050">
        <v>2017</v>
      </c>
      <c r="K6050">
        <v>1148.0999999999999</v>
      </c>
      <c r="L6050">
        <v>35</v>
      </c>
      <c r="M6050">
        <v>1</v>
      </c>
      <c r="N6050">
        <f t="shared" si="246"/>
        <v>0</v>
      </c>
      <c r="O6050">
        <f t="shared" si="245"/>
        <v>0</v>
      </c>
      <c r="P6050" t="s">
        <v>12693</v>
      </c>
    </row>
    <row r="6051" spans="2:16" x14ac:dyDescent="0.25">
      <c r="B6051" t="s">
        <v>6056</v>
      </c>
      <c r="C6051" s="119" t="s">
        <v>60</v>
      </c>
      <c r="D6051" t="s">
        <v>11537</v>
      </c>
      <c r="E6051" t="s">
        <v>11530</v>
      </c>
      <c r="F6051" t="s">
        <v>11540</v>
      </c>
      <c r="G6051" t="s">
        <v>61</v>
      </c>
      <c r="H6051" t="s">
        <v>2</v>
      </c>
      <c r="I6051" t="s">
        <v>11541</v>
      </c>
      <c r="J6051">
        <v>2017</v>
      </c>
      <c r="K6051">
        <v>2264.83</v>
      </c>
      <c r="L6051">
        <v>62</v>
      </c>
      <c r="M6051">
        <v>1</v>
      </c>
      <c r="N6051">
        <f t="shared" si="246"/>
        <v>0</v>
      </c>
      <c r="O6051">
        <f t="shared" si="245"/>
        <v>0</v>
      </c>
      <c r="P6051" t="s">
        <v>12693</v>
      </c>
    </row>
    <row r="6052" spans="2:16" x14ac:dyDescent="0.25">
      <c r="B6052" t="s">
        <v>6057</v>
      </c>
      <c r="C6052" s="119" t="s">
        <v>60</v>
      </c>
      <c r="D6052" t="s">
        <v>11546</v>
      </c>
      <c r="E6052" t="s">
        <v>11530</v>
      </c>
      <c r="F6052" t="s">
        <v>11540</v>
      </c>
      <c r="G6052" t="s">
        <v>61</v>
      </c>
      <c r="H6052" t="s">
        <v>2</v>
      </c>
      <c r="I6052" t="s">
        <v>11541</v>
      </c>
      <c r="J6052">
        <v>2017</v>
      </c>
      <c r="K6052">
        <v>1770.09</v>
      </c>
      <c r="L6052">
        <v>84</v>
      </c>
      <c r="M6052">
        <v>1</v>
      </c>
      <c r="N6052">
        <f t="shared" si="246"/>
        <v>0</v>
      </c>
      <c r="O6052">
        <f t="shared" si="245"/>
        <v>0</v>
      </c>
      <c r="P6052" t="s">
        <v>12693</v>
      </c>
    </row>
    <row r="6053" spans="2:16" x14ac:dyDescent="0.25">
      <c r="B6053" t="s">
        <v>6058</v>
      </c>
      <c r="C6053" s="119" t="s">
        <v>60</v>
      </c>
      <c r="D6053" t="s">
        <v>11537</v>
      </c>
      <c r="E6053" t="s">
        <v>11530</v>
      </c>
      <c r="F6053" t="s">
        <v>11540</v>
      </c>
      <c r="G6053" t="s">
        <v>61</v>
      </c>
      <c r="H6053" t="s">
        <v>2</v>
      </c>
      <c r="I6053" t="s">
        <v>11541</v>
      </c>
      <c r="J6053">
        <v>2017</v>
      </c>
      <c r="K6053">
        <v>1773.67</v>
      </c>
      <c r="L6053">
        <v>112</v>
      </c>
      <c r="M6053">
        <v>1</v>
      </c>
      <c r="N6053">
        <f t="shared" si="246"/>
        <v>0</v>
      </c>
      <c r="O6053">
        <f t="shared" si="245"/>
        <v>0</v>
      </c>
      <c r="P6053" t="s">
        <v>12693</v>
      </c>
    </row>
    <row r="6054" spans="2:16" x14ac:dyDescent="0.25">
      <c r="B6054" t="s">
        <v>6059</v>
      </c>
      <c r="C6054" s="119" t="s">
        <v>60</v>
      </c>
      <c r="D6054" t="s">
        <v>11537</v>
      </c>
      <c r="E6054" t="s">
        <v>11530</v>
      </c>
      <c r="F6054" t="s">
        <v>11540</v>
      </c>
      <c r="G6054" t="s">
        <v>61</v>
      </c>
      <c r="H6054" t="s">
        <v>2</v>
      </c>
      <c r="I6054" t="s">
        <v>11533</v>
      </c>
      <c r="J6054">
        <v>2017</v>
      </c>
      <c r="K6054">
        <v>2222.66</v>
      </c>
      <c r="L6054">
        <v>143</v>
      </c>
      <c r="M6054">
        <v>1</v>
      </c>
      <c r="N6054">
        <f t="shared" si="246"/>
        <v>0</v>
      </c>
      <c r="O6054">
        <f t="shared" si="245"/>
        <v>0</v>
      </c>
      <c r="P6054" t="s">
        <v>12693</v>
      </c>
    </row>
    <row r="6055" spans="2:16" x14ac:dyDescent="0.25">
      <c r="B6055" t="s">
        <v>6060</v>
      </c>
      <c r="C6055" s="119" t="s">
        <v>60</v>
      </c>
      <c r="D6055" t="s">
        <v>11537</v>
      </c>
      <c r="E6055" t="s">
        <v>11530</v>
      </c>
      <c r="F6055" t="s">
        <v>11540</v>
      </c>
      <c r="G6055" t="s">
        <v>61</v>
      </c>
      <c r="H6055" t="s">
        <v>2</v>
      </c>
      <c r="I6055" t="s">
        <v>11541</v>
      </c>
      <c r="J6055">
        <v>2017</v>
      </c>
      <c r="K6055">
        <v>1770.22</v>
      </c>
      <c r="L6055">
        <v>85</v>
      </c>
      <c r="M6055">
        <v>1</v>
      </c>
      <c r="N6055">
        <f t="shared" si="246"/>
        <v>0</v>
      </c>
      <c r="O6055">
        <f t="shared" si="245"/>
        <v>0</v>
      </c>
      <c r="P6055" t="s">
        <v>12693</v>
      </c>
    </row>
    <row r="6056" spans="2:16" x14ac:dyDescent="0.25">
      <c r="B6056" t="s">
        <v>6061</v>
      </c>
      <c r="C6056" s="119" t="s">
        <v>60</v>
      </c>
      <c r="D6056" t="s">
        <v>11537</v>
      </c>
      <c r="E6056" t="s">
        <v>11530</v>
      </c>
      <c r="F6056" t="s">
        <v>11540</v>
      </c>
      <c r="G6056" t="s">
        <v>61</v>
      </c>
      <c r="H6056" t="s">
        <v>2</v>
      </c>
      <c r="I6056" t="s">
        <v>11541</v>
      </c>
      <c r="J6056">
        <v>2017</v>
      </c>
      <c r="K6056">
        <v>1191.56</v>
      </c>
      <c r="L6056">
        <v>84</v>
      </c>
      <c r="M6056">
        <v>1</v>
      </c>
      <c r="N6056">
        <f t="shared" si="246"/>
        <v>0</v>
      </c>
      <c r="O6056">
        <f t="shared" si="245"/>
        <v>0</v>
      </c>
      <c r="P6056" t="s">
        <v>12693</v>
      </c>
    </row>
    <row r="6057" spans="2:16" x14ac:dyDescent="0.25">
      <c r="B6057" t="s">
        <v>6062</v>
      </c>
      <c r="C6057" s="119" t="s">
        <v>60</v>
      </c>
      <c r="D6057" t="s">
        <v>11537</v>
      </c>
      <c r="E6057" t="s">
        <v>11530</v>
      </c>
      <c r="F6057" t="s">
        <v>11540</v>
      </c>
      <c r="G6057" t="s">
        <v>61</v>
      </c>
      <c r="H6057" t="s">
        <v>2</v>
      </c>
      <c r="I6057" t="s">
        <v>11541</v>
      </c>
      <c r="J6057">
        <v>2017</v>
      </c>
      <c r="K6057">
        <v>2264.41</v>
      </c>
      <c r="L6057">
        <v>59</v>
      </c>
      <c r="M6057">
        <v>1</v>
      </c>
      <c r="N6057">
        <f t="shared" si="246"/>
        <v>0</v>
      </c>
      <c r="O6057">
        <f t="shared" si="245"/>
        <v>0</v>
      </c>
      <c r="P6057" t="s">
        <v>12693</v>
      </c>
    </row>
    <row r="6058" spans="2:16" x14ac:dyDescent="0.25">
      <c r="B6058" t="s">
        <v>6063</v>
      </c>
      <c r="C6058" s="119" t="s">
        <v>60</v>
      </c>
      <c r="D6058" t="s">
        <v>11537</v>
      </c>
      <c r="E6058" t="s">
        <v>11530</v>
      </c>
      <c r="F6058" t="s">
        <v>11540</v>
      </c>
      <c r="G6058" t="s">
        <v>61</v>
      </c>
      <c r="H6058" t="s">
        <v>2</v>
      </c>
      <c r="I6058" t="s">
        <v>11541</v>
      </c>
      <c r="J6058">
        <v>2017</v>
      </c>
      <c r="K6058">
        <v>1773.48</v>
      </c>
      <c r="L6058">
        <v>111</v>
      </c>
      <c r="M6058">
        <v>1</v>
      </c>
      <c r="N6058">
        <f t="shared" si="246"/>
        <v>0</v>
      </c>
      <c r="O6058">
        <f t="shared" si="245"/>
        <v>0</v>
      </c>
      <c r="P6058" t="s">
        <v>12693</v>
      </c>
    </row>
    <row r="6059" spans="2:16" x14ac:dyDescent="0.25">
      <c r="B6059" t="s">
        <v>6064</v>
      </c>
      <c r="C6059" s="119" t="s">
        <v>60</v>
      </c>
      <c r="D6059" t="s">
        <v>11542</v>
      </c>
      <c r="E6059" t="s">
        <v>11530</v>
      </c>
      <c r="F6059" t="s">
        <v>11540</v>
      </c>
      <c r="G6059" t="s">
        <v>61</v>
      </c>
      <c r="H6059" t="s">
        <v>2</v>
      </c>
      <c r="I6059" t="s">
        <v>11541</v>
      </c>
      <c r="J6059">
        <v>2017</v>
      </c>
      <c r="K6059">
        <v>1907.69</v>
      </c>
      <c r="L6059">
        <v>140</v>
      </c>
      <c r="M6059">
        <v>1</v>
      </c>
      <c r="N6059">
        <f t="shared" si="246"/>
        <v>0</v>
      </c>
      <c r="O6059">
        <f t="shared" si="245"/>
        <v>0</v>
      </c>
      <c r="P6059" t="s">
        <v>12693</v>
      </c>
    </row>
    <row r="6060" spans="2:16" x14ac:dyDescent="0.25">
      <c r="B6060" t="s">
        <v>6065</v>
      </c>
      <c r="C6060" s="119" t="s">
        <v>60</v>
      </c>
      <c r="D6060" t="s">
        <v>11563</v>
      </c>
      <c r="E6060" t="s">
        <v>11530</v>
      </c>
      <c r="F6060" t="s">
        <v>11540</v>
      </c>
      <c r="G6060" t="s">
        <v>61</v>
      </c>
      <c r="H6060" t="s">
        <v>2</v>
      </c>
      <c r="I6060" t="s">
        <v>11533</v>
      </c>
      <c r="J6060">
        <v>2017</v>
      </c>
      <c r="K6060">
        <v>1908.19</v>
      </c>
      <c r="L6060">
        <v>146</v>
      </c>
      <c r="M6060">
        <v>1</v>
      </c>
      <c r="N6060">
        <f t="shared" si="246"/>
        <v>0</v>
      </c>
      <c r="O6060">
        <f t="shared" si="245"/>
        <v>0</v>
      </c>
      <c r="P6060" t="s">
        <v>12693</v>
      </c>
    </row>
    <row r="6061" spans="2:16" x14ac:dyDescent="0.25">
      <c r="B6061" t="s">
        <v>6066</v>
      </c>
      <c r="C6061" s="119" t="s">
        <v>60</v>
      </c>
      <c r="D6061" t="s">
        <v>11537</v>
      </c>
      <c r="E6061" t="s">
        <v>11530</v>
      </c>
      <c r="F6061" t="s">
        <v>11540</v>
      </c>
      <c r="G6061" t="s">
        <v>61</v>
      </c>
      <c r="H6061" t="s">
        <v>2</v>
      </c>
      <c r="I6061" t="s">
        <v>11541</v>
      </c>
      <c r="J6061">
        <v>2017</v>
      </c>
      <c r="K6061">
        <v>3942.81</v>
      </c>
      <c r="L6061">
        <v>96</v>
      </c>
      <c r="M6061">
        <v>1</v>
      </c>
      <c r="N6061">
        <f t="shared" si="246"/>
        <v>0</v>
      </c>
      <c r="O6061">
        <f t="shared" si="245"/>
        <v>0</v>
      </c>
      <c r="P6061" t="s">
        <v>12693</v>
      </c>
    </row>
    <row r="6062" spans="2:16" x14ac:dyDescent="0.25">
      <c r="B6062" t="s">
        <v>6067</v>
      </c>
      <c r="C6062" s="119" t="s">
        <v>60</v>
      </c>
      <c r="D6062" t="s">
        <v>11537</v>
      </c>
      <c r="E6062" t="s">
        <v>11530</v>
      </c>
      <c r="F6062" t="s">
        <v>11540</v>
      </c>
      <c r="G6062" t="s">
        <v>61</v>
      </c>
      <c r="H6062" t="s">
        <v>2</v>
      </c>
      <c r="I6062" t="s">
        <v>11541</v>
      </c>
      <c r="J6062">
        <v>2017</v>
      </c>
      <c r="K6062">
        <v>2884.33</v>
      </c>
      <c r="L6062">
        <v>92</v>
      </c>
      <c r="M6062">
        <v>1</v>
      </c>
      <c r="N6062">
        <f t="shared" si="246"/>
        <v>0</v>
      </c>
      <c r="O6062">
        <f t="shared" ref="O6062:O6125" si="247">IF(OR(L6062="",L6062&lt;=0),1,0)</f>
        <v>0</v>
      </c>
      <c r="P6062" t="s">
        <v>12693</v>
      </c>
    </row>
    <row r="6063" spans="2:16" x14ac:dyDescent="0.25">
      <c r="B6063" t="s">
        <v>6068</v>
      </c>
      <c r="C6063" s="119" t="s">
        <v>60</v>
      </c>
      <c r="D6063" t="s">
        <v>11537</v>
      </c>
      <c r="E6063" t="s">
        <v>11530</v>
      </c>
      <c r="F6063" t="s">
        <v>11540</v>
      </c>
      <c r="G6063" t="s">
        <v>61</v>
      </c>
      <c r="H6063" t="s">
        <v>2</v>
      </c>
      <c r="I6063" t="s">
        <v>11541</v>
      </c>
      <c r="J6063">
        <v>2017</v>
      </c>
      <c r="K6063">
        <v>2329.96</v>
      </c>
      <c r="L6063">
        <v>80</v>
      </c>
      <c r="M6063">
        <v>1</v>
      </c>
      <c r="N6063">
        <f t="shared" si="246"/>
        <v>0</v>
      </c>
      <c r="O6063">
        <f t="shared" si="247"/>
        <v>0</v>
      </c>
      <c r="P6063" t="s">
        <v>12693</v>
      </c>
    </row>
    <row r="6064" spans="2:16" x14ac:dyDescent="0.25">
      <c r="B6064" t="s">
        <v>6069</v>
      </c>
      <c r="C6064" s="119" t="s">
        <v>60</v>
      </c>
      <c r="D6064" t="s">
        <v>11550</v>
      </c>
      <c r="E6064" t="s">
        <v>11530</v>
      </c>
      <c r="F6064" t="s">
        <v>11540</v>
      </c>
      <c r="G6064" t="s">
        <v>61</v>
      </c>
      <c r="H6064" t="s">
        <v>2</v>
      </c>
      <c r="I6064" t="s">
        <v>11541</v>
      </c>
      <c r="J6064">
        <v>2017</v>
      </c>
      <c r="K6064">
        <v>2262.65</v>
      </c>
      <c r="L6064">
        <v>45</v>
      </c>
      <c r="M6064">
        <v>1</v>
      </c>
      <c r="N6064">
        <f t="shared" si="246"/>
        <v>0</v>
      </c>
      <c r="O6064">
        <f t="shared" si="247"/>
        <v>0</v>
      </c>
      <c r="P6064" t="s">
        <v>12693</v>
      </c>
    </row>
    <row r="6065" spans="2:16" x14ac:dyDescent="0.25">
      <c r="B6065" t="s">
        <v>6070</v>
      </c>
      <c r="C6065" s="119" t="s">
        <v>60</v>
      </c>
      <c r="D6065" t="s">
        <v>11537</v>
      </c>
      <c r="E6065" t="s">
        <v>11530</v>
      </c>
      <c r="F6065" t="s">
        <v>11540</v>
      </c>
      <c r="G6065" t="s">
        <v>61</v>
      </c>
      <c r="H6065" t="s">
        <v>2</v>
      </c>
      <c r="I6065" t="s">
        <v>11541</v>
      </c>
      <c r="J6065">
        <v>2017</v>
      </c>
      <c r="K6065">
        <v>2264.83</v>
      </c>
      <c r="L6065">
        <v>62</v>
      </c>
      <c r="M6065">
        <v>1</v>
      </c>
      <c r="N6065">
        <f t="shared" si="246"/>
        <v>0</v>
      </c>
      <c r="O6065">
        <f t="shared" si="247"/>
        <v>0</v>
      </c>
      <c r="P6065" t="s">
        <v>12693</v>
      </c>
    </row>
    <row r="6066" spans="2:16" x14ac:dyDescent="0.25">
      <c r="B6066" t="s">
        <v>6071</v>
      </c>
      <c r="C6066" s="119" t="s">
        <v>60</v>
      </c>
      <c r="D6066" t="s">
        <v>11550</v>
      </c>
      <c r="E6066" t="s">
        <v>11530</v>
      </c>
      <c r="F6066" t="s">
        <v>11540</v>
      </c>
      <c r="G6066" t="s">
        <v>61</v>
      </c>
      <c r="H6066" t="s">
        <v>2</v>
      </c>
      <c r="I6066" t="s">
        <v>11541</v>
      </c>
      <c r="J6066">
        <v>2017</v>
      </c>
      <c r="K6066">
        <v>1769.65</v>
      </c>
      <c r="L6066">
        <v>81</v>
      </c>
      <c r="M6066">
        <v>1</v>
      </c>
      <c r="N6066">
        <f t="shared" si="246"/>
        <v>0</v>
      </c>
      <c r="O6066">
        <f t="shared" si="247"/>
        <v>0</v>
      </c>
      <c r="P6066" t="s">
        <v>12693</v>
      </c>
    </row>
    <row r="6067" spans="2:16" x14ac:dyDescent="0.25">
      <c r="B6067" t="s">
        <v>6072</v>
      </c>
      <c r="C6067" s="119" t="s">
        <v>60</v>
      </c>
      <c r="D6067" t="s">
        <v>11537</v>
      </c>
      <c r="E6067" t="s">
        <v>11530</v>
      </c>
      <c r="F6067" t="s">
        <v>11540</v>
      </c>
      <c r="G6067" t="s">
        <v>61</v>
      </c>
      <c r="H6067" t="s">
        <v>2</v>
      </c>
      <c r="I6067" t="s">
        <v>11541</v>
      </c>
      <c r="J6067">
        <v>2017</v>
      </c>
      <c r="K6067">
        <v>2896.22</v>
      </c>
      <c r="L6067">
        <v>86</v>
      </c>
      <c r="M6067">
        <v>1</v>
      </c>
      <c r="N6067">
        <f t="shared" si="246"/>
        <v>0</v>
      </c>
      <c r="O6067">
        <f t="shared" si="247"/>
        <v>0</v>
      </c>
      <c r="P6067" t="s">
        <v>12693</v>
      </c>
    </row>
    <row r="6068" spans="2:16" x14ac:dyDescent="0.25">
      <c r="B6068" t="s">
        <v>6073</v>
      </c>
      <c r="C6068" s="119" t="s">
        <v>60</v>
      </c>
      <c r="D6068" t="s">
        <v>11550</v>
      </c>
      <c r="E6068" t="s">
        <v>11530</v>
      </c>
      <c r="F6068" t="s">
        <v>11540</v>
      </c>
      <c r="G6068" t="s">
        <v>61</v>
      </c>
      <c r="H6068" t="s">
        <v>2</v>
      </c>
      <c r="I6068" t="s">
        <v>11541</v>
      </c>
      <c r="J6068">
        <v>2017</v>
      </c>
      <c r="K6068">
        <v>1175.28</v>
      </c>
      <c r="L6068">
        <v>61</v>
      </c>
      <c r="M6068">
        <v>1</v>
      </c>
      <c r="N6068">
        <f t="shared" si="246"/>
        <v>0</v>
      </c>
      <c r="O6068">
        <f t="shared" si="247"/>
        <v>0</v>
      </c>
      <c r="P6068" t="s">
        <v>12693</v>
      </c>
    </row>
    <row r="6069" spans="2:16" x14ac:dyDescent="0.25">
      <c r="B6069" t="s">
        <v>6074</v>
      </c>
      <c r="C6069" s="119" t="s">
        <v>60</v>
      </c>
      <c r="D6069" t="s">
        <v>11550</v>
      </c>
      <c r="E6069" t="s">
        <v>11530</v>
      </c>
      <c r="F6069" t="s">
        <v>11540</v>
      </c>
      <c r="G6069" t="s">
        <v>61</v>
      </c>
      <c r="H6069" t="s">
        <v>2</v>
      </c>
      <c r="I6069" t="s">
        <v>11541</v>
      </c>
      <c r="J6069">
        <v>2017</v>
      </c>
      <c r="K6069">
        <v>2943.17</v>
      </c>
      <c r="L6069">
        <v>94</v>
      </c>
      <c r="M6069">
        <v>1</v>
      </c>
      <c r="N6069">
        <f t="shared" si="246"/>
        <v>0</v>
      </c>
      <c r="O6069">
        <f t="shared" si="247"/>
        <v>0</v>
      </c>
      <c r="P6069" t="s">
        <v>12693</v>
      </c>
    </row>
    <row r="6070" spans="2:16" x14ac:dyDescent="0.25">
      <c r="B6070" t="s">
        <v>6075</v>
      </c>
      <c r="C6070" s="119" t="s">
        <v>60</v>
      </c>
      <c r="D6070" t="s">
        <v>11537</v>
      </c>
      <c r="E6070" t="s">
        <v>11530</v>
      </c>
      <c r="F6070" t="s">
        <v>11540</v>
      </c>
      <c r="G6070" t="s">
        <v>61</v>
      </c>
      <c r="H6070" t="s">
        <v>2</v>
      </c>
      <c r="I6070" t="s">
        <v>11541</v>
      </c>
      <c r="J6070">
        <v>2017</v>
      </c>
      <c r="K6070">
        <v>2311.0500000000002</v>
      </c>
      <c r="L6070">
        <v>59</v>
      </c>
      <c r="M6070">
        <v>1</v>
      </c>
      <c r="N6070">
        <f t="shared" si="246"/>
        <v>0</v>
      </c>
      <c r="O6070">
        <f t="shared" si="247"/>
        <v>0</v>
      </c>
      <c r="P6070" t="s">
        <v>12693</v>
      </c>
    </row>
    <row r="6071" spans="2:16" x14ac:dyDescent="0.25">
      <c r="B6071" t="s">
        <v>6076</v>
      </c>
      <c r="C6071" s="119" t="s">
        <v>60</v>
      </c>
      <c r="D6071" t="s">
        <v>11546</v>
      </c>
      <c r="E6071" t="s">
        <v>11530</v>
      </c>
      <c r="F6071" t="s">
        <v>11540</v>
      </c>
      <c r="G6071" t="s">
        <v>61</v>
      </c>
      <c r="H6071" t="s">
        <v>2</v>
      </c>
      <c r="I6071" t="s">
        <v>11533</v>
      </c>
      <c r="J6071">
        <v>2017</v>
      </c>
      <c r="K6071">
        <v>2917.71</v>
      </c>
      <c r="L6071">
        <v>134</v>
      </c>
      <c r="M6071">
        <v>1</v>
      </c>
      <c r="N6071">
        <f t="shared" si="246"/>
        <v>0</v>
      </c>
      <c r="O6071">
        <f t="shared" si="247"/>
        <v>0</v>
      </c>
      <c r="P6071" t="s">
        <v>12693</v>
      </c>
    </row>
    <row r="6072" spans="2:16" x14ac:dyDescent="0.25">
      <c r="B6072" t="s">
        <v>6077</v>
      </c>
      <c r="C6072" s="119" t="s">
        <v>60</v>
      </c>
      <c r="D6072" t="s">
        <v>11537</v>
      </c>
      <c r="E6072" t="s">
        <v>11530</v>
      </c>
      <c r="F6072" t="s">
        <v>11540</v>
      </c>
      <c r="G6072" t="s">
        <v>61</v>
      </c>
      <c r="H6072" t="s">
        <v>2</v>
      </c>
      <c r="I6072" t="s">
        <v>11541</v>
      </c>
      <c r="J6072">
        <v>2017</v>
      </c>
      <c r="K6072">
        <v>1174.25</v>
      </c>
      <c r="L6072">
        <v>53</v>
      </c>
      <c r="M6072">
        <v>1</v>
      </c>
      <c r="N6072">
        <f t="shared" si="246"/>
        <v>0</v>
      </c>
      <c r="O6072">
        <f t="shared" si="247"/>
        <v>0</v>
      </c>
      <c r="P6072" t="s">
        <v>12693</v>
      </c>
    </row>
    <row r="6073" spans="2:16" x14ac:dyDescent="0.25">
      <c r="B6073" t="s">
        <v>6078</v>
      </c>
      <c r="C6073" s="119" t="s">
        <v>60</v>
      </c>
      <c r="D6073" t="s">
        <v>11537</v>
      </c>
      <c r="E6073" t="s">
        <v>11530</v>
      </c>
      <c r="F6073" t="s">
        <v>11540</v>
      </c>
      <c r="G6073" t="s">
        <v>61</v>
      </c>
      <c r="H6073" t="s">
        <v>2</v>
      </c>
      <c r="I6073" t="s">
        <v>11541</v>
      </c>
      <c r="J6073">
        <v>2017</v>
      </c>
      <c r="K6073">
        <v>2943.42</v>
      </c>
      <c r="L6073">
        <v>96</v>
      </c>
      <c r="M6073">
        <v>1</v>
      </c>
      <c r="N6073">
        <f t="shared" si="246"/>
        <v>0</v>
      </c>
      <c r="O6073">
        <f t="shared" si="247"/>
        <v>0</v>
      </c>
      <c r="P6073" t="s">
        <v>12693</v>
      </c>
    </row>
    <row r="6074" spans="2:16" x14ac:dyDescent="0.25">
      <c r="B6074" t="s">
        <v>6079</v>
      </c>
      <c r="C6074" s="119" t="s">
        <v>60</v>
      </c>
      <c r="D6074" t="s">
        <v>11537</v>
      </c>
      <c r="E6074" t="s">
        <v>11530</v>
      </c>
      <c r="F6074" t="s">
        <v>11540</v>
      </c>
      <c r="G6074" t="s">
        <v>61</v>
      </c>
      <c r="H6074" t="s">
        <v>2</v>
      </c>
      <c r="I6074" t="s">
        <v>11541</v>
      </c>
      <c r="J6074">
        <v>2017</v>
      </c>
      <c r="K6074">
        <v>1082.51</v>
      </c>
      <c r="L6074">
        <v>43</v>
      </c>
      <c r="M6074">
        <v>1</v>
      </c>
      <c r="N6074">
        <f t="shared" si="246"/>
        <v>0</v>
      </c>
      <c r="O6074">
        <f t="shared" si="247"/>
        <v>0</v>
      </c>
      <c r="P6074" t="s">
        <v>12693</v>
      </c>
    </row>
    <row r="6075" spans="2:16" x14ac:dyDescent="0.25">
      <c r="B6075" t="s">
        <v>6080</v>
      </c>
      <c r="C6075" s="119" t="s">
        <v>60</v>
      </c>
      <c r="D6075" t="s">
        <v>11537</v>
      </c>
      <c r="E6075" t="s">
        <v>11530</v>
      </c>
      <c r="F6075" t="s">
        <v>11540</v>
      </c>
      <c r="G6075" t="s">
        <v>61</v>
      </c>
      <c r="H6075" t="s">
        <v>2</v>
      </c>
      <c r="I6075" t="s">
        <v>11541</v>
      </c>
      <c r="J6075">
        <v>2017</v>
      </c>
      <c r="K6075">
        <v>1805.47</v>
      </c>
      <c r="L6075">
        <v>81</v>
      </c>
      <c r="M6075">
        <v>1</v>
      </c>
      <c r="N6075">
        <f t="shared" si="246"/>
        <v>0</v>
      </c>
      <c r="O6075">
        <f t="shared" si="247"/>
        <v>0</v>
      </c>
      <c r="P6075" t="s">
        <v>12693</v>
      </c>
    </row>
    <row r="6076" spans="2:16" x14ac:dyDescent="0.25">
      <c r="B6076" t="s">
        <v>6081</v>
      </c>
      <c r="C6076" s="119" t="s">
        <v>60</v>
      </c>
      <c r="D6076" t="s">
        <v>11537</v>
      </c>
      <c r="E6076" t="s">
        <v>11530</v>
      </c>
      <c r="F6076" t="s">
        <v>11540</v>
      </c>
      <c r="G6076" t="s">
        <v>61</v>
      </c>
      <c r="H6076" t="s">
        <v>2</v>
      </c>
      <c r="I6076" t="s">
        <v>11541</v>
      </c>
      <c r="J6076">
        <v>2017</v>
      </c>
      <c r="K6076">
        <v>1349.53</v>
      </c>
      <c r="L6076">
        <v>75</v>
      </c>
      <c r="M6076">
        <v>1</v>
      </c>
      <c r="N6076">
        <f t="shared" si="246"/>
        <v>0</v>
      </c>
      <c r="O6076">
        <f t="shared" si="247"/>
        <v>0</v>
      </c>
      <c r="P6076" t="s">
        <v>12693</v>
      </c>
    </row>
    <row r="6077" spans="2:16" x14ac:dyDescent="0.25">
      <c r="B6077" t="s">
        <v>6082</v>
      </c>
      <c r="C6077" s="119" t="s">
        <v>60</v>
      </c>
      <c r="D6077" t="s">
        <v>11537</v>
      </c>
      <c r="E6077" t="s">
        <v>11530</v>
      </c>
      <c r="F6077" t="s">
        <v>11540</v>
      </c>
      <c r="G6077" t="s">
        <v>61</v>
      </c>
      <c r="H6077" t="s">
        <v>2</v>
      </c>
      <c r="I6077" t="s">
        <v>11541</v>
      </c>
      <c r="J6077">
        <v>2017</v>
      </c>
      <c r="K6077">
        <v>1175.1400000000001</v>
      </c>
      <c r="L6077">
        <v>60</v>
      </c>
      <c r="M6077">
        <v>1</v>
      </c>
      <c r="N6077">
        <f t="shared" si="246"/>
        <v>0</v>
      </c>
      <c r="O6077">
        <f t="shared" si="247"/>
        <v>0</v>
      </c>
      <c r="P6077" t="s">
        <v>12693</v>
      </c>
    </row>
    <row r="6078" spans="2:16" x14ac:dyDescent="0.25">
      <c r="B6078" t="s">
        <v>6083</v>
      </c>
      <c r="C6078" s="119" t="s">
        <v>60</v>
      </c>
      <c r="D6078" t="s">
        <v>11546</v>
      </c>
      <c r="E6078" t="s">
        <v>11530</v>
      </c>
      <c r="F6078" t="s">
        <v>11540</v>
      </c>
      <c r="G6078" t="s">
        <v>61</v>
      </c>
      <c r="H6078" t="s">
        <v>2</v>
      </c>
      <c r="I6078" t="s">
        <v>11541</v>
      </c>
      <c r="J6078">
        <v>2017</v>
      </c>
      <c r="K6078">
        <v>2842.67</v>
      </c>
      <c r="L6078">
        <v>61</v>
      </c>
      <c r="M6078">
        <v>1</v>
      </c>
      <c r="N6078">
        <f t="shared" si="246"/>
        <v>0</v>
      </c>
      <c r="O6078">
        <f t="shared" si="247"/>
        <v>0</v>
      </c>
      <c r="P6078" t="s">
        <v>12693</v>
      </c>
    </row>
    <row r="6079" spans="2:16" x14ac:dyDescent="0.25">
      <c r="B6079" t="s">
        <v>6084</v>
      </c>
      <c r="C6079" s="119" t="s">
        <v>60</v>
      </c>
      <c r="D6079" t="s">
        <v>11539</v>
      </c>
      <c r="E6079" t="s">
        <v>11530</v>
      </c>
      <c r="F6079" t="s">
        <v>11540</v>
      </c>
      <c r="G6079" t="s">
        <v>61</v>
      </c>
      <c r="H6079" t="s">
        <v>2</v>
      </c>
      <c r="I6079" t="s">
        <v>11541</v>
      </c>
      <c r="J6079">
        <v>2017</v>
      </c>
      <c r="K6079">
        <v>2306.94</v>
      </c>
      <c r="L6079">
        <v>27</v>
      </c>
      <c r="M6079">
        <v>1</v>
      </c>
      <c r="N6079">
        <f t="shared" si="246"/>
        <v>0</v>
      </c>
      <c r="O6079">
        <f t="shared" si="247"/>
        <v>0</v>
      </c>
      <c r="P6079" t="s">
        <v>12693</v>
      </c>
    </row>
    <row r="6080" spans="2:16" x14ac:dyDescent="0.25">
      <c r="B6080" t="s">
        <v>6085</v>
      </c>
      <c r="C6080" s="119" t="s">
        <v>60</v>
      </c>
      <c r="D6080" t="s">
        <v>11537</v>
      </c>
      <c r="E6080" t="s">
        <v>11530</v>
      </c>
      <c r="F6080" t="s">
        <v>11540</v>
      </c>
      <c r="G6080" t="s">
        <v>61</v>
      </c>
      <c r="H6080" t="s">
        <v>2</v>
      </c>
      <c r="I6080" t="s">
        <v>11541</v>
      </c>
      <c r="J6080">
        <v>2017</v>
      </c>
      <c r="K6080">
        <v>1172.57</v>
      </c>
      <c r="L6080">
        <v>40</v>
      </c>
      <c r="M6080">
        <v>1</v>
      </c>
      <c r="N6080">
        <f t="shared" si="246"/>
        <v>0</v>
      </c>
      <c r="O6080">
        <f t="shared" si="247"/>
        <v>0</v>
      </c>
      <c r="P6080" t="s">
        <v>12693</v>
      </c>
    </row>
    <row r="6081" spans="2:16" x14ac:dyDescent="0.25">
      <c r="B6081" t="s">
        <v>6086</v>
      </c>
      <c r="C6081" s="119" t="s">
        <v>60</v>
      </c>
      <c r="D6081" t="s">
        <v>11546</v>
      </c>
      <c r="E6081" t="s">
        <v>11530</v>
      </c>
      <c r="F6081" t="s">
        <v>11540</v>
      </c>
      <c r="G6081" t="s">
        <v>61</v>
      </c>
      <c r="H6081" t="s">
        <v>2</v>
      </c>
      <c r="I6081" t="s">
        <v>11541</v>
      </c>
      <c r="J6081">
        <v>2017</v>
      </c>
      <c r="K6081">
        <v>2311.44</v>
      </c>
      <c r="L6081">
        <v>62</v>
      </c>
      <c r="M6081">
        <v>1</v>
      </c>
      <c r="N6081">
        <f t="shared" si="246"/>
        <v>0</v>
      </c>
      <c r="O6081">
        <f t="shared" si="247"/>
        <v>0</v>
      </c>
      <c r="P6081" t="s">
        <v>12693</v>
      </c>
    </row>
    <row r="6082" spans="2:16" x14ac:dyDescent="0.25">
      <c r="B6082" t="s">
        <v>6087</v>
      </c>
      <c r="C6082" s="119" t="s">
        <v>60</v>
      </c>
      <c r="D6082" t="s">
        <v>11550</v>
      </c>
      <c r="E6082" t="s">
        <v>11530</v>
      </c>
      <c r="F6082" t="s">
        <v>11540</v>
      </c>
      <c r="G6082" t="s">
        <v>61</v>
      </c>
      <c r="H6082" t="s">
        <v>2</v>
      </c>
      <c r="I6082" t="s">
        <v>11541</v>
      </c>
      <c r="J6082">
        <v>2017</v>
      </c>
      <c r="K6082">
        <v>2836.18</v>
      </c>
      <c r="L6082">
        <v>105</v>
      </c>
      <c r="M6082">
        <v>1</v>
      </c>
      <c r="N6082">
        <f t="shared" si="246"/>
        <v>0</v>
      </c>
      <c r="O6082">
        <f t="shared" si="247"/>
        <v>0</v>
      </c>
      <c r="P6082" t="s">
        <v>12693</v>
      </c>
    </row>
    <row r="6083" spans="2:16" x14ac:dyDescent="0.25">
      <c r="B6083" t="s">
        <v>6088</v>
      </c>
      <c r="C6083" s="119" t="s">
        <v>60</v>
      </c>
      <c r="D6083" t="s">
        <v>11550</v>
      </c>
      <c r="E6083" t="s">
        <v>11530</v>
      </c>
      <c r="F6083" t="s">
        <v>11540</v>
      </c>
      <c r="G6083" t="s">
        <v>61</v>
      </c>
      <c r="H6083" t="s">
        <v>2</v>
      </c>
      <c r="I6083" t="s">
        <v>11541</v>
      </c>
      <c r="J6083">
        <v>2017</v>
      </c>
      <c r="K6083">
        <v>2947.87</v>
      </c>
      <c r="L6083">
        <v>36</v>
      </c>
      <c r="M6083">
        <v>1</v>
      </c>
      <c r="N6083">
        <f t="shared" si="246"/>
        <v>0</v>
      </c>
      <c r="O6083">
        <f t="shared" si="247"/>
        <v>0</v>
      </c>
      <c r="P6083" t="s">
        <v>12693</v>
      </c>
    </row>
    <row r="6084" spans="2:16" x14ac:dyDescent="0.25">
      <c r="B6084" t="s">
        <v>6089</v>
      </c>
      <c r="C6084" s="119" t="s">
        <v>60</v>
      </c>
      <c r="D6084" t="s">
        <v>11546</v>
      </c>
      <c r="E6084" t="s">
        <v>11530</v>
      </c>
      <c r="F6084" t="s">
        <v>11540</v>
      </c>
      <c r="G6084" t="s">
        <v>61</v>
      </c>
      <c r="H6084" t="s">
        <v>2</v>
      </c>
      <c r="I6084" t="s">
        <v>11541</v>
      </c>
      <c r="J6084">
        <v>2017</v>
      </c>
      <c r="K6084">
        <v>2940.48</v>
      </c>
      <c r="L6084">
        <v>73</v>
      </c>
      <c r="M6084">
        <v>1</v>
      </c>
      <c r="N6084">
        <f t="shared" si="246"/>
        <v>0</v>
      </c>
      <c r="O6084">
        <f t="shared" si="247"/>
        <v>0</v>
      </c>
      <c r="P6084" t="s">
        <v>12693</v>
      </c>
    </row>
    <row r="6085" spans="2:16" x14ac:dyDescent="0.25">
      <c r="B6085" t="s">
        <v>6090</v>
      </c>
      <c r="C6085" s="119" t="s">
        <v>60</v>
      </c>
      <c r="D6085" t="s">
        <v>11537</v>
      </c>
      <c r="E6085" t="s">
        <v>11530</v>
      </c>
      <c r="F6085" t="s">
        <v>11540</v>
      </c>
      <c r="G6085" t="s">
        <v>61</v>
      </c>
      <c r="H6085" t="s">
        <v>2</v>
      </c>
      <c r="I6085" t="s">
        <v>11541</v>
      </c>
      <c r="J6085">
        <v>2017</v>
      </c>
      <c r="K6085">
        <v>1179.33</v>
      </c>
      <c r="L6085">
        <v>55</v>
      </c>
      <c r="M6085">
        <v>1</v>
      </c>
      <c r="N6085">
        <f t="shared" si="246"/>
        <v>0</v>
      </c>
      <c r="O6085">
        <f t="shared" si="247"/>
        <v>0</v>
      </c>
      <c r="P6085" t="s">
        <v>12693</v>
      </c>
    </row>
    <row r="6086" spans="2:16" x14ac:dyDescent="0.25">
      <c r="B6086" t="s">
        <v>6091</v>
      </c>
      <c r="C6086" s="119" t="s">
        <v>60</v>
      </c>
      <c r="D6086" t="s">
        <v>11537</v>
      </c>
      <c r="E6086" t="s">
        <v>11530</v>
      </c>
      <c r="F6086" t="s">
        <v>11540</v>
      </c>
      <c r="G6086" t="s">
        <v>61</v>
      </c>
      <c r="H6086" t="s">
        <v>2</v>
      </c>
      <c r="I6086" t="s">
        <v>11541</v>
      </c>
      <c r="J6086">
        <v>2017</v>
      </c>
      <c r="K6086">
        <v>1173.3599999999999</v>
      </c>
      <c r="L6086">
        <v>46</v>
      </c>
      <c r="M6086">
        <v>1</v>
      </c>
      <c r="N6086">
        <f t="shared" si="246"/>
        <v>0</v>
      </c>
      <c r="O6086">
        <f t="shared" si="247"/>
        <v>0</v>
      </c>
      <c r="P6086" t="s">
        <v>12693</v>
      </c>
    </row>
    <row r="6087" spans="2:16" x14ac:dyDescent="0.25">
      <c r="B6087" t="s">
        <v>6092</v>
      </c>
      <c r="C6087" s="119" t="s">
        <v>60</v>
      </c>
      <c r="D6087" t="s">
        <v>11537</v>
      </c>
      <c r="E6087" t="s">
        <v>11530</v>
      </c>
      <c r="F6087" t="s">
        <v>11540</v>
      </c>
      <c r="G6087" t="s">
        <v>61</v>
      </c>
      <c r="H6087" t="s">
        <v>2</v>
      </c>
      <c r="I6087" t="s">
        <v>11541</v>
      </c>
      <c r="J6087">
        <v>2017</v>
      </c>
      <c r="K6087">
        <v>2939.84</v>
      </c>
      <c r="L6087">
        <v>68</v>
      </c>
      <c r="M6087">
        <v>1</v>
      </c>
      <c r="N6087">
        <f t="shared" si="246"/>
        <v>0</v>
      </c>
      <c r="O6087">
        <f t="shared" si="247"/>
        <v>0</v>
      </c>
      <c r="P6087" t="s">
        <v>12693</v>
      </c>
    </row>
    <row r="6088" spans="2:16" x14ac:dyDescent="0.25">
      <c r="B6088" t="s">
        <v>6093</v>
      </c>
      <c r="C6088" s="119" t="s">
        <v>60</v>
      </c>
      <c r="D6088" t="s">
        <v>11537</v>
      </c>
      <c r="E6088" t="s">
        <v>11530</v>
      </c>
      <c r="F6088" t="s">
        <v>11540</v>
      </c>
      <c r="G6088" t="s">
        <v>61</v>
      </c>
      <c r="H6088" t="s">
        <v>2</v>
      </c>
      <c r="I6088" t="s">
        <v>11541</v>
      </c>
      <c r="J6088">
        <v>2017</v>
      </c>
      <c r="K6088">
        <v>1178.25</v>
      </c>
      <c r="L6088">
        <v>43</v>
      </c>
      <c r="M6088">
        <v>1</v>
      </c>
      <c r="N6088">
        <f t="shared" si="246"/>
        <v>0</v>
      </c>
      <c r="O6088">
        <f t="shared" si="247"/>
        <v>0</v>
      </c>
      <c r="P6088" t="s">
        <v>12693</v>
      </c>
    </row>
    <row r="6089" spans="2:16" x14ac:dyDescent="0.25">
      <c r="B6089" t="s">
        <v>6094</v>
      </c>
      <c r="C6089" s="119" t="s">
        <v>60</v>
      </c>
      <c r="D6089" t="s">
        <v>11537</v>
      </c>
      <c r="E6089" t="s">
        <v>11530</v>
      </c>
      <c r="F6089" t="s">
        <v>11540</v>
      </c>
      <c r="G6089" t="s">
        <v>61</v>
      </c>
      <c r="H6089" t="s">
        <v>2</v>
      </c>
      <c r="I6089" t="s">
        <v>11541</v>
      </c>
      <c r="J6089">
        <v>2017</v>
      </c>
      <c r="K6089">
        <v>2568.4699999999998</v>
      </c>
      <c r="L6089">
        <v>44</v>
      </c>
      <c r="M6089">
        <v>1</v>
      </c>
      <c r="N6089">
        <f t="shared" si="246"/>
        <v>0</v>
      </c>
      <c r="O6089">
        <f t="shared" si="247"/>
        <v>0</v>
      </c>
      <c r="P6089" t="s">
        <v>12693</v>
      </c>
    </row>
    <row r="6090" spans="2:16" x14ac:dyDescent="0.25">
      <c r="B6090" t="s">
        <v>6095</v>
      </c>
      <c r="C6090" s="119" t="s">
        <v>60</v>
      </c>
      <c r="D6090" t="s">
        <v>11537</v>
      </c>
      <c r="E6090" t="s">
        <v>11530</v>
      </c>
      <c r="F6090" t="s">
        <v>11540</v>
      </c>
      <c r="G6090" t="s">
        <v>61</v>
      </c>
      <c r="H6090" t="s">
        <v>2</v>
      </c>
      <c r="I6090" t="s">
        <v>11541</v>
      </c>
      <c r="J6090">
        <v>2017</v>
      </c>
      <c r="K6090">
        <v>2322.2199999999998</v>
      </c>
      <c r="L6090">
        <v>65</v>
      </c>
      <c r="M6090">
        <v>1</v>
      </c>
      <c r="N6090">
        <f t="shared" si="246"/>
        <v>0</v>
      </c>
      <c r="O6090">
        <f t="shared" si="247"/>
        <v>0</v>
      </c>
      <c r="P6090" t="s">
        <v>12691</v>
      </c>
    </row>
    <row r="6091" spans="2:16" x14ac:dyDescent="0.25">
      <c r="B6091" t="s">
        <v>6096</v>
      </c>
      <c r="C6091" s="119" t="s">
        <v>60</v>
      </c>
      <c r="D6091" t="s">
        <v>11537</v>
      </c>
      <c r="E6091" t="s">
        <v>11530</v>
      </c>
      <c r="F6091" t="s">
        <v>11540</v>
      </c>
      <c r="G6091" t="s">
        <v>61</v>
      </c>
      <c r="H6091" t="s">
        <v>2</v>
      </c>
      <c r="I6091" t="s">
        <v>11541</v>
      </c>
      <c r="J6091">
        <v>2017</v>
      </c>
      <c r="K6091">
        <v>2319.9299999999998</v>
      </c>
      <c r="L6091">
        <v>47</v>
      </c>
      <c r="M6091">
        <v>1</v>
      </c>
      <c r="N6091">
        <f t="shared" ref="N6091:N6154" si="248">IF(K6091&lt;100,1,0)</f>
        <v>0</v>
      </c>
      <c r="O6091">
        <f t="shared" si="247"/>
        <v>0</v>
      </c>
      <c r="P6091" t="s">
        <v>12693</v>
      </c>
    </row>
    <row r="6092" spans="2:16" x14ac:dyDescent="0.25">
      <c r="B6092" t="s">
        <v>6097</v>
      </c>
      <c r="C6092" s="119" t="s">
        <v>60</v>
      </c>
      <c r="D6092" t="s">
        <v>11537</v>
      </c>
      <c r="E6092" t="s">
        <v>11530</v>
      </c>
      <c r="F6092" t="s">
        <v>11540</v>
      </c>
      <c r="G6092" t="s">
        <v>61</v>
      </c>
      <c r="H6092" t="s">
        <v>2</v>
      </c>
      <c r="I6092" t="s">
        <v>11541</v>
      </c>
      <c r="J6092">
        <v>2017</v>
      </c>
      <c r="K6092">
        <v>1812.98</v>
      </c>
      <c r="L6092">
        <v>70</v>
      </c>
      <c r="M6092">
        <v>1</v>
      </c>
      <c r="N6092">
        <f t="shared" si="248"/>
        <v>0</v>
      </c>
      <c r="O6092">
        <f t="shared" si="247"/>
        <v>0</v>
      </c>
      <c r="P6092" t="s">
        <v>12693</v>
      </c>
    </row>
    <row r="6093" spans="2:16" x14ac:dyDescent="0.25">
      <c r="B6093" t="s">
        <v>6098</v>
      </c>
      <c r="C6093" s="119" t="s">
        <v>60</v>
      </c>
      <c r="D6093" t="s">
        <v>11537</v>
      </c>
      <c r="E6093" t="s">
        <v>11530</v>
      </c>
      <c r="F6093" t="s">
        <v>11540</v>
      </c>
      <c r="G6093" t="s">
        <v>61</v>
      </c>
      <c r="H6093" t="s">
        <v>2</v>
      </c>
      <c r="I6093" t="s">
        <v>11541</v>
      </c>
      <c r="J6093">
        <v>2017</v>
      </c>
      <c r="K6093">
        <v>1814.47</v>
      </c>
      <c r="L6093">
        <v>88</v>
      </c>
      <c r="M6093">
        <v>1</v>
      </c>
      <c r="N6093">
        <f t="shared" si="248"/>
        <v>0</v>
      </c>
      <c r="O6093">
        <f t="shared" si="247"/>
        <v>0</v>
      </c>
      <c r="P6093" t="s">
        <v>12693</v>
      </c>
    </row>
    <row r="6094" spans="2:16" x14ac:dyDescent="0.25">
      <c r="B6094" t="s">
        <v>6099</v>
      </c>
      <c r="C6094" s="119" t="s">
        <v>60</v>
      </c>
      <c r="D6094" t="s">
        <v>11537</v>
      </c>
      <c r="E6094" t="s">
        <v>11530</v>
      </c>
      <c r="F6094" t="s">
        <v>11540</v>
      </c>
      <c r="G6094" t="s">
        <v>61</v>
      </c>
      <c r="H6094" t="s">
        <v>2</v>
      </c>
      <c r="I6094" t="s">
        <v>11541</v>
      </c>
      <c r="J6094">
        <v>2017</v>
      </c>
      <c r="K6094">
        <v>1177.0999999999999</v>
      </c>
      <c r="L6094">
        <v>34</v>
      </c>
      <c r="M6094">
        <v>1</v>
      </c>
      <c r="N6094">
        <f t="shared" si="248"/>
        <v>0</v>
      </c>
      <c r="O6094">
        <f t="shared" si="247"/>
        <v>0</v>
      </c>
      <c r="P6094" t="s">
        <v>12693</v>
      </c>
    </row>
    <row r="6095" spans="2:16" x14ac:dyDescent="0.25">
      <c r="B6095" t="s">
        <v>6100</v>
      </c>
      <c r="C6095" s="119" t="s">
        <v>60</v>
      </c>
      <c r="D6095" t="s">
        <v>11537</v>
      </c>
      <c r="E6095" t="s">
        <v>11530</v>
      </c>
      <c r="F6095" t="s">
        <v>11540</v>
      </c>
      <c r="G6095" t="s">
        <v>61</v>
      </c>
      <c r="H6095" t="s">
        <v>2</v>
      </c>
      <c r="I6095" t="s">
        <v>11541</v>
      </c>
      <c r="J6095">
        <v>2017</v>
      </c>
      <c r="K6095">
        <v>2320.3000000000002</v>
      </c>
      <c r="L6095">
        <v>50</v>
      </c>
      <c r="M6095">
        <v>1</v>
      </c>
      <c r="N6095">
        <f t="shared" si="248"/>
        <v>0</v>
      </c>
      <c r="O6095">
        <f t="shared" si="247"/>
        <v>0</v>
      </c>
      <c r="P6095" t="s">
        <v>12693</v>
      </c>
    </row>
    <row r="6096" spans="2:16" x14ac:dyDescent="0.25">
      <c r="B6096" t="s">
        <v>6101</v>
      </c>
      <c r="C6096" s="119" t="s">
        <v>60</v>
      </c>
      <c r="D6096" t="s">
        <v>11537</v>
      </c>
      <c r="E6096" t="s">
        <v>11530</v>
      </c>
      <c r="F6096" t="s">
        <v>11540</v>
      </c>
      <c r="G6096" t="s">
        <v>61</v>
      </c>
      <c r="H6096" t="s">
        <v>2</v>
      </c>
      <c r="I6096" t="s">
        <v>11541</v>
      </c>
      <c r="J6096">
        <v>2017</v>
      </c>
      <c r="K6096">
        <v>2363.29</v>
      </c>
      <c r="L6096">
        <v>86</v>
      </c>
      <c r="M6096">
        <v>1</v>
      </c>
      <c r="N6096">
        <f t="shared" si="248"/>
        <v>0</v>
      </c>
      <c r="O6096">
        <f t="shared" si="247"/>
        <v>0</v>
      </c>
      <c r="P6096" t="s">
        <v>12693</v>
      </c>
    </row>
    <row r="6097" spans="2:16" x14ac:dyDescent="0.25">
      <c r="B6097" t="s">
        <v>6102</v>
      </c>
      <c r="C6097" s="119" t="s">
        <v>60</v>
      </c>
      <c r="D6097" t="s">
        <v>11537</v>
      </c>
      <c r="E6097" t="s">
        <v>11530</v>
      </c>
      <c r="F6097" t="s">
        <v>11540</v>
      </c>
      <c r="G6097" t="s">
        <v>61</v>
      </c>
      <c r="H6097" t="s">
        <v>2</v>
      </c>
      <c r="I6097" t="s">
        <v>11541</v>
      </c>
      <c r="J6097">
        <v>2017</v>
      </c>
      <c r="K6097">
        <v>1172.98</v>
      </c>
      <c r="L6097">
        <v>43</v>
      </c>
      <c r="M6097">
        <v>1</v>
      </c>
      <c r="N6097">
        <f t="shared" si="248"/>
        <v>0</v>
      </c>
      <c r="O6097">
        <f t="shared" si="247"/>
        <v>0</v>
      </c>
      <c r="P6097" t="s">
        <v>12693</v>
      </c>
    </row>
    <row r="6098" spans="2:16" x14ac:dyDescent="0.25">
      <c r="B6098" t="s">
        <v>6103</v>
      </c>
      <c r="C6098" s="119" t="s">
        <v>60</v>
      </c>
      <c r="D6098" t="s">
        <v>11550</v>
      </c>
      <c r="E6098" t="s">
        <v>11530</v>
      </c>
      <c r="F6098" t="s">
        <v>11540</v>
      </c>
      <c r="G6098" t="s">
        <v>61</v>
      </c>
      <c r="H6098" t="s">
        <v>2</v>
      </c>
      <c r="I6098" t="s">
        <v>11541</v>
      </c>
      <c r="J6098">
        <v>2017</v>
      </c>
      <c r="K6098">
        <v>2939.59</v>
      </c>
      <c r="L6098">
        <v>66</v>
      </c>
      <c r="M6098">
        <v>1</v>
      </c>
      <c r="N6098">
        <f t="shared" si="248"/>
        <v>0</v>
      </c>
      <c r="O6098">
        <f t="shared" si="247"/>
        <v>0</v>
      </c>
      <c r="P6098" t="s">
        <v>12693</v>
      </c>
    </row>
    <row r="6099" spans="2:16" x14ac:dyDescent="0.25">
      <c r="B6099" t="s">
        <v>6104</v>
      </c>
      <c r="C6099" s="119" t="s">
        <v>60</v>
      </c>
      <c r="D6099" t="s">
        <v>11537</v>
      </c>
      <c r="E6099" t="s">
        <v>11530</v>
      </c>
      <c r="F6099" t="s">
        <v>11540</v>
      </c>
      <c r="G6099" t="s">
        <v>61</v>
      </c>
      <c r="H6099" t="s">
        <v>2</v>
      </c>
      <c r="I6099" t="s">
        <v>11541</v>
      </c>
      <c r="J6099">
        <v>2017</v>
      </c>
      <c r="K6099">
        <v>2941.64</v>
      </c>
      <c r="L6099">
        <v>82</v>
      </c>
      <c r="M6099">
        <v>1</v>
      </c>
      <c r="N6099">
        <f t="shared" si="248"/>
        <v>0</v>
      </c>
      <c r="O6099">
        <f t="shared" si="247"/>
        <v>0</v>
      </c>
      <c r="P6099" t="s">
        <v>12693</v>
      </c>
    </row>
    <row r="6100" spans="2:16" x14ac:dyDescent="0.25">
      <c r="B6100" t="s">
        <v>6105</v>
      </c>
      <c r="C6100" s="119" t="s">
        <v>60</v>
      </c>
      <c r="D6100" t="s">
        <v>11537</v>
      </c>
      <c r="E6100" t="s">
        <v>11530</v>
      </c>
      <c r="F6100" t="s">
        <v>11540</v>
      </c>
      <c r="G6100" t="s">
        <v>61</v>
      </c>
      <c r="H6100" t="s">
        <v>2</v>
      </c>
      <c r="I6100" t="s">
        <v>11541</v>
      </c>
      <c r="J6100">
        <v>2017</v>
      </c>
      <c r="K6100">
        <v>2942.92</v>
      </c>
      <c r="L6100">
        <v>92</v>
      </c>
      <c r="M6100">
        <v>1</v>
      </c>
      <c r="N6100">
        <f t="shared" si="248"/>
        <v>0</v>
      </c>
      <c r="O6100">
        <f t="shared" si="247"/>
        <v>0</v>
      </c>
      <c r="P6100" t="s">
        <v>12693</v>
      </c>
    </row>
    <row r="6101" spans="2:16" x14ac:dyDescent="0.25">
      <c r="B6101" t="s">
        <v>6106</v>
      </c>
      <c r="C6101" s="119" t="s">
        <v>60</v>
      </c>
      <c r="D6101" t="s">
        <v>11537</v>
      </c>
      <c r="E6101" t="s">
        <v>11530</v>
      </c>
      <c r="F6101" t="s">
        <v>11540</v>
      </c>
      <c r="G6101" t="s">
        <v>61</v>
      </c>
      <c r="H6101" t="s">
        <v>2</v>
      </c>
      <c r="I6101" t="s">
        <v>11541</v>
      </c>
      <c r="J6101">
        <v>2017</v>
      </c>
      <c r="K6101">
        <v>1807.26</v>
      </c>
      <c r="L6101">
        <v>95</v>
      </c>
      <c r="M6101">
        <v>1</v>
      </c>
      <c r="N6101">
        <f t="shared" si="248"/>
        <v>0</v>
      </c>
      <c r="O6101">
        <f t="shared" si="247"/>
        <v>0</v>
      </c>
      <c r="P6101" t="s">
        <v>12693</v>
      </c>
    </row>
    <row r="6102" spans="2:16" x14ac:dyDescent="0.25">
      <c r="B6102" t="s">
        <v>6107</v>
      </c>
      <c r="C6102" s="119" t="s">
        <v>60</v>
      </c>
      <c r="D6102" t="s">
        <v>11537</v>
      </c>
      <c r="E6102" t="s">
        <v>11530</v>
      </c>
      <c r="F6102" t="s">
        <v>11540</v>
      </c>
      <c r="G6102" t="s">
        <v>61</v>
      </c>
      <c r="H6102" t="s">
        <v>2</v>
      </c>
      <c r="I6102" t="s">
        <v>11541</v>
      </c>
      <c r="J6102">
        <v>2017</v>
      </c>
      <c r="K6102">
        <v>2310.54</v>
      </c>
      <c r="L6102">
        <v>55</v>
      </c>
      <c r="M6102">
        <v>1</v>
      </c>
      <c r="N6102">
        <f t="shared" si="248"/>
        <v>0</v>
      </c>
      <c r="O6102">
        <f t="shared" si="247"/>
        <v>0</v>
      </c>
      <c r="P6102" t="s">
        <v>12693</v>
      </c>
    </row>
    <row r="6103" spans="2:16" x14ac:dyDescent="0.25">
      <c r="B6103" t="s">
        <v>6108</v>
      </c>
      <c r="C6103" s="119" t="s">
        <v>60</v>
      </c>
      <c r="D6103" t="s">
        <v>11537</v>
      </c>
      <c r="E6103" t="s">
        <v>11530</v>
      </c>
      <c r="F6103" t="s">
        <v>11540</v>
      </c>
      <c r="G6103" t="s">
        <v>61</v>
      </c>
      <c r="H6103" t="s">
        <v>2</v>
      </c>
      <c r="I6103" t="s">
        <v>11541</v>
      </c>
      <c r="J6103">
        <v>2017</v>
      </c>
      <c r="K6103">
        <v>1174.6400000000001</v>
      </c>
      <c r="L6103">
        <v>56</v>
      </c>
      <c r="M6103">
        <v>1</v>
      </c>
      <c r="N6103">
        <f t="shared" si="248"/>
        <v>0</v>
      </c>
      <c r="O6103">
        <f t="shared" si="247"/>
        <v>0</v>
      </c>
      <c r="P6103" t="s">
        <v>12693</v>
      </c>
    </row>
    <row r="6104" spans="2:16" x14ac:dyDescent="0.25">
      <c r="B6104" t="s">
        <v>6109</v>
      </c>
      <c r="C6104" s="119" t="s">
        <v>60</v>
      </c>
      <c r="D6104" t="s">
        <v>11537</v>
      </c>
      <c r="E6104" t="s">
        <v>11530</v>
      </c>
      <c r="F6104" t="s">
        <v>11540</v>
      </c>
      <c r="G6104" t="s">
        <v>61</v>
      </c>
      <c r="H6104" t="s">
        <v>2</v>
      </c>
      <c r="I6104" t="s">
        <v>11541</v>
      </c>
      <c r="J6104">
        <v>2017</v>
      </c>
      <c r="K6104">
        <v>2942.62</v>
      </c>
      <c r="L6104">
        <v>90</v>
      </c>
      <c r="M6104">
        <v>1</v>
      </c>
      <c r="N6104">
        <f t="shared" si="248"/>
        <v>0</v>
      </c>
      <c r="O6104">
        <f t="shared" si="247"/>
        <v>0</v>
      </c>
      <c r="P6104" t="s">
        <v>12693</v>
      </c>
    </row>
    <row r="6105" spans="2:16" x14ac:dyDescent="0.25">
      <c r="B6105" t="s">
        <v>6110</v>
      </c>
      <c r="C6105" s="119" t="s">
        <v>60</v>
      </c>
      <c r="D6105" t="s">
        <v>11537</v>
      </c>
      <c r="E6105" t="s">
        <v>11530</v>
      </c>
      <c r="F6105" t="s">
        <v>11540</v>
      </c>
      <c r="G6105" t="s">
        <v>61</v>
      </c>
      <c r="H6105" t="s">
        <v>2</v>
      </c>
      <c r="I6105" t="s">
        <v>11541</v>
      </c>
      <c r="J6105">
        <v>2017</v>
      </c>
      <c r="K6105">
        <v>1175.43</v>
      </c>
      <c r="L6105">
        <v>62</v>
      </c>
      <c r="M6105">
        <v>1</v>
      </c>
      <c r="N6105">
        <f t="shared" si="248"/>
        <v>0</v>
      </c>
      <c r="O6105">
        <f t="shared" si="247"/>
        <v>0</v>
      </c>
      <c r="P6105" t="s">
        <v>12693</v>
      </c>
    </row>
    <row r="6106" spans="2:16" x14ac:dyDescent="0.25">
      <c r="B6106" t="s">
        <v>6111</v>
      </c>
      <c r="C6106" s="119" t="s">
        <v>60</v>
      </c>
      <c r="D6106" t="s">
        <v>11550</v>
      </c>
      <c r="E6106" t="s">
        <v>11530</v>
      </c>
      <c r="F6106" t="s">
        <v>11540</v>
      </c>
      <c r="G6106" t="s">
        <v>61</v>
      </c>
      <c r="H6106" t="s">
        <v>2</v>
      </c>
      <c r="I6106" t="s">
        <v>11533</v>
      </c>
      <c r="J6106">
        <v>2017</v>
      </c>
      <c r="K6106">
        <v>1859.84</v>
      </c>
      <c r="L6106">
        <v>127</v>
      </c>
      <c r="M6106">
        <v>1</v>
      </c>
      <c r="N6106">
        <f t="shared" si="248"/>
        <v>0</v>
      </c>
      <c r="O6106">
        <f t="shared" si="247"/>
        <v>0</v>
      </c>
      <c r="P6106" t="s">
        <v>12693</v>
      </c>
    </row>
    <row r="6107" spans="2:16" x14ac:dyDescent="0.25">
      <c r="B6107" t="s">
        <v>6112</v>
      </c>
      <c r="C6107" s="119" t="s">
        <v>60</v>
      </c>
      <c r="D6107" t="s">
        <v>11537</v>
      </c>
      <c r="E6107" t="s">
        <v>11530</v>
      </c>
      <c r="F6107" t="s">
        <v>11540</v>
      </c>
      <c r="G6107" t="s">
        <v>61</v>
      </c>
      <c r="H6107" t="s">
        <v>2</v>
      </c>
      <c r="I6107" t="s">
        <v>11541</v>
      </c>
      <c r="J6107">
        <v>2017</v>
      </c>
      <c r="K6107">
        <v>2320.15</v>
      </c>
      <c r="L6107">
        <v>37</v>
      </c>
      <c r="M6107">
        <v>1</v>
      </c>
      <c r="N6107">
        <f t="shared" si="248"/>
        <v>0</v>
      </c>
      <c r="O6107">
        <f t="shared" si="247"/>
        <v>0</v>
      </c>
      <c r="P6107" t="s">
        <v>12693</v>
      </c>
    </row>
    <row r="6108" spans="2:16" x14ac:dyDescent="0.25">
      <c r="B6108" t="s">
        <v>6113</v>
      </c>
      <c r="C6108" s="119" t="s">
        <v>60</v>
      </c>
      <c r="D6108" t="s">
        <v>11537</v>
      </c>
      <c r="E6108" t="s">
        <v>11530</v>
      </c>
      <c r="F6108" t="s">
        <v>11540</v>
      </c>
      <c r="G6108" t="s">
        <v>61</v>
      </c>
      <c r="H6108" t="s">
        <v>2</v>
      </c>
      <c r="I6108" t="s">
        <v>11541</v>
      </c>
      <c r="J6108">
        <v>2017</v>
      </c>
      <c r="K6108">
        <v>3687.6</v>
      </c>
      <c r="L6108">
        <v>66</v>
      </c>
      <c r="M6108">
        <v>1</v>
      </c>
      <c r="N6108">
        <f t="shared" si="248"/>
        <v>0</v>
      </c>
      <c r="O6108">
        <f t="shared" si="247"/>
        <v>0</v>
      </c>
      <c r="P6108" t="s">
        <v>12693</v>
      </c>
    </row>
    <row r="6109" spans="2:16" x14ac:dyDescent="0.25">
      <c r="B6109" t="s">
        <v>6114</v>
      </c>
      <c r="C6109" s="119" t="s">
        <v>60</v>
      </c>
      <c r="D6109" t="s">
        <v>11539</v>
      </c>
      <c r="E6109" t="s">
        <v>11530</v>
      </c>
      <c r="F6109" t="s">
        <v>11540</v>
      </c>
      <c r="G6109" t="s">
        <v>61</v>
      </c>
      <c r="H6109" t="s">
        <v>2</v>
      </c>
      <c r="I6109" t="s">
        <v>11541</v>
      </c>
      <c r="J6109">
        <v>2017</v>
      </c>
      <c r="K6109">
        <v>2942.28</v>
      </c>
      <c r="L6109">
        <v>87</v>
      </c>
      <c r="M6109">
        <v>1</v>
      </c>
      <c r="N6109">
        <f t="shared" si="248"/>
        <v>0</v>
      </c>
      <c r="O6109">
        <f t="shared" si="247"/>
        <v>0</v>
      </c>
      <c r="P6109" t="s">
        <v>12693</v>
      </c>
    </row>
    <row r="6110" spans="2:16" x14ac:dyDescent="0.25">
      <c r="B6110" t="s">
        <v>6115</v>
      </c>
      <c r="C6110" s="119" t="s">
        <v>60</v>
      </c>
      <c r="D6110" t="s">
        <v>11542</v>
      </c>
      <c r="E6110" t="s">
        <v>11530</v>
      </c>
      <c r="F6110" t="s">
        <v>11540</v>
      </c>
      <c r="G6110" t="s">
        <v>61</v>
      </c>
      <c r="H6110" t="s">
        <v>2</v>
      </c>
      <c r="I6110" t="s">
        <v>11541</v>
      </c>
      <c r="J6110">
        <v>2017</v>
      </c>
      <c r="K6110">
        <v>1803.95</v>
      </c>
      <c r="L6110">
        <v>69</v>
      </c>
      <c r="M6110">
        <v>1</v>
      </c>
      <c r="N6110">
        <f t="shared" si="248"/>
        <v>0</v>
      </c>
      <c r="O6110">
        <f t="shared" si="247"/>
        <v>0</v>
      </c>
      <c r="P6110" t="s">
        <v>12693</v>
      </c>
    </row>
    <row r="6111" spans="2:16" x14ac:dyDescent="0.25">
      <c r="B6111" t="s">
        <v>6116</v>
      </c>
      <c r="C6111" s="119" t="s">
        <v>60</v>
      </c>
      <c r="D6111" t="s">
        <v>11537</v>
      </c>
      <c r="E6111" t="s">
        <v>11530</v>
      </c>
      <c r="F6111" t="s">
        <v>11540</v>
      </c>
      <c r="G6111" t="s">
        <v>61</v>
      </c>
      <c r="H6111" t="s">
        <v>2</v>
      </c>
      <c r="I6111" t="s">
        <v>11541</v>
      </c>
      <c r="J6111">
        <v>2017</v>
      </c>
      <c r="K6111">
        <v>661.52</v>
      </c>
      <c r="L6111">
        <v>22</v>
      </c>
      <c r="M6111">
        <v>1</v>
      </c>
      <c r="N6111">
        <f t="shared" si="248"/>
        <v>0</v>
      </c>
      <c r="O6111">
        <f t="shared" si="247"/>
        <v>0</v>
      </c>
      <c r="P6111" t="s">
        <v>12693</v>
      </c>
    </row>
    <row r="6112" spans="2:16" x14ac:dyDescent="0.25">
      <c r="B6112" t="s">
        <v>6117</v>
      </c>
      <c r="C6112" s="119" t="s">
        <v>60</v>
      </c>
      <c r="D6112" t="s">
        <v>11537</v>
      </c>
      <c r="E6112" t="s">
        <v>11530</v>
      </c>
      <c r="F6112" t="s">
        <v>11540</v>
      </c>
      <c r="G6112" t="s">
        <v>61</v>
      </c>
      <c r="H6112" t="s">
        <v>2</v>
      </c>
      <c r="I6112" t="s">
        <v>11541</v>
      </c>
      <c r="J6112">
        <v>2017</v>
      </c>
      <c r="K6112">
        <v>1804.72</v>
      </c>
      <c r="L6112">
        <v>75</v>
      </c>
      <c r="M6112">
        <v>1</v>
      </c>
      <c r="N6112">
        <f t="shared" si="248"/>
        <v>0</v>
      </c>
      <c r="O6112">
        <f t="shared" si="247"/>
        <v>0</v>
      </c>
      <c r="P6112" t="s">
        <v>12693</v>
      </c>
    </row>
    <row r="6113" spans="2:16" x14ac:dyDescent="0.25">
      <c r="B6113" t="s">
        <v>6118</v>
      </c>
      <c r="C6113" s="119" t="s">
        <v>60</v>
      </c>
      <c r="D6113" t="s">
        <v>11537</v>
      </c>
      <c r="E6113" t="s">
        <v>11530</v>
      </c>
      <c r="F6113" t="s">
        <v>11540</v>
      </c>
      <c r="G6113" t="s">
        <v>61</v>
      </c>
      <c r="H6113" t="s">
        <v>2</v>
      </c>
      <c r="I6113" t="s">
        <v>11533</v>
      </c>
      <c r="J6113">
        <v>2017</v>
      </c>
      <c r="K6113">
        <v>1148.33</v>
      </c>
      <c r="L6113">
        <v>48</v>
      </c>
      <c r="M6113">
        <v>1</v>
      </c>
      <c r="N6113">
        <f t="shared" si="248"/>
        <v>0</v>
      </c>
      <c r="O6113">
        <f t="shared" si="247"/>
        <v>0</v>
      </c>
      <c r="P6113" t="s">
        <v>12693</v>
      </c>
    </row>
    <row r="6114" spans="2:16" x14ac:dyDescent="0.25">
      <c r="B6114" t="s">
        <v>6119</v>
      </c>
      <c r="C6114" s="119" t="s">
        <v>60</v>
      </c>
      <c r="D6114" t="s">
        <v>11537</v>
      </c>
      <c r="E6114" t="s">
        <v>11530</v>
      </c>
      <c r="F6114" t="s">
        <v>11540</v>
      </c>
      <c r="G6114" t="s">
        <v>61</v>
      </c>
      <c r="H6114" t="s">
        <v>2</v>
      </c>
      <c r="I6114" t="s">
        <v>11541</v>
      </c>
      <c r="J6114">
        <v>2017</v>
      </c>
      <c r="K6114">
        <v>2330.0100000000002</v>
      </c>
      <c r="L6114">
        <v>80</v>
      </c>
      <c r="M6114">
        <v>1</v>
      </c>
      <c r="N6114">
        <f t="shared" si="248"/>
        <v>0</v>
      </c>
      <c r="O6114">
        <f t="shared" si="247"/>
        <v>0</v>
      </c>
      <c r="P6114" t="s">
        <v>12693</v>
      </c>
    </row>
    <row r="6115" spans="2:16" x14ac:dyDescent="0.25">
      <c r="B6115" t="s">
        <v>6120</v>
      </c>
      <c r="C6115" s="119" t="s">
        <v>60</v>
      </c>
      <c r="D6115" t="s">
        <v>11537</v>
      </c>
      <c r="E6115" t="s">
        <v>11530</v>
      </c>
      <c r="F6115" t="s">
        <v>11540</v>
      </c>
      <c r="G6115" t="s">
        <v>61</v>
      </c>
      <c r="H6115" t="s">
        <v>2</v>
      </c>
      <c r="I6115" t="s">
        <v>11541</v>
      </c>
      <c r="J6115">
        <v>2017</v>
      </c>
      <c r="K6115">
        <v>1171.95</v>
      </c>
      <c r="L6115">
        <v>35</v>
      </c>
      <c r="M6115">
        <v>1</v>
      </c>
      <c r="N6115">
        <f t="shared" si="248"/>
        <v>0</v>
      </c>
      <c r="O6115">
        <f t="shared" si="247"/>
        <v>0</v>
      </c>
      <c r="P6115" t="s">
        <v>12693</v>
      </c>
    </row>
    <row r="6116" spans="2:16" x14ac:dyDescent="0.25">
      <c r="B6116" t="s">
        <v>6121</v>
      </c>
      <c r="C6116" s="119" t="s">
        <v>60</v>
      </c>
      <c r="D6116" t="s">
        <v>11537</v>
      </c>
      <c r="E6116" t="s">
        <v>11530</v>
      </c>
      <c r="F6116" t="s">
        <v>11540</v>
      </c>
      <c r="G6116" t="s">
        <v>61</v>
      </c>
      <c r="H6116" t="s">
        <v>2</v>
      </c>
      <c r="I6116" t="s">
        <v>11533</v>
      </c>
      <c r="J6116">
        <v>2017</v>
      </c>
      <c r="K6116">
        <v>1149.1099999999999</v>
      </c>
      <c r="L6116">
        <v>51</v>
      </c>
      <c r="M6116">
        <v>1</v>
      </c>
      <c r="N6116">
        <f t="shared" si="248"/>
        <v>0</v>
      </c>
      <c r="O6116">
        <f t="shared" si="247"/>
        <v>0</v>
      </c>
      <c r="P6116" t="s">
        <v>12693</v>
      </c>
    </row>
    <row r="6117" spans="2:16" x14ac:dyDescent="0.25">
      <c r="B6117" t="s">
        <v>6122</v>
      </c>
      <c r="C6117" s="119" t="s">
        <v>60</v>
      </c>
      <c r="D6117" t="s">
        <v>11537</v>
      </c>
      <c r="E6117" t="s">
        <v>11530</v>
      </c>
      <c r="F6117" t="s">
        <v>11540</v>
      </c>
      <c r="G6117" t="s">
        <v>61</v>
      </c>
      <c r="H6117" t="s">
        <v>2</v>
      </c>
      <c r="I6117" t="s">
        <v>11541</v>
      </c>
      <c r="J6117">
        <v>2017</v>
      </c>
      <c r="K6117">
        <v>2941.85</v>
      </c>
      <c r="L6117">
        <v>84</v>
      </c>
      <c r="M6117">
        <v>1</v>
      </c>
      <c r="N6117">
        <f t="shared" si="248"/>
        <v>0</v>
      </c>
      <c r="O6117">
        <f t="shared" si="247"/>
        <v>0</v>
      </c>
      <c r="P6117" t="s">
        <v>12693</v>
      </c>
    </row>
    <row r="6118" spans="2:16" x14ac:dyDescent="0.25">
      <c r="B6118" t="s">
        <v>6123</v>
      </c>
      <c r="C6118" s="119" t="s">
        <v>60</v>
      </c>
      <c r="D6118" t="s">
        <v>11537</v>
      </c>
      <c r="E6118" t="s">
        <v>11530</v>
      </c>
      <c r="F6118" t="s">
        <v>11540</v>
      </c>
      <c r="G6118" t="s">
        <v>61</v>
      </c>
      <c r="H6118" t="s">
        <v>2</v>
      </c>
      <c r="I6118" t="s">
        <v>11541</v>
      </c>
      <c r="J6118">
        <v>2017</v>
      </c>
      <c r="K6118">
        <v>2352.15</v>
      </c>
      <c r="L6118">
        <v>84</v>
      </c>
      <c r="M6118">
        <v>1</v>
      </c>
      <c r="N6118">
        <f t="shared" si="248"/>
        <v>0</v>
      </c>
      <c r="O6118">
        <f t="shared" si="247"/>
        <v>0</v>
      </c>
      <c r="P6118" t="s">
        <v>12693</v>
      </c>
    </row>
    <row r="6119" spans="2:16" x14ac:dyDescent="0.25">
      <c r="B6119" t="s">
        <v>6124</v>
      </c>
      <c r="C6119" s="119" t="s">
        <v>60</v>
      </c>
      <c r="D6119" t="s">
        <v>11537</v>
      </c>
      <c r="E6119" t="s">
        <v>11530</v>
      </c>
      <c r="F6119" t="s">
        <v>11540</v>
      </c>
      <c r="G6119" t="s">
        <v>61</v>
      </c>
      <c r="H6119" t="s">
        <v>2</v>
      </c>
      <c r="I6119" t="s">
        <v>11533</v>
      </c>
      <c r="J6119">
        <v>2017</v>
      </c>
      <c r="K6119">
        <v>2300.94</v>
      </c>
      <c r="L6119">
        <v>59</v>
      </c>
      <c r="M6119">
        <v>1</v>
      </c>
      <c r="N6119">
        <f t="shared" si="248"/>
        <v>0</v>
      </c>
      <c r="O6119">
        <f t="shared" si="247"/>
        <v>0</v>
      </c>
      <c r="P6119" t="s">
        <v>12693</v>
      </c>
    </row>
    <row r="6120" spans="2:16" x14ac:dyDescent="0.25">
      <c r="B6120" t="s">
        <v>6125</v>
      </c>
      <c r="C6120" s="119" t="s">
        <v>60</v>
      </c>
      <c r="D6120" t="s">
        <v>11537</v>
      </c>
      <c r="E6120" t="s">
        <v>11530</v>
      </c>
      <c r="F6120" t="s">
        <v>11540</v>
      </c>
      <c r="G6120" t="s">
        <v>61</v>
      </c>
      <c r="H6120" t="s">
        <v>2</v>
      </c>
      <c r="I6120" t="s">
        <v>11541</v>
      </c>
      <c r="J6120">
        <v>2017</v>
      </c>
      <c r="K6120">
        <v>1171.29</v>
      </c>
      <c r="L6120">
        <v>30</v>
      </c>
      <c r="M6120">
        <v>1</v>
      </c>
      <c r="N6120">
        <f t="shared" si="248"/>
        <v>0</v>
      </c>
      <c r="O6120">
        <f t="shared" si="247"/>
        <v>0</v>
      </c>
      <c r="P6120" t="s">
        <v>12693</v>
      </c>
    </row>
    <row r="6121" spans="2:16" x14ac:dyDescent="0.25">
      <c r="B6121" t="s">
        <v>6126</v>
      </c>
      <c r="C6121" s="119" t="s">
        <v>60</v>
      </c>
      <c r="D6121" t="s">
        <v>11537</v>
      </c>
      <c r="E6121" t="s">
        <v>11530</v>
      </c>
      <c r="F6121" t="s">
        <v>11540</v>
      </c>
      <c r="G6121" t="s">
        <v>61</v>
      </c>
      <c r="H6121" t="s">
        <v>2</v>
      </c>
      <c r="I6121" t="s">
        <v>11541</v>
      </c>
      <c r="J6121">
        <v>2017</v>
      </c>
      <c r="K6121">
        <v>1173.33</v>
      </c>
      <c r="L6121">
        <v>46</v>
      </c>
      <c r="M6121">
        <v>1</v>
      </c>
      <c r="N6121">
        <f t="shared" si="248"/>
        <v>0</v>
      </c>
      <c r="O6121">
        <f t="shared" si="247"/>
        <v>0</v>
      </c>
      <c r="P6121" t="s">
        <v>12693</v>
      </c>
    </row>
    <row r="6122" spans="2:16" x14ac:dyDescent="0.25">
      <c r="B6122" t="s">
        <v>6127</v>
      </c>
      <c r="C6122" s="119" t="s">
        <v>60</v>
      </c>
      <c r="D6122" t="s">
        <v>11537</v>
      </c>
      <c r="E6122" t="s">
        <v>11530</v>
      </c>
      <c r="F6122" t="s">
        <v>11540</v>
      </c>
      <c r="G6122" t="s">
        <v>61</v>
      </c>
      <c r="H6122" t="s">
        <v>2</v>
      </c>
      <c r="I6122" t="s">
        <v>11541</v>
      </c>
      <c r="J6122">
        <v>2017</v>
      </c>
      <c r="K6122">
        <v>2957.44</v>
      </c>
      <c r="L6122">
        <v>67</v>
      </c>
      <c r="M6122">
        <v>1</v>
      </c>
      <c r="N6122">
        <f t="shared" si="248"/>
        <v>0</v>
      </c>
      <c r="O6122">
        <f t="shared" si="247"/>
        <v>0</v>
      </c>
      <c r="P6122" t="s">
        <v>12693</v>
      </c>
    </row>
    <row r="6123" spans="2:16" x14ac:dyDescent="0.25">
      <c r="B6123" t="s">
        <v>6128</v>
      </c>
      <c r="C6123" s="119" t="s">
        <v>60</v>
      </c>
      <c r="D6123" t="s">
        <v>11537</v>
      </c>
      <c r="E6123" t="s">
        <v>11530</v>
      </c>
      <c r="F6123" t="s">
        <v>11540</v>
      </c>
      <c r="G6123" t="s">
        <v>61</v>
      </c>
      <c r="H6123" t="s">
        <v>2</v>
      </c>
      <c r="I6123" t="s">
        <v>11541</v>
      </c>
      <c r="J6123">
        <v>2017</v>
      </c>
      <c r="K6123">
        <v>1178.6300000000001</v>
      </c>
      <c r="L6123">
        <v>32</v>
      </c>
      <c r="M6123">
        <v>1</v>
      </c>
      <c r="N6123">
        <f t="shared" si="248"/>
        <v>0</v>
      </c>
      <c r="O6123">
        <f t="shared" si="247"/>
        <v>0</v>
      </c>
      <c r="P6123" t="s">
        <v>12693</v>
      </c>
    </row>
    <row r="6124" spans="2:16" x14ac:dyDescent="0.25">
      <c r="B6124" t="s">
        <v>6129</v>
      </c>
      <c r="C6124" s="119" t="s">
        <v>60</v>
      </c>
      <c r="D6124" t="s">
        <v>11537</v>
      </c>
      <c r="E6124" t="s">
        <v>11530</v>
      </c>
      <c r="F6124" t="s">
        <v>11540</v>
      </c>
      <c r="G6124" t="s">
        <v>61</v>
      </c>
      <c r="H6124" t="s">
        <v>2</v>
      </c>
      <c r="I6124" t="s">
        <v>11541</v>
      </c>
      <c r="J6124">
        <v>2017</v>
      </c>
      <c r="K6124">
        <v>2324.37</v>
      </c>
      <c r="L6124">
        <v>54</v>
      </c>
      <c r="M6124">
        <v>1</v>
      </c>
      <c r="N6124">
        <f t="shared" si="248"/>
        <v>0</v>
      </c>
      <c r="O6124">
        <f t="shared" si="247"/>
        <v>0</v>
      </c>
      <c r="P6124" t="s">
        <v>12693</v>
      </c>
    </row>
    <row r="6125" spans="2:16" x14ac:dyDescent="0.25">
      <c r="B6125" t="s">
        <v>6130</v>
      </c>
      <c r="C6125" s="119" t="s">
        <v>60</v>
      </c>
      <c r="D6125" t="s">
        <v>11542</v>
      </c>
      <c r="E6125" t="s">
        <v>11530</v>
      </c>
      <c r="F6125" t="s">
        <v>11540</v>
      </c>
      <c r="G6125" t="s">
        <v>61</v>
      </c>
      <c r="H6125" t="s">
        <v>2</v>
      </c>
      <c r="I6125" t="s">
        <v>11541</v>
      </c>
      <c r="J6125">
        <v>2017</v>
      </c>
      <c r="K6125">
        <v>2959.94</v>
      </c>
      <c r="L6125">
        <v>97</v>
      </c>
      <c r="M6125">
        <v>1</v>
      </c>
      <c r="N6125">
        <f t="shared" si="248"/>
        <v>0</v>
      </c>
      <c r="O6125">
        <f t="shared" si="247"/>
        <v>0</v>
      </c>
      <c r="P6125" t="s">
        <v>12693</v>
      </c>
    </row>
    <row r="6126" spans="2:16" x14ac:dyDescent="0.25">
      <c r="B6126" t="s">
        <v>6131</v>
      </c>
      <c r="C6126" s="119" t="s">
        <v>60</v>
      </c>
      <c r="D6126" t="s">
        <v>11537</v>
      </c>
      <c r="E6126" t="s">
        <v>11530</v>
      </c>
      <c r="F6126" t="s">
        <v>11540</v>
      </c>
      <c r="G6126" t="s">
        <v>61</v>
      </c>
      <c r="H6126" t="s">
        <v>2</v>
      </c>
      <c r="I6126" t="s">
        <v>11541</v>
      </c>
      <c r="J6126">
        <v>2017</v>
      </c>
      <c r="K6126">
        <v>1817.68</v>
      </c>
      <c r="L6126">
        <v>98</v>
      </c>
      <c r="M6126">
        <v>1</v>
      </c>
      <c r="N6126">
        <f t="shared" si="248"/>
        <v>0</v>
      </c>
      <c r="O6126">
        <f t="shared" ref="O6126:O6189" si="249">IF(OR(L6126="",L6126&lt;=0),1,0)</f>
        <v>0</v>
      </c>
      <c r="P6126" t="s">
        <v>12693</v>
      </c>
    </row>
    <row r="6127" spans="2:16" x14ac:dyDescent="0.25">
      <c r="B6127" t="s">
        <v>6132</v>
      </c>
      <c r="C6127" s="119" t="s">
        <v>60</v>
      </c>
      <c r="D6127" t="s">
        <v>11537</v>
      </c>
      <c r="E6127" t="s">
        <v>11530</v>
      </c>
      <c r="F6127" t="s">
        <v>11540</v>
      </c>
      <c r="G6127" t="s">
        <v>61</v>
      </c>
      <c r="H6127" t="s">
        <v>2</v>
      </c>
      <c r="I6127" t="s">
        <v>11533</v>
      </c>
      <c r="J6127">
        <v>2017</v>
      </c>
      <c r="K6127">
        <v>1174.07</v>
      </c>
      <c r="L6127">
        <v>79</v>
      </c>
      <c r="M6127">
        <v>1</v>
      </c>
      <c r="N6127">
        <f t="shared" si="248"/>
        <v>0</v>
      </c>
      <c r="O6127">
        <f t="shared" si="249"/>
        <v>0</v>
      </c>
      <c r="P6127" t="s">
        <v>12693</v>
      </c>
    </row>
    <row r="6128" spans="2:16" x14ac:dyDescent="0.25">
      <c r="B6128" t="s">
        <v>6133</v>
      </c>
      <c r="C6128" s="119" t="s">
        <v>60</v>
      </c>
      <c r="D6128" t="s">
        <v>11550</v>
      </c>
      <c r="E6128" t="s">
        <v>11530</v>
      </c>
      <c r="F6128" t="s">
        <v>11540</v>
      </c>
      <c r="G6128" t="s">
        <v>61</v>
      </c>
      <c r="H6128" t="s">
        <v>2</v>
      </c>
      <c r="I6128" t="s">
        <v>11541</v>
      </c>
      <c r="J6128">
        <v>2017</v>
      </c>
      <c r="K6128">
        <v>1815.58</v>
      </c>
      <c r="L6128">
        <v>75</v>
      </c>
      <c r="M6128">
        <v>1</v>
      </c>
      <c r="N6128">
        <f t="shared" si="248"/>
        <v>0</v>
      </c>
      <c r="O6128">
        <f t="shared" si="249"/>
        <v>0</v>
      </c>
      <c r="P6128" t="s">
        <v>12693</v>
      </c>
    </row>
    <row r="6129" spans="2:16" x14ac:dyDescent="0.25">
      <c r="B6129" t="s">
        <v>6134</v>
      </c>
      <c r="C6129" s="119" t="s">
        <v>60</v>
      </c>
      <c r="D6129" t="s">
        <v>11550</v>
      </c>
      <c r="E6129" t="s">
        <v>11530</v>
      </c>
      <c r="F6129" t="s">
        <v>11540</v>
      </c>
      <c r="G6129" t="s">
        <v>61</v>
      </c>
      <c r="H6129" t="s">
        <v>2</v>
      </c>
      <c r="I6129" t="s">
        <v>11533</v>
      </c>
      <c r="J6129">
        <v>2017</v>
      </c>
      <c r="K6129">
        <v>1147.33</v>
      </c>
      <c r="L6129">
        <v>44</v>
      </c>
      <c r="M6129">
        <v>1</v>
      </c>
      <c r="N6129">
        <f t="shared" si="248"/>
        <v>0</v>
      </c>
      <c r="O6129">
        <f t="shared" si="249"/>
        <v>0</v>
      </c>
      <c r="P6129" t="s">
        <v>12693</v>
      </c>
    </row>
    <row r="6130" spans="2:16" x14ac:dyDescent="0.25">
      <c r="B6130" t="s">
        <v>6135</v>
      </c>
      <c r="C6130" s="119" t="s">
        <v>60</v>
      </c>
      <c r="D6130" t="s">
        <v>11528</v>
      </c>
      <c r="E6130" t="s">
        <v>11528</v>
      </c>
      <c r="F6130" t="s">
        <v>11528</v>
      </c>
      <c r="G6130" t="s">
        <v>61</v>
      </c>
      <c r="H6130" t="s">
        <v>2</v>
      </c>
      <c r="I6130" t="s">
        <v>11528</v>
      </c>
      <c r="J6130">
        <v>2017</v>
      </c>
      <c r="K6130">
        <v>2323.44</v>
      </c>
      <c r="L6130">
        <v>55</v>
      </c>
      <c r="M6130">
        <v>1</v>
      </c>
      <c r="N6130">
        <f t="shared" si="248"/>
        <v>0</v>
      </c>
      <c r="O6130">
        <f t="shared" si="249"/>
        <v>0</v>
      </c>
      <c r="P6130" t="s">
        <v>12693</v>
      </c>
    </row>
    <row r="6131" spans="2:16" x14ac:dyDescent="0.25">
      <c r="B6131" t="s">
        <v>6136</v>
      </c>
      <c r="C6131" s="119" t="s">
        <v>60</v>
      </c>
      <c r="D6131" t="s">
        <v>11528</v>
      </c>
      <c r="E6131" t="s">
        <v>11528</v>
      </c>
      <c r="F6131" t="s">
        <v>11528</v>
      </c>
      <c r="G6131" t="s">
        <v>61</v>
      </c>
      <c r="H6131" t="s">
        <v>2</v>
      </c>
      <c r="I6131" t="s">
        <v>11528</v>
      </c>
      <c r="J6131">
        <v>2017</v>
      </c>
      <c r="K6131">
        <v>2323.44</v>
      </c>
      <c r="L6131">
        <v>55</v>
      </c>
      <c r="M6131">
        <v>1</v>
      </c>
      <c r="N6131">
        <f t="shared" si="248"/>
        <v>0</v>
      </c>
      <c r="O6131">
        <f t="shared" si="249"/>
        <v>0</v>
      </c>
      <c r="P6131" t="s">
        <v>12693</v>
      </c>
    </row>
    <row r="6132" spans="2:16" x14ac:dyDescent="0.25">
      <c r="B6132" t="s">
        <v>6137</v>
      </c>
      <c r="C6132" s="119" t="s">
        <v>60</v>
      </c>
      <c r="D6132" t="s">
        <v>11528</v>
      </c>
      <c r="E6132" t="s">
        <v>11528</v>
      </c>
      <c r="F6132" t="s">
        <v>11528</v>
      </c>
      <c r="G6132" t="s">
        <v>61</v>
      </c>
      <c r="H6132" t="s">
        <v>2</v>
      </c>
      <c r="I6132" t="s">
        <v>11528</v>
      </c>
      <c r="J6132">
        <v>2017</v>
      </c>
      <c r="K6132">
        <v>2291.6999999999998</v>
      </c>
      <c r="L6132">
        <v>54</v>
      </c>
      <c r="M6132">
        <v>1</v>
      </c>
      <c r="N6132">
        <f t="shared" si="248"/>
        <v>0</v>
      </c>
      <c r="O6132">
        <f t="shared" si="249"/>
        <v>0</v>
      </c>
      <c r="P6132" t="s">
        <v>12693</v>
      </c>
    </row>
    <row r="6133" spans="2:16" x14ac:dyDescent="0.25">
      <c r="B6133" t="s">
        <v>6138</v>
      </c>
      <c r="C6133" s="119" t="s">
        <v>60</v>
      </c>
      <c r="D6133" t="s">
        <v>11528</v>
      </c>
      <c r="E6133" t="s">
        <v>11528</v>
      </c>
      <c r="F6133" t="s">
        <v>11528</v>
      </c>
      <c r="G6133" t="s">
        <v>61</v>
      </c>
      <c r="H6133" t="s">
        <v>2</v>
      </c>
      <c r="I6133" t="s">
        <v>11528</v>
      </c>
      <c r="J6133">
        <v>2017</v>
      </c>
      <c r="K6133">
        <v>1854.39</v>
      </c>
      <c r="L6133">
        <v>125</v>
      </c>
      <c r="M6133">
        <v>1</v>
      </c>
      <c r="N6133">
        <f t="shared" si="248"/>
        <v>0</v>
      </c>
      <c r="O6133">
        <f t="shared" si="249"/>
        <v>0</v>
      </c>
      <c r="P6133" t="s">
        <v>12693</v>
      </c>
    </row>
    <row r="6134" spans="2:16" x14ac:dyDescent="0.25">
      <c r="B6134" t="s">
        <v>6139</v>
      </c>
      <c r="C6134" s="119" t="s">
        <v>60</v>
      </c>
      <c r="D6134" t="s">
        <v>11537</v>
      </c>
      <c r="E6134" t="s">
        <v>11530</v>
      </c>
      <c r="F6134" t="s">
        <v>11540</v>
      </c>
      <c r="G6134" t="s">
        <v>61</v>
      </c>
      <c r="H6134" t="s">
        <v>2</v>
      </c>
      <c r="I6134" t="s">
        <v>11541</v>
      </c>
      <c r="J6134">
        <v>2017</v>
      </c>
      <c r="K6134">
        <v>1816.12</v>
      </c>
      <c r="L6134">
        <v>79</v>
      </c>
      <c r="M6134">
        <v>1</v>
      </c>
      <c r="N6134">
        <f t="shared" si="248"/>
        <v>0</v>
      </c>
      <c r="O6134">
        <f t="shared" si="249"/>
        <v>0</v>
      </c>
      <c r="P6134" t="s">
        <v>12693</v>
      </c>
    </row>
    <row r="6135" spans="2:16" x14ac:dyDescent="0.25">
      <c r="B6135" t="s">
        <v>6140</v>
      </c>
      <c r="C6135" s="119" t="s">
        <v>60</v>
      </c>
      <c r="D6135" t="s">
        <v>11537</v>
      </c>
      <c r="E6135" t="s">
        <v>11530</v>
      </c>
      <c r="F6135" t="s">
        <v>11540</v>
      </c>
      <c r="G6135" t="s">
        <v>61</v>
      </c>
      <c r="H6135" t="s">
        <v>2</v>
      </c>
      <c r="I6135" t="s">
        <v>11541</v>
      </c>
      <c r="J6135">
        <v>2017</v>
      </c>
      <c r="K6135">
        <v>2943.06</v>
      </c>
      <c r="L6135">
        <v>93</v>
      </c>
      <c r="M6135">
        <v>1</v>
      </c>
      <c r="N6135">
        <f t="shared" si="248"/>
        <v>0</v>
      </c>
      <c r="O6135">
        <f t="shared" si="249"/>
        <v>0</v>
      </c>
      <c r="P6135" t="s">
        <v>12693</v>
      </c>
    </row>
    <row r="6136" spans="2:16" x14ac:dyDescent="0.25">
      <c r="B6136" t="s">
        <v>6141</v>
      </c>
      <c r="C6136" s="119" t="s">
        <v>60</v>
      </c>
      <c r="D6136" t="s">
        <v>11537</v>
      </c>
      <c r="E6136" t="s">
        <v>11530</v>
      </c>
      <c r="F6136" t="s">
        <v>11540</v>
      </c>
      <c r="G6136" t="s">
        <v>61</v>
      </c>
      <c r="H6136" t="s">
        <v>2</v>
      </c>
      <c r="I6136" t="s">
        <v>11541</v>
      </c>
      <c r="J6136">
        <v>2017</v>
      </c>
      <c r="K6136">
        <v>1815.87</v>
      </c>
      <c r="L6136">
        <v>77</v>
      </c>
      <c r="M6136">
        <v>1</v>
      </c>
      <c r="N6136">
        <f t="shared" si="248"/>
        <v>0</v>
      </c>
      <c r="O6136">
        <f t="shared" si="249"/>
        <v>0</v>
      </c>
      <c r="P6136" t="s">
        <v>12693</v>
      </c>
    </row>
    <row r="6137" spans="2:16" x14ac:dyDescent="0.25">
      <c r="B6137" t="s">
        <v>6142</v>
      </c>
      <c r="C6137" s="119" t="s">
        <v>60</v>
      </c>
      <c r="D6137" t="s">
        <v>11537</v>
      </c>
      <c r="E6137" t="s">
        <v>11530</v>
      </c>
      <c r="F6137" t="s">
        <v>11540</v>
      </c>
      <c r="G6137" t="s">
        <v>61</v>
      </c>
      <c r="H6137" t="s">
        <v>2</v>
      </c>
      <c r="I6137" t="s">
        <v>11541</v>
      </c>
      <c r="J6137">
        <v>2017</v>
      </c>
      <c r="K6137">
        <v>1591.85</v>
      </c>
      <c r="L6137">
        <v>150</v>
      </c>
      <c r="M6137">
        <v>1</v>
      </c>
      <c r="N6137">
        <f t="shared" si="248"/>
        <v>0</v>
      </c>
      <c r="O6137">
        <f t="shared" si="249"/>
        <v>0</v>
      </c>
      <c r="P6137" t="s">
        <v>12693</v>
      </c>
    </row>
    <row r="6138" spans="2:16" x14ac:dyDescent="0.25">
      <c r="B6138" t="s">
        <v>6143</v>
      </c>
      <c r="C6138" s="119" t="s">
        <v>60</v>
      </c>
      <c r="D6138" t="s">
        <v>11537</v>
      </c>
      <c r="E6138" t="s">
        <v>11530</v>
      </c>
      <c r="F6138" t="s">
        <v>11540</v>
      </c>
      <c r="G6138" t="s">
        <v>61</v>
      </c>
      <c r="H6138" t="s">
        <v>2</v>
      </c>
      <c r="I6138" t="s">
        <v>11541</v>
      </c>
      <c r="J6138">
        <v>2017</v>
      </c>
      <c r="K6138">
        <v>1182.8800000000001</v>
      </c>
      <c r="L6138">
        <v>65</v>
      </c>
      <c r="M6138">
        <v>1</v>
      </c>
      <c r="N6138">
        <f t="shared" si="248"/>
        <v>0</v>
      </c>
      <c r="O6138">
        <f t="shared" si="249"/>
        <v>0</v>
      </c>
      <c r="P6138" t="s">
        <v>12693</v>
      </c>
    </row>
    <row r="6139" spans="2:16" x14ac:dyDescent="0.25">
      <c r="B6139" t="s">
        <v>6144</v>
      </c>
      <c r="C6139" s="119" t="s">
        <v>60</v>
      </c>
      <c r="D6139" t="s">
        <v>11537</v>
      </c>
      <c r="E6139" t="s">
        <v>11530</v>
      </c>
      <c r="F6139" t="s">
        <v>11540</v>
      </c>
      <c r="G6139" t="s">
        <v>61</v>
      </c>
      <c r="H6139" t="s">
        <v>2</v>
      </c>
      <c r="I6139" t="s">
        <v>11541</v>
      </c>
      <c r="J6139">
        <v>2017</v>
      </c>
      <c r="K6139">
        <v>2312.7399999999998</v>
      </c>
      <c r="L6139">
        <v>72</v>
      </c>
      <c r="M6139">
        <v>1</v>
      </c>
      <c r="N6139">
        <f t="shared" si="248"/>
        <v>0</v>
      </c>
      <c r="O6139">
        <f t="shared" si="249"/>
        <v>0</v>
      </c>
      <c r="P6139" t="s">
        <v>12693</v>
      </c>
    </row>
    <row r="6140" spans="2:16" x14ac:dyDescent="0.25">
      <c r="B6140" t="s">
        <v>6145</v>
      </c>
      <c r="C6140" s="119" t="s">
        <v>60</v>
      </c>
      <c r="D6140" t="s">
        <v>11537</v>
      </c>
      <c r="E6140" t="s">
        <v>11530</v>
      </c>
      <c r="F6140" t="s">
        <v>11540</v>
      </c>
      <c r="G6140" t="s">
        <v>61</v>
      </c>
      <c r="H6140" t="s">
        <v>2</v>
      </c>
      <c r="I6140" t="s">
        <v>11541</v>
      </c>
      <c r="J6140">
        <v>2017</v>
      </c>
      <c r="K6140">
        <v>2308.63</v>
      </c>
      <c r="L6140">
        <v>40</v>
      </c>
      <c r="M6140">
        <v>1</v>
      </c>
      <c r="N6140">
        <f t="shared" si="248"/>
        <v>0</v>
      </c>
      <c r="O6140">
        <f t="shared" si="249"/>
        <v>0</v>
      </c>
      <c r="P6140" t="s">
        <v>12693</v>
      </c>
    </row>
    <row r="6141" spans="2:16" x14ac:dyDescent="0.25">
      <c r="B6141" t="s">
        <v>6146</v>
      </c>
      <c r="C6141" s="119" t="s">
        <v>60</v>
      </c>
      <c r="D6141" t="s">
        <v>11537</v>
      </c>
      <c r="E6141" t="s">
        <v>11530</v>
      </c>
      <c r="F6141" t="s">
        <v>11540</v>
      </c>
      <c r="G6141" t="s">
        <v>61</v>
      </c>
      <c r="H6141" t="s">
        <v>2</v>
      </c>
      <c r="I6141" t="s">
        <v>11533</v>
      </c>
      <c r="J6141">
        <v>2017</v>
      </c>
      <c r="K6141">
        <v>2929.8</v>
      </c>
      <c r="L6141">
        <v>117</v>
      </c>
      <c r="M6141">
        <v>1</v>
      </c>
      <c r="N6141">
        <f t="shared" si="248"/>
        <v>0</v>
      </c>
      <c r="O6141">
        <f t="shared" si="249"/>
        <v>0</v>
      </c>
      <c r="P6141" t="s">
        <v>12693</v>
      </c>
    </row>
    <row r="6142" spans="2:16" x14ac:dyDescent="0.25">
      <c r="B6142" t="s">
        <v>6147</v>
      </c>
      <c r="C6142" s="119" t="s">
        <v>60</v>
      </c>
      <c r="D6142" t="s">
        <v>11539</v>
      </c>
      <c r="E6142" t="s">
        <v>11530</v>
      </c>
      <c r="F6142" t="s">
        <v>11540</v>
      </c>
      <c r="G6142" t="s">
        <v>61</v>
      </c>
      <c r="H6142" t="s">
        <v>2</v>
      </c>
      <c r="I6142" t="s">
        <v>11541</v>
      </c>
      <c r="J6142">
        <v>2017</v>
      </c>
      <c r="K6142">
        <v>1177.69</v>
      </c>
      <c r="L6142">
        <v>18</v>
      </c>
      <c r="M6142">
        <v>1</v>
      </c>
      <c r="N6142">
        <f t="shared" si="248"/>
        <v>0</v>
      </c>
      <c r="O6142">
        <f t="shared" si="249"/>
        <v>0</v>
      </c>
      <c r="P6142" t="s">
        <v>12693</v>
      </c>
    </row>
    <row r="6143" spans="2:16" x14ac:dyDescent="0.25">
      <c r="B6143" t="s">
        <v>6148</v>
      </c>
      <c r="C6143" s="119" t="s">
        <v>60</v>
      </c>
      <c r="D6143" t="s">
        <v>11537</v>
      </c>
      <c r="E6143" t="s">
        <v>11530</v>
      </c>
      <c r="F6143" t="s">
        <v>11540</v>
      </c>
      <c r="G6143" t="s">
        <v>61</v>
      </c>
      <c r="H6143" t="s">
        <v>2</v>
      </c>
      <c r="I6143" t="s">
        <v>11533</v>
      </c>
      <c r="J6143">
        <v>2017</v>
      </c>
      <c r="K6143">
        <v>1799.45</v>
      </c>
      <c r="L6143">
        <v>118</v>
      </c>
      <c r="M6143">
        <v>1</v>
      </c>
      <c r="N6143">
        <f t="shared" si="248"/>
        <v>0</v>
      </c>
      <c r="O6143">
        <f t="shared" si="249"/>
        <v>0</v>
      </c>
      <c r="P6143" t="s">
        <v>12693</v>
      </c>
    </row>
    <row r="6144" spans="2:16" x14ac:dyDescent="0.25">
      <c r="B6144" t="s">
        <v>6149</v>
      </c>
      <c r="C6144" s="119" t="s">
        <v>60</v>
      </c>
      <c r="D6144" t="s">
        <v>11537</v>
      </c>
      <c r="E6144" t="s">
        <v>11530</v>
      </c>
      <c r="F6144" t="s">
        <v>11540</v>
      </c>
      <c r="G6144" t="s">
        <v>61</v>
      </c>
      <c r="H6144" t="s">
        <v>2</v>
      </c>
      <c r="I6144" t="s">
        <v>11541</v>
      </c>
      <c r="J6144">
        <v>2017</v>
      </c>
      <c r="K6144">
        <v>2044.48</v>
      </c>
      <c r="L6144">
        <v>85</v>
      </c>
      <c r="M6144">
        <v>1</v>
      </c>
      <c r="N6144">
        <f t="shared" si="248"/>
        <v>0</v>
      </c>
      <c r="O6144">
        <f t="shared" si="249"/>
        <v>0</v>
      </c>
      <c r="P6144" t="s">
        <v>12693</v>
      </c>
    </row>
    <row r="6145" spans="2:16" x14ac:dyDescent="0.25">
      <c r="B6145" t="s">
        <v>6150</v>
      </c>
      <c r="C6145" s="119" t="s">
        <v>60</v>
      </c>
      <c r="D6145" t="s">
        <v>11537</v>
      </c>
      <c r="E6145" t="s">
        <v>11530</v>
      </c>
      <c r="F6145" t="s">
        <v>11540</v>
      </c>
      <c r="G6145" t="s">
        <v>61</v>
      </c>
      <c r="H6145" t="s">
        <v>2</v>
      </c>
      <c r="I6145" t="s">
        <v>11533</v>
      </c>
      <c r="J6145">
        <v>2017</v>
      </c>
      <c r="K6145">
        <v>2320.2600000000002</v>
      </c>
      <c r="L6145">
        <v>82</v>
      </c>
      <c r="M6145">
        <v>1</v>
      </c>
      <c r="N6145">
        <f t="shared" si="248"/>
        <v>0</v>
      </c>
      <c r="O6145">
        <f t="shared" si="249"/>
        <v>0</v>
      </c>
      <c r="P6145" t="s">
        <v>12693</v>
      </c>
    </row>
    <row r="6146" spans="2:16" x14ac:dyDescent="0.25">
      <c r="B6146" t="s">
        <v>6151</v>
      </c>
      <c r="C6146" s="119" t="s">
        <v>60</v>
      </c>
      <c r="D6146" t="s">
        <v>11537</v>
      </c>
      <c r="E6146" t="s">
        <v>11530</v>
      </c>
      <c r="F6146" t="s">
        <v>11540</v>
      </c>
      <c r="G6146" t="s">
        <v>61</v>
      </c>
      <c r="H6146" t="s">
        <v>2</v>
      </c>
      <c r="I6146" t="s">
        <v>11541</v>
      </c>
      <c r="J6146">
        <v>2017</v>
      </c>
      <c r="K6146">
        <v>2308.88</v>
      </c>
      <c r="L6146">
        <v>42</v>
      </c>
      <c r="M6146">
        <v>1</v>
      </c>
      <c r="N6146">
        <f t="shared" si="248"/>
        <v>0</v>
      </c>
      <c r="O6146">
        <f t="shared" si="249"/>
        <v>0</v>
      </c>
      <c r="P6146" t="s">
        <v>12693</v>
      </c>
    </row>
    <row r="6147" spans="2:16" x14ac:dyDescent="0.25">
      <c r="B6147" t="s">
        <v>6152</v>
      </c>
      <c r="C6147" s="119" t="s">
        <v>60</v>
      </c>
      <c r="D6147" t="s">
        <v>11537</v>
      </c>
      <c r="E6147" t="s">
        <v>11530</v>
      </c>
      <c r="F6147" t="s">
        <v>11540</v>
      </c>
      <c r="G6147" t="s">
        <v>61</v>
      </c>
      <c r="H6147" t="s">
        <v>2</v>
      </c>
      <c r="I6147" t="s">
        <v>11541</v>
      </c>
      <c r="J6147">
        <v>2017</v>
      </c>
      <c r="K6147">
        <v>2308.21</v>
      </c>
      <c r="L6147">
        <v>37</v>
      </c>
      <c r="M6147">
        <v>1</v>
      </c>
      <c r="N6147">
        <f t="shared" si="248"/>
        <v>0</v>
      </c>
      <c r="O6147">
        <f t="shared" si="249"/>
        <v>0</v>
      </c>
      <c r="P6147" t="s">
        <v>12693</v>
      </c>
    </row>
    <row r="6148" spans="2:16" x14ac:dyDescent="0.25">
      <c r="B6148" t="s">
        <v>6153</v>
      </c>
      <c r="C6148" s="119" t="s">
        <v>60</v>
      </c>
      <c r="D6148" t="s">
        <v>11537</v>
      </c>
      <c r="E6148" t="s">
        <v>11530</v>
      </c>
      <c r="F6148" t="s">
        <v>11540</v>
      </c>
      <c r="G6148" t="s">
        <v>61</v>
      </c>
      <c r="H6148" t="s">
        <v>2</v>
      </c>
      <c r="I6148" t="s">
        <v>11533</v>
      </c>
      <c r="J6148">
        <v>2017</v>
      </c>
      <c r="K6148">
        <v>2916.32</v>
      </c>
      <c r="L6148">
        <v>65</v>
      </c>
      <c r="M6148">
        <v>1</v>
      </c>
      <c r="N6148">
        <f t="shared" si="248"/>
        <v>0</v>
      </c>
      <c r="O6148">
        <f t="shared" si="249"/>
        <v>0</v>
      </c>
      <c r="P6148" t="s">
        <v>12693</v>
      </c>
    </row>
    <row r="6149" spans="2:16" x14ac:dyDescent="0.25">
      <c r="B6149" t="s">
        <v>6154</v>
      </c>
      <c r="C6149" s="119" t="s">
        <v>60</v>
      </c>
      <c r="D6149" t="s">
        <v>11539</v>
      </c>
      <c r="E6149" t="s">
        <v>11530</v>
      </c>
      <c r="F6149" t="s">
        <v>11540</v>
      </c>
      <c r="G6149" t="s">
        <v>61</v>
      </c>
      <c r="H6149" t="s">
        <v>2</v>
      </c>
      <c r="I6149" t="s">
        <v>11533</v>
      </c>
      <c r="J6149">
        <v>2017</v>
      </c>
      <c r="K6149">
        <v>1803.43</v>
      </c>
      <c r="L6149">
        <v>108</v>
      </c>
      <c r="M6149">
        <v>1</v>
      </c>
      <c r="N6149">
        <f t="shared" si="248"/>
        <v>0</v>
      </c>
      <c r="O6149">
        <f t="shared" si="249"/>
        <v>0</v>
      </c>
      <c r="P6149" t="s">
        <v>12693</v>
      </c>
    </row>
    <row r="6150" spans="2:16" x14ac:dyDescent="0.25">
      <c r="B6150" t="s">
        <v>6155</v>
      </c>
      <c r="C6150" s="119" t="s">
        <v>60</v>
      </c>
      <c r="D6150" t="s">
        <v>11537</v>
      </c>
      <c r="E6150" t="s">
        <v>11530</v>
      </c>
      <c r="F6150" t="s">
        <v>11540</v>
      </c>
      <c r="G6150" t="s">
        <v>61</v>
      </c>
      <c r="H6150" t="s">
        <v>2</v>
      </c>
      <c r="I6150" t="s">
        <v>11541</v>
      </c>
      <c r="J6150">
        <v>2017</v>
      </c>
      <c r="K6150">
        <v>3033.03</v>
      </c>
      <c r="L6150">
        <v>129</v>
      </c>
      <c r="M6150">
        <v>1</v>
      </c>
      <c r="N6150">
        <f t="shared" si="248"/>
        <v>0</v>
      </c>
      <c r="O6150">
        <f t="shared" si="249"/>
        <v>0</v>
      </c>
      <c r="P6150" t="s">
        <v>12693</v>
      </c>
    </row>
    <row r="6151" spans="2:16" x14ac:dyDescent="0.25">
      <c r="B6151" t="s">
        <v>6156</v>
      </c>
      <c r="C6151" s="119" t="s">
        <v>60</v>
      </c>
      <c r="D6151" t="s">
        <v>11537</v>
      </c>
      <c r="E6151" t="s">
        <v>11530</v>
      </c>
      <c r="F6151" t="s">
        <v>11540</v>
      </c>
      <c r="G6151" t="s">
        <v>61</v>
      </c>
      <c r="H6151" t="s">
        <v>2</v>
      </c>
      <c r="I6151" t="s">
        <v>11541</v>
      </c>
      <c r="J6151">
        <v>2017</v>
      </c>
      <c r="K6151">
        <v>2965.88</v>
      </c>
      <c r="L6151">
        <v>116</v>
      </c>
      <c r="M6151">
        <v>1</v>
      </c>
      <c r="N6151">
        <f t="shared" si="248"/>
        <v>0</v>
      </c>
      <c r="O6151">
        <f t="shared" si="249"/>
        <v>0</v>
      </c>
      <c r="P6151" t="s">
        <v>12693</v>
      </c>
    </row>
    <row r="6152" spans="2:16" x14ac:dyDescent="0.25">
      <c r="B6152" t="s">
        <v>6157</v>
      </c>
      <c r="C6152" s="119" t="s">
        <v>60</v>
      </c>
      <c r="D6152" t="s">
        <v>11537</v>
      </c>
      <c r="E6152" t="s">
        <v>11530</v>
      </c>
      <c r="F6152" t="s">
        <v>11540</v>
      </c>
      <c r="G6152" t="s">
        <v>61</v>
      </c>
      <c r="H6152" t="s">
        <v>2</v>
      </c>
      <c r="I6152" t="s">
        <v>11541</v>
      </c>
      <c r="J6152">
        <v>2017</v>
      </c>
      <c r="K6152">
        <v>2323.85</v>
      </c>
      <c r="L6152">
        <v>37</v>
      </c>
      <c r="M6152">
        <v>1</v>
      </c>
      <c r="N6152">
        <f t="shared" si="248"/>
        <v>0</v>
      </c>
      <c r="O6152">
        <f t="shared" si="249"/>
        <v>0</v>
      </c>
      <c r="P6152" t="s">
        <v>12693</v>
      </c>
    </row>
    <row r="6153" spans="2:16" x14ac:dyDescent="0.25">
      <c r="B6153" t="s">
        <v>6158</v>
      </c>
      <c r="C6153" s="119" t="s">
        <v>60</v>
      </c>
      <c r="D6153" t="s">
        <v>11537</v>
      </c>
      <c r="E6153" t="s">
        <v>11530</v>
      </c>
      <c r="F6153" t="s">
        <v>11540</v>
      </c>
      <c r="G6153" t="s">
        <v>61</v>
      </c>
      <c r="H6153" t="s">
        <v>2</v>
      </c>
      <c r="I6153" t="s">
        <v>11541</v>
      </c>
      <c r="J6153">
        <v>2017</v>
      </c>
      <c r="K6153">
        <v>2328.9899999999998</v>
      </c>
      <c r="L6153">
        <v>77</v>
      </c>
      <c r="M6153">
        <v>1</v>
      </c>
      <c r="N6153">
        <f t="shared" si="248"/>
        <v>0</v>
      </c>
      <c r="O6153">
        <f t="shared" si="249"/>
        <v>0</v>
      </c>
      <c r="P6153" t="s">
        <v>12693</v>
      </c>
    </row>
    <row r="6154" spans="2:16" x14ac:dyDescent="0.25">
      <c r="B6154" t="s">
        <v>6159</v>
      </c>
      <c r="C6154" s="119" t="s">
        <v>60</v>
      </c>
      <c r="D6154" t="s">
        <v>11537</v>
      </c>
      <c r="E6154" t="s">
        <v>11530</v>
      </c>
      <c r="F6154" t="s">
        <v>11540</v>
      </c>
      <c r="G6154" t="s">
        <v>61</v>
      </c>
      <c r="H6154" t="s">
        <v>2</v>
      </c>
      <c r="I6154" t="s">
        <v>11541</v>
      </c>
      <c r="J6154">
        <v>2017</v>
      </c>
      <c r="K6154">
        <v>2328.35</v>
      </c>
      <c r="L6154">
        <v>72</v>
      </c>
      <c r="M6154">
        <v>1</v>
      </c>
      <c r="N6154">
        <f t="shared" si="248"/>
        <v>0</v>
      </c>
      <c r="O6154">
        <f t="shared" si="249"/>
        <v>0</v>
      </c>
      <c r="P6154" t="s">
        <v>12693</v>
      </c>
    </row>
    <row r="6155" spans="2:16" x14ac:dyDescent="0.25">
      <c r="B6155" t="s">
        <v>6160</v>
      </c>
      <c r="C6155" s="119" t="s">
        <v>60</v>
      </c>
      <c r="D6155" t="s">
        <v>11550</v>
      </c>
      <c r="E6155" t="s">
        <v>11530</v>
      </c>
      <c r="F6155" t="s">
        <v>11540</v>
      </c>
      <c r="G6155" t="s">
        <v>61</v>
      </c>
      <c r="H6155" t="s">
        <v>2</v>
      </c>
      <c r="I6155" t="s">
        <v>11541</v>
      </c>
      <c r="J6155">
        <v>2017</v>
      </c>
      <c r="K6155">
        <v>2325.39</v>
      </c>
      <c r="L6155">
        <v>49</v>
      </c>
      <c r="M6155">
        <v>1</v>
      </c>
      <c r="N6155">
        <f t="shared" ref="N6155:N6218" si="250">IF(K6155&lt;100,1,0)</f>
        <v>0</v>
      </c>
      <c r="O6155">
        <f t="shared" si="249"/>
        <v>0</v>
      </c>
      <c r="P6155" t="s">
        <v>12693</v>
      </c>
    </row>
    <row r="6156" spans="2:16" x14ac:dyDescent="0.25">
      <c r="B6156" t="s">
        <v>6161</v>
      </c>
      <c r="C6156" s="119" t="s">
        <v>60</v>
      </c>
      <c r="D6156" t="s">
        <v>11537</v>
      </c>
      <c r="E6156" t="s">
        <v>11530</v>
      </c>
      <c r="F6156" t="s">
        <v>11540</v>
      </c>
      <c r="G6156" t="s">
        <v>61</v>
      </c>
      <c r="H6156" t="s">
        <v>2</v>
      </c>
      <c r="I6156" t="s">
        <v>11541</v>
      </c>
      <c r="J6156">
        <v>2017</v>
      </c>
      <c r="K6156">
        <v>3778.92</v>
      </c>
      <c r="L6156">
        <v>99</v>
      </c>
      <c r="M6156">
        <v>1</v>
      </c>
      <c r="N6156">
        <f t="shared" si="250"/>
        <v>0</v>
      </c>
      <c r="O6156">
        <f t="shared" si="249"/>
        <v>0</v>
      </c>
      <c r="P6156" t="s">
        <v>12693</v>
      </c>
    </row>
    <row r="6157" spans="2:16" x14ac:dyDescent="0.25">
      <c r="B6157" t="s">
        <v>6162</v>
      </c>
      <c r="C6157" s="119" t="s">
        <v>60</v>
      </c>
      <c r="D6157" t="s">
        <v>11537</v>
      </c>
      <c r="E6157" t="s">
        <v>11530</v>
      </c>
      <c r="F6157" t="s">
        <v>11540</v>
      </c>
      <c r="G6157" t="s">
        <v>61</v>
      </c>
      <c r="H6157" t="s">
        <v>2</v>
      </c>
      <c r="I6157" t="s">
        <v>11541</v>
      </c>
      <c r="J6157">
        <v>2017</v>
      </c>
      <c r="K6157">
        <v>2326.42</v>
      </c>
      <c r="L6157">
        <v>57</v>
      </c>
      <c r="M6157">
        <v>1</v>
      </c>
      <c r="N6157">
        <f t="shared" si="250"/>
        <v>0</v>
      </c>
      <c r="O6157">
        <f t="shared" si="249"/>
        <v>0</v>
      </c>
      <c r="P6157" t="s">
        <v>12693</v>
      </c>
    </row>
    <row r="6158" spans="2:16" x14ac:dyDescent="0.25">
      <c r="B6158" t="s">
        <v>6163</v>
      </c>
      <c r="C6158" s="119" t="s">
        <v>60</v>
      </c>
      <c r="D6158" t="s">
        <v>11537</v>
      </c>
      <c r="E6158" t="s">
        <v>11530</v>
      </c>
      <c r="F6158" t="s">
        <v>11540</v>
      </c>
      <c r="G6158" t="s">
        <v>61</v>
      </c>
      <c r="H6158" t="s">
        <v>2</v>
      </c>
      <c r="I6158" t="s">
        <v>11541</v>
      </c>
      <c r="J6158">
        <v>2017</v>
      </c>
      <c r="K6158">
        <v>2325.2600000000002</v>
      </c>
      <c r="L6158">
        <v>48</v>
      </c>
      <c r="M6158">
        <v>1</v>
      </c>
      <c r="N6158">
        <f t="shared" si="250"/>
        <v>0</v>
      </c>
      <c r="O6158">
        <f t="shared" si="249"/>
        <v>0</v>
      </c>
      <c r="P6158" t="s">
        <v>12693</v>
      </c>
    </row>
    <row r="6159" spans="2:16" x14ac:dyDescent="0.25">
      <c r="B6159" t="s">
        <v>6164</v>
      </c>
      <c r="C6159" s="119" t="s">
        <v>60</v>
      </c>
      <c r="D6159" t="s">
        <v>11537</v>
      </c>
      <c r="E6159" t="s">
        <v>11530</v>
      </c>
      <c r="F6159" t="s">
        <v>11540</v>
      </c>
      <c r="G6159" t="s">
        <v>61</v>
      </c>
      <c r="H6159" t="s">
        <v>2</v>
      </c>
      <c r="I6159" t="s">
        <v>11541</v>
      </c>
      <c r="J6159">
        <v>2017</v>
      </c>
      <c r="K6159">
        <v>1819.07</v>
      </c>
      <c r="L6159">
        <v>92</v>
      </c>
      <c r="M6159">
        <v>1</v>
      </c>
      <c r="N6159">
        <f t="shared" si="250"/>
        <v>0</v>
      </c>
      <c r="O6159">
        <f t="shared" si="249"/>
        <v>0</v>
      </c>
      <c r="P6159" t="s">
        <v>12693</v>
      </c>
    </row>
    <row r="6160" spans="2:16" x14ac:dyDescent="0.25">
      <c r="B6160" t="s">
        <v>6165</v>
      </c>
      <c r="C6160" s="119" t="s">
        <v>60</v>
      </c>
      <c r="D6160" t="s">
        <v>11537</v>
      </c>
      <c r="E6160" t="s">
        <v>11530</v>
      </c>
      <c r="F6160" t="s">
        <v>11540</v>
      </c>
      <c r="G6160" t="s">
        <v>61</v>
      </c>
      <c r="H6160" t="s">
        <v>2</v>
      </c>
      <c r="I6160" t="s">
        <v>11541</v>
      </c>
      <c r="J6160">
        <v>2017</v>
      </c>
      <c r="K6160">
        <v>1819.96</v>
      </c>
      <c r="L6160">
        <v>99</v>
      </c>
      <c r="M6160">
        <v>1</v>
      </c>
      <c r="N6160">
        <f t="shared" si="250"/>
        <v>0</v>
      </c>
      <c r="O6160">
        <f t="shared" si="249"/>
        <v>0</v>
      </c>
      <c r="P6160" t="s">
        <v>12693</v>
      </c>
    </row>
    <row r="6161" spans="2:16" x14ac:dyDescent="0.25">
      <c r="B6161" t="s">
        <v>6166</v>
      </c>
      <c r="C6161" s="119" t="s">
        <v>60</v>
      </c>
      <c r="D6161" t="s">
        <v>11537</v>
      </c>
      <c r="E6161" t="s">
        <v>11530</v>
      </c>
      <c r="F6161" t="s">
        <v>11540</v>
      </c>
      <c r="G6161" t="s">
        <v>61</v>
      </c>
      <c r="H6161" t="s">
        <v>2</v>
      </c>
      <c r="I6161" t="s">
        <v>11541</v>
      </c>
      <c r="J6161">
        <v>2017</v>
      </c>
      <c r="K6161">
        <v>2129.4499999999998</v>
      </c>
      <c r="L6161">
        <v>172</v>
      </c>
      <c r="M6161">
        <v>1</v>
      </c>
      <c r="N6161">
        <f t="shared" si="250"/>
        <v>0</v>
      </c>
      <c r="O6161">
        <f t="shared" si="249"/>
        <v>0</v>
      </c>
      <c r="P6161" t="s">
        <v>12693</v>
      </c>
    </row>
    <row r="6162" spans="2:16" x14ac:dyDescent="0.25">
      <c r="B6162" t="s">
        <v>6167</v>
      </c>
      <c r="C6162" s="119" t="s">
        <v>60</v>
      </c>
      <c r="D6162" t="s">
        <v>11537</v>
      </c>
      <c r="E6162" t="s">
        <v>11530</v>
      </c>
      <c r="F6162" t="s">
        <v>11540</v>
      </c>
      <c r="G6162" t="s">
        <v>61</v>
      </c>
      <c r="H6162" t="s">
        <v>2</v>
      </c>
      <c r="I6162" t="s">
        <v>11541</v>
      </c>
      <c r="J6162">
        <v>2017</v>
      </c>
      <c r="K6162">
        <v>1818.55</v>
      </c>
      <c r="L6162">
        <v>88</v>
      </c>
      <c r="M6162">
        <v>1</v>
      </c>
      <c r="N6162">
        <f t="shared" si="250"/>
        <v>0</v>
      </c>
      <c r="O6162">
        <f t="shared" si="249"/>
        <v>0</v>
      </c>
      <c r="P6162" t="s">
        <v>12693</v>
      </c>
    </row>
    <row r="6163" spans="2:16" x14ac:dyDescent="0.25">
      <c r="B6163" t="s">
        <v>6168</v>
      </c>
      <c r="C6163" s="119" t="s">
        <v>60</v>
      </c>
      <c r="D6163" t="s">
        <v>11537</v>
      </c>
      <c r="E6163" t="s">
        <v>11530</v>
      </c>
      <c r="F6163" t="s">
        <v>11540</v>
      </c>
      <c r="G6163" t="s">
        <v>61</v>
      </c>
      <c r="H6163" t="s">
        <v>2</v>
      </c>
      <c r="I6163" t="s">
        <v>11541</v>
      </c>
      <c r="J6163">
        <v>2017</v>
      </c>
      <c r="K6163">
        <v>2960.75</v>
      </c>
      <c r="L6163">
        <v>76</v>
      </c>
      <c r="M6163">
        <v>1</v>
      </c>
      <c r="N6163">
        <f t="shared" si="250"/>
        <v>0</v>
      </c>
      <c r="O6163">
        <f t="shared" si="249"/>
        <v>0</v>
      </c>
      <c r="P6163" t="s">
        <v>12693</v>
      </c>
    </row>
    <row r="6164" spans="2:16" x14ac:dyDescent="0.25">
      <c r="B6164" t="s">
        <v>6169</v>
      </c>
      <c r="C6164" s="119" t="s">
        <v>60</v>
      </c>
      <c r="D6164" t="s">
        <v>11537</v>
      </c>
      <c r="E6164" t="s">
        <v>11530</v>
      </c>
      <c r="F6164" t="s">
        <v>11540</v>
      </c>
      <c r="G6164" t="s">
        <v>61</v>
      </c>
      <c r="H6164" t="s">
        <v>2</v>
      </c>
      <c r="I6164" t="s">
        <v>11533</v>
      </c>
      <c r="J6164">
        <v>2017</v>
      </c>
      <c r="K6164">
        <v>1803.16</v>
      </c>
      <c r="L6164">
        <v>107</v>
      </c>
      <c r="M6164">
        <v>1</v>
      </c>
      <c r="N6164">
        <f t="shared" si="250"/>
        <v>0</v>
      </c>
      <c r="O6164">
        <f t="shared" si="249"/>
        <v>0</v>
      </c>
      <c r="P6164" t="s">
        <v>12693</v>
      </c>
    </row>
    <row r="6165" spans="2:16" x14ac:dyDescent="0.25">
      <c r="B6165" t="s">
        <v>6170</v>
      </c>
      <c r="C6165" s="119" t="s">
        <v>60</v>
      </c>
      <c r="D6165" t="s">
        <v>11537</v>
      </c>
      <c r="E6165" t="s">
        <v>11530</v>
      </c>
      <c r="F6165" t="s">
        <v>11540</v>
      </c>
      <c r="G6165" t="s">
        <v>61</v>
      </c>
      <c r="H6165" t="s">
        <v>2</v>
      </c>
      <c r="I6165" t="s">
        <v>11541</v>
      </c>
      <c r="J6165">
        <v>2017</v>
      </c>
      <c r="K6165">
        <v>2325</v>
      </c>
      <c r="L6165">
        <v>46</v>
      </c>
      <c r="M6165">
        <v>1</v>
      </c>
      <c r="N6165">
        <f t="shared" si="250"/>
        <v>0</v>
      </c>
      <c r="O6165">
        <f t="shared" si="249"/>
        <v>0</v>
      </c>
      <c r="P6165" t="s">
        <v>12693</v>
      </c>
    </row>
    <row r="6166" spans="2:16" x14ac:dyDescent="0.25">
      <c r="B6166" t="s">
        <v>6171</v>
      </c>
      <c r="C6166" s="119" t="s">
        <v>60</v>
      </c>
      <c r="D6166" t="s">
        <v>11537</v>
      </c>
      <c r="E6166" t="s">
        <v>11530</v>
      </c>
      <c r="F6166" t="s">
        <v>11540</v>
      </c>
      <c r="G6166" t="s">
        <v>61</v>
      </c>
      <c r="H6166" t="s">
        <v>2</v>
      </c>
      <c r="I6166" t="s">
        <v>11541</v>
      </c>
      <c r="J6166">
        <v>2017</v>
      </c>
      <c r="K6166">
        <v>2273.1999999999998</v>
      </c>
      <c r="L6166">
        <v>50</v>
      </c>
      <c r="M6166">
        <v>1</v>
      </c>
      <c r="N6166">
        <f t="shared" si="250"/>
        <v>0</v>
      </c>
      <c r="O6166">
        <f t="shared" si="249"/>
        <v>0</v>
      </c>
      <c r="P6166" t="s">
        <v>12693</v>
      </c>
    </row>
    <row r="6167" spans="2:16" x14ac:dyDescent="0.25">
      <c r="B6167" t="s">
        <v>6172</v>
      </c>
      <c r="C6167" s="119" t="s">
        <v>60</v>
      </c>
      <c r="D6167" t="s">
        <v>11563</v>
      </c>
      <c r="E6167" t="s">
        <v>11530</v>
      </c>
      <c r="F6167" t="s">
        <v>11540</v>
      </c>
      <c r="G6167" t="s">
        <v>61</v>
      </c>
      <c r="H6167" t="s">
        <v>2</v>
      </c>
      <c r="I6167" t="s">
        <v>11533</v>
      </c>
      <c r="J6167">
        <v>2017</v>
      </c>
      <c r="K6167">
        <v>4172.5200000000004</v>
      </c>
      <c r="L6167">
        <v>386</v>
      </c>
      <c r="M6167">
        <v>1</v>
      </c>
      <c r="N6167">
        <f t="shared" si="250"/>
        <v>0</v>
      </c>
      <c r="O6167">
        <f t="shared" si="249"/>
        <v>0</v>
      </c>
      <c r="P6167" t="s">
        <v>12693</v>
      </c>
    </row>
    <row r="6168" spans="2:16" x14ac:dyDescent="0.25">
      <c r="B6168" t="s">
        <v>6173</v>
      </c>
      <c r="C6168" s="119" t="s">
        <v>60</v>
      </c>
      <c r="D6168" t="s">
        <v>11537</v>
      </c>
      <c r="E6168" t="s">
        <v>11530</v>
      </c>
      <c r="F6168" t="s">
        <v>11540</v>
      </c>
      <c r="G6168" t="s">
        <v>61</v>
      </c>
      <c r="H6168" t="s">
        <v>2</v>
      </c>
      <c r="I6168" t="s">
        <v>11533</v>
      </c>
      <c r="J6168">
        <v>2017</v>
      </c>
      <c r="K6168">
        <v>2639.17</v>
      </c>
      <c r="L6168">
        <v>376</v>
      </c>
      <c r="M6168">
        <v>1</v>
      </c>
      <c r="N6168">
        <f t="shared" si="250"/>
        <v>0</v>
      </c>
      <c r="O6168">
        <f t="shared" si="249"/>
        <v>0</v>
      </c>
      <c r="P6168" t="s">
        <v>12693</v>
      </c>
    </row>
    <row r="6169" spans="2:16" x14ac:dyDescent="0.25">
      <c r="B6169" t="s">
        <v>6174</v>
      </c>
      <c r="C6169" s="119" t="s">
        <v>60</v>
      </c>
      <c r="D6169" t="s">
        <v>11537</v>
      </c>
      <c r="E6169" t="s">
        <v>11530</v>
      </c>
      <c r="F6169" t="s">
        <v>11540</v>
      </c>
      <c r="G6169" t="s">
        <v>61</v>
      </c>
      <c r="H6169" t="s">
        <v>2</v>
      </c>
      <c r="I6169" t="s">
        <v>11533</v>
      </c>
      <c r="J6169">
        <v>2017</v>
      </c>
      <c r="K6169">
        <v>1787.96</v>
      </c>
      <c r="L6169">
        <v>95</v>
      </c>
      <c r="M6169">
        <v>1</v>
      </c>
      <c r="N6169">
        <f t="shared" si="250"/>
        <v>0</v>
      </c>
      <c r="O6169">
        <f t="shared" si="249"/>
        <v>0</v>
      </c>
      <c r="P6169" t="s">
        <v>12693</v>
      </c>
    </row>
    <row r="6170" spans="2:16" x14ac:dyDescent="0.25">
      <c r="B6170" t="s">
        <v>6175</v>
      </c>
      <c r="C6170" s="119" t="s">
        <v>60</v>
      </c>
      <c r="D6170" t="s">
        <v>11537</v>
      </c>
      <c r="E6170" t="s">
        <v>11530</v>
      </c>
      <c r="F6170" t="s">
        <v>11540</v>
      </c>
      <c r="G6170" t="s">
        <v>61</v>
      </c>
      <c r="H6170" t="s">
        <v>2</v>
      </c>
      <c r="I6170" t="s">
        <v>11541</v>
      </c>
      <c r="J6170">
        <v>2017</v>
      </c>
      <c r="K6170">
        <v>2954.75</v>
      </c>
      <c r="L6170">
        <v>81</v>
      </c>
      <c r="M6170">
        <v>1</v>
      </c>
      <c r="N6170">
        <f t="shared" si="250"/>
        <v>0</v>
      </c>
      <c r="O6170">
        <f t="shared" si="249"/>
        <v>0</v>
      </c>
      <c r="P6170" t="s">
        <v>12693</v>
      </c>
    </row>
    <row r="6171" spans="2:16" x14ac:dyDescent="0.25">
      <c r="B6171" t="s">
        <v>6176</v>
      </c>
      <c r="C6171" s="119" t="s">
        <v>60</v>
      </c>
      <c r="D6171" t="s">
        <v>11537</v>
      </c>
      <c r="E6171" t="s">
        <v>11530</v>
      </c>
      <c r="F6171" t="s">
        <v>11540</v>
      </c>
      <c r="G6171" t="s">
        <v>61</v>
      </c>
      <c r="H6171" t="s">
        <v>2</v>
      </c>
      <c r="I6171" t="s">
        <v>11541</v>
      </c>
      <c r="J6171">
        <v>2017</v>
      </c>
      <c r="K6171">
        <v>2312.08</v>
      </c>
      <c r="L6171">
        <v>67</v>
      </c>
      <c r="M6171">
        <v>1</v>
      </c>
      <c r="N6171">
        <f t="shared" si="250"/>
        <v>0</v>
      </c>
      <c r="O6171">
        <f t="shared" si="249"/>
        <v>0</v>
      </c>
      <c r="P6171" t="s">
        <v>12693</v>
      </c>
    </row>
    <row r="6172" spans="2:16" x14ac:dyDescent="0.25">
      <c r="B6172" t="s">
        <v>6177</v>
      </c>
      <c r="C6172" s="119" t="s">
        <v>60</v>
      </c>
      <c r="D6172" t="s">
        <v>11537</v>
      </c>
      <c r="E6172" t="s">
        <v>11530</v>
      </c>
      <c r="F6172" t="s">
        <v>11540</v>
      </c>
      <c r="G6172" t="s">
        <v>61</v>
      </c>
      <c r="H6172" t="s">
        <v>2</v>
      </c>
      <c r="I6172" t="s">
        <v>11541</v>
      </c>
      <c r="J6172">
        <v>2017</v>
      </c>
      <c r="K6172">
        <v>1809.71</v>
      </c>
      <c r="L6172">
        <v>114</v>
      </c>
      <c r="M6172">
        <v>1</v>
      </c>
      <c r="N6172">
        <f t="shared" si="250"/>
        <v>0</v>
      </c>
      <c r="O6172">
        <f t="shared" si="249"/>
        <v>0</v>
      </c>
      <c r="P6172" t="s">
        <v>12693</v>
      </c>
    </row>
    <row r="6173" spans="2:16" x14ac:dyDescent="0.25">
      <c r="B6173" t="s">
        <v>6178</v>
      </c>
      <c r="C6173" s="119" t="s">
        <v>60</v>
      </c>
      <c r="D6173" t="s">
        <v>11542</v>
      </c>
      <c r="E6173" t="s">
        <v>11530</v>
      </c>
      <c r="F6173" t="s">
        <v>11540</v>
      </c>
      <c r="G6173" t="s">
        <v>61</v>
      </c>
      <c r="H6173" t="s">
        <v>2</v>
      </c>
      <c r="I6173" t="s">
        <v>11533</v>
      </c>
      <c r="J6173">
        <v>2017</v>
      </c>
      <c r="K6173">
        <v>1998.47</v>
      </c>
      <c r="L6173">
        <v>151</v>
      </c>
      <c r="M6173">
        <v>1</v>
      </c>
      <c r="N6173">
        <f t="shared" si="250"/>
        <v>0</v>
      </c>
      <c r="O6173">
        <f t="shared" si="249"/>
        <v>0</v>
      </c>
      <c r="P6173" t="s">
        <v>12693</v>
      </c>
    </row>
    <row r="6174" spans="2:16" x14ac:dyDescent="0.25">
      <c r="B6174" t="s">
        <v>6179</v>
      </c>
      <c r="C6174" s="119" t="s">
        <v>60</v>
      </c>
      <c r="D6174" t="s">
        <v>11537</v>
      </c>
      <c r="E6174" t="s">
        <v>11530</v>
      </c>
      <c r="F6174" t="s">
        <v>11540</v>
      </c>
      <c r="G6174" t="s">
        <v>61</v>
      </c>
      <c r="H6174" t="s">
        <v>2</v>
      </c>
      <c r="I6174" t="s">
        <v>11541</v>
      </c>
      <c r="J6174">
        <v>2017</v>
      </c>
      <c r="K6174">
        <v>2308.09</v>
      </c>
      <c r="L6174">
        <v>36</v>
      </c>
      <c r="M6174">
        <v>1</v>
      </c>
      <c r="N6174">
        <f t="shared" si="250"/>
        <v>0</v>
      </c>
      <c r="O6174">
        <f t="shared" si="249"/>
        <v>0</v>
      </c>
      <c r="P6174" t="s">
        <v>12693</v>
      </c>
    </row>
    <row r="6175" spans="2:16" x14ac:dyDescent="0.25">
      <c r="B6175" t="s">
        <v>6180</v>
      </c>
      <c r="C6175" s="119" t="s">
        <v>60</v>
      </c>
      <c r="D6175" t="s">
        <v>11537</v>
      </c>
      <c r="E6175" t="s">
        <v>11530</v>
      </c>
      <c r="F6175" t="s">
        <v>11540</v>
      </c>
      <c r="G6175" t="s">
        <v>61</v>
      </c>
      <c r="H6175" t="s">
        <v>2</v>
      </c>
      <c r="I6175" t="s">
        <v>11533</v>
      </c>
      <c r="J6175">
        <v>2017</v>
      </c>
      <c r="K6175">
        <v>1784.44</v>
      </c>
      <c r="L6175">
        <v>81</v>
      </c>
      <c r="M6175">
        <v>1</v>
      </c>
      <c r="N6175">
        <f t="shared" si="250"/>
        <v>0</v>
      </c>
      <c r="O6175">
        <f t="shared" si="249"/>
        <v>0</v>
      </c>
      <c r="P6175" t="s">
        <v>12693</v>
      </c>
    </row>
    <row r="6176" spans="2:16" x14ac:dyDescent="0.25">
      <c r="B6176" t="s">
        <v>6181</v>
      </c>
      <c r="C6176" s="119" t="s">
        <v>60</v>
      </c>
      <c r="D6176" t="s">
        <v>11537</v>
      </c>
      <c r="E6176" t="s">
        <v>11530</v>
      </c>
      <c r="F6176" t="s">
        <v>11540</v>
      </c>
      <c r="G6176" t="s">
        <v>61</v>
      </c>
      <c r="H6176" t="s">
        <v>2</v>
      </c>
      <c r="I6176" t="s">
        <v>11541</v>
      </c>
      <c r="J6176">
        <v>2017</v>
      </c>
      <c r="K6176">
        <v>1176.7</v>
      </c>
      <c r="L6176">
        <v>72</v>
      </c>
      <c r="M6176">
        <v>1</v>
      </c>
      <c r="N6176">
        <f t="shared" si="250"/>
        <v>0</v>
      </c>
      <c r="O6176">
        <f t="shared" si="249"/>
        <v>0</v>
      </c>
      <c r="P6176" t="s">
        <v>12693</v>
      </c>
    </row>
    <row r="6177" spans="2:16" x14ac:dyDescent="0.25">
      <c r="B6177" t="s">
        <v>6182</v>
      </c>
      <c r="C6177" s="119" t="s">
        <v>60</v>
      </c>
      <c r="D6177" t="s">
        <v>11539</v>
      </c>
      <c r="E6177" t="s">
        <v>11530</v>
      </c>
      <c r="F6177" t="s">
        <v>11540</v>
      </c>
      <c r="G6177" t="s">
        <v>61</v>
      </c>
      <c r="H6177" t="s">
        <v>2</v>
      </c>
      <c r="I6177" t="s">
        <v>11533</v>
      </c>
      <c r="J6177">
        <v>2017</v>
      </c>
      <c r="K6177">
        <v>8724.07</v>
      </c>
      <c r="L6177">
        <v>686</v>
      </c>
      <c r="M6177">
        <v>1</v>
      </c>
      <c r="N6177">
        <f t="shared" si="250"/>
        <v>0</v>
      </c>
      <c r="O6177">
        <f t="shared" si="249"/>
        <v>0</v>
      </c>
      <c r="P6177" t="s">
        <v>12693</v>
      </c>
    </row>
    <row r="6178" spans="2:16" x14ac:dyDescent="0.25">
      <c r="B6178" t="s">
        <v>6183</v>
      </c>
      <c r="C6178" s="119" t="s">
        <v>60</v>
      </c>
      <c r="D6178" t="s">
        <v>11537</v>
      </c>
      <c r="E6178" t="s">
        <v>11530</v>
      </c>
      <c r="F6178" t="s">
        <v>11540</v>
      </c>
      <c r="G6178" t="s">
        <v>61</v>
      </c>
      <c r="H6178" t="s">
        <v>2</v>
      </c>
      <c r="I6178" t="s">
        <v>11541</v>
      </c>
      <c r="J6178">
        <v>2017</v>
      </c>
      <c r="K6178">
        <v>1183.1500000000001</v>
      </c>
      <c r="L6178">
        <v>67</v>
      </c>
      <c r="M6178">
        <v>1</v>
      </c>
      <c r="N6178">
        <f t="shared" si="250"/>
        <v>0</v>
      </c>
      <c r="O6178">
        <f t="shared" si="249"/>
        <v>0</v>
      </c>
      <c r="P6178" t="s">
        <v>12693</v>
      </c>
    </row>
    <row r="6179" spans="2:16" x14ac:dyDescent="0.25">
      <c r="B6179" t="s">
        <v>6184</v>
      </c>
      <c r="C6179" s="119" t="s">
        <v>60</v>
      </c>
      <c r="D6179" t="s">
        <v>11537</v>
      </c>
      <c r="E6179" t="s">
        <v>11530</v>
      </c>
      <c r="F6179" t="s">
        <v>11540</v>
      </c>
      <c r="G6179" t="s">
        <v>61</v>
      </c>
      <c r="H6179" t="s">
        <v>2</v>
      </c>
      <c r="I6179" t="s">
        <v>11541</v>
      </c>
      <c r="J6179">
        <v>2017</v>
      </c>
      <c r="K6179">
        <v>3579.77</v>
      </c>
      <c r="L6179">
        <v>117</v>
      </c>
      <c r="M6179">
        <v>1</v>
      </c>
      <c r="N6179">
        <f t="shared" si="250"/>
        <v>0</v>
      </c>
      <c r="O6179">
        <f t="shared" si="249"/>
        <v>0</v>
      </c>
      <c r="P6179" t="s">
        <v>12693</v>
      </c>
    </row>
    <row r="6180" spans="2:16" x14ac:dyDescent="0.25">
      <c r="B6180" t="s">
        <v>6185</v>
      </c>
      <c r="C6180" s="119" t="s">
        <v>60</v>
      </c>
      <c r="D6180" t="s">
        <v>11537</v>
      </c>
      <c r="E6180" t="s">
        <v>11530</v>
      </c>
      <c r="F6180" t="s">
        <v>11540</v>
      </c>
      <c r="G6180" t="s">
        <v>61</v>
      </c>
      <c r="H6180" t="s">
        <v>2</v>
      </c>
      <c r="I6180" t="s">
        <v>11541</v>
      </c>
      <c r="J6180">
        <v>2017</v>
      </c>
      <c r="K6180">
        <v>2322.94</v>
      </c>
      <c r="L6180">
        <v>30</v>
      </c>
      <c r="M6180">
        <v>1</v>
      </c>
      <c r="N6180">
        <f t="shared" si="250"/>
        <v>0</v>
      </c>
      <c r="O6180">
        <f t="shared" si="249"/>
        <v>0</v>
      </c>
      <c r="P6180" t="s">
        <v>12693</v>
      </c>
    </row>
    <row r="6181" spans="2:16" x14ac:dyDescent="0.25">
      <c r="B6181" t="s">
        <v>6186</v>
      </c>
      <c r="C6181" s="119" t="s">
        <v>60</v>
      </c>
      <c r="D6181" t="s">
        <v>11537</v>
      </c>
      <c r="E6181" t="s">
        <v>11530</v>
      </c>
      <c r="F6181" t="s">
        <v>11540</v>
      </c>
      <c r="G6181" t="s">
        <v>61</v>
      </c>
      <c r="H6181" t="s">
        <v>2</v>
      </c>
      <c r="I6181" t="s">
        <v>11533</v>
      </c>
      <c r="J6181">
        <v>2017</v>
      </c>
      <c r="K6181">
        <v>1902.89</v>
      </c>
      <c r="L6181">
        <v>134</v>
      </c>
      <c r="M6181">
        <v>1</v>
      </c>
      <c r="N6181">
        <f t="shared" si="250"/>
        <v>0</v>
      </c>
      <c r="O6181">
        <f t="shared" si="249"/>
        <v>0</v>
      </c>
      <c r="P6181" t="s">
        <v>12693</v>
      </c>
    </row>
    <row r="6182" spans="2:16" x14ac:dyDescent="0.25">
      <c r="B6182" t="s">
        <v>6187</v>
      </c>
      <c r="C6182" s="119" t="s">
        <v>60</v>
      </c>
      <c r="D6182" t="s">
        <v>11537</v>
      </c>
      <c r="E6182" t="s">
        <v>11530</v>
      </c>
      <c r="F6182" t="s">
        <v>11540</v>
      </c>
      <c r="G6182" t="s">
        <v>61</v>
      </c>
      <c r="H6182" t="s">
        <v>2</v>
      </c>
      <c r="I6182" t="s">
        <v>11541</v>
      </c>
      <c r="J6182">
        <v>2017</v>
      </c>
      <c r="K6182">
        <v>3140.11</v>
      </c>
      <c r="L6182">
        <v>45</v>
      </c>
      <c r="M6182">
        <v>1</v>
      </c>
      <c r="N6182">
        <f t="shared" si="250"/>
        <v>0</v>
      </c>
      <c r="O6182">
        <f t="shared" si="249"/>
        <v>0</v>
      </c>
      <c r="P6182" t="s">
        <v>12693</v>
      </c>
    </row>
    <row r="6183" spans="2:16" x14ac:dyDescent="0.25">
      <c r="B6183" t="s">
        <v>6188</v>
      </c>
      <c r="C6183" s="119" t="s">
        <v>60</v>
      </c>
      <c r="D6183" t="s">
        <v>11537</v>
      </c>
      <c r="E6183" t="s">
        <v>11530</v>
      </c>
      <c r="F6183" t="s">
        <v>11540</v>
      </c>
      <c r="G6183" t="s">
        <v>61</v>
      </c>
      <c r="H6183" t="s">
        <v>2</v>
      </c>
      <c r="I6183" t="s">
        <v>11541</v>
      </c>
      <c r="J6183">
        <v>2017</v>
      </c>
      <c r="K6183">
        <v>2327.96</v>
      </c>
      <c r="L6183">
        <v>69</v>
      </c>
      <c r="M6183">
        <v>1</v>
      </c>
      <c r="N6183">
        <f t="shared" si="250"/>
        <v>0</v>
      </c>
      <c r="O6183">
        <f t="shared" si="249"/>
        <v>0</v>
      </c>
      <c r="P6183" t="s">
        <v>12693</v>
      </c>
    </row>
    <row r="6184" spans="2:16" x14ac:dyDescent="0.25">
      <c r="B6184" t="s">
        <v>6189</v>
      </c>
      <c r="C6184" s="119" t="s">
        <v>60</v>
      </c>
      <c r="D6184" t="s">
        <v>11550</v>
      </c>
      <c r="E6184" t="s">
        <v>11530</v>
      </c>
      <c r="F6184" t="s">
        <v>11540</v>
      </c>
      <c r="G6184" t="s">
        <v>61</v>
      </c>
      <c r="H6184" t="s">
        <v>2</v>
      </c>
      <c r="I6184" t="s">
        <v>11541</v>
      </c>
      <c r="J6184">
        <v>2017</v>
      </c>
      <c r="K6184">
        <v>14435.56</v>
      </c>
      <c r="L6184">
        <v>194</v>
      </c>
      <c r="M6184">
        <v>1</v>
      </c>
      <c r="N6184">
        <f t="shared" si="250"/>
        <v>0</v>
      </c>
      <c r="O6184">
        <f t="shared" si="249"/>
        <v>0</v>
      </c>
      <c r="P6184" t="s">
        <v>12693</v>
      </c>
    </row>
    <row r="6185" spans="2:16" x14ac:dyDescent="0.25">
      <c r="B6185" t="s">
        <v>6190</v>
      </c>
      <c r="C6185" s="119" t="s">
        <v>60</v>
      </c>
      <c r="D6185" t="s">
        <v>11537</v>
      </c>
      <c r="E6185" t="s">
        <v>11530</v>
      </c>
      <c r="F6185" t="s">
        <v>11540</v>
      </c>
      <c r="G6185" t="s">
        <v>61</v>
      </c>
      <c r="H6185" t="s">
        <v>2</v>
      </c>
      <c r="I6185" t="s">
        <v>11541</v>
      </c>
      <c r="J6185">
        <v>2017</v>
      </c>
      <c r="K6185">
        <v>5974.75</v>
      </c>
      <c r="L6185">
        <v>77</v>
      </c>
      <c r="M6185">
        <v>1</v>
      </c>
      <c r="N6185">
        <f t="shared" si="250"/>
        <v>0</v>
      </c>
      <c r="O6185">
        <f t="shared" si="249"/>
        <v>0</v>
      </c>
      <c r="P6185" t="s">
        <v>12693</v>
      </c>
    </row>
    <row r="6186" spans="2:16" x14ac:dyDescent="0.25">
      <c r="B6186" t="s">
        <v>6191</v>
      </c>
      <c r="C6186" s="119" t="s">
        <v>60</v>
      </c>
      <c r="D6186" t="s">
        <v>11537</v>
      </c>
      <c r="E6186" t="s">
        <v>11530</v>
      </c>
      <c r="F6186" t="s">
        <v>11540</v>
      </c>
      <c r="G6186" t="s">
        <v>61</v>
      </c>
      <c r="H6186" t="s">
        <v>2</v>
      </c>
      <c r="I6186" t="s">
        <v>11541</v>
      </c>
      <c r="J6186">
        <v>2017</v>
      </c>
      <c r="K6186">
        <v>3014.92</v>
      </c>
      <c r="L6186">
        <v>71</v>
      </c>
      <c r="M6186">
        <v>1</v>
      </c>
      <c r="N6186">
        <f t="shared" si="250"/>
        <v>0</v>
      </c>
      <c r="O6186">
        <f t="shared" si="249"/>
        <v>0</v>
      </c>
      <c r="P6186" t="s">
        <v>12693</v>
      </c>
    </row>
    <row r="6187" spans="2:16" x14ac:dyDescent="0.25">
      <c r="B6187" t="s">
        <v>6192</v>
      </c>
      <c r="C6187" s="119" t="s">
        <v>60</v>
      </c>
      <c r="D6187" t="s">
        <v>11537</v>
      </c>
      <c r="E6187" t="s">
        <v>11530</v>
      </c>
      <c r="F6187" t="s">
        <v>11540</v>
      </c>
      <c r="G6187" t="s">
        <v>61</v>
      </c>
      <c r="H6187" t="s">
        <v>2</v>
      </c>
      <c r="I6187" t="s">
        <v>11541</v>
      </c>
      <c r="J6187">
        <v>2017</v>
      </c>
      <c r="K6187">
        <v>3281.36</v>
      </c>
      <c r="L6187">
        <v>94</v>
      </c>
      <c r="M6187">
        <v>1</v>
      </c>
      <c r="N6187">
        <f t="shared" si="250"/>
        <v>0</v>
      </c>
      <c r="O6187">
        <f t="shared" si="249"/>
        <v>0</v>
      </c>
      <c r="P6187" t="s">
        <v>12693</v>
      </c>
    </row>
    <row r="6188" spans="2:16" x14ac:dyDescent="0.25">
      <c r="B6188" t="s">
        <v>6193</v>
      </c>
      <c r="C6188" s="119" t="s">
        <v>60</v>
      </c>
      <c r="D6188" t="s">
        <v>11537</v>
      </c>
      <c r="E6188" t="s">
        <v>11530</v>
      </c>
      <c r="F6188" t="s">
        <v>11540</v>
      </c>
      <c r="G6188" t="s">
        <v>61</v>
      </c>
      <c r="H6188" t="s">
        <v>2</v>
      </c>
      <c r="I6188" t="s">
        <v>11541</v>
      </c>
      <c r="J6188">
        <v>2017</v>
      </c>
      <c r="K6188">
        <v>4175.63</v>
      </c>
      <c r="L6188">
        <v>102</v>
      </c>
      <c r="M6188">
        <v>1</v>
      </c>
      <c r="N6188">
        <f t="shared" si="250"/>
        <v>0</v>
      </c>
      <c r="O6188">
        <f t="shared" si="249"/>
        <v>0</v>
      </c>
      <c r="P6188" t="s">
        <v>12693</v>
      </c>
    </row>
    <row r="6189" spans="2:16" x14ac:dyDescent="0.25">
      <c r="B6189" t="s">
        <v>6194</v>
      </c>
      <c r="C6189" s="119" t="s">
        <v>60</v>
      </c>
      <c r="D6189" t="s">
        <v>11537</v>
      </c>
      <c r="E6189" t="s">
        <v>11530</v>
      </c>
      <c r="F6189" t="s">
        <v>11540</v>
      </c>
      <c r="G6189" t="s">
        <v>61</v>
      </c>
      <c r="H6189" t="s">
        <v>2</v>
      </c>
      <c r="I6189" t="s">
        <v>11541</v>
      </c>
      <c r="J6189">
        <v>2017</v>
      </c>
      <c r="K6189">
        <v>2600.27</v>
      </c>
      <c r="L6189">
        <v>57</v>
      </c>
      <c r="M6189">
        <v>1</v>
      </c>
      <c r="N6189">
        <f t="shared" si="250"/>
        <v>0</v>
      </c>
      <c r="O6189">
        <f t="shared" si="249"/>
        <v>0</v>
      </c>
      <c r="P6189" t="s">
        <v>12693</v>
      </c>
    </row>
    <row r="6190" spans="2:16" x14ac:dyDescent="0.25">
      <c r="B6190" t="s">
        <v>6195</v>
      </c>
      <c r="C6190" s="119" t="s">
        <v>60</v>
      </c>
      <c r="D6190" t="s">
        <v>11537</v>
      </c>
      <c r="E6190" t="s">
        <v>11530</v>
      </c>
      <c r="F6190" t="s">
        <v>11540</v>
      </c>
      <c r="G6190" t="s">
        <v>61</v>
      </c>
      <c r="H6190" t="s">
        <v>2</v>
      </c>
      <c r="I6190" t="s">
        <v>11541</v>
      </c>
      <c r="J6190">
        <v>2017</v>
      </c>
      <c r="K6190">
        <v>4515.4799999999996</v>
      </c>
      <c r="L6190">
        <v>82</v>
      </c>
      <c r="M6190">
        <v>1</v>
      </c>
      <c r="N6190">
        <f t="shared" si="250"/>
        <v>0</v>
      </c>
      <c r="O6190">
        <f t="shared" ref="O6190:O6206" si="251">IF(OR(L6190="",L6190&lt;=0),1,0)</f>
        <v>0</v>
      </c>
      <c r="P6190" t="s">
        <v>12693</v>
      </c>
    </row>
    <row r="6191" spans="2:16" x14ac:dyDescent="0.25">
      <c r="B6191" t="s">
        <v>6196</v>
      </c>
      <c r="C6191" s="119" t="s">
        <v>60</v>
      </c>
      <c r="D6191" t="s">
        <v>11550</v>
      </c>
      <c r="E6191" t="s">
        <v>11530</v>
      </c>
      <c r="F6191" t="s">
        <v>11540</v>
      </c>
      <c r="G6191" t="s">
        <v>61</v>
      </c>
      <c r="H6191" t="s">
        <v>2</v>
      </c>
      <c r="I6191" t="s">
        <v>11541</v>
      </c>
      <c r="J6191">
        <v>2017</v>
      </c>
      <c r="K6191">
        <v>4094.52</v>
      </c>
      <c r="L6191">
        <v>88</v>
      </c>
      <c r="M6191">
        <v>1</v>
      </c>
      <c r="N6191">
        <f t="shared" si="250"/>
        <v>0</v>
      </c>
      <c r="O6191">
        <f t="shared" si="251"/>
        <v>0</v>
      </c>
      <c r="P6191" t="s">
        <v>12693</v>
      </c>
    </row>
    <row r="6192" spans="2:16" x14ac:dyDescent="0.25">
      <c r="B6192" t="s">
        <v>6197</v>
      </c>
      <c r="C6192" s="119" t="s">
        <v>60</v>
      </c>
      <c r="D6192" t="s">
        <v>11537</v>
      </c>
      <c r="E6192" t="s">
        <v>11530</v>
      </c>
      <c r="F6192" t="s">
        <v>11540</v>
      </c>
      <c r="G6192" t="s">
        <v>61</v>
      </c>
      <c r="H6192" t="s">
        <v>2</v>
      </c>
      <c r="I6192" t="s">
        <v>11533</v>
      </c>
      <c r="J6192">
        <v>2017</v>
      </c>
      <c r="K6192">
        <v>12707.24</v>
      </c>
      <c r="L6192">
        <v>181</v>
      </c>
      <c r="M6192">
        <v>1</v>
      </c>
      <c r="N6192">
        <f t="shared" si="250"/>
        <v>0</v>
      </c>
      <c r="O6192">
        <f t="shared" si="251"/>
        <v>0</v>
      </c>
      <c r="P6192" t="s">
        <v>12693</v>
      </c>
    </row>
    <row r="6193" spans="2:16" x14ac:dyDescent="0.25">
      <c r="B6193" t="s">
        <v>6198</v>
      </c>
      <c r="C6193" s="119" t="s">
        <v>4</v>
      </c>
      <c r="D6193" t="s">
        <v>11546</v>
      </c>
      <c r="E6193" t="s">
        <v>11530</v>
      </c>
      <c r="F6193" t="s">
        <v>11540</v>
      </c>
      <c r="G6193" t="s">
        <v>61</v>
      </c>
      <c r="H6193" t="s">
        <v>2</v>
      </c>
      <c r="I6193" t="s">
        <v>11541</v>
      </c>
      <c r="J6193">
        <v>2017</v>
      </c>
      <c r="K6193">
        <v>2320.6799999999998</v>
      </c>
      <c r="L6193">
        <v>53</v>
      </c>
      <c r="M6193">
        <v>1</v>
      </c>
      <c r="N6193">
        <f t="shared" si="250"/>
        <v>0</v>
      </c>
      <c r="O6193">
        <f t="shared" si="251"/>
        <v>0</v>
      </c>
      <c r="P6193" t="s">
        <v>12693</v>
      </c>
    </row>
    <row r="6194" spans="2:16" x14ac:dyDescent="0.25">
      <c r="B6194" t="s">
        <v>6199</v>
      </c>
      <c r="C6194" s="119" t="s">
        <v>4</v>
      </c>
      <c r="D6194" t="s">
        <v>11537</v>
      </c>
      <c r="E6194" t="s">
        <v>11530</v>
      </c>
      <c r="F6194" t="s">
        <v>11540</v>
      </c>
      <c r="G6194" t="s">
        <v>61</v>
      </c>
      <c r="H6194" t="s">
        <v>2</v>
      </c>
      <c r="I6194" t="s">
        <v>11541</v>
      </c>
      <c r="J6194">
        <v>2017</v>
      </c>
      <c r="K6194">
        <v>1179.53</v>
      </c>
      <c r="L6194">
        <v>53</v>
      </c>
      <c r="M6194">
        <v>1</v>
      </c>
      <c r="N6194">
        <f t="shared" si="250"/>
        <v>0</v>
      </c>
      <c r="O6194">
        <f t="shared" si="251"/>
        <v>0</v>
      </c>
      <c r="P6194" t="s">
        <v>12693</v>
      </c>
    </row>
    <row r="6195" spans="2:16" x14ac:dyDescent="0.25">
      <c r="B6195" t="s">
        <v>6200</v>
      </c>
      <c r="C6195" s="119" t="s">
        <v>4</v>
      </c>
      <c r="D6195" t="s">
        <v>11537</v>
      </c>
      <c r="E6195" t="s">
        <v>11530</v>
      </c>
      <c r="F6195" t="s">
        <v>11540</v>
      </c>
      <c r="G6195" t="s">
        <v>61</v>
      </c>
      <c r="H6195" t="s">
        <v>2</v>
      </c>
      <c r="I6195" t="s">
        <v>11541</v>
      </c>
      <c r="J6195">
        <v>2017</v>
      </c>
      <c r="K6195">
        <v>2308.7600000000002</v>
      </c>
      <c r="L6195">
        <v>41</v>
      </c>
      <c r="M6195">
        <v>1</v>
      </c>
      <c r="N6195">
        <f t="shared" si="250"/>
        <v>0</v>
      </c>
      <c r="O6195">
        <f t="shared" si="251"/>
        <v>0</v>
      </c>
      <c r="P6195" t="s">
        <v>12693</v>
      </c>
    </row>
    <row r="6196" spans="2:16" x14ac:dyDescent="0.25">
      <c r="B6196" t="s">
        <v>6201</v>
      </c>
      <c r="C6196" s="119" t="s">
        <v>4</v>
      </c>
      <c r="D6196" t="s">
        <v>11537</v>
      </c>
      <c r="E6196" t="s">
        <v>11530</v>
      </c>
      <c r="F6196" t="s">
        <v>11540</v>
      </c>
      <c r="G6196" t="s">
        <v>61</v>
      </c>
      <c r="H6196" t="s">
        <v>2</v>
      </c>
      <c r="I6196" t="s">
        <v>11533</v>
      </c>
      <c r="J6196">
        <v>2017</v>
      </c>
      <c r="K6196">
        <v>4166.16</v>
      </c>
      <c r="L6196">
        <v>404</v>
      </c>
      <c r="M6196">
        <v>1</v>
      </c>
      <c r="N6196">
        <f t="shared" si="250"/>
        <v>0</v>
      </c>
      <c r="O6196">
        <f t="shared" si="251"/>
        <v>0</v>
      </c>
      <c r="P6196" t="s">
        <v>12693</v>
      </c>
    </row>
    <row r="6197" spans="2:16" x14ac:dyDescent="0.25">
      <c r="B6197" t="s">
        <v>6202</v>
      </c>
      <c r="C6197" s="119" t="s">
        <v>4</v>
      </c>
      <c r="D6197" t="s">
        <v>11550</v>
      </c>
      <c r="E6197" t="s">
        <v>11530</v>
      </c>
      <c r="F6197" t="s">
        <v>11540</v>
      </c>
      <c r="G6197" t="s">
        <v>61</v>
      </c>
      <c r="H6197" t="s">
        <v>2</v>
      </c>
      <c r="I6197" t="s">
        <v>11541</v>
      </c>
      <c r="J6197">
        <v>2017</v>
      </c>
      <c r="K6197">
        <v>2943.51</v>
      </c>
      <c r="L6197">
        <v>97</v>
      </c>
      <c r="M6197">
        <v>1</v>
      </c>
      <c r="N6197">
        <f t="shared" si="250"/>
        <v>0</v>
      </c>
      <c r="O6197">
        <f t="shared" si="251"/>
        <v>0</v>
      </c>
      <c r="P6197" t="s">
        <v>12693</v>
      </c>
    </row>
    <row r="6198" spans="2:16" x14ac:dyDescent="0.25">
      <c r="B6198" t="s">
        <v>6203</v>
      </c>
      <c r="C6198" s="119" t="s">
        <v>4</v>
      </c>
      <c r="D6198" t="s">
        <v>11537</v>
      </c>
      <c r="E6198" t="s">
        <v>11530</v>
      </c>
      <c r="F6198" t="s">
        <v>11540</v>
      </c>
      <c r="G6198" t="s">
        <v>61</v>
      </c>
      <c r="H6198" t="s">
        <v>2</v>
      </c>
      <c r="I6198" t="s">
        <v>11541</v>
      </c>
      <c r="J6198">
        <v>2017</v>
      </c>
      <c r="K6198">
        <v>1170.81</v>
      </c>
      <c r="L6198">
        <v>26</v>
      </c>
      <c r="M6198">
        <v>1</v>
      </c>
      <c r="N6198">
        <f t="shared" si="250"/>
        <v>0</v>
      </c>
      <c r="O6198">
        <f t="shared" si="251"/>
        <v>0</v>
      </c>
      <c r="P6198" t="s">
        <v>12693</v>
      </c>
    </row>
    <row r="6199" spans="2:16" x14ac:dyDescent="0.25">
      <c r="B6199" t="s">
        <v>6204</v>
      </c>
      <c r="C6199" s="119" t="s">
        <v>4</v>
      </c>
      <c r="D6199" t="s">
        <v>11537</v>
      </c>
      <c r="E6199" t="s">
        <v>11530</v>
      </c>
      <c r="F6199" t="s">
        <v>11540</v>
      </c>
      <c r="G6199" t="s">
        <v>61</v>
      </c>
      <c r="H6199" t="s">
        <v>2</v>
      </c>
      <c r="I6199" t="s">
        <v>11541</v>
      </c>
      <c r="J6199">
        <v>2017</v>
      </c>
      <c r="K6199">
        <v>1857.16</v>
      </c>
      <c r="L6199">
        <v>54</v>
      </c>
      <c r="M6199">
        <v>1</v>
      </c>
      <c r="N6199">
        <f t="shared" si="250"/>
        <v>0</v>
      </c>
      <c r="O6199">
        <f t="shared" si="251"/>
        <v>0</v>
      </c>
      <c r="P6199" t="s">
        <v>12693</v>
      </c>
    </row>
    <row r="6200" spans="2:16" x14ac:dyDescent="0.25">
      <c r="B6200" t="s">
        <v>6205</v>
      </c>
      <c r="C6200" s="119" t="s">
        <v>4</v>
      </c>
      <c r="D6200" t="s">
        <v>11537</v>
      </c>
      <c r="E6200" t="s">
        <v>11530</v>
      </c>
      <c r="F6200" t="s">
        <v>11540</v>
      </c>
      <c r="G6200" t="s">
        <v>61</v>
      </c>
      <c r="H6200" t="s">
        <v>2</v>
      </c>
      <c r="I6200" t="s">
        <v>11541</v>
      </c>
      <c r="J6200">
        <v>2017</v>
      </c>
      <c r="K6200">
        <v>719.75</v>
      </c>
      <c r="L6200">
        <v>64</v>
      </c>
      <c r="M6200">
        <v>1</v>
      </c>
      <c r="N6200">
        <f t="shared" si="250"/>
        <v>0</v>
      </c>
      <c r="O6200">
        <f t="shared" si="251"/>
        <v>0</v>
      </c>
      <c r="P6200" t="s">
        <v>12693</v>
      </c>
    </row>
    <row r="6201" spans="2:16" x14ac:dyDescent="0.25">
      <c r="B6201" t="s">
        <v>6206</v>
      </c>
      <c r="C6201" s="119" t="s">
        <v>4</v>
      </c>
      <c r="D6201" t="s">
        <v>11537</v>
      </c>
      <c r="E6201" t="s">
        <v>11530</v>
      </c>
      <c r="F6201" t="s">
        <v>11540</v>
      </c>
      <c r="G6201" t="s">
        <v>61</v>
      </c>
      <c r="H6201" t="s">
        <v>2</v>
      </c>
      <c r="I6201" t="s">
        <v>11541</v>
      </c>
      <c r="J6201">
        <v>2017</v>
      </c>
      <c r="K6201">
        <v>1285.69</v>
      </c>
      <c r="L6201">
        <v>45</v>
      </c>
      <c r="M6201">
        <v>1</v>
      </c>
      <c r="N6201">
        <f t="shared" si="250"/>
        <v>0</v>
      </c>
      <c r="O6201">
        <f t="shared" si="251"/>
        <v>0</v>
      </c>
      <c r="P6201" t="s">
        <v>12693</v>
      </c>
    </row>
    <row r="6202" spans="2:16" x14ac:dyDescent="0.25">
      <c r="B6202" t="s">
        <v>6207</v>
      </c>
      <c r="C6202" s="119" t="s">
        <v>4</v>
      </c>
      <c r="D6202" t="s">
        <v>11537</v>
      </c>
      <c r="E6202" t="s">
        <v>11530</v>
      </c>
      <c r="F6202" t="s">
        <v>11540</v>
      </c>
      <c r="G6202" t="s">
        <v>61</v>
      </c>
      <c r="H6202" t="s">
        <v>2</v>
      </c>
      <c r="I6202" t="s">
        <v>11541</v>
      </c>
      <c r="J6202">
        <v>2017</v>
      </c>
      <c r="K6202">
        <v>481.45</v>
      </c>
      <c r="L6202">
        <v>57</v>
      </c>
      <c r="M6202">
        <v>1</v>
      </c>
      <c r="N6202">
        <f t="shared" si="250"/>
        <v>0</v>
      </c>
      <c r="O6202">
        <f t="shared" si="251"/>
        <v>0</v>
      </c>
      <c r="P6202" t="s">
        <v>12693</v>
      </c>
    </row>
    <row r="6203" spans="2:16" x14ac:dyDescent="0.25">
      <c r="B6203" t="s">
        <v>6208</v>
      </c>
      <c r="C6203" s="119" t="s">
        <v>4</v>
      </c>
      <c r="D6203" t="s">
        <v>11539</v>
      </c>
      <c r="E6203" t="s">
        <v>11530</v>
      </c>
      <c r="F6203" t="s">
        <v>11540</v>
      </c>
      <c r="G6203" t="s">
        <v>61</v>
      </c>
      <c r="H6203" t="s">
        <v>2</v>
      </c>
      <c r="I6203" t="s">
        <v>11541</v>
      </c>
      <c r="J6203">
        <v>2017</v>
      </c>
      <c r="K6203">
        <v>1133.0899999999999</v>
      </c>
      <c r="L6203">
        <v>43</v>
      </c>
      <c r="M6203">
        <v>1</v>
      </c>
      <c r="N6203">
        <f t="shared" si="250"/>
        <v>0</v>
      </c>
      <c r="O6203">
        <f t="shared" si="251"/>
        <v>0</v>
      </c>
      <c r="P6203" t="s">
        <v>12693</v>
      </c>
    </row>
    <row r="6204" spans="2:16" x14ac:dyDescent="0.25">
      <c r="B6204" t="s">
        <v>6209</v>
      </c>
      <c r="C6204" s="119" t="s">
        <v>4</v>
      </c>
      <c r="D6204" t="s">
        <v>11537</v>
      </c>
      <c r="E6204" t="s">
        <v>11530</v>
      </c>
      <c r="F6204" t="s">
        <v>11540</v>
      </c>
      <c r="G6204" t="s">
        <v>61</v>
      </c>
      <c r="H6204" t="s">
        <v>2</v>
      </c>
      <c r="I6204" t="s">
        <v>11533</v>
      </c>
      <c r="J6204">
        <v>2017</v>
      </c>
      <c r="K6204">
        <v>946.9</v>
      </c>
      <c r="L6204">
        <v>69</v>
      </c>
      <c r="M6204">
        <v>1</v>
      </c>
      <c r="N6204">
        <f t="shared" si="250"/>
        <v>0</v>
      </c>
      <c r="O6204">
        <f t="shared" si="251"/>
        <v>0</v>
      </c>
      <c r="P6204" t="s">
        <v>12693</v>
      </c>
    </row>
    <row r="6205" spans="2:16" x14ac:dyDescent="0.25">
      <c r="B6205" t="s">
        <v>6210</v>
      </c>
      <c r="C6205" s="119" t="s">
        <v>4</v>
      </c>
      <c r="D6205" t="s">
        <v>11550</v>
      </c>
      <c r="E6205" t="s">
        <v>11530</v>
      </c>
      <c r="F6205" t="s">
        <v>11540</v>
      </c>
      <c r="G6205" t="s">
        <v>61</v>
      </c>
      <c r="H6205" t="s">
        <v>2</v>
      </c>
      <c r="I6205" t="s">
        <v>11541</v>
      </c>
      <c r="J6205">
        <v>2017</v>
      </c>
      <c r="K6205">
        <v>1669.43</v>
      </c>
      <c r="L6205">
        <v>54</v>
      </c>
      <c r="M6205">
        <v>1</v>
      </c>
      <c r="N6205">
        <f t="shared" si="250"/>
        <v>0</v>
      </c>
      <c r="O6205">
        <f t="shared" si="251"/>
        <v>0</v>
      </c>
      <c r="P6205" t="s">
        <v>12693</v>
      </c>
    </row>
    <row r="6206" spans="2:16" x14ac:dyDescent="0.25">
      <c r="B6206" t="s">
        <v>6211</v>
      </c>
      <c r="C6206" s="119" t="s">
        <v>4</v>
      </c>
      <c r="D6206" t="s">
        <v>11537</v>
      </c>
      <c r="E6206" t="s">
        <v>11530</v>
      </c>
      <c r="F6206" t="s">
        <v>11540</v>
      </c>
      <c r="G6206" t="s">
        <v>61</v>
      </c>
      <c r="H6206" t="s">
        <v>2</v>
      </c>
      <c r="I6206" t="s">
        <v>11541</v>
      </c>
      <c r="J6206">
        <v>2017</v>
      </c>
      <c r="K6206">
        <v>5715.17</v>
      </c>
      <c r="L6206">
        <v>129</v>
      </c>
      <c r="M6206">
        <v>1</v>
      </c>
      <c r="N6206">
        <f t="shared" si="250"/>
        <v>0</v>
      </c>
      <c r="O6206">
        <f t="shared" si="251"/>
        <v>0</v>
      </c>
      <c r="P6206" t="s">
        <v>12693</v>
      </c>
    </row>
    <row r="6207" spans="2:16" x14ac:dyDescent="0.25">
      <c r="B6207" t="s">
        <v>6212</v>
      </c>
      <c r="C6207" s="119" t="s">
        <v>209</v>
      </c>
      <c r="D6207" t="s">
        <v>11537</v>
      </c>
      <c r="E6207" t="s">
        <v>11530</v>
      </c>
      <c r="F6207" t="s">
        <v>11526</v>
      </c>
      <c r="G6207" t="s">
        <v>5</v>
      </c>
      <c r="H6207" t="s">
        <v>18</v>
      </c>
      <c r="I6207" t="s">
        <v>11529</v>
      </c>
      <c r="J6207">
        <v>2017</v>
      </c>
      <c r="K6207">
        <v>4364.5600000000004</v>
      </c>
      <c r="L6207">
        <v>278</v>
      </c>
      <c r="M6207">
        <v>1</v>
      </c>
      <c r="N6207">
        <f t="shared" si="250"/>
        <v>0</v>
      </c>
      <c r="O6207">
        <f t="shared" ref="O6207:O6230" si="252">IF(OR(L6207="",L6207&lt;=0),1,0)</f>
        <v>0</v>
      </c>
      <c r="P6207" t="s">
        <v>11528</v>
      </c>
    </row>
    <row r="6208" spans="2:16" x14ac:dyDescent="0.25">
      <c r="B6208" t="s">
        <v>6213</v>
      </c>
      <c r="C6208" s="119" t="s">
        <v>209</v>
      </c>
      <c r="D6208" t="s">
        <v>11537</v>
      </c>
      <c r="E6208" t="s">
        <v>11530</v>
      </c>
      <c r="F6208" t="s">
        <v>11526</v>
      </c>
      <c r="G6208" t="s">
        <v>5</v>
      </c>
      <c r="H6208" t="s">
        <v>18</v>
      </c>
      <c r="I6208" t="s">
        <v>11529</v>
      </c>
      <c r="J6208">
        <v>2017</v>
      </c>
      <c r="K6208">
        <v>11761.64</v>
      </c>
      <c r="L6208">
        <v>64</v>
      </c>
      <c r="M6208">
        <v>1</v>
      </c>
      <c r="N6208">
        <f t="shared" si="250"/>
        <v>0</v>
      </c>
      <c r="O6208">
        <f t="shared" si="252"/>
        <v>0</v>
      </c>
      <c r="P6208" t="s">
        <v>11528</v>
      </c>
    </row>
    <row r="6209" spans="2:16" x14ac:dyDescent="0.25">
      <c r="B6209" t="s">
        <v>6214</v>
      </c>
      <c r="C6209" s="119" t="s">
        <v>209</v>
      </c>
      <c r="D6209" t="s">
        <v>11537</v>
      </c>
      <c r="E6209" t="s">
        <v>11530</v>
      </c>
      <c r="F6209" t="s">
        <v>11526</v>
      </c>
      <c r="G6209" t="s">
        <v>5</v>
      </c>
      <c r="H6209" t="s">
        <v>18</v>
      </c>
      <c r="I6209" t="s">
        <v>11529</v>
      </c>
      <c r="J6209">
        <v>2017</v>
      </c>
      <c r="K6209">
        <v>3397.81</v>
      </c>
      <c r="L6209">
        <v>398</v>
      </c>
      <c r="M6209">
        <v>1</v>
      </c>
      <c r="N6209">
        <f t="shared" si="250"/>
        <v>0</v>
      </c>
      <c r="O6209">
        <f t="shared" si="252"/>
        <v>0</v>
      </c>
      <c r="P6209" t="s">
        <v>11528</v>
      </c>
    </row>
    <row r="6210" spans="2:16" x14ac:dyDescent="0.25">
      <c r="B6210" t="s">
        <v>6215</v>
      </c>
      <c r="C6210" s="119" t="s">
        <v>209</v>
      </c>
      <c r="D6210" t="s">
        <v>11537</v>
      </c>
      <c r="E6210" t="s">
        <v>11530</v>
      </c>
      <c r="F6210" t="s">
        <v>11526</v>
      </c>
      <c r="G6210" t="s">
        <v>5</v>
      </c>
      <c r="H6210" t="s">
        <v>18</v>
      </c>
      <c r="I6210" t="s">
        <v>11529</v>
      </c>
      <c r="J6210">
        <v>2017</v>
      </c>
      <c r="K6210">
        <v>14268.28</v>
      </c>
      <c r="L6210">
        <v>268</v>
      </c>
      <c r="M6210">
        <v>1</v>
      </c>
      <c r="N6210">
        <f t="shared" si="250"/>
        <v>0</v>
      </c>
      <c r="O6210">
        <f t="shared" si="252"/>
        <v>0</v>
      </c>
      <c r="P6210" t="s">
        <v>11528</v>
      </c>
    </row>
    <row r="6211" spans="2:16" x14ac:dyDescent="0.25">
      <c r="B6211" t="s">
        <v>6216</v>
      </c>
      <c r="C6211" s="119" t="s">
        <v>209</v>
      </c>
      <c r="D6211" t="s">
        <v>11537</v>
      </c>
      <c r="E6211" t="s">
        <v>11530</v>
      </c>
      <c r="F6211" t="s">
        <v>11526</v>
      </c>
      <c r="G6211" t="s">
        <v>5</v>
      </c>
      <c r="H6211" t="s">
        <v>18</v>
      </c>
      <c r="I6211" t="s">
        <v>11529</v>
      </c>
      <c r="J6211">
        <v>2017</v>
      </c>
      <c r="K6211">
        <v>3157.43</v>
      </c>
      <c r="L6211">
        <v>22</v>
      </c>
      <c r="M6211">
        <v>1</v>
      </c>
      <c r="N6211">
        <f t="shared" si="250"/>
        <v>0</v>
      </c>
      <c r="O6211">
        <f t="shared" si="252"/>
        <v>0</v>
      </c>
      <c r="P6211" t="s">
        <v>11528</v>
      </c>
    </row>
    <row r="6212" spans="2:16" x14ac:dyDescent="0.25">
      <c r="B6212" t="s">
        <v>6217</v>
      </c>
      <c r="C6212" s="119" t="s">
        <v>209</v>
      </c>
      <c r="D6212" t="s">
        <v>11574</v>
      </c>
      <c r="E6212" t="s">
        <v>11530</v>
      </c>
      <c r="F6212" t="s">
        <v>11526</v>
      </c>
      <c r="G6212" t="s">
        <v>5</v>
      </c>
      <c r="H6212" t="s">
        <v>18</v>
      </c>
      <c r="I6212" t="s">
        <v>11529</v>
      </c>
      <c r="J6212">
        <v>2017</v>
      </c>
      <c r="K6212">
        <v>65207.89</v>
      </c>
      <c r="L6212">
        <v>1180</v>
      </c>
      <c r="M6212">
        <v>1</v>
      </c>
      <c r="N6212">
        <f t="shared" si="250"/>
        <v>0</v>
      </c>
      <c r="O6212">
        <f t="shared" si="252"/>
        <v>0</v>
      </c>
      <c r="P6212" t="s">
        <v>11528</v>
      </c>
    </row>
    <row r="6213" spans="2:16" x14ac:dyDescent="0.25">
      <c r="B6213" t="s">
        <v>6218</v>
      </c>
      <c r="C6213" s="119" t="s">
        <v>209</v>
      </c>
      <c r="D6213" t="s">
        <v>11537</v>
      </c>
      <c r="E6213" t="s">
        <v>11530</v>
      </c>
      <c r="F6213" t="s">
        <v>11526</v>
      </c>
      <c r="G6213" t="s">
        <v>5</v>
      </c>
      <c r="H6213" t="s">
        <v>18</v>
      </c>
      <c r="I6213" t="s">
        <v>11529</v>
      </c>
      <c r="J6213">
        <v>2017</v>
      </c>
      <c r="K6213">
        <v>3586.22</v>
      </c>
      <c r="L6213">
        <v>53</v>
      </c>
      <c r="M6213">
        <v>1</v>
      </c>
      <c r="N6213">
        <f t="shared" si="250"/>
        <v>0</v>
      </c>
      <c r="O6213">
        <f t="shared" si="252"/>
        <v>0</v>
      </c>
      <c r="P6213" t="s">
        <v>11528</v>
      </c>
    </row>
    <row r="6214" spans="2:16" x14ac:dyDescent="0.25">
      <c r="B6214" t="s">
        <v>6219</v>
      </c>
      <c r="C6214" s="119" t="s">
        <v>209</v>
      </c>
      <c r="D6214" t="s">
        <v>11542</v>
      </c>
      <c r="E6214" t="s">
        <v>11530</v>
      </c>
      <c r="F6214" t="s">
        <v>11526</v>
      </c>
      <c r="G6214" t="s">
        <v>5</v>
      </c>
      <c r="H6214" t="s">
        <v>18</v>
      </c>
      <c r="I6214" t="s">
        <v>11529</v>
      </c>
      <c r="J6214">
        <v>2017</v>
      </c>
      <c r="K6214">
        <v>13531.3</v>
      </c>
      <c r="L6214">
        <v>1237</v>
      </c>
      <c r="M6214">
        <v>1</v>
      </c>
      <c r="N6214">
        <f t="shared" si="250"/>
        <v>0</v>
      </c>
      <c r="O6214">
        <f t="shared" si="252"/>
        <v>0</v>
      </c>
      <c r="P6214" t="s">
        <v>11528</v>
      </c>
    </row>
    <row r="6215" spans="2:16" x14ac:dyDescent="0.25">
      <c r="B6215" t="s">
        <v>6220</v>
      </c>
      <c r="C6215" s="119" t="s">
        <v>209</v>
      </c>
      <c r="D6215" t="s">
        <v>11542</v>
      </c>
      <c r="E6215" t="s">
        <v>11530</v>
      </c>
      <c r="F6215" t="s">
        <v>11526</v>
      </c>
      <c r="G6215" t="s">
        <v>5</v>
      </c>
      <c r="H6215" t="s">
        <v>18</v>
      </c>
      <c r="I6215" t="s">
        <v>11529</v>
      </c>
      <c r="J6215">
        <v>2017</v>
      </c>
      <c r="K6215">
        <v>9653.76</v>
      </c>
      <c r="L6215">
        <v>145</v>
      </c>
      <c r="M6215">
        <v>1</v>
      </c>
      <c r="N6215">
        <f t="shared" si="250"/>
        <v>0</v>
      </c>
      <c r="O6215">
        <f t="shared" si="252"/>
        <v>0</v>
      </c>
      <c r="P6215" t="s">
        <v>11528</v>
      </c>
    </row>
    <row r="6216" spans="2:16" x14ac:dyDescent="0.25">
      <c r="B6216" t="s">
        <v>6221</v>
      </c>
      <c r="C6216" s="119" t="s">
        <v>209</v>
      </c>
      <c r="D6216" t="s">
        <v>11546</v>
      </c>
      <c r="E6216" t="s">
        <v>11530</v>
      </c>
      <c r="F6216" t="s">
        <v>11526</v>
      </c>
      <c r="G6216" t="s">
        <v>5</v>
      </c>
      <c r="H6216" t="s">
        <v>18</v>
      </c>
      <c r="I6216" t="s">
        <v>11529</v>
      </c>
      <c r="J6216">
        <v>2017</v>
      </c>
      <c r="K6216">
        <v>4387.75</v>
      </c>
      <c r="L6216">
        <v>293</v>
      </c>
      <c r="M6216">
        <v>1</v>
      </c>
      <c r="N6216">
        <f t="shared" si="250"/>
        <v>0</v>
      </c>
      <c r="O6216">
        <f t="shared" si="252"/>
        <v>0</v>
      </c>
      <c r="P6216" t="s">
        <v>11528</v>
      </c>
    </row>
    <row r="6217" spans="2:16" x14ac:dyDescent="0.25">
      <c r="B6217" t="s">
        <v>6222</v>
      </c>
      <c r="C6217" s="119" t="s">
        <v>209</v>
      </c>
      <c r="D6217" t="s">
        <v>11568</v>
      </c>
      <c r="E6217" t="s">
        <v>11530</v>
      </c>
      <c r="F6217" t="s">
        <v>11526</v>
      </c>
      <c r="G6217" t="s">
        <v>61</v>
      </c>
      <c r="H6217" t="s">
        <v>2</v>
      </c>
      <c r="I6217" t="s">
        <v>11529</v>
      </c>
      <c r="J6217">
        <v>2017</v>
      </c>
      <c r="K6217">
        <v>9401.09</v>
      </c>
      <c r="L6217">
        <v>336</v>
      </c>
      <c r="M6217">
        <v>1</v>
      </c>
      <c r="N6217">
        <f t="shared" si="250"/>
        <v>0</v>
      </c>
      <c r="O6217">
        <f t="shared" si="252"/>
        <v>0</v>
      </c>
      <c r="P6217" t="s">
        <v>11528</v>
      </c>
    </row>
    <row r="6218" spans="2:16" x14ac:dyDescent="0.25">
      <c r="B6218" t="s">
        <v>6223</v>
      </c>
      <c r="C6218" s="119" t="s">
        <v>209</v>
      </c>
      <c r="D6218" t="s">
        <v>11546</v>
      </c>
      <c r="E6218" t="s">
        <v>11530</v>
      </c>
      <c r="F6218" t="s">
        <v>11526</v>
      </c>
      <c r="G6218" t="s">
        <v>61</v>
      </c>
      <c r="H6218" t="s">
        <v>2</v>
      </c>
      <c r="I6218" t="s">
        <v>11529</v>
      </c>
      <c r="J6218">
        <v>2017</v>
      </c>
      <c r="K6218">
        <v>6016.01</v>
      </c>
      <c r="L6218">
        <v>115</v>
      </c>
      <c r="M6218">
        <v>1</v>
      </c>
      <c r="N6218">
        <f t="shared" si="250"/>
        <v>0</v>
      </c>
      <c r="O6218">
        <f t="shared" si="252"/>
        <v>0</v>
      </c>
      <c r="P6218" t="s">
        <v>11528</v>
      </c>
    </row>
    <row r="6219" spans="2:16" x14ac:dyDescent="0.25">
      <c r="B6219" t="s">
        <v>6224</v>
      </c>
      <c r="C6219" s="119" t="s">
        <v>209</v>
      </c>
      <c r="D6219" t="s">
        <v>11537</v>
      </c>
      <c r="E6219" t="s">
        <v>11530</v>
      </c>
      <c r="F6219" t="s">
        <v>11526</v>
      </c>
      <c r="G6219" t="s">
        <v>61</v>
      </c>
      <c r="H6219" t="s">
        <v>2</v>
      </c>
      <c r="I6219" t="s">
        <v>11529</v>
      </c>
      <c r="J6219">
        <v>2017</v>
      </c>
      <c r="K6219">
        <v>7375.6</v>
      </c>
      <c r="L6219">
        <v>191</v>
      </c>
      <c r="M6219">
        <v>1</v>
      </c>
      <c r="N6219">
        <f t="shared" ref="N6219:N6282" si="253">IF(K6219&lt;100,1,0)</f>
        <v>0</v>
      </c>
      <c r="O6219">
        <f t="shared" si="252"/>
        <v>0</v>
      </c>
      <c r="P6219" t="s">
        <v>11528</v>
      </c>
    </row>
    <row r="6220" spans="2:16" x14ac:dyDescent="0.25">
      <c r="B6220" t="s">
        <v>6225</v>
      </c>
      <c r="C6220" s="119" t="s">
        <v>209</v>
      </c>
      <c r="D6220" t="s">
        <v>11537</v>
      </c>
      <c r="E6220" t="s">
        <v>11530</v>
      </c>
      <c r="F6220" t="s">
        <v>11526</v>
      </c>
      <c r="G6220" t="s">
        <v>61</v>
      </c>
      <c r="H6220" t="s">
        <v>2</v>
      </c>
      <c r="I6220" t="s">
        <v>11529</v>
      </c>
      <c r="J6220">
        <v>2017</v>
      </c>
      <c r="K6220">
        <v>13247.65</v>
      </c>
      <c r="L6220">
        <v>574</v>
      </c>
      <c r="M6220">
        <v>1</v>
      </c>
      <c r="N6220">
        <f t="shared" si="253"/>
        <v>0</v>
      </c>
      <c r="O6220">
        <f t="shared" si="252"/>
        <v>0</v>
      </c>
      <c r="P6220" t="s">
        <v>11528</v>
      </c>
    </row>
    <row r="6221" spans="2:16" x14ac:dyDescent="0.25">
      <c r="B6221" t="s">
        <v>6226</v>
      </c>
      <c r="C6221" s="119" t="s">
        <v>209</v>
      </c>
      <c r="D6221" t="s">
        <v>11550</v>
      </c>
      <c r="E6221" t="s">
        <v>11530</v>
      </c>
      <c r="F6221" t="s">
        <v>11526</v>
      </c>
      <c r="G6221" t="s">
        <v>61</v>
      </c>
      <c r="H6221" t="s">
        <v>2</v>
      </c>
      <c r="I6221" t="s">
        <v>11529</v>
      </c>
      <c r="J6221">
        <v>2017</v>
      </c>
      <c r="K6221">
        <v>7238.34</v>
      </c>
      <c r="L6221">
        <v>118</v>
      </c>
      <c r="M6221">
        <v>1</v>
      </c>
      <c r="N6221">
        <f t="shared" si="253"/>
        <v>0</v>
      </c>
      <c r="O6221">
        <f t="shared" si="252"/>
        <v>0</v>
      </c>
      <c r="P6221" t="s">
        <v>11528</v>
      </c>
    </row>
    <row r="6222" spans="2:16" x14ac:dyDescent="0.25">
      <c r="B6222" t="s">
        <v>6227</v>
      </c>
      <c r="C6222" s="119" t="s">
        <v>209</v>
      </c>
      <c r="D6222" t="s">
        <v>11537</v>
      </c>
      <c r="E6222" t="s">
        <v>11530</v>
      </c>
      <c r="F6222" t="s">
        <v>11526</v>
      </c>
      <c r="G6222" t="s">
        <v>61</v>
      </c>
      <c r="H6222" t="s">
        <v>2</v>
      </c>
      <c r="I6222" t="s">
        <v>11529</v>
      </c>
      <c r="J6222">
        <v>2017</v>
      </c>
      <c r="K6222">
        <v>1805.4</v>
      </c>
      <c r="L6222">
        <v>88</v>
      </c>
      <c r="M6222">
        <v>1</v>
      </c>
      <c r="N6222">
        <f t="shared" si="253"/>
        <v>0</v>
      </c>
      <c r="O6222">
        <f t="shared" si="252"/>
        <v>0</v>
      </c>
      <c r="P6222" t="s">
        <v>11528</v>
      </c>
    </row>
    <row r="6223" spans="2:16" x14ac:dyDescent="0.25">
      <c r="B6223" t="s">
        <v>6228</v>
      </c>
      <c r="C6223" s="119" t="s">
        <v>209</v>
      </c>
      <c r="D6223" t="s">
        <v>11537</v>
      </c>
      <c r="E6223" t="s">
        <v>11530</v>
      </c>
      <c r="F6223" t="s">
        <v>11526</v>
      </c>
      <c r="G6223" t="s">
        <v>61</v>
      </c>
      <c r="H6223" t="s">
        <v>2</v>
      </c>
      <c r="I6223" t="s">
        <v>11529</v>
      </c>
      <c r="J6223">
        <v>2017</v>
      </c>
      <c r="K6223">
        <v>10765.75</v>
      </c>
      <c r="L6223">
        <v>47</v>
      </c>
      <c r="M6223">
        <v>1</v>
      </c>
      <c r="N6223">
        <f t="shared" si="253"/>
        <v>0</v>
      </c>
      <c r="O6223">
        <f t="shared" si="252"/>
        <v>0</v>
      </c>
      <c r="P6223" t="s">
        <v>11528</v>
      </c>
    </row>
    <row r="6224" spans="2:16" x14ac:dyDescent="0.25">
      <c r="B6224" t="s">
        <v>6229</v>
      </c>
      <c r="C6224" s="119" t="s">
        <v>209</v>
      </c>
      <c r="D6224" t="s">
        <v>11537</v>
      </c>
      <c r="E6224" t="s">
        <v>11530</v>
      </c>
      <c r="F6224" t="s">
        <v>11526</v>
      </c>
      <c r="G6224" t="s">
        <v>61</v>
      </c>
      <c r="H6224" t="s">
        <v>2</v>
      </c>
      <c r="I6224" t="s">
        <v>11529</v>
      </c>
      <c r="J6224">
        <v>2017</v>
      </c>
      <c r="K6224">
        <v>23143.88</v>
      </c>
      <c r="L6224">
        <v>134</v>
      </c>
      <c r="M6224">
        <v>1</v>
      </c>
      <c r="N6224">
        <f t="shared" si="253"/>
        <v>0</v>
      </c>
      <c r="O6224">
        <f t="shared" si="252"/>
        <v>0</v>
      </c>
      <c r="P6224" t="s">
        <v>11528</v>
      </c>
    </row>
    <row r="6225" spans="2:16" x14ac:dyDescent="0.25">
      <c r="B6225" t="s">
        <v>6230</v>
      </c>
      <c r="C6225" s="119" t="s">
        <v>209</v>
      </c>
      <c r="D6225" t="s">
        <v>11537</v>
      </c>
      <c r="E6225" t="s">
        <v>11530</v>
      </c>
      <c r="F6225" t="s">
        <v>11526</v>
      </c>
      <c r="G6225" t="s">
        <v>61</v>
      </c>
      <c r="H6225" t="s">
        <v>2</v>
      </c>
      <c r="I6225" t="s">
        <v>11529</v>
      </c>
      <c r="J6225">
        <v>2017</v>
      </c>
      <c r="K6225">
        <v>17761.2</v>
      </c>
      <c r="L6225">
        <v>143</v>
      </c>
      <c r="M6225">
        <v>1</v>
      </c>
      <c r="N6225">
        <f t="shared" si="253"/>
        <v>0</v>
      </c>
      <c r="O6225">
        <f t="shared" si="252"/>
        <v>0</v>
      </c>
      <c r="P6225" t="s">
        <v>11528</v>
      </c>
    </row>
    <row r="6226" spans="2:16" x14ac:dyDescent="0.25">
      <c r="B6226" t="s">
        <v>6231</v>
      </c>
      <c r="C6226" s="119" t="s">
        <v>209</v>
      </c>
      <c r="D6226" t="s">
        <v>11537</v>
      </c>
      <c r="E6226" t="s">
        <v>11530</v>
      </c>
      <c r="F6226" t="s">
        <v>11526</v>
      </c>
      <c r="G6226" t="s">
        <v>61</v>
      </c>
      <c r="H6226" t="s">
        <v>2</v>
      </c>
      <c r="I6226" t="s">
        <v>11529</v>
      </c>
      <c r="J6226">
        <v>2017</v>
      </c>
      <c r="K6226">
        <v>4224.3500000000004</v>
      </c>
      <c r="L6226">
        <v>95</v>
      </c>
      <c r="M6226">
        <v>1</v>
      </c>
      <c r="N6226">
        <f t="shared" si="253"/>
        <v>0</v>
      </c>
      <c r="O6226">
        <f t="shared" si="252"/>
        <v>0</v>
      </c>
      <c r="P6226" t="s">
        <v>11528</v>
      </c>
    </row>
    <row r="6227" spans="2:16" x14ac:dyDescent="0.25">
      <c r="B6227" t="s">
        <v>6232</v>
      </c>
      <c r="C6227" s="119" t="s">
        <v>209</v>
      </c>
      <c r="D6227" t="s">
        <v>11539</v>
      </c>
      <c r="E6227" t="s">
        <v>11530</v>
      </c>
      <c r="F6227" t="s">
        <v>11526</v>
      </c>
      <c r="G6227" t="s">
        <v>61</v>
      </c>
      <c r="H6227" t="s">
        <v>2</v>
      </c>
      <c r="I6227" t="s">
        <v>11529</v>
      </c>
      <c r="J6227">
        <v>2017</v>
      </c>
      <c r="K6227">
        <v>5321.64</v>
      </c>
      <c r="L6227">
        <v>14</v>
      </c>
      <c r="M6227">
        <v>1</v>
      </c>
      <c r="N6227">
        <f t="shared" si="253"/>
        <v>0</v>
      </c>
      <c r="O6227">
        <f t="shared" si="252"/>
        <v>0</v>
      </c>
      <c r="P6227" t="s">
        <v>11528</v>
      </c>
    </row>
    <row r="6228" spans="2:16" x14ac:dyDescent="0.25">
      <c r="B6228" t="s">
        <v>6233</v>
      </c>
      <c r="C6228" s="119" t="s">
        <v>209</v>
      </c>
      <c r="D6228" t="s">
        <v>11537</v>
      </c>
      <c r="E6228" t="s">
        <v>11530</v>
      </c>
      <c r="F6228" t="s">
        <v>11526</v>
      </c>
      <c r="G6228" t="s">
        <v>61</v>
      </c>
      <c r="H6228" t="s">
        <v>2</v>
      </c>
      <c r="I6228" t="s">
        <v>11529</v>
      </c>
      <c r="J6228">
        <v>2017</v>
      </c>
      <c r="K6228">
        <v>6094.16</v>
      </c>
      <c r="L6228">
        <v>84</v>
      </c>
      <c r="M6228">
        <v>1</v>
      </c>
      <c r="N6228">
        <f t="shared" si="253"/>
        <v>0</v>
      </c>
      <c r="O6228">
        <f t="shared" si="252"/>
        <v>0</v>
      </c>
      <c r="P6228" t="s">
        <v>11528</v>
      </c>
    </row>
    <row r="6229" spans="2:16" x14ac:dyDescent="0.25">
      <c r="B6229" t="s">
        <v>6234</v>
      </c>
      <c r="C6229" s="119" t="s">
        <v>209</v>
      </c>
      <c r="D6229" t="s">
        <v>11550</v>
      </c>
      <c r="E6229" t="s">
        <v>11530</v>
      </c>
      <c r="F6229" t="s">
        <v>11526</v>
      </c>
      <c r="G6229" t="s">
        <v>61</v>
      </c>
      <c r="H6229" t="s">
        <v>2</v>
      </c>
      <c r="I6229" t="s">
        <v>11529</v>
      </c>
      <c r="J6229">
        <v>2017</v>
      </c>
      <c r="K6229">
        <v>12953.71</v>
      </c>
      <c r="L6229">
        <v>143</v>
      </c>
      <c r="M6229">
        <v>1</v>
      </c>
      <c r="N6229">
        <f t="shared" si="253"/>
        <v>0</v>
      </c>
      <c r="O6229">
        <f t="shared" si="252"/>
        <v>0</v>
      </c>
      <c r="P6229" t="s">
        <v>11528</v>
      </c>
    </row>
    <row r="6230" spans="2:16" x14ac:dyDescent="0.25">
      <c r="B6230" t="s">
        <v>6235</v>
      </c>
      <c r="C6230" s="119" t="s">
        <v>209</v>
      </c>
      <c r="D6230" t="s">
        <v>11537</v>
      </c>
      <c r="E6230" t="s">
        <v>11530</v>
      </c>
      <c r="F6230" t="s">
        <v>11526</v>
      </c>
      <c r="G6230" t="s">
        <v>61</v>
      </c>
      <c r="H6230" t="s">
        <v>2</v>
      </c>
      <c r="I6230" t="s">
        <v>11529</v>
      </c>
      <c r="J6230">
        <v>2017</v>
      </c>
      <c r="K6230">
        <v>4981.04</v>
      </c>
      <c r="L6230">
        <v>52</v>
      </c>
      <c r="M6230">
        <v>1</v>
      </c>
      <c r="N6230">
        <f t="shared" si="253"/>
        <v>0</v>
      </c>
      <c r="O6230">
        <f t="shared" si="252"/>
        <v>0</v>
      </c>
      <c r="P6230" t="s">
        <v>11528</v>
      </c>
    </row>
    <row r="6231" spans="2:16" x14ac:dyDescent="0.25">
      <c r="B6231" t="s">
        <v>6236</v>
      </c>
      <c r="C6231" s="119" t="s">
        <v>209</v>
      </c>
      <c r="D6231" t="s">
        <v>11544</v>
      </c>
      <c r="E6231" t="s">
        <v>11530</v>
      </c>
      <c r="F6231" t="s">
        <v>11526</v>
      </c>
      <c r="G6231" t="s">
        <v>61</v>
      </c>
      <c r="H6231" t="s">
        <v>18</v>
      </c>
      <c r="I6231" t="s">
        <v>11529</v>
      </c>
      <c r="J6231">
        <v>2017</v>
      </c>
      <c r="K6231">
        <v>29573.51</v>
      </c>
      <c r="L6231">
        <v>578</v>
      </c>
      <c r="M6231">
        <v>1</v>
      </c>
      <c r="N6231">
        <f t="shared" si="253"/>
        <v>0</v>
      </c>
      <c r="O6231">
        <f t="shared" ref="O6231:O6246" si="254">IF(OR(L6231="",L6231&lt;=0),1,0)</f>
        <v>0</v>
      </c>
      <c r="P6231" t="s">
        <v>11528</v>
      </c>
    </row>
    <row r="6232" spans="2:16" x14ac:dyDescent="0.25">
      <c r="B6232" t="s">
        <v>6237</v>
      </c>
      <c r="C6232" s="119" t="s">
        <v>209</v>
      </c>
      <c r="D6232" t="s">
        <v>11544</v>
      </c>
      <c r="E6232" t="s">
        <v>11530</v>
      </c>
      <c r="F6232" t="s">
        <v>11526</v>
      </c>
      <c r="G6232" t="s">
        <v>61</v>
      </c>
      <c r="H6232" t="s">
        <v>18</v>
      </c>
      <c r="I6232" t="s">
        <v>11529</v>
      </c>
      <c r="J6232">
        <v>2017</v>
      </c>
      <c r="K6232">
        <v>11424.25</v>
      </c>
      <c r="L6232">
        <v>168</v>
      </c>
      <c r="M6232">
        <v>1</v>
      </c>
      <c r="N6232">
        <f t="shared" si="253"/>
        <v>0</v>
      </c>
      <c r="O6232">
        <f t="shared" si="254"/>
        <v>0</v>
      </c>
      <c r="P6232" t="s">
        <v>11528</v>
      </c>
    </row>
    <row r="6233" spans="2:16" x14ac:dyDescent="0.25">
      <c r="B6233" t="s">
        <v>6238</v>
      </c>
      <c r="C6233" s="119" t="s">
        <v>209</v>
      </c>
      <c r="D6233" t="s">
        <v>11568</v>
      </c>
      <c r="E6233" t="s">
        <v>11530</v>
      </c>
      <c r="F6233" t="s">
        <v>11526</v>
      </c>
      <c r="G6233" t="s">
        <v>61</v>
      </c>
      <c r="H6233" t="s">
        <v>18</v>
      </c>
      <c r="I6233" t="s">
        <v>11529</v>
      </c>
      <c r="J6233">
        <v>2017</v>
      </c>
      <c r="K6233">
        <v>146.63999999999999</v>
      </c>
      <c r="L6233">
        <v>180</v>
      </c>
      <c r="M6233">
        <v>1</v>
      </c>
      <c r="N6233">
        <f t="shared" si="253"/>
        <v>0</v>
      </c>
      <c r="O6233">
        <f t="shared" si="254"/>
        <v>0</v>
      </c>
      <c r="P6233" t="s">
        <v>11528</v>
      </c>
    </row>
    <row r="6234" spans="2:16" x14ac:dyDescent="0.25">
      <c r="B6234" t="s">
        <v>6239</v>
      </c>
      <c r="C6234" s="119" t="s">
        <v>209</v>
      </c>
      <c r="D6234" t="s">
        <v>11537</v>
      </c>
      <c r="E6234" t="s">
        <v>11530</v>
      </c>
      <c r="F6234" t="s">
        <v>11526</v>
      </c>
      <c r="G6234" t="s">
        <v>61</v>
      </c>
      <c r="H6234" t="s">
        <v>18</v>
      </c>
      <c r="I6234" t="s">
        <v>11529</v>
      </c>
      <c r="J6234">
        <v>2017</v>
      </c>
      <c r="K6234">
        <v>10665.9</v>
      </c>
      <c r="L6234">
        <v>332</v>
      </c>
      <c r="M6234">
        <v>1</v>
      </c>
      <c r="N6234">
        <f t="shared" si="253"/>
        <v>0</v>
      </c>
      <c r="O6234">
        <f t="shared" si="254"/>
        <v>0</v>
      </c>
      <c r="P6234" t="s">
        <v>11528</v>
      </c>
    </row>
    <row r="6235" spans="2:16" x14ac:dyDescent="0.25">
      <c r="B6235" t="s">
        <v>6240</v>
      </c>
      <c r="C6235" s="119" t="s">
        <v>209</v>
      </c>
      <c r="D6235" t="s">
        <v>11537</v>
      </c>
      <c r="E6235" t="s">
        <v>11530</v>
      </c>
      <c r="F6235" t="s">
        <v>11526</v>
      </c>
      <c r="G6235" t="s">
        <v>61</v>
      </c>
      <c r="H6235" t="s">
        <v>18</v>
      </c>
      <c r="I6235" t="s">
        <v>11551</v>
      </c>
      <c r="J6235">
        <v>2017</v>
      </c>
      <c r="K6235">
        <v>60295.31</v>
      </c>
      <c r="L6235">
        <v>2112</v>
      </c>
      <c r="M6235">
        <v>1</v>
      </c>
      <c r="N6235">
        <f t="shared" si="253"/>
        <v>0</v>
      </c>
      <c r="O6235">
        <f t="shared" si="254"/>
        <v>0</v>
      </c>
      <c r="P6235" t="s">
        <v>11528</v>
      </c>
    </row>
    <row r="6236" spans="2:16" x14ac:dyDescent="0.25">
      <c r="B6236" t="s">
        <v>6241</v>
      </c>
      <c r="C6236" s="119" t="s">
        <v>209</v>
      </c>
      <c r="D6236" t="s">
        <v>11542</v>
      </c>
      <c r="E6236" t="s">
        <v>11530</v>
      </c>
      <c r="F6236" t="s">
        <v>11526</v>
      </c>
      <c r="G6236" t="s">
        <v>61</v>
      </c>
      <c r="H6236" t="s">
        <v>18</v>
      </c>
      <c r="I6236" t="s">
        <v>11535</v>
      </c>
      <c r="J6236">
        <v>2017</v>
      </c>
      <c r="K6236">
        <v>41166.400000000001</v>
      </c>
      <c r="L6236">
        <v>601</v>
      </c>
      <c r="M6236">
        <v>1</v>
      </c>
      <c r="N6236">
        <f t="shared" si="253"/>
        <v>0</v>
      </c>
      <c r="O6236">
        <f t="shared" si="254"/>
        <v>0</v>
      </c>
      <c r="P6236" t="s">
        <v>11528</v>
      </c>
    </row>
    <row r="6237" spans="2:16" x14ac:dyDescent="0.25">
      <c r="B6237" t="s">
        <v>6242</v>
      </c>
      <c r="C6237" s="119" t="s">
        <v>209</v>
      </c>
      <c r="D6237" t="s">
        <v>11537</v>
      </c>
      <c r="E6237" t="s">
        <v>11530</v>
      </c>
      <c r="F6237" t="s">
        <v>11526</v>
      </c>
      <c r="G6237" t="s">
        <v>61</v>
      </c>
      <c r="H6237" t="s">
        <v>18</v>
      </c>
      <c r="I6237" t="s">
        <v>11529</v>
      </c>
      <c r="J6237">
        <v>2017</v>
      </c>
      <c r="K6237">
        <v>11087.26</v>
      </c>
      <c r="L6237">
        <v>547</v>
      </c>
      <c r="M6237">
        <v>1</v>
      </c>
      <c r="N6237">
        <f t="shared" si="253"/>
        <v>0</v>
      </c>
      <c r="O6237">
        <f t="shared" si="254"/>
        <v>0</v>
      </c>
      <c r="P6237" t="s">
        <v>11528</v>
      </c>
    </row>
    <row r="6238" spans="2:16" x14ac:dyDescent="0.25">
      <c r="B6238" t="s">
        <v>6243</v>
      </c>
      <c r="C6238" s="119" t="s">
        <v>209</v>
      </c>
      <c r="D6238" t="s">
        <v>11537</v>
      </c>
      <c r="E6238" t="s">
        <v>11530</v>
      </c>
      <c r="F6238" t="s">
        <v>11526</v>
      </c>
      <c r="G6238" t="s">
        <v>61</v>
      </c>
      <c r="H6238" t="s">
        <v>18</v>
      </c>
      <c r="I6238" t="s">
        <v>11529</v>
      </c>
      <c r="J6238">
        <v>2017</v>
      </c>
      <c r="K6238">
        <v>9373.69</v>
      </c>
      <c r="L6238">
        <v>360</v>
      </c>
      <c r="M6238">
        <v>1</v>
      </c>
      <c r="N6238">
        <f t="shared" si="253"/>
        <v>0</v>
      </c>
      <c r="O6238">
        <f t="shared" si="254"/>
        <v>0</v>
      </c>
      <c r="P6238" t="s">
        <v>11528</v>
      </c>
    </row>
    <row r="6239" spans="2:16" x14ac:dyDescent="0.25">
      <c r="B6239" t="s">
        <v>6244</v>
      </c>
      <c r="C6239" s="119" t="s">
        <v>209</v>
      </c>
      <c r="D6239" t="s">
        <v>11537</v>
      </c>
      <c r="E6239" t="s">
        <v>11530</v>
      </c>
      <c r="F6239" t="s">
        <v>11526</v>
      </c>
      <c r="G6239" t="s">
        <v>61</v>
      </c>
      <c r="H6239" t="s">
        <v>18</v>
      </c>
      <c r="I6239" t="s">
        <v>11529</v>
      </c>
      <c r="J6239">
        <v>2017</v>
      </c>
      <c r="K6239">
        <v>7831.25</v>
      </c>
      <c r="L6239">
        <v>161</v>
      </c>
      <c r="M6239">
        <v>1</v>
      </c>
      <c r="N6239">
        <f t="shared" si="253"/>
        <v>0</v>
      </c>
      <c r="O6239">
        <f t="shared" si="254"/>
        <v>0</v>
      </c>
      <c r="P6239" t="s">
        <v>11528</v>
      </c>
    </row>
    <row r="6240" spans="2:16" x14ac:dyDescent="0.25">
      <c r="B6240" t="s">
        <v>6245</v>
      </c>
      <c r="C6240" s="119" t="s">
        <v>209</v>
      </c>
      <c r="D6240" t="s">
        <v>11537</v>
      </c>
      <c r="E6240" t="s">
        <v>11530</v>
      </c>
      <c r="F6240" t="s">
        <v>11526</v>
      </c>
      <c r="G6240" t="s">
        <v>61</v>
      </c>
      <c r="H6240" t="s">
        <v>18</v>
      </c>
      <c r="I6240" t="s">
        <v>11529</v>
      </c>
      <c r="J6240">
        <v>2017</v>
      </c>
      <c r="K6240">
        <v>13053.33</v>
      </c>
      <c r="L6240">
        <v>278</v>
      </c>
      <c r="M6240">
        <v>1</v>
      </c>
      <c r="N6240">
        <f t="shared" si="253"/>
        <v>0</v>
      </c>
      <c r="O6240">
        <f t="shared" si="254"/>
        <v>0</v>
      </c>
      <c r="P6240" t="s">
        <v>11528</v>
      </c>
    </row>
    <row r="6241" spans="2:16" x14ac:dyDescent="0.25">
      <c r="B6241" t="s">
        <v>6246</v>
      </c>
      <c r="C6241" s="119" t="s">
        <v>209</v>
      </c>
      <c r="D6241" t="s">
        <v>11537</v>
      </c>
      <c r="E6241" t="s">
        <v>11530</v>
      </c>
      <c r="F6241" t="s">
        <v>11526</v>
      </c>
      <c r="G6241" t="s">
        <v>61</v>
      </c>
      <c r="H6241" t="s">
        <v>18</v>
      </c>
      <c r="I6241" t="s">
        <v>11529</v>
      </c>
      <c r="J6241">
        <v>2017</v>
      </c>
      <c r="K6241">
        <v>13180.83</v>
      </c>
      <c r="L6241">
        <v>116</v>
      </c>
      <c r="M6241">
        <v>1</v>
      </c>
      <c r="N6241">
        <f t="shared" si="253"/>
        <v>0</v>
      </c>
      <c r="O6241">
        <f t="shared" si="254"/>
        <v>0</v>
      </c>
      <c r="P6241" t="s">
        <v>11528</v>
      </c>
    </row>
    <row r="6242" spans="2:16" x14ac:dyDescent="0.25">
      <c r="B6242" t="s">
        <v>6247</v>
      </c>
      <c r="C6242" s="119" t="s">
        <v>209</v>
      </c>
      <c r="D6242" t="s">
        <v>11537</v>
      </c>
      <c r="E6242" t="s">
        <v>11530</v>
      </c>
      <c r="F6242" t="s">
        <v>11526</v>
      </c>
      <c r="G6242" t="s">
        <v>61</v>
      </c>
      <c r="H6242" t="s">
        <v>18</v>
      </c>
      <c r="I6242" t="s">
        <v>11529</v>
      </c>
      <c r="J6242">
        <v>2017</v>
      </c>
      <c r="K6242">
        <v>3825.47</v>
      </c>
      <c r="L6242">
        <v>29</v>
      </c>
      <c r="M6242">
        <v>1</v>
      </c>
      <c r="N6242">
        <f t="shared" si="253"/>
        <v>0</v>
      </c>
      <c r="O6242">
        <f t="shared" si="254"/>
        <v>0</v>
      </c>
      <c r="P6242" t="s">
        <v>11528</v>
      </c>
    </row>
    <row r="6243" spans="2:16" x14ac:dyDescent="0.25">
      <c r="B6243" t="s">
        <v>6248</v>
      </c>
      <c r="C6243" s="119" t="s">
        <v>209</v>
      </c>
      <c r="D6243" t="s">
        <v>11537</v>
      </c>
      <c r="E6243" t="s">
        <v>11530</v>
      </c>
      <c r="F6243" t="s">
        <v>11526</v>
      </c>
      <c r="G6243" t="s">
        <v>61</v>
      </c>
      <c r="H6243" t="s">
        <v>18</v>
      </c>
      <c r="I6243" t="s">
        <v>11529</v>
      </c>
      <c r="J6243">
        <v>2017</v>
      </c>
      <c r="K6243">
        <v>126343.44</v>
      </c>
      <c r="L6243">
        <v>899</v>
      </c>
      <c r="M6243">
        <v>1</v>
      </c>
      <c r="N6243">
        <f t="shared" si="253"/>
        <v>0</v>
      </c>
      <c r="O6243">
        <f t="shared" si="254"/>
        <v>0</v>
      </c>
      <c r="P6243" t="s">
        <v>11528</v>
      </c>
    </row>
    <row r="6244" spans="2:16" x14ac:dyDescent="0.25">
      <c r="B6244" t="s">
        <v>6249</v>
      </c>
      <c r="C6244" s="119" t="s">
        <v>209</v>
      </c>
      <c r="D6244" t="s">
        <v>11537</v>
      </c>
      <c r="E6244" t="s">
        <v>11530</v>
      </c>
      <c r="F6244" t="s">
        <v>11526</v>
      </c>
      <c r="G6244" t="s">
        <v>61</v>
      </c>
      <c r="H6244" t="s">
        <v>18</v>
      </c>
      <c r="I6244" t="s">
        <v>11529</v>
      </c>
      <c r="J6244">
        <v>2017</v>
      </c>
      <c r="K6244">
        <v>20720.330000000002</v>
      </c>
      <c r="L6244">
        <v>144</v>
      </c>
      <c r="M6244">
        <v>1</v>
      </c>
      <c r="N6244">
        <f t="shared" si="253"/>
        <v>0</v>
      </c>
      <c r="O6244">
        <f t="shared" si="254"/>
        <v>0</v>
      </c>
      <c r="P6244" t="s">
        <v>11528</v>
      </c>
    </row>
    <row r="6245" spans="2:16" x14ac:dyDescent="0.25">
      <c r="B6245" t="s">
        <v>6250</v>
      </c>
      <c r="C6245" s="119" t="s">
        <v>209</v>
      </c>
      <c r="D6245" t="s">
        <v>11546</v>
      </c>
      <c r="E6245" t="s">
        <v>11530</v>
      </c>
      <c r="F6245" t="s">
        <v>11526</v>
      </c>
      <c r="G6245" t="s">
        <v>61</v>
      </c>
      <c r="H6245" t="s">
        <v>18</v>
      </c>
      <c r="I6245" t="s">
        <v>11529</v>
      </c>
      <c r="J6245">
        <v>2017</v>
      </c>
      <c r="K6245">
        <v>16778.37</v>
      </c>
      <c r="L6245">
        <v>135</v>
      </c>
      <c r="M6245">
        <v>1</v>
      </c>
      <c r="N6245">
        <f t="shared" si="253"/>
        <v>0</v>
      </c>
      <c r="O6245">
        <f t="shared" si="254"/>
        <v>0</v>
      </c>
      <c r="P6245" t="s">
        <v>11528</v>
      </c>
    </row>
    <row r="6246" spans="2:16" x14ac:dyDescent="0.25">
      <c r="B6246" t="s">
        <v>6251</v>
      </c>
      <c r="C6246" s="119" t="s">
        <v>209</v>
      </c>
      <c r="D6246" t="s">
        <v>11542</v>
      </c>
      <c r="E6246" t="s">
        <v>11530</v>
      </c>
      <c r="F6246" t="s">
        <v>11526</v>
      </c>
      <c r="G6246" t="s">
        <v>61</v>
      </c>
      <c r="H6246" t="s">
        <v>18</v>
      </c>
      <c r="I6246" t="s">
        <v>11551</v>
      </c>
      <c r="J6246">
        <v>2017</v>
      </c>
      <c r="K6246">
        <v>132315.49</v>
      </c>
      <c r="L6246">
        <v>854</v>
      </c>
      <c r="M6246">
        <v>1</v>
      </c>
      <c r="N6246">
        <f t="shared" si="253"/>
        <v>0</v>
      </c>
      <c r="O6246">
        <f t="shared" si="254"/>
        <v>0</v>
      </c>
      <c r="P6246" t="s">
        <v>11528</v>
      </c>
    </row>
    <row r="6247" spans="2:16" x14ac:dyDescent="0.25">
      <c r="B6247" t="s">
        <v>6252</v>
      </c>
      <c r="C6247" s="119" t="s">
        <v>209</v>
      </c>
      <c r="D6247" t="s">
        <v>11528</v>
      </c>
      <c r="E6247" t="s">
        <v>11528</v>
      </c>
      <c r="F6247" t="s">
        <v>11528</v>
      </c>
      <c r="G6247" t="s">
        <v>61</v>
      </c>
      <c r="H6247" t="s">
        <v>18</v>
      </c>
      <c r="I6247" t="s">
        <v>11528</v>
      </c>
      <c r="J6247">
        <v>2017</v>
      </c>
      <c r="K6247">
        <v>910.52</v>
      </c>
      <c r="L6247">
        <v>80</v>
      </c>
      <c r="M6247">
        <v>1</v>
      </c>
      <c r="N6247">
        <f t="shared" si="253"/>
        <v>0</v>
      </c>
      <c r="O6247">
        <f t="shared" ref="O6247:O6248" si="255">IF(OR(L6247="",L6247&lt;=0),1,0)</f>
        <v>0</v>
      </c>
      <c r="P6247" t="s">
        <v>11528</v>
      </c>
    </row>
    <row r="6248" spans="2:16" x14ac:dyDescent="0.25">
      <c r="B6248" t="s">
        <v>6253</v>
      </c>
      <c r="C6248" s="119" t="s">
        <v>209</v>
      </c>
      <c r="D6248" t="s">
        <v>11528</v>
      </c>
      <c r="E6248" t="s">
        <v>11528</v>
      </c>
      <c r="F6248" t="s">
        <v>11528</v>
      </c>
      <c r="G6248" t="s">
        <v>61</v>
      </c>
      <c r="H6248" t="s">
        <v>18</v>
      </c>
      <c r="I6248" t="s">
        <v>11528</v>
      </c>
      <c r="J6248">
        <v>2017</v>
      </c>
      <c r="K6248">
        <v>1130.75</v>
      </c>
      <c r="L6248">
        <v>165</v>
      </c>
      <c r="M6248">
        <v>1</v>
      </c>
      <c r="N6248">
        <f t="shared" si="253"/>
        <v>0</v>
      </c>
      <c r="O6248">
        <f t="shared" si="255"/>
        <v>0</v>
      </c>
      <c r="P6248" t="s">
        <v>11528</v>
      </c>
    </row>
    <row r="6249" spans="2:16" x14ac:dyDescent="0.25">
      <c r="B6249" t="s">
        <v>6254</v>
      </c>
      <c r="C6249" s="119" t="s">
        <v>209</v>
      </c>
      <c r="D6249" t="s">
        <v>11544</v>
      </c>
      <c r="E6249" t="s">
        <v>11530</v>
      </c>
      <c r="F6249" t="s">
        <v>11526</v>
      </c>
      <c r="G6249" t="s">
        <v>61</v>
      </c>
      <c r="H6249" t="s">
        <v>18</v>
      </c>
      <c r="I6249" t="s">
        <v>11529</v>
      </c>
      <c r="J6249">
        <v>2017</v>
      </c>
      <c r="K6249">
        <v>9906.66</v>
      </c>
      <c r="L6249">
        <v>762</v>
      </c>
      <c r="M6249">
        <v>1</v>
      </c>
      <c r="N6249">
        <f t="shared" si="253"/>
        <v>0</v>
      </c>
      <c r="O6249">
        <f t="shared" ref="O6249:O6275" si="256">IF(OR(L6249="",L6249&lt;=0),1,0)</f>
        <v>0</v>
      </c>
      <c r="P6249" t="s">
        <v>11528</v>
      </c>
    </row>
    <row r="6250" spans="2:16" x14ac:dyDescent="0.25">
      <c r="B6250" t="s">
        <v>6255</v>
      </c>
      <c r="C6250" s="119" t="s">
        <v>209</v>
      </c>
      <c r="D6250" t="s">
        <v>11573</v>
      </c>
      <c r="E6250" t="s">
        <v>11530</v>
      </c>
      <c r="F6250" t="s">
        <v>11526</v>
      </c>
      <c r="G6250" t="s">
        <v>61</v>
      </c>
      <c r="H6250" t="s">
        <v>18</v>
      </c>
      <c r="I6250" t="s">
        <v>11529</v>
      </c>
      <c r="J6250">
        <v>2017</v>
      </c>
      <c r="K6250">
        <v>4635.26</v>
      </c>
      <c r="L6250">
        <v>124</v>
      </c>
      <c r="M6250">
        <v>1</v>
      </c>
      <c r="N6250">
        <f t="shared" si="253"/>
        <v>0</v>
      </c>
      <c r="O6250">
        <f t="shared" si="256"/>
        <v>0</v>
      </c>
      <c r="P6250" t="s">
        <v>11528</v>
      </c>
    </row>
    <row r="6251" spans="2:16" x14ac:dyDescent="0.25">
      <c r="B6251" t="s">
        <v>6256</v>
      </c>
      <c r="C6251" s="119" t="s">
        <v>209</v>
      </c>
      <c r="D6251" t="s">
        <v>11544</v>
      </c>
      <c r="E6251" t="s">
        <v>11530</v>
      </c>
      <c r="F6251" t="s">
        <v>11526</v>
      </c>
      <c r="G6251" t="s">
        <v>61</v>
      </c>
      <c r="H6251" t="s">
        <v>18</v>
      </c>
      <c r="I6251" t="s">
        <v>11529</v>
      </c>
      <c r="J6251">
        <v>2017</v>
      </c>
      <c r="K6251">
        <v>1842.97</v>
      </c>
      <c r="L6251">
        <v>294</v>
      </c>
      <c r="M6251">
        <v>1</v>
      </c>
      <c r="N6251">
        <f t="shared" si="253"/>
        <v>0</v>
      </c>
      <c r="O6251">
        <f t="shared" si="256"/>
        <v>0</v>
      </c>
      <c r="P6251" t="s">
        <v>11528</v>
      </c>
    </row>
    <row r="6252" spans="2:16" x14ac:dyDescent="0.25">
      <c r="B6252" t="s">
        <v>6257</v>
      </c>
      <c r="C6252" s="119" t="s">
        <v>209</v>
      </c>
      <c r="D6252" t="s">
        <v>11567</v>
      </c>
      <c r="E6252" t="s">
        <v>11530</v>
      </c>
      <c r="F6252" t="s">
        <v>11526</v>
      </c>
      <c r="G6252" t="s">
        <v>61</v>
      </c>
      <c r="H6252" t="s">
        <v>18</v>
      </c>
      <c r="I6252" t="s">
        <v>11533</v>
      </c>
      <c r="J6252">
        <v>2017</v>
      </c>
      <c r="K6252">
        <v>14.8</v>
      </c>
      <c r="L6252">
        <v>58</v>
      </c>
      <c r="M6252">
        <v>1</v>
      </c>
      <c r="N6252">
        <f t="shared" si="253"/>
        <v>1</v>
      </c>
      <c r="O6252">
        <f t="shared" si="256"/>
        <v>0</v>
      </c>
      <c r="P6252" t="s">
        <v>11528</v>
      </c>
    </row>
    <row r="6253" spans="2:16" x14ac:dyDescent="0.25">
      <c r="B6253" t="s">
        <v>6258</v>
      </c>
      <c r="C6253" s="119" t="s">
        <v>209</v>
      </c>
      <c r="D6253" t="s">
        <v>11542</v>
      </c>
      <c r="E6253" t="s">
        <v>11530</v>
      </c>
      <c r="F6253" t="s">
        <v>11526</v>
      </c>
      <c r="G6253" t="s">
        <v>5</v>
      </c>
      <c r="H6253" t="s">
        <v>18</v>
      </c>
      <c r="I6253" t="s">
        <v>11529</v>
      </c>
      <c r="J6253">
        <v>2017</v>
      </c>
      <c r="K6253">
        <v>0</v>
      </c>
      <c r="M6253">
        <v>1</v>
      </c>
      <c r="N6253">
        <f t="shared" si="253"/>
        <v>1</v>
      </c>
      <c r="O6253">
        <f t="shared" si="256"/>
        <v>1</v>
      </c>
      <c r="P6253" t="s">
        <v>11528</v>
      </c>
    </row>
    <row r="6254" spans="2:16" x14ac:dyDescent="0.25">
      <c r="B6254" t="s">
        <v>6259</v>
      </c>
      <c r="C6254" s="119" t="s">
        <v>209</v>
      </c>
      <c r="D6254" t="s">
        <v>11537</v>
      </c>
      <c r="E6254" t="s">
        <v>11530</v>
      </c>
      <c r="F6254" t="s">
        <v>11526</v>
      </c>
      <c r="G6254" t="s">
        <v>5</v>
      </c>
      <c r="H6254" t="s">
        <v>18</v>
      </c>
      <c r="I6254" t="s">
        <v>11551</v>
      </c>
      <c r="J6254">
        <v>2017</v>
      </c>
      <c r="K6254">
        <v>6931.9</v>
      </c>
      <c r="L6254">
        <v>660</v>
      </c>
      <c r="M6254">
        <v>1</v>
      </c>
      <c r="N6254">
        <f t="shared" si="253"/>
        <v>0</v>
      </c>
      <c r="O6254">
        <f t="shared" si="256"/>
        <v>0</v>
      </c>
      <c r="P6254" t="s">
        <v>11528</v>
      </c>
    </row>
    <row r="6255" spans="2:16" x14ac:dyDescent="0.25">
      <c r="B6255" t="s">
        <v>6260</v>
      </c>
      <c r="C6255" s="119" t="s">
        <v>209</v>
      </c>
      <c r="D6255" t="s">
        <v>11539</v>
      </c>
      <c r="E6255" t="s">
        <v>11530</v>
      </c>
      <c r="F6255" t="s">
        <v>11526</v>
      </c>
      <c r="G6255" t="s">
        <v>5</v>
      </c>
      <c r="H6255" t="s">
        <v>18</v>
      </c>
      <c r="I6255" t="s">
        <v>11529</v>
      </c>
      <c r="J6255">
        <v>2017</v>
      </c>
      <c r="K6255">
        <v>14447.58</v>
      </c>
      <c r="L6255">
        <v>40</v>
      </c>
      <c r="M6255">
        <v>1</v>
      </c>
      <c r="N6255">
        <f t="shared" si="253"/>
        <v>0</v>
      </c>
      <c r="O6255">
        <f t="shared" si="256"/>
        <v>0</v>
      </c>
      <c r="P6255" t="s">
        <v>11528</v>
      </c>
    </row>
    <row r="6256" spans="2:16" x14ac:dyDescent="0.25">
      <c r="B6256" t="s">
        <v>6261</v>
      </c>
      <c r="C6256" s="119" t="s">
        <v>209</v>
      </c>
      <c r="D6256" t="s">
        <v>11537</v>
      </c>
      <c r="E6256" t="s">
        <v>11530</v>
      </c>
      <c r="F6256" t="s">
        <v>11526</v>
      </c>
      <c r="G6256" t="s">
        <v>5</v>
      </c>
      <c r="H6256" t="s">
        <v>18</v>
      </c>
      <c r="I6256" t="s">
        <v>11529</v>
      </c>
      <c r="J6256">
        <v>2017</v>
      </c>
      <c r="K6256">
        <v>6401.25</v>
      </c>
      <c r="L6256">
        <v>82</v>
      </c>
      <c r="M6256">
        <v>1</v>
      </c>
      <c r="N6256">
        <f t="shared" si="253"/>
        <v>0</v>
      </c>
      <c r="O6256">
        <f t="shared" si="256"/>
        <v>0</v>
      </c>
      <c r="P6256" t="s">
        <v>11528</v>
      </c>
    </row>
    <row r="6257" spans="2:16" x14ac:dyDescent="0.25">
      <c r="B6257" t="s">
        <v>6262</v>
      </c>
      <c r="C6257" s="119" t="s">
        <v>209</v>
      </c>
      <c r="D6257" t="s">
        <v>11550</v>
      </c>
      <c r="E6257" t="s">
        <v>11530</v>
      </c>
      <c r="F6257" t="s">
        <v>11526</v>
      </c>
      <c r="G6257" t="s">
        <v>64</v>
      </c>
      <c r="H6257" t="s">
        <v>18</v>
      </c>
      <c r="I6257" t="s">
        <v>11535</v>
      </c>
      <c r="J6257">
        <v>2017</v>
      </c>
      <c r="K6257">
        <v>16367.16</v>
      </c>
      <c r="L6257">
        <v>868</v>
      </c>
      <c r="M6257">
        <v>1</v>
      </c>
      <c r="N6257">
        <f t="shared" si="253"/>
        <v>0</v>
      </c>
      <c r="O6257">
        <f t="shared" si="256"/>
        <v>0</v>
      </c>
      <c r="P6257" t="s">
        <v>11528</v>
      </c>
    </row>
    <row r="6258" spans="2:16" x14ac:dyDescent="0.25">
      <c r="B6258" t="s">
        <v>6263</v>
      </c>
      <c r="C6258" s="119" t="s">
        <v>209</v>
      </c>
      <c r="D6258" t="s">
        <v>11550</v>
      </c>
      <c r="E6258" t="s">
        <v>11530</v>
      </c>
      <c r="F6258" t="s">
        <v>11526</v>
      </c>
      <c r="G6258" t="s">
        <v>64</v>
      </c>
      <c r="H6258" t="s">
        <v>18</v>
      </c>
      <c r="I6258" t="s">
        <v>11551</v>
      </c>
      <c r="J6258">
        <v>2017</v>
      </c>
      <c r="K6258">
        <v>16360.2</v>
      </c>
      <c r="L6258">
        <v>1594</v>
      </c>
      <c r="M6258">
        <v>1</v>
      </c>
      <c r="N6258">
        <f t="shared" si="253"/>
        <v>0</v>
      </c>
      <c r="O6258">
        <f t="shared" si="256"/>
        <v>0</v>
      </c>
      <c r="P6258" t="s">
        <v>11528</v>
      </c>
    </row>
    <row r="6259" spans="2:16" x14ac:dyDescent="0.25">
      <c r="B6259" t="s">
        <v>6264</v>
      </c>
      <c r="C6259" s="119" t="s">
        <v>209</v>
      </c>
      <c r="D6259" t="s">
        <v>11550</v>
      </c>
      <c r="E6259" t="s">
        <v>11530</v>
      </c>
      <c r="F6259" t="s">
        <v>11526</v>
      </c>
      <c r="G6259" t="s">
        <v>64</v>
      </c>
      <c r="H6259" t="s">
        <v>18</v>
      </c>
      <c r="I6259" t="s">
        <v>11529</v>
      </c>
      <c r="J6259">
        <v>2017</v>
      </c>
      <c r="K6259">
        <v>42936.18</v>
      </c>
      <c r="L6259">
        <v>6728</v>
      </c>
      <c r="M6259">
        <v>1</v>
      </c>
      <c r="N6259">
        <f t="shared" si="253"/>
        <v>0</v>
      </c>
      <c r="O6259">
        <f t="shared" si="256"/>
        <v>0</v>
      </c>
      <c r="P6259" t="s">
        <v>11528</v>
      </c>
    </row>
    <row r="6260" spans="2:16" x14ac:dyDescent="0.25">
      <c r="B6260" t="s">
        <v>6265</v>
      </c>
      <c r="C6260" s="119" t="s">
        <v>209</v>
      </c>
      <c r="D6260" t="s">
        <v>11537</v>
      </c>
      <c r="E6260" t="s">
        <v>11530</v>
      </c>
      <c r="F6260" t="s">
        <v>11526</v>
      </c>
      <c r="G6260" t="s">
        <v>64</v>
      </c>
      <c r="H6260" t="s">
        <v>18</v>
      </c>
      <c r="I6260" t="s">
        <v>11529</v>
      </c>
      <c r="J6260">
        <v>2017</v>
      </c>
      <c r="K6260">
        <v>12198.12</v>
      </c>
      <c r="L6260">
        <v>2233</v>
      </c>
      <c r="M6260">
        <v>1</v>
      </c>
      <c r="N6260">
        <f t="shared" si="253"/>
        <v>0</v>
      </c>
      <c r="O6260">
        <f t="shared" si="256"/>
        <v>0</v>
      </c>
      <c r="P6260" t="s">
        <v>11528</v>
      </c>
    </row>
    <row r="6261" spans="2:16" x14ac:dyDescent="0.25">
      <c r="B6261" t="s">
        <v>6266</v>
      </c>
      <c r="C6261" s="119" t="s">
        <v>209</v>
      </c>
      <c r="D6261" t="s">
        <v>11550</v>
      </c>
      <c r="E6261" t="s">
        <v>11530</v>
      </c>
      <c r="F6261" t="s">
        <v>11526</v>
      </c>
      <c r="G6261" t="s">
        <v>64</v>
      </c>
      <c r="H6261" t="s">
        <v>18</v>
      </c>
      <c r="I6261" t="s">
        <v>11529</v>
      </c>
      <c r="J6261">
        <v>2017</v>
      </c>
      <c r="K6261">
        <v>11766.52</v>
      </c>
      <c r="L6261">
        <v>1848</v>
      </c>
      <c r="M6261">
        <v>1</v>
      </c>
      <c r="N6261">
        <f t="shared" si="253"/>
        <v>0</v>
      </c>
      <c r="O6261">
        <f t="shared" si="256"/>
        <v>0</v>
      </c>
      <c r="P6261" t="s">
        <v>11528</v>
      </c>
    </row>
    <row r="6262" spans="2:16" x14ac:dyDescent="0.25">
      <c r="B6262" t="s">
        <v>6267</v>
      </c>
      <c r="C6262" s="119" t="s">
        <v>209</v>
      </c>
      <c r="D6262" t="s">
        <v>11537</v>
      </c>
      <c r="E6262" t="s">
        <v>11530</v>
      </c>
      <c r="F6262" t="s">
        <v>11526</v>
      </c>
      <c r="G6262" t="s">
        <v>64</v>
      </c>
      <c r="H6262" t="s">
        <v>18</v>
      </c>
      <c r="I6262" t="s">
        <v>11529</v>
      </c>
      <c r="J6262">
        <v>2017</v>
      </c>
      <c r="K6262">
        <v>0</v>
      </c>
      <c r="M6262">
        <v>1</v>
      </c>
      <c r="N6262">
        <f t="shared" si="253"/>
        <v>1</v>
      </c>
      <c r="O6262">
        <f t="shared" si="256"/>
        <v>1</v>
      </c>
      <c r="P6262" t="s">
        <v>11528</v>
      </c>
    </row>
    <row r="6263" spans="2:16" x14ac:dyDescent="0.25">
      <c r="B6263" t="s">
        <v>6268</v>
      </c>
      <c r="C6263" s="119" t="s">
        <v>209</v>
      </c>
      <c r="D6263" t="s">
        <v>11537</v>
      </c>
      <c r="E6263" t="s">
        <v>11530</v>
      </c>
      <c r="F6263" t="s">
        <v>11526</v>
      </c>
      <c r="G6263" t="s">
        <v>61</v>
      </c>
      <c r="H6263" t="s">
        <v>18</v>
      </c>
      <c r="I6263" t="s">
        <v>11551</v>
      </c>
      <c r="J6263">
        <v>2017</v>
      </c>
      <c r="K6263">
        <v>6889.51</v>
      </c>
      <c r="L6263">
        <v>45</v>
      </c>
      <c r="M6263">
        <v>1</v>
      </c>
      <c r="N6263">
        <f t="shared" si="253"/>
        <v>0</v>
      </c>
      <c r="O6263">
        <f t="shared" si="256"/>
        <v>0</v>
      </c>
      <c r="P6263" t="s">
        <v>11528</v>
      </c>
    </row>
    <row r="6264" spans="2:16" x14ac:dyDescent="0.25">
      <c r="B6264" t="s">
        <v>6269</v>
      </c>
      <c r="C6264" s="119" t="s">
        <v>209</v>
      </c>
      <c r="D6264" t="s">
        <v>11537</v>
      </c>
      <c r="E6264" t="s">
        <v>11530</v>
      </c>
      <c r="F6264" t="s">
        <v>11526</v>
      </c>
      <c r="G6264" t="s">
        <v>61</v>
      </c>
      <c r="H6264" t="s">
        <v>18</v>
      </c>
      <c r="I6264" t="s">
        <v>11551</v>
      </c>
      <c r="J6264">
        <v>2017</v>
      </c>
      <c r="K6264">
        <v>5140.21</v>
      </c>
      <c r="L6264">
        <v>500</v>
      </c>
      <c r="M6264">
        <v>1</v>
      </c>
      <c r="N6264">
        <f t="shared" si="253"/>
        <v>0</v>
      </c>
      <c r="O6264">
        <f t="shared" si="256"/>
        <v>0</v>
      </c>
      <c r="P6264" t="s">
        <v>11528</v>
      </c>
    </row>
    <row r="6265" spans="2:16" x14ac:dyDescent="0.25">
      <c r="B6265" t="s">
        <v>6270</v>
      </c>
      <c r="C6265" s="119" t="s">
        <v>209</v>
      </c>
      <c r="D6265" t="s">
        <v>11537</v>
      </c>
      <c r="E6265" t="s">
        <v>11530</v>
      </c>
      <c r="F6265" t="s">
        <v>11526</v>
      </c>
      <c r="G6265" t="s">
        <v>61</v>
      </c>
      <c r="H6265" t="s">
        <v>18</v>
      </c>
      <c r="I6265" t="s">
        <v>11529</v>
      </c>
      <c r="J6265">
        <v>2017</v>
      </c>
      <c r="K6265">
        <v>8647.84</v>
      </c>
      <c r="L6265">
        <v>1327</v>
      </c>
      <c r="M6265">
        <v>1</v>
      </c>
      <c r="N6265">
        <f t="shared" si="253"/>
        <v>0</v>
      </c>
      <c r="O6265">
        <f t="shared" si="256"/>
        <v>0</v>
      </c>
      <c r="P6265" t="s">
        <v>11528</v>
      </c>
    </row>
    <row r="6266" spans="2:16" x14ac:dyDescent="0.25">
      <c r="B6266" t="s">
        <v>6271</v>
      </c>
      <c r="C6266" s="119" t="s">
        <v>209</v>
      </c>
      <c r="D6266" t="s">
        <v>11537</v>
      </c>
      <c r="E6266" t="s">
        <v>11530</v>
      </c>
      <c r="F6266" t="s">
        <v>11526</v>
      </c>
      <c r="G6266" t="s">
        <v>61</v>
      </c>
      <c r="H6266" t="s">
        <v>18</v>
      </c>
      <c r="I6266" t="s">
        <v>11529</v>
      </c>
      <c r="J6266">
        <v>2017</v>
      </c>
      <c r="K6266">
        <v>19456.77</v>
      </c>
      <c r="L6266">
        <v>2998</v>
      </c>
      <c r="M6266">
        <v>1</v>
      </c>
      <c r="N6266">
        <f t="shared" si="253"/>
        <v>0</v>
      </c>
      <c r="O6266">
        <f t="shared" si="256"/>
        <v>0</v>
      </c>
      <c r="P6266" t="s">
        <v>11528</v>
      </c>
    </row>
    <row r="6267" spans="2:16" x14ac:dyDescent="0.25">
      <c r="B6267" t="s">
        <v>6272</v>
      </c>
      <c r="C6267" s="119" t="s">
        <v>209</v>
      </c>
      <c r="D6267" t="s">
        <v>11537</v>
      </c>
      <c r="E6267" t="s">
        <v>11530</v>
      </c>
      <c r="F6267" t="s">
        <v>11526</v>
      </c>
      <c r="G6267" t="s">
        <v>61</v>
      </c>
      <c r="H6267" t="s">
        <v>18</v>
      </c>
      <c r="I6267" t="s">
        <v>11529</v>
      </c>
      <c r="J6267">
        <v>2017</v>
      </c>
      <c r="K6267">
        <v>13829.97</v>
      </c>
      <c r="L6267">
        <v>2234</v>
      </c>
      <c r="M6267">
        <v>1</v>
      </c>
      <c r="N6267">
        <f t="shared" si="253"/>
        <v>0</v>
      </c>
      <c r="O6267">
        <f t="shared" si="256"/>
        <v>0</v>
      </c>
      <c r="P6267" t="s">
        <v>11528</v>
      </c>
    </row>
    <row r="6268" spans="2:16" x14ac:dyDescent="0.25">
      <c r="B6268" t="s">
        <v>6273</v>
      </c>
      <c r="C6268" s="119" t="s">
        <v>209</v>
      </c>
      <c r="D6268" t="s">
        <v>11552</v>
      </c>
      <c r="E6268" t="s">
        <v>11530</v>
      </c>
      <c r="F6268" t="s">
        <v>11526</v>
      </c>
      <c r="G6268" t="s">
        <v>61</v>
      </c>
      <c r="H6268" t="s">
        <v>18</v>
      </c>
      <c r="I6268" t="s">
        <v>11529</v>
      </c>
      <c r="J6268">
        <v>2017</v>
      </c>
      <c r="K6268">
        <v>11591.58</v>
      </c>
      <c r="L6268">
        <v>1797</v>
      </c>
      <c r="M6268">
        <v>1</v>
      </c>
      <c r="N6268">
        <f t="shared" si="253"/>
        <v>0</v>
      </c>
      <c r="O6268">
        <f t="shared" si="256"/>
        <v>0</v>
      </c>
      <c r="P6268" t="s">
        <v>11528</v>
      </c>
    </row>
    <row r="6269" spans="2:16" x14ac:dyDescent="0.25">
      <c r="B6269" t="s">
        <v>6274</v>
      </c>
      <c r="C6269" s="119" t="s">
        <v>209</v>
      </c>
      <c r="D6269" t="s">
        <v>11552</v>
      </c>
      <c r="E6269" t="s">
        <v>11530</v>
      </c>
      <c r="F6269" t="s">
        <v>11526</v>
      </c>
      <c r="G6269" t="s">
        <v>61</v>
      </c>
      <c r="H6269" t="s">
        <v>18</v>
      </c>
      <c r="I6269" t="s">
        <v>11529</v>
      </c>
      <c r="J6269">
        <v>2017</v>
      </c>
      <c r="K6269">
        <v>12804.93</v>
      </c>
      <c r="L6269">
        <v>63</v>
      </c>
      <c r="M6269">
        <v>1</v>
      </c>
      <c r="N6269">
        <f t="shared" si="253"/>
        <v>0</v>
      </c>
      <c r="O6269">
        <f t="shared" si="256"/>
        <v>0</v>
      </c>
      <c r="P6269" t="s">
        <v>11528</v>
      </c>
    </row>
    <row r="6270" spans="2:16" x14ac:dyDescent="0.25">
      <c r="B6270" t="s">
        <v>6275</v>
      </c>
      <c r="C6270" s="119" t="s">
        <v>209</v>
      </c>
      <c r="D6270" t="s">
        <v>11537</v>
      </c>
      <c r="E6270" t="s">
        <v>11530</v>
      </c>
      <c r="F6270" t="s">
        <v>11526</v>
      </c>
      <c r="G6270" t="s">
        <v>61</v>
      </c>
      <c r="H6270" t="s">
        <v>18</v>
      </c>
      <c r="I6270" t="s">
        <v>11529</v>
      </c>
      <c r="J6270">
        <v>2017</v>
      </c>
      <c r="K6270">
        <v>6501.28</v>
      </c>
      <c r="L6270">
        <v>1016</v>
      </c>
      <c r="M6270">
        <v>1</v>
      </c>
      <c r="N6270">
        <f t="shared" si="253"/>
        <v>0</v>
      </c>
      <c r="O6270">
        <f t="shared" si="256"/>
        <v>0</v>
      </c>
      <c r="P6270" t="s">
        <v>11528</v>
      </c>
    </row>
    <row r="6271" spans="2:16" x14ac:dyDescent="0.25">
      <c r="B6271" t="s">
        <v>6276</v>
      </c>
      <c r="C6271" s="119" t="s">
        <v>209</v>
      </c>
      <c r="D6271" t="s">
        <v>11550</v>
      </c>
      <c r="E6271" t="s">
        <v>11530</v>
      </c>
      <c r="F6271" t="s">
        <v>11526</v>
      </c>
      <c r="G6271" t="s">
        <v>61</v>
      </c>
      <c r="H6271" t="s">
        <v>18</v>
      </c>
      <c r="I6271" t="s">
        <v>11551</v>
      </c>
      <c r="J6271">
        <v>2017</v>
      </c>
      <c r="K6271">
        <v>20114.28</v>
      </c>
      <c r="L6271">
        <v>2598</v>
      </c>
      <c r="M6271">
        <v>1</v>
      </c>
      <c r="N6271">
        <f t="shared" si="253"/>
        <v>0</v>
      </c>
      <c r="O6271">
        <f t="shared" si="256"/>
        <v>0</v>
      </c>
      <c r="P6271" t="s">
        <v>11528</v>
      </c>
    </row>
    <row r="6272" spans="2:16" x14ac:dyDescent="0.25">
      <c r="B6272" t="s">
        <v>6277</v>
      </c>
      <c r="C6272" s="119" t="s">
        <v>209</v>
      </c>
      <c r="D6272" t="s">
        <v>11550</v>
      </c>
      <c r="E6272" t="s">
        <v>11530</v>
      </c>
      <c r="F6272" t="s">
        <v>11526</v>
      </c>
      <c r="G6272" t="s">
        <v>61</v>
      </c>
      <c r="H6272" t="s">
        <v>18</v>
      </c>
      <c r="I6272" t="s">
        <v>11529</v>
      </c>
      <c r="J6272">
        <v>2017</v>
      </c>
      <c r="K6272">
        <v>33813.1</v>
      </c>
      <c r="L6272">
        <v>5057</v>
      </c>
      <c r="M6272">
        <v>1</v>
      </c>
      <c r="N6272">
        <f t="shared" si="253"/>
        <v>0</v>
      </c>
      <c r="O6272">
        <f t="shared" si="256"/>
        <v>0</v>
      </c>
      <c r="P6272" t="s">
        <v>11528</v>
      </c>
    </row>
    <row r="6273" spans="2:16" x14ac:dyDescent="0.25">
      <c r="B6273" t="s">
        <v>6278</v>
      </c>
      <c r="C6273" s="119" t="s">
        <v>209</v>
      </c>
      <c r="D6273" t="s">
        <v>11537</v>
      </c>
      <c r="E6273" t="s">
        <v>11530</v>
      </c>
      <c r="F6273" t="s">
        <v>11526</v>
      </c>
      <c r="G6273" t="s">
        <v>61</v>
      </c>
      <c r="H6273" t="s">
        <v>18</v>
      </c>
      <c r="I6273" t="s">
        <v>11529</v>
      </c>
      <c r="J6273">
        <v>2017</v>
      </c>
      <c r="K6273">
        <v>9885.58</v>
      </c>
      <c r="L6273">
        <v>1558</v>
      </c>
      <c r="M6273">
        <v>1</v>
      </c>
      <c r="N6273">
        <f t="shared" si="253"/>
        <v>0</v>
      </c>
      <c r="O6273">
        <f t="shared" si="256"/>
        <v>0</v>
      </c>
      <c r="P6273" t="s">
        <v>11528</v>
      </c>
    </row>
    <row r="6274" spans="2:16" x14ac:dyDescent="0.25">
      <c r="B6274" t="s">
        <v>6279</v>
      </c>
      <c r="C6274" s="119" t="s">
        <v>209</v>
      </c>
      <c r="D6274" t="s">
        <v>11537</v>
      </c>
      <c r="E6274" t="s">
        <v>11530</v>
      </c>
      <c r="F6274" t="s">
        <v>11526</v>
      </c>
      <c r="G6274" t="s">
        <v>61</v>
      </c>
      <c r="H6274" t="s">
        <v>18</v>
      </c>
      <c r="I6274" t="s">
        <v>11529</v>
      </c>
      <c r="J6274">
        <v>2017</v>
      </c>
      <c r="K6274">
        <v>2076.7600000000002</v>
      </c>
      <c r="L6274">
        <v>8</v>
      </c>
      <c r="M6274">
        <v>1</v>
      </c>
      <c r="N6274">
        <f t="shared" si="253"/>
        <v>0</v>
      </c>
      <c r="O6274">
        <f t="shared" si="256"/>
        <v>0</v>
      </c>
      <c r="P6274" t="s">
        <v>11528</v>
      </c>
    </row>
    <row r="6275" spans="2:16" x14ac:dyDescent="0.25">
      <c r="B6275" t="s">
        <v>6280</v>
      </c>
      <c r="C6275" s="119" t="s">
        <v>209</v>
      </c>
      <c r="D6275" t="s">
        <v>11552</v>
      </c>
      <c r="E6275" t="s">
        <v>11530</v>
      </c>
      <c r="F6275" t="s">
        <v>11526</v>
      </c>
      <c r="G6275" t="s">
        <v>61</v>
      </c>
      <c r="H6275" t="s">
        <v>18</v>
      </c>
      <c r="I6275" t="s">
        <v>11529</v>
      </c>
      <c r="J6275">
        <v>2017</v>
      </c>
      <c r="K6275">
        <v>50221.07</v>
      </c>
      <c r="L6275">
        <v>7704</v>
      </c>
      <c r="M6275">
        <v>1</v>
      </c>
      <c r="N6275">
        <f t="shared" si="253"/>
        <v>0</v>
      </c>
      <c r="O6275">
        <f t="shared" si="256"/>
        <v>0</v>
      </c>
      <c r="P6275" t="s">
        <v>11528</v>
      </c>
    </row>
    <row r="6276" spans="2:16" x14ac:dyDescent="0.25">
      <c r="B6276" t="s">
        <v>6281</v>
      </c>
      <c r="C6276" s="119" t="s">
        <v>209</v>
      </c>
      <c r="D6276" t="s">
        <v>11537</v>
      </c>
      <c r="E6276" t="s">
        <v>11530</v>
      </c>
      <c r="F6276" t="s">
        <v>11526</v>
      </c>
      <c r="G6276" t="s">
        <v>61</v>
      </c>
      <c r="H6276" t="s">
        <v>18</v>
      </c>
      <c r="I6276" t="s">
        <v>11529</v>
      </c>
      <c r="J6276">
        <v>2017</v>
      </c>
      <c r="K6276">
        <v>4984.5200000000004</v>
      </c>
      <c r="L6276">
        <v>768</v>
      </c>
      <c r="M6276">
        <v>1</v>
      </c>
      <c r="N6276">
        <f t="shared" si="253"/>
        <v>0</v>
      </c>
      <c r="O6276">
        <f t="shared" ref="O6276:O6339" si="257">IF(OR(L6276="",L6276&lt;=0),1,0)</f>
        <v>0</v>
      </c>
      <c r="P6276" t="s">
        <v>11528</v>
      </c>
    </row>
    <row r="6277" spans="2:16" x14ac:dyDescent="0.25">
      <c r="B6277" t="s">
        <v>6282</v>
      </c>
      <c r="C6277" s="119" t="s">
        <v>209</v>
      </c>
      <c r="D6277" t="s">
        <v>11537</v>
      </c>
      <c r="E6277" t="s">
        <v>11530</v>
      </c>
      <c r="F6277" t="s">
        <v>11526</v>
      </c>
      <c r="G6277" t="s">
        <v>61</v>
      </c>
      <c r="H6277" t="s">
        <v>18</v>
      </c>
      <c r="I6277" t="s">
        <v>11529</v>
      </c>
      <c r="J6277">
        <v>2017</v>
      </c>
      <c r="K6277">
        <v>11376.84</v>
      </c>
      <c r="L6277">
        <v>1776</v>
      </c>
      <c r="M6277">
        <v>1</v>
      </c>
      <c r="N6277">
        <f t="shared" si="253"/>
        <v>0</v>
      </c>
      <c r="O6277">
        <f t="shared" si="257"/>
        <v>0</v>
      </c>
      <c r="P6277" t="s">
        <v>11528</v>
      </c>
    </row>
    <row r="6278" spans="2:16" x14ac:dyDescent="0.25">
      <c r="B6278" t="s">
        <v>6283</v>
      </c>
      <c r="C6278" s="119" t="s">
        <v>209</v>
      </c>
      <c r="D6278" t="s">
        <v>11537</v>
      </c>
      <c r="E6278" t="s">
        <v>11530</v>
      </c>
      <c r="F6278" t="s">
        <v>11526</v>
      </c>
      <c r="G6278" t="s">
        <v>61</v>
      </c>
      <c r="H6278" t="s">
        <v>18</v>
      </c>
      <c r="I6278" t="s">
        <v>11529</v>
      </c>
      <c r="J6278">
        <v>2017</v>
      </c>
      <c r="K6278">
        <v>4339.42</v>
      </c>
      <c r="L6278">
        <v>42</v>
      </c>
      <c r="M6278">
        <v>1</v>
      </c>
      <c r="N6278">
        <f t="shared" si="253"/>
        <v>0</v>
      </c>
      <c r="O6278">
        <f t="shared" si="257"/>
        <v>0</v>
      </c>
      <c r="P6278" t="s">
        <v>11528</v>
      </c>
    </row>
    <row r="6279" spans="2:16" x14ac:dyDescent="0.25">
      <c r="B6279" t="s">
        <v>6284</v>
      </c>
      <c r="C6279" s="119" t="s">
        <v>209</v>
      </c>
      <c r="D6279" t="s">
        <v>11537</v>
      </c>
      <c r="E6279" t="s">
        <v>11530</v>
      </c>
      <c r="F6279" t="s">
        <v>11526</v>
      </c>
      <c r="G6279" t="s">
        <v>61</v>
      </c>
      <c r="H6279" t="s">
        <v>18</v>
      </c>
      <c r="I6279" t="s">
        <v>11533</v>
      </c>
      <c r="J6279">
        <v>2017</v>
      </c>
      <c r="K6279">
        <v>527.82000000000005</v>
      </c>
      <c r="L6279">
        <v>72</v>
      </c>
      <c r="M6279">
        <v>1</v>
      </c>
      <c r="N6279">
        <f t="shared" si="253"/>
        <v>0</v>
      </c>
      <c r="O6279">
        <f t="shared" si="257"/>
        <v>0</v>
      </c>
      <c r="P6279" t="s">
        <v>11528</v>
      </c>
    </row>
    <row r="6280" spans="2:16" x14ac:dyDescent="0.25">
      <c r="B6280" t="s">
        <v>6285</v>
      </c>
      <c r="C6280" s="119" t="s">
        <v>209</v>
      </c>
      <c r="D6280" t="s">
        <v>11537</v>
      </c>
      <c r="E6280" t="s">
        <v>11530</v>
      </c>
      <c r="F6280" t="s">
        <v>11526</v>
      </c>
      <c r="G6280" t="s">
        <v>61</v>
      </c>
      <c r="H6280" t="s">
        <v>18</v>
      </c>
      <c r="I6280" t="s">
        <v>11529</v>
      </c>
      <c r="J6280">
        <v>2017</v>
      </c>
      <c r="K6280">
        <v>9258.76</v>
      </c>
      <c r="L6280">
        <v>1430</v>
      </c>
      <c r="M6280">
        <v>1</v>
      </c>
      <c r="N6280">
        <f t="shared" si="253"/>
        <v>0</v>
      </c>
      <c r="O6280">
        <f t="shared" si="257"/>
        <v>0</v>
      </c>
      <c r="P6280" t="s">
        <v>11528</v>
      </c>
    </row>
    <row r="6281" spans="2:16" x14ac:dyDescent="0.25">
      <c r="B6281" t="s">
        <v>6286</v>
      </c>
      <c r="C6281" s="119" t="s">
        <v>209</v>
      </c>
      <c r="D6281" t="s">
        <v>11537</v>
      </c>
      <c r="E6281" t="s">
        <v>11530</v>
      </c>
      <c r="F6281" t="s">
        <v>11526</v>
      </c>
      <c r="G6281" t="s">
        <v>61</v>
      </c>
      <c r="H6281" t="s">
        <v>18</v>
      </c>
      <c r="I6281" t="s">
        <v>11529</v>
      </c>
      <c r="J6281">
        <v>2017</v>
      </c>
      <c r="K6281">
        <v>7064.77</v>
      </c>
      <c r="L6281">
        <v>72</v>
      </c>
      <c r="M6281">
        <v>1</v>
      </c>
      <c r="N6281">
        <f t="shared" si="253"/>
        <v>0</v>
      </c>
      <c r="O6281">
        <f t="shared" si="257"/>
        <v>0</v>
      </c>
      <c r="P6281" t="s">
        <v>11528</v>
      </c>
    </row>
    <row r="6282" spans="2:16" x14ac:dyDescent="0.25">
      <c r="B6282" t="s">
        <v>6287</v>
      </c>
      <c r="C6282" s="119" t="s">
        <v>209</v>
      </c>
      <c r="D6282" t="s">
        <v>11542</v>
      </c>
      <c r="E6282" t="s">
        <v>11530</v>
      </c>
      <c r="F6282" t="s">
        <v>11526</v>
      </c>
      <c r="G6282" t="s">
        <v>61</v>
      </c>
      <c r="H6282" t="s">
        <v>18</v>
      </c>
      <c r="I6282" t="s">
        <v>11535</v>
      </c>
      <c r="J6282">
        <v>2017</v>
      </c>
      <c r="K6282">
        <v>9262.64</v>
      </c>
      <c r="L6282">
        <v>6</v>
      </c>
      <c r="M6282">
        <v>1</v>
      </c>
      <c r="N6282">
        <f t="shared" si="253"/>
        <v>0</v>
      </c>
      <c r="O6282">
        <f t="shared" si="257"/>
        <v>0</v>
      </c>
      <c r="P6282" t="s">
        <v>11528</v>
      </c>
    </row>
    <row r="6283" spans="2:16" x14ac:dyDescent="0.25">
      <c r="B6283" t="s">
        <v>6288</v>
      </c>
      <c r="C6283" s="119" t="s">
        <v>209</v>
      </c>
      <c r="D6283" t="s">
        <v>11537</v>
      </c>
      <c r="E6283" t="s">
        <v>11530</v>
      </c>
      <c r="F6283" t="s">
        <v>11526</v>
      </c>
      <c r="G6283" t="s">
        <v>61</v>
      </c>
      <c r="H6283" t="s">
        <v>18</v>
      </c>
      <c r="I6283" t="s">
        <v>11529</v>
      </c>
      <c r="J6283">
        <v>2017</v>
      </c>
      <c r="K6283">
        <v>6048.35</v>
      </c>
      <c r="L6283">
        <v>1018</v>
      </c>
      <c r="M6283">
        <v>1</v>
      </c>
      <c r="N6283">
        <f t="shared" ref="N6283:N6346" si="258">IF(K6283&lt;100,1,0)</f>
        <v>0</v>
      </c>
      <c r="O6283">
        <f t="shared" si="257"/>
        <v>0</v>
      </c>
      <c r="P6283" t="s">
        <v>11528</v>
      </c>
    </row>
    <row r="6284" spans="2:16" x14ac:dyDescent="0.25">
      <c r="B6284" t="s">
        <v>6289</v>
      </c>
      <c r="C6284" s="119" t="s">
        <v>209</v>
      </c>
      <c r="D6284" t="s">
        <v>11550</v>
      </c>
      <c r="E6284" t="s">
        <v>11530</v>
      </c>
      <c r="F6284" t="s">
        <v>11526</v>
      </c>
      <c r="G6284" t="s">
        <v>61</v>
      </c>
      <c r="H6284" t="s">
        <v>18</v>
      </c>
      <c r="I6284" t="s">
        <v>11529</v>
      </c>
      <c r="J6284">
        <v>2017</v>
      </c>
      <c r="K6284">
        <v>3731.83</v>
      </c>
      <c r="L6284">
        <v>473</v>
      </c>
      <c r="M6284">
        <v>1</v>
      </c>
      <c r="N6284">
        <f t="shared" si="258"/>
        <v>0</v>
      </c>
      <c r="O6284">
        <f t="shared" si="257"/>
        <v>0</v>
      </c>
      <c r="P6284" t="s">
        <v>11528</v>
      </c>
    </row>
    <row r="6285" spans="2:16" x14ac:dyDescent="0.25">
      <c r="B6285" t="s">
        <v>6290</v>
      </c>
      <c r="C6285" s="119" t="s">
        <v>209</v>
      </c>
      <c r="D6285" t="s">
        <v>11550</v>
      </c>
      <c r="E6285" t="s">
        <v>11530</v>
      </c>
      <c r="F6285" t="s">
        <v>11526</v>
      </c>
      <c r="G6285" t="s">
        <v>61</v>
      </c>
      <c r="H6285" t="s">
        <v>18</v>
      </c>
      <c r="I6285" t="s">
        <v>11533</v>
      </c>
      <c r="J6285">
        <v>2017</v>
      </c>
      <c r="K6285">
        <v>581.16999999999996</v>
      </c>
      <c r="L6285">
        <v>79</v>
      </c>
      <c r="M6285">
        <v>1</v>
      </c>
      <c r="N6285">
        <f t="shared" si="258"/>
        <v>0</v>
      </c>
      <c r="O6285">
        <f t="shared" si="257"/>
        <v>0</v>
      </c>
      <c r="P6285" t="s">
        <v>11528</v>
      </c>
    </row>
    <row r="6286" spans="2:16" x14ac:dyDescent="0.25">
      <c r="B6286" t="s">
        <v>6291</v>
      </c>
      <c r="C6286" s="119" t="s">
        <v>209</v>
      </c>
      <c r="D6286" t="s">
        <v>11537</v>
      </c>
      <c r="E6286" t="s">
        <v>11530</v>
      </c>
      <c r="F6286" t="s">
        <v>11526</v>
      </c>
      <c r="G6286" t="s">
        <v>61</v>
      </c>
      <c r="H6286" t="s">
        <v>18</v>
      </c>
      <c r="I6286" t="s">
        <v>11529</v>
      </c>
      <c r="J6286">
        <v>2017</v>
      </c>
      <c r="K6286">
        <v>2825.54</v>
      </c>
      <c r="L6286">
        <v>364</v>
      </c>
      <c r="M6286">
        <v>1</v>
      </c>
      <c r="N6286">
        <f t="shared" si="258"/>
        <v>0</v>
      </c>
      <c r="O6286">
        <f t="shared" si="257"/>
        <v>0</v>
      </c>
      <c r="P6286" t="s">
        <v>11528</v>
      </c>
    </row>
    <row r="6287" spans="2:16" x14ac:dyDescent="0.25">
      <c r="B6287" t="s">
        <v>6292</v>
      </c>
      <c r="C6287" s="119" t="s">
        <v>209</v>
      </c>
      <c r="D6287" t="s">
        <v>11537</v>
      </c>
      <c r="E6287" t="s">
        <v>11530</v>
      </c>
      <c r="F6287" t="s">
        <v>11526</v>
      </c>
      <c r="G6287" t="s">
        <v>61</v>
      </c>
      <c r="H6287" t="s">
        <v>18</v>
      </c>
      <c r="I6287" t="s">
        <v>11529</v>
      </c>
      <c r="J6287">
        <v>2017</v>
      </c>
      <c r="K6287">
        <v>1905.56</v>
      </c>
      <c r="L6287">
        <v>15</v>
      </c>
      <c r="M6287">
        <v>1</v>
      </c>
      <c r="N6287">
        <f t="shared" si="258"/>
        <v>0</v>
      </c>
      <c r="O6287">
        <f t="shared" si="257"/>
        <v>0</v>
      </c>
      <c r="P6287" t="s">
        <v>11528</v>
      </c>
    </row>
    <row r="6288" spans="2:16" x14ac:dyDescent="0.25">
      <c r="B6288" t="s">
        <v>6293</v>
      </c>
      <c r="C6288" s="119" t="s">
        <v>209</v>
      </c>
      <c r="D6288" t="s">
        <v>11537</v>
      </c>
      <c r="E6288" t="s">
        <v>11530</v>
      </c>
      <c r="F6288" t="s">
        <v>11526</v>
      </c>
      <c r="G6288" t="s">
        <v>61</v>
      </c>
      <c r="H6288" t="s">
        <v>18</v>
      </c>
      <c r="I6288" t="s">
        <v>11551</v>
      </c>
      <c r="J6288">
        <v>2017</v>
      </c>
      <c r="K6288">
        <v>16389.05</v>
      </c>
      <c r="L6288">
        <v>1593</v>
      </c>
      <c r="M6288">
        <v>1</v>
      </c>
      <c r="N6288">
        <f t="shared" si="258"/>
        <v>0</v>
      </c>
      <c r="O6288">
        <f t="shared" si="257"/>
        <v>0</v>
      </c>
      <c r="P6288" t="s">
        <v>11528</v>
      </c>
    </row>
    <row r="6289" spans="2:16" x14ac:dyDescent="0.25">
      <c r="B6289" t="s">
        <v>6294</v>
      </c>
      <c r="C6289" s="119" t="s">
        <v>209</v>
      </c>
      <c r="D6289" t="s">
        <v>11537</v>
      </c>
      <c r="E6289" t="s">
        <v>11530</v>
      </c>
      <c r="F6289" t="s">
        <v>11526</v>
      </c>
      <c r="G6289" t="s">
        <v>61</v>
      </c>
      <c r="H6289" t="s">
        <v>18</v>
      </c>
      <c r="I6289" t="s">
        <v>11551</v>
      </c>
      <c r="J6289">
        <v>2017</v>
      </c>
      <c r="K6289">
        <v>12671.45</v>
      </c>
      <c r="L6289">
        <v>69</v>
      </c>
      <c r="M6289">
        <v>1</v>
      </c>
      <c r="N6289">
        <f t="shared" si="258"/>
        <v>0</v>
      </c>
      <c r="O6289">
        <f t="shared" si="257"/>
        <v>0</v>
      </c>
      <c r="P6289" t="s">
        <v>11528</v>
      </c>
    </row>
    <row r="6290" spans="2:16" x14ac:dyDescent="0.25">
      <c r="B6290" t="s">
        <v>6295</v>
      </c>
      <c r="C6290" s="119" t="s">
        <v>209</v>
      </c>
      <c r="D6290" t="s">
        <v>11537</v>
      </c>
      <c r="E6290" t="s">
        <v>11530</v>
      </c>
      <c r="F6290" t="s">
        <v>11526</v>
      </c>
      <c r="G6290" t="s">
        <v>61</v>
      </c>
      <c r="H6290" t="s">
        <v>18</v>
      </c>
      <c r="I6290" t="s">
        <v>11529</v>
      </c>
      <c r="J6290">
        <v>2017</v>
      </c>
      <c r="K6290">
        <v>26149.279999999999</v>
      </c>
      <c r="L6290">
        <v>4178</v>
      </c>
      <c r="M6290">
        <v>1</v>
      </c>
      <c r="N6290">
        <f t="shared" si="258"/>
        <v>0</v>
      </c>
      <c r="O6290">
        <f t="shared" si="257"/>
        <v>0</v>
      </c>
      <c r="P6290" t="s">
        <v>11528</v>
      </c>
    </row>
    <row r="6291" spans="2:16" x14ac:dyDescent="0.25">
      <c r="B6291" t="s">
        <v>6296</v>
      </c>
      <c r="C6291" s="119" t="s">
        <v>209</v>
      </c>
      <c r="D6291" t="s">
        <v>11537</v>
      </c>
      <c r="E6291" t="s">
        <v>11530</v>
      </c>
      <c r="F6291" t="s">
        <v>11526</v>
      </c>
      <c r="G6291" t="s">
        <v>61</v>
      </c>
      <c r="H6291" t="s">
        <v>18</v>
      </c>
      <c r="I6291" t="s">
        <v>11533</v>
      </c>
      <c r="J6291">
        <v>2017</v>
      </c>
      <c r="K6291">
        <v>448</v>
      </c>
      <c r="L6291">
        <v>62</v>
      </c>
      <c r="M6291">
        <v>1</v>
      </c>
      <c r="N6291">
        <f t="shared" si="258"/>
        <v>0</v>
      </c>
      <c r="O6291">
        <f t="shared" si="257"/>
        <v>0</v>
      </c>
      <c r="P6291" t="s">
        <v>11528</v>
      </c>
    </row>
    <row r="6292" spans="2:16" x14ac:dyDescent="0.25">
      <c r="B6292" t="s">
        <v>6297</v>
      </c>
      <c r="C6292" s="119" t="s">
        <v>209</v>
      </c>
      <c r="D6292" t="s">
        <v>11537</v>
      </c>
      <c r="E6292" t="s">
        <v>11530</v>
      </c>
      <c r="F6292" t="s">
        <v>11526</v>
      </c>
      <c r="G6292" t="s">
        <v>61</v>
      </c>
      <c r="H6292" t="s">
        <v>18</v>
      </c>
      <c r="I6292" t="s">
        <v>11529</v>
      </c>
      <c r="J6292">
        <v>2017</v>
      </c>
      <c r="K6292">
        <v>18607.72</v>
      </c>
      <c r="L6292">
        <v>2957</v>
      </c>
      <c r="M6292">
        <v>1</v>
      </c>
      <c r="N6292">
        <f t="shared" si="258"/>
        <v>0</v>
      </c>
      <c r="O6292">
        <f t="shared" si="257"/>
        <v>0</v>
      </c>
      <c r="P6292" t="s">
        <v>11528</v>
      </c>
    </row>
    <row r="6293" spans="2:16" x14ac:dyDescent="0.25">
      <c r="B6293" t="s">
        <v>6298</v>
      </c>
      <c r="C6293" s="119" t="s">
        <v>209</v>
      </c>
      <c r="D6293" t="s">
        <v>11537</v>
      </c>
      <c r="E6293" t="s">
        <v>11530</v>
      </c>
      <c r="F6293" t="s">
        <v>11526</v>
      </c>
      <c r="G6293" t="s">
        <v>61</v>
      </c>
      <c r="H6293" t="s">
        <v>18</v>
      </c>
      <c r="I6293" t="s">
        <v>11529</v>
      </c>
      <c r="J6293">
        <v>2017</v>
      </c>
      <c r="K6293">
        <v>1696.74</v>
      </c>
      <c r="L6293">
        <v>50</v>
      </c>
      <c r="M6293">
        <v>1</v>
      </c>
      <c r="N6293">
        <f t="shared" si="258"/>
        <v>0</v>
      </c>
      <c r="O6293">
        <f t="shared" si="257"/>
        <v>0</v>
      </c>
      <c r="P6293" t="s">
        <v>11528</v>
      </c>
    </row>
    <row r="6294" spans="2:16" x14ac:dyDescent="0.25">
      <c r="B6294" t="s">
        <v>6299</v>
      </c>
      <c r="C6294" s="119" t="s">
        <v>209</v>
      </c>
      <c r="D6294" t="s">
        <v>11537</v>
      </c>
      <c r="E6294" t="s">
        <v>11530</v>
      </c>
      <c r="F6294" t="s">
        <v>11526</v>
      </c>
      <c r="G6294" t="s">
        <v>61</v>
      </c>
      <c r="H6294" t="s">
        <v>18</v>
      </c>
      <c r="I6294" t="s">
        <v>11529</v>
      </c>
      <c r="J6294">
        <v>2017</v>
      </c>
      <c r="K6294">
        <v>18456.23</v>
      </c>
      <c r="L6294">
        <v>2933</v>
      </c>
      <c r="M6294">
        <v>1</v>
      </c>
      <c r="N6294">
        <f t="shared" si="258"/>
        <v>0</v>
      </c>
      <c r="O6294">
        <f t="shared" si="257"/>
        <v>0</v>
      </c>
      <c r="P6294" t="s">
        <v>11528</v>
      </c>
    </row>
    <row r="6295" spans="2:16" x14ac:dyDescent="0.25">
      <c r="B6295" t="s">
        <v>6300</v>
      </c>
      <c r="C6295" s="119" t="s">
        <v>209</v>
      </c>
      <c r="D6295" t="s">
        <v>11537</v>
      </c>
      <c r="E6295" t="s">
        <v>11530</v>
      </c>
      <c r="F6295" t="s">
        <v>11526</v>
      </c>
      <c r="G6295" t="s">
        <v>61</v>
      </c>
      <c r="H6295" t="s">
        <v>18</v>
      </c>
      <c r="I6295" t="s">
        <v>11533</v>
      </c>
      <c r="J6295">
        <v>2017</v>
      </c>
      <c r="K6295">
        <v>1835.2</v>
      </c>
      <c r="L6295">
        <v>303</v>
      </c>
      <c r="M6295">
        <v>1</v>
      </c>
      <c r="N6295">
        <f t="shared" si="258"/>
        <v>0</v>
      </c>
      <c r="O6295">
        <f t="shared" si="257"/>
        <v>0</v>
      </c>
      <c r="P6295" t="s">
        <v>11528</v>
      </c>
    </row>
    <row r="6296" spans="2:16" x14ac:dyDescent="0.25">
      <c r="B6296" t="s">
        <v>6301</v>
      </c>
      <c r="C6296" s="119" t="s">
        <v>209</v>
      </c>
      <c r="D6296" t="s">
        <v>11537</v>
      </c>
      <c r="E6296" t="s">
        <v>11530</v>
      </c>
      <c r="F6296" t="s">
        <v>11526</v>
      </c>
      <c r="G6296" t="s">
        <v>61</v>
      </c>
      <c r="H6296" t="s">
        <v>18</v>
      </c>
      <c r="I6296" t="s">
        <v>11529</v>
      </c>
      <c r="J6296">
        <v>2017</v>
      </c>
      <c r="K6296">
        <v>10326.129999999999</v>
      </c>
      <c r="L6296">
        <v>1641</v>
      </c>
      <c r="M6296">
        <v>1</v>
      </c>
      <c r="N6296">
        <f t="shared" si="258"/>
        <v>0</v>
      </c>
      <c r="O6296">
        <f t="shared" si="257"/>
        <v>0</v>
      </c>
      <c r="P6296" t="s">
        <v>11528</v>
      </c>
    </row>
    <row r="6297" spans="2:16" x14ac:dyDescent="0.25">
      <c r="B6297" t="s">
        <v>6302</v>
      </c>
      <c r="C6297" s="119" t="s">
        <v>209</v>
      </c>
      <c r="D6297" t="s">
        <v>11537</v>
      </c>
      <c r="E6297" t="s">
        <v>11530</v>
      </c>
      <c r="F6297" t="s">
        <v>11526</v>
      </c>
      <c r="G6297" t="s">
        <v>61</v>
      </c>
      <c r="H6297" t="s">
        <v>18</v>
      </c>
      <c r="I6297" t="s">
        <v>11529</v>
      </c>
      <c r="J6297">
        <v>2017</v>
      </c>
      <c r="K6297">
        <v>4488.3999999999996</v>
      </c>
      <c r="L6297">
        <v>57</v>
      </c>
      <c r="M6297">
        <v>1</v>
      </c>
      <c r="N6297">
        <f t="shared" si="258"/>
        <v>0</v>
      </c>
      <c r="O6297">
        <f t="shared" si="257"/>
        <v>0</v>
      </c>
      <c r="P6297" t="s">
        <v>11528</v>
      </c>
    </row>
    <row r="6298" spans="2:16" x14ac:dyDescent="0.25">
      <c r="B6298" t="s">
        <v>6303</v>
      </c>
      <c r="C6298" s="119" t="s">
        <v>209</v>
      </c>
      <c r="D6298" t="s">
        <v>11537</v>
      </c>
      <c r="E6298" t="s">
        <v>11530</v>
      </c>
      <c r="F6298" t="s">
        <v>11526</v>
      </c>
      <c r="G6298" t="s">
        <v>61</v>
      </c>
      <c r="H6298" t="s">
        <v>18</v>
      </c>
      <c r="I6298" t="s">
        <v>11529</v>
      </c>
      <c r="J6298">
        <v>2017</v>
      </c>
      <c r="K6298">
        <v>32709.58</v>
      </c>
      <c r="L6298">
        <v>5207</v>
      </c>
      <c r="M6298">
        <v>1</v>
      </c>
      <c r="N6298">
        <f t="shared" si="258"/>
        <v>0</v>
      </c>
      <c r="O6298">
        <f t="shared" si="257"/>
        <v>0</v>
      </c>
      <c r="P6298" t="s">
        <v>11528</v>
      </c>
    </row>
    <row r="6299" spans="2:16" x14ac:dyDescent="0.25">
      <c r="B6299" t="s">
        <v>6304</v>
      </c>
      <c r="C6299" s="119" t="s">
        <v>209</v>
      </c>
      <c r="D6299" t="s">
        <v>11537</v>
      </c>
      <c r="E6299" t="s">
        <v>11530</v>
      </c>
      <c r="F6299" t="s">
        <v>11526</v>
      </c>
      <c r="G6299" t="s">
        <v>61</v>
      </c>
      <c r="H6299" t="s">
        <v>18</v>
      </c>
      <c r="I6299" t="s">
        <v>11529</v>
      </c>
      <c r="J6299">
        <v>2017</v>
      </c>
      <c r="K6299">
        <v>13856.41</v>
      </c>
      <c r="L6299">
        <v>2205</v>
      </c>
      <c r="M6299">
        <v>1</v>
      </c>
      <c r="N6299">
        <f t="shared" si="258"/>
        <v>0</v>
      </c>
      <c r="O6299">
        <f t="shared" si="257"/>
        <v>0</v>
      </c>
      <c r="P6299" t="s">
        <v>11528</v>
      </c>
    </row>
    <row r="6300" spans="2:16" x14ac:dyDescent="0.25">
      <c r="B6300" t="s">
        <v>6305</v>
      </c>
      <c r="C6300" s="119" t="s">
        <v>209</v>
      </c>
      <c r="D6300" t="s">
        <v>11537</v>
      </c>
      <c r="E6300" t="s">
        <v>11530</v>
      </c>
      <c r="F6300" t="s">
        <v>11526</v>
      </c>
      <c r="G6300" t="s">
        <v>61</v>
      </c>
      <c r="H6300" t="s">
        <v>18</v>
      </c>
      <c r="I6300" t="s">
        <v>11529</v>
      </c>
      <c r="J6300">
        <v>2017</v>
      </c>
      <c r="K6300">
        <v>1032.67</v>
      </c>
      <c r="L6300">
        <v>21</v>
      </c>
      <c r="M6300">
        <v>1</v>
      </c>
      <c r="N6300">
        <f t="shared" si="258"/>
        <v>0</v>
      </c>
      <c r="O6300">
        <f t="shared" si="257"/>
        <v>0</v>
      </c>
      <c r="P6300" t="s">
        <v>11528</v>
      </c>
    </row>
    <row r="6301" spans="2:16" x14ac:dyDescent="0.25">
      <c r="B6301" t="s">
        <v>6306</v>
      </c>
      <c r="C6301" s="119" t="s">
        <v>209</v>
      </c>
      <c r="D6301" t="s">
        <v>11537</v>
      </c>
      <c r="E6301" t="s">
        <v>11530</v>
      </c>
      <c r="F6301" t="s">
        <v>11526</v>
      </c>
      <c r="G6301" t="s">
        <v>61</v>
      </c>
      <c r="H6301" t="s">
        <v>18</v>
      </c>
      <c r="I6301" t="s">
        <v>11551</v>
      </c>
      <c r="J6301">
        <v>2017</v>
      </c>
      <c r="K6301">
        <v>5094.1899999999996</v>
      </c>
      <c r="L6301">
        <v>496</v>
      </c>
      <c r="M6301">
        <v>1</v>
      </c>
      <c r="N6301">
        <f t="shared" si="258"/>
        <v>0</v>
      </c>
      <c r="O6301">
        <f t="shared" si="257"/>
        <v>0</v>
      </c>
      <c r="P6301" t="s">
        <v>11528</v>
      </c>
    </row>
    <row r="6302" spans="2:16" x14ac:dyDescent="0.25">
      <c r="B6302" t="s">
        <v>6307</v>
      </c>
      <c r="C6302" s="119" t="s">
        <v>209</v>
      </c>
      <c r="D6302" t="s">
        <v>11537</v>
      </c>
      <c r="E6302" t="s">
        <v>11530</v>
      </c>
      <c r="F6302" t="s">
        <v>11526</v>
      </c>
      <c r="G6302" t="s">
        <v>61</v>
      </c>
      <c r="H6302" t="s">
        <v>18</v>
      </c>
      <c r="I6302" t="s">
        <v>11529</v>
      </c>
      <c r="J6302">
        <v>2017</v>
      </c>
      <c r="K6302">
        <v>24592.42</v>
      </c>
      <c r="L6302">
        <v>3910</v>
      </c>
      <c r="M6302">
        <v>1</v>
      </c>
      <c r="N6302">
        <f t="shared" si="258"/>
        <v>0</v>
      </c>
      <c r="O6302">
        <f t="shared" si="257"/>
        <v>0</v>
      </c>
      <c r="P6302" t="s">
        <v>11528</v>
      </c>
    </row>
    <row r="6303" spans="2:16" x14ac:dyDescent="0.25">
      <c r="B6303" t="s">
        <v>6308</v>
      </c>
      <c r="C6303" s="119" t="s">
        <v>209</v>
      </c>
      <c r="D6303" t="s">
        <v>11537</v>
      </c>
      <c r="E6303" t="s">
        <v>11530</v>
      </c>
      <c r="F6303" t="s">
        <v>11526</v>
      </c>
      <c r="G6303" t="s">
        <v>61</v>
      </c>
      <c r="H6303" t="s">
        <v>18</v>
      </c>
      <c r="I6303" t="s">
        <v>11529</v>
      </c>
      <c r="J6303">
        <v>2017</v>
      </c>
      <c r="K6303">
        <v>20445.21</v>
      </c>
      <c r="L6303">
        <v>3249</v>
      </c>
      <c r="M6303">
        <v>1</v>
      </c>
      <c r="N6303">
        <f t="shared" si="258"/>
        <v>0</v>
      </c>
      <c r="O6303">
        <f t="shared" si="257"/>
        <v>0</v>
      </c>
      <c r="P6303" t="s">
        <v>11528</v>
      </c>
    </row>
    <row r="6304" spans="2:16" x14ac:dyDescent="0.25">
      <c r="B6304" t="s">
        <v>6309</v>
      </c>
      <c r="C6304" s="119" t="s">
        <v>209</v>
      </c>
      <c r="D6304" t="s">
        <v>11537</v>
      </c>
      <c r="E6304" t="s">
        <v>11530</v>
      </c>
      <c r="F6304" t="s">
        <v>11526</v>
      </c>
      <c r="G6304" t="s">
        <v>61</v>
      </c>
      <c r="H6304" t="s">
        <v>18</v>
      </c>
      <c r="I6304" t="s">
        <v>11551</v>
      </c>
      <c r="J6304">
        <v>2017</v>
      </c>
      <c r="K6304">
        <v>18855.740000000002</v>
      </c>
      <c r="L6304">
        <v>1833</v>
      </c>
      <c r="M6304">
        <v>1</v>
      </c>
      <c r="N6304">
        <f t="shared" si="258"/>
        <v>0</v>
      </c>
      <c r="O6304">
        <f t="shared" si="257"/>
        <v>0</v>
      </c>
      <c r="P6304" t="s">
        <v>11528</v>
      </c>
    </row>
    <row r="6305" spans="2:16" x14ac:dyDescent="0.25">
      <c r="B6305" t="s">
        <v>6310</v>
      </c>
      <c r="C6305" s="119" t="s">
        <v>209</v>
      </c>
      <c r="D6305" t="s">
        <v>11537</v>
      </c>
      <c r="E6305" t="s">
        <v>11530</v>
      </c>
      <c r="F6305" t="s">
        <v>11526</v>
      </c>
      <c r="G6305" t="s">
        <v>61</v>
      </c>
      <c r="H6305" t="s">
        <v>18</v>
      </c>
      <c r="I6305" t="s">
        <v>11529</v>
      </c>
      <c r="J6305">
        <v>2017</v>
      </c>
      <c r="K6305">
        <v>23123.74</v>
      </c>
      <c r="L6305">
        <v>3673</v>
      </c>
      <c r="M6305">
        <v>1</v>
      </c>
      <c r="N6305">
        <f t="shared" si="258"/>
        <v>0</v>
      </c>
      <c r="O6305">
        <f t="shared" si="257"/>
        <v>0</v>
      </c>
      <c r="P6305" t="s">
        <v>11528</v>
      </c>
    </row>
    <row r="6306" spans="2:16" x14ac:dyDescent="0.25">
      <c r="B6306" t="s">
        <v>6311</v>
      </c>
      <c r="C6306" s="119" t="s">
        <v>209</v>
      </c>
      <c r="D6306" t="s">
        <v>11563</v>
      </c>
      <c r="E6306" t="s">
        <v>11530</v>
      </c>
      <c r="F6306" t="s">
        <v>11526</v>
      </c>
      <c r="G6306" t="s">
        <v>61</v>
      </c>
      <c r="H6306" t="s">
        <v>18</v>
      </c>
      <c r="I6306" t="s">
        <v>11529</v>
      </c>
      <c r="J6306">
        <v>2017</v>
      </c>
      <c r="K6306">
        <v>7209.39</v>
      </c>
      <c r="L6306">
        <v>1147</v>
      </c>
      <c r="M6306">
        <v>1</v>
      </c>
      <c r="N6306">
        <f t="shared" si="258"/>
        <v>0</v>
      </c>
      <c r="O6306">
        <f t="shared" si="257"/>
        <v>0</v>
      </c>
      <c r="P6306" t="s">
        <v>11528</v>
      </c>
    </row>
    <row r="6307" spans="2:16" x14ac:dyDescent="0.25">
      <c r="B6307" t="s">
        <v>6312</v>
      </c>
      <c r="C6307" s="119" t="s">
        <v>209</v>
      </c>
      <c r="D6307" t="s">
        <v>11537</v>
      </c>
      <c r="E6307" t="s">
        <v>11530</v>
      </c>
      <c r="F6307" t="s">
        <v>11526</v>
      </c>
      <c r="G6307" t="s">
        <v>61</v>
      </c>
      <c r="H6307" t="s">
        <v>18</v>
      </c>
      <c r="I6307" t="s">
        <v>11529</v>
      </c>
      <c r="J6307">
        <v>2017</v>
      </c>
      <c r="K6307">
        <v>1049.8399999999999</v>
      </c>
      <c r="L6307">
        <v>34</v>
      </c>
      <c r="M6307">
        <v>1</v>
      </c>
      <c r="N6307">
        <f t="shared" si="258"/>
        <v>0</v>
      </c>
      <c r="O6307">
        <f t="shared" si="257"/>
        <v>0</v>
      </c>
      <c r="P6307" t="s">
        <v>11528</v>
      </c>
    </row>
    <row r="6308" spans="2:16" x14ac:dyDescent="0.25">
      <c r="B6308" t="s">
        <v>6313</v>
      </c>
      <c r="C6308" s="119" t="s">
        <v>209</v>
      </c>
      <c r="D6308" t="s">
        <v>11537</v>
      </c>
      <c r="E6308" t="s">
        <v>11530</v>
      </c>
      <c r="F6308" t="s">
        <v>11526</v>
      </c>
      <c r="G6308" t="s">
        <v>61</v>
      </c>
      <c r="H6308" t="s">
        <v>18</v>
      </c>
      <c r="I6308" t="s">
        <v>11529</v>
      </c>
      <c r="J6308">
        <v>2017</v>
      </c>
      <c r="K6308">
        <v>15.41</v>
      </c>
      <c r="L6308">
        <v>20</v>
      </c>
      <c r="M6308">
        <v>1</v>
      </c>
      <c r="N6308">
        <f t="shared" si="258"/>
        <v>1</v>
      </c>
      <c r="O6308">
        <f t="shared" si="257"/>
        <v>0</v>
      </c>
      <c r="P6308" t="s">
        <v>11528</v>
      </c>
    </row>
    <row r="6309" spans="2:16" x14ac:dyDescent="0.25">
      <c r="B6309" t="s">
        <v>6314</v>
      </c>
      <c r="C6309" s="119" t="s">
        <v>209</v>
      </c>
      <c r="D6309" t="s">
        <v>11537</v>
      </c>
      <c r="E6309" t="s">
        <v>11530</v>
      </c>
      <c r="F6309" t="s">
        <v>11526</v>
      </c>
      <c r="G6309" t="s">
        <v>61</v>
      </c>
      <c r="H6309" t="s">
        <v>18</v>
      </c>
      <c r="I6309" t="s">
        <v>11529</v>
      </c>
      <c r="J6309">
        <v>2017</v>
      </c>
      <c r="K6309">
        <v>6012.18</v>
      </c>
      <c r="L6309">
        <v>956</v>
      </c>
      <c r="M6309">
        <v>1</v>
      </c>
      <c r="N6309">
        <f t="shared" si="258"/>
        <v>0</v>
      </c>
      <c r="O6309">
        <f t="shared" si="257"/>
        <v>0</v>
      </c>
      <c r="P6309" t="s">
        <v>11528</v>
      </c>
    </row>
    <row r="6310" spans="2:16" x14ac:dyDescent="0.25">
      <c r="B6310" t="s">
        <v>6315</v>
      </c>
      <c r="C6310" s="119" t="s">
        <v>209</v>
      </c>
      <c r="D6310" t="s">
        <v>11537</v>
      </c>
      <c r="E6310" t="s">
        <v>11530</v>
      </c>
      <c r="F6310" t="s">
        <v>11526</v>
      </c>
      <c r="G6310" t="s">
        <v>61</v>
      </c>
      <c r="H6310" t="s">
        <v>18</v>
      </c>
      <c r="I6310" t="s">
        <v>11529</v>
      </c>
      <c r="J6310">
        <v>2017</v>
      </c>
      <c r="K6310">
        <v>3427.57</v>
      </c>
      <c r="L6310">
        <v>60</v>
      </c>
      <c r="M6310">
        <v>1</v>
      </c>
      <c r="N6310">
        <f t="shared" si="258"/>
        <v>0</v>
      </c>
      <c r="O6310">
        <f t="shared" si="257"/>
        <v>0</v>
      </c>
      <c r="P6310" t="s">
        <v>11528</v>
      </c>
    </row>
    <row r="6311" spans="2:16" x14ac:dyDescent="0.25">
      <c r="B6311" t="s">
        <v>6316</v>
      </c>
      <c r="C6311" s="119" t="s">
        <v>209</v>
      </c>
      <c r="D6311" t="s">
        <v>11542</v>
      </c>
      <c r="E6311" t="s">
        <v>11530</v>
      </c>
      <c r="F6311" t="s">
        <v>11526</v>
      </c>
      <c r="G6311" t="s">
        <v>61</v>
      </c>
      <c r="H6311" t="s">
        <v>18</v>
      </c>
      <c r="I6311" t="s">
        <v>11529</v>
      </c>
      <c r="J6311">
        <v>2017</v>
      </c>
      <c r="K6311">
        <v>4132.05</v>
      </c>
      <c r="L6311">
        <v>980</v>
      </c>
      <c r="M6311">
        <v>1</v>
      </c>
      <c r="N6311">
        <f t="shared" si="258"/>
        <v>0</v>
      </c>
      <c r="O6311">
        <f t="shared" si="257"/>
        <v>0</v>
      </c>
      <c r="P6311" t="s">
        <v>11528</v>
      </c>
    </row>
    <row r="6312" spans="2:16" x14ac:dyDescent="0.25">
      <c r="B6312" t="s">
        <v>6317</v>
      </c>
      <c r="C6312" s="119" t="s">
        <v>209</v>
      </c>
      <c r="D6312" t="s">
        <v>11537</v>
      </c>
      <c r="E6312" t="s">
        <v>11530</v>
      </c>
      <c r="F6312" t="s">
        <v>11526</v>
      </c>
      <c r="G6312" t="s">
        <v>61</v>
      </c>
      <c r="H6312" t="s">
        <v>18</v>
      </c>
      <c r="I6312" t="s">
        <v>11529</v>
      </c>
      <c r="J6312">
        <v>2017</v>
      </c>
      <c r="K6312">
        <v>5249.44</v>
      </c>
      <c r="L6312">
        <v>677</v>
      </c>
      <c r="M6312">
        <v>1</v>
      </c>
      <c r="N6312">
        <f t="shared" si="258"/>
        <v>0</v>
      </c>
      <c r="O6312">
        <f t="shared" si="257"/>
        <v>0</v>
      </c>
      <c r="P6312" t="s">
        <v>11528</v>
      </c>
    </row>
    <row r="6313" spans="2:16" x14ac:dyDescent="0.25">
      <c r="B6313" t="s">
        <v>6318</v>
      </c>
      <c r="C6313" s="119" t="s">
        <v>209</v>
      </c>
      <c r="D6313" t="s">
        <v>11537</v>
      </c>
      <c r="E6313" t="s">
        <v>11530</v>
      </c>
      <c r="F6313" t="s">
        <v>11526</v>
      </c>
      <c r="G6313" t="s">
        <v>61</v>
      </c>
      <c r="H6313" t="s">
        <v>18</v>
      </c>
      <c r="I6313" t="s">
        <v>11529</v>
      </c>
      <c r="J6313">
        <v>2017</v>
      </c>
      <c r="K6313">
        <v>13620.52</v>
      </c>
      <c r="L6313">
        <v>2167</v>
      </c>
      <c r="M6313">
        <v>1</v>
      </c>
      <c r="N6313">
        <f t="shared" si="258"/>
        <v>0</v>
      </c>
      <c r="O6313">
        <f t="shared" si="257"/>
        <v>0</v>
      </c>
      <c r="P6313" t="s">
        <v>11528</v>
      </c>
    </row>
    <row r="6314" spans="2:16" x14ac:dyDescent="0.25">
      <c r="B6314" t="s">
        <v>6319</v>
      </c>
      <c r="C6314" s="119" t="s">
        <v>209</v>
      </c>
      <c r="D6314" t="s">
        <v>11537</v>
      </c>
      <c r="E6314" t="s">
        <v>11530</v>
      </c>
      <c r="F6314" t="s">
        <v>11526</v>
      </c>
      <c r="G6314" t="s">
        <v>61</v>
      </c>
      <c r="H6314" t="s">
        <v>18</v>
      </c>
      <c r="I6314" t="s">
        <v>11529</v>
      </c>
      <c r="J6314">
        <v>2017</v>
      </c>
      <c r="K6314">
        <v>3413.92</v>
      </c>
      <c r="L6314">
        <v>45</v>
      </c>
      <c r="M6314">
        <v>1</v>
      </c>
      <c r="N6314">
        <f t="shared" si="258"/>
        <v>0</v>
      </c>
      <c r="O6314">
        <f t="shared" si="257"/>
        <v>0</v>
      </c>
      <c r="P6314" t="s">
        <v>11528</v>
      </c>
    </row>
    <row r="6315" spans="2:16" x14ac:dyDescent="0.25">
      <c r="B6315" t="s">
        <v>6320</v>
      </c>
      <c r="C6315" s="119" t="s">
        <v>209</v>
      </c>
      <c r="D6315" t="s">
        <v>11537</v>
      </c>
      <c r="E6315" t="s">
        <v>11530</v>
      </c>
      <c r="F6315" t="s">
        <v>11526</v>
      </c>
      <c r="G6315" t="s">
        <v>61</v>
      </c>
      <c r="H6315" t="s">
        <v>18</v>
      </c>
      <c r="I6315" t="s">
        <v>11529</v>
      </c>
      <c r="J6315">
        <v>2017</v>
      </c>
      <c r="K6315">
        <v>4435.01</v>
      </c>
      <c r="L6315">
        <v>569</v>
      </c>
      <c r="M6315">
        <v>1</v>
      </c>
      <c r="N6315">
        <f t="shared" si="258"/>
        <v>0</v>
      </c>
      <c r="O6315">
        <f t="shared" si="257"/>
        <v>0</v>
      </c>
      <c r="P6315" t="s">
        <v>11528</v>
      </c>
    </row>
    <row r="6316" spans="2:16" x14ac:dyDescent="0.25">
      <c r="B6316" t="s">
        <v>6321</v>
      </c>
      <c r="C6316" s="119" t="s">
        <v>209</v>
      </c>
      <c r="D6316" t="s">
        <v>11537</v>
      </c>
      <c r="E6316" t="s">
        <v>11530</v>
      </c>
      <c r="F6316" t="s">
        <v>11526</v>
      </c>
      <c r="G6316" t="s">
        <v>61</v>
      </c>
      <c r="H6316" t="s">
        <v>18</v>
      </c>
      <c r="I6316" t="s">
        <v>11529</v>
      </c>
      <c r="J6316">
        <v>2017</v>
      </c>
      <c r="K6316">
        <v>3877.5</v>
      </c>
      <c r="L6316">
        <v>44</v>
      </c>
      <c r="M6316">
        <v>1</v>
      </c>
      <c r="N6316">
        <f t="shared" si="258"/>
        <v>0</v>
      </c>
      <c r="O6316">
        <f t="shared" si="257"/>
        <v>0</v>
      </c>
      <c r="P6316" t="s">
        <v>11528</v>
      </c>
    </row>
    <row r="6317" spans="2:16" x14ac:dyDescent="0.25">
      <c r="B6317" t="s">
        <v>6322</v>
      </c>
      <c r="C6317" s="119" t="s">
        <v>209</v>
      </c>
      <c r="D6317" t="s">
        <v>11537</v>
      </c>
      <c r="E6317" t="s">
        <v>11530</v>
      </c>
      <c r="F6317" t="s">
        <v>11526</v>
      </c>
      <c r="G6317" t="s">
        <v>61</v>
      </c>
      <c r="H6317" t="s">
        <v>18</v>
      </c>
      <c r="I6317" t="s">
        <v>11529</v>
      </c>
      <c r="J6317">
        <v>2017</v>
      </c>
      <c r="K6317">
        <v>5564.51</v>
      </c>
      <c r="L6317">
        <v>720</v>
      </c>
      <c r="M6317">
        <v>1</v>
      </c>
      <c r="N6317">
        <f t="shared" si="258"/>
        <v>0</v>
      </c>
      <c r="O6317">
        <f t="shared" si="257"/>
        <v>0</v>
      </c>
      <c r="P6317" t="s">
        <v>11528</v>
      </c>
    </row>
    <row r="6318" spans="2:16" x14ac:dyDescent="0.25">
      <c r="B6318" t="s">
        <v>6323</v>
      </c>
      <c r="C6318" s="119" t="s">
        <v>209</v>
      </c>
      <c r="D6318" t="s">
        <v>11537</v>
      </c>
      <c r="E6318" t="s">
        <v>11530</v>
      </c>
      <c r="F6318" t="s">
        <v>11526</v>
      </c>
      <c r="G6318" t="s">
        <v>61</v>
      </c>
      <c r="H6318" t="s">
        <v>18</v>
      </c>
      <c r="I6318" t="s">
        <v>11529</v>
      </c>
      <c r="J6318">
        <v>2017</v>
      </c>
      <c r="K6318">
        <v>1977.5</v>
      </c>
      <c r="L6318">
        <v>52</v>
      </c>
      <c r="M6318">
        <v>1</v>
      </c>
      <c r="N6318">
        <f t="shared" si="258"/>
        <v>0</v>
      </c>
      <c r="O6318">
        <f t="shared" si="257"/>
        <v>0</v>
      </c>
      <c r="P6318" t="s">
        <v>11528</v>
      </c>
    </row>
    <row r="6319" spans="2:16" x14ac:dyDescent="0.25">
      <c r="B6319" t="s">
        <v>6324</v>
      </c>
      <c r="C6319" s="119" t="s">
        <v>209</v>
      </c>
      <c r="D6319" t="s">
        <v>11542</v>
      </c>
      <c r="E6319" t="s">
        <v>11530</v>
      </c>
      <c r="F6319" t="s">
        <v>11526</v>
      </c>
      <c r="G6319" t="s">
        <v>61</v>
      </c>
      <c r="H6319" t="s">
        <v>18</v>
      </c>
      <c r="I6319" t="s">
        <v>11529</v>
      </c>
      <c r="J6319">
        <v>2017</v>
      </c>
      <c r="K6319">
        <v>951.34</v>
      </c>
      <c r="L6319">
        <v>123</v>
      </c>
      <c r="M6319">
        <v>1</v>
      </c>
      <c r="N6319">
        <f t="shared" si="258"/>
        <v>0</v>
      </c>
      <c r="O6319">
        <f t="shared" si="257"/>
        <v>0</v>
      </c>
      <c r="P6319" t="s">
        <v>11528</v>
      </c>
    </row>
    <row r="6320" spans="2:16" x14ac:dyDescent="0.25">
      <c r="B6320" t="s">
        <v>6325</v>
      </c>
      <c r="C6320" s="119" t="s">
        <v>209</v>
      </c>
      <c r="D6320" t="s">
        <v>11542</v>
      </c>
      <c r="E6320" t="s">
        <v>11530</v>
      </c>
      <c r="F6320" t="s">
        <v>11526</v>
      </c>
      <c r="G6320" t="s">
        <v>61</v>
      </c>
      <c r="H6320" t="s">
        <v>18</v>
      </c>
      <c r="I6320" t="s">
        <v>11533</v>
      </c>
      <c r="J6320">
        <v>2017</v>
      </c>
      <c r="K6320">
        <v>3012.66</v>
      </c>
      <c r="L6320">
        <v>417</v>
      </c>
      <c r="M6320">
        <v>1</v>
      </c>
      <c r="N6320">
        <f t="shared" si="258"/>
        <v>0</v>
      </c>
      <c r="O6320">
        <f t="shared" si="257"/>
        <v>0</v>
      </c>
      <c r="P6320" t="s">
        <v>11528</v>
      </c>
    </row>
    <row r="6321" spans="2:16" x14ac:dyDescent="0.25">
      <c r="B6321" t="s">
        <v>6326</v>
      </c>
      <c r="C6321" s="119" t="s">
        <v>209</v>
      </c>
      <c r="D6321" t="s">
        <v>11537</v>
      </c>
      <c r="E6321" t="s">
        <v>11530</v>
      </c>
      <c r="F6321" t="s">
        <v>11526</v>
      </c>
      <c r="G6321" t="s">
        <v>61</v>
      </c>
      <c r="H6321" t="s">
        <v>18</v>
      </c>
      <c r="I6321" t="s">
        <v>11529</v>
      </c>
      <c r="J6321">
        <v>2017</v>
      </c>
      <c r="K6321">
        <v>10226.870000000001</v>
      </c>
      <c r="L6321">
        <v>1578</v>
      </c>
      <c r="M6321">
        <v>1</v>
      </c>
      <c r="N6321">
        <f t="shared" si="258"/>
        <v>0</v>
      </c>
      <c r="O6321">
        <f t="shared" si="257"/>
        <v>0</v>
      </c>
      <c r="P6321" t="s">
        <v>11528</v>
      </c>
    </row>
    <row r="6322" spans="2:16" x14ac:dyDescent="0.25">
      <c r="B6322" t="s">
        <v>6327</v>
      </c>
      <c r="C6322" s="119" t="s">
        <v>209</v>
      </c>
      <c r="D6322" t="s">
        <v>11537</v>
      </c>
      <c r="E6322" t="s">
        <v>11530</v>
      </c>
      <c r="F6322" t="s">
        <v>11526</v>
      </c>
      <c r="G6322" t="s">
        <v>61</v>
      </c>
      <c r="H6322" t="s">
        <v>18</v>
      </c>
      <c r="I6322" t="s">
        <v>11529</v>
      </c>
      <c r="J6322">
        <v>2017</v>
      </c>
      <c r="K6322">
        <v>3415.26</v>
      </c>
      <c r="L6322">
        <v>44</v>
      </c>
      <c r="M6322">
        <v>1</v>
      </c>
      <c r="N6322">
        <f t="shared" si="258"/>
        <v>0</v>
      </c>
      <c r="O6322">
        <f t="shared" si="257"/>
        <v>0</v>
      </c>
      <c r="P6322" t="s">
        <v>11528</v>
      </c>
    </row>
    <row r="6323" spans="2:16" x14ac:dyDescent="0.25">
      <c r="B6323" t="s">
        <v>6328</v>
      </c>
      <c r="C6323" s="119" t="s">
        <v>209</v>
      </c>
      <c r="D6323" t="s">
        <v>11537</v>
      </c>
      <c r="E6323" t="s">
        <v>11530</v>
      </c>
      <c r="F6323" t="s">
        <v>11526</v>
      </c>
      <c r="G6323" t="s">
        <v>61</v>
      </c>
      <c r="H6323" t="s">
        <v>18</v>
      </c>
      <c r="I6323" t="s">
        <v>11529</v>
      </c>
      <c r="J6323">
        <v>2017</v>
      </c>
      <c r="K6323">
        <v>1048.1600000000001</v>
      </c>
      <c r="L6323">
        <v>8</v>
      </c>
      <c r="M6323">
        <v>1</v>
      </c>
      <c r="N6323">
        <f t="shared" si="258"/>
        <v>0</v>
      </c>
      <c r="O6323">
        <f t="shared" si="257"/>
        <v>0</v>
      </c>
      <c r="P6323" t="s">
        <v>11528</v>
      </c>
    </row>
    <row r="6324" spans="2:16" x14ac:dyDescent="0.25">
      <c r="B6324" t="s">
        <v>6329</v>
      </c>
      <c r="C6324" s="119" t="s">
        <v>209</v>
      </c>
      <c r="D6324" t="s">
        <v>11537</v>
      </c>
      <c r="E6324" t="s">
        <v>11530</v>
      </c>
      <c r="F6324" t="s">
        <v>11526</v>
      </c>
      <c r="G6324" t="s">
        <v>61</v>
      </c>
      <c r="H6324" t="s">
        <v>18</v>
      </c>
      <c r="I6324" t="s">
        <v>11551</v>
      </c>
      <c r="J6324">
        <v>2017</v>
      </c>
      <c r="K6324">
        <v>30671.71</v>
      </c>
      <c r="L6324">
        <v>2927</v>
      </c>
      <c r="M6324">
        <v>1</v>
      </c>
      <c r="N6324">
        <f t="shared" si="258"/>
        <v>0</v>
      </c>
      <c r="O6324">
        <f t="shared" si="257"/>
        <v>0</v>
      </c>
      <c r="P6324" t="s">
        <v>11528</v>
      </c>
    </row>
    <row r="6325" spans="2:16" x14ac:dyDescent="0.25">
      <c r="B6325" t="s">
        <v>6330</v>
      </c>
      <c r="C6325" s="119" t="s">
        <v>209</v>
      </c>
      <c r="D6325" t="s">
        <v>11537</v>
      </c>
      <c r="E6325" t="s">
        <v>11530</v>
      </c>
      <c r="F6325" t="s">
        <v>11526</v>
      </c>
      <c r="G6325" t="s">
        <v>61</v>
      </c>
      <c r="H6325" t="s">
        <v>18</v>
      </c>
      <c r="I6325" t="s">
        <v>11529</v>
      </c>
      <c r="J6325">
        <v>2017</v>
      </c>
      <c r="K6325">
        <v>15865.12</v>
      </c>
      <c r="L6325">
        <v>2468</v>
      </c>
      <c r="M6325">
        <v>1</v>
      </c>
      <c r="N6325">
        <f t="shared" si="258"/>
        <v>0</v>
      </c>
      <c r="O6325">
        <f t="shared" si="257"/>
        <v>0</v>
      </c>
      <c r="P6325" t="s">
        <v>11528</v>
      </c>
    </row>
    <row r="6326" spans="2:16" x14ac:dyDescent="0.25">
      <c r="B6326" t="s">
        <v>6331</v>
      </c>
      <c r="C6326" s="119" t="s">
        <v>209</v>
      </c>
      <c r="D6326" t="s">
        <v>11539</v>
      </c>
      <c r="E6326" t="s">
        <v>11530</v>
      </c>
      <c r="F6326" t="s">
        <v>11526</v>
      </c>
      <c r="G6326" t="s">
        <v>61</v>
      </c>
      <c r="H6326" t="s">
        <v>18</v>
      </c>
      <c r="I6326" t="s">
        <v>11529</v>
      </c>
      <c r="J6326">
        <v>2017</v>
      </c>
      <c r="K6326">
        <v>30677.9</v>
      </c>
      <c r="L6326">
        <v>3390</v>
      </c>
      <c r="M6326">
        <v>1</v>
      </c>
      <c r="N6326">
        <f t="shared" si="258"/>
        <v>0</v>
      </c>
      <c r="O6326">
        <f t="shared" si="257"/>
        <v>0</v>
      </c>
      <c r="P6326" t="s">
        <v>11528</v>
      </c>
    </row>
    <row r="6327" spans="2:16" x14ac:dyDescent="0.25">
      <c r="B6327" t="s">
        <v>6332</v>
      </c>
      <c r="C6327" s="119" t="s">
        <v>209</v>
      </c>
      <c r="D6327" t="s">
        <v>11537</v>
      </c>
      <c r="E6327" t="s">
        <v>11530</v>
      </c>
      <c r="F6327" t="s">
        <v>11526</v>
      </c>
      <c r="G6327" t="s">
        <v>61</v>
      </c>
      <c r="H6327" t="s">
        <v>18</v>
      </c>
      <c r="I6327" t="s">
        <v>11533</v>
      </c>
      <c r="J6327">
        <v>2017</v>
      </c>
      <c r="K6327">
        <v>1378.68</v>
      </c>
      <c r="L6327">
        <v>187</v>
      </c>
      <c r="M6327">
        <v>1</v>
      </c>
      <c r="N6327">
        <f t="shared" si="258"/>
        <v>0</v>
      </c>
      <c r="O6327">
        <f t="shared" si="257"/>
        <v>0</v>
      </c>
      <c r="P6327" t="s">
        <v>11528</v>
      </c>
    </row>
    <row r="6328" spans="2:16" x14ac:dyDescent="0.25">
      <c r="B6328" t="s">
        <v>6333</v>
      </c>
      <c r="C6328" s="119" t="s">
        <v>209</v>
      </c>
      <c r="D6328" t="s">
        <v>11539</v>
      </c>
      <c r="E6328" t="s">
        <v>11530</v>
      </c>
      <c r="F6328" t="s">
        <v>11526</v>
      </c>
      <c r="G6328" t="s">
        <v>61</v>
      </c>
      <c r="H6328" t="s">
        <v>18</v>
      </c>
      <c r="I6328" t="s">
        <v>11529</v>
      </c>
      <c r="J6328">
        <v>2017</v>
      </c>
      <c r="K6328">
        <v>8973.43</v>
      </c>
      <c r="L6328">
        <v>2776</v>
      </c>
      <c r="M6328">
        <v>1</v>
      </c>
      <c r="N6328">
        <f t="shared" si="258"/>
        <v>0</v>
      </c>
      <c r="O6328">
        <f t="shared" si="257"/>
        <v>0</v>
      </c>
      <c r="P6328" t="s">
        <v>11528</v>
      </c>
    </row>
    <row r="6329" spans="2:16" x14ac:dyDescent="0.25">
      <c r="B6329" t="s">
        <v>6334</v>
      </c>
      <c r="C6329" s="119" t="s">
        <v>209</v>
      </c>
      <c r="D6329" t="s">
        <v>11563</v>
      </c>
      <c r="E6329" t="s">
        <v>11530</v>
      </c>
      <c r="F6329" t="s">
        <v>11526</v>
      </c>
      <c r="G6329" t="s">
        <v>61</v>
      </c>
      <c r="H6329" t="s">
        <v>18</v>
      </c>
      <c r="I6329" t="s">
        <v>11529</v>
      </c>
      <c r="J6329">
        <v>2017</v>
      </c>
      <c r="K6329">
        <v>1024.51</v>
      </c>
      <c r="L6329">
        <v>10</v>
      </c>
      <c r="M6329">
        <v>1</v>
      </c>
      <c r="N6329">
        <f t="shared" si="258"/>
        <v>0</v>
      </c>
      <c r="O6329">
        <f t="shared" si="257"/>
        <v>0</v>
      </c>
      <c r="P6329" t="s">
        <v>11528</v>
      </c>
    </row>
    <row r="6330" spans="2:16" x14ac:dyDescent="0.25">
      <c r="B6330" t="s">
        <v>6335</v>
      </c>
      <c r="C6330" s="119" t="s">
        <v>209</v>
      </c>
      <c r="D6330" t="s">
        <v>11537</v>
      </c>
      <c r="E6330" t="s">
        <v>11530</v>
      </c>
      <c r="F6330" t="s">
        <v>11526</v>
      </c>
      <c r="G6330" t="s">
        <v>61</v>
      </c>
      <c r="H6330" t="s">
        <v>18</v>
      </c>
      <c r="I6330" t="s">
        <v>11529</v>
      </c>
      <c r="J6330">
        <v>2017</v>
      </c>
      <c r="K6330">
        <v>4629.96</v>
      </c>
      <c r="L6330">
        <v>596</v>
      </c>
      <c r="M6330">
        <v>1</v>
      </c>
      <c r="N6330">
        <f t="shared" si="258"/>
        <v>0</v>
      </c>
      <c r="O6330">
        <f t="shared" si="257"/>
        <v>0</v>
      </c>
      <c r="P6330" t="s">
        <v>11528</v>
      </c>
    </row>
    <row r="6331" spans="2:16" x14ac:dyDescent="0.25">
      <c r="B6331" t="s">
        <v>6336</v>
      </c>
      <c r="C6331" s="119" t="s">
        <v>209</v>
      </c>
      <c r="D6331" t="s">
        <v>11537</v>
      </c>
      <c r="E6331" t="s">
        <v>11530</v>
      </c>
      <c r="F6331" t="s">
        <v>11526</v>
      </c>
      <c r="G6331" t="s">
        <v>61</v>
      </c>
      <c r="H6331" t="s">
        <v>18</v>
      </c>
      <c r="I6331" t="s">
        <v>11529</v>
      </c>
      <c r="J6331">
        <v>2017</v>
      </c>
      <c r="K6331">
        <v>1038.6400000000001</v>
      </c>
      <c r="L6331">
        <v>20</v>
      </c>
      <c r="M6331">
        <v>1</v>
      </c>
      <c r="N6331">
        <f t="shared" si="258"/>
        <v>0</v>
      </c>
      <c r="O6331">
        <f t="shared" si="257"/>
        <v>0</v>
      </c>
      <c r="P6331" t="s">
        <v>11528</v>
      </c>
    </row>
    <row r="6332" spans="2:16" x14ac:dyDescent="0.25">
      <c r="B6332" t="s">
        <v>6337</v>
      </c>
      <c r="C6332" s="119" t="s">
        <v>209</v>
      </c>
      <c r="D6332" t="s">
        <v>11539</v>
      </c>
      <c r="E6332" t="s">
        <v>11530</v>
      </c>
      <c r="F6332" t="s">
        <v>11526</v>
      </c>
      <c r="G6332" t="s">
        <v>61</v>
      </c>
      <c r="H6332" t="s">
        <v>18</v>
      </c>
      <c r="I6332" t="s">
        <v>11529</v>
      </c>
      <c r="J6332">
        <v>2017</v>
      </c>
      <c r="K6332">
        <v>3390.54</v>
      </c>
      <c r="L6332">
        <v>429</v>
      </c>
      <c r="M6332">
        <v>1</v>
      </c>
      <c r="N6332">
        <f t="shared" si="258"/>
        <v>0</v>
      </c>
      <c r="O6332">
        <f t="shared" si="257"/>
        <v>0</v>
      </c>
      <c r="P6332" t="s">
        <v>11528</v>
      </c>
    </row>
    <row r="6333" spans="2:16" x14ac:dyDescent="0.25">
      <c r="B6333" t="s">
        <v>6338</v>
      </c>
      <c r="C6333" s="119" t="s">
        <v>209</v>
      </c>
      <c r="D6333" t="s">
        <v>11539</v>
      </c>
      <c r="E6333" t="s">
        <v>11530</v>
      </c>
      <c r="F6333" t="s">
        <v>11526</v>
      </c>
      <c r="G6333" t="s">
        <v>61</v>
      </c>
      <c r="H6333" t="s">
        <v>18</v>
      </c>
      <c r="I6333" t="s">
        <v>11529</v>
      </c>
      <c r="J6333">
        <v>2017</v>
      </c>
      <c r="K6333">
        <v>1048.18</v>
      </c>
      <c r="L6333">
        <v>5</v>
      </c>
      <c r="M6333">
        <v>1</v>
      </c>
      <c r="N6333">
        <f t="shared" si="258"/>
        <v>0</v>
      </c>
      <c r="O6333">
        <f t="shared" si="257"/>
        <v>0</v>
      </c>
      <c r="P6333" t="s">
        <v>11528</v>
      </c>
    </row>
    <row r="6334" spans="2:16" x14ac:dyDescent="0.25">
      <c r="B6334" t="s">
        <v>6339</v>
      </c>
      <c r="C6334" s="119" t="s">
        <v>209</v>
      </c>
      <c r="D6334" t="s">
        <v>11537</v>
      </c>
      <c r="E6334" t="s">
        <v>11530</v>
      </c>
      <c r="F6334" t="s">
        <v>11526</v>
      </c>
      <c r="G6334" t="s">
        <v>61</v>
      </c>
      <c r="H6334" t="s">
        <v>18</v>
      </c>
      <c r="I6334" t="s">
        <v>11529</v>
      </c>
      <c r="J6334">
        <v>2017</v>
      </c>
      <c r="K6334">
        <v>2680.48</v>
      </c>
      <c r="L6334">
        <v>358</v>
      </c>
      <c r="M6334">
        <v>1</v>
      </c>
      <c r="N6334">
        <f t="shared" si="258"/>
        <v>0</v>
      </c>
      <c r="O6334">
        <f t="shared" si="257"/>
        <v>0</v>
      </c>
      <c r="P6334" t="s">
        <v>11528</v>
      </c>
    </row>
    <row r="6335" spans="2:16" x14ac:dyDescent="0.25">
      <c r="B6335" t="s">
        <v>6340</v>
      </c>
      <c r="C6335" s="119" t="s">
        <v>209</v>
      </c>
      <c r="D6335" t="s">
        <v>11537</v>
      </c>
      <c r="E6335" t="s">
        <v>11530</v>
      </c>
      <c r="F6335" t="s">
        <v>11526</v>
      </c>
      <c r="G6335" t="s">
        <v>61</v>
      </c>
      <c r="H6335" t="s">
        <v>18</v>
      </c>
      <c r="I6335" t="s">
        <v>11529</v>
      </c>
      <c r="J6335">
        <v>2017</v>
      </c>
      <c r="K6335">
        <v>4326.13</v>
      </c>
      <c r="L6335">
        <v>16</v>
      </c>
      <c r="M6335">
        <v>1</v>
      </c>
      <c r="N6335">
        <f t="shared" si="258"/>
        <v>0</v>
      </c>
      <c r="O6335">
        <f t="shared" si="257"/>
        <v>0</v>
      </c>
      <c r="P6335" t="s">
        <v>11528</v>
      </c>
    </row>
    <row r="6336" spans="2:16" x14ac:dyDescent="0.25">
      <c r="B6336" t="s">
        <v>6341</v>
      </c>
      <c r="C6336" s="119" t="s">
        <v>209</v>
      </c>
      <c r="D6336" t="s">
        <v>11537</v>
      </c>
      <c r="E6336" t="s">
        <v>11530</v>
      </c>
      <c r="F6336" t="s">
        <v>11526</v>
      </c>
      <c r="G6336" t="s">
        <v>61</v>
      </c>
      <c r="H6336" t="s">
        <v>18</v>
      </c>
      <c r="I6336" t="s">
        <v>11529</v>
      </c>
      <c r="J6336">
        <v>2017</v>
      </c>
      <c r="K6336">
        <v>2096.9899999999998</v>
      </c>
      <c r="L6336">
        <v>256</v>
      </c>
      <c r="M6336">
        <v>1</v>
      </c>
      <c r="N6336">
        <f t="shared" si="258"/>
        <v>0</v>
      </c>
      <c r="O6336">
        <f t="shared" si="257"/>
        <v>0</v>
      </c>
      <c r="P6336" t="s">
        <v>11528</v>
      </c>
    </row>
    <row r="6337" spans="2:16" x14ac:dyDescent="0.25">
      <c r="B6337" t="s">
        <v>6342</v>
      </c>
      <c r="C6337" s="119" t="s">
        <v>209</v>
      </c>
      <c r="D6337" t="s">
        <v>11537</v>
      </c>
      <c r="E6337" t="s">
        <v>11530</v>
      </c>
      <c r="F6337" t="s">
        <v>11526</v>
      </c>
      <c r="G6337" t="s">
        <v>61</v>
      </c>
      <c r="H6337" t="s">
        <v>18</v>
      </c>
      <c r="I6337" t="s">
        <v>11529</v>
      </c>
      <c r="J6337">
        <v>2017</v>
      </c>
      <c r="K6337">
        <v>1056.06</v>
      </c>
      <c r="L6337">
        <v>10</v>
      </c>
      <c r="M6337">
        <v>1</v>
      </c>
      <c r="N6337">
        <f t="shared" si="258"/>
        <v>0</v>
      </c>
      <c r="O6337">
        <f t="shared" si="257"/>
        <v>0</v>
      </c>
      <c r="P6337" t="s">
        <v>11528</v>
      </c>
    </row>
    <row r="6338" spans="2:16" x14ac:dyDescent="0.25">
      <c r="B6338" t="s">
        <v>6343</v>
      </c>
      <c r="C6338" s="119" t="s">
        <v>209</v>
      </c>
      <c r="D6338" t="s">
        <v>11537</v>
      </c>
      <c r="E6338" t="s">
        <v>11530</v>
      </c>
      <c r="F6338" t="s">
        <v>11526</v>
      </c>
      <c r="G6338" t="s">
        <v>61</v>
      </c>
      <c r="H6338" t="s">
        <v>18</v>
      </c>
      <c r="I6338" t="s">
        <v>11529</v>
      </c>
      <c r="J6338">
        <v>2017</v>
      </c>
      <c r="K6338">
        <v>9986.98</v>
      </c>
      <c r="L6338">
        <v>1489</v>
      </c>
      <c r="M6338">
        <v>1</v>
      </c>
      <c r="N6338">
        <f t="shared" si="258"/>
        <v>0</v>
      </c>
      <c r="O6338">
        <f t="shared" si="257"/>
        <v>0</v>
      </c>
      <c r="P6338" t="s">
        <v>11528</v>
      </c>
    </row>
    <row r="6339" spans="2:16" x14ac:dyDescent="0.25">
      <c r="B6339" t="s">
        <v>6344</v>
      </c>
      <c r="C6339" s="119" t="s">
        <v>209</v>
      </c>
      <c r="D6339" t="s">
        <v>11537</v>
      </c>
      <c r="E6339" t="s">
        <v>11530</v>
      </c>
      <c r="F6339" t="s">
        <v>11526</v>
      </c>
      <c r="G6339" t="s">
        <v>61</v>
      </c>
      <c r="H6339" t="s">
        <v>18</v>
      </c>
      <c r="I6339" t="s">
        <v>11529</v>
      </c>
      <c r="J6339">
        <v>2017</v>
      </c>
      <c r="K6339">
        <v>4351.43</v>
      </c>
      <c r="L6339">
        <v>49</v>
      </c>
      <c r="M6339">
        <v>1</v>
      </c>
      <c r="N6339">
        <f t="shared" si="258"/>
        <v>0</v>
      </c>
      <c r="O6339">
        <f t="shared" si="257"/>
        <v>0</v>
      </c>
      <c r="P6339" t="s">
        <v>11528</v>
      </c>
    </row>
    <row r="6340" spans="2:16" x14ac:dyDescent="0.25">
      <c r="B6340" t="s">
        <v>6345</v>
      </c>
      <c r="C6340" s="119" t="s">
        <v>209</v>
      </c>
      <c r="D6340" t="s">
        <v>11537</v>
      </c>
      <c r="E6340" t="s">
        <v>11530</v>
      </c>
      <c r="F6340" t="s">
        <v>11526</v>
      </c>
      <c r="G6340" t="s">
        <v>61</v>
      </c>
      <c r="H6340" t="s">
        <v>18</v>
      </c>
      <c r="I6340" t="s">
        <v>11529</v>
      </c>
      <c r="J6340">
        <v>2017</v>
      </c>
      <c r="K6340">
        <v>13000.54</v>
      </c>
      <c r="L6340">
        <v>2017</v>
      </c>
      <c r="M6340">
        <v>1</v>
      </c>
      <c r="N6340">
        <f t="shared" si="258"/>
        <v>0</v>
      </c>
      <c r="O6340">
        <f t="shared" ref="O6340:O6403" si="259">IF(OR(L6340="",L6340&lt;=0),1,0)</f>
        <v>0</v>
      </c>
      <c r="P6340" t="s">
        <v>11528</v>
      </c>
    </row>
    <row r="6341" spans="2:16" x14ac:dyDescent="0.25">
      <c r="B6341" t="s">
        <v>6346</v>
      </c>
      <c r="C6341" s="119" t="s">
        <v>209</v>
      </c>
      <c r="D6341" t="s">
        <v>11537</v>
      </c>
      <c r="E6341" t="s">
        <v>11530</v>
      </c>
      <c r="F6341" t="s">
        <v>11526</v>
      </c>
      <c r="G6341" t="s">
        <v>61</v>
      </c>
      <c r="H6341" t="s">
        <v>18</v>
      </c>
      <c r="I6341" t="s">
        <v>11529</v>
      </c>
      <c r="J6341">
        <v>2017</v>
      </c>
      <c r="K6341">
        <v>1027.24</v>
      </c>
      <c r="L6341">
        <v>8</v>
      </c>
      <c r="M6341">
        <v>1</v>
      </c>
      <c r="N6341">
        <f t="shared" si="258"/>
        <v>0</v>
      </c>
      <c r="O6341">
        <f t="shared" si="259"/>
        <v>0</v>
      </c>
      <c r="P6341" t="s">
        <v>11528</v>
      </c>
    </row>
    <row r="6342" spans="2:16" x14ac:dyDescent="0.25">
      <c r="B6342" t="s">
        <v>6347</v>
      </c>
      <c r="C6342" s="119" t="s">
        <v>209</v>
      </c>
      <c r="D6342" t="s">
        <v>11537</v>
      </c>
      <c r="E6342" t="s">
        <v>11530</v>
      </c>
      <c r="F6342" t="s">
        <v>11526</v>
      </c>
      <c r="G6342" t="s">
        <v>61</v>
      </c>
      <c r="H6342" t="s">
        <v>18</v>
      </c>
      <c r="I6342" t="s">
        <v>11529</v>
      </c>
      <c r="J6342">
        <v>2017</v>
      </c>
      <c r="K6342">
        <v>10378.469999999999</v>
      </c>
      <c r="L6342">
        <v>1615</v>
      </c>
      <c r="M6342">
        <v>1</v>
      </c>
      <c r="N6342">
        <f t="shared" si="258"/>
        <v>0</v>
      </c>
      <c r="O6342">
        <f t="shared" si="259"/>
        <v>0</v>
      </c>
      <c r="P6342" t="s">
        <v>11528</v>
      </c>
    </row>
    <row r="6343" spans="2:16" x14ac:dyDescent="0.25">
      <c r="B6343" t="s">
        <v>6348</v>
      </c>
      <c r="C6343" s="119" t="s">
        <v>209</v>
      </c>
      <c r="D6343" t="s">
        <v>11539</v>
      </c>
      <c r="E6343" t="s">
        <v>11530</v>
      </c>
      <c r="F6343" t="s">
        <v>11526</v>
      </c>
      <c r="G6343" t="s">
        <v>61</v>
      </c>
      <c r="H6343" t="s">
        <v>18</v>
      </c>
      <c r="I6343" t="s">
        <v>11529</v>
      </c>
      <c r="J6343">
        <v>2017</v>
      </c>
      <c r="K6343">
        <v>15051.33</v>
      </c>
      <c r="L6343">
        <v>2351</v>
      </c>
      <c r="M6343">
        <v>1</v>
      </c>
      <c r="N6343">
        <f t="shared" si="258"/>
        <v>0</v>
      </c>
      <c r="O6343">
        <f t="shared" si="259"/>
        <v>0</v>
      </c>
      <c r="P6343" t="s">
        <v>11528</v>
      </c>
    </row>
    <row r="6344" spans="2:16" x14ac:dyDescent="0.25">
      <c r="B6344" t="s">
        <v>6349</v>
      </c>
      <c r="C6344" s="119" t="s">
        <v>209</v>
      </c>
      <c r="D6344" t="s">
        <v>11539</v>
      </c>
      <c r="E6344" t="s">
        <v>11530</v>
      </c>
      <c r="F6344" t="s">
        <v>11526</v>
      </c>
      <c r="G6344" t="s">
        <v>61</v>
      </c>
      <c r="H6344" t="s">
        <v>18</v>
      </c>
      <c r="I6344" t="s">
        <v>11529</v>
      </c>
      <c r="J6344">
        <v>2017</v>
      </c>
      <c r="K6344">
        <v>3624.97</v>
      </c>
      <c r="L6344">
        <v>48</v>
      </c>
      <c r="M6344">
        <v>1</v>
      </c>
      <c r="N6344">
        <f t="shared" si="258"/>
        <v>0</v>
      </c>
      <c r="O6344">
        <f t="shared" si="259"/>
        <v>0</v>
      </c>
      <c r="P6344" t="s">
        <v>11528</v>
      </c>
    </row>
    <row r="6345" spans="2:16" x14ac:dyDescent="0.25">
      <c r="B6345" t="s">
        <v>6350</v>
      </c>
      <c r="C6345" s="119" t="s">
        <v>209</v>
      </c>
      <c r="D6345" t="s">
        <v>11542</v>
      </c>
      <c r="E6345" t="s">
        <v>11530</v>
      </c>
      <c r="F6345" t="s">
        <v>11526</v>
      </c>
      <c r="G6345" t="s">
        <v>61</v>
      </c>
      <c r="H6345" t="s">
        <v>18</v>
      </c>
      <c r="I6345" t="s">
        <v>11551</v>
      </c>
      <c r="J6345">
        <v>2017</v>
      </c>
      <c r="K6345">
        <v>13502.18</v>
      </c>
      <c r="L6345">
        <v>69</v>
      </c>
      <c r="M6345">
        <v>1</v>
      </c>
      <c r="N6345">
        <f t="shared" si="258"/>
        <v>0</v>
      </c>
      <c r="O6345">
        <f t="shared" si="259"/>
        <v>0</v>
      </c>
      <c r="P6345" t="s">
        <v>11528</v>
      </c>
    </row>
    <row r="6346" spans="2:16" x14ac:dyDescent="0.25">
      <c r="B6346" t="s">
        <v>6351</v>
      </c>
      <c r="C6346" s="119" t="s">
        <v>209</v>
      </c>
      <c r="D6346" t="s">
        <v>11542</v>
      </c>
      <c r="E6346" t="s">
        <v>11530</v>
      </c>
      <c r="F6346" t="s">
        <v>11526</v>
      </c>
      <c r="G6346" t="s">
        <v>61</v>
      </c>
      <c r="H6346" t="s">
        <v>18</v>
      </c>
      <c r="I6346" t="s">
        <v>11529</v>
      </c>
      <c r="J6346">
        <v>2017</v>
      </c>
      <c r="K6346">
        <v>1683.88</v>
      </c>
      <c r="L6346">
        <v>51</v>
      </c>
      <c r="M6346">
        <v>1</v>
      </c>
      <c r="N6346">
        <f t="shared" si="258"/>
        <v>0</v>
      </c>
      <c r="O6346">
        <f t="shared" si="259"/>
        <v>0</v>
      </c>
      <c r="P6346" t="s">
        <v>11528</v>
      </c>
    </row>
    <row r="6347" spans="2:16" x14ac:dyDescent="0.25">
      <c r="B6347" t="s">
        <v>6352</v>
      </c>
      <c r="C6347" s="119" t="s">
        <v>209</v>
      </c>
      <c r="D6347" t="s">
        <v>11542</v>
      </c>
      <c r="E6347" t="s">
        <v>11530</v>
      </c>
      <c r="F6347" t="s">
        <v>11526</v>
      </c>
      <c r="G6347" t="s">
        <v>61</v>
      </c>
      <c r="H6347" t="s">
        <v>18</v>
      </c>
      <c r="I6347" t="s">
        <v>11529</v>
      </c>
      <c r="J6347">
        <v>2017</v>
      </c>
      <c r="K6347">
        <v>13595.55</v>
      </c>
      <c r="L6347">
        <v>2124</v>
      </c>
      <c r="M6347">
        <v>1</v>
      </c>
      <c r="N6347">
        <f t="shared" ref="N6347:N6410" si="260">IF(K6347&lt;100,1,0)</f>
        <v>0</v>
      </c>
      <c r="O6347">
        <f t="shared" si="259"/>
        <v>0</v>
      </c>
      <c r="P6347" t="s">
        <v>11528</v>
      </c>
    </row>
    <row r="6348" spans="2:16" x14ac:dyDescent="0.25">
      <c r="B6348" t="s">
        <v>6353</v>
      </c>
      <c r="C6348" s="119" t="s">
        <v>209</v>
      </c>
      <c r="D6348" t="s">
        <v>11542</v>
      </c>
      <c r="E6348" t="s">
        <v>11530</v>
      </c>
      <c r="F6348" t="s">
        <v>11526</v>
      </c>
      <c r="G6348" t="s">
        <v>61</v>
      </c>
      <c r="H6348" t="s">
        <v>18</v>
      </c>
      <c r="I6348" t="s">
        <v>11551</v>
      </c>
      <c r="J6348">
        <v>2017</v>
      </c>
      <c r="K6348">
        <v>11542.35</v>
      </c>
      <c r="L6348">
        <v>1105</v>
      </c>
      <c r="M6348">
        <v>1</v>
      </c>
      <c r="N6348">
        <f t="shared" si="260"/>
        <v>0</v>
      </c>
      <c r="O6348">
        <f t="shared" si="259"/>
        <v>0</v>
      </c>
      <c r="P6348" t="s">
        <v>11528</v>
      </c>
    </row>
    <row r="6349" spans="2:16" x14ac:dyDescent="0.25">
      <c r="B6349" t="s">
        <v>6354</v>
      </c>
      <c r="C6349" s="119" t="s">
        <v>209</v>
      </c>
      <c r="D6349" t="s">
        <v>11537</v>
      </c>
      <c r="E6349" t="s">
        <v>11530</v>
      </c>
      <c r="F6349" t="s">
        <v>11526</v>
      </c>
      <c r="G6349" t="s">
        <v>61</v>
      </c>
      <c r="H6349" t="s">
        <v>18</v>
      </c>
      <c r="I6349" t="s">
        <v>11529</v>
      </c>
      <c r="J6349">
        <v>2017</v>
      </c>
      <c r="K6349">
        <v>1951.94</v>
      </c>
      <c r="L6349">
        <v>47</v>
      </c>
      <c r="M6349">
        <v>1</v>
      </c>
      <c r="N6349">
        <f t="shared" si="260"/>
        <v>0</v>
      </c>
      <c r="O6349">
        <f t="shared" si="259"/>
        <v>0</v>
      </c>
      <c r="P6349" t="s">
        <v>11528</v>
      </c>
    </row>
    <row r="6350" spans="2:16" x14ac:dyDescent="0.25">
      <c r="B6350" t="s">
        <v>6355</v>
      </c>
      <c r="C6350" s="119" t="s">
        <v>209</v>
      </c>
      <c r="D6350" t="s">
        <v>11537</v>
      </c>
      <c r="E6350" t="s">
        <v>11530</v>
      </c>
      <c r="F6350" t="s">
        <v>11526</v>
      </c>
      <c r="G6350" t="s">
        <v>61</v>
      </c>
      <c r="H6350" t="s">
        <v>18</v>
      </c>
      <c r="I6350" t="s">
        <v>11529</v>
      </c>
      <c r="J6350">
        <v>2017</v>
      </c>
      <c r="K6350">
        <v>43611.13</v>
      </c>
      <c r="L6350">
        <v>6872</v>
      </c>
      <c r="M6350">
        <v>1</v>
      </c>
      <c r="N6350">
        <f t="shared" si="260"/>
        <v>0</v>
      </c>
      <c r="O6350">
        <f t="shared" si="259"/>
        <v>0</v>
      </c>
      <c r="P6350" t="s">
        <v>11528</v>
      </c>
    </row>
    <row r="6351" spans="2:16" x14ac:dyDescent="0.25">
      <c r="B6351" t="s">
        <v>6356</v>
      </c>
      <c r="C6351" s="119" t="s">
        <v>209</v>
      </c>
      <c r="D6351" t="s">
        <v>11537</v>
      </c>
      <c r="E6351" t="s">
        <v>11530</v>
      </c>
      <c r="F6351" t="s">
        <v>11526</v>
      </c>
      <c r="G6351" t="s">
        <v>61</v>
      </c>
      <c r="H6351" t="s">
        <v>18</v>
      </c>
      <c r="I6351" t="s">
        <v>11529</v>
      </c>
      <c r="J6351">
        <v>2017</v>
      </c>
      <c r="K6351">
        <v>5532.04</v>
      </c>
      <c r="L6351">
        <v>862</v>
      </c>
      <c r="M6351">
        <v>1</v>
      </c>
      <c r="N6351">
        <f t="shared" si="260"/>
        <v>0</v>
      </c>
      <c r="O6351">
        <f t="shared" si="259"/>
        <v>0</v>
      </c>
      <c r="P6351" t="s">
        <v>11528</v>
      </c>
    </row>
    <row r="6352" spans="2:16" x14ac:dyDescent="0.25">
      <c r="B6352" t="s">
        <v>6357</v>
      </c>
      <c r="C6352" s="119" t="s">
        <v>209</v>
      </c>
      <c r="D6352" t="s">
        <v>11537</v>
      </c>
      <c r="E6352" t="s">
        <v>11530</v>
      </c>
      <c r="F6352" t="s">
        <v>11526</v>
      </c>
      <c r="G6352" t="s">
        <v>61</v>
      </c>
      <c r="H6352" t="s">
        <v>18</v>
      </c>
      <c r="I6352" t="s">
        <v>11529</v>
      </c>
      <c r="J6352">
        <v>2017</v>
      </c>
      <c r="K6352">
        <v>3475.07</v>
      </c>
      <c r="L6352">
        <v>37</v>
      </c>
      <c r="M6352">
        <v>1</v>
      </c>
      <c r="N6352">
        <f t="shared" si="260"/>
        <v>0</v>
      </c>
      <c r="O6352">
        <f t="shared" si="259"/>
        <v>0</v>
      </c>
      <c r="P6352" t="s">
        <v>11528</v>
      </c>
    </row>
    <row r="6353" spans="2:16" x14ac:dyDescent="0.25">
      <c r="B6353" t="s">
        <v>6358</v>
      </c>
      <c r="C6353" s="119" t="s">
        <v>209</v>
      </c>
      <c r="D6353" t="s">
        <v>11537</v>
      </c>
      <c r="E6353" t="s">
        <v>11530</v>
      </c>
      <c r="F6353" t="s">
        <v>11526</v>
      </c>
      <c r="G6353" t="s">
        <v>61</v>
      </c>
      <c r="H6353" t="s">
        <v>18</v>
      </c>
      <c r="I6353" t="s">
        <v>11551</v>
      </c>
      <c r="J6353">
        <v>2017</v>
      </c>
      <c r="K6353">
        <v>22842.57</v>
      </c>
      <c r="L6353">
        <v>2184</v>
      </c>
      <c r="M6353">
        <v>1</v>
      </c>
      <c r="N6353">
        <f t="shared" si="260"/>
        <v>0</v>
      </c>
      <c r="O6353">
        <f t="shared" si="259"/>
        <v>0</v>
      </c>
      <c r="P6353" t="s">
        <v>11528</v>
      </c>
    </row>
    <row r="6354" spans="2:16" x14ac:dyDescent="0.25">
      <c r="B6354" t="s">
        <v>6359</v>
      </c>
      <c r="C6354" s="119" t="s">
        <v>209</v>
      </c>
      <c r="D6354" t="s">
        <v>11537</v>
      </c>
      <c r="E6354" t="s">
        <v>11530</v>
      </c>
      <c r="F6354" t="s">
        <v>11526</v>
      </c>
      <c r="G6354" t="s">
        <v>61</v>
      </c>
      <c r="H6354" t="s">
        <v>18</v>
      </c>
      <c r="I6354" t="s">
        <v>11529</v>
      </c>
      <c r="J6354">
        <v>2017</v>
      </c>
      <c r="K6354">
        <v>29879.33</v>
      </c>
      <c r="L6354">
        <v>4662</v>
      </c>
      <c r="M6354">
        <v>1</v>
      </c>
      <c r="N6354">
        <f t="shared" si="260"/>
        <v>0</v>
      </c>
      <c r="O6354">
        <f t="shared" si="259"/>
        <v>0</v>
      </c>
      <c r="P6354" t="s">
        <v>11528</v>
      </c>
    </row>
    <row r="6355" spans="2:16" x14ac:dyDescent="0.25">
      <c r="B6355" t="s">
        <v>6360</v>
      </c>
      <c r="C6355" s="119" t="s">
        <v>209</v>
      </c>
      <c r="D6355" t="s">
        <v>11537</v>
      </c>
      <c r="E6355" t="s">
        <v>11530</v>
      </c>
      <c r="F6355" t="s">
        <v>11526</v>
      </c>
      <c r="G6355" t="s">
        <v>61</v>
      </c>
      <c r="H6355" t="s">
        <v>18</v>
      </c>
      <c r="I6355" t="s">
        <v>11529</v>
      </c>
      <c r="J6355">
        <v>2017</v>
      </c>
      <c r="K6355">
        <v>33496.69</v>
      </c>
      <c r="L6355">
        <v>5181</v>
      </c>
      <c r="M6355">
        <v>1</v>
      </c>
      <c r="N6355">
        <f t="shared" si="260"/>
        <v>0</v>
      </c>
      <c r="O6355">
        <f t="shared" si="259"/>
        <v>0</v>
      </c>
      <c r="P6355" t="s">
        <v>11528</v>
      </c>
    </row>
    <row r="6356" spans="2:16" x14ac:dyDescent="0.25">
      <c r="B6356" t="s">
        <v>6361</v>
      </c>
      <c r="C6356" s="119" t="s">
        <v>209</v>
      </c>
      <c r="D6356" t="s">
        <v>11537</v>
      </c>
      <c r="E6356" t="s">
        <v>11530</v>
      </c>
      <c r="F6356" t="s">
        <v>11526</v>
      </c>
      <c r="G6356" t="s">
        <v>61</v>
      </c>
      <c r="H6356" t="s">
        <v>18</v>
      </c>
      <c r="I6356" t="s">
        <v>11529</v>
      </c>
      <c r="J6356">
        <v>2017</v>
      </c>
      <c r="K6356">
        <v>6889.76</v>
      </c>
      <c r="L6356">
        <v>112</v>
      </c>
      <c r="M6356">
        <v>1</v>
      </c>
      <c r="N6356">
        <f t="shared" si="260"/>
        <v>0</v>
      </c>
      <c r="O6356">
        <f t="shared" si="259"/>
        <v>0</v>
      </c>
      <c r="P6356" t="s">
        <v>11528</v>
      </c>
    </row>
    <row r="6357" spans="2:16" x14ac:dyDescent="0.25">
      <c r="B6357" t="s">
        <v>6362</v>
      </c>
      <c r="C6357" s="119" t="s">
        <v>209</v>
      </c>
      <c r="D6357" t="s">
        <v>11542</v>
      </c>
      <c r="E6357" t="s">
        <v>11530</v>
      </c>
      <c r="F6357" t="s">
        <v>11526</v>
      </c>
      <c r="G6357" t="s">
        <v>61</v>
      </c>
      <c r="H6357" t="s">
        <v>18</v>
      </c>
      <c r="I6357" t="s">
        <v>11529</v>
      </c>
      <c r="J6357">
        <v>2017</v>
      </c>
      <c r="K6357">
        <v>21555.78</v>
      </c>
      <c r="L6357">
        <v>3365</v>
      </c>
      <c r="M6357">
        <v>1</v>
      </c>
      <c r="N6357">
        <f t="shared" si="260"/>
        <v>0</v>
      </c>
      <c r="O6357">
        <f t="shared" si="259"/>
        <v>0</v>
      </c>
      <c r="P6357" t="s">
        <v>11528</v>
      </c>
    </row>
    <row r="6358" spans="2:16" x14ac:dyDescent="0.25">
      <c r="B6358" t="s">
        <v>6363</v>
      </c>
      <c r="C6358" s="119" t="s">
        <v>209</v>
      </c>
      <c r="D6358" t="s">
        <v>11537</v>
      </c>
      <c r="E6358" t="s">
        <v>11530</v>
      </c>
      <c r="F6358" t="s">
        <v>11526</v>
      </c>
      <c r="G6358" t="s">
        <v>61</v>
      </c>
      <c r="H6358" t="s">
        <v>18</v>
      </c>
      <c r="I6358" t="s">
        <v>11529</v>
      </c>
      <c r="J6358">
        <v>2017</v>
      </c>
      <c r="K6358">
        <v>26735.14</v>
      </c>
      <c r="L6358">
        <v>4176</v>
      </c>
      <c r="M6358">
        <v>1</v>
      </c>
      <c r="N6358">
        <f t="shared" si="260"/>
        <v>0</v>
      </c>
      <c r="O6358">
        <f t="shared" si="259"/>
        <v>0</v>
      </c>
      <c r="P6358" t="s">
        <v>11528</v>
      </c>
    </row>
    <row r="6359" spans="2:16" x14ac:dyDescent="0.25">
      <c r="B6359" t="s">
        <v>6364</v>
      </c>
      <c r="C6359" s="119" t="s">
        <v>209</v>
      </c>
      <c r="D6359" t="s">
        <v>11537</v>
      </c>
      <c r="E6359" t="s">
        <v>11530</v>
      </c>
      <c r="F6359" t="s">
        <v>11526</v>
      </c>
      <c r="G6359" t="s">
        <v>61</v>
      </c>
      <c r="H6359" t="s">
        <v>18</v>
      </c>
      <c r="I6359" t="s">
        <v>11529</v>
      </c>
      <c r="J6359">
        <v>2017</v>
      </c>
      <c r="K6359">
        <v>4067.94</v>
      </c>
      <c r="L6359">
        <v>514</v>
      </c>
      <c r="M6359">
        <v>1</v>
      </c>
      <c r="N6359">
        <f t="shared" si="260"/>
        <v>0</v>
      </c>
      <c r="O6359">
        <f t="shared" si="259"/>
        <v>0</v>
      </c>
      <c r="P6359" t="s">
        <v>11528</v>
      </c>
    </row>
    <row r="6360" spans="2:16" x14ac:dyDescent="0.25">
      <c r="B6360" t="s">
        <v>6365</v>
      </c>
      <c r="C6360" s="119" t="s">
        <v>209</v>
      </c>
      <c r="D6360" t="s">
        <v>11537</v>
      </c>
      <c r="E6360" t="s">
        <v>11530</v>
      </c>
      <c r="F6360" t="s">
        <v>11526</v>
      </c>
      <c r="G6360" t="s">
        <v>61</v>
      </c>
      <c r="H6360" t="s">
        <v>18</v>
      </c>
      <c r="I6360" t="s">
        <v>11529</v>
      </c>
      <c r="J6360">
        <v>2017</v>
      </c>
      <c r="K6360">
        <v>2566.84</v>
      </c>
      <c r="L6360">
        <v>326</v>
      </c>
      <c r="M6360">
        <v>1</v>
      </c>
      <c r="N6360">
        <f t="shared" si="260"/>
        <v>0</v>
      </c>
      <c r="O6360">
        <f t="shared" si="259"/>
        <v>0</v>
      </c>
      <c r="P6360" t="s">
        <v>11528</v>
      </c>
    </row>
    <row r="6361" spans="2:16" x14ac:dyDescent="0.25">
      <c r="B6361" t="s">
        <v>6366</v>
      </c>
      <c r="C6361" s="119" t="s">
        <v>209</v>
      </c>
      <c r="D6361" t="s">
        <v>11537</v>
      </c>
      <c r="E6361" t="s">
        <v>11530</v>
      </c>
      <c r="F6361" t="s">
        <v>11526</v>
      </c>
      <c r="G6361" t="s">
        <v>61</v>
      </c>
      <c r="H6361" t="s">
        <v>18</v>
      </c>
      <c r="I6361" t="s">
        <v>11529</v>
      </c>
      <c r="J6361">
        <v>2017</v>
      </c>
      <c r="K6361">
        <v>3476.99</v>
      </c>
      <c r="L6361">
        <v>32</v>
      </c>
      <c r="M6361">
        <v>1</v>
      </c>
      <c r="N6361">
        <f t="shared" si="260"/>
        <v>0</v>
      </c>
      <c r="O6361">
        <f t="shared" si="259"/>
        <v>0</v>
      </c>
      <c r="P6361" t="s">
        <v>11528</v>
      </c>
    </row>
    <row r="6362" spans="2:16" x14ac:dyDescent="0.25">
      <c r="B6362" t="s">
        <v>6367</v>
      </c>
      <c r="C6362" s="119" t="s">
        <v>209</v>
      </c>
      <c r="D6362" t="s">
        <v>11537</v>
      </c>
      <c r="E6362" t="s">
        <v>11530</v>
      </c>
      <c r="F6362" t="s">
        <v>11526</v>
      </c>
      <c r="G6362" t="s">
        <v>61</v>
      </c>
      <c r="H6362" t="s">
        <v>18</v>
      </c>
      <c r="I6362" t="s">
        <v>11533</v>
      </c>
      <c r="J6362">
        <v>2017</v>
      </c>
      <c r="K6362">
        <v>645.97</v>
      </c>
      <c r="L6362">
        <v>88</v>
      </c>
      <c r="M6362">
        <v>1</v>
      </c>
      <c r="N6362">
        <f t="shared" si="260"/>
        <v>0</v>
      </c>
      <c r="O6362">
        <f t="shared" si="259"/>
        <v>0</v>
      </c>
      <c r="P6362" t="s">
        <v>11528</v>
      </c>
    </row>
    <row r="6363" spans="2:16" x14ac:dyDescent="0.25">
      <c r="B6363" t="s">
        <v>6368</v>
      </c>
      <c r="C6363" s="119" t="s">
        <v>209</v>
      </c>
      <c r="D6363" t="s">
        <v>11542</v>
      </c>
      <c r="E6363" t="s">
        <v>11530</v>
      </c>
      <c r="F6363" t="s">
        <v>11526</v>
      </c>
      <c r="G6363" t="s">
        <v>61</v>
      </c>
      <c r="H6363" t="s">
        <v>18</v>
      </c>
      <c r="I6363" t="s">
        <v>11551</v>
      </c>
      <c r="J6363">
        <v>2017</v>
      </c>
      <c r="K6363">
        <v>20681.5</v>
      </c>
      <c r="L6363">
        <v>1962</v>
      </c>
      <c r="M6363">
        <v>1</v>
      </c>
      <c r="N6363">
        <f t="shared" si="260"/>
        <v>0</v>
      </c>
      <c r="O6363">
        <f t="shared" si="259"/>
        <v>0</v>
      </c>
      <c r="P6363" t="s">
        <v>11528</v>
      </c>
    </row>
    <row r="6364" spans="2:16" x14ac:dyDescent="0.25">
      <c r="B6364" t="s">
        <v>6369</v>
      </c>
      <c r="C6364" s="119" t="s">
        <v>209</v>
      </c>
      <c r="D6364" t="s">
        <v>11542</v>
      </c>
      <c r="E6364" t="s">
        <v>11530</v>
      </c>
      <c r="F6364" t="s">
        <v>11526</v>
      </c>
      <c r="G6364" t="s">
        <v>61</v>
      </c>
      <c r="H6364" t="s">
        <v>18</v>
      </c>
      <c r="I6364" t="s">
        <v>11529</v>
      </c>
      <c r="J6364">
        <v>2017</v>
      </c>
      <c r="K6364">
        <v>15804.02</v>
      </c>
      <c r="L6364">
        <v>2441</v>
      </c>
      <c r="M6364">
        <v>1</v>
      </c>
      <c r="N6364">
        <f t="shared" si="260"/>
        <v>0</v>
      </c>
      <c r="O6364">
        <f t="shared" si="259"/>
        <v>0</v>
      </c>
      <c r="P6364" t="s">
        <v>11528</v>
      </c>
    </row>
    <row r="6365" spans="2:16" x14ac:dyDescent="0.25">
      <c r="B6365" t="s">
        <v>6370</v>
      </c>
      <c r="C6365" s="119" t="s">
        <v>209</v>
      </c>
      <c r="D6365" t="s">
        <v>11552</v>
      </c>
      <c r="E6365" t="s">
        <v>11530</v>
      </c>
      <c r="F6365" t="s">
        <v>11526</v>
      </c>
      <c r="G6365" t="s">
        <v>61</v>
      </c>
      <c r="H6365" t="s">
        <v>18</v>
      </c>
      <c r="I6365" t="s">
        <v>11551</v>
      </c>
      <c r="J6365">
        <v>2017</v>
      </c>
      <c r="K6365">
        <v>62935.26</v>
      </c>
      <c r="L6365">
        <v>5499</v>
      </c>
      <c r="M6365">
        <v>1</v>
      </c>
      <c r="N6365">
        <f t="shared" si="260"/>
        <v>0</v>
      </c>
      <c r="O6365">
        <f t="shared" si="259"/>
        <v>0</v>
      </c>
      <c r="P6365" t="s">
        <v>11528</v>
      </c>
    </row>
    <row r="6366" spans="2:16" x14ac:dyDescent="0.25">
      <c r="B6366" t="s">
        <v>6371</v>
      </c>
      <c r="C6366" s="119" t="s">
        <v>209</v>
      </c>
      <c r="D6366" t="s">
        <v>11537</v>
      </c>
      <c r="E6366" t="s">
        <v>11530</v>
      </c>
      <c r="F6366" t="s">
        <v>11526</v>
      </c>
      <c r="G6366" t="s">
        <v>61</v>
      </c>
      <c r="H6366" t="s">
        <v>18</v>
      </c>
      <c r="I6366" t="s">
        <v>11529</v>
      </c>
      <c r="J6366">
        <v>2017</v>
      </c>
      <c r="K6366">
        <v>15088.95</v>
      </c>
      <c r="L6366">
        <v>2348</v>
      </c>
      <c r="M6366">
        <v>1</v>
      </c>
      <c r="N6366">
        <f t="shared" si="260"/>
        <v>0</v>
      </c>
      <c r="O6366">
        <f t="shared" si="259"/>
        <v>0</v>
      </c>
      <c r="P6366" t="s">
        <v>11528</v>
      </c>
    </row>
    <row r="6367" spans="2:16" x14ac:dyDescent="0.25">
      <c r="B6367" t="s">
        <v>6372</v>
      </c>
      <c r="C6367" s="119" t="s">
        <v>209</v>
      </c>
      <c r="D6367" t="s">
        <v>11537</v>
      </c>
      <c r="E6367" t="s">
        <v>11530</v>
      </c>
      <c r="F6367" t="s">
        <v>11526</v>
      </c>
      <c r="G6367" t="s">
        <v>61</v>
      </c>
      <c r="H6367" t="s">
        <v>18</v>
      </c>
      <c r="I6367" t="s">
        <v>11529</v>
      </c>
      <c r="J6367">
        <v>2017</v>
      </c>
      <c r="K6367">
        <v>5013.18</v>
      </c>
      <c r="L6367">
        <v>40</v>
      </c>
      <c r="M6367">
        <v>1</v>
      </c>
      <c r="N6367">
        <f t="shared" si="260"/>
        <v>0</v>
      </c>
      <c r="O6367">
        <f t="shared" si="259"/>
        <v>0</v>
      </c>
      <c r="P6367" t="s">
        <v>11528</v>
      </c>
    </row>
    <row r="6368" spans="2:16" x14ac:dyDescent="0.25">
      <c r="B6368" t="s">
        <v>6373</v>
      </c>
      <c r="C6368" s="119" t="s">
        <v>209</v>
      </c>
      <c r="D6368" t="s">
        <v>11542</v>
      </c>
      <c r="E6368" t="s">
        <v>11530</v>
      </c>
      <c r="F6368" t="s">
        <v>11526</v>
      </c>
      <c r="G6368" t="s">
        <v>61</v>
      </c>
      <c r="H6368" t="s">
        <v>18</v>
      </c>
      <c r="I6368" t="s">
        <v>11551</v>
      </c>
      <c r="J6368">
        <v>2017</v>
      </c>
      <c r="K6368">
        <v>4526.34</v>
      </c>
      <c r="L6368">
        <v>433</v>
      </c>
      <c r="M6368">
        <v>1</v>
      </c>
      <c r="N6368">
        <f t="shared" si="260"/>
        <v>0</v>
      </c>
      <c r="O6368">
        <f t="shared" si="259"/>
        <v>0</v>
      </c>
      <c r="P6368" t="s">
        <v>11528</v>
      </c>
    </row>
    <row r="6369" spans="2:16" x14ac:dyDescent="0.25">
      <c r="B6369" t="s">
        <v>6374</v>
      </c>
      <c r="C6369" s="119" t="s">
        <v>209</v>
      </c>
      <c r="D6369" t="s">
        <v>11542</v>
      </c>
      <c r="E6369" t="s">
        <v>11530</v>
      </c>
      <c r="F6369" t="s">
        <v>11526</v>
      </c>
      <c r="G6369" t="s">
        <v>61</v>
      </c>
      <c r="H6369" t="s">
        <v>18</v>
      </c>
      <c r="I6369" t="s">
        <v>11529</v>
      </c>
      <c r="J6369">
        <v>2017</v>
      </c>
      <c r="K6369">
        <v>35643.760000000002</v>
      </c>
      <c r="L6369">
        <v>5554</v>
      </c>
      <c r="M6369">
        <v>1</v>
      </c>
      <c r="N6369">
        <f t="shared" si="260"/>
        <v>0</v>
      </c>
      <c r="O6369">
        <f t="shared" si="259"/>
        <v>0</v>
      </c>
      <c r="P6369" t="s">
        <v>11528</v>
      </c>
    </row>
    <row r="6370" spans="2:16" x14ac:dyDescent="0.25">
      <c r="B6370" t="s">
        <v>6375</v>
      </c>
      <c r="C6370" s="119" t="s">
        <v>209</v>
      </c>
      <c r="D6370" t="s">
        <v>11537</v>
      </c>
      <c r="E6370" t="s">
        <v>11530</v>
      </c>
      <c r="F6370" t="s">
        <v>11526</v>
      </c>
      <c r="G6370" t="s">
        <v>61</v>
      </c>
      <c r="H6370" t="s">
        <v>18</v>
      </c>
      <c r="I6370" t="s">
        <v>11529</v>
      </c>
      <c r="J6370">
        <v>2017</v>
      </c>
      <c r="K6370">
        <v>13017.87</v>
      </c>
      <c r="L6370">
        <v>2018</v>
      </c>
      <c r="M6370">
        <v>1</v>
      </c>
      <c r="N6370">
        <f t="shared" si="260"/>
        <v>0</v>
      </c>
      <c r="O6370">
        <f t="shared" si="259"/>
        <v>0</v>
      </c>
      <c r="P6370" t="s">
        <v>11528</v>
      </c>
    </row>
    <row r="6371" spans="2:16" x14ac:dyDescent="0.25">
      <c r="B6371" t="s">
        <v>6376</v>
      </c>
      <c r="C6371" s="119" t="s">
        <v>209</v>
      </c>
      <c r="D6371" t="s">
        <v>11537</v>
      </c>
      <c r="E6371" t="s">
        <v>11530</v>
      </c>
      <c r="F6371" t="s">
        <v>11526</v>
      </c>
      <c r="G6371" t="s">
        <v>61</v>
      </c>
      <c r="H6371" t="s">
        <v>18</v>
      </c>
      <c r="I6371" t="s">
        <v>11529</v>
      </c>
      <c r="J6371">
        <v>2017</v>
      </c>
      <c r="K6371">
        <v>1730.18</v>
      </c>
      <c r="L6371">
        <v>52</v>
      </c>
      <c r="M6371">
        <v>1</v>
      </c>
      <c r="N6371">
        <f t="shared" si="260"/>
        <v>0</v>
      </c>
      <c r="O6371">
        <f t="shared" si="259"/>
        <v>0</v>
      </c>
      <c r="P6371" t="s">
        <v>11528</v>
      </c>
    </row>
    <row r="6372" spans="2:16" x14ac:dyDescent="0.25">
      <c r="B6372" t="s">
        <v>6377</v>
      </c>
      <c r="C6372" s="119" t="s">
        <v>209</v>
      </c>
      <c r="D6372" t="s">
        <v>11537</v>
      </c>
      <c r="E6372" t="s">
        <v>11530</v>
      </c>
      <c r="F6372" t="s">
        <v>11526</v>
      </c>
      <c r="G6372" t="s">
        <v>61</v>
      </c>
      <c r="H6372" t="s">
        <v>18</v>
      </c>
      <c r="I6372" t="s">
        <v>11529</v>
      </c>
      <c r="J6372">
        <v>2017</v>
      </c>
      <c r="K6372">
        <v>1792.28</v>
      </c>
      <c r="L6372">
        <v>207</v>
      </c>
      <c r="M6372">
        <v>1</v>
      </c>
      <c r="N6372">
        <f t="shared" si="260"/>
        <v>0</v>
      </c>
      <c r="O6372">
        <f t="shared" si="259"/>
        <v>0</v>
      </c>
      <c r="P6372" t="s">
        <v>11528</v>
      </c>
    </row>
    <row r="6373" spans="2:16" x14ac:dyDescent="0.25">
      <c r="B6373" t="s">
        <v>6378</v>
      </c>
      <c r="C6373" s="119" t="s">
        <v>209</v>
      </c>
      <c r="D6373" t="s">
        <v>11537</v>
      </c>
      <c r="E6373" t="s">
        <v>11530</v>
      </c>
      <c r="F6373" t="s">
        <v>11526</v>
      </c>
      <c r="G6373" t="s">
        <v>61</v>
      </c>
      <c r="H6373" t="s">
        <v>18</v>
      </c>
      <c r="I6373" t="s">
        <v>11529</v>
      </c>
      <c r="J6373">
        <v>2017</v>
      </c>
      <c r="K6373">
        <v>3852.87</v>
      </c>
      <c r="L6373">
        <v>20</v>
      </c>
      <c r="M6373">
        <v>1</v>
      </c>
      <c r="N6373">
        <f t="shared" si="260"/>
        <v>0</v>
      </c>
      <c r="O6373">
        <f t="shared" si="259"/>
        <v>0</v>
      </c>
      <c r="P6373" t="s">
        <v>11528</v>
      </c>
    </row>
    <row r="6374" spans="2:16" x14ac:dyDescent="0.25">
      <c r="B6374" t="s">
        <v>6379</v>
      </c>
      <c r="C6374" s="119" t="s">
        <v>209</v>
      </c>
      <c r="D6374" t="s">
        <v>11537</v>
      </c>
      <c r="E6374" t="s">
        <v>11530</v>
      </c>
      <c r="F6374" t="s">
        <v>11526</v>
      </c>
      <c r="G6374" t="s">
        <v>61</v>
      </c>
      <c r="H6374" t="s">
        <v>18</v>
      </c>
      <c r="I6374" t="s">
        <v>11533</v>
      </c>
      <c r="J6374">
        <v>2017</v>
      </c>
      <c r="K6374">
        <v>249.99</v>
      </c>
      <c r="L6374">
        <v>34</v>
      </c>
      <c r="M6374">
        <v>1</v>
      </c>
      <c r="N6374">
        <f t="shared" si="260"/>
        <v>0</v>
      </c>
      <c r="O6374">
        <f t="shared" si="259"/>
        <v>0</v>
      </c>
      <c r="P6374" t="s">
        <v>11528</v>
      </c>
    </row>
    <row r="6375" spans="2:16" x14ac:dyDescent="0.25">
      <c r="B6375" t="s">
        <v>6380</v>
      </c>
      <c r="C6375" s="119" t="s">
        <v>209</v>
      </c>
      <c r="D6375" t="s">
        <v>11539</v>
      </c>
      <c r="E6375" t="s">
        <v>11530</v>
      </c>
      <c r="F6375" t="s">
        <v>11526</v>
      </c>
      <c r="G6375" t="s">
        <v>61</v>
      </c>
      <c r="H6375" t="s">
        <v>18</v>
      </c>
      <c r="I6375" t="s">
        <v>11529</v>
      </c>
      <c r="J6375">
        <v>2017</v>
      </c>
      <c r="K6375">
        <v>23635.34</v>
      </c>
      <c r="L6375">
        <v>3669</v>
      </c>
      <c r="M6375">
        <v>1</v>
      </c>
      <c r="N6375">
        <f t="shared" si="260"/>
        <v>0</v>
      </c>
      <c r="O6375">
        <f t="shared" si="259"/>
        <v>0</v>
      </c>
      <c r="P6375" t="s">
        <v>11528</v>
      </c>
    </row>
    <row r="6376" spans="2:16" x14ac:dyDescent="0.25">
      <c r="B6376" t="s">
        <v>6381</v>
      </c>
      <c r="C6376" s="119" t="s">
        <v>209</v>
      </c>
      <c r="D6376" t="s">
        <v>11539</v>
      </c>
      <c r="E6376" t="s">
        <v>11530</v>
      </c>
      <c r="F6376" t="s">
        <v>11526</v>
      </c>
      <c r="G6376" t="s">
        <v>61</v>
      </c>
      <c r="H6376" t="s">
        <v>18</v>
      </c>
      <c r="I6376" t="s">
        <v>11529</v>
      </c>
      <c r="J6376">
        <v>2017</v>
      </c>
      <c r="K6376">
        <v>4384.1000000000004</v>
      </c>
      <c r="L6376">
        <v>80</v>
      </c>
      <c r="M6376">
        <v>1</v>
      </c>
      <c r="N6376">
        <f t="shared" si="260"/>
        <v>0</v>
      </c>
      <c r="O6376">
        <f t="shared" si="259"/>
        <v>0</v>
      </c>
      <c r="P6376" t="s">
        <v>11528</v>
      </c>
    </row>
    <row r="6377" spans="2:16" x14ac:dyDescent="0.25">
      <c r="B6377" t="s">
        <v>6382</v>
      </c>
      <c r="C6377" s="119" t="s">
        <v>209</v>
      </c>
      <c r="D6377" t="s">
        <v>11539</v>
      </c>
      <c r="E6377" t="s">
        <v>11530</v>
      </c>
      <c r="F6377" t="s">
        <v>11526</v>
      </c>
      <c r="G6377" t="s">
        <v>61</v>
      </c>
      <c r="H6377" t="s">
        <v>18</v>
      </c>
      <c r="I6377" t="s">
        <v>11529</v>
      </c>
      <c r="J6377">
        <v>2017</v>
      </c>
      <c r="K6377">
        <v>48677.01</v>
      </c>
      <c r="L6377">
        <v>7500</v>
      </c>
      <c r="M6377">
        <v>1</v>
      </c>
      <c r="N6377">
        <f t="shared" si="260"/>
        <v>0</v>
      </c>
      <c r="O6377">
        <f t="shared" si="259"/>
        <v>0</v>
      </c>
      <c r="P6377" t="s">
        <v>11528</v>
      </c>
    </row>
    <row r="6378" spans="2:16" x14ac:dyDescent="0.25">
      <c r="B6378" t="s">
        <v>6383</v>
      </c>
      <c r="C6378" s="119" t="s">
        <v>209</v>
      </c>
      <c r="D6378" t="s">
        <v>11542</v>
      </c>
      <c r="E6378" t="s">
        <v>11530</v>
      </c>
      <c r="F6378" t="s">
        <v>11526</v>
      </c>
      <c r="G6378" t="s">
        <v>61</v>
      </c>
      <c r="H6378" t="s">
        <v>18</v>
      </c>
      <c r="I6378" t="s">
        <v>11529</v>
      </c>
      <c r="J6378">
        <v>2017</v>
      </c>
      <c r="K6378">
        <v>5626.26</v>
      </c>
      <c r="L6378">
        <v>869</v>
      </c>
      <c r="M6378">
        <v>1</v>
      </c>
      <c r="N6378">
        <f t="shared" si="260"/>
        <v>0</v>
      </c>
      <c r="O6378">
        <f t="shared" si="259"/>
        <v>0</v>
      </c>
      <c r="P6378" t="s">
        <v>11528</v>
      </c>
    </row>
    <row r="6379" spans="2:16" x14ac:dyDescent="0.25">
      <c r="B6379" t="s">
        <v>6384</v>
      </c>
      <c r="C6379" s="119" t="s">
        <v>209</v>
      </c>
      <c r="D6379" t="s">
        <v>11542</v>
      </c>
      <c r="E6379" t="s">
        <v>11530</v>
      </c>
      <c r="F6379" t="s">
        <v>11526</v>
      </c>
      <c r="G6379" t="s">
        <v>61</v>
      </c>
      <c r="H6379" t="s">
        <v>18</v>
      </c>
      <c r="I6379" t="s">
        <v>11535</v>
      </c>
      <c r="J6379">
        <v>2017</v>
      </c>
      <c r="K6379">
        <v>10193.01</v>
      </c>
      <c r="L6379">
        <v>529</v>
      </c>
      <c r="M6379">
        <v>1</v>
      </c>
      <c r="N6379">
        <f t="shared" si="260"/>
        <v>0</v>
      </c>
      <c r="O6379">
        <f t="shared" si="259"/>
        <v>0</v>
      </c>
      <c r="P6379" t="s">
        <v>11528</v>
      </c>
    </row>
    <row r="6380" spans="2:16" x14ac:dyDescent="0.25">
      <c r="B6380" t="s">
        <v>6385</v>
      </c>
      <c r="C6380" s="119" t="s">
        <v>209</v>
      </c>
      <c r="D6380" t="s">
        <v>11550</v>
      </c>
      <c r="E6380" t="s">
        <v>11530</v>
      </c>
      <c r="F6380" t="s">
        <v>11526</v>
      </c>
      <c r="G6380" t="s">
        <v>61</v>
      </c>
      <c r="H6380" t="s">
        <v>18</v>
      </c>
      <c r="I6380" t="s">
        <v>11529</v>
      </c>
      <c r="J6380">
        <v>2017</v>
      </c>
      <c r="K6380">
        <v>32306.78</v>
      </c>
      <c r="L6380">
        <v>5012</v>
      </c>
      <c r="M6380">
        <v>1</v>
      </c>
      <c r="N6380">
        <f t="shared" si="260"/>
        <v>0</v>
      </c>
      <c r="O6380">
        <f t="shared" si="259"/>
        <v>0</v>
      </c>
      <c r="P6380" t="s">
        <v>11528</v>
      </c>
    </row>
    <row r="6381" spans="2:16" x14ac:dyDescent="0.25">
      <c r="B6381" t="s">
        <v>6386</v>
      </c>
      <c r="C6381" s="119" t="s">
        <v>209</v>
      </c>
      <c r="D6381" t="s">
        <v>11542</v>
      </c>
      <c r="E6381" t="s">
        <v>11530</v>
      </c>
      <c r="F6381" t="s">
        <v>11526</v>
      </c>
      <c r="G6381" t="s">
        <v>61</v>
      </c>
      <c r="H6381" t="s">
        <v>18</v>
      </c>
      <c r="I6381" t="s">
        <v>11551</v>
      </c>
      <c r="J6381">
        <v>2017</v>
      </c>
      <c r="K6381">
        <v>13162.9</v>
      </c>
      <c r="L6381">
        <v>1259</v>
      </c>
      <c r="M6381">
        <v>1</v>
      </c>
      <c r="N6381">
        <f t="shared" si="260"/>
        <v>0</v>
      </c>
      <c r="O6381">
        <f t="shared" si="259"/>
        <v>0</v>
      </c>
      <c r="P6381" t="s">
        <v>11528</v>
      </c>
    </row>
    <row r="6382" spans="2:16" x14ac:dyDescent="0.25">
      <c r="B6382" t="s">
        <v>6387</v>
      </c>
      <c r="C6382" s="119" t="s">
        <v>209</v>
      </c>
      <c r="D6382" t="s">
        <v>11542</v>
      </c>
      <c r="E6382" t="s">
        <v>11530</v>
      </c>
      <c r="F6382" t="s">
        <v>11526</v>
      </c>
      <c r="G6382" t="s">
        <v>61</v>
      </c>
      <c r="H6382" t="s">
        <v>18</v>
      </c>
      <c r="I6382" t="s">
        <v>11529</v>
      </c>
      <c r="J6382">
        <v>2017</v>
      </c>
      <c r="K6382">
        <v>42672.2</v>
      </c>
      <c r="L6382">
        <v>6648</v>
      </c>
      <c r="M6382">
        <v>1</v>
      </c>
      <c r="N6382">
        <f t="shared" si="260"/>
        <v>0</v>
      </c>
      <c r="O6382">
        <f t="shared" si="259"/>
        <v>0</v>
      </c>
      <c r="P6382" t="s">
        <v>11528</v>
      </c>
    </row>
    <row r="6383" spans="2:16" x14ac:dyDescent="0.25">
      <c r="B6383" t="s">
        <v>6388</v>
      </c>
      <c r="C6383" s="119" t="s">
        <v>209</v>
      </c>
      <c r="D6383" t="s">
        <v>11537</v>
      </c>
      <c r="E6383" t="s">
        <v>11530</v>
      </c>
      <c r="F6383" t="s">
        <v>11526</v>
      </c>
      <c r="G6383" t="s">
        <v>61</v>
      </c>
      <c r="H6383" t="s">
        <v>18</v>
      </c>
      <c r="I6383" t="s">
        <v>11529</v>
      </c>
      <c r="J6383">
        <v>2017</v>
      </c>
      <c r="K6383">
        <v>6294.28</v>
      </c>
      <c r="L6383">
        <v>48</v>
      </c>
      <c r="M6383">
        <v>1</v>
      </c>
      <c r="N6383">
        <f t="shared" si="260"/>
        <v>0</v>
      </c>
      <c r="O6383">
        <f t="shared" si="259"/>
        <v>0</v>
      </c>
      <c r="P6383" t="s">
        <v>11528</v>
      </c>
    </row>
    <row r="6384" spans="2:16" x14ac:dyDescent="0.25">
      <c r="B6384" t="s">
        <v>6389</v>
      </c>
      <c r="C6384" s="119" t="s">
        <v>209</v>
      </c>
      <c r="D6384" t="s">
        <v>11537</v>
      </c>
      <c r="E6384" t="s">
        <v>11530</v>
      </c>
      <c r="F6384" t="s">
        <v>11526</v>
      </c>
      <c r="G6384" t="s">
        <v>61</v>
      </c>
      <c r="H6384" t="s">
        <v>18</v>
      </c>
      <c r="I6384" t="s">
        <v>11551</v>
      </c>
      <c r="J6384">
        <v>2017</v>
      </c>
      <c r="K6384">
        <v>15042.54</v>
      </c>
      <c r="L6384">
        <v>1427</v>
      </c>
      <c r="M6384">
        <v>1</v>
      </c>
      <c r="N6384">
        <f t="shared" si="260"/>
        <v>0</v>
      </c>
      <c r="O6384">
        <f t="shared" si="259"/>
        <v>0</v>
      </c>
      <c r="P6384" t="s">
        <v>11528</v>
      </c>
    </row>
    <row r="6385" spans="2:16" x14ac:dyDescent="0.25">
      <c r="B6385" t="s">
        <v>6390</v>
      </c>
      <c r="C6385" s="119" t="s">
        <v>209</v>
      </c>
      <c r="D6385" t="s">
        <v>11537</v>
      </c>
      <c r="E6385" t="s">
        <v>11530</v>
      </c>
      <c r="F6385" t="s">
        <v>11526</v>
      </c>
      <c r="G6385" t="s">
        <v>61</v>
      </c>
      <c r="H6385" t="s">
        <v>18</v>
      </c>
      <c r="I6385" t="s">
        <v>11529</v>
      </c>
      <c r="J6385">
        <v>2017</v>
      </c>
      <c r="K6385">
        <v>20563.5</v>
      </c>
      <c r="L6385">
        <v>3176</v>
      </c>
      <c r="M6385">
        <v>1</v>
      </c>
      <c r="N6385">
        <f t="shared" si="260"/>
        <v>0</v>
      </c>
      <c r="O6385">
        <f t="shared" si="259"/>
        <v>0</v>
      </c>
      <c r="P6385" t="s">
        <v>11528</v>
      </c>
    </row>
    <row r="6386" spans="2:16" x14ac:dyDescent="0.25">
      <c r="B6386" t="s">
        <v>6391</v>
      </c>
      <c r="C6386" s="119" t="s">
        <v>209</v>
      </c>
      <c r="D6386" t="s">
        <v>11537</v>
      </c>
      <c r="E6386" t="s">
        <v>11530</v>
      </c>
      <c r="F6386" t="s">
        <v>11526</v>
      </c>
      <c r="G6386" t="s">
        <v>61</v>
      </c>
      <c r="H6386" t="s">
        <v>18</v>
      </c>
      <c r="I6386" t="s">
        <v>11529</v>
      </c>
      <c r="J6386">
        <v>2017</v>
      </c>
      <c r="K6386">
        <v>24309.27</v>
      </c>
      <c r="L6386">
        <v>3716</v>
      </c>
      <c r="M6386">
        <v>1</v>
      </c>
      <c r="N6386">
        <f t="shared" si="260"/>
        <v>0</v>
      </c>
      <c r="O6386">
        <f t="shared" si="259"/>
        <v>0</v>
      </c>
      <c r="P6386" t="s">
        <v>11528</v>
      </c>
    </row>
    <row r="6387" spans="2:16" x14ac:dyDescent="0.25">
      <c r="B6387" t="s">
        <v>6392</v>
      </c>
      <c r="C6387" s="119" t="s">
        <v>209</v>
      </c>
      <c r="D6387" t="s">
        <v>11537</v>
      </c>
      <c r="E6387" t="s">
        <v>11530</v>
      </c>
      <c r="F6387" t="s">
        <v>11526</v>
      </c>
      <c r="G6387" t="s">
        <v>61</v>
      </c>
      <c r="H6387" t="s">
        <v>18</v>
      </c>
      <c r="I6387" t="s">
        <v>11529</v>
      </c>
      <c r="J6387">
        <v>2017</v>
      </c>
      <c r="K6387">
        <v>1045.43</v>
      </c>
      <c r="L6387">
        <v>8</v>
      </c>
      <c r="M6387">
        <v>1</v>
      </c>
      <c r="N6387">
        <f t="shared" si="260"/>
        <v>0</v>
      </c>
      <c r="O6387">
        <f t="shared" si="259"/>
        <v>0</v>
      </c>
      <c r="P6387" t="s">
        <v>11528</v>
      </c>
    </row>
    <row r="6388" spans="2:16" x14ac:dyDescent="0.25">
      <c r="B6388" t="s">
        <v>6393</v>
      </c>
      <c r="C6388" s="119" t="s">
        <v>209</v>
      </c>
      <c r="D6388" t="s">
        <v>11539</v>
      </c>
      <c r="E6388" t="s">
        <v>11530</v>
      </c>
      <c r="F6388" t="s">
        <v>11526</v>
      </c>
      <c r="G6388" t="s">
        <v>61</v>
      </c>
      <c r="H6388" t="s">
        <v>18</v>
      </c>
      <c r="I6388" t="s">
        <v>11529</v>
      </c>
      <c r="J6388">
        <v>2017</v>
      </c>
      <c r="K6388">
        <v>33240.199999999997</v>
      </c>
      <c r="L6388">
        <v>5160</v>
      </c>
      <c r="M6388">
        <v>1</v>
      </c>
      <c r="N6388">
        <f t="shared" si="260"/>
        <v>0</v>
      </c>
      <c r="O6388">
        <f t="shared" si="259"/>
        <v>0</v>
      </c>
      <c r="P6388" t="s">
        <v>11528</v>
      </c>
    </row>
    <row r="6389" spans="2:16" x14ac:dyDescent="0.25">
      <c r="B6389" t="s">
        <v>6394</v>
      </c>
      <c r="C6389" s="119" t="s">
        <v>209</v>
      </c>
      <c r="D6389" t="s">
        <v>11539</v>
      </c>
      <c r="E6389" t="s">
        <v>11530</v>
      </c>
      <c r="F6389" t="s">
        <v>11526</v>
      </c>
      <c r="G6389" t="s">
        <v>61</v>
      </c>
      <c r="H6389" t="s">
        <v>18</v>
      </c>
      <c r="I6389" t="s">
        <v>11533</v>
      </c>
      <c r="J6389">
        <v>2017</v>
      </c>
      <c r="K6389">
        <v>441.15</v>
      </c>
      <c r="L6389">
        <v>60</v>
      </c>
      <c r="M6389">
        <v>1</v>
      </c>
      <c r="N6389">
        <f t="shared" si="260"/>
        <v>0</v>
      </c>
      <c r="O6389">
        <f t="shared" si="259"/>
        <v>0</v>
      </c>
      <c r="P6389" t="s">
        <v>11528</v>
      </c>
    </row>
    <row r="6390" spans="2:16" x14ac:dyDescent="0.25">
      <c r="B6390" t="s">
        <v>6395</v>
      </c>
      <c r="C6390" s="119" t="s">
        <v>209</v>
      </c>
      <c r="D6390" t="s">
        <v>11537</v>
      </c>
      <c r="E6390" t="s">
        <v>11530</v>
      </c>
      <c r="F6390" t="s">
        <v>11526</v>
      </c>
      <c r="G6390" t="s">
        <v>61</v>
      </c>
      <c r="H6390" t="s">
        <v>18</v>
      </c>
      <c r="I6390" t="s">
        <v>11529</v>
      </c>
      <c r="J6390">
        <v>2017</v>
      </c>
      <c r="K6390">
        <v>8093.32</v>
      </c>
      <c r="L6390">
        <v>1250</v>
      </c>
      <c r="M6390">
        <v>1</v>
      </c>
      <c r="N6390">
        <f t="shared" si="260"/>
        <v>0</v>
      </c>
      <c r="O6390">
        <f t="shared" si="259"/>
        <v>0</v>
      </c>
      <c r="P6390" t="s">
        <v>11528</v>
      </c>
    </row>
    <row r="6391" spans="2:16" x14ac:dyDescent="0.25">
      <c r="B6391" t="s">
        <v>6396</v>
      </c>
      <c r="C6391" s="119" t="s">
        <v>209</v>
      </c>
      <c r="D6391" t="s">
        <v>11537</v>
      </c>
      <c r="E6391" t="s">
        <v>11530</v>
      </c>
      <c r="F6391" t="s">
        <v>11526</v>
      </c>
      <c r="G6391" t="s">
        <v>61</v>
      </c>
      <c r="H6391" t="s">
        <v>18</v>
      </c>
      <c r="I6391" t="s">
        <v>11529</v>
      </c>
      <c r="J6391">
        <v>2017</v>
      </c>
      <c r="K6391">
        <v>6480.19</v>
      </c>
      <c r="L6391">
        <v>57</v>
      </c>
      <c r="M6391">
        <v>1</v>
      </c>
      <c r="N6391">
        <f t="shared" si="260"/>
        <v>0</v>
      </c>
      <c r="O6391">
        <f t="shared" si="259"/>
        <v>0</v>
      </c>
      <c r="P6391" t="s">
        <v>11528</v>
      </c>
    </row>
    <row r="6392" spans="2:16" x14ac:dyDescent="0.25">
      <c r="B6392" t="s">
        <v>6397</v>
      </c>
      <c r="C6392" s="119" t="s">
        <v>209</v>
      </c>
      <c r="D6392" t="s">
        <v>11537</v>
      </c>
      <c r="E6392" t="s">
        <v>11530</v>
      </c>
      <c r="F6392" t="s">
        <v>11526</v>
      </c>
      <c r="G6392" t="s">
        <v>61</v>
      </c>
      <c r="H6392" t="s">
        <v>18</v>
      </c>
      <c r="I6392" t="s">
        <v>11551</v>
      </c>
      <c r="J6392">
        <v>2017</v>
      </c>
      <c r="K6392">
        <v>7287.28</v>
      </c>
      <c r="L6392">
        <v>694</v>
      </c>
      <c r="M6392">
        <v>1</v>
      </c>
      <c r="N6392">
        <f t="shared" si="260"/>
        <v>0</v>
      </c>
      <c r="O6392">
        <f t="shared" si="259"/>
        <v>0</v>
      </c>
      <c r="P6392" t="s">
        <v>11528</v>
      </c>
    </row>
    <row r="6393" spans="2:16" x14ac:dyDescent="0.25">
      <c r="B6393" t="s">
        <v>6398</v>
      </c>
      <c r="C6393" s="119" t="s">
        <v>209</v>
      </c>
      <c r="D6393" t="s">
        <v>11537</v>
      </c>
      <c r="E6393" t="s">
        <v>11530</v>
      </c>
      <c r="F6393" t="s">
        <v>11526</v>
      </c>
      <c r="G6393" t="s">
        <v>61</v>
      </c>
      <c r="H6393" t="s">
        <v>18</v>
      </c>
      <c r="I6393" t="s">
        <v>11551</v>
      </c>
      <c r="J6393">
        <v>2017</v>
      </c>
      <c r="K6393">
        <v>6805.86</v>
      </c>
      <c r="L6393">
        <v>18</v>
      </c>
      <c r="M6393">
        <v>1</v>
      </c>
      <c r="N6393">
        <f t="shared" si="260"/>
        <v>0</v>
      </c>
      <c r="O6393">
        <f t="shared" si="259"/>
        <v>0</v>
      </c>
      <c r="P6393" t="s">
        <v>11528</v>
      </c>
    </row>
    <row r="6394" spans="2:16" x14ac:dyDescent="0.25">
      <c r="B6394" t="s">
        <v>6399</v>
      </c>
      <c r="C6394" s="119" t="s">
        <v>209</v>
      </c>
      <c r="D6394" t="s">
        <v>11537</v>
      </c>
      <c r="E6394" t="s">
        <v>11530</v>
      </c>
      <c r="F6394" t="s">
        <v>11526</v>
      </c>
      <c r="G6394" t="s">
        <v>61</v>
      </c>
      <c r="H6394" t="s">
        <v>18</v>
      </c>
      <c r="I6394" t="s">
        <v>11529</v>
      </c>
      <c r="J6394">
        <v>2017</v>
      </c>
      <c r="K6394">
        <v>27090.35</v>
      </c>
      <c r="L6394">
        <v>4203</v>
      </c>
      <c r="M6394">
        <v>1</v>
      </c>
      <c r="N6394">
        <f t="shared" si="260"/>
        <v>0</v>
      </c>
      <c r="O6394">
        <f t="shared" si="259"/>
        <v>0</v>
      </c>
      <c r="P6394" t="s">
        <v>11528</v>
      </c>
    </row>
    <row r="6395" spans="2:16" x14ac:dyDescent="0.25">
      <c r="B6395" t="s">
        <v>6400</v>
      </c>
      <c r="C6395" s="119" t="s">
        <v>209</v>
      </c>
      <c r="D6395" t="s">
        <v>11537</v>
      </c>
      <c r="E6395" t="s">
        <v>11530</v>
      </c>
      <c r="F6395" t="s">
        <v>11526</v>
      </c>
      <c r="G6395" t="s">
        <v>61</v>
      </c>
      <c r="H6395" t="s">
        <v>18</v>
      </c>
      <c r="I6395" t="s">
        <v>11533</v>
      </c>
      <c r="J6395">
        <v>2017</v>
      </c>
      <c r="K6395">
        <v>2028.65</v>
      </c>
      <c r="L6395">
        <v>276</v>
      </c>
      <c r="M6395">
        <v>1</v>
      </c>
      <c r="N6395">
        <f t="shared" si="260"/>
        <v>0</v>
      </c>
      <c r="O6395">
        <f t="shared" si="259"/>
        <v>0</v>
      </c>
      <c r="P6395" t="s">
        <v>11528</v>
      </c>
    </row>
    <row r="6396" spans="2:16" x14ac:dyDescent="0.25">
      <c r="B6396" t="s">
        <v>6401</v>
      </c>
      <c r="C6396" s="119" t="s">
        <v>209</v>
      </c>
      <c r="D6396" t="s">
        <v>11537</v>
      </c>
      <c r="E6396" t="s">
        <v>11530</v>
      </c>
      <c r="F6396" t="s">
        <v>11526</v>
      </c>
      <c r="G6396" t="s">
        <v>61</v>
      </c>
      <c r="H6396" t="s">
        <v>18</v>
      </c>
      <c r="I6396" t="s">
        <v>11529</v>
      </c>
      <c r="J6396">
        <v>2017</v>
      </c>
      <c r="K6396">
        <v>13477.12</v>
      </c>
      <c r="L6396">
        <v>2100</v>
      </c>
      <c r="M6396">
        <v>1</v>
      </c>
      <c r="N6396">
        <f t="shared" si="260"/>
        <v>0</v>
      </c>
      <c r="O6396">
        <f t="shared" si="259"/>
        <v>0</v>
      </c>
      <c r="P6396" t="s">
        <v>11528</v>
      </c>
    </row>
    <row r="6397" spans="2:16" x14ac:dyDescent="0.25">
      <c r="B6397" t="s">
        <v>6402</v>
      </c>
      <c r="C6397" s="119" t="s">
        <v>209</v>
      </c>
      <c r="D6397" t="s">
        <v>11537</v>
      </c>
      <c r="E6397" t="s">
        <v>11530</v>
      </c>
      <c r="F6397" t="s">
        <v>11526</v>
      </c>
      <c r="G6397" t="s">
        <v>61</v>
      </c>
      <c r="H6397" t="s">
        <v>18</v>
      </c>
      <c r="I6397" t="s">
        <v>11529</v>
      </c>
      <c r="J6397">
        <v>2017</v>
      </c>
      <c r="K6397">
        <v>5133.72</v>
      </c>
      <c r="L6397">
        <v>84</v>
      </c>
      <c r="M6397">
        <v>1</v>
      </c>
      <c r="N6397">
        <f t="shared" si="260"/>
        <v>0</v>
      </c>
      <c r="O6397">
        <f t="shared" si="259"/>
        <v>0</v>
      </c>
      <c r="P6397" t="s">
        <v>11528</v>
      </c>
    </row>
    <row r="6398" spans="2:16" x14ac:dyDescent="0.25">
      <c r="B6398" t="s">
        <v>6403</v>
      </c>
      <c r="C6398" s="119" t="s">
        <v>209</v>
      </c>
      <c r="D6398" t="s">
        <v>11542</v>
      </c>
      <c r="E6398" t="s">
        <v>11530</v>
      </c>
      <c r="F6398" t="s">
        <v>11526</v>
      </c>
      <c r="G6398" t="s">
        <v>61</v>
      </c>
      <c r="H6398" t="s">
        <v>18</v>
      </c>
      <c r="I6398" t="s">
        <v>11535</v>
      </c>
      <c r="J6398">
        <v>2017</v>
      </c>
      <c r="K6398">
        <v>13052.18</v>
      </c>
      <c r="L6398">
        <v>63</v>
      </c>
      <c r="M6398">
        <v>1</v>
      </c>
      <c r="N6398">
        <f t="shared" si="260"/>
        <v>0</v>
      </c>
      <c r="O6398">
        <f t="shared" si="259"/>
        <v>0</v>
      </c>
      <c r="P6398" t="s">
        <v>11528</v>
      </c>
    </row>
    <row r="6399" spans="2:16" x14ac:dyDescent="0.25">
      <c r="B6399" t="s">
        <v>6404</v>
      </c>
      <c r="C6399" s="119" t="s">
        <v>209</v>
      </c>
      <c r="D6399" t="s">
        <v>11539</v>
      </c>
      <c r="E6399" t="s">
        <v>11530</v>
      </c>
      <c r="F6399" t="s">
        <v>11526</v>
      </c>
      <c r="G6399" t="s">
        <v>61</v>
      </c>
      <c r="H6399" t="s">
        <v>18</v>
      </c>
      <c r="I6399" t="s">
        <v>11529</v>
      </c>
      <c r="J6399">
        <v>2017</v>
      </c>
      <c r="K6399">
        <v>17345.62</v>
      </c>
      <c r="L6399">
        <v>2679</v>
      </c>
      <c r="M6399">
        <v>1</v>
      </c>
      <c r="N6399">
        <f t="shared" si="260"/>
        <v>0</v>
      </c>
      <c r="O6399">
        <f t="shared" si="259"/>
        <v>0</v>
      </c>
      <c r="P6399" t="s">
        <v>11528</v>
      </c>
    </row>
    <row r="6400" spans="2:16" x14ac:dyDescent="0.25">
      <c r="B6400" t="s">
        <v>6405</v>
      </c>
      <c r="C6400" s="119" t="s">
        <v>209</v>
      </c>
      <c r="D6400" t="s">
        <v>11539</v>
      </c>
      <c r="E6400" t="s">
        <v>11530</v>
      </c>
      <c r="F6400" t="s">
        <v>11526</v>
      </c>
      <c r="G6400" t="s">
        <v>61</v>
      </c>
      <c r="H6400" t="s">
        <v>18</v>
      </c>
      <c r="I6400" t="s">
        <v>11529</v>
      </c>
      <c r="J6400">
        <v>2017</v>
      </c>
      <c r="K6400">
        <v>1937.17</v>
      </c>
      <c r="L6400">
        <v>5</v>
      </c>
      <c r="M6400">
        <v>1</v>
      </c>
      <c r="N6400">
        <f t="shared" si="260"/>
        <v>0</v>
      </c>
      <c r="O6400">
        <f t="shared" si="259"/>
        <v>0</v>
      </c>
      <c r="P6400" t="s">
        <v>11528</v>
      </c>
    </row>
    <row r="6401" spans="2:16" x14ac:dyDescent="0.25">
      <c r="B6401" t="s">
        <v>6406</v>
      </c>
      <c r="C6401" s="119" t="s">
        <v>209</v>
      </c>
      <c r="D6401" t="s">
        <v>11546</v>
      </c>
      <c r="E6401" t="s">
        <v>11530</v>
      </c>
      <c r="F6401" t="s">
        <v>11526</v>
      </c>
      <c r="G6401" t="s">
        <v>61</v>
      </c>
      <c r="H6401" t="s">
        <v>18</v>
      </c>
      <c r="I6401" t="s">
        <v>11529</v>
      </c>
      <c r="J6401">
        <v>2017</v>
      </c>
      <c r="K6401">
        <v>5875.16</v>
      </c>
      <c r="L6401">
        <v>743</v>
      </c>
      <c r="M6401">
        <v>1</v>
      </c>
      <c r="N6401">
        <f t="shared" si="260"/>
        <v>0</v>
      </c>
      <c r="O6401">
        <f t="shared" si="259"/>
        <v>0</v>
      </c>
      <c r="P6401" t="s">
        <v>11528</v>
      </c>
    </row>
    <row r="6402" spans="2:16" x14ac:dyDescent="0.25">
      <c r="B6402" t="s">
        <v>6407</v>
      </c>
      <c r="C6402" s="119" t="s">
        <v>209</v>
      </c>
      <c r="D6402" t="s">
        <v>11537</v>
      </c>
      <c r="E6402" t="s">
        <v>11530</v>
      </c>
      <c r="F6402" t="s">
        <v>11526</v>
      </c>
      <c r="G6402" t="s">
        <v>61</v>
      </c>
      <c r="H6402" t="s">
        <v>18</v>
      </c>
      <c r="I6402" t="s">
        <v>11529</v>
      </c>
      <c r="J6402">
        <v>2017</v>
      </c>
      <c r="K6402">
        <v>4108.79</v>
      </c>
      <c r="L6402">
        <v>435</v>
      </c>
      <c r="M6402">
        <v>1</v>
      </c>
      <c r="N6402">
        <f t="shared" si="260"/>
        <v>0</v>
      </c>
      <c r="O6402">
        <f t="shared" si="259"/>
        <v>0</v>
      </c>
      <c r="P6402" t="s">
        <v>11528</v>
      </c>
    </row>
    <row r="6403" spans="2:16" x14ac:dyDescent="0.25">
      <c r="B6403" t="s">
        <v>6408</v>
      </c>
      <c r="C6403" s="119" t="s">
        <v>209</v>
      </c>
      <c r="D6403" t="s">
        <v>11537</v>
      </c>
      <c r="E6403" t="s">
        <v>11530</v>
      </c>
      <c r="F6403" t="s">
        <v>11526</v>
      </c>
      <c r="G6403" t="s">
        <v>61</v>
      </c>
      <c r="H6403" t="s">
        <v>18</v>
      </c>
      <c r="I6403" t="s">
        <v>11529</v>
      </c>
      <c r="J6403">
        <v>2017</v>
      </c>
      <c r="K6403">
        <v>3496.5</v>
      </c>
      <c r="L6403">
        <v>53</v>
      </c>
      <c r="M6403">
        <v>1</v>
      </c>
      <c r="N6403">
        <f t="shared" si="260"/>
        <v>0</v>
      </c>
      <c r="O6403">
        <f t="shared" si="259"/>
        <v>0</v>
      </c>
      <c r="P6403" t="s">
        <v>11528</v>
      </c>
    </row>
    <row r="6404" spans="2:16" x14ac:dyDescent="0.25">
      <c r="B6404" t="s">
        <v>6409</v>
      </c>
      <c r="C6404" s="119" t="s">
        <v>209</v>
      </c>
      <c r="D6404" t="s">
        <v>11537</v>
      </c>
      <c r="E6404" t="s">
        <v>11530</v>
      </c>
      <c r="F6404" t="s">
        <v>11526</v>
      </c>
      <c r="G6404" t="s">
        <v>61</v>
      </c>
      <c r="H6404" t="s">
        <v>18</v>
      </c>
      <c r="I6404" t="s">
        <v>11533</v>
      </c>
      <c r="J6404">
        <v>2017</v>
      </c>
      <c r="K6404">
        <v>801.8</v>
      </c>
      <c r="L6404">
        <v>109</v>
      </c>
      <c r="M6404">
        <v>1</v>
      </c>
      <c r="N6404">
        <f t="shared" si="260"/>
        <v>0</v>
      </c>
      <c r="O6404">
        <f t="shared" ref="O6404:O6416" si="261">IF(OR(L6404="",L6404&lt;=0),1,0)</f>
        <v>0</v>
      </c>
      <c r="P6404" t="s">
        <v>11528</v>
      </c>
    </row>
    <row r="6405" spans="2:16" x14ac:dyDescent="0.25">
      <c r="B6405" t="s">
        <v>6410</v>
      </c>
      <c r="C6405" s="119" t="s">
        <v>209</v>
      </c>
      <c r="D6405" t="s">
        <v>11537</v>
      </c>
      <c r="E6405" t="s">
        <v>11530</v>
      </c>
      <c r="F6405" t="s">
        <v>11526</v>
      </c>
      <c r="G6405" t="s">
        <v>61</v>
      </c>
      <c r="H6405" t="s">
        <v>18</v>
      </c>
      <c r="I6405" t="s">
        <v>11551</v>
      </c>
      <c r="J6405">
        <v>2017</v>
      </c>
      <c r="K6405">
        <v>11930.2</v>
      </c>
      <c r="L6405">
        <v>130</v>
      </c>
      <c r="M6405">
        <v>1</v>
      </c>
      <c r="N6405">
        <f t="shared" si="260"/>
        <v>0</v>
      </c>
      <c r="O6405">
        <f t="shared" si="261"/>
        <v>0</v>
      </c>
      <c r="P6405" t="s">
        <v>11528</v>
      </c>
    </row>
    <row r="6406" spans="2:16" x14ac:dyDescent="0.25">
      <c r="B6406" t="s">
        <v>6411</v>
      </c>
      <c r="C6406" s="119" t="s">
        <v>209</v>
      </c>
      <c r="D6406" t="s">
        <v>11537</v>
      </c>
      <c r="E6406" t="s">
        <v>11530</v>
      </c>
      <c r="F6406" t="s">
        <v>11526</v>
      </c>
      <c r="G6406" t="s">
        <v>61</v>
      </c>
      <c r="H6406" t="s">
        <v>18</v>
      </c>
      <c r="I6406" t="s">
        <v>11529</v>
      </c>
      <c r="J6406">
        <v>2017</v>
      </c>
      <c r="K6406">
        <v>691.14</v>
      </c>
      <c r="L6406">
        <v>87</v>
      </c>
      <c r="M6406">
        <v>1</v>
      </c>
      <c r="N6406">
        <f t="shared" si="260"/>
        <v>0</v>
      </c>
      <c r="O6406">
        <f t="shared" si="261"/>
        <v>0</v>
      </c>
      <c r="P6406" t="s">
        <v>11528</v>
      </c>
    </row>
    <row r="6407" spans="2:16" x14ac:dyDescent="0.25">
      <c r="B6407" t="s">
        <v>6412</v>
      </c>
      <c r="C6407" s="119" t="s">
        <v>209</v>
      </c>
      <c r="D6407" t="s">
        <v>11537</v>
      </c>
      <c r="E6407" t="s">
        <v>11530</v>
      </c>
      <c r="F6407" t="s">
        <v>11526</v>
      </c>
      <c r="G6407" t="s">
        <v>61</v>
      </c>
      <c r="H6407" t="s">
        <v>18</v>
      </c>
      <c r="I6407" t="s">
        <v>11529</v>
      </c>
      <c r="J6407">
        <v>2017</v>
      </c>
      <c r="K6407">
        <v>5187.2</v>
      </c>
      <c r="L6407">
        <v>656</v>
      </c>
      <c r="M6407">
        <v>1</v>
      </c>
      <c r="N6407">
        <f t="shared" si="260"/>
        <v>0</v>
      </c>
      <c r="O6407">
        <f t="shared" si="261"/>
        <v>0</v>
      </c>
      <c r="P6407" t="s">
        <v>11528</v>
      </c>
    </row>
    <row r="6408" spans="2:16" x14ac:dyDescent="0.25">
      <c r="B6408" t="s">
        <v>6413</v>
      </c>
      <c r="C6408" s="119" t="s">
        <v>209</v>
      </c>
      <c r="D6408" t="s">
        <v>11537</v>
      </c>
      <c r="E6408" t="s">
        <v>11530</v>
      </c>
      <c r="F6408" t="s">
        <v>11526</v>
      </c>
      <c r="G6408" t="s">
        <v>61</v>
      </c>
      <c r="H6408" t="s">
        <v>18</v>
      </c>
      <c r="I6408" t="s">
        <v>11529</v>
      </c>
      <c r="J6408">
        <v>2017</v>
      </c>
      <c r="K6408">
        <v>4371.91</v>
      </c>
      <c r="L6408">
        <v>67</v>
      </c>
      <c r="M6408">
        <v>1</v>
      </c>
      <c r="N6408">
        <f t="shared" si="260"/>
        <v>0</v>
      </c>
      <c r="O6408">
        <f t="shared" si="261"/>
        <v>0</v>
      </c>
      <c r="P6408" t="s">
        <v>11528</v>
      </c>
    </row>
    <row r="6409" spans="2:16" x14ac:dyDescent="0.25">
      <c r="B6409" t="s">
        <v>6414</v>
      </c>
      <c r="C6409" s="119" t="s">
        <v>4</v>
      </c>
      <c r="D6409" t="s">
        <v>11550</v>
      </c>
      <c r="E6409" t="s">
        <v>11530</v>
      </c>
      <c r="F6409" t="s">
        <v>11540</v>
      </c>
      <c r="G6409" t="s">
        <v>64</v>
      </c>
      <c r="H6409" t="s">
        <v>18</v>
      </c>
      <c r="I6409" t="s">
        <v>11533</v>
      </c>
      <c r="J6409">
        <v>2017</v>
      </c>
      <c r="K6409">
        <v>1044.53</v>
      </c>
      <c r="L6409">
        <v>16</v>
      </c>
      <c r="M6409">
        <v>1</v>
      </c>
      <c r="N6409">
        <f t="shared" si="260"/>
        <v>0</v>
      </c>
      <c r="O6409">
        <f t="shared" si="261"/>
        <v>0</v>
      </c>
      <c r="P6409" t="s">
        <v>11528</v>
      </c>
    </row>
    <row r="6410" spans="2:16" x14ac:dyDescent="0.25">
      <c r="B6410" t="s">
        <v>6415</v>
      </c>
      <c r="C6410" s="119" t="s">
        <v>4</v>
      </c>
      <c r="D6410" t="s">
        <v>11537</v>
      </c>
      <c r="E6410" t="s">
        <v>11530</v>
      </c>
      <c r="F6410" t="s">
        <v>11540</v>
      </c>
      <c r="G6410" t="s">
        <v>61</v>
      </c>
      <c r="H6410" t="s">
        <v>18</v>
      </c>
      <c r="I6410" t="s">
        <v>11533</v>
      </c>
      <c r="J6410">
        <v>2017</v>
      </c>
      <c r="K6410">
        <v>71.739999999999995</v>
      </c>
      <c r="L6410">
        <v>30</v>
      </c>
      <c r="M6410">
        <v>1</v>
      </c>
      <c r="N6410">
        <f t="shared" si="260"/>
        <v>1</v>
      </c>
      <c r="O6410">
        <f t="shared" si="261"/>
        <v>0</v>
      </c>
      <c r="P6410" t="s">
        <v>11528</v>
      </c>
    </row>
    <row r="6411" spans="2:16" x14ac:dyDescent="0.25">
      <c r="B6411" t="s">
        <v>6416</v>
      </c>
      <c r="C6411" s="119" t="s">
        <v>4</v>
      </c>
      <c r="D6411" t="s">
        <v>11537</v>
      </c>
      <c r="E6411" t="s">
        <v>11530</v>
      </c>
      <c r="F6411" t="s">
        <v>11540</v>
      </c>
      <c r="G6411" t="s">
        <v>61</v>
      </c>
      <c r="H6411" t="s">
        <v>18</v>
      </c>
      <c r="I6411" t="s">
        <v>11541</v>
      </c>
      <c r="J6411">
        <v>2017</v>
      </c>
      <c r="K6411">
        <v>545.69000000000005</v>
      </c>
      <c r="L6411">
        <v>54</v>
      </c>
      <c r="M6411">
        <v>1</v>
      </c>
      <c r="N6411">
        <f t="shared" ref="N6411:N6474" si="262">IF(K6411&lt;100,1,0)</f>
        <v>0</v>
      </c>
      <c r="O6411">
        <f t="shared" si="261"/>
        <v>0</v>
      </c>
      <c r="P6411" t="s">
        <v>11528</v>
      </c>
    </row>
    <row r="6412" spans="2:16" x14ac:dyDescent="0.25">
      <c r="B6412" t="s">
        <v>6417</v>
      </c>
      <c r="C6412" s="119" t="s">
        <v>4</v>
      </c>
      <c r="D6412" t="s">
        <v>11550</v>
      </c>
      <c r="E6412" t="s">
        <v>11530</v>
      </c>
      <c r="F6412" t="s">
        <v>11540</v>
      </c>
      <c r="G6412" t="s">
        <v>61</v>
      </c>
      <c r="H6412" t="s">
        <v>18</v>
      </c>
      <c r="I6412" t="s">
        <v>11541</v>
      </c>
      <c r="J6412">
        <v>2017</v>
      </c>
      <c r="K6412">
        <v>649.30999999999995</v>
      </c>
      <c r="L6412">
        <v>10</v>
      </c>
      <c r="M6412">
        <v>1</v>
      </c>
      <c r="N6412">
        <f t="shared" si="262"/>
        <v>0</v>
      </c>
      <c r="O6412">
        <f t="shared" si="261"/>
        <v>0</v>
      </c>
      <c r="P6412" t="s">
        <v>11528</v>
      </c>
    </row>
    <row r="6413" spans="2:16" x14ac:dyDescent="0.25">
      <c r="B6413" t="s">
        <v>6418</v>
      </c>
      <c r="C6413" s="119" t="s">
        <v>4</v>
      </c>
      <c r="D6413" t="s">
        <v>11550</v>
      </c>
      <c r="E6413" t="s">
        <v>11530</v>
      </c>
      <c r="F6413" t="s">
        <v>11540</v>
      </c>
      <c r="G6413" t="s">
        <v>61</v>
      </c>
      <c r="H6413" t="s">
        <v>18</v>
      </c>
      <c r="I6413" t="s">
        <v>11533</v>
      </c>
      <c r="J6413">
        <v>2017</v>
      </c>
      <c r="K6413">
        <v>520.49</v>
      </c>
      <c r="L6413">
        <v>8</v>
      </c>
      <c r="M6413">
        <v>1</v>
      </c>
      <c r="N6413">
        <f t="shared" si="262"/>
        <v>0</v>
      </c>
      <c r="O6413">
        <f t="shared" si="261"/>
        <v>0</v>
      </c>
      <c r="P6413" t="s">
        <v>11528</v>
      </c>
    </row>
    <row r="6414" spans="2:16" x14ac:dyDescent="0.25">
      <c r="B6414" t="s">
        <v>6419</v>
      </c>
      <c r="C6414" s="119" t="s">
        <v>4</v>
      </c>
      <c r="D6414" t="s">
        <v>11542</v>
      </c>
      <c r="E6414" t="s">
        <v>11530</v>
      </c>
      <c r="F6414" t="s">
        <v>11540</v>
      </c>
      <c r="G6414" t="s">
        <v>61</v>
      </c>
      <c r="H6414" t="s">
        <v>18</v>
      </c>
      <c r="I6414" t="s">
        <v>11541</v>
      </c>
      <c r="J6414">
        <v>2017</v>
      </c>
      <c r="K6414">
        <v>389.6</v>
      </c>
      <c r="L6414">
        <v>6</v>
      </c>
      <c r="M6414">
        <v>1</v>
      </c>
      <c r="N6414">
        <f t="shared" si="262"/>
        <v>0</v>
      </c>
      <c r="O6414">
        <f t="shared" si="261"/>
        <v>0</v>
      </c>
      <c r="P6414" t="s">
        <v>11528</v>
      </c>
    </row>
    <row r="6415" spans="2:16" x14ac:dyDescent="0.25">
      <c r="B6415" t="s">
        <v>6420</v>
      </c>
      <c r="C6415" s="119" t="s">
        <v>4</v>
      </c>
      <c r="D6415" t="s">
        <v>11537</v>
      </c>
      <c r="E6415" t="s">
        <v>11530</v>
      </c>
      <c r="F6415" t="s">
        <v>11540</v>
      </c>
      <c r="G6415" t="s">
        <v>61</v>
      </c>
      <c r="H6415" t="s">
        <v>18</v>
      </c>
      <c r="I6415" t="s">
        <v>11533</v>
      </c>
      <c r="J6415">
        <v>2017</v>
      </c>
      <c r="K6415">
        <v>655.51</v>
      </c>
      <c r="L6415">
        <v>20</v>
      </c>
      <c r="M6415">
        <v>1</v>
      </c>
      <c r="N6415">
        <f t="shared" si="262"/>
        <v>0</v>
      </c>
      <c r="O6415">
        <f t="shared" si="261"/>
        <v>0</v>
      </c>
      <c r="P6415" t="s">
        <v>11528</v>
      </c>
    </row>
    <row r="6416" spans="2:16" x14ac:dyDescent="0.25">
      <c r="B6416" t="s">
        <v>6421</v>
      </c>
      <c r="C6416" s="119" t="s">
        <v>4</v>
      </c>
      <c r="D6416" t="s">
        <v>11537</v>
      </c>
      <c r="E6416" t="s">
        <v>11530</v>
      </c>
      <c r="F6416" t="s">
        <v>11540</v>
      </c>
      <c r="G6416" t="s">
        <v>61</v>
      </c>
      <c r="H6416" t="s">
        <v>18</v>
      </c>
      <c r="I6416" t="s">
        <v>11533</v>
      </c>
      <c r="J6416">
        <v>2017</v>
      </c>
      <c r="K6416">
        <v>1429.08</v>
      </c>
      <c r="M6416">
        <v>1</v>
      </c>
      <c r="N6416">
        <f t="shared" si="262"/>
        <v>0</v>
      </c>
      <c r="O6416">
        <f t="shared" si="261"/>
        <v>1</v>
      </c>
      <c r="P6416" t="s">
        <v>11528</v>
      </c>
    </row>
    <row r="6417" spans="2:16" x14ac:dyDescent="0.25">
      <c r="B6417" t="s">
        <v>6422</v>
      </c>
      <c r="C6417" s="119" t="s">
        <v>4</v>
      </c>
      <c r="D6417" t="s">
        <v>11537</v>
      </c>
      <c r="E6417" t="s">
        <v>11530</v>
      </c>
      <c r="F6417" t="s">
        <v>11540</v>
      </c>
      <c r="G6417" t="s">
        <v>61</v>
      </c>
      <c r="H6417" t="s">
        <v>18</v>
      </c>
      <c r="I6417" t="s">
        <v>11541</v>
      </c>
      <c r="J6417">
        <v>2017</v>
      </c>
      <c r="K6417">
        <v>0</v>
      </c>
      <c r="M6417">
        <v>1</v>
      </c>
      <c r="N6417">
        <f t="shared" si="262"/>
        <v>1</v>
      </c>
      <c r="O6417">
        <f t="shared" ref="O6417:O6418" si="263">IF(OR(L6417="",L6417&lt;=0),1,0)</f>
        <v>1</v>
      </c>
      <c r="P6417" t="s">
        <v>11528</v>
      </c>
    </row>
    <row r="6418" spans="2:16" x14ac:dyDescent="0.25">
      <c r="B6418" t="s">
        <v>6423</v>
      </c>
      <c r="C6418" s="119" t="s">
        <v>4</v>
      </c>
      <c r="D6418" t="s">
        <v>11550</v>
      </c>
      <c r="E6418" t="s">
        <v>11530</v>
      </c>
      <c r="F6418" t="s">
        <v>11540</v>
      </c>
      <c r="G6418" t="s">
        <v>61</v>
      </c>
      <c r="H6418" t="s">
        <v>18</v>
      </c>
      <c r="I6418" t="s">
        <v>11541</v>
      </c>
      <c r="J6418">
        <v>2017</v>
      </c>
      <c r="K6418">
        <v>0</v>
      </c>
      <c r="M6418">
        <v>1</v>
      </c>
      <c r="N6418">
        <f t="shared" si="262"/>
        <v>1</v>
      </c>
      <c r="O6418">
        <f t="shared" si="263"/>
        <v>1</v>
      </c>
      <c r="P6418" t="s">
        <v>11528</v>
      </c>
    </row>
    <row r="6419" spans="2:16" x14ac:dyDescent="0.25">
      <c r="B6419" t="s">
        <v>6424</v>
      </c>
      <c r="C6419" s="119" t="s">
        <v>60</v>
      </c>
      <c r="D6419" t="s">
        <v>11528</v>
      </c>
      <c r="E6419" t="s">
        <v>11528</v>
      </c>
      <c r="F6419" t="s">
        <v>11528</v>
      </c>
      <c r="G6419" t="s">
        <v>61</v>
      </c>
      <c r="H6419" t="s">
        <v>18</v>
      </c>
      <c r="I6419" t="s">
        <v>11528</v>
      </c>
      <c r="J6419">
        <v>2017</v>
      </c>
      <c r="K6419">
        <v>797.42</v>
      </c>
      <c r="L6419">
        <v>52</v>
      </c>
      <c r="M6419">
        <v>1</v>
      </c>
      <c r="N6419">
        <f t="shared" si="262"/>
        <v>0</v>
      </c>
      <c r="O6419">
        <f t="shared" ref="O6419:O6428" si="264">IF(OR(L6419="",L6419&lt;=0),1,0)</f>
        <v>0</v>
      </c>
      <c r="P6419" t="s">
        <v>12689</v>
      </c>
    </row>
    <row r="6420" spans="2:16" x14ac:dyDescent="0.25">
      <c r="B6420" t="s">
        <v>6425</v>
      </c>
      <c r="C6420" s="119" t="s">
        <v>60</v>
      </c>
      <c r="D6420" t="s">
        <v>11528</v>
      </c>
      <c r="E6420" t="s">
        <v>11528</v>
      </c>
      <c r="F6420" t="s">
        <v>11528</v>
      </c>
      <c r="G6420" t="s">
        <v>61</v>
      </c>
      <c r="H6420" t="s">
        <v>18</v>
      </c>
      <c r="I6420" t="s">
        <v>11528</v>
      </c>
      <c r="J6420">
        <v>2017</v>
      </c>
      <c r="K6420">
        <v>793.69</v>
      </c>
      <c r="L6420">
        <v>26</v>
      </c>
      <c r="M6420">
        <v>1</v>
      </c>
      <c r="N6420">
        <f t="shared" si="262"/>
        <v>0</v>
      </c>
      <c r="O6420">
        <f t="shared" si="264"/>
        <v>0</v>
      </c>
      <c r="P6420" t="s">
        <v>12689</v>
      </c>
    </row>
    <row r="6421" spans="2:16" x14ac:dyDescent="0.25">
      <c r="B6421" t="s">
        <v>6426</v>
      </c>
      <c r="C6421" s="119" t="s">
        <v>60</v>
      </c>
      <c r="D6421" t="s">
        <v>11528</v>
      </c>
      <c r="E6421" t="s">
        <v>11528</v>
      </c>
      <c r="F6421" t="s">
        <v>11528</v>
      </c>
      <c r="G6421" t="s">
        <v>61</v>
      </c>
      <c r="H6421" t="s">
        <v>18</v>
      </c>
      <c r="I6421" t="s">
        <v>11528</v>
      </c>
      <c r="J6421">
        <v>2017</v>
      </c>
      <c r="K6421">
        <v>794.27</v>
      </c>
      <c r="L6421">
        <v>30</v>
      </c>
      <c r="M6421">
        <v>1</v>
      </c>
      <c r="N6421">
        <f t="shared" si="262"/>
        <v>0</v>
      </c>
      <c r="O6421">
        <f t="shared" si="264"/>
        <v>0</v>
      </c>
      <c r="P6421" t="s">
        <v>12689</v>
      </c>
    </row>
    <row r="6422" spans="2:16" x14ac:dyDescent="0.25">
      <c r="B6422" t="s">
        <v>6427</v>
      </c>
      <c r="C6422" s="119" t="s">
        <v>60</v>
      </c>
      <c r="D6422" t="s">
        <v>11528</v>
      </c>
      <c r="E6422" t="s">
        <v>11528</v>
      </c>
      <c r="F6422" t="s">
        <v>11528</v>
      </c>
      <c r="G6422" t="s">
        <v>61</v>
      </c>
      <c r="H6422" t="s">
        <v>18</v>
      </c>
      <c r="I6422" t="s">
        <v>11528</v>
      </c>
      <c r="J6422">
        <v>2017</v>
      </c>
      <c r="K6422">
        <v>794.13</v>
      </c>
      <c r="L6422">
        <v>29</v>
      </c>
      <c r="M6422">
        <v>1</v>
      </c>
      <c r="N6422">
        <f t="shared" si="262"/>
        <v>0</v>
      </c>
      <c r="O6422">
        <f t="shared" si="264"/>
        <v>0</v>
      </c>
      <c r="P6422" t="s">
        <v>12689</v>
      </c>
    </row>
    <row r="6423" spans="2:16" x14ac:dyDescent="0.25">
      <c r="B6423" t="s">
        <v>6428</v>
      </c>
      <c r="C6423" s="119" t="s">
        <v>60</v>
      </c>
      <c r="D6423" t="s">
        <v>11528</v>
      </c>
      <c r="E6423" t="s">
        <v>11528</v>
      </c>
      <c r="F6423" t="s">
        <v>11528</v>
      </c>
      <c r="G6423" t="s">
        <v>61</v>
      </c>
      <c r="H6423" t="s">
        <v>18</v>
      </c>
      <c r="I6423" t="s">
        <v>11528</v>
      </c>
      <c r="J6423">
        <v>2017</v>
      </c>
      <c r="K6423">
        <v>793.71</v>
      </c>
      <c r="L6423">
        <v>26</v>
      </c>
      <c r="M6423">
        <v>1</v>
      </c>
      <c r="N6423">
        <f t="shared" si="262"/>
        <v>0</v>
      </c>
      <c r="O6423">
        <f t="shared" si="264"/>
        <v>0</v>
      </c>
      <c r="P6423" t="s">
        <v>12689</v>
      </c>
    </row>
    <row r="6424" spans="2:16" x14ac:dyDescent="0.25">
      <c r="B6424" t="s">
        <v>6429</v>
      </c>
      <c r="C6424" s="119" t="s">
        <v>60</v>
      </c>
      <c r="D6424" t="s">
        <v>11528</v>
      </c>
      <c r="E6424" t="s">
        <v>11528</v>
      </c>
      <c r="F6424" t="s">
        <v>11528</v>
      </c>
      <c r="G6424" t="s">
        <v>61</v>
      </c>
      <c r="H6424" t="s">
        <v>18</v>
      </c>
      <c r="I6424" t="s">
        <v>11528</v>
      </c>
      <c r="J6424">
        <v>2017</v>
      </c>
      <c r="K6424">
        <v>766.22</v>
      </c>
      <c r="L6424">
        <v>37</v>
      </c>
      <c r="M6424">
        <v>1</v>
      </c>
      <c r="N6424">
        <f t="shared" si="262"/>
        <v>0</v>
      </c>
      <c r="O6424">
        <f t="shared" si="264"/>
        <v>0</v>
      </c>
      <c r="P6424" t="s">
        <v>12689</v>
      </c>
    </row>
    <row r="6425" spans="2:16" x14ac:dyDescent="0.25">
      <c r="B6425" t="s">
        <v>6430</v>
      </c>
      <c r="C6425" s="119" t="s">
        <v>60</v>
      </c>
      <c r="D6425" t="s">
        <v>11528</v>
      </c>
      <c r="E6425" t="s">
        <v>11528</v>
      </c>
      <c r="F6425" t="s">
        <v>11528</v>
      </c>
      <c r="G6425" t="s">
        <v>61</v>
      </c>
      <c r="H6425" t="s">
        <v>18</v>
      </c>
      <c r="I6425" t="s">
        <v>11528</v>
      </c>
      <c r="J6425">
        <v>2017</v>
      </c>
      <c r="K6425">
        <v>765.8</v>
      </c>
      <c r="L6425">
        <v>34</v>
      </c>
      <c r="M6425">
        <v>1</v>
      </c>
      <c r="N6425">
        <f t="shared" si="262"/>
        <v>0</v>
      </c>
      <c r="O6425">
        <f t="shared" si="264"/>
        <v>0</v>
      </c>
      <c r="P6425" t="s">
        <v>12689</v>
      </c>
    </row>
    <row r="6426" spans="2:16" x14ac:dyDescent="0.25">
      <c r="B6426" t="s">
        <v>6431</v>
      </c>
      <c r="C6426" s="119" t="s">
        <v>60</v>
      </c>
      <c r="D6426" t="s">
        <v>11528</v>
      </c>
      <c r="E6426" t="s">
        <v>11528</v>
      </c>
      <c r="F6426" t="s">
        <v>11528</v>
      </c>
      <c r="G6426" t="s">
        <v>61</v>
      </c>
      <c r="H6426" t="s">
        <v>18</v>
      </c>
      <c r="I6426" t="s">
        <v>11528</v>
      </c>
      <c r="J6426">
        <v>2017</v>
      </c>
      <c r="K6426">
        <v>1795.22</v>
      </c>
      <c r="L6426">
        <v>30</v>
      </c>
      <c r="M6426">
        <v>1</v>
      </c>
      <c r="N6426">
        <f t="shared" si="262"/>
        <v>0</v>
      </c>
      <c r="O6426">
        <f t="shared" si="264"/>
        <v>0</v>
      </c>
      <c r="P6426" t="s">
        <v>12689</v>
      </c>
    </row>
    <row r="6427" spans="2:16" x14ac:dyDescent="0.25">
      <c r="B6427" t="s">
        <v>6432</v>
      </c>
      <c r="C6427" s="119" t="s">
        <v>60</v>
      </c>
      <c r="D6427" t="s">
        <v>11528</v>
      </c>
      <c r="E6427" t="s">
        <v>11528</v>
      </c>
      <c r="F6427" t="s">
        <v>11528</v>
      </c>
      <c r="G6427" t="s">
        <v>61</v>
      </c>
      <c r="H6427" t="s">
        <v>18</v>
      </c>
      <c r="I6427" t="s">
        <v>11528</v>
      </c>
      <c r="J6427">
        <v>2017</v>
      </c>
      <c r="K6427">
        <v>794.93</v>
      </c>
      <c r="L6427">
        <v>35</v>
      </c>
      <c r="M6427">
        <v>1</v>
      </c>
      <c r="N6427">
        <f t="shared" si="262"/>
        <v>0</v>
      </c>
      <c r="O6427">
        <f t="shared" si="264"/>
        <v>0</v>
      </c>
      <c r="P6427" t="s">
        <v>12689</v>
      </c>
    </row>
    <row r="6428" spans="2:16" x14ac:dyDescent="0.25">
      <c r="B6428" t="s">
        <v>6433</v>
      </c>
      <c r="C6428" s="119" t="s">
        <v>60</v>
      </c>
      <c r="D6428" t="s">
        <v>11528</v>
      </c>
      <c r="E6428" t="s">
        <v>11528</v>
      </c>
      <c r="F6428" t="s">
        <v>11528</v>
      </c>
      <c r="G6428" t="s">
        <v>61</v>
      </c>
      <c r="H6428" t="s">
        <v>18</v>
      </c>
      <c r="I6428" t="s">
        <v>11528</v>
      </c>
      <c r="J6428">
        <v>2017</v>
      </c>
      <c r="K6428">
        <v>794.22</v>
      </c>
      <c r="L6428">
        <v>30</v>
      </c>
      <c r="M6428">
        <v>1</v>
      </c>
      <c r="N6428">
        <f t="shared" si="262"/>
        <v>0</v>
      </c>
      <c r="O6428">
        <f t="shared" si="264"/>
        <v>0</v>
      </c>
      <c r="P6428" t="s">
        <v>12689</v>
      </c>
    </row>
    <row r="6429" spans="2:16" x14ac:dyDescent="0.25">
      <c r="B6429" t="s">
        <v>6434</v>
      </c>
      <c r="C6429" s="119" t="s">
        <v>60</v>
      </c>
      <c r="D6429" t="s">
        <v>11528</v>
      </c>
      <c r="E6429" t="s">
        <v>11528</v>
      </c>
      <c r="F6429" t="s">
        <v>11528</v>
      </c>
      <c r="G6429" t="s">
        <v>61</v>
      </c>
      <c r="H6429" t="s">
        <v>18</v>
      </c>
      <c r="I6429" t="s">
        <v>11528</v>
      </c>
      <c r="J6429">
        <v>2017</v>
      </c>
      <c r="K6429">
        <v>764.89</v>
      </c>
      <c r="L6429">
        <v>56</v>
      </c>
      <c r="M6429">
        <v>1</v>
      </c>
      <c r="N6429">
        <f t="shared" si="262"/>
        <v>0</v>
      </c>
      <c r="O6429">
        <f t="shared" ref="O6429" si="265">IF(OR(L6429="",L6429&lt;=0),1,0)</f>
        <v>0</v>
      </c>
      <c r="P6429" t="s">
        <v>12689</v>
      </c>
    </row>
    <row r="6430" spans="2:16" x14ac:dyDescent="0.25">
      <c r="B6430" t="s">
        <v>6435</v>
      </c>
      <c r="C6430" s="119" t="s">
        <v>60</v>
      </c>
      <c r="D6430" t="s">
        <v>11528</v>
      </c>
      <c r="E6430" t="s">
        <v>11528</v>
      </c>
      <c r="F6430" t="s">
        <v>11528</v>
      </c>
      <c r="G6430" t="s">
        <v>61</v>
      </c>
      <c r="H6430" t="s">
        <v>18</v>
      </c>
      <c r="I6430" t="s">
        <v>11528</v>
      </c>
      <c r="J6430">
        <v>2017</v>
      </c>
      <c r="K6430">
        <v>614.63</v>
      </c>
      <c r="L6430">
        <v>28</v>
      </c>
      <c r="M6430">
        <v>1</v>
      </c>
      <c r="N6430">
        <f t="shared" si="262"/>
        <v>0</v>
      </c>
      <c r="O6430">
        <f t="shared" ref="O6430:O6433" si="266">IF(OR(L6430="",L6430&lt;=0),1,0)</f>
        <v>0</v>
      </c>
      <c r="P6430" t="s">
        <v>12689</v>
      </c>
    </row>
    <row r="6431" spans="2:16" x14ac:dyDescent="0.25">
      <c r="B6431" t="s">
        <v>6436</v>
      </c>
      <c r="C6431" s="119" t="s">
        <v>60</v>
      </c>
      <c r="D6431" t="s">
        <v>11528</v>
      </c>
      <c r="E6431" t="s">
        <v>11528</v>
      </c>
      <c r="F6431" t="s">
        <v>11528</v>
      </c>
      <c r="G6431" t="s">
        <v>61</v>
      </c>
      <c r="H6431" t="s">
        <v>18</v>
      </c>
      <c r="I6431" t="s">
        <v>11528</v>
      </c>
      <c r="J6431">
        <v>2017</v>
      </c>
      <c r="K6431">
        <v>612.64</v>
      </c>
      <c r="L6431">
        <v>40</v>
      </c>
      <c r="M6431">
        <v>1</v>
      </c>
      <c r="N6431">
        <f t="shared" si="262"/>
        <v>0</v>
      </c>
      <c r="O6431">
        <f t="shared" si="266"/>
        <v>0</v>
      </c>
      <c r="P6431" t="s">
        <v>12689</v>
      </c>
    </row>
    <row r="6432" spans="2:16" x14ac:dyDescent="0.25">
      <c r="B6432" t="s">
        <v>6437</v>
      </c>
      <c r="C6432" s="119" t="s">
        <v>60</v>
      </c>
      <c r="D6432" t="s">
        <v>11528</v>
      </c>
      <c r="E6432" t="s">
        <v>11528</v>
      </c>
      <c r="F6432" t="s">
        <v>11528</v>
      </c>
      <c r="G6432" t="s">
        <v>61</v>
      </c>
      <c r="H6432" t="s">
        <v>18</v>
      </c>
      <c r="I6432" t="s">
        <v>11528</v>
      </c>
      <c r="J6432">
        <v>2017</v>
      </c>
      <c r="K6432">
        <v>612.78</v>
      </c>
      <c r="L6432">
        <v>41</v>
      </c>
      <c r="M6432">
        <v>1</v>
      </c>
      <c r="N6432">
        <f t="shared" si="262"/>
        <v>0</v>
      </c>
      <c r="O6432">
        <f t="shared" si="266"/>
        <v>0</v>
      </c>
      <c r="P6432" t="s">
        <v>12689</v>
      </c>
    </row>
    <row r="6433" spans="2:16" x14ac:dyDescent="0.25">
      <c r="B6433" t="s">
        <v>6438</v>
      </c>
      <c r="C6433" s="119" t="s">
        <v>60</v>
      </c>
      <c r="D6433" t="s">
        <v>11528</v>
      </c>
      <c r="E6433" t="s">
        <v>11528</v>
      </c>
      <c r="F6433" t="s">
        <v>11528</v>
      </c>
      <c r="G6433" t="s">
        <v>61</v>
      </c>
      <c r="H6433" t="s">
        <v>18</v>
      </c>
      <c r="I6433" t="s">
        <v>11528</v>
      </c>
      <c r="J6433">
        <v>2017</v>
      </c>
      <c r="K6433">
        <v>611.51</v>
      </c>
      <c r="L6433">
        <v>32</v>
      </c>
      <c r="M6433">
        <v>1</v>
      </c>
      <c r="N6433">
        <f t="shared" si="262"/>
        <v>0</v>
      </c>
      <c r="O6433">
        <f t="shared" si="266"/>
        <v>0</v>
      </c>
      <c r="P6433" t="s">
        <v>12689</v>
      </c>
    </row>
    <row r="6434" spans="2:16" x14ac:dyDescent="0.25">
      <c r="B6434" t="s">
        <v>6439</v>
      </c>
      <c r="C6434" s="119" t="s">
        <v>60</v>
      </c>
      <c r="D6434" t="s">
        <v>11528</v>
      </c>
      <c r="E6434" t="s">
        <v>11528</v>
      </c>
      <c r="F6434" t="s">
        <v>11528</v>
      </c>
      <c r="G6434" t="s">
        <v>61</v>
      </c>
      <c r="H6434" t="s">
        <v>18</v>
      </c>
      <c r="I6434" t="s">
        <v>11528</v>
      </c>
      <c r="J6434">
        <v>2017</v>
      </c>
      <c r="K6434">
        <v>611.92999999999995</v>
      </c>
      <c r="L6434">
        <v>35</v>
      </c>
      <c r="M6434">
        <v>1</v>
      </c>
      <c r="N6434">
        <f t="shared" si="262"/>
        <v>0</v>
      </c>
      <c r="O6434">
        <f t="shared" ref="O6434:O6439" si="267">IF(OR(L6434="",L6434&lt;=0),1,0)</f>
        <v>0</v>
      </c>
      <c r="P6434" t="s">
        <v>12689</v>
      </c>
    </row>
    <row r="6435" spans="2:16" x14ac:dyDescent="0.25">
      <c r="B6435" t="s">
        <v>6440</v>
      </c>
      <c r="C6435" s="119" t="s">
        <v>60</v>
      </c>
      <c r="D6435" t="s">
        <v>11528</v>
      </c>
      <c r="E6435" t="s">
        <v>11528</v>
      </c>
      <c r="F6435" t="s">
        <v>11528</v>
      </c>
      <c r="G6435" t="s">
        <v>61</v>
      </c>
      <c r="H6435" t="s">
        <v>18</v>
      </c>
      <c r="I6435" t="s">
        <v>11528</v>
      </c>
      <c r="J6435">
        <v>2017</v>
      </c>
      <c r="K6435">
        <v>612.19000000000005</v>
      </c>
      <c r="L6435">
        <v>37</v>
      </c>
      <c r="M6435">
        <v>1</v>
      </c>
      <c r="N6435">
        <f t="shared" si="262"/>
        <v>0</v>
      </c>
      <c r="O6435">
        <f t="shared" si="267"/>
        <v>0</v>
      </c>
      <c r="P6435" t="s">
        <v>12689</v>
      </c>
    </row>
    <row r="6436" spans="2:16" x14ac:dyDescent="0.25">
      <c r="B6436" t="s">
        <v>6441</v>
      </c>
      <c r="C6436" s="119" t="s">
        <v>60</v>
      </c>
      <c r="D6436" t="s">
        <v>11528</v>
      </c>
      <c r="E6436" t="s">
        <v>11528</v>
      </c>
      <c r="F6436" t="s">
        <v>11528</v>
      </c>
      <c r="G6436" t="s">
        <v>61</v>
      </c>
      <c r="H6436" t="s">
        <v>18</v>
      </c>
      <c r="I6436" t="s">
        <v>11528</v>
      </c>
      <c r="J6436">
        <v>2017</v>
      </c>
      <c r="K6436">
        <v>615.17999999999995</v>
      </c>
      <c r="L6436">
        <v>32</v>
      </c>
      <c r="M6436">
        <v>1</v>
      </c>
      <c r="N6436">
        <f t="shared" si="262"/>
        <v>0</v>
      </c>
      <c r="O6436">
        <f t="shared" si="267"/>
        <v>0</v>
      </c>
      <c r="P6436" t="s">
        <v>12689</v>
      </c>
    </row>
    <row r="6437" spans="2:16" x14ac:dyDescent="0.25">
      <c r="B6437" t="s">
        <v>6442</v>
      </c>
      <c r="C6437" s="119" t="s">
        <v>60</v>
      </c>
      <c r="D6437" t="s">
        <v>11528</v>
      </c>
      <c r="E6437" t="s">
        <v>11528</v>
      </c>
      <c r="F6437" t="s">
        <v>11528</v>
      </c>
      <c r="G6437" t="s">
        <v>61</v>
      </c>
      <c r="H6437" t="s">
        <v>18</v>
      </c>
      <c r="I6437" t="s">
        <v>11528</v>
      </c>
      <c r="J6437">
        <v>2017</v>
      </c>
      <c r="K6437">
        <v>731.11</v>
      </c>
      <c r="L6437">
        <v>22</v>
      </c>
      <c r="M6437">
        <v>1</v>
      </c>
      <c r="N6437">
        <f t="shared" si="262"/>
        <v>0</v>
      </c>
      <c r="O6437">
        <f t="shared" si="267"/>
        <v>0</v>
      </c>
      <c r="P6437" t="s">
        <v>12689</v>
      </c>
    </row>
    <row r="6438" spans="2:16" x14ac:dyDescent="0.25">
      <c r="B6438" t="s">
        <v>6443</v>
      </c>
      <c r="C6438" s="119" t="s">
        <v>60</v>
      </c>
      <c r="D6438" t="s">
        <v>11528</v>
      </c>
      <c r="E6438" t="s">
        <v>11528</v>
      </c>
      <c r="F6438" t="s">
        <v>11528</v>
      </c>
      <c r="G6438" t="s">
        <v>61</v>
      </c>
      <c r="H6438" t="s">
        <v>18</v>
      </c>
      <c r="I6438" t="s">
        <v>11528</v>
      </c>
      <c r="J6438">
        <v>2017</v>
      </c>
      <c r="K6438">
        <v>793.8</v>
      </c>
      <c r="L6438">
        <v>27</v>
      </c>
      <c r="M6438">
        <v>1</v>
      </c>
      <c r="N6438">
        <f t="shared" si="262"/>
        <v>0</v>
      </c>
      <c r="O6438">
        <f t="shared" si="267"/>
        <v>0</v>
      </c>
      <c r="P6438" t="s">
        <v>12689</v>
      </c>
    </row>
    <row r="6439" spans="2:16" x14ac:dyDescent="0.25">
      <c r="B6439" t="s">
        <v>6444</v>
      </c>
      <c r="C6439" s="119" t="s">
        <v>60</v>
      </c>
      <c r="D6439" t="s">
        <v>11528</v>
      </c>
      <c r="E6439" t="s">
        <v>11528</v>
      </c>
      <c r="F6439" t="s">
        <v>11528</v>
      </c>
      <c r="G6439" t="s">
        <v>61</v>
      </c>
      <c r="H6439" t="s">
        <v>18</v>
      </c>
      <c r="I6439" t="s">
        <v>11528</v>
      </c>
      <c r="J6439">
        <v>2017</v>
      </c>
      <c r="K6439">
        <v>796.2</v>
      </c>
      <c r="L6439">
        <v>44</v>
      </c>
      <c r="M6439">
        <v>1</v>
      </c>
      <c r="N6439">
        <f t="shared" si="262"/>
        <v>0</v>
      </c>
      <c r="O6439">
        <f t="shared" si="267"/>
        <v>0</v>
      </c>
      <c r="P6439" t="s">
        <v>12689</v>
      </c>
    </row>
    <row r="6440" spans="2:16" x14ac:dyDescent="0.25">
      <c r="B6440" t="s">
        <v>6445</v>
      </c>
      <c r="C6440" s="119" t="s">
        <v>60</v>
      </c>
      <c r="D6440" t="s">
        <v>11528</v>
      </c>
      <c r="E6440" t="s">
        <v>11528</v>
      </c>
      <c r="F6440" t="s">
        <v>11528</v>
      </c>
      <c r="G6440" t="s">
        <v>61</v>
      </c>
      <c r="H6440" t="s">
        <v>18</v>
      </c>
      <c r="I6440" t="s">
        <v>11528</v>
      </c>
      <c r="J6440">
        <v>2017</v>
      </c>
      <c r="K6440">
        <v>611.38</v>
      </c>
      <c r="L6440">
        <v>31</v>
      </c>
      <c r="M6440">
        <v>1</v>
      </c>
      <c r="N6440">
        <f t="shared" si="262"/>
        <v>0</v>
      </c>
      <c r="O6440">
        <f t="shared" ref="O6440:O6443" si="268">IF(OR(L6440="",L6440&lt;=0),1,0)</f>
        <v>0</v>
      </c>
      <c r="P6440" t="s">
        <v>12689</v>
      </c>
    </row>
    <row r="6441" spans="2:16" x14ac:dyDescent="0.25">
      <c r="B6441" t="s">
        <v>6446</v>
      </c>
      <c r="C6441" s="119" t="s">
        <v>60</v>
      </c>
      <c r="D6441" t="s">
        <v>11528</v>
      </c>
      <c r="E6441" t="s">
        <v>11528</v>
      </c>
      <c r="F6441" t="s">
        <v>11528</v>
      </c>
      <c r="G6441" t="s">
        <v>61</v>
      </c>
      <c r="H6441" t="s">
        <v>18</v>
      </c>
      <c r="I6441" t="s">
        <v>11528</v>
      </c>
      <c r="J6441">
        <v>2017</v>
      </c>
      <c r="K6441">
        <v>611.51</v>
      </c>
      <c r="L6441">
        <v>32</v>
      </c>
      <c r="M6441">
        <v>1</v>
      </c>
      <c r="N6441">
        <f t="shared" si="262"/>
        <v>0</v>
      </c>
      <c r="O6441">
        <f t="shared" si="268"/>
        <v>0</v>
      </c>
      <c r="P6441" t="s">
        <v>12689</v>
      </c>
    </row>
    <row r="6442" spans="2:16" x14ac:dyDescent="0.25">
      <c r="B6442" t="s">
        <v>6447</v>
      </c>
      <c r="C6442" s="119" t="s">
        <v>60</v>
      </c>
      <c r="D6442" t="s">
        <v>11528</v>
      </c>
      <c r="E6442" t="s">
        <v>11528</v>
      </c>
      <c r="F6442" t="s">
        <v>11528</v>
      </c>
      <c r="G6442" t="s">
        <v>61</v>
      </c>
      <c r="H6442" t="s">
        <v>18</v>
      </c>
      <c r="I6442" t="s">
        <v>11528</v>
      </c>
      <c r="J6442">
        <v>2017</v>
      </c>
      <c r="K6442">
        <v>611.22</v>
      </c>
      <c r="L6442">
        <v>30</v>
      </c>
      <c r="M6442">
        <v>1</v>
      </c>
      <c r="N6442">
        <f t="shared" si="262"/>
        <v>0</v>
      </c>
      <c r="O6442">
        <f t="shared" si="268"/>
        <v>0</v>
      </c>
      <c r="P6442" t="s">
        <v>12689</v>
      </c>
    </row>
    <row r="6443" spans="2:16" x14ac:dyDescent="0.25">
      <c r="B6443" t="s">
        <v>6448</v>
      </c>
      <c r="C6443" s="119" t="s">
        <v>60</v>
      </c>
      <c r="D6443" t="s">
        <v>11528</v>
      </c>
      <c r="E6443" t="s">
        <v>11528</v>
      </c>
      <c r="F6443" t="s">
        <v>11528</v>
      </c>
      <c r="G6443" t="s">
        <v>61</v>
      </c>
      <c r="H6443" t="s">
        <v>18</v>
      </c>
      <c r="I6443" t="s">
        <v>11528</v>
      </c>
      <c r="J6443">
        <v>2017</v>
      </c>
      <c r="K6443">
        <v>615.04999999999995</v>
      </c>
      <c r="L6443">
        <v>31</v>
      </c>
      <c r="M6443">
        <v>1</v>
      </c>
      <c r="N6443">
        <f t="shared" si="262"/>
        <v>0</v>
      </c>
      <c r="O6443">
        <f t="shared" si="268"/>
        <v>0</v>
      </c>
      <c r="P6443" t="s">
        <v>12689</v>
      </c>
    </row>
    <row r="6444" spans="2:16" x14ac:dyDescent="0.25">
      <c r="B6444" t="s">
        <v>6449</v>
      </c>
      <c r="C6444" s="119" t="s">
        <v>60</v>
      </c>
      <c r="D6444" t="s">
        <v>11528</v>
      </c>
      <c r="E6444" t="s">
        <v>11528</v>
      </c>
      <c r="F6444" t="s">
        <v>11528</v>
      </c>
      <c r="G6444" t="s">
        <v>61</v>
      </c>
      <c r="H6444" t="s">
        <v>18</v>
      </c>
      <c r="I6444" t="s">
        <v>11528</v>
      </c>
      <c r="J6444">
        <v>2017</v>
      </c>
      <c r="K6444">
        <v>611.37</v>
      </c>
      <c r="L6444">
        <v>31</v>
      </c>
      <c r="M6444">
        <v>1</v>
      </c>
      <c r="N6444">
        <f t="shared" si="262"/>
        <v>0</v>
      </c>
      <c r="O6444">
        <f t="shared" ref="O6444:O6448" si="269">IF(OR(L6444="",L6444&lt;=0),1,0)</f>
        <v>0</v>
      </c>
      <c r="P6444" t="s">
        <v>12689</v>
      </c>
    </row>
    <row r="6445" spans="2:16" x14ac:dyDescent="0.25">
      <c r="B6445" t="s">
        <v>6450</v>
      </c>
      <c r="C6445" s="119" t="s">
        <v>60</v>
      </c>
      <c r="D6445" t="s">
        <v>11528</v>
      </c>
      <c r="E6445" t="s">
        <v>11528</v>
      </c>
      <c r="F6445" t="s">
        <v>11528</v>
      </c>
      <c r="G6445" t="s">
        <v>61</v>
      </c>
      <c r="H6445" t="s">
        <v>18</v>
      </c>
      <c r="I6445" t="s">
        <v>11528</v>
      </c>
      <c r="J6445">
        <v>2017</v>
      </c>
      <c r="K6445">
        <v>615.47</v>
      </c>
      <c r="L6445">
        <v>34</v>
      </c>
      <c r="M6445">
        <v>1</v>
      </c>
      <c r="N6445">
        <f t="shared" si="262"/>
        <v>0</v>
      </c>
      <c r="O6445">
        <f t="shared" si="269"/>
        <v>0</v>
      </c>
      <c r="P6445" t="s">
        <v>12689</v>
      </c>
    </row>
    <row r="6446" spans="2:16" x14ac:dyDescent="0.25">
      <c r="B6446" t="s">
        <v>6451</v>
      </c>
      <c r="C6446" s="119" t="s">
        <v>60</v>
      </c>
      <c r="D6446" t="s">
        <v>11528</v>
      </c>
      <c r="E6446" t="s">
        <v>11528</v>
      </c>
      <c r="F6446" t="s">
        <v>11528</v>
      </c>
      <c r="G6446" t="s">
        <v>61</v>
      </c>
      <c r="H6446" t="s">
        <v>18</v>
      </c>
      <c r="I6446" t="s">
        <v>11528</v>
      </c>
      <c r="J6446">
        <v>2017</v>
      </c>
      <c r="K6446">
        <v>611.38</v>
      </c>
      <c r="L6446">
        <v>31</v>
      </c>
      <c r="M6446">
        <v>1</v>
      </c>
      <c r="N6446">
        <f t="shared" si="262"/>
        <v>0</v>
      </c>
      <c r="O6446">
        <f t="shared" si="269"/>
        <v>0</v>
      </c>
      <c r="P6446" t="s">
        <v>12690</v>
      </c>
    </row>
    <row r="6447" spans="2:16" x14ac:dyDescent="0.25">
      <c r="B6447" t="s">
        <v>6452</v>
      </c>
      <c r="C6447" s="119" t="s">
        <v>60</v>
      </c>
      <c r="D6447" t="s">
        <v>11528</v>
      </c>
      <c r="E6447" t="s">
        <v>11528</v>
      </c>
      <c r="F6447" t="s">
        <v>11528</v>
      </c>
      <c r="G6447" t="s">
        <v>61</v>
      </c>
      <c r="H6447" t="s">
        <v>18</v>
      </c>
      <c r="I6447" t="s">
        <v>11528</v>
      </c>
      <c r="J6447">
        <v>2017</v>
      </c>
      <c r="K6447">
        <v>610.79999999999995</v>
      </c>
      <c r="L6447">
        <v>27</v>
      </c>
      <c r="M6447">
        <v>1</v>
      </c>
      <c r="N6447">
        <f t="shared" si="262"/>
        <v>0</v>
      </c>
      <c r="O6447">
        <f t="shared" si="269"/>
        <v>0</v>
      </c>
      <c r="P6447" t="s">
        <v>12689</v>
      </c>
    </row>
    <row r="6448" spans="2:16" x14ac:dyDescent="0.25">
      <c r="B6448" t="s">
        <v>6453</v>
      </c>
      <c r="C6448" s="119" t="s">
        <v>60</v>
      </c>
      <c r="D6448" t="s">
        <v>11528</v>
      </c>
      <c r="E6448" t="s">
        <v>11528</v>
      </c>
      <c r="F6448" t="s">
        <v>11528</v>
      </c>
      <c r="G6448" t="s">
        <v>61</v>
      </c>
      <c r="H6448" t="s">
        <v>18</v>
      </c>
      <c r="I6448" t="s">
        <v>11528</v>
      </c>
      <c r="J6448">
        <v>2017</v>
      </c>
      <c r="K6448">
        <v>611.08000000000004</v>
      </c>
      <c r="L6448">
        <v>29</v>
      </c>
      <c r="M6448">
        <v>1</v>
      </c>
      <c r="N6448">
        <f t="shared" si="262"/>
        <v>0</v>
      </c>
      <c r="O6448">
        <f t="shared" si="269"/>
        <v>0</v>
      </c>
      <c r="P6448" t="s">
        <v>12689</v>
      </c>
    </row>
    <row r="6449" spans="2:16" x14ac:dyDescent="0.25">
      <c r="B6449" t="s">
        <v>6454</v>
      </c>
      <c r="C6449" s="119" t="s">
        <v>60</v>
      </c>
      <c r="D6449" t="s">
        <v>11544</v>
      </c>
      <c r="E6449" t="s">
        <v>11530</v>
      </c>
      <c r="F6449" t="s">
        <v>11540</v>
      </c>
      <c r="G6449" t="s">
        <v>64</v>
      </c>
      <c r="H6449" t="s">
        <v>18</v>
      </c>
      <c r="I6449" t="s">
        <v>3</v>
      </c>
      <c r="J6449">
        <v>2017</v>
      </c>
      <c r="K6449">
        <v>1156</v>
      </c>
      <c r="L6449">
        <v>4</v>
      </c>
      <c r="M6449">
        <v>1</v>
      </c>
      <c r="N6449">
        <f t="shared" si="262"/>
        <v>0</v>
      </c>
      <c r="O6449">
        <f t="shared" ref="O6449:O6512" si="270">IF(OR(L6449="",L6449&lt;=0),1,0)</f>
        <v>0</v>
      </c>
      <c r="P6449" t="s">
        <v>12693</v>
      </c>
    </row>
    <row r="6450" spans="2:16" x14ac:dyDescent="0.25">
      <c r="B6450" t="s">
        <v>6455</v>
      </c>
      <c r="C6450" s="119" t="s">
        <v>60</v>
      </c>
      <c r="D6450" t="s">
        <v>11544</v>
      </c>
      <c r="E6450" t="s">
        <v>11530</v>
      </c>
      <c r="F6450" t="s">
        <v>11540</v>
      </c>
      <c r="G6450" t="s">
        <v>64</v>
      </c>
      <c r="H6450" t="s">
        <v>18</v>
      </c>
      <c r="I6450" t="s">
        <v>3</v>
      </c>
      <c r="J6450">
        <v>2017</v>
      </c>
      <c r="K6450">
        <v>1940.28</v>
      </c>
      <c r="L6450">
        <v>42</v>
      </c>
      <c r="M6450">
        <v>1</v>
      </c>
      <c r="N6450">
        <f t="shared" si="262"/>
        <v>0</v>
      </c>
      <c r="O6450">
        <f t="shared" si="270"/>
        <v>0</v>
      </c>
      <c r="P6450" t="s">
        <v>12693</v>
      </c>
    </row>
    <row r="6451" spans="2:16" x14ac:dyDescent="0.25">
      <c r="B6451" t="s">
        <v>6456</v>
      </c>
      <c r="C6451" s="119" t="s">
        <v>60</v>
      </c>
      <c r="D6451" t="s">
        <v>11544</v>
      </c>
      <c r="E6451" t="s">
        <v>11530</v>
      </c>
      <c r="F6451" t="s">
        <v>11540</v>
      </c>
      <c r="G6451" t="s">
        <v>64</v>
      </c>
      <c r="H6451" t="s">
        <v>18</v>
      </c>
      <c r="I6451" t="s">
        <v>3</v>
      </c>
      <c r="J6451">
        <v>2017</v>
      </c>
      <c r="K6451">
        <v>2800.77</v>
      </c>
      <c r="L6451">
        <v>166</v>
      </c>
      <c r="M6451">
        <v>1</v>
      </c>
      <c r="N6451">
        <f t="shared" si="262"/>
        <v>0</v>
      </c>
      <c r="O6451">
        <f t="shared" si="270"/>
        <v>0</v>
      </c>
      <c r="P6451" t="s">
        <v>12693</v>
      </c>
    </row>
    <row r="6452" spans="2:16" x14ac:dyDescent="0.25">
      <c r="B6452" t="s">
        <v>6457</v>
      </c>
      <c r="C6452" s="119" t="s">
        <v>60</v>
      </c>
      <c r="D6452" t="s">
        <v>11544</v>
      </c>
      <c r="E6452" t="s">
        <v>11530</v>
      </c>
      <c r="F6452" t="s">
        <v>11540</v>
      </c>
      <c r="G6452" t="s">
        <v>64</v>
      </c>
      <c r="H6452" t="s">
        <v>18</v>
      </c>
      <c r="I6452" t="s">
        <v>3</v>
      </c>
      <c r="J6452">
        <v>2017</v>
      </c>
      <c r="K6452">
        <v>4660.8999999999996</v>
      </c>
      <c r="L6452">
        <v>15</v>
      </c>
      <c r="M6452">
        <v>1</v>
      </c>
      <c r="N6452">
        <f t="shared" si="262"/>
        <v>0</v>
      </c>
      <c r="O6452">
        <f t="shared" si="270"/>
        <v>0</v>
      </c>
      <c r="P6452" t="s">
        <v>12693</v>
      </c>
    </row>
    <row r="6453" spans="2:16" x14ac:dyDescent="0.25">
      <c r="B6453" t="s">
        <v>6458</v>
      </c>
      <c r="C6453" s="119" t="s">
        <v>60</v>
      </c>
      <c r="D6453" t="s">
        <v>11544</v>
      </c>
      <c r="E6453" t="s">
        <v>11530</v>
      </c>
      <c r="F6453" t="s">
        <v>11540</v>
      </c>
      <c r="G6453" t="s">
        <v>64</v>
      </c>
      <c r="H6453" t="s">
        <v>18</v>
      </c>
      <c r="I6453" t="s">
        <v>11541</v>
      </c>
      <c r="J6453">
        <v>2017</v>
      </c>
      <c r="K6453">
        <v>2523.5300000000002</v>
      </c>
      <c r="L6453">
        <v>25</v>
      </c>
      <c r="M6453">
        <v>1</v>
      </c>
      <c r="N6453">
        <f t="shared" si="262"/>
        <v>0</v>
      </c>
      <c r="O6453">
        <f t="shared" si="270"/>
        <v>0</v>
      </c>
      <c r="P6453" t="s">
        <v>12693</v>
      </c>
    </row>
    <row r="6454" spans="2:16" x14ac:dyDescent="0.25">
      <c r="B6454" t="s">
        <v>6459</v>
      </c>
      <c r="C6454" s="119" t="s">
        <v>60</v>
      </c>
      <c r="D6454" t="s">
        <v>11544</v>
      </c>
      <c r="E6454" t="s">
        <v>11530</v>
      </c>
      <c r="F6454" t="s">
        <v>11540</v>
      </c>
      <c r="G6454" t="s">
        <v>64</v>
      </c>
      <c r="H6454" t="s">
        <v>18</v>
      </c>
      <c r="I6454" t="s">
        <v>3</v>
      </c>
      <c r="J6454">
        <v>2017</v>
      </c>
      <c r="K6454">
        <v>528.45000000000005</v>
      </c>
      <c r="M6454">
        <v>1</v>
      </c>
      <c r="N6454">
        <f t="shared" si="262"/>
        <v>0</v>
      </c>
      <c r="O6454">
        <f t="shared" si="270"/>
        <v>1</v>
      </c>
      <c r="P6454" t="s">
        <v>12693</v>
      </c>
    </row>
    <row r="6455" spans="2:16" x14ac:dyDescent="0.25">
      <c r="B6455" t="s">
        <v>6460</v>
      </c>
      <c r="C6455" s="119" t="s">
        <v>60</v>
      </c>
      <c r="D6455" t="s">
        <v>11544</v>
      </c>
      <c r="E6455" t="s">
        <v>11530</v>
      </c>
      <c r="F6455" t="s">
        <v>11540</v>
      </c>
      <c r="G6455" t="s">
        <v>64</v>
      </c>
      <c r="H6455" t="s">
        <v>18</v>
      </c>
      <c r="I6455" t="s">
        <v>11533</v>
      </c>
      <c r="J6455">
        <v>2017</v>
      </c>
      <c r="K6455">
        <v>477.89</v>
      </c>
      <c r="L6455">
        <v>12</v>
      </c>
      <c r="M6455">
        <v>1</v>
      </c>
      <c r="N6455">
        <f t="shared" si="262"/>
        <v>0</v>
      </c>
      <c r="O6455">
        <f t="shared" si="270"/>
        <v>0</v>
      </c>
      <c r="P6455" t="s">
        <v>12693</v>
      </c>
    </row>
    <row r="6456" spans="2:16" x14ac:dyDescent="0.25">
      <c r="B6456" t="s">
        <v>6461</v>
      </c>
      <c r="C6456" s="119" t="s">
        <v>60</v>
      </c>
      <c r="D6456" t="s">
        <v>11544</v>
      </c>
      <c r="E6456" t="s">
        <v>11530</v>
      </c>
      <c r="F6456" t="s">
        <v>11540</v>
      </c>
      <c r="G6456" t="s">
        <v>61</v>
      </c>
      <c r="H6456" t="s">
        <v>18</v>
      </c>
      <c r="I6456" t="s">
        <v>11541</v>
      </c>
      <c r="J6456">
        <v>2017</v>
      </c>
      <c r="K6456">
        <v>1071.6199999999999</v>
      </c>
      <c r="L6456">
        <v>32</v>
      </c>
      <c r="M6456">
        <v>1</v>
      </c>
      <c r="N6456">
        <f t="shared" si="262"/>
        <v>0</v>
      </c>
      <c r="O6456">
        <f t="shared" si="270"/>
        <v>0</v>
      </c>
      <c r="P6456" t="s">
        <v>12693</v>
      </c>
    </row>
    <row r="6457" spans="2:16" x14ac:dyDescent="0.25">
      <c r="B6457" t="s">
        <v>6462</v>
      </c>
      <c r="C6457" s="119" t="s">
        <v>60</v>
      </c>
      <c r="D6457" t="s">
        <v>11544</v>
      </c>
      <c r="E6457" t="s">
        <v>11530</v>
      </c>
      <c r="F6457" t="s">
        <v>11540</v>
      </c>
      <c r="G6457" t="s">
        <v>61</v>
      </c>
      <c r="H6457" t="s">
        <v>18</v>
      </c>
      <c r="I6457" t="s">
        <v>11533</v>
      </c>
      <c r="J6457">
        <v>2017</v>
      </c>
      <c r="K6457">
        <v>2853.77</v>
      </c>
      <c r="L6457">
        <v>142</v>
      </c>
      <c r="M6457">
        <v>1</v>
      </c>
      <c r="N6457">
        <f t="shared" si="262"/>
        <v>0</v>
      </c>
      <c r="O6457">
        <f t="shared" si="270"/>
        <v>0</v>
      </c>
      <c r="P6457" t="s">
        <v>12693</v>
      </c>
    </row>
    <row r="6458" spans="2:16" x14ac:dyDescent="0.25">
      <c r="B6458" t="s">
        <v>6463</v>
      </c>
      <c r="C6458" s="119" t="s">
        <v>60</v>
      </c>
      <c r="D6458" t="s">
        <v>11544</v>
      </c>
      <c r="E6458" t="s">
        <v>11530</v>
      </c>
      <c r="F6458" t="s">
        <v>11540</v>
      </c>
      <c r="G6458" t="s">
        <v>61</v>
      </c>
      <c r="H6458" t="s">
        <v>18</v>
      </c>
      <c r="I6458" t="s">
        <v>11541</v>
      </c>
      <c r="J6458">
        <v>2017</v>
      </c>
      <c r="K6458">
        <v>1070.51</v>
      </c>
      <c r="L6458">
        <v>60</v>
      </c>
      <c r="M6458">
        <v>1</v>
      </c>
      <c r="N6458">
        <f t="shared" si="262"/>
        <v>0</v>
      </c>
      <c r="O6458">
        <f t="shared" si="270"/>
        <v>0</v>
      </c>
      <c r="P6458" t="s">
        <v>12693</v>
      </c>
    </row>
    <row r="6459" spans="2:16" x14ac:dyDescent="0.25">
      <c r="B6459" t="s">
        <v>6464</v>
      </c>
      <c r="C6459" s="119" t="s">
        <v>60</v>
      </c>
      <c r="D6459" t="s">
        <v>11544</v>
      </c>
      <c r="E6459" t="s">
        <v>11530</v>
      </c>
      <c r="F6459" t="s">
        <v>11540</v>
      </c>
      <c r="G6459" t="s">
        <v>61</v>
      </c>
      <c r="H6459" t="s">
        <v>18</v>
      </c>
      <c r="I6459" t="s">
        <v>11533</v>
      </c>
      <c r="J6459">
        <v>2017</v>
      </c>
      <c r="K6459">
        <v>1416.21</v>
      </c>
      <c r="L6459">
        <v>120</v>
      </c>
      <c r="M6459">
        <v>1</v>
      </c>
      <c r="N6459">
        <f t="shared" si="262"/>
        <v>0</v>
      </c>
      <c r="O6459">
        <f t="shared" si="270"/>
        <v>0</v>
      </c>
      <c r="P6459" t="s">
        <v>12693</v>
      </c>
    </row>
    <row r="6460" spans="2:16" x14ac:dyDescent="0.25">
      <c r="B6460" t="s">
        <v>6465</v>
      </c>
      <c r="C6460" s="119" t="s">
        <v>60</v>
      </c>
      <c r="D6460" t="s">
        <v>11544</v>
      </c>
      <c r="E6460" t="s">
        <v>11530</v>
      </c>
      <c r="F6460" t="s">
        <v>11540</v>
      </c>
      <c r="G6460" t="s">
        <v>61</v>
      </c>
      <c r="H6460" t="s">
        <v>18</v>
      </c>
      <c r="I6460" t="s">
        <v>11541</v>
      </c>
      <c r="J6460">
        <v>2017</v>
      </c>
      <c r="K6460">
        <v>447.06</v>
      </c>
      <c r="L6460">
        <v>30</v>
      </c>
      <c r="M6460">
        <v>1</v>
      </c>
      <c r="N6460">
        <f t="shared" si="262"/>
        <v>0</v>
      </c>
      <c r="O6460">
        <f t="shared" si="270"/>
        <v>0</v>
      </c>
      <c r="P6460" t="s">
        <v>12694</v>
      </c>
    </row>
    <row r="6461" spans="2:16" x14ac:dyDescent="0.25">
      <c r="B6461" t="s">
        <v>6466</v>
      </c>
      <c r="C6461" s="119" t="s">
        <v>60</v>
      </c>
      <c r="D6461" t="s">
        <v>11544</v>
      </c>
      <c r="E6461" t="s">
        <v>11530</v>
      </c>
      <c r="F6461" t="s">
        <v>11540</v>
      </c>
      <c r="G6461" t="s">
        <v>61</v>
      </c>
      <c r="H6461" t="s">
        <v>18</v>
      </c>
      <c r="I6461" t="s">
        <v>11541</v>
      </c>
      <c r="J6461">
        <v>2017</v>
      </c>
      <c r="K6461">
        <v>1030.5999999999999</v>
      </c>
      <c r="L6461">
        <v>77</v>
      </c>
      <c r="M6461">
        <v>1</v>
      </c>
      <c r="N6461">
        <f t="shared" si="262"/>
        <v>0</v>
      </c>
      <c r="O6461">
        <f t="shared" si="270"/>
        <v>0</v>
      </c>
      <c r="P6461" t="s">
        <v>12693</v>
      </c>
    </row>
    <row r="6462" spans="2:16" x14ac:dyDescent="0.25">
      <c r="B6462" t="s">
        <v>6467</v>
      </c>
      <c r="C6462" s="119" t="s">
        <v>60</v>
      </c>
      <c r="D6462" t="s">
        <v>11544</v>
      </c>
      <c r="E6462" t="s">
        <v>11530</v>
      </c>
      <c r="F6462" t="s">
        <v>11540</v>
      </c>
      <c r="G6462" t="s">
        <v>61</v>
      </c>
      <c r="H6462" t="s">
        <v>18</v>
      </c>
      <c r="I6462" t="s">
        <v>11533</v>
      </c>
      <c r="J6462">
        <v>2017</v>
      </c>
      <c r="K6462">
        <v>4000.21</v>
      </c>
      <c r="L6462">
        <v>270</v>
      </c>
      <c r="M6462">
        <v>1</v>
      </c>
      <c r="N6462">
        <f t="shared" si="262"/>
        <v>0</v>
      </c>
      <c r="O6462">
        <f t="shared" si="270"/>
        <v>0</v>
      </c>
      <c r="P6462" t="s">
        <v>12693</v>
      </c>
    </row>
    <row r="6463" spans="2:16" x14ac:dyDescent="0.25">
      <c r="B6463" t="s">
        <v>6468</v>
      </c>
      <c r="C6463" s="119" t="s">
        <v>60</v>
      </c>
      <c r="D6463" t="s">
        <v>11544</v>
      </c>
      <c r="E6463" t="s">
        <v>11530</v>
      </c>
      <c r="F6463" t="s">
        <v>11540</v>
      </c>
      <c r="G6463" t="s">
        <v>61</v>
      </c>
      <c r="H6463" t="s">
        <v>18</v>
      </c>
      <c r="I6463" t="s">
        <v>11541</v>
      </c>
      <c r="J6463">
        <v>2017</v>
      </c>
      <c r="K6463">
        <v>918.23</v>
      </c>
      <c r="L6463">
        <v>36</v>
      </c>
      <c r="M6463">
        <v>1</v>
      </c>
      <c r="N6463">
        <f t="shared" si="262"/>
        <v>0</v>
      </c>
      <c r="O6463">
        <f t="shared" si="270"/>
        <v>0</v>
      </c>
      <c r="P6463" t="s">
        <v>12693</v>
      </c>
    </row>
    <row r="6464" spans="2:16" x14ac:dyDescent="0.25">
      <c r="B6464" t="s">
        <v>6469</v>
      </c>
      <c r="C6464" s="119" t="s">
        <v>60</v>
      </c>
      <c r="D6464" t="s">
        <v>11544</v>
      </c>
      <c r="E6464" t="s">
        <v>11530</v>
      </c>
      <c r="F6464" t="s">
        <v>11540</v>
      </c>
      <c r="G6464" t="s">
        <v>61</v>
      </c>
      <c r="H6464" t="s">
        <v>18</v>
      </c>
      <c r="I6464" t="s">
        <v>11533</v>
      </c>
      <c r="J6464">
        <v>2017</v>
      </c>
      <c r="K6464">
        <v>1228.83</v>
      </c>
      <c r="L6464">
        <v>21</v>
      </c>
      <c r="M6464">
        <v>1</v>
      </c>
      <c r="N6464">
        <f t="shared" si="262"/>
        <v>0</v>
      </c>
      <c r="O6464">
        <f t="shared" si="270"/>
        <v>0</v>
      </c>
      <c r="P6464" t="s">
        <v>12693</v>
      </c>
    </row>
    <row r="6465" spans="2:16" x14ac:dyDescent="0.25">
      <c r="B6465" t="s">
        <v>6470</v>
      </c>
      <c r="C6465" s="119" t="s">
        <v>60</v>
      </c>
      <c r="D6465" t="s">
        <v>11568</v>
      </c>
      <c r="E6465" t="s">
        <v>11530</v>
      </c>
      <c r="F6465" t="s">
        <v>11540</v>
      </c>
      <c r="G6465" t="s">
        <v>61</v>
      </c>
      <c r="H6465" t="s">
        <v>18</v>
      </c>
      <c r="I6465" t="s">
        <v>11533</v>
      </c>
      <c r="J6465">
        <v>2017</v>
      </c>
      <c r="K6465">
        <v>2232.8000000000002</v>
      </c>
      <c r="L6465">
        <v>135</v>
      </c>
      <c r="M6465">
        <v>1</v>
      </c>
      <c r="N6465">
        <f t="shared" si="262"/>
        <v>0</v>
      </c>
      <c r="O6465">
        <f t="shared" si="270"/>
        <v>0</v>
      </c>
      <c r="P6465" t="s">
        <v>12693</v>
      </c>
    </row>
    <row r="6466" spans="2:16" x14ac:dyDescent="0.25">
      <c r="B6466" t="s">
        <v>6471</v>
      </c>
      <c r="C6466" s="119" t="s">
        <v>60</v>
      </c>
      <c r="D6466" t="s">
        <v>11544</v>
      </c>
      <c r="E6466" t="s">
        <v>11530</v>
      </c>
      <c r="F6466" t="s">
        <v>11540</v>
      </c>
      <c r="G6466" t="s">
        <v>61</v>
      </c>
      <c r="H6466" t="s">
        <v>18</v>
      </c>
      <c r="I6466" t="s">
        <v>11541</v>
      </c>
      <c r="J6466">
        <v>2017</v>
      </c>
      <c r="K6466">
        <v>1072.4100000000001</v>
      </c>
      <c r="L6466">
        <v>40</v>
      </c>
      <c r="M6466">
        <v>1</v>
      </c>
      <c r="N6466">
        <f t="shared" si="262"/>
        <v>0</v>
      </c>
      <c r="O6466">
        <f t="shared" si="270"/>
        <v>0</v>
      </c>
      <c r="P6466" t="s">
        <v>12693</v>
      </c>
    </row>
    <row r="6467" spans="2:16" x14ac:dyDescent="0.25">
      <c r="B6467" t="s">
        <v>6472</v>
      </c>
      <c r="C6467" s="119" t="s">
        <v>60</v>
      </c>
      <c r="D6467" t="s">
        <v>11544</v>
      </c>
      <c r="E6467" t="s">
        <v>11530</v>
      </c>
      <c r="F6467" t="s">
        <v>11540</v>
      </c>
      <c r="G6467" t="s">
        <v>61</v>
      </c>
      <c r="H6467" t="s">
        <v>18</v>
      </c>
      <c r="I6467" t="s">
        <v>11533</v>
      </c>
      <c r="J6467">
        <v>2017</v>
      </c>
      <c r="K6467">
        <v>1888.38</v>
      </c>
      <c r="L6467">
        <v>138</v>
      </c>
      <c r="M6467">
        <v>1</v>
      </c>
      <c r="N6467">
        <f t="shared" si="262"/>
        <v>0</v>
      </c>
      <c r="O6467">
        <f t="shared" si="270"/>
        <v>0</v>
      </c>
      <c r="P6467" t="s">
        <v>12694</v>
      </c>
    </row>
    <row r="6468" spans="2:16" x14ac:dyDescent="0.25">
      <c r="B6468" t="s">
        <v>6473</v>
      </c>
      <c r="C6468" s="119" t="s">
        <v>60</v>
      </c>
      <c r="D6468" t="s">
        <v>11544</v>
      </c>
      <c r="E6468" t="s">
        <v>11530</v>
      </c>
      <c r="F6468" t="s">
        <v>11540</v>
      </c>
      <c r="G6468" t="s">
        <v>61</v>
      </c>
      <c r="H6468" t="s">
        <v>18</v>
      </c>
      <c r="I6468" t="s">
        <v>11533</v>
      </c>
      <c r="J6468">
        <v>2017</v>
      </c>
      <c r="K6468">
        <v>2776.21</v>
      </c>
      <c r="L6468">
        <v>27</v>
      </c>
      <c r="M6468">
        <v>1</v>
      </c>
      <c r="N6468">
        <f t="shared" si="262"/>
        <v>0</v>
      </c>
      <c r="O6468">
        <f t="shared" si="270"/>
        <v>0</v>
      </c>
      <c r="P6468" t="s">
        <v>12693</v>
      </c>
    </row>
    <row r="6469" spans="2:16" x14ac:dyDescent="0.25">
      <c r="B6469" t="s">
        <v>6474</v>
      </c>
      <c r="C6469" s="119" t="s">
        <v>60</v>
      </c>
      <c r="D6469" t="s">
        <v>11537</v>
      </c>
      <c r="E6469" t="s">
        <v>11530</v>
      </c>
      <c r="F6469" t="s">
        <v>11540</v>
      </c>
      <c r="G6469" t="s">
        <v>64</v>
      </c>
      <c r="H6469" t="s">
        <v>18</v>
      </c>
      <c r="I6469" t="s">
        <v>11541</v>
      </c>
      <c r="J6469">
        <v>2017</v>
      </c>
      <c r="K6469">
        <v>647.78</v>
      </c>
      <c r="L6469">
        <v>22</v>
      </c>
      <c r="M6469">
        <v>1</v>
      </c>
      <c r="N6469">
        <f t="shared" si="262"/>
        <v>0</v>
      </c>
      <c r="O6469">
        <f t="shared" si="270"/>
        <v>0</v>
      </c>
      <c r="P6469" t="s">
        <v>12694</v>
      </c>
    </row>
    <row r="6470" spans="2:16" x14ac:dyDescent="0.25">
      <c r="B6470" t="s">
        <v>6475</v>
      </c>
      <c r="C6470" s="119" t="s">
        <v>60</v>
      </c>
      <c r="D6470" t="s">
        <v>11537</v>
      </c>
      <c r="E6470" t="s">
        <v>11530</v>
      </c>
      <c r="F6470" t="s">
        <v>11540</v>
      </c>
      <c r="G6470" t="s">
        <v>64</v>
      </c>
      <c r="H6470" t="s">
        <v>18</v>
      </c>
      <c r="I6470" t="s">
        <v>11541</v>
      </c>
      <c r="J6470">
        <v>2017</v>
      </c>
      <c r="K6470">
        <v>647.66</v>
      </c>
      <c r="L6470">
        <v>21</v>
      </c>
      <c r="M6470">
        <v>1</v>
      </c>
      <c r="N6470">
        <f t="shared" si="262"/>
        <v>0</v>
      </c>
      <c r="O6470">
        <f t="shared" si="270"/>
        <v>0</v>
      </c>
      <c r="P6470" t="s">
        <v>12694</v>
      </c>
    </row>
    <row r="6471" spans="2:16" x14ac:dyDescent="0.25">
      <c r="B6471" t="s">
        <v>6476</v>
      </c>
      <c r="C6471" s="119" t="s">
        <v>60</v>
      </c>
      <c r="D6471" t="s">
        <v>11537</v>
      </c>
      <c r="E6471" t="s">
        <v>11530</v>
      </c>
      <c r="F6471" t="s">
        <v>11540</v>
      </c>
      <c r="G6471" t="s">
        <v>64</v>
      </c>
      <c r="H6471" t="s">
        <v>18</v>
      </c>
      <c r="I6471" t="s">
        <v>11541</v>
      </c>
      <c r="J6471">
        <v>2017</v>
      </c>
      <c r="K6471">
        <v>647.66</v>
      </c>
      <c r="L6471">
        <v>21</v>
      </c>
      <c r="M6471">
        <v>1</v>
      </c>
      <c r="N6471">
        <f t="shared" si="262"/>
        <v>0</v>
      </c>
      <c r="O6471">
        <f t="shared" si="270"/>
        <v>0</v>
      </c>
      <c r="P6471" t="s">
        <v>12694</v>
      </c>
    </row>
    <row r="6472" spans="2:16" x14ac:dyDescent="0.25">
      <c r="B6472" t="s">
        <v>6477</v>
      </c>
      <c r="C6472" s="119" t="s">
        <v>60</v>
      </c>
      <c r="D6472" t="s">
        <v>11537</v>
      </c>
      <c r="E6472" t="s">
        <v>11530</v>
      </c>
      <c r="F6472" t="s">
        <v>11540</v>
      </c>
      <c r="G6472" t="s">
        <v>64</v>
      </c>
      <c r="H6472" t="s">
        <v>18</v>
      </c>
      <c r="I6472" t="s">
        <v>11541</v>
      </c>
      <c r="J6472">
        <v>2017</v>
      </c>
      <c r="K6472">
        <v>647.53</v>
      </c>
      <c r="L6472">
        <v>20</v>
      </c>
      <c r="M6472">
        <v>1</v>
      </c>
      <c r="N6472">
        <f t="shared" si="262"/>
        <v>0</v>
      </c>
      <c r="O6472">
        <f t="shared" si="270"/>
        <v>0</v>
      </c>
      <c r="P6472" t="s">
        <v>12694</v>
      </c>
    </row>
    <row r="6473" spans="2:16" x14ac:dyDescent="0.25">
      <c r="B6473" t="s">
        <v>6478</v>
      </c>
      <c r="C6473" s="119" t="s">
        <v>60</v>
      </c>
      <c r="D6473" t="s">
        <v>11537</v>
      </c>
      <c r="E6473" t="s">
        <v>11530</v>
      </c>
      <c r="F6473" t="s">
        <v>11540</v>
      </c>
      <c r="G6473" t="s">
        <v>64</v>
      </c>
      <c r="H6473" t="s">
        <v>18</v>
      </c>
      <c r="I6473" t="s">
        <v>11541</v>
      </c>
      <c r="J6473">
        <v>2017</v>
      </c>
      <c r="K6473">
        <v>647.53</v>
      </c>
      <c r="L6473">
        <v>20</v>
      </c>
      <c r="M6473">
        <v>1</v>
      </c>
      <c r="N6473">
        <f t="shared" si="262"/>
        <v>0</v>
      </c>
      <c r="O6473">
        <f t="shared" si="270"/>
        <v>0</v>
      </c>
      <c r="P6473" t="s">
        <v>12694</v>
      </c>
    </row>
    <row r="6474" spans="2:16" x14ac:dyDescent="0.25">
      <c r="B6474" t="s">
        <v>6479</v>
      </c>
      <c r="C6474" s="119" t="s">
        <v>60</v>
      </c>
      <c r="D6474" t="s">
        <v>11537</v>
      </c>
      <c r="E6474" t="s">
        <v>11530</v>
      </c>
      <c r="F6474" t="s">
        <v>11540</v>
      </c>
      <c r="G6474" t="s">
        <v>64</v>
      </c>
      <c r="H6474" t="s">
        <v>18</v>
      </c>
      <c r="I6474" t="s">
        <v>11541</v>
      </c>
      <c r="J6474">
        <v>2017</v>
      </c>
      <c r="K6474">
        <v>647.78</v>
      </c>
      <c r="L6474">
        <v>22</v>
      </c>
      <c r="M6474">
        <v>1</v>
      </c>
      <c r="N6474">
        <f t="shared" si="262"/>
        <v>0</v>
      </c>
      <c r="O6474">
        <f t="shared" si="270"/>
        <v>0</v>
      </c>
      <c r="P6474" t="s">
        <v>12694</v>
      </c>
    </row>
    <row r="6475" spans="2:16" x14ac:dyDescent="0.25">
      <c r="B6475" t="s">
        <v>6480</v>
      </c>
      <c r="C6475" s="119" t="s">
        <v>60</v>
      </c>
      <c r="D6475" t="s">
        <v>11537</v>
      </c>
      <c r="E6475" t="s">
        <v>11530</v>
      </c>
      <c r="F6475" t="s">
        <v>11540</v>
      </c>
      <c r="G6475" t="s">
        <v>64</v>
      </c>
      <c r="H6475" t="s">
        <v>18</v>
      </c>
      <c r="I6475" t="s">
        <v>11541</v>
      </c>
      <c r="J6475">
        <v>2017</v>
      </c>
      <c r="K6475">
        <v>647.66</v>
      </c>
      <c r="L6475">
        <v>21</v>
      </c>
      <c r="M6475">
        <v>1</v>
      </c>
      <c r="N6475">
        <f t="shared" ref="N6475:N6538" si="271">IF(K6475&lt;100,1,0)</f>
        <v>0</v>
      </c>
      <c r="O6475">
        <f t="shared" si="270"/>
        <v>0</v>
      </c>
      <c r="P6475" t="s">
        <v>12694</v>
      </c>
    </row>
    <row r="6476" spans="2:16" x14ac:dyDescent="0.25">
      <c r="B6476" t="s">
        <v>6481</v>
      </c>
      <c r="C6476" s="119" t="s">
        <v>60</v>
      </c>
      <c r="D6476" t="s">
        <v>11537</v>
      </c>
      <c r="E6476" t="s">
        <v>11530</v>
      </c>
      <c r="F6476" t="s">
        <v>11540</v>
      </c>
      <c r="G6476" t="s">
        <v>64</v>
      </c>
      <c r="H6476" t="s">
        <v>18</v>
      </c>
      <c r="I6476" t="s">
        <v>11541</v>
      </c>
      <c r="J6476">
        <v>2017</v>
      </c>
      <c r="K6476">
        <v>647.78</v>
      </c>
      <c r="L6476">
        <v>22</v>
      </c>
      <c r="M6476">
        <v>1</v>
      </c>
      <c r="N6476">
        <f t="shared" si="271"/>
        <v>0</v>
      </c>
      <c r="O6476">
        <f t="shared" si="270"/>
        <v>0</v>
      </c>
      <c r="P6476" t="s">
        <v>12694</v>
      </c>
    </row>
    <row r="6477" spans="2:16" x14ac:dyDescent="0.25">
      <c r="B6477" t="s">
        <v>6482</v>
      </c>
      <c r="C6477" s="119" t="s">
        <v>60</v>
      </c>
      <c r="D6477" t="s">
        <v>11537</v>
      </c>
      <c r="E6477" t="s">
        <v>11530</v>
      </c>
      <c r="F6477" t="s">
        <v>11540</v>
      </c>
      <c r="G6477" t="s">
        <v>64</v>
      </c>
      <c r="H6477" t="s">
        <v>18</v>
      </c>
      <c r="I6477" t="s">
        <v>11541</v>
      </c>
      <c r="J6477">
        <v>2017</v>
      </c>
      <c r="K6477">
        <v>647.91</v>
      </c>
      <c r="L6477">
        <v>23</v>
      </c>
      <c r="M6477">
        <v>1</v>
      </c>
      <c r="N6477">
        <f t="shared" si="271"/>
        <v>0</v>
      </c>
      <c r="O6477">
        <f t="shared" si="270"/>
        <v>0</v>
      </c>
      <c r="P6477" t="s">
        <v>12694</v>
      </c>
    </row>
    <row r="6478" spans="2:16" x14ac:dyDescent="0.25">
      <c r="B6478" t="s">
        <v>6483</v>
      </c>
      <c r="C6478" s="119" t="s">
        <v>60</v>
      </c>
      <c r="D6478" t="s">
        <v>11537</v>
      </c>
      <c r="E6478" t="s">
        <v>11530</v>
      </c>
      <c r="F6478" t="s">
        <v>11540</v>
      </c>
      <c r="G6478" t="s">
        <v>64</v>
      </c>
      <c r="H6478" t="s">
        <v>18</v>
      </c>
      <c r="I6478" t="s">
        <v>11541</v>
      </c>
      <c r="J6478">
        <v>2017</v>
      </c>
      <c r="K6478">
        <v>647.78</v>
      </c>
      <c r="L6478">
        <v>22</v>
      </c>
      <c r="M6478">
        <v>1</v>
      </c>
      <c r="N6478">
        <f t="shared" si="271"/>
        <v>0</v>
      </c>
      <c r="O6478">
        <f t="shared" si="270"/>
        <v>0</v>
      </c>
      <c r="P6478" t="s">
        <v>12694</v>
      </c>
    </row>
    <row r="6479" spans="2:16" x14ac:dyDescent="0.25">
      <c r="B6479" t="s">
        <v>6484</v>
      </c>
      <c r="C6479" s="119" t="s">
        <v>60</v>
      </c>
      <c r="D6479" t="s">
        <v>11550</v>
      </c>
      <c r="E6479" t="s">
        <v>11530</v>
      </c>
      <c r="F6479" t="s">
        <v>11540</v>
      </c>
      <c r="G6479" t="s">
        <v>64</v>
      </c>
      <c r="H6479" t="s">
        <v>18</v>
      </c>
      <c r="I6479" t="s">
        <v>11541</v>
      </c>
      <c r="J6479">
        <v>2017</v>
      </c>
      <c r="K6479">
        <v>639.02</v>
      </c>
      <c r="L6479">
        <v>53</v>
      </c>
      <c r="M6479">
        <v>1</v>
      </c>
      <c r="N6479">
        <f t="shared" si="271"/>
        <v>0</v>
      </c>
      <c r="O6479">
        <f t="shared" si="270"/>
        <v>0</v>
      </c>
      <c r="P6479" t="s">
        <v>12694</v>
      </c>
    </row>
    <row r="6480" spans="2:16" x14ac:dyDescent="0.25">
      <c r="B6480" t="s">
        <v>6485</v>
      </c>
      <c r="C6480" s="119" t="s">
        <v>60</v>
      </c>
      <c r="D6480" t="s">
        <v>11546</v>
      </c>
      <c r="E6480" t="s">
        <v>11530</v>
      </c>
      <c r="F6480" t="s">
        <v>11540</v>
      </c>
      <c r="G6480" t="s">
        <v>64</v>
      </c>
      <c r="H6480" t="s">
        <v>18</v>
      </c>
      <c r="I6480" t="s">
        <v>11541</v>
      </c>
      <c r="J6480">
        <v>2017</v>
      </c>
      <c r="K6480">
        <v>541.84</v>
      </c>
      <c r="L6480">
        <v>32</v>
      </c>
      <c r="M6480">
        <v>1</v>
      </c>
      <c r="N6480">
        <f t="shared" si="271"/>
        <v>0</v>
      </c>
      <c r="O6480">
        <f t="shared" si="270"/>
        <v>0</v>
      </c>
      <c r="P6480" t="s">
        <v>12694</v>
      </c>
    </row>
    <row r="6481" spans="2:16" x14ac:dyDescent="0.25">
      <c r="B6481" t="s">
        <v>6486</v>
      </c>
      <c r="C6481" s="119" t="s">
        <v>60</v>
      </c>
      <c r="D6481" t="s">
        <v>11546</v>
      </c>
      <c r="E6481" t="s">
        <v>11530</v>
      </c>
      <c r="F6481" t="s">
        <v>11540</v>
      </c>
      <c r="G6481" t="s">
        <v>64</v>
      </c>
      <c r="H6481" t="s">
        <v>18</v>
      </c>
      <c r="I6481" t="s">
        <v>11541</v>
      </c>
      <c r="J6481">
        <v>2017</v>
      </c>
      <c r="K6481">
        <v>755.01</v>
      </c>
      <c r="L6481">
        <v>23</v>
      </c>
      <c r="M6481">
        <v>1</v>
      </c>
      <c r="N6481">
        <f t="shared" si="271"/>
        <v>0</v>
      </c>
      <c r="O6481">
        <f t="shared" si="270"/>
        <v>0</v>
      </c>
      <c r="P6481" t="s">
        <v>12694</v>
      </c>
    </row>
    <row r="6482" spans="2:16" x14ac:dyDescent="0.25">
      <c r="B6482" t="s">
        <v>6487</v>
      </c>
      <c r="C6482" s="119" t="s">
        <v>60</v>
      </c>
      <c r="D6482" t="s">
        <v>11537</v>
      </c>
      <c r="E6482" t="s">
        <v>11530</v>
      </c>
      <c r="F6482" t="s">
        <v>11540</v>
      </c>
      <c r="G6482" t="s">
        <v>64</v>
      </c>
      <c r="H6482" t="s">
        <v>18</v>
      </c>
      <c r="I6482" t="s">
        <v>11533</v>
      </c>
      <c r="J6482">
        <v>2017</v>
      </c>
      <c r="K6482">
        <v>626.77</v>
      </c>
      <c r="L6482">
        <v>39</v>
      </c>
      <c r="M6482">
        <v>1</v>
      </c>
      <c r="N6482">
        <f t="shared" si="271"/>
        <v>0</v>
      </c>
      <c r="O6482">
        <f t="shared" si="270"/>
        <v>0</v>
      </c>
      <c r="P6482" t="s">
        <v>12694</v>
      </c>
    </row>
    <row r="6483" spans="2:16" x14ac:dyDescent="0.25">
      <c r="B6483" t="s">
        <v>6488</v>
      </c>
      <c r="C6483" s="119" t="s">
        <v>60</v>
      </c>
      <c r="D6483" t="s">
        <v>11537</v>
      </c>
      <c r="E6483" t="s">
        <v>11530</v>
      </c>
      <c r="F6483" t="s">
        <v>11540</v>
      </c>
      <c r="G6483" t="s">
        <v>64</v>
      </c>
      <c r="H6483" t="s">
        <v>18</v>
      </c>
      <c r="I6483" t="s">
        <v>11533</v>
      </c>
      <c r="J6483">
        <v>2017</v>
      </c>
      <c r="K6483">
        <v>629.32000000000005</v>
      </c>
      <c r="L6483">
        <v>49</v>
      </c>
      <c r="M6483">
        <v>1</v>
      </c>
      <c r="N6483">
        <f t="shared" si="271"/>
        <v>0</v>
      </c>
      <c r="O6483">
        <f t="shared" si="270"/>
        <v>0</v>
      </c>
      <c r="P6483" t="s">
        <v>12694</v>
      </c>
    </row>
    <row r="6484" spans="2:16" x14ac:dyDescent="0.25">
      <c r="B6484" t="s">
        <v>6489</v>
      </c>
      <c r="C6484" s="119" t="s">
        <v>60</v>
      </c>
      <c r="D6484" t="s">
        <v>11537</v>
      </c>
      <c r="E6484" t="s">
        <v>11530</v>
      </c>
      <c r="F6484" t="s">
        <v>11540</v>
      </c>
      <c r="G6484" t="s">
        <v>64</v>
      </c>
      <c r="H6484" t="s">
        <v>18</v>
      </c>
      <c r="I6484" t="s">
        <v>11533</v>
      </c>
      <c r="J6484">
        <v>2017</v>
      </c>
      <c r="K6484">
        <v>627.54</v>
      </c>
      <c r="L6484">
        <v>42</v>
      </c>
      <c r="M6484">
        <v>1</v>
      </c>
      <c r="N6484">
        <f t="shared" si="271"/>
        <v>0</v>
      </c>
      <c r="O6484">
        <f t="shared" si="270"/>
        <v>0</v>
      </c>
      <c r="P6484" t="s">
        <v>12694</v>
      </c>
    </row>
    <row r="6485" spans="2:16" x14ac:dyDescent="0.25">
      <c r="B6485" t="s">
        <v>6490</v>
      </c>
      <c r="C6485" s="119" t="s">
        <v>60</v>
      </c>
      <c r="D6485" t="s">
        <v>11537</v>
      </c>
      <c r="E6485" t="s">
        <v>11530</v>
      </c>
      <c r="F6485" t="s">
        <v>11540</v>
      </c>
      <c r="G6485" t="s">
        <v>64</v>
      </c>
      <c r="H6485" t="s">
        <v>18</v>
      </c>
      <c r="I6485" t="s">
        <v>11533</v>
      </c>
      <c r="J6485">
        <v>2017</v>
      </c>
      <c r="K6485">
        <v>628.30999999999995</v>
      </c>
      <c r="L6485">
        <v>45</v>
      </c>
      <c r="M6485">
        <v>1</v>
      </c>
      <c r="N6485">
        <f t="shared" si="271"/>
        <v>0</v>
      </c>
      <c r="O6485">
        <f t="shared" si="270"/>
        <v>0</v>
      </c>
      <c r="P6485" t="s">
        <v>12694</v>
      </c>
    </row>
    <row r="6486" spans="2:16" x14ac:dyDescent="0.25">
      <c r="B6486" t="s">
        <v>6491</v>
      </c>
      <c r="C6486" s="119" t="s">
        <v>60</v>
      </c>
      <c r="D6486" t="s">
        <v>11550</v>
      </c>
      <c r="E6486" t="s">
        <v>11530</v>
      </c>
      <c r="F6486" t="s">
        <v>11540</v>
      </c>
      <c r="G6486" t="s">
        <v>64</v>
      </c>
      <c r="H6486" t="s">
        <v>18</v>
      </c>
      <c r="I6486" t="s">
        <v>11541</v>
      </c>
      <c r="J6486">
        <v>2017</v>
      </c>
      <c r="K6486">
        <v>621.41</v>
      </c>
      <c r="L6486">
        <v>53</v>
      </c>
      <c r="M6486">
        <v>1</v>
      </c>
      <c r="N6486">
        <f t="shared" si="271"/>
        <v>0</v>
      </c>
      <c r="O6486">
        <f t="shared" si="270"/>
        <v>0</v>
      </c>
      <c r="P6486" t="s">
        <v>12694</v>
      </c>
    </row>
    <row r="6487" spans="2:16" x14ac:dyDescent="0.25">
      <c r="B6487" t="s">
        <v>6492</v>
      </c>
      <c r="C6487" s="119" t="s">
        <v>60</v>
      </c>
      <c r="D6487" t="s">
        <v>11550</v>
      </c>
      <c r="E6487" t="s">
        <v>11530</v>
      </c>
      <c r="F6487" t="s">
        <v>11540</v>
      </c>
      <c r="G6487" t="s">
        <v>64</v>
      </c>
      <c r="H6487" t="s">
        <v>18</v>
      </c>
      <c r="I6487" t="s">
        <v>11533</v>
      </c>
      <c r="J6487">
        <v>2017</v>
      </c>
      <c r="K6487">
        <v>627.91</v>
      </c>
      <c r="L6487">
        <v>52</v>
      </c>
      <c r="M6487">
        <v>1</v>
      </c>
      <c r="N6487">
        <f t="shared" si="271"/>
        <v>0</v>
      </c>
      <c r="O6487">
        <f t="shared" si="270"/>
        <v>0</v>
      </c>
      <c r="P6487" t="s">
        <v>12694</v>
      </c>
    </row>
    <row r="6488" spans="2:16" x14ac:dyDescent="0.25">
      <c r="B6488" t="s">
        <v>6493</v>
      </c>
      <c r="C6488" s="119" t="s">
        <v>60</v>
      </c>
      <c r="D6488" t="s">
        <v>11537</v>
      </c>
      <c r="E6488" t="s">
        <v>11530</v>
      </c>
      <c r="F6488" t="s">
        <v>11540</v>
      </c>
      <c r="G6488" t="s">
        <v>64</v>
      </c>
      <c r="H6488" t="s">
        <v>18</v>
      </c>
      <c r="I6488" t="s">
        <v>11533</v>
      </c>
      <c r="J6488">
        <v>2017</v>
      </c>
      <c r="K6488">
        <v>623.66999999999996</v>
      </c>
      <c r="L6488">
        <v>46</v>
      </c>
      <c r="M6488">
        <v>1</v>
      </c>
      <c r="N6488">
        <f t="shared" si="271"/>
        <v>0</v>
      </c>
      <c r="O6488">
        <f t="shared" si="270"/>
        <v>0</v>
      </c>
      <c r="P6488" t="s">
        <v>11528</v>
      </c>
    </row>
    <row r="6489" spans="2:16" x14ac:dyDescent="0.25">
      <c r="B6489" t="s">
        <v>6494</v>
      </c>
      <c r="C6489" s="119" t="s">
        <v>60</v>
      </c>
      <c r="D6489" t="s">
        <v>11537</v>
      </c>
      <c r="E6489" t="s">
        <v>11530</v>
      </c>
      <c r="F6489" t="s">
        <v>11540</v>
      </c>
      <c r="G6489" t="s">
        <v>64</v>
      </c>
      <c r="H6489" t="s">
        <v>18</v>
      </c>
      <c r="I6489" t="s">
        <v>11533</v>
      </c>
      <c r="J6489">
        <v>2017</v>
      </c>
      <c r="K6489">
        <v>625.36</v>
      </c>
      <c r="L6489">
        <v>42</v>
      </c>
      <c r="M6489">
        <v>1</v>
      </c>
      <c r="N6489">
        <f t="shared" si="271"/>
        <v>0</v>
      </c>
      <c r="O6489">
        <f t="shared" si="270"/>
        <v>0</v>
      </c>
      <c r="P6489" t="s">
        <v>11528</v>
      </c>
    </row>
    <row r="6490" spans="2:16" x14ac:dyDescent="0.25">
      <c r="B6490" t="s">
        <v>6495</v>
      </c>
      <c r="C6490" s="119" t="s">
        <v>60</v>
      </c>
      <c r="D6490" t="s">
        <v>11537</v>
      </c>
      <c r="E6490" t="s">
        <v>11530</v>
      </c>
      <c r="F6490" t="s">
        <v>11540</v>
      </c>
      <c r="G6490" t="s">
        <v>64</v>
      </c>
      <c r="H6490" t="s">
        <v>18</v>
      </c>
      <c r="I6490" t="s">
        <v>11533</v>
      </c>
      <c r="J6490">
        <v>2017</v>
      </c>
      <c r="K6490">
        <v>627.91</v>
      </c>
      <c r="L6490">
        <v>52</v>
      </c>
      <c r="M6490">
        <v>1</v>
      </c>
      <c r="N6490">
        <f t="shared" si="271"/>
        <v>0</v>
      </c>
      <c r="O6490">
        <f t="shared" si="270"/>
        <v>0</v>
      </c>
      <c r="P6490" t="s">
        <v>12694</v>
      </c>
    </row>
    <row r="6491" spans="2:16" x14ac:dyDescent="0.25">
      <c r="B6491" t="s">
        <v>6496</v>
      </c>
      <c r="C6491" s="119" t="s">
        <v>60</v>
      </c>
      <c r="D6491" t="s">
        <v>11537</v>
      </c>
      <c r="E6491" t="s">
        <v>11530</v>
      </c>
      <c r="F6491" t="s">
        <v>11540</v>
      </c>
      <c r="G6491" t="s">
        <v>64</v>
      </c>
      <c r="H6491" t="s">
        <v>18</v>
      </c>
      <c r="I6491" t="s">
        <v>11533</v>
      </c>
      <c r="J6491">
        <v>2017</v>
      </c>
      <c r="K6491">
        <v>628.16999999999996</v>
      </c>
      <c r="L6491">
        <v>53</v>
      </c>
      <c r="M6491">
        <v>1</v>
      </c>
      <c r="N6491">
        <f t="shared" si="271"/>
        <v>0</v>
      </c>
      <c r="O6491">
        <f t="shared" si="270"/>
        <v>0</v>
      </c>
      <c r="P6491" t="s">
        <v>12694</v>
      </c>
    </row>
    <row r="6492" spans="2:16" x14ac:dyDescent="0.25">
      <c r="B6492" t="s">
        <v>6497</v>
      </c>
      <c r="C6492" s="119" t="s">
        <v>60</v>
      </c>
      <c r="D6492" t="s">
        <v>11537</v>
      </c>
      <c r="E6492" t="s">
        <v>11530</v>
      </c>
      <c r="F6492" t="s">
        <v>11540</v>
      </c>
      <c r="G6492" t="s">
        <v>64</v>
      </c>
      <c r="H6492" t="s">
        <v>18</v>
      </c>
      <c r="I6492" t="s">
        <v>11533</v>
      </c>
      <c r="J6492">
        <v>2017</v>
      </c>
      <c r="K6492">
        <v>627.91</v>
      </c>
      <c r="L6492">
        <v>52</v>
      </c>
      <c r="M6492">
        <v>1</v>
      </c>
      <c r="N6492">
        <f t="shared" si="271"/>
        <v>0</v>
      </c>
      <c r="O6492">
        <f t="shared" si="270"/>
        <v>0</v>
      </c>
      <c r="P6492" t="s">
        <v>12694</v>
      </c>
    </row>
    <row r="6493" spans="2:16" x14ac:dyDescent="0.25">
      <c r="B6493" t="s">
        <v>6498</v>
      </c>
      <c r="C6493" s="119" t="s">
        <v>60</v>
      </c>
      <c r="D6493" t="s">
        <v>11537</v>
      </c>
      <c r="E6493" t="s">
        <v>11530</v>
      </c>
      <c r="F6493" t="s">
        <v>11540</v>
      </c>
      <c r="G6493" t="s">
        <v>64</v>
      </c>
      <c r="H6493" t="s">
        <v>18</v>
      </c>
      <c r="I6493" t="s">
        <v>11533</v>
      </c>
      <c r="J6493">
        <v>2017</v>
      </c>
      <c r="K6493">
        <v>627.91</v>
      </c>
      <c r="L6493">
        <v>52</v>
      </c>
      <c r="M6493">
        <v>1</v>
      </c>
      <c r="N6493">
        <f t="shared" si="271"/>
        <v>0</v>
      </c>
      <c r="O6493">
        <f t="shared" si="270"/>
        <v>0</v>
      </c>
      <c r="P6493" t="s">
        <v>12694</v>
      </c>
    </row>
    <row r="6494" spans="2:16" x14ac:dyDescent="0.25">
      <c r="B6494" t="s">
        <v>6499</v>
      </c>
      <c r="C6494" s="119" t="s">
        <v>60</v>
      </c>
      <c r="D6494" t="s">
        <v>11537</v>
      </c>
      <c r="E6494" t="s">
        <v>11530</v>
      </c>
      <c r="F6494" t="s">
        <v>11540</v>
      </c>
      <c r="G6494" t="s">
        <v>64</v>
      </c>
      <c r="H6494" t="s">
        <v>18</v>
      </c>
      <c r="I6494" t="s">
        <v>11541</v>
      </c>
      <c r="J6494">
        <v>2017</v>
      </c>
      <c r="K6494">
        <v>617.42999999999995</v>
      </c>
      <c r="L6494">
        <v>22</v>
      </c>
      <c r="M6494">
        <v>1</v>
      </c>
      <c r="N6494">
        <f t="shared" si="271"/>
        <v>0</v>
      </c>
      <c r="O6494">
        <f t="shared" si="270"/>
        <v>0</v>
      </c>
      <c r="P6494" t="s">
        <v>12694</v>
      </c>
    </row>
    <row r="6495" spans="2:16" x14ac:dyDescent="0.25">
      <c r="B6495" t="s">
        <v>6500</v>
      </c>
      <c r="C6495" s="119" t="s">
        <v>60</v>
      </c>
      <c r="D6495" t="s">
        <v>11537</v>
      </c>
      <c r="E6495" t="s">
        <v>11530</v>
      </c>
      <c r="F6495" t="s">
        <v>11540</v>
      </c>
      <c r="G6495" t="s">
        <v>64</v>
      </c>
      <c r="H6495" t="s">
        <v>18</v>
      </c>
      <c r="I6495" t="s">
        <v>11541</v>
      </c>
      <c r="J6495">
        <v>2017</v>
      </c>
      <c r="K6495">
        <v>617.42999999999995</v>
      </c>
      <c r="L6495">
        <v>22</v>
      </c>
      <c r="M6495">
        <v>1</v>
      </c>
      <c r="N6495">
        <f t="shared" si="271"/>
        <v>0</v>
      </c>
      <c r="O6495">
        <f t="shared" si="270"/>
        <v>0</v>
      </c>
      <c r="P6495" t="s">
        <v>12694</v>
      </c>
    </row>
    <row r="6496" spans="2:16" x14ac:dyDescent="0.25">
      <c r="B6496" t="s">
        <v>6501</v>
      </c>
      <c r="C6496" s="119" t="s">
        <v>60</v>
      </c>
      <c r="D6496" t="s">
        <v>11537</v>
      </c>
      <c r="E6496" t="s">
        <v>11530</v>
      </c>
      <c r="F6496" t="s">
        <v>11540</v>
      </c>
      <c r="G6496" t="s">
        <v>64</v>
      </c>
      <c r="H6496" t="s">
        <v>18</v>
      </c>
      <c r="I6496" t="s">
        <v>11541</v>
      </c>
      <c r="J6496">
        <v>2017</v>
      </c>
      <c r="K6496">
        <v>617.42999999999995</v>
      </c>
      <c r="L6496">
        <v>22</v>
      </c>
      <c r="M6496">
        <v>1</v>
      </c>
      <c r="N6496">
        <f t="shared" si="271"/>
        <v>0</v>
      </c>
      <c r="O6496">
        <f t="shared" si="270"/>
        <v>0</v>
      </c>
      <c r="P6496" t="s">
        <v>12694</v>
      </c>
    </row>
    <row r="6497" spans="2:16" x14ac:dyDescent="0.25">
      <c r="B6497" t="s">
        <v>6502</v>
      </c>
      <c r="C6497" s="119" t="s">
        <v>60</v>
      </c>
      <c r="D6497" t="s">
        <v>11537</v>
      </c>
      <c r="E6497" t="s">
        <v>11530</v>
      </c>
      <c r="F6497" t="s">
        <v>11540</v>
      </c>
      <c r="G6497" t="s">
        <v>64</v>
      </c>
      <c r="H6497" t="s">
        <v>18</v>
      </c>
      <c r="I6497" t="s">
        <v>11541</v>
      </c>
      <c r="J6497">
        <v>2017</v>
      </c>
      <c r="K6497">
        <v>617.42999999999995</v>
      </c>
      <c r="L6497">
        <v>22</v>
      </c>
      <c r="M6497">
        <v>1</v>
      </c>
      <c r="N6497">
        <f t="shared" si="271"/>
        <v>0</v>
      </c>
      <c r="O6497">
        <f t="shared" si="270"/>
        <v>0</v>
      </c>
      <c r="P6497" t="s">
        <v>12694</v>
      </c>
    </row>
    <row r="6498" spans="2:16" x14ac:dyDescent="0.25">
      <c r="B6498" t="s">
        <v>6503</v>
      </c>
      <c r="C6498" s="119" t="s">
        <v>60</v>
      </c>
      <c r="D6498" t="s">
        <v>11537</v>
      </c>
      <c r="E6498" t="s">
        <v>11530</v>
      </c>
      <c r="F6498" t="s">
        <v>11540</v>
      </c>
      <c r="G6498" t="s">
        <v>64</v>
      </c>
      <c r="H6498" t="s">
        <v>18</v>
      </c>
      <c r="I6498" t="s">
        <v>11541</v>
      </c>
      <c r="J6498">
        <v>2017</v>
      </c>
      <c r="K6498">
        <v>617.42999999999995</v>
      </c>
      <c r="L6498">
        <v>22</v>
      </c>
      <c r="M6498">
        <v>1</v>
      </c>
      <c r="N6498">
        <f t="shared" si="271"/>
        <v>0</v>
      </c>
      <c r="O6498">
        <f t="shared" si="270"/>
        <v>0</v>
      </c>
      <c r="P6498" t="s">
        <v>12694</v>
      </c>
    </row>
    <row r="6499" spans="2:16" x14ac:dyDescent="0.25">
      <c r="B6499" t="s">
        <v>6504</v>
      </c>
      <c r="C6499" s="119" t="s">
        <v>60</v>
      </c>
      <c r="D6499" t="s">
        <v>11537</v>
      </c>
      <c r="E6499" t="s">
        <v>11530</v>
      </c>
      <c r="F6499" t="s">
        <v>11540</v>
      </c>
      <c r="G6499" t="s">
        <v>64</v>
      </c>
      <c r="H6499" t="s">
        <v>18</v>
      </c>
      <c r="I6499" t="s">
        <v>11541</v>
      </c>
      <c r="J6499">
        <v>2017</v>
      </c>
      <c r="K6499">
        <v>617.42999999999995</v>
      </c>
      <c r="L6499">
        <v>22</v>
      </c>
      <c r="M6499">
        <v>1</v>
      </c>
      <c r="N6499">
        <f t="shared" si="271"/>
        <v>0</v>
      </c>
      <c r="O6499">
        <f t="shared" si="270"/>
        <v>0</v>
      </c>
      <c r="P6499" t="s">
        <v>12694</v>
      </c>
    </row>
    <row r="6500" spans="2:16" x14ac:dyDescent="0.25">
      <c r="B6500" t="s">
        <v>6505</v>
      </c>
      <c r="C6500" s="119" t="s">
        <v>60</v>
      </c>
      <c r="D6500" t="s">
        <v>11537</v>
      </c>
      <c r="E6500" t="s">
        <v>11530</v>
      </c>
      <c r="F6500" t="s">
        <v>11540</v>
      </c>
      <c r="G6500" t="s">
        <v>64</v>
      </c>
      <c r="H6500" t="s">
        <v>18</v>
      </c>
      <c r="I6500" t="s">
        <v>11541</v>
      </c>
      <c r="J6500">
        <v>2017</v>
      </c>
      <c r="K6500">
        <v>617.42999999999995</v>
      </c>
      <c r="L6500">
        <v>22</v>
      </c>
      <c r="M6500">
        <v>1</v>
      </c>
      <c r="N6500">
        <f t="shared" si="271"/>
        <v>0</v>
      </c>
      <c r="O6500">
        <f t="shared" si="270"/>
        <v>0</v>
      </c>
      <c r="P6500" t="s">
        <v>12694</v>
      </c>
    </row>
    <row r="6501" spans="2:16" x14ac:dyDescent="0.25">
      <c r="B6501" t="s">
        <v>6506</v>
      </c>
      <c r="C6501" s="119" t="s">
        <v>60</v>
      </c>
      <c r="D6501" t="s">
        <v>11537</v>
      </c>
      <c r="E6501" t="s">
        <v>11530</v>
      </c>
      <c r="F6501" t="s">
        <v>11540</v>
      </c>
      <c r="G6501" t="s">
        <v>64</v>
      </c>
      <c r="H6501" t="s">
        <v>18</v>
      </c>
      <c r="I6501" t="s">
        <v>11541</v>
      </c>
      <c r="J6501">
        <v>2017</v>
      </c>
      <c r="K6501">
        <v>615.77</v>
      </c>
      <c r="L6501">
        <v>9</v>
      </c>
      <c r="M6501">
        <v>1</v>
      </c>
      <c r="N6501">
        <f t="shared" si="271"/>
        <v>0</v>
      </c>
      <c r="O6501">
        <f t="shared" si="270"/>
        <v>0</v>
      </c>
      <c r="P6501" t="s">
        <v>12694</v>
      </c>
    </row>
    <row r="6502" spans="2:16" x14ac:dyDescent="0.25">
      <c r="B6502" t="s">
        <v>6507</v>
      </c>
      <c r="C6502" s="119" t="s">
        <v>60</v>
      </c>
      <c r="D6502" t="s">
        <v>11537</v>
      </c>
      <c r="E6502" t="s">
        <v>11530</v>
      </c>
      <c r="F6502" t="s">
        <v>11540</v>
      </c>
      <c r="G6502" t="s">
        <v>64</v>
      </c>
      <c r="H6502" t="s">
        <v>18</v>
      </c>
      <c r="I6502" t="s">
        <v>11541</v>
      </c>
      <c r="J6502">
        <v>2017</v>
      </c>
      <c r="K6502">
        <v>616</v>
      </c>
      <c r="L6502">
        <v>32</v>
      </c>
      <c r="M6502">
        <v>1</v>
      </c>
      <c r="N6502">
        <f t="shared" si="271"/>
        <v>0</v>
      </c>
      <c r="O6502">
        <f t="shared" si="270"/>
        <v>0</v>
      </c>
      <c r="P6502" t="s">
        <v>12694</v>
      </c>
    </row>
    <row r="6503" spans="2:16" x14ac:dyDescent="0.25">
      <c r="B6503" t="s">
        <v>6508</v>
      </c>
      <c r="C6503" s="119" t="s">
        <v>60</v>
      </c>
      <c r="D6503" t="s">
        <v>11537</v>
      </c>
      <c r="E6503" t="s">
        <v>11530</v>
      </c>
      <c r="F6503" t="s">
        <v>11540</v>
      </c>
      <c r="G6503" t="s">
        <v>64</v>
      </c>
      <c r="H6503" t="s">
        <v>18</v>
      </c>
      <c r="I6503" t="s">
        <v>11541</v>
      </c>
      <c r="J6503">
        <v>2017</v>
      </c>
      <c r="K6503">
        <v>617.42999999999995</v>
      </c>
      <c r="L6503">
        <v>22</v>
      </c>
      <c r="M6503">
        <v>1</v>
      </c>
      <c r="N6503">
        <f t="shared" si="271"/>
        <v>0</v>
      </c>
      <c r="O6503">
        <f t="shared" si="270"/>
        <v>0</v>
      </c>
      <c r="P6503" t="s">
        <v>12694</v>
      </c>
    </row>
    <row r="6504" spans="2:16" x14ac:dyDescent="0.25">
      <c r="B6504" t="s">
        <v>6509</v>
      </c>
      <c r="C6504" s="119" t="s">
        <v>60</v>
      </c>
      <c r="D6504" t="s">
        <v>11537</v>
      </c>
      <c r="E6504" t="s">
        <v>11530</v>
      </c>
      <c r="F6504" t="s">
        <v>11540</v>
      </c>
      <c r="G6504" t="s">
        <v>64</v>
      </c>
      <c r="H6504" t="s">
        <v>18</v>
      </c>
      <c r="I6504" t="s">
        <v>11541</v>
      </c>
      <c r="J6504">
        <v>2017</v>
      </c>
      <c r="K6504">
        <v>649.30999999999995</v>
      </c>
      <c r="L6504">
        <v>13</v>
      </c>
      <c r="M6504">
        <v>1</v>
      </c>
      <c r="N6504">
        <f t="shared" si="271"/>
        <v>0</v>
      </c>
      <c r="O6504">
        <f t="shared" si="270"/>
        <v>0</v>
      </c>
      <c r="P6504" t="s">
        <v>12694</v>
      </c>
    </row>
    <row r="6505" spans="2:16" x14ac:dyDescent="0.25">
      <c r="B6505" t="s">
        <v>6510</v>
      </c>
      <c r="C6505" s="119" t="s">
        <v>60</v>
      </c>
      <c r="D6505" t="s">
        <v>11537</v>
      </c>
      <c r="E6505" t="s">
        <v>11530</v>
      </c>
      <c r="F6505" t="s">
        <v>11540</v>
      </c>
      <c r="G6505" t="s">
        <v>64</v>
      </c>
      <c r="H6505" t="s">
        <v>18</v>
      </c>
      <c r="I6505" t="s">
        <v>11541</v>
      </c>
      <c r="J6505">
        <v>2017</v>
      </c>
      <c r="K6505">
        <v>651.73</v>
      </c>
      <c r="L6505">
        <v>32</v>
      </c>
      <c r="M6505">
        <v>1</v>
      </c>
      <c r="N6505">
        <f t="shared" si="271"/>
        <v>0</v>
      </c>
      <c r="O6505">
        <f t="shared" si="270"/>
        <v>0</v>
      </c>
      <c r="P6505" t="s">
        <v>12694</v>
      </c>
    </row>
    <row r="6506" spans="2:16" x14ac:dyDescent="0.25">
      <c r="B6506" t="s">
        <v>6511</v>
      </c>
      <c r="C6506" s="119" t="s">
        <v>60</v>
      </c>
      <c r="D6506" t="s">
        <v>11537</v>
      </c>
      <c r="E6506" t="s">
        <v>11530</v>
      </c>
      <c r="F6506" t="s">
        <v>11540</v>
      </c>
      <c r="G6506" t="s">
        <v>64</v>
      </c>
      <c r="H6506" t="s">
        <v>18</v>
      </c>
      <c r="I6506" t="s">
        <v>11541</v>
      </c>
      <c r="J6506">
        <v>2017</v>
      </c>
      <c r="K6506">
        <v>621.26</v>
      </c>
      <c r="L6506">
        <v>32</v>
      </c>
      <c r="M6506">
        <v>1</v>
      </c>
      <c r="N6506">
        <f t="shared" si="271"/>
        <v>0</v>
      </c>
      <c r="O6506">
        <f t="shared" si="270"/>
        <v>0</v>
      </c>
      <c r="P6506" t="s">
        <v>12694</v>
      </c>
    </row>
    <row r="6507" spans="2:16" x14ac:dyDescent="0.25">
      <c r="B6507" t="s">
        <v>6512</v>
      </c>
      <c r="C6507" s="119" t="s">
        <v>60</v>
      </c>
      <c r="D6507" t="s">
        <v>11537</v>
      </c>
      <c r="E6507" t="s">
        <v>11530</v>
      </c>
      <c r="F6507" t="s">
        <v>11540</v>
      </c>
      <c r="G6507" t="s">
        <v>64</v>
      </c>
      <c r="H6507" t="s">
        <v>18</v>
      </c>
      <c r="I6507" t="s">
        <v>11541</v>
      </c>
      <c r="J6507">
        <v>2017</v>
      </c>
      <c r="K6507">
        <v>621.53</v>
      </c>
      <c r="L6507">
        <v>34</v>
      </c>
      <c r="M6507">
        <v>1</v>
      </c>
      <c r="N6507">
        <f t="shared" si="271"/>
        <v>0</v>
      </c>
      <c r="O6507">
        <f t="shared" si="270"/>
        <v>0</v>
      </c>
      <c r="P6507" t="s">
        <v>12694</v>
      </c>
    </row>
    <row r="6508" spans="2:16" x14ac:dyDescent="0.25">
      <c r="B6508" t="s">
        <v>6513</v>
      </c>
      <c r="C6508" s="119" t="s">
        <v>60</v>
      </c>
      <c r="D6508" t="s">
        <v>11537</v>
      </c>
      <c r="E6508" t="s">
        <v>11530</v>
      </c>
      <c r="F6508" t="s">
        <v>11540</v>
      </c>
      <c r="G6508" t="s">
        <v>64</v>
      </c>
      <c r="H6508" t="s">
        <v>18</v>
      </c>
      <c r="I6508" t="s">
        <v>11541</v>
      </c>
      <c r="J6508">
        <v>2017</v>
      </c>
      <c r="K6508">
        <v>621.26</v>
      </c>
      <c r="L6508">
        <v>32</v>
      </c>
      <c r="M6508">
        <v>1</v>
      </c>
      <c r="N6508">
        <f t="shared" si="271"/>
        <v>0</v>
      </c>
      <c r="O6508">
        <f t="shared" si="270"/>
        <v>0</v>
      </c>
      <c r="P6508" t="s">
        <v>12694</v>
      </c>
    </row>
    <row r="6509" spans="2:16" x14ac:dyDescent="0.25">
      <c r="B6509" t="s">
        <v>6514</v>
      </c>
      <c r="C6509" s="119" t="s">
        <v>60</v>
      </c>
      <c r="D6509" t="s">
        <v>11537</v>
      </c>
      <c r="E6509" t="s">
        <v>11530</v>
      </c>
      <c r="F6509" t="s">
        <v>11540</v>
      </c>
      <c r="G6509" t="s">
        <v>64</v>
      </c>
      <c r="H6509" t="s">
        <v>18</v>
      </c>
      <c r="I6509" t="s">
        <v>11541</v>
      </c>
      <c r="J6509">
        <v>2017</v>
      </c>
      <c r="K6509">
        <v>621.14</v>
      </c>
      <c r="L6509">
        <v>31</v>
      </c>
      <c r="M6509">
        <v>1</v>
      </c>
      <c r="N6509">
        <f t="shared" si="271"/>
        <v>0</v>
      </c>
      <c r="O6509">
        <f t="shared" si="270"/>
        <v>0</v>
      </c>
      <c r="P6509" t="s">
        <v>12694</v>
      </c>
    </row>
    <row r="6510" spans="2:16" x14ac:dyDescent="0.25">
      <c r="B6510" t="s">
        <v>6515</v>
      </c>
      <c r="C6510" s="119" t="s">
        <v>60</v>
      </c>
      <c r="D6510" t="s">
        <v>11537</v>
      </c>
      <c r="E6510" t="s">
        <v>11530</v>
      </c>
      <c r="F6510" t="s">
        <v>11540</v>
      </c>
      <c r="G6510" t="s">
        <v>64</v>
      </c>
      <c r="H6510" t="s">
        <v>18</v>
      </c>
      <c r="I6510" t="s">
        <v>11541</v>
      </c>
      <c r="J6510">
        <v>2017</v>
      </c>
      <c r="K6510">
        <v>647.38</v>
      </c>
      <c r="L6510">
        <v>22</v>
      </c>
      <c r="M6510">
        <v>1</v>
      </c>
      <c r="N6510">
        <f t="shared" si="271"/>
        <v>0</v>
      </c>
      <c r="O6510">
        <f t="shared" si="270"/>
        <v>0</v>
      </c>
      <c r="P6510" t="s">
        <v>12694</v>
      </c>
    </row>
    <row r="6511" spans="2:16" x14ac:dyDescent="0.25">
      <c r="B6511" t="s">
        <v>6516</v>
      </c>
      <c r="C6511" s="119" t="s">
        <v>60</v>
      </c>
      <c r="D6511" t="s">
        <v>11537</v>
      </c>
      <c r="E6511" t="s">
        <v>11530</v>
      </c>
      <c r="F6511" t="s">
        <v>11540</v>
      </c>
      <c r="G6511" t="s">
        <v>64</v>
      </c>
      <c r="H6511" t="s">
        <v>18</v>
      </c>
      <c r="I6511" t="s">
        <v>11533</v>
      </c>
      <c r="J6511">
        <v>2017</v>
      </c>
      <c r="K6511">
        <v>617.83000000000004</v>
      </c>
      <c r="L6511">
        <v>14</v>
      </c>
      <c r="M6511">
        <v>1</v>
      </c>
      <c r="N6511">
        <f t="shared" si="271"/>
        <v>0</v>
      </c>
      <c r="O6511">
        <f t="shared" si="270"/>
        <v>0</v>
      </c>
      <c r="P6511" t="s">
        <v>12694</v>
      </c>
    </row>
    <row r="6512" spans="2:16" x14ac:dyDescent="0.25">
      <c r="B6512" t="s">
        <v>6517</v>
      </c>
      <c r="C6512" s="119" t="s">
        <v>60</v>
      </c>
      <c r="D6512" t="s">
        <v>11542</v>
      </c>
      <c r="E6512" t="s">
        <v>11530</v>
      </c>
      <c r="F6512" t="s">
        <v>11540</v>
      </c>
      <c r="G6512" t="s">
        <v>64</v>
      </c>
      <c r="H6512" t="s">
        <v>18</v>
      </c>
      <c r="I6512" t="s">
        <v>11541</v>
      </c>
      <c r="J6512">
        <v>2017</v>
      </c>
      <c r="K6512">
        <v>645.5</v>
      </c>
      <c r="L6512">
        <v>8</v>
      </c>
      <c r="M6512">
        <v>1</v>
      </c>
      <c r="N6512">
        <f t="shared" si="271"/>
        <v>0</v>
      </c>
      <c r="O6512">
        <f t="shared" si="270"/>
        <v>0</v>
      </c>
      <c r="P6512" t="s">
        <v>12693</v>
      </c>
    </row>
    <row r="6513" spans="2:16" x14ac:dyDescent="0.25">
      <c r="B6513" t="s">
        <v>6518</v>
      </c>
      <c r="C6513" s="119" t="s">
        <v>60</v>
      </c>
      <c r="D6513" t="s">
        <v>11542</v>
      </c>
      <c r="E6513" t="s">
        <v>11530</v>
      </c>
      <c r="F6513" t="s">
        <v>11540</v>
      </c>
      <c r="G6513" t="s">
        <v>64</v>
      </c>
      <c r="H6513" t="s">
        <v>18</v>
      </c>
      <c r="I6513" t="s">
        <v>11541</v>
      </c>
      <c r="J6513">
        <v>2017</v>
      </c>
      <c r="K6513">
        <v>645.45000000000005</v>
      </c>
      <c r="L6513">
        <v>8</v>
      </c>
      <c r="M6513">
        <v>1</v>
      </c>
      <c r="N6513">
        <f t="shared" si="271"/>
        <v>0</v>
      </c>
      <c r="O6513">
        <f t="shared" ref="O6513:O6576" si="272">IF(OR(L6513="",L6513&lt;=0),1,0)</f>
        <v>0</v>
      </c>
      <c r="P6513" t="s">
        <v>12693</v>
      </c>
    </row>
    <row r="6514" spans="2:16" x14ac:dyDescent="0.25">
      <c r="B6514" t="s">
        <v>6519</v>
      </c>
      <c r="C6514" s="119" t="s">
        <v>60</v>
      </c>
      <c r="D6514" t="s">
        <v>11542</v>
      </c>
      <c r="E6514" t="s">
        <v>11530</v>
      </c>
      <c r="F6514" t="s">
        <v>11540</v>
      </c>
      <c r="G6514" t="s">
        <v>64</v>
      </c>
      <c r="H6514" t="s">
        <v>18</v>
      </c>
      <c r="I6514" t="s">
        <v>11541</v>
      </c>
      <c r="J6514">
        <v>2017</v>
      </c>
      <c r="K6514">
        <v>615.14</v>
      </c>
      <c r="L6514">
        <v>8</v>
      </c>
      <c r="M6514">
        <v>1</v>
      </c>
      <c r="N6514">
        <f t="shared" si="271"/>
        <v>0</v>
      </c>
      <c r="O6514">
        <f t="shared" si="272"/>
        <v>0</v>
      </c>
      <c r="P6514" t="s">
        <v>12693</v>
      </c>
    </row>
    <row r="6515" spans="2:16" x14ac:dyDescent="0.25">
      <c r="B6515" t="s">
        <v>6520</v>
      </c>
      <c r="C6515" s="119" t="s">
        <v>60</v>
      </c>
      <c r="D6515" t="s">
        <v>11542</v>
      </c>
      <c r="E6515" t="s">
        <v>11530</v>
      </c>
      <c r="F6515" t="s">
        <v>11540</v>
      </c>
      <c r="G6515" t="s">
        <v>64</v>
      </c>
      <c r="H6515" t="s">
        <v>18</v>
      </c>
      <c r="I6515" t="s">
        <v>11541</v>
      </c>
      <c r="J6515">
        <v>2017</v>
      </c>
      <c r="K6515">
        <v>645.45000000000005</v>
      </c>
      <c r="L6515">
        <v>8</v>
      </c>
      <c r="M6515">
        <v>1</v>
      </c>
      <c r="N6515">
        <f t="shared" si="271"/>
        <v>0</v>
      </c>
      <c r="O6515">
        <f t="shared" si="272"/>
        <v>0</v>
      </c>
      <c r="P6515" t="s">
        <v>12693</v>
      </c>
    </row>
    <row r="6516" spans="2:16" x14ac:dyDescent="0.25">
      <c r="B6516" t="s">
        <v>6521</v>
      </c>
      <c r="C6516" s="119" t="s">
        <v>60</v>
      </c>
      <c r="D6516" t="s">
        <v>11542</v>
      </c>
      <c r="E6516" t="s">
        <v>11530</v>
      </c>
      <c r="F6516" t="s">
        <v>11540</v>
      </c>
      <c r="G6516" t="s">
        <v>64</v>
      </c>
      <c r="H6516" t="s">
        <v>18</v>
      </c>
      <c r="I6516" t="s">
        <v>11541</v>
      </c>
      <c r="J6516">
        <v>2017</v>
      </c>
      <c r="K6516">
        <v>615.29</v>
      </c>
      <c r="L6516">
        <v>9</v>
      </c>
      <c r="M6516">
        <v>1</v>
      </c>
      <c r="N6516">
        <f t="shared" si="271"/>
        <v>0</v>
      </c>
      <c r="O6516">
        <f t="shared" si="272"/>
        <v>0</v>
      </c>
      <c r="P6516" t="s">
        <v>12693</v>
      </c>
    </row>
    <row r="6517" spans="2:16" x14ac:dyDescent="0.25">
      <c r="B6517" t="s">
        <v>6522</v>
      </c>
      <c r="C6517" s="119" t="s">
        <v>60</v>
      </c>
      <c r="D6517" t="s">
        <v>11542</v>
      </c>
      <c r="E6517" t="s">
        <v>11530</v>
      </c>
      <c r="F6517" t="s">
        <v>11540</v>
      </c>
      <c r="G6517" t="s">
        <v>64</v>
      </c>
      <c r="H6517" t="s">
        <v>18</v>
      </c>
      <c r="I6517" t="s">
        <v>11541</v>
      </c>
      <c r="J6517">
        <v>2017</v>
      </c>
      <c r="K6517">
        <v>645.45000000000005</v>
      </c>
      <c r="L6517">
        <v>8</v>
      </c>
      <c r="M6517">
        <v>1</v>
      </c>
      <c r="N6517">
        <f t="shared" si="271"/>
        <v>0</v>
      </c>
      <c r="O6517">
        <f t="shared" si="272"/>
        <v>0</v>
      </c>
      <c r="P6517" t="s">
        <v>12693</v>
      </c>
    </row>
    <row r="6518" spans="2:16" x14ac:dyDescent="0.25">
      <c r="B6518" t="s">
        <v>6523</v>
      </c>
      <c r="C6518" s="119" t="s">
        <v>60</v>
      </c>
      <c r="D6518" t="s">
        <v>11542</v>
      </c>
      <c r="E6518" t="s">
        <v>11530</v>
      </c>
      <c r="F6518" t="s">
        <v>11540</v>
      </c>
      <c r="G6518" t="s">
        <v>64</v>
      </c>
      <c r="H6518" t="s">
        <v>18</v>
      </c>
      <c r="I6518" t="s">
        <v>11541</v>
      </c>
      <c r="J6518">
        <v>2017</v>
      </c>
      <c r="K6518">
        <v>645.5</v>
      </c>
      <c r="L6518">
        <v>8</v>
      </c>
      <c r="M6518">
        <v>1</v>
      </c>
      <c r="N6518">
        <f t="shared" si="271"/>
        <v>0</v>
      </c>
      <c r="O6518">
        <f t="shared" si="272"/>
        <v>0</v>
      </c>
      <c r="P6518" t="s">
        <v>12693</v>
      </c>
    </row>
    <row r="6519" spans="2:16" x14ac:dyDescent="0.25">
      <c r="B6519" t="s">
        <v>6524</v>
      </c>
      <c r="C6519" s="119" t="s">
        <v>60</v>
      </c>
      <c r="D6519" t="s">
        <v>11542</v>
      </c>
      <c r="E6519" t="s">
        <v>11530</v>
      </c>
      <c r="F6519" t="s">
        <v>11540</v>
      </c>
      <c r="G6519" t="s">
        <v>64</v>
      </c>
      <c r="H6519" t="s">
        <v>18</v>
      </c>
      <c r="I6519" t="s">
        <v>11541</v>
      </c>
      <c r="J6519">
        <v>2017</v>
      </c>
      <c r="K6519">
        <v>615.65</v>
      </c>
      <c r="L6519">
        <v>8</v>
      </c>
      <c r="M6519">
        <v>1</v>
      </c>
      <c r="N6519">
        <f t="shared" si="271"/>
        <v>0</v>
      </c>
      <c r="O6519">
        <f t="shared" si="272"/>
        <v>0</v>
      </c>
      <c r="P6519" t="s">
        <v>12693</v>
      </c>
    </row>
    <row r="6520" spans="2:16" x14ac:dyDescent="0.25">
      <c r="B6520" t="s">
        <v>6525</v>
      </c>
      <c r="C6520" s="119" t="s">
        <v>60</v>
      </c>
      <c r="D6520" t="s">
        <v>11542</v>
      </c>
      <c r="E6520" t="s">
        <v>11530</v>
      </c>
      <c r="F6520" t="s">
        <v>11540</v>
      </c>
      <c r="G6520" t="s">
        <v>64</v>
      </c>
      <c r="H6520" t="s">
        <v>18</v>
      </c>
      <c r="I6520" t="s">
        <v>11541</v>
      </c>
      <c r="J6520">
        <v>2017</v>
      </c>
      <c r="K6520">
        <v>667.57</v>
      </c>
      <c r="L6520">
        <v>38</v>
      </c>
      <c r="M6520">
        <v>1</v>
      </c>
      <c r="N6520">
        <f t="shared" si="271"/>
        <v>0</v>
      </c>
      <c r="O6520">
        <f t="shared" si="272"/>
        <v>0</v>
      </c>
      <c r="P6520" t="s">
        <v>12693</v>
      </c>
    </row>
    <row r="6521" spans="2:16" x14ac:dyDescent="0.25">
      <c r="B6521" t="s">
        <v>6526</v>
      </c>
      <c r="C6521" s="119" t="s">
        <v>60</v>
      </c>
      <c r="D6521" t="s">
        <v>11542</v>
      </c>
      <c r="E6521" t="s">
        <v>11530</v>
      </c>
      <c r="F6521" t="s">
        <v>11540</v>
      </c>
      <c r="G6521" t="s">
        <v>64</v>
      </c>
      <c r="H6521" t="s">
        <v>18</v>
      </c>
      <c r="I6521" t="s">
        <v>11541</v>
      </c>
      <c r="J6521">
        <v>2017</v>
      </c>
      <c r="K6521">
        <v>611.23</v>
      </c>
      <c r="L6521">
        <v>33</v>
      </c>
      <c r="M6521">
        <v>1</v>
      </c>
      <c r="N6521">
        <f t="shared" si="271"/>
        <v>0</v>
      </c>
      <c r="O6521">
        <f t="shared" si="272"/>
        <v>0</v>
      </c>
      <c r="P6521" t="s">
        <v>12693</v>
      </c>
    </row>
    <row r="6522" spans="2:16" x14ac:dyDescent="0.25">
      <c r="B6522" t="s">
        <v>6527</v>
      </c>
      <c r="C6522" s="119" t="s">
        <v>60</v>
      </c>
      <c r="D6522" t="s">
        <v>11537</v>
      </c>
      <c r="E6522" t="s">
        <v>11530</v>
      </c>
      <c r="F6522" t="s">
        <v>11540</v>
      </c>
      <c r="G6522" t="s">
        <v>64</v>
      </c>
      <c r="H6522" t="s">
        <v>18</v>
      </c>
      <c r="I6522" t="s">
        <v>11541</v>
      </c>
      <c r="J6522">
        <v>2017</v>
      </c>
      <c r="K6522">
        <v>620.12</v>
      </c>
      <c r="L6522">
        <v>23</v>
      </c>
      <c r="M6522">
        <v>1</v>
      </c>
      <c r="N6522">
        <f t="shared" si="271"/>
        <v>0</v>
      </c>
      <c r="O6522">
        <f t="shared" si="272"/>
        <v>0</v>
      </c>
      <c r="P6522" t="s">
        <v>12694</v>
      </c>
    </row>
    <row r="6523" spans="2:16" x14ac:dyDescent="0.25">
      <c r="B6523" t="s">
        <v>6528</v>
      </c>
      <c r="C6523" s="119" t="s">
        <v>60</v>
      </c>
      <c r="D6523" t="s">
        <v>11537</v>
      </c>
      <c r="E6523" t="s">
        <v>11530</v>
      </c>
      <c r="F6523" t="s">
        <v>11540</v>
      </c>
      <c r="G6523" t="s">
        <v>64</v>
      </c>
      <c r="H6523" t="s">
        <v>18</v>
      </c>
      <c r="I6523" t="s">
        <v>11541</v>
      </c>
      <c r="J6523">
        <v>2017</v>
      </c>
      <c r="K6523">
        <v>620.12</v>
      </c>
      <c r="L6523">
        <v>23</v>
      </c>
      <c r="M6523">
        <v>1</v>
      </c>
      <c r="N6523">
        <f t="shared" si="271"/>
        <v>0</v>
      </c>
      <c r="O6523">
        <f t="shared" si="272"/>
        <v>0</v>
      </c>
      <c r="P6523" t="s">
        <v>12694</v>
      </c>
    </row>
    <row r="6524" spans="2:16" x14ac:dyDescent="0.25">
      <c r="B6524" t="s">
        <v>6529</v>
      </c>
      <c r="C6524" s="119" t="s">
        <v>60</v>
      </c>
      <c r="D6524" t="s">
        <v>11537</v>
      </c>
      <c r="E6524" t="s">
        <v>11530</v>
      </c>
      <c r="F6524" t="s">
        <v>11540</v>
      </c>
      <c r="G6524" t="s">
        <v>64</v>
      </c>
      <c r="H6524" t="s">
        <v>18</v>
      </c>
      <c r="I6524" t="s">
        <v>11541</v>
      </c>
      <c r="J6524">
        <v>2017</v>
      </c>
      <c r="K6524">
        <v>651.1</v>
      </c>
      <c r="L6524">
        <v>27</v>
      </c>
      <c r="M6524">
        <v>1</v>
      </c>
      <c r="N6524">
        <f t="shared" si="271"/>
        <v>0</v>
      </c>
      <c r="O6524">
        <f t="shared" si="272"/>
        <v>0</v>
      </c>
      <c r="P6524" t="s">
        <v>12694</v>
      </c>
    </row>
    <row r="6525" spans="2:16" x14ac:dyDescent="0.25">
      <c r="B6525" t="s">
        <v>6530</v>
      </c>
      <c r="C6525" s="119" t="s">
        <v>60</v>
      </c>
      <c r="D6525" t="s">
        <v>11542</v>
      </c>
      <c r="E6525" t="s">
        <v>11530</v>
      </c>
      <c r="F6525" t="s">
        <v>11540</v>
      </c>
      <c r="G6525" t="s">
        <v>64</v>
      </c>
      <c r="H6525" t="s">
        <v>18</v>
      </c>
      <c r="I6525" t="s">
        <v>11541</v>
      </c>
      <c r="J6525">
        <v>2017</v>
      </c>
      <c r="K6525">
        <v>649.74</v>
      </c>
      <c r="L6525">
        <v>42</v>
      </c>
      <c r="M6525">
        <v>1</v>
      </c>
      <c r="N6525">
        <f t="shared" si="271"/>
        <v>0</v>
      </c>
      <c r="O6525">
        <f t="shared" si="272"/>
        <v>0</v>
      </c>
      <c r="P6525" t="s">
        <v>12693</v>
      </c>
    </row>
    <row r="6526" spans="2:16" x14ac:dyDescent="0.25">
      <c r="B6526" t="s">
        <v>6531</v>
      </c>
      <c r="C6526" s="119" t="s">
        <v>60</v>
      </c>
      <c r="D6526" t="s">
        <v>11542</v>
      </c>
      <c r="E6526" t="s">
        <v>11530</v>
      </c>
      <c r="F6526" t="s">
        <v>11540</v>
      </c>
      <c r="G6526" t="s">
        <v>64</v>
      </c>
      <c r="H6526" t="s">
        <v>18</v>
      </c>
      <c r="I6526" t="s">
        <v>11541</v>
      </c>
      <c r="J6526">
        <v>2017</v>
      </c>
      <c r="K6526">
        <v>649.75</v>
      </c>
      <c r="L6526">
        <v>42</v>
      </c>
      <c r="M6526">
        <v>1</v>
      </c>
      <c r="N6526">
        <f t="shared" si="271"/>
        <v>0</v>
      </c>
      <c r="O6526">
        <f t="shared" si="272"/>
        <v>0</v>
      </c>
      <c r="P6526" t="s">
        <v>12693</v>
      </c>
    </row>
    <row r="6527" spans="2:16" x14ac:dyDescent="0.25">
      <c r="B6527" t="s">
        <v>6532</v>
      </c>
      <c r="C6527" s="119" t="s">
        <v>60</v>
      </c>
      <c r="D6527" t="s">
        <v>11550</v>
      </c>
      <c r="E6527" t="s">
        <v>11530</v>
      </c>
      <c r="F6527" t="s">
        <v>11540</v>
      </c>
      <c r="G6527" t="s">
        <v>64</v>
      </c>
      <c r="H6527" t="s">
        <v>18</v>
      </c>
      <c r="I6527" t="s">
        <v>11541</v>
      </c>
      <c r="J6527">
        <v>2017</v>
      </c>
      <c r="K6527">
        <v>652.66999999999996</v>
      </c>
      <c r="L6527">
        <v>38</v>
      </c>
      <c r="M6527">
        <v>1</v>
      </c>
      <c r="N6527">
        <f t="shared" si="271"/>
        <v>0</v>
      </c>
      <c r="O6527">
        <f t="shared" si="272"/>
        <v>0</v>
      </c>
      <c r="P6527" t="s">
        <v>12694</v>
      </c>
    </row>
    <row r="6528" spans="2:16" x14ac:dyDescent="0.25">
      <c r="B6528" t="s">
        <v>6533</v>
      </c>
      <c r="C6528" s="119" t="s">
        <v>60</v>
      </c>
      <c r="D6528" t="s">
        <v>11550</v>
      </c>
      <c r="E6528" t="s">
        <v>11530</v>
      </c>
      <c r="F6528" t="s">
        <v>11540</v>
      </c>
      <c r="G6528" t="s">
        <v>64</v>
      </c>
      <c r="H6528" t="s">
        <v>18</v>
      </c>
      <c r="I6528" t="s">
        <v>11541</v>
      </c>
      <c r="J6528">
        <v>2017</v>
      </c>
      <c r="K6528">
        <v>651.53</v>
      </c>
      <c r="L6528">
        <v>29</v>
      </c>
      <c r="M6528">
        <v>1</v>
      </c>
      <c r="N6528">
        <f t="shared" si="271"/>
        <v>0</v>
      </c>
      <c r="O6528">
        <f t="shared" si="272"/>
        <v>0</v>
      </c>
      <c r="P6528" t="s">
        <v>12694</v>
      </c>
    </row>
    <row r="6529" spans="2:16" x14ac:dyDescent="0.25">
      <c r="B6529" t="s">
        <v>6534</v>
      </c>
      <c r="C6529" s="119" t="s">
        <v>60</v>
      </c>
      <c r="D6529" t="s">
        <v>11550</v>
      </c>
      <c r="E6529" t="s">
        <v>11530</v>
      </c>
      <c r="F6529" t="s">
        <v>11540</v>
      </c>
      <c r="G6529" t="s">
        <v>64</v>
      </c>
      <c r="H6529" t="s">
        <v>18</v>
      </c>
      <c r="I6529" t="s">
        <v>11533</v>
      </c>
      <c r="J6529">
        <v>2017</v>
      </c>
      <c r="K6529">
        <v>1650.1</v>
      </c>
      <c r="L6529">
        <v>28</v>
      </c>
      <c r="M6529">
        <v>1</v>
      </c>
      <c r="N6529">
        <f t="shared" si="271"/>
        <v>0</v>
      </c>
      <c r="O6529">
        <f t="shared" si="272"/>
        <v>0</v>
      </c>
      <c r="P6529" t="s">
        <v>12694</v>
      </c>
    </row>
    <row r="6530" spans="2:16" x14ac:dyDescent="0.25">
      <c r="B6530" t="s">
        <v>6535</v>
      </c>
      <c r="C6530" s="119" t="s">
        <v>60</v>
      </c>
      <c r="D6530" t="s">
        <v>11550</v>
      </c>
      <c r="E6530" t="s">
        <v>11530</v>
      </c>
      <c r="F6530" t="s">
        <v>11540</v>
      </c>
      <c r="G6530" t="s">
        <v>64</v>
      </c>
      <c r="H6530" t="s">
        <v>18</v>
      </c>
      <c r="I6530" t="s">
        <v>11541</v>
      </c>
      <c r="J6530">
        <v>2017</v>
      </c>
      <c r="K6530">
        <v>1650.31</v>
      </c>
      <c r="L6530">
        <v>28</v>
      </c>
      <c r="M6530">
        <v>1</v>
      </c>
      <c r="N6530">
        <f t="shared" si="271"/>
        <v>0</v>
      </c>
      <c r="O6530">
        <f t="shared" si="272"/>
        <v>0</v>
      </c>
      <c r="P6530" t="s">
        <v>12694</v>
      </c>
    </row>
    <row r="6531" spans="2:16" x14ac:dyDescent="0.25">
      <c r="B6531" t="s">
        <v>6536</v>
      </c>
      <c r="C6531" s="119" t="s">
        <v>60</v>
      </c>
      <c r="D6531" t="s">
        <v>11550</v>
      </c>
      <c r="E6531" t="s">
        <v>11530</v>
      </c>
      <c r="F6531" t="s">
        <v>11540</v>
      </c>
      <c r="G6531" t="s">
        <v>64</v>
      </c>
      <c r="H6531" t="s">
        <v>18</v>
      </c>
      <c r="I6531" t="s">
        <v>11533</v>
      </c>
      <c r="J6531">
        <v>2017</v>
      </c>
      <c r="K6531">
        <v>1650.1</v>
      </c>
      <c r="L6531">
        <v>28</v>
      </c>
      <c r="M6531">
        <v>1</v>
      </c>
      <c r="N6531">
        <f t="shared" si="271"/>
        <v>0</v>
      </c>
      <c r="O6531">
        <f t="shared" si="272"/>
        <v>0</v>
      </c>
      <c r="P6531" t="s">
        <v>12694</v>
      </c>
    </row>
    <row r="6532" spans="2:16" x14ac:dyDescent="0.25">
      <c r="B6532" t="s">
        <v>6537</v>
      </c>
      <c r="C6532" s="119" t="s">
        <v>60</v>
      </c>
      <c r="D6532" t="s">
        <v>11550</v>
      </c>
      <c r="E6532" t="s">
        <v>11530</v>
      </c>
      <c r="F6532" t="s">
        <v>11540</v>
      </c>
      <c r="G6532" t="s">
        <v>64</v>
      </c>
      <c r="H6532" t="s">
        <v>18</v>
      </c>
      <c r="I6532" t="s">
        <v>11541</v>
      </c>
      <c r="J6532">
        <v>2017</v>
      </c>
      <c r="K6532">
        <v>1650.31</v>
      </c>
      <c r="L6532">
        <v>28</v>
      </c>
      <c r="M6532">
        <v>1</v>
      </c>
      <c r="N6532">
        <f t="shared" si="271"/>
        <v>0</v>
      </c>
      <c r="O6532">
        <f t="shared" si="272"/>
        <v>0</v>
      </c>
      <c r="P6532" t="s">
        <v>12694</v>
      </c>
    </row>
    <row r="6533" spans="2:16" x14ac:dyDescent="0.25">
      <c r="B6533" t="s">
        <v>6538</v>
      </c>
      <c r="C6533" s="119" t="s">
        <v>60</v>
      </c>
      <c r="D6533" t="s">
        <v>11550</v>
      </c>
      <c r="E6533" t="s">
        <v>11530</v>
      </c>
      <c r="F6533" t="s">
        <v>11540</v>
      </c>
      <c r="G6533" t="s">
        <v>64</v>
      </c>
      <c r="H6533" t="s">
        <v>18</v>
      </c>
      <c r="I6533" t="s">
        <v>11541</v>
      </c>
      <c r="J6533">
        <v>2017</v>
      </c>
      <c r="K6533">
        <v>1649.74</v>
      </c>
      <c r="L6533">
        <v>26</v>
      </c>
      <c r="M6533">
        <v>1</v>
      </c>
      <c r="N6533">
        <f t="shared" si="271"/>
        <v>0</v>
      </c>
      <c r="O6533">
        <f t="shared" si="272"/>
        <v>0</v>
      </c>
      <c r="P6533" t="s">
        <v>12694</v>
      </c>
    </row>
    <row r="6534" spans="2:16" x14ac:dyDescent="0.25">
      <c r="B6534" t="s">
        <v>6539</v>
      </c>
      <c r="C6534" s="119" t="s">
        <v>60</v>
      </c>
      <c r="D6534" t="s">
        <v>11550</v>
      </c>
      <c r="E6534" t="s">
        <v>11530</v>
      </c>
      <c r="F6534" t="s">
        <v>11540</v>
      </c>
      <c r="G6534" t="s">
        <v>64</v>
      </c>
      <c r="H6534" t="s">
        <v>18</v>
      </c>
      <c r="I6534" t="s">
        <v>11533</v>
      </c>
      <c r="J6534">
        <v>2017</v>
      </c>
      <c r="K6534">
        <v>624.49</v>
      </c>
      <c r="L6534">
        <v>28</v>
      </c>
      <c r="M6534">
        <v>1</v>
      </c>
      <c r="N6534">
        <f t="shared" si="271"/>
        <v>0</v>
      </c>
      <c r="O6534">
        <f t="shared" si="272"/>
        <v>0</v>
      </c>
      <c r="P6534" t="s">
        <v>12694</v>
      </c>
    </row>
    <row r="6535" spans="2:16" x14ac:dyDescent="0.25">
      <c r="B6535" t="s">
        <v>6540</v>
      </c>
      <c r="C6535" s="119" t="s">
        <v>60</v>
      </c>
      <c r="D6535" t="s">
        <v>11550</v>
      </c>
      <c r="E6535" t="s">
        <v>11530</v>
      </c>
      <c r="F6535" t="s">
        <v>11540</v>
      </c>
      <c r="G6535" t="s">
        <v>64</v>
      </c>
      <c r="H6535" t="s">
        <v>18</v>
      </c>
      <c r="I6535" t="s">
        <v>11533</v>
      </c>
      <c r="J6535">
        <v>2017</v>
      </c>
      <c r="K6535">
        <v>624.49</v>
      </c>
      <c r="L6535">
        <v>28</v>
      </c>
      <c r="M6535">
        <v>1</v>
      </c>
      <c r="N6535">
        <f t="shared" si="271"/>
        <v>0</v>
      </c>
      <c r="O6535">
        <f t="shared" si="272"/>
        <v>0</v>
      </c>
      <c r="P6535" t="s">
        <v>12694</v>
      </c>
    </row>
    <row r="6536" spans="2:16" x14ac:dyDescent="0.25">
      <c r="B6536" t="s">
        <v>6541</v>
      </c>
      <c r="C6536" s="119" t="s">
        <v>60</v>
      </c>
      <c r="D6536" t="s">
        <v>11550</v>
      </c>
      <c r="E6536" t="s">
        <v>11530</v>
      </c>
      <c r="F6536" t="s">
        <v>11540</v>
      </c>
      <c r="G6536" t="s">
        <v>64</v>
      </c>
      <c r="H6536" t="s">
        <v>18</v>
      </c>
      <c r="I6536" t="s">
        <v>11541</v>
      </c>
      <c r="J6536">
        <v>2017</v>
      </c>
      <c r="K6536">
        <v>1650.31</v>
      </c>
      <c r="L6536">
        <v>28</v>
      </c>
      <c r="M6536">
        <v>1</v>
      </c>
      <c r="N6536">
        <f t="shared" si="271"/>
        <v>0</v>
      </c>
      <c r="O6536">
        <f t="shared" si="272"/>
        <v>0</v>
      </c>
      <c r="P6536" t="s">
        <v>12694</v>
      </c>
    </row>
    <row r="6537" spans="2:16" x14ac:dyDescent="0.25">
      <c r="B6537" t="s">
        <v>6542</v>
      </c>
      <c r="C6537" s="119" t="s">
        <v>60</v>
      </c>
      <c r="D6537" t="s">
        <v>11537</v>
      </c>
      <c r="E6537" t="s">
        <v>11530</v>
      </c>
      <c r="F6537" t="s">
        <v>11540</v>
      </c>
      <c r="G6537" t="s">
        <v>64</v>
      </c>
      <c r="H6537" t="s">
        <v>18</v>
      </c>
      <c r="I6537" t="s">
        <v>11541</v>
      </c>
      <c r="J6537">
        <v>2017</v>
      </c>
      <c r="K6537">
        <v>628.41</v>
      </c>
      <c r="L6537">
        <v>24</v>
      </c>
      <c r="M6537">
        <v>1</v>
      </c>
      <c r="N6537">
        <f t="shared" si="271"/>
        <v>0</v>
      </c>
      <c r="O6537">
        <f t="shared" si="272"/>
        <v>0</v>
      </c>
      <c r="P6537" t="s">
        <v>12694</v>
      </c>
    </row>
    <row r="6538" spans="2:16" x14ac:dyDescent="0.25">
      <c r="B6538" t="s">
        <v>6543</v>
      </c>
      <c r="C6538" s="119" t="s">
        <v>60</v>
      </c>
      <c r="D6538" t="s">
        <v>11537</v>
      </c>
      <c r="E6538" t="s">
        <v>11530</v>
      </c>
      <c r="F6538" t="s">
        <v>11540</v>
      </c>
      <c r="G6538" t="s">
        <v>64</v>
      </c>
      <c r="H6538" t="s">
        <v>18</v>
      </c>
      <c r="I6538" t="s">
        <v>11541</v>
      </c>
      <c r="J6538">
        <v>2017</v>
      </c>
      <c r="K6538">
        <v>628.41</v>
      </c>
      <c r="L6538">
        <v>24</v>
      </c>
      <c r="M6538">
        <v>1</v>
      </c>
      <c r="N6538">
        <f t="shared" si="271"/>
        <v>0</v>
      </c>
      <c r="O6538">
        <f t="shared" si="272"/>
        <v>0</v>
      </c>
      <c r="P6538" t="s">
        <v>12694</v>
      </c>
    </row>
    <row r="6539" spans="2:16" x14ac:dyDescent="0.25">
      <c r="B6539" t="s">
        <v>6544</v>
      </c>
      <c r="C6539" s="119" t="s">
        <v>60</v>
      </c>
      <c r="D6539" t="s">
        <v>11537</v>
      </c>
      <c r="E6539" t="s">
        <v>11530</v>
      </c>
      <c r="F6539" t="s">
        <v>11540</v>
      </c>
      <c r="G6539" t="s">
        <v>64</v>
      </c>
      <c r="H6539" t="s">
        <v>18</v>
      </c>
      <c r="I6539" t="s">
        <v>11541</v>
      </c>
      <c r="J6539">
        <v>2017</v>
      </c>
      <c r="K6539">
        <v>628.41</v>
      </c>
      <c r="L6539">
        <v>24</v>
      </c>
      <c r="M6539">
        <v>1</v>
      </c>
      <c r="N6539">
        <f t="shared" ref="N6539:N6602" si="273">IF(K6539&lt;100,1,0)</f>
        <v>0</v>
      </c>
      <c r="O6539">
        <f t="shared" si="272"/>
        <v>0</v>
      </c>
      <c r="P6539" t="s">
        <v>12694</v>
      </c>
    </row>
    <row r="6540" spans="2:16" x14ac:dyDescent="0.25">
      <c r="B6540" t="s">
        <v>6545</v>
      </c>
      <c r="C6540" s="119" t="s">
        <v>60</v>
      </c>
      <c r="D6540" t="s">
        <v>11537</v>
      </c>
      <c r="E6540" t="s">
        <v>11530</v>
      </c>
      <c r="F6540" t="s">
        <v>11540</v>
      </c>
      <c r="G6540" t="s">
        <v>64</v>
      </c>
      <c r="H6540" t="s">
        <v>18</v>
      </c>
      <c r="I6540" t="s">
        <v>11541</v>
      </c>
      <c r="J6540">
        <v>2017</v>
      </c>
      <c r="K6540">
        <v>628.41</v>
      </c>
      <c r="L6540">
        <v>24</v>
      </c>
      <c r="M6540">
        <v>1</v>
      </c>
      <c r="N6540">
        <f t="shared" si="273"/>
        <v>0</v>
      </c>
      <c r="O6540">
        <f t="shared" si="272"/>
        <v>0</v>
      </c>
      <c r="P6540" t="s">
        <v>12694</v>
      </c>
    </row>
    <row r="6541" spans="2:16" x14ac:dyDescent="0.25">
      <c r="B6541" t="s">
        <v>6546</v>
      </c>
      <c r="C6541" s="119" t="s">
        <v>60</v>
      </c>
      <c r="D6541" t="s">
        <v>11537</v>
      </c>
      <c r="E6541" t="s">
        <v>11530</v>
      </c>
      <c r="F6541" t="s">
        <v>11540</v>
      </c>
      <c r="G6541" t="s">
        <v>64</v>
      </c>
      <c r="H6541" t="s">
        <v>18</v>
      </c>
      <c r="I6541" t="s">
        <v>11541</v>
      </c>
      <c r="J6541">
        <v>2017</v>
      </c>
      <c r="K6541">
        <v>628.54999999999995</v>
      </c>
      <c r="L6541">
        <v>25</v>
      </c>
      <c r="M6541">
        <v>1</v>
      </c>
      <c r="N6541">
        <f t="shared" si="273"/>
        <v>0</v>
      </c>
      <c r="O6541">
        <f t="shared" si="272"/>
        <v>0</v>
      </c>
      <c r="P6541" t="s">
        <v>12694</v>
      </c>
    </row>
    <row r="6542" spans="2:16" x14ac:dyDescent="0.25">
      <c r="B6542" t="s">
        <v>6547</v>
      </c>
      <c r="C6542" s="119" t="s">
        <v>60</v>
      </c>
      <c r="D6542" t="s">
        <v>11537</v>
      </c>
      <c r="E6542" t="s">
        <v>11530</v>
      </c>
      <c r="F6542" t="s">
        <v>11540</v>
      </c>
      <c r="G6542" t="s">
        <v>64</v>
      </c>
      <c r="H6542" t="s">
        <v>18</v>
      </c>
      <c r="I6542" t="s">
        <v>11541</v>
      </c>
      <c r="J6542">
        <v>2017</v>
      </c>
      <c r="K6542">
        <v>628.54999999999995</v>
      </c>
      <c r="L6542">
        <v>25</v>
      </c>
      <c r="M6542">
        <v>1</v>
      </c>
      <c r="N6542">
        <f t="shared" si="273"/>
        <v>0</v>
      </c>
      <c r="O6542">
        <f t="shared" si="272"/>
        <v>0</v>
      </c>
      <c r="P6542" t="s">
        <v>12694</v>
      </c>
    </row>
    <row r="6543" spans="2:16" x14ac:dyDescent="0.25">
      <c r="B6543" t="s">
        <v>6548</v>
      </c>
      <c r="C6543" s="119" t="s">
        <v>60</v>
      </c>
      <c r="D6543" t="s">
        <v>11537</v>
      </c>
      <c r="E6543" t="s">
        <v>11530</v>
      </c>
      <c r="F6543" t="s">
        <v>11540</v>
      </c>
      <c r="G6543" t="s">
        <v>64</v>
      </c>
      <c r="H6543" t="s">
        <v>18</v>
      </c>
      <c r="I6543" t="s">
        <v>11541</v>
      </c>
      <c r="J6543">
        <v>2017</v>
      </c>
      <c r="K6543">
        <v>628.41</v>
      </c>
      <c r="L6543">
        <v>24</v>
      </c>
      <c r="M6543">
        <v>1</v>
      </c>
      <c r="N6543">
        <f t="shared" si="273"/>
        <v>0</v>
      </c>
      <c r="O6543">
        <f t="shared" si="272"/>
        <v>0</v>
      </c>
      <c r="P6543" t="s">
        <v>12694</v>
      </c>
    </row>
    <row r="6544" spans="2:16" x14ac:dyDescent="0.25">
      <c r="B6544" t="s">
        <v>6549</v>
      </c>
      <c r="C6544" s="119" t="s">
        <v>60</v>
      </c>
      <c r="D6544" t="s">
        <v>11537</v>
      </c>
      <c r="E6544" t="s">
        <v>11530</v>
      </c>
      <c r="F6544" t="s">
        <v>11540</v>
      </c>
      <c r="G6544" t="s">
        <v>64</v>
      </c>
      <c r="H6544" t="s">
        <v>18</v>
      </c>
      <c r="I6544" t="s">
        <v>11541</v>
      </c>
      <c r="J6544">
        <v>2017</v>
      </c>
      <c r="K6544">
        <v>628.41</v>
      </c>
      <c r="L6544">
        <v>24</v>
      </c>
      <c r="M6544">
        <v>1</v>
      </c>
      <c r="N6544">
        <f t="shared" si="273"/>
        <v>0</v>
      </c>
      <c r="O6544">
        <f t="shared" si="272"/>
        <v>0</v>
      </c>
      <c r="P6544" t="s">
        <v>12694</v>
      </c>
    </row>
    <row r="6545" spans="2:16" x14ac:dyDescent="0.25">
      <c r="B6545" t="s">
        <v>6550</v>
      </c>
      <c r="C6545" s="119" t="s">
        <v>60</v>
      </c>
      <c r="D6545" t="s">
        <v>11537</v>
      </c>
      <c r="E6545" t="s">
        <v>11530</v>
      </c>
      <c r="F6545" t="s">
        <v>11540</v>
      </c>
      <c r="G6545" t="s">
        <v>64</v>
      </c>
      <c r="H6545" t="s">
        <v>18</v>
      </c>
      <c r="I6545" t="s">
        <v>11541</v>
      </c>
      <c r="J6545">
        <v>2017</v>
      </c>
      <c r="K6545">
        <v>628.45000000000005</v>
      </c>
      <c r="L6545">
        <v>24</v>
      </c>
      <c r="M6545">
        <v>1</v>
      </c>
      <c r="N6545">
        <f t="shared" si="273"/>
        <v>0</v>
      </c>
      <c r="O6545">
        <f t="shared" si="272"/>
        <v>0</v>
      </c>
      <c r="P6545" t="s">
        <v>12694</v>
      </c>
    </row>
    <row r="6546" spans="2:16" x14ac:dyDescent="0.25">
      <c r="B6546" t="s">
        <v>6551</v>
      </c>
      <c r="C6546" s="119" t="s">
        <v>60</v>
      </c>
      <c r="D6546" t="s">
        <v>11537</v>
      </c>
      <c r="E6546" t="s">
        <v>11530</v>
      </c>
      <c r="F6546" t="s">
        <v>11540</v>
      </c>
      <c r="G6546" t="s">
        <v>64</v>
      </c>
      <c r="H6546" t="s">
        <v>18</v>
      </c>
      <c r="I6546" t="s">
        <v>11541</v>
      </c>
      <c r="J6546">
        <v>2017</v>
      </c>
      <c r="K6546">
        <v>629.62</v>
      </c>
      <c r="L6546">
        <v>24</v>
      </c>
      <c r="M6546">
        <v>1</v>
      </c>
      <c r="N6546">
        <f t="shared" si="273"/>
        <v>0</v>
      </c>
      <c r="O6546">
        <f t="shared" si="272"/>
        <v>0</v>
      </c>
      <c r="P6546" t="s">
        <v>12694</v>
      </c>
    </row>
    <row r="6547" spans="2:16" x14ac:dyDescent="0.25">
      <c r="B6547" t="s">
        <v>6552</v>
      </c>
      <c r="C6547" s="119" t="s">
        <v>60</v>
      </c>
      <c r="D6547" t="s">
        <v>11537</v>
      </c>
      <c r="E6547" t="s">
        <v>11530</v>
      </c>
      <c r="F6547" t="s">
        <v>11540</v>
      </c>
      <c r="G6547" t="s">
        <v>64</v>
      </c>
      <c r="H6547" t="s">
        <v>18</v>
      </c>
      <c r="I6547" t="s">
        <v>11533</v>
      </c>
      <c r="J6547">
        <v>2017</v>
      </c>
      <c r="K6547">
        <v>633.96</v>
      </c>
      <c r="L6547">
        <v>29</v>
      </c>
      <c r="M6547">
        <v>1</v>
      </c>
      <c r="N6547">
        <f t="shared" si="273"/>
        <v>0</v>
      </c>
      <c r="O6547">
        <f t="shared" si="272"/>
        <v>0</v>
      </c>
      <c r="P6547" t="s">
        <v>12694</v>
      </c>
    </row>
    <row r="6548" spans="2:16" x14ac:dyDescent="0.25">
      <c r="B6548" t="s">
        <v>6553</v>
      </c>
      <c r="C6548" s="119" t="s">
        <v>60</v>
      </c>
      <c r="D6548" t="s">
        <v>11537</v>
      </c>
      <c r="E6548" t="s">
        <v>11530</v>
      </c>
      <c r="F6548" t="s">
        <v>11540</v>
      </c>
      <c r="G6548" t="s">
        <v>64</v>
      </c>
      <c r="H6548" t="s">
        <v>18</v>
      </c>
      <c r="I6548" t="s">
        <v>11541</v>
      </c>
      <c r="J6548">
        <v>2017</v>
      </c>
      <c r="K6548">
        <v>661.58</v>
      </c>
      <c r="L6548">
        <v>28</v>
      </c>
      <c r="M6548">
        <v>1</v>
      </c>
      <c r="N6548">
        <f t="shared" si="273"/>
        <v>0</v>
      </c>
      <c r="O6548">
        <f t="shared" si="272"/>
        <v>0</v>
      </c>
      <c r="P6548" t="s">
        <v>12694</v>
      </c>
    </row>
    <row r="6549" spans="2:16" x14ac:dyDescent="0.25">
      <c r="B6549" t="s">
        <v>6554</v>
      </c>
      <c r="C6549" s="119" t="s">
        <v>60</v>
      </c>
      <c r="D6549" t="s">
        <v>11537</v>
      </c>
      <c r="E6549" t="s">
        <v>11530</v>
      </c>
      <c r="F6549" t="s">
        <v>11540</v>
      </c>
      <c r="G6549" t="s">
        <v>64</v>
      </c>
      <c r="H6549" t="s">
        <v>18</v>
      </c>
      <c r="I6549" t="s">
        <v>11541</v>
      </c>
      <c r="J6549">
        <v>2017</v>
      </c>
      <c r="K6549">
        <v>661.06</v>
      </c>
      <c r="L6549">
        <v>24</v>
      </c>
      <c r="M6549">
        <v>1</v>
      </c>
      <c r="N6549">
        <f t="shared" si="273"/>
        <v>0</v>
      </c>
      <c r="O6549">
        <f t="shared" si="272"/>
        <v>0</v>
      </c>
      <c r="P6549" t="s">
        <v>12694</v>
      </c>
    </row>
    <row r="6550" spans="2:16" x14ac:dyDescent="0.25">
      <c r="B6550" t="s">
        <v>6555</v>
      </c>
      <c r="C6550" s="119" t="s">
        <v>60</v>
      </c>
      <c r="D6550" t="s">
        <v>11537</v>
      </c>
      <c r="E6550" t="s">
        <v>11530</v>
      </c>
      <c r="F6550" t="s">
        <v>11540</v>
      </c>
      <c r="G6550" t="s">
        <v>64</v>
      </c>
      <c r="H6550" t="s">
        <v>18</v>
      </c>
      <c r="I6550" t="s">
        <v>11541</v>
      </c>
      <c r="J6550">
        <v>2017</v>
      </c>
      <c r="K6550">
        <v>661.33</v>
      </c>
      <c r="L6550">
        <v>26</v>
      </c>
      <c r="M6550">
        <v>1</v>
      </c>
      <c r="N6550">
        <f t="shared" si="273"/>
        <v>0</v>
      </c>
      <c r="O6550">
        <f t="shared" si="272"/>
        <v>0</v>
      </c>
      <c r="P6550" t="s">
        <v>12694</v>
      </c>
    </row>
    <row r="6551" spans="2:16" x14ac:dyDescent="0.25">
      <c r="B6551" t="s">
        <v>6556</v>
      </c>
      <c r="C6551" s="119" t="s">
        <v>60</v>
      </c>
      <c r="D6551" t="s">
        <v>11537</v>
      </c>
      <c r="E6551" t="s">
        <v>11530</v>
      </c>
      <c r="F6551" t="s">
        <v>11540</v>
      </c>
      <c r="G6551" t="s">
        <v>64</v>
      </c>
      <c r="H6551" t="s">
        <v>18</v>
      </c>
      <c r="I6551" t="s">
        <v>11533</v>
      </c>
      <c r="J6551">
        <v>2017</v>
      </c>
      <c r="K6551">
        <v>639.07000000000005</v>
      </c>
      <c r="L6551">
        <v>49</v>
      </c>
      <c r="M6551">
        <v>1</v>
      </c>
      <c r="N6551">
        <f t="shared" si="273"/>
        <v>0</v>
      </c>
      <c r="O6551">
        <f t="shared" si="272"/>
        <v>0</v>
      </c>
      <c r="P6551" t="s">
        <v>12694</v>
      </c>
    </row>
    <row r="6552" spans="2:16" x14ac:dyDescent="0.25">
      <c r="B6552" t="s">
        <v>6557</v>
      </c>
      <c r="C6552" s="119" t="s">
        <v>60</v>
      </c>
      <c r="D6552" t="s">
        <v>11537</v>
      </c>
      <c r="E6552" t="s">
        <v>11530</v>
      </c>
      <c r="F6552" t="s">
        <v>11540</v>
      </c>
      <c r="G6552" t="s">
        <v>64</v>
      </c>
      <c r="H6552" t="s">
        <v>18</v>
      </c>
      <c r="I6552" t="s">
        <v>11541</v>
      </c>
      <c r="J6552">
        <v>2017</v>
      </c>
      <c r="K6552">
        <v>664.52</v>
      </c>
      <c r="L6552">
        <v>51</v>
      </c>
      <c r="M6552">
        <v>1</v>
      </c>
      <c r="N6552">
        <f t="shared" si="273"/>
        <v>0</v>
      </c>
      <c r="O6552">
        <f t="shared" si="272"/>
        <v>0</v>
      </c>
      <c r="P6552" t="s">
        <v>12694</v>
      </c>
    </row>
    <row r="6553" spans="2:16" x14ac:dyDescent="0.25">
      <c r="B6553" t="s">
        <v>6558</v>
      </c>
      <c r="C6553" s="119" t="s">
        <v>60</v>
      </c>
      <c r="D6553" t="s">
        <v>11537</v>
      </c>
      <c r="E6553" t="s">
        <v>11530</v>
      </c>
      <c r="F6553" t="s">
        <v>11540</v>
      </c>
      <c r="G6553" t="s">
        <v>64</v>
      </c>
      <c r="H6553" t="s">
        <v>18</v>
      </c>
      <c r="I6553" t="s">
        <v>11541</v>
      </c>
      <c r="J6553">
        <v>2017</v>
      </c>
      <c r="K6553">
        <v>659.26</v>
      </c>
      <c r="L6553">
        <v>10</v>
      </c>
      <c r="M6553">
        <v>1</v>
      </c>
      <c r="N6553">
        <f t="shared" si="273"/>
        <v>0</v>
      </c>
      <c r="O6553">
        <f t="shared" si="272"/>
        <v>0</v>
      </c>
      <c r="P6553" t="s">
        <v>12694</v>
      </c>
    </row>
    <row r="6554" spans="2:16" x14ac:dyDescent="0.25">
      <c r="B6554" t="s">
        <v>6559</v>
      </c>
      <c r="C6554" s="119" t="s">
        <v>60</v>
      </c>
      <c r="D6554" t="s">
        <v>11537</v>
      </c>
      <c r="E6554" t="s">
        <v>11530</v>
      </c>
      <c r="F6554" t="s">
        <v>11540</v>
      </c>
      <c r="G6554" t="s">
        <v>64</v>
      </c>
      <c r="H6554" t="s">
        <v>18</v>
      </c>
      <c r="I6554" t="s">
        <v>11541</v>
      </c>
      <c r="J6554">
        <v>2017</v>
      </c>
      <c r="K6554">
        <v>629.4</v>
      </c>
      <c r="L6554">
        <v>11</v>
      </c>
      <c r="M6554">
        <v>1</v>
      </c>
      <c r="N6554">
        <f t="shared" si="273"/>
        <v>0</v>
      </c>
      <c r="O6554">
        <f t="shared" si="272"/>
        <v>0</v>
      </c>
      <c r="P6554" t="s">
        <v>12694</v>
      </c>
    </row>
    <row r="6555" spans="2:16" x14ac:dyDescent="0.25">
      <c r="B6555" t="s">
        <v>6560</v>
      </c>
      <c r="C6555" s="119" t="s">
        <v>60</v>
      </c>
      <c r="D6555" t="s">
        <v>11537</v>
      </c>
      <c r="E6555" t="s">
        <v>11530</v>
      </c>
      <c r="F6555" t="s">
        <v>11540</v>
      </c>
      <c r="G6555" t="s">
        <v>64</v>
      </c>
      <c r="H6555" t="s">
        <v>18</v>
      </c>
      <c r="I6555" t="s">
        <v>11533</v>
      </c>
      <c r="J6555">
        <v>2017</v>
      </c>
      <c r="K6555">
        <v>1769.49</v>
      </c>
      <c r="L6555">
        <v>27</v>
      </c>
      <c r="M6555">
        <v>1</v>
      </c>
      <c r="N6555">
        <f t="shared" si="273"/>
        <v>0</v>
      </c>
      <c r="O6555">
        <f t="shared" si="272"/>
        <v>0</v>
      </c>
      <c r="P6555" t="s">
        <v>12694</v>
      </c>
    </row>
    <row r="6556" spans="2:16" x14ac:dyDescent="0.25">
      <c r="B6556" t="s">
        <v>6561</v>
      </c>
      <c r="C6556" s="119" t="s">
        <v>60</v>
      </c>
      <c r="D6556" t="s">
        <v>11537</v>
      </c>
      <c r="E6556" t="s">
        <v>11530</v>
      </c>
      <c r="F6556" t="s">
        <v>11540</v>
      </c>
      <c r="G6556" t="s">
        <v>64</v>
      </c>
      <c r="H6556" t="s">
        <v>18</v>
      </c>
      <c r="I6556" t="s">
        <v>11541</v>
      </c>
      <c r="J6556">
        <v>2017</v>
      </c>
      <c r="K6556">
        <v>628.21</v>
      </c>
      <c r="L6556">
        <v>13</v>
      </c>
      <c r="M6556">
        <v>1</v>
      </c>
      <c r="N6556">
        <f t="shared" si="273"/>
        <v>0</v>
      </c>
      <c r="O6556">
        <f t="shared" si="272"/>
        <v>0</v>
      </c>
      <c r="P6556" t="s">
        <v>12694</v>
      </c>
    </row>
    <row r="6557" spans="2:16" x14ac:dyDescent="0.25">
      <c r="B6557" t="s">
        <v>6562</v>
      </c>
      <c r="C6557" s="119" t="s">
        <v>60</v>
      </c>
      <c r="D6557" t="s">
        <v>11537</v>
      </c>
      <c r="E6557" t="s">
        <v>11530</v>
      </c>
      <c r="F6557" t="s">
        <v>11540</v>
      </c>
      <c r="G6557" t="s">
        <v>64</v>
      </c>
      <c r="H6557" t="s">
        <v>18</v>
      </c>
      <c r="I6557" t="s">
        <v>11533</v>
      </c>
      <c r="J6557">
        <v>2017</v>
      </c>
      <c r="K6557">
        <v>633.71</v>
      </c>
      <c r="L6557">
        <v>28</v>
      </c>
      <c r="M6557">
        <v>1</v>
      </c>
      <c r="N6557">
        <f t="shared" si="273"/>
        <v>0</v>
      </c>
      <c r="O6557">
        <f t="shared" si="272"/>
        <v>0</v>
      </c>
      <c r="P6557" t="s">
        <v>12694</v>
      </c>
    </row>
    <row r="6558" spans="2:16" x14ac:dyDescent="0.25">
      <c r="B6558" t="s">
        <v>6563</v>
      </c>
      <c r="C6558" s="119" t="s">
        <v>60</v>
      </c>
      <c r="D6558" t="s">
        <v>11537</v>
      </c>
      <c r="E6558" t="s">
        <v>11530</v>
      </c>
      <c r="F6558" t="s">
        <v>11540</v>
      </c>
      <c r="G6558" t="s">
        <v>64</v>
      </c>
      <c r="H6558" t="s">
        <v>18</v>
      </c>
      <c r="I6558" t="s">
        <v>11533</v>
      </c>
      <c r="J6558">
        <v>2017</v>
      </c>
      <c r="K6558">
        <v>635.49</v>
      </c>
      <c r="L6558">
        <v>35</v>
      </c>
      <c r="M6558">
        <v>1</v>
      </c>
      <c r="N6558">
        <f t="shared" si="273"/>
        <v>0</v>
      </c>
      <c r="O6558">
        <f t="shared" si="272"/>
        <v>0</v>
      </c>
      <c r="P6558" t="s">
        <v>12694</v>
      </c>
    </row>
    <row r="6559" spans="2:16" x14ac:dyDescent="0.25">
      <c r="B6559" t="s">
        <v>6564</v>
      </c>
      <c r="C6559" s="119" t="s">
        <v>60</v>
      </c>
      <c r="D6559" t="s">
        <v>11537</v>
      </c>
      <c r="E6559" t="s">
        <v>11530</v>
      </c>
      <c r="F6559" t="s">
        <v>11540</v>
      </c>
      <c r="G6559" t="s">
        <v>64</v>
      </c>
      <c r="H6559" t="s">
        <v>18</v>
      </c>
      <c r="I6559" t="s">
        <v>11541</v>
      </c>
      <c r="J6559">
        <v>2017</v>
      </c>
      <c r="K6559">
        <v>850.91</v>
      </c>
      <c r="L6559">
        <v>25</v>
      </c>
      <c r="M6559">
        <v>1</v>
      </c>
      <c r="N6559">
        <f t="shared" si="273"/>
        <v>0</v>
      </c>
      <c r="O6559">
        <f t="shared" si="272"/>
        <v>0</v>
      </c>
      <c r="P6559" t="s">
        <v>12694</v>
      </c>
    </row>
    <row r="6560" spans="2:16" x14ac:dyDescent="0.25">
      <c r="B6560" t="s">
        <v>6565</v>
      </c>
      <c r="C6560" s="119" t="s">
        <v>60</v>
      </c>
      <c r="D6560" t="s">
        <v>11537</v>
      </c>
      <c r="E6560" t="s">
        <v>11530</v>
      </c>
      <c r="F6560" t="s">
        <v>11540</v>
      </c>
      <c r="G6560" t="s">
        <v>64</v>
      </c>
      <c r="H6560" t="s">
        <v>18</v>
      </c>
      <c r="I6560" t="s">
        <v>11541</v>
      </c>
      <c r="J6560">
        <v>2017</v>
      </c>
      <c r="K6560">
        <v>633.88</v>
      </c>
      <c r="L6560">
        <v>32</v>
      </c>
      <c r="M6560">
        <v>1</v>
      </c>
      <c r="N6560">
        <f t="shared" si="273"/>
        <v>0</v>
      </c>
      <c r="O6560">
        <f t="shared" si="272"/>
        <v>0</v>
      </c>
      <c r="P6560" t="s">
        <v>12694</v>
      </c>
    </row>
    <row r="6561" spans="2:16" x14ac:dyDescent="0.25">
      <c r="B6561" t="s">
        <v>6566</v>
      </c>
      <c r="C6561" s="119" t="s">
        <v>60</v>
      </c>
      <c r="D6561" t="s">
        <v>11537</v>
      </c>
      <c r="E6561" t="s">
        <v>11530</v>
      </c>
      <c r="F6561" t="s">
        <v>11540</v>
      </c>
      <c r="G6561" t="s">
        <v>64</v>
      </c>
      <c r="H6561" t="s">
        <v>18</v>
      </c>
      <c r="I6561" t="s">
        <v>11533</v>
      </c>
      <c r="J6561">
        <v>2017</v>
      </c>
      <c r="K6561">
        <v>636.70000000000005</v>
      </c>
      <c r="L6561">
        <v>33</v>
      </c>
      <c r="M6561">
        <v>1</v>
      </c>
      <c r="N6561">
        <f t="shared" si="273"/>
        <v>0</v>
      </c>
      <c r="O6561">
        <f t="shared" si="272"/>
        <v>0</v>
      </c>
      <c r="P6561" t="s">
        <v>12694</v>
      </c>
    </row>
    <row r="6562" spans="2:16" x14ac:dyDescent="0.25">
      <c r="B6562" t="s">
        <v>6567</v>
      </c>
      <c r="C6562" s="119" t="s">
        <v>60</v>
      </c>
      <c r="D6562" t="s">
        <v>11537</v>
      </c>
      <c r="E6562" t="s">
        <v>11530</v>
      </c>
      <c r="F6562" t="s">
        <v>11540</v>
      </c>
      <c r="G6562" t="s">
        <v>64</v>
      </c>
      <c r="H6562" t="s">
        <v>18</v>
      </c>
      <c r="I6562" t="s">
        <v>11541</v>
      </c>
      <c r="J6562">
        <v>2017</v>
      </c>
      <c r="K6562">
        <v>631.14</v>
      </c>
      <c r="L6562">
        <v>43</v>
      </c>
      <c r="M6562">
        <v>1</v>
      </c>
      <c r="N6562">
        <f t="shared" si="273"/>
        <v>0</v>
      </c>
      <c r="O6562">
        <f t="shared" si="272"/>
        <v>0</v>
      </c>
      <c r="P6562" t="s">
        <v>12694</v>
      </c>
    </row>
    <row r="6563" spans="2:16" x14ac:dyDescent="0.25">
      <c r="B6563" t="s">
        <v>6568</v>
      </c>
      <c r="C6563" s="119" t="s">
        <v>60</v>
      </c>
      <c r="D6563" t="s">
        <v>11537</v>
      </c>
      <c r="E6563" t="s">
        <v>11530</v>
      </c>
      <c r="F6563" t="s">
        <v>11540</v>
      </c>
      <c r="G6563" t="s">
        <v>64</v>
      </c>
      <c r="H6563" t="s">
        <v>18</v>
      </c>
      <c r="I6563" t="s">
        <v>11541</v>
      </c>
      <c r="J6563">
        <v>2017</v>
      </c>
      <c r="K6563">
        <v>629.76</v>
      </c>
      <c r="L6563">
        <v>26</v>
      </c>
      <c r="M6563">
        <v>1</v>
      </c>
      <c r="N6563">
        <f t="shared" si="273"/>
        <v>0</v>
      </c>
      <c r="O6563">
        <f t="shared" si="272"/>
        <v>0</v>
      </c>
      <c r="P6563" t="s">
        <v>12694</v>
      </c>
    </row>
    <row r="6564" spans="2:16" x14ac:dyDescent="0.25">
      <c r="B6564" t="s">
        <v>6569</v>
      </c>
      <c r="C6564" s="119" t="s">
        <v>60</v>
      </c>
      <c r="D6564" t="s">
        <v>11537</v>
      </c>
      <c r="E6564" t="s">
        <v>11530</v>
      </c>
      <c r="F6564" t="s">
        <v>11540</v>
      </c>
      <c r="G6564" t="s">
        <v>64</v>
      </c>
      <c r="H6564" t="s">
        <v>18</v>
      </c>
      <c r="I6564" t="s">
        <v>11533</v>
      </c>
      <c r="J6564">
        <v>2017</v>
      </c>
      <c r="K6564">
        <v>806.63</v>
      </c>
      <c r="L6564">
        <v>30</v>
      </c>
      <c r="M6564">
        <v>1</v>
      </c>
      <c r="N6564">
        <f t="shared" si="273"/>
        <v>0</v>
      </c>
      <c r="O6564">
        <f t="shared" si="272"/>
        <v>0</v>
      </c>
      <c r="P6564" t="s">
        <v>12694</v>
      </c>
    </row>
    <row r="6565" spans="2:16" x14ac:dyDescent="0.25">
      <c r="B6565" t="s">
        <v>6570</v>
      </c>
      <c r="C6565" s="119" t="s">
        <v>60</v>
      </c>
      <c r="D6565" t="s">
        <v>11537</v>
      </c>
      <c r="E6565" t="s">
        <v>11530</v>
      </c>
      <c r="F6565" t="s">
        <v>11540</v>
      </c>
      <c r="G6565" t="s">
        <v>64</v>
      </c>
      <c r="H6565" t="s">
        <v>18</v>
      </c>
      <c r="I6565" t="s">
        <v>11533</v>
      </c>
      <c r="J6565">
        <v>2017</v>
      </c>
      <c r="K6565">
        <v>806.12</v>
      </c>
      <c r="L6565">
        <v>28</v>
      </c>
      <c r="M6565">
        <v>1</v>
      </c>
      <c r="N6565">
        <f t="shared" si="273"/>
        <v>0</v>
      </c>
      <c r="O6565">
        <f t="shared" si="272"/>
        <v>0</v>
      </c>
      <c r="P6565" t="s">
        <v>12694</v>
      </c>
    </row>
    <row r="6566" spans="2:16" x14ac:dyDescent="0.25">
      <c r="B6566" t="s">
        <v>6571</v>
      </c>
      <c r="C6566" s="119" t="s">
        <v>60</v>
      </c>
      <c r="D6566" t="s">
        <v>11537</v>
      </c>
      <c r="E6566" t="s">
        <v>11530</v>
      </c>
      <c r="F6566" t="s">
        <v>11540</v>
      </c>
      <c r="G6566" t="s">
        <v>64</v>
      </c>
      <c r="H6566" t="s">
        <v>18</v>
      </c>
      <c r="I6566" t="s">
        <v>11533</v>
      </c>
      <c r="J6566">
        <v>2017</v>
      </c>
      <c r="K6566">
        <v>636.70000000000005</v>
      </c>
      <c r="L6566">
        <v>33</v>
      </c>
      <c r="M6566">
        <v>1</v>
      </c>
      <c r="N6566">
        <f t="shared" si="273"/>
        <v>0</v>
      </c>
      <c r="O6566">
        <f t="shared" si="272"/>
        <v>0</v>
      </c>
      <c r="P6566" t="s">
        <v>12694</v>
      </c>
    </row>
    <row r="6567" spans="2:16" x14ac:dyDescent="0.25">
      <c r="B6567" t="s">
        <v>6572</v>
      </c>
      <c r="C6567" s="119" t="s">
        <v>60</v>
      </c>
      <c r="D6567" t="s">
        <v>11537</v>
      </c>
      <c r="E6567" t="s">
        <v>11530</v>
      </c>
      <c r="F6567" t="s">
        <v>11540</v>
      </c>
      <c r="G6567" t="s">
        <v>64</v>
      </c>
      <c r="H6567" t="s">
        <v>18</v>
      </c>
      <c r="I6567" t="s">
        <v>11541</v>
      </c>
      <c r="J6567">
        <v>2017</v>
      </c>
      <c r="K6567">
        <v>633.14</v>
      </c>
      <c r="L6567">
        <v>38</v>
      </c>
      <c r="M6567">
        <v>1</v>
      </c>
      <c r="N6567">
        <f t="shared" si="273"/>
        <v>0</v>
      </c>
      <c r="O6567">
        <f t="shared" si="272"/>
        <v>0</v>
      </c>
      <c r="P6567" t="s">
        <v>12694</v>
      </c>
    </row>
    <row r="6568" spans="2:16" x14ac:dyDescent="0.25">
      <c r="B6568" t="s">
        <v>6573</v>
      </c>
      <c r="C6568" s="119" t="s">
        <v>60</v>
      </c>
      <c r="D6568" t="s">
        <v>11537</v>
      </c>
      <c r="E6568" t="s">
        <v>11530</v>
      </c>
      <c r="F6568" t="s">
        <v>11540</v>
      </c>
      <c r="G6568" t="s">
        <v>64</v>
      </c>
      <c r="H6568" t="s">
        <v>18</v>
      </c>
      <c r="I6568" t="s">
        <v>11533</v>
      </c>
      <c r="J6568">
        <v>2017</v>
      </c>
      <c r="K6568">
        <v>636.94000000000005</v>
      </c>
      <c r="L6568">
        <v>34</v>
      </c>
      <c r="M6568">
        <v>1</v>
      </c>
      <c r="N6568">
        <f t="shared" si="273"/>
        <v>0</v>
      </c>
      <c r="O6568">
        <f t="shared" si="272"/>
        <v>0</v>
      </c>
      <c r="P6568" t="s">
        <v>12694</v>
      </c>
    </row>
    <row r="6569" spans="2:16" x14ac:dyDescent="0.25">
      <c r="B6569" t="s">
        <v>6574</v>
      </c>
      <c r="C6569" s="119" t="s">
        <v>60</v>
      </c>
      <c r="D6569" t="s">
        <v>11537</v>
      </c>
      <c r="E6569" t="s">
        <v>11530</v>
      </c>
      <c r="F6569" t="s">
        <v>11540</v>
      </c>
      <c r="G6569" t="s">
        <v>64</v>
      </c>
      <c r="H6569" t="s">
        <v>18</v>
      </c>
      <c r="I6569" t="s">
        <v>11541</v>
      </c>
      <c r="J6569">
        <v>2017</v>
      </c>
      <c r="K6569">
        <v>630.44000000000005</v>
      </c>
      <c r="L6569">
        <v>10</v>
      </c>
      <c r="M6569">
        <v>1</v>
      </c>
      <c r="N6569">
        <f t="shared" si="273"/>
        <v>0</v>
      </c>
      <c r="O6569">
        <f t="shared" si="272"/>
        <v>0</v>
      </c>
      <c r="P6569" t="s">
        <v>12694</v>
      </c>
    </row>
    <row r="6570" spans="2:16" x14ac:dyDescent="0.25">
      <c r="B6570" t="s">
        <v>6575</v>
      </c>
      <c r="C6570" s="119" t="s">
        <v>60</v>
      </c>
      <c r="D6570" t="s">
        <v>11537</v>
      </c>
      <c r="E6570" t="s">
        <v>11530</v>
      </c>
      <c r="F6570" t="s">
        <v>11540</v>
      </c>
      <c r="G6570" t="s">
        <v>64</v>
      </c>
      <c r="H6570" t="s">
        <v>18</v>
      </c>
      <c r="I6570" t="s">
        <v>11541</v>
      </c>
      <c r="J6570">
        <v>2017</v>
      </c>
      <c r="K6570">
        <v>631.97</v>
      </c>
      <c r="L6570">
        <v>22</v>
      </c>
      <c r="M6570">
        <v>1</v>
      </c>
      <c r="N6570">
        <f t="shared" si="273"/>
        <v>0</v>
      </c>
      <c r="O6570">
        <f t="shared" si="272"/>
        <v>0</v>
      </c>
      <c r="P6570" t="s">
        <v>12694</v>
      </c>
    </row>
    <row r="6571" spans="2:16" x14ac:dyDescent="0.25">
      <c r="B6571" t="s">
        <v>6576</v>
      </c>
      <c r="C6571" s="119" t="s">
        <v>60</v>
      </c>
      <c r="D6571" t="s">
        <v>11537</v>
      </c>
      <c r="E6571" t="s">
        <v>11530</v>
      </c>
      <c r="F6571" t="s">
        <v>11540</v>
      </c>
      <c r="G6571" t="s">
        <v>64</v>
      </c>
      <c r="H6571" t="s">
        <v>18</v>
      </c>
      <c r="I6571" t="s">
        <v>11533</v>
      </c>
      <c r="J6571">
        <v>2017</v>
      </c>
      <c r="K6571">
        <v>637.34</v>
      </c>
      <c r="L6571">
        <v>32</v>
      </c>
      <c r="M6571">
        <v>1</v>
      </c>
      <c r="N6571">
        <f t="shared" si="273"/>
        <v>0</v>
      </c>
      <c r="O6571">
        <f t="shared" si="272"/>
        <v>0</v>
      </c>
      <c r="P6571" t="s">
        <v>12694</v>
      </c>
    </row>
    <row r="6572" spans="2:16" x14ac:dyDescent="0.25">
      <c r="B6572" t="s">
        <v>6577</v>
      </c>
      <c r="C6572" s="119" t="s">
        <v>60</v>
      </c>
      <c r="D6572" t="s">
        <v>11550</v>
      </c>
      <c r="E6572" t="s">
        <v>11530</v>
      </c>
      <c r="F6572" t="s">
        <v>11540</v>
      </c>
      <c r="G6572" t="s">
        <v>64</v>
      </c>
      <c r="H6572" t="s">
        <v>18</v>
      </c>
      <c r="I6572" t="s">
        <v>11533</v>
      </c>
      <c r="J6572">
        <v>2017</v>
      </c>
      <c r="K6572">
        <v>597.66</v>
      </c>
      <c r="L6572">
        <v>24</v>
      </c>
      <c r="M6572">
        <v>1</v>
      </c>
      <c r="N6572">
        <f t="shared" si="273"/>
        <v>0</v>
      </c>
      <c r="O6572">
        <f t="shared" si="272"/>
        <v>0</v>
      </c>
      <c r="P6572" t="s">
        <v>12694</v>
      </c>
    </row>
    <row r="6573" spans="2:16" x14ac:dyDescent="0.25">
      <c r="B6573" t="s">
        <v>6578</v>
      </c>
      <c r="C6573" s="119" t="s">
        <v>60</v>
      </c>
      <c r="D6573" t="s">
        <v>11550</v>
      </c>
      <c r="E6573" t="s">
        <v>11530</v>
      </c>
      <c r="F6573" t="s">
        <v>11540</v>
      </c>
      <c r="G6573" t="s">
        <v>64</v>
      </c>
      <c r="H6573" t="s">
        <v>18</v>
      </c>
      <c r="I6573" t="s">
        <v>11533</v>
      </c>
      <c r="J6573">
        <v>2017</v>
      </c>
      <c r="K6573">
        <v>596.12</v>
      </c>
      <c r="L6573">
        <v>18</v>
      </c>
      <c r="M6573">
        <v>1</v>
      </c>
      <c r="N6573">
        <f t="shared" si="273"/>
        <v>0</v>
      </c>
      <c r="O6573">
        <f t="shared" si="272"/>
        <v>0</v>
      </c>
      <c r="P6573" t="s">
        <v>12694</v>
      </c>
    </row>
    <row r="6574" spans="2:16" x14ac:dyDescent="0.25">
      <c r="B6574" t="s">
        <v>6579</v>
      </c>
      <c r="C6574" s="119" t="s">
        <v>60</v>
      </c>
      <c r="D6574" t="s">
        <v>11550</v>
      </c>
      <c r="E6574" t="s">
        <v>11530</v>
      </c>
      <c r="F6574" t="s">
        <v>11540</v>
      </c>
      <c r="G6574" t="s">
        <v>64</v>
      </c>
      <c r="H6574" t="s">
        <v>18</v>
      </c>
      <c r="I6574" t="s">
        <v>11533</v>
      </c>
      <c r="J6574">
        <v>2017</v>
      </c>
      <c r="K6574">
        <v>594.86</v>
      </c>
      <c r="L6574">
        <v>13</v>
      </c>
      <c r="M6574">
        <v>1</v>
      </c>
      <c r="N6574">
        <f t="shared" si="273"/>
        <v>0</v>
      </c>
      <c r="O6574">
        <f t="shared" si="272"/>
        <v>0</v>
      </c>
      <c r="P6574" t="s">
        <v>12694</v>
      </c>
    </row>
    <row r="6575" spans="2:16" x14ac:dyDescent="0.25">
      <c r="B6575" t="s">
        <v>6580</v>
      </c>
      <c r="C6575" s="119" t="s">
        <v>60</v>
      </c>
      <c r="D6575" t="s">
        <v>11550</v>
      </c>
      <c r="E6575" t="s">
        <v>11530</v>
      </c>
      <c r="F6575" t="s">
        <v>11540</v>
      </c>
      <c r="G6575" t="s">
        <v>64</v>
      </c>
      <c r="H6575" t="s">
        <v>18</v>
      </c>
      <c r="I6575" t="s">
        <v>11533</v>
      </c>
      <c r="J6575">
        <v>2017</v>
      </c>
      <c r="K6575">
        <v>594.12</v>
      </c>
      <c r="L6575">
        <v>14</v>
      </c>
      <c r="M6575">
        <v>1</v>
      </c>
      <c r="N6575">
        <f t="shared" si="273"/>
        <v>0</v>
      </c>
      <c r="O6575">
        <f t="shared" si="272"/>
        <v>0</v>
      </c>
      <c r="P6575" t="s">
        <v>12694</v>
      </c>
    </row>
    <row r="6576" spans="2:16" x14ac:dyDescent="0.25">
      <c r="B6576" t="s">
        <v>6581</v>
      </c>
      <c r="C6576" s="119" t="s">
        <v>60</v>
      </c>
      <c r="D6576" t="s">
        <v>11550</v>
      </c>
      <c r="E6576" t="s">
        <v>11530</v>
      </c>
      <c r="F6576" t="s">
        <v>11540</v>
      </c>
      <c r="G6576" t="s">
        <v>64</v>
      </c>
      <c r="H6576" t="s">
        <v>18</v>
      </c>
      <c r="I6576" t="s">
        <v>11533</v>
      </c>
      <c r="J6576">
        <v>2017</v>
      </c>
      <c r="K6576">
        <v>1672.51</v>
      </c>
      <c r="L6576">
        <v>33</v>
      </c>
      <c r="M6576">
        <v>1</v>
      </c>
      <c r="N6576">
        <f t="shared" si="273"/>
        <v>0</v>
      </c>
      <c r="O6576">
        <f t="shared" si="272"/>
        <v>0</v>
      </c>
      <c r="P6576" t="s">
        <v>12694</v>
      </c>
    </row>
    <row r="6577" spans="2:16" x14ac:dyDescent="0.25">
      <c r="B6577" t="s">
        <v>6582</v>
      </c>
      <c r="C6577" s="119" t="s">
        <v>60</v>
      </c>
      <c r="D6577" t="s">
        <v>11550</v>
      </c>
      <c r="E6577" t="s">
        <v>11530</v>
      </c>
      <c r="F6577" t="s">
        <v>11540</v>
      </c>
      <c r="G6577" t="s">
        <v>64</v>
      </c>
      <c r="H6577" t="s">
        <v>18</v>
      </c>
      <c r="I6577" t="s">
        <v>11533</v>
      </c>
      <c r="J6577">
        <v>2017</v>
      </c>
      <c r="K6577">
        <v>1675.7</v>
      </c>
      <c r="L6577">
        <v>29</v>
      </c>
      <c r="M6577">
        <v>1</v>
      </c>
      <c r="N6577">
        <f t="shared" si="273"/>
        <v>0</v>
      </c>
      <c r="O6577">
        <f t="shared" ref="O6577:O6640" si="274">IF(OR(L6577="",L6577&lt;=0),1,0)</f>
        <v>0</v>
      </c>
      <c r="P6577" t="s">
        <v>12694</v>
      </c>
    </row>
    <row r="6578" spans="2:16" x14ac:dyDescent="0.25">
      <c r="B6578" t="s">
        <v>6583</v>
      </c>
      <c r="C6578" s="119" t="s">
        <v>60</v>
      </c>
      <c r="D6578" t="s">
        <v>11550</v>
      </c>
      <c r="E6578" t="s">
        <v>11530</v>
      </c>
      <c r="F6578" t="s">
        <v>11540</v>
      </c>
      <c r="G6578" t="s">
        <v>64</v>
      </c>
      <c r="H6578" t="s">
        <v>18</v>
      </c>
      <c r="I6578" t="s">
        <v>11533</v>
      </c>
      <c r="J6578">
        <v>2017</v>
      </c>
      <c r="K6578">
        <v>1675.7</v>
      </c>
      <c r="L6578">
        <v>29</v>
      </c>
      <c r="M6578">
        <v>1</v>
      </c>
      <c r="N6578">
        <f t="shared" si="273"/>
        <v>0</v>
      </c>
      <c r="O6578">
        <f t="shared" si="274"/>
        <v>0</v>
      </c>
      <c r="P6578" t="s">
        <v>12694</v>
      </c>
    </row>
    <row r="6579" spans="2:16" x14ac:dyDescent="0.25">
      <c r="B6579" t="s">
        <v>6584</v>
      </c>
      <c r="C6579" s="119" t="s">
        <v>60</v>
      </c>
      <c r="D6579" t="s">
        <v>11550</v>
      </c>
      <c r="E6579" t="s">
        <v>11530</v>
      </c>
      <c r="F6579" t="s">
        <v>11540</v>
      </c>
      <c r="G6579" t="s">
        <v>64</v>
      </c>
      <c r="H6579" t="s">
        <v>18</v>
      </c>
      <c r="I6579" t="s">
        <v>11533</v>
      </c>
      <c r="J6579">
        <v>2017</v>
      </c>
      <c r="K6579">
        <v>1676.73</v>
      </c>
      <c r="L6579">
        <v>33</v>
      </c>
      <c r="M6579">
        <v>1</v>
      </c>
      <c r="N6579">
        <f t="shared" si="273"/>
        <v>0</v>
      </c>
      <c r="O6579">
        <f t="shared" si="274"/>
        <v>0</v>
      </c>
      <c r="P6579" t="s">
        <v>12694</v>
      </c>
    </row>
    <row r="6580" spans="2:16" x14ac:dyDescent="0.25">
      <c r="B6580" t="s">
        <v>6585</v>
      </c>
      <c r="C6580" s="119" t="s">
        <v>60</v>
      </c>
      <c r="D6580" t="s">
        <v>11550</v>
      </c>
      <c r="E6580" t="s">
        <v>11530</v>
      </c>
      <c r="F6580" t="s">
        <v>11540</v>
      </c>
      <c r="G6580" t="s">
        <v>64</v>
      </c>
      <c r="H6580" t="s">
        <v>18</v>
      </c>
      <c r="I6580" t="s">
        <v>11533</v>
      </c>
      <c r="J6580">
        <v>2017</v>
      </c>
      <c r="K6580">
        <v>1676.73</v>
      </c>
      <c r="L6580">
        <v>33</v>
      </c>
      <c r="M6580">
        <v>1</v>
      </c>
      <c r="N6580">
        <f t="shared" si="273"/>
        <v>0</v>
      </c>
      <c r="O6580">
        <f t="shared" si="274"/>
        <v>0</v>
      </c>
      <c r="P6580" t="s">
        <v>12694</v>
      </c>
    </row>
    <row r="6581" spans="2:16" x14ac:dyDescent="0.25">
      <c r="B6581" t="s">
        <v>6586</v>
      </c>
      <c r="C6581" s="119" t="s">
        <v>60</v>
      </c>
      <c r="D6581" t="s">
        <v>11550</v>
      </c>
      <c r="E6581" t="s">
        <v>11530</v>
      </c>
      <c r="F6581" t="s">
        <v>11540</v>
      </c>
      <c r="G6581" t="s">
        <v>64</v>
      </c>
      <c r="H6581" t="s">
        <v>18</v>
      </c>
      <c r="I6581" t="s">
        <v>11533</v>
      </c>
      <c r="J6581">
        <v>2017</v>
      </c>
      <c r="K6581">
        <v>1676.73</v>
      </c>
      <c r="L6581">
        <v>33</v>
      </c>
      <c r="M6581">
        <v>1</v>
      </c>
      <c r="N6581">
        <f t="shared" si="273"/>
        <v>0</v>
      </c>
      <c r="O6581">
        <f t="shared" si="274"/>
        <v>0</v>
      </c>
      <c r="P6581" t="s">
        <v>12694</v>
      </c>
    </row>
    <row r="6582" spans="2:16" x14ac:dyDescent="0.25">
      <c r="B6582" t="s">
        <v>6587</v>
      </c>
      <c r="C6582" s="119" t="s">
        <v>60</v>
      </c>
      <c r="D6582" t="s">
        <v>11550</v>
      </c>
      <c r="E6582" t="s">
        <v>11530</v>
      </c>
      <c r="F6582" t="s">
        <v>11540</v>
      </c>
      <c r="G6582" t="s">
        <v>64</v>
      </c>
      <c r="H6582" t="s">
        <v>18</v>
      </c>
      <c r="I6582" t="s">
        <v>11533</v>
      </c>
      <c r="J6582">
        <v>2017</v>
      </c>
      <c r="K6582">
        <v>1676.73</v>
      </c>
      <c r="L6582">
        <v>33</v>
      </c>
      <c r="M6582">
        <v>1</v>
      </c>
      <c r="N6582">
        <f t="shared" si="273"/>
        <v>0</v>
      </c>
      <c r="O6582">
        <f t="shared" si="274"/>
        <v>0</v>
      </c>
      <c r="P6582" t="s">
        <v>12694</v>
      </c>
    </row>
    <row r="6583" spans="2:16" x14ac:dyDescent="0.25">
      <c r="B6583" t="s">
        <v>6588</v>
      </c>
      <c r="C6583" s="119" t="s">
        <v>60</v>
      </c>
      <c r="D6583" t="s">
        <v>11550</v>
      </c>
      <c r="E6583" t="s">
        <v>11530</v>
      </c>
      <c r="F6583" t="s">
        <v>11540</v>
      </c>
      <c r="G6583" t="s">
        <v>64</v>
      </c>
      <c r="H6583" t="s">
        <v>18</v>
      </c>
      <c r="I6583" t="s">
        <v>11533</v>
      </c>
      <c r="J6583">
        <v>2017</v>
      </c>
      <c r="K6583">
        <v>1676.73</v>
      </c>
      <c r="L6583">
        <v>33</v>
      </c>
      <c r="M6583">
        <v>1</v>
      </c>
      <c r="N6583">
        <f t="shared" si="273"/>
        <v>0</v>
      </c>
      <c r="O6583">
        <f t="shared" si="274"/>
        <v>0</v>
      </c>
      <c r="P6583" t="s">
        <v>12694</v>
      </c>
    </row>
    <row r="6584" spans="2:16" x14ac:dyDescent="0.25">
      <c r="B6584" t="s">
        <v>6589</v>
      </c>
      <c r="C6584" s="119" t="s">
        <v>60</v>
      </c>
      <c r="D6584" t="s">
        <v>11550</v>
      </c>
      <c r="E6584" t="s">
        <v>11530</v>
      </c>
      <c r="F6584" t="s">
        <v>11540</v>
      </c>
      <c r="G6584" t="s">
        <v>64</v>
      </c>
      <c r="H6584" t="s">
        <v>18</v>
      </c>
      <c r="I6584" t="s">
        <v>11533</v>
      </c>
      <c r="J6584">
        <v>2017</v>
      </c>
      <c r="K6584">
        <v>851.57</v>
      </c>
      <c r="L6584">
        <v>23</v>
      </c>
      <c r="M6584">
        <v>1</v>
      </c>
      <c r="N6584">
        <f t="shared" si="273"/>
        <v>0</v>
      </c>
      <c r="O6584">
        <f t="shared" si="274"/>
        <v>0</v>
      </c>
      <c r="P6584" t="s">
        <v>12694</v>
      </c>
    </row>
    <row r="6585" spans="2:16" x14ac:dyDescent="0.25">
      <c r="B6585" t="s">
        <v>6590</v>
      </c>
      <c r="C6585" s="119" t="s">
        <v>60</v>
      </c>
      <c r="D6585" t="s">
        <v>11550</v>
      </c>
      <c r="E6585" t="s">
        <v>11530</v>
      </c>
      <c r="F6585" t="s">
        <v>11540</v>
      </c>
      <c r="G6585" t="s">
        <v>64</v>
      </c>
      <c r="H6585" t="s">
        <v>18</v>
      </c>
      <c r="I6585" t="s">
        <v>11533</v>
      </c>
      <c r="J6585">
        <v>2017</v>
      </c>
      <c r="K6585">
        <v>634.16999999999996</v>
      </c>
      <c r="L6585">
        <v>23</v>
      </c>
      <c r="M6585">
        <v>1</v>
      </c>
      <c r="N6585">
        <f t="shared" si="273"/>
        <v>0</v>
      </c>
      <c r="O6585">
        <f t="shared" si="274"/>
        <v>0</v>
      </c>
      <c r="P6585" t="s">
        <v>12694</v>
      </c>
    </row>
    <row r="6586" spans="2:16" x14ac:dyDescent="0.25">
      <c r="B6586" t="s">
        <v>6591</v>
      </c>
      <c r="C6586" s="119" t="s">
        <v>60</v>
      </c>
      <c r="D6586" t="s">
        <v>11550</v>
      </c>
      <c r="E6586" t="s">
        <v>11530</v>
      </c>
      <c r="F6586" t="s">
        <v>11540</v>
      </c>
      <c r="G6586" t="s">
        <v>64</v>
      </c>
      <c r="H6586" t="s">
        <v>18</v>
      </c>
      <c r="I6586" t="s">
        <v>11541</v>
      </c>
      <c r="J6586">
        <v>2017</v>
      </c>
      <c r="K6586">
        <v>631.54</v>
      </c>
      <c r="L6586">
        <v>40</v>
      </c>
      <c r="M6586">
        <v>1</v>
      </c>
      <c r="N6586">
        <f t="shared" si="273"/>
        <v>0</v>
      </c>
      <c r="O6586">
        <f t="shared" si="274"/>
        <v>0</v>
      </c>
      <c r="P6586" t="s">
        <v>12694</v>
      </c>
    </row>
    <row r="6587" spans="2:16" x14ac:dyDescent="0.25">
      <c r="B6587" t="s">
        <v>6592</v>
      </c>
      <c r="C6587" s="119" t="s">
        <v>60</v>
      </c>
      <c r="D6587" t="s">
        <v>11550</v>
      </c>
      <c r="E6587" t="s">
        <v>11530</v>
      </c>
      <c r="F6587" t="s">
        <v>11540</v>
      </c>
      <c r="G6587" t="s">
        <v>64</v>
      </c>
      <c r="H6587" t="s">
        <v>18</v>
      </c>
      <c r="I6587" t="s">
        <v>11541</v>
      </c>
      <c r="J6587">
        <v>2017</v>
      </c>
      <c r="K6587">
        <v>928.28</v>
      </c>
      <c r="L6587">
        <v>11</v>
      </c>
      <c r="M6587">
        <v>1</v>
      </c>
      <c r="N6587">
        <f t="shared" si="273"/>
        <v>0</v>
      </c>
      <c r="O6587">
        <f t="shared" si="274"/>
        <v>0</v>
      </c>
      <c r="P6587" t="s">
        <v>12694</v>
      </c>
    </row>
    <row r="6588" spans="2:16" x14ac:dyDescent="0.25">
      <c r="B6588" t="s">
        <v>6593</v>
      </c>
      <c r="C6588" s="119" t="s">
        <v>60</v>
      </c>
      <c r="D6588" t="s">
        <v>11550</v>
      </c>
      <c r="E6588" t="s">
        <v>11530</v>
      </c>
      <c r="F6588" t="s">
        <v>11540</v>
      </c>
      <c r="G6588" t="s">
        <v>64</v>
      </c>
      <c r="H6588" t="s">
        <v>18</v>
      </c>
      <c r="I6588" t="s">
        <v>11541</v>
      </c>
      <c r="J6588">
        <v>2017</v>
      </c>
      <c r="K6588">
        <v>928.28</v>
      </c>
      <c r="L6588">
        <v>11</v>
      </c>
      <c r="M6588">
        <v>1</v>
      </c>
      <c r="N6588">
        <f t="shared" si="273"/>
        <v>0</v>
      </c>
      <c r="O6588">
        <f t="shared" si="274"/>
        <v>0</v>
      </c>
      <c r="P6588" t="s">
        <v>12694</v>
      </c>
    </row>
    <row r="6589" spans="2:16" x14ac:dyDescent="0.25">
      <c r="B6589" t="s">
        <v>6594</v>
      </c>
      <c r="C6589" s="119" t="s">
        <v>60</v>
      </c>
      <c r="D6589" t="s">
        <v>11550</v>
      </c>
      <c r="E6589" t="s">
        <v>11530</v>
      </c>
      <c r="F6589" t="s">
        <v>11540</v>
      </c>
      <c r="G6589" t="s">
        <v>64</v>
      </c>
      <c r="H6589" t="s">
        <v>18</v>
      </c>
      <c r="I6589" t="s">
        <v>11541</v>
      </c>
      <c r="J6589">
        <v>2017</v>
      </c>
      <c r="K6589">
        <v>1132.33</v>
      </c>
      <c r="L6589">
        <v>43</v>
      </c>
      <c r="M6589">
        <v>1</v>
      </c>
      <c r="N6589">
        <f t="shared" si="273"/>
        <v>0</v>
      </c>
      <c r="O6589">
        <f t="shared" si="274"/>
        <v>0</v>
      </c>
      <c r="P6589" t="s">
        <v>12694</v>
      </c>
    </row>
    <row r="6590" spans="2:16" x14ac:dyDescent="0.25">
      <c r="B6590" t="s">
        <v>6595</v>
      </c>
      <c r="C6590" s="119" t="s">
        <v>60</v>
      </c>
      <c r="D6590" t="s">
        <v>11550</v>
      </c>
      <c r="E6590" t="s">
        <v>11530</v>
      </c>
      <c r="F6590" t="s">
        <v>11540</v>
      </c>
      <c r="G6590" t="s">
        <v>64</v>
      </c>
      <c r="H6590" t="s">
        <v>18</v>
      </c>
      <c r="I6590" t="s">
        <v>11533</v>
      </c>
      <c r="J6590">
        <v>2017</v>
      </c>
      <c r="K6590">
        <v>632.33000000000004</v>
      </c>
      <c r="L6590">
        <v>28</v>
      </c>
      <c r="M6590">
        <v>1</v>
      </c>
      <c r="N6590">
        <f t="shared" si="273"/>
        <v>0</v>
      </c>
      <c r="O6590">
        <f t="shared" si="274"/>
        <v>0</v>
      </c>
      <c r="P6590" t="s">
        <v>12694</v>
      </c>
    </row>
    <row r="6591" spans="2:16" x14ac:dyDescent="0.25">
      <c r="B6591" t="s">
        <v>6596</v>
      </c>
      <c r="C6591" s="119" t="s">
        <v>60</v>
      </c>
      <c r="D6591" t="s">
        <v>11550</v>
      </c>
      <c r="E6591" t="s">
        <v>11530</v>
      </c>
      <c r="F6591" t="s">
        <v>11540</v>
      </c>
      <c r="G6591" t="s">
        <v>64</v>
      </c>
      <c r="H6591" t="s">
        <v>18</v>
      </c>
      <c r="I6591" t="s">
        <v>11541</v>
      </c>
      <c r="J6591">
        <v>2017</v>
      </c>
      <c r="K6591">
        <v>631.30999999999995</v>
      </c>
      <c r="L6591">
        <v>24</v>
      </c>
      <c r="M6591">
        <v>1</v>
      </c>
      <c r="N6591">
        <f t="shared" si="273"/>
        <v>0</v>
      </c>
      <c r="O6591">
        <f t="shared" si="274"/>
        <v>0</v>
      </c>
      <c r="P6591" t="s">
        <v>12694</v>
      </c>
    </row>
    <row r="6592" spans="2:16" x14ac:dyDescent="0.25">
      <c r="B6592" t="s">
        <v>6597</v>
      </c>
      <c r="C6592" s="119" t="s">
        <v>60</v>
      </c>
      <c r="D6592" t="s">
        <v>11550</v>
      </c>
      <c r="E6592" t="s">
        <v>11530</v>
      </c>
      <c r="F6592" t="s">
        <v>11540</v>
      </c>
      <c r="G6592" t="s">
        <v>64</v>
      </c>
      <c r="H6592" t="s">
        <v>18</v>
      </c>
      <c r="I6592" t="s">
        <v>11533</v>
      </c>
      <c r="J6592">
        <v>2017</v>
      </c>
      <c r="K6592">
        <v>635.25</v>
      </c>
      <c r="L6592">
        <v>27</v>
      </c>
      <c r="M6592">
        <v>1</v>
      </c>
      <c r="N6592">
        <f t="shared" si="273"/>
        <v>0</v>
      </c>
      <c r="O6592">
        <f t="shared" si="274"/>
        <v>0</v>
      </c>
      <c r="P6592" t="s">
        <v>12694</v>
      </c>
    </row>
    <row r="6593" spans="2:16" x14ac:dyDescent="0.25">
      <c r="B6593" t="s">
        <v>6598</v>
      </c>
      <c r="C6593" s="119" t="s">
        <v>60</v>
      </c>
      <c r="D6593" t="s">
        <v>11550</v>
      </c>
      <c r="E6593" t="s">
        <v>11530</v>
      </c>
      <c r="F6593" t="s">
        <v>11540</v>
      </c>
      <c r="G6593" t="s">
        <v>64</v>
      </c>
      <c r="H6593" t="s">
        <v>18</v>
      </c>
      <c r="I6593" t="s">
        <v>11533</v>
      </c>
      <c r="J6593">
        <v>2017</v>
      </c>
      <c r="K6593">
        <v>632.70000000000005</v>
      </c>
      <c r="L6593">
        <v>24</v>
      </c>
      <c r="M6593">
        <v>1</v>
      </c>
      <c r="N6593">
        <f t="shared" si="273"/>
        <v>0</v>
      </c>
      <c r="O6593">
        <f t="shared" si="274"/>
        <v>0</v>
      </c>
      <c r="P6593" t="s">
        <v>12694</v>
      </c>
    </row>
    <row r="6594" spans="2:16" x14ac:dyDescent="0.25">
      <c r="B6594" t="s">
        <v>6599</v>
      </c>
      <c r="C6594" s="119" t="s">
        <v>60</v>
      </c>
      <c r="D6594" t="s">
        <v>11550</v>
      </c>
      <c r="E6594" t="s">
        <v>11530</v>
      </c>
      <c r="F6594" t="s">
        <v>11540</v>
      </c>
      <c r="G6594" t="s">
        <v>64</v>
      </c>
      <c r="H6594" t="s">
        <v>18</v>
      </c>
      <c r="I6594" t="s">
        <v>11533</v>
      </c>
      <c r="J6594">
        <v>2017</v>
      </c>
      <c r="K6594">
        <v>632.70000000000005</v>
      </c>
      <c r="L6594">
        <v>24</v>
      </c>
      <c r="M6594">
        <v>1</v>
      </c>
      <c r="N6594">
        <f t="shared" si="273"/>
        <v>0</v>
      </c>
      <c r="O6594">
        <f t="shared" si="274"/>
        <v>0</v>
      </c>
      <c r="P6594" t="s">
        <v>12694</v>
      </c>
    </row>
    <row r="6595" spans="2:16" x14ac:dyDescent="0.25">
      <c r="B6595" t="s">
        <v>6600</v>
      </c>
      <c r="C6595" s="119" t="s">
        <v>60</v>
      </c>
      <c r="D6595" t="s">
        <v>11550</v>
      </c>
      <c r="E6595" t="s">
        <v>11530</v>
      </c>
      <c r="F6595" t="s">
        <v>11540</v>
      </c>
      <c r="G6595" t="s">
        <v>64</v>
      </c>
      <c r="H6595" t="s">
        <v>18</v>
      </c>
      <c r="I6595" t="s">
        <v>11533</v>
      </c>
      <c r="J6595">
        <v>2017</v>
      </c>
      <c r="K6595">
        <v>636.5</v>
      </c>
      <c r="L6595">
        <v>24</v>
      </c>
      <c r="M6595">
        <v>1</v>
      </c>
      <c r="N6595">
        <f t="shared" si="273"/>
        <v>0</v>
      </c>
      <c r="O6595">
        <f t="shared" si="274"/>
        <v>0</v>
      </c>
      <c r="P6595" t="s">
        <v>12694</v>
      </c>
    </row>
    <row r="6596" spans="2:16" x14ac:dyDescent="0.25">
      <c r="B6596" t="s">
        <v>6601</v>
      </c>
      <c r="C6596" s="119" t="s">
        <v>60</v>
      </c>
      <c r="D6596" t="s">
        <v>11550</v>
      </c>
      <c r="E6596" t="s">
        <v>11530</v>
      </c>
      <c r="F6596" t="s">
        <v>11540</v>
      </c>
      <c r="G6596" t="s">
        <v>64</v>
      </c>
      <c r="H6596" t="s">
        <v>18</v>
      </c>
      <c r="I6596" t="s">
        <v>11533</v>
      </c>
      <c r="J6596">
        <v>2017</v>
      </c>
      <c r="K6596">
        <v>643.51</v>
      </c>
      <c r="L6596">
        <v>106</v>
      </c>
      <c r="M6596">
        <v>1</v>
      </c>
      <c r="N6596">
        <f t="shared" si="273"/>
        <v>0</v>
      </c>
      <c r="O6596">
        <f t="shared" si="274"/>
        <v>0</v>
      </c>
      <c r="P6596" t="s">
        <v>12694</v>
      </c>
    </row>
    <row r="6597" spans="2:16" x14ac:dyDescent="0.25">
      <c r="B6597" t="s">
        <v>6602</v>
      </c>
      <c r="C6597" s="119" t="s">
        <v>60</v>
      </c>
      <c r="D6597" t="s">
        <v>11537</v>
      </c>
      <c r="E6597" t="s">
        <v>11530</v>
      </c>
      <c r="F6597" t="s">
        <v>11540</v>
      </c>
      <c r="G6597" t="s">
        <v>64</v>
      </c>
      <c r="H6597" t="s">
        <v>18</v>
      </c>
      <c r="I6597" t="s">
        <v>11541</v>
      </c>
      <c r="J6597">
        <v>2017</v>
      </c>
      <c r="K6597">
        <v>634.71</v>
      </c>
      <c r="L6597">
        <v>34</v>
      </c>
      <c r="M6597">
        <v>1</v>
      </c>
      <c r="N6597">
        <f t="shared" si="273"/>
        <v>0</v>
      </c>
      <c r="O6597">
        <f t="shared" si="274"/>
        <v>0</v>
      </c>
      <c r="P6597" t="s">
        <v>12694</v>
      </c>
    </row>
    <row r="6598" spans="2:16" x14ac:dyDescent="0.25">
      <c r="B6598" t="s">
        <v>6603</v>
      </c>
      <c r="C6598" s="119" t="s">
        <v>60</v>
      </c>
      <c r="D6598" t="s">
        <v>11537</v>
      </c>
      <c r="E6598" t="s">
        <v>11530</v>
      </c>
      <c r="F6598" t="s">
        <v>11540</v>
      </c>
      <c r="G6598" t="s">
        <v>64</v>
      </c>
      <c r="H6598" t="s">
        <v>18</v>
      </c>
      <c r="I6598" t="s">
        <v>11541</v>
      </c>
      <c r="J6598">
        <v>2017</v>
      </c>
      <c r="K6598">
        <v>634.32000000000005</v>
      </c>
      <c r="L6598">
        <v>31</v>
      </c>
      <c r="M6598">
        <v>1</v>
      </c>
      <c r="N6598">
        <f t="shared" si="273"/>
        <v>0</v>
      </c>
      <c r="O6598">
        <f t="shared" si="274"/>
        <v>0</v>
      </c>
      <c r="P6598" t="s">
        <v>12694</v>
      </c>
    </row>
    <row r="6599" spans="2:16" x14ac:dyDescent="0.25">
      <c r="B6599" t="s">
        <v>6604</v>
      </c>
      <c r="C6599" s="119" t="s">
        <v>60</v>
      </c>
      <c r="D6599" t="s">
        <v>11537</v>
      </c>
      <c r="E6599" t="s">
        <v>11530</v>
      </c>
      <c r="F6599" t="s">
        <v>11540</v>
      </c>
      <c r="G6599" t="s">
        <v>64</v>
      </c>
      <c r="H6599" t="s">
        <v>18</v>
      </c>
      <c r="I6599" t="s">
        <v>11533</v>
      </c>
      <c r="J6599">
        <v>2017</v>
      </c>
      <c r="K6599">
        <v>639.07000000000005</v>
      </c>
      <c r="L6599">
        <v>34</v>
      </c>
      <c r="M6599">
        <v>1</v>
      </c>
      <c r="N6599">
        <f t="shared" si="273"/>
        <v>0</v>
      </c>
      <c r="O6599">
        <f t="shared" si="274"/>
        <v>0</v>
      </c>
      <c r="P6599" t="s">
        <v>12694</v>
      </c>
    </row>
    <row r="6600" spans="2:16" x14ac:dyDescent="0.25">
      <c r="B6600" t="s">
        <v>6605</v>
      </c>
      <c r="C6600" s="119" t="s">
        <v>60</v>
      </c>
      <c r="D6600" t="s">
        <v>11537</v>
      </c>
      <c r="E6600" t="s">
        <v>11530</v>
      </c>
      <c r="F6600" t="s">
        <v>11540</v>
      </c>
      <c r="G6600" t="s">
        <v>64</v>
      </c>
      <c r="H6600" t="s">
        <v>18</v>
      </c>
      <c r="I6600" t="s">
        <v>11533</v>
      </c>
      <c r="J6600">
        <v>2017</v>
      </c>
      <c r="K6600">
        <v>637.79999999999995</v>
      </c>
      <c r="L6600">
        <v>29</v>
      </c>
      <c r="M6600">
        <v>1</v>
      </c>
      <c r="N6600">
        <f t="shared" si="273"/>
        <v>0</v>
      </c>
      <c r="O6600">
        <f t="shared" si="274"/>
        <v>0</v>
      </c>
      <c r="P6600" t="s">
        <v>12694</v>
      </c>
    </row>
    <row r="6601" spans="2:16" x14ac:dyDescent="0.25">
      <c r="B6601" t="s">
        <v>6606</v>
      </c>
      <c r="C6601" s="119" t="s">
        <v>60</v>
      </c>
      <c r="D6601" t="s">
        <v>11539</v>
      </c>
      <c r="E6601" t="s">
        <v>11530</v>
      </c>
      <c r="F6601" t="s">
        <v>11540</v>
      </c>
      <c r="G6601" t="s">
        <v>64</v>
      </c>
      <c r="H6601" t="s">
        <v>18</v>
      </c>
      <c r="I6601" t="s">
        <v>11541</v>
      </c>
      <c r="J6601">
        <v>2017</v>
      </c>
      <c r="K6601">
        <v>669.74</v>
      </c>
      <c r="L6601">
        <v>67</v>
      </c>
      <c r="M6601">
        <v>1</v>
      </c>
      <c r="N6601">
        <f t="shared" si="273"/>
        <v>0</v>
      </c>
      <c r="O6601">
        <f t="shared" si="274"/>
        <v>0</v>
      </c>
      <c r="P6601" t="s">
        <v>12694</v>
      </c>
    </row>
    <row r="6602" spans="2:16" x14ac:dyDescent="0.25">
      <c r="B6602" t="s">
        <v>6607</v>
      </c>
      <c r="C6602" s="119" t="s">
        <v>60</v>
      </c>
      <c r="D6602" t="s">
        <v>11539</v>
      </c>
      <c r="E6602" t="s">
        <v>11530</v>
      </c>
      <c r="F6602" t="s">
        <v>11540</v>
      </c>
      <c r="G6602" t="s">
        <v>64</v>
      </c>
      <c r="H6602" t="s">
        <v>18</v>
      </c>
      <c r="I6602" t="s">
        <v>11541</v>
      </c>
      <c r="J6602">
        <v>2017</v>
      </c>
      <c r="K6602">
        <v>668.65</v>
      </c>
      <c r="L6602">
        <v>52</v>
      </c>
      <c r="M6602">
        <v>1</v>
      </c>
      <c r="N6602">
        <f t="shared" si="273"/>
        <v>0</v>
      </c>
      <c r="O6602">
        <f t="shared" si="274"/>
        <v>0</v>
      </c>
      <c r="P6602" t="s">
        <v>12694</v>
      </c>
    </row>
    <row r="6603" spans="2:16" x14ac:dyDescent="0.25">
      <c r="B6603" t="s">
        <v>6608</v>
      </c>
      <c r="C6603" s="119" t="s">
        <v>60</v>
      </c>
      <c r="D6603" t="s">
        <v>11537</v>
      </c>
      <c r="E6603" t="s">
        <v>11530</v>
      </c>
      <c r="F6603" t="s">
        <v>11540</v>
      </c>
      <c r="G6603" t="s">
        <v>64</v>
      </c>
      <c r="H6603" t="s">
        <v>18</v>
      </c>
      <c r="I6603" t="s">
        <v>11533</v>
      </c>
      <c r="J6603">
        <v>2017</v>
      </c>
      <c r="K6603">
        <v>633.15</v>
      </c>
      <c r="L6603">
        <v>28</v>
      </c>
      <c r="M6603">
        <v>1</v>
      </c>
      <c r="N6603">
        <f t="shared" ref="N6603:N6666" si="275">IF(K6603&lt;100,1,0)</f>
        <v>0</v>
      </c>
      <c r="O6603">
        <f t="shared" si="274"/>
        <v>0</v>
      </c>
      <c r="P6603" t="s">
        <v>12694</v>
      </c>
    </row>
    <row r="6604" spans="2:16" x14ac:dyDescent="0.25">
      <c r="B6604" t="s">
        <v>6609</v>
      </c>
      <c r="C6604" s="119" t="s">
        <v>60</v>
      </c>
      <c r="D6604" t="s">
        <v>11537</v>
      </c>
      <c r="E6604" t="s">
        <v>11530</v>
      </c>
      <c r="F6604" t="s">
        <v>11540</v>
      </c>
      <c r="G6604" t="s">
        <v>64</v>
      </c>
      <c r="H6604" t="s">
        <v>18</v>
      </c>
      <c r="I6604" t="s">
        <v>11541</v>
      </c>
      <c r="J6604">
        <v>2017</v>
      </c>
      <c r="K6604">
        <v>630.47</v>
      </c>
      <c r="L6604">
        <v>35</v>
      </c>
      <c r="M6604">
        <v>1</v>
      </c>
      <c r="N6604">
        <f t="shared" si="275"/>
        <v>0</v>
      </c>
      <c r="O6604">
        <f t="shared" si="274"/>
        <v>0</v>
      </c>
      <c r="P6604" t="s">
        <v>12694</v>
      </c>
    </row>
    <row r="6605" spans="2:16" x14ac:dyDescent="0.25">
      <c r="B6605" t="s">
        <v>6610</v>
      </c>
      <c r="C6605" s="119" t="s">
        <v>60</v>
      </c>
      <c r="D6605" t="s">
        <v>11537</v>
      </c>
      <c r="E6605" t="s">
        <v>11530</v>
      </c>
      <c r="F6605" t="s">
        <v>11540</v>
      </c>
      <c r="G6605" t="s">
        <v>64</v>
      </c>
      <c r="H6605" t="s">
        <v>18</v>
      </c>
      <c r="I6605" t="s">
        <v>11533</v>
      </c>
      <c r="J6605">
        <v>2017</v>
      </c>
      <c r="K6605">
        <v>633.91999999999996</v>
      </c>
      <c r="L6605">
        <v>31</v>
      </c>
      <c r="M6605">
        <v>1</v>
      </c>
      <c r="N6605">
        <f t="shared" si="275"/>
        <v>0</v>
      </c>
      <c r="O6605">
        <f t="shared" si="274"/>
        <v>0</v>
      </c>
      <c r="P6605" t="s">
        <v>12694</v>
      </c>
    </row>
    <row r="6606" spans="2:16" x14ac:dyDescent="0.25">
      <c r="B6606" t="s">
        <v>6611</v>
      </c>
      <c r="C6606" s="119" t="s">
        <v>60</v>
      </c>
      <c r="D6606" t="s">
        <v>11537</v>
      </c>
      <c r="E6606" t="s">
        <v>11530</v>
      </c>
      <c r="F6606" t="s">
        <v>11540</v>
      </c>
      <c r="G6606" t="s">
        <v>64</v>
      </c>
      <c r="H6606" t="s">
        <v>18</v>
      </c>
      <c r="I6606" t="s">
        <v>11533</v>
      </c>
      <c r="J6606">
        <v>2017</v>
      </c>
      <c r="K6606">
        <v>630.08000000000004</v>
      </c>
      <c r="L6606">
        <v>16</v>
      </c>
      <c r="M6606">
        <v>1</v>
      </c>
      <c r="N6606">
        <f t="shared" si="275"/>
        <v>0</v>
      </c>
      <c r="O6606">
        <f t="shared" si="274"/>
        <v>0</v>
      </c>
      <c r="P6606" t="s">
        <v>12694</v>
      </c>
    </row>
    <row r="6607" spans="2:16" x14ac:dyDescent="0.25">
      <c r="B6607" t="s">
        <v>6612</v>
      </c>
      <c r="C6607" s="119" t="s">
        <v>60</v>
      </c>
      <c r="D6607" t="s">
        <v>11537</v>
      </c>
      <c r="E6607" t="s">
        <v>11530</v>
      </c>
      <c r="F6607" t="s">
        <v>11540</v>
      </c>
      <c r="G6607" t="s">
        <v>64</v>
      </c>
      <c r="H6607" t="s">
        <v>18</v>
      </c>
      <c r="I6607" t="s">
        <v>11533</v>
      </c>
      <c r="J6607">
        <v>2017</v>
      </c>
      <c r="K6607">
        <v>641.1</v>
      </c>
      <c r="L6607">
        <v>40</v>
      </c>
      <c r="M6607">
        <v>1</v>
      </c>
      <c r="N6607">
        <f t="shared" si="275"/>
        <v>0</v>
      </c>
      <c r="O6607">
        <f t="shared" si="274"/>
        <v>0</v>
      </c>
      <c r="P6607" t="s">
        <v>12694</v>
      </c>
    </row>
    <row r="6608" spans="2:16" x14ac:dyDescent="0.25">
      <c r="B6608" t="s">
        <v>6613</v>
      </c>
      <c r="C6608" s="119" t="s">
        <v>60</v>
      </c>
      <c r="D6608" t="s">
        <v>11537</v>
      </c>
      <c r="E6608" t="s">
        <v>11530</v>
      </c>
      <c r="F6608" t="s">
        <v>11540</v>
      </c>
      <c r="G6608" t="s">
        <v>64</v>
      </c>
      <c r="H6608" t="s">
        <v>18</v>
      </c>
      <c r="I6608" t="s">
        <v>11533</v>
      </c>
      <c r="J6608">
        <v>2017</v>
      </c>
      <c r="K6608">
        <v>638.52</v>
      </c>
      <c r="L6608">
        <v>30</v>
      </c>
      <c r="M6608">
        <v>1</v>
      </c>
      <c r="N6608">
        <f t="shared" si="275"/>
        <v>0</v>
      </c>
      <c r="O6608">
        <f t="shared" si="274"/>
        <v>0</v>
      </c>
      <c r="P6608" t="s">
        <v>12694</v>
      </c>
    </row>
    <row r="6609" spans="2:16" x14ac:dyDescent="0.25">
      <c r="B6609" t="s">
        <v>6614</v>
      </c>
      <c r="C6609" s="119" t="s">
        <v>60</v>
      </c>
      <c r="D6609" t="s">
        <v>11537</v>
      </c>
      <c r="E6609" t="s">
        <v>11530</v>
      </c>
      <c r="F6609" t="s">
        <v>11540</v>
      </c>
      <c r="G6609" t="s">
        <v>64</v>
      </c>
      <c r="H6609" t="s">
        <v>18</v>
      </c>
      <c r="I6609" t="s">
        <v>11533</v>
      </c>
      <c r="J6609">
        <v>2017</v>
      </c>
      <c r="K6609">
        <v>638</v>
      </c>
      <c r="L6609">
        <v>28</v>
      </c>
      <c r="M6609">
        <v>1</v>
      </c>
      <c r="N6609">
        <f t="shared" si="275"/>
        <v>0</v>
      </c>
      <c r="O6609">
        <f t="shared" si="274"/>
        <v>0</v>
      </c>
      <c r="P6609" t="s">
        <v>12694</v>
      </c>
    </row>
    <row r="6610" spans="2:16" x14ac:dyDescent="0.25">
      <c r="B6610" t="s">
        <v>6615</v>
      </c>
      <c r="C6610" s="119" t="s">
        <v>60</v>
      </c>
      <c r="D6610" t="s">
        <v>11537</v>
      </c>
      <c r="E6610" t="s">
        <v>11530</v>
      </c>
      <c r="F6610" t="s">
        <v>11540</v>
      </c>
      <c r="G6610" t="s">
        <v>64</v>
      </c>
      <c r="H6610" t="s">
        <v>18</v>
      </c>
      <c r="I6610" t="s">
        <v>11533</v>
      </c>
      <c r="J6610">
        <v>2017</v>
      </c>
      <c r="K6610">
        <v>827.98</v>
      </c>
      <c r="L6610">
        <v>41</v>
      </c>
      <c r="M6610">
        <v>1</v>
      </c>
      <c r="N6610">
        <f t="shared" si="275"/>
        <v>0</v>
      </c>
      <c r="O6610">
        <f t="shared" si="274"/>
        <v>0</v>
      </c>
      <c r="P6610" t="s">
        <v>12694</v>
      </c>
    </row>
    <row r="6611" spans="2:16" x14ac:dyDescent="0.25">
      <c r="B6611" t="s">
        <v>6616</v>
      </c>
      <c r="C6611" s="119" t="s">
        <v>60</v>
      </c>
      <c r="D6611" t="s">
        <v>11537</v>
      </c>
      <c r="E6611" t="s">
        <v>11530</v>
      </c>
      <c r="F6611" t="s">
        <v>11540</v>
      </c>
      <c r="G6611" t="s">
        <v>64</v>
      </c>
      <c r="H6611" t="s">
        <v>18</v>
      </c>
      <c r="I6611" t="s">
        <v>11533</v>
      </c>
      <c r="J6611">
        <v>2017</v>
      </c>
      <c r="K6611">
        <v>638.66</v>
      </c>
      <c r="L6611">
        <v>36</v>
      </c>
      <c r="M6611">
        <v>1</v>
      </c>
      <c r="N6611">
        <f t="shared" si="275"/>
        <v>0</v>
      </c>
      <c r="O6611">
        <f t="shared" si="274"/>
        <v>0</v>
      </c>
      <c r="P6611" t="s">
        <v>12694</v>
      </c>
    </row>
    <row r="6612" spans="2:16" x14ac:dyDescent="0.25">
      <c r="B6612" t="s">
        <v>6617</v>
      </c>
      <c r="C6612" s="119" t="s">
        <v>60</v>
      </c>
      <c r="D6612" t="s">
        <v>11537</v>
      </c>
      <c r="E6612" t="s">
        <v>11530</v>
      </c>
      <c r="F6612" t="s">
        <v>11540</v>
      </c>
      <c r="G6612" t="s">
        <v>64</v>
      </c>
      <c r="H6612" t="s">
        <v>18</v>
      </c>
      <c r="I6612" t="s">
        <v>11533</v>
      </c>
      <c r="J6612">
        <v>2017</v>
      </c>
      <c r="K6612">
        <v>638.13</v>
      </c>
      <c r="L6612">
        <v>34</v>
      </c>
      <c r="M6612">
        <v>1</v>
      </c>
      <c r="N6612">
        <f t="shared" si="275"/>
        <v>0</v>
      </c>
      <c r="O6612">
        <f t="shared" si="274"/>
        <v>0</v>
      </c>
      <c r="P6612" t="s">
        <v>12694</v>
      </c>
    </row>
    <row r="6613" spans="2:16" x14ac:dyDescent="0.25">
      <c r="B6613" t="s">
        <v>6618</v>
      </c>
      <c r="C6613" s="119" t="s">
        <v>60</v>
      </c>
      <c r="D6613" t="s">
        <v>11537</v>
      </c>
      <c r="E6613" t="s">
        <v>11530</v>
      </c>
      <c r="F6613" t="s">
        <v>11540</v>
      </c>
      <c r="G6613" t="s">
        <v>64</v>
      </c>
      <c r="H6613" t="s">
        <v>18</v>
      </c>
      <c r="I6613" t="s">
        <v>11541</v>
      </c>
      <c r="J6613">
        <v>2017</v>
      </c>
      <c r="K6613">
        <v>632.92999999999995</v>
      </c>
      <c r="L6613">
        <v>20</v>
      </c>
      <c r="M6613">
        <v>1</v>
      </c>
      <c r="N6613">
        <f t="shared" si="275"/>
        <v>0</v>
      </c>
      <c r="O6613">
        <f t="shared" si="274"/>
        <v>0</v>
      </c>
      <c r="P6613" t="s">
        <v>12694</v>
      </c>
    </row>
    <row r="6614" spans="2:16" x14ac:dyDescent="0.25">
      <c r="B6614" t="s">
        <v>6619</v>
      </c>
      <c r="C6614" s="119" t="s">
        <v>60</v>
      </c>
      <c r="D6614" t="s">
        <v>11537</v>
      </c>
      <c r="E6614" t="s">
        <v>11530</v>
      </c>
      <c r="F6614" t="s">
        <v>11540</v>
      </c>
      <c r="G6614" t="s">
        <v>64</v>
      </c>
      <c r="H6614" t="s">
        <v>18</v>
      </c>
      <c r="I6614" t="s">
        <v>11541</v>
      </c>
      <c r="J6614">
        <v>2017</v>
      </c>
      <c r="K6614">
        <v>634.09</v>
      </c>
      <c r="L6614">
        <v>29</v>
      </c>
      <c r="M6614">
        <v>1</v>
      </c>
      <c r="N6614">
        <f t="shared" si="275"/>
        <v>0</v>
      </c>
      <c r="O6614">
        <f t="shared" si="274"/>
        <v>0</v>
      </c>
      <c r="P6614" t="s">
        <v>12694</v>
      </c>
    </row>
    <row r="6615" spans="2:16" x14ac:dyDescent="0.25">
      <c r="B6615" t="s">
        <v>6620</v>
      </c>
      <c r="C6615" s="119" t="s">
        <v>60</v>
      </c>
      <c r="D6615" t="s">
        <v>11537</v>
      </c>
      <c r="E6615" t="s">
        <v>11530</v>
      </c>
      <c r="F6615" t="s">
        <v>11540</v>
      </c>
      <c r="G6615" t="s">
        <v>64</v>
      </c>
      <c r="H6615" t="s">
        <v>18</v>
      </c>
      <c r="I6615" t="s">
        <v>11541</v>
      </c>
      <c r="J6615">
        <v>2017</v>
      </c>
      <c r="K6615">
        <v>634.05999999999995</v>
      </c>
      <c r="L6615">
        <v>28</v>
      </c>
      <c r="M6615">
        <v>1</v>
      </c>
      <c r="N6615">
        <f t="shared" si="275"/>
        <v>0</v>
      </c>
      <c r="O6615">
        <f t="shared" si="274"/>
        <v>0</v>
      </c>
      <c r="P6615" t="s">
        <v>12694</v>
      </c>
    </row>
    <row r="6616" spans="2:16" x14ac:dyDescent="0.25">
      <c r="B6616" t="s">
        <v>6621</v>
      </c>
      <c r="C6616" s="119" t="s">
        <v>60</v>
      </c>
      <c r="D6616" t="s">
        <v>11537</v>
      </c>
      <c r="E6616" t="s">
        <v>11530</v>
      </c>
      <c r="F6616" t="s">
        <v>11540</v>
      </c>
      <c r="G6616" t="s">
        <v>64</v>
      </c>
      <c r="H6616" t="s">
        <v>18</v>
      </c>
      <c r="I6616" t="s">
        <v>11541</v>
      </c>
      <c r="J6616">
        <v>2017</v>
      </c>
      <c r="K6616">
        <v>634.05999999999995</v>
      </c>
      <c r="L6616">
        <v>28</v>
      </c>
      <c r="M6616">
        <v>1</v>
      </c>
      <c r="N6616">
        <f t="shared" si="275"/>
        <v>0</v>
      </c>
      <c r="O6616">
        <f t="shared" si="274"/>
        <v>0</v>
      </c>
      <c r="P6616" t="s">
        <v>12694</v>
      </c>
    </row>
    <row r="6617" spans="2:16" x14ac:dyDescent="0.25">
      <c r="B6617" t="s">
        <v>6622</v>
      </c>
      <c r="C6617" s="119" t="s">
        <v>60</v>
      </c>
      <c r="D6617" t="s">
        <v>11537</v>
      </c>
      <c r="E6617" t="s">
        <v>11530</v>
      </c>
      <c r="F6617" t="s">
        <v>11540</v>
      </c>
      <c r="G6617" t="s">
        <v>64</v>
      </c>
      <c r="H6617" t="s">
        <v>18</v>
      </c>
      <c r="I6617" t="s">
        <v>11541</v>
      </c>
      <c r="J6617">
        <v>2017</v>
      </c>
      <c r="K6617">
        <v>634.1</v>
      </c>
      <c r="L6617">
        <v>28</v>
      </c>
      <c r="M6617">
        <v>1</v>
      </c>
      <c r="N6617">
        <f t="shared" si="275"/>
        <v>0</v>
      </c>
      <c r="O6617">
        <f t="shared" si="274"/>
        <v>0</v>
      </c>
      <c r="P6617" t="s">
        <v>12694</v>
      </c>
    </row>
    <row r="6618" spans="2:16" x14ac:dyDescent="0.25">
      <c r="B6618" t="s">
        <v>6623</v>
      </c>
      <c r="C6618" s="119" t="s">
        <v>60</v>
      </c>
      <c r="D6618" t="s">
        <v>11537</v>
      </c>
      <c r="E6618" t="s">
        <v>11530</v>
      </c>
      <c r="F6618" t="s">
        <v>11540</v>
      </c>
      <c r="G6618" t="s">
        <v>64</v>
      </c>
      <c r="H6618" t="s">
        <v>18</v>
      </c>
      <c r="I6618" t="s">
        <v>11541</v>
      </c>
      <c r="J6618">
        <v>2017</v>
      </c>
      <c r="K6618">
        <v>634.1</v>
      </c>
      <c r="L6618">
        <v>28</v>
      </c>
      <c r="M6618">
        <v>1</v>
      </c>
      <c r="N6618">
        <f t="shared" si="275"/>
        <v>0</v>
      </c>
      <c r="O6618">
        <f t="shared" si="274"/>
        <v>0</v>
      </c>
      <c r="P6618" t="s">
        <v>12694</v>
      </c>
    </row>
    <row r="6619" spans="2:16" x14ac:dyDescent="0.25">
      <c r="B6619" t="s">
        <v>6624</v>
      </c>
      <c r="C6619" s="119" t="s">
        <v>60</v>
      </c>
      <c r="D6619" t="s">
        <v>11537</v>
      </c>
      <c r="E6619" t="s">
        <v>11530</v>
      </c>
      <c r="F6619" t="s">
        <v>11540</v>
      </c>
      <c r="G6619" t="s">
        <v>64</v>
      </c>
      <c r="H6619" t="s">
        <v>18</v>
      </c>
      <c r="I6619" t="s">
        <v>11541</v>
      </c>
      <c r="J6619">
        <v>2017</v>
      </c>
      <c r="K6619">
        <v>665.74</v>
      </c>
      <c r="L6619">
        <v>28</v>
      </c>
      <c r="M6619">
        <v>1</v>
      </c>
      <c r="N6619">
        <f t="shared" si="275"/>
        <v>0</v>
      </c>
      <c r="O6619">
        <f t="shared" si="274"/>
        <v>0</v>
      </c>
      <c r="P6619" t="s">
        <v>12694</v>
      </c>
    </row>
    <row r="6620" spans="2:16" x14ac:dyDescent="0.25">
      <c r="B6620" t="s">
        <v>6625</v>
      </c>
      <c r="C6620" s="119" t="s">
        <v>60</v>
      </c>
      <c r="D6620" t="s">
        <v>11537</v>
      </c>
      <c r="E6620" t="s">
        <v>11530</v>
      </c>
      <c r="F6620" t="s">
        <v>11540</v>
      </c>
      <c r="G6620" t="s">
        <v>64</v>
      </c>
      <c r="H6620" t="s">
        <v>18</v>
      </c>
      <c r="I6620" t="s">
        <v>11541</v>
      </c>
      <c r="J6620">
        <v>2017</v>
      </c>
      <c r="K6620">
        <v>634.1</v>
      </c>
      <c r="L6620">
        <v>28</v>
      </c>
      <c r="M6620">
        <v>1</v>
      </c>
      <c r="N6620">
        <f t="shared" si="275"/>
        <v>0</v>
      </c>
      <c r="O6620">
        <f t="shared" si="274"/>
        <v>0</v>
      </c>
      <c r="P6620" t="s">
        <v>12694</v>
      </c>
    </row>
    <row r="6621" spans="2:16" x14ac:dyDescent="0.25">
      <c r="B6621" t="s">
        <v>6626</v>
      </c>
      <c r="C6621" s="119" t="s">
        <v>60</v>
      </c>
      <c r="D6621" t="s">
        <v>11537</v>
      </c>
      <c r="E6621" t="s">
        <v>11530</v>
      </c>
      <c r="F6621" t="s">
        <v>11540</v>
      </c>
      <c r="G6621" t="s">
        <v>64</v>
      </c>
      <c r="H6621" t="s">
        <v>18</v>
      </c>
      <c r="I6621" t="s">
        <v>11541</v>
      </c>
      <c r="J6621">
        <v>2017</v>
      </c>
      <c r="K6621">
        <v>0</v>
      </c>
      <c r="M6621">
        <v>1</v>
      </c>
      <c r="N6621">
        <f t="shared" si="275"/>
        <v>1</v>
      </c>
      <c r="O6621">
        <f t="shared" si="274"/>
        <v>1</v>
      </c>
      <c r="P6621" t="s">
        <v>11528</v>
      </c>
    </row>
    <row r="6622" spans="2:16" x14ac:dyDescent="0.25">
      <c r="B6622" t="s">
        <v>6627</v>
      </c>
      <c r="C6622" s="119" t="s">
        <v>60</v>
      </c>
      <c r="D6622" t="s">
        <v>11550</v>
      </c>
      <c r="E6622" t="s">
        <v>11530</v>
      </c>
      <c r="F6622" t="s">
        <v>11540</v>
      </c>
      <c r="G6622" t="s">
        <v>64</v>
      </c>
      <c r="H6622" t="s">
        <v>18</v>
      </c>
      <c r="I6622" t="s">
        <v>11541</v>
      </c>
      <c r="J6622">
        <v>2017</v>
      </c>
      <c r="K6622">
        <v>0</v>
      </c>
      <c r="M6622">
        <v>1</v>
      </c>
      <c r="N6622">
        <f t="shared" si="275"/>
        <v>1</v>
      </c>
      <c r="O6622">
        <f t="shared" si="274"/>
        <v>1</v>
      </c>
      <c r="P6622" t="s">
        <v>11528</v>
      </c>
    </row>
    <row r="6623" spans="2:16" x14ac:dyDescent="0.25">
      <c r="B6623" t="s">
        <v>6628</v>
      </c>
      <c r="C6623" s="119" t="s">
        <v>60</v>
      </c>
      <c r="D6623" t="s">
        <v>11537</v>
      </c>
      <c r="E6623" t="s">
        <v>11530</v>
      </c>
      <c r="F6623" t="s">
        <v>11540</v>
      </c>
      <c r="G6623" t="s">
        <v>64</v>
      </c>
      <c r="H6623" t="s">
        <v>18</v>
      </c>
      <c r="I6623" t="s">
        <v>11541</v>
      </c>
      <c r="J6623">
        <v>2017</v>
      </c>
      <c r="K6623">
        <v>0</v>
      </c>
      <c r="M6623">
        <v>1</v>
      </c>
      <c r="N6623">
        <f t="shared" si="275"/>
        <v>1</v>
      </c>
      <c r="O6623">
        <f t="shared" si="274"/>
        <v>1</v>
      </c>
      <c r="P6623" t="s">
        <v>11528</v>
      </c>
    </row>
    <row r="6624" spans="2:16" x14ac:dyDescent="0.25">
      <c r="B6624" t="s">
        <v>6629</v>
      </c>
      <c r="C6624" s="119" t="s">
        <v>60</v>
      </c>
      <c r="D6624" t="s">
        <v>11537</v>
      </c>
      <c r="E6624" t="s">
        <v>11530</v>
      </c>
      <c r="F6624" t="s">
        <v>11540</v>
      </c>
      <c r="G6624" t="s">
        <v>64</v>
      </c>
      <c r="H6624" t="s">
        <v>18</v>
      </c>
      <c r="I6624" t="s">
        <v>11541</v>
      </c>
      <c r="J6624">
        <v>2017</v>
      </c>
      <c r="K6624">
        <v>0</v>
      </c>
      <c r="M6624">
        <v>1</v>
      </c>
      <c r="N6624">
        <f t="shared" si="275"/>
        <v>1</v>
      </c>
      <c r="O6624">
        <f t="shared" si="274"/>
        <v>1</v>
      </c>
      <c r="P6624" t="s">
        <v>11528</v>
      </c>
    </row>
    <row r="6625" spans="2:16" x14ac:dyDescent="0.25">
      <c r="B6625" t="s">
        <v>6630</v>
      </c>
      <c r="C6625" s="119" t="s">
        <v>60</v>
      </c>
      <c r="D6625" t="s">
        <v>11537</v>
      </c>
      <c r="E6625" t="s">
        <v>11530</v>
      </c>
      <c r="F6625" t="s">
        <v>11540</v>
      </c>
      <c r="G6625" t="s">
        <v>64</v>
      </c>
      <c r="H6625" t="s">
        <v>18</v>
      </c>
      <c r="I6625" t="s">
        <v>11541</v>
      </c>
      <c r="J6625">
        <v>2017</v>
      </c>
      <c r="K6625">
        <v>0</v>
      </c>
      <c r="M6625">
        <v>1</v>
      </c>
      <c r="N6625">
        <f t="shared" si="275"/>
        <v>1</v>
      </c>
      <c r="O6625">
        <f t="shared" si="274"/>
        <v>1</v>
      </c>
      <c r="P6625" t="s">
        <v>11528</v>
      </c>
    </row>
    <row r="6626" spans="2:16" x14ac:dyDescent="0.25">
      <c r="B6626" t="s">
        <v>6631</v>
      </c>
      <c r="C6626" s="119" t="s">
        <v>60</v>
      </c>
      <c r="D6626" t="s">
        <v>11537</v>
      </c>
      <c r="E6626" t="s">
        <v>11530</v>
      </c>
      <c r="F6626" t="s">
        <v>11540</v>
      </c>
      <c r="G6626" t="s">
        <v>64</v>
      </c>
      <c r="H6626" t="s">
        <v>18</v>
      </c>
      <c r="I6626" t="s">
        <v>11541</v>
      </c>
      <c r="J6626">
        <v>2017</v>
      </c>
      <c r="K6626">
        <v>0</v>
      </c>
      <c r="M6626">
        <v>1</v>
      </c>
      <c r="N6626">
        <f t="shared" si="275"/>
        <v>1</v>
      </c>
      <c r="O6626">
        <f t="shared" si="274"/>
        <v>1</v>
      </c>
      <c r="P6626" t="s">
        <v>11528</v>
      </c>
    </row>
    <row r="6627" spans="2:16" x14ac:dyDescent="0.25">
      <c r="B6627" t="s">
        <v>6632</v>
      </c>
      <c r="C6627" s="119" t="s">
        <v>60</v>
      </c>
      <c r="D6627" t="s">
        <v>11537</v>
      </c>
      <c r="E6627" t="s">
        <v>11530</v>
      </c>
      <c r="F6627" t="s">
        <v>11540</v>
      </c>
      <c r="G6627" t="s">
        <v>64</v>
      </c>
      <c r="H6627" t="s">
        <v>18</v>
      </c>
      <c r="I6627" t="s">
        <v>11541</v>
      </c>
      <c r="J6627">
        <v>2017</v>
      </c>
      <c r="K6627">
        <v>0</v>
      </c>
      <c r="M6627">
        <v>1</v>
      </c>
      <c r="N6627">
        <f t="shared" si="275"/>
        <v>1</v>
      </c>
      <c r="O6627">
        <f t="shared" si="274"/>
        <v>1</v>
      </c>
      <c r="P6627" t="s">
        <v>11528</v>
      </c>
    </row>
    <row r="6628" spans="2:16" x14ac:dyDescent="0.25">
      <c r="B6628" t="s">
        <v>6633</v>
      </c>
      <c r="C6628" s="119" t="s">
        <v>60</v>
      </c>
      <c r="D6628" t="s">
        <v>11537</v>
      </c>
      <c r="E6628" t="s">
        <v>11530</v>
      </c>
      <c r="F6628" t="s">
        <v>11540</v>
      </c>
      <c r="G6628" t="s">
        <v>64</v>
      </c>
      <c r="H6628" t="s">
        <v>18</v>
      </c>
      <c r="I6628" t="s">
        <v>11541</v>
      </c>
      <c r="J6628">
        <v>2017</v>
      </c>
      <c r="K6628">
        <v>0</v>
      </c>
      <c r="M6628">
        <v>1</v>
      </c>
      <c r="N6628">
        <f t="shared" si="275"/>
        <v>1</v>
      </c>
      <c r="O6628">
        <f t="shared" si="274"/>
        <v>1</v>
      </c>
      <c r="P6628" t="s">
        <v>11528</v>
      </c>
    </row>
    <row r="6629" spans="2:16" x14ac:dyDescent="0.25">
      <c r="B6629" t="s">
        <v>6634</v>
      </c>
      <c r="C6629" s="119" t="s">
        <v>60</v>
      </c>
      <c r="D6629" t="s">
        <v>11537</v>
      </c>
      <c r="E6629" t="s">
        <v>11530</v>
      </c>
      <c r="F6629" t="s">
        <v>11540</v>
      </c>
      <c r="G6629" t="s">
        <v>64</v>
      </c>
      <c r="H6629" t="s">
        <v>18</v>
      </c>
      <c r="I6629" t="s">
        <v>11541</v>
      </c>
      <c r="J6629">
        <v>2017</v>
      </c>
      <c r="K6629">
        <v>0</v>
      </c>
      <c r="M6629">
        <v>1</v>
      </c>
      <c r="N6629">
        <f t="shared" si="275"/>
        <v>1</v>
      </c>
      <c r="O6629">
        <f t="shared" si="274"/>
        <v>1</v>
      </c>
      <c r="P6629" t="s">
        <v>11528</v>
      </c>
    </row>
    <row r="6630" spans="2:16" x14ac:dyDescent="0.25">
      <c r="B6630" t="s">
        <v>6635</v>
      </c>
      <c r="C6630" s="119" t="s">
        <v>60</v>
      </c>
      <c r="D6630" t="s">
        <v>11537</v>
      </c>
      <c r="E6630" t="s">
        <v>11530</v>
      </c>
      <c r="F6630" t="s">
        <v>11540</v>
      </c>
      <c r="G6630" t="s">
        <v>61</v>
      </c>
      <c r="H6630" t="s">
        <v>18</v>
      </c>
      <c r="I6630" t="s">
        <v>11541</v>
      </c>
      <c r="J6630">
        <v>2017</v>
      </c>
      <c r="K6630">
        <v>647.91</v>
      </c>
      <c r="L6630">
        <v>23</v>
      </c>
      <c r="M6630">
        <v>1</v>
      </c>
      <c r="N6630">
        <f t="shared" si="275"/>
        <v>0</v>
      </c>
      <c r="O6630">
        <f t="shared" si="274"/>
        <v>0</v>
      </c>
      <c r="P6630" t="s">
        <v>12694</v>
      </c>
    </row>
    <row r="6631" spans="2:16" x14ac:dyDescent="0.25">
      <c r="B6631" t="s">
        <v>6636</v>
      </c>
      <c r="C6631" s="119" t="s">
        <v>60</v>
      </c>
      <c r="D6631" t="s">
        <v>11546</v>
      </c>
      <c r="E6631" t="s">
        <v>11530</v>
      </c>
      <c r="F6631" t="s">
        <v>11540</v>
      </c>
      <c r="G6631" t="s">
        <v>61</v>
      </c>
      <c r="H6631" t="s">
        <v>18</v>
      </c>
      <c r="I6631" t="s">
        <v>11541</v>
      </c>
      <c r="J6631">
        <v>2017</v>
      </c>
      <c r="K6631">
        <v>667.91</v>
      </c>
      <c r="L6631">
        <v>20</v>
      </c>
      <c r="M6631">
        <v>1</v>
      </c>
      <c r="N6631">
        <f t="shared" si="275"/>
        <v>0</v>
      </c>
      <c r="O6631">
        <f t="shared" si="274"/>
        <v>0</v>
      </c>
      <c r="P6631" t="s">
        <v>12694</v>
      </c>
    </row>
    <row r="6632" spans="2:16" x14ac:dyDescent="0.25">
      <c r="B6632" t="s">
        <v>6637</v>
      </c>
      <c r="C6632" s="119" t="s">
        <v>60</v>
      </c>
      <c r="D6632" t="s">
        <v>11542</v>
      </c>
      <c r="E6632" t="s">
        <v>11530</v>
      </c>
      <c r="F6632" t="s">
        <v>11540</v>
      </c>
      <c r="G6632" t="s">
        <v>61</v>
      </c>
      <c r="H6632" t="s">
        <v>18</v>
      </c>
      <c r="I6632" t="s">
        <v>11541</v>
      </c>
      <c r="J6632">
        <v>2017</v>
      </c>
      <c r="K6632">
        <v>637.77</v>
      </c>
      <c r="L6632">
        <v>53</v>
      </c>
      <c r="M6632">
        <v>1</v>
      </c>
      <c r="N6632">
        <f t="shared" si="275"/>
        <v>0</v>
      </c>
      <c r="O6632">
        <f t="shared" si="274"/>
        <v>0</v>
      </c>
      <c r="P6632" t="s">
        <v>12694</v>
      </c>
    </row>
    <row r="6633" spans="2:16" x14ac:dyDescent="0.25">
      <c r="B6633" t="s">
        <v>6638</v>
      </c>
      <c r="C6633" s="119" t="s">
        <v>60</v>
      </c>
      <c r="D6633" t="s">
        <v>11539</v>
      </c>
      <c r="E6633" t="s">
        <v>11530</v>
      </c>
      <c r="F6633" t="s">
        <v>11540</v>
      </c>
      <c r="G6633" t="s">
        <v>61</v>
      </c>
      <c r="H6633" t="s">
        <v>18</v>
      </c>
      <c r="I6633" t="s">
        <v>11541</v>
      </c>
      <c r="J6633">
        <v>2017</v>
      </c>
      <c r="K6633">
        <v>669.47</v>
      </c>
      <c r="L6633">
        <v>37</v>
      </c>
      <c r="M6633">
        <v>1</v>
      </c>
      <c r="N6633">
        <f t="shared" si="275"/>
        <v>0</v>
      </c>
      <c r="O6633">
        <f t="shared" si="274"/>
        <v>0</v>
      </c>
      <c r="P6633" t="s">
        <v>12694</v>
      </c>
    </row>
    <row r="6634" spans="2:16" x14ac:dyDescent="0.25">
      <c r="B6634" t="s">
        <v>6639</v>
      </c>
      <c r="C6634" s="119" t="s">
        <v>60</v>
      </c>
      <c r="D6634" t="s">
        <v>11537</v>
      </c>
      <c r="E6634" t="s">
        <v>11530</v>
      </c>
      <c r="F6634" t="s">
        <v>11540</v>
      </c>
      <c r="G6634" t="s">
        <v>61</v>
      </c>
      <c r="H6634" t="s">
        <v>18</v>
      </c>
      <c r="I6634" t="s">
        <v>11541</v>
      </c>
      <c r="J6634">
        <v>2017</v>
      </c>
      <c r="K6634">
        <v>629.74</v>
      </c>
      <c r="L6634">
        <v>80</v>
      </c>
      <c r="M6634">
        <v>1</v>
      </c>
      <c r="N6634">
        <f t="shared" si="275"/>
        <v>0</v>
      </c>
      <c r="O6634">
        <f t="shared" si="274"/>
        <v>0</v>
      </c>
      <c r="P6634" t="s">
        <v>12694</v>
      </c>
    </row>
    <row r="6635" spans="2:16" x14ac:dyDescent="0.25">
      <c r="B6635" t="s">
        <v>6640</v>
      </c>
      <c r="C6635" s="119" t="s">
        <v>60</v>
      </c>
      <c r="D6635" t="s">
        <v>11537</v>
      </c>
      <c r="E6635" t="s">
        <v>11530</v>
      </c>
      <c r="F6635" t="s">
        <v>11540</v>
      </c>
      <c r="G6635" t="s">
        <v>61</v>
      </c>
      <c r="H6635" t="s">
        <v>18</v>
      </c>
      <c r="I6635" t="s">
        <v>11541</v>
      </c>
      <c r="J6635">
        <v>2017</v>
      </c>
      <c r="K6635">
        <v>667.15</v>
      </c>
      <c r="L6635">
        <v>22</v>
      </c>
      <c r="M6635">
        <v>1</v>
      </c>
      <c r="N6635">
        <f t="shared" si="275"/>
        <v>0</v>
      </c>
      <c r="O6635">
        <f t="shared" si="274"/>
        <v>0</v>
      </c>
      <c r="P6635" t="s">
        <v>12694</v>
      </c>
    </row>
    <row r="6636" spans="2:16" x14ac:dyDescent="0.25">
      <c r="B6636" t="s">
        <v>6641</v>
      </c>
      <c r="C6636" s="119" t="s">
        <v>60</v>
      </c>
      <c r="D6636" t="s">
        <v>11537</v>
      </c>
      <c r="E6636" t="s">
        <v>11530</v>
      </c>
      <c r="F6636" t="s">
        <v>11540</v>
      </c>
      <c r="G6636" t="s">
        <v>61</v>
      </c>
      <c r="H6636" t="s">
        <v>18</v>
      </c>
      <c r="I6636" t="s">
        <v>11541</v>
      </c>
      <c r="J6636">
        <v>2017</v>
      </c>
      <c r="K6636">
        <v>666.78</v>
      </c>
      <c r="L6636">
        <v>20</v>
      </c>
      <c r="M6636">
        <v>1</v>
      </c>
      <c r="N6636">
        <f t="shared" si="275"/>
        <v>0</v>
      </c>
      <c r="O6636">
        <f t="shared" si="274"/>
        <v>0</v>
      </c>
      <c r="P6636" t="s">
        <v>12694</v>
      </c>
    </row>
    <row r="6637" spans="2:16" x14ac:dyDescent="0.25">
      <c r="B6637" t="s">
        <v>6642</v>
      </c>
      <c r="C6637" s="119" t="s">
        <v>60</v>
      </c>
      <c r="D6637" t="s">
        <v>11537</v>
      </c>
      <c r="E6637" t="s">
        <v>11530</v>
      </c>
      <c r="F6637" t="s">
        <v>11540</v>
      </c>
      <c r="G6637" t="s">
        <v>61</v>
      </c>
      <c r="H6637" t="s">
        <v>18</v>
      </c>
      <c r="I6637" t="s">
        <v>11541</v>
      </c>
      <c r="J6637">
        <v>2017</v>
      </c>
      <c r="K6637">
        <v>869.33</v>
      </c>
      <c r="L6637">
        <v>59</v>
      </c>
      <c r="M6637">
        <v>1</v>
      </c>
      <c r="N6637">
        <f t="shared" si="275"/>
        <v>0</v>
      </c>
      <c r="O6637">
        <f t="shared" si="274"/>
        <v>0</v>
      </c>
      <c r="P6637" t="s">
        <v>12694</v>
      </c>
    </row>
    <row r="6638" spans="2:16" x14ac:dyDescent="0.25">
      <c r="B6638" t="s">
        <v>6643</v>
      </c>
      <c r="C6638" s="119" t="s">
        <v>60</v>
      </c>
      <c r="D6638" t="s">
        <v>11537</v>
      </c>
      <c r="E6638" t="s">
        <v>11530</v>
      </c>
      <c r="F6638" t="s">
        <v>11540</v>
      </c>
      <c r="G6638" t="s">
        <v>61</v>
      </c>
      <c r="H6638" t="s">
        <v>18</v>
      </c>
      <c r="I6638" t="s">
        <v>11541</v>
      </c>
      <c r="J6638">
        <v>2017</v>
      </c>
      <c r="K6638">
        <v>865.48</v>
      </c>
      <c r="L6638">
        <v>29</v>
      </c>
      <c r="M6638">
        <v>1</v>
      </c>
      <c r="N6638">
        <f t="shared" si="275"/>
        <v>0</v>
      </c>
      <c r="O6638">
        <f t="shared" si="274"/>
        <v>0</v>
      </c>
      <c r="P6638" t="s">
        <v>12694</v>
      </c>
    </row>
    <row r="6639" spans="2:16" x14ac:dyDescent="0.25">
      <c r="B6639" t="s">
        <v>6644</v>
      </c>
      <c r="C6639" s="119" t="s">
        <v>60</v>
      </c>
      <c r="D6639" t="s">
        <v>11537</v>
      </c>
      <c r="E6639" t="s">
        <v>11530</v>
      </c>
      <c r="F6639" t="s">
        <v>11540</v>
      </c>
      <c r="G6639" t="s">
        <v>61</v>
      </c>
      <c r="H6639" t="s">
        <v>18</v>
      </c>
      <c r="I6639" t="s">
        <v>11541</v>
      </c>
      <c r="J6639">
        <v>2017</v>
      </c>
      <c r="K6639">
        <v>660.2</v>
      </c>
      <c r="L6639">
        <v>20</v>
      </c>
      <c r="M6639">
        <v>1</v>
      </c>
      <c r="N6639">
        <f t="shared" si="275"/>
        <v>0</v>
      </c>
      <c r="O6639">
        <f t="shared" si="274"/>
        <v>0</v>
      </c>
      <c r="P6639" t="s">
        <v>12694</v>
      </c>
    </row>
    <row r="6640" spans="2:16" x14ac:dyDescent="0.25">
      <c r="B6640" t="s">
        <v>6645</v>
      </c>
      <c r="C6640" s="119" t="s">
        <v>60</v>
      </c>
      <c r="D6640" t="s">
        <v>11537</v>
      </c>
      <c r="E6640" t="s">
        <v>11530</v>
      </c>
      <c r="F6640" t="s">
        <v>11540</v>
      </c>
      <c r="G6640" t="s">
        <v>61</v>
      </c>
      <c r="H6640" t="s">
        <v>18</v>
      </c>
      <c r="I6640" t="s">
        <v>11541</v>
      </c>
      <c r="J6640">
        <v>2017</v>
      </c>
      <c r="K6640">
        <v>659.82</v>
      </c>
      <c r="L6640">
        <v>17</v>
      </c>
      <c r="M6640">
        <v>1</v>
      </c>
      <c r="N6640">
        <f t="shared" si="275"/>
        <v>0</v>
      </c>
      <c r="O6640">
        <f t="shared" si="274"/>
        <v>0</v>
      </c>
      <c r="P6640" t="s">
        <v>12694</v>
      </c>
    </row>
    <row r="6641" spans="2:16" x14ac:dyDescent="0.25">
      <c r="B6641" t="s">
        <v>6646</v>
      </c>
      <c r="C6641" s="119" t="s">
        <v>60</v>
      </c>
      <c r="D6641" t="s">
        <v>11550</v>
      </c>
      <c r="E6641" t="s">
        <v>11530</v>
      </c>
      <c r="F6641" t="s">
        <v>11540</v>
      </c>
      <c r="G6641" t="s">
        <v>61</v>
      </c>
      <c r="H6641" t="s">
        <v>18</v>
      </c>
      <c r="I6641" t="s">
        <v>11541</v>
      </c>
      <c r="J6641">
        <v>2017</v>
      </c>
      <c r="K6641">
        <v>650.98</v>
      </c>
      <c r="L6641">
        <v>29</v>
      </c>
      <c r="M6641">
        <v>1</v>
      </c>
      <c r="N6641">
        <f t="shared" si="275"/>
        <v>0</v>
      </c>
      <c r="O6641">
        <f t="shared" ref="O6641:O6704" si="276">IF(OR(L6641="",L6641&lt;=0),1,0)</f>
        <v>0</v>
      </c>
      <c r="P6641" t="s">
        <v>12694</v>
      </c>
    </row>
    <row r="6642" spans="2:16" x14ac:dyDescent="0.25">
      <c r="B6642" t="s">
        <v>6647</v>
      </c>
      <c r="C6642" s="119" t="s">
        <v>60</v>
      </c>
      <c r="D6642" t="s">
        <v>11550</v>
      </c>
      <c r="E6642" t="s">
        <v>11530</v>
      </c>
      <c r="F6642" t="s">
        <v>11540</v>
      </c>
      <c r="G6642" t="s">
        <v>61</v>
      </c>
      <c r="H6642" t="s">
        <v>18</v>
      </c>
      <c r="I6642" t="s">
        <v>11541</v>
      </c>
      <c r="J6642">
        <v>2017</v>
      </c>
      <c r="K6642">
        <v>650.98</v>
      </c>
      <c r="L6642">
        <v>29</v>
      </c>
      <c r="M6642">
        <v>1</v>
      </c>
      <c r="N6642">
        <f t="shared" si="275"/>
        <v>0</v>
      </c>
      <c r="O6642">
        <f t="shared" si="276"/>
        <v>0</v>
      </c>
      <c r="P6642" t="s">
        <v>12694</v>
      </c>
    </row>
    <row r="6643" spans="2:16" x14ac:dyDescent="0.25">
      <c r="B6643" t="s">
        <v>6648</v>
      </c>
      <c r="C6643" s="119" t="s">
        <v>60</v>
      </c>
      <c r="D6643" t="s">
        <v>11550</v>
      </c>
      <c r="E6643" t="s">
        <v>11530</v>
      </c>
      <c r="F6643" t="s">
        <v>11540</v>
      </c>
      <c r="G6643" t="s">
        <v>61</v>
      </c>
      <c r="H6643" t="s">
        <v>18</v>
      </c>
      <c r="I6643" t="s">
        <v>11541</v>
      </c>
      <c r="J6643">
        <v>2017</v>
      </c>
      <c r="K6643">
        <v>652.26</v>
      </c>
      <c r="L6643">
        <v>39</v>
      </c>
      <c r="M6643">
        <v>1</v>
      </c>
      <c r="N6643">
        <f t="shared" si="275"/>
        <v>0</v>
      </c>
      <c r="O6643">
        <f t="shared" si="276"/>
        <v>0</v>
      </c>
      <c r="P6643" t="s">
        <v>12694</v>
      </c>
    </row>
    <row r="6644" spans="2:16" x14ac:dyDescent="0.25">
      <c r="B6644" t="s">
        <v>6649</v>
      </c>
      <c r="C6644" s="119" t="s">
        <v>60</v>
      </c>
      <c r="D6644" t="s">
        <v>11537</v>
      </c>
      <c r="E6644" t="s">
        <v>11530</v>
      </c>
      <c r="F6644" t="s">
        <v>11540</v>
      </c>
      <c r="G6644" t="s">
        <v>61</v>
      </c>
      <c r="H6644" t="s">
        <v>18</v>
      </c>
      <c r="I6644" t="s">
        <v>11541</v>
      </c>
      <c r="J6644">
        <v>2017</v>
      </c>
      <c r="K6644">
        <v>667.58</v>
      </c>
      <c r="L6644">
        <v>35</v>
      </c>
      <c r="M6644">
        <v>1</v>
      </c>
      <c r="N6644">
        <f t="shared" si="275"/>
        <v>0</v>
      </c>
      <c r="O6644">
        <f t="shared" si="276"/>
        <v>0</v>
      </c>
      <c r="P6644" t="s">
        <v>12693</v>
      </c>
    </row>
    <row r="6645" spans="2:16" x14ac:dyDescent="0.25">
      <c r="B6645" t="s">
        <v>6650</v>
      </c>
      <c r="C6645" s="119" t="s">
        <v>60</v>
      </c>
      <c r="D6645" t="s">
        <v>11550</v>
      </c>
      <c r="E6645" t="s">
        <v>11530</v>
      </c>
      <c r="F6645" t="s">
        <v>11540</v>
      </c>
      <c r="G6645" t="s">
        <v>61</v>
      </c>
      <c r="H6645" t="s">
        <v>18</v>
      </c>
      <c r="I6645" t="s">
        <v>11541</v>
      </c>
      <c r="J6645">
        <v>2017</v>
      </c>
      <c r="K6645">
        <v>647.41</v>
      </c>
      <c r="L6645">
        <v>19</v>
      </c>
      <c r="M6645">
        <v>1</v>
      </c>
      <c r="N6645">
        <f t="shared" si="275"/>
        <v>0</v>
      </c>
      <c r="O6645">
        <f t="shared" si="276"/>
        <v>0</v>
      </c>
      <c r="P6645" t="s">
        <v>12694</v>
      </c>
    </row>
    <row r="6646" spans="2:16" x14ac:dyDescent="0.25">
      <c r="B6646" t="s">
        <v>6651</v>
      </c>
      <c r="C6646" s="119" t="s">
        <v>60</v>
      </c>
      <c r="D6646" t="s">
        <v>11550</v>
      </c>
      <c r="E6646" t="s">
        <v>11530</v>
      </c>
      <c r="F6646" t="s">
        <v>11540</v>
      </c>
      <c r="G6646" t="s">
        <v>61</v>
      </c>
      <c r="H6646" t="s">
        <v>18</v>
      </c>
      <c r="I6646" t="s">
        <v>11541</v>
      </c>
      <c r="J6646">
        <v>2017</v>
      </c>
      <c r="K6646">
        <v>649.46</v>
      </c>
      <c r="L6646">
        <v>35</v>
      </c>
      <c r="M6646">
        <v>1</v>
      </c>
      <c r="N6646">
        <f t="shared" si="275"/>
        <v>0</v>
      </c>
      <c r="O6646">
        <f t="shared" si="276"/>
        <v>0</v>
      </c>
      <c r="P6646" t="s">
        <v>12694</v>
      </c>
    </row>
    <row r="6647" spans="2:16" x14ac:dyDescent="0.25">
      <c r="B6647" t="s">
        <v>6652</v>
      </c>
      <c r="C6647" s="119" t="s">
        <v>60</v>
      </c>
      <c r="D6647" t="s">
        <v>11537</v>
      </c>
      <c r="E6647" t="s">
        <v>11530</v>
      </c>
      <c r="F6647" t="s">
        <v>11540</v>
      </c>
      <c r="G6647" t="s">
        <v>61</v>
      </c>
      <c r="H6647" t="s">
        <v>18</v>
      </c>
      <c r="I6647" t="s">
        <v>11541</v>
      </c>
      <c r="J6647">
        <v>2017</v>
      </c>
      <c r="K6647">
        <v>617.02</v>
      </c>
      <c r="L6647">
        <v>22</v>
      </c>
      <c r="M6647">
        <v>1</v>
      </c>
      <c r="N6647">
        <f t="shared" si="275"/>
        <v>0</v>
      </c>
      <c r="O6647">
        <f t="shared" si="276"/>
        <v>0</v>
      </c>
      <c r="P6647" t="s">
        <v>12693</v>
      </c>
    </row>
    <row r="6648" spans="2:16" x14ac:dyDescent="0.25">
      <c r="B6648" t="s">
        <v>6653</v>
      </c>
      <c r="C6648" s="119" t="s">
        <v>60</v>
      </c>
      <c r="D6648" t="s">
        <v>11539</v>
      </c>
      <c r="E6648" t="s">
        <v>11530</v>
      </c>
      <c r="F6648" t="s">
        <v>11540</v>
      </c>
      <c r="G6648" t="s">
        <v>61</v>
      </c>
      <c r="H6648" t="s">
        <v>18</v>
      </c>
      <c r="I6648" t="s">
        <v>11541</v>
      </c>
      <c r="J6648">
        <v>2017</v>
      </c>
      <c r="K6648">
        <v>647.62</v>
      </c>
      <c r="L6648">
        <v>24</v>
      </c>
      <c r="M6648">
        <v>1</v>
      </c>
      <c r="N6648">
        <f t="shared" si="275"/>
        <v>0</v>
      </c>
      <c r="O6648">
        <f t="shared" si="276"/>
        <v>0</v>
      </c>
      <c r="P6648" t="s">
        <v>12694</v>
      </c>
    </row>
    <row r="6649" spans="2:16" x14ac:dyDescent="0.25">
      <c r="B6649" t="s">
        <v>6654</v>
      </c>
      <c r="C6649" s="119" t="s">
        <v>60</v>
      </c>
      <c r="D6649" t="s">
        <v>11550</v>
      </c>
      <c r="E6649" t="s">
        <v>11530</v>
      </c>
      <c r="F6649" t="s">
        <v>11540</v>
      </c>
      <c r="G6649" t="s">
        <v>61</v>
      </c>
      <c r="H6649" t="s">
        <v>18</v>
      </c>
      <c r="I6649" t="s">
        <v>11541</v>
      </c>
      <c r="J6649">
        <v>2017</v>
      </c>
      <c r="K6649">
        <v>617.05999999999995</v>
      </c>
      <c r="L6649">
        <v>19</v>
      </c>
      <c r="M6649">
        <v>1</v>
      </c>
      <c r="N6649">
        <f t="shared" si="275"/>
        <v>0</v>
      </c>
      <c r="O6649">
        <f t="shared" si="276"/>
        <v>0</v>
      </c>
      <c r="P6649" t="s">
        <v>12694</v>
      </c>
    </row>
    <row r="6650" spans="2:16" x14ac:dyDescent="0.25">
      <c r="B6650" t="s">
        <v>6655</v>
      </c>
      <c r="C6650" s="119" t="s">
        <v>60</v>
      </c>
      <c r="D6650" t="s">
        <v>11550</v>
      </c>
      <c r="E6650" t="s">
        <v>11530</v>
      </c>
      <c r="F6650" t="s">
        <v>11540</v>
      </c>
      <c r="G6650" t="s">
        <v>61</v>
      </c>
      <c r="H6650" t="s">
        <v>18</v>
      </c>
      <c r="I6650" t="s">
        <v>11541</v>
      </c>
      <c r="J6650">
        <v>2017</v>
      </c>
      <c r="K6650">
        <v>620.13</v>
      </c>
      <c r="L6650">
        <v>22</v>
      </c>
      <c r="M6650">
        <v>1</v>
      </c>
      <c r="N6650">
        <f t="shared" si="275"/>
        <v>0</v>
      </c>
      <c r="O6650">
        <f t="shared" si="276"/>
        <v>0</v>
      </c>
      <c r="P6650" t="s">
        <v>12694</v>
      </c>
    </row>
    <row r="6651" spans="2:16" x14ac:dyDescent="0.25">
      <c r="B6651" t="s">
        <v>6656</v>
      </c>
      <c r="C6651" s="119" t="s">
        <v>60</v>
      </c>
      <c r="D6651" t="s">
        <v>11550</v>
      </c>
      <c r="E6651" t="s">
        <v>11530</v>
      </c>
      <c r="F6651" t="s">
        <v>11540</v>
      </c>
      <c r="G6651" t="s">
        <v>61</v>
      </c>
      <c r="H6651" t="s">
        <v>18</v>
      </c>
      <c r="I6651" t="s">
        <v>11541</v>
      </c>
      <c r="J6651">
        <v>2017</v>
      </c>
      <c r="K6651">
        <v>617.55999999999995</v>
      </c>
      <c r="L6651">
        <v>23</v>
      </c>
      <c r="M6651">
        <v>1</v>
      </c>
      <c r="N6651">
        <f t="shared" si="275"/>
        <v>0</v>
      </c>
      <c r="O6651">
        <f t="shared" si="276"/>
        <v>0</v>
      </c>
      <c r="P6651" t="s">
        <v>12694</v>
      </c>
    </row>
    <row r="6652" spans="2:16" x14ac:dyDescent="0.25">
      <c r="B6652" t="s">
        <v>6657</v>
      </c>
      <c r="C6652" s="119" t="s">
        <v>60</v>
      </c>
      <c r="D6652" t="s">
        <v>11550</v>
      </c>
      <c r="E6652" t="s">
        <v>11530</v>
      </c>
      <c r="F6652" t="s">
        <v>11540</v>
      </c>
      <c r="G6652" t="s">
        <v>61</v>
      </c>
      <c r="H6652" t="s">
        <v>18</v>
      </c>
      <c r="I6652" t="s">
        <v>11541</v>
      </c>
      <c r="J6652">
        <v>2017</v>
      </c>
      <c r="K6652">
        <v>617.55999999999995</v>
      </c>
      <c r="L6652">
        <v>23</v>
      </c>
      <c r="M6652">
        <v>1</v>
      </c>
      <c r="N6652">
        <f t="shared" si="275"/>
        <v>0</v>
      </c>
      <c r="O6652">
        <f t="shared" si="276"/>
        <v>0</v>
      </c>
      <c r="P6652" t="s">
        <v>12694</v>
      </c>
    </row>
    <row r="6653" spans="2:16" x14ac:dyDescent="0.25">
      <c r="B6653" t="s">
        <v>6658</v>
      </c>
      <c r="C6653" s="119" t="s">
        <v>60</v>
      </c>
      <c r="D6653" t="s">
        <v>11550</v>
      </c>
      <c r="E6653" t="s">
        <v>11530</v>
      </c>
      <c r="F6653" t="s">
        <v>11540</v>
      </c>
      <c r="G6653" t="s">
        <v>61</v>
      </c>
      <c r="H6653" t="s">
        <v>18</v>
      </c>
      <c r="I6653" t="s">
        <v>11541</v>
      </c>
      <c r="J6653">
        <v>2017</v>
      </c>
      <c r="K6653">
        <v>617.05999999999995</v>
      </c>
      <c r="L6653">
        <v>19</v>
      </c>
      <c r="M6653">
        <v>1</v>
      </c>
      <c r="N6653">
        <f t="shared" si="275"/>
        <v>0</v>
      </c>
      <c r="O6653">
        <f t="shared" si="276"/>
        <v>0</v>
      </c>
      <c r="P6653" t="s">
        <v>12694</v>
      </c>
    </row>
    <row r="6654" spans="2:16" x14ac:dyDescent="0.25">
      <c r="B6654" t="s">
        <v>6659</v>
      </c>
      <c r="C6654" s="119" t="s">
        <v>60</v>
      </c>
      <c r="D6654" t="s">
        <v>11550</v>
      </c>
      <c r="E6654" t="s">
        <v>11530</v>
      </c>
      <c r="F6654" t="s">
        <v>11540</v>
      </c>
      <c r="G6654" t="s">
        <v>61</v>
      </c>
      <c r="H6654" t="s">
        <v>18</v>
      </c>
      <c r="I6654" t="s">
        <v>11541</v>
      </c>
      <c r="J6654">
        <v>2017</v>
      </c>
      <c r="K6654">
        <v>647.53</v>
      </c>
      <c r="L6654">
        <v>20</v>
      </c>
      <c r="M6654">
        <v>1</v>
      </c>
      <c r="N6654">
        <f t="shared" si="275"/>
        <v>0</v>
      </c>
      <c r="O6654">
        <f t="shared" si="276"/>
        <v>0</v>
      </c>
      <c r="P6654" t="s">
        <v>12694</v>
      </c>
    </row>
    <row r="6655" spans="2:16" x14ac:dyDescent="0.25">
      <c r="B6655" t="s">
        <v>6660</v>
      </c>
      <c r="C6655" s="119" t="s">
        <v>60</v>
      </c>
      <c r="D6655" t="s">
        <v>11550</v>
      </c>
      <c r="E6655" t="s">
        <v>11530</v>
      </c>
      <c r="F6655" t="s">
        <v>11540</v>
      </c>
      <c r="G6655" t="s">
        <v>61</v>
      </c>
      <c r="H6655" t="s">
        <v>18</v>
      </c>
      <c r="I6655" t="s">
        <v>11541</v>
      </c>
      <c r="J6655">
        <v>2017</v>
      </c>
      <c r="K6655">
        <v>647.53</v>
      </c>
      <c r="L6655">
        <v>20</v>
      </c>
      <c r="M6655">
        <v>1</v>
      </c>
      <c r="N6655">
        <f t="shared" si="275"/>
        <v>0</v>
      </c>
      <c r="O6655">
        <f t="shared" si="276"/>
        <v>0</v>
      </c>
      <c r="P6655" t="s">
        <v>12694</v>
      </c>
    </row>
    <row r="6656" spans="2:16" x14ac:dyDescent="0.25">
      <c r="B6656" t="s">
        <v>6661</v>
      </c>
      <c r="C6656" s="119" t="s">
        <v>60</v>
      </c>
      <c r="D6656" t="s">
        <v>11550</v>
      </c>
      <c r="E6656" t="s">
        <v>11530</v>
      </c>
      <c r="F6656" t="s">
        <v>11540</v>
      </c>
      <c r="G6656" t="s">
        <v>61</v>
      </c>
      <c r="H6656" t="s">
        <v>18</v>
      </c>
      <c r="I6656" t="s">
        <v>11541</v>
      </c>
      <c r="J6656">
        <v>2017</v>
      </c>
      <c r="K6656">
        <v>617.17999999999995</v>
      </c>
      <c r="L6656">
        <v>20</v>
      </c>
      <c r="M6656">
        <v>1</v>
      </c>
      <c r="N6656">
        <f t="shared" si="275"/>
        <v>0</v>
      </c>
      <c r="O6656">
        <f t="shared" si="276"/>
        <v>0</v>
      </c>
      <c r="P6656" t="s">
        <v>12694</v>
      </c>
    </row>
    <row r="6657" spans="2:16" x14ac:dyDescent="0.25">
      <c r="B6657" t="s">
        <v>6662</v>
      </c>
      <c r="C6657" s="119" t="s">
        <v>60</v>
      </c>
      <c r="D6657" t="s">
        <v>11550</v>
      </c>
      <c r="E6657" t="s">
        <v>11530</v>
      </c>
      <c r="F6657" t="s">
        <v>11540</v>
      </c>
      <c r="G6657" t="s">
        <v>61</v>
      </c>
      <c r="H6657" t="s">
        <v>18</v>
      </c>
      <c r="I6657" t="s">
        <v>11541</v>
      </c>
      <c r="J6657">
        <v>2017</v>
      </c>
      <c r="K6657">
        <v>647.53</v>
      </c>
      <c r="L6657">
        <v>20</v>
      </c>
      <c r="M6657">
        <v>1</v>
      </c>
      <c r="N6657">
        <f t="shared" si="275"/>
        <v>0</v>
      </c>
      <c r="O6657">
        <f t="shared" si="276"/>
        <v>0</v>
      </c>
      <c r="P6657" t="s">
        <v>12694</v>
      </c>
    </row>
    <row r="6658" spans="2:16" x14ac:dyDescent="0.25">
      <c r="B6658" t="s">
        <v>6663</v>
      </c>
      <c r="C6658" s="119" t="s">
        <v>60</v>
      </c>
      <c r="D6658" t="s">
        <v>11550</v>
      </c>
      <c r="E6658" t="s">
        <v>11530</v>
      </c>
      <c r="F6658" t="s">
        <v>11540</v>
      </c>
      <c r="G6658" t="s">
        <v>61</v>
      </c>
      <c r="H6658" t="s">
        <v>18</v>
      </c>
      <c r="I6658" t="s">
        <v>11541</v>
      </c>
      <c r="J6658">
        <v>2017</v>
      </c>
      <c r="K6658">
        <v>647.53</v>
      </c>
      <c r="L6658">
        <v>20</v>
      </c>
      <c r="M6658">
        <v>1</v>
      </c>
      <c r="N6658">
        <f t="shared" si="275"/>
        <v>0</v>
      </c>
      <c r="O6658">
        <f t="shared" si="276"/>
        <v>0</v>
      </c>
      <c r="P6658" t="s">
        <v>12694</v>
      </c>
    </row>
    <row r="6659" spans="2:16" x14ac:dyDescent="0.25">
      <c r="B6659" t="s">
        <v>6664</v>
      </c>
      <c r="C6659" s="119" t="s">
        <v>60</v>
      </c>
      <c r="D6659" t="s">
        <v>11537</v>
      </c>
      <c r="E6659" t="s">
        <v>11530</v>
      </c>
      <c r="F6659" t="s">
        <v>11540</v>
      </c>
      <c r="G6659" t="s">
        <v>61</v>
      </c>
      <c r="H6659" t="s">
        <v>18</v>
      </c>
      <c r="I6659" t="s">
        <v>11541</v>
      </c>
      <c r="J6659">
        <v>2017</v>
      </c>
      <c r="K6659">
        <v>648.63</v>
      </c>
      <c r="L6659">
        <v>32</v>
      </c>
      <c r="M6659">
        <v>1</v>
      </c>
      <c r="N6659">
        <f t="shared" si="275"/>
        <v>0</v>
      </c>
      <c r="O6659">
        <f t="shared" si="276"/>
        <v>0</v>
      </c>
      <c r="P6659" t="s">
        <v>12694</v>
      </c>
    </row>
    <row r="6660" spans="2:16" x14ac:dyDescent="0.25">
      <c r="B6660" t="s">
        <v>6665</v>
      </c>
      <c r="C6660" s="119" t="s">
        <v>60</v>
      </c>
      <c r="D6660" t="s">
        <v>11550</v>
      </c>
      <c r="E6660" t="s">
        <v>11530</v>
      </c>
      <c r="F6660" t="s">
        <v>11540</v>
      </c>
      <c r="G6660" t="s">
        <v>61</v>
      </c>
      <c r="H6660" t="s">
        <v>18</v>
      </c>
      <c r="I6660" t="s">
        <v>11541</v>
      </c>
      <c r="J6660">
        <v>2017</v>
      </c>
      <c r="K6660">
        <v>1244.5899999999999</v>
      </c>
      <c r="L6660">
        <v>36</v>
      </c>
      <c r="M6660">
        <v>1</v>
      </c>
      <c r="N6660">
        <f t="shared" si="275"/>
        <v>0</v>
      </c>
      <c r="O6660">
        <f t="shared" si="276"/>
        <v>0</v>
      </c>
      <c r="P6660" t="s">
        <v>12694</v>
      </c>
    </row>
    <row r="6661" spans="2:16" x14ac:dyDescent="0.25">
      <c r="B6661" t="s">
        <v>6666</v>
      </c>
      <c r="C6661" s="119" t="s">
        <v>60</v>
      </c>
      <c r="D6661" t="s">
        <v>11550</v>
      </c>
      <c r="E6661" t="s">
        <v>11530</v>
      </c>
      <c r="F6661" t="s">
        <v>11540</v>
      </c>
      <c r="G6661" t="s">
        <v>61</v>
      </c>
      <c r="H6661" t="s">
        <v>18</v>
      </c>
      <c r="I6661" t="s">
        <v>11541</v>
      </c>
      <c r="J6661">
        <v>2017</v>
      </c>
      <c r="K6661">
        <v>1194.8599999999999</v>
      </c>
      <c r="L6661">
        <v>38</v>
      </c>
      <c r="M6661">
        <v>1</v>
      </c>
      <c r="N6661">
        <f t="shared" si="275"/>
        <v>0</v>
      </c>
      <c r="O6661">
        <f t="shared" si="276"/>
        <v>0</v>
      </c>
      <c r="P6661" t="s">
        <v>12694</v>
      </c>
    </row>
    <row r="6662" spans="2:16" x14ac:dyDescent="0.25">
      <c r="B6662" t="s">
        <v>6667</v>
      </c>
      <c r="C6662" s="119" t="s">
        <v>60</v>
      </c>
      <c r="D6662" t="s">
        <v>11550</v>
      </c>
      <c r="E6662" t="s">
        <v>11530</v>
      </c>
      <c r="F6662" t="s">
        <v>11540</v>
      </c>
      <c r="G6662" t="s">
        <v>61</v>
      </c>
      <c r="H6662" t="s">
        <v>18</v>
      </c>
      <c r="I6662" t="s">
        <v>11541</v>
      </c>
      <c r="J6662">
        <v>2017</v>
      </c>
      <c r="K6662">
        <v>1294.44</v>
      </c>
      <c r="L6662">
        <v>35</v>
      </c>
      <c r="M6662">
        <v>1</v>
      </c>
      <c r="N6662">
        <f t="shared" si="275"/>
        <v>0</v>
      </c>
      <c r="O6662">
        <f t="shared" si="276"/>
        <v>0</v>
      </c>
      <c r="P6662" t="s">
        <v>12694</v>
      </c>
    </row>
    <row r="6663" spans="2:16" x14ac:dyDescent="0.25">
      <c r="B6663" t="s">
        <v>6668</v>
      </c>
      <c r="C6663" s="119" t="s">
        <v>60</v>
      </c>
      <c r="D6663" t="s">
        <v>11537</v>
      </c>
      <c r="E6663" t="s">
        <v>11530</v>
      </c>
      <c r="F6663" t="s">
        <v>11540</v>
      </c>
      <c r="G6663" t="s">
        <v>61</v>
      </c>
      <c r="H6663" t="s">
        <v>18</v>
      </c>
      <c r="I6663" t="s">
        <v>11541</v>
      </c>
      <c r="J6663">
        <v>2017</v>
      </c>
      <c r="K6663">
        <v>648.79999999999995</v>
      </c>
      <c r="L6663">
        <v>30</v>
      </c>
      <c r="M6663">
        <v>1</v>
      </c>
      <c r="N6663">
        <f t="shared" si="275"/>
        <v>0</v>
      </c>
      <c r="O6663">
        <f t="shared" si="276"/>
        <v>0</v>
      </c>
      <c r="P6663" t="s">
        <v>12694</v>
      </c>
    </row>
    <row r="6664" spans="2:16" x14ac:dyDescent="0.25">
      <c r="B6664" t="s">
        <v>6669</v>
      </c>
      <c r="C6664" s="119" t="s">
        <v>60</v>
      </c>
      <c r="D6664" t="s">
        <v>11537</v>
      </c>
      <c r="E6664" t="s">
        <v>11530</v>
      </c>
      <c r="F6664" t="s">
        <v>11540</v>
      </c>
      <c r="G6664" t="s">
        <v>61</v>
      </c>
      <c r="H6664" t="s">
        <v>18</v>
      </c>
      <c r="I6664" t="s">
        <v>11541</v>
      </c>
      <c r="J6664">
        <v>2017</v>
      </c>
      <c r="K6664">
        <v>649.47</v>
      </c>
      <c r="L6664">
        <v>13</v>
      </c>
      <c r="M6664">
        <v>1</v>
      </c>
      <c r="N6664">
        <f t="shared" si="275"/>
        <v>0</v>
      </c>
      <c r="O6664">
        <f t="shared" si="276"/>
        <v>0</v>
      </c>
      <c r="P6664" t="s">
        <v>12694</v>
      </c>
    </row>
    <row r="6665" spans="2:16" x14ac:dyDescent="0.25">
      <c r="B6665" t="s">
        <v>6670</v>
      </c>
      <c r="C6665" s="119" t="s">
        <v>60</v>
      </c>
      <c r="D6665" t="s">
        <v>11537</v>
      </c>
      <c r="E6665" t="s">
        <v>11530</v>
      </c>
      <c r="F6665" t="s">
        <v>11540</v>
      </c>
      <c r="G6665" t="s">
        <v>61</v>
      </c>
      <c r="H6665" t="s">
        <v>18</v>
      </c>
      <c r="I6665" t="s">
        <v>11541</v>
      </c>
      <c r="J6665">
        <v>2017</v>
      </c>
      <c r="K6665">
        <v>651.89</v>
      </c>
      <c r="L6665">
        <v>32</v>
      </c>
      <c r="M6665">
        <v>1</v>
      </c>
      <c r="N6665">
        <f t="shared" si="275"/>
        <v>0</v>
      </c>
      <c r="O6665">
        <f t="shared" si="276"/>
        <v>0</v>
      </c>
      <c r="P6665" t="s">
        <v>12694</v>
      </c>
    </row>
    <row r="6666" spans="2:16" x14ac:dyDescent="0.25">
      <c r="B6666" t="s">
        <v>6671</v>
      </c>
      <c r="C6666" s="119" t="s">
        <v>60</v>
      </c>
      <c r="D6666" t="s">
        <v>11537</v>
      </c>
      <c r="E6666" t="s">
        <v>11530</v>
      </c>
      <c r="F6666" t="s">
        <v>11540</v>
      </c>
      <c r="G6666" t="s">
        <v>61</v>
      </c>
      <c r="H6666" t="s">
        <v>18</v>
      </c>
      <c r="I6666" t="s">
        <v>11541</v>
      </c>
      <c r="J6666">
        <v>2017</v>
      </c>
      <c r="K6666">
        <v>657.27</v>
      </c>
      <c r="L6666">
        <v>74</v>
      </c>
      <c r="M6666">
        <v>1</v>
      </c>
      <c r="N6666">
        <f t="shared" si="275"/>
        <v>0</v>
      </c>
      <c r="O6666">
        <f t="shared" si="276"/>
        <v>0</v>
      </c>
      <c r="P6666" t="s">
        <v>12694</v>
      </c>
    </row>
    <row r="6667" spans="2:16" x14ac:dyDescent="0.25">
      <c r="B6667" t="s">
        <v>6672</v>
      </c>
      <c r="C6667" s="119" t="s">
        <v>60</v>
      </c>
      <c r="D6667" t="s">
        <v>11537</v>
      </c>
      <c r="E6667" t="s">
        <v>11530</v>
      </c>
      <c r="F6667" t="s">
        <v>11540</v>
      </c>
      <c r="G6667" t="s">
        <v>61</v>
      </c>
      <c r="H6667" t="s">
        <v>18</v>
      </c>
      <c r="I6667" t="s">
        <v>11541</v>
      </c>
      <c r="J6667">
        <v>2017</v>
      </c>
      <c r="K6667">
        <v>648.63</v>
      </c>
      <c r="L6667">
        <v>32</v>
      </c>
      <c r="M6667">
        <v>1</v>
      </c>
      <c r="N6667">
        <f t="shared" ref="N6667:N6730" si="277">IF(K6667&lt;100,1,0)</f>
        <v>0</v>
      </c>
      <c r="O6667">
        <f t="shared" si="276"/>
        <v>0</v>
      </c>
      <c r="P6667" t="s">
        <v>12694</v>
      </c>
    </row>
    <row r="6668" spans="2:16" x14ac:dyDescent="0.25">
      <c r="B6668" t="s">
        <v>6673</v>
      </c>
      <c r="C6668" s="119" t="s">
        <v>60</v>
      </c>
      <c r="D6668" t="s">
        <v>11537</v>
      </c>
      <c r="E6668" t="s">
        <v>11530</v>
      </c>
      <c r="F6668" t="s">
        <v>11540</v>
      </c>
      <c r="G6668" t="s">
        <v>61</v>
      </c>
      <c r="H6668" t="s">
        <v>18</v>
      </c>
      <c r="I6668" t="s">
        <v>11541</v>
      </c>
      <c r="J6668">
        <v>2017</v>
      </c>
      <c r="K6668">
        <v>647.36</v>
      </c>
      <c r="L6668">
        <v>22</v>
      </c>
      <c r="M6668">
        <v>1</v>
      </c>
      <c r="N6668">
        <f t="shared" si="277"/>
        <v>0</v>
      </c>
      <c r="O6668">
        <f t="shared" si="276"/>
        <v>0</v>
      </c>
      <c r="P6668" t="s">
        <v>12694</v>
      </c>
    </row>
    <row r="6669" spans="2:16" x14ac:dyDescent="0.25">
      <c r="B6669" t="s">
        <v>6674</v>
      </c>
      <c r="C6669" s="119" t="s">
        <v>60</v>
      </c>
      <c r="D6669" t="s">
        <v>11537</v>
      </c>
      <c r="E6669" t="s">
        <v>11530</v>
      </c>
      <c r="F6669" t="s">
        <v>11540</v>
      </c>
      <c r="G6669" t="s">
        <v>61</v>
      </c>
      <c r="H6669" t="s">
        <v>18</v>
      </c>
      <c r="I6669" t="s">
        <v>11541</v>
      </c>
      <c r="J6669">
        <v>2017</v>
      </c>
      <c r="K6669">
        <v>617.02</v>
      </c>
      <c r="L6669">
        <v>22</v>
      </c>
      <c r="M6669">
        <v>1</v>
      </c>
      <c r="N6669">
        <f t="shared" si="277"/>
        <v>0</v>
      </c>
      <c r="O6669">
        <f t="shared" si="276"/>
        <v>0</v>
      </c>
      <c r="P6669" t="s">
        <v>12694</v>
      </c>
    </row>
    <row r="6670" spans="2:16" x14ac:dyDescent="0.25">
      <c r="B6670" t="s">
        <v>6675</v>
      </c>
      <c r="C6670" s="119" t="s">
        <v>60</v>
      </c>
      <c r="D6670" t="s">
        <v>11537</v>
      </c>
      <c r="E6670" t="s">
        <v>11530</v>
      </c>
      <c r="F6670" t="s">
        <v>11540</v>
      </c>
      <c r="G6670" t="s">
        <v>61</v>
      </c>
      <c r="H6670" t="s">
        <v>18</v>
      </c>
      <c r="I6670" t="s">
        <v>11541</v>
      </c>
      <c r="J6670">
        <v>2017</v>
      </c>
      <c r="K6670">
        <v>647.11</v>
      </c>
      <c r="L6670">
        <v>20</v>
      </c>
      <c r="M6670">
        <v>1</v>
      </c>
      <c r="N6670">
        <f t="shared" si="277"/>
        <v>0</v>
      </c>
      <c r="O6670">
        <f t="shared" si="276"/>
        <v>0</v>
      </c>
      <c r="P6670" t="s">
        <v>12694</v>
      </c>
    </row>
    <row r="6671" spans="2:16" x14ac:dyDescent="0.25">
      <c r="B6671" t="s">
        <v>6676</v>
      </c>
      <c r="C6671" s="119" t="s">
        <v>60</v>
      </c>
      <c r="D6671" t="s">
        <v>11537</v>
      </c>
      <c r="E6671" t="s">
        <v>11530</v>
      </c>
      <c r="F6671" t="s">
        <v>11540</v>
      </c>
      <c r="G6671" t="s">
        <v>61</v>
      </c>
      <c r="H6671" t="s">
        <v>18</v>
      </c>
      <c r="I6671" t="s">
        <v>11541</v>
      </c>
      <c r="J6671">
        <v>2017</v>
      </c>
      <c r="K6671">
        <v>617.79</v>
      </c>
      <c r="L6671">
        <v>28</v>
      </c>
      <c r="M6671">
        <v>1</v>
      </c>
      <c r="N6671">
        <f t="shared" si="277"/>
        <v>0</v>
      </c>
      <c r="O6671">
        <f t="shared" si="276"/>
        <v>0</v>
      </c>
      <c r="P6671" t="s">
        <v>12694</v>
      </c>
    </row>
    <row r="6672" spans="2:16" x14ac:dyDescent="0.25">
      <c r="B6672" t="s">
        <v>6677</v>
      </c>
      <c r="C6672" s="119" t="s">
        <v>60</v>
      </c>
      <c r="D6672" t="s">
        <v>11537</v>
      </c>
      <c r="E6672" t="s">
        <v>11530</v>
      </c>
      <c r="F6672" t="s">
        <v>11540</v>
      </c>
      <c r="G6672" t="s">
        <v>61</v>
      </c>
      <c r="H6672" t="s">
        <v>18</v>
      </c>
      <c r="I6672" t="s">
        <v>11541</v>
      </c>
      <c r="J6672">
        <v>2017</v>
      </c>
      <c r="K6672">
        <v>617.02</v>
      </c>
      <c r="L6672">
        <v>22</v>
      </c>
      <c r="M6672">
        <v>1</v>
      </c>
      <c r="N6672">
        <f t="shared" si="277"/>
        <v>0</v>
      </c>
      <c r="O6672">
        <f t="shared" si="276"/>
        <v>0</v>
      </c>
      <c r="P6672" t="s">
        <v>12694</v>
      </c>
    </row>
    <row r="6673" spans="2:16" x14ac:dyDescent="0.25">
      <c r="B6673" t="s">
        <v>6678</v>
      </c>
      <c r="C6673" s="119" t="s">
        <v>60</v>
      </c>
      <c r="D6673" t="s">
        <v>11537</v>
      </c>
      <c r="E6673" t="s">
        <v>11530</v>
      </c>
      <c r="F6673" t="s">
        <v>11540</v>
      </c>
      <c r="G6673" t="s">
        <v>61</v>
      </c>
      <c r="H6673" t="s">
        <v>18</v>
      </c>
      <c r="I6673" t="s">
        <v>11541</v>
      </c>
      <c r="J6673">
        <v>2017</v>
      </c>
      <c r="K6673">
        <v>617.4</v>
      </c>
      <c r="L6673">
        <v>25</v>
      </c>
      <c r="M6673">
        <v>1</v>
      </c>
      <c r="N6673">
        <f t="shared" si="277"/>
        <v>0</v>
      </c>
      <c r="O6673">
        <f t="shared" si="276"/>
        <v>0</v>
      </c>
      <c r="P6673" t="s">
        <v>12694</v>
      </c>
    </row>
    <row r="6674" spans="2:16" x14ac:dyDescent="0.25">
      <c r="B6674" t="s">
        <v>6679</v>
      </c>
      <c r="C6674" s="119" t="s">
        <v>60</v>
      </c>
      <c r="D6674" t="s">
        <v>11537</v>
      </c>
      <c r="E6674" t="s">
        <v>11530</v>
      </c>
      <c r="F6674" t="s">
        <v>11540</v>
      </c>
      <c r="G6674" t="s">
        <v>61</v>
      </c>
      <c r="H6674" t="s">
        <v>18</v>
      </c>
      <c r="I6674" t="s">
        <v>11541</v>
      </c>
      <c r="J6674">
        <v>2017</v>
      </c>
      <c r="K6674">
        <v>620.52</v>
      </c>
      <c r="L6674">
        <v>25</v>
      </c>
      <c r="M6674">
        <v>1</v>
      </c>
      <c r="N6674">
        <f t="shared" si="277"/>
        <v>0</v>
      </c>
      <c r="O6674">
        <f t="shared" si="276"/>
        <v>0</v>
      </c>
      <c r="P6674" t="s">
        <v>12694</v>
      </c>
    </row>
    <row r="6675" spans="2:16" x14ac:dyDescent="0.25">
      <c r="B6675" t="s">
        <v>6680</v>
      </c>
      <c r="C6675" s="119" t="s">
        <v>60</v>
      </c>
      <c r="D6675" t="s">
        <v>11537</v>
      </c>
      <c r="E6675" t="s">
        <v>11530</v>
      </c>
      <c r="F6675" t="s">
        <v>11540</v>
      </c>
      <c r="G6675" t="s">
        <v>61</v>
      </c>
      <c r="H6675" t="s">
        <v>18</v>
      </c>
      <c r="I6675" t="s">
        <v>11541</v>
      </c>
      <c r="J6675">
        <v>2017</v>
      </c>
      <c r="K6675">
        <v>619.63</v>
      </c>
      <c r="L6675">
        <v>18</v>
      </c>
      <c r="M6675">
        <v>1</v>
      </c>
      <c r="N6675">
        <f t="shared" si="277"/>
        <v>0</v>
      </c>
      <c r="O6675">
        <f t="shared" si="276"/>
        <v>0</v>
      </c>
      <c r="P6675" t="s">
        <v>12694</v>
      </c>
    </row>
    <row r="6676" spans="2:16" x14ac:dyDescent="0.25">
      <c r="B6676" t="s">
        <v>6681</v>
      </c>
      <c r="C6676" s="119" t="s">
        <v>60</v>
      </c>
      <c r="D6676" t="s">
        <v>11550</v>
      </c>
      <c r="E6676" t="s">
        <v>11530</v>
      </c>
      <c r="F6676" t="s">
        <v>11540</v>
      </c>
      <c r="G6676" t="s">
        <v>61</v>
      </c>
      <c r="H6676" t="s">
        <v>18</v>
      </c>
      <c r="I6676" t="s">
        <v>11541</v>
      </c>
      <c r="J6676">
        <v>2017</v>
      </c>
      <c r="K6676">
        <v>652.39</v>
      </c>
      <c r="L6676">
        <v>40</v>
      </c>
      <c r="M6676">
        <v>1</v>
      </c>
      <c r="N6676">
        <f t="shared" si="277"/>
        <v>0</v>
      </c>
      <c r="O6676">
        <f t="shared" si="276"/>
        <v>0</v>
      </c>
      <c r="P6676" t="s">
        <v>12693</v>
      </c>
    </row>
    <row r="6677" spans="2:16" x14ac:dyDescent="0.25">
      <c r="B6677" t="s">
        <v>6682</v>
      </c>
      <c r="C6677" s="119" t="s">
        <v>60</v>
      </c>
      <c r="D6677" t="s">
        <v>11537</v>
      </c>
      <c r="E6677" t="s">
        <v>11530</v>
      </c>
      <c r="F6677" t="s">
        <v>11540</v>
      </c>
      <c r="G6677" t="s">
        <v>61</v>
      </c>
      <c r="H6677" t="s">
        <v>18</v>
      </c>
      <c r="I6677" t="s">
        <v>11541</v>
      </c>
      <c r="J6677">
        <v>2017</v>
      </c>
      <c r="K6677">
        <v>620.65</v>
      </c>
      <c r="L6677">
        <v>26</v>
      </c>
      <c r="M6677">
        <v>1</v>
      </c>
      <c r="N6677">
        <f t="shared" si="277"/>
        <v>0</v>
      </c>
      <c r="O6677">
        <f t="shared" si="276"/>
        <v>0</v>
      </c>
      <c r="P6677" t="s">
        <v>12694</v>
      </c>
    </row>
    <row r="6678" spans="2:16" x14ac:dyDescent="0.25">
      <c r="B6678" t="s">
        <v>6683</v>
      </c>
      <c r="C6678" s="119" t="s">
        <v>60</v>
      </c>
      <c r="D6678" t="s">
        <v>11537</v>
      </c>
      <c r="E6678" t="s">
        <v>11530</v>
      </c>
      <c r="F6678" t="s">
        <v>11540</v>
      </c>
      <c r="G6678" t="s">
        <v>61</v>
      </c>
      <c r="H6678" t="s">
        <v>18</v>
      </c>
      <c r="I6678" t="s">
        <v>11541</v>
      </c>
      <c r="J6678">
        <v>2017</v>
      </c>
      <c r="K6678">
        <v>773.19</v>
      </c>
      <c r="L6678">
        <v>27</v>
      </c>
      <c r="M6678">
        <v>1</v>
      </c>
      <c r="N6678">
        <f t="shared" si="277"/>
        <v>0</v>
      </c>
      <c r="O6678">
        <f t="shared" si="276"/>
        <v>0</v>
      </c>
      <c r="P6678" t="s">
        <v>12694</v>
      </c>
    </row>
    <row r="6679" spans="2:16" x14ac:dyDescent="0.25">
      <c r="B6679" t="s">
        <v>6684</v>
      </c>
      <c r="C6679" s="119" t="s">
        <v>60</v>
      </c>
      <c r="D6679" t="s">
        <v>11537</v>
      </c>
      <c r="E6679" t="s">
        <v>11530</v>
      </c>
      <c r="F6679" t="s">
        <v>11540</v>
      </c>
      <c r="G6679" t="s">
        <v>61</v>
      </c>
      <c r="H6679" t="s">
        <v>18</v>
      </c>
      <c r="I6679" t="s">
        <v>11541</v>
      </c>
      <c r="J6679">
        <v>2017</v>
      </c>
      <c r="K6679">
        <v>620</v>
      </c>
      <c r="L6679">
        <v>21</v>
      </c>
      <c r="M6679">
        <v>1</v>
      </c>
      <c r="N6679">
        <f t="shared" si="277"/>
        <v>0</v>
      </c>
      <c r="O6679">
        <f t="shared" si="276"/>
        <v>0</v>
      </c>
      <c r="P6679" t="s">
        <v>12694</v>
      </c>
    </row>
    <row r="6680" spans="2:16" x14ac:dyDescent="0.25">
      <c r="B6680" t="s">
        <v>6685</v>
      </c>
      <c r="C6680" s="119" t="s">
        <v>60</v>
      </c>
      <c r="D6680" t="s">
        <v>11539</v>
      </c>
      <c r="E6680" t="s">
        <v>11530</v>
      </c>
      <c r="F6680" t="s">
        <v>11540</v>
      </c>
      <c r="G6680" t="s">
        <v>61</v>
      </c>
      <c r="H6680" t="s">
        <v>18</v>
      </c>
      <c r="I6680" t="s">
        <v>11541</v>
      </c>
      <c r="J6680">
        <v>2017</v>
      </c>
      <c r="K6680">
        <v>651.26</v>
      </c>
      <c r="L6680">
        <v>27</v>
      </c>
      <c r="M6680">
        <v>1</v>
      </c>
      <c r="N6680">
        <f t="shared" si="277"/>
        <v>0</v>
      </c>
      <c r="O6680">
        <f t="shared" si="276"/>
        <v>0</v>
      </c>
      <c r="P6680" t="s">
        <v>12694</v>
      </c>
    </row>
    <row r="6681" spans="2:16" x14ac:dyDescent="0.25">
      <c r="B6681" t="s">
        <v>6686</v>
      </c>
      <c r="C6681" s="119" t="s">
        <v>60</v>
      </c>
      <c r="D6681" t="s">
        <v>11539</v>
      </c>
      <c r="E6681" t="s">
        <v>11530</v>
      </c>
      <c r="F6681" t="s">
        <v>11540</v>
      </c>
      <c r="G6681" t="s">
        <v>61</v>
      </c>
      <c r="H6681" t="s">
        <v>18</v>
      </c>
      <c r="I6681" t="s">
        <v>11541</v>
      </c>
      <c r="J6681">
        <v>2017</v>
      </c>
      <c r="K6681">
        <v>650.61</v>
      </c>
      <c r="L6681">
        <v>22</v>
      </c>
      <c r="M6681">
        <v>1</v>
      </c>
      <c r="N6681">
        <f t="shared" si="277"/>
        <v>0</v>
      </c>
      <c r="O6681">
        <f t="shared" si="276"/>
        <v>0</v>
      </c>
      <c r="P6681" t="s">
        <v>12694</v>
      </c>
    </row>
    <row r="6682" spans="2:16" x14ac:dyDescent="0.25">
      <c r="B6682" t="s">
        <v>6687</v>
      </c>
      <c r="C6682" s="119" t="s">
        <v>60</v>
      </c>
      <c r="D6682" t="s">
        <v>11539</v>
      </c>
      <c r="E6682" t="s">
        <v>11530</v>
      </c>
      <c r="F6682" t="s">
        <v>11540</v>
      </c>
      <c r="G6682" t="s">
        <v>61</v>
      </c>
      <c r="H6682" t="s">
        <v>18</v>
      </c>
      <c r="I6682" t="s">
        <v>11541</v>
      </c>
      <c r="J6682">
        <v>2017</v>
      </c>
      <c r="K6682">
        <v>649.32000000000005</v>
      </c>
      <c r="L6682">
        <v>34</v>
      </c>
      <c r="M6682">
        <v>1</v>
      </c>
      <c r="N6682">
        <f t="shared" si="277"/>
        <v>0</v>
      </c>
      <c r="O6682">
        <f t="shared" si="276"/>
        <v>0</v>
      </c>
      <c r="P6682" t="s">
        <v>12694</v>
      </c>
    </row>
    <row r="6683" spans="2:16" x14ac:dyDescent="0.25">
      <c r="B6683" t="s">
        <v>6688</v>
      </c>
      <c r="C6683" s="119" t="s">
        <v>60</v>
      </c>
      <c r="D6683" t="s">
        <v>11539</v>
      </c>
      <c r="E6683" t="s">
        <v>11530</v>
      </c>
      <c r="F6683" t="s">
        <v>11540</v>
      </c>
      <c r="G6683" t="s">
        <v>61</v>
      </c>
      <c r="H6683" t="s">
        <v>18</v>
      </c>
      <c r="I6683" t="s">
        <v>11541</v>
      </c>
      <c r="J6683">
        <v>2017</v>
      </c>
      <c r="K6683">
        <v>649.04999999999995</v>
      </c>
      <c r="L6683">
        <v>32</v>
      </c>
      <c r="M6683">
        <v>1</v>
      </c>
      <c r="N6683">
        <f t="shared" si="277"/>
        <v>0</v>
      </c>
      <c r="O6683">
        <f t="shared" si="276"/>
        <v>0</v>
      </c>
      <c r="P6683" t="s">
        <v>12694</v>
      </c>
    </row>
    <row r="6684" spans="2:16" x14ac:dyDescent="0.25">
      <c r="B6684" t="s">
        <v>6689</v>
      </c>
      <c r="C6684" s="119" t="s">
        <v>60</v>
      </c>
      <c r="D6684" t="s">
        <v>11539</v>
      </c>
      <c r="E6684" t="s">
        <v>11530</v>
      </c>
      <c r="F6684" t="s">
        <v>11540</v>
      </c>
      <c r="G6684" t="s">
        <v>61</v>
      </c>
      <c r="H6684" t="s">
        <v>18</v>
      </c>
      <c r="I6684" t="s">
        <v>11541</v>
      </c>
      <c r="J6684">
        <v>2017</v>
      </c>
      <c r="K6684">
        <v>648.41999999999996</v>
      </c>
      <c r="L6684">
        <v>27</v>
      </c>
      <c r="M6684">
        <v>1</v>
      </c>
      <c r="N6684">
        <f t="shared" si="277"/>
        <v>0</v>
      </c>
      <c r="O6684">
        <f t="shared" si="276"/>
        <v>0</v>
      </c>
      <c r="P6684" t="s">
        <v>12694</v>
      </c>
    </row>
    <row r="6685" spans="2:16" x14ac:dyDescent="0.25">
      <c r="B6685" t="s">
        <v>6690</v>
      </c>
      <c r="C6685" s="119" t="s">
        <v>60</v>
      </c>
      <c r="D6685" t="s">
        <v>11539</v>
      </c>
      <c r="E6685" t="s">
        <v>11530</v>
      </c>
      <c r="F6685" t="s">
        <v>11540</v>
      </c>
      <c r="G6685" t="s">
        <v>61</v>
      </c>
      <c r="H6685" t="s">
        <v>18</v>
      </c>
      <c r="I6685" t="s">
        <v>11541</v>
      </c>
      <c r="J6685">
        <v>2017</v>
      </c>
      <c r="K6685">
        <v>648.41999999999996</v>
      </c>
      <c r="L6685">
        <v>27</v>
      </c>
      <c r="M6685">
        <v>1</v>
      </c>
      <c r="N6685">
        <f t="shared" si="277"/>
        <v>0</v>
      </c>
      <c r="O6685">
        <f t="shared" si="276"/>
        <v>0</v>
      </c>
      <c r="P6685" t="s">
        <v>12694</v>
      </c>
    </row>
    <row r="6686" spans="2:16" x14ac:dyDescent="0.25">
      <c r="B6686" t="s">
        <v>6691</v>
      </c>
      <c r="C6686" s="119" t="s">
        <v>60</v>
      </c>
      <c r="D6686" t="s">
        <v>11539</v>
      </c>
      <c r="E6686" t="s">
        <v>11530</v>
      </c>
      <c r="F6686" t="s">
        <v>11540</v>
      </c>
      <c r="G6686" t="s">
        <v>61</v>
      </c>
      <c r="H6686" t="s">
        <v>18</v>
      </c>
      <c r="I6686" t="s">
        <v>11541</v>
      </c>
      <c r="J6686">
        <v>2017</v>
      </c>
      <c r="K6686">
        <v>648.41999999999996</v>
      </c>
      <c r="L6686">
        <v>27</v>
      </c>
      <c r="M6686">
        <v>1</v>
      </c>
      <c r="N6686">
        <f t="shared" si="277"/>
        <v>0</v>
      </c>
      <c r="O6686">
        <f t="shared" si="276"/>
        <v>0</v>
      </c>
      <c r="P6686" t="s">
        <v>12694</v>
      </c>
    </row>
    <row r="6687" spans="2:16" x14ac:dyDescent="0.25">
      <c r="B6687" t="s">
        <v>6692</v>
      </c>
      <c r="C6687" s="119" t="s">
        <v>60</v>
      </c>
      <c r="D6687" t="s">
        <v>11539</v>
      </c>
      <c r="E6687" t="s">
        <v>11530</v>
      </c>
      <c r="F6687" t="s">
        <v>11540</v>
      </c>
      <c r="G6687" t="s">
        <v>61</v>
      </c>
      <c r="H6687" t="s">
        <v>18</v>
      </c>
      <c r="I6687" t="s">
        <v>11541</v>
      </c>
      <c r="J6687">
        <v>2017</v>
      </c>
      <c r="K6687">
        <v>651.26</v>
      </c>
      <c r="L6687">
        <v>27</v>
      </c>
      <c r="M6687">
        <v>1</v>
      </c>
      <c r="N6687">
        <f t="shared" si="277"/>
        <v>0</v>
      </c>
      <c r="O6687">
        <f t="shared" si="276"/>
        <v>0</v>
      </c>
      <c r="P6687" t="s">
        <v>12694</v>
      </c>
    </row>
    <row r="6688" spans="2:16" x14ac:dyDescent="0.25">
      <c r="B6688" t="s">
        <v>6693</v>
      </c>
      <c r="C6688" s="119" t="s">
        <v>60</v>
      </c>
      <c r="D6688" t="s">
        <v>11539</v>
      </c>
      <c r="E6688" t="s">
        <v>11530</v>
      </c>
      <c r="F6688" t="s">
        <v>11540</v>
      </c>
      <c r="G6688" t="s">
        <v>61</v>
      </c>
      <c r="H6688" t="s">
        <v>18</v>
      </c>
      <c r="I6688" t="s">
        <v>11541</v>
      </c>
      <c r="J6688">
        <v>2017</v>
      </c>
      <c r="K6688">
        <v>650.61</v>
      </c>
      <c r="L6688">
        <v>22</v>
      </c>
      <c r="M6688">
        <v>1</v>
      </c>
      <c r="N6688">
        <f t="shared" si="277"/>
        <v>0</v>
      </c>
      <c r="O6688">
        <f t="shared" si="276"/>
        <v>0</v>
      </c>
      <c r="P6688" t="s">
        <v>12694</v>
      </c>
    </row>
    <row r="6689" spans="2:16" x14ac:dyDescent="0.25">
      <c r="B6689" t="s">
        <v>6694</v>
      </c>
      <c r="C6689" s="119" t="s">
        <v>60</v>
      </c>
      <c r="D6689" t="s">
        <v>11537</v>
      </c>
      <c r="E6689" t="s">
        <v>11530</v>
      </c>
      <c r="F6689" t="s">
        <v>11540</v>
      </c>
      <c r="G6689" t="s">
        <v>61</v>
      </c>
      <c r="H6689" t="s">
        <v>18</v>
      </c>
      <c r="I6689" t="s">
        <v>11541</v>
      </c>
      <c r="J6689">
        <v>2017</v>
      </c>
      <c r="K6689">
        <v>648.44000000000005</v>
      </c>
      <c r="L6689">
        <v>27</v>
      </c>
      <c r="M6689">
        <v>1</v>
      </c>
      <c r="N6689">
        <f t="shared" si="277"/>
        <v>0</v>
      </c>
      <c r="O6689">
        <f t="shared" si="276"/>
        <v>0</v>
      </c>
      <c r="P6689" t="s">
        <v>12694</v>
      </c>
    </row>
    <row r="6690" spans="2:16" x14ac:dyDescent="0.25">
      <c r="B6690" t="s">
        <v>6695</v>
      </c>
      <c r="C6690" s="119" t="s">
        <v>60</v>
      </c>
      <c r="D6690" t="s">
        <v>11537</v>
      </c>
      <c r="E6690" t="s">
        <v>11530</v>
      </c>
      <c r="F6690" t="s">
        <v>11540</v>
      </c>
      <c r="G6690" t="s">
        <v>61</v>
      </c>
      <c r="H6690" t="s">
        <v>18</v>
      </c>
      <c r="I6690" t="s">
        <v>11541</v>
      </c>
      <c r="J6690">
        <v>2017</v>
      </c>
      <c r="K6690">
        <v>650.30999999999995</v>
      </c>
      <c r="L6690">
        <v>26</v>
      </c>
      <c r="M6690">
        <v>1</v>
      </c>
      <c r="N6690">
        <f t="shared" si="277"/>
        <v>0</v>
      </c>
      <c r="O6690">
        <f t="shared" si="276"/>
        <v>0</v>
      </c>
      <c r="P6690" t="s">
        <v>12694</v>
      </c>
    </row>
    <row r="6691" spans="2:16" x14ac:dyDescent="0.25">
      <c r="B6691" t="s">
        <v>6696</v>
      </c>
      <c r="C6691" s="119" t="s">
        <v>60</v>
      </c>
      <c r="D6691" t="s">
        <v>11537</v>
      </c>
      <c r="E6691" t="s">
        <v>11530</v>
      </c>
      <c r="F6691" t="s">
        <v>11540</v>
      </c>
      <c r="G6691" t="s">
        <v>61</v>
      </c>
      <c r="H6691" t="s">
        <v>18</v>
      </c>
      <c r="I6691" t="s">
        <v>11541</v>
      </c>
      <c r="J6691">
        <v>2017</v>
      </c>
      <c r="K6691">
        <v>616.4</v>
      </c>
      <c r="L6691">
        <v>27</v>
      </c>
      <c r="M6691">
        <v>1</v>
      </c>
      <c r="N6691">
        <f t="shared" si="277"/>
        <v>0</v>
      </c>
      <c r="O6691">
        <f t="shared" si="276"/>
        <v>0</v>
      </c>
      <c r="P6691" t="s">
        <v>12694</v>
      </c>
    </row>
    <row r="6692" spans="2:16" x14ac:dyDescent="0.25">
      <c r="B6692" t="s">
        <v>6697</v>
      </c>
      <c r="C6692" s="119" t="s">
        <v>60</v>
      </c>
      <c r="D6692" t="s">
        <v>11537</v>
      </c>
      <c r="E6692" t="s">
        <v>11530</v>
      </c>
      <c r="F6692" t="s">
        <v>11540</v>
      </c>
      <c r="G6692" t="s">
        <v>61</v>
      </c>
      <c r="H6692" t="s">
        <v>18</v>
      </c>
      <c r="I6692" t="s">
        <v>11541</v>
      </c>
      <c r="J6692">
        <v>2017</v>
      </c>
      <c r="K6692">
        <v>803.67</v>
      </c>
      <c r="L6692">
        <v>27</v>
      </c>
      <c r="M6692">
        <v>1</v>
      </c>
      <c r="N6692">
        <f t="shared" si="277"/>
        <v>0</v>
      </c>
      <c r="O6692">
        <f t="shared" si="276"/>
        <v>0</v>
      </c>
      <c r="P6692" t="s">
        <v>12694</v>
      </c>
    </row>
    <row r="6693" spans="2:16" x14ac:dyDescent="0.25">
      <c r="B6693" t="s">
        <v>6698</v>
      </c>
      <c r="C6693" s="119" t="s">
        <v>60</v>
      </c>
      <c r="D6693" t="s">
        <v>11537</v>
      </c>
      <c r="E6693" t="s">
        <v>11530</v>
      </c>
      <c r="F6693" t="s">
        <v>11540</v>
      </c>
      <c r="G6693" t="s">
        <v>61</v>
      </c>
      <c r="H6693" t="s">
        <v>18</v>
      </c>
      <c r="I6693" t="s">
        <v>11541</v>
      </c>
      <c r="J6693">
        <v>2017</v>
      </c>
      <c r="K6693">
        <v>617.57000000000005</v>
      </c>
      <c r="L6693">
        <v>23</v>
      </c>
      <c r="M6693">
        <v>1</v>
      </c>
      <c r="N6693">
        <f t="shared" si="277"/>
        <v>0</v>
      </c>
      <c r="O6693">
        <f t="shared" si="276"/>
        <v>0</v>
      </c>
      <c r="P6693" t="s">
        <v>12694</v>
      </c>
    </row>
    <row r="6694" spans="2:16" x14ac:dyDescent="0.25">
      <c r="B6694" t="s">
        <v>6699</v>
      </c>
      <c r="C6694" s="119" t="s">
        <v>60</v>
      </c>
      <c r="D6694" t="s">
        <v>11550</v>
      </c>
      <c r="E6694" t="s">
        <v>11530</v>
      </c>
      <c r="F6694" t="s">
        <v>11540</v>
      </c>
      <c r="G6694" t="s">
        <v>61</v>
      </c>
      <c r="H6694" t="s">
        <v>18</v>
      </c>
      <c r="I6694" t="s">
        <v>11533</v>
      </c>
      <c r="J6694">
        <v>2017</v>
      </c>
      <c r="K6694">
        <v>621.79</v>
      </c>
      <c r="L6694">
        <v>28</v>
      </c>
      <c r="M6694">
        <v>1</v>
      </c>
      <c r="N6694">
        <f t="shared" si="277"/>
        <v>0</v>
      </c>
      <c r="O6694">
        <f t="shared" si="276"/>
        <v>0</v>
      </c>
      <c r="P6694" t="s">
        <v>12694</v>
      </c>
    </row>
    <row r="6695" spans="2:16" x14ac:dyDescent="0.25">
      <c r="B6695" t="s">
        <v>6700</v>
      </c>
      <c r="C6695" s="119" t="s">
        <v>60</v>
      </c>
      <c r="D6695" t="s">
        <v>11537</v>
      </c>
      <c r="E6695" t="s">
        <v>11530</v>
      </c>
      <c r="F6695" t="s">
        <v>11540</v>
      </c>
      <c r="G6695" t="s">
        <v>61</v>
      </c>
      <c r="H6695" t="s">
        <v>18</v>
      </c>
      <c r="I6695" t="s">
        <v>11541</v>
      </c>
      <c r="J6695">
        <v>2017</v>
      </c>
      <c r="K6695">
        <v>617.70000000000005</v>
      </c>
      <c r="L6695">
        <v>24</v>
      </c>
      <c r="M6695">
        <v>1</v>
      </c>
      <c r="N6695">
        <f t="shared" si="277"/>
        <v>0</v>
      </c>
      <c r="O6695">
        <f t="shared" si="276"/>
        <v>0</v>
      </c>
      <c r="P6695" t="s">
        <v>12694</v>
      </c>
    </row>
    <row r="6696" spans="2:16" x14ac:dyDescent="0.25">
      <c r="B6696" t="s">
        <v>6701</v>
      </c>
      <c r="C6696" s="119" t="s">
        <v>60</v>
      </c>
      <c r="D6696" t="s">
        <v>11537</v>
      </c>
      <c r="E6696" t="s">
        <v>11530</v>
      </c>
      <c r="F6696" t="s">
        <v>11540</v>
      </c>
      <c r="G6696" t="s">
        <v>61</v>
      </c>
      <c r="H6696" t="s">
        <v>18</v>
      </c>
      <c r="I6696" t="s">
        <v>11541</v>
      </c>
      <c r="J6696">
        <v>2017</v>
      </c>
      <c r="K6696">
        <v>647.53</v>
      </c>
      <c r="L6696">
        <v>20</v>
      </c>
      <c r="M6696">
        <v>1</v>
      </c>
      <c r="N6696">
        <f t="shared" si="277"/>
        <v>0</v>
      </c>
      <c r="O6696">
        <f t="shared" si="276"/>
        <v>0</v>
      </c>
      <c r="P6696" t="s">
        <v>12694</v>
      </c>
    </row>
    <row r="6697" spans="2:16" x14ac:dyDescent="0.25">
      <c r="B6697" t="s">
        <v>6702</v>
      </c>
      <c r="C6697" s="119" t="s">
        <v>60</v>
      </c>
      <c r="D6697" t="s">
        <v>11537</v>
      </c>
      <c r="E6697" t="s">
        <v>11530</v>
      </c>
      <c r="F6697" t="s">
        <v>11540</v>
      </c>
      <c r="G6697" t="s">
        <v>61</v>
      </c>
      <c r="H6697" t="s">
        <v>18</v>
      </c>
      <c r="I6697" t="s">
        <v>11541</v>
      </c>
      <c r="J6697">
        <v>2017</v>
      </c>
      <c r="K6697">
        <v>650.61</v>
      </c>
      <c r="L6697">
        <v>22</v>
      </c>
      <c r="M6697">
        <v>1</v>
      </c>
      <c r="N6697">
        <f t="shared" si="277"/>
        <v>0</v>
      </c>
      <c r="O6697">
        <f t="shared" si="276"/>
        <v>0</v>
      </c>
      <c r="P6697" t="s">
        <v>12694</v>
      </c>
    </row>
    <row r="6698" spans="2:16" x14ac:dyDescent="0.25">
      <c r="B6698" t="s">
        <v>6703</v>
      </c>
      <c r="C6698" s="119" t="s">
        <v>60</v>
      </c>
      <c r="D6698" t="s">
        <v>11537</v>
      </c>
      <c r="E6698" t="s">
        <v>11530</v>
      </c>
      <c r="F6698" t="s">
        <v>11540</v>
      </c>
      <c r="G6698" t="s">
        <v>61</v>
      </c>
      <c r="H6698" t="s">
        <v>18</v>
      </c>
      <c r="I6698" t="s">
        <v>11541</v>
      </c>
      <c r="J6698">
        <v>2017</v>
      </c>
      <c r="K6698">
        <v>651.64</v>
      </c>
      <c r="L6698">
        <v>30</v>
      </c>
      <c r="M6698">
        <v>1</v>
      </c>
      <c r="N6698">
        <f t="shared" si="277"/>
        <v>0</v>
      </c>
      <c r="O6698">
        <f t="shared" si="276"/>
        <v>0</v>
      </c>
      <c r="P6698" t="s">
        <v>12694</v>
      </c>
    </row>
    <row r="6699" spans="2:16" x14ac:dyDescent="0.25">
      <c r="B6699" t="s">
        <v>6704</v>
      </c>
      <c r="C6699" s="119" t="s">
        <v>60</v>
      </c>
      <c r="D6699" t="s">
        <v>11537</v>
      </c>
      <c r="E6699" t="s">
        <v>11530</v>
      </c>
      <c r="F6699" t="s">
        <v>11540</v>
      </c>
      <c r="G6699" t="s">
        <v>61</v>
      </c>
      <c r="H6699" t="s">
        <v>18</v>
      </c>
      <c r="I6699" t="s">
        <v>11533</v>
      </c>
      <c r="J6699">
        <v>2017</v>
      </c>
      <c r="K6699">
        <v>1128.82</v>
      </c>
      <c r="L6699">
        <v>33</v>
      </c>
      <c r="M6699">
        <v>1</v>
      </c>
      <c r="N6699">
        <f t="shared" si="277"/>
        <v>0</v>
      </c>
      <c r="O6699">
        <f t="shared" si="276"/>
        <v>0</v>
      </c>
      <c r="P6699" t="s">
        <v>12694</v>
      </c>
    </row>
    <row r="6700" spans="2:16" x14ac:dyDescent="0.25">
      <c r="B6700" t="s">
        <v>6705</v>
      </c>
      <c r="C6700" s="119" t="s">
        <v>60</v>
      </c>
      <c r="D6700" t="s">
        <v>11546</v>
      </c>
      <c r="E6700" t="s">
        <v>11530</v>
      </c>
      <c r="F6700" t="s">
        <v>11540</v>
      </c>
      <c r="G6700" t="s">
        <v>61</v>
      </c>
      <c r="H6700" t="s">
        <v>18</v>
      </c>
      <c r="I6700" t="s">
        <v>11541</v>
      </c>
      <c r="J6700">
        <v>2017</v>
      </c>
      <c r="K6700">
        <v>538.34</v>
      </c>
      <c r="L6700">
        <v>24</v>
      </c>
      <c r="M6700">
        <v>1</v>
      </c>
      <c r="N6700">
        <f t="shared" si="277"/>
        <v>0</v>
      </c>
      <c r="O6700">
        <f t="shared" si="276"/>
        <v>0</v>
      </c>
      <c r="P6700" t="s">
        <v>12694</v>
      </c>
    </row>
    <row r="6701" spans="2:16" x14ac:dyDescent="0.25">
      <c r="B6701" t="s">
        <v>6706</v>
      </c>
      <c r="C6701" s="119" t="s">
        <v>60</v>
      </c>
      <c r="D6701" t="s">
        <v>11550</v>
      </c>
      <c r="E6701" t="s">
        <v>11530</v>
      </c>
      <c r="F6701" t="s">
        <v>11540</v>
      </c>
      <c r="G6701" t="s">
        <v>61</v>
      </c>
      <c r="H6701" t="s">
        <v>18</v>
      </c>
      <c r="I6701" t="s">
        <v>11541</v>
      </c>
      <c r="J6701">
        <v>2017</v>
      </c>
      <c r="K6701">
        <v>1187.1300000000001</v>
      </c>
      <c r="L6701">
        <v>43</v>
      </c>
      <c r="M6701">
        <v>1</v>
      </c>
      <c r="N6701">
        <f t="shared" si="277"/>
        <v>0</v>
      </c>
      <c r="O6701">
        <f t="shared" si="276"/>
        <v>0</v>
      </c>
      <c r="P6701" t="s">
        <v>12694</v>
      </c>
    </row>
    <row r="6702" spans="2:16" x14ac:dyDescent="0.25">
      <c r="B6702" t="s">
        <v>6707</v>
      </c>
      <c r="C6702" s="119" t="s">
        <v>60</v>
      </c>
      <c r="D6702" t="s">
        <v>11537</v>
      </c>
      <c r="E6702" t="s">
        <v>11530</v>
      </c>
      <c r="F6702" t="s">
        <v>11540</v>
      </c>
      <c r="G6702" t="s">
        <v>61</v>
      </c>
      <c r="H6702" t="s">
        <v>18</v>
      </c>
      <c r="I6702" t="s">
        <v>11541</v>
      </c>
      <c r="J6702">
        <v>2017</v>
      </c>
      <c r="K6702">
        <v>617.30999999999995</v>
      </c>
      <c r="L6702">
        <v>21</v>
      </c>
      <c r="M6702">
        <v>1</v>
      </c>
      <c r="N6702">
        <f t="shared" si="277"/>
        <v>0</v>
      </c>
      <c r="O6702">
        <f t="shared" si="276"/>
        <v>0</v>
      </c>
      <c r="P6702" t="s">
        <v>12694</v>
      </c>
    </row>
    <row r="6703" spans="2:16" x14ac:dyDescent="0.25">
      <c r="B6703" t="s">
        <v>6708</v>
      </c>
      <c r="C6703" s="119" t="s">
        <v>60</v>
      </c>
      <c r="D6703" t="s">
        <v>11537</v>
      </c>
      <c r="E6703" t="s">
        <v>11530</v>
      </c>
      <c r="F6703" t="s">
        <v>11540</v>
      </c>
      <c r="G6703" t="s">
        <v>61</v>
      </c>
      <c r="H6703" t="s">
        <v>18</v>
      </c>
      <c r="I6703" t="s">
        <v>11541</v>
      </c>
      <c r="J6703">
        <v>2017</v>
      </c>
      <c r="K6703">
        <v>647.53</v>
      </c>
      <c r="L6703">
        <v>20</v>
      </c>
      <c r="M6703">
        <v>1</v>
      </c>
      <c r="N6703">
        <f t="shared" si="277"/>
        <v>0</v>
      </c>
      <c r="O6703">
        <f t="shared" si="276"/>
        <v>0</v>
      </c>
      <c r="P6703" t="s">
        <v>12694</v>
      </c>
    </row>
    <row r="6704" spans="2:16" x14ac:dyDescent="0.25">
      <c r="B6704" t="s">
        <v>6709</v>
      </c>
      <c r="C6704" s="119" t="s">
        <v>60</v>
      </c>
      <c r="D6704" t="s">
        <v>11537</v>
      </c>
      <c r="E6704" t="s">
        <v>11530</v>
      </c>
      <c r="F6704" t="s">
        <v>11540</v>
      </c>
      <c r="G6704" t="s">
        <v>61</v>
      </c>
      <c r="H6704" t="s">
        <v>18</v>
      </c>
      <c r="I6704" t="s">
        <v>11541</v>
      </c>
      <c r="J6704">
        <v>2017</v>
      </c>
      <c r="K6704">
        <v>617.17999999999995</v>
      </c>
      <c r="L6704">
        <v>20</v>
      </c>
      <c r="M6704">
        <v>1</v>
      </c>
      <c r="N6704">
        <f t="shared" si="277"/>
        <v>0</v>
      </c>
      <c r="O6704">
        <f t="shared" si="276"/>
        <v>0</v>
      </c>
      <c r="P6704" t="s">
        <v>12694</v>
      </c>
    </row>
    <row r="6705" spans="2:16" x14ac:dyDescent="0.25">
      <c r="B6705" t="s">
        <v>6710</v>
      </c>
      <c r="C6705" s="119" t="s">
        <v>60</v>
      </c>
      <c r="D6705" t="s">
        <v>11537</v>
      </c>
      <c r="E6705" t="s">
        <v>11530</v>
      </c>
      <c r="F6705" t="s">
        <v>11540</v>
      </c>
      <c r="G6705" t="s">
        <v>61</v>
      </c>
      <c r="H6705" t="s">
        <v>18</v>
      </c>
      <c r="I6705" t="s">
        <v>11541</v>
      </c>
      <c r="J6705">
        <v>2017</v>
      </c>
      <c r="K6705">
        <v>648.82000000000005</v>
      </c>
      <c r="L6705">
        <v>30</v>
      </c>
      <c r="M6705">
        <v>1</v>
      </c>
      <c r="N6705">
        <f t="shared" si="277"/>
        <v>0</v>
      </c>
      <c r="O6705">
        <f t="shared" ref="O6705:O6766" si="278">IF(OR(L6705="",L6705&lt;=0),1,0)</f>
        <v>0</v>
      </c>
      <c r="P6705" t="s">
        <v>12694</v>
      </c>
    </row>
    <row r="6706" spans="2:16" x14ac:dyDescent="0.25">
      <c r="B6706" t="s">
        <v>6711</v>
      </c>
      <c r="C6706" s="119" t="s">
        <v>60</v>
      </c>
      <c r="D6706" t="s">
        <v>11537</v>
      </c>
      <c r="E6706" t="s">
        <v>11530</v>
      </c>
      <c r="F6706" t="s">
        <v>11540</v>
      </c>
      <c r="G6706" t="s">
        <v>61</v>
      </c>
      <c r="H6706" t="s">
        <v>18</v>
      </c>
      <c r="I6706" t="s">
        <v>11541</v>
      </c>
      <c r="J6706">
        <v>2017</v>
      </c>
      <c r="K6706">
        <v>647.28</v>
      </c>
      <c r="L6706">
        <v>18</v>
      </c>
      <c r="M6706">
        <v>1</v>
      </c>
      <c r="N6706">
        <f t="shared" si="277"/>
        <v>0</v>
      </c>
      <c r="O6706">
        <f t="shared" si="278"/>
        <v>0</v>
      </c>
      <c r="P6706" t="s">
        <v>12694</v>
      </c>
    </row>
    <row r="6707" spans="2:16" x14ac:dyDescent="0.25">
      <c r="B6707" t="s">
        <v>6712</v>
      </c>
      <c r="C6707" s="119" t="s">
        <v>60</v>
      </c>
      <c r="D6707" t="s">
        <v>11539</v>
      </c>
      <c r="E6707" t="s">
        <v>11530</v>
      </c>
      <c r="F6707" t="s">
        <v>11540</v>
      </c>
      <c r="G6707" t="s">
        <v>61</v>
      </c>
      <c r="H6707" t="s">
        <v>18</v>
      </c>
      <c r="I6707" t="s">
        <v>11541</v>
      </c>
      <c r="J6707">
        <v>2017</v>
      </c>
      <c r="K6707">
        <v>651.13</v>
      </c>
      <c r="L6707">
        <v>48</v>
      </c>
      <c r="M6707">
        <v>1</v>
      </c>
      <c r="N6707">
        <f t="shared" si="277"/>
        <v>0</v>
      </c>
      <c r="O6707">
        <f t="shared" si="278"/>
        <v>0</v>
      </c>
      <c r="P6707" t="s">
        <v>12694</v>
      </c>
    </row>
    <row r="6708" spans="2:16" x14ac:dyDescent="0.25">
      <c r="B6708" t="s">
        <v>6713</v>
      </c>
      <c r="C6708" s="119" t="s">
        <v>60</v>
      </c>
      <c r="D6708" t="s">
        <v>11537</v>
      </c>
      <c r="E6708" t="s">
        <v>11530</v>
      </c>
      <c r="F6708" t="s">
        <v>11540</v>
      </c>
      <c r="G6708" t="s">
        <v>61</v>
      </c>
      <c r="H6708" t="s">
        <v>18</v>
      </c>
      <c r="I6708" t="s">
        <v>11533</v>
      </c>
      <c r="J6708">
        <v>2017</v>
      </c>
      <c r="K6708">
        <v>1142.43</v>
      </c>
      <c r="L6708">
        <v>33</v>
      </c>
      <c r="M6708">
        <v>1</v>
      </c>
      <c r="N6708">
        <f t="shared" si="277"/>
        <v>0</v>
      </c>
      <c r="O6708">
        <f t="shared" si="278"/>
        <v>0</v>
      </c>
      <c r="P6708" t="s">
        <v>12694</v>
      </c>
    </row>
    <row r="6709" spans="2:16" x14ac:dyDescent="0.25">
      <c r="B6709" t="s">
        <v>6714</v>
      </c>
      <c r="C6709" s="119" t="s">
        <v>60</v>
      </c>
      <c r="D6709" t="s">
        <v>11537</v>
      </c>
      <c r="E6709" t="s">
        <v>11530</v>
      </c>
      <c r="F6709" t="s">
        <v>11540</v>
      </c>
      <c r="G6709" t="s">
        <v>61</v>
      </c>
      <c r="H6709" t="s">
        <v>18</v>
      </c>
      <c r="I6709" t="s">
        <v>11533</v>
      </c>
      <c r="J6709">
        <v>2017</v>
      </c>
      <c r="K6709">
        <v>621.28</v>
      </c>
      <c r="L6709">
        <v>26</v>
      </c>
      <c r="M6709">
        <v>1</v>
      </c>
      <c r="N6709">
        <f t="shared" si="277"/>
        <v>0</v>
      </c>
      <c r="O6709">
        <f t="shared" si="278"/>
        <v>0</v>
      </c>
      <c r="P6709" t="s">
        <v>12694</v>
      </c>
    </row>
    <row r="6710" spans="2:16" x14ac:dyDescent="0.25">
      <c r="B6710" t="s">
        <v>6715</v>
      </c>
      <c r="C6710" s="119" t="s">
        <v>60</v>
      </c>
      <c r="D6710" t="s">
        <v>11537</v>
      </c>
      <c r="E6710" t="s">
        <v>11530</v>
      </c>
      <c r="F6710" t="s">
        <v>11540</v>
      </c>
      <c r="G6710" t="s">
        <v>61</v>
      </c>
      <c r="H6710" t="s">
        <v>18</v>
      </c>
      <c r="I6710" t="s">
        <v>11541</v>
      </c>
      <c r="J6710">
        <v>2017</v>
      </c>
      <c r="K6710">
        <v>618.72</v>
      </c>
      <c r="L6710">
        <v>32</v>
      </c>
      <c r="M6710">
        <v>1</v>
      </c>
      <c r="N6710">
        <f t="shared" si="277"/>
        <v>0</v>
      </c>
      <c r="O6710">
        <f t="shared" si="278"/>
        <v>0</v>
      </c>
      <c r="P6710" t="s">
        <v>12694</v>
      </c>
    </row>
    <row r="6711" spans="2:16" x14ac:dyDescent="0.25">
      <c r="B6711" t="s">
        <v>6716</v>
      </c>
      <c r="C6711" s="119" t="s">
        <v>60</v>
      </c>
      <c r="D6711" t="s">
        <v>11537</v>
      </c>
      <c r="E6711" t="s">
        <v>11530</v>
      </c>
      <c r="F6711" t="s">
        <v>11540</v>
      </c>
      <c r="G6711" t="s">
        <v>61</v>
      </c>
      <c r="H6711" t="s">
        <v>18</v>
      </c>
      <c r="I6711" t="s">
        <v>11541</v>
      </c>
      <c r="J6711">
        <v>2017</v>
      </c>
      <c r="K6711">
        <v>647.91999999999996</v>
      </c>
      <c r="L6711">
        <v>23</v>
      </c>
      <c r="M6711">
        <v>1</v>
      </c>
      <c r="N6711">
        <f t="shared" si="277"/>
        <v>0</v>
      </c>
      <c r="O6711">
        <f t="shared" si="278"/>
        <v>0</v>
      </c>
      <c r="P6711" t="s">
        <v>12694</v>
      </c>
    </row>
    <row r="6712" spans="2:16" x14ac:dyDescent="0.25">
      <c r="B6712" t="s">
        <v>6717</v>
      </c>
      <c r="C6712" s="119" t="s">
        <v>60</v>
      </c>
      <c r="D6712" t="s">
        <v>11537</v>
      </c>
      <c r="E6712" t="s">
        <v>11530</v>
      </c>
      <c r="F6712" t="s">
        <v>11540</v>
      </c>
      <c r="G6712" t="s">
        <v>61</v>
      </c>
      <c r="H6712" t="s">
        <v>18</v>
      </c>
      <c r="I6712" t="s">
        <v>11541</v>
      </c>
      <c r="J6712">
        <v>2017</v>
      </c>
      <c r="K6712">
        <v>617.57000000000005</v>
      </c>
      <c r="L6712">
        <v>23</v>
      </c>
      <c r="M6712">
        <v>1</v>
      </c>
      <c r="N6712">
        <f t="shared" si="277"/>
        <v>0</v>
      </c>
      <c r="O6712">
        <f t="shared" si="278"/>
        <v>0</v>
      </c>
      <c r="P6712" t="s">
        <v>12694</v>
      </c>
    </row>
    <row r="6713" spans="2:16" x14ac:dyDescent="0.25">
      <c r="B6713" t="s">
        <v>6718</v>
      </c>
      <c r="C6713" s="119" t="s">
        <v>60</v>
      </c>
      <c r="D6713" t="s">
        <v>11546</v>
      </c>
      <c r="E6713" t="s">
        <v>11530</v>
      </c>
      <c r="F6713" t="s">
        <v>11540</v>
      </c>
      <c r="G6713" t="s">
        <v>61</v>
      </c>
      <c r="H6713" t="s">
        <v>18</v>
      </c>
      <c r="I6713" t="s">
        <v>11541</v>
      </c>
      <c r="J6713">
        <v>2017</v>
      </c>
      <c r="K6713">
        <v>651.13</v>
      </c>
      <c r="L6713">
        <v>48</v>
      </c>
      <c r="M6713">
        <v>1</v>
      </c>
      <c r="N6713">
        <f t="shared" si="277"/>
        <v>0</v>
      </c>
      <c r="O6713">
        <f t="shared" si="278"/>
        <v>0</v>
      </c>
      <c r="P6713" t="s">
        <v>12694</v>
      </c>
    </row>
    <row r="6714" spans="2:16" x14ac:dyDescent="0.25">
      <c r="B6714" t="s">
        <v>6719</v>
      </c>
      <c r="C6714" s="119" t="s">
        <v>60</v>
      </c>
      <c r="D6714" t="s">
        <v>11537</v>
      </c>
      <c r="E6714" t="s">
        <v>11530</v>
      </c>
      <c r="F6714" t="s">
        <v>11540</v>
      </c>
      <c r="G6714" t="s">
        <v>61</v>
      </c>
      <c r="H6714" t="s">
        <v>18</v>
      </c>
      <c r="I6714" t="s">
        <v>11541</v>
      </c>
      <c r="J6714">
        <v>2017</v>
      </c>
      <c r="K6714">
        <v>646.73</v>
      </c>
      <c r="L6714">
        <v>27</v>
      </c>
      <c r="M6714">
        <v>1</v>
      </c>
      <c r="N6714">
        <f t="shared" si="277"/>
        <v>0</v>
      </c>
      <c r="O6714">
        <f t="shared" si="278"/>
        <v>0</v>
      </c>
      <c r="P6714" t="s">
        <v>12694</v>
      </c>
    </row>
    <row r="6715" spans="2:16" x14ac:dyDescent="0.25">
      <c r="B6715" t="s">
        <v>6720</v>
      </c>
      <c r="C6715" s="119" t="s">
        <v>60</v>
      </c>
      <c r="D6715" t="s">
        <v>11537</v>
      </c>
      <c r="E6715" t="s">
        <v>11530</v>
      </c>
      <c r="F6715" t="s">
        <v>11540</v>
      </c>
      <c r="G6715" t="s">
        <v>61</v>
      </c>
      <c r="H6715" t="s">
        <v>18</v>
      </c>
      <c r="I6715" t="s">
        <v>11541</v>
      </c>
      <c r="J6715">
        <v>2017</v>
      </c>
      <c r="K6715">
        <v>648.44000000000005</v>
      </c>
      <c r="L6715">
        <v>27</v>
      </c>
      <c r="M6715">
        <v>1</v>
      </c>
      <c r="N6715">
        <f t="shared" si="277"/>
        <v>0</v>
      </c>
      <c r="O6715">
        <f t="shared" si="278"/>
        <v>0</v>
      </c>
      <c r="P6715" t="s">
        <v>12694</v>
      </c>
    </row>
    <row r="6716" spans="2:16" x14ac:dyDescent="0.25">
      <c r="B6716" t="s">
        <v>6721</v>
      </c>
      <c r="C6716" s="119" t="s">
        <v>60</v>
      </c>
      <c r="D6716" t="s">
        <v>11537</v>
      </c>
      <c r="E6716" t="s">
        <v>11530</v>
      </c>
      <c r="F6716" t="s">
        <v>11540</v>
      </c>
      <c r="G6716" t="s">
        <v>61</v>
      </c>
      <c r="H6716" t="s">
        <v>18</v>
      </c>
      <c r="I6716" t="s">
        <v>11541</v>
      </c>
      <c r="J6716">
        <v>2017</v>
      </c>
      <c r="K6716">
        <v>649.07000000000005</v>
      </c>
      <c r="L6716">
        <v>32</v>
      </c>
      <c r="M6716">
        <v>1</v>
      </c>
      <c r="N6716">
        <f t="shared" si="277"/>
        <v>0</v>
      </c>
      <c r="O6716">
        <f t="shared" si="278"/>
        <v>0</v>
      </c>
      <c r="P6716" t="s">
        <v>12694</v>
      </c>
    </row>
    <row r="6717" spans="2:16" x14ac:dyDescent="0.25">
      <c r="B6717" t="s">
        <v>6722</v>
      </c>
      <c r="C6717" s="119" t="s">
        <v>60</v>
      </c>
      <c r="D6717" t="s">
        <v>11537</v>
      </c>
      <c r="E6717" t="s">
        <v>11530</v>
      </c>
      <c r="F6717" t="s">
        <v>11540</v>
      </c>
      <c r="G6717" t="s">
        <v>61</v>
      </c>
      <c r="H6717" t="s">
        <v>18</v>
      </c>
      <c r="I6717" t="s">
        <v>11541</v>
      </c>
      <c r="J6717">
        <v>2017</v>
      </c>
      <c r="K6717">
        <v>617.70000000000005</v>
      </c>
      <c r="L6717">
        <v>24</v>
      </c>
      <c r="M6717">
        <v>1</v>
      </c>
      <c r="N6717">
        <f t="shared" si="277"/>
        <v>0</v>
      </c>
      <c r="O6717">
        <f t="shared" si="278"/>
        <v>0</v>
      </c>
      <c r="P6717" t="s">
        <v>12694</v>
      </c>
    </row>
    <row r="6718" spans="2:16" x14ac:dyDescent="0.25">
      <c r="B6718" t="s">
        <v>6723</v>
      </c>
      <c r="C6718" s="119" t="s">
        <v>60</v>
      </c>
      <c r="D6718" t="s">
        <v>11537</v>
      </c>
      <c r="E6718" t="s">
        <v>11530</v>
      </c>
      <c r="F6718" t="s">
        <v>11540</v>
      </c>
      <c r="G6718" t="s">
        <v>61</v>
      </c>
      <c r="H6718" t="s">
        <v>18</v>
      </c>
      <c r="I6718" t="s">
        <v>11541</v>
      </c>
      <c r="J6718">
        <v>2017</v>
      </c>
      <c r="K6718">
        <v>648.32000000000005</v>
      </c>
      <c r="L6718">
        <v>26</v>
      </c>
      <c r="M6718">
        <v>1</v>
      </c>
      <c r="N6718">
        <f t="shared" si="277"/>
        <v>0</v>
      </c>
      <c r="O6718">
        <f t="shared" si="278"/>
        <v>0</v>
      </c>
      <c r="P6718" t="s">
        <v>12694</v>
      </c>
    </row>
    <row r="6719" spans="2:16" x14ac:dyDescent="0.25">
      <c r="B6719" t="s">
        <v>6724</v>
      </c>
      <c r="C6719" s="119" t="s">
        <v>60</v>
      </c>
      <c r="D6719" t="s">
        <v>11542</v>
      </c>
      <c r="E6719" t="s">
        <v>11530</v>
      </c>
      <c r="F6719" t="s">
        <v>11540</v>
      </c>
      <c r="G6719" t="s">
        <v>61</v>
      </c>
      <c r="H6719" t="s">
        <v>18</v>
      </c>
      <c r="I6719" t="s">
        <v>11541</v>
      </c>
      <c r="J6719">
        <v>2017</v>
      </c>
      <c r="K6719">
        <v>647.78</v>
      </c>
      <c r="L6719">
        <v>22</v>
      </c>
      <c r="M6719">
        <v>1</v>
      </c>
      <c r="N6719">
        <f t="shared" si="277"/>
        <v>0</v>
      </c>
      <c r="O6719">
        <f t="shared" si="278"/>
        <v>0</v>
      </c>
      <c r="P6719" t="s">
        <v>12694</v>
      </c>
    </row>
    <row r="6720" spans="2:16" x14ac:dyDescent="0.25">
      <c r="B6720" t="s">
        <v>6725</v>
      </c>
      <c r="C6720" s="119" t="s">
        <v>60</v>
      </c>
      <c r="D6720" t="s">
        <v>11537</v>
      </c>
      <c r="E6720" t="s">
        <v>11530</v>
      </c>
      <c r="F6720" t="s">
        <v>11540</v>
      </c>
      <c r="G6720" t="s">
        <v>61</v>
      </c>
      <c r="H6720" t="s">
        <v>18</v>
      </c>
      <c r="I6720" t="s">
        <v>11541</v>
      </c>
      <c r="J6720">
        <v>2017</v>
      </c>
      <c r="K6720">
        <v>618.86</v>
      </c>
      <c r="L6720">
        <v>33</v>
      </c>
      <c r="M6720">
        <v>1</v>
      </c>
      <c r="N6720">
        <f t="shared" si="277"/>
        <v>0</v>
      </c>
      <c r="O6720">
        <f t="shared" si="278"/>
        <v>0</v>
      </c>
      <c r="P6720" t="s">
        <v>12694</v>
      </c>
    </row>
    <row r="6721" spans="2:16" x14ac:dyDescent="0.25">
      <c r="B6721" t="s">
        <v>6726</v>
      </c>
      <c r="C6721" s="119" t="s">
        <v>60</v>
      </c>
      <c r="D6721" t="s">
        <v>11537</v>
      </c>
      <c r="E6721" t="s">
        <v>11530</v>
      </c>
      <c r="F6721" t="s">
        <v>11540</v>
      </c>
      <c r="G6721" t="s">
        <v>61</v>
      </c>
      <c r="H6721" t="s">
        <v>18</v>
      </c>
      <c r="I6721" t="s">
        <v>11541</v>
      </c>
      <c r="J6721">
        <v>2017</v>
      </c>
      <c r="K6721">
        <v>619.11</v>
      </c>
      <c r="L6721">
        <v>35</v>
      </c>
      <c r="M6721">
        <v>1</v>
      </c>
      <c r="N6721">
        <f t="shared" si="277"/>
        <v>0</v>
      </c>
      <c r="O6721">
        <f t="shared" si="278"/>
        <v>0</v>
      </c>
      <c r="P6721" t="s">
        <v>12694</v>
      </c>
    </row>
    <row r="6722" spans="2:16" x14ac:dyDescent="0.25">
      <c r="B6722" t="s">
        <v>6727</v>
      </c>
      <c r="C6722" s="119" t="s">
        <v>60</v>
      </c>
      <c r="D6722" t="s">
        <v>11537</v>
      </c>
      <c r="E6722" t="s">
        <v>11530</v>
      </c>
      <c r="F6722" t="s">
        <v>11540</v>
      </c>
      <c r="G6722" t="s">
        <v>61</v>
      </c>
      <c r="H6722" t="s">
        <v>18</v>
      </c>
      <c r="I6722" t="s">
        <v>11541</v>
      </c>
      <c r="J6722">
        <v>2017</v>
      </c>
      <c r="K6722">
        <v>617.97</v>
      </c>
      <c r="L6722">
        <v>26</v>
      </c>
      <c r="M6722">
        <v>1</v>
      </c>
      <c r="N6722">
        <f t="shared" si="277"/>
        <v>0</v>
      </c>
      <c r="O6722">
        <f t="shared" si="278"/>
        <v>0</v>
      </c>
      <c r="P6722" t="s">
        <v>12689</v>
      </c>
    </row>
    <row r="6723" spans="2:16" x14ac:dyDescent="0.25">
      <c r="B6723" t="s">
        <v>6728</v>
      </c>
      <c r="C6723" s="119" t="s">
        <v>60</v>
      </c>
      <c r="D6723" t="s">
        <v>11546</v>
      </c>
      <c r="E6723" t="s">
        <v>11530</v>
      </c>
      <c r="F6723" t="s">
        <v>11540</v>
      </c>
      <c r="G6723" t="s">
        <v>61</v>
      </c>
      <c r="H6723" t="s">
        <v>18</v>
      </c>
      <c r="I6723" t="s">
        <v>11541</v>
      </c>
      <c r="J6723">
        <v>2017</v>
      </c>
      <c r="K6723">
        <v>619.45000000000005</v>
      </c>
      <c r="L6723">
        <v>36</v>
      </c>
      <c r="M6723">
        <v>1</v>
      </c>
      <c r="N6723">
        <f t="shared" si="277"/>
        <v>0</v>
      </c>
      <c r="O6723">
        <f t="shared" si="278"/>
        <v>0</v>
      </c>
      <c r="P6723" t="s">
        <v>12693</v>
      </c>
    </row>
    <row r="6724" spans="2:16" x14ac:dyDescent="0.25">
      <c r="B6724" t="s">
        <v>6729</v>
      </c>
      <c r="C6724" s="119" t="s">
        <v>60</v>
      </c>
      <c r="D6724" t="s">
        <v>11537</v>
      </c>
      <c r="E6724" t="s">
        <v>11530</v>
      </c>
      <c r="F6724" t="s">
        <v>11540</v>
      </c>
      <c r="G6724" t="s">
        <v>61</v>
      </c>
      <c r="H6724" t="s">
        <v>18</v>
      </c>
      <c r="I6724" t="s">
        <v>11541</v>
      </c>
      <c r="J6724">
        <v>2017</v>
      </c>
      <c r="K6724">
        <v>646.98</v>
      </c>
      <c r="L6724">
        <v>19</v>
      </c>
      <c r="M6724">
        <v>1</v>
      </c>
      <c r="N6724">
        <f t="shared" si="277"/>
        <v>0</v>
      </c>
      <c r="O6724">
        <f t="shared" si="278"/>
        <v>0</v>
      </c>
      <c r="P6724" t="s">
        <v>12694</v>
      </c>
    </row>
    <row r="6725" spans="2:16" x14ac:dyDescent="0.25">
      <c r="B6725" t="s">
        <v>6730</v>
      </c>
      <c r="C6725" s="119" t="s">
        <v>60</v>
      </c>
      <c r="D6725" t="s">
        <v>11537</v>
      </c>
      <c r="E6725" t="s">
        <v>11530</v>
      </c>
      <c r="F6725" t="s">
        <v>11540</v>
      </c>
      <c r="G6725" t="s">
        <v>61</v>
      </c>
      <c r="H6725" t="s">
        <v>18</v>
      </c>
      <c r="I6725" t="s">
        <v>11541</v>
      </c>
      <c r="J6725">
        <v>2017</v>
      </c>
      <c r="K6725">
        <v>617.83000000000004</v>
      </c>
      <c r="L6725">
        <v>25</v>
      </c>
      <c r="M6725">
        <v>1</v>
      </c>
      <c r="N6725">
        <f t="shared" si="277"/>
        <v>0</v>
      </c>
      <c r="O6725">
        <f t="shared" si="278"/>
        <v>0</v>
      </c>
      <c r="P6725" t="s">
        <v>12694</v>
      </c>
    </row>
    <row r="6726" spans="2:16" x14ac:dyDescent="0.25">
      <c r="B6726" t="s">
        <v>6731</v>
      </c>
      <c r="C6726" s="119" t="s">
        <v>60</v>
      </c>
      <c r="D6726" t="s">
        <v>11537</v>
      </c>
      <c r="E6726" t="s">
        <v>11530</v>
      </c>
      <c r="F6726" t="s">
        <v>11540</v>
      </c>
      <c r="G6726" t="s">
        <v>61</v>
      </c>
      <c r="H6726" t="s">
        <v>18</v>
      </c>
      <c r="I6726" t="s">
        <v>11541</v>
      </c>
      <c r="J6726">
        <v>2017</v>
      </c>
      <c r="K6726">
        <v>618.35</v>
      </c>
      <c r="L6726">
        <v>29</v>
      </c>
      <c r="M6726">
        <v>1</v>
      </c>
      <c r="N6726">
        <f t="shared" si="277"/>
        <v>0</v>
      </c>
      <c r="O6726">
        <f t="shared" si="278"/>
        <v>0</v>
      </c>
      <c r="P6726" t="s">
        <v>12694</v>
      </c>
    </row>
    <row r="6727" spans="2:16" x14ac:dyDescent="0.25">
      <c r="B6727" t="s">
        <v>6732</v>
      </c>
      <c r="C6727" s="119" t="s">
        <v>60</v>
      </c>
      <c r="D6727" t="s">
        <v>11537</v>
      </c>
      <c r="E6727" t="s">
        <v>11530</v>
      </c>
      <c r="F6727" t="s">
        <v>11540</v>
      </c>
      <c r="G6727" t="s">
        <v>61</v>
      </c>
      <c r="H6727" t="s">
        <v>18</v>
      </c>
      <c r="I6727" t="s">
        <v>11541</v>
      </c>
      <c r="J6727">
        <v>2017</v>
      </c>
      <c r="K6727">
        <v>617.97</v>
      </c>
      <c r="L6727">
        <v>26</v>
      </c>
      <c r="M6727">
        <v>1</v>
      </c>
      <c r="N6727">
        <f t="shared" si="277"/>
        <v>0</v>
      </c>
      <c r="O6727">
        <f t="shared" si="278"/>
        <v>0</v>
      </c>
      <c r="P6727" t="s">
        <v>12694</v>
      </c>
    </row>
    <row r="6728" spans="2:16" x14ac:dyDescent="0.25">
      <c r="B6728" t="s">
        <v>6733</v>
      </c>
      <c r="C6728" s="119" t="s">
        <v>60</v>
      </c>
      <c r="D6728" t="s">
        <v>11537</v>
      </c>
      <c r="E6728" t="s">
        <v>11530</v>
      </c>
      <c r="F6728" t="s">
        <v>11540</v>
      </c>
      <c r="G6728" t="s">
        <v>61</v>
      </c>
      <c r="H6728" t="s">
        <v>18</v>
      </c>
      <c r="I6728" t="s">
        <v>11541</v>
      </c>
      <c r="J6728">
        <v>2017</v>
      </c>
      <c r="K6728">
        <v>617.28</v>
      </c>
      <c r="L6728">
        <v>24</v>
      </c>
      <c r="M6728">
        <v>1</v>
      </c>
      <c r="N6728">
        <f t="shared" si="277"/>
        <v>0</v>
      </c>
      <c r="O6728">
        <f t="shared" si="278"/>
        <v>0</v>
      </c>
      <c r="P6728" t="s">
        <v>12694</v>
      </c>
    </row>
    <row r="6729" spans="2:16" x14ac:dyDescent="0.25">
      <c r="B6729" t="s">
        <v>6734</v>
      </c>
      <c r="C6729" s="119" t="s">
        <v>60</v>
      </c>
      <c r="D6729" t="s">
        <v>11537</v>
      </c>
      <c r="E6729" t="s">
        <v>11530</v>
      </c>
      <c r="F6729" t="s">
        <v>11540</v>
      </c>
      <c r="G6729" t="s">
        <v>61</v>
      </c>
      <c r="H6729" t="s">
        <v>18</v>
      </c>
      <c r="I6729" t="s">
        <v>11541</v>
      </c>
      <c r="J6729">
        <v>2017</v>
      </c>
      <c r="K6729">
        <v>617.15</v>
      </c>
      <c r="L6729">
        <v>23</v>
      </c>
      <c r="M6729">
        <v>1</v>
      </c>
      <c r="N6729">
        <f t="shared" si="277"/>
        <v>0</v>
      </c>
      <c r="O6729">
        <f t="shared" si="278"/>
        <v>0</v>
      </c>
      <c r="P6729" t="s">
        <v>12694</v>
      </c>
    </row>
    <row r="6730" spans="2:16" x14ac:dyDescent="0.25">
      <c r="B6730" t="s">
        <v>6735</v>
      </c>
      <c r="C6730" s="119" t="s">
        <v>60</v>
      </c>
      <c r="D6730" t="s">
        <v>11550</v>
      </c>
      <c r="E6730" t="s">
        <v>11530</v>
      </c>
      <c r="F6730" t="s">
        <v>11540</v>
      </c>
      <c r="G6730" t="s">
        <v>61</v>
      </c>
      <c r="H6730" t="s">
        <v>18</v>
      </c>
      <c r="I6730" t="s">
        <v>11533</v>
      </c>
      <c r="J6730">
        <v>2017</v>
      </c>
      <c r="K6730">
        <v>758.97</v>
      </c>
      <c r="L6730">
        <v>125</v>
      </c>
      <c r="M6730">
        <v>1</v>
      </c>
      <c r="N6730">
        <f t="shared" si="277"/>
        <v>0</v>
      </c>
      <c r="O6730">
        <f t="shared" si="278"/>
        <v>0</v>
      </c>
      <c r="P6730" t="s">
        <v>12694</v>
      </c>
    </row>
    <row r="6731" spans="2:16" x14ac:dyDescent="0.25">
      <c r="B6731" t="s">
        <v>6736</v>
      </c>
      <c r="C6731" s="119" t="s">
        <v>60</v>
      </c>
      <c r="D6731" t="s">
        <v>11537</v>
      </c>
      <c r="E6731" t="s">
        <v>11530</v>
      </c>
      <c r="F6731" t="s">
        <v>11540</v>
      </c>
      <c r="G6731" t="s">
        <v>61</v>
      </c>
      <c r="H6731" t="s">
        <v>18</v>
      </c>
      <c r="I6731" t="s">
        <v>11541</v>
      </c>
      <c r="J6731">
        <v>2017</v>
      </c>
      <c r="K6731">
        <v>647.91999999999996</v>
      </c>
      <c r="L6731">
        <v>23</v>
      </c>
      <c r="M6731">
        <v>1</v>
      </c>
      <c r="N6731">
        <f t="shared" ref="N6731:N6794" si="279">IF(K6731&lt;100,1,0)</f>
        <v>0</v>
      </c>
      <c r="O6731">
        <f t="shared" si="278"/>
        <v>0</v>
      </c>
      <c r="P6731" t="s">
        <v>12694</v>
      </c>
    </row>
    <row r="6732" spans="2:16" x14ac:dyDescent="0.25">
      <c r="B6732" t="s">
        <v>6737</v>
      </c>
      <c r="C6732" s="119" t="s">
        <v>60</v>
      </c>
      <c r="D6732" t="s">
        <v>11537</v>
      </c>
      <c r="E6732" t="s">
        <v>11530</v>
      </c>
      <c r="F6732" t="s">
        <v>11540</v>
      </c>
      <c r="G6732" t="s">
        <v>61</v>
      </c>
      <c r="H6732" t="s">
        <v>18</v>
      </c>
      <c r="I6732" t="s">
        <v>11541</v>
      </c>
      <c r="J6732">
        <v>2017</v>
      </c>
      <c r="K6732">
        <v>648.04999999999995</v>
      </c>
      <c r="L6732">
        <v>24</v>
      </c>
      <c r="M6732">
        <v>1</v>
      </c>
      <c r="N6732">
        <f t="shared" si="279"/>
        <v>0</v>
      </c>
      <c r="O6732">
        <f t="shared" si="278"/>
        <v>0</v>
      </c>
      <c r="P6732" t="s">
        <v>12694</v>
      </c>
    </row>
    <row r="6733" spans="2:16" x14ac:dyDescent="0.25">
      <c r="B6733" t="s">
        <v>6738</v>
      </c>
      <c r="C6733" s="119" t="s">
        <v>60</v>
      </c>
      <c r="D6733" t="s">
        <v>11539</v>
      </c>
      <c r="E6733" t="s">
        <v>11530</v>
      </c>
      <c r="F6733" t="s">
        <v>11540</v>
      </c>
      <c r="G6733" t="s">
        <v>61</v>
      </c>
      <c r="H6733" t="s">
        <v>18</v>
      </c>
      <c r="I6733" t="s">
        <v>11541</v>
      </c>
      <c r="J6733">
        <v>2017</v>
      </c>
      <c r="K6733">
        <v>745.95</v>
      </c>
      <c r="L6733">
        <v>30</v>
      </c>
      <c r="M6733">
        <v>1</v>
      </c>
      <c r="N6733">
        <f t="shared" si="279"/>
        <v>0</v>
      </c>
      <c r="O6733">
        <f t="shared" si="278"/>
        <v>0</v>
      </c>
      <c r="P6733" t="s">
        <v>12694</v>
      </c>
    </row>
    <row r="6734" spans="2:16" x14ac:dyDescent="0.25">
      <c r="B6734" t="s">
        <v>6739</v>
      </c>
      <c r="C6734" s="119" t="s">
        <v>60</v>
      </c>
      <c r="D6734" t="s">
        <v>11550</v>
      </c>
      <c r="E6734" t="s">
        <v>11530</v>
      </c>
      <c r="F6734" t="s">
        <v>11540</v>
      </c>
      <c r="G6734" t="s">
        <v>61</v>
      </c>
      <c r="H6734" t="s">
        <v>18</v>
      </c>
      <c r="I6734" t="s">
        <v>11541</v>
      </c>
      <c r="J6734">
        <v>2017</v>
      </c>
      <c r="K6734">
        <v>617.70000000000005</v>
      </c>
      <c r="L6734">
        <v>24</v>
      </c>
      <c r="M6734">
        <v>1</v>
      </c>
      <c r="N6734">
        <f t="shared" si="279"/>
        <v>0</v>
      </c>
      <c r="O6734">
        <f t="shared" si="278"/>
        <v>0</v>
      </c>
      <c r="P6734" t="s">
        <v>12694</v>
      </c>
    </row>
    <row r="6735" spans="2:16" x14ac:dyDescent="0.25">
      <c r="B6735" t="s">
        <v>6740</v>
      </c>
      <c r="C6735" s="119" t="s">
        <v>60</v>
      </c>
      <c r="D6735" t="s">
        <v>11539</v>
      </c>
      <c r="E6735" t="s">
        <v>11530</v>
      </c>
      <c r="F6735" t="s">
        <v>11540</v>
      </c>
      <c r="G6735" t="s">
        <v>61</v>
      </c>
      <c r="H6735" t="s">
        <v>18</v>
      </c>
      <c r="I6735" t="s">
        <v>11541</v>
      </c>
      <c r="J6735">
        <v>2017</v>
      </c>
      <c r="K6735">
        <v>648.44000000000005</v>
      </c>
      <c r="L6735">
        <v>27</v>
      </c>
      <c r="M6735">
        <v>1</v>
      </c>
      <c r="N6735">
        <f t="shared" si="279"/>
        <v>0</v>
      </c>
      <c r="O6735">
        <f t="shared" si="278"/>
        <v>0</v>
      </c>
      <c r="P6735" t="s">
        <v>12693</v>
      </c>
    </row>
    <row r="6736" spans="2:16" x14ac:dyDescent="0.25">
      <c r="B6736" t="s">
        <v>6741</v>
      </c>
      <c r="C6736" s="119" t="s">
        <v>60</v>
      </c>
      <c r="D6736" t="s">
        <v>11539</v>
      </c>
      <c r="E6736" t="s">
        <v>11530</v>
      </c>
      <c r="F6736" t="s">
        <v>11540</v>
      </c>
      <c r="G6736" t="s">
        <v>61</v>
      </c>
      <c r="H6736" t="s">
        <v>18</v>
      </c>
      <c r="I6736" t="s">
        <v>11541</v>
      </c>
      <c r="J6736">
        <v>2017</v>
      </c>
      <c r="K6736">
        <v>650.62</v>
      </c>
      <c r="L6736">
        <v>44</v>
      </c>
      <c r="M6736">
        <v>1</v>
      </c>
      <c r="N6736">
        <f t="shared" si="279"/>
        <v>0</v>
      </c>
      <c r="O6736">
        <f t="shared" si="278"/>
        <v>0</v>
      </c>
      <c r="P6736" t="s">
        <v>12694</v>
      </c>
    </row>
    <row r="6737" spans="2:16" x14ac:dyDescent="0.25">
      <c r="B6737" t="s">
        <v>6742</v>
      </c>
      <c r="C6737" s="119" t="s">
        <v>60</v>
      </c>
      <c r="D6737" t="s">
        <v>11537</v>
      </c>
      <c r="E6737" t="s">
        <v>11530</v>
      </c>
      <c r="F6737" t="s">
        <v>11540</v>
      </c>
      <c r="G6737" t="s">
        <v>61</v>
      </c>
      <c r="H6737" t="s">
        <v>18</v>
      </c>
      <c r="I6737" t="s">
        <v>11541</v>
      </c>
      <c r="J6737">
        <v>2017</v>
      </c>
      <c r="K6737">
        <v>646.85</v>
      </c>
      <c r="L6737">
        <v>18</v>
      </c>
      <c r="M6737">
        <v>1</v>
      </c>
      <c r="N6737">
        <f t="shared" si="279"/>
        <v>0</v>
      </c>
      <c r="O6737">
        <f t="shared" si="278"/>
        <v>0</v>
      </c>
      <c r="P6737" t="s">
        <v>12694</v>
      </c>
    </row>
    <row r="6738" spans="2:16" x14ac:dyDescent="0.25">
      <c r="B6738" t="s">
        <v>6743</v>
      </c>
      <c r="C6738" s="119" t="s">
        <v>60</v>
      </c>
      <c r="D6738" t="s">
        <v>11550</v>
      </c>
      <c r="E6738" t="s">
        <v>11530</v>
      </c>
      <c r="F6738" t="s">
        <v>11540</v>
      </c>
      <c r="G6738" t="s">
        <v>61</v>
      </c>
      <c r="H6738" t="s">
        <v>18</v>
      </c>
      <c r="I6738" t="s">
        <v>11541</v>
      </c>
      <c r="J6738">
        <v>2017</v>
      </c>
      <c r="K6738">
        <v>649.59</v>
      </c>
      <c r="L6738">
        <v>36</v>
      </c>
      <c r="M6738">
        <v>1</v>
      </c>
      <c r="N6738">
        <f t="shared" si="279"/>
        <v>0</v>
      </c>
      <c r="O6738">
        <f t="shared" si="278"/>
        <v>0</v>
      </c>
      <c r="P6738" t="s">
        <v>12694</v>
      </c>
    </row>
    <row r="6739" spans="2:16" x14ac:dyDescent="0.25">
      <c r="B6739" t="s">
        <v>6744</v>
      </c>
      <c r="C6739" s="119" t="s">
        <v>60</v>
      </c>
      <c r="D6739" t="s">
        <v>11550</v>
      </c>
      <c r="E6739" t="s">
        <v>11530</v>
      </c>
      <c r="F6739" t="s">
        <v>11540</v>
      </c>
      <c r="G6739" t="s">
        <v>61</v>
      </c>
      <c r="H6739" t="s">
        <v>18</v>
      </c>
      <c r="I6739" t="s">
        <v>11541</v>
      </c>
      <c r="J6739">
        <v>2017</v>
      </c>
      <c r="K6739">
        <v>663.07</v>
      </c>
      <c r="L6739">
        <v>36</v>
      </c>
      <c r="M6739">
        <v>1</v>
      </c>
      <c r="N6739">
        <f t="shared" si="279"/>
        <v>0</v>
      </c>
      <c r="O6739">
        <f t="shared" si="278"/>
        <v>0</v>
      </c>
      <c r="P6739" t="s">
        <v>12694</v>
      </c>
    </row>
    <row r="6740" spans="2:16" x14ac:dyDescent="0.25">
      <c r="B6740" t="s">
        <v>6745</v>
      </c>
      <c r="C6740" s="119" t="s">
        <v>60</v>
      </c>
      <c r="D6740" t="s">
        <v>11537</v>
      </c>
      <c r="E6740" t="s">
        <v>11530</v>
      </c>
      <c r="F6740" t="s">
        <v>11540</v>
      </c>
      <c r="G6740" t="s">
        <v>61</v>
      </c>
      <c r="H6740" t="s">
        <v>18</v>
      </c>
      <c r="I6740" t="s">
        <v>11533</v>
      </c>
      <c r="J6740">
        <v>2017</v>
      </c>
      <c r="K6740">
        <v>620.33000000000004</v>
      </c>
      <c r="L6740">
        <v>24</v>
      </c>
      <c r="M6740">
        <v>1</v>
      </c>
      <c r="N6740">
        <f t="shared" si="279"/>
        <v>0</v>
      </c>
      <c r="O6740">
        <f t="shared" si="278"/>
        <v>0</v>
      </c>
      <c r="P6740" t="s">
        <v>12694</v>
      </c>
    </row>
    <row r="6741" spans="2:16" x14ac:dyDescent="0.25">
      <c r="B6741" t="s">
        <v>6746</v>
      </c>
      <c r="C6741" s="119" t="s">
        <v>60</v>
      </c>
      <c r="D6741" t="s">
        <v>11537</v>
      </c>
      <c r="E6741" t="s">
        <v>11530</v>
      </c>
      <c r="F6741" t="s">
        <v>11540</v>
      </c>
      <c r="G6741" t="s">
        <v>61</v>
      </c>
      <c r="H6741" t="s">
        <v>18</v>
      </c>
      <c r="I6741" t="s">
        <v>11541</v>
      </c>
      <c r="J6741">
        <v>2017</v>
      </c>
      <c r="K6741">
        <v>617.16</v>
      </c>
      <c r="L6741">
        <v>23</v>
      </c>
      <c r="M6741">
        <v>1</v>
      </c>
      <c r="N6741">
        <f t="shared" si="279"/>
        <v>0</v>
      </c>
      <c r="O6741">
        <f t="shared" si="278"/>
        <v>0</v>
      </c>
      <c r="P6741" t="s">
        <v>12694</v>
      </c>
    </row>
    <row r="6742" spans="2:16" x14ac:dyDescent="0.25">
      <c r="B6742" t="s">
        <v>6747</v>
      </c>
      <c r="C6742" s="119" t="s">
        <v>60</v>
      </c>
      <c r="D6742" t="s">
        <v>11550</v>
      </c>
      <c r="E6742" t="s">
        <v>11530</v>
      </c>
      <c r="F6742" t="s">
        <v>11540</v>
      </c>
      <c r="G6742" t="s">
        <v>61</v>
      </c>
      <c r="H6742" t="s">
        <v>18</v>
      </c>
      <c r="I6742" t="s">
        <v>11541</v>
      </c>
      <c r="J6742">
        <v>2017</v>
      </c>
      <c r="K6742">
        <v>653.41999999999996</v>
      </c>
      <c r="L6742">
        <v>66</v>
      </c>
      <c r="M6742">
        <v>1</v>
      </c>
      <c r="N6742">
        <f t="shared" si="279"/>
        <v>0</v>
      </c>
      <c r="O6742">
        <f t="shared" si="278"/>
        <v>0</v>
      </c>
      <c r="P6742" t="s">
        <v>12694</v>
      </c>
    </row>
    <row r="6743" spans="2:16" x14ac:dyDescent="0.25">
      <c r="B6743" t="s">
        <v>6748</v>
      </c>
      <c r="C6743" s="119" t="s">
        <v>60</v>
      </c>
      <c r="D6743" t="s">
        <v>11550</v>
      </c>
      <c r="E6743" t="s">
        <v>11530</v>
      </c>
      <c r="F6743" t="s">
        <v>11540</v>
      </c>
      <c r="G6743" t="s">
        <v>61</v>
      </c>
      <c r="H6743" t="s">
        <v>18</v>
      </c>
      <c r="I6743" t="s">
        <v>11541</v>
      </c>
      <c r="J6743">
        <v>2017</v>
      </c>
      <c r="K6743">
        <v>653.41999999999996</v>
      </c>
      <c r="L6743">
        <v>66</v>
      </c>
      <c r="M6743">
        <v>1</v>
      </c>
      <c r="N6743">
        <f t="shared" si="279"/>
        <v>0</v>
      </c>
      <c r="O6743">
        <f t="shared" si="278"/>
        <v>0</v>
      </c>
      <c r="P6743" t="s">
        <v>12694</v>
      </c>
    </row>
    <row r="6744" spans="2:16" x14ac:dyDescent="0.25">
      <c r="B6744" t="s">
        <v>6749</v>
      </c>
      <c r="C6744" s="119" t="s">
        <v>60</v>
      </c>
      <c r="D6744" t="s">
        <v>11550</v>
      </c>
      <c r="E6744" t="s">
        <v>11530</v>
      </c>
      <c r="F6744" t="s">
        <v>11540</v>
      </c>
      <c r="G6744" t="s">
        <v>61</v>
      </c>
      <c r="H6744" t="s">
        <v>18</v>
      </c>
      <c r="I6744" t="s">
        <v>11541</v>
      </c>
      <c r="J6744">
        <v>2017</v>
      </c>
      <c r="K6744">
        <v>616.41</v>
      </c>
      <c r="L6744">
        <v>14</v>
      </c>
      <c r="M6744">
        <v>1</v>
      </c>
      <c r="N6744">
        <f t="shared" si="279"/>
        <v>0</v>
      </c>
      <c r="O6744">
        <f t="shared" si="278"/>
        <v>0</v>
      </c>
      <c r="P6744" t="s">
        <v>12694</v>
      </c>
    </row>
    <row r="6745" spans="2:16" x14ac:dyDescent="0.25">
      <c r="B6745" t="s">
        <v>6750</v>
      </c>
      <c r="C6745" s="119" t="s">
        <v>60</v>
      </c>
      <c r="D6745" t="s">
        <v>11550</v>
      </c>
      <c r="E6745" t="s">
        <v>11530</v>
      </c>
      <c r="F6745" t="s">
        <v>11540</v>
      </c>
      <c r="G6745" t="s">
        <v>61</v>
      </c>
      <c r="H6745" t="s">
        <v>18</v>
      </c>
      <c r="I6745" t="s">
        <v>11533</v>
      </c>
      <c r="J6745">
        <v>2017</v>
      </c>
      <c r="K6745">
        <v>624.09</v>
      </c>
      <c r="L6745">
        <v>37</v>
      </c>
      <c r="M6745">
        <v>1</v>
      </c>
      <c r="N6745">
        <f t="shared" si="279"/>
        <v>0</v>
      </c>
      <c r="O6745">
        <f t="shared" si="278"/>
        <v>0</v>
      </c>
      <c r="P6745" t="s">
        <v>12694</v>
      </c>
    </row>
    <row r="6746" spans="2:16" x14ac:dyDescent="0.25">
      <c r="B6746" t="s">
        <v>6751</v>
      </c>
      <c r="C6746" s="119" t="s">
        <v>60</v>
      </c>
      <c r="D6746" t="s">
        <v>11537</v>
      </c>
      <c r="E6746" t="s">
        <v>11530</v>
      </c>
      <c r="F6746" t="s">
        <v>11540</v>
      </c>
      <c r="G6746" t="s">
        <v>61</v>
      </c>
      <c r="H6746" t="s">
        <v>18</v>
      </c>
      <c r="I6746" t="s">
        <v>11541</v>
      </c>
      <c r="J6746">
        <v>2017</v>
      </c>
      <c r="K6746">
        <v>618.35</v>
      </c>
      <c r="L6746">
        <v>29</v>
      </c>
      <c r="M6746">
        <v>1</v>
      </c>
      <c r="N6746">
        <f t="shared" si="279"/>
        <v>0</v>
      </c>
      <c r="O6746">
        <f t="shared" si="278"/>
        <v>0</v>
      </c>
      <c r="P6746" t="s">
        <v>12694</v>
      </c>
    </row>
    <row r="6747" spans="2:16" x14ac:dyDescent="0.25">
      <c r="B6747" t="s">
        <v>6752</v>
      </c>
      <c r="C6747" s="119" t="s">
        <v>60</v>
      </c>
      <c r="D6747" t="s">
        <v>11537</v>
      </c>
      <c r="E6747" t="s">
        <v>11530</v>
      </c>
      <c r="F6747" t="s">
        <v>11540</v>
      </c>
      <c r="G6747" t="s">
        <v>61</v>
      </c>
      <c r="H6747" t="s">
        <v>18</v>
      </c>
      <c r="I6747" t="s">
        <v>11541</v>
      </c>
      <c r="J6747">
        <v>2017</v>
      </c>
      <c r="K6747">
        <v>617.57000000000005</v>
      </c>
      <c r="L6747">
        <v>23</v>
      </c>
      <c r="M6747">
        <v>1</v>
      </c>
      <c r="N6747">
        <f t="shared" si="279"/>
        <v>0</v>
      </c>
      <c r="O6747">
        <f t="shared" si="278"/>
        <v>0</v>
      </c>
      <c r="P6747" t="s">
        <v>12694</v>
      </c>
    </row>
    <row r="6748" spans="2:16" x14ac:dyDescent="0.25">
      <c r="B6748" t="s">
        <v>6753</v>
      </c>
      <c r="C6748" s="119" t="s">
        <v>60</v>
      </c>
      <c r="D6748" t="s">
        <v>11550</v>
      </c>
      <c r="E6748" t="s">
        <v>11530</v>
      </c>
      <c r="F6748" t="s">
        <v>11540</v>
      </c>
      <c r="G6748" t="s">
        <v>61</v>
      </c>
      <c r="H6748" t="s">
        <v>18</v>
      </c>
      <c r="I6748" t="s">
        <v>11541</v>
      </c>
      <c r="J6748">
        <v>2017</v>
      </c>
      <c r="K6748">
        <v>618.97</v>
      </c>
      <c r="L6748">
        <v>34</v>
      </c>
      <c r="M6748">
        <v>1</v>
      </c>
      <c r="N6748">
        <f t="shared" si="279"/>
        <v>0</v>
      </c>
      <c r="O6748">
        <f t="shared" si="278"/>
        <v>0</v>
      </c>
      <c r="P6748" t="s">
        <v>12694</v>
      </c>
    </row>
    <row r="6749" spans="2:16" x14ac:dyDescent="0.25">
      <c r="B6749" t="s">
        <v>6754</v>
      </c>
      <c r="C6749" s="119" t="s">
        <v>60</v>
      </c>
      <c r="D6749" t="s">
        <v>11539</v>
      </c>
      <c r="E6749" t="s">
        <v>11530</v>
      </c>
      <c r="F6749" t="s">
        <v>11540</v>
      </c>
      <c r="G6749" t="s">
        <v>61</v>
      </c>
      <c r="H6749" t="s">
        <v>18</v>
      </c>
      <c r="I6749" t="s">
        <v>11541</v>
      </c>
      <c r="J6749">
        <v>2017</v>
      </c>
      <c r="K6749">
        <v>648.44000000000005</v>
      </c>
      <c r="L6749">
        <v>27</v>
      </c>
      <c r="M6749">
        <v>1</v>
      </c>
      <c r="N6749">
        <f t="shared" si="279"/>
        <v>0</v>
      </c>
      <c r="O6749">
        <f t="shared" si="278"/>
        <v>0</v>
      </c>
      <c r="P6749" t="s">
        <v>12694</v>
      </c>
    </row>
    <row r="6750" spans="2:16" x14ac:dyDescent="0.25">
      <c r="B6750" t="s">
        <v>6755</v>
      </c>
      <c r="C6750" s="119" t="s">
        <v>60</v>
      </c>
      <c r="D6750" t="s">
        <v>11537</v>
      </c>
      <c r="E6750" t="s">
        <v>11530</v>
      </c>
      <c r="F6750" t="s">
        <v>11540</v>
      </c>
      <c r="G6750" t="s">
        <v>61</v>
      </c>
      <c r="H6750" t="s">
        <v>18</v>
      </c>
      <c r="I6750" t="s">
        <v>11541</v>
      </c>
      <c r="J6750">
        <v>2017</v>
      </c>
      <c r="K6750">
        <v>647.57000000000005</v>
      </c>
      <c r="L6750">
        <v>24</v>
      </c>
      <c r="M6750">
        <v>1</v>
      </c>
      <c r="N6750">
        <f t="shared" si="279"/>
        <v>0</v>
      </c>
      <c r="O6750">
        <f t="shared" si="278"/>
        <v>0</v>
      </c>
      <c r="P6750" t="s">
        <v>12694</v>
      </c>
    </row>
    <row r="6751" spans="2:16" x14ac:dyDescent="0.25">
      <c r="B6751" t="s">
        <v>6756</v>
      </c>
      <c r="C6751" s="119" t="s">
        <v>60</v>
      </c>
      <c r="D6751" t="s">
        <v>11537</v>
      </c>
      <c r="E6751" t="s">
        <v>11530</v>
      </c>
      <c r="F6751" t="s">
        <v>11540</v>
      </c>
      <c r="G6751" t="s">
        <v>61</v>
      </c>
      <c r="H6751" t="s">
        <v>18</v>
      </c>
      <c r="I6751" t="s">
        <v>11541</v>
      </c>
      <c r="J6751">
        <v>2017</v>
      </c>
      <c r="K6751">
        <v>619.1</v>
      </c>
      <c r="L6751">
        <v>20</v>
      </c>
      <c r="M6751">
        <v>1</v>
      </c>
      <c r="N6751">
        <f t="shared" si="279"/>
        <v>0</v>
      </c>
      <c r="O6751">
        <f t="shared" si="278"/>
        <v>0</v>
      </c>
      <c r="P6751" t="s">
        <v>12694</v>
      </c>
    </row>
    <row r="6752" spans="2:16" x14ac:dyDescent="0.25">
      <c r="B6752" t="s">
        <v>6757</v>
      </c>
      <c r="C6752" s="119" t="s">
        <v>60</v>
      </c>
      <c r="D6752" t="s">
        <v>11537</v>
      </c>
      <c r="E6752" t="s">
        <v>11530</v>
      </c>
      <c r="F6752" t="s">
        <v>11540</v>
      </c>
      <c r="G6752" t="s">
        <v>61</v>
      </c>
      <c r="H6752" t="s">
        <v>18</v>
      </c>
      <c r="I6752" t="s">
        <v>11541</v>
      </c>
      <c r="J6752">
        <v>2017</v>
      </c>
      <c r="K6752">
        <v>648.15</v>
      </c>
      <c r="L6752">
        <v>28</v>
      </c>
      <c r="M6752">
        <v>1</v>
      </c>
      <c r="N6752">
        <f t="shared" si="279"/>
        <v>0</v>
      </c>
      <c r="O6752">
        <f t="shared" si="278"/>
        <v>0</v>
      </c>
      <c r="P6752" t="s">
        <v>12694</v>
      </c>
    </row>
    <row r="6753" spans="2:16" x14ac:dyDescent="0.25">
      <c r="B6753" t="s">
        <v>6758</v>
      </c>
      <c r="C6753" s="119" t="s">
        <v>60</v>
      </c>
      <c r="D6753" t="s">
        <v>11537</v>
      </c>
      <c r="E6753" t="s">
        <v>11530</v>
      </c>
      <c r="F6753" t="s">
        <v>11540</v>
      </c>
      <c r="G6753" t="s">
        <v>61</v>
      </c>
      <c r="H6753" t="s">
        <v>18</v>
      </c>
      <c r="I6753" t="s">
        <v>11541</v>
      </c>
      <c r="J6753">
        <v>2017</v>
      </c>
      <c r="K6753">
        <v>648.62</v>
      </c>
      <c r="L6753">
        <v>32</v>
      </c>
      <c r="M6753">
        <v>1</v>
      </c>
      <c r="N6753">
        <f t="shared" si="279"/>
        <v>0</v>
      </c>
      <c r="O6753">
        <f t="shared" si="278"/>
        <v>0</v>
      </c>
      <c r="P6753" t="s">
        <v>12694</v>
      </c>
    </row>
    <row r="6754" spans="2:16" x14ac:dyDescent="0.25">
      <c r="B6754" t="s">
        <v>6759</v>
      </c>
      <c r="C6754" s="119" t="s">
        <v>60</v>
      </c>
      <c r="D6754" t="s">
        <v>11537</v>
      </c>
      <c r="E6754" t="s">
        <v>11530</v>
      </c>
      <c r="F6754" t="s">
        <v>11540</v>
      </c>
      <c r="G6754" t="s">
        <v>61</v>
      </c>
      <c r="H6754" t="s">
        <v>18</v>
      </c>
      <c r="I6754" t="s">
        <v>11541</v>
      </c>
      <c r="J6754">
        <v>2017</v>
      </c>
      <c r="K6754">
        <v>615.65</v>
      </c>
      <c r="L6754">
        <v>45</v>
      </c>
      <c r="M6754">
        <v>1</v>
      </c>
      <c r="N6754">
        <f t="shared" si="279"/>
        <v>0</v>
      </c>
      <c r="O6754">
        <f t="shared" si="278"/>
        <v>0</v>
      </c>
      <c r="P6754" t="s">
        <v>12694</v>
      </c>
    </row>
    <row r="6755" spans="2:16" x14ac:dyDescent="0.25">
      <c r="B6755" t="s">
        <v>6760</v>
      </c>
      <c r="C6755" s="119" t="s">
        <v>60</v>
      </c>
      <c r="D6755" t="s">
        <v>11539</v>
      </c>
      <c r="E6755" t="s">
        <v>11530</v>
      </c>
      <c r="F6755" t="s">
        <v>11540</v>
      </c>
      <c r="G6755" t="s">
        <v>61</v>
      </c>
      <c r="H6755" t="s">
        <v>18</v>
      </c>
      <c r="I6755" t="s">
        <v>11541</v>
      </c>
      <c r="J6755">
        <v>2017</v>
      </c>
      <c r="K6755">
        <v>650.91999999999996</v>
      </c>
      <c r="L6755">
        <v>50</v>
      </c>
      <c r="M6755">
        <v>1</v>
      </c>
      <c r="N6755">
        <f t="shared" si="279"/>
        <v>0</v>
      </c>
      <c r="O6755">
        <f t="shared" si="278"/>
        <v>0</v>
      </c>
      <c r="P6755" t="s">
        <v>12693</v>
      </c>
    </row>
    <row r="6756" spans="2:16" x14ac:dyDescent="0.25">
      <c r="B6756" t="s">
        <v>6761</v>
      </c>
      <c r="C6756" s="119" t="s">
        <v>60</v>
      </c>
      <c r="D6756" t="s">
        <v>11537</v>
      </c>
      <c r="E6756" t="s">
        <v>11530</v>
      </c>
      <c r="F6756" t="s">
        <v>11540</v>
      </c>
      <c r="G6756" t="s">
        <v>61</v>
      </c>
      <c r="H6756" t="s">
        <v>18</v>
      </c>
      <c r="I6756" t="s">
        <v>11541</v>
      </c>
      <c r="J6756">
        <v>2017</v>
      </c>
      <c r="K6756">
        <v>648.72</v>
      </c>
      <c r="L6756">
        <v>33</v>
      </c>
      <c r="M6756">
        <v>1</v>
      </c>
      <c r="N6756">
        <f t="shared" si="279"/>
        <v>0</v>
      </c>
      <c r="O6756">
        <f t="shared" si="278"/>
        <v>0</v>
      </c>
      <c r="P6756" t="s">
        <v>12694</v>
      </c>
    </row>
    <row r="6757" spans="2:16" x14ac:dyDescent="0.25">
      <c r="B6757" t="s">
        <v>6762</v>
      </c>
      <c r="C6757" s="119" t="s">
        <v>60</v>
      </c>
      <c r="D6757" t="s">
        <v>11537</v>
      </c>
      <c r="E6757" t="s">
        <v>11530</v>
      </c>
      <c r="F6757" t="s">
        <v>11540</v>
      </c>
      <c r="G6757" t="s">
        <v>61</v>
      </c>
      <c r="H6757" t="s">
        <v>18</v>
      </c>
      <c r="I6757" t="s">
        <v>11541</v>
      </c>
      <c r="J6757">
        <v>2017</v>
      </c>
      <c r="K6757">
        <v>1820.12</v>
      </c>
      <c r="L6757">
        <v>22</v>
      </c>
      <c r="M6757">
        <v>1</v>
      </c>
      <c r="N6757">
        <f t="shared" si="279"/>
        <v>0</v>
      </c>
      <c r="O6757">
        <f t="shared" si="278"/>
        <v>0</v>
      </c>
      <c r="P6757" t="s">
        <v>12694</v>
      </c>
    </row>
    <row r="6758" spans="2:16" x14ac:dyDescent="0.25">
      <c r="B6758" t="s">
        <v>6763</v>
      </c>
      <c r="C6758" s="119" t="s">
        <v>60</v>
      </c>
      <c r="D6758" t="s">
        <v>11537</v>
      </c>
      <c r="E6758" t="s">
        <v>11530</v>
      </c>
      <c r="F6758" t="s">
        <v>11540</v>
      </c>
      <c r="G6758" t="s">
        <v>61</v>
      </c>
      <c r="H6758" t="s">
        <v>18</v>
      </c>
      <c r="I6758" t="s">
        <v>11541</v>
      </c>
      <c r="J6758">
        <v>2017</v>
      </c>
      <c r="K6758">
        <v>617.24</v>
      </c>
      <c r="L6758">
        <v>24</v>
      </c>
      <c r="M6758">
        <v>1</v>
      </c>
      <c r="N6758">
        <f t="shared" si="279"/>
        <v>0</v>
      </c>
      <c r="O6758">
        <f t="shared" si="278"/>
        <v>0</v>
      </c>
      <c r="P6758" t="s">
        <v>12694</v>
      </c>
    </row>
    <row r="6759" spans="2:16" x14ac:dyDescent="0.25">
      <c r="B6759" t="s">
        <v>6764</v>
      </c>
      <c r="C6759" s="119" t="s">
        <v>60</v>
      </c>
      <c r="D6759" t="s">
        <v>11537</v>
      </c>
      <c r="E6759" t="s">
        <v>11530</v>
      </c>
      <c r="F6759" t="s">
        <v>11540</v>
      </c>
      <c r="G6759" t="s">
        <v>61</v>
      </c>
      <c r="H6759" t="s">
        <v>18</v>
      </c>
      <c r="I6759" t="s">
        <v>11541</v>
      </c>
      <c r="J6759">
        <v>2017</v>
      </c>
      <c r="K6759">
        <v>649.66999999999996</v>
      </c>
      <c r="L6759">
        <v>21</v>
      </c>
      <c r="M6759">
        <v>1</v>
      </c>
      <c r="N6759">
        <f t="shared" si="279"/>
        <v>0</v>
      </c>
      <c r="O6759">
        <f t="shared" si="278"/>
        <v>0</v>
      </c>
      <c r="P6759" t="s">
        <v>12694</v>
      </c>
    </row>
    <row r="6760" spans="2:16" x14ac:dyDescent="0.25">
      <c r="B6760" t="s">
        <v>6765</v>
      </c>
      <c r="C6760" s="119" t="s">
        <v>60</v>
      </c>
      <c r="D6760" t="s">
        <v>11537</v>
      </c>
      <c r="E6760" t="s">
        <v>11530</v>
      </c>
      <c r="F6760" t="s">
        <v>11540</v>
      </c>
      <c r="G6760" t="s">
        <v>61</v>
      </c>
      <c r="H6760" t="s">
        <v>18</v>
      </c>
      <c r="I6760" t="s">
        <v>11541</v>
      </c>
      <c r="J6760">
        <v>2017</v>
      </c>
      <c r="K6760">
        <v>618.98</v>
      </c>
      <c r="L6760">
        <v>19</v>
      </c>
      <c r="M6760">
        <v>1</v>
      </c>
      <c r="N6760">
        <f t="shared" si="279"/>
        <v>0</v>
      </c>
      <c r="O6760">
        <f t="shared" si="278"/>
        <v>0</v>
      </c>
      <c r="P6760" t="s">
        <v>12694</v>
      </c>
    </row>
    <row r="6761" spans="2:16" x14ac:dyDescent="0.25">
      <c r="B6761" t="s">
        <v>6766</v>
      </c>
      <c r="C6761" s="119" t="s">
        <v>60</v>
      </c>
      <c r="D6761" t="s">
        <v>11537</v>
      </c>
      <c r="E6761" t="s">
        <v>11530</v>
      </c>
      <c r="F6761" t="s">
        <v>11540</v>
      </c>
      <c r="G6761" t="s">
        <v>61</v>
      </c>
      <c r="H6761" t="s">
        <v>18</v>
      </c>
      <c r="I6761" t="s">
        <v>11541</v>
      </c>
      <c r="J6761">
        <v>2017</v>
      </c>
      <c r="K6761">
        <v>649.29</v>
      </c>
      <c r="L6761">
        <v>18</v>
      </c>
      <c r="M6761">
        <v>1</v>
      </c>
      <c r="N6761">
        <f t="shared" si="279"/>
        <v>0</v>
      </c>
      <c r="O6761">
        <f t="shared" si="278"/>
        <v>0</v>
      </c>
      <c r="P6761" t="s">
        <v>12694</v>
      </c>
    </row>
    <row r="6762" spans="2:16" x14ac:dyDescent="0.25">
      <c r="B6762" t="s">
        <v>6767</v>
      </c>
      <c r="C6762" s="119" t="s">
        <v>60</v>
      </c>
      <c r="D6762" t="s">
        <v>11539</v>
      </c>
      <c r="E6762" t="s">
        <v>11530</v>
      </c>
      <c r="F6762" t="s">
        <v>11540</v>
      </c>
      <c r="G6762" t="s">
        <v>61</v>
      </c>
      <c r="H6762" t="s">
        <v>18</v>
      </c>
      <c r="I6762" t="s">
        <v>11541</v>
      </c>
      <c r="J6762">
        <v>2017</v>
      </c>
      <c r="K6762">
        <v>648.79999999999995</v>
      </c>
      <c r="L6762">
        <v>30</v>
      </c>
      <c r="M6762">
        <v>1</v>
      </c>
      <c r="N6762">
        <f t="shared" si="279"/>
        <v>0</v>
      </c>
      <c r="O6762">
        <f t="shared" si="278"/>
        <v>0</v>
      </c>
      <c r="P6762" t="s">
        <v>12694</v>
      </c>
    </row>
    <row r="6763" spans="2:16" x14ac:dyDescent="0.25">
      <c r="B6763" t="s">
        <v>6768</v>
      </c>
      <c r="C6763" s="119" t="s">
        <v>60</v>
      </c>
      <c r="D6763" t="s">
        <v>11539</v>
      </c>
      <c r="E6763" t="s">
        <v>11530</v>
      </c>
      <c r="F6763" t="s">
        <v>11540</v>
      </c>
      <c r="G6763" t="s">
        <v>61</v>
      </c>
      <c r="H6763" t="s">
        <v>18</v>
      </c>
      <c r="I6763" t="s">
        <v>11541</v>
      </c>
      <c r="J6763">
        <v>2017</v>
      </c>
      <c r="K6763">
        <v>651.74</v>
      </c>
      <c r="L6763">
        <v>35</v>
      </c>
      <c r="M6763">
        <v>1</v>
      </c>
      <c r="N6763">
        <f t="shared" si="279"/>
        <v>0</v>
      </c>
      <c r="O6763">
        <f t="shared" si="278"/>
        <v>0</v>
      </c>
      <c r="P6763" t="s">
        <v>12694</v>
      </c>
    </row>
    <row r="6764" spans="2:16" x14ac:dyDescent="0.25">
      <c r="B6764" t="s">
        <v>6769</v>
      </c>
      <c r="C6764" s="119" t="s">
        <v>60</v>
      </c>
      <c r="D6764" t="s">
        <v>11539</v>
      </c>
      <c r="E6764" t="s">
        <v>11530</v>
      </c>
      <c r="F6764" t="s">
        <v>11540</v>
      </c>
      <c r="G6764" t="s">
        <v>61</v>
      </c>
      <c r="H6764" t="s">
        <v>18</v>
      </c>
      <c r="I6764" t="s">
        <v>11541</v>
      </c>
      <c r="J6764">
        <v>2017</v>
      </c>
      <c r="K6764">
        <v>621.16</v>
      </c>
      <c r="L6764">
        <v>34</v>
      </c>
      <c r="M6764">
        <v>1</v>
      </c>
      <c r="N6764">
        <f t="shared" si="279"/>
        <v>0</v>
      </c>
      <c r="O6764">
        <f t="shared" si="278"/>
        <v>0</v>
      </c>
      <c r="P6764" t="s">
        <v>12694</v>
      </c>
    </row>
    <row r="6765" spans="2:16" x14ac:dyDescent="0.25">
      <c r="B6765" t="s">
        <v>6770</v>
      </c>
      <c r="C6765" s="119" t="s">
        <v>60</v>
      </c>
      <c r="D6765" t="s">
        <v>11539</v>
      </c>
      <c r="E6765" t="s">
        <v>11530</v>
      </c>
      <c r="F6765" t="s">
        <v>11540</v>
      </c>
      <c r="G6765" t="s">
        <v>61</v>
      </c>
      <c r="H6765" t="s">
        <v>18</v>
      </c>
      <c r="I6765" t="s">
        <v>11541</v>
      </c>
      <c r="J6765">
        <v>2017</v>
      </c>
      <c r="K6765">
        <v>651.94000000000005</v>
      </c>
      <c r="L6765">
        <v>35</v>
      </c>
      <c r="M6765">
        <v>1</v>
      </c>
      <c r="N6765">
        <f t="shared" si="279"/>
        <v>0</v>
      </c>
      <c r="O6765">
        <f t="shared" si="278"/>
        <v>0</v>
      </c>
      <c r="P6765" t="s">
        <v>12694</v>
      </c>
    </row>
    <row r="6766" spans="2:16" x14ac:dyDescent="0.25">
      <c r="B6766" t="s">
        <v>6771</v>
      </c>
      <c r="C6766" s="119" t="s">
        <v>60</v>
      </c>
      <c r="D6766" t="s">
        <v>11539</v>
      </c>
      <c r="E6766" t="s">
        <v>11530</v>
      </c>
      <c r="F6766" t="s">
        <v>11540</v>
      </c>
      <c r="G6766" t="s">
        <v>61</v>
      </c>
      <c r="H6766" t="s">
        <v>18</v>
      </c>
      <c r="I6766" t="s">
        <v>11541</v>
      </c>
      <c r="J6766">
        <v>2017</v>
      </c>
      <c r="K6766">
        <v>651.62</v>
      </c>
      <c r="L6766">
        <v>34</v>
      </c>
      <c r="M6766">
        <v>1</v>
      </c>
      <c r="N6766">
        <f t="shared" si="279"/>
        <v>0</v>
      </c>
      <c r="O6766">
        <f t="shared" si="278"/>
        <v>0</v>
      </c>
      <c r="P6766" t="s">
        <v>12694</v>
      </c>
    </row>
    <row r="6767" spans="2:16" x14ac:dyDescent="0.25">
      <c r="B6767" t="s">
        <v>6772</v>
      </c>
      <c r="C6767" s="119" t="s">
        <v>60</v>
      </c>
      <c r="D6767" t="s">
        <v>11539</v>
      </c>
      <c r="E6767" t="s">
        <v>11530</v>
      </c>
      <c r="F6767" t="s">
        <v>11540</v>
      </c>
      <c r="G6767" t="s">
        <v>61</v>
      </c>
      <c r="H6767" t="s">
        <v>18</v>
      </c>
      <c r="I6767" t="s">
        <v>11541</v>
      </c>
      <c r="J6767">
        <v>2017</v>
      </c>
      <c r="K6767">
        <v>621.07000000000005</v>
      </c>
      <c r="L6767">
        <v>32</v>
      </c>
      <c r="M6767">
        <v>1</v>
      </c>
      <c r="N6767">
        <f t="shared" si="279"/>
        <v>0</v>
      </c>
      <c r="O6767">
        <f t="shared" ref="O6767:O6830" si="280">IF(OR(L6767="",L6767&lt;=0),1,0)</f>
        <v>0</v>
      </c>
      <c r="P6767" t="s">
        <v>12694</v>
      </c>
    </row>
    <row r="6768" spans="2:16" x14ac:dyDescent="0.25">
      <c r="B6768" t="s">
        <v>6773</v>
      </c>
      <c r="C6768" s="119" t="s">
        <v>60</v>
      </c>
      <c r="D6768" t="s">
        <v>11539</v>
      </c>
      <c r="E6768" t="s">
        <v>11530</v>
      </c>
      <c r="F6768" t="s">
        <v>11540</v>
      </c>
      <c r="G6768" t="s">
        <v>61</v>
      </c>
      <c r="H6768" t="s">
        <v>18</v>
      </c>
      <c r="I6768" t="s">
        <v>11541</v>
      </c>
      <c r="J6768">
        <v>2017</v>
      </c>
      <c r="K6768">
        <v>620.82000000000005</v>
      </c>
      <c r="L6768">
        <v>30</v>
      </c>
      <c r="M6768">
        <v>1</v>
      </c>
      <c r="N6768">
        <f t="shared" si="279"/>
        <v>0</v>
      </c>
      <c r="O6768">
        <f t="shared" si="280"/>
        <v>0</v>
      </c>
      <c r="P6768" t="s">
        <v>12694</v>
      </c>
    </row>
    <row r="6769" spans="2:16" x14ac:dyDescent="0.25">
      <c r="B6769" t="s">
        <v>6774</v>
      </c>
      <c r="C6769" s="119" t="s">
        <v>60</v>
      </c>
      <c r="D6769" t="s">
        <v>11539</v>
      </c>
      <c r="E6769" t="s">
        <v>11530</v>
      </c>
      <c r="F6769" t="s">
        <v>11540</v>
      </c>
      <c r="G6769" t="s">
        <v>61</v>
      </c>
      <c r="H6769" t="s">
        <v>18</v>
      </c>
      <c r="I6769" t="s">
        <v>11541</v>
      </c>
      <c r="J6769">
        <v>2017</v>
      </c>
      <c r="K6769">
        <v>620.44000000000005</v>
      </c>
      <c r="L6769">
        <v>27</v>
      </c>
      <c r="M6769">
        <v>1</v>
      </c>
      <c r="N6769">
        <f t="shared" si="279"/>
        <v>0</v>
      </c>
      <c r="O6769">
        <f t="shared" si="280"/>
        <v>0</v>
      </c>
      <c r="P6769" t="s">
        <v>12694</v>
      </c>
    </row>
    <row r="6770" spans="2:16" x14ac:dyDescent="0.25">
      <c r="B6770" t="s">
        <v>6775</v>
      </c>
      <c r="C6770" s="119" t="s">
        <v>60</v>
      </c>
      <c r="D6770" t="s">
        <v>11539</v>
      </c>
      <c r="E6770" t="s">
        <v>11530</v>
      </c>
      <c r="F6770" t="s">
        <v>11540</v>
      </c>
      <c r="G6770" t="s">
        <v>61</v>
      </c>
      <c r="H6770" t="s">
        <v>18</v>
      </c>
      <c r="I6770" t="s">
        <v>11541</v>
      </c>
      <c r="J6770">
        <v>2017</v>
      </c>
      <c r="K6770">
        <v>620.77</v>
      </c>
      <c r="L6770">
        <v>31</v>
      </c>
      <c r="M6770">
        <v>1</v>
      </c>
      <c r="N6770">
        <f t="shared" si="279"/>
        <v>0</v>
      </c>
      <c r="O6770">
        <f t="shared" si="280"/>
        <v>0</v>
      </c>
      <c r="P6770" t="s">
        <v>12694</v>
      </c>
    </row>
    <row r="6771" spans="2:16" x14ac:dyDescent="0.25">
      <c r="B6771" t="s">
        <v>6776</v>
      </c>
      <c r="C6771" s="119" t="s">
        <v>60</v>
      </c>
      <c r="D6771" t="s">
        <v>11539</v>
      </c>
      <c r="E6771" t="s">
        <v>11530</v>
      </c>
      <c r="F6771" t="s">
        <v>11540</v>
      </c>
      <c r="G6771" t="s">
        <v>61</v>
      </c>
      <c r="H6771" t="s">
        <v>18</v>
      </c>
      <c r="I6771" t="s">
        <v>11541</v>
      </c>
      <c r="J6771">
        <v>2017</v>
      </c>
      <c r="K6771">
        <v>620.44000000000005</v>
      </c>
      <c r="L6771">
        <v>27</v>
      </c>
      <c r="M6771">
        <v>1</v>
      </c>
      <c r="N6771">
        <f t="shared" si="279"/>
        <v>0</v>
      </c>
      <c r="O6771">
        <f t="shared" si="280"/>
        <v>0</v>
      </c>
      <c r="P6771" t="s">
        <v>12694</v>
      </c>
    </row>
    <row r="6772" spans="2:16" x14ac:dyDescent="0.25">
      <c r="B6772" t="s">
        <v>6777</v>
      </c>
      <c r="C6772" s="119" t="s">
        <v>60</v>
      </c>
      <c r="D6772" t="s">
        <v>11539</v>
      </c>
      <c r="E6772" t="s">
        <v>11530</v>
      </c>
      <c r="F6772" t="s">
        <v>11540</v>
      </c>
      <c r="G6772" t="s">
        <v>61</v>
      </c>
      <c r="H6772" t="s">
        <v>18</v>
      </c>
      <c r="I6772" t="s">
        <v>11541</v>
      </c>
      <c r="J6772">
        <v>2017</v>
      </c>
      <c r="K6772">
        <v>620.89</v>
      </c>
      <c r="L6772">
        <v>32</v>
      </c>
      <c r="M6772">
        <v>1</v>
      </c>
      <c r="N6772">
        <f t="shared" si="279"/>
        <v>0</v>
      </c>
      <c r="O6772">
        <f t="shared" si="280"/>
        <v>0</v>
      </c>
      <c r="P6772" t="s">
        <v>12694</v>
      </c>
    </row>
    <row r="6773" spans="2:16" x14ac:dyDescent="0.25">
      <c r="B6773" t="s">
        <v>6778</v>
      </c>
      <c r="C6773" s="119" t="s">
        <v>60</v>
      </c>
      <c r="D6773" t="s">
        <v>11539</v>
      </c>
      <c r="E6773" t="s">
        <v>11530</v>
      </c>
      <c r="F6773" t="s">
        <v>11540</v>
      </c>
      <c r="G6773" t="s">
        <v>61</v>
      </c>
      <c r="H6773" t="s">
        <v>18</v>
      </c>
      <c r="I6773" t="s">
        <v>11541</v>
      </c>
      <c r="J6773">
        <v>2017</v>
      </c>
      <c r="K6773">
        <v>623.4</v>
      </c>
      <c r="L6773">
        <v>33</v>
      </c>
      <c r="M6773">
        <v>1</v>
      </c>
      <c r="N6773">
        <f t="shared" si="279"/>
        <v>0</v>
      </c>
      <c r="O6773">
        <f t="shared" si="280"/>
        <v>0</v>
      </c>
      <c r="P6773" t="s">
        <v>12694</v>
      </c>
    </row>
    <row r="6774" spans="2:16" x14ac:dyDescent="0.25">
      <c r="B6774" t="s">
        <v>6779</v>
      </c>
      <c r="C6774" s="119" t="s">
        <v>60</v>
      </c>
      <c r="D6774" t="s">
        <v>11539</v>
      </c>
      <c r="E6774" t="s">
        <v>11530</v>
      </c>
      <c r="F6774" t="s">
        <v>11540</v>
      </c>
      <c r="G6774" t="s">
        <v>61</v>
      </c>
      <c r="H6774" t="s">
        <v>18</v>
      </c>
      <c r="I6774" t="s">
        <v>11541</v>
      </c>
      <c r="J6774">
        <v>2017</v>
      </c>
      <c r="K6774">
        <v>623.4</v>
      </c>
      <c r="L6774">
        <v>33</v>
      </c>
      <c r="M6774">
        <v>1</v>
      </c>
      <c r="N6774">
        <f t="shared" si="279"/>
        <v>0</v>
      </c>
      <c r="O6774">
        <f t="shared" si="280"/>
        <v>0</v>
      </c>
      <c r="P6774" t="s">
        <v>12694</v>
      </c>
    </row>
    <row r="6775" spans="2:16" x14ac:dyDescent="0.25">
      <c r="B6775" t="s">
        <v>6780</v>
      </c>
      <c r="C6775" s="119" t="s">
        <v>60</v>
      </c>
      <c r="D6775" t="s">
        <v>11546</v>
      </c>
      <c r="E6775" t="s">
        <v>11530</v>
      </c>
      <c r="F6775" t="s">
        <v>11540</v>
      </c>
      <c r="G6775" t="s">
        <v>61</v>
      </c>
      <c r="H6775" t="s">
        <v>18</v>
      </c>
      <c r="I6775" t="s">
        <v>11533</v>
      </c>
      <c r="J6775">
        <v>2017</v>
      </c>
      <c r="K6775">
        <v>1780.04</v>
      </c>
      <c r="L6775">
        <v>87</v>
      </c>
      <c r="M6775">
        <v>1</v>
      </c>
      <c r="N6775">
        <f t="shared" si="279"/>
        <v>0</v>
      </c>
      <c r="O6775">
        <f t="shared" si="280"/>
        <v>0</v>
      </c>
      <c r="P6775" t="s">
        <v>12693</v>
      </c>
    </row>
    <row r="6776" spans="2:16" x14ac:dyDescent="0.25">
      <c r="B6776" t="s">
        <v>6781</v>
      </c>
      <c r="C6776" s="119" t="s">
        <v>60</v>
      </c>
      <c r="D6776" t="s">
        <v>11546</v>
      </c>
      <c r="E6776" t="s">
        <v>11530</v>
      </c>
      <c r="F6776" t="s">
        <v>11540</v>
      </c>
      <c r="G6776" t="s">
        <v>61</v>
      </c>
      <c r="H6776" t="s">
        <v>18</v>
      </c>
      <c r="I6776" t="s">
        <v>11533</v>
      </c>
      <c r="J6776">
        <v>2017</v>
      </c>
      <c r="K6776">
        <v>1831.85</v>
      </c>
      <c r="L6776">
        <v>107</v>
      </c>
      <c r="M6776">
        <v>1</v>
      </c>
      <c r="N6776">
        <f t="shared" si="279"/>
        <v>0</v>
      </c>
      <c r="O6776">
        <f t="shared" si="280"/>
        <v>0</v>
      </c>
      <c r="P6776" t="s">
        <v>12693</v>
      </c>
    </row>
    <row r="6777" spans="2:16" x14ac:dyDescent="0.25">
      <c r="B6777" t="s">
        <v>6782</v>
      </c>
      <c r="C6777" s="119" t="s">
        <v>60</v>
      </c>
      <c r="D6777" t="s">
        <v>11537</v>
      </c>
      <c r="E6777" t="s">
        <v>11530</v>
      </c>
      <c r="F6777" t="s">
        <v>11540</v>
      </c>
      <c r="G6777" t="s">
        <v>61</v>
      </c>
      <c r="H6777" t="s">
        <v>18</v>
      </c>
      <c r="I6777" t="s">
        <v>11541</v>
      </c>
      <c r="J6777">
        <v>2017</v>
      </c>
      <c r="K6777">
        <v>619.75</v>
      </c>
      <c r="L6777">
        <v>23</v>
      </c>
      <c r="M6777">
        <v>1</v>
      </c>
      <c r="N6777">
        <f t="shared" si="279"/>
        <v>0</v>
      </c>
      <c r="O6777">
        <f t="shared" si="280"/>
        <v>0</v>
      </c>
      <c r="P6777" t="s">
        <v>12694</v>
      </c>
    </row>
    <row r="6778" spans="2:16" x14ac:dyDescent="0.25">
      <c r="B6778" t="s">
        <v>6783</v>
      </c>
      <c r="C6778" s="119" t="s">
        <v>60</v>
      </c>
      <c r="D6778" t="s">
        <v>11537</v>
      </c>
      <c r="E6778" t="s">
        <v>11530</v>
      </c>
      <c r="F6778" t="s">
        <v>11540</v>
      </c>
      <c r="G6778" t="s">
        <v>61</v>
      </c>
      <c r="H6778" t="s">
        <v>18</v>
      </c>
      <c r="I6778" t="s">
        <v>11541</v>
      </c>
      <c r="J6778">
        <v>2017</v>
      </c>
      <c r="K6778">
        <v>619.75</v>
      </c>
      <c r="L6778">
        <v>23</v>
      </c>
      <c r="M6778">
        <v>1</v>
      </c>
      <c r="N6778">
        <f t="shared" si="279"/>
        <v>0</v>
      </c>
      <c r="O6778">
        <f t="shared" si="280"/>
        <v>0</v>
      </c>
      <c r="P6778" t="s">
        <v>12694</v>
      </c>
    </row>
    <row r="6779" spans="2:16" x14ac:dyDescent="0.25">
      <c r="B6779" t="s">
        <v>6784</v>
      </c>
      <c r="C6779" s="119" t="s">
        <v>60</v>
      </c>
      <c r="D6779" t="s">
        <v>11537</v>
      </c>
      <c r="E6779" t="s">
        <v>11530</v>
      </c>
      <c r="F6779" t="s">
        <v>11540</v>
      </c>
      <c r="G6779" t="s">
        <v>61</v>
      </c>
      <c r="H6779" t="s">
        <v>18</v>
      </c>
      <c r="I6779" t="s">
        <v>11541</v>
      </c>
      <c r="J6779">
        <v>2017</v>
      </c>
      <c r="K6779">
        <v>617.42999999999995</v>
      </c>
      <c r="L6779">
        <v>22</v>
      </c>
      <c r="M6779">
        <v>1</v>
      </c>
      <c r="N6779">
        <f t="shared" si="279"/>
        <v>0</v>
      </c>
      <c r="O6779">
        <f t="shared" si="280"/>
        <v>0</v>
      </c>
      <c r="P6779" t="s">
        <v>12694</v>
      </c>
    </row>
    <row r="6780" spans="2:16" x14ac:dyDescent="0.25">
      <c r="B6780" t="s">
        <v>6785</v>
      </c>
      <c r="C6780" s="119" t="s">
        <v>60</v>
      </c>
      <c r="D6780" t="s">
        <v>11537</v>
      </c>
      <c r="E6780" t="s">
        <v>11530</v>
      </c>
      <c r="F6780" t="s">
        <v>11540</v>
      </c>
      <c r="G6780" t="s">
        <v>61</v>
      </c>
      <c r="H6780" t="s">
        <v>18</v>
      </c>
      <c r="I6780" t="s">
        <v>11541</v>
      </c>
      <c r="J6780">
        <v>2017</v>
      </c>
      <c r="K6780">
        <v>619.62</v>
      </c>
      <c r="L6780">
        <v>22</v>
      </c>
      <c r="M6780">
        <v>1</v>
      </c>
      <c r="N6780">
        <f t="shared" si="279"/>
        <v>0</v>
      </c>
      <c r="O6780">
        <f t="shared" si="280"/>
        <v>0</v>
      </c>
      <c r="P6780" t="s">
        <v>12694</v>
      </c>
    </row>
    <row r="6781" spans="2:16" x14ac:dyDescent="0.25">
      <c r="B6781" t="s">
        <v>6786</v>
      </c>
      <c r="C6781" s="119" t="s">
        <v>60</v>
      </c>
      <c r="D6781" t="s">
        <v>11537</v>
      </c>
      <c r="E6781" t="s">
        <v>11530</v>
      </c>
      <c r="F6781" t="s">
        <v>11540</v>
      </c>
      <c r="G6781" t="s">
        <v>61</v>
      </c>
      <c r="H6781" t="s">
        <v>18</v>
      </c>
      <c r="I6781" t="s">
        <v>11541</v>
      </c>
      <c r="J6781">
        <v>2017</v>
      </c>
      <c r="K6781">
        <v>620.26</v>
      </c>
      <c r="L6781">
        <v>27</v>
      </c>
      <c r="M6781">
        <v>1</v>
      </c>
      <c r="N6781">
        <f t="shared" si="279"/>
        <v>0</v>
      </c>
      <c r="O6781">
        <f t="shared" si="280"/>
        <v>0</v>
      </c>
      <c r="P6781" t="s">
        <v>12694</v>
      </c>
    </row>
    <row r="6782" spans="2:16" x14ac:dyDescent="0.25">
      <c r="B6782" t="s">
        <v>6787</v>
      </c>
      <c r="C6782" s="119" t="s">
        <v>60</v>
      </c>
      <c r="D6782" t="s">
        <v>11537</v>
      </c>
      <c r="E6782" t="s">
        <v>11530</v>
      </c>
      <c r="F6782" t="s">
        <v>11540</v>
      </c>
      <c r="G6782" t="s">
        <v>61</v>
      </c>
      <c r="H6782" t="s">
        <v>18</v>
      </c>
      <c r="I6782" t="s">
        <v>11541</v>
      </c>
      <c r="J6782">
        <v>2017</v>
      </c>
      <c r="K6782">
        <v>649.82000000000005</v>
      </c>
      <c r="L6782">
        <v>20</v>
      </c>
      <c r="M6782">
        <v>1</v>
      </c>
      <c r="N6782">
        <f t="shared" si="279"/>
        <v>0</v>
      </c>
      <c r="O6782">
        <f t="shared" si="280"/>
        <v>0</v>
      </c>
      <c r="P6782" t="s">
        <v>12694</v>
      </c>
    </row>
    <row r="6783" spans="2:16" x14ac:dyDescent="0.25">
      <c r="B6783" t="s">
        <v>6788</v>
      </c>
      <c r="C6783" s="119" t="s">
        <v>60</v>
      </c>
      <c r="D6783" t="s">
        <v>11550</v>
      </c>
      <c r="E6783" t="s">
        <v>11530</v>
      </c>
      <c r="F6783" t="s">
        <v>11540</v>
      </c>
      <c r="G6783" t="s">
        <v>61</v>
      </c>
      <c r="H6783" t="s">
        <v>18</v>
      </c>
      <c r="I6783" t="s">
        <v>11541</v>
      </c>
      <c r="J6783">
        <v>2017</v>
      </c>
      <c r="K6783">
        <v>619.29999999999995</v>
      </c>
      <c r="L6783">
        <v>18</v>
      </c>
      <c r="M6783">
        <v>1</v>
      </c>
      <c r="N6783">
        <f t="shared" si="279"/>
        <v>0</v>
      </c>
      <c r="O6783">
        <f t="shared" si="280"/>
        <v>0</v>
      </c>
      <c r="P6783" t="s">
        <v>12694</v>
      </c>
    </row>
    <row r="6784" spans="2:16" x14ac:dyDescent="0.25">
      <c r="B6784" t="s">
        <v>6789</v>
      </c>
      <c r="C6784" s="119" t="s">
        <v>60</v>
      </c>
      <c r="D6784" t="s">
        <v>11550</v>
      </c>
      <c r="E6784" t="s">
        <v>11530</v>
      </c>
      <c r="F6784" t="s">
        <v>11540</v>
      </c>
      <c r="G6784" t="s">
        <v>61</v>
      </c>
      <c r="H6784" t="s">
        <v>18</v>
      </c>
      <c r="I6784" t="s">
        <v>11541</v>
      </c>
      <c r="J6784">
        <v>2017</v>
      </c>
      <c r="K6784">
        <v>619.16</v>
      </c>
      <c r="L6784">
        <v>17</v>
      </c>
      <c r="M6784">
        <v>1</v>
      </c>
      <c r="N6784">
        <f t="shared" si="279"/>
        <v>0</v>
      </c>
      <c r="O6784">
        <f t="shared" si="280"/>
        <v>0</v>
      </c>
      <c r="P6784" t="s">
        <v>12694</v>
      </c>
    </row>
    <row r="6785" spans="2:16" x14ac:dyDescent="0.25">
      <c r="B6785" t="s">
        <v>6790</v>
      </c>
      <c r="C6785" s="119" t="s">
        <v>60</v>
      </c>
      <c r="D6785" t="s">
        <v>11550</v>
      </c>
      <c r="E6785" t="s">
        <v>11530</v>
      </c>
      <c r="F6785" t="s">
        <v>11540</v>
      </c>
      <c r="G6785" t="s">
        <v>61</v>
      </c>
      <c r="H6785" t="s">
        <v>18</v>
      </c>
      <c r="I6785" t="s">
        <v>11541</v>
      </c>
      <c r="J6785">
        <v>2017</v>
      </c>
      <c r="K6785">
        <v>716.78</v>
      </c>
      <c r="L6785">
        <v>18</v>
      </c>
      <c r="M6785">
        <v>1</v>
      </c>
      <c r="N6785">
        <f t="shared" si="279"/>
        <v>0</v>
      </c>
      <c r="O6785">
        <f t="shared" si="280"/>
        <v>0</v>
      </c>
      <c r="P6785" t="s">
        <v>12694</v>
      </c>
    </row>
    <row r="6786" spans="2:16" x14ac:dyDescent="0.25">
      <c r="B6786" t="s">
        <v>6791</v>
      </c>
      <c r="C6786" s="119" t="s">
        <v>60</v>
      </c>
      <c r="D6786" t="s">
        <v>11550</v>
      </c>
      <c r="E6786" t="s">
        <v>11530</v>
      </c>
      <c r="F6786" t="s">
        <v>11540</v>
      </c>
      <c r="G6786" t="s">
        <v>61</v>
      </c>
      <c r="H6786" t="s">
        <v>18</v>
      </c>
      <c r="I6786" t="s">
        <v>11541</v>
      </c>
      <c r="J6786">
        <v>2017</v>
      </c>
      <c r="K6786">
        <v>619.16</v>
      </c>
      <c r="L6786">
        <v>17</v>
      </c>
      <c r="M6786">
        <v>1</v>
      </c>
      <c r="N6786">
        <f t="shared" si="279"/>
        <v>0</v>
      </c>
      <c r="O6786">
        <f t="shared" si="280"/>
        <v>0</v>
      </c>
      <c r="P6786" t="s">
        <v>12694</v>
      </c>
    </row>
    <row r="6787" spans="2:16" x14ac:dyDescent="0.25">
      <c r="B6787" t="s">
        <v>6792</v>
      </c>
      <c r="C6787" s="119" t="s">
        <v>60</v>
      </c>
      <c r="D6787" t="s">
        <v>11550</v>
      </c>
      <c r="E6787" t="s">
        <v>11530</v>
      </c>
      <c r="F6787" t="s">
        <v>11540</v>
      </c>
      <c r="G6787" t="s">
        <v>61</v>
      </c>
      <c r="H6787" t="s">
        <v>18</v>
      </c>
      <c r="I6787" t="s">
        <v>11541</v>
      </c>
      <c r="J6787">
        <v>2017</v>
      </c>
      <c r="K6787">
        <v>716.92</v>
      </c>
      <c r="L6787">
        <v>19</v>
      </c>
      <c r="M6787">
        <v>1</v>
      </c>
      <c r="N6787">
        <f t="shared" si="279"/>
        <v>0</v>
      </c>
      <c r="O6787">
        <f t="shared" si="280"/>
        <v>0</v>
      </c>
      <c r="P6787" t="s">
        <v>12694</v>
      </c>
    </row>
    <row r="6788" spans="2:16" x14ac:dyDescent="0.25">
      <c r="B6788" t="s">
        <v>6793</v>
      </c>
      <c r="C6788" s="119" t="s">
        <v>60</v>
      </c>
      <c r="D6788" t="s">
        <v>11537</v>
      </c>
      <c r="E6788" t="s">
        <v>11530</v>
      </c>
      <c r="F6788" t="s">
        <v>11540</v>
      </c>
      <c r="G6788" t="s">
        <v>61</v>
      </c>
      <c r="H6788" t="s">
        <v>18</v>
      </c>
      <c r="I6788" t="s">
        <v>11541</v>
      </c>
      <c r="J6788">
        <v>2017</v>
      </c>
      <c r="K6788">
        <v>654.22</v>
      </c>
      <c r="L6788">
        <v>35</v>
      </c>
      <c r="M6788">
        <v>1</v>
      </c>
      <c r="N6788">
        <f t="shared" si="279"/>
        <v>0</v>
      </c>
      <c r="O6788">
        <f t="shared" si="280"/>
        <v>0</v>
      </c>
      <c r="P6788" t="s">
        <v>12694</v>
      </c>
    </row>
    <row r="6789" spans="2:16" x14ac:dyDescent="0.25">
      <c r="B6789" t="s">
        <v>6794</v>
      </c>
      <c r="C6789" s="119" t="s">
        <v>60</v>
      </c>
      <c r="D6789" t="s">
        <v>11542</v>
      </c>
      <c r="E6789" t="s">
        <v>11530</v>
      </c>
      <c r="F6789" t="s">
        <v>11540</v>
      </c>
      <c r="G6789" t="s">
        <v>61</v>
      </c>
      <c r="H6789" t="s">
        <v>18</v>
      </c>
      <c r="I6789" t="s">
        <v>11541</v>
      </c>
      <c r="J6789">
        <v>2017</v>
      </c>
      <c r="K6789">
        <v>652.17999999999995</v>
      </c>
      <c r="L6789">
        <v>19</v>
      </c>
      <c r="M6789">
        <v>1</v>
      </c>
      <c r="N6789">
        <f t="shared" si="279"/>
        <v>0</v>
      </c>
      <c r="O6789">
        <f t="shared" si="280"/>
        <v>0</v>
      </c>
      <c r="P6789" t="s">
        <v>12694</v>
      </c>
    </row>
    <row r="6790" spans="2:16" x14ac:dyDescent="0.25">
      <c r="B6790" t="s">
        <v>6795</v>
      </c>
      <c r="C6790" s="119" t="s">
        <v>60</v>
      </c>
      <c r="D6790" t="s">
        <v>11542</v>
      </c>
      <c r="E6790" t="s">
        <v>11530</v>
      </c>
      <c r="F6790" t="s">
        <v>11540</v>
      </c>
      <c r="G6790" t="s">
        <v>61</v>
      </c>
      <c r="H6790" t="s">
        <v>18</v>
      </c>
      <c r="I6790" t="s">
        <v>11541</v>
      </c>
      <c r="J6790">
        <v>2017</v>
      </c>
      <c r="K6790">
        <v>652.54999999999995</v>
      </c>
      <c r="L6790">
        <v>22</v>
      </c>
      <c r="M6790">
        <v>1</v>
      </c>
      <c r="N6790">
        <f t="shared" si="279"/>
        <v>0</v>
      </c>
      <c r="O6790">
        <f t="shared" si="280"/>
        <v>0</v>
      </c>
      <c r="P6790" t="s">
        <v>12694</v>
      </c>
    </row>
    <row r="6791" spans="2:16" x14ac:dyDescent="0.25">
      <c r="B6791" t="s">
        <v>6796</v>
      </c>
      <c r="C6791" s="119" t="s">
        <v>60</v>
      </c>
      <c r="D6791" t="s">
        <v>11537</v>
      </c>
      <c r="E6791" t="s">
        <v>11530</v>
      </c>
      <c r="F6791" t="s">
        <v>11540</v>
      </c>
      <c r="G6791" t="s">
        <v>61</v>
      </c>
      <c r="H6791" t="s">
        <v>18</v>
      </c>
      <c r="I6791" t="s">
        <v>11541</v>
      </c>
      <c r="J6791">
        <v>2017</v>
      </c>
      <c r="K6791">
        <v>2025.22</v>
      </c>
      <c r="L6791">
        <v>45</v>
      </c>
      <c r="M6791">
        <v>1</v>
      </c>
      <c r="N6791">
        <f t="shared" si="279"/>
        <v>0</v>
      </c>
      <c r="O6791">
        <f t="shared" si="280"/>
        <v>0</v>
      </c>
      <c r="P6791" t="s">
        <v>12694</v>
      </c>
    </row>
    <row r="6792" spans="2:16" x14ac:dyDescent="0.25">
      <c r="B6792" t="s">
        <v>6797</v>
      </c>
      <c r="C6792" s="119" t="s">
        <v>60</v>
      </c>
      <c r="D6792" t="s">
        <v>11537</v>
      </c>
      <c r="E6792" t="s">
        <v>11530</v>
      </c>
      <c r="F6792" t="s">
        <v>11540</v>
      </c>
      <c r="G6792" t="s">
        <v>61</v>
      </c>
      <c r="H6792" t="s">
        <v>18</v>
      </c>
      <c r="I6792" t="s">
        <v>11541</v>
      </c>
      <c r="J6792">
        <v>2017</v>
      </c>
      <c r="K6792">
        <v>652.67999999999995</v>
      </c>
      <c r="L6792">
        <v>23</v>
      </c>
      <c r="M6792">
        <v>1</v>
      </c>
      <c r="N6792">
        <f t="shared" si="279"/>
        <v>0</v>
      </c>
      <c r="O6792">
        <f t="shared" si="280"/>
        <v>0</v>
      </c>
      <c r="P6792" t="s">
        <v>12694</v>
      </c>
    </row>
    <row r="6793" spans="2:16" x14ac:dyDescent="0.25">
      <c r="B6793" t="s">
        <v>6798</v>
      </c>
      <c r="C6793" s="119" t="s">
        <v>60</v>
      </c>
      <c r="D6793" t="s">
        <v>11542</v>
      </c>
      <c r="E6793" t="s">
        <v>11530</v>
      </c>
      <c r="F6793" t="s">
        <v>11540</v>
      </c>
      <c r="G6793" t="s">
        <v>61</v>
      </c>
      <c r="H6793" t="s">
        <v>18</v>
      </c>
      <c r="I6793" t="s">
        <v>11541</v>
      </c>
      <c r="J6793">
        <v>2017</v>
      </c>
      <c r="K6793">
        <v>653.83000000000004</v>
      </c>
      <c r="L6793">
        <v>32</v>
      </c>
      <c r="M6793">
        <v>1</v>
      </c>
      <c r="N6793">
        <f t="shared" si="279"/>
        <v>0</v>
      </c>
      <c r="O6793">
        <f t="shared" si="280"/>
        <v>0</v>
      </c>
      <c r="P6793" t="s">
        <v>12694</v>
      </c>
    </row>
    <row r="6794" spans="2:16" x14ac:dyDescent="0.25">
      <c r="B6794" t="s">
        <v>6799</v>
      </c>
      <c r="C6794" s="119" t="s">
        <v>60</v>
      </c>
      <c r="D6794" t="s">
        <v>11537</v>
      </c>
      <c r="E6794" t="s">
        <v>11530</v>
      </c>
      <c r="F6794" t="s">
        <v>11540</v>
      </c>
      <c r="G6794" t="s">
        <v>61</v>
      </c>
      <c r="H6794" t="s">
        <v>18</v>
      </c>
      <c r="I6794" t="s">
        <v>11541</v>
      </c>
      <c r="J6794">
        <v>2017</v>
      </c>
      <c r="K6794">
        <v>650.20000000000005</v>
      </c>
      <c r="L6794">
        <v>23</v>
      </c>
      <c r="M6794">
        <v>1</v>
      </c>
      <c r="N6794">
        <f t="shared" si="279"/>
        <v>0</v>
      </c>
      <c r="O6794">
        <f t="shared" si="280"/>
        <v>0</v>
      </c>
      <c r="P6794" t="s">
        <v>12694</v>
      </c>
    </row>
    <row r="6795" spans="2:16" x14ac:dyDescent="0.25">
      <c r="B6795" t="s">
        <v>6800</v>
      </c>
      <c r="C6795" s="119" t="s">
        <v>60</v>
      </c>
      <c r="D6795" t="s">
        <v>11537</v>
      </c>
      <c r="E6795" t="s">
        <v>11530</v>
      </c>
      <c r="F6795" t="s">
        <v>11540</v>
      </c>
      <c r="G6795" t="s">
        <v>61</v>
      </c>
      <c r="H6795" t="s">
        <v>18</v>
      </c>
      <c r="I6795" t="s">
        <v>11541</v>
      </c>
      <c r="J6795">
        <v>2017</v>
      </c>
      <c r="K6795">
        <v>619.88</v>
      </c>
      <c r="L6795">
        <v>24</v>
      </c>
      <c r="M6795">
        <v>1</v>
      </c>
      <c r="N6795">
        <f t="shared" ref="N6795:N6858" si="281">IF(K6795&lt;100,1,0)</f>
        <v>0</v>
      </c>
      <c r="O6795">
        <f t="shared" si="280"/>
        <v>0</v>
      </c>
      <c r="P6795" t="s">
        <v>12694</v>
      </c>
    </row>
    <row r="6796" spans="2:16" x14ac:dyDescent="0.25">
      <c r="B6796" t="s">
        <v>6801</v>
      </c>
      <c r="C6796" s="119" t="s">
        <v>60</v>
      </c>
      <c r="D6796" t="s">
        <v>11537</v>
      </c>
      <c r="E6796" t="s">
        <v>11530</v>
      </c>
      <c r="F6796" t="s">
        <v>11540</v>
      </c>
      <c r="G6796" t="s">
        <v>61</v>
      </c>
      <c r="H6796" t="s">
        <v>18</v>
      </c>
      <c r="I6796" t="s">
        <v>11533</v>
      </c>
      <c r="J6796">
        <v>2017</v>
      </c>
      <c r="K6796">
        <v>778.94</v>
      </c>
      <c r="L6796">
        <v>27</v>
      </c>
      <c r="M6796">
        <v>1</v>
      </c>
      <c r="N6796">
        <f t="shared" si="281"/>
        <v>0</v>
      </c>
      <c r="O6796">
        <f t="shared" si="280"/>
        <v>0</v>
      </c>
      <c r="P6796" t="s">
        <v>12694</v>
      </c>
    </row>
    <row r="6797" spans="2:16" x14ac:dyDescent="0.25">
      <c r="B6797" t="s">
        <v>6802</v>
      </c>
      <c r="C6797" s="119" t="s">
        <v>60</v>
      </c>
      <c r="D6797" t="s">
        <v>11537</v>
      </c>
      <c r="E6797" t="s">
        <v>11530</v>
      </c>
      <c r="F6797" t="s">
        <v>11540</v>
      </c>
      <c r="G6797" t="s">
        <v>61</v>
      </c>
      <c r="H6797" t="s">
        <v>18</v>
      </c>
      <c r="I6797" t="s">
        <v>11541</v>
      </c>
      <c r="J6797">
        <v>2017</v>
      </c>
      <c r="K6797">
        <v>617.42999999999995</v>
      </c>
      <c r="L6797">
        <v>22</v>
      </c>
      <c r="M6797">
        <v>1</v>
      </c>
      <c r="N6797">
        <f t="shared" si="281"/>
        <v>0</v>
      </c>
      <c r="O6797">
        <f t="shared" si="280"/>
        <v>0</v>
      </c>
      <c r="P6797" t="s">
        <v>12694</v>
      </c>
    </row>
    <row r="6798" spans="2:16" x14ac:dyDescent="0.25">
      <c r="B6798" t="s">
        <v>6803</v>
      </c>
      <c r="C6798" s="119" t="s">
        <v>60</v>
      </c>
      <c r="D6798" t="s">
        <v>11537</v>
      </c>
      <c r="E6798" t="s">
        <v>11530</v>
      </c>
      <c r="F6798" t="s">
        <v>11540</v>
      </c>
      <c r="G6798" t="s">
        <v>61</v>
      </c>
      <c r="H6798" t="s">
        <v>18</v>
      </c>
      <c r="I6798" t="s">
        <v>11541</v>
      </c>
      <c r="J6798">
        <v>2017</v>
      </c>
      <c r="K6798">
        <v>617.42999999999995</v>
      </c>
      <c r="L6798">
        <v>22</v>
      </c>
      <c r="M6798">
        <v>1</v>
      </c>
      <c r="N6798">
        <f t="shared" si="281"/>
        <v>0</v>
      </c>
      <c r="O6798">
        <f t="shared" si="280"/>
        <v>0</v>
      </c>
      <c r="P6798" t="s">
        <v>12694</v>
      </c>
    </row>
    <row r="6799" spans="2:16" x14ac:dyDescent="0.25">
      <c r="B6799" t="s">
        <v>6804</v>
      </c>
      <c r="C6799" s="119" t="s">
        <v>60</v>
      </c>
      <c r="D6799" t="s">
        <v>11537</v>
      </c>
      <c r="E6799" t="s">
        <v>11530</v>
      </c>
      <c r="F6799" t="s">
        <v>11540</v>
      </c>
      <c r="G6799" t="s">
        <v>61</v>
      </c>
      <c r="H6799" t="s">
        <v>18</v>
      </c>
      <c r="I6799" t="s">
        <v>11541</v>
      </c>
      <c r="J6799">
        <v>2017</v>
      </c>
      <c r="K6799">
        <v>650.07000000000005</v>
      </c>
      <c r="L6799">
        <v>22</v>
      </c>
      <c r="M6799">
        <v>1</v>
      </c>
      <c r="N6799">
        <f t="shared" si="281"/>
        <v>0</v>
      </c>
      <c r="O6799">
        <f t="shared" si="280"/>
        <v>0</v>
      </c>
      <c r="P6799" t="s">
        <v>12694</v>
      </c>
    </row>
    <row r="6800" spans="2:16" x14ac:dyDescent="0.25">
      <c r="B6800" t="s">
        <v>6805</v>
      </c>
      <c r="C6800" s="119" t="s">
        <v>60</v>
      </c>
      <c r="D6800" t="s">
        <v>11537</v>
      </c>
      <c r="E6800" t="s">
        <v>11530</v>
      </c>
      <c r="F6800" t="s">
        <v>11540</v>
      </c>
      <c r="G6800" t="s">
        <v>61</v>
      </c>
      <c r="H6800" t="s">
        <v>18</v>
      </c>
      <c r="I6800" t="s">
        <v>11541</v>
      </c>
      <c r="J6800">
        <v>2017</v>
      </c>
      <c r="K6800">
        <v>619.75</v>
      </c>
      <c r="L6800">
        <v>23</v>
      </c>
      <c r="M6800">
        <v>1</v>
      </c>
      <c r="N6800">
        <f t="shared" si="281"/>
        <v>0</v>
      </c>
      <c r="O6800">
        <f t="shared" si="280"/>
        <v>0</v>
      </c>
      <c r="P6800" t="s">
        <v>12694</v>
      </c>
    </row>
    <row r="6801" spans="2:16" x14ac:dyDescent="0.25">
      <c r="B6801" t="s">
        <v>6806</v>
      </c>
      <c r="C6801" s="119" t="s">
        <v>60</v>
      </c>
      <c r="D6801" t="s">
        <v>11537</v>
      </c>
      <c r="E6801" t="s">
        <v>11530</v>
      </c>
      <c r="F6801" t="s">
        <v>11540</v>
      </c>
      <c r="G6801" t="s">
        <v>61</v>
      </c>
      <c r="H6801" t="s">
        <v>18</v>
      </c>
      <c r="I6801" t="s">
        <v>11541</v>
      </c>
      <c r="J6801">
        <v>2017</v>
      </c>
      <c r="K6801">
        <v>619.62</v>
      </c>
      <c r="L6801">
        <v>22</v>
      </c>
      <c r="M6801">
        <v>1</v>
      </c>
      <c r="N6801">
        <f t="shared" si="281"/>
        <v>0</v>
      </c>
      <c r="O6801">
        <f t="shared" si="280"/>
        <v>0</v>
      </c>
      <c r="P6801" t="s">
        <v>12694</v>
      </c>
    </row>
    <row r="6802" spans="2:16" x14ac:dyDescent="0.25">
      <c r="B6802" t="s">
        <v>6807</v>
      </c>
      <c r="C6802" s="119" t="s">
        <v>60</v>
      </c>
      <c r="D6802" t="s">
        <v>11537</v>
      </c>
      <c r="E6802" t="s">
        <v>11530</v>
      </c>
      <c r="F6802" t="s">
        <v>11540</v>
      </c>
      <c r="G6802" t="s">
        <v>61</v>
      </c>
      <c r="H6802" t="s">
        <v>18</v>
      </c>
      <c r="I6802" t="s">
        <v>11541</v>
      </c>
      <c r="J6802">
        <v>2017</v>
      </c>
      <c r="K6802">
        <v>619.25</v>
      </c>
      <c r="L6802">
        <v>19</v>
      </c>
      <c r="M6802">
        <v>1</v>
      </c>
      <c r="N6802">
        <f t="shared" si="281"/>
        <v>0</v>
      </c>
      <c r="O6802">
        <f t="shared" si="280"/>
        <v>0</v>
      </c>
      <c r="P6802" t="s">
        <v>12694</v>
      </c>
    </row>
    <row r="6803" spans="2:16" x14ac:dyDescent="0.25">
      <c r="B6803" t="s">
        <v>6808</v>
      </c>
      <c r="C6803" s="119" t="s">
        <v>60</v>
      </c>
      <c r="D6803" t="s">
        <v>11537</v>
      </c>
      <c r="E6803" t="s">
        <v>11530</v>
      </c>
      <c r="F6803" t="s">
        <v>11540</v>
      </c>
      <c r="G6803" t="s">
        <v>61</v>
      </c>
      <c r="H6803" t="s">
        <v>18</v>
      </c>
      <c r="I6803" t="s">
        <v>11541</v>
      </c>
      <c r="J6803">
        <v>2017</v>
      </c>
      <c r="K6803">
        <v>619.62</v>
      </c>
      <c r="L6803">
        <v>22</v>
      </c>
      <c r="M6803">
        <v>1</v>
      </c>
      <c r="N6803">
        <f t="shared" si="281"/>
        <v>0</v>
      </c>
      <c r="O6803">
        <f t="shared" si="280"/>
        <v>0</v>
      </c>
      <c r="P6803" t="s">
        <v>12694</v>
      </c>
    </row>
    <row r="6804" spans="2:16" x14ac:dyDescent="0.25">
      <c r="B6804" t="s">
        <v>6809</v>
      </c>
      <c r="C6804" s="119" t="s">
        <v>60</v>
      </c>
      <c r="D6804" t="s">
        <v>11537</v>
      </c>
      <c r="E6804" t="s">
        <v>11530</v>
      </c>
      <c r="F6804" t="s">
        <v>11540</v>
      </c>
      <c r="G6804" t="s">
        <v>61</v>
      </c>
      <c r="H6804" t="s">
        <v>18</v>
      </c>
      <c r="I6804" t="s">
        <v>11541</v>
      </c>
      <c r="J6804">
        <v>2017</v>
      </c>
      <c r="K6804">
        <v>654.22</v>
      </c>
      <c r="L6804">
        <v>35</v>
      </c>
      <c r="M6804">
        <v>1</v>
      </c>
      <c r="N6804">
        <f t="shared" si="281"/>
        <v>0</v>
      </c>
      <c r="O6804">
        <f t="shared" si="280"/>
        <v>0</v>
      </c>
      <c r="P6804" t="s">
        <v>12694</v>
      </c>
    </row>
    <row r="6805" spans="2:16" x14ac:dyDescent="0.25">
      <c r="B6805" t="s">
        <v>6810</v>
      </c>
      <c r="C6805" s="119" t="s">
        <v>60</v>
      </c>
      <c r="D6805" t="s">
        <v>11537</v>
      </c>
      <c r="E6805" t="s">
        <v>11530</v>
      </c>
      <c r="F6805" t="s">
        <v>11540</v>
      </c>
      <c r="G6805" t="s">
        <v>61</v>
      </c>
      <c r="H6805" t="s">
        <v>18</v>
      </c>
      <c r="I6805" t="s">
        <v>11541</v>
      </c>
      <c r="J6805">
        <v>2017</v>
      </c>
      <c r="K6805">
        <v>619.12</v>
      </c>
      <c r="L6805">
        <v>18</v>
      </c>
      <c r="M6805">
        <v>1</v>
      </c>
      <c r="N6805">
        <f t="shared" si="281"/>
        <v>0</v>
      </c>
      <c r="O6805">
        <f t="shared" si="280"/>
        <v>0</v>
      </c>
      <c r="P6805" t="s">
        <v>12694</v>
      </c>
    </row>
    <row r="6806" spans="2:16" x14ac:dyDescent="0.25">
      <c r="B6806" t="s">
        <v>6811</v>
      </c>
      <c r="C6806" s="119" t="s">
        <v>60</v>
      </c>
      <c r="D6806" t="s">
        <v>11537</v>
      </c>
      <c r="E6806" t="s">
        <v>11530</v>
      </c>
      <c r="F6806" t="s">
        <v>11540</v>
      </c>
      <c r="G6806" t="s">
        <v>61</v>
      </c>
      <c r="H6806" t="s">
        <v>18</v>
      </c>
      <c r="I6806" t="s">
        <v>11541</v>
      </c>
      <c r="J6806">
        <v>2017</v>
      </c>
      <c r="K6806">
        <v>619.25</v>
      </c>
      <c r="L6806">
        <v>19</v>
      </c>
      <c r="M6806">
        <v>1</v>
      </c>
      <c r="N6806">
        <f t="shared" si="281"/>
        <v>0</v>
      </c>
      <c r="O6806">
        <f t="shared" si="280"/>
        <v>0</v>
      </c>
      <c r="P6806" t="s">
        <v>12694</v>
      </c>
    </row>
    <row r="6807" spans="2:16" x14ac:dyDescent="0.25">
      <c r="B6807" t="s">
        <v>6812</v>
      </c>
      <c r="C6807" s="119" t="s">
        <v>60</v>
      </c>
      <c r="D6807" t="s">
        <v>11542</v>
      </c>
      <c r="E6807" t="s">
        <v>11530</v>
      </c>
      <c r="F6807" t="s">
        <v>11540</v>
      </c>
      <c r="G6807" t="s">
        <v>61</v>
      </c>
      <c r="H6807" t="s">
        <v>18</v>
      </c>
      <c r="I6807" t="s">
        <v>11541</v>
      </c>
      <c r="J6807">
        <v>2017</v>
      </c>
      <c r="K6807">
        <v>656.91</v>
      </c>
      <c r="L6807">
        <v>56</v>
      </c>
      <c r="M6807">
        <v>1</v>
      </c>
      <c r="N6807">
        <f t="shared" si="281"/>
        <v>0</v>
      </c>
      <c r="O6807">
        <f t="shared" si="280"/>
        <v>0</v>
      </c>
      <c r="P6807" t="s">
        <v>12693</v>
      </c>
    </row>
    <row r="6808" spans="2:16" x14ac:dyDescent="0.25">
      <c r="B6808" t="s">
        <v>6813</v>
      </c>
      <c r="C6808" s="119" t="s">
        <v>60</v>
      </c>
      <c r="D6808" t="s">
        <v>11537</v>
      </c>
      <c r="E6808" t="s">
        <v>11530</v>
      </c>
      <c r="F6808" t="s">
        <v>11540</v>
      </c>
      <c r="G6808" t="s">
        <v>61</v>
      </c>
      <c r="H6808" t="s">
        <v>18</v>
      </c>
      <c r="I6808" t="s">
        <v>11541</v>
      </c>
      <c r="J6808">
        <v>2017</v>
      </c>
      <c r="K6808">
        <v>619.75</v>
      </c>
      <c r="L6808">
        <v>23</v>
      </c>
      <c r="M6808">
        <v>1</v>
      </c>
      <c r="N6808">
        <f t="shared" si="281"/>
        <v>0</v>
      </c>
      <c r="O6808">
        <f t="shared" si="280"/>
        <v>0</v>
      </c>
      <c r="P6808" t="s">
        <v>12694</v>
      </c>
    </row>
    <row r="6809" spans="2:16" x14ac:dyDescent="0.25">
      <c r="B6809" t="s">
        <v>6814</v>
      </c>
      <c r="C6809" s="119" t="s">
        <v>60</v>
      </c>
      <c r="D6809" t="s">
        <v>11542</v>
      </c>
      <c r="E6809" t="s">
        <v>11530</v>
      </c>
      <c r="F6809" t="s">
        <v>11540</v>
      </c>
      <c r="G6809" t="s">
        <v>61</v>
      </c>
      <c r="H6809" t="s">
        <v>18</v>
      </c>
      <c r="I6809" t="s">
        <v>11541</v>
      </c>
      <c r="J6809">
        <v>2017</v>
      </c>
      <c r="K6809">
        <v>657.98</v>
      </c>
      <c r="L6809">
        <v>37</v>
      </c>
      <c r="M6809">
        <v>1</v>
      </c>
      <c r="N6809">
        <f t="shared" si="281"/>
        <v>0</v>
      </c>
      <c r="O6809">
        <f t="shared" si="280"/>
        <v>0</v>
      </c>
      <c r="P6809" t="s">
        <v>12693</v>
      </c>
    </row>
    <row r="6810" spans="2:16" x14ac:dyDescent="0.25">
      <c r="B6810" t="s">
        <v>6815</v>
      </c>
      <c r="C6810" s="119" t="s">
        <v>60</v>
      </c>
      <c r="D6810" t="s">
        <v>11537</v>
      </c>
      <c r="E6810" t="s">
        <v>11530</v>
      </c>
      <c r="F6810" t="s">
        <v>11540</v>
      </c>
      <c r="G6810" t="s">
        <v>61</v>
      </c>
      <c r="H6810" t="s">
        <v>18</v>
      </c>
      <c r="I6810" t="s">
        <v>11541</v>
      </c>
      <c r="J6810">
        <v>2017</v>
      </c>
      <c r="K6810">
        <v>651.74</v>
      </c>
      <c r="L6810">
        <v>35</v>
      </c>
      <c r="M6810">
        <v>1</v>
      </c>
      <c r="N6810">
        <f t="shared" si="281"/>
        <v>0</v>
      </c>
      <c r="O6810">
        <f t="shared" si="280"/>
        <v>0</v>
      </c>
      <c r="P6810" t="s">
        <v>12694</v>
      </c>
    </row>
    <row r="6811" spans="2:16" x14ac:dyDescent="0.25">
      <c r="B6811" t="s">
        <v>6816</v>
      </c>
      <c r="C6811" s="119" t="s">
        <v>60</v>
      </c>
      <c r="D6811" t="s">
        <v>11537</v>
      </c>
      <c r="E6811" t="s">
        <v>11530</v>
      </c>
      <c r="F6811" t="s">
        <v>11540</v>
      </c>
      <c r="G6811" t="s">
        <v>61</v>
      </c>
      <c r="H6811" t="s">
        <v>18</v>
      </c>
      <c r="I6811" t="s">
        <v>11541</v>
      </c>
      <c r="J6811">
        <v>2017</v>
      </c>
      <c r="K6811">
        <v>619.62</v>
      </c>
      <c r="L6811">
        <v>22</v>
      </c>
      <c r="M6811">
        <v>1</v>
      </c>
      <c r="N6811">
        <f t="shared" si="281"/>
        <v>0</v>
      </c>
      <c r="O6811">
        <f t="shared" si="280"/>
        <v>0</v>
      </c>
      <c r="P6811" t="s">
        <v>12694</v>
      </c>
    </row>
    <row r="6812" spans="2:16" x14ac:dyDescent="0.25">
      <c r="B6812" t="s">
        <v>6817</v>
      </c>
      <c r="C6812" s="119" t="s">
        <v>60</v>
      </c>
      <c r="D6812" t="s">
        <v>11542</v>
      </c>
      <c r="E6812" t="s">
        <v>11530</v>
      </c>
      <c r="F6812" t="s">
        <v>11540</v>
      </c>
      <c r="G6812" t="s">
        <v>61</v>
      </c>
      <c r="H6812" t="s">
        <v>18</v>
      </c>
      <c r="I6812" t="s">
        <v>11541</v>
      </c>
      <c r="J6812">
        <v>2017</v>
      </c>
      <c r="K6812">
        <v>650.74</v>
      </c>
      <c r="L6812">
        <v>45</v>
      </c>
      <c r="M6812">
        <v>1</v>
      </c>
      <c r="N6812">
        <f t="shared" si="281"/>
        <v>0</v>
      </c>
      <c r="O6812">
        <f t="shared" si="280"/>
        <v>0</v>
      </c>
      <c r="P6812" t="s">
        <v>12693</v>
      </c>
    </row>
    <row r="6813" spans="2:16" x14ac:dyDescent="0.25">
      <c r="B6813" t="s">
        <v>6818</v>
      </c>
      <c r="C6813" s="119" t="s">
        <v>60</v>
      </c>
      <c r="D6813" t="s">
        <v>11537</v>
      </c>
      <c r="E6813" t="s">
        <v>11530</v>
      </c>
      <c r="F6813" t="s">
        <v>11540</v>
      </c>
      <c r="G6813" t="s">
        <v>61</v>
      </c>
      <c r="H6813" t="s">
        <v>18</v>
      </c>
      <c r="I6813" t="s">
        <v>11541</v>
      </c>
      <c r="J6813">
        <v>2017</v>
      </c>
      <c r="K6813">
        <v>619.75</v>
      </c>
      <c r="L6813">
        <v>23</v>
      </c>
      <c r="M6813">
        <v>1</v>
      </c>
      <c r="N6813">
        <f t="shared" si="281"/>
        <v>0</v>
      </c>
      <c r="O6813">
        <f t="shared" si="280"/>
        <v>0</v>
      </c>
      <c r="P6813" t="s">
        <v>12694</v>
      </c>
    </row>
    <row r="6814" spans="2:16" x14ac:dyDescent="0.25">
      <c r="B6814" t="s">
        <v>6819</v>
      </c>
      <c r="C6814" s="119" t="s">
        <v>60</v>
      </c>
      <c r="D6814" t="s">
        <v>11546</v>
      </c>
      <c r="E6814" t="s">
        <v>11530</v>
      </c>
      <c r="F6814" t="s">
        <v>11540</v>
      </c>
      <c r="G6814" t="s">
        <v>61</v>
      </c>
      <c r="H6814" t="s">
        <v>18</v>
      </c>
      <c r="I6814" t="s">
        <v>11541</v>
      </c>
      <c r="J6814">
        <v>2017</v>
      </c>
      <c r="K6814">
        <v>653.54</v>
      </c>
      <c r="L6814">
        <v>49</v>
      </c>
      <c r="M6814">
        <v>1</v>
      </c>
      <c r="N6814">
        <f t="shared" si="281"/>
        <v>0</v>
      </c>
      <c r="O6814">
        <f t="shared" si="280"/>
        <v>0</v>
      </c>
      <c r="P6814" t="s">
        <v>12694</v>
      </c>
    </row>
    <row r="6815" spans="2:16" x14ac:dyDescent="0.25">
      <c r="B6815" t="s">
        <v>6820</v>
      </c>
      <c r="C6815" s="119" t="s">
        <v>60</v>
      </c>
      <c r="D6815" t="s">
        <v>11546</v>
      </c>
      <c r="E6815" t="s">
        <v>11530</v>
      </c>
      <c r="F6815" t="s">
        <v>11540</v>
      </c>
      <c r="G6815" t="s">
        <v>61</v>
      </c>
      <c r="H6815" t="s">
        <v>18</v>
      </c>
      <c r="I6815" t="s">
        <v>11541</v>
      </c>
      <c r="J6815">
        <v>2017</v>
      </c>
      <c r="K6815">
        <v>651.74</v>
      </c>
      <c r="L6815">
        <v>35</v>
      </c>
      <c r="M6815">
        <v>1</v>
      </c>
      <c r="N6815">
        <f t="shared" si="281"/>
        <v>0</v>
      </c>
      <c r="O6815">
        <f t="shared" si="280"/>
        <v>0</v>
      </c>
      <c r="P6815" t="s">
        <v>12694</v>
      </c>
    </row>
    <row r="6816" spans="2:16" x14ac:dyDescent="0.25">
      <c r="B6816" t="s">
        <v>6821</v>
      </c>
      <c r="C6816" s="119" t="s">
        <v>60</v>
      </c>
      <c r="D6816" t="s">
        <v>11546</v>
      </c>
      <c r="E6816" t="s">
        <v>11530</v>
      </c>
      <c r="F6816" t="s">
        <v>11540</v>
      </c>
      <c r="G6816" t="s">
        <v>61</v>
      </c>
      <c r="H6816" t="s">
        <v>18</v>
      </c>
      <c r="I6816" t="s">
        <v>11541</v>
      </c>
      <c r="J6816">
        <v>2017</v>
      </c>
      <c r="K6816">
        <v>651.35</v>
      </c>
      <c r="L6816">
        <v>32</v>
      </c>
      <c r="M6816">
        <v>1</v>
      </c>
      <c r="N6816">
        <f t="shared" si="281"/>
        <v>0</v>
      </c>
      <c r="O6816">
        <f t="shared" si="280"/>
        <v>0</v>
      </c>
      <c r="P6816" t="s">
        <v>12694</v>
      </c>
    </row>
    <row r="6817" spans="2:16" x14ac:dyDescent="0.25">
      <c r="B6817" t="s">
        <v>6822</v>
      </c>
      <c r="C6817" s="119" t="s">
        <v>60</v>
      </c>
      <c r="D6817" t="s">
        <v>11537</v>
      </c>
      <c r="E6817" t="s">
        <v>11530</v>
      </c>
      <c r="F6817" t="s">
        <v>11540</v>
      </c>
      <c r="G6817" t="s">
        <v>61</v>
      </c>
      <c r="H6817" t="s">
        <v>18</v>
      </c>
      <c r="I6817" t="s">
        <v>11541</v>
      </c>
      <c r="J6817">
        <v>2017</v>
      </c>
      <c r="K6817">
        <v>648.70000000000005</v>
      </c>
      <c r="L6817">
        <v>29</v>
      </c>
      <c r="M6817">
        <v>1</v>
      </c>
      <c r="N6817">
        <f t="shared" si="281"/>
        <v>0</v>
      </c>
      <c r="O6817">
        <f t="shared" si="280"/>
        <v>0</v>
      </c>
      <c r="P6817" t="s">
        <v>12694</v>
      </c>
    </row>
    <row r="6818" spans="2:16" x14ac:dyDescent="0.25">
      <c r="B6818" t="s">
        <v>6823</v>
      </c>
      <c r="C6818" s="119" t="s">
        <v>60</v>
      </c>
      <c r="D6818" t="s">
        <v>11537</v>
      </c>
      <c r="E6818" t="s">
        <v>11530</v>
      </c>
      <c r="F6818" t="s">
        <v>11540</v>
      </c>
      <c r="G6818" t="s">
        <v>61</v>
      </c>
      <c r="H6818" t="s">
        <v>18</v>
      </c>
      <c r="I6818" t="s">
        <v>11541</v>
      </c>
      <c r="J6818">
        <v>2017</v>
      </c>
      <c r="K6818">
        <v>648.82000000000005</v>
      </c>
      <c r="L6818">
        <v>30</v>
      </c>
      <c r="M6818">
        <v>1</v>
      </c>
      <c r="N6818">
        <f t="shared" si="281"/>
        <v>0</v>
      </c>
      <c r="O6818">
        <f t="shared" si="280"/>
        <v>0</v>
      </c>
      <c r="P6818" t="s">
        <v>12694</v>
      </c>
    </row>
    <row r="6819" spans="2:16" x14ac:dyDescent="0.25">
      <c r="B6819" t="s">
        <v>6824</v>
      </c>
      <c r="C6819" s="119" t="s">
        <v>60</v>
      </c>
      <c r="D6819" t="s">
        <v>11537</v>
      </c>
      <c r="E6819" t="s">
        <v>11530</v>
      </c>
      <c r="F6819" t="s">
        <v>11540</v>
      </c>
      <c r="G6819" t="s">
        <v>61</v>
      </c>
      <c r="H6819" t="s">
        <v>18</v>
      </c>
      <c r="I6819" t="s">
        <v>11541</v>
      </c>
      <c r="J6819">
        <v>2017</v>
      </c>
      <c r="K6819">
        <v>651.13</v>
      </c>
      <c r="L6819">
        <v>48</v>
      </c>
      <c r="M6819">
        <v>1</v>
      </c>
      <c r="N6819">
        <f t="shared" si="281"/>
        <v>0</v>
      </c>
      <c r="O6819">
        <f t="shared" si="280"/>
        <v>0</v>
      </c>
      <c r="P6819" t="s">
        <v>12694</v>
      </c>
    </row>
    <row r="6820" spans="2:16" x14ac:dyDescent="0.25">
      <c r="B6820" t="s">
        <v>6825</v>
      </c>
      <c r="C6820" s="119" t="s">
        <v>60</v>
      </c>
      <c r="D6820" t="s">
        <v>11537</v>
      </c>
      <c r="E6820" t="s">
        <v>11530</v>
      </c>
      <c r="F6820" t="s">
        <v>11540</v>
      </c>
      <c r="G6820" t="s">
        <v>61</v>
      </c>
      <c r="H6820" t="s">
        <v>18</v>
      </c>
      <c r="I6820" t="s">
        <v>11541</v>
      </c>
      <c r="J6820">
        <v>2017</v>
      </c>
      <c r="K6820">
        <v>647.91</v>
      </c>
      <c r="L6820">
        <v>23</v>
      </c>
      <c r="M6820">
        <v>1</v>
      </c>
      <c r="N6820">
        <f t="shared" si="281"/>
        <v>0</v>
      </c>
      <c r="O6820">
        <f t="shared" si="280"/>
        <v>0</v>
      </c>
      <c r="P6820" t="s">
        <v>12694</v>
      </c>
    </row>
    <row r="6821" spans="2:16" x14ac:dyDescent="0.25">
      <c r="B6821" t="s">
        <v>6826</v>
      </c>
      <c r="C6821" s="119" t="s">
        <v>60</v>
      </c>
      <c r="D6821" t="s">
        <v>11552</v>
      </c>
      <c r="E6821" t="s">
        <v>11530</v>
      </c>
      <c r="F6821" t="s">
        <v>11540</v>
      </c>
      <c r="G6821" t="s">
        <v>61</v>
      </c>
      <c r="H6821" t="s">
        <v>18</v>
      </c>
      <c r="I6821" t="s">
        <v>11541</v>
      </c>
      <c r="J6821">
        <v>2017</v>
      </c>
      <c r="K6821">
        <v>648.94000000000005</v>
      </c>
      <c r="L6821">
        <v>30</v>
      </c>
      <c r="M6821">
        <v>1</v>
      </c>
      <c r="N6821">
        <f t="shared" si="281"/>
        <v>0</v>
      </c>
      <c r="O6821">
        <f t="shared" si="280"/>
        <v>0</v>
      </c>
      <c r="P6821" t="s">
        <v>12694</v>
      </c>
    </row>
    <row r="6822" spans="2:16" x14ac:dyDescent="0.25">
      <c r="B6822" t="s">
        <v>6827</v>
      </c>
      <c r="C6822" s="119" t="s">
        <v>60</v>
      </c>
      <c r="D6822" t="s">
        <v>11552</v>
      </c>
      <c r="E6822" t="s">
        <v>11530</v>
      </c>
      <c r="F6822" t="s">
        <v>11540</v>
      </c>
      <c r="G6822" t="s">
        <v>61</v>
      </c>
      <c r="H6822" t="s">
        <v>18</v>
      </c>
      <c r="I6822" t="s">
        <v>11541</v>
      </c>
      <c r="J6822">
        <v>2017</v>
      </c>
      <c r="K6822">
        <v>648.4</v>
      </c>
      <c r="L6822">
        <v>26</v>
      </c>
      <c r="M6822">
        <v>1</v>
      </c>
      <c r="N6822">
        <f t="shared" si="281"/>
        <v>0</v>
      </c>
      <c r="O6822">
        <f t="shared" si="280"/>
        <v>0</v>
      </c>
      <c r="P6822" t="s">
        <v>12694</v>
      </c>
    </row>
    <row r="6823" spans="2:16" x14ac:dyDescent="0.25">
      <c r="B6823" t="s">
        <v>6828</v>
      </c>
      <c r="C6823" s="119" t="s">
        <v>60</v>
      </c>
      <c r="D6823" t="s">
        <v>11539</v>
      </c>
      <c r="E6823" t="s">
        <v>11530</v>
      </c>
      <c r="F6823" t="s">
        <v>11540</v>
      </c>
      <c r="G6823" t="s">
        <v>61</v>
      </c>
      <c r="H6823" t="s">
        <v>18</v>
      </c>
      <c r="I6823" t="s">
        <v>11541</v>
      </c>
      <c r="J6823">
        <v>2017</v>
      </c>
      <c r="K6823">
        <v>647.66</v>
      </c>
      <c r="L6823">
        <v>21</v>
      </c>
      <c r="M6823">
        <v>1</v>
      </c>
      <c r="N6823">
        <f t="shared" si="281"/>
        <v>0</v>
      </c>
      <c r="O6823">
        <f t="shared" si="280"/>
        <v>0</v>
      </c>
      <c r="P6823" t="s">
        <v>12694</v>
      </c>
    </row>
    <row r="6824" spans="2:16" x14ac:dyDescent="0.25">
      <c r="B6824" t="s">
        <v>6829</v>
      </c>
      <c r="C6824" s="119" t="s">
        <v>60</v>
      </c>
      <c r="D6824" t="s">
        <v>11537</v>
      </c>
      <c r="E6824" t="s">
        <v>11530</v>
      </c>
      <c r="F6824" t="s">
        <v>11540</v>
      </c>
      <c r="G6824" t="s">
        <v>61</v>
      </c>
      <c r="H6824" t="s">
        <v>18</v>
      </c>
      <c r="I6824" t="s">
        <v>11541</v>
      </c>
      <c r="J6824">
        <v>2017</v>
      </c>
      <c r="K6824">
        <v>617.82000000000005</v>
      </c>
      <c r="L6824">
        <v>25</v>
      </c>
      <c r="M6824">
        <v>1</v>
      </c>
      <c r="N6824">
        <f t="shared" si="281"/>
        <v>0</v>
      </c>
      <c r="O6824">
        <f t="shared" si="280"/>
        <v>0</v>
      </c>
      <c r="P6824" t="s">
        <v>12694</v>
      </c>
    </row>
    <row r="6825" spans="2:16" x14ac:dyDescent="0.25">
      <c r="B6825" t="s">
        <v>6830</v>
      </c>
      <c r="C6825" s="119" t="s">
        <v>60</v>
      </c>
      <c r="D6825" t="s">
        <v>11539</v>
      </c>
      <c r="E6825" t="s">
        <v>11530</v>
      </c>
      <c r="F6825" t="s">
        <v>11540</v>
      </c>
      <c r="G6825" t="s">
        <v>61</v>
      </c>
      <c r="H6825" t="s">
        <v>18</v>
      </c>
      <c r="I6825" t="s">
        <v>11541</v>
      </c>
      <c r="J6825">
        <v>2017</v>
      </c>
      <c r="K6825">
        <v>648.30999999999995</v>
      </c>
      <c r="L6825">
        <v>26</v>
      </c>
      <c r="M6825">
        <v>1</v>
      </c>
      <c r="N6825">
        <f t="shared" si="281"/>
        <v>0</v>
      </c>
      <c r="O6825">
        <f t="shared" si="280"/>
        <v>0</v>
      </c>
      <c r="P6825" t="s">
        <v>12694</v>
      </c>
    </row>
    <row r="6826" spans="2:16" x14ac:dyDescent="0.25">
      <c r="B6826" t="s">
        <v>6831</v>
      </c>
      <c r="C6826" s="119" t="s">
        <v>60</v>
      </c>
      <c r="D6826" t="s">
        <v>11539</v>
      </c>
      <c r="E6826" t="s">
        <v>11530</v>
      </c>
      <c r="F6826" t="s">
        <v>11540</v>
      </c>
      <c r="G6826" t="s">
        <v>61</v>
      </c>
      <c r="H6826" t="s">
        <v>18</v>
      </c>
      <c r="I6826" t="s">
        <v>11541</v>
      </c>
      <c r="J6826">
        <v>2017</v>
      </c>
      <c r="K6826">
        <v>648.82000000000005</v>
      </c>
      <c r="L6826">
        <v>30</v>
      </c>
      <c r="M6826">
        <v>1</v>
      </c>
      <c r="N6826">
        <f t="shared" si="281"/>
        <v>0</v>
      </c>
      <c r="O6826">
        <f t="shared" si="280"/>
        <v>0</v>
      </c>
      <c r="P6826" t="s">
        <v>12694</v>
      </c>
    </row>
    <row r="6827" spans="2:16" x14ac:dyDescent="0.25">
      <c r="B6827" t="s">
        <v>6832</v>
      </c>
      <c r="C6827" s="119" t="s">
        <v>60</v>
      </c>
      <c r="D6827" t="s">
        <v>11537</v>
      </c>
      <c r="E6827" t="s">
        <v>11530</v>
      </c>
      <c r="F6827" t="s">
        <v>11540</v>
      </c>
      <c r="G6827" t="s">
        <v>61</v>
      </c>
      <c r="H6827" t="s">
        <v>18</v>
      </c>
      <c r="I6827" t="s">
        <v>11541</v>
      </c>
      <c r="J6827">
        <v>2017</v>
      </c>
      <c r="K6827">
        <v>617.55999999999995</v>
      </c>
      <c r="L6827">
        <v>23</v>
      </c>
      <c r="M6827">
        <v>1</v>
      </c>
      <c r="N6827">
        <f t="shared" si="281"/>
        <v>0</v>
      </c>
      <c r="O6827">
        <f t="shared" si="280"/>
        <v>0</v>
      </c>
      <c r="P6827" t="s">
        <v>12694</v>
      </c>
    </row>
    <row r="6828" spans="2:16" x14ac:dyDescent="0.25">
      <c r="B6828" t="s">
        <v>6833</v>
      </c>
      <c r="C6828" s="119" t="s">
        <v>60</v>
      </c>
      <c r="D6828" t="s">
        <v>11537</v>
      </c>
      <c r="E6828" t="s">
        <v>11530</v>
      </c>
      <c r="F6828" t="s">
        <v>11540</v>
      </c>
      <c r="G6828" t="s">
        <v>61</v>
      </c>
      <c r="H6828" t="s">
        <v>18</v>
      </c>
      <c r="I6828" t="s">
        <v>11541</v>
      </c>
      <c r="J6828">
        <v>2017</v>
      </c>
      <c r="K6828">
        <v>619.75</v>
      </c>
      <c r="L6828">
        <v>23</v>
      </c>
      <c r="M6828">
        <v>1</v>
      </c>
      <c r="N6828">
        <f t="shared" si="281"/>
        <v>0</v>
      </c>
      <c r="O6828">
        <f t="shared" si="280"/>
        <v>0</v>
      </c>
      <c r="P6828" t="s">
        <v>12694</v>
      </c>
    </row>
    <row r="6829" spans="2:16" x14ac:dyDescent="0.25">
      <c r="B6829" t="s">
        <v>6834</v>
      </c>
      <c r="C6829" s="119" t="s">
        <v>60</v>
      </c>
      <c r="D6829" t="s">
        <v>11539</v>
      </c>
      <c r="E6829" t="s">
        <v>11530</v>
      </c>
      <c r="F6829" t="s">
        <v>11540</v>
      </c>
      <c r="G6829" t="s">
        <v>61</v>
      </c>
      <c r="H6829" t="s">
        <v>18</v>
      </c>
      <c r="I6829" t="s">
        <v>11541</v>
      </c>
      <c r="J6829">
        <v>2017</v>
      </c>
      <c r="K6829">
        <v>647.53</v>
      </c>
      <c r="L6829">
        <v>20</v>
      </c>
      <c r="M6829">
        <v>1</v>
      </c>
      <c r="N6829">
        <f t="shared" si="281"/>
        <v>0</v>
      </c>
      <c r="O6829">
        <f t="shared" si="280"/>
        <v>0</v>
      </c>
      <c r="P6829" t="s">
        <v>12694</v>
      </c>
    </row>
    <row r="6830" spans="2:16" x14ac:dyDescent="0.25">
      <c r="B6830" t="s">
        <v>6835</v>
      </c>
      <c r="C6830" s="119" t="s">
        <v>60</v>
      </c>
      <c r="D6830" t="s">
        <v>11539</v>
      </c>
      <c r="E6830" t="s">
        <v>11530</v>
      </c>
      <c r="F6830" t="s">
        <v>11540</v>
      </c>
      <c r="G6830" t="s">
        <v>61</v>
      </c>
      <c r="H6830" t="s">
        <v>18</v>
      </c>
      <c r="I6830" t="s">
        <v>11541</v>
      </c>
      <c r="J6830">
        <v>2017</v>
      </c>
      <c r="K6830">
        <v>648.16999999999996</v>
      </c>
      <c r="L6830">
        <v>25</v>
      </c>
      <c r="M6830">
        <v>1</v>
      </c>
      <c r="N6830">
        <f t="shared" si="281"/>
        <v>0</v>
      </c>
      <c r="O6830">
        <f t="shared" si="280"/>
        <v>0</v>
      </c>
      <c r="P6830" t="s">
        <v>12694</v>
      </c>
    </row>
    <row r="6831" spans="2:16" x14ac:dyDescent="0.25">
      <c r="B6831" t="s">
        <v>6836</v>
      </c>
      <c r="C6831" s="119" t="s">
        <v>60</v>
      </c>
      <c r="D6831" t="s">
        <v>11537</v>
      </c>
      <c r="E6831" t="s">
        <v>11530</v>
      </c>
      <c r="F6831" t="s">
        <v>11540</v>
      </c>
      <c r="G6831" t="s">
        <v>61</v>
      </c>
      <c r="H6831" t="s">
        <v>18</v>
      </c>
      <c r="I6831" t="s">
        <v>11541</v>
      </c>
      <c r="J6831">
        <v>2017</v>
      </c>
      <c r="K6831">
        <v>617.42999999999995</v>
      </c>
      <c r="L6831">
        <v>22</v>
      </c>
      <c r="M6831">
        <v>1</v>
      </c>
      <c r="N6831">
        <f t="shared" si="281"/>
        <v>0</v>
      </c>
      <c r="O6831">
        <f t="shared" ref="O6831:O6894" si="282">IF(OR(L6831="",L6831&lt;=0),1,0)</f>
        <v>0</v>
      </c>
      <c r="P6831" t="s">
        <v>12694</v>
      </c>
    </row>
    <row r="6832" spans="2:16" x14ac:dyDescent="0.25">
      <c r="B6832" t="s">
        <v>6837</v>
      </c>
      <c r="C6832" s="119" t="s">
        <v>60</v>
      </c>
      <c r="D6832" t="s">
        <v>11537</v>
      </c>
      <c r="E6832" t="s">
        <v>11530</v>
      </c>
      <c r="F6832" t="s">
        <v>11540</v>
      </c>
      <c r="G6832" t="s">
        <v>61</v>
      </c>
      <c r="H6832" t="s">
        <v>18</v>
      </c>
      <c r="I6832" t="s">
        <v>11541</v>
      </c>
      <c r="J6832">
        <v>2017</v>
      </c>
      <c r="K6832">
        <v>617.42999999999995</v>
      </c>
      <c r="L6832">
        <v>22</v>
      </c>
      <c r="M6832">
        <v>1</v>
      </c>
      <c r="N6832">
        <f t="shared" si="281"/>
        <v>0</v>
      </c>
      <c r="O6832">
        <f t="shared" si="282"/>
        <v>0</v>
      </c>
      <c r="P6832" t="s">
        <v>12694</v>
      </c>
    </row>
    <row r="6833" spans="2:16" x14ac:dyDescent="0.25">
      <c r="B6833" t="s">
        <v>6838</v>
      </c>
      <c r="C6833" s="119" t="s">
        <v>60</v>
      </c>
      <c r="D6833" t="s">
        <v>11537</v>
      </c>
      <c r="E6833" t="s">
        <v>11530</v>
      </c>
      <c r="F6833" t="s">
        <v>11540</v>
      </c>
      <c r="G6833" t="s">
        <v>61</v>
      </c>
      <c r="H6833" t="s">
        <v>18</v>
      </c>
      <c r="I6833" t="s">
        <v>11541</v>
      </c>
      <c r="J6833">
        <v>2017</v>
      </c>
      <c r="K6833">
        <v>616.92999999999995</v>
      </c>
      <c r="L6833">
        <v>18</v>
      </c>
      <c r="M6833">
        <v>1</v>
      </c>
      <c r="N6833">
        <f t="shared" si="281"/>
        <v>0</v>
      </c>
      <c r="O6833">
        <f t="shared" si="282"/>
        <v>0</v>
      </c>
      <c r="P6833" t="s">
        <v>12694</v>
      </c>
    </row>
    <row r="6834" spans="2:16" x14ac:dyDescent="0.25">
      <c r="B6834" t="s">
        <v>6839</v>
      </c>
      <c r="C6834" s="119" t="s">
        <v>60</v>
      </c>
      <c r="D6834" t="s">
        <v>11537</v>
      </c>
      <c r="E6834" t="s">
        <v>11530</v>
      </c>
      <c r="F6834" t="s">
        <v>11540</v>
      </c>
      <c r="G6834" t="s">
        <v>61</v>
      </c>
      <c r="H6834" t="s">
        <v>18</v>
      </c>
      <c r="I6834" t="s">
        <v>11541</v>
      </c>
      <c r="J6834">
        <v>2017</v>
      </c>
      <c r="K6834">
        <v>616.92999999999995</v>
      </c>
      <c r="L6834">
        <v>18</v>
      </c>
      <c r="M6834">
        <v>1</v>
      </c>
      <c r="N6834">
        <f t="shared" si="281"/>
        <v>0</v>
      </c>
      <c r="O6834">
        <f t="shared" si="282"/>
        <v>0</v>
      </c>
      <c r="P6834" t="s">
        <v>12694</v>
      </c>
    </row>
    <row r="6835" spans="2:16" x14ac:dyDescent="0.25">
      <c r="B6835" t="s">
        <v>6840</v>
      </c>
      <c r="C6835" s="119" t="s">
        <v>60</v>
      </c>
      <c r="D6835" t="s">
        <v>11537</v>
      </c>
      <c r="E6835" t="s">
        <v>11530</v>
      </c>
      <c r="F6835" t="s">
        <v>11540</v>
      </c>
      <c r="G6835" t="s">
        <v>61</v>
      </c>
      <c r="H6835" t="s">
        <v>18</v>
      </c>
      <c r="I6835" t="s">
        <v>11541</v>
      </c>
      <c r="J6835">
        <v>2017</v>
      </c>
      <c r="K6835">
        <v>615.01</v>
      </c>
      <c r="L6835">
        <v>3</v>
      </c>
      <c r="M6835">
        <v>1</v>
      </c>
      <c r="N6835">
        <f t="shared" si="281"/>
        <v>0</v>
      </c>
      <c r="O6835">
        <f t="shared" si="282"/>
        <v>0</v>
      </c>
      <c r="P6835" t="s">
        <v>12694</v>
      </c>
    </row>
    <row r="6836" spans="2:16" x14ac:dyDescent="0.25">
      <c r="B6836" t="s">
        <v>6841</v>
      </c>
      <c r="C6836" s="119" t="s">
        <v>60</v>
      </c>
      <c r="D6836" t="s">
        <v>11546</v>
      </c>
      <c r="E6836" t="s">
        <v>11530</v>
      </c>
      <c r="F6836" t="s">
        <v>11540</v>
      </c>
      <c r="G6836" t="s">
        <v>61</v>
      </c>
      <c r="H6836" t="s">
        <v>18</v>
      </c>
      <c r="I6836" t="s">
        <v>11541</v>
      </c>
      <c r="J6836">
        <v>2017</v>
      </c>
      <c r="K6836">
        <v>587.88</v>
      </c>
      <c r="L6836">
        <v>62</v>
      </c>
      <c r="M6836">
        <v>1</v>
      </c>
      <c r="N6836">
        <f t="shared" si="281"/>
        <v>0</v>
      </c>
      <c r="O6836">
        <f t="shared" si="282"/>
        <v>0</v>
      </c>
      <c r="P6836" t="s">
        <v>12694</v>
      </c>
    </row>
    <row r="6837" spans="2:16" x14ac:dyDescent="0.25">
      <c r="B6837" t="s">
        <v>6842</v>
      </c>
      <c r="C6837" s="119" t="s">
        <v>60</v>
      </c>
      <c r="D6837" t="s">
        <v>11537</v>
      </c>
      <c r="E6837" t="s">
        <v>11530</v>
      </c>
      <c r="F6837" t="s">
        <v>11540</v>
      </c>
      <c r="G6837" t="s">
        <v>61</v>
      </c>
      <c r="H6837" t="s">
        <v>18</v>
      </c>
      <c r="I6837" t="s">
        <v>11541</v>
      </c>
      <c r="J6837">
        <v>2017</v>
      </c>
      <c r="K6837">
        <v>617.70000000000005</v>
      </c>
      <c r="L6837">
        <v>24</v>
      </c>
      <c r="M6837">
        <v>1</v>
      </c>
      <c r="N6837">
        <f t="shared" si="281"/>
        <v>0</v>
      </c>
      <c r="O6837">
        <f t="shared" si="282"/>
        <v>0</v>
      </c>
      <c r="P6837" t="s">
        <v>12694</v>
      </c>
    </row>
    <row r="6838" spans="2:16" x14ac:dyDescent="0.25">
      <c r="B6838" t="s">
        <v>6843</v>
      </c>
      <c r="C6838" s="119" t="s">
        <v>60</v>
      </c>
      <c r="D6838" t="s">
        <v>11542</v>
      </c>
      <c r="E6838" t="s">
        <v>11530</v>
      </c>
      <c r="F6838" t="s">
        <v>11540</v>
      </c>
      <c r="G6838" t="s">
        <v>61</v>
      </c>
      <c r="H6838" t="s">
        <v>18</v>
      </c>
      <c r="I6838" t="s">
        <v>11541</v>
      </c>
      <c r="J6838">
        <v>2017</v>
      </c>
      <c r="K6838">
        <v>617.96</v>
      </c>
      <c r="L6838">
        <v>26</v>
      </c>
      <c r="M6838">
        <v>1</v>
      </c>
      <c r="N6838">
        <f t="shared" si="281"/>
        <v>0</v>
      </c>
      <c r="O6838">
        <f t="shared" si="282"/>
        <v>0</v>
      </c>
      <c r="P6838" t="s">
        <v>12694</v>
      </c>
    </row>
    <row r="6839" spans="2:16" x14ac:dyDescent="0.25">
      <c r="B6839" t="s">
        <v>6844</v>
      </c>
      <c r="C6839" s="119" t="s">
        <v>60</v>
      </c>
      <c r="D6839" t="s">
        <v>11539</v>
      </c>
      <c r="E6839" t="s">
        <v>11530</v>
      </c>
      <c r="F6839" t="s">
        <v>11540</v>
      </c>
      <c r="G6839" t="s">
        <v>61</v>
      </c>
      <c r="H6839" t="s">
        <v>18</v>
      </c>
      <c r="I6839" t="s">
        <v>11541</v>
      </c>
      <c r="J6839">
        <v>2017</v>
      </c>
      <c r="K6839">
        <v>623.30999999999995</v>
      </c>
      <c r="L6839">
        <v>34</v>
      </c>
      <c r="M6839">
        <v>1</v>
      </c>
      <c r="N6839">
        <f t="shared" si="281"/>
        <v>0</v>
      </c>
      <c r="O6839">
        <f t="shared" si="282"/>
        <v>0</v>
      </c>
      <c r="P6839" t="s">
        <v>12694</v>
      </c>
    </row>
    <row r="6840" spans="2:16" x14ac:dyDescent="0.25">
      <c r="B6840" t="s">
        <v>6845</v>
      </c>
      <c r="C6840" s="119" t="s">
        <v>60</v>
      </c>
      <c r="D6840" t="s">
        <v>11537</v>
      </c>
      <c r="E6840" t="s">
        <v>11530</v>
      </c>
      <c r="F6840" t="s">
        <v>11540</v>
      </c>
      <c r="G6840" t="s">
        <v>61</v>
      </c>
      <c r="H6840" t="s">
        <v>18</v>
      </c>
      <c r="I6840" t="s">
        <v>11541</v>
      </c>
      <c r="J6840">
        <v>2017</v>
      </c>
      <c r="K6840">
        <v>620.13</v>
      </c>
      <c r="L6840">
        <v>43</v>
      </c>
      <c r="M6840">
        <v>1</v>
      </c>
      <c r="N6840">
        <f t="shared" si="281"/>
        <v>0</v>
      </c>
      <c r="O6840">
        <f t="shared" si="282"/>
        <v>0</v>
      </c>
      <c r="P6840" t="s">
        <v>12694</v>
      </c>
    </row>
    <row r="6841" spans="2:16" x14ac:dyDescent="0.25">
      <c r="B6841" t="s">
        <v>6846</v>
      </c>
      <c r="C6841" s="119" t="s">
        <v>60</v>
      </c>
      <c r="D6841" t="s">
        <v>11537</v>
      </c>
      <c r="E6841" t="s">
        <v>11530</v>
      </c>
      <c r="F6841" t="s">
        <v>11540</v>
      </c>
      <c r="G6841" t="s">
        <v>61</v>
      </c>
      <c r="H6841" t="s">
        <v>18</v>
      </c>
      <c r="I6841" t="s">
        <v>11541</v>
      </c>
      <c r="J6841">
        <v>2017</v>
      </c>
      <c r="K6841">
        <v>618.72</v>
      </c>
      <c r="L6841">
        <v>32</v>
      </c>
      <c r="M6841">
        <v>1</v>
      </c>
      <c r="N6841">
        <f t="shared" si="281"/>
        <v>0</v>
      </c>
      <c r="O6841">
        <f t="shared" si="282"/>
        <v>0</v>
      </c>
      <c r="P6841" t="s">
        <v>12694</v>
      </c>
    </row>
    <row r="6842" spans="2:16" x14ac:dyDescent="0.25">
      <c r="B6842" t="s">
        <v>6847</v>
      </c>
      <c r="C6842" s="119" t="s">
        <v>60</v>
      </c>
      <c r="D6842" t="s">
        <v>11537</v>
      </c>
      <c r="E6842" t="s">
        <v>11530</v>
      </c>
      <c r="F6842" t="s">
        <v>11540</v>
      </c>
      <c r="G6842" t="s">
        <v>61</v>
      </c>
      <c r="H6842" t="s">
        <v>18</v>
      </c>
      <c r="I6842" t="s">
        <v>11541</v>
      </c>
      <c r="J6842">
        <v>2017</v>
      </c>
      <c r="K6842">
        <v>647.78</v>
      </c>
      <c r="L6842">
        <v>22</v>
      </c>
      <c r="M6842">
        <v>1</v>
      </c>
      <c r="N6842">
        <f t="shared" si="281"/>
        <v>0</v>
      </c>
      <c r="O6842">
        <f t="shared" si="282"/>
        <v>0</v>
      </c>
      <c r="P6842" t="s">
        <v>12694</v>
      </c>
    </row>
    <row r="6843" spans="2:16" x14ac:dyDescent="0.25">
      <c r="B6843" t="s">
        <v>6848</v>
      </c>
      <c r="C6843" s="119" t="s">
        <v>60</v>
      </c>
      <c r="D6843" t="s">
        <v>11537</v>
      </c>
      <c r="E6843" t="s">
        <v>11530</v>
      </c>
      <c r="F6843" t="s">
        <v>11540</v>
      </c>
      <c r="G6843" t="s">
        <v>61</v>
      </c>
      <c r="H6843" t="s">
        <v>18</v>
      </c>
      <c r="I6843" t="s">
        <v>11541</v>
      </c>
      <c r="J6843">
        <v>2017</v>
      </c>
      <c r="K6843">
        <v>649.07000000000005</v>
      </c>
      <c r="L6843">
        <v>32</v>
      </c>
      <c r="M6843">
        <v>1</v>
      </c>
      <c r="N6843">
        <f t="shared" si="281"/>
        <v>0</v>
      </c>
      <c r="O6843">
        <f t="shared" si="282"/>
        <v>0</v>
      </c>
      <c r="P6843" t="s">
        <v>12694</v>
      </c>
    </row>
    <row r="6844" spans="2:16" x14ac:dyDescent="0.25">
      <c r="B6844" t="s">
        <v>6849</v>
      </c>
      <c r="C6844" s="119" t="s">
        <v>60</v>
      </c>
      <c r="D6844" t="s">
        <v>11537</v>
      </c>
      <c r="E6844" t="s">
        <v>11530</v>
      </c>
      <c r="F6844" t="s">
        <v>11540</v>
      </c>
      <c r="G6844" t="s">
        <v>61</v>
      </c>
      <c r="H6844" t="s">
        <v>18</v>
      </c>
      <c r="I6844" t="s">
        <v>11541</v>
      </c>
      <c r="J6844">
        <v>2017</v>
      </c>
      <c r="K6844">
        <v>612.97</v>
      </c>
      <c r="L6844">
        <v>21</v>
      </c>
      <c r="M6844">
        <v>1</v>
      </c>
      <c r="N6844">
        <f t="shared" si="281"/>
        <v>0</v>
      </c>
      <c r="O6844">
        <f t="shared" si="282"/>
        <v>0</v>
      </c>
      <c r="P6844" t="s">
        <v>12694</v>
      </c>
    </row>
    <row r="6845" spans="2:16" x14ac:dyDescent="0.25">
      <c r="B6845" t="s">
        <v>6850</v>
      </c>
      <c r="C6845" s="119" t="s">
        <v>60</v>
      </c>
      <c r="D6845" t="s">
        <v>11537</v>
      </c>
      <c r="E6845" t="s">
        <v>11530</v>
      </c>
      <c r="F6845" t="s">
        <v>11540</v>
      </c>
      <c r="G6845" t="s">
        <v>61</v>
      </c>
      <c r="H6845" t="s">
        <v>18</v>
      </c>
      <c r="I6845" t="s">
        <v>11541</v>
      </c>
      <c r="J6845">
        <v>2017</v>
      </c>
      <c r="K6845">
        <v>613.09</v>
      </c>
      <c r="L6845">
        <v>22</v>
      </c>
      <c r="M6845">
        <v>1</v>
      </c>
      <c r="N6845">
        <f t="shared" si="281"/>
        <v>0</v>
      </c>
      <c r="O6845">
        <f t="shared" si="282"/>
        <v>0</v>
      </c>
      <c r="P6845" t="s">
        <v>12694</v>
      </c>
    </row>
    <row r="6846" spans="2:16" x14ac:dyDescent="0.25">
      <c r="B6846" t="s">
        <v>6851</v>
      </c>
      <c r="C6846" s="119" t="s">
        <v>60</v>
      </c>
      <c r="D6846" t="s">
        <v>11537</v>
      </c>
      <c r="E6846" t="s">
        <v>11530</v>
      </c>
      <c r="F6846" t="s">
        <v>11540</v>
      </c>
      <c r="G6846" t="s">
        <v>61</v>
      </c>
      <c r="H6846" t="s">
        <v>18</v>
      </c>
      <c r="I6846" t="s">
        <v>11541</v>
      </c>
      <c r="J6846">
        <v>2017</v>
      </c>
      <c r="K6846">
        <v>617.82000000000005</v>
      </c>
      <c r="L6846">
        <v>25</v>
      </c>
      <c r="M6846">
        <v>1</v>
      </c>
      <c r="N6846">
        <f t="shared" si="281"/>
        <v>0</v>
      </c>
      <c r="O6846">
        <f t="shared" si="282"/>
        <v>0</v>
      </c>
      <c r="P6846" t="s">
        <v>12694</v>
      </c>
    </row>
    <row r="6847" spans="2:16" x14ac:dyDescent="0.25">
      <c r="B6847" t="s">
        <v>6852</v>
      </c>
      <c r="C6847" s="119" t="s">
        <v>60</v>
      </c>
      <c r="D6847" t="s">
        <v>11537</v>
      </c>
      <c r="E6847" t="s">
        <v>11530</v>
      </c>
      <c r="F6847" t="s">
        <v>11540</v>
      </c>
      <c r="G6847" t="s">
        <v>61</v>
      </c>
      <c r="H6847" t="s">
        <v>18</v>
      </c>
      <c r="I6847" t="s">
        <v>11541</v>
      </c>
      <c r="J6847">
        <v>2017</v>
      </c>
      <c r="K6847">
        <v>621.29999999999995</v>
      </c>
      <c r="L6847">
        <v>31</v>
      </c>
      <c r="M6847">
        <v>1</v>
      </c>
      <c r="N6847">
        <f t="shared" si="281"/>
        <v>0</v>
      </c>
      <c r="O6847">
        <f t="shared" si="282"/>
        <v>0</v>
      </c>
      <c r="P6847" t="s">
        <v>12694</v>
      </c>
    </row>
    <row r="6848" spans="2:16" x14ac:dyDescent="0.25">
      <c r="B6848" t="s">
        <v>6853</v>
      </c>
      <c r="C6848" s="119" t="s">
        <v>60</v>
      </c>
      <c r="D6848" t="s">
        <v>11537</v>
      </c>
      <c r="E6848" t="s">
        <v>11530</v>
      </c>
      <c r="F6848" t="s">
        <v>11540</v>
      </c>
      <c r="G6848" t="s">
        <v>61</v>
      </c>
      <c r="H6848" t="s">
        <v>18</v>
      </c>
      <c r="I6848" t="s">
        <v>11541</v>
      </c>
      <c r="J6848">
        <v>2017</v>
      </c>
      <c r="K6848">
        <v>617.55999999999995</v>
      </c>
      <c r="L6848">
        <v>23</v>
      </c>
      <c r="M6848">
        <v>1</v>
      </c>
      <c r="N6848">
        <f t="shared" si="281"/>
        <v>0</v>
      </c>
      <c r="O6848">
        <f t="shared" si="282"/>
        <v>0</v>
      </c>
      <c r="P6848" t="s">
        <v>12694</v>
      </c>
    </row>
    <row r="6849" spans="2:16" x14ac:dyDescent="0.25">
      <c r="B6849" t="s">
        <v>6854</v>
      </c>
      <c r="C6849" s="119" t="s">
        <v>60</v>
      </c>
      <c r="D6849" t="s">
        <v>11537</v>
      </c>
      <c r="E6849" t="s">
        <v>11530</v>
      </c>
      <c r="F6849" t="s">
        <v>11540</v>
      </c>
      <c r="G6849" t="s">
        <v>61</v>
      </c>
      <c r="H6849" t="s">
        <v>18</v>
      </c>
      <c r="I6849" t="s">
        <v>11541</v>
      </c>
      <c r="J6849">
        <v>2017</v>
      </c>
      <c r="K6849">
        <v>617.69000000000005</v>
      </c>
      <c r="L6849">
        <v>24</v>
      </c>
      <c r="M6849">
        <v>1</v>
      </c>
      <c r="N6849">
        <f t="shared" si="281"/>
        <v>0</v>
      </c>
      <c r="O6849">
        <f t="shared" si="282"/>
        <v>0</v>
      </c>
      <c r="P6849" t="s">
        <v>12694</v>
      </c>
    </row>
    <row r="6850" spans="2:16" x14ac:dyDescent="0.25">
      <c r="B6850" t="s">
        <v>6855</v>
      </c>
      <c r="C6850" s="119" t="s">
        <v>60</v>
      </c>
      <c r="D6850" t="s">
        <v>11537</v>
      </c>
      <c r="E6850" t="s">
        <v>11530</v>
      </c>
      <c r="F6850" t="s">
        <v>11540</v>
      </c>
      <c r="G6850" t="s">
        <v>61</v>
      </c>
      <c r="H6850" t="s">
        <v>18</v>
      </c>
      <c r="I6850" t="s">
        <v>11541</v>
      </c>
      <c r="J6850">
        <v>2017</v>
      </c>
      <c r="K6850">
        <v>617.30999999999995</v>
      </c>
      <c r="L6850">
        <v>21</v>
      </c>
      <c r="M6850">
        <v>1</v>
      </c>
      <c r="N6850">
        <f t="shared" si="281"/>
        <v>0</v>
      </c>
      <c r="O6850">
        <f t="shared" si="282"/>
        <v>0</v>
      </c>
      <c r="P6850" t="s">
        <v>12694</v>
      </c>
    </row>
    <row r="6851" spans="2:16" x14ac:dyDescent="0.25">
      <c r="B6851" t="s">
        <v>6856</v>
      </c>
      <c r="C6851" s="119" t="s">
        <v>60</v>
      </c>
      <c r="D6851" t="s">
        <v>11537</v>
      </c>
      <c r="E6851" t="s">
        <v>11530</v>
      </c>
      <c r="F6851" t="s">
        <v>11540</v>
      </c>
      <c r="G6851" t="s">
        <v>61</v>
      </c>
      <c r="H6851" t="s">
        <v>18</v>
      </c>
      <c r="I6851" t="s">
        <v>11541</v>
      </c>
      <c r="J6851">
        <v>2017</v>
      </c>
      <c r="K6851">
        <v>617.55999999999995</v>
      </c>
      <c r="L6851">
        <v>23</v>
      </c>
      <c r="M6851">
        <v>1</v>
      </c>
      <c r="N6851">
        <f t="shared" si="281"/>
        <v>0</v>
      </c>
      <c r="O6851">
        <f t="shared" si="282"/>
        <v>0</v>
      </c>
      <c r="P6851" t="s">
        <v>12694</v>
      </c>
    </row>
    <row r="6852" spans="2:16" x14ac:dyDescent="0.25">
      <c r="B6852" t="s">
        <v>6857</v>
      </c>
      <c r="C6852" s="119" t="s">
        <v>60</v>
      </c>
      <c r="D6852" t="s">
        <v>11537</v>
      </c>
      <c r="E6852" t="s">
        <v>11530</v>
      </c>
      <c r="F6852" t="s">
        <v>11540</v>
      </c>
      <c r="G6852" t="s">
        <v>61</v>
      </c>
      <c r="H6852" t="s">
        <v>18</v>
      </c>
      <c r="I6852" t="s">
        <v>11541</v>
      </c>
      <c r="J6852">
        <v>2017</v>
      </c>
      <c r="K6852">
        <v>636.83000000000004</v>
      </c>
      <c r="L6852">
        <v>82</v>
      </c>
      <c r="M6852">
        <v>1</v>
      </c>
      <c r="N6852">
        <f t="shared" si="281"/>
        <v>0</v>
      </c>
      <c r="O6852">
        <f t="shared" si="282"/>
        <v>0</v>
      </c>
      <c r="P6852" t="s">
        <v>12694</v>
      </c>
    </row>
    <row r="6853" spans="2:16" x14ac:dyDescent="0.25">
      <c r="B6853" t="s">
        <v>6858</v>
      </c>
      <c r="C6853" s="119" t="s">
        <v>60</v>
      </c>
      <c r="D6853" t="s">
        <v>11546</v>
      </c>
      <c r="E6853" t="s">
        <v>11530</v>
      </c>
      <c r="F6853" t="s">
        <v>11540</v>
      </c>
      <c r="G6853" t="s">
        <v>61</v>
      </c>
      <c r="H6853" t="s">
        <v>18</v>
      </c>
      <c r="I6853" t="s">
        <v>11541</v>
      </c>
      <c r="J6853">
        <v>2017</v>
      </c>
      <c r="K6853">
        <v>648.55999999999995</v>
      </c>
      <c r="L6853">
        <v>28</v>
      </c>
      <c r="M6853">
        <v>1</v>
      </c>
      <c r="N6853">
        <f t="shared" si="281"/>
        <v>0</v>
      </c>
      <c r="O6853">
        <f t="shared" si="282"/>
        <v>0</v>
      </c>
      <c r="P6853" t="s">
        <v>12694</v>
      </c>
    </row>
    <row r="6854" spans="2:16" x14ac:dyDescent="0.25">
      <c r="B6854" t="s">
        <v>6859</v>
      </c>
      <c r="C6854" s="119" t="s">
        <v>60</v>
      </c>
      <c r="D6854" t="s">
        <v>11550</v>
      </c>
      <c r="E6854" t="s">
        <v>11530</v>
      </c>
      <c r="F6854" t="s">
        <v>11540</v>
      </c>
      <c r="G6854" t="s">
        <v>61</v>
      </c>
      <c r="H6854" t="s">
        <v>18</v>
      </c>
      <c r="I6854" t="s">
        <v>11541</v>
      </c>
      <c r="J6854">
        <v>2017</v>
      </c>
      <c r="K6854">
        <v>617.30999999999995</v>
      </c>
      <c r="L6854">
        <v>21</v>
      </c>
      <c r="M6854">
        <v>1</v>
      </c>
      <c r="N6854">
        <f t="shared" si="281"/>
        <v>0</v>
      </c>
      <c r="O6854">
        <f t="shared" si="282"/>
        <v>0</v>
      </c>
      <c r="P6854" t="s">
        <v>12694</v>
      </c>
    </row>
    <row r="6855" spans="2:16" x14ac:dyDescent="0.25">
      <c r="B6855" t="s">
        <v>6860</v>
      </c>
      <c r="C6855" s="119" t="s">
        <v>60</v>
      </c>
      <c r="D6855" t="s">
        <v>11539</v>
      </c>
      <c r="E6855" t="s">
        <v>11530</v>
      </c>
      <c r="F6855" t="s">
        <v>11540</v>
      </c>
      <c r="G6855" t="s">
        <v>61</v>
      </c>
      <c r="H6855" t="s">
        <v>18</v>
      </c>
      <c r="I6855" t="s">
        <v>11533</v>
      </c>
      <c r="J6855">
        <v>2017</v>
      </c>
      <c r="K6855">
        <v>620.77</v>
      </c>
      <c r="L6855">
        <v>24</v>
      </c>
      <c r="M6855">
        <v>1</v>
      </c>
      <c r="N6855">
        <f t="shared" si="281"/>
        <v>0</v>
      </c>
      <c r="O6855">
        <f t="shared" si="282"/>
        <v>0</v>
      </c>
      <c r="P6855" t="s">
        <v>12694</v>
      </c>
    </row>
    <row r="6856" spans="2:16" x14ac:dyDescent="0.25">
      <c r="B6856" t="s">
        <v>6861</v>
      </c>
      <c r="C6856" s="119" t="s">
        <v>60</v>
      </c>
      <c r="D6856" t="s">
        <v>11539</v>
      </c>
      <c r="E6856" t="s">
        <v>11530</v>
      </c>
      <c r="F6856" t="s">
        <v>11540</v>
      </c>
      <c r="G6856" t="s">
        <v>61</v>
      </c>
      <c r="H6856" t="s">
        <v>18</v>
      </c>
      <c r="I6856" t="s">
        <v>11541</v>
      </c>
      <c r="J6856">
        <v>2017</v>
      </c>
      <c r="K6856">
        <v>651.23</v>
      </c>
      <c r="L6856">
        <v>30</v>
      </c>
      <c r="M6856">
        <v>1</v>
      </c>
      <c r="N6856">
        <f t="shared" si="281"/>
        <v>0</v>
      </c>
      <c r="O6856">
        <f t="shared" si="282"/>
        <v>0</v>
      </c>
      <c r="P6856" t="s">
        <v>12694</v>
      </c>
    </row>
    <row r="6857" spans="2:16" x14ac:dyDescent="0.25">
      <c r="B6857" t="s">
        <v>6862</v>
      </c>
      <c r="C6857" s="119" t="s">
        <v>60</v>
      </c>
      <c r="D6857" t="s">
        <v>11539</v>
      </c>
      <c r="E6857" t="s">
        <v>11530</v>
      </c>
      <c r="F6857" t="s">
        <v>11540</v>
      </c>
      <c r="G6857" t="s">
        <v>61</v>
      </c>
      <c r="H6857" t="s">
        <v>18</v>
      </c>
      <c r="I6857" t="s">
        <v>11541</v>
      </c>
      <c r="J6857">
        <v>2017</v>
      </c>
      <c r="K6857">
        <v>961.01</v>
      </c>
      <c r="L6857">
        <v>36</v>
      </c>
      <c r="M6857">
        <v>1</v>
      </c>
      <c r="N6857">
        <f t="shared" si="281"/>
        <v>0</v>
      </c>
      <c r="O6857">
        <f t="shared" si="282"/>
        <v>0</v>
      </c>
      <c r="P6857" t="s">
        <v>12694</v>
      </c>
    </row>
    <row r="6858" spans="2:16" x14ac:dyDescent="0.25">
      <c r="B6858" t="s">
        <v>6863</v>
      </c>
      <c r="C6858" s="119" t="s">
        <v>60</v>
      </c>
      <c r="D6858" t="s">
        <v>11550</v>
      </c>
      <c r="E6858" t="s">
        <v>11530</v>
      </c>
      <c r="F6858" t="s">
        <v>11540</v>
      </c>
      <c r="G6858" t="s">
        <v>61</v>
      </c>
      <c r="H6858" t="s">
        <v>18</v>
      </c>
      <c r="I6858" t="s">
        <v>11541</v>
      </c>
      <c r="J6858">
        <v>2017</v>
      </c>
      <c r="K6858">
        <v>619.75</v>
      </c>
      <c r="L6858">
        <v>40</v>
      </c>
      <c r="M6858">
        <v>1</v>
      </c>
      <c r="N6858">
        <f t="shared" si="281"/>
        <v>0</v>
      </c>
      <c r="O6858">
        <f t="shared" si="282"/>
        <v>0</v>
      </c>
      <c r="P6858" t="s">
        <v>12694</v>
      </c>
    </row>
    <row r="6859" spans="2:16" x14ac:dyDescent="0.25">
      <c r="B6859" t="s">
        <v>6864</v>
      </c>
      <c r="C6859" s="119" t="s">
        <v>60</v>
      </c>
      <c r="D6859" t="s">
        <v>11539</v>
      </c>
      <c r="E6859" t="s">
        <v>11530</v>
      </c>
      <c r="F6859" t="s">
        <v>11540</v>
      </c>
      <c r="G6859" t="s">
        <v>61</v>
      </c>
      <c r="H6859" t="s">
        <v>18</v>
      </c>
      <c r="I6859" t="s">
        <v>11541</v>
      </c>
      <c r="J6859">
        <v>2017</v>
      </c>
      <c r="K6859">
        <v>617.05999999999995</v>
      </c>
      <c r="L6859">
        <v>19</v>
      </c>
      <c r="M6859">
        <v>1</v>
      </c>
      <c r="N6859">
        <f t="shared" ref="N6859:N6922" si="283">IF(K6859&lt;100,1,0)</f>
        <v>0</v>
      </c>
      <c r="O6859">
        <f t="shared" si="282"/>
        <v>0</v>
      </c>
      <c r="P6859" t="s">
        <v>12694</v>
      </c>
    </row>
    <row r="6860" spans="2:16" x14ac:dyDescent="0.25">
      <c r="B6860" t="s">
        <v>6865</v>
      </c>
      <c r="C6860" s="119" t="s">
        <v>60</v>
      </c>
      <c r="D6860" t="s">
        <v>11537</v>
      </c>
      <c r="E6860" t="s">
        <v>11530</v>
      </c>
      <c r="F6860" t="s">
        <v>11540</v>
      </c>
      <c r="G6860" t="s">
        <v>61</v>
      </c>
      <c r="H6860" t="s">
        <v>18</v>
      </c>
      <c r="I6860" t="s">
        <v>11541</v>
      </c>
      <c r="J6860">
        <v>2017</v>
      </c>
      <c r="K6860">
        <v>618.6</v>
      </c>
      <c r="L6860">
        <v>31</v>
      </c>
      <c r="M6860">
        <v>1</v>
      </c>
      <c r="N6860">
        <f t="shared" si="283"/>
        <v>0</v>
      </c>
      <c r="O6860">
        <f t="shared" si="282"/>
        <v>0</v>
      </c>
      <c r="P6860" t="s">
        <v>12694</v>
      </c>
    </row>
    <row r="6861" spans="2:16" x14ac:dyDescent="0.25">
      <c r="B6861" t="s">
        <v>6866</v>
      </c>
      <c r="C6861" s="119" t="s">
        <v>60</v>
      </c>
      <c r="D6861" t="s">
        <v>11537</v>
      </c>
      <c r="E6861" t="s">
        <v>11530</v>
      </c>
      <c r="F6861" t="s">
        <v>11540</v>
      </c>
      <c r="G6861" t="s">
        <v>61</v>
      </c>
      <c r="H6861" t="s">
        <v>18</v>
      </c>
      <c r="I6861" t="s">
        <v>11541</v>
      </c>
      <c r="J6861">
        <v>2017</v>
      </c>
      <c r="K6861">
        <v>617.30999999999995</v>
      </c>
      <c r="L6861">
        <v>21</v>
      </c>
      <c r="M6861">
        <v>1</v>
      </c>
      <c r="N6861">
        <f t="shared" si="283"/>
        <v>0</v>
      </c>
      <c r="O6861">
        <f t="shared" si="282"/>
        <v>0</v>
      </c>
      <c r="P6861" t="s">
        <v>12694</v>
      </c>
    </row>
    <row r="6862" spans="2:16" x14ac:dyDescent="0.25">
      <c r="B6862" t="s">
        <v>6867</v>
      </c>
      <c r="C6862" s="119" t="s">
        <v>60</v>
      </c>
      <c r="D6862" t="s">
        <v>11539</v>
      </c>
      <c r="E6862" t="s">
        <v>11530</v>
      </c>
      <c r="F6862" t="s">
        <v>11540</v>
      </c>
      <c r="G6862" t="s">
        <v>61</v>
      </c>
      <c r="H6862" t="s">
        <v>18</v>
      </c>
      <c r="I6862" t="s">
        <v>11541</v>
      </c>
      <c r="J6862">
        <v>2017</v>
      </c>
      <c r="K6862">
        <v>647.53</v>
      </c>
      <c r="L6862">
        <v>20</v>
      </c>
      <c r="M6862">
        <v>1</v>
      </c>
      <c r="N6862">
        <f t="shared" si="283"/>
        <v>0</v>
      </c>
      <c r="O6862">
        <f t="shared" si="282"/>
        <v>0</v>
      </c>
      <c r="P6862" t="s">
        <v>12694</v>
      </c>
    </row>
    <row r="6863" spans="2:16" x14ac:dyDescent="0.25">
      <c r="B6863" t="s">
        <v>6868</v>
      </c>
      <c r="C6863" s="119" t="s">
        <v>60</v>
      </c>
      <c r="D6863" t="s">
        <v>11539</v>
      </c>
      <c r="E6863" t="s">
        <v>11530</v>
      </c>
      <c r="F6863" t="s">
        <v>11540</v>
      </c>
      <c r="G6863" t="s">
        <v>61</v>
      </c>
      <c r="H6863" t="s">
        <v>18</v>
      </c>
      <c r="I6863" t="s">
        <v>11541</v>
      </c>
      <c r="J6863">
        <v>2017</v>
      </c>
      <c r="K6863">
        <v>647.66</v>
      </c>
      <c r="L6863">
        <v>21</v>
      </c>
      <c r="M6863">
        <v>1</v>
      </c>
      <c r="N6863">
        <f t="shared" si="283"/>
        <v>0</v>
      </c>
      <c r="O6863">
        <f t="shared" si="282"/>
        <v>0</v>
      </c>
      <c r="P6863" t="s">
        <v>12694</v>
      </c>
    </row>
    <row r="6864" spans="2:16" x14ac:dyDescent="0.25">
      <c r="B6864" t="s">
        <v>6869</v>
      </c>
      <c r="C6864" s="119" t="s">
        <v>60</v>
      </c>
      <c r="D6864" t="s">
        <v>11537</v>
      </c>
      <c r="E6864" t="s">
        <v>11530</v>
      </c>
      <c r="F6864" t="s">
        <v>11540</v>
      </c>
      <c r="G6864" t="s">
        <v>61</v>
      </c>
      <c r="H6864" t="s">
        <v>18</v>
      </c>
      <c r="I6864" t="s">
        <v>11541</v>
      </c>
      <c r="J6864">
        <v>2017</v>
      </c>
      <c r="K6864">
        <v>617.42999999999995</v>
      </c>
      <c r="L6864">
        <v>22</v>
      </c>
      <c r="M6864">
        <v>1</v>
      </c>
      <c r="N6864">
        <f t="shared" si="283"/>
        <v>0</v>
      </c>
      <c r="O6864">
        <f t="shared" si="282"/>
        <v>0</v>
      </c>
      <c r="P6864" t="s">
        <v>12694</v>
      </c>
    </row>
    <row r="6865" spans="2:16" x14ac:dyDescent="0.25">
      <c r="B6865" t="s">
        <v>6870</v>
      </c>
      <c r="C6865" s="119" t="s">
        <v>60</v>
      </c>
      <c r="D6865" t="s">
        <v>11537</v>
      </c>
      <c r="E6865" t="s">
        <v>11530</v>
      </c>
      <c r="F6865" t="s">
        <v>11540</v>
      </c>
      <c r="G6865" t="s">
        <v>61</v>
      </c>
      <c r="H6865" t="s">
        <v>18</v>
      </c>
      <c r="I6865" t="s">
        <v>11541</v>
      </c>
      <c r="J6865">
        <v>2017</v>
      </c>
      <c r="K6865">
        <v>868.13</v>
      </c>
      <c r="L6865">
        <v>20</v>
      </c>
      <c r="M6865">
        <v>1</v>
      </c>
      <c r="N6865">
        <f t="shared" si="283"/>
        <v>0</v>
      </c>
      <c r="O6865">
        <f t="shared" si="282"/>
        <v>0</v>
      </c>
      <c r="P6865" t="s">
        <v>12694</v>
      </c>
    </row>
    <row r="6866" spans="2:16" x14ac:dyDescent="0.25">
      <c r="B6866" t="s">
        <v>6871</v>
      </c>
      <c r="C6866" s="119" t="s">
        <v>60</v>
      </c>
      <c r="D6866" t="s">
        <v>11539</v>
      </c>
      <c r="E6866" t="s">
        <v>11530</v>
      </c>
      <c r="F6866" t="s">
        <v>11540</v>
      </c>
      <c r="G6866" t="s">
        <v>61</v>
      </c>
      <c r="H6866" t="s">
        <v>18</v>
      </c>
      <c r="I6866" t="s">
        <v>11541</v>
      </c>
      <c r="J6866">
        <v>2017</v>
      </c>
      <c r="K6866">
        <v>648.42999999999995</v>
      </c>
      <c r="L6866">
        <v>27</v>
      </c>
      <c r="M6866">
        <v>1</v>
      </c>
      <c r="N6866">
        <f t="shared" si="283"/>
        <v>0</v>
      </c>
      <c r="O6866">
        <f t="shared" si="282"/>
        <v>0</v>
      </c>
      <c r="P6866" t="s">
        <v>12694</v>
      </c>
    </row>
    <row r="6867" spans="2:16" x14ac:dyDescent="0.25">
      <c r="B6867" t="s">
        <v>6872</v>
      </c>
      <c r="C6867" s="119" t="s">
        <v>60</v>
      </c>
      <c r="D6867" t="s">
        <v>11539</v>
      </c>
      <c r="E6867" t="s">
        <v>11530</v>
      </c>
      <c r="F6867" t="s">
        <v>11540</v>
      </c>
      <c r="G6867" t="s">
        <v>61</v>
      </c>
      <c r="H6867" t="s">
        <v>18</v>
      </c>
      <c r="I6867" t="s">
        <v>11541</v>
      </c>
      <c r="J6867">
        <v>2017</v>
      </c>
      <c r="K6867">
        <v>648.16999999999996</v>
      </c>
      <c r="L6867">
        <v>25</v>
      </c>
      <c r="M6867">
        <v>1</v>
      </c>
      <c r="N6867">
        <f t="shared" si="283"/>
        <v>0</v>
      </c>
      <c r="O6867">
        <f t="shared" si="282"/>
        <v>0</v>
      </c>
      <c r="P6867" t="s">
        <v>12694</v>
      </c>
    </row>
    <row r="6868" spans="2:16" x14ac:dyDescent="0.25">
      <c r="B6868" t="s">
        <v>6873</v>
      </c>
      <c r="C6868" s="119" t="s">
        <v>60</v>
      </c>
      <c r="D6868" t="s">
        <v>11537</v>
      </c>
      <c r="E6868" t="s">
        <v>11530</v>
      </c>
      <c r="F6868" t="s">
        <v>11540</v>
      </c>
      <c r="G6868" t="s">
        <v>61</v>
      </c>
      <c r="H6868" t="s">
        <v>18</v>
      </c>
      <c r="I6868" t="s">
        <v>11541</v>
      </c>
      <c r="J6868">
        <v>2017</v>
      </c>
      <c r="K6868">
        <v>617.30999999999995</v>
      </c>
      <c r="L6868">
        <v>21</v>
      </c>
      <c r="M6868">
        <v>1</v>
      </c>
      <c r="N6868">
        <f t="shared" si="283"/>
        <v>0</v>
      </c>
      <c r="O6868">
        <f t="shared" si="282"/>
        <v>0</v>
      </c>
      <c r="P6868" t="s">
        <v>12693</v>
      </c>
    </row>
    <row r="6869" spans="2:16" x14ac:dyDescent="0.25">
      <c r="B6869" t="s">
        <v>6874</v>
      </c>
      <c r="C6869" s="119" t="s">
        <v>60</v>
      </c>
      <c r="D6869" t="s">
        <v>11537</v>
      </c>
      <c r="E6869" t="s">
        <v>11530</v>
      </c>
      <c r="F6869" t="s">
        <v>11540</v>
      </c>
      <c r="G6869" t="s">
        <v>61</v>
      </c>
      <c r="H6869" t="s">
        <v>18</v>
      </c>
      <c r="I6869" t="s">
        <v>11541</v>
      </c>
      <c r="J6869">
        <v>2017</v>
      </c>
      <c r="K6869">
        <v>619.98</v>
      </c>
      <c r="L6869">
        <v>42</v>
      </c>
      <c r="M6869">
        <v>1</v>
      </c>
      <c r="N6869">
        <f t="shared" si="283"/>
        <v>0</v>
      </c>
      <c r="O6869">
        <f t="shared" si="282"/>
        <v>0</v>
      </c>
      <c r="P6869" t="s">
        <v>12694</v>
      </c>
    </row>
    <row r="6870" spans="2:16" x14ac:dyDescent="0.25">
      <c r="B6870" t="s">
        <v>6875</v>
      </c>
      <c r="C6870" s="119" t="s">
        <v>60</v>
      </c>
      <c r="D6870" t="s">
        <v>11537</v>
      </c>
      <c r="E6870" t="s">
        <v>11530</v>
      </c>
      <c r="F6870" t="s">
        <v>11540</v>
      </c>
      <c r="G6870" t="s">
        <v>61</v>
      </c>
      <c r="H6870" t="s">
        <v>18</v>
      </c>
      <c r="I6870" t="s">
        <v>11541</v>
      </c>
      <c r="J6870">
        <v>2017</v>
      </c>
      <c r="K6870">
        <v>617.95000000000005</v>
      </c>
      <c r="L6870">
        <v>26</v>
      </c>
      <c r="M6870">
        <v>1</v>
      </c>
      <c r="N6870">
        <f t="shared" si="283"/>
        <v>0</v>
      </c>
      <c r="O6870">
        <f t="shared" si="282"/>
        <v>0</v>
      </c>
      <c r="P6870" t="s">
        <v>12694</v>
      </c>
    </row>
    <row r="6871" spans="2:16" x14ac:dyDescent="0.25">
      <c r="B6871" t="s">
        <v>6876</v>
      </c>
      <c r="C6871" s="119" t="s">
        <v>60</v>
      </c>
      <c r="D6871" t="s">
        <v>11537</v>
      </c>
      <c r="E6871" t="s">
        <v>11530</v>
      </c>
      <c r="F6871" t="s">
        <v>11540</v>
      </c>
      <c r="G6871" t="s">
        <v>61</v>
      </c>
      <c r="H6871" t="s">
        <v>18</v>
      </c>
      <c r="I6871" t="s">
        <v>11541</v>
      </c>
      <c r="J6871">
        <v>2017</v>
      </c>
      <c r="K6871">
        <v>653.39</v>
      </c>
      <c r="L6871">
        <v>66</v>
      </c>
      <c r="M6871">
        <v>1</v>
      </c>
      <c r="N6871">
        <f t="shared" si="283"/>
        <v>0</v>
      </c>
      <c r="O6871">
        <f t="shared" si="282"/>
        <v>0</v>
      </c>
      <c r="P6871" t="s">
        <v>12694</v>
      </c>
    </row>
    <row r="6872" spans="2:16" x14ac:dyDescent="0.25">
      <c r="B6872" t="s">
        <v>6877</v>
      </c>
      <c r="C6872" s="119" t="s">
        <v>60</v>
      </c>
      <c r="D6872" t="s">
        <v>11537</v>
      </c>
      <c r="E6872" t="s">
        <v>11530</v>
      </c>
      <c r="F6872" t="s">
        <v>11540</v>
      </c>
      <c r="G6872" t="s">
        <v>61</v>
      </c>
      <c r="H6872" t="s">
        <v>18</v>
      </c>
      <c r="I6872" t="s">
        <v>11541</v>
      </c>
      <c r="J6872">
        <v>2017</v>
      </c>
      <c r="K6872">
        <v>650.08000000000004</v>
      </c>
      <c r="L6872">
        <v>40</v>
      </c>
      <c r="M6872">
        <v>1</v>
      </c>
      <c r="N6872">
        <f t="shared" si="283"/>
        <v>0</v>
      </c>
      <c r="O6872">
        <f t="shared" si="282"/>
        <v>0</v>
      </c>
      <c r="P6872" t="s">
        <v>12694</v>
      </c>
    </row>
    <row r="6873" spans="2:16" x14ac:dyDescent="0.25">
      <c r="B6873" t="s">
        <v>6878</v>
      </c>
      <c r="C6873" s="119" t="s">
        <v>60</v>
      </c>
      <c r="D6873" t="s">
        <v>11537</v>
      </c>
      <c r="E6873" t="s">
        <v>11530</v>
      </c>
      <c r="F6873" t="s">
        <v>11540</v>
      </c>
      <c r="G6873" t="s">
        <v>61</v>
      </c>
      <c r="H6873" t="s">
        <v>18</v>
      </c>
      <c r="I6873" t="s">
        <v>11541</v>
      </c>
      <c r="J6873">
        <v>2017</v>
      </c>
      <c r="K6873">
        <v>648.29999999999995</v>
      </c>
      <c r="L6873">
        <v>26</v>
      </c>
      <c r="M6873">
        <v>1</v>
      </c>
      <c r="N6873">
        <f t="shared" si="283"/>
        <v>0</v>
      </c>
      <c r="O6873">
        <f t="shared" si="282"/>
        <v>0</v>
      </c>
      <c r="P6873" t="s">
        <v>12694</v>
      </c>
    </row>
    <row r="6874" spans="2:16" x14ac:dyDescent="0.25">
      <c r="B6874" t="s">
        <v>6879</v>
      </c>
      <c r="C6874" s="119" t="s">
        <v>60</v>
      </c>
      <c r="D6874" t="s">
        <v>11537</v>
      </c>
      <c r="E6874" t="s">
        <v>11530</v>
      </c>
      <c r="F6874" t="s">
        <v>11540</v>
      </c>
      <c r="G6874" t="s">
        <v>61</v>
      </c>
      <c r="H6874" t="s">
        <v>18</v>
      </c>
      <c r="I6874" t="s">
        <v>11541</v>
      </c>
      <c r="J6874">
        <v>2017</v>
      </c>
      <c r="K6874">
        <v>647.02</v>
      </c>
      <c r="L6874">
        <v>16</v>
      </c>
      <c r="M6874">
        <v>1</v>
      </c>
      <c r="N6874">
        <f t="shared" si="283"/>
        <v>0</v>
      </c>
      <c r="O6874">
        <f t="shared" si="282"/>
        <v>0</v>
      </c>
      <c r="P6874" t="s">
        <v>12694</v>
      </c>
    </row>
    <row r="6875" spans="2:16" x14ac:dyDescent="0.25">
      <c r="B6875" t="s">
        <v>6880</v>
      </c>
      <c r="C6875" s="119" t="s">
        <v>60</v>
      </c>
      <c r="D6875" t="s">
        <v>11539</v>
      </c>
      <c r="E6875" t="s">
        <v>11530</v>
      </c>
      <c r="F6875" t="s">
        <v>11540</v>
      </c>
      <c r="G6875" t="s">
        <v>61</v>
      </c>
      <c r="H6875" t="s">
        <v>18</v>
      </c>
      <c r="I6875" t="s">
        <v>11541</v>
      </c>
      <c r="J6875">
        <v>2017</v>
      </c>
      <c r="K6875">
        <v>616.92999999999995</v>
      </c>
      <c r="L6875">
        <v>18</v>
      </c>
      <c r="M6875">
        <v>1</v>
      </c>
      <c r="N6875">
        <f t="shared" si="283"/>
        <v>0</v>
      </c>
      <c r="O6875">
        <f t="shared" si="282"/>
        <v>0</v>
      </c>
      <c r="P6875" t="s">
        <v>12694</v>
      </c>
    </row>
    <row r="6876" spans="2:16" x14ac:dyDescent="0.25">
      <c r="B6876" t="s">
        <v>6881</v>
      </c>
      <c r="C6876" s="119" t="s">
        <v>60</v>
      </c>
      <c r="D6876" t="s">
        <v>11537</v>
      </c>
      <c r="E6876" t="s">
        <v>11530</v>
      </c>
      <c r="F6876" t="s">
        <v>11540</v>
      </c>
      <c r="G6876" t="s">
        <v>61</v>
      </c>
      <c r="H6876" t="s">
        <v>18</v>
      </c>
      <c r="I6876" t="s">
        <v>11541</v>
      </c>
      <c r="J6876">
        <v>2017</v>
      </c>
      <c r="K6876">
        <v>648.29999999999995</v>
      </c>
      <c r="L6876">
        <v>26</v>
      </c>
      <c r="M6876">
        <v>1</v>
      </c>
      <c r="N6876">
        <f t="shared" si="283"/>
        <v>0</v>
      </c>
      <c r="O6876">
        <f t="shared" si="282"/>
        <v>0</v>
      </c>
      <c r="P6876" t="s">
        <v>12694</v>
      </c>
    </row>
    <row r="6877" spans="2:16" x14ac:dyDescent="0.25">
      <c r="B6877" t="s">
        <v>6882</v>
      </c>
      <c r="C6877" s="119" t="s">
        <v>60</v>
      </c>
      <c r="D6877" t="s">
        <v>11550</v>
      </c>
      <c r="E6877" t="s">
        <v>11530</v>
      </c>
      <c r="F6877" t="s">
        <v>11540</v>
      </c>
      <c r="G6877" t="s">
        <v>61</v>
      </c>
      <c r="H6877" t="s">
        <v>18</v>
      </c>
      <c r="I6877" t="s">
        <v>11533</v>
      </c>
      <c r="J6877">
        <v>2017</v>
      </c>
      <c r="K6877">
        <v>622.96</v>
      </c>
      <c r="L6877">
        <v>22</v>
      </c>
      <c r="M6877">
        <v>1</v>
      </c>
      <c r="N6877">
        <f t="shared" si="283"/>
        <v>0</v>
      </c>
      <c r="O6877">
        <f t="shared" si="282"/>
        <v>0</v>
      </c>
      <c r="P6877" t="s">
        <v>12694</v>
      </c>
    </row>
    <row r="6878" spans="2:16" x14ac:dyDescent="0.25">
      <c r="B6878" t="s">
        <v>6883</v>
      </c>
      <c r="C6878" s="119" t="s">
        <v>60</v>
      </c>
      <c r="D6878" t="s">
        <v>11537</v>
      </c>
      <c r="E6878" t="s">
        <v>11530</v>
      </c>
      <c r="F6878" t="s">
        <v>11540</v>
      </c>
      <c r="G6878" t="s">
        <v>61</v>
      </c>
      <c r="H6878" t="s">
        <v>18</v>
      </c>
      <c r="I6878" t="s">
        <v>11541</v>
      </c>
      <c r="J6878">
        <v>2017</v>
      </c>
      <c r="K6878">
        <v>617.82000000000005</v>
      </c>
      <c r="L6878">
        <v>25</v>
      </c>
      <c r="M6878">
        <v>1</v>
      </c>
      <c r="N6878">
        <f t="shared" si="283"/>
        <v>0</v>
      </c>
      <c r="O6878">
        <f t="shared" si="282"/>
        <v>0</v>
      </c>
      <c r="P6878" t="s">
        <v>12694</v>
      </c>
    </row>
    <row r="6879" spans="2:16" x14ac:dyDescent="0.25">
      <c r="B6879" t="s">
        <v>6884</v>
      </c>
      <c r="C6879" s="119" t="s">
        <v>60</v>
      </c>
      <c r="D6879" t="s">
        <v>11537</v>
      </c>
      <c r="E6879" t="s">
        <v>11530</v>
      </c>
      <c r="F6879" t="s">
        <v>11540</v>
      </c>
      <c r="G6879" t="s">
        <v>61</v>
      </c>
      <c r="H6879" t="s">
        <v>18</v>
      </c>
      <c r="I6879" t="s">
        <v>11541</v>
      </c>
      <c r="J6879">
        <v>2017</v>
      </c>
      <c r="K6879">
        <v>647.78</v>
      </c>
      <c r="L6879">
        <v>22</v>
      </c>
      <c r="M6879">
        <v>1</v>
      </c>
      <c r="N6879">
        <f t="shared" si="283"/>
        <v>0</v>
      </c>
      <c r="O6879">
        <f t="shared" si="282"/>
        <v>0</v>
      </c>
      <c r="P6879" t="s">
        <v>12694</v>
      </c>
    </row>
    <row r="6880" spans="2:16" x14ac:dyDescent="0.25">
      <c r="B6880" t="s">
        <v>6885</v>
      </c>
      <c r="C6880" s="119" t="s">
        <v>60</v>
      </c>
      <c r="D6880" t="s">
        <v>11537</v>
      </c>
      <c r="E6880" t="s">
        <v>11530</v>
      </c>
      <c r="F6880" t="s">
        <v>11540</v>
      </c>
      <c r="G6880" t="s">
        <v>61</v>
      </c>
      <c r="H6880" t="s">
        <v>18</v>
      </c>
      <c r="I6880" t="s">
        <v>11541</v>
      </c>
      <c r="J6880">
        <v>2017</v>
      </c>
      <c r="K6880">
        <v>647.78</v>
      </c>
      <c r="L6880">
        <v>22</v>
      </c>
      <c r="M6880">
        <v>1</v>
      </c>
      <c r="N6880">
        <f t="shared" si="283"/>
        <v>0</v>
      </c>
      <c r="O6880">
        <f t="shared" si="282"/>
        <v>0</v>
      </c>
      <c r="P6880" t="s">
        <v>12694</v>
      </c>
    </row>
    <row r="6881" spans="2:16" x14ac:dyDescent="0.25">
      <c r="B6881" t="s">
        <v>6886</v>
      </c>
      <c r="C6881" s="119" t="s">
        <v>60</v>
      </c>
      <c r="D6881" t="s">
        <v>11537</v>
      </c>
      <c r="E6881" t="s">
        <v>11530</v>
      </c>
      <c r="F6881" t="s">
        <v>11540</v>
      </c>
      <c r="G6881" t="s">
        <v>61</v>
      </c>
      <c r="H6881" t="s">
        <v>18</v>
      </c>
      <c r="I6881" t="s">
        <v>11541</v>
      </c>
      <c r="J6881">
        <v>2017</v>
      </c>
      <c r="K6881">
        <v>647.78</v>
      </c>
      <c r="L6881">
        <v>22</v>
      </c>
      <c r="M6881">
        <v>1</v>
      </c>
      <c r="N6881">
        <f t="shared" si="283"/>
        <v>0</v>
      </c>
      <c r="O6881">
        <f t="shared" si="282"/>
        <v>0</v>
      </c>
      <c r="P6881" t="s">
        <v>12694</v>
      </c>
    </row>
    <row r="6882" spans="2:16" x14ac:dyDescent="0.25">
      <c r="B6882" t="s">
        <v>6887</v>
      </c>
      <c r="C6882" s="119" t="s">
        <v>60</v>
      </c>
      <c r="D6882" t="s">
        <v>11539</v>
      </c>
      <c r="E6882" t="s">
        <v>11530</v>
      </c>
      <c r="F6882" t="s">
        <v>11540</v>
      </c>
      <c r="G6882" t="s">
        <v>61</v>
      </c>
      <c r="H6882" t="s">
        <v>18</v>
      </c>
      <c r="I6882" t="s">
        <v>11541</v>
      </c>
      <c r="J6882">
        <v>2017</v>
      </c>
      <c r="K6882">
        <v>617.30999999999995</v>
      </c>
      <c r="L6882">
        <v>21</v>
      </c>
      <c r="M6882">
        <v>1</v>
      </c>
      <c r="N6882">
        <f t="shared" si="283"/>
        <v>0</v>
      </c>
      <c r="O6882">
        <f t="shared" si="282"/>
        <v>0</v>
      </c>
      <c r="P6882" t="s">
        <v>12694</v>
      </c>
    </row>
    <row r="6883" spans="2:16" x14ac:dyDescent="0.25">
      <c r="B6883" t="s">
        <v>6888</v>
      </c>
      <c r="C6883" s="119" t="s">
        <v>60</v>
      </c>
      <c r="D6883" t="s">
        <v>11537</v>
      </c>
      <c r="E6883" t="s">
        <v>11530</v>
      </c>
      <c r="F6883" t="s">
        <v>11540</v>
      </c>
      <c r="G6883" t="s">
        <v>61</v>
      </c>
      <c r="H6883" t="s">
        <v>18</v>
      </c>
      <c r="I6883" t="s">
        <v>11541</v>
      </c>
      <c r="J6883">
        <v>2017</v>
      </c>
      <c r="K6883">
        <v>648.41999999999996</v>
      </c>
      <c r="L6883">
        <v>27</v>
      </c>
      <c r="M6883">
        <v>1</v>
      </c>
      <c r="N6883">
        <f t="shared" si="283"/>
        <v>0</v>
      </c>
      <c r="O6883">
        <f t="shared" si="282"/>
        <v>0</v>
      </c>
      <c r="P6883" t="s">
        <v>12694</v>
      </c>
    </row>
    <row r="6884" spans="2:16" x14ac:dyDescent="0.25">
      <c r="B6884" t="s">
        <v>6889</v>
      </c>
      <c r="C6884" s="119" t="s">
        <v>60</v>
      </c>
      <c r="D6884" t="s">
        <v>11537</v>
      </c>
      <c r="E6884" t="s">
        <v>11530</v>
      </c>
      <c r="F6884" t="s">
        <v>11540</v>
      </c>
      <c r="G6884" t="s">
        <v>61</v>
      </c>
      <c r="H6884" t="s">
        <v>18</v>
      </c>
      <c r="I6884" t="s">
        <v>11533</v>
      </c>
      <c r="J6884">
        <v>2017</v>
      </c>
      <c r="K6884">
        <v>627.91</v>
      </c>
      <c r="L6884">
        <v>52</v>
      </c>
      <c r="M6884">
        <v>1</v>
      </c>
      <c r="N6884">
        <f t="shared" si="283"/>
        <v>0</v>
      </c>
      <c r="O6884">
        <f t="shared" si="282"/>
        <v>0</v>
      </c>
      <c r="P6884" t="s">
        <v>12694</v>
      </c>
    </row>
    <row r="6885" spans="2:16" x14ac:dyDescent="0.25">
      <c r="B6885" t="s">
        <v>6890</v>
      </c>
      <c r="C6885" s="119" t="s">
        <v>60</v>
      </c>
      <c r="D6885" t="s">
        <v>11550</v>
      </c>
      <c r="E6885" t="s">
        <v>11530</v>
      </c>
      <c r="F6885" t="s">
        <v>11540</v>
      </c>
      <c r="G6885" t="s">
        <v>61</v>
      </c>
      <c r="H6885" t="s">
        <v>18</v>
      </c>
      <c r="I6885" t="s">
        <v>11541</v>
      </c>
      <c r="J6885">
        <v>2017</v>
      </c>
      <c r="K6885">
        <v>654.41</v>
      </c>
      <c r="L6885">
        <v>74</v>
      </c>
      <c r="M6885">
        <v>1</v>
      </c>
      <c r="N6885">
        <f t="shared" si="283"/>
        <v>0</v>
      </c>
      <c r="O6885">
        <f t="shared" si="282"/>
        <v>0</v>
      </c>
      <c r="P6885" t="s">
        <v>12694</v>
      </c>
    </row>
    <row r="6886" spans="2:16" x14ac:dyDescent="0.25">
      <c r="B6886" t="s">
        <v>6891</v>
      </c>
      <c r="C6886" s="119" t="s">
        <v>60</v>
      </c>
      <c r="D6886" t="s">
        <v>11537</v>
      </c>
      <c r="E6886" t="s">
        <v>11530</v>
      </c>
      <c r="F6886" t="s">
        <v>11540</v>
      </c>
      <c r="G6886" t="s">
        <v>61</v>
      </c>
      <c r="H6886" t="s">
        <v>18</v>
      </c>
      <c r="I6886" t="s">
        <v>11541</v>
      </c>
      <c r="J6886">
        <v>2017</v>
      </c>
      <c r="K6886">
        <v>649.82000000000005</v>
      </c>
      <c r="L6886">
        <v>38</v>
      </c>
      <c r="M6886">
        <v>1</v>
      </c>
      <c r="N6886">
        <f t="shared" si="283"/>
        <v>0</v>
      </c>
      <c r="O6886">
        <f t="shared" si="282"/>
        <v>0</v>
      </c>
      <c r="P6886" t="s">
        <v>12694</v>
      </c>
    </row>
    <row r="6887" spans="2:16" x14ac:dyDescent="0.25">
      <c r="B6887" t="s">
        <v>6892</v>
      </c>
      <c r="C6887" s="119" t="s">
        <v>60</v>
      </c>
      <c r="D6887" t="s">
        <v>11537</v>
      </c>
      <c r="E6887" t="s">
        <v>11530</v>
      </c>
      <c r="F6887" t="s">
        <v>11540</v>
      </c>
      <c r="G6887" t="s">
        <v>61</v>
      </c>
      <c r="H6887" t="s">
        <v>18</v>
      </c>
      <c r="I6887" t="s">
        <v>11541</v>
      </c>
      <c r="J6887">
        <v>2017</v>
      </c>
      <c r="K6887">
        <v>648.29999999999995</v>
      </c>
      <c r="L6887">
        <v>26</v>
      </c>
      <c r="M6887">
        <v>1</v>
      </c>
      <c r="N6887">
        <f t="shared" si="283"/>
        <v>0</v>
      </c>
      <c r="O6887">
        <f t="shared" si="282"/>
        <v>0</v>
      </c>
      <c r="P6887" t="s">
        <v>12694</v>
      </c>
    </row>
    <row r="6888" spans="2:16" x14ac:dyDescent="0.25">
      <c r="B6888" t="s">
        <v>6893</v>
      </c>
      <c r="C6888" s="119" t="s">
        <v>60</v>
      </c>
      <c r="D6888" t="s">
        <v>11537</v>
      </c>
      <c r="E6888" t="s">
        <v>11530</v>
      </c>
      <c r="F6888" t="s">
        <v>11540</v>
      </c>
      <c r="G6888" t="s">
        <v>61</v>
      </c>
      <c r="H6888" t="s">
        <v>18</v>
      </c>
      <c r="I6888" t="s">
        <v>11541</v>
      </c>
      <c r="J6888">
        <v>2017</v>
      </c>
      <c r="K6888">
        <v>647.66</v>
      </c>
      <c r="L6888">
        <v>21</v>
      </c>
      <c r="M6888">
        <v>1</v>
      </c>
      <c r="N6888">
        <f t="shared" si="283"/>
        <v>0</v>
      </c>
      <c r="O6888">
        <f t="shared" si="282"/>
        <v>0</v>
      </c>
      <c r="P6888" t="s">
        <v>12694</v>
      </c>
    </row>
    <row r="6889" spans="2:16" x14ac:dyDescent="0.25">
      <c r="B6889" t="s">
        <v>6894</v>
      </c>
      <c r="C6889" s="119" t="s">
        <v>60</v>
      </c>
      <c r="D6889" t="s">
        <v>11537</v>
      </c>
      <c r="E6889" t="s">
        <v>11530</v>
      </c>
      <c r="F6889" t="s">
        <v>11540</v>
      </c>
      <c r="G6889" t="s">
        <v>61</v>
      </c>
      <c r="H6889" t="s">
        <v>18</v>
      </c>
      <c r="I6889" t="s">
        <v>11541</v>
      </c>
      <c r="J6889">
        <v>2017</v>
      </c>
      <c r="K6889">
        <v>617.17999999999995</v>
      </c>
      <c r="L6889">
        <v>20</v>
      </c>
      <c r="M6889">
        <v>1</v>
      </c>
      <c r="N6889">
        <f t="shared" si="283"/>
        <v>0</v>
      </c>
      <c r="O6889">
        <f t="shared" si="282"/>
        <v>0</v>
      </c>
      <c r="P6889" t="s">
        <v>12694</v>
      </c>
    </row>
    <row r="6890" spans="2:16" x14ac:dyDescent="0.25">
      <c r="B6890" t="s">
        <v>6895</v>
      </c>
      <c r="C6890" s="119" t="s">
        <v>60</v>
      </c>
      <c r="D6890" t="s">
        <v>11537</v>
      </c>
      <c r="E6890" t="s">
        <v>11530</v>
      </c>
      <c r="F6890" t="s">
        <v>11540</v>
      </c>
      <c r="G6890" t="s">
        <v>61</v>
      </c>
      <c r="H6890" t="s">
        <v>18</v>
      </c>
      <c r="I6890" t="s">
        <v>11541</v>
      </c>
      <c r="J6890">
        <v>2017</v>
      </c>
      <c r="K6890">
        <v>617.17999999999995</v>
      </c>
      <c r="L6890">
        <v>20</v>
      </c>
      <c r="M6890">
        <v>1</v>
      </c>
      <c r="N6890">
        <f t="shared" si="283"/>
        <v>0</v>
      </c>
      <c r="O6890">
        <f t="shared" si="282"/>
        <v>0</v>
      </c>
      <c r="P6890" t="s">
        <v>12694</v>
      </c>
    </row>
    <row r="6891" spans="2:16" x14ac:dyDescent="0.25">
      <c r="B6891" t="s">
        <v>6896</v>
      </c>
      <c r="C6891" s="119" t="s">
        <v>60</v>
      </c>
      <c r="D6891" t="s">
        <v>11552</v>
      </c>
      <c r="E6891" t="s">
        <v>11530</v>
      </c>
      <c r="F6891" t="s">
        <v>11540</v>
      </c>
      <c r="G6891" t="s">
        <v>61</v>
      </c>
      <c r="H6891" t="s">
        <v>18</v>
      </c>
      <c r="I6891" t="s">
        <v>11541</v>
      </c>
      <c r="J6891">
        <v>2017</v>
      </c>
      <c r="K6891">
        <v>651.52</v>
      </c>
      <c r="L6891">
        <v>28</v>
      </c>
      <c r="M6891">
        <v>1</v>
      </c>
      <c r="N6891">
        <f t="shared" si="283"/>
        <v>0</v>
      </c>
      <c r="O6891">
        <f t="shared" si="282"/>
        <v>0</v>
      </c>
      <c r="P6891" t="s">
        <v>12694</v>
      </c>
    </row>
    <row r="6892" spans="2:16" x14ac:dyDescent="0.25">
      <c r="B6892" t="s">
        <v>6897</v>
      </c>
      <c r="C6892" s="119" t="s">
        <v>60</v>
      </c>
      <c r="D6892" t="s">
        <v>11552</v>
      </c>
      <c r="E6892" t="s">
        <v>11530</v>
      </c>
      <c r="F6892" t="s">
        <v>11540</v>
      </c>
      <c r="G6892" t="s">
        <v>61</v>
      </c>
      <c r="H6892" t="s">
        <v>18</v>
      </c>
      <c r="I6892" t="s">
        <v>11541</v>
      </c>
      <c r="J6892">
        <v>2017</v>
      </c>
      <c r="K6892">
        <v>847.97</v>
      </c>
      <c r="L6892">
        <v>35</v>
      </c>
      <c r="M6892">
        <v>1</v>
      </c>
      <c r="N6892">
        <f t="shared" si="283"/>
        <v>0</v>
      </c>
      <c r="O6892">
        <f t="shared" si="282"/>
        <v>0</v>
      </c>
      <c r="P6892" t="s">
        <v>12694</v>
      </c>
    </row>
    <row r="6893" spans="2:16" x14ac:dyDescent="0.25">
      <c r="B6893" t="s">
        <v>6898</v>
      </c>
      <c r="C6893" s="119" t="s">
        <v>60</v>
      </c>
      <c r="D6893" t="s">
        <v>11537</v>
      </c>
      <c r="E6893" t="s">
        <v>11530</v>
      </c>
      <c r="F6893" t="s">
        <v>11540</v>
      </c>
      <c r="G6893" t="s">
        <v>61</v>
      </c>
      <c r="H6893" t="s">
        <v>18</v>
      </c>
      <c r="I6893" t="s">
        <v>11541</v>
      </c>
      <c r="J6893">
        <v>2017</v>
      </c>
      <c r="K6893">
        <v>621.04999999999995</v>
      </c>
      <c r="L6893">
        <v>29</v>
      </c>
      <c r="M6893">
        <v>1</v>
      </c>
      <c r="N6893">
        <f t="shared" si="283"/>
        <v>0</v>
      </c>
      <c r="O6893">
        <f t="shared" si="282"/>
        <v>0</v>
      </c>
      <c r="P6893" t="s">
        <v>12694</v>
      </c>
    </row>
    <row r="6894" spans="2:16" x14ac:dyDescent="0.25">
      <c r="B6894" t="s">
        <v>6899</v>
      </c>
      <c r="C6894" s="119" t="s">
        <v>60</v>
      </c>
      <c r="D6894" t="s">
        <v>11537</v>
      </c>
      <c r="E6894" t="s">
        <v>11530</v>
      </c>
      <c r="F6894" t="s">
        <v>11540</v>
      </c>
      <c r="G6894" t="s">
        <v>61</v>
      </c>
      <c r="H6894" t="s">
        <v>18</v>
      </c>
      <c r="I6894" t="s">
        <v>11541</v>
      </c>
      <c r="J6894">
        <v>2017</v>
      </c>
      <c r="K6894">
        <v>618.33000000000004</v>
      </c>
      <c r="L6894">
        <v>29</v>
      </c>
      <c r="M6894">
        <v>1</v>
      </c>
      <c r="N6894">
        <f t="shared" si="283"/>
        <v>0</v>
      </c>
      <c r="O6894">
        <f t="shared" si="282"/>
        <v>0</v>
      </c>
      <c r="P6894" t="s">
        <v>12694</v>
      </c>
    </row>
    <row r="6895" spans="2:16" x14ac:dyDescent="0.25">
      <c r="B6895" t="s">
        <v>6900</v>
      </c>
      <c r="C6895" s="119" t="s">
        <v>60</v>
      </c>
      <c r="D6895" t="s">
        <v>11537</v>
      </c>
      <c r="E6895" t="s">
        <v>11530</v>
      </c>
      <c r="F6895" t="s">
        <v>11540</v>
      </c>
      <c r="G6895" t="s">
        <v>61</v>
      </c>
      <c r="H6895" t="s">
        <v>18</v>
      </c>
      <c r="I6895" t="s">
        <v>11541</v>
      </c>
      <c r="J6895">
        <v>2017</v>
      </c>
      <c r="K6895">
        <v>621.04999999999995</v>
      </c>
      <c r="L6895">
        <v>29</v>
      </c>
      <c r="M6895">
        <v>1</v>
      </c>
      <c r="N6895">
        <f t="shared" si="283"/>
        <v>0</v>
      </c>
      <c r="O6895">
        <f t="shared" ref="O6895:O6958" si="284">IF(OR(L6895="",L6895&lt;=0),1,0)</f>
        <v>0</v>
      </c>
      <c r="P6895" t="s">
        <v>12694</v>
      </c>
    </row>
    <row r="6896" spans="2:16" x14ac:dyDescent="0.25">
      <c r="B6896" t="s">
        <v>6901</v>
      </c>
      <c r="C6896" s="119" t="s">
        <v>60</v>
      </c>
      <c r="D6896" t="s">
        <v>11537</v>
      </c>
      <c r="E6896" t="s">
        <v>11530</v>
      </c>
      <c r="F6896" t="s">
        <v>11540</v>
      </c>
      <c r="G6896" t="s">
        <v>61</v>
      </c>
      <c r="H6896" t="s">
        <v>18</v>
      </c>
      <c r="I6896" t="s">
        <v>11541</v>
      </c>
      <c r="J6896">
        <v>2017</v>
      </c>
      <c r="K6896">
        <v>619.49</v>
      </c>
      <c r="L6896">
        <v>20</v>
      </c>
      <c r="M6896">
        <v>1</v>
      </c>
      <c r="N6896">
        <f t="shared" si="283"/>
        <v>0</v>
      </c>
      <c r="O6896">
        <f t="shared" si="284"/>
        <v>0</v>
      </c>
      <c r="P6896" t="s">
        <v>12694</v>
      </c>
    </row>
    <row r="6897" spans="2:16" x14ac:dyDescent="0.25">
      <c r="B6897" t="s">
        <v>6902</v>
      </c>
      <c r="C6897" s="119" t="s">
        <v>60</v>
      </c>
      <c r="D6897" t="s">
        <v>11537</v>
      </c>
      <c r="E6897" t="s">
        <v>11530</v>
      </c>
      <c r="F6897" t="s">
        <v>11540</v>
      </c>
      <c r="G6897" t="s">
        <v>61</v>
      </c>
      <c r="H6897" t="s">
        <v>18</v>
      </c>
      <c r="I6897" t="s">
        <v>11541</v>
      </c>
      <c r="J6897">
        <v>2017</v>
      </c>
      <c r="K6897">
        <v>621.15</v>
      </c>
      <c r="L6897">
        <v>33</v>
      </c>
      <c r="M6897">
        <v>1</v>
      </c>
      <c r="N6897">
        <f t="shared" si="283"/>
        <v>0</v>
      </c>
      <c r="O6897">
        <f t="shared" si="284"/>
        <v>0</v>
      </c>
      <c r="P6897" t="s">
        <v>12694</v>
      </c>
    </row>
    <row r="6898" spans="2:16" x14ac:dyDescent="0.25">
      <c r="B6898" t="s">
        <v>6903</v>
      </c>
      <c r="C6898" s="119" t="s">
        <v>60</v>
      </c>
      <c r="D6898" t="s">
        <v>11537</v>
      </c>
      <c r="E6898" t="s">
        <v>11530</v>
      </c>
      <c r="F6898" t="s">
        <v>11540</v>
      </c>
      <c r="G6898" t="s">
        <v>61</v>
      </c>
      <c r="H6898" t="s">
        <v>18</v>
      </c>
      <c r="I6898" t="s">
        <v>11541</v>
      </c>
      <c r="J6898">
        <v>2017</v>
      </c>
      <c r="K6898">
        <v>619.74</v>
      </c>
      <c r="L6898">
        <v>22</v>
      </c>
      <c r="M6898">
        <v>1</v>
      </c>
      <c r="N6898">
        <f t="shared" si="283"/>
        <v>0</v>
      </c>
      <c r="O6898">
        <f t="shared" si="284"/>
        <v>0</v>
      </c>
      <c r="P6898" t="s">
        <v>12694</v>
      </c>
    </row>
    <row r="6899" spans="2:16" x14ac:dyDescent="0.25">
      <c r="B6899" t="s">
        <v>6904</v>
      </c>
      <c r="C6899" s="119" t="s">
        <v>60</v>
      </c>
      <c r="D6899" t="s">
        <v>11537</v>
      </c>
      <c r="E6899" t="s">
        <v>11530</v>
      </c>
      <c r="F6899" t="s">
        <v>11540</v>
      </c>
      <c r="G6899" t="s">
        <v>61</v>
      </c>
      <c r="H6899" t="s">
        <v>18</v>
      </c>
      <c r="I6899" t="s">
        <v>11541</v>
      </c>
      <c r="J6899">
        <v>2017</v>
      </c>
      <c r="K6899">
        <v>620.13</v>
      </c>
      <c r="L6899">
        <v>25</v>
      </c>
      <c r="M6899">
        <v>1</v>
      </c>
      <c r="N6899">
        <f t="shared" si="283"/>
        <v>0</v>
      </c>
      <c r="O6899">
        <f t="shared" si="284"/>
        <v>0</v>
      </c>
      <c r="P6899" t="s">
        <v>12694</v>
      </c>
    </row>
    <row r="6900" spans="2:16" x14ac:dyDescent="0.25">
      <c r="B6900" t="s">
        <v>6905</v>
      </c>
      <c r="C6900" s="119" t="s">
        <v>60</v>
      </c>
      <c r="D6900" t="s">
        <v>11537</v>
      </c>
      <c r="E6900" t="s">
        <v>11530</v>
      </c>
      <c r="F6900" t="s">
        <v>11540</v>
      </c>
      <c r="G6900" t="s">
        <v>61</v>
      </c>
      <c r="H6900" t="s">
        <v>18</v>
      </c>
      <c r="I6900" t="s">
        <v>11541</v>
      </c>
      <c r="J6900">
        <v>2017</v>
      </c>
      <c r="K6900">
        <v>619.71</v>
      </c>
      <c r="L6900">
        <v>22</v>
      </c>
      <c r="M6900">
        <v>1</v>
      </c>
      <c r="N6900">
        <f t="shared" si="283"/>
        <v>0</v>
      </c>
      <c r="O6900">
        <f t="shared" si="284"/>
        <v>0</v>
      </c>
      <c r="P6900" t="s">
        <v>12694</v>
      </c>
    </row>
    <row r="6901" spans="2:16" x14ac:dyDescent="0.25">
      <c r="B6901" t="s">
        <v>6906</v>
      </c>
      <c r="C6901" s="119" t="s">
        <v>60</v>
      </c>
      <c r="D6901" t="s">
        <v>11537</v>
      </c>
      <c r="E6901" t="s">
        <v>11530</v>
      </c>
      <c r="F6901" t="s">
        <v>11540</v>
      </c>
      <c r="G6901" t="s">
        <v>61</v>
      </c>
      <c r="H6901" t="s">
        <v>18</v>
      </c>
      <c r="I6901" t="s">
        <v>11541</v>
      </c>
      <c r="J6901">
        <v>2017</v>
      </c>
      <c r="K6901">
        <v>619.74</v>
      </c>
      <c r="L6901">
        <v>22</v>
      </c>
      <c r="M6901">
        <v>1</v>
      </c>
      <c r="N6901">
        <f t="shared" si="283"/>
        <v>0</v>
      </c>
      <c r="O6901">
        <f t="shared" si="284"/>
        <v>0</v>
      </c>
      <c r="P6901" t="s">
        <v>12694</v>
      </c>
    </row>
    <row r="6902" spans="2:16" x14ac:dyDescent="0.25">
      <c r="B6902" t="s">
        <v>6907</v>
      </c>
      <c r="C6902" s="119" t="s">
        <v>60</v>
      </c>
      <c r="D6902" t="s">
        <v>11546</v>
      </c>
      <c r="E6902" t="s">
        <v>11530</v>
      </c>
      <c r="F6902" t="s">
        <v>11540</v>
      </c>
      <c r="G6902" t="s">
        <v>61</v>
      </c>
      <c r="H6902" t="s">
        <v>18</v>
      </c>
      <c r="I6902" t="s">
        <v>11541</v>
      </c>
      <c r="J6902">
        <v>2017</v>
      </c>
      <c r="K6902">
        <v>622.71</v>
      </c>
      <c r="L6902">
        <v>42</v>
      </c>
      <c r="M6902">
        <v>1</v>
      </c>
      <c r="N6902">
        <f t="shared" si="283"/>
        <v>0</v>
      </c>
      <c r="O6902">
        <f t="shared" si="284"/>
        <v>0</v>
      </c>
      <c r="P6902" t="s">
        <v>12694</v>
      </c>
    </row>
    <row r="6903" spans="2:16" x14ac:dyDescent="0.25">
      <c r="B6903" t="s">
        <v>6908</v>
      </c>
      <c r="C6903" s="119" t="s">
        <v>60</v>
      </c>
      <c r="D6903" t="s">
        <v>11539</v>
      </c>
      <c r="E6903" t="s">
        <v>11530</v>
      </c>
      <c r="F6903" t="s">
        <v>11540</v>
      </c>
      <c r="G6903" t="s">
        <v>61</v>
      </c>
      <c r="H6903" t="s">
        <v>18</v>
      </c>
      <c r="I6903" t="s">
        <v>11541</v>
      </c>
      <c r="J6903">
        <v>2017</v>
      </c>
      <c r="K6903">
        <v>648.82000000000005</v>
      </c>
      <c r="L6903">
        <v>30</v>
      </c>
      <c r="M6903">
        <v>1</v>
      </c>
      <c r="N6903">
        <f t="shared" si="283"/>
        <v>0</v>
      </c>
      <c r="O6903">
        <f t="shared" si="284"/>
        <v>0</v>
      </c>
      <c r="P6903" t="s">
        <v>12694</v>
      </c>
    </row>
    <row r="6904" spans="2:16" x14ac:dyDescent="0.25">
      <c r="B6904" t="s">
        <v>6909</v>
      </c>
      <c r="C6904" s="119" t="s">
        <v>60</v>
      </c>
      <c r="D6904" t="s">
        <v>11539</v>
      </c>
      <c r="E6904" t="s">
        <v>11530</v>
      </c>
      <c r="F6904" t="s">
        <v>11540</v>
      </c>
      <c r="G6904" t="s">
        <v>61</v>
      </c>
      <c r="H6904" t="s">
        <v>18</v>
      </c>
      <c r="I6904" t="s">
        <v>11541</v>
      </c>
      <c r="J6904">
        <v>2017</v>
      </c>
      <c r="K6904">
        <v>744.88</v>
      </c>
      <c r="L6904">
        <v>26</v>
      </c>
      <c r="M6904">
        <v>1</v>
      </c>
      <c r="N6904">
        <f t="shared" si="283"/>
        <v>0</v>
      </c>
      <c r="O6904">
        <f t="shared" si="284"/>
        <v>0</v>
      </c>
      <c r="P6904" t="s">
        <v>12694</v>
      </c>
    </row>
    <row r="6905" spans="2:16" x14ac:dyDescent="0.25">
      <c r="B6905" t="s">
        <v>6910</v>
      </c>
      <c r="C6905" s="119" t="s">
        <v>60</v>
      </c>
      <c r="D6905" t="s">
        <v>11539</v>
      </c>
      <c r="E6905" t="s">
        <v>11530</v>
      </c>
      <c r="F6905" t="s">
        <v>11540</v>
      </c>
      <c r="G6905" t="s">
        <v>61</v>
      </c>
      <c r="H6905" t="s">
        <v>18</v>
      </c>
      <c r="I6905" t="s">
        <v>11541</v>
      </c>
      <c r="J6905">
        <v>2017</v>
      </c>
      <c r="K6905">
        <v>648.32000000000005</v>
      </c>
      <c r="L6905">
        <v>26</v>
      </c>
      <c r="M6905">
        <v>1</v>
      </c>
      <c r="N6905">
        <f t="shared" si="283"/>
        <v>0</v>
      </c>
      <c r="O6905">
        <f t="shared" si="284"/>
        <v>0</v>
      </c>
      <c r="P6905" t="s">
        <v>12694</v>
      </c>
    </row>
    <row r="6906" spans="2:16" x14ac:dyDescent="0.25">
      <c r="B6906" t="s">
        <v>6911</v>
      </c>
      <c r="C6906" s="119" t="s">
        <v>60</v>
      </c>
      <c r="D6906" t="s">
        <v>11537</v>
      </c>
      <c r="E6906" t="s">
        <v>11530</v>
      </c>
      <c r="F6906" t="s">
        <v>11540</v>
      </c>
      <c r="G6906" t="s">
        <v>61</v>
      </c>
      <c r="H6906" t="s">
        <v>18</v>
      </c>
      <c r="I6906" t="s">
        <v>11541</v>
      </c>
      <c r="J6906">
        <v>2017</v>
      </c>
      <c r="K6906">
        <v>648.04999999999995</v>
      </c>
      <c r="L6906">
        <v>24</v>
      </c>
      <c r="M6906">
        <v>1</v>
      </c>
      <c r="N6906">
        <f t="shared" si="283"/>
        <v>0</v>
      </c>
      <c r="O6906">
        <f t="shared" si="284"/>
        <v>0</v>
      </c>
      <c r="P6906" t="s">
        <v>12694</v>
      </c>
    </row>
    <row r="6907" spans="2:16" x14ac:dyDescent="0.25">
      <c r="B6907" t="s">
        <v>6912</v>
      </c>
      <c r="C6907" s="119" t="s">
        <v>60</v>
      </c>
      <c r="D6907" t="s">
        <v>11537</v>
      </c>
      <c r="E6907" t="s">
        <v>11530</v>
      </c>
      <c r="F6907" t="s">
        <v>11540</v>
      </c>
      <c r="G6907" t="s">
        <v>61</v>
      </c>
      <c r="H6907" t="s">
        <v>18</v>
      </c>
      <c r="I6907" t="s">
        <v>11541</v>
      </c>
      <c r="J6907">
        <v>2017</v>
      </c>
      <c r="K6907">
        <v>620.38</v>
      </c>
      <c r="L6907">
        <v>27</v>
      </c>
      <c r="M6907">
        <v>1</v>
      </c>
      <c r="N6907">
        <f t="shared" si="283"/>
        <v>0</v>
      </c>
      <c r="O6907">
        <f t="shared" si="284"/>
        <v>0</v>
      </c>
      <c r="P6907" t="s">
        <v>12694</v>
      </c>
    </row>
    <row r="6908" spans="2:16" x14ac:dyDescent="0.25">
      <c r="B6908" t="s">
        <v>6913</v>
      </c>
      <c r="C6908" s="119" t="s">
        <v>60</v>
      </c>
      <c r="D6908" t="s">
        <v>11550</v>
      </c>
      <c r="E6908" t="s">
        <v>11530</v>
      </c>
      <c r="F6908" t="s">
        <v>11540</v>
      </c>
      <c r="G6908" t="s">
        <v>61</v>
      </c>
      <c r="H6908" t="s">
        <v>18</v>
      </c>
      <c r="I6908" t="s">
        <v>11533</v>
      </c>
      <c r="J6908">
        <v>2017</v>
      </c>
      <c r="K6908">
        <v>625.37</v>
      </c>
      <c r="L6908">
        <v>42</v>
      </c>
      <c r="M6908">
        <v>1</v>
      </c>
      <c r="N6908">
        <f t="shared" si="283"/>
        <v>0</v>
      </c>
      <c r="O6908">
        <f t="shared" si="284"/>
        <v>0</v>
      </c>
      <c r="P6908" t="s">
        <v>12694</v>
      </c>
    </row>
    <row r="6909" spans="2:16" x14ac:dyDescent="0.25">
      <c r="B6909" t="s">
        <v>6914</v>
      </c>
      <c r="C6909" s="119" t="s">
        <v>60</v>
      </c>
      <c r="D6909" t="s">
        <v>11550</v>
      </c>
      <c r="E6909" t="s">
        <v>11530</v>
      </c>
      <c r="F6909" t="s">
        <v>11540</v>
      </c>
      <c r="G6909" t="s">
        <v>61</v>
      </c>
      <c r="H6909" t="s">
        <v>18</v>
      </c>
      <c r="I6909" t="s">
        <v>11541</v>
      </c>
      <c r="J6909">
        <v>2017</v>
      </c>
      <c r="K6909">
        <v>618.51</v>
      </c>
      <c r="L6909">
        <v>32</v>
      </c>
      <c r="M6909">
        <v>1</v>
      </c>
      <c r="N6909">
        <f t="shared" si="283"/>
        <v>0</v>
      </c>
      <c r="O6909">
        <f t="shared" si="284"/>
        <v>0</v>
      </c>
      <c r="P6909" t="s">
        <v>12694</v>
      </c>
    </row>
    <row r="6910" spans="2:16" x14ac:dyDescent="0.25">
      <c r="B6910" t="s">
        <v>6915</v>
      </c>
      <c r="C6910" s="119" t="s">
        <v>60</v>
      </c>
      <c r="D6910" t="s">
        <v>11550</v>
      </c>
      <c r="E6910" t="s">
        <v>11530</v>
      </c>
      <c r="F6910" t="s">
        <v>11540</v>
      </c>
      <c r="G6910" t="s">
        <v>61</v>
      </c>
      <c r="H6910" t="s">
        <v>18</v>
      </c>
      <c r="I6910" t="s">
        <v>11541</v>
      </c>
      <c r="J6910">
        <v>2017</v>
      </c>
      <c r="K6910">
        <v>618.51</v>
      </c>
      <c r="L6910">
        <v>32</v>
      </c>
      <c r="M6910">
        <v>1</v>
      </c>
      <c r="N6910">
        <f t="shared" si="283"/>
        <v>0</v>
      </c>
      <c r="O6910">
        <f t="shared" si="284"/>
        <v>0</v>
      </c>
      <c r="P6910" t="s">
        <v>12694</v>
      </c>
    </row>
    <row r="6911" spans="2:16" x14ac:dyDescent="0.25">
      <c r="B6911" t="s">
        <v>6916</v>
      </c>
      <c r="C6911" s="119" t="s">
        <v>60</v>
      </c>
      <c r="D6911" t="s">
        <v>11539</v>
      </c>
      <c r="E6911" t="s">
        <v>11530</v>
      </c>
      <c r="F6911" t="s">
        <v>11540</v>
      </c>
      <c r="G6911" t="s">
        <v>61</v>
      </c>
      <c r="H6911" t="s">
        <v>18</v>
      </c>
      <c r="I6911" t="s">
        <v>11541</v>
      </c>
      <c r="J6911">
        <v>2017</v>
      </c>
      <c r="K6911">
        <v>617.42999999999995</v>
      </c>
      <c r="L6911">
        <v>22</v>
      </c>
      <c r="M6911">
        <v>1</v>
      </c>
      <c r="N6911">
        <f t="shared" si="283"/>
        <v>0</v>
      </c>
      <c r="O6911">
        <f t="shared" si="284"/>
        <v>0</v>
      </c>
      <c r="P6911" t="s">
        <v>12694</v>
      </c>
    </row>
    <row r="6912" spans="2:16" x14ac:dyDescent="0.25">
      <c r="B6912" t="s">
        <v>6917</v>
      </c>
      <c r="C6912" s="119" t="s">
        <v>60</v>
      </c>
      <c r="D6912" t="s">
        <v>11537</v>
      </c>
      <c r="E6912" t="s">
        <v>11530</v>
      </c>
      <c r="F6912" t="s">
        <v>11540</v>
      </c>
      <c r="G6912" t="s">
        <v>61</v>
      </c>
      <c r="H6912" t="s">
        <v>18</v>
      </c>
      <c r="I6912" t="s">
        <v>11541</v>
      </c>
      <c r="J6912">
        <v>2017</v>
      </c>
      <c r="K6912">
        <v>617.97</v>
      </c>
      <c r="L6912">
        <v>26</v>
      </c>
      <c r="M6912">
        <v>1</v>
      </c>
      <c r="N6912">
        <f t="shared" si="283"/>
        <v>0</v>
      </c>
      <c r="O6912">
        <f t="shared" si="284"/>
        <v>0</v>
      </c>
      <c r="P6912" t="s">
        <v>12694</v>
      </c>
    </row>
    <row r="6913" spans="2:16" x14ac:dyDescent="0.25">
      <c r="B6913" t="s">
        <v>6918</v>
      </c>
      <c r="C6913" s="119" t="s">
        <v>60</v>
      </c>
      <c r="D6913" t="s">
        <v>11537</v>
      </c>
      <c r="E6913" t="s">
        <v>11530</v>
      </c>
      <c r="F6913" t="s">
        <v>11540</v>
      </c>
      <c r="G6913" t="s">
        <v>61</v>
      </c>
      <c r="H6913" t="s">
        <v>18</v>
      </c>
      <c r="I6913" t="s">
        <v>11541</v>
      </c>
      <c r="J6913">
        <v>2017</v>
      </c>
      <c r="K6913">
        <v>618.47</v>
      </c>
      <c r="L6913">
        <v>30</v>
      </c>
      <c r="M6913">
        <v>1</v>
      </c>
      <c r="N6913">
        <f t="shared" si="283"/>
        <v>0</v>
      </c>
      <c r="O6913">
        <f t="shared" si="284"/>
        <v>0</v>
      </c>
      <c r="P6913" t="s">
        <v>12694</v>
      </c>
    </row>
    <row r="6914" spans="2:16" x14ac:dyDescent="0.25">
      <c r="B6914" t="s">
        <v>6919</v>
      </c>
      <c r="C6914" s="119" t="s">
        <v>60</v>
      </c>
      <c r="D6914" t="s">
        <v>11550</v>
      </c>
      <c r="E6914" t="s">
        <v>11530</v>
      </c>
      <c r="F6914" t="s">
        <v>11540</v>
      </c>
      <c r="G6914" t="s">
        <v>61</v>
      </c>
      <c r="H6914" t="s">
        <v>18</v>
      </c>
      <c r="I6914" t="s">
        <v>11541</v>
      </c>
      <c r="J6914">
        <v>2017</v>
      </c>
      <c r="K6914">
        <v>618.35</v>
      </c>
      <c r="L6914">
        <v>29</v>
      </c>
      <c r="M6914">
        <v>1</v>
      </c>
      <c r="N6914">
        <f t="shared" si="283"/>
        <v>0</v>
      </c>
      <c r="O6914">
        <f t="shared" si="284"/>
        <v>0</v>
      </c>
      <c r="P6914" t="s">
        <v>12694</v>
      </c>
    </row>
    <row r="6915" spans="2:16" x14ac:dyDescent="0.25">
      <c r="B6915" t="s">
        <v>6920</v>
      </c>
      <c r="C6915" s="119" t="s">
        <v>60</v>
      </c>
      <c r="D6915" t="s">
        <v>11550</v>
      </c>
      <c r="E6915" t="s">
        <v>11530</v>
      </c>
      <c r="F6915" t="s">
        <v>11540</v>
      </c>
      <c r="G6915" t="s">
        <v>61</v>
      </c>
      <c r="H6915" t="s">
        <v>18</v>
      </c>
      <c r="I6915" t="s">
        <v>11541</v>
      </c>
      <c r="J6915">
        <v>2017</v>
      </c>
      <c r="K6915">
        <v>618.35</v>
      </c>
      <c r="L6915">
        <v>29</v>
      </c>
      <c r="M6915">
        <v>1</v>
      </c>
      <c r="N6915">
        <f t="shared" si="283"/>
        <v>0</v>
      </c>
      <c r="O6915">
        <f t="shared" si="284"/>
        <v>0</v>
      </c>
      <c r="P6915" t="s">
        <v>12694</v>
      </c>
    </row>
    <row r="6916" spans="2:16" x14ac:dyDescent="0.25">
      <c r="B6916" t="s">
        <v>6921</v>
      </c>
      <c r="C6916" s="119" t="s">
        <v>60</v>
      </c>
      <c r="D6916" t="s">
        <v>11537</v>
      </c>
      <c r="E6916" t="s">
        <v>11530</v>
      </c>
      <c r="F6916" t="s">
        <v>11540</v>
      </c>
      <c r="G6916" t="s">
        <v>61</v>
      </c>
      <c r="H6916" t="s">
        <v>18</v>
      </c>
      <c r="I6916" t="s">
        <v>11541</v>
      </c>
      <c r="J6916">
        <v>2017</v>
      </c>
      <c r="K6916">
        <v>648.04999999999995</v>
      </c>
      <c r="L6916">
        <v>24</v>
      </c>
      <c r="M6916">
        <v>1</v>
      </c>
      <c r="N6916">
        <f t="shared" si="283"/>
        <v>0</v>
      </c>
      <c r="O6916">
        <f t="shared" si="284"/>
        <v>0</v>
      </c>
      <c r="P6916" t="s">
        <v>12694</v>
      </c>
    </row>
    <row r="6917" spans="2:16" x14ac:dyDescent="0.25">
      <c r="B6917" t="s">
        <v>6922</v>
      </c>
      <c r="C6917" s="119" t="s">
        <v>60</v>
      </c>
      <c r="D6917" t="s">
        <v>11537</v>
      </c>
      <c r="E6917" t="s">
        <v>11530</v>
      </c>
      <c r="F6917" t="s">
        <v>11540</v>
      </c>
      <c r="G6917" t="s">
        <v>61</v>
      </c>
      <c r="H6917" t="s">
        <v>18</v>
      </c>
      <c r="I6917" t="s">
        <v>11541</v>
      </c>
      <c r="J6917">
        <v>2017</v>
      </c>
      <c r="K6917">
        <v>618.09</v>
      </c>
      <c r="L6917">
        <v>27</v>
      </c>
      <c r="M6917">
        <v>1</v>
      </c>
      <c r="N6917">
        <f t="shared" si="283"/>
        <v>0</v>
      </c>
      <c r="O6917">
        <f t="shared" si="284"/>
        <v>0</v>
      </c>
      <c r="P6917" t="s">
        <v>12694</v>
      </c>
    </row>
    <row r="6918" spans="2:16" x14ac:dyDescent="0.25">
      <c r="B6918" t="s">
        <v>6923</v>
      </c>
      <c r="C6918" s="119" t="s">
        <v>60</v>
      </c>
      <c r="D6918" t="s">
        <v>11550</v>
      </c>
      <c r="E6918" t="s">
        <v>11530</v>
      </c>
      <c r="F6918" t="s">
        <v>11540</v>
      </c>
      <c r="G6918" t="s">
        <v>61</v>
      </c>
      <c r="H6918" t="s">
        <v>18</v>
      </c>
      <c r="I6918" t="s">
        <v>11541</v>
      </c>
      <c r="J6918">
        <v>2017</v>
      </c>
      <c r="K6918">
        <v>649.59</v>
      </c>
      <c r="L6918">
        <v>36</v>
      </c>
      <c r="M6918">
        <v>1</v>
      </c>
      <c r="N6918">
        <f t="shared" si="283"/>
        <v>0</v>
      </c>
      <c r="O6918">
        <f t="shared" si="284"/>
        <v>0</v>
      </c>
      <c r="P6918" t="s">
        <v>12694</v>
      </c>
    </row>
    <row r="6919" spans="2:16" x14ac:dyDescent="0.25">
      <c r="B6919" t="s">
        <v>6924</v>
      </c>
      <c r="C6919" s="119" t="s">
        <v>60</v>
      </c>
      <c r="D6919" t="s">
        <v>11550</v>
      </c>
      <c r="E6919" t="s">
        <v>11530</v>
      </c>
      <c r="F6919" t="s">
        <v>11540</v>
      </c>
      <c r="G6919" t="s">
        <v>61</v>
      </c>
      <c r="H6919" t="s">
        <v>18</v>
      </c>
      <c r="I6919" t="s">
        <v>11541</v>
      </c>
      <c r="J6919">
        <v>2017</v>
      </c>
      <c r="K6919">
        <v>649.59</v>
      </c>
      <c r="L6919">
        <v>36</v>
      </c>
      <c r="M6919">
        <v>1</v>
      </c>
      <c r="N6919">
        <f t="shared" si="283"/>
        <v>0</v>
      </c>
      <c r="O6919">
        <f t="shared" si="284"/>
        <v>0</v>
      </c>
      <c r="P6919" t="s">
        <v>12694</v>
      </c>
    </row>
    <row r="6920" spans="2:16" x14ac:dyDescent="0.25">
      <c r="B6920" t="s">
        <v>6925</v>
      </c>
      <c r="C6920" s="119" t="s">
        <v>60</v>
      </c>
      <c r="D6920" t="s">
        <v>11550</v>
      </c>
      <c r="E6920" t="s">
        <v>11530</v>
      </c>
      <c r="F6920" t="s">
        <v>11540</v>
      </c>
      <c r="G6920" t="s">
        <v>61</v>
      </c>
      <c r="H6920" t="s">
        <v>18</v>
      </c>
      <c r="I6920" t="s">
        <v>11541</v>
      </c>
      <c r="J6920">
        <v>2017</v>
      </c>
      <c r="K6920">
        <v>649.59</v>
      </c>
      <c r="L6920">
        <v>36</v>
      </c>
      <c r="M6920">
        <v>1</v>
      </c>
      <c r="N6920">
        <f t="shared" si="283"/>
        <v>0</v>
      </c>
      <c r="O6920">
        <f t="shared" si="284"/>
        <v>0</v>
      </c>
      <c r="P6920" t="s">
        <v>12694</v>
      </c>
    </row>
    <row r="6921" spans="2:16" x14ac:dyDescent="0.25">
      <c r="B6921" t="s">
        <v>6926</v>
      </c>
      <c r="C6921" s="119" t="s">
        <v>60</v>
      </c>
      <c r="D6921" t="s">
        <v>11550</v>
      </c>
      <c r="E6921" t="s">
        <v>11530</v>
      </c>
      <c r="F6921" t="s">
        <v>11540</v>
      </c>
      <c r="G6921" t="s">
        <v>61</v>
      </c>
      <c r="H6921" t="s">
        <v>18</v>
      </c>
      <c r="I6921" t="s">
        <v>11541</v>
      </c>
      <c r="J6921">
        <v>2017</v>
      </c>
      <c r="K6921">
        <v>649.59</v>
      </c>
      <c r="L6921">
        <v>36</v>
      </c>
      <c r="M6921">
        <v>1</v>
      </c>
      <c r="N6921">
        <f t="shared" si="283"/>
        <v>0</v>
      </c>
      <c r="O6921">
        <f t="shared" si="284"/>
        <v>0</v>
      </c>
      <c r="P6921" t="s">
        <v>12694</v>
      </c>
    </row>
    <row r="6922" spans="2:16" x14ac:dyDescent="0.25">
      <c r="B6922" t="s">
        <v>6927</v>
      </c>
      <c r="C6922" s="119" t="s">
        <v>60</v>
      </c>
      <c r="D6922" t="s">
        <v>11537</v>
      </c>
      <c r="E6922" t="s">
        <v>11530</v>
      </c>
      <c r="F6922" t="s">
        <v>11540</v>
      </c>
      <c r="G6922" t="s">
        <v>61</v>
      </c>
      <c r="H6922" t="s">
        <v>18</v>
      </c>
      <c r="I6922" t="s">
        <v>11541</v>
      </c>
      <c r="J6922">
        <v>2017</v>
      </c>
      <c r="K6922">
        <v>646.70000000000005</v>
      </c>
      <c r="L6922">
        <v>25</v>
      </c>
      <c r="M6922">
        <v>1</v>
      </c>
      <c r="N6922">
        <f t="shared" si="283"/>
        <v>0</v>
      </c>
      <c r="O6922">
        <f t="shared" si="284"/>
        <v>0</v>
      </c>
      <c r="P6922" t="s">
        <v>12694</v>
      </c>
    </row>
    <row r="6923" spans="2:16" x14ac:dyDescent="0.25">
      <c r="B6923" t="s">
        <v>6928</v>
      </c>
      <c r="C6923" s="119" t="s">
        <v>60</v>
      </c>
      <c r="D6923" t="s">
        <v>11537</v>
      </c>
      <c r="E6923" t="s">
        <v>11530</v>
      </c>
      <c r="F6923" t="s">
        <v>11540</v>
      </c>
      <c r="G6923" t="s">
        <v>61</v>
      </c>
      <c r="H6923" t="s">
        <v>18</v>
      </c>
      <c r="I6923" t="s">
        <v>11541</v>
      </c>
      <c r="J6923">
        <v>2017</v>
      </c>
      <c r="K6923">
        <v>616.28</v>
      </c>
      <c r="L6923">
        <v>24</v>
      </c>
      <c r="M6923">
        <v>1</v>
      </c>
      <c r="N6923">
        <f t="shared" ref="N6923:N6986" si="285">IF(K6923&lt;100,1,0)</f>
        <v>0</v>
      </c>
      <c r="O6923">
        <f t="shared" si="284"/>
        <v>0</v>
      </c>
      <c r="P6923" t="s">
        <v>12694</v>
      </c>
    </row>
    <row r="6924" spans="2:16" x14ac:dyDescent="0.25">
      <c r="B6924" t="s">
        <v>6929</v>
      </c>
      <c r="C6924" s="119" t="s">
        <v>60</v>
      </c>
      <c r="D6924" t="s">
        <v>11537</v>
      </c>
      <c r="E6924" t="s">
        <v>11530</v>
      </c>
      <c r="F6924" t="s">
        <v>11540</v>
      </c>
      <c r="G6924" t="s">
        <v>61</v>
      </c>
      <c r="H6924" t="s">
        <v>18</v>
      </c>
      <c r="I6924" t="s">
        <v>11541</v>
      </c>
      <c r="J6924">
        <v>2017</v>
      </c>
      <c r="K6924">
        <v>616.28</v>
      </c>
      <c r="L6924">
        <v>24</v>
      </c>
      <c r="M6924">
        <v>1</v>
      </c>
      <c r="N6924">
        <f t="shared" si="285"/>
        <v>0</v>
      </c>
      <c r="O6924">
        <f t="shared" si="284"/>
        <v>0</v>
      </c>
      <c r="P6924" t="s">
        <v>12694</v>
      </c>
    </row>
    <row r="6925" spans="2:16" x14ac:dyDescent="0.25">
      <c r="B6925" t="s">
        <v>6930</v>
      </c>
      <c r="C6925" s="119" t="s">
        <v>60</v>
      </c>
      <c r="D6925" t="s">
        <v>11537</v>
      </c>
      <c r="E6925" t="s">
        <v>11530</v>
      </c>
      <c r="F6925" t="s">
        <v>11540</v>
      </c>
      <c r="G6925" t="s">
        <v>61</v>
      </c>
      <c r="H6925" t="s">
        <v>18</v>
      </c>
      <c r="I6925" t="s">
        <v>11541</v>
      </c>
      <c r="J6925">
        <v>2017</v>
      </c>
      <c r="K6925">
        <v>615.89</v>
      </c>
      <c r="L6925">
        <v>21</v>
      </c>
      <c r="M6925">
        <v>1</v>
      </c>
      <c r="N6925">
        <f t="shared" si="285"/>
        <v>0</v>
      </c>
      <c r="O6925">
        <f t="shared" si="284"/>
        <v>0</v>
      </c>
      <c r="P6925" t="s">
        <v>12694</v>
      </c>
    </row>
    <row r="6926" spans="2:16" x14ac:dyDescent="0.25">
      <c r="B6926" t="s">
        <v>6931</v>
      </c>
      <c r="C6926" s="119" t="s">
        <v>60</v>
      </c>
      <c r="D6926" t="s">
        <v>11539</v>
      </c>
      <c r="E6926" t="s">
        <v>11530</v>
      </c>
      <c r="F6926" t="s">
        <v>11540</v>
      </c>
      <c r="G6926" t="s">
        <v>61</v>
      </c>
      <c r="H6926" t="s">
        <v>18</v>
      </c>
      <c r="I6926" t="s">
        <v>11541</v>
      </c>
      <c r="J6926">
        <v>2017</v>
      </c>
      <c r="K6926">
        <v>648.62</v>
      </c>
      <c r="L6926">
        <v>40</v>
      </c>
      <c r="M6926">
        <v>1</v>
      </c>
      <c r="N6926">
        <f t="shared" si="285"/>
        <v>0</v>
      </c>
      <c r="O6926">
        <f t="shared" si="284"/>
        <v>0</v>
      </c>
      <c r="P6926" t="s">
        <v>12694</v>
      </c>
    </row>
    <row r="6927" spans="2:16" x14ac:dyDescent="0.25">
      <c r="B6927" t="s">
        <v>6932</v>
      </c>
      <c r="C6927" s="119" t="s">
        <v>60</v>
      </c>
      <c r="D6927" t="s">
        <v>11539</v>
      </c>
      <c r="E6927" t="s">
        <v>11530</v>
      </c>
      <c r="F6927" t="s">
        <v>11540</v>
      </c>
      <c r="G6927" t="s">
        <v>61</v>
      </c>
      <c r="H6927" t="s">
        <v>18</v>
      </c>
      <c r="I6927" t="s">
        <v>11541</v>
      </c>
      <c r="J6927">
        <v>2017</v>
      </c>
      <c r="K6927">
        <v>647.33000000000004</v>
      </c>
      <c r="L6927">
        <v>30</v>
      </c>
      <c r="M6927">
        <v>1</v>
      </c>
      <c r="N6927">
        <f t="shared" si="285"/>
        <v>0</v>
      </c>
      <c r="O6927">
        <f t="shared" si="284"/>
        <v>0</v>
      </c>
      <c r="P6927" t="s">
        <v>12694</v>
      </c>
    </row>
    <row r="6928" spans="2:16" x14ac:dyDescent="0.25">
      <c r="B6928" t="s">
        <v>6933</v>
      </c>
      <c r="C6928" s="119" t="s">
        <v>60</v>
      </c>
      <c r="D6928" t="s">
        <v>11546</v>
      </c>
      <c r="E6928" t="s">
        <v>11530</v>
      </c>
      <c r="F6928" t="s">
        <v>11540</v>
      </c>
      <c r="G6928" t="s">
        <v>61</v>
      </c>
      <c r="H6928" t="s">
        <v>18</v>
      </c>
      <c r="I6928" t="s">
        <v>11541</v>
      </c>
      <c r="J6928">
        <v>2017</v>
      </c>
      <c r="K6928">
        <v>656.33</v>
      </c>
      <c r="L6928">
        <v>88</v>
      </c>
      <c r="M6928">
        <v>1</v>
      </c>
      <c r="N6928">
        <f t="shared" si="285"/>
        <v>0</v>
      </c>
      <c r="O6928">
        <f t="shared" si="284"/>
        <v>0</v>
      </c>
      <c r="P6928" t="s">
        <v>12694</v>
      </c>
    </row>
    <row r="6929" spans="2:16" x14ac:dyDescent="0.25">
      <c r="B6929" t="s">
        <v>6934</v>
      </c>
      <c r="C6929" s="119" t="s">
        <v>60</v>
      </c>
      <c r="D6929" t="s">
        <v>11539</v>
      </c>
      <c r="E6929" t="s">
        <v>11530</v>
      </c>
      <c r="F6929" t="s">
        <v>11540</v>
      </c>
      <c r="G6929" t="s">
        <v>61</v>
      </c>
      <c r="H6929" t="s">
        <v>18</v>
      </c>
      <c r="I6929" t="s">
        <v>11541</v>
      </c>
      <c r="J6929">
        <v>2017</v>
      </c>
      <c r="K6929">
        <v>646.76</v>
      </c>
      <c r="L6929">
        <v>14</v>
      </c>
      <c r="M6929">
        <v>1</v>
      </c>
      <c r="N6929">
        <f t="shared" si="285"/>
        <v>0</v>
      </c>
      <c r="O6929">
        <f t="shared" si="284"/>
        <v>0</v>
      </c>
      <c r="P6929" t="s">
        <v>12694</v>
      </c>
    </row>
    <row r="6930" spans="2:16" x14ac:dyDescent="0.25">
      <c r="B6930" t="s">
        <v>6935</v>
      </c>
      <c r="C6930" s="119" t="s">
        <v>60</v>
      </c>
      <c r="D6930" t="s">
        <v>11539</v>
      </c>
      <c r="E6930" t="s">
        <v>11530</v>
      </c>
      <c r="F6930" t="s">
        <v>11540</v>
      </c>
      <c r="G6930" t="s">
        <v>61</v>
      </c>
      <c r="H6930" t="s">
        <v>18</v>
      </c>
      <c r="I6930" t="s">
        <v>11541</v>
      </c>
      <c r="J6930">
        <v>2017</v>
      </c>
      <c r="K6930">
        <v>646.76</v>
      </c>
      <c r="L6930">
        <v>14</v>
      </c>
      <c r="M6930">
        <v>1</v>
      </c>
      <c r="N6930">
        <f t="shared" si="285"/>
        <v>0</v>
      </c>
      <c r="O6930">
        <f t="shared" si="284"/>
        <v>0</v>
      </c>
      <c r="P6930" t="s">
        <v>12694</v>
      </c>
    </row>
    <row r="6931" spans="2:16" x14ac:dyDescent="0.25">
      <c r="B6931" t="s">
        <v>6936</v>
      </c>
      <c r="C6931" s="119" t="s">
        <v>60</v>
      </c>
      <c r="D6931" t="s">
        <v>11539</v>
      </c>
      <c r="E6931" t="s">
        <v>11530</v>
      </c>
      <c r="F6931" t="s">
        <v>11540</v>
      </c>
      <c r="G6931" t="s">
        <v>61</v>
      </c>
      <c r="H6931" t="s">
        <v>18</v>
      </c>
      <c r="I6931" t="s">
        <v>11541</v>
      </c>
      <c r="J6931">
        <v>2017</v>
      </c>
      <c r="K6931">
        <v>806.15</v>
      </c>
      <c r="L6931">
        <v>26</v>
      </c>
      <c r="M6931">
        <v>1</v>
      </c>
      <c r="N6931">
        <f t="shared" si="285"/>
        <v>0</v>
      </c>
      <c r="O6931">
        <f t="shared" si="284"/>
        <v>0</v>
      </c>
      <c r="P6931" t="s">
        <v>12693</v>
      </c>
    </row>
    <row r="6932" spans="2:16" x14ac:dyDescent="0.25">
      <c r="B6932" t="s">
        <v>6937</v>
      </c>
      <c r="C6932" s="119" t="s">
        <v>60</v>
      </c>
      <c r="D6932" t="s">
        <v>11537</v>
      </c>
      <c r="E6932" t="s">
        <v>11530</v>
      </c>
      <c r="F6932" t="s">
        <v>11540</v>
      </c>
      <c r="G6932" t="s">
        <v>61</v>
      </c>
      <c r="H6932" t="s">
        <v>18</v>
      </c>
      <c r="I6932" t="s">
        <v>11541</v>
      </c>
      <c r="J6932">
        <v>2017</v>
      </c>
      <c r="K6932">
        <v>646.29</v>
      </c>
      <c r="L6932">
        <v>22</v>
      </c>
      <c r="M6932">
        <v>1</v>
      </c>
      <c r="N6932">
        <f t="shared" si="285"/>
        <v>0</v>
      </c>
      <c r="O6932">
        <f t="shared" si="284"/>
        <v>0</v>
      </c>
      <c r="P6932" t="s">
        <v>12694</v>
      </c>
    </row>
    <row r="6933" spans="2:16" x14ac:dyDescent="0.25">
      <c r="B6933" t="s">
        <v>6938</v>
      </c>
      <c r="C6933" s="119" t="s">
        <v>60</v>
      </c>
      <c r="D6933" t="s">
        <v>11537</v>
      </c>
      <c r="E6933" t="s">
        <v>11530</v>
      </c>
      <c r="F6933" t="s">
        <v>11540</v>
      </c>
      <c r="G6933" t="s">
        <v>61</v>
      </c>
      <c r="H6933" t="s">
        <v>18</v>
      </c>
      <c r="I6933" t="s">
        <v>11541</v>
      </c>
      <c r="J6933">
        <v>2017</v>
      </c>
      <c r="K6933">
        <v>647.33000000000004</v>
      </c>
      <c r="L6933">
        <v>30</v>
      </c>
      <c r="M6933">
        <v>1</v>
      </c>
      <c r="N6933">
        <f t="shared" si="285"/>
        <v>0</v>
      </c>
      <c r="O6933">
        <f t="shared" si="284"/>
        <v>0</v>
      </c>
      <c r="P6933" t="s">
        <v>12694</v>
      </c>
    </row>
    <row r="6934" spans="2:16" x14ac:dyDescent="0.25">
      <c r="B6934" t="s">
        <v>6939</v>
      </c>
      <c r="C6934" s="119" t="s">
        <v>60</v>
      </c>
      <c r="D6934" t="s">
        <v>11537</v>
      </c>
      <c r="E6934" t="s">
        <v>11530</v>
      </c>
      <c r="F6934" t="s">
        <v>11540</v>
      </c>
      <c r="G6934" t="s">
        <v>61</v>
      </c>
      <c r="H6934" t="s">
        <v>18</v>
      </c>
      <c r="I6934" t="s">
        <v>11541</v>
      </c>
      <c r="J6934">
        <v>2017</v>
      </c>
      <c r="K6934">
        <v>646.83000000000004</v>
      </c>
      <c r="L6934">
        <v>26</v>
      </c>
      <c r="M6934">
        <v>1</v>
      </c>
      <c r="N6934">
        <f t="shared" si="285"/>
        <v>0</v>
      </c>
      <c r="O6934">
        <f t="shared" si="284"/>
        <v>0</v>
      </c>
      <c r="P6934" t="s">
        <v>12694</v>
      </c>
    </row>
    <row r="6935" spans="2:16" x14ac:dyDescent="0.25">
      <c r="B6935" t="s">
        <v>6940</v>
      </c>
      <c r="C6935" s="119" t="s">
        <v>60</v>
      </c>
      <c r="D6935" t="s">
        <v>11537</v>
      </c>
      <c r="E6935" t="s">
        <v>11530</v>
      </c>
      <c r="F6935" t="s">
        <v>11540</v>
      </c>
      <c r="G6935" t="s">
        <v>61</v>
      </c>
      <c r="H6935" t="s">
        <v>18</v>
      </c>
      <c r="I6935" t="s">
        <v>11541</v>
      </c>
      <c r="J6935">
        <v>2017</v>
      </c>
      <c r="K6935">
        <v>646.83000000000004</v>
      </c>
      <c r="L6935">
        <v>26</v>
      </c>
      <c r="M6935">
        <v>1</v>
      </c>
      <c r="N6935">
        <f t="shared" si="285"/>
        <v>0</v>
      </c>
      <c r="O6935">
        <f t="shared" si="284"/>
        <v>0</v>
      </c>
      <c r="P6935" t="s">
        <v>12694</v>
      </c>
    </row>
    <row r="6936" spans="2:16" x14ac:dyDescent="0.25">
      <c r="B6936" t="s">
        <v>6941</v>
      </c>
      <c r="C6936" s="119" t="s">
        <v>60</v>
      </c>
      <c r="D6936" t="s">
        <v>11537</v>
      </c>
      <c r="E6936" t="s">
        <v>11530</v>
      </c>
      <c r="F6936" t="s">
        <v>11540</v>
      </c>
      <c r="G6936" t="s">
        <v>61</v>
      </c>
      <c r="H6936" t="s">
        <v>18</v>
      </c>
      <c r="I6936" t="s">
        <v>11541</v>
      </c>
      <c r="J6936">
        <v>2017</v>
      </c>
      <c r="K6936">
        <v>617.70000000000005</v>
      </c>
      <c r="L6936">
        <v>24</v>
      </c>
      <c r="M6936">
        <v>1</v>
      </c>
      <c r="N6936">
        <f t="shared" si="285"/>
        <v>0</v>
      </c>
      <c r="O6936">
        <f t="shared" si="284"/>
        <v>0</v>
      </c>
      <c r="P6936" t="s">
        <v>12693</v>
      </c>
    </row>
    <row r="6937" spans="2:16" x14ac:dyDescent="0.25">
      <c r="B6937" t="s">
        <v>6942</v>
      </c>
      <c r="C6937" s="119" t="s">
        <v>60</v>
      </c>
      <c r="D6937" t="s">
        <v>11537</v>
      </c>
      <c r="E6937" t="s">
        <v>11530</v>
      </c>
      <c r="F6937" t="s">
        <v>11540</v>
      </c>
      <c r="G6937" t="s">
        <v>61</v>
      </c>
      <c r="H6937" t="s">
        <v>18</v>
      </c>
      <c r="I6937" t="s">
        <v>11541</v>
      </c>
      <c r="J6937">
        <v>2017</v>
      </c>
      <c r="K6937">
        <v>617.70000000000005</v>
      </c>
      <c r="L6937">
        <v>24</v>
      </c>
      <c r="M6937">
        <v>1</v>
      </c>
      <c r="N6937">
        <f t="shared" si="285"/>
        <v>0</v>
      </c>
      <c r="O6937">
        <f t="shared" si="284"/>
        <v>0</v>
      </c>
      <c r="P6937" t="s">
        <v>12694</v>
      </c>
    </row>
    <row r="6938" spans="2:16" x14ac:dyDescent="0.25">
      <c r="B6938" t="s">
        <v>6943</v>
      </c>
      <c r="C6938" s="119" t="s">
        <v>60</v>
      </c>
      <c r="D6938" t="s">
        <v>11537</v>
      </c>
      <c r="E6938" t="s">
        <v>11530</v>
      </c>
      <c r="F6938" t="s">
        <v>11540</v>
      </c>
      <c r="G6938" t="s">
        <v>61</v>
      </c>
      <c r="H6938" t="s">
        <v>18</v>
      </c>
      <c r="I6938" t="s">
        <v>11541</v>
      </c>
      <c r="J6938">
        <v>2017</v>
      </c>
      <c r="K6938">
        <v>649.71</v>
      </c>
      <c r="L6938">
        <v>37</v>
      </c>
      <c r="M6938">
        <v>1</v>
      </c>
      <c r="N6938">
        <f t="shared" si="285"/>
        <v>0</v>
      </c>
      <c r="O6938">
        <f t="shared" si="284"/>
        <v>0</v>
      </c>
      <c r="P6938" t="s">
        <v>12694</v>
      </c>
    </row>
    <row r="6939" spans="2:16" x14ac:dyDescent="0.25">
      <c r="B6939" t="s">
        <v>6944</v>
      </c>
      <c r="C6939" s="119" t="s">
        <v>60</v>
      </c>
      <c r="D6939" t="s">
        <v>11546</v>
      </c>
      <c r="E6939" t="s">
        <v>11530</v>
      </c>
      <c r="F6939" t="s">
        <v>11540</v>
      </c>
      <c r="G6939" t="s">
        <v>61</v>
      </c>
      <c r="H6939" t="s">
        <v>18</v>
      </c>
      <c r="I6939" t="s">
        <v>11541</v>
      </c>
      <c r="J6939">
        <v>2017</v>
      </c>
      <c r="K6939">
        <v>617.30999999999995</v>
      </c>
      <c r="L6939">
        <v>21</v>
      </c>
      <c r="M6939">
        <v>1</v>
      </c>
      <c r="N6939">
        <f t="shared" si="285"/>
        <v>0</v>
      </c>
      <c r="O6939">
        <f t="shared" si="284"/>
        <v>0</v>
      </c>
      <c r="P6939" t="s">
        <v>12694</v>
      </c>
    </row>
    <row r="6940" spans="2:16" x14ac:dyDescent="0.25">
      <c r="B6940" t="s">
        <v>6945</v>
      </c>
      <c r="C6940" s="119" t="s">
        <v>60</v>
      </c>
      <c r="D6940" t="s">
        <v>11546</v>
      </c>
      <c r="E6940" t="s">
        <v>11530</v>
      </c>
      <c r="F6940" t="s">
        <v>11540</v>
      </c>
      <c r="G6940" t="s">
        <v>61</v>
      </c>
      <c r="H6940" t="s">
        <v>18</v>
      </c>
      <c r="I6940" t="s">
        <v>11541</v>
      </c>
      <c r="J6940">
        <v>2017</v>
      </c>
      <c r="K6940">
        <v>616.92999999999995</v>
      </c>
      <c r="L6940">
        <v>18</v>
      </c>
      <c r="M6940">
        <v>1</v>
      </c>
      <c r="N6940">
        <f t="shared" si="285"/>
        <v>0</v>
      </c>
      <c r="O6940">
        <f t="shared" si="284"/>
        <v>0</v>
      </c>
      <c r="P6940" t="s">
        <v>12694</v>
      </c>
    </row>
    <row r="6941" spans="2:16" x14ac:dyDescent="0.25">
      <c r="B6941" t="s">
        <v>6946</v>
      </c>
      <c r="C6941" s="119" t="s">
        <v>60</v>
      </c>
      <c r="D6941" t="s">
        <v>11537</v>
      </c>
      <c r="E6941" t="s">
        <v>11530</v>
      </c>
      <c r="F6941" t="s">
        <v>11540</v>
      </c>
      <c r="G6941" t="s">
        <v>61</v>
      </c>
      <c r="H6941" t="s">
        <v>18</v>
      </c>
      <c r="I6941" t="s">
        <v>11541</v>
      </c>
      <c r="J6941">
        <v>2017</v>
      </c>
      <c r="K6941">
        <v>651.26</v>
      </c>
      <c r="L6941">
        <v>49</v>
      </c>
      <c r="M6941">
        <v>1</v>
      </c>
      <c r="N6941">
        <f t="shared" si="285"/>
        <v>0</v>
      </c>
      <c r="O6941">
        <f t="shared" si="284"/>
        <v>0</v>
      </c>
      <c r="P6941" t="s">
        <v>12694</v>
      </c>
    </row>
    <row r="6942" spans="2:16" x14ac:dyDescent="0.25">
      <c r="B6942" t="s">
        <v>6947</v>
      </c>
      <c r="C6942" s="119" t="s">
        <v>60</v>
      </c>
      <c r="D6942" t="s">
        <v>11546</v>
      </c>
      <c r="E6942" t="s">
        <v>11530</v>
      </c>
      <c r="F6942" t="s">
        <v>11540</v>
      </c>
      <c r="G6942" t="s">
        <v>61</v>
      </c>
      <c r="H6942" t="s">
        <v>18</v>
      </c>
      <c r="I6942" t="s">
        <v>11541</v>
      </c>
      <c r="J6942">
        <v>2017</v>
      </c>
      <c r="K6942">
        <v>617.42999999999995</v>
      </c>
      <c r="L6942">
        <v>22</v>
      </c>
      <c r="M6942">
        <v>1</v>
      </c>
      <c r="N6942">
        <f t="shared" si="285"/>
        <v>0</v>
      </c>
      <c r="O6942">
        <f t="shared" si="284"/>
        <v>0</v>
      </c>
      <c r="P6942" t="s">
        <v>12693</v>
      </c>
    </row>
    <row r="6943" spans="2:16" x14ac:dyDescent="0.25">
      <c r="B6943" t="s">
        <v>6948</v>
      </c>
      <c r="C6943" s="119" t="s">
        <v>60</v>
      </c>
      <c r="D6943" t="s">
        <v>11537</v>
      </c>
      <c r="E6943" t="s">
        <v>11530</v>
      </c>
      <c r="F6943" t="s">
        <v>11540</v>
      </c>
      <c r="G6943" t="s">
        <v>61</v>
      </c>
      <c r="H6943" t="s">
        <v>18</v>
      </c>
      <c r="I6943" t="s">
        <v>11541</v>
      </c>
      <c r="J6943">
        <v>2017</v>
      </c>
      <c r="K6943">
        <v>648.57000000000005</v>
      </c>
      <c r="L6943">
        <v>28</v>
      </c>
      <c r="M6943">
        <v>1</v>
      </c>
      <c r="N6943">
        <f t="shared" si="285"/>
        <v>0</v>
      </c>
      <c r="O6943">
        <f t="shared" si="284"/>
        <v>0</v>
      </c>
      <c r="P6943" t="s">
        <v>12694</v>
      </c>
    </row>
    <row r="6944" spans="2:16" x14ac:dyDescent="0.25">
      <c r="B6944" t="s">
        <v>6949</v>
      </c>
      <c r="C6944" s="119" t="s">
        <v>60</v>
      </c>
      <c r="D6944" t="s">
        <v>11537</v>
      </c>
      <c r="E6944" t="s">
        <v>11530</v>
      </c>
      <c r="F6944" t="s">
        <v>11540</v>
      </c>
      <c r="G6944" t="s">
        <v>61</v>
      </c>
      <c r="H6944" t="s">
        <v>18</v>
      </c>
      <c r="I6944" t="s">
        <v>11541</v>
      </c>
      <c r="J6944">
        <v>2017</v>
      </c>
      <c r="K6944">
        <v>648.04999999999995</v>
      </c>
      <c r="L6944">
        <v>24</v>
      </c>
      <c r="M6944">
        <v>1</v>
      </c>
      <c r="N6944">
        <f t="shared" si="285"/>
        <v>0</v>
      </c>
      <c r="O6944">
        <f t="shared" si="284"/>
        <v>0</v>
      </c>
      <c r="P6944" t="s">
        <v>12694</v>
      </c>
    </row>
    <row r="6945" spans="2:16" x14ac:dyDescent="0.25">
      <c r="B6945" t="s">
        <v>6950</v>
      </c>
      <c r="C6945" s="119" t="s">
        <v>60</v>
      </c>
      <c r="D6945" t="s">
        <v>11537</v>
      </c>
      <c r="E6945" t="s">
        <v>11530</v>
      </c>
      <c r="F6945" t="s">
        <v>11540</v>
      </c>
      <c r="G6945" t="s">
        <v>61</v>
      </c>
      <c r="H6945" t="s">
        <v>18</v>
      </c>
      <c r="I6945" t="s">
        <v>11541</v>
      </c>
      <c r="J6945">
        <v>2017</v>
      </c>
      <c r="K6945">
        <v>648.04999999999995</v>
      </c>
      <c r="L6945">
        <v>24</v>
      </c>
      <c r="M6945">
        <v>1</v>
      </c>
      <c r="N6945">
        <f t="shared" si="285"/>
        <v>0</v>
      </c>
      <c r="O6945">
        <f t="shared" si="284"/>
        <v>0</v>
      </c>
      <c r="P6945" t="s">
        <v>12694</v>
      </c>
    </row>
    <row r="6946" spans="2:16" x14ac:dyDescent="0.25">
      <c r="B6946" t="s">
        <v>6951</v>
      </c>
      <c r="C6946" s="119" t="s">
        <v>60</v>
      </c>
      <c r="D6946" t="s">
        <v>11537</v>
      </c>
      <c r="E6946" t="s">
        <v>11530</v>
      </c>
      <c r="F6946" t="s">
        <v>11540</v>
      </c>
      <c r="G6946" t="s">
        <v>61</v>
      </c>
      <c r="H6946" t="s">
        <v>18</v>
      </c>
      <c r="I6946" t="s">
        <v>11541</v>
      </c>
      <c r="J6946">
        <v>2017</v>
      </c>
      <c r="K6946">
        <v>615.88</v>
      </c>
      <c r="L6946">
        <v>31</v>
      </c>
      <c r="M6946">
        <v>1</v>
      </c>
      <c r="N6946">
        <f t="shared" si="285"/>
        <v>0</v>
      </c>
      <c r="O6946">
        <f t="shared" si="284"/>
        <v>0</v>
      </c>
      <c r="P6946" t="s">
        <v>12694</v>
      </c>
    </row>
    <row r="6947" spans="2:16" x14ac:dyDescent="0.25">
      <c r="B6947" t="s">
        <v>6952</v>
      </c>
      <c r="C6947" s="119" t="s">
        <v>60</v>
      </c>
      <c r="D6947" t="s">
        <v>11537</v>
      </c>
      <c r="E6947" t="s">
        <v>11530</v>
      </c>
      <c r="F6947" t="s">
        <v>11540</v>
      </c>
      <c r="G6947" t="s">
        <v>61</v>
      </c>
      <c r="H6947" t="s">
        <v>18</v>
      </c>
      <c r="I6947" t="s">
        <v>11541</v>
      </c>
      <c r="J6947">
        <v>2017</v>
      </c>
      <c r="K6947">
        <v>645.46</v>
      </c>
      <c r="L6947">
        <v>26</v>
      </c>
      <c r="M6947">
        <v>1</v>
      </c>
      <c r="N6947">
        <f t="shared" si="285"/>
        <v>0</v>
      </c>
      <c r="O6947">
        <f t="shared" si="284"/>
        <v>0</v>
      </c>
      <c r="P6947" t="s">
        <v>12694</v>
      </c>
    </row>
    <row r="6948" spans="2:16" x14ac:dyDescent="0.25">
      <c r="B6948" t="s">
        <v>6953</v>
      </c>
      <c r="C6948" s="119" t="s">
        <v>60</v>
      </c>
      <c r="D6948" t="s">
        <v>11537</v>
      </c>
      <c r="E6948" t="s">
        <v>11530</v>
      </c>
      <c r="F6948" t="s">
        <v>11540</v>
      </c>
      <c r="G6948" t="s">
        <v>61</v>
      </c>
      <c r="H6948" t="s">
        <v>18</v>
      </c>
      <c r="I6948" t="s">
        <v>11541</v>
      </c>
      <c r="J6948">
        <v>2017</v>
      </c>
      <c r="K6948">
        <v>645.71</v>
      </c>
      <c r="L6948">
        <v>28</v>
      </c>
      <c r="M6948">
        <v>1</v>
      </c>
      <c r="N6948">
        <f t="shared" si="285"/>
        <v>0</v>
      </c>
      <c r="O6948">
        <f t="shared" si="284"/>
        <v>0</v>
      </c>
      <c r="P6948" t="s">
        <v>12694</v>
      </c>
    </row>
    <row r="6949" spans="2:16" x14ac:dyDescent="0.25">
      <c r="B6949" t="s">
        <v>6954</v>
      </c>
      <c r="C6949" s="119" t="s">
        <v>60</v>
      </c>
      <c r="D6949" t="s">
        <v>11537</v>
      </c>
      <c r="E6949" t="s">
        <v>11530</v>
      </c>
      <c r="F6949" t="s">
        <v>11540</v>
      </c>
      <c r="G6949" t="s">
        <v>61</v>
      </c>
      <c r="H6949" t="s">
        <v>18</v>
      </c>
      <c r="I6949" t="s">
        <v>11541</v>
      </c>
      <c r="J6949">
        <v>2017</v>
      </c>
      <c r="K6949">
        <v>815.18</v>
      </c>
      <c r="L6949">
        <v>30</v>
      </c>
      <c r="M6949">
        <v>1</v>
      </c>
      <c r="N6949">
        <f t="shared" si="285"/>
        <v>0</v>
      </c>
      <c r="O6949">
        <f t="shared" si="284"/>
        <v>0</v>
      </c>
      <c r="P6949" t="s">
        <v>12694</v>
      </c>
    </row>
    <row r="6950" spans="2:16" x14ac:dyDescent="0.25">
      <c r="B6950" t="s">
        <v>6955</v>
      </c>
      <c r="C6950" s="119" t="s">
        <v>60</v>
      </c>
      <c r="D6950" t="s">
        <v>11537</v>
      </c>
      <c r="E6950" t="s">
        <v>11530</v>
      </c>
      <c r="F6950" t="s">
        <v>11540</v>
      </c>
      <c r="G6950" t="s">
        <v>61</v>
      </c>
      <c r="H6950" t="s">
        <v>18</v>
      </c>
      <c r="I6950" t="s">
        <v>11541</v>
      </c>
      <c r="J6950">
        <v>2017</v>
      </c>
      <c r="K6950">
        <v>643.15</v>
      </c>
      <c r="L6950">
        <v>8</v>
      </c>
      <c r="M6950">
        <v>1</v>
      </c>
      <c r="N6950">
        <f t="shared" si="285"/>
        <v>0</v>
      </c>
      <c r="O6950">
        <f t="shared" si="284"/>
        <v>0</v>
      </c>
      <c r="P6950" t="s">
        <v>12694</v>
      </c>
    </row>
    <row r="6951" spans="2:16" x14ac:dyDescent="0.25">
      <c r="B6951" t="s">
        <v>6956</v>
      </c>
      <c r="C6951" s="119" t="s">
        <v>60</v>
      </c>
      <c r="D6951" t="s">
        <v>11537</v>
      </c>
      <c r="E6951" t="s">
        <v>11530</v>
      </c>
      <c r="F6951" t="s">
        <v>11540</v>
      </c>
      <c r="G6951" t="s">
        <v>61</v>
      </c>
      <c r="H6951" t="s">
        <v>18</v>
      </c>
      <c r="I6951" t="s">
        <v>11541</v>
      </c>
      <c r="J6951">
        <v>2017</v>
      </c>
      <c r="K6951">
        <v>645.05999999999995</v>
      </c>
      <c r="L6951">
        <v>23</v>
      </c>
      <c r="M6951">
        <v>1</v>
      </c>
      <c r="N6951">
        <f t="shared" si="285"/>
        <v>0</v>
      </c>
      <c r="O6951">
        <f t="shared" si="284"/>
        <v>0</v>
      </c>
      <c r="P6951" t="s">
        <v>12694</v>
      </c>
    </row>
    <row r="6952" spans="2:16" x14ac:dyDescent="0.25">
      <c r="B6952" t="s">
        <v>6957</v>
      </c>
      <c r="C6952" s="119" t="s">
        <v>60</v>
      </c>
      <c r="D6952" t="s">
        <v>11537</v>
      </c>
      <c r="E6952" t="s">
        <v>11530</v>
      </c>
      <c r="F6952" t="s">
        <v>11540</v>
      </c>
      <c r="G6952" t="s">
        <v>61</v>
      </c>
      <c r="H6952" t="s">
        <v>18</v>
      </c>
      <c r="I6952" t="s">
        <v>11541</v>
      </c>
      <c r="J6952">
        <v>2017</v>
      </c>
      <c r="K6952">
        <v>645.96</v>
      </c>
      <c r="L6952">
        <v>30</v>
      </c>
      <c r="M6952">
        <v>1</v>
      </c>
      <c r="N6952">
        <f t="shared" si="285"/>
        <v>0</v>
      </c>
      <c r="O6952">
        <f t="shared" si="284"/>
        <v>0</v>
      </c>
      <c r="P6952" t="s">
        <v>12694</v>
      </c>
    </row>
    <row r="6953" spans="2:16" x14ac:dyDescent="0.25">
      <c r="B6953" t="s">
        <v>6958</v>
      </c>
      <c r="C6953" s="119" t="s">
        <v>60</v>
      </c>
      <c r="D6953" t="s">
        <v>11539</v>
      </c>
      <c r="E6953" t="s">
        <v>11530</v>
      </c>
      <c r="F6953" t="s">
        <v>11540</v>
      </c>
      <c r="G6953" t="s">
        <v>61</v>
      </c>
      <c r="H6953" t="s">
        <v>18</v>
      </c>
      <c r="I6953" t="s">
        <v>11541</v>
      </c>
      <c r="J6953">
        <v>2017</v>
      </c>
      <c r="K6953">
        <v>1183.53</v>
      </c>
      <c r="L6953">
        <v>18</v>
      </c>
      <c r="M6953">
        <v>1</v>
      </c>
      <c r="N6953">
        <f t="shared" si="285"/>
        <v>0</v>
      </c>
      <c r="O6953">
        <f t="shared" si="284"/>
        <v>0</v>
      </c>
      <c r="P6953" t="s">
        <v>11528</v>
      </c>
    </row>
    <row r="6954" spans="2:16" x14ac:dyDescent="0.25">
      <c r="B6954" t="s">
        <v>6959</v>
      </c>
      <c r="C6954" s="119" t="s">
        <v>60</v>
      </c>
      <c r="D6954" t="s">
        <v>11537</v>
      </c>
      <c r="E6954" t="s">
        <v>11530</v>
      </c>
      <c r="F6954" t="s">
        <v>11540</v>
      </c>
      <c r="G6954" t="s">
        <v>61</v>
      </c>
      <c r="H6954" t="s">
        <v>18</v>
      </c>
      <c r="I6954" t="s">
        <v>11541</v>
      </c>
      <c r="J6954">
        <v>2017</v>
      </c>
      <c r="K6954">
        <v>1184.06</v>
      </c>
      <c r="L6954">
        <v>19</v>
      </c>
      <c r="M6954">
        <v>1</v>
      </c>
      <c r="N6954">
        <f t="shared" si="285"/>
        <v>0</v>
      </c>
      <c r="O6954">
        <f t="shared" si="284"/>
        <v>0</v>
      </c>
      <c r="P6954" t="s">
        <v>12694</v>
      </c>
    </row>
    <row r="6955" spans="2:16" x14ac:dyDescent="0.25">
      <c r="B6955" t="s">
        <v>6960</v>
      </c>
      <c r="C6955" s="119" t="s">
        <v>60</v>
      </c>
      <c r="D6955" t="s">
        <v>11537</v>
      </c>
      <c r="E6955" t="s">
        <v>11530</v>
      </c>
      <c r="F6955" t="s">
        <v>11540</v>
      </c>
      <c r="G6955" t="s">
        <v>61</v>
      </c>
      <c r="H6955" t="s">
        <v>18</v>
      </c>
      <c r="I6955" t="s">
        <v>11541</v>
      </c>
      <c r="J6955">
        <v>2017</v>
      </c>
      <c r="K6955">
        <v>1184.06</v>
      </c>
      <c r="L6955">
        <v>19</v>
      </c>
      <c r="M6955">
        <v>1</v>
      </c>
      <c r="N6955">
        <f t="shared" si="285"/>
        <v>0</v>
      </c>
      <c r="O6955">
        <f t="shared" si="284"/>
        <v>0</v>
      </c>
      <c r="P6955" t="s">
        <v>12694</v>
      </c>
    </row>
    <row r="6956" spans="2:16" x14ac:dyDescent="0.25">
      <c r="B6956" t="s">
        <v>6961</v>
      </c>
      <c r="C6956" s="119" t="s">
        <v>60</v>
      </c>
      <c r="D6956" t="s">
        <v>11537</v>
      </c>
      <c r="E6956" t="s">
        <v>11530</v>
      </c>
      <c r="F6956" t="s">
        <v>11540</v>
      </c>
      <c r="G6956" t="s">
        <v>61</v>
      </c>
      <c r="H6956" t="s">
        <v>18</v>
      </c>
      <c r="I6956" t="s">
        <v>11541</v>
      </c>
      <c r="J6956">
        <v>2017</v>
      </c>
      <c r="K6956">
        <v>1184.06</v>
      </c>
      <c r="L6956">
        <v>19</v>
      </c>
      <c r="M6956">
        <v>1</v>
      </c>
      <c r="N6956">
        <f t="shared" si="285"/>
        <v>0</v>
      </c>
      <c r="O6956">
        <f t="shared" si="284"/>
        <v>0</v>
      </c>
      <c r="P6956" t="s">
        <v>12694</v>
      </c>
    </row>
    <row r="6957" spans="2:16" x14ac:dyDescent="0.25">
      <c r="B6957" t="s">
        <v>6962</v>
      </c>
      <c r="C6957" s="119" t="s">
        <v>60</v>
      </c>
      <c r="D6957" t="s">
        <v>11537</v>
      </c>
      <c r="E6957" t="s">
        <v>11530</v>
      </c>
      <c r="F6957" t="s">
        <v>11540</v>
      </c>
      <c r="G6957" t="s">
        <v>61</v>
      </c>
      <c r="H6957" t="s">
        <v>18</v>
      </c>
      <c r="I6957" t="s">
        <v>11541</v>
      </c>
      <c r="J6957">
        <v>2017</v>
      </c>
      <c r="K6957">
        <v>1184.06</v>
      </c>
      <c r="L6957">
        <v>19</v>
      </c>
      <c r="M6957">
        <v>1</v>
      </c>
      <c r="N6957">
        <f t="shared" si="285"/>
        <v>0</v>
      </c>
      <c r="O6957">
        <f t="shared" si="284"/>
        <v>0</v>
      </c>
      <c r="P6957" t="s">
        <v>12694</v>
      </c>
    </row>
    <row r="6958" spans="2:16" x14ac:dyDescent="0.25">
      <c r="B6958" t="s">
        <v>6963</v>
      </c>
      <c r="C6958" s="119" t="s">
        <v>60</v>
      </c>
      <c r="D6958" t="s">
        <v>11537</v>
      </c>
      <c r="E6958" t="s">
        <v>11530</v>
      </c>
      <c r="F6958" t="s">
        <v>11540</v>
      </c>
      <c r="G6958" t="s">
        <v>61</v>
      </c>
      <c r="H6958" t="s">
        <v>18</v>
      </c>
      <c r="I6958" t="s">
        <v>11533</v>
      </c>
      <c r="J6958">
        <v>2017</v>
      </c>
      <c r="K6958">
        <v>1187.8800000000001</v>
      </c>
      <c r="L6958">
        <v>26</v>
      </c>
      <c r="M6958">
        <v>1</v>
      </c>
      <c r="N6958">
        <f t="shared" si="285"/>
        <v>0</v>
      </c>
      <c r="O6958">
        <f t="shared" si="284"/>
        <v>0</v>
      </c>
      <c r="P6958" t="s">
        <v>12694</v>
      </c>
    </row>
    <row r="6959" spans="2:16" x14ac:dyDescent="0.25">
      <c r="B6959" t="s">
        <v>6964</v>
      </c>
      <c r="C6959" s="119" t="s">
        <v>60</v>
      </c>
      <c r="D6959" t="s">
        <v>11550</v>
      </c>
      <c r="E6959" t="s">
        <v>11530</v>
      </c>
      <c r="F6959" t="s">
        <v>11540</v>
      </c>
      <c r="G6959" t="s">
        <v>61</v>
      </c>
      <c r="H6959" t="s">
        <v>18</v>
      </c>
      <c r="I6959" t="s">
        <v>11541</v>
      </c>
      <c r="J6959">
        <v>2017</v>
      </c>
      <c r="K6959">
        <v>649.95000000000005</v>
      </c>
      <c r="L6959">
        <v>18</v>
      </c>
      <c r="M6959">
        <v>1</v>
      </c>
      <c r="N6959">
        <f t="shared" si="285"/>
        <v>0</v>
      </c>
      <c r="O6959">
        <f t="shared" ref="O6959:O7022" si="286">IF(OR(L6959="",L6959&lt;=0),1,0)</f>
        <v>0</v>
      </c>
      <c r="P6959" t="s">
        <v>12694</v>
      </c>
    </row>
    <row r="6960" spans="2:16" x14ac:dyDescent="0.25">
      <c r="B6960" t="s">
        <v>6965</v>
      </c>
      <c r="C6960" s="119" t="s">
        <v>60</v>
      </c>
      <c r="D6960" t="s">
        <v>11537</v>
      </c>
      <c r="E6960" t="s">
        <v>11530</v>
      </c>
      <c r="F6960" t="s">
        <v>11540</v>
      </c>
      <c r="G6960" t="s">
        <v>61</v>
      </c>
      <c r="H6960" t="s">
        <v>18</v>
      </c>
      <c r="I6960" t="s">
        <v>11541</v>
      </c>
      <c r="J6960">
        <v>2017</v>
      </c>
      <c r="K6960">
        <v>648.32000000000005</v>
      </c>
      <c r="L6960">
        <v>26</v>
      </c>
      <c r="M6960">
        <v>1</v>
      </c>
      <c r="N6960">
        <f t="shared" si="285"/>
        <v>0</v>
      </c>
      <c r="O6960">
        <f t="shared" si="286"/>
        <v>0</v>
      </c>
      <c r="P6960" t="s">
        <v>12694</v>
      </c>
    </row>
    <row r="6961" spans="2:16" x14ac:dyDescent="0.25">
      <c r="B6961" t="s">
        <v>6966</v>
      </c>
      <c r="C6961" s="119" t="s">
        <v>60</v>
      </c>
      <c r="D6961" t="s">
        <v>11537</v>
      </c>
      <c r="E6961" t="s">
        <v>11530</v>
      </c>
      <c r="F6961" t="s">
        <v>11540</v>
      </c>
      <c r="G6961" t="s">
        <v>61</v>
      </c>
      <c r="H6961" t="s">
        <v>18</v>
      </c>
      <c r="I6961" t="s">
        <v>11541</v>
      </c>
      <c r="J6961">
        <v>2017</v>
      </c>
      <c r="K6961">
        <v>648.32000000000005</v>
      </c>
      <c r="L6961">
        <v>26</v>
      </c>
      <c r="M6961">
        <v>1</v>
      </c>
      <c r="N6961">
        <f t="shared" si="285"/>
        <v>0</v>
      </c>
      <c r="O6961">
        <f t="shared" si="286"/>
        <v>0</v>
      </c>
      <c r="P6961" t="s">
        <v>12694</v>
      </c>
    </row>
    <row r="6962" spans="2:16" x14ac:dyDescent="0.25">
      <c r="B6962" t="s">
        <v>6967</v>
      </c>
      <c r="C6962" s="119" t="s">
        <v>60</v>
      </c>
      <c r="D6962" t="s">
        <v>11542</v>
      </c>
      <c r="E6962" t="s">
        <v>11530</v>
      </c>
      <c r="F6962" t="s">
        <v>11540</v>
      </c>
      <c r="G6962" t="s">
        <v>61</v>
      </c>
      <c r="H6962" t="s">
        <v>18</v>
      </c>
      <c r="I6962" t="s">
        <v>11541</v>
      </c>
      <c r="J6962">
        <v>2017</v>
      </c>
      <c r="K6962">
        <v>1186.3599999999999</v>
      </c>
      <c r="L6962">
        <v>40</v>
      </c>
      <c r="M6962">
        <v>1</v>
      </c>
      <c r="N6962">
        <f t="shared" si="285"/>
        <v>0</v>
      </c>
      <c r="O6962">
        <f t="shared" si="286"/>
        <v>0</v>
      </c>
      <c r="P6962" t="s">
        <v>12694</v>
      </c>
    </row>
    <row r="6963" spans="2:16" x14ac:dyDescent="0.25">
      <c r="B6963" t="s">
        <v>6968</v>
      </c>
      <c r="C6963" s="119" t="s">
        <v>60</v>
      </c>
      <c r="D6963" t="s">
        <v>11552</v>
      </c>
      <c r="E6963" t="s">
        <v>11530</v>
      </c>
      <c r="F6963" t="s">
        <v>11540</v>
      </c>
      <c r="G6963" t="s">
        <v>61</v>
      </c>
      <c r="H6963" t="s">
        <v>18</v>
      </c>
      <c r="I6963" t="s">
        <v>11541</v>
      </c>
      <c r="J6963">
        <v>2017</v>
      </c>
      <c r="K6963">
        <v>1185.33</v>
      </c>
      <c r="L6963">
        <v>28</v>
      </c>
      <c r="M6963">
        <v>1</v>
      </c>
      <c r="N6963">
        <f t="shared" si="285"/>
        <v>0</v>
      </c>
      <c r="O6963">
        <f t="shared" si="286"/>
        <v>0</v>
      </c>
      <c r="P6963" t="s">
        <v>12694</v>
      </c>
    </row>
    <row r="6964" spans="2:16" x14ac:dyDescent="0.25">
      <c r="B6964" t="s">
        <v>6969</v>
      </c>
      <c r="C6964" s="119" t="s">
        <v>60</v>
      </c>
      <c r="D6964" t="s">
        <v>11552</v>
      </c>
      <c r="E6964" t="s">
        <v>11530</v>
      </c>
      <c r="F6964" t="s">
        <v>11540</v>
      </c>
      <c r="G6964" t="s">
        <v>61</v>
      </c>
      <c r="H6964" t="s">
        <v>18</v>
      </c>
      <c r="I6964" t="s">
        <v>11541</v>
      </c>
      <c r="J6964">
        <v>2017</v>
      </c>
      <c r="K6964">
        <v>1186.6500000000001</v>
      </c>
      <c r="L6964">
        <v>38</v>
      </c>
      <c r="M6964">
        <v>1</v>
      </c>
      <c r="N6964">
        <f t="shared" si="285"/>
        <v>0</v>
      </c>
      <c r="O6964">
        <f t="shared" si="286"/>
        <v>0</v>
      </c>
      <c r="P6964" t="s">
        <v>12694</v>
      </c>
    </row>
    <row r="6965" spans="2:16" x14ac:dyDescent="0.25">
      <c r="B6965" t="s">
        <v>6970</v>
      </c>
      <c r="C6965" s="119" t="s">
        <v>60</v>
      </c>
      <c r="D6965" t="s">
        <v>11537</v>
      </c>
      <c r="E6965" t="s">
        <v>11530</v>
      </c>
      <c r="F6965" t="s">
        <v>11540</v>
      </c>
      <c r="G6965" t="s">
        <v>61</v>
      </c>
      <c r="H6965" t="s">
        <v>18</v>
      </c>
      <c r="I6965" t="s">
        <v>11541</v>
      </c>
      <c r="J6965">
        <v>2017</v>
      </c>
      <c r="K6965">
        <v>1241.72</v>
      </c>
      <c r="L6965">
        <v>22</v>
      </c>
      <c r="M6965">
        <v>1</v>
      </c>
      <c r="N6965">
        <f t="shared" si="285"/>
        <v>0</v>
      </c>
      <c r="O6965">
        <f t="shared" si="286"/>
        <v>0</v>
      </c>
      <c r="P6965" t="s">
        <v>12694</v>
      </c>
    </row>
    <row r="6966" spans="2:16" x14ac:dyDescent="0.25">
      <c r="B6966" t="s">
        <v>6971</v>
      </c>
      <c r="C6966" s="119" t="s">
        <v>60</v>
      </c>
      <c r="D6966" t="s">
        <v>11537</v>
      </c>
      <c r="E6966" t="s">
        <v>11530</v>
      </c>
      <c r="F6966" t="s">
        <v>11540</v>
      </c>
      <c r="G6966" t="s">
        <v>61</v>
      </c>
      <c r="H6966" t="s">
        <v>18</v>
      </c>
      <c r="I6966" t="s">
        <v>11541</v>
      </c>
      <c r="J6966">
        <v>2017</v>
      </c>
      <c r="K6966">
        <v>1241.72</v>
      </c>
      <c r="L6966">
        <v>22</v>
      </c>
      <c r="M6966">
        <v>1</v>
      </c>
      <c r="N6966">
        <f t="shared" si="285"/>
        <v>0</v>
      </c>
      <c r="O6966">
        <f t="shared" si="286"/>
        <v>0</v>
      </c>
      <c r="P6966" t="s">
        <v>12694</v>
      </c>
    </row>
    <row r="6967" spans="2:16" x14ac:dyDescent="0.25">
      <c r="B6967" t="s">
        <v>6972</v>
      </c>
      <c r="C6967" s="119" t="s">
        <v>60</v>
      </c>
      <c r="D6967" t="s">
        <v>11537</v>
      </c>
      <c r="E6967" t="s">
        <v>11530</v>
      </c>
      <c r="F6967" t="s">
        <v>11540</v>
      </c>
      <c r="G6967" t="s">
        <v>61</v>
      </c>
      <c r="H6967" t="s">
        <v>18</v>
      </c>
      <c r="I6967" t="s">
        <v>11541</v>
      </c>
      <c r="J6967">
        <v>2017</v>
      </c>
      <c r="K6967">
        <v>1241.5999999999999</v>
      </c>
      <c r="L6967">
        <v>21</v>
      </c>
      <c r="M6967">
        <v>1</v>
      </c>
      <c r="N6967">
        <f t="shared" si="285"/>
        <v>0</v>
      </c>
      <c r="O6967">
        <f t="shared" si="286"/>
        <v>0</v>
      </c>
      <c r="P6967" t="s">
        <v>12694</v>
      </c>
    </row>
    <row r="6968" spans="2:16" x14ac:dyDescent="0.25">
      <c r="B6968" t="s">
        <v>6973</v>
      </c>
      <c r="C6968" s="119" t="s">
        <v>60</v>
      </c>
      <c r="D6968" t="s">
        <v>11542</v>
      </c>
      <c r="E6968" t="s">
        <v>11530</v>
      </c>
      <c r="F6968" t="s">
        <v>11540</v>
      </c>
      <c r="G6968" t="s">
        <v>61</v>
      </c>
      <c r="H6968" t="s">
        <v>18</v>
      </c>
      <c r="I6968" t="s">
        <v>11541</v>
      </c>
      <c r="J6968">
        <v>2017</v>
      </c>
      <c r="K6968">
        <v>1243.29</v>
      </c>
      <c r="L6968">
        <v>29</v>
      </c>
      <c r="M6968">
        <v>1</v>
      </c>
      <c r="N6968">
        <f t="shared" si="285"/>
        <v>0</v>
      </c>
      <c r="O6968">
        <f t="shared" si="286"/>
        <v>0</v>
      </c>
      <c r="P6968" t="s">
        <v>12693</v>
      </c>
    </row>
    <row r="6969" spans="2:16" x14ac:dyDescent="0.25">
      <c r="B6969" t="s">
        <v>6974</v>
      </c>
      <c r="C6969" s="119" t="s">
        <v>60</v>
      </c>
      <c r="D6969" t="s">
        <v>11542</v>
      </c>
      <c r="E6969" t="s">
        <v>11530</v>
      </c>
      <c r="F6969" t="s">
        <v>11540</v>
      </c>
      <c r="G6969" t="s">
        <v>61</v>
      </c>
      <c r="H6969" t="s">
        <v>18</v>
      </c>
      <c r="I6969" t="s">
        <v>11541</v>
      </c>
      <c r="J6969">
        <v>2017</v>
      </c>
      <c r="K6969">
        <v>1244.06</v>
      </c>
      <c r="L6969">
        <v>35</v>
      </c>
      <c r="M6969">
        <v>1</v>
      </c>
      <c r="N6969">
        <f t="shared" si="285"/>
        <v>0</v>
      </c>
      <c r="O6969">
        <f t="shared" si="286"/>
        <v>0</v>
      </c>
      <c r="P6969" t="s">
        <v>12693</v>
      </c>
    </row>
    <row r="6970" spans="2:16" x14ac:dyDescent="0.25">
      <c r="B6970" t="s">
        <v>6975</v>
      </c>
      <c r="C6970" s="119" t="s">
        <v>60</v>
      </c>
      <c r="D6970" t="s">
        <v>11546</v>
      </c>
      <c r="E6970" t="s">
        <v>11530</v>
      </c>
      <c r="F6970" t="s">
        <v>11540</v>
      </c>
      <c r="G6970" t="s">
        <v>61</v>
      </c>
      <c r="H6970" t="s">
        <v>18</v>
      </c>
      <c r="I6970" t="s">
        <v>11541</v>
      </c>
      <c r="J6970">
        <v>2017</v>
      </c>
      <c r="K6970">
        <v>1184.5899999999999</v>
      </c>
      <c r="L6970">
        <v>31</v>
      </c>
      <c r="M6970">
        <v>1</v>
      </c>
      <c r="N6970">
        <f t="shared" si="285"/>
        <v>0</v>
      </c>
      <c r="O6970">
        <f t="shared" si="286"/>
        <v>0</v>
      </c>
      <c r="P6970" t="s">
        <v>12694</v>
      </c>
    </row>
    <row r="6971" spans="2:16" x14ac:dyDescent="0.25">
      <c r="B6971" t="s">
        <v>6976</v>
      </c>
      <c r="C6971" s="119" t="s">
        <v>60</v>
      </c>
      <c r="D6971" t="s">
        <v>11537</v>
      </c>
      <c r="E6971" t="s">
        <v>11530</v>
      </c>
      <c r="F6971" t="s">
        <v>11540</v>
      </c>
      <c r="G6971" t="s">
        <v>61</v>
      </c>
      <c r="H6971" t="s">
        <v>18</v>
      </c>
      <c r="I6971" t="s">
        <v>11541</v>
      </c>
      <c r="J6971">
        <v>2017</v>
      </c>
      <c r="K6971">
        <v>1242.51</v>
      </c>
      <c r="L6971">
        <v>28</v>
      </c>
      <c r="M6971">
        <v>1</v>
      </c>
      <c r="N6971">
        <f t="shared" si="285"/>
        <v>0</v>
      </c>
      <c r="O6971">
        <f t="shared" si="286"/>
        <v>0</v>
      </c>
      <c r="P6971" t="s">
        <v>12694</v>
      </c>
    </row>
    <row r="6972" spans="2:16" x14ac:dyDescent="0.25">
      <c r="B6972" t="s">
        <v>6977</v>
      </c>
      <c r="C6972" s="119" t="s">
        <v>60</v>
      </c>
      <c r="D6972" t="s">
        <v>11537</v>
      </c>
      <c r="E6972" t="s">
        <v>11530</v>
      </c>
      <c r="F6972" t="s">
        <v>11540</v>
      </c>
      <c r="G6972" t="s">
        <v>61</v>
      </c>
      <c r="H6972" t="s">
        <v>18</v>
      </c>
      <c r="I6972" t="s">
        <v>11541</v>
      </c>
      <c r="J6972">
        <v>2017</v>
      </c>
      <c r="K6972">
        <v>1183.05</v>
      </c>
      <c r="L6972">
        <v>19</v>
      </c>
      <c r="M6972">
        <v>1</v>
      </c>
      <c r="N6972">
        <f t="shared" si="285"/>
        <v>0</v>
      </c>
      <c r="O6972">
        <f t="shared" si="286"/>
        <v>0</v>
      </c>
      <c r="P6972" t="s">
        <v>12694</v>
      </c>
    </row>
    <row r="6973" spans="2:16" x14ac:dyDescent="0.25">
      <c r="B6973" t="s">
        <v>6978</v>
      </c>
      <c r="C6973" s="119" t="s">
        <v>60</v>
      </c>
      <c r="D6973" t="s">
        <v>11537</v>
      </c>
      <c r="E6973" t="s">
        <v>11530</v>
      </c>
      <c r="F6973" t="s">
        <v>11540</v>
      </c>
      <c r="G6973" t="s">
        <v>61</v>
      </c>
      <c r="H6973" t="s">
        <v>18</v>
      </c>
      <c r="I6973" t="s">
        <v>11541</v>
      </c>
      <c r="J6973">
        <v>2017</v>
      </c>
      <c r="K6973">
        <v>1183.42</v>
      </c>
      <c r="L6973">
        <v>22</v>
      </c>
      <c r="M6973">
        <v>1</v>
      </c>
      <c r="N6973">
        <f t="shared" si="285"/>
        <v>0</v>
      </c>
      <c r="O6973">
        <f t="shared" si="286"/>
        <v>0</v>
      </c>
      <c r="P6973" t="s">
        <v>12694</v>
      </c>
    </row>
    <row r="6974" spans="2:16" x14ac:dyDescent="0.25">
      <c r="B6974" t="s">
        <v>6979</v>
      </c>
      <c r="C6974" s="119" t="s">
        <v>60</v>
      </c>
      <c r="D6974" t="s">
        <v>11537</v>
      </c>
      <c r="E6974" t="s">
        <v>11530</v>
      </c>
      <c r="F6974" t="s">
        <v>11540</v>
      </c>
      <c r="G6974" t="s">
        <v>61</v>
      </c>
      <c r="H6974" t="s">
        <v>18</v>
      </c>
      <c r="I6974" t="s">
        <v>11533</v>
      </c>
      <c r="J6974">
        <v>2017</v>
      </c>
      <c r="K6974">
        <v>1205.68</v>
      </c>
      <c r="L6974">
        <v>78</v>
      </c>
      <c r="M6974">
        <v>1</v>
      </c>
      <c r="N6974">
        <f t="shared" si="285"/>
        <v>0</v>
      </c>
      <c r="O6974">
        <f t="shared" si="286"/>
        <v>0</v>
      </c>
      <c r="P6974" t="s">
        <v>12694</v>
      </c>
    </row>
    <row r="6975" spans="2:16" x14ac:dyDescent="0.25">
      <c r="B6975" t="s">
        <v>6980</v>
      </c>
      <c r="C6975" s="119" t="s">
        <v>60</v>
      </c>
      <c r="D6975" t="s">
        <v>11537</v>
      </c>
      <c r="E6975" t="s">
        <v>11530</v>
      </c>
      <c r="F6975" t="s">
        <v>11540</v>
      </c>
      <c r="G6975" t="s">
        <v>61</v>
      </c>
      <c r="H6975" t="s">
        <v>18</v>
      </c>
      <c r="I6975" t="s">
        <v>11541</v>
      </c>
      <c r="J6975">
        <v>2017</v>
      </c>
      <c r="K6975">
        <v>1241.76</v>
      </c>
      <c r="L6975">
        <v>22</v>
      </c>
      <c r="M6975">
        <v>1</v>
      </c>
      <c r="N6975">
        <f t="shared" si="285"/>
        <v>0</v>
      </c>
      <c r="O6975">
        <f t="shared" si="286"/>
        <v>0</v>
      </c>
      <c r="P6975" t="s">
        <v>12694</v>
      </c>
    </row>
    <row r="6976" spans="2:16" x14ac:dyDescent="0.25">
      <c r="B6976" t="s">
        <v>6981</v>
      </c>
      <c r="C6976" s="119" t="s">
        <v>60</v>
      </c>
      <c r="D6976" t="s">
        <v>11539</v>
      </c>
      <c r="E6976" t="s">
        <v>11530</v>
      </c>
      <c r="F6976" t="s">
        <v>11540</v>
      </c>
      <c r="G6976" t="s">
        <v>61</v>
      </c>
      <c r="H6976" t="s">
        <v>18</v>
      </c>
      <c r="I6976" t="s">
        <v>11541</v>
      </c>
      <c r="J6976">
        <v>2017</v>
      </c>
      <c r="K6976">
        <v>1594.69</v>
      </c>
      <c r="L6976">
        <v>40</v>
      </c>
      <c r="M6976">
        <v>1</v>
      </c>
      <c r="N6976">
        <f t="shared" si="285"/>
        <v>0</v>
      </c>
      <c r="O6976">
        <f t="shared" si="286"/>
        <v>0</v>
      </c>
      <c r="P6976" t="s">
        <v>12694</v>
      </c>
    </row>
    <row r="6977" spans="2:16" x14ac:dyDescent="0.25">
      <c r="B6977" t="s">
        <v>6982</v>
      </c>
      <c r="C6977" s="119" t="s">
        <v>60</v>
      </c>
      <c r="D6977" t="s">
        <v>11537</v>
      </c>
      <c r="E6977" t="s">
        <v>11530</v>
      </c>
      <c r="F6977" t="s">
        <v>11540</v>
      </c>
      <c r="G6977" t="s">
        <v>61</v>
      </c>
      <c r="H6977" t="s">
        <v>18</v>
      </c>
      <c r="I6977" t="s">
        <v>11541</v>
      </c>
      <c r="J6977">
        <v>2017</v>
      </c>
      <c r="K6977">
        <v>1184.06</v>
      </c>
      <c r="L6977">
        <v>19</v>
      </c>
      <c r="M6977">
        <v>1</v>
      </c>
      <c r="N6977">
        <f t="shared" si="285"/>
        <v>0</v>
      </c>
      <c r="O6977">
        <f t="shared" si="286"/>
        <v>0</v>
      </c>
      <c r="P6977" t="s">
        <v>12694</v>
      </c>
    </row>
    <row r="6978" spans="2:16" x14ac:dyDescent="0.25">
      <c r="B6978" t="s">
        <v>6983</v>
      </c>
      <c r="C6978" s="119" t="s">
        <v>60</v>
      </c>
      <c r="D6978" t="s">
        <v>11537</v>
      </c>
      <c r="E6978" t="s">
        <v>11530</v>
      </c>
      <c r="F6978" t="s">
        <v>11540</v>
      </c>
      <c r="G6978" t="s">
        <v>61</v>
      </c>
      <c r="H6978" t="s">
        <v>18</v>
      </c>
      <c r="I6978" t="s">
        <v>11541</v>
      </c>
      <c r="J6978">
        <v>2017</v>
      </c>
      <c r="K6978">
        <v>1184.06</v>
      </c>
      <c r="L6978">
        <v>19</v>
      </c>
      <c r="M6978">
        <v>1</v>
      </c>
      <c r="N6978">
        <f t="shared" si="285"/>
        <v>0</v>
      </c>
      <c r="O6978">
        <f t="shared" si="286"/>
        <v>0</v>
      </c>
      <c r="P6978" t="s">
        <v>12694</v>
      </c>
    </row>
    <row r="6979" spans="2:16" x14ac:dyDescent="0.25">
      <c r="B6979" t="s">
        <v>6984</v>
      </c>
      <c r="C6979" s="119" t="s">
        <v>60</v>
      </c>
      <c r="D6979" t="s">
        <v>11537</v>
      </c>
      <c r="E6979" t="s">
        <v>11530</v>
      </c>
      <c r="F6979" t="s">
        <v>11540</v>
      </c>
      <c r="G6979" t="s">
        <v>61</v>
      </c>
      <c r="H6979" t="s">
        <v>18</v>
      </c>
      <c r="I6979" t="s">
        <v>11541</v>
      </c>
      <c r="J6979">
        <v>2017</v>
      </c>
      <c r="K6979">
        <v>617.17999999999995</v>
      </c>
      <c r="L6979">
        <v>20</v>
      </c>
      <c r="M6979">
        <v>1</v>
      </c>
      <c r="N6979">
        <f t="shared" si="285"/>
        <v>0</v>
      </c>
      <c r="O6979">
        <f t="shared" si="286"/>
        <v>0</v>
      </c>
      <c r="P6979" t="s">
        <v>12694</v>
      </c>
    </row>
    <row r="6980" spans="2:16" x14ac:dyDescent="0.25">
      <c r="B6980" t="s">
        <v>6985</v>
      </c>
      <c r="C6980" s="119" t="s">
        <v>60</v>
      </c>
      <c r="D6980" t="s">
        <v>11537</v>
      </c>
      <c r="E6980" t="s">
        <v>11530</v>
      </c>
      <c r="F6980" t="s">
        <v>11540</v>
      </c>
      <c r="G6980" t="s">
        <v>61</v>
      </c>
      <c r="H6980" t="s">
        <v>18</v>
      </c>
      <c r="I6980" t="s">
        <v>11541</v>
      </c>
      <c r="J6980">
        <v>2017</v>
      </c>
      <c r="K6980">
        <v>1184.18</v>
      </c>
      <c r="L6980">
        <v>20</v>
      </c>
      <c r="M6980">
        <v>1</v>
      </c>
      <c r="N6980">
        <f t="shared" si="285"/>
        <v>0</v>
      </c>
      <c r="O6980">
        <f t="shared" si="286"/>
        <v>0</v>
      </c>
      <c r="P6980" t="s">
        <v>12694</v>
      </c>
    </row>
    <row r="6981" spans="2:16" x14ac:dyDescent="0.25">
      <c r="B6981" t="s">
        <v>6986</v>
      </c>
      <c r="C6981" s="119" t="s">
        <v>60</v>
      </c>
      <c r="D6981" t="s">
        <v>11537</v>
      </c>
      <c r="E6981" t="s">
        <v>11530</v>
      </c>
      <c r="F6981" t="s">
        <v>11540</v>
      </c>
      <c r="G6981" t="s">
        <v>61</v>
      </c>
      <c r="H6981" t="s">
        <v>18</v>
      </c>
      <c r="I6981" t="s">
        <v>11541</v>
      </c>
      <c r="J6981">
        <v>2017</v>
      </c>
      <c r="K6981">
        <v>617.17999999999995</v>
      </c>
      <c r="L6981">
        <v>20</v>
      </c>
      <c r="M6981">
        <v>1</v>
      </c>
      <c r="N6981">
        <f t="shared" si="285"/>
        <v>0</v>
      </c>
      <c r="O6981">
        <f t="shared" si="286"/>
        <v>0</v>
      </c>
      <c r="P6981" t="s">
        <v>12694</v>
      </c>
    </row>
    <row r="6982" spans="2:16" x14ac:dyDescent="0.25">
      <c r="B6982" t="s">
        <v>6987</v>
      </c>
      <c r="C6982" s="119" t="s">
        <v>60</v>
      </c>
      <c r="D6982" t="s">
        <v>11537</v>
      </c>
      <c r="E6982" t="s">
        <v>11530</v>
      </c>
      <c r="F6982" t="s">
        <v>11540</v>
      </c>
      <c r="G6982" t="s">
        <v>61</v>
      </c>
      <c r="H6982" t="s">
        <v>18</v>
      </c>
      <c r="I6982" t="s">
        <v>11541</v>
      </c>
      <c r="J6982">
        <v>2017</v>
      </c>
      <c r="K6982">
        <v>1242.53</v>
      </c>
      <c r="L6982">
        <v>20</v>
      </c>
      <c r="M6982">
        <v>1</v>
      </c>
      <c r="N6982">
        <f t="shared" si="285"/>
        <v>0</v>
      </c>
      <c r="O6982">
        <f t="shared" si="286"/>
        <v>0</v>
      </c>
      <c r="P6982" t="s">
        <v>12694</v>
      </c>
    </row>
    <row r="6983" spans="2:16" x14ac:dyDescent="0.25">
      <c r="B6983" t="s">
        <v>6988</v>
      </c>
      <c r="C6983" s="119" t="s">
        <v>60</v>
      </c>
      <c r="D6983" t="s">
        <v>11537</v>
      </c>
      <c r="E6983" t="s">
        <v>11530</v>
      </c>
      <c r="F6983" t="s">
        <v>11540</v>
      </c>
      <c r="G6983" t="s">
        <v>61</v>
      </c>
      <c r="H6983" t="s">
        <v>18</v>
      </c>
      <c r="I6983" t="s">
        <v>11541</v>
      </c>
      <c r="J6983">
        <v>2017</v>
      </c>
      <c r="K6983">
        <v>1241.76</v>
      </c>
      <c r="L6983">
        <v>14</v>
      </c>
      <c r="M6983">
        <v>1</v>
      </c>
      <c r="N6983">
        <f t="shared" si="285"/>
        <v>0</v>
      </c>
      <c r="O6983">
        <f t="shared" si="286"/>
        <v>0</v>
      </c>
      <c r="P6983" t="s">
        <v>12694</v>
      </c>
    </row>
    <row r="6984" spans="2:16" x14ac:dyDescent="0.25">
      <c r="B6984" t="s">
        <v>6989</v>
      </c>
      <c r="C6984" s="119" t="s">
        <v>60</v>
      </c>
      <c r="D6984" t="s">
        <v>11537</v>
      </c>
      <c r="E6984" t="s">
        <v>11530</v>
      </c>
      <c r="F6984" t="s">
        <v>11540</v>
      </c>
      <c r="G6984" t="s">
        <v>61</v>
      </c>
      <c r="H6984" t="s">
        <v>18</v>
      </c>
      <c r="I6984" t="s">
        <v>11541</v>
      </c>
      <c r="J6984">
        <v>2017</v>
      </c>
      <c r="K6984">
        <v>1242.3699999999999</v>
      </c>
      <c r="L6984">
        <v>22</v>
      </c>
      <c r="M6984">
        <v>1</v>
      </c>
      <c r="N6984">
        <f t="shared" si="285"/>
        <v>0</v>
      </c>
      <c r="O6984">
        <f t="shared" si="286"/>
        <v>0</v>
      </c>
      <c r="P6984" t="s">
        <v>12694</v>
      </c>
    </row>
    <row r="6985" spans="2:16" x14ac:dyDescent="0.25">
      <c r="B6985" t="s">
        <v>6990</v>
      </c>
      <c r="C6985" s="119" t="s">
        <v>60</v>
      </c>
      <c r="D6985" t="s">
        <v>11550</v>
      </c>
      <c r="E6985" t="s">
        <v>11530</v>
      </c>
      <c r="F6985" t="s">
        <v>11540</v>
      </c>
      <c r="G6985" t="s">
        <v>61</v>
      </c>
      <c r="H6985" t="s">
        <v>18</v>
      </c>
      <c r="I6985" t="s">
        <v>11541</v>
      </c>
      <c r="J6985">
        <v>2017</v>
      </c>
      <c r="K6985">
        <v>1243.53</v>
      </c>
      <c r="L6985">
        <v>36</v>
      </c>
      <c r="M6985">
        <v>1</v>
      </c>
      <c r="N6985">
        <f t="shared" si="285"/>
        <v>0</v>
      </c>
      <c r="O6985">
        <f t="shared" si="286"/>
        <v>0</v>
      </c>
      <c r="P6985" t="s">
        <v>12694</v>
      </c>
    </row>
    <row r="6986" spans="2:16" x14ac:dyDescent="0.25">
      <c r="B6986" t="s">
        <v>6991</v>
      </c>
      <c r="C6986" s="119" t="s">
        <v>60</v>
      </c>
      <c r="D6986" t="s">
        <v>11537</v>
      </c>
      <c r="E6986" t="s">
        <v>11530</v>
      </c>
      <c r="F6986" t="s">
        <v>11540</v>
      </c>
      <c r="G6986" t="s">
        <v>61</v>
      </c>
      <c r="H6986" t="s">
        <v>18</v>
      </c>
      <c r="I6986" t="s">
        <v>11541</v>
      </c>
      <c r="J6986">
        <v>2017</v>
      </c>
      <c r="K6986">
        <v>1184.03</v>
      </c>
      <c r="L6986">
        <v>22</v>
      </c>
      <c r="M6986">
        <v>1</v>
      </c>
      <c r="N6986">
        <f t="shared" si="285"/>
        <v>0</v>
      </c>
      <c r="O6986">
        <f t="shared" si="286"/>
        <v>0</v>
      </c>
      <c r="P6986" t="s">
        <v>12694</v>
      </c>
    </row>
    <row r="6987" spans="2:16" x14ac:dyDescent="0.25">
      <c r="B6987" t="s">
        <v>6992</v>
      </c>
      <c r="C6987" s="119" t="s">
        <v>60</v>
      </c>
      <c r="D6987" t="s">
        <v>11537</v>
      </c>
      <c r="E6987" t="s">
        <v>11530</v>
      </c>
      <c r="F6987" t="s">
        <v>11540</v>
      </c>
      <c r="G6987" t="s">
        <v>61</v>
      </c>
      <c r="H6987" t="s">
        <v>18</v>
      </c>
      <c r="I6987" t="s">
        <v>11541</v>
      </c>
      <c r="J6987">
        <v>2017</v>
      </c>
      <c r="K6987">
        <v>1185.3599999999999</v>
      </c>
      <c r="L6987">
        <v>32</v>
      </c>
      <c r="M6987">
        <v>1</v>
      </c>
      <c r="N6987">
        <f t="shared" ref="N6987:N7050" si="287">IF(K6987&lt;100,1,0)</f>
        <v>0</v>
      </c>
      <c r="O6987">
        <f t="shared" si="286"/>
        <v>0</v>
      </c>
      <c r="P6987" t="s">
        <v>12694</v>
      </c>
    </row>
    <row r="6988" spans="2:16" x14ac:dyDescent="0.25">
      <c r="B6988" t="s">
        <v>6993</v>
      </c>
      <c r="C6988" s="119" t="s">
        <v>60</v>
      </c>
      <c r="D6988" t="s">
        <v>11537</v>
      </c>
      <c r="E6988" t="s">
        <v>11530</v>
      </c>
      <c r="F6988" t="s">
        <v>11540</v>
      </c>
      <c r="G6988" t="s">
        <v>61</v>
      </c>
      <c r="H6988" t="s">
        <v>18</v>
      </c>
      <c r="I6988" t="s">
        <v>11541</v>
      </c>
      <c r="J6988">
        <v>2017</v>
      </c>
      <c r="K6988">
        <v>1187.1199999999999</v>
      </c>
      <c r="L6988">
        <v>46</v>
      </c>
      <c r="M6988">
        <v>1</v>
      </c>
      <c r="N6988">
        <f t="shared" si="287"/>
        <v>0</v>
      </c>
      <c r="O6988">
        <f t="shared" si="286"/>
        <v>0</v>
      </c>
      <c r="P6988" t="s">
        <v>12694</v>
      </c>
    </row>
    <row r="6989" spans="2:16" x14ac:dyDescent="0.25">
      <c r="B6989" t="s">
        <v>6994</v>
      </c>
      <c r="C6989" s="119" t="s">
        <v>60</v>
      </c>
      <c r="D6989" t="s">
        <v>11537</v>
      </c>
      <c r="E6989" t="s">
        <v>11530</v>
      </c>
      <c r="F6989" t="s">
        <v>11540</v>
      </c>
      <c r="G6989" t="s">
        <v>61</v>
      </c>
      <c r="H6989" t="s">
        <v>18</v>
      </c>
      <c r="I6989" t="s">
        <v>11541</v>
      </c>
      <c r="J6989">
        <v>2017</v>
      </c>
      <c r="K6989">
        <v>1188.27</v>
      </c>
      <c r="L6989">
        <v>55</v>
      </c>
      <c r="M6989">
        <v>1</v>
      </c>
      <c r="N6989">
        <f t="shared" si="287"/>
        <v>0</v>
      </c>
      <c r="O6989">
        <f t="shared" si="286"/>
        <v>0</v>
      </c>
      <c r="P6989" t="s">
        <v>12694</v>
      </c>
    </row>
    <row r="6990" spans="2:16" x14ac:dyDescent="0.25">
      <c r="B6990" t="s">
        <v>6995</v>
      </c>
      <c r="C6990" s="119" t="s">
        <v>60</v>
      </c>
      <c r="D6990" t="s">
        <v>11537</v>
      </c>
      <c r="E6990" t="s">
        <v>11530</v>
      </c>
      <c r="F6990" t="s">
        <v>11540</v>
      </c>
      <c r="G6990" t="s">
        <v>61</v>
      </c>
      <c r="H6990" t="s">
        <v>18</v>
      </c>
      <c r="I6990" t="s">
        <v>11541</v>
      </c>
      <c r="J6990">
        <v>2017</v>
      </c>
      <c r="K6990">
        <v>1243.29</v>
      </c>
      <c r="L6990">
        <v>29</v>
      </c>
      <c r="M6990">
        <v>1</v>
      </c>
      <c r="N6990">
        <f t="shared" si="287"/>
        <v>0</v>
      </c>
      <c r="O6990">
        <f t="shared" si="286"/>
        <v>0</v>
      </c>
      <c r="P6990" t="s">
        <v>12694</v>
      </c>
    </row>
    <row r="6991" spans="2:16" x14ac:dyDescent="0.25">
      <c r="B6991" t="s">
        <v>6996</v>
      </c>
      <c r="C6991" s="119" t="s">
        <v>60</v>
      </c>
      <c r="D6991" t="s">
        <v>11537</v>
      </c>
      <c r="E6991" t="s">
        <v>11530</v>
      </c>
      <c r="F6991" t="s">
        <v>11540</v>
      </c>
      <c r="G6991" t="s">
        <v>61</v>
      </c>
      <c r="H6991" t="s">
        <v>18</v>
      </c>
      <c r="I6991" t="s">
        <v>11541</v>
      </c>
      <c r="J6991">
        <v>2017</v>
      </c>
      <c r="K6991">
        <v>1241.47</v>
      </c>
      <c r="L6991">
        <v>20</v>
      </c>
      <c r="M6991">
        <v>1</v>
      </c>
      <c r="N6991">
        <f t="shared" si="287"/>
        <v>0</v>
      </c>
      <c r="O6991">
        <f t="shared" si="286"/>
        <v>0</v>
      </c>
      <c r="P6991" t="s">
        <v>12694</v>
      </c>
    </row>
    <row r="6992" spans="2:16" x14ac:dyDescent="0.25">
      <c r="B6992" t="s">
        <v>6997</v>
      </c>
      <c r="C6992" s="119" t="s">
        <v>60</v>
      </c>
      <c r="D6992" t="s">
        <v>11537</v>
      </c>
      <c r="E6992" t="s">
        <v>11530</v>
      </c>
      <c r="F6992" t="s">
        <v>11540</v>
      </c>
      <c r="G6992" t="s">
        <v>61</v>
      </c>
      <c r="H6992" t="s">
        <v>18</v>
      </c>
      <c r="I6992" t="s">
        <v>11541</v>
      </c>
      <c r="J6992">
        <v>2017</v>
      </c>
      <c r="K6992">
        <v>1243.32</v>
      </c>
      <c r="L6992">
        <v>26</v>
      </c>
      <c r="M6992">
        <v>1</v>
      </c>
      <c r="N6992">
        <f t="shared" si="287"/>
        <v>0</v>
      </c>
      <c r="O6992">
        <f t="shared" si="286"/>
        <v>0</v>
      </c>
      <c r="P6992" t="s">
        <v>12694</v>
      </c>
    </row>
    <row r="6993" spans="2:16" x14ac:dyDescent="0.25">
      <c r="B6993" t="s">
        <v>6998</v>
      </c>
      <c r="C6993" s="119" t="s">
        <v>60</v>
      </c>
      <c r="D6993" t="s">
        <v>11537</v>
      </c>
      <c r="E6993" t="s">
        <v>11530</v>
      </c>
      <c r="F6993" t="s">
        <v>11540</v>
      </c>
      <c r="G6993" t="s">
        <v>61</v>
      </c>
      <c r="H6993" t="s">
        <v>18</v>
      </c>
      <c r="I6993" t="s">
        <v>11541</v>
      </c>
      <c r="J6993">
        <v>2017</v>
      </c>
      <c r="K6993">
        <v>1476.33</v>
      </c>
      <c r="L6993">
        <v>23</v>
      </c>
      <c r="M6993">
        <v>1</v>
      </c>
      <c r="N6993">
        <f t="shared" si="287"/>
        <v>0</v>
      </c>
      <c r="O6993">
        <f t="shared" si="286"/>
        <v>0</v>
      </c>
      <c r="P6993" t="s">
        <v>12694</v>
      </c>
    </row>
    <row r="6994" spans="2:16" x14ac:dyDescent="0.25">
      <c r="B6994" t="s">
        <v>6999</v>
      </c>
      <c r="C6994" s="119" t="s">
        <v>60</v>
      </c>
      <c r="D6994" t="s">
        <v>11537</v>
      </c>
      <c r="E6994" t="s">
        <v>11530</v>
      </c>
      <c r="F6994" t="s">
        <v>11540</v>
      </c>
      <c r="G6994" t="s">
        <v>61</v>
      </c>
      <c r="H6994" t="s">
        <v>18</v>
      </c>
      <c r="I6994" t="s">
        <v>11541</v>
      </c>
      <c r="J6994">
        <v>2017</v>
      </c>
      <c r="K6994">
        <v>1243.05</v>
      </c>
      <c r="L6994">
        <v>24</v>
      </c>
      <c r="M6994">
        <v>1</v>
      </c>
      <c r="N6994">
        <f t="shared" si="287"/>
        <v>0</v>
      </c>
      <c r="O6994">
        <f t="shared" si="286"/>
        <v>0</v>
      </c>
      <c r="P6994" t="s">
        <v>12694</v>
      </c>
    </row>
    <row r="6995" spans="2:16" x14ac:dyDescent="0.25">
      <c r="B6995" t="s">
        <v>7000</v>
      </c>
      <c r="C6995" s="119" t="s">
        <v>60</v>
      </c>
      <c r="D6995" t="s">
        <v>11537</v>
      </c>
      <c r="E6995" t="s">
        <v>11530</v>
      </c>
      <c r="F6995" t="s">
        <v>11540</v>
      </c>
      <c r="G6995" t="s">
        <v>61</v>
      </c>
      <c r="H6995" t="s">
        <v>18</v>
      </c>
      <c r="I6995" t="s">
        <v>11541</v>
      </c>
      <c r="J6995">
        <v>2017</v>
      </c>
      <c r="K6995">
        <v>617.17999999999995</v>
      </c>
      <c r="L6995">
        <v>20</v>
      </c>
      <c r="M6995">
        <v>1</v>
      </c>
      <c r="N6995">
        <f t="shared" si="287"/>
        <v>0</v>
      </c>
      <c r="O6995">
        <f t="shared" si="286"/>
        <v>0</v>
      </c>
      <c r="P6995" t="s">
        <v>12694</v>
      </c>
    </row>
    <row r="6996" spans="2:16" x14ac:dyDescent="0.25">
      <c r="B6996" t="s">
        <v>7001</v>
      </c>
      <c r="C6996" s="119" t="s">
        <v>60</v>
      </c>
      <c r="D6996" t="s">
        <v>11537</v>
      </c>
      <c r="E6996" t="s">
        <v>11530</v>
      </c>
      <c r="F6996" t="s">
        <v>11540</v>
      </c>
      <c r="G6996" t="s">
        <v>61</v>
      </c>
      <c r="H6996" t="s">
        <v>18</v>
      </c>
      <c r="I6996" t="s">
        <v>11541</v>
      </c>
      <c r="J6996">
        <v>2017</v>
      </c>
      <c r="K6996">
        <v>617.17999999999995</v>
      </c>
      <c r="L6996">
        <v>20</v>
      </c>
      <c r="M6996">
        <v>1</v>
      </c>
      <c r="N6996">
        <f t="shared" si="287"/>
        <v>0</v>
      </c>
      <c r="O6996">
        <f t="shared" si="286"/>
        <v>0</v>
      </c>
      <c r="P6996" t="s">
        <v>12694</v>
      </c>
    </row>
    <row r="6997" spans="2:16" x14ac:dyDescent="0.25">
      <c r="B6997" t="s">
        <v>7002</v>
      </c>
      <c r="C6997" s="119" t="s">
        <v>60</v>
      </c>
      <c r="D6997" t="s">
        <v>11537</v>
      </c>
      <c r="E6997" t="s">
        <v>11530</v>
      </c>
      <c r="F6997" t="s">
        <v>11540</v>
      </c>
      <c r="G6997" t="s">
        <v>61</v>
      </c>
      <c r="H6997" t="s">
        <v>18</v>
      </c>
      <c r="I6997" t="s">
        <v>11541</v>
      </c>
      <c r="J6997">
        <v>2017</v>
      </c>
      <c r="K6997">
        <v>617.05999999999995</v>
      </c>
      <c r="L6997">
        <v>19</v>
      </c>
      <c r="M6997">
        <v>1</v>
      </c>
      <c r="N6997">
        <f t="shared" si="287"/>
        <v>0</v>
      </c>
      <c r="O6997">
        <f t="shared" si="286"/>
        <v>0</v>
      </c>
      <c r="P6997" t="s">
        <v>12694</v>
      </c>
    </row>
    <row r="6998" spans="2:16" x14ac:dyDescent="0.25">
      <c r="B6998" t="s">
        <v>7003</v>
      </c>
      <c r="C6998" s="119" t="s">
        <v>60</v>
      </c>
      <c r="D6998" t="s">
        <v>11537</v>
      </c>
      <c r="E6998" t="s">
        <v>11530</v>
      </c>
      <c r="F6998" t="s">
        <v>11540</v>
      </c>
      <c r="G6998" t="s">
        <v>61</v>
      </c>
      <c r="H6998" t="s">
        <v>18</v>
      </c>
      <c r="I6998" t="s">
        <v>11541</v>
      </c>
      <c r="J6998">
        <v>2017</v>
      </c>
      <c r="K6998">
        <v>617.05999999999995</v>
      </c>
      <c r="L6998">
        <v>19</v>
      </c>
      <c r="M6998">
        <v>1</v>
      </c>
      <c r="N6998">
        <f t="shared" si="287"/>
        <v>0</v>
      </c>
      <c r="O6998">
        <f t="shared" si="286"/>
        <v>0</v>
      </c>
      <c r="P6998" t="s">
        <v>12694</v>
      </c>
    </row>
    <row r="6999" spans="2:16" x14ac:dyDescent="0.25">
      <c r="B6999" t="s">
        <v>7004</v>
      </c>
      <c r="C6999" s="119" t="s">
        <v>60</v>
      </c>
      <c r="D6999" t="s">
        <v>11537</v>
      </c>
      <c r="E6999" t="s">
        <v>11530</v>
      </c>
      <c r="F6999" t="s">
        <v>11540</v>
      </c>
      <c r="G6999" t="s">
        <v>61</v>
      </c>
      <c r="H6999" t="s">
        <v>18</v>
      </c>
      <c r="I6999" t="s">
        <v>11541</v>
      </c>
      <c r="J6999">
        <v>2017</v>
      </c>
      <c r="K6999">
        <v>1465.06</v>
      </c>
      <c r="L6999">
        <v>26</v>
      </c>
      <c r="M6999">
        <v>1</v>
      </c>
      <c r="N6999">
        <f t="shared" si="287"/>
        <v>0</v>
      </c>
      <c r="O6999">
        <f t="shared" si="286"/>
        <v>0</v>
      </c>
      <c r="P6999" t="s">
        <v>12694</v>
      </c>
    </row>
    <row r="7000" spans="2:16" x14ac:dyDescent="0.25">
      <c r="B7000" t="s">
        <v>7005</v>
      </c>
      <c r="C7000" s="119" t="s">
        <v>60</v>
      </c>
      <c r="D7000" t="s">
        <v>11537</v>
      </c>
      <c r="E7000" t="s">
        <v>11530</v>
      </c>
      <c r="F7000" t="s">
        <v>11540</v>
      </c>
      <c r="G7000" t="s">
        <v>61</v>
      </c>
      <c r="H7000" t="s">
        <v>18</v>
      </c>
      <c r="I7000" t="s">
        <v>11541</v>
      </c>
      <c r="J7000">
        <v>2017</v>
      </c>
      <c r="K7000">
        <v>1184.97</v>
      </c>
      <c r="L7000">
        <v>26</v>
      </c>
      <c r="M7000">
        <v>1</v>
      </c>
      <c r="N7000">
        <f t="shared" si="287"/>
        <v>0</v>
      </c>
      <c r="O7000">
        <f t="shared" si="286"/>
        <v>0</v>
      </c>
      <c r="P7000" t="s">
        <v>12694</v>
      </c>
    </row>
    <row r="7001" spans="2:16" x14ac:dyDescent="0.25">
      <c r="B7001" t="s">
        <v>7006</v>
      </c>
      <c r="C7001" s="119" t="s">
        <v>60</v>
      </c>
      <c r="D7001" t="s">
        <v>11537</v>
      </c>
      <c r="E7001" t="s">
        <v>11530</v>
      </c>
      <c r="F7001" t="s">
        <v>11540</v>
      </c>
      <c r="G7001" t="s">
        <v>61</v>
      </c>
      <c r="H7001" t="s">
        <v>18</v>
      </c>
      <c r="I7001" t="s">
        <v>11541</v>
      </c>
      <c r="J7001">
        <v>2017</v>
      </c>
      <c r="K7001">
        <v>1499.8</v>
      </c>
      <c r="L7001">
        <v>24</v>
      </c>
      <c r="M7001">
        <v>1</v>
      </c>
      <c r="N7001">
        <f t="shared" si="287"/>
        <v>0</v>
      </c>
      <c r="O7001">
        <f t="shared" si="286"/>
        <v>0</v>
      </c>
      <c r="P7001" t="s">
        <v>12694</v>
      </c>
    </row>
    <row r="7002" spans="2:16" x14ac:dyDescent="0.25">
      <c r="B7002" t="s">
        <v>7007</v>
      </c>
      <c r="C7002" s="119" t="s">
        <v>60</v>
      </c>
      <c r="D7002" t="s">
        <v>11537</v>
      </c>
      <c r="E7002" t="s">
        <v>11530</v>
      </c>
      <c r="F7002" t="s">
        <v>11540</v>
      </c>
      <c r="G7002" t="s">
        <v>61</v>
      </c>
      <c r="H7002" t="s">
        <v>18</v>
      </c>
      <c r="I7002" t="s">
        <v>11541</v>
      </c>
      <c r="J7002">
        <v>2017</v>
      </c>
      <c r="K7002">
        <v>1241.47</v>
      </c>
      <c r="L7002">
        <v>20</v>
      </c>
      <c r="M7002">
        <v>1</v>
      </c>
      <c r="N7002">
        <f t="shared" si="287"/>
        <v>0</v>
      </c>
      <c r="O7002">
        <f t="shared" si="286"/>
        <v>0</v>
      </c>
      <c r="P7002" t="s">
        <v>12694</v>
      </c>
    </row>
    <row r="7003" spans="2:16" x14ac:dyDescent="0.25">
      <c r="B7003" t="s">
        <v>7008</v>
      </c>
      <c r="C7003" s="119" t="s">
        <v>60</v>
      </c>
      <c r="D7003" t="s">
        <v>11537</v>
      </c>
      <c r="E7003" t="s">
        <v>11530</v>
      </c>
      <c r="F7003" t="s">
        <v>11540</v>
      </c>
      <c r="G7003" t="s">
        <v>61</v>
      </c>
      <c r="H7003" t="s">
        <v>18</v>
      </c>
      <c r="I7003" t="s">
        <v>11541</v>
      </c>
      <c r="J7003">
        <v>2017</v>
      </c>
      <c r="K7003">
        <v>1183.96</v>
      </c>
      <c r="L7003">
        <v>26</v>
      </c>
      <c r="M7003">
        <v>1</v>
      </c>
      <c r="N7003">
        <f t="shared" si="287"/>
        <v>0</v>
      </c>
      <c r="O7003">
        <f t="shared" si="286"/>
        <v>0</v>
      </c>
      <c r="P7003" t="s">
        <v>12694</v>
      </c>
    </row>
    <row r="7004" spans="2:16" x14ac:dyDescent="0.25">
      <c r="B7004" t="s">
        <v>7009</v>
      </c>
      <c r="C7004" s="119" t="s">
        <v>60</v>
      </c>
      <c r="D7004" t="s">
        <v>11542</v>
      </c>
      <c r="E7004" t="s">
        <v>11530</v>
      </c>
      <c r="F7004" t="s">
        <v>11540</v>
      </c>
      <c r="G7004" t="s">
        <v>61</v>
      </c>
      <c r="H7004" t="s">
        <v>18</v>
      </c>
      <c r="I7004" t="s">
        <v>11541</v>
      </c>
      <c r="J7004">
        <v>2017</v>
      </c>
      <c r="K7004">
        <v>1184.57</v>
      </c>
      <c r="L7004">
        <v>26</v>
      </c>
      <c r="M7004">
        <v>1</v>
      </c>
      <c r="N7004">
        <f t="shared" si="287"/>
        <v>0</v>
      </c>
      <c r="O7004">
        <f t="shared" si="286"/>
        <v>0</v>
      </c>
      <c r="P7004" t="s">
        <v>12694</v>
      </c>
    </row>
    <row r="7005" spans="2:16" x14ac:dyDescent="0.25">
      <c r="B7005" t="s">
        <v>7010</v>
      </c>
      <c r="C7005" s="119" t="s">
        <v>60</v>
      </c>
      <c r="D7005" t="s">
        <v>11537</v>
      </c>
      <c r="E7005" t="s">
        <v>11530</v>
      </c>
      <c r="F7005" t="s">
        <v>11540</v>
      </c>
      <c r="G7005" t="s">
        <v>61</v>
      </c>
      <c r="H7005" t="s">
        <v>18</v>
      </c>
      <c r="I7005" t="s">
        <v>11541</v>
      </c>
      <c r="J7005">
        <v>2017</v>
      </c>
      <c r="K7005">
        <v>1184.17</v>
      </c>
      <c r="L7005">
        <v>23</v>
      </c>
      <c r="M7005">
        <v>1</v>
      </c>
      <c r="N7005">
        <f t="shared" si="287"/>
        <v>0</v>
      </c>
      <c r="O7005">
        <f t="shared" si="286"/>
        <v>0</v>
      </c>
      <c r="P7005" t="s">
        <v>12694</v>
      </c>
    </row>
    <row r="7006" spans="2:16" x14ac:dyDescent="0.25">
      <c r="B7006" t="s">
        <v>7011</v>
      </c>
      <c r="C7006" s="119" t="s">
        <v>60</v>
      </c>
      <c r="D7006" t="s">
        <v>11537</v>
      </c>
      <c r="E7006" t="s">
        <v>11530</v>
      </c>
      <c r="F7006" t="s">
        <v>11540</v>
      </c>
      <c r="G7006" t="s">
        <v>61</v>
      </c>
      <c r="H7006" t="s">
        <v>18</v>
      </c>
      <c r="I7006" t="s">
        <v>11541</v>
      </c>
      <c r="J7006">
        <v>2017</v>
      </c>
      <c r="K7006">
        <v>617.30999999999995</v>
      </c>
      <c r="L7006">
        <v>21</v>
      </c>
      <c r="M7006">
        <v>1</v>
      </c>
      <c r="N7006">
        <f t="shared" si="287"/>
        <v>0</v>
      </c>
      <c r="O7006">
        <f t="shared" si="286"/>
        <v>0</v>
      </c>
      <c r="P7006" t="s">
        <v>12694</v>
      </c>
    </row>
    <row r="7007" spans="2:16" x14ac:dyDescent="0.25">
      <c r="B7007" t="s">
        <v>7012</v>
      </c>
      <c r="C7007" s="119" t="s">
        <v>60</v>
      </c>
      <c r="D7007" t="s">
        <v>11539</v>
      </c>
      <c r="E7007" t="s">
        <v>11530</v>
      </c>
      <c r="F7007" t="s">
        <v>11540</v>
      </c>
      <c r="G7007" t="s">
        <v>61</v>
      </c>
      <c r="H7007" t="s">
        <v>18</v>
      </c>
      <c r="I7007" t="s">
        <v>11541</v>
      </c>
      <c r="J7007">
        <v>2017</v>
      </c>
      <c r="K7007">
        <v>1187.76</v>
      </c>
      <c r="L7007">
        <v>51</v>
      </c>
      <c r="M7007">
        <v>1</v>
      </c>
      <c r="N7007">
        <f t="shared" si="287"/>
        <v>0</v>
      </c>
      <c r="O7007">
        <f t="shared" si="286"/>
        <v>0</v>
      </c>
      <c r="P7007" t="s">
        <v>12694</v>
      </c>
    </row>
    <row r="7008" spans="2:16" x14ac:dyDescent="0.25">
      <c r="B7008" t="s">
        <v>7013</v>
      </c>
      <c r="C7008" s="119" t="s">
        <v>60</v>
      </c>
      <c r="D7008" t="s">
        <v>11539</v>
      </c>
      <c r="E7008" t="s">
        <v>11530</v>
      </c>
      <c r="F7008" t="s">
        <v>11540</v>
      </c>
      <c r="G7008" t="s">
        <v>61</v>
      </c>
      <c r="H7008" t="s">
        <v>18</v>
      </c>
      <c r="I7008" t="s">
        <v>11541</v>
      </c>
      <c r="J7008">
        <v>2017</v>
      </c>
      <c r="K7008">
        <v>1185.07</v>
      </c>
      <c r="L7008">
        <v>30</v>
      </c>
      <c r="M7008">
        <v>1</v>
      </c>
      <c r="N7008">
        <f t="shared" si="287"/>
        <v>0</v>
      </c>
      <c r="O7008">
        <f t="shared" si="286"/>
        <v>0</v>
      </c>
      <c r="P7008" t="s">
        <v>12694</v>
      </c>
    </row>
    <row r="7009" spans="2:16" x14ac:dyDescent="0.25">
      <c r="B7009" t="s">
        <v>7014</v>
      </c>
      <c r="C7009" s="119" t="s">
        <v>60</v>
      </c>
      <c r="D7009" t="s">
        <v>11539</v>
      </c>
      <c r="E7009" t="s">
        <v>11530</v>
      </c>
      <c r="F7009" t="s">
        <v>11540</v>
      </c>
      <c r="G7009" t="s">
        <v>61</v>
      </c>
      <c r="H7009" t="s">
        <v>18</v>
      </c>
      <c r="I7009" t="s">
        <v>11541</v>
      </c>
      <c r="J7009">
        <v>2017</v>
      </c>
      <c r="K7009">
        <v>1185.5899999999999</v>
      </c>
      <c r="L7009">
        <v>34</v>
      </c>
      <c r="M7009">
        <v>1</v>
      </c>
      <c r="N7009">
        <f t="shared" si="287"/>
        <v>0</v>
      </c>
      <c r="O7009">
        <f t="shared" si="286"/>
        <v>0</v>
      </c>
      <c r="P7009" t="s">
        <v>12694</v>
      </c>
    </row>
    <row r="7010" spans="2:16" x14ac:dyDescent="0.25">
      <c r="B7010" t="s">
        <v>7015</v>
      </c>
      <c r="C7010" s="119" t="s">
        <v>60</v>
      </c>
      <c r="D7010" t="s">
        <v>11539</v>
      </c>
      <c r="E7010" t="s">
        <v>11530</v>
      </c>
      <c r="F7010" t="s">
        <v>11540</v>
      </c>
      <c r="G7010" t="s">
        <v>61</v>
      </c>
      <c r="H7010" t="s">
        <v>18</v>
      </c>
      <c r="I7010" t="s">
        <v>11541</v>
      </c>
      <c r="J7010">
        <v>2017</v>
      </c>
      <c r="K7010">
        <v>1185.71</v>
      </c>
      <c r="L7010">
        <v>35</v>
      </c>
      <c r="M7010">
        <v>1</v>
      </c>
      <c r="N7010">
        <f t="shared" si="287"/>
        <v>0</v>
      </c>
      <c r="O7010">
        <f t="shared" si="286"/>
        <v>0</v>
      </c>
      <c r="P7010" t="s">
        <v>12694</v>
      </c>
    </row>
    <row r="7011" spans="2:16" x14ac:dyDescent="0.25">
      <c r="B7011" t="s">
        <v>7016</v>
      </c>
      <c r="C7011" s="119" t="s">
        <v>60</v>
      </c>
      <c r="D7011" t="s">
        <v>11539</v>
      </c>
      <c r="E7011" t="s">
        <v>11530</v>
      </c>
      <c r="F7011" t="s">
        <v>11540</v>
      </c>
      <c r="G7011" t="s">
        <v>61</v>
      </c>
      <c r="H7011" t="s">
        <v>18</v>
      </c>
      <c r="I7011" t="s">
        <v>11541</v>
      </c>
      <c r="J7011">
        <v>2017</v>
      </c>
      <c r="K7011">
        <v>1243.4100000000001</v>
      </c>
      <c r="L7011">
        <v>30</v>
      </c>
      <c r="M7011">
        <v>1</v>
      </c>
      <c r="N7011">
        <f t="shared" si="287"/>
        <v>0</v>
      </c>
      <c r="O7011">
        <f t="shared" si="286"/>
        <v>0</v>
      </c>
      <c r="P7011" t="s">
        <v>12694</v>
      </c>
    </row>
    <row r="7012" spans="2:16" x14ac:dyDescent="0.25">
      <c r="B7012" t="s">
        <v>7017</v>
      </c>
      <c r="C7012" s="119" t="s">
        <v>60</v>
      </c>
      <c r="D7012" t="s">
        <v>11537</v>
      </c>
      <c r="E7012" t="s">
        <v>11530</v>
      </c>
      <c r="F7012" t="s">
        <v>11540</v>
      </c>
      <c r="G7012" t="s">
        <v>61</v>
      </c>
      <c r="H7012" t="s">
        <v>18</v>
      </c>
      <c r="I7012" t="s">
        <v>11541</v>
      </c>
      <c r="J7012">
        <v>2017</v>
      </c>
      <c r="K7012">
        <v>647.78</v>
      </c>
      <c r="L7012">
        <v>22</v>
      </c>
      <c r="M7012">
        <v>1</v>
      </c>
      <c r="N7012">
        <f t="shared" si="287"/>
        <v>0</v>
      </c>
      <c r="O7012">
        <f t="shared" si="286"/>
        <v>0</v>
      </c>
      <c r="P7012" t="s">
        <v>12694</v>
      </c>
    </row>
    <row r="7013" spans="2:16" x14ac:dyDescent="0.25">
      <c r="B7013" t="s">
        <v>7018</v>
      </c>
      <c r="C7013" s="119" t="s">
        <v>60</v>
      </c>
      <c r="D7013" t="s">
        <v>11539</v>
      </c>
      <c r="E7013" t="s">
        <v>11530</v>
      </c>
      <c r="F7013" t="s">
        <v>11540</v>
      </c>
      <c r="G7013" t="s">
        <v>61</v>
      </c>
      <c r="H7013" t="s">
        <v>18</v>
      </c>
      <c r="I7013" t="s">
        <v>11541</v>
      </c>
      <c r="J7013">
        <v>2017</v>
      </c>
      <c r="K7013">
        <v>617.97</v>
      </c>
      <c r="L7013">
        <v>26</v>
      </c>
      <c r="M7013">
        <v>1</v>
      </c>
      <c r="N7013">
        <f t="shared" si="287"/>
        <v>0</v>
      </c>
      <c r="O7013">
        <f t="shared" si="286"/>
        <v>0</v>
      </c>
      <c r="P7013" t="s">
        <v>12694</v>
      </c>
    </row>
    <row r="7014" spans="2:16" x14ac:dyDescent="0.25">
      <c r="B7014" t="s">
        <v>7019</v>
      </c>
      <c r="C7014" s="119" t="s">
        <v>60</v>
      </c>
      <c r="D7014" t="s">
        <v>11539</v>
      </c>
      <c r="E7014" t="s">
        <v>11530</v>
      </c>
      <c r="F7014" t="s">
        <v>11540</v>
      </c>
      <c r="G7014" t="s">
        <v>61</v>
      </c>
      <c r="H7014" t="s">
        <v>18</v>
      </c>
      <c r="I7014" t="s">
        <v>11541</v>
      </c>
      <c r="J7014">
        <v>2017</v>
      </c>
      <c r="K7014">
        <v>617.57000000000005</v>
      </c>
      <c r="L7014">
        <v>23</v>
      </c>
      <c r="M7014">
        <v>1</v>
      </c>
      <c r="N7014">
        <f t="shared" si="287"/>
        <v>0</v>
      </c>
      <c r="O7014">
        <f t="shared" si="286"/>
        <v>0</v>
      </c>
      <c r="P7014" t="s">
        <v>12694</v>
      </c>
    </row>
    <row r="7015" spans="2:16" x14ac:dyDescent="0.25">
      <c r="B7015" t="s">
        <v>7020</v>
      </c>
      <c r="C7015" s="119" t="s">
        <v>60</v>
      </c>
      <c r="D7015" t="s">
        <v>11539</v>
      </c>
      <c r="E7015" t="s">
        <v>11530</v>
      </c>
      <c r="F7015" t="s">
        <v>11540</v>
      </c>
      <c r="G7015" t="s">
        <v>61</v>
      </c>
      <c r="H7015" t="s">
        <v>18</v>
      </c>
      <c r="I7015" t="s">
        <v>11541</v>
      </c>
      <c r="J7015">
        <v>2017</v>
      </c>
      <c r="K7015">
        <v>618.22</v>
      </c>
      <c r="L7015">
        <v>28</v>
      </c>
      <c r="M7015">
        <v>1</v>
      </c>
      <c r="N7015">
        <f t="shared" si="287"/>
        <v>0</v>
      </c>
      <c r="O7015">
        <f t="shared" si="286"/>
        <v>0</v>
      </c>
      <c r="P7015" t="s">
        <v>12694</v>
      </c>
    </row>
    <row r="7016" spans="2:16" x14ac:dyDescent="0.25">
      <c r="B7016" t="s">
        <v>7021</v>
      </c>
      <c r="C7016" s="119" t="s">
        <v>60</v>
      </c>
      <c r="D7016" t="s">
        <v>11539</v>
      </c>
      <c r="E7016" t="s">
        <v>11530</v>
      </c>
      <c r="F7016" t="s">
        <v>11540</v>
      </c>
      <c r="G7016" t="s">
        <v>61</v>
      </c>
      <c r="H7016" t="s">
        <v>18</v>
      </c>
      <c r="I7016" t="s">
        <v>11541</v>
      </c>
      <c r="J7016">
        <v>2017</v>
      </c>
      <c r="K7016">
        <v>617.97</v>
      </c>
      <c r="L7016">
        <v>26</v>
      </c>
      <c r="M7016">
        <v>1</v>
      </c>
      <c r="N7016">
        <f t="shared" si="287"/>
        <v>0</v>
      </c>
      <c r="O7016">
        <f t="shared" si="286"/>
        <v>0</v>
      </c>
      <c r="P7016" t="s">
        <v>12694</v>
      </c>
    </row>
    <row r="7017" spans="2:16" x14ac:dyDescent="0.25">
      <c r="B7017" t="s">
        <v>7022</v>
      </c>
      <c r="C7017" s="119" t="s">
        <v>60</v>
      </c>
      <c r="D7017" t="s">
        <v>11546</v>
      </c>
      <c r="E7017" t="s">
        <v>11530</v>
      </c>
      <c r="F7017" t="s">
        <v>11540</v>
      </c>
      <c r="G7017" t="s">
        <v>61</v>
      </c>
      <c r="H7017" t="s">
        <v>18</v>
      </c>
      <c r="I7017" t="s">
        <v>11541</v>
      </c>
      <c r="J7017">
        <v>2017</v>
      </c>
      <c r="K7017">
        <v>620.27</v>
      </c>
      <c r="L7017">
        <v>44</v>
      </c>
      <c r="M7017">
        <v>1</v>
      </c>
      <c r="N7017">
        <f t="shared" si="287"/>
        <v>0</v>
      </c>
      <c r="O7017">
        <f t="shared" si="286"/>
        <v>0</v>
      </c>
      <c r="P7017" t="s">
        <v>12694</v>
      </c>
    </row>
    <row r="7018" spans="2:16" x14ac:dyDescent="0.25">
      <c r="B7018" t="s">
        <v>7023</v>
      </c>
      <c r="C7018" s="119" t="s">
        <v>60</v>
      </c>
      <c r="D7018" t="s">
        <v>11537</v>
      </c>
      <c r="E7018" t="s">
        <v>11530</v>
      </c>
      <c r="F7018" t="s">
        <v>11540</v>
      </c>
      <c r="G7018" t="s">
        <v>61</v>
      </c>
      <c r="H7018" t="s">
        <v>18</v>
      </c>
      <c r="I7018" t="s">
        <v>11541</v>
      </c>
      <c r="J7018">
        <v>2017</v>
      </c>
      <c r="K7018">
        <v>649.46</v>
      </c>
      <c r="L7018">
        <v>35</v>
      </c>
      <c r="M7018">
        <v>1</v>
      </c>
      <c r="N7018">
        <f t="shared" si="287"/>
        <v>0</v>
      </c>
      <c r="O7018">
        <f t="shared" si="286"/>
        <v>0</v>
      </c>
      <c r="P7018" t="s">
        <v>12694</v>
      </c>
    </row>
    <row r="7019" spans="2:16" x14ac:dyDescent="0.25">
      <c r="B7019" t="s">
        <v>7024</v>
      </c>
      <c r="C7019" s="119" t="s">
        <v>60</v>
      </c>
      <c r="D7019" t="s">
        <v>11537</v>
      </c>
      <c r="E7019" t="s">
        <v>11530</v>
      </c>
      <c r="F7019" t="s">
        <v>11540</v>
      </c>
      <c r="G7019" t="s">
        <v>61</v>
      </c>
      <c r="H7019" t="s">
        <v>18</v>
      </c>
      <c r="I7019" t="s">
        <v>11541</v>
      </c>
      <c r="J7019">
        <v>2017</v>
      </c>
      <c r="K7019">
        <v>648.04999999999995</v>
      </c>
      <c r="L7019">
        <v>24</v>
      </c>
      <c r="M7019">
        <v>1</v>
      </c>
      <c r="N7019">
        <f t="shared" si="287"/>
        <v>0</v>
      </c>
      <c r="O7019">
        <f t="shared" si="286"/>
        <v>0</v>
      </c>
      <c r="P7019" t="s">
        <v>12694</v>
      </c>
    </row>
    <row r="7020" spans="2:16" x14ac:dyDescent="0.25">
      <c r="B7020" t="s">
        <v>7025</v>
      </c>
      <c r="C7020" s="119" t="s">
        <v>60</v>
      </c>
      <c r="D7020" t="s">
        <v>11546</v>
      </c>
      <c r="E7020" t="s">
        <v>11530</v>
      </c>
      <c r="F7020" t="s">
        <v>11540</v>
      </c>
      <c r="G7020" t="s">
        <v>61</v>
      </c>
      <c r="H7020" t="s">
        <v>18</v>
      </c>
      <c r="I7020" t="s">
        <v>11541</v>
      </c>
      <c r="J7020">
        <v>2017</v>
      </c>
      <c r="K7020">
        <v>616.41</v>
      </c>
      <c r="L7020">
        <v>14</v>
      </c>
      <c r="M7020">
        <v>1</v>
      </c>
      <c r="N7020">
        <f t="shared" si="287"/>
        <v>0</v>
      </c>
      <c r="O7020">
        <f t="shared" si="286"/>
        <v>0</v>
      </c>
      <c r="P7020" t="s">
        <v>12694</v>
      </c>
    </row>
    <row r="7021" spans="2:16" x14ac:dyDescent="0.25">
      <c r="B7021" t="s">
        <v>7026</v>
      </c>
      <c r="C7021" s="119" t="s">
        <v>60</v>
      </c>
      <c r="D7021" t="s">
        <v>11539</v>
      </c>
      <c r="E7021" t="s">
        <v>11530</v>
      </c>
      <c r="F7021" t="s">
        <v>11540</v>
      </c>
      <c r="G7021" t="s">
        <v>61</v>
      </c>
      <c r="H7021" t="s">
        <v>18</v>
      </c>
      <c r="I7021" t="s">
        <v>11541</v>
      </c>
      <c r="J7021">
        <v>2017</v>
      </c>
      <c r="K7021">
        <v>647.41</v>
      </c>
      <c r="L7021">
        <v>19</v>
      </c>
      <c r="M7021">
        <v>1</v>
      </c>
      <c r="N7021">
        <f t="shared" si="287"/>
        <v>0</v>
      </c>
      <c r="O7021">
        <f t="shared" si="286"/>
        <v>0</v>
      </c>
      <c r="P7021" t="s">
        <v>12694</v>
      </c>
    </row>
    <row r="7022" spans="2:16" x14ac:dyDescent="0.25">
      <c r="B7022" t="s">
        <v>7027</v>
      </c>
      <c r="C7022" s="119" t="s">
        <v>60</v>
      </c>
      <c r="D7022" t="s">
        <v>11539</v>
      </c>
      <c r="E7022" t="s">
        <v>11530</v>
      </c>
      <c r="F7022" t="s">
        <v>11540</v>
      </c>
      <c r="G7022" t="s">
        <v>61</v>
      </c>
      <c r="H7022" t="s">
        <v>18</v>
      </c>
      <c r="I7022" t="s">
        <v>11541</v>
      </c>
      <c r="J7022">
        <v>2017</v>
      </c>
      <c r="K7022">
        <v>647.28</v>
      </c>
      <c r="L7022">
        <v>18</v>
      </c>
      <c r="M7022">
        <v>1</v>
      </c>
      <c r="N7022">
        <f t="shared" si="287"/>
        <v>0</v>
      </c>
      <c r="O7022">
        <f t="shared" si="286"/>
        <v>0</v>
      </c>
      <c r="P7022" t="s">
        <v>12694</v>
      </c>
    </row>
    <row r="7023" spans="2:16" x14ac:dyDescent="0.25">
      <c r="B7023" t="s">
        <v>7028</v>
      </c>
      <c r="C7023" s="119" t="s">
        <v>60</v>
      </c>
      <c r="D7023" t="s">
        <v>11537</v>
      </c>
      <c r="E7023" t="s">
        <v>11530</v>
      </c>
      <c r="F7023" t="s">
        <v>11540</v>
      </c>
      <c r="G7023" t="s">
        <v>61</v>
      </c>
      <c r="H7023" t="s">
        <v>18</v>
      </c>
      <c r="I7023" t="s">
        <v>11533</v>
      </c>
      <c r="J7023">
        <v>2017</v>
      </c>
      <c r="K7023">
        <v>823.73</v>
      </c>
      <c r="L7023">
        <v>150</v>
      </c>
      <c r="M7023">
        <v>1</v>
      </c>
      <c r="N7023">
        <f t="shared" si="287"/>
        <v>0</v>
      </c>
      <c r="O7023">
        <f t="shared" ref="O7023:O7086" si="288">IF(OR(L7023="",L7023&lt;=0),1,0)</f>
        <v>0</v>
      </c>
      <c r="P7023" t="s">
        <v>12693</v>
      </c>
    </row>
    <row r="7024" spans="2:16" x14ac:dyDescent="0.25">
      <c r="B7024" t="s">
        <v>7029</v>
      </c>
      <c r="C7024" s="119" t="s">
        <v>60</v>
      </c>
      <c r="D7024" t="s">
        <v>11537</v>
      </c>
      <c r="E7024" t="s">
        <v>11530</v>
      </c>
      <c r="F7024" t="s">
        <v>11540</v>
      </c>
      <c r="G7024" t="s">
        <v>61</v>
      </c>
      <c r="H7024" t="s">
        <v>18</v>
      </c>
      <c r="I7024" t="s">
        <v>11541</v>
      </c>
      <c r="J7024">
        <v>2017</v>
      </c>
      <c r="K7024">
        <v>619.34</v>
      </c>
      <c r="L7024">
        <v>17</v>
      </c>
      <c r="M7024">
        <v>1</v>
      </c>
      <c r="N7024">
        <f t="shared" si="287"/>
        <v>0</v>
      </c>
      <c r="O7024">
        <f t="shared" si="288"/>
        <v>0</v>
      </c>
      <c r="P7024" t="s">
        <v>12693</v>
      </c>
    </row>
    <row r="7025" spans="2:16" x14ac:dyDescent="0.25">
      <c r="B7025" t="s">
        <v>7030</v>
      </c>
      <c r="C7025" s="119" t="s">
        <v>60</v>
      </c>
      <c r="D7025" t="s">
        <v>11552</v>
      </c>
      <c r="E7025" t="s">
        <v>11530</v>
      </c>
      <c r="F7025" t="s">
        <v>11540</v>
      </c>
      <c r="G7025" t="s">
        <v>61</v>
      </c>
      <c r="H7025" t="s">
        <v>18</v>
      </c>
      <c r="I7025" t="s">
        <v>11541</v>
      </c>
      <c r="J7025">
        <v>2017</v>
      </c>
      <c r="K7025">
        <v>618.59</v>
      </c>
      <c r="L7025">
        <v>30</v>
      </c>
      <c r="M7025">
        <v>1</v>
      </c>
      <c r="N7025">
        <f t="shared" si="287"/>
        <v>0</v>
      </c>
      <c r="O7025">
        <f t="shared" si="288"/>
        <v>0</v>
      </c>
      <c r="P7025" t="s">
        <v>12694</v>
      </c>
    </row>
    <row r="7026" spans="2:16" x14ac:dyDescent="0.25">
      <c r="B7026" t="s">
        <v>7031</v>
      </c>
      <c r="C7026" s="119" t="s">
        <v>60</v>
      </c>
      <c r="D7026" t="s">
        <v>11552</v>
      </c>
      <c r="E7026" t="s">
        <v>11530</v>
      </c>
      <c r="F7026" t="s">
        <v>11540</v>
      </c>
      <c r="G7026" t="s">
        <v>61</v>
      </c>
      <c r="H7026" t="s">
        <v>18</v>
      </c>
      <c r="I7026" t="s">
        <v>11541</v>
      </c>
      <c r="J7026">
        <v>2017</v>
      </c>
      <c r="K7026">
        <v>751.34</v>
      </c>
      <c r="L7026">
        <v>24</v>
      </c>
      <c r="M7026">
        <v>1</v>
      </c>
      <c r="N7026">
        <f t="shared" si="287"/>
        <v>0</v>
      </c>
      <c r="O7026">
        <f t="shared" si="288"/>
        <v>0</v>
      </c>
      <c r="P7026" t="s">
        <v>12694</v>
      </c>
    </row>
    <row r="7027" spans="2:16" x14ac:dyDescent="0.25">
      <c r="B7027" t="s">
        <v>7032</v>
      </c>
      <c r="C7027" s="119" t="s">
        <v>60</v>
      </c>
      <c r="D7027" t="s">
        <v>11537</v>
      </c>
      <c r="E7027" t="s">
        <v>11530</v>
      </c>
      <c r="F7027" t="s">
        <v>11540</v>
      </c>
      <c r="G7027" t="s">
        <v>61</v>
      </c>
      <c r="H7027" t="s">
        <v>18</v>
      </c>
      <c r="I7027" t="s">
        <v>11533</v>
      </c>
      <c r="J7027">
        <v>2017</v>
      </c>
      <c r="K7027">
        <v>636.84</v>
      </c>
      <c r="L7027">
        <v>77</v>
      </c>
      <c r="M7027">
        <v>1</v>
      </c>
      <c r="N7027">
        <f t="shared" si="287"/>
        <v>0</v>
      </c>
      <c r="O7027">
        <f t="shared" si="288"/>
        <v>0</v>
      </c>
      <c r="P7027" t="s">
        <v>12693</v>
      </c>
    </row>
    <row r="7028" spans="2:16" x14ac:dyDescent="0.25">
      <c r="B7028" t="s">
        <v>7033</v>
      </c>
      <c r="C7028" s="119" t="s">
        <v>60</v>
      </c>
      <c r="D7028" t="s">
        <v>11537</v>
      </c>
      <c r="E7028" t="s">
        <v>11530</v>
      </c>
      <c r="F7028" t="s">
        <v>11540</v>
      </c>
      <c r="G7028" t="s">
        <v>61</v>
      </c>
      <c r="H7028" t="s">
        <v>18</v>
      </c>
      <c r="I7028" t="s">
        <v>11541</v>
      </c>
      <c r="J7028">
        <v>2017</v>
      </c>
      <c r="K7028">
        <v>619.86</v>
      </c>
      <c r="L7028">
        <v>21</v>
      </c>
      <c r="M7028">
        <v>1</v>
      </c>
      <c r="N7028">
        <f t="shared" si="287"/>
        <v>0</v>
      </c>
      <c r="O7028">
        <f t="shared" si="288"/>
        <v>0</v>
      </c>
      <c r="P7028" t="s">
        <v>12694</v>
      </c>
    </row>
    <row r="7029" spans="2:16" x14ac:dyDescent="0.25">
      <c r="B7029" t="s">
        <v>7034</v>
      </c>
      <c r="C7029" s="119" t="s">
        <v>60</v>
      </c>
      <c r="D7029" t="s">
        <v>11550</v>
      </c>
      <c r="E7029" t="s">
        <v>11530</v>
      </c>
      <c r="F7029" t="s">
        <v>11540</v>
      </c>
      <c r="G7029" t="s">
        <v>61</v>
      </c>
      <c r="H7029" t="s">
        <v>18</v>
      </c>
      <c r="I7029" t="s">
        <v>11541</v>
      </c>
      <c r="J7029">
        <v>2017</v>
      </c>
      <c r="K7029">
        <v>619.22</v>
      </c>
      <c r="L7029">
        <v>16</v>
      </c>
      <c r="M7029">
        <v>1</v>
      </c>
      <c r="N7029">
        <f t="shared" si="287"/>
        <v>0</v>
      </c>
      <c r="O7029">
        <f t="shared" si="288"/>
        <v>0</v>
      </c>
      <c r="P7029" t="s">
        <v>12694</v>
      </c>
    </row>
    <row r="7030" spans="2:16" x14ac:dyDescent="0.25">
      <c r="B7030" t="s">
        <v>7035</v>
      </c>
      <c r="C7030" s="119" t="s">
        <v>60</v>
      </c>
      <c r="D7030" t="s">
        <v>11550</v>
      </c>
      <c r="E7030" t="s">
        <v>11530</v>
      </c>
      <c r="F7030" t="s">
        <v>11540</v>
      </c>
      <c r="G7030" t="s">
        <v>61</v>
      </c>
      <c r="H7030" t="s">
        <v>18</v>
      </c>
      <c r="I7030" t="s">
        <v>11541</v>
      </c>
      <c r="J7030">
        <v>2017</v>
      </c>
      <c r="K7030">
        <v>649.42999999999995</v>
      </c>
      <c r="L7030">
        <v>14</v>
      </c>
      <c r="M7030">
        <v>1</v>
      </c>
      <c r="N7030">
        <f t="shared" si="287"/>
        <v>0</v>
      </c>
      <c r="O7030">
        <f t="shared" si="288"/>
        <v>0</v>
      </c>
      <c r="P7030" t="s">
        <v>12694</v>
      </c>
    </row>
    <row r="7031" spans="2:16" x14ac:dyDescent="0.25">
      <c r="B7031" t="s">
        <v>7036</v>
      </c>
      <c r="C7031" s="119" t="s">
        <v>60</v>
      </c>
      <c r="D7031" t="s">
        <v>11550</v>
      </c>
      <c r="E7031" t="s">
        <v>11530</v>
      </c>
      <c r="F7031" t="s">
        <v>11540</v>
      </c>
      <c r="G7031" t="s">
        <v>61</v>
      </c>
      <c r="H7031" t="s">
        <v>18</v>
      </c>
      <c r="I7031" t="s">
        <v>11541</v>
      </c>
      <c r="J7031">
        <v>2017</v>
      </c>
      <c r="K7031">
        <v>619.22</v>
      </c>
      <c r="L7031">
        <v>16</v>
      </c>
      <c r="M7031">
        <v>1</v>
      </c>
      <c r="N7031">
        <f t="shared" si="287"/>
        <v>0</v>
      </c>
      <c r="O7031">
        <f t="shared" si="288"/>
        <v>0</v>
      </c>
      <c r="P7031" t="s">
        <v>12694</v>
      </c>
    </row>
    <row r="7032" spans="2:16" x14ac:dyDescent="0.25">
      <c r="B7032" t="s">
        <v>7037</v>
      </c>
      <c r="C7032" s="119" t="s">
        <v>60</v>
      </c>
      <c r="D7032" t="s">
        <v>11542</v>
      </c>
      <c r="E7032" t="s">
        <v>11530</v>
      </c>
      <c r="F7032" t="s">
        <v>11540</v>
      </c>
      <c r="G7032" t="s">
        <v>61</v>
      </c>
      <c r="H7032" t="s">
        <v>18</v>
      </c>
      <c r="I7032" t="s">
        <v>11541</v>
      </c>
      <c r="J7032">
        <v>2017</v>
      </c>
      <c r="K7032">
        <v>652.65</v>
      </c>
      <c r="L7032">
        <v>60</v>
      </c>
      <c r="M7032">
        <v>1</v>
      </c>
      <c r="N7032">
        <f t="shared" si="287"/>
        <v>0</v>
      </c>
      <c r="O7032">
        <f t="shared" si="288"/>
        <v>0</v>
      </c>
      <c r="P7032" t="s">
        <v>12693</v>
      </c>
    </row>
    <row r="7033" spans="2:16" x14ac:dyDescent="0.25">
      <c r="B7033" t="s">
        <v>7038</v>
      </c>
      <c r="C7033" s="119" t="s">
        <v>60</v>
      </c>
      <c r="D7033" t="s">
        <v>11537</v>
      </c>
      <c r="E7033" t="s">
        <v>11530</v>
      </c>
      <c r="F7033" t="s">
        <v>11540</v>
      </c>
      <c r="G7033" t="s">
        <v>61</v>
      </c>
      <c r="H7033" t="s">
        <v>18</v>
      </c>
      <c r="I7033" t="s">
        <v>11541</v>
      </c>
      <c r="J7033">
        <v>2017</v>
      </c>
      <c r="K7033">
        <v>618.09</v>
      </c>
      <c r="L7033">
        <v>27</v>
      </c>
      <c r="M7033">
        <v>1</v>
      </c>
      <c r="N7033">
        <f t="shared" si="287"/>
        <v>0</v>
      </c>
      <c r="O7033">
        <f t="shared" si="288"/>
        <v>0</v>
      </c>
      <c r="P7033" t="s">
        <v>12694</v>
      </c>
    </row>
    <row r="7034" spans="2:16" x14ac:dyDescent="0.25">
      <c r="B7034" t="s">
        <v>7039</v>
      </c>
      <c r="C7034" s="119" t="s">
        <v>60</v>
      </c>
      <c r="D7034" t="s">
        <v>11537</v>
      </c>
      <c r="E7034" t="s">
        <v>11530</v>
      </c>
      <c r="F7034" t="s">
        <v>11540</v>
      </c>
      <c r="G7034" t="s">
        <v>61</v>
      </c>
      <c r="H7034" t="s">
        <v>18</v>
      </c>
      <c r="I7034" t="s">
        <v>11541</v>
      </c>
      <c r="J7034">
        <v>2017</v>
      </c>
      <c r="K7034">
        <v>650.85</v>
      </c>
      <c r="L7034">
        <v>25</v>
      </c>
      <c r="M7034">
        <v>1</v>
      </c>
      <c r="N7034">
        <f t="shared" si="287"/>
        <v>0</v>
      </c>
      <c r="O7034">
        <f t="shared" si="288"/>
        <v>0</v>
      </c>
      <c r="P7034" t="s">
        <v>12694</v>
      </c>
    </row>
    <row r="7035" spans="2:16" x14ac:dyDescent="0.25">
      <c r="B7035" t="s">
        <v>7040</v>
      </c>
      <c r="C7035" s="119" t="s">
        <v>60</v>
      </c>
      <c r="D7035" t="s">
        <v>11537</v>
      </c>
      <c r="E7035" t="s">
        <v>11530</v>
      </c>
      <c r="F7035" t="s">
        <v>11540</v>
      </c>
      <c r="G7035" t="s">
        <v>61</v>
      </c>
      <c r="H7035" t="s">
        <v>18</v>
      </c>
      <c r="I7035" t="s">
        <v>11541</v>
      </c>
      <c r="J7035">
        <v>2017</v>
      </c>
      <c r="K7035">
        <v>650.59</v>
      </c>
      <c r="L7035">
        <v>23</v>
      </c>
      <c r="M7035">
        <v>1</v>
      </c>
      <c r="N7035">
        <f t="shared" si="287"/>
        <v>0</v>
      </c>
      <c r="O7035">
        <f t="shared" si="288"/>
        <v>0</v>
      </c>
      <c r="P7035" t="s">
        <v>12694</v>
      </c>
    </row>
    <row r="7036" spans="2:16" x14ac:dyDescent="0.25">
      <c r="B7036" t="s">
        <v>7041</v>
      </c>
      <c r="C7036" s="119" t="s">
        <v>60</v>
      </c>
      <c r="D7036" t="s">
        <v>11537</v>
      </c>
      <c r="E7036" t="s">
        <v>11530</v>
      </c>
      <c r="F7036" t="s">
        <v>11540</v>
      </c>
      <c r="G7036" t="s">
        <v>61</v>
      </c>
      <c r="H7036" t="s">
        <v>18</v>
      </c>
      <c r="I7036" t="s">
        <v>11541</v>
      </c>
      <c r="J7036">
        <v>2017</v>
      </c>
      <c r="K7036">
        <v>650.59</v>
      </c>
      <c r="L7036">
        <v>23</v>
      </c>
      <c r="M7036">
        <v>1</v>
      </c>
      <c r="N7036">
        <f t="shared" si="287"/>
        <v>0</v>
      </c>
      <c r="O7036">
        <f t="shared" si="288"/>
        <v>0</v>
      </c>
      <c r="P7036" t="s">
        <v>12694</v>
      </c>
    </row>
    <row r="7037" spans="2:16" x14ac:dyDescent="0.25">
      <c r="B7037" t="s">
        <v>7042</v>
      </c>
      <c r="C7037" s="119" t="s">
        <v>60</v>
      </c>
      <c r="D7037" t="s">
        <v>11537</v>
      </c>
      <c r="E7037" t="s">
        <v>11530</v>
      </c>
      <c r="F7037" t="s">
        <v>11540</v>
      </c>
      <c r="G7037" t="s">
        <v>61</v>
      </c>
      <c r="H7037" t="s">
        <v>18</v>
      </c>
      <c r="I7037" t="s">
        <v>11541</v>
      </c>
      <c r="J7037">
        <v>2017</v>
      </c>
      <c r="K7037">
        <v>617.79</v>
      </c>
      <c r="L7037">
        <v>26</v>
      </c>
      <c r="M7037">
        <v>1</v>
      </c>
      <c r="N7037">
        <f t="shared" si="287"/>
        <v>0</v>
      </c>
      <c r="O7037">
        <f t="shared" si="288"/>
        <v>0</v>
      </c>
      <c r="P7037" t="s">
        <v>12694</v>
      </c>
    </row>
    <row r="7038" spans="2:16" x14ac:dyDescent="0.25">
      <c r="B7038" t="s">
        <v>7043</v>
      </c>
      <c r="C7038" s="119" t="s">
        <v>60</v>
      </c>
      <c r="D7038" t="s">
        <v>11537</v>
      </c>
      <c r="E7038" t="s">
        <v>11530</v>
      </c>
      <c r="F7038" t="s">
        <v>11540</v>
      </c>
      <c r="G7038" t="s">
        <v>61</v>
      </c>
      <c r="H7038" t="s">
        <v>18</v>
      </c>
      <c r="I7038" t="s">
        <v>11541</v>
      </c>
      <c r="J7038">
        <v>2017</v>
      </c>
      <c r="K7038">
        <v>617.57000000000005</v>
      </c>
      <c r="L7038">
        <v>23</v>
      </c>
      <c r="M7038">
        <v>1</v>
      </c>
      <c r="N7038">
        <f t="shared" si="287"/>
        <v>0</v>
      </c>
      <c r="O7038">
        <f t="shared" si="288"/>
        <v>0</v>
      </c>
      <c r="P7038" t="s">
        <v>12694</v>
      </c>
    </row>
    <row r="7039" spans="2:16" x14ac:dyDescent="0.25">
      <c r="B7039" t="s">
        <v>7044</v>
      </c>
      <c r="C7039" s="119" t="s">
        <v>60</v>
      </c>
      <c r="D7039" t="s">
        <v>11537</v>
      </c>
      <c r="E7039" t="s">
        <v>11530</v>
      </c>
      <c r="F7039" t="s">
        <v>11540</v>
      </c>
      <c r="G7039" t="s">
        <v>61</v>
      </c>
      <c r="H7039" t="s">
        <v>18</v>
      </c>
      <c r="I7039" t="s">
        <v>11541</v>
      </c>
      <c r="J7039">
        <v>2017</v>
      </c>
      <c r="K7039">
        <v>617.42999999999995</v>
      </c>
      <c r="L7039">
        <v>22</v>
      </c>
      <c r="M7039">
        <v>1</v>
      </c>
      <c r="N7039">
        <f t="shared" si="287"/>
        <v>0</v>
      </c>
      <c r="O7039">
        <f t="shared" si="288"/>
        <v>0</v>
      </c>
      <c r="P7039" t="s">
        <v>12694</v>
      </c>
    </row>
    <row r="7040" spans="2:16" x14ac:dyDescent="0.25">
      <c r="B7040" t="s">
        <v>7045</v>
      </c>
      <c r="C7040" s="119" t="s">
        <v>60</v>
      </c>
      <c r="D7040" t="s">
        <v>11537</v>
      </c>
      <c r="E7040" t="s">
        <v>11530</v>
      </c>
      <c r="F7040" t="s">
        <v>11540</v>
      </c>
      <c r="G7040" t="s">
        <v>61</v>
      </c>
      <c r="H7040" t="s">
        <v>18</v>
      </c>
      <c r="I7040" t="s">
        <v>11541</v>
      </c>
      <c r="J7040">
        <v>2017</v>
      </c>
      <c r="K7040">
        <v>648.04999999999995</v>
      </c>
      <c r="L7040">
        <v>24</v>
      </c>
      <c r="M7040">
        <v>1</v>
      </c>
      <c r="N7040">
        <f t="shared" si="287"/>
        <v>0</v>
      </c>
      <c r="O7040">
        <f t="shared" si="288"/>
        <v>0</v>
      </c>
      <c r="P7040" t="s">
        <v>12694</v>
      </c>
    </row>
    <row r="7041" spans="2:16" x14ac:dyDescent="0.25">
      <c r="B7041" t="s">
        <v>7046</v>
      </c>
      <c r="C7041" s="119" t="s">
        <v>60</v>
      </c>
      <c r="D7041" t="s">
        <v>11537</v>
      </c>
      <c r="E7041" t="s">
        <v>11530</v>
      </c>
      <c r="F7041" t="s">
        <v>11540</v>
      </c>
      <c r="G7041" t="s">
        <v>61</v>
      </c>
      <c r="H7041" t="s">
        <v>18</v>
      </c>
      <c r="I7041" t="s">
        <v>11541</v>
      </c>
      <c r="J7041">
        <v>2017</v>
      </c>
      <c r="K7041">
        <v>648.04999999999995</v>
      </c>
      <c r="L7041">
        <v>24</v>
      </c>
      <c r="M7041">
        <v>1</v>
      </c>
      <c r="N7041">
        <f t="shared" si="287"/>
        <v>0</v>
      </c>
      <c r="O7041">
        <f t="shared" si="288"/>
        <v>0</v>
      </c>
      <c r="P7041" t="s">
        <v>12694</v>
      </c>
    </row>
    <row r="7042" spans="2:16" x14ac:dyDescent="0.25">
      <c r="B7042" t="s">
        <v>7047</v>
      </c>
      <c r="C7042" s="119" t="s">
        <v>60</v>
      </c>
      <c r="D7042" t="s">
        <v>11537</v>
      </c>
      <c r="E7042" t="s">
        <v>11530</v>
      </c>
      <c r="F7042" t="s">
        <v>11540</v>
      </c>
      <c r="G7042" t="s">
        <v>61</v>
      </c>
      <c r="H7042" t="s">
        <v>18</v>
      </c>
      <c r="I7042" t="s">
        <v>11541</v>
      </c>
      <c r="J7042">
        <v>2017</v>
      </c>
      <c r="K7042">
        <v>648.04999999999995</v>
      </c>
      <c r="L7042">
        <v>24</v>
      </c>
      <c r="M7042">
        <v>1</v>
      </c>
      <c r="N7042">
        <f t="shared" si="287"/>
        <v>0</v>
      </c>
      <c r="O7042">
        <f t="shared" si="288"/>
        <v>0</v>
      </c>
      <c r="P7042" t="s">
        <v>12694</v>
      </c>
    </row>
    <row r="7043" spans="2:16" x14ac:dyDescent="0.25">
      <c r="B7043" t="s">
        <v>7048</v>
      </c>
      <c r="C7043" s="119" t="s">
        <v>60</v>
      </c>
      <c r="D7043" t="s">
        <v>11537</v>
      </c>
      <c r="E7043" t="s">
        <v>11530</v>
      </c>
      <c r="F7043" t="s">
        <v>11540</v>
      </c>
      <c r="G7043" t="s">
        <v>61</v>
      </c>
      <c r="H7043" t="s">
        <v>18</v>
      </c>
      <c r="I7043" t="s">
        <v>11541</v>
      </c>
      <c r="J7043">
        <v>2017</v>
      </c>
      <c r="K7043">
        <v>655.07000000000005</v>
      </c>
      <c r="L7043">
        <v>58</v>
      </c>
      <c r="M7043">
        <v>1</v>
      </c>
      <c r="N7043">
        <f t="shared" si="287"/>
        <v>0</v>
      </c>
      <c r="O7043">
        <f t="shared" si="288"/>
        <v>0</v>
      </c>
      <c r="P7043" t="s">
        <v>12694</v>
      </c>
    </row>
    <row r="7044" spans="2:16" x14ac:dyDescent="0.25">
      <c r="B7044" t="s">
        <v>7049</v>
      </c>
      <c r="C7044" s="119" t="s">
        <v>60</v>
      </c>
      <c r="D7044" t="s">
        <v>11537</v>
      </c>
      <c r="E7044" t="s">
        <v>11530</v>
      </c>
      <c r="F7044" t="s">
        <v>11540</v>
      </c>
      <c r="G7044" t="s">
        <v>61</v>
      </c>
      <c r="H7044" t="s">
        <v>18</v>
      </c>
      <c r="I7044" t="s">
        <v>11541</v>
      </c>
      <c r="J7044">
        <v>2017</v>
      </c>
      <c r="K7044">
        <v>650.46</v>
      </c>
      <c r="L7044">
        <v>22</v>
      </c>
      <c r="M7044">
        <v>1</v>
      </c>
      <c r="N7044">
        <f t="shared" si="287"/>
        <v>0</v>
      </c>
      <c r="O7044">
        <f t="shared" si="288"/>
        <v>0</v>
      </c>
      <c r="P7044" t="s">
        <v>12694</v>
      </c>
    </row>
    <row r="7045" spans="2:16" x14ac:dyDescent="0.25">
      <c r="B7045" t="s">
        <v>7050</v>
      </c>
      <c r="C7045" s="119" t="s">
        <v>60</v>
      </c>
      <c r="D7045" t="s">
        <v>11537</v>
      </c>
      <c r="E7045" t="s">
        <v>11530</v>
      </c>
      <c r="F7045" t="s">
        <v>11540</v>
      </c>
      <c r="G7045" t="s">
        <v>61</v>
      </c>
      <c r="H7045" t="s">
        <v>18</v>
      </c>
      <c r="I7045" t="s">
        <v>11541</v>
      </c>
      <c r="J7045">
        <v>2017</v>
      </c>
      <c r="K7045">
        <v>650.46</v>
      </c>
      <c r="L7045">
        <v>22</v>
      </c>
      <c r="M7045">
        <v>1</v>
      </c>
      <c r="N7045">
        <f t="shared" si="287"/>
        <v>0</v>
      </c>
      <c r="O7045">
        <f t="shared" si="288"/>
        <v>0</v>
      </c>
      <c r="P7045" t="s">
        <v>12694</v>
      </c>
    </row>
    <row r="7046" spans="2:16" x14ac:dyDescent="0.25">
      <c r="B7046" t="s">
        <v>7051</v>
      </c>
      <c r="C7046" s="119" t="s">
        <v>60</v>
      </c>
      <c r="D7046" t="s">
        <v>11537</v>
      </c>
      <c r="E7046" t="s">
        <v>11530</v>
      </c>
      <c r="F7046" t="s">
        <v>11540</v>
      </c>
      <c r="G7046" t="s">
        <v>61</v>
      </c>
      <c r="H7046" t="s">
        <v>18</v>
      </c>
      <c r="I7046" t="s">
        <v>11541</v>
      </c>
      <c r="J7046">
        <v>2017</v>
      </c>
      <c r="K7046">
        <v>618.47</v>
      </c>
      <c r="L7046">
        <v>30</v>
      </c>
      <c r="M7046">
        <v>1</v>
      </c>
      <c r="N7046">
        <f t="shared" si="287"/>
        <v>0</v>
      </c>
      <c r="O7046">
        <f t="shared" si="288"/>
        <v>0</v>
      </c>
      <c r="P7046" t="s">
        <v>12694</v>
      </c>
    </row>
    <row r="7047" spans="2:16" x14ac:dyDescent="0.25">
      <c r="B7047" t="s">
        <v>7052</v>
      </c>
      <c r="C7047" s="119" t="s">
        <v>60</v>
      </c>
      <c r="D7047" t="s">
        <v>11537</v>
      </c>
      <c r="E7047" t="s">
        <v>11530</v>
      </c>
      <c r="F7047" t="s">
        <v>11540</v>
      </c>
      <c r="G7047" t="s">
        <v>61</v>
      </c>
      <c r="H7047" t="s">
        <v>18</v>
      </c>
      <c r="I7047" t="s">
        <v>11541</v>
      </c>
      <c r="J7047">
        <v>2017</v>
      </c>
      <c r="K7047">
        <v>614.13</v>
      </c>
      <c r="L7047">
        <v>30</v>
      </c>
      <c r="M7047">
        <v>1</v>
      </c>
      <c r="N7047">
        <f t="shared" si="287"/>
        <v>0</v>
      </c>
      <c r="O7047">
        <f t="shared" si="288"/>
        <v>0</v>
      </c>
      <c r="P7047" t="s">
        <v>12694</v>
      </c>
    </row>
    <row r="7048" spans="2:16" x14ac:dyDescent="0.25">
      <c r="B7048" t="s">
        <v>7053</v>
      </c>
      <c r="C7048" s="119" t="s">
        <v>60</v>
      </c>
      <c r="D7048" t="s">
        <v>11546</v>
      </c>
      <c r="E7048" t="s">
        <v>11530</v>
      </c>
      <c r="F7048" t="s">
        <v>11540</v>
      </c>
      <c r="G7048" t="s">
        <v>61</v>
      </c>
      <c r="H7048" t="s">
        <v>18</v>
      </c>
      <c r="I7048" t="s">
        <v>11541</v>
      </c>
      <c r="J7048">
        <v>2017</v>
      </c>
      <c r="K7048">
        <v>621.26</v>
      </c>
      <c r="L7048">
        <v>32</v>
      </c>
      <c r="M7048">
        <v>1</v>
      </c>
      <c r="N7048">
        <f t="shared" si="287"/>
        <v>0</v>
      </c>
      <c r="O7048">
        <f t="shared" si="288"/>
        <v>0</v>
      </c>
      <c r="P7048" t="s">
        <v>12694</v>
      </c>
    </row>
    <row r="7049" spans="2:16" x14ac:dyDescent="0.25">
      <c r="B7049" t="s">
        <v>7054</v>
      </c>
      <c r="C7049" s="119" t="s">
        <v>60</v>
      </c>
      <c r="D7049" t="s">
        <v>11537</v>
      </c>
      <c r="E7049" t="s">
        <v>11530</v>
      </c>
      <c r="F7049" t="s">
        <v>11540</v>
      </c>
      <c r="G7049" t="s">
        <v>61</v>
      </c>
      <c r="H7049" t="s">
        <v>18</v>
      </c>
      <c r="I7049" t="s">
        <v>11541</v>
      </c>
      <c r="J7049">
        <v>2017</v>
      </c>
      <c r="K7049">
        <v>648.32000000000005</v>
      </c>
      <c r="L7049">
        <v>26</v>
      </c>
      <c r="M7049">
        <v>1</v>
      </c>
      <c r="N7049">
        <f t="shared" si="287"/>
        <v>0</v>
      </c>
      <c r="O7049">
        <f t="shared" si="288"/>
        <v>0</v>
      </c>
      <c r="P7049" t="s">
        <v>12694</v>
      </c>
    </row>
    <row r="7050" spans="2:16" x14ac:dyDescent="0.25">
      <c r="B7050" t="s">
        <v>7055</v>
      </c>
      <c r="C7050" s="119" t="s">
        <v>60</v>
      </c>
      <c r="D7050" t="s">
        <v>11537</v>
      </c>
      <c r="E7050" t="s">
        <v>11530</v>
      </c>
      <c r="F7050" t="s">
        <v>11540</v>
      </c>
      <c r="G7050" t="s">
        <v>61</v>
      </c>
      <c r="H7050" t="s">
        <v>18</v>
      </c>
      <c r="I7050" t="s">
        <v>11541</v>
      </c>
      <c r="J7050">
        <v>2017</v>
      </c>
      <c r="K7050">
        <v>647.91999999999996</v>
      </c>
      <c r="L7050">
        <v>23</v>
      </c>
      <c r="M7050">
        <v>1</v>
      </c>
      <c r="N7050">
        <f t="shared" si="287"/>
        <v>0</v>
      </c>
      <c r="O7050">
        <f t="shared" si="288"/>
        <v>0</v>
      </c>
      <c r="P7050" t="s">
        <v>12694</v>
      </c>
    </row>
    <row r="7051" spans="2:16" x14ac:dyDescent="0.25">
      <c r="B7051" t="s">
        <v>7056</v>
      </c>
      <c r="C7051" s="119" t="s">
        <v>60</v>
      </c>
      <c r="D7051" t="s">
        <v>11542</v>
      </c>
      <c r="E7051" t="s">
        <v>11530</v>
      </c>
      <c r="F7051" t="s">
        <v>11540</v>
      </c>
      <c r="G7051" t="s">
        <v>61</v>
      </c>
      <c r="H7051" t="s">
        <v>18</v>
      </c>
      <c r="I7051" t="s">
        <v>11541</v>
      </c>
      <c r="J7051">
        <v>2017</v>
      </c>
      <c r="K7051">
        <v>617.42999999999995</v>
      </c>
      <c r="L7051">
        <v>22</v>
      </c>
      <c r="M7051">
        <v>1</v>
      </c>
      <c r="N7051">
        <f t="shared" ref="N7051:N7114" si="289">IF(K7051&lt;100,1,0)</f>
        <v>0</v>
      </c>
      <c r="O7051">
        <f t="shared" si="288"/>
        <v>0</v>
      </c>
      <c r="P7051" t="s">
        <v>12694</v>
      </c>
    </row>
    <row r="7052" spans="2:16" x14ac:dyDescent="0.25">
      <c r="B7052" t="s">
        <v>7057</v>
      </c>
      <c r="C7052" s="119" t="s">
        <v>60</v>
      </c>
      <c r="D7052" t="s">
        <v>11539</v>
      </c>
      <c r="E7052" t="s">
        <v>11530</v>
      </c>
      <c r="F7052" t="s">
        <v>11540</v>
      </c>
      <c r="G7052" t="s">
        <v>61</v>
      </c>
      <c r="H7052" t="s">
        <v>18</v>
      </c>
      <c r="I7052" t="s">
        <v>11541</v>
      </c>
      <c r="J7052">
        <v>2017</v>
      </c>
      <c r="K7052">
        <v>649.07000000000005</v>
      </c>
      <c r="L7052">
        <v>32</v>
      </c>
      <c r="M7052">
        <v>1</v>
      </c>
      <c r="N7052">
        <f t="shared" si="289"/>
        <v>0</v>
      </c>
      <c r="O7052">
        <f t="shared" si="288"/>
        <v>0</v>
      </c>
      <c r="P7052" t="s">
        <v>12694</v>
      </c>
    </row>
    <row r="7053" spans="2:16" x14ac:dyDescent="0.25">
      <c r="B7053" t="s">
        <v>7058</v>
      </c>
      <c r="C7053" s="119" t="s">
        <v>60</v>
      </c>
      <c r="D7053" t="s">
        <v>11537</v>
      </c>
      <c r="E7053" t="s">
        <v>11530</v>
      </c>
      <c r="F7053" t="s">
        <v>11540</v>
      </c>
      <c r="G7053" t="s">
        <v>61</v>
      </c>
      <c r="H7053" t="s">
        <v>18</v>
      </c>
      <c r="I7053" t="s">
        <v>11541</v>
      </c>
      <c r="J7053">
        <v>2017</v>
      </c>
      <c r="K7053">
        <v>649.33000000000004</v>
      </c>
      <c r="L7053">
        <v>37</v>
      </c>
      <c r="M7053">
        <v>1</v>
      </c>
      <c r="N7053">
        <f t="shared" si="289"/>
        <v>0</v>
      </c>
      <c r="O7053">
        <f t="shared" si="288"/>
        <v>0</v>
      </c>
      <c r="P7053" t="s">
        <v>12693</v>
      </c>
    </row>
    <row r="7054" spans="2:16" x14ac:dyDescent="0.25">
      <c r="B7054" t="s">
        <v>7059</v>
      </c>
      <c r="C7054" s="119" t="s">
        <v>60</v>
      </c>
      <c r="D7054" t="s">
        <v>11537</v>
      </c>
      <c r="E7054" t="s">
        <v>11530</v>
      </c>
      <c r="F7054" t="s">
        <v>11540</v>
      </c>
      <c r="G7054" t="s">
        <v>61</v>
      </c>
      <c r="H7054" t="s">
        <v>18</v>
      </c>
      <c r="I7054" t="s">
        <v>11541</v>
      </c>
      <c r="J7054">
        <v>2017</v>
      </c>
      <c r="K7054">
        <v>617.71</v>
      </c>
      <c r="L7054">
        <v>27</v>
      </c>
      <c r="M7054">
        <v>1</v>
      </c>
      <c r="N7054">
        <f t="shared" si="289"/>
        <v>0</v>
      </c>
      <c r="O7054">
        <f t="shared" si="288"/>
        <v>0</v>
      </c>
      <c r="P7054" t="s">
        <v>12694</v>
      </c>
    </row>
    <row r="7055" spans="2:16" x14ac:dyDescent="0.25">
      <c r="B7055" t="s">
        <v>7060</v>
      </c>
      <c r="C7055" s="119" t="s">
        <v>60</v>
      </c>
      <c r="D7055" t="s">
        <v>11539</v>
      </c>
      <c r="E7055" t="s">
        <v>11530</v>
      </c>
      <c r="F7055" t="s">
        <v>11540</v>
      </c>
      <c r="G7055" t="s">
        <v>61</v>
      </c>
      <c r="H7055" t="s">
        <v>18</v>
      </c>
      <c r="I7055" t="s">
        <v>11541</v>
      </c>
      <c r="J7055">
        <v>2017</v>
      </c>
      <c r="K7055">
        <v>650.98</v>
      </c>
      <c r="L7055">
        <v>26</v>
      </c>
      <c r="M7055">
        <v>1</v>
      </c>
      <c r="N7055">
        <f t="shared" si="289"/>
        <v>0</v>
      </c>
      <c r="O7055">
        <f t="shared" si="288"/>
        <v>0</v>
      </c>
      <c r="P7055" t="s">
        <v>12694</v>
      </c>
    </row>
    <row r="7056" spans="2:16" x14ac:dyDescent="0.25">
      <c r="B7056" t="s">
        <v>7061</v>
      </c>
      <c r="C7056" s="119" t="s">
        <v>60</v>
      </c>
      <c r="D7056" t="s">
        <v>11539</v>
      </c>
      <c r="E7056" t="s">
        <v>11530</v>
      </c>
      <c r="F7056" t="s">
        <v>11540</v>
      </c>
      <c r="G7056" t="s">
        <v>61</v>
      </c>
      <c r="H7056" t="s">
        <v>18</v>
      </c>
      <c r="I7056" t="s">
        <v>11541</v>
      </c>
      <c r="J7056">
        <v>2017</v>
      </c>
      <c r="K7056">
        <v>648.14</v>
      </c>
      <c r="L7056">
        <v>26</v>
      </c>
      <c r="M7056">
        <v>1</v>
      </c>
      <c r="N7056">
        <f t="shared" si="289"/>
        <v>0</v>
      </c>
      <c r="O7056">
        <f t="shared" si="288"/>
        <v>0</v>
      </c>
      <c r="P7056" t="s">
        <v>12694</v>
      </c>
    </row>
    <row r="7057" spans="2:16" x14ac:dyDescent="0.25">
      <c r="B7057" t="s">
        <v>7062</v>
      </c>
      <c r="C7057" s="119" t="s">
        <v>60</v>
      </c>
      <c r="D7057" t="s">
        <v>11539</v>
      </c>
      <c r="E7057" t="s">
        <v>11530</v>
      </c>
      <c r="F7057" t="s">
        <v>11540</v>
      </c>
      <c r="G7057" t="s">
        <v>61</v>
      </c>
      <c r="H7057" t="s">
        <v>18</v>
      </c>
      <c r="I7057" t="s">
        <v>11541</v>
      </c>
      <c r="J7057">
        <v>2017</v>
      </c>
      <c r="K7057">
        <v>649.84</v>
      </c>
      <c r="L7057">
        <v>38</v>
      </c>
      <c r="M7057">
        <v>1</v>
      </c>
      <c r="N7057">
        <f t="shared" si="289"/>
        <v>0</v>
      </c>
      <c r="O7057">
        <f t="shared" si="288"/>
        <v>0</v>
      </c>
      <c r="P7057" t="s">
        <v>12694</v>
      </c>
    </row>
    <row r="7058" spans="2:16" x14ac:dyDescent="0.25">
      <c r="B7058" t="s">
        <v>7063</v>
      </c>
      <c r="C7058" s="119" t="s">
        <v>60</v>
      </c>
      <c r="D7058" t="s">
        <v>11539</v>
      </c>
      <c r="E7058" t="s">
        <v>11530</v>
      </c>
      <c r="F7058" t="s">
        <v>11540</v>
      </c>
      <c r="G7058" t="s">
        <v>61</v>
      </c>
      <c r="H7058" t="s">
        <v>18</v>
      </c>
      <c r="I7058" t="s">
        <v>11541</v>
      </c>
      <c r="J7058">
        <v>2017</v>
      </c>
      <c r="K7058">
        <v>618.22</v>
      </c>
      <c r="L7058">
        <v>28</v>
      </c>
      <c r="M7058">
        <v>1</v>
      </c>
      <c r="N7058">
        <f t="shared" si="289"/>
        <v>0</v>
      </c>
      <c r="O7058">
        <f t="shared" si="288"/>
        <v>0</v>
      </c>
      <c r="P7058" t="s">
        <v>12694</v>
      </c>
    </row>
    <row r="7059" spans="2:16" x14ac:dyDescent="0.25">
      <c r="B7059" t="s">
        <v>7064</v>
      </c>
      <c r="C7059" s="119" t="s">
        <v>60</v>
      </c>
      <c r="D7059" t="s">
        <v>11539</v>
      </c>
      <c r="E7059" t="s">
        <v>11530</v>
      </c>
      <c r="F7059" t="s">
        <v>11540</v>
      </c>
      <c r="G7059" t="s">
        <v>61</v>
      </c>
      <c r="H7059" t="s">
        <v>18</v>
      </c>
      <c r="I7059" t="s">
        <v>11541</v>
      </c>
      <c r="J7059">
        <v>2017</v>
      </c>
      <c r="K7059">
        <v>618.09</v>
      </c>
      <c r="L7059">
        <v>27</v>
      </c>
      <c r="M7059">
        <v>1</v>
      </c>
      <c r="N7059">
        <f t="shared" si="289"/>
        <v>0</v>
      </c>
      <c r="O7059">
        <f t="shared" si="288"/>
        <v>0</v>
      </c>
      <c r="P7059" t="s">
        <v>12694</v>
      </c>
    </row>
    <row r="7060" spans="2:16" x14ac:dyDescent="0.25">
      <c r="B7060" t="s">
        <v>7065</v>
      </c>
      <c r="C7060" s="119" t="s">
        <v>60</v>
      </c>
      <c r="D7060" t="s">
        <v>11539</v>
      </c>
      <c r="E7060" t="s">
        <v>11530</v>
      </c>
      <c r="F7060" t="s">
        <v>11540</v>
      </c>
      <c r="G7060" t="s">
        <v>61</v>
      </c>
      <c r="H7060" t="s">
        <v>18</v>
      </c>
      <c r="I7060" t="s">
        <v>11541</v>
      </c>
      <c r="J7060">
        <v>2017</v>
      </c>
      <c r="K7060">
        <v>618.09</v>
      </c>
      <c r="L7060">
        <v>27</v>
      </c>
      <c r="M7060">
        <v>1</v>
      </c>
      <c r="N7060">
        <f t="shared" si="289"/>
        <v>0</v>
      </c>
      <c r="O7060">
        <f t="shared" si="288"/>
        <v>0</v>
      </c>
      <c r="P7060" t="s">
        <v>12694</v>
      </c>
    </row>
    <row r="7061" spans="2:16" x14ac:dyDescent="0.25">
      <c r="B7061" t="s">
        <v>7066</v>
      </c>
      <c r="C7061" s="119" t="s">
        <v>60</v>
      </c>
      <c r="D7061" t="s">
        <v>11539</v>
      </c>
      <c r="E7061" t="s">
        <v>11530</v>
      </c>
      <c r="F7061" t="s">
        <v>11540</v>
      </c>
      <c r="G7061" t="s">
        <v>61</v>
      </c>
      <c r="H7061" t="s">
        <v>18</v>
      </c>
      <c r="I7061" t="s">
        <v>11541</v>
      </c>
      <c r="J7061">
        <v>2017</v>
      </c>
      <c r="K7061">
        <v>618.72</v>
      </c>
      <c r="L7061">
        <v>32</v>
      </c>
      <c r="M7061">
        <v>1</v>
      </c>
      <c r="N7061">
        <f t="shared" si="289"/>
        <v>0</v>
      </c>
      <c r="O7061">
        <f t="shared" si="288"/>
        <v>0</v>
      </c>
      <c r="P7061" t="s">
        <v>12694</v>
      </c>
    </row>
    <row r="7062" spans="2:16" x14ac:dyDescent="0.25">
      <c r="B7062" t="s">
        <v>7067</v>
      </c>
      <c r="C7062" s="119" t="s">
        <v>60</v>
      </c>
      <c r="D7062" t="s">
        <v>11539</v>
      </c>
      <c r="E7062" t="s">
        <v>11530</v>
      </c>
      <c r="F7062" t="s">
        <v>11540</v>
      </c>
      <c r="G7062" t="s">
        <v>61</v>
      </c>
      <c r="H7062" t="s">
        <v>18</v>
      </c>
      <c r="I7062" t="s">
        <v>11541</v>
      </c>
      <c r="J7062">
        <v>2017</v>
      </c>
      <c r="K7062">
        <v>617.42999999999995</v>
      </c>
      <c r="L7062">
        <v>22</v>
      </c>
      <c r="M7062">
        <v>1</v>
      </c>
      <c r="N7062">
        <f t="shared" si="289"/>
        <v>0</v>
      </c>
      <c r="O7062">
        <f t="shared" si="288"/>
        <v>0</v>
      </c>
      <c r="P7062" t="s">
        <v>12694</v>
      </c>
    </row>
    <row r="7063" spans="2:16" x14ac:dyDescent="0.25">
      <c r="B7063" t="s">
        <v>7068</v>
      </c>
      <c r="C7063" s="119" t="s">
        <v>60</v>
      </c>
      <c r="D7063" t="s">
        <v>11537</v>
      </c>
      <c r="E7063" t="s">
        <v>11530</v>
      </c>
      <c r="F7063" t="s">
        <v>11540</v>
      </c>
      <c r="G7063" t="s">
        <v>61</v>
      </c>
      <c r="H7063" t="s">
        <v>18</v>
      </c>
      <c r="I7063" t="s">
        <v>11541</v>
      </c>
      <c r="J7063">
        <v>2017</v>
      </c>
      <c r="K7063">
        <v>619.86</v>
      </c>
      <c r="L7063">
        <v>21</v>
      </c>
      <c r="M7063">
        <v>1</v>
      </c>
      <c r="N7063">
        <f t="shared" si="289"/>
        <v>0</v>
      </c>
      <c r="O7063">
        <f t="shared" si="288"/>
        <v>0</v>
      </c>
      <c r="P7063" t="s">
        <v>12694</v>
      </c>
    </row>
    <row r="7064" spans="2:16" x14ac:dyDescent="0.25">
      <c r="B7064" t="s">
        <v>7069</v>
      </c>
      <c r="C7064" s="119" t="s">
        <v>60</v>
      </c>
      <c r="D7064" t="s">
        <v>11537</v>
      </c>
      <c r="E7064" t="s">
        <v>11530</v>
      </c>
      <c r="F7064" t="s">
        <v>11540</v>
      </c>
      <c r="G7064" t="s">
        <v>61</v>
      </c>
      <c r="H7064" t="s">
        <v>18</v>
      </c>
      <c r="I7064" t="s">
        <v>11541</v>
      </c>
      <c r="J7064">
        <v>2017</v>
      </c>
      <c r="K7064">
        <v>619.86</v>
      </c>
      <c r="L7064">
        <v>21</v>
      </c>
      <c r="M7064">
        <v>1</v>
      </c>
      <c r="N7064">
        <f t="shared" si="289"/>
        <v>0</v>
      </c>
      <c r="O7064">
        <f t="shared" si="288"/>
        <v>0</v>
      </c>
      <c r="P7064" t="s">
        <v>12694</v>
      </c>
    </row>
    <row r="7065" spans="2:16" x14ac:dyDescent="0.25">
      <c r="B7065" t="s">
        <v>7070</v>
      </c>
      <c r="C7065" s="119" t="s">
        <v>60</v>
      </c>
      <c r="D7065" t="s">
        <v>11537</v>
      </c>
      <c r="E7065" t="s">
        <v>11530</v>
      </c>
      <c r="F7065" t="s">
        <v>11540</v>
      </c>
      <c r="G7065" t="s">
        <v>61</v>
      </c>
      <c r="H7065" t="s">
        <v>18</v>
      </c>
      <c r="I7065" t="s">
        <v>11541</v>
      </c>
      <c r="J7065">
        <v>2017</v>
      </c>
      <c r="K7065">
        <v>619.86</v>
      </c>
      <c r="L7065">
        <v>21</v>
      </c>
      <c r="M7065">
        <v>1</v>
      </c>
      <c r="N7065">
        <f t="shared" si="289"/>
        <v>0</v>
      </c>
      <c r="O7065">
        <f t="shared" si="288"/>
        <v>0</v>
      </c>
      <c r="P7065" t="s">
        <v>12694</v>
      </c>
    </row>
    <row r="7066" spans="2:16" x14ac:dyDescent="0.25">
      <c r="B7066" t="s">
        <v>7071</v>
      </c>
      <c r="C7066" s="119" t="s">
        <v>60</v>
      </c>
      <c r="D7066" t="s">
        <v>11537</v>
      </c>
      <c r="E7066" t="s">
        <v>11530</v>
      </c>
      <c r="F7066" t="s">
        <v>11540</v>
      </c>
      <c r="G7066" t="s">
        <v>61</v>
      </c>
      <c r="H7066" t="s">
        <v>18</v>
      </c>
      <c r="I7066" t="s">
        <v>11541</v>
      </c>
      <c r="J7066">
        <v>2017</v>
      </c>
      <c r="K7066">
        <v>822.8</v>
      </c>
      <c r="L7066">
        <v>35</v>
      </c>
      <c r="M7066">
        <v>1</v>
      </c>
      <c r="N7066">
        <f t="shared" si="289"/>
        <v>0</v>
      </c>
      <c r="O7066">
        <f t="shared" si="288"/>
        <v>0</v>
      </c>
      <c r="P7066" t="s">
        <v>12694</v>
      </c>
    </row>
    <row r="7067" spans="2:16" x14ac:dyDescent="0.25">
      <c r="B7067" t="s">
        <v>7072</v>
      </c>
      <c r="C7067" s="119" t="s">
        <v>60</v>
      </c>
      <c r="D7067" t="s">
        <v>11537</v>
      </c>
      <c r="E7067" t="s">
        <v>11530</v>
      </c>
      <c r="F7067" t="s">
        <v>11540</v>
      </c>
      <c r="G7067" t="s">
        <v>61</v>
      </c>
      <c r="H7067" t="s">
        <v>18</v>
      </c>
      <c r="I7067" t="s">
        <v>11541</v>
      </c>
      <c r="J7067">
        <v>2017</v>
      </c>
      <c r="K7067">
        <v>624.98</v>
      </c>
      <c r="L7067">
        <v>61</v>
      </c>
      <c r="M7067">
        <v>1</v>
      </c>
      <c r="N7067">
        <f t="shared" si="289"/>
        <v>0</v>
      </c>
      <c r="O7067">
        <f t="shared" si="288"/>
        <v>0</v>
      </c>
      <c r="P7067" t="s">
        <v>12694</v>
      </c>
    </row>
    <row r="7068" spans="2:16" x14ac:dyDescent="0.25">
      <c r="B7068" t="s">
        <v>7073</v>
      </c>
      <c r="C7068" s="119" t="s">
        <v>60</v>
      </c>
      <c r="D7068" t="s">
        <v>11537</v>
      </c>
      <c r="E7068" t="s">
        <v>11530</v>
      </c>
      <c r="F7068" t="s">
        <v>11540</v>
      </c>
      <c r="G7068" t="s">
        <v>61</v>
      </c>
      <c r="H7068" t="s">
        <v>18</v>
      </c>
      <c r="I7068" t="s">
        <v>11541</v>
      </c>
      <c r="J7068">
        <v>2017</v>
      </c>
      <c r="K7068">
        <v>616.70000000000005</v>
      </c>
      <c r="L7068">
        <v>19</v>
      </c>
      <c r="M7068">
        <v>1</v>
      </c>
      <c r="N7068">
        <f t="shared" si="289"/>
        <v>0</v>
      </c>
      <c r="O7068">
        <f t="shared" si="288"/>
        <v>0</v>
      </c>
      <c r="P7068" t="s">
        <v>12694</v>
      </c>
    </row>
    <row r="7069" spans="2:16" x14ac:dyDescent="0.25">
      <c r="B7069" t="s">
        <v>7074</v>
      </c>
      <c r="C7069" s="119" t="s">
        <v>60</v>
      </c>
      <c r="D7069" t="s">
        <v>11537</v>
      </c>
      <c r="E7069" t="s">
        <v>11530</v>
      </c>
      <c r="F7069" t="s">
        <v>11540</v>
      </c>
      <c r="G7069" t="s">
        <v>61</v>
      </c>
      <c r="H7069" t="s">
        <v>18</v>
      </c>
      <c r="I7069" t="s">
        <v>11541</v>
      </c>
      <c r="J7069">
        <v>2017</v>
      </c>
      <c r="K7069">
        <v>648.29999999999995</v>
      </c>
      <c r="L7069">
        <v>29</v>
      </c>
      <c r="M7069">
        <v>1</v>
      </c>
      <c r="N7069">
        <f t="shared" si="289"/>
        <v>0</v>
      </c>
      <c r="O7069">
        <f t="shared" si="288"/>
        <v>0</v>
      </c>
      <c r="P7069" t="s">
        <v>12693</v>
      </c>
    </row>
    <row r="7070" spans="2:16" x14ac:dyDescent="0.25">
      <c r="B7070" t="s">
        <v>7075</v>
      </c>
      <c r="C7070" s="119" t="s">
        <v>60</v>
      </c>
      <c r="D7070" t="s">
        <v>11537</v>
      </c>
      <c r="E7070" t="s">
        <v>11530</v>
      </c>
      <c r="F7070" t="s">
        <v>11540</v>
      </c>
      <c r="G7070" t="s">
        <v>61</v>
      </c>
      <c r="H7070" t="s">
        <v>18</v>
      </c>
      <c r="I7070" t="s">
        <v>11541</v>
      </c>
      <c r="J7070">
        <v>2017</v>
      </c>
      <c r="K7070">
        <v>741.89</v>
      </c>
      <c r="L7070">
        <v>22</v>
      </c>
      <c r="M7070">
        <v>1</v>
      </c>
      <c r="N7070">
        <f t="shared" si="289"/>
        <v>0</v>
      </c>
      <c r="O7070">
        <f t="shared" si="288"/>
        <v>0</v>
      </c>
      <c r="P7070" t="s">
        <v>12694</v>
      </c>
    </row>
    <row r="7071" spans="2:16" x14ac:dyDescent="0.25">
      <c r="B7071" t="s">
        <v>7076</v>
      </c>
      <c r="C7071" s="119" t="s">
        <v>60</v>
      </c>
      <c r="D7071" t="s">
        <v>11537</v>
      </c>
      <c r="E7071" t="s">
        <v>11530</v>
      </c>
      <c r="F7071" t="s">
        <v>11540</v>
      </c>
      <c r="G7071" t="s">
        <v>61</v>
      </c>
      <c r="H7071" t="s">
        <v>18</v>
      </c>
      <c r="I7071" t="s">
        <v>11533</v>
      </c>
      <c r="J7071">
        <v>2017</v>
      </c>
      <c r="K7071">
        <v>747.24</v>
      </c>
      <c r="L7071">
        <v>23</v>
      </c>
      <c r="M7071">
        <v>1</v>
      </c>
      <c r="N7071">
        <f t="shared" si="289"/>
        <v>0</v>
      </c>
      <c r="O7071">
        <f t="shared" si="288"/>
        <v>0</v>
      </c>
      <c r="P7071" t="s">
        <v>12694</v>
      </c>
    </row>
    <row r="7072" spans="2:16" x14ac:dyDescent="0.25">
      <c r="B7072" t="s">
        <v>7077</v>
      </c>
      <c r="C7072" s="119" t="s">
        <v>60</v>
      </c>
      <c r="D7072" t="s">
        <v>11537</v>
      </c>
      <c r="E7072" t="s">
        <v>11530</v>
      </c>
      <c r="F7072" t="s">
        <v>11540</v>
      </c>
      <c r="G7072" t="s">
        <v>61</v>
      </c>
      <c r="H7072" t="s">
        <v>18</v>
      </c>
      <c r="I7072" t="s">
        <v>11533</v>
      </c>
      <c r="J7072">
        <v>2017</v>
      </c>
      <c r="K7072">
        <v>1928.68</v>
      </c>
      <c r="L7072">
        <v>23</v>
      </c>
      <c r="M7072">
        <v>1</v>
      </c>
      <c r="N7072">
        <f t="shared" si="289"/>
        <v>0</v>
      </c>
      <c r="O7072">
        <f t="shared" si="288"/>
        <v>0</v>
      </c>
      <c r="P7072" t="s">
        <v>12694</v>
      </c>
    </row>
    <row r="7073" spans="2:16" x14ac:dyDescent="0.25">
      <c r="B7073" t="s">
        <v>7078</v>
      </c>
      <c r="C7073" s="119" t="s">
        <v>60</v>
      </c>
      <c r="D7073" t="s">
        <v>11537</v>
      </c>
      <c r="E7073" t="s">
        <v>11530</v>
      </c>
      <c r="F7073" t="s">
        <v>11540</v>
      </c>
      <c r="G7073" t="s">
        <v>61</v>
      </c>
      <c r="H7073" t="s">
        <v>18</v>
      </c>
      <c r="I7073" t="s">
        <v>11533</v>
      </c>
      <c r="J7073">
        <v>2017</v>
      </c>
      <c r="K7073">
        <v>619.48</v>
      </c>
      <c r="L7073">
        <v>20</v>
      </c>
      <c r="M7073">
        <v>1</v>
      </c>
      <c r="N7073">
        <f t="shared" si="289"/>
        <v>0</v>
      </c>
      <c r="O7073">
        <f t="shared" si="288"/>
        <v>0</v>
      </c>
      <c r="P7073" t="s">
        <v>12694</v>
      </c>
    </row>
    <row r="7074" spans="2:16" x14ac:dyDescent="0.25">
      <c r="B7074" t="s">
        <v>7079</v>
      </c>
      <c r="C7074" s="119" t="s">
        <v>60</v>
      </c>
      <c r="D7074" t="s">
        <v>11546</v>
      </c>
      <c r="E7074" t="s">
        <v>11530</v>
      </c>
      <c r="F7074" t="s">
        <v>11540</v>
      </c>
      <c r="G7074" t="s">
        <v>61</v>
      </c>
      <c r="H7074" t="s">
        <v>18</v>
      </c>
      <c r="I7074" t="s">
        <v>11541</v>
      </c>
      <c r="J7074">
        <v>2017</v>
      </c>
      <c r="K7074">
        <v>619.61</v>
      </c>
      <c r="L7074">
        <v>19</v>
      </c>
      <c r="M7074">
        <v>1</v>
      </c>
      <c r="N7074">
        <f t="shared" si="289"/>
        <v>0</v>
      </c>
      <c r="O7074">
        <f t="shared" si="288"/>
        <v>0</v>
      </c>
      <c r="P7074" t="s">
        <v>12694</v>
      </c>
    </row>
    <row r="7075" spans="2:16" x14ac:dyDescent="0.25">
      <c r="B7075" t="s">
        <v>7080</v>
      </c>
      <c r="C7075" s="119" t="s">
        <v>60</v>
      </c>
      <c r="D7075" t="s">
        <v>11546</v>
      </c>
      <c r="E7075" t="s">
        <v>11530</v>
      </c>
      <c r="F7075" t="s">
        <v>11540</v>
      </c>
      <c r="G7075" t="s">
        <v>61</v>
      </c>
      <c r="H7075" t="s">
        <v>18</v>
      </c>
      <c r="I7075" t="s">
        <v>11541</v>
      </c>
      <c r="J7075">
        <v>2017</v>
      </c>
      <c r="K7075">
        <v>648.44000000000005</v>
      </c>
      <c r="L7075">
        <v>27</v>
      </c>
      <c r="M7075">
        <v>1</v>
      </c>
      <c r="N7075">
        <f t="shared" si="289"/>
        <v>0</v>
      </c>
      <c r="O7075">
        <f t="shared" si="288"/>
        <v>0</v>
      </c>
      <c r="P7075" t="s">
        <v>12694</v>
      </c>
    </row>
    <row r="7076" spans="2:16" x14ac:dyDescent="0.25">
      <c r="B7076" t="s">
        <v>7081</v>
      </c>
      <c r="C7076" s="119" t="s">
        <v>60</v>
      </c>
      <c r="D7076" t="s">
        <v>11537</v>
      </c>
      <c r="E7076" t="s">
        <v>11530</v>
      </c>
      <c r="F7076" t="s">
        <v>11540</v>
      </c>
      <c r="G7076" t="s">
        <v>61</v>
      </c>
      <c r="H7076" t="s">
        <v>18</v>
      </c>
      <c r="I7076" t="s">
        <v>11541</v>
      </c>
      <c r="J7076">
        <v>2017</v>
      </c>
      <c r="K7076">
        <v>646.64</v>
      </c>
      <c r="L7076">
        <v>16</v>
      </c>
      <c r="M7076">
        <v>1</v>
      </c>
      <c r="N7076">
        <f t="shared" si="289"/>
        <v>0</v>
      </c>
      <c r="O7076">
        <f t="shared" si="288"/>
        <v>0</v>
      </c>
      <c r="P7076" t="s">
        <v>12694</v>
      </c>
    </row>
    <row r="7077" spans="2:16" x14ac:dyDescent="0.25">
      <c r="B7077" t="s">
        <v>7082</v>
      </c>
      <c r="C7077" s="119" t="s">
        <v>60</v>
      </c>
      <c r="D7077" t="s">
        <v>11537</v>
      </c>
      <c r="E7077" t="s">
        <v>11530</v>
      </c>
      <c r="F7077" t="s">
        <v>11540</v>
      </c>
      <c r="G7077" t="s">
        <v>61</v>
      </c>
      <c r="H7077" t="s">
        <v>18</v>
      </c>
      <c r="I7077" t="s">
        <v>11541</v>
      </c>
      <c r="J7077">
        <v>2017</v>
      </c>
      <c r="K7077">
        <v>648.66999999999996</v>
      </c>
      <c r="L7077">
        <v>32</v>
      </c>
      <c r="M7077">
        <v>1</v>
      </c>
      <c r="N7077">
        <f t="shared" si="289"/>
        <v>0</v>
      </c>
      <c r="O7077">
        <f t="shared" si="288"/>
        <v>0</v>
      </c>
      <c r="P7077" t="s">
        <v>12694</v>
      </c>
    </row>
    <row r="7078" spans="2:16" x14ac:dyDescent="0.25">
      <c r="B7078" t="s">
        <v>7083</v>
      </c>
      <c r="C7078" s="119" t="s">
        <v>60</v>
      </c>
      <c r="D7078" t="s">
        <v>11537</v>
      </c>
      <c r="E7078" t="s">
        <v>11530</v>
      </c>
      <c r="F7078" t="s">
        <v>11540</v>
      </c>
      <c r="G7078" t="s">
        <v>61</v>
      </c>
      <c r="H7078" t="s">
        <v>18</v>
      </c>
      <c r="I7078" t="s">
        <v>11541</v>
      </c>
      <c r="J7078">
        <v>2017</v>
      </c>
      <c r="K7078">
        <v>624.11</v>
      </c>
      <c r="L7078">
        <v>63</v>
      </c>
      <c r="M7078">
        <v>1</v>
      </c>
      <c r="N7078">
        <f t="shared" si="289"/>
        <v>0</v>
      </c>
      <c r="O7078">
        <f t="shared" si="288"/>
        <v>0</v>
      </c>
      <c r="P7078" t="s">
        <v>12694</v>
      </c>
    </row>
    <row r="7079" spans="2:16" x14ac:dyDescent="0.25">
      <c r="B7079" t="s">
        <v>7084</v>
      </c>
      <c r="C7079" s="119" t="s">
        <v>60</v>
      </c>
      <c r="D7079" t="s">
        <v>11539</v>
      </c>
      <c r="E7079" t="s">
        <v>11530</v>
      </c>
      <c r="F7079" t="s">
        <v>11540</v>
      </c>
      <c r="G7079" t="s">
        <v>61</v>
      </c>
      <c r="H7079" t="s">
        <v>18</v>
      </c>
      <c r="I7079" t="s">
        <v>11541</v>
      </c>
      <c r="J7079">
        <v>2017</v>
      </c>
      <c r="K7079">
        <v>651.1</v>
      </c>
      <c r="L7079">
        <v>27</v>
      </c>
      <c r="M7079">
        <v>1</v>
      </c>
      <c r="N7079">
        <f t="shared" si="289"/>
        <v>0</v>
      </c>
      <c r="O7079">
        <f t="shared" si="288"/>
        <v>0</v>
      </c>
      <c r="P7079" t="s">
        <v>12694</v>
      </c>
    </row>
    <row r="7080" spans="2:16" x14ac:dyDescent="0.25">
      <c r="B7080" t="s">
        <v>7085</v>
      </c>
      <c r="C7080" s="119" t="s">
        <v>60</v>
      </c>
      <c r="D7080" t="s">
        <v>11539</v>
      </c>
      <c r="E7080" t="s">
        <v>11530</v>
      </c>
      <c r="F7080" t="s">
        <v>11540</v>
      </c>
      <c r="G7080" t="s">
        <v>61</v>
      </c>
      <c r="H7080" t="s">
        <v>18</v>
      </c>
      <c r="I7080" t="s">
        <v>11541</v>
      </c>
      <c r="J7080">
        <v>2017</v>
      </c>
      <c r="K7080">
        <v>621.01</v>
      </c>
      <c r="L7080">
        <v>30</v>
      </c>
      <c r="M7080">
        <v>1</v>
      </c>
      <c r="N7080">
        <f t="shared" si="289"/>
        <v>0</v>
      </c>
      <c r="O7080">
        <f t="shared" si="288"/>
        <v>0</v>
      </c>
      <c r="P7080" t="s">
        <v>12694</v>
      </c>
    </row>
    <row r="7081" spans="2:16" x14ac:dyDescent="0.25">
      <c r="B7081" t="s">
        <v>7086</v>
      </c>
      <c r="C7081" s="119" t="s">
        <v>60</v>
      </c>
      <c r="D7081" t="s">
        <v>11539</v>
      </c>
      <c r="E7081" t="s">
        <v>11530</v>
      </c>
      <c r="F7081" t="s">
        <v>11540</v>
      </c>
      <c r="G7081" t="s">
        <v>61</v>
      </c>
      <c r="H7081" t="s">
        <v>18</v>
      </c>
      <c r="I7081" t="s">
        <v>11541</v>
      </c>
      <c r="J7081">
        <v>2017</v>
      </c>
      <c r="K7081">
        <v>620.63</v>
      </c>
      <c r="L7081">
        <v>27</v>
      </c>
      <c r="M7081">
        <v>1</v>
      </c>
      <c r="N7081">
        <f t="shared" si="289"/>
        <v>0</v>
      </c>
      <c r="O7081">
        <f t="shared" si="288"/>
        <v>0</v>
      </c>
      <c r="P7081" t="s">
        <v>12694</v>
      </c>
    </row>
    <row r="7082" spans="2:16" x14ac:dyDescent="0.25">
      <c r="B7082" t="s">
        <v>7087</v>
      </c>
      <c r="C7082" s="119" t="s">
        <v>60</v>
      </c>
      <c r="D7082" t="s">
        <v>11539</v>
      </c>
      <c r="E7082" t="s">
        <v>11530</v>
      </c>
      <c r="F7082" t="s">
        <v>11540</v>
      </c>
      <c r="G7082" t="s">
        <v>61</v>
      </c>
      <c r="H7082" t="s">
        <v>18</v>
      </c>
      <c r="I7082" t="s">
        <v>11541</v>
      </c>
      <c r="J7082">
        <v>2017</v>
      </c>
      <c r="K7082">
        <v>620.89</v>
      </c>
      <c r="L7082">
        <v>29</v>
      </c>
      <c r="M7082">
        <v>1</v>
      </c>
      <c r="N7082">
        <f t="shared" si="289"/>
        <v>0</v>
      </c>
      <c r="O7082">
        <f t="shared" si="288"/>
        <v>0</v>
      </c>
      <c r="P7082" t="s">
        <v>12694</v>
      </c>
    </row>
    <row r="7083" spans="2:16" x14ac:dyDescent="0.25">
      <c r="B7083" t="s">
        <v>7088</v>
      </c>
      <c r="C7083" s="119" t="s">
        <v>60</v>
      </c>
      <c r="D7083" t="s">
        <v>11539</v>
      </c>
      <c r="E7083" t="s">
        <v>11530</v>
      </c>
      <c r="F7083" t="s">
        <v>11540</v>
      </c>
      <c r="G7083" t="s">
        <v>61</v>
      </c>
      <c r="H7083" t="s">
        <v>18</v>
      </c>
      <c r="I7083" t="s">
        <v>11541</v>
      </c>
      <c r="J7083">
        <v>2017</v>
      </c>
      <c r="K7083">
        <v>620.89</v>
      </c>
      <c r="L7083">
        <v>29</v>
      </c>
      <c r="M7083">
        <v>1</v>
      </c>
      <c r="N7083">
        <f t="shared" si="289"/>
        <v>0</v>
      </c>
      <c r="O7083">
        <f t="shared" si="288"/>
        <v>0</v>
      </c>
      <c r="P7083" t="s">
        <v>12694</v>
      </c>
    </row>
    <row r="7084" spans="2:16" x14ac:dyDescent="0.25">
      <c r="B7084" t="s">
        <v>7089</v>
      </c>
      <c r="C7084" s="119" t="s">
        <v>60</v>
      </c>
      <c r="D7084" t="s">
        <v>11539</v>
      </c>
      <c r="E7084" t="s">
        <v>11530</v>
      </c>
      <c r="F7084" t="s">
        <v>11540</v>
      </c>
      <c r="G7084" t="s">
        <v>61</v>
      </c>
      <c r="H7084" t="s">
        <v>18</v>
      </c>
      <c r="I7084" t="s">
        <v>11541</v>
      </c>
      <c r="J7084">
        <v>2017</v>
      </c>
      <c r="K7084">
        <v>620.51</v>
      </c>
      <c r="L7084">
        <v>26</v>
      </c>
      <c r="M7084">
        <v>1</v>
      </c>
      <c r="N7084">
        <f t="shared" si="289"/>
        <v>0</v>
      </c>
      <c r="O7084">
        <f t="shared" si="288"/>
        <v>0</v>
      </c>
      <c r="P7084" t="s">
        <v>12694</v>
      </c>
    </row>
    <row r="7085" spans="2:16" x14ac:dyDescent="0.25">
      <c r="B7085" t="s">
        <v>7090</v>
      </c>
      <c r="C7085" s="119" t="s">
        <v>60</v>
      </c>
      <c r="D7085" t="s">
        <v>11539</v>
      </c>
      <c r="E7085" t="s">
        <v>11530</v>
      </c>
      <c r="F7085" t="s">
        <v>11540</v>
      </c>
      <c r="G7085" t="s">
        <v>61</v>
      </c>
      <c r="H7085" t="s">
        <v>18</v>
      </c>
      <c r="I7085" t="s">
        <v>11541</v>
      </c>
      <c r="J7085">
        <v>2017</v>
      </c>
      <c r="K7085">
        <v>618.07000000000005</v>
      </c>
      <c r="L7085">
        <v>27</v>
      </c>
      <c r="M7085">
        <v>1</v>
      </c>
      <c r="N7085">
        <f t="shared" si="289"/>
        <v>0</v>
      </c>
      <c r="O7085">
        <f t="shared" si="288"/>
        <v>0</v>
      </c>
      <c r="P7085" t="s">
        <v>12694</v>
      </c>
    </row>
    <row r="7086" spans="2:16" x14ac:dyDescent="0.25">
      <c r="B7086" t="s">
        <v>7091</v>
      </c>
      <c r="C7086" s="119" t="s">
        <v>60</v>
      </c>
      <c r="D7086" t="s">
        <v>11539</v>
      </c>
      <c r="E7086" t="s">
        <v>11530</v>
      </c>
      <c r="F7086" t="s">
        <v>11540</v>
      </c>
      <c r="G7086" t="s">
        <v>61</v>
      </c>
      <c r="H7086" t="s">
        <v>18</v>
      </c>
      <c r="I7086" t="s">
        <v>11541</v>
      </c>
      <c r="J7086">
        <v>2017</v>
      </c>
      <c r="K7086">
        <v>659.99</v>
      </c>
      <c r="L7086">
        <v>27</v>
      </c>
      <c r="M7086">
        <v>1</v>
      </c>
      <c r="N7086">
        <f t="shared" si="289"/>
        <v>0</v>
      </c>
      <c r="O7086">
        <f t="shared" si="288"/>
        <v>0</v>
      </c>
      <c r="P7086" t="s">
        <v>12694</v>
      </c>
    </row>
    <row r="7087" spans="2:16" x14ac:dyDescent="0.25">
      <c r="B7087" t="s">
        <v>7092</v>
      </c>
      <c r="C7087" s="119" t="s">
        <v>60</v>
      </c>
      <c r="D7087" t="s">
        <v>11539</v>
      </c>
      <c r="E7087" t="s">
        <v>11530</v>
      </c>
      <c r="F7087" t="s">
        <v>11540</v>
      </c>
      <c r="G7087" t="s">
        <v>61</v>
      </c>
      <c r="H7087" t="s">
        <v>18</v>
      </c>
      <c r="I7087" t="s">
        <v>11541</v>
      </c>
      <c r="J7087">
        <v>2017</v>
      </c>
      <c r="K7087">
        <v>660.12</v>
      </c>
      <c r="L7087">
        <v>28</v>
      </c>
      <c r="M7087">
        <v>1</v>
      </c>
      <c r="N7087">
        <f t="shared" si="289"/>
        <v>0</v>
      </c>
      <c r="O7087">
        <f t="shared" ref="O7087:O7150" si="290">IF(OR(L7087="",L7087&lt;=0),1,0)</f>
        <v>0</v>
      </c>
      <c r="P7087" t="s">
        <v>12694</v>
      </c>
    </row>
    <row r="7088" spans="2:16" x14ac:dyDescent="0.25">
      <c r="B7088" t="s">
        <v>7093</v>
      </c>
      <c r="C7088" s="119" t="s">
        <v>60</v>
      </c>
      <c r="D7088" t="s">
        <v>11539</v>
      </c>
      <c r="E7088" t="s">
        <v>11530</v>
      </c>
      <c r="F7088" t="s">
        <v>11540</v>
      </c>
      <c r="G7088" t="s">
        <v>61</v>
      </c>
      <c r="H7088" t="s">
        <v>18</v>
      </c>
      <c r="I7088" t="s">
        <v>11541</v>
      </c>
      <c r="J7088">
        <v>2017</v>
      </c>
      <c r="K7088">
        <v>629</v>
      </c>
      <c r="L7088">
        <v>30</v>
      </c>
      <c r="M7088">
        <v>1</v>
      </c>
      <c r="N7088">
        <f t="shared" si="289"/>
        <v>0</v>
      </c>
      <c r="O7088">
        <f t="shared" si="290"/>
        <v>0</v>
      </c>
      <c r="P7088" t="s">
        <v>12694</v>
      </c>
    </row>
    <row r="7089" spans="2:16" x14ac:dyDescent="0.25">
      <c r="B7089" t="s">
        <v>7094</v>
      </c>
      <c r="C7089" s="119" t="s">
        <v>60</v>
      </c>
      <c r="D7089" t="s">
        <v>11539</v>
      </c>
      <c r="E7089" t="s">
        <v>11530</v>
      </c>
      <c r="F7089" t="s">
        <v>11540</v>
      </c>
      <c r="G7089" t="s">
        <v>61</v>
      </c>
      <c r="H7089" t="s">
        <v>18</v>
      </c>
      <c r="I7089" t="s">
        <v>11541</v>
      </c>
      <c r="J7089">
        <v>2017</v>
      </c>
      <c r="K7089">
        <v>629.55999999999995</v>
      </c>
      <c r="L7089">
        <v>27</v>
      </c>
      <c r="M7089">
        <v>1</v>
      </c>
      <c r="N7089">
        <f t="shared" si="289"/>
        <v>0</v>
      </c>
      <c r="O7089">
        <f t="shared" si="290"/>
        <v>0</v>
      </c>
      <c r="P7089" t="s">
        <v>12694</v>
      </c>
    </row>
    <row r="7090" spans="2:16" x14ac:dyDescent="0.25">
      <c r="B7090" t="s">
        <v>7095</v>
      </c>
      <c r="C7090" s="119" t="s">
        <v>60</v>
      </c>
      <c r="D7090" t="s">
        <v>11539</v>
      </c>
      <c r="E7090" t="s">
        <v>11530</v>
      </c>
      <c r="F7090" t="s">
        <v>11540</v>
      </c>
      <c r="G7090" t="s">
        <v>61</v>
      </c>
      <c r="H7090" t="s">
        <v>18</v>
      </c>
      <c r="I7090" t="s">
        <v>11541</v>
      </c>
      <c r="J7090">
        <v>2017</v>
      </c>
      <c r="K7090">
        <v>618.07000000000005</v>
      </c>
      <c r="L7090">
        <v>27</v>
      </c>
      <c r="M7090">
        <v>1</v>
      </c>
      <c r="N7090">
        <f t="shared" si="289"/>
        <v>0</v>
      </c>
      <c r="O7090">
        <f t="shared" si="290"/>
        <v>0</v>
      </c>
      <c r="P7090" t="s">
        <v>12694</v>
      </c>
    </row>
    <row r="7091" spans="2:16" x14ac:dyDescent="0.25">
      <c r="B7091" t="s">
        <v>7096</v>
      </c>
      <c r="C7091" s="119" t="s">
        <v>60</v>
      </c>
      <c r="D7091" t="s">
        <v>11539</v>
      </c>
      <c r="E7091" t="s">
        <v>11530</v>
      </c>
      <c r="F7091" t="s">
        <v>11540</v>
      </c>
      <c r="G7091" t="s">
        <v>61</v>
      </c>
      <c r="H7091" t="s">
        <v>18</v>
      </c>
      <c r="I7091" t="s">
        <v>11541</v>
      </c>
      <c r="J7091">
        <v>2017</v>
      </c>
      <c r="K7091">
        <v>618.07000000000005</v>
      </c>
      <c r="L7091">
        <v>27</v>
      </c>
      <c r="M7091">
        <v>1</v>
      </c>
      <c r="N7091">
        <f t="shared" si="289"/>
        <v>0</v>
      </c>
      <c r="O7091">
        <f t="shared" si="290"/>
        <v>0</v>
      </c>
      <c r="P7091" t="s">
        <v>12694</v>
      </c>
    </row>
    <row r="7092" spans="2:16" x14ac:dyDescent="0.25">
      <c r="B7092" t="s">
        <v>7097</v>
      </c>
      <c r="C7092" s="119" t="s">
        <v>60</v>
      </c>
      <c r="D7092" t="s">
        <v>11539</v>
      </c>
      <c r="E7092" t="s">
        <v>11530</v>
      </c>
      <c r="F7092" t="s">
        <v>11540</v>
      </c>
      <c r="G7092" t="s">
        <v>61</v>
      </c>
      <c r="H7092" t="s">
        <v>18</v>
      </c>
      <c r="I7092" t="s">
        <v>11541</v>
      </c>
      <c r="J7092">
        <v>2017</v>
      </c>
      <c r="K7092">
        <v>618.07000000000005</v>
      </c>
      <c r="L7092">
        <v>27</v>
      </c>
      <c r="M7092">
        <v>1</v>
      </c>
      <c r="N7092">
        <f t="shared" si="289"/>
        <v>0</v>
      </c>
      <c r="O7092">
        <f t="shared" si="290"/>
        <v>0</v>
      </c>
      <c r="P7092" t="s">
        <v>12694</v>
      </c>
    </row>
    <row r="7093" spans="2:16" x14ac:dyDescent="0.25">
      <c r="B7093" t="s">
        <v>7098</v>
      </c>
      <c r="C7093" s="119" t="s">
        <v>60</v>
      </c>
      <c r="D7093" t="s">
        <v>11539</v>
      </c>
      <c r="E7093" t="s">
        <v>11530</v>
      </c>
      <c r="F7093" t="s">
        <v>11540</v>
      </c>
      <c r="G7093" t="s">
        <v>61</v>
      </c>
      <c r="H7093" t="s">
        <v>18</v>
      </c>
      <c r="I7093" t="s">
        <v>11541</v>
      </c>
      <c r="J7093">
        <v>2017</v>
      </c>
      <c r="K7093">
        <v>618.07000000000005</v>
      </c>
      <c r="L7093">
        <v>27</v>
      </c>
      <c r="M7093">
        <v>1</v>
      </c>
      <c r="N7093">
        <f t="shared" si="289"/>
        <v>0</v>
      </c>
      <c r="O7093">
        <f t="shared" si="290"/>
        <v>0</v>
      </c>
      <c r="P7093" t="s">
        <v>12694</v>
      </c>
    </row>
    <row r="7094" spans="2:16" x14ac:dyDescent="0.25">
      <c r="B7094" t="s">
        <v>7099</v>
      </c>
      <c r="C7094" s="119" t="s">
        <v>60</v>
      </c>
      <c r="D7094" t="s">
        <v>11539</v>
      </c>
      <c r="E7094" t="s">
        <v>11530</v>
      </c>
      <c r="F7094" t="s">
        <v>11540</v>
      </c>
      <c r="G7094" t="s">
        <v>61</v>
      </c>
      <c r="H7094" t="s">
        <v>18</v>
      </c>
      <c r="I7094" t="s">
        <v>11541</v>
      </c>
      <c r="J7094">
        <v>2017</v>
      </c>
      <c r="K7094">
        <v>618.07000000000005</v>
      </c>
      <c r="L7094">
        <v>27</v>
      </c>
      <c r="M7094">
        <v>1</v>
      </c>
      <c r="N7094">
        <f t="shared" si="289"/>
        <v>0</v>
      </c>
      <c r="O7094">
        <f t="shared" si="290"/>
        <v>0</v>
      </c>
      <c r="P7094" t="s">
        <v>12694</v>
      </c>
    </row>
    <row r="7095" spans="2:16" x14ac:dyDescent="0.25">
      <c r="B7095" t="s">
        <v>7100</v>
      </c>
      <c r="C7095" s="119" t="s">
        <v>60</v>
      </c>
      <c r="D7095" t="s">
        <v>11539</v>
      </c>
      <c r="E7095" t="s">
        <v>11530</v>
      </c>
      <c r="F7095" t="s">
        <v>11540</v>
      </c>
      <c r="G7095" t="s">
        <v>61</v>
      </c>
      <c r="H7095" t="s">
        <v>18</v>
      </c>
      <c r="I7095" t="s">
        <v>11541</v>
      </c>
      <c r="J7095">
        <v>2017</v>
      </c>
      <c r="K7095">
        <v>618.07000000000005</v>
      </c>
      <c r="L7095">
        <v>27</v>
      </c>
      <c r="M7095">
        <v>1</v>
      </c>
      <c r="N7095">
        <f t="shared" si="289"/>
        <v>0</v>
      </c>
      <c r="O7095">
        <f t="shared" si="290"/>
        <v>0</v>
      </c>
      <c r="P7095" t="s">
        <v>12694</v>
      </c>
    </row>
    <row r="7096" spans="2:16" x14ac:dyDescent="0.25">
      <c r="B7096" t="s">
        <v>7101</v>
      </c>
      <c r="C7096" s="119" t="s">
        <v>60</v>
      </c>
      <c r="D7096" t="s">
        <v>11539</v>
      </c>
      <c r="E7096" t="s">
        <v>11530</v>
      </c>
      <c r="F7096" t="s">
        <v>11540</v>
      </c>
      <c r="G7096" t="s">
        <v>61</v>
      </c>
      <c r="H7096" t="s">
        <v>18</v>
      </c>
      <c r="I7096" t="s">
        <v>11541</v>
      </c>
      <c r="J7096">
        <v>2017</v>
      </c>
      <c r="K7096">
        <v>651.73</v>
      </c>
      <c r="L7096">
        <v>32</v>
      </c>
      <c r="M7096">
        <v>1</v>
      </c>
      <c r="N7096">
        <f t="shared" si="289"/>
        <v>0</v>
      </c>
      <c r="O7096">
        <f t="shared" si="290"/>
        <v>0</v>
      </c>
      <c r="P7096" t="s">
        <v>12694</v>
      </c>
    </row>
    <row r="7097" spans="2:16" x14ac:dyDescent="0.25">
      <c r="B7097" t="s">
        <v>7102</v>
      </c>
      <c r="C7097" s="119" t="s">
        <v>60</v>
      </c>
      <c r="D7097" t="s">
        <v>11550</v>
      </c>
      <c r="E7097" t="s">
        <v>11530</v>
      </c>
      <c r="F7097" t="s">
        <v>11540</v>
      </c>
      <c r="G7097" t="s">
        <v>61</v>
      </c>
      <c r="H7097" t="s">
        <v>18</v>
      </c>
      <c r="I7097" t="s">
        <v>11541</v>
      </c>
      <c r="J7097">
        <v>2017</v>
      </c>
      <c r="K7097">
        <v>618.51</v>
      </c>
      <c r="L7097">
        <v>32</v>
      </c>
      <c r="M7097">
        <v>1</v>
      </c>
      <c r="N7097">
        <f t="shared" si="289"/>
        <v>0</v>
      </c>
      <c r="O7097">
        <f t="shared" si="290"/>
        <v>0</v>
      </c>
      <c r="P7097" t="s">
        <v>12694</v>
      </c>
    </row>
    <row r="7098" spans="2:16" x14ac:dyDescent="0.25">
      <c r="B7098" t="s">
        <v>7103</v>
      </c>
      <c r="C7098" s="119" t="s">
        <v>60</v>
      </c>
      <c r="D7098" t="s">
        <v>11550</v>
      </c>
      <c r="E7098" t="s">
        <v>11530</v>
      </c>
      <c r="F7098" t="s">
        <v>11540</v>
      </c>
      <c r="G7098" t="s">
        <v>61</v>
      </c>
      <c r="H7098" t="s">
        <v>18</v>
      </c>
      <c r="I7098" t="s">
        <v>11541</v>
      </c>
      <c r="J7098">
        <v>2017</v>
      </c>
      <c r="K7098">
        <v>618.70000000000005</v>
      </c>
      <c r="L7098">
        <v>32</v>
      </c>
      <c r="M7098">
        <v>1</v>
      </c>
      <c r="N7098">
        <f t="shared" si="289"/>
        <v>0</v>
      </c>
      <c r="O7098">
        <f t="shared" si="290"/>
        <v>0</v>
      </c>
      <c r="P7098" t="s">
        <v>12694</v>
      </c>
    </row>
    <row r="7099" spans="2:16" x14ac:dyDescent="0.25">
      <c r="B7099" t="s">
        <v>7104</v>
      </c>
      <c r="C7099" s="119" t="s">
        <v>60</v>
      </c>
      <c r="D7099" t="s">
        <v>11550</v>
      </c>
      <c r="E7099" t="s">
        <v>11530</v>
      </c>
      <c r="F7099" t="s">
        <v>11540</v>
      </c>
      <c r="G7099" t="s">
        <v>61</v>
      </c>
      <c r="H7099" t="s">
        <v>18</v>
      </c>
      <c r="I7099" t="s">
        <v>11541</v>
      </c>
      <c r="J7099">
        <v>2017</v>
      </c>
      <c r="K7099">
        <v>618.88</v>
      </c>
      <c r="L7099">
        <v>35</v>
      </c>
      <c r="M7099">
        <v>1</v>
      </c>
      <c r="N7099">
        <f t="shared" si="289"/>
        <v>0</v>
      </c>
      <c r="O7099">
        <f t="shared" si="290"/>
        <v>0</v>
      </c>
      <c r="P7099" t="s">
        <v>12694</v>
      </c>
    </row>
    <row r="7100" spans="2:16" x14ac:dyDescent="0.25">
      <c r="B7100" t="s">
        <v>7105</v>
      </c>
      <c r="C7100" s="119" t="s">
        <v>60</v>
      </c>
      <c r="D7100" t="s">
        <v>11537</v>
      </c>
      <c r="E7100" t="s">
        <v>11530</v>
      </c>
      <c r="F7100" t="s">
        <v>11540</v>
      </c>
      <c r="G7100" t="s">
        <v>61</v>
      </c>
      <c r="H7100" t="s">
        <v>18</v>
      </c>
      <c r="I7100" t="s">
        <v>11541</v>
      </c>
      <c r="J7100">
        <v>2017</v>
      </c>
      <c r="K7100">
        <v>647.78</v>
      </c>
      <c r="L7100">
        <v>22</v>
      </c>
      <c r="M7100">
        <v>1</v>
      </c>
      <c r="N7100">
        <f t="shared" si="289"/>
        <v>0</v>
      </c>
      <c r="O7100">
        <f t="shared" si="290"/>
        <v>0</v>
      </c>
      <c r="P7100" t="s">
        <v>12694</v>
      </c>
    </row>
    <row r="7101" spans="2:16" x14ac:dyDescent="0.25">
      <c r="B7101" t="s">
        <v>7106</v>
      </c>
      <c r="C7101" s="119" t="s">
        <v>60</v>
      </c>
      <c r="D7101" t="s">
        <v>11537</v>
      </c>
      <c r="E7101" t="s">
        <v>11530</v>
      </c>
      <c r="F7101" t="s">
        <v>11540</v>
      </c>
      <c r="G7101" t="s">
        <v>61</v>
      </c>
      <c r="H7101" t="s">
        <v>18</v>
      </c>
      <c r="I7101" t="s">
        <v>11541</v>
      </c>
      <c r="J7101">
        <v>2017</v>
      </c>
      <c r="K7101">
        <v>649.54</v>
      </c>
      <c r="L7101">
        <v>24</v>
      </c>
      <c r="M7101">
        <v>1</v>
      </c>
      <c r="N7101">
        <f t="shared" si="289"/>
        <v>0</v>
      </c>
      <c r="O7101">
        <f t="shared" si="290"/>
        <v>0</v>
      </c>
      <c r="P7101" t="s">
        <v>12694</v>
      </c>
    </row>
    <row r="7102" spans="2:16" x14ac:dyDescent="0.25">
      <c r="B7102" t="s">
        <v>7107</v>
      </c>
      <c r="C7102" s="119" t="s">
        <v>60</v>
      </c>
      <c r="D7102" t="s">
        <v>11537</v>
      </c>
      <c r="E7102" t="s">
        <v>11530</v>
      </c>
      <c r="F7102" t="s">
        <v>11540</v>
      </c>
      <c r="G7102" t="s">
        <v>61</v>
      </c>
      <c r="H7102" t="s">
        <v>18</v>
      </c>
      <c r="I7102" t="s">
        <v>11541</v>
      </c>
      <c r="J7102">
        <v>2017</v>
      </c>
      <c r="K7102">
        <v>617.33000000000004</v>
      </c>
      <c r="L7102">
        <v>24</v>
      </c>
      <c r="M7102">
        <v>1</v>
      </c>
      <c r="N7102">
        <f t="shared" si="289"/>
        <v>0</v>
      </c>
      <c r="O7102">
        <f t="shared" si="290"/>
        <v>0</v>
      </c>
      <c r="P7102" t="s">
        <v>12694</v>
      </c>
    </row>
    <row r="7103" spans="2:16" x14ac:dyDescent="0.25">
      <c r="B7103" t="s">
        <v>7108</v>
      </c>
      <c r="C7103" s="119" t="s">
        <v>60</v>
      </c>
      <c r="D7103" t="s">
        <v>11537</v>
      </c>
      <c r="E7103" t="s">
        <v>11530</v>
      </c>
      <c r="F7103" t="s">
        <v>11540</v>
      </c>
      <c r="G7103" t="s">
        <v>61</v>
      </c>
      <c r="H7103" t="s">
        <v>18</v>
      </c>
      <c r="I7103" t="s">
        <v>11541</v>
      </c>
      <c r="J7103">
        <v>2017</v>
      </c>
      <c r="K7103">
        <v>617.17999999999995</v>
      </c>
      <c r="L7103">
        <v>20</v>
      </c>
      <c r="M7103">
        <v>1</v>
      </c>
      <c r="N7103">
        <f t="shared" si="289"/>
        <v>0</v>
      </c>
      <c r="O7103">
        <f t="shared" si="290"/>
        <v>0</v>
      </c>
      <c r="P7103" t="s">
        <v>12694</v>
      </c>
    </row>
    <row r="7104" spans="2:16" x14ac:dyDescent="0.25">
      <c r="B7104" t="s">
        <v>7109</v>
      </c>
      <c r="C7104" s="119" t="s">
        <v>60</v>
      </c>
      <c r="D7104" t="s">
        <v>11537</v>
      </c>
      <c r="E7104" t="s">
        <v>11530</v>
      </c>
      <c r="F7104" t="s">
        <v>11540</v>
      </c>
      <c r="G7104" t="s">
        <v>61</v>
      </c>
      <c r="H7104" t="s">
        <v>18</v>
      </c>
      <c r="I7104" t="s">
        <v>11541</v>
      </c>
      <c r="J7104">
        <v>2017</v>
      </c>
      <c r="K7104">
        <v>617.69000000000005</v>
      </c>
      <c r="L7104">
        <v>24</v>
      </c>
      <c r="M7104">
        <v>1</v>
      </c>
      <c r="N7104">
        <f t="shared" si="289"/>
        <v>0</v>
      </c>
      <c r="O7104">
        <f t="shared" si="290"/>
        <v>0</v>
      </c>
      <c r="P7104" t="s">
        <v>12694</v>
      </c>
    </row>
    <row r="7105" spans="2:16" x14ac:dyDescent="0.25">
      <c r="B7105" t="s">
        <v>7110</v>
      </c>
      <c r="C7105" s="119" t="s">
        <v>60</v>
      </c>
      <c r="D7105" t="s">
        <v>11537</v>
      </c>
      <c r="E7105" t="s">
        <v>11530</v>
      </c>
      <c r="F7105" t="s">
        <v>11540</v>
      </c>
      <c r="G7105" t="s">
        <v>61</v>
      </c>
      <c r="H7105" t="s">
        <v>18</v>
      </c>
      <c r="I7105" t="s">
        <v>11541</v>
      </c>
      <c r="J7105">
        <v>2017</v>
      </c>
      <c r="K7105">
        <v>618.33000000000004</v>
      </c>
      <c r="L7105">
        <v>29</v>
      </c>
      <c r="M7105">
        <v>1</v>
      </c>
      <c r="N7105">
        <f t="shared" si="289"/>
        <v>0</v>
      </c>
      <c r="O7105">
        <f t="shared" si="290"/>
        <v>0</v>
      </c>
      <c r="P7105" t="s">
        <v>12694</v>
      </c>
    </row>
    <row r="7106" spans="2:16" x14ac:dyDescent="0.25">
      <c r="B7106" t="s">
        <v>7111</v>
      </c>
      <c r="C7106" s="119" t="s">
        <v>60</v>
      </c>
      <c r="D7106" t="s">
        <v>11537</v>
      </c>
      <c r="E7106" t="s">
        <v>11530</v>
      </c>
      <c r="F7106" t="s">
        <v>11540</v>
      </c>
      <c r="G7106" t="s">
        <v>61</v>
      </c>
      <c r="H7106" t="s">
        <v>18</v>
      </c>
      <c r="I7106" t="s">
        <v>11541</v>
      </c>
      <c r="J7106">
        <v>2017</v>
      </c>
      <c r="K7106">
        <v>582.87</v>
      </c>
      <c r="L7106">
        <v>23</v>
      </c>
      <c r="M7106">
        <v>1</v>
      </c>
      <c r="N7106">
        <f t="shared" si="289"/>
        <v>0</v>
      </c>
      <c r="O7106">
        <f t="shared" si="290"/>
        <v>0</v>
      </c>
      <c r="P7106" t="s">
        <v>12694</v>
      </c>
    </row>
    <row r="7107" spans="2:16" x14ac:dyDescent="0.25">
      <c r="B7107" t="s">
        <v>7112</v>
      </c>
      <c r="C7107" s="119" t="s">
        <v>60</v>
      </c>
      <c r="D7107" t="s">
        <v>11537</v>
      </c>
      <c r="E7107" t="s">
        <v>11530</v>
      </c>
      <c r="F7107" t="s">
        <v>11540</v>
      </c>
      <c r="G7107" t="s">
        <v>61</v>
      </c>
      <c r="H7107" t="s">
        <v>18</v>
      </c>
      <c r="I7107" t="s">
        <v>11541</v>
      </c>
      <c r="J7107">
        <v>2017</v>
      </c>
      <c r="K7107">
        <v>617.69000000000005</v>
      </c>
      <c r="L7107">
        <v>24</v>
      </c>
      <c r="M7107">
        <v>1</v>
      </c>
      <c r="N7107">
        <f t="shared" si="289"/>
        <v>0</v>
      </c>
      <c r="O7107">
        <f t="shared" si="290"/>
        <v>0</v>
      </c>
      <c r="P7107" t="s">
        <v>12694</v>
      </c>
    </row>
    <row r="7108" spans="2:16" x14ac:dyDescent="0.25">
      <c r="B7108" t="s">
        <v>7113</v>
      </c>
      <c r="C7108" s="119" t="s">
        <v>60</v>
      </c>
      <c r="D7108" t="s">
        <v>11537</v>
      </c>
      <c r="E7108" t="s">
        <v>11530</v>
      </c>
      <c r="F7108" t="s">
        <v>11540</v>
      </c>
      <c r="G7108" t="s">
        <v>61</v>
      </c>
      <c r="H7108" t="s">
        <v>18</v>
      </c>
      <c r="I7108" t="s">
        <v>11541</v>
      </c>
      <c r="J7108">
        <v>2017</v>
      </c>
      <c r="K7108">
        <v>618.73</v>
      </c>
      <c r="L7108">
        <v>21</v>
      </c>
      <c r="M7108">
        <v>1</v>
      </c>
      <c r="N7108">
        <f t="shared" si="289"/>
        <v>0</v>
      </c>
      <c r="O7108">
        <f t="shared" si="290"/>
        <v>0</v>
      </c>
      <c r="P7108" t="s">
        <v>12694</v>
      </c>
    </row>
    <row r="7109" spans="2:16" x14ac:dyDescent="0.25">
      <c r="B7109" t="s">
        <v>7114</v>
      </c>
      <c r="C7109" s="119" t="s">
        <v>60</v>
      </c>
      <c r="D7109" t="s">
        <v>11537</v>
      </c>
      <c r="E7109" t="s">
        <v>11530</v>
      </c>
      <c r="F7109" t="s">
        <v>11540</v>
      </c>
      <c r="G7109" t="s">
        <v>61</v>
      </c>
      <c r="H7109" t="s">
        <v>18</v>
      </c>
      <c r="I7109" t="s">
        <v>11541</v>
      </c>
      <c r="J7109">
        <v>2017</v>
      </c>
      <c r="K7109">
        <v>618.73</v>
      </c>
      <c r="L7109">
        <v>21</v>
      </c>
      <c r="M7109">
        <v>1</v>
      </c>
      <c r="N7109">
        <f t="shared" si="289"/>
        <v>0</v>
      </c>
      <c r="O7109">
        <f t="shared" si="290"/>
        <v>0</v>
      </c>
      <c r="P7109" t="s">
        <v>12694</v>
      </c>
    </row>
    <row r="7110" spans="2:16" x14ac:dyDescent="0.25">
      <c r="B7110" t="s">
        <v>7115</v>
      </c>
      <c r="C7110" s="119" t="s">
        <v>60</v>
      </c>
      <c r="D7110" t="s">
        <v>11537</v>
      </c>
      <c r="E7110" t="s">
        <v>11530</v>
      </c>
      <c r="F7110" t="s">
        <v>11540</v>
      </c>
      <c r="G7110" t="s">
        <v>61</v>
      </c>
      <c r="H7110" t="s">
        <v>18</v>
      </c>
      <c r="I7110" t="s">
        <v>11541</v>
      </c>
      <c r="J7110">
        <v>2017</v>
      </c>
      <c r="K7110">
        <v>647.78</v>
      </c>
      <c r="L7110">
        <v>22</v>
      </c>
      <c r="M7110">
        <v>1</v>
      </c>
      <c r="N7110">
        <f t="shared" si="289"/>
        <v>0</v>
      </c>
      <c r="O7110">
        <f t="shared" si="290"/>
        <v>0</v>
      </c>
      <c r="P7110" t="s">
        <v>12694</v>
      </c>
    </row>
    <row r="7111" spans="2:16" x14ac:dyDescent="0.25">
      <c r="B7111" t="s">
        <v>7116</v>
      </c>
      <c r="C7111" s="119" t="s">
        <v>60</v>
      </c>
      <c r="D7111" t="s">
        <v>11537</v>
      </c>
      <c r="E7111" t="s">
        <v>11530</v>
      </c>
      <c r="F7111" t="s">
        <v>11540</v>
      </c>
      <c r="G7111" t="s">
        <v>61</v>
      </c>
      <c r="H7111" t="s">
        <v>18</v>
      </c>
      <c r="I7111" t="s">
        <v>11541</v>
      </c>
      <c r="J7111">
        <v>2017</v>
      </c>
      <c r="K7111">
        <v>648.64</v>
      </c>
      <c r="L7111">
        <v>17</v>
      </c>
      <c r="M7111">
        <v>1</v>
      </c>
      <c r="N7111">
        <f t="shared" si="289"/>
        <v>0</v>
      </c>
      <c r="O7111">
        <f t="shared" si="290"/>
        <v>0</v>
      </c>
      <c r="P7111" t="s">
        <v>12694</v>
      </c>
    </row>
    <row r="7112" spans="2:16" x14ac:dyDescent="0.25">
      <c r="B7112" t="s">
        <v>7117</v>
      </c>
      <c r="C7112" s="119" t="s">
        <v>60</v>
      </c>
      <c r="D7112" t="s">
        <v>11537</v>
      </c>
      <c r="E7112" t="s">
        <v>11530</v>
      </c>
      <c r="F7112" t="s">
        <v>11540</v>
      </c>
      <c r="G7112" t="s">
        <v>61</v>
      </c>
      <c r="H7112" t="s">
        <v>18</v>
      </c>
      <c r="I7112" t="s">
        <v>11541</v>
      </c>
      <c r="J7112">
        <v>2017</v>
      </c>
      <c r="K7112">
        <v>619.25</v>
      </c>
      <c r="L7112">
        <v>25</v>
      </c>
      <c r="M7112">
        <v>1</v>
      </c>
      <c r="N7112">
        <f t="shared" si="289"/>
        <v>0</v>
      </c>
      <c r="O7112">
        <f t="shared" si="290"/>
        <v>0</v>
      </c>
      <c r="P7112" t="s">
        <v>12694</v>
      </c>
    </row>
    <row r="7113" spans="2:16" x14ac:dyDescent="0.25">
      <c r="B7113" t="s">
        <v>7118</v>
      </c>
      <c r="C7113" s="119" t="s">
        <v>60</v>
      </c>
      <c r="D7113" t="s">
        <v>11537</v>
      </c>
      <c r="E7113" t="s">
        <v>11530</v>
      </c>
      <c r="F7113" t="s">
        <v>11540</v>
      </c>
      <c r="G7113" t="s">
        <v>61</v>
      </c>
      <c r="H7113" t="s">
        <v>18</v>
      </c>
      <c r="I7113" t="s">
        <v>11541</v>
      </c>
      <c r="J7113">
        <v>2017</v>
      </c>
      <c r="K7113">
        <v>618.99</v>
      </c>
      <c r="L7113">
        <v>23</v>
      </c>
      <c r="M7113">
        <v>1</v>
      </c>
      <c r="N7113">
        <f t="shared" si="289"/>
        <v>0</v>
      </c>
      <c r="O7113">
        <f t="shared" si="290"/>
        <v>0</v>
      </c>
      <c r="P7113" t="s">
        <v>12694</v>
      </c>
    </row>
    <row r="7114" spans="2:16" x14ac:dyDescent="0.25">
      <c r="B7114" t="s">
        <v>7119</v>
      </c>
      <c r="C7114" s="119" t="s">
        <v>60</v>
      </c>
      <c r="D7114" t="s">
        <v>11537</v>
      </c>
      <c r="E7114" t="s">
        <v>11530</v>
      </c>
      <c r="F7114" t="s">
        <v>11540</v>
      </c>
      <c r="G7114" t="s">
        <v>61</v>
      </c>
      <c r="H7114" t="s">
        <v>18</v>
      </c>
      <c r="I7114" t="s">
        <v>11541</v>
      </c>
      <c r="J7114">
        <v>2017</v>
      </c>
      <c r="K7114">
        <v>647.91</v>
      </c>
      <c r="L7114">
        <v>23</v>
      </c>
      <c r="M7114">
        <v>1</v>
      </c>
      <c r="N7114">
        <f t="shared" si="289"/>
        <v>0</v>
      </c>
      <c r="O7114">
        <f t="shared" si="290"/>
        <v>0</v>
      </c>
      <c r="P7114" t="s">
        <v>12694</v>
      </c>
    </row>
    <row r="7115" spans="2:16" x14ac:dyDescent="0.25">
      <c r="B7115" t="s">
        <v>7120</v>
      </c>
      <c r="C7115" s="119" t="s">
        <v>60</v>
      </c>
      <c r="D7115" t="s">
        <v>11537</v>
      </c>
      <c r="E7115" t="s">
        <v>11530</v>
      </c>
      <c r="F7115" t="s">
        <v>11540</v>
      </c>
      <c r="G7115" t="s">
        <v>61</v>
      </c>
      <c r="H7115" t="s">
        <v>18</v>
      </c>
      <c r="I7115" t="s">
        <v>11541</v>
      </c>
      <c r="J7115">
        <v>2017</v>
      </c>
      <c r="K7115">
        <v>647.91</v>
      </c>
      <c r="L7115">
        <v>23</v>
      </c>
      <c r="M7115">
        <v>1</v>
      </c>
      <c r="N7115">
        <f t="shared" ref="N7115:N7178" si="291">IF(K7115&lt;100,1,0)</f>
        <v>0</v>
      </c>
      <c r="O7115">
        <f t="shared" si="290"/>
        <v>0</v>
      </c>
      <c r="P7115" t="s">
        <v>12694</v>
      </c>
    </row>
    <row r="7116" spans="2:16" x14ac:dyDescent="0.25">
      <c r="B7116" t="s">
        <v>7121</v>
      </c>
      <c r="C7116" s="119" t="s">
        <v>60</v>
      </c>
      <c r="D7116" t="s">
        <v>11537</v>
      </c>
      <c r="E7116" t="s">
        <v>11530</v>
      </c>
      <c r="F7116" t="s">
        <v>11540</v>
      </c>
      <c r="G7116" t="s">
        <v>61</v>
      </c>
      <c r="H7116" t="s">
        <v>18</v>
      </c>
      <c r="I7116" t="s">
        <v>11541</v>
      </c>
      <c r="J7116">
        <v>2017</v>
      </c>
      <c r="K7116">
        <v>620.89</v>
      </c>
      <c r="L7116">
        <v>29</v>
      </c>
      <c r="M7116">
        <v>1</v>
      </c>
      <c r="N7116">
        <f t="shared" si="291"/>
        <v>0</v>
      </c>
      <c r="O7116">
        <f t="shared" si="290"/>
        <v>0</v>
      </c>
      <c r="P7116" t="s">
        <v>12694</v>
      </c>
    </row>
    <row r="7117" spans="2:16" x14ac:dyDescent="0.25">
      <c r="B7117" t="s">
        <v>7122</v>
      </c>
      <c r="C7117" s="119" t="s">
        <v>60</v>
      </c>
      <c r="D7117" t="s">
        <v>11537</v>
      </c>
      <c r="E7117" t="s">
        <v>11530</v>
      </c>
      <c r="F7117" t="s">
        <v>11540</v>
      </c>
      <c r="G7117" t="s">
        <v>61</v>
      </c>
      <c r="H7117" t="s">
        <v>18</v>
      </c>
      <c r="I7117" t="s">
        <v>11541</v>
      </c>
      <c r="J7117">
        <v>2017</v>
      </c>
      <c r="K7117">
        <v>620.25</v>
      </c>
      <c r="L7117">
        <v>24</v>
      </c>
      <c r="M7117">
        <v>1</v>
      </c>
      <c r="N7117">
        <f t="shared" si="291"/>
        <v>0</v>
      </c>
      <c r="O7117">
        <f t="shared" si="290"/>
        <v>0</v>
      </c>
      <c r="P7117" t="s">
        <v>12694</v>
      </c>
    </row>
    <row r="7118" spans="2:16" x14ac:dyDescent="0.25">
      <c r="B7118" t="s">
        <v>7123</v>
      </c>
      <c r="C7118" s="119" t="s">
        <v>60</v>
      </c>
      <c r="D7118" t="s">
        <v>11537</v>
      </c>
      <c r="E7118" t="s">
        <v>11530</v>
      </c>
      <c r="F7118" t="s">
        <v>11540</v>
      </c>
      <c r="G7118" t="s">
        <v>61</v>
      </c>
      <c r="H7118" t="s">
        <v>18</v>
      </c>
      <c r="I7118" t="s">
        <v>11541</v>
      </c>
      <c r="J7118">
        <v>2017</v>
      </c>
      <c r="K7118">
        <v>618.30999999999995</v>
      </c>
      <c r="L7118">
        <v>9</v>
      </c>
      <c r="M7118">
        <v>1</v>
      </c>
      <c r="N7118">
        <f t="shared" si="291"/>
        <v>0</v>
      </c>
      <c r="O7118">
        <f t="shared" si="290"/>
        <v>0</v>
      </c>
      <c r="P7118" t="s">
        <v>12694</v>
      </c>
    </row>
    <row r="7119" spans="2:16" x14ac:dyDescent="0.25">
      <c r="B7119" t="s">
        <v>7124</v>
      </c>
      <c r="C7119" s="119" t="s">
        <v>60</v>
      </c>
      <c r="D7119" t="s">
        <v>11537</v>
      </c>
      <c r="E7119" t="s">
        <v>11530</v>
      </c>
      <c r="F7119" t="s">
        <v>11540</v>
      </c>
      <c r="G7119" t="s">
        <v>61</v>
      </c>
      <c r="H7119" t="s">
        <v>18</v>
      </c>
      <c r="I7119" t="s">
        <v>11541</v>
      </c>
      <c r="J7119">
        <v>2017</v>
      </c>
      <c r="K7119">
        <v>864.71</v>
      </c>
      <c r="L7119">
        <v>23</v>
      </c>
      <c r="M7119">
        <v>1</v>
      </c>
      <c r="N7119">
        <f t="shared" si="291"/>
        <v>0</v>
      </c>
      <c r="O7119">
        <f t="shared" si="290"/>
        <v>0</v>
      </c>
      <c r="P7119" t="s">
        <v>12694</v>
      </c>
    </row>
    <row r="7120" spans="2:16" x14ac:dyDescent="0.25">
      <c r="B7120" t="s">
        <v>7125</v>
      </c>
      <c r="C7120" s="119" t="s">
        <v>60</v>
      </c>
      <c r="D7120" t="s">
        <v>11537</v>
      </c>
      <c r="E7120" t="s">
        <v>11530</v>
      </c>
      <c r="F7120" t="s">
        <v>11540</v>
      </c>
      <c r="G7120" t="s">
        <v>61</v>
      </c>
      <c r="H7120" t="s">
        <v>18</v>
      </c>
      <c r="I7120" t="s">
        <v>11541</v>
      </c>
      <c r="J7120">
        <v>2017</v>
      </c>
      <c r="K7120">
        <v>620.51</v>
      </c>
      <c r="L7120">
        <v>26</v>
      </c>
      <c r="M7120">
        <v>1</v>
      </c>
      <c r="N7120">
        <f t="shared" si="291"/>
        <v>0</v>
      </c>
      <c r="O7120">
        <f t="shared" si="290"/>
        <v>0</v>
      </c>
      <c r="P7120" t="s">
        <v>12694</v>
      </c>
    </row>
    <row r="7121" spans="2:16" x14ac:dyDescent="0.25">
      <c r="B7121" t="s">
        <v>7126</v>
      </c>
      <c r="C7121" s="119" t="s">
        <v>60</v>
      </c>
      <c r="D7121" t="s">
        <v>11537</v>
      </c>
      <c r="E7121" t="s">
        <v>11530</v>
      </c>
      <c r="F7121" t="s">
        <v>11540</v>
      </c>
      <c r="G7121" t="s">
        <v>61</v>
      </c>
      <c r="H7121" t="s">
        <v>18</v>
      </c>
      <c r="I7121" t="s">
        <v>11541</v>
      </c>
      <c r="J7121">
        <v>2017</v>
      </c>
      <c r="K7121">
        <v>766.8</v>
      </c>
      <c r="L7121">
        <v>26</v>
      </c>
      <c r="M7121">
        <v>1</v>
      </c>
      <c r="N7121">
        <f t="shared" si="291"/>
        <v>0</v>
      </c>
      <c r="O7121">
        <f t="shared" si="290"/>
        <v>0</v>
      </c>
      <c r="P7121" t="s">
        <v>12694</v>
      </c>
    </row>
    <row r="7122" spans="2:16" x14ac:dyDescent="0.25">
      <c r="B7122" t="s">
        <v>7127</v>
      </c>
      <c r="C7122" s="119" t="s">
        <v>60</v>
      </c>
      <c r="D7122" t="s">
        <v>11537</v>
      </c>
      <c r="E7122" t="s">
        <v>11530</v>
      </c>
      <c r="F7122" t="s">
        <v>11540</v>
      </c>
      <c r="G7122" t="s">
        <v>61</v>
      </c>
      <c r="H7122" t="s">
        <v>18</v>
      </c>
      <c r="I7122" t="s">
        <v>11541</v>
      </c>
      <c r="J7122">
        <v>2017</v>
      </c>
      <c r="K7122">
        <v>649.69000000000005</v>
      </c>
      <c r="L7122">
        <v>16</v>
      </c>
      <c r="M7122">
        <v>1</v>
      </c>
      <c r="N7122">
        <f t="shared" si="291"/>
        <v>0</v>
      </c>
      <c r="O7122">
        <f t="shared" si="290"/>
        <v>0</v>
      </c>
      <c r="P7122" t="s">
        <v>12694</v>
      </c>
    </row>
    <row r="7123" spans="2:16" x14ac:dyDescent="0.25">
      <c r="B7123" t="s">
        <v>7128</v>
      </c>
      <c r="C7123" s="119" t="s">
        <v>60</v>
      </c>
      <c r="D7123" t="s">
        <v>11539</v>
      </c>
      <c r="E7123" t="s">
        <v>11530</v>
      </c>
      <c r="F7123" t="s">
        <v>11540</v>
      </c>
      <c r="G7123" t="s">
        <v>61</v>
      </c>
      <c r="H7123" t="s">
        <v>18</v>
      </c>
      <c r="I7123" t="s">
        <v>11541</v>
      </c>
      <c r="J7123">
        <v>2017</v>
      </c>
      <c r="K7123">
        <v>650.85</v>
      </c>
      <c r="L7123">
        <v>25</v>
      </c>
      <c r="M7123">
        <v>1</v>
      </c>
      <c r="N7123">
        <f t="shared" si="291"/>
        <v>0</v>
      </c>
      <c r="O7123">
        <f t="shared" si="290"/>
        <v>0</v>
      </c>
      <c r="P7123" t="s">
        <v>12694</v>
      </c>
    </row>
    <row r="7124" spans="2:16" x14ac:dyDescent="0.25">
      <c r="B7124" t="s">
        <v>7129</v>
      </c>
      <c r="C7124" s="119" t="s">
        <v>60</v>
      </c>
      <c r="D7124" t="s">
        <v>11539</v>
      </c>
      <c r="E7124" t="s">
        <v>11530</v>
      </c>
      <c r="F7124" t="s">
        <v>11540</v>
      </c>
      <c r="G7124" t="s">
        <v>61</v>
      </c>
      <c r="H7124" t="s">
        <v>18</v>
      </c>
      <c r="I7124" t="s">
        <v>11541</v>
      </c>
      <c r="J7124">
        <v>2017</v>
      </c>
      <c r="K7124">
        <v>651.23</v>
      </c>
      <c r="L7124">
        <v>28</v>
      </c>
      <c r="M7124">
        <v>1</v>
      </c>
      <c r="N7124">
        <f t="shared" si="291"/>
        <v>0</v>
      </c>
      <c r="O7124">
        <f t="shared" si="290"/>
        <v>0</v>
      </c>
      <c r="P7124" t="s">
        <v>12694</v>
      </c>
    </row>
    <row r="7125" spans="2:16" x14ac:dyDescent="0.25">
      <c r="B7125" t="s">
        <v>7130</v>
      </c>
      <c r="C7125" s="119" t="s">
        <v>60</v>
      </c>
      <c r="D7125" t="s">
        <v>11537</v>
      </c>
      <c r="E7125" t="s">
        <v>11530</v>
      </c>
      <c r="F7125" t="s">
        <v>11540</v>
      </c>
      <c r="G7125" t="s">
        <v>61</v>
      </c>
      <c r="H7125" t="s">
        <v>18</v>
      </c>
      <c r="I7125" t="s">
        <v>11541</v>
      </c>
      <c r="J7125">
        <v>2017</v>
      </c>
      <c r="K7125">
        <v>620.51</v>
      </c>
      <c r="L7125">
        <v>26</v>
      </c>
      <c r="M7125">
        <v>1</v>
      </c>
      <c r="N7125">
        <f t="shared" si="291"/>
        <v>0</v>
      </c>
      <c r="O7125">
        <f t="shared" si="290"/>
        <v>0</v>
      </c>
      <c r="P7125" t="s">
        <v>12694</v>
      </c>
    </row>
    <row r="7126" spans="2:16" x14ac:dyDescent="0.25">
      <c r="B7126" t="s">
        <v>7131</v>
      </c>
      <c r="C7126" s="119" t="s">
        <v>60</v>
      </c>
      <c r="D7126" t="s">
        <v>11537</v>
      </c>
      <c r="E7126" t="s">
        <v>11530</v>
      </c>
      <c r="F7126" t="s">
        <v>11540</v>
      </c>
      <c r="G7126" t="s">
        <v>61</v>
      </c>
      <c r="H7126" t="s">
        <v>18</v>
      </c>
      <c r="I7126" t="s">
        <v>11541</v>
      </c>
      <c r="J7126">
        <v>2017</v>
      </c>
      <c r="K7126">
        <v>620.25</v>
      </c>
      <c r="L7126">
        <v>24</v>
      </c>
      <c r="M7126">
        <v>1</v>
      </c>
      <c r="N7126">
        <f t="shared" si="291"/>
        <v>0</v>
      </c>
      <c r="O7126">
        <f t="shared" si="290"/>
        <v>0</v>
      </c>
      <c r="P7126" t="s">
        <v>12694</v>
      </c>
    </row>
    <row r="7127" spans="2:16" x14ac:dyDescent="0.25">
      <c r="B7127" t="s">
        <v>7132</v>
      </c>
      <c r="C7127" s="119" t="s">
        <v>60</v>
      </c>
      <c r="D7127" t="s">
        <v>11546</v>
      </c>
      <c r="E7127" t="s">
        <v>11530</v>
      </c>
      <c r="F7127" t="s">
        <v>11540</v>
      </c>
      <c r="G7127" t="s">
        <v>61</v>
      </c>
      <c r="H7127" t="s">
        <v>18</v>
      </c>
      <c r="I7127" t="s">
        <v>11541</v>
      </c>
      <c r="J7127">
        <v>2017</v>
      </c>
      <c r="K7127">
        <v>620.67999999999995</v>
      </c>
      <c r="L7127">
        <v>31</v>
      </c>
      <c r="M7127">
        <v>1</v>
      </c>
      <c r="N7127">
        <f t="shared" si="291"/>
        <v>0</v>
      </c>
      <c r="O7127">
        <f t="shared" si="290"/>
        <v>0</v>
      </c>
      <c r="P7127" t="s">
        <v>12694</v>
      </c>
    </row>
    <row r="7128" spans="2:16" x14ac:dyDescent="0.25">
      <c r="B7128" t="s">
        <v>7133</v>
      </c>
      <c r="C7128" s="119" t="s">
        <v>60</v>
      </c>
      <c r="D7128" t="s">
        <v>11537</v>
      </c>
      <c r="E7128" t="s">
        <v>11530</v>
      </c>
      <c r="F7128" t="s">
        <v>11540</v>
      </c>
      <c r="G7128" t="s">
        <v>61</v>
      </c>
      <c r="H7128" t="s">
        <v>18</v>
      </c>
      <c r="I7128" t="s">
        <v>11541</v>
      </c>
      <c r="J7128">
        <v>2017</v>
      </c>
      <c r="K7128">
        <v>651.25</v>
      </c>
      <c r="L7128">
        <v>32</v>
      </c>
      <c r="M7128">
        <v>1</v>
      </c>
      <c r="N7128">
        <f t="shared" si="291"/>
        <v>0</v>
      </c>
      <c r="O7128">
        <f t="shared" si="290"/>
        <v>0</v>
      </c>
      <c r="P7128" t="s">
        <v>12694</v>
      </c>
    </row>
    <row r="7129" spans="2:16" x14ac:dyDescent="0.25">
      <c r="B7129" t="s">
        <v>7134</v>
      </c>
      <c r="C7129" s="119" t="s">
        <v>60</v>
      </c>
      <c r="D7129" t="s">
        <v>11539</v>
      </c>
      <c r="E7129" t="s">
        <v>11530</v>
      </c>
      <c r="F7129" t="s">
        <v>11540</v>
      </c>
      <c r="G7129" t="s">
        <v>61</v>
      </c>
      <c r="H7129" t="s">
        <v>18</v>
      </c>
      <c r="I7129" t="s">
        <v>11541</v>
      </c>
      <c r="J7129">
        <v>2017</v>
      </c>
      <c r="K7129">
        <v>620.89</v>
      </c>
      <c r="L7129">
        <v>29</v>
      </c>
      <c r="M7129">
        <v>1</v>
      </c>
      <c r="N7129">
        <f t="shared" si="291"/>
        <v>0</v>
      </c>
      <c r="O7129">
        <f t="shared" si="290"/>
        <v>0</v>
      </c>
      <c r="P7129" t="s">
        <v>12694</v>
      </c>
    </row>
    <row r="7130" spans="2:16" x14ac:dyDescent="0.25">
      <c r="B7130" t="s">
        <v>7135</v>
      </c>
      <c r="C7130" s="119" t="s">
        <v>60</v>
      </c>
      <c r="D7130" t="s">
        <v>11539</v>
      </c>
      <c r="E7130" t="s">
        <v>11530</v>
      </c>
      <c r="F7130" t="s">
        <v>11540</v>
      </c>
      <c r="G7130" t="s">
        <v>61</v>
      </c>
      <c r="H7130" t="s">
        <v>18</v>
      </c>
      <c r="I7130" t="s">
        <v>11541</v>
      </c>
      <c r="J7130">
        <v>2017</v>
      </c>
      <c r="K7130">
        <v>620.38</v>
      </c>
      <c r="L7130">
        <v>25</v>
      </c>
      <c r="M7130">
        <v>1</v>
      </c>
      <c r="N7130">
        <f t="shared" si="291"/>
        <v>0</v>
      </c>
      <c r="O7130">
        <f t="shared" si="290"/>
        <v>0</v>
      </c>
      <c r="P7130" t="s">
        <v>12694</v>
      </c>
    </row>
    <row r="7131" spans="2:16" x14ac:dyDescent="0.25">
      <c r="B7131" t="s">
        <v>7136</v>
      </c>
      <c r="C7131" s="119" t="s">
        <v>60</v>
      </c>
      <c r="D7131" t="s">
        <v>11539</v>
      </c>
      <c r="E7131" t="s">
        <v>11530</v>
      </c>
      <c r="F7131" t="s">
        <v>11540</v>
      </c>
      <c r="G7131" t="s">
        <v>61</v>
      </c>
      <c r="H7131" t="s">
        <v>18</v>
      </c>
      <c r="I7131" t="s">
        <v>11541</v>
      </c>
      <c r="J7131">
        <v>2017</v>
      </c>
      <c r="K7131">
        <v>652.13</v>
      </c>
      <c r="L7131">
        <v>35</v>
      </c>
      <c r="M7131">
        <v>1</v>
      </c>
      <c r="N7131">
        <f t="shared" si="291"/>
        <v>0</v>
      </c>
      <c r="O7131">
        <f t="shared" si="290"/>
        <v>0</v>
      </c>
      <c r="P7131" t="s">
        <v>12694</v>
      </c>
    </row>
    <row r="7132" spans="2:16" x14ac:dyDescent="0.25">
      <c r="B7132" t="s">
        <v>7137</v>
      </c>
      <c r="C7132" s="119" t="s">
        <v>60</v>
      </c>
      <c r="D7132" t="s">
        <v>11542</v>
      </c>
      <c r="E7132" t="s">
        <v>11530</v>
      </c>
      <c r="F7132" t="s">
        <v>11540</v>
      </c>
      <c r="G7132" t="s">
        <v>61</v>
      </c>
      <c r="H7132" t="s">
        <v>18</v>
      </c>
      <c r="I7132" t="s">
        <v>11533</v>
      </c>
      <c r="J7132">
        <v>2017</v>
      </c>
      <c r="K7132">
        <v>1037.56</v>
      </c>
      <c r="L7132">
        <v>231</v>
      </c>
      <c r="M7132">
        <v>1</v>
      </c>
      <c r="N7132">
        <f t="shared" si="291"/>
        <v>0</v>
      </c>
      <c r="O7132">
        <f t="shared" si="290"/>
        <v>0</v>
      </c>
      <c r="P7132" t="s">
        <v>12693</v>
      </c>
    </row>
    <row r="7133" spans="2:16" x14ac:dyDescent="0.25">
      <c r="B7133" t="s">
        <v>7138</v>
      </c>
      <c r="C7133" s="119" t="s">
        <v>60</v>
      </c>
      <c r="D7133" t="s">
        <v>11552</v>
      </c>
      <c r="E7133" t="s">
        <v>11530</v>
      </c>
      <c r="F7133" t="s">
        <v>11540</v>
      </c>
      <c r="G7133" t="s">
        <v>61</v>
      </c>
      <c r="H7133" t="s">
        <v>18</v>
      </c>
      <c r="I7133" t="s">
        <v>11541</v>
      </c>
      <c r="J7133">
        <v>2017</v>
      </c>
      <c r="K7133">
        <v>621.79</v>
      </c>
      <c r="L7133">
        <v>35</v>
      </c>
      <c r="M7133">
        <v>1</v>
      </c>
      <c r="N7133">
        <f t="shared" si="291"/>
        <v>0</v>
      </c>
      <c r="O7133">
        <f t="shared" si="290"/>
        <v>0</v>
      </c>
      <c r="P7133" t="s">
        <v>12694</v>
      </c>
    </row>
    <row r="7134" spans="2:16" x14ac:dyDescent="0.25">
      <c r="B7134" t="s">
        <v>7139</v>
      </c>
      <c r="C7134" s="119" t="s">
        <v>60</v>
      </c>
      <c r="D7134" t="s">
        <v>11552</v>
      </c>
      <c r="E7134" t="s">
        <v>11530</v>
      </c>
      <c r="F7134" t="s">
        <v>11540</v>
      </c>
      <c r="G7134" t="s">
        <v>61</v>
      </c>
      <c r="H7134" t="s">
        <v>18</v>
      </c>
      <c r="I7134" t="s">
        <v>11541</v>
      </c>
      <c r="J7134">
        <v>2017</v>
      </c>
      <c r="K7134">
        <v>652.53</v>
      </c>
      <c r="L7134">
        <v>37</v>
      </c>
      <c r="M7134">
        <v>1</v>
      </c>
      <c r="N7134">
        <f t="shared" si="291"/>
        <v>0</v>
      </c>
      <c r="O7134">
        <f t="shared" si="290"/>
        <v>0</v>
      </c>
      <c r="P7134" t="s">
        <v>12694</v>
      </c>
    </row>
    <row r="7135" spans="2:16" x14ac:dyDescent="0.25">
      <c r="B7135" t="s">
        <v>7140</v>
      </c>
      <c r="C7135" s="119" t="s">
        <v>60</v>
      </c>
      <c r="D7135" t="s">
        <v>11552</v>
      </c>
      <c r="E7135" t="s">
        <v>11530</v>
      </c>
      <c r="F7135" t="s">
        <v>11540</v>
      </c>
      <c r="G7135" t="s">
        <v>61</v>
      </c>
      <c r="H7135" t="s">
        <v>18</v>
      </c>
      <c r="I7135" t="s">
        <v>11541</v>
      </c>
      <c r="J7135">
        <v>2017</v>
      </c>
      <c r="K7135">
        <v>652.27</v>
      </c>
      <c r="L7135">
        <v>35</v>
      </c>
      <c r="M7135">
        <v>1</v>
      </c>
      <c r="N7135">
        <f t="shared" si="291"/>
        <v>0</v>
      </c>
      <c r="O7135">
        <f t="shared" si="290"/>
        <v>0</v>
      </c>
      <c r="P7135" t="s">
        <v>12694</v>
      </c>
    </row>
    <row r="7136" spans="2:16" x14ac:dyDescent="0.25">
      <c r="B7136" t="s">
        <v>7141</v>
      </c>
      <c r="C7136" s="119" t="s">
        <v>60</v>
      </c>
      <c r="D7136" t="s">
        <v>11552</v>
      </c>
      <c r="E7136" t="s">
        <v>11530</v>
      </c>
      <c r="F7136" t="s">
        <v>11540</v>
      </c>
      <c r="G7136" t="s">
        <v>61</v>
      </c>
      <c r="H7136" t="s">
        <v>18</v>
      </c>
      <c r="I7136" t="s">
        <v>11541</v>
      </c>
      <c r="J7136">
        <v>2017</v>
      </c>
      <c r="K7136">
        <v>674.22</v>
      </c>
      <c r="L7136">
        <v>38</v>
      </c>
      <c r="M7136">
        <v>1</v>
      </c>
      <c r="N7136">
        <f t="shared" si="291"/>
        <v>0</v>
      </c>
      <c r="O7136">
        <f t="shared" si="290"/>
        <v>0</v>
      </c>
      <c r="P7136" t="s">
        <v>12694</v>
      </c>
    </row>
    <row r="7137" spans="2:16" x14ac:dyDescent="0.25">
      <c r="B7137" t="s">
        <v>7142</v>
      </c>
      <c r="C7137" s="119" t="s">
        <v>60</v>
      </c>
      <c r="D7137" t="s">
        <v>11537</v>
      </c>
      <c r="E7137" t="s">
        <v>11530</v>
      </c>
      <c r="F7137" t="s">
        <v>11540</v>
      </c>
      <c r="G7137" t="s">
        <v>61</v>
      </c>
      <c r="H7137" t="s">
        <v>18</v>
      </c>
      <c r="I7137" t="s">
        <v>11541</v>
      </c>
      <c r="J7137">
        <v>2017</v>
      </c>
      <c r="K7137">
        <v>619.73</v>
      </c>
      <c r="L7137">
        <v>20</v>
      </c>
      <c r="M7137">
        <v>1</v>
      </c>
      <c r="N7137">
        <f t="shared" si="291"/>
        <v>0</v>
      </c>
      <c r="O7137">
        <f t="shared" si="290"/>
        <v>0</v>
      </c>
      <c r="P7137" t="s">
        <v>12694</v>
      </c>
    </row>
    <row r="7138" spans="2:16" x14ac:dyDescent="0.25">
      <c r="B7138" t="s">
        <v>7143</v>
      </c>
      <c r="C7138" s="119" t="s">
        <v>60</v>
      </c>
      <c r="D7138" t="s">
        <v>11537</v>
      </c>
      <c r="E7138" t="s">
        <v>11530</v>
      </c>
      <c r="F7138" t="s">
        <v>11540</v>
      </c>
      <c r="G7138" t="s">
        <v>61</v>
      </c>
      <c r="H7138" t="s">
        <v>18</v>
      </c>
      <c r="I7138" t="s">
        <v>11541</v>
      </c>
      <c r="J7138">
        <v>2017</v>
      </c>
      <c r="K7138">
        <v>650.89</v>
      </c>
      <c r="L7138">
        <v>24</v>
      </c>
      <c r="M7138">
        <v>1</v>
      </c>
      <c r="N7138">
        <f t="shared" si="291"/>
        <v>0</v>
      </c>
      <c r="O7138">
        <f t="shared" si="290"/>
        <v>0</v>
      </c>
      <c r="P7138" t="s">
        <v>12694</v>
      </c>
    </row>
    <row r="7139" spans="2:16" x14ac:dyDescent="0.25">
      <c r="B7139" t="s">
        <v>7144</v>
      </c>
      <c r="C7139" s="119" t="s">
        <v>60</v>
      </c>
      <c r="D7139" t="s">
        <v>11537</v>
      </c>
      <c r="E7139" t="s">
        <v>11530</v>
      </c>
      <c r="F7139" t="s">
        <v>11540</v>
      </c>
      <c r="G7139" t="s">
        <v>61</v>
      </c>
      <c r="H7139" t="s">
        <v>18</v>
      </c>
      <c r="I7139" t="s">
        <v>11541</v>
      </c>
      <c r="J7139">
        <v>2017</v>
      </c>
      <c r="K7139">
        <v>650.89</v>
      </c>
      <c r="L7139">
        <v>24</v>
      </c>
      <c r="M7139">
        <v>1</v>
      </c>
      <c r="N7139">
        <f t="shared" si="291"/>
        <v>0</v>
      </c>
      <c r="O7139">
        <f t="shared" si="290"/>
        <v>0</v>
      </c>
      <c r="P7139" t="s">
        <v>12694</v>
      </c>
    </row>
    <row r="7140" spans="2:16" x14ac:dyDescent="0.25">
      <c r="B7140" t="s">
        <v>7145</v>
      </c>
      <c r="C7140" s="119" t="s">
        <v>60</v>
      </c>
      <c r="D7140" t="s">
        <v>11537</v>
      </c>
      <c r="E7140" t="s">
        <v>11530</v>
      </c>
      <c r="F7140" t="s">
        <v>11540</v>
      </c>
      <c r="G7140" t="s">
        <v>61</v>
      </c>
      <c r="H7140" t="s">
        <v>18</v>
      </c>
      <c r="I7140" t="s">
        <v>11541</v>
      </c>
      <c r="J7140">
        <v>2017</v>
      </c>
      <c r="K7140">
        <v>620.4</v>
      </c>
      <c r="L7140">
        <v>24</v>
      </c>
      <c r="M7140">
        <v>1</v>
      </c>
      <c r="N7140">
        <f t="shared" si="291"/>
        <v>0</v>
      </c>
      <c r="O7140">
        <f t="shared" si="290"/>
        <v>0</v>
      </c>
      <c r="P7140" t="s">
        <v>12694</v>
      </c>
    </row>
    <row r="7141" spans="2:16" x14ac:dyDescent="0.25">
      <c r="B7141" t="s">
        <v>7146</v>
      </c>
      <c r="C7141" s="119" t="s">
        <v>60</v>
      </c>
      <c r="D7141" t="s">
        <v>11537</v>
      </c>
      <c r="E7141" t="s">
        <v>11530</v>
      </c>
      <c r="F7141" t="s">
        <v>11540</v>
      </c>
      <c r="G7141" t="s">
        <v>61</v>
      </c>
      <c r="H7141" t="s">
        <v>18</v>
      </c>
      <c r="I7141" t="s">
        <v>11541</v>
      </c>
      <c r="J7141">
        <v>2017</v>
      </c>
      <c r="K7141">
        <v>620.4</v>
      </c>
      <c r="L7141">
        <v>24</v>
      </c>
      <c r="M7141">
        <v>1</v>
      </c>
      <c r="N7141">
        <f t="shared" si="291"/>
        <v>0</v>
      </c>
      <c r="O7141">
        <f t="shared" si="290"/>
        <v>0</v>
      </c>
      <c r="P7141" t="s">
        <v>12694</v>
      </c>
    </row>
    <row r="7142" spans="2:16" x14ac:dyDescent="0.25">
      <c r="B7142" t="s">
        <v>7147</v>
      </c>
      <c r="C7142" s="119" t="s">
        <v>60</v>
      </c>
      <c r="D7142" t="s">
        <v>11537</v>
      </c>
      <c r="E7142" t="s">
        <v>11530</v>
      </c>
      <c r="F7142" t="s">
        <v>11540</v>
      </c>
      <c r="G7142" t="s">
        <v>61</v>
      </c>
      <c r="H7142" t="s">
        <v>18</v>
      </c>
      <c r="I7142" t="s">
        <v>11541</v>
      </c>
      <c r="J7142">
        <v>2017</v>
      </c>
      <c r="K7142">
        <v>650.89</v>
      </c>
      <c r="L7142">
        <v>24</v>
      </c>
      <c r="M7142">
        <v>1</v>
      </c>
      <c r="N7142">
        <f t="shared" si="291"/>
        <v>0</v>
      </c>
      <c r="O7142">
        <f t="shared" si="290"/>
        <v>0</v>
      </c>
      <c r="P7142" t="s">
        <v>12694</v>
      </c>
    </row>
    <row r="7143" spans="2:16" x14ac:dyDescent="0.25">
      <c r="B7143" t="s">
        <v>7148</v>
      </c>
      <c r="C7143" s="119" t="s">
        <v>60</v>
      </c>
      <c r="D7143" t="s">
        <v>11537</v>
      </c>
      <c r="E7143" t="s">
        <v>11530</v>
      </c>
      <c r="F7143" t="s">
        <v>11540</v>
      </c>
      <c r="G7143" t="s">
        <v>61</v>
      </c>
      <c r="H7143" t="s">
        <v>18</v>
      </c>
      <c r="I7143" t="s">
        <v>11541</v>
      </c>
      <c r="J7143">
        <v>2017</v>
      </c>
      <c r="K7143">
        <v>620.66</v>
      </c>
      <c r="L7143">
        <v>26</v>
      </c>
      <c r="M7143">
        <v>1</v>
      </c>
      <c r="N7143">
        <f t="shared" si="291"/>
        <v>0</v>
      </c>
      <c r="O7143">
        <f t="shared" si="290"/>
        <v>0</v>
      </c>
      <c r="P7143" t="s">
        <v>12694</v>
      </c>
    </row>
    <row r="7144" spans="2:16" x14ac:dyDescent="0.25">
      <c r="B7144" t="s">
        <v>7149</v>
      </c>
      <c r="C7144" s="119" t="s">
        <v>60</v>
      </c>
      <c r="D7144" t="s">
        <v>11537</v>
      </c>
      <c r="E7144" t="s">
        <v>11530</v>
      </c>
      <c r="F7144" t="s">
        <v>11540</v>
      </c>
      <c r="G7144" t="s">
        <v>61</v>
      </c>
      <c r="H7144" t="s">
        <v>18</v>
      </c>
      <c r="I7144" t="s">
        <v>11541</v>
      </c>
      <c r="J7144">
        <v>2017</v>
      </c>
      <c r="K7144">
        <v>620.79999999999995</v>
      </c>
      <c r="L7144">
        <v>32</v>
      </c>
      <c r="M7144">
        <v>1</v>
      </c>
      <c r="N7144">
        <f t="shared" si="291"/>
        <v>0</v>
      </c>
      <c r="O7144">
        <f t="shared" si="290"/>
        <v>0</v>
      </c>
      <c r="P7144" t="s">
        <v>12694</v>
      </c>
    </row>
    <row r="7145" spans="2:16" x14ac:dyDescent="0.25">
      <c r="B7145" t="s">
        <v>7150</v>
      </c>
      <c r="C7145" s="119" t="s">
        <v>60</v>
      </c>
      <c r="D7145" t="s">
        <v>11537</v>
      </c>
      <c r="E7145" t="s">
        <v>11530</v>
      </c>
      <c r="F7145" t="s">
        <v>11540</v>
      </c>
      <c r="G7145" t="s">
        <v>61</v>
      </c>
      <c r="H7145" t="s">
        <v>18</v>
      </c>
      <c r="I7145" t="s">
        <v>11541</v>
      </c>
      <c r="J7145">
        <v>2017</v>
      </c>
      <c r="K7145">
        <v>625.48</v>
      </c>
      <c r="L7145">
        <v>65</v>
      </c>
      <c r="M7145">
        <v>1</v>
      </c>
      <c r="N7145">
        <f t="shared" si="291"/>
        <v>0</v>
      </c>
      <c r="O7145">
        <f t="shared" si="290"/>
        <v>0</v>
      </c>
      <c r="P7145" t="s">
        <v>12694</v>
      </c>
    </row>
    <row r="7146" spans="2:16" x14ac:dyDescent="0.25">
      <c r="B7146" t="s">
        <v>7151</v>
      </c>
      <c r="C7146" s="119" t="s">
        <v>60</v>
      </c>
      <c r="D7146" t="s">
        <v>11537</v>
      </c>
      <c r="E7146" t="s">
        <v>11530</v>
      </c>
      <c r="F7146" t="s">
        <v>11540</v>
      </c>
      <c r="G7146" t="s">
        <v>61</v>
      </c>
      <c r="H7146" t="s">
        <v>18</v>
      </c>
      <c r="I7146" t="s">
        <v>11541</v>
      </c>
      <c r="J7146">
        <v>2017</v>
      </c>
      <c r="K7146">
        <v>846.88</v>
      </c>
      <c r="L7146">
        <v>53</v>
      </c>
      <c r="M7146">
        <v>1</v>
      </c>
      <c r="N7146">
        <f t="shared" si="291"/>
        <v>0</v>
      </c>
      <c r="O7146">
        <f t="shared" si="290"/>
        <v>0</v>
      </c>
      <c r="P7146" t="s">
        <v>12694</v>
      </c>
    </row>
    <row r="7147" spans="2:16" x14ac:dyDescent="0.25">
      <c r="B7147" t="s">
        <v>7152</v>
      </c>
      <c r="C7147" s="119" t="s">
        <v>60</v>
      </c>
      <c r="D7147" t="s">
        <v>11537</v>
      </c>
      <c r="E7147" t="s">
        <v>11530</v>
      </c>
      <c r="F7147" t="s">
        <v>11540</v>
      </c>
      <c r="G7147" t="s">
        <v>61</v>
      </c>
      <c r="H7147" t="s">
        <v>18</v>
      </c>
      <c r="I7147" t="s">
        <v>11541</v>
      </c>
      <c r="J7147">
        <v>2017</v>
      </c>
      <c r="K7147">
        <v>620.42999999999995</v>
      </c>
      <c r="L7147">
        <v>29</v>
      </c>
      <c r="M7147">
        <v>1</v>
      </c>
      <c r="N7147">
        <f t="shared" si="291"/>
        <v>0</v>
      </c>
      <c r="O7147">
        <f t="shared" si="290"/>
        <v>0</v>
      </c>
      <c r="P7147" t="s">
        <v>12694</v>
      </c>
    </row>
    <row r="7148" spans="2:16" x14ac:dyDescent="0.25">
      <c r="B7148" t="s">
        <v>7153</v>
      </c>
      <c r="C7148" s="119" t="s">
        <v>60</v>
      </c>
      <c r="D7148" t="s">
        <v>11537</v>
      </c>
      <c r="E7148" t="s">
        <v>11530</v>
      </c>
      <c r="F7148" t="s">
        <v>11540</v>
      </c>
      <c r="G7148" t="s">
        <v>61</v>
      </c>
      <c r="H7148" t="s">
        <v>18</v>
      </c>
      <c r="I7148" t="s">
        <v>11541</v>
      </c>
      <c r="J7148">
        <v>2017</v>
      </c>
      <c r="K7148">
        <v>620.42999999999995</v>
      </c>
      <c r="L7148">
        <v>29</v>
      </c>
      <c r="M7148">
        <v>1</v>
      </c>
      <c r="N7148">
        <f t="shared" si="291"/>
        <v>0</v>
      </c>
      <c r="O7148">
        <f t="shared" si="290"/>
        <v>0</v>
      </c>
      <c r="P7148" t="s">
        <v>12694</v>
      </c>
    </row>
    <row r="7149" spans="2:16" x14ac:dyDescent="0.25">
      <c r="B7149" t="s">
        <v>7154</v>
      </c>
      <c r="C7149" s="119" t="s">
        <v>60</v>
      </c>
      <c r="D7149" t="s">
        <v>11537</v>
      </c>
      <c r="E7149" t="s">
        <v>11530</v>
      </c>
      <c r="F7149" t="s">
        <v>11540</v>
      </c>
      <c r="G7149" t="s">
        <v>61</v>
      </c>
      <c r="H7149" t="s">
        <v>18</v>
      </c>
      <c r="I7149" t="s">
        <v>11541</v>
      </c>
      <c r="J7149">
        <v>2017</v>
      </c>
      <c r="K7149">
        <v>619.5</v>
      </c>
      <c r="L7149">
        <v>17</v>
      </c>
      <c r="M7149">
        <v>1</v>
      </c>
      <c r="N7149">
        <f t="shared" si="291"/>
        <v>0</v>
      </c>
      <c r="O7149">
        <f t="shared" si="290"/>
        <v>0</v>
      </c>
      <c r="P7149" t="s">
        <v>12694</v>
      </c>
    </row>
    <row r="7150" spans="2:16" x14ac:dyDescent="0.25">
      <c r="B7150" t="s">
        <v>7155</v>
      </c>
      <c r="C7150" s="119" t="s">
        <v>60</v>
      </c>
      <c r="D7150" t="s">
        <v>11546</v>
      </c>
      <c r="E7150" t="s">
        <v>11530</v>
      </c>
      <c r="F7150" t="s">
        <v>11540</v>
      </c>
      <c r="G7150" t="s">
        <v>61</v>
      </c>
      <c r="H7150" t="s">
        <v>18</v>
      </c>
      <c r="I7150" t="s">
        <v>11541</v>
      </c>
      <c r="J7150">
        <v>2017</v>
      </c>
      <c r="K7150">
        <v>622.05999999999995</v>
      </c>
      <c r="L7150">
        <v>42</v>
      </c>
      <c r="M7150">
        <v>1</v>
      </c>
      <c r="N7150">
        <f t="shared" si="291"/>
        <v>0</v>
      </c>
      <c r="O7150">
        <f t="shared" si="290"/>
        <v>0</v>
      </c>
      <c r="P7150" t="s">
        <v>11528</v>
      </c>
    </row>
    <row r="7151" spans="2:16" x14ac:dyDescent="0.25">
      <c r="B7151" t="s">
        <v>7156</v>
      </c>
      <c r="C7151" s="119" t="s">
        <v>60</v>
      </c>
      <c r="D7151" t="s">
        <v>11546</v>
      </c>
      <c r="E7151" t="s">
        <v>11530</v>
      </c>
      <c r="F7151" t="s">
        <v>11540</v>
      </c>
      <c r="G7151" t="s">
        <v>61</v>
      </c>
      <c r="H7151" t="s">
        <v>18</v>
      </c>
      <c r="I7151" t="s">
        <v>11541</v>
      </c>
      <c r="J7151">
        <v>2017</v>
      </c>
      <c r="K7151">
        <v>652.66999999999996</v>
      </c>
      <c r="L7151">
        <v>43</v>
      </c>
      <c r="M7151">
        <v>1</v>
      </c>
      <c r="N7151">
        <f t="shared" si="291"/>
        <v>0</v>
      </c>
      <c r="O7151">
        <f t="shared" ref="O7151:O7214" si="292">IF(OR(L7151="",L7151&lt;=0),1,0)</f>
        <v>0</v>
      </c>
      <c r="P7151" t="s">
        <v>12694</v>
      </c>
    </row>
    <row r="7152" spans="2:16" x14ac:dyDescent="0.25">
      <c r="B7152" t="s">
        <v>7157</v>
      </c>
      <c r="C7152" s="119" t="s">
        <v>60</v>
      </c>
      <c r="D7152" t="s">
        <v>11546</v>
      </c>
      <c r="E7152" t="s">
        <v>11530</v>
      </c>
      <c r="F7152" t="s">
        <v>11540</v>
      </c>
      <c r="G7152" t="s">
        <v>61</v>
      </c>
      <c r="H7152" t="s">
        <v>18</v>
      </c>
      <c r="I7152" t="s">
        <v>11533</v>
      </c>
      <c r="J7152">
        <v>2017</v>
      </c>
      <c r="K7152">
        <v>805.71</v>
      </c>
      <c r="L7152">
        <v>142</v>
      </c>
      <c r="M7152">
        <v>1</v>
      </c>
      <c r="N7152">
        <f t="shared" si="291"/>
        <v>0</v>
      </c>
      <c r="O7152">
        <f t="shared" si="292"/>
        <v>0</v>
      </c>
      <c r="P7152" t="s">
        <v>12693</v>
      </c>
    </row>
    <row r="7153" spans="2:16" x14ac:dyDescent="0.25">
      <c r="B7153" t="s">
        <v>7158</v>
      </c>
      <c r="C7153" s="119" t="s">
        <v>60</v>
      </c>
      <c r="D7153" t="s">
        <v>11537</v>
      </c>
      <c r="E7153" t="s">
        <v>11530</v>
      </c>
      <c r="F7153" t="s">
        <v>11540</v>
      </c>
      <c r="G7153" t="s">
        <v>61</v>
      </c>
      <c r="H7153" t="s">
        <v>18</v>
      </c>
      <c r="I7153" t="s">
        <v>11541</v>
      </c>
      <c r="J7153">
        <v>2017</v>
      </c>
      <c r="K7153">
        <v>651.13</v>
      </c>
      <c r="L7153">
        <v>31</v>
      </c>
      <c r="M7153">
        <v>1</v>
      </c>
      <c r="N7153">
        <f t="shared" si="291"/>
        <v>0</v>
      </c>
      <c r="O7153">
        <f t="shared" si="292"/>
        <v>0</v>
      </c>
      <c r="P7153" t="s">
        <v>12694</v>
      </c>
    </row>
    <row r="7154" spans="2:16" x14ac:dyDescent="0.25">
      <c r="B7154" t="s">
        <v>7159</v>
      </c>
      <c r="C7154" s="119" t="s">
        <v>60</v>
      </c>
      <c r="D7154" t="s">
        <v>11550</v>
      </c>
      <c r="E7154" t="s">
        <v>11530</v>
      </c>
      <c r="F7154" t="s">
        <v>11540</v>
      </c>
      <c r="G7154" t="s">
        <v>61</v>
      </c>
      <c r="H7154" t="s">
        <v>18</v>
      </c>
      <c r="I7154" t="s">
        <v>11541</v>
      </c>
      <c r="J7154">
        <v>2017</v>
      </c>
      <c r="K7154">
        <v>756.84</v>
      </c>
      <c r="L7154">
        <v>27</v>
      </c>
      <c r="M7154">
        <v>1</v>
      </c>
      <c r="N7154">
        <f t="shared" si="291"/>
        <v>0</v>
      </c>
      <c r="O7154">
        <f t="shared" si="292"/>
        <v>0</v>
      </c>
      <c r="P7154" t="s">
        <v>12694</v>
      </c>
    </row>
    <row r="7155" spans="2:16" x14ac:dyDescent="0.25">
      <c r="B7155" t="s">
        <v>7160</v>
      </c>
      <c r="C7155" s="119" t="s">
        <v>60</v>
      </c>
      <c r="D7155" t="s">
        <v>11537</v>
      </c>
      <c r="E7155" t="s">
        <v>11530</v>
      </c>
      <c r="F7155" t="s">
        <v>11540</v>
      </c>
      <c r="G7155" t="s">
        <v>61</v>
      </c>
      <c r="H7155" t="s">
        <v>18</v>
      </c>
      <c r="I7155" t="s">
        <v>11541</v>
      </c>
      <c r="J7155">
        <v>2017</v>
      </c>
      <c r="K7155">
        <v>620.38</v>
      </c>
      <c r="L7155">
        <v>25</v>
      </c>
      <c r="M7155">
        <v>1</v>
      </c>
      <c r="N7155">
        <f t="shared" si="291"/>
        <v>0</v>
      </c>
      <c r="O7155">
        <f t="shared" si="292"/>
        <v>0</v>
      </c>
      <c r="P7155" t="s">
        <v>12694</v>
      </c>
    </row>
    <row r="7156" spans="2:16" x14ac:dyDescent="0.25">
      <c r="B7156" t="s">
        <v>7161</v>
      </c>
      <c r="C7156" s="119" t="s">
        <v>60</v>
      </c>
      <c r="D7156" t="s">
        <v>11537</v>
      </c>
      <c r="E7156" t="s">
        <v>11530</v>
      </c>
      <c r="F7156" t="s">
        <v>11540</v>
      </c>
      <c r="G7156" t="s">
        <v>61</v>
      </c>
      <c r="H7156" t="s">
        <v>18</v>
      </c>
      <c r="I7156" t="s">
        <v>11541</v>
      </c>
      <c r="J7156">
        <v>2017</v>
      </c>
      <c r="K7156">
        <v>771.03</v>
      </c>
      <c r="L7156">
        <v>23</v>
      </c>
      <c r="M7156">
        <v>1</v>
      </c>
      <c r="N7156">
        <f t="shared" si="291"/>
        <v>0</v>
      </c>
      <c r="O7156">
        <f t="shared" si="292"/>
        <v>0</v>
      </c>
      <c r="P7156" t="s">
        <v>12694</v>
      </c>
    </row>
    <row r="7157" spans="2:16" x14ac:dyDescent="0.25">
      <c r="B7157" t="s">
        <v>7162</v>
      </c>
      <c r="C7157" s="119" t="s">
        <v>60</v>
      </c>
      <c r="D7157" t="s">
        <v>11537</v>
      </c>
      <c r="E7157" t="s">
        <v>11530</v>
      </c>
      <c r="F7157" t="s">
        <v>11540</v>
      </c>
      <c r="G7157" t="s">
        <v>61</v>
      </c>
      <c r="H7157" t="s">
        <v>18</v>
      </c>
      <c r="I7157" t="s">
        <v>11541</v>
      </c>
      <c r="J7157">
        <v>2017</v>
      </c>
      <c r="K7157">
        <v>805.31</v>
      </c>
      <c r="L7157">
        <v>53</v>
      </c>
      <c r="M7157">
        <v>1</v>
      </c>
      <c r="N7157">
        <f t="shared" si="291"/>
        <v>0</v>
      </c>
      <c r="O7157">
        <f t="shared" si="292"/>
        <v>0</v>
      </c>
      <c r="P7157" t="s">
        <v>12694</v>
      </c>
    </row>
    <row r="7158" spans="2:16" x14ac:dyDescent="0.25">
      <c r="B7158" t="s">
        <v>7163</v>
      </c>
      <c r="C7158" s="119" t="s">
        <v>60</v>
      </c>
      <c r="D7158" t="s">
        <v>11537</v>
      </c>
      <c r="E7158" t="s">
        <v>11530</v>
      </c>
      <c r="F7158" t="s">
        <v>11540</v>
      </c>
      <c r="G7158" t="s">
        <v>61</v>
      </c>
      <c r="H7158" t="s">
        <v>18</v>
      </c>
      <c r="I7158" t="s">
        <v>11541</v>
      </c>
      <c r="J7158">
        <v>2017</v>
      </c>
      <c r="K7158">
        <v>740.62</v>
      </c>
      <c r="L7158">
        <v>23</v>
      </c>
      <c r="M7158">
        <v>1</v>
      </c>
      <c r="N7158">
        <f t="shared" si="291"/>
        <v>0</v>
      </c>
      <c r="O7158">
        <f t="shared" si="292"/>
        <v>0</v>
      </c>
      <c r="P7158" t="s">
        <v>12694</v>
      </c>
    </row>
    <row r="7159" spans="2:16" x14ac:dyDescent="0.25">
      <c r="B7159" t="s">
        <v>7164</v>
      </c>
      <c r="C7159" s="119" t="s">
        <v>60</v>
      </c>
      <c r="D7159" t="s">
        <v>11550</v>
      </c>
      <c r="E7159" t="s">
        <v>11530</v>
      </c>
      <c r="F7159" t="s">
        <v>11540</v>
      </c>
      <c r="G7159" t="s">
        <v>61</v>
      </c>
      <c r="H7159" t="s">
        <v>18</v>
      </c>
      <c r="I7159" t="s">
        <v>11541</v>
      </c>
      <c r="J7159">
        <v>2017</v>
      </c>
      <c r="K7159">
        <v>650.36</v>
      </c>
      <c r="L7159">
        <v>42</v>
      </c>
      <c r="M7159">
        <v>1</v>
      </c>
      <c r="N7159">
        <f t="shared" si="291"/>
        <v>0</v>
      </c>
      <c r="O7159">
        <f t="shared" si="292"/>
        <v>0</v>
      </c>
      <c r="P7159" t="s">
        <v>12694</v>
      </c>
    </row>
    <row r="7160" spans="2:16" x14ac:dyDescent="0.25">
      <c r="B7160" t="s">
        <v>7165</v>
      </c>
      <c r="C7160" s="119" t="s">
        <v>60</v>
      </c>
      <c r="D7160" t="s">
        <v>11550</v>
      </c>
      <c r="E7160" t="s">
        <v>11530</v>
      </c>
      <c r="F7160" t="s">
        <v>11540</v>
      </c>
      <c r="G7160" t="s">
        <v>61</v>
      </c>
      <c r="H7160" t="s">
        <v>18</v>
      </c>
      <c r="I7160" t="s">
        <v>11541</v>
      </c>
      <c r="J7160">
        <v>2017</v>
      </c>
      <c r="K7160">
        <v>648.82000000000005</v>
      </c>
      <c r="L7160">
        <v>30</v>
      </c>
      <c r="M7160">
        <v>1</v>
      </c>
      <c r="N7160">
        <f t="shared" si="291"/>
        <v>0</v>
      </c>
      <c r="O7160">
        <f t="shared" si="292"/>
        <v>0</v>
      </c>
      <c r="P7160" t="s">
        <v>12694</v>
      </c>
    </row>
    <row r="7161" spans="2:16" x14ac:dyDescent="0.25">
      <c r="B7161" t="s">
        <v>7166</v>
      </c>
      <c r="C7161" s="119" t="s">
        <v>60</v>
      </c>
      <c r="D7161" t="s">
        <v>11537</v>
      </c>
      <c r="E7161" t="s">
        <v>11530</v>
      </c>
      <c r="F7161" t="s">
        <v>11540</v>
      </c>
      <c r="G7161" t="s">
        <v>61</v>
      </c>
      <c r="H7161" t="s">
        <v>18</v>
      </c>
      <c r="I7161" t="s">
        <v>11541</v>
      </c>
      <c r="J7161">
        <v>2017</v>
      </c>
      <c r="K7161">
        <v>663.21</v>
      </c>
      <c r="L7161">
        <v>36</v>
      </c>
      <c r="M7161">
        <v>1</v>
      </c>
      <c r="N7161">
        <f t="shared" si="291"/>
        <v>0</v>
      </c>
      <c r="O7161">
        <f t="shared" si="292"/>
        <v>0</v>
      </c>
      <c r="P7161" t="s">
        <v>12694</v>
      </c>
    </row>
    <row r="7162" spans="2:16" x14ac:dyDescent="0.25">
      <c r="B7162" t="s">
        <v>7167</v>
      </c>
      <c r="C7162" s="119" t="s">
        <v>60</v>
      </c>
      <c r="D7162" t="s">
        <v>11539</v>
      </c>
      <c r="E7162" t="s">
        <v>11530</v>
      </c>
      <c r="F7162" t="s">
        <v>11540</v>
      </c>
      <c r="G7162" t="s">
        <v>61</v>
      </c>
      <c r="H7162" t="s">
        <v>18</v>
      </c>
      <c r="I7162" t="s">
        <v>11541</v>
      </c>
      <c r="J7162">
        <v>2017</v>
      </c>
      <c r="K7162">
        <v>619.98</v>
      </c>
      <c r="L7162">
        <v>22</v>
      </c>
      <c r="M7162">
        <v>1</v>
      </c>
      <c r="N7162">
        <f t="shared" si="291"/>
        <v>0</v>
      </c>
      <c r="O7162">
        <f t="shared" si="292"/>
        <v>0</v>
      </c>
      <c r="P7162" t="s">
        <v>12694</v>
      </c>
    </row>
    <row r="7163" spans="2:16" x14ac:dyDescent="0.25">
      <c r="B7163" t="s">
        <v>7168</v>
      </c>
      <c r="C7163" s="119" t="s">
        <v>60</v>
      </c>
      <c r="D7163" t="s">
        <v>11539</v>
      </c>
      <c r="E7163" t="s">
        <v>11530</v>
      </c>
      <c r="F7163" t="s">
        <v>11540</v>
      </c>
      <c r="G7163" t="s">
        <v>61</v>
      </c>
      <c r="H7163" t="s">
        <v>18</v>
      </c>
      <c r="I7163" t="s">
        <v>11541</v>
      </c>
      <c r="J7163">
        <v>2017</v>
      </c>
      <c r="K7163">
        <v>619.98</v>
      </c>
      <c r="L7163">
        <v>22</v>
      </c>
      <c r="M7163">
        <v>1</v>
      </c>
      <c r="N7163">
        <f t="shared" si="291"/>
        <v>0</v>
      </c>
      <c r="O7163">
        <f t="shared" si="292"/>
        <v>0</v>
      </c>
      <c r="P7163" t="s">
        <v>12694</v>
      </c>
    </row>
    <row r="7164" spans="2:16" x14ac:dyDescent="0.25">
      <c r="B7164" t="s">
        <v>7169</v>
      </c>
      <c r="C7164" s="119" t="s">
        <v>60</v>
      </c>
      <c r="D7164" t="s">
        <v>11537</v>
      </c>
      <c r="E7164" t="s">
        <v>11530</v>
      </c>
      <c r="F7164" t="s">
        <v>11540</v>
      </c>
      <c r="G7164" t="s">
        <v>61</v>
      </c>
      <c r="H7164" t="s">
        <v>18</v>
      </c>
      <c r="I7164" t="s">
        <v>11541</v>
      </c>
      <c r="J7164">
        <v>2017</v>
      </c>
      <c r="K7164">
        <v>616.54999999999995</v>
      </c>
      <c r="L7164">
        <v>21</v>
      </c>
      <c r="M7164">
        <v>1</v>
      </c>
      <c r="N7164">
        <f t="shared" si="291"/>
        <v>0</v>
      </c>
      <c r="O7164">
        <f t="shared" si="292"/>
        <v>0</v>
      </c>
      <c r="P7164" t="s">
        <v>12694</v>
      </c>
    </row>
    <row r="7165" spans="2:16" x14ac:dyDescent="0.25">
      <c r="B7165" t="s">
        <v>7170</v>
      </c>
      <c r="C7165" s="119" t="s">
        <v>60</v>
      </c>
      <c r="D7165" t="s">
        <v>11537</v>
      </c>
      <c r="E7165" t="s">
        <v>11530</v>
      </c>
      <c r="F7165" t="s">
        <v>11540</v>
      </c>
      <c r="G7165" t="s">
        <v>61</v>
      </c>
      <c r="H7165" t="s">
        <v>18</v>
      </c>
      <c r="I7165" t="s">
        <v>11541</v>
      </c>
      <c r="J7165">
        <v>2017</v>
      </c>
      <c r="K7165">
        <v>619.86</v>
      </c>
      <c r="L7165">
        <v>21</v>
      </c>
      <c r="M7165">
        <v>1</v>
      </c>
      <c r="N7165">
        <f t="shared" si="291"/>
        <v>0</v>
      </c>
      <c r="O7165">
        <f t="shared" si="292"/>
        <v>0</v>
      </c>
      <c r="P7165" t="s">
        <v>12694</v>
      </c>
    </row>
    <row r="7166" spans="2:16" x14ac:dyDescent="0.25">
      <c r="B7166" t="s">
        <v>7171</v>
      </c>
      <c r="C7166" s="119" t="s">
        <v>60</v>
      </c>
      <c r="D7166" t="s">
        <v>11537</v>
      </c>
      <c r="E7166" t="s">
        <v>11530</v>
      </c>
      <c r="F7166" t="s">
        <v>11540</v>
      </c>
      <c r="G7166" t="s">
        <v>61</v>
      </c>
      <c r="H7166" t="s">
        <v>18</v>
      </c>
      <c r="I7166" t="s">
        <v>11541</v>
      </c>
      <c r="J7166">
        <v>2017</v>
      </c>
      <c r="K7166">
        <v>616.94000000000005</v>
      </c>
      <c r="L7166">
        <v>24</v>
      </c>
      <c r="M7166">
        <v>1</v>
      </c>
      <c r="N7166">
        <f t="shared" si="291"/>
        <v>0</v>
      </c>
      <c r="O7166">
        <f t="shared" si="292"/>
        <v>0</v>
      </c>
      <c r="P7166" t="s">
        <v>12694</v>
      </c>
    </row>
    <row r="7167" spans="2:16" x14ac:dyDescent="0.25">
      <c r="B7167" t="s">
        <v>7172</v>
      </c>
      <c r="C7167" s="119" t="s">
        <v>60</v>
      </c>
      <c r="D7167" t="s">
        <v>11546</v>
      </c>
      <c r="E7167" t="s">
        <v>11530</v>
      </c>
      <c r="F7167" t="s">
        <v>11540</v>
      </c>
      <c r="G7167" t="s">
        <v>61</v>
      </c>
      <c r="H7167" t="s">
        <v>18</v>
      </c>
      <c r="I7167" t="s">
        <v>11541</v>
      </c>
      <c r="J7167">
        <v>2017</v>
      </c>
      <c r="K7167">
        <v>649.59</v>
      </c>
      <c r="L7167">
        <v>36</v>
      </c>
      <c r="M7167">
        <v>1</v>
      </c>
      <c r="N7167">
        <f t="shared" si="291"/>
        <v>0</v>
      </c>
      <c r="O7167">
        <f t="shared" si="292"/>
        <v>0</v>
      </c>
      <c r="P7167" t="s">
        <v>12693</v>
      </c>
    </row>
    <row r="7168" spans="2:16" x14ac:dyDescent="0.25">
      <c r="B7168" t="s">
        <v>7173</v>
      </c>
      <c r="C7168" s="119" t="s">
        <v>60</v>
      </c>
      <c r="D7168" t="s">
        <v>11537</v>
      </c>
      <c r="E7168" t="s">
        <v>11530</v>
      </c>
      <c r="F7168" t="s">
        <v>11540</v>
      </c>
      <c r="G7168" t="s">
        <v>61</v>
      </c>
      <c r="H7168" t="s">
        <v>18</v>
      </c>
      <c r="I7168" t="s">
        <v>11533</v>
      </c>
      <c r="J7168">
        <v>2017</v>
      </c>
      <c r="K7168">
        <v>699.24</v>
      </c>
      <c r="L7168">
        <v>102</v>
      </c>
      <c r="M7168">
        <v>1</v>
      </c>
      <c r="N7168">
        <f t="shared" si="291"/>
        <v>0</v>
      </c>
      <c r="O7168">
        <f t="shared" si="292"/>
        <v>0</v>
      </c>
      <c r="P7168" t="s">
        <v>12693</v>
      </c>
    </row>
    <row r="7169" spans="2:16" x14ac:dyDescent="0.25">
      <c r="B7169" t="s">
        <v>7174</v>
      </c>
      <c r="C7169" s="119" t="s">
        <v>60</v>
      </c>
      <c r="D7169" t="s">
        <v>11550</v>
      </c>
      <c r="E7169" t="s">
        <v>11530</v>
      </c>
      <c r="F7169" t="s">
        <v>11540</v>
      </c>
      <c r="G7169" t="s">
        <v>61</v>
      </c>
      <c r="H7169" t="s">
        <v>18</v>
      </c>
      <c r="I7169" t="s">
        <v>11541</v>
      </c>
      <c r="J7169">
        <v>2017</v>
      </c>
      <c r="K7169">
        <v>611.70000000000005</v>
      </c>
      <c r="L7169">
        <v>11</v>
      </c>
      <c r="M7169">
        <v>1</v>
      </c>
      <c r="N7169">
        <f t="shared" si="291"/>
        <v>0</v>
      </c>
      <c r="O7169">
        <f t="shared" si="292"/>
        <v>0</v>
      </c>
      <c r="P7169" t="s">
        <v>12694</v>
      </c>
    </row>
    <row r="7170" spans="2:16" x14ac:dyDescent="0.25">
      <c r="B7170" t="s">
        <v>7175</v>
      </c>
      <c r="C7170" s="119" t="s">
        <v>60</v>
      </c>
      <c r="D7170" t="s">
        <v>11537</v>
      </c>
      <c r="E7170" t="s">
        <v>11530</v>
      </c>
      <c r="F7170" t="s">
        <v>11540</v>
      </c>
      <c r="G7170" t="s">
        <v>61</v>
      </c>
      <c r="H7170" t="s">
        <v>18</v>
      </c>
      <c r="I7170" t="s">
        <v>11541</v>
      </c>
      <c r="J7170">
        <v>2017</v>
      </c>
      <c r="K7170">
        <v>619.75</v>
      </c>
      <c r="L7170">
        <v>40</v>
      </c>
      <c r="M7170">
        <v>1</v>
      </c>
      <c r="N7170">
        <f t="shared" si="291"/>
        <v>0</v>
      </c>
      <c r="O7170">
        <f t="shared" si="292"/>
        <v>0</v>
      </c>
      <c r="P7170" t="s">
        <v>12694</v>
      </c>
    </row>
    <row r="7171" spans="2:16" x14ac:dyDescent="0.25">
      <c r="B7171" t="s">
        <v>7176</v>
      </c>
      <c r="C7171" s="119" t="s">
        <v>60</v>
      </c>
      <c r="D7171" t="s">
        <v>11537</v>
      </c>
      <c r="E7171" t="s">
        <v>11530</v>
      </c>
      <c r="F7171" t="s">
        <v>11540</v>
      </c>
      <c r="G7171" t="s">
        <v>61</v>
      </c>
      <c r="H7171" t="s">
        <v>18</v>
      </c>
      <c r="I7171" t="s">
        <v>11541</v>
      </c>
      <c r="J7171">
        <v>2017</v>
      </c>
      <c r="K7171">
        <v>617.94000000000005</v>
      </c>
      <c r="L7171">
        <v>32</v>
      </c>
      <c r="M7171">
        <v>1</v>
      </c>
      <c r="N7171">
        <f t="shared" si="291"/>
        <v>0</v>
      </c>
      <c r="O7171">
        <f t="shared" si="292"/>
        <v>0</v>
      </c>
      <c r="P7171" t="s">
        <v>12694</v>
      </c>
    </row>
    <row r="7172" spans="2:16" x14ac:dyDescent="0.25">
      <c r="B7172" t="s">
        <v>7177</v>
      </c>
      <c r="C7172" s="119" t="s">
        <v>60</v>
      </c>
      <c r="D7172" t="s">
        <v>11537</v>
      </c>
      <c r="E7172" t="s">
        <v>11530</v>
      </c>
      <c r="F7172" t="s">
        <v>11540</v>
      </c>
      <c r="G7172" t="s">
        <v>61</v>
      </c>
      <c r="H7172" t="s">
        <v>18</v>
      </c>
      <c r="I7172" t="s">
        <v>11541</v>
      </c>
      <c r="J7172">
        <v>2017</v>
      </c>
      <c r="K7172">
        <v>616.94000000000005</v>
      </c>
      <c r="L7172">
        <v>24</v>
      </c>
      <c r="M7172">
        <v>1</v>
      </c>
      <c r="N7172">
        <f t="shared" si="291"/>
        <v>0</v>
      </c>
      <c r="O7172">
        <f t="shared" si="292"/>
        <v>0</v>
      </c>
      <c r="P7172" t="s">
        <v>12694</v>
      </c>
    </row>
    <row r="7173" spans="2:16" x14ac:dyDescent="0.25">
      <c r="B7173" t="s">
        <v>7178</v>
      </c>
      <c r="C7173" s="119" t="s">
        <v>60</v>
      </c>
      <c r="D7173" t="s">
        <v>11537</v>
      </c>
      <c r="E7173" t="s">
        <v>11530</v>
      </c>
      <c r="F7173" t="s">
        <v>11540</v>
      </c>
      <c r="G7173" t="s">
        <v>61</v>
      </c>
      <c r="H7173" t="s">
        <v>18</v>
      </c>
      <c r="I7173" t="s">
        <v>11533</v>
      </c>
      <c r="J7173">
        <v>2017</v>
      </c>
      <c r="K7173">
        <v>659.48</v>
      </c>
      <c r="L7173">
        <v>87</v>
      </c>
      <c r="M7173">
        <v>1</v>
      </c>
      <c r="N7173">
        <f t="shared" si="291"/>
        <v>0</v>
      </c>
      <c r="O7173">
        <f t="shared" si="292"/>
        <v>0</v>
      </c>
      <c r="P7173" t="s">
        <v>12694</v>
      </c>
    </row>
    <row r="7174" spans="2:16" x14ac:dyDescent="0.25">
      <c r="B7174" t="s">
        <v>7179</v>
      </c>
      <c r="C7174" s="119" t="s">
        <v>60</v>
      </c>
      <c r="D7174" t="s">
        <v>11537</v>
      </c>
      <c r="E7174" t="s">
        <v>11530</v>
      </c>
      <c r="F7174" t="s">
        <v>11540</v>
      </c>
      <c r="G7174" t="s">
        <v>61</v>
      </c>
      <c r="H7174" t="s">
        <v>18</v>
      </c>
      <c r="I7174" t="s">
        <v>11541</v>
      </c>
      <c r="J7174">
        <v>2017</v>
      </c>
      <c r="K7174">
        <v>646.86</v>
      </c>
      <c r="L7174">
        <v>21</v>
      </c>
      <c r="M7174">
        <v>1</v>
      </c>
      <c r="N7174">
        <f t="shared" si="291"/>
        <v>0</v>
      </c>
      <c r="O7174">
        <f t="shared" si="292"/>
        <v>0</v>
      </c>
      <c r="P7174" t="s">
        <v>12694</v>
      </c>
    </row>
    <row r="7175" spans="2:16" x14ac:dyDescent="0.25">
      <c r="B7175" t="s">
        <v>7180</v>
      </c>
      <c r="C7175" s="119" t="s">
        <v>60</v>
      </c>
      <c r="D7175" t="s">
        <v>11537</v>
      </c>
      <c r="E7175" t="s">
        <v>11530</v>
      </c>
      <c r="F7175" t="s">
        <v>11540</v>
      </c>
      <c r="G7175" t="s">
        <v>61</v>
      </c>
      <c r="H7175" t="s">
        <v>18</v>
      </c>
      <c r="I7175" t="s">
        <v>11541</v>
      </c>
      <c r="J7175">
        <v>2017</v>
      </c>
      <c r="K7175">
        <v>647.11</v>
      </c>
      <c r="L7175">
        <v>23</v>
      </c>
      <c r="M7175">
        <v>1</v>
      </c>
      <c r="N7175">
        <f t="shared" si="291"/>
        <v>0</v>
      </c>
      <c r="O7175">
        <f t="shared" si="292"/>
        <v>0</v>
      </c>
      <c r="P7175" t="s">
        <v>12694</v>
      </c>
    </row>
    <row r="7176" spans="2:16" x14ac:dyDescent="0.25">
      <c r="B7176" t="s">
        <v>7181</v>
      </c>
      <c r="C7176" s="119" t="s">
        <v>60</v>
      </c>
      <c r="D7176" t="s">
        <v>11537</v>
      </c>
      <c r="E7176" t="s">
        <v>11530</v>
      </c>
      <c r="F7176" t="s">
        <v>11540</v>
      </c>
      <c r="G7176" t="s">
        <v>61</v>
      </c>
      <c r="H7176" t="s">
        <v>18</v>
      </c>
      <c r="I7176" t="s">
        <v>11541</v>
      </c>
      <c r="J7176">
        <v>2017</v>
      </c>
      <c r="K7176">
        <v>616.94000000000005</v>
      </c>
      <c r="L7176">
        <v>24</v>
      </c>
      <c r="M7176">
        <v>1</v>
      </c>
      <c r="N7176">
        <f t="shared" si="291"/>
        <v>0</v>
      </c>
      <c r="O7176">
        <f t="shared" si="292"/>
        <v>0</v>
      </c>
      <c r="P7176" t="s">
        <v>12694</v>
      </c>
    </row>
    <row r="7177" spans="2:16" x14ac:dyDescent="0.25">
      <c r="B7177" t="s">
        <v>7182</v>
      </c>
      <c r="C7177" s="119" t="s">
        <v>60</v>
      </c>
      <c r="D7177" t="s">
        <v>11537</v>
      </c>
      <c r="E7177" t="s">
        <v>11530</v>
      </c>
      <c r="F7177" t="s">
        <v>11540</v>
      </c>
      <c r="G7177" t="s">
        <v>61</v>
      </c>
      <c r="H7177" t="s">
        <v>18</v>
      </c>
      <c r="I7177" t="s">
        <v>11541</v>
      </c>
      <c r="J7177">
        <v>2017</v>
      </c>
      <c r="K7177">
        <v>618.35</v>
      </c>
      <c r="L7177">
        <v>29</v>
      </c>
      <c r="M7177">
        <v>1</v>
      </c>
      <c r="N7177">
        <f t="shared" si="291"/>
        <v>0</v>
      </c>
      <c r="O7177">
        <f t="shared" si="292"/>
        <v>0</v>
      </c>
      <c r="P7177" t="s">
        <v>12694</v>
      </c>
    </row>
    <row r="7178" spans="2:16" x14ac:dyDescent="0.25">
      <c r="B7178" t="s">
        <v>7183</v>
      </c>
      <c r="C7178" s="119" t="s">
        <v>60</v>
      </c>
      <c r="D7178" t="s">
        <v>11537</v>
      </c>
      <c r="E7178" t="s">
        <v>11530</v>
      </c>
      <c r="F7178" t="s">
        <v>11540</v>
      </c>
      <c r="G7178" t="s">
        <v>61</v>
      </c>
      <c r="H7178" t="s">
        <v>18</v>
      </c>
      <c r="I7178" t="s">
        <v>11541</v>
      </c>
      <c r="J7178">
        <v>2017</v>
      </c>
      <c r="K7178">
        <v>618.22</v>
      </c>
      <c r="L7178">
        <v>28</v>
      </c>
      <c r="M7178">
        <v>1</v>
      </c>
      <c r="N7178">
        <f t="shared" si="291"/>
        <v>0</v>
      </c>
      <c r="O7178">
        <f t="shared" si="292"/>
        <v>0</v>
      </c>
      <c r="P7178" t="s">
        <v>12694</v>
      </c>
    </row>
    <row r="7179" spans="2:16" x14ac:dyDescent="0.25">
      <c r="B7179" t="s">
        <v>7184</v>
      </c>
      <c r="C7179" s="119" t="s">
        <v>60</v>
      </c>
      <c r="D7179" t="s">
        <v>11537</v>
      </c>
      <c r="E7179" t="s">
        <v>11530</v>
      </c>
      <c r="F7179" t="s">
        <v>11540</v>
      </c>
      <c r="G7179" t="s">
        <v>61</v>
      </c>
      <c r="H7179" t="s">
        <v>18</v>
      </c>
      <c r="I7179" t="s">
        <v>11533</v>
      </c>
      <c r="J7179">
        <v>2017</v>
      </c>
      <c r="K7179">
        <v>621.02</v>
      </c>
      <c r="L7179">
        <v>25</v>
      </c>
      <c r="M7179">
        <v>1</v>
      </c>
      <c r="N7179">
        <f t="shared" ref="N7179:N7242" si="293">IF(K7179&lt;100,1,0)</f>
        <v>0</v>
      </c>
      <c r="O7179">
        <f t="shared" si="292"/>
        <v>0</v>
      </c>
      <c r="P7179" t="s">
        <v>12694</v>
      </c>
    </row>
    <row r="7180" spans="2:16" x14ac:dyDescent="0.25">
      <c r="B7180" t="s">
        <v>7185</v>
      </c>
      <c r="C7180" s="119" t="s">
        <v>60</v>
      </c>
      <c r="D7180" t="s">
        <v>11537</v>
      </c>
      <c r="E7180" t="s">
        <v>11530</v>
      </c>
      <c r="F7180" t="s">
        <v>11540</v>
      </c>
      <c r="G7180" t="s">
        <v>61</v>
      </c>
      <c r="H7180" t="s">
        <v>18</v>
      </c>
      <c r="I7180" t="s">
        <v>11541</v>
      </c>
      <c r="J7180">
        <v>2017</v>
      </c>
      <c r="K7180">
        <v>657.3</v>
      </c>
      <c r="L7180">
        <v>78</v>
      </c>
      <c r="M7180">
        <v>1</v>
      </c>
      <c r="N7180">
        <f t="shared" si="293"/>
        <v>0</v>
      </c>
      <c r="O7180">
        <f t="shared" si="292"/>
        <v>0</v>
      </c>
      <c r="P7180" t="s">
        <v>12694</v>
      </c>
    </row>
    <row r="7181" spans="2:16" x14ac:dyDescent="0.25">
      <c r="B7181" t="s">
        <v>7186</v>
      </c>
      <c r="C7181" s="119" t="s">
        <v>60</v>
      </c>
      <c r="D7181" t="s">
        <v>11537</v>
      </c>
      <c r="E7181" t="s">
        <v>11530</v>
      </c>
      <c r="F7181" t="s">
        <v>11540</v>
      </c>
      <c r="G7181" t="s">
        <v>61</v>
      </c>
      <c r="H7181" t="s">
        <v>18</v>
      </c>
      <c r="I7181" t="s">
        <v>11541</v>
      </c>
      <c r="J7181">
        <v>2017</v>
      </c>
      <c r="K7181">
        <v>650.96</v>
      </c>
      <c r="L7181">
        <v>53</v>
      </c>
      <c r="M7181">
        <v>1</v>
      </c>
      <c r="N7181">
        <f t="shared" si="293"/>
        <v>0</v>
      </c>
      <c r="O7181">
        <f t="shared" si="292"/>
        <v>0</v>
      </c>
      <c r="P7181" t="s">
        <v>12694</v>
      </c>
    </row>
    <row r="7182" spans="2:16" x14ac:dyDescent="0.25">
      <c r="B7182" t="s">
        <v>7187</v>
      </c>
      <c r="C7182" s="119" t="s">
        <v>60</v>
      </c>
      <c r="D7182" t="s">
        <v>11537</v>
      </c>
      <c r="E7182" t="s">
        <v>11530</v>
      </c>
      <c r="F7182" t="s">
        <v>11540</v>
      </c>
      <c r="G7182" t="s">
        <v>61</v>
      </c>
      <c r="H7182" t="s">
        <v>18</v>
      </c>
      <c r="I7182" t="s">
        <v>11541</v>
      </c>
      <c r="J7182">
        <v>2017</v>
      </c>
      <c r="K7182">
        <v>682</v>
      </c>
      <c r="L7182">
        <v>88</v>
      </c>
      <c r="M7182">
        <v>1</v>
      </c>
      <c r="N7182">
        <f t="shared" si="293"/>
        <v>0</v>
      </c>
      <c r="O7182">
        <f t="shared" si="292"/>
        <v>0</v>
      </c>
      <c r="P7182" t="s">
        <v>12694</v>
      </c>
    </row>
    <row r="7183" spans="2:16" x14ac:dyDescent="0.25">
      <c r="B7183" t="s">
        <v>7188</v>
      </c>
      <c r="C7183" s="119" t="s">
        <v>60</v>
      </c>
      <c r="D7183" t="s">
        <v>11537</v>
      </c>
      <c r="E7183" t="s">
        <v>11530</v>
      </c>
      <c r="F7183" t="s">
        <v>11540</v>
      </c>
      <c r="G7183" t="s">
        <v>61</v>
      </c>
      <c r="H7183" t="s">
        <v>18</v>
      </c>
      <c r="I7183" t="s">
        <v>11541</v>
      </c>
      <c r="J7183">
        <v>2017</v>
      </c>
      <c r="K7183">
        <v>648.30999999999995</v>
      </c>
      <c r="L7183">
        <v>26</v>
      </c>
      <c r="M7183">
        <v>1</v>
      </c>
      <c r="N7183">
        <f t="shared" si="293"/>
        <v>0</v>
      </c>
      <c r="O7183">
        <f t="shared" si="292"/>
        <v>0</v>
      </c>
      <c r="P7183" t="s">
        <v>12694</v>
      </c>
    </row>
    <row r="7184" spans="2:16" x14ac:dyDescent="0.25">
      <c r="B7184" t="s">
        <v>7189</v>
      </c>
      <c r="C7184" s="119" t="s">
        <v>60</v>
      </c>
      <c r="D7184" t="s">
        <v>11537</v>
      </c>
      <c r="E7184" t="s">
        <v>11530</v>
      </c>
      <c r="F7184" t="s">
        <v>11540</v>
      </c>
      <c r="G7184" t="s">
        <v>61</v>
      </c>
      <c r="H7184" t="s">
        <v>18</v>
      </c>
      <c r="I7184" t="s">
        <v>11541</v>
      </c>
      <c r="J7184">
        <v>2017</v>
      </c>
      <c r="K7184">
        <v>748.91</v>
      </c>
      <c r="L7184">
        <v>13</v>
      </c>
      <c r="M7184">
        <v>1</v>
      </c>
      <c r="N7184">
        <f t="shared" si="293"/>
        <v>0</v>
      </c>
      <c r="O7184">
        <f t="shared" si="292"/>
        <v>0</v>
      </c>
      <c r="P7184" t="s">
        <v>12694</v>
      </c>
    </row>
    <row r="7185" spans="2:16" x14ac:dyDescent="0.25">
      <c r="B7185" t="s">
        <v>7190</v>
      </c>
      <c r="C7185" s="119" t="s">
        <v>60</v>
      </c>
      <c r="D7185" t="s">
        <v>11539</v>
      </c>
      <c r="E7185" t="s">
        <v>11530</v>
      </c>
      <c r="F7185" t="s">
        <v>11540</v>
      </c>
      <c r="G7185" t="s">
        <v>61</v>
      </c>
      <c r="H7185" t="s">
        <v>18</v>
      </c>
      <c r="I7185" t="s">
        <v>11541</v>
      </c>
      <c r="J7185">
        <v>2017</v>
      </c>
      <c r="K7185">
        <v>620.33000000000004</v>
      </c>
      <c r="L7185">
        <v>49</v>
      </c>
      <c r="M7185">
        <v>1</v>
      </c>
      <c r="N7185">
        <f t="shared" si="293"/>
        <v>0</v>
      </c>
      <c r="O7185">
        <f t="shared" si="292"/>
        <v>0</v>
      </c>
      <c r="P7185" t="s">
        <v>12694</v>
      </c>
    </row>
    <row r="7186" spans="2:16" x14ac:dyDescent="0.25">
      <c r="B7186" t="s">
        <v>7191</v>
      </c>
      <c r="C7186" s="119" t="s">
        <v>60</v>
      </c>
      <c r="D7186" t="s">
        <v>11539</v>
      </c>
      <c r="E7186" t="s">
        <v>11530</v>
      </c>
      <c r="F7186" t="s">
        <v>11540</v>
      </c>
      <c r="G7186" t="s">
        <v>61</v>
      </c>
      <c r="H7186" t="s">
        <v>18</v>
      </c>
      <c r="I7186" t="s">
        <v>11541</v>
      </c>
      <c r="J7186">
        <v>2017</v>
      </c>
      <c r="K7186">
        <v>620.08000000000004</v>
      </c>
      <c r="L7186">
        <v>47</v>
      </c>
      <c r="M7186">
        <v>1</v>
      </c>
      <c r="N7186">
        <f t="shared" si="293"/>
        <v>0</v>
      </c>
      <c r="O7186">
        <f t="shared" si="292"/>
        <v>0</v>
      </c>
      <c r="P7186" t="s">
        <v>12694</v>
      </c>
    </row>
    <row r="7187" spans="2:16" x14ac:dyDescent="0.25">
      <c r="B7187" t="s">
        <v>7192</v>
      </c>
      <c r="C7187" s="119" t="s">
        <v>60</v>
      </c>
      <c r="D7187" t="s">
        <v>11539</v>
      </c>
      <c r="E7187" t="s">
        <v>11530</v>
      </c>
      <c r="F7187" t="s">
        <v>11540</v>
      </c>
      <c r="G7187" t="s">
        <v>61</v>
      </c>
      <c r="H7187" t="s">
        <v>18</v>
      </c>
      <c r="I7187" t="s">
        <v>11541</v>
      </c>
      <c r="J7187">
        <v>2017</v>
      </c>
      <c r="K7187">
        <v>619.80999999999995</v>
      </c>
      <c r="L7187">
        <v>45</v>
      </c>
      <c r="M7187">
        <v>1</v>
      </c>
      <c r="N7187">
        <f t="shared" si="293"/>
        <v>0</v>
      </c>
      <c r="O7187">
        <f t="shared" si="292"/>
        <v>0</v>
      </c>
      <c r="P7187" t="s">
        <v>12694</v>
      </c>
    </row>
    <row r="7188" spans="2:16" x14ac:dyDescent="0.25">
      <c r="B7188" t="s">
        <v>7193</v>
      </c>
      <c r="C7188" s="119" t="s">
        <v>60</v>
      </c>
      <c r="D7188" t="s">
        <v>11539</v>
      </c>
      <c r="E7188" t="s">
        <v>11530</v>
      </c>
      <c r="F7188" t="s">
        <v>11540</v>
      </c>
      <c r="G7188" t="s">
        <v>61</v>
      </c>
      <c r="H7188" t="s">
        <v>18</v>
      </c>
      <c r="I7188" t="s">
        <v>11541</v>
      </c>
      <c r="J7188">
        <v>2017</v>
      </c>
      <c r="K7188">
        <v>619.80999999999995</v>
      </c>
      <c r="L7188">
        <v>45</v>
      </c>
      <c r="M7188">
        <v>1</v>
      </c>
      <c r="N7188">
        <f t="shared" si="293"/>
        <v>0</v>
      </c>
      <c r="O7188">
        <f t="shared" si="292"/>
        <v>0</v>
      </c>
      <c r="P7188" t="s">
        <v>12694</v>
      </c>
    </row>
    <row r="7189" spans="2:16" x14ac:dyDescent="0.25">
      <c r="B7189" t="s">
        <v>7194</v>
      </c>
      <c r="C7189" s="119" t="s">
        <v>60</v>
      </c>
      <c r="D7189" t="s">
        <v>11563</v>
      </c>
      <c r="E7189" t="s">
        <v>11530</v>
      </c>
      <c r="F7189" t="s">
        <v>11540</v>
      </c>
      <c r="G7189" t="s">
        <v>61</v>
      </c>
      <c r="H7189" t="s">
        <v>18</v>
      </c>
      <c r="I7189" t="s">
        <v>11541</v>
      </c>
      <c r="J7189">
        <v>2017</v>
      </c>
      <c r="K7189">
        <v>653.84</v>
      </c>
      <c r="L7189">
        <v>74</v>
      </c>
      <c r="M7189">
        <v>1</v>
      </c>
      <c r="N7189">
        <f t="shared" si="293"/>
        <v>0</v>
      </c>
      <c r="O7189">
        <f t="shared" si="292"/>
        <v>0</v>
      </c>
      <c r="P7189" t="s">
        <v>12694</v>
      </c>
    </row>
    <row r="7190" spans="2:16" x14ac:dyDescent="0.25">
      <c r="B7190" t="s">
        <v>7195</v>
      </c>
      <c r="C7190" s="119" t="s">
        <v>60</v>
      </c>
      <c r="D7190" t="s">
        <v>11537</v>
      </c>
      <c r="E7190" t="s">
        <v>11530</v>
      </c>
      <c r="F7190" t="s">
        <v>11540</v>
      </c>
      <c r="G7190" t="s">
        <v>61</v>
      </c>
      <c r="H7190" t="s">
        <v>18</v>
      </c>
      <c r="I7190" t="s">
        <v>11541</v>
      </c>
      <c r="J7190">
        <v>2017</v>
      </c>
      <c r="K7190">
        <v>648.17999999999995</v>
      </c>
      <c r="L7190">
        <v>25</v>
      </c>
      <c r="M7190">
        <v>1</v>
      </c>
      <c r="N7190">
        <f t="shared" si="293"/>
        <v>0</v>
      </c>
      <c r="O7190">
        <f t="shared" si="292"/>
        <v>0</v>
      </c>
      <c r="P7190" t="s">
        <v>12694</v>
      </c>
    </row>
    <row r="7191" spans="2:16" x14ac:dyDescent="0.25">
      <c r="B7191" t="s">
        <v>7196</v>
      </c>
      <c r="C7191" s="119" t="s">
        <v>60</v>
      </c>
      <c r="D7191" t="s">
        <v>11537</v>
      </c>
      <c r="E7191" t="s">
        <v>11530</v>
      </c>
      <c r="F7191" t="s">
        <v>11540</v>
      </c>
      <c r="G7191" t="s">
        <v>61</v>
      </c>
      <c r="H7191" t="s">
        <v>18</v>
      </c>
      <c r="I7191" t="s">
        <v>11541</v>
      </c>
      <c r="J7191">
        <v>2017</v>
      </c>
      <c r="K7191">
        <v>647.41</v>
      </c>
      <c r="L7191">
        <v>19</v>
      </c>
      <c r="M7191">
        <v>1</v>
      </c>
      <c r="N7191">
        <f t="shared" si="293"/>
        <v>0</v>
      </c>
      <c r="O7191">
        <f t="shared" si="292"/>
        <v>0</v>
      </c>
      <c r="P7191" t="s">
        <v>12694</v>
      </c>
    </row>
    <row r="7192" spans="2:16" x14ac:dyDescent="0.25">
      <c r="B7192" t="s">
        <v>7197</v>
      </c>
      <c r="C7192" s="119" t="s">
        <v>60</v>
      </c>
      <c r="D7192" t="s">
        <v>11537</v>
      </c>
      <c r="E7192" t="s">
        <v>11530</v>
      </c>
      <c r="F7192" t="s">
        <v>11540</v>
      </c>
      <c r="G7192" t="s">
        <v>61</v>
      </c>
      <c r="H7192" t="s">
        <v>18</v>
      </c>
      <c r="I7192" t="s">
        <v>11541</v>
      </c>
      <c r="J7192">
        <v>2017</v>
      </c>
      <c r="K7192">
        <v>738.59</v>
      </c>
      <c r="L7192">
        <v>20</v>
      </c>
      <c r="M7192">
        <v>1</v>
      </c>
      <c r="N7192">
        <f t="shared" si="293"/>
        <v>0</v>
      </c>
      <c r="O7192">
        <f t="shared" si="292"/>
        <v>0</v>
      </c>
      <c r="P7192" t="s">
        <v>12694</v>
      </c>
    </row>
    <row r="7193" spans="2:16" x14ac:dyDescent="0.25">
      <c r="B7193" t="s">
        <v>7198</v>
      </c>
      <c r="C7193" s="119" t="s">
        <v>60</v>
      </c>
      <c r="D7193" t="s">
        <v>11537</v>
      </c>
      <c r="E7193" t="s">
        <v>11530</v>
      </c>
      <c r="F7193" t="s">
        <v>11540</v>
      </c>
      <c r="G7193" t="s">
        <v>61</v>
      </c>
      <c r="H7193" t="s">
        <v>18</v>
      </c>
      <c r="I7193" t="s">
        <v>11541</v>
      </c>
      <c r="J7193">
        <v>2017</v>
      </c>
      <c r="K7193">
        <v>539.13</v>
      </c>
      <c r="L7193">
        <v>20</v>
      </c>
      <c r="M7193">
        <v>1</v>
      </c>
      <c r="N7193">
        <f t="shared" si="293"/>
        <v>0</v>
      </c>
      <c r="O7193">
        <f t="shared" si="292"/>
        <v>0</v>
      </c>
      <c r="P7193" t="s">
        <v>12694</v>
      </c>
    </row>
    <row r="7194" spans="2:16" x14ac:dyDescent="0.25">
      <c r="B7194" t="s">
        <v>7199</v>
      </c>
      <c r="C7194" s="119" t="s">
        <v>60</v>
      </c>
      <c r="D7194" t="s">
        <v>11537</v>
      </c>
      <c r="E7194" t="s">
        <v>11530</v>
      </c>
      <c r="F7194" t="s">
        <v>11540</v>
      </c>
      <c r="G7194" t="s">
        <v>61</v>
      </c>
      <c r="H7194" t="s">
        <v>18</v>
      </c>
      <c r="I7194" t="s">
        <v>11541</v>
      </c>
      <c r="J7194">
        <v>2017</v>
      </c>
      <c r="K7194">
        <v>647.9</v>
      </c>
      <c r="L7194">
        <v>26</v>
      </c>
      <c r="M7194">
        <v>1</v>
      </c>
      <c r="N7194">
        <f t="shared" si="293"/>
        <v>0</v>
      </c>
      <c r="O7194">
        <f t="shared" si="292"/>
        <v>0</v>
      </c>
      <c r="P7194" t="s">
        <v>12694</v>
      </c>
    </row>
    <row r="7195" spans="2:16" x14ac:dyDescent="0.25">
      <c r="B7195" t="s">
        <v>7200</v>
      </c>
      <c r="C7195" s="119" t="s">
        <v>60</v>
      </c>
      <c r="D7195" t="s">
        <v>11537</v>
      </c>
      <c r="E7195" t="s">
        <v>11530</v>
      </c>
      <c r="F7195" t="s">
        <v>11540</v>
      </c>
      <c r="G7195" t="s">
        <v>61</v>
      </c>
      <c r="H7195" t="s">
        <v>18</v>
      </c>
      <c r="I7195" t="s">
        <v>11541</v>
      </c>
      <c r="J7195">
        <v>2017</v>
      </c>
      <c r="K7195">
        <v>617.80999999999995</v>
      </c>
      <c r="L7195">
        <v>28</v>
      </c>
      <c r="M7195">
        <v>1</v>
      </c>
      <c r="N7195">
        <f t="shared" si="293"/>
        <v>0</v>
      </c>
      <c r="O7195">
        <f t="shared" si="292"/>
        <v>0</v>
      </c>
      <c r="P7195" t="s">
        <v>12694</v>
      </c>
    </row>
    <row r="7196" spans="2:16" x14ac:dyDescent="0.25">
      <c r="B7196" t="s">
        <v>7201</v>
      </c>
      <c r="C7196" s="119" t="s">
        <v>60</v>
      </c>
      <c r="D7196" t="s">
        <v>11537</v>
      </c>
      <c r="E7196" t="s">
        <v>11530</v>
      </c>
      <c r="F7196" t="s">
        <v>11540</v>
      </c>
      <c r="G7196" t="s">
        <v>61</v>
      </c>
      <c r="H7196" t="s">
        <v>18</v>
      </c>
      <c r="I7196" t="s">
        <v>11533</v>
      </c>
      <c r="J7196">
        <v>2017</v>
      </c>
      <c r="K7196">
        <v>620.61</v>
      </c>
      <c r="L7196">
        <v>25</v>
      </c>
      <c r="M7196">
        <v>1</v>
      </c>
      <c r="N7196">
        <f t="shared" si="293"/>
        <v>0</v>
      </c>
      <c r="O7196">
        <f t="shared" si="292"/>
        <v>0</v>
      </c>
      <c r="P7196" t="s">
        <v>12694</v>
      </c>
    </row>
    <row r="7197" spans="2:16" x14ac:dyDescent="0.25">
      <c r="B7197" t="s">
        <v>7202</v>
      </c>
      <c r="C7197" s="119" t="s">
        <v>60</v>
      </c>
      <c r="D7197" t="s">
        <v>11537</v>
      </c>
      <c r="E7197" t="s">
        <v>11530</v>
      </c>
      <c r="F7197" t="s">
        <v>11540</v>
      </c>
      <c r="G7197" t="s">
        <v>61</v>
      </c>
      <c r="H7197" t="s">
        <v>18</v>
      </c>
      <c r="I7197" t="s">
        <v>11541</v>
      </c>
      <c r="J7197">
        <v>2017</v>
      </c>
      <c r="K7197">
        <v>617.29</v>
      </c>
      <c r="L7197">
        <v>24</v>
      </c>
      <c r="M7197">
        <v>1</v>
      </c>
      <c r="N7197">
        <f t="shared" si="293"/>
        <v>0</v>
      </c>
      <c r="O7197">
        <f t="shared" si="292"/>
        <v>0</v>
      </c>
      <c r="P7197" t="s">
        <v>12694</v>
      </c>
    </row>
    <row r="7198" spans="2:16" x14ac:dyDescent="0.25">
      <c r="B7198" t="s">
        <v>7203</v>
      </c>
      <c r="C7198" s="119" t="s">
        <v>60</v>
      </c>
      <c r="D7198" t="s">
        <v>11546</v>
      </c>
      <c r="E7198" t="s">
        <v>11530</v>
      </c>
      <c r="F7198" t="s">
        <v>11540</v>
      </c>
      <c r="G7198" t="s">
        <v>61</v>
      </c>
      <c r="H7198" t="s">
        <v>18</v>
      </c>
      <c r="I7198" t="s">
        <v>11541</v>
      </c>
      <c r="J7198">
        <v>2017</v>
      </c>
      <c r="K7198">
        <v>646.71</v>
      </c>
      <c r="L7198">
        <v>17</v>
      </c>
      <c r="M7198">
        <v>1</v>
      </c>
      <c r="N7198">
        <f t="shared" si="293"/>
        <v>0</v>
      </c>
      <c r="O7198">
        <f t="shared" si="292"/>
        <v>0</v>
      </c>
      <c r="P7198" t="s">
        <v>12694</v>
      </c>
    </row>
    <row r="7199" spans="2:16" x14ac:dyDescent="0.25">
      <c r="B7199" t="s">
        <v>7204</v>
      </c>
      <c r="C7199" s="119" t="s">
        <v>60</v>
      </c>
      <c r="D7199" t="s">
        <v>11537</v>
      </c>
      <c r="E7199" t="s">
        <v>11530</v>
      </c>
      <c r="F7199" t="s">
        <v>11540</v>
      </c>
      <c r="G7199" t="s">
        <v>61</v>
      </c>
      <c r="H7199" t="s">
        <v>18</v>
      </c>
      <c r="I7199" t="s">
        <v>11541</v>
      </c>
      <c r="J7199">
        <v>2017</v>
      </c>
      <c r="K7199">
        <v>618.19000000000005</v>
      </c>
      <c r="L7199">
        <v>31</v>
      </c>
      <c r="M7199">
        <v>1</v>
      </c>
      <c r="N7199">
        <f t="shared" si="293"/>
        <v>0</v>
      </c>
      <c r="O7199">
        <f t="shared" si="292"/>
        <v>0</v>
      </c>
      <c r="P7199" t="s">
        <v>12694</v>
      </c>
    </row>
    <row r="7200" spans="2:16" x14ac:dyDescent="0.25">
      <c r="B7200" t="s">
        <v>7205</v>
      </c>
      <c r="C7200" s="119" t="s">
        <v>60</v>
      </c>
      <c r="D7200" t="s">
        <v>11542</v>
      </c>
      <c r="E7200" t="s">
        <v>11530</v>
      </c>
      <c r="F7200" t="s">
        <v>11540</v>
      </c>
      <c r="G7200" t="s">
        <v>61</v>
      </c>
      <c r="H7200" t="s">
        <v>18</v>
      </c>
      <c r="I7200" t="s">
        <v>11541</v>
      </c>
      <c r="J7200">
        <v>2017</v>
      </c>
      <c r="K7200">
        <v>618.09</v>
      </c>
      <c r="L7200">
        <v>27</v>
      </c>
      <c r="M7200">
        <v>1</v>
      </c>
      <c r="N7200">
        <f t="shared" si="293"/>
        <v>0</v>
      </c>
      <c r="O7200">
        <f t="shared" si="292"/>
        <v>0</v>
      </c>
      <c r="P7200" t="s">
        <v>12694</v>
      </c>
    </row>
    <row r="7201" spans="2:16" x14ac:dyDescent="0.25">
      <c r="B7201" t="s">
        <v>7206</v>
      </c>
      <c r="C7201" s="119" t="s">
        <v>60</v>
      </c>
      <c r="D7201" t="s">
        <v>11542</v>
      </c>
      <c r="E7201" t="s">
        <v>11530</v>
      </c>
      <c r="F7201" t="s">
        <v>11540</v>
      </c>
      <c r="G7201" t="s">
        <v>61</v>
      </c>
      <c r="H7201" t="s">
        <v>18</v>
      </c>
      <c r="I7201" t="s">
        <v>11541</v>
      </c>
      <c r="J7201">
        <v>2017</v>
      </c>
      <c r="K7201">
        <v>617.55999999999995</v>
      </c>
      <c r="L7201">
        <v>23</v>
      </c>
      <c r="M7201">
        <v>1</v>
      </c>
      <c r="N7201">
        <f t="shared" si="293"/>
        <v>0</v>
      </c>
      <c r="O7201">
        <f t="shared" si="292"/>
        <v>0</v>
      </c>
      <c r="P7201" t="s">
        <v>12694</v>
      </c>
    </row>
    <row r="7202" spans="2:16" x14ac:dyDescent="0.25">
      <c r="B7202" t="s">
        <v>7207</v>
      </c>
      <c r="C7202" s="119" t="s">
        <v>60</v>
      </c>
      <c r="D7202" t="s">
        <v>11539</v>
      </c>
      <c r="E7202" t="s">
        <v>11530</v>
      </c>
      <c r="F7202" t="s">
        <v>11540</v>
      </c>
      <c r="G7202" t="s">
        <v>61</v>
      </c>
      <c r="H7202" t="s">
        <v>18</v>
      </c>
      <c r="I7202" t="s">
        <v>11541</v>
      </c>
      <c r="J7202">
        <v>2017</v>
      </c>
      <c r="K7202">
        <v>618.86</v>
      </c>
      <c r="L7202">
        <v>33</v>
      </c>
      <c r="M7202">
        <v>1</v>
      </c>
      <c r="N7202">
        <f t="shared" si="293"/>
        <v>0</v>
      </c>
      <c r="O7202">
        <f t="shared" si="292"/>
        <v>0</v>
      </c>
      <c r="P7202" t="s">
        <v>12694</v>
      </c>
    </row>
    <row r="7203" spans="2:16" x14ac:dyDescent="0.25">
      <c r="B7203" t="s">
        <v>7208</v>
      </c>
      <c r="C7203" s="119" t="s">
        <v>60</v>
      </c>
      <c r="D7203" t="s">
        <v>11539</v>
      </c>
      <c r="E7203" t="s">
        <v>11530</v>
      </c>
      <c r="F7203" t="s">
        <v>11540</v>
      </c>
      <c r="G7203" t="s">
        <v>61</v>
      </c>
      <c r="H7203" t="s">
        <v>18</v>
      </c>
      <c r="I7203" t="s">
        <v>11541</v>
      </c>
      <c r="J7203">
        <v>2017</v>
      </c>
      <c r="K7203">
        <v>618.47</v>
      </c>
      <c r="L7203">
        <v>30</v>
      </c>
      <c r="M7203">
        <v>1</v>
      </c>
      <c r="N7203">
        <f t="shared" si="293"/>
        <v>0</v>
      </c>
      <c r="O7203">
        <f t="shared" si="292"/>
        <v>0</v>
      </c>
      <c r="P7203" t="s">
        <v>12694</v>
      </c>
    </row>
    <row r="7204" spans="2:16" x14ac:dyDescent="0.25">
      <c r="B7204" t="s">
        <v>7209</v>
      </c>
      <c r="C7204" s="119" t="s">
        <v>60</v>
      </c>
      <c r="D7204" t="s">
        <v>11539</v>
      </c>
      <c r="E7204" t="s">
        <v>11530</v>
      </c>
      <c r="F7204" t="s">
        <v>11540</v>
      </c>
      <c r="G7204" t="s">
        <v>61</v>
      </c>
      <c r="H7204" t="s">
        <v>18</v>
      </c>
      <c r="I7204" t="s">
        <v>11541</v>
      </c>
      <c r="J7204">
        <v>2017</v>
      </c>
      <c r="K7204">
        <v>621.29</v>
      </c>
      <c r="L7204">
        <v>52</v>
      </c>
      <c r="M7204">
        <v>1</v>
      </c>
      <c r="N7204">
        <f t="shared" si="293"/>
        <v>0</v>
      </c>
      <c r="O7204">
        <f t="shared" si="292"/>
        <v>0</v>
      </c>
      <c r="P7204" t="s">
        <v>12694</v>
      </c>
    </row>
    <row r="7205" spans="2:16" x14ac:dyDescent="0.25">
      <c r="B7205" t="s">
        <v>7210</v>
      </c>
      <c r="C7205" s="119" t="s">
        <v>60</v>
      </c>
      <c r="D7205" t="s">
        <v>11539</v>
      </c>
      <c r="E7205" t="s">
        <v>11530</v>
      </c>
      <c r="F7205" t="s">
        <v>11540</v>
      </c>
      <c r="G7205" t="s">
        <v>61</v>
      </c>
      <c r="H7205" t="s">
        <v>18</v>
      </c>
      <c r="I7205" t="s">
        <v>11541</v>
      </c>
      <c r="J7205">
        <v>2017</v>
      </c>
      <c r="K7205">
        <v>639.16</v>
      </c>
      <c r="L7205">
        <v>45</v>
      </c>
      <c r="M7205">
        <v>1</v>
      </c>
      <c r="N7205">
        <f t="shared" si="293"/>
        <v>0</v>
      </c>
      <c r="O7205">
        <f t="shared" si="292"/>
        <v>0</v>
      </c>
      <c r="P7205" t="s">
        <v>12694</v>
      </c>
    </row>
    <row r="7206" spans="2:16" x14ac:dyDescent="0.25">
      <c r="B7206" t="s">
        <v>7211</v>
      </c>
      <c r="C7206" s="119" t="s">
        <v>60</v>
      </c>
      <c r="D7206" t="s">
        <v>11539</v>
      </c>
      <c r="E7206" t="s">
        <v>11530</v>
      </c>
      <c r="F7206" t="s">
        <v>11540</v>
      </c>
      <c r="G7206" t="s">
        <v>61</v>
      </c>
      <c r="H7206" t="s">
        <v>18</v>
      </c>
      <c r="I7206" t="s">
        <v>11533</v>
      </c>
      <c r="J7206">
        <v>2017</v>
      </c>
      <c r="K7206">
        <v>622.55999999999995</v>
      </c>
      <c r="L7206">
        <v>31</v>
      </c>
      <c r="M7206">
        <v>1</v>
      </c>
      <c r="N7206">
        <f t="shared" si="293"/>
        <v>0</v>
      </c>
      <c r="O7206">
        <f t="shared" si="292"/>
        <v>0</v>
      </c>
      <c r="P7206" t="s">
        <v>12694</v>
      </c>
    </row>
    <row r="7207" spans="2:16" x14ac:dyDescent="0.25">
      <c r="B7207" t="s">
        <v>7212</v>
      </c>
      <c r="C7207" s="119" t="s">
        <v>60</v>
      </c>
      <c r="D7207" t="s">
        <v>11539</v>
      </c>
      <c r="E7207" t="s">
        <v>11530</v>
      </c>
      <c r="F7207" t="s">
        <v>11540</v>
      </c>
      <c r="G7207" t="s">
        <v>61</v>
      </c>
      <c r="H7207" t="s">
        <v>18</v>
      </c>
      <c r="I7207" t="s">
        <v>11541</v>
      </c>
      <c r="J7207">
        <v>2017</v>
      </c>
      <c r="K7207">
        <v>618.6</v>
      </c>
      <c r="L7207">
        <v>31</v>
      </c>
      <c r="M7207">
        <v>1</v>
      </c>
      <c r="N7207">
        <f t="shared" si="293"/>
        <v>0</v>
      </c>
      <c r="O7207">
        <f t="shared" si="292"/>
        <v>0</v>
      </c>
      <c r="P7207" t="s">
        <v>12694</v>
      </c>
    </row>
    <row r="7208" spans="2:16" x14ac:dyDescent="0.25">
      <c r="B7208" t="s">
        <v>7213</v>
      </c>
      <c r="C7208" s="119" t="s">
        <v>60</v>
      </c>
      <c r="D7208" t="s">
        <v>11539</v>
      </c>
      <c r="E7208" t="s">
        <v>11530</v>
      </c>
      <c r="F7208" t="s">
        <v>11540</v>
      </c>
      <c r="G7208" t="s">
        <v>61</v>
      </c>
      <c r="H7208" t="s">
        <v>18</v>
      </c>
      <c r="I7208" t="s">
        <v>11541</v>
      </c>
      <c r="J7208">
        <v>2017</v>
      </c>
      <c r="K7208">
        <v>876.99</v>
      </c>
      <c r="L7208">
        <v>28</v>
      </c>
      <c r="M7208">
        <v>1</v>
      </c>
      <c r="N7208">
        <f t="shared" si="293"/>
        <v>0</v>
      </c>
      <c r="O7208">
        <f t="shared" si="292"/>
        <v>0</v>
      </c>
      <c r="P7208" t="s">
        <v>12694</v>
      </c>
    </row>
    <row r="7209" spans="2:16" x14ac:dyDescent="0.25">
      <c r="B7209" t="s">
        <v>7214</v>
      </c>
      <c r="C7209" s="119" t="s">
        <v>60</v>
      </c>
      <c r="D7209" t="s">
        <v>11539</v>
      </c>
      <c r="E7209" t="s">
        <v>11530</v>
      </c>
      <c r="F7209" t="s">
        <v>11540</v>
      </c>
      <c r="G7209" t="s">
        <v>61</v>
      </c>
      <c r="H7209" t="s">
        <v>18</v>
      </c>
      <c r="I7209" t="s">
        <v>11541</v>
      </c>
      <c r="J7209">
        <v>2017</v>
      </c>
      <c r="K7209">
        <v>660.67</v>
      </c>
      <c r="L7209">
        <v>29</v>
      </c>
      <c r="M7209">
        <v>1</v>
      </c>
      <c r="N7209">
        <f t="shared" si="293"/>
        <v>0</v>
      </c>
      <c r="O7209">
        <f t="shared" si="292"/>
        <v>0</v>
      </c>
      <c r="P7209" t="s">
        <v>12694</v>
      </c>
    </row>
    <row r="7210" spans="2:16" x14ac:dyDescent="0.25">
      <c r="B7210" t="s">
        <v>7215</v>
      </c>
      <c r="C7210" s="119" t="s">
        <v>60</v>
      </c>
      <c r="D7210" t="s">
        <v>11537</v>
      </c>
      <c r="E7210" t="s">
        <v>11530</v>
      </c>
      <c r="F7210" t="s">
        <v>11540</v>
      </c>
      <c r="G7210" t="s">
        <v>61</v>
      </c>
      <c r="H7210" t="s">
        <v>18</v>
      </c>
      <c r="I7210" t="s">
        <v>11541</v>
      </c>
      <c r="J7210">
        <v>2017</v>
      </c>
      <c r="K7210">
        <v>647.1</v>
      </c>
      <c r="L7210">
        <v>20</v>
      </c>
      <c r="M7210">
        <v>1</v>
      </c>
      <c r="N7210">
        <f t="shared" si="293"/>
        <v>0</v>
      </c>
      <c r="O7210">
        <f t="shared" si="292"/>
        <v>0</v>
      </c>
      <c r="P7210" t="s">
        <v>12694</v>
      </c>
    </row>
    <row r="7211" spans="2:16" x14ac:dyDescent="0.25">
      <c r="B7211" t="s">
        <v>7216</v>
      </c>
      <c r="C7211" s="119" t="s">
        <v>60</v>
      </c>
      <c r="D7211" t="s">
        <v>11537</v>
      </c>
      <c r="E7211" t="s">
        <v>11530</v>
      </c>
      <c r="F7211" t="s">
        <v>11540</v>
      </c>
      <c r="G7211" t="s">
        <v>61</v>
      </c>
      <c r="H7211" t="s">
        <v>18</v>
      </c>
      <c r="I7211" t="s">
        <v>11541</v>
      </c>
      <c r="J7211">
        <v>2017</v>
      </c>
      <c r="K7211">
        <v>617.29</v>
      </c>
      <c r="L7211">
        <v>24</v>
      </c>
      <c r="M7211">
        <v>1</v>
      </c>
      <c r="N7211">
        <f t="shared" si="293"/>
        <v>0</v>
      </c>
      <c r="O7211">
        <f t="shared" si="292"/>
        <v>0</v>
      </c>
      <c r="P7211" t="s">
        <v>12694</v>
      </c>
    </row>
    <row r="7212" spans="2:16" x14ac:dyDescent="0.25">
      <c r="B7212" t="s">
        <v>7217</v>
      </c>
      <c r="C7212" s="119" t="s">
        <v>60</v>
      </c>
      <c r="D7212" t="s">
        <v>11539</v>
      </c>
      <c r="E7212" t="s">
        <v>11530</v>
      </c>
      <c r="F7212" t="s">
        <v>11540</v>
      </c>
      <c r="G7212" t="s">
        <v>61</v>
      </c>
      <c r="H7212" t="s">
        <v>18</v>
      </c>
      <c r="I7212" t="s">
        <v>11541</v>
      </c>
      <c r="J7212">
        <v>2017</v>
      </c>
      <c r="K7212">
        <v>618.09</v>
      </c>
      <c r="L7212">
        <v>27</v>
      </c>
      <c r="M7212">
        <v>1</v>
      </c>
      <c r="N7212">
        <f t="shared" si="293"/>
        <v>0</v>
      </c>
      <c r="O7212">
        <f t="shared" si="292"/>
        <v>0</v>
      </c>
      <c r="P7212" t="s">
        <v>12694</v>
      </c>
    </row>
    <row r="7213" spans="2:16" x14ac:dyDescent="0.25">
      <c r="B7213" t="s">
        <v>7218</v>
      </c>
      <c r="C7213" s="119" t="s">
        <v>60</v>
      </c>
      <c r="D7213" t="s">
        <v>11537</v>
      </c>
      <c r="E7213" t="s">
        <v>11530</v>
      </c>
      <c r="F7213" t="s">
        <v>11540</v>
      </c>
      <c r="G7213" t="s">
        <v>61</v>
      </c>
      <c r="H7213" t="s">
        <v>18</v>
      </c>
      <c r="I7213" t="s">
        <v>11541</v>
      </c>
      <c r="J7213">
        <v>2017</v>
      </c>
      <c r="K7213">
        <v>647.75</v>
      </c>
      <c r="L7213">
        <v>25</v>
      </c>
      <c r="M7213">
        <v>1</v>
      </c>
      <c r="N7213">
        <f t="shared" si="293"/>
        <v>0</v>
      </c>
      <c r="O7213">
        <f t="shared" si="292"/>
        <v>0</v>
      </c>
      <c r="P7213" t="s">
        <v>12694</v>
      </c>
    </row>
    <row r="7214" spans="2:16" x14ac:dyDescent="0.25">
      <c r="B7214" t="s">
        <v>7219</v>
      </c>
      <c r="C7214" s="119" t="s">
        <v>60</v>
      </c>
      <c r="D7214" t="s">
        <v>11537</v>
      </c>
      <c r="E7214" t="s">
        <v>11530</v>
      </c>
      <c r="F7214" t="s">
        <v>11540</v>
      </c>
      <c r="G7214" t="s">
        <v>61</v>
      </c>
      <c r="H7214" t="s">
        <v>18</v>
      </c>
      <c r="I7214" t="s">
        <v>11541</v>
      </c>
      <c r="J7214">
        <v>2017</v>
      </c>
      <c r="K7214">
        <v>617.54999999999995</v>
      </c>
      <c r="L7214">
        <v>26</v>
      </c>
      <c r="M7214">
        <v>1</v>
      </c>
      <c r="N7214">
        <f t="shared" si="293"/>
        <v>0</v>
      </c>
      <c r="O7214">
        <f t="shared" si="292"/>
        <v>0</v>
      </c>
      <c r="P7214" t="s">
        <v>12694</v>
      </c>
    </row>
    <row r="7215" spans="2:16" x14ac:dyDescent="0.25">
      <c r="B7215" t="s">
        <v>7220</v>
      </c>
      <c r="C7215" s="119" t="s">
        <v>60</v>
      </c>
      <c r="D7215" t="s">
        <v>11537</v>
      </c>
      <c r="E7215" t="s">
        <v>11530</v>
      </c>
      <c r="F7215" t="s">
        <v>11540</v>
      </c>
      <c r="G7215" t="s">
        <v>61</v>
      </c>
      <c r="H7215" t="s">
        <v>18</v>
      </c>
      <c r="I7215" t="s">
        <v>11541</v>
      </c>
      <c r="J7215">
        <v>2017</v>
      </c>
      <c r="K7215">
        <v>648.29999999999995</v>
      </c>
      <c r="L7215">
        <v>26</v>
      </c>
      <c r="M7215">
        <v>1</v>
      </c>
      <c r="N7215">
        <f t="shared" si="293"/>
        <v>0</v>
      </c>
      <c r="O7215">
        <f t="shared" ref="O7215:O7278" si="294">IF(OR(L7215="",L7215&lt;=0),1,0)</f>
        <v>0</v>
      </c>
      <c r="P7215" t="s">
        <v>12694</v>
      </c>
    </row>
    <row r="7216" spans="2:16" x14ac:dyDescent="0.25">
      <c r="B7216" t="s">
        <v>7221</v>
      </c>
      <c r="C7216" s="119" t="s">
        <v>60</v>
      </c>
      <c r="D7216" t="s">
        <v>11537</v>
      </c>
      <c r="E7216" t="s">
        <v>11530</v>
      </c>
      <c r="F7216" t="s">
        <v>11540</v>
      </c>
      <c r="G7216" t="s">
        <v>61</v>
      </c>
      <c r="H7216" t="s">
        <v>18</v>
      </c>
      <c r="I7216" t="s">
        <v>11541</v>
      </c>
      <c r="J7216">
        <v>2017</v>
      </c>
      <c r="K7216">
        <v>649.21</v>
      </c>
      <c r="L7216">
        <v>33</v>
      </c>
      <c r="M7216">
        <v>1</v>
      </c>
      <c r="N7216">
        <f t="shared" si="293"/>
        <v>0</v>
      </c>
      <c r="O7216">
        <f t="shared" si="294"/>
        <v>0</v>
      </c>
      <c r="P7216" t="s">
        <v>12694</v>
      </c>
    </row>
    <row r="7217" spans="2:16" x14ac:dyDescent="0.25">
      <c r="B7217" t="s">
        <v>7222</v>
      </c>
      <c r="C7217" s="119" t="s">
        <v>60</v>
      </c>
      <c r="D7217" t="s">
        <v>11542</v>
      </c>
      <c r="E7217" t="s">
        <v>11530</v>
      </c>
      <c r="F7217" t="s">
        <v>11540</v>
      </c>
      <c r="G7217" t="s">
        <v>61</v>
      </c>
      <c r="H7217" t="s">
        <v>18</v>
      </c>
      <c r="I7217" t="s">
        <v>11541</v>
      </c>
      <c r="J7217">
        <v>2017</v>
      </c>
      <c r="K7217">
        <v>615.25</v>
      </c>
      <c r="L7217">
        <v>10</v>
      </c>
      <c r="M7217">
        <v>1</v>
      </c>
      <c r="N7217">
        <f t="shared" si="293"/>
        <v>0</v>
      </c>
      <c r="O7217">
        <f t="shared" si="294"/>
        <v>0</v>
      </c>
      <c r="P7217" t="s">
        <v>12693</v>
      </c>
    </row>
    <row r="7218" spans="2:16" x14ac:dyDescent="0.25">
      <c r="B7218" t="s">
        <v>7223</v>
      </c>
      <c r="C7218" s="119" t="s">
        <v>60</v>
      </c>
      <c r="D7218" t="s">
        <v>11542</v>
      </c>
      <c r="E7218" t="s">
        <v>11530</v>
      </c>
      <c r="F7218" t="s">
        <v>11540</v>
      </c>
      <c r="G7218" t="s">
        <v>61</v>
      </c>
      <c r="H7218" t="s">
        <v>18</v>
      </c>
      <c r="I7218" t="s">
        <v>11541</v>
      </c>
      <c r="J7218">
        <v>2017</v>
      </c>
      <c r="K7218">
        <v>614.87</v>
      </c>
      <c r="L7218">
        <v>7</v>
      </c>
      <c r="M7218">
        <v>1</v>
      </c>
      <c r="N7218">
        <f t="shared" si="293"/>
        <v>0</v>
      </c>
      <c r="O7218">
        <f t="shared" si="294"/>
        <v>0</v>
      </c>
      <c r="P7218" t="s">
        <v>12693</v>
      </c>
    </row>
    <row r="7219" spans="2:16" x14ac:dyDescent="0.25">
      <c r="B7219" t="s">
        <v>7224</v>
      </c>
      <c r="C7219" s="119" t="s">
        <v>60</v>
      </c>
      <c r="D7219" t="s">
        <v>11542</v>
      </c>
      <c r="E7219" t="s">
        <v>11530</v>
      </c>
      <c r="F7219" t="s">
        <v>11540</v>
      </c>
      <c r="G7219" t="s">
        <v>61</v>
      </c>
      <c r="H7219" t="s">
        <v>18</v>
      </c>
      <c r="I7219" t="s">
        <v>11541</v>
      </c>
      <c r="J7219">
        <v>2017</v>
      </c>
      <c r="K7219">
        <v>615</v>
      </c>
      <c r="L7219">
        <v>8</v>
      </c>
      <c r="M7219">
        <v>1</v>
      </c>
      <c r="N7219">
        <f t="shared" si="293"/>
        <v>0</v>
      </c>
      <c r="O7219">
        <f t="shared" si="294"/>
        <v>0</v>
      </c>
      <c r="P7219" t="s">
        <v>12693</v>
      </c>
    </row>
    <row r="7220" spans="2:16" x14ac:dyDescent="0.25">
      <c r="B7220" t="s">
        <v>7225</v>
      </c>
      <c r="C7220" s="119" t="s">
        <v>60</v>
      </c>
      <c r="D7220" t="s">
        <v>11542</v>
      </c>
      <c r="E7220" t="s">
        <v>11530</v>
      </c>
      <c r="F7220" t="s">
        <v>11540</v>
      </c>
      <c r="G7220" t="s">
        <v>61</v>
      </c>
      <c r="H7220" t="s">
        <v>18</v>
      </c>
      <c r="I7220" t="s">
        <v>11541</v>
      </c>
      <c r="J7220">
        <v>2017</v>
      </c>
      <c r="K7220">
        <v>615</v>
      </c>
      <c r="L7220">
        <v>8</v>
      </c>
      <c r="M7220">
        <v>1</v>
      </c>
      <c r="N7220">
        <f t="shared" si="293"/>
        <v>0</v>
      </c>
      <c r="O7220">
        <f t="shared" si="294"/>
        <v>0</v>
      </c>
      <c r="P7220" t="s">
        <v>12693</v>
      </c>
    </row>
    <row r="7221" spans="2:16" x14ac:dyDescent="0.25">
      <c r="B7221" t="s">
        <v>7226</v>
      </c>
      <c r="C7221" s="119" t="s">
        <v>60</v>
      </c>
      <c r="D7221" t="s">
        <v>11542</v>
      </c>
      <c r="E7221" t="s">
        <v>11530</v>
      </c>
      <c r="F7221" t="s">
        <v>11540</v>
      </c>
      <c r="G7221" t="s">
        <v>61</v>
      </c>
      <c r="H7221" t="s">
        <v>18</v>
      </c>
      <c r="I7221" t="s">
        <v>11541</v>
      </c>
      <c r="J7221">
        <v>2017</v>
      </c>
      <c r="K7221">
        <v>614.96</v>
      </c>
      <c r="L7221">
        <v>8</v>
      </c>
      <c r="M7221">
        <v>1</v>
      </c>
      <c r="N7221">
        <f t="shared" si="293"/>
        <v>0</v>
      </c>
      <c r="O7221">
        <f t="shared" si="294"/>
        <v>0</v>
      </c>
      <c r="P7221" t="s">
        <v>12693</v>
      </c>
    </row>
    <row r="7222" spans="2:16" x14ac:dyDescent="0.25">
      <c r="B7222" t="s">
        <v>7227</v>
      </c>
      <c r="C7222" s="119" t="s">
        <v>60</v>
      </c>
      <c r="D7222" t="s">
        <v>11542</v>
      </c>
      <c r="E7222" t="s">
        <v>11530</v>
      </c>
      <c r="F7222" t="s">
        <v>11540</v>
      </c>
      <c r="G7222" t="s">
        <v>61</v>
      </c>
      <c r="H7222" t="s">
        <v>18</v>
      </c>
      <c r="I7222" t="s">
        <v>11541</v>
      </c>
      <c r="J7222">
        <v>2017</v>
      </c>
      <c r="K7222">
        <v>615</v>
      </c>
      <c r="L7222">
        <v>8</v>
      </c>
      <c r="M7222">
        <v>1</v>
      </c>
      <c r="N7222">
        <f t="shared" si="293"/>
        <v>0</v>
      </c>
      <c r="O7222">
        <f t="shared" si="294"/>
        <v>0</v>
      </c>
      <c r="P7222" t="s">
        <v>12693</v>
      </c>
    </row>
    <row r="7223" spans="2:16" x14ac:dyDescent="0.25">
      <c r="B7223" t="s">
        <v>7228</v>
      </c>
      <c r="C7223" s="119" t="s">
        <v>60</v>
      </c>
      <c r="D7223" t="s">
        <v>11542</v>
      </c>
      <c r="E7223" t="s">
        <v>11530</v>
      </c>
      <c r="F7223" t="s">
        <v>11540</v>
      </c>
      <c r="G7223" t="s">
        <v>61</v>
      </c>
      <c r="H7223" t="s">
        <v>18</v>
      </c>
      <c r="I7223" t="s">
        <v>11541</v>
      </c>
      <c r="J7223">
        <v>2017</v>
      </c>
      <c r="K7223">
        <v>615.27</v>
      </c>
      <c r="L7223">
        <v>5</v>
      </c>
      <c r="M7223">
        <v>1</v>
      </c>
      <c r="N7223">
        <f t="shared" si="293"/>
        <v>0</v>
      </c>
      <c r="O7223">
        <f t="shared" si="294"/>
        <v>0</v>
      </c>
      <c r="P7223" t="s">
        <v>12693</v>
      </c>
    </row>
    <row r="7224" spans="2:16" x14ac:dyDescent="0.25">
      <c r="B7224" t="s">
        <v>7229</v>
      </c>
      <c r="C7224" s="119" t="s">
        <v>60</v>
      </c>
      <c r="D7224" t="s">
        <v>11542</v>
      </c>
      <c r="E7224" t="s">
        <v>11530</v>
      </c>
      <c r="F7224" t="s">
        <v>11540</v>
      </c>
      <c r="G7224" t="s">
        <v>61</v>
      </c>
      <c r="H7224" t="s">
        <v>18</v>
      </c>
      <c r="I7224" t="s">
        <v>11541</v>
      </c>
      <c r="J7224">
        <v>2017</v>
      </c>
      <c r="K7224">
        <v>615.27</v>
      </c>
      <c r="L7224">
        <v>5</v>
      </c>
      <c r="M7224">
        <v>1</v>
      </c>
      <c r="N7224">
        <f t="shared" si="293"/>
        <v>0</v>
      </c>
      <c r="O7224">
        <f t="shared" si="294"/>
        <v>0</v>
      </c>
      <c r="P7224" t="s">
        <v>12693</v>
      </c>
    </row>
    <row r="7225" spans="2:16" x14ac:dyDescent="0.25">
      <c r="B7225" t="s">
        <v>7230</v>
      </c>
      <c r="C7225" s="119" t="s">
        <v>60</v>
      </c>
      <c r="D7225" t="s">
        <v>11542</v>
      </c>
      <c r="E7225" t="s">
        <v>11530</v>
      </c>
      <c r="F7225" t="s">
        <v>11540</v>
      </c>
      <c r="G7225" t="s">
        <v>61</v>
      </c>
      <c r="H7225" t="s">
        <v>18</v>
      </c>
      <c r="I7225" t="s">
        <v>11541</v>
      </c>
      <c r="J7225">
        <v>2017</v>
      </c>
      <c r="K7225">
        <v>615.27</v>
      </c>
      <c r="L7225">
        <v>5</v>
      </c>
      <c r="M7225">
        <v>1</v>
      </c>
      <c r="N7225">
        <f t="shared" si="293"/>
        <v>0</v>
      </c>
      <c r="O7225">
        <f t="shared" si="294"/>
        <v>0</v>
      </c>
      <c r="P7225" t="s">
        <v>12693</v>
      </c>
    </row>
    <row r="7226" spans="2:16" x14ac:dyDescent="0.25">
      <c r="B7226" t="s">
        <v>7231</v>
      </c>
      <c r="C7226" s="119" t="s">
        <v>60</v>
      </c>
      <c r="D7226" t="s">
        <v>11542</v>
      </c>
      <c r="E7226" t="s">
        <v>11530</v>
      </c>
      <c r="F7226" t="s">
        <v>11540</v>
      </c>
      <c r="G7226" t="s">
        <v>61</v>
      </c>
      <c r="H7226" t="s">
        <v>18</v>
      </c>
      <c r="I7226" t="s">
        <v>11541</v>
      </c>
      <c r="J7226">
        <v>2017</v>
      </c>
      <c r="K7226">
        <v>618.35</v>
      </c>
      <c r="L7226">
        <v>8</v>
      </c>
      <c r="M7226">
        <v>1</v>
      </c>
      <c r="N7226">
        <f t="shared" si="293"/>
        <v>0</v>
      </c>
      <c r="O7226">
        <f t="shared" si="294"/>
        <v>0</v>
      </c>
      <c r="P7226" t="s">
        <v>12693</v>
      </c>
    </row>
    <row r="7227" spans="2:16" x14ac:dyDescent="0.25">
      <c r="B7227" t="s">
        <v>7232</v>
      </c>
      <c r="C7227" s="119" t="s">
        <v>60</v>
      </c>
      <c r="D7227" t="s">
        <v>11542</v>
      </c>
      <c r="E7227" t="s">
        <v>11530</v>
      </c>
      <c r="F7227" t="s">
        <v>11540</v>
      </c>
      <c r="G7227" t="s">
        <v>61</v>
      </c>
      <c r="H7227" t="s">
        <v>18</v>
      </c>
      <c r="I7227" t="s">
        <v>11541</v>
      </c>
      <c r="J7227">
        <v>2017</v>
      </c>
      <c r="K7227">
        <v>615.4</v>
      </c>
      <c r="L7227">
        <v>6</v>
      </c>
      <c r="M7227">
        <v>1</v>
      </c>
      <c r="N7227">
        <f t="shared" si="293"/>
        <v>0</v>
      </c>
      <c r="O7227">
        <f t="shared" si="294"/>
        <v>0</v>
      </c>
      <c r="P7227" t="s">
        <v>12693</v>
      </c>
    </row>
    <row r="7228" spans="2:16" x14ac:dyDescent="0.25">
      <c r="B7228" t="s">
        <v>7233</v>
      </c>
      <c r="C7228" s="119" t="s">
        <v>60</v>
      </c>
      <c r="D7228" t="s">
        <v>11542</v>
      </c>
      <c r="E7228" t="s">
        <v>11530</v>
      </c>
      <c r="F7228" t="s">
        <v>11540</v>
      </c>
      <c r="G7228" t="s">
        <v>61</v>
      </c>
      <c r="H7228" t="s">
        <v>18</v>
      </c>
      <c r="I7228" t="s">
        <v>11541</v>
      </c>
      <c r="J7228">
        <v>2017</v>
      </c>
      <c r="K7228">
        <v>615.25</v>
      </c>
      <c r="L7228">
        <v>10</v>
      </c>
      <c r="M7228">
        <v>1</v>
      </c>
      <c r="N7228">
        <f t="shared" si="293"/>
        <v>0</v>
      </c>
      <c r="O7228">
        <f t="shared" si="294"/>
        <v>0</v>
      </c>
      <c r="P7228" t="s">
        <v>12693</v>
      </c>
    </row>
    <row r="7229" spans="2:16" x14ac:dyDescent="0.25">
      <c r="B7229" t="s">
        <v>7234</v>
      </c>
      <c r="C7229" s="119" t="s">
        <v>60</v>
      </c>
      <c r="D7229" t="s">
        <v>11542</v>
      </c>
      <c r="E7229" t="s">
        <v>11530</v>
      </c>
      <c r="F7229" t="s">
        <v>11540</v>
      </c>
      <c r="G7229" t="s">
        <v>61</v>
      </c>
      <c r="H7229" t="s">
        <v>18</v>
      </c>
      <c r="I7229" t="s">
        <v>11541</v>
      </c>
      <c r="J7229">
        <v>2017</v>
      </c>
      <c r="K7229">
        <v>619.75</v>
      </c>
      <c r="L7229">
        <v>24</v>
      </c>
      <c r="M7229">
        <v>1</v>
      </c>
      <c r="N7229">
        <f t="shared" si="293"/>
        <v>0</v>
      </c>
      <c r="O7229">
        <f t="shared" si="294"/>
        <v>0</v>
      </c>
      <c r="P7229" t="s">
        <v>12694</v>
      </c>
    </row>
    <row r="7230" spans="2:16" x14ac:dyDescent="0.25">
      <c r="B7230" t="s">
        <v>7235</v>
      </c>
      <c r="C7230" s="119" t="s">
        <v>60</v>
      </c>
      <c r="D7230" t="s">
        <v>11537</v>
      </c>
      <c r="E7230" t="s">
        <v>11530</v>
      </c>
      <c r="F7230" t="s">
        <v>11540</v>
      </c>
      <c r="G7230" t="s">
        <v>61</v>
      </c>
      <c r="H7230" t="s">
        <v>18</v>
      </c>
      <c r="I7230" t="s">
        <v>11541</v>
      </c>
      <c r="J7230">
        <v>2017</v>
      </c>
      <c r="K7230">
        <v>619.77</v>
      </c>
      <c r="L7230">
        <v>19</v>
      </c>
      <c r="M7230">
        <v>1</v>
      </c>
      <c r="N7230">
        <f t="shared" si="293"/>
        <v>0</v>
      </c>
      <c r="O7230">
        <f t="shared" si="294"/>
        <v>0</v>
      </c>
      <c r="P7230" t="s">
        <v>12694</v>
      </c>
    </row>
    <row r="7231" spans="2:16" x14ac:dyDescent="0.25">
      <c r="B7231" t="s">
        <v>7236</v>
      </c>
      <c r="C7231" s="119" t="s">
        <v>60</v>
      </c>
      <c r="D7231" t="s">
        <v>11546</v>
      </c>
      <c r="E7231" t="s">
        <v>11530</v>
      </c>
      <c r="F7231" t="s">
        <v>11540</v>
      </c>
      <c r="G7231" t="s">
        <v>61</v>
      </c>
      <c r="H7231" t="s">
        <v>18</v>
      </c>
      <c r="I7231" t="s">
        <v>11541</v>
      </c>
      <c r="J7231">
        <v>2017</v>
      </c>
      <c r="K7231">
        <v>621.38</v>
      </c>
      <c r="L7231">
        <v>53</v>
      </c>
      <c r="M7231">
        <v>1</v>
      </c>
      <c r="N7231">
        <f t="shared" si="293"/>
        <v>0</v>
      </c>
      <c r="O7231">
        <f t="shared" si="294"/>
        <v>0</v>
      </c>
      <c r="P7231" t="s">
        <v>12694</v>
      </c>
    </row>
    <row r="7232" spans="2:16" x14ac:dyDescent="0.25">
      <c r="B7232" t="s">
        <v>7237</v>
      </c>
      <c r="C7232" s="119" t="s">
        <v>60</v>
      </c>
      <c r="D7232" t="s">
        <v>11546</v>
      </c>
      <c r="E7232" t="s">
        <v>11530</v>
      </c>
      <c r="F7232" t="s">
        <v>11540</v>
      </c>
      <c r="G7232" t="s">
        <v>61</v>
      </c>
      <c r="H7232" t="s">
        <v>18</v>
      </c>
      <c r="I7232" t="s">
        <v>11541</v>
      </c>
      <c r="J7232">
        <v>2017</v>
      </c>
      <c r="K7232">
        <v>620.11</v>
      </c>
      <c r="L7232">
        <v>43</v>
      </c>
      <c r="M7232">
        <v>1</v>
      </c>
      <c r="N7232">
        <f t="shared" si="293"/>
        <v>0</v>
      </c>
      <c r="O7232">
        <f t="shared" si="294"/>
        <v>0</v>
      </c>
      <c r="P7232" t="s">
        <v>12694</v>
      </c>
    </row>
    <row r="7233" spans="2:16" x14ac:dyDescent="0.25">
      <c r="B7233" t="s">
        <v>7238</v>
      </c>
      <c r="C7233" s="119" t="s">
        <v>60</v>
      </c>
      <c r="D7233" t="s">
        <v>11537</v>
      </c>
      <c r="E7233" t="s">
        <v>11530</v>
      </c>
      <c r="F7233" t="s">
        <v>11540</v>
      </c>
      <c r="G7233" t="s">
        <v>61</v>
      </c>
      <c r="H7233" t="s">
        <v>18</v>
      </c>
      <c r="I7233" t="s">
        <v>11541</v>
      </c>
      <c r="J7233">
        <v>2017</v>
      </c>
      <c r="K7233">
        <v>620.66</v>
      </c>
      <c r="L7233">
        <v>26</v>
      </c>
      <c r="M7233">
        <v>1</v>
      </c>
      <c r="N7233">
        <f t="shared" si="293"/>
        <v>0</v>
      </c>
      <c r="O7233">
        <f t="shared" si="294"/>
        <v>0</v>
      </c>
      <c r="P7233" t="s">
        <v>12694</v>
      </c>
    </row>
    <row r="7234" spans="2:16" x14ac:dyDescent="0.25">
      <c r="B7234" t="s">
        <v>7239</v>
      </c>
      <c r="C7234" s="119" t="s">
        <v>60</v>
      </c>
      <c r="D7234" t="s">
        <v>11537</v>
      </c>
      <c r="E7234" t="s">
        <v>11530</v>
      </c>
      <c r="F7234" t="s">
        <v>11540</v>
      </c>
      <c r="G7234" t="s">
        <v>61</v>
      </c>
      <c r="H7234" t="s">
        <v>18</v>
      </c>
      <c r="I7234" t="s">
        <v>11541</v>
      </c>
      <c r="J7234">
        <v>2017</v>
      </c>
      <c r="K7234">
        <v>631.54999999999995</v>
      </c>
      <c r="L7234">
        <v>39</v>
      </c>
      <c r="M7234">
        <v>1</v>
      </c>
      <c r="N7234">
        <f t="shared" si="293"/>
        <v>0</v>
      </c>
      <c r="O7234">
        <f t="shared" si="294"/>
        <v>0</v>
      </c>
      <c r="P7234" t="s">
        <v>12694</v>
      </c>
    </row>
    <row r="7235" spans="2:16" x14ac:dyDescent="0.25">
      <c r="B7235" t="s">
        <v>7240</v>
      </c>
      <c r="C7235" s="119" t="s">
        <v>60</v>
      </c>
      <c r="D7235" t="s">
        <v>11537</v>
      </c>
      <c r="E7235" t="s">
        <v>11530</v>
      </c>
      <c r="F7235" t="s">
        <v>11540</v>
      </c>
      <c r="G7235" t="s">
        <v>61</v>
      </c>
      <c r="H7235" t="s">
        <v>18</v>
      </c>
      <c r="I7235" t="s">
        <v>11541</v>
      </c>
      <c r="J7235">
        <v>2017</v>
      </c>
      <c r="K7235">
        <v>620.11</v>
      </c>
      <c r="L7235">
        <v>34</v>
      </c>
      <c r="M7235">
        <v>1</v>
      </c>
      <c r="N7235">
        <f t="shared" si="293"/>
        <v>0</v>
      </c>
      <c r="O7235">
        <f t="shared" si="294"/>
        <v>0</v>
      </c>
      <c r="P7235" t="s">
        <v>12694</v>
      </c>
    </row>
    <row r="7236" spans="2:16" x14ac:dyDescent="0.25">
      <c r="B7236" t="s">
        <v>7241</v>
      </c>
      <c r="C7236" s="119" t="s">
        <v>60</v>
      </c>
      <c r="D7236" t="s">
        <v>11537</v>
      </c>
      <c r="E7236" t="s">
        <v>11530</v>
      </c>
      <c r="F7236" t="s">
        <v>11540</v>
      </c>
      <c r="G7236" t="s">
        <v>61</v>
      </c>
      <c r="H7236" t="s">
        <v>18</v>
      </c>
      <c r="I7236" t="s">
        <v>11541</v>
      </c>
      <c r="J7236">
        <v>2017</v>
      </c>
      <c r="K7236">
        <v>652.76</v>
      </c>
      <c r="L7236">
        <v>61</v>
      </c>
      <c r="M7236">
        <v>1</v>
      </c>
      <c r="N7236">
        <f t="shared" si="293"/>
        <v>0</v>
      </c>
      <c r="O7236">
        <f t="shared" si="294"/>
        <v>0</v>
      </c>
      <c r="P7236" t="s">
        <v>12694</v>
      </c>
    </row>
    <row r="7237" spans="2:16" x14ac:dyDescent="0.25">
      <c r="B7237" t="s">
        <v>7242</v>
      </c>
      <c r="C7237" s="119" t="s">
        <v>60</v>
      </c>
      <c r="D7237" t="s">
        <v>11537</v>
      </c>
      <c r="E7237" t="s">
        <v>11530</v>
      </c>
      <c r="F7237" t="s">
        <v>11540</v>
      </c>
      <c r="G7237" t="s">
        <v>61</v>
      </c>
      <c r="H7237" t="s">
        <v>18</v>
      </c>
      <c r="I7237" t="s">
        <v>11541</v>
      </c>
      <c r="J7237">
        <v>2017</v>
      </c>
      <c r="K7237">
        <v>619.62</v>
      </c>
      <c r="L7237">
        <v>23</v>
      </c>
      <c r="M7237">
        <v>1</v>
      </c>
      <c r="N7237">
        <f t="shared" si="293"/>
        <v>0</v>
      </c>
      <c r="O7237">
        <f t="shared" si="294"/>
        <v>0</v>
      </c>
      <c r="P7237" t="s">
        <v>12694</v>
      </c>
    </row>
    <row r="7238" spans="2:16" x14ac:dyDescent="0.25">
      <c r="B7238" t="s">
        <v>7243</v>
      </c>
      <c r="C7238" s="119" t="s">
        <v>60</v>
      </c>
      <c r="D7238" t="s">
        <v>11537</v>
      </c>
      <c r="E7238" t="s">
        <v>11530</v>
      </c>
      <c r="F7238" t="s">
        <v>11540</v>
      </c>
      <c r="G7238" t="s">
        <v>61</v>
      </c>
      <c r="H7238" t="s">
        <v>18</v>
      </c>
      <c r="I7238" t="s">
        <v>11541</v>
      </c>
      <c r="J7238">
        <v>2017</v>
      </c>
      <c r="K7238">
        <v>619.89</v>
      </c>
      <c r="L7238">
        <v>20</v>
      </c>
      <c r="M7238">
        <v>1</v>
      </c>
      <c r="N7238">
        <f t="shared" si="293"/>
        <v>0</v>
      </c>
      <c r="O7238">
        <f t="shared" si="294"/>
        <v>0</v>
      </c>
      <c r="P7238" t="s">
        <v>12694</v>
      </c>
    </row>
    <row r="7239" spans="2:16" x14ac:dyDescent="0.25">
      <c r="B7239" t="s">
        <v>7244</v>
      </c>
      <c r="C7239" s="119" t="s">
        <v>60</v>
      </c>
      <c r="D7239" t="s">
        <v>11550</v>
      </c>
      <c r="E7239" t="s">
        <v>11530</v>
      </c>
      <c r="F7239" t="s">
        <v>11540</v>
      </c>
      <c r="G7239" t="s">
        <v>61</v>
      </c>
      <c r="H7239" t="s">
        <v>18</v>
      </c>
      <c r="I7239" t="s">
        <v>11533</v>
      </c>
      <c r="J7239">
        <v>2017</v>
      </c>
      <c r="K7239">
        <v>892.98</v>
      </c>
      <c r="L7239">
        <v>176</v>
      </c>
      <c r="M7239">
        <v>1</v>
      </c>
      <c r="N7239">
        <f t="shared" si="293"/>
        <v>0</v>
      </c>
      <c r="O7239">
        <f t="shared" si="294"/>
        <v>0</v>
      </c>
      <c r="P7239" t="s">
        <v>12694</v>
      </c>
    </row>
    <row r="7240" spans="2:16" x14ac:dyDescent="0.25">
      <c r="B7240" t="s">
        <v>7245</v>
      </c>
      <c r="C7240" s="119" t="s">
        <v>60</v>
      </c>
      <c r="D7240" t="s">
        <v>11546</v>
      </c>
      <c r="E7240" t="s">
        <v>11530</v>
      </c>
      <c r="F7240" t="s">
        <v>11540</v>
      </c>
      <c r="G7240" t="s">
        <v>61</v>
      </c>
      <c r="H7240" t="s">
        <v>18</v>
      </c>
      <c r="I7240" t="s">
        <v>11541</v>
      </c>
      <c r="J7240">
        <v>2017</v>
      </c>
      <c r="K7240">
        <v>648.84</v>
      </c>
      <c r="L7240">
        <v>21</v>
      </c>
      <c r="M7240">
        <v>1</v>
      </c>
      <c r="N7240">
        <f t="shared" si="293"/>
        <v>0</v>
      </c>
      <c r="O7240">
        <f t="shared" si="294"/>
        <v>0</v>
      </c>
      <c r="P7240" t="s">
        <v>12694</v>
      </c>
    </row>
    <row r="7241" spans="2:16" x14ac:dyDescent="0.25">
      <c r="B7241" t="s">
        <v>7246</v>
      </c>
      <c r="C7241" s="119" t="s">
        <v>60</v>
      </c>
      <c r="D7241" t="s">
        <v>11546</v>
      </c>
      <c r="E7241" t="s">
        <v>11530</v>
      </c>
      <c r="F7241" t="s">
        <v>11540</v>
      </c>
      <c r="G7241" t="s">
        <v>61</v>
      </c>
      <c r="H7241" t="s">
        <v>18</v>
      </c>
      <c r="I7241" t="s">
        <v>11541</v>
      </c>
      <c r="J7241">
        <v>2017</v>
      </c>
      <c r="K7241">
        <v>660.25</v>
      </c>
      <c r="L7241">
        <v>21</v>
      </c>
      <c r="M7241">
        <v>1</v>
      </c>
      <c r="N7241">
        <f t="shared" si="293"/>
        <v>0</v>
      </c>
      <c r="O7241">
        <f t="shared" si="294"/>
        <v>0</v>
      </c>
      <c r="P7241" t="s">
        <v>12694</v>
      </c>
    </row>
    <row r="7242" spans="2:16" x14ac:dyDescent="0.25">
      <c r="B7242" t="s">
        <v>7247</v>
      </c>
      <c r="C7242" s="119" t="s">
        <v>60</v>
      </c>
      <c r="D7242" t="s">
        <v>11542</v>
      </c>
      <c r="E7242" t="s">
        <v>11530</v>
      </c>
      <c r="F7242" t="s">
        <v>11540</v>
      </c>
      <c r="G7242" t="s">
        <v>61</v>
      </c>
      <c r="H7242" t="s">
        <v>18</v>
      </c>
      <c r="I7242" t="s">
        <v>11541</v>
      </c>
      <c r="J7242">
        <v>2017</v>
      </c>
      <c r="K7242">
        <v>623.61</v>
      </c>
      <c r="L7242">
        <v>49</v>
      </c>
      <c r="M7242">
        <v>1</v>
      </c>
      <c r="N7242">
        <f t="shared" si="293"/>
        <v>0</v>
      </c>
      <c r="O7242">
        <f t="shared" si="294"/>
        <v>0</v>
      </c>
      <c r="P7242" t="s">
        <v>12693</v>
      </c>
    </row>
    <row r="7243" spans="2:16" x14ac:dyDescent="0.25">
      <c r="B7243" t="s">
        <v>7248</v>
      </c>
      <c r="C7243" s="119" t="s">
        <v>60</v>
      </c>
      <c r="D7243" t="s">
        <v>11542</v>
      </c>
      <c r="E7243" t="s">
        <v>11530</v>
      </c>
      <c r="F7243" t="s">
        <v>11540</v>
      </c>
      <c r="G7243" t="s">
        <v>61</v>
      </c>
      <c r="H7243" t="s">
        <v>18</v>
      </c>
      <c r="I7243" t="s">
        <v>11541</v>
      </c>
      <c r="J7243">
        <v>2017</v>
      </c>
      <c r="K7243">
        <v>651.78</v>
      </c>
      <c r="L7243">
        <v>31</v>
      </c>
      <c r="M7243">
        <v>1</v>
      </c>
      <c r="N7243">
        <f t="shared" ref="N7243:N7306" si="295">IF(K7243&lt;100,1,0)</f>
        <v>0</v>
      </c>
      <c r="O7243">
        <f t="shared" si="294"/>
        <v>0</v>
      </c>
      <c r="P7243" t="s">
        <v>12694</v>
      </c>
    </row>
    <row r="7244" spans="2:16" x14ac:dyDescent="0.25">
      <c r="B7244" t="s">
        <v>7249</v>
      </c>
      <c r="C7244" s="119" t="s">
        <v>60</v>
      </c>
      <c r="D7244" t="s">
        <v>11542</v>
      </c>
      <c r="E7244" t="s">
        <v>11530</v>
      </c>
      <c r="F7244" t="s">
        <v>11540</v>
      </c>
      <c r="G7244" t="s">
        <v>61</v>
      </c>
      <c r="H7244" t="s">
        <v>18</v>
      </c>
      <c r="I7244" t="s">
        <v>11541</v>
      </c>
      <c r="J7244">
        <v>2017</v>
      </c>
      <c r="K7244">
        <v>655.11</v>
      </c>
      <c r="L7244">
        <v>57</v>
      </c>
      <c r="M7244">
        <v>1</v>
      </c>
      <c r="N7244">
        <f t="shared" si="295"/>
        <v>0</v>
      </c>
      <c r="O7244">
        <f t="shared" si="294"/>
        <v>0</v>
      </c>
      <c r="P7244" t="s">
        <v>12694</v>
      </c>
    </row>
    <row r="7245" spans="2:16" x14ac:dyDescent="0.25">
      <c r="B7245" t="s">
        <v>7250</v>
      </c>
      <c r="C7245" s="119" t="s">
        <v>60</v>
      </c>
      <c r="D7245" t="s">
        <v>11542</v>
      </c>
      <c r="E7245" t="s">
        <v>11530</v>
      </c>
      <c r="F7245" t="s">
        <v>11540</v>
      </c>
      <c r="G7245" t="s">
        <v>61</v>
      </c>
      <c r="H7245" t="s">
        <v>18</v>
      </c>
      <c r="I7245" t="s">
        <v>11541</v>
      </c>
      <c r="J7245">
        <v>2017</v>
      </c>
      <c r="K7245">
        <v>652.79999999999995</v>
      </c>
      <c r="L7245">
        <v>39</v>
      </c>
      <c r="M7245">
        <v>1</v>
      </c>
      <c r="N7245">
        <f t="shared" si="295"/>
        <v>0</v>
      </c>
      <c r="O7245">
        <f t="shared" si="294"/>
        <v>0</v>
      </c>
      <c r="P7245" t="s">
        <v>12694</v>
      </c>
    </row>
    <row r="7246" spans="2:16" x14ac:dyDescent="0.25">
      <c r="B7246" t="s">
        <v>7251</v>
      </c>
      <c r="C7246" s="119" t="s">
        <v>60</v>
      </c>
      <c r="D7246" t="s">
        <v>11542</v>
      </c>
      <c r="E7246" t="s">
        <v>11530</v>
      </c>
      <c r="F7246" t="s">
        <v>11540</v>
      </c>
      <c r="G7246" t="s">
        <v>61</v>
      </c>
      <c r="H7246" t="s">
        <v>18</v>
      </c>
      <c r="I7246" t="s">
        <v>11541</v>
      </c>
      <c r="J7246">
        <v>2017</v>
      </c>
      <c r="K7246">
        <v>654.85</v>
      </c>
      <c r="L7246">
        <v>55</v>
      </c>
      <c r="M7246">
        <v>1</v>
      </c>
      <c r="N7246">
        <f t="shared" si="295"/>
        <v>0</v>
      </c>
      <c r="O7246">
        <f t="shared" si="294"/>
        <v>0</v>
      </c>
      <c r="P7246" t="s">
        <v>12694</v>
      </c>
    </row>
    <row r="7247" spans="2:16" x14ac:dyDescent="0.25">
      <c r="B7247" t="s">
        <v>7252</v>
      </c>
      <c r="C7247" s="119" t="s">
        <v>60</v>
      </c>
      <c r="D7247" t="s">
        <v>11539</v>
      </c>
      <c r="E7247" t="s">
        <v>11530</v>
      </c>
      <c r="F7247" t="s">
        <v>11540</v>
      </c>
      <c r="G7247" t="s">
        <v>61</v>
      </c>
      <c r="H7247" t="s">
        <v>18</v>
      </c>
      <c r="I7247" t="s">
        <v>11541</v>
      </c>
      <c r="J7247">
        <v>2017</v>
      </c>
      <c r="K7247">
        <v>650.44000000000005</v>
      </c>
      <c r="L7247">
        <v>25</v>
      </c>
      <c r="M7247">
        <v>1</v>
      </c>
      <c r="N7247">
        <f t="shared" si="295"/>
        <v>0</v>
      </c>
      <c r="O7247">
        <f t="shared" si="294"/>
        <v>0</v>
      </c>
      <c r="P7247" t="s">
        <v>12694</v>
      </c>
    </row>
    <row r="7248" spans="2:16" x14ac:dyDescent="0.25">
      <c r="B7248" t="s">
        <v>7253</v>
      </c>
      <c r="C7248" s="119" t="s">
        <v>60</v>
      </c>
      <c r="D7248" t="s">
        <v>11539</v>
      </c>
      <c r="E7248" t="s">
        <v>11530</v>
      </c>
      <c r="F7248" t="s">
        <v>11540</v>
      </c>
      <c r="G7248" t="s">
        <v>61</v>
      </c>
      <c r="H7248" t="s">
        <v>18</v>
      </c>
      <c r="I7248" t="s">
        <v>11541</v>
      </c>
      <c r="J7248">
        <v>2017</v>
      </c>
      <c r="K7248">
        <v>650.44000000000005</v>
      </c>
      <c r="L7248">
        <v>25</v>
      </c>
      <c r="M7248">
        <v>1</v>
      </c>
      <c r="N7248">
        <f t="shared" si="295"/>
        <v>0</v>
      </c>
      <c r="O7248">
        <f t="shared" si="294"/>
        <v>0</v>
      </c>
      <c r="P7248" t="s">
        <v>12694</v>
      </c>
    </row>
    <row r="7249" spans="2:16" x14ac:dyDescent="0.25">
      <c r="B7249" t="s">
        <v>7254</v>
      </c>
      <c r="C7249" s="119" t="s">
        <v>60</v>
      </c>
      <c r="D7249" t="s">
        <v>11537</v>
      </c>
      <c r="E7249" t="s">
        <v>11530</v>
      </c>
      <c r="F7249" t="s">
        <v>11540</v>
      </c>
      <c r="G7249" t="s">
        <v>61</v>
      </c>
      <c r="H7249" t="s">
        <v>18</v>
      </c>
      <c r="I7249" t="s">
        <v>11541</v>
      </c>
      <c r="J7249">
        <v>2017</v>
      </c>
      <c r="K7249">
        <v>623.05999999999995</v>
      </c>
      <c r="L7249">
        <v>49</v>
      </c>
      <c r="M7249">
        <v>1</v>
      </c>
      <c r="N7249">
        <f t="shared" si="295"/>
        <v>0</v>
      </c>
      <c r="O7249">
        <f t="shared" si="294"/>
        <v>0</v>
      </c>
      <c r="P7249" t="s">
        <v>12694</v>
      </c>
    </row>
    <row r="7250" spans="2:16" x14ac:dyDescent="0.25">
      <c r="B7250" t="s">
        <v>7255</v>
      </c>
      <c r="C7250" s="119" t="s">
        <v>60</v>
      </c>
      <c r="D7250" t="s">
        <v>11537</v>
      </c>
      <c r="E7250" t="s">
        <v>11530</v>
      </c>
      <c r="F7250" t="s">
        <v>11540</v>
      </c>
      <c r="G7250" t="s">
        <v>61</v>
      </c>
      <c r="H7250" t="s">
        <v>18</v>
      </c>
      <c r="I7250" t="s">
        <v>11541</v>
      </c>
      <c r="J7250">
        <v>2017</v>
      </c>
      <c r="K7250">
        <v>630.64</v>
      </c>
      <c r="L7250">
        <v>32</v>
      </c>
      <c r="M7250">
        <v>1</v>
      </c>
      <c r="N7250">
        <f t="shared" si="295"/>
        <v>0</v>
      </c>
      <c r="O7250">
        <f t="shared" si="294"/>
        <v>0</v>
      </c>
      <c r="P7250" t="s">
        <v>12694</v>
      </c>
    </row>
    <row r="7251" spans="2:16" x14ac:dyDescent="0.25">
      <c r="B7251" t="s">
        <v>7256</v>
      </c>
      <c r="C7251" s="119" t="s">
        <v>60</v>
      </c>
      <c r="D7251" t="s">
        <v>11550</v>
      </c>
      <c r="E7251" t="s">
        <v>11530</v>
      </c>
      <c r="F7251" t="s">
        <v>11540</v>
      </c>
      <c r="G7251" t="s">
        <v>61</v>
      </c>
      <c r="H7251" t="s">
        <v>18</v>
      </c>
      <c r="I7251" t="s">
        <v>11533</v>
      </c>
      <c r="J7251">
        <v>2017</v>
      </c>
      <c r="K7251">
        <v>634.16999999999996</v>
      </c>
      <c r="L7251">
        <v>68</v>
      </c>
      <c r="M7251">
        <v>1</v>
      </c>
      <c r="N7251">
        <f t="shared" si="295"/>
        <v>0</v>
      </c>
      <c r="O7251">
        <f t="shared" si="294"/>
        <v>0</v>
      </c>
      <c r="P7251" t="s">
        <v>12694</v>
      </c>
    </row>
    <row r="7252" spans="2:16" x14ac:dyDescent="0.25">
      <c r="B7252" t="s">
        <v>7257</v>
      </c>
      <c r="C7252" s="119" t="s">
        <v>60</v>
      </c>
      <c r="D7252" t="s">
        <v>11537</v>
      </c>
      <c r="E7252" t="s">
        <v>11530</v>
      </c>
      <c r="F7252" t="s">
        <v>11540</v>
      </c>
      <c r="G7252" t="s">
        <v>61</v>
      </c>
      <c r="H7252" t="s">
        <v>18</v>
      </c>
      <c r="I7252" t="s">
        <v>11541</v>
      </c>
      <c r="J7252">
        <v>2017</v>
      </c>
      <c r="K7252">
        <v>660.79</v>
      </c>
      <c r="L7252">
        <v>22</v>
      </c>
      <c r="M7252">
        <v>1</v>
      </c>
      <c r="N7252">
        <f t="shared" si="295"/>
        <v>0</v>
      </c>
      <c r="O7252">
        <f t="shared" si="294"/>
        <v>0</v>
      </c>
      <c r="P7252" t="s">
        <v>12694</v>
      </c>
    </row>
    <row r="7253" spans="2:16" x14ac:dyDescent="0.25">
      <c r="B7253" t="s">
        <v>7258</v>
      </c>
      <c r="C7253" s="119" t="s">
        <v>60</v>
      </c>
      <c r="D7253" t="s">
        <v>11537</v>
      </c>
      <c r="E7253" t="s">
        <v>11530</v>
      </c>
      <c r="F7253" t="s">
        <v>11540</v>
      </c>
      <c r="G7253" t="s">
        <v>61</v>
      </c>
      <c r="H7253" t="s">
        <v>18</v>
      </c>
      <c r="I7253" t="s">
        <v>11541</v>
      </c>
      <c r="J7253">
        <v>2017</v>
      </c>
      <c r="K7253">
        <v>619.70000000000005</v>
      </c>
      <c r="L7253">
        <v>23</v>
      </c>
      <c r="M7253">
        <v>1</v>
      </c>
      <c r="N7253">
        <f t="shared" si="295"/>
        <v>0</v>
      </c>
      <c r="O7253">
        <f t="shared" si="294"/>
        <v>0</v>
      </c>
      <c r="P7253" t="s">
        <v>12694</v>
      </c>
    </row>
    <row r="7254" spans="2:16" x14ac:dyDescent="0.25">
      <c r="B7254" t="s">
        <v>7259</v>
      </c>
      <c r="C7254" s="119" t="s">
        <v>60</v>
      </c>
      <c r="D7254" t="s">
        <v>11537</v>
      </c>
      <c r="E7254" t="s">
        <v>11530</v>
      </c>
      <c r="F7254" t="s">
        <v>11540</v>
      </c>
      <c r="G7254" t="s">
        <v>61</v>
      </c>
      <c r="H7254" t="s">
        <v>18</v>
      </c>
      <c r="I7254" t="s">
        <v>11541</v>
      </c>
      <c r="J7254">
        <v>2017</v>
      </c>
      <c r="K7254">
        <v>629.35</v>
      </c>
      <c r="L7254">
        <v>22</v>
      </c>
      <c r="M7254">
        <v>1</v>
      </c>
      <c r="N7254">
        <f t="shared" si="295"/>
        <v>0</v>
      </c>
      <c r="O7254">
        <f t="shared" si="294"/>
        <v>0</v>
      </c>
      <c r="P7254" t="s">
        <v>12694</v>
      </c>
    </row>
    <row r="7255" spans="2:16" x14ac:dyDescent="0.25">
      <c r="B7255" t="s">
        <v>7260</v>
      </c>
      <c r="C7255" s="119" t="s">
        <v>60</v>
      </c>
      <c r="D7255" t="s">
        <v>11537</v>
      </c>
      <c r="E7255" t="s">
        <v>11530</v>
      </c>
      <c r="F7255" t="s">
        <v>11540</v>
      </c>
      <c r="G7255" t="s">
        <v>61</v>
      </c>
      <c r="H7255" t="s">
        <v>18</v>
      </c>
      <c r="I7255" t="s">
        <v>11541</v>
      </c>
      <c r="J7255">
        <v>2017</v>
      </c>
      <c r="K7255">
        <v>629.62</v>
      </c>
      <c r="L7255">
        <v>24</v>
      </c>
      <c r="M7255">
        <v>1</v>
      </c>
      <c r="N7255">
        <f t="shared" si="295"/>
        <v>0</v>
      </c>
      <c r="O7255">
        <f t="shared" si="294"/>
        <v>0</v>
      </c>
      <c r="P7255" t="s">
        <v>12694</v>
      </c>
    </row>
    <row r="7256" spans="2:16" x14ac:dyDescent="0.25">
      <c r="B7256" t="s">
        <v>7261</v>
      </c>
      <c r="C7256" s="119" t="s">
        <v>60</v>
      </c>
      <c r="D7256" t="s">
        <v>11537</v>
      </c>
      <c r="E7256" t="s">
        <v>11530</v>
      </c>
      <c r="F7256" t="s">
        <v>11540</v>
      </c>
      <c r="G7256" t="s">
        <v>61</v>
      </c>
      <c r="H7256" t="s">
        <v>18</v>
      </c>
      <c r="I7256" t="s">
        <v>11529</v>
      </c>
      <c r="J7256">
        <v>2017</v>
      </c>
      <c r="K7256">
        <v>669.93</v>
      </c>
      <c r="L7256">
        <v>28</v>
      </c>
      <c r="M7256">
        <v>1</v>
      </c>
      <c r="N7256">
        <f t="shared" si="295"/>
        <v>0</v>
      </c>
      <c r="O7256">
        <f t="shared" si="294"/>
        <v>0</v>
      </c>
      <c r="P7256" t="s">
        <v>12694</v>
      </c>
    </row>
    <row r="7257" spans="2:16" x14ac:dyDescent="0.25">
      <c r="B7257" t="s">
        <v>7262</v>
      </c>
      <c r="C7257" s="119" t="s">
        <v>60</v>
      </c>
      <c r="D7257" t="s">
        <v>11537</v>
      </c>
      <c r="E7257" t="s">
        <v>11530</v>
      </c>
      <c r="F7257" t="s">
        <v>11540</v>
      </c>
      <c r="G7257" t="s">
        <v>61</v>
      </c>
      <c r="H7257" t="s">
        <v>18</v>
      </c>
      <c r="I7257" t="s">
        <v>11541</v>
      </c>
      <c r="J7257">
        <v>2017</v>
      </c>
      <c r="K7257">
        <v>650.69000000000005</v>
      </c>
      <c r="L7257">
        <v>27</v>
      </c>
      <c r="M7257">
        <v>1</v>
      </c>
      <c r="N7257">
        <f t="shared" si="295"/>
        <v>0</v>
      </c>
      <c r="O7257">
        <f t="shared" si="294"/>
        <v>0</v>
      </c>
      <c r="P7257" t="s">
        <v>12694</v>
      </c>
    </row>
    <row r="7258" spans="2:16" x14ac:dyDescent="0.25">
      <c r="B7258" t="s">
        <v>7263</v>
      </c>
      <c r="C7258" s="119" t="s">
        <v>60</v>
      </c>
      <c r="D7258" t="s">
        <v>11537</v>
      </c>
      <c r="E7258" t="s">
        <v>11530</v>
      </c>
      <c r="F7258" t="s">
        <v>11540</v>
      </c>
      <c r="G7258" t="s">
        <v>61</v>
      </c>
      <c r="H7258" t="s">
        <v>18</v>
      </c>
      <c r="I7258" t="s">
        <v>11541</v>
      </c>
      <c r="J7258">
        <v>2017</v>
      </c>
      <c r="K7258">
        <v>660.54</v>
      </c>
      <c r="L7258">
        <v>28</v>
      </c>
      <c r="M7258">
        <v>1</v>
      </c>
      <c r="N7258">
        <f t="shared" si="295"/>
        <v>0</v>
      </c>
      <c r="O7258">
        <f t="shared" si="294"/>
        <v>0</v>
      </c>
      <c r="P7258" t="s">
        <v>12694</v>
      </c>
    </row>
    <row r="7259" spans="2:16" x14ac:dyDescent="0.25">
      <c r="B7259" t="s">
        <v>7264</v>
      </c>
      <c r="C7259" s="119" t="s">
        <v>60</v>
      </c>
      <c r="D7259" t="s">
        <v>11537</v>
      </c>
      <c r="E7259" t="s">
        <v>11530</v>
      </c>
      <c r="F7259" t="s">
        <v>11540</v>
      </c>
      <c r="G7259" t="s">
        <v>61</v>
      </c>
      <c r="H7259" t="s">
        <v>18</v>
      </c>
      <c r="I7259" t="s">
        <v>11541</v>
      </c>
      <c r="J7259">
        <v>2017</v>
      </c>
      <c r="K7259">
        <v>628.63</v>
      </c>
      <c r="L7259">
        <v>24</v>
      </c>
      <c r="M7259">
        <v>1</v>
      </c>
      <c r="N7259">
        <f t="shared" si="295"/>
        <v>0</v>
      </c>
      <c r="O7259">
        <f t="shared" si="294"/>
        <v>0</v>
      </c>
      <c r="P7259" t="s">
        <v>12694</v>
      </c>
    </row>
    <row r="7260" spans="2:16" x14ac:dyDescent="0.25">
      <c r="B7260" t="s">
        <v>7265</v>
      </c>
      <c r="C7260" s="119" t="s">
        <v>60</v>
      </c>
      <c r="D7260" t="s">
        <v>11537</v>
      </c>
      <c r="E7260" t="s">
        <v>11530</v>
      </c>
      <c r="F7260" t="s">
        <v>11540</v>
      </c>
      <c r="G7260" t="s">
        <v>61</v>
      </c>
      <c r="H7260" t="s">
        <v>18</v>
      </c>
      <c r="I7260" t="s">
        <v>11541</v>
      </c>
      <c r="J7260">
        <v>2017</v>
      </c>
      <c r="K7260">
        <v>628.98</v>
      </c>
      <c r="L7260">
        <v>19</v>
      </c>
      <c r="M7260">
        <v>1</v>
      </c>
      <c r="N7260">
        <f t="shared" si="295"/>
        <v>0</v>
      </c>
      <c r="O7260">
        <f t="shared" si="294"/>
        <v>0</v>
      </c>
      <c r="P7260" t="s">
        <v>12694</v>
      </c>
    </row>
    <row r="7261" spans="2:16" x14ac:dyDescent="0.25">
      <c r="B7261" t="s">
        <v>7266</v>
      </c>
      <c r="C7261" s="119" t="s">
        <v>60</v>
      </c>
      <c r="D7261" t="s">
        <v>11537</v>
      </c>
      <c r="E7261" t="s">
        <v>11530</v>
      </c>
      <c r="F7261" t="s">
        <v>11540</v>
      </c>
      <c r="G7261" t="s">
        <v>61</v>
      </c>
      <c r="H7261" t="s">
        <v>18</v>
      </c>
      <c r="I7261" t="s">
        <v>11541</v>
      </c>
      <c r="J7261">
        <v>2017</v>
      </c>
      <c r="K7261">
        <v>628.71</v>
      </c>
      <c r="L7261">
        <v>17</v>
      </c>
      <c r="M7261">
        <v>1</v>
      </c>
      <c r="N7261">
        <f t="shared" si="295"/>
        <v>0</v>
      </c>
      <c r="O7261">
        <f t="shared" si="294"/>
        <v>0</v>
      </c>
      <c r="P7261" t="s">
        <v>12694</v>
      </c>
    </row>
    <row r="7262" spans="2:16" x14ac:dyDescent="0.25">
      <c r="B7262" t="s">
        <v>7267</v>
      </c>
      <c r="C7262" s="119" t="s">
        <v>60</v>
      </c>
      <c r="D7262" t="s">
        <v>11537</v>
      </c>
      <c r="E7262" t="s">
        <v>11530</v>
      </c>
      <c r="F7262" t="s">
        <v>11540</v>
      </c>
      <c r="G7262" t="s">
        <v>61</v>
      </c>
      <c r="H7262" t="s">
        <v>18</v>
      </c>
      <c r="I7262" t="s">
        <v>11541</v>
      </c>
      <c r="J7262">
        <v>2017</v>
      </c>
      <c r="K7262">
        <v>628.36</v>
      </c>
      <c r="L7262">
        <v>22</v>
      </c>
      <c r="M7262">
        <v>1</v>
      </c>
      <c r="N7262">
        <f t="shared" si="295"/>
        <v>0</v>
      </c>
      <c r="O7262">
        <f t="shared" si="294"/>
        <v>0</v>
      </c>
      <c r="P7262" t="s">
        <v>12694</v>
      </c>
    </row>
    <row r="7263" spans="2:16" x14ac:dyDescent="0.25">
      <c r="B7263" t="s">
        <v>7268</v>
      </c>
      <c r="C7263" s="119" t="s">
        <v>60</v>
      </c>
      <c r="D7263" t="s">
        <v>11537</v>
      </c>
      <c r="E7263" t="s">
        <v>11530</v>
      </c>
      <c r="F7263" t="s">
        <v>11540</v>
      </c>
      <c r="G7263" t="s">
        <v>61</v>
      </c>
      <c r="H7263" t="s">
        <v>18</v>
      </c>
      <c r="I7263" t="s">
        <v>11541</v>
      </c>
      <c r="J7263">
        <v>2017</v>
      </c>
      <c r="K7263">
        <v>628.77</v>
      </c>
      <c r="L7263">
        <v>25</v>
      </c>
      <c r="M7263">
        <v>1</v>
      </c>
      <c r="N7263">
        <f t="shared" si="295"/>
        <v>0</v>
      </c>
      <c r="O7263">
        <f t="shared" si="294"/>
        <v>0</v>
      </c>
      <c r="P7263" t="s">
        <v>12694</v>
      </c>
    </row>
    <row r="7264" spans="2:16" x14ac:dyDescent="0.25">
      <c r="B7264" t="s">
        <v>7269</v>
      </c>
      <c r="C7264" s="119" t="s">
        <v>60</v>
      </c>
      <c r="D7264" t="s">
        <v>11537</v>
      </c>
      <c r="E7264" t="s">
        <v>11530</v>
      </c>
      <c r="F7264" t="s">
        <v>11540</v>
      </c>
      <c r="G7264" t="s">
        <v>61</v>
      </c>
      <c r="H7264" t="s">
        <v>18</v>
      </c>
      <c r="I7264" t="s">
        <v>11541</v>
      </c>
      <c r="J7264">
        <v>2017</v>
      </c>
      <c r="K7264">
        <v>628.77</v>
      </c>
      <c r="L7264">
        <v>25</v>
      </c>
      <c r="M7264">
        <v>1</v>
      </c>
      <c r="N7264">
        <f t="shared" si="295"/>
        <v>0</v>
      </c>
      <c r="O7264">
        <f t="shared" si="294"/>
        <v>0</v>
      </c>
      <c r="P7264" t="s">
        <v>12694</v>
      </c>
    </row>
    <row r="7265" spans="2:16" x14ac:dyDescent="0.25">
      <c r="B7265" t="s">
        <v>7270</v>
      </c>
      <c r="C7265" s="119" t="s">
        <v>60</v>
      </c>
      <c r="D7265" t="s">
        <v>11537</v>
      </c>
      <c r="E7265" t="s">
        <v>11530</v>
      </c>
      <c r="F7265" t="s">
        <v>11540</v>
      </c>
      <c r="G7265" t="s">
        <v>61</v>
      </c>
      <c r="H7265" t="s">
        <v>18</v>
      </c>
      <c r="I7265" t="s">
        <v>11541</v>
      </c>
      <c r="J7265">
        <v>2017</v>
      </c>
      <c r="K7265">
        <v>637.55999999999995</v>
      </c>
      <c r="L7265">
        <v>47</v>
      </c>
      <c r="M7265">
        <v>1</v>
      </c>
      <c r="N7265">
        <f t="shared" si="295"/>
        <v>0</v>
      </c>
      <c r="O7265">
        <f t="shared" si="294"/>
        <v>0</v>
      </c>
      <c r="P7265" t="s">
        <v>12694</v>
      </c>
    </row>
    <row r="7266" spans="2:16" x14ac:dyDescent="0.25">
      <c r="B7266" t="s">
        <v>7271</v>
      </c>
      <c r="C7266" s="119" t="s">
        <v>60</v>
      </c>
      <c r="D7266" t="s">
        <v>11537</v>
      </c>
      <c r="E7266" t="s">
        <v>11530</v>
      </c>
      <c r="F7266" t="s">
        <v>11540</v>
      </c>
      <c r="G7266" t="s">
        <v>61</v>
      </c>
      <c r="H7266" t="s">
        <v>18</v>
      </c>
      <c r="I7266" t="s">
        <v>11541</v>
      </c>
      <c r="J7266">
        <v>2017</v>
      </c>
      <c r="K7266">
        <v>651.07000000000005</v>
      </c>
      <c r="L7266">
        <v>30</v>
      </c>
      <c r="M7266">
        <v>1</v>
      </c>
      <c r="N7266">
        <f t="shared" si="295"/>
        <v>0</v>
      </c>
      <c r="O7266">
        <f t="shared" si="294"/>
        <v>0</v>
      </c>
      <c r="P7266" t="s">
        <v>12694</v>
      </c>
    </row>
    <row r="7267" spans="2:16" x14ac:dyDescent="0.25">
      <c r="B7267" t="s">
        <v>7272</v>
      </c>
      <c r="C7267" s="119" t="s">
        <v>60</v>
      </c>
      <c r="D7267" t="s">
        <v>11537</v>
      </c>
      <c r="E7267" t="s">
        <v>11530</v>
      </c>
      <c r="F7267" t="s">
        <v>11540</v>
      </c>
      <c r="G7267" t="s">
        <v>61</v>
      </c>
      <c r="H7267" t="s">
        <v>18</v>
      </c>
      <c r="I7267" t="s">
        <v>11541</v>
      </c>
      <c r="J7267">
        <v>2017</v>
      </c>
      <c r="K7267">
        <v>632.44000000000005</v>
      </c>
      <c r="L7267">
        <v>46</v>
      </c>
      <c r="M7267">
        <v>1</v>
      </c>
      <c r="N7267">
        <f t="shared" si="295"/>
        <v>0</v>
      </c>
      <c r="O7267">
        <f t="shared" si="294"/>
        <v>0</v>
      </c>
      <c r="P7267" t="s">
        <v>12694</v>
      </c>
    </row>
    <row r="7268" spans="2:16" x14ac:dyDescent="0.25">
      <c r="B7268" t="s">
        <v>7273</v>
      </c>
      <c r="C7268" s="119" t="s">
        <v>60</v>
      </c>
      <c r="D7268" t="s">
        <v>11537</v>
      </c>
      <c r="E7268" t="s">
        <v>11530</v>
      </c>
      <c r="F7268" t="s">
        <v>11540</v>
      </c>
      <c r="G7268" t="s">
        <v>61</v>
      </c>
      <c r="H7268" t="s">
        <v>18</v>
      </c>
      <c r="I7268" t="s">
        <v>11541</v>
      </c>
      <c r="J7268">
        <v>2017</v>
      </c>
      <c r="K7268">
        <v>632.44000000000005</v>
      </c>
      <c r="L7268">
        <v>46</v>
      </c>
      <c r="M7268">
        <v>1</v>
      </c>
      <c r="N7268">
        <f t="shared" si="295"/>
        <v>0</v>
      </c>
      <c r="O7268">
        <f t="shared" si="294"/>
        <v>0</v>
      </c>
      <c r="P7268" t="s">
        <v>12694</v>
      </c>
    </row>
    <row r="7269" spans="2:16" x14ac:dyDescent="0.25">
      <c r="B7269" t="s">
        <v>7274</v>
      </c>
      <c r="C7269" s="119" t="s">
        <v>60</v>
      </c>
      <c r="D7269" t="s">
        <v>11537</v>
      </c>
      <c r="E7269" t="s">
        <v>11530</v>
      </c>
      <c r="F7269" t="s">
        <v>11540</v>
      </c>
      <c r="G7269" t="s">
        <v>61</v>
      </c>
      <c r="H7269" t="s">
        <v>18</v>
      </c>
      <c r="I7269" t="s">
        <v>11541</v>
      </c>
      <c r="J7269">
        <v>2017</v>
      </c>
      <c r="K7269">
        <v>660.79</v>
      </c>
      <c r="L7269">
        <v>22</v>
      </c>
      <c r="M7269">
        <v>1</v>
      </c>
      <c r="N7269">
        <f t="shared" si="295"/>
        <v>0</v>
      </c>
      <c r="O7269">
        <f t="shared" si="294"/>
        <v>0</v>
      </c>
      <c r="P7269" t="s">
        <v>12694</v>
      </c>
    </row>
    <row r="7270" spans="2:16" x14ac:dyDescent="0.25">
      <c r="B7270" t="s">
        <v>7275</v>
      </c>
      <c r="C7270" s="119" t="s">
        <v>60</v>
      </c>
      <c r="D7270" t="s">
        <v>11537</v>
      </c>
      <c r="E7270" t="s">
        <v>11530</v>
      </c>
      <c r="F7270" t="s">
        <v>11540</v>
      </c>
      <c r="G7270" t="s">
        <v>61</v>
      </c>
      <c r="H7270" t="s">
        <v>18</v>
      </c>
      <c r="I7270" t="s">
        <v>11541</v>
      </c>
      <c r="J7270">
        <v>2017</v>
      </c>
      <c r="K7270">
        <v>659.63</v>
      </c>
      <c r="L7270">
        <v>21</v>
      </c>
      <c r="M7270">
        <v>1</v>
      </c>
      <c r="N7270">
        <f t="shared" si="295"/>
        <v>0</v>
      </c>
      <c r="O7270">
        <f t="shared" si="294"/>
        <v>0</v>
      </c>
      <c r="P7270" t="s">
        <v>12694</v>
      </c>
    </row>
    <row r="7271" spans="2:16" x14ac:dyDescent="0.25">
      <c r="B7271" t="s">
        <v>7276</v>
      </c>
      <c r="C7271" s="119" t="s">
        <v>60</v>
      </c>
      <c r="D7271" t="s">
        <v>11537</v>
      </c>
      <c r="E7271" t="s">
        <v>11530</v>
      </c>
      <c r="F7271" t="s">
        <v>11540</v>
      </c>
      <c r="G7271" t="s">
        <v>61</v>
      </c>
      <c r="H7271" t="s">
        <v>18</v>
      </c>
      <c r="I7271" t="s">
        <v>11541</v>
      </c>
      <c r="J7271">
        <v>2017</v>
      </c>
      <c r="K7271">
        <v>659.79</v>
      </c>
      <c r="L7271">
        <v>24</v>
      </c>
      <c r="M7271">
        <v>1</v>
      </c>
      <c r="N7271">
        <f t="shared" si="295"/>
        <v>0</v>
      </c>
      <c r="O7271">
        <f t="shared" si="294"/>
        <v>0</v>
      </c>
      <c r="P7271" t="s">
        <v>12694</v>
      </c>
    </row>
    <row r="7272" spans="2:16" x14ac:dyDescent="0.25">
      <c r="B7272" t="s">
        <v>7277</v>
      </c>
      <c r="C7272" s="119" t="s">
        <v>60</v>
      </c>
      <c r="D7272" t="s">
        <v>11537</v>
      </c>
      <c r="E7272" t="s">
        <v>11530</v>
      </c>
      <c r="F7272" t="s">
        <v>11540</v>
      </c>
      <c r="G7272" t="s">
        <v>61</v>
      </c>
      <c r="H7272" t="s">
        <v>18</v>
      </c>
      <c r="I7272" t="s">
        <v>11541</v>
      </c>
      <c r="J7272">
        <v>2017</v>
      </c>
      <c r="K7272">
        <v>660.79</v>
      </c>
      <c r="L7272">
        <v>22</v>
      </c>
      <c r="M7272">
        <v>1</v>
      </c>
      <c r="N7272">
        <f t="shared" si="295"/>
        <v>0</v>
      </c>
      <c r="O7272">
        <f t="shared" si="294"/>
        <v>0</v>
      </c>
      <c r="P7272" t="s">
        <v>12694</v>
      </c>
    </row>
    <row r="7273" spans="2:16" x14ac:dyDescent="0.25">
      <c r="B7273" t="s">
        <v>7278</v>
      </c>
      <c r="C7273" s="119" t="s">
        <v>60</v>
      </c>
      <c r="D7273" t="s">
        <v>11539</v>
      </c>
      <c r="E7273" t="s">
        <v>11530</v>
      </c>
      <c r="F7273" t="s">
        <v>11540</v>
      </c>
      <c r="G7273" t="s">
        <v>61</v>
      </c>
      <c r="H7273" t="s">
        <v>18</v>
      </c>
      <c r="I7273" t="s">
        <v>11533</v>
      </c>
      <c r="J7273">
        <v>2017</v>
      </c>
      <c r="K7273">
        <v>635.5</v>
      </c>
      <c r="L7273">
        <v>35</v>
      </c>
      <c r="M7273">
        <v>1</v>
      </c>
      <c r="N7273">
        <f t="shared" si="295"/>
        <v>0</v>
      </c>
      <c r="O7273">
        <f t="shared" si="294"/>
        <v>0</v>
      </c>
      <c r="P7273" t="s">
        <v>12694</v>
      </c>
    </row>
    <row r="7274" spans="2:16" x14ac:dyDescent="0.25">
      <c r="B7274" t="s">
        <v>7279</v>
      </c>
      <c r="C7274" s="119" t="s">
        <v>60</v>
      </c>
      <c r="D7274" t="s">
        <v>11537</v>
      </c>
      <c r="E7274" t="s">
        <v>11530</v>
      </c>
      <c r="F7274" t="s">
        <v>11540</v>
      </c>
      <c r="G7274" t="s">
        <v>61</v>
      </c>
      <c r="H7274" t="s">
        <v>18</v>
      </c>
      <c r="I7274" t="s">
        <v>11541</v>
      </c>
      <c r="J7274">
        <v>2017</v>
      </c>
      <c r="K7274">
        <v>660.97</v>
      </c>
      <c r="L7274">
        <v>28</v>
      </c>
      <c r="M7274">
        <v>1</v>
      </c>
      <c r="N7274">
        <f t="shared" si="295"/>
        <v>0</v>
      </c>
      <c r="O7274">
        <f t="shared" si="294"/>
        <v>0</v>
      </c>
      <c r="P7274" t="s">
        <v>12694</v>
      </c>
    </row>
    <row r="7275" spans="2:16" x14ac:dyDescent="0.25">
      <c r="B7275" t="s">
        <v>7280</v>
      </c>
      <c r="C7275" s="119" t="s">
        <v>60</v>
      </c>
      <c r="D7275" t="s">
        <v>11537</v>
      </c>
      <c r="E7275" t="s">
        <v>11530</v>
      </c>
      <c r="F7275" t="s">
        <v>11540</v>
      </c>
      <c r="G7275" t="s">
        <v>61</v>
      </c>
      <c r="H7275" t="s">
        <v>18</v>
      </c>
      <c r="I7275" t="s">
        <v>11533</v>
      </c>
      <c r="J7275">
        <v>2017</v>
      </c>
      <c r="K7275">
        <v>633.71</v>
      </c>
      <c r="L7275">
        <v>28</v>
      </c>
      <c r="M7275">
        <v>1</v>
      </c>
      <c r="N7275">
        <f t="shared" si="295"/>
        <v>0</v>
      </c>
      <c r="O7275">
        <f t="shared" si="294"/>
        <v>0</v>
      </c>
      <c r="P7275" t="s">
        <v>12694</v>
      </c>
    </row>
    <row r="7276" spans="2:16" x14ac:dyDescent="0.25">
      <c r="B7276" t="s">
        <v>7281</v>
      </c>
      <c r="C7276" s="119" t="s">
        <v>60</v>
      </c>
      <c r="D7276" t="s">
        <v>11537</v>
      </c>
      <c r="E7276" t="s">
        <v>11530</v>
      </c>
      <c r="F7276" t="s">
        <v>11540</v>
      </c>
      <c r="G7276" t="s">
        <v>61</v>
      </c>
      <c r="H7276" t="s">
        <v>18</v>
      </c>
      <c r="I7276" t="s">
        <v>11533</v>
      </c>
      <c r="J7276">
        <v>2017</v>
      </c>
      <c r="K7276">
        <v>633.71</v>
      </c>
      <c r="L7276">
        <v>28</v>
      </c>
      <c r="M7276">
        <v>1</v>
      </c>
      <c r="N7276">
        <f t="shared" si="295"/>
        <v>0</v>
      </c>
      <c r="O7276">
        <f t="shared" si="294"/>
        <v>0</v>
      </c>
      <c r="P7276" t="s">
        <v>12694</v>
      </c>
    </row>
    <row r="7277" spans="2:16" x14ac:dyDescent="0.25">
      <c r="B7277" t="s">
        <v>7282</v>
      </c>
      <c r="C7277" s="119" t="s">
        <v>60</v>
      </c>
      <c r="D7277" t="s">
        <v>11537</v>
      </c>
      <c r="E7277" t="s">
        <v>11530</v>
      </c>
      <c r="F7277" t="s">
        <v>11540</v>
      </c>
      <c r="G7277" t="s">
        <v>61</v>
      </c>
      <c r="H7277" t="s">
        <v>18</v>
      </c>
      <c r="I7277" t="s">
        <v>11541</v>
      </c>
      <c r="J7277">
        <v>2017</v>
      </c>
      <c r="K7277">
        <v>661.22</v>
      </c>
      <c r="L7277">
        <v>30</v>
      </c>
      <c r="M7277">
        <v>1</v>
      </c>
      <c r="N7277">
        <f t="shared" si="295"/>
        <v>0</v>
      </c>
      <c r="O7277">
        <f t="shared" si="294"/>
        <v>0</v>
      </c>
      <c r="P7277" t="s">
        <v>12694</v>
      </c>
    </row>
    <row r="7278" spans="2:16" x14ac:dyDescent="0.25">
      <c r="B7278" t="s">
        <v>7283</v>
      </c>
      <c r="C7278" s="119" t="s">
        <v>60</v>
      </c>
      <c r="D7278" t="s">
        <v>11537</v>
      </c>
      <c r="E7278" t="s">
        <v>11530</v>
      </c>
      <c r="F7278" t="s">
        <v>11540</v>
      </c>
      <c r="G7278" t="s">
        <v>61</v>
      </c>
      <c r="H7278" t="s">
        <v>18</v>
      </c>
      <c r="I7278" t="s">
        <v>11541</v>
      </c>
      <c r="J7278">
        <v>2017</v>
      </c>
      <c r="K7278">
        <v>630.83000000000004</v>
      </c>
      <c r="L7278">
        <v>38</v>
      </c>
      <c r="M7278">
        <v>1</v>
      </c>
      <c r="N7278">
        <f t="shared" si="295"/>
        <v>0</v>
      </c>
      <c r="O7278">
        <f t="shared" si="294"/>
        <v>0</v>
      </c>
      <c r="P7278" t="s">
        <v>12694</v>
      </c>
    </row>
    <row r="7279" spans="2:16" x14ac:dyDescent="0.25">
      <c r="B7279" t="s">
        <v>7284</v>
      </c>
      <c r="C7279" s="119" t="s">
        <v>60</v>
      </c>
      <c r="D7279" t="s">
        <v>11539</v>
      </c>
      <c r="E7279" t="s">
        <v>11530</v>
      </c>
      <c r="F7279" t="s">
        <v>11540</v>
      </c>
      <c r="G7279" t="s">
        <v>61</v>
      </c>
      <c r="H7279" t="s">
        <v>18</v>
      </c>
      <c r="I7279" t="s">
        <v>11541</v>
      </c>
      <c r="J7279">
        <v>2017</v>
      </c>
      <c r="K7279">
        <v>661.58</v>
      </c>
      <c r="L7279">
        <v>28</v>
      </c>
      <c r="M7279">
        <v>1</v>
      </c>
      <c r="N7279">
        <f t="shared" si="295"/>
        <v>0</v>
      </c>
      <c r="O7279">
        <f t="shared" ref="O7279:O7342" si="296">IF(OR(L7279="",L7279&lt;=0),1,0)</f>
        <v>0</v>
      </c>
      <c r="P7279" t="s">
        <v>12694</v>
      </c>
    </row>
    <row r="7280" spans="2:16" x14ac:dyDescent="0.25">
      <c r="B7280" t="s">
        <v>7285</v>
      </c>
      <c r="C7280" s="119" t="s">
        <v>60</v>
      </c>
      <c r="D7280" t="s">
        <v>11539</v>
      </c>
      <c r="E7280" t="s">
        <v>11530</v>
      </c>
      <c r="F7280" t="s">
        <v>11540</v>
      </c>
      <c r="G7280" t="s">
        <v>61</v>
      </c>
      <c r="H7280" t="s">
        <v>18</v>
      </c>
      <c r="I7280" t="s">
        <v>11541</v>
      </c>
      <c r="J7280">
        <v>2017</v>
      </c>
      <c r="K7280">
        <v>629.35</v>
      </c>
      <c r="L7280">
        <v>22</v>
      </c>
      <c r="M7280">
        <v>1</v>
      </c>
      <c r="N7280">
        <f t="shared" si="295"/>
        <v>0</v>
      </c>
      <c r="O7280">
        <f t="shared" si="296"/>
        <v>0</v>
      </c>
      <c r="P7280" t="s">
        <v>12694</v>
      </c>
    </row>
    <row r="7281" spans="2:16" x14ac:dyDescent="0.25">
      <c r="B7281" t="s">
        <v>7286</v>
      </c>
      <c r="C7281" s="119" t="s">
        <v>60</v>
      </c>
      <c r="D7281" t="s">
        <v>11550</v>
      </c>
      <c r="E7281" t="s">
        <v>11530</v>
      </c>
      <c r="F7281" t="s">
        <v>11540</v>
      </c>
      <c r="G7281" t="s">
        <v>61</v>
      </c>
      <c r="H7281" t="s">
        <v>18</v>
      </c>
      <c r="I7281" t="s">
        <v>11541</v>
      </c>
      <c r="J7281">
        <v>2017</v>
      </c>
      <c r="K7281">
        <v>662.64</v>
      </c>
      <c r="L7281">
        <v>41</v>
      </c>
      <c r="M7281">
        <v>1</v>
      </c>
      <c r="N7281">
        <f t="shared" si="295"/>
        <v>0</v>
      </c>
      <c r="O7281">
        <f t="shared" si="296"/>
        <v>0</v>
      </c>
      <c r="P7281" t="s">
        <v>12693</v>
      </c>
    </row>
    <row r="7282" spans="2:16" x14ac:dyDescent="0.25">
      <c r="B7282" t="s">
        <v>7287</v>
      </c>
      <c r="C7282" s="119" t="s">
        <v>60</v>
      </c>
      <c r="D7282" t="s">
        <v>11537</v>
      </c>
      <c r="E7282" t="s">
        <v>11530</v>
      </c>
      <c r="F7282" t="s">
        <v>11540</v>
      </c>
      <c r="G7282" t="s">
        <v>61</v>
      </c>
      <c r="H7282" t="s">
        <v>18</v>
      </c>
      <c r="I7282" t="s">
        <v>11541</v>
      </c>
      <c r="J7282">
        <v>2017</v>
      </c>
      <c r="K7282">
        <v>672.41</v>
      </c>
      <c r="L7282">
        <v>26</v>
      </c>
      <c r="M7282">
        <v>1</v>
      </c>
      <c r="N7282">
        <f t="shared" si="295"/>
        <v>0</v>
      </c>
      <c r="O7282">
        <f t="shared" si="296"/>
        <v>0</v>
      </c>
      <c r="P7282" t="s">
        <v>12694</v>
      </c>
    </row>
    <row r="7283" spans="2:16" x14ac:dyDescent="0.25">
      <c r="B7283" t="s">
        <v>7288</v>
      </c>
      <c r="C7283" s="119" t="s">
        <v>60</v>
      </c>
      <c r="D7283" t="s">
        <v>11537</v>
      </c>
      <c r="E7283" t="s">
        <v>11530</v>
      </c>
      <c r="F7283" t="s">
        <v>11540</v>
      </c>
      <c r="G7283" t="s">
        <v>61</v>
      </c>
      <c r="H7283" t="s">
        <v>18</v>
      </c>
      <c r="I7283" t="s">
        <v>11541</v>
      </c>
      <c r="J7283">
        <v>2017</v>
      </c>
      <c r="K7283">
        <v>661.35</v>
      </c>
      <c r="L7283">
        <v>31</v>
      </c>
      <c r="M7283">
        <v>1</v>
      </c>
      <c r="N7283">
        <f t="shared" si="295"/>
        <v>0</v>
      </c>
      <c r="O7283">
        <f t="shared" si="296"/>
        <v>0</v>
      </c>
      <c r="P7283" t="s">
        <v>12694</v>
      </c>
    </row>
    <row r="7284" spans="2:16" x14ac:dyDescent="0.25">
      <c r="B7284" t="s">
        <v>7289</v>
      </c>
      <c r="C7284" s="119" t="s">
        <v>60</v>
      </c>
      <c r="D7284" t="s">
        <v>11539</v>
      </c>
      <c r="E7284" t="s">
        <v>11530</v>
      </c>
      <c r="F7284" t="s">
        <v>11540</v>
      </c>
      <c r="G7284" t="s">
        <v>61</v>
      </c>
      <c r="H7284" t="s">
        <v>18</v>
      </c>
      <c r="I7284" t="s">
        <v>11541</v>
      </c>
      <c r="J7284">
        <v>2017</v>
      </c>
      <c r="K7284">
        <v>897.21</v>
      </c>
      <c r="L7284">
        <v>82</v>
      </c>
      <c r="M7284">
        <v>1</v>
      </c>
      <c r="N7284">
        <f t="shared" si="295"/>
        <v>0</v>
      </c>
      <c r="O7284">
        <f t="shared" si="296"/>
        <v>0</v>
      </c>
      <c r="P7284" t="s">
        <v>12694</v>
      </c>
    </row>
    <row r="7285" spans="2:16" x14ac:dyDescent="0.25">
      <c r="B7285" t="s">
        <v>7290</v>
      </c>
      <c r="C7285" s="119" t="s">
        <v>60</v>
      </c>
      <c r="D7285" t="s">
        <v>11537</v>
      </c>
      <c r="E7285" t="s">
        <v>11530</v>
      </c>
      <c r="F7285" t="s">
        <v>11540</v>
      </c>
      <c r="G7285" t="s">
        <v>61</v>
      </c>
      <c r="H7285" t="s">
        <v>18</v>
      </c>
      <c r="I7285" t="s">
        <v>11541</v>
      </c>
      <c r="J7285">
        <v>2017</v>
      </c>
      <c r="K7285">
        <v>625.97</v>
      </c>
      <c r="L7285">
        <v>24</v>
      </c>
      <c r="M7285">
        <v>1</v>
      </c>
      <c r="N7285">
        <f t="shared" si="295"/>
        <v>0</v>
      </c>
      <c r="O7285">
        <f t="shared" si="296"/>
        <v>0</v>
      </c>
      <c r="P7285" t="s">
        <v>12693</v>
      </c>
    </row>
    <row r="7286" spans="2:16" x14ac:dyDescent="0.25">
      <c r="B7286" t="s">
        <v>7291</v>
      </c>
      <c r="C7286" s="119" t="s">
        <v>60</v>
      </c>
      <c r="D7286" t="s">
        <v>11537</v>
      </c>
      <c r="E7286" t="s">
        <v>11530</v>
      </c>
      <c r="F7286" t="s">
        <v>11540</v>
      </c>
      <c r="G7286" t="s">
        <v>61</v>
      </c>
      <c r="H7286" t="s">
        <v>18</v>
      </c>
      <c r="I7286" t="s">
        <v>11541</v>
      </c>
      <c r="J7286">
        <v>2017</v>
      </c>
      <c r="K7286">
        <v>677.43</v>
      </c>
      <c r="L7286">
        <v>43</v>
      </c>
      <c r="M7286">
        <v>1</v>
      </c>
      <c r="N7286">
        <f t="shared" si="295"/>
        <v>0</v>
      </c>
      <c r="O7286">
        <f t="shared" si="296"/>
        <v>0</v>
      </c>
      <c r="P7286" t="s">
        <v>12694</v>
      </c>
    </row>
    <row r="7287" spans="2:16" x14ac:dyDescent="0.25">
      <c r="B7287" t="s">
        <v>7292</v>
      </c>
      <c r="C7287" s="119" t="s">
        <v>60</v>
      </c>
      <c r="D7287" t="s">
        <v>11537</v>
      </c>
      <c r="E7287" t="s">
        <v>11530</v>
      </c>
      <c r="F7287" t="s">
        <v>11540</v>
      </c>
      <c r="G7287" t="s">
        <v>61</v>
      </c>
      <c r="H7287" t="s">
        <v>18</v>
      </c>
      <c r="I7287" t="s">
        <v>11541</v>
      </c>
      <c r="J7287">
        <v>2017</v>
      </c>
      <c r="K7287">
        <v>660.05</v>
      </c>
      <c r="L7287">
        <v>21</v>
      </c>
      <c r="M7287">
        <v>1</v>
      </c>
      <c r="N7287">
        <f t="shared" si="295"/>
        <v>0</v>
      </c>
      <c r="O7287">
        <f t="shared" si="296"/>
        <v>0</v>
      </c>
      <c r="P7287" t="s">
        <v>12694</v>
      </c>
    </row>
    <row r="7288" spans="2:16" x14ac:dyDescent="0.25">
      <c r="B7288" t="s">
        <v>7293</v>
      </c>
      <c r="C7288" s="119" t="s">
        <v>60</v>
      </c>
      <c r="D7288" t="s">
        <v>11539</v>
      </c>
      <c r="E7288" t="s">
        <v>11530</v>
      </c>
      <c r="F7288" t="s">
        <v>11540</v>
      </c>
      <c r="G7288" t="s">
        <v>61</v>
      </c>
      <c r="H7288" t="s">
        <v>18</v>
      </c>
      <c r="I7288" t="s">
        <v>11541</v>
      </c>
      <c r="J7288">
        <v>2017</v>
      </c>
      <c r="K7288">
        <v>633.04</v>
      </c>
      <c r="L7288">
        <v>25</v>
      </c>
      <c r="M7288">
        <v>1</v>
      </c>
      <c r="N7288">
        <f t="shared" si="295"/>
        <v>0</v>
      </c>
      <c r="O7288">
        <f t="shared" si="296"/>
        <v>0</v>
      </c>
      <c r="P7288" t="s">
        <v>12694</v>
      </c>
    </row>
    <row r="7289" spans="2:16" x14ac:dyDescent="0.25">
      <c r="B7289" t="s">
        <v>7294</v>
      </c>
      <c r="C7289" s="119" t="s">
        <v>60</v>
      </c>
      <c r="D7289" t="s">
        <v>11537</v>
      </c>
      <c r="E7289" t="s">
        <v>11530</v>
      </c>
      <c r="F7289" t="s">
        <v>11540</v>
      </c>
      <c r="G7289" t="s">
        <v>61</v>
      </c>
      <c r="H7289" t="s">
        <v>18</v>
      </c>
      <c r="I7289" t="s">
        <v>11541</v>
      </c>
      <c r="J7289">
        <v>2017</v>
      </c>
      <c r="K7289">
        <v>640.17999999999995</v>
      </c>
      <c r="L7289">
        <v>24</v>
      </c>
      <c r="M7289">
        <v>1</v>
      </c>
      <c r="N7289">
        <f t="shared" si="295"/>
        <v>0</v>
      </c>
      <c r="O7289">
        <f t="shared" si="296"/>
        <v>0</v>
      </c>
      <c r="P7289" t="s">
        <v>12694</v>
      </c>
    </row>
    <row r="7290" spans="2:16" x14ac:dyDescent="0.25">
      <c r="B7290" t="s">
        <v>7295</v>
      </c>
      <c r="C7290" s="119" t="s">
        <v>60</v>
      </c>
      <c r="D7290" t="s">
        <v>11537</v>
      </c>
      <c r="E7290" t="s">
        <v>11530</v>
      </c>
      <c r="F7290" t="s">
        <v>11540</v>
      </c>
      <c r="G7290" t="s">
        <v>61</v>
      </c>
      <c r="H7290" t="s">
        <v>18</v>
      </c>
      <c r="I7290" t="s">
        <v>11541</v>
      </c>
      <c r="J7290">
        <v>2017</v>
      </c>
      <c r="K7290">
        <v>582.36</v>
      </c>
      <c r="L7290">
        <v>34</v>
      </c>
      <c r="M7290">
        <v>1</v>
      </c>
      <c r="N7290">
        <f t="shared" si="295"/>
        <v>0</v>
      </c>
      <c r="O7290">
        <f t="shared" si="296"/>
        <v>0</v>
      </c>
      <c r="P7290" t="s">
        <v>12694</v>
      </c>
    </row>
    <row r="7291" spans="2:16" x14ac:dyDescent="0.25">
      <c r="B7291" t="s">
        <v>7296</v>
      </c>
      <c r="C7291" s="119" t="s">
        <v>60</v>
      </c>
      <c r="D7291" t="s">
        <v>11537</v>
      </c>
      <c r="E7291" t="s">
        <v>11530</v>
      </c>
      <c r="F7291" t="s">
        <v>11540</v>
      </c>
      <c r="G7291" t="s">
        <v>61</v>
      </c>
      <c r="H7291" t="s">
        <v>18</v>
      </c>
      <c r="I7291" t="s">
        <v>11541</v>
      </c>
      <c r="J7291">
        <v>2017</v>
      </c>
      <c r="K7291">
        <v>639.91</v>
      </c>
      <c r="L7291">
        <v>22</v>
      </c>
      <c r="M7291">
        <v>1</v>
      </c>
      <c r="N7291">
        <f t="shared" si="295"/>
        <v>0</v>
      </c>
      <c r="O7291">
        <f t="shared" si="296"/>
        <v>0</v>
      </c>
      <c r="P7291" t="s">
        <v>12694</v>
      </c>
    </row>
    <row r="7292" spans="2:16" x14ac:dyDescent="0.25">
      <c r="B7292" t="s">
        <v>7297</v>
      </c>
      <c r="C7292" s="119" t="s">
        <v>60</v>
      </c>
      <c r="D7292" t="s">
        <v>11539</v>
      </c>
      <c r="E7292" t="s">
        <v>11530</v>
      </c>
      <c r="F7292" t="s">
        <v>11540</v>
      </c>
      <c r="G7292" t="s">
        <v>61</v>
      </c>
      <c r="H7292" t="s">
        <v>18</v>
      </c>
      <c r="I7292" t="s">
        <v>11541</v>
      </c>
      <c r="J7292">
        <v>2017</v>
      </c>
      <c r="K7292">
        <v>671.75</v>
      </c>
      <c r="L7292">
        <v>21</v>
      </c>
      <c r="M7292">
        <v>1</v>
      </c>
      <c r="N7292">
        <f t="shared" si="295"/>
        <v>0</v>
      </c>
      <c r="O7292">
        <f t="shared" si="296"/>
        <v>0</v>
      </c>
      <c r="P7292" t="s">
        <v>12694</v>
      </c>
    </row>
    <row r="7293" spans="2:16" x14ac:dyDescent="0.25">
      <c r="B7293" t="s">
        <v>7298</v>
      </c>
      <c r="C7293" s="119" t="s">
        <v>60</v>
      </c>
      <c r="D7293" t="s">
        <v>11537</v>
      </c>
      <c r="E7293" t="s">
        <v>11530</v>
      </c>
      <c r="F7293" t="s">
        <v>11540</v>
      </c>
      <c r="G7293" t="s">
        <v>61</v>
      </c>
      <c r="H7293" t="s">
        <v>18</v>
      </c>
      <c r="I7293" t="s">
        <v>11541</v>
      </c>
      <c r="J7293">
        <v>2017</v>
      </c>
      <c r="K7293">
        <v>630.12</v>
      </c>
      <c r="L7293">
        <v>31</v>
      </c>
      <c r="M7293">
        <v>1</v>
      </c>
      <c r="N7293">
        <f t="shared" si="295"/>
        <v>0</v>
      </c>
      <c r="O7293">
        <f t="shared" si="296"/>
        <v>0</v>
      </c>
      <c r="P7293" t="s">
        <v>12694</v>
      </c>
    </row>
    <row r="7294" spans="2:16" x14ac:dyDescent="0.25">
      <c r="B7294" t="s">
        <v>7299</v>
      </c>
      <c r="C7294" s="119" t="s">
        <v>60</v>
      </c>
      <c r="D7294" t="s">
        <v>11542</v>
      </c>
      <c r="E7294" t="s">
        <v>11530</v>
      </c>
      <c r="F7294" t="s">
        <v>11540</v>
      </c>
      <c r="G7294" t="s">
        <v>61</v>
      </c>
      <c r="H7294" t="s">
        <v>18</v>
      </c>
      <c r="I7294" t="s">
        <v>11541</v>
      </c>
      <c r="J7294">
        <v>2017</v>
      </c>
      <c r="K7294">
        <v>660.12</v>
      </c>
      <c r="L7294">
        <v>20</v>
      </c>
      <c r="M7294">
        <v>1</v>
      </c>
      <c r="N7294">
        <f t="shared" si="295"/>
        <v>0</v>
      </c>
      <c r="O7294">
        <f t="shared" si="296"/>
        <v>0</v>
      </c>
      <c r="P7294" t="s">
        <v>12694</v>
      </c>
    </row>
    <row r="7295" spans="2:16" x14ac:dyDescent="0.25">
      <c r="B7295" t="s">
        <v>7300</v>
      </c>
      <c r="C7295" s="119" t="s">
        <v>60</v>
      </c>
      <c r="D7295" t="s">
        <v>11542</v>
      </c>
      <c r="E7295" t="s">
        <v>11530</v>
      </c>
      <c r="F7295" t="s">
        <v>11540</v>
      </c>
      <c r="G7295" t="s">
        <v>61</v>
      </c>
      <c r="H7295" t="s">
        <v>18</v>
      </c>
      <c r="I7295" t="s">
        <v>11533</v>
      </c>
      <c r="J7295">
        <v>2017</v>
      </c>
      <c r="K7295">
        <v>631.52</v>
      </c>
      <c r="L7295">
        <v>21</v>
      </c>
      <c r="M7295">
        <v>1</v>
      </c>
      <c r="N7295">
        <f t="shared" si="295"/>
        <v>0</v>
      </c>
      <c r="O7295">
        <f t="shared" si="296"/>
        <v>0</v>
      </c>
      <c r="P7295" t="s">
        <v>12694</v>
      </c>
    </row>
    <row r="7296" spans="2:16" x14ac:dyDescent="0.25">
      <c r="B7296" t="s">
        <v>7301</v>
      </c>
      <c r="C7296" s="119" t="s">
        <v>60</v>
      </c>
      <c r="D7296" t="s">
        <v>11537</v>
      </c>
      <c r="E7296" t="s">
        <v>11530</v>
      </c>
      <c r="F7296" t="s">
        <v>11540</v>
      </c>
      <c r="G7296" t="s">
        <v>61</v>
      </c>
      <c r="H7296" t="s">
        <v>18</v>
      </c>
      <c r="I7296" t="s">
        <v>11541</v>
      </c>
      <c r="J7296">
        <v>2017</v>
      </c>
      <c r="K7296">
        <v>877.34</v>
      </c>
      <c r="L7296">
        <v>20</v>
      </c>
      <c r="M7296">
        <v>1</v>
      </c>
      <c r="N7296">
        <f t="shared" si="295"/>
        <v>0</v>
      </c>
      <c r="O7296">
        <f t="shared" si="296"/>
        <v>0</v>
      </c>
      <c r="P7296" t="s">
        <v>12694</v>
      </c>
    </row>
    <row r="7297" spans="2:16" x14ac:dyDescent="0.25">
      <c r="B7297" t="s">
        <v>7302</v>
      </c>
      <c r="C7297" s="119" t="s">
        <v>60</v>
      </c>
      <c r="D7297" t="s">
        <v>11537</v>
      </c>
      <c r="E7297" t="s">
        <v>11530</v>
      </c>
      <c r="F7297" t="s">
        <v>11540</v>
      </c>
      <c r="G7297" t="s">
        <v>61</v>
      </c>
      <c r="H7297" t="s">
        <v>18</v>
      </c>
      <c r="I7297" t="s">
        <v>11533</v>
      </c>
      <c r="J7297">
        <v>2017</v>
      </c>
      <c r="K7297">
        <v>631.27</v>
      </c>
      <c r="L7297">
        <v>20</v>
      </c>
      <c r="M7297">
        <v>1</v>
      </c>
      <c r="N7297">
        <f t="shared" si="295"/>
        <v>0</v>
      </c>
      <c r="O7297">
        <f t="shared" si="296"/>
        <v>0</v>
      </c>
      <c r="P7297" t="s">
        <v>12694</v>
      </c>
    </row>
    <row r="7298" spans="2:16" x14ac:dyDescent="0.25">
      <c r="B7298" t="s">
        <v>7303</v>
      </c>
      <c r="C7298" s="119" t="s">
        <v>60</v>
      </c>
      <c r="D7298" t="s">
        <v>11539</v>
      </c>
      <c r="E7298" t="s">
        <v>11530</v>
      </c>
      <c r="F7298" t="s">
        <v>11540</v>
      </c>
      <c r="G7298" t="s">
        <v>61</v>
      </c>
      <c r="H7298" t="s">
        <v>18</v>
      </c>
      <c r="I7298" t="s">
        <v>11533</v>
      </c>
      <c r="J7298">
        <v>2017</v>
      </c>
      <c r="K7298">
        <v>645.52</v>
      </c>
      <c r="L7298">
        <v>33</v>
      </c>
      <c r="M7298">
        <v>1</v>
      </c>
      <c r="N7298">
        <f t="shared" si="295"/>
        <v>0</v>
      </c>
      <c r="O7298">
        <f t="shared" si="296"/>
        <v>0</v>
      </c>
      <c r="P7298" t="s">
        <v>12694</v>
      </c>
    </row>
    <row r="7299" spans="2:16" x14ac:dyDescent="0.25">
      <c r="B7299" t="s">
        <v>7304</v>
      </c>
      <c r="C7299" s="119" t="s">
        <v>60</v>
      </c>
      <c r="D7299" t="s">
        <v>11539</v>
      </c>
      <c r="E7299" t="s">
        <v>11530</v>
      </c>
      <c r="F7299" t="s">
        <v>11540</v>
      </c>
      <c r="G7299" t="s">
        <v>61</v>
      </c>
      <c r="H7299" t="s">
        <v>18</v>
      </c>
      <c r="I7299" t="s">
        <v>11533</v>
      </c>
      <c r="J7299">
        <v>2017</v>
      </c>
      <c r="K7299">
        <v>643.77</v>
      </c>
      <c r="L7299">
        <v>26</v>
      </c>
      <c r="M7299">
        <v>1</v>
      </c>
      <c r="N7299">
        <f t="shared" si="295"/>
        <v>0</v>
      </c>
      <c r="O7299">
        <f t="shared" si="296"/>
        <v>0</v>
      </c>
      <c r="P7299" t="s">
        <v>12694</v>
      </c>
    </row>
    <row r="7300" spans="2:16" x14ac:dyDescent="0.25">
      <c r="B7300" t="s">
        <v>7305</v>
      </c>
      <c r="C7300" s="119" t="s">
        <v>60</v>
      </c>
      <c r="D7300" t="s">
        <v>11537</v>
      </c>
      <c r="E7300" t="s">
        <v>11530</v>
      </c>
      <c r="F7300" t="s">
        <v>11540</v>
      </c>
      <c r="G7300" t="s">
        <v>61</v>
      </c>
      <c r="H7300" t="s">
        <v>18</v>
      </c>
      <c r="I7300" t="s">
        <v>11541</v>
      </c>
      <c r="J7300">
        <v>2017</v>
      </c>
      <c r="K7300">
        <v>629.09</v>
      </c>
      <c r="L7300">
        <v>23</v>
      </c>
      <c r="M7300">
        <v>1</v>
      </c>
      <c r="N7300">
        <f t="shared" si="295"/>
        <v>0</v>
      </c>
      <c r="O7300">
        <f t="shared" si="296"/>
        <v>0</v>
      </c>
      <c r="P7300" t="s">
        <v>12694</v>
      </c>
    </row>
    <row r="7301" spans="2:16" x14ac:dyDescent="0.25">
      <c r="B7301" t="s">
        <v>7306</v>
      </c>
      <c r="C7301" s="119" t="s">
        <v>60</v>
      </c>
      <c r="D7301" t="s">
        <v>11539</v>
      </c>
      <c r="E7301" t="s">
        <v>11530</v>
      </c>
      <c r="F7301" t="s">
        <v>11540</v>
      </c>
      <c r="G7301" t="s">
        <v>61</v>
      </c>
      <c r="H7301" t="s">
        <v>18</v>
      </c>
      <c r="I7301" t="s">
        <v>11533</v>
      </c>
      <c r="J7301">
        <v>2017</v>
      </c>
      <c r="K7301">
        <v>638.98</v>
      </c>
      <c r="L7301">
        <v>31</v>
      </c>
      <c r="M7301">
        <v>1</v>
      </c>
      <c r="N7301">
        <f t="shared" si="295"/>
        <v>0</v>
      </c>
      <c r="O7301">
        <f t="shared" si="296"/>
        <v>0</v>
      </c>
      <c r="P7301" t="s">
        <v>12694</v>
      </c>
    </row>
    <row r="7302" spans="2:16" x14ac:dyDescent="0.25">
      <c r="B7302" t="s">
        <v>7307</v>
      </c>
      <c r="C7302" s="119" t="s">
        <v>60</v>
      </c>
      <c r="D7302" t="s">
        <v>11539</v>
      </c>
      <c r="E7302" t="s">
        <v>11530</v>
      </c>
      <c r="F7302" t="s">
        <v>11540</v>
      </c>
      <c r="G7302" t="s">
        <v>61</v>
      </c>
      <c r="H7302" t="s">
        <v>18</v>
      </c>
      <c r="I7302" t="s">
        <v>11541</v>
      </c>
      <c r="J7302">
        <v>2017</v>
      </c>
      <c r="K7302">
        <v>634.64</v>
      </c>
      <c r="L7302">
        <v>28</v>
      </c>
      <c r="M7302">
        <v>1</v>
      </c>
      <c r="N7302">
        <f t="shared" si="295"/>
        <v>0</v>
      </c>
      <c r="O7302">
        <f t="shared" si="296"/>
        <v>0</v>
      </c>
      <c r="P7302" t="s">
        <v>12694</v>
      </c>
    </row>
    <row r="7303" spans="2:16" x14ac:dyDescent="0.25">
      <c r="B7303" t="s">
        <v>7308</v>
      </c>
      <c r="C7303" s="119" t="s">
        <v>60</v>
      </c>
      <c r="D7303" t="s">
        <v>11539</v>
      </c>
      <c r="E7303" t="s">
        <v>11530</v>
      </c>
      <c r="F7303" t="s">
        <v>11540</v>
      </c>
      <c r="G7303" t="s">
        <v>61</v>
      </c>
      <c r="H7303" t="s">
        <v>18</v>
      </c>
      <c r="I7303" t="s">
        <v>11541</v>
      </c>
      <c r="J7303">
        <v>2017</v>
      </c>
      <c r="K7303">
        <v>665.48</v>
      </c>
      <c r="L7303">
        <v>32</v>
      </c>
      <c r="M7303">
        <v>1</v>
      </c>
      <c r="N7303">
        <f t="shared" si="295"/>
        <v>0</v>
      </c>
      <c r="O7303">
        <f t="shared" si="296"/>
        <v>0</v>
      </c>
      <c r="P7303" t="s">
        <v>12694</v>
      </c>
    </row>
    <row r="7304" spans="2:16" x14ac:dyDescent="0.25">
      <c r="B7304" t="s">
        <v>7309</v>
      </c>
      <c r="C7304" s="119" t="s">
        <v>60</v>
      </c>
      <c r="D7304" t="s">
        <v>11539</v>
      </c>
      <c r="E7304" t="s">
        <v>11530</v>
      </c>
      <c r="F7304" t="s">
        <v>11540</v>
      </c>
      <c r="G7304" t="s">
        <v>61</v>
      </c>
      <c r="H7304" t="s">
        <v>18</v>
      </c>
      <c r="I7304" t="s">
        <v>11541</v>
      </c>
      <c r="J7304">
        <v>2017</v>
      </c>
      <c r="K7304">
        <v>636.17999999999995</v>
      </c>
      <c r="L7304">
        <v>40</v>
      </c>
      <c r="M7304">
        <v>1</v>
      </c>
      <c r="N7304">
        <f t="shared" si="295"/>
        <v>0</v>
      </c>
      <c r="O7304">
        <f t="shared" si="296"/>
        <v>0</v>
      </c>
      <c r="P7304" t="s">
        <v>12694</v>
      </c>
    </row>
    <row r="7305" spans="2:16" x14ac:dyDescent="0.25">
      <c r="B7305" t="s">
        <v>7310</v>
      </c>
      <c r="C7305" s="119" t="s">
        <v>60</v>
      </c>
      <c r="D7305" t="s">
        <v>11539</v>
      </c>
      <c r="E7305" t="s">
        <v>11530</v>
      </c>
      <c r="F7305" t="s">
        <v>11540</v>
      </c>
      <c r="G7305" t="s">
        <v>61</v>
      </c>
      <c r="H7305" t="s">
        <v>18</v>
      </c>
      <c r="I7305" t="s">
        <v>11541</v>
      </c>
      <c r="J7305">
        <v>2017</v>
      </c>
      <c r="K7305">
        <v>636.55999999999995</v>
      </c>
      <c r="L7305">
        <v>43</v>
      </c>
      <c r="M7305">
        <v>1</v>
      </c>
      <c r="N7305">
        <f t="shared" si="295"/>
        <v>0</v>
      </c>
      <c r="O7305">
        <f t="shared" si="296"/>
        <v>0</v>
      </c>
      <c r="P7305" t="s">
        <v>12694</v>
      </c>
    </row>
    <row r="7306" spans="2:16" x14ac:dyDescent="0.25">
      <c r="B7306" t="s">
        <v>7311</v>
      </c>
      <c r="C7306" s="119" t="s">
        <v>60</v>
      </c>
      <c r="D7306" t="s">
        <v>11539</v>
      </c>
      <c r="E7306" t="s">
        <v>11530</v>
      </c>
      <c r="F7306" t="s">
        <v>11540</v>
      </c>
      <c r="G7306" t="s">
        <v>61</v>
      </c>
      <c r="H7306" t="s">
        <v>18</v>
      </c>
      <c r="I7306" t="s">
        <v>11541</v>
      </c>
      <c r="J7306">
        <v>2017</v>
      </c>
      <c r="K7306">
        <v>582.23</v>
      </c>
      <c r="L7306">
        <v>33</v>
      </c>
      <c r="M7306">
        <v>1</v>
      </c>
      <c r="N7306">
        <f t="shared" si="295"/>
        <v>0</v>
      </c>
      <c r="O7306">
        <f t="shared" si="296"/>
        <v>0</v>
      </c>
      <c r="P7306" t="s">
        <v>12694</v>
      </c>
    </row>
    <row r="7307" spans="2:16" x14ac:dyDescent="0.25">
      <c r="B7307" t="s">
        <v>7312</v>
      </c>
      <c r="C7307" s="119" t="s">
        <v>60</v>
      </c>
      <c r="D7307" t="s">
        <v>11539</v>
      </c>
      <c r="E7307" t="s">
        <v>11530</v>
      </c>
      <c r="F7307" t="s">
        <v>11540</v>
      </c>
      <c r="G7307" t="s">
        <v>61</v>
      </c>
      <c r="H7307" t="s">
        <v>18</v>
      </c>
      <c r="I7307" t="s">
        <v>11541</v>
      </c>
      <c r="J7307">
        <v>2017</v>
      </c>
      <c r="K7307">
        <v>640.45000000000005</v>
      </c>
      <c r="L7307">
        <v>26</v>
      </c>
      <c r="M7307">
        <v>1</v>
      </c>
      <c r="N7307">
        <f t="shared" ref="N7307:N7370" si="297">IF(K7307&lt;100,1,0)</f>
        <v>0</v>
      </c>
      <c r="O7307">
        <f t="shared" si="296"/>
        <v>0</v>
      </c>
      <c r="P7307" t="s">
        <v>12694</v>
      </c>
    </row>
    <row r="7308" spans="2:16" x14ac:dyDescent="0.25">
      <c r="B7308" t="s">
        <v>7313</v>
      </c>
      <c r="C7308" s="119" t="s">
        <v>60</v>
      </c>
      <c r="D7308" t="s">
        <v>11537</v>
      </c>
      <c r="E7308" t="s">
        <v>11530</v>
      </c>
      <c r="F7308" t="s">
        <v>11540</v>
      </c>
      <c r="G7308" t="s">
        <v>61</v>
      </c>
      <c r="H7308" t="s">
        <v>18</v>
      </c>
      <c r="I7308" t="s">
        <v>11541</v>
      </c>
      <c r="J7308">
        <v>2017</v>
      </c>
      <c r="K7308">
        <v>629.99</v>
      </c>
      <c r="L7308">
        <v>30</v>
      </c>
      <c r="M7308">
        <v>1</v>
      </c>
      <c r="N7308">
        <f t="shared" si="297"/>
        <v>0</v>
      </c>
      <c r="O7308">
        <f t="shared" si="296"/>
        <v>0</v>
      </c>
      <c r="P7308" t="s">
        <v>12694</v>
      </c>
    </row>
    <row r="7309" spans="2:16" x14ac:dyDescent="0.25">
      <c r="B7309" t="s">
        <v>7314</v>
      </c>
      <c r="C7309" s="119" t="s">
        <v>60</v>
      </c>
      <c r="D7309" t="s">
        <v>11537</v>
      </c>
      <c r="E7309" t="s">
        <v>11530</v>
      </c>
      <c r="F7309" t="s">
        <v>11540</v>
      </c>
      <c r="G7309" t="s">
        <v>61</v>
      </c>
      <c r="H7309" t="s">
        <v>18</v>
      </c>
      <c r="I7309" t="s">
        <v>11533</v>
      </c>
      <c r="J7309">
        <v>2017</v>
      </c>
      <c r="K7309">
        <v>634.33000000000004</v>
      </c>
      <c r="L7309">
        <v>32</v>
      </c>
      <c r="M7309">
        <v>1</v>
      </c>
      <c r="N7309">
        <f t="shared" si="297"/>
        <v>0</v>
      </c>
      <c r="O7309">
        <f t="shared" si="296"/>
        <v>0</v>
      </c>
      <c r="P7309" t="s">
        <v>12694</v>
      </c>
    </row>
    <row r="7310" spans="2:16" x14ac:dyDescent="0.25">
      <c r="B7310" t="s">
        <v>7315</v>
      </c>
      <c r="C7310" s="119" t="s">
        <v>60</v>
      </c>
      <c r="D7310" t="s">
        <v>11537</v>
      </c>
      <c r="E7310" t="s">
        <v>11530</v>
      </c>
      <c r="F7310" t="s">
        <v>11540</v>
      </c>
      <c r="G7310" t="s">
        <v>61</v>
      </c>
      <c r="H7310" t="s">
        <v>18</v>
      </c>
      <c r="I7310" t="s">
        <v>11541</v>
      </c>
      <c r="J7310">
        <v>2017</v>
      </c>
      <c r="K7310">
        <v>521.99</v>
      </c>
      <c r="L7310">
        <v>30</v>
      </c>
      <c r="M7310">
        <v>1</v>
      </c>
      <c r="N7310">
        <f t="shared" si="297"/>
        <v>0</v>
      </c>
      <c r="O7310">
        <f t="shared" si="296"/>
        <v>0</v>
      </c>
      <c r="P7310" t="s">
        <v>12694</v>
      </c>
    </row>
    <row r="7311" spans="2:16" x14ac:dyDescent="0.25">
      <c r="B7311" t="s">
        <v>7316</v>
      </c>
      <c r="C7311" s="119" t="s">
        <v>60</v>
      </c>
      <c r="D7311" t="s">
        <v>11563</v>
      </c>
      <c r="E7311" t="s">
        <v>11530</v>
      </c>
      <c r="F7311" t="s">
        <v>11540</v>
      </c>
      <c r="G7311" t="s">
        <v>61</v>
      </c>
      <c r="H7311" t="s">
        <v>18</v>
      </c>
      <c r="I7311" t="s">
        <v>11533</v>
      </c>
      <c r="J7311">
        <v>2017</v>
      </c>
      <c r="K7311">
        <v>791.6</v>
      </c>
      <c r="L7311">
        <v>130</v>
      </c>
      <c r="M7311">
        <v>1</v>
      </c>
      <c r="N7311">
        <f t="shared" si="297"/>
        <v>0</v>
      </c>
      <c r="O7311">
        <f t="shared" si="296"/>
        <v>0</v>
      </c>
      <c r="P7311" t="s">
        <v>12694</v>
      </c>
    </row>
    <row r="7312" spans="2:16" x14ac:dyDescent="0.25">
      <c r="B7312" t="s">
        <v>7317</v>
      </c>
      <c r="C7312" s="119" t="s">
        <v>60</v>
      </c>
      <c r="D7312" t="s">
        <v>11537</v>
      </c>
      <c r="E7312" t="s">
        <v>11530</v>
      </c>
      <c r="F7312" t="s">
        <v>11540</v>
      </c>
      <c r="G7312" t="s">
        <v>61</v>
      </c>
      <c r="H7312" t="s">
        <v>18</v>
      </c>
      <c r="I7312" t="s">
        <v>11541</v>
      </c>
      <c r="J7312">
        <v>2017</v>
      </c>
      <c r="K7312">
        <v>660.02</v>
      </c>
      <c r="L7312">
        <v>19</v>
      </c>
      <c r="M7312">
        <v>1</v>
      </c>
      <c r="N7312">
        <f t="shared" si="297"/>
        <v>0</v>
      </c>
      <c r="O7312">
        <f t="shared" si="296"/>
        <v>0</v>
      </c>
      <c r="P7312" t="s">
        <v>12694</v>
      </c>
    </row>
    <row r="7313" spans="2:16" x14ac:dyDescent="0.25">
      <c r="B7313" t="s">
        <v>7318</v>
      </c>
      <c r="C7313" s="119" t="s">
        <v>60</v>
      </c>
      <c r="D7313" t="s">
        <v>11537</v>
      </c>
      <c r="E7313" t="s">
        <v>11530</v>
      </c>
      <c r="F7313" t="s">
        <v>11540</v>
      </c>
      <c r="G7313" t="s">
        <v>61</v>
      </c>
      <c r="H7313" t="s">
        <v>18</v>
      </c>
      <c r="I7313" t="s">
        <v>11533</v>
      </c>
      <c r="J7313">
        <v>2017</v>
      </c>
      <c r="K7313">
        <v>631.91999999999996</v>
      </c>
      <c r="L7313">
        <v>21</v>
      </c>
      <c r="M7313">
        <v>1</v>
      </c>
      <c r="N7313">
        <f t="shared" si="297"/>
        <v>0</v>
      </c>
      <c r="O7313">
        <f t="shared" si="296"/>
        <v>0</v>
      </c>
      <c r="P7313" t="s">
        <v>12694</v>
      </c>
    </row>
    <row r="7314" spans="2:16" x14ac:dyDescent="0.25">
      <c r="B7314" t="s">
        <v>7319</v>
      </c>
      <c r="C7314" s="119" t="s">
        <v>60</v>
      </c>
      <c r="D7314" t="s">
        <v>11537</v>
      </c>
      <c r="E7314" t="s">
        <v>11530</v>
      </c>
      <c r="F7314" t="s">
        <v>11540</v>
      </c>
      <c r="G7314" t="s">
        <v>61</v>
      </c>
      <c r="H7314" t="s">
        <v>18</v>
      </c>
      <c r="I7314" t="s">
        <v>11541</v>
      </c>
      <c r="J7314">
        <v>2017</v>
      </c>
      <c r="K7314">
        <v>629.1</v>
      </c>
      <c r="L7314">
        <v>20</v>
      </c>
      <c r="M7314">
        <v>1</v>
      </c>
      <c r="N7314">
        <f t="shared" si="297"/>
        <v>0</v>
      </c>
      <c r="O7314">
        <f t="shared" si="296"/>
        <v>0</v>
      </c>
      <c r="P7314" t="s">
        <v>12694</v>
      </c>
    </row>
    <row r="7315" spans="2:16" x14ac:dyDescent="0.25">
      <c r="B7315" t="s">
        <v>7320</v>
      </c>
      <c r="C7315" s="119" t="s">
        <v>60</v>
      </c>
      <c r="D7315" t="s">
        <v>11537</v>
      </c>
      <c r="E7315" t="s">
        <v>11530</v>
      </c>
      <c r="F7315" t="s">
        <v>11540</v>
      </c>
      <c r="G7315" t="s">
        <v>61</v>
      </c>
      <c r="H7315" t="s">
        <v>18</v>
      </c>
      <c r="I7315" t="s">
        <v>11541</v>
      </c>
      <c r="J7315">
        <v>2017</v>
      </c>
      <c r="K7315">
        <v>664.65</v>
      </c>
      <c r="L7315">
        <v>52</v>
      </c>
      <c r="M7315">
        <v>1</v>
      </c>
      <c r="N7315">
        <f t="shared" si="297"/>
        <v>0</v>
      </c>
      <c r="O7315">
        <f t="shared" si="296"/>
        <v>0</v>
      </c>
      <c r="P7315" t="s">
        <v>12694</v>
      </c>
    </row>
    <row r="7316" spans="2:16" x14ac:dyDescent="0.25">
      <c r="B7316" t="s">
        <v>7321</v>
      </c>
      <c r="C7316" s="119" t="s">
        <v>60</v>
      </c>
      <c r="D7316" t="s">
        <v>11537</v>
      </c>
      <c r="E7316" t="s">
        <v>11530</v>
      </c>
      <c r="F7316" t="s">
        <v>11540</v>
      </c>
      <c r="G7316" t="s">
        <v>61</v>
      </c>
      <c r="H7316" t="s">
        <v>18</v>
      </c>
      <c r="I7316" t="s">
        <v>11541</v>
      </c>
      <c r="J7316">
        <v>2017</v>
      </c>
      <c r="K7316">
        <v>520.95000000000005</v>
      </c>
      <c r="L7316">
        <v>22</v>
      </c>
      <c r="M7316">
        <v>1</v>
      </c>
      <c r="N7316">
        <f t="shared" si="297"/>
        <v>0</v>
      </c>
      <c r="O7316">
        <f t="shared" si="296"/>
        <v>0</v>
      </c>
      <c r="P7316" t="s">
        <v>12694</v>
      </c>
    </row>
    <row r="7317" spans="2:16" x14ac:dyDescent="0.25">
      <c r="B7317" t="s">
        <v>7322</v>
      </c>
      <c r="C7317" s="119" t="s">
        <v>60</v>
      </c>
      <c r="D7317" t="s">
        <v>11537</v>
      </c>
      <c r="E7317" t="s">
        <v>11530</v>
      </c>
      <c r="F7317" t="s">
        <v>11540</v>
      </c>
      <c r="G7317" t="s">
        <v>61</v>
      </c>
      <c r="H7317" t="s">
        <v>18</v>
      </c>
      <c r="I7317" t="s">
        <v>11541</v>
      </c>
      <c r="J7317">
        <v>2017</v>
      </c>
      <c r="K7317">
        <v>485.5</v>
      </c>
      <c r="L7317">
        <v>18</v>
      </c>
      <c r="M7317">
        <v>1</v>
      </c>
      <c r="N7317">
        <f t="shared" si="297"/>
        <v>0</v>
      </c>
      <c r="O7317">
        <f t="shared" si="296"/>
        <v>0</v>
      </c>
      <c r="P7317" t="s">
        <v>12694</v>
      </c>
    </row>
    <row r="7318" spans="2:16" x14ac:dyDescent="0.25">
      <c r="B7318" t="s">
        <v>7323</v>
      </c>
      <c r="C7318" s="119" t="s">
        <v>60</v>
      </c>
      <c r="D7318" t="s">
        <v>11537</v>
      </c>
      <c r="E7318" t="s">
        <v>11530</v>
      </c>
      <c r="F7318" t="s">
        <v>11540</v>
      </c>
      <c r="G7318" t="s">
        <v>61</v>
      </c>
      <c r="H7318" t="s">
        <v>18</v>
      </c>
      <c r="I7318" t="s">
        <v>11541</v>
      </c>
      <c r="J7318">
        <v>2017</v>
      </c>
      <c r="K7318">
        <v>485.24</v>
      </c>
      <c r="L7318">
        <v>16</v>
      </c>
      <c r="M7318">
        <v>1</v>
      </c>
      <c r="N7318">
        <f t="shared" si="297"/>
        <v>0</v>
      </c>
      <c r="O7318">
        <f t="shared" si="296"/>
        <v>0</v>
      </c>
      <c r="P7318" t="s">
        <v>12694</v>
      </c>
    </row>
    <row r="7319" spans="2:16" x14ac:dyDescent="0.25">
      <c r="B7319" t="s">
        <v>7324</v>
      </c>
      <c r="C7319" s="119" t="s">
        <v>60</v>
      </c>
      <c r="D7319" t="s">
        <v>11537</v>
      </c>
      <c r="E7319" t="s">
        <v>11530</v>
      </c>
      <c r="F7319" t="s">
        <v>11540</v>
      </c>
      <c r="G7319" t="s">
        <v>61</v>
      </c>
      <c r="H7319" t="s">
        <v>18</v>
      </c>
      <c r="I7319" t="s">
        <v>11541</v>
      </c>
      <c r="J7319">
        <v>2017</v>
      </c>
      <c r="K7319">
        <v>485.24</v>
      </c>
      <c r="L7319">
        <v>16</v>
      </c>
      <c r="M7319">
        <v>1</v>
      </c>
      <c r="N7319">
        <f t="shared" si="297"/>
        <v>0</v>
      </c>
      <c r="O7319">
        <f t="shared" si="296"/>
        <v>0</v>
      </c>
      <c r="P7319" t="s">
        <v>12694</v>
      </c>
    </row>
    <row r="7320" spans="2:16" x14ac:dyDescent="0.25">
      <c r="B7320" t="s">
        <v>7325</v>
      </c>
      <c r="C7320" s="119" t="s">
        <v>60</v>
      </c>
      <c r="D7320" t="s">
        <v>11537</v>
      </c>
      <c r="E7320" t="s">
        <v>11530</v>
      </c>
      <c r="F7320" t="s">
        <v>11540</v>
      </c>
      <c r="G7320" t="s">
        <v>61</v>
      </c>
      <c r="H7320" t="s">
        <v>18</v>
      </c>
      <c r="I7320" t="s">
        <v>11541</v>
      </c>
      <c r="J7320">
        <v>2017</v>
      </c>
      <c r="K7320">
        <v>520.54999999999995</v>
      </c>
      <c r="L7320">
        <v>21</v>
      </c>
      <c r="M7320">
        <v>1</v>
      </c>
      <c r="N7320">
        <f t="shared" si="297"/>
        <v>0</v>
      </c>
      <c r="O7320">
        <f t="shared" si="296"/>
        <v>0</v>
      </c>
      <c r="P7320" t="s">
        <v>12694</v>
      </c>
    </row>
    <row r="7321" spans="2:16" x14ac:dyDescent="0.25">
      <c r="B7321" t="s">
        <v>7326</v>
      </c>
      <c r="C7321" s="119" t="s">
        <v>60</v>
      </c>
      <c r="D7321" t="s">
        <v>11537</v>
      </c>
      <c r="E7321" t="s">
        <v>11530</v>
      </c>
      <c r="F7321" t="s">
        <v>11540</v>
      </c>
      <c r="G7321" t="s">
        <v>61</v>
      </c>
      <c r="H7321" t="s">
        <v>18</v>
      </c>
      <c r="I7321" t="s">
        <v>11541</v>
      </c>
      <c r="J7321">
        <v>2017</v>
      </c>
      <c r="K7321">
        <v>520.80999999999995</v>
      </c>
      <c r="L7321">
        <v>23</v>
      </c>
      <c r="M7321">
        <v>1</v>
      </c>
      <c r="N7321">
        <f t="shared" si="297"/>
        <v>0</v>
      </c>
      <c r="O7321">
        <f t="shared" si="296"/>
        <v>0</v>
      </c>
      <c r="P7321" t="s">
        <v>12694</v>
      </c>
    </row>
    <row r="7322" spans="2:16" x14ac:dyDescent="0.25">
      <c r="B7322" t="s">
        <v>7327</v>
      </c>
      <c r="C7322" s="119" t="s">
        <v>60</v>
      </c>
      <c r="D7322" t="s">
        <v>11537</v>
      </c>
      <c r="E7322" t="s">
        <v>11530</v>
      </c>
      <c r="F7322" t="s">
        <v>11540</v>
      </c>
      <c r="G7322" t="s">
        <v>61</v>
      </c>
      <c r="H7322" t="s">
        <v>18</v>
      </c>
      <c r="I7322" t="s">
        <v>11541</v>
      </c>
      <c r="J7322">
        <v>2017</v>
      </c>
      <c r="K7322">
        <v>552.36</v>
      </c>
      <c r="L7322">
        <v>24</v>
      </c>
      <c r="M7322">
        <v>1</v>
      </c>
      <c r="N7322">
        <f t="shared" si="297"/>
        <v>0</v>
      </c>
      <c r="O7322">
        <f t="shared" si="296"/>
        <v>0</v>
      </c>
      <c r="P7322" t="s">
        <v>12694</v>
      </c>
    </row>
    <row r="7323" spans="2:16" x14ac:dyDescent="0.25">
      <c r="B7323" t="s">
        <v>7328</v>
      </c>
      <c r="C7323" s="119" t="s">
        <v>60</v>
      </c>
      <c r="D7323" t="s">
        <v>11537</v>
      </c>
      <c r="E7323" t="s">
        <v>11530</v>
      </c>
      <c r="F7323" t="s">
        <v>11540</v>
      </c>
      <c r="G7323" t="s">
        <v>61</v>
      </c>
      <c r="H7323" t="s">
        <v>18</v>
      </c>
      <c r="I7323" t="s">
        <v>11541</v>
      </c>
      <c r="J7323">
        <v>2017</v>
      </c>
      <c r="K7323">
        <v>553.52</v>
      </c>
      <c r="L7323">
        <v>33</v>
      </c>
      <c r="M7323">
        <v>1</v>
      </c>
      <c r="N7323">
        <f t="shared" si="297"/>
        <v>0</v>
      </c>
      <c r="O7323">
        <f t="shared" si="296"/>
        <v>0</v>
      </c>
      <c r="P7323" t="s">
        <v>12694</v>
      </c>
    </row>
    <row r="7324" spans="2:16" x14ac:dyDescent="0.25">
      <c r="B7324" t="s">
        <v>7329</v>
      </c>
      <c r="C7324" s="119" t="s">
        <v>60</v>
      </c>
      <c r="D7324" t="s">
        <v>11537</v>
      </c>
      <c r="E7324" t="s">
        <v>11530</v>
      </c>
      <c r="F7324" t="s">
        <v>11540</v>
      </c>
      <c r="G7324" t="s">
        <v>61</v>
      </c>
      <c r="H7324" t="s">
        <v>18</v>
      </c>
      <c r="I7324" t="s">
        <v>11541</v>
      </c>
      <c r="J7324">
        <v>2017</v>
      </c>
      <c r="K7324">
        <v>635.28</v>
      </c>
      <c r="L7324">
        <v>33</v>
      </c>
      <c r="M7324">
        <v>1</v>
      </c>
      <c r="N7324">
        <f t="shared" si="297"/>
        <v>0</v>
      </c>
      <c r="O7324">
        <f t="shared" si="296"/>
        <v>0</v>
      </c>
      <c r="P7324" t="s">
        <v>12694</v>
      </c>
    </row>
    <row r="7325" spans="2:16" x14ac:dyDescent="0.25">
      <c r="B7325" t="s">
        <v>7330</v>
      </c>
      <c r="C7325" s="119" t="s">
        <v>60</v>
      </c>
      <c r="D7325" t="s">
        <v>11537</v>
      </c>
      <c r="E7325" t="s">
        <v>11530</v>
      </c>
      <c r="F7325" t="s">
        <v>11540</v>
      </c>
      <c r="G7325" t="s">
        <v>61</v>
      </c>
      <c r="H7325" t="s">
        <v>18</v>
      </c>
      <c r="I7325" t="s">
        <v>11541</v>
      </c>
      <c r="J7325">
        <v>2017</v>
      </c>
      <c r="K7325">
        <v>633.35</v>
      </c>
      <c r="L7325">
        <v>18</v>
      </c>
      <c r="M7325">
        <v>1</v>
      </c>
      <c r="N7325">
        <f t="shared" si="297"/>
        <v>0</v>
      </c>
      <c r="O7325">
        <f t="shared" si="296"/>
        <v>0</v>
      </c>
      <c r="P7325" t="s">
        <v>12694</v>
      </c>
    </row>
    <row r="7326" spans="2:16" x14ac:dyDescent="0.25">
      <c r="B7326" t="s">
        <v>7331</v>
      </c>
      <c r="C7326" s="119" t="s">
        <v>60</v>
      </c>
      <c r="D7326" t="s">
        <v>11537</v>
      </c>
      <c r="E7326" t="s">
        <v>11530</v>
      </c>
      <c r="F7326" t="s">
        <v>11540</v>
      </c>
      <c r="G7326" t="s">
        <v>61</v>
      </c>
      <c r="H7326" t="s">
        <v>18</v>
      </c>
      <c r="I7326" t="s">
        <v>11541</v>
      </c>
      <c r="J7326">
        <v>2017</v>
      </c>
      <c r="K7326">
        <v>628.66</v>
      </c>
      <c r="L7326">
        <v>27</v>
      </c>
      <c r="M7326">
        <v>1</v>
      </c>
      <c r="N7326">
        <f t="shared" si="297"/>
        <v>0</v>
      </c>
      <c r="O7326">
        <f t="shared" si="296"/>
        <v>0</v>
      </c>
      <c r="P7326" t="s">
        <v>12694</v>
      </c>
    </row>
    <row r="7327" spans="2:16" x14ac:dyDescent="0.25">
      <c r="B7327" t="s">
        <v>7332</v>
      </c>
      <c r="C7327" s="119" t="s">
        <v>60</v>
      </c>
      <c r="D7327" t="s">
        <v>11542</v>
      </c>
      <c r="E7327" t="s">
        <v>11530</v>
      </c>
      <c r="F7327" t="s">
        <v>11540</v>
      </c>
      <c r="G7327" t="s">
        <v>61</v>
      </c>
      <c r="H7327" t="s">
        <v>18</v>
      </c>
      <c r="I7327" t="s">
        <v>11541</v>
      </c>
      <c r="J7327">
        <v>2017</v>
      </c>
      <c r="K7327">
        <v>660.03</v>
      </c>
      <c r="L7327">
        <v>27</v>
      </c>
      <c r="M7327">
        <v>1</v>
      </c>
      <c r="N7327">
        <f t="shared" si="297"/>
        <v>0</v>
      </c>
      <c r="O7327">
        <f t="shared" si="296"/>
        <v>0</v>
      </c>
      <c r="P7327" t="s">
        <v>12694</v>
      </c>
    </row>
    <row r="7328" spans="2:16" x14ac:dyDescent="0.25">
      <c r="B7328" t="s">
        <v>7333</v>
      </c>
      <c r="C7328" s="119" t="s">
        <v>60</v>
      </c>
      <c r="D7328" t="s">
        <v>11537</v>
      </c>
      <c r="E7328" t="s">
        <v>11530</v>
      </c>
      <c r="F7328" t="s">
        <v>11540</v>
      </c>
      <c r="G7328" t="s">
        <v>61</v>
      </c>
      <c r="H7328" t="s">
        <v>18</v>
      </c>
      <c r="I7328" t="s">
        <v>11541</v>
      </c>
      <c r="J7328">
        <v>2017</v>
      </c>
      <c r="K7328">
        <v>628.14</v>
      </c>
      <c r="L7328">
        <v>23</v>
      </c>
      <c r="M7328">
        <v>1</v>
      </c>
      <c r="N7328">
        <f t="shared" si="297"/>
        <v>0</v>
      </c>
      <c r="O7328">
        <f t="shared" si="296"/>
        <v>0</v>
      </c>
      <c r="P7328" t="s">
        <v>12694</v>
      </c>
    </row>
    <row r="7329" spans="2:16" x14ac:dyDescent="0.25">
      <c r="B7329" t="s">
        <v>7334</v>
      </c>
      <c r="C7329" s="119" t="s">
        <v>60</v>
      </c>
      <c r="D7329" t="s">
        <v>11537</v>
      </c>
      <c r="E7329" t="s">
        <v>11530</v>
      </c>
      <c r="F7329" t="s">
        <v>11540</v>
      </c>
      <c r="G7329" t="s">
        <v>61</v>
      </c>
      <c r="H7329" t="s">
        <v>18</v>
      </c>
      <c r="I7329" t="s">
        <v>11541</v>
      </c>
      <c r="J7329">
        <v>2017</v>
      </c>
      <c r="K7329">
        <v>659.25</v>
      </c>
      <c r="L7329">
        <v>21</v>
      </c>
      <c r="M7329">
        <v>1</v>
      </c>
      <c r="N7329">
        <f t="shared" si="297"/>
        <v>0</v>
      </c>
      <c r="O7329">
        <f t="shared" si="296"/>
        <v>0</v>
      </c>
      <c r="P7329" t="s">
        <v>12694</v>
      </c>
    </row>
    <row r="7330" spans="2:16" x14ac:dyDescent="0.25">
      <c r="B7330" t="s">
        <v>7335</v>
      </c>
      <c r="C7330" s="119" t="s">
        <v>60</v>
      </c>
      <c r="D7330" t="s">
        <v>11537</v>
      </c>
      <c r="E7330" t="s">
        <v>11530</v>
      </c>
      <c r="F7330" t="s">
        <v>11540</v>
      </c>
      <c r="G7330" t="s">
        <v>61</v>
      </c>
      <c r="H7330" t="s">
        <v>18</v>
      </c>
      <c r="I7330" t="s">
        <v>11541</v>
      </c>
      <c r="J7330">
        <v>2017</v>
      </c>
      <c r="K7330">
        <v>521.37</v>
      </c>
      <c r="L7330">
        <v>22</v>
      </c>
      <c r="M7330">
        <v>1</v>
      </c>
      <c r="N7330">
        <f t="shared" si="297"/>
        <v>0</v>
      </c>
      <c r="O7330">
        <f t="shared" si="296"/>
        <v>0</v>
      </c>
      <c r="P7330" t="s">
        <v>12694</v>
      </c>
    </row>
    <row r="7331" spans="2:16" x14ac:dyDescent="0.25">
      <c r="B7331" t="s">
        <v>7336</v>
      </c>
      <c r="C7331" s="119" t="s">
        <v>60</v>
      </c>
      <c r="D7331" t="s">
        <v>11537</v>
      </c>
      <c r="E7331" t="s">
        <v>11530</v>
      </c>
      <c r="F7331" t="s">
        <v>11540</v>
      </c>
      <c r="G7331" t="s">
        <v>61</v>
      </c>
      <c r="H7331" t="s">
        <v>18</v>
      </c>
      <c r="I7331" t="s">
        <v>11541</v>
      </c>
      <c r="J7331">
        <v>2017</v>
      </c>
      <c r="K7331">
        <v>627.5</v>
      </c>
      <c r="L7331">
        <v>18</v>
      </c>
      <c r="M7331">
        <v>1</v>
      </c>
      <c r="N7331">
        <f t="shared" si="297"/>
        <v>0</v>
      </c>
      <c r="O7331">
        <f t="shared" si="296"/>
        <v>0</v>
      </c>
      <c r="P7331" t="s">
        <v>12694</v>
      </c>
    </row>
    <row r="7332" spans="2:16" x14ac:dyDescent="0.25">
      <c r="B7332" t="s">
        <v>7337</v>
      </c>
      <c r="C7332" s="119" t="s">
        <v>60</v>
      </c>
      <c r="D7332" t="s">
        <v>11537</v>
      </c>
      <c r="E7332" t="s">
        <v>11530</v>
      </c>
      <c r="F7332" t="s">
        <v>11540</v>
      </c>
      <c r="G7332" t="s">
        <v>61</v>
      </c>
      <c r="H7332" t="s">
        <v>18</v>
      </c>
      <c r="I7332" t="s">
        <v>11541</v>
      </c>
      <c r="J7332">
        <v>2017</v>
      </c>
      <c r="K7332">
        <v>553.55999999999995</v>
      </c>
      <c r="L7332">
        <v>31</v>
      </c>
      <c r="M7332">
        <v>1</v>
      </c>
      <c r="N7332">
        <f t="shared" si="297"/>
        <v>0</v>
      </c>
      <c r="O7332">
        <f t="shared" si="296"/>
        <v>0</v>
      </c>
      <c r="P7332" t="s">
        <v>12694</v>
      </c>
    </row>
    <row r="7333" spans="2:16" x14ac:dyDescent="0.25">
      <c r="B7333" t="s">
        <v>7338</v>
      </c>
      <c r="C7333" s="119" t="s">
        <v>60</v>
      </c>
      <c r="D7333" t="s">
        <v>11550</v>
      </c>
      <c r="E7333" t="s">
        <v>11530</v>
      </c>
      <c r="F7333" t="s">
        <v>11540</v>
      </c>
      <c r="G7333" t="s">
        <v>61</v>
      </c>
      <c r="H7333" t="s">
        <v>18</v>
      </c>
      <c r="I7333" t="s">
        <v>11541</v>
      </c>
      <c r="J7333">
        <v>2017</v>
      </c>
      <c r="K7333">
        <v>553.42999999999995</v>
      </c>
      <c r="L7333">
        <v>30</v>
      </c>
      <c r="M7333">
        <v>1</v>
      </c>
      <c r="N7333">
        <f t="shared" si="297"/>
        <v>0</v>
      </c>
      <c r="O7333">
        <f t="shared" si="296"/>
        <v>0</v>
      </c>
      <c r="P7333" t="s">
        <v>12694</v>
      </c>
    </row>
    <row r="7334" spans="2:16" x14ac:dyDescent="0.25">
      <c r="B7334" t="s">
        <v>7339</v>
      </c>
      <c r="C7334" s="119" t="s">
        <v>60</v>
      </c>
      <c r="D7334" t="s">
        <v>11552</v>
      </c>
      <c r="E7334" t="s">
        <v>11530</v>
      </c>
      <c r="F7334" t="s">
        <v>11540</v>
      </c>
      <c r="G7334" t="s">
        <v>61</v>
      </c>
      <c r="H7334" t="s">
        <v>18</v>
      </c>
      <c r="I7334" t="s">
        <v>11541</v>
      </c>
      <c r="J7334">
        <v>2017</v>
      </c>
      <c r="K7334">
        <v>628.30999999999995</v>
      </c>
      <c r="L7334">
        <v>23</v>
      </c>
      <c r="M7334">
        <v>1</v>
      </c>
      <c r="N7334">
        <f t="shared" si="297"/>
        <v>0</v>
      </c>
      <c r="O7334">
        <f t="shared" si="296"/>
        <v>0</v>
      </c>
      <c r="P7334" t="s">
        <v>12694</v>
      </c>
    </row>
    <row r="7335" spans="2:16" x14ac:dyDescent="0.25">
      <c r="B7335" t="s">
        <v>7340</v>
      </c>
      <c r="C7335" s="119" t="s">
        <v>60</v>
      </c>
      <c r="D7335" t="s">
        <v>11552</v>
      </c>
      <c r="E7335" t="s">
        <v>11530</v>
      </c>
      <c r="F7335" t="s">
        <v>11540</v>
      </c>
      <c r="G7335" t="s">
        <v>61</v>
      </c>
      <c r="H7335" t="s">
        <v>18</v>
      </c>
      <c r="I7335" t="s">
        <v>11541</v>
      </c>
      <c r="J7335">
        <v>2017</v>
      </c>
      <c r="K7335">
        <v>628.17999999999995</v>
      </c>
      <c r="L7335">
        <v>22</v>
      </c>
      <c r="M7335">
        <v>1</v>
      </c>
      <c r="N7335">
        <f t="shared" si="297"/>
        <v>0</v>
      </c>
      <c r="O7335">
        <f t="shared" si="296"/>
        <v>0</v>
      </c>
      <c r="P7335" t="s">
        <v>12694</v>
      </c>
    </row>
    <row r="7336" spans="2:16" x14ac:dyDescent="0.25">
      <c r="B7336" t="s">
        <v>7341</v>
      </c>
      <c r="C7336" s="119" t="s">
        <v>60</v>
      </c>
      <c r="D7336" t="s">
        <v>11552</v>
      </c>
      <c r="E7336" t="s">
        <v>11530</v>
      </c>
      <c r="F7336" t="s">
        <v>11540</v>
      </c>
      <c r="G7336" t="s">
        <v>61</v>
      </c>
      <c r="H7336" t="s">
        <v>18</v>
      </c>
      <c r="I7336" t="s">
        <v>11541</v>
      </c>
      <c r="J7336">
        <v>2017</v>
      </c>
      <c r="K7336">
        <v>628.21</v>
      </c>
      <c r="L7336">
        <v>22</v>
      </c>
      <c r="M7336">
        <v>1</v>
      </c>
      <c r="N7336">
        <f t="shared" si="297"/>
        <v>0</v>
      </c>
      <c r="O7336">
        <f t="shared" si="296"/>
        <v>0</v>
      </c>
      <c r="P7336" t="s">
        <v>12694</v>
      </c>
    </row>
    <row r="7337" spans="2:16" x14ac:dyDescent="0.25">
      <c r="B7337" t="s">
        <v>7342</v>
      </c>
      <c r="C7337" s="119" t="s">
        <v>60</v>
      </c>
      <c r="D7337" t="s">
        <v>11550</v>
      </c>
      <c r="E7337" t="s">
        <v>11530</v>
      </c>
      <c r="F7337" t="s">
        <v>11540</v>
      </c>
      <c r="G7337" t="s">
        <v>61</v>
      </c>
      <c r="H7337" t="s">
        <v>18</v>
      </c>
      <c r="I7337" t="s">
        <v>11541</v>
      </c>
      <c r="J7337">
        <v>2017</v>
      </c>
      <c r="K7337">
        <v>553.30999999999995</v>
      </c>
      <c r="L7337">
        <v>29</v>
      </c>
      <c r="M7337">
        <v>1</v>
      </c>
      <c r="N7337">
        <f t="shared" si="297"/>
        <v>0</v>
      </c>
      <c r="O7337">
        <f t="shared" si="296"/>
        <v>0</v>
      </c>
      <c r="P7337" t="s">
        <v>12694</v>
      </c>
    </row>
    <row r="7338" spans="2:16" x14ac:dyDescent="0.25">
      <c r="B7338" t="s">
        <v>7343</v>
      </c>
      <c r="C7338" s="119" t="s">
        <v>60</v>
      </c>
      <c r="D7338" t="s">
        <v>11537</v>
      </c>
      <c r="E7338" t="s">
        <v>11530</v>
      </c>
      <c r="F7338" t="s">
        <v>11540</v>
      </c>
      <c r="G7338" t="s">
        <v>61</v>
      </c>
      <c r="H7338" t="s">
        <v>18</v>
      </c>
      <c r="I7338" t="s">
        <v>11541</v>
      </c>
      <c r="J7338">
        <v>2017</v>
      </c>
      <c r="K7338">
        <v>486.26</v>
      </c>
      <c r="L7338">
        <v>22</v>
      </c>
      <c r="M7338">
        <v>1</v>
      </c>
      <c r="N7338">
        <f t="shared" si="297"/>
        <v>0</v>
      </c>
      <c r="O7338">
        <f t="shared" si="296"/>
        <v>0</v>
      </c>
      <c r="P7338" t="s">
        <v>12694</v>
      </c>
    </row>
    <row r="7339" spans="2:16" x14ac:dyDescent="0.25">
      <c r="B7339" t="s">
        <v>7344</v>
      </c>
      <c r="C7339" s="119" t="s">
        <v>60</v>
      </c>
      <c r="D7339" t="s">
        <v>11537</v>
      </c>
      <c r="E7339" t="s">
        <v>11530</v>
      </c>
      <c r="F7339" t="s">
        <v>11540</v>
      </c>
      <c r="G7339" t="s">
        <v>61</v>
      </c>
      <c r="H7339" t="s">
        <v>18</v>
      </c>
      <c r="I7339" t="s">
        <v>11541</v>
      </c>
      <c r="J7339">
        <v>2017</v>
      </c>
      <c r="K7339">
        <v>660.67</v>
      </c>
      <c r="L7339">
        <v>21</v>
      </c>
      <c r="M7339">
        <v>1</v>
      </c>
      <c r="N7339">
        <f t="shared" si="297"/>
        <v>0</v>
      </c>
      <c r="O7339">
        <f t="shared" si="296"/>
        <v>0</v>
      </c>
      <c r="P7339" t="s">
        <v>12694</v>
      </c>
    </row>
    <row r="7340" spans="2:16" x14ac:dyDescent="0.25">
      <c r="B7340" t="s">
        <v>7345</v>
      </c>
      <c r="C7340" s="119" t="s">
        <v>60</v>
      </c>
      <c r="D7340" t="s">
        <v>11537</v>
      </c>
      <c r="E7340" t="s">
        <v>11530</v>
      </c>
      <c r="F7340" t="s">
        <v>11540</v>
      </c>
      <c r="G7340" t="s">
        <v>61</v>
      </c>
      <c r="H7340" t="s">
        <v>18</v>
      </c>
      <c r="I7340" t="s">
        <v>11541</v>
      </c>
      <c r="J7340">
        <v>2017</v>
      </c>
      <c r="K7340">
        <v>663.78</v>
      </c>
      <c r="L7340">
        <v>22</v>
      </c>
      <c r="M7340">
        <v>1</v>
      </c>
      <c r="N7340">
        <f t="shared" si="297"/>
        <v>0</v>
      </c>
      <c r="O7340">
        <f t="shared" si="296"/>
        <v>0</v>
      </c>
      <c r="P7340" t="s">
        <v>12694</v>
      </c>
    </row>
    <row r="7341" spans="2:16" x14ac:dyDescent="0.25">
      <c r="B7341" t="s">
        <v>7346</v>
      </c>
      <c r="C7341" s="119" t="s">
        <v>60</v>
      </c>
      <c r="D7341" t="s">
        <v>11537</v>
      </c>
      <c r="E7341" t="s">
        <v>11530</v>
      </c>
      <c r="F7341" t="s">
        <v>11540</v>
      </c>
      <c r="G7341" t="s">
        <v>61</v>
      </c>
      <c r="H7341" t="s">
        <v>18</v>
      </c>
      <c r="I7341" t="s">
        <v>11541</v>
      </c>
      <c r="J7341">
        <v>2017</v>
      </c>
      <c r="K7341">
        <v>629.76</v>
      </c>
      <c r="L7341">
        <v>25</v>
      </c>
      <c r="M7341">
        <v>1</v>
      </c>
      <c r="N7341">
        <f t="shared" si="297"/>
        <v>0</v>
      </c>
      <c r="O7341">
        <f t="shared" si="296"/>
        <v>0</v>
      </c>
      <c r="P7341" t="s">
        <v>12694</v>
      </c>
    </row>
    <row r="7342" spans="2:16" x14ac:dyDescent="0.25">
      <c r="B7342" t="s">
        <v>7347</v>
      </c>
      <c r="C7342" s="119" t="s">
        <v>60</v>
      </c>
      <c r="D7342" t="s">
        <v>11537</v>
      </c>
      <c r="E7342" t="s">
        <v>11530</v>
      </c>
      <c r="F7342" t="s">
        <v>11540</v>
      </c>
      <c r="G7342" t="s">
        <v>61</v>
      </c>
      <c r="H7342" t="s">
        <v>18</v>
      </c>
      <c r="I7342" t="s">
        <v>11541</v>
      </c>
      <c r="J7342">
        <v>2017</v>
      </c>
      <c r="K7342">
        <v>629.76</v>
      </c>
      <c r="L7342">
        <v>25</v>
      </c>
      <c r="M7342">
        <v>1</v>
      </c>
      <c r="N7342">
        <f t="shared" si="297"/>
        <v>0</v>
      </c>
      <c r="O7342">
        <f t="shared" si="296"/>
        <v>0</v>
      </c>
      <c r="P7342" t="s">
        <v>12694</v>
      </c>
    </row>
    <row r="7343" spans="2:16" x14ac:dyDescent="0.25">
      <c r="B7343" t="s">
        <v>7348</v>
      </c>
      <c r="C7343" s="119" t="s">
        <v>60</v>
      </c>
      <c r="D7343" t="s">
        <v>11537</v>
      </c>
      <c r="E7343" t="s">
        <v>11530</v>
      </c>
      <c r="F7343" t="s">
        <v>11540</v>
      </c>
      <c r="G7343" t="s">
        <v>61</v>
      </c>
      <c r="H7343" t="s">
        <v>18</v>
      </c>
      <c r="I7343" t="s">
        <v>11541</v>
      </c>
      <c r="J7343">
        <v>2017</v>
      </c>
      <c r="K7343">
        <v>661.45</v>
      </c>
      <c r="L7343">
        <v>27</v>
      </c>
      <c r="M7343">
        <v>1</v>
      </c>
      <c r="N7343">
        <f t="shared" si="297"/>
        <v>0</v>
      </c>
      <c r="O7343">
        <f t="shared" ref="O7343:O7406" si="298">IF(OR(L7343="",L7343&lt;=0),1,0)</f>
        <v>0</v>
      </c>
      <c r="P7343" t="s">
        <v>12694</v>
      </c>
    </row>
    <row r="7344" spans="2:16" x14ac:dyDescent="0.25">
      <c r="B7344" t="s">
        <v>7349</v>
      </c>
      <c r="C7344" s="119" t="s">
        <v>60</v>
      </c>
      <c r="D7344" t="s">
        <v>11537</v>
      </c>
      <c r="E7344" t="s">
        <v>11530</v>
      </c>
      <c r="F7344" t="s">
        <v>11540</v>
      </c>
      <c r="G7344" t="s">
        <v>61</v>
      </c>
      <c r="H7344" t="s">
        <v>18</v>
      </c>
      <c r="I7344" t="s">
        <v>11541</v>
      </c>
      <c r="J7344">
        <v>2017</v>
      </c>
      <c r="K7344">
        <v>660.54</v>
      </c>
      <c r="L7344">
        <v>20</v>
      </c>
      <c r="M7344">
        <v>1</v>
      </c>
      <c r="N7344">
        <f t="shared" si="297"/>
        <v>0</v>
      </c>
      <c r="O7344">
        <f t="shared" si="298"/>
        <v>0</v>
      </c>
      <c r="P7344" t="s">
        <v>12694</v>
      </c>
    </row>
    <row r="7345" spans="2:16" x14ac:dyDescent="0.25">
      <c r="B7345" t="s">
        <v>7350</v>
      </c>
      <c r="C7345" s="119" t="s">
        <v>60</v>
      </c>
      <c r="D7345" t="s">
        <v>11537</v>
      </c>
      <c r="E7345" t="s">
        <v>11530</v>
      </c>
      <c r="F7345" t="s">
        <v>11540</v>
      </c>
      <c r="G7345" t="s">
        <v>61</v>
      </c>
      <c r="H7345" t="s">
        <v>18</v>
      </c>
      <c r="I7345" t="s">
        <v>11541</v>
      </c>
      <c r="J7345">
        <v>2017</v>
      </c>
      <c r="K7345">
        <v>629.89</v>
      </c>
      <c r="L7345">
        <v>26</v>
      </c>
      <c r="M7345">
        <v>1</v>
      </c>
      <c r="N7345">
        <f t="shared" si="297"/>
        <v>0</v>
      </c>
      <c r="O7345">
        <f t="shared" si="298"/>
        <v>0</v>
      </c>
      <c r="P7345" t="s">
        <v>12694</v>
      </c>
    </row>
    <row r="7346" spans="2:16" x14ac:dyDescent="0.25">
      <c r="B7346" t="s">
        <v>7351</v>
      </c>
      <c r="C7346" s="119" t="s">
        <v>60</v>
      </c>
      <c r="D7346" t="s">
        <v>11537</v>
      </c>
      <c r="E7346" t="s">
        <v>11530</v>
      </c>
      <c r="F7346" t="s">
        <v>11540</v>
      </c>
      <c r="G7346" t="s">
        <v>61</v>
      </c>
      <c r="H7346" t="s">
        <v>18</v>
      </c>
      <c r="I7346" t="s">
        <v>11541</v>
      </c>
      <c r="J7346">
        <v>2017</v>
      </c>
      <c r="K7346">
        <v>660.67</v>
      </c>
      <c r="L7346">
        <v>21</v>
      </c>
      <c r="M7346">
        <v>1</v>
      </c>
      <c r="N7346">
        <f t="shared" si="297"/>
        <v>0</v>
      </c>
      <c r="O7346">
        <f t="shared" si="298"/>
        <v>0</v>
      </c>
      <c r="P7346" t="s">
        <v>12694</v>
      </c>
    </row>
    <row r="7347" spans="2:16" x14ac:dyDescent="0.25">
      <c r="B7347" t="s">
        <v>7352</v>
      </c>
      <c r="C7347" s="119" t="s">
        <v>60</v>
      </c>
      <c r="D7347" t="s">
        <v>11537</v>
      </c>
      <c r="E7347" t="s">
        <v>11530</v>
      </c>
      <c r="F7347" t="s">
        <v>11540</v>
      </c>
      <c r="G7347" t="s">
        <v>61</v>
      </c>
      <c r="H7347" t="s">
        <v>18</v>
      </c>
      <c r="I7347" t="s">
        <v>11541</v>
      </c>
      <c r="J7347">
        <v>2017</v>
      </c>
      <c r="K7347">
        <v>629.23</v>
      </c>
      <c r="L7347">
        <v>21</v>
      </c>
      <c r="M7347">
        <v>1</v>
      </c>
      <c r="N7347">
        <f t="shared" si="297"/>
        <v>0</v>
      </c>
      <c r="O7347">
        <f t="shared" si="298"/>
        <v>0</v>
      </c>
      <c r="P7347" t="s">
        <v>12694</v>
      </c>
    </row>
    <row r="7348" spans="2:16" x14ac:dyDescent="0.25">
      <c r="B7348" t="s">
        <v>7353</v>
      </c>
      <c r="C7348" s="119" t="s">
        <v>60</v>
      </c>
      <c r="D7348" t="s">
        <v>11537</v>
      </c>
      <c r="E7348" t="s">
        <v>11530</v>
      </c>
      <c r="F7348" t="s">
        <v>11540</v>
      </c>
      <c r="G7348" t="s">
        <v>61</v>
      </c>
      <c r="H7348" t="s">
        <v>18</v>
      </c>
      <c r="I7348" t="s">
        <v>11541</v>
      </c>
      <c r="J7348">
        <v>2017</v>
      </c>
      <c r="K7348">
        <v>642.59</v>
      </c>
      <c r="L7348">
        <v>21</v>
      </c>
      <c r="M7348">
        <v>1</v>
      </c>
      <c r="N7348">
        <f t="shared" si="297"/>
        <v>0</v>
      </c>
      <c r="O7348">
        <f t="shared" si="298"/>
        <v>0</v>
      </c>
      <c r="P7348" t="s">
        <v>12694</v>
      </c>
    </row>
    <row r="7349" spans="2:16" x14ac:dyDescent="0.25">
      <c r="B7349" t="s">
        <v>7354</v>
      </c>
      <c r="C7349" s="119" t="s">
        <v>60</v>
      </c>
      <c r="D7349" t="s">
        <v>11542</v>
      </c>
      <c r="E7349" t="s">
        <v>11530</v>
      </c>
      <c r="F7349" t="s">
        <v>11540</v>
      </c>
      <c r="G7349" t="s">
        <v>61</v>
      </c>
      <c r="H7349" t="s">
        <v>18</v>
      </c>
      <c r="I7349" t="s">
        <v>11541</v>
      </c>
      <c r="J7349">
        <v>2017</v>
      </c>
      <c r="K7349">
        <v>660.03</v>
      </c>
      <c r="L7349">
        <v>27</v>
      </c>
      <c r="M7349">
        <v>1</v>
      </c>
      <c r="N7349">
        <f t="shared" si="297"/>
        <v>0</v>
      </c>
      <c r="O7349">
        <f t="shared" si="298"/>
        <v>0</v>
      </c>
      <c r="P7349" t="s">
        <v>12694</v>
      </c>
    </row>
    <row r="7350" spans="2:16" x14ac:dyDescent="0.25">
      <c r="B7350" t="s">
        <v>7355</v>
      </c>
      <c r="C7350" s="119" t="s">
        <v>60</v>
      </c>
      <c r="D7350" t="s">
        <v>11537</v>
      </c>
      <c r="E7350" t="s">
        <v>11530</v>
      </c>
      <c r="F7350" t="s">
        <v>11540</v>
      </c>
      <c r="G7350" t="s">
        <v>61</v>
      </c>
      <c r="H7350" t="s">
        <v>18</v>
      </c>
      <c r="I7350" t="s">
        <v>11541</v>
      </c>
      <c r="J7350">
        <v>2017</v>
      </c>
      <c r="K7350">
        <v>629.35</v>
      </c>
      <c r="L7350">
        <v>22</v>
      </c>
      <c r="M7350">
        <v>1</v>
      </c>
      <c r="N7350">
        <f t="shared" si="297"/>
        <v>0</v>
      </c>
      <c r="O7350">
        <f t="shared" si="298"/>
        <v>0</v>
      </c>
      <c r="P7350" t="s">
        <v>12694</v>
      </c>
    </row>
    <row r="7351" spans="2:16" x14ac:dyDescent="0.25">
      <c r="B7351" t="s">
        <v>7356</v>
      </c>
      <c r="C7351" s="119" t="s">
        <v>60</v>
      </c>
      <c r="D7351" t="s">
        <v>11537</v>
      </c>
      <c r="E7351" t="s">
        <v>11530</v>
      </c>
      <c r="F7351" t="s">
        <v>11540</v>
      </c>
      <c r="G7351" t="s">
        <v>61</v>
      </c>
      <c r="H7351" t="s">
        <v>18</v>
      </c>
      <c r="I7351" t="s">
        <v>11541</v>
      </c>
      <c r="J7351">
        <v>2017</v>
      </c>
      <c r="K7351">
        <v>630.01</v>
      </c>
      <c r="L7351">
        <v>27</v>
      </c>
      <c r="M7351">
        <v>1</v>
      </c>
      <c r="N7351">
        <f t="shared" si="297"/>
        <v>0</v>
      </c>
      <c r="O7351">
        <f t="shared" si="298"/>
        <v>0</v>
      </c>
      <c r="P7351" t="s">
        <v>12694</v>
      </c>
    </row>
    <row r="7352" spans="2:16" x14ac:dyDescent="0.25">
      <c r="B7352" t="s">
        <v>7357</v>
      </c>
      <c r="C7352" s="119" t="s">
        <v>60</v>
      </c>
      <c r="D7352" t="s">
        <v>11537</v>
      </c>
      <c r="E7352" t="s">
        <v>11530</v>
      </c>
      <c r="F7352" t="s">
        <v>11540</v>
      </c>
      <c r="G7352" t="s">
        <v>61</v>
      </c>
      <c r="H7352" t="s">
        <v>18</v>
      </c>
      <c r="I7352" t="s">
        <v>11541</v>
      </c>
      <c r="J7352">
        <v>2017</v>
      </c>
      <c r="K7352">
        <v>629.89</v>
      </c>
      <c r="L7352">
        <v>26</v>
      </c>
      <c r="M7352">
        <v>1</v>
      </c>
      <c r="N7352">
        <f t="shared" si="297"/>
        <v>0</v>
      </c>
      <c r="O7352">
        <f t="shared" si="298"/>
        <v>0</v>
      </c>
      <c r="P7352" t="s">
        <v>12694</v>
      </c>
    </row>
    <row r="7353" spans="2:16" x14ac:dyDescent="0.25">
      <c r="B7353" t="s">
        <v>7358</v>
      </c>
      <c r="C7353" s="119" t="s">
        <v>60</v>
      </c>
      <c r="D7353" t="s">
        <v>11537</v>
      </c>
      <c r="E7353" t="s">
        <v>11530</v>
      </c>
      <c r="F7353" t="s">
        <v>11540</v>
      </c>
      <c r="G7353" t="s">
        <v>61</v>
      </c>
      <c r="H7353" t="s">
        <v>18</v>
      </c>
      <c r="I7353" t="s">
        <v>11541</v>
      </c>
      <c r="J7353">
        <v>2017</v>
      </c>
      <c r="K7353">
        <v>629.49</v>
      </c>
      <c r="L7353">
        <v>23</v>
      </c>
      <c r="M7353">
        <v>1</v>
      </c>
      <c r="N7353">
        <f t="shared" si="297"/>
        <v>0</v>
      </c>
      <c r="O7353">
        <f t="shared" si="298"/>
        <v>0</v>
      </c>
      <c r="P7353" t="s">
        <v>12694</v>
      </c>
    </row>
    <row r="7354" spans="2:16" x14ac:dyDescent="0.25">
      <c r="B7354" t="s">
        <v>7359</v>
      </c>
      <c r="C7354" s="119" t="s">
        <v>60</v>
      </c>
      <c r="D7354" t="s">
        <v>11537</v>
      </c>
      <c r="E7354" t="s">
        <v>11530</v>
      </c>
      <c r="F7354" t="s">
        <v>11540</v>
      </c>
      <c r="G7354" t="s">
        <v>61</v>
      </c>
      <c r="H7354" t="s">
        <v>18</v>
      </c>
      <c r="I7354" t="s">
        <v>11541</v>
      </c>
      <c r="J7354">
        <v>2017</v>
      </c>
      <c r="K7354">
        <v>661.2</v>
      </c>
      <c r="L7354">
        <v>25</v>
      </c>
      <c r="M7354">
        <v>1</v>
      </c>
      <c r="N7354">
        <f t="shared" si="297"/>
        <v>0</v>
      </c>
      <c r="O7354">
        <f t="shared" si="298"/>
        <v>0</v>
      </c>
      <c r="P7354" t="s">
        <v>12694</v>
      </c>
    </row>
    <row r="7355" spans="2:16" x14ac:dyDescent="0.25">
      <c r="B7355" t="s">
        <v>7360</v>
      </c>
      <c r="C7355" s="119" t="s">
        <v>60</v>
      </c>
      <c r="D7355" t="s">
        <v>11537</v>
      </c>
      <c r="E7355" t="s">
        <v>11530</v>
      </c>
      <c r="F7355" t="s">
        <v>11540</v>
      </c>
      <c r="G7355" t="s">
        <v>61</v>
      </c>
      <c r="H7355" t="s">
        <v>18</v>
      </c>
      <c r="I7355" t="s">
        <v>11541</v>
      </c>
      <c r="J7355">
        <v>2017</v>
      </c>
      <c r="K7355">
        <v>660.93</v>
      </c>
      <c r="L7355">
        <v>23</v>
      </c>
      <c r="M7355">
        <v>1</v>
      </c>
      <c r="N7355">
        <f t="shared" si="297"/>
        <v>0</v>
      </c>
      <c r="O7355">
        <f t="shared" si="298"/>
        <v>0</v>
      </c>
      <c r="P7355" t="s">
        <v>12694</v>
      </c>
    </row>
    <row r="7356" spans="2:16" x14ac:dyDescent="0.25">
      <c r="B7356" t="s">
        <v>7361</v>
      </c>
      <c r="C7356" s="119" t="s">
        <v>60</v>
      </c>
      <c r="D7356" t="s">
        <v>11537</v>
      </c>
      <c r="E7356" t="s">
        <v>11530</v>
      </c>
      <c r="F7356" t="s">
        <v>11540</v>
      </c>
      <c r="G7356" t="s">
        <v>61</v>
      </c>
      <c r="H7356" t="s">
        <v>18</v>
      </c>
      <c r="I7356" t="s">
        <v>11541</v>
      </c>
      <c r="J7356">
        <v>2017</v>
      </c>
      <c r="K7356">
        <v>629.35</v>
      </c>
      <c r="L7356">
        <v>22</v>
      </c>
      <c r="M7356">
        <v>1</v>
      </c>
      <c r="N7356">
        <f t="shared" si="297"/>
        <v>0</v>
      </c>
      <c r="O7356">
        <f t="shared" si="298"/>
        <v>0</v>
      </c>
      <c r="P7356" t="s">
        <v>12694</v>
      </c>
    </row>
    <row r="7357" spans="2:16" x14ac:dyDescent="0.25">
      <c r="B7357" t="s">
        <v>7362</v>
      </c>
      <c r="C7357" s="119" t="s">
        <v>60</v>
      </c>
      <c r="D7357" t="s">
        <v>11537</v>
      </c>
      <c r="E7357" t="s">
        <v>11530</v>
      </c>
      <c r="F7357" t="s">
        <v>11540</v>
      </c>
      <c r="G7357" t="s">
        <v>61</v>
      </c>
      <c r="H7357" t="s">
        <v>18</v>
      </c>
      <c r="I7357" t="s">
        <v>11541</v>
      </c>
      <c r="J7357">
        <v>2017</v>
      </c>
      <c r="K7357">
        <v>628.98</v>
      </c>
      <c r="L7357">
        <v>19</v>
      </c>
      <c r="M7357">
        <v>1</v>
      </c>
      <c r="N7357">
        <f t="shared" si="297"/>
        <v>0</v>
      </c>
      <c r="O7357">
        <f t="shared" si="298"/>
        <v>0</v>
      </c>
      <c r="P7357" t="s">
        <v>12694</v>
      </c>
    </row>
    <row r="7358" spans="2:16" x14ac:dyDescent="0.25">
      <c r="B7358" t="s">
        <v>7363</v>
      </c>
      <c r="C7358" s="119" t="s">
        <v>60</v>
      </c>
      <c r="D7358" t="s">
        <v>11537</v>
      </c>
      <c r="E7358" t="s">
        <v>11530</v>
      </c>
      <c r="F7358" t="s">
        <v>11540</v>
      </c>
      <c r="G7358" t="s">
        <v>61</v>
      </c>
      <c r="H7358" t="s">
        <v>18</v>
      </c>
      <c r="I7358" t="s">
        <v>11541</v>
      </c>
      <c r="J7358">
        <v>2017</v>
      </c>
      <c r="K7358">
        <v>629.89</v>
      </c>
      <c r="L7358">
        <v>26</v>
      </c>
      <c r="M7358">
        <v>1</v>
      </c>
      <c r="N7358">
        <f t="shared" si="297"/>
        <v>0</v>
      </c>
      <c r="O7358">
        <f t="shared" si="298"/>
        <v>0</v>
      </c>
      <c r="P7358" t="s">
        <v>12694</v>
      </c>
    </row>
    <row r="7359" spans="2:16" x14ac:dyDescent="0.25">
      <c r="B7359" t="s">
        <v>7364</v>
      </c>
      <c r="C7359" s="119" t="s">
        <v>60</v>
      </c>
      <c r="D7359" t="s">
        <v>11537</v>
      </c>
      <c r="E7359" t="s">
        <v>11530</v>
      </c>
      <c r="F7359" t="s">
        <v>11540</v>
      </c>
      <c r="G7359" t="s">
        <v>61</v>
      </c>
      <c r="H7359" t="s">
        <v>18</v>
      </c>
      <c r="I7359" t="s">
        <v>11541</v>
      </c>
      <c r="J7359">
        <v>2017</v>
      </c>
      <c r="K7359">
        <v>553.52</v>
      </c>
      <c r="L7359">
        <v>29</v>
      </c>
      <c r="M7359">
        <v>1</v>
      </c>
      <c r="N7359">
        <f t="shared" si="297"/>
        <v>0</v>
      </c>
      <c r="O7359">
        <f t="shared" si="298"/>
        <v>0</v>
      </c>
      <c r="P7359" t="s">
        <v>12694</v>
      </c>
    </row>
    <row r="7360" spans="2:16" x14ac:dyDescent="0.25">
      <c r="B7360" t="s">
        <v>7365</v>
      </c>
      <c r="C7360" s="119" t="s">
        <v>60</v>
      </c>
      <c r="D7360" t="s">
        <v>11537</v>
      </c>
      <c r="E7360" t="s">
        <v>11530</v>
      </c>
      <c r="F7360" t="s">
        <v>11540</v>
      </c>
      <c r="G7360" t="s">
        <v>61</v>
      </c>
      <c r="H7360" t="s">
        <v>18</v>
      </c>
      <c r="I7360" t="s">
        <v>11541</v>
      </c>
      <c r="J7360">
        <v>2017</v>
      </c>
      <c r="K7360">
        <v>661.2</v>
      </c>
      <c r="L7360">
        <v>25</v>
      </c>
      <c r="M7360">
        <v>1</v>
      </c>
      <c r="N7360">
        <f t="shared" si="297"/>
        <v>0</v>
      </c>
      <c r="O7360">
        <f t="shared" si="298"/>
        <v>0</v>
      </c>
      <c r="P7360" t="s">
        <v>12694</v>
      </c>
    </row>
    <row r="7361" spans="2:16" x14ac:dyDescent="0.25">
      <c r="B7361" t="s">
        <v>7366</v>
      </c>
      <c r="C7361" s="119" t="s">
        <v>60</v>
      </c>
      <c r="D7361" t="s">
        <v>11537</v>
      </c>
      <c r="E7361" t="s">
        <v>11530</v>
      </c>
      <c r="F7361" t="s">
        <v>11540</v>
      </c>
      <c r="G7361" t="s">
        <v>61</v>
      </c>
      <c r="H7361" t="s">
        <v>18</v>
      </c>
      <c r="I7361" t="s">
        <v>11541</v>
      </c>
      <c r="J7361">
        <v>2017</v>
      </c>
      <c r="K7361">
        <v>660.67</v>
      </c>
      <c r="L7361">
        <v>21</v>
      </c>
      <c r="M7361">
        <v>1</v>
      </c>
      <c r="N7361">
        <f t="shared" si="297"/>
        <v>0</v>
      </c>
      <c r="O7361">
        <f t="shared" si="298"/>
        <v>0</v>
      </c>
      <c r="P7361" t="s">
        <v>12694</v>
      </c>
    </row>
    <row r="7362" spans="2:16" x14ac:dyDescent="0.25">
      <c r="B7362" t="s">
        <v>7367</v>
      </c>
      <c r="C7362" s="119" t="s">
        <v>60</v>
      </c>
      <c r="D7362" t="s">
        <v>11537</v>
      </c>
      <c r="E7362" t="s">
        <v>11530</v>
      </c>
      <c r="F7362" t="s">
        <v>11540</v>
      </c>
      <c r="G7362" t="s">
        <v>61</v>
      </c>
      <c r="H7362" t="s">
        <v>18</v>
      </c>
      <c r="I7362" t="s">
        <v>11541</v>
      </c>
      <c r="J7362">
        <v>2017</v>
      </c>
      <c r="K7362">
        <v>629.89</v>
      </c>
      <c r="L7362">
        <v>26</v>
      </c>
      <c r="M7362">
        <v>1</v>
      </c>
      <c r="N7362">
        <f t="shared" si="297"/>
        <v>0</v>
      </c>
      <c r="O7362">
        <f t="shared" si="298"/>
        <v>0</v>
      </c>
      <c r="P7362" t="s">
        <v>12694</v>
      </c>
    </row>
    <row r="7363" spans="2:16" x14ac:dyDescent="0.25">
      <c r="B7363" t="s">
        <v>7368</v>
      </c>
      <c r="C7363" s="119" t="s">
        <v>60</v>
      </c>
      <c r="D7363" t="s">
        <v>11537</v>
      </c>
      <c r="E7363" t="s">
        <v>11530</v>
      </c>
      <c r="F7363" t="s">
        <v>11540</v>
      </c>
      <c r="G7363" t="s">
        <v>61</v>
      </c>
      <c r="H7363" t="s">
        <v>18</v>
      </c>
      <c r="I7363" t="s">
        <v>11541</v>
      </c>
      <c r="J7363">
        <v>2017</v>
      </c>
      <c r="K7363">
        <v>552.02</v>
      </c>
      <c r="L7363">
        <v>19</v>
      </c>
      <c r="M7363">
        <v>1</v>
      </c>
      <c r="N7363">
        <f t="shared" si="297"/>
        <v>0</v>
      </c>
      <c r="O7363">
        <f t="shared" si="298"/>
        <v>0</v>
      </c>
      <c r="P7363" t="s">
        <v>12694</v>
      </c>
    </row>
    <row r="7364" spans="2:16" x14ac:dyDescent="0.25">
      <c r="B7364" t="s">
        <v>7369</v>
      </c>
      <c r="C7364" s="119" t="s">
        <v>60</v>
      </c>
      <c r="D7364" t="s">
        <v>11537</v>
      </c>
      <c r="E7364" t="s">
        <v>11530</v>
      </c>
      <c r="F7364" t="s">
        <v>11540</v>
      </c>
      <c r="G7364" t="s">
        <v>61</v>
      </c>
      <c r="H7364" t="s">
        <v>18</v>
      </c>
      <c r="I7364" t="s">
        <v>11541</v>
      </c>
      <c r="J7364">
        <v>2017</v>
      </c>
      <c r="K7364">
        <v>661.2</v>
      </c>
      <c r="L7364">
        <v>25</v>
      </c>
      <c r="M7364">
        <v>1</v>
      </c>
      <c r="N7364">
        <f t="shared" si="297"/>
        <v>0</v>
      </c>
      <c r="O7364">
        <f t="shared" si="298"/>
        <v>0</v>
      </c>
      <c r="P7364" t="s">
        <v>12694</v>
      </c>
    </row>
    <row r="7365" spans="2:16" x14ac:dyDescent="0.25">
      <c r="B7365" t="s">
        <v>7370</v>
      </c>
      <c r="C7365" s="119" t="s">
        <v>60</v>
      </c>
      <c r="D7365" t="s">
        <v>11537</v>
      </c>
      <c r="E7365" t="s">
        <v>11530</v>
      </c>
      <c r="F7365" t="s">
        <v>11540</v>
      </c>
      <c r="G7365" t="s">
        <v>61</v>
      </c>
      <c r="H7365" t="s">
        <v>18</v>
      </c>
      <c r="I7365" t="s">
        <v>11541</v>
      </c>
      <c r="J7365">
        <v>2017</v>
      </c>
      <c r="K7365">
        <v>629.49</v>
      </c>
      <c r="L7365">
        <v>23</v>
      </c>
      <c r="M7365">
        <v>1</v>
      </c>
      <c r="N7365">
        <f t="shared" si="297"/>
        <v>0</v>
      </c>
      <c r="O7365">
        <f t="shared" si="298"/>
        <v>0</v>
      </c>
      <c r="P7365" t="s">
        <v>12694</v>
      </c>
    </row>
    <row r="7366" spans="2:16" x14ac:dyDescent="0.25">
      <c r="B7366" t="s">
        <v>7371</v>
      </c>
      <c r="C7366" s="119" t="s">
        <v>60</v>
      </c>
      <c r="D7366" t="s">
        <v>11537</v>
      </c>
      <c r="E7366" t="s">
        <v>11530</v>
      </c>
      <c r="F7366" t="s">
        <v>11540</v>
      </c>
      <c r="G7366" t="s">
        <v>61</v>
      </c>
      <c r="H7366" t="s">
        <v>18</v>
      </c>
      <c r="I7366" t="s">
        <v>11541</v>
      </c>
      <c r="J7366">
        <v>2017</v>
      </c>
      <c r="K7366">
        <v>660.54</v>
      </c>
      <c r="L7366">
        <v>20</v>
      </c>
      <c r="M7366">
        <v>1</v>
      </c>
      <c r="N7366">
        <f t="shared" si="297"/>
        <v>0</v>
      </c>
      <c r="O7366">
        <f t="shared" si="298"/>
        <v>0</v>
      </c>
      <c r="P7366" t="s">
        <v>12694</v>
      </c>
    </row>
    <row r="7367" spans="2:16" x14ac:dyDescent="0.25">
      <c r="B7367" t="s">
        <v>7372</v>
      </c>
      <c r="C7367" s="119" t="s">
        <v>60</v>
      </c>
      <c r="D7367" t="s">
        <v>11550</v>
      </c>
      <c r="E7367" t="s">
        <v>11530</v>
      </c>
      <c r="F7367" t="s">
        <v>11540</v>
      </c>
      <c r="G7367" t="s">
        <v>61</v>
      </c>
      <c r="H7367" t="s">
        <v>18</v>
      </c>
      <c r="I7367" t="s">
        <v>11541</v>
      </c>
      <c r="J7367">
        <v>2017</v>
      </c>
      <c r="K7367">
        <v>630.64</v>
      </c>
      <c r="L7367">
        <v>32</v>
      </c>
      <c r="M7367">
        <v>1</v>
      </c>
      <c r="N7367">
        <f t="shared" si="297"/>
        <v>0</v>
      </c>
      <c r="O7367">
        <f t="shared" si="298"/>
        <v>0</v>
      </c>
      <c r="P7367" t="s">
        <v>12694</v>
      </c>
    </row>
    <row r="7368" spans="2:16" x14ac:dyDescent="0.25">
      <c r="B7368" t="s">
        <v>7373</v>
      </c>
      <c r="C7368" s="119" t="s">
        <v>60</v>
      </c>
      <c r="D7368" t="s">
        <v>11550</v>
      </c>
      <c r="E7368" t="s">
        <v>11530</v>
      </c>
      <c r="F7368" t="s">
        <v>11540</v>
      </c>
      <c r="G7368" t="s">
        <v>61</v>
      </c>
      <c r="H7368" t="s">
        <v>18</v>
      </c>
      <c r="I7368" t="s">
        <v>11541</v>
      </c>
      <c r="J7368">
        <v>2017</v>
      </c>
      <c r="K7368">
        <v>630.91</v>
      </c>
      <c r="L7368">
        <v>34</v>
      </c>
      <c r="M7368">
        <v>1</v>
      </c>
      <c r="N7368">
        <f t="shared" si="297"/>
        <v>0</v>
      </c>
      <c r="O7368">
        <f t="shared" si="298"/>
        <v>0</v>
      </c>
      <c r="P7368" t="s">
        <v>12694</v>
      </c>
    </row>
    <row r="7369" spans="2:16" x14ac:dyDescent="0.25">
      <c r="B7369" t="s">
        <v>7374</v>
      </c>
      <c r="C7369" s="119" t="s">
        <v>60</v>
      </c>
      <c r="D7369" t="s">
        <v>11550</v>
      </c>
      <c r="E7369" t="s">
        <v>11530</v>
      </c>
      <c r="F7369" t="s">
        <v>11540</v>
      </c>
      <c r="G7369" t="s">
        <v>61</v>
      </c>
      <c r="H7369" t="s">
        <v>18</v>
      </c>
      <c r="I7369" t="s">
        <v>11541</v>
      </c>
      <c r="J7369">
        <v>2017</v>
      </c>
      <c r="K7369">
        <v>661.96</v>
      </c>
      <c r="L7369">
        <v>31</v>
      </c>
      <c r="M7369">
        <v>1</v>
      </c>
      <c r="N7369">
        <f t="shared" si="297"/>
        <v>0</v>
      </c>
      <c r="O7369">
        <f t="shared" si="298"/>
        <v>0</v>
      </c>
      <c r="P7369" t="s">
        <v>12694</v>
      </c>
    </row>
    <row r="7370" spans="2:16" x14ac:dyDescent="0.25">
      <c r="B7370" t="s">
        <v>7375</v>
      </c>
      <c r="C7370" s="119" t="s">
        <v>60</v>
      </c>
      <c r="D7370" t="s">
        <v>11537</v>
      </c>
      <c r="E7370" t="s">
        <v>11530</v>
      </c>
      <c r="F7370" t="s">
        <v>11540</v>
      </c>
      <c r="G7370" t="s">
        <v>61</v>
      </c>
      <c r="H7370" t="s">
        <v>18</v>
      </c>
      <c r="I7370" t="s">
        <v>11541</v>
      </c>
      <c r="J7370">
        <v>2017</v>
      </c>
      <c r="K7370">
        <v>629.76</v>
      </c>
      <c r="L7370">
        <v>25</v>
      </c>
      <c r="M7370">
        <v>1</v>
      </c>
      <c r="N7370">
        <f t="shared" si="297"/>
        <v>0</v>
      </c>
      <c r="O7370">
        <f t="shared" si="298"/>
        <v>0</v>
      </c>
      <c r="P7370" t="s">
        <v>12694</v>
      </c>
    </row>
    <row r="7371" spans="2:16" x14ac:dyDescent="0.25">
      <c r="B7371" t="s">
        <v>7376</v>
      </c>
      <c r="C7371" s="119" t="s">
        <v>60</v>
      </c>
      <c r="D7371" t="s">
        <v>11537</v>
      </c>
      <c r="E7371" t="s">
        <v>11530</v>
      </c>
      <c r="F7371" t="s">
        <v>11540</v>
      </c>
      <c r="G7371" t="s">
        <v>61</v>
      </c>
      <c r="H7371" t="s">
        <v>18</v>
      </c>
      <c r="I7371" t="s">
        <v>11541</v>
      </c>
      <c r="J7371">
        <v>2017</v>
      </c>
      <c r="K7371">
        <v>628.33000000000004</v>
      </c>
      <c r="L7371">
        <v>14</v>
      </c>
      <c r="M7371">
        <v>1</v>
      </c>
      <c r="N7371">
        <f t="shared" ref="N7371:N7434" si="299">IF(K7371&lt;100,1,0)</f>
        <v>0</v>
      </c>
      <c r="O7371">
        <f t="shared" si="298"/>
        <v>0</v>
      </c>
      <c r="P7371" t="s">
        <v>12694</v>
      </c>
    </row>
    <row r="7372" spans="2:16" x14ac:dyDescent="0.25">
      <c r="B7372" t="s">
        <v>7377</v>
      </c>
      <c r="C7372" s="119" t="s">
        <v>60</v>
      </c>
      <c r="D7372" t="s">
        <v>11537</v>
      </c>
      <c r="E7372" t="s">
        <v>11530</v>
      </c>
      <c r="F7372" t="s">
        <v>11540</v>
      </c>
      <c r="G7372" t="s">
        <v>61</v>
      </c>
      <c r="H7372" t="s">
        <v>18</v>
      </c>
      <c r="I7372" t="s">
        <v>11541</v>
      </c>
      <c r="J7372">
        <v>2017</v>
      </c>
      <c r="K7372">
        <v>660.51</v>
      </c>
      <c r="L7372">
        <v>19</v>
      </c>
      <c r="M7372">
        <v>1</v>
      </c>
      <c r="N7372">
        <f t="shared" si="299"/>
        <v>0</v>
      </c>
      <c r="O7372">
        <f t="shared" si="298"/>
        <v>0</v>
      </c>
      <c r="P7372" t="s">
        <v>12694</v>
      </c>
    </row>
    <row r="7373" spans="2:16" x14ac:dyDescent="0.25">
      <c r="B7373" t="s">
        <v>7378</v>
      </c>
      <c r="C7373" s="119" t="s">
        <v>60</v>
      </c>
      <c r="D7373" t="s">
        <v>11537</v>
      </c>
      <c r="E7373" t="s">
        <v>11530</v>
      </c>
      <c r="F7373" t="s">
        <v>11540</v>
      </c>
      <c r="G7373" t="s">
        <v>61</v>
      </c>
      <c r="H7373" t="s">
        <v>18</v>
      </c>
      <c r="I7373" t="s">
        <v>11541</v>
      </c>
      <c r="J7373">
        <v>2017</v>
      </c>
      <c r="K7373">
        <v>661.06</v>
      </c>
      <c r="L7373">
        <v>24</v>
      </c>
      <c r="M7373">
        <v>1</v>
      </c>
      <c r="N7373">
        <f t="shared" si="299"/>
        <v>0</v>
      </c>
      <c r="O7373">
        <f t="shared" si="298"/>
        <v>0</v>
      </c>
      <c r="P7373" t="s">
        <v>12694</v>
      </c>
    </row>
    <row r="7374" spans="2:16" x14ac:dyDescent="0.25">
      <c r="B7374" t="s">
        <v>7379</v>
      </c>
      <c r="C7374" s="119" t="s">
        <v>60</v>
      </c>
      <c r="D7374" t="s">
        <v>11546</v>
      </c>
      <c r="E7374" t="s">
        <v>11530</v>
      </c>
      <c r="F7374" t="s">
        <v>11540</v>
      </c>
      <c r="G7374" t="s">
        <v>61</v>
      </c>
      <c r="H7374" t="s">
        <v>18</v>
      </c>
      <c r="I7374" t="s">
        <v>11533</v>
      </c>
      <c r="J7374">
        <v>2017</v>
      </c>
      <c r="K7374">
        <v>528.13</v>
      </c>
      <c r="L7374">
        <v>39</v>
      </c>
      <c r="M7374">
        <v>1</v>
      </c>
      <c r="N7374">
        <f t="shared" si="299"/>
        <v>0</v>
      </c>
      <c r="O7374">
        <f t="shared" si="298"/>
        <v>0</v>
      </c>
      <c r="P7374" t="s">
        <v>12693</v>
      </c>
    </row>
    <row r="7375" spans="2:16" x14ac:dyDescent="0.25">
      <c r="B7375" t="s">
        <v>7380</v>
      </c>
      <c r="C7375" s="119" t="s">
        <v>60</v>
      </c>
      <c r="D7375" t="s">
        <v>11537</v>
      </c>
      <c r="E7375" t="s">
        <v>11530</v>
      </c>
      <c r="F7375" t="s">
        <v>11540</v>
      </c>
      <c r="G7375" t="s">
        <v>61</v>
      </c>
      <c r="H7375" t="s">
        <v>18</v>
      </c>
      <c r="I7375" t="s">
        <v>11541</v>
      </c>
      <c r="J7375">
        <v>2017</v>
      </c>
      <c r="K7375">
        <v>640.38</v>
      </c>
      <c r="L7375">
        <v>42</v>
      </c>
      <c r="M7375">
        <v>1</v>
      </c>
      <c r="N7375">
        <f t="shared" si="299"/>
        <v>0</v>
      </c>
      <c r="O7375">
        <f t="shared" si="298"/>
        <v>0</v>
      </c>
      <c r="P7375" t="s">
        <v>12694</v>
      </c>
    </row>
    <row r="7376" spans="2:16" x14ac:dyDescent="0.25">
      <c r="B7376" t="s">
        <v>7381</v>
      </c>
      <c r="C7376" s="119" t="s">
        <v>60</v>
      </c>
      <c r="D7376" t="s">
        <v>11537</v>
      </c>
      <c r="E7376" t="s">
        <v>11530</v>
      </c>
      <c r="F7376" t="s">
        <v>11540</v>
      </c>
      <c r="G7376" t="s">
        <v>61</v>
      </c>
      <c r="H7376" t="s">
        <v>18</v>
      </c>
      <c r="I7376" t="s">
        <v>11541</v>
      </c>
      <c r="J7376">
        <v>2017</v>
      </c>
      <c r="K7376">
        <v>1559.86</v>
      </c>
      <c r="L7376">
        <v>45</v>
      </c>
      <c r="M7376">
        <v>1</v>
      </c>
      <c r="N7376">
        <f t="shared" si="299"/>
        <v>0</v>
      </c>
      <c r="O7376">
        <f t="shared" si="298"/>
        <v>0</v>
      </c>
      <c r="P7376" t="s">
        <v>12694</v>
      </c>
    </row>
    <row r="7377" spans="2:16" x14ac:dyDescent="0.25">
      <c r="B7377" t="s">
        <v>7382</v>
      </c>
      <c r="C7377" s="119" t="s">
        <v>60</v>
      </c>
      <c r="D7377" t="s">
        <v>11537</v>
      </c>
      <c r="E7377" t="s">
        <v>11530</v>
      </c>
      <c r="F7377" t="s">
        <v>11540</v>
      </c>
      <c r="G7377" t="s">
        <v>61</v>
      </c>
      <c r="H7377" t="s">
        <v>18</v>
      </c>
      <c r="I7377" t="s">
        <v>11533</v>
      </c>
      <c r="J7377">
        <v>2017</v>
      </c>
      <c r="K7377">
        <v>637.82000000000005</v>
      </c>
      <c r="L7377">
        <v>44</v>
      </c>
      <c r="M7377">
        <v>1</v>
      </c>
      <c r="N7377">
        <f t="shared" si="299"/>
        <v>0</v>
      </c>
      <c r="O7377">
        <f t="shared" si="298"/>
        <v>0</v>
      </c>
      <c r="P7377" t="s">
        <v>12694</v>
      </c>
    </row>
    <row r="7378" spans="2:16" x14ac:dyDescent="0.25">
      <c r="B7378" t="s">
        <v>7383</v>
      </c>
      <c r="C7378" s="119" t="s">
        <v>60</v>
      </c>
      <c r="D7378" t="s">
        <v>11539</v>
      </c>
      <c r="E7378" t="s">
        <v>11530</v>
      </c>
      <c r="F7378" t="s">
        <v>11540</v>
      </c>
      <c r="G7378" t="s">
        <v>61</v>
      </c>
      <c r="H7378" t="s">
        <v>18</v>
      </c>
      <c r="I7378" t="s">
        <v>11541</v>
      </c>
      <c r="J7378">
        <v>2017</v>
      </c>
      <c r="K7378">
        <v>629.49</v>
      </c>
      <c r="L7378">
        <v>23</v>
      </c>
      <c r="M7378">
        <v>1</v>
      </c>
      <c r="N7378">
        <f t="shared" si="299"/>
        <v>0</v>
      </c>
      <c r="O7378">
        <f t="shared" si="298"/>
        <v>0</v>
      </c>
      <c r="P7378" t="s">
        <v>12694</v>
      </c>
    </row>
    <row r="7379" spans="2:16" x14ac:dyDescent="0.25">
      <c r="B7379" t="s">
        <v>7384</v>
      </c>
      <c r="C7379" s="119" t="s">
        <v>60</v>
      </c>
      <c r="D7379" t="s">
        <v>11539</v>
      </c>
      <c r="E7379" t="s">
        <v>11530</v>
      </c>
      <c r="F7379" t="s">
        <v>11540</v>
      </c>
      <c r="G7379" t="s">
        <v>61</v>
      </c>
      <c r="H7379" t="s">
        <v>18</v>
      </c>
      <c r="I7379" t="s">
        <v>11541</v>
      </c>
      <c r="J7379">
        <v>2017</v>
      </c>
      <c r="K7379">
        <v>661.2</v>
      </c>
      <c r="L7379">
        <v>25</v>
      </c>
      <c r="M7379">
        <v>1</v>
      </c>
      <c r="N7379">
        <f t="shared" si="299"/>
        <v>0</v>
      </c>
      <c r="O7379">
        <f t="shared" si="298"/>
        <v>0</v>
      </c>
      <c r="P7379" t="s">
        <v>12694</v>
      </c>
    </row>
    <row r="7380" spans="2:16" x14ac:dyDescent="0.25">
      <c r="B7380" t="s">
        <v>7385</v>
      </c>
      <c r="C7380" s="119" t="s">
        <v>60</v>
      </c>
      <c r="D7380" t="s">
        <v>11537</v>
      </c>
      <c r="E7380" t="s">
        <v>11530</v>
      </c>
      <c r="F7380" t="s">
        <v>11540</v>
      </c>
      <c r="G7380" t="s">
        <v>61</v>
      </c>
      <c r="H7380" t="s">
        <v>18</v>
      </c>
      <c r="I7380" t="s">
        <v>11541</v>
      </c>
      <c r="J7380">
        <v>2017</v>
      </c>
      <c r="K7380">
        <v>594.03</v>
      </c>
      <c r="L7380">
        <v>19</v>
      </c>
      <c r="M7380">
        <v>1</v>
      </c>
      <c r="N7380">
        <f t="shared" si="299"/>
        <v>0</v>
      </c>
      <c r="O7380">
        <f t="shared" si="298"/>
        <v>0</v>
      </c>
      <c r="P7380" t="s">
        <v>12694</v>
      </c>
    </row>
    <row r="7381" spans="2:16" x14ac:dyDescent="0.25">
      <c r="B7381" t="s">
        <v>7386</v>
      </c>
      <c r="C7381" s="119" t="s">
        <v>60</v>
      </c>
      <c r="D7381" t="s">
        <v>11537</v>
      </c>
      <c r="E7381" t="s">
        <v>11530</v>
      </c>
      <c r="F7381" t="s">
        <v>11540</v>
      </c>
      <c r="G7381" t="s">
        <v>61</v>
      </c>
      <c r="H7381" t="s">
        <v>18</v>
      </c>
      <c r="I7381" t="s">
        <v>11541</v>
      </c>
      <c r="J7381">
        <v>2017</v>
      </c>
      <c r="K7381">
        <v>594.41</v>
      </c>
      <c r="L7381">
        <v>20</v>
      </c>
      <c r="M7381">
        <v>1</v>
      </c>
      <c r="N7381">
        <f t="shared" si="299"/>
        <v>0</v>
      </c>
      <c r="O7381">
        <f t="shared" si="298"/>
        <v>0</v>
      </c>
      <c r="P7381" t="s">
        <v>12694</v>
      </c>
    </row>
    <row r="7382" spans="2:16" x14ac:dyDescent="0.25">
      <c r="B7382" t="s">
        <v>7387</v>
      </c>
      <c r="C7382" s="119" t="s">
        <v>60</v>
      </c>
      <c r="D7382" t="s">
        <v>11537</v>
      </c>
      <c r="E7382" t="s">
        <v>11530</v>
      </c>
      <c r="F7382" t="s">
        <v>11540</v>
      </c>
      <c r="G7382" t="s">
        <v>61</v>
      </c>
      <c r="H7382" t="s">
        <v>18</v>
      </c>
      <c r="I7382" t="s">
        <v>11541</v>
      </c>
      <c r="J7382">
        <v>2017</v>
      </c>
      <c r="K7382">
        <v>629.07000000000005</v>
      </c>
      <c r="L7382">
        <v>22</v>
      </c>
      <c r="M7382">
        <v>1</v>
      </c>
      <c r="N7382">
        <f t="shared" si="299"/>
        <v>0</v>
      </c>
      <c r="O7382">
        <f t="shared" si="298"/>
        <v>0</v>
      </c>
      <c r="P7382" t="s">
        <v>12694</v>
      </c>
    </row>
    <row r="7383" spans="2:16" x14ac:dyDescent="0.25">
      <c r="B7383" t="s">
        <v>7388</v>
      </c>
      <c r="C7383" s="119" t="s">
        <v>60</v>
      </c>
      <c r="D7383" t="s">
        <v>11537</v>
      </c>
      <c r="E7383" t="s">
        <v>11530</v>
      </c>
      <c r="F7383" t="s">
        <v>11540</v>
      </c>
      <c r="G7383" t="s">
        <v>61</v>
      </c>
      <c r="H7383" t="s">
        <v>18</v>
      </c>
      <c r="I7383" t="s">
        <v>11541</v>
      </c>
      <c r="J7383">
        <v>2017</v>
      </c>
      <c r="K7383">
        <v>593.38</v>
      </c>
      <c r="L7383">
        <v>14</v>
      </c>
      <c r="M7383">
        <v>1</v>
      </c>
      <c r="N7383">
        <f t="shared" si="299"/>
        <v>0</v>
      </c>
      <c r="O7383">
        <f t="shared" si="298"/>
        <v>0</v>
      </c>
      <c r="P7383" t="s">
        <v>12694</v>
      </c>
    </row>
    <row r="7384" spans="2:16" x14ac:dyDescent="0.25">
      <c r="B7384" t="s">
        <v>7389</v>
      </c>
      <c r="C7384" s="119" t="s">
        <v>60</v>
      </c>
      <c r="D7384" t="s">
        <v>11542</v>
      </c>
      <c r="E7384" t="s">
        <v>11530</v>
      </c>
      <c r="F7384" t="s">
        <v>11540</v>
      </c>
      <c r="G7384" t="s">
        <v>61</v>
      </c>
      <c r="H7384" t="s">
        <v>18</v>
      </c>
      <c r="I7384" t="s">
        <v>11541</v>
      </c>
      <c r="J7384">
        <v>2017</v>
      </c>
      <c r="K7384">
        <v>659.76</v>
      </c>
      <c r="L7384">
        <v>25</v>
      </c>
      <c r="M7384">
        <v>1</v>
      </c>
      <c r="N7384">
        <f t="shared" si="299"/>
        <v>0</v>
      </c>
      <c r="O7384">
        <f t="shared" si="298"/>
        <v>0</v>
      </c>
      <c r="P7384" t="s">
        <v>12694</v>
      </c>
    </row>
    <row r="7385" spans="2:16" x14ac:dyDescent="0.25">
      <c r="B7385" t="s">
        <v>7390</v>
      </c>
      <c r="C7385" s="119" t="s">
        <v>60</v>
      </c>
      <c r="D7385" t="s">
        <v>11542</v>
      </c>
      <c r="E7385" t="s">
        <v>11530</v>
      </c>
      <c r="F7385" t="s">
        <v>11540</v>
      </c>
      <c r="G7385" t="s">
        <v>61</v>
      </c>
      <c r="H7385" t="s">
        <v>18</v>
      </c>
      <c r="I7385" t="s">
        <v>11541</v>
      </c>
      <c r="J7385">
        <v>2017</v>
      </c>
      <c r="K7385">
        <v>663.33</v>
      </c>
      <c r="L7385">
        <v>53</v>
      </c>
      <c r="M7385">
        <v>1</v>
      </c>
      <c r="N7385">
        <f t="shared" si="299"/>
        <v>0</v>
      </c>
      <c r="O7385">
        <f t="shared" si="298"/>
        <v>0</v>
      </c>
      <c r="P7385" t="s">
        <v>12694</v>
      </c>
    </row>
    <row r="7386" spans="2:16" x14ac:dyDescent="0.25">
      <c r="B7386" t="s">
        <v>7391</v>
      </c>
      <c r="C7386" s="119" t="s">
        <v>60</v>
      </c>
      <c r="D7386" t="s">
        <v>11542</v>
      </c>
      <c r="E7386" t="s">
        <v>11530</v>
      </c>
      <c r="F7386" t="s">
        <v>11540</v>
      </c>
      <c r="G7386" t="s">
        <v>61</v>
      </c>
      <c r="H7386" t="s">
        <v>18</v>
      </c>
      <c r="I7386" t="s">
        <v>11541</v>
      </c>
      <c r="J7386">
        <v>2017</v>
      </c>
      <c r="K7386">
        <v>628.12</v>
      </c>
      <c r="L7386">
        <v>23</v>
      </c>
      <c r="M7386">
        <v>1</v>
      </c>
      <c r="N7386">
        <f t="shared" si="299"/>
        <v>0</v>
      </c>
      <c r="O7386">
        <f t="shared" si="298"/>
        <v>0</v>
      </c>
      <c r="P7386" t="s">
        <v>12694</v>
      </c>
    </row>
    <row r="7387" spans="2:16" x14ac:dyDescent="0.25">
      <c r="B7387" t="s">
        <v>7392</v>
      </c>
      <c r="C7387" s="119" t="s">
        <v>60</v>
      </c>
      <c r="D7387" t="s">
        <v>11537</v>
      </c>
      <c r="E7387" t="s">
        <v>11530</v>
      </c>
      <c r="F7387" t="s">
        <v>11540</v>
      </c>
      <c r="G7387" t="s">
        <v>61</v>
      </c>
      <c r="H7387" t="s">
        <v>18</v>
      </c>
      <c r="I7387" t="s">
        <v>11541</v>
      </c>
      <c r="J7387">
        <v>2017</v>
      </c>
      <c r="K7387">
        <v>628.25</v>
      </c>
      <c r="L7387">
        <v>24</v>
      </c>
      <c r="M7387">
        <v>1</v>
      </c>
      <c r="N7387">
        <f t="shared" si="299"/>
        <v>0</v>
      </c>
      <c r="O7387">
        <f t="shared" si="298"/>
        <v>0</v>
      </c>
      <c r="P7387" t="s">
        <v>12694</v>
      </c>
    </row>
    <row r="7388" spans="2:16" x14ac:dyDescent="0.25">
      <c r="B7388" t="s">
        <v>7393</v>
      </c>
      <c r="C7388" s="119" t="s">
        <v>60</v>
      </c>
      <c r="D7388" t="s">
        <v>11537</v>
      </c>
      <c r="E7388" t="s">
        <v>11530</v>
      </c>
      <c r="F7388" t="s">
        <v>11540</v>
      </c>
      <c r="G7388" t="s">
        <v>61</v>
      </c>
      <c r="H7388" t="s">
        <v>18</v>
      </c>
      <c r="I7388" t="s">
        <v>11541</v>
      </c>
      <c r="J7388">
        <v>2017</v>
      </c>
      <c r="K7388">
        <v>659.62</v>
      </c>
      <c r="L7388">
        <v>24</v>
      </c>
      <c r="M7388">
        <v>1</v>
      </c>
      <c r="N7388">
        <f t="shared" si="299"/>
        <v>0</v>
      </c>
      <c r="O7388">
        <f t="shared" si="298"/>
        <v>0</v>
      </c>
      <c r="P7388" t="s">
        <v>12694</v>
      </c>
    </row>
    <row r="7389" spans="2:16" x14ac:dyDescent="0.25">
      <c r="B7389" t="s">
        <v>7394</v>
      </c>
      <c r="C7389" s="119" t="s">
        <v>60</v>
      </c>
      <c r="D7389" t="s">
        <v>11537</v>
      </c>
      <c r="E7389" t="s">
        <v>11530</v>
      </c>
      <c r="F7389" t="s">
        <v>11540</v>
      </c>
      <c r="G7389" t="s">
        <v>61</v>
      </c>
      <c r="H7389" t="s">
        <v>18</v>
      </c>
      <c r="I7389" t="s">
        <v>11541</v>
      </c>
      <c r="J7389">
        <v>2017</v>
      </c>
      <c r="K7389">
        <v>629.59</v>
      </c>
      <c r="L7389">
        <v>27</v>
      </c>
      <c r="M7389">
        <v>1</v>
      </c>
      <c r="N7389">
        <f t="shared" si="299"/>
        <v>0</v>
      </c>
      <c r="O7389">
        <f t="shared" si="298"/>
        <v>0</v>
      </c>
      <c r="P7389" t="s">
        <v>12694</v>
      </c>
    </row>
    <row r="7390" spans="2:16" x14ac:dyDescent="0.25">
      <c r="B7390" t="s">
        <v>7395</v>
      </c>
      <c r="C7390" s="119" t="s">
        <v>60</v>
      </c>
      <c r="D7390" t="s">
        <v>11550</v>
      </c>
      <c r="E7390" t="s">
        <v>11530</v>
      </c>
      <c r="F7390" t="s">
        <v>11540</v>
      </c>
      <c r="G7390" t="s">
        <v>61</v>
      </c>
      <c r="H7390" t="s">
        <v>18</v>
      </c>
      <c r="I7390" t="s">
        <v>11533</v>
      </c>
      <c r="J7390">
        <v>2017</v>
      </c>
      <c r="K7390">
        <v>631.13</v>
      </c>
      <c r="L7390">
        <v>19</v>
      </c>
      <c r="M7390">
        <v>1</v>
      </c>
      <c r="N7390">
        <f t="shared" si="299"/>
        <v>0</v>
      </c>
      <c r="O7390">
        <f t="shared" si="298"/>
        <v>0</v>
      </c>
      <c r="P7390" t="s">
        <v>12694</v>
      </c>
    </row>
    <row r="7391" spans="2:16" x14ac:dyDescent="0.25">
      <c r="B7391" t="s">
        <v>7396</v>
      </c>
      <c r="C7391" s="119" t="s">
        <v>60</v>
      </c>
      <c r="D7391" t="s">
        <v>11537</v>
      </c>
      <c r="E7391" t="s">
        <v>11530</v>
      </c>
      <c r="F7391" t="s">
        <v>11540</v>
      </c>
      <c r="G7391" t="s">
        <v>61</v>
      </c>
      <c r="H7391" t="s">
        <v>18</v>
      </c>
      <c r="I7391" t="s">
        <v>11541</v>
      </c>
      <c r="J7391">
        <v>2017</v>
      </c>
      <c r="K7391">
        <v>628.70000000000005</v>
      </c>
      <c r="L7391">
        <v>20</v>
      </c>
      <c r="M7391">
        <v>1</v>
      </c>
      <c r="N7391">
        <f t="shared" si="299"/>
        <v>0</v>
      </c>
      <c r="O7391">
        <f t="shared" si="298"/>
        <v>0</v>
      </c>
      <c r="P7391" t="s">
        <v>12694</v>
      </c>
    </row>
    <row r="7392" spans="2:16" x14ac:dyDescent="0.25">
      <c r="B7392" t="s">
        <v>7397</v>
      </c>
      <c r="C7392" s="119" t="s">
        <v>60</v>
      </c>
      <c r="D7392" t="s">
        <v>11550</v>
      </c>
      <c r="E7392" t="s">
        <v>11530</v>
      </c>
      <c r="F7392" t="s">
        <v>11540</v>
      </c>
      <c r="G7392" t="s">
        <v>61</v>
      </c>
      <c r="H7392" t="s">
        <v>18</v>
      </c>
      <c r="I7392" t="s">
        <v>11541</v>
      </c>
      <c r="J7392">
        <v>2017</v>
      </c>
      <c r="K7392">
        <v>628.11</v>
      </c>
      <c r="L7392">
        <v>23</v>
      </c>
      <c r="M7392">
        <v>1</v>
      </c>
      <c r="N7392">
        <f t="shared" si="299"/>
        <v>0</v>
      </c>
      <c r="O7392">
        <f t="shared" si="298"/>
        <v>0</v>
      </c>
      <c r="P7392" t="s">
        <v>12694</v>
      </c>
    </row>
    <row r="7393" spans="2:16" x14ac:dyDescent="0.25">
      <c r="B7393" t="s">
        <v>7398</v>
      </c>
      <c r="C7393" s="119" t="s">
        <v>60</v>
      </c>
      <c r="D7393" t="s">
        <v>11550</v>
      </c>
      <c r="E7393" t="s">
        <v>11530</v>
      </c>
      <c r="F7393" t="s">
        <v>11540</v>
      </c>
      <c r="G7393" t="s">
        <v>61</v>
      </c>
      <c r="H7393" t="s">
        <v>18</v>
      </c>
      <c r="I7393" t="s">
        <v>11541</v>
      </c>
      <c r="J7393">
        <v>2017</v>
      </c>
      <c r="K7393">
        <v>627.86</v>
      </c>
      <c r="L7393">
        <v>21</v>
      </c>
      <c r="M7393">
        <v>1</v>
      </c>
      <c r="N7393">
        <f t="shared" si="299"/>
        <v>0</v>
      </c>
      <c r="O7393">
        <f t="shared" si="298"/>
        <v>0</v>
      </c>
      <c r="P7393" t="s">
        <v>12694</v>
      </c>
    </row>
    <row r="7394" spans="2:16" x14ac:dyDescent="0.25">
      <c r="B7394" t="s">
        <v>7399</v>
      </c>
      <c r="C7394" s="119" t="s">
        <v>60</v>
      </c>
      <c r="D7394" t="s">
        <v>11550</v>
      </c>
      <c r="E7394" t="s">
        <v>11530</v>
      </c>
      <c r="F7394" t="s">
        <v>11540</v>
      </c>
      <c r="G7394" t="s">
        <v>61</v>
      </c>
      <c r="H7394" t="s">
        <v>18</v>
      </c>
      <c r="I7394" t="s">
        <v>11541</v>
      </c>
      <c r="J7394">
        <v>2017</v>
      </c>
      <c r="K7394">
        <v>629.64</v>
      </c>
      <c r="L7394">
        <v>35</v>
      </c>
      <c r="M7394">
        <v>1</v>
      </c>
      <c r="N7394">
        <f t="shared" si="299"/>
        <v>0</v>
      </c>
      <c r="O7394">
        <f t="shared" si="298"/>
        <v>0</v>
      </c>
      <c r="P7394" t="s">
        <v>12694</v>
      </c>
    </row>
    <row r="7395" spans="2:16" x14ac:dyDescent="0.25">
      <c r="B7395" t="s">
        <v>7400</v>
      </c>
      <c r="C7395" s="119" t="s">
        <v>60</v>
      </c>
      <c r="D7395" t="s">
        <v>11550</v>
      </c>
      <c r="E7395" t="s">
        <v>11530</v>
      </c>
      <c r="F7395" t="s">
        <v>11540</v>
      </c>
      <c r="G7395" t="s">
        <v>61</v>
      </c>
      <c r="H7395" t="s">
        <v>18</v>
      </c>
      <c r="I7395" t="s">
        <v>11541</v>
      </c>
      <c r="J7395">
        <v>2017</v>
      </c>
      <c r="K7395">
        <v>632.82000000000005</v>
      </c>
      <c r="L7395">
        <v>60</v>
      </c>
      <c r="M7395">
        <v>1</v>
      </c>
      <c r="N7395">
        <f t="shared" si="299"/>
        <v>0</v>
      </c>
      <c r="O7395">
        <f t="shared" si="298"/>
        <v>0</v>
      </c>
      <c r="P7395" t="s">
        <v>12694</v>
      </c>
    </row>
    <row r="7396" spans="2:16" x14ac:dyDescent="0.25">
      <c r="B7396" t="s">
        <v>7401</v>
      </c>
      <c r="C7396" s="119" t="s">
        <v>60</v>
      </c>
      <c r="D7396" t="s">
        <v>11537</v>
      </c>
      <c r="E7396" t="s">
        <v>11530</v>
      </c>
      <c r="F7396" t="s">
        <v>11540</v>
      </c>
      <c r="G7396" t="s">
        <v>61</v>
      </c>
      <c r="H7396" t="s">
        <v>18</v>
      </c>
      <c r="I7396" t="s">
        <v>11541</v>
      </c>
      <c r="J7396">
        <v>2017</v>
      </c>
      <c r="K7396">
        <v>631.42999999999995</v>
      </c>
      <c r="L7396">
        <v>21</v>
      </c>
      <c r="M7396">
        <v>1</v>
      </c>
      <c r="N7396">
        <f t="shared" si="299"/>
        <v>0</v>
      </c>
      <c r="O7396">
        <f t="shared" si="298"/>
        <v>0</v>
      </c>
      <c r="P7396" t="s">
        <v>12694</v>
      </c>
    </row>
    <row r="7397" spans="2:16" x14ac:dyDescent="0.25">
      <c r="B7397" t="s">
        <v>7402</v>
      </c>
      <c r="C7397" s="119" t="s">
        <v>60</v>
      </c>
      <c r="D7397" t="s">
        <v>11537</v>
      </c>
      <c r="E7397" t="s">
        <v>11530</v>
      </c>
      <c r="F7397" t="s">
        <v>11540</v>
      </c>
      <c r="G7397" t="s">
        <v>61</v>
      </c>
      <c r="H7397" t="s">
        <v>18</v>
      </c>
      <c r="I7397" t="s">
        <v>11541</v>
      </c>
      <c r="J7397">
        <v>2017</v>
      </c>
      <c r="K7397">
        <v>629.99</v>
      </c>
      <c r="L7397">
        <v>27</v>
      </c>
      <c r="M7397">
        <v>1</v>
      </c>
      <c r="N7397">
        <f t="shared" si="299"/>
        <v>0</v>
      </c>
      <c r="O7397">
        <f t="shared" si="298"/>
        <v>0</v>
      </c>
      <c r="P7397" t="s">
        <v>12694</v>
      </c>
    </row>
    <row r="7398" spans="2:16" x14ac:dyDescent="0.25">
      <c r="B7398" t="s">
        <v>7403</v>
      </c>
      <c r="C7398" s="119" t="s">
        <v>60</v>
      </c>
      <c r="D7398" t="s">
        <v>11537</v>
      </c>
      <c r="E7398" t="s">
        <v>11530</v>
      </c>
      <c r="F7398" t="s">
        <v>11540</v>
      </c>
      <c r="G7398" t="s">
        <v>61</v>
      </c>
      <c r="H7398" t="s">
        <v>18</v>
      </c>
      <c r="I7398" t="s">
        <v>11541</v>
      </c>
      <c r="J7398">
        <v>2017</v>
      </c>
      <c r="K7398">
        <v>629.61</v>
      </c>
      <c r="L7398">
        <v>24</v>
      </c>
      <c r="M7398">
        <v>1</v>
      </c>
      <c r="N7398">
        <f t="shared" si="299"/>
        <v>0</v>
      </c>
      <c r="O7398">
        <f t="shared" si="298"/>
        <v>0</v>
      </c>
      <c r="P7398" t="s">
        <v>12694</v>
      </c>
    </row>
    <row r="7399" spans="2:16" x14ac:dyDescent="0.25">
      <c r="B7399" t="s">
        <v>7404</v>
      </c>
      <c r="C7399" s="119" t="s">
        <v>60</v>
      </c>
      <c r="D7399" t="s">
        <v>11537</v>
      </c>
      <c r="E7399" t="s">
        <v>11530</v>
      </c>
      <c r="F7399" t="s">
        <v>11540</v>
      </c>
      <c r="G7399" t="s">
        <v>61</v>
      </c>
      <c r="H7399" t="s">
        <v>18</v>
      </c>
      <c r="I7399" t="s">
        <v>11533</v>
      </c>
      <c r="J7399">
        <v>2017</v>
      </c>
      <c r="K7399">
        <v>629.72</v>
      </c>
      <c r="L7399">
        <v>22</v>
      </c>
      <c r="M7399">
        <v>1</v>
      </c>
      <c r="N7399">
        <f t="shared" si="299"/>
        <v>0</v>
      </c>
      <c r="O7399">
        <f t="shared" si="298"/>
        <v>0</v>
      </c>
      <c r="P7399" t="s">
        <v>12694</v>
      </c>
    </row>
    <row r="7400" spans="2:16" x14ac:dyDescent="0.25">
      <c r="B7400" t="s">
        <v>7405</v>
      </c>
      <c r="C7400" s="119" t="s">
        <v>60</v>
      </c>
      <c r="D7400" t="s">
        <v>11550</v>
      </c>
      <c r="E7400" t="s">
        <v>11530</v>
      </c>
      <c r="F7400" t="s">
        <v>11540</v>
      </c>
      <c r="G7400" t="s">
        <v>61</v>
      </c>
      <c r="H7400" t="s">
        <v>18</v>
      </c>
      <c r="I7400" t="s">
        <v>11541</v>
      </c>
      <c r="J7400">
        <v>2017</v>
      </c>
      <c r="K7400">
        <v>628.95000000000005</v>
      </c>
      <c r="L7400">
        <v>22</v>
      </c>
      <c r="M7400">
        <v>1</v>
      </c>
      <c r="N7400">
        <f t="shared" si="299"/>
        <v>0</v>
      </c>
      <c r="O7400">
        <f t="shared" si="298"/>
        <v>0</v>
      </c>
      <c r="P7400" t="s">
        <v>12694</v>
      </c>
    </row>
    <row r="7401" spans="2:16" x14ac:dyDescent="0.25">
      <c r="B7401" t="s">
        <v>7406</v>
      </c>
      <c r="C7401" s="119" t="s">
        <v>60</v>
      </c>
      <c r="D7401" t="s">
        <v>11537</v>
      </c>
      <c r="E7401" t="s">
        <v>11530</v>
      </c>
      <c r="F7401" t="s">
        <v>11540</v>
      </c>
      <c r="G7401" t="s">
        <v>61</v>
      </c>
      <c r="H7401" t="s">
        <v>18</v>
      </c>
      <c r="I7401" t="s">
        <v>11541</v>
      </c>
      <c r="J7401">
        <v>2017</v>
      </c>
      <c r="K7401">
        <v>632.19000000000005</v>
      </c>
      <c r="L7401">
        <v>27</v>
      </c>
      <c r="M7401">
        <v>1</v>
      </c>
      <c r="N7401">
        <f t="shared" si="299"/>
        <v>0</v>
      </c>
      <c r="O7401">
        <f t="shared" si="298"/>
        <v>0</v>
      </c>
      <c r="P7401" t="s">
        <v>12694</v>
      </c>
    </row>
    <row r="7402" spans="2:16" x14ac:dyDescent="0.25">
      <c r="B7402" t="s">
        <v>7407</v>
      </c>
      <c r="C7402" s="119" t="s">
        <v>60</v>
      </c>
      <c r="D7402" t="s">
        <v>11550</v>
      </c>
      <c r="E7402" t="s">
        <v>11530</v>
      </c>
      <c r="F7402" t="s">
        <v>11540</v>
      </c>
      <c r="G7402" t="s">
        <v>61</v>
      </c>
      <c r="H7402" t="s">
        <v>18</v>
      </c>
      <c r="I7402" t="s">
        <v>11541</v>
      </c>
      <c r="J7402">
        <v>2017</v>
      </c>
      <c r="K7402">
        <v>663.12</v>
      </c>
      <c r="L7402">
        <v>22</v>
      </c>
      <c r="M7402">
        <v>1</v>
      </c>
      <c r="N7402">
        <f t="shared" si="299"/>
        <v>0</v>
      </c>
      <c r="O7402">
        <f t="shared" si="298"/>
        <v>0</v>
      </c>
      <c r="P7402" t="s">
        <v>12694</v>
      </c>
    </row>
    <row r="7403" spans="2:16" x14ac:dyDescent="0.25">
      <c r="B7403" t="s">
        <v>7408</v>
      </c>
      <c r="C7403" s="119" t="s">
        <v>60</v>
      </c>
      <c r="D7403" t="s">
        <v>11550</v>
      </c>
      <c r="E7403" t="s">
        <v>11530</v>
      </c>
      <c r="F7403" t="s">
        <v>11540</v>
      </c>
      <c r="G7403" t="s">
        <v>61</v>
      </c>
      <c r="H7403" t="s">
        <v>18</v>
      </c>
      <c r="I7403" t="s">
        <v>11541</v>
      </c>
      <c r="J7403">
        <v>2017</v>
      </c>
      <c r="K7403">
        <v>664.55</v>
      </c>
      <c r="L7403">
        <v>30</v>
      </c>
      <c r="M7403">
        <v>1</v>
      </c>
      <c r="N7403">
        <f t="shared" si="299"/>
        <v>0</v>
      </c>
      <c r="O7403">
        <f t="shared" si="298"/>
        <v>0</v>
      </c>
      <c r="P7403" t="s">
        <v>12694</v>
      </c>
    </row>
    <row r="7404" spans="2:16" x14ac:dyDescent="0.25">
      <c r="B7404" t="s">
        <v>7409</v>
      </c>
      <c r="C7404" s="119" t="s">
        <v>60</v>
      </c>
      <c r="D7404" t="s">
        <v>11542</v>
      </c>
      <c r="E7404" t="s">
        <v>11530</v>
      </c>
      <c r="F7404" t="s">
        <v>11540</v>
      </c>
      <c r="G7404" t="s">
        <v>61</v>
      </c>
      <c r="H7404" t="s">
        <v>18</v>
      </c>
      <c r="I7404" t="s">
        <v>11541</v>
      </c>
      <c r="J7404">
        <v>2017</v>
      </c>
      <c r="K7404">
        <v>664.17</v>
      </c>
      <c r="L7404">
        <v>27</v>
      </c>
      <c r="M7404">
        <v>1</v>
      </c>
      <c r="N7404">
        <f t="shared" si="299"/>
        <v>0</v>
      </c>
      <c r="O7404">
        <f t="shared" si="298"/>
        <v>0</v>
      </c>
      <c r="P7404" t="s">
        <v>12694</v>
      </c>
    </row>
    <row r="7405" spans="2:16" x14ac:dyDescent="0.25">
      <c r="B7405" t="s">
        <v>7410</v>
      </c>
      <c r="C7405" s="119" t="s">
        <v>60</v>
      </c>
      <c r="D7405" t="s">
        <v>11537</v>
      </c>
      <c r="E7405" t="s">
        <v>11530</v>
      </c>
      <c r="F7405" t="s">
        <v>11540</v>
      </c>
      <c r="G7405" t="s">
        <v>61</v>
      </c>
      <c r="H7405" t="s">
        <v>18</v>
      </c>
      <c r="I7405" t="s">
        <v>11541</v>
      </c>
      <c r="J7405">
        <v>2017</v>
      </c>
      <c r="K7405">
        <v>629.61</v>
      </c>
      <c r="L7405">
        <v>24</v>
      </c>
      <c r="M7405">
        <v>1</v>
      </c>
      <c r="N7405">
        <f t="shared" si="299"/>
        <v>0</v>
      </c>
      <c r="O7405">
        <f t="shared" si="298"/>
        <v>0</v>
      </c>
      <c r="P7405" t="s">
        <v>12694</v>
      </c>
    </row>
    <row r="7406" spans="2:16" x14ac:dyDescent="0.25">
      <c r="B7406" t="s">
        <v>7411</v>
      </c>
      <c r="C7406" s="119" t="s">
        <v>60</v>
      </c>
      <c r="D7406" t="s">
        <v>11537</v>
      </c>
      <c r="E7406" t="s">
        <v>11530</v>
      </c>
      <c r="F7406" t="s">
        <v>11540</v>
      </c>
      <c r="G7406" t="s">
        <v>61</v>
      </c>
      <c r="H7406" t="s">
        <v>18</v>
      </c>
      <c r="I7406" t="s">
        <v>11541</v>
      </c>
      <c r="J7406">
        <v>2017</v>
      </c>
      <c r="K7406">
        <v>632.34</v>
      </c>
      <c r="L7406">
        <v>25</v>
      </c>
      <c r="M7406">
        <v>1</v>
      </c>
      <c r="N7406">
        <f t="shared" si="299"/>
        <v>0</v>
      </c>
      <c r="O7406">
        <f t="shared" si="298"/>
        <v>0</v>
      </c>
      <c r="P7406" t="s">
        <v>12694</v>
      </c>
    </row>
    <row r="7407" spans="2:16" x14ac:dyDescent="0.25">
      <c r="B7407" t="s">
        <v>7412</v>
      </c>
      <c r="C7407" s="119" t="s">
        <v>60</v>
      </c>
      <c r="D7407" t="s">
        <v>11537</v>
      </c>
      <c r="E7407" t="s">
        <v>11530</v>
      </c>
      <c r="F7407" t="s">
        <v>11540</v>
      </c>
      <c r="G7407" t="s">
        <v>61</v>
      </c>
      <c r="H7407" t="s">
        <v>18</v>
      </c>
      <c r="I7407" t="s">
        <v>11541</v>
      </c>
      <c r="J7407">
        <v>2017</v>
      </c>
      <c r="K7407">
        <v>629.61</v>
      </c>
      <c r="L7407">
        <v>24</v>
      </c>
      <c r="M7407">
        <v>1</v>
      </c>
      <c r="N7407">
        <f t="shared" si="299"/>
        <v>0</v>
      </c>
      <c r="O7407">
        <f t="shared" ref="O7407:O7470" si="300">IF(OR(L7407="",L7407&lt;=0),1,0)</f>
        <v>0</v>
      </c>
      <c r="P7407" t="s">
        <v>12694</v>
      </c>
    </row>
    <row r="7408" spans="2:16" x14ac:dyDescent="0.25">
      <c r="B7408" t="s">
        <v>7413</v>
      </c>
      <c r="C7408" s="119" t="s">
        <v>60</v>
      </c>
      <c r="D7408" t="s">
        <v>11537</v>
      </c>
      <c r="E7408" t="s">
        <v>11530</v>
      </c>
      <c r="F7408" t="s">
        <v>11540</v>
      </c>
      <c r="G7408" t="s">
        <v>61</v>
      </c>
      <c r="H7408" t="s">
        <v>18</v>
      </c>
      <c r="I7408" t="s">
        <v>11541</v>
      </c>
      <c r="J7408">
        <v>2017</v>
      </c>
      <c r="K7408">
        <v>632.08000000000004</v>
      </c>
      <c r="L7408">
        <v>23</v>
      </c>
      <c r="M7408">
        <v>1</v>
      </c>
      <c r="N7408">
        <f t="shared" si="299"/>
        <v>0</v>
      </c>
      <c r="O7408">
        <f t="shared" si="300"/>
        <v>0</v>
      </c>
      <c r="P7408" t="s">
        <v>12694</v>
      </c>
    </row>
    <row r="7409" spans="2:16" x14ac:dyDescent="0.25">
      <c r="B7409" t="s">
        <v>7414</v>
      </c>
      <c r="C7409" s="119" t="s">
        <v>60</v>
      </c>
      <c r="D7409" t="s">
        <v>11537</v>
      </c>
      <c r="E7409" t="s">
        <v>11530</v>
      </c>
      <c r="F7409" t="s">
        <v>11540</v>
      </c>
      <c r="G7409" t="s">
        <v>61</v>
      </c>
      <c r="H7409" t="s">
        <v>18</v>
      </c>
      <c r="I7409" t="s">
        <v>11541</v>
      </c>
      <c r="J7409">
        <v>2017</v>
      </c>
      <c r="K7409">
        <v>632.08000000000004</v>
      </c>
      <c r="L7409">
        <v>23</v>
      </c>
      <c r="M7409">
        <v>1</v>
      </c>
      <c r="N7409">
        <f t="shared" si="299"/>
        <v>0</v>
      </c>
      <c r="O7409">
        <f t="shared" si="300"/>
        <v>0</v>
      </c>
      <c r="P7409" t="s">
        <v>12694</v>
      </c>
    </row>
    <row r="7410" spans="2:16" x14ac:dyDescent="0.25">
      <c r="B7410" t="s">
        <v>7415</v>
      </c>
      <c r="C7410" s="119" t="s">
        <v>60</v>
      </c>
      <c r="D7410" t="s">
        <v>11537</v>
      </c>
      <c r="E7410" t="s">
        <v>11530</v>
      </c>
      <c r="F7410" t="s">
        <v>11540</v>
      </c>
      <c r="G7410" t="s">
        <v>61</v>
      </c>
      <c r="H7410" t="s">
        <v>18</v>
      </c>
      <c r="I7410" t="s">
        <v>11541</v>
      </c>
      <c r="J7410">
        <v>2017</v>
      </c>
      <c r="K7410">
        <v>632.72</v>
      </c>
      <c r="L7410">
        <v>28</v>
      </c>
      <c r="M7410">
        <v>1</v>
      </c>
      <c r="N7410">
        <f t="shared" si="299"/>
        <v>0</v>
      </c>
      <c r="O7410">
        <f t="shared" si="300"/>
        <v>0</v>
      </c>
      <c r="P7410" t="s">
        <v>12694</v>
      </c>
    </row>
    <row r="7411" spans="2:16" x14ac:dyDescent="0.25">
      <c r="B7411" t="s">
        <v>7416</v>
      </c>
      <c r="C7411" s="119" t="s">
        <v>60</v>
      </c>
      <c r="D7411" t="s">
        <v>11537</v>
      </c>
      <c r="E7411" t="s">
        <v>11530</v>
      </c>
      <c r="F7411" t="s">
        <v>11540</v>
      </c>
      <c r="G7411" t="s">
        <v>61</v>
      </c>
      <c r="H7411" t="s">
        <v>18</v>
      </c>
      <c r="I7411" t="s">
        <v>11541</v>
      </c>
      <c r="J7411">
        <v>2017</v>
      </c>
      <c r="K7411">
        <v>632.45000000000005</v>
      </c>
      <c r="L7411">
        <v>29</v>
      </c>
      <c r="M7411">
        <v>1</v>
      </c>
      <c r="N7411">
        <f t="shared" si="299"/>
        <v>0</v>
      </c>
      <c r="O7411">
        <f t="shared" si="300"/>
        <v>0</v>
      </c>
      <c r="P7411" t="s">
        <v>12694</v>
      </c>
    </row>
    <row r="7412" spans="2:16" x14ac:dyDescent="0.25">
      <c r="B7412" t="s">
        <v>7417</v>
      </c>
      <c r="C7412" s="119" t="s">
        <v>60</v>
      </c>
      <c r="D7412" t="s">
        <v>11537</v>
      </c>
      <c r="E7412" t="s">
        <v>11530</v>
      </c>
      <c r="F7412" t="s">
        <v>11540</v>
      </c>
      <c r="G7412" t="s">
        <v>61</v>
      </c>
      <c r="H7412" t="s">
        <v>18</v>
      </c>
      <c r="I7412" t="s">
        <v>11533</v>
      </c>
      <c r="J7412">
        <v>2017</v>
      </c>
      <c r="K7412">
        <v>631.96</v>
      </c>
      <c r="L7412">
        <v>22</v>
      </c>
      <c r="M7412">
        <v>1</v>
      </c>
      <c r="N7412">
        <f t="shared" si="299"/>
        <v>0</v>
      </c>
      <c r="O7412">
        <f t="shared" si="300"/>
        <v>0</v>
      </c>
      <c r="P7412" t="s">
        <v>12694</v>
      </c>
    </row>
    <row r="7413" spans="2:16" x14ac:dyDescent="0.25">
      <c r="B7413" t="s">
        <v>7418</v>
      </c>
      <c r="C7413" s="119" t="s">
        <v>60</v>
      </c>
      <c r="D7413" t="s">
        <v>11537</v>
      </c>
      <c r="E7413" t="s">
        <v>11530</v>
      </c>
      <c r="F7413" t="s">
        <v>11540</v>
      </c>
      <c r="G7413" t="s">
        <v>61</v>
      </c>
      <c r="H7413" t="s">
        <v>18</v>
      </c>
      <c r="I7413" t="s">
        <v>11541</v>
      </c>
      <c r="J7413">
        <v>2017</v>
      </c>
      <c r="K7413">
        <v>661.32</v>
      </c>
      <c r="L7413">
        <v>26</v>
      </c>
      <c r="M7413">
        <v>1</v>
      </c>
      <c r="N7413">
        <f t="shared" si="299"/>
        <v>0</v>
      </c>
      <c r="O7413">
        <f t="shared" si="300"/>
        <v>0</v>
      </c>
      <c r="P7413" t="s">
        <v>12694</v>
      </c>
    </row>
    <row r="7414" spans="2:16" x14ac:dyDescent="0.25">
      <c r="B7414" t="s">
        <v>7419</v>
      </c>
      <c r="C7414" s="119" t="s">
        <v>60</v>
      </c>
      <c r="D7414" t="s">
        <v>11537</v>
      </c>
      <c r="E7414" t="s">
        <v>11530</v>
      </c>
      <c r="F7414" t="s">
        <v>11540</v>
      </c>
      <c r="G7414" t="s">
        <v>61</v>
      </c>
      <c r="H7414" t="s">
        <v>18</v>
      </c>
      <c r="I7414" t="s">
        <v>11541</v>
      </c>
      <c r="J7414">
        <v>2017</v>
      </c>
      <c r="K7414">
        <v>664.3</v>
      </c>
      <c r="L7414">
        <v>28</v>
      </c>
      <c r="M7414">
        <v>1</v>
      </c>
      <c r="N7414">
        <f t="shared" si="299"/>
        <v>0</v>
      </c>
      <c r="O7414">
        <f t="shared" si="300"/>
        <v>0</v>
      </c>
      <c r="P7414" t="s">
        <v>12694</v>
      </c>
    </row>
    <row r="7415" spans="2:16" x14ac:dyDescent="0.25">
      <c r="B7415" t="s">
        <v>7420</v>
      </c>
      <c r="C7415" s="119" t="s">
        <v>60</v>
      </c>
      <c r="D7415" t="s">
        <v>11537</v>
      </c>
      <c r="E7415" t="s">
        <v>11530</v>
      </c>
      <c r="F7415" t="s">
        <v>11540</v>
      </c>
      <c r="G7415" t="s">
        <v>61</v>
      </c>
      <c r="H7415" t="s">
        <v>18</v>
      </c>
      <c r="I7415" t="s">
        <v>11541</v>
      </c>
      <c r="J7415">
        <v>2017</v>
      </c>
      <c r="K7415">
        <v>664.05</v>
      </c>
      <c r="L7415">
        <v>26</v>
      </c>
      <c r="M7415">
        <v>1</v>
      </c>
      <c r="N7415">
        <f t="shared" si="299"/>
        <v>0</v>
      </c>
      <c r="O7415">
        <f t="shared" si="300"/>
        <v>0</v>
      </c>
      <c r="P7415" t="s">
        <v>12694</v>
      </c>
    </row>
    <row r="7416" spans="2:16" x14ac:dyDescent="0.25">
      <c r="B7416" t="s">
        <v>7421</v>
      </c>
      <c r="C7416" s="119" t="s">
        <v>60</v>
      </c>
      <c r="D7416" t="s">
        <v>11537</v>
      </c>
      <c r="E7416" t="s">
        <v>11530</v>
      </c>
      <c r="F7416" t="s">
        <v>11540</v>
      </c>
      <c r="G7416" t="s">
        <v>61</v>
      </c>
      <c r="H7416" t="s">
        <v>18</v>
      </c>
      <c r="I7416" t="s">
        <v>11541</v>
      </c>
      <c r="J7416">
        <v>2017</v>
      </c>
      <c r="K7416">
        <v>632.47</v>
      </c>
      <c r="L7416">
        <v>26</v>
      </c>
      <c r="M7416">
        <v>1</v>
      </c>
      <c r="N7416">
        <f t="shared" si="299"/>
        <v>0</v>
      </c>
      <c r="O7416">
        <f t="shared" si="300"/>
        <v>0</v>
      </c>
      <c r="P7416" t="s">
        <v>12694</v>
      </c>
    </row>
    <row r="7417" spans="2:16" x14ac:dyDescent="0.25">
      <c r="B7417" t="s">
        <v>7422</v>
      </c>
      <c r="C7417" s="119" t="s">
        <v>60</v>
      </c>
      <c r="D7417" t="s">
        <v>11537</v>
      </c>
      <c r="E7417" t="s">
        <v>11530</v>
      </c>
      <c r="F7417" t="s">
        <v>11540</v>
      </c>
      <c r="G7417" t="s">
        <v>61</v>
      </c>
      <c r="H7417" t="s">
        <v>18</v>
      </c>
      <c r="I7417" t="s">
        <v>11541</v>
      </c>
      <c r="J7417">
        <v>2017</v>
      </c>
      <c r="K7417">
        <v>631.95000000000005</v>
      </c>
      <c r="L7417">
        <v>22</v>
      </c>
      <c r="M7417">
        <v>1</v>
      </c>
      <c r="N7417">
        <f t="shared" si="299"/>
        <v>0</v>
      </c>
      <c r="O7417">
        <f t="shared" si="300"/>
        <v>0</v>
      </c>
      <c r="P7417" t="s">
        <v>12694</v>
      </c>
    </row>
    <row r="7418" spans="2:16" x14ac:dyDescent="0.25">
      <c r="B7418" t="s">
        <v>7423</v>
      </c>
      <c r="C7418" s="119" t="s">
        <v>60</v>
      </c>
      <c r="D7418" t="s">
        <v>11537</v>
      </c>
      <c r="E7418" t="s">
        <v>11530</v>
      </c>
      <c r="F7418" t="s">
        <v>11540</v>
      </c>
      <c r="G7418" t="s">
        <v>61</v>
      </c>
      <c r="H7418" t="s">
        <v>18</v>
      </c>
      <c r="I7418" t="s">
        <v>11541</v>
      </c>
      <c r="J7418">
        <v>2017</v>
      </c>
      <c r="K7418">
        <v>632.72</v>
      </c>
      <c r="L7418">
        <v>28</v>
      </c>
      <c r="M7418">
        <v>1</v>
      </c>
      <c r="N7418">
        <f t="shared" si="299"/>
        <v>0</v>
      </c>
      <c r="O7418">
        <f t="shared" si="300"/>
        <v>0</v>
      </c>
      <c r="P7418" t="s">
        <v>12694</v>
      </c>
    </row>
    <row r="7419" spans="2:16" x14ac:dyDescent="0.25">
      <c r="B7419" t="s">
        <v>7424</v>
      </c>
      <c r="C7419" s="119" t="s">
        <v>60</v>
      </c>
      <c r="D7419" t="s">
        <v>11550</v>
      </c>
      <c r="E7419" t="s">
        <v>11530</v>
      </c>
      <c r="F7419" t="s">
        <v>11540</v>
      </c>
      <c r="G7419" t="s">
        <v>61</v>
      </c>
      <c r="H7419" t="s">
        <v>18</v>
      </c>
      <c r="I7419" t="s">
        <v>11541</v>
      </c>
      <c r="J7419">
        <v>2017</v>
      </c>
      <c r="K7419">
        <v>662.85</v>
      </c>
      <c r="L7419">
        <v>38</v>
      </c>
      <c r="M7419">
        <v>1</v>
      </c>
      <c r="N7419">
        <f t="shared" si="299"/>
        <v>0</v>
      </c>
      <c r="O7419">
        <f t="shared" si="300"/>
        <v>0</v>
      </c>
      <c r="P7419" t="s">
        <v>12694</v>
      </c>
    </row>
    <row r="7420" spans="2:16" x14ac:dyDescent="0.25">
      <c r="B7420" t="s">
        <v>7425</v>
      </c>
      <c r="C7420" s="119" t="s">
        <v>60</v>
      </c>
      <c r="D7420" t="s">
        <v>11537</v>
      </c>
      <c r="E7420" t="s">
        <v>11530</v>
      </c>
      <c r="F7420" t="s">
        <v>11540</v>
      </c>
      <c r="G7420" t="s">
        <v>61</v>
      </c>
      <c r="H7420" t="s">
        <v>18</v>
      </c>
      <c r="I7420" t="s">
        <v>11541</v>
      </c>
      <c r="J7420">
        <v>2017</v>
      </c>
      <c r="K7420">
        <v>660.54</v>
      </c>
      <c r="L7420">
        <v>20</v>
      </c>
      <c r="M7420">
        <v>1</v>
      </c>
      <c r="N7420">
        <f t="shared" si="299"/>
        <v>0</v>
      </c>
      <c r="O7420">
        <f t="shared" si="300"/>
        <v>0</v>
      </c>
      <c r="P7420" t="s">
        <v>12694</v>
      </c>
    </row>
    <row r="7421" spans="2:16" x14ac:dyDescent="0.25">
      <c r="B7421" t="s">
        <v>7426</v>
      </c>
      <c r="C7421" s="119" t="s">
        <v>60</v>
      </c>
      <c r="D7421" t="s">
        <v>11550</v>
      </c>
      <c r="E7421" t="s">
        <v>11530</v>
      </c>
      <c r="F7421" t="s">
        <v>11540</v>
      </c>
      <c r="G7421" t="s">
        <v>61</v>
      </c>
      <c r="H7421" t="s">
        <v>18</v>
      </c>
      <c r="I7421" t="s">
        <v>11541</v>
      </c>
      <c r="J7421">
        <v>2017</v>
      </c>
      <c r="K7421">
        <v>631.28</v>
      </c>
      <c r="L7421">
        <v>37</v>
      </c>
      <c r="M7421">
        <v>1</v>
      </c>
      <c r="N7421">
        <f t="shared" si="299"/>
        <v>0</v>
      </c>
      <c r="O7421">
        <f t="shared" si="300"/>
        <v>0</v>
      </c>
      <c r="P7421" t="s">
        <v>12694</v>
      </c>
    </row>
    <row r="7422" spans="2:16" x14ac:dyDescent="0.25">
      <c r="B7422" t="s">
        <v>7427</v>
      </c>
      <c r="C7422" s="119" t="s">
        <v>60</v>
      </c>
      <c r="D7422" t="s">
        <v>11550</v>
      </c>
      <c r="E7422" t="s">
        <v>11530</v>
      </c>
      <c r="F7422" t="s">
        <v>11540</v>
      </c>
      <c r="G7422" t="s">
        <v>61</v>
      </c>
      <c r="H7422" t="s">
        <v>18</v>
      </c>
      <c r="I7422" t="s">
        <v>11541</v>
      </c>
      <c r="J7422">
        <v>2017</v>
      </c>
      <c r="K7422">
        <v>662.08</v>
      </c>
      <c r="L7422">
        <v>32</v>
      </c>
      <c r="M7422">
        <v>1</v>
      </c>
      <c r="N7422">
        <f t="shared" si="299"/>
        <v>0</v>
      </c>
      <c r="O7422">
        <f t="shared" si="300"/>
        <v>0</v>
      </c>
      <c r="P7422" t="s">
        <v>12694</v>
      </c>
    </row>
    <row r="7423" spans="2:16" x14ac:dyDescent="0.25">
      <c r="B7423" t="s">
        <v>7428</v>
      </c>
      <c r="C7423" s="119" t="s">
        <v>60</v>
      </c>
      <c r="D7423" t="s">
        <v>11537</v>
      </c>
      <c r="E7423" t="s">
        <v>11530</v>
      </c>
      <c r="F7423" t="s">
        <v>11540</v>
      </c>
      <c r="G7423" t="s">
        <v>61</v>
      </c>
      <c r="H7423" t="s">
        <v>18</v>
      </c>
      <c r="I7423" t="s">
        <v>11541</v>
      </c>
      <c r="J7423">
        <v>2017</v>
      </c>
      <c r="K7423">
        <v>629.35</v>
      </c>
      <c r="L7423">
        <v>22</v>
      </c>
      <c r="M7423">
        <v>1</v>
      </c>
      <c r="N7423">
        <f t="shared" si="299"/>
        <v>0</v>
      </c>
      <c r="O7423">
        <f t="shared" si="300"/>
        <v>0</v>
      </c>
      <c r="P7423" t="s">
        <v>12693</v>
      </c>
    </row>
    <row r="7424" spans="2:16" x14ac:dyDescent="0.25">
      <c r="B7424" t="s">
        <v>7429</v>
      </c>
      <c r="C7424" s="119" t="s">
        <v>60</v>
      </c>
      <c r="D7424" t="s">
        <v>11537</v>
      </c>
      <c r="E7424" t="s">
        <v>11530</v>
      </c>
      <c r="F7424" t="s">
        <v>11540</v>
      </c>
      <c r="G7424" t="s">
        <v>61</v>
      </c>
      <c r="H7424" t="s">
        <v>18</v>
      </c>
      <c r="I7424" t="s">
        <v>11541</v>
      </c>
      <c r="J7424">
        <v>2017</v>
      </c>
      <c r="K7424">
        <v>661.32</v>
      </c>
      <c r="L7424">
        <v>26</v>
      </c>
      <c r="M7424">
        <v>1</v>
      </c>
      <c r="N7424">
        <f t="shared" si="299"/>
        <v>0</v>
      </c>
      <c r="O7424">
        <f t="shared" si="300"/>
        <v>0</v>
      </c>
      <c r="P7424" t="s">
        <v>12694</v>
      </c>
    </row>
    <row r="7425" spans="2:16" x14ac:dyDescent="0.25">
      <c r="B7425" t="s">
        <v>7430</v>
      </c>
      <c r="C7425" s="119" t="s">
        <v>60</v>
      </c>
      <c r="D7425" t="s">
        <v>11537</v>
      </c>
      <c r="E7425" t="s">
        <v>11530</v>
      </c>
      <c r="F7425" t="s">
        <v>11540</v>
      </c>
      <c r="G7425" t="s">
        <v>61</v>
      </c>
      <c r="H7425" t="s">
        <v>18</v>
      </c>
      <c r="I7425" t="s">
        <v>11541</v>
      </c>
      <c r="J7425">
        <v>2017</v>
      </c>
      <c r="K7425">
        <v>626.76</v>
      </c>
      <c r="L7425">
        <v>27</v>
      </c>
      <c r="M7425">
        <v>1</v>
      </c>
      <c r="N7425">
        <f t="shared" si="299"/>
        <v>0</v>
      </c>
      <c r="O7425">
        <f t="shared" si="300"/>
        <v>0</v>
      </c>
      <c r="P7425" t="s">
        <v>12694</v>
      </c>
    </row>
    <row r="7426" spans="2:16" x14ac:dyDescent="0.25">
      <c r="B7426" t="s">
        <v>7431</v>
      </c>
      <c r="C7426" s="119" t="s">
        <v>60</v>
      </c>
      <c r="D7426" t="s">
        <v>11537</v>
      </c>
      <c r="E7426" t="s">
        <v>11530</v>
      </c>
      <c r="F7426" t="s">
        <v>11540</v>
      </c>
      <c r="G7426" t="s">
        <v>61</v>
      </c>
      <c r="H7426" t="s">
        <v>18</v>
      </c>
      <c r="I7426" t="s">
        <v>11541</v>
      </c>
      <c r="J7426">
        <v>2017</v>
      </c>
      <c r="K7426">
        <v>629.88</v>
      </c>
      <c r="L7426">
        <v>26</v>
      </c>
      <c r="M7426">
        <v>1</v>
      </c>
      <c r="N7426">
        <f t="shared" si="299"/>
        <v>0</v>
      </c>
      <c r="O7426">
        <f t="shared" si="300"/>
        <v>0</v>
      </c>
      <c r="P7426" t="s">
        <v>12694</v>
      </c>
    </row>
    <row r="7427" spans="2:16" x14ac:dyDescent="0.25">
      <c r="B7427" t="s">
        <v>7432</v>
      </c>
      <c r="C7427" s="119" t="s">
        <v>60</v>
      </c>
      <c r="D7427" t="s">
        <v>11542</v>
      </c>
      <c r="E7427" t="s">
        <v>11530</v>
      </c>
      <c r="F7427" t="s">
        <v>11540</v>
      </c>
      <c r="G7427" t="s">
        <v>61</v>
      </c>
      <c r="H7427" t="s">
        <v>18</v>
      </c>
      <c r="I7427" t="s">
        <v>11541</v>
      </c>
      <c r="J7427">
        <v>2017</v>
      </c>
      <c r="K7427">
        <v>629.88</v>
      </c>
      <c r="L7427">
        <v>26</v>
      </c>
      <c r="M7427">
        <v>1</v>
      </c>
      <c r="N7427">
        <f t="shared" si="299"/>
        <v>0</v>
      </c>
      <c r="O7427">
        <f t="shared" si="300"/>
        <v>0</v>
      </c>
      <c r="P7427" t="s">
        <v>12694</v>
      </c>
    </row>
    <row r="7428" spans="2:16" x14ac:dyDescent="0.25">
      <c r="B7428" t="s">
        <v>7433</v>
      </c>
      <c r="C7428" s="119" t="s">
        <v>60</v>
      </c>
      <c r="D7428" t="s">
        <v>11542</v>
      </c>
      <c r="E7428" t="s">
        <v>11530</v>
      </c>
      <c r="F7428" t="s">
        <v>11540</v>
      </c>
      <c r="G7428" t="s">
        <v>61</v>
      </c>
      <c r="H7428" t="s">
        <v>18</v>
      </c>
      <c r="I7428" t="s">
        <v>11541</v>
      </c>
      <c r="J7428">
        <v>2017</v>
      </c>
      <c r="K7428">
        <v>630.37</v>
      </c>
      <c r="L7428">
        <v>28</v>
      </c>
      <c r="M7428">
        <v>1</v>
      </c>
      <c r="N7428">
        <f t="shared" si="299"/>
        <v>0</v>
      </c>
      <c r="O7428">
        <f t="shared" si="300"/>
        <v>0</v>
      </c>
      <c r="P7428" t="s">
        <v>12694</v>
      </c>
    </row>
    <row r="7429" spans="2:16" x14ac:dyDescent="0.25">
      <c r="B7429" t="s">
        <v>7434</v>
      </c>
      <c r="C7429" s="119" t="s">
        <v>60</v>
      </c>
      <c r="D7429" t="s">
        <v>11542</v>
      </c>
      <c r="E7429" t="s">
        <v>11530</v>
      </c>
      <c r="F7429" t="s">
        <v>11540</v>
      </c>
      <c r="G7429" t="s">
        <v>61</v>
      </c>
      <c r="H7429" t="s">
        <v>18</v>
      </c>
      <c r="I7429" t="s">
        <v>11541</v>
      </c>
      <c r="J7429">
        <v>2017</v>
      </c>
      <c r="K7429">
        <v>660.92</v>
      </c>
      <c r="L7429">
        <v>23</v>
      </c>
      <c r="M7429">
        <v>1</v>
      </c>
      <c r="N7429">
        <f t="shared" si="299"/>
        <v>0</v>
      </c>
      <c r="O7429">
        <f t="shared" si="300"/>
        <v>0</v>
      </c>
      <c r="P7429" t="s">
        <v>12694</v>
      </c>
    </row>
    <row r="7430" spans="2:16" x14ac:dyDescent="0.25">
      <c r="B7430" t="s">
        <v>7435</v>
      </c>
      <c r="C7430" s="119" t="s">
        <v>60</v>
      </c>
      <c r="D7430" t="s">
        <v>11537</v>
      </c>
      <c r="E7430" t="s">
        <v>11530</v>
      </c>
      <c r="F7430" t="s">
        <v>11540</v>
      </c>
      <c r="G7430" t="s">
        <v>61</v>
      </c>
      <c r="H7430" t="s">
        <v>18</v>
      </c>
      <c r="I7430" t="s">
        <v>11541</v>
      </c>
      <c r="J7430">
        <v>2017</v>
      </c>
      <c r="K7430">
        <v>629.75</v>
      </c>
      <c r="L7430">
        <v>25</v>
      </c>
      <c r="M7430">
        <v>1</v>
      </c>
      <c r="N7430">
        <f t="shared" si="299"/>
        <v>0</v>
      </c>
      <c r="O7430">
        <f t="shared" si="300"/>
        <v>0</v>
      </c>
      <c r="P7430" t="s">
        <v>12694</v>
      </c>
    </row>
    <row r="7431" spans="2:16" x14ac:dyDescent="0.25">
      <c r="B7431" t="s">
        <v>7436</v>
      </c>
      <c r="C7431" s="119" t="s">
        <v>60</v>
      </c>
      <c r="D7431" t="s">
        <v>11546</v>
      </c>
      <c r="E7431" t="s">
        <v>11530</v>
      </c>
      <c r="F7431" t="s">
        <v>11540</v>
      </c>
      <c r="G7431" t="s">
        <v>61</v>
      </c>
      <c r="H7431" t="s">
        <v>18</v>
      </c>
      <c r="I7431" t="s">
        <v>11541</v>
      </c>
      <c r="J7431">
        <v>2017</v>
      </c>
      <c r="K7431">
        <v>630.39</v>
      </c>
      <c r="L7431">
        <v>30</v>
      </c>
      <c r="M7431">
        <v>1</v>
      </c>
      <c r="N7431">
        <f t="shared" si="299"/>
        <v>0</v>
      </c>
      <c r="O7431">
        <f t="shared" si="300"/>
        <v>0</v>
      </c>
      <c r="P7431" t="s">
        <v>12694</v>
      </c>
    </row>
    <row r="7432" spans="2:16" x14ac:dyDescent="0.25">
      <c r="B7432" t="s">
        <v>7437</v>
      </c>
      <c r="C7432" s="119" t="s">
        <v>60</v>
      </c>
      <c r="D7432" t="s">
        <v>11546</v>
      </c>
      <c r="E7432" t="s">
        <v>11530</v>
      </c>
      <c r="F7432" t="s">
        <v>11540</v>
      </c>
      <c r="G7432" t="s">
        <v>61</v>
      </c>
      <c r="H7432" t="s">
        <v>18</v>
      </c>
      <c r="I7432" t="s">
        <v>11541</v>
      </c>
      <c r="J7432">
        <v>2017</v>
      </c>
      <c r="K7432">
        <v>660.92</v>
      </c>
      <c r="L7432">
        <v>23</v>
      </c>
      <c r="M7432">
        <v>1</v>
      </c>
      <c r="N7432">
        <f t="shared" si="299"/>
        <v>0</v>
      </c>
      <c r="O7432">
        <f t="shared" si="300"/>
        <v>0</v>
      </c>
      <c r="P7432" t="s">
        <v>12694</v>
      </c>
    </row>
    <row r="7433" spans="2:16" x14ac:dyDescent="0.25">
      <c r="B7433" t="s">
        <v>7438</v>
      </c>
      <c r="C7433" s="119" t="s">
        <v>60</v>
      </c>
      <c r="D7433" t="s">
        <v>11537</v>
      </c>
      <c r="E7433" t="s">
        <v>11530</v>
      </c>
      <c r="F7433" t="s">
        <v>11540</v>
      </c>
      <c r="G7433" t="s">
        <v>61</v>
      </c>
      <c r="H7433" t="s">
        <v>18</v>
      </c>
      <c r="I7433" t="s">
        <v>11541</v>
      </c>
      <c r="J7433">
        <v>2017</v>
      </c>
      <c r="K7433">
        <v>630.14</v>
      </c>
      <c r="L7433">
        <v>28</v>
      </c>
      <c r="M7433">
        <v>1</v>
      </c>
      <c r="N7433">
        <f t="shared" si="299"/>
        <v>0</v>
      </c>
      <c r="O7433">
        <f t="shared" si="300"/>
        <v>0</v>
      </c>
      <c r="P7433" t="s">
        <v>12694</v>
      </c>
    </row>
    <row r="7434" spans="2:16" x14ac:dyDescent="0.25">
      <c r="B7434" t="s">
        <v>7439</v>
      </c>
      <c r="C7434" s="119" t="s">
        <v>60</v>
      </c>
      <c r="D7434" t="s">
        <v>11537</v>
      </c>
      <c r="E7434" t="s">
        <v>11530</v>
      </c>
      <c r="F7434" t="s">
        <v>11540</v>
      </c>
      <c r="G7434" t="s">
        <v>61</v>
      </c>
      <c r="H7434" t="s">
        <v>18</v>
      </c>
      <c r="I7434" t="s">
        <v>11541</v>
      </c>
      <c r="J7434">
        <v>2017</v>
      </c>
      <c r="K7434">
        <v>630.27</v>
      </c>
      <c r="L7434">
        <v>29</v>
      </c>
      <c r="M7434">
        <v>1</v>
      </c>
      <c r="N7434">
        <f t="shared" si="299"/>
        <v>0</v>
      </c>
      <c r="O7434">
        <f t="shared" si="300"/>
        <v>0</v>
      </c>
      <c r="P7434" t="s">
        <v>12694</v>
      </c>
    </row>
    <row r="7435" spans="2:16" x14ac:dyDescent="0.25">
      <c r="B7435" t="s">
        <v>7440</v>
      </c>
      <c r="C7435" s="119" t="s">
        <v>60</v>
      </c>
      <c r="D7435" t="s">
        <v>11537</v>
      </c>
      <c r="E7435" t="s">
        <v>11530</v>
      </c>
      <c r="F7435" t="s">
        <v>11540</v>
      </c>
      <c r="G7435" t="s">
        <v>61</v>
      </c>
      <c r="H7435" t="s">
        <v>18</v>
      </c>
      <c r="I7435" t="s">
        <v>11541</v>
      </c>
      <c r="J7435">
        <v>2017</v>
      </c>
      <c r="K7435">
        <v>629.35</v>
      </c>
      <c r="L7435">
        <v>22</v>
      </c>
      <c r="M7435">
        <v>1</v>
      </c>
      <c r="N7435">
        <f t="shared" ref="N7435:N7498" si="301">IF(K7435&lt;100,1,0)</f>
        <v>0</v>
      </c>
      <c r="O7435">
        <f t="shared" si="300"/>
        <v>0</v>
      </c>
      <c r="P7435" t="s">
        <v>12694</v>
      </c>
    </row>
    <row r="7436" spans="2:16" x14ac:dyDescent="0.25">
      <c r="B7436" t="s">
        <v>7441</v>
      </c>
      <c r="C7436" s="119" t="s">
        <v>60</v>
      </c>
      <c r="D7436" t="s">
        <v>11537</v>
      </c>
      <c r="E7436" t="s">
        <v>11530</v>
      </c>
      <c r="F7436" t="s">
        <v>11540</v>
      </c>
      <c r="G7436" t="s">
        <v>61</v>
      </c>
      <c r="H7436" t="s">
        <v>18</v>
      </c>
      <c r="I7436" t="s">
        <v>11541</v>
      </c>
      <c r="J7436">
        <v>2017</v>
      </c>
      <c r="K7436">
        <v>630.78</v>
      </c>
      <c r="L7436">
        <v>33</v>
      </c>
      <c r="M7436">
        <v>1</v>
      </c>
      <c r="N7436">
        <f t="shared" si="301"/>
        <v>0</v>
      </c>
      <c r="O7436">
        <f t="shared" si="300"/>
        <v>0</v>
      </c>
      <c r="P7436" t="s">
        <v>12694</v>
      </c>
    </row>
    <row r="7437" spans="2:16" x14ac:dyDescent="0.25">
      <c r="B7437" t="s">
        <v>7442</v>
      </c>
      <c r="C7437" s="119" t="s">
        <v>60</v>
      </c>
      <c r="D7437" t="s">
        <v>11537</v>
      </c>
      <c r="E7437" t="s">
        <v>11530</v>
      </c>
      <c r="F7437" t="s">
        <v>11540</v>
      </c>
      <c r="G7437" t="s">
        <v>61</v>
      </c>
      <c r="H7437" t="s">
        <v>18</v>
      </c>
      <c r="I7437" t="s">
        <v>11541</v>
      </c>
      <c r="J7437">
        <v>2017</v>
      </c>
      <c r="K7437">
        <v>629.35</v>
      </c>
      <c r="L7437">
        <v>22</v>
      </c>
      <c r="M7437">
        <v>1</v>
      </c>
      <c r="N7437">
        <f t="shared" si="301"/>
        <v>0</v>
      </c>
      <c r="O7437">
        <f t="shared" si="300"/>
        <v>0</v>
      </c>
      <c r="P7437" t="s">
        <v>12694</v>
      </c>
    </row>
    <row r="7438" spans="2:16" x14ac:dyDescent="0.25">
      <c r="B7438" t="s">
        <v>7443</v>
      </c>
      <c r="C7438" s="119" t="s">
        <v>60</v>
      </c>
      <c r="D7438" t="s">
        <v>11537</v>
      </c>
      <c r="E7438" t="s">
        <v>11530</v>
      </c>
      <c r="F7438" t="s">
        <v>11540</v>
      </c>
      <c r="G7438" t="s">
        <v>61</v>
      </c>
      <c r="H7438" t="s">
        <v>18</v>
      </c>
      <c r="I7438" t="s">
        <v>11541</v>
      </c>
      <c r="J7438">
        <v>2017</v>
      </c>
      <c r="K7438">
        <v>784.64</v>
      </c>
      <c r="L7438">
        <v>24</v>
      </c>
      <c r="M7438">
        <v>1</v>
      </c>
      <c r="N7438">
        <f t="shared" si="301"/>
        <v>0</v>
      </c>
      <c r="O7438">
        <f t="shared" si="300"/>
        <v>0</v>
      </c>
      <c r="P7438" t="s">
        <v>12694</v>
      </c>
    </row>
    <row r="7439" spans="2:16" x14ac:dyDescent="0.25">
      <c r="B7439" t="s">
        <v>7444</v>
      </c>
      <c r="C7439" s="119" t="s">
        <v>60</v>
      </c>
      <c r="D7439" t="s">
        <v>11537</v>
      </c>
      <c r="E7439" t="s">
        <v>11530</v>
      </c>
      <c r="F7439" t="s">
        <v>11540</v>
      </c>
      <c r="G7439" t="s">
        <v>61</v>
      </c>
      <c r="H7439" t="s">
        <v>18</v>
      </c>
      <c r="I7439" t="s">
        <v>11541</v>
      </c>
      <c r="J7439">
        <v>2017</v>
      </c>
      <c r="K7439">
        <v>628.59</v>
      </c>
      <c r="L7439">
        <v>16</v>
      </c>
      <c r="M7439">
        <v>1</v>
      </c>
      <c r="N7439">
        <f t="shared" si="301"/>
        <v>0</v>
      </c>
      <c r="O7439">
        <f t="shared" si="300"/>
        <v>0</v>
      </c>
      <c r="P7439" t="s">
        <v>12694</v>
      </c>
    </row>
    <row r="7440" spans="2:16" x14ac:dyDescent="0.25">
      <c r="B7440" t="s">
        <v>7445</v>
      </c>
      <c r="C7440" s="119" t="s">
        <v>60</v>
      </c>
      <c r="D7440" t="s">
        <v>11537</v>
      </c>
      <c r="E7440" t="s">
        <v>11530</v>
      </c>
      <c r="F7440" t="s">
        <v>11540</v>
      </c>
      <c r="G7440" t="s">
        <v>61</v>
      </c>
      <c r="H7440" t="s">
        <v>18</v>
      </c>
      <c r="I7440" t="s">
        <v>11541</v>
      </c>
      <c r="J7440">
        <v>2017</v>
      </c>
      <c r="K7440">
        <v>628.85</v>
      </c>
      <c r="L7440">
        <v>18</v>
      </c>
      <c r="M7440">
        <v>1</v>
      </c>
      <c r="N7440">
        <f t="shared" si="301"/>
        <v>0</v>
      </c>
      <c r="O7440">
        <f t="shared" si="300"/>
        <v>0</v>
      </c>
      <c r="P7440" t="s">
        <v>12694</v>
      </c>
    </row>
    <row r="7441" spans="2:16" x14ac:dyDescent="0.25">
      <c r="B7441" t="s">
        <v>7446</v>
      </c>
      <c r="C7441" s="119" t="s">
        <v>60</v>
      </c>
      <c r="D7441" t="s">
        <v>11537</v>
      </c>
      <c r="E7441" t="s">
        <v>11530</v>
      </c>
      <c r="F7441" t="s">
        <v>11540</v>
      </c>
      <c r="G7441" t="s">
        <v>61</v>
      </c>
      <c r="H7441" t="s">
        <v>18</v>
      </c>
      <c r="I7441" t="s">
        <v>11541</v>
      </c>
      <c r="J7441">
        <v>2017</v>
      </c>
      <c r="K7441">
        <v>775.89</v>
      </c>
      <c r="L7441">
        <v>120</v>
      </c>
      <c r="M7441">
        <v>1</v>
      </c>
      <c r="N7441">
        <f t="shared" si="301"/>
        <v>0</v>
      </c>
      <c r="O7441">
        <f t="shared" si="300"/>
        <v>0</v>
      </c>
      <c r="P7441" t="s">
        <v>12694</v>
      </c>
    </row>
    <row r="7442" spans="2:16" x14ac:dyDescent="0.25">
      <c r="B7442" t="s">
        <v>7447</v>
      </c>
      <c r="C7442" s="119" t="s">
        <v>60</v>
      </c>
      <c r="D7442" t="s">
        <v>11537</v>
      </c>
      <c r="E7442" t="s">
        <v>11530</v>
      </c>
      <c r="F7442" t="s">
        <v>11540</v>
      </c>
      <c r="G7442" t="s">
        <v>61</v>
      </c>
      <c r="H7442" t="s">
        <v>18</v>
      </c>
      <c r="I7442" t="s">
        <v>11541</v>
      </c>
      <c r="J7442">
        <v>2017</v>
      </c>
      <c r="K7442">
        <v>660.03</v>
      </c>
      <c r="L7442">
        <v>16</v>
      </c>
      <c r="M7442">
        <v>1</v>
      </c>
      <c r="N7442">
        <f t="shared" si="301"/>
        <v>0</v>
      </c>
      <c r="O7442">
        <f t="shared" si="300"/>
        <v>0</v>
      </c>
      <c r="P7442" t="s">
        <v>12694</v>
      </c>
    </row>
    <row r="7443" spans="2:16" x14ac:dyDescent="0.25">
      <c r="B7443" t="s">
        <v>7448</v>
      </c>
      <c r="C7443" s="119" t="s">
        <v>60</v>
      </c>
      <c r="D7443" t="s">
        <v>11537</v>
      </c>
      <c r="E7443" t="s">
        <v>11530</v>
      </c>
      <c r="F7443" t="s">
        <v>11540</v>
      </c>
      <c r="G7443" t="s">
        <v>61</v>
      </c>
      <c r="H7443" t="s">
        <v>18</v>
      </c>
      <c r="I7443" t="s">
        <v>11541</v>
      </c>
      <c r="J7443">
        <v>2017</v>
      </c>
      <c r="K7443">
        <v>661.45</v>
      </c>
      <c r="L7443">
        <v>27</v>
      </c>
      <c r="M7443">
        <v>1</v>
      </c>
      <c r="N7443">
        <f t="shared" si="301"/>
        <v>0</v>
      </c>
      <c r="O7443">
        <f t="shared" si="300"/>
        <v>0</v>
      </c>
      <c r="P7443" t="s">
        <v>12694</v>
      </c>
    </row>
    <row r="7444" spans="2:16" x14ac:dyDescent="0.25">
      <c r="B7444" t="s">
        <v>7449</v>
      </c>
      <c r="C7444" s="119" t="s">
        <v>60</v>
      </c>
      <c r="D7444" t="s">
        <v>11537</v>
      </c>
      <c r="E7444" t="s">
        <v>11530</v>
      </c>
      <c r="F7444" t="s">
        <v>11540</v>
      </c>
      <c r="G7444" t="s">
        <v>61</v>
      </c>
      <c r="H7444" t="s">
        <v>18</v>
      </c>
      <c r="I7444" t="s">
        <v>11541</v>
      </c>
      <c r="J7444">
        <v>2017</v>
      </c>
      <c r="K7444">
        <v>664.77</v>
      </c>
      <c r="L7444">
        <v>53</v>
      </c>
      <c r="M7444">
        <v>1</v>
      </c>
      <c r="N7444">
        <f t="shared" si="301"/>
        <v>0</v>
      </c>
      <c r="O7444">
        <f t="shared" si="300"/>
        <v>0</v>
      </c>
      <c r="P7444" t="s">
        <v>12694</v>
      </c>
    </row>
    <row r="7445" spans="2:16" x14ac:dyDescent="0.25">
      <c r="B7445" t="s">
        <v>7450</v>
      </c>
      <c r="C7445" s="119" t="s">
        <v>60</v>
      </c>
      <c r="D7445" t="s">
        <v>11537</v>
      </c>
      <c r="E7445" t="s">
        <v>11530</v>
      </c>
      <c r="F7445" t="s">
        <v>11540</v>
      </c>
      <c r="G7445" t="s">
        <v>61</v>
      </c>
      <c r="H7445" t="s">
        <v>18</v>
      </c>
      <c r="I7445" t="s">
        <v>11541</v>
      </c>
      <c r="J7445">
        <v>2017</v>
      </c>
      <c r="K7445">
        <v>631.92999999999995</v>
      </c>
      <c r="L7445">
        <v>42</v>
      </c>
      <c r="M7445">
        <v>1</v>
      </c>
      <c r="N7445">
        <f t="shared" si="301"/>
        <v>0</v>
      </c>
      <c r="O7445">
        <f t="shared" si="300"/>
        <v>0</v>
      </c>
      <c r="P7445" t="s">
        <v>12694</v>
      </c>
    </row>
    <row r="7446" spans="2:16" x14ac:dyDescent="0.25">
      <c r="B7446" t="s">
        <v>7451</v>
      </c>
      <c r="C7446" s="119" t="s">
        <v>60</v>
      </c>
      <c r="D7446" t="s">
        <v>11537</v>
      </c>
      <c r="E7446" t="s">
        <v>11530</v>
      </c>
      <c r="F7446" t="s">
        <v>11540</v>
      </c>
      <c r="G7446" t="s">
        <v>61</v>
      </c>
      <c r="H7446" t="s">
        <v>18</v>
      </c>
      <c r="I7446" t="s">
        <v>11541</v>
      </c>
      <c r="J7446">
        <v>2017</v>
      </c>
      <c r="K7446">
        <v>629.23</v>
      </c>
      <c r="L7446">
        <v>21</v>
      </c>
      <c r="M7446">
        <v>1</v>
      </c>
      <c r="N7446">
        <f t="shared" si="301"/>
        <v>0</v>
      </c>
      <c r="O7446">
        <f t="shared" si="300"/>
        <v>0</v>
      </c>
      <c r="P7446" t="s">
        <v>12694</v>
      </c>
    </row>
    <row r="7447" spans="2:16" x14ac:dyDescent="0.25">
      <c r="B7447" t="s">
        <v>7452</v>
      </c>
      <c r="C7447" s="119" t="s">
        <v>60</v>
      </c>
      <c r="D7447" t="s">
        <v>11537</v>
      </c>
      <c r="E7447" t="s">
        <v>11530</v>
      </c>
      <c r="F7447" t="s">
        <v>11540</v>
      </c>
      <c r="G7447" t="s">
        <v>61</v>
      </c>
      <c r="H7447" t="s">
        <v>18</v>
      </c>
      <c r="I7447" t="s">
        <v>11541</v>
      </c>
      <c r="J7447">
        <v>2017</v>
      </c>
      <c r="K7447">
        <v>661.96</v>
      </c>
      <c r="L7447">
        <v>31</v>
      </c>
      <c r="M7447">
        <v>1</v>
      </c>
      <c r="N7447">
        <f t="shared" si="301"/>
        <v>0</v>
      </c>
      <c r="O7447">
        <f t="shared" si="300"/>
        <v>0</v>
      </c>
      <c r="P7447" t="s">
        <v>12694</v>
      </c>
    </row>
    <row r="7448" spans="2:16" x14ac:dyDescent="0.25">
      <c r="B7448" t="s">
        <v>7453</v>
      </c>
      <c r="C7448" s="119" t="s">
        <v>60</v>
      </c>
      <c r="D7448" t="s">
        <v>11537</v>
      </c>
      <c r="E7448" t="s">
        <v>11530</v>
      </c>
      <c r="F7448" t="s">
        <v>11540</v>
      </c>
      <c r="G7448" t="s">
        <v>61</v>
      </c>
      <c r="H7448" t="s">
        <v>18</v>
      </c>
      <c r="I7448" t="s">
        <v>11541</v>
      </c>
      <c r="J7448">
        <v>2017</v>
      </c>
      <c r="K7448">
        <v>629.48</v>
      </c>
      <c r="L7448">
        <v>23</v>
      </c>
      <c r="M7448">
        <v>1</v>
      </c>
      <c r="N7448">
        <f t="shared" si="301"/>
        <v>0</v>
      </c>
      <c r="O7448">
        <f t="shared" si="300"/>
        <v>0</v>
      </c>
      <c r="P7448" t="s">
        <v>12694</v>
      </c>
    </row>
    <row r="7449" spans="2:16" x14ac:dyDescent="0.25">
      <c r="B7449" t="s">
        <v>7454</v>
      </c>
      <c r="C7449" s="119" t="s">
        <v>60</v>
      </c>
      <c r="D7449" t="s">
        <v>11539</v>
      </c>
      <c r="E7449" t="s">
        <v>11530</v>
      </c>
      <c r="F7449" t="s">
        <v>11540</v>
      </c>
      <c r="G7449" t="s">
        <v>61</v>
      </c>
      <c r="H7449" t="s">
        <v>18</v>
      </c>
      <c r="I7449" t="s">
        <v>11541</v>
      </c>
      <c r="J7449">
        <v>2017</v>
      </c>
      <c r="K7449">
        <v>660.92</v>
      </c>
      <c r="L7449">
        <v>23</v>
      </c>
      <c r="M7449">
        <v>1</v>
      </c>
      <c r="N7449">
        <f t="shared" si="301"/>
        <v>0</v>
      </c>
      <c r="O7449">
        <f t="shared" si="300"/>
        <v>0</v>
      </c>
      <c r="P7449" t="s">
        <v>12694</v>
      </c>
    </row>
    <row r="7450" spans="2:16" x14ac:dyDescent="0.25">
      <c r="B7450" t="s">
        <v>7455</v>
      </c>
      <c r="C7450" s="119" t="s">
        <v>60</v>
      </c>
      <c r="D7450" t="s">
        <v>11537</v>
      </c>
      <c r="E7450" t="s">
        <v>11530</v>
      </c>
      <c r="F7450" t="s">
        <v>11540</v>
      </c>
      <c r="G7450" t="s">
        <v>61</v>
      </c>
      <c r="H7450" t="s">
        <v>18</v>
      </c>
      <c r="I7450" t="s">
        <v>11541</v>
      </c>
      <c r="J7450">
        <v>2017</v>
      </c>
      <c r="K7450">
        <v>660.67</v>
      </c>
      <c r="L7450">
        <v>21</v>
      </c>
      <c r="M7450">
        <v>1</v>
      </c>
      <c r="N7450">
        <f t="shared" si="301"/>
        <v>0</v>
      </c>
      <c r="O7450">
        <f t="shared" si="300"/>
        <v>0</v>
      </c>
      <c r="P7450" t="s">
        <v>12694</v>
      </c>
    </row>
    <row r="7451" spans="2:16" x14ac:dyDescent="0.25">
      <c r="B7451" t="s">
        <v>7456</v>
      </c>
      <c r="C7451" s="119" t="s">
        <v>60</v>
      </c>
      <c r="D7451" t="s">
        <v>11542</v>
      </c>
      <c r="E7451" t="s">
        <v>11530</v>
      </c>
      <c r="F7451" t="s">
        <v>11540</v>
      </c>
      <c r="G7451" t="s">
        <v>61</v>
      </c>
      <c r="H7451" t="s">
        <v>18</v>
      </c>
      <c r="I7451" t="s">
        <v>11541</v>
      </c>
      <c r="J7451">
        <v>2017</v>
      </c>
      <c r="K7451">
        <v>662.08</v>
      </c>
      <c r="L7451">
        <v>32</v>
      </c>
      <c r="M7451">
        <v>1</v>
      </c>
      <c r="N7451">
        <f t="shared" si="301"/>
        <v>0</v>
      </c>
      <c r="O7451">
        <f t="shared" si="300"/>
        <v>0</v>
      </c>
      <c r="P7451" t="s">
        <v>12694</v>
      </c>
    </row>
    <row r="7452" spans="2:16" x14ac:dyDescent="0.25">
      <c r="B7452" t="s">
        <v>7457</v>
      </c>
      <c r="C7452" s="119" t="s">
        <v>60</v>
      </c>
      <c r="D7452" t="s">
        <v>11542</v>
      </c>
      <c r="E7452" t="s">
        <v>11530</v>
      </c>
      <c r="F7452" t="s">
        <v>11540</v>
      </c>
      <c r="G7452" t="s">
        <v>61</v>
      </c>
      <c r="H7452" t="s">
        <v>18</v>
      </c>
      <c r="I7452" t="s">
        <v>11541</v>
      </c>
      <c r="J7452">
        <v>2017</v>
      </c>
      <c r="K7452">
        <v>630.27</v>
      </c>
      <c r="L7452">
        <v>29</v>
      </c>
      <c r="M7452">
        <v>1</v>
      </c>
      <c r="N7452">
        <f t="shared" si="301"/>
        <v>0</v>
      </c>
      <c r="O7452">
        <f t="shared" si="300"/>
        <v>0</v>
      </c>
      <c r="P7452" t="s">
        <v>12694</v>
      </c>
    </row>
    <row r="7453" spans="2:16" x14ac:dyDescent="0.25">
      <c r="B7453" t="s">
        <v>7458</v>
      </c>
      <c r="C7453" s="119" t="s">
        <v>60</v>
      </c>
      <c r="D7453" t="s">
        <v>11542</v>
      </c>
      <c r="E7453" t="s">
        <v>11530</v>
      </c>
      <c r="F7453" t="s">
        <v>11540</v>
      </c>
      <c r="G7453" t="s">
        <v>61</v>
      </c>
      <c r="H7453" t="s">
        <v>18</v>
      </c>
      <c r="I7453" t="s">
        <v>11541</v>
      </c>
      <c r="J7453">
        <v>2017</v>
      </c>
      <c r="K7453">
        <v>661.71</v>
      </c>
      <c r="L7453">
        <v>29</v>
      </c>
      <c r="M7453">
        <v>1</v>
      </c>
      <c r="N7453">
        <f t="shared" si="301"/>
        <v>0</v>
      </c>
      <c r="O7453">
        <f t="shared" si="300"/>
        <v>0</v>
      </c>
      <c r="P7453" t="s">
        <v>12694</v>
      </c>
    </row>
    <row r="7454" spans="2:16" x14ac:dyDescent="0.25">
      <c r="B7454" t="s">
        <v>7459</v>
      </c>
      <c r="C7454" s="119" t="s">
        <v>60</v>
      </c>
      <c r="D7454" t="s">
        <v>11542</v>
      </c>
      <c r="E7454" t="s">
        <v>11530</v>
      </c>
      <c r="F7454" t="s">
        <v>11540</v>
      </c>
      <c r="G7454" t="s">
        <v>61</v>
      </c>
      <c r="H7454" t="s">
        <v>18</v>
      </c>
      <c r="I7454" t="s">
        <v>11541</v>
      </c>
      <c r="J7454">
        <v>2017</v>
      </c>
      <c r="K7454">
        <v>630.78</v>
      </c>
      <c r="L7454">
        <v>33</v>
      </c>
      <c r="M7454">
        <v>1</v>
      </c>
      <c r="N7454">
        <f t="shared" si="301"/>
        <v>0</v>
      </c>
      <c r="O7454">
        <f t="shared" si="300"/>
        <v>0</v>
      </c>
      <c r="P7454" t="s">
        <v>12694</v>
      </c>
    </row>
    <row r="7455" spans="2:16" x14ac:dyDescent="0.25">
      <c r="B7455" t="s">
        <v>7460</v>
      </c>
      <c r="C7455" s="119" t="s">
        <v>60</v>
      </c>
      <c r="D7455" t="s">
        <v>11546</v>
      </c>
      <c r="E7455" t="s">
        <v>11530</v>
      </c>
      <c r="F7455" t="s">
        <v>11540</v>
      </c>
      <c r="G7455" t="s">
        <v>61</v>
      </c>
      <c r="H7455" t="s">
        <v>18</v>
      </c>
      <c r="I7455" t="s">
        <v>11541</v>
      </c>
      <c r="J7455">
        <v>2017</v>
      </c>
      <c r="K7455">
        <v>660.67</v>
      </c>
      <c r="L7455">
        <v>21</v>
      </c>
      <c r="M7455">
        <v>1</v>
      </c>
      <c r="N7455">
        <f t="shared" si="301"/>
        <v>0</v>
      </c>
      <c r="O7455">
        <f t="shared" si="300"/>
        <v>0</v>
      </c>
      <c r="P7455" t="s">
        <v>12694</v>
      </c>
    </row>
    <row r="7456" spans="2:16" x14ac:dyDescent="0.25">
      <c r="B7456" t="s">
        <v>7461</v>
      </c>
      <c r="C7456" s="119" t="s">
        <v>60</v>
      </c>
      <c r="D7456" t="s">
        <v>11546</v>
      </c>
      <c r="E7456" t="s">
        <v>11530</v>
      </c>
      <c r="F7456" t="s">
        <v>11540</v>
      </c>
      <c r="G7456" t="s">
        <v>61</v>
      </c>
      <c r="H7456" t="s">
        <v>18</v>
      </c>
      <c r="I7456" t="s">
        <v>11541</v>
      </c>
      <c r="J7456">
        <v>2017</v>
      </c>
      <c r="K7456">
        <v>660.54</v>
      </c>
      <c r="L7456">
        <v>20</v>
      </c>
      <c r="M7456">
        <v>1</v>
      </c>
      <c r="N7456">
        <f t="shared" si="301"/>
        <v>0</v>
      </c>
      <c r="O7456">
        <f t="shared" si="300"/>
        <v>0</v>
      </c>
      <c r="P7456" t="s">
        <v>12694</v>
      </c>
    </row>
    <row r="7457" spans="2:16" x14ac:dyDescent="0.25">
      <c r="B7457" t="s">
        <v>7462</v>
      </c>
      <c r="C7457" s="119" t="s">
        <v>60</v>
      </c>
      <c r="D7457" t="s">
        <v>11539</v>
      </c>
      <c r="E7457" t="s">
        <v>11530</v>
      </c>
      <c r="F7457" t="s">
        <v>11540</v>
      </c>
      <c r="G7457" t="s">
        <v>61</v>
      </c>
      <c r="H7457" t="s">
        <v>18</v>
      </c>
      <c r="I7457" t="s">
        <v>11541</v>
      </c>
      <c r="J7457">
        <v>2017</v>
      </c>
      <c r="K7457">
        <v>660.31</v>
      </c>
      <c r="L7457">
        <v>22</v>
      </c>
      <c r="M7457">
        <v>1</v>
      </c>
      <c r="N7457">
        <f t="shared" si="301"/>
        <v>0</v>
      </c>
      <c r="O7457">
        <f t="shared" si="300"/>
        <v>0</v>
      </c>
      <c r="P7457" t="s">
        <v>12694</v>
      </c>
    </row>
    <row r="7458" spans="2:16" x14ac:dyDescent="0.25">
      <c r="B7458" t="s">
        <v>7463</v>
      </c>
      <c r="C7458" s="119" t="s">
        <v>60</v>
      </c>
      <c r="D7458" t="s">
        <v>11542</v>
      </c>
      <c r="E7458" t="s">
        <v>11530</v>
      </c>
      <c r="F7458" t="s">
        <v>11540</v>
      </c>
      <c r="G7458" t="s">
        <v>61</v>
      </c>
      <c r="H7458" t="s">
        <v>18</v>
      </c>
      <c r="I7458" t="s">
        <v>11541</v>
      </c>
      <c r="J7458">
        <v>2017</v>
      </c>
      <c r="K7458">
        <v>660.84</v>
      </c>
      <c r="L7458">
        <v>26</v>
      </c>
      <c r="M7458">
        <v>1</v>
      </c>
      <c r="N7458">
        <f t="shared" si="301"/>
        <v>0</v>
      </c>
      <c r="O7458">
        <f t="shared" si="300"/>
        <v>0</v>
      </c>
      <c r="P7458" t="s">
        <v>12694</v>
      </c>
    </row>
    <row r="7459" spans="2:16" x14ac:dyDescent="0.25">
      <c r="B7459" t="s">
        <v>7464</v>
      </c>
      <c r="C7459" s="119" t="s">
        <v>60</v>
      </c>
      <c r="D7459" t="s">
        <v>11537</v>
      </c>
      <c r="E7459" t="s">
        <v>11530</v>
      </c>
      <c r="F7459" t="s">
        <v>11540</v>
      </c>
      <c r="G7459" t="s">
        <v>61</v>
      </c>
      <c r="H7459" t="s">
        <v>18</v>
      </c>
      <c r="I7459" t="s">
        <v>11541</v>
      </c>
      <c r="J7459">
        <v>2017</v>
      </c>
      <c r="K7459">
        <v>629.48</v>
      </c>
      <c r="L7459">
        <v>23</v>
      </c>
      <c r="M7459">
        <v>1</v>
      </c>
      <c r="N7459">
        <f t="shared" si="301"/>
        <v>0</v>
      </c>
      <c r="O7459">
        <f t="shared" si="300"/>
        <v>0</v>
      </c>
      <c r="P7459" t="s">
        <v>12694</v>
      </c>
    </row>
    <row r="7460" spans="2:16" x14ac:dyDescent="0.25">
      <c r="B7460" t="s">
        <v>7465</v>
      </c>
      <c r="C7460" s="119" t="s">
        <v>60</v>
      </c>
      <c r="D7460" t="s">
        <v>11537</v>
      </c>
      <c r="E7460" t="s">
        <v>11530</v>
      </c>
      <c r="F7460" t="s">
        <v>11540</v>
      </c>
      <c r="G7460" t="s">
        <v>61</v>
      </c>
      <c r="H7460" t="s">
        <v>18</v>
      </c>
      <c r="I7460" t="s">
        <v>11541</v>
      </c>
      <c r="J7460">
        <v>2017</v>
      </c>
      <c r="K7460">
        <v>629.03</v>
      </c>
      <c r="L7460">
        <v>22</v>
      </c>
      <c r="M7460">
        <v>1</v>
      </c>
      <c r="N7460">
        <f t="shared" si="301"/>
        <v>0</v>
      </c>
      <c r="O7460">
        <f t="shared" si="300"/>
        <v>0</v>
      </c>
      <c r="P7460" t="s">
        <v>12694</v>
      </c>
    </row>
    <row r="7461" spans="2:16" x14ac:dyDescent="0.25">
      <c r="B7461" t="s">
        <v>7466</v>
      </c>
      <c r="C7461" s="119" t="s">
        <v>60</v>
      </c>
      <c r="D7461" t="s">
        <v>11537</v>
      </c>
      <c r="E7461" t="s">
        <v>11530</v>
      </c>
      <c r="F7461" t="s">
        <v>11540</v>
      </c>
      <c r="G7461" t="s">
        <v>61</v>
      </c>
      <c r="H7461" t="s">
        <v>18</v>
      </c>
      <c r="I7461" t="s">
        <v>11541</v>
      </c>
      <c r="J7461">
        <v>2017</v>
      </c>
      <c r="K7461">
        <v>628</v>
      </c>
      <c r="L7461">
        <v>14</v>
      </c>
      <c r="M7461">
        <v>1</v>
      </c>
      <c r="N7461">
        <f t="shared" si="301"/>
        <v>0</v>
      </c>
      <c r="O7461">
        <f t="shared" si="300"/>
        <v>0</v>
      </c>
      <c r="P7461" t="s">
        <v>12694</v>
      </c>
    </row>
    <row r="7462" spans="2:16" x14ac:dyDescent="0.25">
      <c r="B7462" t="s">
        <v>7467</v>
      </c>
      <c r="C7462" s="119" t="s">
        <v>60</v>
      </c>
      <c r="D7462" t="s">
        <v>11537</v>
      </c>
      <c r="E7462" t="s">
        <v>11530</v>
      </c>
      <c r="F7462" t="s">
        <v>11540</v>
      </c>
      <c r="G7462" t="s">
        <v>61</v>
      </c>
      <c r="H7462" t="s">
        <v>18</v>
      </c>
      <c r="I7462" t="s">
        <v>11541</v>
      </c>
      <c r="J7462">
        <v>2017</v>
      </c>
      <c r="K7462">
        <v>628.14</v>
      </c>
      <c r="L7462">
        <v>15</v>
      </c>
      <c r="M7462">
        <v>1</v>
      </c>
      <c r="N7462">
        <f t="shared" si="301"/>
        <v>0</v>
      </c>
      <c r="O7462">
        <f t="shared" si="300"/>
        <v>0</v>
      </c>
      <c r="P7462" t="s">
        <v>12694</v>
      </c>
    </row>
    <row r="7463" spans="2:16" x14ac:dyDescent="0.25">
      <c r="B7463" t="s">
        <v>7468</v>
      </c>
      <c r="C7463" s="119" t="s">
        <v>60</v>
      </c>
      <c r="D7463" t="s">
        <v>11537</v>
      </c>
      <c r="E7463" t="s">
        <v>11530</v>
      </c>
      <c r="F7463" t="s">
        <v>11540</v>
      </c>
      <c r="G7463" t="s">
        <v>61</v>
      </c>
      <c r="H7463" t="s">
        <v>18</v>
      </c>
      <c r="I7463" t="s">
        <v>11541</v>
      </c>
      <c r="J7463">
        <v>2017</v>
      </c>
      <c r="K7463">
        <v>628.27</v>
      </c>
      <c r="L7463">
        <v>16</v>
      </c>
      <c r="M7463">
        <v>1</v>
      </c>
      <c r="N7463">
        <f t="shared" si="301"/>
        <v>0</v>
      </c>
      <c r="O7463">
        <f t="shared" si="300"/>
        <v>0</v>
      </c>
      <c r="P7463" t="s">
        <v>12694</v>
      </c>
    </row>
    <row r="7464" spans="2:16" x14ac:dyDescent="0.25">
      <c r="B7464" t="s">
        <v>7469</v>
      </c>
      <c r="C7464" s="119" t="s">
        <v>60</v>
      </c>
      <c r="D7464" t="s">
        <v>11537</v>
      </c>
      <c r="E7464" t="s">
        <v>11530</v>
      </c>
      <c r="F7464" t="s">
        <v>11540</v>
      </c>
      <c r="G7464" t="s">
        <v>61</v>
      </c>
      <c r="H7464" t="s">
        <v>18</v>
      </c>
      <c r="I7464" t="s">
        <v>11541</v>
      </c>
      <c r="J7464">
        <v>2017</v>
      </c>
      <c r="K7464">
        <v>628.14</v>
      </c>
      <c r="L7464">
        <v>15</v>
      </c>
      <c r="M7464">
        <v>1</v>
      </c>
      <c r="N7464">
        <f t="shared" si="301"/>
        <v>0</v>
      </c>
      <c r="O7464">
        <f t="shared" si="300"/>
        <v>0</v>
      </c>
      <c r="P7464" t="s">
        <v>12694</v>
      </c>
    </row>
    <row r="7465" spans="2:16" x14ac:dyDescent="0.25">
      <c r="B7465" t="s">
        <v>7470</v>
      </c>
      <c r="C7465" s="119" t="s">
        <v>60</v>
      </c>
      <c r="D7465" t="s">
        <v>11537</v>
      </c>
      <c r="E7465" t="s">
        <v>11530</v>
      </c>
      <c r="F7465" t="s">
        <v>11540</v>
      </c>
      <c r="G7465" t="s">
        <v>61</v>
      </c>
      <c r="H7465" t="s">
        <v>18</v>
      </c>
      <c r="I7465" t="s">
        <v>11541</v>
      </c>
      <c r="J7465">
        <v>2017</v>
      </c>
      <c r="K7465">
        <v>632.26</v>
      </c>
      <c r="L7465">
        <v>47</v>
      </c>
      <c r="M7465">
        <v>1</v>
      </c>
      <c r="N7465">
        <f t="shared" si="301"/>
        <v>0</v>
      </c>
      <c r="O7465">
        <f t="shared" si="300"/>
        <v>0</v>
      </c>
      <c r="P7465" t="s">
        <v>12694</v>
      </c>
    </row>
    <row r="7466" spans="2:16" x14ac:dyDescent="0.25">
      <c r="B7466" t="s">
        <v>7471</v>
      </c>
      <c r="C7466" s="119" t="s">
        <v>60</v>
      </c>
      <c r="D7466" t="s">
        <v>11539</v>
      </c>
      <c r="E7466" t="s">
        <v>11530</v>
      </c>
      <c r="F7466" t="s">
        <v>11540</v>
      </c>
      <c r="G7466" t="s">
        <v>61</v>
      </c>
      <c r="H7466" t="s">
        <v>18</v>
      </c>
      <c r="I7466" t="s">
        <v>11541</v>
      </c>
      <c r="J7466">
        <v>2017</v>
      </c>
      <c r="K7466">
        <v>659.67</v>
      </c>
      <c r="L7466">
        <v>17</v>
      </c>
      <c r="M7466">
        <v>1</v>
      </c>
      <c r="N7466">
        <f t="shared" si="301"/>
        <v>0</v>
      </c>
      <c r="O7466">
        <f t="shared" si="300"/>
        <v>0</v>
      </c>
      <c r="P7466" t="s">
        <v>12694</v>
      </c>
    </row>
    <row r="7467" spans="2:16" x14ac:dyDescent="0.25">
      <c r="B7467" t="s">
        <v>7472</v>
      </c>
      <c r="C7467" s="119" t="s">
        <v>60</v>
      </c>
      <c r="D7467" t="s">
        <v>11539</v>
      </c>
      <c r="E7467" t="s">
        <v>11530</v>
      </c>
      <c r="F7467" t="s">
        <v>11540</v>
      </c>
      <c r="G7467" t="s">
        <v>61</v>
      </c>
      <c r="H7467" t="s">
        <v>18</v>
      </c>
      <c r="I7467" t="s">
        <v>11541</v>
      </c>
      <c r="J7467">
        <v>2017</v>
      </c>
      <c r="K7467">
        <v>659.81</v>
      </c>
      <c r="L7467">
        <v>18</v>
      </c>
      <c r="M7467">
        <v>1</v>
      </c>
      <c r="N7467">
        <f t="shared" si="301"/>
        <v>0</v>
      </c>
      <c r="O7467">
        <f t="shared" si="300"/>
        <v>0</v>
      </c>
      <c r="P7467" t="s">
        <v>12694</v>
      </c>
    </row>
    <row r="7468" spans="2:16" x14ac:dyDescent="0.25">
      <c r="B7468" t="s">
        <v>7473</v>
      </c>
      <c r="C7468" s="119" t="s">
        <v>60</v>
      </c>
      <c r="D7468" t="s">
        <v>11537</v>
      </c>
      <c r="E7468" t="s">
        <v>11530</v>
      </c>
      <c r="F7468" t="s">
        <v>11540</v>
      </c>
      <c r="G7468" t="s">
        <v>61</v>
      </c>
      <c r="H7468" t="s">
        <v>18</v>
      </c>
      <c r="I7468" t="s">
        <v>11541</v>
      </c>
      <c r="J7468">
        <v>2017</v>
      </c>
      <c r="K7468">
        <v>629.03</v>
      </c>
      <c r="L7468">
        <v>22</v>
      </c>
      <c r="M7468">
        <v>1</v>
      </c>
      <c r="N7468">
        <f t="shared" si="301"/>
        <v>0</v>
      </c>
      <c r="O7468">
        <f t="shared" si="300"/>
        <v>0</v>
      </c>
      <c r="P7468" t="s">
        <v>12694</v>
      </c>
    </row>
    <row r="7469" spans="2:16" x14ac:dyDescent="0.25">
      <c r="B7469" t="s">
        <v>7474</v>
      </c>
      <c r="C7469" s="119" t="s">
        <v>60</v>
      </c>
      <c r="D7469" t="s">
        <v>11537</v>
      </c>
      <c r="E7469" t="s">
        <v>11530</v>
      </c>
      <c r="F7469" t="s">
        <v>11540</v>
      </c>
      <c r="G7469" t="s">
        <v>61</v>
      </c>
      <c r="H7469" t="s">
        <v>18</v>
      </c>
      <c r="I7469" t="s">
        <v>11533</v>
      </c>
      <c r="J7469">
        <v>2017</v>
      </c>
      <c r="K7469">
        <v>632.12</v>
      </c>
      <c r="L7469">
        <v>23</v>
      </c>
      <c r="M7469">
        <v>1</v>
      </c>
      <c r="N7469">
        <f t="shared" si="301"/>
        <v>0</v>
      </c>
      <c r="O7469">
        <f t="shared" si="300"/>
        <v>0</v>
      </c>
      <c r="P7469" t="s">
        <v>12694</v>
      </c>
    </row>
    <row r="7470" spans="2:16" x14ac:dyDescent="0.25">
      <c r="B7470" t="s">
        <v>7475</v>
      </c>
      <c r="C7470" s="119" t="s">
        <v>60</v>
      </c>
      <c r="D7470" t="s">
        <v>11537</v>
      </c>
      <c r="E7470" t="s">
        <v>11530</v>
      </c>
      <c r="F7470" t="s">
        <v>11540</v>
      </c>
      <c r="G7470" t="s">
        <v>61</v>
      </c>
      <c r="H7470" t="s">
        <v>18</v>
      </c>
      <c r="I7470" t="s">
        <v>11541</v>
      </c>
      <c r="J7470">
        <v>2017</v>
      </c>
      <c r="K7470">
        <v>660.58</v>
      </c>
      <c r="L7470">
        <v>23</v>
      </c>
      <c r="M7470">
        <v>1</v>
      </c>
      <c r="N7470">
        <f t="shared" si="301"/>
        <v>0</v>
      </c>
      <c r="O7470">
        <f t="shared" si="300"/>
        <v>0</v>
      </c>
      <c r="P7470" t="s">
        <v>12694</v>
      </c>
    </row>
    <row r="7471" spans="2:16" x14ac:dyDescent="0.25">
      <c r="B7471" t="s">
        <v>7476</v>
      </c>
      <c r="C7471" s="119" t="s">
        <v>60</v>
      </c>
      <c r="D7471" t="s">
        <v>11537</v>
      </c>
      <c r="E7471" t="s">
        <v>11530</v>
      </c>
      <c r="F7471" t="s">
        <v>11540</v>
      </c>
      <c r="G7471" t="s">
        <v>61</v>
      </c>
      <c r="H7471" t="s">
        <v>18</v>
      </c>
      <c r="I7471" t="s">
        <v>11541</v>
      </c>
      <c r="J7471">
        <v>2017</v>
      </c>
      <c r="K7471">
        <v>662.77</v>
      </c>
      <c r="L7471">
        <v>40</v>
      </c>
      <c r="M7471">
        <v>1</v>
      </c>
      <c r="N7471">
        <f t="shared" si="301"/>
        <v>0</v>
      </c>
      <c r="O7471">
        <f t="shared" ref="O7471:O7534" si="302">IF(OR(L7471="",L7471&lt;=0),1,0)</f>
        <v>0</v>
      </c>
      <c r="P7471" t="s">
        <v>12694</v>
      </c>
    </row>
    <row r="7472" spans="2:16" x14ac:dyDescent="0.25">
      <c r="B7472" t="s">
        <v>7477</v>
      </c>
      <c r="C7472" s="119" t="s">
        <v>60</v>
      </c>
      <c r="D7472" t="s">
        <v>11542</v>
      </c>
      <c r="E7472" t="s">
        <v>11530</v>
      </c>
      <c r="F7472" t="s">
        <v>11540</v>
      </c>
      <c r="G7472" t="s">
        <v>61</v>
      </c>
      <c r="H7472" t="s">
        <v>18</v>
      </c>
      <c r="I7472" t="s">
        <v>11541</v>
      </c>
      <c r="J7472">
        <v>2017</v>
      </c>
      <c r="K7472">
        <v>628.9</v>
      </c>
      <c r="L7472">
        <v>22</v>
      </c>
      <c r="M7472">
        <v>1</v>
      </c>
      <c r="N7472">
        <f t="shared" si="301"/>
        <v>0</v>
      </c>
      <c r="O7472">
        <f t="shared" si="302"/>
        <v>0</v>
      </c>
      <c r="P7472" t="s">
        <v>12694</v>
      </c>
    </row>
    <row r="7473" spans="2:16" x14ac:dyDescent="0.25">
      <c r="B7473" t="s">
        <v>7478</v>
      </c>
      <c r="C7473" s="119" t="s">
        <v>60</v>
      </c>
      <c r="D7473" t="s">
        <v>11537</v>
      </c>
      <c r="E7473" t="s">
        <v>11530</v>
      </c>
      <c r="F7473" t="s">
        <v>11540</v>
      </c>
      <c r="G7473" t="s">
        <v>61</v>
      </c>
      <c r="H7473" t="s">
        <v>18</v>
      </c>
      <c r="I7473" t="s">
        <v>11541</v>
      </c>
      <c r="J7473">
        <v>2017</v>
      </c>
      <c r="K7473">
        <v>660.58</v>
      </c>
      <c r="L7473">
        <v>24</v>
      </c>
      <c r="M7473">
        <v>1</v>
      </c>
      <c r="N7473">
        <f t="shared" si="301"/>
        <v>0</v>
      </c>
      <c r="O7473">
        <f t="shared" si="302"/>
        <v>0</v>
      </c>
      <c r="P7473" t="s">
        <v>12694</v>
      </c>
    </row>
    <row r="7474" spans="2:16" x14ac:dyDescent="0.25">
      <c r="B7474" t="s">
        <v>7479</v>
      </c>
      <c r="C7474" s="119" t="s">
        <v>60</v>
      </c>
      <c r="D7474" t="s">
        <v>11537</v>
      </c>
      <c r="E7474" t="s">
        <v>11530</v>
      </c>
      <c r="F7474" t="s">
        <v>11540</v>
      </c>
      <c r="G7474" t="s">
        <v>61</v>
      </c>
      <c r="H7474" t="s">
        <v>18</v>
      </c>
      <c r="I7474" t="s">
        <v>11541</v>
      </c>
      <c r="J7474">
        <v>2017</v>
      </c>
      <c r="K7474">
        <v>660.97</v>
      </c>
      <c r="L7474">
        <v>27</v>
      </c>
      <c r="M7474">
        <v>1</v>
      </c>
      <c r="N7474">
        <f t="shared" si="301"/>
        <v>0</v>
      </c>
      <c r="O7474">
        <f t="shared" si="302"/>
        <v>0</v>
      </c>
      <c r="P7474" t="s">
        <v>12694</v>
      </c>
    </row>
    <row r="7475" spans="2:16" x14ac:dyDescent="0.25">
      <c r="B7475" t="s">
        <v>7480</v>
      </c>
      <c r="C7475" s="119" t="s">
        <v>60</v>
      </c>
      <c r="D7475" t="s">
        <v>11546</v>
      </c>
      <c r="E7475" t="s">
        <v>11530</v>
      </c>
      <c r="F7475" t="s">
        <v>11540</v>
      </c>
      <c r="G7475" t="s">
        <v>61</v>
      </c>
      <c r="H7475" t="s">
        <v>18</v>
      </c>
      <c r="I7475" t="s">
        <v>11541</v>
      </c>
      <c r="J7475">
        <v>2017</v>
      </c>
      <c r="K7475">
        <v>661.11</v>
      </c>
      <c r="L7475">
        <v>27</v>
      </c>
      <c r="M7475">
        <v>1</v>
      </c>
      <c r="N7475">
        <f t="shared" si="301"/>
        <v>0</v>
      </c>
      <c r="O7475">
        <f t="shared" si="302"/>
        <v>0</v>
      </c>
      <c r="P7475" t="s">
        <v>12694</v>
      </c>
    </row>
    <row r="7476" spans="2:16" x14ac:dyDescent="0.25">
      <c r="B7476" t="s">
        <v>7481</v>
      </c>
      <c r="C7476" s="119" t="s">
        <v>60</v>
      </c>
      <c r="D7476" t="s">
        <v>11539</v>
      </c>
      <c r="E7476" t="s">
        <v>11530</v>
      </c>
      <c r="F7476" t="s">
        <v>11540</v>
      </c>
      <c r="G7476" t="s">
        <v>61</v>
      </c>
      <c r="H7476" t="s">
        <v>18</v>
      </c>
      <c r="I7476" t="s">
        <v>11541</v>
      </c>
      <c r="J7476">
        <v>2017</v>
      </c>
      <c r="K7476">
        <v>629.73</v>
      </c>
      <c r="L7476">
        <v>28</v>
      </c>
      <c r="M7476">
        <v>1</v>
      </c>
      <c r="N7476">
        <f t="shared" si="301"/>
        <v>0</v>
      </c>
      <c r="O7476">
        <f t="shared" si="302"/>
        <v>0</v>
      </c>
      <c r="P7476" t="s">
        <v>12694</v>
      </c>
    </row>
    <row r="7477" spans="2:16" x14ac:dyDescent="0.25">
      <c r="B7477" t="s">
        <v>7482</v>
      </c>
      <c r="C7477" s="119" t="s">
        <v>60</v>
      </c>
      <c r="D7477" t="s">
        <v>11539</v>
      </c>
      <c r="E7477" t="s">
        <v>11530</v>
      </c>
      <c r="F7477" t="s">
        <v>11540</v>
      </c>
      <c r="G7477" t="s">
        <v>61</v>
      </c>
      <c r="H7477" t="s">
        <v>18</v>
      </c>
      <c r="I7477" t="s">
        <v>11541</v>
      </c>
      <c r="J7477">
        <v>2017</v>
      </c>
      <c r="K7477">
        <v>630.5</v>
      </c>
      <c r="L7477">
        <v>34</v>
      </c>
      <c r="M7477">
        <v>1</v>
      </c>
      <c r="N7477">
        <f t="shared" si="301"/>
        <v>0</v>
      </c>
      <c r="O7477">
        <f t="shared" si="302"/>
        <v>0</v>
      </c>
      <c r="P7477" t="s">
        <v>12694</v>
      </c>
    </row>
    <row r="7478" spans="2:16" x14ac:dyDescent="0.25">
      <c r="B7478" t="s">
        <v>7483</v>
      </c>
      <c r="C7478" s="119" t="s">
        <v>60</v>
      </c>
      <c r="D7478" t="s">
        <v>11539</v>
      </c>
      <c r="E7478" t="s">
        <v>11530</v>
      </c>
      <c r="F7478" t="s">
        <v>11540</v>
      </c>
      <c r="G7478" t="s">
        <v>61</v>
      </c>
      <c r="H7478" t="s">
        <v>18</v>
      </c>
      <c r="I7478" t="s">
        <v>11541</v>
      </c>
      <c r="J7478">
        <v>2017</v>
      </c>
      <c r="K7478">
        <v>629.34</v>
      </c>
      <c r="L7478">
        <v>25</v>
      </c>
      <c r="M7478">
        <v>1</v>
      </c>
      <c r="N7478">
        <f t="shared" si="301"/>
        <v>0</v>
      </c>
      <c r="O7478">
        <f t="shared" si="302"/>
        <v>0</v>
      </c>
      <c r="P7478" t="s">
        <v>12694</v>
      </c>
    </row>
    <row r="7479" spans="2:16" x14ac:dyDescent="0.25">
      <c r="B7479" t="s">
        <v>7484</v>
      </c>
      <c r="C7479" s="119" t="s">
        <v>60</v>
      </c>
      <c r="D7479" t="s">
        <v>11537</v>
      </c>
      <c r="E7479" t="s">
        <v>11530</v>
      </c>
      <c r="F7479" t="s">
        <v>11540</v>
      </c>
      <c r="G7479" t="s">
        <v>61</v>
      </c>
      <c r="H7479" t="s">
        <v>18</v>
      </c>
      <c r="I7479" t="s">
        <v>11541</v>
      </c>
      <c r="J7479">
        <v>2017</v>
      </c>
      <c r="K7479">
        <v>629.66999999999996</v>
      </c>
      <c r="L7479">
        <v>28</v>
      </c>
      <c r="M7479">
        <v>1</v>
      </c>
      <c r="N7479">
        <f t="shared" si="301"/>
        <v>0</v>
      </c>
      <c r="O7479">
        <f t="shared" si="302"/>
        <v>0</v>
      </c>
      <c r="P7479" t="s">
        <v>12694</v>
      </c>
    </row>
    <row r="7480" spans="2:16" x14ac:dyDescent="0.25">
      <c r="B7480" t="s">
        <v>7485</v>
      </c>
      <c r="C7480" s="119" t="s">
        <v>60</v>
      </c>
      <c r="D7480" t="s">
        <v>11537</v>
      </c>
      <c r="E7480" t="s">
        <v>11530</v>
      </c>
      <c r="F7480" t="s">
        <v>11540</v>
      </c>
      <c r="G7480" t="s">
        <v>61</v>
      </c>
      <c r="H7480" t="s">
        <v>18</v>
      </c>
      <c r="I7480" t="s">
        <v>11541</v>
      </c>
      <c r="J7480">
        <v>2017</v>
      </c>
      <c r="K7480">
        <v>660.35</v>
      </c>
      <c r="L7480">
        <v>22</v>
      </c>
      <c r="M7480">
        <v>1</v>
      </c>
      <c r="N7480">
        <f t="shared" si="301"/>
        <v>0</v>
      </c>
      <c r="O7480">
        <f t="shared" si="302"/>
        <v>0</v>
      </c>
      <c r="P7480" t="s">
        <v>12693</v>
      </c>
    </row>
    <row r="7481" spans="2:16" x14ac:dyDescent="0.25">
      <c r="B7481" t="s">
        <v>7486</v>
      </c>
      <c r="C7481" s="119" t="s">
        <v>60</v>
      </c>
      <c r="D7481" t="s">
        <v>11546</v>
      </c>
      <c r="E7481" t="s">
        <v>11530</v>
      </c>
      <c r="F7481" t="s">
        <v>11540</v>
      </c>
      <c r="G7481" t="s">
        <v>61</v>
      </c>
      <c r="H7481" t="s">
        <v>18</v>
      </c>
      <c r="I7481" t="s">
        <v>11541</v>
      </c>
      <c r="J7481">
        <v>2017</v>
      </c>
      <c r="K7481">
        <v>661.11</v>
      </c>
      <c r="L7481">
        <v>27</v>
      </c>
      <c r="M7481">
        <v>1</v>
      </c>
      <c r="N7481">
        <f t="shared" si="301"/>
        <v>0</v>
      </c>
      <c r="O7481">
        <f t="shared" si="302"/>
        <v>0</v>
      </c>
      <c r="P7481" t="s">
        <v>12693</v>
      </c>
    </row>
    <row r="7482" spans="2:16" x14ac:dyDescent="0.25">
      <c r="B7482" t="s">
        <v>7487</v>
      </c>
      <c r="C7482" s="119" t="s">
        <v>60</v>
      </c>
      <c r="D7482" t="s">
        <v>11537</v>
      </c>
      <c r="E7482" t="s">
        <v>11530</v>
      </c>
      <c r="F7482" t="s">
        <v>11540</v>
      </c>
      <c r="G7482" t="s">
        <v>61</v>
      </c>
      <c r="H7482" t="s">
        <v>18</v>
      </c>
      <c r="I7482" t="s">
        <v>11541</v>
      </c>
      <c r="J7482">
        <v>2017</v>
      </c>
      <c r="K7482">
        <v>663.38</v>
      </c>
      <c r="L7482">
        <v>42</v>
      </c>
      <c r="M7482">
        <v>1</v>
      </c>
      <c r="N7482">
        <f t="shared" si="301"/>
        <v>0</v>
      </c>
      <c r="O7482">
        <f t="shared" si="302"/>
        <v>0</v>
      </c>
      <c r="P7482" t="s">
        <v>12694</v>
      </c>
    </row>
    <row r="7483" spans="2:16" x14ac:dyDescent="0.25">
      <c r="B7483" t="s">
        <v>7488</v>
      </c>
      <c r="C7483" s="119" t="s">
        <v>60</v>
      </c>
      <c r="D7483" t="s">
        <v>11537</v>
      </c>
      <c r="E7483" t="s">
        <v>11530</v>
      </c>
      <c r="F7483" t="s">
        <v>11540</v>
      </c>
      <c r="G7483" t="s">
        <v>61</v>
      </c>
      <c r="H7483" t="s">
        <v>18</v>
      </c>
      <c r="I7483" t="s">
        <v>11541</v>
      </c>
      <c r="J7483">
        <v>2017</v>
      </c>
      <c r="K7483">
        <v>660.48</v>
      </c>
      <c r="L7483">
        <v>23</v>
      </c>
      <c r="M7483">
        <v>1</v>
      </c>
      <c r="N7483">
        <f t="shared" si="301"/>
        <v>0</v>
      </c>
      <c r="O7483">
        <f t="shared" si="302"/>
        <v>0</v>
      </c>
      <c r="P7483" t="s">
        <v>12694</v>
      </c>
    </row>
    <row r="7484" spans="2:16" x14ac:dyDescent="0.25">
      <c r="B7484" t="s">
        <v>7489</v>
      </c>
      <c r="C7484" s="119" t="s">
        <v>60</v>
      </c>
      <c r="D7484" t="s">
        <v>11550</v>
      </c>
      <c r="E7484" t="s">
        <v>11530</v>
      </c>
      <c r="F7484" t="s">
        <v>11540</v>
      </c>
      <c r="G7484" t="s">
        <v>61</v>
      </c>
      <c r="H7484" t="s">
        <v>18</v>
      </c>
      <c r="I7484" t="s">
        <v>11541</v>
      </c>
      <c r="J7484">
        <v>2017</v>
      </c>
      <c r="K7484">
        <v>632.94000000000005</v>
      </c>
      <c r="L7484">
        <v>55</v>
      </c>
      <c r="M7484">
        <v>1</v>
      </c>
      <c r="N7484">
        <f t="shared" si="301"/>
        <v>0</v>
      </c>
      <c r="O7484">
        <f t="shared" si="302"/>
        <v>0</v>
      </c>
      <c r="P7484" t="s">
        <v>12694</v>
      </c>
    </row>
    <row r="7485" spans="2:16" x14ac:dyDescent="0.25">
      <c r="B7485" t="s">
        <v>7490</v>
      </c>
      <c r="C7485" s="119" t="s">
        <v>60</v>
      </c>
      <c r="D7485" t="s">
        <v>11537</v>
      </c>
      <c r="E7485" t="s">
        <v>11530</v>
      </c>
      <c r="F7485" t="s">
        <v>11540</v>
      </c>
      <c r="G7485" t="s">
        <v>61</v>
      </c>
      <c r="H7485" t="s">
        <v>18</v>
      </c>
      <c r="I7485" t="s">
        <v>11541</v>
      </c>
      <c r="J7485">
        <v>2017</v>
      </c>
      <c r="K7485">
        <v>660.38</v>
      </c>
      <c r="L7485">
        <v>24</v>
      </c>
      <c r="M7485">
        <v>1</v>
      </c>
      <c r="N7485">
        <f t="shared" si="301"/>
        <v>0</v>
      </c>
      <c r="O7485">
        <f t="shared" si="302"/>
        <v>0</v>
      </c>
      <c r="P7485" t="s">
        <v>12694</v>
      </c>
    </row>
    <row r="7486" spans="2:16" x14ac:dyDescent="0.25">
      <c r="B7486" t="s">
        <v>7491</v>
      </c>
      <c r="C7486" s="119" t="s">
        <v>60</v>
      </c>
      <c r="D7486" t="s">
        <v>11537</v>
      </c>
      <c r="E7486" t="s">
        <v>11530</v>
      </c>
      <c r="F7486" t="s">
        <v>11540</v>
      </c>
      <c r="G7486" t="s">
        <v>61</v>
      </c>
      <c r="H7486" t="s">
        <v>18</v>
      </c>
      <c r="I7486" t="s">
        <v>11541</v>
      </c>
      <c r="J7486">
        <v>2017</v>
      </c>
      <c r="K7486">
        <v>629.48</v>
      </c>
      <c r="L7486">
        <v>23</v>
      </c>
      <c r="M7486">
        <v>1</v>
      </c>
      <c r="N7486">
        <f t="shared" si="301"/>
        <v>0</v>
      </c>
      <c r="O7486">
        <f t="shared" si="302"/>
        <v>0</v>
      </c>
      <c r="P7486" t="s">
        <v>12694</v>
      </c>
    </row>
    <row r="7487" spans="2:16" x14ac:dyDescent="0.25">
      <c r="B7487" t="s">
        <v>7492</v>
      </c>
      <c r="C7487" s="119" t="s">
        <v>60</v>
      </c>
      <c r="D7487" t="s">
        <v>11542</v>
      </c>
      <c r="E7487" t="s">
        <v>11530</v>
      </c>
      <c r="F7487" t="s">
        <v>11540</v>
      </c>
      <c r="G7487" t="s">
        <v>61</v>
      </c>
      <c r="H7487" t="s">
        <v>18</v>
      </c>
      <c r="I7487" t="s">
        <v>11541</v>
      </c>
      <c r="J7487">
        <v>2017</v>
      </c>
      <c r="K7487">
        <v>630.62</v>
      </c>
      <c r="L7487">
        <v>35</v>
      </c>
      <c r="M7487">
        <v>1</v>
      </c>
      <c r="N7487">
        <f t="shared" si="301"/>
        <v>0</v>
      </c>
      <c r="O7487">
        <f t="shared" si="302"/>
        <v>0</v>
      </c>
      <c r="P7487" t="s">
        <v>12694</v>
      </c>
    </row>
    <row r="7488" spans="2:16" x14ac:dyDescent="0.25">
      <c r="B7488" t="s">
        <v>7493</v>
      </c>
      <c r="C7488" s="119" t="s">
        <v>60</v>
      </c>
      <c r="D7488" t="s">
        <v>11537</v>
      </c>
      <c r="E7488" t="s">
        <v>11530</v>
      </c>
      <c r="F7488" t="s">
        <v>11540</v>
      </c>
      <c r="G7488" t="s">
        <v>61</v>
      </c>
      <c r="H7488" t="s">
        <v>18</v>
      </c>
      <c r="I7488" t="s">
        <v>11541</v>
      </c>
      <c r="J7488">
        <v>2017</v>
      </c>
      <c r="K7488">
        <v>634.54</v>
      </c>
      <c r="L7488">
        <v>65</v>
      </c>
      <c r="M7488">
        <v>1</v>
      </c>
      <c r="N7488">
        <f t="shared" si="301"/>
        <v>0</v>
      </c>
      <c r="O7488">
        <f t="shared" si="302"/>
        <v>0</v>
      </c>
      <c r="P7488" t="s">
        <v>12694</v>
      </c>
    </row>
    <row r="7489" spans="2:16" x14ac:dyDescent="0.25">
      <c r="B7489" t="s">
        <v>7494</v>
      </c>
      <c r="C7489" s="119" t="s">
        <v>60</v>
      </c>
      <c r="D7489" t="s">
        <v>11537</v>
      </c>
      <c r="E7489" t="s">
        <v>11530</v>
      </c>
      <c r="F7489" t="s">
        <v>11540</v>
      </c>
      <c r="G7489" t="s">
        <v>61</v>
      </c>
      <c r="H7489" t="s">
        <v>18</v>
      </c>
      <c r="I7489" t="s">
        <v>11541</v>
      </c>
      <c r="J7489">
        <v>2017</v>
      </c>
      <c r="K7489">
        <v>629.1</v>
      </c>
      <c r="L7489">
        <v>25</v>
      </c>
      <c r="M7489">
        <v>1</v>
      </c>
      <c r="N7489">
        <f t="shared" si="301"/>
        <v>0</v>
      </c>
      <c r="O7489">
        <f t="shared" si="302"/>
        <v>0</v>
      </c>
      <c r="P7489" t="s">
        <v>12694</v>
      </c>
    </row>
    <row r="7490" spans="2:16" x14ac:dyDescent="0.25">
      <c r="B7490" t="s">
        <v>7495</v>
      </c>
      <c r="C7490" s="119" t="s">
        <v>60</v>
      </c>
      <c r="D7490" t="s">
        <v>11542</v>
      </c>
      <c r="E7490" t="s">
        <v>11530</v>
      </c>
      <c r="F7490" t="s">
        <v>11540</v>
      </c>
      <c r="G7490" t="s">
        <v>61</v>
      </c>
      <c r="H7490" t="s">
        <v>18</v>
      </c>
      <c r="I7490" t="s">
        <v>11541</v>
      </c>
      <c r="J7490">
        <v>2017</v>
      </c>
      <c r="K7490">
        <v>581.97</v>
      </c>
      <c r="L7490">
        <v>31</v>
      </c>
      <c r="M7490">
        <v>1</v>
      </c>
      <c r="N7490">
        <f t="shared" si="301"/>
        <v>0</v>
      </c>
      <c r="O7490">
        <f t="shared" si="302"/>
        <v>0</v>
      </c>
      <c r="P7490" t="s">
        <v>12694</v>
      </c>
    </row>
    <row r="7491" spans="2:16" x14ac:dyDescent="0.25">
      <c r="B7491" t="s">
        <v>7496</v>
      </c>
      <c r="C7491" s="119" t="s">
        <v>60</v>
      </c>
      <c r="D7491" t="s">
        <v>11542</v>
      </c>
      <c r="E7491" t="s">
        <v>11530</v>
      </c>
      <c r="F7491" t="s">
        <v>11540</v>
      </c>
      <c r="G7491" t="s">
        <v>61</v>
      </c>
      <c r="H7491" t="s">
        <v>18</v>
      </c>
      <c r="I7491" t="s">
        <v>11541</v>
      </c>
      <c r="J7491">
        <v>2017</v>
      </c>
      <c r="K7491">
        <v>630.11</v>
      </c>
      <c r="L7491">
        <v>31</v>
      </c>
      <c r="M7491">
        <v>1</v>
      </c>
      <c r="N7491">
        <f t="shared" si="301"/>
        <v>0</v>
      </c>
      <c r="O7491">
        <f t="shared" si="302"/>
        <v>0</v>
      </c>
      <c r="P7491" t="s">
        <v>12694</v>
      </c>
    </row>
    <row r="7492" spans="2:16" x14ac:dyDescent="0.25">
      <c r="B7492" t="s">
        <v>7497</v>
      </c>
      <c r="C7492" s="119" t="s">
        <v>60</v>
      </c>
      <c r="D7492" t="s">
        <v>11542</v>
      </c>
      <c r="E7492" t="s">
        <v>11530</v>
      </c>
      <c r="F7492" t="s">
        <v>11540</v>
      </c>
      <c r="G7492" t="s">
        <v>61</v>
      </c>
      <c r="H7492" t="s">
        <v>18</v>
      </c>
      <c r="I7492" t="s">
        <v>11541</v>
      </c>
      <c r="J7492">
        <v>2017</v>
      </c>
      <c r="K7492">
        <v>650.91</v>
      </c>
      <c r="L7492">
        <v>30</v>
      </c>
      <c r="M7492">
        <v>1</v>
      </c>
      <c r="N7492">
        <f t="shared" si="301"/>
        <v>0</v>
      </c>
      <c r="O7492">
        <f t="shared" si="302"/>
        <v>0</v>
      </c>
      <c r="P7492" t="s">
        <v>12694</v>
      </c>
    </row>
    <row r="7493" spans="2:16" x14ac:dyDescent="0.25">
      <c r="B7493" t="s">
        <v>7498</v>
      </c>
      <c r="C7493" s="119" t="s">
        <v>60</v>
      </c>
      <c r="D7493" t="s">
        <v>11542</v>
      </c>
      <c r="E7493" t="s">
        <v>11530</v>
      </c>
      <c r="F7493" t="s">
        <v>11540</v>
      </c>
      <c r="G7493" t="s">
        <v>61</v>
      </c>
      <c r="H7493" t="s">
        <v>18</v>
      </c>
      <c r="I7493" t="s">
        <v>11541</v>
      </c>
      <c r="J7493">
        <v>2017</v>
      </c>
      <c r="K7493">
        <v>651.04999999999995</v>
      </c>
      <c r="L7493">
        <v>31</v>
      </c>
      <c r="M7493">
        <v>1</v>
      </c>
      <c r="N7493">
        <f t="shared" si="301"/>
        <v>0</v>
      </c>
      <c r="O7493">
        <f t="shared" si="302"/>
        <v>0</v>
      </c>
      <c r="P7493" t="s">
        <v>12694</v>
      </c>
    </row>
    <row r="7494" spans="2:16" x14ac:dyDescent="0.25">
      <c r="B7494" t="s">
        <v>7499</v>
      </c>
      <c r="C7494" s="119" t="s">
        <v>60</v>
      </c>
      <c r="D7494" t="s">
        <v>11537</v>
      </c>
      <c r="E7494" t="s">
        <v>11530</v>
      </c>
      <c r="F7494" t="s">
        <v>11540</v>
      </c>
      <c r="G7494" t="s">
        <v>61</v>
      </c>
      <c r="H7494" t="s">
        <v>18</v>
      </c>
      <c r="I7494" t="s">
        <v>11541</v>
      </c>
      <c r="J7494">
        <v>2017</v>
      </c>
      <c r="K7494">
        <v>659.86</v>
      </c>
      <c r="L7494">
        <v>20</v>
      </c>
      <c r="M7494">
        <v>1</v>
      </c>
      <c r="N7494">
        <f t="shared" si="301"/>
        <v>0</v>
      </c>
      <c r="O7494">
        <f t="shared" si="302"/>
        <v>0</v>
      </c>
      <c r="P7494" t="s">
        <v>12694</v>
      </c>
    </row>
    <row r="7495" spans="2:16" x14ac:dyDescent="0.25">
      <c r="B7495" t="s">
        <v>7500</v>
      </c>
      <c r="C7495" s="119" t="s">
        <v>60</v>
      </c>
      <c r="D7495" t="s">
        <v>11537</v>
      </c>
      <c r="E7495" t="s">
        <v>11530</v>
      </c>
      <c r="F7495" t="s">
        <v>11540</v>
      </c>
      <c r="G7495" t="s">
        <v>61</v>
      </c>
      <c r="H7495" t="s">
        <v>18</v>
      </c>
      <c r="I7495" t="s">
        <v>11541</v>
      </c>
      <c r="J7495">
        <v>2017</v>
      </c>
      <c r="K7495">
        <v>660.11</v>
      </c>
      <c r="L7495">
        <v>22</v>
      </c>
      <c r="M7495">
        <v>1</v>
      </c>
      <c r="N7495">
        <f t="shared" si="301"/>
        <v>0</v>
      </c>
      <c r="O7495">
        <f t="shared" si="302"/>
        <v>0</v>
      </c>
      <c r="P7495" t="s">
        <v>12694</v>
      </c>
    </row>
    <row r="7496" spans="2:16" x14ac:dyDescent="0.25">
      <c r="B7496" t="s">
        <v>7501</v>
      </c>
      <c r="C7496" s="119" t="s">
        <v>60</v>
      </c>
      <c r="D7496" t="s">
        <v>11537</v>
      </c>
      <c r="E7496" t="s">
        <v>11530</v>
      </c>
      <c r="F7496" t="s">
        <v>11540</v>
      </c>
      <c r="G7496" t="s">
        <v>61</v>
      </c>
      <c r="H7496" t="s">
        <v>18</v>
      </c>
      <c r="I7496" t="s">
        <v>11541</v>
      </c>
      <c r="J7496">
        <v>2017</v>
      </c>
      <c r="K7496">
        <v>660.11</v>
      </c>
      <c r="L7496">
        <v>22</v>
      </c>
      <c r="M7496">
        <v>1</v>
      </c>
      <c r="N7496">
        <f t="shared" si="301"/>
        <v>0</v>
      </c>
      <c r="O7496">
        <f t="shared" si="302"/>
        <v>0</v>
      </c>
      <c r="P7496" t="s">
        <v>12694</v>
      </c>
    </row>
    <row r="7497" spans="2:16" x14ac:dyDescent="0.25">
      <c r="B7497" t="s">
        <v>7502</v>
      </c>
      <c r="C7497" s="119" t="s">
        <v>60</v>
      </c>
      <c r="D7497" t="s">
        <v>11563</v>
      </c>
      <c r="E7497" t="s">
        <v>11530</v>
      </c>
      <c r="F7497" t="s">
        <v>11540</v>
      </c>
      <c r="G7497" t="s">
        <v>61</v>
      </c>
      <c r="H7497" t="s">
        <v>18</v>
      </c>
      <c r="I7497" t="s">
        <v>11541</v>
      </c>
      <c r="J7497">
        <v>2017</v>
      </c>
      <c r="K7497">
        <v>663.83</v>
      </c>
      <c r="L7497">
        <v>49</v>
      </c>
      <c r="M7497">
        <v>1</v>
      </c>
      <c r="N7497">
        <f t="shared" si="301"/>
        <v>0</v>
      </c>
      <c r="O7497">
        <f t="shared" si="302"/>
        <v>0</v>
      </c>
      <c r="P7497" t="s">
        <v>12694</v>
      </c>
    </row>
    <row r="7498" spans="2:16" x14ac:dyDescent="0.25">
      <c r="B7498" t="s">
        <v>7503</v>
      </c>
      <c r="C7498" s="119" t="s">
        <v>60</v>
      </c>
      <c r="D7498" t="s">
        <v>11537</v>
      </c>
      <c r="E7498" t="s">
        <v>11530</v>
      </c>
      <c r="F7498" t="s">
        <v>11540</v>
      </c>
      <c r="G7498" t="s">
        <v>61</v>
      </c>
      <c r="H7498" t="s">
        <v>18</v>
      </c>
      <c r="I7498" t="s">
        <v>11541</v>
      </c>
      <c r="J7498">
        <v>2017</v>
      </c>
      <c r="K7498">
        <v>659.86</v>
      </c>
      <c r="L7498">
        <v>20</v>
      </c>
      <c r="M7498">
        <v>1</v>
      </c>
      <c r="N7498">
        <f t="shared" si="301"/>
        <v>0</v>
      </c>
      <c r="O7498">
        <f t="shared" si="302"/>
        <v>0</v>
      </c>
      <c r="P7498" t="s">
        <v>12694</v>
      </c>
    </row>
    <row r="7499" spans="2:16" x14ac:dyDescent="0.25">
      <c r="B7499" t="s">
        <v>7504</v>
      </c>
      <c r="C7499" s="119" t="s">
        <v>60</v>
      </c>
      <c r="D7499" t="s">
        <v>11537</v>
      </c>
      <c r="E7499" t="s">
        <v>11530</v>
      </c>
      <c r="F7499" t="s">
        <v>11540</v>
      </c>
      <c r="G7499" t="s">
        <v>61</v>
      </c>
      <c r="H7499" t="s">
        <v>18</v>
      </c>
      <c r="I7499" t="s">
        <v>11541</v>
      </c>
      <c r="J7499">
        <v>2017</v>
      </c>
      <c r="K7499">
        <v>666.93</v>
      </c>
      <c r="L7499">
        <v>24</v>
      </c>
      <c r="M7499">
        <v>1</v>
      </c>
      <c r="N7499">
        <f t="shared" ref="N7499:N7562" si="303">IF(K7499&lt;100,1,0)</f>
        <v>0</v>
      </c>
      <c r="O7499">
        <f t="shared" si="302"/>
        <v>0</v>
      </c>
      <c r="P7499" t="s">
        <v>12694</v>
      </c>
    </row>
    <row r="7500" spans="2:16" x14ac:dyDescent="0.25">
      <c r="B7500" t="s">
        <v>7505</v>
      </c>
      <c r="C7500" s="119" t="s">
        <v>60</v>
      </c>
      <c r="D7500" t="s">
        <v>11537</v>
      </c>
      <c r="E7500" t="s">
        <v>11530</v>
      </c>
      <c r="F7500" t="s">
        <v>11540</v>
      </c>
      <c r="G7500" t="s">
        <v>61</v>
      </c>
      <c r="H7500" t="s">
        <v>18</v>
      </c>
      <c r="I7500" t="s">
        <v>11541</v>
      </c>
      <c r="J7500">
        <v>2017</v>
      </c>
      <c r="K7500">
        <v>661.32</v>
      </c>
      <c r="L7500">
        <v>26</v>
      </c>
      <c r="M7500">
        <v>1</v>
      </c>
      <c r="N7500">
        <f t="shared" si="303"/>
        <v>0</v>
      </c>
      <c r="O7500">
        <f t="shared" si="302"/>
        <v>0</v>
      </c>
      <c r="P7500" t="s">
        <v>12694</v>
      </c>
    </row>
    <row r="7501" spans="2:16" x14ac:dyDescent="0.25">
      <c r="B7501" t="s">
        <v>7506</v>
      </c>
      <c r="C7501" s="119" t="s">
        <v>60</v>
      </c>
      <c r="D7501" t="s">
        <v>11539</v>
      </c>
      <c r="E7501" t="s">
        <v>11530</v>
      </c>
      <c r="F7501" t="s">
        <v>11540</v>
      </c>
      <c r="G7501" t="s">
        <v>61</v>
      </c>
      <c r="H7501" t="s">
        <v>18</v>
      </c>
      <c r="I7501" t="s">
        <v>11541</v>
      </c>
      <c r="J7501">
        <v>2017</v>
      </c>
      <c r="K7501">
        <v>662.08</v>
      </c>
      <c r="L7501">
        <v>32</v>
      </c>
      <c r="M7501">
        <v>1</v>
      </c>
      <c r="N7501">
        <f t="shared" si="303"/>
        <v>0</v>
      </c>
      <c r="O7501">
        <f t="shared" si="302"/>
        <v>0</v>
      </c>
      <c r="P7501" t="s">
        <v>12694</v>
      </c>
    </row>
    <row r="7502" spans="2:16" x14ac:dyDescent="0.25">
      <c r="B7502" t="s">
        <v>7507</v>
      </c>
      <c r="C7502" s="119" t="s">
        <v>60</v>
      </c>
      <c r="D7502" t="s">
        <v>11539</v>
      </c>
      <c r="E7502" t="s">
        <v>11530</v>
      </c>
      <c r="F7502" t="s">
        <v>11540</v>
      </c>
      <c r="G7502" t="s">
        <v>61</v>
      </c>
      <c r="H7502" t="s">
        <v>18</v>
      </c>
      <c r="I7502" t="s">
        <v>11541</v>
      </c>
      <c r="J7502">
        <v>2017</v>
      </c>
      <c r="K7502">
        <v>660.79</v>
      </c>
      <c r="L7502">
        <v>22</v>
      </c>
      <c r="M7502">
        <v>1</v>
      </c>
      <c r="N7502">
        <f t="shared" si="303"/>
        <v>0</v>
      </c>
      <c r="O7502">
        <f t="shared" si="302"/>
        <v>0</v>
      </c>
      <c r="P7502" t="s">
        <v>12694</v>
      </c>
    </row>
    <row r="7503" spans="2:16" x14ac:dyDescent="0.25">
      <c r="B7503" t="s">
        <v>7508</v>
      </c>
      <c r="C7503" s="119" t="s">
        <v>60</v>
      </c>
      <c r="D7503" t="s">
        <v>11539</v>
      </c>
      <c r="E7503" t="s">
        <v>11530</v>
      </c>
      <c r="F7503" t="s">
        <v>11540</v>
      </c>
      <c r="G7503" t="s">
        <v>61</v>
      </c>
      <c r="H7503" t="s">
        <v>18</v>
      </c>
      <c r="I7503" t="s">
        <v>11541</v>
      </c>
      <c r="J7503">
        <v>2017</v>
      </c>
      <c r="K7503">
        <v>661.32</v>
      </c>
      <c r="L7503">
        <v>26</v>
      </c>
      <c r="M7503">
        <v>1</v>
      </c>
      <c r="N7503">
        <f t="shared" si="303"/>
        <v>0</v>
      </c>
      <c r="O7503">
        <f t="shared" si="302"/>
        <v>0</v>
      </c>
      <c r="P7503" t="s">
        <v>12694</v>
      </c>
    </row>
    <row r="7504" spans="2:16" x14ac:dyDescent="0.25">
      <c r="B7504" t="s">
        <v>7509</v>
      </c>
      <c r="C7504" s="119" t="s">
        <v>60</v>
      </c>
      <c r="D7504" t="s">
        <v>11539</v>
      </c>
      <c r="E7504" t="s">
        <v>11530</v>
      </c>
      <c r="F7504" t="s">
        <v>11540</v>
      </c>
      <c r="G7504" t="s">
        <v>61</v>
      </c>
      <c r="H7504" t="s">
        <v>18</v>
      </c>
      <c r="I7504" t="s">
        <v>11541</v>
      </c>
      <c r="J7504">
        <v>2017</v>
      </c>
      <c r="K7504">
        <v>660.92</v>
      </c>
      <c r="L7504">
        <v>23</v>
      </c>
      <c r="M7504">
        <v>1</v>
      </c>
      <c r="N7504">
        <f t="shared" si="303"/>
        <v>0</v>
      </c>
      <c r="O7504">
        <f t="shared" si="302"/>
        <v>0</v>
      </c>
      <c r="P7504" t="s">
        <v>12694</v>
      </c>
    </row>
    <row r="7505" spans="2:16" x14ac:dyDescent="0.25">
      <c r="B7505" t="s">
        <v>7510</v>
      </c>
      <c r="C7505" s="119" t="s">
        <v>60</v>
      </c>
      <c r="D7505" t="s">
        <v>11539</v>
      </c>
      <c r="E7505" t="s">
        <v>11530</v>
      </c>
      <c r="F7505" t="s">
        <v>11540</v>
      </c>
      <c r="G7505" t="s">
        <v>61</v>
      </c>
      <c r="H7505" t="s">
        <v>18</v>
      </c>
      <c r="I7505" t="s">
        <v>11541</v>
      </c>
      <c r="J7505">
        <v>2017</v>
      </c>
      <c r="K7505">
        <v>580.79999999999995</v>
      </c>
      <c r="L7505">
        <v>22</v>
      </c>
      <c r="M7505">
        <v>1</v>
      </c>
      <c r="N7505">
        <f t="shared" si="303"/>
        <v>0</v>
      </c>
      <c r="O7505">
        <f t="shared" si="302"/>
        <v>0</v>
      </c>
      <c r="P7505" t="s">
        <v>12693</v>
      </c>
    </row>
    <row r="7506" spans="2:16" x14ac:dyDescent="0.25">
      <c r="B7506" t="s">
        <v>7511</v>
      </c>
      <c r="C7506" s="119" t="s">
        <v>60</v>
      </c>
      <c r="D7506" t="s">
        <v>11546</v>
      </c>
      <c r="E7506" t="s">
        <v>11530</v>
      </c>
      <c r="F7506" t="s">
        <v>11540</v>
      </c>
      <c r="G7506" t="s">
        <v>61</v>
      </c>
      <c r="H7506" t="s">
        <v>18</v>
      </c>
      <c r="I7506" t="s">
        <v>11541</v>
      </c>
      <c r="J7506">
        <v>2017</v>
      </c>
      <c r="K7506">
        <v>660.51</v>
      </c>
      <c r="L7506">
        <v>25</v>
      </c>
      <c r="M7506">
        <v>1</v>
      </c>
      <c r="N7506">
        <f t="shared" si="303"/>
        <v>0</v>
      </c>
      <c r="O7506">
        <f t="shared" si="302"/>
        <v>0</v>
      </c>
      <c r="P7506" t="s">
        <v>12694</v>
      </c>
    </row>
    <row r="7507" spans="2:16" x14ac:dyDescent="0.25">
      <c r="B7507" t="s">
        <v>7512</v>
      </c>
      <c r="C7507" s="119" t="s">
        <v>60</v>
      </c>
      <c r="D7507" t="s">
        <v>11537</v>
      </c>
      <c r="E7507" t="s">
        <v>11530</v>
      </c>
      <c r="F7507" t="s">
        <v>11540</v>
      </c>
      <c r="G7507" t="s">
        <v>61</v>
      </c>
      <c r="H7507" t="s">
        <v>18</v>
      </c>
      <c r="I7507" t="s">
        <v>11541</v>
      </c>
      <c r="J7507">
        <v>2017</v>
      </c>
      <c r="K7507">
        <v>581.46</v>
      </c>
      <c r="L7507">
        <v>27</v>
      </c>
      <c r="M7507">
        <v>1</v>
      </c>
      <c r="N7507">
        <f t="shared" si="303"/>
        <v>0</v>
      </c>
      <c r="O7507">
        <f t="shared" si="302"/>
        <v>0</v>
      </c>
      <c r="P7507" t="s">
        <v>12694</v>
      </c>
    </row>
    <row r="7508" spans="2:16" x14ac:dyDescent="0.25">
      <c r="B7508" t="s">
        <v>7513</v>
      </c>
      <c r="C7508" s="119" t="s">
        <v>60</v>
      </c>
      <c r="D7508" t="s">
        <v>11537</v>
      </c>
      <c r="E7508" t="s">
        <v>11530</v>
      </c>
      <c r="F7508" t="s">
        <v>11540</v>
      </c>
      <c r="G7508" t="s">
        <v>61</v>
      </c>
      <c r="H7508" t="s">
        <v>18</v>
      </c>
      <c r="I7508" t="s">
        <v>11541</v>
      </c>
      <c r="J7508">
        <v>2017</v>
      </c>
      <c r="K7508">
        <v>650.27</v>
      </c>
      <c r="L7508">
        <v>25</v>
      </c>
      <c r="M7508">
        <v>1</v>
      </c>
      <c r="N7508">
        <f t="shared" si="303"/>
        <v>0</v>
      </c>
      <c r="O7508">
        <f t="shared" si="302"/>
        <v>0</v>
      </c>
      <c r="P7508" t="s">
        <v>12694</v>
      </c>
    </row>
    <row r="7509" spans="2:16" x14ac:dyDescent="0.25">
      <c r="B7509" t="s">
        <v>7514</v>
      </c>
      <c r="C7509" s="119" t="s">
        <v>60</v>
      </c>
      <c r="D7509" t="s">
        <v>11537</v>
      </c>
      <c r="E7509" t="s">
        <v>11530</v>
      </c>
      <c r="F7509" t="s">
        <v>11540</v>
      </c>
      <c r="G7509" t="s">
        <v>61</v>
      </c>
      <c r="H7509" t="s">
        <v>18</v>
      </c>
      <c r="I7509" t="s">
        <v>11541</v>
      </c>
      <c r="J7509">
        <v>2017</v>
      </c>
      <c r="K7509">
        <v>649.5</v>
      </c>
      <c r="L7509">
        <v>19</v>
      </c>
      <c r="M7509">
        <v>1</v>
      </c>
      <c r="N7509">
        <f t="shared" si="303"/>
        <v>0</v>
      </c>
      <c r="O7509">
        <f t="shared" si="302"/>
        <v>0</v>
      </c>
      <c r="P7509" t="s">
        <v>12694</v>
      </c>
    </row>
    <row r="7510" spans="2:16" x14ac:dyDescent="0.25">
      <c r="B7510" t="s">
        <v>7515</v>
      </c>
      <c r="C7510" s="119" t="s">
        <v>60</v>
      </c>
      <c r="D7510" t="s">
        <v>11537</v>
      </c>
      <c r="E7510" t="s">
        <v>11530</v>
      </c>
      <c r="F7510" t="s">
        <v>11540</v>
      </c>
      <c r="G7510" t="s">
        <v>61</v>
      </c>
      <c r="H7510" t="s">
        <v>18</v>
      </c>
      <c r="I7510" t="s">
        <v>11541</v>
      </c>
      <c r="J7510">
        <v>2017</v>
      </c>
      <c r="K7510">
        <v>765.99</v>
      </c>
      <c r="L7510">
        <v>23</v>
      </c>
      <c r="M7510">
        <v>1</v>
      </c>
      <c r="N7510">
        <f t="shared" si="303"/>
        <v>0</v>
      </c>
      <c r="O7510">
        <f t="shared" si="302"/>
        <v>0</v>
      </c>
      <c r="P7510" t="s">
        <v>12694</v>
      </c>
    </row>
    <row r="7511" spans="2:16" x14ac:dyDescent="0.25">
      <c r="B7511" t="s">
        <v>7516</v>
      </c>
      <c r="C7511" s="119" t="s">
        <v>60</v>
      </c>
      <c r="D7511" t="s">
        <v>11537</v>
      </c>
      <c r="E7511" t="s">
        <v>11530</v>
      </c>
      <c r="F7511" t="s">
        <v>11540</v>
      </c>
      <c r="G7511" t="s">
        <v>61</v>
      </c>
      <c r="H7511" t="s">
        <v>18</v>
      </c>
      <c r="I7511" t="s">
        <v>11541</v>
      </c>
      <c r="J7511">
        <v>2017</v>
      </c>
      <c r="K7511">
        <v>629.75</v>
      </c>
      <c r="L7511">
        <v>25</v>
      </c>
      <c r="M7511">
        <v>1</v>
      </c>
      <c r="N7511">
        <f t="shared" si="303"/>
        <v>0</v>
      </c>
      <c r="O7511">
        <f t="shared" si="302"/>
        <v>0</v>
      </c>
      <c r="P7511" t="s">
        <v>12694</v>
      </c>
    </row>
    <row r="7512" spans="2:16" x14ac:dyDescent="0.25">
      <c r="B7512" t="s">
        <v>7517</v>
      </c>
      <c r="C7512" s="119" t="s">
        <v>60</v>
      </c>
      <c r="D7512" t="s">
        <v>11537</v>
      </c>
      <c r="E7512" t="s">
        <v>11530</v>
      </c>
      <c r="F7512" t="s">
        <v>11540</v>
      </c>
      <c r="G7512" t="s">
        <v>61</v>
      </c>
      <c r="H7512" t="s">
        <v>18</v>
      </c>
      <c r="I7512" t="s">
        <v>11541</v>
      </c>
      <c r="J7512">
        <v>2017</v>
      </c>
      <c r="K7512">
        <v>635.07000000000005</v>
      </c>
      <c r="L7512">
        <v>23</v>
      </c>
      <c r="M7512">
        <v>1</v>
      </c>
      <c r="N7512">
        <f t="shared" si="303"/>
        <v>0</v>
      </c>
      <c r="O7512">
        <f t="shared" si="302"/>
        <v>0</v>
      </c>
      <c r="P7512" t="s">
        <v>12694</v>
      </c>
    </row>
    <row r="7513" spans="2:16" x14ac:dyDescent="0.25">
      <c r="B7513" t="s">
        <v>7518</v>
      </c>
      <c r="C7513" s="119" t="s">
        <v>60</v>
      </c>
      <c r="D7513" t="s">
        <v>11537</v>
      </c>
      <c r="E7513" t="s">
        <v>11530</v>
      </c>
      <c r="F7513" t="s">
        <v>11540</v>
      </c>
      <c r="G7513" t="s">
        <v>61</v>
      </c>
      <c r="H7513" t="s">
        <v>18</v>
      </c>
      <c r="I7513" t="s">
        <v>11541</v>
      </c>
      <c r="J7513">
        <v>2017</v>
      </c>
      <c r="K7513">
        <v>785.09</v>
      </c>
      <c r="L7513">
        <v>26</v>
      </c>
      <c r="M7513">
        <v>1</v>
      </c>
      <c r="N7513">
        <f t="shared" si="303"/>
        <v>0</v>
      </c>
      <c r="O7513">
        <f t="shared" si="302"/>
        <v>0</v>
      </c>
      <c r="P7513" t="s">
        <v>12694</v>
      </c>
    </row>
    <row r="7514" spans="2:16" x14ac:dyDescent="0.25">
      <c r="B7514" t="s">
        <v>7519</v>
      </c>
      <c r="C7514" s="119" t="s">
        <v>60</v>
      </c>
      <c r="D7514" t="s">
        <v>11537</v>
      </c>
      <c r="E7514" t="s">
        <v>11530</v>
      </c>
      <c r="F7514" t="s">
        <v>11540</v>
      </c>
      <c r="G7514" t="s">
        <v>61</v>
      </c>
      <c r="H7514" t="s">
        <v>18</v>
      </c>
      <c r="I7514" t="s">
        <v>11541</v>
      </c>
      <c r="J7514">
        <v>2017</v>
      </c>
      <c r="K7514">
        <v>635.34</v>
      </c>
      <c r="L7514">
        <v>25</v>
      </c>
      <c r="M7514">
        <v>1</v>
      </c>
      <c r="N7514">
        <f t="shared" si="303"/>
        <v>0</v>
      </c>
      <c r="O7514">
        <f t="shared" si="302"/>
        <v>0</v>
      </c>
      <c r="P7514" t="s">
        <v>12694</v>
      </c>
    </row>
    <row r="7515" spans="2:16" x14ac:dyDescent="0.25">
      <c r="B7515" t="s">
        <v>7520</v>
      </c>
      <c r="C7515" s="119" t="s">
        <v>60</v>
      </c>
      <c r="D7515" t="s">
        <v>11537</v>
      </c>
      <c r="E7515" t="s">
        <v>11530</v>
      </c>
      <c r="F7515" t="s">
        <v>11540</v>
      </c>
      <c r="G7515" t="s">
        <v>61</v>
      </c>
      <c r="H7515" t="s">
        <v>18</v>
      </c>
      <c r="I7515" t="s">
        <v>11541</v>
      </c>
      <c r="J7515">
        <v>2017</v>
      </c>
      <c r="K7515">
        <v>635.21</v>
      </c>
      <c r="L7515">
        <v>24</v>
      </c>
      <c r="M7515">
        <v>1</v>
      </c>
      <c r="N7515">
        <f t="shared" si="303"/>
        <v>0</v>
      </c>
      <c r="O7515">
        <f t="shared" si="302"/>
        <v>0</v>
      </c>
      <c r="P7515" t="s">
        <v>12694</v>
      </c>
    </row>
    <row r="7516" spans="2:16" x14ac:dyDescent="0.25">
      <c r="B7516" t="s">
        <v>7521</v>
      </c>
      <c r="C7516" s="119" t="s">
        <v>60</v>
      </c>
      <c r="D7516" t="s">
        <v>11537</v>
      </c>
      <c r="E7516" t="s">
        <v>11530</v>
      </c>
      <c r="F7516" t="s">
        <v>11540</v>
      </c>
      <c r="G7516" t="s">
        <v>61</v>
      </c>
      <c r="H7516" t="s">
        <v>18</v>
      </c>
      <c r="I7516" t="s">
        <v>11541</v>
      </c>
      <c r="J7516">
        <v>2017</v>
      </c>
      <c r="K7516">
        <v>753.33</v>
      </c>
      <c r="L7516">
        <v>25</v>
      </c>
      <c r="M7516">
        <v>1</v>
      </c>
      <c r="N7516">
        <f t="shared" si="303"/>
        <v>0</v>
      </c>
      <c r="O7516">
        <f t="shared" si="302"/>
        <v>0</v>
      </c>
      <c r="P7516" t="s">
        <v>12694</v>
      </c>
    </row>
    <row r="7517" spans="2:16" x14ac:dyDescent="0.25">
      <c r="B7517" t="s">
        <v>7522</v>
      </c>
      <c r="C7517" s="119" t="s">
        <v>60</v>
      </c>
      <c r="D7517" t="s">
        <v>11537</v>
      </c>
      <c r="E7517" t="s">
        <v>11530</v>
      </c>
      <c r="F7517" t="s">
        <v>11540</v>
      </c>
      <c r="G7517" t="s">
        <v>61</v>
      </c>
      <c r="H7517" t="s">
        <v>18</v>
      </c>
      <c r="I7517" t="s">
        <v>11541</v>
      </c>
      <c r="J7517">
        <v>2017</v>
      </c>
      <c r="K7517">
        <v>628.98</v>
      </c>
      <c r="L7517">
        <v>19</v>
      </c>
      <c r="M7517">
        <v>1</v>
      </c>
      <c r="N7517">
        <f t="shared" si="303"/>
        <v>0</v>
      </c>
      <c r="O7517">
        <f t="shared" si="302"/>
        <v>0</v>
      </c>
      <c r="P7517" t="s">
        <v>12694</v>
      </c>
    </row>
    <row r="7518" spans="2:16" x14ac:dyDescent="0.25">
      <c r="B7518" t="s">
        <v>7523</v>
      </c>
      <c r="C7518" s="119" t="s">
        <v>60</v>
      </c>
      <c r="D7518" t="s">
        <v>11537</v>
      </c>
      <c r="E7518" t="s">
        <v>11530</v>
      </c>
      <c r="F7518" t="s">
        <v>11540</v>
      </c>
      <c r="G7518" t="s">
        <v>61</v>
      </c>
      <c r="H7518" t="s">
        <v>18</v>
      </c>
      <c r="I7518" t="s">
        <v>11541</v>
      </c>
      <c r="J7518">
        <v>2017</v>
      </c>
      <c r="K7518">
        <v>628.98</v>
      </c>
      <c r="L7518">
        <v>19</v>
      </c>
      <c r="M7518">
        <v>1</v>
      </c>
      <c r="N7518">
        <f t="shared" si="303"/>
        <v>0</v>
      </c>
      <c r="O7518">
        <f t="shared" si="302"/>
        <v>0</v>
      </c>
      <c r="P7518" t="s">
        <v>12694</v>
      </c>
    </row>
    <row r="7519" spans="2:16" x14ac:dyDescent="0.25">
      <c r="B7519" t="s">
        <v>7524</v>
      </c>
      <c r="C7519" s="119" t="s">
        <v>60</v>
      </c>
      <c r="D7519" t="s">
        <v>11537</v>
      </c>
      <c r="E7519" t="s">
        <v>11530</v>
      </c>
      <c r="F7519" t="s">
        <v>11540</v>
      </c>
      <c r="G7519" t="s">
        <v>61</v>
      </c>
      <c r="H7519" t="s">
        <v>18</v>
      </c>
      <c r="I7519" t="s">
        <v>11541</v>
      </c>
      <c r="J7519">
        <v>2017</v>
      </c>
      <c r="K7519">
        <v>753.27</v>
      </c>
      <c r="L7519">
        <v>21</v>
      </c>
      <c r="M7519">
        <v>1</v>
      </c>
      <c r="N7519">
        <f t="shared" si="303"/>
        <v>0</v>
      </c>
      <c r="O7519">
        <f t="shared" si="302"/>
        <v>0</v>
      </c>
      <c r="P7519" t="s">
        <v>12694</v>
      </c>
    </row>
    <row r="7520" spans="2:16" x14ac:dyDescent="0.25">
      <c r="B7520" t="s">
        <v>7525</v>
      </c>
      <c r="C7520" s="119" t="s">
        <v>60</v>
      </c>
      <c r="D7520" t="s">
        <v>11537</v>
      </c>
      <c r="E7520" t="s">
        <v>11530</v>
      </c>
      <c r="F7520" t="s">
        <v>11540</v>
      </c>
      <c r="G7520" t="s">
        <v>61</v>
      </c>
      <c r="H7520" t="s">
        <v>18</v>
      </c>
      <c r="I7520" t="s">
        <v>11541</v>
      </c>
      <c r="J7520">
        <v>2017</v>
      </c>
      <c r="K7520">
        <v>674.1</v>
      </c>
      <c r="L7520">
        <v>92</v>
      </c>
      <c r="M7520">
        <v>1</v>
      </c>
      <c r="N7520">
        <f t="shared" si="303"/>
        <v>0</v>
      </c>
      <c r="O7520">
        <f t="shared" si="302"/>
        <v>0</v>
      </c>
      <c r="P7520" t="s">
        <v>12694</v>
      </c>
    </row>
    <row r="7521" spans="2:16" x14ac:dyDescent="0.25">
      <c r="B7521" t="s">
        <v>7526</v>
      </c>
      <c r="C7521" s="119" t="s">
        <v>60</v>
      </c>
      <c r="D7521" t="s">
        <v>11537</v>
      </c>
      <c r="E7521" t="s">
        <v>11530</v>
      </c>
      <c r="F7521" t="s">
        <v>11540</v>
      </c>
      <c r="G7521" t="s">
        <v>61</v>
      </c>
      <c r="H7521" t="s">
        <v>18</v>
      </c>
      <c r="I7521" t="s">
        <v>11541</v>
      </c>
      <c r="J7521">
        <v>2017</v>
      </c>
      <c r="K7521">
        <v>634.95000000000005</v>
      </c>
      <c r="L7521">
        <v>22</v>
      </c>
      <c r="M7521">
        <v>1</v>
      </c>
      <c r="N7521">
        <f t="shared" si="303"/>
        <v>0</v>
      </c>
      <c r="O7521">
        <f t="shared" si="302"/>
        <v>0</v>
      </c>
      <c r="P7521" t="s">
        <v>12694</v>
      </c>
    </row>
    <row r="7522" spans="2:16" x14ac:dyDescent="0.25">
      <c r="B7522" t="s">
        <v>7527</v>
      </c>
      <c r="C7522" s="119" t="s">
        <v>60</v>
      </c>
      <c r="D7522" t="s">
        <v>11537</v>
      </c>
      <c r="E7522" t="s">
        <v>11530</v>
      </c>
      <c r="F7522" t="s">
        <v>11540</v>
      </c>
      <c r="G7522" t="s">
        <v>61</v>
      </c>
      <c r="H7522" t="s">
        <v>18</v>
      </c>
      <c r="I7522" t="s">
        <v>11541</v>
      </c>
      <c r="J7522">
        <v>2017</v>
      </c>
      <c r="K7522">
        <v>630.14</v>
      </c>
      <c r="L7522">
        <v>28</v>
      </c>
      <c r="M7522">
        <v>1</v>
      </c>
      <c r="N7522">
        <f t="shared" si="303"/>
        <v>0</v>
      </c>
      <c r="O7522">
        <f t="shared" si="302"/>
        <v>0</v>
      </c>
      <c r="P7522" t="s">
        <v>12694</v>
      </c>
    </row>
    <row r="7523" spans="2:16" x14ac:dyDescent="0.25">
      <c r="B7523" t="s">
        <v>7528</v>
      </c>
      <c r="C7523" s="119" t="s">
        <v>60</v>
      </c>
      <c r="D7523" t="s">
        <v>11537</v>
      </c>
      <c r="E7523" t="s">
        <v>11530</v>
      </c>
      <c r="F7523" t="s">
        <v>11540</v>
      </c>
      <c r="G7523" t="s">
        <v>61</v>
      </c>
      <c r="H7523" t="s">
        <v>18</v>
      </c>
      <c r="I7523" t="s">
        <v>11541</v>
      </c>
      <c r="J7523">
        <v>2017</v>
      </c>
      <c r="K7523">
        <v>629.62</v>
      </c>
      <c r="L7523">
        <v>24</v>
      </c>
      <c r="M7523">
        <v>1</v>
      </c>
      <c r="N7523">
        <f t="shared" si="303"/>
        <v>0</v>
      </c>
      <c r="O7523">
        <f t="shared" si="302"/>
        <v>0</v>
      </c>
      <c r="P7523" t="s">
        <v>12694</v>
      </c>
    </row>
    <row r="7524" spans="2:16" x14ac:dyDescent="0.25">
      <c r="B7524" t="s">
        <v>7529</v>
      </c>
      <c r="C7524" s="119" t="s">
        <v>60</v>
      </c>
      <c r="D7524" t="s">
        <v>11537</v>
      </c>
      <c r="E7524" t="s">
        <v>11530</v>
      </c>
      <c r="F7524" t="s">
        <v>11540</v>
      </c>
      <c r="G7524" t="s">
        <v>61</v>
      </c>
      <c r="H7524" t="s">
        <v>18</v>
      </c>
      <c r="I7524" t="s">
        <v>11541</v>
      </c>
      <c r="J7524">
        <v>2017</v>
      </c>
      <c r="K7524">
        <v>659.99</v>
      </c>
      <c r="L7524">
        <v>21</v>
      </c>
      <c r="M7524">
        <v>1</v>
      </c>
      <c r="N7524">
        <f t="shared" si="303"/>
        <v>0</v>
      </c>
      <c r="O7524">
        <f t="shared" si="302"/>
        <v>0</v>
      </c>
      <c r="P7524" t="s">
        <v>12694</v>
      </c>
    </row>
    <row r="7525" spans="2:16" x14ac:dyDescent="0.25">
      <c r="B7525" t="s">
        <v>7530</v>
      </c>
      <c r="C7525" s="119" t="s">
        <v>60</v>
      </c>
      <c r="D7525" t="s">
        <v>11537</v>
      </c>
      <c r="E7525" t="s">
        <v>11530</v>
      </c>
      <c r="F7525" t="s">
        <v>11540</v>
      </c>
      <c r="G7525" t="s">
        <v>61</v>
      </c>
      <c r="H7525" t="s">
        <v>18</v>
      </c>
      <c r="I7525" t="s">
        <v>11541</v>
      </c>
      <c r="J7525">
        <v>2017</v>
      </c>
      <c r="K7525">
        <v>630.91</v>
      </c>
      <c r="L7525">
        <v>34</v>
      </c>
      <c r="M7525">
        <v>1</v>
      </c>
      <c r="N7525">
        <f t="shared" si="303"/>
        <v>0</v>
      </c>
      <c r="O7525">
        <f t="shared" si="302"/>
        <v>0</v>
      </c>
      <c r="P7525" t="s">
        <v>12694</v>
      </c>
    </row>
    <row r="7526" spans="2:16" x14ac:dyDescent="0.25">
      <c r="B7526" t="s">
        <v>7531</v>
      </c>
      <c r="C7526" s="119" t="s">
        <v>60</v>
      </c>
      <c r="D7526" t="s">
        <v>11537</v>
      </c>
      <c r="E7526" t="s">
        <v>11530</v>
      </c>
      <c r="F7526" t="s">
        <v>11540</v>
      </c>
      <c r="G7526" t="s">
        <v>61</v>
      </c>
      <c r="H7526" t="s">
        <v>18</v>
      </c>
      <c r="I7526" t="s">
        <v>11541</v>
      </c>
      <c r="J7526">
        <v>2017</v>
      </c>
      <c r="K7526">
        <v>661.19</v>
      </c>
      <c r="L7526">
        <v>25</v>
      </c>
      <c r="M7526">
        <v>1</v>
      </c>
      <c r="N7526">
        <f t="shared" si="303"/>
        <v>0</v>
      </c>
      <c r="O7526">
        <f t="shared" si="302"/>
        <v>0</v>
      </c>
      <c r="P7526" t="s">
        <v>12694</v>
      </c>
    </row>
    <row r="7527" spans="2:16" x14ac:dyDescent="0.25">
      <c r="B7527" t="s">
        <v>7532</v>
      </c>
      <c r="C7527" s="119" t="s">
        <v>60</v>
      </c>
      <c r="D7527" t="s">
        <v>11537</v>
      </c>
      <c r="E7527" t="s">
        <v>11530</v>
      </c>
      <c r="F7527" t="s">
        <v>11540</v>
      </c>
      <c r="G7527" t="s">
        <v>61</v>
      </c>
      <c r="H7527" t="s">
        <v>18</v>
      </c>
      <c r="I7527" t="s">
        <v>11541</v>
      </c>
      <c r="J7527">
        <v>2017</v>
      </c>
      <c r="K7527">
        <v>699.81</v>
      </c>
      <c r="L7527">
        <v>90</v>
      </c>
      <c r="M7527">
        <v>1</v>
      </c>
      <c r="N7527">
        <f t="shared" si="303"/>
        <v>0</v>
      </c>
      <c r="O7527">
        <f t="shared" si="302"/>
        <v>0</v>
      </c>
      <c r="P7527" t="s">
        <v>12693</v>
      </c>
    </row>
    <row r="7528" spans="2:16" x14ac:dyDescent="0.25">
      <c r="B7528" t="s">
        <v>7533</v>
      </c>
      <c r="C7528" s="119" t="s">
        <v>60</v>
      </c>
      <c r="D7528" t="s">
        <v>11537</v>
      </c>
      <c r="E7528" t="s">
        <v>11530</v>
      </c>
      <c r="F7528" t="s">
        <v>11540</v>
      </c>
      <c r="G7528" t="s">
        <v>61</v>
      </c>
      <c r="H7528" t="s">
        <v>18</v>
      </c>
      <c r="I7528" t="s">
        <v>11541</v>
      </c>
      <c r="J7528">
        <v>2017</v>
      </c>
      <c r="K7528">
        <v>628.83000000000004</v>
      </c>
      <c r="L7528">
        <v>23</v>
      </c>
      <c r="M7528">
        <v>1</v>
      </c>
      <c r="N7528">
        <f t="shared" si="303"/>
        <v>0</v>
      </c>
      <c r="O7528">
        <f t="shared" si="302"/>
        <v>0</v>
      </c>
      <c r="P7528" t="s">
        <v>12694</v>
      </c>
    </row>
    <row r="7529" spans="2:16" x14ac:dyDescent="0.25">
      <c r="B7529" t="s">
        <v>7534</v>
      </c>
      <c r="C7529" s="119" t="s">
        <v>60</v>
      </c>
      <c r="D7529" t="s">
        <v>11537</v>
      </c>
      <c r="E7529" t="s">
        <v>11530</v>
      </c>
      <c r="F7529" t="s">
        <v>11540</v>
      </c>
      <c r="G7529" t="s">
        <v>61</v>
      </c>
      <c r="H7529" t="s">
        <v>18</v>
      </c>
      <c r="I7529" t="s">
        <v>11541</v>
      </c>
      <c r="J7529">
        <v>2017</v>
      </c>
      <c r="K7529">
        <v>628.69000000000005</v>
      </c>
      <c r="L7529">
        <v>22</v>
      </c>
      <c r="M7529">
        <v>1</v>
      </c>
      <c r="N7529">
        <f t="shared" si="303"/>
        <v>0</v>
      </c>
      <c r="O7529">
        <f t="shared" si="302"/>
        <v>0</v>
      </c>
      <c r="P7529" t="s">
        <v>12694</v>
      </c>
    </row>
    <row r="7530" spans="2:16" x14ac:dyDescent="0.25">
      <c r="B7530" t="s">
        <v>7535</v>
      </c>
      <c r="C7530" s="119" t="s">
        <v>60</v>
      </c>
      <c r="D7530" t="s">
        <v>11537</v>
      </c>
      <c r="E7530" t="s">
        <v>11530</v>
      </c>
      <c r="F7530" t="s">
        <v>11540</v>
      </c>
      <c r="G7530" t="s">
        <v>61</v>
      </c>
      <c r="H7530" t="s">
        <v>18</v>
      </c>
      <c r="I7530" t="s">
        <v>11541</v>
      </c>
      <c r="J7530">
        <v>2017</v>
      </c>
      <c r="K7530">
        <v>663.07</v>
      </c>
      <c r="L7530">
        <v>21</v>
      </c>
      <c r="M7530">
        <v>1</v>
      </c>
      <c r="N7530">
        <f t="shared" si="303"/>
        <v>0</v>
      </c>
      <c r="O7530">
        <f t="shared" si="302"/>
        <v>0</v>
      </c>
      <c r="P7530" t="s">
        <v>12694</v>
      </c>
    </row>
    <row r="7531" spans="2:16" x14ac:dyDescent="0.25">
      <c r="B7531" t="s">
        <v>7536</v>
      </c>
      <c r="C7531" s="119" t="s">
        <v>60</v>
      </c>
      <c r="D7531" t="s">
        <v>11537</v>
      </c>
      <c r="E7531" t="s">
        <v>11530</v>
      </c>
      <c r="F7531" t="s">
        <v>11540</v>
      </c>
      <c r="G7531" t="s">
        <v>61</v>
      </c>
      <c r="H7531" t="s">
        <v>18</v>
      </c>
      <c r="I7531" t="s">
        <v>11541</v>
      </c>
      <c r="J7531">
        <v>2017</v>
      </c>
      <c r="K7531">
        <v>631.39</v>
      </c>
      <c r="L7531">
        <v>20</v>
      </c>
      <c r="M7531">
        <v>1</v>
      </c>
      <c r="N7531">
        <f t="shared" si="303"/>
        <v>0</v>
      </c>
      <c r="O7531">
        <f t="shared" si="302"/>
        <v>0</v>
      </c>
      <c r="P7531" t="s">
        <v>12694</v>
      </c>
    </row>
    <row r="7532" spans="2:16" x14ac:dyDescent="0.25">
      <c r="B7532" t="s">
        <v>7537</v>
      </c>
      <c r="C7532" s="119" t="s">
        <v>60</v>
      </c>
      <c r="D7532" t="s">
        <v>11537</v>
      </c>
      <c r="E7532" t="s">
        <v>11530</v>
      </c>
      <c r="F7532" t="s">
        <v>11540</v>
      </c>
      <c r="G7532" t="s">
        <v>61</v>
      </c>
      <c r="H7532" t="s">
        <v>18</v>
      </c>
      <c r="I7532" t="s">
        <v>11541</v>
      </c>
      <c r="J7532">
        <v>2017</v>
      </c>
      <c r="K7532">
        <v>768.34</v>
      </c>
      <c r="L7532">
        <v>117</v>
      </c>
      <c r="M7532">
        <v>1</v>
      </c>
      <c r="N7532">
        <f t="shared" si="303"/>
        <v>0</v>
      </c>
      <c r="O7532">
        <f t="shared" si="302"/>
        <v>0</v>
      </c>
      <c r="P7532" t="s">
        <v>12694</v>
      </c>
    </row>
    <row r="7533" spans="2:16" x14ac:dyDescent="0.25">
      <c r="B7533" t="s">
        <v>7538</v>
      </c>
      <c r="C7533" s="119" t="s">
        <v>60</v>
      </c>
      <c r="D7533" t="s">
        <v>11537</v>
      </c>
      <c r="E7533" t="s">
        <v>11530</v>
      </c>
      <c r="F7533" t="s">
        <v>11540</v>
      </c>
      <c r="G7533" t="s">
        <v>61</v>
      </c>
      <c r="H7533" t="s">
        <v>18</v>
      </c>
      <c r="I7533" t="s">
        <v>11541</v>
      </c>
      <c r="J7533">
        <v>2017</v>
      </c>
      <c r="K7533">
        <v>631.27</v>
      </c>
      <c r="L7533">
        <v>19</v>
      </c>
      <c r="M7533">
        <v>1</v>
      </c>
      <c r="N7533">
        <f t="shared" si="303"/>
        <v>0</v>
      </c>
      <c r="O7533">
        <f t="shared" si="302"/>
        <v>0</v>
      </c>
      <c r="P7533" t="s">
        <v>12694</v>
      </c>
    </row>
    <row r="7534" spans="2:16" x14ac:dyDescent="0.25">
      <c r="B7534" t="s">
        <v>7539</v>
      </c>
      <c r="C7534" s="119" t="s">
        <v>60</v>
      </c>
      <c r="D7534" t="s">
        <v>11537</v>
      </c>
      <c r="E7534" t="s">
        <v>11530</v>
      </c>
      <c r="F7534" t="s">
        <v>11540</v>
      </c>
      <c r="G7534" t="s">
        <v>61</v>
      </c>
      <c r="H7534" t="s">
        <v>18</v>
      </c>
      <c r="I7534" t="s">
        <v>11541</v>
      </c>
      <c r="J7534">
        <v>2017</v>
      </c>
      <c r="K7534">
        <v>976.79</v>
      </c>
      <c r="L7534">
        <v>22</v>
      </c>
      <c r="M7534">
        <v>1</v>
      </c>
      <c r="N7534">
        <f t="shared" si="303"/>
        <v>0</v>
      </c>
      <c r="O7534">
        <f t="shared" si="302"/>
        <v>0</v>
      </c>
      <c r="P7534" t="s">
        <v>12694</v>
      </c>
    </row>
    <row r="7535" spans="2:16" x14ac:dyDescent="0.25">
      <c r="B7535" t="s">
        <v>7540</v>
      </c>
      <c r="C7535" s="119" t="s">
        <v>60</v>
      </c>
      <c r="D7535" t="s">
        <v>11537</v>
      </c>
      <c r="E7535" t="s">
        <v>11530</v>
      </c>
      <c r="F7535" t="s">
        <v>11540</v>
      </c>
      <c r="G7535" t="s">
        <v>61</v>
      </c>
      <c r="H7535" t="s">
        <v>18</v>
      </c>
      <c r="I7535" t="s">
        <v>11541</v>
      </c>
      <c r="J7535">
        <v>2017</v>
      </c>
      <c r="K7535">
        <v>595.74</v>
      </c>
      <c r="L7535">
        <v>32</v>
      </c>
      <c r="M7535">
        <v>1</v>
      </c>
      <c r="N7535">
        <f t="shared" si="303"/>
        <v>0</v>
      </c>
      <c r="O7535">
        <f t="shared" ref="O7535:O7598" si="304">IF(OR(L7535="",L7535&lt;=0),1,0)</f>
        <v>0</v>
      </c>
      <c r="P7535" t="s">
        <v>12694</v>
      </c>
    </row>
    <row r="7536" spans="2:16" x14ac:dyDescent="0.25">
      <c r="B7536" t="s">
        <v>7541</v>
      </c>
      <c r="C7536" s="119" t="s">
        <v>60</v>
      </c>
      <c r="D7536" t="s">
        <v>11537</v>
      </c>
      <c r="E7536" t="s">
        <v>11530</v>
      </c>
      <c r="F7536" t="s">
        <v>11540</v>
      </c>
      <c r="G7536" t="s">
        <v>61</v>
      </c>
      <c r="H7536" t="s">
        <v>18</v>
      </c>
      <c r="I7536" t="s">
        <v>11541</v>
      </c>
      <c r="J7536">
        <v>2017</v>
      </c>
      <c r="K7536">
        <v>628.53</v>
      </c>
      <c r="L7536">
        <v>19</v>
      </c>
      <c r="M7536">
        <v>1</v>
      </c>
      <c r="N7536">
        <f t="shared" si="303"/>
        <v>0</v>
      </c>
      <c r="O7536">
        <f t="shared" si="304"/>
        <v>0</v>
      </c>
      <c r="P7536" t="s">
        <v>12694</v>
      </c>
    </row>
    <row r="7537" spans="2:16" x14ac:dyDescent="0.25">
      <c r="B7537" t="s">
        <v>7542</v>
      </c>
      <c r="C7537" s="119" t="s">
        <v>60</v>
      </c>
      <c r="D7537" t="s">
        <v>11537</v>
      </c>
      <c r="E7537" t="s">
        <v>11530</v>
      </c>
      <c r="F7537" t="s">
        <v>11540</v>
      </c>
      <c r="G7537" t="s">
        <v>61</v>
      </c>
      <c r="H7537" t="s">
        <v>18</v>
      </c>
      <c r="I7537" t="s">
        <v>11541</v>
      </c>
      <c r="J7537">
        <v>2017</v>
      </c>
      <c r="K7537">
        <v>629.74</v>
      </c>
      <c r="L7537">
        <v>29</v>
      </c>
      <c r="M7537">
        <v>1</v>
      </c>
      <c r="N7537">
        <f t="shared" si="303"/>
        <v>0</v>
      </c>
      <c r="O7537">
        <f t="shared" si="304"/>
        <v>0</v>
      </c>
      <c r="P7537" t="s">
        <v>12694</v>
      </c>
    </row>
    <row r="7538" spans="2:16" x14ac:dyDescent="0.25">
      <c r="B7538" t="s">
        <v>7543</v>
      </c>
      <c r="C7538" s="119" t="s">
        <v>60</v>
      </c>
      <c r="D7538" t="s">
        <v>11537</v>
      </c>
      <c r="E7538" t="s">
        <v>11530</v>
      </c>
      <c r="F7538" t="s">
        <v>11540</v>
      </c>
      <c r="G7538" t="s">
        <v>61</v>
      </c>
      <c r="H7538" t="s">
        <v>18</v>
      </c>
      <c r="I7538" t="s">
        <v>11541</v>
      </c>
      <c r="J7538">
        <v>2017</v>
      </c>
      <c r="K7538">
        <v>629.5</v>
      </c>
      <c r="L7538">
        <v>27</v>
      </c>
      <c r="M7538">
        <v>1</v>
      </c>
      <c r="N7538">
        <f t="shared" si="303"/>
        <v>0</v>
      </c>
      <c r="O7538">
        <f t="shared" si="304"/>
        <v>0</v>
      </c>
      <c r="P7538" t="s">
        <v>12694</v>
      </c>
    </row>
    <row r="7539" spans="2:16" x14ac:dyDescent="0.25">
      <c r="B7539" t="s">
        <v>7544</v>
      </c>
      <c r="C7539" s="119" t="s">
        <v>60</v>
      </c>
      <c r="D7539" t="s">
        <v>11537</v>
      </c>
      <c r="E7539" t="s">
        <v>11530</v>
      </c>
      <c r="F7539" t="s">
        <v>11540</v>
      </c>
      <c r="G7539" t="s">
        <v>61</v>
      </c>
      <c r="H7539" t="s">
        <v>18</v>
      </c>
      <c r="I7539" t="s">
        <v>11541</v>
      </c>
      <c r="J7539">
        <v>2017</v>
      </c>
      <c r="K7539">
        <v>629.26</v>
      </c>
      <c r="L7539">
        <v>25</v>
      </c>
      <c r="M7539">
        <v>1</v>
      </c>
      <c r="N7539">
        <f t="shared" si="303"/>
        <v>0</v>
      </c>
      <c r="O7539">
        <f t="shared" si="304"/>
        <v>0</v>
      </c>
      <c r="P7539" t="s">
        <v>12694</v>
      </c>
    </row>
    <row r="7540" spans="2:16" x14ac:dyDescent="0.25">
      <c r="B7540" t="s">
        <v>7545</v>
      </c>
      <c r="C7540" s="119" t="s">
        <v>60</v>
      </c>
      <c r="D7540" t="s">
        <v>11537</v>
      </c>
      <c r="E7540" t="s">
        <v>11530</v>
      </c>
      <c r="F7540" t="s">
        <v>11540</v>
      </c>
      <c r="G7540" t="s">
        <v>61</v>
      </c>
      <c r="H7540" t="s">
        <v>18</v>
      </c>
      <c r="I7540" t="s">
        <v>11541</v>
      </c>
      <c r="J7540">
        <v>2017</v>
      </c>
      <c r="K7540">
        <v>629.01</v>
      </c>
      <c r="L7540">
        <v>23</v>
      </c>
      <c r="M7540">
        <v>1</v>
      </c>
      <c r="N7540">
        <f t="shared" si="303"/>
        <v>0</v>
      </c>
      <c r="O7540">
        <f t="shared" si="304"/>
        <v>0</v>
      </c>
      <c r="P7540" t="s">
        <v>12694</v>
      </c>
    </row>
    <row r="7541" spans="2:16" x14ac:dyDescent="0.25">
      <c r="B7541" t="s">
        <v>7546</v>
      </c>
      <c r="C7541" s="119" t="s">
        <v>60</v>
      </c>
      <c r="D7541" t="s">
        <v>11537</v>
      </c>
      <c r="E7541" t="s">
        <v>11530</v>
      </c>
      <c r="F7541" t="s">
        <v>11540</v>
      </c>
      <c r="G7541" t="s">
        <v>61</v>
      </c>
      <c r="H7541" t="s">
        <v>18</v>
      </c>
      <c r="I7541" t="s">
        <v>11541</v>
      </c>
      <c r="J7541">
        <v>2017</v>
      </c>
      <c r="K7541">
        <v>629.01</v>
      </c>
      <c r="L7541">
        <v>23</v>
      </c>
      <c r="M7541">
        <v>1</v>
      </c>
      <c r="N7541">
        <f t="shared" si="303"/>
        <v>0</v>
      </c>
      <c r="O7541">
        <f t="shared" si="304"/>
        <v>0</v>
      </c>
      <c r="P7541" t="s">
        <v>12694</v>
      </c>
    </row>
    <row r="7542" spans="2:16" x14ac:dyDescent="0.25">
      <c r="B7542" t="s">
        <v>7547</v>
      </c>
      <c r="C7542" s="119" t="s">
        <v>60</v>
      </c>
      <c r="D7542" t="s">
        <v>11537</v>
      </c>
      <c r="E7542" t="s">
        <v>11530</v>
      </c>
      <c r="F7542" t="s">
        <v>11540</v>
      </c>
      <c r="G7542" t="s">
        <v>61</v>
      </c>
      <c r="H7542" t="s">
        <v>18</v>
      </c>
      <c r="I7542" t="s">
        <v>11541</v>
      </c>
      <c r="J7542">
        <v>2017</v>
      </c>
      <c r="K7542">
        <v>629.35</v>
      </c>
      <c r="L7542">
        <v>22</v>
      </c>
      <c r="M7542">
        <v>1</v>
      </c>
      <c r="N7542">
        <f t="shared" si="303"/>
        <v>0</v>
      </c>
      <c r="O7542">
        <f t="shared" si="304"/>
        <v>0</v>
      </c>
      <c r="P7542" t="s">
        <v>12694</v>
      </c>
    </row>
    <row r="7543" spans="2:16" x14ac:dyDescent="0.25">
      <c r="B7543" t="s">
        <v>7548</v>
      </c>
      <c r="C7543" s="119" t="s">
        <v>60</v>
      </c>
      <c r="D7543" t="s">
        <v>11537</v>
      </c>
      <c r="E7543" t="s">
        <v>11530</v>
      </c>
      <c r="F7543" t="s">
        <v>11540</v>
      </c>
      <c r="G7543" t="s">
        <v>61</v>
      </c>
      <c r="H7543" t="s">
        <v>18</v>
      </c>
      <c r="I7543" t="s">
        <v>11541</v>
      </c>
      <c r="J7543">
        <v>2017</v>
      </c>
      <c r="K7543">
        <v>628.98</v>
      </c>
      <c r="L7543">
        <v>19</v>
      </c>
      <c r="M7543">
        <v>1</v>
      </c>
      <c r="N7543">
        <f t="shared" si="303"/>
        <v>0</v>
      </c>
      <c r="O7543">
        <f t="shared" si="304"/>
        <v>0</v>
      </c>
      <c r="P7543" t="s">
        <v>12694</v>
      </c>
    </row>
    <row r="7544" spans="2:16" x14ac:dyDescent="0.25">
      <c r="B7544" t="s">
        <v>7549</v>
      </c>
      <c r="C7544" s="119" t="s">
        <v>60</v>
      </c>
      <c r="D7544" t="s">
        <v>11537</v>
      </c>
      <c r="E7544" t="s">
        <v>11530</v>
      </c>
      <c r="F7544" t="s">
        <v>11540</v>
      </c>
      <c r="G7544" t="s">
        <v>61</v>
      </c>
      <c r="H7544" t="s">
        <v>18</v>
      </c>
      <c r="I7544" t="s">
        <v>11541</v>
      </c>
      <c r="J7544">
        <v>2017</v>
      </c>
      <c r="K7544">
        <v>628.98</v>
      </c>
      <c r="L7544">
        <v>19</v>
      </c>
      <c r="M7544">
        <v>1</v>
      </c>
      <c r="N7544">
        <f t="shared" si="303"/>
        <v>0</v>
      </c>
      <c r="O7544">
        <f t="shared" si="304"/>
        <v>0</v>
      </c>
      <c r="P7544" t="s">
        <v>12694</v>
      </c>
    </row>
    <row r="7545" spans="2:16" x14ac:dyDescent="0.25">
      <c r="B7545" t="s">
        <v>7550</v>
      </c>
      <c r="C7545" s="119" t="s">
        <v>60</v>
      </c>
      <c r="D7545" t="s">
        <v>11537</v>
      </c>
      <c r="E7545" t="s">
        <v>11530</v>
      </c>
      <c r="F7545" t="s">
        <v>11540</v>
      </c>
      <c r="G7545" t="s">
        <v>61</v>
      </c>
      <c r="H7545" t="s">
        <v>18</v>
      </c>
      <c r="I7545" t="s">
        <v>11541</v>
      </c>
      <c r="J7545">
        <v>2017</v>
      </c>
      <c r="K7545">
        <v>660.51</v>
      </c>
      <c r="L7545">
        <v>23</v>
      </c>
      <c r="M7545">
        <v>1</v>
      </c>
      <c r="N7545">
        <f t="shared" si="303"/>
        <v>0</v>
      </c>
      <c r="O7545">
        <f t="shared" si="304"/>
        <v>0</v>
      </c>
      <c r="P7545" t="s">
        <v>12694</v>
      </c>
    </row>
    <row r="7546" spans="2:16" x14ac:dyDescent="0.25">
      <c r="B7546" t="s">
        <v>7551</v>
      </c>
      <c r="C7546" s="119" t="s">
        <v>60</v>
      </c>
      <c r="D7546" t="s">
        <v>11537</v>
      </c>
      <c r="E7546" t="s">
        <v>11530</v>
      </c>
      <c r="F7546" t="s">
        <v>11540</v>
      </c>
      <c r="G7546" t="s">
        <v>61</v>
      </c>
      <c r="H7546" t="s">
        <v>18</v>
      </c>
      <c r="I7546" t="s">
        <v>11541</v>
      </c>
      <c r="J7546">
        <v>2017</v>
      </c>
      <c r="K7546">
        <v>666.88</v>
      </c>
      <c r="L7546">
        <v>48</v>
      </c>
      <c r="M7546">
        <v>1</v>
      </c>
      <c r="N7546">
        <f t="shared" si="303"/>
        <v>0</v>
      </c>
      <c r="O7546">
        <f t="shared" si="304"/>
        <v>0</v>
      </c>
      <c r="P7546" t="s">
        <v>12694</v>
      </c>
    </row>
    <row r="7547" spans="2:16" x14ac:dyDescent="0.25">
      <c r="B7547" t="s">
        <v>7552</v>
      </c>
      <c r="C7547" s="119" t="s">
        <v>60</v>
      </c>
      <c r="D7547" t="s">
        <v>11537</v>
      </c>
      <c r="E7547" t="s">
        <v>11530</v>
      </c>
      <c r="F7547" t="s">
        <v>11540</v>
      </c>
      <c r="G7547" t="s">
        <v>61</v>
      </c>
      <c r="H7547" t="s">
        <v>18</v>
      </c>
      <c r="I7547" t="s">
        <v>11541</v>
      </c>
      <c r="J7547">
        <v>2017</v>
      </c>
      <c r="K7547">
        <v>660.79</v>
      </c>
      <c r="L7547">
        <v>22</v>
      </c>
      <c r="M7547">
        <v>1</v>
      </c>
      <c r="N7547">
        <f t="shared" si="303"/>
        <v>0</v>
      </c>
      <c r="O7547">
        <f t="shared" si="304"/>
        <v>0</v>
      </c>
      <c r="P7547" t="s">
        <v>12694</v>
      </c>
    </row>
    <row r="7548" spans="2:16" x14ac:dyDescent="0.25">
      <c r="B7548" t="s">
        <v>7553</v>
      </c>
      <c r="C7548" s="119" t="s">
        <v>60</v>
      </c>
      <c r="D7548" t="s">
        <v>11537</v>
      </c>
      <c r="E7548" t="s">
        <v>11530</v>
      </c>
      <c r="F7548" t="s">
        <v>11540</v>
      </c>
      <c r="G7548" t="s">
        <v>61</v>
      </c>
      <c r="H7548" t="s">
        <v>18</v>
      </c>
      <c r="I7548" t="s">
        <v>11541</v>
      </c>
      <c r="J7548">
        <v>2017</v>
      </c>
      <c r="K7548">
        <v>662.33</v>
      </c>
      <c r="L7548">
        <v>34</v>
      </c>
      <c r="M7548">
        <v>1</v>
      </c>
      <c r="N7548">
        <f t="shared" si="303"/>
        <v>0</v>
      </c>
      <c r="O7548">
        <f t="shared" si="304"/>
        <v>0</v>
      </c>
      <c r="P7548" t="s">
        <v>12694</v>
      </c>
    </row>
    <row r="7549" spans="2:16" x14ac:dyDescent="0.25">
      <c r="B7549" t="s">
        <v>7554</v>
      </c>
      <c r="C7549" s="119" t="s">
        <v>60</v>
      </c>
      <c r="D7549" t="s">
        <v>11542</v>
      </c>
      <c r="E7549" t="s">
        <v>11530</v>
      </c>
      <c r="F7549" t="s">
        <v>11540</v>
      </c>
      <c r="G7549" t="s">
        <v>61</v>
      </c>
      <c r="H7549" t="s">
        <v>18</v>
      </c>
      <c r="I7549" t="s">
        <v>11541</v>
      </c>
      <c r="J7549">
        <v>2017</v>
      </c>
      <c r="K7549">
        <v>628.91</v>
      </c>
      <c r="L7549">
        <v>21</v>
      </c>
      <c r="M7549">
        <v>1</v>
      </c>
      <c r="N7549">
        <f t="shared" si="303"/>
        <v>0</v>
      </c>
      <c r="O7549">
        <f t="shared" si="304"/>
        <v>0</v>
      </c>
      <c r="P7549" t="s">
        <v>12694</v>
      </c>
    </row>
    <row r="7550" spans="2:16" x14ac:dyDescent="0.25">
      <c r="B7550" t="s">
        <v>7555</v>
      </c>
      <c r="C7550" s="119" t="s">
        <v>60</v>
      </c>
      <c r="D7550" t="s">
        <v>11542</v>
      </c>
      <c r="E7550" t="s">
        <v>11530</v>
      </c>
      <c r="F7550" t="s">
        <v>11540</v>
      </c>
      <c r="G7550" t="s">
        <v>61</v>
      </c>
      <c r="H7550" t="s">
        <v>18</v>
      </c>
      <c r="I7550" t="s">
        <v>11541</v>
      </c>
      <c r="J7550">
        <v>2017</v>
      </c>
      <c r="K7550">
        <v>3.06</v>
      </c>
      <c r="L7550">
        <v>24</v>
      </c>
      <c r="M7550">
        <v>1</v>
      </c>
      <c r="N7550">
        <f t="shared" si="303"/>
        <v>1</v>
      </c>
      <c r="O7550">
        <f t="shared" si="304"/>
        <v>0</v>
      </c>
      <c r="P7550" t="s">
        <v>12694</v>
      </c>
    </row>
    <row r="7551" spans="2:16" x14ac:dyDescent="0.25">
      <c r="B7551" t="s">
        <v>7556</v>
      </c>
      <c r="C7551" s="119" t="s">
        <v>60</v>
      </c>
      <c r="D7551" t="s">
        <v>11542</v>
      </c>
      <c r="E7551" t="s">
        <v>11530</v>
      </c>
      <c r="F7551" t="s">
        <v>11540</v>
      </c>
      <c r="G7551" t="s">
        <v>61</v>
      </c>
      <c r="H7551" t="s">
        <v>18</v>
      </c>
      <c r="I7551" t="s">
        <v>11541</v>
      </c>
      <c r="J7551">
        <v>2017</v>
      </c>
      <c r="K7551">
        <v>628.91</v>
      </c>
      <c r="L7551">
        <v>22</v>
      </c>
      <c r="M7551">
        <v>1</v>
      </c>
      <c r="N7551">
        <f t="shared" si="303"/>
        <v>0</v>
      </c>
      <c r="O7551">
        <f t="shared" si="304"/>
        <v>0</v>
      </c>
      <c r="P7551" t="s">
        <v>12694</v>
      </c>
    </row>
    <row r="7552" spans="2:16" x14ac:dyDescent="0.25">
      <c r="B7552" t="s">
        <v>7557</v>
      </c>
      <c r="C7552" s="119" t="s">
        <v>60</v>
      </c>
      <c r="D7552" t="s">
        <v>11542</v>
      </c>
      <c r="E7552" t="s">
        <v>11530</v>
      </c>
      <c r="F7552" t="s">
        <v>11540</v>
      </c>
      <c r="G7552" t="s">
        <v>61</v>
      </c>
      <c r="H7552" t="s">
        <v>18</v>
      </c>
      <c r="I7552" t="s">
        <v>11541</v>
      </c>
      <c r="J7552">
        <v>2017</v>
      </c>
      <c r="K7552">
        <v>629.92999999999995</v>
      </c>
      <c r="L7552">
        <v>30</v>
      </c>
      <c r="M7552">
        <v>1</v>
      </c>
      <c r="N7552">
        <f t="shared" si="303"/>
        <v>0</v>
      </c>
      <c r="O7552">
        <f t="shared" si="304"/>
        <v>0</v>
      </c>
      <c r="P7552" t="s">
        <v>12694</v>
      </c>
    </row>
    <row r="7553" spans="2:16" x14ac:dyDescent="0.25">
      <c r="B7553" t="s">
        <v>7558</v>
      </c>
      <c r="C7553" s="119" t="s">
        <v>60</v>
      </c>
      <c r="D7553" t="s">
        <v>11537</v>
      </c>
      <c r="E7553" t="s">
        <v>11530</v>
      </c>
      <c r="F7553" t="s">
        <v>11540</v>
      </c>
      <c r="G7553" t="s">
        <v>61</v>
      </c>
      <c r="H7553" t="s">
        <v>18</v>
      </c>
      <c r="I7553" t="s">
        <v>11541</v>
      </c>
      <c r="J7553">
        <v>2017</v>
      </c>
      <c r="K7553">
        <v>629.23</v>
      </c>
      <c r="L7553">
        <v>21</v>
      </c>
      <c r="M7553">
        <v>1</v>
      </c>
      <c r="N7553">
        <f t="shared" si="303"/>
        <v>0</v>
      </c>
      <c r="O7553">
        <f t="shared" si="304"/>
        <v>0</v>
      </c>
      <c r="P7553" t="s">
        <v>12694</v>
      </c>
    </row>
    <row r="7554" spans="2:16" x14ac:dyDescent="0.25">
      <c r="B7554" t="s">
        <v>7559</v>
      </c>
      <c r="C7554" s="119" t="s">
        <v>60</v>
      </c>
      <c r="D7554" t="s">
        <v>11537</v>
      </c>
      <c r="E7554" t="s">
        <v>11530</v>
      </c>
      <c r="F7554" t="s">
        <v>11540</v>
      </c>
      <c r="G7554" t="s">
        <v>61</v>
      </c>
      <c r="H7554" t="s">
        <v>18</v>
      </c>
      <c r="I7554" t="s">
        <v>11541</v>
      </c>
      <c r="J7554">
        <v>2017</v>
      </c>
      <c r="K7554">
        <v>629.87</v>
      </c>
      <c r="L7554">
        <v>26</v>
      </c>
      <c r="M7554">
        <v>1</v>
      </c>
      <c r="N7554">
        <f t="shared" si="303"/>
        <v>0</v>
      </c>
      <c r="O7554">
        <f t="shared" si="304"/>
        <v>0</v>
      </c>
      <c r="P7554" t="s">
        <v>12694</v>
      </c>
    </row>
    <row r="7555" spans="2:16" x14ac:dyDescent="0.25">
      <c r="B7555" t="s">
        <v>7560</v>
      </c>
      <c r="C7555" s="119" t="s">
        <v>60</v>
      </c>
      <c r="D7555" t="s">
        <v>11537</v>
      </c>
      <c r="E7555" t="s">
        <v>11530</v>
      </c>
      <c r="F7555" t="s">
        <v>11540</v>
      </c>
      <c r="G7555" t="s">
        <v>61</v>
      </c>
      <c r="H7555" t="s">
        <v>18</v>
      </c>
      <c r="I7555" t="s">
        <v>11541</v>
      </c>
      <c r="J7555">
        <v>2017</v>
      </c>
      <c r="K7555">
        <v>630.12</v>
      </c>
      <c r="L7555">
        <v>28</v>
      </c>
      <c r="M7555">
        <v>1</v>
      </c>
      <c r="N7555">
        <f t="shared" si="303"/>
        <v>0</v>
      </c>
      <c r="O7555">
        <f t="shared" si="304"/>
        <v>0</v>
      </c>
      <c r="P7555" t="s">
        <v>12694</v>
      </c>
    </row>
    <row r="7556" spans="2:16" x14ac:dyDescent="0.25">
      <c r="B7556" t="s">
        <v>7561</v>
      </c>
      <c r="C7556" s="119" t="s">
        <v>60</v>
      </c>
      <c r="D7556" t="s">
        <v>11542</v>
      </c>
      <c r="E7556" t="s">
        <v>11530</v>
      </c>
      <c r="F7556" t="s">
        <v>11540</v>
      </c>
      <c r="G7556" t="s">
        <v>61</v>
      </c>
      <c r="H7556" t="s">
        <v>18</v>
      </c>
      <c r="I7556" t="s">
        <v>11541</v>
      </c>
      <c r="J7556">
        <v>2017</v>
      </c>
      <c r="K7556">
        <v>660.54</v>
      </c>
      <c r="L7556">
        <v>20</v>
      </c>
      <c r="M7556">
        <v>1</v>
      </c>
      <c r="N7556">
        <f t="shared" si="303"/>
        <v>0</v>
      </c>
      <c r="O7556">
        <f t="shared" si="304"/>
        <v>0</v>
      </c>
      <c r="P7556" t="s">
        <v>12693</v>
      </c>
    </row>
    <row r="7557" spans="2:16" x14ac:dyDescent="0.25">
      <c r="B7557" t="s">
        <v>7562</v>
      </c>
      <c r="C7557" s="119" t="s">
        <v>60</v>
      </c>
      <c r="D7557" t="s">
        <v>11542</v>
      </c>
      <c r="E7557" t="s">
        <v>11530</v>
      </c>
      <c r="F7557" t="s">
        <v>11540</v>
      </c>
      <c r="G7557" t="s">
        <v>61</v>
      </c>
      <c r="H7557" t="s">
        <v>18</v>
      </c>
      <c r="I7557" t="s">
        <v>11541</v>
      </c>
      <c r="J7557">
        <v>2017</v>
      </c>
      <c r="K7557">
        <v>660.54</v>
      </c>
      <c r="L7557">
        <v>20</v>
      </c>
      <c r="M7557">
        <v>1</v>
      </c>
      <c r="N7557">
        <f t="shared" si="303"/>
        <v>0</v>
      </c>
      <c r="O7557">
        <f t="shared" si="304"/>
        <v>0</v>
      </c>
      <c r="P7557" t="s">
        <v>12693</v>
      </c>
    </row>
    <row r="7558" spans="2:16" x14ac:dyDescent="0.25">
      <c r="B7558" t="s">
        <v>7563</v>
      </c>
      <c r="C7558" s="119" t="s">
        <v>60</v>
      </c>
      <c r="D7558" t="s">
        <v>11542</v>
      </c>
      <c r="E7558" t="s">
        <v>11530</v>
      </c>
      <c r="F7558" t="s">
        <v>11540</v>
      </c>
      <c r="G7558" t="s">
        <v>61</v>
      </c>
      <c r="H7558" t="s">
        <v>18</v>
      </c>
      <c r="I7558" t="s">
        <v>11541</v>
      </c>
      <c r="J7558">
        <v>2017</v>
      </c>
      <c r="K7558">
        <v>629.16999999999996</v>
      </c>
      <c r="L7558">
        <v>24</v>
      </c>
      <c r="M7558">
        <v>1</v>
      </c>
      <c r="N7558">
        <f t="shared" si="303"/>
        <v>0</v>
      </c>
      <c r="O7558">
        <f t="shared" si="304"/>
        <v>0</v>
      </c>
      <c r="P7558" t="s">
        <v>12694</v>
      </c>
    </row>
    <row r="7559" spans="2:16" x14ac:dyDescent="0.25">
      <c r="B7559" t="s">
        <v>7564</v>
      </c>
      <c r="C7559" s="119" t="s">
        <v>60</v>
      </c>
      <c r="D7559" t="s">
        <v>11546</v>
      </c>
      <c r="E7559" t="s">
        <v>11530</v>
      </c>
      <c r="F7559" t="s">
        <v>11540</v>
      </c>
      <c r="G7559" t="s">
        <v>61</v>
      </c>
      <c r="H7559" t="s">
        <v>18</v>
      </c>
      <c r="I7559" t="s">
        <v>11541</v>
      </c>
      <c r="J7559">
        <v>2017</v>
      </c>
      <c r="K7559">
        <v>665.47</v>
      </c>
      <c r="L7559">
        <v>37</v>
      </c>
      <c r="M7559">
        <v>1</v>
      </c>
      <c r="N7559">
        <f t="shared" si="303"/>
        <v>0</v>
      </c>
      <c r="O7559">
        <f t="shared" si="304"/>
        <v>0</v>
      </c>
      <c r="P7559" t="s">
        <v>12694</v>
      </c>
    </row>
    <row r="7560" spans="2:16" x14ac:dyDescent="0.25">
      <c r="B7560" t="s">
        <v>7565</v>
      </c>
      <c r="C7560" s="119" t="s">
        <v>60</v>
      </c>
      <c r="D7560" t="s">
        <v>11537</v>
      </c>
      <c r="E7560" t="s">
        <v>11530</v>
      </c>
      <c r="F7560" t="s">
        <v>11540</v>
      </c>
      <c r="G7560" t="s">
        <v>61</v>
      </c>
      <c r="H7560" t="s">
        <v>18</v>
      </c>
      <c r="I7560" t="s">
        <v>11541</v>
      </c>
      <c r="J7560">
        <v>2017</v>
      </c>
      <c r="K7560">
        <v>660.42</v>
      </c>
      <c r="L7560">
        <v>19</v>
      </c>
      <c r="M7560">
        <v>1</v>
      </c>
      <c r="N7560">
        <f t="shared" si="303"/>
        <v>0</v>
      </c>
      <c r="O7560">
        <f t="shared" si="304"/>
        <v>0</v>
      </c>
      <c r="P7560" t="s">
        <v>12694</v>
      </c>
    </row>
    <row r="7561" spans="2:16" x14ac:dyDescent="0.25">
      <c r="B7561" t="s">
        <v>7566</v>
      </c>
      <c r="C7561" s="119" t="s">
        <v>60</v>
      </c>
      <c r="D7561" t="s">
        <v>11537</v>
      </c>
      <c r="E7561" t="s">
        <v>11530</v>
      </c>
      <c r="F7561" t="s">
        <v>11540</v>
      </c>
      <c r="G7561" t="s">
        <v>61</v>
      </c>
      <c r="H7561" t="s">
        <v>18</v>
      </c>
      <c r="I7561" t="s">
        <v>11541</v>
      </c>
      <c r="J7561">
        <v>2017</v>
      </c>
      <c r="K7561">
        <v>1251.8699999999999</v>
      </c>
      <c r="L7561">
        <v>19</v>
      </c>
      <c r="M7561">
        <v>1</v>
      </c>
      <c r="N7561">
        <f t="shared" si="303"/>
        <v>0</v>
      </c>
      <c r="O7561">
        <f t="shared" si="304"/>
        <v>0</v>
      </c>
      <c r="P7561" t="s">
        <v>12694</v>
      </c>
    </row>
    <row r="7562" spans="2:16" x14ac:dyDescent="0.25">
      <c r="B7562" t="s">
        <v>7567</v>
      </c>
      <c r="C7562" s="119" t="s">
        <v>60</v>
      </c>
      <c r="D7562" t="s">
        <v>11537</v>
      </c>
      <c r="E7562" t="s">
        <v>11530</v>
      </c>
      <c r="F7562" t="s">
        <v>11540</v>
      </c>
      <c r="G7562" t="s">
        <v>61</v>
      </c>
      <c r="H7562" t="s">
        <v>18</v>
      </c>
      <c r="I7562" t="s">
        <v>11541</v>
      </c>
      <c r="J7562">
        <v>2017</v>
      </c>
      <c r="K7562">
        <v>660.32</v>
      </c>
      <c r="L7562">
        <v>19</v>
      </c>
      <c r="M7562">
        <v>1</v>
      </c>
      <c r="N7562">
        <f t="shared" si="303"/>
        <v>0</v>
      </c>
      <c r="O7562">
        <f t="shared" si="304"/>
        <v>0</v>
      </c>
      <c r="P7562" t="s">
        <v>12694</v>
      </c>
    </row>
    <row r="7563" spans="2:16" x14ac:dyDescent="0.25">
      <c r="B7563" t="s">
        <v>7568</v>
      </c>
      <c r="C7563" s="119" t="s">
        <v>60</v>
      </c>
      <c r="D7563" t="s">
        <v>11537</v>
      </c>
      <c r="E7563" t="s">
        <v>11530</v>
      </c>
      <c r="F7563" t="s">
        <v>11540</v>
      </c>
      <c r="G7563" t="s">
        <v>61</v>
      </c>
      <c r="H7563" t="s">
        <v>18</v>
      </c>
      <c r="I7563" t="s">
        <v>11541</v>
      </c>
      <c r="J7563">
        <v>2017</v>
      </c>
      <c r="K7563">
        <v>629.87</v>
      </c>
      <c r="L7563">
        <v>26</v>
      </c>
      <c r="M7563">
        <v>1</v>
      </c>
      <c r="N7563">
        <f t="shared" ref="N7563:N7626" si="305">IF(K7563&lt;100,1,0)</f>
        <v>0</v>
      </c>
      <c r="O7563">
        <f t="shared" si="304"/>
        <v>0</v>
      </c>
      <c r="P7563" t="s">
        <v>12694</v>
      </c>
    </row>
    <row r="7564" spans="2:16" x14ac:dyDescent="0.25">
      <c r="B7564" t="s">
        <v>7569</v>
      </c>
      <c r="C7564" s="119" t="s">
        <v>60</v>
      </c>
      <c r="D7564" t="s">
        <v>11550</v>
      </c>
      <c r="E7564" t="s">
        <v>11530</v>
      </c>
      <c r="F7564" t="s">
        <v>11540</v>
      </c>
      <c r="G7564" t="s">
        <v>61</v>
      </c>
      <c r="H7564" t="s">
        <v>18</v>
      </c>
      <c r="I7564" t="s">
        <v>11533</v>
      </c>
      <c r="J7564">
        <v>2017</v>
      </c>
      <c r="K7564">
        <v>634.76</v>
      </c>
      <c r="L7564">
        <v>32</v>
      </c>
      <c r="M7564">
        <v>1</v>
      </c>
      <c r="N7564">
        <f t="shared" si="305"/>
        <v>0</v>
      </c>
      <c r="O7564">
        <f t="shared" si="304"/>
        <v>0</v>
      </c>
      <c r="P7564" t="s">
        <v>12694</v>
      </c>
    </row>
    <row r="7565" spans="2:16" x14ac:dyDescent="0.25">
      <c r="B7565" t="s">
        <v>7570</v>
      </c>
      <c r="C7565" s="119" t="s">
        <v>60</v>
      </c>
      <c r="D7565" t="s">
        <v>11537</v>
      </c>
      <c r="E7565" t="s">
        <v>11530</v>
      </c>
      <c r="F7565" t="s">
        <v>11540</v>
      </c>
      <c r="G7565" t="s">
        <v>61</v>
      </c>
      <c r="H7565" t="s">
        <v>18</v>
      </c>
      <c r="I7565" t="s">
        <v>11541</v>
      </c>
      <c r="J7565">
        <v>2017</v>
      </c>
      <c r="K7565">
        <v>628.59</v>
      </c>
      <c r="L7565">
        <v>23</v>
      </c>
      <c r="M7565">
        <v>1</v>
      </c>
      <c r="N7565">
        <f t="shared" si="305"/>
        <v>0</v>
      </c>
      <c r="O7565">
        <f t="shared" si="304"/>
        <v>0</v>
      </c>
      <c r="P7565" t="s">
        <v>12694</v>
      </c>
    </row>
    <row r="7566" spans="2:16" x14ac:dyDescent="0.25">
      <c r="B7566" t="s">
        <v>7571</v>
      </c>
      <c r="C7566" s="119" t="s">
        <v>60</v>
      </c>
      <c r="D7566" t="s">
        <v>11537</v>
      </c>
      <c r="E7566" t="s">
        <v>11530</v>
      </c>
      <c r="F7566" t="s">
        <v>11540</v>
      </c>
      <c r="G7566" t="s">
        <v>61</v>
      </c>
      <c r="H7566" t="s">
        <v>18</v>
      </c>
      <c r="I7566" t="s">
        <v>11541</v>
      </c>
      <c r="J7566">
        <v>2017</v>
      </c>
      <c r="K7566">
        <v>628.59</v>
      </c>
      <c r="L7566">
        <v>23</v>
      </c>
      <c r="M7566">
        <v>1</v>
      </c>
      <c r="N7566">
        <f t="shared" si="305"/>
        <v>0</v>
      </c>
      <c r="O7566">
        <f t="shared" si="304"/>
        <v>0</v>
      </c>
      <c r="P7566" t="s">
        <v>12694</v>
      </c>
    </row>
    <row r="7567" spans="2:16" x14ac:dyDescent="0.25">
      <c r="B7567" t="s">
        <v>7572</v>
      </c>
      <c r="C7567" s="119" t="s">
        <v>60</v>
      </c>
      <c r="D7567" t="s">
        <v>11537</v>
      </c>
      <c r="E7567" t="s">
        <v>11530</v>
      </c>
      <c r="F7567" t="s">
        <v>11540</v>
      </c>
      <c r="G7567" t="s">
        <v>61</v>
      </c>
      <c r="H7567" t="s">
        <v>18</v>
      </c>
      <c r="I7567" t="s">
        <v>11541</v>
      </c>
      <c r="J7567">
        <v>2017</v>
      </c>
      <c r="K7567">
        <v>629.48</v>
      </c>
      <c r="L7567">
        <v>30</v>
      </c>
      <c r="M7567">
        <v>1</v>
      </c>
      <c r="N7567">
        <f t="shared" si="305"/>
        <v>0</v>
      </c>
      <c r="O7567">
        <f t="shared" si="304"/>
        <v>0</v>
      </c>
      <c r="P7567" t="s">
        <v>12694</v>
      </c>
    </row>
    <row r="7568" spans="2:16" x14ac:dyDescent="0.25">
      <c r="B7568" t="s">
        <v>7573</v>
      </c>
      <c r="C7568" s="119" t="s">
        <v>60</v>
      </c>
      <c r="D7568" t="s">
        <v>11537</v>
      </c>
      <c r="E7568" t="s">
        <v>11530</v>
      </c>
      <c r="F7568" t="s">
        <v>11540</v>
      </c>
      <c r="G7568" t="s">
        <v>61</v>
      </c>
      <c r="H7568" t="s">
        <v>18</v>
      </c>
      <c r="I7568" t="s">
        <v>11541</v>
      </c>
      <c r="J7568">
        <v>2017</v>
      </c>
      <c r="K7568">
        <v>661.71</v>
      </c>
      <c r="L7568">
        <v>15</v>
      </c>
      <c r="M7568">
        <v>1</v>
      </c>
      <c r="N7568">
        <f t="shared" si="305"/>
        <v>0</v>
      </c>
      <c r="O7568">
        <f t="shared" si="304"/>
        <v>0</v>
      </c>
      <c r="P7568" t="s">
        <v>12694</v>
      </c>
    </row>
    <row r="7569" spans="2:16" x14ac:dyDescent="0.25">
      <c r="B7569" t="s">
        <v>7574</v>
      </c>
      <c r="C7569" s="119" t="s">
        <v>60</v>
      </c>
      <c r="D7569" t="s">
        <v>11539</v>
      </c>
      <c r="E7569" t="s">
        <v>11530</v>
      </c>
      <c r="F7569" t="s">
        <v>11540</v>
      </c>
      <c r="G7569" t="s">
        <v>61</v>
      </c>
      <c r="H7569" t="s">
        <v>18</v>
      </c>
      <c r="I7569" t="s">
        <v>11541</v>
      </c>
      <c r="J7569">
        <v>2017</v>
      </c>
      <c r="K7569">
        <v>663.46</v>
      </c>
      <c r="L7569">
        <v>25</v>
      </c>
      <c r="M7569">
        <v>1</v>
      </c>
      <c r="N7569">
        <f t="shared" si="305"/>
        <v>0</v>
      </c>
      <c r="O7569">
        <f t="shared" si="304"/>
        <v>0</v>
      </c>
      <c r="P7569" t="s">
        <v>12694</v>
      </c>
    </row>
    <row r="7570" spans="2:16" x14ac:dyDescent="0.25">
      <c r="B7570" t="s">
        <v>7575</v>
      </c>
      <c r="C7570" s="119" t="s">
        <v>60</v>
      </c>
      <c r="D7570" t="s">
        <v>11537</v>
      </c>
      <c r="E7570" t="s">
        <v>11530</v>
      </c>
      <c r="F7570" t="s">
        <v>11540</v>
      </c>
      <c r="G7570" t="s">
        <v>61</v>
      </c>
      <c r="H7570" t="s">
        <v>18</v>
      </c>
      <c r="I7570" t="s">
        <v>11533</v>
      </c>
      <c r="J7570">
        <v>2017</v>
      </c>
      <c r="K7570">
        <v>666.95</v>
      </c>
      <c r="L7570">
        <v>84</v>
      </c>
      <c r="M7570">
        <v>1</v>
      </c>
      <c r="N7570">
        <f t="shared" si="305"/>
        <v>0</v>
      </c>
      <c r="O7570">
        <f t="shared" si="304"/>
        <v>0</v>
      </c>
      <c r="P7570" t="s">
        <v>12694</v>
      </c>
    </row>
    <row r="7571" spans="2:16" x14ac:dyDescent="0.25">
      <c r="B7571" t="s">
        <v>7576</v>
      </c>
      <c r="C7571" s="119" t="s">
        <v>60</v>
      </c>
      <c r="D7571" t="s">
        <v>11550</v>
      </c>
      <c r="E7571" t="s">
        <v>11530</v>
      </c>
      <c r="F7571" t="s">
        <v>11540</v>
      </c>
      <c r="G7571" t="s">
        <v>61</v>
      </c>
      <c r="H7571" t="s">
        <v>18</v>
      </c>
      <c r="I7571" t="s">
        <v>11541</v>
      </c>
      <c r="J7571">
        <v>2017</v>
      </c>
      <c r="K7571">
        <v>637.1</v>
      </c>
      <c r="L7571">
        <v>62</v>
      </c>
      <c r="M7571">
        <v>1</v>
      </c>
      <c r="N7571">
        <f t="shared" si="305"/>
        <v>0</v>
      </c>
      <c r="O7571">
        <f t="shared" si="304"/>
        <v>0</v>
      </c>
      <c r="P7571" t="s">
        <v>12694</v>
      </c>
    </row>
    <row r="7572" spans="2:16" x14ac:dyDescent="0.25">
      <c r="B7572" t="s">
        <v>7577</v>
      </c>
      <c r="C7572" s="119" t="s">
        <v>60</v>
      </c>
      <c r="D7572" t="s">
        <v>11550</v>
      </c>
      <c r="E7572" t="s">
        <v>11530</v>
      </c>
      <c r="F7572" t="s">
        <v>11540</v>
      </c>
      <c r="G7572" t="s">
        <v>61</v>
      </c>
      <c r="H7572" t="s">
        <v>18</v>
      </c>
      <c r="I7572" t="s">
        <v>11541</v>
      </c>
      <c r="J7572">
        <v>2017</v>
      </c>
      <c r="K7572">
        <v>737.24</v>
      </c>
      <c r="L7572">
        <v>16</v>
      </c>
      <c r="M7572">
        <v>1</v>
      </c>
      <c r="N7572">
        <f t="shared" si="305"/>
        <v>0</v>
      </c>
      <c r="O7572">
        <f t="shared" si="304"/>
        <v>0</v>
      </c>
      <c r="P7572" t="s">
        <v>12694</v>
      </c>
    </row>
    <row r="7573" spans="2:16" x14ac:dyDescent="0.25">
      <c r="B7573" t="s">
        <v>7578</v>
      </c>
      <c r="C7573" s="119" t="s">
        <v>60</v>
      </c>
      <c r="D7573" t="s">
        <v>11550</v>
      </c>
      <c r="E7573" t="s">
        <v>11530</v>
      </c>
      <c r="F7573" t="s">
        <v>11540</v>
      </c>
      <c r="G7573" t="s">
        <v>61</v>
      </c>
      <c r="H7573" t="s">
        <v>18</v>
      </c>
      <c r="I7573" t="s">
        <v>11541</v>
      </c>
      <c r="J7573">
        <v>2017</v>
      </c>
      <c r="K7573">
        <v>636.02</v>
      </c>
      <c r="L7573">
        <v>56</v>
      </c>
      <c r="M7573">
        <v>1</v>
      </c>
      <c r="N7573">
        <f t="shared" si="305"/>
        <v>0</v>
      </c>
      <c r="O7573">
        <f t="shared" si="304"/>
        <v>0</v>
      </c>
      <c r="P7573" t="s">
        <v>12694</v>
      </c>
    </row>
    <row r="7574" spans="2:16" x14ac:dyDescent="0.25">
      <c r="B7574" t="s">
        <v>7579</v>
      </c>
      <c r="C7574" s="119" t="s">
        <v>60</v>
      </c>
      <c r="D7574" t="s">
        <v>11537</v>
      </c>
      <c r="E7574" t="s">
        <v>11530</v>
      </c>
      <c r="F7574" t="s">
        <v>11540</v>
      </c>
      <c r="G7574" t="s">
        <v>61</v>
      </c>
      <c r="H7574" t="s">
        <v>18</v>
      </c>
      <c r="I7574" t="s">
        <v>11541</v>
      </c>
      <c r="J7574">
        <v>2017</v>
      </c>
      <c r="K7574">
        <v>632.49</v>
      </c>
      <c r="L7574">
        <v>26</v>
      </c>
      <c r="M7574">
        <v>1</v>
      </c>
      <c r="N7574">
        <f t="shared" si="305"/>
        <v>0</v>
      </c>
      <c r="O7574">
        <f t="shared" si="304"/>
        <v>0</v>
      </c>
      <c r="P7574" t="s">
        <v>12694</v>
      </c>
    </row>
    <row r="7575" spans="2:16" x14ac:dyDescent="0.25">
      <c r="B7575" t="s">
        <v>7580</v>
      </c>
      <c r="C7575" s="119" t="s">
        <v>60</v>
      </c>
      <c r="D7575" t="s">
        <v>11542</v>
      </c>
      <c r="E7575" t="s">
        <v>11530</v>
      </c>
      <c r="F7575" t="s">
        <v>11540</v>
      </c>
      <c r="G7575" t="s">
        <v>61</v>
      </c>
      <c r="H7575" t="s">
        <v>18</v>
      </c>
      <c r="I7575" t="s">
        <v>11541</v>
      </c>
      <c r="J7575">
        <v>2017</v>
      </c>
      <c r="K7575">
        <v>664.76</v>
      </c>
      <c r="L7575">
        <v>35</v>
      </c>
      <c r="M7575">
        <v>1</v>
      </c>
      <c r="N7575">
        <f t="shared" si="305"/>
        <v>0</v>
      </c>
      <c r="O7575">
        <f t="shared" si="304"/>
        <v>0</v>
      </c>
      <c r="P7575" t="s">
        <v>12694</v>
      </c>
    </row>
    <row r="7576" spans="2:16" x14ac:dyDescent="0.25">
      <c r="B7576" t="s">
        <v>7581</v>
      </c>
      <c r="C7576" s="119" t="s">
        <v>60</v>
      </c>
      <c r="D7576" t="s">
        <v>11546</v>
      </c>
      <c r="E7576" t="s">
        <v>11530</v>
      </c>
      <c r="F7576" t="s">
        <v>11540</v>
      </c>
      <c r="G7576" t="s">
        <v>61</v>
      </c>
      <c r="H7576" t="s">
        <v>18</v>
      </c>
      <c r="I7576" t="s">
        <v>11541</v>
      </c>
      <c r="J7576">
        <v>2017</v>
      </c>
      <c r="K7576">
        <v>668.07</v>
      </c>
      <c r="L7576">
        <v>60</v>
      </c>
      <c r="M7576">
        <v>1</v>
      </c>
      <c r="N7576">
        <f t="shared" si="305"/>
        <v>0</v>
      </c>
      <c r="O7576">
        <f t="shared" si="304"/>
        <v>0</v>
      </c>
      <c r="P7576" t="s">
        <v>12694</v>
      </c>
    </row>
    <row r="7577" spans="2:16" x14ac:dyDescent="0.25">
      <c r="B7577" t="s">
        <v>7582</v>
      </c>
      <c r="C7577" s="119" t="s">
        <v>60</v>
      </c>
      <c r="D7577" t="s">
        <v>11550</v>
      </c>
      <c r="E7577" t="s">
        <v>11530</v>
      </c>
      <c r="F7577" t="s">
        <v>11540</v>
      </c>
      <c r="G7577" t="s">
        <v>61</v>
      </c>
      <c r="H7577" t="s">
        <v>18</v>
      </c>
      <c r="I7577" t="s">
        <v>11541</v>
      </c>
      <c r="J7577">
        <v>2017</v>
      </c>
      <c r="K7577">
        <v>636.27</v>
      </c>
      <c r="L7577">
        <v>58</v>
      </c>
      <c r="M7577">
        <v>1</v>
      </c>
      <c r="N7577">
        <f t="shared" si="305"/>
        <v>0</v>
      </c>
      <c r="O7577">
        <f t="shared" si="304"/>
        <v>0</v>
      </c>
      <c r="P7577" t="s">
        <v>12694</v>
      </c>
    </row>
    <row r="7578" spans="2:16" x14ac:dyDescent="0.25">
      <c r="B7578" t="s">
        <v>7583</v>
      </c>
      <c r="C7578" s="119" t="s">
        <v>60</v>
      </c>
      <c r="D7578" t="s">
        <v>11550</v>
      </c>
      <c r="E7578" t="s">
        <v>11530</v>
      </c>
      <c r="F7578" t="s">
        <v>11540</v>
      </c>
      <c r="G7578" t="s">
        <v>61</v>
      </c>
      <c r="H7578" t="s">
        <v>18</v>
      </c>
      <c r="I7578" t="s">
        <v>11533</v>
      </c>
      <c r="J7578">
        <v>2017</v>
      </c>
      <c r="K7578">
        <v>633.21</v>
      </c>
      <c r="L7578">
        <v>17</v>
      </c>
      <c r="M7578">
        <v>1</v>
      </c>
      <c r="N7578">
        <f t="shared" si="305"/>
        <v>0</v>
      </c>
      <c r="O7578">
        <f t="shared" si="304"/>
        <v>0</v>
      </c>
      <c r="P7578" t="s">
        <v>12694</v>
      </c>
    </row>
    <row r="7579" spans="2:16" x14ac:dyDescent="0.25">
      <c r="B7579" t="s">
        <v>7584</v>
      </c>
      <c r="C7579" s="119" t="s">
        <v>60</v>
      </c>
      <c r="D7579" t="s">
        <v>11537</v>
      </c>
      <c r="E7579" t="s">
        <v>11530</v>
      </c>
      <c r="F7579" t="s">
        <v>11540</v>
      </c>
      <c r="G7579" t="s">
        <v>61</v>
      </c>
      <c r="H7579" t="s">
        <v>18</v>
      </c>
      <c r="I7579" t="s">
        <v>11541</v>
      </c>
      <c r="J7579">
        <v>2017</v>
      </c>
      <c r="K7579">
        <v>663.42</v>
      </c>
      <c r="L7579">
        <v>21</v>
      </c>
      <c r="M7579">
        <v>1</v>
      </c>
      <c r="N7579">
        <f t="shared" si="305"/>
        <v>0</v>
      </c>
      <c r="O7579">
        <f t="shared" si="304"/>
        <v>0</v>
      </c>
      <c r="P7579" t="s">
        <v>12694</v>
      </c>
    </row>
    <row r="7580" spans="2:16" x14ac:dyDescent="0.25">
      <c r="B7580" t="s">
        <v>7585</v>
      </c>
      <c r="C7580" s="119" t="s">
        <v>60</v>
      </c>
      <c r="D7580" t="s">
        <v>11537</v>
      </c>
      <c r="E7580" t="s">
        <v>11530</v>
      </c>
      <c r="F7580" t="s">
        <v>11540</v>
      </c>
      <c r="G7580" t="s">
        <v>61</v>
      </c>
      <c r="H7580" t="s">
        <v>18</v>
      </c>
      <c r="I7580" t="s">
        <v>11541</v>
      </c>
      <c r="J7580">
        <v>2017</v>
      </c>
      <c r="K7580">
        <v>664.07</v>
      </c>
      <c r="L7580">
        <v>26</v>
      </c>
      <c r="M7580">
        <v>1</v>
      </c>
      <c r="N7580">
        <f t="shared" si="305"/>
        <v>0</v>
      </c>
      <c r="O7580">
        <f t="shared" si="304"/>
        <v>0</v>
      </c>
      <c r="P7580" t="s">
        <v>12694</v>
      </c>
    </row>
    <row r="7581" spans="2:16" x14ac:dyDescent="0.25">
      <c r="B7581" t="s">
        <v>7586</v>
      </c>
      <c r="C7581" s="119" t="s">
        <v>60</v>
      </c>
      <c r="D7581" t="s">
        <v>11537</v>
      </c>
      <c r="E7581" t="s">
        <v>11530</v>
      </c>
      <c r="F7581" t="s">
        <v>11540</v>
      </c>
      <c r="G7581" t="s">
        <v>61</v>
      </c>
      <c r="H7581" t="s">
        <v>18</v>
      </c>
      <c r="I7581" t="s">
        <v>11541</v>
      </c>
      <c r="J7581">
        <v>2017</v>
      </c>
      <c r="K7581">
        <v>663.29</v>
      </c>
      <c r="L7581">
        <v>20</v>
      </c>
      <c r="M7581">
        <v>1</v>
      </c>
      <c r="N7581">
        <f t="shared" si="305"/>
        <v>0</v>
      </c>
      <c r="O7581">
        <f t="shared" si="304"/>
        <v>0</v>
      </c>
      <c r="P7581" t="s">
        <v>12694</v>
      </c>
    </row>
    <row r="7582" spans="2:16" x14ac:dyDescent="0.25">
      <c r="B7582" t="s">
        <v>7587</v>
      </c>
      <c r="C7582" s="119" t="s">
        <v>60</v>
      </c>
      <c r="D7582" t="s">
        <v>11537</v>
      </c>
      <c r="E7582" t="s">
        <v>11530</v>
      </c>
      <c r="F7582" t="s">
        <v>11540</v>
      </c>
      <c r="G7582" t="s">
        <v>61</v>
      </c>
      <c r="H7582" t="s">
        <v>18</v>
      </c>
      <c r="I7582" t="s">
        <v>11541</v>
      </c>
      <c r="J7582">
        <v>2017</v>
      </c>
      <c r="K7582">
        <v>663.67</v>
      </c>
      <c r="L7582">
        <v>23</v>
      </c>
      <c r="M7582">
        <v>1</v>
      </c>
      <c r="N7582">
        <f t="shared" si="305"/>
        <v>0</v>
      </c>
      <c r="O7582">
        <f t="shared" si="304"/>
        <v>0</v>
      </c>
      <c r="P7582" t="s">
        <v>12694</v>
      </c>
    </row>
    <row r="7583" spans="2:16" x14ac:dyDescent="0.25">
      <c r="B7583" t="s">
        <v>7588</v>
      </c>
      <c r="C7583" s="119" t="s">
        <v>60</v>
      </c>
      <c r="D7583" t="s">
        <v>11539</v>
      </c>
      <c r="E7583" t="s">
        <v>11530</v>
      </c>
      <c r="F7583" t="s">
        <v>11540</v>
      </c>
      <c r="G7583" t="s">
        <v>61</v>
      </c>
      <c r="H7583" t="s">
        <v>18</v>
      </c>
      <c r="I7583" t="s">
        <v>11541</v>
      </c>
      <c r="J7583">
        <v>2017</v>
      </c>
      <c r="K7583">
        <v>632.49</v>
      </c>
      <c r="L7583">
        <v>26</v>
      </c>
      <c r="M7583">
        <v>1</v>
      </c>
      <c r="N7583">
        <f t="shared" si="305"/>
        <v>0</v>
      </c>
      <c r="O7583">
        <f t="shared" si="304"/>
        <v>0</v>
      </c>
      <c r="P7583" t="s">
        <v>12694</v>
      </c>
    </row>
    <row r="7584" spans="2:16" x14ac:dyDescent="0.25">
      <c r="B7584" t="s">
        <v>7589</v>
      </c>
      <c r="C7584" s="119" t="s">
        <v>60</v>
      </c>
      <c r="D7584" t="s">
        <v>11539</v>
      </c>
      <c r="E7584" t="s">
        <v>11530</v>
      </c>
      <c r="F7584" t="s">
        <v>11540</v>
      </c>
      <c r="G7584" t="s">
        <v>61</v>
      </c>
      <c r="H7584" t="s">
        <v>18</v>
      </c>
      <c r="I7584" t="s">
        <v>11541</v>
      </c>
      <c r="J7584">
        <v>2017</v>
      </c>
      <c r="K7584">
        <v>632.91999999999996</v>
      </c>
      <c r="L7584">
        <v>29</v>
      </c>
      <c r="M7584">
        <v>1</v>
      </c>
      <c r="N7584">
        <f t="shared" si="305"/>
        <v>0</v>
      </c>
      <c r="O7584">
        <f t="shared" si="304"/>
        <v>0</v>
      </c>
      <c r="P7584" t="s">
        <v>12694</v>
      </c>
    </row>
    <row r="7585" spans="2:16" x14ac:dyDescent="0.25">
      <c r="B7585" t="s">
        <v>7590</v>
      </c>
      <c r="C7585" s="119" t="s">
        <v>60</v>
      </c>
      <c r="D7585" t="s">
        <v>11539</v>
      </c>
      <c r="E7585" t="s">
        <v>11530</v>
      </c>
      <c r="F7585" t="s">
        <v>11540</v>
      </c>
      <c r="G7585" t="s">
        <v>61</v>
      </c>
      <c r="H7585" t="s">
        <v>18</v>
      </c>
      <c r="I7585" t="s">
        <v>11533</v>
      </c>
      <c r="J7585">
        <v>2017</v>
      </c>
      <c r="K7585">
        <v>646.29999999999995</v>
      </c>
      <c r="L7585">
        <v>67</v>
      </c>
      <c r="M7585">
        <v>1</v>
      </c>
      <c r="N7585">
        <f t="shared" si="305"/>
        <v>0</v>
      </c>
      <c r="O7585">
        <f t="shared" si="304"/>
        <v>0</v>
      </c>
      <c r="P7585" t="s">
        <v>12694</v>
      </c>
    </row>
    <row r="7586" spans="2:16" x14ac:dyDescent="0.25">
      <c r="B7586" t="s">
        <v>7591</v>
      </c>
      <c r="C7586" s="119" t="s">
        <v>60</v>
      </c>
      <c r="D7586" t="s">
        <v>11539</v>
      </c>
      <c r="E7586" t="s">
        <v>11530</v>
      </c>
      <c r="F7586" t="s">
        <v>11540</v>
      </c>
      <c r="G7586" t="s">
        <v>61</v>
      </c>
      <c r="H7586" t="s">
        <v>18</v>
      </c>
      <c r="I7586" t="s">
        <v>11541</v>
      </c>
      <c r="J7586">
        <v>2017</v>
      </c>
      <c r="K7586">
        <v>663.29</v>
      </c>
      <c r="L7586">
        <v>20</v>
      </c>
      <c r="M7586">
        <v>1</v>
      </c>
      <c r="N7586">
        <f t="shared" si="305"/>
        <v>0</v>
      </c>
      <c r="O7586">
        <f t="shared" si="304"/>
        <v>0</v>
      </c>
      <c r="P7586" t="s">
        <v>12694</v>
      </c>
    </row>
    <row r="7587" spans="2:16" x14ac:dyDescent="0.25">
      <c r="B7587" t="s">
        <v>7592</v>
      </c>
      <c r="C7587" s="119" t="s">
        <v>60</v>
      </c>
      <c r="D7587" t="s">
        <v>11539</v>
      </c>
      <c r="E7587" t="s">
        <v>11530</v>
      </c>
      <c r="F7587" t="s">
        <v>11540</v>
      </c>
      <c r="G7587" t="s">
        <v>61</v>
      </c>
      <c r="H7587" t="s">
        <v>18</v>
      </c>
      <c r="I7587" t="s">
        <v>11541</v>
      </c>
      <c r="J7587">
        <v>2017</v>
      </c>
      <c r="K7587">
        <v>663.29</v>
      </c>
      <c r="L7587">
        <v>20</v>
      </c>
      <c r="M7587">
        <v>1</v>
      </c>
      <c r="N7587">
        <f t="shared" si="305"/>
        <v>0</v>
      </c>
      <c r="O7587">
        <f t="shared" si="304"/>
        <v>0</v>
      </c>
      <c r="P7587" t="s">
        <v>12694</v>
      </c>
    </row>
    <row r="7588" spans="2:16" x14ac:dyDescent="0.25">
      <c r="B7588" t="s">
        <v>7593</v>
      </c>
      <c r="C7588" s="119" t="s">
        <v>60</v>
      </c>
      <c r="D7588" t="s">
        <v>11550</v>
      </c>
      <c r="E7588" t="s">
        <v>11530</v>
      </c>
      <c r="F7588" t="s">
        <v>11540</v>
      </c>
      <c r="G7588" t="s">
        <v>61</v>
      </c>
      <c r="H7588" t="s">
        <v>18</v>
      </c>
      <c r="I7588" t="s">
        <v>11541</v>
      </c>
      <c r="J7588">
        <v>2017</v>
      </c>
      <c r="K7588">
        <v>635.77</v>
      </c>
      <c r="L7588">
        <v>54</v>
      </c>
      <c r="M7588">
        <v>1</v>
      </c>
      <c r="N7588">
        <f t="shared" si="305"/>
        <v>0</v>
      </c>
      <c r="O7588">
        <f t="shared" si="304"/>
        <v>0</v>
      </c>
      <c r="P7588" t="s">
        <v>12694</v>
      </c>
    </row>
    <row r="7589" spans="2:16" x14ac:dyDescent="0.25">
      <c r="B7589" t="s">
        <v>7594</v>
      </c>
      <c r="C7589" s="119" t="s">
        <v>60</v>
      </c>
      <c r="D7589" t="s">
        <v>11537</v>
      </c>
      <c r="E7589" t="s">
        <v>11530</v>
      </c>
      <c r="F7589" t="s">
        <v>11540</v>
      </c>
      <c r="G7589" t="s">
        <v>61</v>
      </c>
      <c r="H7589" t="s">
        <v>18</v>
      </c>
      <c r="I7589" t="s">
        <v>11541</v>
      </c>
      <c r="J7589">
        <v>2017</v>
      </c>
      <c r="K7589">
        <v>875.49</v>
      </c>
      <c r="L7589">
        <v>21</v>
      </c>
      <c r="M7589">
        <v>1</v>
      </c>
      <c r="N7589">
        <f t="shared" si="305"/>
        <v>0</v>
      </c>
      <c r="O7589">
        <f t="shared" si="304"/>
        <v>0</v>
      </c>
      <c r="P7589" t="s">
        <v>12694</v>
      </c>
    </row>
    <row r="7590" spans="2:16" x14ac:dyDescent="0.25">
      <c r="B7590" t="s">
        <v>7595</v>
      </c>
      <c r="C7590" s="119" t="s">
        <v>60</v>
      </c>
      <c r="D7590" t="s">
        <v>11537</v>
      </c>
      <c r="E7590" t="s">
        <v>11530</v>
      </c>
      <c r="F7590" t="s">
        <v>11540</v>
      </c>
      <c r="G7590" t="s">
        <v>61</v>
      </c>
      <c r="H7590" t="s">
        <v>18</v>
      </c>
      <c r="I7590" t="s">
        <v>11541</v>
      </c>
      <c r="J7590">
        <v>2017</v>
      </c>
      <c r="K7590">
        <v>632.1</v>
      </c>
      <c r="L7590">
        <v>23</v>
      </c>
      <c r="M7590">
        <v>1</v>
      </c>
      <c r="N7590">
        <f t="shared" si="305"/>
        <v>0</v>
      </c>
      <c r="O7590">
        <f t="shared" si="304"/>
        <v>0</v>
      </c>
      <c r="P7590" t="s">
        <v>12694</v>
      </c>
    </row>
    <row r="7591" spans="2:16" x14ac:dyDescent="0.25">
      <c r="B7591" t="s">
        <v>7596</v>
      </c>
      <c r="C7591" s="119" t="s">
        <v>60</v>
      </c>
      <c r="D7591" t="s">
        <v>11537</v>
      </c>
      <c r="E7591" t="s">
        <v>11530</v>
      </c>
      <c r="F7591" t="s">
        <v>11540</v>
      </c>
      <c r="G7591" t="s">
        <v>61</v>
      </c>
      <c r="H7591" t="s">
        <v>18</v>
      </c>
      <c r="I7591" t="s">
        <v>11541</v>
      </c>
      <c r="J7591">
        <v>2017</v>
      </c>
      <c r="K7591">
        <v>632.23</v>
      </c>
      <c r="L7591">
        <v>24</v>
      </c>
      <c r="M7591">
        <v>1</v>
      </c>
      <c r="N7591">
        <f t="shared" si="305"/>
        <v>0</v>
      </c>
      <c r="O7591">
        <f t="shared" si="304"/>
        <v>0</v>
      </c>
      <c r="P7591" t="s">
        <v>12694</v>
      </c>
    </row>
    <row r="7592" spans="2:16" x14ac:dyDescent="0.25">
      <c r="B7592" t="s">
        <v>7597</v>
      </c>
      <c r="C7592" s="119" t="s">
        <v>60</v>
      </c>
      <c r="D7592" t="s">
        <v>11537</v>
      </c>
      <c r="E7592" t="s">
        <v>11530</v>
      </c>
      <c r="F7592" t="s">
        <v>11540</v>
      </c>
      <c r="G7592" t="s">
        <v>61</v>
      </c>
      <c r="H7592" t="s">
        <v>18</v>
      </c>
      <c r="I7592" t="s">
        <v>11541</v>
      </c>
      <c r="J7592">
        <v>2017</v>
      </c>
      <c r="K7592">
        <v>632.23</v>
      </c>
      <c r="L7592">
        <v>24</v>
      </c>
      <c r="M7592">
        <v>1</v>
      </c>
      <c r="N7592">
        <f t="shared" si="305"/>
        <v>0</v>
      </c>
      <c r="O7592">
        <f t="shared" si="304"/>
        <v>0</v>
      </c>
      <c r="P7592" t="s">
        <v>12694</v>
      </c>
    </row>
    <row r="7593" spans="2:16" x14ac:dyDescent="0.25">
      <c r="B7593" t="s">
        <v>7598</v>
      </c>
      <c r="C7593" s="119" t="s">
        <v>60</v>
      </c>
      <c r="D7593" t="s">
        <v>11537</v>
      </c>
      <c r="E7593" t="s">
        <v>11530</v>
      </c>
      <c r="F7593" t="s">
        <v>11540</v>
      </c>
      <c r="G7593" t="s">
        <v>61</v>
      </c>
      <c r="H7593" t="s">
        <v>18</v>
      </c>
      <c r="I7593" t="s">
        <v>11541</v>
      </c>
      <c r="J7593">
        <v>2017</v>
      </c>
      <c r="K7593">
        <v>632.49</v>
      </c>
      <c r="L7593">
        <v>26</v>
      </c>
      <c r="M7593">
        <v>1</v>
      </c>
      <c r="N7593">
        <f t="shared" si="305"/>
        <v>0</v>
      </c>
      <c r="O7593">
        <f t="shared" si="304"/>
        <v>0</v>
      </c>
      <c r="P7593" t="s">
        <v>12694</v>
      </c>
    </row>
    <row r="7594" spans="2:16" x14ac:dyDescent="0.25">
      <c r="B7594" t="s">
        <v>7599</v>
      </c>
      <c r="C7594" s="119" t="s">
        <v>60</v>
      </c>
      <c r="D7594" t="s">
        <v>11542</v>
      </c>
      <c r="E7594" t="s">
        <v>11530</v>
      </c>
      <c r="F7594" t="s">
        <v>11540</v>
      </c>
      <c r="G7594" t="s">
        <v>61</v>
      </c>
      <c r="H7594" t="s">
        <v>18</v>
      </c>
      <c r="I7594" t="s">
        <v>11541</v>
      </c>
      <c r="J7594">
        <v>2017</v>
      </c>
      <c r="K7594">
        <v>631.97</v>
      </c>
      <c r="L7594">
        <v>22</v>
      </c>
      <c r="M7594">
        <v>1</v>
      </c>
      <c r="N7594">
        <f t="shared" si="305"/>
        <v>0</v>
      </c>
      <c r="O7594">
        <f t="shared" si="304"/>
        <v>0</v>
      </c>
      <c r="P7594" t="s">
        <v>12694</v>
      </c>
    </row>
    <row r="7595" spans="2:16" x14ac:dyDescent="0.25">
      <c r="B7595" t="s">
        <v>7600</v>
      </c>
      <c r="C7595" s="119" t="s">
        <v>60</v>
      </c>
      <c r="D7595" t="s">
        <v>11537</v>
      </c>
      <c r="E7595" t="s">
        <v>11530</v>
      </c>
      <c r="F7595" t="s">
        <v>11540</v>
      </c>
      <c r="G7595" t="s">
        <v>61</v>
      </c>
      <c r="H7595" t="s">
        <v>18</v>
      </c>
      <c r="I7595" t="s">
        <v>11541</v>
      </c>
      <c r="J7595">
        <v>2017</v>
      </c>
      <c r="K7595">
        <v>632.61</v>
      </c>
      <c r="L7595">
        <v>27</v>
      </c>
      <c r="M7595">
        <v>1</v>
      </c>
      <c r="N7595">
        <f t="shared" si="305"/>
        <v>0</v>
      </c>
      <c r="O7595">
        <f t="shared" si="304"/>
        <v>0</v>
      </c>
      <c r="P7595" t="s">
        <v>12694</v>
      </c>
    </row>
    <row r="7596" spans="2:16" x14ac:dyDescent="0.25">
      <c r="B7596" t="s">
        <v>7601</v>
      </c>
      <c r="C7596" s="119" t="s">
        <v>60</v>
      </c>
      <c r="D7596" t="s">
        <v>11537</v>
      </c>
      <c r="E7596" t="s">
        <v>11530</v>
      </c>
      <c r="F7596" t="s">
        <v>11540</v>
      </c>
      <c r="G7596" t="s">
        <v>61</v>
      </c>
      <c r="H7596" t="s">
        <v>18</v>
      </c>
      <c r="I7596" t="s">
        <v>11541</v>
      </c>
      <c r="J7596">
        <v>2017</v>
      </c>
      <c r="K7596">
        <v>670.17</v>
      </c>
      <c r="L7596">
        <v>17</v>
      </c>
      <c r="M7596">
        <v>1</v>
      </c>
      <c r="N7596">
        <f t="shared" si="305"/>
        <v>0</v>
      </c>
      <c r="O7596">
        <f t="shared" si="304"/>
        <v>0</v>
      </c>
      <c r="P7596" t="s">
        <v>12694</v>
      </c>
    </row>
    <row r="7597" spans="2:16" x14ac:dyDescent="0.25">
      <c r="B7597" t="s">
        <v>7602</v>
      </c>
      <c r="C7597" s="119" t="s">
        <v>60</v>
      </c>
      <c r="D7597" t="s">
        <v>11537</v>
      </c>
      <c r="E7597" t="s">
        <v>11530</v>
      </c>
      <c r="F7597" t="s">
        <v>11540</v>
      </c>
      <c r="G7597" t="s">
        <v>61</v>
      </c>
      <c r="H7597" t="s">
        <v>18</v>
      </c>
      <c r="I7597" t="s">
        <v>11541</v>
      </c>
      <c r="J7597">
        <v>2017</v>
      </c>
      <c r="K7597">
        <v>662.96</v>
      </c>
      <c r="L7597">
        <v>20</v>
      </c>
      <c r="M7597">
        <v>1</v>
      </c>
      <c r="N7597">
        <f t="shared" si="305"/>
        <v>0</v>
      </c>
      <c r="O7597">
        <f t="shared" si="304"/>
        <v>0</v>
      </c>
      <c r="P7597" t="s">
        <v>12694</v>
      </c>
    </row>
    <row r="7598" spans="2:16" x14ac:dyDescent="0.25">
      <c r="B7598" t="s">
        <v>7603</v>
      </c>
      <c r="C7598" s="119" t="s">
        <v>60</v>
      </c>
      <c r="D7598" t="s">
        <v>11539</v>
      </c>
      <c r="E7598" t="s">
        <v>11530</v>
      </c>
      <c r="F7598" t="s">
        <v>11540</v>
      </c>
      <c r="G7598" t="s">
        <v>61</v>
      </c>
      <c r="H7598" t="s">
        <v>18</v>
      </c>
      <c r="I7598" t="s">
        <v>11541</v>
      </c>
      <c r="J7598">
        <v>2017</v>
      </c>
      <c r="K7598">
        <v>633.39</v>
      </c>
      <c r="L7598">
        <v>33</v>
      </c>
      <c r="M7598">
        <v>1</v>
      </c>
      <c r="N7598">
        <f t="shared" si="305"/>
        <v>0</v>
      </c>
      <c r="O7598">
        <f t="shared" si="304"/>
        <v>0</v>
      </c>
      <c r="P7598" t="s">
        <v>12694</v>
      </c>
    </row>
    <row r="7599" spans="2:16" x14ac:dyDescent="0.25">
      <c r="B7599" t="s">
        <v>7604</v>
      </c>
      <c r="C7599" s="119" t="s">
        <v>60</v>
      </c>
      <c r="D7599" t="s">
        <v>11537</v>
      </c>
      <c r="E7599" t="s">
        <v>11530</v>
      </c>
      <c r="F7599" t="s">
        <v>11540</v>
      </c>
      <c r="G7599" t="s">
        <v>61</v>
      </c>
      <c r="H7599" t="s">
        <v>18</v>
      </c>
      <c r="I7599" t="s">
        <v>11541</v>
      </c>
      <c r="J7599">
        <v>2017</v>
      </c>
      <c r="K7599">
        <v>888.08</v>
      </c>
      <c r="L7599">
        <v>73</v>
      </c>
      <c r="M7599">
        <v>1</v>
      </c>
      <c r="N7599">
        <f t="shared" si="305"/>
        <v>0</v>
      </c>
      <c r="O7599">
        <f t="shared" ref="O7599:O7662" si="306">IF(OR(L7599="",L7599&lt;=0),1,0)</f>
        <v>0</v>
      </c>
      <c r="P7599" t="s">
        <v>12694</v>
      </c>
    </row>
    <row r="7600" spans="2:16" x14ac:dyDescent="0.25">
      <c r="B7600" t="s">
        <v>7605</v>
      </c>
      <c r="C7600" s="119" t="s">
        <v>60</v>
      </c>
      <c r="D7600" t="s">
        <v>11537</v>
      </c>
      <c r="E7600" t="s">
        <v>11530</v>
      </c>
      <c r="F7600" t="s">
        <v>11540</v>
      </c>
      <c r="G7600" t="s">
        <v>61</v>
      </c>
      <c r="H7600" t="s">
        <v>18</v>
      </c>
      <c r="I7600" t="s">
        <v>11541</v>
      </c>
      <c r="J7600">
        <v>2017</v>
      </c>
      <c r="K7600">
        <v>631.97</v>
      </c>
      <c r="L7600">
        <v>22</v>
      </c>
      <c r="M7600">
        <v>1</v>
      </c>
      <c r="N7600">
        <f t="shared" si="305"/>
        <v>0</v>
      </c>
      <c r="O7600">
        <f t="shared" si="306"/>
        <v>0</v>
      </c>
      <c r="P7600" t="s">
        <v>12694</v>
      </c>
    </row>
    <row r="7601" spans="2:16" x14ac:dyDescent="0.25">
      <c r="B7601" t="s">
        <v>7606</v>
      </c>
      <c r="C7601" s="119" t="s">
        <v>60</v>
      </c>
      <c r="D7601" t="s">
        <v>11537</v>
      </c>
      <c r="E7601" t="s">
        <v>11530</v>
      </c>
      <c r="F7601" t="s">
        <v>11540</v>
      </c>
      <c r="G7601" t="s">
        <v>61</v>
      </c>
      <c r="H7601" t="s">
        <v>18</v>
      </c>
      <c r="I7601" t="s">
        <v>11541</v>
      </c>
      <c r="J7601">
        <v>2017</v>
      </c>
      <c r="K7601">
        <v>633</v>
      </c>
      <c r="L7601">
        <v>30</v>
      </c>
      <c r="M7601">
        <v>1</v>
      </c>
      <c r="N7601">
        <f t="shared" si="305"/>
        <v>0</v>
      </c>
      <c r="O7601">
        <f t="shared" si="306"/>
        <v>0</v>
      </c>
      <c r="P7601" t="s">
        <v>12694</v>
      </c>
    </row>
    <row r="7602" spans="2:16" x14ac:dyDescent="0.25">
      <c r="B7602" t="s">
        <v>7607</v>
      </c>
      <c r="C7602" s="119" t="s">
        <v>60</v>
      </c>
      <c r="D7602" t="s">
        <v>11537</v>
      </c>
      <c r="E7602" t="s">
        <v>11530</v>
      </c>
      <c r="F7602" t="s">
        <v>11540</v>
      </c>
      <c r="G7602" t="s">
        <v>61</v>
      </c>
      <c r="H7602" t="s">
        <v>18</v>
      </c>
      <c r="I7602" t="s">
        <v>11541</v>
      </c>
      <c r="J7602">
        <v>2017</v>
      </c>
      <c r="K7602">
        <v>631.97</v>
      </c>
      <c r="L7602">
        <v>22</v>
      </c>
      <c r="M7602">
        <v>1</v>
      </c>
      <c r="N7602">
        <f t="shared" si="305"/>
        <v>0</v>
      </c>
      <c r="O7602">
        <f t="shared" si="306"/>
        <v>0</v>
      </c>
      <c r="P7602" t="s">
        <v>12694</v>
      </c>
    </row>
    <row r="7603" spans="2:16" x14ac:dyDescent="0.25">
      <c r="B7603" t="s">
        <v>7608</v>
      </c>
      <c r="C7603" s="119" t="s">
        <v>60</v>
      </c>
      <c r="D7603" t="s">
        <v>11537</v>
      </c>
      <c r="E7603" t="s">
        <v>11530</v>
      </c>
      <c r="F7603" t="s">
        <v>11540</v>
      </c>
      <c r="G7603" t="s">
        <v>61</v>
      </c>
      <c r="H7603" t="s">
        <v>18</v>
      </c>
      <c r="I7603" t="s">
        <v>11533</v>
      </c>
      <c r="J7603">
        <v>2017</v>
      </c>
      <c r="K7603">
        <v>771.8</v>
      </c>
      <c r="L7603">
        <v>24</v>
      </c>
      <c r="M7603">
        <v>1</v>
      </c>
      <c r="N7603">
        <f t="shared" si="305"/>
        <v>0</v>
      </c>
      <c r="O7603">
        <f t="shared" si="306"/>
        <v>0</v>
      </c>
      <c r="P7603" t="s">
        <v>12694</v>
      </c>
    </row>
    <row r="7604" spans="2:16" x14ac:dyDescent="0.25">
      <c r="B7604" t="s">
        <v>7609</v>
      </c>
      <c r="C7604" s="119" t="s">
        <v>60</v>
      </c>
      <c r="D7604" t="s">
        <v>11537</v>
      </c>
      <c r="E7604" t="s">
        <v>11530</v>
      </c>
      <c r="F7604" t="s">
        <v>11540</v>
      </c>
      <c r="G7604" t="s">
        <v>61</v>
      </c>
      <c r="H7604" t="s">
        <v>18</v>
      </c>
      <c r="I7604" t="s">
        <v>11533</v>
      </c>
      <c r="J7604">
        <v>2017</v>
      </c>
      <c r="K7604">
        <v>634.79999999999995</v>
      </c>
      <c r="L7604">
        <v>22</v>
      </c>
      <c r="M7604">
        <v>1</v>
      </c>
      <c r="N7604">
        <f t="shared" si="305"/>
        <v>0</v>
      </c>
      <c r="O7604">
        <f t="shared" si="306"/>
        <v>0</v>
      </c>
      <c r="P7604" t="s">
        <v>12694</v>
      </c>
    </row>
    <row r="7605" spans="2:16" x14ac:dyDescent="0.25">
      <c r="B7605" t="s">
        <v>7610</v>
      </c>
      <c r="C7605" s="119" t="s">
        <v>60</v>
      </c>
      <c r="D7605" t="s">
        <v>11537</v>
      </c>
      <c r="E7605" t="s">
        <v>11530</v>
      </c>
      <c r="F7605" t="s">
        <v>11540</v>
      </c>
      <c r="G7605" t="s">
        <v>61</v>
      </c>
      <c r="H7605" t="s">
        <v>18</v>
      </c>
      <c r="I7605" t="s">
        <v>11533</v>
      </c>
      <c r="J7605">
        <v>2017</v>
      </c>
      <c r="K7605">
        <v>635.05999999999995</v>
      </c>
      <c r="L7605">
        <v>23</v>
      </c>
      <c r="M7605">
        <v>1</v>
      </c>
      <c r="N7605">
        <f t="shared" si="305"/>
        <v>0</v>
      </c>
      <c r="O7605">
        <f t="shared" si="306"/>
        <v>0</v>
      </c>
      <c r="P7605" t="s">
        <v>12694</v>
      </c>
    </row>
    <row r="7606" spans="2:16" x14ac:dyDescent="0.25">
      <c r="B7606" t="s">
        <v>7611</v>
      </c>
      <c r="C7606" s="119" t="s">
        <v>60</v>
      </c>
      <c r="D7606" t="s">
        <v>11537</v>
      </c>
      <c r="E7606" t="s">
        <v>11530</v>
      </c>
      <c r="F7606" t="s">
        <v>11540</v>
      </c>
      <c r="G7606" t="s">
        <v>61</v>
      </c>
      <c r="H7606" t="s">
        <v>18</v>
      </c>
      <c r="I7606" t="s">
        <v>11533</v>
      </c>
      <c r="J7606">
        <v>2017</v>
      </c>
      <c r="K7606">
        <v>635.07000000000005</v>
      </c>
      <c r="L7606">
        <v>23</v>
      </c>
      <c r="M7606">
        <v>1</v>
      </c>
      <c r="N7606">
        <f t="shared" si="305"/>
        <v>0</v>
      </c>
      <c r="O7606">
        <f t="shared" si="306"/>
        <v>0</v>
      </c>
      <c r="P7606" t="s">
        <v>12694</v>
      </c>
    </row>
    <row r="7607" spans="2:16" x14ac:dyDescent="0.25">
      <c r="B7607" t="s">
        <v>7612</v>
      </c>
      <c r="C7607" s="119" t="s">
        <v>60</v>
      </c>
      <c r="D7607" t="s">
        <v>11537</v>
      </c>
      <c r="E7607" t="s">
        <v>11530</v>
      </c>
      <c r="F7607" t="s">
        <v>11540</v>
      </c>
      <c r="G7607" t="s">
        <v>61</v>
      </c>
      <c r="H7607" t="s">
        <v>18</v>
      </c>
      <c r="I7607" t="s">
        <v>11541</v>
      </c>
      <c r="J7607">
        <v>2017</v>
      </c>
      <c r="K7607">
        <v>631.85</v>
      </c>
      <c r="L7607">
        <v>21</v>
      </c>
      <c r="M7607">
        <v>1</v>
      </c>
      <c r="N7607">
        <f t="shared" si="305"/>
        <v>0</v>
      </c>
      <c r="O7607">
        <f t="shared" si="306"/>
        <v>0</v>
      </c>
      <c r="P7607" t="s">
        <v>12694</v>
      </c>
    </row>
    <row r="7608" spans="2:16" x14ac:dyDescent="0.25">
      <c r="B7608" t="s">
        <v>7613</v>
      </c>
      <c r="C7608" s="119" t="s">
        <v>60</v>
      </c>
      <c r="D7608" t="s">
        <v>11537</v>
      </c>
      <c r="E7608" t="s">
        <v>11530</v>
      </c>
      <c r="F7608" t="s">
        <v>11540</v>
      </c>
      <c r="G7608" t="s">
        <v>61</v>
      </c>
      <c r="H7608" t="s">
        <v>18</v>
      </c>
      <c r="I7608" t="s">
        <v>11541</v>
      </c>
      <c r="J7608">
        <v>2017</v>
      </c>
      <c r="K7608">
        <v>632.86</v>
      </c>
      <c r="L7608">
        <v>32</v>
      </c>
      <c r="M7608">
        <v>1</v>
      </c>
      <c r="N7608">
        <f t="shared" si="305"/>
        <v>0</v>
      </c>
      <c r="O7608">
        <f t="shared" si="306"/>
        <v>0</v>
      </c>
      <c r="P7608" t="s">
        <v>12694</v>
      </c>
    </row>
    <row r="7609" spans="2:16" x14ac:dyDescent="0.25">
      <c r="B7609" t="s">
        <v>7614</v>
      </c>
      <c r="C7609" s="119" t="s">
        <v>60</v>
      </c>
      <c r="D7609" t="s">
        <v>11537</v>
      </c>
      <c r="E7609" t="s">
        <v>11530</v>
      </c>
      <c r="F7609" t="s">
        <v>11540</v>
      </c>
      <c r="G7609" t="s">
        <v>61</v>
      </c>
      <c r="H7609" t="s">
        <v>18</v>
      </c>
      <c r="I7609" t="s">
        <v>11541</v>
      </c>
      <c r="J7609">
        <v>2017</v>
      </c>
      <c r="K7609">
        <v>631.84</v>
      </c>
      <c r="L7609">
        <v>24</v>
      </c>
      <c r="M7609">
        <v>1</v>
      </c>
      <c r="N7609">
        <f t="shared" si="305"/>
        <v>0</v>
      </c>
      <c r="O7609">
        <f t="shared" si="306"/>
        <v>0</v>
      </c>
      <c r="P7609" t="s">
        <v>12694</v>
      </c>
    </row>
    <row r="7610" spans="2:16" x14ac:dyDescent="0.25">
      <c r="B7610" t="s">
        <v>7615</v>
      </c>
      <c r="C7610" s="119" t="s">
        <v>60</v>
      </c>
      <c r="D7610" t="s">
        <v>11539</v>
      </c>
      <c r="E7610" t="s">
        <v>11530</v>
      </c>
      <c r="F7610" t="s">
        <v>11540</v>
      </c>
      <c r="G7610" t="s">
        <v>61</v>
      </c>
      <c r="H7610" t="s">
        <v>18</v>
      </c>
      <c r="I7610" t="s">
        <v>11533</v>
      </c>
      <c r="J7610">
        <v>2017</v>
      </c>
      <c r="K7610">
        <v>638.76</v>
      </c>
      <c r="L7610">
        <v>39</v>
      </c>
      <c r="M7610">
        <v>1</v>
      </c>
      <c r="N7610">
        <f t="shared" si="305"/>
        <v>0</v>
      </c>
      <c r="O7610">
        <f t="shared" si="306"/>
        <v>0</v>
      </c>
      <c r="P7610" t="s">
        <v>12694</v>
      </c>
    </row>
    <row r="7611" spans="2:16" x14ac:dyDescent="0.25">
      <c r="B7611" t="s">
        <v>7616</v>
      </c>
      <c r="C7611" s="119" t="s">
        <v>60</v>
      </c>
      <c r="D7611" t="s">
        <v>11550</v>
      </c>
      <c r="E7611" t="s">
        <v>11530</v>
      </c>
      <c r="F7611" t="s">
        <v>11540</v>
      </c>
      <c r="G7611" t="s">
        <v>61</v>
      </c>
      <c r="H7611" t="s">
        <v>18</v>
      </c>
      <c r="I7611" t="s">
        <v>11541</v>
      </c>
      <c r="J7611">
        <v>2017</v>
      </c>
      <c r="K7611">
        <v>631.91999999999996</v>
      </c>
      <c r="L7611">
        <v>24</v>
      </c>
      <c r="M7611">
        <v>1</v>
      </c>
      <c r="N7611">
        <f t="shared" si="305"/>
        <v>0</v>
      </c>
      <c r="O7611">
        <f t="shared" si="306"/>
        <v>0</v>
      </c>
      <c r="P7611" t="s">
        <v>12694</v>
      </c>
    </row>
    <row r="7612" spans="2:16" x14ac:dyDescent="0.25">
      <c r="B7612" t="s">
        <v>7617</v>
      </c>
      <c r="C7612" s="119" t="s">
        <v>60</v>
      </c>
      <c r="D7612" t="s">
        <v>11537</v>
      </c>
      <c r="E7612" t="s">
        <v>11530</v>
      </c>
      <c r="F7612" t="s">
        <v>11540</v>
      </c>
      <c r="G7612" t="s">
        <v>61</v>
      </c>
      <c r="H7612" t="s">
        <v>18</v>
      </c>
      <c r="I7612" t="s">
        <v>11541</v>
      </c>
      <c r="J7612">
        <v>2017</v>
      </c>
      <c r="K7612">
        <v>632.04999999999995</v>
      </c>
      <c r="L7612">
        <v>25</v>
      </c>
      <c r="M7612">
        <v>1</v>
      </c>
      <c r="N7612">
        <f t="shared" si="305"/>
        <v>0</v>
      </c>
      <c r="O7612">
        <f t="shared" si="306"/>
        <v>0</v>
      </c>
      <c r="P7612" t="s">
        <v>12694</v>
      </c>
    </row>
    <row r="7613" spans="2:16" x14ac:dyDescent="0.25">
      <c r="B7613" t="s">
        <v>7618</v>
      </c>
      <c r="C7613" s="119" t="s">
        <v>60</v>
      </c>
      <c r="D7613" t="s">
        <v>11537</v>
      </c>
      <c r="E7613" t="s">
        <v>11530</v>
      </c>
      <c r="F7613" t="s">
        <v>11540</v>
      </c>
      <c r="G7613" t="s">
        <v>61</v>
      </c>
      <c r="H7613" t="s">
        <v>18</v>
      </c>
      <c r="I7613" t="s">
        <v>11541</v>
      </c>
      <c r="J7613">
        <v>2017</v>
      </c>
      <c r="K7613">
        <v>631.54</v>
      </c>
      <c r="L7613">
        <v>21</v>
      </c>
      <c r="M7613">
        <v>1</v>
      </c>
      <c r="N7613">
        <f t="shared" si="305"/>
        <v>0</v>
      </c>
      <c r="O7613">
        <f t="shared" si="306"/>
        <v>0</v>
      </c>
      <c r="P7613" t="s">
        <v>12694</v>
      </c>
    </row>
    <row r="7614" spans="2:16" x14ac:dyDescent="0.25">
      <c r="B7614" t="s">
        <v>7619</v>
      </c>
      <c r="C7614" s="119" t="s">
        <v>60</v>
      </c>
      <c r="D7614" t="s">
        <v>11537</v>
      </c>
      <c r="E7614" t="s">
        <v>11530</v>
      </c>
      <c r="F7614" t="s">
        <v>11540</v>
      </c>
      <c r="G7614" t="s">
        <v>61</v>
      </c>
      <c r="H7614" t="s">
        <v>18</v>
      </c>
      <c r="I7614" t="s">
        <v>11541</v>
      </c>
      <c r="J7614">
        <v>2017</v>
      </c>
      <c r="K7614">
        <v>631.5</v>
      </c>
      <c r="L7614">
        <v>21</v>
      </c>
      <c r="M7614">
        <v>1</v>
      </c>
      <c r="N7614">
        <f t="shared" si="305"/>
        <v>0</v>
      </c>
      <c r="O7614">
        <f t="shared" si="306"/>
        <v>0</v>
      </c>
      <c r="P7614" t="s">
        <v>12694</v>
      </c>
    </row>
    <row r="7615" spans="2:16" x14ac:dyDescent="0.25">
      <c r="B7615" t="s">
        <v>7620</v>
      </c>
      <c r="C7615" s="119" t="s">
        <v>60</v>
      </c>
      <c r="D7615" t="s">
        <v>11537</v>
      </c>
      <c r="E7615" t="s">
        <v>11530</v>
      </c>
      <c r="F7615" t="s">
        <v>11540</v>
      </c>
      <c r="G7615" t="s">
        <v>61</v>
      </c>
      <c r="H7615" t="s">
        <v>18</v>
      </c>
      <c r="I7615" t="s">
        <v>11541</v>
      </c>
      <c r="J7615">
        <v>2017</v>
      </c>
      <c r="K7615">
        <v>631.84</v>
      </c>
      <c r="L7615">
        <v>24</v>
      </c>
      <c r="M7615">
        <v>1</v>
      </c>
      <c r="N7615">
        <f t="shared" si="305"/>
        <v>0</v>
      </c>
      <c r="O7615">
        <f t="shared" si="306"/>
        <v>0</v>
      </c>
      <c r="P7615" t="s">
        <v>12694</v>
      </c>
    </row>
    <row r="7616" spans="2:16" x14ac:dyDescent="0.25">
      <c r="B7616" t="s">
        <v>7621</v>
      </c>
      <c r="C7616" s="119" t="s">
        <v>60</v>
      </c>
      <c r="D7616" t="s">
        <v>11542</v>
      </c>
      <c r="E7616" t="s">
        <v>11530</v>
      </c>
      <c r="F7616" t="s">
        <v>11540</v>
      </c>
      <c r="G7616" t="s">
        <v>61</v>
      </c>
      <c r="H7616" t="s">
        <v>18</v>
      </c>
      <c r="I7616" t="s">
        <v>11541</v>
      </c>
      <c r="J7616">
        <v>2017</v>
      </c>
      <c r="K7616">
        <v>665.57</v>
      </c>
      <c r="L7616">
        <v>41</v>
      </c>
      <c r="M7616">
        <v>1</v>
      </c>
      <c r="N7616">
        <f t="shared" si="305"/>
        <v>0</v>
      </c>
      <c r="O7616">
        <f t="shared" si="306"/>
        <v>0</v>
      </c>
      <c r="P7616" t="s">
        <v>12694</v>
      </c>
    </row>
    <row r="7617" spans="2:16" x14ac:dyDescent="0.25">
      <c r="B7617" t="s">
        <v>7622</v>
      </c>
      <c r="C7617" s="119" t="s">
        <v>60</v>
      </c>
      <c r="D7617" t="s">
        <v>11537</v>
      </c>
      <c r="E7617" t="s">
        <v>11530</v>
      </c>
      <c r="F7617" t="s">
        <v>11540</v>
      </c>
      <c r="G7617" t="s">
        <v>61</v>
      </c>
      <c r="H7617" t="s">
        <v>18</v>
      </c>
      <c r="I7617" t="s">
        <v>11541</v>
      </c>
      <c r="J7617">
        <v>2017</v>
      </c>
      <c r="K7617">
        <v>631.84</v>
      </c>
      <c r="L7617">
        <v>24</v>
      </c>
      <c r="M7617">
        <v>1</v>
      </c>
      <c r="N7617">
        <f t="shared" si="305"/>
        <v>0</v>
      </c>
      <c r="O7617">
        <f t="shared" si="306"/>
        <v>0</v>
      </c>
      <c r="P7617" t="s">
        <v>12694</v>
      </c>
    </row>
    <row r="7618" spans="2:16" x14ac:dyDescent="0.25">
      <c r="B7618" t="s">
        <v>7623</v>
      </c>
      <c r="C7618" s="119" t="s">
        <v>60</v>
      </c>
      <c r="D7618" t="s">
        <v>11537</v>
      </c>
      <c r="E7618" t="s">
        <v>11530</v>
      </c>
      <c r="F7618" t="s">
        <v>11540</v>
      </c>
      <c r="G7618" t="s">
        <v>61</v>
      </c>
      <c r="H7618" t="s">
        <v>18</v>
      </c>
      <c r="I7618" t="s">
        <v>11541</v>
      </c>
      <c r="J7618">
        <v>2017</v>
      </c>
      <c r="K7618">
        <v>632.23</v>
      </c>
      <c r="L7618">
        <v>24</v>
      </c>
      <c r="M7618">
        <v>1</v>
      </c>
      <c r="N7618">
        <f t="shared" si="305"/>
        <v>0</v>
      </c>
      <c r="O7618">
        <f t="shared" si="306"/>
        <v>0</v>
      </c>
      <c r="P7618" t="s">
        <v>12694</v>
      </c>
    </row>
    <row r="7619" spans="2:16" x14ac:dyDescent="0.25">
      <c r="B7619" t="s">
        <v>7624</v>
      </c>
      <c r="C7619" s="119" t="s">
        <v>60</v>
      </c>
      <c r="D7619" t="s">
        <v>11537</v>
      </c>
      <c r="E7619" t="s">
        <v>11530</v>
      </c>
      <c r="F7619" t="s">
        <v>11540</v>
      </c>
      <c r="G7619" t="s">
        <v>61</v>
      </c>
      <c r="H7619" t="s">
        <v>18</v>
      </c>
      <c r="I7619" t="s">
        <v>11541</v>
      </c>
      <c r="J7619">
        <v>2017</v>
      </c>
      <c r="K7619">
        <v>632.19000000000005</v>
      </c>
      <c r="L7619">
        <v>22</v>
      </c>
      <c r="M7619">
        <v>1</v>
      </c>
      <c r="N7619">
        <f t="shared" si="305"/>
        <v>0</v>
      </c>
      <c r="O7619">
        <f t="shared" si="306"/>
        <v>0</v>
      </c>
      <c r="P7619" t="s">
        <v>12694</v>
      </c>
    </row>
    <row r="7620" spans="2:16" x14ac:dyDescent="0.25">
      <c r="B7620" t="s">
        <v>7625</v>
      </c>
      <c r="C7620" s="119" t="s">
        <v>60</v>
      </c>
      <c r="D7620" t="s">
        <v>11537</v>
      </c>
      <c r="E7620" t="s">
        <v>11530</v>
      </c>
      <c r="F7620" t="s">
        <v>11540</v>
      </c>
      <c r="G7620" t="s">
        <v>61</v>
      </c>
      <c r="H7620" t="s">
        <v>18</v>
      </c>
      <c r="I7620" t="s">
        <v>11541</v>
      </c>
      <c r="J7620">
        <v>2017</v>
      </c>
      <c r="K7620">
        <v>632.07000000000005</v>
      </c>
      <c r="L7620">
        <v>21</v>
      </c>
      <c r="M7620">
        <v>1</v>
      </c>
      <c r="N7620">
        <f t="shared" si="305"/>
        <v>0</v>
      </c>
      <c r="O7620">
        <f t="shared" si="306"/>
        <v>0</v>
      </c>
      <c r="P7620" t="s">
        <v>12694</v>
      </c>
    </row>
    <row r="7621" spans="2:16" x14ac:dyDescent="0.25">
      <c r="B7621" t="s">
        <v>7626</v>
      </c>
      <c r="C7621" s="119" t="s">
        <v>60</v>
      </c>
      <c r="D7621" t="s">
        <v>11537</v>
      </c>
      <c r="E7621" t="s">
        <v>11530</v>
      </c>
      <c r="F7621" t="s">
        <v>11540</v>
      </c>
      <c r="G7621" t="s">
        <v>61</v>
      </c>
      <c r="H7621" t="s">
        <v>18</v>
      </c>
      <c r="I7621" t="s">
        <v>11541</v>
      </c>
      <c r="J7621">
        <v>2017</v>
      </c>
      <c r="K7621">
        <v>632.07000000000005</v>
      </c>
      <c r="L7621">
        <v>21</v>
      </c>
      <c r="M7621">
        <v>1</v>
      </c>
      <c r="N7621">
        <f t="shared" si="305"/>
        <v>0</v>
      </c>
      <c r="O7621">
        <f t="shared" si="306"/>
        <v>0</v>
      </c>
      <c r="P7621" t="s">
        <v>12694</v>
      </c>
    </row>
    <row r="7622" spans="2:16" x14ac:dyDescent="0.25">
      <c r="B7622" t="s">
        <v>7627</v>
      </c>
      <c r="C7622" s="119" t="s">
        <v>60</v>
      </c>
      <c r="D7622" t="s">
        <v>11537</v>
      </c>
      <c r="E7622" t="s">
        <v>11530</v>
      </c>
      <c r="F7622" t="s">
        <v>11540</v>
      </c>
      <c r="G7622" t="s">
        <v>61</v>
      </c>
      <c r="H7622" t="s">
        <v>18</v>
      </c>
      <c r="I7622" t="s">
        <v>11541</v>
      </c>
      <c r="J7622">
        <v>2017</v>
      </c>
      <c r="K7622">
        <v>635.41</v>
      </c>
      <c r="L7622">
        <v>47</v>
      </c>
      <c r="M7622">
        <v>1</v>
      </c>
      <c r="N7622">
        <f t="shared" si="305"/>
        <v>0</v>
      </c>
      <c r="O7622">
        <f t="shared" si="306"/>
        <v>0</v>
      </c>
      <c r="P7622" t="s">
        <v>12694</v>
      </c>
    </row>
    <row r="7623" spans="2:16" x14ac:dyDescent="0.25">
      <c r="B7623" t="s">
        <v>7628</v>
      </c>
      <c r="C7623" s="119" t="s">
        <v>60</v>
      </c>
      <c r="D7623" t="s">
        <v>11537</v>
      </c>
      <c r="E7623" t="s">
        <v>11530</v>
      </c>
      <c r="F7623" t="s">
        <v>11540</v>
      </c>
      <c r="G7623" t="s">
        <v>61</v>
      </c>
      <c r="H7623" t="s">
        <v>18</v>
      </c>
      <c r="I7623" t="s">
        <v>11541</v>
      </c>
      <c r="J7623">
        <v>2017</v>
      </c>
      <c r="K7623">
        <v>632.49</v>
      </c>
      <c r="L7623">
        <v>26</v>
      </c>
      <c r="M7623">
        <v>1</v>
      </c>
      <c r="N7623">
        <f t="shared" si="305"/>
        <v>0</v>
      </c>
      <c r="O7623">
        <f t="shared" si="306"/>
        <v>0</v>
      </c>
      <c r="P7623" t="s">
        <v>12694</v>
      </c>
    </row>
    <row r="7624" spans="2:16" x14ac:dyDescent="0.25">
      <c r="B7624" t="s">
        <v>7629</v>
      </c>
      <c r="C7624" s="119" t="s">
        <v>60</v>
      </c>
      <c r="D7624" t="s">
        <v>11537</v>
      </c>
      <c r="E7624" t="s">
        <v>11530</v>
      </c>
      <c r="F7624" t="s">
        <v>11540</v>
      </c>
      <c r="G7624" t="s">
        <v>61</v>
      </c>
      <c r="H7624" t="s">
        <v>18</v>
      </c>
      <c r="I7624" t="s">
        <v>11541</v>
      </c>
      <c r="J7624">
        <v>2017</v>
      </c>
      <c r="K7624">
        <v>634.37</v>
      </c>
      <c r="L7624">
        <v>39</v>
      </c>
      <c r="M7624">
        <v>1</v>
      </c>
      <c r="N7624">
        <f t="shared" si="305"/>
        <v>0</v>
      </c>
      <c r="O7624">
        <f t="shared" si="306"/>
        <v>0</v>
      </c>
      <c r="P7624" t="s">
        <v>12694</v>
      </c>
    </row>
    <row r="7625" spans="2:16" x14ac:dyDescent="0.25">
      <c r="B7625" t="s">
        <v>7630</v>
      </c>
      <c r="C7625" s="119" t="s">
        <v>60</v>
      </c>
      <c r="D7625" t="s">
        <v>11539</v>
      </c>
      <c r="E7625" t="s">
        <v>11530</v>
      </c>
      <c r="F7625" t="s">
        <v>11540</v>
      </c>
      <c r="G7625" t="s">
        <v>61</v>
      </c>
      <c r="H7625" t="s">
        <v>18</v>
      </c>
      <c r="I7625" t="s">
        <v>11541</v>
      </c>
      <c r="J7625">
        <v>2017</v>
      </c>
      <c r="K7625">
        <v>634.03</v>
      </c>
      <c r="L7625">
        <v>41</v>
      </c>
      <c r="M7625">
        <v>1</v>
      </c>
      <c r="N7625">
        <f t="shared" si="305"/>
        <v>0</v>
      </c>
      <c r="O7625">
        <f t="shared" si="306"/>
        <v>0</v>
      </c>
      <c r="P7625" t="s">
        <v>12694</v>
      </c>
    </row>
    <row r="7626" spans="2:16" x14ac:dyDescent="0.25">
      <c r="B7626" t="s">
        <v>7631</v>
      </c>
      <c r="C7626" s="119" t="s">
        <v>60</v>
      </c>
      <c r="D7626" t="s">
        <v>11539</v>
      </c>
      <c r="E7626" t="s">
        <v>11530</v>
      </c>
      <c r="F7626" t="s">
        <v>11540</v>
      </c>
      <c r="G7626" t="s">
        <v>61</v>
      </c>
      <c r="H7626" t="s">
        <v>18</v>
      </c>
      <c r="I7626" t="s">
        <v>11541</v>
      </c>
      <c r="J7626">
        <v>2017</v>
      </c>
      <c r="K7626">
        <v>663.9</v>
      </c>
      <c r="L7626">
        <v>28</v>
      </c>
      <c r="M7626">
        <v>1</v>
      </c>
      <c r="N7626">
        <f t="shared" si="305"/>
        <v>0</v>
      </c>
      <c r="O7626">
        <f t="shared" si="306"/>
        <v>0</v>
      </c>
      <c r="P7626" t="s">
        <v>12694</v>
      </c>
    </row>
    <row r="7627" spans="2:16" x14ac:dyDescent="0.25">
      <c r="B7627" t="s">
        <v>7632</v>
      </c>
      <c r="C7627" s="119" t="s">
        <v>60</v>
      </c>
      <c r="D7627" t="s">
        <v>11539</v>
      </c>
      <c r="E7627" t="s">
        <v>11530</v>
      </c>
      <c r="F7627" t="s">
        <v>11540</v>
      </c>
      <c r="G7627" t="s">
        <v>61</v>
      </c>
      <c r="H7627" t="s">
        <v>18</v>
      </c>
      <c r="I7627" t="s">
        <v>11541</v>
      </c>
      <c r="J7627">
        <v>2017</v>
      </c>
      <c r="K7627">
        <v>638.89</v>
      </c>
      <c r="L7627">
        <v>22</v>
      </c>
      <c r="M7627">
        <v>1</v>
      </c>
      <c r="N7627">
        <f t="shared" ref="N7627:N7690" si="307">IF(K7627&lt;100,1,0)</f>
        <v>0</v>
      </c>
      <c r="O7627">
        <f t="shared" si="306"/>
        <v>0</v>
      </c>
      <c r="P7627" t="s">
        <v>12694</v>
      </c>
    </row>
    <row r="7628" spans="2:16" x14ac:dyDescent="0.25">
      <c r="B7628" t="s">
        <v>7633</v>
      </c>
      <c r="C7628" s="119" t="s">
        <v>60</v>
      </c>
      <c r="D7628" t="s">
        <v>11537</v>
      </c>
      <c r="E7628" t="s">
        <v>11530</v>
      </c>
      <c r="F7628" t="s">
        <v>11540</v>
      </c>
      <c r="G7628" t="s">
        <v>61</v>
      </c>
      <c r="H7628" t="s">
        <v>18</v>
      </c>
      <c r="I7628" t="s">
        <v>11533</v>
      </c>
      <c r="J7628">
        <v>2017</v>
      </c>
      <c r="K7628">
        <v>587.49</v>
      </c>
      <c r="L7628">
        <v>26</v>
      </c>
      <c r="M7628">
        <v>1</v>
      </c>
      <c r="N7628">
        <f t="shared" si="307"/>
        <v>0</v>
      </c>
      <c r="O7628">
        <f t="shared" si="306"/>
        <v>0</v>
      </c>
      <c r="P7628" t="s">
        <v>12694</v>
      </c>
    </row>
    <row r="7629" spans="2:16" x14ac:dyDescent="0.25">
      <c r="B7629" t="s">
        <v>7634</v>
      </c>
      <c r="C7629" s="119" t="s">
        <v>60</v>
      </c>
      <c r="D7629" t="s">
        <v>11539</v>
      </c>
      <c r="E7629" t="s">
        <v>11530</v>
      </c>
      <c r="F7629" t="s">
        <v>11540</v>
      </c>
      <c r="G7629" t="s">
        <v>61</v>
      </c>
      <c r="H7629" t="s">
        <v>18</v>
      </c>
      <c r="I7629" t="s">
        <v>11541</v>
      </c>
      <c r="J7629">
        <v>2017</v>
      </c>
      <c r="K7629">
        <v>583.91</v>
      </c>
      <c r="L7629">
        <v>24</v>
      </c>
      <c r="M7629">
        <v>1</v>
      </c>
      <c r="N7629">
        <f t="shared" si="307"/>
        <v>0</v>
      </c>
      <c r="O7629">
        <f t="shared" si="306"/>
        <v>0</v>
      </c>
      <c r="P7629" t="s">
        <v>12694</v>
      </c>
    </row>
    <row r="7630" spans="2:16" x14ac:dyDescent="0.25">
      <c r="B7630" t="s">
        <v>7635</v>
      </c>
      <c r="C7630" s="119" t="s">
        <v>60</v>
      </c>
      <c r="D7630" t="s">
        <v>11539</v>
      </c>
      <c r="E7630" t="s">
        <v>11530</v>
      </c>
      <c r="F7630" t="s">
        <v>11540</v>
      </c>
      <c r="G7630" t="s">
        <v>61</v>
      </c>
      <c r="H7630" t="s">
        <v>18</v>
      </c>
      <c r="I7630" t="s">
        <v>11541</v>
      </c>
      <c r="J7630">
        <v>2017</v>
      </c>
      <c r="K7630">
        <v>670.94</v>
      </c>
      <c r="L7630">
        <v>23</v>
      </c>
      <c r="M7630">
        <v>1</v>
      </c>
      <c r="N7630">
        <f t="shared" si="307"/>
        <v>0</v>
      </c>
      <c r="O7630">
        <f t="shared" si="306"/>
        <v>0</v>
      </c>
      <c r="P7630" t="s">
        <v>12694</v>
      </c>
    </row>
    <row r="7631" spans="2:16" x14ac:dyDescent="0.25">
      <c r="B7631" t="s">
        <v>7636</v>
      </c>
      <c r="C7631" s="119" t="s">
        <v>60</v>
      </c>
      <c r="D7631" t="s">
        <v>11539</v>
      </c>
      <c r="E7631" t="s">
        <v>11530</v>
      </c>
      <c r="F7631" t="s">
        <v>11540</v>
      </c>
      <c r="G7631" t="s">
        <v>61</v>
      </c>
      <c r="H7631" t="s">
        <v>18</v>
      </c>
      <c r="I7631" t="s">
        <v>11541</v>
      </c>
      <c r="J7631">
        <v>2017</v>
      </c>
      <c r="K7631">
        <v>663.77</v>
      </c>
      <c r="L7631">
        <v>27</v>
      </c>
      <c r="M7631">
        <v>1</v>
      </c>
      <c r="N7631">
        <f t="shared" si="307"/>
        <v>0</v>
      </c>
      <c r="O7631">
        <f t="shared" si="306"/>
        <v>0</v>
      </c>
      <c r="P7631" t="s">
        <v>12694</v>
      </c>
    </row>
    <row r="7632" spans="2:16" x14ac:dyDescent="0.25">
      <c r="B7632" t="s">
        <v>7637</v>
      </c>
      <c r="C7632" s="119" t="s">
        <v>60</v>
      </c>
      <c r="D7632" t="s">
        <v>11539</v>
      </c>
      <c r="E7632" t="s">
        <v>11530</v>
      </c>
      <c r="F7632" t="s">
        <v>11540</v>
      </c>
      <c r="G7632" t="s">
        <v>61</v>
      </c>
      <c r="H7632" t="s">
        <v>18</v>
      </c>
      <c r="I7632" t="s">
        <v>11541</v>
      </c>
      <c r="J7632">
        <v>2017</v>
      </c>
      <c r="K7632">
        <v>663.49</v>
      </c>
      <c r="L7632">
        <v>25</v>
      </c>
      <c r="M7632">
        <v>1</v>
      </c>
      <c r="N7632">
        <f t="shared" si="307"/>
        <v>0</v>
      </c>
      <c r="O7632">
        <f t="shared" si="306"/>
        <v>0</v>
      </c>
      <c r="P7632" t="s">
        <v>12694</v>
      </c>
    </row>
    <row r="7633" spans="2:16" x14ac:dyDescent="0.25">
      <c r="B7633" t="s">
        <v>7638</v>
      </c>
      <c r="C7633" s="119" t="s">
        <v>60</v>
      </c>
      <c r="D7633" t="s">
        <v>11539</v>
      </c>
      <c r="E7633" t="s">
        <v>11530</v>
      </c>
      <c r="F7633" t="s">
        <v>11540</v>
      </c>
      <c r="G7633" t="s">
        <v>61</v>
      </c>
      <c r="H7633" t="s">
        <v>18</v>
      </c>
      <c r="I7633" t="s">
        <v>11541</v>
      </c>
      <c r="J7633">
        <v>2017</v>
      </c>
      <c r="K7633">
        <v>674.01</v>
      </c>
      <c r="L7633">
        <v>47</v>
      </c>
      <c r="M7633">
        <v>1</v>
      </c>
      <c r="N7633">
        <f t="shared" si="307"/>
        <v>0</v>
      </c>
      <c r="O7633">
        <f t="shared" si="306"/>
        <v>0</v>
      </c>
      <c r="P7633" t="s">
        <v>12694</v>
      </c>
    </row>
    <row r="7634" spans="2:16" x14ac:dyDescent="0.25">
      <c r="B7634" t="s">
        <v>7639</v>
      </c>
      <c r="C7634" s="119" t="s">
        <v>60</v>
      </c>
      <c r="D7634" t="s">
        <v>11539</v>
      </c>
      <c r="E7634" t="s">
        <v>11530</v>
      </c>
      <c r="F7634" t="s">
        <v>11540</v>
      </c>
      <c r="G7634" t="s">
        <v>61</v>
      </c>
      <c r="H7634" t="s">
        <v>18</v>
      </c>
      <c r="I7634" t="s">
        <v>11541</v>
      </c>
      <c r="J7634">
        <v>2017</v>
      </c>
      <c r="K7634">
        <v>639.02</v>
      </c>
      <c r="L7634">
        <v>23</v>
      </c>
      <c r="M7634">
        <v>1</v>
      </c>
      <c r="N7634">
        <f t="shared" si="307"/>
        <v>0</v>
      </c>
      <c r="O7634">
        <f t="shared" si="306"/>
        <v>0</v>
      </c>
      <c r="P7634" t="s">
        <v>12694</v>
      </c>
    </row>
    <row r="7635" spans="2:16" x14ac:dyDescent="0.25">
      <c r="B7635" t="s">
        <v>7640</v>
      </c>
      <c r="C7635" s="119" t="s">
        <v>60</v>
      </c>
      <c r="D7635" t="s">
        <v>11546</v>
      </c>
      <c r="E7635" t="s">
        <v>11530</v>
      </c>
      <c r="F7635" t="s">
        <v>11540</v>
      </c>
      <c r="G7635" t="s">
        <v>61</v>
      </c>
      <c r="H7635" t="s">
        <v>18</v>
      </c>
      <c r="I7635" t="s">
        <v>11541</v>
      </c>
      <c r="J7635">
        <v>2017</v>
      </c>
      <c r="K7635">
        <v>663.78</v>
      </c>
      <c r="L7635">
        <v>22</v>
      </c>
      <c r="M7635">
        <v>1</v>
      </c>
      <c r="N7635">
        <f t="shared" si="307"/>
        <v>0</v>
      </c>
      <c r="O7635">
        <f t="shared" si="306"/>
        <v>0</v>
      </c>
      <c r="P7635" t="s">
        <v>12694</v>
      </c>
    </row>
    <row r="7636" spans="2:16" x14ac:dyDescent="0.25">
      <c r="B7636" t="s">
        <v>7641</v>
      </c>
      <c r="C7636" s="119" t="s">
        <v>60</v>
      </c>
      <c r="D7636" t="s">
        <v>11546</v>
      </c>
      <c r="E7636" t="s">
        <v>11530</v>
      </c>
      <c r="F7636" t="s">
        <v>11540</v>
      </c>
      <c r="G7636" t="s">
        <v>61</v>
      </c>
      <c r="H7636" t="s">
        <v>18</v>
      </c>
      <c r="I7636" t="s">
        <v>11541</v>
      </c>
      <c r="J7636">
        <v>2017</v>
      </c>
      <c r="K7636">
        <v>612.41999999999996</v>
      </c>
      <c r="L7636">
        <v>19</v>
      </c>
      <c r="M7636">
        <v>1</v>
      </c>
      <c r="N7636">
        <f t="shared" si="307"/>
        <v>0</v>
      </c>
      <c r="O7636">
        <f t="shared" si="306"/>
        <v>0</v>
      </c>
      <c r="P7636" t="s">
        <v>12694</v>
      </c>
    </row>
    <row r="7637" spans="2:16" x14ac:dyDescent="0.25">
      <c r="B7637" t="s">
        <v>7642</v>
      </c>
      <c r="C7637" s="119" t="s">
        <v>60</v>
      </c>
      <c r="D7637" t="s">
        <v>11537</v>
      </c>
      <c r="E7637" t="s">
        <v>11530</v>
      </c>
      <c r="F7637" t="s">
        <v>11540</v>
      </c>
      <c r="G7637" t="s">
        <v>61</v>
      </c>
      <c r="H7637" t="s">
        <v>18</v>
      </c>
      <c r="I7637" t="s">
        <v>11533</v>
      </c>
      <c r="J7637">
        <v>2017</v>
      </c>
      <c r="K7637">
        <v>674.11</v>
      </c>
      <c r="L7637">
        <v>20</v>
      </c>
      <c r="M7637">
        <v>1</v>
      </c>
      <c r="N7637">
        <f t="shared" si="307"/>
        <v>0</v>
      </c>
      <c r="O7637">
        <f t="shared" si="306"/>
        <v>0</v>
      </c>
      <c r="P7637" t="s">
        <v>12694</v>
      </c>
    </row>
    <row r="7638" spans="2:16" x14ac:dyDescent="0.25">
      <c r="B7638" t="s">
        <v>7643</v>
      </c>
      <c r="C7638" s="119" t="s">
        <v>60</v>
      </c>
      <c r="D7638" t="s">
        <v>11537</v>
      </c>
      <c r="E7638" t="s">
        <v>11530</v>
      </c>
      <c r="F7638" t="s">
        <v>11540</v>
      </c>
      <c r="G7638" t="s">
        <v>61</v>
      </c>
      <c r="H7638" t="s">
        <v>18</v>
      </c>
      <c r="I7638" t="s">
        <v>11541</v>
      </c>
      <c r="J7638">
        <v>2017</v>
      </c>
      <c r="K7638">
        <v>675.31</v>
      </c>
      <c r="L7638">
        <v>24</v>
      </c>
      <c r="M7638">
        <v>1</v>
      </c>
      <c r="N7638">
        <f t="shared" si="307"/>
        <v>0</v>
      </c>
      <c r="O7638">
        <f t="shared" si="306"/>
        <v>0</v>
      </c>
      <c r="P7638" t="s">
        <v>12694</v>
      </c>
    </row>
    <row r="7639" spans="2:16" x14ac:dyDescent="0.25">
      <c r="B7639" t="s">
        <v>7644</v>
      </c>
      <c r="C7639" s="119" t="s">
        <v>60</v>
      </c>
      <c r="D7639" t="s">
        <v>11539</v>
      </c>
      <c r="E7639" t="s">
        <v>11530</v>
      </c>
      <c r="F7639" t="s">
        <v>11540</v>
      </c>
      <c r="G7639" t="s">
        <v>61</v>
      </c>
      <c r="H7639" t="s">
        <v>18</v>
      </c>
      <c r="I7639" t="s">
        <v>11541</v>
      </c>
      <c r="J7639">
        <v>2017</v>
      </c>
      <c r="K7639">
        <v>671.45</v>
      </c>
      <c r="L7639">
        <v>27</v>
      </c>
      <c r="M7639">
        <v>1</v>
      </c>
      <c r="N7639">
        <f t="shared" si="307"/>
        <v>0</v>
      </c>
      <c r="O7639">
        <f t="shared" si="306"/>
        <v>0</v>
      </c>
      <c r="P7639" t="s">
        <v>12693</v>
      </c>
    </row>
    <row r="7640" spans="2:16" x14ac:dyDescent="0.25">
      <c r="B7640" t="s">
        <v>7645</v>
      </c>
      <c r="C7640" s="119" t="s">
        <v>60</v>
      </c>
      <c r="D7640" t="s">
        <v>11537</v>
      </c>
      <c r="E7640" t="s">
        <v>11530</v>
      </c>
      <c r="F7640" t="s">
        <v>11540</v>
      </c>
      <c r="G7640" t="s">
        <v>61</v>
      </c>
      <c r="H7640" t="s">
        <v>18</v>
      </c>
      <c r="I7640" t="s">
        <v>11541</v>
      </c>
      <c r="J7640">
        <v>2017</v>
      </c>
      <c r="K7640">
        <v>675.63</v>
      </c>
      <c r="L7640">
        <v>52</v>
      </c>
      <c r="M7640">
        <v>1</v>
      </c>
      <c r="N7640">
        <f t="shared" si="307"/>
        <v>0</v>
      </c>
      <c r="O7640">
        <f t="shared" si="306"/>
        <v>0</v>
      </c>
      <c r="P7640" t="s">
        <v>12694</v>
      </c>
    </row>
    <row r="7641" spans="2:16" x14ac:dyDescent="0.25">
      <c r="B7641" t="s">
        <v>7646</v>
      </c>
      <c r="C7641" s="119" t="s">
        <v>60</v>
      </c>
      <c r="D7641" t="s">
        <v>11539</v>
      </c>
      <c r="E7641" t="s">
        <v>11530</v>
      </c>
      <c r="F7641" t="s">
        <v>11540</v>
      </c>
      <c r="G7641" t="s">
        <v>61</v>
      </c>
      <c r="H7641" t="s">
        <v>18</v>
      </c>
      <c r="I7641" t="s">
        <v>11541</v>
      </c>
      <c r="J7641">
        <v>2017</v>
      </c>
      <c r="K7641">
        <v>671.96</v>
      </c>
      <c r="L7641">
        <v>31</v>
      </c>
      <c r="M7641">
        <v>1</v>
      </c>
      <c r="N7641">
        <f t="shared" si="307"/>
        <v>0</v>
      </c>
      <c r="O7641">
        <f t="shared" si="306"/>
        <v>0</v>
      </c>
      <c r="P7641" t="s">
        <v>12694</v>
      </c>
    </row>
    <row r="7642" spans="2:16" x14ac:dyDescent="0.25">
      <c r="B7642" t="s">
        <v>7647</v>
      </c>
      <c r="C7642" s="119" t="s">
        <v>60</v>
      </c>
      <c r="D7642" t="s">
        <v>11550</v>
      </c>
      <c r="E7642" t="s">
        <v>11530</v>
      </c>
      <c r="F7642" t="s">
        <v>11540</v>
      </c>
      <c r="G7642" t="s">
        <v>61</v>
      </c>
      <c r="H7642" t="s">
        <v>18</v>
      </c>
      <c r="I7642" t="s">
        <v>11541</v>
      </c>
      <c r="J7642">
        <v>2017</v>
      </c>
      <c r="K7642">
        <v>664.04</v>
      </c>
      <c r="L7642">
        <v>24</v>
      </c>
      <c r="M7642">
        <v>1</v>
      </c>
      <c r="N7642">
        <f t="shared" si="307"/>
        <v>0</v>
      </c>
      <c r="O7642">
        <f t="shared" si="306"/>
        <v>0</v>
      </c>
      <c r="P7642" t="s">
        <v>12694</v>
      </c>
    </row>
    <row r="7643" spans="2:16" x14ac:dyDescent="0.25">
      <c r="B7643" t="s">
        <v>7648</v>
      </c>
      <c r="C7643" s="119" t="s">
        <v>60</v>
      </c>
      <c r="D7643" t="s">
        <v>11537</v>
      </c>
      <c r="E7643" t="s">
        <v>11530</v>
      </c>
      <c r="F7643" t="s">
        <v>11540</v>
      </c>
      <c r="G7643" t="s">
        <v>61</v>
      </c>
      <c r="H7643" t="s">
        <v>18</v>
      </c>
      <c r="I7643" t="s">
        <v>11541</v>
      </c>
      <c r="J7643">
        <v>2017</v>
      </c>
      <c r="K7643">
        <v>671.91</v>
      </c>
      <c r="L7643">
        <v>23</v>
      </c>
      <c r="M7643">
        <v>1</v>
      </c>
      <c r="N7643">
        <f t="shared" si="307"/>
        <v>0</v>
      </c>
      <c r="O7643">
        <f t="shared" si="306"/>
        <v>0</v>
      </c>
      <c r="P7643" t="s">
        <v>12694</v>
      </c>
    </row>
    <row r="7644" spans="2:16" x14ac:dyDescent="0.25">
      <c r="B7644" t="s">
        <v>7649</v>
      </c>
      <c r="C7644" s="119" t="s">
        <v>60</v>
      </c>
      <c r="D7644" t="s">
        <v>11539</v>
      </c>
      <c r="E7644" t="s">
        <v>11530</v>
      </c>
      <c r="F7644" t="s">
        <v>11540</v>
      </c>
      <c r="G7644" t="s">
        <v>61</v>
      </c>
      <c r="H7644" t="s">
        <v>18</v>
      </c>
      <c r="I7644" t="s">
        <v>11541</v>
      </c>
      <c r="J7644">
        <v>2017</v>
      </c>
      <c r="K7644">
        <v>632.19000000000005</v>
      </c>
      <c r="L7644">
        <v>22</v>
      </c>
      <c r="M7644">
        <v>1</v>
      </c>
      <c r="N7644">
        <f t="shared" si="307"/>
        <v>0</v>
      </c>
      <c r="O7644">
        <f t="shared" si="306"/>
        <v>0</v>
      </c>
      <c r="P7644" t="s">
        <v>12694</v>
      </c>
    </row>
    <row r="7645" spans="2:16" x14ac:dyDescent="0.25">
      <c r="B7645" t="s">
        <v>7650</v>
      </c>
      <c r="C7645" s="119" t="s">
        <v>60</v>
      </c>
      <c r="D7645" t="s">
        <v>11537</v>
      </c>
      <c r="E7645" t="s">
        <v>11530</v>
      </c>
      <c r="F7645" t="s">
        <v>11540</v>
      </c>
      <c r="G7645" t="s">
        <v>61</v>
      </c>
      <c r="H7645" t="s">
        <v>18</v>
      </c>
      <c r="I7645" t="s">
        <v>11541</v>
      </c>
      <c r="J7645">
        <v>2017</v>
      </c>
      <c r="K7645">
        <v>583.64</v>
      </c>
      <c r="L7645">
        <v>22</v>
      </c>
      <c r="M7645">
        <v>1</v>
      </c>
      <c r="N7645">
        <f t="shared" si="307"/>
        <v>0</v>
      </c>
      <c r="O7645">
        <f t="shared" si="306"/>
        <v>0</v>
      </c>
      <c r="P7645" t="s">
        <v>12694</v>
      </c>
    </row>
    <row r="7646" spans="2:16" x14ac:dyDescent="0.25">
      <c r="B7646" t="s">
        <v>7651</v>
      </c>
      <c r="C7646" s="119" t="s">
        <v>60</v>
      </c>
      <c r="D7646" t="s">
        <v>11542</v>
      </c>
      <c r="E7646" t="s">
        <v>11530</v>
      </c>
      <c r="F7646" t="s">
        <v>11540</v>
      </c>
      <c r="G7646" t="s">
        <v>61</v>
      </c>
      <c r="H7646" t="s">
        <v>18</v>
      </c>
      <c r="I7646" t="s">
        <v>11541</v>
      </c>
      <c r="J7646">
        <v>2017</v>
      </c>
      <c r="K7646">
        <v>663.78</v>
      </c>
      <c r="L7646">
        <v>22</v>
      </c>
      <c r="M7646">
        <v>1</v>
      </c>
      <c r="N7646">
        <f t="shared" si="307"/>
        <v>0</v>
      </c>
      <c r="O7646">
        <f t="shared" si="306"/>
        <v>0</v>
      </c>
      <c r="P7646" t="s">
        <v>12694</v>
      </c>
    </row>
    <row r="7647" spans="2:16" x14ac:dyDescent="0.25">
      <c r="B7647" t="s">
        <v>7652</v>
      </c>
      <c r="C7647" s="119" t="s">
        <v>60</v>
      </c>
      <c r="D7647" t="s">
        <v>11537</v>
      </c>
      <c r="E7647" t="s">
        <v>11530</v>
      </c>
      <c r="F7647" t="s">
        <v>11540</v>
      </c>
      <c r="G7647" t="s">
        <v>61</v>
      </c>
      <c r="H7647" t="s">
        <v>18</v>
      </c>
      <c r="I7647" t="s">
        <v>11541</v>
      </c>
      <c r="J7647">
        <v>2017</v>
      </c>
      <c r="K7647">
        <v>612.91999999999996</v>
      </c>
      <c r="L7647">
        <v>23</v>
      </c>
      <c r="M7647">
        <v>1</v>
      </c>
      <c r="N7647">
        <f t="shared" si="307"/>
        <v>0</v>
      </c>
      <c r="O7647">
        <f t="shared" si="306"/>
        <v>0</v>
      </c>
      <c r="P7647" t="s">
        <v>12694</v>
      </c>
    </row>
    <row r="7648" spans="2:16" x14ac:dyDescent="0.25">
      <c r="B7648" t="s">
        <v>7653</v>
      </c>
      <c r="C7648" s="119" t="s">
        <v>60</v>
      </c>
      <c r="D7648" t="s">
        <v>11537</v>
      </c>
      <c r="E7648" t="s">
        <v>11530</v>
      </c>
      <c r="F7648" t="s">
        <v>11540</v>
      </c>
      <c r="G7648" t="s">
        <v>61</v>
      </c>
      <c r="H7648" t="s">
        <v>18</v>
      </c>
      <c r="I7648" t="s">
        <v>11541</v>
      </c>
      <c r="J7648">
        <v>2017</v>
      </c>
      <c r="K7648">
        <v>583.37</v>
      </c>
      <c r="L7648">
        <v>20</v>
      </c>
      <c r="M7648">
        <v>1</v>
      </c>
      <c r="N7648">
        <f t="shared" si="307"/>
        <v>0</v>
      </c>
      <c r="O7648">
        <f t="shared" si="306"/>
        <v>0</v>
      </c>
      <c r="P7648" t="s">
        <v>12694</v>
      </c>
    </row>
    <row r="7649" spans="2:16" x14ac:dyDescent="0.25">
      <c r="B7649" t="s">
        <v>7654</v>
      </c>
      <c r="C7649" s="119" t="s">
        <v>60</v>
      </c>
      <c r="D7649" t="s">
        <v>11537</v>
      </c>
      <c r="E7649" t="s">
        <v>11530</v>
      </c>
      <c r="F7649" t="s">
        <v>11540</v>
      </c>
      <c r="G7649" t="s">
        <v>61</v>
      </c>
      <c r="H7649" t="s">
        <v>18</v>
      </c>
      <c r="I7649" t="s">
        <v>11541</v>
      </c>
      <c r="J7649">
        <v>2017</v>
      </c>
      <c r="K7649">
        <v>671.51</v>
      </c>
      <c r="L7649">
        <v>20</v>
      </c>
      <c r="M7649">
        <v>1</v>
      </c>
      <c r="N7649">
        <f t="shared" si="307"/>
        <v>0</v>
      </c>
      <c r="O7649">
        <f t="shared" si="306"/>
        <v>0</v>
      </c>
      <c r="P7649" t="s">
        <v>12694</v>
      </c>
    </row>
    <row r="7650" spans="2:16" x14ac:dyDescent="0.25">
      <c r="B7650" t="s">
        <v>7655</v>
      </c>
      <c r="C7650" s="119" t="s">
        <v>60</v>
      </c>
      <c r="D7650" t="s">
        <v>11537</v>
      </c>
      <c r="E7650" t="s">
        <v>11530</v>
      </c>
      <c r="F7650" t="s">
        <v>11540</v>
      </c>
      <c r="G7650" t="s">
        <v>61</v>
      </c>
      <c r="H7650" t="s">
        <v>18</v>
      </c>
      <c r="I7650" t="s">
        <v>11541</v>
      </c>
      <c r="J7650">
        <v>2017</v>
      </c>
      <c r="K7650">
        <v>628.99</v>
      </c>
      <c r="L7650">
        <v>22</v>
      </c>
      <c r="M7650">
        <v>1</v>
      </c>
      <c r="N7650">
        <f t="shared" si="307"/>
        <v>0</v>
      </c>
      <c r="O7650">
        <f t="shared" si="306"/>
        <v>0</v>
      </c>
      <c r="P7650" t="s">
        <v>12694</v>
      </c>
    </row>
    <row r="7651" spans="2:16" x14ac:dyDescent="0.25">
      <c r="B7651" t="s">
        <v>7656</v>
      </c>
      <c r="C7651" s="119" t="s">
        <v>60</v>
      </c>
      <c r="D7651" t="s">
        <v>11537</v>
      </c>
      <c r="E7651" t="s">
        <v>11530</v>
      </c>
      <c r="F7651" t="s">
        <v>11540</v>
      </c>
      <c r="G7651" t="s">
        <v>61</v>
      </c>
      <c r="H7651" t="s">
        <v>18</v>
      </c>
      <c r="I7651" t="s">
        <v>11541</v>
      </c>
      <c r="J7651">
        <v>2017</v>
      </c>
      <c r="K7651">
        <v>705.11</v>
      </c>
      <c r="L7651">
        <v>20</v>
      </c>
      <c r="M7651">
        <v>1</v>
      </c>
      <c r="N7651">
        <f t="shared" si="307"/>
        <v>0</v>
      </c>
      <c r="O7651">
        <f t="shared" si="306"/>
        <v>0</v>
      </c>
      <c r="P7651" t="s">
        <v>12694</v>
      </c>
    </row>
    <row r="7652" spans="2:16" x14ac:dyDescent="0.25">
      <c r="B7652" t="s">
        <v>7657</v>
      </c>
      <c r="C7652" s="119" t="s">
        <v>60</v>
      </c>
      <c r="D7652" t="s">
        <v>11537</v>
      </c>
      <c r="E7652" t="s">
        <v>11530</v>
      </c>
      <c r="F7652" t="s">
        <v>11540</v>
      </c>
      <c r="G7652" t="s">
        <v>61</v>
      </c>
      <c r="H7652" t="s">
        <v>18</v>
      </c>
      <c r="I7652" t="s">
        <v>11541</v>
      </c>
      <c r="J7652">
        <v>2017</v>
      </c>
      <c r="K7652">
        <v>660.81</v>
      </c>
      <c r="L7652">
        <v>25</v>
      </c>
      <c r="M7652">
        <v>1</v>
      </c>
      <c r="N7652">
        <f t="shared" si="307"/>
        <v>0</v>
      </c>
      <c r="O7652">
        <f t="shared" si="306"/>
        <v>0</v>
      </c>
      <c r="P7652" t="s">
        <v>12694</v>
      </c>
    </row>
    <row r="7653" spans="2:16" x14ac:dyDescent="0.25">
      <c r="B7653" t="s">
        <v>7658</v>
      </c>
      <c r="C7653" s="119" t="s">
        <v>60</v>
      </c>
      <c r="D7653" t="s">
        <v>11537</v>
      </c>
      <c r="E7653" t="s">
        <v>11530</v>
      </c>
      <c r="F7653" t="s">
        <v>11540</v>
      </c>
      <c r="G7653" t="s">
        <v>61</v>
      </c>
      <c r="H7653" t="s">
        <v>18</v>
      </c>
      <c r="I7653" t="s">
        <v>11541</v>
      </c>
      <c r="J7653">
        <v>2017</v>
      </c>
      <c r="K7653">
        <v>660.68</v>
      </c>
      <c r="L7653">
        <v>24</v>
      </c>
      <c r="M7653">
        <v>1</v>
      </c>
      <c r="N7653">
        <f t="shared" si="307"/>
        <v>0</v>
      </c>
      <c r="O7653">
        <f t="shared" si="306"/>
        <v>0</v>
      </c>
      <c r="P7653" t="s">
        <v>12694</v>
      </c>
    </row>
    <row r="7654" spans="2:16" x14ac:dyDescent="0.25">
      <c r="B7654" t="s">
        <v>7659</v>
      </c>
      <c r="C7654" s="119" t="s">
        <v>60</v>
      </c>
      <c r="D7654" t="s">
        <v>11537</v>
      </c>
      <c r="E7654" t="s">
        <v>11530</v>
      </c>
      <c r="F7654" t="s">
        <v>11540</v>
      </c>
      <c r="G7654" t="s">
        <v>61</v>
      </c>
      <c r="H7654" t="s">
        <v>18</v>
      </c>
      <c r="I7654" t="s">
        <v>11541</v>
      </c>
      <c r="J7654">
        <v>2017</v>
      </c>
      <c r="K7654">
        <v>661.06</v>
      </c>
      <c r="L7654">
        <v>27</v>
      </c>
      <c r="M7654">
        <v>1</v>
      </c>
      <c r="N7654">
        <f t="shared" si="307"/>
        <v>0</v>
      </c>
      <c r="O7654">
        <f t="shared" si="306"/>
        <v>0</v>
      </c>
      <c r="P7654" t="s">
        <v>12694</v>
      </c>
    </row>
    <row r="7655" spans="2:16" x14ac:dyDescent="0.25">
      <c r="B7655" t="s">
        <v>7660</v>
      </c>
      <c r="C7655" s="119" t="s">
        <v>60</v>
      </c>
      <c r="D7655" t="s">
        <v>11542</v>
      </c>
      <c r="E7655" t="s">
        <v>11530</v>
      </c>
      <c r="F7655" t="s">
        <v>11540</v>
      </c>
      <c r="G7655" t="s">
        <v>61</v>
      </c>
      <c r="H7655" t="s">
        <v>18</v>
      </c>
      <c r="I7655" t="s">
        <v>11541</v>
      </c>
      <c r="J7655">
        <v>2017</v>
      </c>
      <c r="K7655">
        <v>634.37</v>
      </c>
      <c r="L7655">
        <v>39</v>
      </c>
      <c r="M7655">
        <v>1</v>
      </c>
      <c r="N7655">
        <f t="shared" si="307"/>
        <v>0</v>
      </c>
      <c r="O7655">
        <f t="shared" si="306"/>
        <v>0</v>
      </c>
      <c r="P7655" t="s">
        <v>12694</v>
      </c>
    </row>
    <row r="7656" spans="2:16" x14ac:dyDescent="0.25">
      <c r="B7656" t="s">
        <v>7661</v>
      </c>
      <c r="C7656" s="119" t="s">
        <v>60</v>
      </c>
      <c r="D7656" t="s">
        <v>11542</v>
      </c>
      <c r="E7656" t="s">
        <v>11530</v>
      </c>
      <c r="F7656" t="s">
        <v>11540</v>
      </c>
      <c r="G7656" t="s">
        <v>61</v>
      </c>
      <c r="H7656" t="s">
        <v>18</v>
      </c>
      <c r="I7656" t="s">
        <v>11541</v>
      </c>
      <c r="J7656">
        <v>2017</v>
      </c>
      <c r="K7656">
        <v>633.47</v>
      </c>
      <c r="L7656">
        <v>32</v>
      </c>
      <c r="M7656">
        <v>1</v>
      </c>
      <c r="N7656">
        <f t="shared" si="307"/>
        <v>0</v>
      </c>
      <c r="O7656">
        <f t="shared" si="306"/>
        <v>0</v>
      </c>
      <c r="P7656" t="s">
        <v>12694</v>
      </c>
    </row>
    <row r="7657" spans="2:16" x14ac:dyDescent="0.25">
      <c r="B7657" t="s">
        <v>7662</v>
      </c>
      <c r="C7657" s="119" t="s">
        <v>60</v>
      </c>
      <c r="D7657" t="s">
        <v>11542</v>
      </c>
      <c r="E7657" t="s">
        <v>11530</v>
      </c>
      <c r="F7657" t="s">
        <v>11540</v>
      </c>
      <c r="G7657" t="s">
        <v>61</v>
      </c>
      <c r="H7657" t="s">
        <v>18</v>
      </c>
      <c r="I7657" t="s">
        <v>11541</v>
      </c>
      <c r="J7657">
        <v>2017</v>
      </c>
      <c r="K7657">
        <v>633.47</v>
      </c>
      <c r="L7657">
        <v>32</v>
      </c>
      <c r="M7657">
        <v>1</v>
      </c>
      <c r="N7657">
        <f t="shared" si="307"/>
        <v>0</v>
      </c>
      <c r="O7657">
        <f t="shared" si="306"/>
        <v>0</v>
      </c>
      <c r="P7657" t="s">
        <v>12694</v>
      </c>
    </row>
    <row r="7658" spans="2:16" x14ac:dyDescent="0.25">
      <c r="B7658" t="s">
        <v>7663</v>
      </c>
      <c r="C7658" s="119" t="s">
        <v>60</v>
      </c>
      <c r="D7658" t="s">
        <v>11542</v>
      </c>
      <c r="E7658" t="s">
        <v>11530</v>
      </c>
      <c r="F7658" t="s">
        <v>11540</v>
      </c>
      <c r="G7658" t="s">
        <v>61</v>
      </c>
      <c r="H7658" t="s">
        <v>18</v>
      </c>
      <c r="I7658" t="s">
        <v>11541</v>
      </c>
      <c r="J7658">
        <v>2017</v>
      </c>
      <c r="K7658">
        <v>667.87</v>
      </c>
      <c r="L7658">
        <v>54</v>
      </c>
      <c r="M7658">
        <v>1</v>
      </c>
      <c r="N7658">
        <f t="shared" si="307"/>
        <v>0</v>
      </c>
      <c r="O7658">
        <f t="shared" si="306"/>
        <v>0</v>
      </c>
      <c r="P7658" t="s">
        <v>12693</v>
      </c>
    </row>
    <row r="7659" spans="2:16" x14ac:dyDescent="0.25">
      <c r="B7659" t="s">
        <v>7664</v>
      </c>
      <c r="C7659" s="119" t="s">
        <v>60</v>
      </c>
      <c r="D7659" t="s">
        <v>11537</v>
      </c>
      <c r="E7659" t="s">
        <v>11530</v>
      </c>
      <c r="F7659" t="s">
        <v>11540</v>
      </c>
      <c r="G7659" t="s">
        <v>61</v>
      </c>
      <c r="H7659" t="s">
        <v>18</v>
      </c>
      <c r="I7659" t="s">
        <v>11541</v>
      </c>
      <c r="J7659">
        <v>2017</v>
      </c>
      <c r="K7659">
        <v>629.52</v>
      </c>
      <c r="L7659">
        <v>26</v>
      </c>
      <c r="M7659">
        <v>1</v>
      </c>
      <c r="N7659">
        <f t="shared" si="307"/>
        <v>0</v>
      </c>
      <c r="O7659">
        <f t="shared" si="306"/>
        <v>0</v>
      </c>
      <c r="P7659" t="s">
        <v>12694</v>
      </c>
    </row>
    <row r="7660" spans="2:16" x14ac:dyDescent="0.25">
      <c r="B7660" t="s">
        <v>7665</v>
      </c>
      <c r="C7660" s="119" t="s">
        <v>60</v>
      </c>
      <c r="D7660" t="s">
        <v>11537</v>
      </c>
      <c r="E7660" t="s">
        <v>11530</v>
      </c>
      <c r="F7660" t="s">
        <v>11540</v>
      </c>
      <c r="G7660" t="s">
        <v>61</v>
      </c>
      <c r="H7660" t="s">
        <v>18</v>
      </c>
      <c r="I7660" t="s">
        <v>11541</v>
      </c>
      <c r="J7660">
        <v>2017</v>
      </c>
      <c r="K7660">
        <v>628.99</v>
      </c>
      <c r="L7660">
        <v>22</v>
      </c>
      <c r="M7660">
        <v>1</v>
      </c>
      <c r="N7660">
        <f t="shared" si="307"/>
        <v>0</v>
      </c>
      <c r="O7660">
        <f t="shared" si="306"/>
        <v>0</v>
      </c>
      <c r="P7660" t="s">
        <v>12694</v>
      </c>
    </row>
    <row r="7661" spans="2:16" x14ac:dyDescent="0.25">
      <c r="B7661" t="s">
        <v>7666</v>
      </c>
      <c r="C7661" s="119" t="s">
        <v>60</v>
      </c>
      <c r="D7661" t="s">
        <v>11537</v>
      </c>
      <c r="E7661" t="s">
        <v>11530</v>
      </c>
      <c r="F7661" t="s">
        <v>11540</v>
      </c>
      <c r="G7661" t="s">
        <v>61</v>
      </c>
      <c r="H7661" t="s">
        <v>18</v>
      </c>
      <c r="I7661" t="s">
        <v>11541</v>
      </c>
      <c r="J7661">
        <v>2017</v>
      </c>
      <c r="K7661">
        <v>628.99</v>
      </c>
      <c r="L7661">
        <v>22</v>
      </c>
      <c r="M7661">
        <v>1</v>
      </c>
      <c r="N7661">
        <f t="shared" si="307"/>
        <v>0</v>
      </c>
      <c r="O7661">
        <f t="shared" si="306"/>
        <v>0</v>
      </c>
      <c r="P7661" t="s">
        <v>12694</v>
      </c>
    </row>
    <row r="7662" spans="2:16" x14ac:dyDescent="0.25">
      <c r="B7662" t="s">
        <v>7667</v>
      </c>
      <c r="C7662" s="119" t="s">
        <v>60</v>
      </c>
      <c r="D7662" t="s">
        <v>11537</v>
      </c>
      <c r="E7662" t="s">
        <v>11530</v>
      </c>
      <c r="F7662" t="s">
        <v>11540</v>
      </c>
      <c r="G7662" t="s">
        <v>61</v>
      </c>
      <c r="H7662" t="s">
        <v>18</v>
      </c>
      <c r="I7662" t="s">
        <v>11541</v>
      </c>
      <c r="J7662">
        <v>2017</v>
      </c>
      <c r="K7662">
        <v>628.78</v>
      </c>
      <c r="L7662">
        <v>21</v>
      </c>
      <c r="M7662">
        <v>1</v>
      </c>
      <c r="N7662">
        <f t="shared" si="307"/>
        <v>0</v>
      </c>
      <c r="O7662">
        <f t="shared" si="306"/>
        <v>0</v>
      </c>
      <c r="P7662" t="s">
        <v>12694</v>
      </c>
    </row>
    <row r="7663" spans="2:16" x14ac:dyDescent="0.25">
      <c r="B7663" t="s">
        <v>7668</v>
      </c>
      <c r="C7663" s="119" t="s">
        <v>60</v>
      </c>
      <c r="D7663" t="s">
        <v>11537</v>
      </c>
      <c r="E7663" t="s">
        <v>11530</v>
      </c>
      <c r="F7663" t="s">
        <v>11540</v>
      </c>
      <c r="G7663" t="s">
        <v>61</v>
      </c>
      <c r="H7663" t="s">
        <v>18</v>
      </c>
      <c r="I7663" t="s">
        <v>11541</v>
      </c>
      <c r="J7663">
        <v>2017</v>
      </c>
      <c r="K7663">
        <v>660.33</v>
      </c>
      <c r="L7663">
        <v>22</v>
      </c>
      <c r="M7663">
        <v>1</v>
      </c>
      <c r="N7663">
        <f t="shared" si="307"/>
        <v>0</v>
      </c>
      <c r="O7663">
        <f t="shared" ref="O7663:O7726" si="308">IF(OR(L7663="",L7663&lt;=0),1,0)</f>
        <v>0</v>
      </c>
      <c r="P7663" t="s">
        <v>12694</v>
      </c>
    </row>
    <row r="7664" spans="2:16" x14ac:dyDescent="0.25">
      <c r="B7664" t="s">
        <v>7669</v>
      </c>
      <c r="C7664" s="119" t="s">
        <v>60</v>
      </c>
      <c r="D7664" t="s">
        <v>11537</v>
      </c>
      <c r="E7664" t="s">
        <v>11530</v>
      </c>
      <c r="F7664" t="s">
        <v>11540</v>
      </c>
      <c r="G7664" t="s">
        <v>61</v>
      </c>
      <c r="H7664" t="s">
        <v>18</v>
      </c>
      <c r="I7664" t="s">
        <v>11541</v>
      </c>
      <c r="J7664">
        <v>2017</v>
      </c>
      <c r="K7664">
        <v>659.84</v>
      </c>
      <c r="L7664">
        <v>26</v>
      </c>
      <c r="M7664">
        <v>1</v>
      </c>
      <c r="N7664">
        <f t="shared" si="307"/>
        <v>0</v>
      </c>
      <c r="O7664">
        <f t="shared" si="308"/>
        <v>0</v>
      </c>
      <c r="P7664" t="s">
        <v>12694</v>
      </c>
    </row>
    <row r="7665" spans="2:16" x14ac:dyDescent="0.25">
      <c r="B7665" t="s">
        <v>7670</v>
      </c>
      <c r="C7665" s="119" t="s">
        <v>60</v>
      </c>
      <c r="D7665" t="s">
        <v>11537</v>
      </c>
      <c r="E7665" t="s">
        <v>11530</v>
      </c>
      <c r="F7665" t="s">
        <v>11540</v>
      </c>
      <c r="G7665" t="s">
        <v>61</v>
      </c>
      <c r="H7665" t="s">
        <v>18</v>
      </c>
      <c r="I7665" t="s">
        <v>11541</v>
      </c>
      <c r="J7665">
        <v>2017</v>
      </c>
      <c r="K7665">
        <v>629.82000000000005</v>
      </c>
      <c r="L7665">
        <v>29</v>
      </c>
      <c r="M7665">
        <v>1</v>
      </c>
      <c r="N7665">
        <f t="shared" si="307"/>
        <v>0</v>
      </c>
      <c r="O7665">
        <f t="shared" si="308"/>
        <v>0</v>
      </c>
      <c r="P7665" t="s">
        <v>12694</v>
      </c>
    </row>
    <row r="7666" spans="2:16" x14ac:dyDescent="0.25">
      <c r="B7666" t="s">
        <v>7671</v>
      </c>
      <c r="C7666" s="119" t="s">
        <v>60</v>
      </c>
      <c r="D7666" t="s">
        <v>11537</v>
      </c>
      <c r="E7666" t="s">
        <v>11530</v>
      </c>
      <c r="F7666" t="s">
        <v>11540</v>
      </c>
      <c r="G7666" t="s">
        <v>61</v>
      </c>
      <c r="H7666" t="s">
        <v>18</v>
      </c>
      <c r="I7666" t="s">
        <v>11541</v>
      </c>
      <c r="J7666">
        <v>2017</v>
      </c>
      <c r="K7666">
        <v>629.55999999999995</v>
      </c>
      <c r="L7666">
        <v>27</v>
      </c>
      <c r="M7666">
        <v>1</v>
      </c>
      <c r="N7666">
        <f t="shared" si="307"/>
        <v>0</v>
      </c>
      <c r="O7666">
        <f t="shared" si="308"/>
        <v>0</v>
      </c>
      <c r="P7666" t="s">
        <v>12694</v>
      </c>
    </row>
    <row r="7667" spans="2:16" x14ac:dyDescent="0.25">
      <c r="B7667" t="s">
        <v>7672</v>
      </c>
      <c r="C7667" s="119" t="s">
        <v>60</v>
      </c>
      <c r="D7667" t="s">
        <v>11537</v>
      </c>
      <c r="E7667" t="s">
        <v>11530</v>
      </c>
      <c r="F7667" t="s">
        <v>11540</v>
      </c>
      <c r="G7667" t="s">
        <v>61</v>
      </c>
      <c r="H7667" t="s">
        <v>18</v>
      </c>
      <c r="I7667" t="s">
        <v>11541</v>
      </c>
      <c r="J7667">
        <v>2017</v>
      </c>
      <c r="K7667">
        <v>629.55999999999995</v>
      </c>
      <c r="L7667">
        <v>27</v>
      </c>
      <c r="M7667">
        <v>1</v>
      </c>
      <c r="N7667">
        <f t="shared" si="307"/>
        <v>0</v>
      </c>
      <c r="O7667">
        <f t="shared" si="308"/>
        <v>0</v>
      </c>
      <c r="P7667" t="s">
        <v>12694</v>
      </c>
    </row>
    <row r="7668" spans="2:16" x14ac:dyDescent="0.25">
      <c r="B7668" t="s">
        <v>7673</v>
      </c>
      <c r="C7668" s="119" t="s">
        <v>60</v>
      </c>
      <c r="D7668" t="s">
        <v>11537</v>
      </c>
      <c r="E7668" t="s">
        <v>11530</v>
      </c>
      <c r="F7668" t="s">
        <v>11540</v>
      </c>
      <c r="G7668" t="s">
        <v>61</v>
      </c>
      <c r="H7668" t="s">
        <v>18</v>
      </c>
      <c r="I7668" t="s">
        <v>11541</v>
      </c>
      <c r="J7668">
        <v>2017</v>
      </c>
      <c r="K7668">
        <v>824.69</v>
      </c>
      <c r="L7668">
        <v>28</v>
      </c>
      <c r="M7668">
        <v>1</v>
      </c>
      <c r="N7668">
        <f t="shared" si="307"/>
        <v>0</v>
      </c>
      <c r="O7668">
        <f t="shared" si="308"/>
        <v>0</v>
      </c>
      <c r="P7668" t="s">
        <v>12694</v>
      </c>
    </row>
    <row r="7669" spans="2:16" x14ac:dyDescent="0.25">
      <c r="B7669" t="s">
        <v>7674</v>
      </c>
      <c r="C7669" s="119" t="s">
        <v>60</v>
      </c>
      <c r="D7669" t="s">
        <v>11537</v>
      </c>
      <c r="E7669" t="s">
        <v>11530</v>
      </c>
      <c r="F7669" t="s">
        <v>11540</v>
      </c>
      <c r="G7669" t="s">
        <v>61</v>
      </c>
      <c r="H7669" t="s">
        <v>18</v>
      </c>
      <c r="I7669" t="s">
        <v>11541</v>
      </c>
      <c r="J7669">
        <v>2017</v>
      </c>
      <c r="K7669">
        <v>629.55999999999995</v>
      </c>
      <c r="L7669">
        <v>27</v>
      </c>
      <c r="M7669">
        <v>1</v>
      </c>
      <c r="N7669">
        <f t="shared" si="307"/>
        <v>0</v>
      </c>
      <c r="O7669">
        <f t="shared" si="308"/>
        <v>0</v>
      </c>
      <c r="P7669" t="s">
        <v>12694</v>
      </c>
    </row>
    <row r="7670" spans="2:16" x14ac:dyDescent="0.25">
      <c r="B7670" t="s">
        <v>7675</v>
      </c>
      <c r="C7670" s="119" t="s">
        <v>60</v>
      </c>
      <c r="D7670" t="s">
        <v>11537</v>
      </c>
      <c r="E7670" t="s">
        <v>11530</v>
      </c>
      <c r="F7670" t="s">
        <v>11540</v>
      </c>
      <c r="G7670" t="s">
        <v>61</v>
      </c>
      <c r="H7670" t="s">
        <v>18</v>
      </c>
      <c r="I7670" t="s">
        <v>11541</v>
      </c>
      <c r="J7670">
        <v>2017</v>
      </c>
      <c r="K7670">
        <v>629.55999999999995</v>
      </c>
      <c r="L7670">
        <v>27</v>
      </c>
      <c r="M7670">
        <v>1</v>
      </c>
      <c r="N7670">
        <f t="shared" si="307"/>
        <v>0</v>
      </c>
      <c r="O7670">
        <f t="shared" si="308"/>
        <v>0</v>
      </c>
      <c r="P7670" t="s">
        <v>12694</v>
      </c>
    </row>
    <row r="7671" spans="2:16" x14ac:dyDescent="0.25">
      <c r="B7671" t="s">
        <v>7676</v>
      </c>
      <c r="C7671" s="119" t="s">
        <v>60</v>
      </c>
      <c r="D7671" t="s">
        <v>11550</v>
      </c>
      <c r="E7671" t="s">
        <v>11530</v>
      </c>
      <c r="F7671" t="s">
        <v>11540</v>
      </c>
      <c r="G7671" t="s">
        <v>61</v>
      </c>
      <c r="H7671" t="s">
        <v>18</v>
      </c>
      <c r="I7671" t="s">
        <v>11533</v>
      </c>
      <c r="J7671">
        <v>2017</v>
      </c>
      <c r="K7671">
        <v>595.1</v>
      </c>
      <c r="L7671">
        <v>14</v>
      </c>
      <c r="M7671">
        <v>1</v>
      </c>
      <c r="N7671">
        <f t="shared" si="307"/>
        <v>0</v>
      </c>
      <c r="O7671">
        <f t="shared" si="308"/>
        <v>0</v>
      </c>
      <c r="P7671" t="s">
        <v>12694</v>
      </c>
    </row>
    <row r="7672" spans="2:16" x14ac:dyDescent="0.25">
      <c r="B7672" t="s">
        <v>7677</v>
      </c>
      <c r="C7672" s="119" t="s">
        <v>60</v>
      </c>
      <c r="D7672" t="s">
        <v>11537</v>
      </c>
      <c r="E7672" t="s">
        <v>11530</v>
      </c>
      <c r="F7672" t="s">
        <v>11540</v>
      </c>
      <c r="G7672" t="s">
        <v>61</v>
      </c>
      <c r="H7672" t="s">
        <v>18</v>
      </c>
      <c r="I7672" t="s">
        <v>11541</v>
      </c>
      <c r="J7672">
        <v>2017</v>
      </c>
      <c r="K7672">
        <v>661.5</v>
      </c>
      <c r="L7672">
        <v>39</v>
      </c>
      <c r="M7672">
        <v>1</v>
      </c>
      <c r="N7672">
        <f t="shared" si="307"/>
        <v>0</v>
      </c>
      <c r="O7672">
        <f t="shared" si="308"/>
        <v>0</v>
      </c>
      <c r="P7672" t="s">
        <v>12693</v>
      </c>
    </row>
    <row r="7673" spans="2:16" x14ac:dyDescent="0.25">
      <c r="B7673" t="s">
        <v>7678</v>
      </c>
      <c r="C7673" s="119" t="s">
        <v>60</v>
      </c>
      <c r="D7673" t="s">
        <v>11537</v>
      </c>
      <c r="E7673" t="s">
        <v>11530</v>
      </c>
      <c r="F7673" t="s">
        <v>11540</v>
      </c>
      <c r="G7673" t="s">
        <v>61</v>
      </c>
      <c r="H7673" t="s">
        <v>18</v>
      </c>
      <c r="I7673" t="s">
        <v>11541</v>
      </c>
      <c r="J7673">
        <v>2017</v>
      </c>
      <c r="K7673">
        <v>628.94000000000005</v>
      </c>
      <c r="L7673">
        <v>22</v>
      </c>
      <c r="M7673">
        <v>1</v>
      </c>
      <c r="N7673">
        <f t="shared" si="307"/>
        <v>0</v>
      </c>
      <c r="O7673">
        <f t="shared" si="308"/>
        <v>0</v>
      </c>
      <c r="P7673" t="s">
        <v>12694</v>
      </c>
    </row>
    <row r="7674" spans="2:16" x14ac:dyDescent="0.25">
      <c r="B7674" t="s">
        <v>7679</v>
      </c>
      <c r="C7674" s="119" t="s">
        <v>60</v>
      </c>
      <c r="D7674" t="s">
        <v>11537</v>
      </c>
      <c r="E7674" t="s">
        <v>11530</v>
      </c>
      <c r="F7674" t="s">
        <v>11540</v>
      </c>
      <c r="G7674" t="s">
        <v>61</v>
      </c>
      <c r="H7674" t="s">
        <v>18</v>
      </c>
      <c r="I7674" t="s">
        <v>11541</v>
      </c>
      <c r="J7674">
        <v>2017</v>
      </c>
      <c r="K7674">
        <v>627.92999999999995</v>
      </c>
      <c r="L7674">
        <v>26</v>
      </c>
      <c r="M7674">
        <v>1</v>
      </c>
      <c r="N7674">
        <f t="shared" si="307"/>
        <v>0</v>
      </c>
      <c r="O7674">
        <f t="shared" si="308"/>
        <v>0</v>
      </c>
      <c r="P7674" t="s">
        <v>12694</v>
      </c>
    </row>
    <row r="7675" spans="2:16" x14ac:dyDescent="0.25">
      <c r="B7675" t="s">
        <v>7680</v>
      </c>
      <c r="C7675" s="119" t="s">
        <v>60</v>
      </c>
      <c r="D7675" t="s">
        <v>11537</v>
      </c>
      <c r="E7675" t="s">
        <v>11530</v>
      </c>
      <c r="F7675" t="s">
        <v>11540</v>
      </c>
      <c r="G7675" t="s">
        <v>61</v>
      </c>
      <c r="H7675" t="s">
        <v>18</v>
      </c>
      <c r="I7675" t="s">
        <v>11541</v>
      </c>
      <c r="J7675">
        <v>2017</v>
      </c>
      <c r="K7675">
        <v>627.92999999999995</v>
      </c>
      <c r="L7675">
        <v>26</v>
      </c>
      <c r="M7675">
        <v>1</v>
      </c>
      <c r="N7675">
        <f t="shared" si="307"/>
        <v>0</v>
      </c>
      <c r="O7675">
        <f t="shared" si="308"/>
        <v>0</v>
      </c>
      <c r="P7675" t="s">
        <v>12694</v>
      </c>
    </row>
    <row r="7676" spans="2:16" x14ac:dyDescent="0.25">
      <c r="B7676" t="s">
        <v>7681</v>
      </c>
      <c r="C7676" s="119" t="s">
        <v>60</v>
      </c>
      <c r="D7676" t="s">
        <v>11537</v>
      </c>
      <c r="E7676" t="s">
        <v>11530</v>
      </c>
      <c r="F7676" t="s">
        <v>11540</v>
      </c>
      <c r="G7676" t="s">
        <v>61</v>
      </c>
      <c r="H7676" t="s">
        <v>18</v>
      </c>
      <c r="I7676" t="s">
        <v>11541</v>
      </c>
      <c r="J7676">
        <v>2017</v>
      </c>
      <c r="K7676">
        <v>627.92999999999995</v>
      </c>
      <c r="L7676">
        <v>26</v>
      </c>
      <c r="M7676">
        <v>1</v>
      </c>
      <c r="N7676">
        <f t="shared" si="307"/>
        <v>0</v>
      </c>
      <c r="O7676">
        <f t="shared" si="308"/>
        <v>0</v>
      </c>
      <c r="P7676" t="s">
        <v>12694</v>
      </c>
    </row>
    <row r="7677" spans="2:16" x14ac:dyDescent="0.25">
      <c r="B7677" t="s">
        <v>7682</v>
      </c>
      <c r="C7677" s="119" t="s">
        <v>60</v>
      </c>
      <c r="D7677" t="s">
        <v>11537</v>
      </c>
      <c r="E7677" t="s">
        <v>11530</v>
      </c>
      <c r="F7677" t="s">
        <v>11540</v>
      </c>
      <c r="G7677" t="s">
        <v>61</v>
      </c>
      <c r="H7677" t="s">
        <v>18</v>
      </c>
      <c r="I7677" t="s">
        <v>11541</v>
      </c>
      <c r="J7677">
        <v>2017</v>
      </c>
      <c r="K7677">
        <v>627.4</v>
      </c>
      <c r="L7677">
        <v>22</v>
      </c>
      <c r="M7677">
        <v>1</v>
      </c>
      <c r="N7677">
        <f t="shared" si="307"/>
        <v>0</v>
      </c>
      <c r="O7677">
        <f t="shared" si="308"/>
        <v>0</v>
      </c>
      <c r="P7677" t="s">
        <v>12694</v>
      </c>
    </row>
    <row r="7678" spans="2:16" x14ac:dyDescent="0.25">
      <c r="B7678" t="s">
        <v>7683</v>
      </c>
      <c r="C7678" s="119" t="s">
        <v>60</v>
      </c>
      <c r="D7678" t="s">
        <v>11537</v>
      </c>
      <c r="E7678" t="s">
        <v>11530</v>
      </c>
      <c r="F7678" t="s">
        <v>11540</v>
      </c>
      <c r="G7678" t="s">
        <v>61</v>
      </c>
      <c r="H7678" t="s">
        <v>18</v>
      </c>
      <c r="I7678" t="s">
        <v>11541</v>
      </c>
      <c r="J7678">
        <v>2017</v>
      </c>
      <c r="K7678">
        <v>661.58</v>
      </c>
      <c r="L7678">
        <v>28</v>
      </c>
      <c r="M7678">
        <v>1</v>
      </c>
      <c r="N7678">
        <f t="shared" si="307"/>
        <v>0</v>
      </c>
      <c r="O7678">
        <f t="shared" si="308"/>
        <v>0</v>
      </c>
      <c r="P7678" t="s">
        <v>12693</v>
      </c>
    </row>
    <row r="7679" spans="2:16" x14ac:dyDescent="0.25">
      <c r="B7679" t="s">
        <v>7684</v>
      </c>
      <c r="C7679" s="119" t="s">
        <v>60</v>
      </c>
      <c r="D7679" t="s">
        <v>11537</v>
      </c>
      <c r="E7679" t="s">
        <v>11530</v>
      </c>
      <c r="F7679" t="s">
        <v>11540</v>
      </c>
      <c r="G7679" t="s">
        <v>61</v>
      </c>
      <c r="H7679" t="s">
        <v>18</v>
      </c>
      <c r="I7679" t="s">
        <v>11541</v>
      </c>
      <c r="J7679">
        <v>2017</v>
      </c>
      <c r="K7679">
        <v>628.39</v>
      </c>
      <c r="L7679">
        <v>24</v>
      </c>
      <c r="M7679">
        <v>1</v>
      </c>
      <c r="N7679">
        <f t="shared" si="307"/>
        <v>0</v>
      </c>
      <c r="O7679">
        <f t="shared" si="308"/>
        <v>0</v>
      </c>
      <c r="P7679" t="s">
        <v>12694</v>
      </c>
    </row>
    <row r="7680" spans="2:16" x14ac:dyDescent="0.25">
      <c r="B7680" t="s">
        <v>7685</v>
      </c>
      <c r="C7680" s="119" t="s">
        <v>60</v>
      </c>
      <c r="D7680" t="s">
        <v>11537</v>
      </c>
      <c r="E7680" t="s">
        <v>11530</v>
      </c>
      <c r="F7680" t="s">
        <v>11540</v>
      </c>
      <c r="G7680" t="s">
        <v>61</v>
      </c>
      <c r="H7680" t="s">
        <v>18</v>
      </c>
      <c r="I7680" t="s">
        <v>11541</v>
      </c>
      <c r="J7680">
        <v>2017</v>
      </c>
      <c r="K7680">
        <v>627.69000000000005</v>
      </c>
      <c r="L7680">
        <v>20</v>
      </c>
      <c r="M7680">
        <v>1</v>
      </c>
      <c r="N7680">
        <f t="shared" si="307"/>
        <v>0</v>
      </c>
      <c r="O7680">
        <f t="shared" si="308"/>
        <v>0</v>
      </c>
      <c r="P7680" t="s">
        <v>12694</v>
      </c>
    </row>
    <row r="7681" spans="2:16" x14ac:dyDescent="0.25">
      <c r="B7681" t="s">
        <v>7686</v>
      </c>
      <c r="C7681" s="119" t="s">
        <v>60</v>
      </c>
      <c r="D7681" t="s">
        <v>11537</v>
      </c>
      <c r="E7681" t="s">
        <v>11530</v>
      </c>
      <c r="F7681" t="s">
        <v>11540</v>
      </c>
      <c r="G7681" t="s">
        <v>61</v>
      </c>
      <c r="H7681" t="s">
        <v>18</v>
      </c>
      <c r="I7681" t="s">
        <v>11541</v>
      </c>
      <c r="J7681">
        <v>2017</v>
      </c>
      <c r="K7681">
        <v>627.69000000000005</v>
      </c>
      <c r="L7681">
        <v>20</v>
      </c>
      <c r="M7681">
        <v>1</v>
      </c>
      <c r="N7681">
        <f t="shared" si="307"/>
        <v>0</v>
      </c>
      <c r="O7681">
        <f t="shared" si="308"/>
        <v>0</v>
      </c>
      <c r="P7681" t="s">
        <v>12694</v>
      </c>
    </row>
    <row r="7682" spans="2:16" x14ac:dyDescent="0.25">
      <c r="B7682" t="s">
        <v>7687</v>
      </c>
      <c r="C7682" s="119" t="s">
        <v>60</v>
      </c>
      <c r="D7682" t="s">
        <v>11537</v>
      </c>
      <c r="E7682" t="s">
        <v>11530</v>
      </c>
      <c r="F7682" t="s">
        <v>11540</v>
      </c>
      <c r="G7682" t="s">
        <v>61</v>
      </c>
      <c r="H7682" t="s">
        <v>18</v>
      </c>
      <c r="I7682" t="s">
        <v>11541</v>
      </c>
      <c r="J7682">
        <v>2017</v>
      </c>
      <c r="K7682">
        <v>627.82000000000005</v>
      </c>
      <c r="L7682">
        <v>21</v>
      </c>
      <c r="M7682">
        <v>1</v>
      </c>
      <c r="N7682">
        <f t="shared" si="307"/>
        <v>0</v>
      </c>
      <c r="O7682">
        <f t="shared" si="308"/>
        <v>0</v>
      </c>
      <c r="P7682" t="s">
        <v>12694</v>
      </c>
    </row>
    <row r="7683" spans="2:16" x14ac:dyDescent="0.25">
      <c r="B7683" t="s">
        <v>7688</v>
      </c>
      <c r="C7683" s="119" t="s">
        <v>60</v>
      </c>
      <c r="D7683" t="s">
        <v>11542</v>
      </c>
      <c r="E7683" t="s">
        <v>11530</v>
      </c>
      <c r="F7683" t="s">
        <v>11540</v>
      </c>
      <c r="G7683" t="s">
        <v>61</v>
      </c>
      <c r="H7683" t="s">
        <v>18</v>
      </c>
      <c r="I7683" t="s">
        <v>11541</v>
      </c>
      <c r="J7683">
        <v>2017</v>
      </c>
      <c r="K7683">
        <v>661.06</v>
      </c>
      <c r="L7683">
        <v>40</v>
      </c>
      <c r="M7683">
        <v>1</v>
      </c>
      <c r="N7683">
        <f t="shared" si="307"/>
        <v>0</v>
      </c>
      <c r="O7683">
        <f t="shared" si="308"/>
        <v>0</v>
      </c>
      <c r="P7683" t="s">
        <v>12694</v>
      </c>
    </row>
    <row r="7684" spans="2:16" x14ac:dyDescent="0.25">
      <c r="B7684" t="s">
        <v>7689</v>
      </c>
      <c r="C7684" s="119" t="s">
        <v>60</v>
      </c>
      <c r="D7684" t="s">
        <v>11542</v>
      </c>
      <c r="E7684" t="s">
        <v>11530</v>
      </c>
      <c r="F7684" t="s">
        <v>11540</v>
      </c>
      <c r="G7684" t="s">
        <v>61</v>
      </c>
      <c r="H7684" t="s">
        <v>18</v>
      </c>
      <c r="I7684" t="s">
        <v>11541</v>
      </c>
      <c r="J7684">
        <v>2017</v>
      </c>
      <c r="K7684">
        <v>700.87</v>
      </c>
      <c r="L7684">
        <v>91</v>
      </c>
      <c r="M7684">
        <v>1</v>
      </c>
      <c r="N7684">
        <f t="shared" si="307"/>
        <v>0</v>
      </c>
      <c r="O7684">
        <f t="shared" si="308"/>
        <v>0</v>
      </c>
      <c r="P7684" t="s">
        <v>12694</v>
      </c>
    </row>
    <row r="7685" spans="2:16" x14ac:dyDescent="0.25">
      <c r="B7685" t="s">
        <v>7690</v>
      </c>
      <c r="C7685" s="119" t="s">
        <v>60</v>
      </c>
      <c r="D7685" t="s">
        <v>11537</v>
      </c>
      <c r="E7685" t="s">
        <v>11530</v>
      </c>
      <c r="F7685" t="s">
        <v>11540</v>
      </c>
      <c r="G7685" t="s">
        <v>61</v>
      </c>
      <c r="H7685" t="s">
        <v>18</v>
      </c>
      <c r="I7685" t="s">
        <v>11541</v>
      </c>
      <c r="J7685">
        <v>2017</v>
      </c>
      <c r="K7685">
        <v>629.11</v>
      </c>
      <c r="L7685">
        <v>31</v>
      </c>
      <c r="M7685">
        <v>1</v>
      </c>
      <c r="N7685">
        <f t="shared" si="307"/>
        <v>0</v>
      </c>
      <c r="O7685">
        <f t="shared" si="308"/>
        <v>0</v>
      </c>
      <c r="P7685" t="s">
        <v>12694</v>
      </c>
    </row>
    <row r="7686" spans="2:16" x14ac:dyDescent="0.25">
      <c r="B7686" t="s">
        <v>7691</v>
      </c>
      <c r="C7686" s="119" t="s">
        <v>60</v>
      </c>
      <c r="D7686" t="s">
        <v>11537</v>
      </c>
      <c r="E7686" t="s">
        <v>11530</v>
      </c>
      <c r="F7686" t="s">
        <v>11540</v>
      </c>
      <c r="G7686" t="s">
        <v>61</v>
      </c>
      <c r="H7686" t="s">
        <v>18</v>
      </c>
      <c r="I7686" t="s">
        <v>11541</v>
      </c>
      <c r="J7686">
        <v>2017</v>
      </c>
      <c r="K7686">
        <v>661.33</v>
      </c>
      <c r="L7686">
        <v>26</v>
      </c>
      <c r="M7686">
        <v>1</v>
      </c>
      <c r="N7686">
        <f t="shared" si="307"/>
        <v>0</v>
      </c>
      <c r="O7686">
        <f t="shared" si="308"/>
        <v>0</v>
      </c>
      <c r="P7686" t="s">
        <v>12694</v>
      </c>
    </row>
    <row r="7687" spans="2:16" x14ac:dyDescent="0.25">
      <c r="B7687" t="s">
        <v>7692</v>
      </c>
      <c r="C7687" s="119" t="s">
        <v>60</v>
      </c>
      <c r="D7687" t="s">
        <v>11542</v>
      </c>
      <c r="E7687" t="s">
        <v>11530</v>
      </c>
      <c r="F7687" t="s">
        <v>11540</v>
      </c>
      <c r="G7687" t="s">
        <v>61</v>
      </c>
      <c r="H7687" t="s">
        <v>18</v>
      </c>
      <c r="I7687" t="s">
        <v>11541</v>
      </c>
      <c r="J7687">
        <v>2017</v>
      </c>
      <c r="K7687">
        <v>660.02</v>
      </c>
      <c r="L7687">
        <v>32</v>
      </c>
      <c r="M7687">
        <v>1</v>
      </c>
      <c r="N7687">
        <f t="shared" si="307"/>
        <v>0</v>
      </c>
      <c r="O7687">
        <f t="shared" si="308"/>
        <v>0</v>
      </c>
      <c r="P7687" t="s">
        <v>12694</v>
      </c>
    </row>
    <row r="7688" spans="2:16" x14ac:dyDescent="0.25">
      <c r="B7688" t="s">
        <v>7693</v>
      </c>
      <c r="C7688" s="119" t="s">
        <v>60</v>
      </c>
      <c r="D7688" t="s">
        <v>11542</v>
      </c>
      <c r="E7688" t="s">
        <v>11530</v>
      </c>
      <c r="F7688" t="s">
        <v>11540</v>
      </c>
      <c r="G7688" t="s">
        <v>61</v>
      </c>
      <c r="H7688" t="s">
        <v>18</v>
      </c>
      <c r="I7688" t="s">
        <v>11533</v>
      </c>
      <c r="J7688">
        <v>2017</v>
      </c>
      <c r="K7688">
        <v>918.31</v>
      </c>
      <c r="L7688">
        <v>180</v>
      </c>
      <c r="M7688">
        <v>1</v>
      </c>
      <c r="N7688">
        <f t="shared" si="307"/>
        <v>0</v>
      </c>
      <c r="O7688">
        <f t="shared" si="308"/>
        <v>0</v>
      </c>
      <c r="P7688" t="s">
        <v>12694</v>
      </c>
    </row>
    <row r="7689" spans="2:16" x14ac:dyDescent="0.25">
      <c r="B7689" t="s">
        <v>7694</v>
      </c>
      <c r="C7689" s="119" t="s">
        <v>60</v>
      </c>
      <c r="D7689" t="s">
        <v>11542</v>
      </c>
      <c r="E7689" t="s">
        <v>11530</v>
      </c>
      <c r="F7689" t="s">
        <v>11540</v>
      </c>
      <c r="G7689" t="s">
        <v>61</v>
      </c>
      <c r="H7689" t="s">
        <v>18</v>
      </c>
      <c r="I7689" t="s">
        <v>11541</v>
      </c>
      <c r="J7689">
        <v>2017</v>
      </c>
      <c r="K7689">
        <v>657.36</v>
      </c>
      <c r="L7689">
        <v>11</v>
      </c>
      <c r="M7689">
        <v>1</v>
      </c>
      <c r="N7689">
        <f t="shared" si="307"/>
        <v>0</v>
      </c>
      <c r="O7689">
        <f t="shared" si="308"/>
        <v>0</v>
      </c>
      <c r="P7689" t="s">
        <v>12694</v>
      </c>
    </row>
    <row r="7690" spans="2:16" x14ac:dyDescent="0.25">
      <c r="B7690" t="s">
        <v>7695</v>
      </c>
      <c r="C7690" s="119" t="s">
        <v>60</v>
      </c>
      <c r="D7690" t="s">
        <v>11539</v>
      </c>
      <c r="E7690" t="s">
        <v>11530</v>
      </c>
      <c r="F7690" t="s">
        <v>11540</v>
      </c>
      <c r="G7690" t="s">
        <v>61</v>
      </c>
      <c r="H7690" t="s">
        <v>18</v>
      </c>
      <c r="I7690" t="s">
        <v>11541</v>
      </c>
      <c r="J7690">
        <v>2017</v>
      </c>
      <c r="K7690">
        <v>660.54</v>
      </c>
      <c r="L7690">
        <v>20</v>
      </c>
      <c r="M7690">
        <v>1</v>
      </c>
      <c r="N7690">
        <f t="shared" si="307"/>
        <v>0</v>
      </c>
      <c r="O7690">
        <f t="shared" si="308"/>
        <v>0</v>
      </c>
      <c r="P7690" t="s">
        <v>12694</v>
      </c>
    </row>
    <row r="7691" spans="2:16" x14ac:dyDescent="0.25">
      <c r="B7691" t="s">
        <v>7696</v>
      </c>
      <c r="C7691" s="119" t="s">
        <v>60</v>
      </c>
      <c r="D7691" t="s">
        <v>11539</v>
      </c>
      <c r="E7691" t="s">
        <v>11530</v>
      </c>
      <c r="F7691" t="s">
        <v>11540</v>
      </c>
      <c r="G7691" t="s">
        <v>61</v>
      </c>
      <c r="H7691" t="s">
        <v>18</v>
      </c>
      <c r="I7691" t="s">
        <v>11541</v>
      </c>
      <c r="J7691">
        <v>2017</v>
      </c>
      <c r="K7691">
        <v>660.54</v>
      </c>
      <c r="L7691">
        <v>20</v>
      </c>
      <c r="M7691">
        <v>1</v>
      </c>
      <c r="N7691">
        <f t="shared" ref="N7691:N7754" si="309">IF(K7691&lt;100,1,0)</f>
        <v>0</v>
      </c>
      <c r="O7691">
        <f t="shared" si="308"/>
        <v>0</v>
      </c>
      <c r="P7691" t="s">
        <v>12694</v>
      </c>
    </row>
    <row r="7692" spans="2:16" x14ac:dyDescent="0.25">
      <c r="B7692" t="s">
        <v>7697</v>
      </c>
      <c r="C7692" s="119" t="s">
        <v>60</v>
      </c>
      <c r="D7692" t="s">
        <v>11537</v>
      </c>
      <c r="E7692" t="s">
        <v>11530</v>
      </c>
      <c r="F7692" t="s">
        <v>11540</v>
      </c>
      <c r="G7692" t="s">
        <v>61</v>
      </c>
      <c r="H7692" t="s">
        <v>18</v>
      </c>
      <c r="I7692" t="s">
        <v>11541</v>
      </c>
      <c r="J7692">
        <v>2017</v>
      </c>
      <c r="K7692">
        <v>628.08000000000004</v>
      </c>
      <c r="L7692">
        <v>23</v>
      </c>
      <c r="M7692">
        <v>1</v>
      </c>
      <c r="N7692">
        <f t="shared" si="309"/>
        <v>0</v>
      </c>
      <c r="O7692">
        <f t="shared" si="308"/>
        <v>0</v>
      </c>
      <c r="P7692" t="s">
        <v>12694</v>
      </c>
    </row>
    <row r="7693" spans="2:16" x14ac:dyDescent="0.25">
      <c r="B7693" t="s">
        <v>7698</v>
      </c>
      <c r="C7693" s="119" t="s">
        <v>60</v>
      </c>
      <c r="D7693" t="s">
        <v>11537</v>
      </c>
      <c r="E7693" t="s">
        <v>11530</v>
      </c>
      <c r="F7693" t="s">
        <v>11540</v>
      </c>
      <c r="G7693" t="s">
        <v>61</v>
      </c>
      <c r="H7693" t="s">
        <v>18</v>
      </c>
      <c r="I7693" t="s">
        <v>11541</v>
      </c>
      <c r="J7693">
        <v>2017</v>
      </c>
      <c r="K7693">
        <v>628.35</v>
      </c>
      <c r="L7693">
        <v>25</v>
      </c>
      <c r="M7693">
        <v>1</v>
      </c>
      <c r="N7693">
        <f t="shared" si="309"/>
        <v>0</v>
      </c>
      <c r="O7693">
        <f t="shared" si="308"/>
        <v>0</v>
      </c>
      <c r="P7693" t="s">
        <v>12694</v>
      </c>
    </row>
    <row r="7694" spans="2:16" x14ac:dyDescent="0.25">
      <c r="B7694" t="s">
        <v>7699</v>
      </c>
      <c r="C7694" s="119" t="s">
        <v>60</v>
      </c>
      <c r="D7694" t="s">
        <v>11542</v>
      </c>
      <c r="E7694" t="s">
        <v>11530</v>
      </c>
      <c r="F7694" t="s">
        <v>11540</v>
      </c>
      <c r="G7694" t="s">
        <v>61</v>
      </c>
      <c r="H7694" t="s">
        <v>18</v>
      </c>
      <c r="I7694" t="s">
        <v>11541</v>
      </c>
      <c r="J7694">
        <v>2017</v>
      </c>
      <c r="K7694">
        <v>632.19000000000005</v>
      </c>
      <c r="L7694">
        <v>44</v>
      </c>
      <c r="M7694">
        <v>1</v>
      </c>
      <c r="N7694">
        <f t="shared" si="309"/>
        <v>0</v>
      </c>
      <c r="O7694">
        <f t="shared" si="308"/>
        <v>0</v>
      </c>
      <c r="P7694" t="s">
        <v>12694</v>
      </c>
    </row>
    <row r="7695" spans="2:16" x14ac:dyDescent="0.25">
      <c r="B7695" t="s">
        <v>7700</v>
      </c>
      <c r="C7695" s="119" t="s">
        <v>60</v>
      </c>
      <c r="D7695" t="s">
        <v>11537</v>
      </c>
      <c r="E7695" t="s">
        <v>11530</v>
      </c>
      <c r="F7695" t="s">
        <v>11540</v>
      </c>
      <c r="G7695" t="s">
        <v>61</v>
      </c>
      <c r="H7695" t="s">
        <v>18</v>
      </c>
      <c r="I7695" t="s">
        <v>11541</v>
      </c>
      <c r="J7695">
        <v>2017</v>
      </c>
      <c r="K7695">
        <v>660.54</v>
      </c>
      <c r="L7695">
        <v>20</v>
      </c>
      <c r="M7695">
        <v>1</v>
      </c>
      <c r="N7695">
        <f t="shared" si="309"/>
        <v>0</v>
      </c>
      <c r="O7695">
        <f t="shared" si="308"/>
        <v>0</v>
      </c>
      <c r="P7695" t="s">
        <v>12694</v>
      </c>
    </row>
    <row r="7696" spans="2:16" x14ac:dyDescent="0.25">
      <c r="B7696" t="s">
        <v>7701</v>
      </c>
      <c r="C7696" s="119" t="s">
        <v>60</v>
      </c>
      <c r="D7696" t="s">
        <v>11537</v>
      </c>
      <c r="E7696" t="s">
        <v>11530</v>
      </c>
      <c r="F7696" t="s">
        <v>11540</v>
      </c>
      <c r="G7696" t="s">
        <v>61</v>
      </c>
      <c r="H7696" t="s">
        <v>18</v>
      </c>
      <c r="I7696" t="s">
        <v>11541</v>
      </c>
      <c r="J7696">
        <v>2017</v>
      </c>
      <c r="K7696">
        <v>660.93</v>
      </c>
      <c r="L7696">
        <v>23</v>
      </c>
      <c r="M7696">
        <v>1</v>
      </c>
      <c r="N7696">
        <f t="shared" si="309"/>
        <v>0</v>
      </c>
      <c r="O7696">
        <f t="shared" si="308"/>
        <v>0</v>
      </c>
      <c r="P7696" t="s">
        <v>12694</v>
      </c>
    </row>
    <row r="7697" spans="2:16" x14ac:dyDescent="0.25">
      <c r="B7697" t="s">
        <v>7702</v>
      </c>
      <c r="C7697" s="119" t="s">
        <v>60</v>
      </c>
      <c r="D7697" t="s">
        <v>11546</v>
      </c>
      <c r="E7697" t="s">
        <v>11530</v>
      </c>
      <c r="F7697" t="s">
        <v>11540</v>
      </c>
      <c r="G7697" t="s">
        <v>61</v>
      </c>
      <c r="H7697" t="s">
        <v>18</v>
      </c>
      <c r="I7697" t="s">
        <v>11541</v>
      </c>
      <c r="J7697">
        <v>2017</v>
      </c>
      <c r="K7697">
        <v>660.42</v>
      </c>
      <c r="L7697">
        <v>19</v>
      </c>
      <c r="M7697">
        <v>1</v>
      </c>
      <c r="N7697">
        <f t="shared" si="309"/>
        <v>0</v>
      </c>
      <c r="O7697">
        <f t="shared" si="308"/>
        <v>0</v>
      </c>
      <c r="P7697" t="s">
        <v>12694</v>
      </c>
    </row>
    <row r="7698" spans="2:16" x14ac:dyDescent="0.25">
      <c r="B7698" t="s">
        <v>7703</v>
      </c>
      <c r="C7698" s="119" t="s">
        <v>60</v>
      </c>
      <c r="D7698" t="s">
        <v>11537</v>
      </c>
      <c r="E7698" t="s">
        <v>11530</v>
      </c>
      <c r="F7698" t="s">
        <v>11540</v>
      </c>
      <c r="G7698" t="s">
        <v>61</v>
      </c>
      <c r="H7698" t="s">
        <v>18</v>
      </c>
      <c r="I7698" t="s">
        <v>11541</v>
      </c>
      <c r="J7698">
        <v>2017</v>
      </c>
      <c r="K7698">
        <v>660.31</v>
      </c>
      <c r="L7698">
        <v>24</v>
      </c>
      <c r="M7698">
        <v>1</v>
      </c>
      <c r="N7698">
        <f t="shared" si="309"/>
        <v>0</v>
      </c>
      <c r="O7698">
        <f t="shared" si="308"/>
        <v>0</v>
      </c>
      <c r="P7698" t="s">
        <v>12694</v>
      </c>
    </row>
    <row r="7699" spans="2:16" x14ac:dyDescent="0.25">
      <c r="B7699" t="s">
        <v>7704</v>
      </c>
      <c r="C7699" s="119" t="s">
        <v>60</v>
      </c>
      <c r="D7699" t="s">
        <v>11537</v>
      </c>
      <c r="E7699" t="s">
        <v>11530</v>
      </c>
      <c r="F7699" t="s">
        <v>11540</v>
      </c>
      <c r="G7699" t="s">
        <v>61</v>
      </c>
      <c r="H7699" t="s">
        <v>18</v>
      </c>
      <c r="I7699" t="s">
        <v>11541</v>
      </c>
      <c r="J7699">
        <v>2017</v>
      </c>
      <c r="K7699">
        <v>660.17</v>
      </c>
      <c r="L7699">
        <v>23</v>
      </c>
      <c r="M7699">
        <v>1</v>
      </c>
      <c r="N7699">
        <f t="shared" si="309"/>
        <v>0</v>
      </c>
      <c r="O7699">
        <f t="shared" si="308"/>
        <v>0</v>
      </c>
      <c r="P7699" t="s">
        <v>12694</v>
      </c>
    </row>
    <row r="7700" spans="2:16" x14ac:dyDescent="0.25">
      <c r="B7700" t="s">
        <v>7705</v>
      </c>
      <c r="C7700" s="119" t="s">
        <v>60</v>
      </c>
      <c r="D7700" t="s">
        <v>11537</v>
      </c>
      <c r="E7700" t="s">
        <v>11530</v>
      </c>
      <c r="F7700" t="s">
        <v>11540</v>
      </c>
      <c r="G7700" t="s">
        <v>61</v>
      </c>
      <c r="H7700" t="s">
        <v>18</v>
      </c>
      <c r="I7700" t="s">
        <v>11541</v>
      </c>
      <c r="J7700">
        <v>2017</v>
      </c>
      <c r="K7700">
        <v>629.53</v>
      </c>
      <c r="L7700">
        <v>26</v>
      </c>
      <c r="M7700">
        <v>1</v>
      </c>
      <c r="N7700">
        <f t="shared" si="309"/>
        <v>0</v>
      </c>
      <c r="O7700">
        <f t="shared" si="308"/>
        <v>0</v>
      </c>
      <c r="P7700" t="s">
        <v>12694</v>
      </c>
    </row>
    <row r="7701" spans="2:16" x14ac:dyDescent="0.25">
      <c r="B7701" t="s">
        <v>7706</v>
      </c>
      <c r="C7701" s="119" t="s">
        <v>60</v>
      </c>
      <c r="D7701" t="s">
        <v>11537</v>
      </c>
      <c r="E7701" t="s">
        <v>11530</v>
      </c>
      <c r="F7701" t="s">
        <v>11540</v>
      </c>
      <c r="G7701" t="s">
        <v>61</v>
      </c>
      <c r="H7701" t="s">
        <v>18</v>
      </c>
      <c r="I7701" t="s">
        <v>11541</v>
      </c>
      <c r="J7701">
        <v>2017</v>
      </c>
      <c r="K7701">
        <v>660.42</v>
      </c>
      <c r="L7701">
        <v>22</v>
      </c>
      <c r="M7701">
        <v>1</v>
      </c>
      <c r="N7701">
        <f t="shared" si="309"/>
        <v>0</v>
      </c>
      <c r="O7701">
        <f t="shared" si="308"/>
        <v>0</v>
      </c>
      <c r="P7701" t="s">
        <v>12694</v>
      </c>
    </row>
    <row r="7702" spans="2:16" x14ac:dyDescent="0.25">
      <c r="B7702" t="s">
        <v>7707</v>
      </c>
      <c r="C7702" s="119" t="s">
        <v>60</v>
      </c>
      <c r="D7702" t="s">
        <v>11537</v>
      </c>
      <c r="E7702" t="s">
        <v>11530</v>
      </c>
      <c r="F7702" t="s">
        <v>11540</v>
      </c>
      <c r="G7702" t="s">
        <v>61</v>
      </c>
      <c r="H7702" t="s">
        <v>18</v>
      </c>
      <c r="I7702" t="s">
        <v>11541</v>
      </c>
      <c r="J7702">
        <v>2017</v>
      </c>
      <c r="K7702">
        <v>660.42</v>
      </c>
      <c r="L7702">
        <v>22</v>
      </c>
      <c r="M7702">
        <v>1</v>
      </c>
      <c r="N7702">
        <f t="shared" si="309"/>
        <v>0</v>
      </c>
      <c r="O7702">
        <f t="shared" si="308"/>
        <v>0</v>
      </c>
      <c r="P7702" t="s">
        <v>12694</v>
      </c>
    </row>
    <row r="7703" spans="2:16" x14ac:dyDescent="0.25">
      <c r="B7703" t="s">
        <v>7708</v>
      </c>
      <c r="C7703" s="119" t="s">
        <v>60</v>
      </c>
      <c r="D7703" t="s">
        <v>11537</v>
      </c>
      <c r="E7703" t="s">
        <v>11530</v>
      </c>
      <c r="F7703" t="s">
        <v>11540</v>
      </c>
      <c r="G7703" t="s">
        <v>61</v>
      </c>
      <c r="H7703" t="s">
        <v>18</v>
      </c>
      <c r="I7703" t="s">
        <v>11541</v>
      </c>
      <c r="J7703">
        <v>2017</v>
      </c>
      <c r="K7703">
        <v>660.29</v>
      </c>
      <c r="L7703">
        <v>21</v>
      </c>
      <c r="M7703">
        <v>1</v>
      </c>
      <c r="N7703">
        <f t="shared" si="309"/>
        <v>0</v>
      </c>
      <c r="O7703">
        <f t="shared" si="308"/>
        <v>0</v>
      </c>
      <c r="P7703" t="s">
        <v>12694</v>
      </c>
    </row>
    <row r="7704" spans="2:16" x14ac:dyDescent="0.25">
      <c r="B7704" t="s">
        <v>7709</v>
      </c>
      <c r="C7704" s="119" t="s">
        <v>60</v>
      </c>
      <c r="D7704" t="s">
        <v>11539</v>
      </c>
      <c r="E7704" t="s">
        <v>11530</v>
      </c>
      <c r="F7704" t="s">
        <v>11540</v>
      </c>
      <c r="G7704" t="s">
        <v>61</v>
      </c>
      <c r="H7704" t="s">
        <v>18</v>
      </c>
      <c r="I7704" t="s">
        <v>11541</v>
      </c>
      <c r="J7704">
        <v>2017</v>
      </c>
      <c r="K7704">
        <v>660.44</v>
      </c>
      <c r="L7704">
        <v>25</v>
      </c>
      <c r="M7704">
        <v>1</v>
      </c>
      <c r="N7704">
        <f t="shared" si="309"/>
        <v>0</v>
      </c>
      <c r="O7704">
        <f t="shared" si="308"/>
        <v>0</v>
      </c>
      <c r="P7704" t="s">
        <v>12694</v>
      </c>
    </row>
    <row r="7705" spans="2:16" x14ac:dyDescent="0.25">
      <c r="B7705" t="s">
        <v>7710</v>
      </c>
      <c r="C7705" s="119" t="s">
        <v>60</v>
      </c>
      <c r="D7705" t="s">
        <v>11537</v>
      </c>
      <c r="E7705" t="s">
        <v>11530</v>
      </c>
      <c r="F7705" t="s">
        <v>11540</v>
      </c>
      <c r="G7705" t="s">
        <v>61</v>
      </c>
      <c r="H7705" t="s">
        <v>18</v>
      </c>
      <c r="I7705" t="s">
        <v>11541</v>
      </c>
      <c r="J7705">
        <v>2017</v>
      </c>
      <c r="K7705">
        <v>660.04</v>
      </c>
      <c r="L7705">
        <v>19</v>
      </c>
      <c r="M7705">
        <v>1</v>
      </c>
      <c r="N7705">
        <f t="shared" si="309"/>
        <v>0</v>
      </c>
      <c r="O7705">
        <f t="shared" si="308"/>
        <v>0</v>
      </c>
      <c r="P7705" t="s">
        <v>12694</v>
      </c>
    </row>
    <row r="7706" spans="2:16" x14ac:dyDescent="0.25">
      <c r="B7706" t="s">
        <v>7711</v>
      </c>
      <c r="C7706" s="119" t="s">
        <v>60</v>
      </c>
      <c r="D7706" t="s">
        <v>11539</v>
      </c>
      <c r="E7706" t="s">
        <v>11530</v>
      </c>
      <c r="F7706" t="s">
        <v>11540</v>
      </c>
      <c r="G7706" t="s">
        <v>61</v>
      </c>
      <c r="H7706" t="s">
        <v>18</v>
      </c>
      <c r="I7706" t="s">
        <v>11541</v>
      </c>
      <c r="J7706">
        <v>2017</v>
      </c>
      <c r="K7706">
        <v>660.69</v>
      </c>
      <c r="L7706">
        <v>27</v>
      </c>
      <c r="M7706">
        <v>1</v>
      </c>
      <c r="N7706">
        <f t="shared" si="309"/>
        <v>0</v>
      </c>
      <c r="O7706">
        <f t="shared" si="308"/>
        <v>0</v>
      </c>
      <c r="P7706" t="s">
        <v>12694</v>
      </c>
    </row>
    <row r="7707" spans="2:16" x14ac:dyDescent="0.25">
      <c r="B7707" t="s">
        <v>7712</v>
      </c>
      <c r="C7707" s="119" t="s">
        <v>60</v>
      </c>
      <c r="D7707" t="s">
        <v>11550</v>
      </c>
      <c r="E7707" t="s">
        <v>11530</v>
      </c>
      <c r="F7707" t="s">
        <v>11540</v>
      </c>
      <c r="G7707" t="s">
        <v>61</v>
      </c>
      <c r="H7707" t="s">
        <v>18</v>
      </c>
      <c r="I7707" t="s">
        <v>11541</v>
      </c>
      <c r="J7707">
        <v>2017</v>
      </c>
      <c r="K7707">
        <v>629.76</v>
      </c>
      <c r="L7707">
        <v>25</v>
      </c>
      <c r="M7707">
        <v>1</v>
      </c>
      <c r="N7707">
        <f t="shared" si="309"/>
        <v>0</v>
      </c>
      <c r="O7707">
        <f t="shared" si="308"/>
        <v>0</v>
      </c>
      <c r="P7707" t="s">
        <v>12694</v>
      </c>
    </row>
    <row r="7708" spans="2:16" x14ac:dyDescent="0.25">
      <c r="B7708" t="s">
        <v>7713</v>
      </c>
      <c r="C7708" s="119" t="s">
        <v>60</v>
      </c>
      <c r="D7708" t="s">
        <v>11550</v>
      </c>
      <c r="E7708" t="s">
        <v>11530</v>
      </c>
      <c r="F7708" t="s">
        <v>11540</v>
      </c>
      <c r="G7708" t="s">
        <v>61</v>
      </c>
      <c r="H7708" t="s">
        <v>18</v>
      </c>
      <c r="I7708" t="s">
        <v>11541</v>
      </c>
      <c r="J7708">
        <v>2017</v>
      </c>
      <c r="K7708">
        <v>663.75</v>
      </c>
      <c r="L7708">
        <v>45</v>
      </c>
      <c r="M7708">
        <v>1</v>
      </c>
      <c r="N7708">
        <f t="shared" si="309"/>
        <v>0</v>
      </c>
      <c r="O7708">
        <f t="shared" si="308"/>
        <v>0</v>
      </c>
      <c r="P7708" t="s">
        <v>12694</v>
      </c>
    </row>
    <row r="7709" spans="2:16" x14ac:dyDescent="0.25">
      <c r="B7709" t="s">
        <v>7714</v>
      </c>
      <c r="C7709" s="119" t="s">
        <v>60</v>
      </c>
      <c r="D7709" t="s">
        <v>11550</v>
      </c>
      <c r="E7709" t="s">
        <v>11530</v>
      </c>
      <c r="F7709" t="s">
        <v>11540</v>
      </c>
      <c r="G7709" t="s">
        <v>61</v>
      </c>
      <c r="H7709" t="s">
        <v>18</v>
      </c>
      <c r="I7709" t="s">
        <v>11541</v>
      </c>
      <c r="J7709">
        <v>2017</v>
      </c>
      <c r="K7709">
        <v>632.19000000000005</v>
      </c>
      <c r="L7709">
        <v>44</v>
      </c>
      <c r="M7709">
        <v>1</v>
      </c>
      <c r="N7709">
        <f t="shared" si="309"/>
        <v>0</v>
      </c>
      <c r="O7709">
        <f t="shared" si="308"/>
        <v>0</v>
      </c>
      <c r="P7709" t="s">
        <v>12694</v>
      </c>
    </row>
    <row r="7710" spans="2:16" x14ac:dyDescent="0.25">
      <c r="B7710" t="s">
        <v>7715</v>
      </c>
      <c r="C7710" s="119" t="s">
        <v>60</v>
      </c>
      <c r="D7710" t="s">
        <v>11550</v>
      </c>
      <c r="E7710" t="s">
        <v>11530</v>
      </c>
      <c r="F7710" t="s">
        <v>11540</v>
      </c>
      <c r="G7710" t="s">
        <v>61</v>
      </c>
      <c r="H7710" t="s">
        <v>18</v>
      </c>
      <c r="I7710" t="s">
        <v>11533</v>
      </c>
      <c r="J7710">
        <v>2017</v>
      </c>
      <c r="K7710">
        <v>636.04</v>
      </c>
      <c r="L7710">
        <v>37</v>
      </c>
      <c r="M7710">
        <v>1</v>
      </c>
      <c r="N7710">
        <f t="shared" si="309"/>
        <v>0</v>
      </c>
      <c r="O7710">
        <f t="shared" si="308"/>
        <v>0</v>
      </c>
      <c r="P7710" t="s">
        <v>12694</v>
      </c>
    </row>
    <row r="7711" spans="2:16" x14ac:dyDescent="0.25">
      <c r="B7711" t="s">
        <v>7716</v>
      </c>
      <c r="C7711" s="119" t="s">
        <v>60</v>
      </c>
      <c r="D7711" t="s">
        <v>11546</v>
      </c>
      <c r="E7711" t="s">
        <v>11530</v>
      </c>
      <c r="F7711" t="s">
        <v>11540</v>
      </c>
      <c r="G7711" t="s">
        <v>61</v>
      </c>
      <c r="H7711" t="s">
        <v>18</v>
      </c>
      <c r="I7711" t="s">
        <v>11541</v>
      </c>
      <c r="J7711">
        <v>2017</v>
      </c>
      <c r="K7711">
        <v>630.91</v>
      </c>
      <c r="L7711">
        <v>34</v>
      </c>
      <c r="M7711">
        <v>1</v>
      </c>
      <c r="N7711">
        <f t="shared" si="309"/>
        <v>0</v>
      </c>
      <c r="O7711">
        <f t="shared" si="308"/>
        <v>0</v>
      </c>
      <c r="P7711" t="s">
        <v>12694</v>
      </c>
    </row>
    <row r="7712" spans="2:16" x14ac:dyDescent="0.25">
      <c r="B7712" t="s">
        <v>7717</v>
      </c>
      <c r="C7712" s="119" t="s">
        <v>60</v>
      </c>
      <c r="D7712" t="s">
        <v>11546</v>
      </c>
      <c r="E7712" t="s">
        <v>11530</v>
      </c>
      <c r="F7712" t="s">
        <v>11540</v>
      </c>
      <c r="G7712" t="s">
        <v>61</v>
      </c>
      <c r="H7712" t="s">
        <v>18</v>
      </c>
      <c r="I7712" t="s">
        <v>11541</v>
      </c>
      <c r="J7712">
        <v>2017</v>
      </c>
      <c r="K7712">
        <v>661.96</v>
      </c>
      <c r="L7712">
        <v>31</v>
      </c>
      <c r="M7712">
        <v>1</v>
      </c>
      <c r="N7712">
        <f t="shared" si="309"/>
        <v>0</v>
      </c>
      <c r="O7712">
        <f t="shared" si="308"/>
        <v>0</v>
      </c>
      <c r="P7712" t="s">
        <v>12694</v>
      </c>
    </row>
    <row r="7713" spans="2:16" x14ac:dyDescent="0.25">
      <c r="B7713" t="s">
        <v>7718</v>
      </c>
      <c r="C7713" s="119" t="s">
        <v>60</v>
      </c>
      <c r="D7713" t="s">
        <v>11537</v>
      </c>
      <c r="E7713" t="s">
        <v>11530</v>
      </c>
      <c r="F7713" t="s">
        <v>11540</v>
      </c>
      <c r="G7713" t="s">
        <v>61</v>
      </c>
      <c r="H7713" t="s">
        <v>18</v>
      </c>
      <c r="I7713" t="s">
        <v>11541</v>
      </c>
      <c r="J7713">
        <v>2017</v>
      </c>
      <c r="K7713">
        <v>629.4</v>
      </c>
      <c r="L7713">
        <v>25</v>
      </c>
      <c r="M7713">
        <v>1</v>
      </c>
      <c r="N7713">
        <f t="shared" si="309"/>
        <v>0</v>
      </c>
      <c r="O7713">
        <f t="shared" si="308"/>
        <v>0</v>
      </c>
      <c r="P7713" t="s">
        <v>12694</v>
      </c>
    </row>
    <row r="7714" spans="2:16" x14ac:dyDescent="0.25">
      <c r="B7714" t="s">
        <v>7719</v>
      </c>
      <c r="C7714" s="119" t="s">
        <v>60</v>
      </c>
      <c r="D7714" t="s">
        <v>11539</v>
      </c>
      <c r="E7714" t="s">
        <v>11530</v>
      </c>
      <c r="F7714" t="s">
        <v>11540</v>
      </c>
      <c r="G7714" t="s">
        <v>61</v>
      </c>
      <c r="H7714" t="s">
        <v>18</v>
      </c>
      <c r="I7714" t="s">
        <v>11541</v>
      </c>
      <c r="J7714">
        <v>2017</v>
      </c>
      <c r="K7714">
        <v>633.63</v>
      </c>
      <c r="L7714">
        <v>30</v>
      </c>
      <c r="M7714">
        <v>1</v>
      </c>
      <c r="N7714">
        <f t="shared" si="309"/>
        <v>0</v>
      </c>
      <c r="O7714">
        <f t="shared" si="308"/>
        <v>0</v>
      </c>
      <c r="P7714" t="s">
        <v>12694</v>
      </c>
    </row>
    <row r="7715" spans="2:16" x14ac:dyDescent="0.25">
      <c r="B7715" t="s">
        <v>7720</v>
      </c>
      <c r="C7715" s="119" t="s">
        <v>60</v>
      </c>
      <c r="D7715" t="s">
        <v>11537</v>
      </c>
      <c r="E7715" t="s">
        <v>11530</v>
      </c>
      <c r="F7715" t="s">
        <v>11540</v>
      </c>
      <c r="G7715" t="s">
        <v>61</v>
      </c>
      <c r="H7715" t="s">
        <v>18</v>
      </c>
      <c r="I7715" t="s">
        <v>11541</v>
      </c>
      <c r="J7715">
        <v>2017</v>
      </c>
      <c r="K7715">
        <v>660.95</v>
      </c>
      <c r="L7715">
        <v>29</v>
      </c>
      <c r="M7715">
        <v>1</v>
      </c>
      <c r="N7715">
        <f t="shared" si="309"/>
        <v>0</v>
      </c>
      <c r="O7715">
        <f t="shared" si="308"/>
        <v>0</v>
      </c>
      <c r="P7715" t="s">
        <v>12694</v>
      </c>
    </row>
    <row r="7716" spans="2:16" x14ac:dyDescent="0.25">
      <c r="B7716" t="s">
        <v>7721</v>
      </c>
      <c r="C7716" s="119" t="s">
        <v>60</v>
      </c>
      <c r="D7716" t="s">
        <v>11537</v>
      </c>
      <c r="E7716" t="s">
        <v>11530</v>
      </c>
      <c r="F7716" t="s">
        <v>11540</v>
      </c>
      <c r="G7716" t="s">
        <v>61</v>
      </c>
      <c r="H7716" t="s">
        <v>18</v>
      </c>
      <c r="I7716" t="s">
        <v>11541</v>
      </c>
      <c r="J7716">
        <v>2017</v>
      </c>
      <c r="K7716">
        <v>628.87</v>
      </c>
      <c r="L7716">
        <v>21</v>
      </c>
      <c r="M7716">
        <v>1</v>
      </c>
      <c r="N7716">
        <f t="shared" si="309"/>
        <v>0</v>
      </c>
      <c r="O7716">
        <f t="shared" si="308"/>
        <v>0</v>
      </c>
      <c r="P7716" t="s">
        <v>12694</v>
      </c>
    </row>
    <row r="7717" spans="2:16" x14ac:dyDescent="0.25">
      <c r="B7717" t="s">
        <v>7722</v>
      </c>
      <c r="C7717" s="119" t="s">
        <v>60</v>
      </c>
      <c r="D7717" t="s">
        <v>11537</v>
      </c>
      <c r="E7717" t="s">
        <v>11530</v>
      </c>
      <c r="F7717" t="s">
        <v>11540</v>
      </c>
      <c r="G7717" t="s">
        <v>61</v>
      </c>
      <c r="H7717" t="s">
        <v>18</v>
      </c>
      <c r="I7717" t="s">
        <v>11541</v>
      </c>
      <c r="J7717">
        <v>2017</v>
      </c>
      <c r="K7717">
        <v>660.82</v>
      </c>
      <c r="L7717">
        <v>25</v>
      </c>
      <c r="M7717">
        <v>1</v>
      </c>
      <c r="N7717">
        <f t="shared" si="309"/>
        <v>0</v>
      </c>
      <c r="O7717">
        <f t="shared" si="308"/>
        <v>0</v>
      </c>
      <c r="P7717" t="s">
        <v>12694</v>
      </c>
    </row>
    <row r="7718" spans="2:16" x14ac:dyDescent="0.25">
      <c r="B7718" t="s">
        <v>7723</v>
      </c>
      <c r="C7718" s="119" t="s">
        <v>60</v>
      </c>
      <c r="D7718" t="s">
        <v>11537</v>
      </c>
      <c r="E7718" t="s">
        <v>11530</v>
      </c>
      <c r="F7718" t="s">
        <v>11540</v>
      </c>
      <c r="G7718" t="s">
        <v>61</v>
      </c>
      <c r="H7718" t="s">
        <v>18</v>
      </c>
      <c r="I7718" t="s">
        <v>11541</v>
      </c>
      <c r="J7718">
        <v>2017</v>
      </c>
      <c r="K7718">
        <v>629.49</v>
      </c>
      <c r="L7718">
        <v>23</v>
      </c>
      <c r="M7718">
        <v>1</v>
      </c>
      <c r="N7718">
        <f t="shared" si="309"/>
        <v>0</v>
      </c>
      <c r="O7718">
        <f t="shared" si="308"/>
        <v>0</v>
      </c>
      <c r="P7718" t="s">
        <v>12694</v>
      </c>
    </row>
    <row r="7719" spans="2:16" x14ac:dyDescent="0.25">
      <c r="B7719" t="s">
        <v>7724</v>
      </c>
      <c r="C7719" s="119" t="s">
        <v>60</v>
      </c>
      <c r="D7719" t="s">
        <v>11537</v>
      </c>
      <c r="E7719" t="s">
        <v>11530</v>
      </c>
      <c r="F7719" t="s">
        <v>11540</v>
      </c>
      <c r="G7719" t="s">
        <v>61</v>
      </c>
      <c r="H7719" t="s">
        <v>18</v>
      </c>
      <c r="I7719" t="s">
        <v>11541</v>
      </c>
      <c r="J7719">
        <v>2017</v>
      </c>
      <c r="K7719">
        <v>631.70000000000005</v>
      </c>
      <c r="L7719">
        <v>43</v>
      </c>
      <c r="M7719">
        <v>1</v>
      </c>
      <c r="N7719">
        <f t="shared" si="309"/>
        <v>0</v>
      </c>
      <c r="O7719">
        <f t="shared" si="308"/>
        <v>0</v>
      </c>
      <c r="P7719" t="s">
        <v>12694</v>
      </c>
    </row>
    <row r="7720" spans="2:16" x14ac:dyDescent="0.25">
      <c r="B7720" t="s">
        <v>7725</v>
      </c>
      <c r="C7720" s="119" t="s">
        <v>60</v>
      </c>
      <c r="D7720" t="s">
        <v>11537</v>
      </c>
      <c r="E7720" t="s">
        <v>11530</v>
      </c>
      <c r="F7720" t="s">
        <v>11540</v>
      </c>
      <c r="G7720" t="s">
        <v>61</v>
      </c>
      <c r="H7720" t="s">
        <v>18</v>
      </c>
      <c r="I7720" t="s">
        <v>11541</v>
      </c>
      <c r="J7720">
        <v>2017</v>
      </c>
      <c r="K7720">
        <v>717.42</v>
      </c>
      <c r="L7720">
        <v>25</v>
      </c>
      <c r="M7720">
        <v>1</v>
      </c>
      <c r="N7720">
        <f t="shared" si="309"/>
        <v>0</v>
      </c>
      <c r="O7720">
        <f t="shared" si="308"/>
        <v>0</v>
      </c>
      <c r="P7720" t="s">
        <v>12694</v>
      </c>
    </row>
    <row r="7721" spans="2:16" x14ac:dyDescent="0.25">
      <c r="B7721" t="s">
        <v>7726</v>
      </c>
      <c r="C7721" s="119" t="s">
        <v>60</v>
      </c>
      <c r="D7721" t="s">
        <v>11537</v>
      </c>
      <c r="E7721" t="s">
        <v>11530</v>
      </c>
      <c r="F7721" t="s">
        <v>11540</v>
      </c>
      <c r="G7721" t="s">
        <v>61</v>
      </c>
      <c r="H7721" t="s">
        <v>18</v>
      </c>
      <c r="I7721" t="s">
        <v>11541</v>
      </c>
      <c r="J7721">
        <v>2017</v>
      </c>
      <c r="K7721">
        <v>630.04999999999995</v>
      </c>
      <c r="L7721">
        <v>30</v>
      </c>
      <c r="M7721">
        <v>1</v>
      </c>
      <c r="N7721">
        <f t="shared" si="309"/>
        <v>0</v>
      </c>
      <c r="O7721">
        <f t="shared" si="308"/>
        <v>0</v>
      </c>
      <c r="P7721" t="s">
        <v>12694</v>
      </c>
    </row>
    <row r="7722" spans="2:16" x14ac:dyDescent="0.25">
      <c r="B7722" t="s">
        <v>7727</v>
      </c>
      <c r="C7722" s="119" t="s">
        <v>60</v>
      </c>
      <c r="D7722" t="s">
        <v>11542</v>
      </c>
      <c r="E7722" t="s">
        <v>11530</v>
      </c>
      <c r="F7722" t="s">
        <v>11540</v>
      </c>
      <c r="G7722" t="s">
        <v>61</v>
      </c>
      <c r="H7722" t="s">
        <v>18</v>
      </c>
      <c r="I7722" t="s">
        <v>11541</v>
      </c>
      <c r="J7722">
        <v>2017</v>
      </c>
      <c r="K7722">
        <v>1236.67</v>
      </c>
      <c r="L7722">
        <v>30</v>
      </c>
      <c r="M7722">
        <v>1</v>
      </c>
      <c r="N7722">
        <f t="shared" si="309"/>
        <v>0</v>
      </c>
      <c r="O7722">
        <f t="shared" si="308"/>
        <v>0</v>
      </c>
      <c r="P7722" t="s">
        <v>12694</v>
      </c>
    </row>
    <row r="7723" spans="2:16" x14ac:dyDescent="0.25">
      <c r="B7723" t="s">
        <v>7728</v>
      </c>
      <c r="C7723" s="119" t="s">
        <v>60</v>
      </c>
      <c r="D7723" t="s">
        <v>11537</v>
      </c>
      <c r="E7723" t="s">
        <v>11530</v>
      </c>
      <c r="F7723" t="s">
        <v>11540</v>
      </c>
      <c r="G7723" t="s">
        <v>61</v>
      </c>
      <c r="H7723" t="s">
        <v>18</v>
      </c>
      <c r="I7723" t="s">
        <v>11541</v>
      </c>
      <c r="J7723">
        <v>2017</v>
      </c>
      <c r="K7723">
        <v>661.96</v>
      </c>
      <c r="L7723">
        <v>31</v>
      </c>
      <c r="M7723">
        <v>1</v>
      </c>
      <c r="N7723">
        <f t="shared" si="309"/>
        <v>0</v>
      </c>
      <c r="O7723">
        <f t="shared" si="308"/>
        <v>0</v>
      </c>
      <c r="P7723" t="s">
        <v>12694</v>
      </c>
    </row>
    <row r="7724" spans="2:16" x14ac:dyDescent="0.25">
      <c r="B7724" t="s">
        <v>7729</v>
      </c>
      <c r="C7724" s="119" t="s">
        <v>60</v>
      </c>
      <c r="D7724" t="s">
        <v>11537</v>
      </c>
      <c r="E7724" t="s">
        <v>11530</v>
      </c>
      <c r="F7724" t="s">
        <v>11540</v>
      </c>
      <c r="G7724" t="s">
        <v>61</v>
      </c>
      <c r="H7724" t="s">
        <v>18</v>
      </c>
      <c r="I7724" t="s">
        <v>11541</v>
      </c>
      <c r="J7724">
        <v>2017</v>
      </c>
      <c r="K7724">
        <v>630.39</v>
      </c>
      <c r="L7724">
        <v>30</v>
      </c>
      <c r="M7724">
        <v>1</v>
      </c>
      <c r="N7724">
        <f t="shared" si="309"/>
        <v>0</v>
      </c>
      <c r="O7724">
        <f t="shared" si="308"/>
        <v>0</v>
      </c>
      <c r="P7724" t="s">
        <v>12694</v>
      </c>
    </row>
    <row r="7725" spans="2:16" x14ac:dyDescent="0.25">
      <c r="B7725" t="s">
        <v>7730</v>
      </c>
      <c r="C7725" s="119" t="s">
        <v>60</v>
      </c>
      <c r="D7725" t="s">
        <v>11537</v>
      </c>
      <c r="E7725" t="s">
        <v>11530</v>
      </c>
      <c r="F7725" t="s">
        <v>11540</v>
      </c>
      <c r="G7725" t="s">
        <v>61</v>
      </c>
      <c r="H7725" t="s">
        <v>18</v>
      </c>
      <c r="I7725" t="s">
        <v>11541</v>
      </c>
      <c r="J7725">
        <v>2017</v>
      </c>
      <c r="K7725">
        <v>630.64</v>
      </c>
      <c r="L7725">
        <v>32</v>
      </c>
      <c r="M7725">
        <v>1</v>
      </c>
      <c r="N7725">
        <f t="shared" si="309"/>
        <v>0</v>
      </c>
      <c r="O7725">
        <f t="shared" si="308"/>
        <v>0</v>
      </c>
      <c r="P7725" t="s">
        <v>12694</v>
      </c>
    </row>
    <row r="7726" spans="2:16" x14ac:dyDescent="0.25">
      <c r="B7726" t="s">
        <v>7731</v>
      </c>
      <c r="C7726" s="119" t="s">
        <v>60</v>
      </c>
      <c r="D7726" t="s">
        <v>11537</v>
      </c>
      <c r="E7726" t="s">
        <v>11530</v>
      </c>
      <c r="F7726" t="s">
        <v>11540</v>
      </c>
      <c r="G7726" t="s">
        <v>61</v>
      </c>
      <c r="H7726" t="s">
        <v>18</v>
      </c>
      <c r="I7726" t="s">
        <v>11541</v>
      </c>
      <c r="J7726">
        <v>2017</v>
      </c>
      <c r="K7726">
        <v>629.1</v>
      </c>
      <c r="L7726">
        <v>20</v>
      </c>
      <c r="M7726">
        <v>1</v>
      </c>
      <c r="N7726">
        <f t="shared" si="309"/>
        <v>0</v>
      </c>
      <c r="O7726">
        <f t="shared" si="308"/>
        <v>0</v>
      </c>
      <c r="P7726" t="s">
        <v>12694</v>
      </c>
    </row>
    <row r="7727" spans="2:16" x14ac:dyDescent="0.25">
      <c r="B7727" t="s">
        <v>7732</v>
      </c>
      <c r="C7727" s="119" t="s">
        <v>60</v>
      </c>
      <c r="D7727" t="s">
        <v>11537</v>
      </c>
      <c r="E7727" t="s">
        <v>11530</v>
      </c>
      <c r="F7727" t="s">
        <v>11540</v>
      </c>
      <c r="G7727" t="s">
        <v>61</v>
      </c>
      <c r="H7727" t="s">
        <v>18</v>
      </c>
      <c r="I7727" t="s">
        <v>11541</v>
      </c>
      <c r="J7727">
        <v>2017</v>
      </c>
      <c r="K7727">
        <v>629.1</v>
      </c>
      <c r="L7727">
        <v>20</v>
      </c>
      <c r="M7727">
        <v>1</v>
      </c>
      <c r="N7727">
        <f t="shared" si="309"/>
        <v>0</v>
      </c>
      <c r="O7727">
        <f t="shared" ref="O7727:O7790" si="310">IF(OR(L7727="",L7727&lt;=0),1,0)</f>
        <v>0</v>
      </c>
      <c r="P7727" t="s">
        <v>12694</v>
      </c>
    </row>
    <row r="7728" spans="2:16" x14ac:dyDescent="0.25">
      <c r="B7728" t="s">
        <v>7733</v>
      </c>
      <c r="C7728" s="119" t="s">
        <v>60</v>
      </c>
      <c r="D7728" t="s">
        <v>11537</v>
      </c>
      <c r="E7728" t="s">
        <v>11530</v>
      </c>
      <c r="F7728" t="s">
        <v>11540</v>
      </c>
      <c r="G7728" t="s">
        <v>61</v>
      </c>
      <c r="H7728" t="s">
        <v>18</v>
      </c>
      <c r="I7728" t="s">
        <v>11541</v>
      </c>
      <c r="J7728">
        <v>2017</v>
      </c>
      <c r="K7728">
        <v>630.14</v>
      </c>
      <c r="L7728">
        <v>28</v>
      </c>
      <c r="M7728">
        <v>1</v>
      </c>
      <c r="N7728">
        <f t="shared" si="309"/>
        <v>0</v>
      </c>
      <c r="O7728">
        <f t="shared" si="310"/>
        <v>0</v>
      </c>
      <c r="P7728" t="s">
        <v>12694</v>
      </c>
    </row>
    <row r="7729" spans="2:16" x14ac:dyDescent="0.25">
      <c r="B7729" t="s">
        <v>7734</v>
      </c>
      <c r="C7729" s="119" t="s">
        <v>60</v>
      </c>
      <c r="D7729" t="s">
        <v>11537</v>
      </c>
      <c r="E7729" t="s">
        <v>11530</v>
      </c>
      <c r="F7729" t="s">
        <v>11540</v>
      </c>
      <c r="G7729" t="s">
        <v>61</v>
      </c>
      <c r="H7729" t="s">
        <v>18</v>
      </c>
      <c r="I7729" t="s">
        <v>11541</v>
      </c>
      <c r="J7729">
        <v>2017</v>
      </c>
      <c r="K7729">
        <v>661.2</v>
      </c>
      <c r="L7729">
        <v>25</v>
      </c>
      <c r="M7729">
        <v>1</v>
      </c>
      <c r="N7729">
        <f t="shared" si="309"/>
        <v>0</v>
      </c>
      <c r="O7729">
        <f t="shared" si="310"/>
        <v>0</v>
      </c>
      <c r="P7729" t="s">
        <v>12694</v>
      </c>
    </row>
    <row r="7730" spans="2:16" x14ac:dyDescent="0.25">
      <c r="B7730" t="s">
        <v>7735</v>
      </c>
      <c r="C7730" s="119" t="s">
        <v>60</v>
      </c>
      <c r="D7730" t="s">
        <v>11537</v>
      </c>
      <c r="E7730" t="s">
        <v>11530</v>
      </c>
      <c r="F7730" t="s">
        <v>11540</v>
      </c>
      <c r="G7730" t="s">
        <v>61</v>
      </c>
      <c r="H7730" t="s">
        <v>18</v>
      </c>
      <c r="I7730" t="s">
        <v>11541</v>
      </c>
      <c r="J7730">
        <v>2017</v>
      </c>
      <c r="K7730">
        <v>661.33</v>
      </c>
      <c r="L7730">
        <v>26</v>
      </c>
      <c r="M7730">
        <v>1</v>
      </c>
      <c r="N7730">
        <f t="shared" si="309"/>
        <v>0</v>
      </c>
      <c r="O7730">
        <f t="shared" si="310"/>
        <v>0</v>
      </c>
      <c r="P7730" t="s">
        <v>12694</v>
      </c>
    </row>
    <row r="7731" spans="2:16" x14ac:dyDescent="0.25">
      <c r="B7731" t="s">
        <v>7736</v>
      </c>
      <c r="C7731" s="119" t="s">
        <v>60</v>
      </c>
      <c r="D7731" t="s">
        <v>11537</v>
      </c>
      <c r="E7731" t="s">
        <v>11530</v>
      </c>
      <c r="F7731" t="s">
        <v>11540</v>
      </c>
      <c r="G7731" t="s">
        <v>61</v>
      </c>
      <c r="H7731" t="s">
        <v>18</v>
      </c>
      <c r="I7731" t="s">
        <v>11541</v>
      </c>
      <c r="J7731">
        <v>2017</v>
      </c>
      <c r="K7731">
        <v>779.36</v>
      </c>
      <c r="L7731">
        <v>22</v>
      </c>
      <c r="M7731">
        <v>1</v>
      </c>
      <c r="N7731">
        <f t="shared" si="309"/>
        <v>0</v>
      </c>
      <c r="O7731">
        <f t="shared" si="310"/>
        <v>0</v>
      </c>
      <c r="P7731" t="s">
        <v>12694</v>
      </c>
    </row>
    <row r="7732" spans="2:16" x14ac:dyDescent="0.25">
      <c r="B7732" t="s">
        <v>7737</v>
      </c>
      <c r="C7732" s="119" t="s">
        <v>60</v>
      </c>
      <c r="D7732" t="s">
        <v>11537</v>
      </c>
      <c r="E7732" t="s">
        <v>11530</v>
      </c>
      <c r="F7732" t="s">
        <v>11540</v>
      </c>
      <c r="G7732" t="s">
        <v>61</v>
      </c>
      <c r="H7732" t="s">
        <v>18</v>
      </c>
      <c r="I7732" t="s">
        <v>11541</v>
      </c>
      <c r="J7732">
        <v>2017</v>
      </c>
      <c r="K7732">
        <v>630.14</v>
      </c>
      <c r="L7732">
        <v>28</v>
      </c>
      <c r="M7732">
        <v>1</v>
      </c>
      <c r="N7732">
        <f t="shared" si="309"/>
        <v>0</v>
      </c>
      <c r="O7732">
        <f t="shared" si="310"/>
        <v>0</v>
      </c>
      <c r="P7732" t="s">
        <v>12694</v>
      </c>
    </row>
    <row r="7733" spans="2:16" x14ac:dyDescent="0.25">
      <c r="B7733" t="s">
        <v>7738</v>
      </c>
      <c r="C7733" s="119" t="s">
        <v>60</v>
      </c>
      <c r="D7733" t="s">
        <v>11537</v>
      </c>
      <c r="E7733" t="s">
        <v>11530</v>
      </c>
      <c r="F7733" t="s">
        <v>11540</v>
      </c>
      <c r="G7733" t="s">
        <v>61</v>
      </c>
      <c r="H7733" t="s">
        <v>18</v>
      </c>
      <c r="I7733" t="s">
        <v>11541</v>
      </c>
      <c r="J7733">
        <v>2017</v>
      </c>
      <c r="K7733">
        <v>629.36</v>
      </c>
      <c r="L7733">
        <v>22</v>
      </c>
      <c r="M7733">
        <v>1</v>
      </c>
      <c r="N7733">
        <f t="shared" si="309"/>
        <v>0</v>
      </c>
      <c r="O7733">
        <f t="shared" si="310"/>
        <v>0</v>
      </c>
      <c r="P7733" t="s">
        <v>12694</v>
      </c>
    </row>
    <row r="7734" spans="2:16" x14ac:dyDescent="0.25">
      <c r="B7734" t="s">
        <v>7739</v>
      </c>
      <c r="C7734" s="119" t="s">
        <v>60</v>
      </c>
      <c r="D7734" t="s">
        <v>11537</v>
      </c>
      <c r="E7734" t="s">
        <v>11530</v>
      </c>
      <c r="F7734" t="s">
        <v>11540</v>
      </c>
      <c r="G7734" t="s">
        <v>61</v>
      </c>
      <c r="H7734" t="s">
        <v>18</v>
      </c>
      <c r="I7734" t="s">
        <v>11541</v>
      </c>
      <c r="J7734">
        <v>2017</v>
      </c>
      <c r="K7734">
        <v>629.04</v>
      </c>
      <c r="L7734">
        <v>25</v>
      </c>
      <c r="M7734">
        <v>1</v>
      </c>
      <c r="N7734">
        <f t="shared" si="309"/>
        <v>0</v>
      </c>
      <c r="O7734">
        <f t="shared" si="310"/>
        <v>0</v>
      </c>
      <c r="P7734" t="s">
        <v>12694</v>
      </c>
    </row>
    <row r="7735" spans="2:16" x14ac:dyDescent="0.25">
      <c r="B7735" t="s">
        <v>7740</v>
      </c>
      <c r="C7735" s="119" t="s">
        <v>60</v>
      </c>
      <c r="D7735" t="s">
        <v>11537</v>
      </c>
      <c r="E7735" t="s">
        <v>11530</v>
      </c>
      <c r="F7735" t="s">
        <v>11540</v>
      </c>
      <c r="G7735" t="s">
        <v>61</v>
      </c>
      <c r="H7735" t="s">
        <v>18</v>
      </c>
      <c r="I7735" t="s">
        <v>11541</v>
      </c>
      <c r="J7735">
        <v>2017</v>
      </c>
      <c r="K7735">
        <v>628.64</v>
      </c>
      <c r="L7735">
        <v>22</v>
      </c>
      <c r="M7735">
        <v>1</v>
      </c>
      <c r="N7735">
        <f t="shared" si="309"/>
        <v>0</v>
      </c>
      <c r="O7735">
        <f t="shared" si="310"/>
        <v>0</v>
      </c>
      <c r="P7735" t="s">
        <v>12694</v>
      </c>
    </row>
    <row r="7736" spans="2:16" x14ac:dyDescent="0.25">
      <c r="B7736" t="s">
        <v>7741</v>
      </c>
      <c r="C7736" s="119" t="s">
        <v>60</v>
      </c>
      <c r="D7736" t="s">
        <v>11537</v>
      </c>
      <c r="E7736" t="s">
        <v>11530</v>
      </c>
      <c r="F7736" t="s">
        <v>11540</v>
      </c>
      <c r="G7736" t="s">
        <v>61</v>
      </c>
      <c r="H7736" t="s">
        <v>18</v>
      </c>
      <c r="I7736" t="s">
        <v>11541</v>
      </c>
      <c r="J7736">
        <v>2017</v>
      </c>
      <c r="K7736">
        <v>630.44000000000005</v>
      </c>
      <c r="L7736">
        <v>36</v>
      </c>
      <c r="M7736">
        <v>1</v>
      </c>
      <c r="N7736">
        <f t="shared" si="309"/>
        <v>0</v>
      </c>
      <c r="O7736">
        <f t="shared" si="310"/>
        <v>0</v>
      </c>
      <c r="P7736" t="s">
        <v>12694</v>
      </c>
    </row>
    <row r="7737" spans="2:16" x14ac:dyDescent="0.25">
      <c r="B7737" t="s">
        <v>7742</v>
      </c>
      <c r="C7737" s="119" t="s">
        <v>60</v>
      </c>
      <c r="D7737" t="s">
        <v>11542</v>
      </c>
      <c r="E7737" t="s">
        <v>11530</v>
      </c>
      <c r="F7737" t="s">
        <v>11540</v>
      </c>
      <c r="G7737" t="s">
        <v>61</v>
      </c>
      <c r="H7737" t="s">
        <v>18</v>
      </c>
      <c r="I7737" t="s">
        <v>11541</v>
      </c>
      <c r="J7737">
        <v>2017</v>
      </c>
      <c r="K7737">
        <v>664.01</v>
      </c>
      <c r="L7737">
        <v>53</v>
      </c>
      <c r="M7737">
        <v>1</v>
      </c>
      <c r="N7737">
        <f t="shared" si="309"/>
        <v>0</v>
      </c>
      <c r="O7737">
        <f t="shared" si="310"/>
        <v>0</v>
      </c>
      <c r="P7737" t="s">
        <v>12694</v>
      </c>
    </row>
    <row r="7738" spans="2:16" x14ac:dyDescent="0.25">
      <c r="B7738" t="s">
        <v>7743</v>
      </c>
      <c r="C7738" s="119" t="s">
        <v>60</v>
      </c>
      <c r="D7738" t="s">
        <v>11542</v>
      </c>
      <c r="E7738" t="s">
        <v>11530</v>
      </c>
      <c r="F7738" t="s">
        <v>11540</v>
      </c>
      <c r="G7738" t="s">
        <v>61</v>
      </c>
      <c r="H7738" t="s">
        <v>18</v>
      </c>
      <c r="I7738" t="s">
        <v>11541</v>
      </c>
      <c r="J7738">
        <v>2017</v>
      </c>
      <c r="K7738">
        <v>755.56</v>
      </c>
      <c r="L7738">
        <v>45</v>
      </c>
      <c r="M7738">
        <v>1</v>
      </c>
      <c r="N7738">
        <f t="shared" si="309"/>
        <v>0</v>
      </c>
      <c r="O7738">
        <f t="shared" si="310"/>
        <v>0</v>
      </c>
      <c r="P7738" t="s">
        <v>12694</v>
      </c>
    </row>
    <row r="7739" spans="2:16" x14ac:dyDescent="0.25">
      <c r="B7739" t="s">
        <v>7744</v>
      </c>
      <c r="C7739" s="119" t="s">
        <v>60</v>
      </c>
      <c r="D7739" t="s">
        <v>11537</v>
      </c>
      <c r="E7739" t="s">
        <v>11530</v>
      </c>
      <c r="F7739" t="s">
        <v>11540</v>
      </c>
      <c r="G7739" t="s">
        <v>61</v>
      </c>
      <c r="H7739" t="s">
        <v>18</v>
      </c>
      <c r="I7739" t="s">
        <v>11541</v>
      </c>
      <c r="J7739">
        <v>2017</v>
      </c>
      <c r="K7739">
        <v>660.4</v>
      </c>
      <c r="L7739">
        <v>23</v>
      </c>
      <c r="M7739">
        <v>1</v>
      </c>
      <c r="N7739">
        <f t="shared" si="309"/>
        <v>0</v>
      </c>
      <c r="O7739">
        <f t="shared" si="310"/>
        <v>0</v>
      </c>
      <c r="P7739" t="s">
        <v>12694</v>
      </c>
    </row>
    <row r="7740" spans="2:16" x14ac:dyDescent="0.25">
      <c r="B7740" t="s">
        <v>7745</v>
      </c>
      <c r="C7740" s="119" t="s">
        <v>60</v>
      </c>
      <c r="D7740" t="s">
        <v>11537</v>
      </c>
      <c r="E7740" t="s">
        <v>11530</v>
      </c>
      <c r="F7740" t="s">
        <v>11540</v>
      </c>
      <c r="G7740" t="s">
        <v>61</v>
      </c>
      <c r="H7740" t="s">
        <v>18</v>
      </c>
      <c r="I7740" t="s">
        <v>11541</v>
      </c>
      <c r="J7740">
        <v>2017</v>
      </c>
      <c r="K7740">
        <v>660.27</v>
      </c>
      <c r="L7740">
        <v>22</v>
      </c>
      <c r="M7740">
        <v>1</v>
      </c>
      <c r="N7740">
        <f t="shared" si="309"/>
        <v>0</v>
      </c>
      <c r="O7740">
        <f t="shared" si="310"/>
        <v>0</v>
      </c>
      <c r="P7740" t="s">
        <v>12694</v>
      </c>
    </row>
    <row r="7741" spans="2:16" x14ac:dyDescent="0.25">
      <c r="B7741" t="s">
        <v>7746</v>
      </c>
      <c r="C7741" s="119" t="s">
        <v>60</v>
      </c>
      <c r="D7741" t="s">
        <v>11539</v>
      </c>
      <c r="E7741" t="s">
        <v>11530</v>
      </c>
      <c r="F7741" t="s">
        <v>11540</v>
      </c>
      <c r="G7741" t="s">
        <v>61</v>
      </c>
      <c r="H7741" t="s">
        <v>18</v>
      </c>
      <c r="I7741" t="s">
        <v>11541</v>
      </c>
      <c r="J7741">
        <v>2017</v>
      </c>
      <c r="K7741">
        <v>662.2</v>
      </c>
      <c r="L7741">
        <v>39</v>
      </c>
      <c r="M7741">
        <v>1</v>
      </c>
      <c r="N7741">
        <f t="shared" si="309"/>
        <v>0</v>
      </c>
      <c r="O7741">
        <f t="shared" si="310"/>
        <v>0</v>
      </c>
      <c r="P7741" t="s">
        <v>12694</v>
      </c>
    </row>
    <row r="7742" spans="2:16" x14ac:dyDescent="0.25">
      <c r="B7742" t="s">
        <v>7747</v>
      </c>
      <c r="C7742" s="119" t="s">
        <v>60</v>
      </c>
      <c r="D7742" t="s">
        <v>11542</v>
      </c>
      <c r="E7742" t="s">
        <v>11530</v>
      </c>
      <c r="F7742" t="s">
        <v>11540</v>
      </c>
      <c r="G7742" t="s">
        <v>61</v>
      </c>
      <c r="H7742" t="s">
        <v>18</v>
      </c>
      <c r="I7742" t="s">
        <v>11541</v>
      </c>
      <c r="J7742">
        <v>2017</v>
      </c>
      <c r="K7742">
        <v>845.89</v>
      </c>
      <c r="L7742">
        <v>24</v>
      </c>
      <c r="M7742">
        <v>1</v>
      </c>
      <c r="N7742">
        <f t="shared" si="309"/>
        <v>0</v>
      </c>
      <c r="O7742">
        <f t="shared" si="310"/>
        <v>0</v>
      </c>
      <c r="P7742" t="s">
        <v>12694</v>
      </c>
    </row>
    <row r="7743" spans="2:16" x14ac:dyDescent="0.25">
      <c r="B7743" t="s">
        <v>7748</v>
      </c>
      <c r="C7743" s="119" t="s">
        <v>60</v>
      </c>
      <c r="D7743" t="s">
        <v>11537</v>
      </c>
      <c r="E7743" t="s">
        <v>11530</v>
      </c>
      <c r="F7743" t="s">
        <v>11540</v>
      </c>
      <c r="G7743" t="s">
        <v>61</v>
      </c>
      <c r="H7743" t="s">
        <v>18</v>
      </c>
      <c r="I7743" t="s">
        <v>11541</v>
      </c>
      <c r="J7743">
        <v>2017</v>
      </c>
      <c r="K7743">
        <v>660.29</v>
      </c>
      <c r="L7743">
        <v>21</v>
      </c>
      <c r="M7743">
        <v>1</v>
      </c>
      <c r="N7743">
        <f t="shared" si="309"/>
        <v>0</v>
      </c>
      <c r="O7743">
        <f t="shared" si="310"/>
        <v>0</v>
      </c>
      <c r="P7743" t="s">
        <v>12694</v>
      </c>
    </row>
    <row r="7744" spans="2:16" x14ac:dyDescent="0.25">
      <c r="B7744" t="s">
        <v>7749</v>
      </c>
      <c r="C7744" s="119" t="s">
        <v>60</v>
      </c>
      <c r="D7744" t="s">
        <v>11537</v>
      </c>
      <c r="E7744" t="s">
        <v>11530</v>
      </c>
      <c r="F7744" t="s">
        <v>11540</v>
      </c>
      <c r="G7744" t="s">
        <v>61</v>
      </c>
      <c r="H7744" t="s">
        <v>18</v>
      </c>
      <c r="I7744" t="s">
        <v>11541</v>
      </c>
      <c r="J7744">
        <v>2017</v>
      </c>
      <c r="K7744">
        <v>630.78</v>
      </c>
      <c r="L7744">
        <v>37</v>
      </c>
      <c r="M7744">
        <v>1</v>
      </c>
      <c r="N7744">
        <f t="shared" si="309"/>
        <v>0</v>
      </c>
      <c r="O7744">
        <f t="shared" si="310"/>
        <v>0</v>
      </c>
      <c r="P7744" t="s">
        <v>12694</v>
      </c>
    </row>
    <row r="7745" spans="2:16" x14ac:dyDescent="0.25">
      <c r="B7745" t="s">
        <v>7750</v>
      </c>
      <c r="C7745" s="119" t="s">
        <v>60</v>
      </c>
      <c r="D7745" t="s">
        <v>11550</v>
      </c>
      <c r="E7745" t="s">
        <v>11530</v>
      </c>
      <c r="F7745" t="s">
        <v>11540</v>
      </c>
      <c r="G7745" t="s">
        <v>61</v>
      </c>
      <c r="H7745" t="s">
        <v>18</v>
      </c>
      <c r="I7745" t="s">
        <v>11541</v>
      </c>
      <c r="J7745">
        <v>2017</v>
      </c>
      <c r="K7745">
        <v>629.39</v>
      </c>
      <c r="L7745">
        <v>26</v>
      </c>
      <c r="M7745">
        <v>1</v>
      </c>
      <c r="N7745">
        <f t="shared" si="309"/>
        <v>0</v>
      </c>
      <c r="O7745">
        <f t="shared" si="310"/>
        <v>0</v>
      </c>
      <c r="P7745" t="s">
        <v>12694</v>
      </c>
    </row>
    <row r="7746" spans="2:16" x14ac:dyDescent="0.25">
      <c r="B7746" t="s">
        <v>7751</v>
      </c>
      <c r="C7746" s="119" t="s">
        <v>60</v>
      </c>
      <c r="D7746" t="s">
        <v>11550</v>
      </c>
      <c r="E7746" t="s">
        <v>11530</v>
      </c>
      <c r="F7746" t="s">
        <v>11540</v>
      </c>
      <c r="G7746" t="s">
        <v>61</v>
      </c>
      <c r="H7746" t="s">
        <v>18</v>
      </c>
      <c r="I7746" t="s">
        <v>11541</v>
      </c>
      <c r="J7746">
        <v>2017</v>
      </c>
      <c r="K7746">
        <v>630.28</v>
      </c>
      <c r="L7746">
        <v>33</v>
      </c>
      <c r="M7746">
        <v>1</v>
      </c>
      <c r="N7746">
        <f t="shared" si="309"/>
        <v>0</v>
      </c>
      <c r="O7746">
        <f t="shared" si="310"/>
        <v>0</v>
      </c>
      <c r="P7746" t="s">
        <v>12694</v>
      </c>
    </row>
    <row r="7747" spans="2:16" x14ac:dyDescent="0.25">
      <c r="B7747" t="s">
        <v>7752</v>
      </c>
      <c r="C7747" s="119" t="s">
        <v>60</v>
      </c>
      <c r="D7747" t="s">
        <v>11546</v>
      </c>
      <c r="E7747" t="s">
        <v>11530</v>
      </c>
      <c r="F7747" t="s">
        <v>11540</v>
      </c>
      <c r="G7747" t="s">
        <v>61</v>
      </c>
      <c r="H7747" t="s">
        <v>18</v>
      </c>
      <c r="I7747" t="s">
        <v>11541</v>
      </c>
      <c r="J7747">
        <v>2017</v>
      </c>
      <c r="K7747">
        <v>660.13</v>
      </c>
      <c r="L7747">
        <v>22</v>
      </c>
      <c r="M7747">
        <v>1</v>
      </c>
      <c r="N7747">
        <f t="shared" si="309"/>
        <v>0</v>
      </c>
      <c r="O7747">
        <f t="shared" si="310"/>
        <v>0</v>
      </c>
      <c r="P7747" t="s">
        <v>12694</v>
      </c>
    </row>
    <row r="7748" spans="2:16" x14ac:dyDescent="0.25">
      <c r="B7748" t="s">
        <v>7753</v>
      </c>
      <c r="C7748" s="119" t="s">
        <v>60</v>
      </c>
      <c r="D7748" t="s">
        <v>11539</v>
      </c>
      <c r="E7748" t="s">
        <v>11530</v>
      </c>
      <c r="F7748" t="s">
        <v>11540</v>
      </c>
      <c r="G7748" t="s">
        <v>61</v>
      </c>
      <c r="H7748" t="s">
        <v>18</v>
      </c>
      <c r="I7748" t="s">
        <v>11541</v>
      </c>
      <c r="J7748">
        <v>2017</v>
      </c>
      <c r="K7748">
        <v>630.41999999999996</v>
      </c>
      <c r="L7748">
        <v>33</v>
      </c>
      <c r="M7748">
        <v>1</v>
      </c>
      <c r="N7748">
        <f t="shared" si="309"/>
        <v>0</v>
      </c>
      <c r="O7748">
        <f t="shared" si="310"/>
        <v>0</v>
      </c>
      <c r="P7748" t="s">
        <v>12694</v>
      </c>
    </row>
    <row r="7749" spans="2:16" x14ac:dyDescent="0.25">
      <c r="B7749" t="s">
        <v>7754</v>
      </c>
      <c r="C7749" s="119" t="s">
        <v>60</v>
      </c>
      <c r="D7749" t="s">
        <v>11539</v>
      </c>
      <c r="E7749" t="s">
        <v>11530</v>
      </c>
      <c r="F7749" t="s">
        <v>11540</v>
      </c>
      <c r="G7749" t="s">
        <v>61</v>
      </c>
      <c r="H7749" t="s">
        <v>18</v>
      </c>
      <c r="I7749" t="s">
        <v>11541</v>
      </c>
      <c r="J7749">
        <v>2017</v>
      </c>
      <c r="K7749">
        <v>630.66999999999996</v>
      </c>
      <c r="L7749">
        <v>35</v>
      </c>
      <c r="M7749">
        <v>1</v>
      </c>
      <c r="N7749">
        <f t="shared" si="309"/>
        <v>0</v>
      </c>
      <c r="O7749">
        <f t="shared" si="310"/>
        <v>0</v>
      </c>
      <c r="P7749" t="s">
        <v>12694</v>
      </c>
    </row>
    <row r="7750" spans="2:16" x14ac:dyDescent="0.25">
      <c r="B7750" t="s">
        <v>7755</v>
      </c>
      <c r="C7750" s="119" t="s">
        <v>60</v>
      </c>
      <c r="D7750" t="s">
        <v>11539</v>
      </c>
      <c r="E7750" t="s">
        <v>11530</v>
      </c>
      <c r="F7750" t="s">
        <v>11540</v>
      </c>
      <c r="G7750" t="s">
        <v>61</v>
      </c>
      <c r="H7750" t="s">
        <v>18</v>
      </c>
      <c r="I7750" t="s">
        <v>11541</v>
      </c>
      <c r="J7750">
        <v>2017</v>
      </c>
      <c r="K7750">
        <v>630.66999999999996</v>
      </c>
      <c r="L7750">
        <v>35</v>
      </c>
      <c r="M7750">
        <v>1</v>
      </c>
      <c r="N7750">
        <f t="shared" si="309"/>
        <v>0</v>
      </c>
      <c r="O7750">
        <f t="shared" si="310"/>
        <v>0</v>
      </c>
      <c r="P7750" t="s">
        <v>12694</v>
      </c>
    </row>
    <row r="7751" spans="2:16" x14ac:dyDescent="0.25">
      <c r="B7751" t="s">
        <v>7756</v>
      </c>
      <c r="C7751" s="119" t="s">
        <v>60</v>
      </c>
      <c r="D7751" t="s">
        <v>11539</v>
      </c>
      <c r="E7751" t="s">
        <v>11530</v>
      </c>
      <c r="F7751" t="s">
        <v>11540</v>
      </c>
      <c r="G7751" t="s">
        <v>61</v>
      </c>
      <c r="H7751" t="s">
        <v>18</v>
      </c>
      <c r="I7751" t="s">
        <v>11541</v>
      </c>
      <c r="J7751">
        <v>2017</v>
      </c>
      <c r="K7751">
        <v>630.28</v>
      </c>
      <c r="L7751">
        <v>32</v>
      </c>
      <c r="M7751">
        <v>1</v>
      </c>
      <c r="N7751">
        <f t="shared" si="309"/>
        <v>0</v>
      </c>
      <c r="O7751">
        <f t="shared" si="310"/>
        <v>0</v>
      </c>
      <c r="P7751" t="s">
        <v>12694</v>
      </c>
    </row>
    <row r="7752" spans="2:16" x14ac:dyDescent="0.25">
      <c r="B7752" t="s">
        <v>7757</v>
      </c>
      <c r="C7752" s="119" t="s">
        <v>60</v>
      </c>
      <c r="D7752" t="s">
        <v>11539</v>
      </c>
      <c r="E7752" t="s">
        <v>11530</v>
      </c>
      <c r="F7752" t="s">
        <v>11540</v>
      </c>
      <c r="G7752" t="s">
        <v>61</v>
      </c>
      <c r="H7752" t="s">
        <v>18</v>
      </c>
      <c r="I7752" t="s">
        <v>11541</v>
      </c>
      <c r="J7752">
        <v>2017</v>
      </c>
      <c r="K7752">
        <v>633.05999999999995</v>
      </c>
      <c r="L7752">
        <v>54</v>
      </c>
      <c r="M7752">
        <v>1</v>
      </c>
      <c r="N7752">
        <f t="shared" si="309"/>
        <v>0</v>
      </c>
      <c r="O7752">
        <f t="shared" si="310"/>
        <v>0</v>
      </c>
      <c r="P7752" t="s">
        <v>12694</v>
      </c>
    </row>
    <row r="7753" spans="2:16" x14ac:dyDescent="0.25">
      <c r="B7753" t="s">
        <v>7758</v>
      </c>
      <c r="C7753" s="119" t="s">
        <v>60</v>
      </c>
      <c r="D7753" t="s">
        <v>11539</v>
      </c>
      <c r="E7753" t="s">
        <v>11530</v>
      </c>
      <c r="F7753" t="s">
        <v>11540</v>
      </c>
      <c r="G7753" t="s">
        <v>61</v>
      </c>
      <c r="H7753" t="s">
        <v>18</v>
      </c>
      <c r="I7753" t="s">
        <v>11541</v>
      </c>
      <c r="J7753">
        <v>2017</v>
      </c>
      <c r="K7753">
        <v>630.78</v>
      </c>
      <c r="L7753">
        <v>36</v>
      </c>
      <c r="M7753">
        <v>1</v>
      </c>
      <c r="N7753">
        <f t="shared" si="309"/>
        <v>0</v>
      </c>
      <c r="O7753">
        <f t="shared" si="310"/>
        <v>0</v>
      </c>
      <c r="P7753" t="s">
        <v>12694</v>
      </c>
    </row>
    <row r="7754" spans="2:16" x14ac:dyDescent="0.25">
      <c r="B7754" t="s">
        <v>7759</v>
      </c>
      <c r="C7754" s="119" t="s">
        <v>60</v>
      </c>
      <c r="D7754" t="s">
        <v>11539</v>
      </c>
      <c r="E7754" t="s">
        <v>11530</v>
      </c>
      <c r="F7754" t="s">
        <v>11540</v>
      </c>
      <c r="G7754" t="s">
        <v>61</v>
      </c>
      <c r="H7754" t="s">
        <v>18</v>
      </c>
      <c r="I7754" t="s">
        <v>11541</v>
      </c>
      <c r="J7754">
        <v>2017</v>
      </c>
      <c r="K7754">
        <v>630.14</v>
      </c>
      <c r="L7754">
        <v>31</v>
      </c>
      <c r="M7754">
        <v>1</v>
      </c>
      <c r="N7754">
        <f t="shared" si="309"/>
        <v>0</v>
      </c>
      <c r="O7754">
        <f t="shared" si="310"/>
        <v>0</v>
      </c>
      <c r="P7754" t="s">
        <v>12694</v>
      </c>
    </row>
    <row r="7755" spans="2:16" x14ac:dyDescent="0.25">
      <c r="B7755" t="s">
        <v>7760</v>
      </c>
      <c r="C7755" s="119" t="s">
        <v>60</v>
      </c>
      <c r="D7755" t="s">
        <v>11539</v>
      </c>
      <c r="E7755" t="s">
        <v>11530</v>
      </c>
      <c r="F7755" t="s">
        <v>11540</v>
      </c>
      <c r="G7755" t="s">
        <v>61</v>
      </c>
      <c r="H7755" t="s">
        <v>18</v>
      </c>
      <c r="I7755" t="s">
        <v>11541</v>
      </c>
      <c r="J7755">
        <v>2017</v>
      </c>
      <c r="K7755">
        <v>661.18</v>
      </c>
      <c r="L7755">
        <v>28</v>
      </c>
      <c r="M7755">
        <v>1</v>
      </c>
      <c r="N7755">
        <f t="shared" ref="N7755:N7818" si="311">IF(K7755&lt;100,1,0)</f>
        <v>0</v>
      </c>
      <c r="O7755">
        <f t="shared" si="310"/>
        <v>0</v>
      </c>
      <c r="P7755" t="s">
        <v>12694</v>
      </c>
    </row>
    <row r="7756" spans="2:16" x14ac:dyDescent="0.25">
      <c r="B7756" t="s">
        <v>7761</v>
      </c>
      <c r="C7756" s="119" t="s">
        <v>60</v>
      </c>
      <c r="D7756" t="s">
        <v>11539</v>
      </c>
      <c r="E7756" t="s">
        <v>11530</v>
      </c>
      <c r="F7756" t="s">
        <v>11540</v>
      </c>
      <c r="G7756" t="s">
        <v>61</v>
      </c>
      <c r="H7756" t="s">
        <v>18</v>
      </c>
      <c r="I7756" t="s">
        <v>11541</v>
      </c>
      <c r="J7756">
        <v>2017</v>
      </c>
      <c r="K7756">
        <v>661.33</v>
      </c>
      <c r="L7756">
        <v>29</v>
      </c>
      <c r="M7756">
        <v>1</v>
      </c>
      <c r="N7756">
        <f t="shared" si="311"/>
        <v>0</v>
      </c>
      <c r="O7756">
        <f t="shared" si="310"/>
        <v>0</v>
      </c>
      <c r="P7756" t="s">
        <v>12694</v>
      </c>
    </row>
    <row r="7757" spans="2:16" x14ac:dyDescent="0.25">
      <c r="B7757" t="s">
        <v>7762</v>
      </c>
      <c r="C7757" s="119" t="s">
        <v>60</v>
      </c>
      <c r="D7757" t="s">
        <v>11537</v>
      </c>
      <c r="E7757" t="s">
        <v>11530</v>
      </c>
      <c r="F7757" t="s">
        <v>11540</v>
      </c>
      <c r="G7757" t="s">
        <v>61</v>
      </c>
      <c r="H7757" t="s">
        <v>18</v>
      </c>
      <c r="I7757" t="s">
        <v>11541</v>
      </c>
      <c r="J7757">
        <v>2017</v>
      </c>
      <c r="K7757">
        <v>629.49</v>
      </c>
      <c r="L7757">
        <v>23</v>
      </c>
      <c r="M7757">
        <v>1</v>
      </c>
      <c r="N7757">
        <f t="shared" si="311"/>
        <v>0</v>
      </c>
      <c r="O7757">
        <f t="shared" si="310"/>
        <v>0</v>
      </c>
      <c r="P7757" t="s">
        <v>12694</v>
      </c>
    </row>
    <row r="7758" spans="2:16" x14ac:dyDescent="0.25">
      <c r="B7758" t="s">
        <v>7763</v>
      </c>
      <c r="C7758" s="119" t="s">
        <v>60</v>
      </c>
      <c r="D7758" t="s">
        <v>11537</v>
      </c>
      <c r="E7758" t="s">
        <v>11530</v>
      </c>
      <c r="F7758" t="s">
        <v>11540</v>
      </c>
      <c r="G7758" t="s">
        <v>61</v>
      </c>
      <c r="H7758" t="s">
        <v>18</v>
      </c>
      <c r="I7758" t="s">
        <v>11541</v>
      </c>
      <c r="J7758">
        <v>2017</v>
      </c>
      <c r="K7758">
        <v>630.01</v>
      </c>
      <c r="L7758">
        <v>27</v>
      </c>
      <c r="M7758">
        <v>1</v>
      </c>
      <c r="N7758">
        <f t="shared" si="311"/>
        <v>0</v>
      </c>
      <c r="O7758">
        <f t="shared" si="310"/>
        <v>0</v>
      </c>
      <c r="P7758" t="s">
        <v>12694</v>
      </c>
    </row>
    <row r="7759" spans="2:16" x14ac:dyDescent="0.25">
      <c r="B7759" t="s">
        <v>7764</v>
      </c>
      <c r="C7759" s="119" t="s">
        <v>60</v>
      </c>
      <c r="D7759" t="s">
        <v>11537</v>
      </c>
      <c r="E7759" t="s">
        <v>11530</v>
      </c>
      <c r="F7759" t="s">
        <v>11540</v>
      </c>
      <c r="G7759" t="s">
        <v>61</v>
      </c>
      <c r="H7759" t="s">
        <v>18</v>
      </c>
      <c r="I7759" t="s">
        <v>11541</v>
      </c>
      <c r="J7759">
        <v>2017</v>
      </c>
      <c r="K7759">
        <v>629.76</v>
      </c>
      <c r="L7759">
        <v>25</v>
      </c>
      <c r="M7759">
        <v>1</v>
      </c>
      <c r="N7759">
        <f t="shared" si="311"/>
        <v>0</v>
      </c>
      <c r="O7759">
        <f t="shared" si="310"/>
        <v>0</v>
      </c>
      <c r="P7759" t="s">
        <v>12694</v>
      </c>
    </row>
    <row r="7760" spans="2:16" x14ac:dyDescent="0.25">
      <c r="B7760" t="s">
        <v>7765</v>
      </c>
      <c r="C7760" s="119" t="s">
        <v>60</v>
      </c>
      <c r="D7760" t="s">
        <v>11542</v>
      </c>
      <c r="E7760" t="s">
        <v>11530</v>
      </c>
      <c r="F7760" t="s">
        <v>11540</v>
      </c>
      <c r="G7760" t="s">
        <v>61</v>
      </c>
      <c r="H7760" t="s">
        <v>18</v>
      </c>
      <c r="I7760" t="s">
        <v>11541</v>
      </c>
      <c r="J7760">
        <v>2017</v>
      </c>
      <c r="K7760">
        <v>629</v>
      </c>
      <c r="L7760">
        <v>22</v>
      </c>
      <c r="M7760">
        <v>1</v>
      </c>
      <c r="N7760">
        <f t="shared" si="311"/>
        <v>0</v>
      </c>
      <c r="O7760">
        <f t="shared" si="310"/>
        <v>0</v>
      </c>
      <c r="P7760" t="s">
        <v>12694</v>
      </c>
    </row>
    <row r="7761" spans="2:16" x14ac:dyDescent="0.25">
      <c r="B7761" t="s">
        <v>7766</v>
      </c>
      <c r="C7761" s="119" t="s">
        <v>60</v>
      </c>
      <c r="D7761" t="s">
        <v>11537</v>
      </c>
      <c r="E7761" t="s">
        <v>11530</v>
      </c>
      <c r="F7761" t="s">
        <v>11540</v>
      </c>
      <c r="G7761" t="s">
        <v>61</v>
      </c>
      <c r="H7761" t="s">
        <v>18</v>
      </c>
      <c r="I7761" t="s">
        <v>11541</v>
      </c>
      <c r="J7761">
        <v>2017</v>
      </c>
      <c r="K7761">
        <v>629.59</v>
      </c>
      <c r="L7761">
        <v>25</v>
      </c>
      <c r="M7761">
        <v>1</v>
      </c>
      <c r="N7761">
        <f t="shared" si="311"/>
        <v>0</v>
      </c>
      <c r="O7761">
        <f t="shared" si="310"/>
        <v>0</v>
      </c>
      <c r="P7761" t="s">
        <v>12694</v>
      </c>
    </row>
    <row r="7762" spans="2:16" x14ac:dyDescent="0.25">
      <c r="B7762" t="s">
        <v>7767</v>
      </c>
      <c r="C7762" s="119" t="s">
        <v>60</v>
      </c>
      <c r="D7762" t="s">
        <v>11537</v>
      </c>
      <c r="E7762" t="s">
        <v>11530</v>
      </c>
      <c r="F7762" t="s">
        <v>11540</v>
      </c>
      <c r="G7762" t="s">
        <v>61</v>
      </c>
      <c r="H7762" t="s">
        <v>18</v>
      </c>
      <c r="I7762" t="s">
        <v>11541</v>
      </c>
      <c r="J7762">
        <v>2017</v>
      </c>
      <c r="K7762">
        <v>628.98</v>
      </c>
      <c r="L7762">
        <v>20</v>
      </c>
      <c r="M7762">
        <v>1</v>
      </c>
      <c r="N7762">
        <f t="shared" si="311"/>
        <v>0</v>
      </c>
      <c r="O7762">
        <f t="shared" si="310"/>
        <v>0</v>
      </c>
      <c r="P7762" t="s">
        <v>12694</v>
      </c>
    </row>
    <row r="7763" spans="2:16" x14ac:dyDescent="0.25">
      <c r="B7763" t="s">
        <v>7768</v>
      </c>
      <c r="C7763" s="119" t="s">
        <v>60</v>
      </c>
      <c r="D7763" t="s">
        <v>11537</v>
      </c>
      <c r="E7763" t="s">
        <v>11530</v>
      </c>
      <c r="F7763" t="s">
        <v>11540</v>
      </c>
      <c r="G7763" t="s">
        <v>61</v>
      </c>
      <c r="H7763" t="s">
        <v>18</v>
      </c>
      <c r="I7763" t="s">
        <v>11541</v>
      </c>
      <c r="J7763">
        <v>2017</v>
      </c>
      <c r="K7763">
        <v>629.63</v>
      </c>
      <c r="L7763">
        <v>24</v>
      </c>
      <c r="M7763">
        <v>1</v>
      </c>
      <c r="N7763">
        <f t="shared" si="311"/>
        <v>0</v>
      </c>
      <c r="O7763">
        <f t="shared" si="310"/>
        <v>0</v>
      </c>
      <c r="P7763" t="s">
        <v>12694</v>
      </c>
    </row>
    <row r="7764" spans="2:16" x14ac:dyDescent="0.25">
      <c r="B7764" t="s">
        <v>7769</v>
      </c>
      <c r="C7764" s="119" t="s">
        <v>60</v>
      </c>
      <c r="D7764" t="s">
        <v>11550</v>
      </c>
      <c r="E7764" t="s">
        <v>11530</v>
      </c>
      <c r="F7764" t="s">
        <v>11540</v>
      </c>
      <c r="G7764" t="s">
        <v>61</v>
      </c>
      <c r="H7764" t="s">
        <v>18</v>
      </c>
      <c r="I7764" t="s">
        <v>11541</v>
      </c>
      <c r="J7764">
        <v>2017</v>
      </c>
      <c r="K7764">
        <v>802.5</v>
      </c>
      <c r="L7764">
        <v>25</v>
      </c>
      <c r="M7764">
        <v>1</v>
      </c>
      <c r="N7764">
        <f t="shared" si="311"/>
        <v>0</v>
      </c>
      <c r="O7764">
        <f t="shared" si="310"/>
        <v>0</v>
      </c>
      <c r="P7764" t="s">
        <v>12694</v>
      </c>
    </row>
    <row r="7765" spans="2:16" x14ac:dyDescent="0.25">
      <c r="B7765" t="s">
        <v>7770</v>
      </c>
      <c r="C7765" s="119" t="s">
        <v>60</v>
      </c>
      <c r="D7765" t="s">
        <v>11550</v>
      </c>
      <c r="E7765" t="s">
        <v>11530</v>
      </c>
      <c r="F7765" t="s">
        <v>11540</v>
      </c>
      <c r="G7765" t="s">
        <v>61</v>
      </c>
      <c r="H7765" t="s">
        <v>18</v>
      </c>
      <c r="I7765" t="s">
        <v>11541</v>
      </c>
      <c r="J7765">
        <v>2017</v>
      </c>
      <c r="K7765">
        <v>3565.78</v>
      </c>
      <c r="L7765">
        <v>23</v>
      </c>
      <c r="M7765">
        <v>1</v>
      </c>
      <c r="N7765">
        <f t="shared" si="311"/>
        <v>0</v>
      </c>
      <c r="O7765">
        <f t="shared" si="310"/>
        <v>0</v>
      </c>
      <c r="P7765" t="s">
        <v>12694</v>
      </c>
    </row>
    <row r="7766" spans="2:16" x14ac:dyDescent="0.25">
      <c r="B7766" t="s">
        <v>7771</v>
      </c>
      <c r="C7766" s="119" t="s">
        <v>60</v>
      </c>
      <c r="D7766" t="s">
        <v>11563</v>
      </c>
      <c r="E7766" t="s">
        <v>11530</v>
      </c>
      <c r="F7766" t="s">
        <v>11540</v>
      </c>
      <c r="G7766" t="s">
        <v>61</v>
      </c>
      <c r="H7766" t="s">
        <v>18</v>
      </c>
      <c r="I7766" t="s">
        <v>11541</v>
      </c>
      <c r="J7766">
        <v>2017</v>
      </c>
      <c r="K7766">
        <v>661.68</v>
      </c>
      <c r="L7766">
        <v>33</v>
      </c>
      <c r="M7766">
        <v>1</v>
      </c>
      <c r="N7766">
        <f t="shared" si="311"/>
        <v>0</v>
      </c>
      <c r="O7766">
        <f t="shared" si="310"/>
        <v>0</v>
      </c>
      <c r="P7766" t="s">
        <v>12694</v>
      </c>
    </row>
    <row r="7767" spans="2:16" x14ac:dyDescent="0.25">
      <c r="B7767" t="s">
        <v>7772</v>
      </c>
      <c r="C7767" s="119" t="s">
        <v>60</v>
      </c>
      <c r="D7767" t="s">
        <v>11539</v>
      </c>
      <c r="E7767" t="s">
        <v>11530</v>
      </c>
      <c r="F7767" t="s">
        <v>11540</v>
      </c>
      <c r="G7767" t="s">
        <v>61</v>
      </c>
      <c r="H7767" t="s">
        <v>18</v>
      </c>
      <c r="I7767" t="s">
        <v>11541</v>
      </c>
      <c r="J7767">
        <v>2017</v>
      </c>
      <c r="K7767">
        <v>831.67</v>
      </c>
      <c r="L7767">
        <v>26</v>
      </c>
      <c r="M7767">
        <v>1</v>
      </c>
      <c r="N7767">
        <f t="shared" si="311"/>
        <v>0</v>
      </c>
      <c r="O7767">
        <f t="shared" si="310"/>
        <v>0</v>
      </c>
      <c r="P7767" t="s">
        <v>12694</v>
      </c>
    </row>
    <row r="7768" spans="2:16" x14ac:dyDescent="0.25">
      <c r="B7768" t="s">
        <v>7773</v>
      </c>
      <c r="C7768" s="119" t="s">
        <v>60</v>
      </c>
      <c r="D7768" t="s">
        <v>11539</v>
      </c>
      <c r="E7768" t="s">
        <v>11530</v>
      </c>
      <c r="F7768" t="s">
        <v>11540</v>
      </c>
      <c r="G7768" t="s">
        <v>61</v>
      </c>
      <c r="H7768" t="s">
        <v>18</v>
      </c>
      <c r="I7768" t="s">
        <v>11541</v>
      </c>
      <c r="J7768">
        <v>2017</v>
      </c>
      <c r="K7768">
        <v>660.67</v>
      </c>
      <c r="L7768">
        <v>21</v>
      </c>
      <c r="M7768">
        <v>1</v>
      </c>
      <c r="N7768">
        <f t="shared" si="311"/>
        <v>0</v>
      </c>
      <c r="O7768">
        <f t="shared" si="310"/>
        <v>0</v>
      </c>
      <c r="P7768" t="s">
        <v>12694</v>
      </c>
    </row>
    <row r="7769" spans="2:16" x14ac:dyDescent="0.25">
      <c r="B7769" t="s">
        <v>7774</v>
      </c>
      <c r="C7769" s="119" t="s">
        <v>60</v>
      </c>
      <c r="D7769" t="s">
        <v>11539</v>
      </c>
      <c r="E7769" t="s">
        <v>11530</v>
      </c>
      <c r="F7769" t="s">
        <v>11540</v>
      </c>
      <c r="G7769" t="s">
        <v>61</v>
      </c>
      <c r="H7769" t="s">
        <v>18</v>
      </c>
      <c r="I7769" t="s">
        <v>11541</v>
      </c>
      <c r="J7769">
        <v>2017</v>
      </c>
      <c r="K7769">
        <v>665.36</v>
      </c>
      <c r="L7769">
        <v>31</v>
      </c>
      <c r="M7769">
        <v>1</v>
      </c>
      <c r="N7769">
        <f t="shared" si="311"/>
        <v>0</v>
      </c>
      <c r="O7769">
        <f t="shared" si="310"/>
        <v>0</v>
      </c>
      <c r="P7769" t="s">
        <v>12694</v>
      </c>
    </row>
    <row r="7770" spans="2:16" x14ac:dyDescent="0.25">
      <c r="B7770" t="s">
        <v>7775</v>
      </c>
      <c r="C7770" s="119" t="s">
        <v>60</v>
      </c>
      <c r="D7770" t="s">
        <v>11552</v>
      </c>
      <c r="E7770" t="s">
        <v>11530</v>
      </c>
      <c r="F7770" t="s">
        <v>11540</v>
      </c>
      <c r="G7770" t="s">
        <v>61</v>
      </c>
      <c r="H7770" t="s">
        <v>18</v>
      </c>
      <c r="I7770" t="s">
        <v>11541</v>
      </c>
      <c r="J7770">
        <v>2017</v>
      </c>
      <c r="K7770">
        <v>633.96</v>
      </c>
      <c r="L7770">
        <v>30</v>
      </c>
      <c r="M7770">
        <v>1</v>
      </c>
      <c r="N7770">
        <f t="shared" si="311"/>
        <v>0</v>
      </c>
      <c r="O7770">
        <f t="shared" si="310"/>
        <v>0</v>
      </c>
      <c r="P7770" t="s">
        <v>12694</v>
      </c>
    </row>
    <row r="7771" spans="2:16" x14ac:dyDescent="0.25">
      <c r="B7771" t="s">
        <v>7776</v>
      </c>
      <c r="C7771" s="119" t="s">
        <v>60</v>
      </c>
      <c r="D7771" t="s">
        <v>11539</v>
      </c>
      <c r="E7771" t="s">
        <v>11530</v>
      </c>
      <c r="F7771" t="s">
        <v>11540</v>
      </c>
      <c r="G7771" t="s">
        <v>61</v>
      </c>
      <c r="H7771" t="s">
        <v>18</v>
      </c>
      <c r="I7771" t="s">
        <v>11541</v>
      </c>
      <c r="J7771">
        <v>2017</v>
      </c>
      <c r="K7771">
        <v>704.09</v>
      </c>
      <c r="L7771">
        <v>90</v>
      </c>
      <c r="M7771">
        <v>1</v>
      </c>
      <c r="N7771">
        <f t="shared" si="311"/>
        <v>0</v>
      </c>
      <c r="O7771">
        <f t="shared" si="310"/>
        <v>0</v>
      </c>
      <c r="P7771" t="s">
        <v>12694</v>
      </c>
    </row>
    <row r="7772" spans="2:16" x14ac:dyDescent="0.25">
      <c r="B7772" t="s">
        <v>7777</v>
      </c>
      <c r="C7772" s="119" t="s">
        <v>60</v>
      </c>
      <c r="D7772" t="s">
        <v>11552</v>
      </c>
      <c r="E7772" t="s">
        <v>11530</v>
      </c>
      <c r="F7772" t="s">
        <v>11540</v>
      </c>
      <c r="G7772" t="s">
        <v>61</v>
      </c>
      <c r="H7772" t="s">
        <v>18</v>
      </c>
      <c r="I7772" t="s">
        <v>11541</v>
      </c>
      <c r="J7772">
        <v>2017</v>
      </c>
      <c r="K7772">
        <v>633.4</v>
      </c>
      <c r="L7772">
        <v>26</v>
      </c>
      <c r="M7772">
        <v>1</v>
      </c>
      <c r="N7772">
        <f t="shared" si="311"/>
        <v>0</v>
      </c>
      <c r="O7772">
        <f t="shared" si="310"/>
        <v>0</v>
      </c>
      <c r="P7772" t="s">
        <v>12694</v>
      </c>
    </row>
    <row r="7773" spans="2:16" x14ac:dyDescent="0.25">
      <c r="B7773" t="s">
        <v>7778</v>
      </c>
      <c r="C7773" s="119" t="s">
        <v>60</v>
      </c>
      <c r="D7773" t="s">
        <v>11537</v>
      </c>
      <c r="E7773" t="s">
        <v>11530</v>
      </c>
      <c r="F7773" t="s">
        <v>11540</v>
      </c>
      <c r="G7773" t="s">
        <v>61</v>
      </c>
      <c r="H7773" t="s">
        <v>18</v>
      </c>
      <c r="I7773" t="s">
        <v>11541</v>
      </c>
      <c r="J7773">
        <v>2017</v>
      </c>
      <c r="K7773">
        <v>665.62</v>
      </c>
      <c r="L7773">
        <v>33</v>
      </c>
      <c r="M7773">
        <v>1</v>
      </c>
      <c r="N7773">
        <f t="shared" si="311"/>
        <v>0</v>
      </c>
      <c r="O7773">
        <f t="shared" si="310"/>
        <v>0</v>
      </c>
      <c r="P7773" t="s">
        <v>12694</v>
      </c>
    </row>
    <row r="7774" spans="2:16" x14ac:dyDescent="0.25">
      <c r="B7774" t="s">
        <v>7779</v>
      </c>
      <c r="C7774" s="119" t="s">
        <v>60</v>
      </c>
      <c r="D7774" t="s">
        <v>11537</v>
      </c>
      <c r="E7774" t="s">
        <v>11530</v>
      </c>
      <c r="F7774" t="s">
        <v>11540</v>
      </c>
      <c r="G7774" t="s">
        <v>61</v>
      </c>
      <c r="H7774" t="s">
        <v>18</v>
      </c>
      <c r="I7774" t="s">
        <v>11541</v>
      </c>
      <c r="J7774">
        <v>2017</v>
      </c>
      <c r="K7774">
        <v>632.61</v>
      </c>
      <c r="L7774">
        <v>22</v>
      </c>
      <c r="M7774">
        <v>1</v>
      </c>
      <c r="N7774">
        <f t="shared" si="311"/>
        <v>0</v>
      </c>
      <c r="O7774">
        <f t="shared" si="310"/>
        <v>0</v>
      </c>
      <c r="P7774" t="s">
        <v>12694</v>
      </c>
    </row>
    <row r="7775" spans="2:16" x14ac:dyDescent="0.25">
      <c r="B7775" t="s">
        <v>7780</v>
      </c>
      <c r="C7775" s="119" t="s">
        <v>60</v>
      </c>
      <c r="D7775" t="s">
        <v>11537</v>
      </c>
      <c r="E7775" t="s">
        <v>11530</v>
      </c>
      <c r="F7775" t="s">
        <v>11540</v>
      </c>
      <c r="G7775" t="s">
        <v>61</v>
      </c>
      <c r="H7775" t="s">
        <v>18</v>
      </c>
      <c r="I7775" t="s">
        <v>11541</v>
      </c>
      <c r="J7775">
        <v>2017</v>
      </c>
      <c r="K7775">
        <v>663.83</v>
      </c>
      <c r="L7775">
        <v>19</v>
      </c>
      <c r="M7775">
        <v>1</v>
      </c>
      <c r="N7775">
        <f t="shared" si="311"/>
        <v>0</v>
      </c>
      <c r="O7775">
        <f t="shared" si="310"/>
        <v>0</v>
      </c>
      <c r="P7775" t="s">
        <v>12694</v>
      </c>
    </row>
    <row r="7776" spans="2:16" x14ac:dyDescent="0.25">
      <c r="B7776" t="s">
        <v>7781</v>
      </c>
      <c r="C7776" s="119" t="s">
        <v>60</v>
      </c>
      <c r="D7776" t="s">
        <v>11537</v>
      </c>
      <c r="E7776" t="s">
        <v>11530</v>
      </c>
      <c r="F7776" t="s">
        <v>11540</v>
      </c>
      <c r="G7776" t="s">
        <v>61</v>
      </c>
      <c r="H7776" t="s">
        <v>18</v>
      </c>
      <c r="I7776" t="s">
        <v>11541</v>
      </c>
      <c r="J7776">
        <v>2017</v>
      </c>
      <c r="K7776">
        <v>665.62</v>
      </c>
      <c r="L7776">
        <v>33</v>
      </c>
      <c r="M7776">
        <v>1</v>
      </c>
      <c r="N7776">
        <f t="shared" si="311"/>
        <v>0</v>
      </c>
      <c r="O7776">
        <f t="shared" si="310"/>
        <v>0</v>
      </c>
      <c r="P7776" t="s">
        <v>12694</v>
      </c>
    </row>
    <row r="7777" spans="2:16" x14ac:dyDescent="0.25">
      <c r="B7777" t="s">
        <v>7782</v>
      </c>
      <c r="C7777" s="119" t="s">
        <v>60</v>
      </c>
      <c r="D7777" t="s">
        <v>11537</v>
      </c>
      <c r="E7777" t="s">
        <v>11530</v>
      </c>
      <c r="F7777" t="s">
        <v>11540</v>
      </c>
      <c r="G7777" t="s">
        <v>61</v>
      </c>
      <c r="H7777" t="s">
        <v>18</v>
      </c>
      <c r="I7777" t="s">
        <v>11541</v>
      </c>
      <c r="J7777">
        <v>2017</v>
      </c>
      <c r="K7777">
        <v>667.8</v>
      </c>
      <c r="L7777">
        <v>50</v>
      </c>
      <c r="M7777">
        <v>1</v>
      </c>
      <c r="N7777">
        <f t="shared" si="311"/>
        <v>0</v>
      </c>
      <c r="O7777">
        <f t="shared" si="310"/>
        <v>0</v>
      </c>
      <c r="P7777" t="s">
        <v>12694</v>
      </c>
    </row>
    <row r="7778" spans="2:16" x14ac:dyDescent="0.25">
      <c r="B7778" t="s">
        <v>7783</v>
      </c>
      <c r="C7778" s="119" t="s">
        <v>60</v>
      </c>
      <c r="D7778" t="s">
        <v>11537</v>
      </c>
      <c r="E7778" t="s">
        <v>11530</v>
      </c>
      <c r="F7778" t="s">
        <v>11540</v>
      </c>
      <c r="G7778" t="s">
        <v>61</v>
      </c>
      <c r="H7778" t="s">
        <v>18</v>
      </c>
      <c r="I7778" t="s">
        <v>11541</v>
      </c>
      <c r="J7778">
        <v>2017</v>
      </c>
      <c r="K7778">
        <v>632.87</v>
      </c>
      <c r="L7778">
        <v>24</v>
      </c>
      <c r="M7778">
        <v>1</v>
      </c>
      <c r="N7778">
        <f t="shared" si="311"/>
        <v>0</v>
      </c>
      <c r="O7778">
        <f t="shared" si="310"/>
        <v>0</v>
      </c>
      <c r="P7778" t="s">
        <v>12694</v>
      </c>
    </row>
    <row r="7779" spans="2:16" x14ac:dyDescent="0.25">
      <c r="B7779" t="s">
        <v>7784</v>
      </c>
      <c r="C7779" s="119" t="s">
        <v>60</v>
      </c>
      <c r="D7779" t="s">
        <v>11537</v>
      </c>
      <c r="E7779" t="s">
        <v>11530</v>
      </c>
      <c r="F7779" t="s">
        <v>11540</v>
      </c>
      <c r="G7779" t="s">
        <v>61</v>
      </c>
      <c r="H7779" t="s">
        <v>18</v>
      </c>
      <c r="I7779" t="s">
        <v>11541</v>
      </c>
      <c r="J7779">
        <v>2017</v>
      </c>
      <c r="K7779">
        <v>632.61</v>
      </c>
      <c r="L7779">
        <v>22</v>
      </c>
      <c r="M7779">
        <v>1</v>
      </c>
      <c r="N7779">
        <f t="shared" si="311"/>
        <v>0</v>
      </c>
      <c r="O7779">
        <f t="shared" si="310"/>
        <v>0</v>
      </c>
      <c r="P7779" t="s">
        <v>12694</v>
      </c>
    </row>
    <row r="7780" spans="2:16" x14ac:dyDescent="0.25">
      <c r="B7780" t="s">
        <v>7785</v>
      </c>
      <c r="C7780" s="119" t="s">
        <v>60</v>
      </c>
      <c r="D7780" t="s">
        <v>11537</v>
      </c>
      <c r="E7780" t="s">
        <v>11530</v>
      </c>
      <c r="F7780" t="s">
        <v>11540</v>
      </c>
      <c r="G7780" t="s">
        <v>61</v>
      </c>
      <c r="H7780" t="s">
        <v>18</v>
      </c>
      <c r="I7780" t="s">
        <v>11541</v>
      </c>
      <c r="J7780">
        <v>2017</v>
      </c>
      <c r="K7780">
        <v>633.38</v>
      </c>
      <c r="L7780">
        <v>28</v>
      </c>
      <c r="M7780">
        <v>1</v>
      </c>
      <c r="N7780">
        <f t="shared" si="311"/>
        <v>0</v>
      </c>
      <c r="O7780">
        <f t="shared" si="310"/>
        <v>0</v>
      </c>
      <c r="P7780" t="s">
        <v>12694</v>
      </c>
    </row>
    <row r="7781" spans="2:16" x14ac:dyDescent="0.25">
      <c r="B7781" t="s">
        <v>7786</v>
      </c>
      <c r="C7781" s="119" t="s">
        <v>60</v>
      </c>
      <c r="D7781" t="s">
        <v>11537</v>
      </c>
      <c r="E7781" t="s">
        <v>11530</v>
      </c>
      <c r="F7781" t="s">
        <v>11540</v>
      </c>
      <c r="G7781" t="s">
        <v>61</v>
      </c>
      <c r="H7781" t="s">
        <v>18</v>
      </c>
      <c r="I7781" t="s">
        <v>11541</v>
      </c>
      <c r="J7781">
        <v>2017</v>
      </c>
      <c r="K7781">
        <v>632.61</v>
      </c>
      <c r="L7781">
        <v>22</v>
      </c>
      <c r="M7781">
        <v>1</v>
      </c>
      <c r="N7781">
        <f t="shared" si="311"/>
        <v>0</v>
      </c>
      <c r="O7781">
        <f t="shared" si="310"/>
        <v>0</v>
      </c>
      <c r="P7781" t="s">
        <v>12694</v>
      </c>
    </row>
    <row r="7782" spans="2:16" x14ac:dyDescent="0.25">
      <c r="B7782" t="s">
        <v>7787</v>
      </c>
      <c r="C7782" s="119" t="s">
        <v>60</v>
      </c>
      <c r="D7782" t="s">
        <v>11537</v>
      </c>
      <c r="E7782" t="s">
        <v>11530</v>
      </c>
      <c r="F7782" t="s">
        <v>11540</v>
      </c>
      <c r="G7782" t="s">
        <v>61</v>
      </c>
      <c r="H7782" t="s">
        <v>18</v>
      </c>
      <c r="I7782" t="s">
        <v>11541</v>
      </c>
      <c r="J7782">
        <v>2017</v>
      </c>
      <c r="K7782">
        <v>663.77</v>
      </c>
      <c r="L7782">
        <v>31</v>
      </c>
      <c r="M7782">
        <v>1</v>
      </c>
      <c r="N7782">
        <f t="shared" si="311"/>
        <v>0</v>
      </c>
      <c r="O7782">
        <f t="shared" si="310"/>
        <v>0</v>
      </c>
      <c r="P7782" t="s">
        <v>12694</v>
      </c>
    </row>
    <row r="7783" spans="2:16" x14ac:dyDescent="0.25">
      <c r="B7783" t="s">
        <v>7788</v>
      </c>
      <c r="C7783" s="119" t="s">
        <v>60</v>
      </c>
      <c r="D7783" t="s">
        <v>11537</v>
      </c>
      <c r="E7783" t="s">
        <v>11530</v>
      </c>
      <c r="F7783" t="s">
        <v>11540</v>
      </c>
      <c r="G7783" t="s">
        <v>61</v>
      </c>
      <c r="H7783" t="s">
        <v>18</v>
      </c>
      <c r="I7783" t="s">
        <v>11541</v>
      </c>
      <c r="J7783">
        <v>2017</v>
      </c>
      <c r="K7783">
        <v>658.97</v>
      </c>
      <c r="L7783">
        <v>19</v>
      </c>
      <c r="M7783">
        <v>1</v>
      </c>
      <c r="N7783">
        <f t="shared" si="311"/>
        <v>0</v>
      </c>
      <c r="O7783">
        <f t="shared" si="310"/>
        <v>0</v>
      </c>
      <c r="P7783" t="s">
        <v>12694</v>
      </c>
    </row>
    <row r="7784" spans="2:16" x14ac:dyDescent="0.25">
      <c r="B7784" t="s">
        <v>7789</v>
      </c>
      <c r="C7784" s="119" t="s">
        <v>60</v>
      </c>
      <c r="D7784" t="s">
        <v>11537</v>
      </c>
      <c r="E7784" t="s">
        <v>11530</v>
      </c>
      <c r="F7784" t="s">
        <v>11540</v>
      </c>
      <c r="G7784" t="s">
        <v>61</v>
      </c>
      <c r="H7784" t="s">
        <v>18</v>
      </c>
      <c r="I7784" t="s">
        <v>11541</v>
      </c>
      <c r="J7784">
        <v>2017</v>
      </c>
      <c r="K7784">
        <v>876.95</v>
      </c>
      <c r="L7784">
        <v>17</v>
      </c>
      <c r="M7784">
        <v>1</v>
      </c>
      <c r="N7784">
        <f t="shared" si="311"/>
        <v>0</v>
      </c>
      <c r="O7784">
        <f t="shared" si="310"/>
        <v>0</v>
      </c>
      <c r="P7784" t="s">
        <v>12694</v>
      </c>
    </row>
    <row r="7785" spans="2:16" x14ac:dyDescent="0.25">
      <c r="B7785" t="s">
        <v>7790</v>
      </c>
      <c r="C7785" s="119" t="s">
        <v>60</v>
      </c>
      <c r="D7785" t="s">
        <v>11537</v>
      </c>
      <c r="E7785" t="s">
        <v>11530</v>
      </c>
      <c r="F7785" t="s">
        <v>11540</v>
      </c>
      <c r="G7785" t="s">
        <v>61</v>
      </c>
      <c r="H7785" t="s">
        <v>18</v>
      </c>
      <c r="I7785" t="s">
        <v>11541</v>
      </c>
      <c r="J7785">
        <v>2017</v>
      </c>
      <c r="K7785">
        <v>660.55</v>
      </c>
      <c r="L7785">
        <v>20</v>
      </c>
      <c r="M7785">
        <v>1</v>
      </c>
      <c r="N7785">
        <f t="shared" si="311"/>
        <v>0</v>
      </c>
      <c r="O7785">
        <f t="shared" si="310"/>
        <v>0</v>
      </c>
      <c r="P7785" t="s">
        <v>12694</v>
      </c>
    </row>
    <row r="7786" spans="2:16" x14ac:dyDescent="0.25">
      <c r="B7786" t="s">
        <v>7791</v>
      </c>
      <c r="C7786" s="119" t="s">
        <v>60</v>
      </c>
      <c r="D7786" t="s">
        <v>11537</v>
      </c>
      <c r="E7786" t="s">
        <v>11530</v>
      </c>
      <c r="F7786" t="s">
        <v>11540</v>
      </c>
      <c r="G7786" t="s">
        <v>61</v>
      </c>
      <c r="H7786" t="s">
        <v>18</v>
      </c>
      <c r="I7786" t="s">
        <v>11541</v>
      </c>
      <c r="J7786">
        <v>2017</v>
      </c>
      <c r="K7786">
        <v>672.02</v>
      </c>
      <c r="L7786">
        <v>22</v>
      </c>
      <c r="M7786">
        <v>1</v>
      </c>
      <c r="N7786">
        <f t="shared" si="311"/>
        <v>0</v>
      </c>
      <c r="O7786">
        <f t="shared" si="310"/>
        <v>0</v>
      </c>
      <c r="P7786" t="s">
        <v>12694</v>
      </c>
    </row>
    <row r="7787" spans="2:16" x14ac:dyDescent="0.25">
      <c r="B7787" t="s">
        <v>7792</v>
      </c>
      <c r="C7787" s="119" t="s">
        <v>60</v>
      </c>
      <c r="D7787" t="s">
        <v>11537</v>
      </c>
      <c r="E7787" t="s">
        <v>11530</v>
      </c>
      <c r="F7787" t="s">
        <v>11540</v>
      </c>
      <c r="G7787" t="s">
        <v>61</v>
      </c>
      <c r="H7787" t="s">
        <v>18</v>
      </c>
      <c r="I7787" t="s">
        <v>11541</v>
      </c>
      <c r="J7787">
        <v>2017</v>
      </c>
      <c r="K7787">
        <v>629.63</v>
      </c>
      <c r="L7787">
        <v>24</v>
      </c>
      <c r="M7787">
        <v>1</v>
      </c>
      <c r="N7787">
        <f t="shared" si="311"/>
        <v>0</v>
      </c>
      <c r="O7787">
        <f t="shared" si="310"/>
        <v>0</v>
      </c>
      <c r="P7787" t="s">
        <v>12694</v>
      </c>
    </row>
    <row r="7788" spans="2:16" x14ac:dyDescent="0.25">
      <c r="B7788" t="s">
        <v>7793</v>
      </c>
      <c r="C7788" s="119" t="s">
        <v>60</v>
      </c>
      <c r="D7788" t="s">
        <v>11537</v>
      </c>
      <c r="E7788" t="s">
        <v>11530</v>
      </c>
      <c r="F7788" t="s">
        <v>11540</v>
      </c>
      <c r="G7788" t="s">
        <v>61</v>
      </c>
      <c r="H7788" t="s">
        <v>18</v>
      </c>
      <c r="I7788" t="s">
        <v>11541</v>
      </c>
      <c r="J7788">
        <v>2017</v>
      </c>
      <c r="K7788">
        <v>660.94</v>
      </c>
      <c r="L7788">
        <v>23</v>
      </c>
      <c r="M7788">
        <v>1</v>
      </c>
      <c r="N7788">
        <f t="shared" si="311"/>
        <v>0</v>
      </c>
      <c r="O7788">
        <f t="shared" si="310"/>
        <v>0</v>
      </c>
      <c r="P7788" t="s">
        <v>12694</v>
      </c>
    </row>
    <row r="7789" spans="2:16" x14ac:dyDescent="0.25">
      <c r="B7789" t="s">
        <v>7794</v>
      </c>
      <c r="C7789" s="119" t="s">
        <v>60</v>
      </c>
      <c r="D7789" t="s">
        <v>11537</v>
      </c>
      <c r="E7789" t="s">
        <v>11530</v>
      </c>
      <c r="F7789" t="s">
        <v>11540</v>
      </c>
      <c r="G7789" t="s">
        <v>61</v>
      </c>
      <c r="H7789" t="s">
        <v>18</v>
      </c>
      <c r="I7789" t="s">
        <v>11541</v>
      </c>
      <c r="J7789">
        <v>2017</v>
      </c>
      <c r="K7789">
        <v>661.07</v>
      </c>
      <c r="L7789">
        <v>24</v>
      </c>
      <c r="M7789">
        <v>1</v>
      </c>
      <c r="N7789">
        <f t="shared" si="311"/>
        <v>0</v>
      </c>
      <c r="O7789">
        <f t="shared" si="310"/>
        <v>0</v>
      </c>
      <c r="P7789" t="s">
        <v>12694</v>
      </c>
    </row>
    <row r="7790" spans="2:16" x14ac:dyDescent="0.25">
      <c r="B7790" t="s">
        <v>7795</v>
      </c>
      <c r="C7790" s="119" t="s">
        <v>60</v>
      </c>
      <c r="D7790" t="s">
        <v>11537</v>
      </c>
      <c r="E7790" t="s">
        <v>11530</v>
      </c>
      <c r="F7790" t="s">
        <v>11540</v>
      </c>
      <c r="G7790" t="s">
        <v>61</v>
      </c>
      <c r="H7790" t="s">
        <v>18</v>
      </c>
      <c r="I7790" t="s">
        <v>11541</v>
      </c>
      <c r="J7790">
        <v>2017</v>
      </c>
      <c r="K7790">
        <v>662.62</v>
      </c>
      <c r="L7790">
        <v>22</v>
      </c>
      <c r="M7790">
        <v>1</v>
      </c>
      <c r="N7790">
        <f t="shared" si="311"/>
        <v>0</v>
      </c>
      <c r="O7790">
        <f t="shared" si="310"/>
        <v>0</v>
      </c>
      <c r="P7790" t="s">
        <v>12694</v>
      </c>
    </row>
    <row r="7791" spans="2:16" x14ac:dyDescent="0.25">
      <c r="B7791" t="s">
        <v>7796</v>
      </c>
      <c r="C7791" s="119" t="s">
        <v>60</v>
      </c>
      <c r="D7791" t="s">
        <v>11542</v>
      </c>
      <c r="E7791" t="s">
        <v>11530</v>
      </c>
      <c r="F7791" t="s">
        <v>11540</v>
      </c>
      <c r="G7791" t="s">
        <v>61</v>
      </c>
      <c r="H7791" t="s">
        <v>18</v>
      </c>
      <c r="I7791" t="s">
        <v>11541</v>
      </c>
      <c r="J7791">
        <v>2017</v>
      </c>
      <c r="K7791">
        <v>753.08</v>
      </c>
      <c r="L7791">
        <v>23</v>
      </c>
      <c r="M7791">
        <v>1</v>
      </c>
      <c r="N7791">
        <f t="shared" si="311"/>
        <v>0</v>
      </c>
      <c r="O7791">
        <f t="shared" ref="O7791:O7854" si="312">IF(OR(L7791="",L7791&lt;=0),1,0)</f>
        <v>0</v>
      </c>
      <c r="P7791" t="s">
        <v>12693</v>
      </c>
    </row>
    <row r="7792" spans="2:16" x14ac:dyDescent="0.25">
      <c r="B7792" t="s">
        <v>7797</v>
      </c>
      <c r="C7792" s="119" t="s">
        <v>60</v>
      </c>
      <c r="D7792" t="s">
        <v>11537</v>
      </c>
      <c r="E7792" t="s">
        <v>11530</v>
      </c>
      <c r="F7792" t="s">
        <v>11540</v>
      </c>
      <c r="G7792" t="s">
        <v>61</v>
      </c>
      <c r="H7792" t="s">
        <v>18</v>
      </c>
      <c r="I7792" t="s">
        <v>11541</v>
      </c>
      <c r="J7792">
        <v>2017</v>
      </c>
      <c r="K7792">
        <v>662.62</v>
      </c>
      <c r="L7792">
        <v>22</v>
      </c>
      <c r="M7792">
        <v>1</v>
      </c>
      <c r="N7792">
        <f t="shared" si="311"/>
        <v>0</v>
      </c>
      <c r="O7792">
        <f t="shared" si="312"/>
        <v>0</v>
      </c>
      <c r="P7792" t="s">
        <v>12694</v>
      </c>
    </row>
    <row r="7793" spans="2:16" x14ac:dyDescent="0.25">
      <c r="B7793" t="s">
        <v>7798</v>
      </c>
      <c r="C7793" s="119" t="s">
        <v>60</v>
      </c>
      <c r="D7793" t="s">
        <v>11537</v>
      </c>
      <c r="E7793" t="s">
        <v>11530</v>
      </c>
      <c r="F7793" t="s">
        <v>11540</v>
      </c>
      <c r="G7793" t="s">
        <v>61</v>
      </c>
      <c r="H7793" t="s">
        <v>18</v>
      </c>
      <c r="I7793" t="s">
        <v>11541</v>
      </c>
      <c r="J7793">
        <v>2017</v>
      </c>
      <c r="K7793">
        <v>665.48</v>
      </c>
      <c r="L7793">
        <v>32</v>
      </c>
      <c r="M7793">
        <v>1</v>
      </c>
      <c r="N7793">
        <f t="shared" si="311"/>
        <v>0</v>
      </c>
      <c r="O7793">
        <f t="shared" si="312"/>
        <v>0</v>
      </c>
      <c r="P7793" t="s">
        <v>12694</v>
      </c>
    </row>
    <row r="7794" spans="2:16" x14ac:dyDescent="0.25">
      <c r="B7794" t="s">
        <v>7799</v>
      </c>
      <c r="C7794" s="119" t="s">
        <v>60</v>
      </c>
      <c r="D7794" t="s">
        <v>11539</v>
      </c>
      <c r="E7794" t="s">
        <v>11530</v>
      </c>
      <c r="F7794" t="s">
        <v>11540</v>
      </c>
      <c r="G7794" t="s">
        <v>61</v>
      </c>
      <c r="H7794" t="s">
        <v>18</v>
      </c>
      <c r="I7794" t="s">
        <v>11533</v>
      </c>
      <c r="J7794">
        <v>2017</v>
      </c>
      <c r="K7794">
        <v>640.80999999999995</v>
      </c>
      <c r="L7794">
        <v>43</v>
      </c>
      <c r="M7794">
        <v>1</v>
      </c>
      <c r="N7794">
        <f t="shared" si="311"/>
        <v>0</v>
      </c>
      <c r="O7794">
        <f t="shared" si="312"/>
        <v>0</v>
      </c>
      <c r="P7794" t="s">
        <v>12694</v>
      </c>
    </row>
    <row r="7795" spans="2:16" x14ac:dyDescent="0.25">
      <c r="B7795" t="s">
        <v>7800</v>
      </c>
      <c r="C7795" s="119" t="s">
        <v>60</v>
      </c>
      <c r="D7795" t="s">
        <v>11542</v>
      </c>
      <c r="E7795" t="s">
        <v>11530</v>
      </c>
      <c r="F7795" t="s">
        <v>11540</v>
      </c>
      <c r="G7795" t="s">
        <v>61</v>
      </c>
      <c r="H7795" t="s">
        <v>18</v>
      </c>
      <c r="I7795" t="s">
        <v>11541</v>
      </c>
      <c r="J7795">
        <v>2017</v>
      </c>
      <c r="K7795">
        <v>631.04</v>
      </c>
      <c r="L7795">
        <v>35</v>
      </c>
      <c r="M7795">
        <v>1</v>
      </c>
      <c r="N7795">
        <f t="shared" si="311"/>
        <v>0</v>
      </c>
      <c r="O7795">
        <f t="shared" si="312"/>
        <v>0</v>
      </c>
      <c r="P7795" t="s">
        <v>12694</v>
      </c>
    </row>
    <row r="7796" spans="2:16" x14ac:dyDescent="0.25">
      <c r="B7796" t="s">
        <v>7801</v>
      </c>
      <c r="C7796" s="119" t="s">
        <v>60</v>
      </c>
      <c r="D7796" t="s">
        <v>11537</v>
      </c>
      <c r="E7796" t="s">
        <v>11530</v>
      </c>
      <c r="F7796" t="s">
        <v>11540</v>
      </c>
      <c r="G7796" t="s">
        <v>61</v>
      </c>
      <c r="H7796" t="s">
        <v>18</v>
      </c>
      <c r="I7796" t="s">
        <v>11541</v>
      </c>
      <c r="J7796">
        <v>2017</v>
      </c>
      <c r="K7796">
        <v>863.14</v>
      </c>
      <c r="L7796">
        <v>26</v>
      </c>
      <c r="M7796">
        <v>1</v>
      </c>
      <c r="N7796">
        <f t="shared" si="311"/>
        <v>0</v>
      </c>
      <c r="O7796">
        <f t="shared" si="312"/>
        <v>0</v>
      </c>
      <c r="P7796" t="s">
        <v>12694</v>
      </c>
    </row>
    <row r="7797" spans="2:16" x14ac:dyDescent="0.25">
      <c r="B7797" t="s">
        <v>7802</v>
      </c>
      <c r="C7797" s="119" t="s">
        <v>60</v>
      </c>
      <c r="D7797" t="s">
        <v>11537</v>
      </c>
      <c r="E7797" t="s">
        <v>11530</v>
      </c>
      <c r="F7797" t="s">
        <v>11540</v>
      </c>
      <c r="G7797" t="s">
        <v>61</v>
      </c>
      <c r="H7797" t="s">
        <v>18</v>
      </c>
      <c r="I7797" t="s">
        <v>11541</v>
      </c>
      <c r="J7797">
        <v>2017</v>
      </c>
      <c r="K7797">
        <v>633.38</v>
      </c>
      <c r="L7797">
        <v>28</v>
      </c>
      <c r="M7797">
        <v>1</v>
      </c>
      <c r="N7797">
        <f t="shared" si="311"/>
        <v>0</v>
      </c>
      <c r="O7797">
        <f t="shared" si="312"/>
        <v>0</v>
      </c>
      <c r="P7797" t="s">
        <v>12694</v>
      </c>
    </row>
    <row r="7798" spans="2:16" x14ac:dyDescent="0.25">
      <c r="B7798" t="s">
        <v>7803</v>
      </c>
      <c r="C7798" s="119" t="s">
        <v>60</v>
      </c>
      <c r="D7798" t="s">
        <v>11537</v>
      </c>
      <c r="E7798" t="s">
        <v>11530</v>
      </c>
      <c r="F7798" t="s">
        <v>11540</v>
      </c>
      <c r="G7798" t="s">
        <v>61</v>
      </c>
      <c r="H7798" t="s">
        <v>18</v>
      </c>
      <c r="I7798" t="s">
        <v>11541</v>
      </c>
      <c r="J7798">
        <v>2017</v>
      </c>
      <c r="K7798">
        <v>664.08</v>
      </c>
      <c r="L7798">
        <v>21</v>
      </c>
      <c r="M7798">
        <v>1</v>
      </c>
      <c r="N7798">
        <f t="shared" si="311"/>
        <v>0</v>
      </c>
      <c r="O7798">
        <f t="shared" si="312"/>
        <v>0</v>
      </c>
      <c r="P7798" t="s">
        <v>12694</v>
      </c>
    </row>
    <row r="7799" spans="2:16" x14ac:dyDescent="0.25">
      <c r="B7799" t="s">
        <v>7804</v>
      </c>
      <c r="C7799" s="119" t="s">
        <v>60</v>
      </c>
      <c r="D7799" t="s">
        <v>11537</v>
      </c>
      <c r="E7799" t="s">
        <v>11530</v>
      </c>
      <c r="F7799" t="s">
        <v>11540</v>
      </c>
      <c r="G7799" t="s">
        <v>61</v>
      </c>
      <c r="H7799" t="s">
        <v>18</v>
      </c>
      <c r="I7799" t="s">
        <v>11541</v>
      </c>
      <c r="J7799">
        <v>2017</v>
      </c>
      <c r="K7799">
        <v>662.11</v>
      </c>
      <c r="L7799">
        <v>18</v>
      </c>
      <c r="M7799">
        <v>1</v>
      </c>
      <c r="N7799">
        <f t="shared" si="311"/>
        <v>0</v>
      </c>
      <c r="O7799">
        <f t="shared" si="312"/>
        <v>0</v>
      </c>
      <c r="P7799" t="s">
        <v>12694</v>
      </c>
    </row>
    <row r="7800" spans="2:16" x14ac:dyDescent="0.25">
      <c r="B7800" t="s">
        <v>7805</v>
      </c>
      <c r="C7800" s="119" t="s">
        <v>60</v>
      </c>
      <c r="D7800" t="s">
        <v>11537</v>
      </c>
      <c r="E7800" t="s">
        <v>11530</v>
      </c>
      <c r="F7800" t="s">
        <v>11540</v>
      </c>
      <c r="G7800" t="s">
        <v>61</v>
      </c>
      <c r="H7800" t="s">
        <v>18</v>
      </c>
      <c r="I7800" t="s">
        <v>11541</v>
      </c>
      <c r="J7800">
        <v>2017</v>
      </c>
      <c r="K7800">
        <v>663.14</v>
      </c>
      <c r="L7800">
        <v>26</v>
      </c>
      <c r="M7800">
        <v>1</v>
      </c>
      <c r="N7800">
        <f t="shared" si="311"/>
        <v>0</v>
      </c>
      <c r="O7800">
        <f t="shared" si="312"/>
        <v>0</v>
      </c>
      <c r="P7800" t="s">
        <v>12694</v>
      </c>
    </row>
    <row r="7801" spans="2:16" x14ac:dyDescent="0.25">
      <c r="B7801" t="s">
        <v>7806</v>
      </c>
      <c r="C7801" s="119" t="s">
        <v>60</v>
      </c>
      <c r="D7801" t="s">
        <v>11537</v>
      </c>
      <c r="E7801" t="s">
        <v>11530</v>
      </c>
      <c r="F7801" t="s">
        <v>11540</v>
      </c>
      <c r="G7801" t="s">
        <v>61</v>
      </c>
      <c r="H7801" t="s">
        <v>18</v>
      </c>
      <c r="I7801" t="s">
        <v>11541</v>
      </c>
      <c r="J7801">
        <v>2017</v>
      </c>
      <c r="K7801">
        <v>662.88</v>
      </c>
      <c r="L7801">
        <v>24</v>
      </c>
      <c r="M7801">
        <v>1</v>
      </c>
      <c r="N7801">
        <f t="shared" si="311"/>
        <v>0</v>
      </c>
      <c r="O7801">
        <f t="shared" si="312"/>
        <v>0</v>
      </c>
      <c r="P7801" t="s">
        <v>12694</v>
      </c>
    </row>
    <row r="7802" spans="2:16" x14ac:dyDescent="0.25">
      <c r="B7802" t="s">
        <v>7807</v>
      </c>
      <c r="C7802" s="119" t="s">
        <v>60</v>
      </c>
      <c r="D7802" t="s">
        <v>11537</v>
      </c>
      <c r="E7802" t="s">
        <v>11530</v>
      </c>
      <c r="F7802" t="s">
        <v>11540</v>
      </c>
      <c r="G7802" t="s">
        <v>61</v>
      </c>
      <c r="H7802" t="s">
        <v>18</v>
      </c>
      <c r="I7802" t="s">
        <v>11541</v>
      </c>
      <c r="J7802">
        <v>2017</v>
      </c>
      <c r="K7802">
        <v>662.67</v>
      </c>
      <c r="L7802">
        <v>22</v>
      </c>
      <c r="M7802">
        <v>1</v>
      </c>
      <c r="N7802">
        <f t="shared" si="311"/>
        <v>0</v>
      </c>
      <c r="O7802">
        <f t="shared" si="312"/>
        <v>0</v>
      </c>
      <c r="P7802" t="s">
        <v>12694</v>
      </c>
    </row>
    <row r="7803" spans="2:16" x14ac:dyDescent="0.25">
      <c r="B7803" t="s">
        <v>7808</v>
      </c>
      <c r="C7803" s="119" t="s">
        <v>60</v>
      </c>
      <c r="D7803" t="s">
        <v>11537</v>
      </c>
      <c r="E7803" t="s">
        <v>11530</v>
      </c>
      <c r="F7803" t="s">
        <v>11540</v>
      </c>
      <c r="G7803" t="s">
        <v>61</v>
      </c>
      <c r="H7803" t="s">
        <v>18</v>
      </c>
      <c r="I7803" t="s">
        <v>11541</v>
      </c>
      <c r="J7803">
        <v>2017</v>
      </c>
      <c r="K7803">
        <v>879.75</v>
      </c>
      <c r="L7803">
        <v>20</v>
      </c>
      <c r="M7803">
        <v>1</v>
      </c>
      <c r="N7803">
        <f t="shared" si="311"/>
        <v>0</v>
      </c>
      <c r="O7803">
        <f t="shared" si="312"/>
        <v>0</v>
      </c>
      <c r="P7803" t="s">
        <v>12694</v>
      </c>
    </row>
    <row r="7804" spans="2:16" x14ac:dyDescent="0.25">
      <c r="B7804" t="s">
        <v>7809</v>
      </c>
      <c r="C7804" s="119" t="s">
        <v>60</v>
      </c>
      <c r="D7804" t="s">
        <v>11537</v>
      </c>
      <c r="E7804" t="s">
        <v>11530</v>
      </c>
      <c r="F7804" t="s">
        <v>11540</v>
      </c>
      <c r="G7804" t="s">
        <v>61</v>
      </c>
      <c r="H7804" t="s">
        <v>18</v>
      </c>
      <c r="I7804" t="s">
        <v>11541</v>
      </c>
      <c r="J7804">
        <v>2017</v>
      </c>
      <c r="K7804">
        <v>879.84</v>
      </c>
      <c r="L7804">
        <v>20</v>
      </c>
      <c r="M7804">
        <v>1</v>
      </c>
      <c r="N7804">
        <f t="shared" si="311"/>
        <v>0</v>
      </c>
      <c r="O7804">
        <f t="shared" si="312"/>
        <v>0</v>
      </c>
      <c r="P7804" t="s">
        <v>12694</v>
      </c>
    </row>
    <row r="7805" spans="2:16" x14ac:dyDescent="0.25">
      <c r="B7805" t="s">
        <v>7810</v>
      </c>
      <c r="C7805" s="119" t="s">
        <v>60</v>
      </c>
      <c r="D7805" t="s">
        <v>11539</v>
      </c>
      <c r="E7805" t="s">
        <v>11530</v>
      </c>
      <c r="F7805" t="s">
        <v>11540</v>
      </c>
      <c r="G7805" t="s">
        <v>61</v>
      </c>
      <c r="H7805" t="s">
        <v>18</v>
      </c>
      <c r="I7805" t="s">
        <v>11541</v>
      </c>
      <c r="J7805">
        <v>2017</v>
      </c>
      <c r="K7805">
        <v>664.85</v>
      </c>
      <c r="L7805">
        <v>27</v>
      </c>
      <c r="M7805">
        <v>1</v>
      </c>
      <c r="N7805">
        <f t="shared" si="311"/>
        <v>0</v>
      </c>
      <c r="O7805">
        <f t="shared" si="312"/>
        <v>0</v>
      </c>
      <c r="P7805" t="s">
        <v>12694</v>
      </c>
    </row>
    <row r="7806" spans="2:16" x14ac:dyDescent="0.25">
      <c r="B7806" t="s">
        <v>7811</v>
      </c>
      <c r="C7806" s="119" t="s">
        <v>60</v>
      </c>
      <c r="D7806" t="s">
        <v>11537</v>
      </c>
      <c r="E7806" t="s">
        <v>11530</v>
      </c>
      <c r="F7806" t="s">
        <v>11540</v>
      </c>
      <c r="G7806" t="s">
        <v>61</v>
      </c>
      <c r="H7806" t="s">
        <v>18</v>
      </c>
      <c r="I7806" t="s">
        <v>11541</v>
      </c>
      <c r="J7806">
        <v>2017</v>
      </c>
      <c r="K7806">
        <v>636.34</v>
      </c>
      <c r="L7806">
        <v>63</v>
      </c>
      <c r="M7806">
        <v>1</v>
      </c>
      <c r="N7806">
        <f t="shared" si="311"/>
        <v>0</v>
      </c>
      <c r="O7806">
        <f t="shared" si="312"/>
        <v>0</v>
      </c>
      <c r="P7806" t="s">
        <v>12693</v>
      </c>
    </row>
    <row r="7807" spans="2:16" x14ac:dyDescent="0.25">
      <c r="B7807" t="s">
        <v>7812</v>
      </c>
      <c r="C7807" s="119" t="s">
        <v>60</v>
      </c>
      <c r="D7807" t="s">
        <v>11537</v>
      </c>
      <c r="E7807" t="s">
        <v>11530</v>
      </c>
      <c r="F7807" t="s">
        <v>11540</v>
      </c>
      <c r="G7807" t="s">
        <v>61</v>
      </c>
      <c r="H7807" t="s">
        <v>18</v>
      </c>
      <c r="I7807" t="s">
        <v>11533</v>
      </c>
      <c r="J7807">
        <v>2017</v>
      </c>
      <c r="K7807">
        <v>646.72</v>
      </c>
      <c r="L7807">
        <v>72</v>
      </c>
      <c r="M7807">
        <v>1</v>
      </c>
      <c r="N7807">
        <f t="shared" si="311"/>
        <v>0</v>
      </c>
      <c r="O7807">
        <f t="shared" si="312"/>
        <v>0</v>
      </c>
      <c r="P7807" t="s">
        <v>12694</v>
      </c>
    </row>
    <row r="7808" spans="2:16" x14ac:dyDescent="0.25">
      <c r="B7808" t="s">
        <v>7813</v>
      </c>
      <c r="C7808" s="119" t="s">
        <v>60</v>
      </c>
      <c r="D7808" t="s">
        <v>11537</v>
      </c>
      <c r="E7808" t="s">
        <v>11530</v>
      </c>
      <c r="F7808" t="s">
        <v>11540</v>
      </c>
      <c r="G7808" t="s">
        <v>61</v>
      </c>
      <c r="H7808" t="s">
        <v>18</v>
      </c>
      <c r="I7808" t="s">
        <v>11541</v>
      </c>
      <c r="J7808">
        <v>2017</v>
      </c>
      <c r="K7808">
        <v>631.35</v>
      </c>
      <c r="L7808">
        <v>24</v>
      </c>
      <c r="M7808">
        <v>1</v>
      </c>
      <c r="N7808">
        <f t="shared" si="311"/>
        <v>0</v>
      </c>
      <c r="O7808">
        <f t="shared" si="312"/>
        <v>0</v>
      </c>
      <c r="P7808" t="s">
        <v>12694</v>
      </c>
    </row>
    <row r="7809" spans="2:16" x14ac:dyDescent="0.25">
      <c r="B7809" t="s">
        <v>7814</v>
      </c>
      <c r="C7809" s="119" t="s">
        <v>60</v>
      </c>
      <c r="D7809" t="s">
        <v>11539</v>
      </c>
      <c r="E7809" t="s">
        <v>11530</v>
      </c>
      <c r="F7809" t="s">
        <v>11540</v>
      </c>
      <c r="G7809" t="s">
        <v>61</v>
      </c>
      <c r="H7809" t="s">
        <v>18</v>
      </c>
      <c r="I7809" t="s">
        <v>11541</v>
      </c>
      <c r="J7809">
        <v>2017</v>
      </c>
      <c r="K7809">
        <v>635.54999999999995</v>
      </c>
      <c r="L7809">
        <v>45</v>
      </c>
      <c r="M7809">
        <v>1</v>
      </c>
      <c r="N7809">
        <f t="shared" si="311"/>
        <v>0</v>
      </c>
      <c r="O7809">
        <f t="shared" si="312"/>
        <v>0</v>
      </c>
      <c r="P7809" t="s">
        <v>12694</v>
      </c>
    </row>
    <row r="7810" spans="2:16" x14ac:dyDescent="0.25">
      <c r="B7810" t="s">
        <v>7815</v>
      </c>
      <c r="C7810" s="119" t="s">
        <v>60</v>
      </c>
      <c r="D7810" t="s">
        <v>11539</v>
      </c>
      <c r="E7810" t="s">
        <v>11530</v>
      </c>
      <c r="F7810" t="s">
        <v>11540</v>
      </c>
      <c r="G7810" t="s">
        <v>61</v>
      </c>
      <c r="H7810" t="s">
        <v>18</v>
      </c>
      <c r="I7810" t="s">
        <v>11541</v>
      </c>
      <c r="J7810">
        <v>2017</v>
      </c>
      <c r="K7810">
        <v>632.49</v>
      </c>
      <c r="L7810">
        <v>21</v>
      </c>
      <c r="M7810">
        <v>1</v>
      </c>
      <c r="N7810">
        <f t="shared" si="311"/>
        <v>0</v>
      </c>
      <c r="O7810">
        <f t="shared" si="312"/>
        <v>0</v>
      </c>
      <c r="P7810" t="s">
        <v>12694</v>
      </c>
    </row>
    <row r="7811" spans="2:16" x14ac:dyDescent="0.25">
      <c r="B7811" t="s">
        <v>7816</v>
      </c>
      <c r="C7811" s="119" t="s">
        <v>60</v>
      </c>
      <c r="D7811" t="s">
        <v>11537</v>
      </c>
      <c r="E7811" t="s">
        <v>11530</v>
      </c>
      <c r="F7811" t="s">
        <v>11540</v>
      </c>
      <c r="G7811" t="s">
        <v>61</v>
      </c>
      <c r="H7811" t="s">
        <v>18</v>
      </c>
      <c r="I7811" t="s">
        <v>11541</v>
      </c>
      <c r="J7811">
        <v>2017</v>
      </c>
      <c r="K7811">
        <v>629.37</v>
      </c>
      <c r="L7811">
        <v>22</v>
      </c>
      <c r="M7811">
        <v>1</v>
      </c>
      <c r="N7811">
        <f t="shared" si="311"/>
        <v>0</v>
      </c>
      <c r="O7811">
        <f t="shared" si="312"/>
        <v>0</v>
      </c>
      <c r="P7811" t="s">
        <v>12694</v>
      </c>
    </row>
    <row r="7812" spans="2:16" x14ac:dyDescent="0.25">
      <c r="B7812" t="s">
        <v>7817</v>
      </c>
      <c r="C7812" s="119" t="s">
        <v>60</v>
      </c>
      <c r="D7812" t="s">
        <v>11537</v>
      </c>
      <c r="E7812" t="s">
        <v>11530</v>
      </c>
      <c r="F7812" t="s">
        <v>11540</v>
      </c>
      <c r="G7812" t="s">
        <v>61</v>
      </c>
      <c r="H7812" t="s">
        <v>18</v>
      </c>
      <c r="I7812" t="s">
        <v>11541</v>
      </c>
      <c r="J7812">
        <v>2017</v>
      </c>
      <c r="K7812">
        <v>632.61</v>
      </c>
      <c r="L7812">
        <v>22</v>
      </c>
      <c r="M7812">
        <v>1</v>
      </c>
      <c r="N7812">
        <f t="shared" si="311"/>
        <v>0</v>
      </c>
      <c r="O7812">
        <f t="shared" si="312"/>
        <v>0</v>
      </c>
      <c r="P7812" t="s">
        <v>12694</v>
      </c>
    </row>
    <row r="7813" spans="2:16" x14ac:dyDescent="0.25">
      <c r="B7813" t="s">
        <v>7818</v>
      </c>
      <c r="C7813" s="119" t="s">
        <v>60</v>
      </c>
      <c r="D7813" t="s">
        <v>11537</v>
      </c>
      <c r="E7813" t="s">
        <v>11530</v>
      </c>
      <c r="F7813" t="s">
        <v>11540</v>
      </c>
      <c r="G7813" t="s">
        <v>61</v>
      </c>
      <c r="H7813" t="s">
        <v>18</v>
      </c>
      <c r="I7813" t="s">
        <v>11541</v>
      </c>
      <c r="J7813">
        <v>2017</v>
      </c>
      <c r="K7813">
        <v>632.61</v>
      </c>
      <c r="L7813">
        <v>22</v>
      </c>
      <c r="M7813">
        <v>1</v>
      </c>
      <c r="N7813">
        <f t="shared" si="311"/>
        <v>0</v>
      </c>
      <c r="O7813">
        <f t="shared" si="312"/>
        <v>0</v>
      </c>
      <c r="P7813" t="s">
        <v>12694</v>
      </c>
    </row>
    <row r="7814" spans="2:16" x14ac:dyDescent="0.25">
      <c r="B7814" t="s">
        <v>7819</v>
      </c>
      <c r="C7814" s="119" t="s">
        <v>60</v>
      </c>
      <c r="D7814" t="s">
        <v>11537</v>
      </c>
      <c r="E7814" t="s">
        <v>11530</v>
      </c>
      <c r="F7814" t="s">
        <v>11540</v>
      </c>
      <c r="G7814" t="s">
        <v>61</v>
      </c>
      <c r="H7814" t="s">
        <v>18</v>
      </c>
      <c r="I7814" t="s">
        <v>11541</v>
      </c>
      <c r="J7814">
        <v>2017</v>
      </c>
      <c r="K7814">
        <v>633</v>
      </c>
      <c r="L7814">
        <v>25</v>
      </c>
      <c r="M7814">
        <v>1</v>
      </c>
      <c r="N7814">
        <f t="shared" si="311"/>
        <v>0</v>
      </c>
      <c r="O7814">
        <f t="shared" si="312"/>
        <v>0</v>
      </c>
      <c r="P7814" t="s">
        <v>12694</v>
      </c>
    </row>
    <row r="7815" spans="2:16" x14ac:dyDescent="0.25">
      <c r="B7815" t="s">
        <v>7820</v>
      </c>
      <c r="C7815" s="119" t="s">
        <v>60</v>
      </c>
      <c r="D7815" t="s">
        <v>11537</v>
      </c>
      <c r="E7815" t="s">
        <v>11530</v>
      </c>
      <c r="F7815" t="s">
        <v>11540</v>
      </c>
      <c r="G7815" t="s">
        <v>61</v>
      </c>
      <c r="H7815" t="s">
        <v>18</v>
      </c>
      <c r="I7815" t="s">
        <v>11541</v>
      </c>
      <c r="J7815">
        <v>2017</v>
      </c>
      <c r="K7815">
        <v>632.35</v>
      </c>
      <c r="L7815">
        <v>20</v>
      </c>
      <c r="M7815">
        <v>1</v>
      </c>
      <c r="N7815">
        <f t="shared" si="311"/>
        <v>0</v>
      </c>
      <c r="O7815">
        <f t="shared" si="312"/>
        <v>0</v>
      </c>
      <c r="P7815" t="s">
        <v>12694</v>
      </c>
    </row>
    <row r="7816" spans="2:16" x14ac:dyDescent="0.25">
      <c r="B7816" t="s">
        <v>7821</v>
      </c>
      <c r="C7816" s="119" t="s">
        <v>60</v>
      </c>
      <c r="D7816" t="s">
        <v>11537</v>
      </c>
      <c r="E7816" t="s">
        <v>11530</v>
      </c>
      <c r="F7816" t="s">
        <v>11540</v>
      </c>
      <c r="G7816" t="s">
        <v>61</v>
      </c>
      <c r="H7816" t="s">
        <v>18</v>
      </c>
      <c r="I7816" t="s">
        <v>11541</v>
      </c>
      <c r="J7816">
        <v>2017</v>
      </c>
      <c r="K7816">
        <v>630.27</v>
      </c>
      <c r="L7816">
        <v>29</v>
      </c>
      <c r="M7816">
        <v>1</v>
      </c>
      <c r="N7816">
        <f t="shared" si="311"/>
        <v>0</v>
      </c>
      <c r="O7816">
        <f t="shared" si="312"/>
        <v>0</v>
      </c>
      <c r="P7816" t="s">
        <v>12694</v>
      </c>
    </row>
    <row r="7817" spans="2:16" x14ac:dyDescent="0.25">
      <c r="B7817" t="s">
        <v>7822</v>
      </c>
      <c r="C7817" s="119" t="s">
        <v>60</v>
      </c>
      <c r="D7817" t="s">
        <v>11537</v>
      </c>
      <c r="E7817" t="s">
        <v>11530</v>
      </c>
      <c r="F7817" t="s">
        <v>11540</v>
      </c>
      <c r="G7817" t="s">
        <v>61</v>
      </c>
      <c r="H7817" t="s">
        <v>18</v>
      </c>
      <c r="I7817" t="s">
        <v>11541</v>
      </c>
      <c r="J7817">
        <v>2017</v>
      </c>
      <c r="K7817">
        <v>630.39</v>
      </c>
      <c r="L7817">
        <v>30</v>
      </c>
      <c r="M7817">
        <v>1</v>
      </c>
      <c r="N7817">
        <f t="shared" si="311"/>
        <v>0</v>
      </c>
      <c r="O7817">
        <f t="shared" si="312"/>
        <v>0</v>
      </c>
      <c r="P7817" t="s">
        <v>12694</v>
      </c>
    </row>
    <row r="7818" spans="2:16" x14ac:dyDescent="0.25">
      <c r="B7818" t="s">
        <v>7823</v>
      </c>
      <c r="C7818" s="119" t="s">
        <v>60</v>
      </c>
      <c r="D7818" t="s">
        <v>11537</v>
      </c>
      <c r="E7818" t="s">
        <v>11530</v>
      </c>
      <c r="F7818" t="s">
        <v>11540</v>
      </c>
      <c r="G7818" t="s">
        <v>61</v>
      </c>
      <c r="H7818" t="s">
        <v>18</v>
      </c>
      <c r="I7818" t="s">
        <v>11541</v>
      </c>
      <c r="J7818">
        <v>2017</v>
      </c>
      <c r="K7818">
        <v>630.14</v>
      </c>
      <c r="L7818">
        <v>28</v>
      </c>
      <c r="M7818">
        <v>1</v>
      </c>
      <c r="N7818">
        <f t="shared" si="311"/>
        <v>0</v>
      </c>
      <c r="O7818">
        <f t="shared" si="312"/>
        <v>0</v>
      </c>
      <c r="P7818" t="s">
        <v>12694</v>
      </c>
    </row>
    <row r="7819" spans="2:16" x14ac:dyDescent="0.25">
      <c r="B7819" t="s">
        <v>7824</v>
      </c>
      <c r="C7819" s="119" t="s">
        <v>60</v>
      </c>
      <c r="D7819" t="s">
        <v>11537</v>
      </c>
      <c r="E7819" t="s">
        <v>11530</v>
      </c>
      <c r="F7819" t="s">
        <v>11540</v>
      </c>
      <c r="G7819" t="s">
        <v>61</v>
      </c>
      <c r="H7819" t="s">
        <v>18</v>
      </c>
      <c r="I7819" t="s">
        <v>11541</v>
      </c>
      <c r="J7819">
        <v>2017</v>
      </c>
      <c r="K7819">
        <v>629.37</v>
      </c>
      <c r="L7819">
        <v>22</v>
      </c>
      <c r="M7819">
        <v>1</v>
      </c>
      <c r="N7819">
        <f t="shared" ref="N7819:N7882" si="313">IF(K7819&lt;100,1,0)</f>
        <v>0</v>
      </c>
      <c r="O7819">
        <f t="shared" si="312"/>
        <v>0</v>
      </c>
      <c r="P7819" t="s">
        <v>12694</v>
      </c>
    </row>
    <row r="7820" spans="2:16" x14ac:dyDescent="0.25">
      <c r="B7820" t="s">
        <v>7825</v>
      </c>
      <c r="C7820" s="119" t="s">
        <v>60</v>
      </c>
      <c r="D7820" t="s">
        <v>11537</v>
      </c>
      <c r="E7820" t="s">
        <v>11530</v>
      </c>
      <c r="F7820" t="s">
        <v>11540</v>
      </c>
      <c r="G7820" t="s">
        <v>61</v>
      </c>
      <c r="H7820" t="s">
        <v>18</v>
      </c>
      <c r="I7820" t="s">
        <v>11541</v>
      </c>
      <c r="J7820">
        <v>2017</v>
      </c>
      <c r="K7820">
        <v>629.63</v>
      </c>
      <c r="L7820">
        <v>24</v>
      </c>
      <c r="M7820">
        <v>1</v>
      </c>
      <c r="N7820">
        <f t="shared" si="313"/>
        <v>0</v>
      </c>
      <c r="O7820">
        <f t="shared" si="312"/>
        <v>0</v>
      </c>
      <c r="P7820" t="s">
        <v>12694</v>
      </c>
    </row>
    <row r="7821" spans="2:16" x14ac:dyDescent="0.25">
      <c r="B7821" t="s">
        <v>7826</v>
      </c>
      <c r="C7821" s="119" t="s">
        <v>60</v>
      </c>
      <c r="D7821" t="s">
        <v>11542</v>
      </c>
      <c r="E7821" t="s">
        <v>11530</v>
      </c>
      <c r="F7821" t="s">
        <v>11540</v>
      </c>
      <c r="G7821" t="s">
        <v>61</v>
      </c>
      <c r="H7821" t="s">
        <v>18</v>
      </c>
      <c r="I7821" t="s">
        <v>11541</v>
      </c>
      <c r="J7821">
        <v>2017</v>
      </c>
      <c r="K7821">
        <v>628.71</v>
      </c>
      <c r="L7821">
        <v>17</v>
      </c>
      <c r="M7821">
        <v>1</v>
      </c>
      <c r="N7821">
        <f t="shared" si="313"/>
        <v>0</v>
      </c>
      <c r="O7821">
        <f t="shared" si="312"/>
        <v>0</v>
      </c>
      <c r="P7821" t="s">
        <v>12694</v>
      </c>
    </row>
    <row r="7822" spans="2:16" x14ac:dyDescent="0.25">
      <c r="B7822" t="s">
        <v>7827</v>
      </c>
      <c r="C7822" s="119" t="s">
        <v>60</v>
      </c>
      <c r="D7822" t="s">
        <v>11542</v>
      </c>
      <c r="E7822" t="s">
        <v>11530</v>
      </c>
      <c r="F7822" t="s">
        <v>11540</v>
      </c>
      <c r="G7822" t="s">
        <v>61</v>
      </c>
      <c r="H7822" t="s">
        <v>18</v>
      </c>
      <c r="I7822" t="s">
        <v>11541</v>
      </c>
      <c r="J7822">
        <v>2017</v>
      </c>
      <c r="K7822">
        <v>628.27</v>
      </c>
      <c r="L7822">
        <v>12</v>
      </c>
      <c r="M7822">
        <v>1</v>
      </c>
      <c r="N7822">
        <f t="shared" si="313"/>
        <v>0</v>
      </c>
      <c r="O7822">
        <f t="shared" si="312"/>
        <v>0</v>
      </c>
      <c r="P7822" t="s">
        <v>12694</v>
      </c>
    </row>
    <row r="7823" spans="2:16" x14ac:dyDescent="0.25">
      <c r="B7823" t="s">
        <v>7828</v>
      </c>
      <c r="C7823" s="119" t="s">
        <v>60</v>
      </c>
      <c r="D7823" t="s">
        <v>11537</v>
      </c>
      <c r="E7823" t="s">
        <v>11530</v>
      </c>
      <c r="F7823" t="s">
        <v>11540</v>
      </c>
      <c r="G7823" t="s">
        <v>61</v>
      </c>
      <c r="H7823" t="s">
        <v>18</v>
      </c>
      <c r="I7823" t="s">
        <v>11541</v>
      </c>
      <c r="J7823">
        <v>2017</v>
      </c>
      <c r="K7823">
        <v>660.55</v>
      </c>
      <c r="L7823">
        <v>20</v>
      </c>
      <c r="M7823">
        <v>1</v>
      </c>
      <c r="N7823">
        <f t="shared" si="313"/>
        <v>0</v>
      </c>
      <c r="O7823">
        <f t="shared" si="312"/>
        <v>0</v>
      </c>
      <c r="P7823" t="s">
        <v>12694</v>
      </c>
    </row>
    <row r="7824" spans="2:16" x14ac:dyDescent="0.25">
      <c r="B7824" t="s">
        <v>7829</v>
      </c>
      <c r="C7824" s="119" t="s">
        <v>60</v>
      </c>
      <c r="D7824" t="s">
        <v>11537</v>
      </c>
      <c r="E7824" t="s">
        <v>11530</v>
      </c>
      <c r="F7824" t="s">
        <v>11540</v>
      </c>
      <c r="G7824" t="s">
        <v>61</v>
      </c>
      <c r="H7824" t="s">
        <v>18</v>
      </c>
      <c r="I7824" t="s">
        <v>11541</v>
      </c>
      <c r="J7824">
        <v>2017</v>
      </c>
      <c r="K7824">
        <v>660.69</v>
      </c>
      <c r="L7824">
        <v>21</v>
      </c>
      <c r="M7824">
        <v>1</v>
      </c>
      <c r="N7824">
        <f t="shared" si="313"/>
        <v>0</v>
      </c>
      <c r="O7824">
        <f t="shared" si="312"/>
        <v>0</v>
      </c>
      <c r="P7824" t="s">
        <v>12694</v>
      </c>
    </row>
    <row r="7825" spans="2:16" x14ac:dyDescent="0.25">
      <c r="B7825" t="s">
        <v>7830</v>
      </c>
      <c r="C7825" s="119" t="s">
        <v>60</v>
      </c>
      <c r="D7825" t="s">
        <v>11537</v>
      </c>
      <c r="E7825" t="s">
        <v>11530</v>
      </c>
      <c r="F7825" t="s">
        <v>11540</v>
      </c>
      <c r="G7825" t="s">
        <v>61</v>
      </c>
      <c r="H7825" t="s">
        <v>18</v>
      </c>
      <c r="I7825" t="s">
        <v>11541</v>
      </c>
      <c r="J7825">
        <v>2017</v>
      </c>
      <c r="K7825">
        <v>660.29</v>
      </c>
      <c r="L7825">
        <v>18</v>
      </c>
      <c r="M7825">
        <v>1</v>
      </c>
      <c r="N7825">
        <f t="shared" si="313"/>
        <v>0</v>
      </c>
      <c r="O7825">
        <f t="shared" si="312"/>
        <v>0</v>
      </c>
      <c r="P7825" t="s">
        <v>12694</v>
      </c>
    </row>
    <row r="7826" spans="2:16" x14ac:dyDescent="0.25">
      <c r="B7826" t="s">
        <v>7831</v>
      </c>
      <c r="C7826" s="119" t="s">
        <v>60</v>
      </c>
      <c r="D7826" t="s">
        <v>11537</v>
      </c>
      <c r="E7826" t="s">
        <v>11530</v>
      </c>
      <c r="F7826" t="s">
        <v>11540</v>
      </c>
      <c r="G7826" t="s">
        <v>61</v>
      </c>
      <c r="H7826" t="s">
        <v>18</v>
      </c>
      <c r="I7826" t="s">
        <v>11541</v>
      </c>
      <c r="J7826">
        <v>2017</v>
      </c>
      <c r="K7826">
        <v>660.29</v>
      </c>
      <c r="L7826">
        <v>18</v>
      </c>
      <c r="M7826">
        <v>1</v>
      </c>
      <c r="N7826">
        <f t="shared" si="313"/>
        <v>0</v>
      </c>
      <c r="O7826">
        <f t="shared" si="312"/>
        <v>0</v>
      </c>
      <c r="P7826" t="s">
        <v>12694</v>
      </c>
    </row>
    <row r="7827" spans="2:16" x14ac:dyDescent="0.25">
      <c r="B7827" t="s">
        <v>7832</v>
      </c>
      <c r="C7827" s="119" t="s">
        <v>60</v>
      </c>
      <c r="D7827" t="s">
        <v>11537</v>
      </c>
      <c r="E7827" t="s">
        <v>11530</v>
      </c>
      <c r="F7827" t="s">
        <v>11540</v>
      </c>
      <c r="G7827" t="s">
        <v>61</v>
      </c>
      <c r="H7827" t="s">
        <v>18</v>
      </c>
      <c r="I7827" t="s">
        <v>11541</v>
      </c>
      <c r="J7827">
        <v>2017</v>
      </c>
      <c r="K7827">
        <v>628.98</v>
      </c>
      <c r="L7827">
        <v>19</v>
      </c>
      <c r="M7827">
        <v>1</v>
      </c>
      <c r="N7827">
        <f t="shared" si="313"/>
        <v>0</v>
      </c>
      <c r="O7827">
        <f t="shared" si="312"/>
        <v>0</v>
      </c>
      <c r="P7827" t="s">
        <v>12694</v>
      </c>
    </row>
    <row r="7828" spans="2:16" x14ac:dyDescent="0.25">
      <c r="B7828" t="s">
        <v>7833</v>
      </c>
      <c r="C7828" s="119" t="s">
        <v>60</v>
      </c>
      <c r="D7828" t="s">
        <v>11537</v>
      </c>
      <c r="E7828" t="s">
        <v>11530</v>
      </c>
      <c r="F7828" t="s">
        <v>11540</v>
      </c>
      <c r="G7828" t="s">
        <v>61</v>
      </c>
      <c r="H7828" t="s">
        <v>18</v>
      </c>
      <c r="I7828" t="s">
        <v>11541</v>
      </c>
      <c r="J7828">
        <v>2017</v>
      </c>
      <c r="K7828">
        <v>660.42</v>
      </c>
      <c r="L7828">
        <v>19</v>
      </c>
      <c r="M7828">
        <v>1</v>
      </c>
      <c r="N7828">
        <f t="shared" si="313"/>
        <v>0</v>
      </c>
      <c r="O7828">
        <f t="shared" si="312"/>
        <v>0</v>
      </c>
      <c r="P7828" t="s">
        <v>12694</v>
      </c>
    </row>
    <row r="7829" spans="2:16" x14ac:dyDescent="0.25">
      <c r="B7829" t="s">
        <v>7834</v>
      </c>
      <c r="C7829" s="119" t="s">
        <v>60</v>
      </c>
      <c r="D7829" t="s">
        <v>11542</v>
      </c>
      <c r="E7829" t="s">
        <v>11530</v>
      </c>
      <c r="F7829" t="s">
        <v>11540</v>
      </c>
      <c r="G7829" t="s">
        <v>61</v>
      </c>
      <c r="H7829" t="s">
        <v>18</v>
      </c>
      <c r="I7829" t="s">
        <v>11541</v>
      </c>
      <c r="J7829">
        <v>2017</v>
      </c>
      <c r="K7829">
        <v>661.33</v>
      </c>
      <c r="L7829">
        <v>26</v>
      </c>
      <c r="M7829">
        <v>1</v>
      </c>
      <c r="N7829">
        <f t="shared" si="313"/>
        <v>0</v>
      </c>
      <c r="O7829">
        <f t="shared" si="312"/>
        <v>0</v>
      </c>
      <c r="P7829" t="s">
        <v>12694</v>
      </c>
    </row>
    <row r="7830" spans="2:16" x14ac:dyDescent="0.25">
      <c r="B7830" t="s">
        <v>7835</v>
      </c>
      <c r="C7830" s="119" t="s">
        <v>60</v>
      </c>
      <c r="D7830" t="s">
        <v>11537</v>
      </c>
      <c r="E7830" t="s">
        <v>11530</v>
      </c>
      <c r="F7830" t="s">
        <v>11540</v>
      </c>
      <c r="G7830" t="s">
        <v>61</v>
      </c>
      <c r="H7830" t="s">
        <v>18</v>
      </c>
      <c r="I7830" t="s">
        <v>11541</v>
      </c>
      <c r="J7830">
        <v>2017</v>
      </c>
      <c r="K7830">
        <v>661.58</v>
      </c>
      <c r="L7830">
        <v>28</v>
      </c>
      <c r="M7830">
        <v>1</v>
      </c>
      <c r="N7830">
        <f t="shared" si="313"/>
        <v>0</v>
      </c>
      <c r="O7830">
        <f t="shared" si="312"/>
        <v>0</v>
      </c>
      <c r="P7830" t="s">
        <v>12694</v>
      </c>
    </row>
    <row r="7831" spans="2:16" x14ac:dyDescent="0.25">
      <c r="B7831" t="s">
        <v>7836</v>
      </c>
      <c r="C7831" s="119" t="s">
        <v>60</v>
      </c>
      <c r="D7831" t="s">
        <v>11550</v>
      </c>
      <c r="E7831" t="s">
        <v>11530</v>
      </c>
      <c r="F7831" t="s">
        <v>11540</v>
      </c>
      <c r="G7831" t="s">
        <v>61</v>
      </c>
      <c r="H7831" t="s">
        <v>18</v>
      </c>
      <c r="I7831" t="s">
        <v>11541</v>
      </c>
      <c r="J7831">
        <v>2017</v>
      </c>
      <c r="K7831">
        <v>629.5</v>
      </c>
      <c r="L7831">
        <v>23</v>
      </c>
      <c r="M7831">
        <v>1</v>
      </c>
      <c r="N7831">
        <f t="shared" si="313"/>
        <v>0</v>
      </c>
      <c r="O7831">
        <f t="shared" si="312"/>
        <v>0</v>
      </c>
      <c r="P7831" t="s">
        <v>12694</v>
      </c>
    </row>
    <row r="7832" spans="2:16" x14ac:dyDescent="0.25">
      <c r="B7832" t="s">
        <v>7837</v>
      </c>
      <c r="C7832" s="119" t="s">
        <v>60</v>
      </c>
      <c r="D7832" t="s">
        <v>11546</v>
      </c>
      <c r="E7832" t="s">
        <v>11530</v>
      </c>
      <c r="F7832" t="s">
        <v>11540</v>
      </c>
      <c r="G7832" t="s">
        <v>61</v>
      </c>
      <c r="H7832" t="s">
        <v>18</v>
      </c>
      <c r="I7832" t="s">
        <v>11541</v>
      </c>
      <c r="J7832">
        <v>2017</v>
      </c>
      <c r="K7832">
        <v>632.30999999999995</v>
      </c>
      <c r="L7832">
        <v>45</v>
      </c>
      <c r="M7832">
        <v>1</v>
      </c>
      <c r="N7832">
        <f t="shared" si="313"/>
        <v>0</v>
      </c>
      <c r="O7832">
        <f t="shared" si="312"/>
        <v>0</v>
      </c>
      <c r="P7832" t="s">
        <v>12694</v>
      </c>
    </row>
    <row r="7833" spans="2:16" x14ac:dyDescent="0.25">
      <c r="B7833" t="s">
        <v>7838</v>
      </c>
      <c r="C7833" s="119" t="s">
        <v>60</v>
      </c>
      <c r="D7833" t="s">
        <v>11546</v>
      </c>
      <c r="E7833" t="s">
        <v>11530</v>
      </c>
      <c r="F7833" t="s">
        <v>11540</v>
      </c>
      <c r="G7833" t="s">
        <v>61</v>
      </c>
      <c r="H7833" t="s">
        <v>18</v>
      </c>
      <c r="I7833" t="s">
        <v>11541</v>
      </c>
      <c r="J7833">
        <v>2017</v>
      </c>
      <c r="K7833">
        <v>628.55999999999995</v>
      </c>
      <c r="L7833">
        <v>14</v>
      </c>
      <c r="M7833">
        <v>1</v>
      </c>
      <c r="N7833">
        <f t="shared" si="313"/>
        <v>0</v>
      </c>
      <c r="O7833">
        <f t="shared" si="312"/>
        <v>0</v>
      </c>
      <c r="P7833" t="s">
        <v>12694</v>
      </c>
    </row>
    <row r="7834" spans="2:16" x14ac:dyDescent="0.25">
      <c r="B7834" t="s">
        <v>7839</v>
      </c>
      <c r="C7834" s="119" t="s">
        <v>60</v>
      </c>
      <c r="D7834" t="s">
        <v>11537</v>
      </c>
      <c r="E7834" t="s">
        <v>11530</v>
      </c>
      <c r="F7834" t="s">
        <v>11540</v>
      </c>
      <c r="G7834" t="s">
        <v>61</v>
      </c>
      <c r="H7834" t="s">
        <v>18</v>
      </c>
      <c r="I7834" t="s">
        <v>11541</v>
      </c>
      <c r="J7834">
        <v>2017</v>
      </c>
      <c r="K7834">
        <v>629.63</v>
      </c>
      <c r="L7834">
        <v>24</v>
      </c>
      <c r="M7834">
        <v>1</v>
      </c>
      <c r="N7834">
        <f t="shared" si="313"/>
        <v>0</v>
      </c>
      <c r="O7834">
        <f t="shared" si="312"/>
        <v>0</v>
      </c>
      <c r="P7834" t="s">
        <v>12694</v>
      </c>
    </row>
    <row r="7835" spans="2:16" x14ac:dyDescent="0.25">
      <c r="B7835" t="s">
        <v>7840</v>
      </c>
      <c r="C7835" s="119" t="s">
        <v>60</v>
      </c>
      <c r="D7835" t="s">
        <v>11537</v>
      </c>
      <c r="E7835" t="s">
        <v>11530</v>
      </c>
      <c r="F7835" t="s">
        <v>11540</v>
      </c>
      <c r="G7835" t="s">
        <v>61</v>
      </c>
      <c r="H7835" t="s">
        <v>18</v>
      </c>
      <c r="I7835" t="s">
        <v>11541</v>
      </c>
      <c r="J7835">
        <v>2017</v>
      </c>
      <c r="K7835">
        <v>752.97</v>
      </c>
      <c r="L7835">
        <v>24</v>
      </c>
      <c r="M7835">
        <v>1</v>
      </c>
      <c r="N7835">
        <f t="shared" si="313"/>
        <v>0</v>
      </c>
      <c r="O7835">
        <f t="shared" si="312"/>
        <v>0</v>
      </c>
      <c r="P7835" t="s">
        <v>12694</v>
      </c>
    </row>
    <row r="7836" spans="2:16" x14ac:dyDescent="0.25">
      <c r="B7836" t="s">
        <v>7841</v>
      </c>
      <c r="C7836" s="119" t="s">
        <v>60</v>
      </c>
      <c r="D7836" t="s">
        <v>11537</v>
      </c>
      <c r="E7836" t="s">
        <v>11530</v>
      </c>
      <c r="F7836" t="s">
        <v>11540</v>
      </c>
      <c r="G7836" t="s">
        <v>61</v>
      </c>
      <c r="H7836" t="s">
        <v>18</v>
      </c>
      <c r="I7836" t="s">
        <v>11541</v>
      </c>
      <c r="J7836">
        <v>2017</v>
      </c>
      <c r="K7836">
        <v>629.5</v>
      </c>
      <c r="L7836">
        <v>23</v>
      </c>
      <c r="M7836">
        <v>1</v>
      </c>
      <c r="N7836">
        <f t="shared" si="313"/>
        <v>0</v>
      </c>
      <c r="O7836">
        <f t="shared" si="312"/>
        <v>0</v>
      </c>
      <c r="P7836" t="s">
        <v>12694</v>
      </c>
    </row>
    <row r="7837" spans="2:16" x14ac:dyDescent="0.25">
      <c r="B7837" t="s">
        <v>7842</v>
      </c>
      <c r="C7837" s="119" t="s">
        <v>60</v>
      </c>
      <c r="D7837" t="s">
        <v>11537</v>
      </c>
      <c r="E7837" t="s">
        <v>11530</v>
      </c>
      <c r="F7837" t="s">
        <v>11540</v>
      </c>
      <c r="G7837" t="s">
        <v>61</v>
      </c>
      <c r="H7837" t="s">
        <v>18</v>
      </c>
      <c r="I7837" t="s">
        <v>11541</v>
      </c>
      <c r="J7837">
        <v>2017</v>
      </c>
      <c r="K7837">
        <v>630.78</v>
      </c>
      <c r="L7837">
        <v>33</v>
      </c>
      <c r="M7837">
        <v>1</v>
      </c>
      <c r="N7837">
        <f t="shared" si="313"/>
        <v>0</v>
      </c>
      <c r="O7837">
        <f t="shared" si="312"/>
        <v>0</v>
      </c>
      <c r="P7837" t="s">
        <v>12694</v>
      </c>
    </row>
    <row r="7838" spans="2:16" x14ac:dyDescent="0.25">
      <c r="B7838" t="s">
        <v>7843</v>
      </c>
      <c r="C7838" s="119" t="s">
        <v>60</v>
      </c>
      <c r="D7838" t="s">
        <v>11537</v>
      </c>
      <c r="E7838" t="s">
        <v>11530</v>
      </c>
      <c r="F7838" t="s">
        <v>11540</v>
      </c>
      <c r="G7838" t="s">
        <v>61</v>
      </c>
      <c r="H7838" t="s">
        <v>18</v>
      </c>
      <c r="I7838" t="s">
        <v>11541</v>
      </c>
      <c r="J7838">
        <v>2017</v>
      </c>
      <c r="K7838">
        <v>628.98</v>
      </c>
      <c r="L7838">
        <v>19</v>
      </c>
      <c r="M7838">
        <v>1</v>
      </c>
      <c r="N7838">
        <f t="shared" si="313"/>
        <v>0</v>
      </c>
      <c r="O7838">
        <f t="shared" si="312"/>
        <v>0</v>
      </c>
      <c r="P7838" t="s">
        <v>12694</v>
      </c>
    </row>
    <row r="7839" spans="2:16" x14ac:dyDescent="0.25">
      <c r="B7839" t="s">
        <v>7844</v>
      </c>
      <c r="C7839" s="119" t="s">
        <v>60</v>
      </c>
      <c r="D7839" t="s">
        <v>11537</v>
      </c>
      <c r="E7839" t="s">
        <v>11530</v>
      </c>
      <c r="F7839" t="s">
        <v>11540</v>
      </c>
      <c r="G7839" t="s">
        <v>61</v>
      </c>
      <c r="H7839" t="s">
        <v>18</v>
      </c>
      <c r="I7839" t="s">
        <v>11541</v>
      </c>
      <c r="J7839">
        <v>2017</v>
      </c>
      <c r="K7839">
        <v>661.45</v>
      </c>
      <c r="L7839">
        <v>27</v>
      </c>
      <c r="M7839">
        <v>1</v>
      </c>
      <c r="N7839">
        <f t="shared" si="313"/>
        <v>0</v>
      </c>
      <c r="O7839">
        <f t="shared" si="312"/>
        <v>0</v>
      </c>
      <c r="P7839" t="s">
        <v>12694</v>
      </c>
    </row>
    <row r="7840" spans="2:16" x14ac:dyDescent="0.25">
      <c r="B7840" t="s">
        <v>7845</v>
      </c>
      <c r="C7840" s="119" t="s">
        <v>60</v>
      </c>
      <c r="D7840" t="s">
        <v>11546</v>
      </c>
      <c r="E7840" t="s">
        <v>11530</v>
      </c>
      <c r="F7840" t="s">
        <v>11540</v>
      </c>
      <c r="G7840" t="s">
        <v>61</v>
      </c>
      <c r="H7840" t="s">
        <v>18</v>
      </c>
      <c r="I7840" t="s">
        <v>11541</v>
      </c>
      <c r="J7840">
        <v>2017</v>
      </c>
      <c r="K7840">
        <v>876.09</v>
      </c>
      <c r="L7840">
        <v>16</v>
      </c>
      <c r="M7840">
        <v>1</v>
      </c>
      <c r="N7840">
        <f t="shared" si="313"/>
        <v>0</v>
      </c>
      <c r="O7840">
        <f t="shared" si="312"/>
        <v>0</v>
      </c>
      <c r="P7840" t="s">
        <v>12694</v>
      </c>
    </row>
    <row r="7841" spans="2:16" x14ac:dyDescent="0.25">
      <c r="B7841" t="s">
        <v>7846</v>
      </c>
      <c r="C7841" s="119" t="s">
        <v>60</v>
      </c>
      <c r="D7841" t="s">
        <v>11539</v>
      </c>
      <c r="E7841" t="s">
        <v>11530</v>
      </c>
      <c r="F7841" t="s">
        <v>11540</v>
      </c>
      <c r="G7841" t="s">
        <v>61</v>
      </c>
      <c r="H7841" t="s">
        <v>18</v>
      </c>
      <c r="I7841" t="s">
        <v>11541</v>
      </c>
      <c r="J7841">
        <v>2017</v>
      </c>
      <c r="K7841">
        <v>661.58</v>
      </c>
      <c r="L7841">
        <v>28</v>
      </c>
      <c r="M7841">
        <v>1</v>
      </c>
      <c r="N7841">
        <f t="shared" si="313"/>
        <v>0</v>
      </c>
      <c r="O7841">
        <f t="shared" si="312"/>
        <v>0</v>
      </c>
      <c r="P7841" t="s">
        <v>12694</v>
      </c>
    </row>
    <row r="7842" spans="2:16" x14ac:dyDescent="0.25">
      <c r="B7842" t="s">
        <v>7847</v>
      </c>
      <c r="C7842" s="119" t="s">
        <v>60</v>
      </c>
      <c r="D7842" t="s">
        <v>11539</v>
      </c>
      <c r="E7842" t="s">
        <v>11530</v>
      </c>
      <c r="F7842" t="s">
        <v>11540</v>
      </c>
      <c r="G7842" t="s">
        <v>61</v>
      </c>
      <c r="H7842" t="s">
        <v>18</v>
      </c>
      <c r="I7842" t="s">
        <v>11541</v>
      </c>
      <c r="J7842">
        <v>2017</v>
      </c>
      <c r="K7842">
        <v>661.96</v>
      </c>
      <c r="L7842">
        <v>31</v>
      </c>
      <c r="M7842">
        <v>1</v>
      </c>
      <c r="N7842">
        <f t="shared" si="313"/>
        <v>0</v>
      </c>
      <c r="O7842">
        <f t="shared" si="312"/>
        <v>0</v>
      </c>
      <c r="P7842" t="s">
        <v>12694</v>
      </c>
    </row>
    <row r="7843" spans="2:16" x14ac:dyDescent="0.25">
      <c r="B7843" t="s">
        <v>7848</v>
      </c>
      <c r="C7843" s="119" t="s">
        <v>60</v>
      </c>
      <c r="D7843" t="s">
        <v>11537</v>
      </c>
      <c r="E7843" t="s">
        <v>11530</v>
      </c>
      <c r="F7843" t="s">
        <v>11540</v>
      </c>
      <c r="G7843" t="s">
        <v>61</v>
      </c>
      <c r="H7843" t="s">
        <v>18</v>
      </c>
      <c r="I7843" t="s">
        <v>11541</v>
      </c>
      <c r="J7843">
        <v>2017</v>
      </c>
      <c r="K7843">
        <v>629.37</v>
      </c>
      <c r="L7843">
        <v>22</v>
      </c>
      <c r="M7843">
        <v>1</v>
      </c>
      <c r="N7843">
        <f t="shared" si="313"/>
        <v>0</v>
      </c>
      <c r="O7843">
        <f t="shared" si="312"/>
        <v>0</v>
      </c>
      <c r="P7843" t="s">
        <v>12694</v>
      </c>
    </row>
    <row r="7844" spans="2:16" x14ac:dyDescent="0.25">
      <c r="B7844" t="s">
        <v>7849</v>
      </c>
      <c r="C7844" s="119" t="s">
        <v>60</v>
      </c>
      <c r="D7844" t="s">
        <v>11537</v>
      </c>
      <c r="E7844" t="s">
        <v>11530</v>
      </c>
      <c r="F7844" t="s">
        <v>11540</v>
      </c>
      <c r="G7844" t="s">
        <v>61</v>
      </c>
      <c r="H7844" t="s">
        <v>18</v>
      </c>
      <c r="I7844" t="s">
        <v>11541</v>
      </c>
      <c r="J7844">
        <v>2017</v>
      </c>
      <c r="K7844">
        <v>664.27</v>
      </c>
      <c r="L7844">
        <v>44</v>
      </c>
      <c r="M7844">
        <v>1</v>
      </c>
      <c r="N7844">
        <f t="shared" si="313"/>
        <v>0</v>
      </c>
      <c r="O7844">
        <f t="shared" si="312"/>
        <v>0</v>
      </c>
      <c r="P7844" t="s">
        <v>12694</v>
      </c>
    </row>
    <row r="7845" spans="2:16" x14ac:dyDescent="0.25">
      <c r="B7845" t="s">
        <v>7850</v>
      </c>
      <c r="C7845" s="119" t="s">
        <v>60</v>
      </c>
      <c r="D7845" t="s">
        <v>11550</v>
      </c>
      <c r="E7845" t="s">
        <v>11530</v>
      </c>
      <c r="F7845" t="s">
        <v>11540</v>
      </c>
      <c r="G7845" t="s">
        <v>61</v>
      </c>
      <c r="H7845" t="s">
        <v>18</v>
      </c>
      <c r="I7845" t="s">
        <v>11541</v>
      </c>
      <c r="J7845">
        <v>2017</v>
      </c>
      <c r="K7845">
        <v>629.14</v>
      </c>
      <c r="L7845">
        <v>18</v>
      </c>
      <c r="M7845">
        <v>1</v>
      </c>
      <c r="N7845">
        <f t="shared" si="313"/>
        <v>0</v>
      </c>
      <c r="O7845">
        <f t="shared" si="312"/>
        <v>0</v>
      </c>
      <c r="P7845" t="s">
        <v>12694</v>
      </c>
    </row>
    <row r="7846" spans="2:16" x14ac:dyDescent="0.25">
      <c r="B7846" t="s">
        <v>7851</v>
      </c>
      <c r="C7846" s="119" t="s">
        <v>60</v>
      </c>
      <c r="D7846" t="s">
        <v>11550</v>
      </c>
      <c r="E7846" t="s">
        <v>11530</v>
      </c>
      <c r="F7846" t="s">
        <v>11540</v>
      </c>
      <c r="G7846" t="s">
        <v>61</v>
      </c>
      <c r="H7846" t="s">
        <v>18</v>
      </c>
      <c r="I7846" t="s">
        <v>11541</v>
      </c>
      <c r="J7846">
        <v>2017</v>
      </c>
      <c r="K7846">
        <v>631.4</v>
      </c>
      <c r="L7846">
        <v>34</v>
      </c>
      <c r="M7846">
        <v>1</v>
      </c>
      <c r="N7846">
        <f t="shared" si="313"/>
        <v>0</v>
      </c>
      <c r="O7846">
        <f t="shared" si="312"/>
        <v>0</v>
      </c>
      <c r="P7846" t="s">
        <v>12694</v>
      </c>
    </row>
    <row r="7847" spans="2:16" x14ac:dyDescent="0.25">
      <c r="B7847" t="s">
        <v>7852</v>
      </c>
      <c r="C7847" s="119" t="s">
        <v>60</v>
      </c>
      <c r="D7847" t="s">
        <v>11539</v>
      </c>
      <c r="E7847" t="s">
        <v>11530</v>
      </c>
      <c r="F7847" t="s">
        <v>11540</v>
      </c>
      <c r="G7847" t="s">
        <v>61</v>
      </c>
      <c r="H7847" t="s">
        <v>18</v>
      </c>
      <c r="I7847" t="s">
        <v>11533</v>
      </c>
      <c r="J7847">
        <v>2017</v>
      </c>
      <c r="K7847">
        <v>641.67999999999995</v>
      </c>
      <c r="L7847">
        <v>59</v>
      </c>
      <c r="M7847">
        <v>1</v>
      </c>
      <c r="N7847">
        <f t="shared" si="313"/>
        <v>0</v>
      </c>
      <c r="O7847">
        <f t="shared" si="312"/>
        <v>0</v>
      </c>
      <c r="P7847" t="s">
        <v>12694</v>
      </c>
    </row>
    <row r="7848" spans="2:16" x14ac:dyDescent="0.25">
      <c r="B7848" t="s">
        <v>7853</v>
      </c>
      <c r="C7848" s="119" t="s">
        <v>60</v>
      </c>
      <c r="D7848" t="s">
        <v>11539</v>
      </c>
      <c r="E7848" t="s">
        <v>11530</v>
      </c>
      <c r="F7848" t="s">
        <v>11540</v>
      </c>
      <c r="G7848" t="s">
        <v>61</v>
      </c>
      <c r="H7848" t="s">
        <v>18</v>
      </c>
      <c r="I7848" t="s">
        <v>11541</v>
      </c>
      <c r="J7848">
        <v>2017</v>
      </c>
      <c r="K7848">
        <v>662.22</v>
      </c>
      <c r="L7848">
        <v>33</v>
      </c>
      <c r="M7848">
        <v>1</v>
      </c>
      <c r="N7848">
        <f t="shared" si="313"/>
        <v>0</v>
      </c>
      <c r="O7848">
        <f t="shared" si="312"/>
        <v>0</v>
      </c>
      <c r="P7848" t="s">
        <v>12694</v>
      </c>
    </row>
    <row r="7849" spans="2:16" x14ac:dyDescent="0.25">
      <c r="B7849" t="s">
        <v>7854</v>
      </c>
      <c r="C7849" s="119" t="s">
        <v>60</v>
      </c>
      <c r="D7849" t="s">
        <v>11537</v>
      </c>
      <c r="E7849" t="s">
        <v>11530</v>
      </c>
      <c r="F7849" t="s">
        <v>11540</v>
      </c>
      <c r="G7849" t="s">
        <v>61</v>
      </c>
      <c r="H7849" t="s">
        <v>18</v>
      </c>
      <c r="I7849" t="s">
        <v>11541</v>
      </c>
      <c r="J7849">
        <v>2017</v>
      </c>
      <c r="K7849">
        <v>629.89</v>
      </c>
      <c r="L7849">
        <v>26</v>
      </c>
      <c r="M7849">
        <v>1</v>
      </c>
      <c r="N7849">
        <f t="shared" si="313"/>
        <v>0</v>
      </c>
      <c r="O7849">
        <f t="shared" si="312"/>
        <v>0</v>
      </c>
      <c r="P7849" t="s">
        <v>12694</v>
      </c>
    </row>
    <row r="7850" spans="2:16" x14ac:dyDescent="0.25">
      <c r="B7850" t="s">
        <v>7855</v>
      </c>
      <c r="C7850" s="119" t="s">
        <v>60</v>
      </c>
      <c r="D7850" t="s">
        <v>11539</v>
      </c>
      <c r="E7850" t="s">
        <v>11530</v>
      </c>
      <c r="F7850" t="s">
        <v>11540</v>
      </c>
      <c r="G7850" t="s">
        <v>61</v>
      </c>
      <c r="H7850" t="s">
        <v>18</v>
      </c>
      <c r="I7850" t="s">
        <v>11541</v>
      </c>
      <c r="J7850">
        <v>2017</v>
      </c>
      <c r="K7850">
        <v>663.12</v>
      </c>
      <c r="L7850">
        <v>40</v>
      </c>
      <c r="M7850">
        <v>1</v>
      </c>
      <c r="N7850">
        <f t="shared" si="313"/>
        <v>0</v>
      </c>
      <c r="O7850">
        <f t="shared" si="312"/>
        <v>0</v>
      </c>
      <c r="P7850" t="s">
        <v>12694</v>
      </c>
    </row>
    <row r="7851" spans="2:16" x14ac:dyDescent="0.25">
      <c r="B7851" t="s">
        <v>7856</v>
      </c>
      <c r="C7851" s="119" t="s">
        <v>60</v>
      </c>
      <c r="D7851" t="s">
        <v>11537</v>
      </c>
      <c r="E7851" t="s">
        <v>11530</v>
      </c>
      <c r="F7851" t="s">
        <v>11540</v>
      </c>
      <c r="G7851" t="s">
        <v>61</v>
      </c>
      <c r="H7851" t="s">
        <v>18</v>
      </c>
      <c r="I7851" t="s">
        <v>11541</v>
      </c>
      <c r="J7851">
        <v>2017</v>
      </c>
      <c r="K7851">
        <v>630.01</v>
      </c>
      <c r="L7851">
        <v>27</v>
      </c>
      <c r="M7851">
        <v>1</v>
      </c>
      <c r="N7851">
        <f t="shared" si="313"/>
        <v>0</v>
      </c>
      <c r="O7851">
        <f t="shared" si="312"/>
        <v>0</v>
      </c>
      <c r="P7851" t="s">
        <v>12694</v>
      </c>
    </row>
    <row r="7852" spans="2:16" x14ac:dyDescent="0.25">
      <c r="B7852" t="s">
        <v>7857</v>
      </c>
      <c r="C7852" s="119" t="s">
        <v>60</v>
      </c>
      <c r="D7852" t="s">
        <v>11537</v>
      </c>
      <c r="E7852" t="s">
        <v>11530</v>
      </c>
      <c r="F7852" t="s">
        <v>11540</v>
      </c>
      <c r="G7852" t="s">
        <v>61</v>
      </c>
      <c r="H7852" t="s">
        <v>18</v>
      </c>
      <c r="I7852" t="s">
        <v>11541</v>
      </c>
      <c r="J7852">
        <v>2017</v>
      </c>
      <c r="K7852">
        <v>631.54999999999995</v>
      </c>
      <c r="L7852">
        <v>39</v>
      </c>
      <c r="M7852">
        <v>1</v>
      </c>
      <c r="N7852">
        <f t="shared" si="313"/>
        <v>0</v>
      </c>
      <c r="O7852">
        <f t="shared" si="312"/>
        <v>0</v>
      </c>
      <c r="P7852" t="s">
        <v>12694</v>
      </c>
    </row>
    <row r="7853" spans="2:16" x14ac:dyDescent="0.25">
      <c r="B7853" t="s">
        <v>7858</v>
      </c>
      <c r="C7853" s="119" t="s">
        <v>60</v>
      </c>
      <c r="D7853" t="s">
        <v>11537</v>
      </c>
      <c r="E7853" t="s">
        <v>11530</v>
      </c>
      <c r="F7853" t="s">
        <v>11540</v>
      </c>
      <c r="G7853" t="s">
        <v>61</v>
      </c>
      <c r="H7853" t="s">
        <v>18</v>
      </c>
      <c r="I7853" t="s">
        <v>11541</v>
      </c>
      <c r="J7853">
        <v>2017</v>
      </c>
      <c r="K7853">
        <v>629.37</v>
      </c>
      <c r="L7853">
        <v>22</v>
      </c>
      <c r="M7853">
        <v>1</v>
      </c>
      <c r="N7853">
        <f t="shared" si="313"/>
        <v>0</v>
      </c>
      <c r="O7853">
        <f t="shared" si="312"/>
        <v>0</v>
      </c>
      <c r="P7853" t="s">
        <v>12694</v>
      </c>
    </row>
    <row r="7854" spans="2:16" x14ac:dyDescent="0.25">
      <c r="B7854" t="s">
        <v>7859</v>
      </c>
      <c r="C7854" s="119" t="s">
        <v>60</v>
      </c>
      <c r="D7854" t="s">
        <v>11539</v>
      </c>
      <c r="E7854" t="s">
        <v>11530</v>
      </c>
      <c r="F7854" t="s">
        <v>11540</v>
      </c>
      <c r="G7854" t="s">
        <v>61</v>
      </c>
      <c r="H7854" t="s">
        <v>18</v>
      </c>
      <c r="I7854" t="s">
        <v>11541</v>
      </c>
      <c r="J7854">
        <v>2017</v>
      </c>
      <c r="K7854">
        <v>816.41</v>
      </c>
      <c r="L7854">
        <v>35</v>
      </c>
      <c r="M7854">
        <v>1</v>
      </c>
      <c r="N7854">
        <f t="shared" si="313"/>
        <v>0</v>
      </c>
      <c r="O7854">
        <f t="shared" si="312"/>
        <v>0</v>
      </c>
      <c r="P7854" t="s">
        <v>12694</v>
      </c>
    </row>
    <row r="7855" spans="2:16" x14ac:dyDescent="0.25">
      <c r="B7855" t="s">
        <v>7860</v>
      </c>
      <c r="C7855" s="119" t="s">
        <v>60</v>
      </c>
      <c r="D7855" t="s">
        <v>11546</v>
      </c>
      <c r="E7855" t="s">
        <v>11530</v>
      </c>
      <c r="F7855" t="s">
        <v>11540</v>
      </c>
      <c r="G7855" t="s">
        <v>61</v>
      </c>
      <c r="H7855" t="s">
        <v>18</v>
      </c>
      <c r="I7855" t="s">
        <v>11541</v>
      </c>
      <c r="J7855">
        <v>2017</v>
      </c>
      <c r="K7855">
        <v>666.69</v>
      </c>
      <c r="L7855">
        <v>61</v>
      </c>
      <c r="M7855">
        <v>1</v>
      </c>
      <c r="N7855">
        <f t="shared" si="313"/>
        <v>0</v>
      </c>
      <c r="O7855">
        <f t="shared" ref="O7855:O7918" si="314">IF(OR(L7855="",L7855&lt;=0),1,0)</f>
        <v>0</v>
      </c>
      <c r="P7855" t="s">
        <v>12694</v>
      </c>
    </row>
    <row r="7856" spans="2:16" x14ac:dyDescent="0.25">
      <c r="B7856" t="s">
        <v>7861</v>
      </c>
      <c r="C7856" s="119" t="s">
        <v>60</v>
      </c>
      <c r="D7856" t="s">
        <v>11537</v>
      </c>
      <c r="E7856" t="s">
        <v>11530</v>
      </c>
      <c r="F7856" t="s">
        <v>11540</v>
      </c>
      <c r="G7856" t="s">
        <v>61</v>
      </c>
      <c r="H7856" t="s">
        <v>18</v>
      </c>
      <c r="I7856" t="s">
        <v>11541</v>
      </c>
      <c r="J7856">
        <v>2017</v>
      </c>
      <c r="K7856">
        <v>708.69</v>
      </c>
      <c r="L7856">
        <v>27</v>
      </c>
      <c r="M7856">
        <v>1</v>
      </c>
      <c r="N7856">
        <f t="shared" si="313"/>
        <v>0</v>
      </c>
      <c r="O7856">
        <f t="shared" si="314"/>
        <v>0</v>
      </c>
      <c r="P7856" t="s">
        <v>12694</v>
      </c>
    </row>
    <row r="7857" spans="2:16" x14ac:dyDescent="0.25">
      <c r="B7857" t="s">
        <v>7862</v>
      </c>
      <c r="C7857" s="119" t="s">
        <v>60</v>
      </c>
      <c r="D7857" t="s">
        <v>11550</v>
      </c>
      <c r="E7857" t="s">
        <v>11530</v>
      </c>
      <c r="F7857" t="s">
        <v>11540</v>
      </c>
      <c r="G7857" t="s">
        <v>61</v>
      </c>
      <c r="H7857" t="s">
        <v>18</v>
      </c>
      <c r="I7857" t="s">
        <v>11541</v>
      </c>
      <c r="J7857">
        <v>2017</v>
      </c>
      <c r="K7857">
        <v>663.37</v>
      </c>
      <c r="L7857">
        <v>42</v>
      </c>
      <c r="M7857">
        <v>1</v>
      </c>
      <c r="N7857">
        <f t="shared" si="313"/>
        <v>0</v>
      </c>
      <c r="O7857">
        <f t="shared" si="314"/>
        <v>0</v>
      </c>
      <c r="P7857" t="s">
        <v>12694</v>
      </c>
    </row>
    <row r="7858" spans="2:16" x14ac:dyDescent="0.25">
      <c r="B7858" t="s">
        <v>7863</v>
      </c>
      <c r="C7858" s="119" t="s">
        <v>60</v>
      </c>
      <c r="D7858" t="s">
        <v>11537</v>
      </c>
      <c r="E7858" t="s">
        <v>11530</v>
      </c>
      <c r="F7858" t="s">
        <v>11540</v>
      </c>
      <c r="G7858" t="s">
        <v>61</v>
      </c>
      <c r="H7858" t="s">
        <v>18</v>
      </c>
      <c r="I7858" t="s">
        <v>11541</v>
      </c>
      <c r="J7858">
        <v>2017</v>
      </c>
      <c r="K7858">
        <v>2.95</v>
      </c>
      <c r="L7858">
        <v>23</v>
      </c>
      <c r="M7858">
        <v>1</v>
      </c>
      <c r="N7858">
        <f t="shared" si="313"/>
        <v>1</v>
      </c>
      <c r="O7858">
        <f t="shared" si="314"/>
        <v>0</v>
      </c>
      <c r="P7858" t="s">
        <v>12694</v>
      </c>
    </row>
    <row r="7859" spans="2:16" x14ac:dyDescent="0.25">
      <c r="B7859" t="s">
        <v>7864</v>
      </c>
      <c r="C7859" s="119" t="s">
        <v>60</v>
      </c>
      <c r="D7859" t="s">
        <v>11537</v>
      </c>
      <c r="E7859" t="s">
        <v>11530</v>
      </c>
      <c r="F7859" t="s">
        <v>11540</v>
      </c>
      <c r="G7859" t="s">
        <v>61</v>
      </c>
      <c r="H7859" t="s">
        <v>18</v>
      </c>
      <c r="I7859" t="s">
        <v>11541</v>
      </c>
      <c r="J7859">
        <v>2017</v>
      </c>
      <c r="K7859">
        <v>629.63</v>
      </c>
      <c r="L7859">
        <v>24</v>
      </c>
      <c r="M7859">
        <v>1</v>
      </c>
      <c r="N7859">
        <f t="shared" si="313"/>
        <v>0</v>
      </c>
      <c r="O7859">
        <f t="shared" si="314"/>
        <v>0</v>
      </c>
      <c r="P7859" t="s">
        <v>12694</v>
      </c>
    </row>
    <row r="7860" spans="2:16" x14ac:dyDescent="0.25">
      <c r="B7860" t="s">
        <v>7865</v>
      </c>
      <c r="C7860" s="119" t="s">
        <v>60</v>
      </c>
      <c r="D7860" t="s">
        <v>11537</v>
      </c>
      <c r="E7860" t="s">
        <v>11530</v>
      </c>
      <c r="F7860" t="s">
        <v>11540</v>
      </c>
      <c r="G7860" t="s">
        <v>61</v>
      </c>
      <c r="H7860" t="s">
        <v>18</v>
      </c>
      <c r="I7860" t="s">
        <v>11541</v>
      </c>
      <c r="J7860">
        <v>2017</v>
      </c>
      <c r="K7860">
        <v>629.25</v>
      </c>
      <c r="L7860">
        <v>21</v>
      </c>
      <c r="M7860">
        <v>1</v>
      </c>
      <c r="N7860">
        <f t="shared" si="313"/>
        <v>0</v>
      </c>
      <c r="O7860">
        <f t="shared" si="314"/>
        <v>0</v>
      </c>
      <c r="P7860" t="s">
        <v>12694</v>
      </c>
    </row>
    <row r="7861" spans="2:16" x14ac:dyDescent="0.25">
      <c r="B7861" t="s">
        <v>7866</v>
      </c>
      <c r="C7861" s="119" t="s">
        <v>60</v>
      </c>
      <c r="D7861" t="s">
        <v>11550</v>
      </c>
      <c r="E7861" t="s">
        <v>11530</v>
      </c>
      <c r="F7861" t="s">
        <v>11540</v>
      </c>
      <c r="G7861" t="s">
        <v>61</v>
      </c>
      <c r="H7861" t="s">
        <v>18</v>
      </c>
      <c r="I7861" t="s">
        <v>11541</v>
      </c>
      <c r="J7861">
        <v>2017</v>
      </c>
      <c r="K7861">
        <v>630.41</v>
      </c>
      <c r="L7861">
        <v>32</v>
      </c>
      <c r="M7861">
        <v>1</v>
      </c>
      <c r="N7861">
        <f t="shared" si="313"/>
        <v>0</v>
      </c>
      <c r="O7861">
        <f t="shared" si="314"/>
        <v>0</v>
      </c>
      <c r="P7861" t="s">
        <v>12694</v>
      </c>
    </row>
    <row r="7862" spans="2:16" x14ac:dyDescent="0.25">
      <c r="B7862" t="s">
        <v>7867</v>
      </c>
      <c r="C7862" s="119" t="s">
        <v>60</v>
      </c>
      <c r="D7862" t="s">
        <v>11539</v>
      </c>
      <c r="E7862" t="s">
        <v>11530</v>
      </c>
      <c r="F7862" t="s">
        <v>11540</v>
      </c>
      <c r="G7862" t="s">
        <v>61</v>
      </c>
      <c r="H7862" t="s">
        <v>18</v>
      </c>
      <c r="I7862" t="s">
        <v>11541</v>
      </c>
      <c r="J7862">
        <v>2017</v>
      </c>
      <c r="K7862">
        <v>724.27</v>
      </c>
      <c r="L7862">
        <v>35</v>
      </c>
      <c r="M7862">
        <v>1</v>
      </c>
      <c r="N7862">
        <f t="shared" si="313"/>
        <v>0</v>
      </c>
      <c r="O7862">
        <f t="shared" si="314"/>
        <v>0</v>
      </c>
      <c r="P7862" t="s">
        <v>12694</v>
      </c>
    </row>
    <row r="7863" spans="2:16" x14ac:dyDescent="0.25">
      <c r="B7863" t="s">
        <v>7868</v>
      </c>
      <c r="C7863" s="119" t="s">
        <v>60</v>
      </c>
      <c r="D7863" t="s">
        <v>11537</v>
      </c>
      <c r="E7863" t="s">
        <v>11530</v>
      </c>
      <c r="F7863" t="s">
        <v>11540</v>
      </c>
      <c r="G7863" t="s">
        <v>61</v>
      </c>
      <c r="H7863" t="s">
        <v>18</v>
      </c>
      <c r="I7863" t="s">
        <v>11541</v>
      </c>
      <c r="J7863">
        <v>2017</v>
      </c>
      <c r="K7863">
        <v>661.71</v>
      </c>
      <c r="L7863">
        <v>29</v>
      </c>
      <c r="M7863">
        <v>1</v>
      </c>
      <c r="N7863">
        <f t="shared" si="313"/>
        <v>0</v>
      </c>
      <c r="O7863">
        <f t="shared" si="314"/>
        <v>0</v>
      </c>
      <c r="P7863" t="s">
        <v>12694</v>
      </c>
    </row>
    <row r="7864" spans="2:16" x14ac:dyDescent="0.25">
      <c r="B7864" t="s">
        <v>7869</v>
      </c>
      <c r="C7864" s="119" t="s">
        <v>60</v>
      </c>
      <c r="D7864" t="s">
        <v>11537</v>
      </c>
      <c r="E7864" t="s">
        <v>11530</v>
      </c>
      <c r="F7864" t="s">
        <v>11540</v>
      </c>
      <c r="G7864" t="s">
        <v>61</v>
      </c>
      <c r="H7864" t="s">
        <v>18</v>
      </c>
      <c r="I7864" t="s">
        <v>11541</v>
      </c>
      <c r="J7864">
        <v>2017</v>
      </c>
      <c r="K7864">
        <v>630.91999999999996</v>
      </c>
      <c r="L7864">
        <v>34</v>
      </c>
      <c r="M7864">
        <v>1</v>
      </c>
      <c r="N7864">
        <f t="shared" si="313"/>
        <v>0</v>
      </c>
      <c r="O7864">
        <f t="shared" si="314"/>
        <v>0</v>
      </c>
      <c r="P7864" t="s">
        <v>12694</v>
      </c>
    </row>
    <row r="7865" spans="2:16" x14ac:dyDescent="0.25">
      <c r="B7865" t="s">
        <v>7870</v>
      </c>
      <c r="C7865" s="119" t="s">
        <v>60</v>
      </c>
      <c r="D7865" t="s">
        <v>11537</v>
      </c>
      <c r="E7865" t="s">
        <v>11530</v>
      </c>
      <c r="F7865" t="s">
        <v>11540</v>
      </c>
      <c r="G7865" t="s">
        <v>61</v>
      </c>
      <c r="H7865" t="s">
        <v>18</v>
      </c>
      <c r="I7865" t="s">
        <v>11541</v>
      </c>
      <c r="J7865">
        <v>2017</v>
      </c>
      <c r="K7865">
        <v>660.07</v>
      </c>
      <c r="L7865">
        <v>21</v>
      </c>
      <c r="M7865">
        <v>1</v>
      </c>
      <c r="N7865">
        <f t="shared" si="313"/>
        <v>0</v>
      </c>
      <c r="O7865">
        <f t="shared" si="314"/>
        <v>0</v>
      </c>
      <c r="P7865" t="s">
        <v>12694</v>
      </c>
    </row>
    <row r="7866" spans="2:16" x14ac:dyDescent="0.25">
      <c r="B7866" t="s">
        <v>7871</v>
      </c>
      <c r="C7866" s="119" t="s">
        <v>60</v>
      </c>
      <c r="D7866" t="s">
        <v>11539</v>
      </c>
      <c r="E7866" t="s">
        <v>11530</v>
      </c>
      <c r="F7866" t="s">
        <v>11540</v>
      </c>
      <c r="G7866" t="s">
        <v>61</v>
      </c>
      <c r="H7866" t="s">
        <v>18</v>
      </c>
      <c r="I7866" t="s">
        <v>11541</v>
      </c>
      <c r="J7866">
        <v>2017</v>
      </c>
      <c r="K7866">
        <v>664.34</v>
      </c>
      <c r="L7866">
        <v>23</v>
      </c>
      <c r="M7866">
        <v>1</v>
      </c>
      <c r="N7866">
        <f t="shared" si="313"/>
        <v>0</v>
      </c>
      <c r="O7866">
        <f t="shared" si="314"/>
        <v>0</v>
      </c>
      <c r="P7866" t="s">
        <v>12694</v>
      </c>
    </row>
    <row r="7867" spans="2:16" x14ac:dyDescent="0.25">
      <c r="B7867" t="s">
        <v>7872</v>
      </c>
      <c r="C7867" s="119" t="s">
        <v>60</v>
      </c>
      <c r="D7867" t="s">
        <v>11539</v>
      </c>
      <c r="E7867" t="s">
        <v>11530</v>
      </c>
      <c r="F7867" t="s">
        <v>11540</v>
      </c>
      <c r="G7867" t="s">
        <v>61</v>
      </c>
      <c r="H7867" t="s">
        <v>18</v>
      </c>
      <c r="I7867" t="s">
        <v>11541</v>
      </c>
      <c r="J7867">
        <v>2017</v>
      </c>
      <c r="K7867">
        <v>660.94</v>
      </c>
      <c r="L7867">
        <v>23</v>
      </c>
      <c r="M7867">
        <v>1</v>
      </c>
      <c r="N7867">
        <f t="shared" si="313"/>
        <v>0</v>
      </c>
      <c r="O7867">
        <f t="shared" si="314"/>
        <v>0</v>
      </c>
      <c r="P7867" t="s">
        <v>12694</v>
      </c>
    </row>
    <row r="7868" spans="2:16" x14ac:dyDescent="0.25">
      <c r="B7868" t="s">
        <v>7873</v>
      </c>
      <c r="C7868" s="119" t="s">
        <v>60</v>
      </c>
      <c r="D7868" t="s">
        <v>11537</v>
      </c>
      <c r="E7868" t="s">
        <v>11530</v>
      </c>
      <c r="F7868" t="s">
        <v>11540</v>
      </c>
      <c r="G7868" t="s">
        <v>61</v>
      </c>
      <c r="H7868" t="s">
        <v>18</v>
      </c>
      <c r="I7868" t="s">
        <v>11541</v>
      </c>
      <c r="J7868">
        <v>2017</v>
      </c>
      <c r="K7868">
        <v>628.78</v>
      </c>
      <c r="L7868">
        <v>23</v>
      </c>
      <c r="M7868">
        <v>1</v>
      </c>
      <c r="N7868">
        <f t="shared" si="313"/>
        <v>0</v>
      </c>
      <c r="O7868">
        <f t="shared" si="314"/>
        <v>0</v>
      </c>
      <c r="P7868" t="s">
        <v>12694</v>
      </c>
    </row>
    <row r="7869" spans="2:16" x14ac:dyDescent="0.25">
      <c r="B7869" t="s">
        <v>7874</v>
      </c>
      <c r="C7869" s="119" t="s">
        <v>60</v>
      </c>
      <c r="D7869" t="s">
        <v>11537</v>
      </c>
      <c r="E7869" t="s">
        <v>11530</v>
      </c>
      <c r="F7869" t="s">
        <v>11540</v>
      </c>
      <c r="G7869" t="s">
        <v>61</v>
      </c>
      <c r="H7869" t="s">
        <v>18</v>
      </c>
      <c r="I7869" t="s">
        <v>11541</v>
      </c>
      <c r="J7869">
        <v>2017</v>
      </c>
      <c r="K7869">
        <v>628.77</v>
      </c>
      <c r="L7869">
        <v>23</v>
      </c>
      <c r="M7869">
        <v>1</v>
      </c>
      <c r="N7869">
        <f t="shared" si="313"/>
        <v>0</v>
      </c>
      <c r="O7869">
        <f t="shared" si="314"/>
        <v>0</v>
      </c>
      <c r="P7869" t="s">
        <v>12694</v>
      </c>
    </row>
    <row r="7870" spans="2:16" x14ac:dyDescent="0.25">
      <c r="B7870" t="s">
        <v>7875</v>
      </c>
      <c r="C7870" s="119" t="s">
        <v>60</v>
      </c>
      <c r="D7870" t="s">
        <v>11537</v>
      </c>
      <c r="E7870" t="s">
        <v>11530</v>
      </c>
      <c r="F7870" t="s">
        <v>11540</v>
      </c>
      <c r="G7870" t="s">
        <v>61</v>
      </c>
      <c r="H7870" t="s">
        <v>18</v>
      </c>
      <c r="I7870" t="s">
        <v>11541</v>
      </c>
      <c r="J7870">
        <v>2017</v>
      </c>
      <c r="K7870">
        <v>629.04999999999995</v>
      </c>
      <c r="L7870">
        <v>24</v>
      </c>
      <c r="M7870">
        <v>1</v>
      </c>
      <c r="N7870">
        <f t="shared" si="313"/>
        <v>0</v>
      </c>
      <c r="O7870">
        <f t="shared" si="314"/>
        <v>0</v>
      </c>
      <c r="P7870" t="s">
        <v>12694</v>
      </c>
    </row>
    <row r="7871" spans="2:16" x14ac:dyDescent="0.25">
      <c r="B7871" t="s">
        <v>7876</v>
      </c>
      <c r="C7871" s="119" t="s">
        <v>60</v>
      </c>
      <c r="D7871" t="s">
        <v>11537</v>
      </c>
      <c r="E7871" t="s">
        <v>11530</v>
      </c>
      <c r="F7871" t="s">
        <v>11540</v>
      </c>
      <c r="G7871" t="s">
        <v>61</v>
      </c>
      <c r="H7871" t="s">
        <v>18</v>
      </c>
      <c r="I7871" t="s">
        <v>11541</v>
      </c>
      <c r="J7871">
        <v>2017</v>
      </c>
      <c r="K7871">
        <v>629.04999999999995</v>
      </c>
      <c r="L7871">
        <v>24</v>
      </c>
      <c r="M7871">
        <v>1</v>
      </c>
      <c r="N7871">
        <f t="shared" si="313"/>
        <v>0</v>
      </c>
      <c r="O7871">
        <f t="shared" si="314"/>
        <v>0</v>
      </c>
      <c r="P7871" t="s">
        <v>12694</v>
      </c>
    </row>
    <row r="7872" spans="2:16" x14ac:dyDescent="0.25">
      <c r="B7872" t="s">
        <v>7877</v>
      </c>
      <c r="C7872" s="119" t="s">
        <v>60</v>
      </c>
      <c r="D7872" t="s">
        <v>11537</v>
      </c>
      <c r="E7872" t="s">
        <v>11530</v>
      </c>
      <c r="F7872" t="s">
        <v>11540</v>
      </c>
      <c r="G7872" t="s">
        <v>61</v>
      </c>
      <c r="H7872" t="s">
        <v>18</v>
      </c>
      <c r="I7872" t="s">
        <v>11541</v>
      </c>
      <c r="J7872">
        <v>2017</v>
      </c>
      <c r="K7872">
        <v>634.51</v>
      </c>
      <c r="L7872">
        <v>62</v>
      </c>
      <c r="M7872">
        <v>1</v>
      </c>
      <c r="N7872">
        <f t="shared" si="313"/>
        <v>0</v>
      </c>
      <c r="O7872">
        <f t="shared" si="314"/>
        <v>0</v>
      </c>
      <c r="P7872" t="s">
        <v>12694</v>
      </c>
    </row>
    <row r="7873" spans="2:16" x14ac:dyDescent="0.25">
      <c r="B7873" t="s">
        <v>7878</v>
      </c>
      <c r="C7873" s="119" t="s">
        <v>60</v>
      </c>
      <c r="D7873" t="s">
        <v>11539</v>
      </c>
      <c r="E7873" t="s">
        <v>11530</v>
      </c>
      <c r="F7873" t="s">
        <v>11540</v>
      </c>
      <c r="G7873" t="s">
        <v>61</v>
      </c>
      <c r="H7873" t="s">
        <v>18</v>
      </c>
      <c r="I7873" t="s">
        <v>11541</v>
      </c>
      <c r="J7873">
        <v>2017</v>
      </c>
      <c r="K7873">
        <v>662.11</v>
      </c>
      <c r="L7873">
        <v>37</v>
      </c>
      <c r="M7873">
        <v>1</v>
      </c>
      <c r="N7873">
        <f t="shared" si="313"/>
        <v>0</v>
      </c>
      <c r="O7873">
        <f t="shared" si="314"/>
        <v>0</v>
      </c>
      <c r="P7873" t="s">
        <v>12694</v>
      </c>
    </row>
    <row r="7874" spans="2:16" x14ac:dyDescent="0.25">
      <c r="B7874" t="s">
        <v>7879</v>
      </c>
      <c r="C7874" s="119" t="s">
        <v>60</v>
      </c>
      <c r="D7874" t="s">
        <v>11537</v>
      </c>
      <c r="E7874" t="s">
        <v>11530</v>
      </c>
      <c r="F7874" t="s">
        <v>11540</v>
      </c>
      <c r="G7874" t="s">
        <v>61</v>
      </c>
      <c r="H7874" t="s">
        <v>18</v>
      </c>
      <c r="I7874" t="s">
        <v>11541</v>
      </c>
      <c r="J7874">
        <v>2017</v>
      </c>
      <c r="K7874">
        <v>631.91999999999996</v>
      </c>
      <c r="L7874">
        <v>28</v>
      </c>
      <c r="M7874">
        <v>1</v>
      </c>
      <c r="N7874">
        <f t="shared" si="313"/>
        <v>0</v>
      </c>
      <c r="O7874">
        <f t="shared" si="314"/>
        <v>0</v>
      </c>
      <c r="P7874" t="s">
        <v>12694</v>
      </c>
    </row>
    <row r="7875" spans="2:16" x14ac:dyDescent="0.25">
      <c r="B7875" t="s">
        <v>7880</v>
      </c>
      <c r="C7875" s="119" t="s">
        <v>60</v>
      </c>
      <c r="D7875" t="s">
        <v>11537</v>
      </c>
      <c r="E7875" t="s">
        <v>11530</v>
      </c>
      <c r="F7875" t="s">
        <v>11540</v>
      </c>
      <c r="G7875" t="s">
        <v>61</v>
      </c>
      <c r="H7875" t="s">
        <v>18</v>
      </c>
      <c r="I7875" t="s">
        <v>11541</v>
      </c>
      <c r="J7875">
        <v>2017</v>
      </c>
      <c r="K7875">
        <v>631.66999999999996</v>
      </c>
      <c r="L7875">
        <v>26</v>
      </c>
      <c r="M7875">
        <v>1</v>
      </c>
      <c r="N7875">
        <f t="shared" si="313"/>
        <v>0</v>
      </c>
      <c r="O7875">
        <f t="shared" si="314"/>
        <v>0</v>
      </c>
      <c r="P7875" t="s">
        <v>12694</v>
      </c>
    </row>
    <row r="7876" spans="2:16" x14ac:dyDescent="0.25">
      <c r="B7876" t="s">
        <v>7881</v>
      </c>
      <c r="C7876" s="119" t="s">
        <v>60</v>
      </c>
      <c r="D7876" t="s">
        <v>11537</v>
      </c>
      <c r="E7876" t="s">
        <v>11530</v>
      </c>
      <c r="F7876" t="s">
        <v>11540</v>
      </c>
      <c r="G7876" t="s">
        <v>61</v>
      </c>
      <c r="H7876" t="s">
        <v>18</v>
      </c>
      <c r="I7876" t="s">
        <v>11541</v>
      </c>
      <c r="J7876">
        <v>2017</v>
      </c>
      <c r="K7876">
        <v>661.02</v>
      </c>
      <c r="L7876">
        <v>27</v>
      </c>
      <c r="M7876">
        <v>1</v>
      </c>
      <c r="N7876">
        <f t="shared" si="313"/>
        <v>0</v>
      </c>
      <c r="O7876">
        <f t="shared" si="314"/>
        <v>0</v>
      </c>
      <c r="P7876" t="s">
        <v>12694</v>
      </c>
    </row>
    <row r="7877" spans="2:16" x14ac:dyDescent="0.25">
      <c r="B7877" t="s">
        <v>7882</v>
      </c>
      <c r="C7877" s="119" t="s">
        <v>60</v>
      </c>
      <c r="D7877" t="s">
        <v>11537</v>
      </c>
      <c r="E7877" t="s">
        <v>11530</v>
      </c>
      <c r="F7877" t="s">
        <v>11540</v>
      </c>
      <c r="G7877" t="s">
        <v>61</v>
      </c>
      <c r="H7877" t="s">
        <v>18</v>
      </c>
      <c r="I7877" t="s">
        <v>11541</v>
      </c>
      <c r="J7877">
        <v>2017</v>
      </c>
      <c r="K7877">
        <v>660.64</v>
      </c>
      <c r="L7877">
        <v>24</v>
      </c>
      <c r="M7877">
        <v>1</v>
      </c>
      <c r="N7877">
        <f t="shared" si="313"/>
        <v>0</v>
      </c>
      <c r="O7877">
        <f t="shared" si="314"/>
        <v>0</v>
      </c>
      <c r="P7877" t="s">
        <v>12694</v>
      </c>
    </row>
    <row r="7878" spans="2:16" x14ac:dyDescent="0.25">
      <c r="B7878" t="s">
        <v>7883</v>
      </c>
      <c r="C7878" s="119" t="s">
        <v>60</v>
      </c>
      <c r="D7878" t="s">
        <v>11546</v>
      </c>
      <c r="E7878" t="s">
        <v>11530</v>
      </c>
      <c r="F7878" t="s">
        <v>11540</v>
      </c>
      <c r="G7878" t="s">
        <v>61</v>
      </c>
      <c r="H7878" t="s">
        <v>18</v>
      </c>
      <c r="I7878" t="s">
        <v>11541</v>
      </c>
      <c r="J7878">
        <v>2017</v>
      </c>
      <c r="K7878">
        <v>633.71</v>
      </c>
      <c r="L7878">
        <v>42</v>
      </c>
      <c r="M7878">
        <v>1</v>
      </c>
      <c r="N7878">
        <f t="shared" si="313"/>
        <v>0</v>
      </c>
      <c r="O7878">
        <f t="shared" si="314"/>
        <v>0</v>
      </c>
      <c r="P7878" t="s">
        <v>12693</v>
      </c>
    </row>
    <row r="7879" spans="2:16" x14ac:dyDescent="0.25">
      <c r="B7879" t="s">
        <v>7884</v>
      </c>
      <c r="C7879" s="119" t="s">
        <v>60</v>
      </c>
      <c r="D7879" t="s">
        <v>11537</v>
      </c>
      <c r="E7879" t="s">
        <v>11530</v>
      </c>
      <c r="F7879" t="s">
        <v>11540</v>
      </c>
      <c r="G7879" t="s">
        <v>61</v>
      </c>
      <c r="H7879" t="s">
        <v>18</v>
      </c>
      <c r="I7879" t="s">
        <v>11533</v>
      </c>
      <c r="J7879">
        <v>2017</v>
      </c>
      <c r="K7879">
        <v>632.54</v>
      </c>
      <c r="L7879">
        <v>25</v>
      </c>
      <c r="M7879">
        <v>1</v>
      </c>
      <c r="N7879">
        <f t="shared" si="313"/>
        <v>0</v>
      </c>
      <c r="O7879">
        <f t="shared" si="314"/>
        <v>0</v>
      </c>
      <c r="P7879" t="s">
        <v>12694</v>
      </c>
    </row>
    <row r="7880" spans="2:16" x14ac:dyDescent="0.25">
      <c r="B7880" t="s">
        <v>7885</v>
      </c>
      <c r="C7880" s="119" t="s">
        <v>60</v>
      </c>
      <c r="D7880" t="s">
        <v>11537</v>
      </c>
      <c r="E7880" t="s">
        <v>11530</v>
      </c>
      <c r="F7880" t="s">
        <v>11540</v>
      </c>
      <c r="G7880" t="s">
        <v>61</v>
      </c>
      <c r="H7880" t="s">
        <v>18</v>
      </c>
      <c r="I7880" t="s">
        <v>11541</v>
      </c>
      <c r="J7880">
        <v>2017</v>
      </c>
      <c r="K7880">
        <v>662.95</v>
      </c>
      <c r="L7880">
        <v>18</v>
      </c>
      <c r="M7880">
        <v>1</v>
      </c>
      <c r="N7880">
        <f t="shared" si="313"/>
        <v>0</v>
      </c>
      <c r="O7880">
        <f t="shared" si="314"/>
        <v>0</v>
      </c>
      <c r="P7880" t="s">
        <v>12694</v>
      </c>
    </row>
    <row r="7881" spans="2:16" x14ac:dyDescent="0.25">
      <c r="B7881" t="s">
        <v>7886</v>
      </c>
      <c r="C7881" s="119" t="s">
        <v>60</v>
      </c>
      <c r="D7881" t="s">
        <v>11537</v>
      </c>
      <c r="E7881" t="s">
        <v>11530</v>
      </c>
      <c r="F7881" t="s">
        <v>11540</v>
      </c>
      <c r="G7881" t="s">
        <v>61</v>
      </c>
      <c r="H7881" t="s">
        <v>18</v>
      </c>
      <c r="I7881" t="s">
        <v>11541</v>
      </c>
      <c r="J7881">
        <v>2017</v>
      </c>
      <c r="K7881">
        <v>659.94</v>
      </c>
      <c r="L7881">
        <v>20</v>
      </c>
      <c r="M7881">
        <v>1</v>
      </c>
      <c r="N7881">
        <f t="shared" si="313"/>
        <v>0</v>
      </c>
      <c r="O7881">
        <f t="shared" si="314"/>
        <v>0</v>
      </c>
      <c r="P7881" t="s">
        <v>12694</v>
      </c>
    </row>
    <row r="7882" spans="2:16" x14ac:dyDescent="0.25">
      <c r="B7882" t="s">
        <v>7887</v>
      </c>
      <c r="C7882" s="119" t="s">
        <v>60</v>
      </c>
      <c r="D7882" t="s">
        <v>11537</v>
      </c>
      <c r="E7882" t="s">
        <v>11530</v>
      </c>
      <c r="F7882" t="s">
        <v>11540</v>
      </c>
      <c r="G7882" t="s">
        <v>61</v>
      </c>
      <c r="H7882" t="s">
        <v>18</v>
      </c>
      <c r="I7882" t="s">
        <v>11541</v>
      </c>
      <c r="J7882">
        <v>2017</v>
      </c>
      <c r="K7882">
        <v>661.21</v>
      </c>
      <c r="L7882">
        <v>30</v>
      </c>
      <c r="M7882">
        <v>1</v>
      </c>
      <c r="N7882">
        <f t="shared" si="313"/>
        <v>0</v>
      </c>
      <c r="O7882">
        <f t="shared" si="314"/>
        <v>0</v>
      </c>
      <c r="P7882" t="s">
        <v>12694</v>
      </c>
    </row>
    <row r="7883" spans="2:16" x14ac:dyDescent="0.25">
      <c r="B7883" t="s">
        <v>7888</v>
      </c>
      <c r="C7883" s="119" t="s">
        <v>60</v>
      </c>
      <c r="D7883" t="s">
        <v>11537</v>
      </c>
      <c r="E7883" t="s">
        <v>11530</v>
      </c>
      <c r="F7883" t="s">
        <v>11540</v>
      </c>
      <c r="G7883" t="s">
        <v>61</v>
      </c>
      <c r="H7883" t="s">
        <v>18</v>
      </c>
      <c r="I7883" t="s">
        <v>11541</v>
      </c>
      <c r="J7883">
        <v>2017</v>
      </c>
      <c r="K7883">
        <v>662.11</v>
      </c>
      <c r="L7883">
        <v>37</v>
      </c>
      <c r="M7883">
        <v>1</v>
      </c>
      <c r="N7883">
        <f t="shared" ref="N7883:N7946" si="315">IF(K7883&lt;100,1,0)</f>
        <v>0</v>
      </c>
      <c r="O7883">
        <f t="shared" si="314"/>
        <v>0</v>
      </c>
      <c r="P7883" t="s">
        <v>12694</v>
      </c>
    </row>
    <row r="7884" spans="2:16" x14ac:dyDescent="0.25">
      <c r="B7884" t="s">
        <v>7889</v>
      </c>
      <c r="C7884" s="119" t="s">
        <v>60</v>
      </c>
      <c r="D7884" t="s">
        <v>11537</v>
      </c>
      <c r="E7884" t="s">
        <v>11530</v>
      </c>
      <c r="F7884" t="s">
        <v>11540</v>
      </c>
      <c r="G7884" t="s">
        <v>61</v>
      </c>
      <c r="H7884" t="s">
        <v>18</v>
      </c>
      <c r="I7884" t="s">
        <v>11541</v>
      </c>
      <c r="J7884">
        <v>2017</v>
      </c>
      <c r="K7884">
        <v>628.59</v>
      </c>
      <c r="L7884">
        <v>19</v>
      </c>
      <c r="M7884">
        <v>1</v>
      </c>
      <c r="N7884">
        <f t="shared" si="315"/>
        <v>0</v>
      </c>
      <c r="O7884">
        <f t="shared" si="314"/>
        <v>0</v>
      </c>
      <c r="P7884" t="s">
        <v>12694</v>
      </c>
    </row>
    <row r="7885" spans="2:16" x14ac:dyDescent="0.25">
      <c r="B7885" t="s">
        <v>7890</v>
      </c>
      <c r="C7885" s="119" t="s">
        <v>60</v>
      </c>
      <c r="D7885" t="s">
        <v>11537</v>
      </c>
      <c r="E7885" t="s">
        <v>11530</v>
      </c>
      <c r="F7885" t="s">
        <v>11540</v>
      </c>
      <c r="G7885" t="s">
        <v>61</v>
      </c>
      <c r="H7885" t="s">
        <v>18</v>
      </c>
      <c r="I7885" t="s">
        <v>11541</v>
      </c>
      <c r="J7885">
        <v>2017</v>
      </c>
      <c r="K7885">
        <v>632.36</v>
      </c>
      <c r="L7885">
        <v>23</v>
      </c>
      <c r="M7885">
        <v>1</v>
      </c>
      <c r="N7885">
        <f t="shared" si="315"/>
        <v>0</v>
      </c>
      <c r="O7885">
        <f t="shared" si="314"/>
        <v>0</v>
      </c>
      <c r="P7885" t="s">
        <v>12694</v>
      </c>
    </row>
    <row r="7886" spans="2:16" x14ac:dyDescent="0.25">
      <c r="B7886" t="s">
        <v>7891</v>
      </c>
      <c r="C7886" s="119" t="s">
        <v>60</v>
      </c>
      <c r="D7886" t="s">
        <v>11537</v>
      </c>
      <c r="E7886" t="s">
        <v>11530</v>
      </c>
      <c r="F7886" t="s">
        <v>11540</v>
      </c>
      <c r="G7886" t="s">
        <v>61</v>
      </c>
      <c r="H7886" t="s">
        <v>18</v>
      </c>
      <c r="I7886" t="s">
        <v>11541</v>
      </c>
      <c r="J7886">
        <v>2017</v>
      </c>
      <c r="K7886">
        <v>630.24</v>
      </c>
      <c r="L7886">
        <v>32</v>
      </c>
      <c r="M7886">
        <v>1</v>
      </c>
      <c r="N7886">
        <f t="shared" si="315"/>
        <v>0</v>
      </c>
      <c r="O7886">
        <f t="shared" si="314"/>
        <v>0</v>
      </c>
      <c r="P7886" t="s">
        <v>12694</v>
      </c>
    </row>
    <row r="7887" spans="2:16" x14ac:dyDescent="0.25">
      <c r="B7887" t="s">
        <v>7892</v>
      </c>
      <c r="C7887" s="119" t="s">
        <v>60</v>
      </c>
      <c r="D7887" t="s">
        <v>11542</v>
      </c>
      <c r="E7887" t="s">
        <v>11530</v>
      </c>
      <c r="F7887" t="s">
        <v>11540</v>
      </c>
      <c r="G7887" t="s">
        <v>61</v>
      </c>
      <c r="H7887" t="s">
        <v>18</v>
      </c>
      <c r="I7887" t="s">
        <v>11541</v>
      </c>
      <c r="J7887">
        <v>2017</v>
      </c>
      <c r="K7887">
        <v>629.61</v>
      </c>
      <c r="L7887">
        <v>24</v>
      </c>
      <c r="M7887">
        <v>1</v>
      </c>
      <c r="N7887">
        <f t="shared" si="315"/>
        <v>0</v>
      </c>
      <c r="O7887">
        <f t="shared" si="314"/>
        <v>0</v>
      </c>
      <c r="P7887" t="s">
        <v>12694</v>
      </c>
    </row>
    <row r="7888" spans="2:16" x14ac:dyDescent="0.25">
      <c r="B7888" t="s">
        <v>7893</v>
      </c>
      <c r="C7888" s="119" t="s">
        <v>60</v>
      </c>
      <c r="D7888" t="s">
        <v>11537</v>
      </c>
      <c r="E7888" t="s">
        <v>11530</v>
      </c>
      <c r="F7888" t="s">
        <v>11540</v>
      </c>
      <c r="G7888" t="s">
        <v>61</v>
      </c>
      <c r="H7888" t="s">
        <v>18</v>
      </c>
      <c r="I7888" t="s">
        <v>11541</v>
      </c>
      <c r="J7888">
        <v>2017</v>
      </c>
      <c r="K7888">
        <v>631.66999999999996</v>
      </c>
      <c r="L7888">
        <v>26</v>
      </c>
      <c r="M7888">
        <v>1</v>
      </c>
      <c r="N7888">
        <f t="shared" si="315"/>
        <v>0</v>
      </c>
      <c r="O7888">
        <f t="shared" si="314"/>
        <v>0</v>
      </c>
      <c r="P7888" t="s">
        <v>12694</v>
      </c>
    </row>
    <row r="7889" spans="2:16" x14ac:dyDescent="0.25">
      <c r="B7889" t="s">
        <v>7894</v>
      </c>
      <c r="C7889" s="119" t="s">
        <v>60</v>
      </c>
      <c r="D7889" t="s">
        <v>11537</v>
      </c>
      <c r="E7889" t="s">
        <v>11530</v>
      </c>
      <c r="F7889" t="s">
        <v>11540</v>
      </c>
      <c r="G7889" t="s">
        <v>61</v>
      </c>
      <c r="H7889" t="s">
        <v>18</v>
      </c>
      <c r="I7889" t="s">
        <v>11541</v>
      </c>
      <c r="J7889">
        <v>2017</v>
      </c>
      <c r="K7889">
        <v>630.77</v>
      </c>
      <c r="L7889">
        <v>19</v>
      </c>
      <c r="M7889">
        <v>1</v>
      </c>
      <c r="N7889">
        <f t="shared" si="315"/>
        <v>0</v>
      </c>
      <c r="O7889">
        <f t="shared" si="314"/>
        <v>0</v>
      </c>
      <c r="P7889" t="s">
        <v>12694</v>
      </c>
    </row>
    <row r="7890" spans="2:16" x14ac:dyDescent="0.25">
      <c r="B7890" t="s">
        <v>7895</v>
      </c>
      <c r="C7890" s="119" t="s">
        <v>60</v>
      </c>
      <c r="D7890" t="s">
        <v>11537</v>
      </c>
      <c r="E7890" t="s">
        <v>11530</v>
      </c>
      <c r="F7890" t="s">
        <v>11540</v>
      </c>
      <c r="G7890" t="s">
        <v>61</v>
      </c>
      <c r="H7890" t="s">
        <v>18</v>
      </c>
      <c r="I7890" t="s">
        <v>11541</v>
      </c>
      <c r="J7890">
        <v>2017</v>
      </c>
      <c r="K7890">
        <v>631.66999999999996</v>
      </c>
      <c r="L7890">
        <v>26</v>
      </c>
      <c r="M7890">
        <v>1</v>
      </c>
      <c r="N7890">
        <f t="shared" si="315"/>
        <v>0</v>
      </c>
      <c r="O7890">
        <f t="shared" si="314"/>
        <v>0</v>
      </c>
      <c r="P7890" t="s">
        <v>12694</v>
      </c>
    </row>
    <row r="7891" spans="2:16" x14ac:dyDescent="0.25">
      <c r="B7891" t="s">
        <v>7896</v>
      </c>
      <c r="C7891" s="119" t="s">
        <v>60</v>
      </c>
      <c r="D7891" t="s">
        <v>11537</v>
      </c>
      <c r="E7891" t="s">
        <v>11530</v>
      </c>
      <c r="F7891" t="s">
        <v>11540</v>
      </c>
      <c r="G7891" t="s">
        <v>61</v>
      </c>
      <c r="H7891" t="s">
        <v>18</v>
      </c>
      <c r="I7891" t="s">
        <v>11541</v>
      </c>
      <c r="J7891">
        <v>2017</v>
      </c>
      <c r="K7891">
        <v>660.67</v>
      </c>
      <c r="L7891">
        <v>21</v>
      </c>
      <c r="M7891">
        <v>1</v>
      </c>
      <c r="N7891">
        <f t="shared" si="315"/>
        <v>0</v>
      </c>
      <c r="O7891">
        <f t="shared" si="314"/>
        <v>0</v>
      </c>
      <c r="P7891" t="s">
        <v>12694</v>
      </c>
    </row>
    <row r="7892" spans="2:16" x14ac:dyDescent="0.25">
      <c r="B7892" t="s">
        <v>7897</v>
      </c>
      <c r="C7892" s="119" t="s">
        <v>60</v>
      </c>
      <c r="D7892" t="s">
        <v>11537</v>
      </c>
      <c r="E7892" t="s">
        <v>11530</v>
      </c>
      <c r="F7892" t="s">
        <v>11540</v>
      </c>
      <c r="G7892" t="s">
        <v>61</v>
      </c>
      <c r="H7892" t="s">
        <v>18</v>
      </c>
      <c r="I7892" t="s">
        <v>11541</v>
      </c>
      <c r="J7892">
        <v>2017</v>
      </c>
      <c r="K7892">
        <v>662.06</v>
      </c>
      <c r="L7892">
        <v>32</v>
      </c>
      <c r="M7892">
        <v>1</v>
      </c>
      <c r="N7892">
        <f t="shared" si="315"/>
        <v>0</v>
      </c>
      <c r="O7892">
        <f t="shared" si="314"/>
        <v>0</v>
      </c>
      <c r="P7892" t="s">
        <v>12694</v>
      </c>
    </row>
    <row r="7893" spans="2:16" x14ac:dyDescent="0.25">
      <c r="B7893" t="s">
        <v>7898</v>
      </c>
      <c r="C7893" s="119" t="s">
        <v>60</v>
      </c>
      <c r="D7893" t="s">
        <v>11537</v>
      </c>
      <c r="E7893" t="s">
        <v>11530</v>
      </c>
      <c r="F7893" t="s">
        <v>11540</v>
      </c>
      <c r="G7893" t="s">
        <v>61</v>
      </c>
      <c r="H7893" t="s">
        <v>18</v>
      </c>
      <c r="I7893" t="s">
        <v>11541</v>
      </c>
      <c r="J7893">
        <v>2017</v>
      </c>
      <c r="K7893">
        <v>664.09</v>
      </c>
      <c r="L7893">
        <v>21</v>
      </c>
      <c r="M7893">
        <v>1</v>
      </c>
      <c r="N7893">
        <f t="shared" si="315"/>
        <v>0</v>
      </c>
      <c r="O7893">
        <f t="shared" si="314"/>
        <v>0</v>
      </c>
      <c r="P7893" t="s">
        <v>12694</v>
      </c>
    </row>
    <row r="7894" spans="2:16" x14ac:dyDescent="0.25">
      <c r="B7894" t="s">
        <v>7899</v>
      </c>
      <c r="C7894" s="119" t="s">
        <v>60</v>
      </c>
      <c r="D7894" t="s">
        <v>11537</v>
      </c>
      <c r="E7894" t="s">
        <v>11530</v>
      </c>
      <c r="F7894" t="s">
        <v>11540</v>
      </c>
      <c r="G7894" t="s">
        <v>61</v>
      </c>
      <c r="H7894" t="s">
        <v>18</v>
      </c>
      <c r="I7894" t="s">
        <v>11541</v>
      </c>
      <c r="J7894">
        <v>2017</v>
      </c>
      <c r="K7894">
        <v>633.13</v>
      </c>
      <c r="L7894">
        <v>26</v>
      </c>
      <c r="M7894">
        <v>1</v>
      </c>
      <c r="N7894">
        <f t="shared" si="315"/>
        <v>0</v>
      </c>
      <c r="O7894">
        <f t="shared" si="314"/>
        <v>0</v>
      </c>
      <c r="P7894" t="s">
        <v>12694</v>
      </c>
    </row>
    <row r="7895" spans="2:16" x14ac:dyDescent="0.25">
      <c r="B7895" t="s">
        <v>7900</v>
      </c>
      <c r="C7895" s="119" t="s">
        <v>60</v>
      </c>
      <c r="D7895" t="s">
        <v>11537</v>
      </c>
      <c r="E7895" t="s">
        <v>11530</v>
      </c>
      <c r="F7895" t="s">
        <v>11540</v>
      </c>
      <c r="G7895" t="s">
        <v>61</v>
      </c>
      <c r="H7895" t="s">
        <v>18</v>
      </c>
      <c r="I7895" t="s">
        <v>11541</v>
      </c>
      <c r="J7895">
        <v>2017</v>
      </c>
      <c r="K7895">
        <v>664.21</v>
      </c>
      <c r="L7895">
        <v>22</v>
      </c>
      <c r="M7895">
        <v>1</v>
      </c>
      <c r="N7895">
        <f t="shared" si="315"/>
        <v>0</v>
      </c>
      <c r="O7895">
        <f t="shared" si="314"/>
        <v>0</v>
      </c>
      <c r="P7895" t="s">
        <v>12694</v>
      </c>
    </row>
    <row r="7896" spans="2:16" x14ac:dyDescent="0.25">
      <c r="B7896" t="s">
        <v>7901</v>
      </c>
      <c r="C7896" s="119" t="s">
        <v>60</v>
      </c>
      <c r="D7896" t="s">
        <v>11537</v>
      </c>
      <c r="E7896" t="s">
        <v>11530</v>
      </c>
      <c r="F7896" t="s">
        <v>11540</v>
      </c>
      <c r="G7896" t="s">
        <v>61</v>
      </c>
      <c r="H7896" t="s">
        <v>18</v>
      </c>
      <c r="I7896" t="s">
        <v>11541</v>
      </c>
      <c r="J7896">
        <v>2017</v>
      </c>
      <c r="K7896">
        <v>631.01</v>
      </c>
      <c r="L7896">
        <v>21</v>
      </c>
      <c r="M7896">
        <v>1</v>
      </c>
      <c r="N7896">
        <f t="shared" si="315"/>
        <v>0</v>
      </c>
      <c r="O7896">
        <f t="shared" si="314"/>
        <v>0</v>
      </c>
      <c r="P7896" t="s">
        <v>12694</v>
      </c>
    </row>
    <row r="7897" spans="2:16" x14ac:dyDescent="0.25">
      <c r="B7897" t="s">
        <v>7902</v>
      </c>
      <c r="C7897" s="119" t="s">
        <v>60</v>
      </c>
      <c r="D7897" t="s">
        <v>11542</v>
      </c>
      <c r="E7897" t="s">
        <v>11530</v>
      </c>
      <c r="F7897" t="s">
        <v>11540</v>
      </c>
      <c r="G7897" t="s">
        <v>61</v>
      </c>
      <c r="H7897" t="s">
        <v>18</v>
      </c>
      <c r="I7897" t="s">
        <v>11541</v>
      </c>
      <c r="J7897">
        <v>2017</v>
      </c>
      <c r="K7897">
        <v>629.99</v>
      </c>
      <c r="L7897">
        <v>30</v>
      </c>
      <c r="M7897">
        <v>1</v>
      </c>
      <c r="N7897">
        <f t="shared" si="315"/>
        <v>0</v>
      </c>
      <c r="O7897">
        <f t="shared" si="314"/>
        <v>0</v>
      </c>
      <c r="P7897" t="s">
        <v>12694</v>
      </c>
    </row>
    <row r="7898" spans="2:16" x14ac:dyDescent="0.25">
      <c r="B7898" t="s">
        <v>7903</v>
      </c>
      <c r="C7898" s="119" t="s">
        <v>60</v>
      </c>
      <c r="D7898" t="s">
        <v>11542</v>
      </c>
      <c r="E7898" t="s">
        <v>11530</v>
      </c>
      <c r="F7898" t="s">
        <v>11540</v>
      </c>
      <c r="G7898" t="s">
        <v>61</v>
      </c>
      <c r="H7898" t="s">
        <v>18</v>
      </c>
      <c r="I7898" t="s">
        <v>11541</v>
      </c>
      <c r="J7898">
        <v>2017</v>
      </c>
      <c r="K7898">
        <v>629.49</v>
      </c>
      <c r="L7898">
        <v>26</v>
      </c>
      <c r="M7898">
        <v>1</v>
      </c>
      <c r="N7898">
        <f t="shared" si="315"/>
        <v>0</v>
      </c>
      <c r="O7898">
        <f t="shared" si="314"/>
        <v>0</v>
      </c>
      <c r="P7898" t="s">
        <v>12694</v>
      </c>
    </row>
    <row r="7899" spans="2:16" x14ac:dyDescent="0.25">
      <c r="B7899" t="s">
        <v>7904</v>
      </c>
      <c r="C7899" s="119" t="s">
        <v>60</v>
      </c>
      <c r="D7899" t="s">
        <v>11537</v>
      </c>
      <c r="E7899" t="s">
        <v>11530</v>
      </c>
      <c r="F7899" t="s">
        <v>11540</v>
      </c>
      <c r="G7899" t="s">
        <v>61</v>
      </c>
      <c r="H7899" t="s">
        <v>18</v>
      </c>
      <c r="I7899" t="s">
        <v>11541</v>
      </c>
      <c r="J7899">
        <v>2017</v>
      </c>
      <c r="K7899">
        <v>663.71</v>
      </c>
      <c r="L7899">
        <v>18</v>
      </c>
      <c r="M7899">
        <v>1</v>
      </c>
      <c r="N7899">
        <f t="shared" si="315"/>
        <v>0</v>
      </c>
      <c r="O7899">
        <f t="shared" si="314"/>
        <v>0</v>
      </c>
      <c r="P7899" t="s">
        <v>12694</v>
      </c>
    </row>
    <row r="7900" spans="2:16" x14ac:dyDescent="0.25">
      <c r="B7900" t="s">
        <v>7905</v>
      </c>
      <c r="C7900" s="119" t="s">
        <v>60</v>
      </c>
      <c r="D7900" t="s">
        <v>11537</v>
      </c>
      <c r="E7900" t="s">
        <v>11530</v>
      </c>
      <c r="F7900" t="s">
        <v>11540</v>
      </c>
      <c r="G7900" t="s">
        <v>61</v>
      </c>
      <c r="H7900" t="s">
        <v>18</v>
      </c>
      <c r="I7900" t="s">
        <v>11541</v>
      </c>
      <c r="J7900">
        <v>2017</v>
      </c>
      <c r="K7900">
        <v>633.13</v>
      </c>
      <c r="L7900">
        <v>26</v>
      </c>
      <c r="M7900">
        <v>1</v>
      </c>
      <c r="N7900">
        <f t="shared" si="315"/>
        <v>0</v>
      </c>
      <c r="O7900">
        <f t="shared" si="314"/>
        <v>0</v>
      </c>
      <c r="P7900" t="s">
        <v>12694</v>
      </c>
    </row>
    <row r="7901" spans="2:16" x14ac:dyDescent="0.25">
      <c r="B7901" t="s">
        <v>7906</v>
      </c>
      <c r="C7901" s="119" t="s">
        <v>60</v>
      </c>
      <c r="D7901" t="s">
        <v>11542</v>
      </c>
      <c r="E7901" t="s">
        <v>11530</v>
      </c>
      <c r="F7901" t="s">
        <v>11540</v>
      </c>
      <c r="G7901" t="s">
        <v>61</v>
      </c>
      <c r="H7901" t="s">
        <v>18</v>
      </c>
      <c r="I7901" t="s">
        <v>11541</v>
      </c>
      <c r="J7901">
        <v>2017</v>
      </c>
      <c r="K7901">
        <v>741.97</v>
      </c>
      <c r="L7901">
        <v>105</v>
      </c>
      <c r="M7901">
        <v>1</v>
      </c>
      <c r="N7901">
        <f t="shared" si="315"/>
        <v>0</v>
      </c>
      <c r="O7901">
        <f t="shared" si="314"/>
        <v>0</v>
      </c>
      <c r="P7901" t="s">
        <v>12694</v>
      </c>
    </row>
    <row r="7902" spans="2:16" x14ac:dyDescent="0.25">
      <c r="B7902" t="s">
        <v>7907</v>
      </c>
      <c r="C7902" s="119" t="s">
        <v>60</v>
      </c>
      <c r="D7902" t="s">
        <v>11537</v>
      </c>
      <c r="E7902" t="s">
        <v>11530</v>
      </c>
      <c r="F7902" t="s">
        <v>11540</v>
      </c>
      <c r="G7902" t="s">
        <v>61</v>
      </c>
      <c r="H7902" t="s">
        <v>18</v>
      </c>
      <c r="I7902" t="s">
        <v>11541</v>
      </c>
      <c r="J7902">
        <v>2017</v>
      </c>
      <c r="K7902">
        <v>633</v>
      </c>
      <c r="L7902">
        <v>25</v>
      </c>
      <c r="M7902">
        <v>1</v>
      </c>
      <c r="N7902">
        <f t="shared" si="315"/>
        <v>0</v>
      </c>
      <c r="O7902">
        <f t="shared" si="314"/>
        <v>0</v>
      </c>
      <c r="P7902" t="s">
        <v>12694</v>
      </c>
    </row>
    <row r="7903" spans="2:16" x14ac:dyDescent="0.25">
      <c r="B7903" t="s">
        <v>7908</v>
      </c>
      <c r="C7903" s="119" t="s">
        <v>60</v>
      </c>
      <c r="D7903" t="s">
        <v>11537</v>
      </c>
      <c r="E7903" t="s">
        <v>11530</v>
      </c>
      <c r="F7903" t="s">
        <v>11540</v>
      </c>
      <c r="G7903" t="s">
        <v>61</v>
      </c>
      <c r="H7903" t="s">
        <v>18</v>
      </c>
      <c r="I7903" t="s">
        <v>11541</v>
      </c>
      <c r="J7903">
        <v>2017</v>
      </c>
      <c r="K7903">
        <v>632.49</v>
      </c>
      <c r="L7903">
        <v>21</v>
      </c>
      <c r="M7903">
        <v>1</v>
      </c>
      <c r="N7903">
        <f t="shared" si="315"/>
        <v>0</v>
      </c>
      <c r="O7903">
        <f t="shared" si="314"/>
        <v>0</v>
      </c>
      <c r="P7903" t="s">
        <v>12694</v>
      </c>
    </row>
    <row r="7904" spans="2:16" x14ac:dyDescent="0.25">
      <c r="B7904" t="s">
        <v>7909</v>
      </c>
      <c r="C7904" s="119" t="s">
        <v>60</v>
      </c>
      <c r="D7904" t="s">
        <v>11537</v>
      </c>
      <c r="E7904" t="s">
        <v>11530</v>
      </c>
      <c r="F7904" t="s">
        <v>11540</v>
      </c>
      <c r="G7904" t="s">
        <v>61</v>
      </c>
      <c r="H7904" t="s">
        <v>18</v>
      </c>
      <c r="I7904" t="s">
        <v>11541</v>
      </c>
      <c r="J7904">
        <v>2017</v>
      </c>
      <c r="K7904">
        <v>633.13</v>
      </c>
      <c r="L7904">
        <v>26</v>
      </c>
      <c r="M7904">
        <v>1</v>
      </c>
      <c r="N7904">
        <f t="shared" si="315"/>
        <v>0</v>
      </c>
      <c r="O7904">
        <f t="shared" si="314"/>
        <v>0</v>
      </c>
      <c r="P7904" t="s">
        <v>12694</v>
      </c>
    </row>
    <row r="7905" spans="2:16" x14ac:dyDescent="0.25">
      <c r="B7905" t="s">
        <v>7910</v>
      </c>
      <c r="C7905" s="119" t="s">
        <v>60</v>
      </c>
      <c r="D7905" t="s">
        <v>11537</v>
      </c>
      <c r="E7905" t="s">
        <v>11530</v>
      </c>
      <c r="F7905" t="s">
        <v>11540</v>
      </c>
      <c r="G7905" t="s">
        <v>61</v>
      </c>
      <c r="H7905" t="s">
        <v>18</v>
      </c>
      <c r="I7905" t="s">
        <v>11541</v>
      </c>
      <c r="J7905">
        <v>2017</v>
      </c>
      <c r="K7905">
        <v>632.87</v>
      </c>
      <c r="L7905">
        <v>24</v>
      </c>
      <c r="M7905">
        <v>1</v>
      </c>
      <c r="N7905">
        <f t="shared" si="315"/>
        <v>0</v>
      </c>
      <c r="O7905">
        <f t="shared" si="314"/>
        <v>0</v>
      </c>
      <c r="P7905" t="s">
        <v>12694</v>
      </c>
    </row>
    <row r="7906" spans="2:16" x14ac:dyDescent="0.25">
      <c r="B7906" t="s">
        <v>7911</v>
      </c>
      <c r="C7906" s="119" t="s">
        <v>60</v>
      </c>
      <c r="D7906" t="s">
        <v>11537</v>
      </c>
      <c r="E7906" t="s">
        <v>11530</v>
      </c>
      <c r="F7906" t="s">
        <v>11540</v>
      </c>
      <c r="G7906" t="s">
        <v>61</v>
      </c>
      <c r="H7906" t="s">
        <v>18</v>
      </c>
      <c r="I7906" t="s">
        <v>11541</v>
      </c>
      <c r="J7906">
        <v>2017</v>
      </c>
      <c r="K7906">
        <v>1132.6099999999999</v>
      </c>
      <c r="L7906">
        <v>22</v>
      </c>
      <c r="M7906">
        <v>1</v>
      </c>
      <c r="N7906">
        <f t="shared" si="315"/>
        <v>0</v>
      </c>
      <c r="O7906">
        <f t="shared" si="314"/>
        <v>0</v>
      </c>
      <c r="P7906" t="s">
        <v>12694</v>
      </c>
    </row>
    <row r="7907" spans="2:16" x14ac:dyDescent="0.25">
      <c r="B7907" t="s">
        <v>7912</v>
      </c>
      <c r="C7907" s="119" t="s">
        <v>60</v>
      </c>
      <c r="D7907" t="s">
        <v>11537</v>
      </c>
      <c r="E7907" t="s">
        <v>11530</v>
      </c>
      <c r="F7907" t="s">
        <v>11540</v>
      </c>
      <c r="G7907" t="s">
        <v>61</v>
      </c>
      <c r="H7907" t="s">
        <v>18</v>
      </c>
      <c r="I7907" t="s">
        <v>11541</v>
      </c>
      <c r="J7907">
        <v>2017</v>
      </c>
      <c r="K7907">
        <v>632.87</v>
      </c>
      <c r="L7907">
        <v>24</v>
      </c>
      <c r="M7907">
        <v>1</v>
      </c>
      <c r="N7907">
        <f t="shared" si="315"/>
        <v>0</v>
      </c>
      <c r="O7907">
        <f t="shared" si="314"/>
        <v>0</v>
      </c>
      <c r="P7907" t="s">
        <v>12694</v>
      </c>
    </row>
    <row r="7908" spans="2:16" x14ac:dyDescent="0.25">
      <c r="B7908" t="s">
        <v>7913</v>
      </c>
      <c r="C7908" s="119" t="s">
        <v>60</v>
      </c>
      <c r="D7908" t="s">
        <v>11537</v>
      </c>
      <c r="E7908" t="s">
        <v>11530</v>
      </c>
      <c r="F7908" t="s">
        <v>11540</v>
      </c>
      <c r="G7908" t="s">
        <v>61</v>
      </c>
      <c r="H7908" t="s">
        <v>18</v>
      </c>
      <c r="I7908" t="s">
        <v>11541</v>
      </c>
      <c r="J7908">
        <v>2017</v>
      </c>
      <c r="K7908">
        <v>634.27</v>
      </c>
      <c r="L7908">
        <v>35</v>
      </c>
      <c r="M7908">
        <v>1</v>
      </c>
      <c r="N7908">
        <f t="shared" si="315"/>
        <v>0</v>
      </c>
      <c r="O7908">
        <f t="shared" si="314"/>
        <v>0</v>
      </c>
      <c r="P7908" t="s">
        <v>12694</v>
      </c>
    </row>
    <row r="7909" spans="2:16" x14ac:dyDescent="0.25">
      <c r="B7909" t="s">
        <v>7914</v>
      </c>
      <c r="C7909" s="119" t="s">
        <v>60</v>
      </c>
      <c r="D7909" t="s">
        <v>11537</v>
      </c>
      <c r="E7909" t="s">
        <v>11530</v>
      </c>
      <c r="F7909" t="s">
        <v>11540</v>
      </c>
      <c r="G7909" t="s">
        <v>61</v>
      </c>
      <c r="H7909" t="s">
        <v>18</v>
      </c>
      <c r="I7909" t="s">
        <v>11541</v>
      </c>
      <c r="J7909">
        <v>2017</v>
      </c>
      <c r="K7909">
        <v>664.21</v>
      </c>
      <c r="L7909">
        <v>22</v>
      </c>
      <c r="M7909">
        <v>1</v>
      </c>
      <c r="N7909">
        <f t="shared" si="315"/>
        <v>0</v>
      </c>
      <c r="O7909">
        <f t="shared" si="314"/>
        <v>0</v>
      </c>
      <c r="P7909" t="s">
        <v>12694</v>
      </c>
    </row>
    <row r="7910" spans="2:16" x14ac:dyDescent="0.25">
      <c r="B7910" t="s">
        <v>7915</v>
      </c>
      <c r="C7910" s="119" t="s">
        <v>60</v>
      </c>
      <c r="D7910" t="s">
        <v>11537</v>
      </c>
      <c r="E7910" t="s">
        <v>11530</v>
      </c>
      <c r="F7910" t="s">
        <v>11540</v>
      </c>
      <c r="G7910" t="s">
        <v>61</v>
      </c>
      <c r="H7910" t="s">
        <v>18</v>
      </c>
      <c r="I7910" t="s">
        <v>11541</v>
      </c>
      <c r="J7910">
        <v>2017</v>
      </c>
      <c r="K7910">
        <v>664.47</v>
      </c>
      <c r="L7910">
        <v>24</v>
      </c>
      <c r="M7910">
        <v>1</v>
      </c>
      <c r="N7910">
        <f t="shared" si="315"/>
        <v>0</v>
      </c>
      <c r="O7910">
        <f t="shared" si="314"/>
        <v>0</v>
      </c>
      <c r="P7910" t="s">
        <v>12694</v>
      </c>
    </row>
    <row r="7911" spans="2:16" x14ac:dyDescent="0.25">
      <c r="B7911" t="s">
        <v>7916</v>
      </c>
      <c r="C7911" s="119" t="s">
        <v>60</v>
      </c>
      <c r="D7911" t="s">
        <v>11537</v>
      </c>
      <c r="E7911" t="s">
        <v>11530</v>
      </c>
      <c r="F7911" t="s">
        <v>11540</v>
      </c>
      <c r="G7911" t="s">
        <v>61</v>
      </c>
      <c r="H7911" t="s">
        <v>18</v>
      </c>
      <c r="I7911" t="s">
        <v>11541</v>
      </c>
      <c r="J7911">
        <v>2017</v>
      </c>
      <c r="K7911">
        <v>632.61</v>
      </c>
      <c r="L7911">
        <v>22</v>
      </c>
      <c r="M7911">
        <v>1</v>
      </c>
      <c r="N7911">
        <f t="shared" si="315"/>
        <v>0</v>
      </c>
      <c r="O7911">
        <f t="shared" si="314"/>
        <v>0</v>
      </c>
      <c r="P7911" t="s">
        <v>12694</v>
      </c>
    </row>
    <row r="7912" spans="2:16" x14ac:dyDescent="0.25">
      <c r="B7912" t="s">
        <v>7917</v>
      </c>
      <c r="C7912" s="119" t="s">
        <v>60</v>
      </c>
      <c r="D7912" t="s">
        <v>11537</v>
      </c>
      <c r="E7912" t="s">
        <v>11530</v>
      </c>
      <c r="F7912" t="s">
        <v>11540</v>
      </c>
      <c r="G7912" t="s">
        <v>61</v>
      </c>
      <c r="H7912" t="s">
        <v>18</v>
      </c>
      <c r="I7912" t="s">
        <v>11541</v>
      </c>
      <c r="J7912">
        <v>2017</v>
      </c>
      <c r="K7912">
        <v>664.21</v>
      </c>
      <c r="L7912">
        <v>22</v>
      </c>
      <c r="M7912">
        <v>1</v>
      </c>
      <c r="N7912">
        <f t="shared" si="315"/>
        <v>0</v>
      </c>
      <c r="O7912">
        <f t="shared" si="314"/>
        <v>0</v>
      </c>
      <c r="P7912" t="s">
        <v>12694</v>
      </c>
    </row>
    <row r="7913" spans="2:16" x14ac:dyDescent="0.25">
      <c r="B7913" t="s">
        <v>7918</v>
      </c>
      <c r="C7913" s="119" t="s">
        <v>60</v>
      </c>
      <c r="D7913" t="s">
        <v>11537</v>
      </c>
      <c r="E7913" t="s">
        <v>11530</v>
      </c>
      <c r="F7913" t="s">
        <v>11540</v>
      </c>
      <c r="G7913" t="s">
        <v>61</v>
      </c>
      <c r="H7913" t="s">
        <v>18</v>
      </c>
      <c r="I7913" t="s">
        <v>11541</v>
      </c>
      <c r="J7913">
        <v>2017</v>
      </c>
      <c r="K7913">
        <v>633.63</v>
      </c>
      <c r="L7913">
        <v>30</v>
      </c>
      <c r="M7913">
        <v>1</v>
      </c>
      <c r="N7913">
        <f t="shared" si="315"/>
        <v>0</v>
      </c>
      <c r="O7913">
        <f t="shared" si="314"/>
        <v>0</v>
      </c>
      <c r="P7913" t="s">
        <v>12694</v>
      </c>
    </row>
    <row r="7914" spans="2:16" x14ac:dyDescent="0.25">
      <c r="B7914" t="s">
        <v>7919</v>
      </c>
      <c r="C7914" s="119" t="s">
        <v>60</v>
      </c>
      <c r="D7914" t="s">
        <v>11537</v>
      </c>
      <c r="E7914" t="s">
        <v>11530</v>
      </c>
      <c r="F7914" t="s">
        <v>11540</v>
      </c>
      <c r="G7914" t="s">
        <v>61</v>
      </c>
      <c r="H7914" t="s">
        <v>18</v>
      </c>
      <c r="I7914" t="s">
        <v>11541</v>
      </c>
      <c r="J7914">
        <v>2017</v>
      </c>
      <c r="K7914">
        <v>632.74</v>
      </c>
      <c r="L7914">
        <v>23</v>
      </c>
      <c r="M7914">
        <v>1</v>
      </c>
      <c r="N7914">
        <f t="shared" si="315"/>
        <v>0</v>
      </c>
      <c r="O7914">
        <f t="shared" si="314"/>
        <v>0</v>
      </c>
      <c r="P7914" t="s">
        <v>12694</v>
      </c>
    </row>
    <row r="7915" spans="2:16" x14ac:dyDescent="0.25">
      <c r="B7915" t="s">
        <v>7920</v>
      </c>
      <c r="C7915" s="119" t="s">
        <v>60</v>
      </c>
      <c r="D7915" t="s">
        <v>11537</v>
      </c>
      <c r="E7915" t="s">
        <v>11530</v>
      </c>
      <c r="F7915" t="s">
        <v>11540</v>
      </c>
      <c r="G7915" t="s">
        <v>61</v>
      </c>
      <c r="H7915" t="s">
        <v>18</v>
      </c>
      <c r="I7915" t="s">
        <v>11541</v>
      </c>
      <c r="J7915">
        <v>2017</v>
      </c>
      <c r="K7915">
        <v>632.74</v>
      </c>
      <c r="L7915">
        <v>23</v>
      </c>
      <c r="M7915">
        <v>1</v>
      </c>
      <c r="N7915">
        <f t="shared" si="315"/>
        <v>0</v>
      </c>
      <c r="O7915">
        <f t="shared" si="314"/>
        <v>0</v>
      </c>
      <c r="P7915" t="s">
        <v>12694</v>
      </c>
    </row>
    <row r="7916" spans="2:16" x14ac:dyDescent="0.25">
      <c r="B7916" t="s">
        <v>7921</v>
      </c>
      <c r="C7916" s="119" t="s">
        <v>60</v>
      </c>
      <c r="D7916" t="s">
        <v>11550</v>
      </c>
      <c r="E7916" t="s">
        <v>11530</v>
      </c>
      <c r="F7916" t="s">
        <v>11540</v>
      </c>
      <c r="G7916" t="s">
        <v>61</v>
      </c>
      <c r="H7916" t="s">
        <v>18</v>
      </c>
      <c r="I7916" t="s">
        <v>11541</v>
      </c>
      <c r="J7916">
        <v>2017</v>
      </c>
      <c r="K7916">
        <v>631.96</v>
      </c>
      <c r="L7916">
        <v>17</v>
      </c>
      <c r="M7916">
        <v>1</v>
      </c>
      <c r="N7916">
        <f t="shared" si="315"/>
        <v>0</v>
      </c>
      <c r="O7916">
        <f t="shared" si="314"/>
        <v>0</v>
      </c>
      <c r="P7916" t="s">
        <v>12694</v>
      </c>
    </row>
    <row r="7917" spans="2:16" x14ac:dyDescent="0.25">
      <c r="B7917" t="s">
        <v>7922</v>
      </c>
      <c r="C7917" s="119" t="s">
        <v>60</v>
      </c>
      <c r="D7917" t="s">
        <v>11550</v>
      </c>
      <c r="E7917" t="s">
        <v>11530</v>
      </c>
      <c r="F7917" t="s">
        <v>11540</v>
      </c>
      <c r="G7917" t="s">
        <v>61</v>
      </c>
      <c r="H7917" t="s">
        <v>18</v>
      </c>
      <c r="I7917" t="s">
        <v>11541</v>
      </c>
      <c r="J7917">
        <v>2017</v>
      </c>
      <c r="K7917">
        <v>635.95000000000005</v>
      </c>
      <c r="L7917">
        <v>48</v>
      </c>
      <c r="M7917">
        <v>1</v>
      </c>
      <c r="N7917">
        <f t="shared" si="315"/>
        <v>0</v>
      </c>
      <c r="O7917">
        <f t="shared" si="314"/>
        <v>0</v>
      </c>
      <c r="P7917" t="s">
        <v>12694</v>
      </c>
    </row>
    <row r="7918" spans="2:16" x14ac:dyDescent="0.25">
      <c r="B7918" t="s">
        <v>7923</v>
      </c>
      <c r="C7918" s="119" t="s">
        <v>60</v>
      </c>
      <c r="D7918" t="s">
        <v>11537</v>
      </c>
      <c r="E7918" t="s">
        <v>11530</v>
      </c>
      <c r="F7918" t="s">
        <v>11540</v>
      </c>
      <c r="G7918" t="s">
        <v>61</v>
      </c>
      <c r="H7918" t="s">
        <v>18</v>
      </c>
      <c r="I7918" t="s">
        <v>11541</v>
      </c>
      <c r="J7918">
        <v>2017</v>
      </c>
      <c r="K7918">
        <v>632.36</v>
      </c>
      <c r="L7918">
        <v>20</v>
      </c>
      <c r="M7918">
        <v>1</v>
      </c>
      <c r="N7918">
        <f t="shared" si="315"/>
        <v>0</v>
      </c>
      <c r="O7918">
        <f t="shared" si="314"/>
        <v>0</v>
      </c>
      <c r="P7918" t="s">
        <v>12694</v>
      </c>
    </row>
    <row r="7919" spans="2:16" x14ac:dyDescent="0.25">
      <c r="B7919" t="s">
        <v>7924</v>
      </c>
      <c r="C7919" s="119" t="s">
        <v>60</v>
      </c>
      <c r="D7919" t="s">
        <v>11537</v>
      </c>
      <c r="E7919" t="s">
        <v>11530</v>
      </c>
      <c r="F7919" t="s">
        <v>11540</v>
      </c>
      <c r="G7919" t="s">
        <v>61</v>
      </c>
      <c r="H7919" t="s">
        <v>18</v>
      </c>
      <c r="I7919" t="s">
        <v>11541</v>
      </c>
      <c r="J7919">
        <v>2017</v>
      </c>
      <c r="K7919">
        <v>633.13</v>
      </c>
      <c r="L7919">
        <v>26</v>
      </c>
      <c r="M7919">
        <v>1</v>
      </c>
      <c r="N7919">
        <f t="shared" si="315"/>
        <v>0</v>
      </c>
      <c r="O7919">
        <f t="shared" ref="O7919:O7982" si="316">IF(OR(L7919="",L7919&lt;=0),1,0)</f>
        <v>0</v>
      </c>
      <c r="P7919" t="s">
        <v>12694</v>
      </c>
    </row>
    <row r="7920" spans="2:16" x14ac:dyDescent="0.25">
      <c r="B7920" t="s">
        <v>7925</v>
      </c>
      <c r="C7920" s="119" t="s">
        <v>60</v>
      </c>
      <c r="D7920" t="s">
        <v>11539</v>
      </c>
      <c r="E7920" t="s">
        <v>11530</v>
      </c>
      <c r="F7920" t="s">
        <v>11540</v>
      </c>
      <c r="G7920" t="s">
        <v>61</v>
      </c>
      <c r="H7920" t="s">
        <v>18</v>
      </c>
      <c r="I7920" t="s">
        <v>11541</v>
      </c>
      <c r="J7920">
        <v>2017</v>
      </c>
      <c r="K7920">
        <v>1283.1099999999999</v>
      </c>
      <c r="L7920">
        <v>23</v>
      </c>
      <c r="M7920">
        <v>1</v>
      </c>
      <c r="N7920">
        <f t="shared" si="315"/>
        <v>0</v>
      </c>
      <c r="O7920">
        <f t="shared" si="316"/>
        <v>0</v>
      </c>
      <c r="P7920" t="s">
        <v>12694</v>
      </c>
    </row>
    <row r="7921" spans="2:16" x14ac:dyDescent="0.25">
      <c r="B7921" t="s">
        <v>7926</v>
      </c>
      <c r="C7921" s="119" t="s">
        <v>60</v>
      </c>
      <c r="D7921" t="s">
        <v>11537</v>
      </c>
      <c r="E7921" t="s">
        <v>11530</v>
      </c>
      <c r="F7921" t="s">
        <v>11540</v>
      </c>
      <c r="G7921" t="s">
        <v>61</v>
      </c>
      <c r="H7921" t="s">
        <v>18</v>
      </c>
      <c r="I7921" t="s">
        <v>11541</v>
      </c>
      <c r="J7921">
        <v>2017</v>
      </c>
      <c r="K7921">
        <v>632.74</v>
      </c>
      <c r="L7921">
        <v>23</v>
      </c>
      <c r="M7921">
        <v>1</v>
      </c>
      <c r="N7921">
        <f t="shared" si="315"/>
        <v>0</v>
      </c>
      <c r="O7921">
        <f t="shared" si="316"/>
        <v>0</v>
      </c>
      <c r="P7921" t="s">
        <v>12694</v>
      </c>
    </row>
    <row r="7922" spans="2:16" x14ac:dyDescent="0.25">
      <c r="B7922" t="s">
        <v>7927</v>
      </c>
      <c r="C7922" s="119" t="s">
        <v>60</v>
      </c>
      <c r="D7922" t="s">
        <v>11537</v>
      </c>
      <c r="E7922" t="s">
        <v>11530</v>
      </c>
      <c r="F7922" t="s">
        <v>11540</v>
      </c>
      <c r="G7922" t="s">
        <v>61</v>
      </c>
      <c r="H7922" t="s">
        <v>18</v>
      </c>
      <c r="I7922" t="s">
        <v>11541</v>
      </c>
      <c r="J7922">
        <v>2017</v>
      </c>
      <c r="K7922">
        <v>633.13</v>
      </c>
      <c r="L7922">
        <v>26</v>
      </c>
      <c r="M7922">
        <v>1</v>
      </c>
      <c r="N7922">
        <f t="shared" si="315"/>
        <v>0</v>
      </c>
      <c r="O7922">
        <f t="shared" si="316"/>
        <v>0</v>
      </c>
      <c r="P7922" t="s">
        <v>12694</v>
      </c>
    </row>
    <row r="7923" spans="2:16" x14ac:dyDescent="0.25">
      <c r="B7923" t="s">
        <v>7928</v>
      </c>
      <c r="C7923" s="119" t="s">
        <v>60</v>
      </c>
      <c r="D7923" t="s">
        <v>11542</v>
      </c>
      <c r="E7923" t="s">
        <v>11530</v>
      </c>
      <c r="F7923" t="s">
        <v>11540</v>
      </c>
      <c r="G7923" t="s">
        <v>61</v>
      </c>
      <c r="H7923" t="s">
        <v>18</v>
      </c>
      <c r="I7923" t="s">
        <v>11541</v>
      </c>
      <c r="J7923">
        <v>2017</v>
      </c>
      <c r="K7923">
        <v>659.65</v>
      </c>
      <c r="L7923">
        <v>13</v>
      </c>
      <c r="M7923">
        <v>1</v>
      </c>
      <c r="N7923">
        <f t="shared" si="315"/>
        <v>0</v>
      </c>
      <c r="O7923">
        <f t="shared" si="316"/>
        <v>0</v>
      </c>
      <c r="P7923" t="s">
        <v>12694</v>
      </c>
    </row>
    <row r="7924" spans="2:16" x14ac:dyDescent="0.25">
      <c r="B7924" t="s">
        <v>7929</v>
      </c>
      <c r="C7924" s="119" t="s">
        <v>60</v>
      </c>
      <c r="D7924" t="s">
        <v>11537</v>
      </c>
      <c r="E7924" t="s">
        <v>11530</v>
      </c>
      <c r="F7924" t="s">
        <v>11540</v>
      </c>
      <c r="G7924" t="s">
        <v>61</v>
      </c>
      <c r="H7924" t="s">
        <v>18</v>
      </c>
      <c r="I7924" t="s">
        <v>11541</v>
      </c>
      <c r="J7924">
        <v>2017</v>
      </c>
      <c r="K7924">
        <v>629.63</v>
      </c>
      <c r="L7924">
        <v>24</v>
      </c>
      <c r="M7924">
        <v>1</v>
      </c>
      <c r="N7924">
        <f t="shared" si="315"/>
        <v>0</v>
      </c>
      <c r="O7924">
        <f t="shared" si="316"/>
        <v>0</v>
      </c>
      <c r="P7924" t="s">
        <v>12694</v>
      </c>
    </row>
    <row r="7925" spans="2:16" x14ac:dyDescent="0.25">
      <c r="B7925" t="s">
        <v>7930</v>
      </c>
      <c r="C7925" s="119" t="s">
        <v>60</v>
      </c>
      <c r="D7925" t="s">
        <v>11537</v>
      </c>
      <c r="E7925" t="s">
        <v>11530</v>
      </c>
      <c r="F7925" t="s">
        <v>11540</v>
      </c>
      <c r="G7925" t="s">
        <v>61</v>
      </c>
      <c r="H7925" t="s">
        <v>18</v>
      </c>
      <c r="I7925" t="s">
        <v>11541</v>
      </c>
      <c r="J7925">
        <v>2017</v>
      </c>
      <c r="K7925">
        <v>629.37</v>
      </c>
      <c r="L7925">
        <v>22</v>
      </c>
      <c r="M7925">
        <v>1</v>
      </c>
      <c r="N7925">
        <f t="shared" si="315"/>
        <v>0</v>
      </c>
      <c r="O7925">
        <f t="shared" si="316"/>
        <v>0</v>
      </c>
      <c r="P7925" t="s">
        <v>12694</v>
      </c>
    </row>
    <row r="7926" spans="2:16" x14ac:dyDescent="0.25">
      <c r="B7926" t="s">
        <v>7931</v>
      </c>
      <c r="C7926" s="119" t="s">
        <v>60</v>
      </c>
      <c r="D7926" t="s">
        <v>11537</v>
      </c>
      <c r="E7926" t="s">
        <v>11530</v>
      </c>
      <c r="F7926" t="s">
        <v>11540</v>
      </c>
      <c r="G7926" t="s">
        <v>61</v>
      </c>
      <c r="H7926" t="s">
        <v>18</v>
      </c>
      <c r="I7926" t="s">
        <v>11541</v>
      </c>
      <c r="J7926">
        <v>2017</v>
      </c>
      <c r="K7926">
        <v>661.07</v>
      </c>
      <c r="L7926">
        <v>24</v>
      </c>
      <c r="M7926">
        <v>1</v>
      </c>
      <c r="N7926">
        <f t="shared" si="315"/>
        <v>0</v>
      </c>
      <c r="O7926">
        <f t="shared" si="316"/>
        <v>0</v>
      </c>
      <c r="P7926" t="s">
        <v>12694</v>
      </c>
    </row>
    <row r="7927" spans="2:16" x14ac:dyDescent="0.25">
      <c r="B7927" t="s">
        <v>7932</v>
      </c>
      <c r="C7927" s="119" t="s">
        <v>60</v>
      </c>
      <c r="D7927" t="s">
        <v>11537</v>
      </c>
      <c r="E7927" t="s">
        <v>11530</v>
      </c>
      <c r="F7927" t="s">
        <v>11540</v>
      </c>
      <c r="G7927" t="s">
        <v>61</v>
      </c>
      <c r="H7927" t="s">
        <v>18</v>
      </c>
      <c r="I7927" t="s">
        <v>11541</v>
      </c>
      <c r="J7927">
        <v>2017</v>
      </c>
      <c r="K7927">
        <v>629.63</v>
      </c>
      <c r="L7927">
        <v>24</v>
      </c>
      <c r="M7927">
        <v>1</v>
      </c>
      <c r="N7927">
        <f t="shared" si="315"/>
        <v>0</v>
      </c>
      <c r="O7927">
        <f t="shared" si="316"/>
        <v>0</v>
      </c>
      <c r="P7927" t="s">
        <v>12694</v>
      </c>
    </row>
    <row r="7928" spans="2:16" x14ac:dyDescent="0.25">
      <c r="B7928" t="s">
        <v>7933</v>
      </c>
      <c r="C7928" s="119" t="s">
        <v>60</v>
      </c>
      <c r="D7928" t="s">
        <v>11537</v>
      </c>
      <c r="E7928" t="s">
        <v>11530</v>
      </c>
      <c r="F7928" t="s">
        <v>11540</v>
      </c>
      <c r="G7928" t="s">
        <v>61</v>
      </c>
      <c r="H7928" t="s">
        <v>18</v>
      </c>
      <c r="I7928" t="s">
        <v>11541</v>
      </c>
      <c r="J7928">
        <v>2017</v>
      </c>
      <c r="K7928">
        <v>630.01</v>
      </c>
      <c r="L7928">
        <v>27</v>
      </c>
      <c r="M7928">
        <v>1</v>
      </c>
      <c r="N7928">
        <f t="shared" si="315"/>
        <v>0</v>
      </c>
      <c r="O7928">
        <f t="shared" si="316"/>
        <v>0</v>
      </c>
      <c r="P7928" t="s">
        <v>12694</v>
      </c>
    </row>
    <row r="7929" spans="2:16" x14ac:dyDescent="0.25">
      <c r="B7929" t="s">
        <v>7934</v>
      </c>
      <c r="C7929" s="119" t="s">
        <v>60</v>
      </c>
      <c r="D7929" t="s">
        <v>11537</v>
      </c>
      <c r="E7929" t="s">
        <v>11530</v>
      </c>
      <c r="F7929" t="s">
        <v>11540</v>
      </c>
      <c r="G7929" t="s">
        <v>61</v>
      </c>
      <c r="H7929" t="s">
        <v>18</v>
      </c>
      <c r="I7929" t="s">
        <v>11541</v>
      </c>
      <c r="J7929">
        <v>2017</v>
      </c>
      <c r="K7929">
        <v>629.76</v>
      </c>
      <c r="L7929">
        <v>25</v>
      </c>
      <c r="M7929">
        <v>1</v>
      </c>
      <c r="N7929">
        <f t="shared" si="315"/>
        <v>0</v>
      </c>
      <c r="O7929">
        <f t="shared" si="316"/>
        <v>0</v>
      </c>
      <c r="P7929" t="s">
        <v>12694</v>
      </c>
    </row>
    <row r="7930" spans="2:16" x14ac:dyDescent="0.25">
      <c r="B7930" t="s">
        <v>7935</v>
      </c>
      <c r="C7930" s="119" t="s">
        <v>60</v>
      </c>
      <c r="D7930" t="s">
        <v>11537</v>
      </c>
      <c r="E7930" t="s">
        <v>11530</v>
      </c>
      <c r="F7930" t="s">
        <v>11540</v>
      </c>
      <c r="G7930" t="s">
        <v>61</v>
      </c>
      <c r="H7930" t="s">
        <v>18</v>
      </c>
      <c r="I7930" t="s">
        <v>11541</v>
      </c>
      <c r="J7930">
        <v>2017</v>
      </c>
      <c r="K7930">
        <v>629.76</v>
      </c>
      <c r="L7930">
        <v>25</v>
      </c>
      <c r="M7930">
        <v>1</v>
      </c>
      <c r="N7930">
        <f t="shared" si="315"/>
        <v>0</v>
      </c>
      <c r="O7930">
        <f t="shared" si="316"/>
        <v>0</v>
      </c>
      <c r="P7930" t="s">
        <v>12694</v>
      </c>
    </row>
    <row r="7931" spans="2:16" x14ac:dyDescent="0.25">
      <c r="B7931" t="s">
        <v>7936</v>
      </c>
      <c r="C7931" s="119" t="s">
        <v>60</v>
      </c>
      <c r="D7931" t="s">
        <v>11537</v>
      </c>
      <c r="E7931" t="s">
        <v>11530</v>
      </c>
      <c r="F7931" t="s">
        <v>11540</v>
      </c>
      <c r="G7931" t="s">
        <v>61</v>
      </c>
      <c r="H7931" t="s">
        <v>18</v>
      </c>
      <c r="I7931" t="s">
        <v>11541</v>
      </c>
      <c r="J7931">
        <v>2017</v>
      </c>
      <c r="K7931">
        <v>660.43</v>
      </c>
      <c r="L7931">
        <v>19</v>
      </c>
      <c r="M7931">
        <v>1</v>
      </c>
      <c r="N7931">
        <f t="shared" si="315"/>
        <v>0</v>
      </c>
      <c r="O7931">
        <f t="shared" si="316"/>
        <v>0</v>
      </c>
      <c r="P7931" t="s">
        <v>12694</v>
      </c>
    </row>
    <row r="7932" spans="2:16" x14ac:dyDescent="0.25">
      <c r="B7932" t="s">
        <v>7937</v>
      </c>
      <c r="C7932" s="119" t="s">
        <v>60</v>
      </c>
      <c r="D7932" t="s">
        <v>11537</v>
      </c>
      <c r="E7932" t="s">
        <v>11530</v>
      </c>
      <c r="F7932" t="s">
        <v>11540</v>
      </c>
      <c r="G7932" t="s">
        <v>61</v>
      </c>
      <c r="H7932" t="s">
        <v>18</v>
      </c>
      <c r="I7932" t="s">
        <v>11541</v>
      </c>
      <c r="J7932">
        <v>2017</v>
      </c>
      <c r="K7932">
        <v>661.07</v>
      </c>
      <c r="L7932">
        <v>24</v>
      </c>
      <c r="M7932">
        <v>1</v>
      </c>
      <c r="N7932">
        <f t="shared" si="315"/>
        <v>0</v>
      </c>
      <c r="O7932">
        <f t="shared" si="316"/>
        <v>0</v>
      </c>
      <c r="P7932" t="s">
        <v>12694</v>
      </c>
    </row>
    <row r="7933" spans="2:16" x14ac:dyDescent="0.25">
      <c r="B7933" t="s">
        <v>7938</v>
      </c>
      <c r="C7933" s="119" t="s">
        <v>60</v>
      </c>
      <c r="D7933" t="s">
        <v>11537</v>
      </c>
      <c r="E7933" t="s">
        <v>11530</v>
      </c>
      <c r="F7933" t="s">
        <v>11540</v>
      </c>
      <c r="G7933" t="s">
        <v>61</v>
      </c>
      <c r="H7933" t="s">
        <v>18</v>
      </c>
      <c r="I7933" t="s">
        <v>11541</v>
      </c>
      <c r="J7933">
        <v>2017</v>
      </c>
      <c r="K7933">
        <v>660.63</v>
      </c>
      <c r="L7933">
        <v>24</v>
      </c>
      <c r="M7933">
        <v>1</v>
      </c>
      <c r="N7933">
        <f t="shared" si="315"/>
        <v>0</v>
      </c>
      <c r="O7933">
        <f t="shared" si="316"/>
        <v>0</v>
      </c>
      <c r="P7933" t="s">
        <v>12694</v>
      </c>
    </row>
    <row r="7934" spans="2:16" x14ac:dyDescent="0.25">
      <c r="B7934" t="s">
        <v>7939</v>
      </c>
      <c r="C7934" s="119" t="s">
        <v>60</v>
      </c>
      <c r="D7934" t="s">
        <v>11537</v>
      </c>
      <c r="E7934" t="s">
        <v>11530</v>
      </c>
      <c r="F7934" t="s">
        <v>11540</v>
      </c>
      <c r="G7934" t="s">
        <v>61</v>
      </c>
      <c r="H7934" t="s">
        <v>18</v>
      </c>
      <c r="I7934" t="s">
        <v>11541</v>
      </c>
      <c r="J7934">
        <v>2017</v>
      </c>
      <c r="K7934">
        <v>629.55999999999995</v>
      </c>
      <c r="L7934">
        <v>27</v>
      </c>
      <c r="M7934">
        <v>1</v>
      </c>
      <c r="N7934">
        <f t="shared" si="315"/>
        <v>0</v>
      </c>
      <c r="O7934">
        <f t="shared" si="316"/>
        <v>0</v>
      </c>
      <c r="P7934" t="s">
        <v>12694</v>
      </c>
    </row>
    <row r="7935" spans="2:16" x14ac:dyDescent="0.25">
      <c r="B7935" t="s">
        <v>7940</v>
      </c>
      <c r="C7935" s="119" t="s">
        <v>60</v>
      </c>
      <c r="D7935" t="s">
        <v>11542</v>
      </c>
      <c r="E7935" t="s">
        <v>11530</v>
      </c>
      <c r="F7935" t="s">
        <v>11540</v>
      </c>
      <c r="G7935" t="s">
        <v>61</v>
      </c>
      <c r="H7935" t="s">
        <v>18</v>
      </c>
      <c r="I7935" t="s">
        <v>11541</v>
      </c>
      <c r="J7935">
        <v>2017</v>
      </c>
      <c r="K7935">
        <v>628.99</v>
      </c>
      <c r="L7935">
        <v>19</v>
      </c>
      <c r="M7935">
        <v>1</v>
      </c>
      <c r="N7935">
        <f t="shared" si="315"/>
        <v>0</v>
      </c>
      <c r="O7935">
        <f t="shared" si="316"/>
        <v>0</v>
      </c>
      <c r="P7935" t="s">
        <v>12694</v>
      </c>
    </row>
    <row r="7936" spans="2:16" x14ac:dyDescent="0.25">
      <c r="B7936" t="s">
        <v>7941</v>
      </c>
      <c r="C7936" s="119" t="s">
        <v>60</v>
      </c>
      <c r="D7936" t="s">
        <v>11537</v>
      </c>
      <c r="E7936" t="s">
        <v>11530</v>
      </c>
      <c r="F7936" t="s">
        <v>11540</v>
      </c>
      <c r="G7936" t="s">
        <v>61</v>
      </c>
      <c r="H7936" t="s">
        <v>18</v>
      </c>
      <c r="I7936" t="s">
        <v>11541</v>
      </c>
      <c r="J7936">
        <v>2017</v>
      </c>
      <c r="K7936">
        <v>629.63</v>
      </c>
      <c r="L7936">
        <v>24</v>
      </c>
      <c r="M7936">
        <v>1</v>
      </c>
      <c r="N7936">
        <f t="shared" si="315"/>
        <v>0</v>
      </c>
      <c r="O7936">
        <f t="shared" si="316"/>
        <v>0</v>
      </c>
      <c r="P7936" t="s">
        <v>12694</v>
      </c>
    </row>
    <row r="7937" spans="2:16" x14ac:dyDescent="0.25">
      <c r="B7937" t="s">
        <v>7942</v>
      </c>
      <c r="C7937" s="119" t="s">
        <v>60</v>
      </c>
      <c r="D7937" t="s">
        <v>11537</v>
      </c>
      <c r="E7937" t="s">
        <v>11530</v>
      </c>
      <c r="F7937" t="s">
        <v>11540</v>
      </c>
      <c r="G7937" t="s">
        <v>61</v>
      </c>
      <c r="H7937" t="s">
        <v>18</v>
      </c>
      <c r="I7937" t="s">
        <v>11541</v>
      </c>
      <c r="J7937">
        <v>2017</v>
      </c>
      <c r="K7937">
        <v>629.37</v>
      </c>
      <c r="L7937">
        <v>22</v>
      </c>
      <c r="M7937">
        <v>1</v>
      </c>
      <c r="N7937">
        <f t="shared" si="315"/>
        <v>0</v>
      </c>
      <c r="O7937">
        <f t="shared" si="316"/>
        <v>0</v>
      </c>
      <c r="P7937" t="s">
        <v>12694</v>
      </c>
    </row>
    <row r="7938" spans="2:16" x14ac:dyDescent="0.25">
      <c r="B7938" t="s">
        <v>7943</v>
      </c>
      <c r="C7938" s="119" t="s">
        <v>60</v>
      </c>
      <c r="D7938" t="s">
        <v>11542</v>
      </c>
      <c r="E7938" t="s">
        <v>11530</v>
      </c>
      <c r="F7938" t="s">
        <v>11540</v>
      </c>
      <c r="G7938" t="s">
        <v>61</v>
      </c>
      <c r="H7938" t="s">
        <v>18</v>
      </c>
      <c r="I7938" t="s">
        <v>11541</v>
      </c>
      <c r="J7938">
        <v>2017</v>
      </c>
      <c r="K7938">
        <v>661.2</v>
      </c>
      <c r="L7938">
        <v>25</v>
      </c>
      <c r="M7938">
        <v>1</v>
      </c>
      <c r="N7938">
        <f t="shared" si="315"/>
        <v>0</v>
      </c>
      <c r="O7938">
        <f t="shared" si="316"/>
        <v>0</v>
      </c>
      <c r="P7938" t="s">
        <v>12694</v>
      </c>
    </row>
    <row r="7939" spans="2:16" x14ac:dyDescent="0.25">
      <c r="B7939" t="s">
        <v>7944</v>
      </c>
      <c r="C7939" s="119" t="s">
        <v>60</v>
      </c>
      <c r="D7939" t="s">
        <v>11542</v>
      </c>
      <c r="E7939" t="s">
        <v>11530</v>
      </c>
      <c r="F7939" t="s">
        <v>11540</v>
      </c>
      <c r="G7939" t="s">
        <v>61</v>
      </c>
      <c r="H7939" t="s">
        <v>18</v>
      </c>
      <c r="I7939" t="s">
        <v>11541</v>
      </c>
      <c r="J7939">
        <v>2017</v>
      </c>
      <c r="K7939">
        <v>661.71</v>
      </c>
      <c r="L7939">
        <v>29</v>
      </c>
      <c r="M7939">
        <v>1</v>
      </c>
      <c r="N7939">
        <f t="shared" si="315"/>
        <v>0</v>
      </c>
      <c r="O7939">
        <f t="shared" si="316"/>
        <v>0</v>
      </c>
      <c r="P7939" t="s">
        <v>12694</v>
      </c>
    </row>
    <row r="7940" spans="2:16" x14ac:dyDescent="0.25">
      <c r="B7940" t="s">
        <v>7945</v>
      </c>
      <c r="C7940" s="119" t="s">
        <v>60</v>
      </c>
      <c r="D7940" t="s">
        <v>11537</v>
      </c>
      <c r="E7940" t="s">
        <v>11530</v>
      </c>
      <c r="F7940" t="s">
        <v>11540</v>
      </c>
      <c r="G7940" t="s">
        <v>61</v>
      </c>
      <c r="H7940" t="s">
        <v>18</v>
      </c>
      <c r="I7940" t="s">
        <v>11541</v>
      </c>
      <c r="J7940">
        <v>2017</v>
      </c>
      <c r="K7940">
        <v>629.37</v>
      </c>
      <c r="L7940">
        <v>22</v>
      </c>
      <c r="M7940">
        <v>1</v>
      </c>
      <c r="N7940">
        <f t="shared" si="315"/>
        <v>0</v>
      </c>
      <c r="O7940">
        <f t="shared" si="316"/>
        <v>0</v>
      </c>
      <c r="P7940" t="s">
        <v>12694</v>
      </c>
    </row>
    <row r="7941" spans="2:16" x14ac:dyDescent="0.25">
      <c r="B7941" t="s">
        <v>7946</v>
      </c>
      <c r="C7941" s="119" t="s">
        <v>60</v>
      </c>
      <c r="D7941" t="s">
        <v>11537</v>
      </c>
      <c r="E7941" t="s">
        <v>11530</v>
      </c>
      <c r="F7941" t="s">
        <v>11540</v>
      </c>
      <c r="G7941" t="s">
        <v>61</v>
      </c>
      <c r="H7941" t="s">
        <v>18</v>
      </c>
      <c r="I7941" t="s">
        <v>11541</v>
      </c>
      <c r="J7941">
        <v>2017</v>
      </c>
      <c r="K7941">
        <v>660.59</v>
      </c>
      <c r="L7941">
        <v>24</v>
      </c>
      <c r="M7941">
        <v>1</v>
      </c>
      <c r="N7941">
        <f t="shared" si="315"/>
        <v>0</v>
      </c>
      <c r="O7941">
        <f t="shared" si="316"/>
        <v>0</v>
      </c>
      <c r="P7941" t="s">
        <v>12694</v>
      </c>
    </row>
    <row r="7942" spans="2:16" x14ac:dyDescent="0.25">
      <c r="B7942" t="s">
        <v>7947</v>
      </c>
      <c r="C7942" s="119" t="s">
        <v>60</v>
      </c>
      <c r="D7942" t="s">
        <v>11537</v>
      </c>
      <c r="E7942" t="s">
        <v>11530</v>
      </c>
      <c r="F7942" t="s">
        <v>11540</v>
      </c>
      <c r="G7942" t="s">
        <v>61</v>
      </c>
      <c r="H7942" t="s">
        <v>18</v>
      </c>
      <c r="I7942" t="s">
        <v>11541</v>
      </c>
      <c r="J7942">
        <v>2017</v>
      </c>
      <c r="K7942">
        <v>660.59</v>
      </c>
      <c r="L7942">
        <v>24</v>
      </c>
      <c r="M7942">
        <v>1</v>
      </c>
      <c r="N7942">
        <f t="shared" si="315"/>
        <v>0</v>
      </c>
      <c r="O7942">
        <f t="shared" si="316"/>
        <v>0</v>
      </c>
      <c r="P7942" t="s">
        <v>12694</v>
      </c>
    </row>
    <row r="7943" spans="2:16" x14ac:dyDescent="0.25">
      <c r="B7943" t="s">
        <v>7948</v>
      </c>
      <c r="C7943" s="119" t="s">
        <v>60</v>
      </c>
      <c r="D7943" t="s">
        <v>11546</v>
      </c>
      <c r="E7943" t="s">
        <v>11530</v>
      </c>
      <c r="F7943" t="s">
        <v>11540</v>
      </c>
      <c r="G7943" t="s">
        <v>61</v>
      </c>
      <c r="H7943" t="s">
        <v>18</v>
      </c>
      <c r="I7943" t="s">
        <v>11541</v>
      </c>
      <c r="J7943">
        <v>2017</v>
      </c>
      <c r="K7943">
        <v>660.29</v>
      </c>
      <c r="L7943">
        <v>18</v>
      </c>
      <c r="M7943">
        <v>1</v>
      </c>
      <c r="N7943">
        <f t="shared" si="315"/>
        <v>0</v>
      </c>
      <c r="O7943">
        <f t="shared" si="316"/>
        <v>0</v>
      </c>
      <c r="P7943" t="s">
        <v>12694</v>
      </c>
    </row>
    <row r="7944" spans="2:16" x14ac:dyDescent="0.25">
      <c r="B7944" t="s">
        <v>7949</v>
      </c>
      <c r="C7944" s="119" t="s">
        <v>60</v>
      </c>
      <c r="D7944" t="s">
        <v>11546</v>
      </c>
      <c r="E7944" t="s">
        <v>11530</v>
      </c>
      <c r="F7944" t="s">
        <v>11540</v>
      </c>
      <c r="G7944" t="s">
        <v>61</v>
      </c>
      <c r="H7944" t="s">
        <v>18</v>
      </c>
      <c r="I7944" t="s">
        <v>11541</v>
      </c>
      <c r="J7944">
        <v>2017</v>
      </c>
      <c r="K7944">
        <v>660.03</v>
      </c>
      <c r="L7944">
        <v>16</v>
      </c>
      <c r="M7944">
        <v>1</v>
      </c>
      <c r="N7944">
        <f t="shared" si="315"/>
        <v>0</v>
      </c>
      <c r="O7944">
        <f t="shared" si="316"/>
        <v>0</v>
      </c>
      <c r="P7944" t="s">
        <v>12694</v>
      </c>
    </row>
    <row r="7945" spans="2:16" x14ac:dyDescent="0.25">
      <c r="B7945" t="s">
        <v>7950</v>
      </c>
      <c r="C7945" s="119" t="s">
        <v>60</v>
      </c>
      <c r="D7945" t="s">
        <v>11546</v>
      </c>
      <c r="E7945" t="s">
        <v>11530</v>
      </c>
      <c r="F7945" t="s">
        <v>11540</v>
      </c>
      <c r="G7945" t="s">
        <v>61</v>
      </c>
      <c r="H7945" t="s">
        <v>18</v>
      </c>
      <c r="I7945" t="s">
        <v>11541</v>
      </c>
      <c r="J7945">
        <v>2017</v>
      </c>
      <c r="K7945">
        <v>660.29</v>
      </c>
      <c r="L7945">
        <v>18</v>
      </c>
      <c r="M7945">
        <v>1</v>
      </c>
      <c r="N7945">
        <f t="shared" si="315"/>
        <v>0</v>
      </c>
      <c r="O7945">
        <f t="shared" si="316"/>
        <v>0</v>
      </c>
      <c r="P7945" t="s">
        <v>12694</v>
      </c>
    </row>
    <row r="7946" spans="2:16" x14ac:dyDescent="0.25">
      <c r="B7946" t="s">
        <v>7951</v>
      </c>
      <c r="C7946" s="119" t="s">
        <v>60</v>
      </c>
      <c r="D7946" t="s">
        <v>11546</v>
      </c>
      <c r="E7946" t="s">
        <v>11530</v>
      </c>
      <c r="F7946" t="s">
        <v>11540</v>
      </c>
      <c r="G7946" t="s">
        <v>61</v>
      </c>
      <c r="H7946" t="s">
        <v>18</v>
      </c>
      <c r="I7946" t="s">
        <v>11541</v>
      </c>
      <c r="J7946">
        <v>2017</v>
      </c>
      <c r="K7946">
        <v>659.81</v>
      </c>
      <c r="L7946">
        <v>18</v>
      </c>
      <c r="M7946">
        <v>1</v>
      </c>
      <c r="N7946">
        <f t="shared" si="315"/>
        <v>0</v>
      </c>
      <c r="O7946">
        <f t="shared" si="316"/>
        <v>0</v>
      </c>
      <c r="P7946" t="s">
        <v>12694</v>
      </c>
    </row>
    <row r="7947" spans="2:16" x14ac:dyDescent="0.25">
      <c r="B7947" t="s">
        <v>7952</v>
      </c>
      <c r="C7947" s="119" t="s">
        <v>60</v>
      </c>
      <c r="D7947" t="s">
        <v>11550</v>
      </c>
      <c r="E7947" t="s">
        <v>11530</v>
      </c>
      <c r="F7947" t="s">
        <v>11540</v>
      </c>
      <c r="G7947" t="s">
        <v>61</v>
      </c>
      <c r="H7947" t="s">
        <v>18</v>
      </c>
      <c r="I7947" t="s">
        <v>11533</v>
      </c>
      <c r="J7947">
        <v>2017</v>
      </c>
      <c r="K7947">
        <v>637.05999999999995</v>
      </c>
      <c r="L7947">
        <v>41</v>
      </c>
      <c r="M7947">
        <v>1</v>
      </c>
      <c r="N7947">
        <f t="shared" ref="N7947:N8010" si="317">IF(K7947&lt;100,1,0)</f>
        <v>0</v>
      </c>
      <c r="O7947">
        <f t="shared" si="316"/>
        <v>0</v>
      </c>
      <c r="P7947" t="s">
        <v>12694</v>
      </c>
    </row>
    <row r="7948" spans="2:16" x14ac:dyDescent="0.25">
      <c r="B7948" t="s">
        <v>7953</v>
      </c>
      <c r="C7948" s="119" t="s">
        <v>60</v>
      </c>
      <c r="D7948" t="s">
        <v>11539</v>
      </c>
      <c r="E7948" t="s">
        <v>11530</v>
      </c>
      <c r="F7948" t="s">
        <v>11540</v>
      </c>
      <c r="G7948" t="s">
        <v>61</v>
      </c>
      <c r="H7948" t="s">
        <v>18</v>
      </c>
      <c r="I7948" t="s">
        <v>11541</v>
      </c>
      <c r="J7948">
        <v>2017</v>
      </c>
      <c r="K7948">
        <v>662.22</v>
      </c>
      <c r="L7948">
        <v>33</v>
      </c>
      <c r="M7948">
        <v>1</v>
      </c>
      <c r="N7948">
        <f t="shared" si="317"/>
        <v>0</v>
      </c>
      <c r="O7948">
        <f t="shared" si="316"/>
        <v>0</v>
      </c>
      <c r="P7948" t="s">
        <v>12693</v>
      </c>
    </row>
    <row r="7949" spans="2:16" x14ac:dyDescent="0.25">
      <c r="B7949" t="s">
        <v>7954</v>
      </c>
      <c r="C7949" s="119" t="s">
        <v>60</v>
      </c>
      <c r="D7949" t="s">
        <v>11537</v>
      </c>
      <c r="E7949" t="s">
        <v>11530</v>
      </c>
      <c r="F7949" t="s">
        <v>11540</v>
      </c>
      <c r="G7949" t="s">
        <v>61</v>
      </c>
      <c r="H7949" t="s">
        <v>18</v>
      </c>
      <c r="I7949" t="s">
        <v>11541</v>
      </c>
      <c r="J7949">
        <v>2017</v>
      </c>
      <c r="K7949">
        <v>629.5</v>
      </c>
      <c r="L7949">
        <v>23</v>
      </c>
      <c r="M7949">
        <v>1</v>
      </c>
      <c r="N7949">
        <f t="shared" si="317"/>
        <v>0</v>
      </c>
      <c r="O7949">
        <f t="shared" si="316"/>
        <v>0</v>
      </c>
      <c r="P7949" t="s">
        <v>12694</v>
      </c>
    </row>
    <row r="7950" spans="2:16" x14ac:dyDescent="0.25">
      <c r="B7950" t="s">
        <v>7955</v>
      </c>
      <c r="C7950" s="119" t="s">
        <v>60</v>
      </c>
      <c r="D7950" t="s">
        <v>11537</v>
      </c>
      <c r="E7950" t="s">
        <v>11530</v>
      </c>
      <c r="F7950" t="s">
        <v>11540</v>
      </c>
      <c r="G7950" t="s">
        <v>61</v>
      </c>
      <c r="H7950" t="s">
        <v>18</v>
      </c>
      <c r="I7950" t="s">
        <v>11541</v>
      </c>
      <c r="J7950">
        <v>2017</v>
      </c>
      <c r="K7950">
        <v>628.80999999999995</v>
      </c>
      <c r="L7950">
        <v>23</v>
      </c>
      <c r="M7950">
        <v>1</v>
      </c>
      <c r="N7950">
        <f t="shared" si="317"/>
        <v>0</v>
      </c>
      <c r="O7950">
        <f t="shared" si="316"/>
        <v>0</v>
      </c>
      <c r="P7950" t="s">
        <v>12694</v>
      </c>
    </row>
    <row r="7951" spans="2:16" x14ac:dyDescent="0.25">
      <c r="B7951" t="s">
        <v>7956</v>
      </c>
      <c r="C7951" s="119" t="s">
        <v>60</v>
      </c>
      <c r="D7951" t="s">
        <v>11537</v>
      </c>
      <c r="E7951" t="s">
        <v>11530</v>
      </c>
      <c r="F7951" t="s">
        <v>11540</v>
      </c>
      <c r="G7951" t="s">
        <v>61</v>
      </c>
      <c r="H7951" t="s">
        <v>18</v>
      </c>
      <c r="I7951" t="s">
        <v>11541</v>
      </c>
      <c r="J7951">
        <v>2017</v>
      </c>
      <c r="K7951">
        <v>660.69</v>
      </c>
      <c r="L7951">
        <v>21</v>
      </c>
      <c r="M7951">
        <v>1</v>
      </c>
      <c r="N7951">
        <f t="shared" si="317"/>
        <v>0</v>
      </c>
      <c r="O7951">
        <f t="shared" si="316"/>
        <v>0</v>
      </c>
      <c r="P7951" t="s">
        <v>12694</v>
      </c>
    </row>
    <row r="7952" spans="2:16" x14ac:dyDescent="0.25">
      <c r="B7952" t="s">
        <v>7957</v>
      </c>
      <c r="C7952" s="119" t="s">
        <v>60</v>
      </c>
      <c r="D7952" t="s">
        <v>11537</v>
      </c>
      <c r="E7952" t="s">
        <v>11530</v>
      </c>
      <c r="F7952" t="s">
        <v>11540</v>
      </c>
      <c r="G7952" t="s">
        <v>61</v>
      </c>
      <c r="H7952" t="s">
        <v>18</v>
      </c>
      <c r="I7952" t="s">
        <v>11541</v>
      </c>
      <c r="J7952">
        <v>2017</v>
      </c>
      <c r="K7952">
        <v>629.12</v>
      </c>
      <c r="L7952">
        <v>20</v>
      </c>
      <c r="M7952">
        <v>1</v>
      </c>
      <c r="N7952">
        <f t="shared" si="317"/>
        <v>0</v>
      </c>
      <c r="O7952">
        <f t="shared" si="316"/>
        <v>0</v>
      </c>
      <c r="P7952" t="s">
        <v>12694</v>
      </c>
    </row>
    <row r="7953" spans="2:16" x14ac:dyDescent="0.25">
      <c r="B7953" t="s">
        <v>7958</v>
      </c>
      <c r="C7953" s="119" t="s">
        <v>60</v>
      </c>
      <c r="D7953" t="s">
        <v>11537</v>
      </c>
      <c r="E7953" t="s">
        <v>11530</v>
      </c>
      <c r="F7953" t="s">
        <v>11540</v>
      </c>
      <c r="G7953" t="s">
        <v>61</v>
      </c>
      <c r="H7953" t="s">
        <v>18</v>
      </c>
      <c r="I7953" t="s">
        <v>11541</v>
      </c>
      <c r="J7953">
        <v>2017</v>
      </c>
      <c r="K7953">
        <v>629.25</v>
      </c>
      <c r="L7953">
        <v>21</v>
      </c>
      <c r="M7953">
        <v>1</v>
      </c>
      <c r="N7953">
        <f t="shared" si="317"/>
        <v>0</v>
      </c>
      <c r="O7953">
        <f t="shared" si="316"/>
        <v>0</v>
      </c>
      <c r="P7953" t="s">
        <v>12694</v>
      </c>
    </row>
    <row r="7954" spans="2:16" x14ac:dyDescent="0.25">
      <c r="B7954" t="s">
        <v>7959</v>
      </c>
      <c r="C7954" s="119" t="s">
        <v>60</v>
      </c>
      <c r="D7954" t="s">
        <v>11537</v>
      </c>
      <c r="E7954" t="s">
        <v>11530</v>
      </c>
      <c r="F7954" t="s">
        <v>11540</v>
      </c>
      <c r="G7954" t="s">
        <v>61</v>
      </c>
      <c r="H7954" t="s">
        <v>18</v>
      </c>
      <c r="I7954" t="s">
        <v>11541</v>
      </c>
      <c r="J7954">
        <v>2017</v>
      </c>
      <c r="K7954">
        <v>629.5</v>
      </c>
      <c r="L7954">
        <v>23</v>
      </c>
      <c r="M7954">
        <v>1</v>
      </c>
      <c r="N7954">
        <f t="shared" si="317"/>
        <v>0</v>
      </c>
      <c r="O7954">
        <f t="shared" si="316"/>
        <v>0</v>
      </c>
      <c r="P7954" t="s">
        <v>12694</v>
      </c>
    </row>
    <row r="7955" spans="2:16" x14ac:dyDescent="0.25">
      <c r="B7955" t="s">
        <v>7960</v>
      </c>
      <c r="C7955" s="119" t="s">
        <v>60</v>
      </c>
      <c r="D7955" t="s">
        <v>11537</v>
      </c>
      <c r="E7955" t="s">
        <v>11530</v>
      </c>
      <c r="F7955" t="s">
        <v>11540</v>
      </c>
      <c r="G7955" t="s">
        <v>61</v>
      </c>
      <c r="H7955" t="s">
        <v>18</v>
      </c>
      <c r="I7955" t="s">
        <v>11541</v>
      </c>
      <c r="J7955">
        <v>2017</v>
      </c>
      <c r="K7955">
        <v>662.86</v>
      </c>
      <c r="L7955">
        <v>38</v>
      </c>
      <c r="M7955">
        <v>1</v>
      </c>
      <c r="N7955">
        <f t="shared" si="317"/>
        <v>0</v>
      </c>
      <c r="O7955">
        <f t="shared" si="316"/>
        <v>0</v>
      </c>
      <c r="P7955" t="s">
        <v>12694</v>
      </c>
    </row>
    <row r="7956" spans="2:16" x14ac:dyDescent="0.25">
      <c r="B7956" t="s">
        <v>7961</v>
      </c>
      <c r="C7956" s="119" t="s">
        <v>60</v>
      </c>
      <c r="D7956" t="s">
        <v>11537</v>
      </c>
      <c r="E7956" t="s">
        <v>11530</v>
      </c>
      <c r="F7956" t="s">
        <v>11540</v>
      </c>
      <c r="G7956" t="s">
        <v>61</v>
      </c>
      <c r="H7956" t="s">
        <v>18</v>
      </c>
      <c r="I7956" t="s">
        <v>11541</v>
      </c>
      <c r="J7956">
        <v>2017</v>
      </c>
      <c r="K7956">
        <v>662.47</v>
      </c>
      <c r="L7956">
        <v>35</v>
      </c>
      <c r="M7956">
        <v>1</v>
      </c>
      <c r="N7956">
        <f t="shared" si="317"/>
        <v>0</v>
      </c>
      <c r="O7956">
        <f t="shared" si="316"/>
        <v>0</v>
      </c>
      <c r="P7956" t="s">
        <v>12694</v>
      </c>
    </row>
    <row r="7957" spans="2:16" x14ac:dyDescent="0.25">
      <c r="B7957" t="s">
        <v>7962</v>
      </c>
      <c r="C7957" s="119" t="s">
        <v>60</v>
      </c>
      <c r="D7957" t="s">
        <v>11537</v>
      </c>
      <c r="E7957" t="s">
        <v>11530</v>
      </c>
      <c r="F7957" t="s">
        <v>11540</v>
      </c>
      <c r="G7957" t="s">
        <v>61</v>
      </c>
      <c r="H7957" t="s">
        <v>18</v>
      </c>
      <c r="I7957" t="s">
        <v>11541</v>
      </c>
      <c r="J7957">
        <v>2017</v>
      </c>
      <c r="K7957">
        <v>660.69</v>
      </c>
      <c r="L7957">
        <v>21</v>
      </c>
      <c r="M7957">
        <v>1</v>
      </c>
      <c r="N7957">
        <f t="shared" si="317"/>
        <v>0</v>
      </c>
      <c r="O7957">
        <f t="shared" si="316"/>
        <v>0</v>
      </c>
      <c r="P7957" t="s">
        <v>12694</v>
      </c>
    </row>
    <row r="7958" spans="2:16" x14ac:dyDescent="0.25">
      <c r="B7958" t="s">
        <v>7963</v>
      </c>
      <c r="C7958" s="119" t="s">
        <v>60</v>
      </c>
      <c r="D7958" t="s">
        <v>11537</v>
      </c>
      <c r="E7958" t="s">
        <v>11530</v>
      </c>
      <c r="F7958" t="s">
        <v>11540</v>
      </c>
      <c r="G7958" t="s">
        <v>61</v>
      </c>
      <c r="H7958" t="s">
        <v>18</v>
      </c>
      <c r="I7958" t="s">
        <v>11541</v>
      </c>
      <c r="J7958">
        <v>2017</v>
      </c>
      <c r="K7958">
        <v>661.83</v>
      </c>
      <c r="L7958">
        <v>30</v>
      </c>
      <c r="M7958">
        <v>1</v>
      </c>
      <c r="N7958">
        <f t="shared" si="317"/>
        <v>0</v>
      </c>
      <c r="O7958">
        <f t="shared" si="316"/>
        <v>0</v>
      </c>
      <c r="P7958" t="s">
        <v>12694</v>
      </c>
    </row>
    <row r="7959" spans="2:16" x14ac:dyDescent="0.25">
      <c r="B7959" t="s">
        <v>7964</v>
      </c>
      <c r="C7959" s="119" t="s">
        <v>60</v>
      </c>
      <c r="D7959" t="s">
        <v>11537</v>
      </c>
      <c r="E7959" t="s">
        <v>11530</v>
      </c>
      <c r="F7959" t="s">
        <v>11540</v>
      </c>
      <c r="G7959" t="s">
        <v>61</v>
      </c>
      <c r="H7959" t="s">
        <v>18</v>
      </c>
      <c r="I7959" t="s">
        <v>11541</v>
      </c>
      <c r="J7959">
        <v>2017</v>
      </c>
      <c r="K7959">
        <v>660.69</v>
      </c>
      <c r="L7959">
        <v>21</v>
      </c>
      <c r="M7959">
        <v>1</v>
      </c>
      <c r="N7959">
        <f t="shared" si="317"/>
        <v>0</v>
      </c>
      <c r="O7959">
        <f t="shared" si="316"/>
        <v>0</v>
      </c>
      <c r="P7959" t="s">
        <v>12694</v>
      </c>
    </row>
    <row r="7960" spans="2:16" x14ac:dyDescent="0.25">
      <c r="B7960" t="s">
        <v>7965</v>
      </c>
      <c r="C7960" s="119" t="s">
        <v>60</v>
      </c>
      <c r="D7960" t="s">
        <v>11537</v>
      </c>
      <c r="E7960" t="s">
        <v>11530</v>
      </c>
      <c r="F7960" t="s">
        <v>11540</v>
      </c>
      <c r="G7960" t="s">
        <v>61</v>
      </c>
      <c r="H7960" t="s">
        <v>18</v>
      </c>
      <c r="I7960" t="s">
        <v>11541</v>
      </c>
      <c r="J7960">
        <v>2017</v>
      </c>
      <c r="K7960">
        <v>660.81</v>
      </c>
      <c r="L7960">
        <v>22</v>
      </c>
      <c r="M7960">
        <v>1</v>
      </c>
      <c r="N7960">
        <f t="shared" si="317"/>
        <v>0</v>
      </c>
      <c r="O7960">
        <f t="shared" si="316"/>
        <v>0</v>
      </c>
      <c r="P7960" t="s">
        <v>12694</v>
      </c>
    </row>
    <row r="7961" spans="2:16" x14ac:dyDescent="0.25">
      <c r="B7961" t="s">
        <v>7966</v>
      </c>
      <c r="C7961" s="119" t="s">
        <v>60</v>
      </c>
      <c r="D7961" t="s">
        <v>11537</v>
      </c>
      <c r="E7961" t="s">
        <v>11530</v>
      </c>
      <c r="F7961" t="s">
        <v>11540</v>
      </c>
      <c r="G7961" t="s">
        <v>61</v>
      </c>
      <c r="H7961" t="s">
        <v>18</v>
      </c>
      <c r="I7961" t="s">
        <v>11541</v>
      </c>
      <c r="J7961">
        <v>2017</v>
      </c>
      <c r="K7961">
        <v>659.97</v>
      </c>
      <c r="L7961">
        <v>21</v>
      </c>
      <c r="M7961">
        <v>1</v>
      </c>
      <c r="N7961">
        <f t="shared" si="317"/>
        <v>0</v>
      </c>
      <c r="O7961">
        <f t="shared" si="316"/>
        <v>0</v>
      </c>
      <c r="P7961" t="s">
        <v>12694</v>
      </c>
    </row>
    <row r="7962" spans="2:16" x14ac:dyDescent="0.25">
      <c r="B7962" t="s">
        <v>7967</v>
      </c>
      <c r="C7962" s="119" t="s">
        <v>60</v>
      </c>
      <c r="D7962" t="s">
        <v>11537</v>
      </c>
      <c r="E7962" t="s">
        <v>11530</v>
      </c>
      <c r="F7962" t="s">
        <v>11540</v>
      </c>
      <c r="G7962" t="s">
        <v>61</v>
      </c>
      <c r="H7962" t="s">
        <v>18</v>
      </c>
      <c r="I7962" t="s">
        <v>11541</v>
      </c>
      <c r="J7962">
        <v>2017</v>
      </c>
      <c r="K7962">
        <v>811.59</v>
      </c>
      <c r="L7962">
        <v>22</v>
      </c>
      <c r="M7962">
        <v>1</v>
      </c>
      <c r="N7962">
        <f t="shared" si="317"/>
        <v>0</v>
      </c>
      <c r="O7962">
        <f t="shared" si="316"/>
        <v>0</v>
      </c>
      <c r="P7962" t="s">
        <v>12694</v>
      </c>
    </row>
    <row r="7963" spans="2:16" x14ac:dyDescent="0.25">
      <c r="B7963" t="s">
        <v>7968</v>
      </c>
      <c r="C7963" s="119" t="s">
        <v>60</v>
      </c>
      <c r="D7963" t="s">
        <v>11537</v>
      </c>
      <c r="E7963" t="s">
        <v>11530</v>
      </c>
      <c r="F7963" t="s">
        <v>11540</v>
      </c>
      <c r="G7963" t="s">
        <v>61</v>
      </c>
      <c r="H7963" t="s">
        <v>18</v>
      </c>
      <c r="I7963" t="s">
        <v>11541</v>
      </c>
      <c r="J7963">
        <v>2017</v>
      </c>
      <c r="K7963">
        <v>660.56</v>
      </c>
      <c r="L7963">
        <v>20</v>
      </c>
      <c r="M7963">
        <v>1</v>
      </c>
      <c r="N7963">
        <f t="shared" si="317"/>
        <v>0</v>
      </c>
      <c r="O7963">
        <f t="shared" si="316"/>
        <v>0</v>
      </c>
      <c r="P7963" t="s">
        <v>12694</v>
      </c>
    </row>
    <row r="7964" spans="2:16" x14ac:dyDescent="0.25">
      <c r="B7964" t="s">
        <v>7969</v>
      </c>
      <c r="C7964" s="119" t="s">
        <v>60</v>
      </c>
      <c r="D7964" t="s">
        <v>11537</v>
      </c>
      <c r="E7964" t="s">
        <v>11530</v>
      </c>
      <c r="F7964" t="s">
        <v>11540</v>
      </c>
      <c r="G7964" t="s">
        <v>61</v>
      </c>
      <c r="H7964" t="s">
        <v>18</v>
      </c>
      <c r="I7964" t="s">
        <v>11541</v>
      </c>
      <c r="J7964">
        <v>2017</v>
      </c>
      <c r="K7964">
        <v>629.5</v>
      </c>
      <c r="L7964">
        <v>23</v>
      </c>
      <c r="M7964">
        <v>1</v>
      </c>
      <c r="N7964">
        <f t="shared" si="317"/>
        <v>0</v>
      </c>
      <c r="O7964">
        <f t="shared" si="316"/>
        <v>0</v>
      </c>
      <c r="P7964" t="s">
        <v>12694</v>
      </c>
    </row>
    <row r="7965" spans="2:16" x14ac:dyDescent="0.25">
      <c r="B7965" t="s">
        <v>7970</v>
      </c>
      <c r="C7965" s="119" t="s">
        <v>60</v>
      </c>
      <c r="D7965" t="s">
        <v>11537</v>
      </c>
      <c r="E7965" t="s">
        <v>11530</v>
      </c>
      <c r="F7965" t="s">
        <v>11540</v>
      </c>
      <c r="G7965" t="s">
        <v>61</v>
      </c>
      <c r="H7965" t="s">
        <v>18</v>
      </c>
      <c r="I7965" t="s">
        <v>11541</v>
      </c>
      <c r="J7965">
        <v>2017</v>
      </c>
      <c r="K7965">
        <v>629.20000000000005</v>
      </c>
      <c r="L7965">
        <v>26</v>
      </c>
      <c r="M7965">
        <v>1</v>
      </c>
      <c r="N7965">
        <f t="shared" si="317"/>
        <v>0</v>
      </c>
      <c r="O7965">
        <f t="shared" si="316"/>
        <v>0</v>
      </c>
      <c r="P7965" t="s">
        <v>12694</v>
      </c>
    </row>
    <row r="7966" spans="2:16" x14ac:dyDescent="0.25">
      <c r="B7966" t="s">
        <v>7971</v>
      </c>
      <c r="C7966" s="119" t="s">
        <v>60</v>
      </c>
      <c r="D7966" t="s">
        <v>11537</v>
      </c>
      <c r="E7966" t="s">
        <v>11530</v>
      </c>
      <c r="F7966" t="s">
        <v>11540</v>
      </c>
      <c r="G7966" t="s">
        <v>61</v>
      </c>
      <c r="H7966" t="s">
        <v>18</v>
      </c>
      <c r="I7966" t="s">
        <v>11541</v>
      </c>
      <c r="J7966">
        <v>2017</v>
      </c>
      <c r="K7966">
        <v>660.43</v>
      </c>
      <c r="L7966">
        <v>19</v>
      </c>
      <c r="M7966">
        <v>1</v>
      </c>
      <c r="N7966">
        <f t="shared" si="317"/>
        <v>0</v>
      </c>
      <c r="O7966">
        <f t="shared" si="316"/>
        <v>0</v>
      </c>
      <c r="P7966" t="s">
        <v>12694</v>
      </c>
    </row>
    <row r="7967" spans="2:16" x14ac:dyDescent="0.25">
      <c r="B7967" t="s">
        <v>7972</v>
      </c>
      <c r="C7967" s="119" t="s">
        <v>60</v>
      </c>
      <c r="D7967" t="s">
        <v>11537</v>
      </c>
      <c r="E7967" t="s">
        <v>11530</v>
      </c>
      <c r="F7967" t="s">
        <v>11540</v>
      </c>
      <c r="G7967" t="s">
        <v>61</v>
      </c>
      <c r="H7967" t="s">
        <v>18</v>
      </c>
      <c r="I7967" t="s">
        <v>11541</v>
      </c>
      <c r="J7967">
        <v>2017</v>
      </c>
      <c r="K7967">
        <v>629.25</v>
      </c>
      <c r="L7967">
        <v>21</v>
      </c>
      <c r="M7967">
        <v>1</v>
      </c>
      <c r="N7967">
        <f t="shared" si="317"/>
        <v>0</v>
      </c>
      <c r="O7967">
        <f t="shared" si="316"/>
        <v>0</v>
      </c>
      <c r="P7967" t="s">
        <v>12694</v>
      </c>
    </row>
    <row r="7968" spans="2:16" x14ac:dyDescent="0.25">
      <c r="B7968" t="s">
        <v>7973</v>
      </c>
      <c r="C7968" s="119" t="s">
        <v>60</v>
      </c>
      <c r="D7968" t="s">
        <v>11537</v>
      </c>
      <c r="E7968" t="s">
        <v>11530</v>
      </c>
      <c r="F7968" t="s">
        <v>11540</v>
      </c>
      <c r="G7968" t="s">
        <v>61</v>
      </c>
      <c r="H7968" t="s">
        <v>18</v>
      </c>
      <c r="I7968" t="s">
        <v>11541</v>
      </c>
      <c r="J7968">
        <v>2017</v>
      </c>
      <c r="K7968">
        <v>629.12</v>
      </c>
      <c r="L7968">
        <v>20</v>
      </c>
      <c r="M7968">
        <v>1</v>
      </c>
      <c r="N7968">
        <f t="shared" si="317"/>
        <v>0</v>
      </c>
      <c r="O7968">
        <f t="shared" si="316"/>
        <v>0</v>
      </c>
      <c r="P7968" t="s">
        <v>12694</v>
      </c>
    </row>
    <row r="7969" spans="2:16" x14ac:dyDescent="0.25">
      <c r="B7969" t="s">
        <v>7974</v>
      </c>
      <c r="C7969" s="119" t="s">
        <v>60</v>
      </c>
      <c r="D7969" t="s">
        <v>11537</v>
      </c>
      <c r="E7969" t="s">
        <v>11530</v>
      </c>
      <c r="F7969" t="s">
        <v>11540</v>
      </c>
      <c r="G7969" t="s">
        <v>61</v>
      </c>
      <c r="H7969" t="s">
        <v>18</v>
      </c>
      <c r="I7969" t="s">
        <v>11541</v>
      </c>
      <c r="J7969">
        <v>2017</v>
      </c>
      <c r="K7969">
        <v>629.37</v>
      </c>
      <c r="L7969">
        <v>22</v>
      </c>
      <c r="M7969">
        <v>1</v>
      </c>
      <c r="N7969">
        <f t="shared" si="317"/>
        <v>0</v>
      </c>
      <c r="O7969">
        <f t="shared" si="316"/>
        <v>0</v>
      </c>
      <c r="P7969" t="s">
        <v>12694</v>
      </c>
    </row>
    <row r="7970" spans="2:16" x14ac:dyDescent="0.25">
      <c r="B7970" t="s">
        <v>7975</v>
      </c>
      <c r="C7970" s="119" t="s">
        <v>60</v>
      </c>
      <c r="D7970" t="s">
        <v>11537</v>
      </c>
      <c r="E7970" t="s">
        <v>11530</v>
      </c>
      <c r="F7970" t="s">
        <v>11540</v>
      </c>
      <c r="G7970" t="s">
        <v>61</v>
      </c>
      <c r="H7970" t="s">
        <v>18</v>
      </c>
      <c r="I7970" t="s">
        <v>11541</v>
      </c>
      <c r="J7970">
        <v>2017</v>
      </c>
      <c r="K7970">
        <v>629.25</v>
      </c>
      <c r="L7970">
        <v>21</v>
      </c>
      <c r="M7970">
        <v>1</v>
      </c>
      <c r="N7970">
        <f t="shared" si="317"/>
        <v>0</v>
      </c>
      <c r="O7970">
        <f t="shared" si="316"/>
        <v>0</v>
      </c>
      <c r="P7970" t="s">
        <v>12694</v>
      </c>
    </row>
    <row r="7971" spans="2:16" x14ac:dyDescent="0.25">
      <c r="B7971" t="s">
        <v>7976</v>
      </c>
      <c r="C7971" s="119" t="s">
        <v>60</v>
      </c>
      <c r="D7971" t="s">
        <v>11537</v>
      </c>
      <c r="E7971" t="s">
        <v>11530</v>
      </c>
      <c r="F7971" t="s">
        <v>11540</v>
      </c>
      <c r="G7971" t="s">
        <v>61</v>
      </c>
      <c r="H7971" t="s">
        <v>18</v>
      </c>
      <c r="I7971" t="s">
        <v>11541</v>
      </c>
      <c r="J7971">
        <v>2017</v>
      </c>
      <c r="K7971">
        <v>628.85</v>
      </c>
      <c r="L7971">
        <v>18</v>
      </c>
      <c r="M7971">
        <v>1</v>
      </c>
      <c r="N7971">
        <f t="shared" si="317"/>
        <v>0</v>
      </c>
      <c r="O7971">
        <f t="shared" si="316"/>
        <v>0</v>
      </c>
      <c r="P7971" t="s">
        <v>12694</v>
      </c>
    </row>
    <row r="7972" spans="2:16" x14ac:dyDescent="0.25">
      <c r="B7972" t="s">
        <v>7977</v>
      </c>
      <c r="C7972" s="119" t="s">
        <v>60</v>
      </c>
      <c r="D7972" t="s">
        <v>11537</v>
      </c>
      <c r="E7972" t="s">
        <v>11530</v>
      </c>
      <c r="F7972" t="s">
        <v>11540</v>
      </c>
      <c r="G7972" t="s">
        <v>61</v>
      </c>
      <c r="H7972" t="s">
        <v>18</v>
      </c>
      <c r="I7972" t="s">
        <v>11541</v>
      </c>
      <c r="J7972">
        <v>2017</v>
      </c>
      <c r="K7972">
        <v>660.09</v>
      </c>
      <c r="L7972">
        <v>22</v>
      </c>
      <c r="M7972">
        <v>1</v>
      </c>
      <c r="N7972">
        <f t="shared" si="317"/>
        <v>0</v>
      </c>
      <c r="O7972">
        <f t="shared" si="316"/>
        <v>0</v>
      </c>
      <c r="P7972" t="s">
        <v>12694</v>
      </c>
    </row>
    <row r="7973" spans="2:16" x14ac:dyDescent="0.25">
      <c r="B7973" t="s">
        <v>7978</v>
      </c>
      <c r="C7973" s="119" t="s">
        <v>60</v>
      </c>
      <c r="D7973" t="s">
        <v>11537</v>
      </c>
      <c r="E7973" t="s">
        <v>11530</v>
      </c>
      <c r="F7973" t="s">
        <v>11540</v>
      </c>
      <c r="G7973" t="s">
        <v>61</v>
      </c>
      <c r="H7973" t="s">
        <v>18</v>
      </c>
      <c r="I7973" t="s">
        <v>11541</v>
      </c>
      <c r="J7973">
        <v>2017</v>
      </c>
      <c r="K7973">
        <v>660.09</v>
      </c>
      <c r="L7973">
        <v>22</v>
      </c>
      <c r="M7973">
        <v>1</v>
      </c>
      <c r="N7973">
        <f t="shared" si="317"/>
        <v>0</v>
      </c>
      <c r="O7973">
        <f t="shared" si="316"/>
        <v>0</v>
      </c>
      <c r="P7973" t="s">
        <v>12694</v>
      </c>
    </row>
    <row r="7974" spans="2:16" x14ac:dyDescent="0.25">
      <c r="B7974" t="s">
        <v>7979</v>
      </c>
      <c r="C7974" s="119" t="s">
        <v>60</v>
      </c>
      <c r="D7974" t="s">
        <v>11537</v>
      </c>
      <c r="E7974" t="s">
        <v>11530</v>
      </c>
      <c r="F7974" t="s">
        <v>11540</v>
      </c>
      <c r="G7974" t="s">
        <v>61</v>
      </c>
      <c r="H7974" t="s">
        <v>18</v>
      </c>
      <c r="I7974" t="s">
        <v>11541</v>
      </c>
      <c r="J7974">
        <v>2017</v>
      </c>
      <c r="K7974">
        <v>660.99</v>
      </c>
      <c r="L7974">
        <v>29</v>
      </c>
      <c r="M7974">
        <v>1</v>
      </c>
      <c r="N7974">
        <f t="shared" si="317"/>
        <v>0</v>
      </c>
      <c r="O7974">
        <f t="shared" si="316"/>
        <v>0</v>
      </c>
      <c r="P7974" t="s">
        <v>12694</v>
      </c>
    </row>
    <row r="7975" spans="2:16" x14ac:dyDescent="0.25">
      <c r="B7975" t="s">
        <v>7980</v>
      </c>
      <c r="C7975" s="119" t="s">
        <v>60</v>
      </c>
      <c r="D7975" t="s">
        <v>11537</v>
      </c>
      <c r="E7975" t="s">
        <v>11530</v>
      </c>
      <c r="F7975" t="s">
        <v>11540</v>
      </c>
      <c r="G7975" t="s">
        <v>61</v>
      </c>
      <c r="H7975" t="s">
        <v>18</v>
      </c>
      <c r="I7975" t="s">
        <v>11541</v>
      </c>
      <c r="J7975">
        <v>2017</v>
      </c>
      <c r="K7975">
        <v>660.34</v>
      </c>
      <c r="L7975">
        <v>24</v>
      </c>
      <c r="M7975">
        <v>1</v>
      </c>
      <c r="N7975">
        <f t="shared" si="317"/>
        <v>0</v>
      </c>
      <c r="O7975">
        <f t="shared" si="316"/>
        <v>0</v>
      </c>
      <c r="P7975" t="s">
        <v>12694</v>
      </c>
    </row>
    <row r="7976" spans="2:16" x14ac:dyDescent="0.25">
      <c r="B7976" t="s">
        <v>7981</v>
      </c>
      <c r="C7976" s="119" t="s">
        <v>60</v>
      </c>
      <c r="D7976" t="s">
        <v>11537</v>
      </c>
      <c r="E7976" t="s">
        <v>11530</v>
      </c>
      <c r="F7976" t="s">
        <v>11540</v>
      </c>
      <c r="G7976" t="s">
        <v>61</v>
      </c>
      <c r="H7976" t="s">
        <v>18</v>
      </c>
      <c r="I7976" t="s">
        <v>11541</v>
      </c>
      <c r="J7976">
        <v>2017</v>
      </c>
      <c r="K7976">
        <v>661.58</v>
      </c>
      <c r="L7976">
        <v>28</v>
      </c>
      <c r="M7976">
        <v>1</v>
      </c>
      <c r="N7976">
        <f t="shared" si="317"/>
        <v>0</v>
      </c>
      <c r="O7976">
        <f t="shared" si="316"/>
        <v>0</v>
      </c>
      <c r="P7976" t="s">
        <v>12694</v>
      </c>
    </row>
    <row r="7977" spans="2:16" x14ac:dyDescent="0.25">
      <c r="B7977" t="s">
        <v>7982</v>
      </c>
      <c r="C7977" s="119" t="s">
        <v>60</v>
      </c>
      <c r="D7977" t="s">
        <v>11537</v>
      </c>
      <c r="E7977" t="s">
        <v>11530</v>
      </c>
      <c r="F7977" t="s">
        <v>11540</v>
      </c>
      <c r="G7977" t="s">
        <v>61</v>
      </c>
      <c r="H7977" t="s">
        <v>18</v>
      </c>
      <c r="I7977" t="s">
        <v>11541</v>
      </c>
      <c r="J7977">
        <v>2017</v>
      </c>
      <c r="K7977">
        <v>629.25</v>
      </c>
      <c r="L7977">
        <v>21</v>
      </c>
      <c r="M7977">
        <v>1</v>
      </c>
      <c r="N7977">
        <f t="shared" si="317"/>
        <v>0</v>
      </c>
      <c r="O7977">
        <f t="shared" si="316"/>
        <v>0</v>
      </c>
      <c r="P7977" t="s">
        <v>12694</v>
      </c>
    </row>
    <row r="7978" spans="2:16" x14ac:dyDescent="0.25">
      <c r="B7978" t="s">
        <v>7983</v>
      </c>
      <c r="C7978" s="119" t="s">
        <v>60</v>
      </c>
      <c r="D7978" t="s">
        <v>11537</v>
      </c>
      <c r="E7978" t="s">
        <v>11530</v>
      </c>
      <c r="F7978" t="s">
        <v>11540</v>
      </c>
      <c r="G7978" t="s">
        <v>61</v>
      </c>
      <c r="H7978" t="s">
        <v>18</v>
      </c>
      <c r="I7978" t="s">
        <v>11541</v>
      </c>
      <c r="J7978">
        <v>2017</v>
      </c>
      <c r="K7978">
        <v>629.63</v>
      </c>
      <c r="L7978">
        <v>24</v>
      </c>
      <c r="M7978">
        <v>1</v>
      </c>
      <c r="N7978">
        <f t="shared" si="317"/>
        <v>0</v>
      </c>
      <c r="O7978">
        <f t="shared" si="316"/>
        <v>0</v>
      </c>
      <c r="P7978" t="s">
        <v>12694</v>
      </c>
    </row>
    <row r="7979" spans="2:16" x14ac:dyDescent="0.25">
      <c r="B7979" t="s">
        <v>7984</v>
      </c>
      <c r="C7979" s="119" t="s">
        <v>60</v>
      </c>
      <c r="D7979" t="s">
        <v>11537</v>
      </c>
      <c r="E7979" t="s">
        <v>11530</v>
      </c>
      <c r="F7979" t="s">
        <v>11540</v>
      </c>
      <c r="G7979" t="s">
        <v>61</v>
      </c>
      <c r="H7979" t="s">
        <v>18</v>
      </c>
      <c r="I7979" t="s">
        <v>11541</v>
      </c>
      <c r="J7979">
        <v>2017</v>
      </c>
      <c r="K7979">
        <v>631.03</v>
      </c>
      <c r="L7979">
        <v>35</v>
      </c>
      <c r="M7979">
        <v>1</v>
      </c>
      <c r="N7979">
        <f t="shared" si="317"/>
        <v>0</v>
      </c>
      <c r="O7979">
        <f t="shared" si="316"/>
        <v>0</v>
      </c>
      <c r="P7979" t="s">
        <v>12694</v>
      </c>
    </row>
    <row r="7980" spans="2:16" x14ac:dyDescent="0.25">
      <c r="B7980" t="s">
        <v>7985</v>
      </c>
      <c r="C7980" s="119" t="s">
        <v>60</v>
      </c>
      <c r="D7980" t="s">
        <v>11537</v>
      </c>
      <c r="E7980" t="s">
        <v>11530</v>
      </c>
      <c r="F7980" t="s">
        <v>11540</v>
      </c>
      <c r="G7980" t="s">
        <v>61</v>
      </c>
      <c r="H7980" t="s">
        <v>18</v>
      </c>
      <c r="I7980" t="s">
        <v>11541</v>
      </c>
      <c r="J7980">
        <v>2017</v>
      </c>
      <c r="K7980">
        <v>629.25</v>
      </c>
      <c r="L7980">
        <v>21</v>
      </c>
      <c r="M7980">
        <v>1</v>
      </c>
      <c r="N7980">
        <f t="shared" si="317"/>
        <v>0</v>
      </c>
      <c r="O7980">
        <f t="shared" si="316"/>
        <v>0</v>
      </c>
      <c r="P7980" t="s">
        <v>12694</v>
      </c>
    </row>
    <row r="7981" spans="2:16" x14ac:dyDescent="0.25">
      <c r="B7981" t="s">
        <v>7986</v>
      </c>
      <c r="C7981" s="119" t="s">
        <v>60</v>
      </c>
      <c r="D7981" t="s">
        <v>11542</v>
      </c>
      <c r="E7981" t="s">
        <v>11530</v>
      </c>
      <c r="F7981" t="s">
        <v>11540</v>
      </c>
      <c r="G7981" t="s">
        <v>61</v>
      </c>
      <c r="H7981" t="s">
        <v>18</v>
      </c>
      <c r="I7981" t="s">
        <v>11541</v>
      </c>
      <c r="J7981">
        <v>2017</v>
      </c>
      <c r="K7981">
        <v>641.16</v>
      </c>
      <c r="L7981">
        <v>25</v>
      </c>
      <c r="M7981">
        <v>1</v>
      </c>
      <c r="N7981">
        <f t="shared" si="317"/>
        <v>0</v>
      </c>
      <c r="O7981">
        <f t="shared" si="316"/>
        <v>0</v>
      </c>
      <c r="P7981" t="s">
        <v>12694</v>
      </c>
    </row>
    <row r="7982" spans="2:16" x14ac:dyDescent="0.25">
      <c r="B7982" t="s">
        <v>7987</v>
      </c>
      <c r="C7982" s="119" t="s">
        <v>60</v>
      </c>
      <c r="D7982" t="s">
        <v>11537</v>
      </c>
      <c r="E7982" t="s">
        <v>11530</v>
      </c>
      <c r="F7982" t="s">
        <v>11540</v>
      </c>
      <c r="G7982" t="s">
        <v>61</v>
      </c>
      <c r="H7982" t="s">
        <v>18</v>
      </c>
      <c r="I7982" t="s">
        <v>11541</v>
      </c>
      <c r="J7982">
        <v>2017</v>
      </c>
      <c r="K7982">
        <v>629.37</v>
      </c>
      <c r="L7982">
        <v>22</v>
      </c>
      <c r="M7982">
        <v>1</v>
      </c>
      <c r="N7982">
        <f t="shared" si="317"/>
        <v>0</v>
      </c>
      <c r="O7982">
        <f t="shared" si="316"/>
        <v>0</v>
      </c>
      <c r="P7982" t="s">
        <v>12694</v>
      </c>
    </row>
    <row r="7983" spans="2:16" x14ac:dyDescent="0.25">
      <c r="B7983" t="s">
        <v>7988</v>
      </c>
      <c r="C7983" s="119" t="s">
        <v>60</v>
      </c>
      <c r="D7983" t="s">
        <v>11537</v>
      </c>
      <c r="E7983" t="s">
        <v>11530</v>
      </c>
      <c r="F7983" t="s">
        <v>11540</v>
      </c>
      <c r="G7983" t="s">
        <v>61</v>
      </c>
      <c r="H7983" t="s">
        <v>18</v>
      </c>
      <c r="I7983" t="s">
        <v>11541</v>
      </c>
      <c r="J7983">
        <v>2017</v>
      </c>
      <c r="K7983">
        <v>629.5</v>
      </c>
      <c r="L7983">
        <v>23</v>
      </c>
      <c r="M7983">
        <v>1</v>
      </c>
      <c r="N7983">
        <f t="shared" si="317"/>
        <v>0</v>
      </c>
      <c r="O7983">
        <f t="shared" ref="O7983:O8046" si="318">IF(OR(L7983="",L7983&lt;=0),1,0)</f>
        <v>0</v>
      </c>
      <c r="P7983" t="s">
        <v>12694</v>
      </c>
    </row>
    <row r="7984" spans="2:16" x14ac:dyDescent="0.25">
      <c r="B7984" t="s">
        <v>7989</v>
      </c>
      <c r="C7984" s="119" t="s">
        <v>60</v>
      </c>
      <c r="D7984" t="s">
        <v>11537</v>
      </c>
      <c r="E7984" t="s">
        <v>11530</v>
      </c>
      <c r="F7984" t="s">
        <v>11540</v>
      </c>
      <c r="G7984" t="s">
        <v>61</v>
      </c>
      <c r="H7984" t="s">
        <v>18</v>
      </c>
      <c r="I7984" t="s">
        <v>11541</v>
      </c>
      <c r="J7984">
        <v>2017</v>
      </c>
      <c r="K7984">
        <v>629.12</v>
      </c>
      <c r="L7984">
        <v>20</v>
      </c>
      <c r="M7984">
        <v>1</v>
      </c>
      <c r="N7984">
        <f t="shared" si="317"/>
        <v>0</v>
      </c>
      <c r="O7984">
        <f t="shared" si="318"/>
        <v>0</v>
      </c>
      <c r="P7984" t="s">
        <v>12694</v>
      </c>
    </row>
    <row r="7985" spans="2:16" x14ac:dyDescent="0.25">
      <c r="B7985" t="s">
        <v>7990</v>
      </c>
      <c r="C7985" s="119" t="s">
        <v>60</v>
      </c>
      <c r="D7985" t="s">
        <v>11537</v>
      </c>
      <c r="E7985" t="s">
        <v>11530</v>
      </c>
      <c r="F7985" t="s">
        <v>11540</v>
      </c>
      <c r="G7985" t="s">
        <v>61</v>
      </c>
      <c r="H7985" t="s">
        <v>18</v>
      </c>
      <c r="I7985" t="s">
        <v>11541</v>
      </c>
      <c r="J7985">
        <v>2017</v>
      </c>
      <c r="K7985">
        <v>629.37</v>
      </c>
      <c r="L7985">
        <v>22</v>
      </c>
      <c r="M7985">
        <v>1</v>
      </c>
      <c r="N7985">
        <f t="shared" si="317"/>
        <v>0</v>
      </c>
      <c r="O7985">
        <f t="shared" si="318"/>
        <v>0</v>
      </c>
      <c r="P7985" t="s">
        <v>12694</v>
      </c>
    </row>
    <row r="7986" spans="2:16" x14ac:dyDescent="0.25">
      <c r="B7986" t="s">
        <v>7991</v>
      </c>
      <c r="C7986" s="119" t="s">
        <v>60</v>
      </c>
      <c r="D7986" t="s">
        <v>11537</v>
      </c>
      <c r="E7986" t="s">
        <v>11530</v>
      </c>
      <c r="F7986" t="s">
        <v>11540</v>
      </c>
      <c r="G7986" t="s">
        <v>61</v>
      </c>
      <c r="H7986" t="s">
        <v>18</v>
      </c>
      <c r="I7986" t="s">
        <v>11541</v>
      </c>
      <c r="J7986">
        <v>2017</v>
      </c>
      <c r="K7986">
        <v>659.57</v>
      </c>
      <c r="L7986">
        <v>18</v>
      </c>
      <c r="M7986">
        <v>1</v>
      </c>
      <c r="N7986">
        <f t="shared" si="317"/>
        <v>0</v>
      </c>
      <c r="O7986">
        <f t="shared" si="318"/>
        <v>0</v>
      </c>
      <c r="P7986" t="s">
        <v>12694</v>
      </c>
    </row>
    <row r="7987" spans="2:16" x14ac:dyDescent="0.25">
      <c r="B7987" t="s">
        <v>7992</v>
      </c>
      <c r="C7987" s="119" t="s">
        <v>60</v>
      </c>
      <c r="D7987" t="s">
        <v>11537</v>
      </c>
      <c r="E7987" t="s">
        <v>11530</v>
      </c>
      <c r="F7987" t="s">
        <v>11540</v>
      </c>
      <c r="G7987" t="s">
        <v>61</v>
      </c>
      <c r="H7987" t="s">
        <v>18</v>
      </c>
      <c r="I7987" t="s">
        <v>11541</v>
      </c>
      <c r="J7987">
        <v>2017</v>
      </c>
      <c r="K7987">
        <v>628.42999999999995</v>
      </c>
      <c r="L7987">
        <v>20</v>
      </c>
      <c r="M7987">
        <v>1</v>
      </c>
      <c r="N7987">
        <f t="shared" si="317"/>
        <v>0</v>
      </c>
      <c r="O7987">
        <f t="shared" si="318"/>
        <v>0</v>
      </c>
      <c r="P7987" t="s">
        <v>12694</v>
      </c>
    </row>
    <row r="7988" spans="2:16" x14ac:dyDescent="0.25">
      <c r="B7988" t="s">
        <v>7993</v>
      </c>
      <c r="C7988" s="119" t="s">
        <v>60</v>
      </c>
      <c r="D7988" t="s">
        <v>11537</v>
      </c>
      <c r="E7988" t="s">
        <v>11530</v>
      </c>
      <c r="F7988" t="s">
        <v>11540</v>
      </c>
      <c r="G7988" t="s">
        <v>61</v>
      </c>
      <c r="H7988" t="s">
        <v>18</v>
      </c>
      <c r="I7988" t="s">
        <v>11541</v>
      </c>
      <c r="J7988">
        <v>2017</v>
      </c>
      <c r="K7988">
        <v>628.02</v>
      </c>
      <c r="L7988">
        <v>17</v>
      </c>
      <c r="M7988">
        <v>1</v>
      </c>
      <c r="N7988">
        <f t="shared" si="317"/>
        <v>0</v>
      </c>
      <c r="O7988">
        <f t="shared" si="318"/>
        <v>0</v>
      </c>
      <c r="P7988" t="s">
        <v>12694</v>
      </c>
    </row>
    <row r="7989" spans="2:16" x14ac:dyDescent="0.25">
      <c r="B7989" t="s">
        <v>7994</v>
      </c>
      <c r="C7989" s="119" t="s">
        <v>60</v>
      </c>
      <c r="D7989" t="s">
        <v>11537</v>
      </c>
      <c r="E7989" t="s">
        <v>11530</v>
      </c>
      <c r="F7989" t="s">
        <v>11540</v>
      </c>
      <c r="G7989" t="s">
        <v>61</v>
      </c>
      <c r="H7989" t="s">
        <v>18</v>
      </c>
      <c r="I7989" t="s">
        <v>11541</v>
      </c>
      <c r="J7989">
        <v>2017</v>
      </c>
      <c r="K7989">
        <v>686.16</v>
      </c>
      <c r="L7989">
        <v>17</v>
      </c>
      <c r="M7989">
        <v>1</v>
      </c>
      <c r="N7989">
        <f t="shared" si="317"/>
        <v>0</v>
      </c>
      <c r="O7989">
        <f t="shared" si="318"/>
        <v>0</v>
      </c>
      <c r="P7989" t="s">
        <v>12694</v>
      </c>
    </row>
    <row r="7990" spans="2:16" x14ac:dyDescent="0.25">
      <c r="B7990" t="s">
        <v>7995</v>
      </c>
      <c r="C7990" s="119" t="s">
        <v>60</v>
      </c>
      <c r="D7990" t="s">
        <v>11537</v>
      </c>
      <c r="E7990" t="s">
        <v>11530</v>
      </c>
      <c r="F7990" t="s">
        <v>11540</v>
      </c>
      <c r="G7990" t="s">
        <v>61</v>
      </c>
      <c r="H7990" t="s">
        <v>18</v>
      </c>
      <c r="I7990" t="s">
        <v>11541</v>
      </c>
      <c r="J7990">
        <v>2017</v>
      </c>
      <c r="K7990">
        <v>628.16</v>
      </c>
      <c r="L7990">
        <v>18</v>
      </c>
      <c r="M7990">
        <v>1</v>
      </c>
      <c r="N7990">
        <f t="shared" si="317"/>
        <v>0</v>
      </c>
      <c r="O7990">
        <f t="shared" si="318"/>
        <v>0</v>
      </c>
      <c r="P7990" t="s">
        <v>12694</v>
      </c>
    </row>
    <row r="7991" spans="2:16" x14ac:dyDescent="0.25">
      <c r="B7991" t="s">
        <v>7996</v>
      </c>
      <c r="C7991" s="119" t="s">
        <v>60</v>
      </c>
      <c r="D7991" t="s">
        <v>11539</v>
      </c>
      <c r="E7991" t="s">
        <v>11530</v>
      </c>
      <c r="F7991" t="s">
        <v>11540</v>
      </c>
      <c r="G7991" t="s">
        <v>61</v>
      </c>
      <c r="H7991" t="s">
        <v>18</v>
      </c>
      <c r="I7991" t="s">
        <v>11541</v>
      </c>
      <c r="J7991">
        <v>2017</v>
      </c>
      <c r="K7991">
        <v>662.38</v>
      </c>
      <c r="L7991">
        <v>38</v>
      </c>
      <c r="M7991">
        <v>1</v>
      </c>
      <c r="N7991">
        <f t="shared" si="317"/>
        <v>0</v>
      </c>
      <c r="O7991">
        <f t="shared" si="318"/>
        <v>0</v>
      </c>
      <c r="P7991" t="s">
        <v>12694</v>
      </c>
    </row>
    <row r="7992" spans="2:16" x14ac:dyDescent="0.25">
      <c r="B7992" t="s">
        <v>7997</v>
      </c>
      <c r="C7992" s="119" t="s">
        <v>60</v>
      </c>
      <c r="D7992" t="s">
        <v>11539</v>
      </c>
      <c r="E7992" t="s">
        <v>11530</v>
      </c>
      <c r="F7992" t="s">
        <v>11540</v>
      </c>
      <c r="G7992" t="s">
        <v>61</v>
      </c>
      <c r="H7992" t="s">
        <v>18</v>
      </c>
      <c r="I7992" t="s">
        <v>11541</v>
      </c>
      <c r="J7992">
        <v>2017</v>
      </c>
      <c r="K7992">
        <v>660.59</v>
      </c>
      <c r="L7992">
        <v>24</v>
      </c>
      <c r="M7992">
        <v>1</v>
      </c>
      <c r="N7992">
        <f t="shared" si="317"/>
        <v>0</v>
      </c>
      <c r="O7992">
        <f t="shared" si="318"/>
        <v>0</v>
      </c>
      <c r="P7992" t="s">
        <v>12694</v>
      </c>
    </row>
    <row r="7993" spans="2:16" x14ac:dyDescent="0.25">
      <c r="B7993" t="s">
        <v>7998</v>
      </c>
      <c r="C7993" s="119" t="s">
        <v>60</v>
      </c>
      <c r="D7993" t="s">
        <v>11546</v>
      </c>
      <c r="E7993" t="s">
        <v>11530</v>
      </c>
      <c r="F7993" t="s">
        <v>11540</v>
      </c>
      <c r="G7993" t="s">
        <v>61</v>
      </c>
      <c r="H7993" t="s">
        <v>18</v>
      </c>
      <c r="I7993" t="s">
        <v>11541</v>
      </c>
      <c r="J7993">
        <v>2017</v>
      </c>
      <c r="K7993">
        <v>630.78</v>
      </c>
      <c r="L7993">
        <v>33</v>
      </c>
      <c r="M7993">
        <v>1</v>
      </c>
      <c r="N7993">
        <f t="shared" si="317"/>
        <v>0</v>
      </c>
      <c r="O7993">
        <f t="shared" si="318"/>
        <v>0</v>
      </c>
      <c r="P7993" t="s">
        <v>12694</v>
      </c>
    </row>
    <row r="7994" spans="2:16" x14ac:dyDescent="0.25">
      <c r="B7994" t="s">
        <v>7999</v>
      </c>
      <c r="C7994" s="119" t="s">
        <v>60</v>
      </c>
      <c r="D7994" t="s">
        <v>11537</v>
      </c>
      <c r="E7994" t="s">
        <v>11530</v>
      </c>
      <c r="F7994" t="s">
        <v>11540</v>
      </c>
      <c r="G7994" t="s">
        <v>61</v>
      </c>
      <c r="H7994" t="s">
        <v>18</v>
      </c>
      <c r="I7994" t="s">
        <v>11541</v>
      </c>
      <c r="J7994">
        <v>2017</v>
      </c>
      <c r="K7994">
        <v>661.83</v>
      </c>
      <c r="L7994">
        <v>40</v>
      </c>
      <c r="M7994">
        <v>1</v>
      </c>
      <c r="N7994">
        <f t="shared" si="317"/>
        <v>0</v>
      </c>
      <c r="O7994">
        <f t="shared" si="318"/>
        <v>0</v>
      </c>
      <c r="P7994" t="s">
        <v>12694</v>
      </c>
    </row>
    <row r="7995" spans="2:16" x14ac:dyDescent="0.25">
      <c r="B7995" t="s">
        <v>8000</v>
      </c>
      <c r="C7995" s="119" t="s">
        <v>60</v>
      </c>
      <c r="D7995" t="s">
        <v>11537</v>
      </c>
      <c r="E7995" t="s">
        <v>11530</v>
      </c>
      <c r="F7995" t="s">
        <v>11540</v>
      </c>
      <c r="G7995" t="s">
        <v>61</v>
      </c>
      <c r="H7995" t="s">
        <v>18</v>
      </c>
      <c r="I7995" t="s">
        <v>11541</v>
      </c>
      <c r="J7995">
        <v>2017</v>
      </c>
      <c r="K7995">
        <v>659.81</v>
      </c>
      <c r="L7995">
        <v>18</v>
      </c>
      <c r="M7995">
        <v>1</v>
      </c>
      <c r="N7995">
        <f t="shared" si="317"/>
        <v>0</v>
      </c>
      <c r="O7995">
        <f t="shared" si="318"/>
        <v>0</v>
      </c>
      <c r="P7995" t="s">
        <v>12694</v>
      </c>
    </row>
    <row r="7996" spans="2:16" x14ac:dyDescent="0.25">
      <c r="B7996" t="s">
        <v>8001</v>
      </c>
      <c r="C7996" s="119" t="s">
        <v>60</v>
      </c>
      <c r="D7996" t="s">
        <v>11546</v>
      </c>
      <c r="E7996" t="s">
        <v>11530</v>
      </c>
      <c r="F7996" t="s">
        <v>11540</v>
      </c>
      <c r="G7996" t="s">
        <v>61</v>
      </c>
      <c r="H7996" t="s">
        <v>18</v>
      </c>
      <c r="I7996" t="s">
        <v>11541</v>
      </c>
      <c r="J7996">
        <v>2017</v>
      </c>
      <c r="K7996">
        <v>1437.29</v>
      </c>
      <c r="L7996">
        <v>24</v>
      </c>
      <c r="M7996">
        <v>1</v>
      </c>
      <c r="N7996">
        <f t="shared" si="317"/>
        <v>0</v>
      </c>
      <c r="O7996">
        <f t="shared" si="318"/>
        <v>0</v>
      </c>
      <c r="P7996" t="s">
        <v>12694</v>
      </c>
    </row>
    <row r="7997" spans="2:16" x14ac:dyDescent="0.25">
      <c r="B7997" t="s">
        <v>8002</v>
      </c>
      <c r="C7997" s="119" t="s">
        <v>60</v>
      </c>
      <c r="D7997" t="s">
        <v>11537</v>
      </c>
      <c r="E7997" t="s">
        <v>11530</v>
      </c>
      <c r="F7997" t="s">
        <v>11540</v>
      </c>
      <c r="G7997" t="s">
        <v>61</v>
      </c>
      <c r="H7997" t="s">
        <v>18</v>
      </c>
      <c r="I7997" t="s">
        <v>11541</v>
      </c>
      <c r="J7997">
        <v>2017</v>
      </c>
      <c r="K7997">
        <v>663.7</v>
      </c>
      <c r="L7997">
        <v>51</v>
      </c>
      <c r="M7997">
        <v>1</v>
      </c>
      <c r="N7997">
        <f t="shared" si="317"/>
        <v>0</v>
      </c>
      <c r="O7997">
        <f t="shared" si="318"/>
        <v>0</v>
      </c>
      <c r="P7997" t="s">
        <v>12694</v>
      </c>
    </row>
    <row r="7998" spans="2:16" x14ac:dyDescent="0.25">
      <c r="B7998" t="s">
        <v>8003</v>
      </c>
      <c r="C7998" s="119" t="s">
        <v>60</v>
      </c>
      <c r="D7998" t="s">
        <v>11539</v>
      </c>
      <c r="E7998" t="s">
        <v>11530</v>
      </c>
      <c r="F7998" t="s">
        <v>11540</v>
      </c>
      <c r="G7998" t="s">
        <v>61</v>
      </c>
      <c r="H7998" t="s">
        <v>18</v>
      </c>
      <c r="I7998" t="s">
        <v>11541</v>
      </c>
      <c r="J7998">
        <v>2017</v>
      </c>
      <c r="K7998">
        <v>661.6</v>
      </c>
      <c r="L7998">
        <v>32</v>
      </c>
      <c r="M7998">
        <v>1</v>
      </c>
      <c r="N7998">
        <f t="shared" si="317"/>
        <v>0</v>
      </c>
      <c r="O7998">
        <f t="shared" si="318"/>
        <v>0</v>
      </c>
      <c r="P7998" t="s">
        <v>12694</v>
      </c>
    </row>
    <row r="7999" spans="2:16" x14ac:dyDescent="0.25">
      <c r="B7999" t="s">
        <v>8004</v>
      </c>
      <c r="C7999" s="119" t="s">
        <v>60</v>
      </c>
      <c r="D7999" t="s">
        <v>11537</v>
      </c>
      <c r="E7999" t="s">
        <v>11530</v>
      </c>
      <c r="F7999" t="s">
        <v>11540</v>
      </c>
      <c r="G7999" t="s">
        <v>61</v>
      </c>
      <c r="H7999" t="s">
        <v>18</v>
      </c>
      <c r="I7999" t="s">
        <v>11541</v>
      </c>
      <c r="J7999">
        <v>2017</v>
      </c>
      <c r="K7999">
        <v>660.94</v>
      </c>
      <c r="L7999">
        <v>23</v>
      </c>
      <c r="M7999">
        <v>1</v>
      </c>
      <c r="N7999">
        <f t="shared" si="317"/>
        <v>0</v>
      </c>
      <c r="O7999">
        <f t="shared" si="318"/>
        <v>0</v>
      </c>
      <c r="P7999" t="s">
        <v>12694</v>
      </c>
    </row>
    <row r="8000" spans="2:16" x14ac:dyDescent="0.25">
      <c r="B8000" t="s">
        <v>8005</v>
      </c>
      <c r="C8000" s="119" t="s">
        <v>60</v>
      </c>
      <c r="D8000" t="s">
        <v>11546</v>
      </c>
      <c r="E8000" t="s">
        <v>11530</v>
      </c>
      <c r="F8000" t="s">
        <v>11540</v>
      </c>
      <c r="G8000" t="s">
        <v>61</v>
      </c>
      <c r="H8000" t="s">
        <v>18</v>
      </c>
      <c r="I8000" t="s">
        <v>11541</v>
      </c>
      <c r="J8000">
        <v>2017</v>
      </c>
      <c r="K8000">
        <v>632.25</v>
      </c>
      <c r="L8000">
        <v>54</v>
      </c>
      <c r="M8000">
        <v>1</v>
      </c>
      <c r="N8000">
        <f t="shared" si="317"/>
        <v>0</v>
      </c>
      <c r="O8000">
        <f t="shared" si="318"/>
        <v>0</v>
      </c>
      <c r="P8000" t="s">
        <v>12694</v>
      </c>
    </row>
    <row r="8001" spans="2:16" x14ac:dyDescent="0.25">
      <c r="B8001" t="s">
        <v>8006</v>
      </c>
      <c r="C8001" s="119" t="s">
        <v>60</v>
      </c>
      <c r="D8001" t="s">
        <v>11542</v>
      </c>
      <c r="E8001" t="s">
        <v>11530</v>
      </c>
      <c r="F8001" t="s">
        <v>11540</v>
      </c>
      <c r="G8001" t="s">
        <v>61</v>
      </c>
      <c r="H8001" t="s">
        <v>18</v>
      </c>
      <c r="I8001" t="s">
        <v>11541</v>
      </c>
      <c r="J8001">
        <v>2017</v>
      </c>
      <c r="K8001">
        <v>629.16999999999996</v>
      </c>
      <c r="L8001">
        <v>30</v>
      </c>
      <c r="M8001">
        <v>1</v>
      </c>
      <c r="N8001">
        <f t="shared" si="317"/>
        <v>0</v>
      </c>
      <c r="O8001">
        <f t="shared" si="318"/>
        <v>0</v>
      </c>
      <c r="P8001" t="s">
        <v>12694</v>
      </c>
    </row>
    <row r="8002" spans="2:16" x14ac:dyDescent="0.25">
      <c r="B8002" t="s">
        <v>8007</v>
      </c>
      <c r="C8002" s="119" t="s">
        <v>60</v>
      </c>
      <c r="D8002" t="s">
        <v>11542</v>
      </c>
      <c r="E8002" t="s">
        <v>11530</v>
      </c>
      <c r="F8002" t="s">
        <v>11540</v>
      </c>
      <c r="G8002" t="s">
        <v>61</v>
      </c>
      <c r="H8002" t="s">
        <v>18</v>
      </c>
      <c r="I8002" t="s">
        <v>11541</v>
      </c>
      <c r="J8002">
        <v>2017</v>
      </c>
      <c r="K8002">
        <v>629.17999999999995</v>
      </c>
      <c r="L8002">
        <v>30</v>
      </c>
      <c r="M8002">
        <v>1</v>
      </c>
      <c r="N8002">
        <f t="shared" si="317"/>
        <v>0</v>
      </c>
      <c r="O8002">
        <f t="shared" si="318"/>
        <v>0</v>
      </c>
      <c r="P8002" t="s">
        <v>12694</v>
      </c>
    </row>
    <row r="8003" spans="2:16" x14ac:dyDescent="0.25">
      <c r="B8003" t="s">
        <v>8008</v>
      </c>
      <c r="C8003" s="119" t="s">
        <v>60</v>
      </c>
      <c r="D8003" t="s">
        <v>11542</v>
      </c>
      <c r="E8003" t="s">
        <v>11530</v>
      </c>
      <c r="F8003" t="s">
        <v>11540</v>
      </c>
      <c r="G8003" t="s">
        <v>61</v>
      </c>
      <c r="H8003" t="s">
        <v>18</v>
      </c>
      <c r="I8003" t="s">
        <v>11541</v>
      </c>
      <c r="J8003">
        <v>2017</v>
      </c>
      <c r="K8003">
        <v>629.16999999999996</v>
      </c>
      <c r="L8003">
        <v>30</v>
      </c>
      <c r="M8003">
        <v>1</v>
      </c>
      <c r="N8003">
        <f t="shared" si="317"/>
        <v>0</v>
      </c>
      <c r="O8003">
        <f t="shared" si="318"/>
        <v>0</v>
      </c>
      <c r="P8003" t="s">
        <v>12694</v>
      </c>
    </row>
    <row r="8004" spans="2:16" x14ac:dyDescent="0.25">
      <c r="B8004" t="s">
        <v>8009</v>
      </c>
      <c r="C8004" s="119" t="s">
        <v>60</v>
      </c>
      <c r="D8004" t="s">
        <v>11542</v>
      </c>
      <c r="E8004" t="s">
        <v>11530</v>
      </c>
      <c r="F8004" t="s">
        <v>11540</v>
      </c>
      <c r="G8004" t="s">
        <v>61</v>
      </c>
      <c r="H8004" t="s">
        <v>18</v>
      </c>
      <c r="I8004" t="s">
        <v>11541</v>
      </c>
      <c r="J8004">
        <v>2017</v>
      </c>
      <c r="K8004">
        <v>629.29999999999995</v>
      </c>
      <c r="L8004">
        <v>31</v>
      </c>
      <c r="M8004">
        <v>1</v>
      </c>
      <c r="N8004">
        <f t="shared" si="317"/>
        <v>0</v>
      </c>
      <c r="O8004">
        <f t="shared" si="318"/>
        <v>0</v>
      </c>
      <c r="P8004" t="s">
        <v>12694</v>
      </c>
    </row>
    <row r="8005" spans="2:16" x14ac:dyDescent="0.25">
      <c r="B8005" t="s">
        <v>8010</v>
      </c>
      <c r="C8005" s="119" t="s">
        <v>60</v>
      </c>
      <c r="D8005" t="s">
        <v>11542</v>
      </c>
      <c r="E8005" t="s">
        <v>11530</v>
      </c>
      <c r="F8005" t="s">
        <v>11540</v>
      </c>
      <c r="G8005" t="s">
        <v>61</v>
      </c>
      <c r="H8005" t="s">
        <v>18</v>
      </c>
      <c r="I8005" t="s">
        <v>11541</v>
      </c>
      <c r="J8005">
        <v>2017</v>
      </c>
      <c r="K8005">
        <v>629.16999999999996</v>
      </c>
      <c r="L8005">
        <v>30</v>
      </c>
      <c r="M8005">
        <v>1</v>
      </c>
      <c r="N8005">
        <f t="shared" si="317"/>
        <v>0</v>
      </c>
      <c r="O8005">
        <f t="shared" si="318"/>
        <v>0</v>
      </c>
      <c r="P8005" t="s">
        <v>12694</v>
      </c>
    </row>
    <row r="8006" spans="2:16" x14ac:dyDescent="0.25">
      <c r="B8006" t="s">
        <v>8011</v>
      </c>
      <c r="C8006" s="119" t="s">
        <v>60</v>
      </c>
      <c r="D8006" t="s">
        <v>11537</v>
      </c>
      <c r="E8006" t="s">
        <v>11530</v>
      </c>
      <c r="F8006" t="s">
        <v>11540</v>
      </c>
      <c r="G8006" t="s">
        <v>61</v>
      </c>
      <c r="H8006" t="s">
        <v>18</v>
      </c>
      <c r="I8006" t="s">
        <v>11541</v>
      </c>
      <c r="J8006">
        <v>2017</v>
      </c>
      <c r="K8006">
        <v>627.98</v>
      </c>
      <c r="L8006">
        <v>22</v>
      </c>
      <c r="M8006">
        <v>1</v>
      </c>
      <c r="N8006">
        <f t="shared" si="317"/>
        <v>0</v>
      </c>
      <c r="O8006">
        <f t="shared" si="318"/>
        <v>0</v>
      </c>
      <c r="P8006" t="s">
        <v>12694</v>
      </c>
    </row>
    <row r="8007" spans="2:16" x14ac:dyDescent="0.25">
      <c r="B8007" t="s">
        <v>8012</v>
      </c>
      <c r="C8007" s="119" t="s">
        <v>60</v>
      </c>
      <c r="D8007" t="s">
        <v>11537</v>
      </c>
      <c r="E8007" t="s">
        <v>11530</v>
      </c>
      <c r="F8007" t="s">
        <v>11540</v>
      </c>
      <c r="G8007" t="s">
        <v>61</v>
      </c>
      <c r="H8007" t="s">
        <v>18</v>
      </c>
      <c r="I8007" t="s">
        <v>11541</v>
      </c>
      <c r="J8007">
        <v>2017</v>
      </c>
      <c r="K8007">
        <v>627.86</v>
      </c>
      <c r="L8007">
        <v>21</v>
      </c>
      <c r="M8007">
        <v>1</v>
      </c>
      <c r="N8007">
        <f t="shared" si="317"/>
        <v>0</v>
      </c>
      <c r="O8007">
        <f t="shared" si="318"/>
        <v>0</v>
      </c>
      <c r="P8007" t="s">
        <v>12694</v>
      </c>
    </row>
    <row r="8008" spans="2:16" x14ac:dyDescent="0.25">
      <c r="B8008" t="s">
        <v>8013</v>
      </c>
      <c r="C8008" s="119" t="s">
        <v>60</v>
      </c>
      <c r="D8008" t="s">
        <v>11537</v>
      </c>
      <c r="E8008" t="s">
        <v>11530</v>
      </c>
      <c r="F8008" t="s">
        <v>11540</v>
      </c>
      <c r="G8008" t="s">
        <v>61</v>
      </c>
      <c r="H8008" t="s">
        <v>18</v>
      </c>
      <c r="I8008" t="s">
        <v>11541</v>
      </c>
      <c r="J8008">
        <v>2017</v>
      </c>
      <c r="K8008">
        <v>660.12</v>
      </c>
      <c r="L8008">
        <v>23</v>
      </c>
      <c r="M8008">
        <v>1</v>
      </c>
      <c r="N8008">
        <f t="shared" si="317"/>
        <v>0</v>
      </c>
      <c r="O8008">
        <f t="shared" si="318"/>
        <v>0</v>
      </c>
      <c r="P8008" t="s">
        <v>12694</v>
      </c>
    </row>
    <row r="8009" spans="2:16" x14ac:dyDescent="0.25">
      <c r="B8009" t="s">
        <v>8014</v>
      </c>
      <c r="C8009" s="119" t="s">
        <v>60</v>
      </c>
      <c r="D8009" t="s">
        <v>11539</v>
      </c>
      <c r="E8009" t="s">
        <v>11530</v>
      </c>
      <c r="F8009" t="s">
        <v>11540</v>
      </c>
      <c r="G8009" t="s">
        <v>61</v>
      </c>
      <c r="H8009" t="s">
        <v>18</v>
      </c>
      <c r="I8009" t="s">
        <v>11541</v>
      </c>
      <c r="J8009">
        <v>2017</v>
      </c>
      <c r="K8009">
        <v>663.61</v>
      </c>
      <c r="L8009">
        <v>47</v>
      </c>
      <c r="M8009">
        <v>1</v>
      </c>
      <c r="N8009">
        <f t="shared" si="317"/>
        <v>0</v>
      </c>
      <c r="O8009">
        <f t="shared" si="318"/>
        <v>0</v>
      </c>
      <c r="P8009" t="s">
        <v>12694</v>
      </c>
    </row>
    <row r="8010" spans="2:16" x14ac:dyDescent="0.25">
      <c r="B8010" t="s">
        <v>8015</v>
      </c>
      <c r="C8010" s="119" t="s">
        <v>60</v>
      </c>
      <c r="D8010" t="s">
        <v>11539</v>
      </c>
      <c r="E8010" t="s">
        <v>11530</v>
      </c>
      <c r="F8010" t="s">
        <v>11540</v>
      </c>
      <c r="G8010" t="s">
        <v>61</v>
      </c>
      <c r="H8010" t="s">
        <v>18</v>
      </c>
      <c r="I8010" t="s">
        <v>11541</v>
      </c>
      <c r="J8010">
        <v>2017</v>
      </c>
      <c r="K8010">
        <v>661.04</v>
      </c>
      <c r="L8010">
        <v>27</v>
      </c>
      <c r="M8010">
        <v>1</v>
      </c>
      <c r="N8010">
        <f t="shared" si="317"/>
        <v>0</v>
      </c>
      <c r="O8010">
        <f t="shared" si="318"/>
        <v>0</v>
      </c>
      <c r="P8010" t="s">
        <v>12694</v>
      </c>
    </row>
    <row r="8011" spans="2:16" x14ac:dyDescent="0.25">
      <c r="B8011" t="s">
        <v>8016</v>
      </c>
      <c r="C8011" s="119" t="s">
        <v>60</v>
      </c>
      <c r="D8011" t="s">
        <v>11537</v>
      </c>
      <c r="E8011" t="s">
        <v>11530</v>
      </c>
      <c r="F8011" t="s">
        <v>11540</v>
      </c>
      <c r="G8011" t="s">
        <v>61</v>
      </c>
      <c r="H8011" t="s">
        <v>18</v>
      </c>
      <c r="I8011" t="s">
        <v>11541</v>
      </c>
      <c r="J8011">
        <v>2017</v>
      </c>
      <c r="K8011">
        <v>628.39</v>
      </c>
      <c r="L8011">
        <v>27</v>
      </c>
      <c r="M8011">
        <v>1</v>
      </c>
      <c r="N8011">
        <f t="shared" ref="N8011:N8074" si="319">IF(K8011&lt;100,1,0)</f>
        <v>0</v>
      </c>
      <c r="O8011">
        <f t="shared" si="318"/>
        <v>0</v>
      </c>
      <c r="P8011" t="s">
        <v>12694</v>
      </c>
    </row>
    <row r="8012" spans="2:16" x14ac:dyDescent="0.25">
      <c r="B8012" t="s">
        <v>8017</v>
      </c>
      <c r="C8012" s="119" t="s">
        <v>60</v>
      </c>
      <c r="D8012" t="s">
        <v>11537</v>
      </c>
      <c r="E8012" t="s">
        <v>11530</v>
      </c>
      <c r="F8012" t="s">
        <v>11540</v>
      </c>
      <c r="G8012" t="s">
        <v>61</v>
      </c>
      <c r="H8012" t="s">
        <v>18</v>
      </c>
      <c r="I8012" t="s">
        <v>11533</v>
      </c>
      <c r="J8012">
        <v>2017</v>
      </c>
      <c r="K8012">
        <v>638.78</v>
      </c>
      <c r="L8012">
        <v>54</v>
      </c>
      <c r="M8012">
        <v>1</v>
      </c>
      <c r="N8012">
        <f t="shared" si="319"/>
        <v>0</v>
      </c>
      <c r="O8012">
        <f t="shared" si="318"/>
        <v>0</v>
      </c>
      <c r="P8012" t="s">
        <v>12694</v>
      </c>
    </row>
    <row r="8013" spans="2:16" x14ac:dyDescent="0.25">
      <c r="B8013" t="s">
        <v>8018</v>
      </c>
      <c r="C8013" s="119" t="s">
        <v>60</v>
      </c>
      <c r="D8013" t="s">
        <v>11537</v>
      </c>
      <c r="E8013" t="s">
        <v>11530</v>
      </c>
      <c r="F8013" t="s">
        <v>11540</v>
      </c>
      <c r="G8013" t="s">
        <v>61</v>
      </c>
      <c r="H8013" t="s">
        <v>18</v>
      </c>
      <c r="I8013" t="s">
        <v>11541</v>
      </c>
      <c r="J8013">
        <v>2017</v>
      </c>
      <c r="K8013">
        <v>772.36</v>
      </c>
      <c r="L8013">
        <v>117</v>
      </c>
      <c r="M8013">
        <v>1</v>
      </c>
      <c r="N8013">
        <f t="shared" si="319"/>
        <v>0</v>
      </c>
      <c r="O8013">
        <f t="shared" si="318"/>
        <v>0</v>
      </c>
      <c r="P8013" t="s">
        <v>12694</v>
      </c>
    </row>
    <row r="8014" spans="2:16" x14ac:dyDescent="0.25">
      <c r="B8014" t="s">
        <v>8019</v>
      </c>
      <c r="C8014" s="119" t="s">
        <v>60</v>
      </c>
      <c r="D8014" t="s">
        <v>11537</v>
      </c>
      <c r="E8014" t="s">
        <v>11530</v>
      </c>
      <c r="F8014" t="s">
        <v>11540</v>
      </c>
      <c r="G8014" t="s">
        <v>61</v>
      </c>
      <c r="H8014" t="s">
        <v>18</v>
      </c>
      <c r="I8014" t="s">
        <v>11541</v>
      </c>
      <c r="J8014">
        <v>2017</v>
      </c>
      <c r="K8014">
        <v>665.68</v>
      </c>
      <c r="L8014">
        <v>60</v>
      </c>
      <c r="M8014">
        <v>1</v>
      </c>
      <c r="N8014">
        <f t="shared" si="319"/>
        <v>0</v>
      </c>
      <c r="O8014">
        <f t="shared" si="318"/>
        <v>0</v>
      </c>
      <c r="P8014" t="s">
        <v>12694</v>
      </c>
    </row>
    <row r="8015" spans="2:16" x14ac:dyDescent="0.25">
      <c r="B8015" t="s">
        <v>8020</v>
      </c>
      <c r="C8015" s="119" t="s">
        <v>60</v>
      </c>
      <c r="D8015" t="s">
        <v>11542</v>
      </c>
      <c r="E8015" t="s">
        <v>11530</v>
      </c>
      <c r="F8015" t="s">
        <v>11540</v>
      </c>
      <c r="G8015" t="s">
        <v>61</v>
      </c>
      <c r="H8015" t="s">
        <v>18</v>
      </c>
      <c r="I8015" t="s">
        <v>11541</v>
      </c>
      <c r="J8015">
        <v>2017</v>
      </c>
      <c r="K8015">
        <v>660.54</v>
      </c>
      <c r="L8015">
        <v>30</v>
      </c>
      <c r="M8015">
        <v>1</v>
      </c>
      <c r="N8015">
        <f t="shared" si="319"/>
        <v>0</v>
      </c>
      <c r="O8015">
        <f t="shared" si="318"/>
        <v>0</v>
      </c>
      <c r="P8015" t="s">
        <v>12694</v>
      </c>
    </row>
    <row r="8016" spans="2:16" x14ac:dyDescent="0.25">
      <c r="B8016" t="s">
        <v>8021</v>
      </c>
      <c r="C8016" s="119" t="s">
        <v>60</v>
      </c>
      <c r="D8016" t="s">
        <v>11537</v>
      </c>
      <c r="E8016" t="s">
        <v>11530</v>
      </c>
      <c r="F8016" t="s">
        <v>11540</v>
      </c>
      <c r="G8016" t="s">
        <v>61</v>
      </c>
      <c r="H8016" t="s">
        <v>18</v>
      </c>
      <c r="I8016" t="s">
        <v>11541</v>
      </c>
      <c r="J8016">
        <v>2017</v>
      </c>
      <c r="K8016">
        <v>664.75</v>
      </c>
      <c r="L8016">
        <v>56</v>
      </c>
      <c r="M8016">
        <v>1</v>
      </c>
      <c r="N8016">
        <f t="shared" si="319"/>
        <v>0</v>
      </c>
      <c r="O8016">
        <f t="shared" si="318"/>
        <v>0</v>
      </c>
      <c r="P8016" t="s">
        <v>12694</v>
      </c>
    </row>
    <row r="8017" spans="2:16" x14ac:dyDescent="0.25">
      <c r="B8017" t="s">
        <v>8022</v>
      </c>
      <c r="C8017" s="119" t="s">
        <v>60</v>
      </c>
      <c r="D8017" t="s">
        <v>11542</v>
      </c>
      <c r="E8017" t="s">
        <v>11530</v>
      </c>
      <c r="F8017" t="s">
        <v>11540</v>
      </c>
      <c r="G8017" t="s">
        <v>61</v>
      </c>
      <c r="H8017" t="s">
        <v>18</v>
      </c>
      <c r="I8017" t="s">
        <v>11541</v>
      </c>
      <c r="J8017">
        <v>2017</v>
      </c>
      <c r="K8017">
        <v>628.99</v>
      </c>
      <c r="L8017">
        <v>22</v>
      </c>
      <c r="M8017">
        <v>1</v>
      </c>
      <c r="N8017">
        <f t="shared" si="319"/>
        <v>0</v>
      </c>
      <c r="O8017">
        <f t="shared" si="318"/>
        <v>0</v>
      </c>
      <c r="P8017" t="s">
        <v>12694</v>
      </c>
    </row>
    <row r="8018" spans="2:16" x14ac:dyDescent="0.25">
      <c r="B8018" t="s">
        <v>8023</v>
      </c>
      <c r="C8018" s="119" t="s">
        <v>60</v>
      </c>
      <c r="D8018" t="s">
        <v>11542</v>
      </c>
      <c r="E8018" t="s">
        <v>11530</v>
      </c>
      <c r="F8018" t="s">
        <v>11540</v>
      </c>
      <c r="G8018" t="s">
        <v>61</v>
      </c>
      <c r="H8018" t="s">
        <v>18</v>
      </c>
      <c r="I8018" t="s">
        <v>11541</v>
      </c>
      <c r="J8018">
        <v>2017</v>
      </c>
      <c r="K8018">
        <v>628.79</v>
      </c>
      <c r="L8018">
        <v>27</v>
      </c>
      <c r="M8018">
        <v>1</v>
      </c>
      <c r="N8018">
        <f t="shared" si="319"/>
        <v>0</v>
      </c>
      <c r="O8018">
        <f t="shared" si="318"/>
        <v>0</v>
      </c>
      <c r="P8018" t="s">
        <v>12694</v>
      </c>
    </row>
    <row r="8019" spans="2:16" x14ac:dyDescent="0.25">
      <c r="B8019" t="s">
        <v>8024</v>
      </c>
      <c r="C8019" s="119" t="s">
        <v>60</v>
      </c>
      <c r="D8019" t="s">
        <v>11542</v>
      </c>
      <c r="E8019" t="s">
        <v>11530</v>
      </c>
      <c r="F8019" t="s">
        <v>11540</v>
      </c>
      <c r="G8019" t="s">
        <v>61</v>
      </c>
      <c r="H8019" t="s">
        <v>18</v>
      </c>
      <c r="I8019" t="s">
        <v>11541</v>
      </c>
      <c r="J8019">
        <v>2017</v>
      </c>
      <c r="K8019">
        <v>628.66999999999996</v>
      </c>
      <c r="L8019">
        <v>26</v>
      </c>
      <c r="M8019">
        <v>1</v>
      </c>
      <c r="N8019">
        <f t="shared" si="319"/>
        <v>0</v>
      </c>
      <c r="O8019">
        <f t="shared" si="318"/>
        <v>0</v>
      </c>
      <c r="P8019" t="s">
        <v>12694</v>
      </c>
    </row>
    <row r="8020" spans="2:16" x14ac:dyDescent="0.25">
      <c r="B8020" t="s">
        <v>8025</v>
      </c>
      <c r="C8020" s="119" t="s">
        <v>60</v>
      </c>
      <c r="D8020" t="s">
        <v>11537</v>
      </c>
      <c r="E8020" t="s">
        <v>11530</v>
      </c>
      <c r="F8020" t="s">
        <v>11540</v>
      </c>
      <c r="G8020" t="s">
        <v>61</v>
      </c>
      <c r="H8020" t="s">
        <v>18</v>
      </c>
      <c r="I8020" t="s">
        <v>11541</v>
      </c>
      <c r="J8020">
        <v>2017</v>
      </c>
      <c r="K8020">
        <v>627.63</v>
      </c>
      <c r="L8020">
        <v>21</v>
      </c>
      <c r="M8020">
        <v>1</v>
      </c>
      <c r="N8020">
        <f t="shared" si="319"/>
        <v>0</v>
      </c>
      <c r="O8020">
        <f t="shared" si="318"/>
        <v>0</v>
      </c>
      <c r="P8020" t="s">
        <v>12694</v>
      </c>
    </row>
    <row r="8021" spans="2:16" x14ac:dyDescent="0.25">
      <c r="B8021" t="s">
        <v>8026</v>
      </c>
      <c r="C8021" s="119" t="s">
        <v>60</v>
      </c>
      <c r="D8021" t="s">
        <v>11537</v>
      </c>
      <c r="E8021" t="s">
        <v>11530</v>
      </c>
      <c r="F8021" t="s">
        <v>11540</v>
      </c>
      <c r="G8021" t="s">
        <v>61</v>
      </c>
      <c r="H8021" t="s">
        <v>18</v>
      </c>
      <c r="I8021" t="s">
        <v>11541</v>
      </c>
      <c r="J8021">
        <v>2017</v>
      </c>
      <c r="K8021">
        <v>628.86</v>
      </c>
      <c r="L8021">
        <v>24</v>
      </c>
      <c r="M8021">
        <v>1</v>
      </c>
      <c r="N8021">
        <f t="shared" si="319"/>
        <v>0</v>
      </c>
      <c r="O8021">
        <f t="shared" si="318"/>
        <v>0</v>
      </c>
      <c r="P8021" t="s">
        <v>12694</v>
      </c>
    </row>
    <row r="8022" spans="2:16" x14ac:dyDescent="0.25">
      <c r="B8022" t="s">
        <v>8027</v>
      </c>
      <c r="C8022" s="119" t="s">
        <v>60</v>
      </c>
      <c r="D8022" t="s">
        <v>11537</v>
      </c>
      <c r="E8022" t="s">
        <v>11530</v>
      </c>
      <c r="F8022" t="s">
        <v>11540</v>
      </c>
      <c r="G8022" t="s">
        <v>61</v>
      </c>
      <c r="H8022" t="s">
        <v>18</v>
      </c>
      <c r="I8022" t="s">
        <v>11541</v>
      </c>
      <c r="J8022">
        <v>2017</v>
      </c>
      <c r="K8022">
        <v>629.19000000000005</v>
      </c>
      <c r="L8022">
        <v>27</v>
      </c>
      <c r="M8022">
        <v>1</v>
      </c>
      <c r="N8022">
        <f t="shared" si="319"/>
        <v>0</v>
      </c>
      <c r="O8022">
        <f t="shared" si="318"/>
        <v>0</v>
      </c>
      <c r="P8022" t="s">
        <v>12694</v>
      </c>
    </row>
    <row r="8023" spans="2:16" x14ac:dyDescent="0.25">
      <c r="B8023" t="s">
        <v>8028</v>
      </c>
      <c r="C8023" s="119" t="s">
        <v>60</v>
      </c>
      <c r="D8023" t="s">
        <v>11537</v>
      </c>
      <c r="E8023" t="s">
        <v>11530</v>
      </c>
      <c r="F8023" t="s">
        <v>11540</v>
      </c>
      <c r="G8023" t="s">
        <v>61</v>
      </c>
      <c r="H8023" t="s">
        <v>18</v>
      </c>
      <c r="I8023" t="s">
        <v>11541</v>
      </c>
      <c r="J8023">
        <v>2017</v>
      </c>
      <c r="K8023">
        <v>628.55999999999995</v>
      </c>
      <c r="L8023">
        <v>22</v>
      </c>
      <c r="M8023">
        <v>1</v>
      </c>
      <c r="N8023">
        <f t="shared" si="319"/>
        <v>0</v>
      </c>
      <c r="O8023">
        <f t="shared" si="318"/>
        <v>0</v>
      </c>
      <c r="P8023" t="s">
        <v>12694</v>
      </c>
    </row>
    <row r="8024" spans="2:16" x14ac:dyDescent="0.25">
      <c r="B8024" t="s">
        <v>8029</v>
      </c>
      <c r="C8024" s="119" t="s">
        <v>60</v>
      </c>
      <c r="D8024" t="s">
        <v>11537</v>
      </c>
      <c r="E8024" t="s">
        <v>11530</v>
      </c>
      <c r="F8024" t="s">
        <v>11540</v>
      </c>
      <c r="G8024" t="s">
        <v>61</v>
      </c>
      <c r="H8024" t="s">
        <v>18</v>
      </c>
      <c r="I8024" t="s">
        <v>11541</v>
      </c>
      <c r="J8024">
        <v>2017</v>
      </c>
      <c r="K8024">
        <v>660.12</v>
      </c>
      <c r="L8024">
        <v>23</v>
      </c>
      <c r="M8024">
        <v>1</v>
      </c>
      <c r="N8024">
        <f t="shared" si="319"/>
        <v>0</v>
      </c>
      <c r="O8024">
        <f t="shared" si="318"/>
        <v>0</v>
      </c>
      <c r="P8024" t="s">
        <v>12694</v>
      </c>
    </row>
    <row r="8025" spans="2:16" x14ac:dyDescent="0.25">
      <c r="B8025" t="s">
        <v>8030</v>
      </c>
      <c r="C8025" s="119" t="s">
        <v>60</v>
      </c>
      <c r="D8025" t="s">
        <v>11537</v>
      </c>
      <c r="E8025" t="s">
        <v>11530</v>
      </c>
      <c r="F8025" t="s">
        <v>11540</v>
      </c>
      <c r="G8025" t="s">
        <v>61</v>
      </c>
      <c r="H8025" t="s">
        <v>18</v>
      </c>
      <c r="I8025" t="s">
        <v>11541</v>
      </c>
      <c r="J8025">
        <v>2017</v>
      </c>
      <c r="K8025">
        <v>660.26</v>
      </c>
      <c r="L8025">
        <v>24</v>
      </c>
      <c r="M8025">
        <v>1</v>
      </c>
      <c r="N8025">
        <f t="shared" si="319"/>
        <v>0</v>
      </c>
      <c r="O8025">
        <f t="shared" si="318"/>
        <v>0</v>
      </c>
      <c r="P8025" t="s">
        <v>12694</v>
      </c>
    </row>
    <row r="8026" spans="2:16" x14ac:dyDescent="0.25">
      <c r="B8026" t="s">
        <v>8031</v>
      </c>
      <c r="C8026" s="119" t="s">
        <v>60</v>
      </c>
      <c r="D8026" t="s">
        <v>11537</v>
      </c>
      <c r="E8026" t="s">
        <v>11530</v>
      </c>
      <c r="F8026" t="s">
        <v>11540</v>
      </c>
      <c r="G8026" t="s">
        <v>61</v>
      </c>
      <c r="H8026" t="s">
        <v>18</v>
      </c>
      <c r="I8026" t="s">
        <v>11541</v>
      </c>
      <c r="J8026">
        <v>2017</v>
      </c>
      <c r="K8026">
        <v>661.83</v>
      </c>
      <c r="L8026">
        <v>30</v>
      </c>
      <c r="M8026">
        <v>1</v>
      </c>
      <c r="N8026">
        <f t="shared" si="319"/>
        <v>0</v>
      </c>
      <c r="O8026">
        <f t="shared" si="318"/>
        <v>0</v>
      </c>
      <c r="P8026" t="s">
        <v>12693</v>
      </c>
    </row>
    <row r="8027" spans="2:16" x14ac:dyDescent="0.25">
      <c r="B8027" t="s">
        <v>8032</v>
      </c>
      <c r="C8027" s="119" t="s">
        <v>60</v>
      </c>
      <c r="D8027" t="s">
        <v>11550</v>
      </c>
      <c r="E8027" t="s">
        <v>11530</v>
      </c>
      <c r="F8027" t="s">
        <v>11540</v>
      </c>
      <c r="G8027" t="s">
        <v>61</v>
      </c>
      <c r="H8027" t="s">
        <v>18</v>
      </c>
      <c r="I8027" t="s">
        <v>11541</v>
      </c>
      <c r="J8027">
        <v>2017</v>
      </c>
      <c r="K8027">
        <v>629.25</v>
      </c>
      <c r="L8027">
        <v>21</v>
      </c>
      <c r="M8027">
        <v>1</v>
      </c>
      <c r="N8027">
        <f t="shared" si="319"/>
        <v>0</v>
      </c>
      <c r="O8027">
        <f t="shared" si="318"/>
        <v>0</v>
      </c>
      <c r="P8027" t="s">
        <v>12694</v>
      </c>
    </row>
    <row r="8028" spans="2:16" x14ac:dyDescent="0.25">
      <c r="B8028" t="s">
        <v>8033</v>
      </c>
      <c r="C8028" s="119" t="s">
        <v>60</v>
      </c>
      <c r="D8028" t="s">
        <v>11550</v>
      </c>
      <c r="E8028" t="s">
        <v>11530</v>
      </c>
      <c r="F8028" t="s">
        <v>11540</v>
      </c>
      <c r="G8028" t="s">
        <v>61</v>
      </c>
      <c r="H8028" t="s">
        <v>18</v>
      </c>
      <c r="I8028" t="s">
        <v>11541</v>
      </c>
      <c r="J8028">
        <v>2017</v>
      </c>
      <c r="K8028">
        <v>629.63</v>
      </c>
      <c r="L8028">
        <v>24</v>
      </c>
      <c r="M8028">
        <v>1</v>
      </c>
      <c r="N8028">
        <f t="shared" si="319"/>
        <v>0</v>
      </c>
      <c r="O8028">
        <f t="shared" si="318"/>
        <v>0</v>
      </c>
      <c r="P8028" t="s">
        <v>12694</v>
      </c>
    </row>
    <row r="8029" spans="2:16" x14ac:dyDescent="0.25">
      <c r="B8029" t="s">
        <v>8034</v>
      </c>
      <c r="C8029" s="119" t="s">
        <v>60</v>
      </c>
      <c r="D8029" t="s">
        <v>11550</v>
      </c>
      <c r="E8029" t="s">
        <v>11530</v>
      </c>
      <c r="F8029" t="s">
        <v>11540</v>
      </c>
      <c r="G8029" t="s">
        <v>61</v>
      </c>
      <c r="H8029" t="s">
        <v>18</v>
      </c>
      <c r="I8029" t="s">
        <v>11541</v>
      </c>
      <c r="J8029">
        <v>2017</v>
      </c>
      <c r="K8029">
        <v>660.29</v>
      </c>
      <c r="L8029">
        <v>18</v>
      </c>
      <c r="M8029">
        <v>1</v>
      </c>
      <c r="N8029">
        <f t="shared" si="319"/>
        <v>0</v>
      </c>
      <c r="O8029">
        <f t="shared" si="318"/>
        <v>0</v>
      </c>
      <c r="P8029" t="s">
        <v>12694</v>
      </c>
    </row>
    <row r="8030" spans="2:16" x14ac:dyDescent="0.25">
      <c r="B8030" t="s">
        <v>8035</v>
      </c>
      <c r="C8030" s="119" t="s">
        <v>60</v>
      </c>
      <c r="D8030" t="s">
        <v>11550</v>
      </c>
      <c r="E8030" t="s">
        <v>11530</v>
      </c>
      <c r="F8030" t="s">
        <v>11540</v>
      </c>
      <c r="G8030" t="s">
        <v>61</v>
      </c>
      <c r="H8030" t="s">
        <v>18</v>
      </c>
      <c r="I8030" t="s">
        <v>11541</v>
      </c>
      <c r="J8030">
        <v>2017</v>
      </c>
      <c r="K8030">
        <v>851.26</v>
      </c>
      <c r="L8030">
        <v>22</v>
      </c>
      <c r="M8030">
        <v>1</v>
      </c>
      <c r="N8030">
        <f t="shared" si="319"/>
        <v>0</v>
      </c>
      <c r="O8030">
        <f t="shared" si="318"/>
        <v>0</v>
      </c>
      <c r="P8030" t="s">
        <v>12694</v>
      </c>
    </row>
    <row r="8031" spans="2:16" x14ac:dyDescent="0.25">
      <c r="B8031" t="s">
        <v>8036</v>
      </c>
      <c r="C8031" s="119" t="s">
        <v>60</v>
      </c>
      <c r="D8031" t="s">
        <v>11539</v>
      </c>
      <c r="E8031" t="s">
        <v>11530</v>
      </c>
      <c r="F8031" t="s">
        <v>11540</v>
      </c>
      <c r="G8031" t="s">
        <v>61</v>
      </c>
      <c r="H8031" t="s">
        <v>18</v>
      </c>
      <c r="I8031" t="s">
        <v>11541</v>
      </c>
      <c r="J8031">
        <v>2017</v>
      </c>
      <c r="K8031">
        <v>660.28</v>
      </c>
      <c r="L8031">
        <v>21</v>
      </c>
      <c r="M8031">
        <v>1</v>
      </c>
      <c r="N8031">
        <f t="shared" si="319"/>
        <v>0</v>
      </c>
      <c r="O8031">
        <f t="shared" si="318"/>
        <v>0</v>
      </c>
      <c r="P8031" t="s">
        <v>12694</v>
      </c>
    </row>
    <row r="8032" spans="2:16" x14ac:dyDescent="0.25">
      <c r="B8032" t="s">
        <v>8037</v>
      </c>
      <c r="C8032" s="119" t="s">
        <v>60</v>
      </c>
      <c r="D8032" t="s">
        <v>11537</v>
      </c>
      <c r="E8032" t="s">
        <v>11530</v>
      </c>
      <c r="F8032" t="s">
        <v>11540</v>
      </c>
      <c r="G8032" t="s">
        <v>61</v>
      </c>
      <c r="H8032" t="s">
        <v>18</v>
      </c>
      <c r="I8032" t="s">
        <v>11541</v>
      </c>
      <c r="J8032">
        <v>2017</v>
      </c>
      <c r="K8032">
        <v>660.4</v>
      </c>
      <c r="L8032">
        <v>22</v>
      </c>
      <c r="M8032">
        <v>1</v>
      </c>
      <c r="N8032">
        <f t="shared" si="319"/>
        <v>0</v>
      </c>
      <c r="O8032">
        <f t="shared" si="318"/>
        <v>0</v>
      </c>
      <c r="P8032" t="s">
        <v>12694</v>
      </c>
    </row>
    <row r="8033" spans="2:16" x14ac:dyDescent="0.25">
      <c r="B8033" t="s">
        <v>8038</v>
      </c>
      <c r="C8033" s="119" t="s">
        <v>60</v>
      </c>
      <c r="D8033" t="s">
        <v>11537</v>
      </c>
      <c r="E8033" t="s">
        <v>11530</v>
      </c>
      <c r="F8033" t="s">
        <v>11540</v>
      </c>
      <c r="G8033" t="s">
        <v>61</v>
      </c>
      <c r="H8033" t="s">
        <v>18</v>
      </c>
      <c r="I8033" t="s">
        <v>11541</v>
      </c>
      <c r="J8033">
        <v>2017</v>
      </c>
      <c r="K8033">
        <v>660.53</v>
      </c>
      <c r="L8033">
        <v>23</v>
      </c>
      <c r="M8033">
        <v>1</v>
      </c>
      <c r="N8033">
        <f t="shared" si="319"/>
        <v>0</v>
      </c>
      <c r="O8033">
        <f t="shared" si="318"/>
        <v>0</v>
      </c>
      <c r="P8033" t="s">
        <v>12694</v>
      </c>
    </row>
    <row r="8034" spans="2:16" x14ac:dyDescent="0.25">
      <c r="B8034" t="s">
        <v>8039</v>
      </c>
      <c r="C8034" s="119" t="s">
        <v>60</v>
      </c>
      <c r="D8034" t="s">
        <v>11537</v>
      </c>
      <c r="E8034" t="s">
        <v>11530</v>
      </c>
      <c r="F8034" t="s">
        <v>11540</v>
      </c>
      <c r="G8034" t="s">
        <v>61</v>
      </c>
      <c r="H8034" t="s">
        <v>18</v>
      </c>
      <c r="I8034" t="s">
        <v>11541</v>
      </c>
      <c r="J8034">
        <v>2017</v>
      </c>
      <c r="K8034">
        <v>660.4</v>
      </c>
      <c r="L8034">
        <v>22</v>
      </c>
      <c r="M8034">
        <v>1</v>
      </c>
      <c r="N8034">
        <f t="shared" si="319"/>
        <v>0</v>
      </c>
      <c r="O8034">
        <f t="shared" si="318"/>
        <v>0</v>
      </c>
      <c r="P8034" t="s">
        <v>12694</v>
      </c>
    </row>
    <row r="8035" spans="2:16" x14ac:dyDescent="0.25">
      <c r="B8035" t="s">
        <v>8040</v>
      </c>
      <c r="C8035" s="119" t="s">
        <v>60</v>
      </c>
      <c r="D8035" t="s">
        <v>11537</v>
      </c>
      <c r="E8035" t="s">
        <v>11530</v>
      </c>
      <c r="F8035" t="s">
        <v>11540</v>
      </c>
      <c r="G8035" t="s">
        <v>61</v>
      </c>
      <c r="H8035" t="s">
        <v>18</v>
      </c>
      <c r="I8035" t="s">
        <v>11541</v>
      </c>
      <c r="J8035">
        <v>2017</v>
      </c>
      <c r="K8035">
        <v>660.4</v>
      </c>
      <c r="L8035">
        <v>22</v>
      </c>
      <c r="M8035">
        <v>1</v>
      </c>
      <c r="N8035">
        <f t="shared" si="319"/>
        <v>0</v>
      </c>
      <c r="O8035">
        <f t="shared" si="318"/>
        <v>0</v>
      </c>
      <c r="P8035" t="s">
        <v>12694</v>
      </c>
    </row>
    <row r="8036" spans="2:16" x14ac:dyDescent="0.25">
      <c r="B8036" t="s">
        <v>8041</v>
      </c>
      <c r="C8036" s="119" t="s">
        <v>60</v>
      </c>
      <c r="D8036" t="s">
        <v>11537</v>
      </c>
      <c r="E8036" t="s">
        <v>11530</v>
      </c>
      <c r="F8036" t="s">
        <v>11540</v>
      </c>
      <c r="G8036" t="s">
        <v>61</v>
      </c>
      <c r="H8036" t="s">
        <v>18</v>
      </c>
      <c r="I8036" t="s">
        <v>11541</v>
      </c>
      <c r="J8036">
        <v>2017</v>
      </c>
      <c r="K8036">
        <v>627.5</v>
      </c>
      <c r="L8036">
        <v>20</v>
      </c>
      <c r="M8036">
        <v>1</v>
      </c>
      <c r="N8036">
        <f t="shared" si="319"/>
        <v>0</v>
      </c>
      <c r="O8036">
        <f t="shared" si="318"/>
        <v>0</v>
      </c>
      <c r="P8036" t="s">
        <v>12694</v>
      </c>
    </row>
    <row r="8037" spans="2:16" x14ac:dyDescent="0.25">
      <c r="B8037" t="s">
        <v>8042</v>
      </c>
      <c r="C8037" s="119" t="s">
        <v>60</v>
      </c>
      <c r="D8037" t="s">
        <v>11537</v>
      </c>
      <c r="E8037" t="s">
        <v>11530</v>
      </c>
      <c r="F8037" t="s">
        <v>11540</v>
      </c>
      <c r="G8037" t="s">
        <v>61</v>
      </c>
      <c r="H8037" t="s">
        <v>18</v>
      </c>
      <c r="I8037" t="s">
        <v>11541</v>
      </c>
      <c r="J8037">
        <v>2017</v>
      </c>
      <c r="K8037">
        <v>628.69000000000005</v>
      </c>
      <c r="L8037">
        <v>23</v>
      </c>
      <c r="M8037">
        <v>1</v>
      </c>
      <c r="N8037">
        <f t="shared" si="319"/>
        <v>0</v>
      </c>
      <c r="O8037">
        <f t="shared" si="318"/>
        <v>0</v>
      </c>
      <c r="P8037" t="s">
        <v>12694</v>
      </c>
    </row>
    <row r="8038" spans="2:16" x14ac:dyDescent="0.25">
      <c r="B8038" t="s">
        <v>8043</v>
      </c>
      <c r="C8038" s="119" t="s">
        <v>60</v>
      </c>
      <c r="D8038" t="s">
        <v>11537</v>
      </c>
      <c r="E8038" t="s">
        <v>11530</v>
      </c>
      <c r="F8038" t="s">
        <v>11540</v>
      </c>
      <c r="G8038" t="s">
        <v>61</v>
      </c>
      <c r="H8038" t="s">
        <v>18</v>
      </c>
      <c r="I8038" t="s">
        <v>11541</v>
      </c>
      <c r="J8038">
        <v>2017</v>
      </c>
      <c r="K8038">
        <v>660.18</v>
      </c>
      <c r="L8038">
        <v>20</v>
      </c>
      <c r="M8038">
        <v>1</v>
      </c>
      <c r="N8038">
        <f t="shared" si="319"/>
        <v>0</v>
      </c>
      <c r="O8038">
        <f t="shared" si="318"/>
        <v>0</v>
      </c>
      <c r="P8038" t="s">
        <v>12694</v>
      </c>
    </row>
    <row r="8039" spans="2:16" x14ac:dyDescent="0.25">
      <c r="B8039" t="s">
        <v>8044</v>
      </c>
      <c r="C8039" s="119" t="s">
        <v>60</v>
      </c>
      <c r="D8039" t="s">
        <v>11539</v>
      </c>
      <c r="E8039" t="s">
        <v>11530</v>
      </c>
      <c r="F8039" t="s">
        <v>11540</v>
      </c>
      <c r="G8039" t="s">
        <v>61</v>
      </c>
      <c r="H8039" t="s">
        <v>18</v>
      </c>
      <c r="I8039" t="s">
        <v>11541</v>
      </c>
      <c r="J8039">
        <v>2017</v>
      </c>
      <c r="K8039">
        <v>629.42999999999995</v>
      </c>
      <c r="L8039">
        <v>27</v>
      </c>
      <c r="M8039">
        <v>1</v>
      </c>
      <c r="N8039">
        <f t="shared" si="319"/>
        <v>0</v>
      </c>
      <c r="O8039">
        <f t="shared" si="318"/>
        <v>0</v>
      </c>
      <c r="P8039" t="s">
        <v>12694</v>
      </c>
    </row>
    <row r="8040" spans="2:16" x14ac:dyDescent="0.25">
      <c r="B8040" t="s">
        <v>8045</v>
      </c>
      <c r="C8040" s="119" t="s">
        <v>60</v>
      </c>
      <c r="D8040" t="s">
        <v>11539</v>
      </c>
      <c r="E8040" t="s">
        <v>11530</v>
      </c>
      <c r="F8040" t="s">
        <v>11540</v>
      </c>
      <c r="G8040" t="s">
        <v>61</v>
      </c>
      <c r="H8040" t="s">
        <v>18</v>
      </c>
      <c r="I8040" t="s">
        <v>11541</v>
      </c>
      <c r="J8040">
        <v>2017</v>
      </c>
      <c r="K8040">
        <v>660.33</v>
      </c>
      <c r="L8040">
        <v>23</v>
      </c>
      <c r="M8040">
        <v>1</v>
      </c>
      <c r="N8040">
        <f t="shared" si="319"/>
        <v>0</v>
      </c>
      <c r="O8040">
        <f t="shared" si="318"/>
        <v>0</v>
      </c>
      <c r="P8040" t="s">
        <v>12694</v>
      </c>
    </row>
    <row r="8041" spans="2:16" x14ac:dyDescent="0.25">
      <c r="B8041" t="s">
        <v>8046</v>
      </c>
      <c r="C8041" s="119" t="s">
        <v>60</v>
      </c>
      <c r="D8041" t="s">
        <v>11537</v>
      </c>
      <c r="E8041" t="s">
        <v>11530</v>
      </c>
      <c r="F8041" t="s">
        <v>11540</v>
      </c>
      <c r="G8041" t="s">
        <v>61</v>
      </c>
      <c r="H8041" t="s">
        <v>18</v>
      </c>
      <c r="I8041" t="s">
        <v>11541</v>
      </c>
      <c r="J8041">
        <v>2017</v>
      </c>
      <c r="K8041">
        <v>660.88</v>
      </c>
      <c r="L8041">
        <v>29</v>
      </c>
      <c r="M8041">
        <v>1</v>
      </c>
      <c r="N8041">
        <f t="shared" si="319"/>
        <v>0</v>
      </c>
      <c r="O8041">
        <f t="shared" si="318"/>
        <v>0</v>
      </c>
      <c r="P8041" t="s">
        <v>12694</v>
      </c>
    </row>
    <row r="8042" spans="2:16" x14ac:dyDescent="0.25">
      <c r="B8042" t="s">
        <v>8047</v>
      </c>
      <c r="C8042" s="119" t="s">
        <v>60</v>
      </c>
      <c r="D8042" t="s">
        <v>11537</v>
      </c>
      <c r="E8042" t="s">
        <v>11530</v>
      </c>
      <c r="F8042" t="s">
        <v>11540</v>
      </c>
      <c r="G8042" t="s">
        <v>61</v>
      </c>
      <c r="H8042" t="s">
        <v>18</v>
      </c>
      <c r="I8042" t="s">
        <v>11541</v>
      </c>
      <c r="J8042">
        <v>2017</v>
      </c>
      <c r="K8042">
        <v>627.52</v>
      </c>
      <c r="L8042">
        <v>20</v>
      </c>
      <c r="M8042">
        <v>1</v>
      </c>
      <c r="N8042">
        <f t="shared" si="319"/>
        <v>0</v>
      </c>
      <c r="O8042">
        <f t="shared" si="318"/>
        <v>0</v>
      </c>
      <c r="P8042" t="s">
        <v>12694</v>
      </c>
    </row>
    <row r="8043" spans="2:16" x14ac:dyDescent="0.25">
      <c r="B8043" t="s">
        <v>8048</v>
      </c>
      <c r="C8043" s="119" t="s">
        <v>60</v>
      </c>
      <c r="D8043" t="s">
        <v>11537</v>
      </c>
      <c r="E8043" t="s">
        <v>11530</v>
      </c>
      <c r="F8043" t="s">
        <v>11540</v>
      </c>
      <c r="G8043" t="s">
        <v>61</v>
      </c>
      <c r="H8043" t="s">
        <v>18</v>
      </c>
      <c r="I8043" t="s">
        <v>11541</v>
      </c>
      <c r="J8043">
        <v>2017</v>
      </c>
      <c r="K8043">
        <v>662</v>
      </c>
      <c r="L8043">
        <v>38</v>
      </c>
      <c r="M8043">
        <v>1</v>
      </c>
      <c r="N8043">
        <f t="shared" si="319"/>
        <v>0</v>
      </c>
      <c r="O8043">
        <f t="shared" si="318"/>
        <v>0</v>
      </c>
      <c r="P8043" t="s">
        <v>12694</v>
      </c>
    </row>
    <row r="8044" spans="2:16" x14ac:dyDescent="0.25">
      <c r="B8044" t="s">
        <v>8049</v>
      </c>
      <c r="C8044" s="119" t="s">
        <v>60</v>
      </c>
      <c r="D8044" t="s">
        <v>11539</v>
      </c>
      <c r="E8044" t="s">
        <v>11530</v>
      </c>
      <c r="F8044" t="s">
        <v>11540</v>
      </c>
      <c r="G8044" t="s">
        <v>61</v>
      </c>
      <c r="H8044" t="s">
        <v>18</v>
      </c>
      <c r="I8044" t="s">
        <v>11541</v>
      </c>
      <c r="J8044">
        <v>2017</v>
      </c>
      <c r="K8044">
        <v>631.47</v>
      </c>
      <c r="L8044">
        <v>43</v>
      </c>
      <c r="M8044">
        <v>1</v>
      </c>
      <c r="N8044">
        <f t="shared" si="319"/>
        <v>0</v>
      </c>
      <c r="O8044">
        <f t="shared" si="318"/>
        <v>0</v>
      </c>
      <c r="P8044" t="s">
        <v>12694</v>
      </c>
    </row>
    <row r="8045" spans="2:16" x14ac:dyDescent="0.25">
      <c r="B8045" t="s">
        <v>8050</v>
      </c>
      <c r="C8045" s="119" t="s">
        <v>60</v>
      </c>
      <c r="D8045" t="s">
        <v>11537</v>
      </c>
      <c r="E8045" t="s">
        <v>11530</v>
      </c>
      <c r="F8045" t="s">
        <v>11540</v>
      </c>
      <c r="G8045" t="s">
        <v>61</v>
      </c>
      <c r="H8045" t="s">
        <v>18</v>
      </c>
      <c r="I8045" t="s">
        <v>11541</v>
      </c>
      <c r="J8045">
        <v>2017</v>
      </c>
      <c r="K8045">
        <v>663.99</v>
      </c>
      <c r="L8045">
        <v>24</v>
      </c>
      <c r="M8045">
        <v>1</v>
      </c>
      <c r="N8045">
        <f t="shared" si="319"/>
        <v>0</v>
      </c>
      <c r="O8045">
        <f t="shared" si="318"/>
        <v>0</v>
      </c>
      <c r="P8045" t="s">
        <v>12694</v>
      </c>
    </row>
    <row r="8046" spans="2:16" x14ac:dyDescent="0.25">
      <c r="B8046" t="s">
        <v>8051</v>
      </c>
      <c r="C8046" s="119" t="s">
        <v>60</v>
      </c>
      <c r="D8046" t="s">
        <v>11537</v>
      </c>
      <c r="E8046" t="s">
        <v>11530</v>
      </c>
      <c r="F8046" t="s">
        <v>11540</v>
      </c>
      <c r="G8046" t="s">
        <v>61</v>
      </c>
      <c r="H8046" t="s">
        <v>18</v>
      </c>
      <c r="I8046" t="s">
        <v>11541</v>
      </c>
      <c r="J8046">
        <v>2017</v>
      </c>
      <c r="K8046">
        <v>628.9</v>
      </c>
      <c r="L8046">
        <v>24</v>
      </c>
      <c r="M8046">
        <v>1</v>
      </c>
      <c r="N8046">
        <f t="shared" si="319"/>
        <v>0</v>
      </c>
      <c r="O8046">
        <f t="shared" si="318"/>
        <v>0</v>
      </c>
      <c r="P8046" t="s">
        <v>12694</v>
      </c>
    </row>
    <row r="8047" spans="2:16" x14ac:dyDescent="0.25">
      <c r="B8047" t="s">
        <v>8052</v>
      </c>
      <c r="C8047" s="119" t="s">
        <v>60</v>
      </c>
      <c r="D8047" t="s">
        <v>11537</v>
      </c>
      <c r="E8047" t="s">
        <v>11530</v>
      </c>
      <c r="F8047" t="s">
        <v>11540</v>
      </c>
      <c r="G8047" t="s">
        <v>61</v>
      </c>
      <c r="H8047" t="s">
        <v>18</v>
      </c>
      <c r="I8047" t="s">
        <v>11541</v>
      </c>
      <c r="J8047">
        <v>2017</v>
      </c>
      <c r="K8047">
        <v>628.89</v>
      </c>
      <c r="L8047">
        <v>24</v>
      </c>
      <c r="M8047">
        <v>1</v>
      </c>
      <c r="N8047">
        <f t="shared" si="319"/>
        <v>0</v>
      </c>
      <c r="O8047">
        <f t="shared" ref="O8047:O8110" si="320">IF(OR(L8047="",L8047&lt;=0),1,0)</f>
        <v>0</v>
      </c>
      <c r="P8047" t="s">
        <v>12694</v>
      </c>
    </row>
    <row r="8048" spans="2:16" x14ac:dyDescent="0.25">
      <c r="B8048" t="s">
        <v>8053</v>
      </c>
      <c r="C8048" s="119" t="s">
        <v>60</v>
      </c>
      <c r="D8048" t="s">
        <v>11539</v>
      </c>
      <c r="E8048" t="s">
        <v>11530</v>
      </c>
      <c r="F8048" t="s">
        <v>11540</v>
      </c>
      <c r="G8048" t="s">
        <v>61</v>
      </c>
      <c r="H8048" t="s">
        <v>18</v>
      </c>
      <c r="I8048" t="s">
        <v>11541</v>
      </c>
      <c r="J8048">
        <v>2017</v>
      </c>
      <c r="K8048">
        <v>629.04999999999995</v>
      </c>
      <c r="L8048">
        <v>24</v>
      </c>
      <c r="M8048">
        <v>1</v>
      </c>
      <c r="N8048">
        <f t="shared" si="319"/>
        <v>0</v>
      </c>
      <c r="O8048">
        <f t="shared" si="320"/>
        <v>0</v>
      </c>
      <c r="P8048" t="s">
        <v>12694</v>
      </c>
    </row>
    <row r="8049" spans="2:16" x14ac:dyDescent="0.25">
      <c r="B8049" t="s">
        <v>8054</v>
      </c>
      <c r="C8049" s="119" t="s">
        <v>60</v>
      </c>
      <c r="D8049" t="s">
        <v>11539</v>
      </c>
      <c r="E8049" t="s">
        <v>11530</v>
      </c>
      <c r="F8049" t="s">
        <v>11540</v>
      </c>
      <c r="G8049" t="s">
        <v>61</v>
      </c>
      <c r="H8049" t="s">
        <v>18</v>
      </c>
      <c r="I8049" t="s">
        <v>11541</v>
      </c>
      <c r="J8049">
        <v>2017</v>
      </c>
      <c r="K8049">
        <v>660.33</v>
      </c>
      <c r="L8049">
        <v>23</v>
      </c>
      <c r="M8049">
        <v>1</v>
      </c>
      <c r="N8049">
        <f t="shared" si="319"/>
        <v>0</v>
      </c>
      <c r="O8049">
        <f t="shared" si="320"/>
        <v>0</v>
      </c>
      <c r="P8049" t="s">
        <v>12694</v>
      </c>
    </row>
    <row r="8050" spans="2:16" x14ac:dyDescent="0.25">
      <c r="B8050" t="s">
        <v>8055</v>
      </c>
      <c r="C8050" s="119" t="s">
        <v>60</v>
      </c>
      <c r="D8050" t="s">
        <v>11550</v>
      </c>
      <c r="E8050" t="s">
        <v>11530</v>
      </c>
      <c r="F8050" t="s">
        <v>11540</v>
      </c>
      <c r="G8050" t="s">
        <v>61</v>
      </c>
      <c r="H8050" t="s">
        <v>18</v>
      </c>
      <c r="I8050" t="s">
        <v>11541</v>
      </c>
      <c r="J8050">
        <v>2017</v>
      </c>
      <c r="K8050">
        <v>662.11</v>
      </c>
      <c r="L8050">
        <v>37</v>
      </c>
      <c r="M8050">
        <v>1</v>
      </c>
      <c r="N8050">
        <f t="shared" si="319"/>
        <v>0</v>
      </c>
      <c r="O8050">
        <f t="shared" si="320"/>
        <v>0</v>
      </c>
      <c r="P8050" t="s">
        <v>12694</v>
      </c>
    </row>
    <row r="8051" spans="2:16" x14ac:dyDescent="0.25">
      <c r="B8051" t="s">
        <v>8056</v>
      </c>
      <c r="C8051" s="119" t="s">
        <v>60</v>
      </c>
      <c r="D8051" t="s">
        <v>11539</v>
      </c>
      <c r="E8051" t="s">
        <v>11530</v>
      </c>
      <c r="F8051" t="s">
        <v>11540</v>
      </c>
      <c r="G8051" t="s">
        <v>61</v>
      </c>
      <c r="H8051" t="s">
        <v>18</v>
      </c>
      <c r="I8051" t="s">
        <v>11541</v>
      </c>
      <c r="J8051">
        <v>2017</v>
      </c>
      <c r="K8051">
        <v>628.88</v>
      </c>
      <c r="L8051">
        <v>48</v>
      </c>
      <c r="M8051">
        <v>1</v>
      </c>
      <c r="N8051">
        <f t="shared" si="319"/>
        <v>0</v>
      </c>
      <c r="O8051">
        <f t="shared" si="320"/>
        <v>0</v>
      </c>
      <c r="P8051" t="s">
        <v>12693</v>
      </c>
    </row>
    <row r="8052" spans="2:16" x14ac:dyDescent="0.25">
      <c r="B8052" t="s">
        <v>8057</v>
      </c>
      <c r="C8052" s="119" t="s">
        <v>60</v>
      </c>
      <c r="D8052" t="s">
        <v>11537</v>
      </c>
      <c r="E8052" t="s">
        <v>11530</v>
      </c>
      <c r="F8052" t="s">
        <v>11540</v>
      </c>
      <c r="G8052" t="s">
        <v>61</v>
      </c>
      <c r="H8052" t="s">
        <v>18</v>
      </c>
      <c r="I8052" t="s">
        <v>11541</v>
      </c>
      <c r="J8052">
        <v>2017</v>
      </c>
      <c r="K8052">
        <v>664.79</v>
      </c>
      <c r="L8052">
        <v>58</v>
      </c>
      <c r="M8052">
        <v>1</v>
      </c>
      <c r="N8052">
        <f t="shared" si="319"/>
        <v>0</v>
      </c>
      <c r="O8052">
        <f t="shared" si="320"/>
        <v>0</v>
      </c>
      <c r="P8052" t="s">
        <v>12694</v>
      </c>
    </row>
    <row r="8053" spans="2:16" x14ac:dyDescent="0.25">
      <c r="B8053" t="s">
        <v>8058</v>
      </c>
      <c r="C8053" s="119" t="s">
        <v>60</v>
      </c>
      <c r="D8053" t="s">
        <v>11550</v>
      </c>
      <c r="E8053" t="s">
        <v>11530</v>
      </c>
      <c r="F8053" t="s">
        <v>11540</v>
      </c>
      <c r="G8053" t="s">
        <v>61</v>
      </c>
      <c r="H8053" t="s">
        <v>18</v>
      </c>
      <c r="I8053" t="s">
        <v>11541</v>
      </c>
      <c r="J8053">
        <v>2017</v>
      </c>
      <c r="K8053">
        <v>634.05999999999995</v>
      </c>
      <c r="L8053">
        <v>29</v>
      </c>
      <c r="M8053">
        <v>1</v>
      </c>
      <c r="N8053">
        <f t="shared" si="319"/>
        <v>0</v>
      </c>
      <c r="O8053">
        <f t="shared" si="320"/>
        <v>0</v>
      </c>
      <c r="P8053" t="s">
        <v>12694</v>
      </c>
    </row>
    <row r="8054" spans="2:16" x14ac:dyDescent="0.25">
      <c r="B8054" t="s">
        <v>8059</v>
      </c>
      <c r="C8054" s="119" t="s">
        <v>60</v>
      </c>
      <c r="D8054" t="s">
        <v>11550</v>
      </c>
      <c r="E8054" t="s">
        <v>11530</v>
      </c>
      <c r="F8054" t="s">
        <v>11540</v>
      </c>
      <c r="G8054" t="s">
        <v>61</v>
      </c>
      <c r="H8054" t="s">
        <v>18</v>
      </c>
      <c r="I8054" t="s">
        <v>11541</v>
      </c>
      <c r="J8054">
        <v>2017</v>
      </c>
      <c r="K8054">
        <v>630.45000000000005</v>
      </c>
      <c r="L8054">
        <v>35</v>
      </c>
      <c r="M8054">
        <v>1</v>
      </c>
      <c r="N8054">
        <f t="shared" si="319"/>
        <v>0</v>
      </c>
      <c r="O8054">
        <f t="shared" si="320"/>
        <v>0</v>
      </c>
      <c r="P8054" t="s">
        <v>12694</v>
      </c>
    </row>
    <row r="8055" spans="2:16" x14ac:dyDescent="0.25">
      <c r="B8055" t="s">
        <v>8060</v>
      </c>
      <c r="C8055" s="119" t="s">
        <v>60</v>
      </c>
      <c r="D8055" t="s">
        <v>11563</v>
      </c>
      <c r="E8055" t="s">
        <v>11530</v>
      </c>
      <c r="F8055" t="s">
        <v>11540</v>
      </c>
      <c r="G8055" t="s">
        <v>61</v>
      </c>
      <c r="H8055" t="s">
        <v>18</v>
      </c>
      <c r="I8055" t="s">
        <v>11533</v>
      </c>
      <c r="J8055">
        <v>2017</v>
      </c>
      <c r="K8055">
        <v>972.71</v>
      </c>
      <c r="L8055">
        <v>201</v>
      </c>
      <c r="M8055">
        <v>1</v>
      </c>
      <c r="N8055">
        <f t="shared" si="319"/>
        <v>0</v>
      </c>
      <c r="O8055">
        <f t="shared" si="320"/>
        <v>0</v>
      </c>
      <c r="P8055" t="s">
        <v>12693</v>
      </c>
    </row>
    <row r="8056" spans="2:16" x14ac:dyDescent="0.25">
      <c r="B8056" t="s">
        <v>8061</v>
      </c>
      <c r="C8056" s="119" t="s">
        <v>60</v>
      </c>
      <c r="D8056" t="s">
        <v>11537</v>
      </c>
      <c r="E8056" t="s">
        <v>11530</v>
      </c>
      <c r="F8056" t="s">
        <v>11540</v>
      </c>
      <c r="G8056" t="s">
        <v>61</v>
      </c>
      <c r="H8056" t="s">
        <v>18</v>
      </c>
      <c r="I8056" t="s">
        <v>11541</v>
      </c>
      <c r="J8056">
        <v>2017</v>
      </c>
      <c r="K8056">
        <v>629.5</v>
      </c>
      <c r="L8056">
        <v>27</v>
      </c>
      <c r="M8056">
        <v>1</v>
      </c>
      <c r="N8056">
        <f t="shared" si="319"/>
        <v>0</v>
      </c>
      <c r="O8056">
        <f t="shared" si="320"/>
        <v>0</v>
      </c>
      <c r="P8056" t="s">
        <v>12694</v>
      </c>
    </row>
    <row r="8057" spans="2:16" x14ac:dyDescent="0.25">
      <c r="B8057" t="s">
        <v>8062</v>
      </c>
      <c r="C8057" s="119" t="s">
        <v>60</v>
      </c>
      <c r="D8057" t="s">
        <v>11537</v>
      </c>
      <c r="E8057" t="s">
        <v>11530</v>
      </c>
      <c r="F8057" t="s">
        <v>11540</v>
      </c>
      <c r="G8057" t="s">
        <v>61</v>
      </c>
      <c r="H8057" t="s">
        <v>18</v>
      </c>
      <c r="I8057" t="s">
        <v>11541</v>
      </c>
      <c r="J8057">
        <v>2017</v>
      </c>
      <c r="K8057">
        <v>628.52</v>
      </c>
      <c r="L8057">
        <v>19</v>
      </c>
      <c r="M8057">
        <v>1</v>
      </c>
      <c r="N8057">
        <f t="shared" si="319"/>
        <v>0</v>
      </c>
      <c r="O8057">
        <f t="shared" si="320"/>
        <v>0</v>
      </c>
      <c r="P8057" t="s">
        <v>12694</v>
      </c>
    </row>
    <row r="8058" spans="2:16" x14ac:dyDescent="0.25">
      <c r="B8058" t="s">
        <v>8063</v>
      </c>
      <c r="C8058" s="119" t="s">
        <v>60</v>
      </c>
      <c r="D8058" t="s">
        <v>11537</v>
      </c>
      <c r="E8058" t="s">
        <v>11530</v>
      </c>
      <c r="F8058" t="s">
        <v>11540</v>
      </c>
      <c r="G8058" t="s">
        <v>61</v>
      </c>
      <c r="H8058" t="s">
        <v>18</v>
      </c>
      <c r="I8058" t="s">
        <v>11541</v>
      </c>
      <c r="J8058">
        <v>2017</v>
      </c>
      <c r="K8058">
        <v>633.04</v>
      </c>
      <c r="L8058">
        <v>21</v>
      </c>
      <c r="M8058">
        <v>1</v>
      </c>
      <c r="N8058">
        <f t="shared" si="319"/>
        <v>0</v>
      </c>
      <c r="O8058">
        <f t="shared" si="320"/>
        <v>0</v>
      </c>
      <c r="P8058" t="s">
        <v>12694</v>
      </c>
    </row>
    <row r="8059" spans="2:16" x14ac:dyDescent="0.25">
      <c r="B8059" t="s">
        <v>8064</v>
      </c>
      <c r="C8059" s="119" t="s">
        <v>60</v>
      </c>
      <c r="D8059" t="s">
        <v>11537</v>
      </c>
      <c r="E8059" t="s">
        <v>11530</v>
      </c>
      <c r="F8059" t="s">
        <v>11540</v>
      </c>
      <c r="G8059" t="s">
        <v>61</v>
      </c>
      <c r="H8059" t="s">
        <v>18</v>
      </c>
      <c r="I8059" t="s">
        <v>11541</v>
      </c>
      <c r="J8059">
        <v>2017</v>
      </c>
      <c r="K8059">
        <v>664.43</v>
      </c>
      <c r="L8059">
        <v>23</v>
      </c>
      <c r="M8059">
        <v>1</v>
      </c>
      <c r="N8059">
        <f t="shared" si="319"/>
        <v>0</v>
      </c>
      <c r="O8059">
        <f t="shared" si="320"/>
        <v>0</v>
      </c>
      <c r="P8059" t="s">
        <v>12694</v>
      </c>
    </row>
    <row r="8060" spans="2:16" x14ac:dyDescent="0.25">
      <c r="B8060" t="s">
        <v>8065</v>
      </c>
      <c r="C8060" s="119" t="s">
        <v>60</v>
      </c>
      <c r="D8060" t="s">
        <v>11537</v>
      </c>
      <c r="E8060" t="s">
        <v>11530</v>
      </c>
      <c r="F8060" t="s">
        <v>11540</v>
      </c>
      <c r="G8060" t="s">
        <v>61</v>
      </c>
      <c r="H8060" t="s">
        <v>18</v>
      </c>
      <c r="I8060" t="s">
        <v>11541</v>
      </c>
      <c r="J8060">
        <v>2017</v>
      </c>
      <c r="K8060">
        <v>664.69</v>
      </c>
      <c r="L8060">
        <v>25</v>
      </c>
      <c r="M8060">
        <v>1</v>
      </c>
      <c r="N8060">
        <f t="shared" si="319"/>
        <v>0</v>
      </c>
      <c r="O8060">
        <f t="shared" si="320"/>
        <v>0</v>
      </c>
      <c r="P8060" t="s">
        <v>12694</v>
      </c>
    </row>
    <row r="8061" spans="2:16" x14ac:dyDescent="0.25">
      <c r="B8061" t="s">
        <v>8066</v>
      </c>
      <c r="C8061" s="119" t="s">
        <v>60</v>
      </c>
      <c r="D8061" t="s">
        <v>11537</v>
      </c>
      <c r="E8061" t="s">
        <v>11530</v>
      </c>
      <c r="F8061" t="s">
        <v>11540</v>
      </c>
      <c r="G8061" t="s">
        <v>61</v>
      </c>
      <c r="H8061" t="s">
        <v>18</v>
      </c>
      <c r="I8061" t="s">
        <v>11541</v>
      </c>
      <c r="J8061">
        <v>2017</v>
      </c>
      <c r="K8061">
        <v>661.72</v>
      </c>
      <c r="L8061">
        <v>33</v>
      </c>
      <c r="M8061">
        <v>1</v>
      </c>
      <c r="N8061">
        <f t="shared" si="319"/>
        <v>0</v>
      </c>
      <c r="O8061">
        <f t="shared" si="320"/>
        <v>0</v>
      </c>
      <c r="P8061" t="s">
        <v>12694</v>
      </c>
    </row>
    <row r="8062" spans="2:16" x14ac:dyDescent="0.25">
      <c r="B8062" t="s">
        <v>8067</v>
      </c>
      <c r="C8062" s="119" t="s">
        <v>60</v>
      </c>
      <c r="D8062" t="s">
        <v>11550</v>
      </c>
      <c r="E8062" t="s">
        <v>11530</v>
      </c>
      <c r="F8062" t="s">
        <v>11540</v>
      </c>
      <c r="G8062" t="s">
        <v>61</v>
      </c>
      <c r="H8062" t="s">
        <v>18</v>
      </c>
      <c r="I8062" t="s">
        <v>11541</v>
      </c>
      <c r="J8062">
        <v>2017</v>
      </c>
      <c r="K8062">
        <v>630.41</v>
      </c>
      <c r="L8062">
        <v>33</v>
      </c>
      <c r="M8062">
        <v>1</v>
      </c>
      <c r="N8062">
        <f t="shared" si="319"/>
        <v>0</v>
      </c>
      <c r="O8062">
        <f t="shared" si="320"/>
        <v>0</v>
      </c>
      <c r="P8062" t="s">
        <v>12693</v>
      </c>
    </row>
    <row r="8063" spans="2:16" x14ac:dyDescent="0.25">
      <c r="B8063" t="s">
        <v>8068</v>
      </c>
      <c r="C8063" s="119" t="s">
        <v>60</v>
      </c>
      <c r="D8063" t="s">
        <v>11537</v>
      </c>
      <c r="E8063" t="s">
        <v>11530</v>
      </c>
      <c r="F8063" t="s">
        <v>11540</v>
      </c>
      <c r="G8063" t="s">
        <v>61</v>
      </c>
      <c r="H8063" t="s">
        <v>18</v>
      </c>
      <c r="I8063" t="s">
        <v>11541</v>
      </c>
      <c r="J8063">
        <v>2017</v>
      </c>
      <c r="K8063">
        <v>660.85</v>
      </c>
      <c r="L8063">
        <v>26</v>
      </c>
      <c r="M8063">
        <v>1</v>
      </c>
      <c r="N8063">
        <f t="shared" si="319"/>
        <v>0</v>
      </c>
      <c r="O8063">
        <f t="shared" si="320"/>
        <v>0</v>
      </c>
      <c r="P8063" t="s">
        <v>12694</v>
      </c>
    </row>
    <row r="8064" spans="2:16" x14ac:dyDescent="0.25">
      <c r="B8064" t="s">
        <v>8069</v>
      </c>
      <c r="C8064" s="119" t="s">
        <v>60</v>
      </c>
      <c r="D8064" t="s">
        <v>11537</v>
      </c>
      <c r="E8064" t="s">
        <v>11530</v>
      </c>
      <c r="F8064" t="s">
        <v>11540</v>
      </c>
      <c r="G8064" t="s">
        <v>61</v>
      </c>
      <c r="H8064" t="s">
        <v>18</v>
      </c>
      <c r="I8064" t="s">
        <v>11541</v>
      </c>
      <c r="J8064">
        <v>2017</v>
      </c>
      <c r="K8064">
        <v>660.21</v>
      </c>
      <c r="L8064">
        <v>21</v>
      </c>
      <c r="M8064">
        <v>1</v>
      </c>
      <c r="N8064">
        <f t="shared" si="319"/>
        <v>0</v>
      </c>
      <c r="O8064">
        <f t="shared" si="320"/>
        <v>0</v>
      </c>
      <c r="P8064" t="s">
        <v>12694</v>
      </c>
    </row>
    <row r="8065" spans="2:16" x14ac:dyDescent="0.25">
      <c r="B8065" t="s">
        <v>8070</v>
      </c>
      <c r="C8065" s="119" t="s">
        <v>60</v>
      </c>
      <c r="D8065" t="s">
        <v>11539</v>
      </c>
      <c r="E8065" t="s">
        <v>11530</v>
      </c>
      <c r="F8065" t="s">
        <v>11540</v>
      </c>
      <c r="G8065" t="s">
        <v>61</v>
      </c>
      <c r="H8065" t="s">
        <v>18</v>
      </c>
      <c r="I8065" t="s">
        <v>11541</v>
      </c>
      <c r="J8065">
        <v>2017</v>
      </c>
      <c r="K8065">
        <v>664.91</v>
      </c>
      <c r="L8065">
        <v>23</v>
      </c>
      <c r="M8065">
        <v>1</v>
      </c>
      <c r="N8065">
        <f t="shared" si="319"/>
        <v>0</v>
      </c>
      <c r="O8065">
        <f t="shared" si="320"/>
        <v>0</v>
      </c>
      <c r="P8065" t="s">
        <v>12694</v>
      </c>
    </row>
    <row r="8066" spans="2:16" x14ac:dyDescent="0.25">
      <c r="B8066" t="s">
        <v>8071</v>
      </c>
      <c r="C8066" s="119" t="s">
        <v>60</v>
      </c>
      <c r="D8066" t="s">
        <v>11537</v>
      </c>
      <c r="E8066" t="s">
        <v>11530</v>
      </c>
      <c r="F8066" t="s">
        <v>11540</v>
      </c>
      <c r="G8066" t="s">
        <v>61</v>
      </c>
      <c r="H8066" t="s">
        <v>18</v>
      </c>
      <c r="I8066" t="s">
        <v>11541</v>
      </c>
      <c r="J8066">
        <v>2017</v>
      </c>
      <c r="K8066">
        <v>664.56</v>
      </c>
      <c r="L8066">
        <v>24</v>
      </c>
      <c r="M8066">
        <v>1</v>
      </c>
      <c r="N8066">
        <f t="shared" si="319"/>
        <v>0</v>
      </c>
      <c r="O8066">
        <f t="shared" si="320"/>
        <v>0</v>
      </c>
      <c r="P8066" t="s">
        <v>12694</v>
      </c>
    </row>
    <row r="8067" spans="2:16" x14ac:dyDescent="0.25">
      <c r="B8067" t="s">
        <v>8072</v>
      </c>
      <c r="C8067" s="119" t="s">
        <v>60</v>
      </c>
      <c r="D8067" t="s">
        <v>11537</v>
      </c>
      <c r="E8067" t="s">
        <v>11530</v>
      </c>
      <c r="F8067" t="s">
        <v>11540</v>
      </c>
      <c r="G8067" t="s">
        <v>61</v>
      </c>
      <c r="H8067" t="s">
        <v>18</v>
      </c>
      <c r="I8067" t="s">
        <v>11541</v>
      </c>
      <c r="J8067">
        <v>2017</v>
      </c>
      <c r="K8067">
        <v>660.44</v>
      </c>
      <c r="L8067">
        <v>23</v>
      </c>
      <c r="M8067">
        <v>1</v>
      </c>
      <c r="N8067">
        <f t="shared" si="319"/>
        <v>0</v>
      </c>
      <c r="O8067">
        <f t="shared" si="320"/>
        <v>0</v>
      </c>
      <c r="P8067" t="s">
        <v>12694</v>
      </c>
    </row>
    <row r="8068" spans="2:16" x14ac:dyDescent="0.25">
      <c r="B8068" t="s">
        <v>8073</v>
      </c>
      <c r="C8068" s="119" t="s">
        <v>60</v>
      </c>
      <c r="D8068" t="s">
        <v>11537</v>
      </c>
      <c r="E8068" t="s">
        <v>11530</v>
      </c>
      <c r="F8068" t="s">
        <v>11540</v>
      </c>
      <c r="G8068" t="s">
        <v>61</v>
      </c>
      <c r="H8068" t="s">
        <v>18</v>
      </c>
      <c r="I8068" t="s">
        <v>11541</v>
      </c>
      <c r="J8068">
        <v>2017</v>
      </c>
      <c r="K8068">
        <v>660.79</v>
      </c>
      <c r="L8068">
        <v>22</v>
      </c>
      <c r="M8068">
        <v>1</v>
      </c>
      <c r="N8068">
        <f t="shared" si="319"/>
        <v>0</v>
      </c>
      <c r="O8068">
        <f t="shared" si="320"/>
        <v>0</v>
      </c>
      <c r="P8068" t="s">
        <v>12694</v>
      </c>
    </row>
    <row r="8069" spans="2:16" x14ac:dyDescent="0.25">
      <c r="B8069" t="s">
        <v>8074</v>
      </c>
      <c r="C8069" s="119" t="s">
        <v>60</v>
      </c>
      <c r="D8069" t="s">
        <v>11537</v>
      </c>
      <c r="E8069" t="s">
        <v>11530</v>
      </c>
      <c r="F8069" t="s">
        <v>11540</v>
      </c>
      <c r="G8069" t="s">
        <v>61</v>
      </c>
      <c r="H8069" t="s">
        <v>18</v>
      </c>
      <c r="I8069" t="s">
        <v>11541</v>
      </c>
      <c r="J8069">
        <v>2017</v>
      </c>
      <c r="K8069">
        <v>634.17999999999995</v>
      </c>
      <c r="L8069">
        <v>30</v>
      </c>
      <c r="M8069">
        <v>1</v>
      </c>
      <c r="N8069">
        <f t="shared" si="319"/>
        <v>0</v>
      </c>
      <c r="O8069">
        <f t="shared" si="320"/>
        <v>0</v>
      </c>
      <c r="P8069" t="s">
        <v>12694</v>
      </c>
    </row>
    <row r="8070" spans="2:16" x14ac:dyDescent="0.25">
      <c r="B8070" t="s">
        <v>8075</v>
      </c>
      <c r="C8070" s="119" t="s">
        <v>60</v>
      </c>
      <c r="D8070" t="s">
        <v>11537</v>
      </c>
      <c r="E8070" t="s">
        <v>11530</v>
      </c>
      <c r="F8070" t="s">
        <v>11540</v>
      </c>
      <c r="G8070" t="s">
        <v>61</v>
      </c>
      <c r="H8070" t="s">
        <v>18</v>
      </c>
      <c r="I8070" t="s">
        <v>11541</v>
      </c>
      <c r="J8070">
        <v>2017</v>
      </c>
      <c r="K8070">
        <v>664.41</v>
      </c>
      <c r="L8070">
        <v>19</v>
      </c>
      <c r="M8070">
        <v>1</v>
      </c>
      <c r="N8070">
        <f t="shared" si="319"/>
        <v>0</v>
      </c>
      <c r="O8070">
        <f t="shared" si="320"/>
        <v>0</v>
      </c>
      <c r="P8070" t="s">
        <v>12694</v>
      </c>
    </row>
    <row r="8071" spans="2:16" x14ac:dyDescent="0.25">
      <c r="B8071" t="s">
        <v>8076</v>
      </c>
      <c r="C8071" s="119" t="s">
        <v>60</v>
      </c>
      <c r="D8071" t="s">
        <v>11542</v>
      </c>
      <c r="E8071" t="s">
        <v>11530</v>
      </c>
      <c r="F8071" t="s">
        <v>11540</v>
      </c>
      <c r="G8071" t="s">
        <v>61</v>
      </c>
      <c r="H8071" t="s">
        <v>18</v>
      </c>
      <c r="I8071" t="s">
        <v>11541</v>
      </c>
      <c r="J8071">
        <v>2017</v>
      </c>
      <c r="K8071">
        <v>665.69</v>
      </c>
      <c r="L8071">
        <v>29</v>
      </c>
      <c r="M8071">
        <v>1</v>
      </c>
      <c r="N8071">
        <f t="shared" si="319"/>
        <v>0</v>
      </c>
      <c r="O8071">
        <f t="shared" si="320"/>
        <v>0</v>
      </c>
      <c r="P8071" t="s">
        <v>12694</v>
      </c>
    </row>
    <row r="8072" spans="2:16" x14ac:dyDescent="0.25">
      <c r="B8072" t="s">
        <v>8077</v>
      </c>
      <c r="C8072" s="119" t="s">
        <v>60</v>
      </c>
      <c r="D8072" t="s">
        <v>11537</v>
      </c>
      <c r="E8072" t="s">
        <v>11530</v>
      </c>
      <c r="F8072" t="s">
        <v>11540</v>
      </c>
      <c r="G8072" t="s">
        <v>61</v>
      </c>
      <c r="H8072" t="s">
        <v>18</v>
      </c>
      <c r="I8072" t="s">
        <v>11541</v>
      </c>
      <c r="J8072">
        <v>2017</v>
      </c>
      <c r="K8072">
        <v>665.04</v>
      </c>
      <c r="L8072">
        <v>24</v>
      </c>
      <c r="M8072">
        <v>1</v>
      </c>
      <c r="N8072">
        <f t="shared" si="319"/>
        <v>0</v>
      </c>
      <c r="O8072">
        <f t="shared" si="320"/>
        <v>0</v>
      </c>
      <c r="P8072" t="s">
        <v>12694</v>
      </c>
    </row>
    <row r="8073" spans="2:16" x14ac:dyDescent="0.25">
      <c r="B8073" t="s">
        <v>8078</v>
      </c>
      <c r="C8073" s="119" t="s">
        <v>60</v>
      </c>
      <c r="D8073" t="s">
        <v>11537</v>
      </c>
      <c r="E8073" t="s">
        <v>11530</v>
      </c>
      <c r="F8073" t="s">
        <v>11540</v>
      </c>
      <c r="G8073" t="s">
        <v>61</v>
      </c>
      <c r="H8073" t="s">
        <v>18</v>
      </c>
      <c r="I8073" t="s">
        <v>11541</v>
      </c>
      <c r="J8073">
        <v>2017</v>
      </c>
      <c r="K8073">
        <v>664.78</v>
      </c>
      <c r="L8073">
        <v>22</v>
      </c>
      <c r="M8073">
        <v>1</v>
      </c>
      <c r="N8073">
        <f t="shared" si="319"/>
        <v>0</v>
      </c>
      <c r="O8073">
        <f t="shared" si="320"/>
        <v>0</v>
      </c>
      <c r="P8073" t="s">
        <v>12694</v>
      </c>
    </row>
    <row r="8074" spans="2:16" x14ac:dyDescent="0.25">
      <c r="B8074" t="s">
        <v>8079</v>
      </c>
      <c r="C8074" s="119" t="s">
        <v>60</v>
      </c>
      <c r="D8074" t="s">
        <v>11537</v>
      </c>
      <c r="E8074" t="s">
        <v>11530</v>
      </c>
      <c r="F8074" t="s">
        <v>11540</v>
      </c>
      <c r="G8074" t="s">
        <v>61</v>
      </c>
      <c r="H8074" t="s">
        <v>18</v>
      </c>
      <c r="I8074" t="s">
        <v>11541</v>
      </c>
      <c r="J8074">
        <v>2017</v>
      </c>
      <c r="K8074">
        <v>663.76</v>
      </c>
      <c r="L8074">
        <v>14</v>
      </c>
      <c r="M8074">
        <v>1</v>
      </c>
      <c r="N8074">
        <f t="shared" si="319"/>
        <v>0</v>
      </c>
      <c r="O8074">
        <f t="shared" si="320"/>
        <v>0</v>
      </c>
      <c r="P8074" t="s">
        <v>12694</v>
      </c>
    </row>
    <row r="8075" spans="2:16" x14ac:dyDescent="0.25">
      <c r="B8075" t="s">
        <v>8080</v>
      </c>
      <c r="C8075" s="119" t="s">
        <v>60</v>
      </c>
      <c r="D8075" t="s">
        <v>11537</v>
      </c>
      <c r="E8075" t="s">
        <v>11530</v>
      </c>
      <c r="F8075" t="s">
        <v>11540</v>
      </c>
      <c r="G8075" t="s">
        <v>61</v>
      </c>
      <c r="H8075" t="s">
        <v>18</v>
      </c>
      <c r="I8075" t="s">
        <v>11541</v>
      </c>
      <c r="J8075">
        <v>2017</v>
      </c>
      <c r="K8075">
        <v>633.04</v>
      </c>
      <c r="L8075">
        <v>21</v>
      </c>
      <c r="M8075">
        <v>1</v>
      </c>
      <c r="N8075">
        <f t="shared" ref="N8075:N8138" si="321">IF(K8075&lt;100,1,0)</f>
        <v>0</v>
      </c>
      <c r="O8075">
        <f t="shared" si="320"/>
        <v>0</v>
      </c>
      <c r="P8075" t="s">
        <v>12694</v>
      </c>
    </row>
    <row r="8076" spans="2:16" x14ac:dyDescent="0.25">
      <c r="B8076" t="s">
        <v>8081</v>
      </c>
      <c r="C8076" s="119" t="s">
        <v>60</v>
      </c>
      <c r="D8076" t="s">
        <v>11537</v>
      </c>
      <c r="E8076" t="s">
        <v>11530</v>
      </c>
      <c r="F8076" t="s">
        <v>11540</v>
      </c>
      <c r="G8076" t="s">
        <v>61</v>
      </c>
      <c r="H8076" t="s">
        <v>18</v>
      </c>
      <c r="I8076" t="s">
        <v>11541</v>
      </c>
      <c r="J8076">
        <v>2017</v>
      </c>
      <c r="K8076">
        <v>6.54</v>
      </c>
      <c r="L8076">
        <v>20</v>
      </c>
      <c r="M8076">
        <v>1</v>
      </c>
      <c r="N8076">
        <f t="shared" si="321"/>
        <v>1</v>
      </c>
      <c r="O8076">
        <f t="shared" si="320"/>
        <v>0</v>
      </c>
      <c r="P8076" t="s">
        <v>12694</v>
      </c>
    </row>
    <row r="8077" spans="2:16" x14ac:dyDescent="0.25">
      <c r="B8077" t="s">
        <v>8082</v>
      </c>
      <c r="C8077" s="119" t="s">
        <v>60</v>
      </c>
      <c r="D8077" t="s">
        <v>11550</v>
      </c>
      <c r="E8077" t="s">
        <v>11530</v>
      </c>
      <c r="F8077" t="s">
        <v>11540</v>
      </c>
      <c r="G8077" t="s">
        <v>61</v>
      </c>
      <c r="H8077" t="s">
        <v>18</v>
      </c>
      <c r="I8077" t="s">
        <v>11541</v>
      </c>
      <c r="J8077">
        <v>2017</v>
      </c>
      <c r="K8077">
        <v>634.42999999999995</v>
      </c>
      <c r="L8077">
        <v>32</v>
      </c>
      <c r="M8077">
        <v>1</v>
      </c>
      <c r="N8077">
        <f t="shared" si="321"/>
        <v>0</v>
      </c>
      <c r="O8077">
        <f t="shared" si="320"/>
        <v>0</v>
      </c>
      <c r="P8077" t="s">
        <v>12694</v>
      </c>
    </row>
    <row r="8078" spans="2:16" x14ac:dyDescent="0.25">
      <c r="B8078" t="s">
        <v>8083</v>
      </c>
      <c r="C8078" s="119" t="s">
        <v>60</v>
      </c>
      <c r="D8078" t="s">
        <v>11550</v>
      </c>
      <c r="E8078" t="s">
        <v>11530</v>
      </c>
      <c r="F8078" t="s">
        <v>11540</v>
      </c>
      <c r="G8078" t="s">
        <v>61</v>
      </c>
      <c r="H8078" t="s">
        <v>18</v>
      </c>
      <c r="I8078" t="s">
        <v>11541</v>
      </c>
      <c r="J8078">
        <v>2017</v>
      </c>
      <c r="K8078">
        <v>633.92999999999995</v>
      </c>
      <c r="L8078">
        <v>28</v>
      </c>
      <c r="M8078">
        <v>1</v>
      </c>
      <c r="N8078">
        <f t="shared" si="321"/>
        <v>0</v>
      </c>
      <c r="O8078">
        <f t="shared" si="320"/>
        <v>0</v>
      </c>
      <c r="P8078" t="s">
        <v>12694</v>
      </c>
    </row>
    <row r="8079" spans="2:16" x14ac:dyDescent="0.25">
      <c r="B8079" t="s">
        <v>8084</v>
      </c>
      <c r="C8079" s="119" t="s">
        <v>60</v>
      </c>
      <c r="D8079" t="s">
        <v>11537</v>
      </c>
      <c r="E8079" t="s">
        <v>11530</v>
      </c>
      <c r="F8079" t="s">
        <v>11540</v>
      </c>
      <c r="G8079" t="s">
        <v>61</v>
      </c>
      <c r="H8079" t="s">
        <v>18</v>
      </c>
      <c r="I8079" t="s">
        <v>11541</v>
      </c>
      <c r="J8079">
        <v>2017</v>
      </c>
      <c r="K8079">
        <v>668.38</v>
      </c>
      <c r="L8079">
        <v>50</v>
      </c>
      <c r="M8079">
        <v>1</v>
      </c>
      <c r="N8079">
        <f t="shared" si="321"/>
        <v>0</v>
      </c>
      <c r="O8079">
        <f t="shared" si="320"/>
        <v>0</v>
      </c>
      <c r="P8079" t="s">
        <v>12694</v>
      </c>
    </row>
    <row r="8080" spans="2:16" x14ac:dyDescent="0.25">
      <c r="B8080" t="s">
        <v>8085</v>
      </c>
      <c r="C8080" s="119" t="s">
        <v>60</v>
      </c>
      <c r="D8080" t="s">
        <v>11546</v>
      </c>
      <c r="E8080" t="s">
        <v>11530</v>
      </c>
      <c r="F8080" t="s">
        <v>11540</v>
      </c>
      <c r="G8080" t="s">
        <v>61</v>
      </c>
      <c r="H8080" t="s">
        <v>18</v>
      </c>
      <c r="I8080" t="s">
        <v>11541</v>
      </c>
      <c r="J8080">
        <v>2017</v>
      </c>
      <c r="K8080">
        <v>664.91</v>
      </c>
      <c r="L8080">
        <v>23</v>
      </c>
      <c r="M8080">
        <v>1</v>
      </c>
      <c r="N8080">
        <f t="shared" si="321"/>
        <v>0</v>
      </c>
      <c r="O8080">
        <f t="shared" si="320"/>
        <v>0</v>
      </c>
      <c r="P8080" t="s">
        <v>12693</v>
      </c>
    </row>
    <row r="8081" spans="2:16" x14ac:dyDescent="0.25">
      <c r="B8081" t="s">
        <v>8086</v>
      </c>
      <c r="C8081" s="119" t="s">
        <v>60</v>
      </c>
      <c r="D8081" t="s">
        <v>11537</v>
      </c>
      <c r="E8081" t="s">
        <v>11530</v>
      </c>
      <c r="F8081" t="s">
        <v>11540</v>
      </c>
      <c r="G8081" t="s">
        <v>61</v>
      </c>
      <c r="H8081" t="s">
        <v>18</v>
      </c>
      <c r="I8081" t="s">
        <v>11541</v>
      </c>
      <c r="J8081">
        <v>2017</v>
      </c>
      <c r="K8081">
        <v>665.95</v>
      </c>
      <c r="L8081">
        <v>31</v>
      </c>
      <c r="M8081">
        <v>1</v>
      </c>
      <c r="N8081">
        <f t="shared" si="321"/>
        <v>0</v>
      </c>
      <c r="O8081">
        <f t="shared" si="320"/>
        <v>0</v>
      </c>
      <c r="P8081" t="s">
        <v>12694</v>
      </c>
    </row>
    <row r="8082" spans="2:16" x14ac:dyDescent="0.25">
      <c r="B8082" t="s">
        <v>8087</v>
      </c>
      <c r="C8082" s="119" t="s">
        <v>60</v>
      </c>
      <c r="D8082" t="s">
        <v>11537</v>
      </c>
      <c r="E8082" t="s">
        <v>11530</v>
      </c>
      <c r="F8082" t="s">
        <v>11540</v>
      </c>
      <c r="G8082" t="s">
        <v>61</v>
      </c>
      <c r="H8082" t="s">
        <v>18</v>
      </c>
      <c r="I8082" t="s">
        <v>11541</v>
      </c>
      <c r="J8082">
        <v>2017</v>
      </c>
      <c r="K8082">
        <v>667.87</v>
      </c>
      <c r="L8082">
        <v>46</v>
      </c>
      <c r="M8082">
        <v>1</v>
      </c>
      <c r="N8082">
        <f t="shared" si="321"/>
        <v>0</v>
      </c>
      <c r="O8082">
        <f t="shared" si="320"/>
        <v>0</v>
      </c>
      <c r="P8082" t="s">
        <v>12694</v>
      </c>
    </row>
    <row r="8083" spans="2:16" x14ac:dyDescent="0.25">
      <c r="B8083" t="s">
        <v>8088</v>
      </c>
      <c r="C8083" s="119" t="s">
        <v>60</v>
      </c>
      <c r="D8083" t="s">
        <v>11537</v>
      </c>
      <c r="E8083" t="s">
        <v>11530</v>
      </c>
      <c r="F8083" t="s">
        <v>11540</v>
      </c>
      <c r="G8083" t="s">
        <v>61</v>
      </c>
      <c r="H8083" t="s">
        <v>18</v>
      </c>
      <c r="I8083" t="s">
        <v>11541</v>
      </c>
      <c r="J8083">
        <v>2017</v>
      </c>
      <c r="K8083">
        <v>664.53</v>
      </c>
      <c r="L8083">
        <v>20</v>
      </c>
      <c r="M8083">
        <v>1</v>
      </c>
      <c r="N8083">
        <f t="shared" si="321"/>
        <v>0</v>
      </c>
      <c r="O8083">
        <f t="shared" si="320"/>
        <v>0</v>
      </c>
      <c r="P8083" t="s">
        <v>12694</v>
      </c>
    </row>
    <row r="8084" spans="2:16" x14ac:dyDescent="0.25">
      <c r="B8084" t="s">
        <v>8089</v>
      </c>
      <c r="C8084" s="119" t="s">
        <v>60</v>
      </c>
      <c r="D8084" t="s">
        <v>11537</v>
      </c>
      <c r="E8084" t="s">
        <v>11530</v>
      </c>
      <c r="F8084" t="s">
        <v>11540</v>
      </c>
      <c r="G8084" t="s">
        <v>61</v>
      </c>
      <c r="H8084" t="s">
        <v>18</v>
      </c>
      <c r="I8084" t="s">
        <v>11541</v>
      </c>
      <c r="J8084">
        <v>2017</v>
      </c>
      <c r="K8084">
        <v>665.31</v>
      </c>
      <c r="L8084">
        <v>26</v>
      </c>
      <c r="M8084">
        <v>1</v>
      </c>
      <c r="N8084">
        <f t="shared" si="321"/>
        <v>0</v>
      </c>
      <c r="O8084">
        <f t="shared" si="320"/>
        <v>0</v>
      </c>
      <c r="P8084" t="s">
        <v>12694</v>
      </c>
    </row>
    <row r="8085" spans="2:16" x14ac:dyDescent="0.25">
      <c r="B8085" t="s">
        <v>8090</v>
      </c>
      <c r="C8085" s="119" t="s">
        <v>60</v>
      </c>
      <c r="D8085" t="s">
        <v>11537</v>
      </c>
      <c r="E8085" t="s">
        <v>11530</v>
      </c>
      <c r="F8085" t="s">
        <v>11540</v>
      </c>
      <c r="G8085" t="s">
        <v>61</v>
      </c>
      <c r="H8085" t="s">
        <v>18</v>
      </c>
      <c r="I8085" t="s">
        <v>11541</v>
      </c>
      <c r="J8085">
        <v>2017</v>
      </c>
      <c r="K8085">
        <v>636.5</v>
      </c>
      <c r="L8085">
        <v>48</v>
      </c>
      <c r="M8085">
        <v>1</v>
      </c>
      <c r="N8085">
        <f t="shared" si="321"/>
        <v>0</v>
      </c>
      <c r="O8085">
        <f t="shared" si="320"/>
        <v>0</v>
      </c>
      <c r="P8085" t="s">
        <v>12693</v>
      </c>
    </row>
    <row r="8086" spans="2:16" x14ac:dyDescent="0.25">
      <c r="B8086" t="s">
        <v>8091</v>
      </c>
      <c r="C8086" s="119" t="s">
        <v>60</v>
      </c>
      <c r="D8086" t="s">
        <v>11537</v>
      </c>
      <c r="E8086" t="s">
        <v>11530</v>
      </c>
      <c r="F8086" t="s">
        <v>11540</v>
      </c>
      <c r="G8086" t="s">
        <v>61</v>
      </c>
      <c r="H8086" t="s">
        <v>18</v>
      </c>
      <c r="I8086" t="s">
        <v>11541</v>
      </c>
      <c r="J8086">
        <v>2017</v>
      </c>
      <c r="K8086">
        <v>634.42999999999995</v>
      </c>
      <c r="L8086">
        <v>32</v>
      </c>
      <c r="M8086">
        <v>1</v>
      </c>
      <c r="N8086">
        <f t="shared" si="321"/>
        <v>0</v>
      </c>
      <c r="O8086">
        <f t="shared" si="320"/>
        <v>0</v>
      </c>
      <c r="P8086" t="s">
        <v>12694</v>
      </c>
    </row>
    <row r="8087" spans="2:16" x14ac:dyDescent="0.25">
      <c r="B8087" t="s">
        <v>8092</v>
      </c>
      <c r="C8087" s="119" t="s">
        <v>60</v>
      </c>
      <c r="D8087" t="s">
        <v>11537</v>
      </c>
      <c r="E8087" t="s">
        <v>11530</v>
      </c>
      <c r="F8087" t="s">
        <v>11540</v>
      </c>
      <c r="G8087" t="s">
        <v>61</v>
      </c>
      <c r="H8087" t="s">
        <v>18</v>
      </c>
      <c r="I8087" t="s">
        <v>11541</v>
      </c>
      <c r="J8087">
        <v>2017</v>
      </c>
      <c r="K8087">
        <v>664.97</v>
      </c>
      <c r="L8087">
        <v>23</v>
      </c>
      <c r="M8087">
        <v>1</v>
      </c>
      <c r="N8087">
        <f t="shared" si="321"/>
        <v>0</v>
      </c>
      <c r="O8087">
        <f t="shared" si="320"/>
        <v>0</v>
      </c>
      <c r="P8087" t="s">
        <v>12694</v>
      </c>
    </row>
    <row r="8088" spans="2:16" x14ac:dyDescent="0.25">
      <c r="B8088" t="s">
        <v>8093</v>
      </c>
      <c r="C8088" s="119" t="s">
        <v>60</v>
      </c>
      <c r="D8088" t="s">
        <v>11537</v>
      </c>
      <c r="E8088" t="s">
        <v>11530</v>
      </c>
      <c r="F8088" t="s">
        <v>11540</v>
      </c>
      <c r="G8088" t="s">
        <v>61</v>
      </c>
      <c r="H8088" t="s">
        <v>18</v>
      </c>
      <c r="I8088" t="s">
        <v>11541</v>
      </c>
      <c r="J8088">
        <v>2017</v>
      </c>
      <c r="K8088">
        <v>636.75</v>
      </c>
      <c r="L8088">
        <v>50</v>
      </c>
      <c r="M8088">
        <v>1</v>
      </c>
      <c r="N8088">
        <f t="shared" si="321"/>
        <v>0</v>
      </c>
      <c r="O8088">
        <f t="shared" si="320"/>
        <v>0</v>
      </c>
      <c r="P8088" t="s">
        <v>12694</v>
      </c>
    </row>
    <row r="8089" spans="2:16" x14ac:dyDescent="0.25">
      <c r="B8089" t="s">
        <v>8094</v>
      </c>
      <c r="C8089" s="119" t="s">
        <v>60</v>
      </c>
      <c r="D8089" t="s">
        <v>11537</v>
      </c>
      <c r="E8089" t="s">
        <v>11530</v>
      </c>
      <c r="F8089" t="s">
        <v>11540</v>
      </c>
      <c r="G8089" t="s">
        <v>61</v>
      </c>
      <c r="H8089" t="s">
        <v>18</v>
      </c>
      <c r="I8089" t="s">
        <v>11541</v>
      </c>
      <c r="J8089">
        <v>2017</v>
      </c>
      <c r="K8089">
        <v>641.79999999999995</v>
      </c>
      <c r="L8089">
        <v>30</v>
      </c>
      <c r="M8089">
        <v>1</v>
      </c>
      <c r="N8089">
        <f t="shared" si="321"/>
        <v>0</v>
      </c>
      <c r="O8089">
        <f t="shared" si="320"/>
        <v>0</v>
      </c>
      <c r="P8089" t="s">
        <v>12694</v>
      </c>
    </row>
    <row r="8090" spans="2:16" x14ac:dyDescent="0.25">
      <c r="B8090" t="s">
        <v>8095</v>
      </c>
      <c r="C8090" s="119" t="s">
        <v>60</v>
      </c>
      <c r="D8090" t="s">
        <v>11537</v>
      </c>
      <c r="E8090" t="s">
        <v>11530</v>
      </c>
      <c r="F8090" t="s">
        <v>11540</v>
      </c>
      <c r="G8090" t="s">
        <v>61</v>
      </c>
      <c r="H8090" t="s">
        <v>18</v>
      </c>
      <c r="I8090" t="s">
        <v>11533</v>
      </c>
      <c r="J8090">
        <v>2017</v>
      </c>
      <c r="K8090">
        <v>633.04999999999995</v>
      </c>
      <c r="L8090">
        <v>25</v>
      </c>
      <c r="M8090">
        <v>1</v>
      </c>
      <c r="N8090">
        <f t="shared" si="321"/>
        <v>0</v>
      </c>
      <c r="O8090">
        <f t="shared" si="320"/>
        <v>0</v>
      </c>
      <c r="P8090" t="s">
        <v>12694</v>
      </c>
    </row>
    <row r="8091" spans="2:16" x14ac:dyDescent="0.25">
      <c r="B8091" t="s">
        <v>8096</v>
      </c>
      <c r="C8091" s="119" t="s">
        <v>60</v>
      </c>
      <c r="D8091" t="s">
        <v>11537</v>
      </c>
      <c r="E8091" t="s">
        <v>11530</v>
      </c>
      <c r="F8091" t="s">
        <v>11540</v>
      </c>
      <c r="G8091" t="s">
        <v>61</v>
      </c>
      <c r="H8091" t="s">
        <v>18</v>
      </c>
      <c r="I8091" t="s">
        <v>11541</v>
      </c>
      <c r="J8091">
        <v>2017</v>
      </c>
      <c r="K8091">
        <v>633.41999999999996</v>
      </c>
      <c r="L8091">
        <v>24</v>
      </c>
      <c r="M8091">
        <v>1</v>
      </c>
      <c r="N8091">
        <f t="shared" si="321"/>
        <v>0</v>
      </c>
      <c r="O8091">
        <f t="shared" si="320"/>
        <v>0</v>
      </c>
      <c r="P8091" t="s">
        <v>12694</v>
      </c>
    </row>
    <row r="8092" spans="2:16" x14ac:dyDescent="0.25">
      <c r="B8092" t="s">
        <v>8097</v>
      </c>
      <c r="C8092" s="119" t="s">
        <v>60</v>
      </c>
      <c r="D8092" t="s">
        <v>11537</v>
      </c>
      <c r="E8092" t="s">
        <v>11530</v>
      </c>
      <c r="F8092" t="s">
        <v>11540</v>
      </c>
      <c r="G8092" t="s">
        <v>61</v>
      </c>
      <c r="H8092" t="s">
        <v>18</v>
      </c>
      <c r="I8092" t="s">
        <v>11541</v>
      </c>
      <c r="J8092">
        <v>2017</v>
      </c>
      <c r="K8092">
        <v>633.41999999999996</v>
      </c>
      <c r="L8092">
        <v>24</v>
      </c>
      <c r="M8092">
        <v>1</v>
      </c>
      <c r="N8092">
        <f t="shared" si="321"/>
        <v>0</v>
      </c>
      <c r="O8092">
        <f t="shared" si="320"/>
        <v>0</v>
      </c>
      <c r="P8092" t="s">
        <v>12694</v>
      </c>
    </row>
    <row r="8093" spans="2:16" x14ac:dyDescent="0.25">
      <c r="B8093" t="s">
        <v>8098</v>
      </c>
      <c r="C8093" s="119" t="s">
        <v>60</v>
      </c>
      <c r="D8093" t="s">
        <v>11537</v>
      </c>
      <c r="E8093" t="s">
        <v>11530</v>
      </c>
      <c r="F8093" t="s">
        <v>11540</v>
      </c>
      <c r="G8093" t="s">
        <v>61</v>
      </c>
      <c r="H8093" t="s">
        <v>18</v>
      </c>
      <c r="I8093" t="s">
        <v>11541</v>
      </c>
      <c r="J8093">
        <v>2017</v>
      </c>
      <c r="K8093">
        <v>634.57000000000005</v>
      </c>
      <c r="L8093">
        <v>33</v>
      </c>
      <c r="M8093">
        <v>1</v>
      </c>
      <c r="N8093">
        <f t="shared" si="321"/>
        <v>0</v>
      </c>
      <c r="O8093">
        <f t="shared" si="320"/>
        <v>0</v>
      </c>
      <c r="P8093" t="s">
        <v>12694</v>
      </c>
    </row>
    <row r="8094" spans="2:16" x14ac:dyDescent="0.25">
      <c r="B8094" t="s">
        <v>8099</v>
      </c>
      <c r="C8094" s="119" t="s">
        <v>60</v>
      </c>
      <c r="D8094" t="s">
        <v>11537</v>
      </c>
      <c r="E8094" t="s">
        <v>11530</v>
      </c>
      <c r="F8094" t="s">
        <v>11540</v>
      </c>
      <c r="G8094" t="s">
        <v>61</v>
      </c>
      <c r="H8094" t="s">
        <v>18</v>
      </c>
      <c r="I8094" t="s">
        <v>11541</v>
      </c>
      <c r="J8094">
        <v>2017</v>
      </c>
      <c r="K8094">
        <v>663.71</v>
      </c>
      <c r="L8094">
        <v>19</v>
      </c>
      <c r="M8094">
        <v>1</v>
      </c>
      <c r="N8094">
        <f t="shared" si="321"/>
        <v>0</v>
      </c>
      <c r="O8094">
        <f t="shared" si="320"/>
        <v>0</v>
      </c>
      <c r="P8094" t="s">
        <v>12694</v>
      </c>
    </row>
    <row r="8095" spans="2:16" x14ac:dyDescent="0.25">
      <c r="B8095" t="s">
        <v>8100</v>
      </c>
      <c r="C8095" s="119" t="s">
        <v>60</v>
      </c>
      <c r="D8095" t="s">
        <v>11537</v>
      </c>
      <c r="E8095" t="s">
        <v>11530</v>
      </c>
      <c r="F8095" t="s">
        <v>11540</v>
      </c>
      <c r="G8095" t="s">
        <v>61</v>
      </c>
      <c r="H8095" t="s">
        <v>18</v>
      </c>
      <c r="I8095" t="s">
        <v>11541</v>
      </c>
      <c r="J8095">
        <v>2017</v>
      </c>
      <c r="K8095">
        <v>664.08</v>
      </c>
      <c r="L8095">
        <v>22</v>
      </c>
      <c r="M8095">
        <v>1</v>
      </c>
      <c r="N8095">
        <f t="shared" si="321"/>
        <v>0</v>
      </c>
      <c r="O8095">
        <f t="shared" si="320"/>
        <v>0</v>
      </c>
      <c r="P8095" t="s">
        <v>12694</v>
      </c>
    </row>
    <row r="8096" spans="2:16" x14ac:dyDescent="0.25">
      <c r="B8096" t="s">
        <v>8101</v>
      </c>
      <c r="C8096" s="119" t="s">
        <v>60</v>
      </c>
      <c r="D8096" t="s">
        <v>11537</v>
      </c>
      <c r="E8096" t="s">
        <v>11530</v>
      </c>
      <c r="F8096" t="s">
        <v>11540</v>
      </c>
      <c r="G8096" t="s">
        <v>61</v>
      </c>
      <c r="H8096" t="s">
        <v>18</v>
      </c>
      <c r="I8096" t="s">
        <v>11541</v>
      </c>
      <c r="J8096">
        <v>2017</v>
      </c>
      <c r="K8096">
        <v>664.08</v>
      </c>
      <c r="L8096">
        <v>22</v>
      </c>
      <c r="M8096">
        <v>1</v>
      </c>
      <c r="N8096">
        <f t="shared" si="321"/>
        <v>0</v>
      </c>
      <c r="O8096">
        <f t="shared" si="320"/>
        <v>0</v>
      </c>
      <c r="P8096" t="s">
        <v>12694</v>
      </c>
    </row>
    <row r="8097" spans="2:16" x14ac:dyDescent="0.25">
      <c r="B8097" t="s">
        <v>8102</v>
      </c>
      <c r="C8097" s="119" t="s">
        <v>60</v>
      </c>
      <c r="D8097" t="s">
        <v>11537</v>
      </c>
      <c r="E8097" t="s">
        <v>11530</v>
      </c>
      <c r="F8097" t="s">
        <v>11540</v>
      </c>
      <c r="G8097" t="s">
        <v>61</v>
      </c>
      <c r="H8097" t="s">
        <v>18</v>
      </c>
      <c r="I8097" t="s">
        <v>11541</v>
      </c>
      <c r="J8097">
        <v>2017</v>
      </c>
      <c r="K8097">
        <v>663.71</v>
      </c>
      <c r="L8097">
        <v>19</v>
      </c>
      <c r="M8097">
        <v>1</v>
      </c>
      <c r="N8097">
        <f t="shared" si="321"/>
        <v>0</v>
      </c>
      <c r="O8097">
        <f t="shared" si="320"/>
        <v>0</v>
      </c>
      <c r="P8097" t="s">
        <v>12694</v>
      </c>
    </row>
    <row r="8098" spans="2:16" x14ac:dyDescent="0.25">
      <c r="B8098" t="s">
        <v>8103</v>
      </c>
      <c r="C8098" s="119" t="s">
        <v>60</v>
      </c>
      <c r="D8098" t="s">
        <v>11537</v>
      </c>
      <c r="E8098" t="s">
        <v>11530</v>
      </c>
      <c r="F8098" t="s">
        <v>11540</v>
      </c>
      <c r="G8098" t="s">
        <v>61</v>
      </c>
      <c r="H8098" t="s">
        <v>18</v>
      </c>
      <c r="I8098" t="s">
        <v>11541</v>
      </c>
      <c r="J8098">
        <v>2017</v>
      </c>
      <c r="K8098">
        <v>633.16</v>
      </c>
      <c r="L8098">
        <v>22</v>
      </c>
      <c r="M8098">
        <v>1</v>
      </c>
      <c r="N8098">
        <f t="shared" si="321"/>
        <v>0</v>
      </c>
      <c r="O8098">
        <f t="shared" si="320"/>
        <v>0</v>
      </c>
      <c r="P8098" t="s">
        <v>12694</v>
      </c>
    </row>
    <row r="8099" spans="2:16" x14ac:dyDescent="0.25">
      <c r="B8099" t="s">
        <v>8104</v>
      </c>
      <c r="C8099" s="119" t="s">
        <v>60</v>
      </c>
      <c r="D8099" t="s">
        <v>11537</v>
      </c>
      <c r="E8099" t="s">
        <v>11530</v>
      </c>
      <c r="F8099" t="s">
        <v>11540</v>
      </c>
      <c r="G8099" t="s">
        <v>61</v>
      </c>
      <c r="H8099" t="s">
        <v>18</v>
      </c>
      <c r="I8099" t="s">
        <v>11541</v>
      </c>
      <c r="J8099">
        <v>2017</v>
      </c>
      <c r="K8099">
        <v>632.79</v>
      </c>
      <c r="L8099">
        <v>19</v>
      </c>
      <c r="M8099">
        <v>1</v>
      </c>
      <c r="N8099">
        <f t="shared" si="321"/>
        <v>0</v>
      </c>
      <c r="O8099">
        <f t="shared" si="320"/>
        <v>0</v>
      </c>
      <c r="P8099" t="s">
        <v>12694</v>
      </c>
    </row>
    <row r="8100" spans="2:16" x14ac:dyDescent="0.25">
      <c r="B8100" t="s">
        <v>8105</v>
      </c>
      <c r="C8100" s="119" t="s">
        <v>60</v>
      </c>
      <c r="D8100" t="s">
        <v>11537</v>
      </c>
      <c r="E8100" t="s">
        <v>11530</v>
      </c>
      <c r="F8100" t="s">
        <v>11540</v>
      </c>
      <c r="G8100" t="s">
        <v>61</v>
      </c>
      <c r="H8100" t="s">
        <v>18</v>
      </c>
      <c r="I8100" t="s">
        <v>11541</v>
      </c>
      <c r="J8100">
        <v>2017</v>
      </c>
      <c r="K8100">
        <v>633.16</v>
      </c>
      <c r="L8100">
        <v>22</v>
      </c>
      <c r="M8100">
        <v>1</v>
      </c>
      <c r="N8100">
        <f t="shared" si="321"/>
        <v>0</v>
      </c>
      <c r="O8100">
        <f t="shared" si="320"/>
        <v>0</v>
      </c>
      <c r="P8100" t="s">
        <v>12694</v>
      </c>
    </row>
    <row r="8101" spans="2:16" x14ac:dyDescent="0.25">
      <c r="B8101" t="s">
        <v>8106</v>
      </c>
      <c r="C8101" s="119" t="s">
        <v>60</v>
      </c>
      <c r="D8101" t="s">
        <v>11537</v>
      </c>
      <c r="E8101" t="s">
        <v>11530</v>
      </c>
      <c r="F8101" t="s">
        <v>11540</v>
      </c>
      <c r="G8101" t="s">
        <v>61</v>
      </c>
      <c r="H8101" t="s">
        <v>18</v>
      </c>
      <c r="I8101" t="s">
        <v>11541</v>
      </c>
      <c r="J8101">
        <v>2017</v>
      </c>
      <c r="K8101">
        <v>633.04</v>
      </c>
      <c r="L8101">
        <v>21</v>
      </c>
      <c r="M8101">
        <v>1</v>
      </c>
      <c r="N8101">
        <f t="shared" si="321"/>
        <v>0</v>
      </c>
      <c r="O8101">
        <f t="shared" si="320"/>
        <v>0</v>
      </c>
      <c r="P8101" t="s">
        <v>12694</v>
      </c>
    </row>
    <row r="8102" spans="2:16" x14ac:dyDescent="0.25">
      <c r="B8102" t="s">
        <v>8107</v>
      </c>
      <c r="C8102" s="119" t="s">
        <v>60</v>
      </c>
      <c r="D8102" t="s">
        <v>11542</v>
      </c>
      <c r="E8102" t="s">
        <v>11530</v>
      </c>
      <c r="F8102" t="s">
        <v>11540</v>
      </c>
      <c r="G8102" t="s">
        <v>61</v>
      </c>
      <c r="H8102" t="s">
        <v>18</v>
      </c>
      <c r="I8102" t="s">
        <v>11541</v>
      </c>
      <c r="J8102">
        <v>2017</v>
      </c>
      <c r="K8102">
        <v>664.05</v>
      </c>
      <c r="L8102">
        <v>22</v>
      </c>
      <c r="M8102">
        <v>1</v>
      </c>
      <c r="N8102">
        <f t="shared" si="321"/>
        <v>0</v>
      </c>
      <c r="O8102">
        <f t="shared" si="320"/>
        <v>0</v>
      </c>
      <c r="P8102" t="s">
        <v>12694</v>
      </c>
    </row>
    <row r="8103" spans="2:16" x14ac:dyDescent="0.25">
      <c r="B8103" t="s">
        <v>8108</v>
      </c>
      <c r="C8103" s="119" t="s">
        <v>60</v>
      </c>
      <c r="D8103" t="s">
        <v>11542</v>
      </c>
      <c r="E8103" t="s">
        <v>11530</v>
      </c>
      <c r="F8103" t="s">
        <v>11540</v>
      </c>
      <c r="G8103" t="s">
        <v>61</v>
      </c>
      <c r="H8103" t="s">
        <v>18</v>
      </c>
      <c r="I8103" t="s">
        <v>11541</v>
      </c>
      <c r="J8103">
        <v>2017</v>
      </c>
      <c r="K8103">
        <v>632.73</v>
      </c>
      <c r="L8103">
        <v>24</v>
      </c>
      <c r="M8103">
        <v>1</v>
      </c>
      <c r="N8103">
        <f t="shared" si="321"/>
        <v>0</v>
      </c>
      <c r="O8103">
        <f t="shared" si="320"/>
        <v>0</v>
      </c>
      <c r="P8103" t="s">
        <v>12694</v>
      </c>
    </row>
    <row r="8104" spans="2:16" x14ac:dyDescent="0.25">
      <c r="B8104" t="s">
        <v>8109</v>
      </c>
      <c r="C8104" s="119" t="s">
        <v>60</v>
      </c>
      <c r="D8104" t="s">
        <v>11537</v>
      </c>
      <c r="E8104" t="s">
        <v>11530</v>
      </c>
      <c r="F8104" t="s">
        <v>11540</v>
      </c>
      <c r="G8104" t="s">
        <v>61</v>
      </c>
      <c r="H8104" t="s">
        <v>18</v>
      </c>
      <c r="I8104" t="s">
        <v>11541</v>
      </c>
      <c r="J8104">
        <v>2017</v>
      </c>
      <c r="K8104">
        <v>1388.09</v>
      </c>
      <c r="L8104">
        <v>24</v>
      </c>
      <c r="M8104">
        <v>1</v>
      </c>
      <c r="N8104">
        <f t="shared" si="321"/>
        <v>0</v>
      </c>
      <c r="O8104">
        <f t="shared" si="320"/>
        <v>0</v>
      </c>
      <c r="P8104" t="s">
        <v>12694</v>
      </c>
    </row>
    <row r="8105" spans="2:16" x14ac:dyDescent="0.25">
      <c r="B8105" t="s">
        <v>8110</v>
      </c>
      <c r="C8105" s="119" t="s">
        <v>60</v>
      </c>
      <c r="D8105" t="s">
        <v>11537</v>
      </c>
      <c r="E8105" t="s">
        <v>11530</v>
      </c>
      <c r="F8105" t="s">
        <v>11540</v>
      </c>
      <c r="G8105" t="s">
        <v>61</v>
      </c>
      <c r="H8105" t="s">
        <v>18</v>
      </c>
      <c r="I8105" t="s">
        <v>11541</v>
      </c>
      <c r="J8105">
        <v>2017</v>
      </c>
      <c r="K8105">
        <v>633.80999999999995</v>
      </c>
      <c r="L8105">
        <v>43</v>
      </c>
      <c r="M8105">
        <v>1</v>
      </c>
      <c r="N8105">
        <f t="shared" si="321"/>
        <v>0</v>
      </c>
      <c r="O8105">
        <f t="shared" si="320"/>
        <v>0</v>
      </c>
      <c r="P8105" t="s">
        <v>12694</v>
      </c>
    </row>
    <row r="8106" spans="2:16" x14ac:dyDescent="0.25">
      <c r="B8106" t="s">
        <v>8111</v>
      </c>
      <c r="C8106" s="119" t="s">
        <v>60</v>
      </c>
      <c r="D8106" t="s">
        <v>11537</v>
      </c>
      <c r="E8106" t="s">
        <v>11530</v>
      </c>
      <c r="F8106" t="s">
        <v>11540</v>
      </c>
      <c r="G8106" t="s">
        <v>61</v>
      </c>
      <c r="H8106" t="s">
        <v>18</v>
      </c>
      <c r="I8106" t="s">
        <v>11541</v>
      </c>
      <c r="J8106">
        <v>2017</v>
      </c>
      <c r="K8106">
        <v>631.37</v>
      </c>
      <c r="L8106">
        <v>24</v>
      </c>
      <c r="M8106">
        <v>1</v>
      </c>
      <c r="N8106">
        <f t="shared" si="321"/>
        <v>0</v>
      </c>
      <c r="O8106">
        <f t="shared" si="320"/>
        <v>0</v>
      </c>
      <c r="P8106" t="s">
        <v>12694</v>
      </c>
    </row>
    <row r="8107" spans="2:16" x14ac:dyDescent="0.25">
      <c r="B8107" t="s">
        <v>8112</v>
      </c>
      <c r="C8107" s="119" t="s">
        <v>60</v>
      </c>
      <c r="D8107" t="s">
        <v>11537</v>
      </c>
      <c r="E8107" t="s">
        <v>11530</v>
      </c>
      <c r="F8107" t="s">
        <v>11540</v>
      </c>
      <c r="G8107" t="s">
        <v>61</v>
      </c>
      <c r="H8107" t="s">
        <v>18</v>
      </c>
      <c r="I8107" t="s">
        <v>11541</v>
      </c>
      <c r="J8107">
        <v>2017</v>
      </c>
      <c r="K8107">
        <v>631.66</v>
      </c>
      <c r="L8107">
        <v>26</v>
      </c>
      <c r="M8107">
        <v>1</v>
      </c>
      <c r="N8107">
        <f t="shared" si="321"/>
        <v>0</v>
      </c>
      <c r="O8107">
        <f t="shared" si="320"/>
        <v>0</v>
      </c>
      <c r="P8107" t="s">
        <v>12694</v>
      </c>
    </row>
    <row r="8108" spans="2:16" x14ac:dyDescent="0.25">
      <c r="B8108" t="s">
        <v>8113</v>
      </c>
      <c r="C8108" s="119" t="s">
        <v>60</v>
      </c>
      <c r="D8108" t="s">
        <v>11539</v>
      </c>
      <c r="E8108" t="s">
        <v>11530</v>
      </c>
      <c r="F8108" t="s">
        <v>11540</v>
      </c>
      <c r="G8108" t="s">
        <v>61</v>
      </c>
      <c r="H8108" t="s">
        <v>18</v>
      </c>
      <c r="I8108" t="s">
        <v>11541</v>
      </c>
      <c r="J8108">
        <v>2017</v>
      </c>
      <c r="K8108">
        <v>662.29</v>
      </c>
      <c r="L8108">
        <v>8</v>
      </c>
      <c r="M8108">
        <v>1</v>
      </c>
      <c r="N8108">
        <f t="shared" si="321"/>
        <v>0</v>
      </c>
      <c r="O8108">
        <f t="shared" si="320"/>
        <v>0</v>
      </c>
      <c r="P8108" t="s">
        <v>12694</v>
      </c>
    </row>
    <row r="8109" spans="2:16" x14ac:dyDescent="0.25">
      <c r="B8109" t="s">
        <v>8114</v>
      </c>
      <c r="C8109" s="119" t="s">
        <v>60</v>
      </c>
      <c r="D8109" t="s">
        <v>11537</v>
      </c>
      <c r="E8109" t="s">
        <v>11530</v>
      </c>
      <c r="F8109" t="s">
        <v>11540</v>
      </c>
      <c r="G8109" t="s">
        <v>61</v>
      </c>
      <c r="H8109" t="s">
        <v>18</v>
      </c>
      <c r="I8109" t="s">
        <v>11541</v>
      </c>
      <c r="J8109">
        <v>2017</v>
      </c>
      <c r="K8109">
        <v>664.34</v>
      </c>
      <c r="L8109">
        <v>24</v>
      </c>
      <c r="M8109">
        <v>1</v>
      </c>
      <c r="N8109">
        <f t="shared" si="321"/>
        <v>0</v>
      </c>
      <c r="O8109">
        <f t="shared" si="320"/>
        <v>0</v>
      </c>
      <c r="P8109" t="s">
        <v>12694</v>
      </c>
    </row>
    <row r="8110" spans="2:16" x14ac:dyDescent="0.25">
      <c r="B8110" t="s">
        <v>8115</v>
      </c>
      <c r="C8110" s="119" t="s">
        <v>60</v>
      </c>
      <c r="D8110" t="s">
        <v>11537</v>
      </c>
      <c r="E8110" t="s">
        <v>11530</v>
      </c>
      <c r="F8110" t="s">
        <v>11540</v>
      </c>
      <c r="G8110" t="s">
        <v>61</v>
      </c>
      <c r="H8110" t="s">
        <v>18</v>
      </c>
      <c r="I8110" t="s">
        <v>11541</v>
      </c>
      <c r="J8110">
        <v>2017</v>
      </c>
      <c r="K8110">
        <v>664.47</v>
      </c>
      <c r="L8110">
        <v>25</v>
      </c>
      <c r="M8110">
        <v>1</v>
      </c>
      <c r="N8110">
        <f t="shared" si="321"/>
        <v>0</v>
      </c>
      <c r="O8110">
        <f t="shared" si="320"/>
        <v>0</v>
      </c>
      <c r="P8110" t="s">
        <v>12694</v>
      </c>
    </row>
    <row r="8111" spans="2:16" x14ac:dyDescent="0.25">
      <c r="B8111" t="s">
        <v>8116</v>
      </c>
      <c r="C8111" s="119" t="s">
        <v>60</v>
      </c>
      <c r="D8111" t="s">
        <v>11537</v>
      </c>
      <c r="E8111" t="s">
        <v>11530</v>
      </c>
      <c r="F8111" t="s">
        <v>11540</v>
      </c>
      <c r="G8111" t="s">
        <v>61</v>
      </c>
      <c r="H8111" t="s">
        <v>18</v>
      </c>
      <c r="I8111" t="s">
        <v>11541</v>
      </c>
      <c r="J8111">
        <v>2017</v>
      </c>
      <c r="K8111">
        <v>633.02</v>
      </c>
      <c r="L8111">
        <v>26</v>
      </c>
      <c r="M8111">
        <v>1</v>
      </c>
      <c r="N8111">
        <f t="shared" si="321"/>
        <v>0</v>
      </c>
      <c r="O8111">
        <f t="shared" ref="O8111:O8174" si="322">IF(OR(L8111="",L8111&lt;=0),1,0)</f>
        <v>0</v>
      </c>
      <c r="P8111" t="s">
        <v>12694</v>
      </c>
    </row>
    <row r="8112" spans="2:16" x14ac:dyDescent="0.25">
      <c r="B8112" t="s">
        <v>8117</v>
      </c>
      <c r="C8112" s="119" t="s">
        <v>60</v>
      </c>
      <c r="D8112" t="s">
        <v>11550</v>
      </c>
      <c r="E8112" t="s">
        <v>11530</v>
      </c>
      <c r="F8112" t="s">
        <v>11540</v>
      </c>
      <c r="G8112" t="s">
        <v>61</v>
      </c>
      <c r="H8112" t="s">
        <v>18</v>
      </c>
      <c r="I8112" t="s">
        <v>11541</v>
      </c>
      <c r="J8112">
        <v>2017</v>
      </c>
      <c r="K8112">
        <v>633.67999999999995</v>
      </c>
      <c r="L8112">
        <v>26</v>
      </c>
      <c r="M8112">
        <v>1</v>
      </c>
      <c r="N8112">
        <f t="shared" si="321"/>
        <v>0</v>
      </c>
      <c r="O8112">
        <f t="shared" si="322"/>
        <v>0</v>
      </c>
      <c r="P8112" t="s">
        <v>12694</v>
      </c>
    </row>
    <row r="8113" spans="2:16" x14ac:dyDescent="0.25">
      <c r="B8113" t="s">
        <v>8118</v>
      </c>
      <c r="C8113" s="119" t="s">
        <v>60</v>
      </c>
      <c r="D8113" t="s">
        <v>11550</v>
      </c>
      <c r="E8113" t="s">
        <v>11530</v>
      </c>
      <c r="F8113" t="s">
        <v>11540</v>
      </c>
      <c r="G8113" t="s">
        <v>61</v>
      </c>
      <c r="H8113" t="s">
        <v>18</v>
      </c>
      <c r="I8113" t="s">
        <v>11541</v>
      </c>
      <c r="J8113">
        <v>2017</v>
      </c>
      <c r="K8113">
        <v>633.67999999999995</v>
      </c>
      <c r="L8113">
        <v>26</v>
      </c>
      <c r="M8113">
        <v>1</v>
      </c>
      <c r="N8113">
        <f t="shared" si="321"/>
        <v>0</v>
      </c>
      <c r="O8113">
        <f t="shared" si="322"/>
        <v>0</v>
      </c>
      <c r="P8113" t="s">
        <v>12694</v>
      </c>
    </row>
    <row r="8114" spans="2:16" x14ac:dyDescent="0.25">
      <c r="B8114" t="s">
        <v>8119</v>
      </c>
      <c r="C8114" s="119" t="s">
        <v>60</v>
      </c>
      <c r="D8114" t="s">
        <v>11537</v>
      </c>
      <c r="E8114" t="s">
        <v>11530</v>
      </c>
      <c r="F8114" t="s">
        <v>11540</v>
      </c>
      <c r="G8114" t="s">
        <v>61</v>
      </c>
      <c r="H8114" t="s">
        <v>18</v>
      </c>
      <c r="I8114" t="s">
        <v>11541</v>
      </c>
      <c r="J8114">
        <v>2017</v>
      </c>
      <c r="K8114">
        <v>663.92</v>
      </c>
      <c r="L8114">
        <v>20</v>
      </c>
      <c r="M8114">
        <v>1</v>
      </c>
      <c r="N8114">
        <f t="shared" si="321"/>
        <v>0</v>
      </c>
      <c r="O8114">
        <f t="shared" si="322"/>
        <v>0</v>
      </c>
      <c r="P8114" t="s">
        <v>12694</v>
      </c>
    </row>
    <row r="8115" spans="2:16" x14ac:dyDescent="0.25">
      <c r="B8115" t="s">
        <v>8120</v>
      </c>
      <c r="C8115" s="119" t="s">
        <v>60</v>
      </c>
      <c r="D8115" t="s">
        <v>11546</v>
      </c>
      <c r="E8115" t="s">
        <v>11530</v>
      </c>
      <c r="F8115" t="s">
        <v>11540</v>
      </c>
      <c r="G8115" t="s">
        <v>61</v>
      </c>
      <c r="H8115" t="s">
        <v>18</v>
      </c>
      <c r="I8115" t="s">
        <v>11541</v>
      </c>
      <c r="J8115">
        <v>2017</v>
      </c>
      <c r="K8115">
        <v>633.1</v>
      </c>
      <c r="L8115">
        <v>26</v>
      </c>
      <c r="M8115">
        <v>1</v>
      </c>
      <c r="N8115">
        <f t="shared" si="321"/>
        <v>0</v>
      </c>
      <c r="O8115">
        <f t="shared" si="322"/>
        <v>0</v>
      </c>
      <c r="P8115" t="s">
        <v>12693</v>
      </c>
    </row>
    <row r="8116" spans="2:16" x14ac:dyDescent="0.25">
      <c r="B8116" t="s">
        <v>8121</v>
      </c>
      <c r="C8116" s="119" t="s">
        <v>60</v>
      </c>
      <c r="D8116" t="s">
        <v>11542</v>
      </c>
      <c r="E8116" t="s">
        <v>11530</v>
      </c>
      <c r="F8116" t="s">
        <v>11540</v>
      </c>
      <c r="G8116" t="s">
        <v>61</v>
      </c>
      <c r="H8116" t="s">
        <v>18</v>
      </c>
      <c r="I8116" t="s">
        <v>11541</v>
      </c>
      <c r="J8116">
        <v>2017</v>
      </c>
      <c r="K8116">
        <v>666.46</v>
      </c>
      <c r="L8116">
        <v>35</v>
      </c>
      <c r="M8116">
        <v>1</v>
      </c>
      <c r="N8116">
        <f t="shared" si="321"/>
        <v>0</v>
      </c>
      <c r="O8116">
        <f t="shared" si="322"/>
        <v>0</v>
      </c>
      <c r="P8116" t="s">
        <v>12694</v>
      </c>
    </row>
    <row r="8117" spans="2:16" x14ac:dyDescent="0.25">
      <c r="B8117" t="s">
        <v>8122</v>
      </c>
      <c r="C8117" s="119" t="s">
        <v>60</v>
      </c>
      <c r="D8117" t="s">
        <v>11542</v>
      </c>
      <c r="E8117" t="s">
        <v>11530</v>
      </c>
      <c r="F8117" t="s">
        <v>11540</v>
      </c>
      <c r="G8117" t="s">
        <v>61</v>
      </c>
      <c r="H8117" t="s">
        <v>18</v>
      </c>
      <c r="I8117" t="s">
        <v>11541</v>
      </c>
      <c r="J8117">
        <v>2017</v>
      </c>
      <c r="K8117">
        <v>665.25</v>
      </c>
      <c r="L8117">
        <v>31</v>
      </c>
      <c r="M8117">
        <v>1</v>
      </c>
      <c r="N8117">
        <f t="shared" si="321"/>
        <v>0</v>
      </c>
      <c r="O8117">
        <f t="shared" si="322"/>
        <v>0</v>
      </c>
      <c r="P8117" t="s">
        <v>12694</v>
      </c>
    </row>
    <row r="8118" spans="2:16" x14ac:dyDescent="0.25">
      <c r="B8118" t="s">
        <v>8123</v>
      </c>
      <c r="C8118" s="119" t="s">
        <v>60</v>
      </c>
      <c r="D8118" t="s">
        <v>11542</v>
      </c>
      <c r="E8118" t="s">
        <v>11530</v>
      </c>
      <c r="F8118" t="s">
        <v>11540</v>
      </c>
      <c r="G8118" t="s">
        <v>61</v>
      </c>
      <c r="H8118" t="s">
        <v>18</v>
      </c>
      <c r="I8118" t="s">
        <v>11541</v>
      </c>
      <c r="J8118">
        <v>2017</v>
      </c>
      <c r="K8118">
        <v>633.29</v>
      </c>
      <c r="L8118">
        <v>23</v>
      </c>
      <c r="M8118">
        <v>1</v>
      </c>
      <c r="N8118">
        <f t="shared" si="321"/>
        <v>0</v>
      </c>
      <c r="O8118">
        <f t="shared" si="322"/>
        <v>0</v>
      </c>
      <c r="P8118" t="s">
        <v>12694</v>
      </c>
    </row>
    <row r="8119" spans="2:16" x14ac:dyDescent="0.25">
      <c r="B8119" t="s">
        <v>8124</v>
      </c>
      <c r="C8119" s="119" t="s">
        <v>60</v>
      </c>
      <c r="D8119" t="s">
        <v>11542</v>
      </c>
      <c r="E8119" t="s">
        <v>11530</v>
      </c>
      <c r="F8119" t="s">
        <v>11540</v>
      </c>
      <c r="G8119" t="s">
        <v>61</v>
      </c>
      <c r="H8119" t="s">
        <v>18</v>
      </c>
      <c r="I8119" t="s">
        <v>11541</v>
      </c>
      <c r="J8119">
        <v>2017</v>
      </c>
      <c r="K8119">
        <v>633.29</v>
      </c>
      <c r="L8119">
        <v>23</v>
      </c>
      <c r="M8119">
        <v>1</v>
      </c>
      <c r="N8119">
        <f t="shared" si="321"/>
        <v>0</v>
      </c>
      <c r="O8119">
        <f t="shared" si="322"/>
        <v>0</v>
      </c>
      <c r="P8119" t="s">
        <v>12694</v>
      </c>
    </row>
    <row r="8120" spans="2:16" x14ac:dyDescent="0.25">
      <c r="B8120" t="s">
        <v>8125</v>
      </c>
      <c r="C8120" s="119" t="s">
        <v>60</v>
      </c>
      <c r="D8120" t="s">
        <v>11542</v>
      </c>
      <c r="E8120" t="s">
        <v>11530</v>
      </c>
      <c r="F8120" t="s">
        <v>11540</v>
      </c>
      <c r="G8120" t="s">
        <v>61</v>
      </c>
      <c r="H8120" t="s">
        <v>18</v>
      </c>
      <c r="I8120" t="s">
        <v>11541</v>
      </c>
      <c r="J8120">
        <v>2017</v>
      </c>
      <c r="K8120">
        <v>633.92999999999995</v>
      </c>
      <c r="L8120">
        <v>28</v>
      </c>
      <c r="M8120">
        <v>1</v>
      </c>
      <c r="N8120">
        <f t="shared" si="321"/>
        <v>0</v>
      </c>
      <c r="O8120">
        <f t="shared" si="322"/>
        <v>0</v>
      </c>
      <c r="P8120" t="s">
        <v>12694</v>
      </c>
    </row>
    <row r="8121" spans="2:16" x14ac:dyDescent="0.25">
      <c r="B8121" t="s">
        <v>8126</v>
      </c>
      <c r="C8121" s="119" t="s">
        <v>60</v>
      </c>
      <c r="D8121" t="s">
        <v>11542</v>
      </c>
      <c r="E8121" t="s">
        <v>11530</v>
      </c>
      <c r="F8121" t="s">
        <v>11540</v>
      </c>
      <c r="G8121" t="s">
        <v>61</v>
      </c>
      <c r="H8121" t="s">
        <v>18</v>
      </c>
      <c r="I8121" t="s">
        <v>11541</v>
      </c>
      <c r="J8121">
        <v>2017</v>
      </c>
      <c r="K8121">
        <v>634.82000000000005</v>
      </c>
      <c r="L8121">
        <v>35</v>
      </c>
      <c r="M8121">
        <v>1</v>
      </c>
      <c r="N8121">
        <f t="shared" si="321"/>
        <v>0</v>
      </c>
      <c r="O8121">
        <f t="shared" si="322"/>
        <v>0</v>
      </c>
      <c r="P8121" t="s">
        <v>12694</v>
      </c>
    </row>
    <row r="8122" spans="2:16" x14ac:dyDescent="0.25">
      <c r="B8122" t="s">
        <v>8127</v>
      </c>
      <c r="C8122" s="119" t="s">
        <v>60</v>
      </c>
      <c r="D8122" t="s">
        <v>11542</v>
      </c>
      <c r="E8122" t="s">
        <v>11530</v>
      </c>
      <c r="F8122" t="s">
        <v>11540</v>
      </c>
      <c r="G8122" t="s">
        <v>61</v>
      </c>
      <c r="H8122" t="s">
        <v>18</v>
      </c>
      <c r="I8122" t="s">
        <v>11541</v>
      </c>
      <c r="J8122">
        <v>2017</v>
      </c>
      <c r="K8122">
        <v>662.86</v>
      </c>
      <c r="L8122">
        <v>38</v>
      </c>
      <c r="M8122">
        <v>1</v>
      </c>
      <c r="N8122">
        <f t="shared" si="321"/>
        <v>0</v>
      </c>
      <c r="O8122">
        <f t="shared" si="322"/>
        <v>0</v>
      </c>
      <c r="P8122" t="s">
        <v>12694</v>
      </c>
    </row>
    <row r="8123" spans="2:16" x14ac:dyDescent="0.25">
      <c r="B8123" t="s">
        <v>8128</v>
      </c>
      <c r="C8123" s="119" t="s">
        <v>60</v>
      </c>
      <c r="D8123" t="s">
        <v>11542</v>
      </c>
      <c r="E8123" t="s">
        <v>11530</v>
      </c>
      <c r="F8123" t="s">
        <v>11540</v>
      </c>
      <c r="G8123" t="s">
        <v>61</v>
      </c>
      <c r="H8123" t="s">
        <v>18</v>
      </c>
      <c r="I8123" t="s">
        <v>11541</v>
      </c>
      <c r="J8123">
        <v>2017</v>
      </c>
      <c r="K8123">
        <v>634.30999999999995</v>
      </c>
      <c r="L8123">
        <v>31</v>
      </c>
      <c r="M8123">
        <v>1</v>
      </c>
      <c r="N8123">
        <f t="shared" si="321"/>
        <v>0</v>
      </c>
      <c r="O8123">
        <f t="shared" si="322"/>
        <v>0</v>
      </c>
      <c r="P8123" t="s">
        <v>12694</v>
      </c>
    </row>
    <row r="8124" spans="2:16" x14ac:dyDescent="0.25">
      <c r="B8124" t="s">
        <v>8129</v>
      </c>
      <c r="C8124" s="119" t="s">
        <v>60</v>
      </c>
      <c r="D8124" t="s">
        <v>11537</v>
      </c>
      <c r="E8124" t="s">
        <v>11530</v>
      </c>
      <c r="F8124" t="s">
        <v>11540</v>
      </c>
      <c r="G8124" t="s">
        <v>61</v>
      </c>
      <c r="H8124" t="s">
        <v>18</v>
      </c>
      <c r="I8124" t="s">
        <v>11541</v>
      </c>
      <c r="J8124">
        <v>2017</v>
      </c>
      <c r="K8124">
        <v>665.95</v>
      </c>
      <c r="L8124">
        <v>31</v>
      </c>
      <c r="M8124">
        <v>1</v>
      </c>
      <c r="N8124">
        <f t="shared" si="321"/>
        <v>0</v>
      </c>
      <c r="O8124">
        <f t="shared" si="322"/>
        <v>0</v>
      </c>
      <c r="P8124" t="s">
        <v>12694</v>
      </c>
    </row>
    <row r="8125" spans="2:16" x14ac:dyDescent="0.25">
      <c r="B8125" t="s">
        <v>8130</v>
      </c>
      <c r="C8125" s="119" t="s">
        <v>60</v>
      </c>
      <c r="D8125" t="s">
        <v>11537</v>
      </c>
      <c r="E8125" t="s">
        <v>11530</v>
      </c>
      <c r="F8125" t="s">
        <v>11540</v>
      </c>
      <c r="G8125" t="s">
        <v>61</v>
      </c>
      <c r="H8125" t="s">
        <v>18</v>
      </c>
      <c r="I8125" t="s">
        <v>11541</v>
      </c>
      <c r="J8125">
        <v>2017</v>
      </c>
      <c r="K8125">
        <v>665.17</v>
      </c>
      <c r="L8125">
        <v>25</v>
      </c>
      <c r="M8125">
        <v>1</v>
      </c>
      <c r="N8125">
        <f t="shared" si="321"/>
        <v>0</v>
      </c>
      <c r="O8125">
        <f t="shared" si="322"/>
        <v>0</v>
      </c>
      <c r="P8125" t="s">
        <v>12694</v>
      </c>
    </row>
    <row r="8126" spans="2:16" x14ac:dyDescent="0.25">
      <c r="B8126" t="s">
        <v>8131</v>
      </c>
      <c r="C8126" s="119" t="s">
        <v>60</v>
      </c>
      <c r="D8126" t="s">
        <v>11542</v>
      </c>
      <c r="E8126" t="s">
        <v>11530</v>
      </c>
      <c r="F8126" t="s">
        <v>11540</v>
      </c>
      <c r="G8126" t="s">
        <v>61</v>
      </c>
      <c r="H8126" t="s">
        <v>18</v>
      </c>
      <c r="I8126" t="s">
        <v>11541</v>
      </c>
      <c r="J8126">
        <v>2017</v>
      </c>
      <c r="K8126">
        <v>668.64</v>
      </c>
      <c r="L8126">
        <v>52</v>
      </c>
      <c r="M8126">
        <v>1</v>
      </c>
      <c r="N8126">
        <f t="shared" si="321"/>
        <v>0</v>
      </c>
      <c r="O8126">
        <f t="shared" si="322"/>
        <v>0</v>
      </c>
      <c r="P8126" t="s">
        <v>12694</v>
      </c>
    </row>
    <row r="8127" spans="2:16" x14ac:dyDescent="0.25">
      <c r="B8127" t="s">
        <v>8132</v>
      </c>
      <c r="C8127" s="119" t="s">
        <v>60</v>
      </c>
      <c r="D8127" t="s">
        <v>11542</v>
      </c>
      <c r="E8127" t="s">
        <v>11530</v>
      </c>
      <c r="F8127" t="s">
        <v>11540</v>
      </c>
      <c r="G8127" t="s">
        <v>61</v>
      </c>
      <c r="H8127" t="s">
        <v>18</v>
      </c>
      <c r="I8127" t="s">
        <v>11541</v>
      </c>
      <c r="J8127">
        <v>2017</v>
      </c>
      <c r="K8127">
        <v>664.91</v>
      </c>
      <c r="L8127">
        <v>23</v>
      </c>
      <c r="M8127">
        <v>1</v>
      </c>
      <c r="N8127">
        <f t="shared" si="321"/>
        <v>0</v>
      </c>
      <c r="O8127">
        <f t="shared" si="322"/>
        <v>0</v>
      </c>
      <c r="P8127" t="s">
        <v>12694</v>
      </c>
    </row>
    <row r="8128" spans="2:16" x14ac:dyDescent="0.25">
      <c r="B8128" t="s">
        <v>8133</v>
      </c>
      <c r="C8128" s="119" t="s">
        <v>60</v>
      </c>
      <c r="D8128" t="s">
        <v>11539</v>
      </c>
      <c r="E8128" t="s">
        <v>11530</v>
      </c>
      <c r="F8128" t="s">
        <v>11540</v>
      </c>
      <c r="G8128" t="s">
        <v>61</v>
      </c>
      <c r="H8128" t="s">
        <v>18</v>
      </c>
      <c r="I8128" t="s">
        <v>11541</v>
      </c>
      <c r="J8128">
        <v>2017</v>
      </c>
      <c r="K8128">
        <v>788.48</v>
      </c>
      <c r="L8128">
        <v>23</v>
      </c>
      <c r="M8128">
        <v>1</v>
      </c>
      <c r="N8128">
        <f t="shared" si="321"/>
        <v>0</v>
      </c>
      <c r="O8128">
        <f t="shared" si="322"/>
        <v>0</v>
      </c>
      <c r="P8128" t="s">
        <v>12694</v>
      </c>
    </row>
    <row r="8129" spans="2:16" x14ac:dyDescent="0.25">
      <c r="B8129" t="s">
        <v>8134</v>
      </c>
      <c r="C8129" s="119" t="s">
        <v>60</v>
      </c>
      <c r="D8129" t="s">
        <v>11539</v>
      </c>
      <c r="E8129" t="s">
        <v>11530</v>
      </c>
      <c r="F8129" t="s">
        <v>11540</v>
      </c>
      <c r="G8129" t="s">
        <v>61</v>
      </c>
      <c r="H8129" t="s">
        <v>18</v>
      </c>
      <c r="I8129" t="s">
        <v>11541</v>
      </c>
      <c r="J8129">
        <v>2017</v>
      </c>
      <c r="K8129">
        <v>664.17</v>
      </c>
      <c r="L8129">
        <v>22</v>
      </c>
      <c r="M8129">
        <v>1</v>
      </c>
      <c r="N8129">
        <f t="shared" si="321"/>
        <v>0</v>
      </c>
      <c r="O8129">
        <f t="shared" si="322"/>
        <v>0</v>
      </c>
      <c r="P8129" t="s">
        <v>12694</v>
      </c>
    </row>
    <row r="8130" spans="2:16" x14ac:dyDescent="0.25">
      <c r="B8130" t="s">
        <v>8135</v>
      </c>
      <c r="C8130" s="119" t="s">
        <v>60</v>
      </c>
      <c r="D8130" t="s">
        <v>11539</v>
      </c>
      <c r="E8130" t="s">
        <v>11530</v>
      </c>
      <c r="F8130" t="s">
        <v>11540</v>
      </c>
      <c r="G8130" t="s">
        <v>61</v>
      </c>
      <c r="H8130" t="s">
        <v>18</v>
      </c>
      <c r="I8130" t="s">
        <v>11541</v>
      </c>
      <c r="J8130">
        <v>2017</v>
      </c>
      <c r="K8130">
        <v>788.77</v>
      </c>
      <c r="L8130">
        <v>25</v>
      </c>
      <c r="M8130">
        <v>1</v>
      </c>
      <c r="N8130">
        <f t="shared" si="321"/>
        <v>0</v>
      </c>
      <c r="O8130">
        <f t="shared" si="322"/>
        <v>0</v>
      </c>
      <c r="P8130" t="s">
        <v>12694</v>
      </c>
    </row>
    <row r="8131" spans="2:16" x14ac:dyDescent="0.25">
      <c r="B8131" t="s">
        <v>8136</v>
      </c>
      <c r="C8131" s="119" t="s">
        <v>60</v>
      </c>
      <c r="D8131" t="s">
        <v>11537</v>
      </c>
      <c r="E8131" t="s">
        <v>11530</v>
      </c>
      <c r="F8131" t="s">
        <v>11540</v>
      </c>
      <c r="G8131" t="s">
        <v>61</v>
      </c>
      <c r="H8131" t="s">
        <v>18</v>
      </c>
      <c r="I8131" t="s">
        <v>11541</v>
      </c>
      <c r="J8131">
        <v>2017</v>
      </c>
      <c r="K8131">
        <v>664.43</v>
      </c>
      <c r="L8131">
        <v>24</v>
      </c>
      <c r="M8131">
        <v>1</v>
      </c>
      <c r="N8131">
        <f t="shared" si="321"/>
        <v>0</v>
      </c>
      <c r="O8131">
        <f t="shared" si="322"/>
        <v>0</v>
      </c>
      <c r="P8131" t="s">
        <v>12694</v>
      </c>
    </row>
    <row r="8132" spans="2:16" x14ac:dyDescent="0.25">
      <c r="B8132" t="s">
        <v>8137</v>
      </c>
      <c r="C8132" s="119" t="s">
        <v>60</v>
      </c>
      <c r="D8132" t="s">
        <v>11539</v>
      </c>
      <c r="E8132" t="s">
        <v>11530</v>
      </c>
      <c r="F8132" t="s">
        <v>11540</v>
      </c>
      <c r="G8132" t="s">
        <v>61</v>
      </c>
      <c r="H8132" t="s">
        <v>18</v>
      </c>
      <c r="I8132" t="s">
        <v>11541</v>
      </c>
      <c r="J8132">
        <v>2017</v>
      </c>
      <c r="K8132">
        <v>665.81</v>
      </c>
      <c r="L8132">
        <v>30</v>
      </c>
      <c r="M8132">
        <v>1</v>
      </c>
      <c r="N8132">
        <f t="shared" si="321"/>
        <v>0</v>
      </c>
      <c r="O8132">
        <f t="shared" si="322"/>
        <v>0</v>
      </c>
      <c r="P8132" t="s">
        <v>12694</v>
      </c>
    </row>
    <row r="8133" spans="2:16" x14ac:dyDescent="0.25">
      <c r="B8133" t="s">
        <v>8138</v>
      </c>
      <c r="C8133" s="119" t="s">
        <v>60</v>
      </c>
      <c r="D8133" t="s">
        <v>11546</v>
      </c>
      <c r="E8133" t="s">
        <v>11530</v>
      </c>
      <c r="F8133" t="s">
        <v>11540</v>
      </c>
      <c r="G8133" t="s">
        <v>61</v>
      </c>
      <c r="H8133" t="s">
        <v>18</v>
      </c>
      <c r="I8133" t="s">
        <v>11541</v>
      </c>
      <c r="J8133">
        <v>2017</v>
      </c>
      <c r="K8133">
        <v>884.19</v>
      </c>
      <c r="L8133">
        <v>27</v>
      </c>
      <c r="M8133">
        <v>1</v>
      </c>
      <c r="N8133">
        <f t="shared" si="321"/>
        <v>0</v>
      </c>
      <c r="O8133">
        <f t="shared" si="322"/>
        <v>0</v>
      </c>
      <c r="P8133" t="s">
        <v>12694</v>
      </c>
    </row>
    <row r="8134" spans="2:16" x14ac:dyDescent="0.25">
      <c r="B8134" t="s">
        <v>8139</v>
      </c>
      <c r="C8134" s="119" t="s">
        <v>60</v>
      </c>
      <c r="D8134" t="s">
        <v>11537</v>
      </c>
      <c r="E8134" t="s">
        <v>11530</v>
      </c>
      <c r="F8134" t="s">
        <v>11540</v>
      </c>
      <c r="G8134" t="s">
        <v>61</v>
      </c>
      <c r="H8134" t="s">
        <v>18</v>
      </c>
      <c r="I8134" t="s">
        <v>11541</v>
      </c>
      <c r="J8134">
        <v>2017</v>
      </c>
      <c r="K8134">
        <v>633.16</v>
      </c>
      <c r="L8134">
        <v>22</v>
      </c>
      <c r="M8134">
        <v>1</v>
      </c>
      <c r="N8134">
        <f t="shared" si="321"/>
        <v>0</v>
      </c>
      <c r="O8134">
        <f t="shared" si="322"/>
        <v>0</v>
      </c>
      <c r="P8134" t="s">
        <v>12693</v>
      </c>
    </row>
    <row r="8135" spans="2:16" x14ac:dyDescent="0.25">
      <c r="B8135" t="s">
        <v>8140</v>
      </c>
      <c r="C8135" s="119" t="s">
        <v>60</v>
      </c>
      <c r="D8135" t="s">
        <v>11546</v>
      </c>
      <c r="E8135" t="s">
        <v>11530</v>
      </c>
      <c r="F8135" t="s">
        <v>11540</v>
      </c>
      <c r="G8135" t="s">
        <v>61</v>
      </c>
      <c r="H8135" t="s">
        <v>18</v>
      </c>
      <c r="I8135" t="s">
        <v>11541</v>
      </c>
      <c r="J8135">
        <v>2017</v>
      </c>
      <c r="K8135">
        <v>665.6</v>
      </c>
      <c r="L8135">
        <v>33</v>
      </c>
      <c r="M8135">
        <v>1</v>
      </c>
      <c r="N8135">
        <f t="shared" si="321"/>
        <v>0</v>
      </c>
      <c r="O8135">
        <f t="shared" si="322"/>
        <v>0</v>
      </c>
      <c r="P8135" t="s">
        <v>12693</v>
      </c>
    </row>
    <row r="8136" spans="2:16" x14ac:dyDescent="0.25">
      <c r="B8136" t="s">
        <v>8141</v>
      </c>
      <c r="C8136" s="119" t="s">
        <v>60</v>
      </c>
      <c r="D8136" t="s">
        <v>11537</v>
      </c>
      <c r="E8136" t="s">
        <v>11530</v>
      </c>
      <c r="F8136" t="s">
        <v>11540</v>
      </c>
      <c r="G8136" t="s">
        <v>61</v>
      </c>
      <c r="H8136" t="s">
        <v>18</v>
      </c>
      <c r="I8136" t="s">
        <v>11541</v>
      </c>
      <c r="J8136">
        <v>2017</v>
      </c>
      <c r="K8136">
        <v>633.54999999999995</v>
      </c>
      <c r="L8136">
        <v>25</v>
      </c>
      <c r="M8136">
        <v>1</v>
      </c>
      <c r="N8136">
        <f t="shared" si="321"/>
        <v>0</v>
      </c>
      <c r="O8136">
        <f t="shared" si="322"/>
        <v>0</v>
      </c>
      <c r="P8136" t="s">
        <v>12694</v>
      </c>
    </row>
    <row r="8137" spans="2:16" x14ac:dyDescent="0.25">
      <c r="B8137" t="s">
        <v>8142</v>
      </c>
      <c r="C8137" s="119" t="s">
        <v>60</v>
      </c>
      <c r="D8137" t="s">
        <v>11537</v>
      </c>
      <c r="E8137" t="s">
        <v>11530</v>
      </c>
      <c r="F8137" t="s">
        <v>11540</v>
      </c>
      <c r="G8137" t="s">
        <v>61</v>
      </c>
      <c r="H8137" t="s">
        <v>18</v>
      </c>
      <c r="I8137" t="s">
        <v>11541</v>
      </c>
      <c r="J8137">
        <v>2017</v>
      </c>
      <c r="K8137">
        <v>633.92999999999995</v>
      </c>
      <c r="L8137">
        <v>28</v>
      </c>
      <c r="M8137">
        <v>1</v>
      </c>
      <c r="N8137">
        <f t="shared" si="321"/>
        <v>0</v>
      </c>
      <c r="O8137">
        <f t="shared" si="322"/>
        <v>0</v>
      </c>
      <c r="P8137" t="s">
        <v>12694</v>
      </c>
    </row>
    <row r="8138" spans="2:16" x14ac:dyDescent="0.25">
      <c r="B8138" t="s">
        <v>8143</v>
      </c>
      <c r="C8138" s="119" t="s">
        <v>60</v>
      </c>
      <c r="D8138" t="s">
        <v>11537</v>
      </c>
      <c r="E8138" t="s">
        <v>11530</v>
      </c>
      <c r="F8138" t="s">
        <v>11540</v>
      </c>
      <c r="G8138" t="s">
        <v>61</v>
      </c>
      <c r="H8138" t="s">
        <v>18</v>
      </c>
      <c r="I8138" t="s">
        <v>11541</v>
      </c>
      <c r="J8138">
        <v>2017</v>
      </c>
      <c r="K8138">
        <v>664.66</v>
      </c>
      <c r="L8138">
        <v>21</v>
      </c>
      <c r="M8138">
        <v>1</v>
      </c>
      <c r="N8138">
        <f t="shared" si="321"/>
        <v>0</v>
      </c>
      <c r="O8138">
        <f t="shared" si="322"/>
        <v>0</v>
      </c>
      <c r="P8138" t="s">
        <v>12694</v>
      </c>
    </row>
    <row r="8139" spans="2:16" x14ac:dyDescent="0.25">
      <c r="B8139" t="s">
        <v>8144</v>
      </c>
      <c r="C8139" s="119" t="s">
        <v>60</v>
      </c>
      <c r="D8139" t="s">
        <v>11537</v>
      </c>
      <c r="E8139" t="s">
        <v>11530</v>
      </c>
      <c r="F8139" t="s">
        <v>11540</v>
      </c>
      <c r="G8139" t="s">
        <v>61</v>
      </c>
      <c r="H8139" t="s">
        <v>18</v>
      </c>
      <c r="I8139" t="s">
        <v>11541</v>
      </c>
      <c r="J8139">
        <v>2017</v>
      </c>
      <c r="K8139">
        <v>659.91</v>
      </c>
      <c r="L8139">
        <v>18</v>
      </c>
      <c r="M8139">
        <v>1</v>
      </c>
      <c r="N8139">
        <f t="shared" ref="N8139:N8202" si="323">IF(K8139&lt;100,1,0)</f>
        <v>0</v>
      </c>
      <c r="O8139">
        <f t="shared" si="322"/>
        <v>0</v>
      </c>
      <c r="P8139" t="s">
        <v>12694</v>
      </c>
    </row>
    <row r="8140" spans="2:16" x14ac:dyDescent="0.25">
      <c r="B8140" t="s">
        <v>8145</v>
      </c>
      <c r="C8140" s="119" t="s">
        <v>60</v>
      </c>
      <c r="D8140" t="s">
        <v>11537</v>
      </c>
      <c r="E8140" t="s">
        <v>11530</v>
      </c>
      <c r="F8140" t="s">
        <v>11540</v>
      </c>
      <c r="G8140" t="s">
        <v>61</v>
      </c>
      <c r="H8140" t="s">
        <v>18</v>
      </c>
      <c r="I8140" t="s">
        <v>11541</v>
      </c>
      <c r="J8140">
        <v>2017</v>
      </c>
      <c r="K8140">
        <v>632.79</v>
      </c>
      <c r="L8140">
        <v>19</v>
      </c>
      <c r="M8140">
        <v>1</v>
      </c>
      <c r="N8140">
        <f t="shared" si="323"/>
        <v>0</v>
      </c>
      <c r="O8140">
        <f t="shared" si="322"/>
        <v>0</v>
      </c>
      <c r="P8140" t="s">
        <v>12694</v>
      </c>
    </row>
    <row r="8141" spans="2:16" x14ac:dyDescent="0.25">
      <c r="B8141" t="s">
        <v>8146</v>
      </c>
      <c r="C8141" s="119" t="s">
        <v>60</v>
      </c>
      <c r="D8141" t="s">
        <v>11537</v>
      </c>
      <c r="E8141" t="s">
        <v>11530</v>
      </c>
      <c r="F8141" t="s">
        <v>11540</v>
      </c>
      <c r="G8141" t="s">
        <v>61</v>
      </c>
      <c r="H8141" t="s">
        <v>18</v>
      </c>
      <c r="I8141" t="s">
        <v>11541</v>
      </c>
      <c r="J8141">
        <v>2017</v>
      </c>
      <c r="K8141">
        <v>629</v>
      </c>
      <c r="L8141">
        <v>22</v>
      </c>
      <c r="M8141">
        <v>1</v>
      </c>
      <c r="N8141">
        <f t="shared" si="323"/>
        <v>0</v>
      </c>
      <c r="O8141">
        <f t="shared" si="322"/>
        <v>0</v>
      </c>
      <c r="P8141" t="s">
        <v>12694</v>
      </c>
    </row>
    <row r="8142" spans="2:16" x14ac:dyDescent="0.25">
      <c r="B8142" t="s">
        <v>8147</v>
      </c>
      <c r="C8142" s="119" t="s">
        <v>60</v>
      </c>
      <c r="D8142" t="s">
        <v>11542</v>
      </c>
      <c r="E8142" t="s">
        <v>11530</v>
      </c>
      <c r="F8142" t="s">
        <v>11540</v>
      </c>
      <c r="G8142" t="s">
        <v>61</v>
      </c>
      <c r="H8142" t="s">
        <v>18</v>
      </c>
      <c r="I8142" t="s">
        <v>11541</v>
      </c>
      <c r="J8142">
        <v>2017</v>
      </c>
      <c r="K8142">
        <v>628.48</v>
      </c>
      <c r="L8142">
        <v>18</v>
      </c>
      <c r="M8142">
        <v>1</v>
      </c>
      <c r="N8142">
        <f t="shared" si="323"/>
        <v>0</v>
      </c>
      <c r="O8142">
        <f t="shared" si="322"/>
        <v>0</v>
      </c>
      <c r="P8142" t="s">
        <v>12694</v>
      </c>
    </row>
    <row r="8143" spans="2:16" x14ac:dyDescent="0.25">
      <c r="B8143" t="s">
        <v>8148</v>
      </c>
      <c r="C8143" s="119" t="s">
        <v>60</v>
      </c>
      <c r="D8143" t="s">
        <v>11542</v>
      </c>
      <c r="E8143" t="s">
        <v>11530</v>
      </c>
      <c r="F8143" t="s">
        <v>11540</v>
      </c>
      <c r="G8143" t="s">
        <v>61</v>
      </c>
      <c r="H8143" t="s">
        <v>18</v>
      </c>
      <c r="I8143" t="s">
        <v>11541</v>
      </c>
      <c r="J8143">
        <v>2017</v>
      </c>
      <c r="K8143">
        <v>629.11</v>
      </c>
      <c r="L8143">
        <v>23</v>
      </c>
      <c r="M8143">
        <v>1</v>
      </c>
      <c r="N8143">
        <f t="shared" si="323"/>
        <v>0</v>
      </c>
      <c r="O8143">
        <f t="shared" si="322"/>
        <v>0</v>
      </c>
      <c r="P8143" t="s">
        <v>12694</v>
      </c>
    </row>
    <row r="8144" spans="2:16" x14ac:dyDescent="0.25">
      <c r="B8144" t="s">
        <v>8149</v>
      </c>
      <c r="C8144" s="119" t="s">
        <v>60</v>
      </c>
      <c r="D8144" t="s">
        <v>11528</v>
      </c>
      <c r="E8144" t="s">
        <v>11528</v>
      </c>
      <c r="F8144" t="s">
        <v>11528</v>
      </c>
      <c r="G8144" t="s">
        <v>61</v>
      </c>
      <c r="H8144" t="s">
        <v>18</v>
      </c>
      <c r="I8144" t="s">
        <v>11528</v>
      </c>
      <c r="J8144">
        <v>2017</v>
      </c>
      <c r="K8144">
        <v>665.56</v>
      </c>
      <c r="L8144">
        <v>28</v>
      </c>
      <c r="M8144">
        <v>1</v>
      </c>
      <c r="N8144">
        <f t="shared" si="323"/>
        <v>0</v>
      </c>
      <c r="O8144">
        <f t="shared" si="322"/>
        <v>0</v>
      </c>
      <c r="P8144" t="s">
        <v>12694</v>
      </c>
    </row>
    <row r="8145" spans="2:16" x14ac:dyDescent="0.25">
      <c r="B8145" t="s">
        <v>8150</v>
      </c>
      <c r="C8145" s="119" t="s">
        <v>60</v>
      </c>
      <c r="D8145" t="s">
        <v>11528</v>
      </c>
      <c r="E8145" t="s">
        <v>11528</v>
      </c>
      <c r="F8145" t="s">
        <v>11528</v>
      </c>
      <c r="G8145" t="s">
        <v>61</v>
      </c>
      <c r="H8145" t="s">
        <v>18</v>
      </c>
      <c r="I8145" t="s">
        <v>11528</v>
      </c>
      <c r="J8145">
        <v>2017</v>
      </c>
      <c r="K8145">
        <v>665.43</v>
      </c>
      <c r="L8145">
        <v>27</v>
      </c>
      <c r="M8145">
        <v>1</v>
      </c>
      <c r="N8145">
        <f t="shared" si="323"/>
        <v>0</v>
      </c>
      <c r="O8145">
        <f t="shared" si="322"/>
        <v>0</v>
      </c>
      <c r="P8145" t="s">
        <v>12694</v>
      </c>
    </row>
    <row r="8146" spans="2:16" x14ac:dyDescent="0.25">
      <c r="B8146" t="s">
        <v>8151</v>
      </c>
      <c r="C8146" s="119" t="s">
        <v>60</v>
      </c>
      <c r="D8146" t="s">
        <v>11528</v>
      </c>
      <c r="E8146" t="s">
        <v>11528</v>
      </c>
      <c r="F8146" t="s">
        <v>11528</v>
      </c>
      <c r="G8146" t="s">
        <v>61</v>
      </c>
      <c r="H8146" t="s">
        <v>18</v>
      </c>
      <c r="I8146" t="s">
        <v>11528</v>
      </c>
      <c r="J8146">
        <v>2017</v>
      </c>
      <c r="K8146">
        <v>665.43</v>
      </c>
      <c r="L8146">
        <v>27</v>
      </c>
      <c r="M8146">
        <v>1</v>
      </c>
      <c r="N8146">
        <f t="shared" si="323"/>
        <v>0</v>
      </c>
      <c r="O8146">
        <f t="shared" si="322"/>
        <v>0</v>
      </c>
      <c r="P8146" t="s">
        <v>12694</v>
      </c>
    </row>
    <row r="8147" spans="2:16" x14ac:dyDescent="0.25">
      <c r="B8147" t="s">
        <v>8152</v>
      </c>
      <c r="C8147" s="119" t="s">
        <v>60</v>
      </c>
      <c r="D8147" t="s">
        <v>11528</v>
      </c>
      <c r="E8147" t="s">
        <v>11528</v>
      </c>
      <c r="F8147" t="s">
        <v>11528</v>
      </c>
      <c r="G8147" t="s">
        <v>61</v>
      </c>
      <c r="H8147" t="s">
        <v>18</v>
      </c>
      <c r="I8147" t="s">
        <v>11528</v>
      </c>
      <c r="J8147">
        <v>2017</v>
      </c>
      <c r="K8147">
        <v>633.79999999999995</v>
      </c>
      <c r="L8147">
        <v>27</v>
      </c>
      <c r="M8147">
        <v>1</v>
      </c>
      <c r="N8147">
        <f t="shared" si="323"/>
        <v>0</v>
      </c>
      <c r="O8147">
        <f t="shared" si="322"/>
        <v>0</v>
      </c>
      <c r="P8147" t="s">
        <v>12694</v>
      </c>
    </row>
    <row r="8148" spans="2:16" x14ac:dyDescent="0.25">
      <c r="B8148" t="s">
        <v>8153</v>
      </c>
      <c r="C8148" s="119" t="s">
        <v>60</v>
      </c>
      <c r="D8148" t="s">
        <v>11528</v>
      </c>
      <c r="E8148" t="s">
        <v>11528</v>
      </c>
      <c r="F8148" t="s">
        <v>11528</v>
      </c>
      <c r="G8148" t="s">
        <v>61</v>
      </c>
      <c r="H8148" t="s">
        <v>18</v>
      </c>
      <c r="I8148" t="s">
        <v>11528</v>
      </c>
      <c r="J8148">
        <v>2017</v>
      </c>
      <c r="K8148">
        <v>633.79999999999995</v>
      </c>
      <c r="L8148">
        <v>27</v>
      </c>
      <c r="M8148">
        <v>1</v>
      </c>
      <c r="N8148">
        <f t="shared" si="323"/>
        <v>0</v>
      </c>
      <c r="O8148">
        <f t="shared" si="322"/>
        <v>0</v>
      </c>
      <c r="P8148" t="s">
        <v>12694</v>
      </c>
    </row>
    <row r="8149" spans="2:16" x14ac:dyDescent="0.25">
      <c r="B8149" t="s">
        <v>8154</v>
      </c>
      <c r="C8149" s="119" t="s">
        <v>60</v>
      </c>
      <c r="D8149" t="s">
        <v>11528</v>
      </c>
      <c r="E8149" t="s">
        <v>11528</v>
      </c>
      <c r="F8149" t="s">
        <v>11528</v>
      </c>
      <c r="G8149" t="s">
        <v>61</v>
      </c>
      <c r="H8149" t="s">
        <v>18</v>
      </c>
      <c r="I8149" t="s">
        <v>11528</v>
      </c>
      <c r="J8149">
        <v>2017</v>
      </c>
      <c r="K8149">
        <v>630</v>
      </c>
      <c r="L8149">
        <v>30</v>
      </c>
      <c r="M8149">
        <v>1</v>
      </c>
      <c r="N8149">
        <f t="shared" si="323"/>
        <v>0</v>
      </c>
      <c r="O8149">
        <f t="shared" si="322"/>
        <v>0</v>
      </c>
      <c r="P8149" t="s">
        <v>12694</v>
      </c>
    </row>
    <row r="8150" spans="2:16" x14ac:dyDescent="0.25">
      <c r="B8150" t="s">
        <v>8155</v>
      </c>
      <c r="C8150" s="119" t="s">
        <v>60</v>
      </c>
      <c r="D8150" t="s">
        <v>11528</v>
      </c>
      <c r="E8150" t="s">
        <v>11528</v>
      </c>
      <c r="F8150" t="s">
        <v>11528</v>
      </c>
      <c r="G8150" t="s">
        <v>61</v>
      </c>
      <c r="H8150" t="s">
        <v>18</v>
      </c>
      <c r="I8150" t="s">
        <v>11528</v>
      </c>
      <c r="J8150">
        <v>2017</v>
      </c>
      <c r="K8150">
        <v>629.5</v>
      </c>
      <c r="L8150">
        <v>26</v>
      </c>
      <c r="M8150">
        <v>1</v>
      </c>
      <c r="N8150">
        <f t="shared" si="323"/>
        <v>0</v>
      </c>
      <c r="O8150">
        <f t="shared" si="322"/>
        <v>0</v>
      </c>
      <c r="P8150" t="s">
        <v>12694</v>
      </c>
    </row>
    <row r="8151" spans="2:16" x14ac:dyDescent="0.25">
      <c r="B8151" t="s">
        <v>8156</v>
      </c>
      <c r="C8151" s="119" t="s">
        <v>60</v>
      </c>
      <c r="D8151" t="s">
        <v>11528</v>
      </c>
      <c r="E8151" t="s">
        <v>11528</v>
      </c>
      <c r="F8151" t="s">
        <v>11528</v>
      </c>
      <c r="G8151" t="s">
        <v>61</v>
      </c>
      <c r="H8151" t="s">
        <v>18</v>
      </c>
      <c r="I8151" t="s">
        <v>11528</v>
      </c>
      <c r="J8151">
        <v>2017</v>
      </c>
      <c r="K8151">
        <v>640.09</v>
      </c>
      <c r="L8151">
        <v>76</v>
      </c>
      <c r="M8151">
        <v>1</v>
      </c>
      <c r="N8151">
        <f t="shared" si="323"/>
        <v>0</v>
      </c>
      <c r="O8151">
        <f t="shared" si="322"/>
        <v>0</v>
      </c>
      <c r="P8151" t="s">
        <v>12694</v>
      </c>
    </row>
    <row r="8152" spans="2:16" x14ac:dyDescent="0.25">
      <c r="B8152" t="s">
        <v>8157</v>
      </c>
      <c r="C8152" s="119" t="s">
        <v>60</v>
      </c>
      <c r="D8152" t="s">
        <v>11528</v>
      </c>
      <c r="E8152" t="s">
        <v>11528</v>
      </c>
      <c r="F8152" t="s">
        <v>11528</v>
      </c>
      <c r="G8152" t="s">
        <v>61</v>
      </c>
      <c r="H8152" t="s">
        <v>18</v>
      </c>
      <c r="I8152" t="s">
        <v>11528</v>
      </c>
      <c r="J8152">
        <v>2017</v>
      </c>
      <c r="K8152">
        <v>638.66</v>
      </c>
      <c r="L8152">
        <v>65</v>
      </c>
      <c r="M8152">
        <v>1</v>
      </c>
      <c r="N8152">
        <f t="shared" si="323"/>
        <v>0</v>
      </c>
      <c r="O8152">
        <f t="shared" si="322"/>
        <v>0</v>
      </c>
      <c r="P8152" t="s">
        <v>12694</v>
      </c>
    </row>
    <row r="8153" spans="2:16" x14ac:dyDescent="0.25">
      <c r="B8153" t="s">
        <v>8158</v>
      </c>
      <c r="C8153" s="119" t="s">
        <v>60</v>
      </c>
      <c r="D8153" t="s">
        <v>11528</v>
      </c>
      <c r="E8153" t="s">
        <v>11528</v>
      </c>
      <c r="F8153" t="s">
        <v>11528</v>
      </c>
      <c r="G8153" t="s">
        <v>61</v>
      </c>
      <c r="H8153" t="s">
        <v>18</v>
      </c>
      <c r="I8153" t="s">
        <v>11528</v>
      </c>
      <c r="J8153">
        <v>2017</v>
      </c>
      <c r="K8153">
        <v>637.77</v>
      </c>
      <c r="L8153">
        <v>58</v>
      </c>
      <c r="M8153">
        <v>1</v>
      </c>
      <c r="N8153">
        <f t="shared" si="323"/>
        <v>0</v>
      </c>
      <c r="O8153">
        <f t="shared" si="322"/>
        <v>0</v>
      </c>
      <c r="P8153" t="s">
        <v>12694</v>
      </c>
    </row>
    <row r="8154" spans="2:16" x14ac:dyDescent="0.25">
      <c r="B8154" t="s">
        <v>8159</v>
      </c>
      <c r="C8154" s="119" t="s">
        <v>60</v>
      </c>
      <c r="D8154" t="s">
        <v>11528</v>
      </c>
      <c r="E8154" t="s">
        <v>11528</v>
      </c>
      <c r="F8154" t="s">
        <v>11528</v>
      </c>
      <c r="G8154" t="s">
        <v>61</v>
      </c>
      <c r="H8154" t="s">
        <v>18</v>
      </c>
      <c r="I8154" t="s">
        <v>11528</v>
      </c>
      <c r="J8154">
        <v>2017</v>
      </c>
      <c r="K8154">
        <v>639.97</v>
      </c>
      <c r="L8154">
        <v>75</v>
      </c>
      <c r="M8154">
        <v>1</v>
      </c>
      <c r="N8154">
        <f t="shared" si="323"/>
        <v>0</v>
      </c>
      <c r="O8154">
        <f t="shared" si="322"/>
        <v>0</v>
      </c>
      <c r="P8154" t="s">
        <v>12694</v>
      </c>
    </row>
    <row r="8155" spans="2:16" x14ac:dyDescent="0.25">
      <c r="B8155" t="s">
        <v>8160</v>
      </c>
      <c r="C8155" s="119" t="s">
        <v>60</v>
      </c>
      <c r="D8155" t="s">
        <v>11528</v>
      </c>
      <c r="E8155" t="s">
        <v>11528</v>
      </c>
      <c r="F8155" t="s">
        <v>11528</v>
      </c>
      <c r="G8155" t="s">
        <v>61</v>
      </c>
      <c r="H8155" t="s">
        <v>18</v>
      </c>
      <c r="I8155" t="s">
        <v>11528</v>
      </c>
      <c r="J8155">
        <v>2017</v>
      </c>
      <c r="K8155">
        <v>639.30999999999995</v>
      </c>
      <c r="L8155">
        <v>70</v>
      </c>
      <c r="M8155">
        <v>1</v>
      </c>
      <c r="N8155">
        <f t="shared" si="323"/>
        <v>0</v>
      </c>
      <c r="O8155">
        <f t="shared" si="322"/>
        <v>0</v>
      </c>
      <c r="P8155" t="s">
        <v>12694</v>
      </c>
    </row>
    <row r="8156" spans="2:16" x14ac:dyDescent="0.25">
      <c r="B8156" t="s">
        <v>8161</v>
      </c>
      <c r="C8156" s="119" t="s">
        <v>60</v>
      </c>
      <c r="D8156" t="s">
        <v>11528</v>
      </c>
      <c r="E8156" t="s">
        <v>11528</v>
      </c>
      <c r="F8156" t="s">
        <v>11528</v>
      </c>
      <c r="G8156" t="s">
        <v>61</v>
      </c>
      <c r="H8156" t="s">
        <v>18</v>
      </c>
      <c r="I8156" t="s">
        <v>11528</v>
      </c>
      <c r="J8156">
        <v>2017</v>
      </c>
      <c r="K8156">
        <v>796.5</v>
      </c>
      <c r="L8156">
        <v>24</v>
      </c>
      <c r="M8156">
        <v>1</v>
      </c>
      <c r="N8156">
        <f t="shared" si="323"/>
        <v>0</v>
      </c>
      <c r="O8156">
        <f t="shared" si="322"/>
        <v>0</v>
      </c>
      <c r="P8156" t="s">
        <v>12694</v>
      </c>
    </row>
    <row r="8157" spans="2:16" x14ac:dyDescent="0.25">
      <c r="B8157" t="s">
        <v>8162</v>
      </c>
      <c r="C8157" s="119" t="s">
        <v>60</v>
      </c>
      <c r="D8157" t="s">
        <v>11528</v>
      </c>
      <c r="E8157" t="s">
        <v>11528</v>
      </c>
      <c r="F8157" t="s">
        <v>11528</v>
      </c>
      <c r="G8157" t="s">
        <v>61</v>
      </c>
      <c r="H8157" t="s">
        <v>18</v>
      </c>
      <c r="I8157" t="s">
        <v>11528</v>
      </c>
      <c r="J8157">
        <v>2017</v>
      </c>
      <c r="K8157">
        <v>629.11</v>
      </c>
      <c r="L8157">
        <v>23</v>
      </c>
      <c r="M8157">
        <v>1</v>
      </c>
      <c r="N8157">
        <f t="shared" si="323"/>
        <v>0</v>
      </c>
      <c r="O8157">
        <f t="shared" si="322"/>
        <v>0</v>
      </c>
      <c r="P8157" t="s">
        <v>12694</v>
      </c>
    </row>
    <row r="8158" spans="2:16" x14ac:dyDescent="0.25">
      <c r="B8158" t="s">
        <v>8163</v>
      </c>
      <c r="C8158" s="119" t="s">
        <v>60</v>
      </c>
      <c r="D8158" t="s">
        <v>11528</v>
      </c>
      <c r="E8158" t="s">
        <v>11528</v>
      </c>
      <c r="F8158" t="s">
        <v>11528</v>
      </c>
      <c r="G8158" t="s">
        <v>61</v>
      </c>
      <c r="H8158" t="s">
        <v>18</v>
      </c>
      <c r="I8158" t="s">
        <v>11528</v>
      </c>
      <c r="J8158">
        <v>2017</v>
      </c>
      <c r="K8158">
        <v>629.11</v>
      </c>
      <c r="L8158">
        <v>23</v>
      </c>
      <c r="M8158">
        <v>1</v>
      </c>
      <c r="N8158">
        <f t="shared" si="323"/>
        <v>0</v>
      </c>
      <c r="O8158">
        <f t="shared" si="322"/>
        <v>0</v>
      </c>
      <c r="P8158" t="s">
        <v>12694</v>
      </c>
    </row>
    <row r="8159" spans="2:16" x14ac:dyDescent="0.25">
      <c r="B8159" t="s">
        <v>8164</v>
      </c>
      <c r="C8159" s="119" t="s">
        <v>60</v>
      </c>
      <c r="D8159" t="s">
        <v>11528</v>
      </c>
      <c r="E8159" t="s">
        <v>11528</v>
      </c>
      <c r="F8159" t="s">
        <v>11528</v>
      </c>
      <c r="G8159" t="s">
        <v>61</v>
      </c>
      <c r="H8159" t="s">
        <v>18</v>
      </c>
      <c r="I8159" t="s">
        <v>11528</v>
      </c>
      <c r="J8159">
        <v>2017</v>
      </c>
      <c r="K8159">
        <v>660.03</v>
      </c>
      <c r="L8159">
        <v>19</v>
      </c>
      <c r="M8159">
        <v>1</v>
      </c>
      <c r="N8159">
        <f t="shared" si="323"/>
        <v>0</v>
      </c>
      <c r="O8159">
        <f t="shared" si="322"/>
        <v>0</v>
      </c>
      <c r="P8159" t="s">
        <v>12694</v>
      </c>
    </row>
    <row r="8160" spans="2:16" x14ac:dyDescent="0.25">
      <c r="B8160" t="s">
        <v>8165</v>
      </c>
      <c r="C8160" s="119" t="s">
        <v>60</v>
      </c>
      <c r="D8160" t="s">
        <v>11528</v>
      </c>
      <c r="E8160" t="s">
        <v>11528</v>
      </c>
      <c r="F8160" t="s">
        <v>11528</v>
      </c>
      <c r="G8160" t="s">
        <v>61</v>
      </c>
      <c r="H8160" t="s">
        <v>18</v>
      </c>
      <c r="I8160" t="s">
        <v>11528</v>
      </c>
      <c r="J8160">
        <v>2017</v>
      </c>
      <c r="K8160">
        <v>633.16</v>
      </c>
      <c r="L8160">
        <v>22</v>
      </c>
      <c r="M8160">
        <v>1</v>
      </c>
      <c r="N8160">
        <f t="shared" si="323"/>
        <v>0</v>
      </c>
      <c r="O8160">
        <f t="shared" si="322"/>
        <v>0</v>
      </c>
      <c r="P8160" t="s">
        <v>12693</v>
      </c>
    </row>
    <row r="8161" spans="2:16" x14ac:dyDescent="0.25">
      <c r="B8161" t="s">
        <v>8166</v>
      </c>
      <c r="C8161" s="119" t="s">
        <v>60</v>
      </c>
      <c r="D8161" t="s">
        <v>11528</v>
      </c>
      <c r="E8161" t="s">
        <v>11528</v>
      </c>
      <c r="F8161" t="s">
        <v>11528</v>
      </c>
      <c r="G8161" t="s">
        <v>61</v>
      </c>
      <c r="H8161" t="s">
        <v>18</v>
      </c>
      <c r="I8161" t="s">
        <v>11528</v>
      </c>
      <c r="J8161">
        <v>2017</v>
      </c>
      <c r="K8161">
        <v>629.54</v>
      </c>
      <c r="L8161">
        <v>24</v>
      </c>
      <c r="M8161">
        <v>1</v>
      </c>
      <c r="N8161">
        <f t="shared" si="323"/>
        <v>0</v>
      </c>
      <c r="O8161">
        <f t="shared" si="322"/>
        <v>0</v>
      </c>
      <c r="P8161" t="s">
        <v>12694</v>
      </c>
    </row>
    <row r="8162" spans="2:16" x14ac:dyDescent="0.25">
      <c r="B8162" t="s">
        <v>8167</v>
      </c>
      <c r="C8162" s="119" t="s">
        <v>60</v>
      </c>
      <c r="D8162" t="s">
        <v>11528</v>
      </c>
      <c r="E8162" t="s">
        <v>11528</v>
      </c>
      <c r="F8162" t="s">
        <v>11528</v>
      </c>
      <c r="G8162" t="s">
        <v>61</v>
      </c>
      <c r="H8162" t="s">
        <v>18</v>
      </c>
      <c r="I8162" t="s">
        <v>11528</v>
      </c>
      <c r="J8162">
        <v>2017</v>
      </c>
      <c r="K8162">
        <v>630.37</v>
      </c>
      <c r="L8162">
        <v>30</v>
      </c>
      <c r="M8162">
        <v>1</v>
      </c>
      <c r="N8162">
        <f t="shared" si="323"/>
        <v>0</v>
      </c>
      <c r="O8162">
        <f t="shared" si="322"/>
        <v>0</v>
      </c>
      <c r="P8162" t="s">
        <v>12694</v>
      </c>
    </row>
    <row r="8163" spans="2:16" x14ac:dyDescent="0.25">
      <c r="B8163" t="s">
        <v>8168</v>
      </c>
      <c r="C8163" s="119" t="s">
        <v>60</v>
      </c>
      <c r="D8163" t="s">
        <v>11528</v>
      </c>
      <c r="E8163" t="s">
        <v>11528</v>
      </c>
      <c r="F8163" t="s">
        <v>11528</v>
      </c>
      <c r="G8163" t="s">
        <v>61</v>
      </c>
      <c r="H8163" t="s">
        <v>18</v>
      </c>
      <c r="I8163" t="s">
        <v>11528</v>
      </c>
      <c r="J8163">
        <v>2017</v>
      </c>
      <c r="K8163">
        <v>629.52</v>
      </c>
      <c r="L8163">
        <v>26</v>
      </c>
      <c r="M8163">
        <v>1</v>
      </c>
      <c r="N8163">
        <f t="shared" si="323"/>
        <v>0</v>
      </c>
      <c r="O8163">
        <f t="shared" si="322"/>
        <v>0</v>
      </c>
      <c r="P8163" t="s">
        <v>12694</v>
      </c>
    </row>
    <row r="8164" spans="2:16" x14ac:dyDescent="0.25">
      <c r="B8164" t="s">
        <v>8169</v>
      </c>
      <c r="C8164" s="119" t="s">
        <v>60</v>
      </c>
      <c r="D8164" t="s">
        <v>11528</v>
      </c>
      <c r="E8164" t="s">
        <v>11528</v>
      </c>
      <c r="F8164" t="s">
        <v>11528</v>
      </c>
      <c r="G8164" t="s">
        <v>61</v>
      </c>
      <c r="H8164" t="s">
        <v>18</v>
      </c>
      <c r="I8164" t="s">
        <v>11528</v>
      </c>
      <c r="J8164">
        <v>2017</v>
      </c>
      <c r="K8164">
        <v>628.38</v>
      </c>
      <c r="L8164">
        <v>23</v>
      </c>
      <c r="M8164">
        <v>1</v>
      </c>
      <c r="N8164">
        <f t="shared" si="323"/>
        <v>0</v>
      </c>
      <c r="O8164">
        <f t="shared" si="322"/>
        <v>0</v>
      </c>
      <c r="P8164" t="s">
        <v>12694</v>
      </c>
    </row>
    <row r="8165" spans="2:16" x14ac:dyDescent="0.25">
      <c r="B8165" t="s">
        <v>8170</v>
      </c>
      <c r="C8165" s="119" t="s">
        <v>60</v>
      </c>
      <c r="D8165" t="s">
        <v>11528</v>
      </c>
      <c r="E8165" t="s">
        <v>11528</v>
      </c>
      <c r="F8165" t="s">
        <v>11528</v>
      </c>
      <c r="G8165" t="s">
        <v>61</v>
      </c>
      <c r="H8165" t="s">
        <v>18</v>
      </c>
      <c r="I8165" t="s">
        <v>11528</v>
      </c>
      <c r="J8165">
        <v>2017</v>
      </c>
      <c r="K8165">
        <v>628.13</v>
      </c>
      <c r="L8165">
        <v>21</v>
      </c>
      <c r="M8165">
        <v>1</v>
      </c>
      <c r="N8165">
        <f t="shared" si="323"/>
        <v>0</v>
      </c>
      <c r="O8165">
        <f t="shared" si="322"/>
        <v>0</v>
      </c>
      <c r="P8165" t="s">
        <v>12694</v>
      </c>
    </row>
    <row r="8166" spans="2:16" x14ac:dyDescent="0.25">
      <c r="B8166" t="s">
        <v>8171</v>
      </c>
      <c r="C8166" s="119" t="s">
        <v>60</v>
      </c>
      <c r="D8166" t="s">
        <v>11528</v>
      </c>
      <c r="E8166" t="s">
        <v>11528</v>
      </c>
      <c r="F8166" t="s">
        <v>11528</v>
      </c>
      <c r="G8166" t="s">
        <v>61</v>
      </c>
      <c r="H8166" t="s">
        <v>18</v>
      </c>
      <c r="I8166" t="s">
        <v>11528</v>
      </c>
      <c r="J8166">
        <v>2017</v>
      </c>
      <c r="K8166">
        <v>628.77</v>
      </c>
      <c r="L8166">
        <v>26</v>
      </c>
      <c r="M8166">
        <v>1</v>
      </c>
      <c r="N8166">
        <f t="shared" si="323"/>
        <v>0</v>
      </c>
      <c r="O8166">
        <f t="shared" si="322"/>
        <v>0</v>
      </c>
      <c r="P8166" t="s">
        <v>12694</v>
      </c>
    </row>
    <row r="8167" spans="2:16" x14ac:dyDescent="0.25">
      <c r="B8167" t="s">
        <v>8172</v>
      </c>
      <c r="C8167" s="119" t="s">
        <v>60</v>
      </c>
      <c r="D8167" t="s">
        <v>11528</v>
      </c>
      <c r="E8167" t="s">
        <v>11528</v>
      </c>
      <c r="F8167" t="s">
        <v>11528</v>
      </c>
      <c r="G8167" t="s">
        <v>61</v>
      </c>
      <c r="H8167" t="s">
        <v>18</v>
      </c>
      <c r="I8167" t="s">
        <v>11528</v>
      </c>
      <c r="J8167">
        <v>2017</v>
      </c>
      <c r="K8167">
        <v>660.59</v>
      </c>
      <c r="L8167">
        <v>24</v>
      </c>
      <c r="M8167">
        <v>1</v>
      </c>
      <c r="N8167">
        <f t="shared" si="323"/>
        <v>0</v>
      </c>
      <c r="O8167">
        <f t="shared" si="322"/>
        <v>0</v>
      </c>
      <c r="P8167" t="s">
        <v>12694</v>
      </c>
    </row>
    <row r="8168" spans="2:16" x14ac:dyDescent="0.25">
      <c r="B8168" t="s">
        <v>8173</v>
      </c>
      <c r="C8168" s="119" t="s">
        <v>60</v>
      </c>
      <c r="D8168" t="s">
        <v>11528</v>
      </c>
      <c r="E8168" t="s">
        <v>11528</v>
      </c>
      <c r="F8168" t="s">
        <v>11528</v>
      </c>
      <c r="G8168" t="s">
        <v>61</v>
      </c>
      <c r="H8168" t="s">
        <v>18</v>
      </c>
      <c r="I8168" t="s">
        <v>11528</v>
      </c>
      <c r="J8168">
        <v>2017</v>
      </c>
      <c r="K8168">
        <v>660.46</v>
      </c>
      <c r="L8168">
        <v>23</v>
      </c>
      <c r="M8168">
        <v>1</v>
      </c>
      <c r="N8168">
        <f t="shared" si="323"/>
        <v>0</v>
      </c>
      <c r="O8168">
        <f t="shared" si="322"/>
        <v>0</v>
      </c>
      <c r="P8168" t="s">
        <v>12694</v>
      </c>
    </row>
    <row r="8169" spans="2:16" x14ac:dyDescent="0.25">
      <c r="B8169" t="s">
        <v>8174</v>
      </c>
      <c r="C8169" s="119" t="s">
        <v>60</v>
      </c>
      <c r="D8169" t="s">
        <v>11528</v>
      </c>
      <c r="E8169" t="s">
        <v>11528</v>
      </c>
      <c r="F8169" t="s">
        <v>11528</v>
      </c>
      <c r="G8169" t="s">
        <v>61</v>
      </c>
      <c r="H8169" t="s">
        <v>18</v>
      </c>
      <c r="I8169" t="s">
        <v>11528</v>
      </c>
      <c r="J8169">
        <v>2017</v>
      </c>
      <c r="K8169">
        <v>664.13</v>
      </c>
      <c r="L8169">
        <v>51</v>
      </c>
      <c r="M8169">
        <v>1</v>
      </c>
      <c r="N8169">
        <f t="shared" si="323"/>
        <v>0</v>
      </c>
      <c r="O8169">
        <f t="shared" si="322"/>
        <v>0</v>
      </c>
      <c r="P8169" t="s">
        <v>12694</v>
      </c>
    </row>
    <row r="8170" spans="2:16" x14ac:dyDescent="0.25">
      <c r="B8170" t="s">
        <v>8175</v>
      </c>
      <c r="C8170" s="119" t="s">
        <v>60</v>
      </c>
      <c r="D8170" t="s">
        <v>11528</v>
      </c>
      <c r="E8170" t="s">
        <v>11528</v>
      </c>
      <c r="F8170" t="s">
        <v>11528</v>
      </c>
      <c r="G8170" t="s">
        <v>61</v>
      </c>
      <c r="H8170" t="s">
        <v>18</v>
      </c>
      <c r="I8170" t="s">
        <v>11528</v>
      </c>
      <c r="J8170">
        <v>2017</v>
      </c>
      <c r="K8170">
        <v>680.02</v>
      </c>
      <c r="L8170">
        <v>82</v>
      </c>
      <c r="M8170">
        <v>1</v>
      </c>
      <c r="N8170">
        <f t="shared" si="323"/>
        <v>0</v>
      </c>
      <c r="O8170">
        <f t="shared" si="322"/>
        <v>0</v>
      </c>
      <c r="P8170" t="s">
        <v>12694</v>
      </c>
    </row>
    <row r="8171" spans="2:16" x14ac:dyDescent="0.25">
      <c r="B8171" t="s">
        <v>8176</v>
      </c>
      <c r="C8171" s="119" t="s">
        <v>60</v>
      </c>
      <c r="D8171" t="s">
        <v>11528</v>
      </c>
      <c r="E8171" t="s">
        <v>11528</v>
      </c>
      <c r="F8171" t="s">
        <v>11528</v>
      </c>
      <c r="G8171" t="s">
        <v>61</v>
      </c>
      <c r="H8171" t="s">
        <v>18</v>
      </c>
      <c r="I8171" t="s">
        <v>11528</v>
      </c>
      <c r="J8171">
        <v>2017</v>
      </c>
      <c r="K8171">
        <v>664</v>
      </c>
      <c r="L8171">
        <v>50</v>
      </c>
      <c r="M8171">
        <v>1</v>
      </c>
      <c r="N8171">
        <f t="shared" si="323"/>
        <v>0</v>
      </c>
      <c r="O8171">
        <f t="shared" si="322"/>
        <v>0</v>
      </c>
      <c r="P8171" t="s">
        <v>12694</v>
      </c>
    </row>
    <row r="8172" spans="2:16" x14ac:dyDescent="0.25">
      <c r="B8172" t="s">
        <v>8177</v>
      </c>
      <c r="C8172" s="119" t="s">
        <v>60</v>
      </c>
      <c r="D8172" t="s">
        <v>11537</v>
      </c>
      <c r="E8172" t="s">
        <v>11530</v>
      </c>
      <c r="F8172" t="s">
        <v>11540</v>
      </c>
      <c r="G8172" t="s">
        <v>61</v>
      </c>
      <c r="H8172" t="s">
        <v>18</v>
      </c>
      <c r="I8172" t="s">
        <v>11541</v>
      </c>
      <c r="J8172">
        <v>2017</v>
      </c>
      <c r="K8172">
        <v>630.01</v>
      </c>
      <c r="L8172">
        <v>27</v>
      </c>
      <c r="M8172">
        <v>1</v>
      </c>
      <c r="N8172">
        <f t="shared" si="323"/>
        <v>0</v>
      </c>
      <c r="O8172">
        <f t="shared" si="322"/>
        <v>0</v>
      </c>
      <c r="P8172" t="s">
        <v>12694</v>
      </c>
    </row>
    <row r="8173" spans="2:16" x14ac:dyDescent="0.25">
      <c r="B8173" t="s">
        <v>8178</v>
      </c>
      <c r="C8173" s="119" t="s">
        <v>60</v>
      </c>
      <c r="D8173" t="s">
        <v>11537</v>
      </c>
      <c r="E8173" t="s">
        <v>11530</v>
      </c>
      <c r="F8173" t="s">
        <v>11540</v>
      </c>
      <c r="G8173" t="s">
        <v>61</v>
      </c>
      <c r="H8173" t="s">
        <v>18</v>
      </c>
      <c r="I8173" t="s">
        <v>11541</v>
      </c>
      <c r="J8173">
        <v>2017</v>
      </c>
      <c r="K8173">
        <v>628.48</v>
      </c>
      <c r="L8173">
        <v>26</v>
      </c>
      <c r="M8173">
        <v>1</v>
      </c>
      <c r="N8173">
        <f t="shared" si="323"/>
        <v>0</v>
      </c>
      <c r="O8173">
        <f t="shared" si="322"/>
        <v>0</v>
      </c>
      <c r="P8173" t="s">
        <v>12694</v>
      </c>
    </row>
    <row r="8174" spans="2:16" x14ac:dyDescent="0.25">
      <c r="B8174" t="s">
        <v>8179</v>
      </c>
      <c r="C8174" s="119" t="s">
        <v>60</v>
      </c>
      <c r="D8174" t="s">
        <v>11537</v>
      </c>
      <c r="E8174" t="s">
        <v>11530</v>
      </c>
      <c r="F8174" t="s">
        <v>11540</v>
      </c>
      <c r="G8174" t="s">
        <v>61</v>
      </c>
      <c r="H8174" t="s">
        <v>18</v>
      </c>
      <c r="I8174" t="s">
        <v>11541</v>
      </c>
      <c r="J8174">
        <v>2017</v>
      </c>
      <c r="K8174">
        <v>628.48</v>
      </c>
      <c r="L8174">
        <v>26</v>
      </c>
      <c r="M8174">
        <v>1</v>
      </c>
      <c r="N8174">
        <f t="shared" si="323"/>
        <v>0</v>
      </c>
      <c r="O8174">
        <f t="shared" si="322"/>
        <v>0</v>
      </c>
      <c r="P8174" t="s">
        <v>12694</v>
      </c>
    </row>
    <row r="8175" spans="2:16" x14ac:dyDescent="0.25">
      <c r="B8175" t="s">
        <v>8180</v>
      </c>
      <c r="C8175" s="119" t="s">
        <v>60</v>
      </c>
      <c r="D8175" t="s">
        <v>11537</v>
      </c>
      <c r="E8175" t="s">
        <v>11530</v>
      </c>
      <c r="F8175" t="s">
        <v>11540</v>
      </c>
      <c r="G8175" t="s">
        <v>61</v>
      </c>
      <c r="H8175" t="s">
        <v>18</v>
      </c>
      <c r="I8175" t="s">
        <v>11541</v>
      </c>
      <c r="J8175">
        <v>2017</v>
      </c>
      <c r="K8175">
        <v>629.89</v>
      </c>
      <c r="L8175">
        <v>26</v>
      </c>
      <c r="M8175">
        <v>1</v>
      </c>
      <c r="N8175">
        <f t="shared" si="323"/>
        <v>0</v>
      </c>
      <c r="O8175">
        <f t="shared" ref="O8175:O8238" si="324">IF(OR(L8175="",L8175&lt;=0),1,0)</f>
        <v>0</v>
      </c>
      <c r="P8175" t="s">
        <v>12694</v>
      </c>
    </row>
    <row r="8176" spans="2:16" x14ac:dyDescent="0.25">
      <c r="B8176" t="s">
        <v>8181</v>
      </c>
      <c r="C8176" s="119" t="s">
        <v>60</v>
      </c>
      <c r="D8176" t="s">
        <v>11537</v>
      </c>
      <c r="E8176" t="s">
        <v>11530</v>
      </c>
      <c r="F8176" t="s">
        <v>11540</v>
      </c>
      <c r="G8176" t="s">
        <v>61</v>
      </c>
      <c r="H8176" t="s">
        <v>18</v>
      </c>
      <c r="I8176" t="s">
        <v>11541</v>
      </c>
      <c r="J8176">
        <v>2017</v>
      </c>
      <c r="K8176">
        <v>630.01</v>
      </c>
      <c r="L8176">
        <v>27</v>
      </c>
      <c r="M8176">
        <v>1</v>
      </c>
      <c r="N8176">
        <f t="shared" si="323"/>
        <v>0</v>
      </c>
      <c r="O8176">
        <f t="shared" si="324"/>
        <v>0</v>
      </c>
      <c r="P8176" t="s">
        <v>12694</v>
      </c>
    </row>
    <row r="8177" spans="2:16" x14ac:dyDescent="0.25">
      <c r="B8177" t="s">
        <v>8182</v>
      </c>
      <c r="C8177" s="119" t="s">
        <v>60</v>
      </c>
      <c r="D8177" t="s">
        <v>11550</v>
      </c>
      <c r="E8177" t="s">
        <v>11530</v>
      </c>
      <c r="F8177" t="s">
        <v>11540</v>
      </c>
      <c r="G8177" t="s">
        <v>61</v>
      </c>
      <c r="H8177" t="s">
        <v>18</v>
      </c>
      <c r="I8177" t="s">
        <v>11541</v>
      </c>
      <c r="J8177">
        <v>2017</v>
      </c>
      <c r="K8177">
        <v>660.56</v>
      </c>
      <c r="L8177">
        <v>20</v>
      </c>
      <c r="M8177">
        <v>1</v>
      </c>
      <c r="N8177">
        <f t="shared" si="323"/>
        <v>0</v>
      </c>
      <c r="O8177">
        <f t="shared" si="324"/>
        <v>0</v>
      </c>
      <c r="P8177" t="s">
        <v>12694</v>
      </c>
    </row>
    <row r="8178" spans="2:16" x14ac:dyDescent="0.25">
      <c r="B8178" t="s">
        <v>8183</v>
      </c>
      <c r="C8178" s="119" t="s">
        <v>60</v>
      </c>
      <c r="D8178" t="s">
        <v>11550</v>
      </c>
      <c r="E8178" t="s">
        <v>11530</v>
      </c>
      <c r="F8178" t="s">
        <v>11540</v>
      </c>
      <c r="G8178" t="s">
        <v>61</v>
      </c>
      <c r="H8178" t="s">
        <v>18</v>
      </c>
      <c r="I8178" t="s">
        <v>11541</v>
      </c>
      <c r="J8178">
        <v>2017</v>
      </c>
      <c r="K8178">
        <v>660.31</v>
      </c>
      <c r="L8178">
        <v>18</v>
      </c>
      <c r="M8178">
        <v>1</v>
      </c>
      <c r="N8178">
        <f t="shared" si="323"/>
        <v>0</v>
      </c>
      <c r="O8178">
        <f t="shared" si="324"/>
        <v>0</v>
      </c>
      <c r="P8178" t="s">
        <v>12694</v>
      </c>
    </row>
    <row r="8179" spans="2:16" x14ac:dyDescent="0.25">
      <c r="B8179" t="s">
        <v>8184</v>
      </c>
      <c r="C8179" s="119" t="s">
        <v>60</v>
      </c>
      <c r="D8179" t="s">
        <v>11550</v>
      </c>
      <c r="E8179" t="s">
        <v>11530</v>
      </c>
      <c r="F8179" t="s">
        <v>11540</v>
      </c>
      <c r="G8179" t="s">
        <v>61</v>
      </c>
      <c r="H8179" t="s">
        <v>18</v>
      </c>
      <c r="I8179" t="s">
        <v>11541</v>
      </c>
      <c r="J8179">
        <v>2017</v>
      </c>
      <c r="K8179">
        <v>660.94</v>
      </c>
      <c r="L8179">
        <v>23</v>
      </c>
      <c r="M8179">
        <v>1</v>
      </c>
      <c r="N8179">
        <f t="shared" si="323"/>
        <v>0</v>
      </c>
      <c r="O8179">
        <f t="shared" si="324"/>
        <v>0</v>
      </c>
      <c r="P8179" t="s">
        <v>12694</v>
      </c>
    </row>
    <row r="8180" spans="2:16" x14ac:dyDescent="0.25">
      <c r="B8180" t="s">
        <v>8185</v>
      </c>
      <c r="C8180" s="119" t="s">
        <v>60</v>
      </c>
      <c r="D8180" t="s">
        <v>11537</v>
      </c>
      <c r="E8180" t="s">
        <v>11530</v>
      </c>
      <c r="F8180" t="s">
        <v>11540</v>
      </c>
      <c r="G8180" t="s">
        <v>61</v>
      </c>
      <c r="H8180" t="s">
        <v>18</v>
      </c>
      <c r="I8180" t="s">
        <v>11541</v>
      </c>
      <c r="J8180">
        <v>2017</v>
      </c>
      <c r="K8180">
        <v>628.79999999999995</v>
      </c>
      <c r="L8180">
        <v>21</v>
      </c>
      <c r="M8180">
        <v>1</v>
      </c>
      <c r="N8180">
        <f t="shared" si="323"/>
        <v>0</v>
      </c>
      <c r="O8180">
        <f t="shared" si="324"/>
        <v>0</v>
      </c>
      <c r="P8180" t="s">
        <v>12694</v>
      </c>
    </row>
    <row r="8181" spans="2:16" x14ac:dyDescent="0.25">
      <c r="B8181" t="s">
        <v>8186</v>
      </c>
      <c r="C8181" s="119" t="s">
        <v>60</v>
      </c>
      <c r="D8181" t="s">
        <v>11537</v>
      </c>
      <c r="E8181" t="s">
        <v>11530</v>
      </c>
      <c r="F8181" t="s">
        <v>11540</v>
      </c>
      <c r="G8181" t="s">
        <v>61</v>
      </c>
      <c r="H8181" t="s">
        <v>18</v>
      </c>
      <c r="I8181" t="s">
        <v>11541</v>
      </c>
      <c r="J8181">
        <v>2017</v>
      </c>
      <c r="K8181">
        <v>628.41999999999996</v>
      </c>
      <c r="L8181">
        <v>18</v>
      </c>
      <c r="M8181">
        <v>1</v>
      </c>
      <c r="N8181">
        <f t="shared" si="323"/>
        <v>0</v>
      </c>
      <c r="O8181">
        <f t="shared" si="324"/>
        <v>0</v>
      </c>
      <c r="P8181" t="s">
        <v>12694</v>
      </c>
    </row>
    <row r="8182" spans="2:16" x14ac:dyDescent="0.25">
      <c r="B8182" t="s">
        <v>8187</v>
      </c>
      <c r="C8182" s="119" t="s">
        <v>60</v>
      </c>
      <c r="D8182" t="s">
        <v>11537</v>
      </c>
      <c r="E8182" t="s">
        <v>11530</v>
      </c>
      <c r="F8182" t="s">
        <v>11540</v>
      </c>
      <c r="G8182" t="s">
        <v>61</v>
      </c>
      <c r="H8182" t="s">
        <v>18</v>
      </c>
      <c r="I8182" t="s">
        <v>11541</v>
      </c>
      <c r="J8182">
        <v>2017</v>
      </c>
      <c r="K8182">
        <v>628.66999999999996</v>
      </c>
      <c r="L8182">
        <v>20</v>
      </c>
      <c r="M8182">
        <v>1</v>
      </c>
      <c r="N8182">
        <f t="shared" si="323"/>
        <v>0</v>
      </c>
      <c r="O8182">
        <f t="shared" si="324"/>
        <v>0</v>
      </c>
      <c r="P8182" t="s">
        <v>12694</v>
      </c>
    </row>
    <row r="8183" spans="2:16" x14ac:dyDescent="0.25">
      <c r="B8183" t="s">
        <v>8188</v>
      </c>
      <c r="C8183" s="119" t="s">
        <v>60</v>
      </c>
      <c r="D8183" t="s">
        <v>11537</v>
      </c>
      <c r="E8183" t="s">
        <v>11530</v>
      </c>
      <c r="F8183" t="s">
        <v>11540</v>
      </c>
      <c r="G8183" t="s">
        <v>61</v>
      </c>
      <c r="H8183" t="s">
        <v>18</v>
      </c>
      <c r="I8183" t="s">
        <v>11541</v>
      </c>
      <c r="J8183">
        <v>2017</v>
      </c>
      <c r="K8183">
        <v>659.96</v>
      </c>
      <c r="L8183">
        <v>19</v>
      </c>
      <c r="M8183">
        <v>1</v>
      </c>
      <c r="N8183">
        <f t="shared" si="323"/>
        <v>0</v>
      </c>
      <c r="O8183">
        <f t="shared" si="324"/>
        <v>0</v>
      </c>
      <c r="P8183" t="s">
        <v>12694</v>
      </c>
    </row>
    <row r="8184" spans="2:16" x14ac:dyDescent="0.25">
      <c r="B8184" t="s">
        <v>8189</v>
      </c>
      <c r="C8184" s="119" t="s">
        <v>60</v>
      </c>
      <c r="D8184" t="s">
        <v>11537</v>
      </c>
      <c r="E8184" t="s">
        <v>11530</v>
      </c>
      <c r="F8184" t="s">
        <v>11540</v>
      </c>
      <c r="G8184" t="s">
        <v>61</v>
      </c>
      <c r="H8184" t="s">
        <v>18</v>
      </c>
      <c r="I8184" t="s">
        <v>11541</v>
      </c>
      <c r="J8184">
        <v>2017</v>
      </c>
      <c r="K8184">
        <v>658.73</v>
      </c>
      <c r="L8184">
        <v>15</v>
      </c>
      <c r="M8184">
        <v>1</v>
      </c>
      <c r="N8184">
        <f t="shared" si="323"/>
        <v>0</v>
      </c>
      <c r="O8184">
        <f t="shared" si="324"/>
        <v>0</v>
      </c>
      <c r="P8184" t="s">
        <v>12694</v>
      </c>
    </row>
    <row r="8185" spans="2:16" x14ac:dyDescent="0.25">
      <c r="B8185" t="s">
        <v>8190</v>
      </c>
      <c r="C8185" s="119" t="s">
        <v>60</v>
      </c>
      <c r="D8185" t="s">
        <v>11537</v>
      </c>
      <c r="E8185" t="s">
        <v>11530</v>
      </c>
      <c r="F8185" t="s">
        <v>11540</v>
      </c>
      <c r="G8185" t="s">
        <v>61</v>
      </c>
      <c r="H8185" t="s">
        <v>18</v>
      </c>
      <c r="I8185" t="s">
        <v>11541</v>
      </c>
      <c r="J8185">
        <v>2017</v>
      </c>
      <c r="K8185">
        <v>664.76</v>
      </c>
      <c r="L8185">
        <v>18</v>
      </c>
      <c r="M8185">
        <v>1</v>
      </c>
      <c r="N8185">
        <f t="shared" si="323"/>
        <v>0</v>
      </c>
      <c r="O8185">
        <f t="shared" si="324"/>
        <v>0</v>
      </c>
      <c r="P8185" t="s">
        <v>12694</v>
      </c>
    </row>
    <row r="8186" spans="2:16" x14ac:dyDescent="0.25">
      <c r="B8186" t="s">
        <v>8191</v>
      </c>
      <c r="C8186" s="119" t="s">
        <v>60</v>
      </c>
      <c r="D8186" t="s">
        <v>11537</v>
      </c>
      <c r="E8186" t="s">
        <v>11530</v>
      </c>
      <c r="F8186" t="s">
        <v>11540</v>
      </c>
      <c r="G8186" t="s">
        <v>61</v>
      </c>
      <c r="H8186" t="s">
        <v>18</v>
      </c>
      <c r="I8186" t="s">
        <v>11541</v>
      </c>
      <c r="J8186">
        <v>2017</v>
      </c>
      <c r="K8186">
        <v>660.85</v>
      </c>
      <c r="L8186">
        <v>26</v>
      </c>
      <c r="M8186">
        <v>1</v>
      </c>
      <c r="N8186">
        <f t="shared" si="323"/>
        <v>0</v>
      </c>
      <c r="O8186">
        <f t="shared" si="324"/>
        <v>0</v>
      </c>
      <c r="P8186" t="s">
        <v>12694</v>
      </c>
    </row>
    <row r="8187" spans="2:16" x14ac:dyDescent="0.25">
      <c r="B8187" t="s">
        <v>8192</v>
      </c>
      <c r="C8187" s="119" t="s">
        <v>60</v>
      </c>
      <c r="D8187" t="s">
        <v>11539</v>
      </c>
      <c r="E8187" t="s">
        <v>11530</v>
      </c>
      <c r="F8187" t="s">
        <v>11540</v>
      </c>
      <c r="G8187" t="s">
        <v>61</v>
      </c>
      <c r="H8187" t="s">
        <v>18</v>
      </c>
      <c r="I8187" t="s">
        <v>11541</v>
      </c>
      <c r="J8187">
        <v>2017</v>
      </c>
      <c r="K8187">
        <v>661.21</v>
      </c>
      <c r="L8187">
        <v>29</v>
      </c>
      <c r="M8187">
        <v>1</v>
      </c>
      <c r="N8187">
        <f t="shared" si="323"/>
        <v>0</v>
      </c>
      <c r="O8187">
        <f t="shared" si="324"/>
        <v>0</v>
      </c>
      <c r="P8187" t="s">
        <v>12693</v>
      </c>
    </row>
    <row r="8188" spans="2:16" x14ac:dyDescent="0.25">
      <c r="B8188" t="s">
        <v>8193</v>
      </c>
      <c r="C8188" s="119" t="s">
        <v>60</v>
      </c>
      <c r="D8188" t="s">
        <v>11546</v>
      </c>
      <c r="E8188" t="s">
        <v>11530</v>
      </c>
      <c r="F8188" t="s">
        <v>11540</v>
      </c>
      <c r="G8188" t="s">
        <v>61</v>
      </c>
      <c r="H8188" t="s">
        <v>18</v>
      </c>
      <c r="I8188" t="s">
        <v>11541</v>
      </c>
      <c r="J8188">
        <v>2017</v>
      </c>
      <c r="K8188">
        <v>660.44</v>
      </c>
      <c r="L8188">
        <v>23</v>
      </c>
      <c r="M8188">
        <v>1</v>
      </c>
      <c r="N8188">
        <f t="shared" si="323"/>
        <v>0</v>
      </c>
      <c r="O8188">
        <f t="shared" si="324"/>
        <v>0</v>
      </c>
      <c r="P8188" t="s">
        <v>12694</v>
      </c>
    </row>
    <row r="8189" spans="2:16" x14ac:dyDescent="0.25">
      <c r="B8189" t="s">
        <v>8194</v>
      </c>
      <c r="C8189" s="119" t="s">
        <v>60</v>
      </c>
      <c r="D8189" t="s">
        <v>11537</v>
      </c>
      <c r="E8189" t="s">
        <v>11530</v>
      </c>
      <c r="F8189" t="s">
        <v>11540</v>
      </c>
      <c r="G8189" t="s">
        <v>61</v>
      </c>
      <c r="H8189" t="s">
        <v>18</v>
      </c>
      <c r="I8189" t="s">
        <v>11541</v>
      </c>
      <c r="J8189">
        <v>2017</v>
      </c>
      <c r="K8189">
        <v>659.61</v>
      </c>
      <c r="L8189">
        <v>22</v>
      </c>
      <c r="M8189">
        <v>1</v>
      </c>
      <c r="N8189">
        <f t="shared" si="323"/>
        <v>0</v>
      </c>
      <c r="O8189">
        <f t="shared" si="324"/>
        <v>0</v>
      </c>
      <c r="P8189" t="s">
        <v>12694</v>
      </c>
    </row>
    <row r="8190" spans="2:16" x14ac:dyDescent="0.25">
      <c r="B8190" t="s">
        <v>8195</v>
      </c>
      <c r="C8190" s="119" t="s">
        <v>60</v>
      </c>
      <c r="D8190" t="s">
        <v>11537</v>
      </c>
      <c r="E8190" t="s">
        <v>11530</v>
      </c>
      <c r="F8190" t="s">
        <v>11540</v>
      </c>
      <c r="G8190" t="s">
        <v>61</v>
      </c>
      <c r="H8190" t="s">
        <v>18</v>
      </c>
      <c r="I8190" t="s">
        <v>11541</v>
      </c>
      <c r="J8190">
        <v>2017</v>
      </c>
      <c r="K8190">
        <v>661.19</v>
      </c>
      <c r="L8190">
        <v>25</v>
      </c>
      <c r="M8190">
        <v>1</v>
      </c>
      <c r="N8190">
        <f t="shared" si="323"/>
        <v>0</v>
      </c>
      <c r="O8190">
        <f t="shared" si="324"/>
        <v>0</v>
      </c>
      <c r="P8190" t="s">
        <v>12694</v>
      </c>
    </row>
    <row r="8191" spans="2:16" x14ac:dyDescent="0.25">
      <c r="B8191" t="s">
        <v>8196</v>
      </c>
      <c r="C8191" s="119" t="s">
        <v>60</v>
      </c>
      <c r="D8191" t="s">
        <v>11546</v>
      </c>
      <c r="E8191" t="s">
        <v>11530</v>
      </c>
      <c r="F8191" t="s">
        <v>11540</v>
      </c>
      <c r="G8191" t="s">
        <v>61</v>
      </c>
      <c r="H8191" t="s">
        <v>18</v>
      </c>
      <c r="I8191" t="s">
        <v>11541</v>
      </c>
      <c r="J8191">
        <v>2017</v>
      </c>
      <c r="K8191">
        <v>661.17</v>
      </c>
      <c r="L8191">
        <v>25</v>
      </c>
      <c r="M8191">
        <v>1</v>
      </c>
      <c r="N8191">
        <f t="shared" si="323"/>
        <v>0</v>
      </c>
      <c r="O8191">
        <f t="shared" si="324"/>
        <v>0</v>
      </c>
      <c r="P8191" t="s">
        <v>12693</v>
      </c>
    </row>
    <row r="8192" spans="2:16" x14ac:dyDescent="0.25">
      <c r="B8192" t="s">
        <v>8197</v>
      </c>
      <c r="C8192" s="119" t="s">
        <v>60</v>
      </c>
      <c r="D8192" t="s">
        <v>11537</v>
      </c>
      <c r="E8192" t="s">
        <v>11530</v>
      </c>
      <c r="F8192" t="s">
        <v>11540</v>
      </c>
      <c r="G8192" t="s">
        <v>61</v>
      </c>
      <c r="H8192" t="s">
        <v>18</v>
      </c>
      <c r="I8192" t="s">
        <v>11541</v>
      </c>
      <c r="J8192">
        <v>2017</v>
      </c>
      <c r="K8192">
        <v>628.11</v>
      </c>
      <c r="L8192">
        <v>21</v>
      </c>
      <c r="M8192">
        <v>1</v>
      </c>
      <c r="N8192">
        <f t="shared" si="323"/>
        <v>0</v>
      </c>
      <c r="O8192">
        <f t="shared" si="324"/>
        <v>0</v>
      </c>
      <c r="P8192" t="s">
        <v>12694</v>
      </c>
    </row>
    <row r="8193" spans="2:16" x14ac:dyDescent="0.25">
      <c r="B8193" t="s">
        <v>8198</v>
      </c>
      <c r="C8193" s="119" t="s">
        <v>60</v>
      </c>
      <c r="D8193" t="s">
        <v>11537</v>
      </c>
      <c r="E8193" t="s">
        <v>11530</v>
      </c>
      <c r="F8193" t="s">
        <v>11540</v>
      </c>
      <c r="G8193" t="s">
        <v>61</v>
      </c>
      <c r="H8193" t="s">
        <v>18</v>
      </c>
      <c r="I8193" t="s">
        <v>11541</v>
      </c>
      <c r="J8193">
        <v>2017</v>
      </c>
      <c r="K8193">
        <v>628.51</v>
      </c>
      <c r="L8193">
        <v>24</v>
      </c>
      <c r="M8193">
        <v>1</v>
      </c>
      <c r="N8193">
        <f t="shared" si="323"/>
        <v>0</v>
      </c>
      <c r="O8193">
        <f t="shared" si="324"/>
        <v>0</v>
      </c>
      <c r="P8193" t="s">
        <v>12694</v>
      </c>
    </row>
    <row r="8194" spans="2:16" x14ac:dyDescent="0.25">
      <c r="B8194" t="s">
        <v>8199</v>
      </c>
      <c r="C8194" s="119" t="s">
        <v>60</v>
      </c>
      <c r="D8194" t="s">
        <v>11537</v>
      </c>
      <c r="E8194" t="s">
        <v>11530</v>
      </c>
      <c r="F8194" t="s">
        <v>11540</v>
      </c>
      <c r="G8194" t="s">
        <v>61</v>
      </c>
      <c r="H8194" t="s">
        <v>18</v>
      </c>
      <c r="I8194" t="s">
        <v>11541</v>
      </c>
      <c r="J8194">
        <v>2017</v>
      </c>
      <c r="K8194">
        <v>629.23</v>
      </c>
      <c r="L8194">
        <v>21</v>
      </c>
      <c r="M8194">
        <v>1</v>
      </c>
      <c r="N8194">
        <f t="shared" si="323"/>
        <v>0</v>
      </c>
      <c r="O8194">
        <f t="shared" si="324"/>
        <v>0</v>
      </c>
      <c r="P8194" t="s">
        <v>12694</v>
      </c>
    </row>
    <row r="8195" spans="2:16" x14ac:dyDescent="0.25">
      <c r="B8195" t="s">
        <v>8200</v>
      </c>
      <c r="C8195" s="119" t="s">
        <v>60</v>
      </c>
      <c r="D8195" t="s">
        <v>11537</v>
      </c>
      <c r="E8195" t="s">
        <v>11530</v>
      </c>
      <c r="F8195" t="s">
        <v>11540</v>
      </c>
      <c r="G8195" t="s">
        <v>61</v>
      </c>
      <c r="H8195" t="s">
        <v>18</v>
      </c>
      <c r="I8195" t="s">
        <v>11541</v>
      </c>
      <c r="J8195">
        <v>2017</v>
      </c>
      <c r="K8195">
        <v>629.35</v>
      </c>
      <c r="L8195">
        <v>22</v>
      </c>
      <c r="M8195">
        <v>1</v>
      </c>
      <c r="N8195">
        <f t="shared" si="323"/>
        <v>0</v>
      </c>
      <c r="O8195">
        <f t="shared" si="324"/>
        <v>0</v>
      </c>
      <c r="P8195" t="s">
        <v>12694</v>
      </c>
    </row>
    <row r="8196" spans="2:16" x14ac:dyDescent="0.25">
      <c r="B8196" t="s">
        <v>8201</v>
      </c>
      <c r="C8196" s="119" t="s">
        <v>60</v>
      </c>
      <c r="D8196" t="s">
        <v>11537</v>
      </c>
      <c r="E8196" t="s">
        <v>11530</v>
      </c>
      <c r="F8196" t="s">
        <v>11540</v>
      </c>
      <c r="G8196" t="s">
        <v>61</v>
      </c>
      <c r="H8196" t="s">
        <v>18</v>
      </c>
      <c r="I8196" t="s">
        <v>11541</v>
      </c>
      <c r="J8196">
        <v>2017</v>
      </c>
      <c r="K8196">
        <v>629.48</v>
      </c>
      <c r="L8196">
        <v>23</v>
      </c>
      <c r="M8196">
        <v>1</v>
      </c>
      <c r="N8196">
        <f t="shared" si="323"/>
        <v>0</v>
      </c>
      <c r="O8196">
        <f t="shared" si="324"/>
        <v>0</v>
      </c>
      <c r="P8196" t="s">
        <v>12694</v>
      </c>
    </row>
    <row r="8197" spans="2:16" x14ac:dyDescent="0.25">
      <c r="B8197" t="s">
        <v>8202</v>
      </c>
      <c r="C8197" s="119" t="s">
        <v>60</v>
      </c>
      <c r="D8197" t="s">
        <v>11537</v>
      </c>
      <c r="E8197" t="s">
        <v>11530</v>
      </c>
      <c r="F8197" t="s">
        <v>11540</v>
      </c>
      <c r="G8197" t="s">
        <v>61</v>
      </c>
      <c r="H8197" t="s">
        <v>18</v>
      </c>
      <c r="I8197" t="s">
        <v>11541</v>
      </c>
      <c r="J8197">
        <v>2017</v>
      </c>
      <c r="K8197">
        <v>660.58</v>
      </c>
      <c r="L8197">
        <v>23</v>
      </c>
      <c r="M8197">
        <v>1</v>
      </c>
      <c r="N8197">
        <f t="shared" si="323"/>
        <v>0</v>
      </c>
      <c r="O8197">
        <f t="shared" si="324"/>
        <v>0</v>
      </c>
      <c r="P8197" t="s">
        <v>12694</v>
      </c>
    </row>
    <row r="8198" spans="2:16" x14ac:dyDescent="0.25">
      <c r="B8198" t="s">
        <v>8203</v>
      </c>
      <c r="C8198" s="119" t="s">
        <v>60</v>
      </c>
      <c r="D8198" t="s">
        <v>11537</v>
      </c>
      <c r="E8198" t="s">
        <v>11530</v>
      </c>
      <c r="F8198" t="s">
        <v>11540</v>
      </c>
      <c r="G8198" t="s">
        <v>61</v>
      </c>
      <c r="H8198" t="s">
        <v>18</v>
      </c>
      <c r="I8198" t="s">
        <v>11541</v>
      </c>
      <c r="J8198">
        <v>2017</v>
      </c>
      <c r="K8198">
        <v>661.86</v>
      </c>
      <c r="L8198">
        <v>33</v>
      </c>
      <c r="M8198">
        <v>1</v>
      </c>
      <c r="N8198">
        <f t="shared" si="323"/>
        <v>0</v>
      </c>
      <c r="O8198">
        <f t="shared" si="324"/>
        <v>0</v>
      </c>
      <c r="P8198" t="s">
        <v>12694</v>
      </c>
    </row>
    <row r="8199" spans="2:16" x14ac:dyDescent="0.25">
      <c r="B8199" t="s">
        <v>8204</v>
      </c>
      <c r="C8199" s="119" t="s">
        <v>60</v>
      </c>
      <c r="D8199" t="s">
        <v>11537</v>
      </c>
      <c r="E8199" t="s">
        <v>11530</v>
      </c>
      <c r="F8199" t="s">
        <v>11540</v>
      </c>
      <c r="G8199" t="s">
        <v>61</v>
      </c>
      <c r="H8199" t="s">
        <v>18</v>
      </c>
      <c r="I8199" t="s">
        <v>11541</v>
      </c>
      <c r="J8199">
        <v>2017</v>
      </c>
      <c r="K8199">
        <v>660.58</v>
      </c>
      <c r="L8199">
        <v>23</v>
      </c>
      <c r="M8199">
        <v>1</v>
      </c>
      <c r="N8199">
        <f t="shared" si="323"/>
        <v>0</v>
      </c>
      <c r="O8199">
        <f t="shared" si="324"/>
        <v>0</v>
      </c>
      <c r="P8199" t="s">
        <v>12694</v>
      </c>
    </row>
    <row r="8200" spans="2:16" x14ac:dyDescent="0.25">
      <c r="B8200" t="s">
        <v>8205</v>
      </c>
      <c r="C8200" s="119" t="s">
        <v>60</v>
      </c>
      <c r="D8200" t="s">
        <v>11537</v>
      </c>
      <c r="E8200" t="s">
        <v>11530</v>
      </c>
      <c r="F8200" t="s">
        <v>11540</v>
      </c>
      <c r="G8200" t="s">
        <v>61</v>
      </c>
      <c r="H8200" t="s">
        <v>18</v>
      </c>
      <c r="I8200" t="s">
        <v>11541</v>
      </c>
      <c r="J8200">
        <v>2017</v>
      </c>
      <c r="K8200">
        <v>661.86</v>
      </c>
      <c r="L8200">
        <v>33</v>
      </c>
      <c r="M8200">
        <v>1</v>
      </c>
      <c r="N8200">
        <f t="shared" si="323"/>
        <v>0</v>
      </c>
      <c r="O8200">
        <f t="shared" si="324"/>
        <v>0</v>
      </c>
      <c r="P8200" t="s">
        <v>12694</v>
      </c>
    </row>
    <row r="8201" spans="2:16" x14ac:dyDescent="0.25">
      <c r="B8201" t="s">
        <v>8206</v>
      </c>
      <c r="C8201" s="119" t="s">
        <v>60</v>
      </c>
      <c r="D8201" t="s">
        <v>11537</v>
      </c>
      <c r="E8201" t="s">
        <v>11530</v>
      </c>
      <c r="F8201" t="s">
        <v>11540</v>
      </c>
      <c r="G8201" t="s">
        <v>61</v>
      </c>
      <c r="H8201" t="s">
        <v>18</v>
      </c>
      <c r="I8201" t="s">
        <v>11541</v>
      </c>
      <c r="J8201">
        <v>2017</v>
      </c>
      <c r="K8201">
        <v>660.71</v>
      </c>
      <c r="L8201">
        <v>24</v>
      </c>
      <c r="M8201">
        <v>1</v>
      </c>
      <c r="N8201">
        <f t="shared" si="323"/>
        <v>0</v>
      </c>
      <c r="O8201">
        <f t="shared" si="324"/>
        <v>0</v>
      </c>
      <c r="P8201" t="s">
        <v>12694</v>
      </c>
    </row>
    <row r="8202" spans="2:16" x14ac:dyDescent="0.25">
      <c r="B8202" t="s">
        <v>8207</v>
      </c>
      <c r="C8202" s="119" t="s">
        <v>60</v>
      </c>
      <c r="D8202" t="s">
        <v>11537</v>
      </c>
      <c r="E8202" t="s">
        <v>11530</v>
      </c>
      <c r="F8202" t="s">
        <v>11540</v>
      </c>
      <c r="G8202" t="s">
        <v>61</v>
      </c>
      <c r="H8202" t="s">
        <v>18</v>
      </c>
      <c r="I8202" t="s">
        <v>11541</v>
      </c>
      <c r="J8202">
        <v>2017</v>
      </c>
      <c r="K8202">
        <v>666.95</v>
      </c>
      <c r="L8202">
        <v>73</v>
      </c>
      <c r="M8202">
        <v>1</v>
      </c>
      <c r="N8202">
        <f t="shared" si="323"/>
        <v>0</v>
      </c>
      <c r="O8202">
        <f t="shared" si="324"/>
        <v>0</v>
      </c>
      <c r="P8202" t="s">
        <v>12694</v>
      </c>
    </row>
    <row r="8203" spans="2:16" x14ac:dyDescent="0.25">
      <c r="B8203" t="s">
        <v>8208</v>
      </c>
      <c r="C8203" s="119" t="s">
        <v>60</v>
      </c>
      <c r="D8203" t="s">
        <v>11537</v>
      </c>
      <c r="E8203" t="s">
        <v>11530</v>
      </c>
      <c r="F8203" t="s">
        <v>11540</v>
      </c>
      <c r="G8203" t="s">
        <v>61</v>
      </c>
      <c r="H8203" t="s">
        <v>18</v>
      </c>
      <c r="I8203" t="s">
        <v>11541</v>
      </c>
      <c r="J8203">
        <v>2017</v>
      </c>
      <c r="K8203">
        <v>660.58</v>
      </c>
      <c r="L8203">
        <v>23</v>
      </c>
      <c r="M8203">
        <v>1</v>
      </c>
      <c r="N8203">
        <f t="shared" ref="N8203:N8266" si="325">IF(K8203&lt;100,1,0)</f>
        <v>0</v>
      </c>
      <c r="O8203">
        <f t="shared" si="324"/>
        <v>0</v>
      </c>
      <c r="P8203" t="s">
        <v>12694</v>
      </c>
    </row>
    <row r="8204" spans="2:16" x14ac:dyDescent="0.25">
      <c r="B8204" t="s">
        <v>8209</v>
      </c>
      <c r="C8204" s="119" t="s">
        <v>60</v>
      </c>
      <c r="D8204" t="s">
        <v>11537</v>
      </c>
      <c r="E8204" t="s">
        <v>11530</v>
      </c>
      <c r="F8204" t="s">
        <v>11540</v>
      </c>
      <c r="G8204" t="s">
        <v>61</v>
      </c>
      <c r="H8204" t="s">
        <v>18</v>
      </c>
      <c r="I8204" t="s">
        <v>11541</v>
      </c>
      <c r="J8204">
        <v>2017</v>
      </c>
      <c r="K8204">
        <v>628.78</v>
      </c>
      <c r="L8204">
        <v>20</v>
      </c>
      <c r="M8204">
        <v>1</v>
      </c>
      <c r="N8204">
        <f t="shared" si="325"/>
        <v>0</v>
      </c>
      <c r="O8204">
        <f t="shared" si="324"/>
        <v>0</v>
      </c>
      <c r="P8204" t="s">
        <v>12694</v>
      </c>
    </row>
    <row r="8205" spans="2:16" x14ac:dyDescent="0.25">
      <c r="B8205" t="s">
        <v>8210</v>
      </c>
      <c r="C8205" s="119" t="s">
        <v>60</v>
      </c>
      <c r="D8205" t="s">
        <v>11537</v>
      </c>
      <c r="E8205" t="s">
        <v>11530</v>
      </c>
      <c r="F8205" t="s">
        <v>11540</v>
      </c>
      <c r="G8205" t="s">
        <v>61</v>
      </c>
      <c r="H8205" t="s">
        <v>18</v>
      </c>
      <c r="I8205" t="s">
        <v>11541</v>
      </c>
      <c r="J8205">
        <v>2017</v>
      </c>
      <c r="K8205">
        <v>629.54999999999995</v>
      </c>
      <c r="L8205">
        <v>26</v>
      </c>
      <c r="M8205">
        <v>1</v>
      </c>
      <c r="N8205">
        <f t="shared" si="325"/>
        <v>0</v>
      </c>
      <c r="O8205">
        <f t="shared" si="324"/>
        <v>0</v>
      </c>
      <c r="P8205" t="s">
        <v>12694</v>
      </c>
    </row>
    <row r="8206" spans="2:16" x14ac:dyDescent="0.25">
      <c r="B8206" t="s">
        <v>8211</v>
      </c>
      <c r="C8206" s="119" t="s">
        <v>60</v>
      </c>
      <c r="D8206" t="s">
        <v>11537</v>
      </c>
      <c r="E8206" t="s">
        <v>11530</v>
      </c>
      <c r="F8206" t="s">
        <v>11540</v>
      </c>
      <c r="G8206" t="s">
        <v>61</v>
      </c>
      <c r="H8206" t="s">
        <v>18</v>
      </c>
      <c r="I8206" t="s">
        <v>11541</v>
      </c>
      <c r="J8206">
        <v>2017</v>
      </c>
      <c r="K8206">
        <v>629.14</v>
      </c>
      <c r="L8206">
        <v>23</v>
      </c>
      <c r="M8206">
        <v>1</v>
      </c>
      <c r="N8206">
        <f t="shared" si="325"/>
        <v>0</v>
      </c>
      <c r="O8206">
        <f t="shared" si="324"/>
        <v>0</v>
      </c>
      <c r="P8206" t="s">
        <v>12694</v>
      </c>
    </row>
    <row r="8207" spans="2:16" x14ac:dyDescent="0.25">
      <c r="B8207" t="s">
        <v>8212</v>
      </c>
      <c r="C8207" s="119" t="s">
        <v>60</v>
      </c>
      <c r="D8207" t="s">
        <v>11537</v>
      </c>
      <c r="E8207" t="s">
        <v>11530</v>
      </c>
      <c r="F8207" t="s">
        <v>11540</v>
      </c>
      <c r="G8207" t="s">
        <v>61</v>
      </c>
      <c r="H8207" t="s">
        <v>18</v>
      </c>
      <c r="I8207" t="s">
        <v>11541</v>
      </c>
      <c r="J8207">
        <v>2017</v>
      </c>
      <c r="K8207">
        <v>664.48</v>
      </c>
      <c r="L8207">
        <v>22</v>
      </c>
      <c r="M8207">
        <v>1</v>
      </c>
      <c r="N8207">
        <f t="shared" si="325"/>
        <v>0</v>
      </c>
      <c r="O8207">
        <f t="shared" si="324"/>
        <v>0</v>
      </c>
      <c r="P8207" t="s">
        <v>12694</v>
      </c>
    </row>
    <row r="8208" spans="2:16" x14ac:dyDescent="0.25">
      <c r="B8208" t="s">
        <v>8213</v>
      </c>
      <c r="C8208" s="119" t="s">
        <v>60</v>
      </c>
      <c r="D8208" t="s">
        <v>11537</v>
      </c>
      <c r="E8208" t="s">
        <v>11530</v>
      </c>
      <c r="F8208" t="s">
        <v>11540</v>
      </c>
      <c r="G8208" t="s">
        <v>61</v>
      </c>
      <c r="H8208" t="s">
        <v>18</v>
      </c>
      <c r="I8208" t="s">
        <v>11541</v>
      </c>
      <c r="J8208">
        <v>2017</v>
      </c>
      <c r="K8208">
        <v>668.62</v>
      </c>
      <c r="L8208">
        <v>66</v>
      </c>
      <c r="M8208">
        <v>1</v>
      </c>
      <c r="N8208">
        <f t="shared" si="325"/>
        <v>0</v>
      </c>
      <c r="O8208">
        <f t="shared" si="324"/>
        <v>0</v>
      </c>
      <c r="P8208" t="s">
        <v>12694</v>
      </c>
    </row>
    <row r="8209" spans="2:16" x14ac:dyDescent="0.25">
      <c r="B8209" t="s">
        <v>8214</v>
      </c>
      <c r="C8209" s="119" t="s">
        <v>60</v>
      </c>
      <c r="D8209" t="s">
        <v>11537</v>
      </c>
      <c r="E8209" t="s">
        <v>11530</v>
      </c>
      <c r="F8209" t="s">
        <v>11540</v>
      </c>
      <c r="G8209" t="s">
        <v>61</v>
      </c>
      <c r="H8209" t="s">
        <v>18</v>
      </c>
      <c r="I8209" t="s">
        <v>11541</v>
      </c>
      <c r="J8209">
        <v>2017</v>
      </c>
      <c r="K8209">
        <v>664.25</v>
      </c>
      <c r="L8209">
        <v>32</v>
      </c>
      <c r="M8209">
        <v>1</v>
      </c>
      <c r="N8209">
        <f t="shared" si="325"/>
        <v>0</v>
      </c>
      <c r="O8209">
        <f t="shared" si="324"/>
        <v>0</v>
      </c>
      <c r="P8209" t="s">
        <v>12694</v>
      </c>
    </row>
    <row r="8210" spans="2:16" x14ac:dyDescent="0.25">
      <c r="B8210" t="s">
        <v>8215</v>
      </c>
      <c r="C8210" s="119" t="s">
        <v>60</v>
      </c>
      <c r="D8210" t="s">
        <v>11537</v>
      </c>
      <c r="E8210" t="s">
        <v>11530</v>
      </c>
      <c r="F8210" t="s">
        <v>11540</v>
      </c>
      <c r="G8210" t="s">
        <v>61</v>
      </c>
      <c r="H8210" t="s">
        <v>18</v>
      </c>
      <c r="I8210" t="s">
        <v>11541</v>
      </c>
      <c r="J8210">
        <v>2017</v>
      </c>
      <c r="K8210">
        <v>633.25</v>
      </c>
      <c r="L8210">
        <v>25</v>
      </c>
      <c r="M8210">
        <v>1</v>
      </c>
      <c r="N8210">
        <f t="shared" si="325"/>
        <v>0</v>
      </c>
      <c r="O8210">
        <f t="shared" si="324"/>
        <v>0</v>
      </c>
      <c r="P8210" t="s">
        <v>12694</v>
      </c>
    </row>
    <row r="8211" spans="2:16" x14ac:dyDescent="0.25">
      <c r="B8211" t="s">
        <v>8216</v>
      </c>
      <c r="C8211" s="119" t="s">
        <v>60</v>
      </c>
      <c r="D8211" t="s">
        <v>11537</v>
      </c>
      <c r="E8211" t="s">
        <v>11530</v>
      </c>
      <c r="F8211" t="s">
        <v>11540</v>
      </c>
      <c r="G8211" t="s">
        <v>61</v>
      </c>
      <c r="H8211" t="s">
        <v>18</v>
      </c>
      <c r="I8211" t="s">
        <v>11541</v>
      </c>
      <c r="J8211">
        <v>2017</v>
      </c>
      <c r="K8211">
        <v>633.51</v>
      </c>
      <c r="L8211">
        <v>27</v>
      </c>
      <c r="M8211">
        <v>1</v>
      </c>
      <c r="N8211">
        <f t="shared" si="325"/>
        <v>0</v>
      </c>
      <c r="O8211">
        <f t="shared" si="324"/>
        <v>0</v>
      </c>
      <c r="P8211" t="s">
        <v>12694</v>
      </c>
    </row>
    <row r="8212" spans="2:16" x14ac:dyDescent="0.25">
      <c r="B8212" t="s">
        <v>8217</v>
      </c>
      <c r="C8212" s="119" t="s">
        <v>60</v>
      </c>
      <c r="D8212" t="s">
        <v>11537</v>
      </c>
      <c r="E8212" t="s">
        <v>11530</v>
      </c>
      <c r="F8212" t="s">
        <v>11540</v>
      </c>
      <c r="G8212" t="s">
        <v>61</v>
      </c>
      <c r="H8212" t="s">
        <v>18</v>
      </c>
      <c r="I8212" t="s">
        <v>11541</v>
      </c>
      <c r="J8212">
        <v>2017</v>
      </c>
      <c r="K8212">
        <v>659.27</v>
      </c>
      <c r="L8212">
        <v>22</v>
      </c>
      <c r="M8212">
        <v>1</v>
      </c>
      <c r="N8212">
        <f t="shared" si="325"/>
        <v>0</v>
      </c>
      <c r="O8212">
        <f t="shared" si="324"/>
        <v>0</v>
      </c>
      <c r="P8212" t="s">
        <v>12694</v>
      </c>
    </row>
    <row r="8213" spans="2:16" x14ac:dyDescent="0.25">
      <c r="B8213" t="s">
        <v>8218</v>
      </c>
      <c r="C8213" s="119" t="s">
        <v>60</v>
      </c>
      <c r="D8213" t="s">
        <v>11537</v>
      </c>
      <c r="E8213" t="s">
        <v>11530</v>
      </c>
      <c r="F8213" t="s">
        <v>11540</v>
      </c>
      <c r="G8213" t="s">
        <v>61</v>
      </c>
      <c r="H8213" t="s">
        <v>18</v>
      </c>
      <c r="I8213" t="s">
        <v>11541</v>
      </c>
      <c r="J8213">
        <v>2017</v>
      </c>
      <c r="K8213">
        <v>659.02</v>
      </c>
      <c r="L8213">
        <v>20</v>
      </c>
      <c r="M8213">
        <v>1</v>
      </c>
      <c r="N8213">
        <f t="shared" si="325"/>
        <v>0</v>
      </c>
      <c r="O8213">
        <f t="shared" si="324"/>
        <v>0</v>
      </c>
      <c r="P8213" t="s">
        <v>12694</v>
      </c>
    </row>
    <row r="8214" spans="2:16" x14ac:dyDescent="0.25">
      <c r="B8214" t="s">
        <v>8219</v>
      </c>
      <c r="C8214" s="119" t="s">
        <v>60</v>
      </c>
      <c r="D8214" t="s">
        <v>11537</v>
      </c>
      <c r="E8214" t="s">
        <v>11530</v>
      </c>
      <c r="F8214" t="s">
        <v>11540</v>
      </c>
      <c r="G8214" t="s">
        <v>61</v>
      </c>
      <c r="H8214" t="s">
        <v>18</v>
      </c>
      <c r="I8214" t="s">
        <v>11541</v>
      </c>
      <c r="J8214">
        <v>2017</v>
      </c>
      <c r="K8214">
        <v>661.05</v>
      </c>
      <c r="L8214">
        <v>24</v>
      </c>
      <c r="M8214">
        <v>1</v>
      </c>
      <c r="N8214">
        <f t="shared" si="325"/>
        <v>0</v>
      </c>
      <c r="O8214">
        <f t="shared" si="324"/>
        <v>0</v>
      </c>
      <c r="P8214" t="s">
        <v>12694</v>
      </c>
    </row>
    <row r="8215" spans="2:16" x14ac:dyDescent="0.25">
      <c r="B8215" t="s">
        <v>8220</v>
      </c>
      <c r="C8215" s="119" t="s">
        <v>60</v>
      </c>
      <c r="D8215" t="s">
        <v>11537</v>
      </c>
      <c r="E8215" t="s">
        <v>11530</v>
      </c>
      <c r="F8215" t="s">
        <v>11540</v>
      </c>
      <c r="G8215" t="s">
        <v>61</v>
      </c>
      <c r="H8215" t="s">
        <v>18</v>
      </c>
      <c r="I8215" t="s">
        <v>11541</v>
      </c>
      <c r="J8215">
        <v>2017</v>
      </c>
      <c r="K8215">
        <v>668.34</v>
      </c>
      <c r="L8215">
        <v>52</v>
      </c>
      <c r="M8215">
        <v>1</v>
      </c>
      <c r="N8215">
        <f t="shared" si="325"/>
        <v>0</v>
      </c>
      <c r="O8215">
        <f t="shared" si="324"/>
        <v>0</v>
      </c>
      <c r="P8215" t="s">
        <v>12694</v>
      </c>
    </row>
    <row r="8216" spans="2:16" x14ac:dyDescent="0.25">
      <c r="B8216" t="s">
        <v>8221</v>
      </c>
      <c r="C8216" s="119" t="s">
        <v>60</v>
      </c>
      <c r="D8216" t="s">
        <v>11537</v>
      </c>
      <c r="E8216" t="s">
        <v>11530</v>
      </c>
      <c r="F8216" t="s">
        <v>11540</v>
      </c>
      <c r="G8216" t="s">
        <v>61</v>
      </c>
      <c r="H8216" t="s">
        <v>18</v>
      </c>
      <c r="I8216" t="s">
        <v>11541</v>
      </c>
      <c r="J8216">
        <v>2017</v>
      </c>
      <c r="K8216">
        <v>660.42</v>
      </c>
      <c r="L8216">
        <v>19</v>
      </c>
      <c r="M8216">
        <v>1</v>
      </c>
      <c r="N8216">
        <f t="shared" si="325"/>
        <v>0</v>
      </c>
      <c r="O8216">
        <f t="shared" si="324"/>
        <v>0</v>
      </c>
      <c r="P8216" t="s">
        <v>12694</v>
      </c>
    </row>
    <row r="8217" spans="2:16" x14ac:dyDescent="0.25">
      <c r="B8217" t="s">
        <v>8222</v>
      </c>
      <c r="C8217" s="119" t="s">
        <v>60</v>
      </c>
      <c r="D8217" t="s">
        <v>11537</v>
      </c>
      <c r="E8217" t="s">
        <v>11530</v>
      </c>
      <c r="F8217" t="s">
        <v>11540</v>
      </c>
      <c r="G8217" t="s">
        <v>61</v>
      </c>
      <c r="H8217" t="s">
        <v>18</v>
      </c>
      <c r="I8217" t="s">
        <v>11541</v>
      </c>
      <c r="J8217">
        <v>2017</v>
      </c>
      <c r="K8217">
        <v>629.35</v>
      </c>
      <c r="L8217">
        <v>22</v>
      </c>
      <c r="M8217">
        <v>1</v>
      </c>
      <c r="N8217">
        <f t="shared" si="325"/>
        <v>0</v>
      </c>
      <c r="O8217">
        <f t="shared" si="324"/>
        <v>0</v>
      </c>
      <c r="P8217" t="s">
        <v>12694</v>
      </c>
    </row>
    <row r="8218" spans="2:16" x14ac:dyDescent="0.25">
      <c r="B8218" t="s">
        <v>8223</v>
      </c>
      <c r="C8218" s="119" t="s">
        <v>60</v>
      </c>
      <c r="D8218" t="s">
        <v>11537</v>
      </c>
      <c r="E8218" t="s">
        <v>11530</v>
      </c>
      <c r="F8218" t="s">
        <v>11540</v>
      </c>
      <c r="G8218" t="s">
        <v>61</v>
      </c>
      <c r="H8218" t="s">
        <v>18</v>
      </c>
      <c r="I8218" t="s">
        <v>11541</v>
      </c>
      <c r="J8218">
        <v>2017</v>
      </c>
      <c r="K8218">
        <v>632.62</v>
      </c>
      <c r="L8218">
        <v>20</v>
      </c>
      <c r="M8218">
        <v>1</v>
      </c>
      <c r="N8218">
        <f t="shared" si="325"/>
        <v>0</v>
      </c>
      <c r="O8218">
        <f t="shared" si="324"/>
        <v>0</v>
      </c>
      <c r="P8218" t="s">
        <v>12694</v>
      </c>
    </row>
    <row r="8219" spans="2:16" x14ac:dyDescent="0.25">
      <c r="B8219" t="s">
        <v>8224</v>
      </c>
      <c r="C8219" s="119" t="s">
        <v>60</v>
      </c>
      <c r="D8219" t="s">
        <v>11550</v>
      </c>
      <c r="E8219" t="s">
        <v>11530</v>
      </c>
      <c r="F8219" t="s">
        <v>11540</v>
      </c>
      <c r="G8219" t="s">
        <v>61</v>
      </c>
      <c r="H8219" t="s">
        <v>18</v>
      </c>
      <c r="I8219" t="s">
        <v>11541</v>
      </c>
      <c r="J8219">
        <v>2017</v>
      </c>
      <c r="K8219">
        <v>665.4</v>
      </c>
      <c r="L8219">
        <v>29</v>
      </c>
      <c r="M8219">
        <v>1</v>
      </c>
      <c r="N8219">
        <f t="shared" si="325"/>
        <v>0</v>
      </c>
      <c r="O8219">
        <f t="shared" si="324"/>
        <v>0</v>
      </c>
      <c r="P8219" t="s">
        <v>12694</v>
      </c>
    </row>
    <row r="8220" spans="2:16" x14ac:dyDescent="0.25">
      <c r="B8220" t="s">
        <v>8225</v>
      </c>
      <c r="C8220" s="119" t="s">
        <v>60</v>
      </c>
      <c r="D8220" t="s">
        <v>11537</v>
      </c>
      <c r="E8220" t="s">
        <v>11530</v>
      </c>
      <c r="F8220" t="s">
        <v>11540</v>
      </c>
      <c r="G8220" t="s">
        <v>61</v>
      </c>
      <c r="H8220" t="s">
        <v>18</v>
      </c>
      <c r="I8220" t="s">
        <v>11541</v>
      </c>
      <c r="J8220">
        <v>2017</v>
      </c>
      <c r="K8220">
        <v>631.94000000000005</v>
      </c>
      <c r="L8220">
        <v>26</v>
      </c>
      <c r="M8220">
        <v>1</v>
      </c>
      <c r="N8220">
        <f t="shared" si="325"/>
        <v>0</v>
      </c>
      <c r="O8220">
        <f t="shared" si="324"/>
        <v>0</v>
      </c>
      <c r="P8220" t="s">
        <v>12694</v>
      </c>
    </row>
    <row r="8221" spans="2:16" x14ac:dyDescent="0.25">
      <c r="B8221" t="s">
        <v>8226</v>
      </c>
      <c r="C8221" s="119" t="s">
        <v>60</v>
      </c>
      <c r="D8221" t="s">
        <v>11537</v>
      </c>
      <c r="E8221" t="s">
        <v>11530</v>
      </c>
      <c r="F8221" t="s">
        <v>11540</v>
      </c>
      <c r="G8221" t="s">
        <v>61</v>
      </c>
      <c r="H8221" t="s">
        <v>18</v>
      </c>
      <c r="I8221" t="s">
        <v>11541</v>
      </c>
      <c r="J8221">
        <v>2017</v>
      </c>
      <c r="K8221">
        <v>631.41999999999996</v>
      </c>
      <c r="L8221">
        <v>22</v>
      </c>
      <c r="M8221">
        <v>1</v>
      </c>
      <c r="N8221">
        <f t="shared" si="325"/>
        <v>0</v>
      </c>
      <c r="O8221">
        <f t="shared" si="324"/>
        <v>0</v>
      </c>
      <c r="P8221" t="s">
        <v>12694</v>
      </c>
    </row>
    <row r="8222" spans="2:16" x14ac:dyDescent="0.25">
      <c r="B8222" t="s">
        <v>8227</v>
      </c>
      <c r="C8222" s="119" t="s">
        <v>60</v>
      </c>
      <c r="D8222" t="s">
        <v>11537</v>
      </c>
      <c r="E8222" t="s">
        <v>11530</v>
      </c>
      <c r="F8222" t="s">
        <v>11540</v>
      </c>
      <c r="G8222" t="s">
        <v>61</v>
      </c>
      <c r="H8222" t="s">
        <v>18</v>
      </c>
      <c r="I8222" t="s">
        <v>11541</v>
      </c>
      <c r="J8222">
        <v>2017</v>
      </c>
      <c r="K8222">
        <v>631.54999999999995</v>
      </c>
      <c r="L8222">
        <v>23</v>
      </c>
      <c r="M8222">
        <v>1</v>
      </c>
      <c r="N8222">
        <f t="shared" si="325"/>
        <v>0</v>
      </c>
      <c r="O8222">
        <f t="shared" si="324"/>
        <v>0</v>
      </c>
      <c r="P8222" t="s">
        <v>12694</v>
      </c>
    </row>
    <row r="8223" spans="2:16" x14ac:dyDescent="0.25">
      <c r="B8223" t="s">
        <v>8228</v>
      </c>
      <c r="C8223" s="119" t="s">
        <v>60</v>
      </c>
      <c r="D8223" t="s">
        <v>11537</v>
      </c>
      <c r="E8223" t="s">
        <v>11530</v>
      </c>
      <c r="F8223" t="s">
        <v>11540</v>
      </c>
      <c r="G8223" t="s">
        <v>61</v>
      </c>
      <c r="H8223" t="s">
        <v>18</v>
      </c>
      <c r="I8223" t="s">
        <v>11541</v>
      </c>
      <c r="J8223">
        <v>2017</v>
      </c>
      <c r="K8223">
        <v>629.35</v>
      </c>
      <c r="L8223">
        <v>22</v>
      </c>
      <c r="M8223">
        <v>1</v>
      </c>
      <c r="N8223">
        <f t="shared" si="325"/>
        <v>0</v>
      </c>
      <c r="O8223">
        <f t="shared" si="324"/>
        <v>0</v>
      </c>
      <c r="P8223" t="s">
        <v>12694</v>
      </c>
    </row>
    <row r="8224" spans="2:16" x14ac:dyDescent="0.25">
      <c r="B8224" t="s">
        <v>8229</v>
      </c>
      <c r="C8224" s="119" t="s">
        <v>60</v>
      </c>
      <c r="D8224" t="s">
        <v>11537</v>
      </c>
      <c r="E8224" t="s">
        <v>11530</v>
      </c>
      <c r="F8224" t="s">
        <v>11540</v>
      </c>
      <c r="G8224" t="s">
        <v>61</v>
      </c>
      <c r="H8224" t="s">
        <v>18</v>
      </c>
      <c r="I8224" t="s">
        <v>11541</v>
      </c>
      <c r="J8224">
        <v>2017</v>
      </c>
      <c r="K8224">
        <v>631.67999999999995</v>
      </c>
      <c r="L8224">
        <v>24</v>
      </c>
      <c r="M8224">
        <v>1</v>
      </c>
      <c r="N8224">
        <f t="shared" si="325"/>
        <v>0</v>
      </c>
      <c r="O8224">
        <f t="shared" si="324"/>
        <v>0</v>
      </c>
      <c r="P8224" t="s">
        <v>12694</v>
      </c>
    </row>
    <row r="8225" spans="2:16" x14ac:dyDescent="0.25">
      <c r="B8225" t="s">
        <v>8230</v>
      </c>
      <c r="C8225" s="119" t="s">
        <v>60</v>
      </c>
      <c r="D8225" t="s">
        <v>11537</v>
      </c>
      <c r="E8225" t="s">
        <v>11530</v>
      </c>
      <c r="F8225" t="s">
        <v>11540</v>
      </c>
      <c r="G8225" t="s">
        <v>61</v>
      </c>
      <c r="H8225" t="s">
        <v>18</v>
      </c>
      <c r="I8225" t="s">
        <v>11541</v>
      </c>
      <c r="J8225">
        <v>2017</v>
      </c>
      <c r="K8225">
        <v>631.67999999999995</v>
      </c>
      <c r="L8225">
        <v>24</v>
      </c>
      <c r="M8225">
        <v>1</v>
      </c>
      <c r="N8225">
        <f t="shared" si="325"/>
        <v>0</v>
      </c>
      <c r="O8225">
        <f t="shared" si="324"/>
        <v>0</v>
      </c>
      <c r="P8225" t="s">
        <v>12694</v>
      </c>
    </row>
    <row r="8226" spans="2:16" x14ac:dyDescent="0.25">
      <c r="B8226" t="s">
        <v>8231</v>
      </c>
      <c r="C8226" s="119" t="s">
        <v>60</v>
      </c>
      <c r="D8226" t="s">
        <v>11537</v>
      </c>
      <c r="E8226" t="s">
        <v>11530</v>
      </c>
      <c r="F8226" t="s">
        <v>11540</v>
      </c>
      <c r="G8226" t="s">
        <v>61</v>
      </c>
      <c r="H8226" t="s">
        <v>18</v>
      </c>
      <c r="I8226" t="s">
        <v>11541</v>
      </c>
      <c r="J8226">
        <v>2017</v>
      </c>
      <c r="K8226">
        <v>633.55999999999995</v>
      </c>
      <c r="L8226">
        <v>25</v>
      </c>
      <c r="M8226">
        <v>1</v>
      </c>
      <c r="N8226">
        <f t="shared" si="325"/>
        <v>0</v>
      </c>
      <c r="O8226">
        <f t="shared" si="324"/>
        <v>0</v>
      </c>
      <c r="P8226" t="s">
        <v>12694</v>
      </c>
    </row>
    <row r="8227" spans="2:16" x14ac:dyDescent="0.25">
      <c r="B8227" t="s">
        <v>8232</v>
      </c>
      <c r="C8227" s="119" t="s">
        <v>60</v>
      </c>
      <c r="D8227" t="s">
        <v>11537</v>
      </c>
      <c r="E8227" t="s">
        <v>11530</v>
      </c>
      <c r="F8227" t="s">
        <v>11540</v>
      </c>
      <c r="G8227" t="s">
        <v>61</v>
      </c>
      <c r="H8227" t="s">
        <v>18</v>
      </c>
      <c r="I8227" t="s">
        <v>11541</v>
      </c>
      <c r="J8227">
        <v>2017</v>
      </c>
      <c r="K8227">
        <v>632.62</v>
      </c>
      <c r="L8227">
        <v>20</v>
      </c>
      <c r="M8227">
        <v>1</v>
      </c>
      <c r="N8227">
        <f t="shared" si="325"/>
        <v>0</v>
      </c>
      <c r="O8227">
        <f t="shared" si="324"/>
        <v>0</v>
      </c>
      <c r="P8227" t="s">
        <v>12694</v>
      </c>
    </row>
    <row r="8228" spans="2:16" x14ac:dyDescent="0.25">
      <c r="B8228" t="s">
        <v>8233</v>
      </c>
      <c r="C8228" s="119" t="s">
        <v>60</v>
      </c>
      <c r="D8228" t="s">
        <v>11537</v>
      </c>
      <c r="E8228" t="s">
        <v>11530</v>
      </c>
      <c r="F8228" t="s">
        <v>11540</v>
      </c>
      <c r="G8228" t="s">
        <v>61</v>
      </c>
      <c r="H8228" t="s">
        <v>18</v>
      </c>
      <c r="I8228" t="s">
        <v>11541</v>
      </c>
      <c r="J8228">
        <v>2017</v>
      </c>
      <c r="K8228">
        <v>629.1</v>
      </c>
      <c r="L8228">
        <v>20</v>
      </c>
      <c r="M8228">
        <v>1</v>
      </c>
      <c r="N8228">
        <f t="shared" si="325"/>
        <v>0</v>
      </c>
      <c r="O8228">
        <f t="shared" si="324"/>
        <v>0</v>
      </c>
      <c r="P8228" t="s">
        <v>12694</v>
      </c>
    </row>
    <row r="8229" spans="2:16" x14ac:dyDescent="0.25">
      <c r="B8229" t="s">
        <v>8234</v>
      </c>
      <c r="C8229" s="119" t="s">
        <v>60</v>
      </c>
      <c r="D8229" t="s">
        <v>11537</v>
      </c>
      <c r="E8229" t="s">
        <v>11530</v>
      </c>
      <c r="F8229" t="s">
        <v>11540</v>
      </c>
      <c r="G8229" t="s">
        <v>61</v>
      </c>
      <c r="H8229" t="s">
        <v>18</v>
      </c>
      <c r="I8229" t="s">
        <v>11541</v>
      </c>
      <c r="J8229">
        <v>2017</v>
      </c>
      <c r="K8229">
        <v>664.36</v>
      </c>
      <c r="L8229">
        <v>21</v>
      </c>
      <c r="M8229">
        <v>1</v>
      </c>
      <c r="N8229">
        <f t="shared" si="325"/>
        <v>0</v>
      </c>
      <c r="O8229">
        <f t="shared" si="324"/>
        <v>0</v>
      </c>
      <c r="P8229" t="s">
        <v>12694</v>
      </c>
    </row>
    <row r="8230" spans="2:16" x14ac:dyDescent="0.25">
      <c r="B8230" t="s">
        <v>8235</v>
      </c>
      <c r="C8230" s="119" t="s">
        <v>60</v>
      </c>
      <c r="D8230" t="s">
        <v>11542</v>
      </c>
      <c r="E8230" t="s">
        <v>11530</v>
      </c>
      <c r="F8230" t="s">
        <v>11540</v>
      </c>
      <c r="G8230" t="s">
        <v>61</v>
      </c>
      <c r="H8230" t="s">
        <v>18</v>
      </c>
      <c r="I8230" t="s">
        <v>11533</v>
      </c>
      <c r="J8230">
        <v>2017</v>
      </c>
      <c r="K8230">
        <v>881.54</v>
      </c>
      <c r="L8230">
        <v>165</v>
      </c>
      <c r="M8230">
        <v>1</v>
      </c>
      <c r="N8230">
        <f t="shared" si="325"/>
        <v>0</v>
      </c>
      <c r="O8230">
        <f t="shared" si="324"/>
        <v>0</v>
      </c>
      <c r="P8230" t="s">
        <v>12694</v>
      </c>
    </row>
    <row r="8231" spans="2:16" x14ac:dyDescent="0.25">
      <c r="B8231" t="s">
        <v>8236</v>
      </c>
      <c r="C8231" s="119" t="s">
        <v>60</v>
      </c>
      <c r="D8231" t="s">
        <v>11542</v>
      </c>
      <c r="E8231" t="s">
        <v>11530</v>
      </c>
      <c r="F8231" t="s">
        <v>11540</v>
      </c>
      <c r="G8231" t="s">
        <v>61</v>
      </c>
      <c r="H8231" t="s">
        <v>18</v>
      </c>
      <c r="I8231" t="s">
        <v>11541</v>
      </c>
      <c r="J8231">
        <v>2017</v>
      </c>
      <c r="K8231">
        <v>717.93</v>
      </c>
      <c r="L8231">
        <v>96</v>
      </c>
      <c r="M8231">
        <v>1</v>
      </c>
      <c r="N8231">
        <f t="shared" si="325"/>
        <v>0</v>
      </c>
      <c r="O8231">
        <f t="shared" si="324"/>
        <v>0</v>
      </c>
      <c r="P8231" t="s">
        <v>12693</v>
      </c>
    </row>
    <row r="8232" spans="2:16" x14ac:dyDescent="0.25">
      <c r="B8232" t="s">
        <v>8237</v>
      </c>
      <c r="C8232" s="119" t="s">
        <v>60</v>
      </c>
      <c r="D8232" t="s">
        <v>11537</v>
      </c>
      <c r="E8232" t="s">
        <v>11530</v>
      </c>
      <c r="F8232" t="s">
        <v>11540</v>
      </c>
      <c r="G8232" t="s">
        <v>61</v>
      </c>
      <c r="H8232" t="s">
        <v>18</v>
      </c>
      <c r="I8232" t="s">
        <v>11541</v>
      </c>
      <c r="J8232">
        <v>2017</v>
      </c>
      <c r="K8232">
        <v>631.29999999999995</v>
      </c>
      <c r="L8232">
        <v>20</v>
      </c>
      <c r="M8232">
        <v>1</v>
      </c>
      <c r="N8232">
        <f t="shared" si="325"/>
        <v>0</v>
      </c>
      <c r="O8232">
        <f t="shared" si="324"/>
        <v>0</v>
      </c>
      <c r="P8232" t="s">
        <v>12694</v>
      </c>
    </row>
    <row r="8233" spans="2:16" x14ac:dyDescent="0.25">
      <c r="B8233" t="s">
        <v>8238</v>
      </c>
      <c r="C8233" s="119" t="s">
        <v>60</v>
      </c>
      <c r="D8233" t="s">
        <v>11537</v>
      </c>
      <c r="E8233" t="s">
        <v>11530</v>
      </c>
      <c r="F8233" t="s">
        <v>11540</v>
      </c>
      <c r="G8233" t="s">
        <v>61</v>
      </c>
      <c r="H8233" t="s">
        <v>18</v>
      </c>
      <c r="I8233" t="s">
        <v>11541</v>
      </c>
      <c r="J8233">
        <v>2017</v>
      </c>
      <c r="K8233">
        <v>664.65</v>
      </c>
      <c r="L8233">
        <v>34</v>
      </c>
      <c r="M8233">
        <v>1</v>
      </c>
      <c r="N8233">
        <f t="shared" si="325"/>
        <v>0</v>
      </c>
      <c r="O8233">
        <f t="shared" si="324"/>
        <v>0</v>
      </c>
      <c r="P8233" t="s">
        <v>12694</v>
      </c>
    </row>
    <row r="8234" spans="2:16" x14ac:dyDescent="0.25">
      <c r="B8234" t="s">
        <v>8239</v>
      </c>
      <c r="C8234" s="119" t="s">
        <v>60</v>
      </c>
      <c r="D8234" t="s">
        <v>11537</v>
      </c>
      <c r="E8234" t="s">
        <v>11530</v>
      </c>
      <c r="F8234" t="s">
        <v>11540</v>
      </c>
      <c r="G8234" t="s">
        <v>61</v>
      </c>
      <c r="H8234" t="s">
        <v>18</v>
      </c>
      <c r="I8234" t="s">
        <v>11541</v>
      </c>
      <c r="J8234">
        <v>2017</v>
      </c>
      <c r="K8234">
        <v>665.39</v>
      </c>
      <c r="L8234">
        <v>23</v>
      </c>
      <c r="M8234">
        <v>1</v>
      </c>
      <c r="N8234">
        <f t="shared" si="325"/>
        <v>0</v>
      </c>
      <c r="O8234">
        <f t="shared" si="324"/>
        <v>0</v>
      </c>
      <c r="P8234" t="s">
        <v>12694</v>
      </c>
    </row>
    <row r="8235" spans="2:16" x14ac:dyDescent="0.25">
      <c r="B8235" t="s">
        <v>8240</v>
      </c>
      <c r="C8235" s="119" t="s">
        <v>60</v>
      </c>
      <c r="D8235" t="s">
        <v>11537</v>
      </c>
      <c r="E8235" t="s">
        <v>11530</v>
      </c>
      <c r="F8235" t="s">
        <v>11540</v>
      </c>
      <c r="G8235" t="s">
        <v>61</v>
      </c>
      <c r="H8235" t="s">
        <v>18</v>
      </c>
      <c r="I8235" t="s">
        <v>11541</v>
      </c>
      <c r="J8235">
        <v>2017</v>
      </c>
      <c r="K8235">
        <v>634.66999999999996</v>
      </c>
      <c r="L8235">
        <v>36</v>
      </c>
      <c r="M8235">
        <v>1</v>
      </c>
      <c r="N8235">
        <f t="shared" si="325"/>
        <v>0</v>
      </c>
      <c r="O8235">
        <f t="shared" si="324"/>
        <v>0</v>
      </c>
      <c r="P8235" t="s">
        <v>12694</v>
      </c>
    </row>
    <row r="8236" spans="2:16" x14ac:dyDescent="0.25">
      <c r="B8236" t="s">
        <v>8241</v>
      </c>
      <c r="C8236" s="119" t="s">
        <v>60</v>
      </c>
      <c r="D8236" t="s">
        <v>11537</v>
      </c>
      <c r="E8236" t="s">
        <v>11530</v>
      </c>
      <c r="F8236" t="s">
        <v>11540</v>
      </c>
      <c r="G8236" t="s">
        <v>61</v>
      </c>
      <c r="H8236" t="s">
        <v>18</v>
      </c>
      <c r="I8236" t="s">
        <v>11541</v>
      </c>
      <c r="J8236">
        <v>2017</v>
      </c>
      <c r="K8236">
        <v>664.23</v>
      </c>
      <c r="L8236">
        <v>20</v>
      </c>
      <c r="M8236">
        <v>1</v>
      </c>
      <c r="N8236">
        <f t="shared" si="325"/>
        <v>0</v>
      </c>
      <c r="O8236">
        <f t="shared" si="324"/>
        <v>0</v>
      </c>
      <c r="P8236" t="s">
        <v>12694</v>
      </c>
    </row>
    <row r="8237" spans="2:16" x14ac:dyDescent="0.25">
      <c r="B8237" t="s">
        <v>8242</v>
      </c>
      <c r="C8237" s="119" t="s">
        <v>60</v>
      </c>
      <c r="D8237" t="s">
        <v>11537</v>
      </c>
      <c r="E8237" t="s">
        <v>11530</v>
      </c>
      <c r="F8237" t="s">
        <v>11540</v>
      </c>
      <c r="G8237" t="s">
        <v>61</v>
      </c>
      <c r="H8237" t="s">
        <v>18</v>
      </c>
      <c r="I8237" t="s">
        <v>11541</v>
      </c>
      <c r="J8237">
        <v>2017</v>
      </c>
      <c r="K8237">
        <v>632.75</v>
      </c>
      <c r="L8237">
        <v>21</v>
      </c>
      <c r="M8237">
        <v>1</v>
      </c>
      <c r="N8237">
        <f t="shared" si="325"/>
        <v>0</v>
      </c>
      <c r="O8237">
        <f t="shared" si="324"/>
        <v>0</v>
      </c>
      <c r="P8237" t="s">
        <v>12694</v>
      </c>
    </row>
    <row r="8238" spans="2:16" x14ac:dyDescent="0.25">
      <c r="B8238" t="s">
        <v>8243</v>
      </c>
      <c r="C8238" s="119" t="s">
        <v>60</v>
      </c>
      <c r="D8238" t="s">
        <v>11537</v>
      </c>
      <c r="E8238" t="s">
        <v>11530</v>
      </c>
      <c r="F8238" t="s">
        <v>11540</v>
      </c>
      <c r="G8238" t="s">
        <v>61</v>
      </c>
      <c r="H8238" t="s">
        <v>18</v>
      </c>
      <c r="I8238" t="s">
        <v>11541</v>
      </c>
      <c r="J8238">
        <v>2017</v>
      </c>
      <c r="K8238">
        <v>634.54</v>
      </c>
      <c r="L8238">
        <v>35</v>
      </c>
      <c r="M8238">
        <v>1</v>
      </c>
      <c r="N8238">
        <f t="shared" si="325"/>
        <v>0</v>
      </c>
      <c r="O8238">
        <f t="shared" si="324"/>
        <v>0</v>
      </c>
      <c r="P8238" t="s">
        <v>12694</v>
      </c>
    </row>
    <row r="8239" spans="2:16" x14ac:dyDescent="0.25">
      <c r="B8239" t="s">
        <v>8244</v>
      </c>
      <c r="C8239" s="119" t="s">
        <v>60</v>
      </c>
      <c r="D8239" t="s">
        <v>11537</v>
      </c>
      <c r="E8239" t="s">
        <v>11530</v>
      </c>
      <c r="F8239" t="s">
        <v>11540</v>
      </c>
      <c r="G8239" t="s">
        <v>61</v>
      </c>
      <c r="H8239" t="s">
        <v>18</v>
      </c>
      <c r="I8239" t="s">
        <v>11541</v>
      </c>
      <c r="J8239">
        <v>2017</v>
      </c>
      <c r="K8239">
        <v>631.79999999999995</v>
      </c>
      <c r="L8239">
        <v>24</v>
      </c>
      <c r="M8239">
        <v>1</v>
      </c>
      <c r="N8239">
        <f t="shared" si="325"/>
        <v>0</v>
      </c>
      <c r="O8239">
        <f t="shared" ref="O8239:O8302" si="326">IF(OR(L8239="",L8239&lt;=0),1,0)</f>
        <v>0</v>
      </c>
      <c r="P8239" t="s">
        <v>12694</v>
      </c>
    </row>
    <row r="8240" spans="2:16" x14ac:dyDescent="0.25">
      <c r="B8240" t="s">
        <v>8245</v>
      </c>
      <c r="C8240" s="119" t="s">
        <v>60</v>
      </c>
      <c r="D8240" t="s">
        <v>11537</v>
      </c>
      <c r="E8240" t="s">
        <v>11530</v>
      </c>
      <c r="F8240" t="s">
        <v>11540</v>
      </c>
      <c r="G8240" t="s">
        <v>61</v>
      </c>
      <c r="H8240" t="s">
        <v>18</v>
      </c>
      <c r="I8240" t="s">
        <v>11541</v>
      </c>
      <c r="J8240">
        <v>2017</v>
      </c>
      <c r="K8240">
        <v>664.11</v>
      </c>
      <c r="L8240">
        <v>20</v>
      </c>
      <c r="M8240">
        <v>1</v>
      </c>
      <c r="N8240">
        <f t="shared" si="325"/>
        <v>0</v>
      </c>
      <c r="O8240">
        <f t="shared" si="326"/>
        <v>0</v>
      </c>
      <c r="P8240" t="s">
        <v>12694</v>
      </c>
    </row>
    <row r="8241" spans="2:16" x14ac:dyDescent="0.25">
      <c r="B8241" t="s">
        <v>8246</v>
      </c>
      <c r="C8241" s="119" t="s">
        <v>60</v>
      </c>
      <c r="D8241" t="s">
        <v>11539</v>
      </c>
      <c r="E8241" t="s">
        <v>11530</v>
      </c>
      <c r="F8241" t="s">
        <v>11540</v>
      </c>
      <c r="G8241" t="s">
        <v>61</v>
      </c>
      <c r="H8241" t="s">
        <v>18</v>
      </c>
      <c r="I8241" t="s">
        <v>11541</v>
      </c>
      <c r="J8241">
        <v>2017</v>
      </c>
      <c r="K8241">
        <v>632.79999999999995</v>
      </c>
      <c r="L8241">
        <v>19</v>
      </c>
      <c r="M8241">
        <v>1</v>
      </c>
      <c r="N8241">
        <f t="shared" si="325"/>
        <v>0</v>
      </c>
      <c r="O8241">
        <f t="shared" si="326"/>
        <v>0</v>
      </c>
      <c r="P8241" t="s">
        <v>12693</v>
      </c>
    </row>
    <row r="8242" spans="2:16" x14ac:dyDescent="0.25">
      <c r="B8242" t="s">
        <v>8247</v>
      </c>
      <c r="C8242" s="119" t="s">
        <v>60</v>
      </c>
      <c r="D8242" t="s">
        <v>11539</v>
      </c>
      <c r="E8242" t="s">
        <v>11530</v>
      </c>
      <c r="F8242" t="s">
        <v>11540</v>
      </c>
      <c r="G8242" t="s">
        <v>61</v>
      </c>
      <c r="H8242" t="s">
        <v>18</v>
      </c>
      <c r="I8242" t="s">
        <v>11541</v>
      </c>
      <c r="J8242">
        <v>2017</v>
      </c>
      <c r="K8242">
        <v>635.86</v>
      </c>
      <c r="L8242">
        <v>43</v>
      </c>
      <c r="M8242">
        <v>1</v>
      </c>
      <c r="N8242">
        <f t="shared" si="325"/>
        <v>0</v>
      </c>
      <c r="O8242">
        <f t="shared" si="326"/>
        <v>0</v>
      </c>
      <c r="P8242" t="s">
        <v>12694</v>
      </c>
    </row>
    <row r="8243" spans="2:16" x14ac:dyDescent="0.25">
      <c r="B8243" t="s">
        <v>8248</v>
      </c>
      <c r="C8243" s="119" t="s">
        <v>60</v>
      </c>
      <c r="D8243" t="s">
        <v>11539</v>
      </c>
      <c r="E8243" t="s">
        <v>11530</v>
      </c>
      <c r="F8243" t="s">
        <v>11540</v>
      </c>
      <c r="G8243" t="s">
        <v>61</v>
      </c>
      <c r="H8243" t="s">
        <v>18</v>
      </c>
      <c r="I8243" t="s">
        <v>11541</v>
      </c>
      <c r="J8243">
        <v>2017</v>
      </c>
      <c r="K8243">
        <v>637.15</v>
      </c>
      <c r="L8243">
        <v>53</v>
      </c>
      <c r="M8243">
        <v>1</v>
      </c>
      <c r="N8243">
        <f t="shared" si="325"/>
        <v>0</v>
      </c>
      <c r="O8243">
        <f t="shared" si="326"/>
        <v>0</v>
      </c>
      <c r="P8243" t="s">
        <v>12694</v>
      </c>
    </row>
    <row r="8244" spans="2:16" x14ac:dyDescent="0.25">
      <c r="B8244" t="s">
        <v>8249</v>
      </c>
      <c r="C8244" s="119" t="s">
        <v>60</v>
      </c>
      <c r="D8244" t="s">
        <v>11539</v>
      </c>
      <c r="E8244" t="s">
        <v>11530</v>
      </c>
      <c r="F8244" t="s">
        <v>11540</v>
      </c>
      <c r="G8244" t="s">
        <v>61</v>
      </c>
      <c r="H8244" t="s">
        <v>18</v>
      </c>
      <c r="I8244" t="s">
        <v>11541</v>
      </c>
      <c r="J8244">
        <v>2017</v>
      </c>
      <c r="K8244">
        <v>633.29999999999995</v>
      </c>
      <c r="L8244">
        <v>23</v>
      </c>
      <c r="M8244">
        <v>1</v>
      </c>
      <c r="N8244">
        <f t="shared" si="325"/>
        <v>0</v>
      </c>
      <c r="O8244">
        <f t="shared" si="326"/>
        <v>0</v>
      </c>
      <c r="P8244" t="s">
        <v>12694</v>
      </c>
    </row>
    <row r="8245" spans="2:16" x14ac:dyDescent="0.25">
      <c r="B8245" t="s">
        <v>8250</v>
      </c>
      <c r="C8245" s="119" t="s">
        <v>60</v>
      </c>
      <c r="D8245" t="s">
        <v>11537</v>
      </c>
      <c r="E8245" t="s">
        <v>11530</v>
      </c>
      <c r="F8245" t="s">
        <v>11540</v>
      </c>
      <c r="G8245" t="s">
        <v>61</v>
      </c>
      <c r="H8245" t="s">
        <v>18</v>
      </c>
      <c r="I8245" t="s">
        <v>11541</v>
      </c>
      <c r="J8245">
        <v>2017</v>
      </c>
      <c r="K8245">
        <v>632.26</v>
      </c>
      <c r="L8245">
        <v>18</v>
      </c>
      <c r="M8245">
        <v>1</v>
      </c>
      <c r="N8245">
        <f t="shared" si="325"/>
        <v>0</v>
      </c>
      <c r="O8245">
        <f t="shared" si="326"/>
        <v>0</v>
      </c>
      <c r="P8245" t="s">
        <v>12694</v>
      </c>
    </row>
    <row r="8246" spans="2:16" x14ac:dyDescent="0.25">
      <c r="B8246" t="s">
        <v>8251</v>
      </c>
      <c r="C8246" s="119" t="s">
        <v>60</v>
      </c>
      <c r="D8246" t="s">
        <v>11537</v>
      </c>
      <c r="E8246" t="s">
        <v>11530</v>
      </c>
      <c r="F8246" t="s">
        <v>11540</v>
      </c>
      <c r="G8246" t="s">
        <v>61</v>
      </c>
      <c r="H8246" t="s">
        <v>18</v>
      </c>
      <c r="I8246" t="s">
        <v>11541</v>
      </c>
      <c r="J8246">
        <v>2017</v>
      </c>
      <c r="K8246">
        <v>632.26</v>
      </c>
      <c r="L8246">
        <v>18</v>
      </c>
      <c r="M8246">
        <v>1</v>
      </c>
      <c r="N8246">
        <f t="shared" si="325"/>
        <v>0</v>
      </c>
      <c r="O8246">
        <f t="shared" si="326"/>
        <v>0</v>
      </c>
      <c r="P8246" t="s">
        <v>12694</v>
      </c>
    </row>
    <row r="8247" spans="2:16" x14ac:dyDescent="0.25">
      <c r="B8247" t="s">
        <v>8252</v>
      </c>
      <c r="C8247" s="119" t="s">
        <v>60</v>
      </c>
      <c r="D8247" t="s">
        <v>11537</v>
      </c>
      <c r="E8247" t="s">
        <v>11530</v>
      </c>
      <c r="F8247" t="s">
        <v>11540</v>
      </c>
      <c r="G8247" t="s">
        <v>61</v>
      </c>
      <c r="H8247" t="s">
        <v>18</v>
      </c>
      <c r="I8247" t="s">
        <v>11541</v>
      </c>
      <c r="J8247">
        <v>2017</v>
      </c>
      <c r="K8247">
        <v>663.6</v>
      </c>
      <c r="L8247">
        <v>16</v>
      </c>
      <c r="M8247">
        <v>1</v>
      </c>
      <c r="N8247">
        <f t="shared" si="325"/>
        <v>0</v>
      </c>
      <c r="O8247">
        <f t="shared" si="326"/>
        <v>0</v>
      </c>
      <c r="P8247" t="s">
        <v>12694</v>
      </c>
    </row>
    <row r="8248" spans="2:16" x14ac:dyDescent="0.25">
      <c r="B8248" t="s">
        <v>8253</v>
      </c>
      <c r="C8248" s="119" t="s">
        <v>60</v>
      </c>
      <c r="D8248" t="s">
        <v>11546</v>
      </c>
      <c r="E8248" t="s">
        <v>11530</v>
      </c>
      <c r="F8248" t="s">
        <v>11540</v>
      </c>
      <c r="G8248" t="s">
        <v>61</v>
      </c>
      <c r="H8248" t="s">
        <v>18</v>
      </c>
      <c r="I8248" t="s">
        <v>11541</v>
      </c>
      <c r="J8248">
        <v>2017</v>
      </c>
      <c r="K8248">
        <v>668.33</v>
      </c>
      <c r="L8248">
        <v>53</v>
      </c>
      <c r="M8248">
        <v>1</v>
      </c>
      <c r="N8248">
        <f t="shared" si="325"/>
        <v>0</v>
      </c>
      <c r="O8248">
        <f t="shared" si="326"/>
        <v>0</v>
      </c>
      <c r="P8248" t="s">
        <v>12693</v>
      </c>
    </row>
    <row r="8249" spans="2:16" x14ac:dyDescent="0.25">
      <c r="B8249" t="s">
        <v>8254</v>
      </c>
      <c r="C8249" s="119" t="s">
        <v>60</v>
      </c>
      <c r="D8249" t="s">
        <v>11537</v>
      </c>
      <c r="E8249" t="s">
        <v>11530</v>
      </c>
      <c r="F8249" t="s">
        <v>11540</v>
      </c>
      <c r="G8249" t="s">
        <v>61</v>
      </c>
      <c r="H8249" t="s">
        <v>18</v>
      </c>
      <c r="I8249" t="s">
        <v>11533</v>
      </c>
      <c r="J8249">
        <v>2017</v>
      </c>
      <c r="K8249">
        <v>638.41</v>
      </c>
      <c r="L8249">
        <v>33</v>
      </c>
      <c r="M8249">
        <v>1</v>
      </c>
      <c r="N8249">
        <f t="shared" si="325"/>
        <v>0</v>
      </c>
      <c r="O8249">
        <f t="shared" si="326"/>
        <v>0</v>
      </c>
      <c r="P8249" t="s">
        <v>12694</v>
      </c>
    </row>
    <row r="8250" spans="2:16" x14ac:dyDescent="0.25">
      <c r="B8250" t="s">
        <v>8255</v>
      </c>
      <c r="C8250" s="119" t="s">
        <v>60</v>
      </c>
      <c r="D8250" t="s">
        <v>11537</v>
      </c>
      <c r="E8250" t="s">
        <v>11530</v>
      </c>
      <c r="F8250" t="s">
        <v>11540</v>
      </c>
      <c r="G8250" t="s">
        <v>61</v>
      </c>
      <c r="H8250" t="s">
        <v>18</v>
      </c>
      <c r="I8250" t="s">
        <v>11533</v>
      </c>
      <c r="J8250">
        <v>2017</v>
      </c>
      <c r="K8250">
        <v>638.66</v>
      </c>
      <c r="L8250">
        <v>34</v>
      </c>
      <c r="M8250">
        <v>1</v>
      </c>
      <c r="N8250">
        <f t="shared" si="325"/>
        <v>0</v>
      </c>
      <c r="O8250">
        <f t="shared" si="326"/>
        <v>0</v>
      </c>
      <c r="P8250" t="s">
        <v>12694</v>
      </c>
    </row>
    <row r="8251" spans="2:16" x14ac:dyDescent="0.25">
      <c r="B8251" t="s">
        <v>8256</v>
      </c>
      <c r="C8251" s="119" t="s">
        <v>60</v>
      </c>
      <c r="D8251" t="s">
        <v>11550</v>
      </c>
      <c r="E8251" t="s">
        <v>11530</v>
      </c>
      <c r="F8251" t="s">
        <v>11540</v>
      </c>
      <c r="G8251" t="s">
        <v>61</v>
      </c>
      <c r="H8251" t="s">
        <v>18</v>
      </c>
      <c r="I8251" t="s">
        <v>11541</v>
      </c>
      <c r="J8251">
        <v>2017</v>
      </c>
      <c r="K8251">
        <v>632.53</v>
      </c>
      <c r="L8251">
        <v>17</v>
      </c>
      <c r="M8251">
        <v>1</v>
      </c>
      <c r="N8251">
        <f t="shared" si="325"/>
        <v>0</v>
      </c>
      <c r="O8251">
        <f t="shared" si="326"/>
        <v>0</v>
      </c>
      <c r="P8251" t="s">
        <v>12694</v>
      </c>
    </row>
    <row r="8252" spans="2:16" x14ac:dyDescent="0.25">
      <c r="B8252" t="s">
        <v>8257</v>
      </c>
      <c r="C8252" s="119" t="s">
        <v>60</v>
      </c>
      <c r="D8252" t="s">
        <v>11550</v>
      </c>
      <c r="E8252" t="s">
        <v>11530</v>
      </c>
      <c r="F8252" t="s">
        <v>11540</v>
      </c>
      <c r="G8252" t="s">
        <v>61</v>
      </c>
      <c r="H8252" t="s">
        <v>18</v>
      </c>
      <c r="I8252" t="s">
        <v>11541</v>
      </c>
      <c r="J8252">
        <v>2017</v>
      </c>
      <c r="K8252">
        <v>632.53</v>
      </c>
      <c r="L8252">
        <v>17</v>
      </c>
      <c r="M8252">
        <v>1</v>
      </c>
      <c r="N8252">
        <f t="shared" si="325"/>
        <v>0</v>
      </c>
      <c r="O8252">
        <f t="shared" si="326"/>
        <v>0</v>
      </c>
      <c r="P8252" t="s">
        <v>12694</v>
      </c>
    </row>
    <row r="8253" spans="2:16" x14ac:dyDescent="0.25">
      <c r="B8253" t="s">
        <v>8258</v>
      </c>
      <c r="C8253" s="119" t="s">
        <v>60</v>
      </c>
      <c r="D8253" t="s">
        <v>11550</v>
      </c>
      <c r="E8253" t="s">
        <v>11530</v>
      </c>
      <c r="F8253" t="s">
        <v>11540</v>
      </c>
      <c r="G8253" t="s">
        <v>61</v>
      </c>
      <c r="H8253" t="s">
        <v>18</v>
      </c>
      <c r="I8253" t="s">
        <v>11541</v>
      </c>
      <c r="J8253">
        <v>2017</v>
      </c>
      <c r="K8253">
        <v>632.38</v>
      </c>
      <c r="L8253">
        <v>22</v>
      </c>
      <c r="M8253">
        <v>1</v>
      </c>
      <c r="N8253">
        <f t="shared" si="325"/>
        <v>0</v>
      </c>
      <c r="O8253">
        <f t="shared" si="326"/>
        <v>0</v>
      </c>
      <c r="P8253" t="s">
        <v>12694</v>
      </c>
    </row>
    <row r="8254" spans="2:16" x14ac:dyDescent="0.25">
      <c r="B8254" t="s">
        <v>8259</v>
      </c>
      <c r="C8254" s="119" t="s">
        <v>60</v>
      </c>
      <c r="D8254" t="s">
        <v>11537</v>
      </c>
      <c r="E8254" t="s">
        <v>11530</v>
      </c>
      <c r="F8254" t="s">
        <v>11540</v>
      </c>
      <c r="G8254" t="s">
        <v>61</v>
      </c>
      <c r="H8254" t="s">
        <v>18</v>
      </c>
      <c r="I8254" t="s">
        <v>11541</v>
      </c>
      <c r="J8254">
        <v>2017</v>
      </c>
      <c r="K8254">
        <v>664.21</v>
      </c>
      <c r="L8254">
        <v>21</v>
      </c>
      <c r="M8254">
        <v>1</v>
      </c>
      <c r="N8254">
        <f t="shared" si="325"/>
        <v>0</v>
      </c>
      <c r="O8254">
        <f t="shared" si="326"/>
        <v>0</v>
      </c>
      <c r="P8254" t="s">
        <v>12694</v>
      </c>
    </row>
    <row r="8255" spans="2:16" x14ac:dyDescent="0.25">
      <c r="B8255" t="s">
        <v>8260</v>
      </c>
      <c r="C8255" s="119" t="s">
        <v>60</v>
      </c>
      <c r="D8255" t="s">
        <v>11537</v>
      </c>
      <c r="E8255" t="s">
        <v>11530</v>
      </c>
      <c r="F8255" t="s">
        <v>11540</v>
      </c>
      <c r="G8255" t="s">
        <v>61</v>
      </c>
      <c r="H8255" t="s">
        <v>18</v>
      </c>
      <c r="I8255" t="s">
        <v>11541</v>
      </c>
      <c r="J8255">
        <v>2017</v>
      </c>
      <c r="K8255">
        <v>663.89</v>
      </c>
      <c r="L8255">
        <v>20</v>
      </c>
      <c r="M8255">
        <v>1</v>
      </c>
      <c r="N8255">
        <f t="shared" si="325"/>
        <v>0</v>
      </c>
      <c r="O8255">
        <f t="shared" si="326"/>
        <v>0</v>
      </c>
      <c r="P8255" t="s">
        <v>12694</v>
      </c>
    </row>
    <row r="8256" spans="2:16" x14ac:dyDescent="0.25">
      <c r="B8256" t="s">
        <v>8261</v>
      </c>
      <c r="C8256" s="119" t="s">
        <v>60</v>
      </c>
      <c r="D8256" t="s">
        <v>11537</v>
      </c>
      <c r="E8256" t="s">
        <v>11530</v>
      </c>
      <c r="F8256" t="s">
        <v>11540</v>
      </c>
      <c r="G8256" t="s">
        <v>61</v>
      </c>
      <c r="H8256" t="s">
        <v>18</v>
      </c>
      <c r="I8256" t="s">
        <v>11541</v>
      </c>
      <c r="J8256">
        <v>2017</v>
      </c>
      <c r="K8256">
        <v>664.62</v>
      </c>
      <c r="L8256">
        <v>24</v>
      </c>
      <c r="M8256">
        <v>1</v>
      </c>
      <c r="N8256">
        <f t="shared" si="325"/>
        <v>0</v>
      </c>
      <c r="O8256">
        <f t="shared" si="326"/>
        <v>0</v>
      </c>
      <c r="P8256" t="s">
        <v>12694</v>
      </c>
    </row>
    <row r="8257" spans="2:16" x14ac:dyDescent="0.25">
      <c r="B8257" t="s">
        <v>8262</v>
      </c>
      <c r="C8257" s="119" t="s">
        <v>60</v>
      </c>
      <c r="D8257" t="s">
        <v>11537</v>
      </c>
      <c r="E8257" t="s">
        <v>11530</v>
      </c>
      <c r="F8257" t="s">
        <v>11540</v>
      </c>
      <c r="G8257" t="s">
        <v>61</v>
      </c>
      <c r="H8257" t="s">
        <v>18</v>
      </c>
      <c r="I8257" t="s">
        <v>11541</v>
      </c>
      <c r="J8257">
        <v>2017</v>
      </c>
      <c r="K8257">
        <v>632.71</v>
      </c>
      <c r="L8257">
        <v>23</v>
      </c>
      <c r="M8257">
        <v>1</v>
      </c>
      <c r="N8257">
        <f t="shared" si="325"/>
        <v>0</v>
      </c>
      <c r="O8257">
        <f t="shared" si="326"/>
        <v>0</v>
      </c>
      <c r="P8257" t="s">
        <v>12694</v>
      </c>
    </row>
    <row r="8258" spans="2:16" x14ac:dyDescent="0.25">
      <c r="B8258" t="s">
        <v>8263</v>
      </c>
      <c r="C8258" s="119" t="s">
        <v>60</v>
      </c>
      <c r="D8258" t="s">
        <v>11537</v>
      </c>
      <c r="E8258" t="s">
        <v>11530</v>
      </c>
      <c r="F8258" t="s">
        <v>11540</v>
      </c>
      <c r="G8258" t="s">
        <v>61</v>
      </c>
      <c r="H8258" t="s">
        <v>18</v>
      </c>
      <c r="I8258" t="s">
        <v>11541</v>
      </c>
      <c r="J8258">
        <v>2017</v>
      </c>
      <c r="K8258">
        <v>633.16999999999996</v>
      </c>
      <c r="L8258">
        <v>22</v>
      </c>
      <c r="M8258">
        <v>1</v>
      </c>
      <c r="N8258">
        <f t="shared" si="325"/>
        <v>0</v>
      </c>
      <c r="O8258">
        <f t="shared" si="326"/>
        <v>0</v>
      </c>
      <c r="P8258" t="s">
        <v>12694</v>
      </c>
    </row>
    <row r="8259" spans="2:16" x14ac:dyDescent="0.25">
      <c r="B8259" t="s">
        <v>8264</v>
      </c>
      <c r="C8259" s="119" t="s">
        <v>60</v>
      </c>
      <c r="D8259" t="s">
        <v>11537</v>
      </c>
      <c r="E8259" t="s">
        <v>11530</v>
      </c>
      <c r="F8259" t="s">
        <v>11540</v>
      </c>
      <c r="G8259" t="s">
        <v>61</v>
      </c>
      <c r="H8259" t="s">
        <v>18</v>
      </c>
      <c r="I8259" t="s">
        <v>11541</v>
      </c>
      <c r="J8259">
        <v>2017</v>
      </c>
      <c r="K8259">
        <v>850.61</v>
      </c>
      <c r="L8259">
        <v>12</v>
      </c>
      <c r="M8259">
        <v>1</v>
      </c>
      <c r="N8259">
        <f t="shared" si="325"/>
        <v>0</v>
      </c>
      <c r="O8259">
        <f t="shared" si="326"/>
        <v>0</v>
      </c>
      <c r="P8259" t="s">
        <v>12694</v>
      </c>
    </row>
    <row r="8260" spans="2:16" x14ac:dyDescent="0.25">
      <c r="B8260" t="s">
        <v>8265</v>
      </c>
      <c r="C8260" s="119" t="s">
        <v>60</v>
      </c>
      <c r="D8260" t="s">
        <v>11537</v>
      </c>
      <c r="E8260" t="s">
        <v>11530</v>
      </c>
      <c r="F8260" t="s">
        <v>11540</v>
      </c>
      <c r="G8260" t="s">
        <v>61</v>
      </c>
      <c r="H8260" t="s">
        <v>18</v>
      </c>
      <c r="I8260" t="s">
        <v>11541</v>
      </c>
      <c r="J8260">
        <v>2017</v>
      </c>
      <c r="K8260">
        <v>663.92</v>
      </c>
      <c r="L8260">
        <v>20</v>
      </c>
      <c r="M8260">
        <v>1</v>
      </c>
      <c r="N8260">
        <f t="shared" si="325"/>
        <v>0</v>
      </c>
      <c r="O8260">
        <f t="shared" si="326"/>
        <v>0</v>
      </c>
      <c r="P8260" t="s">
        <v>12694</v>
      </c>
    </row>
    <row r="8261" spans="2:16" x14ac:dyDescent="0.25">
      <c r="B8261" t="s">
        <v>8266</v>
      </c>
      <c r="C8261" s="119" t="s">
        <v>60</v>
      </c>
      <c r="D8261" t="s">
        <v>11550</v>
      </c>
      <c r="E8261" t="s">
        <v>11530</v>
      </c>
      <c r="F8261" t="s">
        <v>11540</v>
      </c>
      <c r="G8261" t="s">
        <v>61</v>
      </c>
      <c r="H8261" t="s">
        <v>18</v>
      </c>
      <c r="I8261" t="s">
        <v>11541</v>
      </c>
      <c r="J8261">
        <v>2017</v>
      </c>
      <c r="K8261">
        <v>647.14</v>
      </c>
      <c r="L8261">
        <v>81</v>
      </c>
      <c r="M8261">
        <v>1</v>
      </c>
      <c r="N8261">
        <f t="shared" si="325"/>
        <v>0</v>
      </c>
      <c r="O8261">
        <f t="shared" si="326"/>
        <v>0</v>
      </c>
      <c r="P8261" t="s">
        <v>12694</v>
      </c>
    </row>
    <row r="8262" spans="2:16" x14ac:dyDescent="0.25">
      <c r="B8262" t="s">
        <v>8267</v>
      </c>
      <c r="C8262" s="119" t="s">
        <v>60</v>
      </c>
      <c r="D8262" t="s">
        <v>11550</v>
      </c>
      <c r="E8262" t="s">
        <v>11530</v>
      </c>
      <c r="F8262" t="s">
        <v>11540</v>
      </c>
      <c r="G8262" t="s">
        <v>61</v>
      </c>
      <c r="H8262" t="s">
        <v>18</v>
      </c>
      <c r="I8262" t="s">
        <v>11541</v>
      </c>
      <c r="J8262">
        <v>2017</v>
      </c>
      <c r="K8262">
        <v>647.02</v>
      </c>
      <c r="L8262">
        <v>80</v>
      </c>
      <c r="M8262">
        <v>1</v>
      </c>
      <c r="N8262">
        <f t="shared" si="325"/>
        <v>0</v>
      </c>
      <c r="O8262">
        <f t="shared" si="326"/>
        <v>0</v>
      </c>
      <c r="P8262" t="s">
        <v>12694</v>
      </c>
    </row>
    <row r="8263" spans="2:16" x14ac:dyDescent="0.25">
      <c r="B8263" t="s">
        <v>8268</v>
      </c>
      <c r="C8263" s="119" t="s">
        <v>60</v>
      </c>
      <c r="D8263" t="s">
        <v>11539</v>
      </c>
      <c r="E8263" t="s">
        <v>11530</v>
      </c>
      <c r="F8263" t="s">
        <v>11540</v>
      </c>
      <c r="G8263" t="s">
        <v>61</v>
      </c>
      <c r="H8263" t="s">
        <v>18</v>
      </c>
      <c r="I8263" t="s">
        <v>11541</v>
      </c>
      <c r="J8263">
        <v>2017</v>
      </c>
      <c r="K8263">
        <v>664.62</v>
      </c>
      <c r="L8263">
        <v>27</v>
      </c>
      <c r="M8263">
        <v>1</v>
      </c>
      <c r="N8263">
        <f t="shared" si="325"/>
        <v>0</v>
      </c>
      <c r="O8263">
        <f t="shared" si="326"/>
        <v>0</v>
      </c>
      <c r="P8263" t="s">
        <v>12694</v>
      </c>
    </row>
    <row r="8264" spans="2:16" x14ac:dyDescent="0.25">
      <c r="B8264" t="s">
        <v>8269</v>
      </c>
      <c r="C8264" s="119" t="s">
        <v>60</v>
      </c>
      <c r="D8264" t="s">
        <v>11542</v>
      </c>
      <c r="E8264" t="s">
        <v>11530</v>
      </c>
      <c r="F8264" t="s">
        <v>11540</v>
      </c>
      <c r="G8264" t="s">
        <v>61</v>
      </c>
      <c r="H8264" t="s">
        <v>18</v>
      </c>
      <c r="I8264" t="s">
        <v>11541</v>
      </c>
      <c r="J8264">
        <v>2017</v>
      </c>
      <c r="K8264">
        <v>665.96</v>
      </c>
      <c r="L8264">
        <v>31</v>
      </c>
      <c r="M8264">
        <v>1</v>
      </c>
      <c r="N8264">
        <f t="shared" si="325"/>
        <v>0</v>
      </c>
      <c r="O8264">
        <f t="shared" si="326"/>
        <v>0</v>
      </c>
      <c r="P8264" t="s">
        <v>12693</v>
      </c>
    </row>
    <row r="8265" spans="2:16" x14ac:dyDescent="0.25">
      <c r="B8265" t="s">
        <v>8270</v>
      </c>
      <c r="C8265" s="119" t="s">
        <v>60</v>
      </c>
      <c r="D8265" t="s">
        <v>11537</v>
      </c>
      <c r="E8265" t="s">
        <v>11530</v>
      </c>
      <c r="F8265" t="s">
        <v>11540</v>
      </c>
      <c r="G8265" t="s">
        <v>61</v>
      </c>
      <c r="H8265" t="s">
        <v>18</v>
      </c>
      <c r="I8265" t="s">
        <v>11541</v>
      </c>
      <c r="J8265">
        <v>2017</v>
      </c>
      <c r="K8265">
        <v>633.1</v>
      </c>
      <c r="L8265">
        <v>26</v>
      </c>
      <c r="M8265">
        <v>1</v>
      </c>
      <c r="N8265">
        <f t="shared" si="325"/>
        <v>0</v>
      </c>
      <c r="O8265">
        <f t="shared" si="326"/>
        <v>0</v>
      </c>
      <c r="P8265" t="s">
        <v>12694</v>
      </c>
    </row>
    <row r="8266" spans="2:16" x14ac:dyDescent="0.25">
      <c r="B8266" t="s">
        <v>8271</v>
      </c>
      <c r="C8266" s="119" t="s">
        <v>60</v>
      </c>
      <c r="D8266" t="s">
        <v>11537</v>
      </c>
      <c r="E8266" t="s">
        <v>11530</v>
      </c>
      <c r="F8266" t="s">
        <v>11540</v>
      </c>
      <c r="G8266" t="s">
        <v>61</v>
      </c>
      <c r="H8266" t="s">
        <v>18</v>
      </c>
      <c r="I8266" t="s">
        <v>11541</v>
      </c>
      <c r="J8266">
        <v>2017</v>
      </c>
      <c r="K8266">
        <v>881.54</v>
      </c>
      <c r="L8266">
        <v>53</v>
      </c>
      <c r="M8266">
        <v>1</v>
      </c>
      <c r="N8266">
        <f t="shared" si="325"/>
        <v>0</v>
      </c>
      <c r="O8266">
        <f t="shared" si="326"/>
        <v>0</v>
      </c>
      <c r="P8266" t="s">
        <v>12694</v>
      </c>
    </row>
    <row r="8267" spans="2:16" x14ac:dyDescent="0.25">
      <c r="B8267" t="s">
        <v>8272</v>
      </c>
      <c r="C8267" s="119" t="s">
        <v>60</v>
      </c>
      <c r="D8267" t="s">
        <v>11537</v>
      </c>
      <c r="E8267" t="s">
        <v>11530</v>
      </c>
      <c r="F8267" t="s">
        <v>11540</v>
      </c>
      <c r="G8267" t="s">
        <v>61</v>
      </c>
      <c r="H8267" t="s">
        <v>18</v>
      </c>
      <c r="I8267" t="s">
        <v>11541</v>
      </c>
      <c r="J8267">
        <v>2017</v>
      </c>
      <c r="K8267">
        <v>632.08000000000004</v>
      </c>
      <c r="L8267">
        <v>18</v>
      </c>
      <c r="M8267">
        <v>1</v>
      </c>
      <c r="N8267">
        <f t="shared" ref="N8267:N8330" si="327">IF(K8267&lt;100,1,0)</f>
        <v>0</v>
      </c>
      <c r="O8267">
        <f t="shared" si="326"/>
        <v>0</v>
      </c>
      <c r="P8267" t="s">
        <v>12694</v>
      </c>
    </row>
    <row r="8268" spans="2:16" x14ac:dyDescent="0.25">
      <c r="B8268" t="s">
        <v>8273</v>
      </c>
      <c r="C8268" s="119" t="s">
        <v>60</v>
      </c>
      <c r="D8268" t="s">
        <v>11537</v>
      </c>
      <c r="E8268" t="s">
        <v>11530</v>
      </c>
      <c r="F8268" t="s">
        <v>11540</v>
      </c>
      <c r="G8268" t="s">
        <v>61</v>
      </c>
      <c r="H8268" t="s">
        <v>18</v>
      </c>
      <c r="I8268" t="s">
        <v>11541</v>
      </c>
      <c r="J8268">
        <v>2017</v>
      </c>
      <c r="K8268">
        <v>660.15</v>
      </c>
      <c r="L8268">
        <v>17</v>
      </c>
      <c r="M8268">
        <v>1</v>
      </c>
      <c r="N8268">
        <f t="shared" si="327"/>
        <v>0</v>
      </c>
      <c r="O8268">
        <f t="shared" si="326"/>
        <v>0</v>
      </c>
      <c r="P8268" t="s">
        <v>12694</v>
      </c>
    </row>
    <row r="8269" spans="2:16" x14ac:dyDescent="0.25">
      <c r="B8269" t="s">
        <v>8274</v>
      </c>
      <c r="C8269" s="119" t="s">
        <v>60</v>
      </c>
      <c r="D8269" t="s">
        <v>11539</v>
      </c>
      <c r="E8269" t="s">
        <v>11530</v>
      </c>
      <c r="F8269" t="s">
        <v>11540</v>
      </c>
      <c r="G8269" t="s">
        <v>61</v>
      </c>
      <c r="H8269" t="s">
        <v>18</v>
      </c>
      <c r="I8269" t="s">
        <v>11541</v>
      </c>
      <c r="J8269">
        <v>2017</v>
      </c>
      <c r="K8269">
        <v>694.98</v>
      </c>
      <c r="L8269">
        <v>99</v>
      </c>
      <c r="M8269">
        <v>1</v>
      </c>
      <c r="N8269">
        <f t="shared" si="327"/>
        <v>0</v>
      </c>
      <c r="O8269">
        <f t="shared" si="326"/>
        <v>0</v>
      </c>
      <c r="P8269" t="s">
        <v>12694</v>
      </c>
    </row>
    <row r="8270" spans="2:16" x14ac:dyDescent="0.25">
      <c r="B8270" t="s">
        <v>8275</v>
      </c>
      <c r="C8270" s="119" t="s">
        <v>60</v>
      </c>
      <c r="D8270" t="s">
        <v>11537</v>
      </c>
      <c r="E8270" t="s">
        <v>11530</v>
      </c>
      <c r="F8270" t="s">
        <v>11540</v>
      </c>
      <c r="G8270" t="s">
        <v>61</v>
      </c>
      <c r="H8270" t="s">
        <v>18</v>
      </c>
      <c r="I8270" t="s">
        <v>11541</v>
      </c>
      <c r="J8270">
        <v>2017</v>
      </c>
      <c r="K8270">
        <v>631.88</v>
      </c>
      <c r="L8270">
        <v>18</v>
      </c>
      <c r="M8270">
        <v>1</v>
      </c>
      <c r="N8270">
        <f t="shared" si="327"/>
        <v>0</v>
      </c>
      <c r="O8270">
        <f t="shared" si="326"/>
        <v>0</v>
      </c>
      <c r="P8270" t="s">
        <v>12694</v>
      </c>
    </row>
    <row r="8271" spans="2:16" x14ac:dyDescent="0.25">
      <c r="B8271" t="s">
        <v>8276</v>
      </c>
      <c r="C8271" s="119" t="s">
        <v>60</v>
      </c>
      <c r="D8271" t="s">
        <v>11537</v>
      </c>
      <c r="E8271" t="s">
        <v>11530</v>
      </c>
      <c r="F8271" t="s">
        <v>11540</v>
      </c>
      <c r="G8271" t="s">
        <v>61</v>
      </c>
      <c r="H8271" t="s">
        <v>18</v>
      </c>
      <c r="I8271" t="s">
        <v>11541</v>
      </c>
      <c r="J8271">
        <v>2017</v>
      </c>
      <c r="K8271">
        <v>632.36</v>
      </c>
      <c r="L8271">
        <v>22</v>
      </c>
      <c r="M8271">
        <v>1</v>
      </c>
      <c r="N8271">
        <f t="shared" si="327"/>
        <v>0</v>
      </c>
      <c r="O8271">
        <f t="shared" si="326"/>
        <v>0</v>
      </c>
      <c r="P8271" t="s">
        <v>12694</v>
      </c>
    </row>
    <row r="8272" spans="2:16" x14ac:dyDescent="0.25">
      <c r="B8272" t="s">
        <v>8277</v>
      </c>
      <c r="C8272" s="119" t="s">
        <v>60</v>
      </c>
      <c r="D8272" t="s">
        <v>11537</v>
      </c>
      <c r="E8272" t="s">
        <v>11530</v>
      </c>
      <c r="F8272" t="s">
        <v>11540</v>
      </c>
      <c r="G8272" t="s">
        <v>61</v>
      </c>
      <c r="H8272" t="s">
        <v>18</v>
      </c>
      <c r="I8272" t="s">
        <v>11541</v>
      </c>
      <c r="J8272">
        <v>2017</v>
      </c>
      <c r="K8272">
        <v>632.36</v>
      </c>
      <c r="L8272">
        <v>22</v>
      </c>
      <c r="M8272">
        <v>1</v>
      </c>
      <c r="N8272">
        <f t="shared" si="327"/>
        <v>0</v>
      </c>
      <c r="O8272">
        <f t="shared" si="326"/>
        <v>0</v>
      </c>
      <c r="P8272" t="s">
        <v>12694</v>
      </c>
    </row>
    <row r="8273" spans="2:16" x14ac:dyDescent="0.25">
      <c r="B8273" t="s">
        <v>8278</v>
      </c>
      <c r="C8273" s="119" t="s">
        <v>60</v>
      </c>
      <c r="D8273" t="s">
        <v>11537</v>
      </c>
      <c r="E8273" t="s">
        <v>11530</v>
      </c>
      <c r="F8273" t="s">
        <v>11540</v>
      </c>
      <c r="G8273" t="s">
        <v>61</v>
      </c>
      <c r="H8273" t="s">
        <v>18</v>
      </c>
      <c r="I8273" t="s">
        <v>11541</v>
      </c>
      <c r="J8273">
        <v>2017</v>
      </c>
      <c r="K8273">
        <v>632.97</v>
      </c>
      <c r="L8273">
        <v>25</v>
      </c>
      <c r="M8273">
        <v>1</v>
      </c>
      <c r="N8273">
        <f t="shared" si="327"/>
        <v>0</v>
      </c>
      <c r="O8273">
        <f t="shared" si="326"/>
        <v>0</v>
      </c>
      <c r="P8273" t="s">
        <v>12694</v>
      </c>
    </row>
    <row r="8274" spans="2:16" x14ac:dyDescent="0.25">
      <c r="B8274" t="s">
        <v>8279</v>
      </c>
      <c r="C8274" s="119" t="s">
        <v>60</v>
      </c>
      <c r="D8274" t="s">
        <v>11542</v>
      </c>
      <c r="E8274" t="s">
        <v>11530</v>
      </c>
      <c r="F8274" t="s">
        <v>11540</v>
      </c>
      <c r="G8274" t="s">
        <v>61</v>
      </c>
      <c r="H8274" t="s">
        <v>18</v>
      </c>
      <c r="I8274" t="s">
        <v>11541</v>
      </c>
      <c r="J8274">
        <v>2017</v>
      </c>
      <c r="K8274">
        <v>665.2</v>
      </c>
      <c r="L8274">
        <v>30</v>
      </c>
      <c r="M8274">
        <v>1</v>
      </c>
      <c r="N8274">
        <f t="shared" si="327"/>
        <v>0</v>
      </c>
      <c r="O8274">
        <f t="shared" si="326"/>
        <v>0</v>
      </c>
      <c r="P8274" t="s">
        <v>12694</v>
      </c>
    </row>
    <row r="8275" spans="2:16" x14ac:dyDescent="0.25">
      <c r="B8275" t="s">
        <v>8280</v>
      </c>
      <c r="C8275" s="119" t="s">
        <v>60</v>
      </c>
      <c r="D8275" t="s">
        <v>11542</v>
      </c>
      <c r="E8275" t="s">
        <v>11530</v>
      </c>
      <c r="F8275" t="s">
        <v>11540</v>
      </c>
      <c r="G8275" t="s">
        <v>61</v>
      </c>
      <c r="H8275" t="s">
        <v>18</v>
      </c>
      <c r="I8275" t="s">
        <v>11541</v>
      </c>
      <c r="J8275">
        <v>2017</v>
      </c>
      <c r="K8275">
        <v>667.24</v>
      </c>
      <c r="L8275">
        <v>41</v>
      </c>
      <c r="M8275">
        <v>1</v>
      </c>
      <c r="N8275">
        <f t="shared" si="327"/>
        <v>0</v>
      </c>
      <c r="O8275">
        <f t="shared" si="326"/>
        <v>0</v>
      </c>
      <c r="P8275" t="s">
        <v>12694</v>
      </c>
    </row>
    <row r="8276" spans="2:16" x14ac:dyDescent="0.25">
      <c r="B8276" t="s">
        <v>8281</v>
      </c>
      <c r="C8276" s="119" t="s">
        <v>60</v>
      </c>
      <c r="D8276" t="s">
        <v>11537</v>
      </c>
      <c r="E8276" t="s">
        <v>11530</v>
      </c>
      <c r="F8276" t="s">
        <v>11540</v>
      </c>
      <c r="G8276" t="s">
        <v>61</v>
      </c>
      <c r="H8276" t="s">
        <v>18</v>
      </c>
      <c r="I8276" t="s">
        <v>11541</v>
      </c>
      <c r="J8276">
        <v>2017</v>
      </c>
      <c r="K8276">
        <v>629.38</v>
      </c>
      <c r="L8276">
        <v>25</v>
      </c>
      <c r="M8276">
        <v>1</v>
      </c>
      <c r="N8276">
        <f t="shared" si="327"/>
        <v>0</v>
      </c>
      <c r="O8276">
        <f t="shared" si="326"/>
        <v>0</v>
      </c>
      <c r="P8276" t="s">
        <v>12694</v>
      </c>
    </row>
    <row r="8277" spans="2:16" x14ac:dyDescent="0.25">
      <c r="B8277" t="s">
        <v>8282</v>
      </c>
      <c r="C8277" s="119" t="s">
        <v>60</v>
      </c>
      <c r="D8277" t="s">
        <v>11537</v>
      </c>
      <c r="E8277" t="s">
        <v>11530</v>
      </c>
      <c r="F8277" t="s">
        <v>11540</v>
      </c>
      <c r="G8277" t="s">
        <v>61</v>
      </c>
      <c r="H8277" t="s">
        <v>18</v>
      </c>
      <c r="I8277" t="s">
        <v>11541</v>
      </c>
      <c r="J8277">
        <v>2017</v>
      </c>
      <c r="K8277">
        <v>664.39</v>
      </c>
      <c r="L8277">
        <v>25</v>
      </c>
      <c r="M8277">
        <v>1</v>
      </c>
      <c r="N8277">
        <f t="shared" si="327"/>
        <v>0</v>
      </c>
      <c r="O8277">
        <f t="shared" si="326"/>
        <v>0</v>
      </c>
      <c r="P8277" t="s">
        <v>12694</v>
      </c>
    </row>
    <row r="8278" spans="2:16" x14ac:dyDescent="0.25">
      <c r="B8278" t="s">
        <v>8283</v>
      </c>
      <c r="C8278" s="119" t="s">
        <v>60</v>
      </c>
      <c r="D8278" t="s">
        <v>11537</v>
      </c>
      <c r="E8278" t="s">
        <v>11530</v>
      </c>
      <c r="F8278" t="s">
        <v>11540</v>
      </c>
      <c r="G8278" t="s">
        <v>61</v>
      </c>
      <c r="H8278" t="s">
        <v>18</v>
      </c>
      <c r="I8278" t="s">
        <v>11541</v>
      </c>
      <c r="J8278">
        <v>2017</v>
      </c>
      <c r="K8278">
        <v>660.8</v>
      </c>
      <c r="L8278">
        <v>25</v>
      </c>
      <c r="M8278">
        <v>1</v>
      </c>
      <c r="N8278">
        <f t="shared" si="327"/>
        <v>0</v>
      </c>
      <c r="O8278">
        <f t="shared" si="326"/>
        <v>0</v>
      </c>
      <c r="P8278" t="s">
        <v>12694</v>
      </c>
    </row>
    <row r="8279" spans="2:16" x14ac:dyDescent="0.25">
      <c r="B8279" t="s">
        <v>8284</v>
      </c>
      <c r="C8279" s="119" t="s">
        <v>60</v>
      </c>
      <c r="D8279" t="s">
        <v>11537</v>
      </c>
      <c r="E8279" t="s">
        <v>11530</v>
      </c>
      <c r="F8279" t="s">
        <v>11540</v>
      </c>
      <c r="G8279" t="s">
        <v>61</v>
      </c>
      <c r="H8279" t="s">
        <v>18</v>
      </c>
      <c r="I8279" t="s">
        <v>11541</v>
      </c>
      <c r="J8279">
        <v>2017</v>
      </c>
      <c r="K8279">
        <v>629.54</v>
      </c>
      <c r="L8279">
        <v>26</v>
      </c>
      <c r="M8279">
        <v>1</v>
      </c>
      <c r="N8279">
        <f t="shared" si="327"/>
        <v>0</v>
      </c>
      <c r="O8279">
        <f t="shared" si="326"/>
        <v>0</v>
      </c>
      <c r="P8279" t="s">
        <v>12694</v>
      </c>
    </row>
    <row r="8280" spans="2:16" x14ac:dyDescent="0.25">
      <c r="B8280" t="s">
        <v>8285</v>
      </c>
      <c r="C8280" s="119" t="s">
        <v>60</v>
      </c>
      <c r="D8280" t="s">
        <v>11537</v>
      </c>
      <c r="E8280" t="s">
        <v>11530</v>
      </c>
      <c r="F8280" t="s">
        <v>11540</v>
      </c>
      <c r="G8280" t="s">
        <v>61</v>
      </c>
      <c r="H8280" t="s">
        <v>18</v>
      </c>
      <c r="I8280" t="s">
        <v>11541</v>
      </c>
      <c r="J8280">
        <v>2017</v>
      </c>
      <c r="K8280">
        <v>630.04</v>
      </c>
      <c r="L8280">
        <v>30</v>
      </c>
      <c r="M8280">
        <v>1</v>
      </c>
      <c r="N8280">
        <f t="shared" si="327"/>
        <v>0</v>
      </c>
      <c r="O8280">
        <f t="shared" si="326"/>
        <v>0</v>
      </c>
      <c r="P8280" t="s">
        <v>12694</v>
      </c>
    </row>
    <row r="8281" spans="2:16" x14ac:dyDescent="0.25">
      <c r="B8281" t="s">
        <v>8286</v>
      </c>
      <c r="C8281" s="119" t="s">
        <v>60</v>
      </c>
      <c r="D8281" t="s">
        <v>11537</v>
      </c>
      <c r="E8281" t="s">
        <v>11530</v>
      </c>
      <c r="F8281" t="s">
        <v>11540</v>
      </c>
      <c r="G8281" t="s">
        <v>61</v>
      </c>
      <c r="H8281" t="s">
        <v>18</v>
      </c>
      <c r="I8281" t="s">
        <v>11541</v>
      </c>
      <c r="J8281">
        <v>2017</v>
      </c>
      <c r="K8281">
        <v>629.64</v>
      </c>
      <c r="L8281">
        <v>27</v>
      </c>
      <c r="M8281">
        <v>1</v>
      </c>
      <c r="N8281">
        <f t="shared" si="327"/>
        <v>0</v>
      </c>
      <c r="O8281">
        <f t="shared" si="326"/>
        <v>0</v>
      </c>
      <c r="P8281" t="s">
        <v>12694</v>
      </c>
    </row>
    <row r="8282" spans="2:16" x14ac:dyDescent="0.25">
      <c r="B8282" t="s">
        <v>8287</v>
      </c>
      <c r="C8282" s="119" t="s">
        <v>60</v>
      </c>
      <c r="D8282" t="s">
        <v>11552</v>
      </c>
      <c r="E8282" t="s">
        <v>11530</v>
      </c>
      <c r="F8282" t="s">
        <v>11540</v>
      </c>
      <c r="G8282" t="s">
        <v>61</v>
      </c>
      <c r="H8282" t="s">
        <v>18</v>
      </c>
      <c r="I8282" t="s">
        <v>11541</v>
      </c>
      <c r="J8282">
        <v>2017</v>
      </c>
      <c r="K8282">
        <v>660.28</v>
      </c>
      <c r="L8282">
        <v>19</v>
      </c>
      <c r="M8282">
        <v>1</v>
      </c>
      <c r="N8282">
        <f t="shared" si="327"/>
        <v>0</v>
      </c>
      <c r="O8282">
        <f t="shared" si="326"/>
        <v>0</v>
      </c>
      <c r="P8282" t="s">
        <v>12694</v>
      </c>
    </row>
    <row r="8283" spans="2:16" x14ac:dyDescent="0.25">
      <c r="B8283" t="s">
        <v>8288</v>
      </c>
      <c r="C8283" s="119" t="s">
        <v>60</v>
      </c>
      <c r="D8283" t="s">
        <v>11537</v>
      </c>
      <c r="E8283" t="s">
        <v>11530</v>
      </c>
      <c r="F8283" t="s">
        <v>11540</v>
      </c>
      <c r="G8283" t="s">
        <v>61</v>
      </c>
      <c r="H8283" t="s">
        <v>18</v>
      </c>
      <c r="I8283" t="s">
        <v>11541</v>
      </c>
      <c r="J8283">
        <v>2017</v>
      </c>
      <c r="K8283">
        <v>661.68</v>
      </c>
      <c r="L8283">
        <v>32</v>
      </c>
      <c r="M8283">
        <v>1</v>
      </c>
      <c r="N8283">
        <f t="shared" si="327"/>
        <v>0</v>
      </c>
      <c r="O8283">
        <f t="shared" si="326"/>
        <v>0</v>
      </c>
      <c r="P8283" t="s">
        <v>12694</v>
      </c>
    </row>
    <row r="8284" spans="2:16" x14ac:dyDescent="0.25">
      <c r="B8284" t="s">
        <v>8289</v>
      </c>
      <c r="C8284" s="119" t="s">
        <v>60</v>
      </c>
      <c r="D8284" t="s">
        <v>11537</v>
      </c>
      <c r="E8284" t="s">
        <v>11530</v>
      </c>
      <c r="F8284" t="s">
        <v>11540</v>
      </c>
      <c r="G8284" t="s">
        <v>61</v>
      </c>
      <c r="H8284" t="s">
        <v>18</v>
      </c>
      <c r="I8284" t="s">
        <v>11541</v>
      </c>
      <c r="J8284">
        <v>2017</v>
      </c>
      <c r="K8284">
        <v>661.2</v>
      </c>
      <c r="L8284">
        <v>28</v>
      </c>
      <c r="M8284">
        <v>1</v>
      </c>
      <c r="N8284">
        <f t="shared" si="327"/>
        <v>0</v>
      </c>
      <c r="O8284">
        <f t="shared" si="326"/>
        <v>0</v>
      </c>
      <c r="P8284" t="s">
        <v>12694</v>
      </c>
    </row>
    <row r="8285" spans="2:16" x14ac:dyDescent="0.25">
      <c r="B8285" t="s">
        <v>8290</v>
      </c>
      <c r="C8285" s="119" t="s">
        <v>60</v>
      </c>
      <c r="D8285" t="s">
        <v>11550</v>
      </c>
      <c r="E8285" t="s">
        <v>11530</v>
      </c>
      <c r="F8285" t="s">
        <v>11540</v>
      </c>
      <c r="G8285" t="s">
        <v>61</v>
      </c>
      <c r="H8285" t="s">
        <v>18</v>
      </c>
      <c r="I8285" t="s">
        <v>11541</v>
      </c>
      <c r="J8285">
        <v>2017</v>
      </c>
      <c r="K8285">
        <v>629.89</v>
      </c>
      <c r="L8285">
        <v>29</v>
      </c>
      <c r="M8285">
        <v>1</v>
      </c>
      <c r="N8285">
        <f t="shared" si="327"/>
        <v>0</v>
      </c>
      <c r="O8285">
        <f t="shared" si="326"/>
        <v>0</v>
      </c>
      <c r="P8285" t="s">
        <v>12694</v>
      </c>
    </row>
    <row r="8286" spans="2:16" x14ac:dyDescent="0.25">
      <c r="B8286" t="s">
        <v>8291</v>
      </c>
      <c r="C8286" s="119" t="s">
        <v>60</v>
      </c>
      <c r="D8286" t="s">
        <v>11550</v>
      </c>
      <c r="E8286" t="s">
        <v>11530</v>
      </c>
      <c r="F8286" t="s">
        <v>11540</v>
      </c>
      <c r="G8286" t="s">
        <v>61</v>
      </c>
      <c r="H8286" t="s">
        <v>18</v>
      </c>
      <c r="I8286" t="s">
        <v>11541</v>
      </c>
      <c r="J8286">
        <v>2017</v>
      </c>
      <c r="K8286">
        <v>629.89</v>
      </c>
      <c r="L8286">
        <v>29</v>
      </c>
      <c r="M8286">
        <v>1</v>
      </c>
      <c r="N8286">
        <f t="shared" si="327"/>
        <v>0</v>
      </c>
      <c r="O8286">
        <f t="shared" si="326"/>
        <v>0</v>
      </c>
      <c r="P8286" t="s">
        <v>12694</v>
      </c>
    </row>
    <row r="8287" spans="2:16" x14ac:dyDescent="0.25">
      <c r="B8287" t="s">
        <v>8292</v>
      </c>
      <c r="C8287" s="119" t="s">
        <v>60</v>
      </c>
      <c r="D8287" t="s">
        <v>11537</v>
      </c>
      <c r="E8287" t="s">
        <v>11530</v>
      </c>
      <c r="F8287" t="s">
        <v>11540</v>
      </c>
      <c r="G8287" t="s">
        <v>61</v>
      </c>
      <c r="H8287" t="s">
        <v>18</v>
      </c>
      <c r="I8287" t="s">
        <v>11541</v>
      </c>
      <c r="J8287">
        <v>2017</v>
      </c>
      <c r="K8287">
        <v>929.12</v>
      </c>
      <c r="L8287">
        <v>23</v>
      </c>
      <c r="M8287">
        <v>1</v>
      </c>
      <c r="N8287">
        <f t="shared" si="327"/>
        <v>0</v>
      </c>
      <c r="O8287">
        <f t="shared" si="326"/>
        <v>0</v>
      </c>
      <c r="P8287" t="s">
        <v>12694</v>
      </c>
    </row>
    <row r="8288" spans="2:16" x14ac:dyDescent="0.25">
      <c r="B8288" t="s">
        <v>8293</v>
      </c>
      <c r="C8288" s="119" t="s">
        <v>60</v>
      </c>
      <c r="D8288" t="s">
        <v>11537</v>
      </c>
      <c r="E8288" t="s">
        <v>11530</v>
      </c>
      <c r="F8288" t="s">
        <v>11540</v>
      </c>
      <c r="G8288" t="s">
        <v>61</v>
      </c>
      <c r="H8288" t="s">
        <v>18</v>
      </c>
      <c r="I8288" t="s">
        <v>11541</v>
      </c>
      <c r="J8288">
        <v>2017</v>
      </c>
      <c r="K8288">
        <v>628.99</v>
      </c>
      <c r="L8288">
        <v>22</v>
      </c>
      <c r="M8288">
        <v>1</v>
      </c>
      <c r="N8288">
        <f t="shared" si="327"/>
        <v>0</v>
      </c>
      <c r="O8288">
        <f t="shared" si="326"/>
        <v>0</v>
      </c>
      <c r="P8288" t="s">
        <v>12694</v>
      </c>
    </row>
    <row r="8289" spans="2:16" x14ac:dyDescent="0.25">
      <c r="B8289" t="s">
        <v>8294</v>
      </c>
      <c r="C8289" s="119" t="s">
        <v>60</v>
      </c>
      <c r="D8289" t="s">
        <v>11537</v>
      </c>
      <c r="E8289" t="s">
        <v>11530</v>
      </c>
      <c r="F8289" t="s">
        <v>11540</v>
      </c>
      <c r="G8289" t="s">
        <v>61</v>
      </c>
      <c r="H8289" t="s">
        <v>18</v>
      </c>
      <c r="I8289" t="s">
        <v>11541</v>
      </c>
      <c r="J8289">
        <v>2017</v>
      </c>
      <c r="K8289">
        <v>629.02</v>
      </c>
      <c r="L8289">
        <v>22</v>
      </c>
      <c r="M8289">
        <v>1</v>
      </c>
      <c r="N8289">
        <f t="shared" si="327"/>
        <v>0</v>
      </c>
      <c r="O8289">
        <f t="shared" si="326"/>
        <v>0</v>
      </c>
      <c r="P8289" t="s">
        <v>12694</v>
      </c>
    </row>
    <row r="8290" spans="2:16" x14ac:dyDescent="0.25">
      <c r="B8290" t="s">
        <v>8295</v>
      </c>
      <c r="C8290" s="119" t="s">
        <v>60</v>
      </c>
      <c r="D8290" t="s">
        <v>11537</v>
      </c>
      <c r="E8290" t="s">
        <v>11530</v>
      </c>
      <c r="F8290" t="s">
        <v>11540</v>
      </c>
      <c r="G8290" t="s">
        <v>61</v>
      </c>
      <c r="H8290" t="s">
        <v>18</v>
      </c>
      <c r="I8290" t="s">
        <v>11541</v>
      </c>
      <c r="J8290">
        <v>2017</v>
      </c>
      <c r="K8290">
        <v>629.38</v>
      </c>
      <c r="L8290">
        <v>28</v>
      </c>
      <c r="M8290">
        <v>1</v>
      </c>
      <c r="N8290">
        <f t="shared" si="327"/>
        <v>0</v>
      </c>
      <c r="O8290">
        <f t="shared" si="326"/>
        <v>0</v>
      </c>
      <c r="P8290" t="s">
        <v>12694</v>
      </c>
    </row>
    <row r="8291" spans="2:16" x14ac:dyDescent="0.25">
      <c r="B8291" t="s">
        <v>8296</v>
      </c>
      <c r="C8291" s="119" t="s">
        <v>60</v>
      </c>
      <c r="D8291" t="s">
        <v>11537</v>
      </c>
      <c r="E8291" t="s">
        <v>11530</v>
      </c>
      <c r="F8291" t="s">
        <v>11540</v>
      </c>
      <c r="G8291" t="s">
        <v>61</v>
      </c>
      <c r="H8291" t="s">
        <v>18</v>
      </c>
      <c r="I8291" t="s">
        <v>11541</v>
      </c>
      <c r="J8291">
        <v>2017</v>
      </c>
      <c r="K8291">
        <v>628.28</v>
      </c>
      <c r="L8291">
        <v>19</v>
      </c>
      <c r="M8291">
        <v>1</v>
      </c>
      <c r="N8291">
        <f t="shared" si="327"/>
        <v>0</v>
      </c>
      <c r="O8291">
        <f t="shared" si="326"/>
        <v>0</v>
      </c>
      <c r="P8291" t="s">
        <v>12694</v>
      </c>
    </row>
    <row r="8292" spans="2:16" x14ac:dyDescent="0.25">
      <c r="B8292" t="s">
        <v>8297</v>
      </c>
      <c r="C8292" s="119" t="s">
        <v>60</v>
      </c>
      <c r="D8292" t="s">
        <v>11537</v>
      </c>
      <c r="E8292" t="s">
        <v>11530</v>
      </c>
      <c r="F8292" t="s">
        <v>11540</v>
      </c>
      <c r="G8292" t="s">
        <v>61</v>
      </c>
      <c r="H8292" t="s">
        <v>18</v>
      </c>
      <c r="I8292" t="s">
        <v>11541</v>
      </c>
      <c r="J8292">
        <v>2017</v>
      </c>
      <c r="K8292">
        <v>628.4</v>
      </c>
      <c r="L8292">
        <v>20</v>
      </c>
      <c r="M8292">
        <v>1</v>
      </c>
      <c r="N8292">
        <f t="shared" si="327"/>
        <v>0</v>
      </c>
      <c r="O8292">
        <f t="shared" si="326"/>
        <v>0</v>
      </c>
      <c r="P8292" t="s">
        <v>12694</v>
      </c>
    </row>
    <row r="8293" spans="2:16" x14ac:dyDescent="0.25">
      <c r="B8293" t="s">
        <v>8298</v>
      </c>
      <c r="C8293" s="119" t="s">
        <v>60</v>
      </c>
      <c r="D8293" t="s">
        <v>11537</v>
      </c>
      <c r="E8293" t="s">
        <v>11530</v>
      </c>
      <c r="F8293" t="s">
        <v>11540</v>
      </c>
      <c r="G8293" t="s">
        <v>61</v>
      </c>
      <c r="H8293" t="s">
        <v>18</v>
      </c>
      <c r="I8293" t="s">
        <v>11541</v>
      </c>
      <c r="J8293">
        <v>2017</v>
      </c>
      <c r="K8293">
        <v>628.28</v>
      </c>
      <c r="L8293">
        <v>19</v>
      </c>
      <c r="M8293">
        <v>1</v>
      </c>
      <c r="N8293">
        <f t="shared" si="327"/>
        <v>0</v>
      </c>
      <c r="O8293">
        <f t="shared" si="326"/>
        <v>0</v>
      </c>
      <c r="P8293" t="s">
        <v>12694</v>
      </c>
    </row>
    <row r="8294" spans="2:16" x14ac:dyDescent="0.25">
      <c r="B8294" t="s">
        <v>8299</v>
      </c>
      <c r="C8294" s="119" t="s">
        <v>60</v>
      </c>
      <c r="D8294" t="s">
        <v>11537</v>
      </c>
      <c r="E8294" t="s">
        <v>11530</v>
      </c>
      <c r="F8294" t="s">
        <v>11540</v>
      </c>
      <c r="G8294" t="s">
        <v>61</v>
      </c>
      <c r="H8294" t="s">
        <v>18</v>
      </c>
      <c r="I8294" t="s">
        <v>11541</v>
      </c>
      <c r="J8294">
        <v>2017</v>
      </c>
      <c r="K8294">
        <v>628.28</v>
      </c>
      <c r="L8294">
        <v>19</v>
      </c>
      <c r="M8294">
        <v>1</v>
      </c>
      <c r="N8294">
        <f t="shared" si="327"/>
        <v>0</v>
      </c>
      <c r="O8294">
        <f t="shared" si="326"/>
        <v>0</v>
      </c>
      <c r="P8294" t="s">
        <v>12694</v>
      </c>
    </row>
    <row r="8295" spans="2:16" x14ac:dyDescent="0.25">
      <c r="B8295" t="s">
        <v>8300</v>
      </c>
      <c r="C8295" s="119" t="s">
        <v>60</v>
      </c>
      <c r="D8295" t="s">
        <v>11537</v>
      </c>
      <c r="E8295" t="s">
        <v>11530</v>
      </c>
      <c r="F8295" t="s">
        <v>11540</v>
      </c>
      <c r="G8295" t="s">
        <v>61</v>
      </c>
      <c r="H8295" t="s">
        <v>18</v>
      </c>
      <c r="I8295" t="s">
        <v>11541</v>
      </c>
      <c r="J8295">
        <v>2017</v>
      </c>
      <c r="K8295">
        <v>629.66999999999996</v>
      </c>
      <c r="L8295">
        <v>30</v>
      </c>
      <c r="M8295">
        <v>1</v>
      </c>
      <c r="N8295">
        <f t="shared" si="327"/>
        <v>0</v>
      </c>
      <c r="O8295">
        <f t="shared" si="326"/>
        <v>0</v>
      </c>
      <c r="P8295" t="s">
        <v>12694</v>
      </c>
    </row>
    <row r="8296" spans="2:16" x14ac:dyDescent="0.25">
      <c r="B8296" t="s">
        <v>8301</v>
      </c>
      <c r="C8296" s="119" t="s">
        <v>60</v>
      </c>
      <c r="D8296" t="s">
        <v>11537</v>
      </c>
      <c r="E8296" t="s">
        <v>11530</v>
      </c>
      <c r="F8296" t="s">
        <v>11540</v>
      </c>
      <c r="G8296" t="s">
        <v>61</v>
      </c>
      <c r="H8296" t="s">
        <v>18</v>
      </c>
      <c r="I8296" t="s">
        <v>11541</v>
      </c>
      <c r="J8296">
        <v>2017</v>
      </c>
      <c r="K8296">
        <v>661.43</v>
      </c>
      <c r="L8296">
        <v>30</v>
      </c>
      <c r="M8296">
        <v>1</v>
      </c>
      <c r="N8296">
        <f t="shared" si="327"/>
        <v>0</v>
      </c>
      <c r="O8296">
        <f t="shared" si="326"/>
        <v>0</v>
      </c>
      <c r="P8296" t="s">
        <v>12693</v>
      </c>
    </row>
    <row r="8297" spans="2:16" x14ac:dyDescent="0.25">
      <c r="B8297" t="s">
        <v>8302</v>
      </c>
      <c r="C8297" s="119" t="s">
        <v>60</v>
      </c>
      <c r="D8297" t="s">
        <v>11537</v>
      </c>
      <c r="E8297" t="s">
        <v>11530</v>
      </c>
      <c r="F8297" t="s">
        <v>11540</v>
      </c>
      <c r="G8297" t="s">
        <v>61</v>
      </c>
      <c r="H8297" t="s">
        <v>18</v>
      </c>
      <c r="I8297" t="s">
        <v>11541</v>
      </c>
      <c r="J8297">
        <v>2017</v>
      </c>
      <c r="K8297">
        <v>660.41</v>
      </c>
      <c r="L8297">
        <v>22</v>
      </c>
      <c r="M8297">
        <v>1</v>
      </c>
      <c r="N8297">
        <f t="shared" si="327"/>
        <v>0</v>
      </c>
      <c r="O8297">
        <f t="shared" si="326"/>
        <v>0</v>
      </c>
      <c r="P8297" t="s">
        <v>12694</v>
      </c>
    </row>
    <row r="8298" spans="2:16" x14ac:dyDescent="0.25">
      <c r="B8298" t="s">
        <v>8303</v>
      </c>
      <c r="C8298" s="119" t="s">
        <v>60</v>
      </c>
      <c r="D8298" t="s">
        <v>11537</v>
      </c>
      <c r="E8298" t="s">
        <v>11530</v>
      </c>
      <c r="F8298" t="s">
        <v>11540</v>
      </c>
      <c r="G8298" t="s">
        <v>61</v>
      </c>
      <c r="H8298" t="s">
        <v>18</v>
      </c>
      <c r="I8298" t="s">
        <v>11541</v>
      </c>
      <c r="J8298">
        <v>2017</v>
      </c>
      <c r="K8298">
        <v>628.53</v>
      </c>
      <c r="L8298">
        <v>21</v>
      </c>
      <c r="M8298">
        <v>1</v>
      </c>
      <c r="N8298">
        <f t="shared" si="327"/>
        <v>0</v>
      </c>
      <c r="O8298">
        <f t="shared" si="326"/>
        <v>0</v>
      </c>
      <c r="P8298" t="s">
        <v>12694</v>
      </c>
    </row>
    <row r="8299" spans="2:16" x14ac:dyDescent="0.25">
      <c r="B8299" t="s">
        <v>8304</v>
      </c>
      <c r="C8299" s="119" t="s">
        <v>60</v>
      </c>
      <c r="D8299" t="s">
        <v>11537</v>
      </c>
      <c r="E8299" t="s">
        <v>11530</v>
      </c>
      <c r="F8299" t="s">
        <v>11540</v>
      </c>
      <c r="G8299" t="s">
        <v>61</v>
      </c>
      <c r="H8299" t="s">
        <v>18</v>
      </c>
      <c r="I8299" t="s">
        <v>11541</v>
      </c>
      <c r="J8299">
        <v>2017</v>
      </c>
      <c r="K8299">
        <v>628.53</v>
      </c>
      <c r="L8299">
        <v>21</v>
      </c>
      <c r="M8299">
        <v>1</v>
      </c>
      <c r="N8299">
        <f t="shared" si="327"/>
        <v>0</v>
      </c>
      <c r="O8299">
        <f t="shared" si="326"/>
        <v>0</v>
      </c>
      <c r="P8299" t="s">
        <v>12694</v>
      </c>
    </row>
    <row r="8300" spans="2:16" x14ac:dyDescent="0.25">
      <c r="B8300" t="s">
        <v>8305</v>
      </c>
      <c r="C8300" s="119" t="s">
        <v>60</v>
      </c>
      <c r="D8300" t="s">
        <v>11550</v>
      </c>
      <c r="E8300" t="s">
        <v>11530</v>
      </c>
      <c r="F8300" t="s">
        <v>11540</v>
      </c>
      <c r="G8300" t="s">
        <v>61</v>
      </c>
      <c r="H8300" t="s">
        <v>18</v>
      </c>
      <c r="I8300" t="s">
        <v>11541</v>
      </c>
      <c r="J8300">
        <v>2017</v>
      </c>
      <c r="K8300">
        <v>629.66</v>
      </c>
      <c r="L8300">
        <v>27</v>
      </c>
      <c r="M8300">
        <v>1</v>
      </c>
      <c r="N8300">
        <f t="shared" si="327"/>
        <v>0</v>
      </c>
      <c r="O8300">
        <f t="shared" si="326"/>
        <v>0</v>
      </c>
      <c r="P8300" t="s">
        <v>12694</v>
      </c>
    </row>
    <row r="8301" spans="2:16" x14ac:dyDescent="0.25">
      <c r="B8301" t="s">
        <v>8306</v>
      </c>
      <c r="C8301" s="119" t="s">
        <v>60</v>
      </c>
      <c r="D8301" t="s">
        <v>11537</v>
      </c>
      <c r="E8301" t="s">
        <v>11530</v>
      </c>
      <c r="F8301" t="s">
        <v>11540</v>
      </c>
      <c r="G8301" t="s">
        <v>61</v>
      </c>
      <c r="H8301" t="s">
        <v>18</v>
      </c>
      <c r="I8301" t="s">
        <v>11541</v>
      </c>
      <c r="J8301">
        <v>2017</v>
      </c>
      <c r="K8301">
        <v>662.36</v>
      </c>
      <c r="L8301">
        <v>40</v>
      </c>
      <c r="M8301">
        <v>1</v>
      </c>
      <c r="N8301">
        <f t="shared" si="327"/>
        <v>0</v>
      </c>
      <c r="O8301">
        <f t="shared" si="326"/>
        <v>0</v>
      </c>
      <c r="P8301" t="s">
        <v>12693</v>
      </c>
    </row>
    <row r="8302" spans="2:16" x14ac:dyDescent="0.25">
      <c r="B8302" t="s">
        <v>8307</v>
      </c>
      <c r="C8302" s="119" t="s">
        <v>60</v>
      </c>
      <c r="D8302" t="s">
        <v>11550</v>
      </c>
      <c r="E8302" t="s">
        <v>11530</v>
      </c>
      <c r="F8302" t="s">
        <v>11540</v>
      </c>
      <c r="G8302" t="s">
        <v>61</v>
      </c>
      <c r="H8302" t="s">
        <v>18</v>
      </c>
      <c r="I8302" t="s">
        <v>11541</v>
      </c>
      <c r="J8302">
        <v>2017</v>
      </c>
      <c r="K8302">
        <v>660.56</v>
      </c>
      <c r="L8302">
        <v>23</v>
      </c>
      <c r="M8302">
        <v>1</v>
      </c>
      <c r="N8302">
        <f t="shared" si="327"/>
        <v>0</v>
      </c>
      <c r="O8302">
        <f t="shared" si="326"/>
        <v>0</v>
      </c>
      <c r="P8302" t="s">
        <v>12694</v>
      </c>
    </row>
    <row r="8303" spans="2:16" x14ac:dyDescent="0.25">
      <c r="B8303" t="s">
        <v>8308</v>
      </c>
      <c r="C8303" s="119" t="s">
        <v>60</v>
      </c>
      <c r="D8303" t="s">
        <v>11539</v>
      </c>
      <c r="E8303" t="s">
        <v>11530</v>
      </c>
      <c r="F8303" t="s">
        <v>11540</v>
      </c>
      <c r="G8303" t="s">
        <v>61</v>
      </c>
      <c r="H8303" t="s">
        <v>18</v>
      </c>
      <c r="I8303" t="s">
        <v>11541</v>
      </c>
      <c r="J8303">
        <v>2017</v>
      </c>
      <c r="K8303">
        <v>660.81</v>
      </c>
      <c r="L8303">
        <v>22</v>
      </c>
      <c r="M8303">
        <v>1</v>
      </c>
      <c r="N8303">
        <f t="shared" si="327"/>
        <v>0</v>
      </c>
      <c r="O8303">
        <f t="shared" ref="O8303:O8366" si="328">IF(OR(L8303="",L8303&lt;=0),1,0)</f>
        <v>0</v>
      </c>
      <c r="P8303" t="s">
        <v>12694</v>
      </c>
    </row>
    <row r="8304" spans="2:16" x14ac:dyDescent="0.25">
      <c r="B8304" t="s">
        <v>8309</v>
      </c>
      <c r="C8304" s="119" t="s">
        <v>60</v>
      </c>
      <c r="D8304" t="s">
        <v>11539</v>
      </c>
      <c r="E8304" t="s">
        <v>11530</v>
      </c>
      <c r="F8304" t="s">
        <v>11540</v>
      </c>
      <c r="G8304" t="s">
        <v>61</v>
      </c>
      <c r="H8304" t="s">
        <v>18</v>
      </c>
      <c r="I8304" t="s">
        <v>11541</v>
      </c>
      <c r="J8304">
        <v>2017</v>
      </c>
      <c r="K8304">
        <v>660.81</v>
      </c>
      <c r="L8304">
        <v>22</v>
      </c>
      <c r="M8304">
        <v>1</v>
      </c>
      <c r="N8304">
        <f t="shared" si="327"/>
        <v>0</v>
      </c>
      <c r="O8304">
        <f t="shared" si="328"/>
        <v>0</v>
      </c>
      <c r="P8304" t="s">
        <v>12694</v>
      </c>
    </row>
    <row r="8305" spans="2:16" x14ac:dyDescent="0.25">
      <c r="B8305" t="s">
        <v>8310</v>
      </c>
      <c r="C8305" s="119" t="s">
        <v>60</v>
      </c>
      <c r="D8305" t="s">
        <v>11539</v>
      </c>
      <c r="E8305" t="s">
        <v>11530</v>
      </c>
      <c r="F8305" t="s">
        <v>11540</v>
      </c>
      <c r="G8305" t="s">
        <v>61</v>
      </c>
      <c r="H8305" t="s">
        <v>18</v>
      </c>
      <c r="I8305" t="s">
        <v>11541</v>
      </c>
      <c r="J8305">
        <v>2017</v>
      </c>
      <c r="K8305">
        <v>630.14</v>
      </c>
      <c r="L8305">
        <v>28</v>
      </c>
      <c r="M8305">
        <v>1</v>
      </c>
      <c r="N8305">
        <f t="shared" si="327"/>
        <v>0</v>
      </c>
      <c r="O8305">
        <f t="shared" si="328"/>
        <v>0</v>
      </c>
      <c r="P8305" t="s">
        <v>12694</v>
      </c>
    </row>
    <row r="8306" spans="2:16" x14ac:dyDescent="0.25">
      <c r="B8306" t="s">
        <v>8311</v>
      </c>
      <c r="C8306" s="119" t="s">
        <v>60</v>
      </c>
      <c r="D8306" t="s">
        <v>11537</v>
      </c>
      <c r="E8306" t="s">
        <v>11530</v>
      </c>
      <c r="F8306" t="s">
        <v>11540</v>
      </c>
      <c r="G8306" t="s">
        <v>61</v>
      </c>
      <c r="H8306" t="s">
        <v>18</v>
      </c>
      <c r="I8306" t="s">
        <v>11541</v>
      </c>
      <c r="J8306">
        <v>2017</v>
      </c>
      <c r="K8306">
        <v>660.69</v>
      </c>
      <c r="L8306">
        <v>27</v>
      </c>
      <c r="M8306">
        <v>1</v>
      </c>
      <c r="N8306">
        <f t="shared" si="327"/>
        <v>0</v>
      </c>
      <c r="O8306">
        <f t="shared" si="328"/>
        <v>0</v>
      </c>
      <c r="P8306" t="s">
        <v>12693</v>
      </c>
    </row>
    <row r="8307" spans="2:16" x14ac:dyDescent="0.25">
      <c r="B8307" t="s">
        <v>8312</v>
      </c>
      <c r="C8307" s="119" t="s">
        <v>60</v>
      </c>
      <c r="D8307" t="s">
        <v>11537</v>
      </c>
      <c r="E8307" t="s">
        <v>11530</v>
      </c>
      <c r="F8307" t="s">
        <v>11540</v>
      </c>
      <c r="G8307" t="s">
        <v>61</v>
      </c>
      <c r="H8307" t="s">
        <v>18</v>
      </c>
      <c r="I8307" t="s">
        <v>11541</v>
      </c>
      <c r="J8307">
        <v>2017</v>
      </c>
      <c r="K8307">
        <v>659.8</v>
      </c>
      <c r="L8307">
        <v>20</v>
      </c>
      <c r="M8307">
        <v>1</v>
      </c>
      <c r="N8307">
        <f t="shared" si="327"/>
        <v>0</v>
      </c>
      <c r="O8307">
        <f t="shared" si="328"/>
        <v>0</v>
      </c>
      <c r="P8307" t="s">
        <v>12694</v>
      </c>
    </row>
    <row r="8308" spans="2:16" x14ac:dyDescent="0.25">
      <c r="B8308" t="s">
        <v>8313</v>
      </c>
      <c r="C8308" s="119" t="s">
        <v>60</v>
      </c>
      <c r="D8308" t="s">
        <v>11537</v>
      </c>
      <c r="E8308" t="s">
        <v>11530</v>
      </c>
      <c r="F8308" t="s">
        <v>11540</v>
      </c>
      <c r="G8308" t="s">
        <v>61</v>
      </c>
      <c r="H8308" t="s">
        <v>18</v>
      </c>
      <c r="I8308" t="s">
        <v>11541</v>
      </c>
      <c r="J8308">
        <v>2017</v>
      </c>
      <c r="K8308">
        <v>629.15</v>
      </c>
      <c r="L8308">
        <v>23</v>
      </c>
      <c r="M8308">
        <v>1</v>
      </c>
      <c r="N8308">
        <f t="shared" si="327"/>
        <v>0</v>
      </c>
      <c r="O8308">
        <f t="shared" si="328"/>
        <v>0</v>
      </c>
      <c r="P8308" t="s">
        <v>12694</v>
      </c>
    </row>
    <row r="8309" spans="2:16" x14ac:dyDescent="0.25">
      <c r="B8309" t="s">
        <v>8314</v>
      </c>
      <c r="C8309" s="119" t="s">
        <v>60</v>
      </c>
      <c r="D8309" t="s">
        <v>11537</v>
      </c>
      <c r="E8309" t="s">
        <v>11530</v>
      </c>
      <c r="F8309" t="s">
        <v>11540</v>
      </c>
      <c r="G8309" t="s">
        <v>61</v>
      </c>
      <c r="H8309" t="s">
        <v>18</v>
      </c>
      <c r="I8309" t="s">
        <v>11541</v>
      </c>
      <c r="J8309">
        <v>2017</v>
      </c>
      <c r="K8309">
        <v>594.87</v>
      </c>
      <c r="L8309">
        <v>26</v>
      </c>
      <c r="M8309">
        <v>1</v>
      </c>
      <c r="N8309">
        <f t="shared" si="327"/>
        <v>0</v>
      </c>
      <c r="O8309">
        <f t="shared" si="328"/>
        <v>0</v>
      </c>
      <c r="P8309" t="s">
        <v>12694</v>
      </c>
    </row>
    <row r="8310" spans="2:16" x14ac:dyDescent="0.25">
      <c r="B8310" t="s">
        <v>8315</v>
      </c>
      <c r="C8310" s="119" t="s">
        <v>60</v>
      </c>
      <c r="D8310" t="s">
        <v>11537</v>
      </c>
      <c r="E8310" t="s">
        <v>11530</v>
      </c>
      <c r="F8310" t="s">
        <v>11540</v>
      </c>
      <c r="G8310" t="s">
        <v>61</v>
      </c>
      <c r="H8310" t="s">
        <v>18</v>
      </c>
      <c r="I8310" t="s">
        <v>11541</v>
      </c>
      <c r="J8310">
        <v>2017</v>
      </c>
      <c r="K8310">
        <v>593.70000000000005</v>
      </c>
      <c r="L8310">
        <v>17</v>
      </c>
      <c r="M8310">
        <v>1</v>
      </c>
      <c r="N8310">
        <f t="shared" si="327"/>
        <v>0</v>
      </c>
      <c r="O8310">
        <f t="shared" si="328"/>
        <v>0</v>
      </c>
      <c r="P8310" t="s">
        <v>12694</v>
      </c>
    </row>
    <row r="8311" spans="2:16" x14ac:dyDescent="0.25">
      <c r="B8311" t="s">
        <v>8316</v>
      </c>
      <c r="C8311" s="119" t="s">
        <v>60</v>
      </c>
      <c r="D8311" t="s">
        <v>11537</v>
      </c>
      <c r="E8311" t="s">
        <v>11530</v>
      </c>
      <c r="F8311" t="s">
        <v>11540</v>
      </c>
      <c r="G8311" t="s">
        <v>61</v>
      </c>
      <c r="H8311" t="s">
        <v>18</v>
      </c>
      <c r="I8311" t="s">
        <v>11541</v>
      </c>
      <c r="J8311">
        <v>2017</v>
      </c>
      <c r="K8311">
        <v>593.85</v>
      </c>
      <c r="L8311">
        <v>18</v>
      </c>
      <c r="M8311">
        <v>1</v>
      </c>
      <c r="N8311">
        <f t="shared" si="327"/>
        <v>0</v>
      </c>
      <c r="O8311">
        <f t="shared" si="328"/>
        <v>0</v>
      </c>
      <c r="P8311" t="s">
        <v>12694</v>
      </c>
    </row>
    <row r="8312" spans="2:16" x14ac:dyDescent="0.25">
      <c r="B8312" t="s">
        <v>8317</v>
      </c>
      <c r="C8312" s="119" t="s">
        <v>60</v>
      </c>
      <c r="D8312" t="s">
        <v>11537</v>
      </c>
      <c r="E8312" t="s">
        <v>11530</v>
      </c>
      <c r="F8312" t="s">
        <v>11540</v>
      </c>
      <c r="G8312" t="s">
        <v>61</v>
      </c>
      <c r="H8312" t="s">
        <v>18</v>
      </c>
      <c r="I8312" t="s">
        <v>11541</v>
      </c>
      <c r="J8312">
        <v>2017</v>
      </c>
      <c r="K8312">
        <v>660.43</v>
      </c>
      <c r="L8312">
        <v>22</v>
      </c>
      <c r="M8312">
        <v>1</v>
      </c>
      <c r="N8312">
        <f t="shared" si="327"/>
        <v>0</v>
      </c>
      <c r="O8312">
        <f t="shared" si="328"/>
        <v>0</v>
      </c>
      <c r="P8312" t="s">
        <v>12694</v>
      </c>
    </row>
    <row r="8313" spans="2:16" x14ac:dyDescent="0.25">
      <c r="B8313" t="s">
        <v>8318</v>
      </c>
      <c r="C8313" s="119" t="s">
        <v>60</v>
      </c>
      <c r="D8313" t="s">
        <v>11542</v>
      </c>
      <c r="E8313" t="s">
        <v>11530</v>
      </c>
      <c r="F8313" t="s">
        <v>11540</v>
      </c>
      <c r="G8313" t="s">
        <v>61</v>
      </c>
      <c r="H8313" t="s">
        <v>18</v>
      </c>
      <c r="I8313" t="s">
        <v>11541</v>
      </c>
      <c r="J8313">
        <v>2017</v>
      </c>
      <c r="K8313">
        <v>631.92999999999995</v>
      </c>
      <c r="L8313">
        <v>42</v>
      </c>
      <c r="M8313">
        <v>1</v>
      </c>
      <c r="N8313">
        <f t="shared" si="327"/>
        <v>0</v>
      </c>
      <c r="O8313">
        <f t="shared" si="328"/>
        <v>0</v>
      </c>
      <c r="P8313" t="s">
        <v>12694</v>
      </c>
    </row>
    <row r="8314" spans="2:16" x14ac:dyDescent="0.25">
      <c r="B8314" t="s">
        <v>8319</v>
      </c>
      <c r="C8314" s="119" t="s">
        <v>60</v>
      </c>
      <c r="D8314" t="s">
        <v>11550</v>
      </c>
      <c r="E8314" t="s">
        <v>11530</v>
      </c>
      <c r="F8314" t="s">
        <v>11540</v>
      </c>
      <c r="G8314" t="s">
        <v>61</v>
      </c>
      <c r="H8314" t="s">
        <v>18</v>
      </c>
      <c r="I8314" t="s">
        <v>11541</v>
      </c>
      <c r="J8314">
        <v>2017</v>
      </c>
      <c r="K8314">
        <v>631.46</v>
      </c>
      <c r="L8314">
        <v>41</v>
      </c>
      <c r="M8314">
        <v>1</v>
      </c>
      <c r="N8314">
        <f t="shared" si="327"/>
        <v>0</v>
      </c>
      <c r="O8314">
        <f t="shared" si="328"/>
        <v>0</v>
      </c>
      <c r="P8314" t="s">
        <v>12694</v>
      </c>
    </row>
    <row r="8315" spans="2:16" x14ac:dyDescent="0.25">
      <c r="B8315" t="s">
        <v>8320</v>
      </c>
      <c r="C8315" s="119" t="s">
        <v>60</v>
      </c>
      <c r="D8315" t="s">
        <v>11537</v>
      </c>
      <c r="E8315" t="s">
        <v>11530</v>
      </c>
      <c r="F8315" t="s">
        <v>11540</v>
      </c>
      <c r="G8315" t="s">
        <v>61</v>
      </c>
      <c r="H8315" t="s">
        <v>18</v>
      </c>
      <c r="I8315" t="s">
        <v>11541</v>
      </c>
      <c r="J8315">
        <v>2017</v>
      </c>
      <c r="K8315">
        <v>660.81</v>
      </c>
      <c r="L8315">
        <v>22</v>
      </c>
      <c r="M8315">
        <v>1</v>
      </c>
      <c r="N8315">
        <f t="shared" si="327"/>
        <v>0</v>
      </c>
      <c r="O8315">
        <f t="shared" si="328"/>
        <v>0</v>
      </c>
      <c r="P8315" t="s">
        <v>12694</v>
      </c>
    </row>
    <row r="8316" spans="2:16" x14ac:dyDescent="0.25">
      <c r="B8316" t="s">
        <v>8321</v>
      </c>
      <c r="C8316" s="119" t="s">
        <v>60</v>
      </c>
      <c r="D8316" t="s">
        <v>11537</v>
      </c>
      <c r="E8316" t="s">
        <v>11530</v>
      </c>
      <c r="F8316" t="s">
        <v>11540</v>
      </c>
      <c r="G8316" t="s">
        <v>61</v>
      </c>
      <c r="H8316" t="s">
        <v>18</v>
      </c>
      <c r="I8316" t="s">
        <v>11541</v>
      </c>
      <c r="J8316">
        <v>2017</v>
      </c>
      <c r="K8316">
        <v>834.93</v>
      </c>
      <c r="L8316">
        <v>35</v>
      </c>
      <c r="M8316">
        <v>1</v>
      </c>
      <c r="N8316">
        <f t="shared" si="327"/>
        <v>0</v>
      </c>
      <c r="O8316">
        <f t="shared" si="328"/>
        <v>0</v>
      </c>
      <c r="P8316" t="s">
        <v>12694</v>
      </c>
    </row>
    <row r="8317" spans="2:16" x14ac:dyDescent="0.25">
      <c r="B8317" t="s">
        <v>8322</v>
      </c>
      <c r="C8317" s="119" t="s">
        <v>60</v>
      </c>
      <c r="D8317" t="s">
        <v>11537</v>
      </c>
      <c r="E8317" t="s">
        <v>11530</v>
      </c>
      <c r="F8317" t="s">
        <v>11540</v>
      </c>
      <c r="G8317" t="s">
        <v>61</v>
      </c>
      <c r="H8317" t="s">
        <v>18</v>
      </c>
      <c r="I8317" t="s">
        <v>11541</v>
      </c>
      <c r="J8317">
        <v>2017</v>
      </c>
      <c r="K8317">
        <v>629.37</v>
      </c>
      <c r="L8317">
        <v>22</v>
      </c>
      <c r="M8317">
        <v>1</v>
      </c>
      <c r="N8317">
        <f t="shared" si="327"/>
        <v>0</v>
      </c>
      <c r="O8317">
        <f t="shared" si="328"/>
        <v>0</v>
      </c>
      <c r="P8317" t="s">
        <v>12694</v>
      </c>
    </row>
    <row r="8318" spans="2:16" x14ac:dyDescent="0.25">
      <c r="B8318" t="s">
        <v>8323</v>
      </c>
      <c r="C8318" s="119" t="s">
        <v>60</v>
      </c>
      <c r="D8318" t="s">
        <v>11542</v>
      </c>
      <c r="E8318" t="s">
        <v>11530</v>
      </c>
      <c r="F8318" t="s">
        <v>11540</v>
      </c>
      <c r="G8318" t="s">
        <v>61</v>
      </c>
      <c r="H8318" t="s">
        <v>18</v>
      </c>
      <c r="I8318" t="s">
        <v>11541</v>
      </c>
      <c r="J8318">
        <v>2017</v>
      </c>
      <c r="K8318">
        <v>629.37</v>
      </c>
      <c r="L8318">
        <v>22</v>
      </c>
      <c r="M8318">
        <v>1</v>
      </c>
      <c r="N8318">
        <f t="shared" si="327"/>
        <v>0</v>
      </c>
      <c r="O8318">
        <f t="shared" si="328"/>
        <v>0</v>
      </c>
      <c r="P8318" t="s">
        <v>12694</v>
      </c>
    </row>
    <row r="8319" spans="2:16" x14ac:dyDescent="0.25">
      <c r="B8319" t="s">
        <v>8324</v>
      </c>
      <c r="C8319" s="119" t="s">
        <v>60</v>
      </c>
      <c r="D8319" t="s">
        <v>11542</v>
      </c>
      <c r="E8319" t="s">
        <v>11530</v>
      </c>
      <c r="F8319" t="s">
        <v>11540</v>
      </c>
      <c r="G8319" t="s">
        <v>61</v>
      </c>
      <c r="H8319" t="s">
        <v>18</v>
      </c>
      <c r="I8319" t="s">
        <v>11541</v>
      </c>
      <c r="J8319">
        <v>2017</v>
      </c>
      <c r="K8319">
        <v>629.76</v>
      </c>
      <c r="L8319">
        <v>25</v>
      </c>
      <c r="M8319">
        <v>1</v>
      </c>
      <c r="N8319">
        <f t="shared" si="327"/>
        <v>0</v>
      </c>
      <c r="O8319">
        <f t="shared" si="328"/>
        <v>0</v>
      </c>
      <c r="P8319" t="s">
        <v>12694</v>
      </c>
    </row>
    <row r="8320" spans="2:16" x14ac:dyDescent="0.25">
      <c r="B8320" t="s">
        <v>8325</v>
      </c>
      <c r="C8320" s="119" t="s">
        <v>60</v>
      </c>
      <c r="D8320" t="s">
        <v>11537</v>
      </c>
      <c r="E8320" t="s">
        <v>11530</v>
      </c>
      <c r="F8320" t="s">
        <v>11540</v>
      </c>
      <c r="G8320" t="s">
        <v>61</v>
      </c>
      <c r="H8320" t="s">
        <v>18</v>
      </c>
      <c r="I8320" t="s">
        <v>11541</v>
      </c>
      <c r="J8320">
        <v>2017</v>
      </c>
      <c r="K8320">
        <v>629.5</v>
      </c>
      <c r="L8320">
        <v>23</v>
      </c>
      <c r="M8320">
        <v>1</v>
      </c>
      <c r="N8320">
        <f t="shared" si="327"/>
        <v>0</v>
      </c>
      <c r="O8320">
        <f t="shared" si="328"/>
        <v>0</v>
      </c>
      <c r="P8320" t="s">
        <v>12694</v>
      </c>
    </row>
    <row r="8321" spans="2:16" x14ac:dyDescent="0.25">
      <c r="B8321" t="s">
        <v>8326</v>
      </c>
      <c r="C8321" s="119" t="s">
        <v>60</v>
      </c>
      <c r="D8321" t="s">
        <v>11550</v>
      </c>
      <c r="E8321" t="s">
        <v>11530</v>
      </c>
      <c r="F8321" t="s">
        <v>11540</v>
      </c>
      <c r="G8321" t="s">
        <v>61</v>
      </c>
      <c r="H8321" t="s">
        <v>18</v>
      </c>
      <c r="I8321" t="s">
        <v>11541</v>
      </c>
      <c r="J8321">
        <v>2017</v>
      </c>
      <c r="K8321">
        <v>641.45000000000005</v>
      </c>
      <c r="L8321">
        <v>79</v>
      </c>
      <c r="M8321">
        <v>1</v>
      </c>
      <c r="N8321">
        <f t="shared" si="327"/>
        <v>0</v>
      </c>
      <c r="O8321">
        <f t="shared" si="328"/>
        <v>0</v>
      </c>
      <c r="P8321" t="s">
        <v>12694</v>
      </c>
    </row>
    <row r="8322" spans="2:16" x14ac:dyDescent="0.25">
      <c r="B8322" t="s">
        <v>8327</v>
      </c>
      <c r="C8322" s="119" t="s">
        <v>60</v>
      </c>
      <c r="D8322" t="s">
        <v>11550</v>
      </c>
      <c r="E8322" t="s">
        <v>11530</v>
      </c>
      <c r="F8322" t="s">
        <v>11540</v>
      </c>
      <c r="G8322" t="s">
        <v>61</v>
      </c>
      <c r="H8322" t="s">
        <v>18</v>
      </c>
      <c r="I8322" t="s">
        <v>11541</v>
      </c>
      <c r="J8322">
        <v>2017</v>
      </c>
      <c r="K8322">
        <v>631.80999999999995</v>
      </c>
      <c r="L8322">
        <v>41</v>
      </c>
      <c r="M8322">
        <v>1</v>
      </c>
      <c r="N8322">
        <f t="shared" si="327"/>
        <v>0</v>
      </c>
      <c r="O8322">
        <f t="shared" si="328"/>
        <v>0</v>
      </c>
      <c r="P8322" t="s">
        <v>12693</v>
      </c>
    </row>
    <row r="8323" spans="2:16" x14ac:dyDescent="0.25">
      <c r="B8323" t="s">
        <v>8328</v>
      </c>
      <c r="C8323" s="119" t="s">
        <v>60</v>
      </c>
      <c r="D8323" t="s">
        <v>11552</v>
      </c>
      <c r="E8323" t="s">
        <v>11530</v>
      </c>
      <c r="F8323" t="s">
        <v>11540</v>
      </c>
      <c r="G8323" t="s">
        <v>61</v>
      </c>
      <c r="H8323" t="s">
        <v>18</v>
      </c>
      <c r="I8323" t="s">
        <v>11541</v>
      </c>
      <c r="J8323">
        <v>2017</v>
      </c>
      <c r="K8323">
        <v>632.96</v>
      </c>
      <c r="L8323">
        <v>45</v>
      </c>
      <c r="M8323">
        <v>1</v>
      </c>
      <c r="N8323">
        <f t="shared" si="327"/>
        <v>0</v>
      </c>
      <c r="O8323">
        <f t="shared" si="328"/>
        <v>0</v>
      </c>
      <c r="P8323" t="s">
        <v>12694</v>
      </c>
    </row>
    <row r="8324" spans="2:16" x14ac:dyDescent="0.25">
      <c r="B8324" t="s">
        <v>8329</v>
      </c>
      <c r="C8324" s="119" t="s">
        <v>60</v>
      </c>
      <c r="D8324" t="s">
        <v>11542</v>
      </c>
      <c r="E8324" t="s">
        <v>11530</v>
      </c>
      <c r="F8324" t="s">
        <v>11540</v>
      </c>
      <c r="G8324" t="s">
        <v>61</v>
      </c>
      <c r="H8324" t="s">
        <v>18</v>
      </c>
      <c r="I8324" t="s">
        <v>11541</v>
      </c>
      <c r="J8324">
        <v>2017</v>
      </c>
      <c r="K8324">
        <v>629.12</v>
      </c>
      <c r="L8324">
        <v>20</v>
      </c>
      <c r="M8324">
        <v>1</v>
      </c>
      <c r="N8324">
        <f t="shared" si="327"/>
        <v>0</v>
      </c>
      <c r="O8324">
        <f t="shared" si="328"/>
        <v>0</v>
      </c>
      <c r="P8324" t="s">
        <v>12694</v>
      </c>
    </row>
    <row r="8325" spans="2:16" x14ac:dyDescent="0.25">
      <c r="B8325" t="s">
        <v>8330</v>
      </c>
      <c r="C8325" s="119" t="s">
        <v>60</v>
      </c>
      <c r="D8325" t="s">
        <v>11542</v>
      </c>
      <c r="E8325" t="s">
        <v>11530</v>
      </c>
      <c r="F8325" t="s">
        <v>11540</v>
      </c>
      <c r="G8325" t="s">
        <v>61</v>
      </c>
      <c r="H8325" t="s">
        <v>18</v>
      </c>
      <c r="I8325" t="s">
        <v>11541</v>
      </c>
      <c r="J8325">
        <v>2017</v>
      </c>
      <c r="K8325">
        <v>629.89</v>
      </c>
      <c r="L8325">
        <v>26</v>
      </c>
      <c r="M8325">
        <v>1</v>
      </c>
      <c r="N8325">
        <f t="shared" si="327"/>
        <v>0</v>
      </c>
      <c r="O8325">
        <f t="shared" si="328"/>
        <v>0</v>
      </c>
      <c r="P8325" t="s">
        <v>12694</v>
      </c>
    </row>
    <row r="8326" spans="2:16" x14ac:dyDescent="0.25">
      <c r="B8326" t="s">
        <v>8331</v>
      </c>
      <c r="C8326" s="119" t="s">
        <v>60</v>
      </c>
      <c r="D8326" t="s">
        <v>11550</v>
      </c>
      <c r="E8326" t="s">
        <v>11530</v>
      </c>
      <c r="F8326" t="s">
        <v>11540</v>
      </c>
      <c r="G8326" t="s">
        <v>61</v>
      </c>
      <c r="H8326" t="s">
        <v>18</v>
      </c>
      <c r="I8326" t="s">
        <v>11541</v>
      </c>
      <c r="J8326">
        <v>2017</v>
      </c>
      <c r="K8326">
        <v>628.98</v>
      </c>
      <c r="L8326">
        <v>19</v>
      </c>
      <c r="M8326">
        <v>1</v>
      </c>
      <c r="N8326">
        <f t="shared" si="327"/>
        <v>0</v>
      </c>
      <c r="O8326">
        <f t="shared" si="328"/>
        <v>0</v>
      </c>
      <c r="P8326" t="s">
        <v>12694</v>
      </c>
    </row>
    <row r="8327" spans="2:16" x14ac:dyDescent="0.25">
      <c r="B8327" t="s">
        <v>8332</v>
      </c>
      <c r="C8327" s="119" t="s">
        <v>60</v>
      </c>
      <c r="D8327" t="s">
        <v>11550</v>
      </c>
      <c r="E8327" t="s">
        <v>11530</v>
      </c>
      <c r="F8327" t="s">
        <v>11540</v>
      </c>
      <c r="G8327" t="s">
        <v>61</v>
      </c>
      <c r="H8327" t="s">
        <v>18</v>
      </c>
      <c r="I8327" t="s">
        <v>11541</v>
      </c>
      <c r="J8327">
        <v>2017</v>
      </c>
      <c r="K8327">
        <v>629.23</v>
      </c>
      <c r="L8327">
        <v>21</v>
      </c>
      <c r="M8327">
        <v>1</v>
      </c>
      <c r="N8327">
        <f t="shared" si="327"/>
        <v>0</v>
      </c>
      <c r="O8327">
        <f t="shared" si="328"/>
        <v>0</v>
      </c>
      <c r="P8327" t="s">
        <v>12694</v>
      </c>
    </row>
    <row r="8328" spans="2:16" x14ac:dyDescent="0.25">
      <c r="B8328" t="s">
        <v>8333</v>
      </c>
      <c r="C8328" s="119" t="s">
        <v>60</v>
      </c>
      <c r="D8328" t="s">
        <v>11550</v>
      </c>
      <c r="E8328" t="s">
        <v>11530</v>
      </c>
      <c r="F8328" t="s">
        <v>11540</v>
      </c>
      <c r="G8328" t="s">
        <v>61</v>
      </c>
      <c r="H8328" t="s">
        <v>18</v>
      </c>
      <c r="I8328" t="s">
        <v>11541</v>
      </c>
      <c r="J8328">
        <v>2017</v>
      </c>
      <c r="K8328">
        <v>628.59</v>
      </c>
      <c r="L8328">
        <v>16</v>
      </c>
      <c r="M8328">
        <v>1</v>
      </c>
      <c r="N8328">
        <f t="shared" si="327"/>
        <v>0</v>
      </c>
      <c r="O8328">
        <f t="shared" si="328"/>
        <v>0</v>
      </c>
      <c r="P8328" t="s">
        <v>12694</v>
      </c>
    </row>
    <row r="8329" spans="2:16" x14ac:dyDescent="0.25">
      <c r="B8329" t="s">
        <v>8334</v>
      </c>
      <c r="C8329" s="119" t="s">
        <v>60</v>
      </c>
      <c r="D8329" t="s">
        <v>11542</v>
      </c>
      <c r="E8329" t="s">
        <v>11530</v>
      </c>
      <c r="F8329" t="s">
        <v>11540</v>
      </c>
      <c r="G8329" t="s">
        <v>61</v>
      </c>
      <c r="H8329" t="s">
        <v>18</v>
      </c>
      <c r="I8329" t="s">
        <v>11541</v>
      </c>
      <c r="J8329">
        <v>2017</v>
      </c>
      <c r="K8329">
        <v>629.5</v>
      </c>
      <c r="L8329">
        <v>23</v>
      </c>
      <c r="M8329">
        <v>1</v>
      </c>
      <c r="N8329">
        <f t="shared" si="327"/>
        <v>0</v>
      </c>
      <c r="O8329">
        <f t="shared" si="328"/>
        <v>0</v>
      </c>
      <c r="P8329" t="s">
        <v>12694</v>
      </c>
    </row>
    <row r="8330" spans="2:16" x14ac:dyDescent="0.25">
      <c r="B8330" t="s">
        <v>8335</v>
      </c>
      <c r="C8330" s="119" t="s">
        <v>60</v>
      </c>
      <c r="D8330" t="s">
        <v>11537</v>
      </c>
      <c r="E8330" t="s">
        <v>11530</v>
      </c>
      <c r="F8330" t="s">
        <v>11540</v>
      </c>
      <c r="G8330" t="s">
        <v>61</v>
      </c>
      <c r="H8330" t="s">
        <v>18</v>
      </c>
      <c r="I8330" t="s">
        <v>11541</v>
      </c>
      <c r="J8330">
        <v>2017</v>
      </c>
      <c r="K8330">
        <v>660.81</v>
      </c>
      <c r="L8330">
        <v>22</v>
      </c>
      <c r="M8330">
        <v>1</v>
      </c>
      <c r="N8330">
        <f t="shared" si="327"/>
        <v>0</v>
      </c>
      <c r="O8330">
        <f t="shared" si="328"/>
        <v>0</v>
      </c>
      <c r="P8330" t="s">
        <v>12694</v>
      </c>
    </row>
    <row r="8331" spans="2:16" x14ac:dyDescent="0.25">
      <c r="B8331" t="s">
        <v>8336</v>
      </c>
      <c r="C8331" s="119" t="s">
        <v>60</v>
      </c>
      <c r="D8331" t="s">
        <v>11546</v>
      </c>
      <c r="E8331" t="s">
        <v>11530</v>
      </c>
      <c r="F8331" t="s">
        <v>11540</v>
      </c>
      <c r="G8331" t="s">
        <v>61</v>
      </c>
      <c r="H8331" t="s">
        <v>18</v>
      </c>
      <c r="I8331" t="s">
        <v>11541</v>
      </c>
      <c r="J8331">
        <v>2017</v>
      </c>
      <c r="K8331">
        <v>660.42</v>
      </c>
      <c r="L8331">
        <v>19</v>
      </c>
      <c r="M8331">
        <v>1</v>
      </c>
      <c r="N8331">
        <f t="shared" ref="N8331:N8394" si="329">IF(K8331&lt;100,1,0)</f>
        <v>0</v>
      </c>
      <c r="O8331">
        <f t="shared" si="328"/>
        <v>0</v>
      </c>
      <c r="P8331" t="s">
        <v>12694</v>
      </c>
    </row>
    <row r="8332" spans="2:16" x14ac:dyDescent="0.25">
      <c r="B8332" t="s">
        <v>8337</v>
      </c>
      <c r="C8332" s="119" t="s">
        <v>60</v>
      </c>
      <c r="D8332" t="s">
        <v>11537</v>
      </c>
      <c r="E8332" t="s">
        <v>11530</v>
      </c>
      <c r="F8332" t="s">
        <v>11540</v>
      </c>
      <c r="G8332" t="s">
        <v>61</v>
      </c>
      <c r="H8332" t="s">
        <v>18</v>
      </c>
      <c r="I8332" t="s">
        <v>11541</v>
      </c>
      <c r="J8332">
        <v>2017</v>
      </c>
      <c r="K8332">
        <v>660.16</v>
      </c>
      <c r="L8332">
        <v>17</v>
      </c>
      <c r="M8332">
        <v>1</v>
      </c>
      <c r="N8332">
        <f t="shared" si="329"/>
        <v>0</v>
      </c>
      <c r="O8332">
        <f t="shared" si="328"/>
        <v>0</v>
      </c>
      <c r="P8332" t="s">
        <v>12694</v>
      </c>
    </row>
    <row r="8333" spans="2:16" x14ac:dyDescent="0.25">
      <c r="B8333" t="s">
        <v>8338</v>
      </c>
      <c r="C8333" s="119" t="s">
        <v>60</v>
      </c>
      <c r="D8333" t="s">
        <v>11542</v>
      </c>
      <c r="E8333" t="s">
        <v>11530</v>
      </c>
      <c r="F8333" t="s">
        <v>11540</v>
      </c>
      <c r="G8333" t="s">
        <v>61</v>
      </c>
      <c r="H8333" t="s">
        <v>18</v>
      </c>
      <c r="I8333" t="s">
        <v>11541</v>
      </c>
      <c r="J8333">
        <v>2017</v>
      </c>
      <c r="K8333">
        <v>630.25</v>
      </c>
      <c r="L8333">
        <v>29</v>
      </c>
      <c r="M8333">
        <v>1</v>
      </c>
      <c r="N8333">
        <f t="shared" si="329"/>
        <v>0</v>
      </c>
      <c r="O8333">
        <f t="shared" si="328"/>
        <v>0</v>
      </c>
      <c r="P8333" t="s">
        <v>12694</v>
      </c>
    </row>
    <row r="8334" spans="2:16" x14ac:dyDescent="0.25">
      <c r="B8334" t="s">
        <v>8339</v>
      </c>
      <c r="C8334" s="119" t="s">
        <v>60</v>
      </c>
      <c r="D8334" t="s">
        <v>11537</v>
      </c>
      <c r="E8334" t="s">
        <v>11530</v>
      </c>
      <c r="F8334" t="s">
        <v>11540</v>
      </c>
      <c r="G8334" t="s">
        <v>61</v>
      </c>
      <c r="H8334" t="s">
        <v>18</v>
      </c>
      <c r="I8334" t="s">
        <v>11541</v>
      </c>
      <c r="J8334">
        <v>2017</v>
      </c>
      <c r="K8334">
        <v>629.48</v>
      </c>
      <c r="L8334">
        <v>23</v>
      </c>
      <c r="M8334">
        <v>1</v>
      </c>
      <c r="N8334">
        <f t="shared" si="329"/>
        <v>0</v>
      </c>
      <c r="O8334">
        <f t="shared" si="328"/>
        <v>0</v>
      </c>
      <c r="P8334" t="s">
        <v>12694</v>
      </c>
    </row>
    <row r="8335" spans="2:16" x14ac:dyDescent="0.25">
      <c r="B8335" t="s">
        <v>8340</v>
      </c>
      <c r="C8335" s="119" t="s">
        <v>60</v>
      </c>
      <c r="D8335" t="s">
        <v>11537</v>
      </c>
      <c r="E8335" t="s">
        <v>11530</v>
      </c>
      <c r="F8335" t="s">
        <v>11540</v>
      </c>
      <c r="G8335" t="s">
        <v>61</v>
      </c>
      <c r="H8335" t="s">
        <v>18</v>
      </c>
      <c r="I8335" t="s">
        <v>11541</v>
      </c>
      <c r="J8335">
        <v>2017</v>
      </c>
      <c r="K8335">
        <v>630.12</v>
      </c>
      <c r="L8335">
        <v>28</v>
      </c>
      <c r="M8335">
        <v>1</v>
      </c>
      <c r="N8335">
        <f t="shared" si="329"/>
        <v>0</v>
      </c>
      <c r="O8335">
        <f t="shared" si="328"/>
        <v>0</v>
      </c>
      <c r="P8335" t="s">
        <v>12694</v>
      </c>
    </row>
    <row r="8336" spans="2:16" x14ac:dyDescent="0.25">
      <c r="B8336" t="s">
        <v>8341</v>
      </c>
      <c r="C8336" s="119" t="s">
        <v>60</v>
      </c>
      <c r="D8336" t="s">
        <v>11537</v>
      </c>
      <c r="E8336" t="s">
        <v>11530</v>
      </c>
      <c r="F8336" t="s">
        <v>11540</v>
      </c>
      <c r="G8336" t="s">
        <v>61</v>
      </c>
      <c r="H8336" t="s">
        <v>18</v>
      </c>
      <c r="I8336" t="s">
        <v>11541</v>
      </c>
      <c r="J8336">
        <v>2017</v>
      </c>
      <c r="K8336">
        <v>629.48</v>
      </c>
      <c r="L8336">
        <v>23</v>
      </c>
      <c r="M8336">
        <v>1</v>
      </c>
      <c r="N8336">
        <f t="shared" si="329"/>
        <v>0</v>
      </c>
      <c r="O8336">
        <f t="shared" si="328"/>
        <v>0</v>
      </c>
      <c r="P8336" t="s">
        <v>12694</v>
      </c>
    </row>
    <row r="8337" spans="2:16" x14ac:dyDescent="0.25">
      <c r="B8337" t="s">
        <v>8342</v>
      </c>
      <c r="C8337" s="119" t="s">
        <v>60</v>
      </c>
      <c r="D8337" t="s">
        <v>11537</v>
      </c>
      <c r="E8337" t="s">
        <v>11530</v>
      </c>
      <c r="F8337" t="s">
        <v>11540</v>
      </c>
      <c r="G8337" t="s">
        <v>61</v>
      </c>
      <c r="H8337" t="s">
        <v>18</v>
      </c>
      <c r="I8337" t="s">
        <v>11541</v>
      </c>
      <c r="J8337">
        <v>2017</v>
      </c>
      <c r="K8337">
        <v>629.89</v>
      </c>
      <c r="L8337">
        <v>26</v>
      </c>
      <c r="M8337">
        <v>1</v>
      </c>
      <c r="N8337">
        <f t="shared" si="329"/>
        <v>0</v>
      </c>
      <c r="O8337">
        <f t="shared" si="328"/>
        <v>0</v>
      </c>
      <c r="P8337" t="s">
        <v>12694</v>
      </c>
    </row>
    <row r="8338" spans="2:16" x14ac:dyDescent="0.25">
      <c r="B8338" t="s">
        <v>8343</v>
      </c>
      <c r="C8338" s="119" t="s">
        <v>60</v>
      </c>
      <c r="D8338" t="s">
        <v>11537</v>
      </c>
      <c r="E8338" t="s">
        <v>11530</v>
      </c>
      <c r="F8338" t="s">
        <v>11540</v>
      </c>
      <c r="G8338" t="s">
        <v>61</v>
      </c>
      <c r="H8338" t="s">
        <v>18</v>
      </c>
      <c r="I8338" t="s">
        <v>11541</v>
      </c>
      <c r="J8338">
        <v>2017</v>
      </c>
      <c r="K8338">
        <v>629.61</v>
      </c>
      <c r="L8338">
        <v>24</v>
      </c>
      <c r="M8338">
        <v>1</v>
      </c>
      <c r="N8338">
        <f t="shared" si="329"/>
        <v>0</v>
      </c>
      <c r="O8338">
        <f t="shared" si="328"/>
        <v>0</v>
      </c>
      <c r="P8338" t="s">
        <v>12694</v>
      </c>
    </row>
    <row r="8339" spans="2:16" x14ac:dyDescent="0.25">
      <c r="B8339" t="s">
        <v>8344</v>
      </c>
      <c r="C8339" s="119" t="s">
        <v>60</v>
      </c>
      <c r="D8339" t="s">
        <v>11537</v>
      </c>
      <c r="E8339" t="s">
        <v>11530</v>
      </c>
      <c r="F8339" t="s">
        <v>11540</v>
      </c>
      <c r="G8339" t="s">
        <v>61</v>
      </c>
      <c r="H8339" t="s">
        <v>18</v>
      </c>
      <c r="I8339" t="s">
        <v>11541</v>
      </c>
      <c r="J8339">
        <v>2017</v>
      </c>
      <c r="K8339">
        <v>629.5</v>
      </c>
      <c r="L8339">
        <v>23</v>
      </c>
      <c r="M8339">
        <v>1</v>
      </c>
      <c r="N8339">
        <f t="shared" si="329"/>
        <v>0</v>
      </c>
      <c r="O8339">
        <f t="shared" si="328"/>
        <v>0</v>
      </c>
      <c r="P8339" t="s">
        <v>12694</v>
      </c>
    </row>
    <row r="8340" spans="2:16" x14ac:dyDescent="0.25">
      <c r="B8340" t="s">
        <v>8345</v>
      </c>
      <c r="C8340" s="119" t="s">
        <v>60</v>
      </c>
      <c r="D8340" t="s">
        <v>11537</v>
      </c>
      <c r="E8340" t="s">
        <v>11530</v>
      </c>
      <c r="F8340" t="s">
        <v>11540</v>
      </c>
      <c r="G8340" t="s">
        <v>61</v>
      </c>
      <c r="H8340" t="s">
        <v>18</v>
      </c>
      <c r="I8340" t="s">
        <v>11541</v>
      </c>
      <c r="J8340">
        <v>2017</v>
      </c>
      <c r="K8340">
        <v>629.35</v>
      </c>
      <c r="L8340">
        <v>22</v>
      </c>
      <c r="M8340">
        <v>1</v>
      </c>
      <c r="N8340">
        <f t="shared" si="329"/>
        <v>0</v>
      </c>
      <c r="O8340">
        <f t="shared" si="328"/>
        <v>0</v>
      </c>
      <c r="P8340" t="s">
        <v>12694</v>
      </c>
    </row>
    <row r="8341" spans="2:16" x14ac:dyDescent="0.25">
      <c r="B8341" t="s">
        <v>8346</v>
      </c>
      <c r="C8341" s="119" t="s">
        <v>60</v>
      </c>
      <c r="D8341" t="s">
        <v>11537</v>
      </c>
      <c r="E8341" t="s">
        <v>11530</v>
      </c>
      <c r="F8341" t="s">
        <v>11540</v>
      </c>
      <c r="G8341" t="s">
        <v>61</v>
      </c>
      <c r="H8341" t="s">
        <v>18</v>
      </c>
      <c r="I8341" t="s">
        <v>11541</v>
      </c>
      <c r="J8341">
        <v>2017</v>
      </c>
      <c r="K8341">
        <v>660.92</v>
      </c>
      <c r="L8341">
        <v>23</v>
      </c>
      <c r="M8341">
        <v>1</v>
      </c>
      <c r="N8341">
        <f t="shared" si="329"/>
        <v>0</v>
      </c>
      <c r="O8341">
        <f t="shared" si="328"/>
        <v>0</v>
      </c>
      <c r="P8341" t="s">
        <v>12694</v>
      </c>
    </row>
    <row r="8342" spans="2:16" x14ac:dyDescent="0.25">
      <c r="B8342" t="s">
        <v>8347</v>
      </c>
      <c r="C8342" s="119" t="s">
        <v>60</v>
      </c>
      <c r="D8342" t="s">
        <v>11537</v>
      </c>
      <c r="E8342" t="s">
        <v>11530</v>
      </c>
      <c r="F8342" t="s">
        <v>11540</v>
      </c>
      <c r="G8342" t="s">
        <v>61</v>
      </c>
      <c r="H8342" t="s">
        <v>18</v>
      </c>
      <c r="I8342" t="s">
        <v>11541</v>
      </c>
      <c r="J8342">
        <v>2017</v>
      </c>
      <c r="K8342">
        <v>629.74</v>
      </c>
      <c r="L8342">
        <v>25</v>
      </c>
      <c r="M8342">
        <v>1</v>
      </c>
      <c r="N8342">
        <f t="shared" si="329"/>
        <v>0</v>
      </c>
      <c r="O8342">
        <f t="shared" si="328"/>
        <v>0</v>
      </c>
      <c r="P8342" t="s">
        <v>12694</v>
      </c>
    </row>
    <row r="8343" spans="2:16" x14ac:dyDescent="0.25">
      <c r="B8343" t="s">
        <v>8348</v>
      </c>
      <c r="C8343" s="119" t="s">
        <v>60</v>
      </c>
      <c r="D8343" t="s">
        <v>11537</v>
      </c>
      <c r="E8343" t="s">
        <v>11530</v>
      </c>
      <c r="F8343" t="s">
        <v>11540</v>
      </c>
      <c r="G8343" t="s">
        <v>61</v>
      </c>
      <c r="H8343" t="s">
        <v>18</v>
      </c>
      <c r="I8343" t="s">
        <v>11541</v>
      </c>
      <c r="J8343">
        <v>2017</v>
      </c>
      <c r="K8343">
        <v>629.48</v>
      </c>
      <c r="L8343">
        <v>23</v>
      </c>
      <c r="M8343">
        <v>1</v>
      </c>
      <c r="N8343">
        <f t="shared" si="329"/>
        <v>0</v>
      </c>
      <c r="O8343">
        <f t="shared" si="328"/>
        <v>0</v>
      </c>
      <c r="P8343" t="s">
        <v>12694</v>
      </c>
    </row>
    <row r="8344" spans="2:16" x14ac:dyDescent="0.25">
      <c r="B8344" t="s">
        <v>8349</v>
      </c>
      <c r="C8344" s="119" t="s">
        <v>60</v>
      </c>
      <c r="D8344" t="s">
        <v>11537</v>
      </c>
      <c r="E8344" t="s">
        <v>11530</v>
      </c>
      <c r="F8344" t="s">
        <v>11540</v>
      </c>
      <c r="G8344" t="s">
        <v>61</v>
      </c>
      <c r="H8344" t="s">
        <v>18</v>
      </c>
      <c r="I8344" t="s">
        <v>11541</v>
      </c>
      <c r="J8344">
        <v>2017</v>
      </c>
      <c r="K8344">
        <v>631.01</v>
      </c>
      <c r="L8344">
        <v>35</v>
      </c>
      <c r="M8344">
        <v>1</v>
      </c>
      <c r="N8344">
        <f t="shared" si="329"/>
        <v>0</v>
      </c>
      <c r="O8344">
        <f t="shared" si="328"/>
        <v>0</v>
      </c>
      <c r="P8344" t="s">
        <v>12694</v>
      </c>
    </row>
    <row r="8345" spans="2:16" x14ac:dyDescent="0.25">
      <c r="B8345" t="s">
        <v>8350</v>
      </c>
      <c r="C8345" s="119" t="s">
        <v>60</v>
      </c>
      <c r="D8345" t="s">
        <v>11537</v>
      </c>
      <c r="E8345" t="s">
        <v>11530</v>
      </c>
      <c r="F8345" t="s">
        <v>11540</v>
      </c>
      <c r="G8345" t="s">
        <v>61</v>
      </c>
      <c r="H8345" t="s">
        <v>18</v>
      </c>
      <c r="I8345" t="s">
        <v>11541</v>
      </c>
      <c r="J8345">
        <v>2017</v>
      </c>
      <c r="K8345">
        <v>628.41999999999996</v>
      </c>
      <c r="L8345">
        <v>19</v>
      </c>
      <c r="M8345">
        <v>1</v>
      </c>
      <c r="N8345">
        <f t="shared" si="329"/>
        <v>0</v>
      </c>
      <c r="O8345">
        <f t="shared" si="328"/>
        <v>0</v>
      </c>
      <c r="P8345" t="s">
        <v>12694</v>
      </c>
    </row>
    <row r="8346" spans="2:16" x14ac:dyDescent="0.25">
      <c r="B8346" t="s">
        <v>8351</v>
      </c>
      <c r="C8346" s="119" t="s">
        <v>60</v>
      </c>
      <c r="D8346" t="s">
        <v>11537</v>
      </c>
      <c r="E8346" t="s">
        <v>11530</v>
      </c>
      <c r="F8346" t="s">
        <v>11540</v>
      </c>
      <c r="G8346" t="s">
        <v>61</v>
      </c>
      <c r="H8346" t="s">
        <v>18</v>
      </c>
      <c r="I8346" t="s">
        <v>11541</v>
      </c>
      <c r="J8346">
        <v>2017</v>
      </c>
      <c r="K8346">
        <v>629.74</v>
      </c>
      <c r="L8346">
        <v>25</v>
      </c>
      <c r="M8346">
        <v>1</v>
      </c>
      <c r="N8346">
        <f t="shared" si="329"/>
        <v>0</v>
      </c>
      <c r="O8346">
        <f t="shared" si="328"/>
        <v>0</v>
      </c>
      <c r="P8346" t="s">
        <v>12694</v>
      </c>
    </row>
    <row r="8347" spans="2:16" x14ac:dyDescent="0.25">
      <c r="B8347" t="s">
        <v>8352</v>
      </c>
      <c r="C8347" s="119" t="s">
        <v>60</v>
      </c>
      <c r="D8347" t="s">
        <v>11550</v>
      </c>
      <c r="E8347" t="s">
        <v>11530</v>
      </c>
      <c r="F8347" t="s">
        <v>11540</v>
      </c>
      <c r="G8347" t="s">
        <v>61</v>
      </c>
      <c r="H8347" t="s">
        <v>18</v>
      </c>
      <c r="I8347" t="s">
        <v>11541</v>
      </c>
      <c r="J8347">
        <v>2017</v>
      </c>
      <c r="K8347">
        <v>630.62</v>
      </c>
      <c r="L8347">
        <v>32</v>
      </c>
      <c r="M8347">
        <v>1</v>
      </c>
      <c r="N8347">
        <f t="shared" si="329"/>
        <v>0</v>
      </c>
      <c r="O8347">
        <f t="shared" si="328"/>
        <v>0</v>
      </c>
      <c r="P8347" t="s">
        <v>12694</v>
      </c>
    </row>
    <row r="8348" spans="2:16" x14ac:dyDescent="0.25">
      <c r="B8348" t="s">
        <v>8353</v>
      </c>
      <c r="C8348" s="119" t="s">
        <v>60</v>
      </c>
      <c r="D8348" t="s">
        <v>11550</v>
      </c>
      <c r="E8348" t="s">
        <v>11530</v>
      </c>
      <c r="F8348" t="s">
        <v>11540</v>
      </c>
      <c r="G8348" t="s">
        <v>61</v>
      </c>
      <c r="H8348" t="s">
        <v>18</v>
      </c>
      <c r="I8348" t="s">
        <v>11541</v>
      </c>
      <c r="J8348">
        <v>2017</v>
      </c>
      <c r="K8348">
        <v>630.12</v>
      </c>
      <c r="L8348">
        <v>28</v>
      </c>
      <c r="M8348">
        <v>1</v>
      </c>
      <c r="N8348">
        <f t="shared" si="329"/>
        <v>0</v>
      </c>
      <c r="O8348">
        <f t="shared" si="328"/>
        <v>0</v>
      </c>
      <c r="P8348" t="s">
        <v>12694</v>
      </c>
    </row>
    <row r="8349" spans="2:16" x14ac:dyDescent="0.25">
      <c r="B8349" t="s">
        <v>8354</v>
      </c>
      <c r="C8349" s="119" t="s">
        <v>60</v>
      </c>
      <c r="D8349" t="s">
        <v>11550</v>
      </c>
      <c r="E8349" t="s">
        <v>11530</v>
      </c>
      <c r="F8349" t="s">
        <v>11540</v>
      </c>
      <c r="G8349" t="s">
        <v>61</v>
      </c>
      <c r="H8349" t="s">
        <v>18</v>
      </c>
      <c r="I8349" t="s">
        <v>11541</v>
      </c>
      <c r="J8349">
        <v>2017</v>
      </c>
      <c r="K8349">
        <v>630.76</v>
      </c>
      <c r="L8349">
        <v>33</v>
      </c>
      <c r="M8349">
        <v>1</v>
      </c>
      <c r="N8349">
        <f t="shared" si="329"/>
        <v>0</v>
      </c>
      <c r="O8349">
        <f t="shared" si="328"/>
        <v>0</v>
      </c>
      <c r="P8349" t="s">
        <v>12694</v>
      </c>
    </row>
    <row r="8350" spans="2:16" x14ac:dyDescent="0.25">
      <c r="B8350" t="s">
        <v>8355</v>
      </c>
      <c r="C8350" s="119" t="s">
        <v>60</v>
      </c>
      <c r="D8350" t="s">
        <v>11537</v>
      </c>
      <c r="E8350" t="s">
        <v>11530</v>
      </c>
      <c r="F8350" t="s">
        <v>11540</v>
      </c>
      <c r="G8350" t="s">
        <v>61</v>
      </c>
      <c r="H8350" t="s">
        <v>18</v>
      </c>
      <c r="I8350" t="s">
        <v>11541</v>
      </c>
      <c r="J8350">
        <v>2017</v>
      </c>
      <c r="K8350">
        <v>628.39</v>
      </c>
      <c r="L8350">
        <v>19</v>
      </c>
      <c r="M8350">
        <v>1</v>
      </c>
      <c r="N8350">
        <f t="shared" si="329"/>
        <v>0</v>
      </c>
      <c r="O8350">
        <f t="shared" si="328"/>
        <v>0</v>
      </c>
      <c r="P8350" t="s">
        <v>12694</v>
      </c>
    </row>
    <row r="8351" spans="2:16" x14ac:dyDescent="0.25">
      <c r="B8351" t="s">
        <v>8356</v>
      </c>
      <c r="C8351" s="119" t="s">
        <v>60</v>
      </c>
      <c r="D8351" t="s">
        <v>11537</v>
      </c>
      <c r="E8351" t="s">
        <v>11530</v>
      </c>
      <c r="F8351" t="s">
        <v>11540</v>
      </c>
      <c r="G8351" t="s">
        <v>61</v>
      </c>
      <c r="H8351" t="s">
        <v>18</v>
      </c>
      <c r="I8351" t="s">
        <v>11541</v>
      </c>
      <c r="J8351">
        <v>2017</v>
      </c>
      <c r="K8351">
        <v>629.99</v>
      </c>
      <c r="L8351">
        <v>27</v>
      </c>
      <c r="M8351">
        <v>1</v>
      </c>
      <c r="N8351">
        <f t="shared" si="329"/>
        <v>0</v>
      </c>
      <c r="O8351">
        <f t="shared" si="328"/>
        <v>0</v>
      </c>
      <c r="P8351" t="s">
        <v>12694</v>
      </c>
    </row>
    <row r="8352" spans="2:16" x14ac:dyDescent="0.25">
      <c r="B8352" t="s">
        <v>8357</v>
      </c>
      <c r="C8352" s="119" t="s">
        <v>60</v>
      </c>
      <c r="D8352" t="s">
        <v>11537</v>
      </c>
      <c r="E8352" t="s">
        <v>11530</v>
      </c>
      <c r="F8352" t="s">
        <v>11540</v>
      </c>
      <c r="G8352" t="s">
        <v>61</v>
      </c>
      <c r="H8352" t="s">
        <v>18</v>
      </c>
      <c r="I8352" t="s">
        <v>11541</v>
      </c>
      <c r="J8352">
        <v>2017</v>
      </c>
      <c r="K8352">
        <v>630.37</v>
      </c>
      <c r="L8352">
        <v>30</v>
      </c>
      <c r="M8352">
        <v>1</v>
      </c>
      <c r="N8352">
        <f t="shared" si="329"/>
        <v>0</v>
      </c>
      <c r="O8352">
        <f t="shared" si="328"/>
        <v>0</v>
      </c>
      <c r="P8352" t="s">
        <v>12694</v>
      </c>
    </row>
    <row r="8353" spans="2:16" x14ac:dyDescent="0.25">
      <c r="B8353" t="s">
        <v>8358</v>
      </c>
      <c r="C8353" s="119" t="s">
        <v>60</v>
      </c>
      <c r="D8353" t="s">
        <v>11537</v>
      </c>
      <c r="E8353" t="s">
        <v>11530</v>
      </c>
      <c r="F8353" t="s">
        <v>11540</v>
      </c>
      <c r="G8353" t="s">
        <v>61</v>
      </c>
      <c r="H8353" t="s">
        <v>18</v>
      </c>
      <c r="I8353" t="s">
        <v>11541</v>
      </c>
      <c r="J8353">
        <v>2017</v>
      </c>
      <c r="K8353">
        <v>629.87</v>
      </c>
      <c r="L8353">
        <v>26</v>
      </c>
      <c r="M8353">
        <v>1</v>
      </c>
      <c r="N8353">
        <f t="shared" si="329"/>
        <v>0</v>
      </c>
      <c r="O8353">
        <f t="shared" si="328"/>
        <v>0</v>
      </c>
      <c r="P8353" t="s">
        <v>12694</v>
      </c>
    </row>
    <row r="8354" spans="2:16" x14ac:dyDescent="0.25">
      <c r="B8354" t="s">
        <v>8359</v>
      </c>
      <c r="C8354" s="119" t="s">
        <v>60</v>
      </c>
      <c r="D8354" t="s">
        <v>11537</v>
      </c>
      <c r="E8354" t="s">
        <v>11530</v>
      </c>
      <c r="F8354" t="s">
        <v>11540</v>
      </c>
      <c r="G8354" t="s">
        <v>61</v>
      </c>
      <c r="H8354" t="s">
        <v>18</v>
      </c>
      <c r="I8354" t="s">
        <v>11541</v>
      </c>
      <c r="J8354">
        <v>2017</v>
      </c>
      <c r="K8354">
        <v>629.87</v>
      </c>
      <c r="L8354">
        <v>26</v>
      </c>
      <c r="M8354">
        <v>1</v>
      </c>
      <c r="N8354">
        <f t="shared" si="329"/>
        <v>0</v>
      </c>
      <c r="O8354">
        <f t="shared" si="328"/>
        <v>0</v>
      </c>
      <c r="P8354" t="s">
        <v>12694</v>
      </c>
    </row>
    <row r="8355" spans="2:16" x14ac:dyDescent="0.25">
      <c r="B8355" t="s">
        <v>8360</v>
      </c>
      <c r="C8355" s="119" t="s">
        <v>60</v>
      </c>
      <c r="D8355" t="s">
        <v>11537</v>
      </c>
      <c r="E8355" t="s">
        <v>11530</v>
      </c>
      <c r="F8355" t="s">
        <v>11540</v>
      </c>
      <c r="G8355" t="s">
        <v>61</v>
      </c>
      <c r="H8355" t="s">
        <v>18</v>
      </c>
      <c r="I8355" t="s">
        <v>11541</v>
      </c>
      <c r="J8355">
        <v>2017</v>
      </c>
      <c r="K8355">
        <v>711.15</v>
      </c>
      <c r="L8355">
        <v>99</v>
      </c>
      <c r="M8355">
        <v>1</v>
      </c>
      <c r="N8355">
        <f t="shared" si="329"/>
        <v>0</v>
      </c>
      <c r="O8355">
        <f t="shared" si="328"/>
        <v>0</v>
      </c>
      <c r="P8355" t="s">
        <v>12694</v>
      </c>
    </row>
    <row r="8356" spans="2:16" x14ac:dyDescent="0.25">
      <c r="B8356" t="s">
        <v>8361</v>
      </c>
      <c r="C8356" s="119" t="s">
        <v>60</v>
      </c>
      <c r="D8356" t="s">
        <v>11537</v>
      </c>
      <c r="E8356" t="s">
        <v>11530</v>
      </c>
      <c r="F8356" t="s">
        <v>11540</v>
      </c>
      <c r="G8356" t="s">
        <v>61</v>
      </c>
      <c r="H8356" t="s">
        <v>18</v>
      </c>
      <c r="I8356" t="s">
        <v>11541</v>
      </c>
      <c r="J8356">
        <v>2017</v>
      </c>
      <c r="K8356">
        <v>664.96</v>
      </c>
      <c r="L8356">
        <v>23</v>
      </c>
      <c r="M8356">
        <v>1</v>
      </c>
      <c r="N8356">
        <f t="shared" si="329"/>
        <v>0</v>
      </c>
      <c r="O8356">
        <f t="shared" si="328"/>
        <v>0</v>
      </c>
      <c r="P8356" t="s">
        <v>12694</v>
      </c>
    </row>
    <row r="8357" spans="2:16" x14ac:dyDescent="0.25">
      <c r="B8357" t="s">
        <v>8362</v>
      </c>
      <c r="C8357" s="119" t="s">
        <v>60</v>
      </c>
      <c r="D8357" t="s">
        <v>11537</v>
      </c>
      <c r="E8357" t="s">
        <v>11530</v>
      </c>
      <c r="F8357" t="s">
        <v>11540</v>
      </c>
      <c r="G8357" t="s">
        <v>61</v>
      </c>
      <c r="H8357" t="s">
        <v>18</v>
      </c>
      <c r="I8357" t="s">
        <v>11541</v>
      </c>
      <c r="J8357">
        <v>2017</v>
      </c>
      <c r="K8357">
        <v>665.09</v>
      </c>
      <c r="L8357">
        <v>24</v>
      </c>
      <c r="M8357">
        <v>1</v>
      </c>
      <c r="N8357">
        <f t="shared" si="329"/>
        <v>0</v>
      </c>
      <c r="O8357">
        <f t="shared" si="328"/>
        <v>0</v>
      </c>
      <c r="P8357" t="s">
        <v>12694</v>
      </c>
    </row>
    <row r="8358" spans="2:16" x14ac:dyDescent="0.25">
      <c r="B8358" t="s">
        <v>8363</v>
      </c>
      <c r="C8358" s="119" t="s">
        <v>60</v>
      </c>
      <c r="D8358" t="s">
        <v>11537</v>
      </c>
      <c r="E8358" t="s">
        <v>11530</v>
      </c>
      <c r="F8358" t="s">
        <v>11540</v>
      </c>
      <c r="G8358" t="s">
        <v>61</v>
      </c>
      <c r="H8358" t="s">
        <v>18</v>
      </c>
      <c r="I8358" t="s">
        <v>11541</v>
      </c>
      <c r="J8358">
        <v>2017</v>
      </c>
      <c r="K8358">
        <v>633.08000000000004</v>
      </c>
      <c r="L8358">
        <v>21</v>
      </c>
      <c r="M8358">
        <v>1</v>
      </c>
      <c r="N8358">
        <f t="shared" si="329"/>
        <v>0</v>
      </c>
      <c r="O8358">
        <f t="shared" si="328"/>
        <v>0</v>
      </c>
      <c r="P8358" t="s">
        <v>12694</v>
      </c>
    </row>
    <row r="8359" spans="2:16" x14ac:dyDescent="0.25">
      <c r="B8359" t="s">
        <v>8364</v>
      </c>
      <c r="C8359" s="119" t="s">
        <v>60</v>
      </c>
      <c r="D8359" t="s">
        <v>11537</v>
      </c>
      <c r="E8359" t="s">
        <v>11530</v>
      </c>
      <c r="F8359" t="s">
        <v>11540</v>
      </c>
      <c r="G8359" t="s">
        <v>61</v>
      </c>
      <c r="H8359" t="s">
        <v>18</v>
      </c>
      <c r="I8359" t="s">
        <v>11541</v>
      </c>
      <c r="J8359">
        <v>2017</v>
      </c>
      <c r="K8359">
        <v>632.83000000000004</v>
      </c>
      <c r="L8359">
        <v>19</v>
      </c>
      <c r="M8359">
        <v>1</v>
      </c>
      <c r="N8359">
        <f t="shared" si="329"/>
        <v>0</v>
      </c>
      <c r="O8359">
        <f t="shared" si="328"/>
        <v>0</v>
      </c>
      <c r="P8359" t="s">
        <v>12694</v>
      </c>
    </row>
    <row r="8360" spans="2:16" x14ac:dyDescent="0.25">
      <c r="B8360" t="s">
        <v>8365</v>
      </c>
      <c r="C8360" s="119" t="s">
        <v>60</v>
      </c>
      <c r="D8360" t="s">
        <v>11537</v>
      </c>
      <c r="E8360" t="s">
        <v>11530</v>
      </c>
      <c r="F8360" t="s">
        <v>11540</v>
      </c>
      <c r="G8360" t="s">
        <v>61</v>
      </c>
      <c r="H8360" t="s">
        <v>18</v>
      </c>
      <c r="I8360" t="s">
        <v>11541</v>
      </c>
      <c r="J8360">
        <v>2017</v>
      </c>
      <c r="K8360">
        <v>664.83</v>
      </c>
      <c r="L8360">
        <v>22</v>
      </c>
      <c r="M8360">
        <v>1</v>
      </c>
      <c r="N8360">
        <f t="shared" si="329"/>
        <v>0</v>
      </c>
      <c r="O8360">
        <f t="shared" si="328"/>
        <v>0</v>
      </c>
      <c r="P8360" t="s">
        <v>12694</v>
      </c>
    </row>
    <row r="8361" spans="2:16" x14ac:dyDescent="0.25">
      <c r="B8361" t="s">
        <v>8366</v>
      </c>
      <c r="C8361" s="119" t="s">
        <v>60</v>
      </c>
      <c r="D8361" t="s">
        <v>11537</v>
      </c>
      <c r="E8361" t="s">
        <v>11530</v>
      </c>
      <c r="F8361" t="s">
        <v>11540</v>
      </c>
      <c r="G8361" t="s">
        <v>61</v>
      </c>
      <c r="H8361" t="s">
        <v>18</v>
      </c>
      <c r="I8361" t="s">
        <v>11541</v>
      </c>
      <c r="J8361">
        <v>2017</v>
      </c>
      <c r="K8361">
        <v>665.22</v>
      </c>
      <c r="L8361">
        <v>25</v>
      </c>
      <c r="M8361">
        <v>1</v>
      </c>
      <c r="N8361">
        <f t="shared" si="329"/>
        <v>0</v>
      </c>
      <c r="O8361">
        <f t="shared" si="328"/>
        <v>0</v>
      </c>
      <c r="P8361" t="s">
        <v>12694</v>
      </c>
    </row>
    <row r="8362" spans="2:16" x14ac:dyDescent="0.25">
      <c r="B8362" t="s">
        <v>8367</v>
      </c>
      <c r="C8362" s="119" t="s">
        <v>60</v>
      </c>
      <c r="D8362" t="s">
        <v>11537</v>
      </c>
      <c r="E8362" t="s">
        <v>11530</v>
      </c>
      <c r="F8362" t="s">
        <v>11540</v>
      </c>
      <c r="G8362" t="s">
        <v>61</v>
      </c>
      <c r="H8362" t="s">
        <v>18</v>
      </c>
      <c r="I8362" t="s">
        <v>11541</v>
      </c>
      <c r="J8362">
        <v>2017</v>
      </c>
      <c r="K8362">
        <v>664.96</v>
      </c>
      <c r="L8362">
        <v>23</v>
      </c>
      <c r="M8362">
        <v>1</v>
      </c>
      <c r="N8362">
        <f t="shared" si="329"/>
        <v>0</v>
      </c>
      <c r="O8362">
        <f t="shared" si="328"/>
        <v>0</v>
      </c>
      <c r="P8362" t="s">
        <v>12694</v>
      </c>
    </row>
    <row r="8363" spans="2:16" x14ac:dyDescent="0.25">
      <c r="B8363" t="s">
        <v>8368</v>
      </c>
      <c r="C8363" s="119" t="s">
        <v>60</v>
      </c>
      <c r="D8363" t="s">
        <v>11537</v>
      </c>
      <c r="E8363" t="s">
        <v>11530</v>
      </c>
      <c r="F8363" t="s">
        <v>11540</v>
      </c>
      <c r="G8363" t="s">
        <v>61</v>
      </c>
      <c r="H8363" t="s">
        <v>18</v>
      </c>
      <c r="I8363" t="s">
        <v>11541</v>
      </c>
      <c r="J8363">
        <v>2017</v>
      </c>
      <c r="K8363">
        <v>633.11</v>
      </c>
      <c r="L8363">
        <v>18</v>
      </c>
      <c r="M8363">
        <v>1</v>
      </c>
      <c r="N8363">
        <f t="shared" si="329"/>
        <v>0</v>
      </c>
      <c r="O8363">
        <f t="shared" si="328"/>
        <v>0</v>
      </c>
      <c r="P8363" t="s">
        <v>12694</v>
      </c>
    </row>
    <row r="8364" spans="2:16" x14ac:dyDescent="0.25">
      <c r="B8364" t="s">
        <v>8369</v>
      </c>
      <c r="C8364" s="119" t="s">
        <v>60</v>
      </c>
      <c r="D8364" t="s">
        <v>11537</v>
      </c>
      <c r="E8364" t="s">
        <v>11530</v>
      </c>
      <c r="F8364" t="s">
        <v>11540</v>
      </c>
      <c r="G8364" t="s">
        <v>61</v>
      </c>
      <c r="H8364" t="s">
        <v>18</v>
      </c>
      <c r="I8364" t="s">
        <v>11541</v>
      </c>
      <c r="J8364">
        <v>2017</v>
      </c>
      <c r="K8364">
        <v>664.76</v>
      </c>
      <c r="L8364">
        <v>18</v>
      </c>
      <c r="M8364">
        <v>1</v>
      </c>
      <c r="N8364">
        <f t="shared" si="329"/>
        <v>0</v>
      </c>
      <c r="O8364">
        <f t="shared" si="328"/>
        <v>0</v>
      </c>
      <c r="P8364" t="s">
        <v>12694</v>
      </c>
    </row>
    <row r="8365" spans="2:16" x14ac:dyDescent="0.25">
      <c r="B8365" t="s">
        <v>8370</v>
      </c>
      <c r="C8365" s="119" t="s">
        <v>60</v>
      </c>
      <c r="D8365" t="s">
        <v>11537</v>
      </c>
      <c r="E8365" t="s">
        <v>11530</v>
      </c>
      <c r="F8365" t="s">
        <v>11540</v>
      </c>
      <c r="G8365" t="s">
        <v>61</v>
      </c>
      <c r="H8365" t="s">
        <v>18</v>
      </c>
      <c r="I8365" t="s">
        <v>11541</v>
      </c>
      <c r="J8365">
        <v>2017</v>
      </c>
      <c r="K8365">
        <v>665.01</v>
      </c>
      <c r="L8365">
        <v>20</v>
      </c>
      <c r="M8365">
        <v>1</v>
      </c>
      <c r="N8365">
        <f t="shared" si="329"/>
        <v>0</v>
      </c>
      <c r="O8365">
        <f t="shared" si="328"/>
        <v>0</v>
      </c>
      <c r="P8365" t="s">
        <v>12694</v>
      </c>
    </row>
    <row r="8366" spans="2:16" x14ac:dyDescent="0.25">
      <c r="B8366" t="s">
        <v>8371</v>
      </c>
      <c r="C8366" s="119" t="s">
        <v>60</v>
      </c>
      <c r="D8366" t="s">
        <v>11537</v>
      </c>
      <c r="E8366" t="s">
        <v>11530</v>
      </c>
      <c r="F8366" t="s">
        <v>11540</v>
      </c>
      <c r="G8366" t="s">
        <v>61</v>
      </c>
      <c r="H8366" t="s">
        <v>18</v>
      </c>
      <c r="I8366" t="s">
        <v>11541</v>
      </c>
      <c r="J8366">
        <v>2017</v>
      </c>
      <c r="K8366">
        <v>633.08000000000004</v>
      </c>
      <c r="L8366">
        <v>21</v>
      </c>
      <c r="M8366">
        <v>1</v>
      </c>
      <c r="N8366">
        <f t="shared" si="329"/>
        <v>0</v>
      </c>
      <c r="O8366">
        <f t="shared" si="328"/>
        <v>0</v>
      </c>
      <c r="P8366" t="s">
        <v>12694</v>
      </c>
    </row>
    <row r="8367" spans="2:16" x14ac:dyDescent="0.25">
      <c r="B8367" t="s">
        <v>8372</v>
      </c>
      <c r="C8367" s="119" t="s">
        <v>60</v>
      </c>
      <c r="D8367" t="s">
        <v>11537</v>
      </c>
      <c r="E8367" t="s">
        <v>11530</v>
      </c>
      <c r="F8367" t="s">
        <v>11540</v>
      </c>
      <c r="G8367" t="s">
        <v>61</v>
      </c>
      <c r="H8367" t="s">
        <v>18</v>
      </c>
      <c r="I8367" t="s">
        <v>11541</v>
      </c>
      <c r="J8367">
        <v>2017</v>
      </c>
      <c r="K8367">
        <v>632.70000000000005</v>
      </c>
      <c r="L8367">
        <v>18</v>
      </c>
      <c r="M8367">
        <v>1</v>
      </c>
      <c r="N8367">
        <f t="shared" si="329"/>
        <v>0</v>
      </c>
      <c r="O8367">
        <f t="shared" ref="O8367:O8430" si="330">IF(OR(L8367="",L8367&lt;=0),1,0)</f>
        <v>0</v>
      </c>
      <c r="P8367" t="s">
        <v>12694</v>
      </c>
    </row>
    <row r="8368" spans="2:16" x14ac:dyDescent="0.25">
      <c r="B8368" t="s">
        <v>8373</v>
      </c>
      <c r="C8368" s="119" t="s">
        <v>60</v>
      </c>
      <c r="D8368" t="s">
        <v>11537</v>
      </c>
      <c r="E8368" t="s">
        <v>11530</v>
      </c>
      <c r="F8368" t="s">
        <v>11540</v>
      </c>
      <c r="G8368" t="s">
        <v>61</v>
      </c>
      <c r="H8368" t="s">
        <v>18</v>
      </c>
      <c r="I8368" t="s">
        <v>11541</v>
      </c>
      <c r="J8368">
        <v>2017</v>
      </c>
      <c r="K8368">
        <v>665.06</v>
      </c>
      <c r="L8368">
        <v>24</v>
      </c>
      <c r="M8368">
        <v>1</v>
      </c>
      <c r="N8368">
        <f t="shared" si="329"/>
        <v>0</v>
      </c>
      <c r="O8368">
        <f t="shared" si="330"/>
        <v>0</v>
      </c>
      <c r="P8368" t="s">
        <v>12694</v>
      </c>
    </row>
    <row r="8369" spans="2:16" x14ac:dyDescent="0.25">
      <c r="B8369" t="s">
        <v>8374</v>
      </c>
      <c r="C8369" s="119" t="s">
        <v>60</v>
      </c>
      <c r="D8369" t="s">
        <v>11539</v>
      </c>
      <c r="E8369" t="s">
        <v>11530</v>
      </c>
      <c r="F8369" t="s">
        <v>11540</v>
      </c>
      <c r="G8369" t="s">
        <v>61</v>
      </c>
      <c r="H8369" t="s">
        <v>18</v>
      </c>
      <c r="I8369" t="s">
        <v>11541</v>
      </c>
      <c r="J8369">
        <v>2017</v>
      </c>
      <c r="K8369">
        <v>633.74</v>
      </c>
      <c r="L8369">
        <v>23</v>
      </c>
      <c r="M8369">
        <v>1</v>
      </c>
      <c r="N8369">
        <f t="shared" si="329"/>
        <v>0</v>
      </c>
      <c r="O8369">
        <f t="shared" si="330"/>
        <v>0</v>
      </c>
      <c r="P8369" t="s">
        <v>12694</v>
      </c>
    </row>
    <row r="8370" spans="2:16" x14ac:dyDescent="0.25">
      <c r="B8370" t="s">
        <v>8375</v>
      </c>
      <c r="C8370" s="119" t="s">
        <v>60</v>
      </c>
      <c r="D8370" t="s">
        <v>11539</v>
      </c>
      <c r="E8370" t="s">
        <v>11530</v>
      </c>
      <c r="F8370" t="s">
        <v>11540</v>
      </c>
      <c r="G8370" t="s">
        <v>61</v>
      </c>
      <c r="H8370" t="s">
        <v>18</v>
      </c>
      <c r="I8370" t="s">
        <v>11541</v>
      </c>
      <c r="J8370">
        <v>2017</v>
      </c>
      <c r="K8370">
        <v>665.01</v>
      </c>
      <c r="L8370">
        <v>20</v>
      </c>
      <c r="M8370">
        <v>1</v>
      </c>
      <c r="N8370">
        <f t="shared" si="329"/>
        <v>0</v>
      </c>
      <c r="O8370">
        <f t="shared" si="330"/>
        <v>0</v>
      </c>
      <c r="P8370" t="s">
        <v>12694</v>
      </c>
    </row>
    <row r="8371" spans="2:16" x14ac:dyDescent="0.25">
      <c r="B8371" t="s">
        <v>8376</v>
      </c>
      <c r="C8371" s="119" t="s">
        <v>60</v>
      </c>
      <c r="D8371" t="s">
        <v>11539</v>
      </c>
      <c r="E8371" t="s">
        <v>11530</v>
      </c>
      <c r="F8371" t="s">
        <v>11540</v>
      </c>
      <c r="G8371" t="s">
        <v>61</v>
      </c>
      <c r="H8371" t="s">
        <v>18</v>
      </c>
      <c r="I8371" t="s">
        <v>11541</v>
      </c>
      <c r="J8371">
        <v>2017</v>
      </c>
      <c r="K8371">
        <v>633.74</v>
      </c>
      <c r="L8371">
        <v>23</v>
      </c>
      <c r="M8371">
        <v>1</v>
      </c>
      <c r="N8371">
        <f t="shared" si="329"/>
        <v>0</v>
      </c>
      <c r="O8371">
        <f t="shared" si="330"/>
        <v>0</v>
      </c>
      <c r="P8371" t="s">
        <v>12693</v>
      </c>
    </row>
    <row r="8372" spans="2:16" x14ac:dyDescent="0.25">
      <c r="B8372" t="s">
        <v>8377</v>
      </c>
      <c r="C8372" s="119" t="s">
        <v>60</v>
      </c>
      <c r="D8372" t="s">
        <v>11537</v>
      </c>
      <c r="E8372" t="s">
        <v>11530</v>
      </c>
      <c r="F8372" t="s">
        <v>11540</v>
      </c>
      <c r="G8372" t="s">
        <v>61</v>
      </c>
      <c r="H8372" t="s">
        <v>18</v>
      </c>
      <c r="I8372" t="s">
        <v>11541</v>
      </c>
      <c r="J8372">
        <v>2017</v>
      </c>
      <c r="K8372">
        <v>666.18</v>
      </c>
      <c r="L8372">
        <v>29</v>
      </c>
      <c r="M8372">
        <v>1</v>
      </c>
      <c r="N8372">
        <f t="shared" si="329"/>
        <v>0</v>
      </c>
      <c r="O8372">
        <f t="shared" si="330"/>
        <v>0</v>
      </c>
      <c r="P8372" t="s">
        <v>12694</v>
      </c>
    </row>
    <row r="8373" spans="2:16" x14ac:dyDescent="0.25">
      <c r="B8373" t="s">
        <v>8378</v>
      </c>
      <c r="C8373" s="119" t="s">
        <v>60</v>
      </c>
      <c r="D8373" t="s">
        <v>11539</v>
      </c>
      <c r="E8373" t="s">
        <v>11530</v>
      </c>
      <c r="F8373" t="s">
        <v>11540</v>
      </c>
      <c r="G8373" t="s">
        <v>61</v>
      </c>
      <c r="H8373" t="s">
        <v>18</v>
      </c>
      <c r="I8373" t="s">
        <v>11541</v>
      </c>
      <c r="J8373">
        <v>2017</v>
      </c>
      <c r="K8373">
        <v>634.64</v>
      </c>
      <c r="L8373">
        <v>30</v>
      </c>
      <c r="M8373">
        <v>1</v>
      </c>
      <c r="N8373">
        <f t="shared" si="329"/>
        <v>0</v>
      </c>
      <c r="O8373">
        <f t="shared" si="330"/>
        <v>0</v>
      </c>
      <c r="P8373" t="s">
        <v>12694</v>
      </c>
    </row>
    <row r="8374" spans="2:16" x14ac:dyDescent="0.25">
      <c r="B8374" t="s">
        <v>8379</v>
      </c>
      <c r="C8374" s="119" t="s">
        <v>60</v>
      </c>
      <c r="D8374" t="s">
        <v>11537</v>
      </c>
      <c r="E8374" t="s">
        <v>11530</v>
      </c>
      <c r="F8374" t="s">
        <v>11540</v>
      </c>
      <c r="G8374" t="s">
        <v>61</v>
      </c>
      <c r="H8374" t="s">
        <v>18</v>
      </c>
      <c r="I8374" t="s">
        <v>11541</v>
      </c>
      <c r="J8374">
        <v>2017</v>
      </c>
      <c r="K8374">
        <v>665.92</v>
      </c>
      <c r="L8374">
        <v>27</v>
      </c>
      <c r="M8374">
        <v>1</v>
      </c>
      <c r="N8374">
        <f t="shared" si="329"/>
        <v>0</v>
      </c>
      <c r="O8374">
        <f t="shared" si="330"/>
        <v>0</v>
      </c>
      <c r="P8374" t="s">
        <v>12694</v>
      </c>
    </row>
    <row r="8375" spans="2:16" x14ac:dyDescent="0.25">
      <c r="B8375" t="s">
        <v>8380</v>
      </c>
      <c r="C8375" s="119" t="s">
        <v>60</v>
      </c>
      <c r="D8375" t="s">
        <v>11537</v>
      </c>
      <c r="E8375" t="s">
        <v>11530</v>
      </c>
      <c r="F8375" t="s">
        <v>11540</v>
      </c>
      <c r="G8375" t="s">
        <v>61</v>
      </c>
      <c r="H8375" t="s">
        <v>18</v>
      </c>
      <c r="I8375" t="s">
        <v>11541</v>
      </c>
      <c r="J8375">
        <v>2017</v>
      </c>
      <c r="K8375">
        <v>666.18</v>
      </c>
      <c r="L8375">
        <v>29</v>
      </c>
      <c r="M8375">
        <v>1</v>
      </c>
      <c r="N8375">
        <f t="shared" si="329"/>
        <v>0</v>
      </c>
      <c r="O8375">
        <f t="shared" si="330"/>
        <v>0</v>
      </c>
      <c r="P8375" t="s">
        <v>12694</v>
      </c>
    </row>
    <row r="8376" spans="2:16" x14ac:dyDescent="0.25">
      <c r="B8376" t="s">
        <v>8381</v>
      </c>
      <c r="C8376" s="119" t="s">
        <v>60</v>
      </c>
      <c r="D8376" t="s">
        <v>11539</v>
      </c>
      <c r="E8376" t="s">
        <v>11530</v>
      </c>
      <c r="F8376" t="s">
        <v>11540</v>
      </c>
      <c r="G8376" t="s">
        <v>61</v>
      </c>
      <c r="H8376" t="s">
        <v>18</v>
      </c>
      <c r="I8376" t="s">
        <v>11541</v>
      </c>
      <c r="J8376">
        <v>2017</v>
      </c>
      <c r="K8376">
        <v>660.79</v>
      </c>
      <c r="L8376">
        <v>22</v>
      </c>
      <c r="M8376">
        <v>1</v>
      </c>
      <c r="N8376">
        <f t="shared" si="329"/>
        <v>0</v>
      </c>
      <c r="O8376">
        <f t="shared" si="330"/>
        <v>0</v>
      </c>
      <c r="P8376" t="s">
        <v>12694</v>
      </c>
    </row>
    <row r="8377" spans="2:16" x14ac:dyDescent="0.25">
      <c r="B8377" t="s">
        <v>8382</v>
      </c>
      <c r="C8377" s="119" t="s">
        <v>60</v>
      </c>
      <c r="D8377" t="s">
        <v>11539</v>
      </c>
      <c r="E8377" t="s">
        <v>11530</v>
      </c>
      <c r="F8377" t="s">
        <v>11540</v>
      </c>
      <c r="G8377" t="s">
        <v>61</v>
      </c>
      <c r="H8377" t="s">
        <v>18</v>
      </c>
      <c r="I8377" t="s">
        <v>11541</v>
      </c>
      <c r="J8377">
        <v>2017</v>
      </c>
      <c r="K8377">
        <v>629.23</v>
      </c>
      <c r="L8377">
        <v>21</v>
      </c>
      <c r="M8377">
        <v>1</v>
      </c>
      <c r="N8377">
        <f t="shared" si="329"/>
        <v>0</v>
      </c>
      <c r="O8377">
        <f t="shared" si="330"/>
        <v>0</v>
      </c>
      <c r="P8377" t="s">
        <v>12694</v>
      </c>
    </row>
    <row r="8378" spans="2:16" x14ac:dyDescent="0.25">
      <c r="B8378" t="s">
        <v>8383</v>
      </c>
      <c r="C8378" s="119" t="s">
        <v>60</v>
      </c>
      <c r="D8378" t="s">
        <v>11537</v>
      </c>
      <c r="E8378" t="s">
        <v>11530</v>
      </c>
      <c r="F8378" t="s">
        <v>11540</v>
      </c>
      <c r="G8378" t="s">
        <v>61</v>
      </c>
      <c r="H8378" t="s">
        <v>18</v>
      </c>
      <c r="I8378" t="s">
        <v>11541</v>
      </c>
      <c r="J8378">
        <v>2017</v>
      </c>
      <c r="K8378">
        <v>634.52</v>
      </c>
      <c r="L8378">
        <v>29</v>
      </c>
      <c r="M8378">
        <v>1</v>
      </c>
      <c r="N8378">
        <f t="shared" si="329"/>
        <v>0</v>
      </c>
      <c r="O8378">
        <f t="shared" si="330"/>
        <v>0</v>
      </c>
      <c r="P8378" t="s">
        <v>12694</v>
      </c>
    </row>
    <row r="8379" spans="2:16" x14ac:dyDescent="0.25">
      <c r="B8379" t="s">
        <v>8384</v>
      </c>
      <c r="C8379" s="119" t="s">
        <v>60</v>
      </c>
      <c r="D8379" t="s">
        <v>11537</v>
      </c>
      <c r="E8379" t="s">
        <v>11530</v>
      </c>
      <c r="F8379" t="s">
        <v>11540</v>
      </c>
      <c r="G8379" t="s">
        <v>61</v>
      </c>
      <c r="H8379" t="s">
        <v>18</v>
      </c>
      <c r="I8379" t="s">
        <v>11541</v>
      </c>
      <c r="J8379">
        <v>2017</v>
      </c>
      <c r="K8379">
        <v>636.44000000000005</v>
      </c>
      <c r="L8379">
        <v>44</v>
      </c>
      <c r="M8379">
        <v>1</v>
      </c>
      <c r="N8379">
        <f t="shared" si="329"/>
        <v>0</v>
      </c>
      <c r="O8379">
        <f t="shared" si="330"/>
        <v>0</v>
      </c>
      <c r="P8379" t="s">
        <v>12694</v>
      </c>
    </row>
    <row r="8380" spans="2:16" x14ac:dyDescent="0.25">
      <c r="B8380" t="s">
        <v>8385</v>
      </c>
      <c r="C8380" s="119" t="s">
        <v>60</v>
      </c>
      <c r="D8380" t="s">
        <v>11537</v>
      </c>
      <c r="E8380" t="s">
        <v>11530</v>
      </c>
      <c r="F8380" t="s">
        <v>11540</v>
      </c>
      <c r="G8380" t="s">
        <v>61</v>
      </c>
      <c r="H8380" t="s">
        <v>18</v>
      </c>
      <c r="I8380" t="s">
        <v>11541</v>
      </c>
      <c r="J8380">
        <v>2017</v>
      </c>
      <c r="K8380">
        <v>633.36</v>
      </c>
      <c r="L8380">
        <v>20</v>
      </c>
      <c r="M8380">
        <v>1</v>
      </c>
      <c r="N8380">
        <f t="shared" si="329"/>
        <v>0</v>
      </c>
      <c r="O8380">
        <f t="shared" si="330"/>
        <v>0</v>
      </c>
      <c r="P8380" t="s">
        <v>12694</v>
      </c>
    </row>
    <row r="8381" spans="2:16" x14ac:dyDescent="0.25">
      <c r="B8381" t="s">
        <v>8386</v>
      </c>
      <c r="C8381" s="119" t="s">
        <v>60</v>
      </c>
      <c r="D8381" t="s">
        <v>11537</v>
      </c>
      <c r="E8381" t="s">
        <v>11530</v>
      </c>
      <c r="F8381" t="s">
        <v>11540</v>
      </c>
      <c r="G8381" t="s">
        <v>61</v>
      </c>
      <c r="H8381" t="s">
        <v>18</v>
      </c>
      <c r="I8381" t="s">
        <v>11541</v>
      </c>
      <c r="J8381">
        <v>2017</v>
      </c>
      <c r="K8381">
        <v>883.92</v>
      </c>
      <c r="L8381">
        <v>25</v>
      </c>
      <c r="M8381">
        <v>1</v>
      </c>
      <c r="N8381">
        <f t="shared" si="329"/>
        <v>0</v>
      </c>
      <c r="O8381">
        <f t="shared" si="330"/>
        <v>0</v>
      </c>
      <c r="P8381" t="s">
        <v>12694</v>
      </c>
    </row>
    <row r="8382" spans="2:16" x14ac:dyDescent="0.25">
      <c r="B8382" t="s">
        <v>8387</v>
      </c>
      <c r="C8382" s="119" t="s">
        <v>60</v>
      </c>
      <c r="D8382" t="s">
        <v>11537</v>
      </c>
      <c r="E8382" t="s">
        <v>11530</v>
      </c>
      <c r="F8382" t="s">
        <v>11540</v>
      </c>
      <c r="G8382" t="s">
        <v>61</v>
      </c>
      <c r="H8382" t="s">
        <v>18</v>
      </c>
      <c r="I8382" t="s">
        <v>11541</v>
      </c>
      <c r="J8382">
        <v>2017</v>
      </c>
      <c r="K8382">
        <v>665.26</v>
      </c>
      <c r="L8382">
        <v>22</v>
      </c>
      <c r="M8382">
        <v>1</v>
      </c>
      <c r="N8382">
        <f t="shared" si="329"/>
        <v>0</v>
      </c>
      <c r="O8382">
        <f t="shared" si="330"/>
        <v>0</v>
      </c>
      <c r="P8382" t="s">
        <v>12694</v>
      </c>
    </row>
    <row r="8383" spans="2:16" x14ac:dyDescent="0.25">
      <c r="B8383" t="s">
        <v>8388</v>
      </c>
      <c r="C8383" s="119" t="s">
        <v>60</v>
      </c>
      <c r="D8383" t="s">
        <v>11537</v>
      </c>
      <c r="E8383" t="s">
        <v>11530</v>
      </c>
      <c r="F8383" t="s">
        <v>11540</v>
      </c>
      <c r="G8383" t="s">
        <v>61</v>
      </c>
      <c r="H8383" t="s">
        <v>18</v>
      </c>
      <c r="I8383" t="s">
        <v>11541</v>
      </c>
      <c r="J8383">
        <v>2017</v>
      </c>
      <c r="K8383">
        <v>633.49</v>
      </c>
      <c r="L8383">
        <v>21</v>
      </c>
      <c r="M8383">
        <v>1</v>
      </c>
      <c r="N8383">
        <f t="shared" si="329"/>
        <v>0</v>
      </c>
      <c r="O8383">
        <f t="shared" si="330"/>
        <v>0</v>
      </c>
      <c r="P8383" t="s">
        <v>12694</v>
      </c>
    </row>
    <row r="8384" spans="2:16" x14ac:dyDescent="0.25">
      <c r="B8384" t="s">
        <v>8389</v>
      </c>
      <c r="C8384" s="119" t="s">
        <v>60</v>
      </c>
      <c r="D8384" t="s">
        <v>11537</v>
      </c>
      <c r="E8384" t="s">
        <v>11530</v>
      </c>
      <c r="F8384" t="s">
        <v>11540</v>
      </c>
      <c r="G8384" t="s">
        <v>61</v>
      </c>
      <c r="H8384" t="s">
        <v>18</v>
      </c>
      <c r="I8384" t="s">
        <v>11541</v>
      </c>
      <c r="J8384">
        <v>2017</v>
      </c>
      <c r="K8384">
        <v>665.39</v>
      </c>
      <c r="L8384">
        <v>23</v>
      </c>
      <c r="M8384">
        <v>1</v>
      </c>
      <c r="N8384">
        <f t="shared" si="329"/>
        <v>0</v>
      </c>
      <c r="O8384">
        <f t="shared" si="330"/>
        <v>0</v>
      </c>
      <c r="P8384" t="s">
        <v>12694</v>
      </c>
    </row>
    <row r="8385" spans="2:16" x14ac:dyDescent="0.25">
      <c r="B8385" t="s">
        <v>8390</v>
      </c>
      <c r="C8385" s="119" t="s">
        <v>60</v>
      </c>
      <c r="D8385" t="s">
        <v>11537</v>
      </c>
      <c r="E8385" t="s">
        <v>11530</v>
      </c>
      <c r="F8385" t="s">
        <v>11540</v>
      </c>
      <c r="G8385" t="s">
        <v>61</v>
      </c>
      <c r="H8385" t="s">
        <v>18</v>
      </c>
      <c r="I8385" t="s">
        <v>11541</v>
      </c>
      <c r="J8385">
        <v>2017</v>
      </c>
      <c r="K8385">
        <v>665.65</v>
      </c>
      <c r="L8385">
        <v>25</v>
      </c>
      <c r="M8385">
        <v>1</v>
      </c>
      <c r="N8385">
        <f t="shared" si="329"/>
        <v>0</v>
      </c>
      <c r="O8385">
        <f t="shared" si="330"/>
        <v>0</v>
      </c>
      <c r="P8385" t="s">
        <v>12694</v>
      </c>
    </row>
    <row r="8386" spans="2:16" x14ac:dyDescent="0.25">
      <c r="B8386" t="s">
        <v>8391</v>
      </c>
      <c r="C8386" s="119" t="s">
        <v>60</v>
      </c>
      <c r="D8386" t="s">
        <v>11537</v>
      </c>
      <c r="E8386" t="s">
        <v>11530</v>
      </c>
      <c r="F8386" t="s">
        <v>11540</v>
      </c>
      <c r="G8386" t="s">
        <v>61</v>
      </c>
      <c r="H8386" t="s">
        <v>18</v>
      </c>
      <c r="I8386" t="s">
        <v>11541</v>
      </c>
      <c r="J8386">
        <v>2017</v>
      </c>
      <c r="K8386">
        <v>665.52</v>
      </c>
      <c r="L8386">
        <v>24</v>
      </c>
      <c r="M8386">
        <v>1</v>
      </c>
      <c r="N8386">
        <f t="shared" si="329"/>
        <v>0</v>
      </c>
      <c r="O8386">
        <f t="shared" si="330"/>
        <v>0</v>
      </c>
      <c r="P8386" t="s">
        <v>12694</v>
      </c>
    </row>
    <row r="8387" spans="2:16" x14ac:dyDescent="0.25">
      <c r="B8387" t="s">
        <v>8392</v>
      </c>
      <c r="C8387" s="119" t="s">
        <v>60</v>
      </c>
      <c r="D8387" t="s">
        <v>11537</v>
      </c>
      <c r="E8387" t="s">
        <v>11530</v>
      </c>
      <c r="F8387" t="s">
        <v>11540</v>
      </c>
      <c r="G8387" t="s">
        <v>61</v>
      </c>
      <c r="H8387" t="s">
        <v>18</v>
      </c>
      <c r="I8387" t="s">
        <v>11541</v>
      </c>
      <c r="J8387">
        <v>2017</v>
      </c>
      <c r="K8387">
        <v>633.24</v>
      </c>
      <c r="L8387">
        <v>19</v>
      </c>
      <c r="M8387">
        <v>1</v>
      </c>
      <c r="N8387">
        <f t="shared" si="329"/>
        <v>0</v>
      </c>
      <c r="O8387">
        <f t="shared" si="330"/>
        <v>0</v>
      </c>
      <c r="P8387" t="s">
        <v>12694</v>
      </c>
    </row>
    <row r="8388" spans="2:16" x14ac:dyDescent="0.25">
      <c r="B8388" t="s">
        <v>8393</v>
      </c>
      <c r="C8388" s="119" t="s">
        <v>60</v>
      </c>
      <c r="D8388" t="s">
        <v>11537</v>
      </c>
      <c r="E8388" t="s">
        <v>11530</v>
      </c>
      <c r="F8388" t="s">
        <v>11540</v>
      </c>
      <c r="G8388" t="s">
        <v>61</v>
      </c>
      <c r="H8388" t="s">
        <v>18</v>
      </c>
      <c r="I8388" t="s">
        <v>11541</v>
      </c>
      <c r="J8388">
        <v>2017</v>
      </c>
      <c r="K8388">
        <v>666.18</v>
      </c>
      <c r="L8388">
        <v>29</v>
      </c>
      <c r="M8388">
        <v>1</v>
      </c>
      <c r="N8388">
        <f t="shared" si="329"/>
        <v>0</v>
      </c>
      <c r="O8388">
        <f t="shared" si="330"/>
        <v>0</v>
      </c>
      <c r="P8388" t="s">
        <v>12694</v>
      </c>
    </row>
    <row r="8389" spans="2:16" x14ac:dyDescent="0.25">
      <c r="B8389" t="s">
        <v>8394</v>
      </c>
      <c r="C8389" s="119" t="s">
        <v>60</v>
      </c>
      <c r="D8389" t="s">
        <v>11537</v>
      </c>
      <c r="E8389" t="s">
        <v>11530</v>
      </c>
      <c r="F8389" t="s">
        <v>11540</v>
      </c>
      <c r="G8389" t="s">
        <v>61</v>
      </c>
      <c r="H8389" t="s">
        <v>18</v>
      </c>
      <c r="I8389" t="s">
        <v>11541</v>
      </c>
      <c r="J8389">
        <v>2017</v>
      </c>
      <c r="K8389">
        <v>665.01</v>
      </c>
      <c r="L8389">
        <v>20</v>
      </c>
      <c r="M8389">
        <v>1</v>
      </c>
      <c r="N8389">
        <f t="shared" si="329"/>
        <v>0</v>
      </c>
      <c r="O8389">
        <f t="shared" si="330"/>
        <v>0</v>
      </c>
      <c r="P8389" t="s">
        <v>12694</v>
      </c>
    </row>
    <row r="8390" spans="2:16" x14ac:dyDescent="0.25">
      <c r="B8390" t="s">
        <v>8395</v>
      </c>
      <c r="C8390" s="119" t="s">
        <v>60</v>
      </c>
      <c r="D8390" t="s">
        <v>11537</v>
      </c>
      <c r="E8390" t="s">
        <v>11530</v>
      </c>
      <c r="F8390" t="s">
        <v>11540</v>
      </c>
      <c r="G8390" t="s">
        <v>61</v>
      </c>
      <c r="H8390" t="s">
        <v>18</v>
      </c>
      <c r="I8390" t="s">
        <v>11541</v>
      </c>
      <c r="J8390">
        <v>2017</v>
      </c>
      <c r="K8390">
        <v>633.24</v>
      </c>
      <c r="L8390">
        <v>19</v>
      </c>
      <c r="M8390">
        <v>1</v>
      </c>
      <c r="N8390">
        <f t="shared" si="329"/>
        <v>0</v>
      </c>
      <c r="O8390">
        <f t="shared" si="330"/>
        <v>0</v>
      </c>
      <c r="P8390" t="s">
        <v>12694</v>
      </c>
    </row>
    <row r="8391" spans="2:16" x14ac:dyDescent="0.25">
      <c r="B8391" t="s">
        <v>8396</v>
      </c>
      <c r="C8391" s="119" t="s">
        <v>60</v>
      </c>
      <c r="D8391" t="s">
        <v>11537</v>
      </c>
      <c r="E8391" t="s">
        <v>11530</v>
      </c>
      <c r="F8391" t="s">
        <v>11540</v>
      </c>
      <c r="G8391" t="s">
        <v>61</v>
      </c>
      <c r="H8391" t="s">
        <v>18</v>
      </c>
      <c r="I8391" t="s">
        <v>11541</v>
      </c>
      <c r="J8391">
        <v>2017</v>
      </c>
      <c r="K8391">
        <v>634.13</v>
      </c>
      <c r="L8391">
        <v>29</v>
      </c>
      <c r="M8391">
        <v>1</v>
      </c>
      <c r="N8391">
        <f t="shared" si="329"/>
        <v>0</v>
      </c>
      <c r="O8391">
        <f t="shared" si="330"/>
        <v>0</v>
      </c>
      <c r="P8391" t="s">
        <v>12694</v>
      </c>
    </row>
    <row r="8392" spans="2:16" x14ac:dyDescent="0.25">
      <c r="B8392" t="s">
        <v>8397</v>
      </c>
      <c r="C8392" s="119" t="s">
        <v>60</v>
      </c>
      <c r="D8392" t="s">
        <v>11539</v>
      </c>
      <c r="E8392" t="s">
        <v>11530</v>
      </c>
      <c r="F8392" t="s">
        <v>11540</v>
      </c>
      <c r="G8392" t="s">
        <v>61</v>
      </c>
      <c r="H8392" t="s">
        <v>18</v>
      </c>
      <c r="I8392" t="s">
        <v>11541</v>
      </c>
      <c r="J8392">
        <v>2017</v>
      </c>
      <c r="K8392">
        <v>665.8</v>
      </c>
      <c r="L8392">
        <v>26</v>
      </c>
      <c r="M8392">
        <v>1</v>
      </c>
      <c r="N8392">
        <f t="shared" si="329"/>
        <v>0</v>
      </c>
      <c r="O8392">
        <f t="shared" si="330"/>
        <v>0</v>
      </c>
      <c r="P8392" t="s">
        <v>12694</v>
      </c>
    </row>
    <row r="8393" spans="2:16" x14ac:dyDescent="0.25">
      <c r="B8393" t="s">
        <v>8398</v>
      </c>
      <c r="C8393" s="119" t="s">
        <v>60</v>
      </c>
      <c r="D8393" t="s">
        <v>11539</v>
      </c>
      <c r="E8393" t="s">
        <v>11530</v>
      </c>
      <c r="F8393" t="s">
        <v>11540</v>
      </c>
      <c r="G8393" t="s">
        <v>61</v>
      </c>
      <c r="H8393" t="s">
        <v>18</v>
      </c>
      <c r="I8393" t="s">
        <v>11541</v>
      </c>
      <c r="J8393">
        <v>2017</v>
      </c>
      <c r="K8393">
        <v>666.05</v>
      </c>
      <c r="L8393">
        <v>28</v>
      </c>
      <c r="M8393">
        <v>1</v>
      </c>
      <c r="N8393">
        <f t="shared" si="329"/>
        <v>0</v>
      </c>
      <c r="O8393">
        <f t="shared" si="330"/>
        <v>0</v>
      </c>
      <c r="P8393" t="s">
        <v>12694</v>
      </c>
    </row>
    <row r="8394" spans="2:16" x14ac:dyDescent="0.25">
      <c r="B8394" t="s">
        <v>8399</v>
      </c>
      <c r="C8394" s="119" t="s">
        <v>60</v>
      </c>
      <c r="D8394" t="s">
        <v>11537</v>
      </c>
      <c r="E8394" t="s">
        <v>11530</v>
      </c>
      <c r="F8394" t="s">
        <v>11540</v>
      </c>
      <c r="G8394" t="s">
        <v>61</v>
      </c>
      <c r="H8394" t="s">
        <v>18</v>
      </c>
      <c r="I8394" t="s">
        <v>11541</v>
      </c>
      <c r="J8394">
        <v>2017</v>
      </c>
      <c r="K8394">
        <v>633.74</v>
      </c>
      <c r="L8394">
        <v>23</v>
      </c>
      <c r="M8394">
        <v>1</v>
      </c>
      <c r="N8394">
        <f t="shared" si="329"/>
        <v>0</v>
      </c>
      <c r="O8394">
        <f t="shared" si="330"/>
        <v>0</v>
      </c>
      <c r="P8394" t="s">
        <v>12694</v>
      </c>
    </row>
    <row r="8395" spans="2:16" x14ac:dyDescent="0.25">
      <c r="B8395" t="s">
        <v>8400</v>
      </c>
      <c r="C8395" s="119" t="s">
        <v>60</v>
      </c>
      <c r="D8395" t="s">
        <v>11537</v>
      </c>
      <c r="E8395" t="s">
        <v>11530</v>
      </c>
      <c r="F8395" t="s">
        <v>11540</v>
      </c>
      <c r="G8395" t="s">
        <v>61</v>
      </c>
      <c r="H8395" t="s">
        <v>18</v>
      </c>
      <c r="I8395" t="s">
        <v>11541</v>
      </c>
      <c r="J8395">
        <v>2017</v>
      </c>
      <c r="K8395">
        <v>633.61</v>
      </c>
      <c r="L8395">
        <v>22</v>
      </c>
      <c r="M8395">
        <v>1</v>
      </c>
      <c r="N8395">
        <f t="shared" ref="N8395:N8458" si="331">IF(K8395&lt;100,1,0)</f>
        <v>0</v>
      </c>
      <c r="O8395">
        <f t="shared" si="330"/>
        <v>0</v>
      </c>
      <c r="P8395" t="s">
        <v>12694</v>
      </c>
    </row>
    <row r="8396" spans="2:16" x14ac:dyDescent="0.25">
      <c r="B8396" t="s">
        <v>8401</v>
      </c>
      <c r="C8396" s="119" t="s">
        <v>60</v>
      </c>
      <c r="D8396" t="s">
        <v>11542</v>
      </c>
      <c r="E8396" t="s">
        <v>11530</v>
      </c>
      <c r="F8396" t="s">
        <v>11540</v>
      </c>
      <c r="G8396" t="s">
        <v>61</v>
      </c>
      <c r="H8396" t="s">
        <v>18</v>
      </c>
      <c r="I8396" t="s">
        <v>11541</v>
      </c>
      <c r="J8396">
        <v>2017</v>
      </c>
      <c r="K8396">
        <v>666.43</v>
      </c>
      <c r="L8396">
        <v>31</v>
      </c>
      <c r="M8396">
        <v>1</v>
      </c>
      <c r="N8396">
        <f t="shared" si="331"/>
        <v>0</v>
      </c>
      <c r="O8396">
        <f t="shared" si="330"/>
        <v>0</v>
      </c>
      <c r="P8396" t="s">
        <v>12694</v>
      </c>
    </row>
    <row r="8397" spans="2:16" x14ac:dyDescent="0.25">
      <c r="B8397" t="s">
        <v>8402</v>
      </c>
      <c r="C8397" s="119" t="s">
        <v>60</v>
      </c>
      <c r="D8397" t="s">
        <v>11537</v>
      </c>
      <c r="E8397" t="s">
        <v>11530</v>
      </c>
      <c r="F8397" t="s">
        <v>11540</v>
      </c>
      <c r="G8397" t="s">
        <v>61</v>
      </c>
      <c r="H8397" t="s">
        <v>18</v>
      </c>
      <c r="I8397" t="s">
        <v>11541</v>
      </c>
      <c r="J8397">
        <v>2017</v>
      </c>
      <c r="K8397">
        <v>823.32</v>
      </c>
      <c r="L8397">
        <v>46</v>
      </c>
      <c r="M8397">
        <v>1</v>
      </c>
      <c r="N8397">
        <f t="shared" si="331"/>
        <v>0</v>
      </c>
      <c r="O8397">
        <f t="shared" si="330"/>
        <v>0</v>
      </c>
      <c r="P8397" t="s">
        <v>12694</v>
      </c>
    </row>
    <row r="8398" spans="2:16" x14ac:dyDescent="0.25">
      <c r="B8398" t="s">
        <v>8403</v>
      </c>
      <c r="C8398" s="119" t="s">
        <v>60</v>
      </c>
      <c r="D8398" t="s">
        <v>11537</v>
      </c>
      <c r="E8398" t="s">
        <v>11530</v>
      </c>
      <c r="F8398" t="s">
        <v>11540</v>
      </c>
      <c r="G8398" t="s">
        <v>61</v>
      </c>
      <c r="H8398" t="s">
        <v>18</v>
      </c>
      <c r="I8398" t="s">
        <v>11541</v>
      </c>
      <c r="J8398">
        <v>2017</v>
      </c>
      <c r="K8398">
        <v>635.79999999999995</v>
      </c>
      <c r="L8398">
        <v>39</v>
      </c>
      <c r="M8398">
        <v>1</v>
      </c>
      <c r="N8398">
        <f t="shared" si="331"/>
        <v>0</v>
      </c>
      <c r="O8398">
        <f t="shared" si="330"/>
        <v>0</v>
      </c>
      <c r="P8398" t="s">
        <v>12694</v>
      </c>
    </row>
    <row r="8399" spans="2:16" x14ac:dyDescent="0.25">
      <c r="B8399" t="s">
        <v>8404</v>
      </c>
      <c r="C8399" s="119" t="s">
        <v>60</v>
      </c>
      <c r="D8399" t="s">
        <v>11537</v>
      </c>
      <c r="E8399" t="s">
        <v>11530</v>
      </c>
      <c r="F8399" t="s">
        <v>11540</v>
      </c>
      <c r="G8399" t="s">
        <v>61</v>
      </c>
      <c r="H8399" t="s">
        <v>18</v>
      </c>
      <c r="I8399" t="s">
        <v>11541</v>
      </c>
      <c r="J8399">
        <v>2017</v>
      </c>
      <c r="K8399">
        <v>635.92999999999995</v>
      </c>
      <c r="L8399">
        <v>40</v>
      </c>
      <c r="M8399">
        <v>1</v>
      </c>
      <c r="N8399">
        <f t="shared" si="331"/>
        <v>0</v>
      </c>
      <c r="O8399">
        <f t="shared" si="330"/>
        <v>0</v>
      </c>
      <c r="P8399" t="s">
        <v>12694</v>
      </c>
    </row>
    <row r="8400" spans="2:16" x14ac:dyDescent="0.25">
      <c r="B8400" t="s">
        <v>8405</v>
      </c>
      <c r="C8400" s="119" t="s">
        <v>60</v>
      </c>
      <c r="D8400" t="s">
        <v>11537</v>
      </c>
      <c r="E8400" t="s">
        <v>11530</v>
      </c>
      <c r="F8400" t="s">
        <v>11540</v>
      </c>
      <c r="G8400" t="s">
        <v>61</v>
      </c>
      <c r="H8400" t="s">
        <v>18</v>
      </c>
      <c r="I8400" t="s">
        <v>11541</v>
      </c>
      <c r="J8400">
        <v>2017</v>
      </c>
      <c r="K8400">
        <v>635.54</v>
      </c>
      <c r="L8400">
        <v>37</v>
      </c>
      <c r="M8400">
        <v>1</v>
      </c>
      <c r="N8400">
        <f t="shared" si="331"/>
        <v>0</v>
      </c>
      <c r="O8400">
        <f t="shared" si="330"/>
        <v>0</v>
      </c>
      <c r="P8400" t="s">
        <v>12694</v>
      </c>
    </row>
    <row r="8401" spans="2:16" x14ac:dyDescent="0.25">
      <c r="B8401" t="s">
        <v>8406</v>
      </c>
      <c r="C8401" s="119" t="s">
        <v>60</v>
      </c>
      <c r="D8401" t="s">
        <v>11537</v>
      </c>
      <c r="E8401" t="s">
        <v>11530</v>
      </c>
      <c r="F8401" t="s">
        <v>11540</v>
      </c>
      <c r="G8401" t="s">
        <v>61</v>
      </c>
      <c r="H8401" t="s">
        <v>18</v>
      </c>
      <c r="I8401" t="s">
        <v>11541</v>
      </c>
      <c r="J8401">
        <v>2017</v>
      </c>
      <c r="K8401">
        <v>635.66999999999996</v>
      </c>
      <c r="L8401">
        <v>38</v>
      </c>
      <c r="M8401">
        <v>1</v>
      </c>
      <c r="N8401">
        <f t="shared" si="331"/>
        <v>0</v>
      </c>
      <c r="O8401">
        <f t="shared" si="330"/>
        <v>0</v>
      </c>
      <c r="P8401" t="s">
        <v>12694</v>
      </c>
    </row>
    <row r="8402" spans="2:16" x14ac:dyDescent="0.25">
      <c r="B8402" t="s">
        <v>8407</v>
      </c>
      <c r="C8402" s="119" t="s">
        <v>60</v>
      </c>
      <c r="D8402" t="s">
        <v>11537</v>
      </c>
      <c r="E8402" t="s">
        <v>11530</v>
      </c>
      <c r="F8402" t="s">
        <v>11540</v>
      </c>
      <c r="G8402" t="s">
        <v>61</v>
      </c>
      <c r="H8402" t="s">
        <v>18</v>
      </c>
      <c r="I8402" t="s">
        <v>11541</v>
      </c>
      <c r="J8402">
        <v>2017</v>
      </c>
      <c r="K8402">
        <v>633.87</v>
      </c>
      <c r="L8402">
        <v>24</v>
      </c>
      <c r="M8402">
        <v>1</v>
      </c>
      <c r="N8402">
        <f t="shared" si="331"/>
        <v>0</v>
      </c>
      <c r="O8402">
        <f t="shared" si="330"/>
        <v>0</v>
      </c>
      <c r="P8402" t="s">
        <v>12694</v>
      </c>
    </row>
    <row r="8403" spans="2:16" x14ac:dyDescent="0.25">
      <c r="B8403" t="s">
        <v>8408</v>
      </c>
      <c r="C8403" s="119" t="s">
        <v>60</v>
      </c>
      <c r="D8403" t="s">
        <v>11550</v>
      </c>
      <c r="E8403" t="s">
        <v>11530</v>
      </c>
      <c r="F8403" t="s">
        <v>11540</v>
      </c>
      <c r="G8403" t="s">
        <v>61</v>
      </c>
      <c r="H8403" t="s">
        <v>18</v>
      </c>
      <c r="I8403" t="s">
        <v>11541</v>
      </c>
      <c r="J8403">
        <v>2017</v>
      </c>
      <c r="K8403">
        <v>634.52</v>
      </c>
      <c r="L8403">
        <v>29</v>
      </c>
      <c r="M8403">
        <v>1</v>
      </c>
      <c r="N8403">
        <f t="shared" si="331"/>
        <v>0</v>
      </c>
      <c r="O8403">
        <f t="shared" si="330"/>
        <v>0</v>
      </c>
      <c r="P8403" t="s">
        <v>12694</v>
      </c>
    </row>
    <row r="8404" spans="2:16" x14ac:dyDescent="0.25">
      <c r="B8404" t="s">
        <v>8409</v>
      </c>
      <c r="C8404" s="119" t="s">
        <v>60</v>
      </c>
      <c r="D8404" t="s">
        <v>11537</v>
      </c>
      <c r="E8404" t="s">
        <v>11530</v>
      </c>
      <c r="F8404" t="s">
        <v>11540</v>
      </c>
      <c r="G8404" t="s">
        <v>61</v>
      </c>
      <c r="H8404" t="s">
        <v>18</v>
      </c>
      <c r="I8404" t="s">
        <v>11541</v>
      </c>
      <c r="J8404">
        <v>2017</v>
      </c>
      <c r="K8404">
        <v>633.32000000000005</v>
      </c>
      <c r="L8404">
        <v>23</v>
      </c>
      <c r="M8404">
        <v>1</v>
      </c>
      <c r="N8404">
        <f t="shared" si="331"/>
        <v>0</v>
      </c>
      <c r="O8404">
        <f t="shared" si="330"/>
        <v>0</v>
      </c>
      <c r="P8404" t="s">
        <v>12694</v>
      </c>
    </row>
    <row r="8405" spans="2:16" x14ac:dyDescent="0.25">
      <c r="B8405" t="s">
        <v>8410</v>
      </c>
      <c r="C8405" s="119" t="s">
        <v>60</v>
      </c>
      <c r="D8405" t="s">
        <v>11537</v>
      </c>
      <c r="E8405" t="s">
        <v>11530</v>
      </c>
      <c r="F8405" t="s">
        <v>11540</v>
      </c>
      <c r="G8405" t="s">
        <v>61</v>
      </c>
      <c r="H8405" t="s">
        <v>18</v>
      </c>
      <c r="I8405" t="s">
        <v>11541</v>
      </c>
      <c r="J8405">
        <v>2017</v>
      </c>
      <c r="K8405">
        <v>665.22</v>
      </c>
      <c r="L8405">
        <v>25</v>
      </c>
      <c r="M8405">
        <v>1</v>
      </c>
      <c r="N8405">
        <f t="shared" si="331"/>
        <v>0</v>
      </c>
      <c r="O8405">
        <f t="shared" si="330"/>
        <v>0</v>
      </c>
      <c r="P8405" t="s">
        <v>12694</v>
      </c>
    </row>
    <row r="8406" spans="2:16" x14ac:dyDescent="0.25">
      <c r="B8406" t="s">
        <v>8411</v>
      </c>
      <c r="C8406" s="119" t="s">
        <v>60</v>
      </c>
      <c r="D8406" t="s">
        <v>11537</v>
      </c>
      <c r="E8406" t="s">
        <v>11530</v>
      </c>
      <c r="F8406" t="s">
        <v>11540</v>
      </c>
      <c r="G8406" t="s">
        <v>61</v>
      </c>
      <c r="H8406" t="s">
        <v>18</v>
      </c>
      <c r="I8406" t="s">
        <v>11541</v>
      </c>
      <c r="J8406">
        <v>2017</v>
      </c>
      <c r="K8406">
        <v>633.36</v>
      </c>
      <c r="L8406">
        <v>20</v>
      </c>
      <c r="M8406">
        <v>1</v>
      </c>
      <c r="N8406">
        <f t="shared" si="331"/>
        <v>0</v>
      </c>
      <c r="O8406">
        <f t="shared" si="330"/>
        <v>0</v>
      </c>
      <c r="P8406" t="s">
        <v>12694</v>
      </c>
    </row>
    <row r="8407" spans="2:16" x14ac:dyDescent="0.25">
      <c r="B8407" t="s">
        <v>8412</v>
      </c>
      <c r="C8407" s="119" t="s">
        <v>60</v>
      </c>
      <c r="D8407" t="s">
        <v>11537</v>
      </c>
      <c r="E8407" t="s">
        <v>11530</v>
      </c>
      <c r="F8407" t="s">
        <v>11540</v>
      </c>
      <c r="G8407" t="s">
        <v>61</v>
      </c>
      <c r="H8407" t="s">
        <v>18</v>
      </c>
      <c r="I8407" t="s">
        <v>11541</v>
      </c>
      <c r="J8407">
        <v>2017</v>
      </c>
      <c r="K8407">
        <v>633.24</v>
      </c>
      <c r="L8407">
        <v>19</v>
      </c>
      <c r="M8407">
        <v>1</v>
      </c>
      <c r="N8407">
        <f t="shared" si="331"/>
        <v>0</v>
      </c>
      <c r="O8407">
        <f t="shared" si="330"/>
        <v>0</v>
      </c>
      <c r="P8407" t="s">
        <v>12694</v>
      </c>
    </row>
    <row r="8408" spans="2:16" x14ac:dyDescent="0.25">
      <c r="B8408" t="s">
        <v>8413</v>
      </c>
      <c r="C8408" s="119" t="s">
        <v>60</v>
      </c>
      <c r="D8408" t="s">
        <v>11537</v>
      </c>
      <c r="E8408" t="s">
        <v>11530</v>
      </c>
      <c r="F8408" t="s">
        <v>11540</v>
      </c>
      <c r="G8408" t="s">
        <v>61</v>
      </c>
      <c r="H8408" t="s">
        <v>18</v>
      </c>
      <c r="I8408" t="s">
        <v>11541</v>
      </c>
      <c r="J8408">
        <v>2017</v>
      </c>
      <c r="K8408">
        <v>632.85</v>
      </c>
      <c r="L8408">
        <v>16</v>
      </c>
      <c r="M8408">
        <v>1</v>
      </c>
      <c r="N8408">
        <f t="shared" si="331"/>
        <v>0</v>
      </c>
      <c r="O8408">
        <f t="shared" si="330"/>
        <v>0</v>
      </c>
      <c r="P8408" t="s">
        <v>12694</v>
      </c>
    </row>
    <row r="8409" spans="2:16" x14ac:dyDescent="0.25">
      <c r="B8409" t="s">
        <v>8414</v>
      </c>
      <c r="C8409" s="119" t="s">
        <v>60</v>
      </c>
      <c r="D8409" t="s">
        <v>11537</v>
      </c>
      <c r="E8409" t="s">
        <v>11530</v>
      </c>
      <c r="F8409" t="s">
        <v>11540</v>
      </c>
      <c r="G8409" t="s">
        <v>61</v>
      </c>
      <c r="H8409" t="s">
        <v>18</v>
      </c>
      <c r="I8409" t="s">
        <v>11541</v>
      </c>
      <c r="J8409">
        <v>2017</v>
      </c>
      <c r="K8409">
        <v>632.97</v>
      </c>
      <c r="L8409">
        <v>17</v>
      </c>
      <c r="M8409">
        <v>1</v>
      </c>
      <c r="N8409">
        <f t="shared" si="331"/>
        <v>0</v>
      </c>
      <c r="O8409">
        <f t="shared" si="330"/>
        <v>0</v>
      </c>
      <c r="P8409" t="s">
        <v>12694</v>
      </c>
    </row>
    <row r="8410" spans="2:16" x14ac:dyDescent="0.25">
      <c r="B8410" t="s">
        <v>8415</v>
      </c>
      <c r="C8410" s="119" t="s">
        <v>60</v>
      </c>
      <c r="D8410" t="s">
        <v>11537</v>
      </c>
      <c r="E8410" t="s">
        <v>11530</v>
      </c>
      <c r="F8410" t="s">
        <v>11540</v>
      </c>
      <c r="G8410" t="s">
        <v>61</v>
      </c>
      <c r="H8410" t="s">
        <v>18</v>
      </c>
      <c r="I8410" t="s">
        <v>11541</v>
      </c>
      <c r="J8410">
        <v>2017</v>
      </c>
      <c r="K8410">
        <v>633.6</v>
      </c>
      <c r="L8410">
        <v>25</v>
      </c>
      <c r="M8410">
        <v>1</v>
      </c>
      <c r="N8410">
        <f t="shared" si="331"/>
        <v>0</v>
      </c>
      <c r="O8410">
        <f t="shared" si="330"/>
        <v>0</v>
      </c>
      <c r="P8410" t="s">
        <v>12694</v>
      </c>
    </row>
    <row r="8411" spans="2:16" x14ac:dyDescent="0.25">
      <c r="B8411" t="s">
        <v>8416</v>
      </c>
      <c r="C8411" s="119" t="s">
        <v>60</v>
      </c>
      <c r="D8411" t="s">
        <v>11537</v>
      </c>
      <c r="E8411" t="s">
        <v>11530</v>
      </c>
      <c r="F8411" t="s">
        <v>11540</v>
      </c>
      <c r="G8411" t="s">
        <v>61</v>
      </c>
      <c r="H8411" t="s">
        <v>18</v>
      </c>
      <c r="I8411" t="s">
        <v>11541</v>
      </c>
      <c r="J8411">
        <v>2017</v>
      </c>
      <c r="K8411">
        <v>632.97</v>
      </c>
      <c r="L8411">
        <v>20</v>
      </c>
      <c r="M8411">
        <v>1</v>
      </c>
      <c r="N8411">
        <f t="shared" si="331"/>
        <v>0</v>
      </c>
      <c r="O8411">
        <f t="shared" si="330"/>
        <v>0</v>
      </c>
      <c r="P8411" t="s">
        <v>12694</v>
      </c>
    </row>
    <row r="8412" spans="2:16" x14ac:dyDescent="0.25">
      <c r="B8412" t="s">
        <v>8417</v>
      </c>
      <c r="C8412" s="119" t="s">
        <v>60</v>
      </c>
      <c r="D8412" t="s">
        <v>11537</v>
      </c>
      <c r="E8412" t="s">
        <v>11530</v>
      </c>
      <c r="F8412" t="s">
        <v>11540</v>
      </c>
      <c r="G8412" t="s">
        <v>61</v>
      </c>
      <c r="H8412" t="s">
        <v>18</v>
      </c>
      <c r="I8412" t="s">
        <v>11541</v>
      </c>
      <c r="J8412">
        <v>2017</v>
      </c>
      <c r="K8412">
        <v>853.3</v>
      </c>
      <c r="L8412">
        <v>33</v>
      </c>
      <c r="M8412">
        <v>1</v>
      </c>
      <c r="N8412">
        <f t="shared" si="331"/>
        <v>0</v>
      </c>
      <c r="O8412">
        <f t="shared" si="330"/>
        <v>0</v>
      </c>
      <c r="P8412" t="s">
        <v>12694</v>
      </c>
    </row>
    <row r="8413" spans="2:16" x14ac:dyDescent="0.25">
      <c r="B8413" t="s">
        <v>8418</v>
      </c>
      <c r="C8413" s="119" t="s">
        <v>60</v>
      </c>
      <c r="D8413" t="s">
        <v>11546</v>
      </c>
      <c r="E8413" t="s">
        <v>11530</v>
      </c>
      <c r="F8413" t="s">
        <v>11540</v>
      </c>
      <c r="G8413" t="s">
        <v>61</v>
      </c>
      <c r="H8413" t="s">
        <v>18</v>
      </c>
      <c r="I8413" t="s">
        <v>11541</v>
      </c>
      <c r="J8413">
        <v>2017</v>
      </c>
      <c r="K8413">
        <v>669.47</v>
      </c>
      <c r="L8413">
        <v>58</v>
      </c>
      <c r="M8413">
        <v>1</v>
      </c>
      <c r="N8413">
        <f t="shared" si="331"/>
        <v>0</v>
      </c>
      <c r="O8413">
        <f t="shared" si="330"/>
        <v>0</v>
      </c>
      <c r="P8413" t="s">
        <v>12694</v>
      </c>
    </row>
    <row r="8414" spans="2:16" x14ac:dyDescent="0.25">
      <c r="B8414" t="s">
        <v>8419</v>
      </c>
      <c r="C8414" s="119" t="s">
        <v>60</v>
      </c>
      <c r="D8414" t="s">
        <v>11546</v>
      </c>
      <c r="E8414" t="s">
        <v>11530</v>
      </c>
      <c r="F8414" t="s">
        <v>11540</v>
      </c>
      <c r="G8414" t="s">
        <v>61</v>
      </c>
      <c r="H8414" t="s">
        <v>18</v>
      </c>
      <c r="I8414" t="s">
        <v>11541</v>
      </c>
      <c r="J8414">
        <v>2017</v>
      </c>
      <c r="K8414">
        <v>633.35</v>
      </c>
      <c r="L8414">
        <v>23</v>
      </c>
      <c r="M8414">
        <v>1</v>
      </c>
      <c r="N8414">
        <f t="shared" si="331"/>
        <v>0</v>
      </c>
      <c r="O8414">
        <f t="shared" si="330"/>
        <v>0</v>
      </c>
      <c r="P8414" t="s">
        <v>12694</v>
      </c>
    </row>
    <row r="8415" spans="2:16" x14ac:dyDescent="0.25">
      <c r="B8415" t="s">
        <v>8420</v>
      </c>
      <c r="C8415" s="119" t="s">
        <v>60</v>
      </c>
      <c r="D8415" t="s">
        <v>11537</v>
      </c>
      <c r="E8415" t="s">
        <v>11530</v>
      </c>
      <c r="F8415" t="s">
        <v>11540</v>
      </c>
      <c r="G8415" t="s">
        <v>61</v>
      </c>
      <c r="H8415" t="s">
        <v>18</v>
      </c>
      <c r="I8415" t="s">
        <v>11541</v>
      </c>
      <c r="J8415">
        <v>2017</v>
      </c>
      <c r="K8415">
        <v>633.48</v>
      </c>
      <c r="L8415">
        <v>24</v>
      </c>
      <c r="M8415">
        <v>1</v>
      </c>
      <c r="N8415">
        <f t="shared" si="331"/>
        <v>0</v>
      </c>
      <c r="O8415">
        <f t="shared" si="330"/>
        <v>0</v>
      </c>
      <c r="P8415" t="s">
        <v>12694</v>
      </c>
    </row>
    <row r="8416" spans="2:16" x14ac:dyDescent="0.25">
      <c r="B8416" t="s">
        <v>8421</v>
      </c>
      <c r="C8416" s="119" t="s">
        <v>60</v>
      </c>
      <c r="D8416" t="s">
        <v>11550</v>
      </c>
      <c r="E8416" t="s">
        <v>11530</v>
      </c>
      <c r="F8416" t="s">
        <v>11540</v>
      </c>
      <c r="G8416" t="s">
        <v>61</v>
      </c>
      <c r="H8416" t="s">
        <v>18</v>
      </c>
      <c r="I8416" t="s">
        <v>11541</v>
      </c>
      <c r="J8416">
        <v>2017</v>
      </c>
      <c r="K8416">
        <v>666.42</v>
      </c>
      <c r="L8416">
        <v>34</v>
      </c>
      <c r="M8416">
        <v>1</v>
      </c>
      <c r="N8416">
        <f t="shared" si="331"/>
        <v>0</v>
      </c>
      <c r="O8416">
        <f t="shared" si="330"/>
        <v>0</v>
      </c>
      <c r="P8416" t="s">
        <v>12693</v>
      </c>
    </row>
    <row r="8417" spans="2:16" x14ac:dyDescent="0.25">
      <c r="B8417" t="s">
        <v>8422</v>
      </c>
      <c r="C8417" s="119" t="s">
        <v>60</v>
      </c>
      <c r="D8417" t="s">
        <v>11537</v>
      </c>
      <c r="E8417" t="s">
        <v>11530</v>
      </c>
      <c r="F8417" t="s">
        <v>11540</v>
      </c>
      <c r="G8417" t="s">
        <v>61</v>
      </c>
      <c r="H8417" t="s">
        <v>18</v>
      </c>
      <c r="I8417" t="s">
        <v>11541</v>
      </c>
      <c r="J8417">
        <v>2017</v>
      </c>
      <c r="K8417">
        <v>992.18</v>
      </c>
      <c r="L8417">
        <v>24</v>
      </c>
      <c r="M8417">
        <v>1</v>
      </c>
      <c r="N8417">
        <f t="shared" si="331"/>
        <v>0</v>
      </c>
      <c r="O8417">
        <f t="shared" si="330"/>
        <v>0</v>
      </c>
      <c r="P8417" t="s">
        <v>12694</v>
      </c>
    </row>
    <row r="8418" spans="2:16" x14ac:dyDescent="0.25">
      <c r="B8418" t="s">
        <v>8423</v>
      </c>
      <c r="C8418" s="119" t="s">
        <v>60</v>
      </c>
      <c r="D8418" t="s">
        <v>11537</v>
      </c>
      <c r="E8418" t="s">
        <v>11530</v>
      </c>
      <c r="F8418" t="s">
        <v>11540</v>
      </c>
      <c r="G8418" t="s">
        <v>61</v>
      </c>
      <c r="H8418" t="s">
        <v>18</v>
      </c>
      <c r="I8418" t="s">
        <v>11541</v>
      </c>
      <c r="J8418">
        <v>2017</v>
      </c>
      <c r="K8418">
        <v>665.14</v>
      </c>
      <c r="L8418">
        <v>21</v>
      </c>
      <c r="M8418">
        <v>1</v>
      </c>
      <c r="N8418">
        <f t="shared" si="331"/>
        <v>0</v>
      </c>
      <c r="O8418">
        <f t="shared" si="330"/>
        <v>0</v>
      </c>
      <c r="P8418" t="s">
        <v>12694</v>
      </c>
    </row>
    <row r="8419" spans="2:16" x14ac:dyDescent="0.25">
      <c r="B8419" t="s">
        <v>8424</v>
      </c>
      <c r="C8419" s="119" t="s">
        <v>60</v>
      </c>
      <c r="D8419" t="s">
        <v>11537</v>
      </c>
      <c r="E8419" t="s">
        <v>11530</v>
      </c>
      <c r="F8419" t="s">
        <v>11540</v>
      </c>
      <c r="G8419" t="s">
        <v>61</v>
      </c>
      <c r="H8419" t="s">
        <v>18</v>
      </c>
      <c r="I8419" t="s">
        <v>11541</v>
      </c>
      <c r="J8419">
        <v>2017</v>
      </c>
      <c r="K8419">
        <v>633.89</v>
      </c>
      <c r="L8419">
        <v>27</v>
      </c>
      <c r="M8419">
        <v>1</v>
      </c>
      <c r="N8419">
        <f t="shared" si="331"/>
        <v>0</v>
      </c>
      <c r="O8419">
        <f t="shared" si="330"/>
        <v>0</v>
      </c>
      <c r="P8419" t="s">
        <v>12694</v>
      </c>
    </row>
    <row r="8420" spans="2:16" x14ac:dyDescent="0.25">
      <c r="B8420" t="s">
        <v>8425</v>
      </c>
      <c r="C8420" s="119" t="s">
        <v>60</v>
      </c>
      <c r="D8420" t="s">
        <v>11537</v>
      </c>
      <c r="E8420" t="s">
        <v>11530</v>
      </c>
      <c r="F8420" t="s">
        <v>11540</v>
      </c>
      <c r="G8420" t="s">
        <v>61</v>
      </c>
      <c r="H8420" t="s">
        <v>18</v>
      </c>
      <c r="I8420" t="s">
        <v>11533</v>
      </c>
      <c r="J8420">
        <v>2017</v>
      </c>
      <c r="K8420">
        <v>639.70000000000005</v>
      </c>
      <c r="L8420">
        <v>36</v>
      </c>
      <c r="M8420">
        <v>1</v>
      </c>
      <c r="N8420">
        <f t="shared" si="331"/>
        <v>0</v>
      </c>
      <c r="O8420">
        <f t="shared" si="330"/>
        <v>0</v>
      </c>
      <c r="P8420" t="s">
        <v>12693</v>
      </c>
    </row>
    <row r="8421" spans="2:16" x14ac:dyDescent="0.25">
      <c r="B8421" t="s">
        <v>8426</v>
      </c>
      <c r="C8421" s="119" t="s">
        <v>60</v>
      </c>
      <c r="D8421" t="s">
        <v>11537</v>
      </c>
      <c r="E8421" t="s">
        <v>11530</v>
      </c>
      <c r="F8421" t="s">
        <v>11540</v>
      </c>
      <c r="G8421" t="s">
        <v>61</v>
      </c>
      <c r="H8421" t="s">
        <v>18</v>
      </c>
      <c r="I8421" t="s">
        <v>11541</v>
      </c>
      <c r="J8421">
        <v>2017</v>
      </c>
      <c r="K8421">
        <v>665.01</v>
      </c>
      <c r="L8421">
        <v>20</v>
      </c>
      <c r="M8421">
        <v>1</v>
      </c>
      <c r="N8421">
        <f t="shared" si="331"/>
        <v>0</v>
      </c>
      <c r="O8421">
        <f t="shared" si="330"/>
        <v>0</v>
      </c>
      <c r="P8421" t="s">
        <v>12694</v>
      </c>
    </row>
    <row r="8422" spans="2:16" x14ac:dyDescent="0.25">
      <c r="B8422" t="s">
        <v>8427</v>
      </c>
      <c r="C8422" s="119" t="s">
        <v>60</v>
      </c>
      <c r="D8422" t="s">
        <v>11546</v>
      </c>
      <c r="E8422" t="s">
        <v>11530</v>
      </c>
      <c r="F8422" t="s">
        <v>11540</v>
      </c>
      <c r="G8422" t="s">
        <v>61</v>
      </c>
      <c r="H8422" t="s">
        <v>18</v>
      </c>
      <c r="I8422" t="s">
        <v>11541</v>
      </c>
      <c r="J8422">
        <v>2017</v>
      </c>
      <c r="K8422">
        <v>665.52</v>
      </c>
      <c r="L8422">
        <v>27</v>
      </c>
      <c r="M8422">
        <v>1</v>
      </c>
      <c r="N8422">
        <f t="shared" si="331"/>
        <v>0</v>
      </c>
      <c r="O8422">
        <f t="shared" si="330"/>
        <v>0</v>
      </c>
      <c r="P8422" t="s">
        <v>12694</v>
      </c>
    </row>
    <row r="8423" spans="2:16" x14ac:dyDescent="0.25">
      <c r="B8423" t="s">
        <v>8428</v>
      </c>
      <c r="C8423" s="119" t="s">
        <v>60</v>
      </c>
      <c r="D8423" t="s">
        <v>11546</v>
      </c>
      <c r="E8423" t="s">
        <v>11530</v>
      </c>
      <c r="F8423" t="s">
        <v>11540</v>
      </c>
      <c r="G8423" t="s">
        <v>61</v>
      </c>
      <c r="H8423" t="s">
        <v>18</v>
      </c>
      <c r="I8423" t="s">
        <v>11541</v>
      </c>
      <c r="J8423">
        <v>2017</v>
      </c>
      <c r="K8423">
        <v>664.36</v>
      </c>
      <c r="L8423">
        <v>18</v>
      </c>
      <c r="M8423">
        <v>1</v>
      </c>
      <c r="N8423">
        <f t="shared" si="331"/>
        <v>0</v>
      </c>
      <c r="O8423">
        <f t="shared" si="330"/>
        <v>0</v>
      </c>
      <c r="P8423" t="s">
        <v>12694</v>
      </c>
    </row>
    <row r="8424" spans="2:16" x14ac:dyDescent="0.25">
      <c r="B8424" t="s">
        <v>8429</v>
      </c>
      <c r="C8424" s="119" t="s">
        <v>60</v>
      </c>
      <c r="D8424" t="s">
        <v>11546</v>
      </c>
      <c r="E8424" t="s">
        <v>11530</v>
      </c>
      <c r="F8424" t="s">
        <v>11540</v>
      </c>
      <c r="G8424" t="s">
        <v>61</v>
      </c>
      <c r="H8424" t="s">
        <v>18</v>
      </c>
      <c r="I8424" t="s">
        <v>11541</v>
      </c>
      <c r="J8424">
        <v>2017</v>
      </c>
      <c r="K8424">
        <v>667.82</v>
      </c>
      <c r="L8424">
        <v>45</v>
      </c>
      <c r="M8424">
        <v>1</v>
      </c>
      <c r="N8424">
        <f t="shared" si="331"/>
        <v>0</v>
      </c>
      <c r="O8424">
        <f t="shared" si="330"/>
        <v>0</v>
      </c>
      <c r="P8424" t="s">
        <v>12694</v>
      </c>
    </row>
    <row r="8425" spans="2:16" x14ac:dyDescent="0.25">
      <c r="B8425" t="s">
        <v>8430</v>
      </c>
      <c r="C8425" s="119" t="s">
        <v>60</v>
      </c>
      <c r="D8425" t="s">
        <v>11537</v>
      </c>
      <c r="E8425" t="s">
        <v>11530</v>
      </c>
      <c r="F8425" t="s">
        <v>11540</v>
      </c>
      <c r="G8425" t="s">
        <v>61</v>
      </c>
      <c r="H8425" t="s">
        <v>18</v>
      </c>
      <c r="I8425" t="s">
        <v>11541</v>
      </c>
      <c r="J8425">
        <v>2017</v>
      </c>
      <c r="K8425">
        <v>634.79999999999995</v>
      </c>
      <c r="L8425">
        <v>34</v>
      </c>
      <c r="M8425">
        <v>1</v>
      </c>
      <c r="N8425">
        <f t="shared" si="331"/>
        <v>0</v>
      </c>
      <c r="O8425">
        <f t="shared" si="330"/>
        <v>0</v>
      </c>
      <c r="P8425" t="s">
        <v>12694</v>
      </c>
    </row>
    <row r="8426" spans="2:16" x14ac:dyDescent="0.25">
      <c r="B8426" t="s">
        <v>8431</v>
      </c>
      <c r="C8426" s="119" t="s">
        <v>60</v>
      </c>
      <c r="D8426" t="s">
        <v>11537</v>
      </c>
      <c r="E8426" t="s">
        <v>11530</v>
      </c>
      <c r="F8426" t="s">
        <v>11540</v>
      </c>
      <c r="G8426" t="s">
        <v>61</v>
      </c>
      <c r="H8426" t="s">
        <v>18</v>
      </c>
      <c r="I8426" t="s">
        <v>11533</v>
      </c>
      <c r="J8426">
        <v>2017</v>
      </c>
      <c r="K8426">
        <v>638.41999999999996</v>
      </c>
      <c r="L8426">
        <v>31</v>
      </c>
      <c r="M8426">
        <v>1</v>
      </c>
      <c r="N8426">
        <f t="shared" si="331"/>
        <v>0</v>
      </c>
      <c r="O8426">
        <f t="shared" si="330"/>
        <v>0</v>
      </c>
      <c r="P8426" t="s">
        <v>12694</v>
      </c>
    </row>
    <row r="8427" spans="2:16" x14ac:dyDescent="0.25">
      <c r="B8427" t="s">
        <v>8432</v>
      </c>
      <c r="C8427" s="119" t="s">
        <v>60</v>
      </c>
      <c r="D8427" t="s">
        <v>11539</v>
      </c>
      <c r="E8427" t="s">
        <v>11530</v>
      </c>
      <c r="F8427" t="s">
        <v>11540</v>
      </c>
      <c r="G8427" t="s">
        <v>61</v>
      </c>
      <c r="H8427" t="s">
        <v>18</v>
      </c>
      <c r="I8427" t="s">
        <v>11541</v>
      </c>
      <c r="J8427">
        <v>2017</v>
      </c>
      <c r="K8427">
        <v>663.98</v>
      </c>
      <c r="L8427">
        <v>12</v>
      </c>
      <c r="M8427">
        <v>1</v>
      </c>
      <c r="N8427">
        <f t="shared" si="331"/>
        <v>0</v>
      </c>
      <c r="O8427">
        <f t="shared" si="330"/>
        <v>0</v>
      </c>
      <c r="P8427" t="s">
        <v>12694</v>
      </c>
    </row>
    <row r="8428" spans="2:16" x14ac:dyDescent="0.25">
      <c r="B8428" t="s">
        <v>8433</v>
      </c>
      <c r="C8428" s="119" t="s">
        <v>60</v>
      </c>
      <c r="D8428" t="s">
        <v>11539</v>
      </c>
      <c r="E8428" t="s">
        <v>11530</v>
      </c>
      <c r="F8428" t="s">
        <v>11540</v>
      </c>
      <c r="G8428" t="s">
        <v>61</v>
      </c>
      <c r="H8428" t="s">
        <v>18</v>
      </c>
      <c r="I8428" t="s">
        <v>11541</v>
      </c>
      <c r="J8428">
        <v>2017</v>
      </c>
      <c r="K8428">
        <v>665.8</v>
      </c>
      <c r="L8428">
        <v>26</v>
      </c>
      <c r="M8428">
        <v>1</v>
      </c>
      <c r="N8428">
        <f t="shared" si="331"/>
        <v>0</v>
      </c>
      <c r="O8428">
        <f t="shared" si="330"/>
        <v>0</v>
      </c>
      <c r="P8428" t="s">
        <v>12694</v>
      </c>
    </row>
    <row r="8429" spans="2:16" x14ac:dyDescent="0.25">
      <c r="B8429" t="s">
        <v>8434</v>
      </c>
      <c r="C8429" s="119" t="s">
        <v>60</v>
      </c>
      <c r="D8429" t="s">
        <v>11537</v>
      </c>
      <c r="E8429" t="s">
        <v>11530</v>
      </c>
      <c r="F8429" t="s">
        <v>11540</v>
      </c>
      <c r="G8429" t="s">
        <v>61</v>
      </c>
      <c r="H8429" t="s">
        <v>18</v>
      </c>
      <c r="I8429" t="s">
        <v>11541</v>
      </c>
      <c r="J8429">
        <v>2017</v>
      </c>
      <c r="K8429">
        <v>665.52</v>
      </c>
      <c r="L8429">
        <v>24</v>
      </c>
      <c r="M8429">
        <v>1</v>
      </c>
      <c r="N8429">
        <f t="shared" si="331"/>
        <v>0</v>
      </c>
      <c r="O8429">
        <f t="shared" si="330"/>
        <v>0</v>
      </c>
      <c r="P8429" t="s">
        <v>12694</v>
      </c>
    </row>
    <row r="8430" spans="2:16" x14ac:dyDescent="0.25">
      <c r="B8430" t="s">
        <v>8435</v>
      </c>
      <c r="C8430" s="119" t="s">
        <v>60</v>
      </c>
      <c r="D8430" t="s">
        <v>11537</v>
      </c>
      <c r="E8430" t="s">
        <v>11530</v>
      </c>
      <c r="F8430" t="s">
        <v>11540</v>
      </c>
      <c r="G8430" t="s">
        <v>61</v>
      </c>
      <c r="H8430" t="s">
        <v>18</v>
      </c>
      <c r="I8430" t="s">
        <v>11541</v>
      </c>
      <c r="J8430">
        <v>2017</v>
      </c>
      <c r="K8430">
        <v>2467.87</v>
      </c>
      <c r="L8430">
        <v>22</v>
      </c>
      <c r="M8430">
        <v>1</v>
      </c>
      <c r="N8430">
        <f t="shared" si="331"/>
        <v>0</v>
      </c>
      <c r="O8430">
        <f t="shared" si="330"/>
        <v>0</v>
      </c>
      <c r="P8430" t="s">
        <v>12694</v>
      </c>
    </row>
    <row r="8431" spans="2:16" x14ac:dyDescent="0.25">
      <c r="B8431" t="s">
        <v>8436</v>
      </c>
      <c r="C8431" s="119" t="s">
        <v>60</v>
      </c>
      <c r="D8431" t="s">
        <v>11537</v>
      </c>
      <c r="E8431" t="s">
        <v>11530</v>
      </c>
      <c r="F8431" t="s">
        <v>11540</v>
      </c>
      <c r="G8431" t="s">
        <v>61</v>
      </c>
      <c r="H8431" t="s">
        <v>18</v>
      </c>
      <c r="I8431" t="s">
        <v>11541</v>
      </c>
      <c r="J8431">
        <v>2017</v>
      </c>
      <c r="K8431">
        <v>633.61</v>
      </c>
      <c r="L8431">
        <v>22</v>
      </c>
      <c r="M8431">
        <v>1</v>
      </c>
      <c r="N8431">
        <f t="shared" si="331"/>
        <v>0</v>
      </c>
      <c r="O8431">
        <f t="shared" ref="O8431:O8494" si="332">IF(OR(L8431="",L8431&lt;=0),1,0)</f>
        <v>0</v>
      </c>
      <c r="P8431" t="s">
        <v>12694</v>
      </c>
    </row>
    <row r="8432" spans="2:16" x14ac:dyDescent="0.25">
      <c r="B8432" t="s">
        <v>8437</v>
      </c>
      <c r="C8432" s="119" t="s">
        <v>60</v>
      </c>
      <c r="D8432" t="s">
        <v>11537</v>
      </c>
      <c r="E8432" t="s">
        <v>11530</v>
      </c>
      <c r="F8432" t="s">
        <v>11540</v>
      </c>
      <c r="G8432" t="s">
        <v>61</v>
      </c>
      <c r="H8432" t="s">
        <v>18</v>
      </c>
      <c r="I8432" t="s">
        <v>11541</v>
      </c>
      <c r="J8432">
        <v>2017</v>
      </c>
      <c r="K8432">
        <v>633.87</v>
      </c>
      <c r="L8432">
        <v>24</v>
      </c>
      <c r="M8432">
        <v>1</v>
      </c>
      <c r="N8432">
        <f t="shared" si="331"/>
        <v>0</v>
      </c>
      <c r="O8432">
        <f t="shared" si="332"/>
        <v>0</v>
      </c>
      <c r="P8432" t="s">
        <v>12694</v>
      </c>
    </row>
    <row r="8433" spans="2:16" x14ac:dyDescent="0.25">
      <c r="B8433" t="s">
        <v>8438</v>
      </c>
      <c r="C8433" s="119" t="s">
        <v>60</v>
      </c>
      <c r="D8433" t="s">
        <v>11537</v>
      </c>
      <c r="E8433" t="s">
        <v>11530</v>
      </c>
      <c r="F8433" t="s">
        <v>11540</v>
      </c>
      <c r="G8433" t="s">
        <v>61</v>
      </c>
      <c r="H8433" t="s">
        <v>18</v>
      </c>
      <c r="I8433" t="s">
        <v>11541</v>
      </c>
      <c r="J8433">
        <v>2017</v>
      </c>
      <c r="K8433">
        <v>634.64</v>
      </c>
      <c r="L8433">
        <v>30</v>
      </c>
      <c r="M8433">
        <v>1</v>
      </c>
      <c r="N8433">
        <f t="shared" si="331"/>
        <v>0</v>
      </c>
      <c r="O8433">
        <f t="shared" si="332"/>
        <v>0</v>
      </c>
      <c r="P8433" t="s">
        <v>12694</v>
      </c>
    </row>
    <row r="8434" spans="2:16" x14ac:dyDescent="0.25">
      <c r="B8434" t="s">
        <v>8439</v>
      </c>
      <c r="C8434" s="119" t="s">
        <v>60</v>
      </c>
      <c r="D8434" t="s">
        <v>11537</v>
      </c>
      <c r="E8434" t="s">
        <v>11530</v>
      </c>
      <c r="F8434" t="s">
        <v>11540</v>
      </c>
      <c r="G8434" t="s">
        <v>61</v>
      </c>
      <c r="H8434" t="s">
        <v>18</v>
      </c>
      <c r="I8434" t="s">
        <v>11541</v>
      </c>
      <c r="J8434">
        <v>2017</v>
      </c>
      <c r="K8434">
        <v>631.04999999999995</v>
      </c>
      <c r="L8434">
        <v>21</v>
      </c>
      <c r="M8434">
        <v>1</v>
      </c>
      <c r="N8434">
        <f t="shared" si="331"/>
        <v>0</v>
      </c>
      <c r="O8434">
        <f t="shared" si="332"/>
        <v>0</v>
      </c>
      <c r="P8434" t="s">
        <v>12694</v>
      </c>
    </row>
    <row r="8435" spans="2:16" x14ac:dyDescent="0.25">
      <c r="B8435" t="s">
        <v>8440</v>
      </c>
      <c r="C8435" s="119" t="s">
        <v>60</v>
      </c>
      <c r="D8435" t="s">
        <v>11537</v>
      </c>
      <c r="E8435" t="s">
        <v>11530</v>
      </c>
      <c r="F8435" t="s">
        <v>11540</v>
      </c>
      <c r="G8435" t="s">
        <v>61</v>
      </c>
      <c r="H8435" t="s">
        <v>18</v>
      </c>
      <c r="I8435" t="s">
        <v>11541</v>
      </c>
      <c r="J8435">
        <v>2017</v>
      </c>
      <c r="K8435">
        <v>664.36</v>
      </c>
      <c r="L8435">
        <v>18</v>
      </c>
      <c r="M8435">
        <v>1</v>
      </c>
      <c r="N8435">
        <f t="shared" si="331"/>
        <v>0</v>
      </c>
      <c r="O8435">
        <f t="shared" si="332"/>
        <v>0</v>
      </c>
      <c r="P8435" t="s">
        <v>12694</v>
      </c>
    </row>
    <row r="8436" spans="2:16" x14ac:dyDescent="0.25">
      <c r="B8436" t="s">
        <v>8441</v>
      </c>
      <c r="C8436" s="119" t="s">
        <v>60</v>
      </c>
      <c r="D8436" t="s">
        <v>11537</v>
      </c>
      <c r="E8436" t="s">
        <v>11530</v>
      </c>
      <c r="F8436" t="s">
        <v>11540</v>
      </c>
      <c r="G8436" t="s">
        <v>61</v>
      </c>
      <c r="H8436" t="s">
        <v>18</v>
      </c>
      <c r="I8436" t="s">
        <v>11541</v>
      </c>
      <c r="J8436">
        <v>2017</v>
      </c>
      <c r="K8436">
        <v>632.44000000000005</v>
      </c>
      <c r="L8436">
        <v>32</v>
      </c>
      <c r="M8436">
        <v>1</v>
      </c>
      <c r="N8436">
        <f t="shared" si="331"/>
        <v>0</v>
      </c>
      <c r="O8436">
        <f t="shared" si="332"/>
        <v>0</v>
      </c>
      <c r="P8436" t="s">
        <v>12694</v>
      </c>
    </row>
    <row r="8437" spans="2:16" x14ac:dyDescent="0.25">
      <c r="B8437" t="s">
        <v>8442</v>
      </c>
      <c r="C8437" s="119" t="s">
        <v>60</v>
      </c>
      <c r="D8437" t="s">
        <v>11537</v>
      </c>
      <c r="E8437" t="s">
        <v>11530</v>
      </c>
      <c r="F8437" t="s">
        <v>11540</v>
      </c>
      <c r="G8437" t="s">
        <v>61</v>
      </c>
      <c r="H8437" t="s">
        <v>18</v>
      </c>
      <c r="I8437" t="s">
        <v>11541</v>
      </c>
      <c r="J8437">
        <v>2017</v>
      </c>
      <c r="K8437">
        <v>631.16999999999996</v>
      </c>
      <c r="L8437">
        <v>22</v>
      </c>
      <c r="M8437">
        <v>1</v>
      </c>
      <c r="N8437">
        <f t="shared" si="331"/>
        <v>0</v>
      </c>
      <c r="O8437">
        <f t="shared" si="332"/>
        <v>0</v>
      </c>
      <c r="P8437" t="s">
        <v>12694</v>
      </c>
    </row>
    <row r="8438" spans="2:16" x14ac:dyDescent="0.25">
      <c r="B8438" t="s">
        <v>8443</v>
      </c>
      <c r="C8438" s="119" t="s">
        <v>60</v>
      </c>
      <c r="D8438" t="s">
        <v>11537</v>
      </c>
      <c r="E8438" t="s">
        <v>11530</v>
      </c>
      <c r="F8438" t="s">
        <v>11540</v>
      </c>
      <c r="G8438" t="s">
        <v>61</v>
      </c>
      <c r="H8438" t="s">
        <v>18</v>
      </c>
      <c r="I8438" t="s">
        <v>11541</v>
      </c>
      <c r="J8438">
        <v>2017</v>
      </c>
      <c r="K8438">
        <v>662.6</v>
      </c>
      <c r="L8438">
        <v>21</v>
      </c>
      <c r="M8438">
        <v>1</v>
      </c>
      <c r="N8438">
        <f t="shared" si="331"/>
        <v>0</v>
      </c>
      <c r="O8438">
        <f t="shared" si="332"/>
        <v>0</v>
      </c>
      <c r="P8438" t="s">
        <v>12693</v>
      </c>
    </row>
    <row r="8439" spans="2:16" x14ac:dyDescent="0.25">
      <c r="B8439" t="s">
        <v>8444</v>
      </c>
      <c r="C8439" s="119" t="s">
        <v>60</v>
      </c>
      <c r="D8439" t="s">
        <v>11537</v>
      </c>
      <c r="E8439" t="s">
        <v>11530</v>
      </c>
      <c r="F8439" t="s">
        <v>11540</v>
      </c>
      <c r="G8439" t="s">
        <v>61</v>
      </c>
      <c r="H8439" t="s">
        <v>18</v>
      </c>
      <c r="I8439" t="s">
        <v>11541</v>
      </c>
      <c r="J8439">
        <v>2017</v>
      </c>
      <c r="K8439">
        <v>662.7</v>
      </c>
      <c r="L8439">
        <v>22</v>
      </c>
      <c r="M8439">
        <v>1</v>
      </c>
      <c r="N8439">
        <f t="shared" si="331"/>
        <v>0</v>
      </c>
      <c r="O8439">
        <f t="shared" si="332"/>
        <v>0</v>
      </c>
      <c r="P8439" t="s">
        <v>12694</v>
      </c>
    </row>
    <row r="8440" spans="2:16" x14ac:dyDescent="0.25">
      <c r="B8440" t="s">
        <v>8445</v>
      </c>
      <c r="C8440" s="119" t="s">
        <v>60</v>
      </c>
      <c r="D8440" t="s">
        <v>11537</v>
      </c>
      <c r="E8440" t="s">
        <v>11530</v>
      </c>
      <c r="F8440" t="s">
        <v>11540</v>
      </c>
      <c r="G8440" t="s">
        <v>61</v>
      </c>
      <c r="H8440" t="s">
        <v>18</v>
      </c>
      <c r="I8440" t="s">
        <v>11541</v>
      </c>
      <c r="J8440">
        <v>2017</v>
      </c>
      <c r="K8440">
        <v>662.71</v>
      </c>
      <c r="L8440">
        <v>22</v>
      </c>
      <c r="M8440">
        <v>1</v>
      </c>
      <c r="N8440">
        <f t="shared" si="331"/>
        <v>0</v>
      </c>
      <c r="O8440">
        <f t="shared" si="332"/>
        <v>0</v>
      </c>
      <c r="P8440" t="s">
        <v>12694</v>
      </c>
    </row>
    <row r="8441" spans="2:16" x14ac:dyDescent="0.25">
      <c r="B8441" t="s">
        <v>8446</v>
      </c>
      <c r="C8441" s="119" t="s">
        <v>60</v>
      </c>
      <c r="D8441" t="s">
        <v>11537</v>
      </c>
      <c r="E8441" t="s">
        <v>11530</v>
      </c>
      <c r="F8441" t="s">
        <v>11540</v>
      </c>
      <c r="G8441" t="s">
        <v>61</v>
      </c>
      <c r="H8441" t="s">
        <v>18</v>
      </c>
      <c r="I8441" t="s">
        <v>11541</v>
      </c>
      <c r="J8441">
        <v>2017</v>
      </c>
      <c r="K8441">
        <v>665.92</v>
      </c>
      <c r="L8441">
        <v>47</v>
      </c>
      <c r="M8441">
        <v>1</v>
      </c>
      <c r="N8441">
        <f t="shared" si="331"/>
        <v>0</v>
      </c>
      <c r="O8441">
        <f t="shared" si="332"/>
        <v>0</v>
      </c>
      <c r="P8441" t="s">
        <v>12694</v>
      </c>
    </row>
    <row r="8442" spans="2:16" x14ac:dyDescent="0.25">
      <c r="B8442" t="s">
        <v>8447</v>
      </c>
      <c r="C8442" s="119" t="s">
        <v>60</v>
      </c>
      <c r="D8442" t="s">
        <v>11537</v>
      </c>
      <c r="E8442" t="s">
        <v>11530</v>
      </c>
      <c r="F8442" t="s">
        <v>11540</v>
      </c>
      <c r="G8442" t="s">
        <v>61</v>
      </c>
      <c r="H8442" t="s">
        <v>18</v>
      </c>
      <c r="I8442" t="s">
        <v>11541</v>
      </c>
      <c r="J8442">
        <v>2017</v>
      </c>
      <c r="K8442">
        <v>631.46</v>
      </c>
      <c r="L8442">
        <v>24</v>
      </c>
      <c r="M8442">
        <v>1</v>
      </c>
      <c r="N8442">
        <f t="shared" si="331"/>
        <v>0</v>
      </c>
      <c r="O8442">
        <f t="shared" si="332"/>
        <v>0</v>
      </c>
      <c r="P8442" t="s">
        <v>12694</v>
      </c>
    </row>
    <row r="8443" spans="2:16" x14ac:dyDescent="0.25">
      <c r="B8443" t="s">
        <v>8448</v>
      </c>
      <c r="C8443" s="119" t="s">
        <v>60</v>
      </c>
      <c r="D8443" t="s">
        <v>11537</v>
      </c>
      <c r="E8443" t="s">
        <v>11530</v>
      </c>
      <c r="F8443" t="s">
        <v>11540</v>
      </c>
      <c r="G8443" t="s">
        <v>61</v>
      </c>
      <c r="H8443" t="s">
        <v>18</v>
      </c>
      <c r="I8443" t="s">
        <v>11541</v>
      </c>
      <c r="J8443">
        <v>2017</v>
      </c>
      <c r="K8443">
        <v>666.32</v>
      </c>
      <c r="L8443">
        <v>50</v>
      </c>
      <c r="M8443">
        <v>1</v>
      </c>
      <c r="N8443">
        <f t="shared" si="331"/>
        <v>0</v>
      </c>
      <c r="O8443">
        <f t="shared" si="332"/>
        <v>0</v>
      </c>
      <c r="P8443" t="s">
        <v>12694</v>
      </c>
    </row>
    <row r="8444" spans="2:16" x14ac:dyDescent="0.25">
      <c r="B8444" t="s">
        <v>8449</v>
      </c>
      <c r="C8444" s="119" t="s">
        <v>60</v>
      </c>
      <c r="D8444" t="s">
        <v>11552</v>
      </c>
      <c r="E8444" t="s">
        <v>11530</v>
      </c>
      <c r="F8444" t="s">
        <v>11540</v>
      </c>
      <c r="G8444" t="s">
        <v>61</v>
      </c>
      <c r="H8444" t="s">
        <v>18</v>
      </c>
      <c r="I8444" t="s">
        <v>11541</v>
      </c>
      <c r="J8444">
        <v>2017</v>
      </c>
      <c r="K8444">
        <v>663.77</v>
      </c>
      <c r="L8444">
        <v>27</v>
      </c>
      <c r="M8444">
        <v>1</v>
      </c>
      <c r="N8444">
        <f t="shared" si="331"/>
        <v>0</v>
      </c>
      <c r="O8444">
        <f t="shared" si="332"/>
        <v>0</v>
      </c>
      <c r="P8444" t="s">
        <v>12694</v>
      </c>
    </row>
    <row r="8445" spans="2:16" x14ac:dyDescent="0.25">
      <c r="B8445" t="s">
        <v>8450</v>
      </c>
      <c r="C8445" s="119" t="s">
        <v>60</v>
      </c>
      <c r="D8445" t="s">
        <v>11552</v>
      </c>
      <c r="E8445" t="s">
        <v>11530</v>
      </c>
      <c r="F8445" t="s">
        <v>11540</v>
      </c>
      <c r="G8445" t="s">
        <v>61</v>
      </c>
      <c r="H8445" t="s">
        <v>18</v>
      </c>
      <c r="I8445" t="s">
        <v>11541</v>
      </c>
      <c r="J8445">
        <v>2017</v>
      </c>
      <c r="K8445">
        <v>634.09</v>
      </c>
      <c r="L8445">
        <v>33</v>
      </c>
      <c r="M8445">
        <v>1</v>
      </c>
      <c r="N8445">
        <f t="shared" si="331"/>
        <v>0</v>
      </c>
      <c r="O8445">
        <f t="shared" si="332"/>
        <v>0</v>
      </c>
      <c r="P8445" t="s">
        <v>12694</v>
      </c>
    </row>
    <row r="8446" spans="2:16" x14ac:dyDescent="0.25">
      <c r="B8446" t="s">
        <v>8451</v>
      </c>
      <c r="C8446" s="119" t="s">
        <v>60</v>
      </c>
      <c r="D8446" t="s">
        <v>11537</v>
      </c>
      <c r="E8446" t="s">
        <v>11530</v>
      </c>
      <c r="F8446" t="s">
        <v>11540</v>
      </c>
      <c r="G8446" t="s">
        <v>61</v>
      </c>
      <c r="H8446" t="s">
        <v>18</v>
      </c>
      <c r="I8446" t="s">
        <v>11541</v>
      </c>
      <c r="J8446">
        <v>2017</v>
      </c>
      <c r="K8446">
        <v>663.64</v>
      </c>
      <c r="L8446">
        <v>21</v>
      </c>
      <c r="M8446">
        <v>1</v>
      </c>
      <c r="N8446">
        <f t="shared" si="331"/>
        <v>0</v>
      </c>
      <c r="O8446">
        <f t="shared" si="332"/>
        <v>0</v>
      </c>
      <c r="P8446" t="s">
        <v>12694</v>
      </c>
    </row>
    <row r="8447" spans="2:16" x14ac:dyDescent="0.25">
      <c r="B8447" t="s">
        <v>8452</v>
      </c>
      <c r="C8447" s="119" t="s">
        <v>60</v>
      </c>
      <c r="D8447" t="s">
        <v>11550</v>
      </c>
      <c r="E8447" t="s">
        <v>11530</v>
      </c>
      <c r="F8447" t="s">
        <v>11540</v>
      </c>
      <c r="G8447" t="s">
        <v>61</v>
      </c>
      <c r="H8447" t="s">
        <v>18</v>
      </c>
      <c r="I8447" t="s">
        <v>11541</v>
      </c>
      <c r="J8447">
        <v>2017</v>
      </c>
      <c r="K8447">
        <v>666.82</v>
      </c>
      <c r="L8447">
        <v>34</v>
      </c>
      <c r="M8447">
        <v>1</v>
      </c>
      <c r="N8447">
        <f t="shared" si="331"/>
        <v>0</v>
      </c>
      <c r="O8447">
        <f t="shared" si="332"/>
        <v>0</v>
      </c>
      <c r="P8447" t="s">
        <v>12693</v>
      </c>
    </row>
    <row r="8448" spans="2:16" x14ac:dyDescent="0.25">
      <c r="B8448" t="s">
        <v>8453</v>
      </c>
      <c r="C8448" s="119" t="s">
        <v>60</v>
      </c>
      <c r="D8448" t="s">
        <v>11539</v>
      </c>
      <c r="E8448" t="s">
        <v>11530</v>
      </c>
      <c r="F8448" t="s">
        <v>11540</v>
      </c>
      <c r="G8448" t="s">
        <v>61</v>
      </c>
      <c r="H8448" t="s">
        <v>18</v>
      </c>
      <c r="I8448" t="s">
        <v>11541</v>
      </c>
      <c r="J8448">
        <v>2017</v>
      </c>
      <c r="K8448">
        <v>664.3</v>
      </c>
      <c r="L8448">
        <v>26</v>
      </c>
      <c r="M8448">
        <v>1</v>
      </c>
      <c r="N8448">
        <f t="shared" si="331"/>
        <v>0</v>
      </c>
      <c r="O8448">
        <f t="shared" si="332"/>
        <v>0</v>
      </c>
      <c r="P8448" t="s">
        <v>12694</v>
      </c>
    </row>
    <row r="8449" spans="2:16" x14ac:dyDescent="0.25">
      <c r="B8449" t="s">
        <v>8454</v>
      </c>
      <c r="C8449" s="119" t="s">
        <v>60</v>
      </c>
      <c r="D8449" t="s">
        <v>11550</v>
      </c>
      <c r="E8449" t="s">
        <v>11530</v>
      </c>
      <c r="F8449" t="s">
        <v>11540</v>
      </c>
      <c r="G8449" t="s">
        <v>61</v>
      </c>
      <c r="H8449" t="s">
        <v>18</v>
      </c>
      <c r="I8449" t="s">
        <v>11541</v>
      </c>
      <c r="J8449">
        <v>2017</v>
      </c>
      <c r="K8449">
        <v>665.92</v>
      </c>
      <c r="L8449">
        <v>27</v>
      </c>
      <c r="M8449">
        <v>1</v>
      </c>
      <c r="N8449">
        <f t="shared" si="331"/>
        <v>0</v>
      </c>
      <c r="O8449">
        <f t="shared" si="332"/>
        <v>0</v>
      </c>
      <c r="P8449" t="s">
        <v>12694</v>
      </c>
    </row>
    <row r="8450" spans="2:16" x14ac:dyDescent="0.25">
      <c r="B8450" t="s">
        <v>8455</v>
      </c>
      <c r="C8450" s="119" t="s">
        <v>60</v>
      </c>
      <c r="D8450" t="s">
        <v>11550</v>
      </c>
      <c r="E8450" t="s">
        <v>11530</v>
      </c>
      <c r="F8450" t="s">
        <v>11540</v>
      </c>
      <c r="G8450" t="s">
        <v>61</v>
      </c>
      <c r="H8450" t="s">
        <v>18</v>
      </c>
      <c r="I8450" t="s">
        <v>11541</v>
      </c>
      <c r="J8450">
        <v>2017</v>
      </c>
      <c r="K8450">
        <v>766.07</v>
      </c>
      <c r="L8450">
        <v>32</v>
      </c>
      <c r="M8450">
        <v>1</v>
      </c>
      <c r="N8450">
        <f t="shared" si="331"/>
        <v>0</v>
      </c>
      <c r="O8450">
        <f t="shared" si="332"/>
        <v>0</v>
      </c>
      <c r="P8450" t="s">
        <v>12694</v>
      </c>
    </row>
    <row r="8451" spans="2:16" x14ac:dyDescent="0.25">
      <c r="B8451" t="s">
        <v>8456</v>
      </c>
      <c r="C8451" s="119" t="s">
        <v>60</v>
      </c>
      <c r="D8451" t="s">
        <v>11537</v>
      </c>
      <c r="E8451" t="s">
        <v>11530</v>
      </c>
      <c r="F8451" t="s">
        <v>11540</v>
      </c>
      <c r="G8451" t="s">
        <v>61</v>
      </c>
      <c r="H8451" t="s">
        <v>18</v>
      </c>
      <c r="I8451" t="s">
        <v>11541</v>
      </c>
      <c r="J8451">
        <v>2017</v>
      </c>
      <c r="K8451">
        <v>632.03</v>
      </c>
      <c r="L8451">
        <v>21</v>
      </c>
      <c r="M8451">
        <v>1</v>
      </c>
      <c r="N8451">
        <f t="shared" si="331"/>
        <v>0</v>
      </c>
      <c r="O8451">
        <f t="shared" si="332"/>
        <v>0</v>
      </c>
      <c r="P8451" t="s">
        <v>12694</v>
      </c>
    </row>
    <row r="8452" spans="2:16" x14ac:dyDescent="0.25">
      <c r="B8452" t="s">
        <v>8457</v>
      </c>
      <c r="C8452" s="119" t="s">
        <v>60</v>
      </c>
      <c r="D8452" t="s">
        <v>11537</v>
      </c>
      <c r="E8452" t="s">
        <v>11530</v>
      </c>
      <c r="F8452" t="s">
        <v>11540</v>
      </c>
      <c r="G8452" t="s">
        <v>61</v>
      </c>
      <c r="H8452" t="s">
        <v>18</v>
      </c>
      <c r="I8452" t="s">
        <v>11541</v>
      </c>
      <c r="J8452">
        <v>2017</v>
      </c>
      <c r="K8452">
        <v>632.28</v>
      </c>
      <c r="L8452">
        <v>23</v>
      </c>
      <c r="M8452">
        <v>1</v>
      </c>
      <c r="N8452">
        <f t="shared" si="331"/>
        <v>0</v>
      </c>
      <c r="O8452">
        <f t="shared" si="332"/>
        <v>0</v>
      </c>
      <c r="P8452" t="s">
        <v>12694</v>
      </c>
    </row>
    <row r="8453" spans="2:16" x14ac:dyDescent="0.25">
      <c r="B8453" t="s">
        <v>8458</v>
      </c>
      <c r="C8453" s="119" t="s">
        <v>60</v>
      </c>
      <c r="D8453" t="s">
        <v>11537</v>
      </c>
      <c r="E8453" t="s">
        <v>11530</v>
      </c>
      <c r="F8453" t="s">
        <v>11540</v>
      </c>
      <c r="G8453" t="s">
        <v>61</v>
      </c>
      <c r="H8453" t="s">
        <v>18</v>
      </c>
      <c r="I8453" t="s">
        <v>11541</v>
      </c>
      <c r="J8453">
        <v>2017</v>
      </c>
      <c r="K8453">
        <v>664.8</v>
      </c>
      <c r="L8453">
        <v>30</v>
      </c>
      <c r="M8453">
        <v>1</v>
      </c>
      <c r="N8453">
        <f t="shared" si="331"/>
        <v>0</v>
      </c>
      <c r="O8453">
        <f t="shared" si="332"/>
        <v>0</v>
      </c>
      <c r="P8453" t="s">
        <v>12694</v>
      </c>
    </row>
    <row r="8454" spans="2:16" x14ac:dyDescent="0.25">
      <c r="B8454" t="s">
        <v>8459</v>
      </c>
      <c r="C8454" s="119" t="s">
        <v>60</v>
      </c>
      <c r="D8454" t="s">
        <v>11550</v>
      </c>
      <c r="E8454" t="s">
        <v>11530</v>
      </c>
      <c r="F8454" t="s">
        <v>11540</v>
      </c>
      <c r="G8454" t="s">
        <v>61</v>
      </c>
      <c r="H8454" t="s">
        <v>18</v>
      </c>
      <c r="I8454" t="s">
        <v>11541</v>
      </c>
      <c r="J8454">
        <v>2017</v>
      </c>
      <c r="K8454">
        <v>666.27</v>
      </c>
      <c r="L8454">
        <v>33</v>
      </c>
      <c r="M8454">
        <v>1</v>
      </c>
      <c r="N8454">
        <f t="shared" si="331"/>
        <v>0</v>
      </c>
      <c r="O8454">
        <f t="shared" si="332"/>
        <v>0</v>
      </c>
      <c r="P8454" t="s">
        <v>12693</v>
      </c>
    </row>
    <row r="8455" spans="2:16" x14ac:dyDescent="0.25">
      <c r="B8455" t="s">
        <v>8460</v>
      </c>
      <c r="C8455" s="119" t="s">
        <v>60</v>
      </c>
      <c r="D8455" t="s">
        <v>11550</v>
      </c>
      <c r="E8455" t="s">
        <v>11530</v>
      </c>
      <c r="F8455" t="s">
        <v>11540</v>
      </c>
      <c r="G8455" t="s">
        <v>61</v>
      </c>
      <c r="H8455" t="s">
        <v>18</v>
      </c>
      <c r="I8455" t="s">
        <v>11541</v>
      </c>
      <c r="J8455">
        <v>2017</v>
      </c>
      <c r="K8455">
        <v>633.36</v>
      </c>
      <c r="L8455">
        <v>20</v>
      </c>
      <c r="M8455">
        <v>1</v>
      </c>
      <c r="N8455">
        <f t="shared" si="331"/>
        <v>0</v>
      </c>
      <c r="O8455">
        <f t="shared" si="332"/>
        <v>0</v>
      </c>
      <c r="P8455" t="s">
        <v>12693</v>
      </c>
    </row>
    <row r="8456" spans="2:16" x14ac:dyDescent="0.25">
      <c r="B8456" t="s">
        <v>8461</v>
      </c>
      <c r="C8456" s="119" t="s">
        <v>60</v>
      </c>
      <c r="D8456" t="s">
        <v>11550</v>
      </c>
      <c r="E8456" t="s">
        <v>11530</v>
      </c>
      <c r="F8456" t="s">
        <v>11540</v>
      </c>
      <c r="G8456" t="s">
        <v>61</v>
      </c>
      <c r="H8456" t="s">
        <v>18</v>
      </c>
      <c r="I8456" t="s">
        <v>11541</v>
      </c>
      <c r="J8456">
        <v>2017</v>
      </c>
      <c r="K8456">
        <v>664.12</v>
      </c>
      <c r="L8456">
        <v>13</v>
      </c>
      <c r="M8456">
        <v>1</v>
      </c>
      <c r="N8456">
        <f t="shared" si="331"/>
        <v>0</v>
      </c>
      <c r="O8456">
        <f t="shared" si="332"/>
        <v>0</v>
      </c>
      <c r="P8456" t="s">
        <v>12693</v>
      </c>
    </row>
    <row r="8457" spans="2:16" x14ac:dyDescent="0.25">
      <c r="B8457" t="s">
        <v>8462</v>
      </c>
      <c r="C8457" s="119" t="s">
        <v>60</v>
      </c>
      <c r="D8457" t="s">
        <v>11550</v>
      </c>
      <c r="E8457" t="s">
        <v>11530</v>
      </c>
      <c r="F8457" t="s">
        <v>11540</v>
      </c>
      <c r="G8457" t="s">
        <v>61</v>
      </c>
      <c r="H8457" t="s">
        <v>18</v>
      </c>
      <c r="I8457" t="s">
        <v>11541</v>
      </c>
      <c r="J8457">
        <v>2017</v>
      </c>
      <c r="K8457">
        <v>633.11</v>
      </c>
      <c r="L8457">
        <v>18</v>
      </c>
      <c r="M8457">
        <v>1</v>
      </c>
      <c r="N8457">
        <f t="shared" si="331"/>
        <v>0</v>
      </c>
      <c r="O8457">
        <f t="shared" si="332"/>
        <v>0</v>
      </c>
      <c r="P8457" t="s">
        <v>12693</v>
      </c>
    </row>
    <row r="8458" spans="2:16" x14ac:dyDescent="0.25">
      <c r="B8458" t="s">
        <v>8463</v>
      </c>
      <c r="C8458" s="119" t="s">
        <v>60</v>
      </c>
      <c r="D8458" t="s">
        <v>11550</v>
      </c>
      <c r="E8458" t="s">
        <v>11530</v>
      </c>
      <c r="F8458" t="s">
        <v>11540</v>
      </c>
      <c r="G8458" t="s">
        <v>61</v>
      </c>
      <c r="H8458" t="s">
        <v>18</v>
      </c>
      <c r="I8458" t="s">
        <v>11541</v>
      </c>
      <c r="J8458">
        <v>2017</v>
      </c>
      <c r="K8458">
        <v>632.72</v>
      </c>
      <c r="L8458">
        <v>15</v>
      </c>
      <c r="M8458">
        <v>1</v>
      </c>
      <c r="N8458">
        <f t="shared" si="331"/>
        <v>0</v>
      </c>
      <c r="O8458">
        <f t="shared" si="332"/>
        <v>0</v>
      </c>
      <c r="P8458" t="s">
        <v>12693</v>
      </c>
    </row>
    <row r="8459" spans="2:16" x14ac:dyDescent="0.25">
      <c r="B8459" t="s">
        <v>8464</v>
      </c>
      <c r="C8459" s="119" t="s">
        <v>60</v>
      </c>
      <c r="D8459" t="s">
        <v>11550</v>
      </c>
      <c r="E8459" t="s">
        <v>11530</v>
      </c>
      <c r="F8459" t="s">
        <v>11540</v>
      </c>
      <c r="G8459" t="s">
        <v>61</v>
      </c>
      <c r="H8459" t="s">
        <v>18</v>
      </c>
      <c r="I8459" t="s">
        <v>11541</v>
      </c>
      <c r="J8459">
        <v>2017</v>
      </c>
      <c r="K8459">
        <v>664.37</v>
      </c>
      <c r="L8459">
        <v>15</v>
      </c>
      <c r="M8459">
        <v>1</v>
      </c>
      <c r="N8459">
        <f t="shared" ref="N8459:N8522" si="333">IF(K8459&lt;100,1,0)</f>
        <v>0</v>
      </c>
      <c r="O8459">
        <f t="shared" si="332"/>
        <v>0</v>
      </c>
      <c r="P8459" t="s">
        <v>12693</v>
      </c>
    </row>
    <row r="8460" spans="2:16" x14ac:dyDescent="0.25">
      <c r="B8460" t="s">
        <v>8465</v>
      </c>
      <c r="C8460" s="119" t="s">
        <v>60</v>
      </c>
      <c r="D8460" t="s">
        <v>11550</v>
      </c>
      <c r="E8460" t="s">
        <v>11530</v>
      </c>
      <c r="F8460" t="s">
        <v>11540</v>
      </c>
      <c r="G8460" t="s">
        <v>61</v>
      </c>
      <c r="H8460" t="s">
        <v>18</v>
      </c>
      <c r="I8460" t="s">
        <v>11541</v>
      </c>
      <c r="J8460">
        <v>2017</v>
      </c>
      <c r="K8460">
        <v>666.9</v>
      </c>
      <c r="L8460">
        <v>38</v>
      </c>
      <c r="M8460">
        <v>1</v>
      </c>
      <c r="N8460">
        <f t="shared" si="333"/>
        <v>0</v>
      </c>
      <c r="O8460">
        <f t="shared" si="332"/>
        <v>0</v>
      </c>
      <c r="P8460" t="s">
        <v>12694</v>
      </c>
    </row>
    <row r="8461" spans="2:16" x14ac:dyDescent="0.25">
      <c r="B8461" t="s">
        <v>8466</v>
      </c>
      <c r="C8461" s="119" t="s">
        <v>60</v>
      </c>
      <c r="D8461" t="s">
        <v>11537</v>
      </c>
      <c r="E8461" t="s">
        <v>11530</v>
      </c>
      <c r="F8461" t="s">
        <v>11540</v>
      </c>
      <c r="G8461" t="s">
        <v>61</v>
      </c>
      <c r="H8461" t="s">
        <v>18</v>
      </c>
      <c r="I8461" t="s">
        <v>11541</v>
      </c>
      <c r="J8461">
        <v>2017</v>
      </c>
      <c r="K8461">
        <v>632.44000000000005</v>
      </c>
      <c r="L8461">
        <v>24</v>
      </c>
      <c r="M8461">
        <v>1</v>
      </c>
      <c r="N8461">
        <f t="shared" si="333"/>
        <v>0</v>
      </c>
      <c r="O8461">
        <f t="shared" si="332"/>
        <v>0</v>
      </c>
      <c r="P8461" t="s">
        <v>12694</v>
      </c>
    </row>
    <row r="8462" spans="2:16" x14ac:dyDescent="0.25">
      <c r="B8462" t="s">
        <v>8467</v>
      </c>
      <c r="C8462" s="119" t="s">
        <v>60</v>
      </c>
      <c r="D8462" t="s">
        <v>11537</v>
      </c>
      <c r="E8462" t="s">
        <v>11530</v>
      </c>
      <c r="F8462" t="s">
        <v>11540</v>
      </c>
      <c r="G8462" t="s">
        <v>61</v>
      </c>
      <c r="H8462" t="s">
        <v>18</v>
      </c>
      <c r="I8462" t="s">
        <v>11541</v>
      </c>
      <c r="J8462">
        <v>2017</v>
      </c>
      <c r="K8462">
        <v>632.30999999999995</v>
      </c>
      <c r="L8462">
        <v>23</v>
      </c>
      <c r="M8462">
        <v>1</v>
      </c>
      <c r="N8462">
        <f t="shared" si="333"/>
        <v>0</v>
      </c>
      <c r="O8462">
        <f t="shared" si="332"/>
        <v>0</v>
      </c>
      <c r="P8462" t="s">
        <v>12694</v>
      </c>
    </row>
    <row r="8463" spans="2:16" x14ac:dyDescent="0.25">
      <c r="B8463" t="s">
        <v>8468</v>
      </c>
      <c r="C8463" s="119" t="s">
        <v>60</v>
      </c>
      <c r="D8463" t="s">
        <v>11537</v>
      </c>
      <c r="E8463" t="s">
        <v>11530</v>
      </c>
      <c r="F8463" t="s">
        <v>11540</v>
      </c>
      <c r="G8463" t="s">
        <v>61</v>
      </c>
      <c r="H8463" t="s">
        <v>18</v>
      </c>
      <c r="I8463" t="s">
        <v>11541</v>
      </c>
      <c r="J8463">
        <v>2017</v>
      </c>
      <c r="K8463">
        <v>599.07000000000005</v>
      </c>
      <c r="L8463">
        <v>25</v>
      </c>
      <c r="M8463">
        <v>1</v>
      </c>
      <c r="N8463">
        <f t="shared" si="333"/>
        <v>0</v>
      </c>
      <c r="O8463">
        <f t="shared" si="332"/>
        <v>0</v>
      </c>
      <c r="P8463" t="s">
        <v>12694</v>
      </c>
    </row>
    <row r="8464" spans="2:16" x14ac:dyDescent="0.25">
      <c r="B8464" t="s">
        <v>8469</v>
      </c>
      <c r="C8464" s="119" t="s">
        <v>60</v>
      </c>
      <c r="D8464" t="s">
        <v>11537</v>
      </c>
      <c r="E8464" t="s">
        <v>11530</v>
      </c>
      <c r="F8464" t="s">
        <v>11540</v>
      </c>
      <c r="G8464" t="s">
        <v>61</v>
      </c>
      <c r="H8464" t="s">
        <v>18</v>
      </c>
      <c r="I8464" t="s">
        <v>11541</v>
      </c>
      <c r="J8464">
        <v>2017</v>
      </c>
      <c r="K8464">
        <v>602</v>
      </c>
      <c r="L8464">
        <v>46</v>
      </c>
      <c r="M8464">
        <v>1</v>
      </c>
      <c r="N8464">
        <f t="shared" si="333"/>
        <v>0</v>
      </c>
      <c r="O8464">
        <f t="shared" si="332"/>
        <v>0</v>
      </c>
      <c r="P8464" t="s">
        <v>12694</v>
      </c>
    </row>
    <row r="8465" spans="2:16" x14ac:dyDescent="0.25">
      <c r="B8465" t="s">
        <v>8470</v>
      </c>
      <c r="C8465" s="119" t="s">
        <v>60</v>
      </c>
      <c r="D8465" t="s">
        <v>11537</v>
      </c>
      <c r="E8465" t="s">
        <v>11530</v>
      </c>
      <c r="F8465" t="s">
        <v>11540</v>
      </c>
      <c r="G8465" t="s">
        <v>61</v>
      </c>
      <c r="H8465" t="s">
        <v>18</v>
      </c>
      <c r="I8465" t="s">
        <v>11541</v>
      </c>
      <c r="J8465">
        <v>2017</v>
      </c>
      <c r="K8465">
        <v>599.45000000000005</v>
      </c>
      <c r="L8465">
        <v>26</v>
      </c>
      <c r="M8465">
        <v>1</v>
      </c>
      <c r="N8465">
        <f t="shared" si="333"/>
        <v>0</v>
      </c>
      <c r="O8465">
        <f t="shared" si="332"/>
        <v>0</v>
      </c>
      <c r="P8465" t="s">
        <v>12694</v>
      </c>
    </row>
    <row r="8466" spans="2:16" x14ac:dyDescent="0.25">
      <c r="B8466" t="s">
        <v>8471</v>
      </c>
      <c r="C8466" s="119" t="s">
        <v>60</v>
      </c>
      <c r="D8466" t="s">
        <v>11537</v>
      </c>
      <c r="E8466" t="s">
        <v>11530</v>
      </c>
      <c r="F8466" t="s">
        <v>11540</v>
      </c>
      <c r="G8466" t="s">
        <v>61</v>
      </c>
      <c r="H8466" t="s">
        <v>18</v>
      </c>
      <c r="I8466" t="s">
        <v>11541</v>
      </c>
      <c r="J8466">
        <v>2017</v>
      </c>
      <c r="K8466">
        <v>665.8</v>
      </c>
      <c r="L8466">
        <v>26</v>
      </c>
      <c r="M8466">
        <v>1</v>
      </c>
      <c r="N8466">
        <f t="shared" si="333"/>
        <v>0</v>
      </c>
      <c r="O8466">
        <f t="shared" si="332"/>
        <v>0</v>
      </c>
      <c r="P8466" t="s">
        <v>12694</v>
      </c>
    </row>
    <row r="8467" spans="2:16" x14ac:dyDescent="0.25">
      <c r="B8467" t="s">
        <v>8472</v>
      </c>
      <c r="C8467" s="119" t="s">
        <v>60</v>
      </c>
      <c r="D8467" t="s">
        <v>11537</v>
      </c>
      <c r="E8467" t="s">
        <v>11530</v>
      </c>
      <c r="F8467" t="s">
        <v>11540</v>
      </c>
      <c r="G8467" t="s">
        <v>61</v>
      </c>
      <c r="H8467" t="s">
        <v>18</v>
      </c>
      <c r="I8467" t="s">
        <v>11541</v>
      </c>
      <c r="J8467">
        <v>2017</v>
      </c>
      <c r="K8467">
        <v>665.92</v>
      </c>
      <c r="L8467">
        <v>27</v>
      </c>
      <c r="M8467">
        <v>1</v>
      </c>
      <c r="N8467">
        <f t="shared" si="333"/>
        <v>0</v>
      </c>
      <c r="O8467">
        <f t="shared" si="332"/>
        <v>0</v>
      </c>
      <c r="P8467" t="s">
        <v>12694</v>
      </c>
    </row>
    <row r="8468" spans="2:16" x14ac:dyDescent="0.25">
      <c r="B8468" t="s">
        <v>8473</v>
      </c>
      <c r="C8468" s="119" t="s">
        <v>60</v>
      </c>
      <c r="D8468" t="s">
        <v>11537</v>
      </c>
      <c r="E8468" t="s">
        <v>11530</v>
      </c>
      <c r="F8468" t="s">
        <v>11540</v>
      </c>
      <c r="G8468" t="s">
        <v>61</v>
      </c>
      <c r="H8468" t="s">
        <v>18</v>
      </c>
      <c r="I8468" t="s">
        <v>11541</v>
      </c>
      <c r="J8468">
        <v>2017</v>
      </c>
      <c r="K8468">
        <v>665.52</v>
      </c>
      <c r="L8468">
        <v>24</v>
      </c>
      <c r="M8468">
        <v>1</v>
      </c>
      <c r="N8468">
        <f t="shared" si="333"/>
        <v>0</v>
      </c>
      <c r="O8468">
        <f t="shared" si="332"/>
        <v>0</v>
      </c>
      <c r="P8468" t="s">
        <v>12694</v>
      </c>
    </row>
    <row r="8469" spans="2:16" x14ac:dyDescent="0.25">
      <c r="B8469" t="s">
        <v>8474</v>
      </c>
      <c r="C8469" s="119" t="s">
        <v>60</v>
      </c>
      <c r="D8469" t="s">
        <v>11537</v>
      </c>
      <c r="E8469" t="s">
        <v>11530</v>
      </c>
      <c r="F8469" t="s">
        <v>11540</v>
      </c>
      <c r="G8469" t="s">
        <v>61</v>
      </c>
      <c r="H8469" t="s">
        <v>18</v>
      </c>
      <c r="I8469" t="s">
        <v>11541</v>
      </c>
      <c r="J8469">
        <v>2017</v>
      </c>
      <c r="K8469">
        <v>665.8</v>
      </c>
      <c r="L8469">
        <v>26</v>
      </c>
      <c r="M8469">
        <v>1</v>
      </c>
      <c r="N8469">
        <f t="shared" si="333"/>
        <v>0</v>
      </c>
      <c r="O8469">
        <f t="shared" si="332"/>
        <v>0</v>
      </c>
      <c r="P8469" t="s">
        <v>12694</v>
      </c>
    </row>
    <row r="8470" spans="2:16" x14ac:dyDescent="0.25">
      <c r="B8470" t="s">
        <v>8475</v>
      </c>
      <c r="C8470" s="119" t="s">
        <v>60</v>
      </c>
      <c r="D8470" t="s">
        <v>11537</v>
      </c>
      <c r="E8470" t="s">
        <v>11530</v>
      </c>
      <c r="F8470" t="s">
        <v>11540</v>
      </c>
      <c r="G8470" t="s">
        <v>61</v>
      </c>
      <c r="H8470" t="s">
        <v>18</v>
      </c>
      <c r="I8470" t="s">
        <v>11541</v>
      </c>
      <c r="J8470">
        <v>2017</v>
      </c>
      <c r="K8470">
        <v>665.26</v>
      </c>
      <c r="L8470">
        <v>22</v>
      </c>
      <c r="M8470">
        <v>1</v>
      </c>
      <c r="N8470">
        <f t="shared" si="333"/>
        <v>0</v>
      </c>
      <c r="O8470">
        <f t="shared" si="332"/>
        <v>0</v>
      </c>
      <c r="P8470" t="s">
        <v>12694</v>
      </c>
    </row>
    <row r="8471" spans="2:16" x14ac:dyDescent="0.25">
      <c r="B8471" t="s">
        <v>8476</v>
      </c>
      <c r="C8471" s="119" t="s">
        <v>60</v>
      </c>
      <c r="D8471" t="s">
        <v>11537</v>
      </c>
      <c r="E8471" t="s">
        <v>11530</v>
      </c>
      <c r="F8471" t="s">
        <v>11540</v>
      </c>
      <c r="G8471" t="s">
        <v>61</v>
      </c>
      <c r="H8471" t="s">
        <v>18</v>
      </c>
      <c r="I8471" t="s">
        <v>11541</v>
      </c>
      <c r="J8471">
        <v>2017</v>
      </c>
      <c r="K8471">
        <v>665.01</v>
      </c>
      <c r="L8471">
        <v>20</v>
      </c>
      <c r="M8471">
        <v>1</v>
      </c>
      <c r="N8471">
        <f t="shared" si="333"/>
        <v>0</v>
      </c>
      <c r="O8471">
        <f t="shared" si="332"/>
        <v>0</v>
      </c>
      <c r="P8471" t="s">
        <v>12694</v>
      </c>
    </row>
    <row r="8472" spans="2:16" x14ac:dyDescent="0.25">
      <c r="B8472" t="s">
        <v>8477</v>
      </c>
      <c r="C8472" s="119" t="s">
        <v>60</v>
      </c>
      <c r="D8472" t="s">
        <v>11537</v>
      </c>
      <c r="E8472" t="s">
        <v>11530</v>
      </c>
      <c r="F8472" t="s">
        <v>11540</v>
      </c>
      <c r="G8472" t="s">
        <v>61</v>
      </c>
      <c r="H8472" t="s">
        <v>18</v>
      </c>
      <c r="I8472" t="s">
        <v>11541</v>
      </c>
      <c r="J8472">
        <v>2017</v>
      </c>
      <c r="K8472">
        <v>633.09</v>
      </c>
      <c r="L8472">
        <v>21</v>
      </c>
      <c r="M8472">
        <v>1</v>
      </c>
      <c r="N8472">
        <f t="shared" si="333"/>
        <v>0</v>
      </c>
      <c r="O8472">
        <f t="shared" si="332"/>
        <v>0</v>
      </c>
      <c r="P8472" t="s">
        <v>12694</v>
      </c>
    </row>
    <row r="8473" spans="2:16" x14ac:dyDescent="0.25">
      <c r="B8473" t="s">
        <v>8478</v>
      </c>
      <c r="C8473" s="119" t="s">
        <v>60</v>
      </c>
      <c r="D8473" t="s">
        <v>11537</v>
      </c>
      <c r="E8473" t="s">
        <v>11530</v>
      </c>
      <c r="F8473" t="s">
        <v>11540</v>
      </c>
      <c r="G8473" t="s">
        <v>61</v>
      </c>
      <c r="H8473" t="s">
        <v>18</v>
      </c>
      <c r="I8473" t="s">
        <v>11541</v>
      </c>
      <c r="J8473">
        <v>2017</v>
      </c>
      <c r="K8473">
        <v>633.21</v>
      </c>
      <c r="L8473">
        <v>22</v>
      </c>
      <c r="M8473">
        <v>1</v>
      </c>
      <c r="N8473">
        <f t="shared" si="333"/>
        <v>0</v>
      </c>
      <c r="O8473">
        <f t="shared" si="332"/>
        <v>0</v>
      </c>
      <c r="P8473" t="s">
        <v>12694</v>
      </c>
    </row>
    <row r="8474" spans="2:16" x14ac:dyDescent="0.25">
      <c r="B8474" t="s">
        <v>8479</v>
      </c>
      <c r="C8474" s="119" t="s">
        <v>60</v>
      </c>
      <c r="D8474" t="s">
        <v>11537</v>
      </c>
      <c r="E8474" t="s">
        <v>11530</v>
      </c>
      <c r="F8474" t="s">
        <v>11540</v>
      </c>
      <c r="G8474" t="s">
        <v>61</v>
      </c>
      <c r="H8474" t="s">
        <v>18</v>
      </c>
      <c r="I8474" t="s">
        <v>11541</v>
      </c>
      <c r="J8474">
        <v>2017</v>
      </c>
      <c r="K8474">
        <v>633.21</v>
      </c>
      <c r="L8474">
        <v>22</v>
      </c>
      <c r="M8474">
        <v>1</v>
      </c>
      <c r="N8474">
        <f t="shared" si="333"/>
        <v>0</v>
      </c>
      <c r="O8474">
        <f t="shared" si="332"/>
        <v>0</v>
      </c>
      <c r="P8474" t="s">
        <v>12694</v>
      </c>
    </row>
    <row r="8475" spans="2:16" x14ac:dyDescent="0.25">
      <c r="B8475" t="s">
        <v>8480</v>
      </c>
      <c r="C8475" s="119" t="s">
        <v>60</v>
      </c>
      <c r="D8475" t="s">
        <v>11537</v>
      </c>
      <c r="E8475" t="s">
        <v>11530</v>
      </c>
      <c r="F8475" t="s">
        <v>11540</v>
      </c>
      <c r="G8475" t="s">
        <v>61</v>
      </c>
      <c r="H8475" t="s">
        <v>18</v>
      </c>
      <c r="I8475" t="s">
        <v>11541</v>
      </c>
      <c r="J8475">
        <v>2017</v>
      </c>
      <c r="K8475">
        <v>632.71</v>
      </c>
      <c r="L8475">
        <v>18</v>
      </c>
      <c r="M8475">
        <v>1</v>
      </c>
      <c r="N8475">
        <f t="shared" si="333"/>
        <v>0</v>
      </c>
      <c r="O8475">
        <f t="shared" si="332"/>
        <v>0</v>
      </c>
      <c r="P8475" t="s">
        <v>12694</v>
      </c>
    </row>
    <row r="8476" spans="2:16" x14ac:dyDescent="0.25">
      <c r="B8476" t="s">
        <v>8481</v>
      </c>
      <c r="C8476" s="119" t="s">
        <v>60</v>
      </c>
      <c r="D8476" t="s">
        <v>11537</v>
      </c>
      <c r="E8476" t="s">
        <v>11530</v>
      </c>
      <c r="F8476" t="s">
        <v>11540</v>
      </c>
      <c r="G8476" t="s">
        <v>61</v>
      </c>
      <c r="H8476" t="s">
        <v>18</v>
      </c>
      <c r="I8476" t="s">
        <v>11541</v>
      </c>
      <c r="J8476">
        <v>2017</v>
      </c>
      <c r="K8476">
        <v>633.21</v>
      </c>
      <c r="L8476">
        <v>22</v>
      </c>
      <c r="M8476">
        <v>1</v>
      </c>
      <c r="N8476">
        <f t="shared" si="333"/>
        <v>0</v>
      </c>
      <c r="O8476">
        <f t="shared" si="332"/>
        <v>0</v>
      </c>
      <c r="P8476" t="s">
        <v>12694</v>
      </c>
    </row>
    <row r="8477" spans="2:16" x14ac:dyDescent="0.25">
      <c r="B8477" t="s">
        <v>8482</v>
      </c>
      <c r="C8477" s="119" t="s">
        <v>60</v>
      </c>
      <c r="D8477" t="s">
        <v>11537</v>
      </c>
      <c r="E8477" t="s">
        <v>11530</v>
      </c>
      <c r="F8477" t="s">
        <v>11540</v>
      </c>
      <c r="G8477" t="s">
        <v>61</v>
      </c>
      <c r="H8477" t="s">
        <v>18</v>
      </c>
      <c r="I8477" t="s">
        <v>11541</v>
      </c>
      <c r="J8477">
        <v>2017</v>
      </c>
      <c r="K8477">
        <v>632.46</v>
      </c>
      <c r="L8477">
        <v>24</v>
      </c>
      <c r="M8477">
        <v>1</v>
      </c>
      <c r="N8477">
        <f t="shared" si="333"/>
        <v>0</v>
      </c>
      <c r="O8477">
        <f t="shared" si="332"/>
        <v>0</v>
      </c>
      <c r="P8477" t="s">
        <v>12694</v>
      </c>
    </row>
    <row r="8478" spans="2:16" x14ac:dyDescent="0.25">
      <c r="B8478" t="s">
        <v>8483</v>
      </c>
      <c r="C8478" s="119" t="s">
        <v>60</v>
      </c>
      <c r="D8478" t="s">
        <v>11537</v>
      </c>
      <c r="E8478" t="s">
        <v>11530</v>
      </c>
      <c r="F8478" t="s">
        <v>11540</v>
      </c>
      <c r="G8478" t="s">
        <v>61</v>
      </c>
      <c r="H8478" t="s">
        <v>18</v>
      </c>
      <c r="I8478" t="s">
        <v>11541</v>
      </c>
      <c r="J8478">
        <v>2017</v>
      </c>
      <c r="K8478">
        <v>633.34</v>
      </c>
      <c r="L8478">
        <v>23</v>
      </c>
      <c r="M8478">
        <v>1</v>
      </c>
      <c r="N8478">
        <f t="shared" si="333"/>
        <v>0</v>
      </c>
      <c r="O8478">
        <f t="shared" si="332"/>
        <v>0</v>
      </c>
      <c r="P8478" t="s">
        <v>12694</v>
      </c>
    </row>
    <row r="8479" spans="2:16" x14ac:dyDescent="0.25">
      <c r="B8479" t="s">
        <v>8484</v>
      </c>
      <c r="C8479" s="119" t="s">
        <v>60</v>
      </c>
      <c r="D8479" t="s">
        <v>11537</v>
      </c>
      <c r="E8479" t="s">
        <v>11530</v>
      </c>
      <c r="F8479" t="s">
        <v>11540</v>
      </c>
      <c r="G8479" t="s">
        <v>61</v>
      </c>
      <c r="H8479" t="s">
        <v>18</v>
      </c>
      <c r="I8479" t="s">
        <v>11541</v>
      </c>
      <c r="J8479">
        <v>2017</v>
      </c>
      <c r="K8479">
        <v>664.03</v>
      </c>
      <c r="L8479">
        <v>24</v>
      </c>
      <c r="M8479">
        <v>1</v>
      </c>
      <c r="N8479">
        <f t="shared" si="333"/>
        <v>0</v>
      </c>
      <c r="O8479">
        <f t="shared" si="332"/>
        <v>0</v>
      </c>
      <c r="P8479" t="s">
        <v>12694</v>
      </c>
    </row>
    <row r="8480" spans="2:16" x14ac:dyDescent="0.25">
      <c r="B8480" t="s">
        <v>8485</v>
      </c>
      <c r="C8480" s="119" t="s">
        <v>60</v>
      </c>
      <c r="D8480" t="s">
        <v>11537</v>
      </c>
      <c r="E8480" t="s">
        <v>11530</v>
      </c>
      <c r="F8480" t="s">
        <v>11540</v>
      </c>
      <c r="G8480" t="s">
        <v>61</v>
      </c>
      <c r="H8480" t="s">
        <v>18</v>
      </c>
      <c r="I8480" t="s">
        <v>11541</v>
      </c>
      <c r="J8480">
        <v>2017</v>
      </c>
      <c r="K8480">
        <v>632.46</v>
      </c>
      <c r="L8480">
        <v>24</v>
      </c>
      <c r="M8480">
        <v>1</v>
      </c>
      <c r="N8480">
        <f t="shared" si="333"/>
        <v>0</v>
      </c>
      <c r="O8480">
        <f t="shared" si="332"/>
        <v>0</v>
      </c>
      <c r="P8480" t="s">
        <v>12694</v>
      </c>
    </row>
    <row r="8481" spans="2:16" x14ac:dyDescent="0.25">
      <c r="B8481" t="s">
        <v>8486</v>
      </c>
      <c r="C8481" s="119" t="s">
        <v>60</v>
      </c>
      <c r="D8481" t="s">
        <v>11537</v>
      </c>
      <c r="E8481" t="s">
        <v>11530</v>
      </c>
      <c r="F8481" t="s">
        <v>11540</v>
      </c>
      <c r="G8481" t="s">
        <v>61</v>
      </c>
      <c r="H8481" t="s">
        <v>18</v>
      </c>
      <c r="I8481" t="s">
        <v>11541</v>
      </c>
      <c r="J8481">
        <v>2017</v>
      </c>
      <c r="K8481">
        <v>632.46</v>
      </c>
      <c r="L8481">
        <v>24</v>
      </c>
      <c r="M8481">
        <v>1</v>
      </c>
      <c r="N8481">
        <f t="shared" si="333"/>
        <v>0</v>
      </c>
      <c r="O8481">
        <f t="shared" si="332"/>
        <v>0</v>
      </c>
      <c r="P8481" t="s">
        <v>12694</v>
      </c>
    </row>
    <row r="8482" spans="2:16" x14ac:dyDescent="0.25">
      <c r="B8482" t="s">
        <v>8487</v>
      </c>
      <c r="C8482" s="119" t="s">
        <v>60</v>
      </c>
      <c r="D8482" t="s">
        <v>11537</v>
      </c>
      <c r="E8482" t="s">
        <v>11530</v>
      </c>
      <c r="F8482" t="s">
        <v>11540</v>
      </c>
      <c r="G8482" t="s">
        <v>61</v>
      </c>
      <c r="H8482" t="s">
        <v>18</v>
      </c>
      <c r="I8482" t="s">
        <v>11541</v>
      </c>
      <c r="J8482">
        <v>2017</v>
      </c>
      <c r="K8482">
        <v>2298.88</v>
      </c>
      <c r="L8482">
        <v>22</v>
      </c>
      <c r="M8482">
        <v>1</v>
      </c>
      <c r="N8482">
        <f t="shared" si="333"/>
        <v>0</v>
      </c>
      <c r="O8482">
        <f t="shared" si="332"/>
        <v>0</v>
      </c>
      <c r="P8482" t="s">
        <v>12694</v>
      </c>
    </row>
    <row r="8483" spans="2:16" x14ac:dyDescent="0.25">
      <c r="B8483" t="s">
        <v>8488</v>
      </c>
      <c r="C8483" s="119" t="s">
        <v>60</v>
      </c>
      <c r="D8483" t="s">
        <v>11537</v>
      </c>
      <c r="E8483" t="s">
        <v>11530</v>
      </c>
      <c r="F8483" t="s">
        <v>11540</v>
      </c>
      <c r="G8483" t="s">
        <v>61</v>
      </c>
      <c r="H8483" t="s">
        <v>18</v>
      </c>
      <c r="I8483" t="s">
        <v>11541</v>
      </c>
      <c r="J8483">
        <v>2017</v>
      </c>
      <c r="K8483">
        <v>631.79999999999995</v>
      </c>
      <c r="L8483">
        <v>19</v>
      </c>
      <c r="M8483">
        <v>1</v>
      </c>
      <c r="N8483">
        <f t="shared" si="333"/>
        <v>0</v>
      </c>
      <c r="O8483">
        <f t="shared" si="332"/>
        <v>0</v>
      </c>
      <c r="P8483" t="s">
        <v>12694</v>
      </c>
    </row>
    <row r="8484" spans="2:16" x14ac:dyDescent="0.25">
      <c r="B8484" t="s">
        <v>8489</v>
      </c>
      <c r="C8484" s="119" t="s">
        <v>60</v>
      </c>
      <c r="D8484" t="s">
        <v>11537</v>
      </c>
      <c r="E8484" t="s">
        <v>11530</v>
      </c>
      <c r="F8484" t="s">
        <v>11540</v>
      </c>
      <c r="G8484" t="s">
        <v>61</v>
      </c>
      <c r="H8484" t="s">
        <v>18</v>
      </c>
      <c r="I8484" t="s">
        <v>11541</v>
      </c>
      <c r="J8484">
        <v>2017</v>
      </c>
      <c r="K8484">
        <v>632.04999999999995</v>
      </c>
      <c r="L8484">
        <v>21</v>
      </c>
      <c r="M8484">
        <v>1</v>
      </c>
      <c r="N8484">
        <f t="shared" si="333"/>
        <v>0</v>
      </c>
      <c r="O8484">
        <f t="shared" si="332"/>
        <v>0</v>
      </c>
      <c r="P8484" t="s">
        <v>12694</v>
      </c>
    </row>
    <row r="8485" spans="2:16" x14ac:dyDescent="0.25">
      <c r="B8485" t="s">
        <v>8490</v>
      </c>
      <c r="C8485" s="119" t="s">
        <v>60</v>
      </c>
      <c r="D8485" t="s">
        <v>11537</v>
      </c>
      <c r="E8485" t="s">
        <v>11530</v>
      </c>
      <c r="F8485" t="s">
        <v>11540</v>
      </c>
      <c r="G8485" t="s">
        <v>61</v>
      </c>
      <c r="H8485" t="s">
        <v>18</v>
      </c>
      <c r="I8485" t="s">
        <v>11541</v>
      </c>
      <c r="J8485">
        <v>2017</v>
      </c>
      <c r="K8485">
        <v>665.8</v>
      </c>
      <c r="L8485">
        <v>26</v>
      </c>
      <c r="M8485">
        <v>1</v>
      </c>
      <c r="N8485">
        <f t="shared" si="333"/>
        <v>0</v>
      </c>
      <c r="O8485">
        <f t="shared" si="332"/>
        <v>0</v>
      </c>
      <c r="P8485" t="s">
        <v>12694</v>
      </c>
    </row>
    <row r="8486" spans="2:16" x14ac:dyDescent="0.25">
      <c r="B8486" t="s">
        <v>8491</v>
      </c>
      <c r="C8486" s="119" t="s">
        <v>60</v>
      </c>
      <c r="D8486" t="s">
        <v>11537</v>
      </c>
      <c r="E8486" t="s">
        <v>11530</v>
      </c>
      <c r="F8486" t="s">
        <v>11540</v>
      </c>
      <c r="G8486" t="s">
        <v>61</v>
      </c>
      <c r="H8486" t="s">
        <v>18</v>
      </c>
      <c r="I8486" t="s">
        <v>11541</v>
      </c>
      <c r="J8486">
        <v>2017</v>
      </c>
      <c r="K8486">
        <v>665.26</v>
      </c>
      <c r="L8486">
        <v>22</v>
      </c>
      <c r="M8486">
        <v>1</v>
      </c>
      <c r="N8486">
        <f t="shared" si="333"/>
        <v>0</v>
      </c>
      <c r="O8486">
        <f t="shared" si="332"/>
        <v>0</v>
      </c>
      <c r="P8486" t="s">
        <v>12694</v>
      </c>
    </row>
    <row r="8487" spans="2:16" x14ac:dyDescent="0.25">
      <c r="B8487" t="s">
        <v>8492</v>
      </c>
      <c r="C8487" s="119" t="s">
        <v>60</v>
      </c>
      <c r="D8487" t="s">
        <v>11537</v>
      </c>
      <c r="E8487" t="s">
        <v>11530</v>
      </c>
      <c r="F8487" t="s">
        <v>11540</v>
      </c>
      <c r="G8487" t="s">
        <v>61</v>
      </c>
      <c r="H8487" t="s">
        <v>18</v>
      </c>
      <c r="I8487" t="s">
        <v>11541</v>
      </c>
      <c r="J8487">
        <v>2017</v>
      </c>
      <c r="K8487">
        <v>635.16999999999996</v>
      </c>
      <c r="L8487">
        <v>34</v>
      </c>
      <c r="M8487">
        <v>1</v>
      </c>
      <c r="N8487">
        <f t="shared" si="333"/>
        <v>0</v>
      </c>
      <c r="O8487">
        <f t="shared" si="332"/>
        <v>0</v>
      </c>
      <c r="P8487" t="s">
        <v>12694</v>
      </c>
    </row>
    <row r="8488" spans="2:16" x14ac:dyDescent="0.25">
      <c r="B8488" t="s">
        <v>8493</v>
      </c>
      <c r="C8488" s="119" t="s">
        <v>60</v>
      </c>
      <c r="D8488" t="s">
        <v>11537</v>
      </c>
      <c r="E8488" t="s">
        <v>11530</v>
      </c>
      <c r="F8488" t="s">
        <v>11540</v>
      </c>
      <c r="G8488" t="s">
        <v>61</v>
      </c>
      <c r="H8488" t="s">
        <v>18</v>
      </c>
      <c r="I8488" t="s">
        <v>11541</v>
      </c>
      <c r="J8488">
        <v>2017</v>
      </c>
      <c r="K8488">
        <v>635.16999999999996</v>
      </c>
      <c r="L8488">
        <v>34</v>
      </c>
      <c r="M8488">
        <v>1</v>
      </c>
      <c r="N8488">
        <f t="shared" si="333"/>
        <v>0</v>
      </c>
      <c r="O8488">
        <f t="shared" si="332"/>
        <v>0</v>
      </c>
      <c r="P8488" t="s">
        <v>12694</v>
      </c>
    </row>
    <row r="8489" spans="2:16" x14ac:dyDescent="0.25">
      <c r="B8489" t="s">
        <v>8494</v>
      </c>
      <c r="C8489" s="119" t="s">
        <v>60</v>
      </c>
      <c r="D8489" t="s">
        <v>11537</v>
      </c>
      <c r="E8489" t="s">
        <v>11530</v>
      </c>
      <c r="F8489" t="s">
        <v>11540</v>
      </c>
      <c r="G8489" t="s">
        <v>61</v>
      </c>
      <c r="H8489" t="s">
        <v>18</v>
      </c>
      <c r="I8489" t="s">
        <v>11541</v>
      </c>
      <c r="J8489">
        <v>2017</v>
      </c>
      <c r="K8489">
        <v>634.37</v>
      </c>
      <c r="L8489">
        <v>31</v>
      </c>
      <c r="M8489">
        <v>1</v>
      </c>
      <c r="N8489">
        <f t="shared" si="333"/>
        <v>0</v>
      </c>
      <c r="O8489">
        <f t="shared" si="332"/>
        <v>0</v>
      </c>
      <c r="P8489" t="s">
        <v>12694</v>
      </c>
    </row>
    <row r="8490" spans="2:16" x14ac:dyDescent="0.25">
      <c r="B8490" t="s">
        <v>8495</v>
      </c>
      <c r="C8490" s="119" t="s">
        <v>60</v>
      </c>
      <c r="D8490" t="s">
        <v>11537</v>
      </c>
      <c r="E8490" t="s">
        <v>11530</v>
      </c>
      <c r="F8490" t="s">
        <v>11540</v>
      </c>
      <c r="G8490" t="s">
        <v>61</v>
      </c>
      <c r="H8490" t="s">
        <v>18</v>
      </c>
      <c r="I8490" t="s">
        <v>11541</v>
      </c>
      <c r="J8490">
        <v>2017</v>
      </c>
      <c r="K8490">
        <v>665.26</v>
      </c>
      <c r="L8490">
        <v>22</v>
      </c>
      <c r="M8490">
        <v>1</v>
      </c>
      <c r="N8490">
        <f t="shared" si="333"/>
        <v>0</v>
      </c>
      <c r="O8490">
        <f t="shared" si="332"/>
        <v>0</v>
      </c>
      <c r="P8490" t="s">
        <v>12694</v>
      </c>
    </row>
    <row r="8491" spans="2:16" x14ac:dyDescent="0.25">
      <c r="B8491" t="s">
        <v>8496</v>
      </c>
      <c r="C8491" s="119" t="s">
        <v>60</v>
      </c>
      <c r="D8491" t="s">
        <v>11537</v>
      </c>
      <c r="E8491" t="s">
        <v>11530</v>
      </c>
      <c r="F8491" t="s">
        <v>11540</v>
      </c>
      <c r="G8491" t="s">
        <v>61</v>
      </c>
      <c r="H8491" t="s">
        <v>18</v>
      </c>
      <c r="I8491" t="s">
        <v>11541</v>
      </c>
      <c r="J8491">
        <v>2017</v>
      </c>
      <c r="K8491">
        <v>671.02</v>
      </c>
      <c r="L8491">
        <v>89</v>
      </c>
      <c r="M8491">
        <v>1</v>
      </c>
      <c r="N8491">
        <f t="shared" si="333"/>
        <v>0</v>
      </c>
      <c r="O8491">
        <f t="shared" si="332"/>
        <v>0</v>
      </c>
      <c r="P8491" t="s">
        <v>12694</v>
      </c>
    </row>
    <row r="8492" spans="2:16" x14ac:dyDescent="0.25">
      <c r="B8492" t="s">
        <v>8497</v>
      </c>
      <c r="C8492" s="119" t="s">
        <v>60</v>
      </c>
      <c r="D8492" t="s">
        <v>11537</v>
      </c>
      <c r="E8492" t="s">
        <v>11530</v>
      </c>
      <c r="F8492" t="s">
        <v>11540</v>
      </c>
      <c r="G8492" t="s">
        <v>61</v>
      </c>
      <c r="H8492" t="s">
        <v>18</v>
      </c>
      <c r="I8492" t="s">
        <v>11541</v>
      </c>
      <c r="J8492">
        <v>2017</v>
      </c>
      <c r="K8492">
        <v>665.26</v>
      </c>
      <c r="L8492">
        <v>22</v>
      </c>
      <c r="M8492">
        <v>1</v>
      </c>
      <c r="N8492">
        <f t="shared" si="333"/>
        <v>0</v>
      </c>
      <c r="O8492">
        <f t="shared" si="332"/>
        <v>0</v>
      </c>
      <c r="P8492" t="s">
        <v>12694</v>
      </c>
    </row>
    <row r="8493" spans="2:16" x14ac:dyDescent="0.25">
      <c r="B8493" t="s">
        <v>8498</v>
      </c>
      <c r="C8493" s="119" t="s">
        <v>60</v>
      </c>
      <c r="D8493" t="s">
        <v>11537</v>
      </c>
      <c r="E8493" t="s">
        <v>11530</v>
      </c>
      <c r="F8493" t="s">
        <v>11540</v>
      </c>
      <c r="G8493" t="s">
        <v>61</v>
      </c>
      <c r="H8493" t="s">
        <v>18</v>
      </c>
      <c r="I8493" t="s">
        <v>11541</v>
      </c>
      <c r="J8493">
        <v>2017</v>
      </c>
      <c r="K8493">
        <v>633.61</v>
      </c>
      <c r="L8493">
        <v>22</v>
      </c>
      <c r="M8493">
        <v>1</v>
      </c>
      <c r="N8493">
        <f t="shared" si="333"/>
        <v>0</v>
      </c>
      <c r="O8493">
        <f t="shared" si="332"/>
        <v>0</v>
      </c>
      <c r="P8493" t="s">
        <v>12694</v>
      </c>
    </row>
    <row r="8494" spans="2:16" x14ac:dyDescent="0.25">
      <c r="B8494" t="s">
        <v>8499</v>
      </c>
      <c r="C8494" s="119" t="s">
        <v>60</v>
      </c>
      <c r="D8494" t="s">
        <v>11546</v>
      </c>
      <c r="E8494" t="s">
        <v>11530</v>
      </c>
      <c r="F8494" t="s">
        <v>11540</v>
      </c>
      <c r="G8494" t="s">
        <v>61</v>
      </c>
      <c r="H8494" t="s">
        <v>18</v>
      </c>
      <c r="I8494" t="s">
        <v>11541</v>
      </c>
      <c r="J8494">
        <v>2017</v>
      </c>
      <c r="K8494">
        <v>665.64</v>
      </c>
      <c r="L8494">
        <v>28</v>
      </c>
      <c r="M8494">
        <v>1</v>
      </c>
      <c r="N8494">
        <f t="shared" si="333"/>
        <v>0</v>
      </c>
      <c r="O8494">
        <f t="shared" si="332"/>
        <v>0</v>
      </c>
      <c r="P8494" t="s">
        <v>12693</v>
      </c>
    </row>
    <row r="8495" spans="2:16" x14ac:dyDescent="0.25">
      <c r="B8495" t="s">
        <v>8500</v>
      </c>
      <c r="C8495" s="119" t="s">
        <v>60</v>
      </c>
      <c r="D8495" t="s">
        <v>11550</v>
      </c>
      <c r="E8495" t="s">
        <v>11530</v>
      </c>
      <c r="F8495" t="s">
        <v>11540</v>
      </c>
      <c r="G8495" t="s">
        <v>61</v>
      </c>
      <c r="H8495" t="s">
        <v>18</v>
      </c>
      <c r="I8495" t="s">
        <v>11541</v>
      </c>
      <c r="J8495">
        <v>2017</v>
      </c>
      <c r="K8495">
        <v>634.37</v>
      </c>
      <c r="L8495">
        <v>31</v>
      </c>
      <c r="M8495">
        <v>1</v>
      </c>
      <c r="N8495">
        <f t="shared" si="333"/>
        <v>0</v>
      </c>
      <c r="O8495">
        <f t="shared" ref="O8495:O8541" si="334">IF(OR(L8495="",L8495&lt;=0),1,0)</f>
        <v>0</v>
      </c>
      <c r="P8495" t="s">
        <v>12694</v>
      </c>
    </row>
    <row r="8496" spans="2:16" x14ac:dyDescent="0.25">
      <c r="B8496" t="s">
        <v>8501</v>
      </c>
      <c r="C8496" s="119" t="s">
        <v>60</v>
      </c>
      <c r="D8496" t="s">
        <v>11550</v>
      </c>
      <c r="E8496" t="s">
        <v>11530</v>
      </c>
      <c r="F8496" t="s">
        <v>11540</v>
      </c>
      <c r="G8496" t="s">
        <v>61</v>
      </c>
      <c r="H8496" t="s">
        <v>18</v>
      </c>
      <c r="I8496" t="s">
        <v>11541</v>
      </c>
      <c r="J8496">
        <v>2017</v>
      </c>
      <c r="K8496">
        <v>633.1</v>
      </c>
      <c r="L8496">
        <v>21</v>
      </c>
      <c r="M8496">
        <v>1</v>
      </c>
      <c r="N8496">
        <f t="shared" si="333"/>
        <v>0</v>
      </c>
      <c r="O8496">
        <f t="shared" si="334"/>
        <v>0</v>
      </c>
      <c r="P8496" t="s">
        <v>12694</v>
      </c>
    </row>
    <row r="8497" spans="2:16" x14ac:dyDescent="0.25">
      <c r="B8497" t="s">
        <v>8502</v>
      </c>
      <c r="C8497" s="119" t="s">
        <v>60</v>
      </c>
      <c r="D8497" t="s">
        <v>11550</v>
      </c>
      <c r="E8497" t="s">
        <v>11530</v>
      </c>
      <c r="F8497" t="s">
        <v>11540</v>
      </c>
      <c r="G8497" t="s">
        <v>61</v>
      </c>
      <c r="H8497" t="s">
        <v>18</v>
      </c>
      <c r="I8497" t="s">
        <v>11541</v>
      </c>
      <c r="J8497">
        <v>2017</v>
      </c>
      <c r="K8497">
        <v>634</v>
      </c>
      <c r="L8497">
        <v>28</v>
      </c>
      <c r="M8497">
        <v>1</v>
      </c>
      <c r="N8497">
        <f t="shared" si="333"/>
        <v>0</v>
      </c>
      <c r="O8497">
        <f t="shared" si="334"/>
        <v>0</v>
      </c>
      <c r="P8497" t="s">
        <v>12694</v>
      </c>
    </row>
    <row r="8498" spans="2:16" x14ac:dyDescent="0.25">
      <c r="B8498" t="s">
        <v>8503</v>
      </c>
      <c r="C8498" s="119" t="s">
        <v>60</v>
      </c>
      <c r="D8498" t="s">
        <v>11546</v>
      </c>
      <c r="E8498" t="s">
        <v>11530</v>
      </c>
      <c r="F8498" t="s">
        <v>11540</v>
      </c>
      <c r="G8498" t="s">
        <v>61</v>
      </c>
      <c r="H8498" t="s">
        <v>18</v>
      </c>
      <c r="I8498" t="s">
        <v>11541</v>
      </c>
      <c r="J8498">
        <v>2017</v>
      </c>
      <c r="K8498">
        <v>790.22</v>
      </c>
      <c r="L8498">
        <v>30</v>
      </c>
      <c r="M8498">
        <v>1</v>
      </c>
      <c r="N8498">
        <f t="shared" si="333"/>
        <v>0</v>
      </c>
      <c r="O8498">
        <f t="shared" si="334"/>
        <v>0</v>
      </c>
      <c r="P8498" t="s">
        <v>12693</v>
      </c>
    </row>
    <row r="8499" spans="2:16" x14ac:dyDescent="0.25">
      <c r="B8499" t="s">
        <v>8504</v>
      </c>
      <c r="C8499" s="119" t="s">
        <v>60</v>
      </c>
      <c r="D8499" t="s">
        <v>11537</v>
      </c>
      <c r="E8499" t="s">
        <v>11530</v>
      </c>
      <c r="F8499" t="s">
        <v>11540</v>
      </c>
      <c r="G8499" t="s">
        <v>61</v>
      </c>
      <c r="H8499" t="s">
        <v>18</v>
      </c>
      <c r="I8499" t="s">
        <v>11541</v>
      </c>
      <c r="J8499">
        <v>2017</v>
      </c>
      <c r="K8499">
        <v>664.6</v>
      </c>
      <c r="L8499">
        <v>20</v>
      </c>
      <c r="M8499">
        <v>1</v>
      </c>
      <c r="N8499">
        <f t="shared" si="333"/>
        <v>0</v>
      </c>
      <c r="O8499">
        <f t="shared" si="334"/>
        <v>0</v>
      </c>
      <c r="P8499" t="s">
        <v>12694</v>
      </c>
    </row>
    <row r="8500" spans="2:16" x14ac:dyDescent="0.25">
      <c r="B8500" t="s">
        <v>8505</v>
      </c>
      <c r="C8500" s="119" t="s">
        <v>60</v>
      </c>
      <c r="D8500" t="s">
        <v>11537</v>
      </c>
      <c r="E8500" t="s">
        <v>11530</v>
      </c>
      <c r="F8500" t="s">
        <v>11540</v>
      </c>
      <c r="G8500" t="s">
        <v>61</v>
      </c>
      <c r="H8500" t="s">
        <v>18</v>
      </c>
      <c r="I8500" t="s">
        <v>11541</v>
      </c>
      <c r="J8500">
        <v>2017</v>
      </c>
      <c r="K8500">
        <v>634.14</v>
      </c>
      <c r="L8500">
        <v>26</v>
      </c>
      <c r="M8500">
        <v>1</v>
      </c>
      <c r="N8500">
        <f t="shared" si="333"/>
        <v>0</v>
      </c>
      <c r="O8500">
        <f t="shared" si="334"/>
        <v>0</v>
      </c>
      <c r="P8500" t="s">
        <v>12694</v>
      </c>
    </row>
    <row r="8501" spans="2:16" x14ac:dyDescent="0.25">
      <c r="B8501" t="s">
        <v>8506</v>
      </c>
      <c r="C8501" s="119" t="s">
        <v>60</v>
      </c>
      <c r="D8501" t="s">
        <v>11537</v>
      </c>
      <c r="E8501" t="s">
        <v>11530</v>
      </c>
      <c r="F8501" t="s">
        <v>11540</v>
      </c>
      <c r="G8501" t="s">
        <v>61</v>
      </c>
      <c r="H8501" t="s">
        <v>18</v>
      </c>
      <c r="I8501" t="s">
        <v>11541</v>
      </c>
      <c r="J8501">
        <v>2017</v>
      </c>
      <c r="K8501">
        <v>637.34</v>
      </c>
      <c r="L8501">
        <v>54</v>
      </c>
      <c r="M8501">
        <v>1</v>
      </c>
      <c r="N8501">
        <f t="shared" si="333"/>
        <v>0</v>
      </c>
      <c r="O8501">
        <f t="shared" si="334"/>
        <v>0</v>
      </c>
      <c r="P8501" t="s">
        <v>12694</v>
      </c>
    </row>
    <row r="8502" spans="2:16" x14ac:dyDescent="0.25">
      <c r="B8502" t="s">
        <v>8507</v>
      </c>
      <c r="C8502" s="119" t="s">
        <v>60</v>
      </c>
      <c r="D8502" t="s">
        <v>11537</v>
      </c>
      <c r="E8502" t="s">
        <v>11530</v>
      </c>
      <c r="F8502" t="s">
        <v>11540</v>
      </c>
      <c r="G8502" t="s">
        <v>61</v>
      </c>
      <c r="H8502" t="s">
        <v>18</v>
      </c>
      <c r="I8502" t="s">
        <v>11541</v>
      </c>
      <c r="J8502">
        <v>2017</v>
      </c>
      <c r="K8502">
        <v>634.64</v>
      </c>
      <c r="L8502">
        <v>30</v>
      </c>
      <c r="M8502">
        <v>1</v>
      </c>
      <c r="N8502">
        <f t="shared" si="333"/>
        <v>0</v>
      </c>
      <c r="O8502">
        <f t="shared" si="334"/>
        <v>0</v>
      </c>
      <c r="P8502" t="s">
        <v>12694</v>
      </c>
    </row>
    <row r="8503" spans="2:16" x14ac:dyDescent="0.25">
      <c r="B8503" t="s">
        <v>8508</v>
      </c>
      <c r="C8503" s="119" t="s">
        <v>60</v>
      </c>
      <c r="D8503" t="s">
        <v>11537</v>
      </c>
      <c r="E8503" t="s">
        <v>11530</v>
      </c>
      <c r="F8503" t="s">
        <v>11540</v>
      </c>
      <c r="G8503" t="s">
        <v>61</v>
      </c>
      <c r="H8503" t="s">
        <v>18</v>
      </c>
      <c r="I8503" t="s">
        <v>11541</v>
      </c>
      <c r="J8503">
        <v>2017</v>
      </c>
      <c r="K8503">
        <v>634.52</v>
      </c>
      <c r="L8503">
        <v>29</v>
      </c>
      <c r="M8503">
        <v>1</v>
      </c>
      <c r="N8503">
        <f t="shared" si="333"/>
        <v>0</v>
      </c>
      <c r="O8503">
        <f t="shared" si="334"/>
        <v>0</v>
      </c>
      <c r="P8503" t="s">
        <v>12694</v>
      </c>
    </row>
    <row r="8504" spans="2:16" x14ac:dyDescent="0.25">
      <c r="B8504" t="s">
        <v>8509</v>
      </c>
      <c r="C8504" s="119" t="s">
        <v>60</v>
      </c>
      <c r="D8504" t="s">
        <v>11537</v>
      </c>
      <c r="E8504" t="s">
        <v>11530</v>
      </c>
      <c r="F8504" t="s">
        <v>11540</v>
      </c>
      <c r="G8504" t="s">
        <v>61</v>
      </c>
      <c r="H8504" t="s">
        <v>18</v>
      </c>
      <c r="I8504" t="s">
        <v>11541</v>
      </c>
      <c r="J8504">
        <v>2017</v>
      </c>
      <c r="K8504">
        <v>633.61</v>
      </c>
      <c r="L8504">
        <v>22</v>
      </c>
      <c r="M8504">
        <v>1</v>
      </c>
      <c r="N8504">
        <f t="shared" si="333"/>
        <v>0</v>
      </c>
      <c r="O8504">
        <f t="shared" si="334"/>
        <v>0</v>
      </c>
      <c r="P8504" t="s">
        <v>12694</v>
      </c>
    </row>
    <row r="8505" spans="2:16" x14ac:dyDescent="0.25">
      <c r="B8505" t="s">
        <v>8510</v>
      </c>
      <c r="C8505" s="119" t="s">
        <v>60</v>
      </c>
      <c r="D8505" t="s">
        <v>11537</v>
      </c>
      <c r="E8505" t="s">
        <v>11530</v>
      </c>
      <c r="F8505" t="s">
        <v>11540</v>
      </c>
      <c r="G8505" t="s">
        <v>61</v>
      </c>
      <c r="H8505" t="s">
        <v>18</v>
      </c>
      <c r="I8505" t="s">
        <v>11541</v>
      </c>
      <c r="J8505">
        <v>2017</v>
      </c>
      <c r="K8505">
        <v>634.77</v>
      </c>
      <c r="L8505">
        <v>31</v>
      </c>
      <c r="M8505">
        <v>1</v>
      </c>
      <c r="N8505">
        <f t="shared" si="333"/>
        <v>0</v>
      </c>
      <c r="O8505">
        <f t="shared" si="334"/>
        <v>0</v>
      </c>
      <c r="P8505" t="s">
        <v>12694</v>
      </c>
    </row>
    <row r="8506" spans="2:16" x14ac:dyDescent="0.25">
      <c r="B8506" t="s">
        <v>8511</v>
      </c>
      <c r="C8506" s="119" t="s">
        <v>60</v>
      </c>
      <c r="D8506" t="s">
        <v>11537</v>
      </c>
      <c r="E8506" t="s">
        <v>11530</v>
      </c>
      <c r="F8506" t="s">
        <v>11540</v>
      </c>
      <c r="G8506" t="s">
        <v>61</v>
      </c>
      <c r="H8506" t="s">
        <v>18</v>
      </c>
      <c r="I8506" t="s">
        <v>11541</v>
      </c>
      <c r="J8506">
        <v>2017</v>
      </c>
      <c r="K8506">
        <v>634.5</v>
      </c>
      <c r="L8506">
        <v>32</v>
      </c>
      <c r="M8506">
        <v>1</v>
      </c>
      <c r="N8506">
        <f t="shared" si="333"/>
        <v>0</v>
      </c>
      <c r="O8506">
        <f t="shared" si="334"/>
        <v>0</v>
      </c>
      <c r="P8506" t="s">
        <v>12694</v>
      </c>
    </row>
    <row r="8507" spans="2:16" x14ac:dyDescent="0.25">
      <c r="B8507" t="s">
        <v>8512</v>
      </c>
      <c r="C8507" s="119" t="s">
        <v>60</v>
      </c>
      <c r="D8507" t="s">
        <v>11537</v>
      </c>
      <c r="E8507" t="s">
        <v>11530</v>
      </c>
      <c r="F8507" t="s">
        <v>11540</v>
      </c>
      <c r="G8507" t="s">
        <v>61</v>
      </c>
      <c r="H8507" t="s">
        <v>18</v>
      </c>
      <c r="I8507" t="s">
        <v>11541</v>
      </c>
      <c r="J8507">
        <v>2017</v>
      </c>
      <c r="K8507">
        <v>633.1</v>
      </c>
      <c r="L8507">
        <v>21</v>
      </c>
      <c r="M8507">
        <v>1</v>
      </c>
      <c r="N8507">
        <f t="shared" si="333"/>
        <v>0</v>
      </c>
      <c r="O8507">
        <f t="shared" si="334"/>
        <v>0</v>
      </c>
      <c r="P8507" t="s">
        <v>12694</v>
      </c>
    </row>
    <row r="8508" spans="2:16" x14ac:dyDescent="0.25">
      <c r="B8508" t="s">
        <v>8513</v>
      </c>
      <c r="C8508" s="119" t="s">
        <v>60</v>
      </c>
      <c r="D8508" t="s">
        <v>11537</v>
      </c>
      <c r="E8508" t="s">
        <v>11530</v>
      </c>
      <c r="F8508" t="s">
        <v>11540</v>
      </c>
      <c r="G8508" t="s">
        <v>61</v>
      </c>
      <c r="H8508" t="s">
        <v>18</v>
      </c>
      <c r="I8508" t="s">
        <v>11541</v>
      </c>
      <c r="J8508">
        <v>2017</v>
      </c>
      <c r="K8508">
        <v>633.61</v>
      </c>
      <c r="L8508">
        <v>22</v>
      </c>
      <c r="M8508">
        <v>1</v>
      </c>
      <c r="N8508">
        <f t="shared" si="333"/>
        <v>0</v>
      </c>
      <c r="O8508">
        <f t="shared" si="334"/>
        <v>0</v>
      </c>
      <c r="P8508" t="s">
        <v>12694</v>
      </c>
    </row>
    <row r="8509" spans="2:16" x14ac:dyDescent="0.25">
      <c r="B8509" t="s">
        <v>8514</v>
      </c>
      <c r="C8509" s="119" t="s">
        <v>60</v>
      </c>
      <c r="D8509" t="s">
        <v>11539</v>
      </c>
      <c r="E8509" t="s">
        <v>11530</v>
      </c>
      <c r="F8509" t="s">
        <v>11540</v>
      </c>
      <c r="G8509" t="s">
        <v>61</v>
      </c>
      <c r="H8509" t="s">
        <v>18</v>
      </c>
      <c r="I8509" t="s">
        <v>11541</v>
      </c>
      <c r="J8509">
        <v>2017</v>
      </c>
      <c r="K8509">
        <v>620.52</v>
      </c>
      <c r="L8509">
        <v>25</v>
      </c>
      <c r="M8509">
        <v>1</v>
      </c>
      <c r="N8509">
        <f t="shared" si="333"/>
        <v>0</v>
      </c>
      <c r="O8509">
        <f t="shared" si="334"/>
        <v>0</v>
      </c>
      <c r="P8509" t="s">
        <v>12693</v>
      </c>
    </row>
    <row r="8510" spans="2:16" x14ac:dyDescent="0.25">
      <c r="B8510" t="s">
        <v>8515</v>
      </c>
      <c r="C8510" s="119" t="s">
        <v>60</v>
      </c>
      <c r="D8510" t="s">
        <v>11537</v>
      </c>
      <c r="E8510" t="s">
        <v>11530</v>
      </c>
      <c r="F8510" t="s">
        <v>11540</v>
      </c>
      <c r="G8510" t="s">
        <v>61</v>
      </c>
      <c r="H8510" t="s">
        <v>18</v>
      </c>
      <c r="I8510" t="s">
        <v>11541</v>
      </c>
      <c r="J8510">
        <v>2017</v>
      </c>
      <c r="K8510">
        <v>629.76</v>
      </c>
      <c r="L8510">
        <v>25</v>
      </c>
      <c r="M8510">
        <v>1</v>
      </c>
      <c r="N8510">
        <f t="shared" si="333"/>
        <v>0</v>
      </c>
      <c r="O8510">
        <f t="shared" si="334"/>
        <v>0</v>
      </c>
      <c r="P8510" t="s">
        <v>12694</v>
      </c>
    </row>
    <row r="8511" spans="2:16" x14ac:dyDescent="0.25">
      <c r="B8511" t="s">
        <v>8516</v>
      </c>
      <c r="C8511" s="119" t="s">
        <v>60</v>
      </c>
      <c r="D8511" t="s">
        <v>11537</v>
      </c>
      <c r="E8511" t="s">
        <v>11530</v>
      </c>
      <c r="F8511" t="s">
        <v>11540</v>
      </c>
      <c r="G8511" t="s">
        <v>61</v>
      </c>
      <c r="H8511" t="s">
        <v>18</v>
      </c>
      <c r="I8511" t="s">
        <v>11541</v>
      </c>
      <c r="J8511">
        <v>2017</v>
      </c>
      <c r="K8511">
        <v>372.36</v>
      </c>
      <c r="L8511">
        <v>23</v>
      </c>
      <c r="M8511">
        <v>1</v>
      </c>
      <c r="N8511">
        <f t="shared" si="333"/>
        <v>0</v>
      </c>
      <c r="O8511">
        <f t="shared" si="334"/>
        <v>0</v>
      </c>
      <c r="P8511" t="s">
        <v>12694</v>
      </c>
    </row>
    <row r="8512" spans="2:16" x14ac:dyDescent="0.25">
      <c r="B8512" t="s">
        <v>8517</v>
      </c>
      <c r="C8512" s="119" t="s">
        <v>60</v>
      </c>
      <c r="D8512" t="s">
        <v>11537</v>
      </c>
      <c r="E8512" t="s">
        <v>11530</v>
      </c>
      <c r="F8512" t="s">
        <v>11540</v>
      </c>
      <c r="G8512" t="s">
        <v>61</v>
      </c>
      <c r="H8512" t="s">
        <v>18</v>
      </c>
      <c r="I8512" t="s">
        <v>11541</v>
      </c>
      <c r="J8512">
        <v>2017</v>
      </c>
      <c r="K8512">
        <v>371.72</v>
      </c>
      <c r="L8512">
        <v>18</v>
      </c>
      <c r="M8512">
        <v>1</v>
      </c>
      <c r="N8512">
        <f t="shared" si="333"/>
        <v>0</v>
      </c>
      <c r="O8512">
        <f t="shared" si="334"/>
        <v>0</v>
      </c>
      <c r="P8512" t="s">
        <v>12694</v>
      </c>
    </row>
    <row r="8513" spans="2:16" x14ac:dyDescent="0.25">
      <c r="B8513" t="s">
        <v>8518</v>
      </c>
      <c r="C8513" s="119" t="s">
        <v>60</v>
      </c>
      <c r="D8513" t="s">
        <v>11537</v>
      </c>
      <c r="E8513" t="s">
        <v>11530</v>
      </c>
      <c r="F8513" t="s">
        <v>11540</v>
      </c>
      <c r="G8513" t="s">
        <v>61</v>
      </c>
      <c r="H8513" t="s">
        <v>18</v>
      </c>
      <c r="I8513" t="s">
        <v>11541</v>
      </c>
      <c r="J8513">
        <v>2017</v>
      </c>
      <c r="K8513">
        <v>372.23</v>
      </c>
      <c r="L8513">
        <v>22</v>
      </c>
      <c r="M8513">
        <v>1</v>
      </c>
      <c r="N8513">
        <f t="shared" si="333"/>
        <v>0</v>
      </c>
      <c r="O8513">
        <f t="shared" si="334"/>
        <v>0</v>
      </c>
      <c r="P8513" t="s">
        <v>12694</v>
      </c>
    </row>
    <row r="8514" spans="2:16" x14ac:dyDescent="0.25">
      <c r="B8514" t="s">
        <v>8519</v>
      </c>
      <c r="C8514" s="119" t="s">
        <v>60</v>
      </c>
      <c r="D8514" t="s">
        <v>11537</v>
      </c>
      <c r="E8514" t="s">
        <v>11530</v>
      </c>
      <c r="F8514" t="s">
        <v>11540</v>
      </c>
      <c r="G8514" t="s">
        <v>61</v>
      </c>
      <c r="H8514" t="s">
        <v>18</v>
      </c>
      <c r="I8514" t="s">
        <v>11541</v>
      </c>
      <c r="J8514">
        <v>2017</v>
      </c>
      <c r="K8514">
        <v>371.72</v>
      </c>
      <c r="L8514">
        <v>18</v>
      </c>
      <c r="M8514">
        <v>1</v>
      </c>
      <c r="N8514">
        <f t="shared" si="333"/>
        <v>0</v>
      </c>
      <c r="O8514">
        <f t="shared" si="334"/>
        <v>0</v>
      </c>
      <c r="P8514" t="s">
        <v>12694</v>
      </c>
    </row>
    <row r="8515" spans="2:16" x14ac:dyDescent="0.25">
      <c r="B8515" t="s">
        <v>8520</v>
      </c>
      <c r="C8515" s="119" t="s">
        <v>60</v>
      </c>
      <c r="D8515" t="s">
        <v>11537</v>
      </c>
      <c r="E8515" t="s">
        <v>11530</v>
      </c>
      <c r="F8515" t="s">
        <v>11540</v>
      </c>
      <c r="G8515" t="s">
        <v>61</v>
      </c>
      <c r="H8515" t="s">
        <v>18</v>
      </c>
      <c r="I8515" t="s">
        <v>11541</v>
      </c>
      <c r="J8515">
        <v>2017</v>
      </c>
      <c r="K8515">
        <v>372.23</v>
      </c>
      <c r="L8515">
        <v>22</v>
      </c>
      <c r="M8515">
        <v>1</v>
      </c>
      <c r="N8515">
        <f t="shared" si="333"/>
        <v>0</v>
      </c>
      <c r="O8515">
        <f t="shared" si="334"/>
        <v>0</v>
      </c>
      <c r="P8515" t="s">
        <v>12694</v>
      </c>
    </row>
    <row r="8516" spans="2:16" x14ac:dyDescent="0.25">
      <c r="B8516" t="s">
        <v>8521</v>
      </c>
      <c r="C8516" s="119" t="s">
        <v>60</v>
      </c>
      <c r="D8516" t="s">
        <v>11537</v>
      </c>
      <c r="E8516" t="s">
        <v>11530</v>
      </c>
      <c r="F8516" t="s">
        <v>11540</v>
      </c>
      <c r="G8516" t="s">
        <v>61</v>
      </c>
      <c r="H8516" t="s">
        <v>18</v>
      </c>
      <c r="I8516" t="s">
        <v>11541</v>
      </c>
      <c r="J8516">
        <v>2017</v>
      </c>
      <c r="K8516">
        <v>1160.24</v>
      </c>
      <c r="L8516">
        <v>20</v>
      </c>
      <c r="M8516">
        <v>1</v>
      </c>
      <c r="N8516">
        <f t="shared" si="333"/>
        <v>0</v>
      </c>
      <c r="O8516">
        <f t="shared" si="334"/>
        <v>0</v>
      </c>
      <c r="P8516" t="s">
        <v>12694</v>
      </c>
    </row>
    <row r="8517" spans="2:16" x14ac:dyDescent="0.25">
      <c r="B8517" t="s">
        <v>8522</v>
      </c>
      <c r="C8517" s="119" t="s">
        <v>60</v>
      </c>
      <c r="D8517" t="s">
        <v>11537</v>
      </c>
      <c r="E8517" t="s">
        <v>11530</v>
      </c>
      <c r="F8517" t="s">
        <v>11540</v>
      </c>
      <c r="G8517" t="s">
        <v>61</v>
      </c>
      <c r="H8517" t="s">
        <v>18</v>
      </c>
      <c r="I8517" t="s">
        <v>11541</v>
      </c>
      <c r="J8517">
        <v>2017</v>
      </c>
      <c r="K8517">
        <v>539.51</v>
      </c>
      <c r="L8517">
        <v>45</v>
      </c>
      <c r="M8517">
        <v>1</v>
      </c>
      <c r="N8517">
        <f t="shared" si="333"/>
        <v>0</v>
      </c>
      <c r="O8517">
        <f t="shared" si="334"/>
        <v>0</v>
      </c>
      <c r="P8517" t="s">
        <v>12694</v>
      </c>
    </row>
    <row r="8518" spans="2:16" x14ac:dyDescent="0.25">
      <c r="B8518" t="s">
        <v>8523</v>
      </c>
      <c r="C8518" s="119" t="s">
        <v>60</v>
      </c>
      <c r="D8518" t="s">
        <v>11537</v>
      </c>
      <c r="E8518" t="s">
        <v>11530</v>
      </c>
      <c r="F8518" t="s">
        <v>11540</v>
      </c>
      <c r="G8518" t="s">
        <v>61</v>
      </c>
      <c r="H8518" t="s">
        <v>18</v>
      </c>
      <c r="I8518" t="s">
        <v>11541</v>
      </c>
      <c r="J8518">
        <v>2017</v>
      </c>
      <c r="K8518">
        <v>371.72</v>
      </c>
      <c r="L8518">
        <v>18</v>
      </c>
      <c r="M8518">
        <v>1</v>
      </c>
      <c r="N8518">
        <f t="shared" si="333"/>
        <v>0</v>
      </c>
      <c r="O8518">
        <f t="shared" si="334"/>
        <v>0</v>
      </c>
      <c r="P8518" t="s">
        <v>12694</v>
      </c>
    </row>
    <row r="8519" spans="2:16" x14ac:dyDescent="0.25">
      <c r="B8519" t="s">
        <v>8524</v>
      </c>
      <c r="C8519" s="119" t="s">
        <v>60</v>
      </c>
      <c r="D8519" t="s">
        <v>11546</v>
      </c>
      <c r="E8519" t="s">
        <v>11530</v>
      </c>
      <c r="F8519" t="s">
        <v>11540</v>
      </c>
      <c r="G8519" t="s">
        <v>61</v>
      </c>
      <c r="H8519" t="s">
        <v>18</v>
      </c>
      <c r="I8519" t="s">
        <v>11541</v>
      </c>
      <c r="J8519">
        <v>2017</v>
      </c>
      <c r="K8519">
        <v>696.58</v>
      </c>
      <c r="L8519">
        <v>62</v>
      </c>
      <c r="M8519">
        <v>1</v>
      </c>
      <c r="N8519">
        <f t="shared" si="333"/>
        <v>0</v>
      </c>
      <c r="O8519">
        <f t="shared" si="334"/>
        <v>0</v>
      </c>
      <c r="P8519" t="s">
        <v>12694</v>
      </c>
    </row>
    <row r="8520" spans="2:16" x14ac:dyDescent="0.25">
      <c r="B8520" t="s">
        <v>8525</v>
      </c>
      <c r="C8520" s="119" t="s">
        <v>60</v>
      </c>
      <c r="D8520" t="s">
        <v>11546</v>
      </c>
      <c r="E8520" t="s">
        <v>11530</v>
      </c>
      <c r="F8520" t="s">
        <v>11540</v>
      </c>
      <c r="G8520" t="s">
        <v>61</v>
      </c>
      <c r="H8520" t="s">
        <v>18</v>
      </c>
      <c r="I8520" t="s">
        <v>11541</v>
      </c>
      <c r="J8520">
        <v>2017</v>
      </c>
      <c r="K8520">
        <v>505.43</v>
      </c>
      <c r="L8520">
        <v>27</v>
      </c>
      <c r="M8520">
        <v>1</v>
      </c>
      <c r="N8520">
        <f t="shared" si="333"/>
        <v>0</v>
      </c>
      <c r="O8520">
        <f t="shared" si="334"/>
        <v>0</v>
      </c>
      <c r="P8520" t="s">
        <v>12694</v>
      </c>
    </row>
    <row r="8521" spans="2:16" x14ac:dyDescent="0.25">
      <c r="B8521" t="s">
        <v>8526</v>
      </c>
      <c r="C8521" s="119" t="s">
        <v>60</v>
      </c>
      <c r="D8521" t="s">
        <v>11546</v>
      </c>
      <c r="E8521" t="s">
        <v>11530</v>
      </c>
      <c r="F8521" t="s">
        <v>11540</v>
      </c>
      <c r="G8521" t="s">
        <v>61</v>
      </c>
      <c r="H8521" t="s">
        <v>18</v>
      </c>
      <c r="I8521" t="s">
        <v>11541</v>
      </c>
      <c r="J8521">
        <v>2017</v>
      </c>
      <c r="K8521">
        <v>504.67</v>
      </c>
      <c r="L8521">
        <v>21</v>
      </c>
      <c r="M8521">
        <v>1</v>
      </c>
      <c r="N8521">
        <f t="shared" si="333"/>
        <v>0</v>
      </c>
      <c r="O8521">
        <f t="shared" si="334"/>
        <v>0</v>
      </c>
      <c r="P8521" t="s">
        <v>12694</v>
      </c>
    </row>
    <row r="8522" spans="2:16" x14ac:dyDescent="0.25">
      <c r="B8522" t="s">
        <v>8527</v>
      </c>
      <c r="C8522" s="119" t="s">
        <v>60</v>
      </c>
      <c r="D8522" t="s">
        <v>11537</v>
      </c>
      <c r="E8522" t="s">
        <v>11530</v>
      </c>
      <c r="F8522" t="s">
        <v>11540</v>
      </c>
      <c r="G8522" t="s">
        <v>61</v>
      </c>
      <c r="H8522" t="s">
        <v>18</v>
      </c>
      <c r="I8522" t="s">
        <v>11541</v>
      </c>
      <c r="J8522">
        <v>2017</v>
      </c>
      <c r="K8522">
        <v>59251.06</v>
      </c>
      <c r="L8522">
        <v>464.1</v>
      </c>
      <c r="M8522">
        <v>1</v>
      </c>
      <c r="N8522">
        <f t="shared" si="333"/>
        <v>0</v>
      </c>
      <c r="O8522">
        <f t="shared" si="334"/>
        <v>0</v>
      </c>
      <c r="P8522" t="s">
        <v>12694</v>
      </c>
    </row>
    <row r="8523" spans="2:16" x14ac:dyDescent="0.25">
      <c r="B8523" t="s">
        <v>8528</v>
      </c>
      <c r="C8523" s="119" t="s">
        <v>60</v>
      </c>
      <c r="D8523" t="s">
        <v>11537</v>
      </c>
      <c r="E8523" t="s">
        <v>11530</v>
      </c>
      <c r="F8523" t="s">
        <v>11540</v>
      </c>
      <c r="G8523" t="s">
        <v>61</v>
      </c>
      <c r="H8523" t="s">
        <v>18</v>
      </c>
      <c r="I8523" t="s">
        <v>11541</v>
      </c>
      <c r="J8523">
        <v>2017</v>
      </c>
      <c r="K8523">
        <v>539.26</v>
      </c>
      <c r="L8523">
        <v>43</v>
      </c>
      <c r="M8523">
        <v>1</v>
      </c>
      <c r="N8523">
        <f t="shared" ref="N8523:N8586" si="335">IF(K8523&lt;100,1,0)</f>
        <v>0</v>
      </c>
      <c r="O8523">
        <f t="shared" si="334"/>
        <v>0</v>
      </c>
      <c r="P8523" t="s">
        <v>12694</v>
      </c>
    </row>
    <row r="8524" spans="2:16" x14ac:dyDescent="0.25">
      <c r="B8524" t="s">
        <v>8529</v>
      </c>
      <c r="C8524" s="119" t="s">
        <v>60</v>
      </c>
      <c r="D8524" t="s">
        <v>11537</v>
      </c>
      <c r="E8524" t="s">
        <v>11530</v>
      </c>
      <c r="F8524" t="s">
        <v>11540</v>
      </c>
      <c r="G8524" t="s">
        <v>61</v>
      </c>
      <c r="H8524" t="s">
        <v>18</v>
      </c>
      <c r="I8524" t="s">
        <v>11541</v>
      </c>
      <c r="J8524">
        <v>2017</v>
      </c>
      <c r="K8524">
        <v>1284.77</v>
      </c>
      <c r="L8524">
        <v>19</v>
      </c>
      <c r="M8524">
        <v>1</v>
      </c>
      <c r="N8524">
        <f t="shared" si="335"/>
        <v>0</v>
      </c>
      <c r="O8524">
        <f t="shared" si="334"/>
        <v>0</v>
      </c>
      <c r="P8524" t="s">
        <v>12694</v>
      </c>
    </row>
    <row r="8525" spans="2:16" x14ac:dyDescent="0.25">
      <c r="B8525" t="s">
        <v>8530</v>
      </c>
      <c r="C8525" s="119" t="s">
        <v>60</v>
      </c>
      <c r="D8525" t="s">
        <v>11537</v>
      </c>
      <c r="E8525" t="s">
        <v>11530</v>
      </c>
      <c r="F8525" t="s">
        <v>11540</v>
      </c>
      <c r="G8525" t="s">
        <v>61</v>
      </c>
      <c r="H8525" t="s">
        <v>18</v>
      </c>
      <c r="I8525" t="s">
        <v>11541</v>
      </c>
      <c r="J8525">
        <v>2017</v>
      </c>
      <c r="K8525">
        <v>382.69</v>
      </c>
      <c r="L8525">
        <v>25</v>
      </c>
      <c r="M8525">
        <v>1</v>
      </c>
      <c r="N8525">
        <f t="shared" si="335"/>
        <v>0</v>
      </c>
      <c r="O8525">
        <f t="shared" si="334"/>
        <v>0</v>
      </c>
      <c r="P8525" t="s">
        <v>12694</v>
      </c>
    </row>
    <row r="8526" spans="2:16" x14ac:dyDescent="0.25">
      <c r="B8526" t="s">
        <v>8531</v>
      </c>
      <c r="C8526" s="119" t="s">
        <v>60</v>
      </c>
      <c r="D8526" t="s">
        <v>11537</v>
      </c>
      <c r="E8526" t="s">
        <v>11530</v>
      </c>
      <c r="F8526" t="s">
        <v>11540</v>
      </c>
      <c r="G8526" t="s">
        <v>61</v>
      </c>
      <c r="H8526" t="s">
        <v>18</v>
      </c>
      <c r="I8526" t="s">
        <v>11541</v>
      </c>
      <c r="J8526">
        <v>2017</v>
      </c>
      <c r="K8526">
        <v>761.8</v>
      </c>
      <c r="L8526">
        <v>22</v>
      </c>
      <c r="M8526">
        <v>1</v>
      </c>
      <c r="N8526">
        <f t="shared" si="335"/>
        <v>0</v>
      </c>
      <c r="O8526">
        <f t="shared" si="334"/>
        <v>0</v>
      </c>
      <c r="P8526" t="s">
        <v>12694</v>
      </c>
    </row>
    <row r="8527" spans="2:16" x14ac:dyDescent="0.25">
      <c r="B8527" t="s">
        <v>8532</v>
      </c>
      <c r="C8527" s="119" t="s">
        <v>60</v>
      </c>
      <c r="D8527" t="s">
        <v>11537</v>
      </c>
      <c r="E8527" t="s">
        <v>11530</v>
      </c>
      <c r="F8527" t="s">
        <v>11540</v>
      </c>
      <c r="G8527" t="s">
        <v>61</v>
      </c>
      <c r="H8527" t="s">
        <v>18</v>
      </c>
      <c r="I8527" t="s">
        <v>11541</v>
      </c>
      <c r="J8527">
        <v>2017</v>
      </c>
      <c r="K8527">
        <v>383.57</v>
      </c>
      <c r="L8527">
        <v>32</v>
      </c>
      <c r="M8527">
        <v>1</v>
      </c>
      <c r="N8527">
        <f t="shared" si="335"/>
        <v>0</v>
      </c>
      <c r="O8527">
        <f t="shared" si="334"/>
        <v>0</v>
      </c>
      <c r="P8527" t="s">
        <v>12694</v>
      </c>
    </row>
    <row r="8528" spans="2:16" x14ac:dyDescent="0.25">
      <c r="B8528" t="s">
        <v>8533</v>
      </c>
      <c r="C8528" s="119" t="s">
        <v>60</v>
      </c>
      <c r="D8528" t="s">
        <v>11537</v>
      </c>
      <c r="E8528" t="s">
        <v>11530</v>
      </c>
      <c r="F8528" t="s">
        <v>11540</v>
      </c>
      <c r="G8528" t="s">
        <v>61</v>
      </c>
      <c r="H8528" t="s">
        <v>18</v>
      </c>
      <c r="I8528" t="s">
        <v>11541</v>
      </c>
      <c r="J8528">
        <v>2017</v>
      </c>
      <c r="K8528">
        <v>2.68</v>
      </c>
      <c r="L8528">
        <v>21</v>
      </c>
      <c r="M8528">
        <v>1</v>
      </c>
      <c r="N8528">
        <f t="shared" si="335"/>
        <v>1</v>
      </c>
      <c r="O8528">
        <f t="shared" si="334"/>
        <v>0</v>
      </c>
      <c r="P8528" t="s">
        <v>12694</v>
      </c>
    </row>
    <row r="8529" spans="2:16" x14ac:dyDescent="0.25">
      <c r="B8529" t="s">
        <v>8534</v>
      </c>
      <c r="C8529" s="119" t="s">
        <v>60</v>
      </c>
      <c r="D8529" t="s">
        <v>11537</v>
      </c>
      <c r="E8529" t="s">
        <v>11530</v>
      </c>
      <c r="F8529" t="s">
        <v>11540</v>
      </c>
      <c r="G8529" t="s">
        <v>61</v>
      </c>
      <c r="H8529" t="s">
        <v>18</v>
      </c>
      <c r="I8529" t="s">
        <v>11541</v>
      </c>
      <c r="J8529">
        <v>2017</v>
      </c>
      <c r="K8529">
        <v>488.69</v>
      </c>
      <c r="L8529">
        <v>19</v>
      </c>
      <c r="M8529">
        <v>1</v>
      </c>
      <c r="N8529">
        <f t="shared" si="335"/>
        <v>0</v>
      </c>
      <c r="O8529">
        <f t="shared" si="334"/>
        <v>0</v>
      </c>
      <c r="P8529" t="s">
        <v>12694</v>
      </c>
    </row>
    <row r="8530" spans="2:16" x14ac:dyDescent="0.25">
      <c r="B8530" t="s">
        <v>8535</v>
      </c>
      <c r="C8530" s="119" t="s">
        <v>60</v>
      </c>
      <c r="D8530" t="s">
        <v>11537</v>
      </c>
      <c r="E8530" t="s">
        <v>11530</v>
      </c>
      <c r="F8530" t="s">
        <v>11540</v>
      </c>
      <c r="G8530" t="s">
        <v>61</v>
      </c>
      <c r="H8530" t="s">
        <v>18</v>
      </c>
      <c r="I8530" t="s">
        <v>11541</v>
      </c>
      <c r="J8530">
        <v>2017</v>
      </c>
      <c r="K8530">
        <v>762.19</v>
      </c>
      <c r="L8530">
        <v>25</v>
      </c>
      <c r="M8530">
        <v>1</v>
      </c>
      <c r="N8530">
        <f t="shared" si="335"/>
        <v>0</v>
      </c>
      <c r="O8530">
        <f t="shared" si="334"/>
        <v>0</v>
      </c>
      <c r="P8530" t="s">
        <v>12694</v>
      </c>
    </row>
    <row r="8531" spans="2:16" x14ac:dyDescent="0.25">
      <c r="B8531" t="s">
        <v>8536</v>
      </c>
      <c r="C8531" s="119" t="s">
        <v>60</v>
      </c>
      <c r="D8531" t="s">
        <v>11537</v>
      </c>
      <c r="E8531" t="s">
        <v>11530</v>
      </c>
      <c r="F8531" t="s">
        <v>11540</v>
      </c>
      <c r="G8531" t="s">
        <v>61</v>
      </c>
      <c r="H8531" t="s">
        <v>18</v>
      </c>
      <c r="I8531" t="s">
        <v>11541</v>
      </c>
      <c r="J8531">
        <v>2017</v>
      </c>
      <c r="K8531">
        <v>762.19</v>
      </c>
      <c r="L8531">
        <v>25</v>
      </c>
      <c r="M8531">
        <v>1</v>
      </c>
      <c r="N8531">
        <f t="shared" si="335"/>
        <v>0</v>
      </c>
      <c r="O8531">
        <f t="shared" si="334"/>
        <v>0</v>
      </c>
      <c r="P8531" t="s">
        <v>12694</v>
      </c>
    </row>
    <row r="8532" spans="2:16" x14ac:dyDescent="0.25">
      <c r="B8532" t="s">
        <v>8537</v>
      </c>
      <c r="C8532" s="119" t="s">
        <v>60</v>
      </c>
      <c r="D8532" t="s">
        <v>11537</v>
      </c>
      <c r="E8532" t="s">
        <v>11530</v>
      </c>
      <c r="F8532" t="s">
        <v>11540</v>
      </c>
      <c r="G8532" t="s">
        <v>61</v>
      </c>
      <c r="H8532" t="s">
        <v>18</v>
      </c>
      <c r="I8532" t="s">
        <v>11541</v>
      </c>
      <c r="J8532">
        <v>2017</v>
      </c>
      <c r="K8532">
        <v>742.92</v>
      </c>
      <c r="L8532">
        <v>32</v>
      </c>
      <c r="M8532">
        <v>1</v>
      </c>
      <c r="N8532">
        <f t="shared" si="335"/>
        <v>0</v>
      </c>
      <c r="O8532">
        <f t="shared" si="334"/>
        <v>0</v>
      </c>
      <c r="P8532" t="s">
        <v>12694</v>
      </c>
    </row>
    <row r="8533" spans="2:16" x14ac:dyDescent="0.25">
      <c r="B8533" t="s">
        <v>8538</v>
      </c>
      <c r="C8533" s="119" t="s">
        <v>60</v>
      </c>
      <c r="D8533" t="s">
        <v>11537</v>
      </c>
      <c r="E8533" t="s">
        <v>11530</v>
      </c>
      <c r="F8533" t="s">
        <v>11540</v>
      </c>
      <c r="G8533" t="s">
        <v>61</v>
      </c>
      <c r="H8533" t="s">
        <v>18</v>
      </c>
      <c r="I8533" t="s">
        <v>11541</v>
      </c>
      <c r="J8533">
        <v>2017</v>
      </c>
      <c r="K8533">
        <v>536.48</v>
      </c>
      <c r="L8533">
        <v>21</v>
      </c>
      <c r="M8533">
        <v>1</v>
      </c>
      <c r="N8533">
        <f t="shared" si="335"/>
        <v>0</v>
      </c>
      <c r="O8533">
        <f t="shared" si="334"/>
        <v>0</v>
      </c>
      <c r="P8533" t="s">
        <v>12694</v>
      </c>
    </row>
    <row r="8534" spans="2:16" x14ac:dyDescent="0.25">
      <c r="B8534" t="s">
        <v>8539</v>
      </c>
      <c r="C8534" s="119" t="s">
        <v>60</v>
      </c>
      <c r="D8534" t="s">
        <v>11546</v>
      </c>
      <c r="E8534" t="s">
        <v>11530</v>
      </c>
      <c r="F8534" t="s">
        <v>11540</v>
      </c>
      <c r="G8534" t="s">
        <v>61</v>
      </c>
      <c r="H8534" t="s">
        <v>18</v>
      </c>
      <c r="I8534" t="s">
        <v>11541</v>
      </c>
      <c r="J8534">
        <v>2017</v>
      </c>
      <c r="K8534">
        <v>1419.24</v>
      </c>
      <c r="L8534">
        <v>32</v>
      </c>
      <c r="M8534">
        <v>1</v>
      </c>
      <c r="N8534">
        <f t="shared" si="335"/>
        <v>0</v>
      </c>
      <c r="O8534">
        <f t="shared" si="334"/>
        <v>0</v>
      </c>
      <c r="P8534" t="s">
        <v>12694</v>
      </c>
    </row>
    <row r="8535" spans="2:16" x14ac:dyDescent="0.25">
      <c r="B8535" t="s">
        <v>8540</v>
      </c>
      <c r="C8535" s="119" t="s">
        <v>60</v>
      </c>
      <c r="D8535" t="s">
        <v>11546</v>
      </c>
      <c r="E8535" t="s">
        <v>11530</v>
      </c>
      <c r="F8535" t="s">
        <v>11540</v>
      </c>
      <c r="G8535" t="s">
        <v>61</v>
      </c>
      <c r="H8535" t="s">
        <v>18</v>
      </c>
      <c r="I8535" t="s">
        <v>11533</v>
      </c>
      <c r="J8535">
        <v>2017</v>
      </c>
      <c r="K8535">
        <v>4813.1000000000004</v>
      </c>
      <c r="L8535">
        <v>12</v>
      </c>
      <c r="M8535">
        <v>1</v>
      </c>
      <c r="N8535">
        <f t="shared" si="335"/>
        <v>0</v>
      </c>
      <c r="O8535">
        <f t="shared" si="334"/>
        <v>0</v>
      </c>
      <c r="P8535" t="s">
        <v>12693</v>
      </c>
    </row>
    <row r="8536" spans="2:16" x14ac:dyDescent="0.25">
      <c r="B8536" t="s">
        <v>8541</v>
      </c>
      <c r="C8536" s="119" t="s">
        <v>60</v>
      </c>
      <c r="D8536" t="s">
        <v>11537</v>
      </c>
      <c r="E8536" t="s">
        <v>11530</v>
      </c>
      <c r="F8536" t="s">
        <v>11540</v>
      </c>
      <c r="G8536" t="s">
        <v>61</v>
      </c>
      <c r="H8536" t="s">
        <v>18</v>
      </c>
      <c r="I8536" t="s">
        <v>11541</v>
      </c>
      <c r="J8536">
        <v>2017</v>
      </c>
      <c r="K8536">
        <v>0</v>
      </c>
      <c r="M8536">
        <v>1</v>
      </c>
      <c r="N8536">
        <f t="shared" si="335"/>
        <v>1</v>
      </c>
      <c r="O8536">
        <f t="shared" si="334"/>
        <v>1</v>
      </c>
      <c r="P8536" t="s">
        <v>11528</v>
      </c>
    </row>
    <row r="8537" spans="2:16" x14ac:dyDescent="0.25">
      <c r="B8537" t="s">
        <v>8542</v>
      </c>
      <c r="C8537" s="119" t="s">
        <v>60</v>
      </c>
      <c r="D8537" t="s">
        <v>11537</v>
      </c>
      <c r="E8537" t="s">
        <v>11530</v>
      </c>
      <c r="F8537" t="s">
        <v>11540</v>
      </c>
      <c r="G8537" t="s">
        <v>61</v>
      </c>
      <c r="H8537" t="s">
        <v>18</v>
      </c>
      <c r="I8537" t="s">
        <v>11541</v>
      </c>
      <c r="J8537">
        <v>2017</v>
      </c>
      <c r="K8537">
        <v>0</v>
      </c>
      <c r="M8537">
        <v>1</v>
      </c>
      <c r="N8537">
        <f t="shared" si="335"/>
        <v>1</v>
      </c>
      <c r="O8537">
        <f t="shared" si="334"/>
        <v>1</v>
      </c>
      <c r="P8537" t="s">
        <v>11528</v>
      </c>
    </row>
    <row r="8538" spans="2:16" x14ac:dyDescent="0.25">
      <c r="B8538" t="s">
        <v>8543</v>
      </c>
      <c r="C8538" s="119" t="s">
        <v>60</v>
      </c>
      <c r="D8538" t="s">
        <v>11550</v>
      </c>
      <c r="E8538" t="s">
        <v>11530</v>
      </c>
      <c r="F8538" t="s">
        <v>11540</v>
      </c>
      <c r="G8538" t="s">
        <v>61</v>
      </c>
      <c r="H8538" t="s">
        <v>18</v>
      </c>
      <c r="I8538" t="s">
        <v>11541</v>
      </c>
      <c r="J8538">
        <v>2017</v>
      </c>
      <c r="K8538">
        <v>0</v>
      </c>
      <c r="M8538">
        <v>1</v>
      </c>
      <c r="N8538">
        <f t="shared" si="335"/>
        <v>1</v>
      </c>
      <c r="O8538">
        <f t="shared" si="334"/>
        <v>1</v>
      </c>
      <c r="P8538" t="s">
        <v>11528</v>
      </c>
    </row>
    <row r="8539" spans="2:16" x14ac:dyDescent="0.25">
      <c r="B8539" t="s">
        <v>8544</v>
      </c>
      <c r="C8539" s="119" t="s">
        <v>60</v>
      </c>
      <c r="D8539" t="s">
        <v>11537</v>
      </c>
      <c r="E8539" t="s">
        <v>11530</v>
      </c>
      <c r="F8539" t="s">
        <v>11540</v>
      </c>
      <c r="G8539" t="s">
        <v>61</v>
      </c>
      <c r="H8539" t="s">
        <v>18</v>
      </c>
      <c r="I8539" t="s">
        <v>11541</v>
      </c>
      <c r="J8539">
        <v>2017</v>
      </c>
      <c r="K8539">
        <v>0</v>
      </c>
      <c r="M8539">
        <v>1</v>
      </c>
      <c r="N8539">
        <f t="shared" si="335"/>
        <v>1</v>
      </c>
      <c r="O8539">
        <f t="shared" si="334"/>
        <v>1</v>
      </c>
      <c r="P8539" t="s">
        <v>11528</v>
      </c>
    </row>
    <row r="8540" spans="2:16" x14ac:dyDescent="0.25">
      <c r="B8540" t="s">
        <v>8545</v>
      </c>
      <c r="C8540" s="119" t="s">
        <v>60</v>
      </c>
      <c r="D8540" t="s">
        <v>11537</v>
      </c>
      <c r="E8540" t="s">
        <v>11530</v>
      </c>
      <c r="F8540" t="s">
        <v>11540</v>
      </c>
      <c r="G8540" t="s">
        <v>61</v>
      </c>
      <c r="H8540" t="s">
        <v>18</v>
      </c>
      <c r="I8540" t="s">
        <v>11541</v>
      </c>
      <c r="J8540">
        <v>2017</v>
      </c>
      <c r="K8540">
        <v>0</v>
      </c>
      <c r="M8540">
        <v>1</v>
      </c>
      <c r="N8540">
        <f t="shared" si="335"/>
        <v>1</v>
      </c>
      <c r="O8540">
        <f t="shared" si="334"/>
        <v>1</v>
      </c>
      <c r="P8540" t="s">
        <v>11528</v>
      </c>
    </row>
    <row r="8541" spans="2:16" x14ac:dyDescent="0.25">
      <c r="B8541" t="s">
        <v>8546</v>
      </c>
      <c r="C8541" s="119" t="s">
        <v>60</v>
      </c>
      <c r="D8541" t="s">
        <v>11537</v>
      </c>
      <c r="E8541" t="s">
        <v>11530</v>
      </c>
      <c r="F8541" t="s">
        <v>11540</v>
      </c>
      <c r="G8541" t="s">
        <v>61</v>
      </c>
      <c r="H8541" t="s">
        <v>18</v>
      </c>
      <c r="I8541" t="s">
        <v>11541</v>
      </c>
      <c r="J8541">
        <v>2017</v>
      </c>
      <c r="K8541">
        <v>0</v>
      </c>
      <c r="M8541">
        <v>1</v>
      </c>
      <c r="N8541">
        <f t="shared" si="335"/>
        <v>1</v>
      </c>
      <c r="O8541">
        <f t="shared" si="334"/>
        <v>1</v>
      </c>
      <c r="P8541" t="s">
        <v>11528</v>
      </c>
    </row>
    <row r="8542" spans="2:16" x14ac:dyDescent="0.25">
      <c r="B8542" t="s">
        <v>8547</v>
      </c>
      <c r="C8542" s="119" t="s">
        <v>60</v>
      </c>
      <c r="D8542" t="s">
        <v>11528</v>
      </c>
      <c r="E8542" t="s">
        <v>11528</v>
      </c>
      <c r="F8542" t="s">
        <v>11528</v>
      </c>
      <c r="G8542" t="s">
        <v>61</v>
      </c>
      <c r="H8542" t="s">
        <v>18</v>
      </c>
      <c r="I8542" t="s">
        <v>11528</v>
      </c>
      <c r="J8542">
        <v>2017</v>
      </c>
      <c r="K8542">
        <v>2294.85</v>
      </c>
      <c r="L8542">
        <v>302</v>
      </c>
      <c r="M8542">
        <v>1</v>
      </c>
      <c r="N8542">
        <f t="shared" si="335"/>
        <v>0</v>
      </c>
      <c r="O8542">
        <f t="shared" ref="O8542:O8543" si="336">IF(OR(L8542="",L8542&lt;=0),1,0)</f>
        <v>0</v>
      </c>
      <c r="P8542" t="s">
        <v>12689</v>
      </c>
    </row>
    <row r="8543" spans="2:16" x14ac:dyDescent="0.25">
      <c r="B8543" t="s">
        <v>8548</v>
      </c>
      <c r="C8543" s="119" t="s">
        <v>60</v>
      </c>
      <c r="D8543" t="s">
        <v>11528</v>
      </c>
      <c r="E8543" t="s">
        <v>11528</v>
      </c>
      <c r="F8543" t="s">
        <v>11528</v>
      </c>
      <c r="G8543" t="s">
        <v>61</v>
      </c>
      <c r="H8543" t="s">
        <v>18</v>
      </c>
      <c r="I8543" t="s">
        <v>11528</v>
      </c>
      <c r="J8543">
        <v>2017</v>
      </c>
      <c r="K8543">
        <v>2509.4499999999998</v>
      </c>
      <c r="L8543">
        <v>352</v>
      </c>
      <c r="M8543">
        <v>1</v>
      </c>
      <c r="N8543">
        <f t="shared" si="335"/>
        <v>0</v>
      </c>
      <c r="O8543">
        <f t="shared" si="336"/>
        <v>0</v>
      </c>
      <c r="P8543" t="s">
        <v>12690</v>
      </c>
    </row>
    <row r="8544" spans="2:16" x14ac:dyDescent="0.25">
      <c r="B8544" t="s">
        <v>8549</v>
      </c>
      <c r="C8544" s="119" t="s">
        <v>60</v>
      </c>
      <c r="D8544" t="s">
        <v>11528</v>
      </c>
      <c r="E8544" t="s">
        <v>11528</v>
      </c>
      <c r="F8544" t="s">
        <v>11528</v>
      </c>
      <c r="G8544" t="s">
        <v>61</v>
      </c>
      <c r="H8544" t="s">
        <v>18</v>
      </c>
      <c r="I8544" t="s">
        <v>11528</v>
      </c>
      <c r="J8544">
        <v>2017</v>
      </c>
      <c r="K8544">
        <v>1262.6300000000001</v>
      </c>
      <c r="L8544">
        <v>24</v>
      </c>
      <c r="M8544">
        <v>1</v>
      </c>
      <c r="N8544">
        <f t="shared" si="335"/>
        <v>0</v>
      </c>
      <c r="O8544">
        <f t="shared" ref="O8544:O8547" si="337">IF(OR(L8544="",L8544&lt;=0),1,0)</f>
        <v>0</v>
      </c>
      <c r="P8544" t="s">
        <v>12690</v>
      </c>
    </row>
    <row r="8545" spans="2:16" x14ac:dyDescent="0.25">
      <c r="B8545" t="s">
        <v>8550</v>
      </c>
      <c r="C8545" s="119" t="s">
        <v>60</v>
      </c>
      <c r="D8545" t="s">
        <v>11528</v>
      </c>
      <c r="E8545" t="s">
        <v>11528</v>
      </c>
      <c r="F8545" t="s">
        <v>11528</v>
      </c>
      <c r="G8545" t="s">
        <v>61</v>
      </c>
      <c r="H8545" t="s">
        <v>18</v>
      </c>
      <c r="I8545" t="s">
        <v>11528</v>
      </c>
      <c r="J8545">
        <v>2017</v>
      </c>
      <c r="K8545">
        <v>1053.45</v>
      </c>
      <c r="L8545">
        <v>74</v>
      </c>
      <c r="M8545">
        <v>1</v>
      </c>
      <c r="N8545">
        <f t="shared" si="335"/>
        <v>0</v>
      </c>
      <c r="O8545">
        <f t="shared" si="337"/>
        <v>0</v>
      </c>
      <c r="P8545" t="s">
        <v>12690</v>
      </c>
    </row>
    <row r="8546" spans="2:16" x14ac:dyDescent="0.25">
      <c r="B8546" t="s">
        <v>8551</v>
      </c>
      <c r="C8546" s="119" t="s">
        <v>60</v>
      </c>
      <c r="D8546" t="s">
        <v>11528</v>
      </c>
      <c r="E8546" t="s">
        <v>11528</v>
      </c>
      <c r="F8546" t="s">
        <v>11528</v>
      </c>
      <c r="G8546" t="s">
        <v>61</v>
      </c>
      <c r="H8546" t="s">
        <v>18</v>
      </c>
      <c r="I8546" t="s">
        <v>11528</v>
      </c>
      <c r="J8546">
        <v>2017</v>
      </c>
      <c r="K8546">
        <v>784.8</v>
      </c>
      <c r="L8546">
        <v>18</v>
      </c>
      <c r="M8546">
        <v>1</v>
      </c>
      <c r="N8546">
        <f t="shared" si="335"/>
        <v>0</v>
      </c>
      <c r="O8546">
        <f t="shared" si="337"/>
        <v>0</v>
      </c>
      <c r="P8546" t="s">
        <v>12690</v>
      </c>
    </row>
    <row r="8547" spans="2:16" x14ac:dyDescent="0.25">
      <c r="B8547" t="s">
        <v>8552</v>
      </c>
      <c r="C8547" s="119" t="s">
        <v>60</v>
      </c>
      <c r="D8547" t="s">
        <v>11528</v>
      </c>
      <c r="E8547" t="s">
        <v>11528</v>
      </c>
      <c r="F8547" t="s">
        <v>11528</v>
      </c>
      <c r="G8547" t="s">
        <v>61</v>
      </c>
      <c r="H8547" t="s">
        <v>18</v>
      </c>
      <c r="I8547" t="s">
        <v>11528</v>
      </c>
      <c r="J8547">
        <v>2017</v>
      </c>
      <c r="K8547">
        <v>956.48</v>
      </c>
      <c r="L8547">
        <v>172</v>
      </c>
      <c r="M8547">
        <v>1</v>
      </c>
      <c r="N8547">
        <f t="shared" si="335"/>
        <v>0</v>
      </c>
      <c r="O8547">
        <f t="shared" si="337"/>
        <v>0</v>
      </c>
      <c r="P8547" t="s">
        <v>12690</v>
      </c>
    </row>
    <row r="8548" spans="2:16" x14ac:dyDescent="0.25">
      <c r="B8548" t="s">
        <v>8553</v>
      </c>
      <c r="C8548" s="119" t="s">
        <v>60</v>
      </c>
      <c r="D8548" t="s">
        <v>11528</v>
      </c>
      <c r="E8548" t="s">
        <v>11528</v>
      </c>
      <c r="F8548" t="s">
        <v>11528</v>
      </c>
      <c r="G8548" t="s">
        <v>61</v>
      </c>
      <c r="H8548" t="s">
        <v>18</v>
      </c>
      <c r="I8548" t="s">
        <v>11528</v>
      </c>
      <c r="J8548">
        <v>2017</v>
      </c>
      <c r="K8548">
        <v>617</v>
      </c>
      <c r="L8548">
        <v>71</v>
      </c>
      <c r="M8548">
        <v>1</v>
      </c>
      <c r="N8548">
        <f t="shared" si="335"/>
        <v>0</v>
      </c>
      <c r="O8548">
        <f t="shared" ref="O8548" si="338">IF(OR(L8548="",L8548&lt;=0),1,0)</f>
        <v>0</v>
      </c>
      <c r="P8548" t="s">
        <v>12689</v>
      </c>
    </row>
    <row r="8549" spans="2:16" x14ac:dyDescent="0.25">
      <c r="B8549" t="s">
        <v>8554</v>
      </c>
      <c r="C8549" s="119" t="s">
        <v>60</v>
      </c>
      <c r="D8549" t="s">
        <v>11528</v>
      </c>
      <c r="E8549" t="s">
        <v>11528</v>
      </c>
      <c r="F8549" t="s">
        <v>11528</v>
      </c>
      <c r="G8549" t="s">
        <v>61</v>
      </c>
      <c r="H8549" t="s">
        <v>18</v>
      </c>
      <c r="I8549" t="s">
        <v>11528</v>
      </c>
      <c r="J8549">
        <v>2017</v>
      </c>
      <c r="K8549">
        <v>729.29</v>
      </c>
      <c r="L8549">
        <v>24</v>
      </c>
      <c r="M8549">
        <v>1</v>
      </c>
      <c r="N8549">
        <f t="shared" si="335"/>
        <v>0</v>
      </c>
      <c r="O8549">
        <f t="shared" ref="O8549" si="339">IF(OR(L8549="",L8549&lt;=0),1,0)</f>
        <v>0</v>
      </c>
      <c r="P8549" t="s">
        <v>12690</v>
      </c>
    </row>
    <row r="8550" spans="2:16" x14ac:dyDescent="0.25">
      <c r="B8550" t="s">
        <v>8555</v>
      </c>
      <c r="C8550" s="119" t="s">
        <v>60</v>
      </c>
      <c r="D8550" t="s">
        <v>11528</v>
      </c>
      <c r="E8550" t="s">
        <v>11528</v>
      </c>
      <c r="F8550" t="s">
        <v>11528</v>
      </c>
      <c r="G8550" t="s">
        <v>61</v>
      </c>
      <c r="H8550" t="s">
        <v>18</v>
      </c>
      <c r="I8550" t="s">
        <v>11528</v>
      </c>
      <c r="J8550">
        <v>2017</v>
      </c>
      <c r="K8550">
        <v>1270.73</v>
      </c>
      <c r="L8550">
        <v>346</v>
      </c>
      <c r="M8550">
        <v>1</v>
      </c>
      <c r="N8550">
        <f t="shared" si="335"/>
        <v>0</v>
      </c>
      <c r="O8550">
        <f t="shared" ref="O8550:O8552" si="340">IF(OR(L8550="",L8550&lt;=0),1,0)</f>
        <v>0</v>
      </c>
      <c r="P8550" t="s">
        <v>12690</v>
      </c>
    </row>
    <row r="8551" spans="2:16" x14ac:dyDescent="0.25">
      <c r="B8551" t="s">
        <v>8556</v>
      </c>
      <c r="C8551" s="119" t="s">
        <v>60</v>
      </c>
      <c r="D8551" t="s">
        <v>11528</v>
      </c>
      <c r="E8551" t="s">
        <v>11528</v>
      </c>
      <c r="F8551" t="s">
        <v>11528</v>
      </c>
      <c r="G8551" t="s">
        <v>61</v>
      </c>
      <c r="H8551" t="s">
        <v>18</v>
      </c>
      <c r="I8551" t="s">
        <v>11528</v>
      </c>
      <c r="J8551">
        <v>2017</v>
      </c>
      <c r="K8551">
        <v>2982.33</v>
      </c>
      <c r="L8551">
        <v>81</v>
      </c>
      <c r="M8551">
        <v>1</v>
      </c>
      <c r="N8551">
        <f t="shared" si="335"/>
        <v>0</v>
      </c>
      <c r="O8551">
        <f t="shared" si="340"/>
        <v>0</v>
      </c>
      <c r="P8551" t="s">
        <v>12690</v>
      </c>
    </row>
    <row r="8552" spans="2:16" x14ac:dyDescent="0.25">
      <c r="B8552" t="s">
        <v>8557</v>
      </c>
      <c r="C8552" s="119" t="s">
        <v>60</v>
      </c>
      <c r="D8552" t="s">
        <v>11528</v>
      </c>
      <c r="E8552" t="s">
        <v>11528</v>
      </c>
      <c r="F8552" t="s">
        <v>11528</v>
      </c>
      <c r="G8552" t="s">
        <v>61</v>
      </c>
      <c r="H8552" t="s">
        <v>18</v>
      </c>
      <c r="I8552" t="s">
        <v>11528</v>
      </c>
      <c r="J8552">
        <v>2017</v>
      </c>
      <c r="K8552">
        <v>710.09</v>
      </c>
      <c r="L8552">
        <v>122</v>
      </c>
      <c r="M8552">
        <v>1</v>
      </c>
      <c r="N8552">
        <f t="shared" si="335"/>
        <v>0</v>
      </c>
      <c r="O8552">
        <f t="shared" si="340"/>
        <v>0</v>
      </c>
      <c r="P8552" t="s">
        <v>12690</v>
      </c>
    </row>
    <row r="8553" spans="2:16" x14ac:dyDescent="0.25">
      <c r="B8553" t="s">
        <v>8558</v>
      </c>
      <c r="C8553" s="119" t="s">
        <v>60</v>
      </c>
      <c r="D8553" t="s">
        <v>11528</v>
      </c>
      <c r="E8553" t="s">
        <v>11528</v>
      </c>
      <c r="F8553" t="s">
        <v>11528</v>
      </c>
      <c r="G8553" t="s">
        <v>61</v>
      </c>
      <c r="H8553" t="s">
        <v>18</v>
      </c>
      <c r="I8553" t="s">
        <v>11528</v>
      </c>
      <c r="J8553">
        <v>2017</v>
      </c>
      <c r="K8553">
        <v>2384.39</v>
      </c>
      <c r="L8553">
        <v>42</v>
      </c>
      <c r="M8553">
        <v>1</v>
      </c>
      <c r="N8553">
        <f t="shared" si="335"/>
        <v>0</v>
      </c>
      <c r="O8553">
        <f t="shared" ref="O8553" si="341">IF(OR(L8553="",L8553&lt;=0),1,0)</f>
        <v>0</v>
      </c>
      <c r="P8553" t="s">
        <v>12690</v>
      </c>
    </row>
    <row r="8554" spans="2:16" x14ac:dyDescent="0.25">
      <c r="B8554" t="s">
        <v>8559</v>
      </c>
      <c r="C8554" s="119" t="s">
        <v>60</v>
      </c>
      <c r="D8554" t="s">
        <v>11528</v>
      </c>
      <c r="E8554" t="s">
        <v>11528</v>
      </c>
      <c r="F8554" t="s">
        <v>11528</v>
      </c>
      <c r="G8554" t="s">
        <v>61</v>
      </c>
      <c r="H8554" t="s">
        <v>18</v>
      </c>
      <c r="I8554" t="s">
        <v>11528</v>
      </c>
      <c r="J8554">
        <v>2017</v>
      </c>
      <c r="K8554">
        <v>631.9</v>
      </c>
      <c r="L8554">
        <v>83</v>
      </c>
      <c r="M8554">
        <v>1</v>
      </c>
      <c r="N8554">
        <f t="shared" si="335"/>
        <v>0</v>
      </c>
      <c r="O8554">
        <f t="shared" ref="O8554:O8555" si="342">IF(OR(L8554="",L8554&lt;=0),1,0)</f>
        <v>0</v>
      </c>
      <c r="P8554" t="s">
        <v>12690</v>
      </c>
    </row>
    <row r="8555" spans="2:16" x14ac:dyDescent="0.25">
      <c r="B8555" t="s">
        <v>8560</v>
      </c>
      <c r="C8555" s="119" t="s">
        <v>60</v>
      </c>
      <c r="D8555" t="s">
        <v>11528</v>
      </c>
      <c r="E8555" t="s">
        <v>11528</v>
      </c>
      <c r="F8555" t="s">
        <v>11528</v>
      </c>
      <c r="G8555" t="s">
        <v>61</v>
      </c>
      <c r="H8555" t="s">
        <v>18</v>
      </c>
      <c r="I8555" t="s">
        <v>11528</v>
      </c>
      <c r="J8555">
        <v>2017</v>
      </c>
      <c r="K8555">
        <v>655.30999999999995</v>
      </c>
      <c r="L8555">
        <v>93</v>
      </c>
      <c r="M8555">
        <v>1</v>
      </c>
      <c r="N8555">
        <f t="shared" si="335"/>
        <v>0</v>
      </c>
      <c r="O8555">
        <f t="shared" si="342"/>
        <v>0</v>
      </c>
      <c r="P8555" t="s">
        <v>12690</v>
      </c>
    </row>
    <row r="8556" spans="2:16" x14ac:dyDescent="0.25">
      <c r="B8556" t="s">
        <v>8561</v>
      </c>
      <c r="C8556" s="119" t="s">
        <v>60</v>
      </c>
      <c r="D8556" t="s">
        <v>11544</v>
      </c>
      <c r="E8556" t="s">
        <v>11530</v>
      </c>
      <c r="F8556" t="s">
        <v>11540</v>
      </c>
      <c r="G8556" t="s">
        <v>61</v>
      </c>
      <c r="H8556" t="s">
        <v>18</v>
      </c>
      <c r="I8556" t="s">
        <v>11541</v>
      </c>
      <c r="J8556">
        <v>2017</v>
      </c>
      <c r="K8556">
        <v>1308.3499999999999</v>
      </c>
      <c r="L8556">
        <v>24</v>
      </c>
      <c r="M8556">
        <v>1</v>
      </c>
      <c r="N8556">
        <f t="shared" si="335"/>
        <v>0</v>
      </c>
      <c r="O8556">
        <f t="shared" ref="O8556:O8566" si="343">IF(OR(L8556="",L8556&lt;=0),1,0)</f>
        <v>0</v>
      </c>
      <c r="P8556" t="s">
        <v>12694</v>
      </c>
    </row>
    <row r="8557" spans="2:16" x14ac:dyDescent="0.25">
      <c r="B8557" t="s">
        <v>8562</v>
      </c>
      <c r="C8557" s="119" t="s">
        <v>60</v>
      </c>
      <c r="D8557" t="s">
        <v>11544</v>
      </c>
      <c r="E8557" t="s">
        <v>11530</v>
      </c>
      <c r="F8557" t="s">
        <v>11540</v>
      </c>
      <c r="G8557" t="s">
        <v>61</v>
      </c>
      <c r="H8557" t="s">
        <v>18</v>
      </c>
      <c r="I8557" t="s">
        <v>11541</v>
      </c>
      <c r="J8557">
        <v>2017</v>
      </c>
      <c r="K8557">
        <v>969.75</v>
      </c>
      <c r="L8557">
        <v>70</v>
      </c>
      <c r="M8557">
        <v>1</v>
      </c>
      <c r="N8557">
        <f t="shared" si="335"/>
        <v>0</v>
      </c>
      <c r="O8557">
        <f t="shared" si="343"/>
        <v>0</v>
      </c>
      <c r="P8557" t="s">
        <v>12693</v>
      </c>
    </row>
    <row r="8558" spans="2:16" x14ac:dyDescent="0.25">
      <c r="B8558" t="s">
        <v>8563</v>
      </c>
      <c r="C8558" s="119" t="s">
        <v>60</v>
      </c>
      <c r="D8558" t="s">
        <v>11544</v>
      </c>
      <c r="E8558" t="s">
        <v>11530</v>
      </c>
      <c r="F8558" t="s">
        <v>11540</v>
      </c>
      <c r="G8558" t="s">
        <v>61</v>
      </c>
      <c r="H8558" t="s">
        <v>18</v>
      </c>
      <c r="I8558" t="s">
        <v>11533</v>
      </c>
      <c r="J8558">
        <v>2017</v>
      </c>
      <c r="K8558">
        <v>5210.67</v>
      </c>
      <c r="L8558">
        <v>65</v>
      </c>
      <c r="M8558">
        <v>1</v>
      </c>
      <c r="N8558">
        <f t="shared" si="335"/>
        <v>0</v>
      </c>
      <c r="O8558">
        <f t="shared" si="343"/>
        <v>0</v>
      </c>
      <c r="P8558" t="s">
        <v>12691</v>
      </c>
    </row>
    <row r="8559" spans="2:16" x14ac:dyDescent="0.25">
      <c r="B8559" t="s">
        <v>8564</v>
      </c>
      <c r="C8559" s="119" t="s">
        <v>60</v>
      </c>
      <c r="D8559" t="s">
        <v>11544</v>
      </c>
      <c r="E8559" t="s">
        <v>11530</v>
      </c>
      <c r="F8559" t="s">
        <v>11540</v>
      </c>
      <c r="G8559" t="s">
        <v>61</v>
      </c>
      <c r="H8559" t="s">
        <v>18</v>
      </c>
      <c r="I8559" t="s">
        <v>11533</v>
      </c>
      <c r="J8559">
        <v>2017</v>
      </c>
      <c r="K8559">
        <v>6894.67</v>
      </c>
      <c r="L8559">
        <v>176</v>
      </c>
      <c r="M8559">
        <v>1</v>
      </c>
      <c r="N8559">
        <f t="shared" si="335"/>
        <v>0</v>
      </c>
      <c r="O8559">
        <f t="shared" si="343"/>
        <v>0</v>
      </c>
      <c r="P8559" t="s">
        <v>12693</v>
      </c>
    </row>
    <row r="8560" spans="2:16" x14ac:dyDescent="0.25">
      <c r="B8560" t="s">
        <v>8565</v>
      </c>
      <c r="C8560" s="119" t="s">
        <v>60</v>
      </c>
      <c r="D8560" t="s">
        <v>11544</v>
      </c>
      <c r="E8560" t="s">
        <v>11530</v>
      </c>
      <c r="F8560" t="s">
        <v>11540</v>
      </c>
      <c r="G8560" t="s">
        <v>61</v>
      </c>
      <c r="H8560" t="s">
        <v>18</v>
      </c>
      <c r="I8560" t="s">
        <v>11541</v>
      </c>
      <c r="J8560">
        <v>2017</v>
      </c>
      <c r="K8560">
        <v>628.33000000000004</v>
      </c>
      <c r="L8560">
        <v>61</v>
      </c>
      <c r="M8560">
        <v>1</v>
      </c>
      <c r="N8560">
        <f t="shared" si="335"/>
        <v>0</v>
      </c>
      <c r="O8560">
        <f t="shared" si="343"/>
        <v>0</v>
      </c>
      <c r="P8560" t="s">
        <v>12693</v>
      </c>
    </row>
    <row r="8561" spans="2:16" x14ac:dyDescent="0.25">
      <c r="B8561" t="s">
        <v>8566</v>
      </c>
      <c r="C8561" s="119" t="s">
        <v>60</v>
      </c>
      <c r="D8561" t="s">
        <v>11544</v>
      </c>
      <c r="E8561" t="s">
        <v>11530</v>
      </c>
      <c r="F8561" t="s">
        <v>11540</v>
      </c>
      <c r="G8561" t="s">
        <v>61</v>
      </c>
      <c r="H8561" t="s">
        <v>18</v>
      </c>
      <c r="I8561" t="s">
        <v>11541</v>
      </c>
      <c r="J8561">
        <v>2017</v>
      </c>
      <c r="K8561">
        <v>1111.72</v>
      </c>
      <c r="L8561">
        <v>68</v>
      </c>
      <c r="M8561">
        <v>1</v>
      </c>
      <c r="N8561">
        <f t="shared" si="335"/>
        <v>0</v>
      </c>
      <c r="O8561">
        <f t="shared" si="343"/>
        <v>0</v>
      </c>
      <c r="P8561" t="s">
        <v>12693</v>
      </c>
    </row>
    <row r="8562" spans="2:16" x14ac:dyDescent="0.25">
      <c r="B8562" t="s">
        <v>8567</v>
      </c>
      <c r="C8562" s="119" t="s">
        <v>60</v>
      </c>
      <c r="D8562" t="s">
        <v>11544</v>
      </c>
      <c r="E8562" t="s">
        <v>11530</v>
      </c>
      <c r="F8562" t="s">
        <v>11540</v>
      </c>
      <c r="G8562" t="s">
        <v>61</v>
      </c>
      <c r="H8562" t="s">
        <v>18</v>
      </c>
      <c r="I8562" t="s">
        <v>11533</v>
      </c>
      <c r="J8562">
        <v>2017</v>
      </c>
      <c r="K8562">
        <v>2693.45</v>
      </c>
      <c r="L8562">
        <v>225</v>
      </c>
      <c r="M8562">
        <v>1</v>
      </c>
      <c r="N8562">
        <f t="shared" si="335"/>
        <v>0</v>
      </c>
      <c r="O8562">
        <f t="shared" si="343"/>
        <v>0</v>
      </c>
      <c r="P8562" t="s">
        <v>12693</v>
      </c>
    </row>
    <row r="8563" spans="2:16" x14ac:dyDescent="0.25">
      <c r="B8563" t="s">
        <v>8568</v>
      </c>
      <c r="C8563" s="119" t="s">
        <v>60</v>
      </c>
      <c r="D8563" t="s">
        <v>11544</v>
      </c>
      <c r="E8563" t="s">
        <v>11530</v>
      </c>
      <c r="F8563" t="s">
        <v>11540</v>
      </c>
      <c r="G8563" t="s">
        <v>61</v>
      </c>
      <c r="H8563" t="s">
        <v>18</v>
      </c>
      <c r="I8563" t="s">
        <v>11541</v>
      </c>
      <c r="J8563">
        <v>2017</v>
      </c>
      <c r="K8563">
        <v>7172.17</v>
      </c>
      <c r="L8563">
        <v>79</v>
      </c>
      <c r="M8563">
        <v>1</v>
      </c>
      <c r="N8563">
        <f t="shared" si="335"/>
        <v>0</v>
      </c>
      <c r="O8563">
        <f t="shared" si="343"/>
        <v>0</v>
      </c>
      <c r="P8563" t="s">
        <v>12693</v>
      </c>
    </row>
    <row r="8564" spans="2:16" x14ac:dyDescent="0.25">
      <c r="B8564" t="s">
        <v>8569</v>
      </c>
      <c r="C8564" s="119" t="s">
        <v>4</v>
      </c>
      <c r="D8564" t="s">
        <v>11544</v>
      </c>
      <c r="E8564" t="s">
        <v>11530</v>
      </c>
      <c r="F8564" t="s">
        <v>11540</v>
      </c>
      <c r="G8564" t="s">
        <v>61</v>
      </c>
      <c r="H8564" t="s">
        <v>18</v>
      </c>
      <c r="I8564" t="s">
        <v>11533</v>
      </c>
      <c r="J8564">
        <v>2017</v>
      </c>
      <c r="K8564">
        <v>644.34</v>
      </c>
      <c r="L8564">
        <v>137</v>
      </c>
      <c r="M8564">
        <v>1</v>
      </c>
      <c r="N8564">
        <f t="shared" si="335"/>
        <v>0</v>
      </c>
      <c r="O8564">
        <f t="shared" si="343"/>
        <v>0</v>
      </c>
      <c r="P8564" t="s">
        <v>12693</v>
      </c>
    </row>
    <row r="8565" spans="2:16" x14ac:dyDescent="0.25">
      <c r="B8565" t="s">
        <v>8570</v>
      </c>
      <c r="C8565" s="119" t="s">
        <v>4</v>
      </c>
      <c r="D8565" t="s">
        <v>11544</v>
      </c>
      <c r="E8565" t="s">
        <v>11530</v>
      </c>
      <c r="F8565" t="s">
        <v>11540</v>
      </c>
      <c r="G8565" t="s">
        <v>61</v>
      </c>
      <c r="H8565" t="s">
        <v>18</v>
      </c>
      <c r="I8565" t="s">
        <v>11533</v>
      </c>
      <c r="J8565">
        <v>2017</v>
      </c>
      <c r="K8565">
        <v>845.1</v>
      </c>
      <c r="L8565">
        <v>7</v>
      </c>
      <c r="M8565">
        <v>1</v>
      </c>
      <c r="N8565">
        <f t="shared" si="335"/>
        <v>0</v>
      </c>
      <c r="O8565">
        <f t="shared" si="343"/>
        <v>0</v>
      </c>
      <c r="P8565" t="s">
        <v>12693</v>
      </c>
    </row>
    <row r="8566" spans="2:16" x14ac:dyDescent="0.25">
      <c r="B8566" t="s">
        <v>8571</v>
      </c>
      <c r="C8566" s="119" t="s">
        <v>4</v>
      </c>
      <c r="D8566" t="s">
        <v>11568</v>
      </c>
      <c r="E8566" t="s">
        <v>11530</v>
      </c>
      <c r="F8566" t="s">
        <v>11540</v>
      </c>
      <c r="G8566" t="s">
        <v>61</v>
      </c>
      <c r="H8566" t="s">
        <v>18</v>
      </c>
      <c r="I8566" t="s">
        <v>11533</v>
      </c>
      <c r="J8566">
        <v>2017</v>
      </c>
      <c r="K8566">
        <v>3217.86</v>
      </c>
      <c r="L8566">
        <v>47</v>
      </c>
      <c r="M8566">
        <v>1</v>
      </c>
      <c r="N8566">
        <f t="shared" si="335"/>
        <v>0</v>
      </c>
      <c r="O8566">
        <f t="shared" si="343"/>
        <v>0</v>
      </c>
      <c r="P8566" t="s">
        <v>11528</v>
      </c>
    </row>
    <row r="8567" spans="2:16" x14ac:dyDescent="0.25">
      <c r="B8567" t="s">
        <v>8572</v>
      </c>
      <c r="C8567" s="119" t="s">
        <v>4</v>
      </c>
      <c r="D8567" t="s">
        <v>11544</v>
      </c>
      <c r="E8567" t="s">
        <v>11530</v>
      </c>
      <c r="F8567" t="s">
        <v>11540</v>
      </c>
      <c r="G8567" t="s">
        <v>61</v>
      </c>
      <c r="H8567" t="s">
        <v>18</v>
      </c>
      <c r="I8567" t="s">
        <v>11533</v>
      </c>
      <c r="J8567">
        <v>2017</v>
      </c>
      <c r="K8567">
        <v>1137.04</v>
      </c>
      <c r="L8567">
        <v>47</v>
      </c>
      <c r="M8567">
        <v>1</v>
      </c>
      <c r="N8567">
        <f t="shared" si="335"/>
        <v>0</v>
      </c>
      <c r="O8567">
        <f t="shared" ref="O8567:O8630" si="344">IF(OR(L8567="",L8567&lt;=0),1,0)</f>
        <v>0</v>
      </c>
      <c r="P8567" t="s">
        <v>11528</v>
      </c>
    </row>
    <row r="8568" spans="2:16" x14ac:dyDescent="0.25">
      <c r="B8568" t="s">
        <v>8573</v>
      </c>
      <c r="C8568" s="119" t="s">
        <v>4</v>
      </c>
      <c r="D8568" t="s">
        <v>11544</v>
      </c>
      <c r="E8568" t="s">
        <v>11530</v>
      </c>
      <c r="F8568" t="s">
        <v>11540</v>
      </c>
      <c r="G8568" t="s">
        <v>61</v>
      </c>
      <c r="H8568" t="s">
        <v>18</v>
      </c>
      <c r="I8568" t="s">
        <v>11529</v>
      </c>
      <c r="J8568">
        <v>2017</v>
      </c>
      <c r="K8568">
        <v>2758.51</v>
      </c>
      <c r="L8568">
        <v>92</v>
      </c>
      <c r="M8568">
        <v>1</v>
      </c>
      <c r="N8568">
        <f t="shared" si="335"/>
        <v>0</v>
      </c>
      <c r="O8568">
        <f t="shared" si="344"/>
        <v>0</v>
      </c>
      <c r="P8568" t="s">
        <v>11528</v>
      </c>
    </row>
    <row r="8569" spans="2:16" x14ac:dyDescent="0.25">
      <c r="B8569" t="s">
        <v>8574</v>
      </c>
      <c r="C8569" s="119" t="s">
        <v>60</v>
      </c>
      <c r="D8569" t="s">
        <v>11537</v>
      </c>
      <c r="E8569" t="s">
        <v>11530</v>
      </c>
      <c r="F8569" t="s">
        <v>11540</v>
      </c>
      <c r="G8569" t="s">
        <v>64</v>
      </c>
      <c r="H8569" t="s">
        <v>18</v>
      </c>
      <c r="I8569" t="s">
        <v>11541</v>
      </c>
      <c r="J8569">
        <v>2017</v>
      </c>
      <c r="K8569">
        <v>653.83000000000004</v>
      </c>
      <c r="L8569">
        <v>32</v>
      </c>
      <c r="M8569">
        <v>1</v>
      </c>
      <c r="N8569">
        <f t="shared" si="335"/>
        <v>0</v>
      </c>
      <c r="O8569">
        <f t="shared" si="344"/>
        <v>0</v>
      </c>
      <c r="P8569" t="s">
        <v>12694</v>
      </c>
    </row>
    <row r="8570" spans="2:16" x14ac:dyDescent="0.25">
      <c r="B8570" t="s">
        <v>8575</v>
      </c>
      <c r="C8570" s="119" t="s">
        <v>60</v>
      </c>
      <c r="D8570" t="s">
        <v>11537</v>
      </c>
      <c r="E8570" t="s">
        <v>11530</v>
      </c>
      <c r="F8570" t="s">
        <v>11540</v>
      </c>
      <c r="G8570" t="s">
        <v>64</v>
      </c>
      <c r="H8570" t="s">
        <v>18</v>
      </c>
      <c r="I8570" t="s">
        <v>11541</v>
      </c>
      <c r="J8570">
        <v>2017</v>
      </c>
      <c r="K8570">
        <v>653.97</v>
      </c>
      <c r="L8570">
        <v>33</v>
      </c>
      <c r="M8570">
        <v>1</v>
      </c>
      <c r="N8570">
        <f t="shared" si="335"/>
        <v>0</v>
      </c>
      <c r="O8570">
        <f t="shared" si="344"/>
        <v>0</v>
      </c>
      <c r="P8570" t="s">
        <v>12694</v>
      </c>
    </row>
    <row r="8571" spans="2:16" x14ac:dyDescent="0.25">
      <c r="B8571" t="s">
        <v>8576</v>
      </c>
      <c r="C8571" s="119" t="s">
        <v>60</v>
      </c>
      <c r="D8571" t="s">
        <v>11537</v>
      </c>
      <c r="E8571" t="s">
        <v>11530</v>
      </c>
      <c r="F8571" t="s">
        <v>11540</v>
      </c>
      <c r="G8571" t="s">
        <v>64</v>
      </c>
      <c r="H8571" t="s">
        <v>18</v>
      </c>
      <c r="I8571" t="s">
        <v>11533</v>
      </c>
      <c r="J8571">
        <v>2017</v>
      </c>
      <c r="K8571">
        <v>620.74</v>
      </c>
      <c r="L8571">
        <v>24</v>
      </c>
      <c r="M8571">
        <v>1</v>
      </c>
      <c r="N8571">
        <f t="shared" si="335"/>
        <v>0</v>
      </c>
      <c r="O8571">
        <f t="shared" si="344"/>
        <v>0</v>
      </c>
      <c r="P8571" t="s">
        <v>12694</v>
      </c>
    </row>
    <row r="8572" spans="2:16" x14ac:dyDescent="0.25">
      <c r="B8572" t="s">
        <v>8577</v>
      </c>
      <c r="C8572" s="119" t="s">
        <v>60</v>
      </c>
      <c r="D8572" t="s">
        <v>11537</v>
      </c>
      <c r="E8572" t="s">
        <v>11530</v>
      </c>
      <c r="F8572" t="s">
        <v>11540</v>
      </c>
      <c r="G8572" t="s">
        <v>64</v>
      </c>
      <c r="H8572" t="s">
        <v>18</v>
      </c>
      <c r="I8572" t="s">
        <v>11541</v>
      </c>
      <c r="J8572">
        <v>2017</v>
      </c>
      <c r="K8572">
        <v>2787.82</v>
      </c>
      <c r="L8572">
        <v>66</v>
      </c>
      <c r="M8572">
        <v>1</v>
      </c>
      <c r="N8572">
        <f t="shared" si="335"/>
        <v>0</v>
      </c>
      <c r="O8572">
        <f t="shared" si="344"/>
        <v>0</v>
      </c>
      <c r="P8572" t="s">
        <v>12694</v>
      </c>
    </row>
    <row r="8573" spans="2:16" x14ac:dyDescent="0.25">
      <c r="B8573" t="s">
        <v>8578</v>
      </c>
      <c r="C8573" s="119" t="s">
        <v>60</v>
      </c>
      <c r="D8573" t="s">
        <v>11537</v>
      </c>
      <c r="E8573" t="s">
        <v>11530</v>
      </c>
      <c r="F8573" t="s">
        <v>11540</v>
      </c>
      <c r="G8573" t="s">
        <v>64</v>
      </c>
      <c r="H8573" t="s">
        <v>18</v>
      </c>
      <c r="I8573" t="s">
        <v>11541</v>
      </c>
      <c r="J8573">
        <v>2017</v>
      </c>
      <c r="K8573">
        <v>2787.95</v>
      </c>
      <c r="L8573">
        <v>67</v>
      </c>
      <c r="M8573">
        <v>1</v>
      </c>
      <c r="N8573">
        <f t="shared" si="335"/>
        <v>0</v>
      </c>
      <c r="O8573">
        <f t="shared" si="344"/>
        <v>0</v>
      </c>
      <c r="P8573" t="s">
        <v>12694</v>
      </c>
    </row>
    <row r="8574" spans="2:16" x14ac:dyDescent="0.25">
      <c r="B8574" t="s">
        <v>8579</v>
      </c>
      <c r="C8574" s="119" t="s">
        <v>60</v>
      </c>
      <c r="D8574" t="s">
        <v>11546</v>
      </c>
      <c r="E8574" t="s">
        <v>11530</v>
      </c>
      <c r="F8574" t="s">
        <v>11540</v>
      </c>
      <c r="G8574" t="s">
        <v>64</v>
      </c>
      <c r="H8574" t="s">
        <v>18</v>
      </c>
      <c r="I8574" t="s">
        <v>11533</v>
      </c>
      <c r="J8574">
        <v>2017</v>
      </c>
      <c r="K8574">
        <v>797.91</v>
      </c>
      <c r="L8574">
        <v>140</v>
      </c>
      <c r="M8574">
        <v>1</v>
      </c>
      <c r="N8574">
        <f t="shared" si="335"/>
        <v>0</v>
      </c>
      <c r="O8574">
        <f t="shared" si="344"/>
        <v>0</v>
      </c>
      <c r="P8574" t="s">
        <v>12693</v>
      </c>
    </row>
    <row r="8575" spans="2:16" x14ac:dyDescent="0.25">
      <c r="B8575" t="s">
        <v>8580</v>
      </c>
      <c r="C8575" s="119" t="s">
        <v>60</v>
      </c>
      <c r="D8575" t="s">
        <v>11546</v>
      </c>
      <c r="E8575" t="s">
        <v>11530</v>
      </c>
      <c r="F8575" t="s">
        <v>11540</v>
      </c>
      <c r="G8575" t="s">
        <v>64</v>
      </c>
      <c r="H8575" t="s">
        <v>18</v>
      </c>
      <c r="I8575" t="s">
        <v>11533</v>
      </c>
      <c r="J8575">
        <v>2017</v>
      </c>
      <c r="K8575">
        <v>805.69</v>
      </c>
      <c r="L8575">
        <v>143</v>
      </c>
      <c r="M8575">
        <v>1</v>
      </c>
      <c r="N8575">
        <f t="shared" si="335"/>
        <v>0</v>
      </c>
      <c r="O8575">
        <f t="shared" si="344"/>
        <v>0</v>
      </c>
      <c r="P8575" t="s">
        <v>12693</v>
      </c>
    </row>
    <row r="8576" spans="2:16" x14ac:dyDescent="0.25">
      <c r="B8576" t="s">
        <v>8581</v>
      </c>
      <c r="C8576" s="119" t="s">
        <v>60</v>
      </c>
      <c r="D8576" t="s">
        <v>11537</v>
      </c>
      <c r="E8576" t="s">
        <v>11530</v>
      </c>
      <c r="F8576" t="s">
        <v>11540</v>
      </c>
      <c r="G8576" t="s">
        <v>64</v>
      </c>
      <c r="H8576" t="s">
        <v>18</v>
      </c>
      <c r="I8576" t="s">
        <v>11533</v>
      </c>
      <c r="J8576">
        <v>2017</v>
      </c>
      <c r="K8576">
        <v>1074.92</v>
      </c>
      <c r="L8576">
        <v>29</v>
      </c>
      <c r="M8576">
        <v>1</v>
      </c>
      <c r="N8576">
        <f t="shared" si="335"/>
        <v>0</v>
      </c>
      <c r="O8576">
        <f t="shared" si="344"/>
        <v>0</v>
      </c>
      <c r="P8576" t="s">
        <v>12694</v>
      </c>
    </row>
    <row r="8577" spans="2:16" x14ac:dyDescent="0.25">
      <c r="B8577" t="s">
        <v>8582</v>
      </c>
      <c r="C8577" s="119" t="s">
        <v>60</v>
      </c>
      <c r="D8577" t="s">
        <v>11537</v>
      </c>
      <c r="E8577" t="s">
        <v>11530</v>
      </c>
      <c r="F8577" t="s">
        <v>11540</v>
      </c>
      <c r="G8577" t="s">
        <v>64</v>
      </c>
      <c r="H8577" t="s">
        <v>18</v>
      </c>
      <c r="I8577" t="s">
        <v>11541</v>
      </c>
      <c r="J8577">
        <v>2017</v>
      </c>
      <c r="K8577">
        <v>631.19000000000005</v>
      </c>
      <c r="L8577">
        <v>20</v>
      </c>
      <c r="M8577">
        <v>1</v>
      </c>
      <c r="N8577">
        <f t="shared" si="335"/>
        <v>0</v>
      </c>
      <c r="O8577">
        <f t="shared" si="344"/>
        <v>0</v>
      </c>
      <c r="P8577" t="s">
        <v>12694</v>
      </c>
    </row>
    <row r="8578" spans="2:16" x14ac:dyDescent="0.25">
      <c r="B8578" t="s">
        <v>8583</v>
      </c>
      <c r="C8578" s="119" t="s">
        <v>60</v>
      </c>
      <c r="D8578" t="s">
        <v>11550</v>
      </c>
      <c r="E8578" t="s">
        <v>11530</v>
      </c>
      <c r="F8578" t="s">
        <v>11540</v>
      </c>
      <c r="G8578" t="s">
        <v>64</v>
      </c>
      <c r="H8578" t="s">
        <v>18</v>
      </c>
      <c r="I8578" t="s">
        <v>11541</v>
      </c>
      <c r="J8578">
        <v>2017</v>
      </c>
      <c r="K8578">
        <v>0</v>
      </c>
      <c r="M8578">
        <v>1</v>
      </c>
      <c r="N8578">
        <f t="shared" si="335"/>
        <v>1</v>
      </c>
      <c r="O8578">
        <f t="shared" si="344"/>
        <v>1</v>
      </c>
      <c r="P8578" t="s">
        <v>11528</v>
      </c>
    </row>
    <row r="8579" spans="2:16" x14ac:dyDescent="0.25">
      <c r="B8579" t="s">
        <v>8584</v>
      </c>
      <c r="C8579" s="119" t="s">
        <v>60</v>
      </c>
      <c r="D8579" t="s">
        <v>11546</v>
      </c>
      <c r="E8579" t="s">
        <v>11530</v>
      </c>
      <c r="F8579" t="s">
        <v>11540</v>
      </c>
      <c r="G8579" t="s">
        <v>61</v>
      </c>
      <c r="H8579" t="s">
        <v>18</v>
      </c>
      <c r="I8579" t="s">
        <v>11541</v>
      </c>
      <c r="J8579">
        <v>2017</v>
      </c>
      <c r="K8579">
        <v>651.01</v>
      </c>
      <c r="L8579">
        <v>47</v>
      </c>
      <c r="M8579">
        <v>1</v>
      </c>
      <c r="N8579">
        <f t="shared" si="335"/>
        <v>0</v>
      </c>
      <c r="O8579">
        <f t="shared" si="344"/>
        <v>0</v>
      </c>
      <c r="P8579" t="s">
        <v>12694</v>
      </c>
    </row>
    <row r="8580" spans="2:16" x14ac:dyDescent="0.25">
      <c r="B8580" t="s">
        <v>8585</v>
      </c>
      <c r="C8580" s="119" t="s">
        <v>60</v>
      </c>
      <c r="D8580" t="s">
        <v>11539</v>
      </c>
      <c r="E8580" t="s">
        <v>11530</v>
      </c>
      <c r="F8580" t="s">
        <v>11540</v>
      </c>
      <c r="G8580" t="s">
        <v>61</v>
      </c>
      <c r="H8580" t="s">
        <v>18</v>
      </c>
      <c r="I8580" t="s">
        <v>11541</v>
      </c>
      <c r="J8580">
        <v>2017</v>
      </c>
      <c r="K8580">
        <v>663.99</v>
      </c>
      <c r="L8580">
        <v>47</v>
      </c>
      <c r="M8580">
        <v>1</v>
      </c>
      <c r="N8580">
        <f t="shared" si="335"/>
        <v>0</v>
      </c>
      <c r="O8580">
        <f t="shared" si="344"/>
        <v>0</v>
      </c>
      <c r="P8580" t="s">
        <v>12693</v>
      </c>
    </row>
    <row r="8581" spans="2:16" x14ac:dyDescent="0.25">
      <c r="B8581" t="s">
        <v>8586</v>
      </c>
      <c r="C8581" s="119" t="s">
        <v>60</v>
      </c>
      <c r="D8581" t="s">
        <v>11546</v>
      </c>
      <c r="E8581" t="s">
        <v>11530</v>
      </c>
      <c r="F8581" t="s">
        <v>11540</v>
      </c>
      <c r="G8581" t="s">
        <v>61</v>
      </c>
      <c r="H8581" t="s">
        <v>18</v>
      </c>
      <c r="I8581" t="s">
        <v>11541</v>
      </c>
      <c r="J8581">
        <v>2017</v>
      </c>
      <c r="K8581">
        <v>661.27</v>
      </c>
      <c r="L8581">
        <v>29</v>
      </c>
      <c r="M8581">
        <v>1</v>
      </c>
      <c r="N8581">
        <f t="shared" si="335"/>
        <v>0</v>
      </c>
      <c r="O8581">
        <f t="shared" si="344"/>
        <v>0</v>
      </c>
      <c r="P8581" t="s">
        <v>12694</v>
      </c>
    </row>
    <row r="8582" spans="2:16" x14ac:dyDescent="0.25">
      <c r="B8582" t="s">
        <v>8587</v>
      </c>
      <c r="C8582" s="119" t="s">
        <v>60</v>
      </c>
      <c r="D8582" t="s">
        <v>11546</v>
      </c>
      <c r="E8582" t="s">
        <v>11530</v>
      </c>
      <c r="F8582" t="s">
        <v>11540</v>
      </c>
      <c r="G8582" t="s">
        <v>61</v>
      </c>
      <c r="H8582" t="s">
        <v>18</v>
      </c>
      <c r="I8582" t="s">
        <v>11541</v>
      </c>
      <c r="J8582">
        <v>2017</v>
      </c>
      <c r="K8582">
        <v>661.39</v>
      </c>
      <c r="L8582">
        <v>30</v>
      </c>
      <c r="M8582">
        <v>1</v>
      </c>
      <c r="N8582">
        <f t="shared" si="335"/>
        <v>0</v>
      </c>
      <c r="O8582">
        <f t="shared" si="344"/>
        <v>0</v>
      </c>
      <c r="P8582" t="s">
        <v>12694</v>
      </c>
    </row>
    <row r="8583" spans="2:16" x14ac:dyDescent="0.25">
      <c r="B8583" t="s">
        <v>8588</v>
      </c>
      <c r="C8583" s="119" t="s">
        <v>60</v>
      </c>
      <c r="D8583" t="s">
        <v>11539</v>
      </c>
      <c r="E8583" t="s">
        <v>11530</v>
      </c>
      <c r="F8583" t="s">
        <v>11540</v>
      </c>
      <c r="G8583" t="s">
        <v>61</v>
      </c>
      <c r="H8583" t="s">
        <v>18</v>
      </c>
      <c r="I8583" t="s">
        <v>11533</v>
      </c>
      <c r="J8583">
        <v>2017</v>
      </c>
      <c r="K8583">
        <v>662.16</v>
      </c>
      <c r="L8583">
        <v>59</v>
      </c>
      <c r="M8583">
        <v>1</v>
      </c>
      <c r="N8583">
        <f t="shared" si="335"/>
        <v>0</v>
      </c>
      <c r="O8583">
        <f t="shared" si="344"/>
        <v>0</v>
      </c>
      <c r="P8583" t="s">
        <v>12694</v>
      </c>
    </row>
    <row r="8584" spans="2:16" x14ac:dyDescent="0.25">
      <c r="B8584" t="s">
        <v>8589</v>
      </c>
      <c r="C8584" s="119" t="s">
        <v>60</v>
      </c>
      <c r="D8584" t="s">
        <v>11550</v>
      </c>
      <c r="E8584" t="s">
        <v>11530</v>
      </c>
      <c r="F8584" t="s">
        <v>11540</v>
      </c>
      <c r="G8584" t="s">
        <v>61</v>
      </c>
      <c r="H8584" t="s">
        <v>18</v>
      </c>
      <c r="I8584" t="s">
        <v>11541</v>
      </c>
      <c r="J8584">
        <v>2017</v>
      </c>
      <c r="K8584">
        <v>1685.07</v>
      </c>
      <c r="L8584">
        <v>102</v>
      </c>
      <c r="M8584">
        <v>1</v>
      </c>
      <c r="N8584">
        <f t="shared" si="335"/>
        <v>0</v>
      </c>
      <c r="O8584">
        <f t="shared" si="344"/>
        <v>0</v>
      </c>
      <c r="P8584" t="s">
        <v>12693</v>
      </c>
    </row>
    <row r="8585" spans="2:16" x14ac:dyDescent="0.25">
      <c r="B8585" t="s">
        <v>8590</v>
      </c>
      <c r="C8585" s="119" t="s">
        <v>60</v>
      </c>
      <c r="D8585" t="s">
        <v>11537</v>
      </c>
      <c r="E8585" t="s">
        <v>11530</v>
      </c>
      <c r="F8585" t="s">
        <v>11540</v>
      </c>
      <c r="G8585" t="s">
        <v>61</v>
      </c>
      <c r="H8585" t="s">
        <v>18</v>
      </c>
      <c r="I8585" t="s">
        <v>11533</v>
      </c>
      <c r="J8585">
        <v>2017</v>
      </c>
      <c r="K8585">
        <v>1672.56</v>
      </c>
      <c r="L8585">
        <v>116</v>
      </c>
      <c r="M8585">
        <v>1</v>
      </c>
      <c r="N8585">
        <f t="shared" si="335"/>
        <v>0</v>
      </c>
      <c r="O8585">
        <f t="shared" si="344"/>
        <v>0</v>
      </c>
      <c r="P8585" t="s">
        <v>12693</v>
      </c>
    </row>
    <row r="8586" spans="2:16" x14ac:dyDescent="0.25">
      <c r="B8586" t="s">
        <v>8591</v>
      </c>
      <c r="C8586" s="119" t="s">
        <v>60</v>
      </c>
      <c r="D8586" t="s">
        <v>11546</v>
      </c>
      <c r="E8586" t="s">
        <v>11530</v>
      </c>
      <c r="F8586" t="s">
        <v>11540</v>
      </c>
      <c r="G8586" t="s">
        <v>61</v>
      </c>
      <c r="H8586" t="s">
        <v>18</v>
      </c>
      <c r="I8586" t="s">
        <v>11541</v>
      </c>
      <c r="J8586">
        <v>2017</v>
      </c>
      <c r="K8586">
        <v>3211.46</v>
      </c>
      <c r="L8586">
        <v>62</v>
      </c>
      <c r="M8586">
        <v>1</v>
      </c>
      <c r="N8586">
        <f t="shared" si="335"/>
        <v>0</v>
      </c>
      <c r="O8586">
        <f t="shared" si="344"/>
        <v>0</v>
      </c>
      <c r="P8586" t="s">
        <v>12693</v>
      </c>
    </row>
    <row r="8587" spans="2:16" x14ac:dyDescent="0.25">
      <c r="B8587" t="s">
        <v>8592</v>
      </c>
      <c r="C8587" s="119" t="s">
        <v>60</v>
      </c>
      <c r="D8587" t="s">
        <v>11539</v>
      </c>
      <c r="E8587" t="s">
        <v>11530</v>
      </c>
      <c r="F8587" t="s">
        <v>11540</v>
      </c>
      <c r="G8587" t="s">
        <v>61</v>
      </c>
      <c r="H8587" t="s">
        <v>18</v>
      </c>
      <c r="I8587" t="s">
        <v>11533</v>
      </c>
      <c r="J8587">
        <v>2017</v>
      </c>
      <c r="K8587">
        <v>982.32</v>
      </c>
      <c r="L8587">
        <v>211</v>
      </c>
      <c r="M8587">
        <v>1</v>
      </c>
      <c r="N8587">
        <f t="shared" ref="N8587:N8650" si="345">IF(K8587&lt;100,1,0)</f>
        <v>0</v>
      </c>
      <c r="O8587">
        <f t="shared" si="344"/>
        <v>0</v>
      </c>
      <c r="P8587" t="s">
        <v>12694</v>
      </c>
    </row>
    <row r="8588" spans="2:16" x14ac:dyDescent="0.25">
      <c r="B8588" t="s">
        <v>8593</v>
      </c>
      <c r="C8588" s="119" t="s">
        <v>60</v>
      </c>
      <c r="D8588" t="s">
        <v>11537</v>
      </c>
      <c r="E8588" t="s">
        <v>11530</v>
      </c>
      <c r="F8588" t="s">
        <v>11540</v>
      </c>
      <c r="G8588" t="s">
        <v>61</v>
      </c>
      <c r="H8588" t="s">
        <v>18</v>
      </c>
      <c r="I8588" t="s">
        <v>11533</v>
      </c>
      <c r="J8588">
        <v>2017</v>
      </c>
      <c r="K8588">
        <v>690.4</v>
      </c>
      <c r="L8588">
        <v>112</v>
      </c>
      <c r="M8588">
        <v>1</v>
      </c>
      <c r="N8588">
        <f t="shared" si="345"/>
        <v>0</v>
      </c>
      <c r="O8588">
        <f t="shared" si="344"/>
        <v>0</v>
      </c>
      <c r="P8588" t="s">
        <v>12694</v>
      </c>
    </row>
    <row r="8589" spans="2:16" x14ac:dyDescent="0.25">
      <c r="B8589" t="s">
        <v>8594</v>
      </c>
      <c r="C8589" s="119" t="s">
        <v>60</v>
      </c>
      <c r="D8589" t="s">
        <v>11537</v>
      </c>
      <c r="E8589" t="s">
        <v>11530</v>
      </c>
      <c r="F8589" t="s">
        <v>11540</v>
      </c>
      <c r="G8589" t="s">
        <v>61</v>
      </c>
      <c r="H8589" t="s">
        <v>18</v>
      </c>
      <c r="I8589" t="s">
        <v>11541</v>
      </c>
      <c r="J8589">
        <v>2017</v>
      </c>
      <c r="K8589">
        <v>617.96</v>
      </c>
      <c r="L8589">
        <v>26</v>
      </c>
      <c r="M8589">
        <v>1</v>
      </c>
      <c r="N8589">
        <f t="shared" si="345"/>
        <v>0</v>
      </c>
      <c r="O8589">
        <f t="shared" si="344"/>
        <v>0</v>
      </c>
      <c r="P8589" t="s">
        <v>12693</v>
      </c>
    </row>
    <row r="8590" spans="2:16" x14ac:dyDescent="0.25">
      <c r="B8590" t="s">
        <v>8595</v>
      </c>
      <c r="C8590" s="119" t="s">
        <v>60</v>
      </c>
      <c r="D8590" t="s">
        <v>11537</v>
      </c>
      <c r="E8590" t="s">
        <v>11530</v>
      </c>
      <c r="F8590" t="s">
        <v>11540</v>
      </c>
      <c r="G8590" t="s">
        <v>61</v>
      </c>
      <c r="H8590" t="s">
        <v>18</v>
      </c>
      <c r="I8590" t="s">
        <v>11541</v>
      </c>
      <c r="J8590">
        <v>2017</v>
      </c>
      <c r="K8590">
        <v>2789.11</v>
      </c>
      <c r="L8590">
        <v>76</v>
      </c>
      <c r="M8590">
        <v>1</v>
      </c>
      <c r="N8590">
        <f t="shared" si="345"/>
        <v>0</v>
      </c>
      <c r="O8590">
        <f t="shared" si="344"/>
        <v>0</v>
      </c>
      <c r="P8590" t="s">
        <v>12694</v>
      </c>
    </row>
    <row r="8591" spans="2:16" x14ac:dyDescent="0.25">
      <c r="B8591" t="s">
        <v>8596</v>
      </c>
      <c r="C8591" s="119" t="s">
        <v>60</v>
      </c>
      <c r="D8591" t="s">
        <v>11537</v>
      </c>
      <c r="E8591" t="s">
        <v>11530</v>
      </c>
      <c r="F8591" t="s">
        <v>11540</v>
      </c>
      <c r="G8591" t="s">
        <v>61</v>
      </c>
      <c r="H8591" t="s">
        <v>18</v>
      </c>
      <c r="I8591" t="s">
        <v>11541</v>
      </c>
      <c r="J8591">
        <v>2017</v>
      </c>
      <c r="K8591">
        <v>649.59</v>
      </c>
      <c r="L8591">
        <v>36</v>
      </c>
      <c r="M8591">
        <v>1</v>
      </c>
      <c r="N8591">
        <f t="shared" si="345"/>
        <v>0</v>
      </c>
      <c r="O8591">
        <f t="shared" si="344"/>
        <v>0</v>
      </c>
      <c r="P8591" t="s">
        <v>12694</v>
      </c>
    </row>
    <row r="8592" spans="2:16" x14ac:dyDescent="0.25">
      <c r="B8592" t="s">
        <v>8597</v>
      </c>
      <c r="C8592" s="119" t="s">
        <v>60</v>
      </c>
      <c r="D8592" t="s">
        <v>11542</v>
      </c>
      <c r="E8592" t="s">
        <v>11530</v>
      </c>
      <c r="F8592" t="s">
        <v>11540</v>
      </c>
      <c r="G8592" t="s">
        <v>61</v>
      </c>
      <c r="H8592" t="s">
        <v>18</v>
      </c>
      <c r="I8592" t="s">
        <v>11533</v>
      </c>
      <c r="J8592">
        <v>2017</v>
      </c>
      <c r="K8592">
        <v>621.28</v>
      </c>
      <c r="L8592">
        <v>26</v>
      </c>
      <c r="M8592">
        <v>1</v>
      </c>
      <c r="N8592">
        <f t="shared" si="345"/>
        <v>0</v>
      </c>
      <c r="O8592">
        <f t="shared" si="344"/>
        <v>0</v>
      </c>
      <c r="P8592" t="s">
        <v>12694</v>
      </c>
    </row>
    <row r="8593" spans="2:16" x14ac:dyDescent="0.25">
      <c r="B8593" t="s">
        <v>8598</v>
      </c>
      <c r="C8593" s="119" t="s">
        <v>60</v>
      </c>
      <c r="D8593" t="s">
        <v>11537</v>
      </c>
      <c r="E8593" t="s">
        <v>11530</v>
      </c>
      <c r="F8593" t="s">
        <v>11540</v>
      </c>
      <c r="G8593" t="s">
        <v>61</v>
      </c>
      <c r="H8593" t="s">
        <v>18</v>
      </c>
      <c r="I8593" t="s">
        <v>11533</v>
      </c>
      <c r="J8593">
        <v>2017</v>
      </c>
      <c r="K8593">
        <v>2825.68</v>
      </c>
      <c r="L8593">
        <v>135</v>
      </c>
      <c r="M8593">
        <v>1</v>
      </c>
      <c r="N8593">
        <f t="shared" si="345"/>
        <v>0</v>
      </c>
      <c r="O8593">
        <f t="shared" si="344"/>
        <v>0</v>
      </c>
      <c r="P8593" t="s">
        <v>12694</v>
      </c>
    </row>
    <row r="8594" spans="2:16" x14ac:dyDescent="0.25">
      <c r="B8594" t="s">
        <v>8599</v>
      </c>
      <c r="C8594" s="119" t="s">
        <v>60</v>
      </c>
      <c r="D8594" t="s">
        <v>11537</v>
      </c>
      <c r="E8594" t="s">
        <v>11530</v>
      </c>
      <c r="F8594" t="s">
        <v>11540</v>
      </c>
      <c r="G8594" t="s">
        <v>61</v>
      </c>
      <c r="H8594" t="s">
        <v>18</v>
      </c>
      <c r="I8594" t="s">
        <v>11541</v>
      </c>
      <c r="J8594">
        <v>2017</v>
      </c>
      <c r="K8594">
        <v>807.02</v>
      </c>
      <c r="L8594">
        <v>33</v>
      </c>
      <c r="M8594">
        <v>1</v>
      </c>
      <c r="N8594">
        <f t="shared" si="345"/>
        <v>0</v>
      </c>
      <c r="O8594">
        <f t="shared" si="344"/>
        <v>0</v>
      </c>
      <c r="P8594" t="s">
        <v>12693</v>
      </c>
    </row>
    <row r="8595" spans="2:16" x14ac:dyDescent="0.25">
      <c r="B8595" t="s">
        <v>8600</v>
      </c>
      <c r="C8595" s="119" t="s">
        <v>60</v>
      </c>
      <c r="D8595" t="s">
        <v>11537</v>
      </c>
      <c r="E8595" t="s">
        <v>11530</v>
      </c>
      <c r="F8595" t="s">
        <v>11540</v>
      </c>
      <c r="G8595" t="s">
        <v>61</v>
      </c>
      <c r="H8595" t="s">
        <v>18</v>
      </c>
      <c r="I8595" t="s">
        <v>11541</v>
      </c>
      <c r="J8595">
        <v>2017</v>
      </c>
      <c r="K8595">
        <v>657.19</v>
      </c>
      <c r="L8595">
        <v>92</v>
      </c>
      <c r="M8595">
        <v>1</v>
      </c>
      <c r="N8595">
        <f t="shared" si="345"/>
        <v>0</v>
      </c>
      <c r="O8595">
        <f t="shared" si="344"/>
        <v>0</v>
      </c>
      <c r="P8595" t="s">
        <v>12693</v>
      </c>
    </row>
    <row r="8596" spans="2:16" x14ac:dyDescent="0.25">
      <c r="B8596" t="s">
        <v>8601</v>
      </c>
      <c r="C8596" s="119" t="s">
        <v>60</v>
      </c>
      <c r="D8596" t="s">
        <v>11537</v>
      </c>
      <c r="E8596" t="s">
        <v>11530</v>
      </c>
      <c r="F8596" t="s">
        <v>11540</v>
      </c>
      <c r="G8596" t="s">
        <v>61</v>
      </c>
      <c r="H8596" t="s">
        <v>18</v>
      </c>
      <c r="I8596" t="s">
        <v>11541</v>
      </c>
      <c r="J8596">
        <v>2017</v>
      </c>
      <c r="K8596">
        <v>651.51</v>
      </c>
      <c r="L8596">
        <v>51</v>
      </c>
      <c r="M8596">
        <v>1</v>
      </c>
      <c r="N8596">
        <f t="shared" si="345"/>
        <v>0</v>
      </c>
      <c r="O8596">
        <f t="shared" si="344"/>
        <v>0</v>
      </c>
      <c r="P8596" t="s">
        <v>12693</v>
      </c>
    </row>
    <row r="8597" spans="2:16" x14ac:dyDescent="0.25">
      <c r="B8597" t="s">
        <v>8602</v>
      </c>
      <c r="C8597" s="119" t="s">
        <v>60</v>
      </c>
      <c r="D8597" t="s">
        <v>11550</v>
      </c>
      <c r="E8597" t="s">
        <v>11530</v>
      </c>
      <c r="F8597" t="s">
        <v>11540</v>
      </c>
      <c r="G8597" t="s">
        <v>61</v>
      </c>
      <c r="H8597" t="s">
        <v>18</v>
      </c>
      <c r="I8597" t="s">
        <v>11533</v>
      </c>
      <c r="J8597">
        <v>2017</v>
      </c>
      <c r="K8597">
        <v>623.84</v>
      </c>
      <c r="L8597">
        <v>36</v>
      </c>
      <c r="M8597">
        <v>1</v>
      </c>
      <c r="N8597">
        <f t="shared" si="345"/>
        <v>0</v>
      </c>
      <c r="O8597">
        <f t="shared" si="344"/>
        <v>0</v>
      </c>
      <c r="P8597" t="s">
        <v>12693</v>
      </c>
    </row>
    <row r="8598" spans="2:16" x14ac:dyDescent="0.25">
      <c r="B8598" t="s">
        <v>8603</v>
      </c>
      <c r="C8598" s="119" t="s">
        <v>60</v>
      </c>
      <c r="D8598" t="s">
        <v>11537</v>
      </c>
      <c r="E8598" t="s">
        <v>11530</v>
      </c>
      <c r="F8598" t="s">
        <v>11540</v>
      </c>
      <c r="G8598" t="s">
        <v>61</v>
      </c>
      <c r="H8598" t="s">
        <v>18</v>
      </c>
      <c r="I8598" t="s">
        <v>11541</v>
      </c>
      <c r="J8598">
        <v>2017</v>
      </c>
      <c r="K8598">
        <v>1671.06</v>
      </c>
      <c r="L8598">
        <v>115</v>
      </c>
      <c r="M8598">
        <v>1</v>
      </c>
      <c r="N8598">
        <f t="shared" si="345"/>
        <v>0</v>
      </c>
      <c r="O8598">
        <f t="shared" si="344"/>
        <v>0</v>
      </c>
      <c r="P8598" t="s">
        <v>12693</v>
      </c>
    </row>
    <row r="8599" spans="2:16" x14ac:dyDescent="0.25">
      <c r="B8599" t="s">
        <v>8604</v>
      </c>
      <c r="C8599" s="119" t="s">
        <v>60</v>
      </c>
      <c r="D8599" t="s">
        <v>11550</v>
      </c>
      <c r="E8599" t="s">
        <v>11530</v>
      </c>
      <c r="F8599" t="s">
        <v>11540</v>
      </c>
      <c r="G8599" t="s">
        <v>61</v>
      </c>
      <c r="H8599" t="s">
        <v>18</v>
      </c>
      <c r="I8599" t="s">
        <v>11533</v>
      </c>
      <c r="J8599">
        <v>2017</v>
      </c>
      <c r="K8599">
        <v>820.34</v>
      </c>
      <c r="L8599">
        <v>52</v>
      </c>
      <c r="M8599">
        <v>1</v>
      </c>
      <c r="N8599">
        <f t="shared" si="345"/>
        <v>0</v>
      </c>
      <c r="O8599">
        <f t="shared" si="344"/>
        <v>0</v>
      </c>
      <c r="P8599" t="s">
        <v>12693</v>
      </c>
    </row>
    <row r="8600" spans="2:16" x14ac:dyDescent="0.25">
      <c r="B8600" t="s">
        <v>8605</v>
      </c>
      <c r="C8600" s="119" t="s">
        <v>60</v>
      </c>
      <c r="D8600" t="s">
        <v>11537</v>
      </c>
      <c r="E8600" t="s">
        <v>11530</v>
      </c>
      <c r="F8600" t="s">
        <v>11540</v>
      </c>
      <c r="G8600" t="s">
        <v>61</v>
      </c>
      <c r="H8600" t="s">
        <v>18</v>
      </c>
      <c r="I8600" t="s">
        <v>11533</v>
      </c>
      <c r="J8600">
        <v>2017</v>
      </c>
      <c r="K8600">
        <v>1663.63</v>
      </c>
      <c r="L8600">
        <v>109</v>
      </c>
      <c r="M8600">
        <v>1</v>
      </c>
      <c r="N8600">
        <f t="shared" si="345"/>
        <v>0</v>
      </c>
      <c r="O8600">
        <f t="shared" si="344"/>
        <v>0</v>
      </c>
      <c r="P8600" t="s">
        <v>12694</v>
      </c>
    </row>
    <row r="8601" spans="2:16" x14ac:dyDescent="0.25">
      <c r="B8601" t="s">
        <v>8606</v>
      </c>
      <c r="C8601" s="119" t="s">
        <v>60</v>
      </c>
      <c r="D8601" t="s">
        <v>11537</v>
      </c>
      <c r="E8601" t="s">
        <v>11530</v>
      </c>
      <c r="F8601" t="s">
        <v>11540</v>
      </c>
      <c r="G8601" t="s">
        <v>61</v>
      </c>
      <c r="H8601" t="s">
        <v>18</v>
      </c>
      <c r="I8601" t="s">
        <v>11533</v>
      </c>
      <c r="J8601">
        <v>2017</v>
      </c>
      <c r="K8601">
        <v>1024.1099999999999</v>
      </c>
      <c r="L8601">
        <v>138</v>
      </c>
      <c r="M8601">
        <v>1</v>
      </c>
      <c r="N8601">
        <f t="shared" si="345"/>
        <v>0</v>
      </c>
      <c r="O8601">
        <f t="shared" si="344"/>
        <v>0</v>
      </c>
      <c r="P8601" t="s">
        <v>12693</v>
      </c>
    </row>
    <row r="8602" spans="2:16" x14ac:dyDescent="0.25">
      <c r="B8602" t="s">
        <v>8607</v>
      </c>
      <c r="C8602" s="119" t="s">
        <v>60</v>
      </c>
      <c r="D8602" t="s">
        <v>11537</v>
      </c>
      <c r="E8602" t="s">
        <v>11530</v>
      </c>
      <c r="F8602" t="s">
        <v>11540</v>
      </c>
      <c r="G8602" t="s">
        <v>61</v>
      </c>
      <c r="H8602" t="s">
        <v>18</v>
      </c>
      <c r="I8602" t="s">
        <v>11541</v>
      </c>
      <c r="J8602">
        <v>2017</v>
      </c>
      <c r="K8602">
        <v>648.29999999999995</v>
      </c>
      <c r="L8602">
        <v>26</v>
      </c>
      <c r="M8602">
        <v>1</v>
      </c>
      <c r="N8602">
        <f t="shared" si="345"/>
        <v>0</v>
      </c>
      <c r="O8602">
        <f t="shared" si="344"/>
        <v>0</v>
      </c>
      <c r="P8602" t="s">
        <v>12693</v>
      </c>
    </row>
    <row r="8603" spans="2:16" x14ac:dyDescent="0.25">
      <c r="B8603" t="s">
        <v>8608</v>
      </c>
      <c r="C8603" s="119" t="s">
        <v>60</v>
      </c>
      <c r="D8603" t="s">
        <v>11537</v>
      </c>
      <c r="E8603" t="s">
        <v>11530</v>
      </c>
      <c r="F8603" t="s">
        <v>11540</v>
      </c>
      <c r="G8603" t="s">
        <v>61</v>
      </c>
      <c r="H8603" t="s">
        <v>18</v>
      </c>
      <c r="I8603" t="s">
        <v>11541</v>
      </c>
      <c r="J8603">
        <v>2017</v>
      </c>
      <c r="K8603">
        <v>2524.58</v>
      </c>
      <c r="L8603">
        <v>116</v>
      </c>
      <c r="M8603">
        <v>1</v>
      </c>
      <c r="N8603">
        <f t="shared" si="345"/>
        <v>0</v>
      </c>
      <c r="O8603">
        <f t="shared" si="344"/>
        <v>0</v>
      </c>
      <c r="P8603" t="s">
        <v>12694</v>
      </c>
    </row>
    <row r="8604" spans="2:16" x14ac:dyDescent="0.25">
      <c r="B8604" t="s">
        <v>8609</v>
      </c>
      <c r="C8604" s="119" t="s">
        <v>60</v>
      </c>
      <c r="D8604" t="s">
        <v>11537</v>
      </c>
      <c r="E8604" t="s">
        <v>11530</v>
      </c>
      <c r="F8604" t="s">
        <v>11540</v>
      </c>
      <c r="G8604" t="s">
        <v>61</v>
      </c>
      <c r="H8604" t="s">
        <v>18</v>
      </c>
      <c r="I8604" t="s">
        <v>11533</v>
      </c>
      <c r="J8604">
        <v>2017</v>
      </c>
      <c r="K8604">
        <v>907.64</v>
      </c>
      <c r="L8604">
        <v>176</v>
      </c>
      <c r="M8604">
        <v>1</v>
      </c>
      <c r="N8604">
        <f t="shared" si="345"/>
        <v>0</v>
      </c>
      <c r="O8604">
        <f t="shared" si="344"/>
        <v>0</v>
      </c>
      <c r="P8604" t="s">
        <v>12693</v>
      </c>
    </row>
    <row r="8605" spans="2:16" x14ac:dyDescent="0.25">
      <c r="B8605" t="s">
        <v>8610</v>
      </c>
      <c r="C8605" s="119" t="s">
        <v>60</v>
      </c>
      <c r="D8605" t="s">
        <v>11537</v>
      </c>
      <c r="E8605" t="s">
        <v>11530</v>
      </c>
      <c r="F8605" t="s">
        <v>11540</v>
      </c>
      <c r="G8605" t="s">
        <v>61</v>
      </c>
      <c r="H8605" t="s">
        <v>18</v>
      </c>
      <c r="I8605" t="s">
        <v>11541</v>
      </c>
      <c r="J8605">
        <v>2017</v>
      </c>
      <c r="K8605">
        <v>2872.06</v>
      </c>
      <c r="L8605">
        <v>138</v>
      </c>
      <c r="M8605">
        <v>1</v>
      </c>
      <c r="N8605">
        <f t="shared" si="345"/>
        <v>0</v>
      </c>
      <c r="O8605">
        <f t="shared" si="344"/>
        <v>0</v>
      </c>
      <c r="P8605" t="s">
        <v>12693</v>
      </c>
    </row>
    <row r="8606" spans="2:16" x14ac:dyDescent="0.25">
      <c r="B8606" t="s">
        <v>8611</v>
      </c>
      <c r="C8606" s="119" t="s">
        <v>60</v>
      </c>
      <c r="D8606" t="s">
        <v>11537</v>
      </c>
      <c r="E8606" t="s">
        <v>11530</v>
      </c>
      <c r="F8606" t="s">
        <v>11540</v>
      </c>
      <c r="G8606" t="s">
        <v>61</v>
      </c>
      <c r="H8606" t="s">
        <v>18</v>
      </c>
      <c r="I8606" t="s">
        <v>11541</v>
      </c>
      <c r="J8606">
        <v>2017</v>
      </c>
      <c r="K8606">
        <v>1791.46</v>
      </c>
      <c r="L8606">
        <v>82</v>
      </c>
      <c r="M8606">
        <v>1</v>
      </c>
      <c r="N8606">
        <f t="shared" si="345"/>
        <v>0</v>
      </c>
      <c r="O8606">
        <f t="shared" si="344"/>
        <v>0</v>
      </c>
      <c r="P8606" t="s">
        <v>12693</v>
      </c>
    </row>
    <row r="8607" spans="2:16" x14ac:dyDescent="0.25">
      <c r="B8607" t="s">
        <v>8612</v>
      </c>
      <c r="C8607" s="119" t="s">
        <v>60</v>
      </c>
      <c r="D8607" t="s">
        <v>11537</v>
      </c>
      <c r="E8607" t="s">
        <v>11530</v>
      </c>
      <c r="F8607" t="s">
        <v>11540</v>
      </c>
      <c r="G8607" t="s">
        <v>61</v>
      </c>
      <c r="H8607" t="s">
        <v>18</v>
      </c>
      <c r="I8607" t="s">
        <v>11541</v>
      </c>
      <c r="J8607">
        <v>2017</v>
      </c>
      <c r="K8607">
        <v>723.52</v>
      </c>
      <c r="L8607">
        <v>104</v>
      </c>
      <c r="M8607">
        <v>1</v>
      </c>
      <c r="N8607">
        <f t="shared" si="345"/>
        <v>0</v>
      </c>
      <c r="O8607">
        <f t="shared" si="344"/>
        <v>0</v>
      </c>
      <c r="P8607" t="s">
        <v>12693</v>
      </c>
    </row>
    <row r="8608" spans="2:16" x14ac:dyDescent="0.25">
      <c r="B8608" t="s">
        <v>8613</v>
      </c>
      <c r="C8608" s="119" t="s">
        <v>60</v>
      </c>
      <c r="D8608" t="s">
        <v>11546</v>
      </c>
      <c r="E8608" t="s">
        <v>11530</v>
      </c>
      <c r="F8608" t="s">
        <v>11540</v>
      </c>
      <c r="G8608" t="s">
        <v>61</v>
      </c>
      <c r="H8608" t="s">
        <v>18</v>
      </c>
      <c r="I8608" t="s">
        <v>11541</v>
      </c>
      <c r="J8608">
        <v>2017</v>
      </c>
      <c r="K8608">
        <v>1717.2</v>
      </c>
      <c r="L8608">
        <v>88</v>
      </c>
      <c r="M8608">
        <v>1</v>
      </c>
      <c r="N8608">
        <f t="shared" si="345"/>
        <v>0</v>
      </c>
      <c r="O8608">
        <f t="shared" si="344"/>
        <v>0</v>
      </c>
      <c r="P8608" t="s">
        <v>12694</v>
      </c>
    </row>
    <row r="8609" spans="2:16" x14ac:dyDescent="0.25">
      <c r="B8609" t="s">
        <v>8614</v>
      </c>
      <c r="C8609" s="119" t="s">
        <v>60</v>
      </c>
      <c r="D8609" t="s">
        <v>11537</v>
      </c>
      <c r="E8609" t="s">
        <v>11530</v>
      </c>
      <c r="F8609" t="s">
        <v>11540</v>
      </c>
      <c r="G8609" t="s">
        <v>61</v>
      </c>
      <c r="H8609" t="s">
        <v>18</v>
      </c>
      <c r="I8609" t="s">
        <v>11541</v>
      </c>
      <c r="J8609">
        <v>2017</v>
      </c>
      <c r="K8609">
        <v>664.88</v>
      </c>
      <c r="L8609">
        <v>54</v>
      </c>
      <c r="M8609">
        <v>1</v>
      </c>
      <c r="N8609">
        <f t="shared" si="345"/>
        <v>0</v>
      </c>
      <c r="O8609">
        <f t="shared" si="344"/>
        <v>0</v>
      </c>
      <c r="P8609" t="s">
        <v>12693</v>
      </c>
    </row>
    <row r="8610" spans="2:16" x14ac:dyDescent="0.25">
      <c r="B8610" t="s">
        <v>8615</v>
      </c>
      <c r="C8610" s="119" t="s">
        <v>60</v>
      </c>
      <c r="D8610" t="s">
        <v>11537</v>
      </c>
      <c r="E8610" t="s">
        <v>11530</v>
      </c>
      <c r="F8610" t="s">
        <v>11540</v>
      </c>
      <c r="G8610" t="s">
        <v>61</v>
      </c>
      <c r="H8610" t="s">
        <v>18</v>
      </c>
      <c r="I8610" t="s">
        <v>11533</v>
      </c>
      <c r="J8610">
        <v>2017</v>
      </c>
      <c r="K8610">
        <v>791.53</v>
      </c>
      <c r="L8610">
        <v>132</v>
      </c>
      <c r="M8610">
        <v>1</v>
      </c>
      <c r="N8610">
        <f t="shared" si="345"/>
        <v>0</v>
      </c>
      <c r="O8610">
        <f t="shared" si="344"/>
        <v>0</v>
      </c>
      <c r="P8610" t="s">
        <v>12691</v>
      </c>
    </row>
    <row r="8611" spans="2:16" x14ac:dyDescent="0.25">
      <c r="B8611" t="s">
        <v>8616</v>
      </c>
      <c r="C8611" s="119" t="s">
        <v>60</v>
      </c>
      <c r="D8611" t="s">
        <v>11537</v>
      </c>
      <c r="E8611" t="s">
        <v>11530</v>
      </c>
      <c r="F8611" t="s">
        <v>11540</v>
      </c>
      <c r="G8611" t="s">
        <v>61</v>
      </c>
      <c r="H8611" t="s">
        <v>18</v>
      </c>
      <c r="I8611" t="s">
        <v>11541</v>
      </c>
      <c r="J8611">
        <v>2017</v>
      </c>
      <c r="K8611">
        <v>730.69</v>
      </c>
      <c r="L8611">
        <v>102</v>
      </c>
      <c r="M8611">
        <v>1</v>
      </c>
      <c r="N8611">
        <f t="shared" si="345"/>
        <v>0</v>
      </c>
      <c r="O8611">
        <f t="shared" si="344"/>
        <v>0</v>
      </c>
      <c r="P8611" t="s">
        <v>12693</v>
      </c>
    </row>
    <row r="8612" spans="2:16" x14ac:dyDescent="0.25">
      <c r="B8612" t="s">
        <v>8617</v>
      </c>
      <c r="C8612" s="119" t="s">
        <v>60</v>
      </c>
      <c r="D8612" t="s">
        <v>11537</v>
      </c>
      <c r="E8612" t="s">
        <v>11530</v>
      </c>
      <c r="F8612" t="s">
        <v>11540</v>
      </c>
      <c r="G8612" t="s">
        <v>61</v>
      </c>
      <c r="H8612" t="s">
        <v>18</v>
      </c>
      <c r="I8612" t="s">
        <v>11541</v>
      </c>
      <c r="J8612">
        <v>2017</v>
      </c>
      <c r="K8612">
        <v>694.23</v>
      </c>
      <c r="L8612">
        <v>46</v>
      </c>
      <c r="M8612">
        <v>1</v>
      </c>
      <c r="N8612">
        <f t="shared" si="345"/>
        <v>0</v>
      </c>
      <c r="O8612">
        <f t="shared" si="344"/>
        <v>0</v>
      </c>
      <c r="P8612" t="s">
        <v>12693</v>
      </c>
    </row>
    <row r="8613" spans="2:16" x14ac:dyDescent="0.25">
      <c r="B8613" t="s">
        <v>8618</v>
      </c>
      <c r="C8613" s="119" t="s">
        <v>60</v>
      </c>
      <c r="D8613" t="s">
        <v>11546</v>
      </c>
      <c r="E8613" t="s">
        <v>11530</v>
      </c>
      <c r="F8613" t="s">
        <v>11540</v>
      </c>
      <c r="G8613" t="s">
        <v>61</v>
      </c>
      <c r="H8613" t="s">
        <v>18</v>
      </c>
      <c r="I8613" t="s">
        <v>11541</v>
      </c>
      <c r="J8613">
        <v>2017</v>
      </c>
      <c r="K8613">
        <v>662</v>
      </c>
      <c r="L8613">
        <v>28</v>
      </c>
      <c r="M8613">
        <v>1</v>
      </c>
      <c r="N8613">
        <f t="shared" si="345"/>
        <v>0</v>
      </c>
      <c r="O8613">
        <f t="shared" si="344"/>
        <v>0</v>
      </c>
      <c r="P8613" t="s">
        <v>12694</v>
      </c>
    </row>
    <row r="8614" spans="2:16" x14ac:dyDescent="0.25">
      <c r="B8614" t="s">
        <v>8619</v>
      </c>
      <c r="C8614" s="119" t="s">
        <v>60</v>
      </c>
      <c r="D8614" t="s">
        <v>11537</v>
      </c>
      <c r="E8614" t="s">
        <v>11530</v>
      </c>
      <c r="F8614" t="s">
        <v>11540</v>
      </c>
      <c r="G8614" t="s">
        <v>61</v>
      </c>
      <c r="H8614" t="s">
        <v>18</v>
      </c>
      <c r="I8614" t="s">
        <v>11541</v>
      </c>
      <c r="J8614">
        <v>2017</v>
      </c>
      <c r="K8614">
        <v>662.82</v>
      </c>
      <c r="L8614">
        <v>33</v>
      </c>
      <c r="M8614">
        <v>1</v>
      </c>
      <c r="N8614">
        <f t="shared" si="345"/>
        <v>0</v>
      </c>
      <c r="O8614">
        <f t="shared" si="344"/>
        <v>0</v>
      </c>
      <c r="P8614" t="s">
        <v>12693</v>
      </c>
    </row>
    <row r="8615" spans="2:16" x14ac:dyDescent="0.25">
      <c r="B8615" t="s">
        <v>8620</v>
      </c>
      <c r="C8615" s="119" t="s">
        <v>60</v>
      </c>
      <c r="D8615" t="s">
        <v>11537</v>
      </c>
      <c r="E8615" t="s">
        <v>11530</v>
      </c>
      <c r="F8615" t="s">
        <v>11540</v>
      </c>
      <c r="G8615" t="s">
        <v>61</v>
      </c>
      <c r="H8615" t="s">
        <v>18</v>
      </c>
      <c r="I8615" t="s">
        <v>11533</v>
      </c>
      <c r="J8615">
        <v>2017</v>
      </c>
      <c r="K8615">
        <v>643.37</v>
      </c>
      <c r="L8615">
        <v>62</v>
      </c>
      <c r="M8615">
        <v>1</v>
      </c>
      <c r="N8615">
        <f t="shared" si="345"/>
        <v>0</v>
      </c>
      <c r="O8615">
        <f t="shared" si="344"/>
        <v>0</v>
      </c>
      <c r="P8615" t="s">
        <v>12693</v>
      </c>
    </row>
    <row r="8616" spans="2:16" x14ac:dyDescent="0.25">
      <c r="B8616" t="s">
        <v>8621</v>
      </c>
      <c r="C8616" s="119" t="s">
        <v>60</v>
      </c>
      <c r="D8616" t="s">
        <v>11537</v>
      </c>
      <c r="E8616" t="s">
        <v>11530</v>
      </c>
      <c r="F8616" t="s">
        <v>11540</v>
      </c>
      <c r="G8616" t="s">
        <v>61</v>
      </c>
      <c r="H8616" t="s">
        <v>18</v>
      </c>
      <c r="I8616" t="s">
        <v>11541</v>
      </c>
      <c r="J8616">
        <v>2017</v>
      </c>
      <c r="K8616">
        <v>664.99</v>
      </c>
      <c r="L8616">
        <v>28</v>
      </c>
      <c r="M8616">
        <v>1</v>
      </c>
      <c r="N8616">
        <f t="shared" si="345"/>
        <v>0</v>
      </c>
      <c r="O8616">
        <f t="shared" si="344"/>
        <v>0</v>
      </c>
      <c r="P8616" t="s">
        <v>12693</v>
      </c>
    </row>
    <row r="8617" spans="2:16" x14ac:dyDescent="0.25">
      <c r="B8617" t="s">
        <v>8622</v>
      </c>
      <c r="C8617" s="119" t="s">
        <v>60</v>
      </c>
      <c r="D8617" t="s">
        <v>11537</v>
      </c>
      <c r="E8617" t="s">
        <v>11530</v>
      </c>
      <c r="F8617" t="s">
        <v>11540</v>
      </c>
      <c r="G8617" t="s">
        <v>61</v>
      </c>
      <c r="H8617" t="s">
        <v>18</v>
      </c>
      <c r="I8617" t="s">
        <v>11533</v>
      </c>
      <c r="J8617">
        <v>2017</v>
      </c>
      <c r="K8617">
        <v>1016.56</v>
      </c>
      <c r="L8617">
        <v>218</v>
      </c>
      <c r="M8617">
        <v>1</v>
      </c>
      <c r="N8617">
        <f t="shared" si="345"/>
        <v>0</v>
      </c>
      <c r="O8617">
        <f t="shared" si="344"/>
        <v>0</v>
      </c>
      <c r="P8617" t="s">
        <v>12694</v>
      </c>
    </row>
    <row r="8618" spans="2:16" x14ac:dyDescent="0.25">
      <c r="B8618" t="s">
        <v>8623</v>
      </c>
      <c r="C8618" s="119" t="s">
        <v>60</v>
      </c>
      <c r="D8618" t="s">
        <v>11537</v>
      </c>
      <c r="E8618" t="s">
        <v>11530</v>
      </c>
      <c r="F8618" t="s">
        <v>11540</v>
      </c>
      <c r="G8618" t="s">
        <v>61</v>
      </c>
      <c r="H8618" t="s">
        <v>18</v>
      </c>
      <c r="I8618" t="s">
        <v>11533</v>
      </c>
      <c r="J8618">
        <v>2017</v>
      </c>
      <c r="K8618">
        <v>642.08000000000004</v>
      </c>
      <c r="L8618">
        <v>48</v>
      </c>
      <c r="M8618">
        <v>1</v>
      </c>
      <c r="N8618">
        <f t="shared" si="345"/>
        <v>0</v>
      </c>
      <c r="O8618">
        <f t="shared" si="344"/>
        <v>0</v>
      </c>
      <c r="P8618" t="s">
        <v>12693</v>
      </c>
    </row>
    <row r="8619" spans="2:16" x14ac:dyDescent="0.25">
      <c r="B8619" t="s">
        <v>8624</v>
      </c>
      <c r="C8619" s="119" t="s">
        <v>60</v>
      </c>
      <c r="D8619" t="s">
        <v>11537</v>
      </c>
      <c r="E8619" t="s">
        <v>11530</v>
      </c>
      <c r="F8619" t="s">
        <v>11540</v>
      </c>
      <c r="G8619" t="s">
        <v>61</v>
      </c>
      <c r="H8619" t="s">
        <v>18</v>
      </c>
      <c r="I8619" t="s">
        <v>11533</v>
      </c>
      <c r="J8619">
        <v>2017</v>
      </c>
      <c r="K8619">
        <v>999.01</v>
      </c>
      <c r="L8619">
        <v>31</v>
      </c>
      <c r="M8619">
        <v>1</v>
      </c>
      <c r="N8619">
        <f t="shared" si="345"/>
        <v>0</v>
      </c>
      <c r="O8619">
        <f t="shared" si="344"/>
        <v>0</v>
      </c>
      <c r="P8619" t="s">
        <v>12693</v>
      </c>
    </row>
    <row r="8620" spans="2:16" x14ac:dyDescent="0.25">
      <c r="B8620" t="s">
        <v>8625</v>
      </c>
      <c r="C8620" s="119" t="s">
        <v>60</v>
      </c>
      <c r="D8620" t="s">
        <v>11537</v>
      </c>
      <c r="E8620" t="s">
        <v>11530</v>
      </c>
      <c r="F8620" t="s">
        <v>11540</v>
      </c>
      <c r="G8620" t="s">
        <v>61</v>
      </c>
      <c r="H8620" t="s">
        <v>18</v>
      </c>
      <c r="I8620" t="s">
        <v>11533</v>
      </c>
      <c r="J8620">
        <v>2017</v>
      </c>
      <c r="K8620">
        <v>638.24</v>
      </c>
      <c r="L8620">
        <v>47</v>
      </c>
      <c r="M8620">
        <v>1</v>
      </c>
      <c r="N8620">
        <f t="shared" si="345"/>
        <v>0</v>
      </c>
      <c r="O8620">
        <f t="shared" si="344"/>
        <v>0</v>
      </c>
      <c r="P8620" t="s">
        <v>12693</v>
      </c>
    </row>
    <row r="8621" spans="2:16" x14ac:dyDescent="0.25">
      <c r="B8621" t="s">
        <v>8626</v>
      </c>
      <c r="C8621" s="119" t="s">
        <v>60</v>
      </c>
      <c r="D8621" t="s">
        <v>11539</v>
      </c>
      <c r="E8621" t="s">
        <v>11530</v>
      </c>
      <c r="F8621" t="s">
        <v>11540</v>
      </c>
      <c r="G8621" t="s">
        <v>61</v>
      </c>
      <c r="H8621" t="s">
        <v>18</v>
      </c>
      <c r="I8621" t="s">
        <v>11533</v>
      </c>
      <c r="J8621">
        <v>2017</v>
      </c>
      <c r="K8621">
        <v>3154.92</v>
      </c>
      <c r="L8621">
        <v>246</v>
      </c>
      <c r="M8621">
        <v>1</v>
      </c>
      <c r="N8621">
        <f t="shared" si="345"/>
        <v>0</v>
      </c>
      <c r="O8621">
        <f t="shared" si="344"/>
        <v>0</v>
      </c>
      <c r="P8621" t="s">
        <v>12694</v>
      </c>
    </row>
    <row r="8622" spans="2:16" x14ac:dyDescent="0.25">
      <c r="B8622" t="s">
        <v>8627</v>
      </c>
      <c r="C8622" s="119" t="s">
        <v>60</v>
      </c>
      <c r="D8622" t="s">
        <v>11537</v>
      </c>
      <c r="E8622" t="s">
        <v>11530</v>
      </c>
      <c r="F8622" t="s">
        <v>11540</v>
      </c>
      <c r="G8622" t="s">
        <v>61</v>
      </c>
      <c r="H8622" t="s">
        <v>18</v>
      </c>
      <c r="I8622" t="s">
        <v>11541</v>
      </c>
      <c r="J8622">
        <v>2017</v>
      </c>
      <c r="K8622">
        <v>667.58</v>
      </c>
      <c r="L8622">
        <v>52</v>
      </c>
      <c r="M8622">
        <v>1</v>
      </c>
      <c r="N8622">
        <f t="shared" si="345"/>
        <v>0</v>
      </c>
      <c r="O8622">
        <f t="shared" si="344"/>
        <v>0</v>
      </c>
      <c r="P8622" t="s">
        <v>12694</v>
      </c>
    </row>
    <row r="8623" spans="2:16" x14ac:dyDescent="0.25">
      <c r="B8623" t="s">
        <v>8628</v>
      </c>
      <c r="C8623" s="119" t="s">
        <v>60</v>
      </c>
      <c r="D8623" t="s">
        <v>11537</v>
      </c>
      <c r="E8623" t="s">
        <v>11530</v>
      </c>
      <c r="F8623" t="s">
        <v>11540</v>
      </c>
      <c r="G8623" t="s">
        <v>61</v>
      </c>
      <c r="H8623" t="s">
        <v>18</v>
      </c>
      <c r="I8623" t="s">
        <v>11541</v>
      </c>
      <c r="J8623">
        <v>2017</v>
      </c>
      <c r="K8623">
        <v>1719.99</v>
      </c>
      <c r="L8623">
        <v>78</v>
      </c>
      <c r="M8623">
        <v>1</v>
      </c>
      <c r="N8623">
        <f t="shared" si="345"/>
        <v>0</v>
      </c>
      <c r="O8623">
        <f t="shared" si="344"/>
        <v>0</v>
      </c>
      <c r="P8623" t="s">
        <v>12693</v>
      </c>
    </row>
    <row r="8624" spans="2:16" x14ac:dyDescent="0.25">
      <c r="B8624" t="s">
        <v>8629</v>
      </c>
      <c r="C8624" s="119" t="s">
        <v>60</v>
      </c>
      <c r="D8624" t="s">
        <v>11537</v>
      </c>
      <c r="E8624" t="s">
        <v>11530</v>
      </c>
      <c r="F8624" t="s">
        <v>11540</v>
      </c>
      <c r="G8624" t="s">
        <v>61</v>
      </c>
      <c r="H8624" t="s">
        <v>18</v>
      </c>
      <c r="I8624" t="s">
        <v>11533</v>
      </c>
      <c r="J8624">
        <v>2017</v>
      </c>
      <c r="K8624">
        <v>1218.43</v>
      </c>
      <c r="L8624">
        <v>291</v>
      </c>
      <c r="M8624">
        <v>1</v>
      </c>
      <c r="N8624">
        <f t="shared" si="345"/>
        <v>0</v>
      </c>
      <c r="O8624">
        <f t="shared" si="344"/>
        <v>0</v>
      </c>
      <c r="P8624" t="s">
        <v>12693</v>
      </c>
    </row>
    <row r="8625" spans="2:16" x14ac:dyDescent="0.25">
      <c r="B8625" t="s">
        <v>8630</v>
      </c>
      <c r="C8625" s="119" t="s">
        <v>60</v>
      </c>
      <c r="D8625" t="s">
        <v>11537</v>
      </c>
      <c r="E8625" t="s">
        <v>11530</v>
      </c>
      <c r="F8625" t="s">
        <v>11540</v>
      </c>
      <c r="G8625" t="s">
        <v>61</v>
      </c>
      <c r="H8625" t="s">
        <v>18</v>
      </c>
      <c r="I8625" t="s">
        <v>11541</v>
      </c>
      <c r="J8625">
        <v>2017</v>
      </c>
      <c r="K8625">
        <v>667.24</v>
      </c>
      <c r="L8625">
        <v>41</v>
      </c>
      <c r="M8625">
        <v>1</v>
      </c>
      <c r="N8625">
        <f t="shared" si="345"/>
        <v>0</v>
      </c>
      <c r="O8625">
        <f t="shared" si="344"/>
        <v>0</v>
      </c>
      <c r="P8625" t="s">
        <v>12693</v>
      </c>
    </row>
    <row r="8626" spans="2:16" x14ac:dyDescent="0.25">
      <c r="B8626" t="s">
        <v>8631</v>
      </c>
      <c r="C8626" s="119" t="s">
        <v>60</v>
      </c>
      <c r="D8626" t="s">
        <v>11537</v>
      </c>
      <c r="E8626" t="s">
        <v>11530</v>
      </c>
      <c r="F8626" t="s">
        <v>11540</v>
      </c>
      <c r="G8626" t="s">
        <v>61</v>
      </c>
      <c r="H8626" t="s">
        <v>18</v>
      </c>
      <c r="I8626" t="s">
        <v>11541</v>
      </c>
      <c r="J8626">
        <v>2017</v>
      </c>
      <c r="K8626">
        <v>2861.22</v>
      </c>
      <c r="L8626">
        <v>65</v>
      </c>
      <c r="M8626">
        <v>1</v>
      </c>
      <c r="N8626">
        <f t="shared" si="345"/>
        <v>0</v>
      </c>
      <c r="O8626">
        <f t="shared" si="344"/>
        <v>0</v>
      </c>
      <c r="P8626" t="s">
        <v>12694</v>
      </c>
    </row>
    <row r="8627" spans="2:16" x14ac:dyDescent="0.25">
      <c r="B8627" t="s">
        <v>8632</v>
      </c>
      <c r="C8627" s="119" t="s">
        <v>60</v>
      </c>
      <c r="D8627" t="s">
        <v>11537</v>
      </c>
      <c r="E8627" t="s">
        <v>11530</v>
      </c>
      <c r="F8627" t="s">
        <v>11540</v>
      </c>
      <c r="G8627" t="s">
        <v>61</v>
      </c>
      <c r="H8627" t="s">
        <v>18</v>
      </c>
      <c r="I8627" t="s">
        <v>11541</v>
      </c>
      <c r="J8627">
        <v>2017</v>
      </c>
      <c r="K8627">
        <v>1705.77</v>
      </c>
      <c r="L8627">
        <v>71</v>
      </c>
      <c r="M8627">
        <v>1</v>
      </c>
      <c r="N8627">
        <f t="shared" si="345"/>
        <v>0</v>
      </c>
      <c r="O8627">
        <f t="shared" si="344"/>
        <v>0</v>
      </c>
      <c r="P8627" t="s">
        <v>12693</v>
      </c>
    </row>
    <row r="8628" spans="2:16" x14ac:dyDescent="0.25">
      <c r="B8628" t="s">
        <v>8633</v>
      </c>
      <c r="C8628" s="119" t="s">
        <v>60</v>
      </c>
      <c r="D8628" t="s">
        <v>11546</v>
      </c>
      <c r="E8628" t="s">
        <v>11530</v>
      </c>
      <c r="F8628" t="s">
        <v>11540</v>
      </c>
      <c r="G8628" t="s">
        <v>61</v>
      </c>
      <c r="H8628" t="s">
        <v>18</v>
      </c>
      <c r="I8628" t="s">
        <v>11533</v>
      </c>
      <c r="J8628">
        <v>2017</v>
      </c>
      <c r="K8628">
        <v>610.35</v>
      </c>
      <c r="L8628">
        <v>72</v>
      </c>
      <c r="M8628">
        <v>1</v>
      </c>
      <c r="N8628">
        <f t="shared" si="345"/>
        <v>0</v>
      </c>
      <c r="O8628">
        <f t="shared" si="344"/>
        <v>0</v>
      </c>
      <c r="P8628" t="s">
        <v>12693</v>
      </c>
    </row>
    <row r="8629" spans="2:16" x14ac:dyDescent="0.25">
      <c r="B8629" t="s">
        <v>8634</v>
      </c>
      <c r="C8629" s="119" t="s">
        <v>60</v>
      </c>
      <c r="D8629" t="s">
        <v>11537</v>
      </c>
      <c r="E8629" t="s">
        <v>11530</v>
      </c>
      <c r="F8629" t="s">
        <v>11540</v>
      </c>
      <c r="G8629" t="s">
        <v>61</v>
      </c>
      <c r="H8629" t="s">
        <v>18</v>
      </c>
      <c r="I8629" t="s">
        <v>11533</v>
      </c>
      <c r="J8629">
        <v>2017</v>
      </c>
      <c r="K8629">
        <v>632.37</v>
      </c>
      <c r="L8629">
        <v>27</v>
      </c>
      <c r="M8629">
        <v>1</v>
      </c>
      <c r="N8629">
        <f t="shared" si="345"/>
        <v>0</v>
      </c>
      <c r="O8629">
        <f t="shared" si="344"/>
        <v>0</v>
      </c>
      <c r="P8629" t="s">
        <v>12693</v>
      </c>
    </row>
    <row r="8630" spans="2:16" x14ac:dyDescent="0.25">
      <c r="B8630" t="s">
        <v>8635</v>
      </c>
      <c r="C8630" s="119" t="s">
        <v>60</v>
      </c>
      <c r="D8630" t="s">
        <v>11537</v>
      </c>
      <c r="E8630" t="s">
        <v>11530</v>
      </c>
      <c r="F8630" t="s">
        <v>11540</v>
      </c>
      <c r="G8630" t="s">
        <v>61</v>
      </c>
      <c r="H8630" t="s">
        <v>18</v>
      </c>
      <c r="I8630" t="s">
        <v>11541</v>
      </c>
      <c r="J8630">
        <v>2017</v>
      </c>
      <c r="K8630">
        <v>634.49</v>
      </c>
      <c r="L8630">
        <v>61</v>
      </c>
      <c r="M8630">
        <v>1</v>
      </c>
      <c r="N8630">
        <f t="shared" si="345"/>
        <v>0</v>
      </c>
      <c r="O8630">
        <f t="shared" si="344"/>
        <v>0</v>
      </c>
      <c r="P8630" t="s">
        <v>12694</v>
      </c>
    </row>
    <row r="8631" spans="2:16" x14ac:dyDescent="0.25">
      <c r="B8631" t="s">
        <v>8636</v>
      </c>
      <c r="C8631" s="119" t="s">
        <v>60</v>
      </c>
      <c r="D8631" t="s">
        <v>11537</v>
      </c>
      <c r="E8631" t="s">
        <v>11530</v>
      </c>
      <c r="F8631" t="s">
        <v>11540</v>
      </c>
      <c r="G8631" t="s">
        <v>61</v>
      </c>
      <c r="H8631" t="s">
        <v>18</v>
      </c>
      <c r="I8631" t="s">
        <v>11541</v>
      </c>
      <c r="J8631">
        <v>2017</v>
      </c>
      <c r="K8631">
        <v>660.81</v>
      </c>
      <c r="L8631">
        <v>22</v>
      </c>
      <c r="M8631">
        <v>1</v>
      </c>
      <c r="N8631">
        <f t="shared" si="345"/>
        <v>0</v>
      </c>
      <c r="O8631">
        <f t="shared" ref="O8631:O8671" si="346">IF(OR(L8631="",L8631&lt;=0),1,0)</f>
        <v>0</v>
      </c>
      <c r="P8631" t="s">
        <v>12694</v>
      </c>
    </row>
    <row r="8632" spans="2:16" x14ac:dyDescent="0.25">
      <c r="B8632" t="s">
        <v>8637</v>
      </c>
      <c r="C8632" s="119" t="s">
        <v>60</v>
      </c>
      <c r="D8632" t="s">
        <v>11537</v>
      </c>
      <c r="E8632" t="s">
        <v>11530</v>
      </c>
      <c r="F8632" t="s">
        <v>11540</v>
      </c>
      <c r="G8632" t="s">
        <v>61</v>
      </c>
      <c r="H8632" t="s">
        <v>18</v>
      </c>
      <c r="I8632" t="s">
        <v>11541</v>
      </c>
      <c r="J8632">
        <v>2017</v>
      </c>
      <c r="K8632">
        <v>967.93</v>
      </c>
      <c r="L8632">
        <v>89</v>
      </c>
      <c r="M8632">
        <v>1</v>
      </c>
      <c r="N8632">
        <f t="shared" si="345"/>
        <v>0</v>
      </c>
      <c r="O8632">
        <f t="shared" si="346"/>
        <v>0</v>
      </c>
      <c r="P8632" t="s">
        <v>12694</v>
      </c>
    </row>
    <row r="8633" spans="2:16" x14ac:dyDescent="0.25">
      <c r="B8633" t="s">
        <v>8638</v>
      </c>
      <c r="C8633" s="119" t="s">
        <v>60</v>
      </c>
      <c r="D8633" t="s">
        <v>11539</v>
      </c>
      <c r="E8633" t="s">
        <v>11530</v>
      </c>
      <c r="F8633" t="s">
        <v>11540</v>
      </c>
      <c r="G8633" t="s">
        <v>61</v>
      </c>
      <c r="H8633" t="s">
        <v>18</v>
      </c>
      <c r="I8633" t="s">
        <v>11541</v>
      </c>
      <c r="J8633">
        <v>2017</v>
      </c>
      <c r="K8633">
        <v>730.04</v>
      </c>
      <c r="L8633">
        <v>102</v>
      </c>
      <c r="M8633">
        <v>1</v>
      </c>
      <c r="N8633">
        <f t="shared" si="345"/>
        <v>0</v>
      </c>
      <c r="O8633">
        <f t="shared" si="346"/>
        <v>0</v>
      </c>
      <c r="P8633" t="s">
        <v>12693</v>
      </c>
    </row>
    <row r="8634" spans="2:16" x14ac:dyDescent="0.25">
      <c r="B8634" t="s">
        <v>8639</v>
      </c>
      <c r="C8634" s="119" t="s">
        <v>60</v>
      </c>
      <c r="D8634" t="s">
        <v>11539</v>
      </c>
      <c r="E8634" t="s">
        <v>11530</v>
      </c>
      <c r="F8634" t="s">
        <v>11540</v>
      </c>
      <c r="G8634" t="s">
        <v>61</v>
      </c>
      <c r="H8634" t="s">
        <v>18</v>
      </c>
      <c r="I8634" t="s">
        <v>11533</v>
      </c>
      <c r="J8634">
        <v>2017</v>
      </c>
      <c r="K8634">
        <v>2056.31</v>
      </c>
      <c r="L8634">
        <v>611</v>
      </c>
      <c r="M8634">
        <v>1</v>
      </c>
      <c r="N8634">
        <f t="shared" si="345"/>
        <v>0</v>
      </c>
      <c r="O8634">
        <f t="shared" si="346"/>
        <v>0</v>
      </c>
      <c r="P8634" t="s">
        <v>12693</v>
      </c>
    </row>
    <row r="8635" spans="2:16" x14ac:dyDescent="0.25">
      <c r="B8635" t="s">
        <v>8640</v>
      </c>
      <c r="C8635" s="119" t="s">
        <v>60</v>
      </c>
      <c r="D8635" t="s">
        <v>11537</v>
      </c>
      <c r="E8635" t="s">
        <v>11530</v>
      </c>
      <c r="F8635" t="s">
        <v>11540</v>
      </c>
      <c r="G8635" t="s">
        <v>61</v>
      </c>
      <c r="H8635" t="s">
        <v>18</v>
      </c>
      <c r="I8635" t="s">
        <v>11533</v>
      </c>
      <c r="J8635">
        <v>2017</v>
      </c>
      <c r="K8635">
        <v>733.04</v>
      </c>
      <c r="L8635">
        <v>108</v>
      </c>
      <c r="M8635">
        <v>1</v>
      </c>
      <c r="N8635">
        <f t="shared" si="345"/>
        <v>0</v>
      </c>
      <c r="O8635">
        <f t="shared" si="346"/>
        <v>0</v>
      </c>
      <c r="P8635" t="s">
        <v>12693</v>
      </c>
    </row>
    <row r="8636" spans="2:16" x14ac:dyDescent="0.25">
      <c r="B8636" t="s">
        <v>8641</v>
      </c>
      <c r="C8636" s="119" t="s">
        <v>60</v>
      </c>
      <c r="D8636" t="s">
        <v>11563</v>
      </c>
      <c r="E8636" t="s">
        <v>11530</v>
      </c>
      <c r="F8636" t="s">
        <v>11540</v>
      </c>
      <c r="G8636" t="s">
        <v>61</v>
      </c>
      <c r="H8636" t="s">
        <v>18</v>
      </c>
      <c r="I8636" t="s">
        <v>11533</v>
      </c>
      <c r="J8636">
        <v>2017</v>
      </c>
      <c r="K8636">
        <v>769.79</v>
      </c>
      <c r="L8636">
        <v>122</v>
      </c>
      <c r="M8636">
        <v>1</v>
      </c>
      <c r="N8636">
        <f t="shared" si="345"/>
        <v>0</v>
      </c>
      <c r="O8636">
        <f t="shared" si="346"/>
        <v>0</v>
      </c>
      <c r="P8636" t="s">
        <v>12693</v>
      </c>
    </row>
    <row r="8637" spans="2:16" x14ac:dyDescent="0.25">
      <c r="B8637" t="s">
        <v>8642</v>
      </c>
      <c r="C8637" s="119" t="s">
        <v>60</v>
      </c>
      <c r="D8637" t="s">
        <v>11546</v>
      </c>
      <c r="E8637" t="s">
        <v>11530</v>
      </c>
      <c r="F8637" t="s">
        <v>11540</v>
      </c>
      <c r="G8637" t="s">
        <v>61</v>
      </c>
      <c r="H8637" t="s">
        <v>18</v>
      </c>
      <c r="I8637" t="s">
        <v>11541</v>
      </c>
      <c r="J8637">
        <v>2017</v>
      </c>
      <c r="K8637">
        <v>2862.61</v>
      </c>
      <c r="L8637">
        <v>70</v>
      </c>
      <c r="M8637">
        <v>1</v>
      </c>
      <c r="N8637">
        <f t="shared" si="345"/>
        <v>0</v>
      </c>
      <c r="O8637">
        <f t="shared" si="346"/>
        <v>0</v>
      </c>
      <c r="P8637" t="s">
        <v>12693</v>
      </c>
    </row>
    <row r="8638" spans="2:16" x14ac:dyDescent="0.25">
      <c r="B8638" t="s">
        <v>8643</v>
      </c>
      <c r="C8638" s="119" t="s">
        <v>60</v>
      </c>
      <c r="D8638" t="s">
        <v>11563</v>
      </c>
      <c r="E8638" t="s">
        <v>11530</v>
      </c>
      <c r="F8638" t="s">
        <v>11540</v>
      </c>
      <c r="G8638" t="s">
        <v>61</v>
      </c>
      <c r="H8638" t="s">
        <v>18</v>
      </c>
      <c r="I8638" t="s">
        <v>11533</v>
      </c>
      <c r="J8638">
        <v>2017</v>
      </c>
      <c r="K8638">
        <v>901.19</v>
      </c>
      <c r="L8638">
        <v>172</v>
      </c>
      <c r="M8638">
        <v>1</v>
      </c>
      <c r="N8638">
        <f t="shared" si="345"/>
        <v>0</v>
      </c>
      <c r="O8638">
        <f t="shared" si="346"/>
        <v>0</v>
      </c>
      <c r="P8638" t="s">
        <v>12693</v>
      </c>
    </row>
    <row r="8639" spans="2:16" x14ac:dyDescent="0.25">
      <c r="B8639" t="s">
        <v>8644</v>
      </c>
      <c r="C8639" s="119" t="s">
        <v>60</v>
      </c>
      <c r="D8639" t="s">
        <v>11537</v>
      </c>
      <c r="E8639" t="s">
        <v>11530</v>
      </c>
      <c r="F8639" t="s">
        <v>11540</v>
      </c>
      <c r="G8639" t="s">
        <v>61</v>
      </c>
      <c r="H8639" t="s">
        <v>18</v>
      </c>
      <c r="I8639" t="s">
        <v>11541</v>
      </c>
      <c r="J8639">
        <v>2017</v>
      </c>
      <c r="K8639">
        <v>666.51</v>
      </c>
      <c r="L8639">
        <v>34</v>
      </c>
      <c r="M8639">
        <v>1</v>
      </c>
      <c r="N8639">
        <f t="shared" si="345"/>
        <v>0</v>
      </c>
      <c r="O8639">
        <f t="shared" si="346"/>
        <v>0</v>
      </c>
      <c r="P8639" t="s">
        <v>12694</v>
      </c>
    </row>
    <row r="8640" spans="2:16" x14ac:dyDescent="0.25">
      <c r="B8640" t="s">
        <v>8645</v>
      </c>
      <c r="C8640" s="119" t="s">
        <v>60</v>
      </c>
      <c r="D8640" t="s">
        <v>11537</v>
      </c>
      <c r="E8640" t="s">
        <v>11530</v>
      </c>
      <c r="F8640" t="s">
        <v>11540</v>
      </c>
      <c r="G8640" t="s">
        <v>61</v>
      </c>
      <c r="H8640" t="s">
        <v>18</v>
      </c>
      <c r="I8640" t="s">
        <v>11541</v>
      </c>
      <c r="J8640">
        <v>2017</v>
      </c>
      <c r="K8640">
        <v>3017.11</v>
      </c>
      <c r="L8640">
        <v>122</v>
      </c>
      <c r="M8640">
        <v>1</v>
      </c>
      <c r="N8640">
        <f t="shared" si="345"/>
        <v>0</v>
      </c>
      <c r="O8640">
        <f t="shared" si="346"/>
        <v>0</v>
      </c>
      <c r="P8640" t="s">
        <v>12693</v>
      </c>
    </row>
    <row r="8641" spans="2:16" x14ac:dyDescent="0.25">
      <c r="B8641" t="s">
        <v>8646</v>
      </c>
      <c r="C8641" s="119" t="s">
        <v>60</v>
      </c>
      <c r="D8641" t="s">
        <v>11537</v>
      </c>
      <c r="E8641" t="s">
        <v>11530</v>
      </c>
      <c r="F8641" t="s">
        <v>11540</v>
      </c>
      <c r="G8641" t="s">
        <v>61</v>
      </c>
      <c r="H8641" t="s">
        <v>18</v>
      </c>
      <c r="I8641" t="s">
        <v>11533</v>
      </c>
      <c r="J8641">
        <v>2017</v>
      </c>
      <c r="K8641">
        <v>1157.51</v>
      </c>
      <c r="L8641">
        <v>20</v>
      </c>
      <c r="M8641">
        <v>1</v>
      </c>
      <c r="N8641">
        <f t="shared" si="345"/>
        <v>0</v>
      </c>
      <c r="O8641">
        <f t="shared" si="346"/>
        <v>0</v>
      </c>
      <c r="P8641" t="s">
        <v>12694</v>
      </c>
    </row>
    <row r="8642" spans="2:16" x14ac:dyDescent="0.25">
      <c r="B8642" t="s">
        <v>8647</v>
      </c>
      <c r="C8642" s="119" t="s">
        <v>60</v>
      </c>
      <c r="D8642" t="s">
        <v>11537</v>
      </c>
      <c r="E8642" t="s">
        <v>11530</v>
      </c>
      <c r="F8642" t="s">
        <v>11540</v>
      </c>
      <c r="G8642" t="s">
        <v>61</v>
      </c>
      <c r="H8642" t="s">
        <v>18</v>
      </c>
      <c r="I8642" t="s">
        <v>11541</v>
      </c>
      <c r="J8642">
        <v>2017</v>
      </c>
      <c r="K8642">
        <v>1579.33</v>
      </c>
      <c r="L8642">
        <v>122</v>
      </c>
      <c r="M8642">
        <v>1</v>
      </c>
      <c r="N8642">
        <f t="shared" si="345"/>
        <v>0</v>
      </c>
      <c r="O8642">
        <f t="shared" si="346"/>
        <v>0</v>
      </c>
      <c r="P8642" t="s">
        <v>12694</v>
      </c>
    </row>
    <row r="8643" spans="2:16" x14ac:dyDescent="0.25">
      <c r="B8643" t="s">
        <v>8648</v>
      </c>
      <c r="C8643" s="119" t="s">
        <v>60</v>
      </c>
      <c r="D8643" t="s">
        <v>11537</v>
      </c>
      <c r="E8643" t="s">
        <v>11530</v>
      </c>
      <c r="F8643" t="s">
        <v>11540</v>
      </c>
      <c r="G8643" t="s">
        <v>61</v>
      </c>
      <c r="H8643" t="s">
        <v>18</v>
      </c>
      <c r="I8643" t="s">
        <v>11541</v>
      </c>
      <c r="J8643">
        <v>2017</v>
      </c>
      <c r="K8643">
        <v>669.13</v>
      </c>
      <c r="L8643">
        <v>52</v>
      </c>
      <c r="M8643">
        <v>1</v>
      </c>
      <c r="N8643">
        <f t="shared" si="345"/>
        <v>0</v>
      </c>
      <c r="O8643">
        <f t="shared" si="346"/>
        <v>0</v>
      </c>
      <c r="P8643" t="s">
        <v>12694</v>
      </c>
    </row>
    <row r="8644" spans="2:16" x14ac:dyDescent="0.25">
      <c r="B8644" t="s">
        <v>8649</v>
      </c>
      <c r="C8644" s="119" t="s">
        <v>60</v>
      </c>
      <c r="D8644" t="s">
        <v>11537</v>
      </c>
      <c r="E8644" t="s">
        <v>11530</v>
      </c>
      <c r="F8644" t="s">
        <v>11540</v>
      </c>
      <c r="G8644" t="s">
        <v>61</v>
      </c>
      <c r="H8644" t="s">
        <v>18</v>
      </c>
      <c r="I8644" t="s">
        <v>11541</v>
      </c>
      <c r="J8644">
        <v>2017</v>
      </c>
      <c r="K8644">
        <v>670.66</v>
      </c>
      <c r="L8644">
        <v>64</v>
      </c>
      <c r="M8644">
        <v>1</v>
      </c>
      <c r="N8644">
        <f t="shared" si="345"/>
        <v>0</v>
      </c>
      <c r="O8644">
        <f t="shared" si="346"/>
        <v>0</v>
      </c>
      <c r="P8644" t="s">
        <v>12694</v>
      </c>
    </row>
    <row r="8645" spans="2:16" x14ac:dyDescent="0.25">
      <c r="B8645" t="s">
        <v>8650</v>
      </c>
      <c r="C8645" s="119" t="s">
        <v>60</v>
      </c>
      <c r="D8645" t="s">
        <v>11537</v>
      </c>
      <c r="E8645" t="s">
        <v>11530</v>
      </c>
      <c r="F8645" t="s">
        <v>11540</v>
      </c>
      <c r="G8645" t="s">
        <v>61</v>
      </c>
      <c r="H8645" t="s">
        <v>18</v>
      </c>
      <c r="I8645" t="s">
        <v>11541</v>
      </c>
      <c r="J8645">
        <v>2017</v>
      </c>
      <c r="K8645">
        <v>2167.71</v>
      </c>
      <c r="L8645">
        <v>62</v>
      </c>
      <c r="M8645">
        <v>1</v>
      </c>
      <c r="N8645">
        <f t="shared" si="345"/>
        <v>0</v>
      </c>
      <c r="O8645">
        <f t="shared" si="346"/>
        <v>0</v>
      </c>
      <c r="P8645" t="s">
        <v>12694</v>
      </c>
    </row>
    <row r="8646" spans="2:16" x14ac:dyDescent="0.25">
      <c r="B8646" t="s">
        <v>8651</v>
      </c>
      <c r="C8646" s="119" t="s">
        <v>60</v>
      </c>
      <c r="D8646" t="s">
        <v>11546</v>
      </c>
      <c r="E8646" t="s">
        <v>11530</v>
      </c>
      <c r="F8646" t="s">
        <v>11540</v>
      </c>
      <c r="G8646" t="s">
        <v>61</v>
      </c>
      <c r="H8646" t="s">
        <v>18</v>
      </c>
      <c r="I8646" t="s">
        <v>11541</v>
      </c>
      <c r="J8646">
        <v>2017</v>
      </c>
      <c r="K8646">
        <v>2863.54</v>
      </c>
      <c r="L8646">
        <v>67</v>
      </c>
      <c r="M8646">
        <v>1</v>
      </c>
      <c r="N8646">
        <f t="shared" si="345"/>
        <v>0</v>
      </c>
      <c r="O8646">
        <f t="shared" si="346"/>
        <v>0</v>
      </c>
      <c r="P8646" t="s">
        <v>12693</v>
      </c>
    </row>
    <row r="8647" spans="2:16" x14ac:dyDescent="0.25">
      <c r="B8647" t="s">
        <v>8652</v>
      </c>
      <c r="C8647" s="119" t="s">
        <v>60</v>
      </c>
      <c r="D8647" t="s">
        <v>11537</v>
      </c>
      <c r="E8647" t="s">
        <v>11530</v>
      </c>
      <c r="F8647" t="s">
        <v>11540</v>
      </c>
      <c r="G8647" t="s">
        <v>61</v>
      </c>
      <c r="H8647" t="s">
        <v>18</v>
      </c>
      <c r="I8647" t="s">
        <v>11533</v>
      </c>
      <c r="J8647">
        <v>2017</v>
      </c>
      <c r="K8647">
        <v>1087.77</v>
      </c>
      <c r="L8647">
        <v>266</v>
      </c>
      <c r="M8647">
        <v>1</v>
      </c>
      <c r="N8647">
        <f t="shared" si="345"/>
        <v>0</v>
      </c>
      <c r="O8647">
        <f t="shared" si="346"/>
        <v>0</v>
      </c>
      <c r="P8647" t="s">
        <v>12693</v>
      </c>
    </row>
    <row r="8648" spans="2:16" x14ac:dyDescent="0.25">
      <c r="B8648" t="s">
        <v>8653</v>
      </c>
      <c r="C8648" s="119" t="s">
        <v>60</v>
      </c>
      <c r="D8648" t="s">
        <v>11537</v>
      </c>
      <c r="E8648" t="s">
        <v>11530</v>
      </c>
      <c r="F8648" t="s">
        <v>11540</v>
      </c>
      <c r="G8648" t="s">
        <v>61</v>
      </c>
      <c r="H8648" t="s">
        <v>18</v>
      </c>
      <c r="I8648" t="s">
        <v>11541</v>
      </c>
      <c r="J8648">
        <v>2017</v>
      </c>
      <c r="K8648">
        <v>0</v>
      </c>
      <c r="M8648">
        <v>1</v>
      </c>
      <c r="N8648">
        <f t="shared" si="345"/>
        <v>1</v>
      </c>
      <c r="O8648">
        <f t="shared" si="346"/>
        <v>1</v>
      </c>
      <c r="P8648" t="s">
        <v>11528</v>
      </c>
    </row>
    <row r="8649" spans="2:16" x14ac:dyDescent="0.25">
      <c r="B8649" t="s">
        <v>8654</v>
      </c>
      <c r="C8649" s="119" t="s">
        <v>4</v>
      </c>
      <c r="D8649" t="s">
        <v>11537</v>
      </c>
      <c r="E8649" t="s">
        <v>11530</v>
      </c>
      <c r="F8649" t="s">
        <v>11540</v>
      </c>
      <c r="G8649" t="s">
        <v>64</v>
      </c>
      <c r="H8649" t="s">
        <v>18</v>
      </c>
      <c r="I8649" t="s">
        <v>11533</v>
      </c>
      <c r="J8649">
        <v>2017</v>
      </c>
      <c r="K8649">
        <v>531.69000000000005</v>
      </c>
      <c r="L8649">
        <v>53</v>
      </c>
      <c r="M8649">
        <v>1</v>
      </c>
      <c r="N8649">
        <f t="shared" si="345"/>
        <v>0</v>
      </c>
      <c r="O8649">
        <f t="shared" si="346"/>
        <v>0</v>
      </c>
      <c r="P8649" t="s">
        <v>12694</v>
      </c>
    </row>
    <row r="8650" spans="2:16" x14ac:dyDescent="0.25">
      <c r="B8650" t="s">
        <v>8655</v>
      </c>
      <c r="C8650" s="119" t="s">
        <v>4</v>
      </c>
      <c r="D8650" t="s">
        <v>11537</v>
      </c>
      <c r="E8650" t="s">
        <v>11530</v>
      </c>
      <c r="F8650" t="s">
        <v>11540</v>
      </c>
      <c r="G8650" t="s">
        <v>64</v>
      </c>
      <c r="H8650" t="s">
        <v>18</v>
      </c>
      <c r="I8650" t="s">
        <v>11533</v>
      </c>
      <c r="J8650">
        <v>2017</v>
      </c>
      <c r="K8650">
        <v>527.36</v>
      </c>
      <c r="L8650">
        <v>36</v>
      </c>
      <c r="M8650">
        <v>1</v>
      </c>
      <c r="N8650">
        <f t="shared" si="345"/>
        <v>0</v>
      </c>
      <c r="O8650">
        <f t="shared" si="346"/>
        <v>0</v>
      </c>
      <c r="P8650" t="s">
        <v>12694</v>
      </c>
    </row>
    <row r="8651" spans="2:16" x14ac:dyDescent="0.25">
      <c r="B8651" t="s">
        <v>8656</v>
      </c>
      <c r="C8651" s="119" t="s">
        <v>4</v>
      </c>
      <c r="D8651" t="s">
        <v>11537</v>
      </c>
      <c r="E8651" t="s">
        <v>11530</v>
      </c>
      <c r="F8651" t="s">
        <v>11540</v>
      </c>
      <c r="G8651" t="s">
        <v>64</v>
      </c>
      <c r="H8651" t="s">
        <v>18</v>
      </c>
      <c r="I8651" t="s">
        <v>11533</v>
      </c>
      <c r="J8651">
        <v>2017</v>
      </c>
      <c r="K8651">
        <v>642.29999999999995</v>
      </c>
      <c r="L8651">
        <v>44</v>
      </c>
      <c r="M8651">
        <v>1</v>
      </c>
      <c r="N8651">
        <f t="shared" ref="N8651:N8714" si="347">IF(K8651&lt;100,1,0)</f>
        <v>0</v>
      </c>
      <c r="O8651">
        <f t="shared" si="346"/>
        <v>0</v>
      </c>
      <c r="P8651" t="s">
        <v>12694</v>
      </c>
    </row>
    <row r="8652" spans="2:16" x14ac:dyDescent="0.25">
      <c r="B8652" t="s">
        <v>8657</v>
      </c>
      <c r="C8652" s="119" t="s">
        <v>4</v>
      </c>
      <c r="D8652" t="s">
        <v>11537</v>
      </c>
      <c r="E8652" t="s">
        <v>11530</v>
      </c>
      <c r="F8652" t="s">
        <v>11540</v>
      </c>
      <c r="G8652" t="s">
        <v>64</v>
      </c>
      <c r="H8652" t="s">
        <v>18</v>
      </c>
      <c r="I8652" t="s">
        <v>11533</v>
      </c>
      <c r="J8652">
        <v>2017</v>
      </c>
      <c r="K8652">
        <v>639.48</v>
      </c>
      <c r="L8652">
        <v>33</v>
      </c>
      <c r="M8652">
        <v>1</v>
      </c>
      <c r="N8652">
        <f t="shared" si="347"/>
        <v>0</v>
      </c>
      <c r="O8652">
        <f t="shared" si="346"/>
        <v>0</v>
      </c>
      <c r="P8652" t="s">
        <v>12694</v>
      </c>
    </row>
    <row r="8653" spans="2:16" x14ac:dyDescent="0.25">
      <c r="B8653" t="s">
        <v>8658</v>
      </c>
      <c r="C8653" s="119" t="s">
        <v>4</v>
      </c>
      <c r="D8653" t="s">
        <v>11537</v>
      </c>
      <c r="E8653" t="s">
        <v>11530</v>
      </c>
      <c r="F8653" t="s">
        <v>11540</v>
      </c>
      <c r="G8653" t="s">
        <v>64</v>
      </c>
      <c r="H8653" t="s">
        <v>18</v>
      </c>
      <c r="I8653" t="s">
        <v>11533</v>
      </c>
      <c r="J8653">
        <v>2017</v>
      </c>
      <c r="K8653">
        <v>655.5</v>
      </c>
      <c r="L8653">
        <v>33</v>
      </c>
      <c r="M8653">
        <v>1</v>
      </c>
      <c r="N8653">
        <f t="shared" si="347"/>
        <v>0</v>
      </c>
      <c r="O8653">
        <f t="shared" si="346"/>
        <v>0</v>
      </c>
      <c r="P8653" t="s">
        <v>12694</v>
      </c>
    </row>
    <row r="8654" spans="2:16" x14ac:dyDescent="0.25">
      <c r="B8654" t="s">
        <v>8659</v>
      </c>
      <c r="C8654" s="119" t="s">
        <v>4</v>
      </c>
      <c r="D8654" t="s">
        <v>11537</v>
      </c>
      <c r="E8654" t="s">
        <v>11530</v>
      </c>
      <c r="F8654" t="s">
        <v>11540</v>
      </c>
      <c r="G8654" t="s">
        <v>64</v>
      </c>
      <c r="H8654" t="s">
        <v>18</v>
      </c>
      <c r="I8654" t="s">
        <v>11533</v>
      </c>
      <c r="J8654">
        <v>2017</v>
      </c>
      <c r="K8654">
        <v>588.24</v>
      </c>
      <c r="L8654">
        <v>40</v>
      </c>
      <c r="M8654">
        <v>1</v>
      </c>
      <c r="N8654">
        <f t="shared" si="347"/>
        <v>0</v>
      </c>
      <c r="O8654">
        <f t="shared" si="346"/>
        <v>0</v>
      </c>
      <c r="P8654" t="s">
        <v>12694</v>
      </c>
    </row>
    <row r="8655" spans="2:16" x14ac:dyDescent="0.25">
      <c r="B8655" t="s">
        <v>8660</v>
      </c>
      <c r="C8655" s="119" t="s">
        <v>4</v>
      </c>
      <c r="D8655" t="s">
        <v>11537</v>
      </c>
      <c r="E8655" t="s">
        <v>11530</v>
      </c>
      <c r="F8655" t="s">
        <v>11540</v>
      </c>
      <c r="G8655" t="s">
        <v>64</v>
      </c>
      <c r="H8655" t="s">
        <v>18</v>
      </c>
      <c r="I8655" t="s">
        <v>11533</v>
      </c>
      <c r="J8655">
        <v>2017</v>
      </c>
      <c r="K8655">
        <v>642.66</v>
      </c>
      <c r="L8655">
        <v>63</v>
      </c>
      <c r="M8655">
        <v>1</v>
      </c>
      <c r="N8655">
        <f t="shared" si="347"/>
        <v>0</v>
      </c>
      <c r="O8655">
        <f t="shared" si="346"/>
        <v>0</v>
      </c>
      <c r="P8655" t="s">
        <v>12694</v>
      </c>
    </row>
    <row r="8656" spans="2:16" x14ac:dyDescent="0.25">
      <c r="B8656" t="s">
        <v>8661</v>
      </c>
      <c r="C8656" s="119" t="s">
        <v>4</v>
      </c>
      <c r="D8656" t="s">
        <v>11537</v>
      </c>
      <c r="E8656" t="s">
        <v>11530</v>
      </c>
      <c r="F8656" t="s">
        <v>11540</v>
      </c>
      <c r="G8656" t="s">
        <v>64</v>
      </c>
      <c r="H8656" t="s">
        <v>18</v>
      </c>
      <c r="I8656" t="s">
        <v>11533</v>
      </c>
      <c r="J8656">
        <v>2017</v>
      </c>
      <c r="K8656">
        <v>6374.41</v>
      </c>
      <c r="L8656">
        <v>55</v>
      </c>
      <c r="M8656">
        <v>1</v>
      </c>
      <c r="N8656">
        <f t="shared" si="347"/>
        <v>0</v>
      </c>
      <c r="O8656">
        <f t="shared" si="346"/>
        <v>0</v>
      </c>
      <c r="P8656" t="s">
        <v>12694</v>
      </c>
    </row>
    <row r="8657" spans="2:16" x14ac:dyDescent="0.25">
      <c r="B8657" t="s">
        <v>8662</v>
      </c>
      <c r="C8657" s="119" t="s">
        <v>4</v>
      </c>
      <c r="D8657" t="s">
        <v>11537</v>
      </c>
      <c r="E8657" t="s">
        <v>11530</v>
      </c>
      <c r="F8657" t="s">
        <v>11540</v>
      </c>
      <c r="G8657" t="s">
        <v>64</v>
      </c>
      <c r="H8657" t="s">
        <v>18</v>
      </c>
      <c r="I8657" t="s">
        <v>11533</v>
      </c>
      <c r="J8657">
        <v>2017</v>
      </c>
      <c r="K8657">
        <v>12823.18</v>
      </c>
      <c r="L8657">
        <v>30</v>
      </c>
      <c r="M8657">
        <v>1</v>
      </c>
      <c r="N8657">
        <f t="shared" si="347"/>
        <v>0</v>
      </c>
      <c r="O8657">
        <f t="shared" si="346"/>
        <v>0</v>
      </c>
      <c r="P8657" t="s">
        <v>12694</v>
      </c>
    </row>
    <row r="8658" spans="2:16" x14ac:dyDescent="0.25">
      <c r="B8658" t="s">
        <v>8663</v>
      </c>
      <c r="C8658" s="119" t="s">
        <v>4</v>
      </c>
      <c r="D8658" t="s">
        <v>11537</v>
      </c>
      <c r="E8658" t="s">
        <v>11530</v>
      </c>
      <c r="F8658" t="s">
        <v>11540</v>
      </c>
      <c r="G8658" t="s">
        <v>64</v>
      </c>
      <c r="H8658" t="s">
        <v>18</v>
      </c>
      <c r="I8658" t="s">
        <v>11533</v>
      </c>
      <c r="J8658">
        <v>2017</v>
      </c>
      <c r="K8658">
        <v>6531.27</v>
      </c>
      <c r="L8658">
        <v>53</v>
      </c>
      <c r="M8658">
        <v>1</v>
      </c>
      <c r="N8658">
        <f t="shared" si="347"/>
        <v>0</v>
      </c>
      <c r="O8658">
        <f t="shared" si="346"/>
        <v>0</v>
      </c>
      <c r="P8658" t="s">
        <v>12694</v>
      </c>
    </row>
    <row r="8659" spans="2:16" x14ac:dyDescent="0.25">
      <c r="B8659" t="s">
        <v>8664</v>
      </c>
      <c r="C8659" s="119" t="s">
        <v>4</v>
      </c>
      <c r="D8659" t="s">
        <v>11537</v>
      </c>
      <c r="E8659" t="s">
        <v>11530</v>
      </c>
      <c r="F8659" t="s">
        <v>11540</v>
      </c>
      <c r="G8659" t="s">
        <v>64</v>
      </c>
      <c r="H8659" t="s">
        <v>18</v>
      </c>
      <c r="I8659" t="s">
        <v>11533</v>
      </c>
      <c r="J8659">
        <v>2017</v>
      </c>
      <c r="K8659">
        <v>1303.8399999999999</v>
      </c>
      <c r="L8659">
        <v>34</v>
      </c>
      <c r="M8659">
        <v>1</v>
      </c>
      <c r="N8659">
        <f t="shared" si="347"/>
        <v>0</v>
      </c>
      <c r="O8659">
        <f t="shared" si="346"/>
        <v>0</v>
      </c>
      <c r="P8659" t="s">
        <v>12694</v>
      </c>
    </row>
    <row r="8660" spans="2:16" x14ac:dyDescent="0.25">
      <c r="B8660" t="s">
        <v>8665</v>
      </c>
      <c r="C8660" s="119" t="s">
        <v>4</v>
      </c>
      <c r="D8660" t="s">
        <v>11537</v>
      </c>
      <c r="E8660" t="s">
        <v>11530</v>
      </c>
      <c r="F8660" t="s">
        <v>11540</v>
      </c>
      <c r="G8660" t="s">
        <v>61</v>
      </c>
      <c r="H8660" t="s">
        <v>18</v>
      </c>
      <c r="I8660" t="s">
        <v>11533</v>
      </c>
      <c r="J8660">
        <v>2017</v>
      </c>
      <c r="K8660">
        <v>639.63</v>
      </c>
      <c r="L8660">
        <v>78</v>
      </c>
      <c r="M8660">
        <v>1</v>
      </c>
      <c r="N8660">
        <f t="shared" si="347"/>
        <v>0</v>
      </c>
      <c r="O8660">
        <f t="shared" si="346"/>
        <v>0</v>
      </c>
      <c r="P8660" t="s">
        <v>12694</v>
      </c>
    </row>
    <row r="8661" spans="2:16" x14ac:dyDescent="0.25">
      <c r="B8661" t="s">
        <v>8666</v>
      </c>
      <c r="C8661" s="119" t="s">
        <v>4</v>
      </c>
      <c r="D8661" t="s">
        <v>11537</v>
      </c>
      <c r="E8661" t="s">
        <v>11530</v>
      </c>
      <c r="F8661" t="s">
        <v>11540</v>
      </c>
      <c r="G8661" t="s">
        <v>61</v>
      </c>
      <c r="H8661" t="s">
        <v>18</v>
      </c>
      <c r="I8661" t="s">
        <v>11533</v>
      </c>
      <c r="J8661">
        <v>2017</v>
      </c>
      <c r="K8661">
        <v>636.29</v>
      </c>
      <c r="L8661">
        <v>38</v>
      </c>
      <c r="M8661">
        <v>1</v>
      </c>
      <c r="N8661">
        <f t="shared" si="347"/>
        <v>0</v>
      </c>
      <c r="O8661">
        <f t="shared" si="346"/>
        <v>0</v>
      </c>
      <c r="P8661" t="s">
        <v>12694</v>
      </c>
    </row>
    <row r="8662" spans="2:16" x14ac:dyDescent="0.25">
      <c r="B8662" t="s">
        <v>8667</v>
      </c>
      <c r="C8662" s="119" t="s">
        <v>4</v>
      </c>
      <c r="D8662" t="s">
        <v>11537</v>
      </c>
      <c r="E8662" t="s">
        <v>11530</v>
      </c>
      <c r="F8662" t="s">
        <v>11540</v>
      </c>
      <c r="G8662" t="s">
        <v>61</v>
      </c>
      <c r="H8662" t="s">
        <v>18</v>
      </c>
      <c r="I8662" t="s">
        <v>11533</v>
      </c>
      <c r="J8662">
        <v>2017</v>
      </c>
      <c r="K8662">
        <v>1286.24</v>
      </c>
      <c r="L8662">
        <v>125</v>
      </c>
      <c r="M8662">
        <v>1</v>
      </c>
      <c r="N8662">
        <f t="shared" si="347"/>
        <v>0</v>
      </c>
      <c r="O8662">
        <f t="shared" si="346"/>
        <v>0</v>
      </c>
      <c r="P8662" t="s">
        <v>12693</v>
      </c>
    </row>
    <row r="8663" spans="2:16" x14ac:dyDescent="0.25">
      <c r="B8663" t="s">
        <v>8668</v>
      </c>
      <c r="C8663" s="119" t="s">
        <v>4</v>
      </c>
      <c r="D8663" t="s">
        <v>11537</v>
      </c>
      <c r="E8663" t="s">
        <v>11530</v>
      </c>
      <c r="F8663" t="s">
        <v>11540</v>
      </c>
      <c r="G8663" t="s">
        <v>61</v>
      </c>
      <c r="H8663" t="s">
        <v>18</v>
      </c>
      <c r="I8663" t="s">
        <v>11541</v>
      </c>
      <c r="J8663">
        <v>2017</v>
      </c>
      <c r="K8663">
        <v>1221.3800000000001</v>
      </c>
      <c r="L8663">
        <v>47</v>
      </c>
      <c r="M8663">
        <v>1</v>
      </c>
      <c r="N8663">
        <f t="shared" si="347"/>
        <v>0</v>
      </c>
      <c r="O8663">
        <f t="shared" si="346"/>
        <v>0</v>
      </c>
      <c r="P8663" t="s">
        <v>12693</v>
      </c>
    </row>
    <row r="8664" spans="2:16" x14ac:dyDescent="0.25">
      <c r="B8664" t="s">
        <v>8669</v>
      </c>
      <c r="C8664" s="119" t="s">
        <v>4</v>
      </c>
      <c r="D8664" t="s">
        <v>11537</v>
      </c>
      <c r="E8664" t="s">
        <v>11530</v>
      </c>
      <c r="F8664" t="s">
        <v>11540</v>
      </c>
      <c r="G8664" t="s">
        <v>61</v>
      </c>
      <c r="H8664" t="s">
        <v>18</v>
      </c>
      <c r="I8664" t="s">
        <v>11541</v>
      </c>
      <c r="J8664">
        <v>2017</v>
      </c>
      <c r="K8664">
        <v>160.31</v>
      </c>
      <c r="L8664">
        <v>54</v>
      </c>
      <c r="M8664">
        <v>1</v>
      </c>
      <c r="N8664">
        <f t="shared" si="347"/>
        <v>0</v>
      </c>
      <c r="O8664">
        <f t="shared" si="346"/>
        <v>0</v>
      </c>
      <c r="P8664" t="s">
        <v>12693</v>
      </c>
    </row>
    <row r="8665" spans="2:16" x14ac:dyDescent="0.25">
      <c r="B8665" t="s">
        <v>8670</v>
      </c>
      <c r="C8665" s="119" t="s">
        <v>4</v>
      </c>
      <c r="D8665" t="s">
        <v>11537</v>
      </c>
      <c r="E8665" t="s">
        <v>11530</v>
      </c>
      <c r="F8665" t="s">
        <v>11540</v>
      </c>
      <c r="G8665" t="s">
        <v>61</v>
      </c>
      <c r="H8665" t="s">
        <v>18</v>
      </c>
      <c r="I8665" t="s">
        <v>11541</v>
      </c>
      <c r="J8665">
        <v>2017</v>
      </c>
      <c r="K8665">
        <v>160.31</v>
      </c>
      <c r="L8665">
        <v>54</v>
      </c>
      <c r="M8665">
        <v>1</v>
      </c>
      <c r="N8665">
        <f t="shared" si="347"/>
        <v>0</v>
      </c>
      <c r="O8665">
        <f t="shared" si="346"/>
        <v>0</v>
      </c>
      <c r="P8665" t="s">
        <v>12693</v>
      </c>
    </row>
    <row r="8666" spans="2:16" x14ac:dyDescent="0.25">
      <c r="B8666" t="s">
        <v>8671</v>
      </c>
      <c r="C8666" s="119" t="s">
        <v>4</v>
      </c>
      <c r="D8666" t="s">
        <v>11539</v>
      </c>
      <c r="E8666" t="s">
        <v>11530</v>
      </c>
      <c r="F8666" t="s">
        <v>11540</v>
      </c>
      <c r="G8666" t="s">
        <v>61</v>
      </c>
      <c r="H8666" t="s">
        <v>18</v>
      </c>
      <c r="I8666" t="s">
        <v>11533</v>
      </c>
      <c r="J8666">
        <v>2017</v>
      </c>
      <c r="K8666">
        <v>1572.68</v>
      </c>
      <c r="L8666">
        <v>161</v>
      </c>
      <c r="M8666">
        <v>1</v>
      </c>
      <c r="N8666">
        <f t="shared" si="347"/>
        <v>0</v>
      </c>
      <c r="O8666">
        <f t="shared" si="346"/>
        <v>0</v>
      </c>
      <c r="P8666" t="s">
        <v>12693</v>
      </c>
    </row>
    <row r="8667" spans="2:16" x14ac:dyDescent="0.25">
      <c r="B8667" t="s">
        <v>8672</v>
      </c>
      <c r="C8667" s="119" t="s">
        <v>60</v>
      </c>
      <c r="D8667" t="s">
        <v>11550</v>
      </c>
      <c r="E8667" t="s">
        <v>11530</v>
      </c>
      <c r="F8667" t="s">
        <v>11540</v>
      </c>
      <c r="G8667" t="s">
        <v>61</v>
      </c>
      <c r="H8667" t="s">
        <v>18</v>
      </c>
      <c r="I8667" t="s">
        <v>11541</v>
      </c>
      <c r="J8667">
        <v>2017</v>
      </c>
      <c r="K8667">
        <v>649.34</v>
      </c>
      <c r="L8667">
        <v>34</v>
      </c>
      <c r="M8667">
        <v>1</v>
      </c>
      <c r="N8667">
        <f t="shared" si="347"/>
        <v>0</v>
      </c>
      <c r="O8667">
        <f t="shared" si="346"/>
        <v>0</v>
      </c>
      <c r="P8667" t="s">
        <v>12694</v>
      </c>
    </row>
    <row r="8668" spans="2:16" x14ac:dyDescent="0.25">
      <c r="B8668" t="s">
        <v>8673</v>
      </c>
      <c r="C8668" s="119" t="s">
        <v>60</v>
      </c>
      <c r="D8668" t="s">
        <v>11550</v>
      </c>
      <c r="E8668" t="s">
        <v>11530</v>
      </c>
      <c r="F8668" t="s">
        <v>11540</v>
      </c>
      <c r="G8668" t="s">
        <v>61</v>
      </c>
      <c r="H8668" t="s">
        <v>18</v>
      </c>
      <c r="I8668" t="s">
        <v>11541</v>
      </c>
      <c r="J8668">
        <v>2017</v>
      </c>
      <c r="K8668">
        <v>649.84</v>
      </c>
      <c r="L8668">
        <v>38</v>
      </c>
      <c r="M8668">
        <v>1</v>
      </c>
      <c r="N8668">
        <f t="shared" si="347"/>
        <v>0</v>
      </c>
      <c r="O8668">
        <f t="shared" si="346"/>
        <v>0</v>
      </c>
      <c r="P8668" t="s">
        <v>12694</v>
      </c>
    </row>
    <row r="8669" spans="2:16" x14ac:dyDescent="0.25">
      <c r="B8669" t="s">
        <v>8674</v>
      </c>
      <c r="C8669" s="119" t="s">
        <v>60</v>
      </c>
      <c r="D8669" t="s">
        <v>11550</v>
      </c>
      <c r="E8669" t="s">
        <v>11530</v>
      </c>
      <c r="F8669" t="s">
        <v>11540</v>
      </c>
      <c r="G8669" t="s">
        <v>61</v>
      </c>
      <c r="H8669" t="s">
        <v>18</v>
      </c>
      <c r="I8669" t="s">
        <v>11541</v>
      </c>
      <c r="J8669">
        <v>2017</v>
      </c>
      <c r="K8669">
        <v>614.13</v>
      </c>
      <c r="L8669">
        <v>30</v>
      </c>
      <c r="M8669">
        <v>1</v>
      </c>
      <c r="N8669">
        <f t="shared" si="347"/>
        <v>0</v>
      </c>
      <c r="O8669">
        <f t="shared" si="346"/>
        <v>0</v>
      </c>
      <c r="P8669" t="s">
        <v>12694</v>
      </c>
    </row>
    <row r="8670" spans="2:16" x14ac:dyDescent="0.25">
      <c r="B8670" t="s">
        <v>8675</v>
      </c>
      <c r="C8670" s="119" t="s">
        <v>60</v>
      </c>
      <c r="D8670" t="s">
        <v>11550</v>
      </c>
      <c r="E8670" t="s">
        <v>11530</v>
      </c>
      <c r="F8670" t="s">
        <v>11540</v>
      </c>
      <c r="G8670" t="s">
        <v>61</v>
      </c>
      <c r="H8670" t="s">
        <v>18</v>
      </c>
      <c r="I8670" t="s">
        <v>11541</v>
      </c>
      <c r="J8670">
        <v>2017</v>
      </c>
      <c r="K8670">
        <v>649.71</v>
      </c>
      <c r="L8670">
        <v>37</v>
      </c>
      <c r="M8670">
        <v>1</v>
      </c>
      <c r="N8670">
        <f t="shared" si="347"/>
        <v>0</v>
      </c>
      <c r="O8670">
        <f t="shared" si="346"/>
        <v>0</v>
      </c>
      <c r="P8670" t="s">
        <v>12694</v>
      </c>
    </row>
    <row r="8671" spans="2:16" x14ac:dyDescent="0.25">
      <c r="B8671" t="s">
        <v>8676</v>
      </c>
      <c r="C8671" s="119" t="s">
        <v>60</v>
      </c>
      <c r="D8671" t="s">
        <v>11539</v>
      </c>
      <c r="E8671" t="s">
        <v>11530</v>
      </c>
      <c r="F8671" t="s">
        <v>11540</v>
      </c>
      <c r="G8671" t="s">
        <v>61</v>
      </c>
      <c r="H8671" t="s">
        <v>18</v>
      </c>
      <c r="I8671" t="s">
        <v>11541</v>
      </c>
      <c r="J8671">
        <v>2017</v>
      </c>
      <c r="K8671">
        <v>649.07000000000005</v>
      </c>
      <c r="L8671">
        <v>32</v>
      </c>
      <c r="M8671">
        <v>1</v>
      </c>
      <c r="N8671">
        <f t="shared" si="347"/>
        <v>0</v>
      </c>
      <c r="O8671">
        <f t="shared" si="346"/>
        <v>0</v>
      </c>
      <c r="P8671" t="s">
        <v>12693</v>
      </c>
    </row>
    <row r="8672" spans="2:16" x14ac:dyDescent="0.25">
      <c r="B8672" t="s">
        <v>8678</v>
      </c>
      <c r="C8672" s="119" t="s">
        <v>60</v>
      </c>
      <c r="D8672" t="s">
        <v>11539</v>
      </c>
      <c r="E8672" t="s">
        <v>11530</v>
      </c>
      <c r="F8672" t="s">
        <v>11540</v>
      </c>
      <c r="G8672" t="s">
        <v>8677</v>
      </c>
      <c r="H8672" t="s">
        <v>18</v>
      </c>
      <c r="I8672" t="s">
        <v>11541</v>
      </c>
      <c r="J8672">
        <v>2017</v>
      </c>
      <c r="K8672">
        <v>671.5</v>
      </c>
      <c r="L8672">
        <v>19</v>
      </c>
      <c r="M8672">
        <v>1</v>
      </c>
      <c r="N8672">
        <f t="shared" si="347"/>
        <v>0</v>
      </c>
      <c r="O8672">
        <f t="shared" ref="O8672" si="348">IF(OR(L8672="",L8672&lt;=0),1,0)</f>
        <v>0</v>
      </c>
      <c r="P8672" t="s">
        <v>12694</v>
      </c>
    </row>
    <row r="8673" spans="2:16" x14ac:dyDescent="0.25">
      <c r="B8673" t="s">
        <v>8679</v>
      </c>
      <c r="C8673" s="119" t="s">
        <v>4</v>
      </c>
      <c r="D8673" t="s">
        <v>11537</v>
      </c>
      <c r="E8673" t="s">
        <v>11530</v>
      </c>
      <c r="F8673" t="s">
        <v>11540</v>
      </c>
      <c r="G8673" t="s">
        <v>5</v>
      </c>
      <c r="H8673" t="s">
        <v>2</v>
      </c>
      <c r="I8673" t="s">
        <v>11533</v>
      </c>
      <c r="J8673">
        <v>2018</v>
      </c>
      <c r="K8673">
        <v>2958.13</v>
      </c>
      <c r="L8673">
        <v>122</v>
      </c>
      <c r="M8673">
        <v>1</v>
      </c>
      <c r="N8673">
        <f t="shared" si="347"/>
        <v>0</v>
      </c>
      <c r="O8673">
        <f t="shared" ref="O8673:O8675" si="349">IF(OR(L8673="",L8673&lt;=0),1,0)</f>
        <v>0</v>
      </c>
      <c r="P8673" t="s">
        <v>12692</v>
      </c>
    </row>
    <row r="8674" spans="2:16" x14ac:dyDescent="0.25">
      <c r="B8674" t="s">
        <v>8680</v>
      </c>
      <c r="C8674" s="119" t="s">
        <v>4</v>
      </c>
      <c r="D8674" t="s">
        <v>11546</v>
      </c>
      <c r="E8674" t="s">
        <v>11530</v>
      </c>
      <c r="F8674" t="s">
        <v>11540</v>
      </c>
      <c r="G8674" t="s">
        <v>5</v>
      </c>
      <c r="H8674" t="s">
        <v>2</v>
      </c>
      <c r="I8674" t="s">
        <v>11533</v>
      </c>
      <c r="J8674">
        <v>2018</v>
      </c>
      <c r="K8674">
        <v>1147.08</v>
      </c>
      <c r="L8674">
        <v>43</v>
      </c>
      <c r="M8674">
        <v>1</v>
      </c>
      <c r="N8674">
        <f t="shared" si="347"/>
        <v>0</v>
      </c>
      <c r="O8674">
        <f t="shared" si="349"/>
        <v>0</v>
      </c>
      <c r="P8674" t="s">
        <v>12692</v>
      </c>
    </row>
    <row r="8675" spans="2:16" x14ac:dyDescent="0.25">
      <c r="B8675" t="s">
        <v>8681</v>
      </c>
      <c r="C8675" s="119" t="s">
        <v>4</v>
      </c>
      <c r="D8675" t="s">
        <v>11539</v>
      </c>
      <c r="E8675" t="s">
        <v>11530</v>
      </c>
      <c r="F8675" t="s">
        <v>11540</v>
      </c>
      <c r="G8675" t="s">
        <v>5</v>
      </c>
      <c r="H8675" t="s">
        <v>2</v>
      </c>
      <c r="I8675" t="s">
        <v>11533</v>
      </c>
      <c r="J8675">
        <v>2018</v>
      </c>
      <c r="K8675">
        <v>3194.54</v>
      </c>
      <c r="L8675">
        <v>92</v>
      </c>
      <c r="M8675">
        <v>1</v>
      </c>
      <c r="N8675">
        <f t="shared" si="347"/>
        <v>0</v>
      </c>
      <c r="O8675">
        <f t="shared" si="349"/>
        <v>0</v>
      </c>
      <c r="P8675" t="s">
        <v>12692</v>
      </c>
    </row>
    <row r="8676" spans="2:16" x14ac:dyDescent="0.25">
      <c r="B8676" t="s">
        <v>8682</v>
      </c>
      <c r="C8676" s="119" t="s">
        <v>4</v>
      </c>
      <c r="D8676" t="s">
        <v>11537</v>
      </c>
      <c r="E8676" t="s">
        <v>11530</v>
      </c>
      <c r="F8676" t="s">
        <v>11540</v>
      </c>
      <c r="G8676" t="s">
        <v>5</v>
      </c>
      <c r="H8676" t="s">
        <v>2</v>
      </c>
      <c r="I8676" t="s">
        <v>11533</v>
      </c>
      <c r="J8676">
        <v>2018</v>
      </c>
      <c r="K8676">
        <v>3782.56</v>
      </c>
      <c r="L8676">
        <v>187</v>
      </c>
      <c r="M8676">
        <v>1</v>
      </c>
      <c r="N8676">
        <f t="shared" si="347"/>
        <v>0</v>
      </c>
      <c r="O8676">
        <f t="shared" ref="O8676:O8684" si="350">IF(OR(L8676="",L8676&lt;=0),1,0)</f>
        <v>0</v>
      </c>
      <c r="P8676" t="s">
        <v>12692</v>
      </c>
    </row>
    <row r="8677" spans="2:16" x14ac:dyDescent="0.25">
      <c r="B8677" t="s">
        <v>8683</v>
      </c>
      <c r="C8677" s="119" t="s">
        <v>4</v>
      </c>
      <c r="D8677" t="s">
        <v>11542</v>
      </c>
      <c r="E8677" t="s">
        <v>11530</v>
      </c>
      <c r="F8677" t="s">
        <v>11540</v>
      </c>
      <c r="G8677" t="s">
        <v>5</v>
      </c>
      <c r="H8677" t="s">
        <v>2</v>
      </c>
      <c r="I8677" t="s">
        <v>11533</v>
      </c>
      <c r="J8677">
        <v>2018</v>
      </c>
      <c r="K8677">
        <v>3091.71</v>
      </c>
      <c r="L8677">
        <v>29</v>
      </c>
      <c r="M8677">
        <v>1</v>
      </c>
      <c r="N8677">
        <f t="shared" si="347"/>
        <v>0</v>
      </c>
      <c r="O8677">
        <f t="shared" si="350"/>
        <v>0</v>
      </c>
      <c r="P8677" t="s">
        <v>11528</v>
      </c>
    </row>
    <row r="8678" spans="2:16" x14ac:dyDescent="0.25">
      <c r="B8678" t="s">
        <v>8684</v>
      </c>
      <c r="C8678" s="119" t="s">
        <v>4</v>
      </c>
      <c r="D8678" t="s">
        <v>11537</v>
      </c>
      <c r="E8678" t="s">
        <v>11530</v>
      </c>
      <c r="F8678" t="s">
        <v>11540</v>
      </c>
      <c r="G8678" t="s">
        <v>5</v>
      </c>
      <c r="H8678" t="s">
        <v>2</v>
      </c>
      <c r="I8678" t="s">
        <v>11533</v>
      </c>
      <c r="J8678">
        <v>2018</v>
      </c>
      <c r="K8678">
        <v>3765.44</v>
      </c>
      <c r="L8678">
        <v>114</v>
      </c>
      <c r="M8678">
        <v>1</v>
      </c>
      <c r="N8678">
        <f t="shared" si="347"/>
        <v>0</v>
      </c>
      <c r="O8678">
        <f t="shared" si="350"/>
        <v>0</v>
      </c>
      <c r="P8678" t="s">
        <v>12692</v>
      </c>
    </row>
    <row r="8679" spans="2:16" x14ac:dyDescent="0.25">
      <c r="B8679" t="s">
        <v>8685</v>
      </c>
      <c r="C8679" s="119" t="s">
        <v>4</v>
      </c>
      <c r="D8679" t="s">
        <v>11537</v>
      </c>
      <c r="E8679" t="s">
        <v>11530</v>
      </c>
      <c r="F8679" t="s">
        <v>11540</v>
      </c>
      <c r="G8679" t="s">
        <v>5</v>
      </c>
      <c r="H8679" t="s">
        <v>2</v>
      </c>
      <c r="I8679" t="s">
        <v>11533</v>
      </c>
      <c r="J8679">
        <v>2018</v>
      </c>
      <c r="K8679">
        <v>2368.39</v>
      </c>
      <c r="L8679">
        <v>62</v>
      </c>
      <c r="M8679">
        <v>1</v>
      </c>
      <c r="N8679">
        <f t="shared" si="347"/>
        <v>0</v>
      </c>
      <c r="O8679">
        <f t="shared" si="350"/>
        <v>0</v>
      </c>
      <c r="P8679" t="s">
        <v>12692</v>
      </c>
    </row>
    <row r="8680" spans="2:16" x14ac:dyDescent="0.25">
      <c r="B8680" t="s">
        <v>8686</v>
      </c>
      <c r="C8680" s="119" t="s">
        <v>4</v>
      </c>
      <c r="D8680" t="s">
        <v>11542</v>
      </c>
      <c r="E8680" t="s">
        <v>11530</v>
      </c>
      <c r="F8680" t="s">
        <v>11540</v>
      </c>
      <c r="G8680" t="s">
        <v>5</v>
      </c>
      <c r="H8680" t="s">
        <v>2</v>
      </c>
      <c r="I8680" t="s">
        <v>11533</v>
      </c>
      <c r="J8680">
        <v>2018</v>
      </c>
      <c r="K8680">
        <v>1179.17</v>
      </c>
      <c r="L8680">
        <v>35</v>
      </c>
      <c r="M8680">
        <v>1</v>
      </c>
      <c r="N8680">
        <f t="shared" si="347"/>
        <v>0</v>
      </c>
      <c r="O8680">
        <f t="shared" si="350"/>
        <v>0</v>
      </c>
      <c r="P8680" t="s">
        <v>11528</v>
      </c>
    </row>
    <row r="8681" spans="2:16" x14ac:dyDescent="0.25">
      <c r="B8681" t="s">
        <v>8687</v>
      </c>
      <c r="C8681" s="119" t="s">
        <v>4</v>
      </c>
      <c r="D8681" t="s">
        <v>11537</v>
      </c>
      <c r="E8681" t="s">
        <v>11530</v>
      </c>
      <c r="F8681" t="s">
        <v>11540</v>
      </c>
      <c r="G8681" t="s">
        <v>5</v>
      </c>
      <c r="H8681" t="s">
        <v>2</v>
      </c>
      <c r="I8681" t="s">
        <v>11533</v>
      </c>
      <c r="J8681">
        <v>2018</v>
      </c>
      <c r="K8681">
        <v>15638.99</v>
      </c>
      <c r="L8681">
        <v>225</v>
      </c>
      <c r="M8681">
        <v>1</v>
      </c>
      <c r="N8681">
        <f t="shared" si="347"/>
        <v>0</v>
      </c>
      <c r="O8681">
        <f t="shared" si="350"/>
        <v>0</v>
      </c>
      <c r="P8681" t="s">
        <v>12692</v>
      </c>
    </row>
    <row r="8682" spans="2:16" x14ac:dyDescent="0.25">
      <c r="B8682" t="s">
        <v>8688</v>
      </c>
      <c r="C8682" s="119" t="s">
        <v>4</v>
      </c>
      <c r="D8682" t="s">
        <v>11537</v>
      </c>
      <c r="E8682" t="s">
        <v>11530</v>
      </c>
      <c r="F8682" t="s">
        <v>11540</v>
      </c>
      <c r="G8682" t="s">
        <v>5</v>
      </c>
      <c r="H8682" t="s">
        <v>2</v>
      </c>
      <c r="I8682" t="s">
        <v>11533</v>
      </c>
      <c r="J8682">
        <v>2018</v>
      </c>
      <c r="K8682">
        <v>4334.82</v>
      </c>
      <c r="L8682">
        <v>45</v>
      </c>
      <c r="M8682">
        <v>1</v>
      </c>
      <c r="N8682">
        <f t="shared" si="347"/>
        <v>0</v>
      </c>
      <c r="O8682">
        <f t="shared" si="350"/>
        <v>0</v>
      </c>
      <c r="P8682" t="s">
        <v>11528</v>
      </c>
    </row>
    <row r="8683" spans="2:16" x14ac:dyDescent="0.25">
      <c r="B8683" t="s">
        <v>8689</v>
      </c>
      <c r="C8683" s="119" t="s">
        <v>4</v>
      </c>
      <c r="D8683" t="s">
        <v>11537</v>
      </c>
      <c r="E8683" t="s">
        <v>11530</v>
      </c>
      <c r="F8683" t="s">
        <v>11540</v>
      </c>
      <c r="G8683" t="s">
        <v>5</v>
      </c>
      <c r="H8683" t="s">
        <v>18</v>
      </c>
      <c r="I8683" t="s">
        <v>11533</v>
      </c>
      <c r="J8683">
        <v>2018</v>
      </c>
      <c r="K8683">
        <v>2775.56</v>
      </c>
      <c r="L8683">
        <v>154</v>
      </c>
      <c r="M8683">
        <v>1</v>
      </c>
      <c r="N8683">
        <f t="shared" si="347"/>
        <v>0</v>
      </c>
      <c r="O8683">
        <f t="shared" si="350"/>
        <v>0</v>
      </c>
      <c r="P8683" t="s">
        <v>12692</v>
      </c>
    </row>
    <row r="8684" spans="2:16" x14ac:dyDescent="0.25">
      <c r="B8684" t="s">
        <v>8690</v>
      </c>
      <c r="C8684" s="119" t="s">
        <v>4</v>
      </c>
      <c r="D8684" t="s">
        <v>11539</v>
      </c>
      <c r="E8684" t="s">
        <v>11530</v>
      </c>
      <c r="F8684" t="s">
        <v>11540</v>
      </c>
      <c r="G8684" t="s">
        <v>5</v>
      </c>
      <c r="H8684" t="s">
        <v>18</v>
      </c>
      <c r="I8684" t="s">
        <v>11529</v>
      </c>
      <c r="J8684">
        <v>2018</v>
      </c>
      <c r="K8684">
        <v>7793.28</v>
      </c>
      <c r="L8684">
        <v>164</v>
      </c>
      <c r="M8684">
        <v>1</v>
      </c>
      <c r="N8684">
        <f t="shared" si="347"/>
        <v>0</v>
      </c>
      <c r="O8684">
        <f t="shared" si="350"/>
        <v>0</v>
      </c>
      <c r="P8684" t="s">
        <v>11528</v>
      </c>
    </row>
    <row r="8685" spans="2:16" x14ac:dyDescent="0.25">
      <c r="B8685" t="s">
        <v>8691</v>
      </c>
      <c r="C8685" s="119" t="s">
        <v>4</v>
      </c>
      <c r="D8685" t="s">
        <v>11544</v>
      </c>
      <c r="E8685" t="s">
        <v>11530</v>
      </c>
      <c r="F8685" t="s">
        <v>11540</v>
      </c>
      <c r="G8685" t="s">
        <v>5</v>
      </c>
      <c r="H8685" t="s">
        <v>18</v>
      </c>
      <c r="I8685" t="s">
        <v>11533</v>
      </c>
      <c r="J8685">
        <v>2018</v>
      </c>
      <c r="K8685">
        <v>2118.5700000000002</v>
      </c>
      <c r="L8685">
        <v>29</v>
      </c>
      <c r="M8685">
        <v>1</v>
      </c>
      <c r="N8685">
        <f t="shared" si="347"/>
        <v>0</v>
      </c>
      <c r="O8685">
        <f t="shared" ref="O8685:O8708" si="351">IF(OR(L8685="",L8685&lt;=0),1,0)</f>
        <v>0</v>
      </c>
      <c r="P8685" t="s">
        <v>11528</v>
      </c>
    </row>
    <row r="8686" spans="2:16" x14ac:dyDescent="0.25">
      <c r="B8686" t="s">
        <v>8692</v>
      </c>
      <c r="C8686" s="119" t="s">
        <v>4</v>
      </c>
      <c r="D8686" t="s">
        <v>11568</v>
      </c>
      <c r="E8686" t="s">
        <v>11530</v>
      </c>
      <c r="F8686" t="s">
        <v>11540</v>
      </c>
      <c r="G8686" t="s">
        <v>5</v>
      </c>
      <c r="H8686" t="s">
        <v>18</v>
      </c>
      <c r="I8686" t="s">
        <v>11541</v>
      </c>
      <c r="J8686">
        <v>2018</v>
      </c>
      <c r="K8686">
        <v>6544.64</v>
      </c>
      <c r="L8686">
        <v>23</v>
      </c>
      <c r="M8686">
        <v>1</v>
      </c>
      <c r="N8686">
        <f t="shared" si="347"/>
        <v>0</v>
      </c>
      <c r="O8686">
        <f t="shared" si="351"/>
        <v>0</v>
      </c>
      <c r="P8686" t="s">
        <v>12692</v>
      </c>
    </row>
    <row r="8687" spans="2:16" x14ac:dyDescent="0.25">
      <c r="B8687" t="s">
        <v>8693</v>
      </c>
      <c r="C8687" s="119" t="s">
        <v>4</v>
      </c>
      <c r="D8687" t="s">
        <v>11537</v>
      </c>
      <c r="E8687" t="s">
        <v>11530</v>
      </c>
      <c r="F8687" t="s">
        <v>11540</v>
      </c>
      <c r="G8687" t="s">
        <v>5</v>
      </c>
      <c r="H8687" t="s">
        <v>18</v>
      </c>
      <c r="I8687" t="s">
        <v>11533</v>
      </c>
      <c r="J8687">
        <v>2018</v>
      </c>
      <c r="K8687">
        <v>5925.16</v>
      </c>
      <c r="L8687">
        <v>138</v>
      </c>
      <c r="M8687">
        <v>1</v>
      </c>
      <c r="N8687">
        <f t="shared" si="347"/>
        <v>0</v>
      </c>
      <c r="O8687">
        <f t="shared" si="351"/>
        <v>0</v>
      </c>
      <c r="P8687" t="s">
        <v>12692</v>
      </c>
    </row>
    <row r="8688" spans="2:16" x14ac:dyDescent="0.25">
      <c r="B8688" t="s">
        <v>8694</v>
      </c>
      <c r="C8688" s="119" t="s">
        <v>4</v>
      </c>
      <c r="D8688" t="s">
        <v>11537</v>
      </c>
      <c r="E8688" t="s">
        <v>11530</v>
      </c>
      <c r="F8688" t="s">
        <v>11540</v>
      </c>
      <c r="G8688" t="s">
        <v>5</v>
      </c>
      <c r="H8688" t="s">
        <v>18</v>
      </c>
      <c r="I8688" t="s">
        <v>11533</v>
      </c>
      <c r="J8688">
        <v>2018</v>
      </c>
      <c r="K8688">
        <v>1340.66</v>
      </c>
      <c r="L8688">
        <v>156</v>
      </c>
      <c r="M8688">
        <v>1</v>
      </c>
      <c r="N8688">
        <f t="shared" si="347"/>
        <v>0</v>
      </c>
      <c r="O8688">
        <f t="shared" si="351"/>
        <v>0</v>
      </c>
      <c r="P8688" t="s">
        <v>12692</v>
      </c>
    </row>
    <row r="8689" spans="2:16" x14ac:dyDescent="0.25">
      <c r="B8689" t="s">
        <v>8695</v>
      </c>
      <c r="C8689" s="119" t="s">
        <v>4</v>
      </c>
      <c r="D8689" t="s">
        <v>11537</v>
      </c>
      <c r="E8689" t="s">
        <v>11530</v>
      </c>
      <c r="F8689" t="s">
        <v>11540</v>
      </c>
      <c r="G8689" t="s">
        <v>5</v>
      </c>
      <c r="H8689" t="s">
        <v>18</v>
      </c>
      <c r="I8689" t="s">
        <v>11533</v>
      </c>
      <c r="J8689">
        <v>2018</v>
      </c>
      <c r="K8689">
        <v>2876.04</v>
      </c>
      <c r="L8689">
        <v>77</v>
      </c>
      <c r="M8689">
        <v>1</v>
      </c>
      <c r="N8689">
        <f t="shared" si="347"/>
        <v>0</v>
      </c>
      <c r="O8689">
        <f t="shared" si="351"/>
        <v>0</v>
      </c>
      <c r="P8689" t="s">
        <v>12692</v>
      </c>
    </row>
    <row r="8690" spans="2:16" x14ac:dyDescent="0.25">
      <c r="B8690" t="s">
        <v>8696</v>
      </c>
      <c r="C8690" s="119" t="s">
        <v>4</v>
      </c>
      <c r="D8690" t="s">
        <v>11537</v>
      </c>
      <c r="E8690" t="s">
        <v>11530</v>
      </c>
      <c r="F8690" t="s">
        <v>11540</v>
      </c>
      <c r="G8690" t="s">
        <v>5</v>
      </c>
      <c r="H8690" t="s">
        <v>18</v>
      </c>
      <c r="I8690" t="s">
        <v>11533</v>
      </c>
      <c r="J8690">
        <v>2018</v>
      </c>
      <c r="K8690">
        <v>1130.5999999999999</v>
      </c>
      <c r="L8690">
        <v>72</v>
      </c>
      <c r="M8690">
        <v>1</v>
      </c>
      <c r="N8690">
        <f t="shared" si="347"/>
        <v>0</v>
      </c>
      <c r="O8690">
        <f t="shared" si="351"/>
        <v>0</v>
      </c>
      <c r="P8690" t="s">
        <v>12692</v>
      </c>
    </row>
    <row r="8691" spans="2:16" x14ac:dyDescent="0.25">
      <c r="B8691" t="s">
        <v>8697</v>
      </c>
      <c r="C8691" s="119" t="s">
        <v>4</v>
      </c>
      <c r="D8691" t="s">
        <v>11550</v>
      </c>
      <c r="E8691" t="s">
        <v>11530</v>
      </c>
      <c r="F8691" t="s">
        <v>11540</v>
      </c>
      <c r="G8691" t="s">
        <v>5</v>
      </c>
      <c r="H8691" t="s">
        <v>18</v>
      </c>
      <c r="I8691" t="s">
        <v>11529</v>
      </c>
      <c r="J8691">
        <v>2018</v>
      </c>
      <c r="K8691">
        <v>4418.91</v>
      </c>
      <c r="L8691">
        <v>690</v>
      </c>
      <c r="M8691">
        <v>1</v>
      </c>
      <c r="N8691">
        <f t="shared" si="347"/>
        <v>0</v>
      </c>
      <c r="O8691">
        <f t="shared" si="351"/>
        <v>0</v>
      </c>
      <c r="P8691" t="s">
        <v>12692</v>
      </c>
    </row>
    <row r="8692" spans="2:16" x14ac:dyDescent="0.25">
      <c r="B8692" t="s">
        <v>8698</v>
      </c>
      <c r="C8692" s="119" t="s">
        <v>4</v>
      </c>
      <c r="D8692" t="s">
        <v>11537</v>
      </c>
      <c r="E8692" t="s">
        <v>11530</v>
      </c>
      <c r="F8692" t="s">
        <v>11540</v>
      </c>
      <c r="G8692" t="s">
        <v>5</v>
      </c>
      <c r="H8692" t="s">
        <v>18</v>
      </c>
      <c r="I8692" t="s">
        <v>11533</v>
      </c>
      <c r="J8692">
        <v>2018</v>
      </c>
      <c r="K8692">
        <v>1595.34</v>
      </c>
      <c r="L8692">
        <v>250</v>
      </c>
      <c r="M8692">
        <v>1</v>
      </c>
      <c r="N8692">
        <f t="shared" si="347"/>
        <v>0</v>
      </c>
      <c r="O8692">
        <f t="shared" si="351"/>
        <v>0</v>
      </c>
      <c r="P8692" t="s">
        <v>12692</v>
      </c>
    </row>
    <row r="8693" spans="2:16" x14ac:dyDescent="0.25">
      <c r="B8693" t="s">
        <v>8699</v>
      </c>
      <c r="C8693" s="119" t="s">
        <v>4</v>
      </c>
      <c r="D8693" t="s">
        <v>11537</v>
      </c>
      <c r="E8693" t="s">
        <v>11530</v>
      </c>
      <c r="F8693" t="s">
        <v>11540</v>
      </c>
      <c r="G8693" t="s">
        <v>5</v>
      </c>
      <c r="H8693" t="s">
        <v>18</v>
      </c>
      <c r="I8693" t="s">
        <v>11533</v>
      </c>
      <c r="J8693">
        <v>2018</v>
      </c>
      <c r="K8693">
        <v>1503.68</v>
      </c>
      <c r="L8693">
        <v>212</v>
      </c>
      <c r="M8693">
        <v>1</v>
      </c>
      <c r="N8693">
        <f t="shared" si="347"/>
        <v>0</v>
      </c>
      <c r="O8693">
        <f t="shared" si="351"/>
        <v>0</v>
      </c>
      <c r="P8693" t="s">
        <v>12692</v>
      </c>
    </row>
    <row r="8694" spans="2:16" x14ac:dyDescent="0.25">
      <c r="B8694" t="s">
        <v>8700</v>
      </c>
      <c r="C8694" s="119" t="s">
        <v>4</v>
      </c>
      <c r="D8694" t="s">
        <v>11537</v>
      </c>
      <c r="E8694" t="s">
        <v>11530</v>
      </c>
      <c r="F8694" t="s">
        <v>11540</v>
      </c>
      <c r="G8694" t="s">
        <v>5</v>
      </c>
      <c r="H8694" t="s">
        <v>18</v>
      </c>
      <c r="I8694" t="s">
        <v>11533</v>
      </c>
      <c r="J8694">
        <v>2018</v>
      </c>
      <c r="K8694">
        <v>4313.12</v>
      </c>
      <c r="L8694">
        <v>167</v>
      </c>
      <c r="M8694">
        <v>1</v>
      </c>
      <c r="N8694">
        <f t="shared" si="347"/>
        <v>0</v>
      </c>
      <c r="O8694">
        <f t="shared" si="351"/>
        <v>0</v>
      </c>
      <c r="P8694" t="s">
        <v>12692</v>
      </c>
    </row>
    <row r="8695" spans="2:16" x14ac:dyDescent="0.25">
      <c r="B8695" t="s">
        <v>8701</v>
      </c>
      <c r="C8695" s="119" t="s">
        <v>4</v>
      </c>
      <c r="D8695" t="s">
        <v>11546</v>
      </c>
      <c r="E8695" t="s">
        <v>11530</v>
      </c>
      <c r="F8695" t="s">
        <v>11540</v>
      </c>
      <c r="G8695" t="s">
        <v>5</v>
      </c>
      <c r="H8695" t="s">
        <v>18</v>
      </c>
      <c r="I8695" t="s">
        <v>11529</v>
      </c>
      <c r="J8695">
        <v>2018</v>
      </c>
      <c r="K8695">
        <v>1935.4</v>
      </c>
      <c r="L8695">
        <v>129</v>
      </c>
      <c r="M8695">
        <v>1</v>
      </c>
      <c r="N8695">
        <f t="shared" si="347"/>
        <v>0</v>
      </c>
      <c r="O8695">
        <f t="shared" si="351"/>
        <v>0</v>
      </c>
      <c r="P8695" t="s">
        <v>12692</v>
      </c>
    </row>
    <row r="8696" spans="2:16" x14ac:dyDescent="0.25">
      <c r="B8696" t="s">
        <v>8702</v>
      </c>
      <c r="C8696" s="119" t="s">
        <v>4</v>
      </c>
      <c r="D8696" t="s">
        <v>11537</v>
      </c>
      <c r="E8696" t="s">
        <v>11530</v>
      </c>
      <c r="F8696" t="s">
        <v>11540</v>
      </c>
      <c r="G8696" t="s">
        <v>5</v>
      </c>
      <c r="H8696" t="s">
        <v>18</v>
      </c>
      <c r="I8696" t="s">
        <v>11533</v>
      </c>
      <c r="J8696">
        <v>2018</v>
      </c>
      <c r="K8696">
        <v>2302.35</v>
      </c>
      <c r="L8696">
        <v>90</v>
      </c>
      <c r="M8696">
        <v>1</v>
      </c>
      <c r="N8696">
        <f t="shared" si="347"/>
        <v>0</v>
      </c>
      <c r="O8696">
        <f t="shared" si="351"/>
        <v>0</v>
      </c>
      <c r="P8696" t="s">
        <v>12692</v>
      </c>
    </row>
    <row r="8697" spans="2:16" x14ac:dyDescent="0.25">
      <c r="B8697" t="s">
        <v>8703</v>
      </c>
      <c r="C8697" s="119" t="s">
        <v>4</v>
      </c>
      <c r="D8697" t="s">
        <v>11537</v>
      </c>
      <c r="E8697" t="s">
        <v>11530</v>
      </c>
      <c r="F8697" t="s">
        <v>11540</v>
      </c>
      <c r="G8697" t="s">
        <v>5</v>
      </c>
      <c r="H8697" t="s">
        <v>18</v>
      </c>
      <c r="I8697" t="s">
        <v>11533</v>
      </c>
      <c r="J8697">
        <v>2018</v>
      </c>
      <c r="K8697">
        <v>1721.08</v>
      </c>
      <c r="L8697">
        <v>155</v>
      </c>
      <c r="M8697">
        <v>1</v>
      </c>
      <c r="N8697">
        <f t="shared" si="347"/>
        <v>0</v>
      </c>
      <c r="O8697">
        <f t="shared" si="351"/>
        <v>0</v>
      </c>
      <c r="P8697" t="s">
        <v>12692</v>
      </c>
    </row>
    <row r="8698" spans="2:16" x14ac:dyDescent="0.25">
      <c r="B8698" t="s">
        <v>8704</v>
      </c>
      <c r="C8698" s="119" t="s">
        <v>4</v>
      </c>
      <c r="D8698" t="s">
        <v>11539</v>
      </c>
      <c r="E8698" t="s">
        <v>11530</v>
      </c>
      <c r="F8698" t="s">
        <v>11540</v>
      </c>
      <c r="G8698" t="s">
        <v>5</v>
      </c>
      <c r="H8698" t="s">
        <v>18</v>
      </c>
      <c r="I8698" t="s">
        <v>11529</v>
      </c>
      <c r="J8698">
        <v>2018</v>
      </c>
      <c r="K8698">
        <v>2741.79</v>
      </c>
      <c r="L8698">
        <v>308</v>
      </c>
      <c r="M8698">
        <v>1</v>
      </c>
      <c r="N8698">
        <f t="shared" si="347"/>
        <v>0</v>
      </c>
      <c r="O8698">
        <f t="shared" si="351"/>
        <v>0</v>
      </c>
      <c r="P8698" t="s">
        <v>12692</v>
      </c>
    </row>
    <row r="8699" spans="2:16" x14ac:dyDescent="0.25">
      <c r="B8699" t="s">
        <v>8705</v>
      </c>
      <c r="C8699" s="119" t="s">
        <v>4</v>
      </c>
      <c r="D8699" t="s">
        <v>11550</v>
      </c>
      <c r="E8699" t="s">
        <v>11530</v>
      </c>
      <c r="F8699" t="s">
        <v>11540</v>
      </c>
      <c r="G8699" t="s">
        <v>5</v>
      </c>
      <c r="H8699" t="s">
        <v>18</v>
      </c>
      <c r="I8699" t="s">
        <v>11533</v>
      </c>
      <c r="J8699">
        <v>2018</v>
      </c>
      <c r="K8699">
        <v>2189.9699999999998</v>
      </c>
      <c r="L8699">
        <v>233</v>
      </c>
      <c r="M8699">
        <v>1</v>
      </c>
      <c r="N8699">
        <f t="shared" si="347"/>
        <v>0</v>
      </c>
      <c r="O8699">
        <f t="shared" si="351"/>
        <v>0</v>
      </c>
      <c r="P8699" t="s">
        <v>12692</v>
      </c>
    </row>
    <row r="8700" spans="2:16" x14ac:dyDescent="0.25">
      <c r="B8700" t="s">
        <v>8706</v>
      </c>
      <c r="C8700" s="119" t="s">
        <v>4</v>
      </c>
      <c r="D8700" t="s">
        <v>11537</v>
      </c>
      <c r="E8700" t="s">
        <v>11530</v>
      </c>
      <c r="F8700" t="s">
        <v>11540</v>
      </c>
      <c r="G8700" t="s">
        <v>5</v>
      </c>
      <c r="H8700" t="s">
        <v>18</v>
      </c>
      <c r="I8700" t="s">
        <v>11529</v>
      </c>
      <c r="J8700">
        <v>2018</v>
      </c>
      <c r="K8700">
        <v>2753.59</v>
      </c>
      <c r="L8700">
        <v>312</v>
      </c>
      <c r="M8700">
        <v>1</v>
      </c>
      <c r="N8700">
        <f t="shared" si="347"/>
        <v>0</v>
      </c>
      <c r="O8700">
        <f t="shared" si="351"/>
        <v>0</v>
      </c>
      <c r="P8700" t="s">
        <v>12692</v>
      </c>
    </row>
    <row r="8701" spans="2:16" x14ac:dyDescent="0.25">
      <c r="B8701" t="s">
        <v>8707</v>
      </c>
      <c r="C8701" s="119" t="s">
        <v>4</v>
      </c>
      <c r="D8701" t="s">
        <v>11537</v>
      </c>
      <c r="E8701" t="s">
        <v>11530</v>
      </c>
      <c r="F8701" t="s">
        <v>11540</v>
      </c>
      <c r="G8701" t="s">
        <v>5</v>
      </c>
      <c r="H8701" t="s">
        <v>18</v>
      </c>
      <c r="I8701" t="s">
        <v>11529</v>
      </c>
      <c r="J8701">
        <v>2018</v>
      </c>
      <c r="K8701">
        <v>2282.67</v>
      </c>
      <c r="L8701">
        <v>206</v>
      </c>
      <c r="M8701">
        <v>1</v>
      </c>
      <c r="N8701">
        <f t="shared" si="347"/>
        <v>0</v>
      </c>
      <c r="O8701">
        <f t="shared" si="351"/>
        <v>0</v>
      </c>
      <c r="P8701" t="s">
        <v>12692</v>
      </c>
    </row>
    <row r="8702" spans="2:16" x14ac:dyDescent="0.25">
      <c r="B8702" t="s">
        <v>8708</v>
      </c>
      <c r="C8702" s="119" t="s">
        <v>4</v>
      </c>
      <c r="D8702" t="s">
        <v>11546</v>
      </c>
      <c r="E8702" t="s">
        <v>11530</v>
      </c>
      <c r="F8702" t="s">
        <v>11540</v>
      </c>
      <c r="G8702" t="s">
        <v>5</v>
      </c>
      <c r="H8702" t="s">
        <v>18</v>
      </c>
      <c r="I8702" t="s">
        <v>11533</v>
      </c>
      <c r="J8702">
        <v>2018</v>
      </c>
      <c r="K8702">
        <v>1128.51</v>
      </c>
      <c r="L8702">
        <v>34</v>
      </c>
      <c r="M8702">
        <v>1</v>
      </c>
      <c r="N8702">
        <f t="shared" si="347"/>
        <v>0</v>
      </c>
      <c r="O8702">
        <f t="shared" si="351"/>
        <v>0</v>
      </c>
      <c r="P8702" t="s">
        <v>12692</v>
      </c>
    </row>
    <row r="8703" spans="2:16" x14ac:dyDescent="0.25">
      <c r="B8703" t="s">
        <v>8709</v>
      </c>
      <c r="C8703" s="119" t="s">
        <v>4</v>
      </c>
      <c r="D8703" t="s">
        <v>11550</v>
      </c>
      <c r="E8703" t="s">
        <v>11530</v>
      </c>
      <c r="F8703" t="s">
        <v>11540</v>
      </c>
      <c r="G8703" t="s">
        <v>5</v>
      </c>
      <c r="H8703" t="s">
        <v>18</v>
      </c>
      <c r="I8703" t="s">
        <v>11529</v>
      </c>
      <c r="J8703">
        <v>2018</v>
      </c>
      <c r="K8703">
        <v>3960.34</v>
      </c>
      <c r="L8703">
        <v>67</v>
      </c>
      <c r="M8703">
        <v>1</v>
      </c>
      <c r="N8703">
        <f t="shared" si="347"/>
        <v>0</v>
      </c>
      <c r="O8703">
        <f t="shared" si="351"/>
        <v>0</v>
      </c>
      <c r="P8703" t="s">
        <v>12692</v>
      </c>
    </row>
    <row r="8704" spans="2:16" x14ac:dyDescent="0.25">
      <c r="B8704" t="s">
        <v>8710</v>
      </c>
      <c r="C8704" s="119" t="s">
        <v>4</v>
      </c>
      <c r="D8704" t="s">
        <v>11537</v>
      </c>
      <c r="E8704" t="s">
        <v>11530</v>
      </c>
      <c r="F8704" t="s">
        <v>11540</v>
      </c>
      <c r="G8704" t="s">
        <v>5</v>
      </c>
      <c r="H8704" t="s">
        <v>18</v>
      </c>
      <c r="I8704" t="s">
        <v>11533</v>
      </c>
      <c r="J8704">
        <v>2018</v>
      </c>
      <c r="K8704">
        <v>3071.55</v>
      </c>
      <c r="L8704">
        <v>40</v>
      </c>
      <c r="M8704">
        <v>1</v>
      </c>
      <c r="N8704">
        <f t="shared" si="347"/>
        <v>0</v>
      </c>
      <c r="O8704">
        <f t="shared" si="351"/>
        <v>0</v>
      </c>
      <c r="P8704" t="s">
        <v>12692</v>
      </c>
    </row>
    <row r="8705" spans="2:16" x14ac:dyDescent="0.25">
      <c r="B8705" t="s">
        <v>8711</v>
      </c>
      <c r="C8705" s="119" t="s">
        <v>4</v>
      </c>
      <c r="D8705" t="s">
        <v>11537</v>
      </c>
      <c r="E8705" t="s">
        <v>11530</v>
      </c>
      <c r="F8705" t="s">
        <v>11540</v>
      </c>
      <c r="G8705" t="s">
        <v>5</v>
      </c>
      <c r="H8705" t="s">
        <v>18</v>
      </c>
      <c r="I8705" t="s">
        <v>11533</v>
      </c>
      <c r="J8705">
        <v>2018</v>
      </c>
      <c r="K8705">
        <v>3071.55</v>
      </c>
      <c r="L8705">
        <v>40</v>
      </c>
      <c r="M8705">
        <v>1</v>
      </c>
      <c r="N8705">
        <f t="shared" si="347"/>
        <v>0</v>
      </c>
      <c r="O8705">
        <f t="shared" si="351"/>
        <v>0</v>
      </c>
      <c r="P8705" t="s">
        <v>11528</v>
      </c>
    </row>
    <row r="8706" spans="2:16" x14ac:dyDescent="0.25">
      <c r="B8706" t="s">
        <v>8712</v>
      </c>
      <c r="C8706" s="119" t="s">
        <v>4</v>
      </c>
      <c r="D8706" t="s">
        <v>11537</v>
      </c>
      <c r="E8706" t="s">
        <v>11530</v>
      </c>
      <c r="F8706" t="s">
        <v>11540</v>
      </c>
      <c r="G8706" t="s">
        <v>5</v>
      </c>
      <c r="H8706" t="s">
        <v>18</v>
      </c>
      <c r="I8706" t="s">
        <v>11533</v>
      </c>
      <c r="J8706">
        <v>2018</v>
      </c>
      <c r="K8706">
        <v>4072</v>
      </c>
      <c r="L8706">
        <v>53</v>
      </c>
      <c r="M8706">
        <v>1</v>
      </c>
      <c r="N8706">
        <f t="shared" si="347"/>
        <v>0</v>
      </c>
      <c r="O8706">
        <f t="shared" si="351"/>
        <v>0</v>
      </c>
      <c r="P8706" t="s">
        <v>12692</v>
      </c>
    </row>
    <row r="8707" spans="2:16" x14ac:dyDescent="0.25">
      <c r="B8707" t="s">
        <v>8713</v>
      </c>
      <c r="C8707" s="119" t="s">
        <v>4</v>
      </c>
      <c r="D8707" t="s">
        <v>11542</v>
      </c>
      <c r="E8707" t="s">
        <v>11530</v>
      </c>
      <c r="F8707" t="s">
        <v>11540</v>
      </c>
      <c r="G8707" t="s">
        <v>5</v>
      </c>
      <c r="H8707" t="s">
        <v>18</v>
      </c>
      <c r="I8707" t="s">
        <v>11533</v>
      </c>
      <c r="J8707">
        <v>2018</v>
      </c>
      <c r="K8707">
        <v>1436.89</v>
      </c>
      <c r="L8707">
        <v>167</v>
      </c>
      <c r="M8707">
        <v>1</v>
      </c>
      <c r="N8707">
        <f t="shared" si="347"/>
        <v>0</v>
      </c>
      <c r="O8707">
        <f t="shared" si="351"/>
        <v>0</v>
      </c>
      <c r="P8707" t="s">
        <v>12692</v>
      </c>
    </row>
    <row r="8708" spans="2:16" x14ac:dyDescent="0.25">
      <c r="B8708" t="s">
        <v>8714</v>
      </c>
      <c r="C8708" s="119" t="s">
        <v>4</v>
      </c>
      <c r="D8708" t="s">
        <v>11537</v>
      </c>
      <c r="E8708" t="s">
        <v>11530</v>
      </c>
      <c r="F8708" t="s">
        <v>11540</v>
      </c>
      <c r="G8708" t="s">
        <v>5</v>
      </c>
      <c r="H8708" t="s">
        <v>18</v>
      </c>
      <c r="I8708" t="s">
        <v>11529</v>
      </c>
      <c r="J8708">
        <v>2018</v>
      </c>
      <c r="K8708">
        <v>1656.89</v>
      </c>
      <c r="L8708">
        <v>14</v>
      </c>
      <c r="M8708">
        <v>1</v>
      </c>
      <c r="N8708">
        <f t="shared" si="347"/>
        <v>0</v>
      </c>
      <c r="O8708">
        <f t="shared" si="351"/>
        <v>0</v>
      </c>
      <c r="P8708" t="s">
        <v>12692</v>
      </c>
    </row>
    <row r="8709" spans="2:16" x14ac:dyDescent="0.25">
      <c r="B8709" t="s">
        <v>8715</v>
      </c>
      <c r="C8709" s="119" t="s">
        <v>4</v>
      </c>
      <c r="D8709" t="s">
        <v>11537</v>
      </c>
      <c r="E8709" t="s">
        <v>11530</v>
      </c>
      <c r="F8709" t="s">
        <v>11540</v>
      </c>
      <c r="G8709" t="s">
        <v>5</v>
      </c>
      <c r="H8709" t="s">
        <v>18</v>
      </c>
      <c r="I8709" t="s">
        <v>11529</v>
      </c>
      <c r="J8709">
        <v>2018</v>
      </c>
      <c r="K8709">
        <v>1652.39</v>
      </c>
      <c r="L8709">
        <v>30</v>
      </c>
      <c r="M8709">
        <v>1</v>
      </c>
      <c r="N8709">
        <f t="shared" si="347"/>
        <v>0</v>
      </c>
      <c r="O8709">
        <f t="shared" ref="O8709:O8752" si="352">IF(OR(L8709="",L8709&lt;=0),1,0)</f>
        <v>0</v>
      </c>
      <c r="P8709" t="s">
        <v>12692</v>
      </c>
    </row>
    <row r="8710" spans="2:16" x14ac:dyDescent="0.25">
      <c r="B8710" t="s">
        <v>8716</v>
      </c>
      <c r="C8710" s="119" t="s">
        <v>4</v>
      </c>
      <c r="D8710" t="s">
        <v>11542</v>
      </c>
      <c r="E8710" t="s">
        <v>11530</v>
      </c>
      <c r="F8710" t="s">
        <v>11540</v>
      </c>
      <c r="G8710" t="s">
        <v>5</v>
      </c>
      <c r="H8710" t="s">
        <v>18</v>
      </c>
      <c r="I8710" t="s">
        <v>11533</v>
      </c>
      <c r="J8710">
        <v>2018</v>
      </c>
      <c r="K8710">
        <v>1120.03</v>
      </c>
      <c r="L8710">
        <v>23</v>
      </c>
      <c r="M8710">
        <v>1</v>
      </c>
      <c r="N8710">
        <f t="shared" si="347"/>
        <v>0</v>
      </c>
      <c r="O8710">
        <f t="shared" si="352"/>
        <v>0</v>
      </c>
      <c r="P8710" t="s">
        <v>12692</v>
      </c>
    </row>
    <row r="8711" spans="2:16" x14ac:dyDescent="0.25">
      <c r="B8711" t="s">
        <v>8717</v>
      </c>
      <c r="C8711" s="119" t="s">
        <v>4</v>
      </c>
      <c r="D8711" t="s">
        <v>11546</v>
      </c>
      <c r="E8711" t="s">
        <v>11530</v>
      </c>
      <c r="F8711" t="s">
        <v>11540</v>
      </c>
      <c r="G8711" t="s">
        <v>5</v>
      </c>
      <c r="H8711" t="s">
        <v>18</v>
      </c>
      <c r="I8711" t="s">
        <v>11533</v>
      </c>
      <c r="J8711">
        <v>2018</v>
      </c>
      <c r="K8711">
        <v>1158.19</v>
      </c>
      <c r="L8711">
        <v>27</v>
      </c>
      <c r="M8711">
        <v>1</v>
      </c>
      <c r="N8711">
        <f t="shared" si="347"/>
        <v>0</v>
      </c>
      <c r="O8711">
        <f t="shared" si="352"/>
        <v>0</v>
      </c>
      <c r="P8711" t="s">
        <v>12692</v>
      </c>
    </row>
    <row r="8712" spans="2:16" x14ac:dyDescent="0.25">
      <c r="B8712" t="s">
        <v>8718</v>
      </c>
      <c r="C8712" s="119" t="s">
        <v>4</v>
      </c>
      <c r="D8712" t="s">
        <v>11537</v>
      </c>
      <c r="E8712" t="s">
        <v>11530</v>
      </c>
      <c r="F8712" t="s">
        <v>11540</v>
      </c>
      <c r="G8712" t="s">
        <v>5</v>
      </c>
      <c r="H8712" t="s">
        <v>18</v>
      </c>
      <c r="I8712" t="s">
        <v>11533</v>
      </c>
      <c r="J8712">
        <v>2018</v>
      </c>
      <c r="K8712">
        <v>1158.51</v>
      </c>
      <c r="L8712">
        <v>28</v>
      </c>
      <c r="M8712">
        <v>1</v>
      </c>
      <c r="N8712">
        <f t="shared" si="347"/>
        <v>0</v>
      </c>
      <c r="O8712">
        <f t="shared" si="352"/>
        <v>0</v>
      </c>
      <c r="P8712" t="s">
        <v>12692</v>
      </c>
    </row>
    <row r="8713" spans="2:16" x14ac:dyDescent="0.25">
      <c r="B8713" t="s">
        <v>8719</v>
      </c>
      <c r="C8713" s="119" t="s">
        <v>4</v>
      </c>
      <c r="D8713" t="s">
        <v>11546</v>
      </c>
      <c r="E8713" t="s">
        <v>11530</v>
      </c>
      <c r="F8713" t="s">
        <v>11540</v>
      </c>
      <c r="G8713" t="s">
        <v>5</v>
      </c>
      <c r="H8713" t="s">
        <v>18</v>
      </c>
      <c r="I8713" t="s">
        <v>11533</v>
      </c>
      <c r="J8713">
        <v>2018</v>
      </c>
      <c r="K8713">
        <v>4076.04</v>
      </c>
      <c r="L8713">
        <v>88</v>
      </c>
      <c r="M8713">
        <v>1</v>
      </c>
      <c r="N8713">
        <f t="shared" si="347"/>
        <v>0</v>
      </c>
      <c r="O8713">
        <f t="shared" si="352"/>
        <v>0</v>
      </c>
      <c r="P8713" t="s">
        <v>12692</v>
      </c>
    </row>
    <row r="8714" spans="2:16" x14ac:dyDescent="0.25">
      <c r="B8714" t="s">
        <v>8720</v>
      </c>
      <c r="C8714" s="119" t="s">
        <v>4</v>
      </c>
      <c r="D8714" t="s">
        <v>11537</v>
      </c>
      <c r="E8714" t="s">
        <v>11530</v>
      </c>
      <c r="F8714" t="s">
        <v>11540</v>
      </c>
      <c r="G8714" t="s">
        <v>5</v>
      </c>
      <c r="H8714" t="s">
        <v>18</v>
      </c>
      <c r="I8714" t="s">
        <v>11533</v>
      </c>
      <c r="J8714">
        <v>2018</v>
      </c>
      <c r="K8714">
        <v>1150.68</v>
      </c>
      <c r="L8714">
        <v>5</v>
      </c>
      <c r="M8714">
        <v>1</v>
      </c>
      <c r="N8714">
        <f t="shared" si="347"/>
        <v>0</v>
      </c>
      <c r="O8714">
        <f t="shared" si="352"/>
        <v>0</v>
      </c>
      <c r="P8714" t="s">
        <v>12692</v>
      </c>
    </row>
    <row r="8715" spans="2:16" x14ac:dyDescent="0.25">
      <c r="B8715" t="s">
        <v>8721</v>
      </c>
      <c r="C8715" s="119" t="s">
        <v>4</v>
      </c>
      <c r="D8715" t="s">
        <v>11537</v>
      </c>
      <c r="E8715" t="s">
        <v>11530</v>
      </c>
      <c r="F8715" t="s">
        <v>11540</v>
      </c>
      <c r="G8715" t="s">
        <v>5</v>
      </c>
      <c r="H8715" t="s">
        <v>18</v>
      </c>
      <c r="I8715" t="s">
        <v>11533</v>
      </c>
      <c r="J8715">
        <v>2018</v>
      </c>
      <c r="K8715">
        <v>1163.71</v>
      </c>
      <c r="L8715">
        <v>27</v>
      </c>
      <c r="M8715">
        <v>1</v>
      </c>
      <c r="N8715">
        <f t="shared" ref="N8715:N8778" si="353">IF(K8715&lt;100,1,0)</f>
        <v>0</v>
      </c>
      <c r="O8715">
        <f t="shared" si="352"/>
        <v>0</v>
      </c>
      <c r="P8715" t="s">
        <v>12692</v>
      </c>
    </row>
    <row r="8716" spans="2:16" x14ac:dyDescent="0.25">
      <c r="B8716" t="s">
        <v>8722</v>
      </c>
      <c r="C8716" s="119" t="s">
        <v>4</v>
      </c>
      <c r="D8716" t="s">
        <v>11537</v>
      </c>
      <c r="E8716" t="s">
        <v>11530</v>
      </c>
      <c r="F8716" t="s">
        <v>11540</v>
      </c>
      <c r="G8716" t="s">
        <v>5</v>
      </c>
      <c r="H8716" t="s">
        <v>18</v>
      </c>
      <c r="I8716" t="s">
        <v>11533</v>
      </c>
      <c r="J8716">
        <v>2018</v>
      </c>
      <c r="K8716">
        <v>1152.04</v>
      </c>
      <c r="L8716">
        <v>9</v>
      </c>
      <c r="M8716">
        <v>1</v>
      </c>
      <c r="N8716">
        <f t="shared" si="353"/>
        <v>0</v>
      </c>
      <c r="O8716">
        <f t="shared" si="352"/>
        <v>0</v>
      </c>
      <c r="P8716" t="s">
        <v>12692</v>
      </c>
    </row>
    <row r="8717" spans="2:16" x14ac:dyDescent="0.25">
      <c r="B8717" t="s">
        <v>8723</v>
      </c>
      <c r="C8717" s="119" t="s">
        <v>4</v>
      </c>
      <c r="D8717" t="s">
        <v>11537</v>
      </c>
      <c r="E8717" t="s">
        <v>11530</v>
      </c>
      <c r="F8717" t="s">
        <v>11540</v>
      </c>
      <c r="G8717" t="s">
        <v>5</v>
      </c>
      <c r="H8717" t="s">
        <v>18</v>
      </c>
      <c r="I8717" t="s">
        <v>11533</v>
      </c>
      <c r="J8717">
        <v>2018</v>
      </c>
      <c r="K8717">
        <v>2381.48</v>
      </c>
      <c r="L8717">
        <v>31</v>
      </c>
      <c r="M8717">
        <v>1</v>
      </c>
      <c r="N8717">
        <f t="shared" si="353"/>
        <v>0</v>
      </c>
      <c r="O8717">
        <f t="shared" si="352"/>
        <v>0</v>
      </c>
      <c r="P8717" t="s">
        <v>12692</v>
      </c>
    </row>
    <row r="8718" spans="2:16" x14ac:dyDescent="0.25">
      <c r="B8718" t="s">
        <v>8724</v>
      </c>
      <c r="C8718" s="119" t="s">
        <v>4</v>
      </c>
      <c r="D8718" t="s">
        <v>11537</v>
      </c>
      <c r="E8718" t="s">
        <v>11530</v>
      </c>
      <c r="F8718" t="s">
        <v>11540</v>
      </c>
      <c r="G8718" t="s">
        <v>5</v>
      </c>
      <c r="H8718" t="s">
        <v>18</v>
      </c>
      <c r="I8718" t="s">
        <v>11533</v>
      </c>
      <c r="J8718">
        <v>2018</v>
      </c>
      <c r="K8718">
        <v>3025.63</v>
      </c>
      <c r="L8718">
        <v>74</v>
      </c>
      <c r="M8718">
        <v>1</v>
      </c>
      <c r="N8718">
        <f t="shared" si="353"/>
        <v>0</v>
      </c>
      <c r="O8718">
        <f t="shared" si="352"/>
        <v>0</v>
      </c>
      <c r="P8718" t="s">
        <v>12692</v>
      </c>
    </row>
    <row r="8719" spans="2:16" x14ac:dyDescent="0.25">
      <c r="B8719" t="s">
        <v>8725</v>
      </c>
      <c r="C8719" s="119" t="s">
        <v>4</v>
      </c>
      <c r="D8719" t="s">
        <v>11537</v>
      </c>
      <c r="E8719" t="s">
        <v>11530</v>
      </c>
      <c r="F8719" t="s">
        <v>11540</v>
      </c>
      <c r="G8719" t="s">
        <v>5</v>
      </c>
      <c r="H8719" t="s">
        <v>18</v>
      </c>
      <c r="I8719" t="s">
        <v>11533</v>
      </c>
      <c r="J8719">
        <v>2018</v>
      </c>
      <c r="K8719">
        <v>1156.8900000000001</v>
      </c>
      <c r="L8719">
        <v>7</v>
      </c>
      <c r="M8719">
        <v>1</v>
      </c>
      <c r="N8719">
        <f t="shared" si="353"/>
        <v>0</v>
      </c>
      <c r="O8719">
        <f t="shared" si="352"/>
        <v>0</v>
      </c>
      <c r="P8719" t="s">
        <v>12692</v>
      </c>
    </row>
    <row r="8720" spans="2:16" x14ac:dyDescent="0.25">
      <c r="B8720" t="s">
        <v>8726</v>
      </c>
      <c r="C8720" s="119" t="s">
        <v>4</v>
      </c>
      <c r="D8720" t="s">
        <v>11537</v>
      </c>
      <c r="E8720" t="s">
        <v>11530</v>
      </c>
      <c r="F8720" t="s">
        <v>11540</v>
      </c>
      <c r="G8720" t="s">
        <v>5</v>
      </c>
      <c r="H8720" t="s">
        <v>18</v>
      </c>
      <c r="I8720" t="s">
        <v>11533</v>
      </c>
      <c r="J8720">
        <v>2018</v>
      </c>
      <c r="K8720">
        <v>1387.6</v>
      </c>
      <c r="L8720">
        <v>153</v>
      </c>
      <c r="M8720">
        <v>1</v>
      </c>
      <c r="N8720">
        <f t="shared" si="353"/>
        <v>0</v>
      </c>
      <c r="O8720">
        <f t="shared" si="352"/>
        <v>0</v>
      </c>
      <c r="P8720" t="s">
        <v>12692</v>
      </c>
    </row>
    <row r="8721" spans="2:16" x14ac:dyDescent="0.25">
      <c r="B8721" t="s">
        <v>8727</v>
      </c>
      <c r="C8721" s="119" t="s">
        <v>4</v>
      </c>
      <c r="D8721" t="s">
        <v>11537</v>
      </c>
      <c r="E8721" t="s">
        <v>11530</v>
      </c>
      <c r="F8721" t="s">
        <v>11540</v>
      </c>
      <c r="G8721" t="s">
        <v>5</v>
      </c>
      <c r="H8721" t="s">
        <v>18</v>
      </c>
      <c r="I8721" t="s">
        <v>11533</v>
      </c>
      <c r="J8721">
        <v>2018</v>
      </c>
      <c r="K8721">
        <v>8400.42</v>
      </c>
      <c r="L8721">
        <v>101</v>
      </c>
      <c r="M8721">
        <v>1</v>
      </c>
      <c r="N8721">
        <f t="shared" si="353"/>
        <v>0</v>
      </c>
      <c r="O8721">
        <f t="shared" si="352"/>
        <v>0</v>
      </c>
      <c r="P8721" t="s">
        <v>12692</v>
      </c>
    </row>
    <row r="8722" spans="2:16" x14ac:dyDescent="0.25">
      <c r="B8722" t="s">
        <v>8728</v>
      </c>
      <c r="C8722" s="119" t="s">
        <v>4</v>
      </c>
      <c r="D8722" t="s">
        <v>11546</v>
      </c>
      <c r="E8722" t="s">
        <v>11530</v>
      </c>
      <c r="F8722" t="s">
        <v>11540</v>
      </c>
      <c r="G8722" t="s">
        <v>5</v>
      </c>
      <c r="H8722" t="s">
        <v>18</v>
      </c>
      <c r="I8722" t="s">
        <v>11533</v>
      </c>
      <c r="J8722">
        <v>2018</v>
      </c>
      <c r="K8722">
        <v>1158.6400000000001</v>
      </c>
      <c r="L8722">
        <v>12</v>
      </c>
      <c r="M8722">
        <v>1</v>
      </c>
      <c r="N8722">
        <f t="shared" si="353"/>
        <v>0</v>
      </c>
      <c r="O8722">
        <f t="shared" si="352"/>
        <v>0</v>
      </c>
      <c r="P8722" t="s">
        <v>12692</v>
      </c>
    </row>
    <row r="8723" spans="2:16" x14ac:dyDescent="0.25">
      <c r="B8723" t="s">
        <v>8729</v>
      </c>
      <c r="C8723" s="119" t="s">
        <v>4</v>
      </c>
      <c r="D8723" t="s">
        <v>11537</v>
      </c>
      <c r="E8723" t="s">
        <v>11530</v>
      </c>
      <c r="F8723" t="s">
        <v>11540</v>
      </c>
      <c r="G8723" t="s">
        <v>5</v>
      </c>
      <c r="H8723" t="s">
        <v>18</v>
      </c>
      <c r="I8723" t="s">
        <v>11533</v>
      </c>
      <c r="J8723">
        <v>2018</v>
      </c>
      <c r="K8723">
        <v>1172.23</v>
      </c>
      <c r="L8723">
        <v>52</v>
      </c>
      <c r="M8723">
        <v>1</v>
      </c>
      <c r="N8723">
        <f t="shared" si="353"/>
        <v>0</v>
      </c>
      <c r="O8723">
        <f t="shared" si="352"/>
        <v>0</v>
      </c>
      <c r="P8723" t="s">
        <v>12692</v>
      </c>
    </row>
    <row r="8724" spans="2:16" x14ac:dyDescent="0.25">
      <c r="B8724" t="s">
        <v>8730</v>
      </c>
      <c r="C8724" s="119" t="s">
        <v>4</v>
      </c>
      <c r="D8724" t="s">
        <v>11537</v>
      </c>
      <c r="E8724" t="s">
        <v>11530</v>
      </c>
      <c r="F8724" t="s">
        <v>11540</v>
      </c>
      <c r="G8724" t="s">
        <v>5</v>
      </c>
      <c r="H8724" t="s">
        <v>18</v>
      </c>
      <c r="I8724" t="s">
        <v>11533</v>
      </c>
      <c r="J8724">
        <v>2018</v>
      </c>
      <c r="K8724">
        <v>6406.36</v>
      </c>
      <c r="L8724">
        <v>384</v>
      </c>
      <c r="M8724">
        <v>1</v>
      </c>
      <c r="N8724">
        <f t="shared" si="353"/>
        <v>0</v>
      </c>
      <c r="O8724">
        <f t="shared" si="352"/>
        <v>0</v>
      </c>
      <c r="P8724" t="s">
        <v>12692</v>
      </c>
    </row>
    <row r="8725" spans="2:16" x14ac:dyDescent="0.25">
      <c r="B8725" t="s">
        <v>8731</v>
      </c>
      <c r="C8725" s="119" t="s">
        <v>4</v>
      </c>
      <c r="D8725" t="s">
        <v>11542</v>
      </c>
      <c r="E8725" t="s">
        <v>11530</v>
      </c>
      <c r="F8725" t="s">
        <v>11540</v>
      </c>
      <c r="G8725" t="s">
        <v>5</v>
      </c>
      <c r="H8725" t="s">
        <v>18</v>
      </c>
      <c r="I8725" t="s">
        <v>11533</v>
      </c>
      <c r="J8725">
        <v>2018</v>
      </c>
      <c r="K8725">
        <v>1177.46</v>
      </c>
      <c r="L8725">
        <v>78</v>
      </c>
      <c r="M8725">
        <v>1</v>
      </c>
      <c r="N8725">
        <f t="shared" si="353"/>
        <v>0</v>
      </c>
      <c r="O8725">
        <f t="shared" si="352"/>
        <v>0</v>
      </c>
      <c r="P8725" t="s">
        <v>12692</v>
      </c>
    </row>
    <row r="8726" spans="2:16" x14ac:dyDescent="0.25">
      <c r="B8726" t="s">
        <v>8732</v>
      </c>
      <c r="C8726" s="119" t="s">
        <v>4</v>
      </c>
      <c r="D8726" t="s">
        <v>11537</v>
      </c>
      <c r="E8726" t="s">
        <v>11530</v>
      </c>
      <c r="F8726" t="s">
        <v>11540</v>
      </c>
      <c r="G8726" t="s">
        <v>5</v>
      </c>
      <c r="H8726" t="s">
        <v>18</v>
      </c>
      <c r="I8726" t="s">
        <v>11533</v>
      </c>
      <c r="J8726">
        <v>2018</v>
      </c>
      <c r="K8726">
        <v>1152.93</v>
      </c>
      <c r="L8726">
        <v>14</v>
      </c>
      <c r="M8726">
        <v>1</v>
      </c>
      <c r="N8726">
        <f t="shared" si="353"/>
        <v>0</v>
      </c>
      <c r="O8726">
        <f t="shared" si="352"/>
        <v>0</v>
      </c>
      <c r="P8726" t="s">
        <v>12692</v>
      </c>
    </row>
    <row r="8727" spans="2:16" x14ac:dyDescent="0.25">
      <c r="B8727" t="s">
        <v>8733</v>
      </c>
      <c r="C8727" s="119" t="s">
        <v>4</v>
      </c>
      <c r="D8727" t="s">
        <v>11537</v>
      </c>
      <c r="E8727" t="s">
        <v>11530</v>
      </c>
      <c r="F8727" t="s">
        <v>11540</v>
      </c>
      <c r="G8727" t="s">
        <v>5</v>
      </c>
      <c r="H8727" t="s">
        <v>18</v>
      </c>
      <c r="I8727" t="s">
        <v>11533</v>
      </c>
      <c r="J8727">
        <v>2018</v>
      </c>
      <c r="K8727">
        <v>1149.78</v>
      </c>
      <c r="L8727">
        <v>5</v>
      </c>
      <c r="M8727">
        <v>1</v>
      </c>
      <c r="N8727">
        <f t="shared" si="353"/>
        <v>0</v>
      </c>
      <c r="O8727">
        <f t="shared" si="352"/>
        <v>0</v>
      </c>
      <c r="P8727" t="s">
        <v>12692</v>
      </c>
    </row>
    <row r="8728" spans="2:16" x14ac:dyDescent="0.25">
      <c r="B8728" t="s">
        <v>8734</v>
      </c>
      <c r="C8728" s="119" t="s">
        <v>4</v>
      </c>
      <c r="D8728" t="s">
        <v>11537</v>
      </c>
      <c r="E8728" t="s">
        <v>11530</v>
      </c>
      <c r="F8728" t="s">
        <v>11540</v>
      </c>
      <c r="G8728" t="s">
        <v>5</v>
      </c>
      <c r="H8728" t="s">
        <v>18</v>
      </c>
      <c r="I8728" t="s">
        <v>11541</v>
      </c>
      <c r="J8728">
        <v>2018</v>
      </c>
      <c r="K8728">
        <v>1148.3800000000001</v>
      </c>
      <c r="L8728">
        <v>5</v>
      </c>
      <c r="M8728">
        <v>1</v>
      </c>
      <c r="N8728">
        <f t="shared" si="353"/>
        <v>0</v>
      </c>
      <c r="O8728">
        <f t="shared" si="352"/>
        <v>0</v>
      </c>
      <c r="P8728" t="s">
        <v>12692</v>
      </c>
    </row>
    <row r="8729" spans="2:16" x14ac:dyDescent="0.25">
      <c r="B8729" t="s">
        <v>8735</v>
      </c>
      <c r="C8729" s="119" t="s">
        <v>4</v>
      </c>
      <c r="D8729" t="s">
        <v>11550</v>
      </c>
      <c r="E8729" t="s">
        <v>11530</v>
      </c>
      <c r="F8729" t="s">
        <v>11540</v>
      </c>
      <c r="G8729" t="s">
        <v>5</v>
      </c>
      <c r="H8729" t="s">
        <v>18</v>
      </c>
      <c r="I8729" t="s">
        <v>11533</v>
      </c>
      <c r="J8729">
        <v>2018</v>
      </c>
      <c r="K8729">
        <v>2332.9299999999998</v>
      </c>
      <c r="L8729">
        <v>28</v>
      </c>
      <c r="M8729">
        <v>1</v>
      </c>
      <c r="N8729">
        <f t="shared" si="353"/>
        <v>0</v>
      </c>
      <c r="O8729">
        <f t="shared" si="352"/>
        <v>0</v>
      </c>
      <c r="P8729" t="s">
        <v>12692</v>
      </c>
    </row>
    <row r="8730" spans="2:16" x14ac:dyDescent="0.25">
      <c r="B8730" t="s">
        <v>8736</v>
      </c>
      <c r="C8730" s="119" t="s">
        <v>4</v>
      </c>
      <c r="D8730" t="s">
        <v>11539</v>
      </c>
      <c r="E8730" t="s">
        <v>11530</v>
      </c>
      <c r="F8730" t="s">
        <v>11540</v>
      </c>
      <c r="G8730" t="s">
        <v>5</v>
      </c>
      <c r="H8730" t="s">
        <v>18</v>
      </c>
      <c r="I8730" t="s">
        <v>11533</v>
      </c>
      <c r="J8730">
        <v>2018</v>
      </c>
      <c r="K8730">
        <v>1831.67</v>
      </c>
      <c r="L8730">
        <v>302</v>
      </c>
      <c r="M8730">
        <v>1</v>
      </c>
      <c r="N8730">
        <f t="shared" si="353"/>
        <v>0</v>
      </c>
      <c r="O8730">
        <f t="shared" si="352"/>
        <v>0</v>
      </c>
      <c r="P8730" t="s">
        <v>11528</v>
      </c>
    </row>
    <row r="8731" spans="2:16" x14ac:dyDescent="0.25">
      <c r="B8731" t="s">
        <v>8737</v>
      </c>
      <c r="C8731" s="119" t="s">
        <v>4</v>
      </c>
      <c r="D8731" t="s">
        <v>11537</v>
      </c>
      <c r="E8731" t="s">
        <v>11530</v>
      </c>
      <c r="F8731" t="s">
        <v>11540</v>
      </c>
      <c r="G8731" t="s">
        <v>5</v>
      </c>
      <c r="H8731" t="s">
        <v>18</v>
      </c>
      <c r="I8731" t="s">
        <v>11533</v>
      </c>
      <c r="J8731">
        <v>2018</v>
      </c>
      <c r="K8731">
        <v>1737.01</v>
      </c>
      <c r="L8731">
        <v>7</v>
      </c>
      <c r="M8731">
        <v>1</v>
      </c>
      <c r="N8731">
        <f t="shared" si="353"/>
        <v>0</v>
      </c>
      <c r="O8731">
        <f t="shared" si="352"/>
        <v>0</v>
      </c>
      <c r="P8731" t="s">
        <v>12692</v>
      </c>
    </row>
    <row r="8732" spans="2:16" x14ac:dyDescent="0.25">
      <c r="B8732" t="s">
        <v>8738</v>
      </c>
      <c r="C8732" s="119" t="s">
        <v>4</v>
      </c>
      <c r="D8732" t="s">
        <v>11537</v>
      </c>
      <c r="E8732" t="s">
        <v>11530</v>
      </c>
      <c r="F8732" t="s">
        <v>11540</v>
      </c>
      <c r="G8732" t="s">
        <v>5</v>
      </c>
      <c r="H8732" t="s">
        <v>18</v>
      </c>
      <c r="I8732" t="s">
        <v>11533</v>
      </c>
      <c r="J8732">
        <v>2018</v>
      </c>
      <c r="K8732">
        <v>1155.19</v>
      </c>
      <c r="L8732">
        <v>2</v>
      </c>
      <c r="M8732">
        <v>1</v>
      </c>
      <c r="N8732">
        <f t="shared" si="353"/>
        <v>0</v>
      </c>
      <c r="O8732">
        <f t="shared" si="352"/>
        <v>0</v>
      </c>
      <c r="P8732" t="s">
        <v>12692</v>
      </c>
    </row>
    <row r="8733" spans="2:16" x14ac:dyDescent="0.25">
      <c r="B8733" t="s">
        <v>8739</v>
      </c>
      <c r="C8733" s="119" t="s">
        <v>4</v>
      </c>
      <c r="D8733" t="s">
        <v>11537</v>
      </c>
      <c r="E8733" t="s">
        <v>11530</v>
      </c>
      <c r="F8733" t="s">
        <v>11540</v>
      </c>
      <c r="G8733" t="s">
        <v>5</v>
      </c>
      <c r="H8733" t="s">
        <v>18</v>
      </c>
      <c r="I8733" t="s">
        <v>11533</v>
      </c>
      <c r="J8733">
        <v>2018</v>
      </c>
      <c r="K8733">
        <v>4231.17</v>
      </c>
      <c r="L8733">
        <v>148</v>
      </c>
      <c r="M8733">
        <v>1</v>
      </c>
      <c r="N8733">
        <f t="shared" si="353"/>
        <v>0</v>
      </c>
      <c r="O8733">
        <f t="shared" si="352"/>
        <v>0</v>
      </c>
      <c r="P8733" t="s">
        <v>12692</v>
      </c>
    </row>
    <row r="8734" spans="2:16" x14ac:dyDescent="0.25">
      <c r="B8734" t="s">
        <v>8740</v>
      </c>
      <c r="C8734" s="119" t="s">
        <v>4</v>
      </c>
      <c r="D8734" t="s">
        <v>11537</v>
      </c>
      <c r="E8734" t="s">
        <v>11530</v>
      </c>
      <c r="F8734" t="s">
        <v>11540</v>
      </c>
      <c r="G8734" t="s">
        <v>5</v>
      </c>
      <c r="H8734" t="s">
        <v>18</v>
      </c>
      <c r="I8734" t="s">
        <v>11529</v>
      </c>
      <c r="J8734">
        <v>2018</v>
      </c>
      <c r="K8734">
        <v>13792.39</v>
      </c>
      <c r="L8734">
        <v>76</v>
      </c>
      <c r="M8734">
        <v>1</v>
      </c>
      <c r="N8734">
        <f t="shared" si="353"/>
        <v>0</v>
      </c>
      <c r="O8734">
        <f t="shared" si="352"/>
        <v>0</v>
      </c>
      <c r="P8734" t="s">
        <v>12692</v>
      </c>
    </row>
    <row r="8735" spans="2:16" x14ac:dyDescent="0.25">
      <c r="B8735" t="s">
        <v>8741</v>
      </c>
      <c r="C8735" s="119" t="s">
        <v>4</v>
      </c>
      <c r="D8735" t="s">
        <v>11537</v>
      </c>
      <c r="E8735" t="s">
        <v>11530</v>
      </c>
      <c r="F8735" t="s">
        <v>11540</v>
      </c>
      <c r="G8735" t="s">
        <v>5</v>
      </c>
      <c r="H8735" t="s">
        <v>18</v>
      </c>
      <c r="I8735" t="s">
        <v>11533</v>
      </c>
      <c r="J8735">
        <v>2018</v>
      </c>
      <c r="K8735">
        <v>1817.25</v>
      </c>
      <c r="L8735">
        <v>113</v>
      </c>
      <c r="M8735">
        <v>1</v>
      </c>
      <c r="N8735">
        <f t="shared" si="353"/>
        <v>0</v>
      </c>
      <c r="O8735">
        <f t="shared" si="352"/>
        <v>0</v>
      </c>
      <c r="P8735" t="s">
        <v>12692</v>
      </c>
    </row>
    <row r="8736" spans="2:16" x14ac:dyDescent="0.25">
      <c r="B8736" t="s">
        <v>8742</v>
      </c>
      <c r="C8736" s="119" t="s">
        <v>4</v>
      </c>
      <c r="D8736" t="s">
        <v>11537</v>
      </c>
      <c r="E8736" t="s">
        <v>11530</v>
      </c>
      <c r="F8736" t="s">
        <v>11540</v>
      </c>
      <c r="G8736" t="s">
        <v>5</v>
      </c>
      <c r="H8736" t="s">
        <v>18</v>
      </c>
      <c r="I8736" t="s">
        <v>11529</v>
      </c>
      <c r="J8736">
        <v>2018</v>
      </c>
      <c r="K8736">
        <v>11211.04</v>
      </c>
      <c r="L8736">
        <v>149</v>
      </c>
      <c r="M8736">
        <v>1</v>
      </c>
      <c r="N8736">
        <f t="shared" si="353"/>
        <v>0</v>
      </c>
      <c r="O8736">
        <f t="shared" si="352"/>
        <v>0</v>
      </c>
      <c r="P8736" t="s">
        <v>12692</v>
      </c>
    </row>
    <row r="8737" spans="2:16" x14ac:dyDescent="0.25">
      <c r="B8737" t="s">
        <v>8743</v>
      </c>
      <c r="C8737" s="119" t="s">
        <v>4</v>
      </c>
      <c r="D8737" t="s">
        <v>11550</v>
      </c>
      <c r="E8737" t="s">
        <v>11530</v>
      </c>
      <c r="F8737" t="s">
        <v>11540</v>
      </c>
      <c r="G8737" t="s">
        <v>5</v>
      </c>
      <c r="H8737" t="s">
        <v>18</v>
      </c>
      <c r="I8737" t="s">
        <v>11533</v>
      </c>
      <c r="J8737">
        <v>2018</v>
      </c>
      <c r="K8737">
        <v>7826.43</v>
      </c>
      <c r="L8737">
        <v>28</v>
      </c>
      <c r="M8737">
        <v>1</v>
      </c>
      <c r="N8737">
        <f t="shared" si="353"/>
        <v>0</v>
      </c>
      <c r="O8737">
        <f t="shared" si="352"/>
        <v>0</v>
      </c>
      <c r="P8737" t="s">
        <v>12692</v>
      </c>
    </row>
    <row r="8738" spans="2:16" x14ac:dyDescent="0.25">
      <c r="B8738" t="s">
        <v>8744</v>
      </c>
      <c r="C8738" s="119" t="s">
        <v>4</v>
      </c>
      <c r="D8738" t="s">
        <v>11542</v>
      </c>
      <c r="E8738" t="s">
        <v>11530</v>
      </c>
      <c r="F8738" t="s">
        <v>11540</v>
      </c>
      <c r="G8738" t="s">
        <v>5</v>
      </c>
      <c r="H8738" t="s">
        <v>18</v>
      </c>
      <c r="I8738" t="s">
        <v>11533</v>
      </c>
      <c r="J8738">
        <v>2018</v>
      </c>
      <c r="K8738">
        <v>3335.88</v>
      </c>
      <c r="L8738">
        <v>65</v>
      </c>
      <c r="M8738">
        <v>1</v>
      </c>
      <c r="N8738">
        <f t="shared" si="353"/>
        <v>0</v>
      </c>
      <c r="O8738">
        <f t="shared" si="352"/>
        <v>0</v>
      </c>
      <c r="P8738" t="s">
        <v>12692</v>
      </c>
    </row>
    <row r="8739" spans="2:16" x14ac:dyDescent="0.25">
      <c r="B8739" t="s">
        <v>8745</v>
      </c>
      <c r="C8739" s="119" t="s">
        <v>4</v>
      </c>
      <c r="D8739" t="s">
        <v>11537</v>
      </c>
      <c r="E8739" t="s">
        <v>11530</v>
      </c>
      <c r="F8739" t="s">
        <v>11540</v>
      </c>
      <c r="G8739" t="s">
        <v>5</v>
      </c>
      <c r="H8739" t="s">
        <v>18</v>
      </c>
      <c r="I8739" t="s">
        <v>11533</v>
      </c>
      <c r="J8739">
        <v>2018</v>
      </c>
      <c r="K8739">
        <v>777.71</v>
      </c>
      <c r="L8739">
        <v>245</v>
      </c>
      <c r="M8739">
        <v>1</v>
      </c>
      <c r="N8739">
        <f t="shared" si="353"/>
        <v>0</v>
      </c>
      <c r="O8739">
        <f t="shared" si="352"/>
        <v>0</v>
      </c>
      <c r="P8739" t="s">
        <v>12692</v>
      </c>
    </row>
    <row r="8740" spans="2:16" x14ac:dyDescent="0.25">
      <c r="B8740" t="s">
        <v>8746</v>
      </c>
      <c r="C8740" s="119" t="s">
        <v>4</v>
      </c>
      <c r="D8740" t="s">
        <v>11539</v>
      </c>
      <c r="E8740" t="s">
        <v>11530</v>
      </c>
      <c r="F8740" t="s">
        <v>11540</v>
      </c>
      <c r="G8740" t="s">
        <v>5</v>
      </c>
      <c r="H8740" t="s">
        <v>18</v>
      </c>
      <c r="I8740" t="s">
        <v>11533</v>
      </c>
      <c r="J8740">
        <v>2018</v>
      </c>
      <c r="K8740">
        <v>28001.03</v>
      </c>
      <c r="L8740">
        <v>382</v>
      </c>
      <c r="M8740">
        <v>1</v>
      </c>
      <c r="N8740">
        <f t="shared" si="353"/>
        <v>0</v>
      </c>
      <c r="O8740">
        <f t="shared" si="352"/>
        <v>0</v>
      </c>
      <c r="P8740" t="s">
        <v>12692</v>
      </c>
    </row>
    <row r="8741" spans="2:16" x14ac:dyDescent="0.25">
      <c r="B8741" t="s">
        <v>8747</v>
      </c>
      <c r="C8741" s="119" t="s">
        <v>4</v>
      </c>
      <c r="D8741" t="s">
        <v>11539</v>
      </c>
      <c r="E8741" t="s">
        <v>11530</v>
      </c>
      <c r="F8741" t="s">
        <v>11540</v>
      </c>
      <c r="G8741" t="s">
        <v>5</v>
      </c>
      <c r="H8741" t="s">
        <v>18</v>
      </c>
      <c r="I8741" t="s">
        <v>11529</v>
      </c>
      <c r="J8741">
        <v>2018</v>
      </c>
      <c r="K8741">
        <v>9780</v>
      </c>
      <c r="L8741">
        <v>226</v>
      </c>
      <c r="M8741">
        <v>1</v>
      </c>
      <c r="N8741">
        <f t="shared" si="353"/>
        <v>0</v>
      </c>
      <c r="O8741">
        <f t="shared" si="352"/>
        <v>0</v>
      </c>
      <c r="P8741" t="s">
        <v>12692</v>
      </c>
    </row>
    <row r="8742" spans="2:16" x14ac:dyDescent="0.25">
      <c r="B8742" t="s">
        <v>8748</v>
      </c>
      <c r="C8742" s="119" t="s">
        <v>4</v>
      </c>
      <c r="D8742" t="s">
        <v>11537</v>
      </c>
      <c r="E8742" t="s">
        <v>11530</v>
      </c>
      <c r="F8742" t="s">
        <v>11540</v>
      </c>
      <c r="G8742" t="s">
        <v>5</v>
      </c>
      <c r="H8742" t="s">
        <v>18</v>
      </c>
      <c r="I8742" t="s">
        <v>11533</v>
      </c>
      <c r="J8742">
        <v>2018</v>
      </c>
      <c r="K8742">
        <v>2825.62</v>
      </c>
      <c r="L8742">
        <v>99</v>
      </c>
      <c r="M8742">
        <v>1</v>
      </c>
      <c r="N8742">
        <f t="shared" si="353"/>
        <v>0</v>
      </c>
      <c r="O8742">
        <f t="shared" si="352"/>
        <v>0</v>
      </c>
      <c r="P8742" t="s">
        <v>12692</v>
      </c>
    </row>
    <row r="8743" spans="2:16" x14ac:dyDescent="0.25">
      <c r="B8743" t="s">
        <v>8749</v>
      </c>
      <c r="C8743" s="119" t="s">
        <v>4</v>
      </c>
      <c r="D8743" t="s">
        <v>11550</v>
      </c>
      <c r="E8743" t="s">
        <v>11530</v>
      </c>
      <c r="F8743" t="s">
        <v>11540</v>
      </c>
      <c r="G8743" t="s">
        <v>5</v>
      </c>
      <c r="H8743" t="s">
        <v>18</v>
      </c>
      <c r="I8743" t="s">
        <v>11533</v>
      </c>
      <c r="J8743">
        <v>2018</v>
      </c>
      <c r="K8743">
        <v>3196.19</v>
      </c>
      <c r="L8743">
        <v>34</v>
      </c>
      <c r="M8743">
        <v>1</v>
      </c>
      <c r="N8743">
        <f t="shared" si="353"/>
        <v>0</v>
      </c>
      <c r="O8743">
        <f t="shared" si="352"/>
        <v>0</v>
      </c>
      <c r="P8743" t="s">
        <v>12692</v>
      </c>
    </row>
    <row r="8744" spans="2:16" x14ac:dyDescent="0.25">
      <c r="B8744" t="s">
        <v>8750</v>
      </c>
      <c r="C8744" s="119" t="s">
        <v>4</v>
      </c>
      <c r="D8744" t="s">
        <v>11537</v>
      </c>
      <c r="E8744" t="s">
        <v>11530</v>
      </c>
      <c r="F8744" t="s">
        <v>11540</v>
      </c>
      <c r="G8744" t="s">
        <v>5</v>
      </c>
      <c r="H8744" t="s">
        <v>18</v>
      </c>
      <c r="I8744" t="s">
        <v>11533</v>
      </c>
      <c r="J8744">
        <v>2018</v>
      </c>
      <c r="K8744">
        <v>1186.77</v>
      </c>
      <c r="L8744">
        <v>20</v>
      </c>
      <c r="M8744">
        <v>1</v>
      </c>
      <c r="N8744">
        <f t="shared" si="353"/>
        <v>0</v>
      </c>
      <c r="O8744">
        <f t="shared" si="352"/>
        <v>0</v>
      </c>
      <c r="P8744" t="s">
        <v>12692</v>
      </c>
    </row>
    <row r="8745" spans="2:16" x14ac:dyDescent="0.25">
      <c r="B8745" t="s">
        <v>8751</v>
      </c>
      <c r="C8745" s="119" t="s">
        <v>4</v>
      </c>
      <c r="D8745" t="s">
        <v>11537</v>
      </c>
      <c r="E8745" t="s">
        <v>11530</v>
      </c>
      <c r="F8745" t="s">
        <v>11540</v>
      </c>
      <c r="G8745" t="s">
        <v>5</v>
      </c>
      <c r="H8745" t="s">
        <v>18</v>
      </c>
      <c r="I8745" t="s">
        <v>11533</v>
      </c>
      <c r="J8745">
        <v>2018</v>
      </c>
      <c r="K8745">
        <v>1320.26</v>
      </c>
      <c r="L8745">
        <v>25</v>
      </c>
      <c r="M8745">
        <v>1</v>
      </c>
      <c r="N8745">
        <f t="shared" si="353"/>
        <v>0</v>
      </c>
      <c r="O8745">
        <f t="shared" si="352"/>
        <v>0</v>
      </c>
      <c r="P8745" t="s">
        <v>12692</v>
      </c>
    </row>
    <row r="8746" spans="2:16" x14ac:dyDescent="0.25">
      <c r="B8746" t="s">
        <v>8752</v>
      </c>
      <c r="C8746" s="119" t="s">
        <v>4</v>
      </c>
      <c r="D8746" t="s">
        <v>11537</v>
      </c>
      <c r="E8746" t="s">
        <v>11530</v>
      </c>
      <c r="F8746" t="s">
        <v>11540</v>
      </c>
      <c r="G8746" t="s">
        <v>5</v>
      </c>
      <c r="H8746" t="s">
        <v>18</v>
      </c>
      <c r="I8746" t="s">
        <v>11533</v>
      </c>
      <c r="J8746">
        <v>2018</v>
      </c>
      <c r="K8746">
        <v>1068</v>
      </c>
      <c r="L8746">
        <v>196</v>
      </c>
      <c r="M8746">
        <v>1</v>
      </c>
      <c r="N8746">
        <f t="shared" si="353"/>
        <v>0</v>
      </c>
      <c r="O8746">
        <f t="shared" si="352"/>
        <v>0</v>
      </c>
      <c r="P8746" t="s">
        <v>12692</v>
      </c>
    </row>
    <row r="8747" spans="2:16" x14ac:dyDescent="0.25">
      <c r="B8747" t="s">
        <v>8753</v>
      </c>
      <c r="C8747" s="119" t="s">
        <v>4</v>
      </c>
      <c r="D8747" t="s">
        <v>11537</v>
      </c>
      <c r="E8747" t="s">
        <v>11530</v>
      </c>
      <c r="F8747" t="s">
        <v>11540</v>
      </c>
      <c r="G8747" t="s">
        <v>5</v>
      </c>
      <c r="H8747" t="s">
        <v>18</v>
      </c>
      <c r="I8747" t="s">
        <v>11533</v>
      </c>
      <c r="J8747">
        <v>2018</v>
      </c>
      <c r="K8747">
        <v>1278</v>
      </c>
      <c r="L8747">
        <v>242</v>
      </c>
      <c r="M8747">
        <v>1</v>
      </c>
      <c r="N8747">
        <f t="shared" si="353"/>
        <v>0</v>
      </c>
      <c r="O8747">
        <f t="shared" si="352"/>
        <v>0</v>
      </c>
      <c r="P8747" t="s">
        <v>12692</v>
      </c>
    </row>
    <row r="8748" spans="2:16" x14ac:dyDescent="0.25">
      <c r="B8748" t="s">
        <v>8754</v>
      </c>
      <c r="C8748" s="119" t="s">
        <v>4</v>
      </c>
      <c r="D8748" t="s">
        <v>11537</v>
      </c>
      <c r="E8748" t="s">
        <v>11530</v>
      </c>
      <c r="F8748" t="s">
        <v>11540</v>
      </c>
      <c r="G8748" t="s">
        <v>5</v>
      </c>
      <c r="H8748" t="s">
        <v>18</v>
      </c>
      <c r="I8748" t="s">
        <v>11529</v>
      </c>
      <c r="J8748">
        <v>2018</v>
      </c>
      <c r="K8748">
        <v>3250.78</v>
      </c>
      <c r="L8748">
        <v>41</v>
      </c>
      <c r="M8748">
        <v>1</v>
      </c>
      <c r="N8748">
        <f t="shared" si="353"/>
        <v>0</v>
      </c>
      <c r="O8748">
        <f t="shared" si="352"/>
        <v>0</v>
      </c>
      <c r="P8748" t="s">
        <v>11528</v>
      </c>
    </row>
    <row r="8749" spans="2:16" x14ac:dyDescent="0.25">
      <c r="B8749" t="s">
        <v>8755</v>
      </c>
      <c r="C8749" s="119" t="s">
        <v>4</v>
      </c>
      <c r="D8749" t="s">
        <v>11537</v>
      </c>
      <c r="E8749" t="s">
        <v>11530</v>
      </c>
      <c r="F8749" t="s">
        <v>11540</v>
      </c>
      <c r="G8749" t="s">
        <v>5</v>
      </c>
      <c r="H8749" t="s">
        <v>18</v>
      </c>
      <c r="I8749" t="s">
        <v>11533</v>
      </c>
      <c r="J8749">
        <v>2018</v>
      </c>
      <c r="K8749">
        <v>0</v>
      </c>
      <c r="L8749">
        <v>0</v>
      </c>
      <c r="M8749">
        <v>1</v>
      </c>
      <c r="N8749">
        <f t="shared" si="353"/>
        <v>1</v>
      </c>
      <c r="O8749">
        <f t="shared" si="352"/>
        <v>1</v>
      </c>
      <c r="P8749" t="s">
        <v>11528</v>
      </c>
    </row>
    <row r="8750" spans="2:16" x14ac:dyDescent="0.25">
      <c r="B8750" t="s">
        <v>8756</v>
      </c>
      <c r="C8750" s="119" t="s">
        <v>4</v>
      </c>
      <c r="D8750" t="s">
        <v>11537</v>
      </c>
      <c r="E8750" t="s">
        <v>11530</v>
      </c>
      <c r="F8750" t="s">
        <v>11540</v>
      </c>
      <c r="G8750" t="s">
        <v>5</v>
      </c>
      <c r="H8750" t="s">
        <v>18</v>
      </c>
      <c r="I8750" t="s">
        <v>11533</v>
      </c>
      <c r="J8750">
        <v>2018</v>
      </c>
      <c r="K8750">
        <v>0</v>
      </c>
      <c r="L8750">
        <v>0</v>
      </c>
      <c r="M8750">
        <v>1</v>
      </c>
      <c r="N8750">
        <f t="shared" si="353"/>
        <v>1</v>
      </c>
      <c r="O8750">
        <f t="shared" si="352"/>
        <v>1</v>
      </c>
      <c r="P8750" t="s">
        <v>11528</v>
      </c>
    </row>
    <row r="8751" spans="2:16" x14ac:dyDescent="0.25">
      <c r="B8751" t="s">
        <v>8757</v>
      </c>
      <c r="C8751" s="119" t="s">
        <v>4</v>
      </c>
      <c r="D8751" t="s">
        <v>11537</v>
      </c>
      <c r="E8751" t="s">
        <v>11530</v>
      </c>
      <c r="F8751" t="s">
        <v>11540</v>
      </c>
      <c r="G8751" t="s">
        <v>5</v>
      </c>
      <c r="H8751" t="s">
        <v>18</v>
      </c>
      <c r="I8751" t="s">
        <v>11533</v>
      </c>
      <c r="J8751">
        <v>2018</v>
      </c>
      <c r="K8751">
        <v>0</v>
      </c>
      <c r="L8751">
        <v>0</v>
      </c>
      <c r="M8751">
        <v>1</v>
      </c>
      <c r="N8751">
        <f t="shared" si="353"/>
        <v>1</v>
      </c>
      <c r="O8751">
        <f t="shared" si="352"/>
        <v>1</v>
      </c>
      <c r="P8751" t="s">
        <v>11528</v>
      </c>
    </row>
    <row r="8752" spans="2:16" x14ac:dyDescent="0.25">
      <c r="B8752" t="s">
        <v>8758</v>
      </c>
      <c r="C8752" s="119" t="s">
        <v>4</v>
      </c>
      <c r="D8752" t="s">
        <v>11537</v>
      </c>
      <c r="E8752" t="s">
        <v>11530</v>
      </c>
      <c r="F8752" t="s">
        <v>11540</v>
      </c>
      <c r="G8752" t="s">
        <v>5</v>
      </c>
      <c r="H8752" t="s">
        <v>18</v>
      </c>
      <c r="I8752" t="s">
        <v>11529</v>
      </c>
      <c r="J8752">
        <v>2018</v>
      </c>
      <c r="K8752">
        <v>1371.75</v>
      </c>
      <c r="M8752">
        <v>1</v>
      </c>
      <c r="N8752">
        <f t="shared" si="353"/>
        <v>0</v>
      </c>
      <c r="O8752">
        <f t="shared" si="352"/>
        <v>1</v>
      </c>
      <c r="P8752" t="s">
        <v>11528</v>
      </c>
    </row>
    <row r="8753" spans="2:16" x14ac:dyDescent="0.25">
      <c r="B8753" t="s">
        <v>8759</v>
      </c>
      <c r="C8753" s="119" t="s">
        <v>60</v>
      </c>
      <c r="D8753" t="s">
        <v>11528</v>
      </c>
      <c r="E8753" t="s">
        <v>11528</v>
      </c>
      <c r="F8753" t="s">
        <v>11528</v>
      </c>
      <c r="G8753" t="s">
        <v>61</v>
      </c>
      <c r="H8753" t="s">
        <v>2</v>
      </c>
      <c r="I8753" t="s">
        <v>11528</v>
      </c>
      <c r="J8753">
        <v>2018</v>
      </c>
      <c r="K8753">
        <v>1165.51</v>
      </c>
      <c r="L8753">
        <v>7</v>
      </c>
      <c r="M8753">
        <v>1</v>
      </c>
      <c r="N8753">
        <f t="shared" si="353"/>
        <v>0</v>
      </c>
      <c r="O8753">
        <f t="shared" ref="O8753" si="354">IF(OR(L8753="",L8753&lt;=0),1,0)</f>
        <v>0</v>
      </c>
      <c r="P8753" t="s">
        <v>12690</v>
      </c>
    </row>
    <row r="8754" spans="2:16" x14ac:dyDescent="0.25">
      <c r="B8754" t="s">
        <v>8760</v>
      </c>
      <c r="C8754" s="119" t="s">
        <v>60</v>
      </c>
      <c r="D8754" t="s">
        <v>11544</v>
      </c>
      <c r="E8754" t="s">
        <v>11530</v>
      </c>
      <c r="F8754" t="s">
        <v>11540</v>
      </c>
      <c r="G8754" t="s">
        <v>61</v>
      </c>
      <c r="H8754" t="s">
        <v>2</v>
      </c>
      <c r="I8754" t="s">
        <v>11541</v>
      </c>
      <c r="J8754">
        <v>2018</v>
      </c>
      <c r="K8754">
        <v>4000.71</v>
      </c>
      <c r="L8754">
        <v>42</v>
      </c>
      <c r="M8754">
        <v>1</v>
      </c>
      <c r="N8754">
        <f t="shared" si="353"/>
        <v>0</v>
      </c>
      <c r="O8754">
        <f t="shared" ref="O8754:O8756" si="355">IF(OR(L8754="",L8754&lt;=0),1,0)</f>
        <v>0</v>
      </c>
      <c r="P8754" t="s">
        <v>12693</v>
      </c>
    </row>
    <row r="8755" spans="2:16" x14ac:dyDescent="0.25">
      <c r="B8755" t="s">
        <v>8761</v>
      </c>
      <c r="C8755" s="119" t="s">
        <v>60</v>
      </c>
      <c r="D8755" t="s">
        <v>11568</v>
      </c>
      <c r="E8755" t="s">
        <v>11530</v>
      </c>
      <c r="F8755" t="s">
        <v>11540</v>
      </c>
      <c r="G8755" t="s">
        <v>61</v>
      </c>
      <c r="H8755" t="s">
        <v>2</v>
      </c>
      <c r="I8755" t="s">
        <v>11541</v>
      </c>
      <c r="J8755">
        <v>2018</v>
      </c>
      <c r="K8755">
        <v>2317.86</v>
      </c>
      <c r="L8755">
        <v>37</v>
      </c>
      <c r="M8755">
        <v>1</v>
      </c>
      <c r="N8755">
        <f t="shared" si="353"/>
        <v>0</v>
      </c>
      <c r="O8755">
        <f t="shared" si="355"/>
        <v>0</v>
      </c>
      <c r="P8755" t="s">
        <v>12693</v>
      </c>
    </row>
    <row r="8756" spans="2:16" x14ac:dyDescent="0.25">
      <c r="B8756" t="s">
        <v>8762</v>
      </c>
      <c r="C8756" s="119" t="s">
        <v>4</v>
      </c>
      <c r="D8756" t="s">
        <v>11549</v>
      </c>
      <c r="E8756" t="s">
        <v>11530</v>
      </c>
      <c r="F8756" t="s">
        <v>11540</v>
      </c>
      <c r="G8756" t="s">
        <v>61</v>
      </c>
      <c r="H8756" t="s">
        <v>2</v>
      </c>
      <c r="I8756" t="s">
        <v>11565</v>
      </c>
      <c r="J8756">
        <v>2018</v>
      </c>
      <c r="K8756">
        <v>32829.410000000003</v>
      </c>
      <c r="L8756">
        <v>74</v>
      </c>
      <c r="M8756">
        <v>1</v>
      </c>
      <c r="N8756">
        <f t="shared" si="353"/>
        <v>0</v>
      </c>
      <c r="O8756">
        <f t="shared" si="355"/>
        <v>0</v>
      </c>
      <c r="P8756" t="s">
        <v>11528</v>
      </c>
    </row>
    <row r="8757" spans="2:16" x14ac:dyDescent="0.25">
      <c r="B8757" t="s">
        <v>8763</v>
      </c>
      <c r="C8757" s="119" t="s">
        <v>4</v>
      </c>
      <c r="D8757" t="s">
        <v>11549</v>
      </c>
      <c r="E8757" t="s">
        <v>11530</v>
      </c>
      <c r="F8757" t="s">
        <v>11540</v>
      </c>
      <c r="G8757" t="s">
        <v>61</v>
      </c>
      <c r="H8757" t="s">
        <v>2</v>
      </c>
      <c r="I8757" t="s">
        <v>11558</v>
      </c>
      <c r="J8757">
        <v>2018</v>
      </c>
      <c r="K8757">
        <v>877.63</v>
      </c>
      <c r="L8757">
        <v>1</v>
      </c>
      <c r="M8757">
        <v>1</v>
      </c>
      <c r="N8757">
        <f t="shared" si="353"/>
        <v>0</v>
      </c>
      <c r="O8757">
        <f t="shared" ref="O8757:O8820" si="356">IF(OR(L8757="",L8757&lt;=0),1,0)</f>
        <v>0</v>
      </c>
      <c r="P8757" t="s">
        <v>11528</v>
      </c>
    </row>
    <row r="8758" spans="2:16" x14ac:dyDescent="0.25">
      <c r="B8758" t="s">
        <v>8764</v>
      </c>
      <c r="C8758" s="119" t="s">
        <v>4</v>
      </c>
      <c r="D8758" t="s">
        <v>11549</v>
      </c>
      <c r="E8758" t="s">
        <v>11530</v>
      </c>
      <c r="F8758" t="s">
        <v>11540</v>
      </c>
      <c r="G8758" t="s">
        <v>61</v>
      </c>
      <c r="H8758" t="s">
        <v>2</v>
      </c>
      <c r="I8758" t="s">
        <v>11565</v>
      </c>
      <c r="J8758">
        <v>2018</v>
      </c>
      <c r="K8758">
        <v>1090.72</v>
      </c>
      <c r="L8758">
        <v>7</v>
      </c>
      <c r="M8758">
        <v>1</v>
      </c>
      <c r="N8758">
        <f t="shared" si="353"/>
        <v>0</v>
      </c>
      <c r="O8758">
        <f t="shared" si="356"/>
        <v>0</v>
      </c>
      <c r="P8758" t="s">
        <v>11528</v>
      </c>
    </row>
    <row r="8759" spans="2:16" x14ac:dyDescent="0.25">
      <c r="B8759" t="s">
        <v>8765</v>
      </c>
      <c r="C8759" s="119" t="s">
        <v>60</v>
      </c>
      <c r="D8759" t="s">
        <v>11546</v>
      </c>
      <c r="E8759" t="s">
        <v>11530</v>
      </c>
      <c r="F8759" t="s">
        <v>11540</v>
      </c>
      <c r="G8759" t="s">
        <v>61</v>
      </c>
      <c r="H8759" t="s">
        <v>2</v>
      </c>
      <c r="I8759" t="s">
        <v>11541</v>
      </c>
      <c r="J8759">
        <v>2018</v>
      </c>
      <c r="K8759">
        <v>1804.02</v>
      </c>
      <c r="L8759">
        <v>70</v>
      </c>
      <c r="M8759">
        <v>1</v>
      </c>
      <c r="N8759">
        <f t="shared" si="353"/>
        <v>0</v>
      </c>
      <c r="O8759">
        <f t="shared" si="356"/>
        <v>0</v>
      </c>
      <c r="P8759" t="s">
        <v>12693</v>
      </c>
    </row>
    <row r="8760" spans="2:16" x14ac:dyDescent="0.25">
      <c r="B8760" t="s">
        <v>8766</v>
      </c>
      <c r="C8760" s="119" t="s">
        <v>60</v>
      </c>
      <c r="D8760" t="s">
        <v>11537</v>
      </c>
      <c r="E8760" t="s">
        <v>11530</v>
      </c>
      <c r="F8760" t="s">
        <v>11540</v>
      </c>
      <c r="G8760" t="s">
        <v>61</v>
      </c>
      <c r="H8760" t="s">
        <v>2</v>
      </c>
      <c r="I8760" t="s">
        <v>11541</v>
      </c>
      <c r="J8760">
        <v>2018</v>
      </c>
      <c r="K8760">
        <v>3981.8</v>
      </c>
      <c r="L8760">
        <v>122</v>
      </c>
      <c r="M8760">
        <v>1</v>
      </c>
      <c r="N8760">
        <f t="shared" si="353"/>
        <v>0</v>
      </c>
      <c r="O8760">
        <f t="shared" si="356"/>
        <v>0</v>
      </c>
      <c r="P8760" t="s">
        <v>12693</v>
      </c>
    </row>
    <row r="8761" spans="2:16" x14ac:dyDescent="0.25">
      <c r="B8761" t="s">
        <v>8767</v>
      </c>
      <c r="C8761" s="119" t="s">
        <v>60</v>
      </c>
      <c r="D8761" t="s">
        <v>11537</v>
      </c>
      <c r="E8761" t="s">
        <v>11530</v>
      </c>
      <c r="F8761" t="s">
        <v>11540</v>
      </c>
      <c r="G8761" t="s">
        <v>61</v>
      </c>
      <c r="H8761" t="s">
        <v>2</v>
      </c>
      <c r="I8761" t="s">
        <v>11541</v>
      </c>
      <c r="J8761">
        <v>2018</v>
      </c>
      <c r="K8761">
        <v>2322.6799999999998</v>
      </c>
      <c r="L8761">
        <v>68</v>
      </c>
      <c r="M8761">
        <v>1</v>
      </c>
      <c r="N8761">
        <f t="shared" si="353"/>
        <v>0</v>
      </c>
      <c r="O8761">
        <f t="shared" si="356"/>
        <v>0</v>
      </c>
      <c r="P8761" t="s">
        <v>12693</v>
      </c>
    </row>
    <row r="8762" spans="2:16" x14ac:dyDescent="0.25">
      <c r="B8762" t="s">
        <v>8768</v>
      </c>
      <c r="C8762" s="119" t="s">
        <v>60</v>
      </c>
      <c r="D8762" t="s">
        <v>11537</v>
      </c>
      <c r="E8762" t="s">
        <v>11530</v>
      </c>
      <c r="F8762" t="s">
        <v>11540</v>
      </c>
      <c r="G8762" t="s">
        <v>61</v>
      </c>
      <c r="H8762" t="s">
        <v>2</v>
      </c>
      <c r="I8762" t="s">
        <v>11541</v>
      </c>
      <c r="J8762">
        <v>2018</v>
      </c>
      <c r="K8762">
        <v>2496.59</v>
      </c>
      <c r="L8762">
        <v>108</v>
      </c>
      <c r="M8762">
        <v>1</v>
      </c>
      <c r="N8762">
        <f t="shared" si="353"/>
        <v>0</v>
      </c>
      <c r="O8762">
        <f t="shared" si="356"/>
        <v>0</v>
      </c>
      <c r="P8762" t="s">
        <v>12693</v>
      </c>
    </row>
    <row r="8763" spans="2:16" x14ac:dyDescent="0.25">
      <c r="B8763" t="s">
        <v>8769</v>
      </c>
      <c r="C8763" s="119" t="s">
        <v>60</v>
      </c>
      <c r="D8763" t="s">
        <v>11550</v>
      </c>
      <c r="E8763" t="s">
        <v>11530</v>
      </c>
      <c r="F8763" t="s">
        <v>11540</v>
      </c>
      <c r="G8763" t="s">
        <v>61</v>
      </c>
      <c r="H8763" t="s">
        <v>2</v>
      </c>
      <c r="I8763" t="s">
        <v>11541</v>
      </c>
      <c r="J8763">
        <v>2018</v>
      </c>
      <c r="K8763">
        <v>2308.6</v>
      </c>
      <c r="L8763">
        <v>40</v>
      </c>
      <c r="M8763">
        <v>1</v>
      </c>
      <c r="N8763">
        <f t="shared" si="353"/>
        <v>0</v>
      </c>
      <c r="O8763">
        <f t="shared" si="356"/>
        <v>0</v>
      </c>
      <c r="P8763" t="s">
        <v>12693</v>
      </c>
    </row>
    <row r="8764" spans="2:16" x14ac:dyDescent="0.25">
      <c r="B8764" t="s">
        <v>8770</v>
      </c>
      <c r="C8764" s="119" t="s">
        <v>60</v>
      </c>
      <c r="D8764" t="s">
        <v>11542</v>
      </c>
      <c r="E8764" t="s">
        <v>11530</v>
      </c>
      <c r="F8764" t="s">
        <v>11540</v>
      </c>
      <c r="G8764" t="s">
        <v>61</v>
      </c>
      <c r="H8764" t="s">
        <v>2</v>
      </c>
      <c r="I8764" t="s">
        <v>11533</v>
      </c>
      <c r="J8764">
        <v>2018</v>
      </c>
      <c r="K8764">
        <v>1474.55</v>
      </c>
      <c r="L8764">
        <v>132</v>
      </c>
      <c r="M8764">
        <v>1</v>
      </c>
      <c r="N8764">
        <f t="shared" si="353"/>
        <v>0</v>
      </c>
      <c r="O8764">
        <f t="shared" si="356"/>
        <v>0</v>
      </c>
      <c r="P8764" t="s">
        <v>12693</v>
      </c>
    </row>
    <row r="8765" spans="2:16" x14ac:dyDescent="0.25">
      <c r="B8765" t="s">
        <v>8771</v>
      </c>
      <c r="C8765" s="119" t="s">
        <v>60</v>
      </c>
      <c r="D8765" t="s">
        <v>11537</v>
      </c>
      <c r="E8765" t="s">
        <v>11530</v>
      </c>
      <c r="F8765" t="s">
        <v>11540</v>
      </c>
      <c r="G8765" t="s">
        <v>61</v>
      </c>
      <c r="H8765" t="s">
        <v>2</v>
      </c>
      <c r="I8765" t="s">
        <v>11533</v>
      </c>
      <c r="J8765">
        <v>2018</v>
      </c>
      <c r="K8765">
        <v>1924.31</v>
      </c>
      <c r="L8765">
        <v>140</v>
      </c>
      <c r="M8765">
        <v>1</v>
      </c>
      <c r="N8765">
        <f t="shared" si="353"/>
        <v>0</v>
      </c>
      <c r="O8765">
        <f t="shared" si="356"/>
        <v>0</v>
      </c>
      <c r="P8765" t="s">
        <v>12693</v>
      </c>
    </row>
    <row r="8766" spans="2:16" x14ac:dyDescent="0.25">
      <c r="B8766" t="s">
        <v>8772</v>
      </c>
      <c r="C8766" s="119" t="s">
        <v>60</v>
      </c>
      <c r="D8766" t="s">
        <v>11563</v>
      </c>
      <c r="E8766" t="s">
        <v>11530</v>
      </c>
      <c r="F8766" t="s">
        <v>11540</v>
      </c>
      <c r="G8766" t="s">
        <v>61</v>
      </c>
      <c r="H8766" t="s">
        <v>2</v>
      </c>
      <c r="I8766" t="s">
        <v>11541</v>
      </c>
      <c r="J8766">
        <v>2018</v>
      </c>
      <c r="K8766">
        <v>1173.75</v>
      </c>
      <c r="L8766">
        <v>49</v>
      </c>
      <c r="M8766">
        <v>1</v>
      </c>
      <c r="N8766">
        <f t="shared" si="353"/>
        <v>0</v>
      </c>
      <c r="O8766">
        <f t="shared" si="356"/>
        <v>0</v>
      </c>
      <c r="P8766" t="s">
        <v>12693</v>
      </c>
    </row>
    <row r="8767" spans="2:16" x14ac:dyDescent="0.25">
      <c r="B8767" t="s">
        <v>8773</v>
      </c>
      <c r="C8767" s="119" t="s">
        <v>60</v>
      </c>
      <c r="D8767" t="s">
        <v>11537</v>
      </c>
      <c r="E8767" t="s">
        <v>11530</v>
      </c>
      <c r="F8767" t="s">
        <v>11540</v>
      </c>
      <c r="G8767" t="s">
        <v>61</v>
      </c>
      <c r="H8767" t="s">
        <v>2</v>
      </c>
      <c r="I8767" t="s">
        <v>11541</v>
      </c>
      <c r="J8767">
        <v>2018</v>
      </c>
      <c r="K8767">
        <v>1173.1099999999999</v>
      </c>
      <c r="L8767">
        <v>44</v>
      </c>
      <c r="M8767">
        <v>1</v>
      </c>
      <c r="N8767">
        <f t="shared" si="353"/>
        <v>0</v>
      </c>
      <c r="O8767">
        <f t="shared" si="356"/>
        <v>0</v>
      </c>
      <c r="P8767" t="s">
        <v>12693</v>
      </c>
    </row>
    <row r="8768" spans="2:16" x14ac:dyDescent="0.25">
      <c r="B8768" t="s">
        <v>8774</v>
      </c>
      <c r="C8768" s="119" t="s">
        <v>60</v>
      </c>
      <c r="D8768" t="s">
        <v>11537</v>
      </c>
      <c r="E8768" t="s">
        <v>11530</v>
      </c>
      <c r="F8768" t="s">
        <v>11540</v>
      </c>
      <c r="G8768" t="s">
        <v>61</v>
      </c>
      <c r="H8768" t="s">
        <v>2</v>
      </c>
      <c r="I8768" t="s">
        <v>11541</v>
      </c>
      <c r="J8768">
        <v>2018</v>
      </c>
      <c r="K8768">
        <v>5772.72</v>
      </c>
      <c r="L8768">
        <v>77</v>
      </c>
      <c r="M8768">
        <v>1</v>
      </c>
      <c r="N8768">
        <f t="shared" si="353"/>
        <v>0</v>
      </c>
      <c r="O8768">
        <f t="shared" si="356"/>
        <v>0</v>
      </c>
      <c r="P8768" t="s">
        <v>12693</v>
      </c>
    </row>
    <row r="8769" spans="2:16" x14ac:dyDescent="0.25">
      <c r="B8769" t="s">
        <v>8775</v>
      </c>
      <c r="C8769" s="119" t="s">
        <v>60</v>
      </c>
      <c r="D8769" t="s">
        <v>11537</v>
      </c>
      <c r="E8769" t="s">
        <v>11530</v>
      </c>
      <c r="F8769" t="s">
        <v>11540</v>
      </c>
      <c r="G8769" t="s">
        <v>61</v>
      </c>
      <c r="H8769" t="s">
        <v>2</v>
      </c>
      <c r="I8769" t="s">
        <v>11541</v>
      </c>
      <c r="J8769">
        <v>2018</v>
      </c>
      <c r="K8769">
        <v>2309.65</v>
      </c>
      <c r="L8769">
        <v>48</v>
      </c>
      <c r="M8769">
        <v>1</v>
      </c>
      <c r="N8769">
        <f t="shared" si="353"/>
        <v>0</v>
      </c>
      <c r="O8769">
        <f t="shared" si="356"/>
        <v>0</v>
      </c>
      <c r="P8769" t="s">
        <v>12693</v>
      </c>
    </row>
    <row r="8770" spans="2:16" x14ac:dyDescent="0.25">
      <c r="B8770" t="s">
        <v>8776</v>
      </c>
      <c r="C8770" s="119" t="s">
        <v>60</v>
      </c>
      <c r="D8770" t="s">
        <v>11550</v>
      </c>
      <c r="E8770" t="s">
        <v>11530</v>
      </c>
      <c r="F8770" t="s">
        <v>11540</v>
      </c>
      <c r="G8770" t="s">
        <v>61</v>
      </c>
      <c r="H8770" t="s">
        <v>2</v>
      </c>
      <c r="I8770" t="s">
        <v>11541</v>
      </c>
      <c r="J8770">
        <v>2018</v>
      </c>
      <c r="K8770">
        <v>3189.75</v>
      </c>
      <c r="L8770">
        <v>151</v>
      </c>
      <c r="M8770">
        <v>1</v>
      </c>
      <c r="N8770">
        <f t="shared" si="353"/>
        <v>0</v>
      </c>
      <c r="O8770">
        <f t="shared" si="356"/>
        <v>0</v>
      </c>
      <c r="P8770" t="s">
        <v>12691</v>
      </c>
    </row>
    <row r="8771" spans="2:16" x14ac:dyDescent="0.25">
      <c r="B8771" t="s">
        <v>8777</v>
      </c>
      <c r="C8771" s="119" t="s">
        <v>60</v>
      </c>
      <c r="D8771" t="s">
        <v>11537</v>
      </c>
      <c r="E8771" t="s">
        <v>11530</v>
      </c>
      <c r="F8771" t="s">
        <v>11540</v>
      </c>
      <c r="G8771" t="s">
        <v>61</v>
      </c>
      <c r="H8771" t="s">
        <v>2</v>
      </c>
      <c r="I8771" t="s">
        <v>11541</v>
      </c>
      <c r="J8771">
        <v>2018</v>
      </c>
      <c r="K8771">
        <v>1814.13</v>
      </c>
      <c r="L8771">
        <v>74</v>
      </c>
      <c r="M8771">
        <v>1</v>
      </c>
      <c r="N8771">
        <f t="shared" si="353"/>
        <v>0</v>
      </c>
      <c r="O8771">
        <f t="shared" si="356"/>
        <v>0</v>
      </c>
      <c r="P8771" t="s">
        <v>12691</v>
      </c>
    </row>
    <row r="8772" spans="2:16" x14ac:dyDescent="0.25">
      <c r="B8772" t="s">
        <v>8778</v>
      </c>
      <c r="C8772" s="119" t="s">
        <v>60</v>
      </c>
      <c r="D8772" t="s">
        <v>11537</v>
      </c>
      <c r="E8772" t="s">
        <v>11530</v>
      </c>
      <c r="F8772" t="s">
        <v>11540</v>
      </c>
      <c r="G8772" t="s">
        <v>61</v>
      </c>
      <c r="H8772" t="s">
        <v>2</v>
      </c>
      <c r="I8772" t="s">
        <v>11541</v>
      </c>
      <c r="J8772">
        <v>2018</v>
      </c>
      <c r="K8772">
        <v>2953.78</v>
      </c>
      <c r="L8772">
        <v>86</v>
      </c>
      <c r="M8772">
        <v>1</v>
      </c>
      <c r="N8772">
        <f t="shared" si="353"/>
        <v>0</v>
      </c>
      <c r="O8772">
        <f t="shared" si="356"/>
        <v>0</v>
      </c>
      <c r="P8772" t="s">
        <v>12693</v>
      </c>
    </row>
    <row r="8773" spans="2:16" x14ac:dyDescent="0.25">
      <c r="B8773" t="s">
        <v>8779</v>
      </c>
      <c r="C8773" s="119" t="s">
        <v>60</v>
      </c>
      <c r="D8773" t="s">
        <v>11537</v>
      </c>
      <c r="E8773" t="s">
        <v>11530</v>
      </c>
      <c r="F8773" t="s">
        <v>11540</v>
      </c>
      <c r="G8773" t="s">
        <v>61</v>
      </c>
      <c r="H8773" t="s">
        <v>2</v>
      </c>
      <c r="I8773" t="s">
        <v>11541</v>
      </c>
      <c r="J8773">
        <v>2018</v>
      </c>
      <c r="K8773">
        <v>1172.8399999999999</v>
      </c>
      <c r="L8773">
        <v>42</v>
      </c>
      <c r="M8773">
        <v>1</v>
      </c>
      <c r="N8773">
        <f t="shared" si="353"/>
        <v>0</v>
      </c>
      <c r="O8773">
        <f t="shared" si="356"/>
        <v>0</v>
      </c>
      <c r="P8773" t="s">
        <v>12693</v>
      </c>
    </row>
    <row r="8774" spans="2:16" x14ac:dyDescent="0.25">
      <c r="B8774" t="s">
        <v>8780</v>
      </c>
      <c r="C8774" s="119" t="s">
        <v>60</v>
      </c>
      <c r="D8774" t="s">
        <v>11550</v>
      </c>
      <c r="E8774" t="s">
        <v>11530</v>
      </c>
      <c r="F8774" t="s">
        <v>11540</v>
      </c>
      <c r="G8774" t="s">
        <v>61</v>
      </c>
      <c r="H8774" t="s">
        <v>2</v>
      </c>
      <c r="I8774" t="s">
        <v>11541</v>
      </c>
      <c r="J8774">
        <v>2018</v>
      </c>
      <c r="K8774">
        <v>2938.55</v>
      </c>
      <c r="L8774">
        <v>52</v>
      </c>
      <c r="M8774">
        <v>1</v>
      </c>
      <c r="N8774">
        <f t="shared" si="353"/>
        <v>0</v>
      </c>
      <c r="O8774">
        <f t="shared" si="356"/>
        <v>0</v>
      </c>
      <c r="P8774" t="s">
        <v>12693</v>
      </c>
    </row>
    <row r="8775" spans="2:16" x14ac:dyDescent="0.25">
      <c r="B8775" t="s">
        <v>8781</v>
      </c>
      <c r="C8775" s="119" t="s">
        <v>60</v>
      </c>
      <c r="D8775" t="s">
        <v>11537</v>
      </c>
      <c r="E8775" t="s">
        <v>11530</v>
      </c>
      <c r="F8775" t="s">
        <v>11540</v>
      </c>
      <c r="G8775" t="s">
        <v>61</v>
      </c>
      <c r="H8775" t="s">
        <v>2</v>
      </c>
      <c r="I8775" t="s">
        <v>11541</v>
      </c>
      <c r="J8775">
        <v>2018</v>
      </c>
      <c r="K8775">
        <v>2308.12</v>
      </c>
      <c r="L8775">
        <v>34</v>
      </c>
      <c r="M8775">
        <v>1</v>
      </c>
      <c r="N8775">
        <f t="shared" si="353"/>
        <v>0</v>
      </c>
      <c r="O8775">
        <f t="shared" si="356"/>
        <v>0</v>
      </c>
      <c r="P8775" t="s">
        <v>12693</v>
      </c>
    </row>
    <row r="8776" spans="2:16" x14ac:dyDescent="0.25">
      <c r="B8776" t="s">
        <v>8782</v>
      </c>
      <c r="C8776" s="119" t="s">
        <v>60</v>
      </c>
      <c r="D8776" t="s">
        <v>11537</v>
      </c>
      <c r="E8776" t="s">
        <v>11530</v>
      </c>
      <c r="F8776" t="s">
        <v>11540</v>
      </c>
      <c r="G8776" t="s">
        <v>61</v>
      </c>
      <c r="H8776" t="s">
        <v>2</v>
      </c>
      <c r="I8776" t="s">
        <v>11541</v>
      </c>
      <c r="J8776">
        <v>2018</v>
      </c>
      <c r="K8776">
        <v>2309.85</v>
      </c>
      <c r="L8776">
        <v>52</v>
      </c>
      <c r="M8776">
        <v>1</v>
      </c>
      <c r="N8776">
        <f t="shared" si="353"/>
        <v>0</v>
      </c>
      <c r="O8776">
        <f t="shared" si="356"/>
        <v>0</v>
      </c>
      <c r="P8776" t="s">
        <v>12693</v>
      </c>
    </row>
    <row r="8777" spans="2:16" x14ac:dyDescent="0.25">
      <c r="B8777" t="s">
        <v>8783</v>
      </c>
      <c r="C8777" s="119" t="s">
        <v>60</v>
      </c>
      <c r="D8777" t="s">
        <v>11550</v>
      </c>
      <c r="E8777" t="s">
        <v>11530</v>
      </c>
      <c r="F8777" t="s">
        <v>11540</v>
      </c>
      <c r="G8777" t="s">
        <v>61</v>
      </c>
      <c r="H8777" t="s">
        <v>2</v>
      </c>
      <c r="I8777" t="s">
        <v>11541</v>
      </c>
      <c r="J8777">
        <v>2018</v>
      </c>
      <c r="K8777">
        <v>2485.27</v>
      </c>
      <c r="L8777">
        <v>20</v>
      </c>
      <c r="M8777">
        <v>1</v>
      </c>
      <c r="N8777">
        <f t="shared" si="353"/>
        <v>0</v>
      </c>
      <c r="O8777">
        <f t="shared" si="356"/>
        <v>0</v>
      </c>
      <c r="P8777" t="s">
        <v>12693</v>
      </c>
    </row>
    <row r="8778" spans="2:16" x14ac:dyDescent="0.25">
      <c r="B8778" t="s">
        <v>8784</v>
      </c>
      <c r="C8778" s="119" t="s">
        <v>60</v>
      </c>
      <c r="D8778" t="s">
        <v>11537</v>
      </c>
      <c r="E8778" t="s">
        <v>11530</v>
      </c>
      <c r="F8778" t="s">
        <v>11540</v>
      </c>
      <c r="G8778" t="s">
        <v>61</v>
      </c>
      <c r="H8778" t="s">
        <v>2</v>
      </c>
      <c r="I8778" t="s">
        <v>11541</v>
      </c>
      <c r="J8778">
        <v>2018</v>
      </c>
      <c r="K8778">
        <v>1180.72</v>
      </c>
      <c r="L8778">
        <v>56</v>
      </c>
      <c r="M8778">
        <v>1</v>
      </c>
      <c r="N8778">
        <f t="shared" si="353"/>
        <v>0</v>
      </c>
      <c r="O8778">
        <f t="shared" si="356"/>
        <v>0</v>
      </c>
      <c r="P8778" t="s">
        <v>12693</v>
      </c>
    </row>
    <row r="8779" spans="2:16" x14ac:dyDescent="0.25">
      <c r="B8779" t="s">
        <v>8785</v>
      </c>
      <c r="C8779" s="119" t="s">
        <v>60</v>
      </c>
      <c r="D8779" t="s">
        <v>11550</v>
      </c>
      <c r="E8779" t="s">
        <v>11530</v>
      </c>
      <c r="F8779" t="s">
        <v>11540</v>
      </c>
      <c r="G8779" t="s">
        <v>61</v>
      </c>
      <c r="H8779" t="s">
        <v>2</v>
      </c>
      <c r="I8779" t="s">
        <v>11541</v>
      </c>
      <c r="J8779">
        <v>2018</v>
      </c>
      <c r="K8779">
        <v>1805.6</v>
      </c>
      <c r="L8779">
        <v>74</v>
      </c>
      <c r="M8779">
        <v>1</v>
      </c>
      <c r="N8779">
        <f t="shared" ref="N8779:N8842" si="357">IF(K8779&lt;100,1,0)</f>
        <v>0</v>
      </c>
      <c r="O8779">
        <f t="shared" si="356"/>
        <v>0</v>
      </c>
      <c r="P8779" t="s">
        <v>12693</v>
      </c>
    </row>
    <row r="8780" spans="2:16" x14ac:dyDescent="0.25">
      <c r="B8780" t="s">
        <v>8786</v>
      </c>
      <c r="C8780" s="119" t="s">
        <v>60</v>
      </c>
      <c r="D8780" t="s">
        <v>11537</v>
      </c>
      <c r="E8780" t="s">
        <v>11530</v>
      </c>
      <c r="F8780" t="s">
        <v>11540</v>
      </c>
      <c r="G8780" t="s">
        <v>61</v>
      </c>
      <c r="H8780" t="s">
        <v>2</v>
      </c>
      <c r="I8780" t="s">
        <v>11533</v>
      </c>
      <c r="J8780">
        <v>2018</v>
      </c>
      <c r="K8780">
        <v>3250.7</v>
      </c>
      <c r="L8780">
        <v>171</v>
      </c>
      <c r="M8780">
        <v>1</v>
      </c>
      <c r="N8780">
        <f t="shared" si="357"/>
        <v>0</v>
      </c>
      <c r="O8780">
        <f t="shared" si="356"/>
        <v>0</v>
      </c>
      <c r="P8780" t="s">
        <v>12693</v>
      </c>
    </row>
    <row r="8781" spans="2:16" x14ac:dyDescent="0.25">
      <c r="B8781" t="s">
        <v>8787</v>
      </c>
      <c r="C8781" s="119" t="s">
        <v>60</v>
      </c>
      <c r="D8781" t="s">
        <v>11537</v>
      </c>
      <c r="E8781" t="s">
        <v>11530</v>
      </c>
      <c r="F8781" t="s">
        <v>11540</v>
      </c>
      <c r="G8781" t="s">
        <v>61</v>
      </c>
      <c r="H8781" t="s">
        <v>2</v>
      </c>
      <c r="I8781" t="s">
        <v>11541</v>
      </c>
      <c r="J8781">
        <v>2018</v>
      </c>
      <c r="K8781">
        <v>2320.87</v>
      </c>
      <c r="L8781">
        <v>49</v>
      </c>
      <c r="M8781">
        <v>1</v>
      </c>
      <c r="N8781">
        <f t="shared" si="357"/>
        <v>0</v>
      </c>
      <c r="O8781">
        <f t="shared" si="356"/>
        <v>0</v>
      </c>
      <c r="P8781" t="s">
        <v>12693</v>
      </c>
    </row>
    <row r="8782" spans="2:16" x14ac:dyDescent="0.25">
      <c r="B8782" t="s">
        <v>8788</v>
      </c>
      <c r="C8782" s="119" t="s">
        <v>60</v>
      </c>
      <c r="D8782" t="s">
        <v>11550</v>
      </c>
      <c r="E8782" t="s">
        <v>11530</v>
      </c>
      <c r="F8782" t="s">
        <v>11540</v>
      </c>
      <c r="G8782" t="s">
        <v>61</v>
      </c>
      <c r="H8782" t="s">
        <v>2</v>
      </c>
      <c r="I8782" t="s">
        <v>11541</v>
      </c>
      <c r="J8782">
        <v>2018</v>
      </c>
      <c r="K8782">
        <v>2946.44</v>
      </c>
      <c r="L8782">
        <v>105</v>
      </c>
      <c r="M8782">
        <v>1</v>
      </c>
      <c r="N8782">
        <f t="shared" si="357"/>
        <v>0</v>
      </c>
      <c r="O8782">
        <f t="shared" si="356"/>
        <v>0</v>
      </c>
      <c r="P8782" t="s">
        <v>12693</v>
      </c>
    </row>
    <row r="8783" spans="2:16" x14ac:dyDescent="0.25">
      <c r="B8783" t="s">
        <v>8789</v>
      </c>
      <c r="C8783" s="119" t="s">
        <v>60</v>
      </c>
      <c r="D8783" t="s">
        <v>11537</v>
      </c>
      <c r="E8783" t="s">
        <v>11530</v>
      </c>
      <c r="F8783" t="s">
        <v>11540</v>
      </c>
      <c r="G8783" t="s">
        <v>61</v>
      </c>
      <c r="H8783" t="s">
        <v>2</v>
      </c>
      <c r="I8783" t="s">
        <v>11533</v>
      </c>
      <c r="J8783">
        <v>2018</v>
      </c>
      <c r="K8783">
        <v>2923.34</v>
      </c>
      <c r="L8783">
        <v>92</v>
      </c>
      <c r="M8783">
        <v>1</v>
      </c>
      <c r="N8783">
        <f t="shared" si="357"/>
        <v>0</v>
      </c>
      <c r="O8783">
        <f t="shared" si="356"/>
        <v>0</v>
      </c>
      <c r="P8783" t="s">
        <v>12693</v>
      </c>
    </row>
    <row r="8784" spans="2:16" x14ac:dyDescent="0.25">
      <c r="B8784" t="s">
        <v>8790</v>
      </c>
      <c r="C8784" s="119" t="s">
        <v>60</v>
      </c>
      <c r="D8784" t="s">
        <v>11537</v>
      </c>
      <c r="E8784" t="s">
        <v>11530</v>
      </c>
      <c r="F8784" t="s">
        <v>11540</v>
      </c>
      <c r="G8784" t="s">
        <v>61</v>
      </c>
      <c r="H8784" t="s">
        <v>2</v>
      </c>
      <c r="I8784" t="s">
        <v>11533</v>
      </c>
      <c r="J8784">
        <v>2018</v>
      </c>
      <c r="K8784">
        <v>2288.25</v>
      </c>
      <c r="L8784">
        <v>63</v>
      </c>
      <c r="M8784">
        <v>1</v>
      </c>
      <c r="N8784">
        <f t="shared" si="357"/>
        <v>0</v>
      </c>
      <c r="O8784">
        <f t="shared" si="356"/>
        <v>0</v>
      </c>
      <c r="P8784" t="s">
        <v>12693</v>
      </c>
    </row>
    <row r="8785" spans="2:16" x14ac:dyDescent="0.25">
      <c r="B8785" t="s">
        <v>8791</v>
      </c>
      <c r="C8785" s="119" t="s">
        <v>60</v>
      </c>
      <c r="D8785" t="s">
        <v>11537</v>
      </c>
      <c r="E8785" t="s">
        <v>11530</v>
      </c>
      <c r="F8785" t="s">
        <v>11540</v>
      </c>
      <c r="G8785" t="s">
        <v>61</v>
      </c>
      <c r="H8785" t="s">
        <v>2</v>
      </c>
      <c r="I8785" t="s">
        <v>11533</v>
      </c>
      <c r="J8785">
        <v>2018</v>
      </c>
      <c r="K8785">
        <v>2929.77</v>
      </c>
      <c r="L8785">
        <v>117</v>
      </c>
      <c r="M8785">
        <v>1</v>
      </c>
      <c r="N8785">
        <f t="shared" si="357"/>
        <v>0</v>
      </c>
      <c r="O8785">
        <f t="shared" si="356"/>
        <v>0</v>
      </c>
      <c r="P8785" t="s">
        <v>12693</v>
      </c>
    </row>
    <row r="8786" spans="2:16" x14ac:dyDescent="0.25">
      <c r="B8786" t="s">
        <v>8792</v>
      </c>
      <c r="C8786" s="119" t="s">
        <v>60</v>
      </c>
      <c r="D8786" t="s">
        <v>11539</v>
      </c>
      <c r="E8786" t="s">
        <v>11530</v>
      </c>
      <c r="F8786" t="s">
        <v>11540</v>
      </c>
      <c r="G8786" t="s">
        <v>61</v>
      </c>
      <c r="H8786" t="s">
        <v>2</v>
      </c>
      <c r="I8786" t="s">
        <v>11541</v>
      </c>
      <c r="J8786">
        <v>2018</v>
      </c>
      <c r="K8786">
        <v>2318.66</v>
      </c>
      <c r="L8786">
        <v>37</v>
      </c>
      <c r="M8786">
        <v>1</v>
      </c>
      <c r="N8786">
        <f t="shared" si="357"/>
        <v>0</v>
      </c>
      <c r="O8786">
        <f t="shared" si="356"/>
        <v>0</v>
      </c>
      <c r="P8786" t="s">
        <v>12693</v>
      </c>
    </row>
    <row r="8787" spans="2:16" x14ac:dyDescent="0.25">
      <c r="B8787" t="s">
        <v>8793</v>
      </c>
      <c r="C8787" s="119" t="s">
        <v>60</v>
      </c>
      <c r="D8787" t="s">
        <v>11537</v>
      </c>
      <c r="E8787" t="s">
        <v>11530</v>
      </c>
      <c r="F8787" t="s">
        <v>11540</v>
      </c>
      <c r="G8787" t="s">
        <v>61</v>
      </c>
      <c r="H8787" t="s">
        <v>2</v>
      </c>
      <c r="I8787" t="s">
        <v>11541</v>
      </c>
      <c r="J8787">
        <v>2018</v>
      </c>
      <c r="K8787">
        <v>1172.1300000000001</v>
      </c>
      <c r="L8787">
        <v>32</v>
      </c>
      <c r="M8787">
        <v>1</v>
      </c>
      <c r="N8787">
        <f t="shared" si="357"/>
        <v>0</v>
      </c>
      <c r="O8787">
        <f t="shared" si="356"/>
        <v>0</v>
      </c>
      <c r="P8787" t="s">
        <v>12693</v>
      </c>
    </row>
    <row r="8788" spans="2:16" x14ac:dyDescent="0.25">
      <c r="B8788" t="s">
        <v>8794</v>
      </c>
      <c r="C8788" s="119" t="s">
        <v>60</v>
      </c>
      <c r="D8788" t="s">
        <v>11537</v>
      </c>
      <c r="E8788" t="s">
        <v>11530</v>
      </c>
      <c r="F8788" t="s">
        <v>11540</v>
      </c>
      <c r="G8788" t="s">
        <v>61</v>
      </c>
      <c r="H8788" t="s">
        <v>2</v>
      </c>
      <c r="I8788" t="s">
        <v>11541</v>
      </c>
      <c r="J8788">
        <v>2018</v>
      </c>
      <c r="K8788">
        <v>2310.21</v>
      </c>
      <c r="L8788">
        <v>46</v>
      </c>
      <c r="M8788">
        <v>1</v>
      </c>
      <c r="N8788">
        <f t="shared" si="357"/>
        <v>0</v>
      </c>
      <c r="O8788">
        <f t="shared" si="356"/>
        <v>0</v>
      </c>
      <c r="P8788" t="s">
        <v>12693</v>
      </c>
    </row>
    <row r="8789" spans="2:16" x14ac:dyDescent="0.25">
      <c r="B8789" t="s">
        <v>8795</v>
      </c>
      <c r="C8789" s="119" t="s">
        <v>60</v>
      </c>
      <c r="D8789" t="s">
        <v>11550</v>
      </c>
      <c r="E8789" t="s">
        <v>11530</v>
      </c>
      <c r="F8789" t="s">
        <v>11540</v>
      </c>
      <c r="G8789" t="s">
        <v>61</v>
      </c>
      <c r="H8789" t="s">
        <v>2</v>
      </c>
      <c r="I8789" t="s">
        <v>11541</v>
      </c>
      <c r="J8789">
        <v>2018</v>
      </c>
      <c r="K8789">
        <v>2941.33</v>
      </c>
      <c r="L8789">
        <v>70</v>
      </c>
      <c r="M8789">
        <v>1</v>
      </c>
      <c r="N8789">
        <f t="shared" si="357"/>
        <v>0</v>
      </c>
      <c r="O8789">
        <f t="shared" si="356"/>
        <v>0</v>
      </c>
      <c r="P8789" t="s">
        <v>12693</v>
      </c>
    </row>
    <row r="8790" spans="2:16" x14ac:dyDescent="0.25">
      <c r="B8790" t="s">
        <v>8796</v>
      </c>
      <c r="C8790" s="119" t="s">
        <v>60</v>
      </c>
      <c r="D8790" t="s">
        <v>11537</v>
      </c>
      <c r="E8790" t="s">
        <v>11530</v>
      </c>
      <c r="F8790" t="s">
        <v>11540</v>
      </c>
      <c r="G8790" t="s">
        <v>61</v>
      </c>
      <c r="H8790" t="s">
        <v>2</v>
      </c>
      <c r="I8790" t="s">
        <v>11541</v>
      </c>
      <c r="J8790">
        <v>2018</v>
      </c>
      <c r="K8790">
        <v>1175.77</v>
      </c>
      <c r="L8790">
        <v>57</v>
      </c>
      <c r="M8790">
        <v>1</v>
      </c>
      <c r="N8790">
        <f t="shared" si="357"/>
        <v>0</v>
      </c>
      <c r="O8790">
        <f t="shared" si="356"/>
        <v>0</v>
      </c>
      <c r="P8790" t="s">
        <v>12693</v>
      </c>
    </row>
    <row r="8791" spans="2:16" x14ac:dyDescent="0.25">
      <c r="B8791" t="s">
        <v>8797</v>
      </c>
      <c r="C8791" s="119" t="s">
        <v>60</v>
      </c>
      <c r="D8791" t="s">
        <v>11550</v>
      </c>
      <c r="E8791" t="s">
        <v>11530</v>
      </c>
      <c r="F8791" t="s">
        <v>11540</v>
      </c>
      <c r="G8791" t="s">
        <v>61</v>
      </c>
      <c r="H8791" t="s">
        <v>2</v>
      </c>
      <c r="I8791" t="s">
        <v>11541</v>
      </c>
      <c r="J8791">
        <v>2018</v>
      </c>
      <c r="K8791">
        <v>2458.0100000000002</v>
      </c>
      <c r="L8791">
        <v>31</v>
      </c>
      <c r="M8791">
        <v>1</v>
      </c>
      <c r="N8791">
        <f t="shared" si="357"/>
        <v>0</v>
      </c>
      <c r="O8791">
        <f t="shared" si="356"/>
        <v>0</v>
      </c>
      <c r="P8791" t="s">
        <v>12693</v>
      </c>
    </row>
    <row r="8792" spans="2:16" x14ac:dyDescent="0.25">
      <c r="B8792" t="s">
        <v>8798</v>
      </c>
      <c r="C8792" s="119" t="s">
        <v>60</v>
      </c>
      <c r="D8792" t="s">
        <v>11537</v>
      </c>
      <c r="E8792" t="s">
        <v>11530</v>
      </c>
      <c r="F8792" t="s">
        <v>11540</v>
      </c>
      <c r="G8792" t="s">
        <v>61</v>
      </c>
      <c r="H8792" t="s">
        <v>2</v>
      </c>
      <c r="I8792" t="s">
        <v>11541</v>
      </c>
      <c r="J8792">
        <v>2018</v>
      </c>
      <c r="K8792">
        <v>2944.84</v>
      </c>
      <c r="L8792">
        <v>94</v>
      </c>
      <c r="M8792">
        <v>1</v>
      </c>
      <c r="N8792">
        <f t="shared" si="357"/>
        <v>0</v>
      </c>
      <c r="O8792">
        <f t="shared" si="356"/>
        <v>0</v>
      </c>
      <c r="P8792" t="s">
        <v>12693</v>
      </c>
    </row>
    <row r="8793" spans="2:16" x14ac:dyDescent="0.25">
      <c r="B8793" t="s">
        <v>8799</v>
      </c>
      <c r="C8793" s="119" t="s">
        <v>60</v>
      </c>
      <c r="D8793" t="s">
        <v>11537</v>
      </c>
      <c r="E8793" t="s">
        <v>11530</v>
      </c>
      <c r="F8793" t="s">
        <v>11540</v>
      </c>
      <c r="G8793" t="s">
        <v>61</v>
      </c>
      <c r="H8793" t="s">
        <v>2</v>
      </c>
      <c r="I8793" t="s">
        <v>11541</v>
      </c>
      <c r="J8793">
        <v>2018</v>
      </c>
      <c r="K8793">
        <v>2470.56</v>
      </c>
      <c r="L8793">
        <v>105</v>
      </c>
      <c r="M8793">
        <v>1</v>
      </c>
      <c r="N8793">
        <f t="shared" si="357"/>
        <v>0</v>
      </c>
      <c r="O8793">
        <f t="shared" si="356"/>
        <v>0</v>
      </c>
      <c r="P8793" t="s">
        <v>12693</v>
      </c>
    </row>
    <row r="8794" spans="2:16" x14ac:dyDescent="0.25">
      <c r="B8794" t="s">
        <v>8800</v>
      </c>
      <c r="C8794" s="119" t="s">
        <v>60</v>
      </c>
      <c r="D8794" t="s">
        <v>11537</v>
      </c>
      <c r="E8794" t="s">
        <v>11530</v>
      </c>
      <c r="F8794" t="s">
        <v>11540</v>
      </c>
      <c r="G8794" t="s">
        <v>61</v>
      </c>
      <c r="H8794" t="s">
        <v>2</v>
      </c>
      <c r="I8794" t="s">
        <v>11541</v>
      </c>
      <c r="J8794">
        <v>2018</v>
      </c>
      <c r="K8794">
        <v>3039.37</v>
      </c>
      <c r="L8794">
        <v>77</v>
      </c>
      <c r="M8794">
        <v>1</v>
      </c>
      <c r="N8794">
        <f t="shared" si="357"/>
        <v>0</v>
      </c>
      <c r="O8794">
        <f t="shared" si="356"/>
        <v>0</v>
      </c>
      <c r="P8794" t="s">
        <v>12693</v>
      </c>
    </row>
    <row r="8795" spans="2:16" x14ac:dyDescent="0.25">
      <c r="B8795" t="s">
        <v>8801</v>
      </c>
      <c r="C8795" s="119" t="s">
        <v>60</v>
      </c>
      <c r="D8795" t="s">
        <v>11537</v>
      </c>
      <c r="E8795" t="s">
        <v>11530</v>
      </c>
      <c r="F8795" t="s">
        <v>11540</v>
      </c>
      <c r="G8795" t="s">
        <v>61</v>
      </c>
      <c r="H8795" t="s">
        <v>2</v>
      </c>
      <c r="I8795" t="s">
        <v>11541</v>
      </c>
      <c r="J8795">
        <v>2018</v>
      </c>
      <c r="K8795">
        <v>2941.44</v>
      </c>
      <c r="L8795">
        <v>71</v>
      </c>
      <c r="M8795">
        <v>1</v>
      </c>
      <c r="N8795">
        <f t="shared" si="357"/>
        <v>0</v>
      </c>
      <c r="O8795">
        <f t="shared" si="356"/>
        <v>0</v>
      </c>
      <c r="P8795" t="s">
        <v>12693</v>
      </c>
    </row>
    <row r="8796" spans="2:16" x14ac:dyDescent="0.25">
      <c r="B8796" t="s">
        <v>8802</v>
      </c>
      <c r="C8796" s="119" t="s">
        <v>60</v>
      </c>
      <c r="D8796" t="s">
        <v>11542</v>
      </c>
      <c r="E8796" t="s">
        <v>11530</v>
      </c>
      <c r="F8796" t="s">
        <v>11540</v>
      </c>
      <c r="G8796" t="s">
        <v>61</v>
      </c>
      <c r="H8796" t="s">
        <v>2</v>
      </c>
      <c r="I8796" t="s">
        <v>11533</v>
      </c>
      <c r="J8796">
        <v>2018</v>
      </c>
      <c r="K8796">
        <v>4147.2700000000004</v>
      </c>
      <c r="L8796">
        <v>163</v>
      </c>
      <c r="M8796">
        <v>1</v>
      </c>
      <c r="N8796">
        <f t="shared" si="357"/>
        <v>0</v>
      </c>
      <c r="O8796">
        <f t="shared" si="356"/>
        <v>0</v>
      </c>
      <c r="P8796" t="s">
        <v>12693</v>
      </c>
    </row>
    <row r="8797" spans="2:16" x14ac:dyDescent="0.25">
      <c r="B8797" t="s">
        <v>8803</v>
      </c>
      <c r="C8797" s="119" t="s">
        <v>60</v>
      </c>
      <c r="D8797" t="s">
        <v>11542</v>
      </c>
      <c r="E8797" t="s">
        <v>11530</v>
      </c>
      <c r="F8797" t="s">
        <v>11540</v>
      </c>
      <c r="G8797" t="s">
        <v>61</v>
      </c>
      <c r="H8797" t="s">
        <v>2</v>
      </c>
      <c r="I8797" t="s">
        <v>11541</v>
      </c>
      <c r="J8797">
        <v>2018</v>
      </c>
      <c r="K8797">
        <v>688.39</v>
      </c>
      <c r="L8797">
        <v>59</v>
      </c>
      <c r="M8797">
        <v>1</v>
      </c>
      <c r="N8797">
        <f t="shared" si="357"/>
        <v>0</v>
      </c>
      <c r="O8797">
        <f t="shared" si="356"/>
        <v>0</v>
      </c>
      <c r="P8797" t="s">
        <v>12693</v>
      </c>
    </row>
    <row r="8798" spans="2:16" x14ac:dyDescent="0.25">
      <c r="B8798" t="s">
        <v>8804</v>
      </c>
      <c r="C8798" s="119" t="s">
        <v>60</v>
      </c>
      <c r="D8798" t="s">
        <v>11537</v>
      </c>
      <c r="E8798" t="s">
        <v>11530</v>
      </c>
      <c r="F8798" t="s">
        <v>11540</v>
      </c>
      <c r="G8798" t="s">
        <v>61</v>
      </c>
      <c r="H8798" t="s">
        <v>2</v>
      </c>
      <c r="I8798" t="s">
        <v>11541</v>
      </c>
      <c r="J8798">
        <v>2018</v>
      </c>
      <c r="K8798">
        <v>3899.1</v>
      </c>
      <c r="L8798">
        <v>120</v>
      </c>
      <c r="M8798">
        <v>1</v>
      </c>
      <c r="N8798">
        <f t="shared" si="357"/>
        <v>0</v>
      </c>
      <c r="O8798">
        <f t="shared" si="356"/>
        <v>0</v>
      </c>
      <c r="P8798" t="s">
        <v>12693</v>
      </c>
    </row>
    <row r="8799" spans="2:16" x14ac:dyDescent="0.25">
      <c r="B8799" t="s">
        <v>8805</v>
      </c>
      <c r="C8799" s="119" t="s">
        <v>60</v>
      </c>
      <c r="D8799" t="s">
        <v>11537</v>
      </c>
      <c r="E8799" t="s">
        <v>11530</v>
      </c>
      <c r="F8799" t="s">
        <v>11540</v>
      </c>
      <c r="G8799" t="s">
        <v>61</v>
      </c>
      <c r="H8799" t="s">
        <v>2</v>
      </c>
      <c r="I8799" t="s">
        <v>11541</v>
      </c>
      <c r="J8799">
        <v>2018</v>
      </c>
      <c r="K8799">
        <v>1212.94</v>
      </c>
      <c r="L8799">
        <v>47</v>
      </c>
      <c r="M8799">
        <v>1</v>
      </c>
      <c r="N8799">
        <f t="shared" si="357"/>
        <v>0</v>
      </c>
      <c r="O8799">
        <f t="shared" si="356"/>
        <v>0</v>
      </c>
      <c r="P8799" t="s">
        <v>12693</v>
      </c>
    </row>
    <row r="8800" spans="2:16" x14ac:dyDescent="0.25">
      <c r="B8800" t="s">
        <v>8806</v>
      </c>
      <c r="C8800" s="119" t="s">
        <v>60</v>
      </c>
      <c r="D8800" t="s">
        <v>11537</v>
      </c>
      <c r="E8800" t="s">
        <v>11530</v>
      </c>
      <c r="F8800" t="s">
        <v>11540</v>
      </c>
      <c r="G8800" t="s">
        <v>61</v>
      </c>
      <c r="H8800" t="s">
        <v>2</v>
      </c>
      <c r="I8800" t="s">
        <v>11541</v>
      </c>
      <c r="J8800">
        <v>2018</v>
      </c>
      <c r="K8800">
        <v>4500.88</v>
      </c>
      <c r="L8800">
        <v>75</v>
      </c>
      <c r="M8800">
        <v>1</v>
      </c>
      <c r="N8800">
        <f t="shared" si="357"/>
        <v>0</v>
      </c>
      <c r="O8800">
        <f t="shared" si="356"/>
        <v>0</v>
      </c>
      <c r="P8800" t="s">
        <v>12693</v>
      </c>
    </row>
    <row r="8801" spans="2:16" x14ac:dyDescent="0.25">
      <c r="B8801" t="s">
        <v>8807</v>
      </c>
      <c r="C8801" s="119" t="s">
        <v>60</v>
      </c>
      <c r="D8801" t="s">
        <v>11537</v>
      </c>
      <c r="E8801" t="s">
        <v>11530</v>
      </c>
      <c r="F8801" t="s">
        <v>11540</v>
      </c>
      <c r="G8801" t="s">
        <v>61</v>
      </c>
      <c r="H8801" t="s">
        <v>2</v>
      </c>
      <c r="I8801" t="s">
        <v>11541</v>
      </c>
      <c r="J8801">
        <v>2018</v>
      </c>
      <c r="K8801">
        <v>1280.8499999999999</v>
      </c>
      <c r="L8801">
        <v>88</v>
      </c>
      <c r="M8801">
        <v>1</v>
      </c>
      <c r="N8801">
        <f t="shared" si="357"/>
        <v>0</v>
      </c>
      <c r="O8801">
        <f t="shared" si="356"/>
        <v>0</v>
      </c>
      <c r="P8801" t="s">
        <v>12693</v>
      </c>
    </row>
    <row r="8802" spans="2:16" x14ac:dyDescent="0.25">
      <c r="B8802" t="s">
        <v>8808</v>
      </c>
      <c r="C8802" s="119" t="s">
        <v>60</v>
      </c>
      <c r="D8802" t="s">
        <v>11537</v>
      </c>
      <c r="E8802" t="s">
        <v>11530</v>
      </c>
      <c r="F8802" t="s">
        <v>11540</v>
      </c>
      <c r="G8802" t="s">
        <v>61</v>
      </c>
      <c r="H8802" t="s">
        <v>2</v>
      </c>
      <c r="I8802" t="s">
        <v>11541</v>
      </c>
      <c r="J8802">
        <v>2018</v>
      </c>
      <c r="K8802">
        <v>2396.88</v>
      </c>
      <c r="L8802">
        <v>47</v>
      </c>
      <c r="M8802">
        <v>1</v>
      </c>
      <c r="N8802">
        <f t="shared" si="357"/>
        <v>0</v>
      </c>
      <c r="O8802">
        <f t="shared" si="356"/>
        <v>0</v>
      </c>
      <c r="P8802" t="s">
        <v>12693</v>
      </c>
    </row>
    <row r="8803" spans="2:16" x14ac:dyDescent="0.25">
      <c r="B8803" t="s">
        <v>8809</v>
      </c>
      <c r="C8803" s="119" t="s">
        <v>60</v>
      </c>
      <c r="D8803" t="s">
        <v>11537</v>
      </c>
      <c r="E8803" t="s">
        <v>11530</v>
      </c>
      <c r="F8803" t="s">
        <v>11540</v>
      </c>
      <c r="G8803" t="s">
        <v>61</v>
      </c>
      <c r="H8803" t="s">
        <v>2</v>
      </c>
      <c r="I8803" t="s">
        <v>11541</v>
      </c>
      <c r="J8803">
        <v>2018</v>
      </c>
      <c r="K8803">
        <v>1216.6400000000001</v>
      </c>
      <c r="L8803">
        <v>77</v>
      </c>
      <c r="M8803">
        <v>1</v>
      </c>
      <c r="N8803">
        <f t="shared" si="357"/>
        <v>0</v>
      </c>
      <c r="O8803">
        <f t="shared" si="356"/>
        <v>0</v>
      </c>
      <c r="P8803" t="s">
        <v>12693</v>
      </c>
    </row>
    <row r="8804" spans="2:16" x14ac:dyDescent="0.25">
      <c r="B8804" t="s">
        <v>8810</v>
      </c>
      <c r="C8804" s="119" t="s">
        <v>60</v>
      </c>
      <c r="D8804" t="s">
        <v>11537</v>
      </c>
      <c r="E8804" t="s">
        <v>11530</v>
      </c>
      <c r="F8804" t="s">
        <v>11540</v>
      </c>
      <c r="G8804" t="s">
        <v>61</v>
      </c>
      <c r="H8804" t="s">
        <v>2</v>
      </c>
      <c r="I8804" t="s">
        <v>11541</v>
      </c>
      <c r="J8804">
        <v>2018</v>
      </c>
      <c r="K8804">
        <v>1212.22</v>
      </c>
      <c r="L8804">
        <v>42</v>
      </c>
      <c r="M8804">
        <v>1</v>
      </c>
      <c r="N8804">
        <f t="shared" si="357"/>
        <v>0</v>
      </c>
      <c r="O8804">
        <f t="shared" si="356"/>
        <v>0</v>
      </c>
      <c r="P8804" t="s">
        <v>12693</v>
      </c>
    </row>
    <row r="8805" spans="2:16" x14ac:dyDescent="0.25">
      <c r="B8805" t="s">
        <v>8811</v>
      </c>
      <c r="C8805" s="119" t="s">
        <v>60</v>
      </c>
      <c r="D8805" t="s">
        <v>11537</v>
      </c>
      <c r="E8805" t="s">
        <v>11530</v>
      </c>
      <c r="F8805" t="s">
        <v>11540</v>
      </c>
      <c r="G8805" t="s">
        <v>61</v>
      </c>
      <c r="H8805" t="s">
        <v>2</v>
      </c>
      <c r="I8805" t="s">
        <v>11541</v>
      </c>
      <c r="J8805">
        <v>2018</v>
      </c>
      <c r="K8805">
        <v>1870.25</v>
      </c>
      <c r="L8805">
        <v>108</v>
      </c>
      <c r="M8805">
        <v>1</v>
      </c>
      <c r="N8805">
        <f t="shared" si="357"/>
        <v>0</v>
      </c>
      <c r="O8805">
        <f t="shared" si="356"/>
        <v>0</v>
      </c>
      <c r="P8805" t="s">
        <v>12693</v>
      </c>
    </row>
    <row r="8806" spans="2:16" x14ac:dyDescent="0.25">
      <c r="B8806" t="s">
        <v>8812</v>
      </c>
      <c r="C8806" s="119" t="s">
        <v>60</v>
      </c>
      <c r="D8806" t="s">
        <v>11537</v>
      </c>
      <c r="E8806" t="s">
        <v>11530</v>
      </c>
      <c r="F8806" t="s">
        <v>11540</v>
      </c>
      <c r="G8806" t="s">
        <v>61</v>
      </c>
      <c r="H8806" t="s">
        <v>2</v>
      </c>
      <c r="I8806" t="s">
        <v>11541</v>
      </c>
      <c r="J8806">
        <v>2018</v>
      </c>
      <c r="K8806">
        <v>3056.12</v>
      </c>
      <c r="L8806">
        <v>96</v>
      </c>
      <c r="M8806">
        <v>1</v>
      </c>
      <c r="N8806">
        <f t="shared" si="357"/>
        <v>0</v>
      </c>
      <c r="O8806">
        <f t="shared" si="356"/>
        <v>0</v>
      </c>
      <c r="P8806" t="s">
        <v>12693</v>
      </c>
    </row>
    <row r="8807" spans="2:16" x14ac:dyDescent="0.25">
      <c r="B8807" t="s">
        <v>8813</v>
      </c>
      <c r="C8807" s="119" t="s">
        <v>60</v>
      </c>
      <c r="D8807" t="s">
        <v>11537</v>
      </c>
      <c r="E8807" t="s">
        <v>11530</v>
      </c>
      <c r="F8807" t="s">
        <v>11540</v>
      </c>
      <c r="G8807" t="s">
        <v>61</v>
      </c>
      <c r="H8807" t="s">
        <v>2</v>
      </c>
      <c r="I8807" t="s">
        <v>11541</v>
      </c>
      <c r="J8807">
        <v>2018</v>
      </c>
      <c r="K8807">
        <v>3039.67</v>
      </c>
      <c r="L8807">
        <v>79</v>
      </c>
      <c r="M8807">
        <v>1</v>
      </c>
      <c r="N8807">
        <f t="shared" si="357"/>
        <v>0</v>
      </c>
      <c r="O8807">
        <f t="shared" si="356"/>
        <v>0</v>
      </c>
      <c r="P8807" t="s">
        <v>12693</v>
      </c>
    </row>
    <row r="8808" spans="2:16" x14ac:dyDescent="0.25">
      <c r="B8808" t="s">
        <v>8814</v>
      </c>
      <c r="C8808" s="119" t="s">
        <v>60</v>
      </c>
      <c r="D8808" t="s">
        <v>11537</v>
      </c>
      <c r="E8808" t="s">
        <v>11530</v>
      </c>
      <c r="F8808" t="s">
        <v>11540</v>
      </c>
      <c r="G8808" t="s">
        <v>61</v>
      </c>
      <c r="H8808" t="s">
        <v>2</v>
      </c>
      <c r="I8808" t="s">
        <v>11541</v>
      </c>
      <c r="J8808">
        <v>2018</v>
      </c>
      <c r="K8808">
        <v>1221.31</v>
      </c>
      <c r="L8808">
        <v>66</v>
      </c>
      <c r="M8808">
        <v>1</v>
      </c>
      <c r="N8808">
        <f t="shared" si="357"/>
        <v>0</v>
      </c>
      <c r="O8808">
        <f t="shared" si="356"/>
        <v>0</v>
      </c>
      <c r="P8808" t="s">
        <v>12693</v>
      </c>
    </row>
    <row r="8809" spans="2:16" x14ac:dyDescent="0.25">
      <c r="B8809" t="s">
        <v>8815</v>
      </c>
      <c r="C8809" s="119" t="s">
        <v>60</v>
      </c>
      <c r="D8809" t="s">
        <v>11537</v>
      </c>
      <c r="E8809" t="s">
        <v>11530</v>
      </c>
      <c r="F8809" t="s">
        <v>11540</v>
      </c>
      <c r="G8809" t="s">
        <v>61</v>
      </c>
      <c r="H8809" t="s">
        <v>2</v>
      </c>
      <c r="I8809" t="s">
        <v>11541</v>
      </c>
      <c r="J8809">
        <v>2018</v>
      </c>
      <c r="K8809">
        <v>1866.05</v>
      </c>
      <c r="L8809">
        <v>79</v>
      </c>
      <c r="M8809">
        <v>1</v>
      </c>
      <c r="N8809">
        <f t="shared" si="357"/>
        <v>0</v>
      </c>
      <c r="O8809">
        <f t="shared" si="356"/>
        <v>0</v>
      </c>
      <c r="P8809" t="s">
        <v>12693</v>
      </c>
    </row>
    <row r="8810" spans="2:16" x14ac:dyDescent="0.25">
      <c r="B8810" t="s">
        <v>8816</v>
      </c>
      <c r="C8810" s="119" t="s">
        <v>60</v>
      </c>
      <c r="D8810" t="s">
        <v>11537</v>
      </c>
      <c r="E8810" t="s">
        <v>11530</v>
      </c>
      <c r="F8810" t="s">
        <v>11540</v>
      </c>
      <c r="G8810" t="s">
        <v>61</v>
      </c>
      <c r="H8810" t="s">
        <v>2</v>
      </c>
      <c r="I8810" t="s">
        <v>11541</v>
      </c>
      <c r="J8810">
        <v>2018</v>
      </c>
      <c r="K8810">
        <v>1871.02</v>
      </c>
      <c r="L8810">
        <v>113</v>
      </c>
      <c r="M8810">
        <v>1</v>
      </c>
      <c r="N8810">
        <f t="shared" si="357"/>
        <v>0</v>
      </c>
      <c r="O8810">
        <f t="shared" si="356"/>
        <v>0</v>
      </c>
      <c r="P8810" t="s">
        <v>12693</v>
      </c>
    </row>
    <row r="8811" spans="2:16" x14ac:dyDescent="0.25">
      <c r="B8811" t="s">
        <v>8817</v>
      </c>
      <c r="C8811" s="119" t="s">
        <v>60</v>
      </c>
      <c r="D8811" t="s">
        <v>11537</v>
      </c>
      <c r="E8811" t="s">
        <v>11530</v>
      </c>
      <c r="F8811" t="s">
        <v>11540</v>
      </c>
      <c r="G8811" t="s">
        <v>61</v>
      </c>
      <c r="H8811" t="s">
        <v>2</v>
      </c>
      <c r="I8811" t="s">
        <v>11541</v>
      </c>
      <c r="J8811">
        <v>2018</v>
      </c>
      <c r="K8811">
        <v>1867.37</v>
      </c>
      <c r="L8811">
        <v>88</v>
      </c>
      <c r="M8811">
        <v>1</v>
      </c>
      <c r="N8811">
        <f t="shared" si="357"/>
        <v>0</v>
      </c>
      <c r="O8811">
        <f t="shared" si="356"/>
        <v>0</v>
      </c>
      <c r="P8811" t="s">
        <v>12693</v>
      </c>
    </row>
    <row r="8812" spans="2:16" x14ac:dyDescent="0.25">
      <c r="B8812" t="s">
        <v>8818</v>
      </c>
      <c r="C8812" s="119" t="s">
        <v>60</v>
      </c>
      <c r="D8812" t="s">
        <v>11537</v>
      </c>
      <c r="E8812" t="s">
        <v>11530</v>
      </c>
      <c r="F8812" t="s">
        <v>11540</v>
      </c>
      <c r="G8812" t="s">
        <v>61</v>
      </c>
      <c r="H8812" t="s">
        <v>2</v>
      </c>
      <c r="I8812" t="s">
        <v>11541</v>
      </c>
      <c r="J8812">
        <v>2018</v>
      </c>
      <c r="K8812">
        <v>1211.81</v>
      </c>
      <c r="L8812">
        <v>39</v>
      </c>
      <c r="M8812">
        <v>1</v>
      </c>
      <c r="N8812">
        <f t="shared" si="357"/>
        <v>0</v>
      </c>
      <c r="O8812">
        <f t="shared" si="356"/>
        <v>0</v>
      </c>
      <c r="P8812" t="s">
        <v>12693</v>
      </c>
    </row>
    <row r="8813" spans="2:16" x14ac:dyDescent="0.25">
      <c r="B8813" t="s">
        <v>8819</v>
      </c>
      <c r="C8813" s="119" t="s">
        <v>60</v>
      </c>
      <c r="D8813" t="s">
        <v>11550</v>
      </c>
      <c r="E8813" t="s">
        <v>11530</v>
      </c>
      <c r="F8813" t="s">
        <v>11540</v>
      </c>
      <c r="G8813" t="s">
        <v>61</v>
      </c>
      <c r="H8813" t="s">
        <v>2</v>
      </c>
      <c r="I8813" t="s">
        <v>11533</v>
      </c>
      <c r="J8813">
        <v>2018</v>
      </c>
      <c r="K8813">
        <v>1235.76</v>
      </c>
      <c r="L8813">
        <v>83</v>
      </c>
      <c r="M8813">
        <v>1</v>
      </c>
      <c r="N8813">
        <f t="shared" si="357"/>
        <v>0</v>
      </c>
      <c r="O8813">
        <f t="shared" si="356"/>
        <v>0</v>
      </c>
      <c r="P8813" t="s">
        <v>12693</v>
      </c>
    </row>
    <row r="8814" spans="2:16" x14ac:dyDescent="0.25">
      <c r="B8814" t="s">
        <v>8820</v>
      </c>
      <c r="C8814" s="119" t="s">
        <v>60</v>
      </c>
      <c r="D8814" t="s">
        <v>11537</v>
      </c>
      <c r="E8814" t="s">
        <v>11530</v>
      </c>
      <c r="F8814" t="s">
        <v>11540</v>
      </c>
      <c r="G8814" t="s">
        <v>61</v>
      </c>
      <c r="H8814" t="s">
        <v>2</v>
      </c>
      <c r="I8814" t="s">
        <v>11541</v>
      </c>
      <c r="J8814">
        <v>2018</v>
      </c>
      <c r="K8814">
        <v>3035.31</v>
      </c>
      <c r="L8814">
        <v>49</v>
      </c>
      <c r="M8814">
        <v>1</v>
      </c>
      <c r="N8814">
        <f t="shared" si="357"/>
        <v>0</v>
      </c>
      <c r="O8814">
        <f t="shared" si="356"/>
        <v>0</v>
      </c>
      <c r="P8814" t="s">
        <v>12693</v>
      </c>
    </row>
    <row r="8815" spans="2:16" x14ac:dyDescent="0.25">
      <c r="B8815" t="s">
        <v>8821</v>
      </c>
      <c r="C8815" s="119" t="s">
        <v>60</v>
      </c>
      <c r="D8815" t="s">
        <v>11537</v>
      </c>
      <c r="E8815" t="s">
        <v>11530</v>
      </c>
      <c r="F8815" t="s">
        <v>11540</v>
      </c>
      <c r="G8815" t="s">
        <v>61</v>
      </c>
      <c r="H8815" t="s">
        <v>2</v>
      </c>
      <c r="I8815" t="s">
        <v>11541</v>
      </c>
      <c r="J8815">
        <v>2018</v>
      </c>
      <c r="K8815">
        <v>3037.65</v>
      </c>
      <c r="L8815">
        <v>65</v>
      </c>
      <c r="M8815">
        <v>1</v>
      </c>
      <c r="N8815">
        <f t="shared" si="357"/>
        <v>0</v>
      </c>
      <c r="O8815">
        <f t="shared" si="356"/>
        <v>0</v>
      </c>
      <c r="P8815" t="s">
        <v>12693</v>
      </c>
    </row>
    <row r="8816" spans="2:16" x14ac:dyDescent="0.25">
      <c r="B8816" t="s">
        <v>8822</v>
      </c>
      <c r="C8816" s="119" t="s">
        <v>60</v>
      </c>
      <c r="D8816" t="s">
        <v>11537</v>
      </c>
      <c r="E8816" t="s">
        <v>11530</v>
      </c>
      <c r="F8816" t="s">
        <v>11540</v>
      </c>
      <c r="G8816" t="s">
        <v>61</v>
      </c>
      <c r="H8816" t="s">
        <v>2</v>
      </c>
      <c r="I8816" t="s">
        <v>11541</v>
      </c>
      <c r="J8816">
        <v>2018</v>
      </c>
      <c r="K8816">
        <v>1204.46</v>
      </c>
      <c r="L8816">
        <v>42</v>
      </c>
      <c r="M8816">
        <v>1</v>
      </c>
      <c r="N8816">
        <f t="shared" si="357"/>
        <v>0</v>
      </c>
      <c r="O8816">
        <f t="shared" si="356"/>
        <v>0</v>
      </c>
      <c r="P8816" t="s">
        <v>12693</v>
      </c>
    </row>
    <row r="8817" spans="2:16" x14ac:dyDescent="0.25">
      <c r="B8817" t="s">
        <v>8823</v>
      </c>
      <c r="C8817" s="119" t="s">
        <v>60</v>
      </c>
      <c r="D8817" t="s">
        <v>11537</v>
      </c>
      <c r="E8817" t="s">
        <v>11530</v>
      </c>
      <c r="F8817" t="s">
        <v>11540</v>
      </c>
      <c r="G8817" t="s">
        <v>61</v>
      </c>
      <c r="H8817" t="s">
        <v>2</v>
      </c>
      <c r="I8817" t="s">
        <v>11541</v>
      </c>
      <c r="J8817">
        <v>2018</v>
      </c>
      <c r="K8817">
        <v>1218.33</v>
      </c>
      <c r="L8817">
        <v>44</v>
      </c>
      <c r="M8817">
        <v>1</v>
      </c>
      <c r="N8817">
        <f t="shared" si="357"/>
        <v>0</v>
      </c>
      <c r="O8817">
        <f t="shared" si="356"/>
        <v>0</v>
      </c>
      <c r="P8817" t="s">
        <v>12693</v>
      </c>
    </row>
    <row r="8818" spans="2:16" x14ac:dyDescent="0.25">
      <c r="B8818" t="s">
        <v>8824</v>
      </c>
      <c r="C8818" s="119" t="s">
        <v>60</v>
      </c>
      <c r="D8818" t="s">
        <v>11537</v>
      </c>
      <c r="E8818" t="s">
        <v>11530</v>
      </c>
      <c r="F8818" t="s">
        <v>11540</v>
      </c>
      <c r="G8818" t="s">
        <v>61</v>
      </c>
      <c r="H8818" t="s">
        <v>2</v>
      </c>
      <c r="I8818" t="s">
        <v>11541</v>
      </c>
      <c r="J8818">
        <v>2018</v>
      </c>
      <c r="K8818">
        <v>1876.13</v>
      </c>
      <c r="L8818">
        <v>87</v>
      </c>
      <c r="M8818">
        <v>1</v>
      </c>
      <c r="N8818">
        <f t="shared" si="357"/>
        <v>0</v>
      </c>
      <c r="O8818">
        <f t="shared" si="356"/>
        <v>0</v>
      </c>
      <c r="P8818" t="s">
        <v>12693</v>
      </c>
    </row>
    <row r="8819" spans="2:16" x14ac:dyDescent="0.25">
      <c r="B8819" t="s">
        <v>8825</v>
      </c>
      <c r="C8819" s="119" t="s">
        <v>60</v>
      </c>
      <c r="D8819" t="s">
        <v>11537</v>
      </c>
      <c r="E8819" t="s">
        <v>11530</v>
      </c>
      <c r="F8819" t="s">
        <v>11540</v>
      </c>
      <c r="G8819" t="s">
        <v>61</v>
      </c>
      <c r="H8819" t="s">
        <v>2</v>
      </c>
      <c r="I8819" t="s">
        <v>11541</v>
      </c>
      <c r="J8819">
        <v>2018</v>
      </c>
      <c r="K8819">
        <v>1871.04</v>
      </c>
      <c r="L8819">
        <v>107</v>
      </c>
      <c r="M8819">
        <v>1</v>
      </c>
      <c r="N8819">
        <f t="shared" si="357"/>
        <v>0</v>
      </c>
      <c r="O8819">
        <f t="shared" si="356"/>
        <v>0</v>
      </c>
      <c r="P8819" t="s">
        <v>12693</v>
      </c>
    </row>
    <row r="8820" spans="2:16" x14ac:dyDescent="0.25">
      <c r="B8820" t="s">
        <v>8826</v>
      </c>
      <c r="C8820" s="119" t="s">
        <v>60</v>
      </c>
      <c r="D8820" t="s">
        <v>11537</v>
      </c>
      <c r="E8820" t="s">
        <v>11530</v>
      </c>
      <c r="F8820" t="s">
        <v>11540</v>
      </c>
      <c r="G8820" t="s">
        <v>61</v>
      </c>
      <c r="H8820" t="s">
        <v>2</v>
      </c>
      <c r="I8820" t="s">
        <v>11541</v>
      </c>
      <c r="J8820">
        <v>2018</v>
      </c>
      <c r="K8820">
        <v>3041.01</v>
      </c>
      <c r="L8820">
        <v>88</v>
      </c>
      <c r="M8820">
        <v>1</v>
      </c>
      <c r="N8820">
        <f t="shared" si="357"/>
        <v>0</v>
      </c>
      <c r="O8820">
        <f t="shared" si="356"/>
        <v>0</v>
      </c>
      <c r="P8820" t="s">
        <v>12693</v>
      </c>
    </row>
    <row r="8821" spans="2:16" x14ac:dyDescent="0.25">
      <c r="B8821" t="s">
        <v>8827</v>
      </c>
      <c r="C8821" s="119" t="s">
        <v>60</v>
      </c>
      <c r="D8821" t="s">
        <v>11537</v>
      </c>
      <c r="E8821" t="s">
        <v>11530</v>
      </c>
      <c r="F8821" t="s">
        <v>11540</v>
      </c>
      <c r="G8821" t="s">
        <v>61</v>
      </c>
      <c r="H8821" t="s">
        <v>2</v>
      </c>
      <c r="I8821" t="s">
        <v>11541</v>
      </c>
      <c r="J8821">
        <v>2018</v>
      </c>
      <c r="K8821">
        <v>2387.1799999999998</v>
      </c>
      <c r="L8821">
        <v>48</v>
      </c>
      <c r="M8821">
        <v>1</v>
      </c>
      <c r="N8821">
        <f t="shared" si="357"/>
        <v>0</v>
      </c>
      <c r="O8821">
        <f t="shared" ref="O8821:O8884" si="358">IF(OR(L8821="",L8821&lt;=0),1,0)</f>
        <v>0</v>
      </c>
      <c r="P8821" t="s">
        <v>12693</v>
      </c>
    </row>
    <row r="8822" spans="2:16" x14ac:dyDescent="0.25">
      <c r="B8822" t="s">
        <v>8828</v>
      </c>
      <c r="C8822" s="119" t="s">
        <v>60</v>
      </c>
      <c r="D8822" t="s">
        <v>11537</v>
      </c>
      <c r="E8822" t="s">
        <v>11530</v>
      </c>
      <c r="F8822" t="s">
        <v>11540</v>
      </c>
      <c r="G8822" t="s">
        <v>61</v>
      </c>
      <c r="H8822" t="s">
        <v>2</v>
      </c>
      <c r="I8822" t="s">
        <v>11541</v>
      </c>
      <c r="J8822">
        <v>2018</v>
      </c>
      <c r="K8822">
        <v>1210.57</v>
      </c>
      <c r="L8822">
        <v>29</v>
      </c>
      <c r="M8822">
        <v>1</v>
      </c>
      <c r="N8822">
        <f t="shared" si="357"/>
        <v>0</v>
      </c>
      <c r="O8822">
        <f t="shared" si="358"/>
        <v>0</v>
      </c>
      <c r="P8822" t="s">
        <v>12694</v>
      </c>
    </row>
    <row r="8823" spans="2:16" x14ac:dyDescent="0.25">
      <c r="B8823" t="s">
        <v>8829</v>
      </c>
      <c r="C8823" s="119" t="s">
        <v>60</v>
      </c>
      <c r="D8823" t="s">
        <v>11537</v>
      </c>
      <c r="E8823" t="s">
        <v>11530</v>
      </c>
      <c r="F8823" t="s">
        <v>11540</v>
      </c>
      <c r="G8823" t="s">
        <v>61</v>
      </c>
      <c r="H8823" t="s">
        <v>2</v>
      </c>
      <c r="I8823" t="s">
        <v>11541</v>
      </c>
      <c r="J8823">
        <v>2018</v>
      </c>
      <c r="K8823">
        <v>1213.95</v>
      </c>
      <c r="L8823">
        <v>51</v>
      </c>
      <c r="M8823">
        <v>1</v>
      </c>
      <c r="N8823">
        <f t="shared" si="357"/>
        <v>0</v>
      </c>
      <c r="O8823">
        <f t="shared" si="358"/>
        <v>0</v>
      </c>
      <c r="P8823" t="s">
        <v>12693</v>
      </c>
    </row>
    <row r="8824" spans="2:16" x14ac:dyDescent="0.25">
      <c r="B8824" t="s">
        <v>8830</v>
      </c>
      <c r="C8824" s="119" t="s">
        <v>60</v>
      </c>
      <c r="D8824" t="s">
        <v>11537</v>
      </c>
      <c r="E8824" t="s">
        <v>11530</v>
      </c>
      <c r="F8824" t="s">
        <v>11540</v>
      </c>
      <c r="G8824" t="s">
        <v>61</v>
      </c>
      <c r="H8824" t="s">
        <v>2</v>
      </c>
      <c r="I8824" t="s">
        <v>11541</v>
      </c>
      <c r="J8824">
        <v>2018</v>
      </c>
      <c r="K8824">
        <v>3039.73</v>
      </c>
      <c r="L8824">
        <v>75</v>
      </c>
      <c r="M8824">
        <v>1</v>
      </c>
      <c r="N8824">
        <f t="shared" si="357"/>
        <v>0</v>
      </c>
      <c r="O8824">
        <f t="shared" si="358"/>
        <v>0</v>
      </c>
      <c r="P8824" t="s">
        <v>12693</v>
      </c>
    </row>
    <row r="8825" spans="2:16" x14ac:dyDescent="0.25">
      <c r="B8825" t="s">
        <v>8831</v>
      </c>
      <c r="C8825" s="119" t="s">
        <v>60</v>
      </c>
      <c r="D8825" t="s">
        <v>11537</v>
      </c>
      <c r="E8825" t="s">
        <v>11530</v>
      </c>
      <c r="F8825" t="s">
        <v>11540</v>
      </c>
      <c r="G8825" t="s">
        <v>61</v>
      </c>
      <c r="H8825" t="s">
        <v>2</v>
      </c>
      <c r="I8825" t="s">
        <v>11533</v>
      </c>
      <c r="J8825">
        <v>2018</v>
      </c>
      <c r="K8825">
        <v>3277.8</v>
      </c>
      <c r="L8825">
        <v>152</v>
      </c>
      <c r="M8825">
        <v>1</v>
      </c>
      <c r="N8825">
        <f t="shared" si="357"/>
        <v>0</v>
      </c>
      <c r="O8825">
        <f t="shared" si="358"/>
        <v>0</v>
      </c>
      <c r="P8825" t="s">
        <v>12693</v>
      </c>
    </row>
    <row r="8826" spans="2:16" x14ac:dyDescent="0.25">
      <c r="B8826" t="s">
        <v>8832</v>
      </c>
      <c r="C8826" s="119" t="s">
        <v>60</v>
      </c>
      <c r="D8826" t="s">
        <v>11537</v>
      </c>
      <c r="E8826" t="s">
        <v>11530</v>
      </c>
      <c r="F8826" t="s">
        <v>11540</v>
      </c>
      <c r="G8826" t="s">
        <v>61</v>
      </c>
      <c r="H8826" t="s">
        <v>2</v>
      </c>
      <c r="I8826" t="s">
        <v>11541</v>
      </c>
      <c r="J8826">
        <v>2018</v>
      </c>
      <c r="K8826">
        <v>2390.2600000000002</v>
      </c>
      <c r="L8826">
        <v>66</v>
      </c>
      <c r="M8826">
        <v>1</v>
      </c>
      <c r="N8826">
        <f t="shared" si="357"/>
        <v>0</v>
      </c>
      <c r="O8826">
        <f t="shared" si="358"/>
        <v>0</v>
      </c>
      <c r="P8826" t="s">
        <v>12693</v>
      </c>
    </row>
    <row r="8827" spans="2:16" x14ac:dyDescent="0.25">
      <c r="B8827" t="s">
        <v>8833</v>
      </c>
      <c r="C8827" s="119" t="s">
        <v>60</v>
      </c>
      <c r="D8827" t="s">
        <v>11537</v>
      </c>
      <c r="E8827" t="s">
        <v>11530</v>
      </c>
      <c r="F8827" t="s">
        <v>11540</v>
      </c>
      <c r="G8827" t="s">
        <v>61</v>
      </c>
      <c r="H8827" t="s">
        <v>2</v>
      </c>
      <c r="I8827" t="s">
        <v>11541</v>
      </c>
      <c r="J8827">
        <v>2018</v>
      </c>
      <c r="K8827">
        <v>3037.7</v>
      </c>
      <c r="L8827">
        <v>60</v>
      </c>
      <c r="M8827">
        <v>1</v>
      </c>
      <c r="N8827">
        <f t="shared" si="357"/>
        <v>0</v>
      </c>
      <c r="O8827">
        <f t="shared" si="358"/>
        <v>0</v>
      </c>
      <c r="P8827" t="s">
        <v>12693</v>
      </c>
    </row>
    <row r="8828" spans="2:16" x14ac:dyDescent="0.25">
      <c r="B8828" t="s">
        <v>8834</v>
      </c>
      <c r="C8828" s="119" t="s">
        <v>60</v>
      </c>
      <c r="D8828" t="s">
        <v>11546</v>
      </c>
      <c r="E8828" t="s">
        <v>11530</v>
      </c>
      <c r="F8828" t="s">
        <v>11540</v>
      </c>
      <c r="G8828" t="s">
        <v>61</v>
      </c>
      <c r="H8828" t="s">
        <v>2</v>
      </c>
      <c r="I8828" t="s">
        <v>11533</v>
      </c>
      <c r="J8828">
        <v>2018</v>
      </c>
      <c r="K8828">
        <v>3438.99</v>
      </c>
      <c r="L8828">
        <v>179</v>
      </c>
      <c r="M8828">
        <v>1</v>
      </c>
      <c r="N8828">
        <f t="shared" si="357"/>
        <v>0</v>
      </c>
      <c r="O8828">
        <f t="shared" si="358"/>
        <v>0</v>
      </c>
      <c r="P8828" t="s">
        <v>12693</v>
      </c>
    </row>
    <row r="8829" spans="2:16" x14ac:dyDescent="0.25">
      <c r="B8829" t="s">
        <v>8835</v>
      </c>
      <c r="C8829" s="119" t="s">
        <v>60</v>
      </c>
      <c r="D8829" t="s">
        <v>11537</v>
      </c>
      <c r="E8829" t="s">
        <v>11530</v>
      </c>
      <c r="F8829" t="s">
        <v>11540</v>
      </c>
      <c r="G8829" t="s">
        <v>61</v>
      </c>
      <c r="H8829" t="s">
        <v>2</v>
      </c>
      <c r="I8829" t="s">
        <v>11541</v>
      </c>
      <c r="J8829">
        <v>2018</v>
      </c>
      <c r="K8829">
        <v>1212</v>
      </c>
      <c r="L8829">
        <v>37</v>
      </c>
      <c r="M8829">
        <v>1</v>
      </c>
      <c r="N8829">
        <f t="shared" si="357"/>
        <v>0</v>
      </c>
      <c r="O8829">
        <f t="shared" si="358"/>
        <v>0</v>
      </c>
      <c r="P8829" t="s">
        <v>12693</v>
      </c>
    </row>
    <row r="8830" spans="2:16" x14ac:dyDescent="0.25">
      <c r="B8830" t="s">
        <v>8836</v>
      </c>
      <c r="C8830" s="119" t="s">
        <v>60</v>
      </c>
      <c r="D8830" t="s">
        <v>11537</v>
      </c>
      <c r="E8830" t="s">
        <v>11530</v>
      </c>
      <c r="F8830" t="s">
        <v>11540</v>
      </c>
      <c r="G8830" t="s">
        <v>61</v>
      </c>
      <c r="H8830" t="s">
        <v>2</v>
      </c>
      <c r="I8830" t="s">
        <v>11541</v>
      </c>
      <c r="J8830">
        <v>2018</v>
      </c>
      <c r="K8830">
        <v>3206.82</v>
      </c>
      <c r="L8830">
        <v>140</v>
      </c>
      <c r="M8830">
        <v>1</v>
      </c>
      <c r="N8830">
        <f t="shared" si="357"/>
        <v>0</v>
      </c>
      <c r="O8830">
        <f t="shared" si="358"/>
        <v>0</v>
      </c>
      <c r="P8830" t="s">
        <v>12693</v>
      </c>
    </row>
    <row r="8831" spans="2:16" x14ac:dyDescent="0.25">
      <c r="B8831" t="s">
        <v>8837</v>
      </c>
      <c r="C8831" s="119" t="s">
        <v>60</v>
      </c>
      <c r="D8831" t="s">
        <v>11550</v>
      </c>
      <c r="E8831" t="s">
        <v>11530</v>
      </c>
      <c r="F8831" t="s">
        <v>11540</v>
      </c>
      <c r="G8831" t="s">
        <v>61</v>
      </c>
      <c r="H8831" t="s">
        <v>2</v>
      </c>
      <c r="I8831" t="s">
        <v>11533</v>
      </c>
      <c r="J8831">
        <v>2018</v>
      </c>
      <c r="K8831">
        <v>2512.13</v>
      </c>
      <c r="L8831">
        <v>220</v>
      </c>
      <c r="M8831">
        <v>1</v>
      </c>
      <c r="N8831">
        <f t="shared" si="357"/>
        <v>0</v>
      </c>
      <c r="O8831">
        <f t="shared" si="358"/>
        <v>0</v>
      </c>
      <c r="P8831" t="s">
        <v>12693</v>
      </c>
    </row>
    <row r="8832" spans="2:16" x14ac:dyDescent="0.25">
      <c r="B8832" t="s">
        <v>8838</v>
      </c>
      <c r="C8832" s="119" t="s">
        <v>60</v>
      </c>
      <c r="D8832" t="s">
        <v>11537</v>
      </c>
      <c r="E8832" t="s">
        <v>11530</v>
      </c>
      <c r="F8832" t="s">
        <v>11540</v>
      </c>
      <c r="G8832" t="s">
        <v>61</v>
      </c>
      <c r="H8832" t="s">
        <v>2</v>
      </c>
      <c r="I8832" t="s">
        <v>11533</v>
      </c>
      <c r="J8832">
        <v>2018</v>
      </c>
      <c r="K8832">
        <v>3128.07</v>
      </c>
      <c r="L8832">
        <v>171</v>
      </c>
      <c r="M8832">
        <v>1</v>
      </c>
      <c r="N8832">
        <f t="shared" si="357"/>
        <v>0</v>
      </c>
      <c r="O8832">
        <f t="shared" si="358"/>
        <v>0</v>
      </c>
      <c r="P8832" t="s">
        <v>12693</v>
      </c>
    </row>
    <row r="8833" spans="2:16" x14ac:dyDescent="0.25">
      <c r="B8833" t="s">
        <v>8839</v>
      </c>
      <c r="C8833" s="119" t="s">
        <v>60</v>
      </c>
      <c r="D8833" t="s">
        <v>11550</v>
      </c>
      <c r="E8833" t="s">
        <v>11530</v>
      </c>
      <c r="F8833" t="s">
        <v>11540</v>
      </c>
      <c r="G8833" t="s">
        <v>61</v>
      </c>
      <c r="H8833" t="s">
        <v>2</v>
      </c>
      <c r="I8833" t="s">
        <v>11533</v>
      </c>
      <c r="J8833">
        <v>2018</v>
      </c>
      <c r="K8833">
        <v>2843.31</v>
      </c>
      <c r="L8833">
        <v>197</v>
      </c>
      <c r="M8833">
        <v>1</v>
      </c>
      <c r="N8833">
        <f t="shared" si="357"/>
        <v>0</v>
      </c>
      <c r="O8833">
        <f t="shared" si="358"/>
        <v>0</v>
      </c>
      <c r="P8833" t="s">
        <v>12693</v>
      </c>
    </row>
    <row r="8834" spans="2:16" x14ac:dyDescent="0.25">
      <c r="B8834" t="s">
        <v>8840</v>
      </c>
      <c r="C8834" s="119" t="s">
        <v>60</v>
      </c>
      <c r="D8834" t="s">
        <v>11537</v>
      </c>
      <c r="E8834" t="s">
        <v>11530</v>
      </c>
      <c r="F8834" t="s">
        <v>11540</v>
      </c>
      <c r="G8834" t="s">
        <v>61</v>
      </c>
      <c r="H8834" t="s">
        <v>2</v>
      </c>
      <c r="I8834" t="s">
        <v>11541</v>
      </c>
      <c r="J8834">
        <v>2018</v>
      </c>
      <c r="K8834">
        <v>3043.43</v>
      </c>
      <c r="L8834">
        <v>96</v>
      </c>
      <c r="M8834">
        <v>1</v>
      </c>
      <c r="N8834">
        <f t="shared" si="357"/>
        <v>0</v>
      </c>
      <c r="O8834">
        <f t="shared" si="358"/>
        <v>0</v>
      </c>
      <c r="P8834" t="s">
        <v>12694</v>
      </c>
    </row>
    <row r="8835" spans="2:16" x14ac:dyDescent="0.25">
      <c r="B8835" t="s">
        <v>8841</v>
      </c>
      <c r="C8835" s="119" t="s">
        <v>60</v>
      </c>
      <c r="D8835" t="s">
        <v>11537</v>
      </c>
      <c r="E8835" t="s">
        <v>11530</v>
      </c>
      <c r="F8835" t="s">
        <v>11540</v>
      </c>
      <c r="G8835" t="s">
        <v>61</v>
      </c>
      <c r="H8835" t="s">
        <v>2</v>
      </c>
      <c r="I8835" t="s">
        <v>11541</v>
      </c>
      <c r="J8835">
        <v>2018</v>
      </c>
      <c r="K8835">
        <v>3470.25</v>
      </c>
      <c r="L8835">
        <v>184</v>
      </c>
      <c r="M8835">
        <v>1</v>
      </c>
      <c r="N8835">
        <f t="shared" si="357"/>
        <v>0</v>
      </c>
      <c r="O8835">
        <f t="shared" si="358"/>
        <v>0</v>
      </c>
      <c r="P8835" t="s">
        <v>12693</v>
      </c>
    </row>
    <row r="8836" spans="2:16" x14ac:dyDescent="0.25">
      <c r="B8836" t="s">
        <v>8842</v>
      </c>
      <c r="C8836" s="119" t="s">
        <v>60</v>
      </c>
      <c r="D8836" t="s">
        <v>11537</v>
      </c>
      <c r="E8836" t="s">
        <v>11530</v>
      </c>
      <c r="F8836" t="s">
        <v>11540</v>
      </c>
      <c r="G8836" t="s">
        <v>61</v>
      </c>
      <c r="H8836" t="s">
        <v>2</v>
      </c>
      <c r="I8836" t="s">
        <v>11541</v>
      </c>
      <c r="J8836">
        <v>2018</v>
      </c>
      <c r="K8836">
        <v>1405.61</v>
      </c>
      <c r="L8836">
        <v>44</v>
      </c>
      <c r="M8836">
        <v>1</v>
      </c>
      <c r="N8836">
        <f t="shared" si="357"/>
        <v>0</v>
      </c>
      <c r="O8836">
        <f t="shared" si="358"/>
        <v>0</v>
      </c>
      <c r="P8836" t="s">
        <v>12693</v>
      </c>
    </row>
    <row r="8837" spans="2:16" x14ac:dyDescent="0.25">
      <c r="B8837" t="s">
        <v>8843</v>
      </c>
      <c r="C8837" s="119" t="s">
        <v>60</v>
      </c>
      <c r="D8837" t="s">
        <v>11537</v>
      </c>
      <c r="E8837" t="s">
        <v>11530</v>
      </c>
      <c r="F8837" t="s">
        <v>11540</v>
      </c>
      <c r="G8837" t="s">
        <v>61</v>
      </c>
      <c r="H8837" t="s">
        <v>2</v>
      </c>
      <c r="I8837" t="s">
        <v>11541</v>
      </c>
      <c r="J8837">
        <v>2018</v>
      </c>
      <c r="K8837">
        <v>2390.4299999999998</v>
      </c>
      <c r="L8837">
        <v>67</v>
      </c>
      <c r="M8837">
        <v>1</v>
      </c>
      <c r="N8837">
        <f t="shared" si="357"/>
        <v>0</v>
      </c>
      <c r="O8837">
        <f t="shared" si="358"/>
        <v>0</v>
      </c>
      <c r="P8837" t="s">
        <v>12693</v>
      </c>
    </row>
    <row r="8838" spans="2:16" x14ac:dyDescent="0.25">
      <c r="B8838" t="s">
        <v>8844</v>
      </c>
      <c r="C8838" s="119" t="s">
        <v>60</v>
      </c>
      <c r="D8838" t="s">
        <v>11550</v>
      </c>
      <c r="E8838" t="s">
        <v>11530</v>
      </c>
      <c r="F8838" t="s">
        <v>11540</v>
      </c>
      <c r="G8838" t="s">
        <v>61</v>
      </c>
      <c r="H8838" t="s">
        <v>2</v>
      </c>
      <c r="I8838" t="s">
        <v>11541</v>
      </c>
      <c r="J8838">
        <v>2018</v>
      </c>
      <c r="K8838">
        <v>1869.47</v>
      </c>
      <c r="L8838">
        <v>94</v>
      </c>
      <c r="M8838">
        <v>1</v>
      </c>
      <c r="N8838">
        <f t="shared" si="357"/>
        <v>0</v>
      </c>
      <c r="O8838">
        <f t="shared" si="358"/>
        <v>0</v>
      </c>
      <c r="P8838" t="s">
        <v>12693</v>
      </c>
    </row>
    <row r="8839" spans="2:16" x14ac:dyDescent="0.25">
      <c r="B8839" t="s">
        <v>8845</v>
      </c>
      <c r="C8839" s="119" t="s">
        <v>60</v>
      </c>
      <c r="D8839" t="s">
        <v>11537</v>
      </c>
      <c r="E8839" t="s">
        <v>11530</v>
      </c>
      <c r="F8839" t="s">
        <v>11540</v>
      </c>
      <c r="G8839" t="s">
        <v>61</v>
      </c>
      <c r="H8839" t="s">
        <v>2</v>
      </c>
      <c r="I8839" t="s">
        <v>11541</v>
      </c>
      <c r="J8839">
        <v>2018</v>
      </c>
      <c r="K8839">
        <v>2937.03</v>
      </c>
      <c r="L8839">
        <v>88</v>
      </c>
      <c r="M8839">
        <v>1</v>
      </c>
      <c r="N8839">
        <f t="shared" si="357"/>
        <v>0</v>
      </c>
      <c r="O8839">
        <f t="shared" si="358"/>
        <v>0</v>
      </c>
      <c r="P8839" t="s">
        <v>12693</v>
      </c>
    </row>
    <row r="8840" spans="2:16" x14ac:dyDescent="0.25">
      <c r="B8840" t="s">
        <v>8846</v>
      </c>
      <c r="C8840" s="119" t="s">
        <v>60</v>
      </c>
      <c r="D8840" t="s">
        <v>11537</v>
      </c>
      <c r="E8840" t="s">
        <v>11530</v>
      </c>
      <c r="F8840" t="s">
        <v>11540</v>
      </c>
      <c r="G8840" t="s">
        <v>61</v>
      </c>
      <c r="H8840" t="s">
        <v>2</v>
      </c>
      <c r="I8840" t="s">
        <v>11541</v>
      </c>
      <c r="J8840">
        <v>2018</v>
      </c>
      <c r="K8840">
        <v>2398.2199999999998</v>
      </c>
      <c r="L8840">
        <v>62</v>
      </c>
      <c r="M8840">
        <v>1</v>
      </c>
      <c r="N8840">
        <f t="shared" si="357"/>
        <v>0</v>
      </c>
      <c r="O8840">
        <f t="shared" si="358"/>
        <v>0</v>
      </c>
      <c r="P8840" t="s">
        <v>12693</v>
      </c>
    </row>
    <row r="8841" spans="2:16" x14ac:dyDescent="0.25">
      <c r="B8841" t="s">
        <v>8847</v>
      </c>
      <c r="C8841" s="119" t="s">
        <v>60</v>
      </c>
      <c r="D8841" t="s">
        <v>11537</v>
      </c>
      <c r="E8841" t="s">
        <v>11530</v>
      </c>
      <c r="F8841" t="s">
        <v>11540</v>
      </c>
      <c r="G8841" t="s">
        <v>61</v>
      </c>
      <c r="H8841" t="s">
        <v>2</v>
      </c>
      <c r="I8841" t="s">
        <v>11541</v>
      </c>
      <c r="J8841">
        <v>2018</v>
      </c>
      <c r="K8841">
        <v>2397.41</v>
      </c>
      <c r="L8841">
        <v>57</v>
      </c>
      <c r="M8841">
        <v>1</v>
      </c>
      <c r="N8841">
        <f t="shared" si="357"/>
        <v>0</v>
      </c>
      <c r="O8841">
        <f t="shared" si="358"/>
        <v>0</v>
      </c>
      <c r="P8841" t="s">
        <v>12693</v>
      </c>
    </row>
    <row r="8842" spans="2:16" x14ac:dyDescent="0.25">
      <c r="B8842" t="s">
        <v>8848</v>
      </c>
      <c r="C8842" s="119" t="s">
        <v>60</v>
      </c>
      <c r="D8842" t="s">
        <v>11537</v>
      </c>
      <c r="E8842" t="s">
        <v>11530</v>
      </c>
      <c r="F8842" t="s">
        <v>11540</v>
      </c>
      <c r="G8842" t="s">
        <v>61</v>
      </c>
      <c r="H8842" t="s">
        <v>2</v>
      </c>
      <c r="I8842" t="s">
        <v>11541</v>
      </c>
      <c r="J8842">
        <v>2018</v>
      </c>
      <c r="K8842">
        <v>2399.02</v>
      </c>
      <c r="L8842">
        <v>67</v>
      </c>
      <c r="M8842">
        <v>1</v>
      </c>
      <c r="N8842">
        <f t="shared" si="357"/>
        <v>0</v>
      </c>
      <c r="O8842">
        <f t="shared" si="358"/>
        <v>0</v>
      </c>
      <c r="P8842" t="s">
        <v>12693</v>
      </c>
    </row>
    <row r="8843" spans="2:16" x14ac:dyDescent="0.25">
      <c r="B8843" t="s">
        <v>8849</v>
      </c>
      <c r="C8843" s="119" t="s">
        <v>60</v>
      </c>
      <c r="D8843" t="s">
        <v>11537</v>
      </c>
      <c r="E8843" t="s">
        <v>11530</v>
      </c>
      <c r="F8843" t="s">
        <v>11540</v>
      </c>
      <c r="G8843" t="s">
        <v>61</v>
      </c>
      <c r="H8843" t="s">
        <v>2</v>
      </c>
      <c r="I8843" t="s">
        <v>11541</v>
      </c>
      <c r="J8843">
        <v>2018</v>
      </c>
      <c r="K8843">
        <v>25591.599999999999</v>
      </c>
      <c r="L8843">
        <v>62</v>
      </c>
      <c r="M8843">
        <v>1</v>
      </c>
      <c r="N8843">
        <f t="shared" ref="N8843:N8906" si="359">IF(K8843&lt;100,1,0)</f>
        <v>0</v>
      </c>
      <c r="O8843">
        <f t="shared" si="358"/>
        <v>0</v>
      </c>
      <c r="P8843" t="s">
        <v>12693</v>
      </c>
    </row>
    <row r="8844" spans="2:16" x14ac:dyDescent="0.25">
      <c r="B8844" t="s">
        <v>8850</v>
      </c>
      <c r="C8844" s="119" t="s">
        <v>60</v>
      </c>
      <c r="D8844" t="s">
        <v>11537</v>
      </c>
      <c r="E8844" t="s">
        <v>11530</v>
      </c>
      <c r="F8844" t="s">
        <v>11540</v>
      </c>
      <c r="G8844" t="s">
        <v>61</v>
      </c>
      <c r="H8844" t="s">
        <v>2</v>
      </c>
      <c r="I8844" t="s">
        <v>11541</v>
      </c>
      <c r="J8844">
        <v>2018</v>
      </c>
      <c r="K8844">
        <v>3040.41</v>
      </c>
      <c r="L8844">
        <v>71</v>
      </c>
      <c r="M8844">
        <v>1</v>
      </c>
      <c r="N8844">
        <f t="shared" si="359"/>
        <v>0</v>
      </c>
      <c r="O8844">
        <f t="shared" si="358"/>
        <v>0</v>
      </c>
      <c r="P8844" t="s">
        <v>12693</v>
      </c>
    </row>
    <row r="8845" spans="2:16" x14ac:dyDescent="0.25">
      <c r="B8845" t="s">
        <v>8851</v>
      </c>
      <c r="C8845" s="119" t="s">
        <v>60</v>
      </c>
      <c r="D8845" t="s">
        <v>11537</v>
      </c>
      <c r="E8845" t="s">
        <v>11530</v>
      </c>
      <c r="F8845" t="s">
        <v>11540</v>
      </c>
      <c r="G8845" t="s">
        <v>61</v>
      </c>
      <c r="H8845" t="s">
        <v>2</v>
      </c>
      <c r="I8845" t="s">
        <v>11541</v>
      </c>
      <c r="J8845">
        <v>2018</v>
      </c>
      <c r="K8845">
        <v>2375.5700000000002</v>
      </c>
      <c r="L8845">
        <v>64</v>
      </c>
      <c r="M8845">
        <v>1</v>
      </c>
      <c r="N8845">
        <f t="shared" si="359"/>
        <v>0</v>
      </c>
      <c r="O8845">
        <f t="shared" si="358"/>
        <v>0</v>
      </c>
      <c r="P8845" t="s">
        <v>12693</v>
      </c>
    </row>
    <row r="8846" spans="2:16" x14ac:dyDescent="0.25">
      <c r="B8846" t="s">
        <v>8852</v>
      </c>
      <c r="C8846" s="119" t="s">
        <v>60</v>
      </c>
      <c r="D8846" t="s">
        <v>11537</v>
      </c>
      <c r="E8846" t="s">
        <v>11530</v>
      </c>
      <c r="F8846" t="s">
        <v>11540</v>
      </c>
      <c r="G8846" t="s">
        <v>61</v>
      </c>
      <c r="H8846" t="s">
        <v>2</v>
      </c>
      <c r="I8846" t="s">
        <v>11541</v>
      </c>
      <c r="J8846">
        <v>2018</v>
      </c>
      <c r="K8846">
        <v>1890.8</v>
      </c>
      <c r="L8846">
        <v>102</v>
      </c>
      <c r="M8846">
        <v>1</v>
      </c>
      <c r="N8846">
        <f t="shared" si="359"/>
        <v>0</v>
      </c>
      <c r="O8846">
        <f t="shared" si="358"/>
        <v>0</v>
      </c>
      <c r="P8846" t="s">
        <v>12693</v>
      </c>
    </row>
    <row r="8847" spans="2:16" x14ac:dyDescent="0.25">
      <c r="B8847" t="s">
        <v>8853</v>
      </c>
      <c r="C8847" s="119" t="s">
        <v>60</v>
      </c>
      <c r="D8847" t="s">
        <v>11537</v>
      </c>
      <c r="E8847" t="s">
        <v>11530</v>
      </c>
      <c r="F8847" t="s">
        <v>11540</v>
      </c>
      <c r="G8847" t="s">
        <v>61</v>
      </c>
      <c r="H8847" t="s">
        <v>2</v>
      </c>
      <c r="I8847" t="s">
        <v>11541</v>
      </c>
      <c r="J8847">
        <v>2018</v>
      </c>
      <c r="K8847">
        <v>1460.11</v>
      </c>
      <c r="L8847">
        <v>44</v>
      </c>
      <c r="M8847">
        <v>1</v>
      </c>
      <c r="N8847">
        <f t="shared" si="359"/>
        <v>0</v>
      </c>
      <c r="O8847">
        <f t="shared" si="358"/>
        <v>0</v>
      </c>
      <c r="P8847" t="s">
        <v>12693</v>
      </c>
    </row>
    <row r="8848" spans="2:16" x14ac:dyDescent="0.25">
      <c r="B8848" t="s">
        <v>8854</v>
      </c>
      <c r="C8848" s="119" t="s">
        <v>60</v>
      </c>
      <c r="D8848" t="s">
        <v>11537</v>
      </c>
      <c r="E8848" t="s">
        <v>11530</v>
      </c>
      <c r="F8848" t="s">
        <v>11540</v>
      </c>
      <c r="G8848" t="s">
        <v>61</v>
      </c>
      <c r="H8848" t="s">
        <v>2</v>
      </c>
      <c r="I8848" t="s">
        <v>11541</v>
      </c>
      <c r="J8848">
        <v>2018</v>
      </c>
      <c r="K8848">
        <v>3039.55</v>
      </c>
      <c r="L8848">
        <v>92</v>
      </c>
      <c r="M8848">
        <v>1</v>
      </c>
      <c r="N8848">
        <f t="shared" si="359"/>
        <v>0</v>
      </c>
      <c r="O8848">
        <f t="shared" si="358"/>
        <v>0</v>
      </c>
      <c r="P8848" t="s">
        <v>12693</v>
      </c>
    </row>
    <row r="8849" spans="2:16" x14ac:dyDescent="0.25">
      <c r="B8849" t="s">
        <v>8855</v>
      </c>
      <c r="C8849" s="119" t="s">
        <v>60</v>
      </c>
      <c r="D8849" t="s">
        <v>11542</v>
      </c>
      <c r="E8849" t="s">
        <v>11530</v>
      </c>
      <c r="F8849" t="s">
        <v>11540</v>
      </c>
      <c r="G8849" t="s">
        <v>61</v>
      </c>
      <c r="H8849" t="s">
        <v>2</v>
      </c>
      <c r="I8849" t="s">
        <v>11541</v>
      </c>
      <c r="J8849">
        <v>2018</v>
      </c>
      <c r="K8849">
        <v>1213.44</v>
      </c>
      <c r="L8849">
        <v>42</v>
      </c>
      <c r="M8849">
        <v>1</v>
      </c>
      <c r="N8849">
        <f t="shared" si="359"/>
        <v>0</v>
      </c>
      <c r="O8849">
        <f t="shared" si="358"/>
        <v>0</v>
      </c>
      <c r="P8849" t="s">
        <v>12693</v>
      </c>
    </row>
    <row r="8850" spans="2:16" x14ac:dyDescent="0.25">
      <c r="B8850" t="s">
        <v>8856</v>
      </c>
      <c r="C8850" s="119" t="s">
        <v>60</v>
      </c>
      <c r="D8850" t="s">
        <v>11550</v>
      </c>
      <c r="E8850" t="s">
        <v>11530</v>
      </c>
      <c r="F8850" t="s">
        <v>11540</v>
      </c>
      <c r="G8850" t="s">
        <v>61</v>
      </c>
      <c r="H8850" t="s">
        <v>2</v>
      </c>
      <c r="I8850" t="s">
        <v>11541</v>
      </c>
      <c r="J8850">
        <v>2018</v>
      </c>
      <c r="K8850">
        <v>3319.37</v>
      </c>
      <c r="L8850">
        <v>159</v>
      </c>
      <c r="M8850">
        <v>1</v>
      </c>
      <c r="N8850">
        <f t="shared" si="359"/>
        <v>0</v>
      </c>
      <c r="O8850">
        <f t="shared" si="358"/>
        <v>0</v>
      </c>
      <c r="P8850" t="s">
        <v>12693</v>
      </c>
    </row>
    <row r="8851" spans="2:16" x14ac:dyDescent="0.25">
      <c r="B8851" t="s">
        <v>8857</v>
      </c>
      <c r="C8851" s="119" t="s">
        <v>60</v>
      </c>
      <c r="D8851" t="s">
        <v>11550</v>
      </c>
      <c r="E8851" t="s">
        <v>11530</v>
      </c>
      <c r="F8851" t="s">
        <v>11540</v>
      </c>
      <c r="G8851" t="s">
        <v>61</v>
      </c>
      <c r="H8851" t="s">
        <v>2</v>
      </c>
      <c r="I8851" t="s">
        <v>11541</v>
      </c>
      <c r="J8851">
        <v>2018</v>
      </c>
      <c r="K8851">
        <v>1305.49</v>
      </c>
      <c r="L8851">
        <v>92</v>
      </c>
      <c r="M8851">
        <v>1</v>
      </c>
      <c r="N8851">
        <f t="shared" si="359"/>
        <v>0</v>
      </c>
      <c r="O8851">
        <f t="shared" si="358"/>
        <v>0</v>
      </c>
      <c r="P8851" t="s">
        <v>12693</v>
      </c>
    </row>
    <row r="8852" spans="2:16" x14ac:dyDescent="0.25">
      <c r="B8852" t="s">
        <v>8858</v>
      </c>
      <c r="C8852" s="119" t="s">
        <v>60</v>
      </c>
      <c r="D8852" t="s">
        <v>11537</v>
      </c>
      <c r="E8852" t="s">
        <v>11530</v>
      </c>
      <c r="F8852" t="s">
        <v>11540</v>
      </c>
      <c r="G8852" t="s">
        <v>61</v>
      </c>
      <c r="H8852" t="s">
        <v>2</v>
      </c>
      <c r="I8852" t="s">
        <v>11541</v>
      </c>
      <c r="J8852">
        <v>2018</v>
      </c>
      <c r="K8852">
        <v>2387.4</v>
      </c>
      <c r="L8852">
        <v>42</v>
      </c>
      <c r="M8852">
        <v>1</v>
      </c>
      <c r="N8852">
        <f t="shared" si="359"/>
        <v>0</v>
      </c>
      <c r="O8852">
        <f t="shared" si="358"/>
        <v>0</v>
      </c>
      <c r="P8852" t="s">
        <v>12693</v>
      </c>
    </row>
    <row r="8853" spans="2:16" x14ac:dyDescent="0.25">
      <c r="B8853" t="s">
        <v>8859</v>
      </c>
      <c r="C8853" s="119" t="s">
        <v>60</v>
      </c>
      <c r="D8853" t="s">
        <v>11537</v>
      </c>
      <c r="E8853" t="s">
        <v>11530</v>
      </c>
      <c r="F8853" t="s">
        <v>11540</v>
      </c>
      <c r="G8853" t="s">
        <v>61</v>
      </c>
      <c r="H8853" t="s">
        <v>2</v>
      </c>
      <c r="I8853" t="s">
        <v>11541</v>
      </c>
      <c r="J8853">
        <v>2018</v>
      </c>
      <c r="K8853">
        <v>2399.08</v>
      </c>
      <c r="L8853">
        <v>45</v>
      </c>
      <c r="M8853">
        <v>1</v>
      </c>
      <c r="N8853">
        <f t="shared" si="359"/>
        <v>0</v>
      </c>
      <c r="O8853">
        <f t="shared" si="358"/>
        <v>0</v>
      </c>
      <c r="P8853" t="s">
        <v>12693</v>
      </c>
    </row>
    <row r="8854" spans="2:16" x14ac:dyDescent="0.25">
      <c r="B8854" t="s">
        <v>8860</v>
      </c>
      <c r="C8854" s="119" t="s">
        <v>60</v>
      </c>
      <c r="D8854" t="s">
        <v>11537</v>
      </c>
      <c r="E8854" t="s">
        <v>11530</v>
      </c>
      <c r="F8854" t="s">
        <v>11540</v>
      </c>
      <c r="G8854" t="s">
        <v>61</v>
      </c>
      <c r="H8854" t="s">
        <v>2</v>
      </c>
      <c r="I8854" t="s">
        <v>11533</v>
      </c>
      <c r="J8854">
        <v>2018</v>
      </c>
      <c r="K8854">
        <v>3312.4</v>
      </c>
      <c r="L8854">
        <v>157</v>
      </c>
      <c r="M8854">
        <v>1</v>
      </c>
      <c r="N8854">
        <f t="shared" si="359"/>
        <v>0</v>
      </c>
      <c r="O8854">
        <f t="shared" si="358"/>
        <v>0</v>
      </c>
      <c r="P8854" t="s">
        <v>12693</v>
      </c>
    </row>
    <row r="8855" spans="2:16" x14ac:dyDescent="0.25">
      <c r="B8855" t="s">
        <v>8861</v>
      </c>
      <c r="C8855" s="119" t="s">
        <v>60</v>
      </c>
      <c r="D8855" t="s">
        <v>11537</v>
      </c>
      <c r="E8855" t="s">
        <v>11530</v>
      </c>
      <c r="F8855" t="s">
        <v>11540</v>
      </c>
      <c r="G8855" t="s">
        <v>61</v>
      </c>
      <c r="H8855" t="s">
        <v>2</v>
      </c>
      <c r="I8855" t="s">
        <v>11541</v>
      </c>
      <c r="J8855">
        <v>2018</v>
      </c>
      <c r="K8855">
        <v>2389.63</v>
      </c>
      <c r="L8855">
        <v>54</v>
      </c>
      <c r="M8855">
        <v>1</v>
      </c>
      <c r="N8855">
        <f t="shared" si="359"/>
        <v>0</v>
      </c>
      <c r="O8855">
        <f t="shared" si="358"/>
        <v>0</v>
      </c>
      <c r="P8855" t="s">
        <v>12693</v>
      </c>
    </row>
    <row r="8856" spans="2:16" x14ac:dyDescent="0.25">
      <c r="B8856" t="s">
        <v>8862</v>
      </c>
      <c r="C8856" s="119" t="s">
        <v>60</v>
      </c>
      <c r="D8856" t="s">
        <v>11537</v>
      </c>
      <c r="E8856" t="s">
        <v>11530</v>
      </c>
      <c r="F8856" t="s">
        <v>11540</v>
      </c>
      <c r="G8856" t="s">
        <v>61</v>
      </c>
      <c r="H8856" t="s">
        <v>2</v>
      </c>
      <c r="I8856" t="s">
        <v>11541</v>
      </c>
      <c r="J8856">
        <v>2018</v>
      </c>
      <c r="K8856">
        <v>3225.85</v>
      </c>
      <c r="L8856">
        <v>52</v>
      </c>
      <c r="M8856">
        <v>1</v>
      </c>
      <c r="N8856">
        <f t="shared" si="359"/>
        <v>0</v>
      </c>
      <c r="O8856">
        <f t="shared" si="358"/>
        <v>0</v>
      </c>
      <c r="P8856" t="s">
        <v>12693</v>
      </c>
    </row>
    <row r="8857" spans="2:16" x14ac:dyDescent="0.25">
      <c r="B8857" t="s">
        <v>8863</v>
      </c>
      <c r="C8857" s="119" t="s">
        <v>60</v>
      </c>
      <c r="D8857" t="s">
        <v>11537</v>
      </c>
      <c r="E8857" t="s">
        <v>11530</v>
      </c>
      <c r="F8857" t="s">
        <v>11540</v>
      </c>
      <c r="G8857" t="s">
        <v>61</v>
      </c>
      <c r="H8857" t="s">
        <v>2</v>
      </c>
      <c r="I8857" t="s">
        <v>11541</v>
      </c>
      <c r="J8857">
        <v>2018</v>
      </c>
      <c r="K8857">
        <v>1213.43</v>
      </c>
      <c r="L8857">
        <v>40</v>
      </c>
      <c r="M8857">
        <v>1</v>
      </c>
      <c r="N8857">
        <f t="shared" si="359"/>
        <v>0</v>
      </c>
      <c r="O8857">
        <f t="shared" si="358"/>
        <v>0</v>
      </c>
      <c r="P8857" t="s">
        <v>12693</v>
      </c>
    </row>
    <row r="8858" spans="2:16" x14ac:dyDescent="0.25">
      <c r="B8858" t="s">
        <v>8864</v>
      </c>
      <c r="C8858" s="119" t="s">
        <v>60</v>
      </c>
      <c r="D8858" t="s">
        <v>11537</v>
      </c>
      <c r="E8858" t="s">
        <v>11530</v>
      </c>
      <c r="F8858" t="s">
        <v>11540</v>
      </c>
      <c r="G8858" t="s">
        <v>61</v>
      </c>
      <c r="H8858" t="s">
        <v>2</v>
      </c>
      <c r="I8858" t="s">
        <v>11533</v>
      </c>
      <c r="J8858">
        <v>2018</v>
      </c>
      <c r="K8858">
        <v>4918.74</v>
      </c>
      <c r="L8858">
        <v>102</v>
      </c>
      <c r="M8858">
        <v>1</v>
      </c>
      <c r="N8858">
        <f t="shared" si="359"/>
        <v>0</v>
      </c>
      <c r="O8858">
        <f t="shared" si="358"/>
        <v>0</v>
      </c>
      <c r="P8858" t="s">
        <v>12693</v>
      </c>
    </row>
    <row r="8859" spans="2:16" x14ac:dyDescent="0.25">
      <c r="B8859" t="s">
        <v>8865</v>
      </c>
      <c r="C8859" s="119" t="s">
        <v>60</v>
      </c>
      <c r="D8859" t="s">
        <v>11537</v>
      </c>
      <c r="E8859" t="s">
        <v>11530</v>
      </c>
      <c r="F8859" t="s">
        <v>11540</v>
      </c>
      <c r="G8859" t="s">
        <v>61</v>
      </c>
      <c r="H8859" t="s">
        <v>2</v>
      </c>
      <c r="I8859" t="s">
        <v>11533</v>
      </c>
      <c r="J8859">
        <v>2018</v>
      </c>
      <c r="K8859">
        <v>2994.25</v>
      </c>
      <c r="L8859">
        <v>126</v>
      </c>
      <c r="M8859">
        <v>1</v>
      </c>
      <c r="N8859">
        <f t="shared" si="359"/>
        <v>0</v>
      </c>
      <c r="O8859">
        <f t="shared" si="358"/>
        <v>0</v>
      </c>
      <c r="P8859" t="s">
        <v>12693</v>
      </c>
    </row>
    <row r="8860" spans="2:16" x14ac:dyDescent="0.25">
      <c r="B8860" t="s">
        <v>8866</v>
      </c>
      <c r="C8860" s="119" t="s">
        <v>60</v>
      </c>
      <c r="D8860" t="s">
        <v>11537</v>
      </c>
      <c r="E8860" t="s">
        <v>11530</v>
      </c>
      <c r="F8860" t="s">
        <v>11540</v>
      </c>
      <c r="G8860" t="s">
        <v>61</v>
      </c>
      <c r="H8860" t="s">
        <v>2</v>
      </c>
      <c r="I8860" t="s">
        <v>11541</v>
      </c>
      <c r="J8860">
        <v>2018</v>
      </c>
      <c r="K8860">
        <v>1932.14</v>
      </c>
      <c r="L8860">
        <v>139</v>
      </c>
      <c r="M8860">
        <v>1</v>
      </c>
      <c r="N8860">
        <f t="shared" si="359"/>
        <v>0</v>
      </c>
      <c r="O8860">
        <f t="shared" si="358"/>
        <v>0</v>
      </c>
      <c r="P8860" t="s">
        <v>12693</v>
      </c>
    </row>
    <row r="8861" spans="2:16" x14ac:dyDescent="0.25">
      <c r="B8861" t="s">
        <v>8867</v>
      </c>
      <c r="C8861" s="119" t="s">
        <v>60</v>
      </c>
      <c r="D8861" t="s">
        <v>11537</v>
      </c>
      <c r="E8861" t="s">
        <v>11530</v>
      </c>
      <c r="F8861" t="s">
        <v>11540</v>
      </c>
      <c r="G8861" t="s">
        <v>61</v>
      </c>
      <c r="H8861" t="s">
        <v>2</v>
      </c>
      <c r="I8861" t="s">
        <v>11541</v>
      </c>
      <c r="J8861">
        <v>2018</v>
      </c>
      <c r="K8861">
        <v>2540.84</v>
      </c>
      <c r="L8861">
        <v>118</v>
      </c>
      <c r="M8861">
        <v>1</v>
      </c>
      <c r="N8861">
        <f t="shared" si="359"/>
        <v>0</v>
      </c>
      <c r="O8861">
        <f t="shared" si="358"/>
        <v>0</v>
      </c>
      <c r="P8861" t="s">
        <v>12693</v>
      </c>
    </row>
    <row r="8862" spans="2:16" x14ac:dyDescent="0.25">
      <c r="B8862" t="s">
        <v>8868</v>
      </c>
      <c r="C8862" s="119" t="s">
        <v>60</v>
      </c>
      <c r="D8862" t="s">
        <v>11537</v>
      </c>
      <c r="E8862" t="s">
        <v>11530</v>
      </c>
      <c r="F8862" t="s">
        <v>11540</v>
      </c>
      <c r="G8862" t="s">
        <v>61</v>
      </c>
      <c r="H8862" t="s">
        <v>2</v>
      </c>
      <c r="I8862" t="s">
        <v>11541</v>
      </c>
      <c r="J8862">
        <v>2018</v>
      </c>
      <c r="K8862">
        <v>3783.53</v>
      </c>
      <c r="L8862">
        <v>122</v>
      </c>
      <c r="M8862">
        <v>1</v>
      </c>
      <c r="N8862">
        <f t="shared" si="359"/>
        <v>0</v>
      </c>
      <c r="O8862">
        <f t="shared" si="358"/>
        <v>0</v>
      </c>
      <c r="P8862" t="s">
        <v>12693</v>
      </c>
    </row>
    <row r="8863" spans="2:16" x14ac:dyDescent="0.25">
      <c r="B8863" t="s">
        <v>8869</v>
      </c>
      <c r="C8863" s="119" t="s">
        <v>60</v>
      </c>
      <c r="D8863" t="s">
        <v>11550</v>
      </c>
      <c r="E8863" t="s">
        <v>11530</v>
      </c>
      <c r="F8863" t="s">
        <v>11540</v>
      </c>
      <c r="G8863" t="s">
        <v>61</v>
      </c>
      <c r="H8863" t="s">
        <v>2</v>
      </c>
      <c r="I8863" t="s">
        <v>11533</v>
      </c>
      <c r="J8863">
        <v>2018</v>
      </c>
      <c r="K8863">
        <v>6385.33</v>
      </c>
      <c r="L8863">
        <v>738</v>
      </c>
      <c r="M8863">
        <v>1</v>
      </c>
      <c r="N8863">
        <f t="shared" si="359"/>
        <v>0</v>
      </c>
      <c r="O8863">
        <f t="shared" si="358"/>
        <v>0</v>
      </c>
      <c r="P8863" t="s">
        <v>12693</v>
      </c>
    </row>
    <row r="8864" spans="2:16" x14ac:dyDescent="0.25">
      <c r="B8864" t="s">
        <v>8870</v>
      </c>
      <c r="C8864" s="119" t="s">
        <v>60</v>
      </c>
      <c r="D8864" t="s">
        <v>11537</v>
      </c>
      <c r="E8864" t="s">
        <v>11530</v>
      </c>
      <c r="F8864" t="s">
        <v>11540</v>
      </c>
      <c r="G8864" t="s">
        <v>61</v>
      </c>
      <c r="H8864" t="s">
        <v>2</v>
      </c>
      <c r="I8864" t="s">
        <v>11533</v>
      </c>
      <c r="J8864">
        <v>2018</v>
      </c>
      <c r="K8864">
        <v>2379.9699999999998</v>
      </c>
      <c r="L8864">
        <v>332</v>
      </c>
      <c r="M8864">
        <v>1</v>
      </c>
      <c r="N8864">
        <f t="shared" si="359"/>
        <v>0</v>
      </c>
      <c r="O8864">
        <f t="shared" si="358"/>
        <v>0</v>
      </c>
      <c r="P8864" t="s">
        <v>12693</v>
      </c>
    </row>
    <row r="8865" spans="2:16" x14ac:dyDescent="0.25">
      <c r="B8865" t="s">
        <v>8871</v>
      </c>
      <c r="C8865" s="119" t="s">
        <v>60</v>
      </c>
      <c r="D8865" t="s">
        <v>11537</v>
      </c>
      <c r="E8865" t="s">
        <v>11530</v>
      </c>
      <c r="F8865" t="s">
        <v>11540</v>
      </c>
      <c r="G8865" t="s">
        <v>61</v>
      </c>
      <c r="H8865" t="s">
        <v>2</v>
      </c>
      <c r="I8865" t="s">
        <v>11541</v>
      </c>
      <c r="J8865">
        <v>2018</v>
      </c>
      <c r="K8865">
        <v>3077.5</v>
      </c>
      <c r="L8865">
        <v>117</v>
      </c>
      <c r="M8865">
        <v>1</v>
      </c>
      <c r="N8865">
        <f t="shared" si="359"/>
        <v>0</v>
      </c>
      <c r="O8865">
        <f t="shared" si="358"/>
        <v>0</v>
      </c>
      <c r="P8865" t="s">
        <v>12693</v>
      </c>
    </row>
    <row r="8866" spans="2:16" x14ac:dyDescent="0.25">
      <c r="B8866" t="s">
        <v>8872</v>
      </c>
      <c r="C8866" s="119" t="s">
        <v>60</v>
      </c>
      <c r="D8866" t="s">
        <v>11537</v>
      </c>
      <c r="E8866" t="s">
        <v>11530</v>
      </c>
      <c r="F8866" t="s">
        <v>11540</v>
      </c>
      <c r="G8866" t="s">
        <v>61</v>
      </c>
      <c r="H8866" t="s">
        <v>2</v>
      </c>
      <c r="I8866" t="s">
        <v>11541</v>
      </c>
      <c r="J8866">
        <v>2018</v>
      </c>
      <c r="K8866">
        <v>3269.66</v>
      </c>
      <c r="L8866">
        <v>44</v>
      </c>
      <c r="M8866">
        <v>1</v>
      </c>
      <c r="N8866">
        <f t="shared" si="359"/>
        <v>0</v>
      </c>
      <c r="O8866">
        <f t="shared" si="358"/>
        <v>0</v>
      </c>
      <c r="P8866" t="s">
        <v>12693</v>
      </c>
    </row>
    <row r="8867" spans="2:16" x14ac:dyDescent="0.25">
      <c r="B8867" t="s">
        <v>8873</v>
      </c>
      <c r="C8867" s="119" t="s">
        <v>60</v>
      </c>
      <c r="D8867" t="s">
        <v>11539</v>
      </c>
      <c r="E8867" t="s">
        <v>11530</v>
      </c>
      <c r="F8867" t="s">
        <v>11540</v>
      </c>
      <c r="G8867" t="s">
        <v>61</v>
      </c>
      <c r="H8867" t="s">
        <v>2</v>
      </c>
      <c r="I8867" t="s">
        <v>11541</v>
      </c>
      <c r="J8867">
        <v>2018</v>
      </c>
      <c r="K8867">
        <v>3694.84</v>
      </c>
      <c r="L8867">
        <v>123</v>
      </c>
      <c r="M8867">
        <v>1</v>
      </c>
      <c r="N8867">
        <f t="shared" si="359"/>
        <v>0</v>
      </c>
      <c r="O8867">
        <f t="shared" si="358"/>
        <v>0</v>
      </c>
      <c r="P8867" t="s">
        <v>12693</v>
      </c>
    </row>
    <row r="8868" spans="2:16" x14ac:dyDescent="0.25">
      <c r="B8868" t="s">
        <v>8874</v>
      </c>
      <c r="C8868" s="119" t="s">
        <v>60</v>
      </c>
      <c r="D8868" t="s">
        <v>11550</v>
      </c>
      <c r="E8868" t="s">
        <v>11530</v>
      </c>
      <c r="F8868" t="s">
        <v>11540</v>
      </c>
      <c r="G8868" t="s">
        <v>61</v>
      </c>
      <c r="H8868" t="s">
        <v>2</v>
      </c>
      <c r="I8868" t="s">
        <v>11533</v>
      </c>
      <c r="J8868">
        <v>2018</v>
      </c>
      <c r="K8868">
        <v>3607.99</v>
      </c>
      <c r="L8868">
        <v>233</v>
      </c>
      <c r="M8868">
        <v>1</v>
      </c>
      <c r="N8868">
        <f t="shared" si="359"/>
        <v>0</v>
      </c>
      <c r="O8868">
        <f t="shared" si="358"/>
        <v>0</v>
      </c>
      <c r="P8868" t="s">
        <v>12693</v>
      </c>
    </row>
    <row r="8869" spans="2:16" x14ac:dyDescent="0.25">
      <c r="B8869" t="s">
        <v>8875</v>
      </c>
      <c r="C8869" s="119" t="s">
        <v>60</v>
      </c>
      <c r="D8869" t="s">
        <v>11537</v>
      </c>
      <c r="E8869" t="s">
        <v>11530</v>
      </c>
      <c r="F8869" t="s">
        <v>11540</v>
      </c>
      <c r="G8869" t="s">
        <v>61</v>
      </c>
      <c r="H8869" t="s">
        <v>2</v>
      </c>
      <c r="I8869" t="s">
        <v>11541</v>
      </c>
      <c r="J8869">
        <v>2018</v>
      </c>
      <c r="K8869">
        <v>2396.7600000000002</v>
      </c>
      <c r="L8869">
        <v>78</v>
      </c>
      <c r="M8869">
        <v>1</v>
      </c>
      <c r="N8869">
        <f t="shared" si="359"/>
        <v>0</v>
      </c>
      <c r="O8869">
        <f t="shared" si="358"/>
        <v>0</v>
      </c>
      <c r="P8869" t="s">
        <v>12693</v>
      </c>
    </row>
    <row r="8870" spans="2:16" x14ac:dyDescent="0.25">
      <c r="B8870" t="s">
        <v>8876</v>
      </c>
      <c r="C8870" s="119" t="s">
        <v>60</v>
      </c>
      <c r="D8870" t="s">
        <v>11537</v>
      </c>
      <c r="E8870" t="s">
        <v>11530</v>
      </c>
      <c r="F8870" t="s">
        <v>11540</v>
      </c>
      <c r="G8870" t="s">
        <v>61</v>
      </c>
      <c r="H8870" t="s">
        <v>2</v>
      </c>
      <c r="I8870" t="s">
        <v>11541</v>
      </c>
      <c r="J8870">
        <v>2018</v>
      </c>
      <c r="K8870">
        <v>3040.22</v>
      </c>
      <c r="L8870">
        <v>83</v>
      </c>
      <c r="M8870">
        <v>1</v>
      </c>
      <c r="N8870">
        <f t="shared" si="359"/>
        <v>0</v>
      </c>
      <c r="O8870">
        <f t="shared" si="358"/>
        <v>0</v>
      </c>
      <c r="P8870" t="s">
        <v>12693</v>
      </c>
    </row>
    <row r="8871" spans="2:16" x14ac:dyDescent="0.25">
      <c r="B8871" t="s">
        <v>8877</v>
      </c>
      <c r="C8871" s="119" t="s">
        <v>60</v>
      </c>
      <c r="D8871" t="s">
        <v>11537</v>
      </c>
      <c r="E8871" t="s">
        <v>11530</v>
      </c>
      <c r="F8871" t="s">
        <v>11540</v>
      </c>
      <c r="G8871" t="s">
        <v>61</v>
      </c>
      <c r="H8871" t="s">
        <v>2</v>
      </c>
      <c r="I8871" t="s">
        <v>11541</v>
      </c>
      <c r="J8871">
        <v>2018</v>
      </c>
      <c r="K8871">
        <v>2386.17</v>
      </c>
      <c r="L8871">
        <v>44</v>
      </c>
      <c r="M8871">
        <v>1</v>
      </c>
      <c r="N8871">
        <f t="shared" si="359"/>
        <v>0</v>
      </c>
      <c r="O8871">
        <f t="shared" si="358"/>
        <v>0</v>
      </c>
      <c r="P8871" t="s">
        <v>12693</v>
      </c>
    </row>
    <row r="8872" spans="2:16" x14ac:dyDescent="0.25">
      <c r="B8872" t="s">
        <v>8878</v>
      </c>
      <c r="C8872" s="119" t="s">
        <v>60</v>
      </c>
      <c r="D8872" t="s">
        <v>11537</v>
      </c>
      <c r="E8872" t="s">
        <v>11530</v>
      </c>
      <c r="F8872" t="s">
        <v>11540</v>
      </c>
      <c r="G8872" t="s">
        <v>61</v>
      </c>
      <c r="H8872" t="s">
        <v>2</v>
      </c>
      <c r="I8872" t="s">
        <v>11541</v>
      </c>
      <c r="J8872">
        <v>2018</v>
      </c>
      <c r="K8872">
        <v>2419.9</v>
      </c>
      <c r="L8872">
        <v>82</v>
      </c>
      <c r="M8872">
        <v>1</v>
      </c>
      <c r="N8872">
        <f t="shared" si="359"/>
        <v>0</v>
      </c>
      <c r="O8872">
        <f t="shared" si="358"/>
        <v>0</v>
      </c>
      <c r="P8872" t="s">
        <v>12693</v>
      </c>
    </row>
    <row r="8873" spans="2:16" x14ac:dyDescent="0.25">
      <c r="B8873" t="s">
        <v>8879</v>
      </c>
      <c r="C8873" s="119" t="s">
        <v>60</v>
      </c>
      <c r="D8873" t="s">
        <v>11537</v>
      </c>
      <c r="E8873" t="s">
        <v>11530</v>
      </c>
      <c r="F8873" t="s">
        <v>11540</v>
      </c>
      <c r="G8873" t="s">
        <v>61</v>
      </c>
      <c r="H8873" t="s">
        <v>2</v>
      </c>
      <c r="I8873" t="s">
        <v>11533</v>
      </c>
      <c r="J8873">
        <v>2018</v>
      </c>
      <c r="K8873">
        <v>2756.65</v>
      </c>
      <c r="L8873">
        <v>332</v>
      </c>
      <c r="M8873">
        <v>1</v>
      </c>
      <c r="N8873">
        <f t="shared" si="359"/>
        <v>0</v>
      </c>
      <c r="O8873">
        <f t="shared" si="358"/>
        <v>0</v>
      </c>
      <c r="P8873" t="s">
        <v>12693</v>
      </c>
    </row>
    <row r="8874" spans="2:16" x14ac:dyDescent="0.25">
      <c r="B8874" t="s">
        <v>8880</v>
      </c>
      <c r="C8874" s="119" t="s">
        <v>60</v>
      </c>
      <c r="D8874" t="s">
        <v>11539</v>
      </c>
      <c r="E8874" t="s">
        <v>11530</v>
      </c>
      <c r="F8874" t="s">
        <v>11540</v>
      </c>
      <c r="G8874" t="s">
        <v>61</v>
      </c>
      <c r="H8874" t="s">
        <v>2</v>
      </c>
      <c r="I8874" t="s">
        <v>11541</v>
      </c>
      <c r="J8874">
        <v>2018</v>
      </c>
      <c r="K8874">
        <v>4546</v>
      </c>
      <c r="L8874">
        <v>435</v>
      </c>
      <c r="M8874">
        <v>1</v>
      </c>
      <c r="N8874">
        <f t="shared" si="359"/>
        <v>0</v>
      </c>
      <c r="O8874">
        <f t="shared" si="358"/>
        <v>0</v>
      </c>
      <c r="P8874" t="s">
        <v>12693</v>
      </c>
    </row>
    <row r="8875" spans="2:16" x14ac:dyDescent="0.25">
      <c r="B8875" t="s">
        <v>8881</v>
      </c>
      <c r="C8875" s="119" t="s">
        <v>60</v>
      </c>
      <c r="D8875" t="s">
        <v>11537</v>
      </c>
      <c r="E8875" t="s">
        <v>11530</v>
      </c>
      <c r="F8875" t="s">
        <v>11540</v>
      </c>
      <c r="G8875" t="s">
        <v>61</v>
      </c>
      <c r="H8875" t="s">
        <v>2</v>
      </c>
      <c r="I8875" t="s">
        <v>11541</v>
      </c>
      <c r="J8875">
        <v>2018</v>
      </c>
      <c r="K8875">
        <v>2384.2199999999998</v>
      </c>
      <c r="L8875">
        <v>29</v>
      </c>
      <c r="M8875">
        <v>1</v>
      </c>
      <c r="N8875">
        <f t="shared" si="359"/>
        <v>0</v>
      </c>
      <c r="O8875">
        <f t="shared" si="358"/>
        <v>0</v>
      </c>
      <c r="P8875" t="s">
        <v>12693</v>
      </c>
    </row>
    <row r="8876" spans="2:16" x14ac:dyDescent="0.25">
      <c r="B8876" t="s">
        <v>8882</v>
      </c>
      <c r="C8876" s="119" t="s">
        <v>60</v>
      </c>
      <c r="D8876" t="s">
        <v>11546</v>
      </c>
      <c r="E8876" t="s">
        <v>11530</v>
      </c>
      <c r="F8876" t="s">
        <v>11540</v>
      </c>
      <c r="G8876" t="s">
        <v>61</v>
      </c>
      <c r="H8876" t="s">
        <v>2</v>
      </c>
      <c r="I8876" t="s">
        <v>11541</v>
      </c>
      <c r="J8876">
        <v>2018</v>
      </c>
      <c r="K8876">
        <v>1898.39</v>
      </c>
      <c r="L8876">
        <v>105</v>
      </c>
      <c r="M8876">
        <v>1</v>
      </c>
      <c r="N8876">
        <f t="shared" si="359"/>
        <v>0</v>
      </c>
      <c r="O8876">
        <f t="shared" si="358"/>
        <v>0</v>
      </c>
      <c r="P8876" t="s">
        <v>12693</v>
      </c>
    </row>
    <row r="8877" spans="2:16" x14ac:dyDescent="0.25">
      <c r="B8877" t="s">
        <v>8883</v>
      </c>
      <c r="C8877" s="119" t="s">
        <v>60</v>
      </c>
      <c r="D8877" t="s">
        <v>11537</v>
      </c>
      <c r="E8877" t="s">
        <v>11530</v>
      </c>
      <c r="F8877" t="s">
        <v>11540</v>
      </c>
      <c r="G8877" t="s">
        <v>61</v>
      </c>
      <c r="H8877" t="s">
        <v>2</v>
      </c>
      <c r="I8877" t="s">
        <v>11541</v>
      </c>
      <c r="J8877">
        <v>2018</v>
      </c>
      <c r="K8877">
        <v>1213.5899999999999</v>
      </c>
      <c r="L8877">
        <v>47</v>
      </c>
      <c r="M8877">
        <v>1</v>
      </c>
      <c r="N8877">
        <f t="shared" si="359"/>
        <v>0</v>
      </c>
      <c r="O8877">
        <f t="shared" si="358"/>
        <v>0</v>
      </c>
      <c r="P8877" t="s">
        <v>12693</v>
      </c>
    </row>
    <row r="8878" spans="2:16" x14ac:dyDescent="0.25">
      <c r="B8878" t="s">
        <v>8884</v>
      </c>
      <c r="C8878" s="119" t="s">
        <v>60</v>
      </c>
      <c r="D8878" t="s">
        <v>11537</v>
      </c>
      <c r="E8878" t="s">
        <v>11530</v>
      </c>
      <c r="F8878" t="s">
        <v>11540</v>
      </c>
      <c r="G8878" t="s">
        <v>61</v>
      </c>
      <c r="H8878" t="s">
        <v>2</v>
      </c>
      <c r="I8878" t="s">
        <v>11533</v>
      </c>
      <c r="J8878">
        <v>2018</v>
      </c>
      <c r="K8878">
        <v>4524.1400000000003</v>
      </c>
      <c r="L8878">
        <v>357</v>
      </c>
      <c r="M8878">
        <v>1</v>
      </c>
      <c r="N8878">
        <f t="shared" si="359"/>
        <v>0</v>
      </c>
      <c r="O8878">
        <f t="shared" si="358"/>
        <v>0</v>
      </c>
      <c r="P8878" t="s">
        <v>12693</v>
      </c>
    </row>
    <row r="8879" spans="2:16" x14ac:dyDescent="0.25">
      <c r="B8879" t="s">
        <v>8885</v>
      </c>
      <c r="C8879" s="119" t="s">
        <v>60</v>
      </c>
      <c r="D8879" t="s">
        <v>11537</v>
      </c>
      <c r="E8879" t="s">
        <v>11530</v>
      </c>
      <c r="F8879" t="s">
        <v>11540</v>
      </c>
      <c r="G8879" t="s">
        <v>61</v>
      </c>
      <c r="H8879" t="s">
        <v>2</v>
      </c>
      <c r="I8879" t="s">
        <v>11541</v>
      </c>
      <c r="J8879">
        <v>2018</v>
      </c>
      <c r="K8879">
        <v>5223.2700000000004</v>
      </c>
      <c r="L8879">
        <v>55</v>
      </c>
      <c r="M8879">
        <v>1</v>
      </c>
      <c r="N8879">
        <f t="shared" si="359"/>
        <v>0</v>
      </c>
      <c r="O8879">
        <f t="shared" si="358"/>
        <v>0</v>
      </c>
      <c r="P8879" t="s">
        <v>12693</v>
      </c>
    </row>
    <row r="8880" spans="2:16" x14ac:dyDescent="0.25">
      <c r="B8880" t="s">
        <v>8886</v>
      </c>
      <c r="C8880" s="119" t="s">
        <v>60</v>
      </c>
      <c r="D8880" t="s">
        <v>11537</v>
      </c>
      <c r="E8880" t="s">
        <v>11530</v>
      </c>
      <c r="F8880" t="s">
        <v>11540</v>
      </c>
      <c r="G8880" t="s">
        <v>61</v>
      </c>
      <c r="H8880" t="s">
        <v>2</v>
      </c>
      <c r="I8880" t="s">
        <v>11541</v>
      </c>
      <c r="J8880">
        <v>2018</v>
      </c>
      <c r="K8880">
        <v>1405.31</v>
      </c>
      <c r="L8880">
        <v>109</v>
      </c>
      <c r="M8880">
        <v>1</v>
      </c>
      <c r="N8880">
        <f t="shared" si="359"/>
        <v>0</v>
      </c>
      <c r="O8880">
        <f t="shared" si="358"/>
        <v>0</v>
      </c>
      <c r="P8880" t="s">
        <v>12693</v>
      </c>
    </row>
    <row r="8881" spans="2:16" x14ac:dyDescent="0.25">
      <c r="B8881" t="s">
        <v>8887</v>
      </c>
      <c r="C8881" s="119" t="s">
        <v>60</v>
      </c>
      <c r="D8881" t="s">
        <v>11537</v>
      </c>
      <c r="E8881" t="s">
        <v>11530</v>
      </c>
      <c r="F8881" t="s">
        <v>11540</v>
      </c>
      <c r="G8881" t="s">
        <v>61</v>
      </c>
      <c r="H8881" t="s">
        <v>2</v>
      </c>
      <c r="I8881" t="s">
        <v>11541</v>
      </c>
      <c r="J8881">
        <v>2018</v>
      </c>
      <c r="K8881">
        <v>4619.6499999999996</v>
      </c>
      <c r="L8881">
        <v>81</v>
      </c>
      <c r="M8881">
        <v>1</v>
      </c>
      <c r="N8881">
        <f t="shared" si="359"/>
        <v>0</v>
      </c>
      <c r="O8881">
        <f t="shared" si="358"/>
        <v>0</v>
      </c>
      <c r="P8881" t="s">
        <v>12693</v>
      </c>
    </row>
    <row r="8882" spans="2:16" x14ac:dyDescent="0.25">
      <c r="B8882" t="s">
        <v>8888</v>
      </c>
      <c r="C8882" s="119" t="s">
        <v>60</v>
      </c>
      <c r="D8882" t="s">
        <v>11537</v>
      </c>
      <c r="E8882" t="s">
        <v>11530</v>
      </c>
      <c r="F8882" t="s">
        <v>11540</v>
      </c>
      <c r="G8882" t="s">
        <v>61</v>
      </c>
      <c r="H8882" t="s">
        <v>2</v>
      </c>
      <c r="I8882" t="s">
        <v>11541</v>
      </c>
      <c r="J8882">
        <v>2018</v>
      </c>
      <c r="K8882">
        <v>1209.95</v>
      </c>
      <c r="L8882">
        <v>22</v>
      </c>
      <c r="M8882">
        <v>1</v>
      </c>
      <c r="N8882">
        <f t="shared" si="359"/>
        <v>0</v>
      </c>
      <c r="O8882">
        <f t="shared" si="358"/>
        <v>0</v>
      </c>
      <c r="P8882" t="s">
        <v>12693</v>
      </c>
    </row>
    <row r="8883" spans="2:16" x14ac:dyDescent="0.25">
      <c r="B8883" t="s">
        <v>8889</v>
      </c>
      <c r="C8883" s="119" t="s">
        <v>60</v>
      </c>
      <c r="D8883" t="s">
        <v>11537</v>
      </c>
      <c r="E8883" t="s">
        <v>11530</v>
      </c>
      <c r="F8883" t="s">
        <v>11540</v>
      </c>
      <c r="G8883" t="s">
        <v>61</v>
      </c>
      <c r="H8883" t="s">
        <v>2</v>
      </c>
      <c r="I8883" t="s">
        <v>11541</v>
      </c>
      <c r="J8883">
        <v>2018</v>
      </c>
      <c r="K8883">
        <v>2389.06</v>
      </c>
      <c r="L8883">
        <v>71</v>
      </c>
      <c r="M8883">
        <v>1</v>
      </c>
      <c r="N8883">
        <f t="shared" si="359"/>
        <v>0</v>
      </c>
      <c r="O8883">
        <f t="shared" si="358"/>
        <v>0</v>
      </c>
      <c r="P8883" t="s">
        <v>12693</v>
      </c>
    </row>
    <row r="8884" spans="2:16" x14ac:dyDescent="0.25">
      <c r="B8884" t="s">
        <v>8890</v>
      </c>
      <c r="C8884" s="119" t="s">
        <v>60</v>
      </c>
      <c r="D8884" t="s">
        <v>11537</v>
      </c>
      <c r="E8884" t="s">
        <v>11530</v>
      </c>
      <c r="F8884" t="s">
        <v>11540</v>
      </c>
      <c r="G8884" t="s">
        <v>61</v>
      </c>
      <c r="H8884" t="s">
        <v>2</v>
      </c>
      <c r="I8884" t="s">
        <v>11541</v>
      </c>
      <c r="J8884">
        <v>2018</v>
      </c>
      <c r="K8884">
        <v>3047.68</v>
      </c>
      <c r="L8884">
        <v>48</v>
      </c>
      <c r="M8884">
        <v>1</v>
      </c>
      <c r="N8884">
        <f t="shared" si="359"/>
        <v>0</v>
      </c>
      <c r="O8884">
        <f t="shared" si="358"/>
        <v>0</v>
      </c>
      <c r="P8884" t="s">
        <v>12693</v>
      </c>
    </row>
    <row r="8885" spans="2:16" x14ac:dyDescent="0.25">
      <c r="B8885" t="s">
        <v>8891</v>
      </c>
      <c r="C8885" s="119" t="s">
        <v>60</v>
      </c>
      <c r="D8885" t="s">
        <v>11546</v>
      </c>
      <c r="E8885" t="s">
        <v>11530</v>
      </c>
      <c r="F8885" t="s">
        <v>11540</v>
      </c>
      <c r="G8885" t="s">
        <v>61</v>
      </c>
      <c r="H8885" t="s">
        <v>2</v>
      </c>
      <c r="I8885" t="s">
        <v>11541</v>
      </c>
      <c r="J8885">
        <v>2018</v>
      </c>
      <c r="K8885">
        <v>8382.17</v>
      </c>
      <c r="L8885">
        <v>76</v>
      </c>
      <c r="M8885">
        <v>1</v>
      </c>
      <c r="N8885">
        <f t="shared" si="359"/>
        <v>0</v>
      </c>
      <c r="O8885">
        <f t="shared" ref="O8885:O8906" si="360">IF(OR(L8885="",L8885&lt;=0),1,0)</f>
        <v>0</v>
      </c>
      <c r="P8885" t="s">
        <v>12693</v>
      </c>
    </row>
    <row r="8886" spans="2:16" x14ac:dyDescent="0.25">
      <c r="B8886" t="s">
        <v>8892</v>
      </c>
      <c r="C8886" s="119" t="s">
        <v>60</v>
      </c>
      <c r="D8886" t="s">
        <v>11537</v>
      </c>
      <c r="E8886" t="s">
        <v>11530</v>
      </c>
      <c r="F8886" t="s">
        <v>11540</v>
      </c>
      <c r="G8886" t="s">
        <v>61</v>
      </c>
      <c r="H8886" t="s">
        <v>2</v>
      </c>
      <c r="I8886" t="s">
        <v>11541</v>
      </c>
      <c r="J8886">
        <v>2018</v>
      </c>
      <c r="K8886">
        <v>2580.29</v>
      </c>
      <c r="L8886">
        <v>50</v>
      </c>
      <c r="M8886">
        <v>1</v>
      </c>
      <c r="N8886">
        <f t="shared" si="359"/>
        <v>0</v>
      </c>
      <c r="O8886">
        <f t="shared" si="360"/>
        <v>0</v>
      </c>
      <c r="P8886" t="s">
        <v>12693</v>
      </c>
    </row>
    <row r="8887" spans="2:16" x14ac:dyDescent="0.25">
      <c r="B8887" t="s">
        <v>8893</v>
      </c>
      <c r="C8887" s="119" t="s">
        <v>60</v>
      </c>
      <c r="D8887" t="s">
        <v>11550</v>
      </c>
      <c r="E8887" t="s">
        <v>11530</v>
      </c>
      <c r="F8887" t="s">
        <v>11540</v>
      </c>
      <c r="G8887" t="s">
        <v>61</v>
      </c>
      <c r="H8887" t="s">
        <v>2</v>
      </c>
      <c r="I8887" t="s">
        <v>11541</v>
      </c>
      <c r="J8887">
        <v>2018</v>
      </c>
      <c r="K8887">
        <v>10728.24</v>
      </c>
      <c r="L8887">
        <v>68</v>
      </c>
      <c r="M8887">
        <v>1</v>
      </c>
      <c r="N8887">
        <f t="shared" si="359"/>
        <v>0</v>
      </c>
      <c r="O8887">
        <f t="shared" si="360"/>
        <v>0</v>
      </c>
      <c r="P8887" t="s">
        <v>12693</v>
      </c>
    </row>
    <row r="8888" spans="2:16" x14ac:dyDescent="0.25">
      <c r="B8888" t="s">
        <v>8894</v>
      </c>
      <c r="C8888" s="119" t="s">
        <v>60</v>
      </c>
      <c r="D8888" t="s">
        <v>11550</v>
      </c>
      <c r="E8888" t="s">
        <v>11530</v>
      </c>
      <c r="F8888" t="s">
        <v>11540</v>
      </c>
      <c r="G8888" t="s">
        <v>61</v>
      </c>
      <c r="H8888" t="s">
        <v>2</v>
      </c>
      <c r="I8888" t="s">
        <v>11533</v>
      </c>
      <c r="J8888">
        <v>2018</v>
      </c>
      <c r="K8888">
        <v>6560.87</v>
      </c>
      <c r="L8888">
        <v>77</v>
      </c>
      <c r="M8888">
        <v>1</v>
      </c>
      <c r="N8888">
        <f t="shared" si="359"/>
        <v>0</v>
      </c>
      <c r="O8888">
        <f t="shared" si="360"/>
        <v>0</v>
      </c>
      <c r="P8888" t="s">
        <v>12693</v>
      </c>
    </row>
    <row r="8889" spans="2:16" x14ac:dyDescent="0.25">
      <c r="B8889" t="s">
        <v>8895</v>
      </c>
      <c r="C8889" s="119" t="s">
        <v>60</v>
      </c>
      <c r="D8889" t="s">
        <v>11537</v>
      </c>
      <c r="E8889" t="s">
        <v>11530</v>
      </c>
      <c r="F8889" t="s">
        <v>11540</v>
      </c>
      <c r="G8889" t="s">
        <v>61</v>
      </c>
      <c r="H8889" t="s">
        <v>2</v>
      </c>
      <c r="I8889" t="s">
        <v>11541</v>
      </c>
      <c r="J8889">
        <v>2018</v>
      </c>
      <c r="K8889">
        <v>8669.01</v>
      </c>
      <c r="L8889">
        <v>105</v>
      </c>
      <c r="M8889">
        <v>1</v>
      </c>
      <c r="N8889">
        <f t="shared" si="359"/>
        <v>0</v>
      </c>
      <c r="O8889">
        <f t="shared" si="360"/>
        <v>0</v>
      </c>
      <c r="P8889" t="s">
        <v>12693</v>
      </c>
    </row>
    <row r="8890" spans="2:16" x14ac:dyDescent="0.25">
      <c r="B8890" t="s">
        <v>8896</v>
      </c>
      <c r="C8890" s="119" t="s">
        <v>60</v>
      </c>
      <c r="D8890" t="s">
        <v>11542</v>
      </c>
      <c r="E8890" t="s">
        <v>11530</v>
      </c>
      <c r="F8890" t="s">
        <v>11540</v>
      </c>
      <c r="G8890" t="s">
        <v>61</v>
      </c>
      <c r="H8890" t="s">
        <v>2</v>
      </c>
      <c r="I8890" t="s">
        <v>11533</v>
      </c>
      <c r="J8890">
        <v>2018</v>
      </c>
      <c r="K8890">
        <v>5212.3500000000004</v>
      </c>
      <c r="L8890">
        <v>74</v>
      </c>
      <c r="M8890">
        <v>1</v>
      </c>
      <c r="N8890">
        <f t="shared" si="359"/>
        <v>0</v>
      </c>
      <c r="O8890">
        <f t="shared" si="360"/>
        <v>0</v>
      </c>
      <c r="P8890" t="s">
        <v>12693</v>
      </c>
    </row>
    <row r="8891" spans="2:16" x14ac:dyDescent="0.25">
      <c r="B8891" t="s">
        <v>8897</v>
      </c>
      <c r="C8891" s="119" t="s">
        <v>60</v>
      </c>
      <c r="D8891" t="s">
        <v>11537</v>
      </c>
      <c r="E8891" t="s">
        <v>11530</v>
      </c>
      <c r="F8891" t="s">
        <v>11540</v>
      </c>
      <c r="G8891" t="s">
        <v>61</v>
      </c>
      <c r="H8891" t="s">
        <v>2</v>
      </c>
      <c r="I8891" t="s">
        <v>11541</v>
      </c>
      <c r="J8891">
        <v>2018</v>
      </c>
      <c r="K8891">
        <v>4290.72</v>
      </c>
      <c r="L8891">
        <v>49</v>
      </c>
      <c r="M8891">
        <v>1</v>
      </c>
      <c r="N8891">
        <f t="shared" si="359"/>
        <v>0</v>
      </c>
      <c r="O8891">
        <f t="shared" si="360"/>
        <v>0</v>
      </c>
      <c r="P8891" t="s">
        <v>12693</v>
      </c>
    </row>
    <row r="8892" spans="2:16" x14ac:dyDescent="0.25">
      <c r="B8892" t="s">
        <v>8898</v>
      </c>
      <c r="C8892" s="119" t="s">
        <v>60</v>
      </c>
      <c r="D8892" t="s">
        <v>11537</v>
      </c>
      <c r="E8892" t="s">
        <v>11530</v>
      </c>
      <c r="F8892" t="s">
        <v>11540</v>
      </c>
      <c r="G8892" t="s">
        <v>61</v>
      </c>
      <c r="H8892" t="s">
        <v>2</v>
      </c>
      <c r="I8892" t="s">
        <v>11541</v>
      </c>
      <c r="J8892">
        <v>2018</v>
      </c>
      <c r="K8892">
        <v>2375.0500000000002</v>
      </c>
      <c r="L8892">
        <v>29</v>
      </c>
      <c r="M8892">
        <v>1</v>
      </c>
      <c r="N8892">
        <f t="shared" si="359"/>
        <v>0</v>
      </c>
      <c r="O8892">
        <f t="shared" si="360"/>
        <v>0</v>
      </c>
      <c r="P8892" t="s">
        <v>12693</v>
      </c>
    </row>
    <row r="8893" spans="2:16" x14ac:dyDescent="0.25">
      <c r="B8893" t="s">
        <v>8899</v>
      </c>
      <c r="C8893" s="119" t="s">
        <v>60</v>
      </c>
      <c r="D8893" t="s">
        <v>11537</v>
      </c>
      <c r="E8893" t="s">
        <v>11530</v>
      </c>
      <c r="F8893" t="s">
        <v>11540</v>
      </c>
      <c r="G8893" t="s">
        <v>61</v>
      </c>
      <c r="H8893" t="s">
        <v>2</v>
      </c>
      <c r="I8893" t="s">
        <v>11541</v>
      </c>
      <c r="J8893">
        <v>2018</v>
      </c>
      <c r="K8893">
        <v>12694.04</v>
      </c>
      <c r="L8893">
        <v>120</v>
      </c>
      <c r="M8893">
        <v>1</v>
      </c>
      <c r="N8893">
        <f t="shared" si="359"/>
        <v>0</v>
      </c>
      <c r="O8893">
        <f t="shared" si="360"/>
        <v>0</v>
      </c>
      <c r="P8893" t="s">
        <v>12693</v>
      </c>
    </row>
    <row r="8894" spans="2:16" x14ac:dyDescent="0.25">
      <c r="B8894" t="s">
        <v>8900</v>
      </c>
      <c r="C8894" s="119" t="s">
        <v>60</v>
      </c>
      <c r="D8894" t="s">
        <v>11537</v>
      </c>
      <c r="E8894" t="s">
        <v>11530</v>
      </c>
      <c r="F8894" t="s">
        <v>11540</v>
      </c>
      <c r="G8894" t="s">
        <v>61</v>
      </c>
      <c r="H8894" t="s">
        <v>2</v>
      </c>
      <c r="I8894" t="s">
        <v>11541</v>
      </c>
      <c r="J8894">
        <v>2018</v>
      </c>
      <c r="K8894">
        <v>4241.3100000000004</v>
      </c>
      <c r="L8894">
        <v>67</v>
      </c>
      <c r="M8894">
        <v>1</v>
      </c>
      <c r="N8894">
        <f t="shared" si="359"/>
        <v>0</v>
      </c>
      <c r="O8894">
        <f t="shared" si="360"/>
        <v>0</v>
      </c>
      <c r="P8894" t="s">
        <v>12693</v>
      </c>
    </row>
    <row r="8895" spans="2:16" x14ac:dyDescent="0.25">
      <c r="B8895" t="s">
        <v>8901</v>
      </c>
      <c r="C8895" s="119" t="s">
        <v>60</v>
      </c>
      <c r="D8895" t="s">
        <v>11550</v>
      </c>
      <c r="E8895" t="s">
        <v>11530</v>
      </c>
      <c r="F8895" t="s">
        <v>11540</v>
      </c>
      <c r="G8895" t="s">
        <v>61</v>
      </c>
      <c r="H8895" t="s">
        <v>2</v>
      </c>
      <c r="I8895" t="s">
        <v>11533</v>
      </c>
      <c r="J8895">
        <v>2018</v>
      </c>
      <c r="K8895">
        <v>5052.21</v>
      </c>
      <c r="L8895">
        <v>174</v>
      </c>
      <c r="M8895">
        <v>1</v>
      </c>
      <c r="N8895">
        <f t="shared" si="359"/>
        <v>0</v>
      </c>
      <c r="O8895">
        <f t="shared" si="360"/>
        <v>0</v>
      </c>
      <c r="P8895" t="s">
        <v>12693</v>
      </c>
    </row>
    <row r="8896" spans="2:16" x14ac:dyDescent="0.25">
      <c r="B8896" t="s">
        <v>8902</v>
      </c>
      <c r="C8896" s="119" t="s">
        <v>60</v>
      </c>
      <c r="D8896" t="s">
        <v>11537</v>
      </c>
      <c r="E8896" t="s">
        <v>11530</v>
      </c>
      <c r="F8896" t="s">
        <v>11540</v>
      </c>
      <c r="G8896" t="s">
        <v>61</v>
      </c>
      <c r="H8896" t="s">
        <v>2</v>
      </c>
      <c r="I8896" t="s">
        <v>11541</v>
      </c>
      <c r="J8896">
        <v>2018</v>
      </c>
      <c r="K8896">
        <v>9096.7000000000007</v>
      </c>
      <c r="L8896">
        <v>69</v>
      </c>
      <c r="M8896">
        <v>1</v>
      </c>
      <c r="N8896">
        <f t="shared" si="359"/>
        <v>0</v>
      </c>
      <c r="O8896">
        <f t="shared" si="360"/>
        <v>0</v>
      </c>
      <c r="P8896" t="s">
        <v>12693</v>
      </c>
    </row>
    <row r="8897" spans="2:16" x14ac:dyDescent="0.25">
      <c r="B8897" t="s">
        <v>8903</v>
      </c>
      <c r="C8897" s="119" t="s">
        <v>60</v>
      </c>
      <c r="D8897" t="s">
        <v>11537</v>
      </c>
      <c r="E8897" t="s">
        <v>11530</v>
      </c>
      <c r="F8897" t="s">
        <v>11540</v>
      </c>
      <c r="G8897" t="s">
        <v>61</v>
      </c>
      <c r="H8897" t="s">
        <v>2</v>
      </c>
      <c r="I8897" t="s">
        <v>11541</v>
      </c>
      <c r="J8897">
        <v>2018</v>
      </c>
      <c r="K8897">
        <v>2699.88</v>
      </c>
      <c r="L8897">
        <v>43</v>
      </c>
      <c r="M8897">
        <v>1</v>
      </c>
      <c r="N8897">
        <f t="shared" si="359"/>
        <v>0</v>
      </c>
      <c r="O8897">
        <f t="shared" si="360"/>
        <v>0</v>
      </c>
      <c r="P8897" t="s">
        <v>12693</v>
      </c>
    </row>
    <row r="8898" spans="2:16" x14ac:dyDescent="0.25">
      <c r="B8898" t="s">
        <v>8904</v>
      </c>
      <c r="C8898" s="119" t="s">
        <v>60</v>
      </c>
      <c r="D8898" t="s">
        <v>11537</v>
      </c>
      <c r="E8898" t="s">
        <v>11530</v>
      </c>
      <c r="F8898" t="s">
        <v>11540</v>
      </c>
      <c r="G8898" t="s">
        <v>61</v>
      </c>
      <c r="H8898" t="s">
        <v>2</v>
      </c>
      <c r="I8898" t="s">
        <v>11541</v>
      </c>
      <c r="J8898">
        <v>2018</v>
      </c>
      <c r="K8898">
        <v>4388.0600000000004</v>
      </c>
      <c r="L8898">
        <v>31</v>
      </c>
      <c r="M8898">
        <v>1</v>
      </c>
      <c r="N8898">
        <f t="shared" si="359"/>
        <v>0</v>
      </c>
      <c r="O8898">
        <f t="shared" si="360"/>
        <v>0</v>
      </c>
      <c r="P8898" t="s">
        <v>12693</v>
      </c>
    </row>
    <row r="8899" spans="2:16" x14ac:dyDescent="0.25">
      <c r="B8899" t="s">
        <v>8905</v>
      </c>
      <c r="C8899" s="119" t="s">
        <v>60</v>
      </c>
      <c r="D8899" t="s">
        <v>11542</v>
      </c>
      <c r="E8899" t="s">
        <v>11530</v>
      </c>
      <c r="F8899" t="s">
        <v>11540</v>
      </c>
      <c r="G8899" t="s">
        <v>61</v>
      </c>
      <c r="H8899" t="s">
        <v>2</v>
      </c>
      <c r="I8899" t="s">
        <v>11533</v>
      </c>
      <c r="J8899">
        <v>2018</v>
      </c>
      <c r="K8899">
        <v>12844.13</v>
      </c>
      <c r="L8899">
        <v>137</v>
      </c>
      <c r="M8899">
        <v>1</v>
      </c>
      <c r="N8899">
        <f t="shared" si="359"/>
        <v>0</v>
      </c>
      <c r="O8899">
        <f t="shared" si="360"/>
        <v>0</v>
      </c>
      <c r="P8899" t="s">
        <v>12693</v>
      </c>
    </row>
    <row r="8900" spans="2:16" x14ac:dyDescent="0.25">
      <c r="B8900" t="s">
        <v>8906</v>
      </c>
      <c r="C8900" s="119" t="s">
        <v>60</v>
      </c>
      <c r="D8900" t="s">
        <v>11537</v>
      </c>
      <c r="E8900" t="s">
        <v>11530</v>
      </c>
      <c r="F8900" t="s">
        <v>11540</v>
      </c>
      <c r="G8900" t="s">
        <v>61</v>
      </c>
      <c r="H8900" t="s">
        <v>2</v>
      </c>
      <c r="I8900" t="s">
        <v>11541</v>
      </c>
      <c r="J8900">
        <v>2018</v>
      </c>
      <c r="K8900">
        <v>0</v>
      </c>
      <c r="M8900">
        <v>1</v>
      </c>
      <c r="N8900">
        <f t="shared" si="359"/>
        <v>1</v>
      </c>
      <c r="O8900">
        <f t="shared" si="360"/>
        <v>1</v>
      </c>
      <c r="P8900" t="s">
        <v>11528</v>
      </c>
    </row>
    <row r="8901" spans="2:16" x14ac:dyDescent="0.25">
      <c r="B8901" t="s">
        <v>8907</v>
      </c>
      <c r="C8901" s="119" t="s">
        <v>4</v>
      </c>
      <c r="D8901" t="s">
        <v>11537</v>
      </c>
      <c r="E8901" t="s">
        <v>11530</v>
      </c>
      <c r="F8901" t="s">
        <v>11540</v>
      </c>
      <c r="G8901" t="s">
        <v>61</v>
      </c>
      <c r="H8901" t="s">
        <v>2</v>
      </c>
      <c r="I8901" t="s">
        <v>11533</v>
      </c>
      <c r="J8901">
        <v>2018</v>
      </c>
      <c r="K8901">
        <v>1994.11</v>
      </c>
      <c r="L8901">
        <v>149</v>
      </c>
      <c r="M8901">
        <v>1</v>
      </c>
      <c r="N8901">
        <f t="shared" si="359"/>
        <v>0</v>
      </c>
      <c r="O8901">
        <f t="shared" si="360"/>
        <v>0</v>
      </c>
      <c r="P8901" t="s">
        <v>12693</v>
      </c>
    </row>
    <row r="8902" spans="2:16" x14ac:dyDescent="0.25">
      <c r="B8902" t="s">
        <v>8908</v>
      </c>
      <c r="C8902" s="119" t="s">
        <v>4</v>
      </c>
      <c r="D8902" t="s">
        <v>11537</v>
      </c>
      <c r="E8902" t="s">
        <v>11530</v>
      </c>
      <c r="F8902" t="s">
        <v>11540</v>
      </c>
      <c r="G8902" t="s">
        <v>61</v>
      </c>
      <c r="H8902" t="s">
        <v>2</v>
      </c>
      <c r="I8902" t="s">
        <v>11533</v>
      </c>
      <c r="J8902">
        <v>2018</v>
      </c>
      <c r="K8902">
        <v>2149.3200000000002</v>
      </c>
      <c r="L8902">
        <v>177</v>
      </c>
      <c r="M8902">
        <v>1</v>
      </c>
      <c r="N8902">
        <f t="shared" si="359"/>
        <v>0</v>
      </c>
      <c r="O8902">
        <f t="shared" si="360"/>
        <v>0</v>
      </c>
      <c r="P8902" t="s">
        <v>12693</v>
      </c>
    </row>
    <row r="8903" spans="2:16" x14ac:dyDescent="0.25">
      <c r="B8903" t="s">
        <v>8909</v>
      </c>
      <c r="C8903" s="119" t="s">
        <v>4</v>
      </c>
      <c r="D8903" t="s">
        <v>11537</v>
      </c>
      <c r="E8903" t="s">
        <v>11530</v>
      </c>
      <c r="F8903" t="s">
        <v>11540</v>
      </c>
      <c r="G8903" t="s">
        <v>61</v>
      </c>
      <c r="H8903" t="s">
        <v>2</v>
      </c>
      <c r="I8903" t="s">
        <v>11541</v>
      </c>
      <c r="J8903">
        <v>2018</v>
      </c>
      <c r="K8903">
        <v>2388.7800000000002</v>
      </c>
      <c r="L8903">
        <v>62</v>
      </c>
      <c r="M8903">
        <v>1</v>
      </c>
      <c r="N8903">
        <f t="shared" si="359"/>
        <v>0</v>
      </c>
      <c r="O8903">
        <f t="shared" si="360"/>
        <v>0</v>
      </c>
      <c r="P8903" t="s">
        <v>12691</v>
      </c>
    </row>
    <row r="8904" spans="2:16" x14ac:dyDescent="0.25">
      <c r="B8904" t="s">
        <v>8910</v>
      </c>
      <c r="C8904" s="119" t="s">
        <v>4</v>
      </c>
      <c r="D8904" t="s">
        <v>11537</v>
      </c>
      <c r="E8904" t="s">
        <v>11530</v>
      </c>
      <c r="F8904" t="s">
        <v>11540</v>
      </c>
      <c r="G8904" t="s">
        <v>61</v>
      </c>
      <c r="H8904" t="s">
        <v>2</v>
      </c>
      <c r="I8904" t="s">
        <v>11541</v>
      </c>
      <c r="J8904">
        <v>2018</v>
      </c>
      <c r="K8904">
        <v>1215.1500000000001</v>
      </c>
      <c r="L8904">
        <v>62</v>
      </c>
      <c r="M8904">
        <v>1</v>
      </c>
      <c r="N8904">
        <f t="shared" si="359"/>
        <v>0</v>
      </c>
      <c r="O8904">
        <f t="shared" si="360"/>
        <v>0</v>
      </c>
      <c r="P8904" t="s">
        <v>12693</v>
      </c>
    </row>
    <row r="8905" spans="2:16" x14ac:dyDescent="0.25">
      <c r="B8905" t="s">
        <v>8911</v>
      </c>
      <c r="C8905" s="119" t="s">
        <v>4</v>
      </c>
      <c r="D8905" t="s">
        <v>11537</v>
      </c>
      <c r="E8905" t="s">
        <v>11530</v>
      </c>
      <c r="F8905" t="s">
        <v>11540</v>
      </c>
      <c r="G8905" t="s">
        <v>61</v>
      </c>
      <c r="H8905" t="s">
        <v>2</v>
      </c>
      <c r="I8905" t="s">
        <v>11541</v>
      </c>
      <c r="J8905">
        <v>2018</v>
      </c>
      <c r="K8905">
        <v>3458.59</v>
      </c>
      <c r="L8905">
        <v>75</v>
      </c>
      <c r="M8905">
        <v>1</v>
      </c>
      <c r="N8905">
        <f t="shared" si="359"/>
        <v>0</v>
      </c>
      <c r="O8905">
        <f t="shared" si="360"/>
        <v>0</v>
      </c>
      <c r="P8905" t="s">
        <v>12693</v>
      </c>
    </row>
    <row r="8906" spans="2:16" x14ac:dyDescent="0.25">
      <c r="B8906" t="s">
        <v>8912</v>
      </c>
      <c r="C8906" s="119" t="s">
        <v>4</v>
      </c>
      <c r="D8906" t="s">
        <v>11537</v>
      </c>
      <c r="E8906" t="s">
        <v>11530</v>
      </c>
      <c r="F8906" t="s">
        <v>11540</v>
      </c>
      <c r="G8906" t="s">
        <v>61</v>
      </c>
      <c r="H8906" t="s">
        <v>2</v>
      </c>
      <c r="I8906" t="s">
        <v>11541</v>
      </c>
      <c r="J8906">
        <v>2018</v>
      </c>
      <c r="K8906">
        <v>2891.14</v>
      </c>
      <c r="L8906">
        <v>52</v>
      </c>
      <c r="M8906">
        <v>1</v>
      </c>
      <c r="N8906">
        <f t="shared" si="359"/>
        <v>0</v>
      </c>
      <c r="O8906">
        <f t="shared" si="360"/>
        <v>0</v>
      </c>
      <c r="P8906" t="s">
        <v>12693</v>
      </c>
    </row>
    <row r="8907" spans="2:16" x14ac:dyDescent="0.25">
      <c r="B8907" t="s">
        <v>8913</v>
      </c>
      <c r="C8907" s="119" t="s">
        <v>209</v>
      </c>
      <c r="D8907" t="s">
        <v>11537</v>
      </c>
      <c r="E8907" t="s">
        <v>11530</v>
      </c>
      <c r="F8907" t="s">
        <v>11526</v>
      </c>
      <c r="G8907" t="s">
        <v>5</v>
      </c>
      <c r="H8907" t="s">
        <v>18</v>
      </c>
      <c r="I8907" t="s">
        <v>11529</v>
      </c>
      <c r="J8907">
        <v>2018</v>
      </c>
      <c r="K8907">
        <v>2868.19</v>
      </c>
      <c r="L8907">
        <v>87</v>
      </c>
      <c r="M8907">
        <v>1</v>
      </c>
      <c r="N8907">
        <f t="shared" ref="N8907:N8970" si="361">IF(K8907&lt;100,1,0)</f>
        <v>0</v>
      </c>
      <c r="O8907">
        <f t="shared" ref="O8907:O8918" si="362">IF(OR(L8907="",L8907&lt;=0),1,0)</f>
        <v>0</v>
      </c>
      <c r="P8907" t="s">
        <v>11528</v>
      </c>
    </row>
    <row r="8908" spans="2:16" x14ac:dyDescent="0.25">
      <c r="B8908" t="s">
        <v>8914</v>
      </c>
      <c r="C8908" s="119" t="s">
        <v>209</v>
      </c>
      <c r="D8908" t="s">
        <v>11537</v>
      </c>
      <c r="E8908" t="s">
        <v>11530</v>
      </c>
      <c r="F8908" t="s">
        <v>11526</v>
      </c>
      <c r="G8908" t="s">
        <v>5</v>
      </c>
      <c r="H8908" t="s">
        <v>18</v>
      </c>
      <c r="I8908" t="s">
        <v>11529</v>
      </c>
      <c r="J8908">
        <v>2018</v>
      </c>
      <c r="K8908">
        <v>10272.469999999999</v>
      </c>
      <c r="L8908">
        <v>468</v>
      </c>
      <c r="M8908">
        <v>1</v>
      </c>
      <c r="N8908">
        <f t="shared" si="361"/>
        <v>0</v>
      </c>
      <c r="O8908">
        <f t="shared" si="362"/>
        <v>0</v>
      </c>
      <c r="P8908" t="s">
        <v>11528</v>
      </c>
    </row>
    <row r="8909" spans="2:16" x14ac:dyDescent="0.25">
      <c r="B8909" t="s">
        <v>8915</v>
      </c>
      <c r="C8909" s="119" t="s">
        <v>209</v>
      </c>
      <c r="D8909" t="s">
        <v>11550</v>
      </c>
      <c r="E8909" t="s">
        <v>11530</v>
      </c>
      <c r="F8909" t="s">
        <v>11526</v>
      </c>
      <c r="G8909" t="s">
        <v>5</v>
      </c>
      <c r="H8909" t="s">
        <v>18</v>
      </c>
      <c r="I8909" t="s">
        <v>11529</v>
      </c>
      <c r="J8909">
        <v>2018</v>
      </c>
      <c r="K8909">
        <v>4249.12</v>
      </c>
      <c r="L8909">
        <v>35</v>
      </c>
      <c r="M8909">
        <v>1</v>
      </c>
      <c r="N8909">
        <f t="shared" si="361"/>
        <v>0</v>
      </c>
      <c r="O8909">
        <f t="shared" si="362"/>
        <v>0</v>
      </c>
      <c r="P8909" t="s">
        <v>11528</v>
      </c>
    </row>
    <row r="8910" spans="2:16" x14ac:dyDescent="0.25">
      <c r="B8910" t="s">
        <v>8916</v>
      </c>
      <c r="C8910" s="119" t="s">
        <v>209</v>
      </c>
      <c r="D8910" t="s">
        <v>11550</v>
      </c>
      <c r="E8910" t="s">
        <v>11530</v>
      </c>
      <c r="F8910" t="s">
        <v>11526</v>
      </c>
      <c r="G8910" t="s">
        <v>5</v>
      </c>
      <c r="H8910" t="s">
        <v>18</v>
      </c>
      <c r="I8910" t="s">
        <v>11551</v>
      </c>
      <c r="J8910">
        <v>2018</v>
      </c>
      <c r="K8910">
        <v>19864.169999999998</v>
      </c>
      <c r="L8910">
        <v>70</v>
      </c>
      <c r="M8910">
        <v>1</v>
      </c>
      <c r="N8910">
        <f t="shared" si="361"/>
        <v>0</v>
      </c>
      <c r="O8910">
        <f t="shared" si="362"/>
        <v>0</v>
      </c>
      <c r="P8910" t="s">
        <v>11528</v>
      </c>
    </row>
    <row r="8911" spans="2:16" x14ac:dyDescent="0.25">
      <c r="B8911" t="s">
        <v>8917</v>
      </c>
      <c r="C8911" s="119" t="s">
        <v>209</v>
      </c>
      <c r="D8911" t="s">
        <v>11537</v>
      </c>
      <c r="E8911" t="s">
        <v>11530</v>
      </c>
      <c r="F8911" t="s">
        <v>11526</v>
      </c>
      <c r="G8911" t="s">
        <v>5</v>
      </c>
      <c r="H8911" t="s">
        <v>18</v>
      </c>
      <c r="I8911" t="s">
        <v>11529</v>
      </c>
      <c r="J8911">
        <v>2018</v>
      </c>
      <c r="K8911">
        <v>9180.1299999999992</v>
      </c>
      <c r="L8911">
        <v>685</v>
      </c>
      <c r="M8911">
        <v>1</v>
      </c>
      <c r="N8911">
        <f t="shared" si="361"/>
        <v>0</v>
      </c>
      <c r="O8911">
        <f t="shared" si="362"/>
        <v>0</v>
      </c>
      <c r="P8911" t="s">
        <v>11528</v>
      </c>
    </row>
    <row r="8912" spans="2:16" x14ac:dyDescent="0.25">
      <c r="B8912" t="s">
        <v>8918</v>
      </c>
      <c r="C8912" s="119" t="s">
        <v>209</v>
      </c>
      <c r="D8912" t="s">
        <v>11537</v>
      </c>
      <c r="E8912" t="s">
        <v>11530</v>
      </c>
      <c r="F8912" t="s">
        <v>11526</v>
      </c>
      <c r="G8912" t="s">
        <v>5</v>
      </c>
      <c r="H8912" t="s">
        <v>18</v>
      </c>
      <c r="I8912" t="s">
        <v>11529</v>
      </c>
      <c r="J8912">
        <v>2018</v>
      </c>
      <c r="K8912">
        <v>22460.19</v>
      </c>
      <c r="L8912">
        <v>542</v>
      </c>
      <c r="M8912">
        <v>1</v>
      </c>
      <c r="N8912">
        <f t="shared" si="361"/>
        <v>0</v>
      </c>
      <c r="O8912">
        <f t="shared" si="362"/>
        <v>0</v>
      </c>
      <c r="P8912" t="s">
        <v>11528</v>
      </c>
    </row>
    <row r="8913" spans="2:16" x14ac:dyDescent="0.25">
      <c r="B8913" t="s">
        <v>8919</v>
      </c>
      <c r="C8913" s="119" t="s">
        <v>209</v>
      </c>
      <c r="D8913" t="s">
        <v>11550</v>
      </c>
      <c r="E8913" t="s">
        <v>11530</v>
      </c>
      <c r="F8913" t="s">
        <v>11526</v>
      </c>
      <c r="G8913" t="s">
        <v>5</v>
      </c>
      <c r="H8913" t="s">
        <v>18</v>
      </c>
      <c r="I8913" t="s">
        <v>11529</v>
      </c>
      <c r="J8913">
        <v>2018</v>
      </c>
      <c r="K8913">
        <v>0</v>
      </c>
      <c r="M8913">
        <v>1</v>
      </c>
      <c r="N8913">
        <f t="shared" si="361"/>
        <v>1</v>
      </c>
      <c r="O8913">
        <f t="shared" si="362"/>
        <v>1</v>
      </c>
      <c r="P8913" t="s">
        <v>11528</v>
      </c>
    </row>
    <row r="8914" spans="2:16" x14ac:dyDescent="0.25">
      <c r="B8914" t="s">
        <v>8920</v>
      </c>
      <c r="C8914" s="119" t="s">
        <v>209</v>
      </c>
      <c r="D8914" t="s">
        <v>11550</v>
      </c>
      <c r="E8914" t="s">
        <v>11530</v>
      </c>
      <c r="F8914" t="s">
        <v>11526</v>
      </c>
      <c r="G8914" t="s">
        <v>61</v>
      </c>
      <c r="H8914" t="s">
        <v>2</v>
      </c>
      <c r="I8914" t="s">
        <v>11529</v>
      </c>
      <c r="J8914">
        <v>2018</v>
      </c>
      <c r="K8914">
        <v>67043.38</v>
      </c>
      <c r="L8914">
        <v>2744</v>
      </c>
      <c r="M8914">
        <v>1</v>
      </c>
      <c r="N8914">
        <f t="shared" si="361"/>
        <v>0</v>
      </c>
      <c r="O8914">
        <f t="shared" si="362"/>
        <v>0</v>
      </c>
      <c r="P8914" t="s">
        <v>11528</v>
      </c>
    </row>
    <row r="8915" spans="2:16" x14ac:dyDescent="0.25">
      <c r="B8915" t="s">
        <v>8921</v>
      </c>
      <c r="C8915" s="119" t="s">
        <v>209</v>
      </c>
      <c r="D8915" t="s">
        <v>11537</v>
      </c>
      <c r="E8915" t="s">
        <v>11530</v>
      </c>
      <c r="F8915" t="s">
        <v>11526</v>
      </c>
      <c r="G8915" t="s">
        <v>61</v>
      </c>
      <c r="H8915" t="s">
        <v>2</v>
      </c>
      <c r="I8915" t="s">
        <v>11529</v>
      </c>
      <c r="J8915">
        <v>2018</v>
      </c>
      <c r="K8915">
        <v>5437.61</v>
      </c>
      <c r="L8915">
        <v>279</v>
      </c>
      <c r="M8915">
        <v>1</v>
      </c>
      <c r="N8915">
        <f t="shared" si="361"/>
        <v>0</v>
      </c>
      <c r="O8915">
        <f t="shared" si="362"/>
        <v>0</v>
      </c>
      <c r="P8915" t="s">
        <v>11528</v>
      </c>
    </row>
    <row r="8916" spans="2:16" x14ac:dyDescent="0.25">
      <c r="B8916" t="s">
        <v>8922</v>
      </c>
      <c r="C8916" s="119" t="s">
        <v>209</v>
      </c>
      <c r="D8916" t="s">
        <v>11537</v>
      </c>
      <c r="E8916" t="s">
        <v>11530</v>
      </c>
      <c r="F8916" t="s">
        <v>11526</v>
      </c>
      <c r="G8916" t="s">
        <v>61</v>
      </c>
      <c r="H8916" t="s">
        <v>2</v>
      </c>
      <c r="I8916" t="s">
        <v>11529</v>
      </c>
      <c r="J8916">
        <v>2018</v>
      </c>
      <c r="K8916">
        <v>2622.01</v>
      </c>
      <c r="L8916">
        <v>82</v>
      </c>
      <c r="M8916">
        <v>1</v>
      </c>
      <c r="N8916">
        <f t="shared" si="361"/>
        <v>0</v>
      </c>
      <c r="O8916">
        <f t="shared" si="362"/>
        <v>0</v>
      </c>
      <c r="P8916" t="s">
        <v>11528</v>
      </c>
    </row>
    <row r="8917" spans="2:16" x14ac:dyDescent="0.25">
      <c r="B8917" t="s">
        <v>8923</v>
      </c>
      <c r="C8917" s="119" t="s">
        <v>209</v>
      </c>
      <c r="D8917" t="s">
        <v>11537</v>
      </c>
      <c r="E8917" t="s">
        <v>11530</v>
      </c>
      <c r="F8917" t="s">
        <v>11526</v>
      </c>
      <c r="G8917" t="s">
        <v>61</v>
      </c>
      <c r="H8917" t="s">
        <v>2</v>
      </c>
      <c r="I8917" t="s">
        <v>11529</v>
      </c>
      <c r="J8917">
        <v>2018</v>
      </c>
      <c r="K8917">
        <v>7562.37</v>
      </c>
      <c r="L8917">
        <v>148</v>
      </c>
      <c r="M8917">
        <v>1</v>
      </c>
      <c r="N8917">
        <f t="shared" si="361"/>
        <v>0</v>
      </c>
      <c r="O8917">
        <f t="shared" si="362"/>
        <v>0</v>
      </c>
      <c r="P8917" t="s">
        <v>11528</v>
      </c>
    </row>
    <row r="8918" spans="2:16" x14ac:dyDescent="0.25">
      <c r="B8918" t="s">
        <v>8924</v>
      </c>
      <c r="C8918" s="119" t="s">
        <v>209</v>
      </c>
      <c r="D8918" t="s">
        <v>11575</v>
      </c>
      <c r="E8918" t="s">
        <v>11530</v>
      </c>
      <c r="F8918" t="s">
        <v>11526</v>
      </c>
      <c r="G8918" t="s">
        <v>61</v>
      </c>
      <c r="H8918" t="s">
        <v>2</v>
      </c>
      <c r="I8918" t="s">
        <v>11529</v>
      </c>
      <c r="J8918">
        <v>2018</v>
      </c>
      <c r="K8918">
        <v>2042.29</v>
      </c>
      <c r="L8918">
        <v>107</v>
      </c>
      <c r="M8918">
        <v>1</v>
      </c>
      <c r="N8918">
        <f t="shared" si="361"/>
        <v>0</v>
      </c>
      <c r="O8918">
        <f t="shared" si="362"/>
        <v>0</v>
      </c>
      <c r="P8918" t="s">
        <v>11528</v>
      </c>
    </row>
    <row r="8919" spans="2:16" x14ac:dyDescent="0.25">
      <c r="B8919" t="s">
        <v>8925</v>
      </c>
      <c r="C8919" s="119" t="s">
        <v>209</v>
      </c>
      <c r="D8919" t="s">
        <v>11575</v>
      </c>
      <c r="E8919" t="s">
        <v>11530</v>
      </c>
      <c r="F8919" t="s">
        <v>11526</v>
      </c>
      <c r="G8919" t="s">
        <v>61</v>
      </c>
      <c r="H8919" t="s">
        <v>2</v>
      </c>
      <c r="I8919" t="s">
        <v>11529</v>
      </c>
      <c r="J8919">
        <v>2018</v>
      </c>
      <c r="K8919">
        <v>4888.1899999999996</v>
      </c>
      <c r="L8919">
        <v>79</v>
      </c>
      <c r="M8919">
        <v>1</v>
      </c>
      <c r="N8919">
        <f t="shared" si="361"/>
        <v>0</v>
      </c>
      <c r="O8919">
        <f t="shared" ref="O8919:O8933" si="363">IF(OR(L8919="",L8919&lt;=0),1,0)</f>
        <v>0</v>
      </c>
      <c r="P8919" t="s">
        <v>11528</v>
      </c>
    </row>
    <row r="8920" spans="2:16" x14ac:dyDescent="0.25">
      <c r="B8920" t="s">
        <v>8926</v>
      </c>
      <c r="C8920" s="119" t="s">
        <v>209</v>
      </c>
      <c r="D8920" t="s">
        <v>11537</v>
      </c>
      <c r="E8920" t="s">
        <v>11530</v>
      </c>
      <c r="F8920" t="s">
        <v>11526</v>
      </c>
      <c r="G8920" t="s">
        <v>61</v>
      </c>
      <c r="H8920" t="s">
        <v>2</v>
      </c>
      <c r="I8920" t="s">
        <v>11529</v>
      </c>
      <c r="J8920">
        <v>2018</v>
      </c>
      <c r="K8920">
        <v>9313.0300000000007</v>
      </c>
      <c r="L8920">
        <v>43</v>
      </c>
      <c r="M8920">
        <v>1</v>
      </c>
      <c r="N8920">
        <f t="shared" si="361"/>
        <v>0</v>
      </c>
      <c r="O8920">
        <f t="shared" si="363"/>
        <v>0</v>
      </c>
      <c r="P8920" t="s">
        <v>11528</v>
      </c>
    </row>
    <row r="8921" spans="2:16" x14ac:dyDescent="0.25">
      <c r="B8921" t="s">
        <v>8927</v>
      </c>
      <c r="C8921" s="119" t="s">
        <v>209</v>
      </c>
      <c r="D8921" t="s">
        <v>11544</v>
      </c>
      <c r="E8921" t="s">
        <v>11530</v>
      </c>
      <c r="F8921" t="s">
        <v>11526</v>
      </c>
      <c r="G8921" t="s">
        <v>61</v>
      </c>
      <c r="H8921" t="s">
        <v>18</v>
      </c>
      <c r="I8921" t="s">
        <v>11533</v>
      </c>
      <c r="J8921">
        <v>2018</v>
      </c>
      <c r="K8921">
        <v>2408.21</v>
      </c>
      <c r="L8921">
        <v>174</v>
      </c>
      <c r="M8921">
        <v>1</v>
      </c>
      <c r="N8921">
        <f t="shared" si="361"/>
        <v>0</v>
      </c>
      <c r="O8921">
        <f t="shared" si="363"/>
        <v>0</v>
      </c>
      <c r="P8921" t="s">
        <v>11528</v>
      </c>
    </row>
    <row r="8922" spans="2:16" x14ac:dyDescent="0.25">
      <c r="B8922" t="s">
        <v>8928</v>
      </c>
      <c r="C8922" s="119" t="s">
        <v>209</v>
      </c>
      <c r="D8922" t="s">
        <v>11544</v>
      </c>
      <c r="E8922" t="s">
        <v>11530</v>
      </c>
      <c r="F8922" t="s">
        <v>11526</v>
      </c>
      <c r="G8922" t="s">
        <v>61</v>
      </c>
      <c r="H8922" t="s">
        <v>18</v>
      </c>
      <c r="I8922" t="s">
        <v>11529</v>
      </c>
      <c r="J8922">
        <v>2018</v>
      </c>
      <c r="K8922">
        <v>4388.49</v>
      </c>
      <c r="L8922">
        <v>577</v>
      </c>
      <c r="M8922">
        <v>1</v>
      </c>
      <c r="N8922">
        <f t="shared" si="361"/>
        <v>0</v>
      </c>
      <c r="O8922">
        <f t="shared" si="363"/>
        <v>0</v>
      </c>
      <c r="P8922" t="s">
        <v>11528</v>
      </c>
    </row>
    <row r="8923" spans="2:16" x14ac:dyDescent="0.25">
      <c r="B8923" t="s">
        <v>8929</v>
      </c>
      <c r="C8923" s="119" t="s">
        <v>209</v>
      </c>
      <c r="D8923" t="s">
        <v>11537</v>
      </c>
      <c r="E8923" t="s">
        <v>11530</v>
      </c>
      <c r="F8923" t="s">
        <v>11526</v>
      </c>
      <c r="G8923" t="s">
        <v>61</v>
      </c>
      <c r="H8923" t="s">
        <v>18</v>
      </c>
      <c r="I8923" t="s">
        <v>11529</v>
      </c>
      <c r="J8923">
        <v>2018</v>
      </c>
      <c r="K8923">
        <v>6676.03</v>
      </c>
      <c r="L8923">
        <v>280</v>
      </c>
      <c r="M8923">
        <v>1</v>
      </c>
      <c r="N8923">
        <f t="shared" si="361"/>
        <v>0</v>
      </c>
      <c r="O8923">
        <f t="shared" si="363"/>
        <v>0</v>
      </c>
      <c r="P8923" t="s">
        <v>11528</v>
      </c>
    </row>
    <row r="8924" spans="2:16" x14ac:dyDescent="0.25">
      <c r="B8924" t="s">
        <v>8930</v>
      </c>
      <c r="C8924" s="119" t="s">
        <v>209</v>
      </c>
      <c r="D8924" t="s">
        <v>11546</v>
      </c>
      <c r="E8924" t="s">
        <v>11530</v>
      </c>
      <c r="F8924" t="s">
        <v>11526</v>
      </c>
      <c r="G8924" t="s">
        <v>61</v>
      </c>
      <c r="H8924" t="s">
        <v>18</v>
      </c>
      <c r="I8924" t="s">
        <v>11529</v>
      </c>
      <c r="J8924">
        <v>2018</v>
      </c>
      <c r="K8924">
        <v>14690.44</v>
      </c>
      <c r="L8924">
        <v>397</v>
      </c>
      <c r="M8924">
        <v>1</v>
      </c>
      <c r="N8924">
        <f t="shared" si="361"/>
        <v>0</v>
      </c>
      <c r="O8924">
        <f t="shared" si="363"/>
        <v>0</v>
      </c>
      <c r="P8924" t="s">
        <v>11528</v>
      </c>
    </row>
    <row r="8925" spans="2:16" x14ac:dyDescent="0.25">
      <c r="B8925" t="s">
        <v>8931</v>
      </c>
      <c r="C8925" s="119" t="s">
        <v>209</v>
      </c>
      <c r="D8925" t="s">
        <v>11546</v>
      </c>
      <c r="E8925" t="s">
        <v>11530</v>
      </c>
      <c r="F8925" t="s">
        <v>11526</v>
      </c>
      <c r="G8925" t="s">
        <v>61</v>
      </c>
      <c r="H8925" t="s">
        <v>18</v>
      </c>
      <c r="I8925" t="s">
        <v>11529</v>
      </c>
      <c r="J8925">
        <v>2018</v>
      </c>
      <c r="K8925">
        <v>36084.25</v>
      </c>
      <c r="L8925">
        <v>1759</v>
      </c>
      <c r="M8925">
        <v>1</v>
      </c>
      <c r="N8925">
        <f t="shared" si="361"/>
        <v>0</v>
      </c>
      <c r="O8925">
        <f t="shared" si="363"/>
        <v>0</v>
      </c>
      <c r="P8925" t="s">
        <v>11528</v>
      </c>
    </row>
    <row r="8926" spans="2:16" x14ac:dyDescent="0.25">
      <c r="B8926" t="s">
        <v>8932</v>
      </c>
      <c r="C8926" s="119" t="s">
        <v>209</v>
      </c>
      <c r="D8926" t="s">
        <v>11546</v>
      </c>
      <c r="E8926" t="s">
        <v>11530</v>
      </c>
      <c r="F8926" t="s">
        <v>11526</v>
      </c>
      <c r="G8926" t="s">
        <v>61</v>
      </c>
      <c r="H8926" t="s">
        <v>18</v>
      </c>
      <c r="I8926" t="s">
        <v>11529</v>
      </c>
      <c r="J8926">
        <v>2018</v>
      </c>
      <c r="K8926">
        <v>8962.7000000000007</v>
      </c>
      <c r="L8926">
        <v>102</v>
      </c>
      <c r="M8926">
        <v>1</v>
      </c>
      <c r="N8926">
        <f t="shared" si="361"/>
        <v>0</v>
      </c>
      <c r="O8926">
        <f t="shared" si="363"/>
        <v>0</v>
      </c>
      <c r="P8926" t="s">
        <v>11528</v>
      </c>
    </row>
    <row r="8927" spans="2:16" x14ac:dyDescent="0.25">
      <c r="B8927" t="s">
        <v>8933</v>
      </c>
      <c r="C8927" s="119" t="s">
        <v>209</v>
      </c>
      <c r="D8927" t="s">
        <v>11537</v>
      </c>
      <c r="E8927" t="s">
        <v>11530</v>
      </c>
      <c r="F8927" t="s">
        <v>11526</v>
      </c>
      <c r="G8927" t="s">
        <v>61</v>
      </c>
      <c r="H8927" t="s">
        <v>18</v>
      </c>
      <c r="I8927" t="s">
        <v>11529</v>
      </c>
      <c r="J8927">
        <v>2018</v>
      </c>
      <c r="K8927">
        <v>10303.57</v>
      </c>
      <c r="L8927">
        <v>254</v>
      </c>
      <c r="M8927">
        <v>1</v>
      </c>
      <c r="N8927">
        <f t="shared" si="361"/>
        <v>0</v>
      </c>
      <c r="O8927">
        <f t="shared" si="363"/>
        <v>0</v>
      </c>
      <c r="P8927" t="s">
        <v>11528</v>
      </c>
    </row>
    <row r="8928" spans="2:16" x14ac:dyDescent="0.25">
      <c r="B8928" t="s">
        <v>8934</v>
      </c>
      <c r="C8928" s="119" t="s">
        <v>209</v>
      </c>
      <c r="D8928" t="s">
        <v>11546</v>
      </c>
      <c r="E8928" t="s">
        <v>11530</v>
      </c>
      <c r="F8928" t="s">
        <v>11526</v>
      </c>
      <c r="G8928" t="s">
        <v>61</v>
      </c>
      <c r="H8928" t="s">
        <v>18</v>
      </c>
      <c r="I8928" t="s">
        <v>11551</v>
      </c>
      <c r="J8928">
        <v>2018</v>
      </c>
      <c r="K8928">
        <v>17281.89</v>
      </c>
      <c r="L8928">
        <v>373</v>
      </c>
      <c r="M8928">
        <v>1</v>
      </c>
      <c r="N8928">
        <f t="shared" si="361"/>
        <v>0</v>
      </c>
      <c r="O8928">
        <f t="shared" si="363"/>
        <v>0</v>
      </c>
      <c r="P8928" t="s">
        <v>11528</v>
      </c>
    </row>
    <row r="8929" spans="2:16" x14ac:dyDescent="0.25">
      <c r="B8929" t="s">
        <v>8935</v>
      </c>
      <c r="C8929" s="119" t="s">
        <v>209</v>
      </c>
      <c r="D8929" t="s">
        <v>11539</v>
      </c>
      <c r="E8929" t="s">
        <v>11530</v>
      </c>
      <c r="F8929" t="s">
        <v>11526</v>
      </c>
      <c r="G8929" t="s">
        <v>61</v>
      </c>
      <c r="H8929" t="s">
        <v>18</v>
      </c>
      <c r="I8929" t="s">
        <v>11535</v>
      </c>
      <c r="J8929">
        <v>2018</v>
      </c>
      <c r="K8929">
        <v>927738.24</v>
      </c>
      <c r="L8929">
        <v>4255</v>
      </c>
      <c r="M8929">
        <v>1</v>
      </c>
      <c r="N8929">
        <f t="shared" si="361"/>
        <v>0</v>
      </c>
      <c r="O8929">
        <f t="shared" si="363"/>
        <v>0</v>
      </c>
      <c r="P8929" t="s">
        <v>11528</v>
      </c>
    </row>
    <row r="8930" spans="2:16" x14ac:dyDescent="0.25">
      <c r="B8930" t="s">
        <v>8936</v>
      </c>
      <c r="C8930" s="119" t="s">
        <v>209</v>
      </c>
      <c r="D8930" t="s">
        <v>11537</v>
      </c>
      <c r="E8930" t="s">
        <v>11530</v>
      </c>
      <c r="F8930" t="s">
        <v>11526</v>
      </c>
      <c r="G8930" t="s">
        <v>61</v>
      </c>
      <c r="H8930" t="s">
        <v>18</v>
      </c>
      <c r="I8930" t="s">
        <v>11529</v>
      </c>
      <c r="J8930">
        <v>2018</v>
      </c>
      <c r="K8930">
        <v>12995.71</v>
      </c>
      <c r="L8930">
        <v>130</v>
      </c>
      <c r="M8930">
        <v>1</v>
      </c>
      <c r="N8930">
        <f t="shared" si="361"/>
        <v>0</v>
      </c>
      <c r="O8930">
        <f t="shared" si="363"/>
        <v>0</v>
      </c>
      <c r="P8930" t="s">
        <v>11528</v>
      </c>
    </row>
    <row r="8931" spans="2:16" x14ac:dyDescent="0.25">
      <c r="B8931" t="s">
        <v>8937</v>
      </c>
      <c r="C8931" s="119" t="s">
        <v>209</v>
      </c>
      <c r="D8931" t="s">
        <v>11537</v>
      </c>
      <c r="E8931" t="s">
        <v>11530</v>
      </c>
      <c r="F8931" t="s">
        <v>11526</v>
      </c>
      <c r="G8931" t="s">
        <v>61</v>
      </c>
      <c r="H8931" t="s">
        <v>18</v>
      </c>
      <c r="I8931" t="s">
        <v>11529</v>
      </c>
      <c r="J8931">
        <v>2018</v>
      </c>
      <c r="K8931">
        <v>38498.81</v>
      </c>
      <c r="L8931">
        <v>286</v>
      </c>
      <c r="M8931">
        <v>1</v>
      </c>
      <c r="N8931">
        <f t="shared" si="361"/>
        <v>0</v>
      </c>
      <c r="O8931">
        <f t="shared" si="363"/>
        <v>0</v>
      </c>
      <c r="P8931" t="s">
        <v>11528</v>
      </c>
    </row>
    <row r="8932" spans="2:16" x14ac:dyDescent="0.25">
      <c r="B8932" t="s">
        <v>8938</v>
      </c>
      <c r="C8932" s="119" t="s">
        <v>209</v>
      </c>
      <c r="D8932" t="s">
        <v>11537</v>
      </c>
      <c r="E8932" t="s">
        <v>11530</v>
      </c>
      <c r="F8932" t="s">
        <v>11526</v>
      </c>
      <c r="G8932" t="s">
        <v>61</v>
      </c>
      <c r="H8932" t="s">
        <v>18</v>
      </c>
      <c r="I8932" t="s">
        <v>11529</v>
      </c>
      <c r="J8932">
        <v>2018</v>
      </c>
      <c r="K8932">
        <v>11534.43</v>
      </c>
      <c r="L8932">
        <v>85</v>
      </c>
      <c r="M8932">
        <v>1</v>
      </c>
      <c r="N8932">
        <f t="shared" si="361"/>
        <v>0</v>
      </c>
      <c r="O8932">
        <f t="shared" si="363"/>
        <v>0</v>
      </c>
      <c r="P8932" t="s">
        <v>11528</v>
      </c>
    </row>
    <row r="8933" spans="2:16" x14ac:dyDescent="0.25">
      <c r="B8933" t="s">
        <v>8939</v>
      </c>
      <c r="C8933" s="119" t="s">
        <v>209</v>
      </c>
      <c r="D8933" t="s">
        <v>11537</v>
      </c>
      <c r="E8933" t="s">
        <v>11530</v>
      </c>
      <c r="F8933" t="s">
        <v>11526</v>
      </c>
      <c r="G8933" t="s">
        <v>61</v>
      </c>
      <c r="H8933" t="s">
        <v>18</v>
      </c>
      <c r="I8933" t="s">
        <v>11529</v>
      </c>
      <c r="J8933">
        <v>2018</v>
      </c>
      <c r="K8933">
        <v>13430.1</v>
      </c>
      <c r="L8933">
        <v>143</v>
      </c>
      <c r="M8933">
        <v>1</v>
      </c>
      <c r="N8933">
        <f t="shared" si="361"/>
        <v>0</v>
      </c>
      <c r="O8933">
        <f t="shared" si="363"/>
        <v>0</v>
      </c>
      <c r="P8933" t="s">
        <v>11528</v>
      </c>
    </row>
    <row r="8934" spans="2:16" x14ac:dyDescent="0.25">
      <c r="B8934" t="s">
        <v>8940</v>
      </c>
      <c r="C8934" s="119" t="s">
        <v>209</v>
      </c>
      <c r="D8934" t="s">
        <v>11528</v>
      </c>
      <c r="E8934" t="s">
        <v>11528</v>
      </c>
      <c r="F8934" t="s">
        <v>11528</v>
      </c>
      <c r="G8934" t="s">
        <v>61</v>
      </c>
      <c r="H8934" t="s">
        <v>18</v>
      </c>
      <c r="I8934" t="s">
        <v>11528</v>
      </c>
      <c r="J8934">
        <v>2018</v>
      </c>
      <c r="K8934">
        <v>2216.35</v>
      </c>
      <c r="L8934">
        <v>274</v>
      </c>
      <c r="M8934">
        <v>1</v>
      </c>
      <c r="N8934">
        <f t="shared" si="361"/>
        <v>0</v>
      </c>
      <c r="O8934">
        <f t="shared" ref="O8934:O8935" si="364">IF(OR(L8934="",L8934&lt;=0),1,0)</f>
        <v>0</v>
      </c>
      <c r="P8934" t="s">
        <v>11528</v>
      </c>
    </row>
    <row r="8935" spans="2:16" x14ac:dyDescent="0.25">
      <c r="B8935" t="s">
        <v>8941</v>
      </c>
      <c r="C8935" s="119" t="s">
        <v>209</v>
      </c>
      <c r="D8935" t="s">
        <v>11528</v>
      </c>
      <c r="E8935" t="s">
        <v>11528</v>
      </c>
      <c r="F8935" t="s">
        <v>11528</v>
      </c>
      <c r="G8935" t="s">
        <v>61</v>
      </c>
      <c r="H8935" t="s">
        <v>18</v>
      </c>
      <c r="I8935" t="s">
        <v>11528</v>
      </c>
      <c r="J8935">
        <v>2018</v>
      </c>
      <c r="K8935">
        <v>4166.03</v>
      </c>
      <c r="L8935">
        <v>39</v>
      </c>
      <c r="M8935">
        <v>1</v>
      </c>
      <c r="N8935">
        <f t="shared" si="361"/>
        <v>0</v>
      </c>
      <c r="O8935">
        <f t="shared" si="364"/>
        <v>0</v>
      </c>
      <c r="P8935" t="s">
        <v>11528</v>
      </c>
    </row>
    <row r="8936" spans="2:16" x14ac:dyDescent="0.25">
      <c r="B8936" t="s">
        <v>8942</v>
      </c>
      <c r="C8936" s="119" t="s">
        <v>209</v>
      </c>
      <c r="D8936" t="s">
        <v>11544</v>
      </c>
      <c r="E8936" t="s">
        <v>11530</v>
      </c>
      <c r="F8936" t="s">
        <v>11526</v>
      </c>
      <c r="G8936" t="s">
        <v>64</v>
      </c>
      <c r="H8936" t="s">
        <v>18</v>
      </c>
      <c r="I8936" t="s">
        <v>11533</v>
      </c>
      <c r="J8936">
        <v>2018</v>
      </c>
      <c r="K8936">
        <v>9525.08</v>
      </c>
      <c r="L8936">
        <v>134</v>
      </c>
      <c r="M8936">
        <v>1</v>
      </c>
      <c r="N8936">
        <f t="shared" si="361"/>
        <v>0</v>
      </c>
      <c r="O8936">
        <f t="shared" ref="O8936:O8987" si="365">IF(OR(L8936="",L8936&lt;=0),1,0)</f>
        <v>0</v>
      </c>
      <c r="P8936" t="s">
        <v>11528</v>
      </c>
    </row>
    <row r="8937" spans="2:16" x14ac:dyDescent="0.25">
      <c r="B8937" t="s">
        <v>8943</v>
      </c>
      <c r="C8937" s="119" t="s">
        <v>209</v>
      </c>
      <c r="D8937" t="s">
        <v>11544</v>
      </c>
      <c r="E8937" t="s">
        <v>11530</v>
      </c>
      <c r="F8937" t="s">
        <v>11526</v>
      </c>
      <c r="G8937" t="s">
        <v>61</v>
      </c>
      <c r="H8937" t="s">
        <v>18</v>
      </c>
      <c r="I8937" t="s">
        <v>11529</v>
      </c>
      <c r="J8937">
        <v>2018</v>
      </c>
      <c r="K8937">
        <v>6292.49</v>
      </c>
      <c r="L8937">
        <v>421</v>
      </c>
      <c r="M8937">
        <v>1</v>
      </c>
      <c r="N8937">
        <f t="shared" si="361"/>
        <v>0</v>
      </c>
      <c r="O8937">
        <f t="shared" si="365"/>
        <v>0</v>
      </c>
      <c r="P8937" t="s">
        <v>11528</v>
      </c>
    </row>
    <row r="8938" spans="2:16" x14ac:dyDescent="0.25">
      <c r="B8938" t="s">
        <v>8944</v>
      </c>
      <c r="C8938" s="119" t="s">
        <v>209</v>
      </c>
      <c r="D8938" t="s">
        <v>11544</v>
      </c>
      <c r="E8938" t="s">
        <v>11530</v>
      </c>
      <c r="F8938" t="s">
        <v>11526</v>
      </c>
      <c r="G8938" t="s">
        <v>61</v>
      </c>
      <c r="H8938" t="s">
        <v>18</v>
      </c>
      <c r="I8938" t="s">
        <v>11529</v>
      </c>
      <c r="J8938">
        <v>2018</v>
      </c>
      <c r="K8938">
        <v>13401.86</v>
      </c>
      <c r="L8938">
        <v>851</v>
      </c>
      <c r="M8938">
        <v>1</v>
      </c>
      <c r="N8938">
        <f t="shared" si="361"/>
        <v>0</v>
      </c>
      <c r="O8938">
        <f t="shared" si="365"/>
        <v>0</v>
      </c>
      <c r="P8938" t="s">
        <v>11528</v>
      </c>
    </row>
    <row r="8939" spans="2:16" x14ac:dyDescent="0.25">
      <c r="B8939" t="s">
        <v>8945</v>
      </c>
      <c r="C8939" s="119" t="s">
        <v>209</v>
      </c>
      <c r="D8939" t="s">
        <v>11537</v>
      </c>
      <c r="E8939" t="s">
        <v>11530</v>
      </c>
      <c r="F8939" t="s">
        <v>11526</v>
      </c>
      <c r="G8939" t="s">
        <v>5</v>
      </c>
      <c r="H8939" t="s">
        <v>18</v>
      </c>
      <c r="I8939" t="s">
        <v>11529</v>
      </c>
      <c r="J8939">
        <v>2018</v>
      </c>
      <c r="K8939">
        <v>7018.18</v>
      </c>
      <c r="L8939">
        <v>1904</v>
      </c>
      <c r="M8939">
        <v>1</v>
      </c>
      <c r="N8939">
        <f t="shared" si="361"/>
        <v>0</v>
      </c>
      <c r="O8939">
        <f t="shared" si="365"/>
        <v>0</v>
      </c>
      <c r="P8939" t="s">
        <v>11528</v>
      </c>
    </row>
    <row r="8940" spans="2:16" x14ac:dyDescent="0.25">
      <c r="B8940" t="s">
        <v>8946</v>
      </c>
      <c r="C8940" s="119" t="s">
        <v>209</v>
      </c>
      <c r="D8940" t="s">
        <v>11537</v>
      </c>
      <c r="E8940" t="s">
        <v>11530</v>
      </c>
      <c r="F8940" t="s">
        <v>11526</v>
      </c>
      <c r="G8940" t="s">
        <v>5</v>
      </c>
      <c r="H8940" t="s">
        <v>18</v>
      </c>
      <c r="I8940" t="s">
        <v>11551</v>
      </c>
      <c r="J8940">
        <v>2018</v>
      </c>
      <c r="K8940">
        <v>43565.34</v>
      </c>
      <c r="L8940">
        <v>3376</v>
      </c>
      <c r="M8940">
        <v>1</v>
      </c>
      <c r="N8940">
        <f t="shared" si="361"/>
        <v>0</v>
      </c>
      <c r="O8940">
        <f t="shared" si="365"/>
        <v>0</v>
      </c>
      <c r="P8940" t="s">
        <v>11528</v>
      </c>
    </row>
    <row r="8941" spans="2:16" x14ac:dyDescent="0.25">
      <c r="B8941" t="s">
        <v>8947</v>
      </c>
      <c r="C8941" s="119" t="s">
        <v>209</v>
      </c>
      <c r="D8941" t="s">
        <v>11537</v>
      </c>
      <c r="E8941" t="s">
        <v>11530</v>
      </c>
      <c r="F8941" t="s">
        <v>11526</v>
      </c>
      <c r="G8941" t="s">
        <v>5</v>
      </c>
      <c r="H8941" t="s">
        <v>18</v>
      </c>
      <c r="I8941" t="s">
        <v>11529</v>
      </c>
      <c r="J8941">
        <v>2018</v>
      </c>
      <c r="K8941">
        <v>5232.74</v>
      </c>
      <c r="L8941">
        <v>617</v>
      </c>
      <c r="M8941">
        <v>1</v>
      </c>
      <c r="N8941">
        <f t="shared" si="361"/>
        <v>0</v>
      </c>
      <c r="O8941">
        <f t="shared" si="365"/>
        <v>0</v>
      </c>
      <c r="P8941" t="s">
        <v>11528</v>
      </c>
    </row>
    <row r="8942" spans="2:16" x14ac:dyDescent="0.25">
      <c r="B8942" t="s">
        <v>8948</v>
      </c>
      <c r="C8942" s="119" t="s">
        <v>209</v>
      </c>
      <c r="D8942" t="s">
        <v>11537</v>
      </c>
      <c r="E8942" t="s">
        <v>11530</v>
      </c>
      <c r="F8942" t="s">
        <v>11526</v>
      </c>
      <c r="G8942" t="s">
        <v>5</v>
      </c>
      <c r="H8942" t="s">
        <v>18</v>
      </c>
      <c r="I8942" t="s">
        <v>11551</v>
      </c>
      <c r="J8942">
        <v>2018</v>
      </c>
      <c r="K8942">
        <v>19394.93</v>
      </c>
      <c r="L8942">
        <v>1581</v>
      </c>
      <c r="M8942">
        <v>1</v>
      </c>
      <c r="N8942">
        <f t="shared" si="361"/>
        <v>0</v>
      </c>
      <c r="O8942">
        <f t="shared" si="365"/>
        <v>0</v>
      </c>
      <c r="P8942" t="s">
        <v>11528</v>
      </c>
    </row>
    <row r="8943" spans="2:16" x14ac:dyDescent="0.25">
      <c r="B8943" t="s">
        <v>8949</v>
      </c>
      <c r="C8943" s="119" t="s">
        <v>209</v>
      </c>
      <c r="D8943" t="s">
        <v>11537</v>
      </c>
      <c r="E8943" t="s">
        <v>11530</v>
      </c>
      <c r="F8943" t="s">
        <v>11526</v>
      </c>
      <c r="G8943" t="s">
        <v>5</v>
      </c>
      <c r="H8943" t="s">
        <v>18</v>
      </c>
      <c r="I8943" t="s">
        <v>11529</v>
      </c>
      <c r="J8943">
        <v>2018</v>
      </c>
      <c r="K8943">
        <v>8840.74</v>
      </c>
      <c r="L8943">
        <v>1324</v>
      </c>
      <c r="M8943">
        <v>1</v>
      </c>
      <c r="N8943">
        <f t="shared" si="361"/>
        <v>0</v>
      </c>
      <c r="O8943">
        <f t="shared" si="365"/>
        <v>0</v>
      </c>
      <c r="P8943" t="s">
        <v>11528</v>
      </c>
    </row>
    <row r="8944" spans="2:16" x14ac:dyDescent="0.25">
      <c r="B8944" t="s">
        <v>8950</v>
      </c>
      <c r="C8944" s="119" t="s">
        <v>209</v>
      </c>
      <c r="D8944" t="s">
        <v>11537</v>
      </c>
      <c r="E8944" t="s">
        <v>11530</v>
      </c>
      <c r="F8944" t="s">
        <v>11526</v>
      </c>
      <c r="G8944" t="s">
        <v>5</v>
      </c>
      <c r="H8944" t="s">
        <v>18</v>
      </c>
      <c r="I8944" t="s">
        <v>11529</v>
      </c>
      <c r="J8944">
        <v>2018</v>
      </c>
      <c r="K8944">
        <v>3735.37</v>
      </c>
      <c r="L8944">
        <v>440</v>
      </c>
      <c r="M8944">
        <v>1</v>
      </c>
      <c r="N8944">
        <f t="shared" si="361"/>
        <v>0</v>
      </c>
      <c r="O8944">
        <f t="shared" si="365"/>
        <v>0</v>
      </c>
      <c r="P8944" t="s">
        <v>11528</v>
      </c>
    </row>
    <row r="8945" spans="2:16" x14ac:dyDescent="0.25">
      <c r="B8945" t="s">
        <v>8951</v>
      </c>
      <c r="C8945" s="119" t="s">
        <v>209</v>
      </c>
      <c r="D8945" t="s">
        <v>11537</v>
      </c>
      <c r="E8945" t="s">
        <v>11530</v>
      </c>
      <c r="F8945" t="s">
        <v>11526</v>
      </c>
      <c r="G8945" t="s">
        <v>5</v>
      </c>
      <c r="H8945" t="s">
        <v>18</v>
      </c>
      <c r="I8945" t="s">
        <v>11529</v>
      </c>
      <c r="J8945">
        <v>2018</v>
      </c>
      <c r="K8945">
        <v>3450.39</v>
      </c>
      <c r="L8945">
        <v>433</v>
      </c>
      <c r="M8945">
        <v>1</v>
      </c>
      <c r="N8945">
        <f t="shared" si="361"/>
        <v>0</v>
      </c>
      <c r="O8945">
        <f t="shared" si="365"/>
        <v>0</v>
      </c>
      <c r="P8945" t="s">
        <v>11528</v>
      </c>
    </row>
    <row r="8946" spans="2:16" x14ac:dyDescent="0.25">
      <c r="B8946" t="s">
        <v>8952</v>
      </c>
      <c r="C8946" s="119" t="s">
        <v>209</v>
      </c>
      <c r="D8946" t="s">
        <v>11537</v>
      </c>
      <c r="E8946" t="s">
        <v>11530</v>
      </c>
      <c r="F8946" t="s">
        <v>11526</v>
      </c>
      <c r="G8946" t="s">
        <v>5</v>
      </c>
      <c r="H8946" t="s">
        <v>18</v>
      </c>
      <c r="I8946" t="s">
        <v>11551</v>
      </c>
      <c r="J8946">
        <v>2018</v>
      </c>
      <c r="K8946">
        <v>9907.77</v>
      </c>
      <c r="L8946">
        <v>940</v>
      </c>
      <c r="M8946">
        <v>1</v>
      </c>
      <c r="N8946">
        <f t="shared" si="361"/>
        <v>0</v>
      </c>
      <c r="O8946">
        <f t="shared" si="365"/>
        <v>0</v>
      </c>
      <c r="P8946" t="s">
        <v>11528</v>
      </c>
    </row>
    <row r="8947" spans="2:16" x14ac:dyDescent="0.25">
      <c r="B8947" t="s">
        <v>8953</v>
      </c>
      <c r="C8947" s="119" t="s">
        <v>209</v>
      </c>
      <c r="D8947" t="s">
        <v>11537</v>
      </c>
      <c r="E8947" t="s">
        <v>11530</v>
      </c>
      <c r="F8947" t="s">
        <v>11526</v>
      </c>
      <c r="G8947" t="s">
        <v>5</v>
      </c>
      <c r="H8947" t="s">
        <v>18</v>
      </c>
      <c r="I8947" t="s">
        <v>11529</v>
      </c>
      <c r="J8947">
        <v>2018</v>
      </c>
      <c r="K8947">
        <v>1083.17</v>
      </c>
      <c r="L8947">
        <v>10</v>
      </c>
      <c r="M8947">
        <v>1</v>
      </c>
      <c r="N8947">
        <f t="shared" si="361"/>
        <v>0</v>
      </c>
      <c r="O8947">
        <f t="shared" si="365"/>
        <v>0</v>
      </c>
      <c r="P8947" t="s">
        <v>11528</v>
      </c>
    </row>
    <row r="8948" spans="2:16" x14ac:dyDescent="0.25">
      <c r="B8948" t="s">
        <v>8954</v>
      </c>
      <c r="C8948" s="119" t="s">
        <v>209</v>
      </c>
      <c r="D8948" t="s">
        <v>11537</v>
      </c>
      <c r="E8948" t="s">
        <v>11530</v>
      </c>
      <c r="F8948" t="s">
        <v>11526</v>
      </c>
      <c r="G8948" t="s">
        <v>5</v>
      </c>
      <c r="H8948" t="s">
        <v>18</v>
      </c>
      <c r="I8948" t="s">
        <v>11529</v>
      </c>
      <c r="J8948">
        <v>2018</v>
      </c>
      <c r="K8948">
        <v>6110.38</v>
      </c>
      <c r="L8948">
        <v>344</v>
      </c>
      <c r="M8948">
        <v>1</v>
      </c>
      <c r="N8948">
        <f t="shared" si="361"/>
        <v>0</v>
      </c>
      <c r="O8948">
        <f t="shared" si="365"/>
        <v>0</v>
      </c>
      <c r="P8948" t="s">
        <v>11528</v>
      </c>
    </row>
    <row r="8949" spans="2:16" x14ac:dyDescent="0.25">
      <c r="B8949" t="s">
        <v>8955</v>
      </c>
      <c r="C8949" s="119" t="s">
        <v>209</v>
      </c>
      <c r="D8949" t="s">
        <v>11537</v>
      </c>
      <c r="E8949" t="s">
        <v>11530</v>
      </c>
      <c r="F8949" t="s">
        <v>11526</v>
      </c>
      <c r="G8949" t="s">
        <v>5</v>
      </c>
      <c r="H8949" t="s">
        <v>18</v>
      </c>
      <c r="I8949" t="s">
        <v>11551</v>
      </c>
      <c r="J8949">
        <v>2018</v>
      </c>
      <c r="K8949">
        <v>13839.92</v>
      </c>
      <c r="L8949">
        <v>1154</v>
      </c>
      <c r="M8949">
        <v>1</v>
      </c>
      <c r="N8949">
        <f t="shared" si="361"/>
        <v>0</v>
      </c>
      <c r="O8949">
        <f t="shared" si="365"/>
        <v>0</v>
      </c>
      <c r="P8949" t="s">
        <v>11528</v>
      </c>
    </row>
    <row r="8950" spans="2:16" x14ac:dyDescent="0.25">
      <c r="B8950" t="s">
        <v>8956</v>
      </c>
      <c r="C8950" s="119" t="s">
        <v>209</v>
      </c>
      <c r="D8950" t="s">
        <v>11537</v>
      </c>
      <c r="E8950" t="s">
        <v>11530</v>
      </c>
      <c r="F8950" t="s">
        <v>11526</v>
      </c>
      <c r="G8950" t="s">
        <v>5</v>
      </c>
      <c r="H8950" t="s">
        <v>18</v>
      </c>
      <c r="I8950" t="s">
        <v>11529</v>
      </c>
      <c r="J8950">
        <v>2018</v>
      </c>
      <c r="K8950">
        <v>2157.9</v>
      </c>
      <c r="L8950">
        <v>205</v>
      </c>
      <c r="M8950">
        <v>1</v>
      </c>
      <c r="N8950">
        <f t="shared" si="361"/>
        <v>0</v>
      </c>
      <c r="O8950">
        <f t="shared" si="365"/>
        <v>0</v>
      </c>
      <c r="P8950" t="s">
        <v>11528</v>
      </c>
    </row>
    <row r="8951" spans="2:16" x14ac:dyDescent="0.25">
      <c r="B8951" t="s">
        <v>8957</v>
      </c>
      <c r="C8951" s="119" t="s">
        <v>209</v>
      </c>
      <c r="D8951" t="s">
        <v>11537</v>
      </c>
      <c r="E8951" t="s">
        <v>11530</v>
      </c>
      <c r="F8951" t="s">
        <v>11526</v>
      </c>
      <c r="G8951" t="s">
        <v>5</v>
      </c>
      <c r="H8951" t="s">
        <v>18</v>
      </c>
      <c r="I8951" t="s">
        <v>11529</v>
      </c>
      <c r="J8951">
        <v>2018</v>
      </c>
      <c r="K8951">
        <v>2142.56</v>
      </c>
      <c r="L8951">
        <v>256</v>
      </c>
      <c r="M8951">
        <v>1</v>
      </c>
      <c r="N8951">
        <f t="shared" si="361"/>
        <v>0</v>
      </c>
      <c r="O8951">
        <f t="shared" si="365"/>
        <v>0</v>
      </c>
      <c r="P8951" t="s">
        <v>11528</v>
      </c>
    </row>
    <row r="8952" spans="2:16" x14ac:dyDescent="0.25">
      <c r="B8952" t="s">
        <v>8958</v>
      </c>
      <c r="C8952" s="119" t="s">
        <v>209</v>
      </c>
      <c r="D8952" t="s">
        <v>11537</v>
      </c>
      <c r="E8952" t="s">
        <v>11530</v>
      </c>
      <c r="F8952" t="s">
        <v>11526</v>
      </c>
      <c r="G8952" t="s">
        <v>5</v>
      </c>
      <c r="H8952" t="s">
        <v>18</v>
      </c>
      <c r="I8952" t="s">
        <v>11529</v>
      </c>
      <c r="J8952">
        <v>2018</v>
      </c>
      <c r="K8952">
        <v>1302.44</v>
      </c>
      <c r="L8952">
        <v>256</v>
      </c>
      <c r="M8952">
        <v>1</v>
      </c>
      <c r="N8952">
        <f t="shared" si="361"/>
        <v>0</v>
      </c>
      <c r="O8952">
        <f t="shared" si="365"/>
        <v>0</v>
      </c>
      <c r="P8952" t="s">
        <v>11528</v>
      </c>
    </row>
    <row r="8953" spans="2:16" x14ac:dyDescent="0.25">
      <c r="B8953" t="s">
        <v>8959</v>
      </c>
      <c r="C8953" s="119" t="s">
        <v>209</v>
      </c>
      <c r="D8953" t="s">
        <v>11537</v>
      </c>
      <c r="E8953" t="s">
        <v>11530</v>
      </c>
      <c r="F8953" t="s">
        <v>11526</v>
      </c>
      <c r="G8953" t="s">
        <v>5</v>
      </c>
      <c r="H8953" t="s">
        <v>18</v>
      </c>
      <c r="I8953" t="s">
        <v>11529</v>
      </c>
      <c r="J8953">
        <v>2018</v>
      </c>
      <c r="K8953">
        <v>2382.73</v>
      </c>
      <c r="L8953">
        <v>182</v>
      </c>
      <c r="M8953">
        <v>1</v>
      </c>
      <c r="N8953">
        <f t="shared" si="361"/>
        <v>0</v>
      </c>
      <c r="O8953">
        <f t="shared" si="365"/>
        <v>0</v>
      </c>
      <c r="P8953" t="s">
        <v>11528</v>
      </c>
    </row>
    <row r="8954" spans="2:16" x14ac:dyDescent="0.25">
      <c r="B8954" t="s">
        <v>8960</v>
      </c>
      <c r="C8954" s="119" t="s">
        <v>209</v>
      </c>
      <c r="D8954" t="s">
        <v>11537</v>
      </c>
      <c r="E8954" t="s">
        <v>11530</v>
      </c>
      <c r="F8954" t="s">
        <v>11526</v>
      </c>
      <c r="G8954" t="s">
        <v>5</v>
      </c>
      <c r="H8954" t="s">
        <v>18</v>
      </c>
      <c r="I8954" t="s">
        <v>11529</v>
      </c>
      <c r="J8954">
        <v>2018</v>
      </c>
      <c r="K8954">
        <v>5129.71</v>
      </c>
      <c r="L8954">
        <v>31</v>
      </c>
      <c r="M8954">
        <v>1</v>
      </c>
      <c r="N8954">
        <f t="shared" si="361"/>
        <v>0</v>
      </c>
      <c r="O8954">
        <f t="shared" si="365"/>
        <v>0</v>
      </c>
      <c r="P8954" t="s">
        <v>11528</v>
      </c>
    </row>
    <row r="8955" spans="2:16" x14ac:dyDescent="0.25">
      <c r="B8955" t="s">
        <v>8961</v>
      </c>
      <c r="C8955" s="119" t="s">
        <v>209</v>
      </c>
      <c r="D8955" t="s">
        <v>11537</v>
      </c>
      <c r="E8955" t="s">
        <v>11530</v>
      </c>
      <c r="F8955" t="s">
        <v>11526</v>
      </c>
      <c r="G8955" t="s">
        <v>5</v>
      </c>
      <c r="H8955" t="s">
        <v>18</v>
      </c>
      <c r="I8955" t="s">
        <v>11529</v>
      </c>
      <c r="J8955">
        <v>2018</v>
      </c>
      <c r="K8955">
        <v>7020.96</v>
      </c>
      <c r="L8955">
        <v>686</v>
      </c>
      <c r="M8955">
        <v>1</v>
      </c>
      <c r="N8955">
        <f t="shared" si="361"/>
        <v>0</v>
      </c>
      <c r="O8955">
        <f t="shared" si="365"/>
        <v>0</v>
      </c>
      <c r="P8955" t="s">
        <v>11528</v>
      </c>
    </row>
    <row r="8956" spans="2:16" x14ac:dyDescent="0.25">
      <c r="B8956" t="s">
        <v>8962</v>
      </c>
      <c r="C8956" s="119" t="s">
        <v>209</v>
      </c>
      <c r="D8956" t="s">
        <v>11537</v>
      </c>
      <c r="E8956" t="s">
        <v>11530</v>
      </c>
      <c r="F8956" t="s">
        <v>11526</v>
      </c>
      <c r="G8956" t="s">
        <v>5</v>
      </c>
      <c r="H8956" t="s">
        <v>18</v>
      </c>
      <c r="I8956" t="s">
        <v>11529</v>
      </c>
      <c r="J8956">
        <v>2018</v>
      </c>
      <c r="K8956">
        <v>3607.89</v>
      </c>
      <c r="L8956">
        <v>209</v>
      </c>
      <c r="M8956">
        <v>1</v>
      </c>
      <c r="N8956">
        <f t="shared" si="361"/>
        <v>0</v>
      </c>
      <c r="O8956">
        <f t="shared" si="365"/>
        <v>0</v>
      </c>
      <c r="P8956" t="s">
        <v>11528</v>
      </c>
    </row>
    <row r="8957" spans="2:16" x14ac:dyDescent="0.25">
      <c r="B8957" t="s">
        <v>8963</v>
      </c>
      <c r="C8957" s="119" t="s">
        <v>209</v>
      </c>
      <c r="D8957" t="s">
        <v>11550</v>
      </c>
      <c r="E8957" t="s">
        <v>11530</v>
      </c>
      <c r="F8957" t="s">
        <v>11526</v>
      </c>
      <c r="G8957" t="s">
        <v>64</v>
      </c>
      <c r="H8957" t="s">
        <v>18</v>
      </c>
      <c r="I8957" t="s">
        <v>11529</v>
      </c>
      <c r="J8957">
        <v>2018</v>
      </c>
      <c r="K8957">
        <v>11830.1</v>
      </c>
      <c r="L8957">
        <v>1815</v>
      </c>
      <c r="M8957">
        <v>1</v>
      </c>
      <c r="N8957">
        <f t="shared" si="361"/>
        <v>0</v>
      </c>
      <c r="O8957">
        <f t="shared" si="365"/>
        <v>0</v>
      </c>
      <c r="P8957" t="s">
        <v>11528</v>
      </c>
    </row>
    <row r="8958" spans="2:16" x14ac:dyDescent="0.25">
      <c r="B8958" t="s">
        <v>8964</v>
      </c>
      <c r="C8958" s="119" t="s">
        <v>209</v>
      </c>
      <c r="D8958" t="s">
        <v>11537</v>
      </c>
      <c r="E8958" t="s">
        <v>11530</v>
      </c>
      <c r="F8958" t="s">
        <v>11526</v>
      </c>
      <c r="G8958" t="s">
        <v>64</v>
      </c>
      <c r="H8958" t="s">
        <v>18</v>
      </c>
      <c r="I8958" t="s">
        <v>11529</v>
      </c>
      <c r="J8958">
        <v>2018</v>
      </c>
      <c r="K8958">
        <v>5420.87</v>
      </c>
      <c r="L8958">
        <v>162</v>
      </c>
      <c r="M8958">
        <v>1</v>
      </c>
      <c r="N8958">
        <f t="shared" si="361"/>
        <v>0</v>
      </c>
      <c r="O8958">
        <f t="shared" si="365"/>
        <v>0</v>
      </c>
      <c r="P8958" t="s">
        <v>11528</v>
      </c>
    </row>
    <row r="8959" spans="2:16" x14ac:dyDescent="0.25">
      <c r="B8959" t="s">
        <v>8965</v>
      </c>
      <c r="C8959" s="119" t="s">
        <v>209</v>
      </c>
      <c r="D8959" t="s">
        <v>11537</v>
      </c>
      <c r="E8959" t="s">
        <v>11530</v>
      </c>
      <c r="F8959" t="s">
        <v>11526</v>
      </c>
      <c r="G8959" t="s">
        <v>64</v>
      </c>
      <c r="H8959" t="s">
        <v>18</v>
      </c>
      <c r="I8959" t="s">
        <v>11529</v>
      </c>
      <c r="J8959">
        <v>2018</v>
      </c>
      <c r="K8959">
        <v>11360.31</v>
      </c>
      <c r="L8959">
        <v>1619</v>
      </c>
      <c r="M8959">
        <v>1</v>
      </c>
      <c r="N8959">
        <f t="shared" si="361"/>
        <v>0</v>
      </c>
      <c r="O8959">
        <f t="shared" si="365"/>
        <v>0</v>
      </c>
      <c r="P8959" t="s">
        <v>11528</v>
      </c>
    </row>
    <row r="8960" spans="2:16" x14ac:dyDescent="0.25">
      <c r="B8960" t="s">
        <v>8966</v>
      </c>
      <c r="C8960" s="119" t="s">
        <v>209</v>
      </c>
      <c r="D8960" t="s">
        <v>11550</v>
      </c>
      <c r="E8960" t="s">
        <v>11530</v>
      </c>
      <c r="F8960" t="s">
        <v>11526</v>
      </c>
      <c r="G8960" t="s">
        <v>64</v>
      </c>
      <c r="H8960" t="s">
        <v>18</v>
      </c>
      <c r="I8960" t="s">
        <v>11529</v>
      </c>
      <c r="J8960">
        <v>2018</v>
      </c>
      <c r="K8960">
        <v>7274.06</v>
      </c>
      <c r="L8960">
        <v>982</v>
      </c>
      <c r="M8960">
        <v>1</v>
      </c>
      <c r="N8960">
        <f t="shared" si="361"/>
        <v>0</v>
      </c>
      <c r="O8960">
        <f t="shared" si="365"/>
        <v>0</v>
      </c>
      <c r="P8960" t="s">
        <v>11528</v>
      </c>
    </row>
    <row r="8961" spans="2:16" x14ac:dyDescent="0.25">
      <c r="B8961" t="s">
        <v>8967</v>
      </c>
      <c r="C8961" s="119" t="s">
        <v>209</v>
      </c>
      <c r="D8961" t="s">
        <v>11537</v>
      </c>
      <c r="E8961" t="s">
        <v>11530</v>
      </c>
      <c r="F8961" t="s">
        <v>11526</v>
      </c>
      <c r="G8961" t="s">
        <v>64</v>
      </c>
      <c r="H8961" t="s">
        <v>18</v>
      </c>
      <c r="I8961" t="s">
        <v>11535</v>
      </c>
      <c r="J8961">
        <v>2018</v>
      </c>
      <c r="K8961">
        <v>0</v>
      </c>
      <c r="M8961">
        <v>1</v>
      </c>
      <c r="N8961">
        <f t="shared" si="361"/>
        <v>1</v>
      </c>
      <c r="O8961">
        <f t="shared" si="365"/>
        <v>1</v>
      </c>
      <c r="P8961" t="s">
        <v>11528</v>
      </c>
    </row>
    <row r="8962" spans="2:16" x14ac:dyDescent="0.25">
      <c r="B8962" t="s">
        <v>8968</v>
      </c>
      <c r="C8962" s="119" t="s">
        <v>209</v>
      </c>
      <c r="D8962" t="s">
        <v>11537</v>
      </c>
      <c r="E8962" t="s">
        <v>11530</v>
      </c>
      <c r="F8962" t="s">
        <v>11526</v>
      </c>
      <c r="G8962" t="s">
        <v>64</v>
      </c>
      <c r="H8962" t="s">
        <v>18</v>
      </c>
      <c r="I8962" t="s">
        <v>11529</v>
      </c>
      <c r="J8962">
        <v>2018</v>
      </c>
      <c r="K8962">
        <v>0</v>
      </c>
      <c r="M8962">
        <v>1</v>
      </c>
      <c r="N8962">
        <f t="shared" si="361"/>
        <v>1</v>
      </c>
      <c r="O8962">
        <f t="shared" si="365"/>
        <v>1</v>
      </c>
      <c r="P8962" t="s">
        <v>11528</v>
      </c>
    </row>
    <row r="8963" spans="2:16" x14ac:dyDescent="0.25">
      <c r="B8963" t="s">
        <v>8969</v>
      </c>
      <c r="C8963" s="119" t="s">
        <v>209</v>
      </c>
      <c r="D8963" t="s">
        <v>11537</v>
      </c>
      <c r="E8963" t="s">
        <v>11530</v>
      </c>
      <c r="F8963" t="s">
        <v>11526</v>
      </c>
      <c r="G8963" t="s">
        <v>64</v>
      </c>
      <c r="H8963" t="s">
        <v>18</v>
      </c>
      <c r="I8963" t="s">
        <v>11529</v>
      </c>
      <c r="J8963">
        <v>2018</v>
      </c>
      <c r="K8963">
        <v>0</v>
      </c>
      <c r="M8963">
        <v>1</v>
      </c>
      <c r="N8963">
        <f t="shared" si="361"/>
        <v>1</v>
      </c>
      <c r="O8963">
        <f t="shared" si="365"/>
        <v>1</v>
      </c>
      <c r="P8963" t="s">
        <v>11528</v>
      </c>
    </row>
    <row r="8964" spans="2:16" x14ac:dyDescent="0.25">
      <c r="B8964" t="s">
        <v>8970</v>
      </c>
      <c r="C8964" s="119" t="s">
        <v>209</v>
      </c>
      <c r="D8964" t="s">
        <v>11537</v>
      </c>
      <c r="E8964" t="s">
        <v>11530</v>
      </c>
      <c r="F8964" t="s">
        <v>11526</v>
      </c>
      <c r="G8964" t="s">
        <v>64</v>
      </c>
      <c r="H8964" t="s">
        <v>18</v>
      </c>
      <c r="I8964" t="s">
        <v>11533</v>
      </c>
      <c r="J8964">
        <v>2018</v>
      </c>
      <c r="K8964">
        <v>0</v>
      </c>
      <c r="M8964">
        <v>1</v>
      </c>
      <c r="N8964">
        <f t="shared" si="361"/>
        <v>1</v>
      </c>
      <c r="O8964">
        <f t="shared" si="365"/>
        <v>1</v>
      </c>
      <c r="P8964" t="s">
        <v>11528</v>
      </c>
    </row>
    <row r="8965" spans="2:16" x14ac:dyDescent="0.25">
      <c r="B8965" t="s">
        <v>8971</v>
      </c>
      <c r="C8965" s="119" t="s">
        <v>209</v>
      </c>
      <c r="D8965" t="s">
        <v>11537</v>
      </c>
      <c r="E8965" t="s">
        <v>11530</v>
      </c>
      <c r="F8965" t="s">
        <v>11526</v>
      </c>
      <c r="G8965" t="s">
        <v>61</v>
      </c>
      <c r="H8965" t="s">
        <v>18</v>
      </c>
      <c r="I8965" t="s">
        <v>11529</v>
      </c>
      <c r="J8965">
        <v>2018</v>
      </c>
      <c r="K8965">
        <v>9639.44</v>
      </c>
      <c r="L8965">
        <v>1485</v>
      </c>
      <c r="M8965">
        <v>1</v>
      </c>
      <c r="N8965">
        <f t="shared" si="361"/>
        <v>0</v>
      </c>
      <c r="O8965">
        <f t="shared" si="365"/>
        <v>0</v>
      </c>
      <c r="P8965" t="s">
        <v>11528</v>
      </c>
    </row>
    <row r="8966" spans="2:16" x14ac:dyDescent="0.25">
      <c r="B8966" t="s">
        <v>8972</v>
      </c>
      <c r="C8966" s="119" t="s">
        <v>209</v>
      </c>
      <c r="D8966" t="s">
        <v>11537</v>
      </c>
      <c r="E8966" t="s">
        <v>11530</v>
      </c>
      <c r="F8966" t="s">
        <v>11526</v>
      </c>
      <c r="G8966" t="s">
        <v>61</v>
      </c>
      <c r="H8966" t="s">
        <v>18</v>
      </c>
      <c r="I8966" t="s">
        <v>11529</v>
      </c>
      <c r="J8966">
        <v>2018</v>
      </c>
      <c r="K8966">
        <v>2243.62</v>
      </c>
      <c r="L8966">
        <v>22</v>
      </c>
      <c r="M8966">
        <v>1</v>
      </c>
      <c r="N8966">
        <f t="shared" si="361"/>
        <v>0</v>
      </c>
      <c r="O8966">
        <f t="shared" si="365"/>
        <v>0</v>
      </c>
      <c r="P8966" t="s">
        <v>11528</v>
      </c>
    </row>
    <row r="8967" spans="2:16" x14ac:dyDescent="0.25">
      <c r="B8967" t="s">
        <v>8973</v>
      </c>
      <c r="C8967" s="119" t="s">
        <v>209</v>
      </c>
      <c r="D8967" t="s">
        <v>11537</v>
      </c>
      <c r="E8967" t="s">
        <v>11530</v>
      </c>
      <c r="F8967" t="s">
        <v>11526</v>
      </c>
      <c r="G8967" t="s">
        <v>61</v>
      </c>
      <c r="H8967" t="s">
        <v>18</v>
      </c>
      <c r="I8967" t="s">
        <v>11551</v>
      </c>
      <c r="J8967">
        <v>2018</v>
      </c>
      <c r="K8967">
        <v>726.93</v>
      </c>
      <c r="L8967">
        <v>70</v>
      </c>
      <c r="M8967">
        <v>1</v>
      </c>
      <c r="N8967">
        <f t="shared" si="361"/>
        <v>0</v>
      </c>
      <c r="O8967">
        <f t="shared" si="365"/>
        <v>0</v>
      </c>
      <c r="P8967" t="s">
        <v>11528</v>
      </c>
    </row>
    <row r="8968" spans="2:16" x14ac:dyDescent="0.25">
      <c r="B8968" t="s">
        <v>8974</v>
      </c>
      <c r="C8968" s="119" t="s">
        <v>209</v>
      </c>
      <c r="D8968" t="s">
        <v>11537</v>
      </c>
      <c r="E8968" t="s">
        <v>11530</v>
      </c>
      <c r="F8968" t="s">
        <v>11526</v>
      </c>
      <c r="G8968" t="s">
        <v>61</v>
      </c>
      <c r="H8968" t="s">
        <v>18</v>
      </c>
      <c r="I8968" t="s">
        <v>11529</v>
      </c>
      <c r="J8968">
        <v>2018</v>
      </c>
      <c r="K8968">
        <v>1148.9100000000001</v>
      </c>
      <c r="L8968">
        <v>150</v>
      </c>
      <c r="M8968">
        <v>1</v>
      </c>
      <c r="N8968">
        <f t="shared" si="361"/>
        <v>0</v>
      </c>
      <c r="O8968">
        <f t="shared" si="365"/>
        <v>0</v>
      </c>
      <c r="P8968" t="s">
        <v>11528</v>
      </c>
    </row>
    <row r="8969" spans="2:16" x14ac:dyDescent="0.25">
      <c r="B8969" t="s">
        <v>8975</v>
      </c>
      <c r="C8969" s="119" t="s">
        <v>209</v>
      </c>
      <c r="D8969" t="s">
        <v>11537</v>
      </c>
      <c r="E8969" t="s">
        <v>11530</v>
      </c>
      <c r="F8969" t="s">
        <v>11526</v>
      </c>
      <c r="G8969" t="s">
        <v>61</v>
      </c>
      <c r="H8969" t="s">
        <v>18</v>
      </c>
      <c r="I8969" t="s">
        <v>11529</v>
      </c>
      <c r="J8969">
        <v>2018</v>
      </c>
      <c r="K8969">
        <v>1042.5</v>
      </c>
      <c r="L8969">
        <v>6</v>
      </c>
      <c r="M8969">
        <v>1</v>
      </c>
      <c r="N8969">
        <f t="shared" si="361"/>
        <v>0</v>
      </c>
      <c r="O8969">
        <f t="shared" si="365"/>
        <v>0</v>
      </c>
      <c r="P8969" t="s">
        <v>11528</v>
      </c>
    </row>
    <row r="8970" spans="2:16" x14ac:dyDescent="0.25">
      <c r="B8970" t="s">
        <v>8976</v>
      </c>
      <c r="C8970" s="119" t="s">
        <v>209</v>
      </c>
      <c r="D8970" t="s">
        <v>11537</v>
      </c>
      <c r="E8970" t="s">
        <v>11530</v>
      </c>
      <c r="F8970" t="s">
        <v>11526</v>
      </c>
      <c r="G8970" t="s">
        <v>61</v>
      </c>
      <c r="H8970" t="s">
        <v>18</v>
      </c>
      <c r="I8970" t="s">
        <v>11551</v>
      </c>
      <c r="J8970">
        <v>2018</v>
      </c>
      <c r="K8970">
        <v>13782.94</v>
      </c>
      <c r="L8970">
        <v>24</v>
      </c>
      <c r="M8970">
        <v>1</v>
      </c>
      <c r="N8970">
        <f t="shared" si="361"/>
        <v>0</v>
      </c>
      <c r="O8970">
        <f t="shared" si="365"/>
        <v>0</v>
      </c>
      <c r="P8970" t="s">
        <v>11528</v>
      </c>
    </row>
    <row r="8971" spans="2:16" x14ac:dyDescent="0.25">
      <c r="B8971" t="s">
        <v>8977</v>
      </c>
      <c r="C8971" s="119" t="s">
        <v>209</v>
      </c>
      <c r="D8971" t="s">
        <v>11537</v>
      </c>
      <c r="E8971" t="s">
        <v>11530</v>
      </c>
      <c r="F8971" t="s">
        <v>11526</v>
      </c>
      <c r="G8971" t="s">
        <v>61</v>
      </c>
      <c r="H8971" t="s">
        <v>18</v>
      </c>
      <c r="I8971" t="s">
        <v>11529</v>
      </c>
      <c r="J8971">
        <v>2018</v>
      </c>
      <c r="K8971">
        <v>47229.27</v>
      </c>
      <c r="L8971">
        <v>6491</v>
      </c>
      <c r="M8971">
        <v>1</v>
      </c>
      <c r="N8971">
        <f t="shared" ref="N8971:N9034" si="366">IF(K8971&lt;100,1,0)</f>
        <v>0</v>
      </c>
      <c r="O8971">
        <f t="shared" si="365"/>
        <v>0</v>
      </c>
      <c r="P8971" t="s">
        <v>11528</v>
      </c>
    </row>
    <row r="8972" spans="2:16" x14ac:dyDescent="0.25">
      <c r="B8972" t="s">
        <v>8978</v>
      </c>
      <c r="C8972" s="119" t="s">
        <v>209</v>
      </c>
      <c r="D8972" t="s">
        <v>11537</v>
      </c>
      <c r="E8972" t="s">
        <v>11530</v>
      </c>
      <c r="F8972" t="s">
        <v>11526</v>
      </c>
      <c r="G8972" t="s">
        <v>61</v>
      </c>
      <c r="H8972" t="s">
        <v>18</v>
      </c>
      <c r="I8972" t="s">
        <v>11529</v>
      </c>
      <c r="J8972">
        <v>2018</v>
      </c>
      <c r="K8972">
        <v>3418.52</v>
      </c>
      <c r="L8972">
        <v>429</v>
      </c>
      <c r="M8972">
        <v>1</v>
      </c>
      <c r="N8972">
        <f t="shared" si="366"/>
        <v>0</v>
      </c>
      <c r="O8972">
        <f t="shared" si="365"/>
        <v>0</v>
      </c>
      <c r="P8972" t="s">
        <v>11528</v>
      </c>
    </row>
    <row r="8973" spans="2:16" x14ac:dyDescent="0.25">
      <c r="B8973" t="s">
        <v>8979</v>
      </c>
      <c r="C8973" s="119" t="s">
        <v>209</v>
      </c>
      <c r="D8973" t="s">
        <v>11539</v>
      </c>
      <c r="E8973" t="s">
        <v>11530</v>
      </c>
      <c r="F8973" t="s">
        <v>11526</v>
      </c>
      <c r="G8973" t="s">
        <v>61</v>
      </c>
      <c r="H8973" t="s">
        <v>18</v>
      </c>
      <c r="I8973" t="s">
        <v>11535</v>
      </c>
      <c r="J8973">
        <v>2018</v>
      </c>
      <c r="K8973">
        <v>132401.84</v>
      </c>
      <c r="L8973">
        <v>1564</v>
      </c>
      <c r="M8973">
        <v>1</v>
      </c>
      <c r="N8973">
        <f t="shared" si="366"/>
        <v>0</v>
      </c>
      <c r="O8973">
        <f t="shared" si="365"/>
        <v>0</v>
      </c>
      <c r="P8973" t="s">
        <v>11528</v>
      </c>
    </row>
    <row r="8974" spans="2:16" x14ac:dyDescent="0.25">
      <c r="B8974" t="s">
        <v>8980</v>
      </c>
      <c r="C8974" s="119" t="s">
        <v>209</v>
      </c>
      <c r="D8974" t="s">
        <v>11537</v>
      </c>
      <c r="E8974" t="s">
        <v>11530</v>
      </c>
      <c r="F8974" t="s">
        <v>11526</v>
      </c>
      <c r="G8974" t="s">
        <v>61</v>
      </c>
      <c r="H8974" t="s">
        <v>18</v>
      </c>
      <c r="I8974" t="s">
        <v>11551</v>
      </c>
      <c r="J8974">
        <v>2018</v>
      </c>
      <c r="K8974">
        <v>11213.95</v>
      </c>
      <c r="L8974">
        <v>20</v>
      </c>
      <c r="M8974">
        <v>1</v>
      </c>
      <c r="N8974">
        <f t="shared" si="366"/>
        <v>0</v>
      </c>
      <c r="O8974">
        <f t="shared" si="365"/>
        <v>0</v>
      </c>
      <c r="P8974" t="s">
        <v>11528</v>
      </c>
    </row>
    <row r="8975" spans="2:16" x14ac:dyDescent="0.25">
      <c r="B8975" t="s">
        <v>8981</v>
      </c>
      <c r="C8975" s="119" t="s">
        <v>209</v>
      </c>
      <c r="D8975" t="s">
        <v>11537</v>
      </c>
      <c r="E8975" t="s">
        <v>11530</v>
      </c>
      <c r="F8975" t="s">
        <v>11526</v>
      </c>
      <c r="G8975" t="s">
        <v>61</v>
      </c>
      <c r="H8975" t="s">
        <v>18</v>
      </c>
      <c r="I8975" t="s">
        <v>11529</v>
      </c>
      <c r="J8975">
        <v>2018</v>
      </c>
      <c r="K8975">
        <v>2694.6</v>
      </c>
      <c r="L8975">
        <v>318</v>
      </c>
      <c r="M8975">
        <v>1</v>
      </c>
      <c r="N8975">
        <f t="shared" si="366"/>
        <v>0</v>
      </c>
      <c r="O8975">
        <f t="shared" si="365"/>
        <v>0</v>
      </c>
      <c r="P8975" t="s">
        <v>11528</v>
      </c>
    </row>
    <row r="8976" spans="2:16" x14ac:dyDescent="0.25">
      <c r="B8976" t="s">
        <v>8982</v>
      </c>
      <c r="C8976" s="119" t="s">
        <v>209</v>
      </c>
      <c r="D8976" t="s">
        <v>11537</v>
      </c>
      <c r="E8976" t="s">
        <v>11530</v>
      </c>
      <c r="F8976" t="s">
        <v>11526</v>
      </c>
      <c r="G8976" t="s">
        <v>61</v>
      </c>
      <c r="H8976" t="s">
        <v>18</v>
      </c>
      <c r="I8976" t="s">
        <v>11529</v>
      </c>
      <c r="J8976">
        <v>2018</v>
      </c>
      <c r="K8976">
        <v>7448.48</v>
      </c>
      <c r="L8976">
        <v>1057</v>
      </c>
      <c r="M8976">
        <v>1</v>
      </c>
      <c r="N8976">
        <f t="shared" si="366"/>
        <v>0</v>
      </c>
      <c r="O8976">
        <f t="shared" si="365"/>
        <v>0</v>
      </c>
      <c r="P8976" t="s">
        <v>11528</v>
      </c>
    </row>
    <row r="8977" spans="2:16" x14ac:dyDescent="0.25">
      <c r="B8977" t="s">
        <v>8983</v>
      </c>
      <c r="C8977" s="119" t="s">
        <v>209</v>
      </c>
      <c r="D8977" t="s">
        <v>11537</v>
      </c>
      <c r="E8977" t="s">
        <v>11530</v>
      </c>
      <c r="F8977" t="s">
        <v>11526</v>
      </c>
      <c r="G8977" t="s">
        <v>61</v>
      </c>
      <c r="H8977" t="s">
        <v>18</v>
      </c>
      <c r="I8977" t="s">
        <v>11529</v>
      </c>
      <c r="J8977">
        <v>2018</v>
      </c>
      <c r="K8977">
        <v>0</v>
      </c>
      <c r="M8977">
        <v>1</v>
      </c>
      <c r="N8977">
        <f t="shared" si="366"/>
        <v>1</v>
      </c>
      <c r="O8977">
        <f t="shared" si="365"/>
        <v>1</v>
      </c>
      <c r="P8977" t="s">
        <v>11528</v>
      </c>
    </row>
    <row r="8978" spans="2:16" x14ac:dyDescent="0.25">
      <c r="B8978" t="s">
        <v>8984</v>
      </c>
      <c r="C8978" s="119" t="s">
        <v>209</v>
      </c>
      <c r="D8978" t="s">
        <v>11542</v>
      </c>
      <c r="E8978" t="s">
        <v>11530</v>
      </c>
      <c r="F8978" t="s">
        <v>11526</v>
      </c>
      <c r="G8978" t="s">
        <v>61</v>
      </c>
      <c r="H8978" t="s">
        <v>18</v>
      </c>
      <c r="I8978" t="s">
        <v>11529</v>
      </c>
      <c r="J8978">
        <v>2018</v>
      </c>
      <c r="K8978">
        <v>23425.7</v>
      </c>
      <c r="L8978">
        <v>3347</v>
      </c>
      <c r="M8978">
        <v>1</v>
      </c>
      <c r="N8978">
        <f t="shared" si="366"/>
        <v>0</v>
      </c>
      <c r="O8978">
        <f t="shared" si="365"/>
        <v>0</v>
      </c>
      <c r="P8978" t="s">
        <v>11528</v>
      </c>
    </row>
    <row r="8979" spans="2:16" x14ac:dyDescent="0.25">
      <c r="B8979" t="s">
        <v>8985</v>
      </c>
      <c r="C8979" s="119" t="s">
        <v>209</v>
      </c>
      <c r="D8979" t="s">
        <v>11537</v>
      </c>
      <c r="E8979" t="s">
        <v>11530</v>
      </c>
      <c r="F8979" t="s">
        <v>11526</v>
      </c>
      <c r="G8979" t="s">
        <v>61</v>
      </c>
      <c r="H8979" t="s">
        <v>18</v>
      </c>
      <c r="I8979" t="s">
        <v>11529</v>
      </c>
      <c r="J8979">
        <v>2018</v>
      </c>
      <c r="K8979">
        <v>5440.57</v>
      </c>
      <c r="L8979">
        <v>840</v>
      </c>
      <c r="M8979">
        <v>1</v>
      </c>
      <c r="N8979">
        <f t="shared" si="366"/>
        <v>0</v>
      </c>
      <c r="O8979">
        <f t="shared" si="365"/>
        <v>0</v>
      </c>
      <c r="P8979" t="s">
        <v>11528</v>
      </c>
    </row>
    <row r="8980" spans="2:16" x14ac:dyDescent="0.25">
      <c r="B8980" t="s">
        <v>8986</v>
      </c>
      <c r="C8980" s="119" t="s">
        <v>209</v>
      </c>
      <c r="D8980" t="s">
        <v>11537</v>
      </c>
      <c r="E8980" t="s">
        <v>11530</v>
      </c>
      <c r="F8980" t="s">
        <v>11526</v>
      </c>
      <c r="G8980" t="s">
        <v>61</v>
      </c>
      <c r="H8980" t="s">
        <v>18</v>
      </c>
      <c r="I8980" t="s">
        <v>11529</v>
      </c>
      <c r="J8980">
        <v>2018</v>
      </c>
      <c r="K8980">
        <v>4540.6400000000003</v>
      </c>
      <c r="L8980">
        <v>37</v>
      </c>
      <c r="M8980">
        <v>1</v>
      </c>
      <c r="N8980">
        <f t="shared" si="366"/>
        <v>0</v>
      </c>
      <c r="O8980">
        <f t="shared" si="365"/>
        <v>0</v>
      </c>
      <c r="P8980" t="s">
        <v>11528</v>
      </c>
    </row>
    <row r="8981" spans="2:16" x14ac:dyDescent="0.25">
      <c r="B8981" t="s">
        <v>8987</v>
      </c>
      <c r="C8981" s="119" t="s">
        <v>209</v>
      </c>
      <c r="D8981" t="s">
        <v>11550</v>
      </c>
      <c r="E8981" t="s">
        <v>11530</v>
      </c>
      <c r="F8981" t="s">
        <v>11526</v>
      </c>
      <c r="G8981" t="s">
        <v>61</v>
      </c>
      <c r="H8981" t="s">
        <v>18</v>
      </c>
      <c r="I8981" t="s">
        <v>11529</v>
      </c>
      <c r="J8981">
        <v>2018</v>
      </c>
      <c r="K8981">
        <v>8098.45</v>
      </c>
      <c r="L8981">
        <v>1245</v>
      </c>
      <c r="M8981">
        <v>1</v>
      </c>
      <c r="N8981">
        <f t="shared" si="366"/>
        <v>0</v>
      </c>
      <c r="O8981">
        <f t="shared" si="365"/>
        <v>0</v>
      </c>
      <c r="P8981" t="s">
        <v>11528</v>
      </c>
    </row>
    <row r="8982" spans="2:16" x14ac:dyDescent="0.25">
      <c r="B8982" t="s">
        <v>8988</v>
      </c>
      <c r="C8982" s="119" t="s">
        <v>209</v>
      </c>
      <c r="D8982" t="s">
        <v>11550</v>
      </c>
      <c r="E8982" t="s">
        <v>11530</v>
      </c>
      <c r="F8982" t="s">
        <v>11526</v>
      </c>
      <c r="G8982" t="s">
        <v>61</v>
      </c>
      <c r="H8982" t="s">
        <v>18</v>
      </c>
      <c r="I8982" t="s">
        <v>11529</v>
      </c>
      <c r="J8982">
        <v>2018</v>
      </c>
      <c r="K8982">
        <v>1055.18</v>
      </c>
      <c r="L8982">
        <v>18</v>
      </c>
      <c r="M8982">
        <v>1</v>
      </c>
      <c r="N8982">
        <f t="shared" si="366"/>
        <v>0</v>
      </c>
      <c r="O8982">
        <f t="shared" si="365"/>
        <v>0</v>
      </c>
      <c r="P8982" t="s">
        <v>11528</v>
      </c>
    </row>
    <row r="8983" spans="2:16" x14ac:dyDescent="0.25">
      <c r="B8983" t="s">
        <v>8989</v>
      </c>
      <c r="C8983" s="119" t="s">
        <v>209</v>
      </c>
      <c r="D8983" t="s">
        <v>11550</v>
      </c>
      <c r="E8983" t="s">
        <v>11530</v>
      </c>
      <c r="F8983" t="s">
        <v>11526</v>
      </c>
      <c r="G8983" t="s">
        <v>61</v>
      </c>
      <c r="H8983" t="s">
        <v>18</v>
      </c>
      <c r="I8983" t="s">
        <v>11529</v>
      </c>
      <c r="J8983">
        <v>2018</v>
      </c>
      <c r="K8983">
        <v>11000.77</v>
      </c>
      <c r="L8983">
        <v>1697</v>
      </c>
      <c r="M8983">
        <v>1</v>
      </c>
      <c r="N8983">
        <f t="shared" si="366"/>
        <v>0</v>
      </c>
      <c r="O8983">
        <f t="shared" si="365"/>
        <v>0</v>
      </c>
      <c r="P8983" t="s">
        <v>11528</v>
      </c>
    </row>
    <row r="8984" spans="2:16" x14ac:dyDescent="0.25">
      <c r="B8984" t="s">
        <v>8990</v>
      </c>
      <c r="C8984" s="119" t="s">
        <v>209</v>
      </c>
      <c r="D8984" t="s">
        <v>11550</v>
      </c>
      <c r="E8984" t="s">
        <v>11530</v>
      </c>
      <c r="F8984" t="s">
        <v>11526</v>
      </c>
      <c r="G8984" t="s">
        <v>61</v>
      </c>
      <c r="H8984" t="s">
        <v>18</v>
      </c>
      <c r="I8984" t="s">
        <v>11529</v>
      </c>
      <c r="J8984">
        <v>2018</v>
      </c>
      <c r="K8984">
        <v>2794.5</v>
      </c>
      <c r="L8984">
        <v>80</v>
      </c>
      <c r="M8984">
        <v>1</v>
      </c>
      <c r="N8984">
        <f t="shared" si="366"/>
        <v>0</v>
      </c>
      <c r="O8984">
        <f t="shared" si="365"/>
        <v>0</v>
      </c>
      <c r="P8984" t="s">
        <v>11528</v>
      </c>
    </row>
    <row r="8985" spans="2:16" x14ac:dyDescent="0.25">
      <c r="B8985" t="s">
        <v>8991</v>
      </c>
      <c r="C8985" s="119" t="s">
        <v>209</v>
      </c>
      <c r="D8985" t="s">
        <v>11550</v>
      </c>
      <c r="E8985" t="s">
        <v>11530</v>
      </c>
      <c r="F8985" t="s">
        <v>11526</v>
      </c>
      <c r="G8985" t="s">
        <v>61</v>
      </c>
      <c r="H8985" t="s">
        <v>18</v>
      </c>
      <c r="I8985" t="s">
        <v>11529</v>
      </c>
      <c r="J8985">
        <v>2018</v>
      </c>
      <c r="K8985">
        <v>28306.720000000001</v>
      </c>
      <c r="L8985">
        <v>4719</v>
      </c>
      <c r="M8985">
        <v>1</v>
      </c>
      <c r="N8985">
        <f t="shared" si="366"/>
        <v>0</v>
      </c>
      <c r="O8985">
        <f t="shared" si="365"/>
        <v>0</v>
      </c>
      <c r="P8985" t="s">
        <v>11528</v>
      </c>
    </row>
    <row r="8986" spans="2:16" x14ac:dyDescent="0.25">
      <c r="B8986" t="s">
        <v>8992</v>
      </c>
      <c r="C8986" s="119" t="s">
        <v>209</v>
      </c>
      <c r="D8986" t="s">
        <v>11537</v>
      </c>
      <c r="E8986" t="s">
        <v>11530</v>
      </c>
      <c r="F8986" t="s">
        <v>11526</v>
      </c>
      <c r="G8986" t="s">
        <v>61</v>
      </c>
      <c r="H8986" t="s">
        <v>18</v>
      </c>
      <c r="I8986" t="s">
        <v>11529</v>
      </c>
      <c r="J8986">
        <v>2018</v>
      </c>
      <c r="K8986">
        <v>1504.97</v>
      </c>
      <c r="L8986">
        <v>190</v>
      </c>
      <c r="M8986">
        <v>1</v>
      </c>
      <c r="N8986">
        <f t="shared" si="366"/>
        <v>0</v>
      </c>
      <c r="O8986">
        <f t="shared" si="365"/>
        <v>0</v>
      </c>
      <c r="P8986" t="s">
        <v>11528</v>
      </c>
    </row>
    <row r="8987" spans="2:16" x14ac:dyDescent="0.25">
      <c r="B8987" t="s">
        <v>8993</v>
      </c>
      <c r="C8987" s="119" t="s">
        <v>209</v>
      </c>
      <c r="D8987" t="s">
        <v>11537</v>
      </c>
      <c r="E8987" t="s">
        <v>11530</v>
      </c>
      <c r="F8987" t="s">
        <v>11526</v>
      </c>
      <c r="G8987" t="s">
        <v>61</v>
      </c>
      <c r="H8987" t="s">
        <v>18</v>
      </c>
      <c r="I8987" t="s">
        <v>11533</v>
      </c>
      <c r="J8987">
        <v>2018</v>
      </c>
      <c r="K8987">
        <v>315.89999999999998</v>
      </c>
      <c r="L8987">
        <v>43</v>
      </c>
      <c r="M8987">
        <v>1</v>
      </c>
      <c r="N8987">
        <f t="shared" si="366"/>
        <v>0</v>
      </c>
      <c r="O8987">
        <f t="shared" si="365"/>
        <v>0</v>
      </c>
      <c r="P8987" t="s">
        <v>11528</v>
      </c>
    </row>
    <row r="8988" spans="2:16" x14ac:dyDescent="0.25">
      <c r="B8988" t="s">
        <v>8994</v>
      </c>
      <c r="C8988" s="119" t="s">
        <v>209</v>
      </c>
      <c r="D8988" t="s">
        <v>11539</v>
      </c>
      <c r="E8988" t="s">
        <v>11530</v>
      </c>
      <c r="F8988" t="s">
        <v>11526</v>
      </c>
      <c r="G8988" t="s">
        <v>61</v>
      </c>
      <c r="H8988" t="s">
        <v>18</v>
      </c>
      <c r="I8988" t="s">
        <v>11529</v>
      </c>
      <c r="J8988">
        <v>2018</v>
      </c>
      <c r="K8988">
        <v>42504.63</v>
      </c>
      <c r="L8988">
        <v>6055</v>
      </c>
      <c r="M8988">
        <v>1</v>
      </c>
      <c r="N8988">
        <f t="shared" si="366"/>
        <v>0</v>
      </c>
      <c r="O8988">
        <f t="shared" ref="O8988:O9051" si="367">IF(OR(L8988="",L8988&lt;=0),1,0)</f>
        <v>0</v>
      </c>
      <c r="P8988" t="s">
        <v>11528</v>
      </c>
    </row>
    <row r="8989" spans="2:16" x14ac:dyDescent="0.25">
      <c r="B8989" t="s">
        <v>8995</v>
      </c>
      <c r="C8989" s="119" t="s">
        <v>209</v>
      </c>
      <c r="D8989" t="s">
        <v>11539</v>
      </c>
      <c r="E8989" t="s">
        <v>11530</v>
      </c>
      <c r="F8989" t="s">
        <v>11526</v>
      </c>
      <c r="G8989" t="s">
        <v>61</v>
      </c>
      <c r="H8989" t="s">
        <v>18</v>
      </c>
      <c r="I8989" t="s">
        <v>11529</v>
      </c>
      <c r="J8989">
        <v>2018</v>
      </c>
      <c r="K8989">
        <v>5386.99</v>
      </c>
      <c r="L8989">
        <v>98</v>
      </c>
      <c r="M8989">
        <v>1</v>
      </c>
      <c r="N8989">
        <f t="shared" si="366"/>
        <v>0</v>
      </c>
      <c r="O8989">
        <f t="shared" si="367"/>
        <v>0</v>
      </c>
      <c r="P8989" t="s">
        <v>11528</v>
      </c>
    </row>
    <row r="8990" spans="2:16" x14ac:dyDescent="0.25">
      <c r="B8990" t="s">
        <v>8996</v>
      </c>
      <c r="C8990" s="119" t="s">
        <v>209</v>
      </c>
      <c r="D8990" t="s">
        <v>11552</v>
      </c>
      <c r="E8990" t="s">
        <v>11530</v>
      </c>
      <c r="F8990" t="s">
        <v>11526</v>
      </c>
      <c r="G8990" t="s">
        <v>61</v>
      </c>
      <c r="H8990" t="s">
        <v>18</v>
      </c>
      <c r="I8990" t="s">
        <v>11529</v>
      </c>
      <c r="J8990">
        <v>2018</v>
      </c>
      <c r="K8990">
        <v>14415.71</v>
      </c>
      <c r="L8990">
        <v>1363</v>
      </c>
      <c r="M8990">
        <v>1</v>
      </c>
      <c r="N8990">
        <f t="shared" si="366"/>
        <v>0</v>
      </c>
      <c r="O8990">
        <f t="shared" si="367"/>
        <v>0</v>
      </c>
      <c r="P8990" t="s">
        <v>11528</v>
      </c>
    </row>
    <row r="8991" spans="2:16" x14ac:dyDescent="0.25">
      <c r="B8991" t="s">
        <v>8997</v>
      </c>
      <c r="C8991" s="119" t="s">
        <v>209</v>
      </c>
      <c r="D8991" t="s">
        <v>11552</v>
      </c>
      <c r="E8991" t="s">
        <v>11530</v>
      </c>
      <c r="F8991" t="s">
        <v>11526</v>
      </c>
      <c r="G8991" t="s">
        <v>61</v>
      </c>
      <c r="H8991" t="s">
        <v>18</v>
      </c>
      <c r="I8991" t="s">
        <v>11533</v>
      </c>
      <c r="J8991">
        <v>2018</v>
      </c>
      <c r="K8991">
        <v>824.67</v>
      </c>
      <c r="L8991">
        <v>112</v>
      </c>
      <c r="M8991">
        <v>1</v>
      </c>
      <c r="N8991">
        <f t="shared" si="366"/>
        <v>0</v>
      </c>
      <c r="O8991">
        <f t="shared" si="367"/>
        <v>0</v>
      </c>
      <c r="P8991" t="s">
        <v>11528</v>
      </c>
    </row>
    <row r="8992" spans="2:16" x14ac:dyDescent="0.25">
      <c r="B8992" t="s">
        <v>8998</v>
      </c>
      <c r="C8992" s="119" t="s">
        <v>209</v>
      </c>
      <c r="D8992" t="s">
        <v>11550</v>
      </c>
      <c r="E8992" t="s">
        <v>11530</v>
      </c>
      <c r="F8992" t="s">
        <v>11526</v>
      </c>
      <c r="G8992" t="s">
        <v>61</v>
      </c>
      <c r="H8992" t="s">
        <v>18</v>
      </c>
      <c r="I8992" t="s">
        <v>11529</v>
      </c>
      <c r="J8992">
        <v>2018</v>
      </c>
      <c r="K8992">
        <v>42050.55</v>
      </c>
      <c r="L8992">
        <v>4621</v>
      </c>
      <c r="M8992">
        <v>1</v>
      </c>
      <c r="N8992">
        <f t="shared" si="366"/>
        <v>0</v>
      </c>
      <c r="O8992">
        <f t="shared" si="367"/>
        <v>0</v>
      </c>
      <c r="P8992" t="s">
        <v>11528</v>
      </c>
    </row>
    <row r="8993" spans="2:16" x14ac:dyDescent="0.25">
      <c r="B8993" t="s">
        <v>8999</v>
      </c>
      <c r="C8993" s="119" t="s">
        <v>209</v>
      </c>
      <c r="D8993" t="s">
        <v>11537</v>
      </c>
      <c r="E8993" t="s">
        <v>11530</v>
      </c>
      <c r="F8993" t="s">
        <v>11526</v>
      </c>
      <c r="G8993" t="s">
        <v>61</v>
      </c>
      <c r="H8993" t="s">
        <v>18</v>
      </c>
      <c r="I8993" t="s">
        <v>11529</v>
      </c>
      <c r="J8993">
        <v>2018</v>
      </c>
      <c r="K8993">
        <v>8226.5400000000009</v>
      </c>
      <c r="L8993">
        <v>1259</v>
      </c>
      <c r="M8993">
        <v>1</v>
      </c>
      <c r="N8993">
        <f t="shared" si="366"/>
        <v>0</v>
      </c>
      <c r="O8993">
        <f t="shared" si="367"/>
        <v>0</v>
      </c>
      <c r="P8993" t="s">
        <v>11528</v>
      </c>
    </row>
    <row r="8994" spans="2:16" x14ac:dyDescent="0.25">
      <c r="B8994" t="s">
        <v>9000</v>
      </c>
      <c r="C8994" s="119" t="s">
        <v>209</v>
      </c>
      <c r="D8994" t="s">
        <v>11537</v>
      </c>
      <c r="E8994" t="s">
        <v>11530</v>
      </c>
      <c r="F8994" t="s">
        <v>11526</v>
      </c>
      <c r="G8994" t="s">
        <v>61</v>
      </c>
      <c r="H8994" t="s">
        <v>18</v>
      </c>
      <c r="I8994" t="s">
        <v>11529</v>
      </c>
      <c r="J8994">
        <v>2018</v>
      </c>
      <c r="K8994">
        <v>1047.8800000000001</v>
      </c>
      <c r="L8994">
        <v>4</v>
      </c>
      <c r="M8994">
        <v>1</v>
      </c>
      <c r="N8994">
        <f t="shared" si="366"/>
        <v>0</v>
      </c>
      <c r="O8994">
        <f t="shared" si="367"/>
        <v>0</v>
      </c>
      <c r="P8994" t="s">
        <v>11528</v>
      </c>
    </row>
    <row r="8995" spans="2:16" x14ac:dyDescent="0.25">
      <c r="B8995" t="s">
        <v>9001</v>
      </c>
      <c r="C8995" s="119" t="s">
        <v>209</v>
      </c>
      <c r="D8995" t="s">
        <v>11550</v>
      </c>
      <c r="E8995" t="s">
        <v>11530</v>
      </c>
      <c r="F8995" t="s">
        <v>11526</v>
      </c>
      <c r="G8995" t="s">
        <v>61</v>
      </c>
      <c r="H8995" t="s">
        <v>18</v>
      </c>
      <c r="I8995" t="s">
        <v>11529</v>
      </c>
      <c r="J8995">
        <v>2018</v>
      </c>
      <c r="K8995">
        <v>17261.27</v>
      </c>
      <c r="L8995">
        <v>2665</v>
      </c>
      <c r="M8995">
        <v>1</v>
      </c>
      <c r="N8995">
        <f t="shared" si="366"/>
        <v>0</v>
      </c>
      <c r="O8995">
        <f t="shared" si="367"/>
        <v>0</v>
      </c>
      <c r="P8995" t="s">
        <v>11528</v>
      </c>
    </row>
    <row r="8996" spans="2:16" x14ac:dyDescent="0.25">
      <c r="B8996" t="s">
        <v>9002</v>
      </c>
      <c r="C8996" s="119" t="s">
        <v>209</v>
      </c>
      <c r="D8996" t="s">
        <v>11537</v>
      </c>
      <c r="E8996" t="s">
        <v>11530</v>
      </c>
      <c r="F8996" t="s">
        <v>11526</v>
      </c>
      <c r="G8996" t="s">
        <v>61</v>
      </c>
      <c r="H8996" t="s">
        <v>18</v>
      </c>
      <c r="I8996" t="s">
        <v>11551</v>
      </c>
      <c r="J8996">
        <v>2018</v>
      </c>
      <c r="K8996">
        <v>19381.599999999999</v>
      </c>
      <c r="L8996">
        <v>1842</v>
      </c>
      <c r="M8996">
        <v>1</v>
      </c>
      <c r="N8996">
        <f t="shared" si="366"/>
        <v>0</v>
      </c>
      <c r="O8996">
        <f t="shared" si="367"/>
        <v>0</v>
      </c>
      <c r="P8996" t="s">
        <v>11528</v>
      </c>
    </row>
    <row r="8997" spans="2:16" x14ac:dyDescent="0.25">
      <c r="B8997" t="s">
        <v>9003</v>
      </c>
      <c r="C8997" s="119" t="s">
        <v>209</v>
      </c>
      <c r="D8997" t="s">
        <v>11537</v>
      </c>
      <c r="E8997" t="s">
        <v>11530</v>
      </c>
      <c r="F8997" t="s">
        <v>11526</v>
      </c>
      <c r="G8997" t="s">
        <v>61</v>
      </c>
      <c r="H8997" t="s">
        <v>18</v>
      </c>
      <c r="I8997" t="s">
        <v>11529</v>
      </c>
      <c r="J8997">
        <v>2018</v>
      </c>
      <c r="K8997">
        <v>34768.01</v>
      </c>
      <c r="L8997">
        <v>5354</v>
      </c>
      <c r="M8997">
        <v>1</v>
      </c>
      <c r="N8997">
        <f t="shared" si="366"/>
        <v>0</v>
      </c>
      <c r="O8997">
        <f t="shared" si="367"/>
        <v>0</v>
      </c>
      <c r="P8997" t="s">
        <v>11528</v>
      </c>
    </row>
    <row r="8998" spans="2:16" x14ac:dyDescent="0.25">
      <c r="B8998" t="s">
        <v>9004</v>
      </c>
      <c r="C8998" s="119" t="s">
        <v>209</v>
      </c>
      <c r="D8998" t="s">
        <v>11539</v>
      </c>
      <c r="E8998" t="s">
        <v>11530</v>
      </c>
      <c r="F8998" t="s">
        <v>11526</v>
      </c>
      <c r="G8998" t="s">
        <v>61</v>
      </c>
      <c r="H8998" t="s">
        <v>18</v>
      </c>
      <c r="I8998" t="s">
        <v>11551</v>
      </c>
      <c r="J8998">
        <v>2018</v>
      </c>
      <c r="K8998">
        <v>5478.84</v>
      </c>
      <c r="L8998">
        <v>468</v>
      </c>
      <c r="M8998">
        <v>1</v>
      </c>
      <c r="N8998">
        <f t="shared" si="366"/>
        <v>0</v>
      </c>
      <c r="O8998">
        <f t="shared" si="367"/>
        <v>0</v>
      </c>
      <c r="P8998" t="s">
        <v>11528</v>
      </c>
    </row>
    <row r="8999" spans="2:16" x14ac:dyDescent="0.25">
      <c r="B8999" t="s">
        <v>9005</v>
      </c>
      <c r="C8999" s="119" t="s">
        <v>209</v>
      </c>
      <c r="D8999" t="s">
        <v>11539</v>
      </c>
      <c r="E8999" t="s">
        <v>11530</v>
      </c>
      <c r="F8999" t="s">
        <v>11526</v>
      </c>
      <c r="G8999" t="s">
        <v>61</v>
      </c>
      <c r="H8999" t="s">
        <v>18</v>
      </c>
      <c r="I8999" t="s">
        <v>11529</v>
      </c>
      <c r="J8999">
        <v>2018</v>
      </c>
      <c r="K8999">
        <v>45083.72</v>
      </c>
      <c r="L8999">
        <v>6959</v>
      </c>
      <c r="M8999">
        <v>1</v>
      </c>
      <c r="N8999">
        <f t="shared" si="366"/>
        <v>0</v>
      </c>
      <c r="O8999">
        <f t="shared" si="367"/>
        <v>0</v>
      </c>
      <c r="P8999" t="s">
        <v>11528</v>
      </c>
    </row>
    <row r="9000" spans="2:16" x14ac:dyDescent="0.25">
      <c r="B9000" t="s">
        <v>9006</v>
      </c>
      <c r="C9000" s="119" t="s">
        <v>209</v>
      </c>
      <c r="D9000" t="s">
        <v>11539</v>
      </c>
      <c r="E9000" t="s">
        <v>11530</v>
      </c>
      <c r="F9000" t="s">
        <v>11526</v>
      </c>
      <c r="G9000" t="s">
        <v>61</v>
      </c>
      <c r="H9000" t="s">
        <v>18</v>
      </c>
      <c r="I9000" t="s">
        <v>11529</v>
      </c>
      <c r="J9000">
        <v>2018</v>
      </c>
      <c r="K9000">
        <v>11865.68</v>
      </c>
      <c r="L9000">
        <v>1691</v>
      </c>
      <c r="M9000">
        <v>1</v>
      </c>
      <c r="N9000">
        <f t="shared" si="366"/>
        <v>0</v>
      </c>
      <c r="O9000">
        <f t="shared" si="367"/>
        <v>0</v>
      </c>
      <c r="P9000" t="s">
        <v>11528</v>
      </c>
    </row>
    <row r="9001" spans="2:16" x14ac:dyDescent="0.25">
      <c r="B9001" t="s">
        <v>9007</v>
      </c>
      <c r="C9001" s="119" t="s">
        <v>209</v>
      </c>
      <c r="D9001" t="s">
        <v>11546</v>
      </c>
      <c r="E9001" t="s">
        <v>11530</v>
      </c>
      <c r="F9001" t="s">
        <v>11526</v>
      </c>
      <c r="G9001" t="s">
        <v>61</v>
      </c>
      <c r="H9001" t="s">
        <v>18</v>
      </c>
      <c r="I9001" t="s">
        <v>11529</v>
      </c>
      <c r="J9001">
        <v>2018</v>
      </c>
      <c r="K9001">
        <v>6231.99</v>
      </c>
      <c r="L9001">
        <v>1414</v>
      </c>
      <c r="M9001">
        <v>1</v>
      </c>
      <c r="N9001">
        <f t="shared" si="366"/>
        <v>0</v>
      </c>
      <c r="O9001">
        <f t="shared" si="367"/>
        <v>0</v>
      </c>
      <c r="P9001" t="s">
        <v>11528</v>
      </c>
    </row>
    <row r="9002" spans="2:16" x14ac:dyDescent="0.25">
      <c r="B9002" t="s">
        <v>9008</v>
      </c>
      <c r="C9002" s="119" t="s">
        <v>209</v>
      </c>
      <c r="D9002" t="s">
        <v>11546</v>
      </c>
      <c r="E9002" t="s">
        <v>11530</v>
      </c>
      <c r="F9002" t="s">
        <v>11526</v>
      </c>
      <c r="G9002" t="s">
        <v>61</v>
      </c>
      <c r="H9002" t="s">
        <v>18</v>
      </c>
      <c r="I9002" t="s">
        <v>11529</v>
      </c>
      <c r="J9002">
        <v>2018</v>
      </c>
      <c r="K9002">
        <v>2276.17</v>
      </c>
      <c r="L9002">
        <v>24</v>
      </c>
      <c r="M9002">
        <v>1</v>
      </c>
      <c r="N9002">
        <f t="shared" si="366"/>
        <v>0</v>
      </c>
      <c r="O9002">
        <f t="shared" si="367"/>
        <v>0</v>
      </c>
      <c r="P9002" t="s">
        <v>11528</v>
      </c>
    </row>
    <row r="9003" spans="2:16" x14ac:dyDescent="0.25">
      <c r="B9003" t="s">
        <v>9009</v>
      </c>
      <c r="C9003" s="119" t="s">
        <v>209</v>
      </c>
      <c r="D9003" t="s">
        <v>11542</v>
      </c>
      <c r="E9003" t="s">
        <v>11530</v>
      </c>
      <c r="F9003" t="s">
        <v>11526</v>
      </c>
      <c r="G9003" t="s">
        <v>61</v>
      </c>
      <c r="H9003" t="s">
        <v>18</v>
      </c>
      <c r="I9003" t="s">
        <v>11533</v>
      </c>
      <c r="J9003">
        <v>2018</v>
      </c>
      <c r="K9003">
        <v>3356.49</v>
      </c>
      <c r="L9003">
        <v>422</v>
      </c>
      <c r="M9003">
        <v>1</v>
      </c>
      <c r="N9003">
        <f t="shared" si="366"/>
        <v>0</v>
      </c>
      <c r="O9003">
        <f t="shared" si="367"/>
        <v>0</v>
      </c>
      <c r="P9003" t="s">
        <v>11528</v>
      </c>
    </row>
    <row r="9004" spans="2:16" x14ac:dyDescent="0.25">
      <c r="B9004" t="s">
        <v>9010</v>
      </c>
      <c r="C9004" s="119" t="s">
        <v>209</v>
      </c>
      <c r="D9004" t="s">
        <v>11542</v>
      </c>
      <c r="E9004" t="s">
        <v>11530</v>
      </c>
      <c r="F9004" t="s">
        <v>11526</v>
      </c>
      <c r="G9004" t="s">
        <v>61</v>
      </c>
      <c r="H9004" t="s">
        <v>18</v>
      </c>
      <c r="I9004" t="s">
        <v>11533</v>
      </c>
      <c r="J9004">
        <v>2018</v>
      </c>
      <c r="K9004">
        <v>65.36</v>
      </c>
      <c r="L9004">
        <v>125</v>
      </c>
      <c r="M9004">
        <v>1</v>
      </c>
      <c r="N9004">
        <f t="shared" si="366"/>
        <v>1</v>
      </c>
      <c r="O9004">
        <f t="shared" si="367"/>
        <v>0</v>
      </c>
      <c r="P9004" t="s">
        <v>11528</v>
      </c>
    </row>
    <row r="9005" spans="2:16" x14ac:dyDescent="0.25">
      <c r="B9005" t="s">
        <v>9011</v>
      </c>
      <c r="C9005" s="119" t="s">
        <v>209</v>
      </c>
      <c r="D9005" t="s">
        <v>11537</v>
      </c>
      <c r="E9005" t="s">
        <v>11530</v>
      </c>
      <c r="F9005" t="s">
        <v>11526</v>
      </c>
      <c r="G9005" t="s">
        <v>61</v>
      </c>
      <c r="H9005" t="s">
        <v>18</v>
      </c>
      <c r="I9005" t="s">
        <v>11529</v>
      </c>
      <c r="J9005">
        <v>2018</v>
      </c>
      <c r="K9005">
        <v>9364.2800000000007</v>
      </c>
      <c r="L9005">
        <v>1452</v>
      </c>
      <c r="M9005">
        <v>1</v>
      </c>
      <c r="N9005">
        <f t="shared" si="366"/>
        <v>0</v>
      </c>
      <c r="O9005">
        <f t="shared" si="367"/>
        <v>0</v>
      </c>
      <c r="P9005" t="s">
        <v>11528</v>
      </c>
    </row>
    <row r="9006" spans="2:16" x14ac:dyDescent="0.25">
      <c r="B9006" t="s">
        <v>9012</v>
      </c>
      <c r="C9006" s="119" t="s">
        <v>209</v>
      </c>
      <c r="D9006" t="s">
        <v>11537</v>
      </c>
      <c r="E9006" t="s">
        <v>11530</v>
      </c>
      <c r="F9006" t="s">
        <v>11526</v>
      </c>
      <c r="G9006" t="s">
        <v>61</v>
      </c>
      <c r="H9006" t="s">
        <v>18</v>
      </c>
      <c r="I9006" t="s">
        <v>11529</v>
      </c>
      <c r="J9006">
        <v>2018</v>
      </c>
      <c r="K9006">
        <v>3478.91</v>
      </c>
      <c r="L9006">
        <v>38</v>
      </c>
      <c r="M9006">
        <v>1</v>
      </c>
      <c r="N9006">
        <f t="shared" si="366"/>
        <v>0</v>
      </c>
      <c r="O9006">
        <f t="shared" si="367"/>
        <v>0</v>
      </c>
      <c r="P9006" t="s">
        <v>11528</v>
      </c>
    </row>
    <row r="9007" spans="2:16" x14ac:dyDescent="0.25">
      <c r="B9007" t="s">
        <v>9013</v>
      </c>
      <c r="C9007" s="119" t="s">
        <v>209</v>
      </c>
      <c r="D9007" t="s">
        <v>11537</v>
      </c>
      <c r="E9007" t="s">
        <v>11530</v>
      </c>
      <c r="F9007" t="s">
        <v>11526</v>
      </c>
      <c r="G9007" t="s">
        <v>61</v>
      </c>
      <c r="H9007" t="s">
        <v>18</v>
      </c>
      <c r="I9007" t="s">
        <v>11529</v>
      </c>
      <c r="J9007">
        <v>2018</v>
      </c>
      <c r="K9007">
        <v>8451.9500000000007</v>
      </c>
      <c r="L9007">
        <v>1311</v>
      </c>
      <c r="M9007">
        <v>1</v>
      </c>
      <c r="N9007">
        <f t="shared" si="366"/>
        <v>0</v>
      </c>
      <c r="O9007">
        <f t="shared" si="367"/>
        <v>0</v>
      </c>
      <c r="P9007" t="s">
        <v>11528</v>
      </c>
    </row>
    <row r="9008" spans="2:16" x14ac:dyDescent="0.25">
      <c r="B9008" t="s">
        <v>9014</v>
      </c>
      <c r="C9008" s="119" t="s">
        <v>209</v>
      </c>
      <c r="D9008" t="s">
        <v>11537</v>
      </c>
      <c r="E9008" t="s">
        <v>11530</v>
      </c>
      <c r="F9008" t="s">
        <v>11526</v>
      </c>
      <c r="G9008" t="s">
        <v>61</v>
      </c>
      <c r="H9008" t="s">
        <v>18</v>
      </c>
      <c r="I9008" t="s">
        <v>11529</v>
      </c>
      <c r="J9008">
        <v>2018</v>
      </c>
      <c r="K9008">
        <v>18928.919999999998</v>
      </c>
      <c r="L9008">
        <v>2910</v>
      </c>
      <c r="M9008">
        <v>1</v>
      </c>
      <c r="N9008">
        <f t="shared" si="366"/>
        <v>0</v>
      </c>
      <c r="O9008">
        <f t="shared" si="367"/>
        <v>0</v>
      </c>
      <c r="P9008" t="s">
        <v>11528</v>
      </c>
    </row>
    <row r="9009" spans="2:16" x14ac:dyDescent="0.25">
      <c r="B9009" t="s">
        <v>9015</v>
      </c>
      <c r="C9009" s="119" t="s">
        <v>209</v>
      </c>
      <c r="D9009" t="s">
        <v>11537</v>
      </c>
      <c r="E9009" t="s">
        <v>11530</v>
      </c>
      <c r="F9009" t="s">
        <v>11526</v>
      </c>
      <c r="G9009" t="s">
        <v>61</v>
      </c>
      <c r="H9009" t="s">
        <v>18</v>
      </c>
      <c r="I9009" t="s">
        <v>11529</v>
      </c>
      <c r="J9009">
        <v>2018</v>
      </c>
      <c r="K9009">
        <v>5397.92</v>
      </c>
      <c r="L9009">
        <v>42</v>
      </c>
      <c r="M9009">
        <v>1</v>
      </c>
      <c r="N9009">
        <f t="shared" si="366"/>
        <v>0</v>
      </c>
      <c r="O9009">
        <f t="shared" si="367"/>
        <v>0</v>
      </c>
      <c r="P9009" t="s">
        <v>11528</v>
      </c>
    </row>
    <row r="9010" spans="2:16" x14ac:dyDescent="0.25">
      <c r="B9010" t="s">
        <v>9016</v>
      </c>
      <c r="C9010" s="119" t="s">
        <v>209</v>
      </c>
      <c r="D9010" t="s">
        <v>11550</v>
      </c>
      <c r="E9010" t="s">
        <v>11530</v>
      </c>
      <c r="F9010" t="s">
        <v>11526</v>
      </c>
      <c r="G9010" t="s">
        <v>61</v>
      </c>
      <c r="H9010" t="s">
        <v>18</v>
      </c>
      <c r="I9010" t="s">
        <v>11529</v>
      </c>
      <c r="J9010">
        <v>2018</v>
      </c>
      <c r="K9010">
        <v>16957.97</v>
      </c>
      <c r="L9010">
        <v>2607</v>
      </c>
      <c r="M9010">
        <v>1</v>
      </c>
      <c r="N9010">
        <f t="shared" si="366"/>
        <v>0</v>
      </c>
      <c r="O9010">
        <f t="shared" si="367"/>
        <v>0</v>
      </c>
      <c r="P9010" t="s">
        <v>11528</v>
      </c>
    </row>
    <row r="9011" spans="2:16" x14ac:dyDescent="0.25">
      <c r="B9011" t="s">
        <v>9017</v>
      </c>
      <c r="C9011" s="119" t="s">
        <v>209</v>
      </c>
      <c r="D9011" t="s">
        <v>11539</v>
      </c>
      <c r="E9011" t="s">
        <v>11530</v>
      </c>
      <c r="F9011" t="s">
        <v>11526</v>
      </c>
      <c r="G9011" t="s">
        <v>61</v>
      </c>
      <c r="H9011" t="s">
        <v>18</v>
      </c>
      <c r="I9011" t="s">
        <v>11529</v>
      </c>
      <c r="J9011">
        <v>2018</v>
      </c>
      <c r="K9011">
        <v>7527.61</v>
      </c>
      <c r="L9011">
        <v>1157</v>
      </c>
      <c r="M9011">
        <v>1</v>
      </c>
      <c r="N9011">
        <f t="shared" si="366"/>
        <v>0</v>
      </c>
      <c r="O9011">
        <f t="shared" si="367"/>
        <v>0</v>
      </c>
      <c r="P9011" t="s">
        <v>11528</v>
      </c>
    </row>
    <row r="9012" spans="2:16" x14ac:dyDescent="0.25">
      <c r="B9012" t="s">
        <v>9018</v>
      </c>
      <c r="C9012" s="119" t="s">
        <v>209</v>
      </c>
      <c r="D9012" t="s">
        <v>11539</v>
      </c>
      <c r="E9012" t="s">
        <v>11530</v>
      </c>
      <c r="F9012" t="s">
        <v>11526</v>
      </c>
      <c r="G9012" t="s">
        <v>61</v>
      </c>
      <c r="H9012" t="s">
        <v>18</v>
      </c>
      <c r="I9012" t="s">
        <v>11529</v>
      </c>
      <c r="J9012">
        <v>2018</v>
      </c>
      <c r="K9012">
        <v>3503.73</v>
      </c>
      <c r="L9012">
        <v>60</v>
      </c>
      <c r="M9012">
        <v>1</v>
      </c>
      <c r="N9012">
        <f t="shared" si="366"/>
        <v>0</v>
      </c>
      <c r="O9012">
        <f t="shared" si="367"/>
        <v>0</v>
      </c>
      <c r="P9012" t="s">
        <v>11528</v>
      </c>
    </row>
    <row r="9013" spans="2:16" x14ac:dyDescent="0.25">
      <c r="B9013" t="s">
        <v>9019</v>
      </c>
      <c r="C9013" s="119" t="s">
        <v>209</v>
      </c>
      <c r="D9013" t="s">
        <v>11550</v>
      </c>
      <c r="E9013" t="s">
        <v>11530</v>
      </c>
      <c r="F9013" t="s">
        <v>11526</v>
      </c>
      <c r="G9013" t="s">
        <v>61</v>
      </c>
      <c r="H9013" t="s">
        <v>18</v>
      </c>
      <c r="I9013" t="s">
        <v>11551</v>
      </c>
      <c r="J9013">
        <v>2018</v>
      </c>
      <c r="K9013">
        <v>9811.58</v>
      </c>
      <c r="L9013">
        <v>893.95</v>
      </c>
      <c r="M9013">
        <v>1</v>
      </c>
      <c r="N9013">
        <f t="shared" si="366"/>
        <v>0</v>
      </c>
      <c r="O9013">
        <f t="shared" si="367"/>
        <v>0</v>
      </c>
      <c r="P9013" t="s">
        <v>11528</v>
      </c>
    </row>
    <row r="9014" spans="2:16" x14ac:dyDescent="0.25">
      <c r="B9014" t="s">
        <v>9020</v>
      </c>
      <c r="C9014" s="119" t="s">
        <v>209</v>
      </c>
      <c r="D9014" t="s">
        <v>11537</v>
      </c>
      <c r="E9014" t="s">
        <v>11530</v>
      </c>
      <c r="F9014" t="s">
        <v>11526</v>
      </c>
      <c r="G9014" t="s">
        <v>61</v>
      </c>
      <c r="H9014" t="s">
        <v>18</v>
      </c>
      <c r="I9014" t="s">
        <v>11529</v>
      </c>
      <c r="J9014">
        <v>2018</v>
      </c>
      <c r="K9014">
        <v>1639.17</v>
      </c>
      <c r="L9014">
        <v>206</v>
      </c>
      <c r="M9014">
        <v>1</v>
      </c>
      <c r="N9014">
        <f t="shared" si="366"/>
        <v>0</v>
      </c>
      <c r="O9014">
        <f t="shared" si="367"/>
        <v>0</v>
      </c>
      <c r="P9014" t="s">
        <v>11528</v>
      </c>
    </row>
    <row r="9015" spans="2:16" x14ac:dyDescent="0.25">
      <c r="B9015" t="s">
        <v>9021</v>
      </c>
      <c r="C9015" s="119" t="s">
        <v>209</v>
      </c>
      <c r="D9015" t="s">
        <v>11537</v>
      </c>
      <c r="E9015" t="s">
        <v>11530</v>
      </c>
      <c r="F9015" t="s">
        <v>11526</v>
      </c>
      <c r="G9015" t="s">
        <v>61</v>
      </c>
      <c r="H9015" t="s">
        <v>18</v>
      </c>
      <c r="I9015" t="s">
        <v>11529</v>
      </c>
      <c r="J9015">
        <v>2018</v>
      </c>
      <c r="K9015">
        <v>2143.9899999999998</v>
      </c>
      <c r="L9015">
        <v>273</v>
      </c>
      <c r="M9015">
        <v>1</v>
      </c>
      <c r="N9015">
        <f t="shared" si="366"/>
        <v>0</v>
      </c>
      <c r="O9015">
        <f t="shared" si="367"/>
        <v>0</v>
      </c>
      <c r="P9015" t="s">
        <v>11528</v>
      </c>
    </row>
    <row r="9016" spans="2:16" x14ac:dyDescent="0.25">
      <c r="B9016" t="s">
        <v>9022</v>
      </c>
      <c r="C9016" s="119" t="s">
        <v>209</v>
      </c>
      <c r="D9016" t="s">
        <v>11537</v>
      </c>
      <c r="E9016" t="s">
        <v>11530</v>
      </c>
      <c r="F9016" t="s">
        <v>11526</v>
      </c>
      <c r="G9016" t="s">
        <v>61</v>
      </c>
      <c r="H9016" t="s">
        <v>18</v>
      </c>
      <c r="I9016" t="s">
        <v>11529</v>
      </c>
      <c r="J9016">
        <v>2018</v>
      </c>
      <c r="K9016">
        <v>1518.41</v>
      </c>
      <c r="L9016">
        <v>29</v>
      </c>
      <c r="M9016">
        <v>1</v>
      </c>
      <c r="N9016">
        <f t="shared" si="366"/>
        <v>0</v>
      </c>
      <c r="O9016">
        <f t="shared" si="367"/>
        <v>0</v>
      </c>
      <c r="P9016" t="s">
        <v>11528</v>
      </c>
    </row>
    <row r="9017" spans="2:16" x14ac:dyDescent="0.25">
      <c r="B9017" t="s">
        <v>9023</v>
      </c>
      <c r="C9017" s="119" t="s">
        <v>209</v>
      </c>
      <c r="D9017" t="s">
        <v>11537</v>
      </c>
      <c r="E9017" t="s">
        <v>11530</v>
      </c>
      <c r="F9017" t="s">
        <v>11526</v>
      </c>
      <c r="G9017" t="s">
        <v>61</v>
      </c>
      <c r="H9017" t="s">
        <v>18</v>
      </c>
      <c r="I9017" t="s">
        <v>11529</v>
      </c>
      <c r="J9017">
        <v>2018</v>
      </c>
      <c r="K9017">
        <v>5525.15</v>
      </c>
      <c r="L9017">
        <v>788</v>
      </c>
      <c r="M9017">
        <v>1</v>
      </c>
      <c r="N9017">
        <f t="shared" si="366"/>
        <v>0</v>
      </c>
      <c r="O9017">
        <f t="shared" si="367"/>
        <v>0</v>
      </c>
      <c r="P9017" t="s">
        <v>11528</v>
      </c>
    </row>
    <row r="9018" spans="2:16" x14ac:dyDescent="0.25">
      <c r="B9018" t="s">
        <v>9024</v>
      </c>
      <c r="C9018" s="119" t="s">
        <v>209</v>
      </c>
      <c r="D9018" t="s">
        <v>11537</v>
      </c>
      <c r="E9018" t="s">
        <v>11530</v>
      </c>
      <c r="F9018" t="s">
        <v>11526</v>
      </c>
      <c r="G9018" t="s">
        <v>61</v>
      </c>
      <c r="H9018" t="s">
        <v>18</v>
      </c>
      <c r="I9018" t="s">
        <v>11529</v>
      </c>
      <c r="J9018">
        <v>2018</v>
      </c>
      <c r="K9018">
        <v>2546.0100000000002</v>
      </c>
      <c r="L9018">
        <v>28</v>
      </c>
      <c r="M9018">
        <v>1</v>
      </c>
      <c r="N9018">
        <f t="shared" si="366"/>
        <v>0</v>
      </c>
      <c r="O9018">
        <f t="shared" si="367"/>
        <v>0</v>
      </c>
      <c r="P9018" t="s">
        <v>11528</v>
      </c>
    </row>
    <row r="9019" spans="2:16" x14ac:dyDescent="0.25">
      <c r="B9019" t="s">
        <v>9025</v>
      </c>
      <c r="C9019" s="119" t="s">
        <v>209</v>
      </c>
      <c r="D9019" t="s">
        <v>11537</v>
      </c>
      <c r="E9019" t="s">
        <v>11530</v>
      </c>
      <c r="F9019" t="s">
        <v>11526</v>
      </c>
      <c r="G9019" t="s">
        <v>61</v>
      </c>
      <c r="H9019" t="s">
        <v>18</v>
      </c>
      <c r="I9019" t="s">
        <v>11529</v>
      </c>
      <c r="J9019">
        <v>2018</v>
      </c>
      <c r="K9019">
        <v>22680.27</v>
      </c>
      <c r="L9019">
        <v>3486</v>
      </c>
      <c r="M9019">
        <v>1</v>
      </c>
      <c r="N9019">
        <f t="shared" si="366"/>
        <v>0</v>
      </c>
      <c r="O9019">
        <f t="shared" si="367"/>
        <v>0</v>
      </c>
      <c r="P9019" t="s">
        <v>11528</v>
      </c>
    </row>
    <row r="9020" spans="2:16" x14ac:dyDescent="0.25">
      <c r="B9020" t="s">
        <v>9026</v>
      </c>
      <c r="C9020" s="119" t="s">
        <v>209</v>
      </c>
      <c r="D9020" t="s">
        <v>11537</v>
      </c>
      <c r="E9020" t="s">
        <v>11530</v>
      </c>
      <c r="F9020" t="s">
        <v>11526</v>
      </c>
      <c r="G9020" t="s">
        <v>61</v>
      </c>
      <c r="H9020" t="s">
        <v>18</v>
      </c>
      <c r="I9020" t="s">
        <v>11529</v>
      </c>
      <c r="J9020">
        <v>2018</v>
      </c>
      <c r="K9020">
        <v>35631.050000000003</v>
      </c>
      <c r="L9020">
        <v>5086</v>
      </c>
      <c r="M9020">
        <v>1</v>
      </c>
      <c r="N9020">
        <f t="shared" si="366"/>
        <v>0</v>
      </c>
      <c r="O9020">
        <f t="shared" si="367"/>
        <v>0</v>
      </c>
      <c r="P9020" t="s">
        <v>11528</v>
      </c>
    </row>
    <row r="9021" spans="2:16" x14ac:dyDescent="0.25">
      <c r="B9021" t="s">
        <v>9027</v>
      </c>
      <c r="C9021" s="119" t="s">
        <v>209</v>
      </c>
      <c r="D9021" t="s">
        <v>11537</v>
      </c>
      <c r="E9021" t="s">
        <v>11530</v>
      </c>
      <c r="F9021" t="s">
        <v>11526</v>
      </c>
      <c r="G9021" t="s">
        <v>61</v>
      </c>
      <c r="H9021" t="s">
        <v>18</v>
      </c>
      <c r="I9021" t="s">
        <v>11529</v>
      </c>
      <c r="J9021">
        <v>2018</v>
      </c>
      <c r="K9021">
        <v>13811.56</v>
      </c>
      <c r="L9021">
        <v>2119</v>
      </c>
      <c r="M9021">
        <v>1</v>
      </c>
      <c r="N9021">
        <f t="shared" si="366"/>
        <v>0</v>
      </c>
      <c r="O9021">
        <f t="shared" si="367"/>
        <v>0</v>
      </c>
      <c r="P9021" t="s">
        <v>11528</v>
      </c>
    </row>
    <row r="9022" spans="2:16" x14ac:dyDescent="0.25">
      <c r="B9022" t="s">
        <v>9028</v>
      </c>
      <c r="C9022" s="119" t="s">
        <v>209</v>
      </c>
      <c r="D9022" t="s">
        <v>11537</v>
      </c>
      <c r="E9022" t="s">
        <v>11530</v>
      </c>
      <c r="F9022" t="s">
        <v>11526</v>
      </c>
      <c r="G9022" t="s">
        <v>61</v>
      </c>
      <c r="H9022" t="s">
        <v>18</v>
      </c>
      <c r="I9022" t="s">
        <v>11529</v>
      </c>
      <c r="J9022">
        <v>2018</v>
      </c>
      <c r="K9022">
        <v>1937</v>
      </c>
      <c r="L9022">
        <v>14</v>
      </c>
      <c r="M9022">
        <v>1</v>
      </c>
      <c r="N9022">
        <f t="shared" si="366"/>
        <v>0</v>
      </c>
      <c r="O9022">
        <f t="shared" si="367"/>
        <v>0</v>
      </c>
      <c r="P9022" t="s">
        <v>11528</v>
      </c>
    </row>
    <row r="9023" spans="2:16" x14ac:dyDescent="0.25">
      <c r="B9023" t="s">
        <v>9029</v>
      </c>
      <c r="C9023" s="119" t="s">
        <v>209</v>
      </c>
      <c r="D9023" t="s">
        <v>11552</v>
      </c>
      <c r="E9023" t="s">
        <v>11530</v>
      </c>
      <c r="F9023" t="s">
        <v>11526</v>
      </c>
      <c r="G9023" t="s">
        <v>61</v>
      </c>
      <c r="H9023" t="s">
        <v>18</v>
      </c>
      <c r="I9023" t="s">
        <v>11529</v>
      </c>
      <c r="J9023">
        <v>2018</v>
      </c>
      <c r="K9023">
        <v>1041.71</v>
      </c>
      <c r="L9023">
        <v>5</v>
      </c>
      <c r="M9023">
        <v>1</v>
      </c>
      <c r="N9023">
        <f t="shared" si="366"/>
        <v>0</v>
      </c>
      <c r="O9023">
        <f t="shared" si="367"/>
        <v>0</v>
      </c>
      <c r="P9023" t="s">
        <v>11528</v>
      </c>
    </row>
    <row r="9024" spans="2:16" x14ac:dyDescent="0.25">
      <c r="B9024" t="s">
        <v>9030</v>
      </c>
      <c r="C9024" s="119" t="s">
        <v>209</v>
      </c>
      <c r="D9024" t="s">
        <v>11537</v>
      </c>
      <c r="E9024" t="s">
        <v>11530</v>
      </c>
      <c r="F9024" t="s">
        <v>11526</v>
      </c>
      <c r="G9024" t="s">
        <v>61</v>
      </c>
      <c r="H9024" t="s">
        <v>18</v>
      </c>
      <c r="I9024" t="s">
        <v>11529</v>
      </c>
      <c r="J9024">
        <v>2018</v>
      </c>
      <c r="K9024">
        <v>4765.83</v>
      </c>
      <c r="L9024">
        <v>615</v>
      </c>
      <c r="M9024">
        <v>1</v>
      </c>
      <c r="N9024">
        <f t="shared" si="366"/>
        <v>0</v>
      </c>
      <c r="O9024">
        <f t="shared" si="367"/>
        <v>0</v>
      </c>
      <c r="P9024" t="s">
        <v>11528</v>
      </c>
    </row>
    <row r="9025" spans="2:16" x14ac:dyDescent="0.25">
      <c r="B9025" t="s">
        <v>9031</v>
      </c>
      <c r="C9025" s="119" t="s">
        <v>209</v>
      </c>
      <c r="D9025" t="s">
        <v>11537</v>
      </c>
      <c r="E9025" t="s">
        <v>11530</v>
      </c>
      <c r="F9025" t="s">
        <v>11526</v>
      </c>
      <c r="G9025" t="s">
        <v>61</v>
      </c>
      <c r="H9025" t="s">
        <v>18</v>
      </c>
      <c r="I9025" t="s">
        <v>11529</v>
      </c>
      <c r="J9025">
        <v>2018</v>
      </c>
      <c r="K9025">
        <v>1742.53</v>
      </c>
      <c r="L9025">
        <v>19</v>
      </c>
      <c r="M9025">
        <v>1</v>
      </c>
      <c r="N9025">
        <f t="shared" si="366"/>
        <v>0</v>
      </c>
      <c r="O9025">
        <f t="shared" si="367"/>
        <v>0</v>
      </c>
      <c r="P9025" t="s">
        <v>11528</v>
      </c>
    </row>
    <row r="9026" spans="2:16" x14ac:dyDescent="0.25">
      <c r="B9026" t="s">
        <v>9032</v>
      </c>
      <c r="C9026" s="119" t="s">
        <v>209</v>
      </c>
      <c r="D9026" t="s">
        <v>11537</v>
      </c>
      <c r="E9026" t="s">
        <v>11530</v>
      </c>
      <c r="F9026" t="s">
        <v>11526</v>
      </c>
      <c r="G9026" t="s">
        <v>61</v>
      </c>
      <c r="H9026" t="s">
        <v>18</v>
      </c>
      <c r="I9026" t="s">
        <v>11529</v>
      </c>
      <c r="J9026">
        <v>2018</v>
      </c>
      <c r="K9026">
        <v>9350.42</v>
      </c>
      <c r="L9026">
        <v>1431</v>
      </c>
      <c r="M9026">
        <v>1</v>
      </c>
      <c r="N9026">
        <f t="shared" si="366"/>
        <v>0</v>
      </c>
      <c r="O9026">
        <f t="shared" si="367"/>
        <v>0</v>
      </c>
      <c r="P9026" t="s">
        <v>11528</v>
      </c>
    </row>
    <row r="9027" spans="2:16" x14ac:dyDescent="0.25">
      <c r="B9027" t="s">
        <v>9033</v>
      </c>
      <c r="C9027" s="119" t="s">
        <v>209</v>
      </c>
      <c r="D9027" t="s">
        <v>11537</v>
      </c>
      <c r="E9027" t="s">
        <v>11530</v>
      </c>
      <c r="F9027" t="s">
        <v>11526</v>
      </c>
      <c r="G9027" t="s">
        <v>61</v>
      </c>
      <c r="H9027" t="s">
        <v>18</v>
      </c>
      <c r="I9027" t="s">
        <v>11529</v>
      </c>
      <c r="J9027">
        <v>2018</v>
      </c>
      <c r="K9027">
        <v>2751.74</v>
      </c>
      <c r="L9027">
        <v>18</v>
      </c>
      <c r="M9027">
        <v>1</v>
      </c>
      <c r="N9027">
        <f t="shared" si="366"/>
        <v>0</v>
      </c>
      <c r="O9027">
        <f t="shared" si="367"/>
        <v>0</v>
      </c>
      <c r="P9027" t="s">
        <v>11528</v>
      </c>
    </row>
    <row r="9028" spans="2:16" x14ac:dyDescent="0.25">
      <c r="B9028" t="s">
        <v>9034</v>
      </c>
      <c r="C9028" s="119" t="s">
        <v>209</v>
      </c>
      <c r="D9028" t="s">
        <v>11537</v>
      </c>
      <c r="E9028" t="s">
        <v>11530</v>
      </c>
      <c r="F9028" t="s">
        <v>11526</v>
      </c>
      <c r="G9028" t="s">
        <v>61</v>
      </c>
      <c r="H9028" t="s">
        <v>18</v>
      </c>
      <c r="I9028" t="s">
        <v>11551</v>
      </c>
      <c r="J9028">
        <v>2018</v>
      </c>
      <c r="K9028">
        <v>8455.43</v>
      </c>
      <c r="L9028">
        <v>753</v>
      </c>
      <c r="M9028">
        <v>1</v>
      </c>
      <c r="N9028">
        <f t="shared" si="366"/>
        <v>0</v>
      </c>
      <c r="O9028">
        <f t="shared" si="367"/>
        <v>0</v>
      </c>
      <c r="P9028" t="s">
        <v>11528</v>
      </c>
    </row>
    <row r="9029" spans="2:16" x14ac:dyDescent="0.25">
      <c r="B9029" t="s">
        <v>9035</v>
      </c>
      <c r="C9029" s="119" t="s">
        <v>209</v>
      </c>
      <c r="D9029" t="s">
        <v>11537</v>
      </c>
      <c r="E9029" t="s">
        <v>11530</v>
      </c>
      <c r="F9029" t="s">
        <v>11526</v>
      </c>
      <c r="G9029" t="s">
        <v>61</v>
      </c>
      <c r="H9029" t="s">
        <v>18</v>
      </c>
      <c r="I9029" t="s">
        <v>11551</v>
      </c>
      <c r="J9029">
        <v>2018</v>
      </c>
      <c r="K9029">
        <v>21367.65</v>
      </c>
      <c r="L9029">
        <v>1897</v>
      </c>
      <c r="M9029">
        <v>1</v>
      </c>
      <c r="N9029">
        <f t="shared" si="366"/>
        <v>0</v>
      </c>
      <c r="O9029">
        <f t="shared" si="367"/>
        <v>0</v>
      </c>
      <c r="P9029" t="s">
        <v>11528</v>
      </c>
    </row>
    <row r="9030" spans="2:16" x14ac:dyDescent="0.25">
      <c r="B9030" t="s">
        <v>9036</v>
      </c>
      <c r="C9030" s="119" t="s">
        <v>209</v>
      </c>
      <c r="D9030" t="s">
        <v>11537</v>
      </c>
      <c r="E9030" t="s">
        <v>11530</v>
      </c>
      <c r="F9030" t="s">
        <v>11526</v>
      </c>
      <c r="G9030" t="s">
        <v>61</v>
      </c>
      <c r="H9030" t="s">
        <v>18</v>
      </c>
      <c r="I9030" t="s">
        <v>11529</v>
      </c>
      <c r="J9030">
        <v>2018</v>
      </c>
      <c r="K9030">
        <v>31161.79</v>
      </c>
      <c r="L9030">
        <v>4446</v>
      </c>
      <c r="M9030">
        <v>1</v>
      </c>
      <c r="N9030">
        <f t="shared" si="366"/>
        <v>0</v>
      </c>
      <c r="O9030">
        <f t="shared" si="367"/>
        <v>0</v>
      </c>
      <c r="P9030" t="s">
        <v>11528</v>
      </c>
    </row>
    <row r="9031" spans="2:16" x14ac:dyDescent="0.25">
      <c r="B9031" t="s">
        <v>9037</v>
      </c>
      <c r="C9031" s="119" t="s">
        <v>209</v>
      </c>
      <c r="D9031" t="s">
        <v>11537</v>
      </c>
      <c r="E9031" t="s">
        <v>11530</v>
      </c>
      <c r="F9031" t="s">
        <v>11526</v>
      </c>
      <c r="G9031" t="s">
        <v>61</v>
      </c>
      <c r="H9031" t="s">
        <v>18</v>
      </c>
      <c r="I9031" t="s">
        <v>11529</v>
      </c>
      <c r="J9031">
        <v>2018</v>
      </c>
      <c r="K9031">
        <v>5159.71</v>
      </c>
      <c r="L9031">
        <v>36</v>
      </c>
      <c r="M9031">
        <v>1</v>
      </c>
      <c r="N9031">
        <f t="shared" si="366"/>
        <v>0</v>
      </c>
      <c r="O9031">
        <f t="shared" si="367"/>
        <v>0</v>
      </c>
      <c r="P9031" t="s">
        <v>11528</v>
      </c>
    </row>
    <row r="9032" spans="2:16" x14ac:dyDescent="0.25">
      <c r="B9032" t="s">
        <v>9038</v>
      </c>
      <c r="C9032" s="119" t="s">
        <v>209</v>
      </c>
      <c r="D9032" t="s">
        <v>11537</v>
      </c>
      <c r="E9032" t="s">
        <v>11530</v>
      </c>
      <c r="F9032" t="s">
        <v>11526</v>
      </c>
      <c r="G9032" t="s">
        <v>61</v>
      </c>
      <c r="H9032" t="s">
        <v>18</v>
      </c>
      <c r="I9032" t="s">
        <v>11529</v>
      </c>
      <c r="J9032">
        <v>2018</v>
      </c>
      <c r="K9032">
        <v>10081.219999999999</v>
      </c>
      <c r="L9032">
        <v>1439</v>
      </c>
      <c r="M9032">
        <v>1</v>
      </c>
      <c r="N9032">
        <f t="shared" si="366"/>
        <v>0</v>
      </c>
      <c r="O9032">
        <f t="shared" si="367"/>
        <v>0</v>
      </c>
      <c r="P9032" t="s">
        <v>11528</v>
      </c>
    </row>
    <row r="9033" spans="2:16" x14ac:dyDescent="0.25">
      <c r="B9033" t="s">
        <v>9039</v>
      </c>
      <c r="C9033" s="119" t="s">
        <v>209</v>
      </c>
      <c r="D9033" t="s">
        <v>11537</v>
      </c>
      <c r="E9033" t="s">
        <v>11530</v>
      </c>
      <c r="F9033" t="s">
        <v>11526</v>
      </c>
      <c r="G9033" t="s">
        <v>61</v>
      </c>
      <c r="H9033" t="s">
        <v>18</v>
      </c>
      <c r="I9033" t="s">
        <v>11529</v>
      </c>
      <c r="J9033">
        <v>2018</v>
      </c>
      <c r="K9033">
        <v>3644.56</v>
      </c>
      <c r="L9033">
        <v>92</v>
      </c>
      <c r="M9033">
        <v>1</v>
      </c>
      <c r="N9033">
        <f t="shared" si="366"/>
        <v>0</v>
      </c>
      <c r="O9033">
        <f t="shared" si="367"/>
        <v>0</v>
      </c>
      <c r="P9033" t="s">
        <v>11528</v>
      </c>
    </row>
    <row r="9034" spans="2:16" x14ac:dyDescent="0.25">
      <c r="B9034" t="s">
        <v>9040</v>
      </c>
      <c r="C9034" s="119" t="s">
        <v>209</v>
      </c>
      <c r="D9034" t="s">
        <v>11550</v>
      </c>
      <c r="E9034" t="s">
        <v>11530</v>
      </c>
      <c r="F9034" t="s">
        <v>11526</v>
      </c>
      <c r="G9034" t="s">
        <v>61</v>
      </c>
      <c r="H9034" t="s">
        <v>18</v>
      </c>
      <c r="I9034" t="s">
        <v>11529</v>
      </c>
      <c r="J9034">
        <v>2018</v>
      </c>
      <c r="K9034">
        <v>45311.37</v>
      </c>
      <c r="L9034">
        <v>6462</v>
      </c>
      <c r="M9034">
        <v>1</v>
      </c>
      <c r="N9034">
        <f t="shared" si="366"/>
        <v>0</v>
      </c>
      <c r="O9034">
        <f t="shared" si="367"/>
        <v>0</v>
      </c>
      <c r="P9034" t="s">
        <v>11528</v>
      </c>
    </row>
    <row r="9035" spans="2:16" x14ac:dyDescent="0.25">
      <c r="B9035" t="s">
        <v>9041</v>
      </c>
      <c r="C9035" s="119" t="s">
        <v>209</v>
      </c>
      <c r="D9035" t="s">
        <v>11537</v>
      </c>
      <c r="E9035" t="s">
        <v>11530</v>
      </c>
      <c r="F9035" t="s">
        <v>11526</v>
      </c>
      <c r="G9035" t="s">
        <v>61</v>
      </c>
      <c r="H9035" t="s">
        <v>18</v>
      </c>
      <c r="I9035" t="s">
        <v>11529</v>
      </c>
      <c r="J9035">
        <v>2018</v>
      </c>
      <c r="K9035">
        <v>1083.3900000000001</v>
      </c>
      <c r="L9035">
        <v>12</v>
      </c>
      <c r="M9035">
        <v>1</v>
      </c>
      <c r="N9035">
        <f t="shared" ref="N9035:N9098" si="368">IF(K9035&lt;100,1,0)</f>
        <v>0</v>
      </c>
      <c r="O9035">
        <f t="shared" si="367"/>
        <v>0</v>
      </c>
      <c r="P9035" t="s">
        <v>11528</v>
      </c>
    </row>
    <row r="9036" spans="2:16" x14ac:dyDescent="0.25">
      <c r="B9036" t="s">
        <v>9042</v>
      </c>
      <c r="C9036" s="119" t="s">
        <v>209</v>
      </c>
      <c r="D9036" t="s">
        <v>11537</v>
      </c>
      <c r="E9036" t="s">
        <v>11530</v>
      </c>
      <c r="F9036" t="s">
        <v>11526</v>
      </c>
      <c r="G9036" t="s">
        <v>61</v>
      </c>
      <c r="H9036" t="s">
        <v>18</v>
      </c>
      <c r="I9036" t="s">
        <v>11533</v>
      </c>
      <c r="J9036">
        <v>2018</v>
      </c>
      <c r="K9036">
        <v>206.49</v>
      </c>
      <c r="L9036">
        <v>26</v>
      </c>
      <c r="M9036">
        <v>1</v>
      </c>
      <c r="N9036">
        <f t="shared" si="368"/>
        <v>0</v>
      </c>
      <c r="O9036">
        <f t="shared" si="367"/>
        <v>0</v>
      </c>
      <c r="P9036" t="s">
        <v>11528</v>
      </c>
    </row>
    <row r="9037" spans="2:16" x14ac:dyDescent="0.25">
      <c r="B9037" t="s">
        <v>9043</v>
      </c>
      <c r="C9037" s="119" t="s">
        <v>209</v>
      </c>
      <c r="D9037" t="s">
        <v>11550</v>
      </c>
      <c r="E9037" t="s">
        <v>11530</v>
      </c>
      <c r="F9037" t="s">
        <v>11526</v>
      </c>
      <c r="G9037" t="s">
        <v>61</v>
      </c>
      <c r="H9037" t="s">
        <v>18</v>
      </c>
      <c r="I9037" t="s">
        <v>11551</v>
      </c>
      <c r="J9037">
        <v>2018</v>
      </c>
      <c r="K9037">
        <v>7938.65</v>
      </c>
      <c r="L9037">
        <v>701</v>
      </c>
      <c r="M9037">
        <v>1</v>
      </c>
      <c r="N9037">
        <f t="shared" si="368"/>
        <v>0</v>
      </c>
      <c r="O9037">
        <f t="shared" si="367"/>
        <v>0</v>
      </c>
      <c r="P9037" t="s">
        <v>11528</v>
      </c>
    </row>
    <row r="9038" spans="2:16" x14ac:dyDescent="0.25">
      <c r="B9038" t="s">
        <v>9044</v>
      </c>
      <c r="C9038" s="119" t="s">
        <v>209</v>
      </c>
      <c r="D9038" t="s">
        <v>11550</v>
      </c>
      <c r="E9038" t="s">
        <v>11530</v>
      </c>
      <c r="F9038" t="s">
        <v>11526</v>
      </c>
      <c r="G9038" t="s">
        <v>61</v>
      </c>
      <c r="H9038" t="s">
        <v>18</v>
      </c>
      <c r="I9038" t="s">
        <v>11529</v>
      </c>
      <c r="J9038">
        <v>2018</v>
      </c>
      <c r="K9038">
        <v>36393.67</v>
      </c>
      <c r="L9038">
        <v>5183</v>
      </c>
      <c r="M9038">
        <v>1</v>
      </c>
      <c r="N9038">
        <f t="shared" si="368"/>
        <v>0</v>
      </c>
      <c r="O9038">
        <f t="shared" si="367"/>
        <v>0</v>
      </c>
      <c r="P9038" t="s">
        <v>11528</v>
      </c>
    </row>
    <row r="9039" spans="2:16" x14ac:dyDescent="0.25">
      <c r="B9039" t="s">
        <v>9045</v>
      </c>
      <c r="C9039" s="119" t="s">
        <v>209</v>
      </c>
      <c r="D9039" t="s">
        <v>11539</v>
      </c>
      <c r="E9039" t="s">
        <v>11530</v>
      </c>
      <c r="F9039" t="s">
        <v>11526</v>
      </c>
      <c r="G9039" t="s">
        <v>61</v>
      </c>
      <c r="H9039" t="s">
        <v>18</v>
      </c>
      <c r="I9039" t="s">
        <v>11529</v>
      </c>
      <c r="J9039">
        <v>2018</v>
      </c>
      <c r="K9039">
        <v>19541.400000000001</v>
      </c>
      <c r="L9039">
        <v>2787</v>
      </c>
      <c r="M9039">
        <v>1</v>
      </c>
      <c r="N9039">
        <f t="shared" si="368"/>
        <v>0</v>
      </c>
      <c r="O9039">
        <f t="shared" si="367"/>
        <v>0</v>
      </c>
      <c r="P9039" t="s">
        <v>11528</v>
      </c>
    </row>
    <row r="9040" spans="2:16" x14ac:dyDescent="0.25">
      <c r="B9040" t="s">
        <v>9046</v>
      </c>
      <c r="C9040" s="119" t="s">
        <v>209</v>
      </c>
      <c r="D9040" t="s">
        <v>11539</v>
      </c>
      <c r="E9040" t="s">
        <v>11530</v>
      </c>
      <c r="F9040" t="s">
        <v>11526</v>
      </c>
      <c r="G9040" t="s">
        <v>61</v>
      </c>
      <c r="H9040" t="s">
        <v>18</v>
      </c>
      <c r="I9040" t="s">
        <v>11551</v>
      </c>
      <c r="J9040">
        <v>2018</v>
      </c>
      <c r="K9040">
        <v>19667.13</v>
      </c>
      <c r="L9040">
        <v>1749</v>
      </c>
      <c r="M9040">
        <v>1</v>
      </c>
      <c r="N9040">
        <f t="shared" si="368"/>
        <v>0</v>
      </c>
      <c r="O9040">
        <f t="shared" si="367"/>
        <v>0</v>
      </c>
      <c r="P9040" t="s">
        <v>11528</v>
      </c>
    </row>
    <row r="9041" spans="2:16" x14ac:dyDescent="0.25">
      <c r="B9041" t="s">
        <v>9047</v>
      </c>
      <c r="C9041" s="119" t="s">
        <v>209</v>
      </c>
      <c r="D9041" t="s">
        <v>11539</v>
      </c>
      <c r="E9041" t="s">
        <v>11530</v>
      </c>
      <c r="F9041" t="s">
        <v>11526</v>
      </c>
      <c r="G9041" t="s">
        <v>61</v>
      </c>
      <c r="H9041" t="s">
        <v>18</v>
      </c>
      <c r="I9041" t="s">
        <v>11529</v>
      </c>
      <c r="J9041">
        <v>2018</v>
      </c>
      <c r="K9041">
        <v>46165.120000000003</v>
      </c>
      <c r="L9041">
        <v>6517</v>
      </c>
      <c r="M9041">
        <v>1</v>
      </c>
      <c r="N9041">
        <f t="shared" si="368"/>
        <v>0</v>
      </c>
      <c r="O9041">
        <f t="shared" si="367"/>
        <v>0</v>
      </c>
      <c r="P9041" t="s">
        <v>11528</v>
      </c>
    </row>
    <row r="9042" spans="2:16" x14ac:dyDescent="0.25">
      <c r="B9042" t="s">
        <v>9048</v>
      </c>
      <c r="C9042" s="119" t="s">
        <v>209</v>
      </c>
      <c r="D9042" t="s">
        <v>11537</v>
      </c>
      <c r="E9042" t="s">
        <v>11530</v>
      </c>
      <c r="F9042" t="s">
        <v>11526</v>
      </c>
      <c r="G9042" t="s">
        <v>61</v>
      </c>
      <c r="H9042" t="s">
        <v>18</v>
      </c>
      <c r="I9042" t="s">
        <v>11529</v>
      </c>
      <c r="J9042">
        <v>2018</v>
      </c>
      <c r="K9042">
        <v>7228.98</v>
      </c>
      <c r="L9042">
        <v>1031</v>
      </c>
      <c r="M9042">
        <v>1</v>
      </c>
      <c r="N9042">
        <f t="shared" si="368"/>
        <v>0</v>
      </c>
      <c r="O9042">
        <f t="shared" si="367"/>
        <v>0</v>
      </c>
      <c r="P9042" t="s">
        <v>11528</v>
      </c>
    </row>
    <row r="9043" spans="2:16" x14ac:dyDescent="0.25">
      <c r="B9043" t="s">
        <v>9049</v>
      </c>
      <c r="C9043" s="119" t="s">
        <v>209</v>
      </c>
      <c r="D9043" t="s">
        <v>11539</v>
      </c>
      <c r="E9043" t="s">
        <v>11530</v>
      </c>
      <c r="F9043" t="s">
        <v>11526</v>
      </c>
      <c r="G9043" t="s">
        <v>61</v>
      </c>
      <c r="H9043" t="s">
        <v>18</v>
      </c>
      <c r="I9043" t="s">
        <v>11529</v>
      </c>
      <c r="J9043">
        <v>2018</v>
      </c>
      <c r="K9043">
        <v>25675.07</v>
      </c>
      <c r="L9043">
        <v>3659</v>
      </c>
      <c r="M9043">
        <v>1</v>
      </c>
      <c r="N9043">
        <f t="shared" si="368"/>
        <v>0</v>
      </c>
      <c r="O9043">
        <f t="shared" si="367"/>
        <v>0</v>
      </c>
      <c r="P9043" t="s">
        <v>11528</v>
      </c>
    </row>
    <row r="9044" spans="2:16" x14ac:dyDescent="0.25">
      <c r="B9044" t="s">
        <v>9050</v>
      </c>
      <c r="C9044" s="119" t="s">
        <v>209</v>
      </c>
      <c r="D9044" t="s">
        <v>11537</v>
      </c>
      <c r="E9044" t="s">
        <v>11530</v>
      </c>
      <c r="F9044" t="s">
        <v>11526</v>
      </c>
      <c r="G9044" t="s">
        <v>61</v>
      </c>
      <c r="H9044" t="s">
        <v>18</v>
      </c>
      <c r="I9044" t="s">
        <v>11529</v>
      </c>
      <c r="J9044">
        <v>2018</v>
      </c>
      <c r="K9044">
        <v>8862.69</v>
      </c>
      <c r="L9044">
        <v>1264</v>
      </c>
      <c r="M9044">
        <v>1</v>
      </c>
      <c r="N9044">
        <f t="shared" si="368"/>
        <v>0</v>
      </c>
      <c r="O9044">
        <f t="shared" si="367"/>
        <v>0</v>
      </c>
      <c r="P9044" t="s">
        <v>11528</v>
      </c>
    </row>
    <row r="9045" spans="2:16" x14ac:dyDescent="0.25">
      <c r="B9045" t="s">
        <v>9051</v>
      </c>
      <c r="C9045" s="119" t="s">
        <v>209</v>
      </c>
      <c r="D9045" t="s">
        <v>11537</v>
      </c>
      <c r="E9045" t="s">
        <v>11530</v>
      </c>
      <c r="F9045" t="s">
        <v>11526</v>
      </c>
      <c r="G9045" t="s">
        <v>61</v>
      </c>
      <c r="H9045" t="s">
        <v>18</v>
      </c>
      <c r="I9045" t="s">
        <v>11529</v>
      </c>
      <c r="J9045">
        <v>2018</v>
      </c>
      <c r="K9045">
        <v>6501.65</v>
      </c>
      <c r="L9045">
        <v>62</v>
      </c>
      <c r="M9045">
        <v>1</v>
      </c>
      <c r="N9045">
        <f t="shared" si="368"/>
        <v>0</v>
      </c>
      <c r="O9045">
        <f t="shared" si="367"/>
        <v>0</v>
      </c>
      <c r="P9045" t="s">
        <v>11528</v>
      </c>
    </row>
    <row r="9046" spans="2:16" x14ac:dyDescent="0.25">
      <c r="B9046" t="s">
        <v>9052</v>
      </c>
      <c r="C9046" s="119" t="s">
        <v>209</v>
      </c>
      <c r="D9046" t="s">
        <v>11537</v>
      </c>
      <c r="E9046" t="s">
        <v>11530</v>
      </c>
      <c r="F9046" t="s">
        <v>11526</v>
      </c>
      <c r="G9046" t="s">
        <v>61</v>
      </c>
      <c r="H9046" t="s">
        <v>18</v>
      </c>
      <c r="I9046" t="s">
        <v>11529</v>
      </c>
      <c r="J9046">
        <v>2018</v>
      </c>
      <c r="K9046">
        <v>6705.06</v>
      </c>
      <c r="L9046">
        <v>958</v>
      </c>
      <c r="M9046">
        <v>1</v>
      </c>
      <c r="N9046">
        <f t="shared" si="368"/>
        <v>0</v>
      </c>
      <c r="O9046">
        <f t="shared" si="367"/>
        <v>0</v>
      </c>
      <c r="P9046" t="s">
        <v>11528</v>
      </c>
    </row>
    <row r="9047" spans="2:16" x14ac:dyDescent="0.25">
      <c r="B9047" t="s">
        <v>9053</v>
      </c>
      <c r="C9047" s="119" t="s">
        <v>209</v>
      </c>
      <c r="D9047" t="s">
        <v>11537</v>
      </c>
      <c r="E9047" t="s">
        <v>11530</v>
      </c>
      <c r="F9047" t="s">
        <v>11526</v>
      </c>
      <c r="G9047" t="s">
        <v>61</v>
      </c>
      <c r="H9047" t="s">
        <v>18</v>
      </c>
      <c r="I9047" t="s">
        <v>11529</v>
      </c>
      <c r="J9047">
        <v>2018</v>
      </c>
      <c r="K9047">
        <v>4504.22</v>
      </c>
      <c r="L9047">
        <v>60</v>
      </c>
      <c r="M9047">
        <v>1</v>
      </c>
      <c r="N9047">
        <f t="shared" si="368"/>
        <v>0</v>
      </c>
      <c r="O9047">
        <f t="shared" si="367"/>
        <v>0</v>
      </c>
      <c r="P9047" t="s">
        <v>11528</v>
      </c>
    </row>
    <row r="9048" spans="2:16" x14ac:dyDescent="0.25">
      <c r="B9048" t="s">
        <v>9054</v>
      </c>
      <c r="C9048" s="119" t="s">
        <v>209</v>
      </c>
      <c r="D9048" t="s">
        <v>11550</v>
      </c>
      <c r="E9048" t="s">
        <v>11530</v>
      </c>
      <c r="F9048" t="s">
        <v>11526</v>
      </c>
      <c r="G9048" t="s">
        <v>61</v>
      </c>
      <c r="H9048" t="s">
        <v>18</v>
      </c>
      <c r="I9048" t="s">
        <v>11529</v>
      </c>
      <c r="J9048">
        <v>2018</v>
      </c>
      <c r="K9048">
        <v>22260.47</v>
      </c>
      <c r="L9048">
        <v>2900</v>
      </c>
      <c r="M9048">
        <v>1</v>
      </c>
      <c r="N9048">
        <f t="shared" si="368"/>
        <v>0</v>
      </c>
      <c r="O9048">
        <f t="shared" si="367"/>
        <v>0</v>
      </c>
      <c r="P9048" t="s">
        <v>11528</v>
      </c>
    </row>
    <row r="9049" spans="2:16" x14ac:dyDescent="0.25">
      <c r="B9049" t="s">
        <v>9055</v>
      </c>
      <c r="C9049" s="119" t="s">
        <v>209</v>
      </c>
      <c r="D9049" t="s">
        <v>11537</v>
      </c>
      <c r="E9049" t="s">
        <v>11530</v>
      </c>
      <c r="F9049" t="s">
        <v>11526</v>
      </c>
      <c r="G9049" t="s">
        <v>61</v>
      </c>
      <c r="H9049" t="s">
        <v>18</v>
      </c>
      <c r="I9049" t="s">
        <v>11529</v>
      </c>
      <c r="J9049">
        <v>2018</v>
      </c>
      <c r="K9049">
        <v>2295.4899999999998</v>
      </c>
      <c r="L9049">
        <v>271</v>
      </c>
      <c r="M9049">
        <v>1</v>
      </c>
      <c r="N9049">
        <f t="shared" si="368"/>
        <v>0</v>
      </c>
      <c r="O9049">
        <f t="shared" si="367"/>
        <v>0</v>
      </c>
      <c r="P9049" t="s">
        <v>11528</v>
      </c>
    </row>
    <row r="9050" spans="2:16" x14ac:dyDescent="0.25">
      <c r="B9050" t="s">
        <v>9056</v>
      </c>
      <c r="C9050" s="119" t="s">
        <v>209</v>
      </c>
      <c r="D9050" t="s">
        <v>11537</v>
      </c>
      <c r="E9050" t="s">
        <v>11530</v>
      </c>
      <c r="F9050" t="s">
        <v>11526</v>
      </c>
      <c r="G9050" t="s">
        <v>61</v>
      </c>
      <c r="H9050" t="s">
        <v>18</v>
      </c>
      <c r="I9050" t="s">
        <v>11529</v>
      </c>
      <c r="J9050">
        <v>2018</v>
      </c>
      <c r="K9050">
        <v>1796.59</v>
      </c>
      <c r="L9050">
        <v>58</v>
      </c>
      <c r="M9050">
        <v>1</v>
      </c>
      <c r="N9050">
        <f t="shared" si="368"/>
        <v>0</v>
      </c>
      <c r="O9050">
        <f t="shared" si="367"/>
        <v>0</v>
      </c>
      <c r="P9050" t="s">
        <v>11528</v>
      </c>
    </row>
    <row r="9051" spans="2:16" x14ac:dyDescent="0.25">
      <c r="B9051" t="s">
        <v>9057</v>
      </c>
      <c r="C9051" s="119" t="s">
        <v>209</v>
      </c>
      <c r="D9051" t="s">
        <v>11537</v>
      </c>
      <c r="E9051" t="s">
        <v>11530</v>
      </c>
      <c r="F9051" t="s">
        <v>11526</v>
      </c>
      <c r="G9051" t="s">
        <v>61</v>
      </c>
      <c r="H9051" t="s">
        <v>18</v>
      </c>
      <c r="I9051" t="s">
        <v>11529</v>
      </c>
      <c r="J9051">
        <v>2018</v>
      </c>
      <c r="K9051">
        <v>1786.68</v>
      </c>
      <c r="L9051">
        <v>211</v>
      </c>
      <c r="M9051">
        <v>1</v>
      </c>
      <c r="N9051">
        <f t="shared" si="368"/>
        <v>0</v>
      </c>
      <c r="O9051">
        <f t="shared" si="367"/>
        <v>0</v>
      </c>
      <c r="P9051" t="s">
        <v>11528</v>
      </c>
    </row>
    <row r="9052" spans="2:16" x14ac:dyDescent="0.25">
      <c r="B9052" t="s">
        <v>9058</v>
      </c>
      <c r="C9052" s="119" t="s">
        <v>209</v>
      </c>
      <c r="D9052" t="s">
        <v>11537</v>
      </c>
      <c r="E9052" t="s">
        <v>11530</v>
      </c>
      <c r="F9052" t="s">
        <v>11526</v>
      </c>
      <c r="G9052" t="s">
        <v>61</v>
      </c>
      <c r="H9052" t="s">
        <v>18</v>
      </c>
      <c r="I9052" t="s">
        <v>11529</v>
      </c>
      <c r="J9052">
        <v>2018</v>
      </c>
      <c r="K9052">
        <v>8532.77</v>
      </c>
      <c r="L9052">
        <v>44</v>
      </c>
      <c r="M9052">
        <v>1</v>
      </c>
      <c r="N9052">
        <f t="shared" si="368"/>
        <v>0</v>
      </c>
      <c r="O9052">
        <f t="shared" ref="O9052:O9112" si="369">IF(OR(L9052="",L9052&lt;=0),1,0)</f>
        <v>0</v>
      </c>
      <c r="P9052" t="s">
        <v>11528</v>
      </c>
    </row>
    <row r="9053" spans="2:16" x14ac:dyDescent="0.25">
      <c r="B9053" t="s">
        <v>9059</v>
      </c>
      <c r="C9053" s="119" t="s">
        <v>209</v>
      </c>
      <c r="D9053" t="s">
        <v>11539</v>
      </c>
      <c r="E9053" t="s">
        <v>11530</v>
      </c>
      <c r="F9053" t="s">
        <v>11526</v>
      </c>
      <c r="G9053" t="s">
        <v>61</v>
      </c>
      <c r="H9053" t="s">
        <v>18</v>
      </c>
      <c r="I9053" t="s">
        <v>11529</v>
      </c>
      <c r="J9053">
        <v>2018</v>
      </c>
      <c r="K9053">
        <v>8892.84</v>
      </c>
      <c r="L9053">
        <v>106</v>
      </c>
      <c r="M9053">
        <v>1</v>
      </c>
      <c r="N9053">
        <f t="shared" si="368"/>
        <v>0</v>
      </c>
      <c r="O9053">
        <f t="shared" si="369"/>
        <v>0</v>
      </c>
      <c r="P9053" t="s">
        <v>11528</v>
      </c>
    </row>
    <row r="9054" spans="2:16" x14ac:dyDescent="0.25">
      <c r="B9054" t="s">
        <v>9060</v>
      </c>
      <c r="C9054" s="119" t="s">
        <v>209</v>
      </c>
      <c r="D9054" t="s">
        <v>11537</v>
      </c>
      <c r="E9054" t="s">
        <v>11530</v>
      </c>
      <c r="F9054" t="s">
        <v>11526</v>
      </c>
      <c r="G9054" t="s">
        <v>61</v>
      </c>
      <c r="H9054" t="s">
        <v>18</v>
      </c>
      <c r="I9054" t="s">
        <v>11551</v>
      </c>
      <c r="J9054">
        <v>2018</v>
      </c>
      <c r="K9054">
        <v>6125.28</v>
      </c>
      <c r="L9054">
        <v>547</v>
      </c>
      <c r="M9054">
        <v>1</v>
      </c>
      <c r="N9054">
        <f t="shared" si="368"/>
        <v>0</v>
      </c>
      <c r="O9054">
        <f t="shared" si="369"/>
        <v>0</v>
      </c>
      <c r="P9054" t="s">
        <v>11528</v>
      </c>
    </row>
    <row r="9055" spans="2:16" x14ac:dyDescent="0.25">
      <c r="B9055" t="s">
        <v>9061</v>
      </c>
      <c r="C9055" s="119" t="s">
        <v>209</v>
      </c>
      <c r="D9055" t="s">
        <v>11537</v>
      </c>
      <c r="E9055" t="s">
        <v>11530</v>
      </c>
      <c r="F9055" t="s">
        <v>11526</v>
      </c>
      <c r="G9055" t="s">
        <v>61</v>
      </c>
      <c r="H9055" t="s">
        <v>18</v>
      </c>
      <c r="I9055" t="s">
        <v>11529</v>
      </c>
      <c r="J9055">
        <v>2018</v>
      </c>
      <c r="K9055">
        <v>7988.71</v>
      </c>
      <c r="L9055">
        <v>1140</v>
      </c>
      <c r="M9055">
        <v>1</v>
      </c>
      <c r="N9055">
        <f t="shared" si="368"/>
        <v>0</v>
      </c>
      <c r="O9055">
        <f t="shared" si="369"/>
        <v>0</v>
      </c>
      <c r="P9055" t="s">
        <v>11528</v>
      </c>
    </row>
    <row r="9056" spans="2:16" x14ac:dyDescent="0.25">
      <c r="B9056" t="s">
        <v>9062</v>
      </c>
      <c r="C9056" s="119" t="s">
        <v>209</v>
      </c>
      <c r="D9056" t="s">
        <v>11546</v>
      </c>
      <c r="E9056" t="s">
        <v>11530</v>
      </c>
      <c r="F9056" t="s">
        <v>11526</v>
      </c>
      <c r="G9056" t="s">
        <v>61</v>
      </c>
      <c r="H9056" t="s">
        <v>18</v>
      </c>
      <c r="I9056" t="s">
        <v>11529</v>
      </c>
      <c r="J9056">
        <v>2018</v>
      </c>
      <c r="K9056">
        <v>2581.17</v>
      </c>
      <c r="L9056">
        <v>303</v>
      </c>
      <c r="M9056">
        <v>1</v>
      </c>
      <c r="N9056">
        <f t="shared" si="368"/>
        <v>0</v>
      </c>
      <c r="O9056">
        <f t="shared" si="369"/>
        <v>0</v>
      </c>
      <c r="P9056" t="s">
        <v>11528</v>
      </c>
    </row>
    <row r="9057" spans="2:16" x14ac:dyDescent="0.25">
      <c r="B9057" t="s">
        <v>9063</v>
      </c>
      <c r="C9057" s="119" t="s">
        <v>209</v>
      </c>
      <c r="D9057" t="s">
        <v>11537</v>
      </c>
      <c r="E9057" t="s">
        <v>11530</v>
      </c>
      <c r="F9057" t="s">
        <v>11526</v>
      </c>
      <c r="G9057" t="s">
        <v>61</v>
      </c>
      <c r="H9057" t="s">
        <v>18</v>
      </c>
      <c r="I9057" t="s">
        <v>11529</v>
      </c>
      <c r="J9057">
        <v>2018</v>
      </c>
      <c r="K9057">
        <v>1083.21</v>
      </c>
      <c r="L9057">
        <v>10</v>
      </c>
      <c r="M9057">
        <v>1</v>
      </c>
      <c r="N9057">
        <f t="shared" si="368"/>
        <v>0</v>
      </c>
      <c r="O9057">
        <f t="shared" si="369"/>
        <v>0</v>
      </c>
      <c r="P9057" t="s">
        <v>11528</v>
      </c>
    </row>
    <row r="9058" spans="2:16" x14ac:dyDescent="0.25">
      <c r="B9058" t="s">
        <v>9064</v>
      </c>
      <c r="C9058" s="119" t="s">
        <v>209</v>
      </c>
      <c r="D9058" t="s">
        <v>11537</v>
      </c>
      <c r="E9058" t="s">
        <v>11530</v>
      </c>
      <c r="F9058" t="s">
        <v>11526</v>
      </c>
      <c r="G9058" t="s">
        <v>61</v>
      </c>
      <c r="H9058" t="s">
        <v>18</v>
      </c>
      <c r="I9058" t="s">
        <v>11529</v>
      </c>
      <c r="J9058">
        <v>2018</v>
      </c>
      <c r="K9058">
        <v>12558.09</v>
      </c>
      <c r="L9058">
        <v>1436</v>
      </c>
      <c r="M9058">
        <v>1</v>
      </c>
      <c r="N9058">
        <f t="shared" si="368"/>
        <v>0</v>
      </c>
      <c r="O9058">
        <f t="shared" si="369"/>
        <v>0</v>
      </c>
      <c r="P9058" t="s">
        <v>11528</v>
      </c>
    </row>
    <row r="9059" spans="2:16" x14ac:dyDescent="0.25">
      <c r="B9059" t="s">
        <v>9065</v>
      </c>
      <c r="C9059" s="119" t="s">
        <v>209</v>
      </c>
      <c r="D9059" t="s">
        <v>11542</v>
      </c>
      <c r="E9059" t="s">
        <v>11530</v>
      </c>
      <c r="F9059" t="s">
        <v>11526</v>
      </c>
      <c r="G9059" t="s">
        <v>61</v>
      </c>
      <c r="H9059" t="s">
        <v>18</v>
      </c>
      <c r="I9059" t="s">
        <v>11529</v>
      </c>
      <c r="J9059">
        <v>2018</v>
      </c>
      <c r="K9059">
        <v>71463.86</v>
      </c>
      <c r="L9059">
        <v>10197</v>
      </c>
      <c r="M9059">
        <v>1</v>
      </c>
      <c r="N9059">
        <f t="shared" si="368"/>
        <v>0</v>
      </c>
      <c r="O9059">
        <f t="shared" si="369"/>
        <v>0</v>
      </c>
      <c r="P9059" t="s">
        <v>11528</v>
      </c>
    </row>
    <row r="9060" spans="2:16" x14ac:dyDescent="0.25">
      <c r="B9060" t="s">
        <v>9066</v>
      </c>
      <c r="C9060" s="119" t="s">
        <v>209</v>
      </c>
      <c r="D9060" t="s">
        <v>11542</v>
      </c>
      <c r="E9060" t="s">
        <v>11530</v>
      </c>
      <c r="F9060" t="s">
        <v>11526</v>
      </c>
      <c r="G9060" t="s">
        <v>61</v>
      </c>
      <c r="H9060" t="s">
        <v>18</v>
      </c>
      <c r="I9060" t="s">
        <v>11529</v>
      </c>
      <c r="J9060">
        <v>2018</v>
      </c>
      <c r="K9060">
        <v>1695.54</v>
      </c>
      <c r="L9060">
        <v>10</v>
      </c>
      <c r="M9060">
        <v>1</v>
      </c>
      <c r="N9060">
        <f t="shared" si="368"/>
        <v>0</v>
      </c>
      <c r="O9060">
        <f t="shared" si="369"/>
        <v>0</v>
      </c>
      <c r="P9060" t="s">
        <v>11528</v>
      </c>
    </row>
    <row r="9061" spans="2:16" x14ac:dyDescent="0.25">
      <c r="B9061" t="s">
        <v>9067</v>
      </c>
      <c r="C9061" s="119" t="s">
        <v>209</v>
      </c>
      <c r="D9061" t="s">
        <v>11542</v>
      </c>
      <c r="E9061" t="s">
        <v>11530</v>
      </c>
      <c r="F9061" t="s">
        <v>11526</v>
      </c>
      <c r="G9061" t="s">
        <v>61</v>
      </c>
      <c r="H9061" t="s">
        <v>18</v>
      </c>
      <c r="I9061" t="s">
        <v>11533</v>
      </c>
      <c r="J9061">
        <v>2018</v>
      </c>
      <c r="K9061">
        <v>1714.64</v>
      </c>
      <c r="L9061">
        <v>216</v>
      </c>
      <c r="M9061">
        <v>1</v>
      </c>
      <c r="N9061">
        <f t="shared" si="368"/>
        <v>0</v>
      </c>
      <c r="O9061">
        <f t="shared" si="369"/>
        <v>0</v>
      </c>
      <c r="P9061" t="s">
        <v>11528</v>
      </c>
    </row>
    <row r="9062" spans="2:16" x14ac:dyDescent="0.25">
      <c r="B9062" t="s">
        <v>9068</v>
      </c>
      <c r="C9062" s="119" t="s">
        <v>209</v>
      </c>
      <c r="D9062" t="s">
        <v>11537</v>
      </c>
      <c r="E9062" t="s">
        <v>11530</v>
      </c>
      <c r="F9062" t="s">
        <v>11526</v>
      </c>
      <c r="G9062" t="s">
        <v>61</v>
      </c>
      <c r="H9062" t="s">
        <v>18</v>
      </c>
      <c r="I9062" t="s">
        <v>11551</v>
      </c>
      <c r="J9062">
        <v>2018</v>
      </c>
      <c r="K9062">
        <v>2263.0100000000002</v>
      </c>
      <c r="L9062">
        <v>200</v>
      </c>
      <c r="M9062">
        <v>1</v>
      </c>
      <c r="N9062">
        <f t="shared" si="368"/>
        <v>0</v>
      </c>
      <c r="O9062">
        <f t="shared" si="369"/>
        <v>0</v>
      </c>
      <c r="P9062" t="s">
        <v>11528</v>
      </c>
    </row>
    <row r="9063" spans="2:16" x14ac:dyDescent="0.25">
      <c r="B9063" t="s">
        <v>9069</v>
      </c>
      <c r="C9063" s="119" t="s">
        <v>209</v>
      </c>
      <c r="D9063" t="s">
        <v>11537</v>
      </c>
      <c r="E9063" t="s">
        <v>11530</v>
      </c>
      <c r="F9063" t="s">
        <v>11526</v>
      </c>
      <c r="G9063" t="s">
        <v>61</v>
      </c>
      <c r="H9063" t="s">
        <v>18</v>
      </c>
      <c r="I9063" t="s">
        <v>11529</v>
      </c>
      <c r="J9063">
        <v>2018</v>
      </c>
      <c r="K9063">
        <v>29728.68</v>
      </c>
      <c r="L9063">
        <v>4235</v>
      </c>
      <c r="M9063">
        <v>1</v>
      </c>
      <c r="N9063">
        <f t="shared" si="368"/>
        <v>0</v>
      </c>
      <c r="O9063">
        <f t="shared" si="369"/>
        <v>0</v>
      </c>
      <c r="P9063" t="s">
        <v>11528</v>
      </c>
    </row>
    <row r="9064" spans="2:16" x14ac:dyDescent="0.25">
      <c r="B9064" t="s">
        <v>9070</v>
      </c>
      <c r="C9064" s="119" t="s">
        <v>209</v>
      </c>
      <c r="D9064" t="s">
        <v>11537</v>
      </c>
      <c r="E9064" t="s">
        <v>11530</v>
      </c>
      <c r="F9064" t="s">
        <v>11526</v>
      </c>
      <c r="G9064" t="s">
        <v>61</v>
      </c>
      <c r="H9064" t="s">
        <v>18</v>
      </c>
      <c r="I9064" t="s">
        <v>11529</v>
      </c>
      <c r="J9064">
        <v>2018</v>
      </c>
      <c r="K9064">
        <v>4543.24</v>
      </c>
      <c r="L9064">
        <v>65</v>
      </c>
      <c r="M9064">
        <v>1</v>
      </c>
      <c r="N9064">
        <f t="shared" si="368"/>
        <v>0</v>
      </c>
      <c r="O9064">
        <f t="shared" si="369"/>
        <v>0</v>
      </c>
      <c r="P9064" t="s">
        <v>11528</v>
      </c>
    </row>
    <row r="9065" spans="2:16" x14ac:dyDescent="0.25">
      <c r="B9065" t="s">
        <v>9071</v>
      </c>
      <c r="C9065" s="119" t="s">
        <v>209</v>
      </c>
      <c r="D9065" t="s">
        <v>11537</v>
      </c>
      <c r="E9065" t="s">
        <v>11530</v>
      </c>
      <c r="F9065" t="s">
        <v>11526</v>
      </c>
      <c r="G9065" t="s">
        <v>61</v>
      </c>
      <c r="H9065" t="s">
        <v>18</v>
      </c>
      <c r="I9065" t="s">
        <v>11529</v>
      </c>
      <c r="J9065">
        <v>2018</v>
      </c>
      <c r="K9065">
        <v>6202.91</v>
      </c>
      <c r="L9065">
        <v>885</v>
      </c>
      <c r="M9065">
        <v>1</v>
      </c>
      <c r="N9065">
        <f t="shared" si="368"/>
        <v>0</v>
      </c>
      <c r="O9065">
        <f t="shared" si="369"/>
        <v>0</v>
      </c>
      <c r="P9065" t="s">
        <v>11528</v>
      </c>
    </row>
    <row r="9066" spans="2:16" x14ac:dyDescent="0.25">
      <c r="B9066" t="s">
        <v>9072</v>
      </c>
      <c r="C9066" s="119" t="s">
        <v>209</v>
      </c>
      <c r="D9066" t="s">
        <v>11546</v>
      </c>
      <c r="E9066" t="s">
        <v>11530</v>
      </c>
      <c r="F9066" t="s">
        <v>11526</v>
      </c>
      <c r="G9066" t="s">
        <v>61</v>
      </c>
      <c r="H9066" t="s">
        <v>18</v>
      </c>
      <c r="I9066" t="s">
        <v>11551</v>
      </c>
      <c r="J9066">
        <v>2018</v>
      </c>
      <c r="K9066">
        <v>15342.5</v>
      </c>
      <c r="L9066">
        <v>1360</v>
      </c>
      <c r="M9066">
        <v>1</v>
      </c>
      <c r="N9066">
        <f t="shared" si="368"/>
        <v>0</v>
      </c>
      <c r="O9066">
        <f t="shared" si="369"/>
        <v>0</v>
      </c>
      <c r="P9066" t="s">
        <v>11528</v>
      </c>
    </row>
    <row r="9067" spans="2:16" x14ac:dyDescent="0.25">
      <c r="B9067" t="s">
        <v>9073</v>
      </c>
      <c r="C9067" s="119" t="s">
        <v>209</v>
      </c>
      <c r="D9067" t="s">
        <v>11546</v>
      </c>
      <c r="E9067" t="s">
        <v>11530</v>
      </c>
      <c r="F9067" t="s">
        <v>11526</v>
      </c>
      <c r="G9067" t="s">
        <v>61</v>
      </c>
      <c r="H9067" t="s">
        <v>18</v>
      </c>
      <c r="I9067" t="s">
        <v>11529</v>
      </c>
      <c r="J9067">
        <v>2018</v>
      </c>
      <c r="K9067">
        <v>18603.689999999999</v>
      </c>
      <c r="L9067">
        <v>2135</v>
      </c>
      <c r="M9067">
        <v>1</v>
      </c>
      <c r="N9067">
        <f t="shared" si="368"/>
        <v>0</v>
      </c>
      <c r="O9067">
        <f t="shared" si="369"/>
        <v>0</v>
      </c>
      <c r="P9067" t="s">
        <v>11528</v>
      </c>
    </row>
    <row r="9068" spans="2:16" x14ac:dyDescent="0.25">
      <c r="B9068" t="s">
        <v>9074</v>
      </c>
      <c r="C9068" s="119" t="s">
        <v>209</v>
      </c>
      <c r="D9068" t="s">
        <v>11537</v>
      </c>
      <c r="E9068" t="s">
        <v>11530</v>
      </c>
      <c r="F9068" t="s">
        <v>11526</v>
      </c>
      <c r="G9068" t="s">
        <v>61</v>
      </c>
      <c r="H9068" t="s">
        <v>18</v>
      </c>
      <c r="I9068" t="s">
        <v>11529</v>
      </c>
      <c r="J9068">
        <v>2018</v>
      </c>
      <c r="K9068">
        <v>12616.32</v>
      </c>
      <c r="L9068">
        <v>1798</v>
      </c>
      <c r="M9068">
        <v>1</v>
      </c>
      <c r="N9068">
        <f t="shared" si="368"/>
        <v>0</v>
      </c>
      <c r="O9068">
        <f t="shared" si="369"/>
        <v>0</v>
      </c>
      <c r="P9068" t="s">
        <v>11528</v>
      </c>
    </row>
    <row r="9069" spans="2:16" x14ac:dyDescent="0.25">
      <c r="B9069" t="s">
        <v>9075</v>
      </c>
      <c r="C9069" s="119" t="s">
        <v>209</v>
      </c>
      <c r="D9069" t="s">
        <v>11537</v>
      </c>
      <c r="E9069" t="s">
        <v>11530</v>
      </c>
      <c r="F9069" t="s">
        <v>11526</v>
      </c>
      <c r="G9069" t="s">
        <v>61</v>
      </c>
      <c r="H9069" t="s">
        <v>18</v>
      </c>
      <c r="I9069" t="s">
        <v>11529</v>
      </c>
      <c r="J9069">
        <v>2018</v>
      </c>
      <c r="K9069">
        <v>3074.3</v>
      </c>
      <c r="L9069">
        <v>60</v>
      </c>
      <c r="M9069">
        <v>1</v>
      </c>
      <c r="N9069">
        <f t="shared" si="368"/>
        <v>0</v>
      </c>
      <c r="O9069">
        <f t="shared" si="369"/>
        <v>0</v>
      </c>
      <c r="P9069" t="s">
        <v>11528</v>
      </c>
    </row>
    <row r="9070" spans="2:16" x14ac:dyDescent="0.25">
      <c r="B9070" t="s">
        <v>9076</v>
      </c>
      <c r="C9070" s="119" t="s">
        <v>209</v>
      </c>
      <c r="D9070" t="s">
        <v>11537</v>
      </c>
      <c r="E9070" t="s">
        <v>11530</v>
      </c>
      <c r="F9070" t="s">
        <v>11526</v>
      </c>
      <c r="G9070" t="s">
        <v>61</v>
      </c>
      <c r="H9070" t="s">
        <v>18</v>
      </c>
      <c r="I9070" t="s">
        <v>11529</v>
      </c>
      <c r="J9070">
        <v>2018</v>
      </c>
      <c r="K9070">
        <v>17807.12</v>
      </c>
      <c r="L9070">
        <v>2536</v>
      </c>
      <c r="M9070">
        <v>1</v>
      </c>
      <c r="N9070">
        <f t="shared" si="368"/>
        <v>0</v>
      </c>
      <c r="O9070">
        <f t="shared" si="369"/>
        <v>0</v>
      </c>
      <c r="P9070" t="s">
        <v>11528</v>
      </c>
    </row>
    <row r="9071" spans="2:16" x14ac:dyDescent="0.25">
      <c r="B9071" t="s">
        <v>9077</v>
      </c>
      <c r="C9071" s="119" t="s">
        <v>209</v>
      </c>
      <c r="D9071" t="s">
        <v>11537</v>
      </c>
      <c r="E9071" t="s">
        <v>11530</v>
      </c>
      <c r="F9071" t="s">
        <v>11526</v>
      </c>
      <c r="G9071" t="s">
        <v>61</v>
      </c>
      <c r="H9071" t="s">
        <v>18</v>
      </c>
      <c r="I9071" t="s">
        <v>11529</v>
      </c>
      <c r="J9071">
        <v>2018</v>
      </c>
      <c r="K9071">
        <v>15439.59</v>
      </c>
      <c r="L9071">
        <v>2205</v>
      </c>
      <c r="M9071">
        <v>1</v>
      </c>
      <c r="N9071">
        <f t="shared" si="368"/>
        <v>0</v>
      </c>
      <c r="O9071">
        <f t="shared" si="369"/>
        <v>0</v>
      </c>
      <c r="P9071" t="s">
        <v>11528</v>
      </c>
    </row>
    <row r="9072" spans="2:16" x14ac:dyDescent="0.25">
      <c r="B9072" t="s">
        <v>9078</v>
      </c>
      <c r="C9072" s="119" t="s">
        <v>209</v>
      </c>
      <c r="D9072" t="s">
        <v>11537</v>
      </c>
      <c r="E9072" t="s">
        <v>11530</v>
      </c>
      <c r="F9072" t="s">
        <v>11526</v>
      </c>
      <c r="G9072" t="s">
        <v>61</v>
      </c>
      <c r="H9072" t="s">
        <v>18</v>
      </c>
      <c r="I9072" t="s">
        <v>11529</v>
      </c>
      <c r="J9072">
        <v>2018</v>
      </c>
      <c r="K9072">
        <v>6725.84</v>
      </c>
      <c r="L9072">
        <v>52</v>
      </c>
      <c r="M9072">
        <v>1</v>
      </c>
      <c r="N9072">
        <f t="shared" si="368"/>
        <v>0</v>
      </c>
      <c r="O9072">
        <f t="shared" si="369"/>
        <v>0</v>
      </c>
      <c r="P9072" t="s">
        <v>11528</v>
      </c>
    </row>
    <row r="9073" spans="2:16" x14ac:dyDescent="0.25">
      <c r="B9073" t="s">
        <v>9079</v>
      </c>
      <c r="C9073" s="119" t="s">
        <v>209</v>
      </c>
      <c r="D9073" t="s">
        <v>11537</v>
      </c>
      <c r="E9073" t="s">
        <v>11530</v>
      </c>
      <c r="F9073" t="s">
        <v>11526</v>
      </c>
      <c r="G9073" t="s">
        <v>61</v>
      </c>
      <c r="H9073" t="s">
        <v>18</v>
      </c>
      <c r="I9073" t="s">
        <v>11551</v>
      </c>
      <c r="J9073">
        <v>2018</v>
      </c>
      <c r="K9073">
        <v>28740.16</v>
      </c>
      <c r="L9073">
        <v>2047</v>
      </c>
      <c r="M9073">
        <v>1</v>
      </c>
      <c r="N9073">
        <f t="shared" si="368"/>
        <v>0</v>
      </c>
      <c r="O9073">
        <f t="shared" si="369"/>
        <v>0</v>
      </c>
      <c r="P9073" t="s">
        <v>11528</v>
      </c>
    </row>
    <row r="9074" spans="2:16" x14ac:dyDescent="0.25">
      <c r="B9074" t="s">
        <v>9080</v>
      </c>
      <c r="C9074" s="119" t="s">
        <v>209</v>
      </c>
      <c r="D9074" t="s">
        <v>11537</v>
      </c>
      <c r="E9074" t="s">
        <v>11530</v>
      </c>
      <c r="F9074" t="s">
        <v>11526</v>
      </c>
      <c r="G9074" t="s">
        <v>61</v>
      </c>
      <c r="H9074" t="s">
        <v>18</v>
      </c>
      <c r="I9074" t="s">
        <v>11529</v>
      </c>
      <c r="J9074">
        <v>2018</v>
      </c>
      <c r="K9074">
        <v>31711.200000000001</v>
      </c>
      <c r="L9074">
        <v>3656</v>
      </c>
      <c r="M9074">
        <v>1</v>
      </c>
      <c r="N9074">
        <f t="shared" si="368"/>
        <v>0</v>
      </c>
      <c r="O9074">
        <f t="shared" si="369"/>
        <v>0</v>
      </c>
      <c r="P9074" t="s">
        <v>11528</v>
      </c>
    </row>
    <row r="9075" spans="2:16" x14ac:dyDescent="0.25">
      <c r="B9075" t="s">
        <v>9081</v>
      </c>
      <c r="C9075" s="119" t="s">
        <v>209</v>
      </c>
      <c r="D9075" t="s">
        <v>11539</v>
      </c>
      <c r="E9075" t="s">
        <v>11530</v>
      </c>
      <c r="F9075" t="s">
        <v>11526</v>
      </c>
      <c r="G9075" t="s">
        <v>61</v>
      </c>
      <c r="H9075" t="s">
        <v>18</v>
      </c>
      <c r="I9075" t="s">
        <v>11529</v>
      </c>
      <c r="J9075">
        <v>2018</v>
      </c>
      <c r="K9075">
        <v>11994</v>
      </c>
      <c r="L9075">
        <v>128</v>
      </c>
      <c r="M9075">
        <v>1</v>
      </c>
      <c r="N9075">
        <f t="shared" si="368"/>
        <v>0</v>
      </c>
      <c r="O9075">
        <f t="shared" si="369"/>
        <v>0</v>
      </c>
      <c r="P9075" t="s">
        <v>11528</v>
      </c>
    </row>
    <row r="9076" spans="2:16" x14ac:dyDescent="0.25">
      <c r="B9076" t="s">
        <v>9082</v>
      </c>
      <c r="C9076" s="119" t="s">
        <v>209</v>
      </c>
      <c r="D9076" t="s">
        <v>11550</v>
      </c>
      <c r="E9076" t="s">
        <v>11530</v>
      </c>
      <c r="F9076" t="s">
        <v>11526</v>
      </c>
      <c r="G9076" t="s">
        <v>61</v>
      </c>
      <c r="H9076" t="s">
        <v>18</v>
      </c>
      <c r="I9076" t="s">
        <v>11551</v>
      </c>
      <c r="J9076">
        <v>2018</v>
      </c>
      <c r="K9076">
        <v>25881.71</v>
      </c>
      <c r="L9076">
        <v>1845</v>
      </c>
      <c r="M9076">
        <v>1</v>
      </c>
      <c r="N9076">
        <f t="shared" si="368"/>
        <v>0</v>
      </c>
      <c r="O9076">
        <f t="shared" si="369"/>
        <v>0</v>
      </c>
      <c r="P9076" t="s">
        <v>11528</v>
      </c>
    </row>
    <row r="9077" spans="2:16" x14ac:dyDescent="0.25">
      <c r="B9077" t="s">
        <v>9083</v>
      </c>
      <c r="C9077" s="119" t="s">
        <v>209</v>
      </c>
      <c r="D9077" t="s">
        <v>11550</v>
      </c>
      <c r="E9077" t="s">
        <v>11530</v>
      </c>
      <c r="F9077" t="s">
        <v>11526</v>
      </c>
      <c r="G9077" t="s">
        <v>61</v>
      </c>
      <c r="H9077" t="s">
        <v>18</v>
      </c>
      <c r="I9077" t="s">
        <v>11529</v>
      </c>
      <c r="J9077">
        <v>2018</v>
      </c>
      <c r="K9077">
        <v>36853.71</v>
      </c>
      <c r="L9077">
        <v>5072</v>
      </c>
      <c r="M9077">
        <v>1</v>
      </c>
      <c r="N9077">
        <f t="shared" si="368"/>
        <v>0</v>
      </c>
      <c r="O9077">
        <f t="shared" si="369"/>
        <v>0</v>
      </c>
      <c r="P9077" t="s">
        <v>11528</v>
      </c>
    </row>
    <row r="9078" spans="2:16" x14ac:dyDescent="0.25">
      <c r="B9078" t="s">
        <v>9084</v>
      </c>
      <c r="C9078" s="119" t="s">
        <v>209</v>
      </c>
      <c r="D9078" t="s">
        <v>11550</v>
      </c>
      <c r="E9078" t="s">
        <v>11530</v>
      </c>
      <c r="F9078" t="s">
        <v>11526</v>
      </c>
      <c r="G9078" t="s">
        <v>61</v>
      </c>
      <c r="H9078" t="s">
        <v>18</v>
      </c>
      <c r="I9078" t="s">
        <v>11533</v>
      </c>
      <c r="J9078">
        <v>2018</v>
      </c>
      <c r="K9078">
        <v>1759.95</v>
      </c>
      <c r="L9078">
        <v>220</v>
      </c>
      <c r="M9078">
        <v>1</v>
      </c>
      <c r="N9078">
        <f t="shared" si="368"/>
        <v>0</v>
      </c>
      <c r="O9078">
        <f t="shared" si="369"/>
        <v>0</v>
      </c>
      <c r="P9078" t="s">
        <v>11528</v>
      </c>
    </row>
    <row r="9079" spans="2:16" x14ac:dyDescent="0.25">
      <c r="B9079" t="s">
        <v>9085</v>
      </c>
      <c r="C9079" s="119" t="s">
        <v>209</v>
      </c>
      <c r="D9079" t="s">
        <v>11539</v>
      </c>
      <c r="E9079" t="s">
        <v>11530</v>
      </c>
      <c r="F9079" t="s">
        <v>11526</v>
      </c>
      <c r="G9079" t="s">
        <v>61</v>
      </c>
      <c r="H9079" t="s">
        <v>18</v>
      </c>
      <c r="I9079" t="s">
        <v>11529</v>
      </c>
      <c r="J9079">
        <v>2018</v>
      </c>
      <c r="K9079">
        <v>30022.22</v>
      </c>
      <c r="L9079">
        <v>4138</v>
      </c>
      <c r="M9079">
        <v>1</v>
      </c>
      <c r="N9079">
        <f t="shared" si="368"/>
        <v>0</v>
      </c>
      <c r="O9079">
        <f t="shared" si="369"/>
        <v>0</v>
      </c>
      <c r="P9079" t="s">
        <v>11528</v>
      </c>
    </row>
    <row r="9080" spans="2:16" x14ac:dyDescent="0.25">
      <c r="B9080" t="s">
        <v>9086</v>
      </c>
      <c r="C9080" s="119" t="s">
        <v>209</v>
      </c>
      <c r="D9080" t="s">
        <v>11539</v>
      </c>
      <c r="E9080" t="s">
        <v>11530</v>
      </c>
      <c r="F9080" t="s">
        <v>11526</v>
      </c>
      <c r="G9080" t="s">
        <v>61</v>
      </c>
      <c r="H9080" t="s">
        <v>18</v>
      </c>
      <c r="I9080" t="s">
        <v>11529</v>
      </c>
      <c r="J9080">
        <v>2018</v>
      </c>
      <c r="K9080">
        <v>6546.83</v>
      </c>
      <c r="L9080">
        <v>53</v>
      </c>
      <c r="M9080">
        <v>1</v>
      </c>
      <c r="N9080">
        <f t="shared" si="368"/>
        <v>0</v>
      </c>
      <c r="O9080">
        <f t="shared" si="369"/>
        <v>0</v>
      </c>
      <c r="P9080" t="s">
        <v>11528</v>
      </c>
    </row>
    <row r="9081" spans="2:16" x14ac:dyDescent="0.25">
      <c r="B9081" t="s">
        <v>9087</v>
      </c>
      <c r="C9081" s="119" t="s">
        <v>209</v>
      </c>
      <c r="D9081" t="s">
        <v>11537</v>
      </c>
      <c r="E9081" t="s">
        <v>11530</v>
      </c>
      <c r="F9081" t="s">
        <v>11526</v>
      </c>
      <c r="G9081" t="s">
        <v>61</v>
      </c>
      <c r="H9081" t="s">
        <v>18</v>
      </c>
      <c r="I9081" t="s">
        <v>11529</v>
      </c>
      <c r="J9081">
        <v>2018</v>
      </c>
      <c r="K9081">
        <v>681.39</v>
      </c>
      <c r="L9081">
        <v>80</v>
      </c>
      <c r="M9081">
        <v>1</v>
      </c>
      <c r="N9081">
        <f t="shared" si="368"/>
        <v>0</v>
      </c>
      <c r="O9081">
        <f t="shared" si="369"/>
        <v>0</v>
      </c>
      <c r="P9081" t="s">
        <v>11528</v>
      </c>
    </row>
    <row r="9082" spans="2:16" x14ac:dyDescent="0.25">
      <c r="B9082" t="s">
        <v>9088</v>
      </c>
      <c r="C9082" s="119" t="s">
        <v>209</v>
      </c>
      <c r="D9082" t="s">
        <v>11550</v>
      </c>
      <c r="E9082" t="s">
        <v>11530</v>
      </c>
      <c r="F9082" t="s">
        <v>11526</v>
      </c>
      <c r="G9082" t="s">
        <v>61</v>
      </c>
      <c r="H9082" t="s">
        <v>18</v>
      </c>
      <c r="I9082" t="s">
        <v>11551</v>
      </c>
      <c r="J9082">
        <v>2018</v>
      </c>
      <c r="K9082">
        <v>8709.14</v>
      </c>
      <c r="L9082">
        <v>768</v>
      </c>
      <c r="M9082">
        <v>1</v>
      </c>
      <c r="N9082">
        <f t="shared" si="368"/>
        <v>0</v>
      </c>
      <c r="O9082">
        <f t="shared" si="369"/>
        <v>0</v>
      </c>
      <c r="P9082" t="s">
        <v>11528</v>
      </c>
    </row>
    <row r="9083" spans="2:16" x14ac:dyDescent="0.25">
      <c r="B9083" t="s">
        <v>9089</v>
      </c>
      <c r="C9083" s="119" t="s">
        <v>209</v>
      </c>
      <c r="D9083" t="s">
        <v>11550</v>
      </c>
      <c r="E9083" t="s">
        <v>11530</v>
      </c>
      <c r="F9083" t="s">
        <v>11526</v>
      </c>
      <c r="G9083" t="s">
        <v>61</v>
      </c>
      <c r="H9083" t="s">
        <v>18</v>
      </c>
      <c r="I9083" t="s">
        <v>11529</v>
      </c>
      <c r="J9083">
        <v>2018</v>
      </c>
      <c r="K9083">
        <v>48323.86</v>
      </c>
      <c r="L9083">
        <v>6872</v>
      </c>
      <c r="M9083">
        <v>1</v>
      </c>
      <c r="N9083">
        <f t="shared" si="368"/>
        <v>0</v>
      </c>
      <c r="O9083">
        <f t="shared" si="369"/>
        <v>0</v>
      </c>
      <c r="P9083" t="s">
        <v>11528</v>
      </c>
    </row>
    <row r="9084" spans="2:16" x14ac:dyDescent="0.25">
      <c r="B9084" t="s">
        <v>9090</v>
      </c>
      <c r="C9084" s="119" t="s">
        <v>209</v>
      </c>
      <c r="D9084" t="s">
        <v>11563</v>
      </c>
      <c r="E9084" t="s">
        <v>11530</v>
      </c>
      <c r="F9084" t="s">
        <v>11526</v>
      </c>
      <c r="G9084" t="s">
        <v>61</v>
      </c>
      <c r="H9084" t="s">
        <v>18</v>
      </c>
      <c r="I9084" t="s">
        <v>11533</v>
      </c>
      <c r="J9084">
        <v>2018</v>
      </c>
      <c r="K9084">
        <v>3779.17</v>
      </c>
      <c r="L9084">
        <v>266</v>
      </c>
      <c r="M9084">
        <v>1</v>
      </c>
      <c r="N9084">
        <f t="shared" si="368"/>
        <v>0</v>
      </c>
      <c r="O9084">
        <f t="shared" si="369"/>
        <v>0</v>
      </c>
      <c r="P9084" t="s">
        <v>11528</v>
      </c>
    </row>
    <row r="9085" spans="2:16" x14ac:dyDescent="0.25">
      <c r="B9085" t="s">
        <v>9091</v>
      </c>
      <c r="C9085" s="119" t="s">
        <v>209</v>
      </c>
      <c r="D9085" t="s">
        <v>11563</v>
      </c>
      <c r="E9085" t="s">
        <v>11530</v>
      </c>
      <c r="F9085" t="s">
        <v>11526</v>
      </c>
      <c r="G9085" t="s">
        <v>61</v>
      </c>
      <c r="H9085" t="s">
        <v>18</v>
      </c>
      <c r="I9085" t="s">
        <v>11533</v>
      </c>
      <c r="J9085">
        <v>2018</v>
      </c>
      <c r="K9085">
        <v>4464.2299999999996</v>
      </c>
      <c r="L9085">
        <v>35</v>
      </c>
      <c r="M9085">
        <v>1</v>
      </c>
      <c r="N9085">
        <f t="shared" si="368"/>
        <v>0</v>
      </c>
      <c r="O9085">
        <f t="shared" si="369"/>
        <v>0</v>
      </c>
      <c r="P9085" t="s">
        <v>11528</v>
      </c>
    </row>
    <row r="9086" spans="2:16" x14ac:dyDescent="0.25">
      <c r="B9086" t="s">
        <v>9092</v>
      </c>
      <c r="C9086" s="119" t="s">
        <v>209</v>
      </c>
      <c r="D9086" t="s">
        <v>11539</v>
      </c>
      <c r="E9086" t="s">
        <v>11530</v>
      </c>
      <c r="F9086" t="s">
        <v>11526</v>
      </c>
      <c r="G9086" t="s">
        <v>61</v>
      </c>
      <c r="H9086" t="s">
        <v>18</v>
      </c>
      <c r="I9086" t="s">
        <v>11529</v>
      </c>
      <c r="J9086">
        <v>2018</v>
      </c>
      <c r="K9086">
        <v>71827.960000000006</v>
      </c>
      <c r="L9086">
        <v>8962</v>
      </c>
      <c r="M9086">
        <v>1</v>
      </c>
      <c r="N9086">
        <f t="shared" si="368"/>
        <v>0</v>
      </c>
      <c r="O9086">
        <f t="shared" si="369"/>
        <v>0</v>
      </c>
      <c r="P9086" t="s">
        <v>11528</v>
      </c>
    </row>
    <row r="9087" spans="2:16" x14ac:dyDescent="0.25">
      <c r="B9087" t="s">
        <v>9093</v>
      </c>
      <c r="C9087" s="119" t="s">
        <v>209</v>
      </c>
      <c r="D9087" t="s">
        <v>11550</v>
      </c>
      <c r="E9087" t="s">
        <v>11530</v>
      </c>
      <c r="F9087" t="s">
        <v>11526</v>
      </c>
      <c r="G9087" t="s">
        <v>61</v>
      </c>
      <c r="H9087" t="s">
        <v>18</v>
      </c>
      <c r="I9087" t="s">
        <v>11529</v>
      </c>
      <c r="J9087">
        <v>2018</v>
      </c>
      <c r="K9087">
        <v>28688.87</v>
      </c>
      <c r="L9087">
        <v>3873</v>
      </c>
      <c r="M9087">
        <v>1</v>
      </c>
      <c r="N9087">
        <f t="shared" si="368"/>
        <v>0</v>
      </c>
      <c r="O9087">
        <f t="shared" si="369"/>
        <v>0</v>
      </c>
      <c r="P9087" t="s">
        <v>11528</v>
      </c>
    </row>
    <row r="9088" spans="2:16" x14ac:dyDescent="0.25">
      <c r="B9088" t="s">
        <v>9094</v>
      </c>
      <c r="C9088" s="119" t="s">
        <v>209</v>
      </c>
      <c r="D9088" t="s">
        <v>11550</v>
      </c>
      <c r="E9088" t="s">
        <v>11530</v>
      </c>
      <c r="F9088" t="s">
        <v>11526</v>
      </c>
      <c r="G9088" t="s">
        <v>61</v>
      </c>
      <c r="H9088" t="s">
        <v>18</v>
      </c>
      <c r="I9088" t="s">
        <v>11533</v>
      </c>
      <c r="J9088">
        <v>2018</v>
      </c>
      <c r="K9088">
        <v>2948.67</v>
      </c>
      <c r="L9088">
        <v>349</v>
      </c>
      <c r="M9088">
        <v>1</v>
      </c>
      <c r="N9088">
        <f t="shared" si="368"/>
        <v>0</v>
      </c>
      <c r="O9088">
        <f t="shared" si="369"/>
        <v>0</v>
      </c>
      <c r="P9088" t="s">
        <v>11528</v>
      </c>
    </row>
    <row r="9089" spans="2:16" x14ac:dyDescent="0.25">
      <c r="B9089" t="s">
        <v>9095</v>
      </c>
      <c r="C9089" s="119" t="s">
        <v>209</v>
      </c>
      <c r="D9089" t="s">
        <v>11537</v>
      </c>
      <c r="E9089" t="s">
        <v>11530</v>
      </c>
      <c r="F9089" t="s">
        <v>11526</v>
      </c>
      <c r="G9089" t="s">
        <v>61</v>
      </c>
      <c r="H9089" t="s">
        <v>18</v>
      </c>
      <c r="I9089" t="s">
        <v>11529</v>
      </c>
      <c r="J9089">
        <v>2018</v>
      </c>
      <c r="K9089">
        <v>30583.05</v>
      </c>
      <c r="L9089">
        <v>4230</v>
      </c>
      <c r="M9089">
        <v>1</v>
      </c>
      <c r="N9089">
        <f t="shared" si="368"/>
        <v>0</v>
      </c>
      <c r="O9089">
        <f t="shared" si="369"/>
        <v>0</v>
      </c>
      <c r="P9089" t="s">
        <v>11528</v>
      </c>
    </row>
    <row r="9090" spans="2:16" x14ac:dyDescent="0.25">
      <c r="B9090" t="s">
        <v>9096</v>
      </c>
      <c r="C9090" s="119" t="s">
        <v>209</v>
      </c>
      <c r="D9090" t="s">
        <v>11539</v>
      </c>
      <c r="E9090" t="s">
        <v>11530</v>
      </c>
      <c r="F9090" t="s">
        <v>11526</v>
      </c>
      <c r="G9090" t="s">
        <v>61</v>
      </c>
      <c r="H9090" t="s">
        <v>18</v>
      </c>
      <c r="I9090" t="s">
        <v>11551</v>
      </c>
      <c r="J9090">
        <v>2018</v>
      </c>
      <c r="K9090">
        <v>27383.26</v>
      </c>
      <c r="L9090">
        <v>2418</v>
      </c>
      <c r="M9090">
        <v>1</v>
      </c>
      <c r="N9090">
        <f t="shared" si="368"/>
        <v>0</v>
      </c>
      <c r="O9090">
        <f t="shared" si="369"/>
        <v>0</v>
      </c>
      <c r="P9090" t="s">
        <v>11528</v>
      </c>
    </row>
    <row r="9091" spans="2:16" x14ac:dyDescent="0.25">
      <c r="B9091" t="s">
        <v>9097</v>
      </c>
      <c r="C9091" s="119" t="s">
        <v>209</v>
      </c>
      <c r="D9091" t="s">
        <v>11539</v>
      </c>
      <c r="E9091" t="s">
        <v>11530</v>
      </c>
      <c r="F9091" t="s">
        <v>11526</v>
      </c>
      <c r="G9091" t="s">
        <v>61</v>
      </c>
      <c r="H9091" t="s">
        <v>18</v>
      </c>
      <c r="I9091" t="s">
        <v>11529</v>
      </c>
      <c r="J9091">
        <v>2018</v>
      </c>
      <c r="K9091">
        <v>76242.039999999994</v>
      </c>
      <c r="L9091">
        <v>10858</v>
      </c>
      <c r="M9091">
        <v>1</v>
      </c>
      <c r="N9091">
        <f t="shared" si="368"/>
        <v>0</v>
      </c>
      <c r="O9091">
        <f t="shared" si="369"/>
        <v>0</v>
      </c>
      <c r="P9091" t="s">
        <v>11528</v>
      </c>
    </row>
    <row r="9092" spans="2:16" x14ac:dyDescent="0.25">
      <c r="B9092" t="s">
        <v>9098</v>
      </c>
      <c r="C9092" s="119" t="s">
        <v>209</v>
      </c>
      <c r="D9092" t="s">
        <v>11537</v>
      </c>
      <c r="E9092" t="s">
        <v>11530</v>
      </c>
      <c r="F9092" t="s">
        <v>11526</v>
      </c>
      <c r="G9092" t="s">
        <v>61</v>
      </c>
      <c r="H9092" t="s">
        <v>18</v>
      </c>
      <c r="I9092" t="s">
        <v>11551</v>
      </c>
      <c r="J9092">
        <v>2018</v>
      </c>
      <c r="K9092">
        <v>11798.36</v>
      </c>
      <c r="L9092">
        <v>61</v>
      </c>
      <c r="M9092">
        <v>1</v>
      </c>
      <c r="N9092">
        <f t="shared" si="368"/>
        <v>0</v>
      </c>
      <c r="O9092">
        <f t="shared" si="369"/>
        <v>0</v>
      </c>
      <c r="P9092" t="s">
        <v>11528</v>
      </c>
    </row>
    <row r="9093" spans="2:16" x14ac:dyDescent="0.25">
      <c r="B9093" t="s">
        <v>9099</v>
      </c>
      <c r="C9093" s="119" t="s">
        <v>209</v>
      </c>
      <c r="D9093" t="s">
        <v>11537</v>
      </c>
      <c r="E9093" t="s">
        <v>11530</v>
      </c>
      <c r="F9093" t="s">
        <v>11526</v>
      </c>
      <c r="G9093" t="s">
        <v>61</v>
      </c>
      <c r="H9093" t="s">
        <v>18</v>
      </c>
      <c r="I9093" t="s">
        <v>11551</v>
      </c>
      <c r="J9093">
        <v>2018</v>
      </c>
      <c r="K9093">
        <v>15352.43</v>
      </c>
      <c r="L9093">
        <v>1372</v>
      </c>
      <c r="M9093">
        <v>1</v>
      </c>
      <c r="N9093">
        <f t="shared" si="368"/>
        <v>0</v>
      </c>
      <c r="O9093">
        <f t="shared" si="369"/>
        <v>0</v>
      </c>
      <c r="P9093" t="s">
        <v>11528</v>
      </c>
    </row>
    <row r="9094" spans="2:16" x14ac:dyDescent="0.25">
      <c r="B9094" t="s">
        <v>9100</v>
      </c>
      <c r="C9094" s="119" t="s">
        <v>209</v>
      </c>
      <c r="D9094" t="s">
        <v>11537</v>
      </c>
      <c r="E9094" t="s">
        <v>11530</v>
      </c>
      <c r="F9094" t="s">
        <v>11526</v>
      </c>
      <c r="G9094" t="s">
        <v>61</v>
      </c>
      <c r="H9094" t="s">
        <v>18</v>
      </c>
      <c r="I9094" t="s">
        <v>11529</v>
      </c>
      <c r="J9094">
        <v>2018</v>
      </c>
      <c r="K9094">
        <v>35798.199999999997</v>
      </c>
      <c r="L9094">
        <v>4593</v>
      </c>
      <c r="M9094">
        <v>1</v>
      </c>
      <c r="N9094">
        <f t="shared" si="368"/>
        <v>0</v>
      </c>
      <c r="O9094">
        <f t="shared" si="369"/>
        <v>0</v>
      </c>
      <c r="P9094" t="s">
        <v>11528</v>
      </c>
    </row>
    <row r="9095" spans="2:16" x14ac:dyDescent="0.25">
      <c r="B9095" t="s">
        <v>9101</v>
      </c>
      <c r="C9095" s="119" t="s">
        <v>209</v>
      </c>
      <c r="D9095" t="s">
        <v>11539</v>
      </c>
      <c r="E9095" t="s">
        <v>11530</v>
      </c>
      <c r="F9095" t="s">
        <v>11526</v>
      </c>
      <c r="G9095" t="s">
        <v>61</v>
      </c>
      <c r="H9095" t="s">
        <v>18</v>
      </c>
      <c r="I9095" t="s">
        <v>11529</v>
      </c>
      <c r="J9095">
        <v>2018</v>
      </c>
      <c r="K9095">
        <v>38767.64</v>
      </c>
      <c r="L9095">
        <v>5517</v>
      </c>
      <c r="M9095">
        <v>1</v>
      </c>
      <c r="N9095">
        <f t="shared" si="368"/>
        <v>0</v>
      </c>
      <c r="O9095">
        <f t="shared" si="369"/>
        <v>0</v>
      </c>
      <c r="P9095" t="s">
        <v>11528</v>
      </c>
    </row>
    <row r="9096" spans="2:16" x14ac:dyDescent="0.25">
      <c r="B9096" t="s">
        <v>9102</v>
      </c>
      <c r="C9096" s="119" t="s">
        <v>209</v>
      </c>
      <c r="D9096" t="s">
        <v>11537</v>
      </c>
      <c r="E9096" t="s">
        <v>11530</v>
      </c>
      <c r="F9096" t="s">
        <v>11526</v>
      </c>
      <c r="G9096" t="s">
        <v>61</v>
      </c>
      <c r="H9096" t="s">
        <v>18</v>
      </c>
      <c r="I9096" t="s">
        <v>11529</v>
      </c>
      <c r="J9096">
        <v>2018</v>
      </c>
      <c r="K9096">
        <v>16893.57</v>
      </c>
      <c r="L9096">
        <v>2404</v>
      </c>
      <c r="M9096">
        <v>1</v>
      </c>
      <c r="N9096">
        <f t="shared" si="368"/>
        <v>0</v>
      </c>
      <c r="O9096">
        <f t="shared" si="369"/>
        <v>0</v>
      </c>
      <c r="P9096" t="s">
        <v>11528</v>
      </c>
    </row>
    <row r="9097" spans="2:16" x14ac:dyDescent="0.25">
      <c r="B9097" t="s">
        <v>9103</v>
      </c>
      <c r="C9097" s="119" t="s">
        <v>209</v>
      </c>
      <c r="D9097" t="s">
        <v>11537</v>
      </c>
      <c r="E9097" t="s">
        <v>11530</v>
      </c>
      <c r="F9097" t="s">
        <v>11526</v>
      </c>
      <c r="G9097" t="s">
        <v>61</v>
      </c>
      <c r="H9097" t="s">
        <v>18</v>
      </c>
      <c r="I9097" t="s">
        <v>11529</v>
      </c>
      <c r="J9097">
        <v>2018</v>
      </c>
      <c r="K9097">
        <v>5069.47</v>
      </c>
      <c r="L9097">
        <v>30</v>
      </c>
      <c r="M9097">
        <v>1</v>
      </c>
      <c r="N9097">
        <f t="shared" si="368"/>
        <v>0</v>
      </c>
      <c r="O9097">
        <f t="shared" si="369"/>
        <v>0</v>
      </c>
      <c r="P9097" t="s">
        <v>11528</v>
      </c>
    </row>
    <row r="9098" spans="2:16" x14ac:dyDescent="0.25">
      <c r="B9098" t="s">
        <v>9104</v>
      </c>
      <c r="C9098" s="119" t="s">
        <v>209</v>
      </c>
      <c r="D9098" t="s">
        <v>11537</v>
      </c>
      <c r="E9098" t="s">
        <v>11530</v>
      </c>
      <c r="F9098" t="s">
        <v>11526</v>
      </c>
      <c r="G9098" t="s">
        <v>61</v>
      </c>
      <c r="H9098" t="s">
        <v>18</v>
      </c>
      <c r="I9098" t="s">
        <v>11529</v>
      </c>
      <c r="J9098">
        <v>2018</v>
      </c>
      <c r="K9098">
        <v>2030.07</v>
      </c>
      <c r="L9098">
        <v>47</v>
      </c>
      <c r="M9098">
        <v>1</v>
      </c>
      <c r="N9098">
        <f t="shared" si="368"/>
        <v>0</v>
      </c>
      <c r="O9098">
        <f t="shared" si="369"/>
        <v>0</v>
      </c>
      <c r="P9098" t="s">
        <v>11528</v>
      </c>
    </row>
    <row r="9099" spans="2:16" x14ac:dyDescent="0.25">
      <c r="B9099" t="s">
        <v>9105</v>
      </c>
      <c r="C9099" s="119" t="s">
        <v>209</v>
      </c>
      <c r="D9099" t="s">
        <v>11550</v>
      </c>
      <c r="E9099" t="s">
        <v>11530</v>
      </c>
      <c r="F9099" t="s">
        <v>11526</v>
      </c>
      <c r="G9099" t="s">
        <v>61</v>
      </c>
      <c r="H9099" t="s">
        <v>18</v>
      </c>
      <c r="I9099" t="s">
        <v>11529</v>
      </c>
      <c r="J9099">
        <v>2018</v>
      </c>
      <c r="K9099">
        <v>1213.3699999999999</v>
      </c>
      <c r="L9099">
        <v>143</v>
      </c>
      <c r="M9099">
        <v>1</v>
      </c>
      <c r="N9099">
        <f t="shared" ref="N9099:N9162" si="370">IF(K9099&lt;100,1,0)</f>
        <v>0</v>
      </c>
      <c r="O9099">
        <f t="shared" si="369"/>
        <v>0</v>
      </c>
      <c r="P9099" t="s">
        <v>11528</v>
      </c>
    </row>
    <row r="9100" spans="2:16" x14ac:dyDescent="0.25">
      <c r="B9100" t="s">
        <v>9106</v>
      </c>
      <c r="C9100" s="119" t="s">
        <v>209</v>
      </c>
      <c r="D9100" t="s">
        <v>11537</v>
      </c>
      <c r="E9100" t="s">
        <v>11530</v>
      </c>
      <c r="F9100" t="s">
        <v>11526</v>
      </c>
      <c r="G9100" t="s">
        <v>61</v>
      </c>
      <c r="H9100" t="s">
        <v>18</v>
      </c>
      <c r="I9100" t="s">
        <v>11529</v>
      </c>
      <c r="J9100">
        <v>2018</v>
      </c>
      <c r="K9100">
        <v>13933.32</v>
      </c>
      <c r="L9100">
        <v>1881</v>
      </c>
      <c r="M9100">
        <v>1</v>
      </c>
      <c r="N9100">
        <f t="shared" si="370"/>
        <v>0</v>
      </c>
      <c r="O9100">
        <f t="shared" si="369"/>
        <v>0</v>
      </c>
      <c r="P9100" t="s">
        <v>11528</v>
      </c>
    </row>
    <row r="9101" spans="2:16" x14ac:dyDescent="0.25">
      <c r="B9101" t="s">
        <v>9107</v>
      </c>
      <c r="C9101" s="119" t="s">
        <v>209</v>
      </c>
      <c r="D9101" t="s">
        <v>11537</v>
      </c>
      <c r="E9101" t="s">
        <v>11530</v>
      </c>
      <c r="F9101" t="s">
        <v>11526</v>
      </c>
      <c r="G9101" t="s">
        <v>61</v>
      </c>
      <c r="H9101" t="s">
        <v>18</v>
      </c>
      <c r="I9101" t="s">
        <v>11533</v>
      </c>
      <c r="J9101">
        <v>2018</v>
      </c>
      <c r="K9101">
        <v>447.79</v>
      </c>
      <c r="L9101">
        <v>53</v>
      </c>
      <c r="M9101">
        <v>1</v>
      </c>
      <c r="N9101">
        <f t="shared" si="370"/>
        <v>0</v>
      </c>
      <c r="O9101">
        <f t="shared" si="369"/>
        <v>0</v>
      </c>
      <c r="P9101" t="s">
        <v>11528</v>
      </c>
    </row>
    <row r="9102" spans="2:16" x14ac:dyDescent="0.25">
      <c r="B9102" t="s">
        <v>9108</v>
      </c>
      <c r="C9102" s="119" t="s">
        <v>209</v>
      </c>
      <c r="D9102" t="s">
        <v>11539</v>
      </c>
      <c r="E9102" t="s">
        <v>11530</v>
      </c>
      <c r="F9102" t="s">
        <v>11526</v>
      </c>
      <c r="G9102" t="s">
        <v>61</v>
      </c>
      <c r="H9102" t="s">
        <v>18</v>
      </c>
      <c r="I9102" t="s">
        <v>11551</v>
      </c>
      <c r="J9102">
        <v>2018</v>
      </c>
      <c r="K9102">
        <v>13439.19</v>
      </c>
      <c r="L9102">
        <v>95</v>
      </c>
      <c r="M9102">
        <v>1</v>
      </c>
      <c r="N9102">
        <f t="shared" si="370"/>
        <v>0</v>
      </c>
      <c r="O9102">
        <f t="shared" si="369"/>
        <v>0</v>
      </c>
      <c r="P9102" t="s">
        <v>11528</v>
      </c>
    </row>
    <row r="9103" spans="2:16" x14ac:dyDescent="0.25">
      <c r="B9103" t="s">
        <v>9109</v>
      </c>
      <c r="C9103" s="119" t="s">
        <v>209</v>
      </c>
      <c r="D9103" t="s">
        <v>11539</v>
      </c>
      <c r="E9103" t="s">
        <v>11530</v>
      </c>
      <c r="F9103" t="s">
        <v>11526</v>
      </c>
      <c r="G9103" t="s">
        <v>61</v>
      </c>
      <c r="H9103" t="s">
        <v>18</v>
      </c>
      <c r="I9103" t="s">
        <v>11535</v>
      </c>
      <c r="J9103">
        <v>2018</v>
      </c>
      <c r="K9103">
        <v>27991.64</v>
      </c>
      <c r="L9103">
        <v>1274</v>
      </c>
      <c r="M9103">
        <v>1</v>
      </c>
      <c r="N9103">
        <f t="shared" si="370"/>
        <v>0</v>
      </c>
      <c r="O9103">
        <f t="shared" si="369"/>
        <v>0</v>
      </c>
      <c r="P9103" t="s">
        <v>11528</v>
      </c>
    </row>
    <row r="9104" spans="2:16" x14ac:dyDescent="0.25">
      <c r="B9104" t="s">
        <v>9110</v>
      </c>
      <c r="C9104" s="119" t="s">
        <v>209</v>
      </c>
      <c r="D9104" t="s">
        <v>11539</v>
      </c>
      <c r="E9104" t="s">
        <v>11530</v>
      </c>
      <c r="F9104" t="s">
        <v>11526</v>
      </c>
      <c r="G9104" t="s">
        <v>61</v>
      </c>
      <c r="H9104" t="s">
        <v>18</v>
      </c>
      <c r="I9104" t="s">
        <v>11535</v>
      </c>
      <c r="J9104">
        <v>2018</v>
      </c>
      <c r="K9104">
        <v>19780.919999999998</v>
      </c>
      <c r="L9104">
        <v>66</v>
      </c>
      <c r="M9104">
        <v>1</v>
      </c>
      <c r="N9104">
        <f t="shared" si="370"/>
        <v>0</v>
      </c>
      <c r="O9104">
        <f t="shared" si="369"/>
        <v>0</v>
      </c>
      <c r="P9104" t="s">
        <v>11528</v>
      </c>
    </row>
    <row r="9105" spans="2:16" x14ac:dyDescent="0.25">
      <c r="B9105" t="s">
        <v>9111</v>
      </c>
      <c r="C9105" s="119" t="s">
        <v>209</v>
      </c>
      <c r="D9105" t="s">
        <v>11539</v>
      </c>
      <c r="E9105" t="s">
        <v>11530</v>
      </c>
      <c r="F9105" t="s">
        <v>11526</v>
      </c>
      <c r="G9105" t="s">
        <v>61</v>
      </c>
      <c r="H9105" t="s">
        <v>18</v>
      </c>
      <c r="I9105" t="s">
        <v>11529</v>
      </c>
      <c r="J9105">
        <v>2018</v>
      </c>
      <c r="K9105">
        <v>8479.3700000000008</v>
      </c>
      <c r="L9105">
        <v>273</v>
      </c>
      <c r="M9105">
        <v>1</v>
      </c>
      <c r="N9105">
        <f t="shared" si="370"/>
        <v>0</v>
      </c>
      <c r="O9105">
        <f t="shared" si="369"/>
        <v>0</v>
      </c>
      <c r="P9105" t="s">
        <v>11528</v>
      </c>
    </row>
    <row r="9106" spans="2:16" x14ac:dyDescent="0.25">
      <c r="B9106" t="s">
        <v>9112</v>
      </c>
      <c r="C9106" s="119" t="s">
        <v>209</v>
      </c>
      <c r="D9106" t="s">
        <v>11539</v>
      </c>
      <c r="E9106" t="s">
        <v>11530</v>
      </c>
      <c r="F9106" t="s">
        <v>11526</v>
      </c>
      <c r="G9106" t="s">
        <v>61</v>
      </c>
      <c r="H9106" t="s">
        <v>18</v>
      </c>
      <c r="I9106" t="s">
        <v>11551</v>
      </c>
      <c r="J9106">
        <v>2018</v>
      </c>
      <c r="K9106">
        <v>24693.87</v>
      </c>
      <c r="L9106">
        <v>95</v>
      </c>
      <c r="M9106">
        <v>1</v>
      </c>
      <c r="N9106">
        <f t="shared" si="370"/>
        <v>0</v>
      </c>
      <c r="O9106">
        <f t="shared" si="369"/>
        <v>0</v>
      </c>
      <c r="P9106" t="s">
        <v>11528</v>
      </c>
    </row>
    <row r="9107" spans="2:16" x14ac:dyDescent="0.25">
      <c r="B9107" t="s">
        <v>9113</v>
      </c>
      <c r="C9107" s="119" t="s">
        <v>209</v>
      </c>
      <c r="D9107" t="s">
        <v>11539</v>
      </c>
      <c r="E9107" t="s">
        <v>11530</v>
      </c>
      <c r="F9107" t="s">
        <v>11526</v>
      </c>
      <c r="G9107" t="s">
        <v>61</v>
      </c>
      <c r="H9107" t="s">
        <v>18</v>
      </c>
      <c r="I9107" t="s">
        <v>3</v>
      </c>
      <c r="J9107">
        <v>2018</v>
      </c>
      <c r="K9107">
        <v>33759.620000000003</v>
      </c>
      <c r="L9107">
        <v>106</v>
      </c>
      <c r="M9107">
        <v>1</v>
      </c>
      <c r="N9107">
        <f t="shared" si="370"/>
        <v>0</v>
      </c>
      <c r="O9107">
        <f t="shared" si="369"/>
        <v>0</v>
      </c>
      <c r="P9107" t="s">
        <v>11528</v>
      </c>
    </row>
    <row r="9108" spans="2:16" x14ac:dyDescent="0.25">
      <c r="B9108" t="s">
        <v>9114</v>
      </c>
      <c r="C9108" s="119" t="s">
        <v>209</v>
      </c>
      <c r="D9108" t="s">
        <v>11539</v>
      </c>
      <c r="E9108" t="s">
        <v>11530</v>
      </c>
      <c r="F9108" t="s">
        <v>11526</v>
      </c>
      <c r="G9108" t="s">
        <v>61</v>
      </c>
      <c r="H9108" t="s">
        <v>18</v>
      </c>
      <c r="I9108" t="s">
        <v>11551</v>
      </c>
      <c r="J9108">
        <v>2018</v>
      </c>
      <c r="K9108">
        <v>6735.6</v>
      </c>
      <c r="L9108">
        <v>58</v>
      </c>
      <c r="M9108">
        <v>1</v>
      </c>
      <c r="N9108">
        <f t="shared" si="370"/>
        <v>0</v>
      </c>
      <c r="O9108">
        <f t="shared" si="369"/>
        <v>0</v>
      </c>
      <c r="P9108" t="s">
        <v>11528</v>
      </c>
    </row>
    <row r="9109" spans="2:16" x14ac:dyDescent="0.25">
      <c r="B9109" t="s">
        <v>9115</v>
      </c>
      <c r="C9109" s="119" t="s">
        <v>209</v>
      </c>
      <c r="D9109" t="s">
        <v>11539</v>
      </c>
      <c r="E9109" t="s">
        <v>11530</v>
      </c>
      <c r="F9109" t="s">
        <v>11526</v>
      </c>
      <c r="G9109" t="s">
        <v>61</v>
      </c>
      <c r="H9109" t="s">
        <v>18</v>
      </c>
      <c r="I9109" t="s">
        <v>11529</v>
      </c>
      <c r="J9109">
        <v>2018</v>
      </c>
      <c r="K9109">
        <v>5198.8100000000004</v>
      </c>
      <c r="L9109">
        <v>60</v>
      </c>
      <c r="M9109">
        <v>1</v>
      </c>
      <c r="N9109">
        <f t="shared" si="370"/>
        <v>0</v>
      </c>
      <c r="O9109">
        <f t="shared" si="369"/>
        <v>0</v>
      </c>
      <c r="P9109" t="s">
        <v>11528</v>
      </c>
    </row>
    <row r="9110" spans="2:16" x14ac:dyDescent="0.25">
      <c r="B9110" t="s">
        <v>9116</v>
      </c>
      <c r="C9110" s="119" t="s">
        <v>209</v>
      </c>
      <c r="D9110" t="s">
        <v>11550</v>
      </c>
      <c r="E9110" t="s">
        <v>11530</v>
      </c>
      <c r="F9110" t="s">
        <v>11526</v>
      </c>
      <c r="G9110" t="s">
        <v>61</v>
      </c>
      <c r="H9110" t="s">
        <v>18</v>
      </c>
      <c r="I9110" t="s">
        <v>11551</v>
      </c>
      <c r="J9110">
        <v>2018</v>
      </c>
      <c r="K9110">
        <v>0</v>
      </c>
      <c r="M9110">
        <v>1</v>
      </c>
      <c r="N9110">
        <f t="shared" si="370"/>
        <v>1</v>
      </c>
      <c r="O9110">
        <f t="shared" si="369"/>
        <v>1</v>
      </c>
      <c r="P9110" t="s">
        <v>11528</v>
      </c>
    </row>
    <row r="9111" spans="2:16" x14ac:dyDescent="0.25">
      <c r="B9111" t="s">
        <v>9117</v>
      </c>
      <c r="C9111" s="119" t="s">
        <v>209</v>
      </c>
      <c r="D9111" t="s">
        <v>11537</v>
      </c>
      <c r="E9111" t="s">
        <v>11530</v>
      </c>
      <c r="F9111" t="s">
        <v>11526</v>
      </c>
      <c r="G9111" t="s">
        <v>61</v>
      </c>
      <c r="H9111" t="s">
        <v>18</v>
      </c>
      <c r="I9111" t="s">
        <v>11529</v>
      </c>
      <c r="J9111">
        <v>2018</v>
      </c>
      <c r="K9111">
        <v>0</v>
      </c>
      <c r="M9111">
        <v>1</v>
      </c>
      <c r="N9111">
        <f t="shared" si="370"/>
        <v>1</v>
      </c>
      <c r="O9111">
        <f t="shared" si="369"/>
        <v>1</v>
      </c>
      <c r="P9111" t="s">
        <v>11528</v>
      </c>
    </row>
    <row r="9112" spans="2:16" x14ac:dyDescent="0.25">
      <c r="B9112" t="s">
        <v>9118</v>
      </c>
      <c r="C9112" s="119" t="s">
        <v>209</v>
      </c>
      <c r="D9112" t="s">
        <v>11546</v>
      </c>
      <c r="E9112" t="s">
        <v>11530</v>
      </c>
      <c r="F9112" t="s">
        <v>11526</v>
      </c>
      <c r="G9112" t="s">
        <v>61</v>
      </c>
      <c r="H9112" t="s">
        <v>18</v>
      </c>
      <c r="I9112" t="s">
        <v>11533</v>
      </c>
      <c r="J9112">
        <v>2018</v>
      </c>
      <c r="K9112">
        <v>0</v>
      </c>
      <c r="M9112">
        <v>1</v>
      </c>
      <c r="N9112">
        <f t="shared" si="370"/>
        <v>1</v>
      </c>
      <c r="O9112">
        <f t="shared" si="369"/>
        <v>1</v>
      </c>
      <c r="P9112" t="s">
        <v>11528</v>
      </c>
    </row>
    <row r="9113" spans="2:16" x14ac:dyDescent="0.25">
      <c r="B9113" t="s">
        <v>9119</v>
      </c>
      <c r="C9113" s="119" t="s">
        <v>4</v>
      </c>
      <c r="D9113" t="s">
        <v>11544</v>
      </c>
      <c r="E9113" t="s">
        <v>11530</v>
      </c>
      <c r="F9113" t="s">
        <v>11540</v>
      </c>
      <c r="G9113" t="s">
        <v>61</v>
      </c>
      <c r="H9113" t="s">
        <v>18</v>
      </c>
      <c r="I9113" t="s">
        <v>11533</v>
      </c>
      <c r="J9113">
        <v>2018</v>
      </c>
      <c r="K9113">
        <v>326.58999999999997</v>
      </c>
      <c r="L9113">
        <v>170</v>
      </c>
      <c r="M9113">
        <v>1</v>
      </c>
      <c r="N9113">
        <f t="shared" si="370"/>
        <v>0</v>
      </c>
      <c r="O9113">
        <f t="shared" ref="O9113:O9122" si="371">IF(OR(L9113="",L9113&lt;=0),1,0)</f>
        <v>0</v>
      </c>
      <c r="P9113" t="s">
        <v>11528</v>
      </c>
    </row>
    <row r="9114" spans="2:16" x14ac:dyDescent="0.25">
      <c r="B9114" t="s">
        <v>9120</v>
      </c>
      <c r="C9114" s="119" t="s">
        <v>4</v>
      </c>
      <c r="D9114" t="s">
        <v>11550</v>
      </c>
      <c r="E9114" t="s">
        <v>11530</v>
      </c>
      <c r="F9114" t="s">
        <v>11540</v>
      </c>
      <c r="G9114" t="s">
        <v>64</v>
      </c>
      <c r="H9114" t="s">
        <v>18</v>
      </c>
      <c r="I9114" t="s">
        <v>11533</v>
      </c>
      <c r="J9114">
        <v>2018</v>
      </c>
      <c r="K9114">
        <v>0</v>
      </c>
      <c r="M9114">
        <v>1</v>
      </c>
      <c r="N9114">
        <f t="shared" si="370"/>
        <v>1</v>
      </c>
      <c r="O9114">
        <f t="shared" si="371"/>
        <v>1</v>
      </c>
      <c r="P9114" t="s">
        <v>11528</v>
      </c>
    </row>
    <row r="9115" spans="2:16" x14ac:dyDescent="0.25">
      <c r="B9115" t="s">
        <v>9121</v>
      </c>
      <c r="C9115" s="119" t="s">
        <v>4</v>
      </c>
      <c r="D9115" t="s">
        <v>11537</v>
      </c>
      <c r="E9115" t="s">
        <v>11530</v>
      </c>
      <c r="F9115" t="s">
        <v>11540</v>
      </c>
      <c r="G9115" t="s">
        <v>61</v>
      </c>
      <c r="H9115" t="s">
        <v>18</v>
      </c>
      <c r="I9115" t="s">
        <v>11541</v>
      </c>
      <c r="J9115">
        <v>2018</v>
      </c>
      <c r="K9115">
        <v>1031.5</v>
      </c>
      <c r="L9115">
        <v>12</v>
      </c>
      <c r="M9115">
        <v>1</v>
      </c>
      <c r="N9115">
        <f t="shared" si="370"/>
        <v>0</v>
      </c>
      <c r="O9115">
        <f t="shared" si="371"/>
        <v>0</v>
      </c>
      <c r="P9115" t="s">
        <v>11528</v>
      </c>
    </row>
    <row r="9116" spans="2:16" x14ac:dyDescent="0.25">
      <c r="B9116" t="s">
        <v>9122</v>
      </c>
      <c r="C9116" s="119" t="s">
        <v>4</v>
      </c>
      <c r="D9116" t="s">
        <v>11537</v>
      </c>
      <c r="E9116" t="s">
        <v>11530</v>
      </c>
      <c r="F9116" t="s">
        <v>11540</v>
      </c>
      <c r="G9116" t="s">
        <v>61</v>
      </c>
      <c r="H9116" t="s">
        <v>18</v>
      </c>
      <c r="I9116" t="s">
        <v>11541</v>
      </c>
      <c r="J9116">
        <v>2018</v>
      </c>
      <c r="K9116">
        <v>204.69</v>
      </c>
      <c r="L9116">
        <v>64</v>
      </c>
      <c r="M9116">
        <v>1</v>
      </c>
      <c r="N9116">
        <f t="shared" si="370"/>
        <v>0</v>
      </c>
      <c r="O9116">
        <f t="shared" si="371"/>
        <v>0</v>
      </c>
      <c r="P9116" t="s">
        <v>11528</v>
      </c>
    </row>
    <row r="9117" spans="2:16" x14ac:dyDescent="0.25">
      <c r="B9117" t="s">
        <v>9123</v>
      </c>
      <c r="C9117" s="119" t="s">
        <v>4</v>
      </c>
      <c r="D9117" t="s">
        <v>11537</v>
      </c>
      <c r="E9117" t="s">
        <v>11530</v>
      </c>
      <c r="F9117" t="s">
        <v>11540</v>
      </c>
      <c r="G9117" t="s">
        <v>61</v>
      </c>
      <c r="H9117" t="s">
        <v>18</v>
      </c>
      <c r="I9117" t="s">
        <v>11533</v>
      </c>
      <c r="J9117">
        <v>2018</v>
      </c>
      <c r="K9117">
        <v>68.83</v>
      </c>
      <c r="L9117">
        <v>5</v>
      </c>
      <c r="M9117">
        <v>1</v>
      </c>
      <c r="N9117">
        <f t="shared" si="370"/>
        <v>1</v>
      </c>
      <c r="O9117">
        <f t="shared" si="371"/>
        <v>0</v>
      </c>
      <c r="P9117" t="s">
        <v>11528</v>
      </c>
    </row>
    <row r="9118" spans="2:16" x14ac:dyDescent="0.25">
      <c r="B9118" t="s">
        <v>9124</v>
      </c>
      <c r="C9118" s="119" t="s">
        <v>4</v>
      </c>
      <c r="D9118" t="s">
        <v>11537</v>
      </c>
      <c r="E9118" t="s">
        <v>11530</v>
      </c>
      <c r="F9118" t="s">
        <v>11540</v>
      </c>
      <c r="G9118" t="s">
        <v>61</v>
      </c>
      <c r="H9118" t="s">
        <v>18</v>
      </c>
      <c r="I9118" t="s">
        <v>11541</v>
      </c>
      <c r="J9118">
        <v>2018</v>
      </c>
      <c r="K9118">
        <v>67.86</v>
      </c>
      <c r="L9118">
        <v>5</v>
      </c>
      <c r="M9118">
        <v>1</v>
      </c>
      <c r="N9118">
        <f t="shared" si="370"/>
        <v>1</v>
      </c>
      <c r="O9118">
        <f t="shared" si="371"/>
        <v>0</v>
      </c>
      <c r="P9118" t="s">
        <v>11528</v>
      </c>
    </row>
    <row r="9119" spans="2:16" x14ac:dyDescent="0.25">
      <c r="B9119" t="s">
        <v>9125</v>
      </c>
      <c r="C9119" s="119" t="s">
        <v>4</v>
      </c>
      <c r="D9119" t="s">
        <v>11542</v>
      </c>
      <c r="E9119" t="s">
        <v>11530</v>
      </c>
      <c r="F9119" t="s">
        <v>11540</v>
      </c>
      <c r="G9119" t="s">
        <v>61</v>
      </c>
      <c r="H9119" t="s">
        <v>18</v>
      </c>
      <c r="I9119" t="s">
        <v>11533</v>
      </c>
      <c r="J9119">
        <v>2018</v>
      </c>
      <c r="K9119">
        <v>2225.4699999999998</v>
      </c>
      <c r="L9119">
        <v>4</v>
      </c>
      <c r="M9119">
        <v>1</v>
      </c>
      <c r="N9119">
        <f t="shared" si="370"/>
        <v>0</v>
      </c>
      <c r="O9119">
        <f t="shared" si="371"/>
        <v>0</v>
      </c>
      <c r="P9119" t="s">
        <v>11528</v>
      </c>
    </row>
    <row r="9120" spans="2:16" x14ac:dyDescent="0.25">
      <c r="B9120" t="s">
        <v>9126</v>
      </c>
      <c r="C9120" s="119" t="s">
        <v>4</v>
      </c>
      <c r="D9120" t="s">
        <v>11563</v>
      </c>
      <c r="E9120" t="s">
        <v>11530</v>
      </c>
      <c r="F9120" t="s">
        <v>11540</v>
      </c>
      <c r="G9120" t="s">
        <v>61</v>
      </c>
      <c r="H9120" t="s">
        <v>18</v>
      </c>
      <c r="I9120" t="s">
        <v>11533</v>
      </c>
      <c r="J9120">
        <v>2018</v>
      </c>
      <c r="K9120">
        <v>564.05999999999995</v>
      </c>
      <c r="L9120">
        <v>26</v>
      </c>
      <c r="M9120">
        <v>1</v>
      </c>
      <c r="N9120">
        <f t="shared" si="370"/>
        <v>0</v>
      </c>
      <c r="O9120">
        <f t="shared" si="371"/>
        <v>0</v>
      </c>
      <c r="P9120" t="s">
        <v>11528</v>
      </c>
    </row>
    <row r="9121" spans="2:16" x14ac:dyDescent="0.25">
      <c r="B9121" t="s">
        <v>9127</v>
      </c>
      <c r="C9121" s="119" t="s">
        <v>4</v>
      </c>
      <c r="D9121" t="s">
        <v>11546</v>
      </c>
      <c r="E9121" t="s">
        <v>11530</v>
      </c>
      <c r="F9121" t="s">
        <v>11540</v>
      </c>
      <c r="G9121" t="s">
        <v>61</v>
      </c>
      <c r="H9121" t="s">
        <v>18</v>
      </c>
      <c r="I9121" t="s">
        <v>11533</v>
      </c>
      <c r="J9121">
        <v>2018</v>
      </c>
      <c r="K9121">
        <v>720.02</v>
      </c>
      <c r="L9121">
        <v>90</v>
      </c>
      <c r="M9121">
        <v>1</v>
      </c>
      <c r="N9121">
        <f t="shared" si="370"/>
        <v>0</v>
      </c>
      <c r="O9121">
        <f t="shared" si="371"/>
        <v>0</v>
      </c>
      <c r="P9121" t="s">
        <v>11528</v>
      </c>
    </row>
    <row r="9122" spans="2:16" x14ac:dyDescent="0.25">
      <c r="B9122" t="s">
        <v>9128</v>
      </c>
      <c r="C9122" s="119" t="s">
        <v>4</v>
      </c>
      <c r="D9122" t="s">
        <v>11537</v>
      </c>
      <c r="E9122" t="s">
        <v>11530</v>
      </c>
      <c r="F9122" t="s">
        <v>11540</v>
      </c>
      <c r="G9122" t="s">
        <v>61</v>
      </c>
      <c r="H9122" t="s">
        <v>18</v>
      </c>
      <c r="I9122" t="s">
        <v>11533</v>
      </c>
      <c r="J9122">
        <v>2018</v>
      </c>
      <c r="K9122">
        <v>0</v>
      </c>
      <c r="M9122">
        <v>1</v>
      </c>
      <c r="N9122">
        <f t="shared" si="370"/>
        <v>1</v>
      </c>
      <c r="O9122">
        <f t="shared" si="371"/>
        <v>1</v>
      </c>
      <c r="P9122" t="s">
        <v>11528</v>
      </c>
    </row>
    <row r="9123" spans="2:16" x14ac:dyDescent="0.25">
      <c r="B9123" t="s">
        <v>9129</v>
      </c>
      <c r="C9123" s="119" t="s">
        <v>60</v>
      </c>
      <c r="D9123" t="s">
        <v>11544</v>
      </c>
      <c r="E9123" t="s">
        <v>11530</v>
      </c>
      <c r="F9123" t="s">
        <v>11540</v>
      </c>
      <c r="G9123" t="s">
        <v>64</v>
      </c>
      <c r="H9123" t="s">
        <v>18</v>
      </c>
      <c r="I9123" t="s">
        <v>11533</v>
      </c>
      <c r="J9123">
        <v>2018</v>
      </c>
      <c r="K9123">
        <v>1232.07</v>
      </c>
      <c r="L9123">
        <v>45</v>
      </c>
      <c r="M9123">
        <v>1</v>
      </c>
      <c r="N9123">
        <f t="shared" si="370"/>
        <v>0</v>
      </c>
      <c r="O9123">
        <f t="shared" ref="O9123:O9146" si="372">IF(OR(L9123="",L9123&lt;=0),1,0)</f>
        <v>0</v>
      </c>
      <c r="P9123" t="s">
        <v>12694</v>
      </c>
    </row>
    <row r="9124" spans="2:16" x14ac:dyDescent="0.25">
      <c r="B9124" t="s">
        <v>9130</v>
      </c>
      <c r="C9124" s="119" t="s">
        <v>60</v>
      </c>
      <c r="D9124" t="s">
        <v>11544</v>
      </c>
      <c r="E9124" t="s">
        <v>11530</v>
      </c>
      <c r="F9124" t="s">
        <v>11540</v>
      </c>
      <c r="G9124" t="s">
        <v>64</v>
      </c>
      <c r="H9124" t="s">
        <v>18</v>
      </c>
      <c r="I9124" t="s">
        <v>11541</v>
      </c>
      <c r="J9124">
        <v>2018</v>
      </c>
      <c r="K9124">
        <v>0</v>
      </c>
      <c r="M9124">
        <v>1</v>
      </c>
      <c r="N9124">
        <f t="shared" si="370"/>
        <v>1</v>
      </c>
      <c r="O9124">
        <f t="shared" si="372"/>
        <v>1</v>
      </c>
      <c r="P9124" t="s">
        <v>11528</v>
      </c>
    </row>
    <row r="9125" spans="2:16" x14ac:dyDescent="0.25">
      <c r="B9125" t="s">
        <v>9131</v>
      </c>
      <c r="C9125" s="119" t="s">
        <v>60</v>
      </c>
      <c r="D9125" t="s">
        <v>11544</v>
      </c>
      <c r="E9125" t="s">
        <v>11530</v>
      </c>
      <c r="F9125" t="s">
        <v>11540</v>
      </c>
      <c r="G9125" t="s">
        <v>64</v>
      </c>
      <c r="H9125" t="s">
        <v>18</v>
      </c>
      <c r="I9125" t="s">
        <v>11541</v>
      </c>
      <c r="J9125">
        <v>2018</v>
      </c>
      <c r="K9125">
        <v>0</v>
      </c>
      <c r="M9125">
        <v>1</v>
      </c>
      <c r="N9125">
        <f t="shared" si="370"/>
        <v>1</v>
      </c>
      <c r="O9125">
        <f t="shared" si="372"/>
        <v>1</v>
      </c>
      <c r="P9125" t="s">
        <v>11528</v>
      </c>
    </row>
    <row r="9126" spans="2:16" x14ac:dyDescent="0.25">
      <c r="B9126" t="s">
        <v>9132</v>
      </c>
      <c r="C9126" s="119" t="s">
        <v>60</v>
      </c>
      <c r="D9126" t="s">
        <v>11544</v>
      </c>
      <c r="E9126" t="s">
        <v>11530</v>
      </c>
      <c r="F9126" t="s">
        <v>11540</v>
      </c>
      <c r="G9126" t="s">
        <v>61</v>
      </c>
      <c r="H9126" t="s">
        <v>18</v>
      </c>
      <c r="I9126" t="s">
        <v>11541</v>
      </c>
      <c r="J9126">
        <v>2018</v>
      </c>
      <c r="K9126">
        <v>1621.1</v>
      </c>
      <c r="L9126">
        <v>100</v>
      </c>
      <c r="M9126">
        <v>1</v>
      </c>
      <c r="N9126">
        <f t="shared" si="370"/>
        <v>0</v>
      </c>
      <c r="O9126">
        <f t="shared" si="372"/>
        <v>0</v>
      </c>
      <c r="P9126" t="s">
        <v>12693</v>
      </c>
    </row>
    <row r="9127" spans="2:16" x14ac:dyDescent="0.25">
      <c r="B9127" t="s">
        <v>9133</v>
      </c>
      <c r="C9127" s="119" t="s">
        <v>60</v>
      </c>
      <c r="D9127" t="s">
        <v>11568</v>
      </c>
      <c r="E9127" t="s">
        <v>11530</v>
      </c>
      <c r="F9127" t="s">
        <v>11540</v>
      </c>
      <c r="G9127" t="s">
        <v>61</v>
      </c>
      <c r="H9127" t="s">
        <v>18</v>
      </c>
      <c r="I9127" t="s">
        <v>11541</v>
      </c>
      <c r="J9127">
        <v>2018</v>
      </c>
      <c r="K9127">
        <v>5539.02</v>
      </c>
      <c r="L9127">
        <v>100</v>
      </c>
      <c r="M9127">
        <v>1</v>
      </c>
      <c r="N9127">
        <f t="shared" si="370"/>
        <v>0</v>
      </c>
      <c r="O9127">
        <f t="shared" si="372"/>
        <v>0</v>
      </c>
      <c r="P9127" t="s">
        <v>12693</v>
      </c>
    </row>
    <row r="9128" spans="2:16" x14ac:dyDescent="0.25">
      <c r="B9128" t="s">
        <v>9134</v>
      </c>
      <c r="C9128" s="119" t="s">
        <v>60</v>
      </c>
      <c r="D9128" t="s">
        <v>11568</v>
      </c>
      <c r="E9128" t="s">
        <v>11530</v>
      </c>
      <c r="F9128" t="s">
        <v>11540</v>
      </c>
      <c r="G9128" t="s">
        <v>61</v>
      </c>
      <c r="H9128" t="s">
        <v>18</v>
      </c>
      <c r="I9128" t="s">
        <v>11541</v>
      </c>
      <c r="J9128">
        <v>2018</v>
      </c>
      <c r="K9128">
        <v>1196.31</v>
      </c>
      <c r="L9128">
        <v>56</v>
      </c>
      <c r="M9128">
        <v>1</v>
      </c>
      <c r="N9128">
        <f t="shared" si="370"/>
        <v>0</v>
      </c>
      <c r="O9128">
        <f t="shared" si="372"/>
        <v>0</v>
      </c>
      <c r="P9128" t="s">
        <v>12693</v>
      </c>
    </row>
    <row r="9129" spans="2:16" x14ac:dyDescent="0.25">
      <c r="B9129" t="s">
        <v>9135</v>
      </c>
      <c r="C9129" s="119" t="s">
        <v>60</v>
      </c>
      <c r="D9129" t="s">
        <v>11544</v>
      </c>
      <c r="E9129" t="s">
        <v>11530</v>
      </c>
      <c r="F9129" t="s">
        <v>11540</v>
      </c>
      <c r="G9129" t="s">
        <v>61</v>
      </c>
      <c r="H9129" t="s">
        <v>18</v>
      </c>
      <c r="I9129" t="s">
        <v>11541</v>
      </c>
      <c r="J9129">
        <v>2018</v>
      </c>
      <c r="K9129">
        <v>1263.07</v>
      </c>
      <c r="L9129">
        <v>36</v>
      </c>
      <c r="M9129">
        <v>1</v>
      </c>
      <c r="N9129">
        <f t="shared" si="370"/>
        <v>0</v>
      </c>
      <c r="O9129">
        <f t="shared" si="372"/>
        <v>0</v>
      </c>
      <c r="P9129" t="s">
        <v>12693</v>
      </c>
    </row>
    <row r="9130" spans="2:16" x14ac:dyDescent="0.25">
      <c r="B9130" t="s">
        <v>9136</v>
      </c>
      <c r="C9130" s="119" t="s">
        <v>60</v>
      </c>
      <c r="D9130" t="s">
        <v>11544</v>
      </c>
      <c r="E9130" t="s">
        <v>11530</v>
      </c>
      <c r="F9130" t="s">
        <v>11540</v>
      </c>
      <c r="G9130" t="s">
        <v>61</v>
      </c>
      <c r="H9130" t="s">
        <v>18</v>
      </c>
      <c r="I9130" t="s">
        <v>11533</v>
      </c>
      <c r="J9130">
        <v>2018</v>
      </c>
      <c r="K9130">
        <v>1285.02</v>
      </c>
      <c r="L9130">
        <v>150</v>
      </c>
      <c r="M9130">
        <v>1</v>
      </c>
      <c r="N9130">
        <f t="shared" si="370"/>
        <v>0</v>
      </c>
      <c r="O9130">
        <f t="shared" si="372"/>
        <v>0</v>
      </c>
      <c r="P9130" t="s">
        <v>12693</v>
      </c>
    </row>
    <row r="9131" spans="2:16" x14ac:dyDescent="0.25">
      <c r="B9131" t="s">
        <v>9137</v>
      </c>
      <c r="C9131" s="119" t="s">
        <v>60</v>
      </c>
      <c r="D9131" t="s">
        <v>11544</v>
      </c>
      <c r="E9131" t="s">
        <v>11530</v>
      </c>
      <c r="F9131" t="s">
        <v>11540</v>
      </c>
      <c r="G9131" t="s">
        <v>61</v>
      </c>
      <c r="H9131" t="s">
        <v>18</v>
      </c>
      <c r="I9131" t="s">
        <v>11541</v>
      </c>
      <c r="J9131">
        <v>2018</v>
      </c>
      <c r="K9131">
        <v>1513.98</v>
      </c>
      <c r="L9131">
        <v>80</v>
      </c>
      <c r="M9131">
        <v>1</v>
      </c>
      <c r="N9131">
        <f t="shared" si="370"/>
        <v>0</v>
      </c>
      <c r="O9131">
        <f t="shared" si="372"/>
        <v>0</v>
      </c>
      <c r="P9131" t="s">
        <v>12693</v>
      </c>
    </row>
    <row r="9132" spans="2:16" x14ac:dyDescent="0.25">
      <c r="B9132" t="s">
        <v>9138</v>
      </c>
      <c r="C9132" s="119" t="s">
        <v>60</v>
      </c>
      <c r="D9132" t="s">
        <v>11544</v>
      </c>
      <c r="E9132" t="s">
        <v>11530</v>
      </c>
      <c r="F9132" t="s">
        <v>11540</v>
      </c>
      <c r="G9132" t="s">
        <v>61</v>
      </c>
      <c r="H9132" t="s">
        <v>18</v>
      </c>
      <c r="I9132" t="s">
        <v>11533</v>
      </c>
      <c r="J9132">
        <v>2018</v>
      </c>
      <c r="K9132">
        <v>4297</v>
      </c>
      <c r="L9132">
        <v>120</v>
      </c>
      <c r="M9132">
        <v>1</v>
      </c>
      <c r="N9132">
        <f t="shared" si="370"/>
        <v>0</v>
      </c>
      <c r="O9132">
        <f t="shared" si="372"/>
        <v>0</v>
      </c>
      <c r="P9132" t="s">
        <v>12693</v>
      </c>
    </row>
    <row r="9133" spans="2:16" x14ac:dyDescent="0.25">
      <c r="B9133" t="s">
        <v>9139</v>
      </c>
      <c r="C9133" s="119" t="s">
        <v>60</v>
      </c>
      <c r="D9133" t="s">
        <v>11544</v>
      </c>
      <c r="E9133" t="s">
        <v>11530</v>
      </c>
      <c r="F9133" t="s">
        <v>11540</v>
      </c>
      <c r="G9133" t="s">
        <v>61</v>
      </c>
      <c r="H9133" t="s">
        <v>18</v>
      </c>
      <c r="I9133" t="s">
        <v>11541</v>
      </c>
      <c r="J9133">
        <v>2018</v>
      </c>
      <c r="K9133">
        <v>1600.75</v>
      </c>
      <c r="L9133">
        <v>86</v>
      </c>
      <c r="M9133">
        <v>1</v>
      </c>
      <c r="N9133">
        <f t="shared" si="370"/>
        <v>0</v>
      </c>
      <c r="O9133">
        <f t="shared" si="372"/>
        <v>0</v>
      </c>
      <c r="P9133" t="s">
        <v>12693</v>
      </c>
    </row>
    <row r="9134" spans="2:16" x14ac:dyDescent="0.25">
      <c r="B9134" t="s">
        <v>9140</v>
      </c>
      <c r="C9134" s="119" t="s">
        <v>60</v>
      </c>
      <c r="D9134" t="s">
        <v>11544</v>
      </c>
      <c r="E9134" t="s">
        <v>11530</v>
      </c>
      <c r="F9134" t="s">
        <v>11540</v>
      </c>
      <c r="G9134" t="s">
        <v>61</v>
      </c>
      <c r="H9134" t="s">
        <v>18</v>
      </c>
      <c r="I9134" t="s">
        <v>11541</v>
      </c>
      <c r="J9134">
        <v>2018</v>
      </c>
      <c r="K9134">
        <v>1314.85</v>
      </c>
      <c r="L9134">
        <v>101</v>
      </c>
      <c r="M9134">
        <v>1</v>
      </c>
      <c r="N9134">
        <f t="shared" si="370"/>
        <v>0</v>
      </c>
      <c r="O9134">
        <f t="shared" si="372"/>
        <v>0</v>
      </c>
      <c r="P9134" t="s">
        <v>12693</v>
      </c>
    </row>
    <row r="9135" spans="2:16" x14ac:dyDescent="0.25">
      <c r="B9135" t="s">
        <v>9141</v>
      </c>
      <c r="C9135" s="119" t="s">
        <v>60</v>
      </c>
      <c r="D9135" t="s">
        <v>11544</v>
      </c>
      <c r="E9135" t="s">
        <v>11530</v>
      </c>
      <c r="F9135" t="s">
        <v>11540</v>
      </c>
      <c r="G9135" t="s">
        <v>61</v>
      </c>
      <c r="H9135" t="s">
        <v>18</v>
      </c>
      <c r="I9135" t="s">
        <v>11533</v>
      </c>
      <c r="J9135">
        <v>2018</v>
      </c>
      <c r="K9135">
        <v>2937.03</v>
      </c>
      <c r="L9135">
        <v>66</v>
      </c>
      <c r="M9135">
        <v>1</v>
      </c>
      <c r="N9135">
        <f t="shared" si="370"/>
        <v>0</v>
      </c>
      <c r="O9135">
        <f t="shared" si="372"/>
        <v>0</v>
      </c>
      <c r="P9135" t="s">
        <v>12693</v>
      </c>
    </row>
    <row r="9136" spans="2:16" x14ac:dyDescent="0.25">
      <c r="B9136" t="s">
        <v>9142</v>
      </c>
      <c r="C9136" s="119" t="s">
        <v>60</v>
      </c>
      <c r="D9136" t="s">
        <v>11544</v>
      </c>
      <c r="E9136" t="s">
        <v>11530</v>
      </c>
      <c r="F9136" t="s">
        <v>11540</v>
      </c>
      <c r="G9136" t="s">
        <v>61</v>
      </c>
      <c r="H9136" t="s">
        <v>18</v>
      </c>
      <c r="I9136" t="s">
        <v>11541</v>
      </c>
      <c r="J9136">
        <v>2018</v>
      </c>
      <c r="K9136">
        <v>1397.87</v>
      </c>
      <c r="L9136">
        <v>45</v>
      </c>
      <c r="M9136">
        <v>1</v>
      </c>
      <c r="N9136">
        <f t="shared" si="370"/>
        <v>0</v>
      </c>
      <c r="O9136">
        <f t="shared" si="372"/>
        <v>0</v>
      </c>
      <c r="P9136" t="s">
        <v>12693</v>
      </c>
    </row>
    <row r="9137" spans="2:16" x14ac:dyDescent="0.25">
      <c r="B9137" t="s">
        <v>9143</v>
      </c>
      <c r="C9137" s="119" t="s">
        <v>60</v>
      </c>
      <c r="D9137" t="s">
        <v>11544</v>
      </c>
      <c r="E9137" t="s">
        <v>11530</v>
      </c>
      <c r="F9137" t="s">
        <v>11540</v>
      </c>
      <c r="G9137" t="s">
        <v>61</v>
      </c>
      <c r="H9137" t="s">
        <v>18</v>
      </c>
      <c r="I9137" t="s">
        <v>11533</v>
      </c>
      <c r="J9137">
        <v>2018</v>
      </c>
      <c r="K9137">
        <v>735.86</v>
      </c>
      <c r="L9137">
        <v>54</v>
      </c>
      <c r="M9137">
        <v>1</v>
      </c>
      <c r="N9137">
        <f t="shared" si="370"/>
        <v>0</v>
      </c>
      <c r="O9137">
        <f t="shared" si="372"/>
        <v>0</v>
      </c>
      <c r="P9137" t="s">
        <v>12693</v>
      </c>
    </row>
    <row r="9138" spans="2:16" x14ac:dyDescent="0.25">
      <c r="B9138" t="s">
        <v>9144</v>
      </c>
      <c r="C9138" s="119" t="s">
        <v>60</v>
      </c>
      <c r="D9138" t="s">
        <v>11568</v>
      </c>
      <c r="E9138" t="s">
        <v>11530</v>
      </c>
      <c r="F9138" t="s">
        <v>11540</v>
      </c>
      <c r="G9138" t="s">
        <v>61</v>
      </c>
      <c r="H9138" t="s">
        <v>18</v>
      </c>
      <c r="I9138" t="s">
        <v>11541</v>
      </c>
      <c r="J9138">
        <v>2018</v>
      </c>
      <c r="K9138">
        <v>1301.5899999999999</v>
      </c>
      <c r="L9138">
        <v>66</v>
      </c>
      <c r="M9138">
        <v>1</v>
      </c>
      <c r="N9138">
        <f t="shared" si="370"/>
        <v>0</v>
      </c>
      <c r="O9138">
        <f t="shared" si="372"/>
        <v>0</v>
      </c>
      <c r="P9138" t="s">
        <v>12693</v>
      </c>
    </row>
    <row r="9139" spans="2:16" x14ac:dyDescent="0.25">
      <c r="B9139" t="s">
        <v>9145</v>
      </c>
      <c r="C9139" s="119" t="s">
        <v>60</v>
      </c>
      <c r="D9139" t="s">
        <v>11568</v>
      </c>
      <c r="E9139" t="s">
        <v>11530</v>
      </c>
      <c r="F9139" t="s">
        <v>11540</v>
      </c>
      <c r="G9139" t="s">
        <v>61</v>
      </c>
      <c r="H9139" t="s">
        <v>18</v>
      </c>
      <c r="I9139" t="s">
        <v>11541</v>
      </c>
      <c r="J9139">
        <v>2018</v>
      </c>
      <c r="K9139">
        <v>1297.2</v>
      </c>
      <c r="L9139">
        <v>42</v>
      </c>
      <c r="M9139">
        <v>1</v>
      </c>
      <c r="N9139">
        <f t="shared" si="370"/>
        <v>0</v>
      </c>
      <c r="O9139">
        <f t="shared" si="372"/>
        <v>0</v>
      </c>
      <c r="P9139" t="s">
        <v>12693</v>
      </c>
    </row>
    <row r="9140" spans="2:16" x14ac:dyDescent="0.25">
      <c r="B9140" t="s">
        <v>9146</v>
      </c>
      <c r="C9140" s="119" t="s">
        <v>60</v>
      </c>
      <c r="D9140" t="s">
        <v>11544</v>
      </c>
      <c r="E9140" t="s">
        <v>11530</v>
      </c>
      <c r="F9140" t="s">
        <v>11540</v>
      </c>
      <c r="G9140" t="s">
        <v>61</v>
      </c>
      <c r="H9140" t="s">
        <v>18</v>
      </c>
      <c r="I9140" t="s">
        <v>11533</v>
      </c>
      <c r="J9140">
        <v>2018</v>
      </c>
      <c r="K9140">
        <v>2310.7399999999998</v>
      </c>
      <c r="L9140">
        <v>86</v>
      </c>
      <c r="M9140">
        <v>1</v>
      </c>
      <c r="N9140">
        <f t="shared" si="370"/>
        <v>0</v>
      </c>
      <c r="O9140">
        <f t="shared" si="372"/>
        <v>0</v>
      </c>
      <c r="P9140" t="s">
        <v>12694</v>
      </c>
    </row>
    <row r="9141" spans="2:16" x14ac:dyDescent="0.25">
      <c r="B9141" t="s">
        <v>9147</v>
      </c>
      <c r="C9141" s="119" t="s">
        <v>60</v>
      </c>
      <c r="D9141" t="s">
        <v>11544</v>
      </c>
      <c r="E9141" t="s">
        <v>11530</v>
      </c>
      <c r="F9141" t="s">
        <v>11540</v>
      </c>
      <c r="G9141" t="s">
        <v>61</v>
      </c>
      <c r="H9141" t="s">
        <v>18</v>
      </c>
      <c r="I9141" t="s">
        <v>11541</v>
      </c>
      <c r="J9141">
        <v>2018</v>
      </c>
      <c r="K9141">
        <v>1375.36</v>
      </c>
      <c r="L9141">
        <v>42</v>
      </c>
      <c r="M9141">
        <v>1</v>
      </c>
      <c r="N9141">
        <f t="shared" si="370"/>
        <v>0</v>
      </c>
      <c r="O9141">
        <f t="shared" si="372"/>
        <v>0</v>
      </c>
      <c r="P9141" t="s">
        <v>12694</v>
      </c>
    </row>
    <row r="9142" spans="2:16" x14ac:dyDescent="0.25">
      <c r="B9142" t="s">
        <v>9148</v>
      </c>
      <c r="C9142" s="119" t="s">
        <v>60</v>
      </c>
      <c r="D9142" t="s">
        <v>11544</v>
      </c>
      <c r="E9142" t="s">
        <v>11530</v>
      </c>
      <c r="F9142" t="s">
        <v>11540</v>
      </c>
      <c r="G9142" t="s">
        <v>61</v>
      </c>
      <c r="H9142" t="s">
        <v>18</v>
      </c>
      <c r="I9142" t="s">
        <v>11541</v>
      </c>
      <c r="J9142">
        <v>2018</v>
      </c>
      <c r="K9142">
        <v>300.23</v>
      </c>
      <c r="L9142">
        <v>62</v>
      </c>
      <c r="M9142">
        <v>1</v>
      </c>
      <c r="N9142">
        <f t="shared" si="370"/>
        <v>0</v>
      </c>
      <c r="O9142">
        <f t="shared" si="372"/>
        <v>0</v>
      </c>
      <c r="P9142" t="s">
        <v>12693</v>
      </c>
    </row>
    <row r="9143" spans="2:16" x14ac:dyDescent="0.25">
      <c r="B9143" t="s">
        <v>9149</v>
      </c>
      <c r="C9143" s="119" t="s">
        <v>60</v>
      </c>
      <c r="D9143" t="s">
        <v>11544</v>
      </c>
      <c r="E9143" t="s">
        <v>11530</v>
      </c>
      <c r="F9143" t="s">
        <v>11540</v>
      </c>
      <c r="G9143" t="s">
        <v>61</v>
      </c>
      <c r="H9143" t="s">
        <v>18</v>
      </c>
      <c r="I9143" t="s">
        <v>11541</v>
      </c>
      <c r="J9143">
        <v>2018</v>
      </c>
      <c r="K9143">
        <v>1098.3900000000001</v>
      </c>
      <c r="L9143">
        <v>62</v>
      </c>
      <c r="M9143">
        <v>1</v>
      </c>
      <c r="N9143">
        <f t="shared" si="370"/>
        <v>0</v>
      </c>
      <c r="O9143">
        <f t="shared" si="372"/>
        <v>0</v>
      </c>
      <c r="P9143" t="s">
        <v>12693</v>
      </c>
    </row>
    <row r="9144" spans="2:16" x14ac:dyDescent="0.25">
      <c r="B9144" t="s">
        <v>9150</v>
      </c>
      <c r="C9144" s="119" t="s">
        <v>60</v>
      </c>
      <c r="D9144" t="s">
        <v>11550</v>
      </c>
      <c r="E9144" t="s">
        <v>11530</v>
      </c>
      <c r="F9144" t="s">
        <v>11540</v>
      </c>
      <c r="G9144" t="s">
        <v>64</v>
      </c>
      <c r="H9144" t="s">
        <v>18</v>
      </c>
      <c r="I9144" t="s">
        <v>11533</v>
      </c>
      <c r="J9144">
        <v>2018</v>
      </c>
      <c r="K9144">
        <v>617.03</v>
      </c>
      <c r="L9144">
        <v>13</v>
      </c>
      <c r="M9144">
        <v>1</v>
      </c>
      <c r="N9144">
        <f t="shared" si="370"/>
        <v>0</v>
      </c>
      <c r="O9144">
        <f t="shared" si="372"/>
        <v>0</v>
      </c>
      <c r="P9144" t="s">
        <v>11528</v>
      </c>
    </row>
    <row r="9145" spans="2:16" x14ac:dyDescent="0.25">
      <c r="B9145" t="s">
        <v>9151</v>
      </c>
      <c r="C9145" s="119" t="s">
        <v>60</v>
      </c>
      <c r="D9145" t="s">
        <v>11550</v>
      </c>
      <c r="E9145" t="s">
        <v>11530</v>
      </c>
      <c r="F9145" t="s">
        <v>11540</v>
      </c>
      <c r="G9145" t="s">
        <v>64</v>
      </c>
      <c r="H9145" t="s">
        <v>18</v>
      </c>
      <c r="I9145" t="s">
        <v>11541</v>
      </c>
      <c r="J9145">
        <v>2018</v>
      </c>
      <c r="K9145">
        <v>684.68</v>
      </c>
      <c r="L9145">
        <v>25</v>
      </c>
      <c r="M9145">
        <v>1</v>
      </c>
      <c r="N9145">
        <f t="shared" si="370"/>
        <v>0</v>
      </c>
      <c r="O9145">
        <f t="shared" si="372"/>
        <v>0</v>
      </c>
      <c r="P9145" t="s">
        <v>12694</v>
      </c>
    </row>
    <row r="9146" spans="2:16" x14ac:dyDescent="0.25">
      <c r="B9146" t="s">
        <v>9152</v>
      </c>
      <c r="C9146" s="119" t="s">
        <v>60</v>
      </c>
      <c r="D9146" t="s">
        <v>11550</v>
      </c>
      <c r="E9146" t="s">
        <v>11530</v>
      </c>
      <c r="F9146" t="s">
        <v>11540</v>
      </c>
      <c r="G9146" t="s">
        <v>64</v>
      </c>
      <c r="H9146" t="s">
        <v>18</v>
      </c>
      <c r="I9146" t="s">
        <v>11541</v>
      </c>
      <c r="J9146">
        <v>2018</v>
      </c>
      <c r="K9146">
        <v>648.79</v>
      </c>
      <c r="L9146">
        <v>25</v>
      </c>
      <c r="M9146">
        <v>1</v>
      </c>
      <c r="N9146">
        <f t="shared" si="370"/>
        <v>0</v>
      </c>
      <c r="O9146">
        <f t="shared" si="372"/>
        <v>0</v>
      </c>
      <c r="P9146" t="s">
        <v>12694</v>
      </c>
    </row>
    <row r="9147" spans="2:16" x14ac:dyDescent="0.25">
      <c r="B9147" t="s">
        <v>9153</v>
      </c>
      <c r="C9147" s="119" t="s">
        <v>60</v>
      </c>
      <c r="D9147" t="s">
        <v>11537</v>
      </c>
      <c r="E9147" t="s">
        <v>11530</v>
      </c>
      <c r="F9147" t="s">
        <v>11540</v>
      </c>
      <c r="G9147" t="s">
        <v>64</v>
      </c>
      <c r="H9147" t="s">
        <v>18</v>
      </c>
      <c r="I9147" t="s">
        <v>11541</v>
      </c>
      <c r="J9147">
        <v>2018</v>
      </c>
      <c r="K9147">
        <v>877.35</v>
      </c>
      <c r="L9147">
        <v>25</v>
      </c>
      <c r="M9147">
        <v>1</v>
      </c>
      <c r="N9147">
        <f t="shared" si="370"/>
        <v>0</v>
      </c>
      <c r="O9147">
        <f t="shared" ref="O9147:O9210" si="373">IF(OR(L9147="",L9147&lt;=0),1,0)</f>
        <v>0</v>
      </c>
      <c r="P9147" t="s">
        <v>12694</v>
      </c>
    </row>
    <row r="9148" spans="2:16" x14ac:dyDescent="0.25">
      <c r="B9148" t="s">
        <v>9154</v>
      </c>
      <c r="C9148" s="119" t="s">
        <v>60</v>
      </c>
      <c r="D9148" t="s">
        <v>11537</v>
      </c>
      <c r="E9148" t="s">
        <v>11530</v>
      </c>
      <c r="F9148" t="s">
        <v>11540</v>
      </c>
      <c r="G9148" t="s">
        <v>64</v>
      </c>
      <c r="H9148" t="s">
        <v>18</v>
      </c>
      <c r="I9148" t="s">
        <v>11533</v>
      </c>
      <c r="J9148">
        <v>2018</v>
      </c>
      <c r="K9148">
        <v>628.91</v>
      </c>
      <c r="L9148">
        <v>11</v>
      </c>
      <c r="M9148">
        <v>1</v>
      </c>
      <c r="N9148">
        <f t="shared" si="370"/>
        <v>0</v>
      </c>
      <c r="O9148">
        <f t="shared" si="373"/>
        <v>0</v>
      </c>
      <c r="P9148" t="s">
        <v>12694</v>
      </c>
    </row>
    <row r="9149" spans="2:16" x14ac:dyDescent="0.25">
      <c r="B9149" t="s">
        <v>9155</v>
      </c>
      <c r="C9149" s="119" t="s">
        <v>60</v>
      </c>
      <c r="D9149" t="s">
        <v>11537</v>
      </c>
      <c r="E9149" t="s">
        <v>11530</v>
      </c>
      <c r="F9149" t="s">
        <v>11540</v>
      </c>
      <c r="G9149" t="s">
        <v>64</v>
      </c>
      <c r="H9149" t="s">
        <v>18</v>
      </c>
      <c r="I9149" t="s">
        <v>11541</v>
      </c>
      <c r="J9149">
        <v>2018</v>
      </c>
      <c r="K9149">
        <v>630.28</v>
      </c>
      <c r="L9149">
        <v>32</v>
      </c>
      <c r="M9149">
        <v>1</v>
      </c>
      <c r="N9149">
        <f t="shared" si="370"/>
        <v>0</v>
      </c>
      <c r="O9149">
        <f t="shared" si="373"/>
        <v>0</v>
      </c>
      <c r="P9149" t="s">
        <v>12694</v>
      </c>
    </row>
    <row r="9150" spans="2:16" x14ac:dyDescent="0.25">
      <c r="B9150" t="s">
        <v>9156</v>
      </c>
      <c r="C9150" s="119" t="s">
        <v>60</v>
      </c>
      <c r="D9150" t="s">
        <v>11537</v>
      </c>
      <c r="E9150" t="s">
        <v>11530</v>
      </c>
      <c r="F9150" t="s">
        <v>11540</v>
      </c>
      <c r="G9150" t="s">
        <v>64</v>
      </c>
      <c r="H9150" t="s">
        <v>18</v>
      </c>
      <c r="I9150" t="s">
        <v>11541</v>
      </c>
      <c r="J9150">
        <v>2018</v>
      </c>
      <c r="K9150">
        <v>630.28</v>
      </c>
      <c r="L9150">
        <v>32</v>
      </c>
      <c r="M9150">
        <v>1</v>
      </c>
      <c r="N9150">
        <f t="shared" si="370"/>
        <v>0</v>
      </c>
      <c r="O9150">
        <f t="shared" si="373"/>
        <v>0</v>
      </c>
      <c r="P9150" t="s">
        <v>12694</v>
      </c>
    </row>
    <row r="9151" spans="2:16" x14ac:dyDescent="0.25">
      <c r="B9151" t="s">
        <v>9157</v>
      </c>
      <c r="C9151" s="119" t="s">
        <v>60</v>
      </c>
      <c r="D9151" t="s">
        <v>11550</v>
      </c>
      <c r="E9151" t="s">
        <v>11530</v>
      </c>
      <c r="F9151" t="s">
        <v>11540</v>
      </c>
      <c r="G9151" t="s">
        <v>64</v>
      </c>
      <c r="H9151" t="s">
        <v>18</v>
      </c>
      <c r="I9151" t="s">
        <v>11533</v>
      </c>
      <c r="J9151">
        <v>2018</v>
      </c>
      <c r="K9151">
        <v>651.52</v>
      </c>
      <c r="L9151">
        <v>79</v>
      </c>
      <c r="M9151">
        <v>1</v>
      </c>
      <c r="N9151">
        <f t="shared" si="370"/>
        <v>0</v>
      </c>
      <c r="O9151">
        <f t="shared" si="373"/>
        <v>0</v>
      </c>
      <c r="P9151" t="s">
        <v>12694</v>
      </c>
    </row>
    <row r="9152" spans="2:16" x14ac:dyDescent="0.25">
      <c r="B9152" t="s">
        <v>9158</v>
      </c>
      <c r="C9152" s="119" t="s">
        <v>60</v>
      </c>
      <c r="D9152" t="s">
        <v>11550</v>
      </c>
      <c r="E9152" t="s">
        <v>11530</v>
      </c>
      <c r="F9152" t="s">
        <v>11540</v>
      </c>
      <c r="G9152" t="s">
        <v>64</v>
      </c>
      <c r="H9152" t="s">
        <v>18</v>
      </c>
      <c r="I9152" t="s">
        <v>11533</v>
      </c>
      <c r="J9152">
        <v>2018</v>
      </c>
      <c r="K9152">
        <v>640.87</v>
      </c>
      <c r="L9152">
        <v>56</v>
      </c>
      <c r="M9152">
        <v>1</v>
      </c>
      <c r="N9152">
        <f t="shared" si="370"/>
        <v>0</v>
      </c>
      <c r="O9152">
        <f t="shared" si="373"/>
        <v>0</v>
      </c>
      <c r="P9152" t="s">
        <v>12694</v>
      </c>
    </row>
    <row r="9153" spans="2:16" x14ac:dyDescent="0.25">
      <c r="B9153" t="s">
        <v>9159</v>
      </c>
      <c r="C9153" s="119" t="s">
        <v>60</v>
      </c>
      <c r="D9153" t="s">
        <v>11537</v>
      </c>
      <c r="E9153" t="s">
        <v>11530</v>
      </c>
      <c r="F9153" t="s">
        <v>11540</v>
      </c>
      <c r="G9153" t="s">
        <v>64</v>
      </c>
      <c r="H9153" t="s">
        <v>18</v>
      </c>
      <c r="I9153" t="s">
        <v>11533</v>
      </c>
      <c r="J9153">
        <v>2018</v>
      </c>
      <c r="K9153">
        <v>637.89</v>
      </c>
      <c r="L9153">
        <v>49</v>
      </c>
      <c r="M9153">
        <v>1</v>
      </c>
      <c r="N9153">
        <f t="shared" si="370"/>
        <v>0</v>
      </c>
      <c r="O9153">
        <f t="shared" si="373"/>
        <v>0</v>
      </c>
      <c r="P9153" t="s">
        <v>12694</v>
      </c>
    </row>
    <row r="9154" spans="2:16" x14ac:dyDescent="0.25">
      <c r="B9154" t="s">
        <v>9160</v>
      </c>
      <c r="C9154" s="119" t="s">
        <v>60</v>
      </c>
      <c r="D9154" t="s">
        <v>11537</v>
      </c>
      <c r="E9154" t="s">
        <v>11530</v>
      </c>
      <c r="F9154" t="s">
        <v>11540</v>
      </c>
      <c r="G9154" t="s">
        <v>64</v>
      </c>
      <c r="H9154" t="s">
        <v>18</v>
      </c>
      <c r="I9154" t="s">
        <v>11541</v>
      </c>
      <c r="J9154">
        <v>2018</v>
      </c>
      <c r="K9154">
        <v>659.9</v>
      </c>
      <c r="L9154">
        <v>25</v>
      </c>
      <c r="M9154">
        <v>1</v>
      </c>
      <c r="N9154">
        <f t="shared" si="370"/>
        <v>0</v>
      </c>
      <c r="O9154">
        <f t="shared" si="373"/>
        <v>0</v>
      </c>
      <c r="P9154" t="s">
        <v>12694</v>
      </c>
    </row>
    <row r="9155" spans="2:16" x14ac:dyDescent="0.25">
      <c r="B9155" t="s">
        <v>9161</v>
      </c>
      <c r="C9155" s="119" t="s">
        <v>60</v>
      </c>
      <c r="D9155" t="s">
        <v>11550</v>
      </c>
      <c r="E9155" t="s">
        <v>11530</v>
      </c>
      <c r="F9155" t="s">
        <v>11540</v>
      </c>
      <c r="G9155" t="s">
        <v>64</v>
      </c>
      <c r="H9155" t="s">
        <v>18</v>
      </c>
      <c r="I9155" t="s">
        <v>11541</v>
      </c>
      <c r="J9155">
        <v>2018</v>
      </c>
      <c r="K9155">
        <v>663.68</v>
      </c>
      <c r="L9155">
        <v>39</v>
      </c>
      <c r="M9155">
        <v>1</v>
      </c>
      <c r="N9155">
        <f t="shared" si="370"/>
        <v>0</v>
      </c>
      <c r="O9155">
        <f t="shared" si="373"/>
        <v>0</v>
      </c>
      <c r="P9155" t="s">
        <v>12694</v>
      </c>
    </row>
    <row r="9156" spans="2:16" x14ac:dyDescent="0.25">
      <c r="B9156" t="s">
        <v>9162</v>
      </c>
      <c r="C9156" s="119" t="s">
        <v>60</v>
      </c>
      <c r="D9156" t="s">
        <v>11537</v>
      </c>
      <c r="E9156" t="s">
        <v>11530</v>
      </c>
      <c r="F9156" t="s">
        <v>11540</v>
      </c>
      <c r="G9156" t="s">
        <v>64</v>
      </c>
      <c r="H9156" t="s">
        <v>18</v>
      </c>
      <c r="I9156" t="s">
        <v>11533</v>
      </c>
      <c r="J9156">
        <v>2018</v>
      </c>
      <c r="K9156">
        <v>13.66</v>
      </c>
      <c r="L9156">
        <v>40</v>
      </c>
      <c r="M9156">
        <v>1</v>
      </c>
      <c r="N9156">
        <f t="shared" si="370"/>
        <v>1</v>
      </c>
      <c r="O9156">
        <f t="shared" si="373"/>
        <v>0</v>
      </c>
      <c r="P9156" t="s">
        <v>12694</v>
      </c>
    </row>
    <row r="9157" spans="2:16" x14ac:dyDescent="0.25">
      <c r="B9157" t="s">
        <v>9163</v>
      </c>
      <c r="C9157" s="119" t="s">
        <v>60</v>
      </c>
      <c r="D9157" t="s">
        <v>11537</v>
      </c>
      <c r="E9157" t="s">
        <v>11530</v>
      </c>
      <c r="F9157" t="s">
        <v>11540</v>
      </c>
      <c r="G9157" t="s">
        <v>64</v>
      </c>
      <c r="H9157" t="s">
        <v>18</v>
      </c>
      <c r="I9157" t="s">
        <v>11533</v>
      </c>
      <c r="J9157">
        <v>2018</v>
      </c>
      <c r="K9157">
        <v>659.61</v>
      </c>
      <c r="L9157">
        <v>37</v>
      </c>
      <c r="M9157">
        <v>1</v>
      </c>
      <c r="N9157">
        <f t="shared" si="370"/>
        <v>0</v>
      </c>
      <c r="O9157">
        <f t="shared" si="373"/>
        <v>0</v>
      </c>
      <c r="P9157" t="s">
        <v>12694</v>
      </c>
    </row>
    <row r="9158" spans="2:16" x14ac:dyDescent="0.25">
      <c r="B9158" t="s">
        <v>9164</v>
      </c>
      <c r="C9158" s="119" t="s">
        <v>60</v>
      </c>
      <c r="D9158" t="s">
        <v>11537</v>
      </c>
      <c r="E9158" t="s">
        <v>11530</v>
      </c>
      <c r="F9158" t="s">
        <v>11540</v>
      </c>
      <c r="G9158" t="s">
        <v>64</v>
      </c>
      <c r="H9158" t="s">
        <v>18</v>
      </c>
      <c r="I9158" t="s">
        <v>11533</v>
      </c>
      <c r="J9158">
        <v>2018</v>
      </c>
      <c r="K9158">
        <v>659.61</v>
      </c>
      <c r="L9158">
        <v>37</v>
      </c>
      <c r="M9158">
        <v>1</v>
      </c>
      <c r="N9158">
        <f t="shared" si="370"/>
        <v>0</v>
      </c>
      <c r="O9158">
        <f t="shared" si="373"/>
        <v>0</v>
      </c>
      <c r="P9158" t="s">
        <v>12694</v>
      </c>
    </row>
    <row r="9159" spans="2:16" x14ac:dyDescent="0.25">
      <c r="B9159" t="s">
        <v>9165</v>
      </c>
      <c r="C9159" s="119" t="s">
        <v>60</v>
      </c>
      <c r="D9159" t="s">
        <v>11537</v>
      </c>
      <c r="E9159" t="s">
        <v>11530</v>
      </c>
      <c r="F9159" t="s">
        <v>11540</v>
      </c>
      <c r="G9159" t="s">
        <v>64</v>
      </c>
      <c r="H9159" t="s">
        <v>18</v>
      </c>
      <c r="I9159" t="s">
        <v>11541</v>
      </c>
      <c r="J9159">
        <v>2018</v>
      </c>
      <c r="K9159">
        <v>652.70000000000005</v>
      </c>
      <c r="L9159">
        <v>37</v>
      </c>
      <c r="M9159">
        <v>1</v>
      </c>
      <c r="N9159">
        <f t="shared" si="370"/>
        <v>0</v>
      </c>
      <c r="O9159">
        <f t="shared" si="373"/>
        <v>0</v>
      </c>
      <c r="P9159" t="s">
        <v>12694</v>
      </c>
    </row>
    <row r="9160" spans="2:16" x14ac:dyDescent="0.25">
      <c r="B9160" t="s">
        <v>9166</v>
      </c>
      <c r="C9160" s="119" t="s">
        <v>60</v>
      </c>
      <c r="D9160" t="s">
        <v>11537</v>
      </c>
      <c r="E9160" t="s">
        <v>11530</v>
      </c>
      <c r="F9160" t="s">
        <v>11540</v>
      </c>
      <c r="G9160" t="s">
        <v>64</v>
      </c>
      <c r="H9160" t="s">
        <v>18</v>
      </c>
      <c r="I9160" t="s">
        <v>11533</v>
      </c>
      <c r="J9160">
        <v>2018</v>
      </c>
      <c r="K9160">
        <v>659.88</v>
      </c>
      <c r="L9160">
        <v>37</v>
      </c>
      <c r="M9160">
        <v>1</v>
      </c>
      <c r="N9160">
        <f t="shared" si="370"/>
        <v>0</v>
      </c>
      <c r="O9160">
        <f t="shared" si="373"/>
        <v>0</v>
      </c>
      <c r="P9160" t="s">
        <v>12694</v>
      </c>
    </row>
    <row r="9161" spans="2:16" x14ac:dyDescent="0.25">
      <c r="B9161" t="s">
        <v>9167</v>
      </c>
      <c r="C9161" s="119" t="s">
        <v>60</v>
      </c>
      <c r="D9161" t="s">
        <v>11537</v>
      </c>
      <c r="E9161" t="s">
        <v>11530</v>
      </c>
      <c r="F9161" t="s">
        <v>11540</v>
      </c>
      <c r="G9161" t="s">
        <v>64</v>
      </c>
      <c r="H9161" t="s">
        <v>18</v>
      </c>
      <c r="I9161" t="s">
        <v>11533</v>
      </c>
      <c r="J9161">
        <v>2018</v>
      </c>
      <c r="K9161">
        <v>656.11</v>
      </c>
      <c r="L9161">
        <v>32</v>
      </c>
      <c r="M9161">
        <v>1</v>
      </c>
      <c r="N9161">
        <f t="shared" si="370"/>
        <v>0</v>
      </c>
      <c r="O9161">
        <f t="shared" si="373"/>
        <v>0</v>
      </c>
      <c r="P9161" t="s">
        <v>12694</v>
      </c>
    </row>
    <row r="9162" spans="2:16" x14ac:dyDescent="0.25">
      <c r="B9162" t="s">
        <v>9168</v>
      </c>
      <c r="C9162" s="119" t="s">
        <v>60</v>
      </c>
      <c r="D9162" t="s">
        <v>11537</v>
      </c>
      <c r="E9162" t="s">
        <v>11530</v>
      </c>
      <c r="F9162" t="s">
        <v>11540</v>
      </c>
      <c r="G9162" t="s">
        <v>64</v>
      </c>
      <c r="H9162" t="s">
        <v>18</v>
      </c>
      <c r="I9162" t="s">
        <v>11541</v>
      </c>
      <c r="J9162">
        <v>2018</v>
      </c>
      <c r="K9162">
        <v>656.64</v>
      </c>
      <c r="L9162">
        <v>64</v>
      </c>
      <c r="M9162">
        <v>1</v>
      </c>
      <c r="N9162">
        <f t="shared" si="370"/>
        <v>0</v>
      </c>
      <c r="O9162">
        <f t="shared" si="373"/>
        <v>0</v>
      </c>
      <c r="P9162" t="s">
        <v>12694</v>
      </c>
    </row>
    <row r="9163" spans="2:16" x14ac:dyDescent="0.25">
      <c r="B9163" t="s">
        <v>9169</v>
      </c>
      <c r="C9163" s="119" t="s">
        <v>60</v>
      </c>
      <c r="D9163" t="s">
        <v>11537</v>
      </c>
      <c r="E9163" t="s">
        <v>11530</v>
      </c>
      <c r="F9163" t="s">
        <v>11540</v>
      </c>
      <c r="G9163" t="s">
        <v>64</v>
      </c>
      <c r="H9163" t="s">
        <v>18</v>
      </c>
      <c r="I9163" t="s">
        <v>11541</v>
      </c>
      <c r="J9163">
        <v>2018</v>
      </c>
      <c r="K9163">
        <v>704.2</v>
      </c>
      <c r="L9163">
        <v>82</v>
      </c>
      <c r="M9163">
        <v>1</v>
      </c>
      <c r="N9163">
        <f t="shared" ref="N9163:N9226" si="374">IF(K9163&lt;100,1,0)</f>
        <v>0</v>
      </c>
      <c r="O9163">
        <f t="shared" si="373"/>
        <v>0</v>
      </c>
      <c r="P9163" t="s">
        <v>12694</v>
      </c>
    </row>
    <row r="9164" spans="2:16" x14ac:dyDescent="0.25">
      <c r="B9164" t="s">
        <v>9170</v>
      </c>
      <c r="C9164" s="119" t="s">
        <v>60</v>
      </c>
      <c r="D9164" t="s">
        <v>11537</v>
      </c>
      <c r="E9164" t="s">
        <v>11530</v>
      </c>
      <c r="F9164" t="s">
        <v>11540</v>
      </c>
      <c r="G9164" t="s">
        <v>64</v>
      </c>
      <c r="H9164" t="s">
        <v>18</v>
      </c>
      <c r="I9164" t="s">
        <v>11533</v>
      </c>
      <c r="J9164">
        <v>2018</v>
      </c>
      <c r="K9164">
        <v>670.1</v>
      </c>
      <c r="L9164">
        <v>67</v>
      </c>
      <c r="M9164">
        <v>1</v>
      </c>
      <c r="N9164">
        <f t="shared" si="374"/>
        <v>0</v>
      </c>
      <c r="O9164">
        <f t="shared" si="373"/>
        <v>0</v>
      </c>
      <c r="P9164" t="s">
        <v>12694</v>
      </c>
    </row>
    <row r="9165" spans="2:16" x14ac:dyDescent="0.25">
      <c r="B9165" t="s">
        <v>9171</v>
      </c>
      <c r="C9165" s="119" t="s">
        <v>60</v>
      </c>
      <c r="D9165" t="s">
        <v>11537</v>
      </c>
      <c r="E9165" t="s">
        <v>11530</v>
      </c>
      <c r="F9165" t="s">
        <v>11540</v>
      </c>
      <c r="G9165" t="s">
        <v>64</v>
      </c>
      <c r="H9165" t="s">
        <v>18</v>
      </c>
      <c r="I9165" t="s">
        <v>11541</v>
      </c>
      <c r="J9165">
        <v>2018</v>
      </c>
      <c r="K9165">
        <v>2073</v>
      </c>
      <c r="L9165">
        <v>29</v>
      </c>
      <c r="M9165">
        <v>1</v>
      </c>
      <c r="N9165">
        <f t="shared" si="374"/>
        <v>0</v>
      </c>
      <c r="O9165">
        <f t="shared" si="373"/>
        <v>0</v>
      </c>
      <c r="P9165" t="s">
        <v>12694</v>
      </c>
    </row>
    <row r="9166" spans="2:16" x14ac:dyDescent="0.25">
      <c r="B9166" t="s">
        <v>9172</v>
      </c>
      <c r="C9166" s="119" t="s">
        <v>60</v>
      </c>
      <c r="D9166" t="s">
        <v>11537</v>
      </c>
      <c r="E9166" t="s">
        <v>11530</v>
      </c>
      <c r="F9166" t="s">
        <v>11540</v>
      </c>
      <c r="G9166" t="s">
        <v>64</v>
      </c>
      <c r="H9166" t="s">
        <v>18</v>
      </c>
      <c r="I9166" t="s">
        <v>11541</v>
      </c>
      <c r="J9166">
        <v>2018</v>
      </c>
      <c r="K9166">
        <v>684.95</v>
      </c>
      <c r="L9166">
        <v>28</v>
      </c>
      <c r="M9166">
        <v>1</v>
      </c>
      <c r="N9166">
        <f t="shared" si="374"/>
        <v>0</v>
      </c>
      <c r="O9166">
        <f t="shared" si="373"/>
        <v>0</v>
      </c>
      <c r="P9166" t="s">
        <v>12694</v>
      </c>
    </row>
    <row r="9167" spans="2:16" x14ac:dyDescent="0.25">
      <c r="B9167" t="s">
        <v>9173</v>
      </c>
      <c r="C9167" s="119" t="s">
        <v>60</v>
      </c>
      <c r="D9167" t="s">
        <v>11537</v>
      </c>
      <c r="E9167" t="s">
        <v>11530</v>
      </c>
      <c r="F9167" t="s">
        <v>11540</v>
      </c>
      <c r="G9167" t="s">
        <v>64</v>
      </c>
      <c r="H9167" t="s">
        <v>18</v>
      </c>
      <c r="I9167" t="s">
        <v>11541</v>
      </c>
      <c r="J9167">
        <v>2018</v>
      </c>
      <c r="K9167">
        <v>852.91</v>
      </c>
      <c r="L9167">
        <v>47</v>
      </c>
      <c r="M9167">
        <v>1</v>
      </c>
      <c r="N9167">
        <f t="shared" si="374"/>
        <v>0</v>
      </c>
      <c r="O9167">
        <f t="shared" si="373"/>
        <v>0</v>
      </c>
      <c r="P9167" t="s">
        <v>12694</v>
      </c>
    </row>
    <row r="9168" spans="2:16" x14ac:dyDescent="0.25">
      <c r="B9168" t="s">
        <v>9174</v>
      </c>
      <c r="C9168" s="119" t="s">
        <v>60</v>
      </c>
      <c r="D9168" t="s">
        <v>11537</v>
      </c>
      <c r="E9168" t="s">
        <v>11530</v>
      </c>
      <c r="F9168" t="s">
        <v>11540</v>
      </c>
      <c r="G9168" t="s">
        <v>64</v>
      </c>
      <c r="H9168" t="s">
        <v>18</v>
      </c>
      <c r="I9168" t="s">
        <v>11541</v>
      </c>
      <c r="J9168">
        <v>2018</v>
      </c>
      <c r="K9168">
        <v>649.35</v>
      </c>
      <c r="L9168">
        <v>29</v>
      </c>
      <c r="M9168">
        <v>1</v>
      </c>
      <c r="N9168">
        <f t="shared" si="374"/>
        <v>0</v>
      </c>
      <c r="O9168">
        <f t="shared" si="373"/>
        <v>0</v>
      </c>
      <c r="P9168" t="s">
        <v>12694</v>
      </c>
    </row>
    <row r="9169" spans="2:16" x14ac:dyDescent="0.25">
      <c r="B9169" t="s">
        <v>9175</v>
      </c>
      <c r="C9169" s="119" t="s">
        <v>60</v>
      </c>
      <c r="D9169" t="s">
        <v>11537</v>
      </c>
      <c r="E9169" t="s">
        <v>11530</v>
      </c>
      <c r="F9169" t="s">
        <v>11540</v>
      </c>
      <c r="G9169" t="s">
        <v>64</v>
      </c>
      <c r="H9169" t="s">
        <v>18</v>
      </c>
      <c r="I9169" t="s">
        <v>11541</v>
      </c>
      <c r="J9169">
        <v>2018</v>
      </c>
      <c r="K9169">
        <v>867.27</v>
      </c>
      <c r="L9169">
        <v>35</v>
      </c>
      <c r="M9169">
        <v>1</v>
      </c>
      <c r="N9169">
        <f t="shared" si="374"/>
        <v>0</v>
      </c>
      <c r="O9169">
        <f t="shared" si="373"/>
        <v>0</v>
      </c>
      <c r="P9169" t="s">
        <v>12694</v>
      </c>
    </row>
    <row r="9170" spans="2:16" x14ac:dyDescent="0.25">
      <c r="B9170" t="s">
        <v>9176</v>
      </c>
      <c r="C9170" s="119" t="s">
        <v>60</v>
      </c>
      <c r="D9170" t="s">
        <v>11537</v>
      </c>
      <c r="E9170" t="s">
        <v>11530</v>
      </c>
      <c r="F9170" t="s">
        <v>11540</v>
      </c>
      <c r="G9170" t="s">
        <v>64</v>
      </c>
      <c r="H9170" t="s">
        <v>18</v>
      </c>
      <c r="I9170" t="s">
        <v>11541</v>
      </c>
      <c r="J9170">
        <v>2018</v>
      </c>
      <c r="K9170">
        <v>651.53</v>
      </c>
      <c r="L9170">
        <v>44</v>
      </c>
      <c r="M9170">
        <v>1</v>
      </c>
      <c r="N9170">
        <f t="shared" si="374"/>
        <v>0</v>
      </c>
      <c r="O9170">
        <f t="shared" si="373"/>
        <v>0</v>
      </c>
      <c r="P9170" t="s">
        <v>12694</v>
      </c>
    </row>
    <row r="9171" spans="2:16" x14ac:dyDescent="0.25">
      <c r="B9171" t="s">
        <v>9177</v>
      </c>
      <c r="C9171" s="119" t="s">
        <v>60</v>
      </c>
      <c r="D9171" t="s">
        <v>11542</v>
      </c>
      <c r="E9171" t="s">
        <v>11530</v>
      </c>
      <c r="F9171" t="s">
        <v>11540</v>
      </c>
      <c r="G9171" t="s">
        <v>64</v>
      </c>
      <c r="H9171" t="s">
        <v>18</v>
      </c>
      <c r="I9171" t="s">
        <v>11541</v>
      </c>
      <c r="J9171">
        <v>2018</v>
      </c>
      <c r="K9171">
        <v>651.66</v>
      </c>
      <c r="L9171">
        <v>8</v>
      </c>
      <c r="M9171">
        <v>1</v>
      </c>
      <c r="N9171">
        <f t="shared" si="374"/>
        <v>0</v>
      </c>
      <c r="O9171">
        <f t="shared" si="373"/>
        <v>0</v>
      </c>
      <c r="P9171" t="s">
        <v>12694</v>
      </c>
    </row>
    <row r="9172" spans="2:16" x14ac:dyDescent="0.25">
      <c r="B9172" t="s">
        <v>9178</v>
      </c>
      <c r="C9172" s="119" t="s">
        <v>60</v>
      </c>
      <c r="D9172" t="s">
        <v>11542</v>
      </c>
      <c r="E9172" t="s">
        <v>11530</v>
      </c>
      <c r="F9172" t="s">
        <v>11540</v>
      </c>
      <c r="G9172" t="s">
        <v>64</v>
      </c>
      <c r="H9172" t="s">
        <v>18</v>
      </c>
      <c r="I9172" t="s">
        <v>11541</v>
      </c>
      <c r="J9172">
        <v>2018</v>
      </c>
      <c r="K9172">
        <v>651.66</v>
      </c>
      <c r="L9172">
        <v>8</v>
      </c>
      <c r="M9172">
        <v>1</v>
      </c>
      <c r="N9172">
        <f t="shared" si="374"/>
        <v>0</v>
      </c>
      <c r="O9172">
        <f t="shared" si="373"/>
        <v>0</v>
      </c>
      <c r="P9172" t="s">
        <v>12694</v>
      </c>
    </row>
    <row r="9173" spans="2:16" x14ac:dyDescent="0.25">
      <c r="B9173" t="s">
        <v>9179</v>
      </c>
      <c r="C9173" s="119" t="s">
        <v>60</v>
      </c>
      <c r="D9173" t="s">
        <v>11542</v>
      </c>
      <c r="E9173" t="s">
        <v>11530</v>
      </c>
      <c r="F9173" t="s">
        <v>11540</v>
      </c>
      <c r="G9173" t="s">
        <v>64</v>
      </c>
      <c r="H9173" t="s">
        <v>18</v>
      </c>
      <c r="I9173" t="s">
        <v>11541</v>
      </c>
      <c r="J9173">
        <v>2018</v>
      </c>
      <c r="K9173">
        <v>651.66</v>
      </c>
      <c r="L9173">
        <v>8</v>
      </c>
      <c r="M9173">
        <v>1</v>
      </c>
      <c r="N9173">
        <f t="shared" si="374"/>
        <v>0</v>
      </c>
      <c r="O9173">
        <f t="shared" si="373"/>
        <v>0</v>
      </c>
      <c r="P9173" t="s">
        <v>12694</v>
      </c>
    </row>
    <row r="9174" spans="2:16" x14ac:dyDescent="0.25">
      <c r="B9174" t="s">
        <v>9180</v>
      </c>
      <c r="C9174" s="119" t="s">
        <v>60</v>
      </c>
      <c r="D9174" t="s">
        <v>11542</v>
      </c>
      <c r="E9174" t="s">
        <v>11530</v>
      </c>
      <c r="F9174" t="s">
        <v>11540</v>
      </c>
      <c r="G9174" t="s">
        <v>64</v>
      </c>
      <c r="H9174" t="s">
        <v>18</v>
      </c>
      <c r="I9174" t="s">
        <v>11541</v>
      </c>
      <c r="J9174">
        <v>2018</v>
      </c>
      <c r="K9174">
        <v>650.70000000000005</v>
      </c>
      <c r="L9174">
        <v>9</v>
      </c>
      <c r="M9174">
        <v>1</v>
      </c>
      <c r="N9174">
        <f t="shared" si="374"/>
        <v>0</v>
      </c>
      <c r="O9174">
        <f t="shared" si="373"/>
        <v>0</v>
      </c>
      <c r="P9174" t="s">
        <v>12694</v>
      </c>
    </row>
    <row r="9175" spans="2:16" x14ac:dyDescent="0.25">
      <c r="B9175" t="s">
        <v>9181</v>
      </c>
      <c r="C9175" s="119" t="s">
        <v>60</v>
      </c>
      <c r="D9175" t="s">
        <v>11542</v>
      </c>
      <c r="E9175" t="s">
        <v>11530</v>
      </c>
      <c r="F9175" t="s">
        <v>11540</v>
      </c>
      <c r="G9175" t="s">
        <v>64</v>
      </c>
      <c r="H9175" t="s">
        <v>18</v>
      </c>
      <c r="I9175" t="s">
        <v>11541</v>
      </c>
      <c r="J9175">
        <v>2018</v>
      </c>
      <c r="K9175">
        <v>650.39</v>
      </c>
      <c r="L9175">
        <v>7</v>
      </c>
      <c r="M9175">
        <v>1</v>
      </c>
      <c r="N9175">
        <f t="shared" si="374"/>
        <v>0</v>
      </c>
      <c r="O9175">
        <f t="shared" si="373"/>
        <v>0</v>
      </c>
      <c r="P9175" t="s">
        <v>12694</v>
      </c>
    </row>
    <row r="9176" spans="2:16" x14ac:dyDescent="0.25">
      <c r="B9176" t="s">
        <v>9182</v>
      </c>
      <c r="C9176" s="119" t="s">
        <v>60</v>
      </c>
      <c r="D9176" t="s">
        <v>11537</v>
      </c>
      <c r="E9176" t="s">
        <v>11530</v>
      </c>
      <c r="F9176" t="s">
        <v>11540</v>
      </c>
      <c r="G9176" t="s">
        <v>64</v>
      </c>
      <c r="H9176" t="s">
        <v>18</v>
      </c>
      <c r="I9176" t="s">
        <v>11541</v>
      </c>
      <c r="J9176">
        <v>2018</v>
      </c>
      <c r="K9176">
        <v>686.78</v>
      </c>
      <c r="L9176">
        <v>44</v>
      </c>
      <c r="M9176">
        <v>1</v>
      </c>
      <c r="N9176">
        <f t="shared" si="374"/>
        <v>0</v>
      </c>
      <c r="O9176">
        <f t="shared" si="373"/>
        <v>0</v>
      </c>
      <c r="P9176" t="s">
        <v>12694</v>
      </c>
    </row>
    <row r="9177" spans="2:16" x14ac:dyDescent="0.25">
      <c r="B9177" t="s">
        <v>9183</v>
      </c>
      <c r="C9177" s="119" t="s">
        <v>60</v>
      </c>
      <c r="D9177" t="s">
        <v>11537</v>
      </c>
      <c r="E9177" t="s">
        <v>11530</v>
      </c>
      <c r="F9177" t="s">
        <v>11540</v>
      </c>
      <c r="G9177" t="s">
        <v>64</v>
      </c>
      <c r="H9177" t="s">
        <v>18</v>
      </c>
      <c r="I9177" t="s">
        <v>11541</v>
      </c>
      <c r="J9177">
        <v>2018</v>
      </c>
      <c r="K9177">
        <v>687.58</v>
      </c>
      <c r="L9177">
        <v>49</v>
      </c>
      <c r="M9177">
        <v>1</v>
      </c>
      <c r="N9177">
        <f t="shared" si="374"/>
        <v>0</v>
      </c>
      <c r="O9177">
        <f t="shared" si="373"/>
        <v>0</v>
      </c>
      <c r="P9177" t="s">
        <v>12694</v>
      </c>
    </row>
    <row r="9178" spans="2:16" x14ac:dyDescent="0.25">
      <c r="B9178" t="s">
        <v>9184</v>
      </c>
      <c r="C9178" s="119" t="s">
        <v>60</v>
      </c>
      <c r="D9178" t="s">
        <v>11537</v>
      </c>
      <c r="E9178" t="s">
        <v>11530</v>
      </c>
      <c r="F9178" t="s">
        <v>11540</v>
      </c>
      <c r="G9178" t="s">
        <v>64</v>
      </c>
      <c r="H9178" t="s">
        <v>18</v>
      </c>
      <c r="I9178" t="s">
        <v>11541</v>
      </c>
      <c r="J9178">
        <v>2018</v>
      </c>
      <c r="K9178">
        <v>868.32</v>
      </c>
      <c r="L9178">
        <v>31</v>
      </c>
      <c r="M9178">
        <v>1</v>
      </c>
      <c r="N9178">
        <f t="shared" si="374"/>
        <v>0</v>
      </c>
      <c r="O9178">
        <f t="shared" si="373"/>
        <v>0</v>
      </c>
      <c r="P9178" t="s">
        <v>12694</v>
      </c>
    </row>
    <row r="9179" spans="2:16" x14ac:dyDescent="0.25">
      <c r="B9179" t="s">
        <v>9185</v>
      </c>
      <c r="C9179" s="119" t="s">
        <v>60</v>
      </c>
      <c r="D9179" t="s">
        <v>11537</v>
      </c>
      <c r="E9179" t="s">
        <v>11530</v>
      </c>
      <c r="F9179" t="s">
        <v>11540</v>
      </c>
      <c r="G9179" t="s">
        <v>64</v>
      </c>
      <c r="H9179" t="s">
        <v>18</v>
      </c>
      <c r="I9179" t="s">
        <v>11533</v>
      </c>
      <c r="J9179">
        <v>2018</v>
      </c>
      <c r="K9179">
        <v>666.6</v>
      </c>
      <c r="L9179">
        <v>47</v>
      </c>
      <c r="M9179">
        <v>1</v>
      </c>
      <c r="N9179">
        <f t="shared" si="374"/>
        <v>0</v>
      </c>
      <c r="O9179">
        <f t="shared" si="373"/>
        <v>0</v>
      </c>
      <c r="P9179" t="s">
        <v>12694</v>
      </c>
    </row>
    <row r="9180" spans="2:16" x14ac:dyDescent="0.25">
      <c r="B9180" t="s">
        <v>9186</v>
      </c>
      <c r="C9180" s="119" t="s">
        <v>60</v>
      </c>
      <c r="D9180" t="s">
        <v>11537</v>
      </c>
      <c r="E9180" t="s">
        <v>11530</v>
      </c>
      <c r="F9180" t="s">
        <v>11540</v>
      </c>
      <c r="G9180" t="s">
        <v>64</v>
      </c>
      <c r="H9180" t="s">
        <v>18</v>
      </c>
      <c r="I9180" t="s">
        <v>11541</v>
      </c>
      <c r="J9180">
        <v>2018</v>
      </c>
      <c r="K9180">
        <v>653.9</v>
      </c>
      <c r="L9180">
        <v>24</v>
      </c>
      <c r="M9180">
        <v>1</v>
      </c>
      <c r="N9180">
        <f t="shared" si="374"/>
        <v>0</v>
      </c>
      <c r="O9180">
        <f t="shared" si="373"/>
        <v>0</v>
      </c>
      <c r="P9180" t="s">
        <v>12694</v>
      </c>
    </row>
    <row r="9181" spans="2:16" x14ac:dyDescent="0.25">
      <c r="B9181" t="s">
        <v>9187</v>
      </c>
      <c r="C9181" s="119" t="s">
        <v>60</v>
      </c>
      <c r="D9181" t="s">
        <v>11537</v>
      </c>
      <c r="E9181" t="s">
        <v>11530</v>
      </c>
      <c r="F9181" t="s">
        <v>11540</v>
      </c>
      <c r="G9181" t="s">
        <v>64</v>
      </c>
      <c r="H9181" t="s">
        <v>18</v>
      </c>
      <c r="I9181" t="s">
        <v>11541</v>
      </c>
      <c r="J9181">
        <v>2018</v>
      </c>
      <c r="K9181">
        <v>655.17999999999995</v>
      </c>
      <c r="L9181">
        <v>32</v>
      </c>
      <c r="M9181">
        <v>1</v>
      </c>
      <c r="N9181">
        <f t="shared" si="374"/>
        <v>0</v>
      </c>
      <c r="O9181">
        <f t="shared" si="373"/>
        <v>0</v>
      </c>
      <c r="P9181" t="s">
        <v>12694</v>
      </c>
    </row>
    <row r="9182" spans="2:16" x14ac:dyDescent="0.25">
      <c r="B9182" t="s">
        <v>9188</v>
      </c>
      <c r="C9182" s="119" t="s">
        <v>60</v>
      </c>
      <c r="D9182" t="s">
        <v>11537</v>
      </c>
      <c r="E9182" t="s">
        <v>11530</v>
      </c>
      <c r="F9182" t="s">
        <v>11540</v>
      </c>
      <c r="G9182" t="s">
        <v>64</v>
      </c>
      <c r="H9182" t="s">
        <v>18</v>
      </c>
      <c r="I9182" t="s">
        <v>11541</v>
      </c>
      <c r="J9182">
        <v>2018</v>
      </c>
      <c r="K9182">
        <v>687.43</v>
      </c>
      <c r="L9182">
        <v>35</v>
      </c>
      <c r="M9182">
        <v>1</v>
      </c>
      <c r="N9182">
        <f t="shared" si="374"/>
        <v>0</v>
      </c>
      <c r="O9182">
        <f t="shared" si="373"/>
        <v>0</v>
      </c>
      <c r="P9182" t="s">
        <v>12694</v>
      </c>
    </row>
    <row r="9183" spans="2:16" x14ac:dyDescent="0.25">
      <c r="B9183" t="s">
        <v>9189</v>
      </c>
      <c r="C9183" s="119" t="s">
        <v>60</v>
      </c>
      <c r="D9183" t="s">
        <v>11539</v>
      </c>
      <c r="E9183" t="s">
        <v>11530</v>
      </c>
      <c r="F9183" t="s">
        <v>11540</v>
      </c>
      <c r="G9183" t="s">
        <v>64</v>
      </c>
      <c r="H9183" t="s">
        <v>18</v>
      </c>
      <c r="I9183" t="s">
        <v>11541</v>
      </c>
      <c r="J9183">
        <v>2018</v>
      </c>
      <c r="K9183">
        <v>691.84</v>
      </c>
      <c r="L9183">
        <v>52</v>
      </c>
      <c r="M9183">
        <v>1</v>
      </c>
      <c r="N9183">
        <f t="shared" si="374"/>
        <v>0</v>
      </c>
      <c r="O9183">
        <f t="shared" si="373"/>
        <v>0</v>
      </c>
      <c r="P9183" t="s">
        <v>12694</v>
      </c>
    </row>
    <row r="9184" spans="2:16" x14ac:dyDescent="0.25">
      <c r="B9184" t="s">
        <v>9190</v>
      </c>
      <c r="C9184" s="119" t="s">
        <v>60</v>
      </c>
      <c r="D9184" t="s">
        <v>11539</v>
      </c>
      <c r="E9184" t="s">
        <v>11530</v>
      </c>
      <c r="F9184" t="s">
        <v>11540</v>
      </c>
      <c r="G9184" t="s">
        <v>64</v>
      </c>
      <c r="H9184" t="s">
        <v>18</v>
      </c>
      <c r="I9184" t="s">
        <v>11541</v>
      </c>
      <c r="J9184">
        <v>2018</v>
      </c>
      <c r="K9184">
        <v>686.13</v>
      </c>
      <c r="L9184">
        <v>18</v>
      </c>
      <c r="M9184">
        <v>1</v>
      </c>
      <c r="N9184">
        <f t="shared" si="374"/>
        <v>0</v>
      </c>
      <c r="O9184">
        <f t="shared" si="373"/>
        <v>0</v>
      </c>
      <c r="P9184" t="s">
        <v>12694</v>
      </c>
    </row>
    <row r="9185" spans="2:16" x14ac:dyDescent="0.25">
      <c r="B9185" t="s">
        <v>9191</v>
      </c>
      <c r="C9185" s="119" t="s">
        <v>60</v>
      </c>
      <c r="D9185" t="s">
        <v>11539</v>
      </c>
      <c r="E9185" t="s">
        <v>11530</v>
      </c>
      <c r="F9185" t="s">
        <v>11540</v>
      </c>
      <c r="G9185" t="s">
        <v>64</v>
      </c>
      <c r="H9185" t="s">
        <v>18</v>
      </c>
      <c r="I9185" t="s">
        <v>11541</v>
      </c>
      <c r="J9185">
        <v>2018</v>
      </c>
      <c r="K9185">
        <v>688.16</v>
      </c>
      <c r="L9185">
        <v>30</v>
      </c>
      <c r="M9185">
        <v>1</v>
      </c>
      <c r="N9185">
        <f t="shared" si="374"/>
        <v>0</v>
      </c>
      <c r="O9185">
        <f t="shared" si="373"/>
        <v>0</v>
      </c>
      <c r="P9185" t="s">
        <v>12694</v>
      </c>
    </row>
    <row r="9186" spans="2:16" x14ac:dyDescent="0.25">
      <c r="B9186" t="s">
        <v>9192</v>
      </c>
      <c r="C9186" s="119" t="s">
        <v>60</v>
      </c>
      <c r="D9186" t="s">
        <v>11539</v>
      </c>
      <c r="E9186" t="s">
        <v>11530</v>
      </c>
      <c r="F9186" t="s">
        <v>11540</v>
      </c>
      <c r="G9186" t="s">
        <v>64</v>
      </c>
      <c r="H9186" t="s">
        <v>18</v>
      </c>
      <c r="I9186" t="s">
        <v>11541</v>
      </c>
      <c r="J9186">
        <v>2018</v>
      </c>
      <c r="K9186">
        <v>686.13</v>
      </c>
      <c r="L9186">
        <v>18</v>
      </c>
      <c r="M9186">
        <v>1</v>
      </c>
      <c r="N9186">
        <f t="shared" si="374"/>
        <v>0</v>
      </c>
      <c r="O9186">
        <f t="shared" si="373"/>
        <v>0</v>
      </c>
      <c r="P9186" t="s">
        <v>12694</v>
      </c>
    </row>
    <row r="9187" spans="2:16" x14ac:dyDescent="0.25">
      <c r="B9187" t="s">
        <v>9193</v>
      </c>
      <c r="C9187" s="119" t="s">
        <v>60</v>
      </c>
      <c r="D9187" t="s">
        <v>11539</v>
      </c>
      <c r="E9187" t="s">
        <v>11530</v>
      </c>
      <c r="F9187" t="s">
        <v>11540</v>
      </c>
      <c r="G9187" t="s">
        <v>64</v>
      </c>
      <c r="H9187" t="s">
        <v>18</v>
      </c>
      <c r="I9187" t="s">
        <v>11541</v>
      </c>
      <c r="J9187">
        <v>2018</v>
      </c>
      <c r="K9187">
        <v>684.85</v>
      </c>
      <c r="L9187">
        <v>29</v>
      </c>
      <c r="M9187">
        <v>1</v>
      </c>
      <c r="N9187">
        <f t="shared" si="374"/>
        <v>0</v>
      </c>
      <c r="O9187">
        <f t="shared" si="373"/>
        <v>0</v>
      </c>
      <c r="P9187" t="s">
        <v>12694</v>
      </c>
    </row>
    <row r="9188" spans="2:16" x14ac:dyDescent="0.25">
      <c r="B9188" t="s">
        <v>9194</v>
      </c>
      <c r="C9188" s="119" t="s">
        <v>60</v>
      </c>
      <c r="D9188" t="s">
        <v>11539</v>
      </c>
      <c r="E9188" t="s">
        <v>11530</v>
      </c>
      <c r="F9188" t="s">
        <v>11540</v>
      </c>
      <c r="G9188" t="s">
        <v>64</v>
      </c>
      <c r="H9188" t="s">
        <v>18</v>
      </c>
      <c r="I9188" t="s">
        <v>11541</v>
      </c>
      <c r="J9188">
        <v>2018</v>
      </c>
      <c r="K9188">
        <v>689.06</v>
      </c>
      <c r="L9188">
        <v>32</v>
      </c>
      <c r="M9188">
        <v>1</v>
      </c>
      <c r="N9188">
        <f t="shared" si="374"/>
        <v>0</v>
      </c>
      <c r="O9188">
        <f t="shared" si="373"/>
        <v>0</v>
      </c>
      <c r="P9188" t="s">
        <v>12694</v>
      </c>
    </row>
    <row r="9189" spans="2:16" x14ac:dyDescent="0.25">
      <c r="B9189" t="s">
        <v>9195</v>
      </c>
      <c r="C9189" s="119" t="s">
        <v>60</v>
      </c>
      <c r="D9189" t="s">
        <v>11539</v>
      </c>
      <c r="E9189" t="s">
        <v>11530</v>
      </c>
      <c r="F9189" t="s">
        <v>11540</v>
      </c>
      <c r="G9189" t="s">
        <v>64</v>
      </c>
      <c r="H9189" t="s">
        <v>18</v>
      </c>
      <c r="I9189" t="s">
        <v>11541</v>
      </c>
      <c r="J9189">
        <v>2018</v>
      </c>
      <c r="K9189">
        <v>685.77</v>
      </c>
      <c r="L9189">
        <v>14</v>
      </c>
      <c r="M9189">
        <v>1</v>
      </c>
      <c r="N9189">
        <f t="shared" si="374"/>
        <v>0</v>
      </c>
      <c r="O9189">
        <f t="shared" si="373"/>
        <v>0</v>
      </c>
      <c r="P9189" t="s">
        <v>12694</v>
      </c>
    </row>
    <row r="9190" spans="2:16" x14ac:dyDescent="0.25">
      <c r="B9190" t="s">
        <v>9196</v>
      </c>
      <c r="C9190" s="119" t="s">
        <v>60</v>
      </c>
      <c r="D9190" t="s">
        <v>11537</v>
      </c>
      <c r="E9190" t="s">
        <v>11530</v>
      </c>
      <c r="F9190" t="s">
        <v>11540</v>
      </c>
      <c r="G9190" t="s">
        <v>64</v>
      </c>
      <c r="H9190" t="s">
        <v>18</v>
      </c>
      <c r="I9190" t="s">
        <v>11541</v>
      </c>
      <c r="J9190">
        <v>2018</v>
      </c>
      <c r="K9190">
        <v>656.32</v>
      </c>
      <c r="L9190">
        <v>36</v>
      </c>
      <c r="M9190">
        <v>1</v>
      </c>
      <c r="N9190">
        <f t="shared" si="374"/>
        <v>0</v>
      </c>
      <c r="O9190">
        <f t="shared" si="373"/>
        <v>0</v>
      </c>
      <c r="P9190" t="s">
        <v>12694</v>
      </c>
    </row>
    <row r="9191" spans="2:16" x14ac:dyDescent="0.25">
      <c r="B9191" t="s">
        <v>9197</v>
      </c>
      <c r="C9191" s="119" t="s">
        <v>60</v>
      </c>
      <c r="D9191" t="s">
        <v>11537</v>
      </c>
      <c r="E9191" t="s">
        <v>11530</v>
      </c>
      <c r="F9191" t="s">
        <v>11540</v>
      </c>
      <c r="G9191" t="s">
        <v>64</v>
      </c>
      <c r="H9191" t="s">
        <v>18</v>
      </c>
      <c r="I9191" t="s">
        <v>11541</v>
      </c>
      <c r="J9191">
        <v>2018</v>
      </c>
      <c r="K9191">
        <v>654.66999999999996</v>
      </c>
      <c r="L9191">
        <v>27</v>
      </c>
      <c r="M9191">
        <v>1</v>
      </c>
      <c r="N9191">
        <f t="shared" si="374"/>
        <v>0</v>
      </c>
      <c r="O9191">
        <f t="shared" si="373"/>
        <v>0</v>
      </c>
      <c r="P9191" t="s">
        <v>12694</v>
      </c>
    </row>
    <row r="9192" spans="2:16" x14ac:dyDescent="0.25">
      <c r="B9192" t="s">
        <v>9198</v>
      </c>
      <c r="C9192" s="119" t="s">
        <v>60</v>
      </c>
      <c r="D9192" t="s">
        <v>11537</v>
      </c>
      <c r="E9192" t="s">
        <v>11530</v>
      </c>
      <c r="F9192" t="s">
        <v>11540</v>
      </c>
      <c r="G9192" t="s">
        <v>64</v>
      </c>
      <c r="H9192" t="s">
        <v>18</v>
      </c>
      <c r="I9192" t="s">
        <v>11541</v>
      </c>
      <c r="J9192">
        <v>2018</v>
      </c>
      <c r="K9192">
        <v>653.94000000000005</v>
      </c>
      <c r="L9192">
        <v>23</v>
      </c>
      <c r="M9192">
        <v>1</v>
      </c>
      <c r="N9192">
        <f t="shared" si="374"/>
        <v>0</v>
      </c>
      <c r="O9192">
        <f t="shared" si="373"/>
        <v>0</v>
      </c>
      <c r="P9192" t="s">
        <v>12694</v>
      </c>
    </row>
    <row r="9193" spans="2:16" x14ac:dyDescent="0.25">
      <c r="B9193" t="s">
        <v>9199</v>
      </c>
      <c r="C9193" s="119" t="s">
        <v>60</v>
      </c>
      <c r="D9193" t="s">
        <v>11537</v>
      </c>
      <c r="E9193" t="s">
        <v>11530</v>
      </c>
      <c r="F9193" t="s">
        <v>11540</v>
      </c>
      <c r="G9193" t="s">
        <v>64</v>
      </c>
      <c r="H9193" t="s">
        <v>18</v>
      </c>
      <c r="I9193" t="s">
        <v>11541</v>
      </c>
      <c r="J9193">
        <v>2018</v>
      </c>
      <c r="K9193">
        <v>656.67</v>
      </c>
      <c r="L9193">
        <v>38</v>
      </c>
      <c r="M9193">
        <v>1</v>
      </c>
      <c r="N9193">
        <f t="shared" si="374"/>
        <v>0</v>
      </c>
      <c r="O9193">
        <f t="shared" si="373"/>
        <v>0</v>
      </c>
      <c r="P9193" t="s">
        <v>12694</v>
      </c>
    </row>
    <row r="9194" spans="2:16" x14ac:dyDescent="0.25">
      <c r="B9194" t="s">
        <v>9200</v>
      </c>
      <c r="C9194" s="119" t="s">
        <v>60</v>
      </c>
      <c r="D9194" t="s">
        <v>11537</v>
      </c>
      <c r="E9194" t="s">
        <v>11530</v>
      </c>
      <c r="F9194" t="s">
        <v>11540</v>
      </c>
      <c r="G9194" t="s">
        <v>64</v>
      </c>
      <c r="H9194" t="s">
        <v>18</v>
      </c>
      <c r="I9194" t="s">
        <v>11541</v>
      </c>
      <c r="J9194">
        <v>2018</v>
      </c>
      <c r="K9194">
        <v>687.83</v>
      </c>
      <c r="L9194">
        <v>60</v>
      </c>
      <c r="M9194">
        <v>1</v>
      </c>
      <c r="N9194">
        <f t="shared" si="374"/>
        <v>0</v>
      </c>
      <c r="O9194">
        <f t="shared" si="373"/>
        <v>0</v>
      </c>
      <c r="P9194" t="s">
        <v>12694</v>
      </c>
    </row>
    <row r="9195" spans="2:16" x14ac:dyDescent="0.25">
      <c r="B9195" t="s">
        <v>9201</v>
      </c>
      <c r="C9195" s="119" t="s">
        <v>60</v>
      </c>
      <c r="D9195" t="s">
        <v>11537</v>
      </c>
      <c r="E9195" t="s">
        <v>11530</v>
      </c>
      <c r="F9195" t="s">
        <v>11540</v>
      </c>
      <c r="G9195" t="s">
        <v>64</v>
      </c>
      <c r="H9195" t="s">
        <v>18</v>
      </c>
      <c r="I9195" t="s">
        <v>11541</v>
      </c>
      <c r="J9195">
        <v>2018</v>
      </c>
      <c r="K9195">
        <v>0</v>
      </c>
      <c r="M9195">
        <v>1</v>
      </c>
      <c r="N9195">
        <f t="shared" si="374"/>
        <v>1</v>
      </c>
      <c r="O9195">
        <f t="shared" si="373"/>
        <v>1</v>
      </c>
      <c r="P9195" t="s">
        <v>11528</v>
      </c>
    </row>
    <row r="9196" spans="2:16" x14ac:dyDescent="0.25">
      <c r="B9196" t="s">
        <v>9202</v>
      </c>
      <c r="C9196" s="119" t="s">
        <v>60</v>
      </c>
      <c r="D9196" t="s">
        <v>11537</v>
      </c>
      <c r="E9196" t="s">
        <v>11530</v>
      </c>
      <c r="F9196" t="s">
        <v>11540</v>
      </c>
      <c r="G9196" t="s">
        <v>64</v>
      </c>
      <c r="H9196" t="s">
        <v>18</v>
      </c>
      <c r="I9196" t="s">
        <v>11541</v>
      </c>
      <c r="J9196">
        <v>2018</v>
      </c>
      <c r="K9196">
        <v>0</v>
      </c>
      <c r="M9196">
        <v>1</v>
      </c>
      <c r="N9196">
        <f t="shared" si="374"/>
        <v>1</v>
      </c>
      <c r="O9196">
        <f t="shared" si="373"/>
        <v>1</v>
      </c>
      <c r="P9196" t="s">
        <v>11528</v>
      </c>
    </row>
    <row r="9197" spans="2:16" x14ac:dyDescent="0.25">
      <c r="B9197" t="s">
        <v>9203</v>
      </c>
      <c r="C9197" s="119" t="s">
        <v>60</v>
      </c>
      <c r="D9197" t="s">
        <v>11537</v>
      </c>
      <c r="E9197" t="s">
        <v>11530</v>
      </c>
      <c r="F9197" t="s">
        <v>11540</v>
      </c>
      <c r="G9197" t="s">
        <v>61</v>
      </c>
      <c r="H9197" t="s">
        <v>18</v>
      </c>
      <c r="I9197" t="s">
        <v>11541</v>
      </c>
      <c r="J9197">
        <v>2018</v>
      </c>
      <c r="K9197">
        <v>610.4</v>
      </c>
      <c r="L9197">
        <v>26</v>
      </c>
      <c r="M9197">
        <v>1</v>
      </c>
      <c r="N9197">
        <f t="shared" si="374"/>
        <v>0</v>
      </c>
      <c r="O9197">
        <f t="shared" si="373"/>
        <v>0</v>
      </c>
      <c r="P9197" t="s">
        <v>12694</v>
      </c>
    </row>
    <row r="9198" spans="2:16" x14ac:dyDescent="0.25">
      <c r="B9198" t="s">
        <v>9204</v>
      </c>
      <c r="C9198" s="119" t="s">
        <v>60</v>
      </c>
      <c r="D9198" t="s">
        <v>11537</v>
      </c>
      <c r="E9198" t="s">
        <v>11530</v>
      </c>
      <c r="F9198" t="s">
        <v>11540</v>
      </c>
      <c r="G9198" t="s">
        <v>61</v>
      </c>
      <c r="H9198" t="s">
        <v>18</v>
      </c>
      <c r="I9198" t="s">
        <v>11533</v>
      </c>
      <c r="J9198">
        <v>2018</v>
      </c>
      <c r="K9198">
        <v>0</v>
      </c>
      <c r="M9198">
        <v>1</v>
      </c>
      <c r="N9198">
        <f t="shared" si="374"/>
        <v>1</v>
      </c>
      <c r="O9198">
        <f t="shared" si="373"/>
        <v>1</v>
      </c>
      <c r="P9198" t="s">
        <v>11528</v>
      </c>
    </row>
    <row r="9199" spans="2:16" x14ac:dyDescent="0.25">
      <c r="B9199" t="s">
        <v>9205</v>
      </c>
      <c r="C9199" s="119" t="s">
        <v>60</v>
      </c>
      <c r="D9199" t="s">
        <v>11546</v>
      </c>
      <c r="E9199" t="s">
        <v>11530</v>
      </c>
      <c r="F9199" t="s">
        <v>11540</v>
      </c>
      <c r="G9199" t="s">
        <v>61</v>
      </c>
      <c r="H9199" t="s">
        <v>18</v>
      </c>
      <c r="I9199" t="s">
        <v>11541</v>
      </c>
      <c r="J9199">
        <v>2018</v>
      </c>
      <c r="K9199">
        <v>678.86</v>
      </c>
      <c r="L9199">
        <v>29</v>
      </c>
      <c r="M9199">
        <v>1</v>
      </c>
      <c r="N9199">
        <f t="shared" si="374"/>
        <v>0</v>
      </c>
      <c r="O9199">
        <f t="shared" si="373"/>
        <v>0</v>
      </c>
      <c r="P9199" t="s">
        <v>12693</v>
      </c>
    </row>
    <row r="9200" spans="2:16" x14ac:dyDescent="0.25">
      <c r="B9200" t="s">
        <v>9206</v>
      </c>
      <c r="C9200" s="119" t="s">
        <v>60</v>
      </c>
      <c r="D9200" t="s">
        <v>11537</v>
      </c>
      <c r="E9200" t="s">
        <v>11530</v>
      </c>
      <c r="F9200" t="s">
        <v>11540</v>
      </c>
      <c r="G9200" t="s">
        <v>61</v>
      </c>
      <c r="H9200" t="s">
        <v>18</v>
      </c>
      <c r="I9200" t="s">
        <v>11533</v>
      </c>
      <c r="J9200">
        <v>2018</v>
      </c>
      <c r="K9200">
        <v>0</v>
      </c>
      <c r="M9200">
        <v>1</v>
      </c>
      <c r="N9200">
        <f t="shared" si="374"/>
        <v>1</v>
      </c>
      <c r="O9200">
        <f t="shared" si="373"/>
        <v>1</v>
      </c>
      <c r="P9200" t="s">
        <v>11528</v>
      </c>
    </row>
    <row r="9201" spans="2:16" x14ac:dyDescent="0.25">
      <c r="B9201" t="s">
        <v>9207</v>
      </c>
      <c r="C9201" s="119" t="s">
        <v>60</v>
      </c>
      <c r="D9201" t="s">
        <v>11537</v>
      </c>
      <c r="E9201" t="s">
        <v>11530</v>
      </c>
      <c r="F9201" t="s">
        <v>11540</v>
      </c>
      <c r="G9201" t="s">
        <v>61</v>
      </c>
      <c r="H9201" t="s">
        <v>18</v>
      </c>
      <c r="I9201" t="s">
        <v>11533</v>
      </c>
      <c r="J9201">
        <v>2018</v>
      </c>
      <c r="K9201">
        <v>0</v>
      </c>
      <c r="M9201">
        <v>1</v>
      </c>
      <c r="N9201">
        <f t="shared" si="374"/>
        <v>1</v>
      </c>
      <c r="O9201">
        <f t="shared" si="373"/>
        <v>1</v>
      </c>
      <c r="P9201" t="s">
        <v>11528</v>
      </c>
    </row>
    <row r="9202" spans="2:16" x14ac:dyDescent="0.25">
      <c r="B9202" t="s">
        <v>9208</v>
      </c>
      <c r="C9202" s="119" t="s">
        <v>60</v>
      </c>
      <c r="D9202" t="s">
        <v>11539</v>
      </c>
      <c r="E9202" t="s">
        <v>11530</v>
      </c>
      <c r="F9202" t="s">
        <v>11540</v>
      </c>
      <c r="G9202" t="s">
        <v>61</v>
      </c>
      <c r="H9202" t="s">
        <v>18</v>
      </c>
      <c r="I9202" t="s">
        <v>11541</v>
      </c>
      <c r="J9202">
        <v>2018</v>
      </c>
      <c r="K9202">
        <v>629.36</v>
      </c>
      <c r="L9202">
        <v>22</v>
      </c>
      <c r="M9202">
        <v>1</v>
      </c>
      <c r="N9202">
        <f t="shared" si="374"/>
        <v>0</v>
      </c>
      <c r="O9202">
        <f t="shared" si="373"/>
        <v>0</v>
      </c>
      <c r="P9202" t="s">
        <v>12694</v>
      </c>
    </row>
    <row r="9203" spans="2:16" x14ac:dyDescent="0.25">
      <c r="B9203" t="s">
        <v>9209</v>
      </c>
      <c r="C9203" s="119" t="s">
        <v>60</v>
      </c>
      <c r="D9203" t="s">
        <v>11537</v>
      </c>
      <c r="E9203" t="s">
        <v>11530</v>
      </c>
      <c r="F9203" t="s">
        <v>11540</v>
      </c>
      <c r="G9203" t="s">
        <v>61</v>
      </c>
      <c r="H9203" t="s">
        <v>18</v>
      </c>
      <c r="I9203" t="s">
        <v>11541</v>
      </c>
      <c r="J9203">
        <v>2018</v>
      </c>
      <c r="K9203">
        <v>710.24</v>
      </c>
      <c r="L9203">
        <v>26</v>
      </c>
      <c r="M9203">
        <v>1</v>
      </c>
      <c r="N9203">
        <f t="shared" si="374"/>
        <v>0</v>
      </c>
      <c r="O9203">
        <f t="shared" si="373"/>
        <v>0</v>
      </c>
      <c r="P9203" t="s">
        <v>12694</v>
      </c>
    </row>
    <row r="9204" spans="2:16" x14ac:dyDescent="0.25">
      <c r="B9204" t="s">
        <v>9210</v>
      </c>
      <c r="C9204" s="119" t="s">
        <v>60</v>
      </c>
      <c r="D9204" t="s">
        <v>11542</v>
      </c>
      <c r="E9204" t="s">
        <v>11530</v>
      </c>
      <c r="F9204" t="s">
        <v>11540</v>
      </c>
      <c r="G9204" t="s">
        <v>61</v>
      </c>
      <c r="H9204" t="s">
        <v>18</v>
      </c>
      <c r="I9204" t="s">
        <v>11541</v>
      </c>
      <c r="J9204">
        <v>2018</v>
      </c>
      <c r="K9204">
        <v>632.23</v>
      </c>
      <c r="L9204">
        <v>25</v>
      </c>
      <c r="M9204">
        <v>1</v>
      </c>
      <c r="N9204">
        <f t="shared" si="374"/>
        <v>0</v>
      </c>
      <c r="O9204">
        <f t="shared" si="373"/>
        <v>0</v>
      </c>
      <c r="P9204" t="s">
        <v>12694</v>
      </c>
    </row>
    <row r="9205" spans="2:16" x14ac:dyDescent="0.25">
      <c r="B9205" t="s">
        <v>9211</v>
      </c>
      <c r="C9205" s="119" t="s">
        <v>60</v>
      </c>
      <c r="D9205" t="s">
        <v>11542</v>
      </c>
      <c r="E9205" t="s">
        <v>11530</v>
      </c>
      <c r="F9205" t="s">
        <v>11540</v>
      </c>
      <c r="G9205" t="s">
        <v>61</v>
      </c>
      <c r="H9205" t="s">
        <v>18</v>
      </c>
      <c r="I9205" t="s">
        <v>11541</v>
      </c>
      <c r="J9205">
        <v>2018</v>
      </c>
      <c r="K9205">
        <v>632.23</v>
      </c>
      <c r="L9205">
        <v>25</v>
      </c>
      <c r="M9205">
        <v>1</v>
      </c>
      <c r="N9205">
        <f t="shared" si="374"/>
        <v>0</v>
      </c>
      <c r="O9205">
        <f t="shared" si="373"/>
        <v>0</v>
      </c>
      <c r="P9205" t="s">
        <v>12694</v>
      </c>
    </row>
    <row r="9206" spans="2:16" x14ac:dyDescent="0.25">
      <c r="B9206" t="s">
        <v>9212</v>
      </c>
      <c r="C9206" s="119" t="s">
        <v>60</v>
      </c>
      <c r="D9206" t="s">
        <v>11537</v>
      </c>
      <c r="E9206" t="s">
        <v>11530</v>
      </c>
      <c r="F9206" t="s">
        <v>11540</v>
      </c>
      <c r="G9206" t="s">
        <v>61</v>
      </c>
      <c r="H9206" t="s">
        <v>18</v>
      </c>
      <c r="I9206" t="s">
        <v>11541</v>
      </c>
      <c r="J9206">
        <v>2018</v>
      </c>
      <c r="K9206">
        <v>629.73</v>
      </c>
      <c r="L9206">
        <v>25</v>
      </c>
      <c r="M9206">
        <v>1</v>
      </c>
      <c r="N9206">
        <f t="shared" si="374"/>
        <v>0</v>
      </c>
      <c r="O9206">
        <f t="shared" si="373"/>
        <v>0</v>
      </c>
      <c r="P9206" t="s">
        <v>12694</v>
      </c>
    </row>
    <row r="9207" spans="2:16" x14ac:dyDescent="0.25">
      <c r="B9207" t="s">
        <v>9213</v>
      </c>
      <c r="C9207" s="119" t="s">
        <v>60</v>
      </c>
      <c r="D9207" t="s">
        <v>11537</v>
      </c>
      <c r="E9207" t="s">
        <v>11530</v>
      </c>
      <c r="F9207" t="s">
        <v>11540</v>
      </c>
      <c r="G9207" t="s">
        <v>61</v>
      </c>
      <c r="H9207" t="s">
        <v>18</v>
      </c>
      <c r="I9207" t="s">
        <v>11541</v>
      </c>
      <c r="J9207">
        <v>2018</v>
      </c>
      <c r="K9207">
        <v>630.76</v>
      </c>
      <c r="L9207">
        <v>33</v>
      </c>
      <c r="M9207">
        <v>1</v>
      </c>
      <c r="N9207">
        <f t="shared" si="374"/>
        <v>0</v>
      </c>
      <c r="O9207">
        <f t="shared" si="373"/>
        <v>0</v>
      </c>
      <c r="P9207" t="s">
        <v>12694</v>
      </c>
    </row>
    <row r="9208" spans="2:16" x14ac:dyDescent="0.25">
      <c r="B9208" t="s">
        <v>9214</v>
      </c>
      <c r="C9208" s="119" t="s">
        <v>60</v>
      </c>
      <c r="D9208" t="s">
        <v>11537</v>
      </c>
      <c r="E9208" t="s">
        <v>11530</v>
      </c>
      <c r="F9208" t="s">
        <v>11540</v>
      </c>
      <c r="G9208" t="s">
        <v>61</v>
      </c>
      <c r="H9208" t="s">
        <v>18</v>
      </c>
      <c r="I9208" t="s">
        <v>11541</v>
      </c>
      <c r="J9208">
        <v>2018</v>
      </c>
      <c r="K9208">
        <v>660.29</v>
      </c>
      <c r="L9208">
        <v>18</v>
      </c>
      <c r="M9208">
        <v>1</v>
      </c>
      <c r="N9208">
        <f t="shared" si="374"/>
        <v>0</v>
      </c>
      <c r="O9208">
        <f t="shared" si="373"/>
        <v>0</v>
      </c>
      <c r="P9208" t="s">
        <v>12694</v>
      </c>
    </row>
    <row r="9209" spans="2:16" x14ac:dyDescent="0.25">
      <c r="B9209" t="s">
        <v>9215</v>
      </c>
      <c r="C9209" s="119" t="s">
        <v>60</v>
      </c>
      <c r="D9209" t="s">
        <v>11542</v>
      </c>
      <c r="E9209" t="s">
        <v>11530</v>
      </c>
      <c r="F9209" t="s">
        <v>11540</v>
      </c>
      <c r="G9209" t="s">
        <v>61</v>
      </c>
      <c r="H9209" t="s">
        <v>18</v>
      </c>
      <c r="I9209" t="s">
        <v>11541</v>
      </c>
      <c r="J9209">
        <v>2018</v>
      </c>
      <c r="K9209">
        <v>663.41</v>
      </c>
      <c r="L9209">
        <v>22</v>
      </c>
      <c r="M9209">
        <v>1</v>
      </c>
      <c r="N9209">
        <f t="shared" si="374"/>
        <v>0</v>
      </c>
      <c r="O9209">
        <f t="shared" si="373"/>
        <v>0</v>
      </c>
      <c r="P9209" t="s">
        <v>12693</v>
      </c>
    </row>
    <row r="9210" spans="2:16" x14ac:dyDescent="0.25">
      <c r="B9210" t="s">
        <v>9216</v>
      </c>
      <c r="C9210" s="119" t="s">
        <v>60</v>
      </c>
      <c r="D9210" t="s">
        <v>11550</v>
      </c>
      <c r="E9210" t="s">
        <v>11530</v>
      </c>
      <c r="F9210" t="s">
        <v>11540</v>
      </c>
      <c r="G9210" t="s">
        <v>61</v>
      </c>
      <c r="H9210" t="s">
        <v>18</v>
      </c>
      <c r="I9210" t="s">
        <v>11541</v>
      </c>
      <c r="J9210">
        <v>2018</v>
      </c>
      <c r="K9210">
        <v>631.78</v>
      </c>
      <c r="L9210">
        <v>41</v>
      </c>
      <c r="M9210">
        <v>1</v>
      </c>
      <c r="N9210">
        <f t="shared" si="374"/>
        <v>0</v>
      </c>
      <c r="O9210">
        <f t="shared" si="373"/>
        <v>0</v>
      </c>
      <c r="P9210" t="s">
        <v>12694</v>
      </c>
    </row>
    <row r="9211" spans="2:16" x14ac:dyDescent="0.25">
      <c r="B9211" t="s">
        <v>9217</v>
      </c>
      <c r="C9211" s="119" t="s">
        <v>60</v>
      </c>
      <c r="D9211" t="s">
        <v>11537</v>
      </c>
      <c r="E9211" t="s">
        <v>11530</v>
      </c>
      <c r="F9211" t="s">
        <v>11540</v>
      </c>
      <c r="G9211" t="s">
        <v>61</v>
      </c>
      <c r="H9211" t="s">
        <v>18</v>
      </c>
      <c r="I9211" t="s">
        <v>11541</v>
      </c>
      <c r="J9211">
        <v>2018</v>
      </c>
      <c r="K9211">
        <v>631.73</v>
      </c>
      <c r="L9211">
        <v>21</v>
      </c>
      <c r="M9211">
        <v>1</v>
      </c>
      <c r="N9211">
        <f t="shared" si="374"/>
        <v>0</v>
      </c>
      <c r="O9211">
        <f t="shared" ref="O9211:O9274" si="375">IF(OR(L9211="",L9211&lt;=0),1,0)</f>
        <v>0</v>
      </c>
      <c r="P9211" t="s">
        <v>12694</v>
      </c>
    </row>
    <row r="9212" spans="2:16" x14ac:dyDescent="0.25">
      <c r="B9212" t="s">
        <v>9218</v>
      </c>
      <c r="C9212" s="119" t="s">
        <v>60</v>
      </c>
      <c r="D9212" t="s">
        <v>11537</v>
      </c>
      <c r="E9212" t="s">
        <v>11530</v>
      </c>
      <c r="F9212" t="s">
        <v>11540</v>
      </c>
      <c r="G9212" t="s">
        <v>61</v>
      </c>
      <c r="H9212" t="s">
        <v>18</v>
      </c>
      <c r="I9212" t="s">
        <v>11541</v>
      </c>
      <c r="J9212">
        <v>2018</v>
      </c>
      <c r="K9212">
        <v>631.98</v>
      </c>
      <c r="L9212">
        <v>23</v>
      </c>
      <c r="M9212">
        <v>1</v>
      </c>
      <c r="N9212">
        <f t="shared" si="374"/>
        <v>0</v>
      </c>
      <c r="O9212">
        <f t="shared" si="375"/>
        <v>0</v>
      </c>
      <c r="P9212" t="s">
        <v>12694</v>
      </c>
    </row>
    <row r="9213" spans="2:16" x14ac:dyDescent="0.25">
      <c r="B9213" t="s">
        <v>9219</v>
      </c>
      <c r="C9213" s="119" t="s">
        <v>60</v>
      </c>
      <c r="D9213" t="s">
        <v>11550</v>
      </c>
      <c r="E9213" t="s">
        <v>11530</v>
      </c>
      <c r="F9213" t="s">
        <v>11540</v>
      </c>
      <c r="G9213" t="s">
        <v>61</v>
      </c>
      <c r="H9213" t="s">
        <v>18</v>
      </c>
      <c r="I9213" t="s">
        <v>11541</v>
      </c>
      <c r="J9213">
        <v>2018</v>
      </c>
      <c r="K9213">
        <v>630.25</v>
      </c>
      <c r="L9213">
        <v>29</v>
      </c>
      <c r="M9213">
        <v>1</v>
      </c>
      <c r="N9213">
        <f t="shared" si="374"/>
        <v>0</v>
      </c>
      <c r="O9213">
        <f t="shared" si="375"/>
        <v>0</v>
      </c>
      <c r="P9213" t="s">
        <v>12694</v>
      </c>
    </row>
    <row r="9214" spans="2:16" x14ac:dyDescent="0.25">
      <c r="B9214" t="s">
        <v>9220</v>
      </c>
      <c r="C9214" s="119" t="s">
        <v>60</v>
      </c>
      <c r="D9214" t="s">
        <v>11537</v>
      </c>
      <c r="E9214" t="s">
        <v>11530</v>
      </c>
      <c r="F9214" t="s">
        <v>11540</v>
      </c>
      <c r="G9214" t="s">
        <v>61</v>
      </c>
      <c r="H9214" t="s">
        <v>18</v>
      </c>
      <c r="I9214" t="s">
        <v>11533</v>
      </c>
      <c r="J9214">
        <v>2018</v>
      </c>
      <c r="K9214">
        <v>850.7</v>
      </c>
      <c r="L9214">
        <v>31</v>
      </c>
      <c r="M9214">
        <v>1</v>
      </c>
      <c r="N9214">
        <f t="shared" si="374"/>
        <v>0</v>
      </c>
      <c r="O9214">
        <f t="shared" si="375"/>
        <v>0</v>
      </c>
      <c r="P9214" t="s">
        <v>12694</v>
      </c>
    </row>
    <row r="9215" spans="2:16" x14ac:dyDescent="0.25">
      <c r="B9215" t="s">
        <v>9221</v>
      </c>
      <c r="C9215" s="119" t="s">
        <v>60</v>
      </c>
      <c r="D9215" t="s">
        <v>11537</v>
      </c>
      <c r="E9215" t="s">
        <v>11530</v>
      </c>
      <c r="F9215" t="s">
        <v>11540</v>
      </c>
      <c r="G9215" t="s">
        <v>61</v>
      </c>
      <c r="H9215" t="s">
        <v>18</v>
      </c>
      <c r="I9215" t="s">
        <v>11533</v>
      </c>
      <c r="J9215">
        <v>2018</v>
      </c>
      <c r="K9215">
        <v>632.77</v>
      </c>
      <c r="L9215">
        <v>26</v>
      </c>
      <c r="M9215">
        <v>1</v>
      </c>
      <c r="N9215">
        <f t="shared" si="374"/>
        <v>0</v>
      </c>
      <c r="O9215">
        <f t="shared" si="375"/>
        <v>0</v>
      </c>
      <c r="P9215" t="s">
        <v>12694</v>
      </c>
    </row>
    <row r="9216" spans="2:16" x14ac:dyDescent="0.25">
      <c r="B9216" t="s">
        <v>9222</v>
      </c>
      <c r="C9216" s="119" t="s">
        <v>60</v>
      </c>
      <c r="D9216" t="s">
        <v>11537</v>
      </c>
      <c r="E9216" t="s">
        <v>11530</v>
      </c>
      <c r="F9216" t="s">
        <v>11540</v>
      </c>
      <c r="G9216" t="s">
        <v>61</v>
      </c>
      <c r="H9216" t="s">
        <v>18</v>
      </c>
      <c r="I9216" t="s">
        <v>11541</v>
      </c>
      <c r="J9216">
        <v>2018</v>
      </c>
      <c r="K9216">
        <v>0</v>
      </c>
      <c r="M9216">
        <v>1</v>
      </c>
      <c r="N9216">
        <f t="shared" si="374"/>
        <v>1</v>
      </c>
      <c r="O9216">
        <f t="shared" si="375"/>
        <v>1</v>
      </c>
      <c r="P9216" t="s">
        <v>11528</v>
      </c>
    </row>
    <row r="9217" spans="2:16" x14ac:dyDescent="0.25">
      <c r="B9217" t="s">
        <v>9223</v>
      </c>
      <c r="C9217" s="119" t="s">
        <v>60</v>
      </c>
      <c r="D9217" t="s">
        <v>11542</v>
      </c>
      <c r="E9217" t="s">
        <v>11530</v>
      </c>
      <c r="F9217" t="s">
        <v>11540</v>
      </c>
      <c r="G9217" t="s">
        <v>61</v>
      </c>
      <c r="H9217" t="s">
        <v>18</v>
      </c>
      <c r="I9217" t="s">
        <v>11541</v>
      </c>
      <c r="J9217">
        <v>2018</v>
      </c>
      <c r="K9217">
        <v>665.59</v>
      </c>
      <c r="L9217">
        <v>39</v>
      </c>
      <c r="M9217">
        <v>1</v>
      </c>
      <c r="N9217">
        <f t="shared" si="374"/>
        <v>0</v>
      </c>
      <c r="O9217">
        <f t="shared" si="375"/>
        <v>0</v>
      </c>
      <c r="P9217" t="s">
        <v>12693</v>
      </c>
    </row>
    <row r="9218" spans="2:16" x14ac:dyDescent="0.25">
      <c r="B9218" t="s">
        <v>9224</v>
      </c>
      <c r="C9218" s="119" t="s">
        <v>60</v>
      </c>
      <c r="D9218" t="s">
        <v>11539</v>
      </c>
      <c r="E9218" t="s">
        <v>11530</v>
      </c>
      <c r="F9218" t="s">
        <v>11540</v>
      </c>
      <c r="G9218" t="s">
        <v>61</v>
      </c>
      <c r="H9218" t="s">
        <v>18</v>
      </c>
      <c r="I9218" t="s">
        <v>11541</v>
      </c>
      <c r="J9218">
        <v>2018</v>
      </c>
      <c r="K9218">
        <v>663.19</v>
      </c>
      <c r="L9218">
        <v>19</v>
      </c>
      <c r="M9218">
        <v>1</v>
      </c>
      <c r="N9218">
        <f t="shared" si="374"/>
        <v>0</v>
      </c>
      <c r="O9218">
        <f t="shared" si="375"/>
        <v>0</v>
      </c>
      <c r="P9218" t="s">
        <v>12693</v>
      </c>
    </row>
    <row r="9219" spans="2:16" x14ac:dyDescent="0.25">
      <c r="B9219" t="s">
        <v>9225</v>
      </c>
      <c r="C9219" s="119" t="s">
        <v>60</v>
      </c>
      <c r="D9219" t="s">
        <v>11537</v>
      </c>
      <c r="E9219" t="s">
        <v>11530</v>
      </c>
      <c r="F9219" t="s">
        <v>11540</v>
      </c>
      <c r="G9219" t="s">
        <v>61</v>
      </c>
      <c r="H9219" t="s">
        <v>18</v>
      </c>
      <c r="I9219" t="s">
        <v>11541</v>
      </c>
      <c r="J9219">
        <v>2018</v>
      </c>
      <c r="K9219">
        <v>663.19</v>
      </c>
      <c r="L9219">
        <v>19</v>
      </c>
      <c r="M9219">
        <v>1</v>
      </c>
      <c r="N9219">
        <f t="shared" si="374"/>
        <v>0</v>
      </c>
      <c r="O9219">
        <f t="shared" si="375"/>
        <v>0</v>
      </c>
      <c r="P9219" t="s">
        <v>12694</v>
      </c>
    </row>
    <row r="9220" spans="2:16" x14ac:dyDescent="0.25">
      <c r="B9220" t="s">
        <v>9226</v>
      </c>
      <c r="C9220" s="119" t="s">
        <v>60</v>
      </c>
      <c r="D9220" t="s">
        <v>11537</v>
      </c>
      <c r="E9220" t="s">
        <v>11530</v>
      </c>
      <c r="F9220" t="s">
        <v>11540</v>
      </c>
      <c r="G9220" t="s">
        <v>61</v>
      </c>
      <c r="H9220" t="s">
        <v>18</v>
      </c>
      <c r="I9220" t="s">
        <v>11541</v>
      </c>
      <c r="J9220">
        <v>2018</v>
      </c>
      <c r="K9220">
        <v>663.29</v>
      </c>
      <c r="L9220">
        <v>21</v>
      </c>
      <c r="M9220">
        <v>1</v>
      </c>
      <c r="N9220">
        <f t="shared" si="374"/>
        <v>0</v>
      </c>
      <c r="O9220">
        <f t="shared" si="375"/>
        <v>0</v>
      </c>
      <c r="P9220" t="s">
        <v>12694</v>
      </c>
    </row>
    <row r="9221" spans="2:16" x14ac:dyDescent="0.25">
      <c r="B9221" t="s">
        <v>9227</v>
      </c>
      <c r="C9221" s="119" t="s">
        <v>60</v>
      </c>
      <c r="D9221" t="s">
        <v>11537</v>
      </c>
      <c r="E9221" t="s">
        <v>11530</v>
      </c>
      <c r="F9221" t="s">
        <v>11540</v>
      </c>
      <c r="G9221" t="s">
        <v>61</v>
      </c>
      <c r="H9221" t="s">
        <v>18</v>
      </c>
      <c r="I9221" t="s">
        <v>11541</v>
      </c>
      <c r="J9221">
        <v>2018</v>
      </c>
      <c r="K9221">
        <v>1060.29</v>
      </c>
      <c r="L9221">
        <v>23</v>
      </c>
      <c r="M9221">
        <v>1</v>
      </c>
      <c r="N9221">
        <f t="shared" si="374"/>
        <v>0</v>
      </c>
      <c r="O9221">
        <f t="shared" si="375"/>
        <v>0</v>
      </c>
      <c r="P9221" t="s">
        <v>12694</v>
      </c>
    </row>
    <row r="9222" spans="2:16" x14ac:dyDescent="0.25">
      <c r="B9222" t="s">
        <v>9228</v>
      </c>
      <c r="C9222" s="119" t="s">
        <v>60</v>
      </c>
      <c r="D9222" t="s">
        <v>11537</v>
      </c>
      <c r="E9222" t="s">
        <v>11530</v>
      </c>
      <c r="F9222" t="s">
        <v>11540</v>
      </c>
      <c r="G9222" t="s">
        <v>61</v>
      </c>
      <c r="H9222" t="s">
        <v>18</v>
      </c>
      <c r="I9222" t="s">
        <v>11541</v>
      </c>
      <c r="J9222">
        <v>2018</v>
      </c>
      <c r="K9222">
        <v>663.54</v>
      </c>
      <c r="L9222">
        <v>23</v>
      </c>
      <c r="M9222">
        <v>1</v>
      </c>
      <c r="N9222">
        <f t="shared" si="374"/>
        <v>0</v>
      </c>
      <c r="O9222">
        <f t="shared" si="375"/>
        <v>0</v>
      </c>
      <c r="P9222" t="s">
        <v>12694</v>
      </c>
    </row>
    <row r="9223" spans="2:16" x14ac:dyDescent="0.25">
      <c r="B9223" t="s">
        <v>9229</v>
      </c>
      <c r="C9223" s="119" t="s">
        <v>60</v>
      </c>
      <c r="D9223" t="s">
        <v>11537</v>
      </c>
      <c r="E9223" t="s">
        <v>11530</v>
      </c>
      <c r="F9223" t="s">
        <v>11540</v>
      </c>
      <c r="G9223" t="s">
        <v>61</v>
      </c>
      <c r="H9223" t="s">
        <v>18</v>
      </c>
      <c r="I9223" t="s">
        <v>11541</v>
      </c>
      <c r="J9223">
        <v>2018</v>
      </c>
      <c r="K9223">
        <v>631.98</v>
      </c>
      <c r="L9223">
        <v>23</v>
      </c>
      <c r="M9223">
        <v>1</v>
      </c>
      <c r="N9223">
        <f t="shared" si="374"/>
        <v>0</v>
      </c>
      <c r="O9223">
        <f t="shared" si="375"/>
        <v>0</v>
      </c>
      <c r="P9223" t="s">
        <v>12694</v>
      </c>
    </row>
    <row r="9224" spans="2:16" x14ac:dyDescent="0.25">
      <c r="B9224" t="s">
        <v>9230</v>
      </c>
      <c r="C9224" s="119" t="s">
        <v>60</v>
      </c>
      <c r="D9224" t="s">
        <v>11537</v>
      </c>
      <c r="E9224" t="s">
        <v>11530</v>
      </c>
      <c r="F9224" t="s">
        <v>11540</v>
      </c>
      <c r="G9224" t="s">
        <v>61</v>
      </c>
      <c r="H9224" t="s">
        <v>18</v>
      </c>
      <c r="I9224" t="s">
        <v>11541</v>
      </c>
      <c r="J9224">
        <v>2018</v>
      </c>
      <c r="K9224">
        <v>631.96</v>
      </c>
      <c r="L9224">
        <v>20</v>
      </c>
      <c r="M9224">
        <v>1</v>
      </c>
      <c r="N9224">
        <f t="shared" si="374"/>
        <v>0</v>
      </c>
      <c r="O9224">
        <f t="shared" si="375"/>
        <v>0</v>
      </c>
      <c r="P9224" t="s">
        <v>12694</v>
      </c>
    </row>
    <row r="9225" spans="2:16" x14ac:dyDescent="0.25">
      <c r="B9225" t="s">
        <v>9231</v>
      </c>
      <c r="C9225" s="119" t="s">
        <v>60</v>
      </c>
      <c r="D9225" t="s">
        <v>11537</v>
      </c>
      <c r="E9225" t="s">
        <v>11530</v>
      </c>
      <c r="F9225" t="s">
        <v>11540</v>
      </c>
      <c r="G9225" t="s">
        <v>61</v>
      </c>
      <c r="H9225" t="s">
        <v>18</v>
      </c>
      <c r="I9225" t="s">
        <v>11541</v>
      </c>
      <c r="J9225">
        <v>2018</v>
      </c>
      <c r="K9225">
        <v>631.84</v>
      </c>
      <c r="L9225">
        <v>19</v>
      </c>
      <c r="M9225">
        <v>1</v>
      </c>
      <c r="N9225">
        <f t="shared" si="374"/>
        <v>0</v>
      </c>
      <c r="O9225">
        <f t="shared" si="375"/>
        <v>0</v>
      </c>
      <c r="P9225" t="s">
        <v>12694</v>
      </c>
    </row>
    <row r="9226" spans="2:16" x14ac:dyDescent="0.25">
      <c r="B9226" t="s">
        <v>9232</v>
      </c>
      <c r="C9226" s="119" t="s">
        <v>60</v>
      </c>
      <c r="D9226" t="s">
        <v>11537</v>
      </c>
      <c r="E9226" t="s">
        <v>11530</v>
      </c>
      <c r="F9226" t="s">
        <v>11540</v>
      </c>
      <c r="G9226" t="s">
        <v>61</v>
      </c>
      <c r="H9226" t="s">
        <v>18</v>
      </c>
      <c r="I9226" t="s">
        <v>11541</v>
      </c>
      <c r="J9226">
        <v>2018</v>
      </c>
      <c r="K9226">
        <v>631.99</v>
      </c>
      <c r="L9226">
        <v>22</v>
      </c>
      <c r="M9226">
        <v>1</v>
      </c>
      <c r="N9226">
        <f t="shared" si="374"/>
        <v>0</v>
      </c>
      <c r="O9226">
        <f t="shared" si="375"/>
        <v>0</v>
      </c>
      <c r="P9226" t="s">
        <v>12694</v>
      </c>
    </row>
    <row r="9227" spans="2:16" x14ac:dyDescent="0.25">
      <c r="B9227" t="s">
        <v>9233</v>
      </c>
      <c r="C9227" s="119" t="s">
        <v>60</v>
      </c>
      <c r="D9227" t="s">
        <v>11537</v>
      </c>
      <c r="E9227" t="s">
        <v>11530</v>
      </c>
      <c r="F9227" t="s">
        <v>11540</v>
      </c>
      <c r="G9227" t="s">
        <v>61</v>
      </c>
      <c r="H9227" t="s">
        <v>18</v>
      </c>
      <c r="I9227" t="s">
        <v>11541</v>
      </c>
      <c r="J9227">
        <v>2018</v>
      </c>
      <c r="K9227">
        <v>631.74</v>
      </c>
      <c r="L9227">
        <v>20</v>
      </c>
      <c r="M9227">
        <v>1</v>
      </c>
      <c r="N9227">
        <f t="shared" ref="N9227:N9290" si="376">IF(K9227&lt;100,1,0)</f>
        <v>0</v>
      </c>
      <c r="O9227">
        <f t="shared" si="375"/>
        <v>0</v>
      </c>
      <c r="P9227" t="s">
        <v>12694</v>
      </c>
    </row>
    <row r="9228" spans="2:16" x14ac:dyDescent="0.25">
      <c r="B9228" t="s">
        <v>9234</v>
      </c>
      <c r="C9228" s="119" t="s">
        <v>60</v>
      </c>
      <c r="D9228" t="s">
        <v>11537</v>
      </c>
      <c r="E9228" t="s">
        <v>11530</v>
      </c>
      <c r="F9228" t="s">
        <v>11540</v>
      </c>
      <c r="G9228" t="s">
        <v>61</v>
      </c>
      <c r="H9228" t="s">
        <v>18</v>
      </c>
      <c r="I9228" t="s">
        <v>11541</v>
      </c>
      <c r="J9228">
        <v>2018</v>
      </c>
      <c r="K9228">
        <v>631.99</v>
      </c>
      <c r="L9228">
        <v>22</v>
      </c>
      <c r="M9228">
        <v>1</v>
      </c>
      <c r="N9228">
        <f t="shared" si="376"/>
        <v>0</v>
      </c>
      <c r="O9228">
        <f t="shared" si="375"/>
        <v>0</v>
      </c>
      <c r="P9228" t="s">
        <v>12694</v>
      </c>
    </row>
    <row r="9229" spans="2:16" x14ac:dyDescent="0.25">
      <c r="B9229" t="s">
        <v>9235</v>
      </c>
      <c r="C9229" s="119" t="s">
        <v>60</v>
      </c>
      <c r="D9229" t="s">
        <v>11537</v>
      </c>
      <c r="E9229" t="s">
        <v>11530</v>
      </c>
      <c r="F9229" t="s">
        <v>11540</v>
      </c>
      <c r="G9229" t="s">
        <v>61</v>
      </c>
      <c r="H9229" t="s">
        <v>18</v>
      </c>
      <c r="I9229" t="s">
        <v>11541</v>
      </c>
      <c r="J9229">
        <v>2018</v>
      </c>
      <c r="K9229">
        <v>631.87</v>
      </c>
      <c r="L9229">
        <v>21</v>
      </c>
      <c r="M9229">
        <v>1</v>
      </c>
      <c r="N9229">
        <f t="shared" si="376"/>
        <v>0</v>
      </c>
      <c r="O9229">
        <f t="shared" si="375"/>
        <v>0</v>
      </c>
      <c r="P9229" t="s">
        <v>12694</v>
      </c>
    </row>
    <row r="9230" spans="2:16" x14ac:dyDescent="0.25">
      <c r="B9230" t="s">
        <v>9236</v>
      </c>
      <c r="C9230" s="119" t="s">
        <v>60</v>
      </c>
      <c r="D9230" t="s">
        <v>11537</v>
      </c>
      <c r="E9230" t="s">
        <v>11530</v>
      </c>
      <c r="F9230" t="s">
        <v>11540</v>
      </c>
      <c r="G9230" t="s">
        <v>61</v>
      </c>
      <c r="H9230" t="s">
        <v>18</v>
      </c>
      <c r="I9230" t="s">
        <v>11541</v>
      </c>
      <c r="J9230">
        <v>2018</v>
      </c>
      <c r="K9230">
        <v>631.87</v>
      </c>
      <c r="L9230">
        <v>21</v>
      </c>
      <c r="M9230">
        <v>1</v>
      </c>
      <c r="N9230">
        <f t="shared" si="376"/>
        <v>0</v>
      </c>
      <c r="O9230">
        <f t="shared" si="375"/>
        <v>0</v>
      </c>
      <c r="P9230" t="s">
        <v>12694</v>
      </c>
    </row>
    <row r="9231" spans="2:16" x14ac:dyDescent="0.25">
      <c r="B9231" t="s">
        <v>9237</v>
      </c>
      <c r="C9231" s="119" t="s">
        <v>60</v>
      </c>
      <c r="D9231" t="s">
        <v>11539</v>
      </c>
      <c r="E9231" t="s">
        <v>11530</v>
      </c>
      <c r="F9231" t="s">
        <v>11540</v>
      </c>
      <c r="G9231" t="s">
        <v>61</v>
      </c>
      <c r="H9231" t="s">
        <v>18</v>
      </c>
      <c r="I9231" t="s">
        <v>11541</v>
      </c>
      <c r="J9231">
        <v>2018</v>
      </c>
      <c r="K9231">
        <v>675.29</v>
      </c>
      <c r="L9231">
        <v>27</v>
      </c>
      <c r="M9231">
        <v>1</v>
      </c>
      <c r="N9231">
        <f t="shared" si="376"/>
        <v>0</v>
      </c>
      <c r="O9231">
        <f t="shared" si="375"/>
        <v>0</v>
      </c>
      <c r="P9231" t="s">
        <v>12694</v>
      </c>
    </row>
    <row r="9232" spans="2:16" x14ac:dyDescent="0.25">
      <c r="B9232" t="s">
        <v>9238</v>
      </c>
      <c r="C9232" s="119" t="s">
        <v>60</v>
      </c>
      <c r="D9232" t="s">
        <v>11552</v>
      </c>
      <c r="E9232" t="s">
        <v>11530</v>
      </c>
      <c r="F9232" t="s">
        <v>11540</v>
      </c>
      <c r="G9232" t="s">
        <v>61</v>
      </c>
      <c r="H9232" t="s">
        <v>18</v>
      </c>
      <c r="I9232" t="s">
        <v>11541</v>
      </c>
      <c r="J9232">
        <v>2018</v>
      </c>
      <c r="K9232">
        <v>676.8</v>
      </c>
      <c r="L9232">
        <v>35</v>
      </c>
      <c r="M9232">
        <v>1</v>
      </c>
      <c r="N9232">
        <f t="shared" si="376"/>
        <v>0</v>
      </c>
      <c r="O9232">
        <f t="shared" si="375"/>
        <v>0</v>
      </c>
      <c r="P9232" t="s">
        <v>12694</v>
      </c>
    </row>
    <row r="9233" spans="2:16" x14ac:dyDescent="0.25">
      <c r="B9233" t="s">
        <v>9239</v>
      </c>
      <c r="C9233" s="119" t="s">
        <v>60</v>
      </c>
      <c r="D9233" t="s">
        <v>11542</v>
      </c>
      <c r="E9233" t="s">
        <v>11530</v>
      </c>
      <c r="F9233" t="s">
        <v>11540</v>
      </c>
      <c r="G9233" t="s">
        <v>61</v>
      </c>
      <c r="H9233" t="s">
        <v>18</v>
      </c>
      <c r="I9233" t="s">
        <v>11541</v>
      </c>
      <c r="J9233">
        <v>2018</v>
      </c>
      <c r="K9233">
        <v>676.19</v>
      </c>
      <c r="L9233">
        <v>34</v>
      </c>
      <c r="M9233">
        <v>1</v>
      </c>
      <c r="N9233">
        <f t="shared" si="376"/>
        <v>0</v>
      </c>
      <c r="O9233">
        <f t="shared" si="375"/>
        <v>0</v>
      </c>
      <c r="P9233" t="s">
        <v>12694</v>
      </c>
    </row>
    <row r="9234" spans="2:16" x14ac:dyDescent="0.25">
      <c r="B9234" t="s">
        <v>9240</v>
      </c>
      <c r="C9234" s="119" t="s">
        <v>60</v>
      </c>
      <c r="D9234" t="s">
        <v>11546</v>
      </c>
      <c r="E9234" t="s">
        <v>11530</v>
      </c>
      <c r="F9234" t="s">
        <v>11540</v>
      </c>
      <c r="G9234" t="s">
        <v>61</v>
      </c>
      <c r="H9234" t="s">
        <v>18</v>
      </c>
      <c r="I9234" t="s">
        <v>11541</v>
      </c>
      <c r="J9234">
        <v>2018</v>
      </c>
      <c r="K9234">
        <v>664.34</v>
      </c>
      <c r="L9234">
        <v>28</v>
      </c>
      <c r="M9234">
        <v>1</v>
      </c>
      <c r="N9234">
        <f t="shared" si="376"/>
        <v>0</v>
      </c>
      <c r="O9234">
        <f t="shared" si="375"/>
        <v>0</v>
      </c>
      <c r="P9234" t="s">
        <v>12693</v>
      </c>
    </row>
    <row r="9235" spans="2:16" x14ac:dyDescent="0.25">
      <c r="B9235" t="s">
        <v>9241</v>
      </c>
      <c r="C9235" s="119" t="s">
        <v>60</v>
      </c>
      <c r="D9235" t="s">
        <v>11539</v>
      </c>
      <c r="E9235" t="s">
        <v>11530</v>
      </c>
      <c r="F9235" t="s">
        <v>11540</v>
      </c>
      <c r="G9235" t="s">
        <v>61</v>
      </c>
      <c r="H9235" t="s">
        <v>18</v>
      </c>
      <c r="I9235" t="s">
        <v>11541</v>
      </c>
      <c r="J9235">
        <v>2018</v>
      </c>
      <c r="K9235">
        <v>642.80999999999995</v>
      </c>
      <c r="L9235">
        <v>24</v>
      </c>
      <c r="M9235">
        <v>1</v>
      </c>
      <c r="N9235">
        <f t="shared" si="376"/>
        <v>0</v>
      </c>
      <c r="O9235">
        <f t="shared" si="375"/>
        <v>0</v>
      </c>
      <c r="P9235" t="s">
        <v>12694</v>
      </c>
    </row>
    <row r="9236" spans="2:16" x14ac:dyDescent="0.25">
      <c r="B9236" t="s">
        <v>9242</v>
      </c>
      <c r="C9236" s="119" t="s">
        <v>60</v>
      </c>
      <c r="D9236" t="s">
        <v>11539</v>
      </c>
      <c r="E9236" t="s">
        <v>11530</v>
      </c>
      <c r="F9236" t="s">
        <v>11540</v>
      </c>
      <c r="G9236" t="s">
        <v>61</v>
      </c>
      <c r="H9236" t="s">
        <v>18</v>
      </c>
      <c r="I9236" t="s">
        <v>11541</v>
      </c>
      <c r="J9236">
        <v>2018</v>
      </c>
      <c r="K9236">
        <v>642.67999999999995</v>
      </c>
      <c r="L9236">
        <v>23</v>
      </c>
      <c r="M9236">
        <v>1</v>
      </c>
      <c r="N9236">
        <f t="shared" si="376"/>
        <v>0</v>
      </c>
      <c r="O9236">
        <f t="shared" si="375"/>
        <v>0</v>
      </c>
      <c r="P9236" t="s">
        <v>12694</v>
      </c>
    </row>
    <row r="9237" spans="2:16" x14ac:dyDescent="0.25">
      <c r="B9237" t="s">
        <v>9243</v>
      </c>
      <c r="C9237" s="119" t="s">
        <v>60</v>
      </c>
      <c r="D9237" t="s">
        <v>11539</v>
      </c>
      <c r="E9237" t="s">
        <v>11530</v>
      </c>
      <c r="F9237" t="s">
        <v>11540</v>
      </c>
      <c r="G9237" t="s">
        <v>61</v>
      </c>
      <c r="H9237" t="s">
        <v>18</v>
      </c>
      <c r="I9237" t="s">
        <v>11541</v>
      </c>
      <c r="J9237">
        <v>2018</v>
      </c>
      <c r="K9237">
        <v>583.82000000000005</v>
      </c>
      <c r="L9237">
        <v>25</v>
      </c>
      <c r="M9237">
        <v>1</v>
      </c>
      <c r="N9237">
        <f t="shared" si="376"/>
        <v>0</v>
      </c>
      <c r="O9237">
        <f t="shared" si="375"/>
        <v>0</v>
      </c>
      <c r="P9237" t="s">
        <v>12694</v>
      </c>
    </row>
    <row r="9238" spans="2:16" x14ac:dyDescent="0.25">
      <c r="B9238" t="s">
        <v>9244</v>
      </c>
      <c r="C9238" s="119" t="s">
        <v>60</v>
      </c>
      <c r="D9238" t="s">
        <v>11539</v>
      </c>
      <c r="E9238" t="s">
        <v>11530</v>
      </c>
      <c r="F9238" t="s">
        <v>11540</v>
      </c>
      <c r="G9238" t="s">
        <v>61</v>
      </c>
      <c r="H9238" t="s">
        <v>18</v>
      </c>
      <c r="I9238" t="s">
        <v>11541</v>
      </c>
      <c r="J9238">
        <v>2018</v>
      </c>
      <c r="K9238">
        <v>583.70000000000005</v>
      </c>
      <c r="L9238">
        <v>24</v>
      </c>
      <c r="M9238">
        <v>1</v>
      </c>
      <c r="N9238">
        <f t="shared" si="376"/>
        <v>0</v>
      </c>
      <c r="O9238">
        <f t="shared" si="375"/>
        <v>0</v>
      </c>
      <c r="P9238" t="s">
        <v>12694</v>
      </c>
    </row>
    <row r="9239" spans="2:16" x14ac:dyDescent="0.25">
      <c r="B9239" t="s">
        <v>9245</v>
      </c>
      <c r="C9239" s="119" t="s">
        <v>60</v>
      </c>
      <c r="D9239" t="s">
        <v>11537</v>
      </c>
      <c r="E9239" t="s">
        <v>11530</v>
      </c>
      <c r="F9239" t="s">
        <v>11540</v>
      </c>
      <c r="G9239" t="s">
        <v>61</v>
      </c>
      <c r="H9239" t="s">
        <v>18</v>
      </c>
      <c r="I9239" t="s">
        <v>11541</v>
      </c>
      <c r="J9239">
        <v>2018</v>
      </c>
      <c r="K9239">
        <v>633.14</v>
      </c>
      <c r="L9239">
        <v>31</v>
      </c>
      <c r="M9239">
        <v>1</v>
      </c>
      <c r="N9239">
        <f t="shared" si="376"/>
        <v>0</v>
      </c>
      <c r="O9239">
        <f t="shared" si="375"/>
        <v>0</v>
      </c>
      <c r="P9239" t="s">
        <v>12693</v>
      </c>
    </row>
    <row r="9240" spans="2:16" x14ac:dyDescent="0.25">
      <c r="B9240" t="s">
        <v>9246</v>
      </c>
      <c r="C9240" s="119" t="s">
        <v>60</v>
      </c>
      <c r="D9240" t="s">
        <v>11537</v>
      </c>
      <c r="E9240" t="s">
        <v>11530</v>
      </c>
      <c r="F9240" t="s">
        <v>11540</v>
      </c>
      <c r="G9240" t="s">
        <v>61</v>
      </c>
      <c r="H9240" t="s">
        <v>18</v>
      </c>
      <c r="I9240" t="s">
        <v>11541</v>
      </c>
      <c r="J9240">
        <v>2018</v>
      </c>
      <c r="K9240">
        <v>631.87</v>
      </c>
      <c r="L9240">
        <v>21</v>
      </c>
      <c r="M9240">
        <v>1</v>
      </c>
      <c r="N9240">
        <f t="shared" si="376"/>
        <v>0</v>
      </c>
      <c r="O9240">
        <f t="shared" si="375"/>
        <v>0</v>
      </c>
      <c r="P9240" t="s">
        <v>12694</v>
      </c>
    </row>
    <row r="9241" spans="2:16" x14ac:dyDescent="0.25">
      <c r="B9241" t="s">
        <v>9247</v>
      </c>
      <c r="C9241" s="119" t="s">
        <v>60</v>
      </c>
      <c r="D9241" t="s">
        <v>11537</v>
      </c>
      <c r="E9241" t="s">
        <v>11530</v>
      </c>
      <c r="F9241" t="s">
        <v>11540</v>
      </c>
      <c r="G9241" t="s">
        <v>61</v>
      </c>
      <c r="H9241" t="s">
        <v>18</v>
      </c>
      <c r="I9241" t="s">
        <v>11541</v>
      </c>
      <c r="J9241">
        <v>2018</v>
      </c>
      <c r="K9241">
        <v>636.78</v>
      </c>
      <c r="L9241">
        <v>32</v>
      </c>
      <c r="M9241">
        <v>1</v>
      </c>
      <c r="N9241">
        <f t="shared" si="376"/>
        <v>0</v>
      </c>
      <c r="O9241">
        <f t="shared" si="375"/>
        <v>0</v>
      </c>
      <c r="P9241" t="s">
        <v>12694</v>
      </c>
    </row>
    <row r="9242" spans="2:16" x14ac:dyDescent="0.25">
      <c r="B9242" t="s">
        <v>9248</v>
      </c>
      <c r="C9242" s="119" t="s">
        <v>60</v>
      </c>
      <c r="D9242" t="s">
        <v>11537</v>
      </c>
      <c r="E9242" t="s">
        <v>11530</v>
      </c>
      <c r="F9242" t="s">
        <v>11540</v>
      </c>
      <c r="G9242" t="s">
        <v>61</v>
      </c>
      <c r="H9242" t="s">
        <v>18</v>
      </c>
      <c r="I9242" t="s">
        <v>11541</v>
      </c>
      <c r="J9242">
        <v>2018</v>
      </c>
      <c r="K9242">
        <v>636.16999999999996</v>
      </c>
      <c r="L9242">
        <v>27</v>
      </c>
      <c r="M9242">
        <v>1</v>
      </c>
      <c r="N9242">
        <f t="shared" si="376"/>
        <v>0</v>
      </c>
      <c r="O9242">
        <f t="shared" si="375"/>
        <v>0</v>
      </c>
      <c r="P9242" t="s">
        <v>12694</v>
      </c>
    </row>
    <row r="9243" spans="2:16" x14ac:dyDescent="0.25">
      <c r="B9243" t="s">
        <v>9249</v>
      </c>
      <c r="C9243" s="119" t="s">
        <v>60</v>
      </c>
      <c r="D9243" t="s">
        <v>11537</v>
      </c>
      <c r="E9243" t="s">
        <v>11530</v>
      </c>
      <c r="F9243" t="s">
        <v>11540</v>
      </c>
      <c r="G9243" t="s">
        <v>61</v>
      </c>
      <c r="H9243" t="s">
        <v>18</v>
      </c>
      <c r="I9243" t="s">
        <v>11541</v>
      </c>
      <c r="J9243">
        <v>2018</v>
      </c>
      <c r="K9243">
        <v>636.66</v>
      </c>
      <c r="L9243">
        <v>31</v>
      </c>
      <c r="M9243">
        <v>1</v>
      </c>
      <c r="N9243">
        <f t="shared" si="376"/>
        <v>0</v>
      </c>
      <c r="O9243">
        <f t="shared" si="375"/>
        <v>0</v>
      </c>
      <c r="P9243" t="s">
        <v>12694</v>
      </c>
    </row>
    <row r="9244" spans="2:16" x14ac:dyDescent="0.25">
      <c r="B9244" t="s">
        <v>9250</v>
      </c>
      <c r="C9244" s="119" t="s">
        <v>60</v>
      </c>
      <c r="D9244" t="s">
        <v>11537</v>
      </c>
      <c r="E9244" t="s">
        <v>11530</v>
      </c>
      <c r="F9244" t="s">
        <v>11540</v>
      </c>
      <c r="G9244" t="s">
        <v>61</v>
      </c>
      <c r="H9244" t="s">
        <v>18</v>
      </c>
      <c r="I9244" t="s">
        <v>11541</v>
      </c>
      <c r="J9244">
        <v>2018</v>
      </c>
      <c r="K9244">
        <v>636.41</v>
      </c>
      <c r="L9244">
        <v>29</v>
      </c>
      <c r="M9244">
        <v>1</v>
      </c>
      <c r="N9244">
        <f t="shared" si="376"/>
        <v>0</v>
      </c>
      <c r="O9244">
        <f t="shared" si="375"/>
        <v>0</v>
      </c>
      <c r="P9244" t="s">
        <v>12694</v>
      </c>
    </row>
    <row r="9245" spans="2:16" x14ac:dyDescent="0.25">
      <c r="B9245" t="s">
        <v>9251</v>
      </c>
      <c r="C9245" s="119" t="s">
        <v>60</v>
      </c>
      <c r="D9245" t="s">
        <v>11537</v>
      </c>
      <c r="E9245" t="s">
        <v>11530</v>
      </c>
      <c r="F9245" t="s">
        <v>11540</v>
      </c>
      <c r="G9245" t="s">
        <v>61</v>
      </c>
      <c r="H9245" t="s">
        <v>18</v>
      </c>
      <c r="I9245" t="s">
        <v>11541</v>
      </c>
      <c r="J9245">
        <v>2018</v>
      </c>
      <c r="K9245">
        <v>636.66</v>
      </c>
      <c r="L9245">
        <v>31</v>
      </c>
      <c r="M9245">
        <v>1</v>
      </c>
      <c r="N9245">
        <f t="shared" si="376"/>
        <v>0</v>
      </c>
      <c r="O9245">
        <f t="shared" si="375"/>
        <v>0</v>
      </c>
      <c r="P9245" t="s">
        <v>12694</v>
      </c>
    </row>
    <row r="9246" spans="2:16" x14ac:dyDescent="0.25">
      <c r="B9246" t="s">
        <v>9252</v>
      </c>
      <c r="C9246" s="119" t="s">
        <v>60</v>
      </c>
      <c r="D9246" t="s">
        <v>11539</v>
      </c>
      <c r="E9246" t="s">
        <v>11530</v>
      </c>
      <c r="F9246" t="s">
        <v>11540</v>
      </c>
      <c r="G9246" t="s">
        <v>61</v>
      </c>
      <c r="H9246" t="s">
        <v>18</v>
      </c>
      <c r="I9246" t="s">
        <v>11541</v>
      </c>
      <c r="J9246">
        <v>2018</v>
      </c>
      <c r="K9246">
        <v>660.8</v>
      </c>
      <c r="L9246">
        <v>22</v>
      </c>
      <c r="M9246">
        <v>1</v>
      </c>
      <c r="N9246">
        <f t="shared" si="376"/>
        <v>0</v>
      </c>
      <c r="O9246">
        <f t="shared" si="375"/>
        <v>0</v>
      </c>
      <c r="P9246" t="s">
        <v>12694</v>
      </c>
    </row>
    <row r="9247" spans="2:16" x14ac:dyDescent="0.25">
      <c r="B9247" t="s">
        <v>9253</v>
      </c>
      <c r="C9247" s="119" t="s">
        <v>60</v>
      </c>
      <c r="D9247" t="s">
        <v>11539</v>
      </c>
      <c r="E9247" t="s">
        <v>11530</v>
      </c>
      <c r="F9247" t="s">
        <v>11540</v>
      </c>
      <c r="G9247" t="s">
        <v>61</v>
      </c>
      <c r="H9247" t="s">
        <v>18</v>
      </c>
      <c r="I9247" t="s">
        <v>11541</v>
      </c>
      <c r="J9247">
        <v>2018</v>
      </c>
      <c r="K9247">
        <v>629.36</v>
      </c>
      <c r="L9247">
        <v>22</v>
      </c>
      <c r="M9247">
        <v>1</v>
      </c>
      <c r="N9247">
        <f t="shared" si="376"/>
        <v>0</v>
      </c>
      <c r="O9247">
        <f t="shared" si="375"/>
        <v>0</v>
      </c>
      <c r="P9247" t="s">
        <v>12694</v>
      </c>
    </row>
    <row r="9248" spans="2:16" x14ac:dyDescent="0.25">
      <c r="B9248" t="s">
        <v>9254</v>
      </c>
      <c r="C9248" s="119" t="s">
        <v>60</v>
      </c>
      <c r="D9248" t="s">
        <v>11539</v>
      </c>
      <c r="E9248" t="s">
        <v>11530</v>
      </c>
      <c r="F9248" t="s">
        <v>11540</v>
      </c>
      <c r="G9248" t="s">
        <v>61</v>
      </c>
      <c r="H9248" t="s">
        <v>18</v>
      </c>
      <c r="I9248" t="s">
        <v>11541</v>
      </c>
      <c r="J9248">
        <v>2018</v>
      </c>
      <c r="K9248">
        <v>629.49</v>
      </c>
      <c r="L9248">
        <v>23</v>
      </c>
      <c r="M9248">
        <v>1</v>
      </c>
      <c r="N9248">
        <f t="shared" si="376"/>
        <v>0</v>
      </c>
      <c r="O9248">
        <f t="shared" si="375"/>
        <v>0</v>
      </c>
      <c r="P9248" t="s">
        <v>12694</v>
      </c>
    </row>
    <row r="9249" spans="2:16" x14ac:dyDescent="0.25">
      <c r="B9249" t="s">
        <v>9255</v>
      </c>
      <c r="C9249" s="119" t="s">
        <v>60</v>
      </c>
      <c r="D9249" t="s">
        <v>11537</v>
      </c>
      <c r="E9249" t="s">
        <v>11530</v>
      </c>
      <c r="F9249" t="s">
        <v>11540</v>
      </c>
      <c r="G9249" t="s">
        <v>61</v>
      </c>
      <c r="H9249" t="s">
        <v>18</v>
      </c>
      <c r="I9249" t="s">
        <v>11541</v>
      </c>
      <c r="J9249">
        <v>2018</v>
      </c>
      <c r="K9249">
        <v>642.94000000000005</v>
      </c>
      <c r="L9249">
        <v>25</v>
      </c>
      <c r="M9249">
        <v>1</v>
      </c>
      <c r="N9249">
        <f t="shared" si="376"/>
        <v>0</v>
      </c>
      <c r="O9249">
        <f t="shared" si="375"/>
        <v>0</v>
      </c>
      <c r="P9249" t="s">
        <v>12694</v>
      </c>
    </row>
    <row r="9250" spans="2:16" x14ac:dyDescent="0.25">
      <c r="B9250" t="s">
        <v>9256</v>
      </c>
      <c r="C9250" s="119" t="s">
        <v>60</v>
      </c>
      <c r="D9250" t="s">
        <v>11537</v>
      </c>
      <c r="E9250" t="s">
        <v>11530</v>
      </c>
      <c r="F9250" t="s">
        <v>11540</v>
      </c>
      <c r="G9250" t="s">
        <v>61</v>
      </c>
      <c r="H9250" t="s">
        <v>18</v>
      </c>
      <c r="I9250" t="s">
        <v>11541</v>
      </c>
      <c r="J9250">
        <v>2018</v>
      </c>
      <c r="K9250">
        <v>642.94000000000005</v>
      </c>
      <c r="L9250">
        <v>25</v>
      </c>
      <c r="M9250">
        <v>1</v>
      </c>
      <c r="N9250">
        <f t="shared" si="376"/>
        <v>0</v>
      </c>
      <c r="O9250">
        <f t="shared" si="375"/>
        <v>0</v>
      </c>
      <c r="P9250" t="s">
        <v>12694</v>
      </c>
    </row>
    <row r="9251" spans="2:16" x14ac:dyDescent="0.25">
      <c r="B9251" t="s">
        <v>9257</v>
      </c>
      <c r="C9251" s="119" t="s">
        <v>60</v>
      </c>
      <c r="D9251" t="s">
        <v>11550</v>
      </c>
      <c r="E9251" t="s">
        <v>11530</v>
      </c>
      <c r="F9251" t="s">
        <v>11540</v>
      </c>
      <c r="G9251" t="s">
        <v>61</v>
      </c>
      <c r="H9251" t="s">
        <v>18</v>
      </c>
      <c r="I9251" t="s">
        <v>11541</v>
      </c>
      <c r="J9251">
        <v>2018</v>
      </c>
      <c r="K9251">
        <v>661.73</v>
      </c>
      <c r="L9251">
        <v>33</v>
      </c>
      <c r="M9251">
        <v>1</v>
      </c>
      <c r="N9251">
        <f t="shared" si="376"/>
        <v>0</v>
      </c>
      <c r="O9251">
        <f t="shared" si="375"/>
        <v>0</v>
      </c>
      <c r="P9251" t="s">
        <v>12694</v>
      </c>
    </row>
    <row r="9252" spans="2:16" x14ac:dyDescent="0.25">
      <c r="B9252" t="s">
        <v>9258</v>
      </c>
      <c r="C9252" s="119" t="s">
        <v>60</v>
      </c>
      <c r="D9252" t="s">
        <v>11550</v>
      </c>
      <c r="E9252" t="s">
        <v>11530</v>
      </c>
      <c r="F9252" t="s">
        <v>11540</v>
      </c>
      <c r="G9252" t="s">
        <v>61</v>
      </c>
      <c r="H9252" t="s">
        <v>18</v>
      </c>
      <c r="I9252" t="s">
        <v>11541</v>
      </c>
      <c r="J9252">
        <v>2018</v>
      </c>
      <c r="K9252">
        <v>637.29999999999995</v>
      </c>
      <c r="L9252">
        <v>36</v>
      </c>
      <c r="M9252">
        <v>1</v>
      </c>
      <c r="N9252">
        <f t="shared" si="376"/>
        <v>0</v>
      </c>
      <c r="O9252">
        <f t="shared" si="375"/>
        <v>0</v>
      </c>
      <c r="P9252" t="s">
        <v>12694</v>
      </c>
    </row>
    <row r="9253" spans="2:16" x14ac:dyDescent="0.25">
      <c r="B9253" t="s">
        <v>9259</v>
      </c>
      <c r="C9253" s="119" t="s">
        <v>60</v>
      </c>
      <c r="D9253" t="s">
        <v>11550</v>
      </c>
      <c r="E9253" t="s">
        <v>11530</v>
      </c>
      <c r="F9253" t="s">
        <v>11540</v>
      </c>
      <c r="G9253" t="s">
        <v>61</v>
      </c>
      <c r="H9253" t="s">
        <v>18</v>
      </c>
      <c r="I9253" t="s">
        <v>11541</v>
      </c>
      <c r="J9253">
        <v>2018</v>
      </c>
      <c r="K9253">
        <v>588.30999999999995</v>
      </c>
      <c r="L9253">
        <v>60</v>
      </c>
      <c r="M9253">
        <v>1</v>
      </c>
      <c r="N9253">
        <f t="shared" si="376"/>
        <v>0</v>
      </c>
      <c r="O9253">
        <f t="shared" si="375"/>
        <v>0</v>
      </c>
      <c r="P9253" t="s">
        <v>12694</v>
      </c>
    </row>
    <row r="9254" spans="2:16" x14ac:dyDescent="0.25">
      <c r="B9254" t="s">
        <v>9260</v>
      </c>
      <c r="C9254" s="119" t="s">
        <v>60</v>
      </c>
      <c r="D9254" t="s">
        <v>11550</v>
      </c>
      <c r="E9254" t="s">
        <v>11530</v>
      </c>
      <c r="F9254" t="s">
        <v>11540</v>
      </c>
      <c r="G9254" t="s">
        <v>61</v>
      </c>
      <c r="H9254" t="s">
        <v>18</v>
      </c>
      <c r="I9254" t="s">
        <v>11541</v>
      </c>
      <c r="J9254">
        <v>2018</v>
      </c>
      <c r="K9254">
        <v>674.31</v>
      </c>
      <c r="L9254">
        <v>77</v>
      </c>
      <c r="M9254">
        <v>1</v>
      </c>
      <c r="N9254">
        <f t="shared" si="376"/>
        <v>0</v>
      </c>
      <c r="O9254">
        <f t="shared" si="375"/>
        <v>0</v>
      </c>
      <c r="P9254" t="s">
        <v>12694</v>
      </c>
    </row>
    <row r="9255" spans="2:16" x14ac:dyDescent="0.25">
      <c r="B9255" t="s">
        <v>9261</v>
      </c>
      <c r="C9255" s="119" t="s">
        <v>60</v>
      </c>
      <c r="D9255" t="s">
        <v>11550</v>
      </c>
      <c r="E9255" t="s">
        <v>11530</v>
      </c>
      <c r="F9255" t="s">
        <v>11540</v>
      </c>
      <c r="G9255" t="s">
        <v>61</v>
      </c>
      <c r="H9255" t="s">
        <v>18</v>
      </c>
      <c r="I9255" t="s">
        <v>11541</v>
      </c>
      <c r="J9255">
        <v>2018</v>
      </c>
      <c r="K9255">
        <v>1942.83</v>
      </c>
      <c r="L9255">
        <v>37</v>
      </c>
      <c r="M9255">
        <v>1</v>
      </c>
      <c r="N9255">
        <f t="shared" si="376"/>
        <v>0</v>
      </c>
      <c r="O9255">
        <f t="shared" si="375"/>
        <v>0</v>
      </c>
      <c r="P9255" t="s">
        <v>12694</v>
      </c>
    </row>
    <row r="9256" spans="2:16" x14ac:dyDescent="0.25">
      <c r="B9256" t="s">
        <v>9262</v>
      </c>
      <c r="C9256" s="119" t="s">
        <v>60</v>
      </c>
      <c r="D9256" t="s">
        <v>11537</v>
      </c>
      <c r="E9256" t="s">
        <v>11530</v>
      </c>
      <c r="F9256" t="s">
        <v>11540</v>
      </c>
      <c r="G9256" t="s">
        <v>61</v>
      </c>
      <c r="H9256" t="s">
        <v>18</v>
      </c>
      <c r="I9256" t="s">
        <v>11541</v>
      </c>
      <c r="J9256">
        <v>2018</v>
      </c>
      <c r="K9256">
        <v>628.9</v>
      </c>
      <c r="L9256">
        <v>22</v>
      </c>
      <c r="M9256">
        <v>1</v>
      </c>
      <c r="N9256">
        <f t="shared" si="376"/>
        <v>0</v>
      </c>
      <c r="O9256">
        <f t="shared" si="375"/>
        <v>0</v>
      </c>
      <c r="P9256" t="s">
        <v>12694</v>
      </c>
    </row>
    <row r="9257" spans="2:16" x14ac:dyDescent="0.25">
      <c r="B9257" t="s">
        <v>9263</v>
      </c>
      <c r="C9257" s="119" t="s">
        <v>60</v>
      </c>
      <c r="D9257" t="s">
        <v>11537</v>
      </c>
      <c r="E9257" t="s">
        <v>11530</v>
      </c>
      <c r="F9257" t="s">
        <v>11540</v>
      </c>
      <c r="G9257" t="s">
        <v>61</v>
      </c>
      <c r="H9257" t="s">
        <v>18</v>
      </c>
      <c r="I9257" t="s">
        <v>11541</v>
      </c>
      <c r="J9257">
        <v>2018</v>
      </c>
      <c r="K9257">
        <v>643.32000000000005</v>
      </c>
      <c r="L9257">
        <v>28</v>
      </c>
      <c r="M9257">
        <v>1</v>
      </c>
      <c r="N9257">
        <f t="shared" si="376"/>
        <v>0</v>
      </c>
      <c r="O9257">
        <f t="shared" si="375"/>
        <v>0</v>
      </c>
      <c r="P9257" t="s">
        <v>12694</v>
      </c>
    </row>
    <row r="9258" spans="2:16" x14ac:dyDescent="0.25">
      <c r="B9258" t="s">
        <v>9264</v>
      </c>
      <c r="C9258" s="119" t="s">
        <v>60</v>
      </c>
      <c r="D9258" t="s">
        <v>11537</v>
      </c>
      <c r="E9258" t="s">
        <v>11530</v>
      </c>
      <c r="F9258" t="s">
        <v>11540</v>
      </c>
      <c r="G9258" t="s">
        <v>61</v>
      </c>
      <c r="H9258" t="s">
        <v>18</v>
      </c>
      <c r="I9258" t="s">
        <v>11541</v>
      </c>
      <c r="J9258">
        <v>2018</v>
      </c>
      <c r="K9258">
        <v>675.55</v>
      </c>
      <c r="L9258">
        <v>29</v>
      </c>
      <c r="M9258">
        <v>1</v>
      </c>
      <c r="N9258">
        <f t="shared" si="376"/>
        <v>0</v>
      </c>
      <c r="O9258">
        <f t="shared" si="375"/>
        <v>0</v>
      </c>
      <c r="P9258" t="s">
        <v>12694</v>
      </c>
    </row>
    <row r="9259" spans="2:16" x14ac:dyDescent="0.25">
      <c r="B9259" t="s">
        <v>9265</v>
      </c>
      <c r="C9259" s="119" t="s">
        <v>60</v>
      </c>
      <c r="D9259" t="s">
        <v>11539</v>
      </c>
      <c r="E9259" t="s">
        <v>11530</v>
      </c>
      <c r="F9259" t="s">
        <v>11540</v>
      </c>
      <c r="G9259" t="s">
        <v>61</v>
      </c>
      <c r="H9259" t="s">
        <v>18</v>
      </c>
      <c r="I9259" t="s">
        <v>11541</v>
      </c>
      <c r="J9259">
        <v>2018</v>
      </c>
      <c r="K9259">
        <v>630.14</v>
      </c>
      <c r="L9259">
        <v>28</v>
      </c>
      <c r="M9259">
        <v>1</v>
      </c>
      <c r="N9259">
        <f t="shared" si="376"/>
        <v>0</v>
      </c>
      <c r="O9259">
        <f t="shared" si="375"/>
        <v>0</v>
      </c>
      <c r="P9259" t="s">
        <v>12694</v>
      </c>
    </row>
    <row r="9260" spans="2:16" x14ac:dyDescent="0.25">
      <c r="B9260" t="s">
        <v>9266</v>
      </c>
      <c r="C9260" s="119" t="s">
        <v>60</v>
      </c>
      <c r="D9260" t="s">
        <v>11539</v>
      </c>
      <c r="E9260" t="s">
        <v>11530</v>
      </c>
      <c r="F9260" t="s">
        <v>11540</v>
      </c>
      <c r="G9260" t="s">
        <v>61</v>
      </c>
      <c r="H9260" t="s">
        <v>18</v>
      </c>
      <c r="I9260" t="s">
        <v>11541</v>
      </c>
      <c r="J9260">
        <v>2018</v>
      </c>
      <c r="K9260">
        <v>629.89</v>
      </c>
      <c r="L9260">
        <v>26</v>
      </c>
      <c r="M9260">
        <v>1</v>
      </c>
      <c r="N9260">
        <f t="shared" si="376"/>
        <v>0</v>
      </c>
      <c r="O9260">
        <f t="shared" si="375"/>
        <v>0</v>
      </c>
      <c r="P9260" t="s">
        <v>12694</v>
      </c>
    </row>
    <row r="9261" spans="2:16" x14ac:dyDescent="0.25">
      <c r="B9261" t="s">
        <v>9267</v>
      </c>
      <c r="C9261" s="119" t="s">
        <v>60</v>
      </c>
      <c r="D9261" t="s">
        <v>11539</v>
      </c>
      <c r="E9261" t="s">
        <v>11530</v>
      </c>
      <c r="F9261" t="s">
        <v>11540</v>
      </c>
      <c r="G9261" t="s">
        <v>61</v>
      </c>
      <c r="H9261" t="s">
        <v>18</v>
      </c>
      <c r="I9261" t="s">
        <v>11541</v>
      </c>
      <c r="J9261">
        <v>2018</v>
      </c>
      <c r="K9261">
        <v>629.36</v>
      </c>
      <c r="L9261">
        <v>22</v>
      </c>
      <c r="M9261">
        <v>1</v>
      </c>
      <c r="N9261">
        <f t="shared" si="376"/>
        <v>0</v>
      </c>
      <c r="O9261">
        <f t="shared" si="375"/>
        <v>0</v>
      </c>
      <c r="P9261" t="s">
        <v>12694</v>
      </c>
    </row>
    <row r="9262" spans="2:16" x14ac:dyDescent="0.25">
      <c r="B9262" t="s">
        <v>9268</v>
      </c>
      <c r="C9262" s="119" t="s">
        <v>60</v>
      </c>
      <c r="D9262" t="s">
        <v>11539</v>
      </c>
      <c r="E9262" t="s">
        <v>11530</v>
      </c>
      <c r="F9262" t="s">
        <v>11540</v>
      </c>
      <c r="G9262" t="s">
        <v>61</v>
      </c>
      <c r="H9262" t="s">
        <v>18</v>
      </c>
      <c r="I9262" t="s">
        <v>11533</v>
      </c>
      <c r="J9262">
        <v>2018</v>
      </c>
      <c r="K9262">
        <v>629.32000000000005</v>
      </c>
      <c r="L9262">
        <v>18</v>
      </c>
      <c r="M9262">
        <v>1</v>
      </c>
      <c r="N9262">
        <f t="shared" si="376"/>
        <v>0</v>
      </c>
      <c r="O9262">
        <f t="shared" si="375"/>
        <v>0</v>
      </c>
      <c r="P9262" t="s">
        <v>12694</v>
      </c>
    </row>
    <row r="9263" spans="2:16" x14ac:dyDescent="0.25">
      <c r="B9263" t="s">
        <v>9269</v>
      </c>
      <c r="C9263" s="119" t="s">
        <v>60</v>
      </c>
      <c r="D9263" t="s">
        <v>11539</v>
      </c>
      <c r="E9263" t="s">
        <v>11530</v>
      </c>
      <c r="F9263" t="s">
        <v>11540</v>
      </c>
      <c r="G9263" t="s">
        <v>61</v>
      </c>
      <c r="H9263" t="s">
        <v>18</v>
      </c>
      <c r="I9263" t="s">
        <v>11541</v>
      </c>
      <c r="J9263">
        <v>2018</v>
      </c>
      <c r="K9263">
        <v>660.92</v>
      </c>
      <c r="L9263">
        <v>24</v>
      </c>
      <c r="M9263">
        <v>1</v>
      </c>
      <c r="N9263">
        <f t="shared" si="376"/>
        <v>0</v>
      </c>
      <c r="O9263">
        <f t="shared" si="375"/>
        <v>0</v>
      </c>
      <c r="P9263" t="s">
        <v>12694</v>
      </c>
    </row>
    <row r="9264" spans="2:16" x14ac:dyDescent="0.25">
      <c r="B9264" t="s">
        <v>9270</v>
      </c>
      <c r="C9264" s="119" t="s">
        <v>60</v>
      </c>
      <c r="D9264" t="s">
        <v>11537</v>
      </c>
      <c r="E9264" t="s">
        <v>11530</v>
      </c>
      <c r="F9264" t="s">
        <v>11540</v>
      </c>
      <c r="G9264" t="s">
        <v>61</v>
      </c>
      <c r="H9264" t="s">
        <v>18</v>
      </c>
      <c r="I9264" t="s">
        <v>11541</v>
      </c>
      <c r="J9264">
        <v>2018</v>
      </c>
      <c r="K9264">
        <v>628.65</v>
      </c>
      <c r="L9264">
        <v>20</v>
      </c>
      <c r="M9264">
        <v>1</v>
      </c>
      <c r="N9264">
        <f t="shared" si="376"/>
        <v>0</v>
      </c>
      <c r="O9264">
        <f t="shared" si="375"/>
        <v>0</v>
      </c>
      <c r="P9264" t="s">
        <v>12694</v>
      </c>
    </row>
    <row r="9265" spans="2:16" x14ac:dyDescent="0.25">
      <c r="B9265" t="s">
        <v>9271</v>
      </c>
      <c r="C9265" s="119" t="s">
        <v>60</v>
      </c>
      <c r="D9265" t="s">
        <v>11537</v>
      </c>
      <c r="E9265" t="s">
        <v>11530</v>
      </c>
      <c r="F9265" t="s">
        <v>11540</v>
      </c>
      <c r="G9265" t="s">
        <v>61</v>
      </c>
      <c r="H9265" t="s">
        <v>18</v>
      </c>
      <c r="I9265" t="s">
        <v>11541</v>
      </c>
      <c r="J9265">
        <v>2018</v>
      </c>
      <c r="K9265">
        <v>629.16999999999996</v>
      </c>
      <c r="L9265">
        <v>24</v>
      </c>
      <c r="M9265">
        <v>1</v>
      </c>
      <c r="N9265">
        <f t="shared" si="376"/>
        <v>0</v>
      </c>
      <c r="O9265">
        <f t="shared" si="375"/>
        <v>0</v>
      </c>
      <c r="P9265" t="s">
        <v>12694</v>
      </c>
    </row>
    <row r="9266" spans="2:16" x14ac:dyDescent="0.25">
      <c r="B9266" t="s">
        <v>9272</v>
      </c>
      <c r="C9266" s="119" t="s">
        <v>60</v>
      </c>
      <c r="D9266" t="s">
        <v>11537</v>
      </c>
      <c r="E9266" t="s">
        <v>11530</v>
      </c>
      <c r="F9266" t="s">
        <v>11540</v>
      </c>
      <c r="G9266" t="s">
        <v>61</v>
      </c>
      <c r="H9266" t="s">
        <v>18</v>
      </c>
      <c r="I9266" t="s">
        <v>11541</v>
      </c>
      <c r="J9266">
        <v>2018</v>
      </c>
      <c r="K9266">
        <v>660.42</v>
      </c>
      <c r="L9266">
        <v>22</v>
      </c>
      <c r="M9266">
        <v>1</v>
      </c>
      <c r="N9266">
        <f t="shared" si="376"/>
        <v>0</v>
      </c>
      <c r="O9266">
        <f t="shared" si="375"/>
        <v>0</v>
      </c>
      <c r="P9266" t="s">
        <v>12694</v>
      </c>
    </row>
    <row r="9267" spans="2:16" x14ac:dyDescent="0.25">
      <c r="B9267" t="s">
        <v>9273</v>
      </c>
      <c r="C9267" s="119" t="s">
        <v>60</v>
      </c>
      <c r="D9267" t="s">
        <v>11537</v>
      </c>
      <c r="E9267" t="s">
        <v>11530</v>
      </c>
      <c r="F9267" t="s">
        <v>11540</v>
      </c>
      <c r="G9267" t="s">
        <v>61</v>
      </c>
      <c r="H9267" t="s">
        <v>18</v>
      </c>
      <c r="I9267" t="s">
        <v>11541</v>
      </c>
      <c r="J9267">
        <v>2018</v>
      </c>
      <c r="K9267">
        <v>628.35</v>
      </c>
      <c r="L9267">
        <v>17</v>
      </c>
      <c r="M9267">
        <v>1</v>
      </c>
      <c r="N9267">
        <f t="shared" si="376"/>
        <v>0</v>
      </c>
      <c r="O9267">
        <f t="shared" si="375"/>
        <v>0</v>
      </c>
      <c r="P9267" t="s">
        <v>12694</v>
      </c>
    </row>
    <row r="9268" spans="2:16" x14ac:dyDescent="0.25">
      <c r="B9268" t="s">
        <v>9274</v>
      </c>
      <c r="C9268" s="119" t="s">
        <v>60</v>
      </c>
      <c r="D9268" t="s">
        <v>11537</v>
      </c>
      <c r="E9268" t="s">
        <v>11530</v>
      </c>
      <c r="F9268" t="s">
        <v>11540</v>
      </c>
      <c r="G9268" t="s">
        <v>61</v>
      </c>
      <c r="H9268" t="s">
        <v>18</v>
      </c>
      <c r="I9268" t="s">
        <v>11541</v>
      </c>
      <c r="J9268">
        <v>2018</v>
      </c>
      <c r="K9268">
        <v>660.95</v>
      </c>
      <c r="L9268">
        <v>26</v>
      </c>
      <c r="M9268">
        <v>1</v>
      </c>
      <c r="N9268">
        <f t="shared" si="376"/>
        <v>0</v>
      </c>
      <c r="O9268">
        <f t="shared" si="375"/>
        <v>0</v>
      </c>
      <c r="P9268" t="s">
        <v>12694</v>
      </c>
    </row>
    <row r="9269" spans="2:16" x14ac:dyDescent="0.25">
      <c r="B9269" t="s">
        <v>9275</v>
      </c>
      <c r="C9269" s="119" t="s">
        <v>60</v>
      </c>
      <c r="D9269" t="s">
        <v>11550</v>
      </c>
      <c r="E9269" t="s">
        <v>11530</v>
      </c>
      <c r="F9269" t="s">
        <v>11540</v>
      </c>
      <c r="G9269" t="s">
        <v>61</v>
      </c>
      <c r="H9269" t="s">
        <v>18</v>
      </c>
      <c r="I9269" t="s">
        <v>11541</v>
      </c>
      <c r="J9269">
        <v>2018</v>
      </c>
      <c r="K9269">
        <v>630.91999999999996</v>
      </c>
      <c r="L9269">
        <v>37</v>
      </c>
      <c r="M9269">
        <v>1</v>
      </c>
      <c r="N9269">
        <f t="shared" si="376"/>
        <v>0</v>
      </c>
      <c r="O9269">
        <f t="shared" si="375"/>
        <v>0</v>
      </c>
      <c r="P9269" t="s">
        <v>12694</v>
      </c>
    </row>
    <row r="9270" spans="2:16" x14ac:dyDescent="0.25">
      <c r="B9270" t="s">
        <v>9276</v>
      </c>
      <c r="C9270" s="119" t="s">
        <v>60</v>
      </c>
      <c r="D9270" t="s">
        <v>11550</v>
      </c>
      <c r="E9270" t="s">
        <v>11530</v>
      </c>
      <c r="F9270" t="s">
        <v>11540</v>
      </c>
      <c r="G9270" t="s">
        <v>61</v>
      </c>
      <c r="H9270" t="s">
        <v>18</v>
      </c>
      <c r="I9270" t="s">
        <v>11541</v>
      </c>
      <c r="J9270">
        <v>2018</v>
      </c>
      <c r="K9270">
        <v>630.66999999999996</v>
      </c>
      <c r="L9270">
        <v>35</v>
      </c>
      <c r="M9270">
        <v>1</v>
      </c>
      <c r="N9270">
        <f t="shared" si="376"/>
        <v>0</v>
      </c>
      <c r="O9270">
        <f t="shared" si="375"/>
        <v>0</v>
      </c>
      <c r="P9270" t="s">
        <v>12694</v>
      </c>
    </row>
    <row r="9271" spans="2:16" x14ac:dyDescent="0.25">
      <c r="B9271" t="s">
        <v>9277</v>
      </c>
      <c r="C9271" s="119" t="s">
        <v>60</v>
      </c>
      <c r="D9271" t="s">
        <v>11550</v>
      </c>
      <c r="E9271" t="s">
        <v>11530</v>
      </c>
      <c r="F9271" t="s">
        <v>11540</v>
      </c>
      <c r="G9271" t="s">
        <v>61</v>
      </c>
      <c r="H9271" t="s">
        <v>18</v>
      </c>
      <c r="I9271" t="s">
        <v>11541</v>
      </c>
      <c r="J9271">
        <v>2018</v>
      </c>
      <c r="K9271">
        <v>1765.9</v>
      </c>
      <c r="L9271">
        <v>26</v>
      </c>
      <c r="M9271">
        <v>1</v>
      </c>
      <c r="N9271">
        <f t="shared" si="376"/>
        <v>0</v>
      </c>
      <c r="O9271">
        <f t="shared" si="375"/>
        <v>0</v>
      </c>
      <c r="P9271" t="s">
        <v>12694</v>
      </c>
    </row>
    <row r="9272" spans="2:16" x14ac:dyDescent="0.25">
      <c r="B9272" t="s">
        <v>9278</v>
      </c>
      <c r="C9272" s="119" t="s">
        <v>60</v>
      </c>
      <c r="D9272" t="s">
        <v>11542</v>
      </c>
      <c r="E9272" t="s">
        <v>11530</v>
      </c>
      <c r="F9272" t="s">
        <v>11540</v>
      </c>
      <c r="G9272" t="s">
        <v>61</v>
      </c>
      <c r="H9272" t="s">
        <v>18</v>
      </c>
      <c r="I9272" t="s">
        <v>11541</v>
      </c>
      <c r="J9272">
        <v>2018</v>
      </c>
      <c r="K9272">
        <v>629.49</v>
      </c>
      <c r="L9272">
        <v>23</v>
      </c>
      <c r="M9272">
        <v>1</v>
      </c>
      <c r="N9272">
        <f t="shared" si="376"/>
        <v>0</v>
      </c>
      <c r="O9272">
        <f t="shared" si="375"/>
        <v>0</v>
      </c>
      <c r="P9272" t="s">
        <v>12694</v>
      </c>
    </row>
    <row r="9273" spans="2:16" x14ac:dyDescent="0.25">
      <c r="B9273" t="s">
        <v>9279</v>
      </c>
      <c r="C9273" s="119" t="s">
        <v>60</v>
      </c>
      <c r="D9273" t="s">
        <v>11542</v>
      </c>
      <c r="E9273" t="s">
        <v>11530</v>
      </c>
      <c r="F9273" t="s">
        <v>11540</v>
      </c>
      <c r="G9273" t="s">
        <v>61</v>
      </c>
      <c r="H9273" t="s">
        <v>18</v>
      </c>
      <c r="I9273" t="s">
        <v>11541</v>
      </c>
      <c r="J9273">
        <v>2018</v>
      </c>
      <c r="K9273">
        <v>629.74</v>
      </c>
      <c r="L9273">
        <v>25</v>
      </c>
      <c r="M9273">
        <v>1</v>
      </c>
      <c r="N9273">
        <f t="shared" si="376"/>
        <v>0</v>
      </c>
      <c r="O9273">
        <f t="shared" si="375"/>
        <v>0</v>
      </c>
      <c r="P9273" t="s">
        <v>12694</v>
      </c>
    </row>
    <row r="9274" spans="2:16" x14ac:dyDescent="0.25">
      <c r="B9274" t="s">
        <v>9280</v>
      </c>
      <c r="C9274" s="119" t="s">
        <v>60</v>
      </c>
      <c r="D9274" t="s">
        <v>11542</v>
      </c>
      <c r="E9274" t="s">
        <v>11530</v>
      </c>
      <c r="F9274" t="s">
        <v>11540</v>
      </c>
      <c r="G9274" t="s">
        <v>61</v>
      </c>
      <c r="H9274" t="s">
        <v>18</v>
      </c>
      <c r="I9274" t="s">
        <v>11541</v>
      </c>
      <c r="J9274">
        <v>2018</v>
      </c>
      <c r="K9274">
        <v>629.75</v>
      </c>
      <c r="L9274">
        <v>25</v>
      </c>
      <c r="M9274">
        <v>1</v>
      </c>
      <c r="N9274">
        <f t="shared" si="376"/>
        <v>0</v>
      </c>
      <c r="O9274">
        <f t="shared" si="375"/>
        <v>0</v>
      </c>
      <c r="P9274" t="s">
        <v>12694</v>
      </c>
    </row>
    <row r="9275" spans="2:16" x14ac:dyDescent="0.25">
      <c r="B9275" t="s">
        <v>9281</v>
      </c>
      <c r="C9275" s="119" t="s">
        <v>60</v>
      </c>
      <c r="D9275" t="s">
        <v>11537</v>
      </c>
      <c r="E9275" t="s">
        <v>11530</v>
      </c>
      <c r="F9275" t="s">
        <v>11540</v>
      </c>
      <c r="G9275" t="s">
        <v>61</v>
      </c>
      <c r="H9275" t="s">
        <v>18</v>
      </c>
      <c r="I9275" t="s">
        <v>11541</v>
      </c>
      <c r="J9275">
        <v>2018</v>
      </c>
      <c r="K9275">
        <v>629</v>
      </c>
      <c r="L9275">
        <v>22</v>
      </c>
      <c r="M9275">
        <v>1</v>
      </c>
      <c r="N9275">
        <f t="shared" si="376"/>
        <v>0</v>
      </c>
      <c r="O9275">
        <f t="shared" ref="O9275:O9338" si="377">IF(OR(L9275="",L9275&lt;=0),1,0)</f>
        <v>0</v>
      </c>
      <c r="P9275" t="s">
        <v>12694</v>
      </c>
    </row>
    <row r="9276" spans="2:16" x14ac:dyDescent="0.25">
      <c r="B9276" t="s">
        <v>9282</v>
      </c>
      <c r="C9276" s="119" t="s">
        <v>60</v>
      </c>
      <c r="D9276" t="s">
        <v>11537</v>
      </c>
      <c r="E9276" t="s">
        <v>11530</v>
      </c>
      <c r="F9276" t="s">
        <v>11540</v>
      </c>
      <c r="G9276" t="s">
        <v>61</v>
      </c>
      <c r="H9276" t="s">
        <v>18</v>
      </c>
      <c r="I9276" t="s">
        <v>11541</v>
      </c>
      <c r="J9276">
        <v>2018</v>
      </c>
      <c r="K9276">
        <v>661.07</v>
      </c>
      <c r="L9276">
        <v>27</v>
      </c>
      <c r="M9276">
        <v>1</v>
      </c>
      <c r="N9276">
        <f t="shared" si="376"/>
        <v>0</v>
      </c>
      <c r="O9276">
        <f t="shared" si="377"/>
        <v>0</v>
      </c>
      <c r="P9276" t="s">
        <v>12694</v>
      </c>
    </row>
    <row r="9277" spans="2:16" x14ac:dyDescent="0.25">
      <c r="B9277" t="s">
        <v>9283</v>
      </c>
      <c r="C9277" s="119" t="s">
        <v>60</v>
      </c>
      <c r="D9277" t="s">
        <v>11537</v>
      </c>
      <c r="E9277" t="s">
        <v>11530</v>
      </c>
      <c r="F9277" t="s">
        <v>11540</v>
      </c>
      <c r="G9277" t="s">
        <v>61</v>
      </c>
      <c r="H9277" t="s">
        <v>18</v>
      </c>
      <c r="I9277" t="s">
        <v>11541</v>
      </c>
      <c r="J9277">
        <v>2018</v>
      </c>
      <c r="K9277">
        <v>662.34</v>
      </c>
      <c r="L9277">
        <v>37</v>
      </c>
      <c r="M9277">
        <v>1</v>
      </c>
      <c r="N9277">
        <f t="shared" si="376"/>
        <v>0</v>
      </c>
      <c r="O9277">
        <f t="shared" si="377"/>
        <v>0</v>
      </c>
      <c r="P9277" t="s">
        <v>12694</v>
      </c>
    </row>
    <row r="9278" spans="2:16" x14ac:dyDescent="0.25">
      <c r="B9278" t="s">
        <v>9284</v>
      </c>
      <c r="C9278" s="119" t="s">
        <v>60</v>
      </c>
      <c r="D9278" t="s">
        <v>11539</v>
      </c>
      <c r="E9278" t="s">
        <v>11530</v>
      </c>
      <c r="F9278" t="s">
        <v>11540</v>
      </c>
      <c r="G9278" t="s">
        <v>61</v>
      </c>
      <c r="H9278" t="s">
        <v>18</v>
      </c>
      <c r="I9278" t="s">
        <v>11541</v>
      </c>
      <c r="J9278">
        <v>2018</v>
      </c>
      <c r="K9278">
        <v>629.75</v>
      </c>
      <c r="L9278">
        <v>25</v>
      </c>
      <c r="M9278">
        <v>1</v>
      </c>
      <c r="N9278">
        <f t="shared" si="376"/>
        <v>0</v>
      </c>
      <c r="O9278">
        <f t="shared" si="377"/>
        <v>0</v>
      </c>
      <c r="P9278" t="s">
        <v>12694</v>
      </c>
    </row>
    <row r="9279" spans="2:16" x14ac:dyDescent="0.25">
      <c r="B9279" t="s">
        <v>9285</v>
      </c>
      <c r="C9279" s="119" t="s">
        <v>60</v>
      </c>
      <c r="D9279" t="s">
        <v>11537</v>
      </c>
      <c r="E9279" t="s">
        <v>11530</v>
      </c>
      <c r="F9279" t="s">
        <v>11540</v>
      </c>
      <c r="G9279" t="s">
        <v>61</v>
      </c>
      <c r="H9279" t="s">
        <v>18</v>
      </c>
      <c r="I9279" t="s">
        <v>11541</v>
      </c>
      <c r="J9279">
        <v>2018</v>
      </c>
      <c r="K9279">
        <v>629.75</v>
      </c>
      <c r="L9279">
        <v>25</v>
      </c>
      <c r="M9279">
        <v>1</v>
      </c>
      <c r="N9279">
        <f t="shared" si="376"/>
        <v>0</v>
      </c>
      <c r="O9279">
        <f t="shared" si="377"/>
        <v>0</v>
      </c>
      <c r="P9279" t="s">
        <v>12694</v>
      </c>
    </row>
    <row r="9280" spans="2:16" x14ac:dyDescent="0.25">
      <c r="B9280" t="s">
        <v>9286</v>
      </c>
      <c r="C9280" s="119" t="s">
        <v>60</v>
      </c>
      <c r="D9280" t="s">
        <v>11537</v>
      </c>
      <c r="E9280" t="s">
        <v>11530</v>
      </c>
      <c r="F9280" t="s">
        <v>11540</v>
      </c>
      <c r="G9280" t="s">
        <v>61</v>
      </c>
      <c r="H9280" t="s">
        <v>18</v>
      </c>
      <c r="I9280" t="s">
        <v>11541</v>
      </c>
      <c r="J9280">
        <v>2018</v>
      </c>
      <c r="K9280">
        <v>630.34</v>
      </c>
      <c r="L9280">
        <v>24</v>
      </c>
      <c r="M9280">
        <v>1</v>
      </c>
      <c r="N9280">
        <f t="shared" si="376"/>
        <v>0</v>
      </c>
      <c r="O9280">
        <f t="shared" si="377"/>
        <v>0</v>
      </c>
      <c r="P9280" t="s">
        <v>12694</v>
      </c>
    </row>
    <row r="9281" spans="2:16" x14ac:dyDescent="0.25">
      <c r="B9281" t="s">
        <v>9287</v>
      </c>
      <c r="C9281" s="119" t="s">
        <v>60</v>
      </c>
      <c r="D9281" t="s">
        <v>11537</v>
      </c>
      <c r="E9281" t="s">
        <v>11530</v>
      </c>
      <c r="F9281" t="s">
        <v>11540</v>
      </c>
      <c r="G9281" t="s">
        <v>61</v>
      </c>
      <c r="H9281" t="s">
        <v>18</v>
      </c>
      <c r="I9281" t="s">
        <v>11541</v>
      </c>
      <c r="J9281">
        <v>2018</v>
      </c>
      <c r="K9281">
        <v>629.24</v>
      </c>
      <c r="L9281">
        <v>21</v>
      </c>
      <c r="M9281">
        <v>1</v>
      </c>
      <c r="N9281">
        <f t="shared" si="376"/>
        <v>0</v>
      </c>
      <c r="O9281">
        <f t="shared" si="377"/>
        <v>0</v>
      </c>
      <c r="P9281" t="s">
        <v>12694</v>
      </c>
    </row>
    <row r="9282" spans="2:16" x14ac:dyDescent="0.25">
      <c r="B9282" t="s">
        <v>9288</v>
      </c>
      <c r="C9282" s="119" t="s">
        <v>60</v>
      </c>
      <c r="D9282" t="s">
        <v>11537</v>
      </c>
      <c r="E9282" t="s">
        <v>11530</v>
      </c>
      <c r="F9282" t="s">
        <v>11540</v>
      </c>
      <c r="G9282" t="s">
        <v>61</v>
      </c>
      <c r="H9282" t="s">
        <v>18</v>
      </c>
      <c r="I9282" t="s">
        <v>11541</v>
      </c>
      <c r="J9282">
        <v>2018</v>
      </c>
      <c r="K9282">
        <v>632.78</v>
      </c>
      <c r="L9282">
        <v>43</v>
      </c>
      <c r="M9282">
        <v>1</v>
      </c>
      <c r="N9282">
        <f t="shared" si="376"/>
        <v>0</v>
      </c>
      <c r="O9282">
        <f t="shared" si="377"/>
        <v>0</v>
      </c>
      <c r="P9282" t="s">
        <v>12694</v>
      </c>
    </row>
    <row r="9283" spans="2:16" x14ac:dyDescent="0.25">
      <c r="B9283" t="s">
        <v>9289</v>
      </c>
      <c r="C9283" s="119" t="s">
        <v>60</v>
      </c>
      <c r="D9283" t="s">
        <v>11537</v>
      </c>
      <c r="E9283" t="s">
        <v>11530</v>
      </c>
      <c r="F9283" t="s">
        <v>11540</v>
      </c>
      <c r="G9283" t="s">
        <v>61</v>
      </c>
      <c r="H9283" t="s">
        <v>18</v>
      </c>
      <c r="I9283" t="s">
        <v>11541</v>
      </c>
      <c r="J9283">
        <v>2018</v>
      </c>
      <c r="K9283">
        <v>629.49</v>
      </c>
      <c r="L9283">
        <v>23</v>
      </c>
      <c r="M9283">
        <v>1</v>
      </c>
      <c r="N9283">
        <f t="shared" si="376"/>
        <v>0</v>
      </c>
      <c r="O9283">
        <f t="shared" si="377"/>
        <v>0</v>
      </c>
      <c r="P9283" t="s">
        <v>12694</v>
      </c>
    </row>
    <row r="9284" spans="2:16" x14ac:dyDescent="0.25">
      <c r="B9284" t="s">
        <v>9290</v>
      </c>
      <c r="C9284" s="119" t="s">
        <v>60</v>
      </c>
      <c r="D9284" t="s">
        <v>11537</v>
      </c>
      <c r="E9284" t="s">
        <v>11530</v>
      </c>
      <c r="F9284" t="s">
        <v>11540</v>
      </c>
      <c r="G9284" t="s">
        <v>61</v>
      </c>
      <c r="H9284" t="s">
        <v>18</v>
      </c>
      <c r="I9284" t="s">
        <v>11541</v>
      </c>
      <c r="J9284">
        <v>2018</v>
      </c>
      <c r="K9284">
        <v>629.75</v>
      </c>
      <c r="L9284">
        <v>25</v>
      </c>
      <c r="M9284">
        <v>1</v>
      </c>
      <c r="N9284">
        <f t="shared" si="376"/>
        <v>0</v>
      </c>
      <c r="O9284">
        <f t="shared" si="377"/>
        <v>0</v>
      </c>
      <c r="P9284" t="s">
        <v>12694</v>
      </c>
    </row>
    <row r="9285" spans="2:16" x14ac:dyDescent="0.25">
      <c r="B9285" t="s">
        <v>9291</v>
      </c>
      <c r="C9285" s="119" t="s">
        <v>60</v>
      </c>
      <c r="D9285" t="s">
        <v>11550</v>
      </c>
      <c r="E9285" t="s">
        <v>11530</v>
      </c>
      <c r="F9285" t="s">
        <v>11540</v>
      </c>
      <c r="G9285" t="s">
        <v>61</v>
      </c>
      <c r="H9285" t="s">
        <v>18</v>
      </c>
      <c r="I9285" t="s">
        <v>11541</v>
      </c>
      <c r="J9285">
        <v>2018</v>
      </c>
      <c r="K9285">
        <v>647.23</v>
      </c>
      <c r="L9285">
        <v>32</v>
      </c>
      <c r="M9285">
        <v>1</v>
      </c>
      <c r="N9285">
        <f t="shared" si="376"/>
        <v>0</v>
      </c>
      <c r="O9285">
        <f t="shared" si="377"/>
        <v>0</v>
      </c>
      <c r="P9285" t="s">
        <v>12694</v>
      </c>
    </row>
    <row r="9286" spans="2:16" x14ac:dyDescent="0.25">
      <c r="B9286" t="s">
        <v>9292</v>
      </c>
      <c r="C9286" s="119" t="s">
        <v>60</v>
      </c>
      <c r="D9286" t="s">
        <v>11539</v>
      </c>
      <c r="E9286" t="s">
        <v>11530</v>
      </c>
      <c r="F9286" t="s">
        <v>11540</v>
      </c>
      <c r="G9286" t="s">
        <v>61</v>
      </c>
      <c r="H9286" t="s">
        <v>18</v>
      </c>
      <c r="I9286" t="s">
        <v>11541</v>
      </c>
      <c r="J9286">
        <v>2018</v>
      </c>
      <c r="K9286">
        <v>630.27</v>
      </c>
      <c r="L9286">
        <v>29</v>
      </c>
      <c r="M9286">
        <v>1</v>
      </c>
      <c r="N9286">
        <f t="shared" si="376"/>
        <v>0</v>
      </c>
      <c r="O9286">
        <f t="shared" si="377"/>
        <v>0</v>
      </c>
      <c r="P9286" t="s">
        <v>12694</v>
      </c>
    </row>
    <row r="9287" spans="2:16" x14ac:dyDescent="0.25">
      <c r="B9287" t="s">
        <v>9293</v>
      </c>
      <c r="C9287" s="119" t="s">
        <v>60</v>
      </c>
      <c r="D9287" t="s">
        <v>11539</v>
      </c>
      <c r="E9287" t="s">
        <v>11530</v>
      </c>
      <c r="F9287" t="s">
        <v>11540</v>
      </c>
      <c r="G9287" t="s">
        <v>61</v>
      </c>
      <c r="H9287" t="s">
        <v>18</v>
      </c>
      <c r="I9287" t="s">
        <v>11541</v>
      </c>
      <c r="J9287">
        <v>2018</v>
      </c>
      <c r="K9287">
        <v>630.27</v>
      </c>
      <c r="L9287">
        <v>29</v>
      </c>
      <c r="M9287">
        <v>1</v>
      </c>
      <c r="N9287">
        <f t="shared" si="376"/>
        <v>0</v>
      </c>
      <c r="O9287">
        <f t="shared" si="377"/>
        <v>0</v>
      </c>
      <c r="P9287" t="s">
        <v>12694</v>
      </c>
    </row>
    <row r="9288" spans="2:16" x14ac:dyDescent="0.25">
      <c r="B9288" t="s">
        <v>9294</v>
      </c>
      <c r="C9288" s="119" t="s">
        <v>60</v>
      </c>
      <c r="D9288" t="s">
        <v>11542</v>
      </c>
      <c r="E9288" t="s">
        <v>11530</v>
      </c>
      <c r="F9288" t="s">
        <v>11540</v>
      </c>
      <c r="G9288" t="s">
        <v>61</v>
      </c>
      <c r="H9288" t="s">
        <v>18</v>
      </c>
      <c r="I9288" t="s">
        <v>11541</v>
      </c>
      <c r="J9288">
        <v>2018</v>
      </c>
      <c r="K9288">
        <v>660.19</v>
      </c>
      <c r="L9288">
        <v>20</v>
      </c>
      <c r="M9288">
        <v>1</v>
      </c>
      <c r="N9288">
        <f t="shared" si="376"/>
        <v>0</v>
      </c>
      <c r="O9288">
        <f t="shared" si="377"/>
        <v>0</v>
      </c>
      <c r="P9288" t="s">
        <v>12693</v>
      </c>
    </row>
    <row r="9289" spans="2:16" x14ac:dyDescent="0.25">
      <c r="B9289" t="s">
        <v>9295</v>
      </c>
      <c r="C9289" s="119" t="s">
        <v>60</v>
      </c>
      <c r="D9289" t="s">
        <v>11537</v>
      </c>
      <c r="E9289" t="s">
        <v>11530</v>
      </c>
      <c r="F9289" t="s">
        <v>11540</v>
      </c>
      <c r="G9289" t="s">
        <v>61</v>
      </c>
      <c r="H9289" t="s">
        <v>18</v>
      </c>
      <c r="I9289" t="s">
        <v>11541</v>
      </c>
      <c r="J9289">
        <v>2018</v>
      </c>
      <c r="K9289">
        <v>662.71</v>
      </c>
      <c r="L9289">
        <v>31</v>
      </c>
      <c r="M9289">
        <v>1</v>
      </c>
      <c r="N9289">
        <f t="shared" si="376"/>
        <v>0</v>
      </c>
      <c r="O9289">
        <f t="shared" si="377"/>
        <v>0</v>
      </c>
      <c r="P9289" t="s">
        <v>12694</v>
      </c>
    </row>
    <row r="9290" spans="2:16" x14ac:dyDescent="0.25">
      <c r="B9290" t="s">
        <v>9296</v>
      </c>
      <c r="C9290" s="119" t="s">
        <v>60</v>
      </c>
      <c r="D9290" t="s">
        <v>11537</v>
      </c>
      <c r="E9290" t="s">
        <v>11530</v>
      </c>
      <c r="F9290" t="s">
        <v>11540</v>
      </c>
      <c r="G9290" t="s">
        <v>61</v>
      </c>
      <c r="H9290" t="s">
        <v>18</v>
      </c>
      <c r="I9290" t="s">
        <v>11541</v>
      </c>
      <c r="J9290">
        <v>2018</v>
      </c>
      <c r="K9290">
        <v>661.55</v>
      </c>
      <c r="L9290">
        <v>22</v>
      </c>
      <c r="M9290">
        <v>1</v>
      </c>
      <c r="N9290">
        <f t="shared" si="376"/>
        <v>0</v>
      </c>
      <c r="O9290">
        <f t="shared" si="377"/>
        <v>0</v>
      </c>
      <c r="P9290" t="s">
        <v>12694</v>
      </c>
    </row>
    <row r="9291" spans="2:16" x14ac:dyDescent="0.25">
      <c r="B9291" t="s">
        <v>9297</v>
      </c>
      <c r="C9291" s="119" t="s">
        <v>60</v>
      </c>
      <c r="D9291" t="s">
        <v>11537</v>
      </c>
      <c r="E9291" t="s">
        <v>11530</v>
      </c>
      <c r="F9291" t="s">
        <v>11540</v>
      </c>
      <c r="G9291" t="s">
        <v>61</v>
      </c>
      <c r="H9291" t="s">
        <v>18</v>
      </c>
      <c r="I9291" t="s">
        <v>11541</v>
      </c>
      <c r="J9291">
        <v>2018</v>
      </c>
      <c r="K9291">
        <v>630.65</v>
      </c>
      <c r="L9291">
        <v>32</v>
      </c>
      <c r="M9291">
        <v>1</v>
      </c>
      <c r="N9291">
        <f t="shared" ref="N9291:N9354" si="378">IF(K9291&lt;100,1,0)</f>
        <v>0</v>
      </c>
      <c r="O9291">
        <f t="shared" si="377"/>
        <v>0</v>
      </c>
      <c r="P9291" t="s">
        <v>12694</v>
      </c>
    </row>
    <row r="9292" spans="2:16" x14ac:dyDescent="0.25">
      <c r="B9292" t="s">
        <v>9298</v>
      </c>
      <c r="C9292" s="119" t="s">
        <v>60</v>
      </c>
      <c r="D9292" t="s">
        <v>11537</v>
      </c>
      <c r="E9292" t="s">
        <v>11530</v>
      </c>
      <c r="F9292" t="s">
        <v>11540</v>
      </c>
      <c r="G9292" t="s">
        <v>61</v>
      </c>
      <c r="H9292" t="s">
        <v>18</v>
      </c>
      <c r="I9292" t="s">
        <v>11541</v>
      </c>
      <c r="J9292">
        <v>2018</v>
      </c>
      <c r="K9292">
        <v>630.27</v>
      </c>
      <c r="L9292">
        <v>29</v>
      </c>
      <c r="M9292">
        <v>1</v>
      </c>
      <c r="N9292">
        <f t="shared" si="378"/>
        <v>0</v>
      </c>
      <c r="O9292">
        <f t="shared" si="377"/>
        <v>0</v>
      </c>
      <c r="P9292" t="s">
        <v>12694</v>
      </c>
    </row>
    <row r="9293" spans="2:16" x14ac:dyDescent="0.25">
      <c r="B9293" t="s">
        <v>9299</v>
      </c>
      <c r="C9293" s="119" t="s">
        <v>60</v>
      </c>
      <c r="D9293" t="s">
        <v>11537</v>
      </c>
      <c r="E9293" t="s">
        <v>11530</v>
      </c>
      <c r="F9293" t="s">
        <v>11540</v>
      </c>
      <c r="G9293" t="s">
        <v>61</v>
      </c>
      <c r="H9293" t="s">
        <v>18</v>
      </c>
      <c r="I9293" t="s">
        <v>11541</v>
      </c>
      <c r="J9293">
        <v>2018</v>
      </c>
      <c r="K9293">
        <v>816.01</v>
      </c>
      <c r="L9293">
        <v>32</v>
      </c>
      <c r="M9293">
        <v>1</v>
      </c>
      <c r="N9293">
        <f t="shared" si="378"/>
        <v>0</v>
      </c>
      <c r="O9293">
        <f t="shared" si="377"/>
        <v>0</v>
      </c>
      <c r="P9293" t="s">
        <v>12694</v>
      </c>
    </row>
    <row r="9294" spans="2:16" x14ac:dyDescent="0.25">
      <c r="B9294" t="s">
        <v>9300</v>
      </c>
      <c r="C9294" s="119" t="s">
        <v>60</v>
      </c>
      <c r="D9294" t="s">
        <v>11537</v>
      </c>
      <c r="E9294" t="s">
        <v>11530</v>
      </c>
      <c r="F9294" t="s">
        <v>11540</v>
      </c>
      <c r="G9294" t="s">
        <v>61</v>
      </c>
      <c r="H9294" t="s">
        <v>18</v>
      </c>
      <c r="I9294" t="s">
        <v>11541</v>
      </c>
      <c r="J9294">
        <v>2018</v>
      </c>
      <c r="K9294">
        <v>630.65</v>
      </c>
      <c r="L9294">
        <v>32</v>
      </c>
      <c r="M9294">
        <v>1</v>
      </c>
      <c r="N9294">
        <f t="shared" si="378"/>
        <v>0</v>
      </c>
      <c r="O9294">
        <f t="shared" si="377"/>
        <v>0</v>
      </c>
      <c r="P9294" t="s">
        <v>12694</v>
      </c>
    </row>
    <row r="9295" spans="2:16" x14ac:dyDescent="0.25">
      <c r="B9295" t="s">
        <v>9301</v>
      </c>
      <c r="C9295" s="119" t="s">
        <v>60</v>
      </c>
      <c r="D9295" t="s">
        <v>11537</v>
      </c>
      <c r="E9295" t="s">
        <v>11530</v>
      </c>
      <c r="F9295" t="s">
        <v>11540</v>
      </c>
      <c r="G9295" t="s">
        <v>61</v>
      </c>
      <c r="H9295" t="s">
        <v>18</v>
      </c>
      <c r="I9295" t="s">
        <v>11541</v>
      </c>
      <c r="J9295">
        <v>2018</v>
      </c>
      <c r="K9295">
        <v>630.91999999999996</v>
      </c>
      <c r="L9295">
        <v>34</v>
      </c>
      <c r="M9295">
        <v>1</v>
      </c>
      <c r="N9295">
        <f t="shared" si="378"/>
        <v>0</v>
      </c>
      <c r="O9295">
        <f t="shared" si="377"/>
        <v>0</v>
      </c>
      <c r="P9295" t="s">
        <v>12694</v>
      </c>
    </row>
    <row r="9296" spans="2:16" x14ac:dyDescent="0.25">
      <c r="B9296" t="s">
        <v>9302</v>
      </c>
      <c r="C9296" s="119" t="s">
        <v>60</v>
      </c>
      <c r="D9296" t="s">
        <v>11537</v>
      </c>
      <c r="E9296" t="s">
        <v>11530</v>
      </c>
      <c r="F9296" t="s">
        <v>11540</v>
      </c>
      <c r="G9296" t="s">
        <v>61</v>
      </c>
      <c r="H9296" t="s">
        <v>18</v>
      </c>
      <c r="I9296" t="s">
        <v>11541</v>
      </c>
      <c r="J9296">
        <v>2018</v>
      </c>
      <c r="K9296">
        <v>630.08000000000004</v>
      </c>
      <c r="L9296">
        <v>22</v>
      </c>
      <c r="M9296">
        <v>1</v>
      </c>
      <c r="N9296">
        <f t="shared" si="378"/>
        <v>0</v>
      </c>
      <c r="O9296">
        <f t="shared" si="377"/>
        <v>0</v>
      </c>
      <c r="P9296" t="s">
        <v>12694</v>
      </c>
    </row>
    <row r="9297" spans="2:16" x14ac:dyDescent="0.25">
      <c r="B9297" t="s">
        <v>9303</v>
      </c>
      <c r="C9297" s="119" t="s">
        <v>60</v>
      </c>
      <c r="D9297" t="s">
        <v>11537</v>
      </c>
      <c r="E9297" t="s">
        <v>11530</v>
      </c>
      <c r="F9297" t="s">
        <v>11540</v>
      </c>
      <c r="G9297" t="s">
        <v>61</v>
      </c>
      <c r="H9297" t="s">
        <v>18</v>
      </c>
      <c r="I9297" t="s">
        <v>11541</v>
      </c>
      <c r="J9297">
        <v>2018</v>
      </c>
      <c r="K9297">
        <v>630.27</v>
      </c>
      <c r="L9297">
        <v>29</v>
      </c>
      <c r="M9297">
        <v>1</v>
      </c>
      <c r="N9297">
        <f t="shared" si="378"/>
        <v>0</v>
      </c>
      <c r="O9297">
        <f t="shared" si="377"/>
        <v>0</v>
      </c>
      <c r="P9297" t="s">
        <v>12694</v>
      </c>
    </row>
    <row r="9298" spans="2:16" x14ac:dyDescent="0.25">
      <c r="B9298" t="s">
        <v>9304</v>
      </c>
      <c r="C9298" s="119" t="s">
        <v>60</v>
      </c>
      <c r="D9298" t="s">
        <v>11537</v>
      </c>
      <c r="E9298" t="s">
        <v>11530</v>
      </c>
      <c r="F9298" t="s">
        <v>11540</v>
      </c>
      <c r="G9298" t="s">
        <v>61</v>
      </c>
      <c r="H9298" t="s">
        <v>18</v>
      </c>
      <c r="I9298" t="s">
        <v>11541</v>
      </c>
      <c r="J9298">
        <v>2018</v>
      </c>
      <c r="K9298">
        <v>630.47</v>
      </c>
      <c r="L9298">
        <v>25</v>
      </c>
      <c r="M9298">
        <v>1</v>
      </c>
      <c r="N9298">
        <f t="shared" si="378"/>
        <v>0</v>
      </c>
      <c r="O9298">
        <f t="shared" si="377"/>
        <v>0</v>
      </c>
      <c r="P9298" t="s">
        <v>12694</v>
      </c>
    </row>
    <row r="9299" spans="2:16" x14ac:dyDescent="0.25">
      <c r="B9299" t="s">
        <v>9305</v>
      </c>
      <c r="C9299" s="119" t="s">
        <v>60</v>
      </c>
      <c r="D9299" t="s">
        <v>11537</v>
      </c>
      <c r="E9299" t="s">
        <v>11530</v>
      </c>
      <c r="F9299" t="s">
        <v>11540</v>
      </c>
      <c r="G9299" t="s">
        <v>61</v>
      </c>
      <c r="H9299" t="s">
        <v>18</v>
      </c>
      <c r="I9299" t="s">
        <v>11541</v>
      </c>
      <c r="J9299">
        <v>2018</v>
      </c>
      <c r="K9299">
        <v>662.58</v>
      </c>
      <c r="L9299">
        <v>30</v>
      </c>
      <c r="M9299">
        <v>1</v>
      </c>
      <c r="N9299">
        <f t="shared" si="378"/>
        <v>0</v>
      </c>
      <c r="O9299">
        <f t="shared" si="377"/>
        <v>0</v>
      </c>
      <c r="P9299" t="s">
        <v>12694</v>
      </c>
    </row>
    <row r="9300" spans="2:16" x14ac:dyDescent="0.25">
      <c r="B9300" t="s">
        <v>9306</v>
      </c>
      <c r="C9300" s="119" t="s">
        <v>60</v>
      </c>
      <c r="D9300" t="s">
        <v>11537</v>
      </c>
      <c r="E9300" t="s">
        <v>11530</v>
      </c>
      <c r="F9300" t="s">
        <v>11540</v>
      </c>
      <c r="G9300" t="s">
        <v>61</v>
      </c>
      <c r="H9300" t="s">
        <v>18</v>
      </c>
      <c r="I9300" t="s">
        <v>11541</v>
      </c>
      <c r="J9300">
        <v>2018</v>
      </c>
      <c r="K9300">
        <v>630.34</v>
      </c>
      <c r="L9300">
        <v>24</v>
      </c>
      <c r="M9300">
        <v>1</v>
      </c>
      <c r="N9300">
        <f t="shared" si="378"/>
        <v>0</v>
      </c>
      <c r="O9300">
        <f t="shared" si="377"/>
        <v>0</v>
      </c>
      <c r="P9300" t="s">
        <v>12694</v>
      </c>
    </row>
    <row r="9301" spans="2:16" x14ac:dyDescent="0.25">
      <c r="B9301" t="s">
        <v>9307</v>
      </c>
      <c r="C9301" s="119" t="s">
        <v>60</v>
      </c>
      <c r="D9301" t="s">
        <v>11537</v>
      </c>
      <c r="E9301" t="s">
        <v>11530</v>
      </c>
      <c r="F9301" t="s">
        <v>11540</v>
      </c>
      <c r="G9301" t="s">
        <v>61</v>
      </c>
      <c r="H9301" t="s">
        <v>18</v>
      </c>
      <c r="I9301" t="s">
        <v>11541</v>
      </c>
      <c r="J9301">
        <v>2018</v>
      </c>
      <c r="K9301">
        <v>630.08000000000004</v>
      </c>
      <c r="L9301">
        <v>22</v>
      </c>
      <c r="M9301">
        <v>1</v>
      </c>
      <c r="N9301">
        <f t="shared" si="378"/>
        <v>0</v>
      </c>
      <c r="O9301">
        <f t="shared" si="377"/>
        <v>0</v>
      </c>
      <c r="P9301" t="s">
        <v>12694</v>
      </c>
    </row>
    <row r="9302" spans="2:16" x14ac:dyDescent="0.25">
      <c r="B9302" t="s">
        <v>9308</v>
      </c>
      <c r="C9302" s="119" t="s">
        <v>60</v>
      </c>
      <c r="D9302" t="s">
        <v>11537</v>
      </c>
      <c r="E9302" t="s">
        <v>11530</v>
      </c>
      <c r="F9302" t="s">
        <v>11540</v>
      </c>
      <c r="G9302" t="s">
        <v>61</v>
      </c>
      <c r="H9302" t="s">
        <v>18</v>
      </c>
      <c r="I9302" t="s">
        <v>11541</v>
      </c>
      <c r="J9302">
        <v>2018</v>
      </c>
      <c r="K9302">
        <v>629.47</v>
      </c>
      <c r="L9302">
        <v>26</v>
      </c>
      <c r="M9302">
        <v>1</v>
      </c>
      <c r="N9302">
        <f t="shared" si="378"/>
        <v>0</v>
      </c>
      <c r="O9302">
        <f t="shared" si="377"/>
        <v>0</v>
      </c>
      <c r="P9302" t="s">
        <v>12694</v>
      </c>
    </row>
    <row r="9303" spans="2:16" x14ac:dyDescent="0.25">
      <c r="B9303" t="s">
        <v>9309</v>
      </c>
      <c r="C9303" s="119" t="s">
        <v>60</v>
      </c>
      <c r="D9303" t="s">
        <v>11537</v>
      </c>
      <c r="E9303" t="s">
        <v>11530</v>
      </c>
      <c r="F9303" t="s">
        <v>11540</v>
      </c>
      <c r="G9303" t="s">
        <v>61</v>
      </c>
      <c r="H9303" t="s">
        <v>18</v>
      </c>
      <c r="I9303" t="s">
        <v>11541</v>
      </c>
      <c r="J9303">
        <v>2018</v>
      </c>
      <c r="K9303">
        <v>628.82000000000005</v>
      </c>
      <c r="L9303">
        <v>21</v>
      </c>
      <c r="M9303">
        <v>1</v>
      </c>
      <c r="N9303">
        <f t="shared" si="378"/>
        <v>0</v>
      </c>
      <c r="O9303">
        <f t="shared" si="377"/>
        <v>0</v>
      </c>
      <c r="P9303" t="s">
        <v>12694</v>
      </c>
    </row>
    <row r="9304" spans="2:16" x14ac:dyDescent="0.25">
      <c r="B9304" t="s">
        <v>9310</v>
      </c>
      <c r="C9304" s="119" t="s">
        <v>60</v>
      </c>
      <c r="D9304" t="s">
        <v>11539</v>
      </c>
      <c r="E9304" t="s">
        <v>11530</v>
      </c>
      <c r="F9304" t="s">
        <v>11540</v>
      </c>
      <c r="G9304" t="s">
        <v>61</v>
      </c>
      <c r="H9304" t="s">
        <v>18</v>
      </c>
      <c r="I9304" t="s">
        <v>11541</v>
      </c>
      <c r="J9304">
        <v>2018</v>
      </c>
      <c r="K9304">
        <v>661.52</v>
      </c>
      <c r="L9304">
        <v>31</v>
      </c>
      <c r="M9304">
        <v>1</v>
      </c>
      <c r="N9304">
        <f t="shared" si="378"/>
        <v>0</v>
      </c>
      <c r="O9304">
        <f t="shared" si="377"/>
        <v>0</v>
      </c>
      <c r="P9304" t="s">
        <v>12694</v>
      </c>
    </row>
    <row r="9305" spans="2:16" x14ac:dyDescent="0.25">
      <c r="B9305" t="s">
        <v>9311</v>
      </c>
      <c r="C9305" s="119" t="s">
        <v>60</v>
      </c>
      <c r="D9305" t="s">
        <v>11537</v>
      </c>
      <c r="E9305" t="s">
        <v>11530</v>
      </c>
      <c r="F9305" t="s">
        <v>11540</v>
      </c>
      <c r="G9305" t="s">
        <v>61</v>
      </c>
      <c r="H9305" t="s">
        <v>18</v>
      </c>
      <c r="I9305" t="s">
        <v>11541</v>
      </c>
      <c r="J9305">
        <v>2018</v>
      </c>
      <c r="K9305">
        <v>629.20000000000005</v>
      </c>
      <c r="L9305">
        <v>24</v>
      </c>
      <c r="M9305">
        <v>1</v>
      </c>
      <c r="N9305">
        <f t="shared" si="378"/>
        <v>0</v>
      </c>
      <c r="O9305">
        <f t="shared" si="377"/>
        <v>0</v>
      </c>
      <c r="P9305" t="s">
        <v>12694</v>
      </c>
    </row>
    <row r="9306" spans="2:16" x14ac:dyDescent="0.25">
      <c r="B9306" t="s">
        <v>9312</v>
      </c>
      <c r="C9306" s="119" t="s">
        <v>60</v>
      </c>
      <c r="D9306" t="s">
        <v>11537</v>
      </c>
      <c r="E9306" t="s">
        <v>11530</v>
      </c>
      <c r="F9306" t="s">
        <v>11540</v>
      </c>
      <c r="G9306" t="s">
        <v>61</v>
      </c>
      <c r="H9306" t="s">
        <v>18</v>
      </c>
      <c r="I9306" t="s">
        <v>11541</v>
      </c>
      <c r="J9306">
        <v>2018</v>
      </c>
      <c r="K9306">
        <v>660.24</v>
      </c>
      <c r="L9306">
        <v>21</v>
      </c>
      <c r="M9306">
        <v>1</v>
      </c>
      <c r="N9306">
        <f t="shared" si="378"/>
        <v>0</v>
      </c>
      <c r="O9306">
        <f t="shared" si="377"/>
        <v>0</v>
      </c>
      <c r="P9306" t="s">
        <v>12694</v>
      </c>
    </row>
    <row r="9307" spans="2:16" x14ac:dyDescent="0.25">
      <c r="B9307" t="s">
        <v>9313</v>
      </c>
      <c r="C9307" s="119" t="s">
        <v>60</v>
      </c>
      <c r="D9307" t="s">
        <v>11537</v>
      </c>
      <c r="E9307" t="s">
        <v>11530</v>
      </c>
      <c r="F9307" t="s">
        <v>11540</v>
      </c>
      <c r="G9307" t="s">
        <v>61</v>
      </c>
      <c r="H9307" t="s">
        <v>18</v>
      </c>
      <c r="I9307" t="s">
        <v>11541</v>
      </c>
      <c r="J9307">
        <v>2018</v>
      </c>
      <c r="K9307">
        <v>660.11</v>
      </c>
      <c r="L9307">
        <v>20</v>
      </c>
      <c r="M9307">
        <v>1</v>
      </c>
      <c r="N9307">
        <f t="shared" si="378"/>
        <v>0</v>
      </c>
      <c r="O9307">
        <f t="shared" si="377"/>
        <v>0</v>
      </c>
      <c r="P9307" t="s">
        <v>12694</v>
      </c>
    </row>
    <row r="9308" spans="2:16" x14ac:dyDescent="0.25">
      <c r="B9308" t="s">
        <v>9314</v>
      </c>
      <c r="C9308" s="119" t="s">
        <v>60</v>
      </c>
      <c r="D9308" t="s">
        <v>11537</v>
      </c>
      <c r="E9308" t="s">
        <v>11530</v>
      </c>
      <c r="F9308" t="s">
        <v>11540</v>
      </c>
      <c r="G9308" t="s">
        <v>61</v>
      </c>
      <c r="H9308" t="s">
        <v>18</v>
      </c>
      <c r="I9308" t="s">
        <v>11541</v>
      </c>
      <c r="J9308">
        <v>2018</v>
      </c>
      <c r="K9308">
        <v>628.82000000000005</v>
      </c>
      <c r="L9308">
        <v>21</v>
      </c>
      <c r="M9308">
        <v>1</v>
      </c>
      <c r="N9308">
        <f t="shared" si="378"/>
        <v>0</v>
      </c>
      <c r="O9308">
        <f t="shared" si="377"/>
        <v>0</v>
      </c>
      <c r="P9308" t="s">
        <v>12694</v>
      </c>
    </row>
    <row r="9309" spans="2:16" x14ac:dyDescent="0.25">
      <c r="B9309" t="s">
        <v>9315</v>
      </c>
      <c r="C9309" s="119" t="s">
        <v>60</v>
      </c>
      <c r="D9309" t="s">
        <v>11550</v>
      </c>
      <c r="E9309" t="s">
        <v>11530</v>
      </c>
      <c r="F9309" t="s">
        <v>11540</v>
      </c>
      <c r="G9309" t="s">
        <v>61</v>
      </c>
      <c r="H9309" t="s">
        <v>18</v>
      </c>
      <c r="I9309" t="s">
        <v>11541</v>
      </c>
      <c r="J9309">
        <v>2018</v>
      </c>
      <c r="K9309">
        <v>633.21</v>
      </c>
      <c r="L9309">
        <v>52</v>
      </c>
      <c r="M9309">
        <v>1</v>
      </c>
      <c r="N9309">
        <f t="shared" si="378"/>
        <v>0</v>
      </c>
      <c r="O9309">
        <f t="shared" si="377"/>
        <v>0</v>
      </c>
      <c r="P9309" t="s">
        <v>12694</v>
      </c>
    </row>
    <row r="9310" spans="2:16" x14ac:dyDescent="0.25">
      <c r="B9310" t="s">
        <v>9316</v>
      </c>
      <c r="C9310" s="119" t="s">
        <v>60</v>
      </c>
      <c r="D9310" t="s">
        <v>11550</v>
      </c>
      <c r="E9310" t="s">
        <v>11530</v>
      </c>
      <c r="F9310" t="s">
        <v>11540</v>
      </c>
      <c r="G9310" t="s">
        <v>61</v>
      </c>
      <c r="H9310" t="s">
        <v>18</v>
      </c>
      <c r="I9310" t="s">
        <v>11541</v>
      </c>
      <c r="J9310">
        <v>2018</v>
      </c>
      <c r="K9310">
        <v>629.11</v>
      </c>
      <c r="L9310">
        <v>20</v>
      </c>
      <c r="M9310">
        <v>1</v>
      </c>
      <c r="N9310">
        <f t="shared" si="378"/>
        <v>0</v>
      </c>
      <c r="O9310">
        <f t="shared" si="377"/>
        <v>0</v>
      </c>
      <c r="P9310" t="s">
        <v>12694</v>
      </c>
    </row>
    <row r="9311" spans="2:16" x14ac:dyDescent="0.25">
      <c r="B9311" t="s">
        <v>9317</v>
      </c>
      <c r="C9311" s="119" t="s">
        <v>60</v>
      </c>
      <c r="D9311" t="s">
        <v>11550</v>
      </c>
      <c r="E9311" t="s">
        <v>11530</v>
      </c>
      <c r="F9311" t="s">
        <v>11540</v>
      </c>
      <c r="G9311" t="s">
        <v>61</v>
      </c>
      <c r="H9311" t="s">
        <v>18</v>
      </c>
      <c r="I9311" t="s">
        <v>11541</v>
      </c>
      <c r="J9311">
        <v>2018</v>
      </c>
      <c r="K9311">
        <v>664.98</v>
      </c>
      <c r="L9311">
        <v>56</v>
      </c>
      <c r="M9311">
        <v>1</v>
      </c>
      <c r="N9311">
        <f t="shared" si="378"/>
        <v>0</v>
      </c>
      <c r="O9311">
        <f t="shared" si="377"/>
        <v>0</v>
      </c>
      <c r="P9311" t="s">
        <v>12694</v>
      </c>
    </row>
    <row r="9312" spans="2:16" x14ac:dyDescent="0.25">
      <c r="B9312" t="s">
        <v>9318</v>
      </c>
      <c r="C9312" s="119" t="s">
        <v>60</v>
      </c>
      <c r="D9312" t="s">
        <v>11550</v>
      </c>
      <c r="E9312" t="s">
        <v>11530</v>
      </c>
      <c r="F9312" t="s">
        <v>11540</v>
      </c>
      <c r="G9312" t="s">
        <v>61</v>
      </c>
      <c r="H9312" t="s">
        <v>18</v>
      </c>
      <c r="I9312" t="s">
        <v>11541</v>
      </c>
      <c r="J9312">
        <v>2018</v>
      </c>
      <c r="K9312">
        <v>664.98</v>
      </c>
      <c r="L9312">
        <v>56</v>
      </c>
      <c r="M9312">
        <v>1</v>
      </c>
      <c r="N9312">
        <f t="shared" si="378"/>
        <v>0</v>
      </c>
      <c r="O9312">
        <f t="shared" si="377"/>
        <v>0</v>
      </c>
      <c r="P9312" t="s">
        <v>12694</v>
      </c>
    </row>
    <row r="9313" spans="2:16" x14ac:dyDescent="0.25">
      <c r="B9313" t="s">
        <v>9319</v>
      </c>
      <c r="C9313" s="119" t="s">
        <v>60</v>
      </c>
      <c r="D9313" t="s">
        <v>11537</v>
      </c>
      <c r="E9313" t="s">
        <v>11530</v>
      </c>
      <c r="F9313" t="s">
        <v>11540</v>
      </c>
      <c r="G9313" t="s">
        <v>61</v>
      </c>
      <c r="H9313" t="s">
        <v>18</v>
      </c>
      <c r="I9313" t="s">
        <v>11541</v>
      </c>
      <c r="J9313">
        <v>2018</v>
      </c>
      <c r="K9313">
        <v>629.36</v>
      </c>
      <c r="L9313">
        <v>22</v>
      </c>
      <c r="M9313">
        <v>1</v>
      </c>
      <c r="N9313">
        <f t="shared" si="378"/>
        <v>0</v>
      </c>
      <c r="O9313">
        <f t="shared" si="377"/>
        <v>0</v>
      </c>
      <c r="P9313" t="s">
        <v>12694</v>
      </c>
    </row>
    <row r="9314" spans="2:16" x14ac:dyDescent="0.25">
      <c r="B9314" t="s">
        <v>9320</v>
      </c>
      <c r="C9314" s="119" t="s">
        <v>60</v>
      </c>
      <c r="D9314" t="s">
        <v>11539</v>
      </c>
      <c r="E9314" t="s">
        <v>11530</v>
      </c>
      <c r="F9314" t="s">
        <v>11540</v>
      </c>
      <c r="G9314" t="s">
        <v>61</v>
      </c>
      <c r="H9314" t="s">
        <v>18</v>
      </c>
      <c r="I9314" t="s">
        <v>11541</v>
      </c>
      <c r="J9314">
        <v>2018</v>
      </c>
      <c r="K9314">
        <v>628.94000000000005</v>
      </c>
      <c r="L9314">
        <v>25</v>
      </c>
      <c r="M9314">
        <v>1</v>
      </c>
      <c r="N9314">
        <f t="shared" si="378"/>
        <v>0</v>
      </c>
      <c r="O9314">
        <f t="shared" si="377"/>
        <v>0</v>
      </c>
      <c r="P9314" t="s">
        <v>12694</v>
      </c>
    </row>
    <row r="9315" spans="2:16" x14ac:dyDescent="0.25">
      <c r="B9315" t="s">
        <v>9321</v>
      </c>
      <c r="C9315" s="119" t="s">
        <v>60</v>
      </c>
      <c r="D9315" t="s">
        <v>11539</v>
      </c>
      <c r="E9315" t="s">
        <v>11530</v>
      </c>
      <c r="F9315" t="s">
        <v>11540</v>
      </c>
      <c r="G9315" t="s">
        <v>61</v>
      </c>
      <c r="H9315" t="s">
        <v>18</v>
      </c>
      <c r="I9315" t="s">
        <v>11541</v>
      </c>
      <c r="J9315">
        <v>2018</v>
      </c>
      <c r="K9315">
        <v>628.94000000000005</v>
      </c>
      <c r="L9315">
        <v>25</v>
      </c>
      <c r="M9315">
        <v>1</v>
      </c>
      <c r="N9315">
        <f t="shared" si="378"/>
        <v>0</v>
      </c>
      <c r="O9315">
        <f t="shared" si="377"/>
        <v>0</v>
      </c>
      <c r="P9315" t="s">
        <v>12694</v>
      </c>
    </row>
    <row r="9316" spans="2:16" x14ac:dyDescent="0.25">
      <c r="B9316" t="s">
        <v>9322</v>
      </c>
      <c r="C9316" s="119" t="s">
        <v>60</v>
      </c>
      <c r="D9316" t="s">
        <v>11537</v>
      </c>
      <c r="E9316" t="s">
        <v>11530</v>
      </c>
      <c r="F9316" t="s">
        <v>11540</v>
      </c>
      <c r="G9316" t="s">
        <v>61</v>
      </c>
      <c r="H9316" t="s">
        <v>18</v>
      </c>
      <c r="I9316" t="s">
        <v>11541</v>
      </c>
      <c r="J9316">
        <v>2018</v>
      </c>
      <c r="K9316">
        <v>628.95000000000005</v>
      </c>
      <c r="L9316">
        <v>25</v>
      </c>
      <c r="M9316">
        <v>1</v>
      </c>
      <c r="N9316">
        <f t="shared" si="378"/>
        <v>0</v>
      </c>
      <c r="O9316">
        <f t="shared" si="377"/>
        <v>0</v>
      </c>
      <c r="P9316" t="s">
        <v>12694</v>
      </c>
    </row>
    <row r="9317" spans="2:16" x14ac:dyDescent="0.25">
      <c r="B9317" t="s">
        <v>9323</v>
      </c>
      <c r="C9317" s="119" t="s">
        <v>60</v>
      </c>
      <c r="D9317" t="s">
        <v>11537</v>
      </c>
      <c r="E9317" t="s">
        <v>11530</v>
      </c>
      <c r="F9317" t="s">
        <v>11540</v>
      </c>
      <c r="G9317" t="s">
        <v>61</v>
      </c>
      <c r="H9317" t="s">
        <v>18</v>
      </c>
      <c r="I9317" t="s">
        <v>11541</v>
      </c>
      <c r="J9317">
        <v>2018</v>
      </c>
      <c r="K9317">
        <v>1029.3399999999999</v>
      </c>
      <c r="L9317">
        <v>28</v>
      </c>
      <c r="M9317">
        <v>1</v>
      </c>
      <c r="N9317">
        <f t="shared" si="378"/>
        <v>0</v>
      </c>
      <c r="O9317">
        <f t="shared" si="377"/>
        <v>0</v>
      </c>
      <c r="P9317" t="s">
        <v>12694</v>
      </c>
    </row>
    <row r="9318" spans="2:16" x14ac:dyDescent="0.25">
      <c r="B9318" t="s">
        <v>9324</v>
      </c>
      <c r="C9318" s="119" t="s">
        <v>60</v>
      </c>
      <c r="D9318" t="s">
        <v>11537</v>
      </c>
      <c r="E9318" t="s">
        <v>11530</v>
      </c>
      <c r="F9318" t="s">
        <v>11540</v>
      </c>
      <c r="G9318" t="s">
        <v>61</v>
      </c>
      <c r="H9318" t="s">
        <v>18</v>
      </c>
      <c r="I9318" t="s">
        <v>11541</v>
      </c>
      <c r="J9318">
        <v>2018</v>
      </c>
      <c r="K9318">
        <v>628.69000000000005</v>
      </c>
      <c r="L9318">
        <v>23</v>
      </c>
      <c r="M9318">
        <v>1</v>
      </c>
      <c r="N9318">
        <f t="shared" si="378"/>
        <v>0</v>
      </c>
      <c r="O9318">
        <f t="shared" si="377"/>
        <v>0</v>
      </c>
      <c r="P9318" t="s">
        <v>12694</v>
      </c>
    </row>
    <row r="9319" spans="2:16" x14ac:dyDescent="0.25">
      <c r="B9319" t="s">
        <v>9325</v>
      </c>
      <c r="C9319" s="119" t="s">
        <v>60</v>
      </c>
      <c r="D9319" t="s">
        <v>11537</v>
      </c>
      <c r="E9319" t="s">
        <v>11530</v>
      </c>
      <c r="F9319" t="s">
        <v>11540</v>
      </c>
      <c r="G9319" t="s">
        <v>61</v>
      </c>
      <c r="H9319" t="s">
        <v>18</v>
      </c>
      <c r="I9319" t="s">
        <v>11541</v>
      </c>
      <c r="J9319">
        <v>2018</v>
      </c>
      <c r="K9319">
        <v>628.82000000000005</v>
      </c>
      <c r="L9319">
        <v>21</v>
      </c>
      <c r="M9319">
        <v>1</v>
      </c>
      <c r="N9319">
        <f t="shared" si="378"/>
        <v>0</v>
      </c>
      <c r="O9319">
        <f t="shared" si="377"/>
        <v>0</v>
      </c>
      <c r="P9319" t="s">
        <v>12694</v>
      </c>
    </row>
    <row r="9320" spans="2:16" x14ac:dyDescent="0.25">
      <c r="B9320" t="s">
        <v>9326</v>
      </c>
      <c r="C9320" s="119" t="s">
        <v>60</v>
      </c>
      <c r="D9320" t="s">
        <v>11537</v>
      </c>
      <c r="E9320" t="s">
        <v>11530</v>
      </c>
      <c r="F9320" t="s">
        <v>11540</v>
      </c>
      <c r="G9320" t="s">
        <v>61</v>
      </c>
      <c r="H9320" t="s">
        <v>18</v>
      </c>
      <c r="I9320" t="s">
        <v>11541</v>
      </c>
      <c r="J9320">
        <v>2018</v>
      </c>
      <c r="K9320">
        <v>629.07000000000005</v>
      </c>
      <c r="L9320">
        <v>23</v>
      </c>
      <c r="M9320">
        <v>1</v>
      </c>
      <c r="N9320">
        <f t="shared" si="378"/>
        <v>0</v>
      </c>
      <c r="O9320">
        <f t="shared" si="377"/>
        <v>0</v>
      </c>
      <c r="P9320" t="s">
        <v>12694</v>
      </c>
    </row>
    <row r="9321" spans="2:16" x14ac:dyDescent="0.25">
      <c r="B9321" t="s">
        <v>9327</v>
      </c>
      <c r="C9321" s="119" t="s">
        <v>60</v>
      </c>
      <c r="D9321" t="s">
        <v>11537</v>
      </c>
      <c r="E9321" t="s">
        <v>11530</v>
      </c>
      <c r="F9321" t="s">
        <v>11540</v>
      </c>
      <c r="G9321" t="s">
        <v>61</v>
      </c>
      <c r="H9321" t="s">
        <v>18</v>
      </c>
      <c r="I9321" t="s">
        <v>11541</v>
      </c>
      <c r="J9321">
        <v>2018</v>
      </c>
      <c r="K9321">
        <v>628.83000000000004</v>
      </c>
      <c r="L9321">
        <v>21</v>
      </c>
      <c r="M9321">
        <v>1</v>
      </c>
      <c r="N9321">
        <f t="shared" si="378"/>
        <v>0</v>
      </c>
      <c r="O9321">
        <f t="shared" si="377"/>
        <v>0</v>
      </c>
      <c r="P9321" t="s">
        <v>12694</v>
      </c>
    </row>
    <row r="9322" spans="2:16" x14ac:dyDescent="0.25">
      <c r="B9322" t="s">
        <v>9328</v>
      </c>
      <c r="C9322" s="119" t="s">
        <v>60</v>
      </c>
      <c r="D9322" t="s">
        <v>11537</v>
      </c>
      <c r="E9322" t="s">
        <v>11530</v>
      </c>
      <c r="F9322" t="s">
        <v>11540</v>
      </c>
      <c r="G9322" t="s">
        <v>61</v>
      </c>
      <c r="H9322" t="s">
        <v>18</v>
      </c>
      <c r="I9322" t="s">
        <v>11541</v>
      </c>
      <c r="J9322">
        <v>2018</v>
      </c>
      <c r="K9322">
        <v>660.73</v>
      </c>
      <c r="L9322">
        <v>28</v>
      </c>
      <c r="M9322">
        <v>1</v>
      </c>
      <c r="N9322">
        <f t="shared" si="378"/>
        <v>0</v>
      </c>
      <c r="O9322">
        <f t="shared" si="377"/>
        <v>0</v>
      </c>
      <c r="P9322" t="s">
        <v>12694</v>
      </c>
    </row>
    <row r="9323" spans="2:16" x14ac:dyDescent="0.25">
      <c r="B9323" t="s">
        <v>9329</v>
      </c>
      <c r="C9323" s="119" t="s">
        <v>60</v>
      </c>
      <c r="D9323" t="s">
        <v>11542</v>
      </c>
      <c r="E9323" t="s">
        <v>11530</v>
      </c>
      <c r="F9323" t="s">
        <v>11540</v>
      </c>
      <c r="G9323" t="s">
        <v>61</v>
      </c>
      <c r="H9323" t="s">
        <v>18</v>
      </c>
      <c r="I9323" t="s">
        <v>11541</v>
      </c>
      <c r="J9323">
        <v>2018</v>
      </c>
      <c r="K9323">
        <v>629.35</v>
      </c>
      <c r="L9323">
        <v>29</v>
      </c>
      <c r="M9323">
        <v>1</v>
      </c>
      <c r="N9323">
        <f t="shared" si="378"/>
        <v>0</v>
      </c>
      <c r="O9323">
        <f t="shared" si="377"/>
        <v>0</v>
      </c>
      <c r="P9323" t="s">
        <v>12694</v>
      </c>
    </row>
    <row r="9324" spans="2:16" x14ac:dyDescent="0.25">
      <c r="B9324" t="s">
        <v>9330</v>
      </c>
      <c r="C9324" s="119" t="s">
        <v>60</v>
      </c>
      <c r="D9324" t="s">
        <v>11537</v>
      </c>
      <c r="E9324" t="s">
        <v>11530</v>
      </c>
      <c r="F9324" t="s">
        <v>11540</v>
      </c>
      <c r="G9324" t="s">
        <v>61</v>
      </c>
      <c r="H9324" t="s">
        <v>18</v>
      </c>
      <c r="I9324" t="s">
        <v>11541</v>
      </c>
      <c r="J9324">
        <v>2018</v>
      </c>
      <c r="K9324">
        <v>628.33000000000004</v>
      </c>
      <c r="L9324">
        <v>21</v>
      </c>
      <c r="M9324">
        <v>1</v>
      </c>
      <c r="N9324">
        <f t="shared" si="378"/>
        <v>0</v>
      </c>
      <c r="O9324">
        <f t="shared" si="377"/>
        <v>0</v>
      </c>
      <c r="P9324" t="s">
        <v>12694</v>
      </c>
    </row>
    <row r="9325" spans="2:16" x14ac:dyDescent="0.25">
      <c r="B9325" t="s">
        <v>9331</v>
      </c>
      <c r="C9325" s="119" t="s">
        <v>60</v>
      </c>
      <c r="D9325" t="s">
        <v>11539</v>
      </c>
      <c r="E9325" t="s">
        <v>11530</v>
      </c>
      <c r="F9325" t="s">
        <v>11540</v>
      </c>
      <c r="G9325" t="s">
        <v>61</v>
      </c>
      <c r="H9325" t="s">
        <v>18</v>
      </c>
      <c r="I9325" t="s">
        <v>11541</v>
      </c>
      <c r="J9325">
        <v>2018</v>
      </c>
      <c r="K9325">
        <v>628.44000000000005</v>
      </c>
      <c r="L9325">
        <v>21</v>
      </c>
      <c r="M9325">
        <v>1</v>
      </c>
      <c r="N9325">
        <f t="shared" si="378"/>
        <v>0</v>
      </c>
      <c r="O9325">
        <f t="shared" si="377"/>
        <v>0</v>
      </c>
      <c r="P9325" t="s">
        <v>12694</v>
      </c>
    </row>
    <row r="9326" spans="2:16" x14ac:dyDescent="0.25">
      <c r="B9326" t="s">
        <v>9332</v>
      </c>
      <c r="C9326" s="119" t="s">
        <v>60</v>
      </c>
      <c r="D9326" t="s">
        <v>11539</v>
      </c>
      <c r="E9326" t="s">
        <v>11530</v>
      </c>
      <c r="F9326" t="s">
        <v>11540</v>
      </c>
      <c r="G9326" t="s">
        <v>61</v>
      </c>
      <c r="H9326" t="s">
        <v>18</v>
      </c>
      <c r="I9326" t="s">
        <v>11541</v>
      </c>
      <c r="J9326">
        <v>2018</v>
      </c>
      <c r="K9326">
        <v>628.55999999999995</v>
      </c>
      <c r="L9326">
        <v>22</v>
      </c>
      <c r="M9326">
        <v>1</v>
      </c>
      <c r="N9326">
        <f t="shared" si="378"/>
        <v>0</v>
      </c>
      <c r="O9326">
        <f t="shared" si="377"/>
        <v>0</v>
      </c>
      <c r="P9326" t="s">
        <v>12694</v>
      </c>
    </row>
    <row r="9327" spans="2:16" x14ac:dyDescent="0.25">
      <c r="B9327" t="s">
        <v>9333</v>
      </c>
      <c r="C9327" s="119" t="s">
        <v>60</v>
      </c>
      <c r="D9327" t="s">
        <v>11539</v>
      </c>
      <c r="E9327" t="s">
        <v>11530</v>
      </c>
      <c r="F9327" t="s">
        <v>11540</v>
      </c>
      <c r="G9327" t="s">
        <v>61</v>
      </c>
      <c r="H9327" t="s">
        <v>18</v>
      </c>
      <c r="I9327" t="s">
        <v>11541</v>
      </c>
      <c r="J9327">
        <v>2018</v>
      </c>
      <c r="K9327">
        <v>628.91</v>
      </c>
      <c r="L9327">
        <v>25</v>
      </c>
      <c r="M9327">
        <v>1</v>
      </c>
      <c r="N9327">
        <f t="shared" si="378"/>
        <v>0</v>
      </c>
      <c r="O9327">
        <f t="shared" si="377"/>
        <v>0</v>
      </c>
      <c r="P9327" t="s">
        <v>12694</v>
      </c>
    </row>
    <row r="9328" spans="2:16" x14ac:dyDescent="0.25">
      <c r="B9328" t="s">
        <v>9334</v>
      </c>
      <c r="C9328" s="119" t="s">
        <v>60</v>
      </c>
      <c r="D9328" t="s">
        <v>11537</v>
      </c>
      <c r="E9328" t="s">
        <v>11530</v>
      </c>
      <c r="F9328" t="s">
        <v>11540</v>
      </c>
      <c r="G9328" t="s">
        <v>61</v>
      </c>
      <c r="H9328" t="s">
        <v>18</v>
      </c>
      <c r="I9328" t="s">
        <v>11541</v>
      </c>
      <c r="J9328">
        <v>2018</v>
      </c>
      <c r="K9328">
        <v>628.44000000000005</v>
      </c>
      <c r="L9328">
        <v>21</v>
      </c>
      <c r="M9328">
        <v>1</v>
      </c>
      <c r="N9328">
        <f t="shared" si="378"/>
        <v>0</v>
      </c>
      <c r="O9328">
        <f t="shared" si="377"/>
        <v>0</v>
      </c>
      <c r="P9328" t="s">
        <v>12694</v>
      </c>
    </row>
    <row r="9329" spans="2:16" x14ac:dyDescent="0.25">
      <c r="B9329" t="s">
        <v>9335</v>
      </c>
      <c r="C9329" s="119" t="s">
        <v>60</v>
      </c>
      <c r="D9329" t="s">
        <v>11542</v>
      </c>
      <c r="E9329" t="s">
        <v>11530</v>
      </c>
      <c r="F9329" t="s">
        <v>11540</v>
      </c>
      <c r="G9329" t="s">
        <v>61</v>
      </c>
      <c r="H9329" t="s">
        <v>18</v>
      </c>
      <c r="I9329" t="s">
        <v>11541</v>
      </c>
      <c r="J9329">
        <v>2018</v>
      </c>
      <c r="K9329">
        <v>660.23</v>
      </c>
      <c r="L9329">
        <v>25</v>
      </c>
      <c r="M9329">
        <v>1</v>
      </c>
      <c r="N9329">
        <f t="shared" si="378"/>
        <v>0</v>
      </c>
      <c r="O9329">
        <f t="shared" si="377"/>
        <v>0</v>
      </c>
      <c r="P9329" t="s">
        <v>12694</v>
      </c>
    </row>
    <row r="9330" spans="2:16" x14ac:dyDescent="0.25">
      <c r="B9330" t="s">
        <v>9336</v>
      </c>
      <c r="C9330" s="119" t="s">
        <v>60</v>
      </c>
      <c r="D9330" t="s">
        <v>11537</v>
      </c>
      <c r="E9330" t="s">
        <v>11530</v>
      </c>
      <c r="F9330" t="s">
        <v>11540</v>
      </c>
      <c r="G9330" t="s">
        <v>61</v>
      </c>
      <c r="H9330" t="s">
        <v>18</v>
      </c>
      <c r="I9330" t="s">
        <v>11541</v>
      </c>
      <c r="J9330">
        <v>2018</v>
      </c>
      <c r="K9330">
        <v>628.29999999999995</v>
      </c>
      <c r="L9330">
        <v>19</v>
      </c>
      <c r="M9330">
        <v>1</v>
      </c>
      <c r="N9330">
        <f t="shared" si="378"/>
        <v>0</v>
      </c>
      <c r="O9330">
        <f t="shared" si="377"/>
        <v>0</v>
      </c>
      <c r="P9330" t="s">
        <v>12694</v>
      </c>
    </row>
    <row r="9331" spans="2:16" x14ac:dyDescent="0.25">
      <c r="B9331" t="s">
        <v>9337</v>
      </c>
      <c r="C9331" s="119" t="s">
        <v>60</v>
      </c>
      <c r="D9331" t="s">
        <v>11537</v>
      </c>
      <c r="E9331" t="s">
        <v>11530</v>
      </c>
      <c r="F9331" t="s">
        <v>11540</v>
      </c>
      <c r="G9331" t="s">
        <v>61</v>
      </c>
      <c r="H9331" t="s">
        <v>18</v>
      </c>
      <c r="I9331" t="s">
        <v>11541</v>
      </c>
      <c r="J9331">
        <v>2018</v>
      </c>
      <c r="K9331">
        <v>627.80999999999995</v>
      </c>
      <c r="L9331">
        <v>17</v>
      </c>
      <c r="M9331">
        <v>1</v>
      </c>
      <c r="N9331">
        <f t="shared" si="378"/>
        <v>0</v>
      </c>
      <c r="O9331">
        <f t="shared" si="377"/>
        <v>0</v>
      </c>
      <c r="P9331" t="s">
        <v>12694</v>
      </c>
    </row>
    <row r="9332" spans="2:16" x14ac:dyDescent="0.25">
      <c r="B9332" t="s">
        <v>9338</v>
      </c>
      <c r="C9332" s="119" t="s">
        <v>60</v>
      </c>
      <c r="D9332" t="s">
        <v>11537</v>
      </c>
      <c r="E9332" t="s">
        <v>11530</v>
      </c>
      <c r="F9332" t="s">
        <v>11540</v>
      </c>
      <c r="G9332" t="s">
        <v>61</v>
      </c>
      <c r="H9332" t="s">
        <v>18</v>
      </c>
      <c r="I9332" t="s">
        <v>11541</v>
      </c>
      <c r="J9332">
        <v>2018</v>
      </c>
      <c r="K9332">
        <v>628.08000000000004</v>
      </c>
      <c r="L9332">
        <v>19</v>
      </c>
      <c r="M9332">
        <v>1</v>
      </c>
      <c r="N9332">
        <f t="shared" si="378"/>
        <v>0</v>
      </c>
      <c r="O9332">
        <f t="shared" si="377"/>
        <v>0</v>
      </c>
      <c r="P9332" t="s">
        <v>12694</v>
      </c>
    </row>
    <row r="9333" spans="2:16" x14ac:dyDescent="0.25">
      <c r="B9333" t="s">
        <v>9339</v>
      </c>
      <c r="C9333" s="119" t="s">
        <v>60</v>
      </c>
      <c r="D9333" t="s">
        <v>11537</v>
      </c>
      <c r="E9333" t="s">
        <v>11530</v>
      </c>
      <c r="F9333" t="s">
        <v>11540</v>
      </c>
      <c r="G9333" t="s">
        <v>61</v>
      </c>
      <c r="H9333" t="s">
        <v>18</v>
      </c>
      <c r="I9333" t="s">
        <v>11541</v>
      </c>
      <c r="J9333">
        <v>2018</v>
      </c>
      <c r="K9333">
        <v>630.11</v>
      </c>
      <c r="L9333">
        <v>35</v>
      </c>
      <c r="M9333">
        <v>1</v>
      </c>
      <c r="N9333">
        <f t="shared" si="378"/>
        <v>0</v>
      </c>
      <c r="O9333">
        <f t="shared" si="377"/>
        <v>0</v>
      </c>
      <c r="P9333" t="s">
        <v>12694</v>
      </c>
    </row>
    <row r="9334" spans="2:16" x14ac:dyDescent="0.25">
      <c r="B9334" t="s">
        <v>9340</v>
      </c>
      <c r="C9334" s="119" t="s">
        <v>60</v>
      </c>
      <c r="D9334" t="s">
        <v>11550</v>
      </c>
      <c r="E9334" t="s">
        <v>11530</v>
      </c>
      <c r="F9334" t="s">
        <v>11540</v>
      </c>
      <c r="G9334" t="s">
        <v>61</v>
      </c>
      <c r="H9334" t="s">
        <v>18</v>
      </c>
      <c r="I9334" t="s">
        <v>11541</v>
      </c>
      <c r="J9334">
        <v>2018</v>
      </c>
      <c r="K9334">
        <v>666.4</v>
      </c>
      <c r="L9334">
        <v>66</v>
      </c>
      <c r="M9334">
        <v>1</v>
      </c>
      <c r="N9334">
        <f t="shared" si="378"/>
        <v>0</v>
      </c>
      <c r="O9334">
        <f t="shared" si="377"/>
        <v>0</v>
      </c>
      <c r="P9334" t="s">
        <v>12694</v>
      </c>
    </row>
    <row r="9335" spans="2:16" x14ac:dyDescent="0.25">
      <c r="B9335" t="s">
        <v>9341</v>
      </c>
      <c r="C9335" s="119" t="s">
        <v>60</v>
      </c>
      <c r="D9335" t="s">
        <v>11550</v>
      </c>
      <c r="E9335" t="s">
        <v>11530</v>
      </c>
      <c r="F9335" t="s">
        <v>11540</v>
      </c>
      <c r="G9335" t="s">
        <v>61</v>
      </c>
      <c r="H9335" t="s">
        <v>18</v>
      </c>
      <c r="I9335" t="s">
        <v>11541</v>
      </c>
      <c r="J9335">
        <v>2018</v>
      </c>
      <c r="K9335">
        <v>664.88</v>
      </c>
      <c r="L9335">
        <v>54</v>
      </c>
      <c r="M9335">
        <v>1</v>
      </c>
      <c r="N9335">
        <f t="shared" si="378"/>
        <v>0</v>
      </c>
      <c r="O9335">
        <f t="shared" si="377"/>
        <v>0</v>
      </c>
      <c r="P9335" t="s">
        <v>12694</v>
      </c>
    </row>
    <row r="9336" spans="2:16" x14ac:dyDescent="0.25">
      <c r="B9336" t="s">
        <v>9342</v>
      </c>
      <c r="C9336" s="119" t="s">
        <v>60</v>
      </c>
      <c r="D9336" t="s">
        <v>11550</v>
      </c>
      <c r="E9336" t="s">
        <v>11530</v>
      </c>
      <c r="F9336" t="s">
        <v>11540</v>
      </c>
      <c r="G9336" t="s">
        <v>61</v>
      </c>
      <c r="H9336" t="s">
        <v>18</v>
      </c>
      <c r="I9336" t="s">
        <v>11533</v>
      </c>
      <c r="J9336">
        <v>2018</v>
      </c>
      <c r="K9336">
        <v>633.96</v>
      </c>
      <c r="L9336">
        <v>29</v>
      </c>
      <c r="M9336">
        <v>1</v>
      </c>
      <c r="N9336">
        <f t="shared" si="378"/>
        <v>0</v>
      </c>
      <c r="O9336">
        <f t="shared" si="377"/>
        <v>0</v>
      </c>
      <c r="P9336" t="s">
        <v>12694</v>
      </c>
    </row>
    <row r="9337" spans="2:16" x14ac:dyDescent="0.25">
      <c r="B9337" t="s">
        <v>9343</v>
      </c>
      <c r="C9337" s="119" t="s">
        <v>60</v>
      </c>
      <c r="D9337" t="s">
        <v>11550</v>
      </c>
      <c r="E9337" t="s">
        <v>11530</v>
      </c>
      <c r="F9337" t="s">
        <v>11540</v>
      </c>
      <c r="G9337" t="s">
        <v>61</v>
      </c>
      <c r="H9337" t="s">
        <v>18</v>
      </c>
      <c r="I9337" t="s">
        <v>11533</v>
      </c>
      <c r="J9337">
        <v>2018</v>
      </c>
      <c r="K9337">
        <v>640.87</v>
      </c>
      <c r="L9337">
        <v>56</v>
      </c>
      <c r="M9337">
        <v>1</v>
      </c>
      <c r="N9337">
        <f t="shared" si="378"/>
        <v>0</v>
      </c>
      <c r="O9337">
        <f t="shared" si="377"/>
        <v>0</v>
      </c>
      <c r="P9337" t="s">
        <v>12694</v>
      </c>
    </row>
    <row r="9338" spans="2:16" x14ac:dyDescent="0.25">
      <c r="B9338" t="s">
        <v>9344</v>
      </c>
      <c r="C9338" s="119" t="s">
        <v>60</v>
      </c>
      <c r="D9338" t="s">
        <v>11537</v>
      </c>
      <c r="E9338" t="s">
        <v>11530</v>
      </c>
      <c r="F9338" t="s">
        <v>11540</v>
      </c>
      <c r="G9338" t="s">
        <v>61</v>
      </c>
      <c r="H9338" t="s">
        <v>18</v>
      </c>
      <c r="I9338" t="s">
        <v>11533</v>
      </c>
      <c r="J9338">
        <v>2018</v>
      </c>
      <c r="K9338">
        <v>635.79</v>
      </c>
      <c r="L9338">
        <v>39</v>
      </c>
      <c r="M9338">
        <v>1</v>
      </c>
      <c r="N9338">
        <f t="shared" si="378"/>
        <v>0</v>
      </c>
      <c r="O9338">
        <f t="shared" si="377"/>
        <v>0</v>
      </c>
      <c r="P9338" t="s">
        <v>12694</v>
      </c>
    </row>
    <row r="9339" spans="2:16" x14ac:dyDescent="0.25">
      <c r="B9339" t="s">
        <v>9345</v>
      </c>
      <c r="C9339" s="119" t="s">
        <v>60</v>
      </c>
      <c r="D9339" t="s">
        <v>11537</v>
      </c>
      <c r="E9339" t="s">
        <v>11530</v>
      </c>
      <c r="F9339" t="s">
        <v>11540</v>
      </c>
      <c r="G9339" t="s">
        <v>61</v>
      </c>
      <c r="H9339" t="s">
        <v>18</v>
      </c>
      <c r="I9339" t="s">
        <v>11533</v>
      </c>
      <c r="J9339">
        <v>2018</v>
      </c>
      <c r="K9339">
        <v>851.31</v>
      </c>
      <c r="L9339">
        <v>35</v>
      </c>
      <c r="M9339">
        <v>1</v>
      </c>
      <c r="N9339">
        <f t="shared" si="378"/>
        <v>0</v>
      </c>
      <c r="O9339">
        <f t="shared" ref="O9339:O9402" si="379">IF(OR(L9339="",L9339&lt;=0),1,0)</f>
        <v>0</v>
      </c>
      <c r="P9339" t="s">
        <v>12694</v>
      </c>
    </row>
    <row r="9340" spans="2:16" x14ac:dyDescent="0.25">
      <c r="B9340" t="s">
        <v>9346</v>
      </c>
      <c r="C9340" s="119" t="s">
        <v>60</v>
      </c>
      <c r="D9340" t="s">
        <v>11537</v>
      </c>
      <c r="E9340" t="s">
        <v>11530</v>
      </c>
      <c r="F9340" t="s">
        <v>11540</v>
      </c>
      <c r="G9340" t="s">
        <v>61</v>
      </c>
      <c r="H9340" t="s">
        <v>18</v>
      </c>
      <c r="I9340" t="s">
        <v>11541</v>
      </c>
      <c r="J9340">
        <v>2018</v>
      </c>
      <c r="K9340">
        <v>659.59</v>
      </c>
      <c r="L9340">
        <v>20</v>
      </c>
      <c r="M9340">
        <v>1</v>
      </c>
      <c r="N9340">
        <f t="shared" si="378"/>
        <v>0</v>
      </c>
      <c r="O9340">
        <f t="shared" si="379"/>
        <v>0</v>
      </c>
      <c r="P9340" t="s">
        <v>12694</v>
      </c>
    </row>
    <row r="9341" spans="2:16" x14ac:dyDescent="0.25">
      <c r="B9341" t="s">
        <v>9347</v>
      </c>
      <c r="C9341" s="119" t="s">
        <v>60</v>
      </c>
      <c r="D9341" t="s">
        <v>11537</v>
      </c>
      <c r="E9341" t="s">
        <v>11530</v>
      </c>
      <c r="F9341" t="s">
        <v>11540</v>
      </c>
      <c r="G9341" t="s">
        <v>61</v>
      </c>
      <c r="H9341" t="s">
        <v>18</v>
      </c>
      <c r="I9341" t="s">
        <v>11541</v>
      </c>
      <c r="J9341">
        <v>2018</v>
      </c>
      <c r="K9341">
        <v>659.68</v>
      </c>
      <c r="L9341">
        <v>21</v>
      </c>
      <c r="M9341">
        <v>1</v>
      </c>
      <c r="N9341">
        <f t="shared" si="378"/>
        <v>0</v>
      </c>
      <c r="O9341">
        <f t="shared" si="379"/>
        <v>0</v>
      </c>
      <c r="P9341" t="s">
        <v>12694</v>
      </c>
    </row>
    <row r="9342" spans="2:16" x14ac:dyDescent="0.25">
      <c r="B9342" t="s">
        <v>9348</v>
      </c>
      <c r="C9342" s="119" t="s">
        <v>60</v>
      </c>
      <c r="D9342" t="s">
        <v>11537</v>
      </c>
      <c r="E9342" t="s">
        <v>11530</v>
      </c>
      <c r="F9342" t="s">
        <v>11540</v>
      </c>
      <c r="G9342" t="s">
        <v>61</v>
      </c>
      <c r="H9342" t="s">
        <v>18</v>
      </c>
      <c r="I9342" t="s">
        <v>11541</v>
      </c>
      <c r="J9342">
        <v>2018</v>
      </c>
      <c r="K9342">
        <v>630.84</v>
      </c>
      <c r="L9342">
        <v>25</v>
      </c>
      <c r="M9342">
        <v>1</v>
      </c>
      <c r="N9342">
        <f t="shared" si="378"/>
        <v>0</v>
      </c>
      <c r="O9342">
        <f t="shared" si="379"/>
        <v>0</v>
      </c>
      <c r="P9342" t="s">
        <v>12694</v>
      </c>
    </row>
    <row r="9343" spans="2:16" x14ac:dyDescent="0.25">
      <c r="B9343" t="s">
        <v>9349</v>
      </c>
      <c r="C9343" s="119" t="s">
        <v>60</v>
      </c>
      <c r="D9343" t="s">
        <v>11539</v>
      </c>
      <c r="E9343" t="s">
        <v>11530</v>
      </c>
      <c r="F9343" t="s">
        <v>11540</v>
      </c>
      <c r="G9343" t="s">
        <v>61</v>
      </c>
      <c r="H9343" t="s">
        <v>18</v>
      </c>
      <c r="I9343" t="s">
        <v>11541</v>
      </c>
      <c r="J9343">
        <v>2018</v>
      </c>
      <c r="K9343">
        <v>662.97</v>
      </c>
      <c r="L9343">
        <v>49</v>
      </c>
      <c r="M9343">
        <v>1</v>
      </c>
      <c r="N9343">
        <f t="shared" si="378"/>
        <v>0</v>
      </c>
      <c r="O9343">
        <f t="shared" si="379"/>
        <v>0</v>
      </c>
      <c r="P9343" t="s">
        <v>12694</v>
      </c>
    </row>
    <row r="9344" spans="2:16" x14ac:dyDescent="0.25">
      <c r="B9344" t="s">
        <v>9350</v>
      </c>
      <c r="C9344" s="119" t="s">
        <v>60</v>
      </c>
      <c r="D9344" t="s">
        <v>11539</v>
      </c>
      <c r="E9344" t="s">
        <v>11530</v>
      </c>
      <c r="F9344" t="s">
        <v>11540</v>
      </c>
      <c r="G9344" t="s">
        <v>61</v>
      </c>
      <c r="H9344" t="s">
        <v>18</v>
      </c>
      <c r="I9344" t="s">
        <v>11541</v>
      </c>
      <c r="J9344">
        <v>2018</v>
      </c>
      <c r="K9344">
        <v>661.18</v>
      </c>
      <c r="L9344">
        <v>35</v>
      </c>
      <c r="M9344">
        <v>1</v>
      </c>
      <c r="N9344">
        <f t="shared" si="378"/>
        <v>0</v>
      </c>
      <c r="O9344">
        <f t="shared" si="379"/>
        <v>0</v>
      </c>
      <c r="P9344" t="s">
        <v>12694</v>
      </c>
    </row>
    <row r="9345" spans="2:16" x14ac:dyDescent="0.25">
      <c r="B9345" t="s">
        <v>9351</v>
      </c>
      <c r="C9345" s="119" t="s">
        <v>60</v>
      </c>
      <c r="D9345" t="s">
        <v>11542</v>
      </c>
      <c r="E9345" t="s">
        <v>11530</v>
      </c>
      <c r="F9345" t="s">
        <v>11540</v>
      </c>
      <c r="G9345" t="s">
        <v>61</v>
      </c>
      <c r="H9345" t="s">
        <v>18</v>
      </c>
      <c r="I9345" t="s">
        <v>11541</v>
      </c>
      <c r="J9345">
        <v>2018</v>
      </c>
      <c r="K9345">
        <v>630.72</v>
      </c>
      <c r="L9345">
        <v>24</v>
      </c>
      <c r="M9345">
        <v>1</v>
      </c>
      <c r="N9345">
        <f t="shared" si="378"/>
        <v>0</v>
      </c>
      <c r="O9345">
        <f t="shared" si="379"/>
        <v>0</v>
      </c>
      <c r="P9345" t="s">
        <v>12694</v>
      </c>
    </row>
    <row r="9346" spans="2:16" x14ac:dyDescent="0.25">
      <c r="B9346" t="s">
        <v>9352</v>
      </c>
      <c r="C9346" s="119" t="s">
        <v>60</v>
      </c>
      <c r="D9346" t="s">
        <v>11537</v>
      </c>
      <c r="E9346" t="s">
        <v>11530</v>
      </c>
      <c r="F9346" t="s">
        <v>11540</v>
      </c>
      <c r="G9346" t="s">
        <v>61</v>
      </c>
      <c r="H9346" t="s">
        <v>18</v>
      </c>
      <c r="I9346" t="s">
        <v>11541</v>
      </c>
      <c r="J9346">
        <v>2018</v>
      </c>
      <c r="K9346">
        <v>632.37</v>
      </c>
      <c r="L9346">
        <v>37</v>
      </c>
      <c r="M9346">
        <v>1</v>
      </c>
      <c r="N9346">
        <f t="shared" si="378"/>
        <v>0</v>
      </c>
      <c r="O9346">
        <f t="shared" si="379"/>
        <v>0</v>
      </c>
      <c r="P9346" t="s">
        <v>12694</v>
      </c>
    </row>
    <row r="9347" spans="2:16" x14ac:dyDescent="0.25">
      <c r="B9347" t="s">
        <v>9353</v>
      </c>
      <c r="C9347" s="119" t="s">
        <v>60</v>
      </c>
      <c r="D9347" t="s">
        <v>11537</v>
      </c>
      <c r="E9347" t="s">
        <v>11530</v>
      </c>
      <c r="F9347" t="s">
        <v>11540</v>
      </c>
      <c r="G9347" t="s">
        <v>61</v>
      </c>
      <c r="H9347" t="s">
        <v>18</v>
      </c>
      <c r="I9347" t="s">
        <v>11541</v>
      </c>
      <c r="J9347">
        <v>2018</v>
      </c>
      <c r="K9347">
        <v>630.82000000000005</v>
      </c>
      <c r="L9347">
        <v>21</v>
      </c>
      <c r="M9347">
        <v>1</v>
      </c>
      <c r="N9347">
        <f t="shared" si="378"/>
        <v>0</v>
      </c>
      <c r="O9347">
        <f t="shared" si="379"/>
        <v>0</v>
      </c>
      <c r="P9347" t="s">
        <v>12694</v>
      </c>
    </row>
    <row r="9348" spans="2:16" x14ac:dyDescent="0.25">
      <c r="B9348" t="s">
        <v>9354</v>
      </c>
      <c r="C9348" s="119" t="s">
        <v>60</v>
      </c>
      <c r="D9348" t="s">
        <v>11537</v>
      </c>
      <c r="E9348" t="s">
        <v>11530</v>
      </c>
      <c r="F9348" t="s">
        <v>11540</v>
      </c>
      <c r="G9348" t="s">
        <v>61</v>
      </c>
      <c r="H9348" t="s">
        <v>18</v>
      </c>
      <c r="I9348" t="s">
        <v>11541</v>
      </c>
      <c r="J9348">
        <v>2018</v>
      </c>
      <c r="K9348">
        <v>635.54999999999995</v>
      </c>
      <c r="L9348">
        <v>58</v>
      </c>
      <c r="M9348">
        <v>1</v>
      </c>
      <c r="N9348">
        <f t="shared" si="378"/>
        <v>0</v>
      </c>
      <c r="O9348">
        <f t="shared" si="379"/>
        <v>0</v>
      </c>
      <c r="P9348" t="s">
        <v>12694</v>
      </c>
    </row>
    <row r="9349" spans="2:16" x14ac:dyDescent="0.25">
      <c r="B9349" t="s">
        <v>9355</v>
      </c>
      <c r="C9349" s="119" t="s">
        <v>60</v>
      </c>
      <c r="D9349" t="s">
        <v>11537</v>
      </c>
      <c r="E9349" t="s">
        <v>11530</v>
      </c>
      <c r="F9349" t="s">
        <v>11540</v>
      </c>
      <c r="G9349" t="s">
        <v>61</v>
      </c>
      <c r="H9349" t="s">
        <v>18</v>
      </c>
      <c r="I9349" t="s">
        <v>11541</v>
      </c>
      <c r="J9349">
        <v>2018</v>
      </c>
      <c r="K9349">
        <v>631.20000000000005</v>
      </c>
      <c r="L9349">
        <v>24</v>
      </c>
      <c r="M9349">
        <v>1</v>
      </c>
      <c r="N9349">
        <f t="shared" si="378"/>
        <v>0</v>
      </c>
      <c r="O9349">
        <f t="shared" si="379"/>
        <v>0</v>
      </c>
      <c r="P9349" t="s">
        <v>12694</v>
      </c>
    </row>
    <row r="9350" spans="2:16" x14ac:dyDescent="0.25">
      <c r="B9350" t="s">
        <v>9356</v>
      </c>
      <c r="C9350" s="119" t="s">
        <v>60</v>
      </c>
      <c r="D9350" t="s">
        <v>11537</v>
      </c>
      <c r="E9350" t="s">
        <v>11530</v>
      </c>
      <c r="F9350" t="s">
        <v>11540</v>
      </c>
      <c r="G9350" t="s">
        <v>61</v>
      </c>
      <c r="H9350" t="s">
        <v>18</v>
      </c>
      <c r="I9350" t="s">
        <v>11541</v>
      </c>
      <c r="J9350">
        <v>2018</v>
      </c>
      <c r="K9350">
        <v>662.83</v>
      </c>
      <c r="L9350">
        <v>25</v>
      </c>
      <c r="M9350">
        <v>1</v>
      </c>
      <c r="N9350">
        <f t="shared" si="378"/>
        <v>0</v>
      </c>
      <c r="O9350">
        <f t="shared" si="379"/>
        <v>0</v>
      </c>
      <c r="P9350" t="s">
        <v>12694</v>
      </c>
    </row>
    <row r="9351" spans="2:16" x14ac:dyDescent="0.25">
      <c r="B9351" t="s">
        <v>9357</v>
      </c>
      <c r="C9351" s="119" t="s">
        <v>60</v>
      </c>
      <c r="D9351" t="s">
        <v>11537</v>
      </c>
      <c r="E9351" t="s">
        <v>11530</v>
      </c>
      <c r="F9351" t="s">
        <v>11540</v>
      </c>
      <c r="G9351" t="s">
        <v>61</v>
      </c>
      <c r="H9351" t="s">
        <v>18</v>
      </c>
      <c r="I9351" t="s">
        <v>11541</v>
      </c>
      <c r="J9351">
        <v>2018</v>
      </c>
      <c r="K9351">
        <v>5746.48</v>
      </c>
      <c r="L9351">
        <v>30</v>
      </c>
      <c r="M9351">
        <v>1</v>
      </c>
      <c r="N9351">
        <f t="shared" si="378"/>
        <v>0</v>
      </c>
      <c r="O9351">
        <f t="shared" si="379"/>
        <v>0</v>
      </c>
      <c r="P9351" t="s">
        <v>12694</v>
      </c>
    </row>
    <row r="9352" spans="2:16" x14ac:dyDescent="0.25">
      <c r="B9352" t="s">
        <v>9358</v>
      </c>
      <c r="C9352" s="119" t="s">
        <v>60</v>
      </c>
      <c r="D9352" t="s">
        <v>11537</v>
      </c>
      <c r="E9352" t="s">
        <v>11530</v>
      </c>
      <c r="F9352" t="s">
        <v>11540</v>
      </c>
      <c r="G9352" t="s">
        <v>61</v>
      </c>
      <c r="H9352" t="s">
        <v>18</v>
      </c>
      <c r="I9352" t="s">
        <v>11541</v>
      </c>
      <c r="J9352">
        <v>2018</v>
      </c>
      <c r="K9352">
        <v>663.09</v>
      </c>
      <c r="L9352">
        <v>31</v>
      </c>
      <c r="M9352">
        <v>1</v>
      </c>
      <c r="N9352">
        <f t="shared" si="378"/>
        <v>0</v>
      </c>
      <c r="O9352">
        <f t="shared" si="379"/>
        <v>0</v>
      </c>
      <c r="P9352" t="s">
        <v>12694</v>
      </c>
    </row>
    <row r="9353" spans="2:16" x14ac:dyDescent="0.25">
      <c r="B9353" t="s">
        <v>9359</v>
      </c>
      <c r="C9353" s="119" t="s">
        <v>60</v>
      </c>
      <c r="D9353" t="s">
        <v>11537</v>
      </c>
      <c r="E9353" t="s">
        <v>11530</v>
      </c>
      <c r="F9353" t="s">
        <v>11540</v>
      </c>
      <c r="G9353" t="s">
        <v>61</v>
      </c>
      <c r="H9353" t="s">
        <v>18</v>
      </c>
      <c r="I9353" t="s">
        <v>11541</v>
      </c>
      <c r="J9353">
        <v>2018</v>
      </c>
      <c r="K9353">
        <v>662.48</v>
      </c>
      <c r="L9353">
        <v>26</v>
      </c>
      <c r="M9353">
        <v>1</v>
      </c>
      <c r="N9353">
        <f t="shared" si="378"/>
        <v>0</v>
      </c>
      <c r="O9353">
        <f t="shared" si="379"/>
        <v>0</v>
      </c>
      <c r="P9353" t="s">
        <v>12694</v>
      </c>
    </row>
    <row r="9354" spans="2:16" x14ac:dyDescent="0.25">
      <c r="B9354" t="s">
        <v>9360</v>
      </c>
      <c r="C9354" s="119" t="s">
        <v>60</v>
      </c>
      <c r="D9354" t="s">
        <v>11537</v>
      </c>
      <c r="E9354" t="s">
        <v>11530</v>
      </c>
      <c r="F9354" t="s">
        <v>11540</v>
      </c>
      <c r="G9354" t="s">
        <v>61</v>
      </c>
      <c r="H9354" t="s">
        <v>18</v>
      </c>
      <c r="I9354" t="s">
        <v>11541</v>
      </c>
      <c r="J9354">
        <v>2018</v>
      </c>
      <c r="K9354">
        <v>662.97</v>
      </c>
      <c r="L9354">
        <v>26</v>
      </c>
      <c r="M9354">
        <v>1</v>
      </c>
      <c r="N9354">
        <f t="shared" si="378"/>
        <v>0</v>
      </c>
      <c r="O9354">
        <f t="shared" si="379"/>
        <v>0</v>
      </c>
      <c r="P9354" t="s">
        <v>12694</v>
      </c>
    </row>
    <row r="9355" spans="2:16" x14ac:dyDescent="0.25">
      <c r="B9355" t="s">
        <v>9361</v>
      </c>
      <c r="C9355" s="119" t="s">
        <v>60</v>
      </c>
      <c r="D9355" t="s">
        <v>11537</v>
      </c>
      <c r="E9355" t="s">
        <v>11530</v>
      </c>
      <c r="F9355" t="s">
        <v>11540</v>
      </c>
      <c r="G9355" t="s">
        <v>61</v>
      </c>
      <c r="H9355" t="s">
        <v>18</v>
      </c>
      <c r="I9355" t="s">
        <v>11541</v>
      </c>
      <c r="J9355">
        <v>2018</v>
      </c>
      <c r="K9355">
        <v>631.46</v>
      </c>
      <c r="L9355">
        <v>26</v>
      </c>
      <c r="M9355">
        <v>1</v>
      </c>
      <c r="N9355">
        <f t="shared" ref="N9355:N9418" si="380">IF(K9355&lt;100,1,0)</f>
        <v>0</v>
      </c>
      <c r="O9355">
        <f t="shared" si="379"/>
        <v>0</v>
      </c>
      <c r="P9355" t="s">
        <v>12694</v>
      </c>
    </row>
    <row r="9356" spans="2:16" x14ac:dyDescent="0.25">
      <c r="B9356" t="s">
        <v>9362</v>
      </c>
      <c r="C9356" s="119" t="s">
        <v>60</v>
      </c>
      <c r="D9356" t="s">
        <v>11537</v>
      </c>
      <c r="E9356" t="s">
        <v>11530</v>
      </c>
      <c r="F9356" t="s">
        <v>11540</v>
      </c>
      <c r="G9356" t="s">
        <v>61</v>
      </c>
      <c r="H9356" t="s">
        <v>18</v>
      </c>
      <c r="I9356" t="s">
        <v>11541</v>
      </c>
      <c r="J9356">
        <v>2018</v>
      </c>
      <c r="K9356">
        <v>663.22</v>
      </c>
      <c r="L9356">
        <v>28</v>
      </c>
      <c r="M9356">
        <v>1</v>
      </c>
      <c r="N9356">
        <f t="shared" si="380"/>
        <v>0</v>
      </c>
      <c r="O9356">
        <f t="shared" si="379"/>
        <v>0</v>
      </c>
      <c r="P9356" t="s">
        <v>12694</v>
      </c>
    </row>
    <row r="9357" spans="2:16" x14ac:dyDescent="0.25">
      <c r="B9357" t="s">
        <v>9363</v>
      </c>
      <c r="C9357" s="119" t="s">
        <v>60</v>
      </c>
      <c r="D9357" t="s">
        <v>11537</v>
      </c>
      <c r="E9357" t="s">
        <v>11530</v>
      </c>
      <c r="F9357" t="s">
        <v>11540</v>
      </c>
      <c r="G9357" t="s">
        <v>61</v>
      </c>
      <c r="H9357" t="s">
        <v>18</v>
      </c>
      <c r="I9357" t="s">
        <v>11541</v>
      </c>
      <c r="J9357">
        <v>2018</v>
      </c>
      <c r="K9357">
        <v>663.22</v>
      </c>
      <c r="L9357">
        <v>28</v>
      </c>
      <c r="M9357">
        <v>1</v>
      </c>
      <c r="N9357">
        <f t="shared" si="380"/>
        <v>0</v>
      </c>
      <c r="O9357">
        <f t="shared" si="379"/>
        <v>0</v>
      </c>
      <c r="P9357" t="s">
        <v>12694</v>
      </c>
    </row>
    <row r="9358" spans="2:16" x14ac:dyDescent="0.25">
      <c r="B9358" t="s">
        <v>9364</v>
      </c>
      <c r="C9358" s="119" t="s">
        <v>60</v>
      </c>
      <c r="D9358" t="s">
        <v>11537</v>
      </c>
      <c r="E9358" t="s">
        <v>11530</v>
      </c>
      <c r="F9358" t="s">
        <v>11540</v>
      </c>
      <c r="G9358" t="s">
        <v>61</v>
      </c>
      <c r="H9358" t="s">
        <v>18</v>
      </c>
      <c r="I9358" t="s">
        <v>11541</v>
      </c>
      <c r="J9358">
        <v>2018</v>
      </c>
      <c r="K9358">
        <v>663.35</v>
      </c>
      <c r="L9358">
        <v>29</v>
      </c>
      <c r="M9358">
        <v>1</v>
      </c>
      <c r="N9358">
        <f t="shared" si="380"/>
        <v>0</v>
      </c>
      <c r="O9358">
        <f t="shared" si="379"/>
        <v>0</v>
      </c>
      <c r="P9358" t="s">
        <v>12694</v>
      </c>
    </row>
    <row r="9359" spans="2:16" x14ac:dyDescent="0.25">
      <c r="B9359" t="s">
        <v>9365</v>
      </c>
      <c r="C9359" s="119" t="s">
        <v>60</v>
      </c>
      <c r="D9359" t="s">
        <v>11537</v>
      </c>
      <c r="E9359" t="s">
        <v>11530</v>
      </c>
      <c r="F9359" t="s">
        <v>11540</v>
      </c>
      <c r="G9359" t="s">
        <v>61</v>
      </c>
      <c r="H9359" t="s">
        <v>18</v>
      </c>
      <c r="I9359" t="s">
        <v>11541</v>
      </c>
      <c r="J9359">
        <v>2018</v>
      </c>
      <c r="K9359">
        <v>633.75</v>
      </c>
      <c r="L9359">
        <v>44</v>
      </c>
      <c r="M9359">
        <v>1</v>
      </c>
      <c r="N9359">
        <f t="shared" si="380"/>
        <v>0</v>
      </c>
      <c r="O9359">
        <f t="shared" si="379"/>
        <v>0</v>
      </c>
      <c r="P9359" t="s">
        <v>12693</v>
      </c>
    </row>
    <row r="9360" spans="2:16" x14ac:dyDescent="0.25">
      <c r="B9360" t="s">
        <v>9366</v>
      </c>
      <c r="C9360" s="119" t="s">
        <v>60</v>
      </c>
      <c r="D9360" t="s">
        <v>11539</v>
      </c>
      <c r="E9360" t="s">
        <v>11530</v>
      </c>
      <c r="F9360" t="s">
        <v>11540</v>
      </c>
      <c r="G9360" t="s">
        <v>61</v>
      </c>
      <c r="H9360" t="s">
        <v>18</v>
      </c>
      <c r="I9360" t="s">
        <v>11541</v>
      </c>
      <c r="J9360">
        <v>2018</v>
      </c>
      <c r="K9360">
        <v>630.01</v>
      </c>
      <c r="L9360">
        <v>33</v>
      </c>
      <c r="M9360">
        <v>1</v>
      </c>
      <c r="N9360">
        <f t="shared" si="380"/>
        <v>0</v>
      </c>
      <c r="O9360">
        <f t="shared" si="379"/>
        <v>0</v>
      </c>
      <c r="P9360" t="s">
        <v>12694</v>
      </c>
    </row>
    <row r="9361" spans="2:16" x14ac:dyDescent="0.25">
      <c r="B9361" t="s">
        <v>9367</v>
      </c>
      <c r="C9361" s="119" t="s">
        <v>60</v>
      </c>
      <c r="D9361" t="s">
        <v>11539</v>
      </c>
      <c r="E9361" t="s">
        <v>11530</v>
      </c>
      <c r="F9361" t="s">
        <v>11540</v>
      </c>
      <c r="G9361" t="s">
        <v>61</v>
      </c>
      <c r="H9361" t="s">
        <v>18</v>
      </c>
      <c r="I9361" t="s">
        <v>11541</v>
      </c>
      <c r="J9361">
        <v>2018</v>
      </c>
      <c r="K9361">
        <v>630.64</v>
      </c>
      <c r="L9361">
        <v>38</v>
      </c>
      <c r="M9361">
        <v>1</v>
      </c>
      <c r="N9361">
        <f t="shared" si="380"/>
        <v>0</v>
      </c>
      <c r="O9361">
        <f t="shared" si="379"/>
        <v>0</v>
      </c>
      <c r="P9361" t="s">
        <v>12694</v>
      </c>
    </row>
    <row r="9362" spans="2:16" x14ac:dyDescent="0.25">
      <c r="B9362" t="s">
        <v>9368</v>
      </c>
      <c r="C9362" s="119" t="s">
        <v>60</v>
      </c>
      <c r="D9362" t="s">
        <v>11537</v>
      </c>
      <c r="E9362" t="s">
        <v>11530</v>
      </c>
      <c r="F9362" t="s">
        <v>11540</v>
      </c>
      <c r="G9362" t="s">
        <v>61</v>
      </c>
      <c r="H9362" t="s">
        <v>18</v>
      </c>
      <c r="I9362" t="s">
        <v>11541</v>
      </c>
      <c r="J9362">
        <v>2018</v>
      </c>
      <c r="K9362">
        <v>659.98</v>
      </c>
      <c r="L9362">
        <v>22</v>
      </c>
      <c r="M9362">
        <v>1</v>
      </c>
      <c r="N9362">
        <f t="shared" si="380"/>
        <v>0</v>
      </c>
      <c r="O9362">
        <f t="shared" si="379"/>
        <v>0</v>
      </c>
      <c r="P9362" t="s">
        <v>12694</v>
      </c>
    </row>
    <row r="9363" spans="2:16" x14ac:dyDescent="0.25">
      <c r="B9363" t="s">
        <v>9369</v>
      </c>
      <c r="C9363" s="119" t="s">
        <v>60</v>
      </c>
      <c r="D9363" t="s">
        <v>11537</v>
      </c>
      <c r="E9363" t="s">
        <v>11530</v>
      </c>
      <c r="F9363" t="s">
        <v>11540</v>
      </c>
      <c r="G9363" t="s">
        <v>61</v>
      </c>
      <c r="H9363" t="s">
        <v>18</v>
      </c>
      <c r="I9363" t="s">
        <v>11541</v>
      </c>
      <c r="J9363">
        <v>2018</v>
      </c>
      <c r="K9363">
        <v>631.24</v>
      </c>
      <c r="L9363">
        <v>24</v>
      </c>
      <c r="M9363">
        <v>1</v>
      </c>
      <c r="N9363">
        <f t="shared" si="380"/>
        <v>0</v>
      </c>
      <c r="O9363">
        <f t="shared" si="379"/>
        <v>0</v>
      </c>
      <c r="P9363" t="s">
        <v>12694</v>
      </c>
    </row>
    <row r="9364" spans="2:16" x14ac:dyDescent="0.25">
      <c r="B9364" t="s">
        <v>9370</v>
      </c>
      <c r="C9364" s="119" t="s">
        <v>60</v>
      </c>
      <c r="D9364" t="s">
        <v>11537</v>
      </c>
      <c r="E9364" t="s">
        <v>11530</v>
      </c>
      <c r="F9364" t="s">
        <v>11540</v>
      </c>
      <c r="G9364" t="s">
        <v>61</v>
      </c>
      <c r="H9364" t="s">
        <v>18</v>
      </c>
      <c r="I9364" t="s">
        <v>11541</v>
      </c>
      <c r="J9364">
        <v>2018</v>
      </c>
      <c r="K9364">
        <v>628.58000000000004</v>
      </c>
      <c r="L9364">
        <v>22</v>
      </c>
      <c r="M9364">
        <v>1</v>
      </c>
      <c r="N9364">
        <f t="shared" si="380"/>
        <v>0</v>
      </c>
      <c r="O9364">
        <f t="shared" si="379"/>
        <v>0</v>
      </c>
      <c r="P9364" t="s">
        <v>12694</v>
      </c>
    </row>
    <row r="9365" spans="2:16" x14ac:dyDescent="0.25">
      <c r="B9365" t="s">
        <v>9371</v>
      </c>
      <c r="C9365" s="119" t="s">
        <v>60</v>
      </c>
      <c r="D9365" t="s">
        <v>11537</v>
      </c>
      <c r="E9365" t="s">
        <v>11530</v>
      </c>
      <c r="F9365" t="s">
        <v>11540</v>
      </c>
      <c r="G9365" t="s">
        <v>61</v>
      </c>
      <c r="H9365" t="s">
        <v>18</v>
      </c>
      <c r="I9365" t="s">
        <v>11541</v>
      </c>
      <c r="J9365">
        <v>2018</v>
      </c>
      <c r="K9365">
        <v>659.73</v>
      </c>
      <c r="L9365">
        <v>20</v>
      </c>
      <c r="M9365">
        <v>1</v>
      </c>
      <c r="N9365">
        <f t="shared" si="380"/>
        <v>0</v>
      </c>
      <c r="O9365">
        <f t="shared" si="379"/>
        <v>0</v>
      </c>
      <c r="P9365" t="s">
        <v>12694</v>
      </c>
    </row>
    <row r="9366" spans="2:16" x14ac:dyDescent="0.25">
      <c r="B9366" t="s">
        <v>9372</v>
      </c>
      <c r="C9366" s="119" t="s">
        <v>60</v>
      </c>
      <c r="D9366" t="s">
        <v>11537</v>
      </c>
      <c r="E9366" t="s">
        <v>11530</v>
      </c>
      <c r="F9366" t="s">
        <v>11540</v>
      </c>
      <c r="G9366" t="s">
        <v>61</v>
      </c>
      <c r="H9366" t="s">
        <v>18</v>
      </c>
      <c r="I9366" t="s">
        <v>11541</v>
      </c>
      <c r="J9366">
        <v>2018</v>
      </c>
      <c r="K9366">
        <v>660.26</v>
      </c>
      <c r="L9366">
        <v>24</v>
      </c>
      <c r="M9366">
        <v>1</v>
      </c>
      <c r="N9366">
        <f t="shared" si="380"/>
        <v>0</v>
      </c>
      <c r="O9366">
        <f t="shared" si="379"/>
        <v>0</v>
      </c>
      <c r="P9366" t="s">
        <v>12694</v>
      </c>
    </row>
    <row r="9367" spans="2:16" x14ac:dyDescent="0.25">
      <c r="B9367" t="s">
        <v>9373</v>
      </c>
      <c r="C9367" s="119" t="s">
        <v>60</v>
      </c>
      <c r="D9367" t="s">
        <v>11537</v>
      </c>
      <c r="E9367" t="s">
        <v>11530</v>
      </c>
      <c r="F9367" t="s">
        <v>11540</v>
      </c>
      <c r="G9367" t="s">
        <v>61</v>
      </c>
      <c r="H9367" t="s">
        <v>18</v>
      </c>
      <c r="I9367" t="s">
        <v>11541</v>
      </c>
      <c r="J9367">
        <v>2018</v>
      </c>
      <c r="K9367">
        <v>629.36</v>
      </c>
      <c r="L9367">
        <v>28</v>
      </c>
      <c r="M9367">
        <v>1</v>
      </c>
      <c r="N9367">
        <f t="shared" si="380"/>
        <v>0</v>
      </c>
      <c r="O9367">
        <f t="shared" si="379"/>
        <v>0</v>
      </c>
      <c r="P9367" t="s">
        <v>12693</v>
      </c>
    </row>
    <row r="9368" spans="2:16" x14ac:dyDescent="0.25">
      <c r="B9368" t="s">
        <v>9374</v>
      </c>
      <c r="C9368" s="119" t="s">
        <v>60</v>
      </c>
      <c r="D9368" t="s">
        <v>11550</v>
      </c>
      <c r="E9368" t="s">
        <v>11530</v>
      </c>
      <c r="F9368" t="s">
        <v>11540</v>
      </c>
      <c r="G9368" t="s">
        <v>61</v>
      </c>
      <c r="H9368" t="s">
        <v>18</v>
      </c>
      <c r="I9368" t="s">
        <v>11541</v>
      </c>
      <c r="J9368">
        <v>2018</v>
      </c>
      <c r="K9368">
        <v>665.18</v>
      </c>
      <c r="L9368">
        <v>67</v>
      </c>
      <c r="M9368">
        <v>1</v>
      </c>
      <c r="N9368">
        <f t="shared" si="380"/>
        <v>0</v>
      </c>
      <c r="O9368">
        <f t="shared" si="379"/>
        <v>0</v>
      </c>
      <c r="P9368" t="s">
        <v>12694</v>
      </c>
    </row>
    <row r="9369" spans="2:16" x14ac:dyDescent="0.25">
      <c r="B9369" t="s">
        <v>9375</v>
      </c>
      <c r="C9369" s="119" t="s">
        <v>60</v>
      </c>
      <c r="D9369" t="s">
        <v>11550</v>
      </c>
      <c r="E9369" t="s">
        <v>11530</v>
      </c>
      <c r="F9369" t="s">
        <v>11540</v>
      </c>
      <c r="G9369" t="s">
        <v>61</v>
      </c>
      <c r="H9369" t="s">
        <v>18</v>
      </c>
      <c r="I9369" t="s">
        <v>11541</v>
      </c>
      <c r="J9369">
        <v>2018</v>
      </c>
      <c r="K9369">
        <v>660.06</v>
      </c>
      <c r="L9369">
        <v>27</v>
      </c>
      <c r="M9369">
        <v>1</v>
      </c>
      <c r="N9369">
        <f t="shared" si="380"/>
        <v>0</v>
      </c>
      <c r="O9369">
        <f t="shared" si="379"/>
        <v>0</v>
      </c>
      <c r="P9369" t="s">
        <v>12694</v>
      </c>
    </row>
    <row r="9370" spans="2:16" x14ac:dyDescent="0.25">
      <c r="B9370" t="s">
        <v>9376</v>
      </c>
      <c r="C9370" s="119" t="s">
        <v>60</v>
      </c>
      <c r="D9370" t="s">
        <v>11537</v>
      </c>
      <c r="E9370" t="s">
        <v>11530</v>
      </c>
      <c r="F9370" t="s">
        <v>11540</v>
      </c>
      <c r="G9370" t="s">
        <v>61</v>
      </c>
      <c r="H9370" t="s">
        <v>18</v>
      </c>
      <c r="I9370" t="s">
        <v>11541</v>
      </c>
      <c r="J9370">
        <v>2018</v>
      </c>
      <c r="K9370">
        <v>632.17999999999995</v>
      </c>
      <c r="L9370">
        <v>50</v>
      </c>
      <c r="M9370">
        <v>1</v>
      </c>
      <c r="N9370">
        <f t="shared" si="380"/>
        <v>0</v>
      </c>
      <c r="O9370">
        <f t="shared" si="379"/>
        <v>0</v>
      </c>
      <c r="P9370" t="s">
        <v>12694</v>
      </c>
    </row>
    <row r="9371" spans="2:16" x14ac:dyDescent="0.25">
      <c r="B9371" t="s">
        <v>9377</v>
      </c>
      <c r="C9371" s="119" t="s">
        <v>60</v>
      </c>
      <c r="D9371" t="s">
        <v>11537</v>
      </c>
      <c r="E9371" t="s">
        <v>11530</v>
      </c>
      <c r="F9371" t="s">
        <v>11540</v>
      </c>
      <c r="G9371" t="s">
        <v>61</v>
      </c>
      <c r="H9371" t="s">
        <v>18</v>
      </c>
      <c r="I9371" t="s">
        <v>11541</v>
      </c>
      <c r="J9371">
        <v>2018</v>
      </c>
      <c r="K9371">
        <v>629.88</v>
      </c>
      <c r="L9371">
        <v>26</v>
      </c>
      <c r="M9371">
        <v>1</v>
      </c>
      <c r="N9371">
        <f t="shared" si="380"/>
        <v>0</v>
      </c>
      <c r="O9371">
        <f t="shared" si="379"/>
        <v>0</v>
      </c>
      <c r="P9371" t="s">
        <v>12694</v>
      </c>
    </row>
    <row r="9372" spans="2:16" x14ac:dyDescent="0.25">
      <c r="B9372" t="s">
        <v>9378</v>
      </c>
      <c r="C9372" s="119" t="s">
        <v>60</v>
      </c>
      <c r="D9372" t="s">
        <v>11537</v>
      </c>
      <c r="E9372" t="s">
        <v>11530</v>
      </c>
      <c r="F9372" t="s">
        <v>11540</v>
      </c>
      <c r="G9372" t="s">
        <v>61</v>
      </c>
      <c r="H9372" t="s">
        <v>18</v>
      </c>
      <c r="I9372" t="s">
        <v>11541</v>
      </c>
      <c r="J9372">
        <v>2018</v>
      </c>
      <c r="K9372">
        <v>629.35</v>
      </c>
      <c r="L9372">
        <v>22</v>
      </c>
      <c r="M9372">
        <v>1</v>
      </c>
      <c r="N9372">
        <f t="shared" si="380"/>
        <v>0</v>
      </c>
      <c r="O9372">
        <f t="shared" si="379"/>
        <v>0</v>
      </c>
      <c r="P9372" t="s">
        <v>12694</v>
      </c>
    </row>
    <row r="9373" spans="2:16" x14ac:dyDescent="0.25">
      <c r="B9373" t="s">
        <v>9379</v>
      </c>
      <c r="C9373" s="119" t="s">
        <v>60</v>
      </c>
      <c r="D9373" t="s">
        <v>11537</v>
      </c>
      <c r="E9373" t="s">
        <v>11530</v>
      </c>
      <c r="F9373" t="s">
        <v>11540</v>
      </c>
      <c r="G9373" t="s">
        <v>61</v>
      </c>
      <c r="H9373" t="s">
        <v>18</v>
      </c>
      <c r="I9373" t="s">
        <v>11541</v>
      </c>
      <c r="J9373">
        <v>2018</v>
      </c>
      <c r="K9373">
        <v>630.58000000000004</v>
      </c>
      <c r="L9373">
        <v>33</v>
      </c>
      <c r="M9373">
        <v>1</v>
      </c>
      <c r="N9373">
        <f t="shared" si="380"/>
        <v>0</v>
      </c>
      <c r="O9373">
        <f t="shared" si="379"/>
        <v>0</v>
      </c>
      <c r="P9373" t="s">
        <v>12694</v>
      </c>
    </row>
    <row r="9374" spans="2:16" x14ac:dyDescent="0.25">
      <c r="B9374" t="s">
        <v>9380</v>
      </c>
      <c r="C9374" s="119" t="s">
        <v>60</v>
      </c>
      <c r="D9374" t="s">
        <v>11537</v>
      </c>
      <c r="E9374" t="s">
        <v>11530</v>
      </c>
      <c r="F9374" t="s">
        <v>11540</v>
      </c>
      <c r="G9374" t="s">
        <v>61</v>
      </c>
      <c r="H9374" t="s">
        <v>18</v>
      </c>
      <c r="I9374" t="s">
        <v>11541</v>
      </c>
      <c r="J9374">
        <v>2018</v>
      </c>
      <c r="K9374">
        <v>629.49</v>
      </c>
      <c r="L9374">
        <v>23</v>
      </c>
      <c r="M9374">
        <v>1</v>
      </c>
      <c r="N9374">
        <f t="shared" si="380"/>
        <v>0</v>
      </c>
      <c r="O9374">
        <f t="shared" si="379"/>
        <v>0</v>
      </c>
      <c r="P9374" t="s">
        <v>12694</v>
      </c>
    </row>
    <row r="9375" spans="2:16" x14ac:dyDescent="0.25">
      <c r="B9375" t="s">
        <v>9381</v>
      </c>
      <c r="C9375" s="119" t="s">
        <v>60</v>
      </c>
      <c r="D9375" t="s">
        <v>11537</v>
      </c>
      <c r="E9375" t="s">
        <v>11530</v>
      </c>
      <c r="F9375" t="s">
        <v>11540</v>
      </c>
      <c r="G9375" t="s">
        <v>61</v>
      </c>
      <c r="H9375" t="s">
        <v>18</v>
      </c>
      <c r="I9375" t="s">
        <v>11541</v>
      </c>
      <c r="J9375">
        <v>2018</v>
      </c>
      <c r="K9375">
        <v>629.35</v>
      </c>
      <c r="L9375">
        <v>22</v>
      </c>
      <c r="M9375">
        <v>1</v>
      </c>
      <c r="N9375">
        <f t="shared" si="380"/>
        <v>0</v>
      </c>
      <c r="O9375">
        <f t="shared" si="379"/>
        <v>0</v>
      </c>
      <c r="P9375" t="s">
        <v>12694</v>
      </c>
    </row>
    <row r="9376" spans="2:16" x14ac:dyDescent="0.25">
      <c r="B9376" t="s">
        <v>9382</v>
      </c>
      <c r="C9376" s="119" t="s">
        <v>60</v>
      </c>
      <c r="D9376" t="s">
        <v>11537</v>
      </c>
      <c r="E9376" t="s">
        <v>11530</v>
      </c>
      <c r="F9376" t="s">
        <v>11540</v>
      </c>
      <c r="G9376" t="s">
        <v>61</v>
      </c>
      <c r="H9376" t="s">
        <v>18</v>
      </c>
      <c r="I9376" t="s">
        <v>11541</v>
      </c>
      <c r="J9376">
        <v>2018</v>
      </c>
      <c r="K9376">
        <v>628.57000000000005</v>
      </c>
      <c r="L9376">
        <v>26</v>
      </c>
      <c r="M9376">
        <v>1</v>
      </c>
      <c r="N9376">
        <f t="shared" si="380"/>
        <v>0</v>
      </c>
      <c r="O9376">
        <f t="shared" si="379"/>
        <v>0</v>
      </c>
      <c r="P9376" t="s">
        <v>12694</v>
      </c>
    </row>
    <row r="9377" spans="2:16" x14ac:dyDescent="0.25">
      <c r="B9377" t="s">
        <v>9383</v>
      </c>
      <c r="C9377" s="119" t="s">
        <v>60</v>
      </c>
      <c r="D9377" t="s">
        <v>11537</v>
      </c>
      <c r="E9377" t="s">
        <v>11530</v>
      </c>
      <c r="F9377" t="s">
        <v>11540</v>
      </c>
      <c r="G9377" t="s">
        <v>61</v>
      </c>
      <c r="H9377" t="s">
        <v>18</v>
      </c>
      <c r="I9377" t="s">
        <v>11541</v>
      </c>
      <c r="J9377">
        <v>2018</v>
      </c>
      <c r="K9377">
        <v>666.68</v>
      </c>
      <c r="L9377">
        <v>64</v>
      </c>
      <c r="M9377">
        <v>1</v>
      </c>
      <c r="N9377">
        <f t="shared" si="380"/>
        <v>0</v>
      </c>
      <c r="O9377">
        <f t="shared" si="379"/>
        <v>0</v>
      </c>
      <c r="P9377" t="s">
        <v>12694</v>
      </c>
    </row>
    <row r="9378" spans="2:16" x14ac:dyDescent="0.25">
      <c r="B9378" t="s">
        <v>9384</v>
      </c>
      <c r="C9378" s="119" t="s">
        <v>60</v>
      </c>
      <c r="D9378" t="s">
        <v>11537</v>
      </c>
      <c r="E9378" t="s">
        <v>11530</v>
      </c>
      <c r="F9378" t="s">
        <v>11540</v>
      </c>
      <c r="G9378" t="s">
        <v>61</v>
      </c>
      <c r="H9378" t="s">
        <v>18</v>
      </c>
      <c r="I9378" t="s">
        <v>11541</v>
      </c>
      <c r="J9378">
        <v>2018</v>
      </c>
      <c r="K9378">
        <v>629.62</v>
      </c>
      <c r="L9378">
        <v>24</v>
      </c>
      <c r="M9378">
        <v>1</v>
      </c>
      <c r="N9378">
        <f t="shared" si="380"/>
        <v>0</v>
      </c>
      <c r="O9378">
        <f t="shared" si="379"/>
        <v>0</v>
      </c>
      <c r="P9378" t="s">
        <v>12694</v>
      </c>
    </row>
    <row r="9379" spans="2:16" x14ac:dyDescent="0.25">
      <c r="B9379" t="s">
        <v>9385</v>
      </c>
      <c r="C9379" s="119" t="s">
        <v>60</v>
      </c>
      <c r="D9379" t="s">
        <v>11542</v>
      </c>
      <c r="E9379" t="s">
        <v>11530</v>
      </c>
      <c r="F9379" t="s">
        <v>11540</v>
      </c>
      <c r="G9379" t="s">
        <v>61</v>
      </c>
      <c r="H9379" t="s">
        <v>18</v>
      </c>
      <c r="I9379" t="s">
        <v>11541</v>
      </c>
      <c r="J9379">
        <v>2018</v>
      </c>
      <c r="K9379">
        <v>661.04</v>
      </c>
      <c r="L9379">
        <v>25</v>
      </c>
      <c r="M9379">
        <v>1</v>
      </c>
      <c r="N9379">
        <f t="shared" si="380"/>
        <v>0</v>
      </c>
      <c r="O9379">
        <f t="shared" si="379"/>
        <v>0</v>
      </c>
      <c r="P9379" t="s">
        <v>12694</v>
      </c>
    </row>
    <row r="9380" spans="2:16" x14ac:dyDescent="0.25">
      <c r="B9380" t="s">
        <v>9386</v>
      </c>
      <c r="C9380" s="119" t="s">
        <v>60</v>
      </c>
      <c r="D9380" t="s">
        <v>11537</v>
      </c>
      <c r="E9380" t="s">
        <v>11530</v>
      </c>
      <c r="F9380" t="s">
        <v>11540</v>
      </c>
      <c r="G9380" t="s">
        <v>61</v>
      </c>
      <c r="H9380" t="s">
        <v>18</v>
      </c>
      <c r="I9380" t="s">
        <v>11541</v>
      </c>
      <c r="J9380">
        <v>2018</v>
      </c>
      <c r="K9380">
        <v>662.47</v>
      </c>
      <c r="L9380">
        <v>35</v>
      </c>
      <c r="M9380">
        <v>1</v>
      </c>
      <c r="N9380">
        <f t="shared" si="380"/>
        <v>0</v>
      </c>
      <c r="O9380">
        <f t="shared" si="379"/>
        <v>0</v>
      </c>
      <c r="P9380" t="s">
        <v>12694</v>
      </c>
    </row>
    <row r="9381" spans="2:16" x14ac:dyDescent="0.25">
      <c r="B9381" t="s">
        <v>9387</v>
      </c>
      <c r="C9381" s="119" t="s">
        <v>60</v>
      </c>
      <c r="D9381" t="s">
        <v>11537</v>
      </c>
      <c r="E9381" t="s">
        <v>11530</v>
      </c>
      <c r="F9381" t="s">
        <v>11540</v>
      </c>
      <c r="G9381" t="s">
        <v>61</v>
      </c>
      <c r="H9381" t="s">
        <v>18</v>
      </c>
      <c r="I9381" t="s">
        <v>11541</v>
      </c>
      <c r="J9381">
        <v>2018</v>
      </c>
      <c r="K9381">
        <v>631.97</v>
      </c>
      <c r="L9381">
        <v>38</v>
      </c>
      <c r="M9381">
        <v>1</v>
      </c>
      <c r="N9381">
        <f t="shared" si="380"/>
        <v>0</v>
      </c>
      <c r="O9381">
        <f t="shared" si="379"/>
        <v>0</v>
      </c>
      <c r="P9381" t="s">
        <v>12694</v>
      </c>
    </row>
    <row r="9382" spans="2:16" x14ac:dyDescent="0.25">
      <c r="B9382" t="s">
        <v>9388</v>
      </c>
      <c r="C9382" s="119" t="s">
        <v>60</v>
      </c>
      <c r="D9382" t="s">
        <v>11537</v>
      </c>
      <c r="E9382" t="s">
        <v>11530</v>
      </c>
      <c r="F9382" t="s">
        <v>11540</v>
      </c>
      <c r="G9382" t="s">
        <v>61</v>
      </c>
      <c r="H9382" t="s">
        <v>18</v>
      </c>
      <c r="I9382" t="s">
        <v>11541</v>
      </c>
      <c r="J9382">
        <v>2018</v>
      </c>
      <c r="K9382">
        <v>634.80999999999995</v>
      </c>
      <c r="L9382">
        <v>58</v>
      </c>
      <c r="M9382">
        <v>1</v>
      </c>
      <c r="N9382">
        <f t="shared" si="380"/>
        <v>0</v>
      </c>
      <c r="O9382">
        <f t="shared" si="379"/>
        <v>0</v>
      </c>
      <c r="P9382" t="s">
        <v>12694</v>
      </c>
    </row>
    <row r="9383" spans="2:16" x14ac:dyDescent="0.25">
      <c r="B9383" t="s">
        <v>9389</v>
      </c>
      <c r="C9383" s="119" t="s">
        <v>60</v>
      </c>
      <c r="D9383" t="s">
        <v>11537</v>
      </c>
      <c r="E9383" t="s">
        <v>11530</v>
      </c>
      <c r="F9383" t="s">
        <v>11540</v>
      </c>
      <c r="G9383" t="s">
        <v>61</v>
      </c>
      <c r="H9383" t="s">
        <v>18</v>
      </c>
      <c r="I9383" t="s">
        <v>11541</v>
      </c>
      <c r="J9383">
        <v>2018</v>
      </c>
      <c r="K9383">
        <v>662.56</v>
      </c>
      <c r="L9383">
        <v>32</v>
      </c>
      <c r="M9383">
        <v>1</v>
      </c>
      <c r="N9383">
        <f t="shared" si="380"/>
        <v>0</v>
      </c>
      <c r="O9383">
        <f t="shared" si="379"/>
        <v>0</v>
      </c>
      <c r="P9383" t="s">
        <v>12694</v>
      </c>
    </row>
    <row r="9384" spans="2:16" x14ac:dyDescent="0.25">
      <c r="B9384" t="s">
        <v>9390</v>
      </c>
      <c r="C9384" s="119" t="s">
        <v>60</v>
      </c>
      <c r="D9384" t="s">
        <v>11537</v>
      </c>
      <c r="E9384" t="s">
        <v>11530</v>
      </c>
      <c r="F9384" t="s">
        <v>11540</v>
      </c>
      <c r="G9384" t="s">
        <v>61</v>
      </c>
      <c r="H9384" t="s">
        <v>18</v>
      </c>
      <c r="I9384" t="s">
        <v>11541</v>
      </c>
      <c r="J9384">
        <v>2018</v>
      </c>
      <c r="K9384">
        <v>662.56</v>
      </c>
      <c r="L9384">
        <v>32</v>
      </c>
      <c r="M9384">
        <v>1</v>
      </c>
      <c r="N9384">
        <f t="shared" si="380"/>
        <v>0</v>
      </c>
      <c r="O9384">
        <f t="shared" si="379"/>
        <v>0</v>
      </c>
      <c r="P9384" t="s">
        <v>12694</v>
      </c>
    </row>
    <row r="9385" spans="2:16" x14ac:dyDescent="0.25">
      <c r="B9385" t="s">
        <v>9391</v>
      </c>
      <c r="C9385" s="119" t="s">
        <v>60</v>
      </c>
      <c r="D9385" t="s">
        <v>11537</v>
      </c>
      <c r="E9385" t="s">
        <v>11530</v>
      </c>
      <c r="F9385" t="s">
        <v>11540</v>
      </c>
      <c r="G9385" t="s">
        <v>61</v>
      </c>
      <c r="H9385" t="s">
        <v>18</v>
      </c>
      <c r="I9385" t="s">
        <v>11541</v>
      </c>
      <c r="J9385">
        <v>2018</v>
      </c>
      <c r="K9385">
        <v>637.37</v>
      </c>
      <c r="L9385">
        <v>76</v>
      </c>
      <c r="M9385">
        <v>1</v>
      </c>
      <c r="N9385">
        <f t="shared" si="380"/>
        <v>0</v>
      </c>
      <c r="O9385">
        <f t="shared" si="379"/>
        <v>0</v>
      </c>
      <c r="P9385" t="s">
        <v>12694</v>
      </c>
    </row>
    <row r="9386" spans="2:16" x14ac:dyDescent="0.25">
      <c r="B9386" t="s">
        <v>9392</v>
      </c>
      <c r="C9386" s="119" t="s">
        <v>60</v>
      </c>
      <c r="D9386" t="s">
        <v>11537</v>
      </c>
      <c r="E9386" t="s">
        <v>11530</v>
      </c>
      <c r="F9386" t="s">
        <v>11540</v>
      </c>
      <c r="G9386" t="s">
        <v>61</v>
      </c>
      <c r="H9386" t="s">
        <v>18</v>
      </c>
      <c r="I9386" t="s">
        <v>11541</v>
      </c>
      <c r="J9386">
        <v>2018</v>
      </c>
      <c r="K9386">
        <v>631.4</v>
      </c>
      <c r="L9386">
        <v>34</v>
      </c>
      <c r="M9386">
        <v>1</v>
      </c>
      <c r="N9386">
        <f t="shared" si="380"/>
        <v>0</v>
      </c>
      <c r="O9386">
        <f t="shared" si="379"/>
        <v>0</v>
      </c>
      <c r="P9386" t="s">
        <v>12694</v>
      </c>
    </row>
    <row r="9387" spans="2:16" x14ac:dyDescent="0.25">
      <c r="B9387" t="s">
        <v>9393</v>
      </c>
      <c r="C9387" s="119" t="s">
        <v>60</v>
      </c>
      <c r="D9387" t="s">
        <v>11537</v>
      </c>
      <c r="E9387" t="s">
        <v>11530</v>
      </c>
      <c r="F9387" t="s">
        <v>11540</v>
      </c>
      <c r="G9387" t="s">
        <v>61</v>
      </c>
      <c r="H9387" t="s">
        <v>18</v>
      </c>
      <c r="I9387" t="s">
        <v>11541</v>
      </c>
      <c r="J9387">
        <v>2018</v>
      </c>
      <c r="K9387">
        <v>847.92</v>
      </c>
      <c r="L9387">
        <v>32</v>
      </c>
      <c r="M9387">
        <v>1</v>
      </c>
      <c r="N9387">
        <f t="shared" si="380"/>
        <v>0</v>
      </c>
      <c r="O9387">
        <f t="shared" si="379"/>
        <v>0</v>
      </c>
      <c r="P9387" t="s">
        <v>12694</v>
      </c>
    </row>
    <row r="9388" spans="2:16" x14ac:dyDescent="0.25">
      <c r="B9388" t="s">
        <v>9394</v>
      </c>
      <c r="C9388" s="119" t="s">
        <v>60</v>
      </c>
      <c r="D9388" t="s">
        <v>11537</v>
      </c>
      <c r="E9388" t="s">
        <v>11530</v>
      </c>
      <c r="F9388" t="s">
        <v>11540</v>
      </c>
      <c r="G9388" t="s">
        <v>61</v>
      </c>
      <c r="H9388" t="s">
        <v>18</v>
      </c>
      <c r="I9388" t="s">
        <v>11533</v>
      </c>
      <c r="J9388">
        <v>2018</v>
      </c>
      <c r="K9388">
        <v>633.74</v>
      </c>
      <c r="L9388">
        <v>28</v>
      </c>
      <c r="M9388">
        <v>1</v>
      </c>
      <c r="N9388">
        <f t="shared" si="380"/>
        <v>0</v>
      </c>
      <c r="O9388">
        <f t="shared" si="379"/>
        <v>0</v>
      </c>
      <c r="P9388" t="s">
        <v>12693</v>
      </c>
    </row>
    <row r="9389" spans="2:16" x14ac:dyDescent="0.25">
      <c r="B9389" t="s">
        <v>9395</v>
      </c>
      <c r="C9389" s="119" t="s">
        <v>60</v>
      </c>
      <c r="D9389" t="s">
        <v>11550</v>
      </c>
      <c r="E9389" t="s">
        <v>11530</v>
      </c>
      <c r="F9389" t="s">
        <v>11540</v>
      </c>
      <c r="G9389" t="s">
        <v>61</v>
      </c>
      <c r="H9389" t="s">
        <v>18</v>
      </c>
      <c r="I9389" t="s">
        <v>11541</v>
      </c>
      <c r="J9389">
        <v>2018</v>
      </c>
      <c r="K9389">
        <v>631.79999999999995</v>
      </c>
      <c r="L9389">
        <v>41</v>
      </c>
      <c r="M9389">
        <v>1</v>
      </c>
      <c r="N9389">
        <f t="shared" si="380"/>
        <v>0</v>
      </c>
      <c r="O9389">
        <f t="shared" si="379"/>
        <v>0</v>
      </c>
      <c r="P9389" t="s">
        <v>12694</v>
      </c>
    </row>
    <row r="9390" spans="2:16" x14ac:dyDescent="0.25">
      <c r="B9390" t="s">
        <v>9396</v>
      </c>
      <c r="C9390" s="119" t="s">
        <v>60</v>
      </c>
      <c r="D9390" t="s">
        <v>11537</v>
      </c>
      <c r="E9390" t="s">
        <v>11530</v>
      </c>
      <c r="F9390" t="s">
        <v>11540</v>
      </c>
      <c r="G9390" t="s">
        <v>61</v>
      </c>
      <c r="H9390" t="s">
        <v>18</v>
      </c>
      <c r="I9390" t="s">
        <v>11541</v>
      </c>
      <c r="J9390">
        <v>2018</v>
      </c>
      <c r="K9390">
        <v>734.16</v>
      </c>
      <c r="L9390">
        <v>19</v>
      </c>
      <c r="M9390">
        <v>1</v>
      </c>
      <c r="N9390">
        <f t="shared" si="380"/>
        <v>0</v>
      </c>
      <c r="O9390">
        <f t="shared" si="379"/>
        <v>0</v>
      </c>
      <c r="P9390" t="s">
        <v>12694</v>
      </c>
    </row>
    <row r="9391" spans="2:16" x14ac:dyDescent="0.25">
      <c r="B9391" t="s">
        <v>9397</v>
      </c>
      <c r="C9391" s="119" t="s">
        <v>60</v>
      </c>
      <c r="D9391" t="s">
        <v>11537</v>
      </c>
      <c r="E9391" t="s">
        <v>11530</v>
      </c>
      <c r="F9391" t="s">
        <v>11540</v>
      </c>
      <c r="G9391" t="s">
        <v>61</v>
      </c>
      <c r="H9391" t="s">
        <v>18</v>
      </c>
      <c r="I9391" t="s">
        <v>11541</v>
      </c>
      <c r="J9391">
        <v>2018</v>
      </c>
      <c r="K9391">
        <v>682.64</v>
      </c>
      <c r="L9391">
        <v>22</v>
      </c>
      <c r="M9391">
        <v>1</v>
      </c>
      <c r="N9391">
        <f t="shared" si="380"/>
        <v>0</v>
      </c>
      <c r="O9391">
        <f t="shared" si="379"/>
        <v>0</v>
      </c>
      <c r="P9391" t="s">
        <v>12694</v>
      </c>
    </row>
    <row r="9392" spans="2:16" x14ac:dyDescent="0.25">
      <c r="B9392" t="s">
        <v>9398</v>
      </c>
      <c r="C9392" s="119" t="s">
        <v>60</v>
      </c>
      <c r="D9392" t="s">
        <v>11537</v>
      </c>
      <c r="E9392" t="s">
        <v>11530</v>
      </c>
      <c r="F9392" t="s">
        <v>11540</v>
      </c>
      <c r="G9392" t="s">
        <v>61</v>
      </c>
      <c r="H9392" t="s">
        <v>18</v>
      </c>
      <c r="I9392" t="s">
        <v>11541</v>
      </c>
      <c r="J9392">
        <v>2018</v>
      </c>
      <c r="K9392">
        <v>629.34</v>
      </c>
      <c r="L9392">
        <v>23</v>
      </c>
      <c r="M9392">
        <v>1</v>
      </c>
      <c r="N9392">
        <f t="shared" si="380"/>
        <v>0</v>
      </c>
      <c r="O9392">
        <f t="shared" si="379"/>
        <v>0</v>
      </c>
      <c r="P9392" t="s">
        <v>12694</v>
      </c>
    </row>
    <row r="9393" spans="2:16" x14ac:dyDescent="0.25">
      <c r="B9393" t="s">
        <v>9399</v>
      </c>
      <c r="C9393" s="119" t="s">
        <v>60</v>
      </c>
      <c r="D9393" t="s">
        <v>11539</v>
      </c>
      <c r="E9393" t="s">
        <v>11530</v>
      </c>
      <c r="F9393" t="s">
        <v>11540</v>
      </c>
      <c r="G9393" t="s">
        <v>61</v>
      </c>
      <c r="H9393" t="s">
        <v>18</v>
      </c>
      <c r="I9393" t="s">
        <v>11541</v>
      </c>
      <c r="J9393">
        <v>2018</v>
      </c>
      <c r="K9393">
        <v>661.55</v>
      </c>
      <c r="L9393">
        <v>25</v>
      </c>
      <c r="M9393">
        <v>1</v>
      </c>
      <c r="N9393">
        <f t="shared" si="380"/>
        <v>0</v>
      </c>
      <c r="O9393">
        <f t="shared" si="379"/>
        <v>0</v>
      </c>
      <c r="P9393" t="s">
        <v>12694</v>
      </c>
    </row>
    <row r="9394" spans="2:16" x14ac:dyDescent="0.25">
      <c r="B9394" t="s">
        <v>9400</v>
      </c>
      <c r="C9394" s="119" t="s">
        <v>60</v>
      </c>
      <c r="D9394" t="s">
        <v>11539</v>
      </c>
      <c r="E9394" t="s">
        <v>11530</v>
      </c>
      <c r="F9394" t="s">
        <v>11540</v>
      </c>
      <c r="G9394" t="s">
        <v>61</v>
      </c>
      <c r="H9394" t="s">
        <v>18</v>
      </c>
      <c r="I9394" t="s">
        <v>11541</v>
      </c>
      <c r="J9394">
        <v>2018</v>
      </c>
      <c r="K9394">
        <v>630.69000000000005</v>
      </c>
      <c r="L9394">
        <v>29</v>
      </c>
      <c r="M9394">
        <v>1</v>
      </c>
      <c r="N9394">
        <f t="shared" si="380"/>
        <v>0</v>
      </c>
      <c r="O9394">
        <f t="shared" si="379"/>
        <v>0</v>
      </c>
      <c r="P9394" t="s">
        <v>12694</v>
      </c>
    </row>
    <row r="9395" spans="2:16" x14ac:dyDescent="0.25">
      <c r="B9395" t="s">
        <v>9401</v>
      </c>
      <c r="C9395" s="119" t="s">
        <v>60</v>
      </c>
      <c r="D9395" t="s">
        <v>11539</v>
      </c>
      <c r="E9395" t="s">
        <v>11530</v>
      </c>
      <c r="F9395" t="s">
        <v>11540</v>
      </c>
      <c r="G9395" t="s">
        <v>61</v>
      </c>
      <c r="H9395" t="s">
        <v>18</v>
      </c>
      <c r="I9395" t="s">
        <v>11541</v>
      </c>
      <c r="J9395">
        <v>2018</v>
      </c>
      <c r="K9395">
        <v>629.34</v>
      </c>
      <c r="L9395">
        <v>23</v>
      </c>
      <c r="M9395">
        <v>1</v>
      </c>
      <c r="N9395">
        <f t="shared" si="380"/>
        <v>0</v>
      </c>
      <c r="O9395">
        <f t="shared" si="379"/>
        <v>0</v>
      </c>
      <c r="P9395" t="s">
        <v>12694</v>
      </c>
    </row>
    <row r="9396" spans="2:16" x14ac:dyDescent="0.25">
      <c r="B9396" t="s">
        <v>9402</v>
      </c>
      <c r="C9396" s="119" t="s">
        <v>60</v>
      </c>
      <c r="D9396" t="s">
        <v>11539</v>
      </c>
      <c r="E9396" t="s">
        <v>11530</v>
      </c>
      <c r="F9396" t="s">
        <v>11540</v>
      </c>
      <c r="G9396" t="s">
        <v>61</v>
      </c>
      <c r="H9396" t="s">
        <v>18</v>
      </c>
      <c r="I9396" t="s">
        <v>11541</v>
      </c>
      <c r="J9396">
        <v>2018</v>
      </c>
      <c r="K9396">
        <v>629.54</v>
      </c>
      <c r="L9396">
        <v>21</v>
      </c>
      <c r="M9396">
        <v>1</v>
      </c>
      <c r="N9396">
        <f t="shared" si="380"/>
        <v>0</v>
      </c>
      <c r="O9396">
        <f t="shared" si="379"/>
        <v>0</v>
      </c>
      <c r="P9396" t="s">
        <v>12694</v>
      </c>
    </row>
    <row r="9397" spans="2:16" x14ac:dyDescent="0.25">
      <c r="B9397" t="s">
        <v>9403</v>
      </c>
      <c r="C9397" s="119" t="s">
        <v>60</v>
      </c>
      <c r="D9397" t="s">
        <v>11539</v>
      </c>
      <c r="E9397" t="s">
        <v>11530</v>
      </c>
      <c r="F9397" t="s">
        <v>11540</v>
      </c>
      <c r="G9397" t="s">
        <v>61</v>
      </c>
      <c r="H9397" t="s">
        <v>18</v>
      </c>
      <c r="I9397" t="s">
        <v>11541</v>
      </c>
      <c r="J9397">
        <v>2018</v>
      </c>
      <c r="K9397">
        <v>629.02</v>
      </c>
      <c r="L9397">
        <v>24</v>
      </c>
      <c r="M9397">
        <v>1</v>
      </c>
      <c r="N9397">
        <f t="shared" si="380"/>
        <v>0</v>
      </c>
      <c r="O9397">
        <f t="shared" si="379"/>
        <v>0</v>
      </c>
      <c r="P9397" t="s">
        <v>12694</v>
      </c>
    </row>
    <row r="9398" spans="2:16" x14ac:dyDescent="0.25">
      <c r="B9398" t="s">
        <v>9404</v>
      </c>
      <c r="C9398" s="119" t="s">
        <v>60</v>
      </c>
      <c r="D9398" t="s">
        <v>11539</v>
      </c>
      <c r="E9398" t="s">
        <v>11530</v>
      </c>
      <c r="F9398" t="s">
        <v>11540</v>
      </c>
      <c r="G9398" t="s">
        <v>61</v>
      </c>
      <c r="H9398" t="s">
        <v>18</v>
      </c>
      <c r="I9398" t="s">
        <v>11541</v>
      </c>
      <c r="J9398">
        <v>2018</v>
      </c>
      <c r="K9398">
        <v>630.11</v>
      </c>
      <c r="L9398">
        <v>25</v>
      </c>
      <c r="M9398">
        <v>1</v>
      </c>
      <c r="N9398">
        <f t="shared" si="380"/>
        <v>0</v>
      </c>
      <c r="O9398">
        <f t="shared" si="379"/>
        <v>0</v>
      </c>
      <c r="P9398" t="s">
        <v>12694</v>
      </c>
    </row>
    <row r="9399" spans="2:16" x14ac:dyDescent="0.25">
      <c r="B9399" t="s">
        <v>9405</v>
      </c>
      <c r="C9399" s="119" t="s">
        <v>60</v>
      </c>
      <c r="D9399" t="s">
        <v>11539</v>
      </c>
      <c r="E9399" t="s">
        <v>11530</v>
      </c>
      <c r="F9399" t="s">
        <v>11540</v>
      </c>
      <c r="G9399" t="s">
        <v>61</v>
      </c>
      <c r="H9399" t="s">
        <v>18</v>
      </c>
      <c r="I9399" t="s">
        <v>11541</v>
      </c>
      <c r="J9399">
        <v>2018</v>
      </c>
      <c r="K9399">
        <v>628.6</v>
      </c>
      <c r="L9399">
        <v>21</v>
      </c>
      <c r="M9399">
        <v>1</v>
      </c>
      <c r="N9399">
        <f t="shared" si="380"/>
        <v>0</v>
      </c>
      <c r="O9399">
        <f t="shared" si="379"/>
        <v>0</v>
      </c>
      <c r="P9399" t="s">
        <v>12694</v>
      </c>
    </row>
    <row r="9400" spans="2:16" x14ac:dyDescent="0.25">
      <c r="B9400" t="s">
        <v>9406</v>
      </c>
      <c r="C9400" s="119" t="s">
        <v>60</v>
      </c>
      <c r="D9400" t="s">
        <v>11537</v>
      </c>
      <c r="E9400" t="s">
        <v>11530</v>
      </c>
      <c r="F9400" t="s">
        <v>11540</v>
      </c>
      <c r="G9400" t="s">
        <v>61</v>
      </c>
      <c r="H9400" t="s">
        <v>18</v>
      </c>
      <c r="I9400" t="s">
        <v>11541</v>
      </c>
      <c r="J9400">
        <v>2018</v>
      </c>
      <c r="K9400">
        <v>1753.57</v>
      </c>
      <c r="L9400">
        <v>30</v>
      </c>
      <c r="M9400">
        <v>1</v>
      </c>
      <c r="N9400">
        <f t="shared" si="380"/>
        <v>0</v>
      </c>
      <c r="O9400">
        <f t="shared" si="379"/>
        <v>0</v>
      </c>
      <c r="P9400" t="s">
        <v>12693</v>
      </c>
    </row>
    <row r="9401" spans="2:16" x14ac:dyDescent="0.25">
      <c r="B9401" t="s">
        <v>9407</v>
      </c>
      <c r="C9401" s="119" t="s">
        <v>60</v>
      </c>
      <c r="D9401" t="s">
        <v>11537</v>
      </c>
      <c r="E9401" t="s">
        <v>11530</v>
      </c>
      <c r="F9401" t="s">
        <v>11540</v>
      </c>
      <c r="G9401" t="s">
        <v>61</v>
      </c>
      <c r="H9401" t="s">
        <v>18</v>
      </c>
      <c r="I9401" t="s">
        <v>11541</v>
      </c>
      <c r="J9401">
        <v>2018</v>
      </c>
      <c r="K9401">
        <v>629.39</v>
      </c>
      <c r="L9401">
        <v>20</v>
      </c>
      <c r="M9401">
        <v>1</v>
      </c>
      <c r="N9401">
        <f t="shared" si="380"/>
        <v>0</v>
      </c>
      <c r="O9401">
        <f t="shared" si="379"/>
        <v>0</v>
      </c>
      <c r="P9401" t="s">
        <v>12694</v>
      </c>
    </row>
    <row r="9402" spans="2:16" x14ac:dyDescent="0.25">
      <c r="B9402" t="s">
        <v>9408</v>
      </c>
      <c r="C9402" s="119" t="s">
        <v>60</v>
      </c>
      <c r="D9402" t="s">
        <v>11537</v>
      </c>
      <c r="E9402" t="s">
        <v>11530</v>
      </c>
      <c r="F9402" t="s">
        <v>11540</v>
      </c>
      <c r="G9402" t="s">
        <v>61</v>
      </c>
      <c r="H9402" t="s">
        <v>18</v>
      </c>
      <c r="I9402" t="s">
        <v>11541</v>
      </c>
      <c r="J9402">
        <v>2018</v>
      </c>
      <c r="K9402">
        <v>628.74</v>
      </c>
      <c r="L9402">
        <v>22</v>
      </c>
      <c r="M9402">
        <v>1</v>
      </c>
      <c r="N9402">
        <f t="shared" si="380"/>
        <v>0</v>
      </c>
      <c r="O9402">
        <f t="shared" si="379"/>
        <v>0</v>
      </c>
      <c r="P9402" t="s">
        <v>12694</v>
      </c>
    </row>
    <row r="9403" spans="2:16" x14ac:dyDescent="0.25">
      <c r="B9403" t="s">
        <v>9409</v>
      </c>
      <c r="C9403" s="119" t="s">
        <v>60</v>
      </c>
      <c r="D9403" t="s">
        <v>11537</v>
      </c>
      <c r="E9403" t="s">
        <v>11530</v>
      </c>
      <c r="F9403" t="s">
        <v>11540</v>
      </c>
      <c r="G9403" t="s">
        <v>61</v>
      </c>
      <c r="H9403" t="s">
        <v>18</v>
      </c>
      <c r="I9403" t="s">
        <v>11541</v>
      </c>
      <c r="J9403">
        <v>2018</v>
      </c>
      <c r="K9403">
        <v>628.89</v>
      </c>
      <c r="L9403">
        <v>23</v>
      </c>
      <c r="M9403">
        <v>1</v>
      </c>
      <c r="N9403">
        <f t="shared" si="380"/>
        <v>0</v>
      </c>
      <c r="O9403">
        <f t="shared" ref="O9403:O9466" si="381">IF(OR(L9403="",L9403&lt;=0),1,0)</f>
        <v>0</v>
      </c>
      <c r="P9403" t="s">
        <v>12694</v>
      </c>
    </row>
    <row r="9404" spans="2:16" x14ac:dyDescent="0.25">
      <c r="B9404" t="s">
        <v>9410</v>
      </c>
      <c r="C9404" s="119" t="s">
        <v>60</v>
      </c>
      <c r="D9404" t="s">
        <v>11537</v>
      </c>
      <c r="E9404" t="s">
        <v>11530</v>
      </c>
      <c r="F9404" t="s">
        <v>11540</v>
      </c>
      <c r="G9404" t="s">
        <v>61</v>
      </c>
      <c r="H9404" t="s">
        <v>18</v>
      </c>
      <c r="I9404" t="s">
        <v>11541</v>
      </c>
      <c r="J9404">
        <v>2018</v>
      </c>
      <c r="K9404">
        <v>657.42</v>
      </c>
      <c r="L9404">
        <v>23</v>
      </c>
      <c r="M9404">
        <v>1</v>
      </c>
      <c r="N9404">
        <f t="shared" si="380"/>
        <v>0</v>
      </c>
      <c r="O9404">
        <f t="shared" si="381"/>
        <v>0</v>
      </c>
      <c r="P9404" t="s">
        <v>12694</v>
      </c>
    </row>
    <row r="9405" spans="2:16" x14ac:dyDescent="0.25">
      <c r="B9405" t="s">
        <v>9411</v>
      </c>
      <c r="C9405" s="119" t="s">
        <v>60</v>
      </c>
      <c r="D9405" t="s">
        <v>11537</v>
      </c>
      <c r="E9405" t="s">
        <v>11530</v>
      </c>
      <c r="F9405" t="s">
        <v>11540</v>
      </c>
      <c r="G9405" t="s">
        <v>61</v>
      </c>
      <c r="H9405" t="s">
        <v>18</v>
      </c>
      <c r="I9405" t="s">
        <v>11541</v>
      </c>
      <c r="J9405">
        <v>2018</v>
      </c>
      <c r="K9405">
        <v>660.7</v>
      </c>
      <c r="L9405">
        <v>26</v>
      </c>
      <c r="M9405">
        <v>1</v>
      </c>
      <c r="N9405">
        <f t="shared" si="380"/>
        <v>0</v>
      </c>
      <c r="O9405">
        <f t="shared" si="381"/>
        <v>0</v>
      </c>
      <c r="P9405" t="s">
        <v>12694</v>
      </c>
    </row>
    <row r="9406" spans="2:16" x14ac:dyDescent="0.25">
      <c r="B9406" t="s">
        <v>9412</v>
      </c>
      <c r="C9406" s="119" t="s">
        <v>60</v>
      </c>
      <c r="D9406" t="s">
        <v>11537</v>
      </c>
      <c r="E9406" t="s">
        <v>11530</v>
      </c>
      <c r="F9406" t="s">
        <v>11540</v>
      </c>
      <c r="G9406" t="s">
        <v>61</v>
      </c>
      <c r="H9406" t="s">
        <v>18</v>
      </c>
      <c r="I9406" t="s">
        <v>11541</v>
      </c>
      <c r="J9406">
        <v>2018</v>
      </c>
      <c r="K9406">
        <v>629.02</v>
      </c>
      <c r="L9406">
        <v>24</v>
      </c>
      <c r="M9406">
        <v>1</v>
      </c>
      <c r="N9406">
        <f t="shared" si="380"/>
        <v>0</v>
      </c>
      <c r="O9406">
        <f t="shared" si="381"/>
        <v>0</v>
      </c>
      <c r="P9406" t="s">
        <v>12694</v>
      </c>
    </row>
    <row r="9407" spans="2:16" x14ac:dyDescent="0.25">
      <c r="B9407" t="s">
        <v>9413</v>
      </c>
      <c r="C9407" s="119" t="s">
        <v>60</v>
      </c>
      <c r="D9407" t="s">
        <v>11537</v>
      </c>
      <c r="E9407" t="s">
        <v>11530</v>
      </c>
      <c r="F9407" t="s">
        <v>11540</v>
      </c>
      <c r="G9407" t="s">
        <v>61</v>
      </c>
      <c r="H9407" t="s">
        <v>18</v>
      </c>
      <c r="I9407" t="s">
        <v>11541</v>
      </c>
      <c r="J9407">
        <v>2018</v>
      </c>
      <c r="K9407">
        <v>1113.8</v>
      </c>
      <c r="L9407">
        <v>23</v>
      </c>
      <c r="M9407">
        <v>1</v>
      </c>
      <c r="N9407">
        <f t="shared" si="380"/>
        <v>0</v>
      </c>
      <c r="O9407">
        <f t="shared" si="381"/>
        <v>0</v>
      </c>
      <c r="P9407" t="s">
        <v>12694</v>
      </c>
    </row>
    <row r="9408" spans="2:16" x14ac:dyDescent="0.25">
      <c r="B9408" t="s">
        <v>9414</v>
      </c>
      <c r="C9408" s="119" t="s">
        <v>60</v>
      </c>
      <c r="D9408" t="s">
        <v>11537</v>
      </c>
      <c r="E9408" t="s">
        <v>11530</v>
      </c>
      <c r="F9408" t="s">
        <v>11540</v>
      </c>
      <c r="G9408" t="s">
        <v>61</v>
      </c>
      <c r="H9408" t="s">
        <v>18</v>
      </c>
      <c r="I9408" t="s">
        <v>11541</v>
      </c>
      <c r="J9408">
        <v>2018</v>
      </c>
      <c r="K9408">
        <v>629.02</v>
      </c>
      <c r="L9408">
        <v>24</v>
      </c>
      <c r="M9408">
        <v>1</v>
      </c>
      <c r="N9408">
        <f t="shared" si="380"/>
        <v>0</v>
      </c>
      <c r="O9408">
        <f t="shared" si="381"/>
        <v>0</v>
      </c>
      <c r="P9408" t="s">
        <v>12694</v>
      </c>
    </row>
    <row r="9409" spans="2:16" x14ac:dyDescent="0.25">
      <c r="B9409" t="s">
        <v>9415</v>
      </c>
      <c r="C9409" s="119" t="s">
        <v>60</v>
      </c>
      <c r="D9409" t="s">
        <v>11537</v>
      </c>
      <c r="E9409" t="s">
        <v>11530</v>
      </c>
      <c r="F9409" t="s">
        <v>11540</v>
      </c>
      <c r="G9409" t="s">
        <v>61</v>
      </c>
      <c r="H9409" t="s">
        <v>18</v>
      </c>
      <c r="I9409" t="s">
        <v>11541</v>
      </c>
      <c r="J9409">
        <v>2018</v>
      </c>
      <c r="K9409">
        <v>632.30999999999995</v>
      </c>
      <c r="L9409">
        <v>47</v>
      </c>
      <c r="M9409">
        <v>1</v>
      </c>
      <c r="N9409">
        <f t="shared" si="380"/>
        <v>0</v>
      </c>
      <c r="O9409">
        <f t="shared" si="381"/>
        <v>0</v>
      </c>
      <c r="P9409" t="s">
        <v>12694</v>
      </c>
    </row>
    <row r="9410" spans="2:16" x14ac:dyDescent="0.25">
      <c r="B9410" t="s">
        <v>9416</v>
      </c>
      <c r="C9410" s="119" t="s">
        <v>60</v>
      </c>
      <c r="D9410" t="s">
        <v>11537</v>
      </c>
      <c r="E9410" t="s">
        <v>11530</v>
      </c>
      <c r="F9410" t="s">
        <v>11540</v>
      </c>
      <c r="G9410" t="s">
        <v>61</v>
      </c>
      <c r="H9410" t="s">
        <v>18</v>
      </c>
      <c r="I9410" t="s">
        <v>11541</v>
      </c>
      <c r="J9410">
        <v>2018</v>
      </c>
      <c r="K9410">
        <v>629.67999999999995</v>
      </c>
      <c r="L9410">
        <v>22</v>
      </c>
      <c r="M9410">
        <v>1</v>
      </c>
      <c r="N9410">
        <f t="shared" si="380"/>
        <v>0</v>
      </c>
      <c r="O9410">
        <f t="shared" si="381"/>
        <v>0</v>
      </c>
      <c r="P9410" t="s">
        <v>12694</v>
      </c>
    </row>
    <row r="9411" spans="2:16" x14ac:dyDescent="0.25">
      <c r="B9411" t="s">
        <v>9417</v>
      </c>
      <c r="C9411" s="119" t="s">
        <v>60</v>
      </c>
      <c r="D9411" t="s">
        <v>11537</v>
      </c>
      <c r="E9411" t="s">
        <v>11530</v>
      </c>
      <c r="F9411" t="s">
        <v>11540</v>
      </c>
      <c r="G9411" t="s">
        <v>61</v>
      </c>
      <c r="H9411" t="s">
        <v>18</v>
      </c>
      <c r="I9411" t="s">
        <v>11541</v>
      </c>
      <c r="J9411">
        <v>2018</v>
      </c>
      <c r="K9411">
        <v>630.11</v>
      </c>
      <c r="L9411">
        <v>25</v>
      </c>
      <c r="M9411">
        <v>1</v>
      </c>
      <c r="N9411">
        <f t="shared" si="380"/>
        <v>0</v>
      </c>
      <c r="O9411">
        <f t="shared" si="381"/>
        <v>0</v>
      </c>
      <c r="P9411" t="s">
        <v>12694</v>
      </c>
    </row>
    <row r="9412" spans="2:16" x14ac:dyDescent="0.25">
      <c r="B9412" t="s">
        <v>9418</v>
      </c>
      <c r="C9412" s="119" t="s">
        <v>60</v>
      </c>
      <c r="D9412" t="s">
        <v>11537</v>
      </c>
      <c r="E9412" t="s">
        <v>11530</v>
      </c>
      <c r="F9412" t="s">
        <v>11540</v>
      </c>
      <c r="G9412" t="s">
        <v>61</v>
      </c>
      <c r="H9412" t="s">
        <v>18</v>
      </c>
      <c r="I9412" t="s">
        <v>11541</v>
      </c>
      <c r="J9412">
        <v>2018</v>
      </c>
      <c r="K9412">
        <v>661.4</v>
      </c>
      <c r="L9412">
        <v>24</v>
      </c>
      <c r="M9412">
        <v>1</v>
      </c>
      <c r="N9412">
        <f t="shared" si="380"/>
        <v>0</v>
      </c>
      <c r="O9412">
        <f t="shared" si="381"/>
        <v>0</v>
      </c>
      <c r="P9412" t="s">
        <v>12694</v>
      </c>
    </row>
    <row r="9413" spans="2:16" x14ac:dyDescent="0.25">
      <c r="B9413" t="s">
        <v>9419</v>
      </c>
      <c r="C9413" s="119" t="s">
        <v>60</v>
      </c>
      <c r="D9413" t="s">
        <v>11537</v>
      </c>
      <c r="E9413" t="s">
        <v>11530</v>
      </c>
      <c r="F9413" t="s">
        <v>11540</v>
      </c>
      <c r="G9413" t="s">
        <v>61</v>
      </c>
      <c r="H9413" t="s">
        <v>18</v>
      </c>
      <c r="I9413" t="s">
        <v>11541</v>
      </c>
      <c r="J9413">
        <v>2018</v>
      </c>
      <c r="K9413">
        <v>631.12</v>
      </c>
      <c r="L9413">
        <v>32</v>
      </c>
      <c r="M9413">
        <v>1</v>
      </c>
      <c r="N9413">
        <f t="shared" si="380"/>
        <v>0</v>
      </c>
      <c r="O9413">
        <f t="shared" si="381"/>
        <v>0</v>
      </c>
      <c r="P9413" t="s">
        <v>12694</v>
      </c>
    </row>
    <row r="9414" spans="2:16" x14ac:dyDescent="0.25">
      <c r="B9414" t="s">
        <v>9420</v>
      </c>
      <c r="C9414" s="119" t="s">
        <v>60</v>
      </c>
      <c r="D9414" t="s">
        <v>11537</v>
      </c>
      <c r="E9414" t="s">
        <v>11530</v>
      </c>
      <c r="F9414" t="s">
        <v>11540</v>
      </c>
      <c r="G9414" t="s">
        <v>61</v>
      </c>
      <c r="H9414" t="s">
        <v>18</v>
      </c>
      <c r="I9414" t="s">
        <v>11541</v>
      </c>
      <c r="J9414">
        <v>2018</v>
      </c>
      <c r="K9414">
        <v>630.25</v>
      </c>
      <c r="L9414">
        <v>26</v>
      </c>
      <c r="M9414">
        <v>1</v>
      </c>
      <c r="N9414">
        <f t="shared" si="380"/>
        <v>0</v>
      </c>
      <c r="O9414">
        <f t="shared" si="381"/>
        <v>0</v>
      </c>
      <c r="P9414" t="s">
        <v>12694</v>
      </c>
    </row>
    <row r="9415" spans="2:16" x14ac:dyDescent="0.25">
      <c r="B9415" t="s">
        <v>9421</v>
      </c>
      <c r="C9415" s="119" t="s">
        <v>60</v>
      </c>
      <c r="D9415" t="s">
        <v>11537</v>
      </c>
      <c r="E9415" t="s">
        <v>11530</v>
      </c>
      <c r="F9415" t="s">
        <v>11540</v>
      </c>
      <c r="G9415" t="s">
        <v>61</v>
      </c>
      <c r="H9415" t="s">
        <v>18</v>
      </c>
      <c r="I9415" t="s">
        <v>11541</v>
      </c>
      <c r="J9415">
        <v>2018</v>
      </c>
      <c r="K9415">
        <v>11647.25</v>
      </c>
      <c r="L9415">
        <v>26</v>
      </c>
      <c r="M9415">
        <v>1</v>
      </c>
      <c r="N9415">
        <f t="shared" si="380"/>
        <v>0</v>
      </c>
      <c r="O9415">
        <f t="shared" si="381"/>
        <v>0</v>
      </c>
      <c r="P9415" t="s">
        <v>12694</v>
      </c>
    </row>
    <row r="9416" spans="2:16" x14ac:dyDescent="0.25">
      <c r="B9416" t="s">
        <v>9422</v>
      </c>
      <c r="C9416" s="119" t="s">
        <v>60</v>
      </c>
      <c r="D9416" t="s">
        <v>11537</v>
      </c>
      <c r="E9416" t="s">
        <v>11530</v>
      </c>
      <c r="F9416" t="s">
        <v>11540</v>
      </c>
      <c r="G9416" t="s">
        <v>61</v>
      </c>
      <c r="H9416" t="s">
        <v>18</v>
      </c>
      <c r="I9416" t="s">
        <v>11541</v>
      </c>
      <c r="J9416">
        <v>2018</v>
      </c>
      <c r="K9416">
        <v>630.08000000000004</v>
      </c>
      <c r="L9416">
        <v>31</v>
      </c>
      <c r="M9416">
        <v>1</v>
      </c>
      <c r="N9416">
        <f t="shared" si="380"/>
        <v>0</v>
      </c>
      <c r="O9416">
        <f t="shared" si="381"/>
        <v>0</v>
      </c>
      <c r="P9416" t="s">
        <v>12694</v>
      </c>
    </row>
    <row r="9417" spans="2:16" x14ac:dyDescent="0.25">
      <c r="B9417" t="s">
        <v>9423</v>
      </c>
      <c r="C9417" s="119" t="s">
        <v>60</v>
      </c>
      <c r="D9417" t="s">
        <v>11537</v>
      </c>
      <c r="E9417" t="s">
        <v>11530</v>
      </c>
      <c r="F9417" t="s">
        <v>11540</v>
      </c>
      <c r="G9417" t="s">
        <v>61</v>
      </c>
      <c r="H9417" t="s">
        <v>18</v>
      </c>
      <c r="I9417" t="s">
        <v>11541</v>
      </c>
      <c r="J9417">
        <v>2018</v>
      </c>
      <c r="K9417">
        <v>629.92999999999995</v>
      </c>
      <c r="L9417">
        <v>30</v>
      </c>
      <c r="M9417">
        <v>1</v>
      </c>
      <c r="N9417">
        <f t="shared" si="380"/>
        <v>0</v>
      </c>
      <c r="O9417">
        <f t="shared" si="381"/>
        <v>0</v>
      </c>
      <c r="P9417" t="s">
        <v>12694</v>
      </c>
    </row>
    <row r="9418" spans="2:16" x14ac:dyDescent="0.25">
      <c r="B9418" t="s">
        <v>9424</v>
      </c>
      <c r="C9418" s="119" t="s">
        <v>60</v>
      </c>
      <c r="D9418" t="s">
        <v>11537</v>
      </c>
      <c r="E9418" t="s">
        <v>11530</v>
      </c>
      <c r="F9418" t="s">
        <v>11540</v>
      </c>
      <c r="G9418" t="s">
        <v>61</v>
      </c>
      <c r="H9418" t="s">
        <v>18</v>
      </c>
      <c r="I9418" t="s">
        <v>11541</v>
      </c>
      <c r="J9418">
        <v>2018</v>
      </c>
      <c r="K9418">
        <v>630.08000000000004</v>
      </c>
      <c r="L9418">
        <v>31</v>
      </c>
      <c r="M9418">
        <v>1</v>
      </c>
      <c r="N9418">
        <f t="shared" si="380"/>
        <v>0</v>
      </c>
      <c r="O9418">
        <f t="shared" si="381"/>
        <v>0</v>
      </c>
      <c r="P9418" t="s">
        <v>12694</v>
      </c>
    </row>
    <row r="9419" spans="2:16" x14ac:dyDescent="0.25">
      <c r="B9419" t="s">
        <v>9425</v>
      </c>
      <c r="C9419" s="119" t="s">
        <v>60</v>
      </c>
      <c r="D9419" t="s">
        <v>11537</v>
      </c>
      <c r="E9419" t="s">
        <v>11530</v>
      </c>
      <c r="F9419" t="s">
        <v>11540</v>
      </c>
      <c r="G9419" t="s">
        <v>61</v>
      </c>
      <c r="H9419" t="s">
        <v>18</v>
      </c>
      <c r="I9419" t="s">
        <v>11541</v>
      </c>
      <c r="J9419">
        <v>2018</v>
      </c>
      <c r="K9419">
        <v>629.51</v>
      </c>
      <c r="L9419">
        <v>27</v>
      </c>
      <c r="M9419">
        <v>1</v>
      </c>
      <c r="N9419">
        <f t="shared" ref="N9419:N9482" si="382">IF(K9419&lt;100,1,0)</f>
        <v>0</v>
      </c>
      <c r="O9419">
        <f t="shared" si="381"/>
        <v>0</v>
      </c>
      <c r="P9419" t="s">
        <v>12694</v>
      </c>
    </row>
    <row r="9420" spans="2:16" x14ac:dyDescent="0.25">
      <c r="B9420" t="s">
        <v>9426</v>
      </c>
      <c r="C9420" s="119" t="s">
        <v>60</v>
      </c>
      <c r="D9420" t="s">
        <v>11537</v>
      </c>
      <c r="E9420" t="s">
        <v>11530</v>
      </c>
      <c r="F9420" t="s">
        <v>11540</v>
      </c>
      <c r="G9420" t="s">
        <v>61</v>
      </c>
      <c r="H9420" t="s">
        <v>18</v>
      </c>
      <c r="I9420" t="s">
        <v>11541</v>
      </c>
      <c r="J9420">
        <v>2018</v>
      </c>
      <c r="K9420">
        <v>630.38</v>
      </c>
      <c r="L9420">
        <v>33</v>
      </c>
      <c r="M9420">
        <v>1</v>
      </c>
      <c r="N9420">
        <f t="shared" si="382"/>
        <v>0</v>
      </c>
      <c r="O9420">
        <f t="shared" si="381"/>
        <v>0</v>
      </c>
      <c r="P9420" t="s">
        <v>12694</v>
      </c>
    </row>
    <row r="9421" spans="2:16" x14ac:dyDescent="0.25">
      <c r="B9421" t="s">
        <v>9427</v>
      </c>
      <c r="C9421" s="119" t="s">
        <v>60</v>
      </c>
      <c r="D9421" t="s">
        <v>11537</v>
      </c>
      <c r="E9421" t="s">
        <v>11530</v>
      </c>
      <c r="F9421" t="s">
        <v>11540</v>
      </c>
      <c r="G9421" t="s">
        <v>61</v>
      </c>
      <c r="H9421" t="s">
        <v>18</v>
      </c>
      <c r="I9421" t="s">
        <v>11541</v>
      </c>
      <c r="J9421">
        <v>2018</v>
      </c>
      <c r="K9421">
        <v>631.21</v>
      </c>
      <c r="L9421">
        <v>39</v>
      </c>
      <c r="M9421">
        <v>1</v>
      </c>
      <c r="N9421">
        <f t="shared" si="382"/>
        <v>0</v>
      </c>
      <c r="O9421">
        <f t="shared" si="381"/>
        <v>0</v>
      </c>
      <c r="P9421" t="s">
        <v>12694</v>
      </c>
    </row>
    <row r="9422" spans="2:16" x14ac:dyDescent="0.25">
      <c r="B9422" t="s">
        <v>9428</v>
      </c>
      <c r="C9422" s="119" t="s">
        <v>60</v>
      </c>
      <c r="D9422" t="s">
        <v>11542</v>
      </c>
      <c r="E9422" t="s">
        <v>11530</v>
      </c>
      <c r="F9422" t="s">
        <v>11540</v>
      </c>
      <c r="G9422" t="s">
        <v>61</v>
      </c>
      <c r="H9422" t="s">
        <v>18</v>
      </c>
      <c r="I9422" t="s">
        <v>11541</v>
      </c>
      <c r="J9422">
        <v>2018</v>
      </c>
      <c r="K9422">
        <v>734.67</v>
      </c>
      <c r="L9422">
        <v>103</v>
      </c>
      <c r="M9422">
        <v>1</v>
      </c>
      <c r="N9422">
        <f t="shared" si="382"/>
        <v>0</v>
      </c>
      <c r="O9422">
        <f t="shared" si="381"/>
        <v>0</v>
      </c>
      <c r="P9422" t="s">
        <v>12694</v>
      </c>
    </row>
    <row r="9423" spans="2:16" x14ac:dyDescent="0.25">
      <c r="B9423" t="s">
        <v>9429</v>
      </c>
      <c r="C9423" s="119" t="s">
        <v>60</v>
      </c>
      <c r="D9423" t="s">
        <v>11537</v>
      </c>
      <c r="E9423" t="s">
        <v>11530</v>
      </c>
      <c r="F9423" t="s">
        <v>11540</v>
      </c>
      <c r="G9423" t="s">
        <v>61</v>
      </c>
      <c r="H9423" t="s">
        <v>18</v>
      </c>
      <c r="I9423" t="s">
        <v>3</v>
      </c>
      <c r="J9423">
        <v>2018</v>
      </c>
      <c r="K9423">
        <v>657.99</v>
      </c>
      <c r="M9423">
        <v>1</v>
      </c>
      <c r="N9423">
        <f t="shared" si="382"/>
        <v>0</v>
      </c>
      <c r="O9423">
        <f t="shared" si="381"/>
        <v>1</v>
      </c>
      <c r="P9423" t="s">
        <v>12694</v>
      </c>
    </row>
    <row r="9424" spans="2:16" x14ac:dyDescent="0.25">
      <c r="B9424" t="s">
        <v>9430</v>
      </c>
      <c r="C9424" s="119" t="s">
        <v>60</v>
      </c>
      <c r="D9424" t="s">
        <v>11537</v>
      </c>
      <c r="E9424" t="s">
        <v>11530</v>
      </c>
      <c r="F9424" t="s">
        <v>11540</v>
      </c>
      <c r="G9424" t="s">
        <v>61</v>
      </c>
      <c r="H9424" t="s">
        <v>18</v>
      </c>
      <c r="I9424" t="s">
        <v>11541</v>
      </c>
      <c r="J9424">
        <v>2018</v>
      </c>
      <c r="K9424">
        <v>631.13</v>
      </c>
      <c r="L9424">
        <v>55</v>
      </c>
      <c r="M9424">
        <v>1</v>
      </c>
      <c r="N9424">
        <f t="shared" si="382"/>
        <v>0</v>
      </c>
      <c r="O9424">
        <f t="shared" si="381"/>
        <v>0</v>
      </c>
      <c r="P9424" t="s">
        <v>12694</v>
      </c>
    </row>
    <row r="9425" spans="2:16" x14ac:dyDescent="0.25">
      <c r="B9425" t="s">
        <v>9431</v>
      </c>
      <c r="C9425" s="119" t="s">
        <v>60</v>
      </c>
      <c r="D9425" t="s">
        <v>11537</v>
      </c>
      <c r="E9425" t="s">
        <v>11530</v>
      </c>
      <c r="F9425" t="s">
        <v>11540</v>
      </c>
      <c r="G9425" t="s">
        <v>61</v>
      </c>
      <c r="H9425" t="s">
        <v>18</v>
      </c>
      <c r="I9425" t="s">
        <v>11541</v>
      </c>
      <c r="J9425">
        <v>2018</v>
      </c>
      <c r="K9425">
        <v>628.66</v>
      </c>
      <c r="L9425">
        <v>21</v>
      </c>
      <c r="M9425">
        <v>1</v>
      </c>
      <c r="N9425">
        <f t="shared" si="382"/>
        <v>0</v>
      </c>
      <c r="O9425">
        <f t="shared" si="381"/>
        <v>0</v>
      </c>
      <c r="P9425" t="s">
        <v>12694</v>
      </c>
    </row>
    <row r="9426" spans="2:16" x14ac:dyDescent="0.25">
      <c r="B9426" t="s">
        <v>9432</v>
      </c>
      <c r="C9426" s="119" t="s">
        <v>60</v>
      </c>
      <c r="D9426" t="s">
        <v>11537</v>
      </c>
      <c r="E9426" t="s">
        <v>11530</v>
      </c>
      <c r="F9426" t="s">
        <v>11540</v>
      </c>
      <c r="G9426" t="s">
        <v>61</v>
      </c>
      <c r="H9426" t="s">
        <v>18</v>
      </c>
      <c r="I9426" t="s">
        <v>11541</v>
      </c>
      <c r="J9426">
        <v>2018</v>
      </c>
      <c r="K9426">
        <v>628.67999999999995</v>
      </c>
      <c r="L9426">
        <v>21</v>
      </c>
      <c r="M9426">
        <v>1</v>
      </c>
      <c r="N9426">
        <f t="shared" si="382"/>
        <v>0</v>
      </c>
      <c r="O9426">
        <f t="shared" si="381"/>
        <v>0</v>
      </c>
      <c r="P9426" t="s">
        <v>12694</v>
      </c>
    </row>
    <row r="9427" spans="2:16" x14ac:dyDescent="0.25">
      <c r="B9427" t="s">
        <v>9433</v>
      </c>
      <c r="C9427" s="119" t="s">
        <v>60</v>
      </c>
      <c r="D9427" t="s">
        <v>11537</v>
      </c>
      <c r="E9427" t="s">
        <v>11530</v>
      </c>
      <c r="F9427" t="s">
        <v>11540</v>
      </c>
      <c r="G9427" t="s">
        <v>61</v>
      </c>
      <c r="H9427" t="s">
        <v>18</v>
      </c>
      <c r="I9427" t="s">
        <v>11541</v>
      </c>
      <c r="J9427">
        <v>2018</v>
      </c>
      <c r="K9427">
        <v>629.08000000000004</v>
      </c>
      <c r="L9427">
        <v>24</v>
      </c>
      <c r="M9427">
        <v>1</v>
      </c>
      <c r="N9427">
        <f t="shared" si="382"/>
        <v>0</v>
      </c>
      <c r="O9427">
        <f t="shared" si="381"/>
        <v>0</v>
      </c>
      <c r="P9427" t="s">
        <v>12694</v>
      </c>
    </row>
    <row r="9428" spans="2:16" x14ac:dyDescent="0.25">
      <c r="B9428" t="s">
        <v>9434</v>
      </c>
      <c r="C9428" s="119" t="s">
        <v>60</v>
      </c>
      <c r="D9428" t="s">
        <v>11537</v>
      </c>
      <c r="E9428" t="s">
        <v>11530</v>
      </c>
      <c r="F9428" t="s">
        <v>11540</v>
      </c>
      <c r="G9428" t="s">
        <v>61</v>
      </c>
      <c r="H9428" t="s">
        <v>18</v>
      </c>
      <c r="I9428" t="s">
        <v>11541</v>
      </c>
      <c r="J9428">
        <v>2018</v>
      </c>
      <c r="K9428">
        <v>629.53</v>
      </c>
      <c r="L9428">
        <v>21</v>
      </c>
      <c r="M9428">
        <v>1</v>
      </c>
      <c r="N9428">
        <f t="shared" si="382"/>
        <v>0</v>
      </c>
      <c r="O9428">
        <f t="shared" si="381"/>
        <v>0</v>
      </c>
      <c r="P9428" t="s">
        <v>12694</v>
      </c>
    </row>
    <row r="9429" spans="2:16" x14ac:dyDescent="0.25">
      <c r="B9429" t="s">
        <v>9435</v>
      </c>
      <c r="C9429" s="119" t="s">
        <v>60</v>
      </c>
      <c r="D9429" t="s">
        <v>11537</v>
      </c>
      <c r="E9429" t="s">
        <v>11530</v>
      </c>
      <c r="F9429" t="s">
        <v>11540</v>
      </c>
      <c r="G9429" t="s">
        <v>61</v>
      </c>
      <c r="H9429" t="s">
        <v>18</v>
      </c>
      <c r="I9429" t="s">
        <v>11541</v>
      </c>
      <c r="J9429">
        <v>2018</v>
      </c>
      <c r="K9429">
        <v>847.71</v>
      </c>
      <c r="L9429">
        <v>19</v>
      </c>
      <c r="M9429">
        <v>1</v>
      </c>
      <c r="N9429">
        <f t="shared" si="382"/>
        <v>0</v>
      </c>
      <c r="O9429">
        <f t="shared" si="381"/>
        <v>0</v>
      </c>
      <c r="P9429" t="s">
        <v>12694</v>
      </c>
    </row>
    <row r="9430" spans="2:16" x14ac:dyDescent="0.25">
      <c r="B9430" t="s">
        <v>9436</v>
      </c>
      <c r="C9430" s="119" t="s">
        <v>60</v>
      </c>
      <c r="D9430" t="s">
        <v>11537</v>
      </c>
      <c r="E9430" t="s">
        <v>11530</v>
      </c>
      <c r="F9430" t="s">
        <v>11540</v>
      </c>
      <c r="G9430" t="s">
        <v>61</v>
      </c>
      <c r="H9430" t="s">
        <v>18</v>
      </c>
      <c r="I9430" t="s">
        <v>11541</v>
      </c>
      <c r="J9430">
        <v>2018</v>
      </c>
      <c r="K9430">
        <v>745.9</v>
      </c>
      <c r="L9430">
        <v>21</v>
      </c>
      <c r="M9430">
        <v>1</v>
      </c>
      <c r="N9430">
        <f t="shared" si="382"/>
        <v>0</v>
      </c>
      <c r="O9430">
        <f t="shared" si="381"/>
        <v>0</v>
      </c>
      <c r="P9430" t="s">
        <v>12694</v>
      </c>
    </row>
    <row r="9431" spans="2:16" x14ac:dyDescent="0.25">
      <c r="B9431" t="s">
        <v>9437</v>
      </c>
      <c r="C9431" s="119" t="s">
        <v>60</v>
      </c>
      <c r="D9431" t="s">
        <v>11546</v>
      </c>
      <c r="E9431" t="s">
        <v>11530</v>
      </c>
      <c r="F9431" t="s">
        <v>11540</v>
      </c>
      <c r="G9431" t="s">
        <v>61</v>
      </c>
      <c r="H9431" t="s">
        <v>18</v>
      </c>
      <c r="I9431" t="s">
        <v>11541</v>
      </c>
      <c r="J9431">
        <v>2018</v>
      </c>
      <c r="K9431">
        <v>663.24</v>
      </c>
      <c r="L9431">
        <v>37</v>
      </c>
      <c r="M9431">
        <v>1</v>
      </c>
      <c r="N9431">
        <f t="shared" si="382"/>
        <v>0</v>
      </c>
      <c r="O9431">
        <f t="shared" si="381"/>
        <v>0</v>
      </c>
      <c r="P9431" t="s">
        <v>12693</v>
      </c>
    </row>
    <row r="9432" spans="2:16" x14ac:dyDescent="0.25">
      <c r="B9432" t="s">
        <v>9438</v>
      </c>
      <c r="C9432" s="119" t="s">
        <v>60</v>
      </c>
      <c r="D9432" t="s">
        <v>11550</v>
      </c>
      <c r="E9432" t="s">
        <v>11530</v>
      </c>
      <c r="F9432" t="s">
        <v>11540</v>
      </c>
      <c r="G9432" t="s">
        <v>61</v>
      </c>
      <c r="H9432" t="s">
        <v>18</v>
      </c>
      <c r="I9432" t="s">
        <v>11541</v>
      </c>
      <c r="J9432">
        <v>2018</v>
      </c>
      <c r="K9432">
        <v>663.24</v>
      </c>
      <c r="L9432">
        <v>37</v>
      </c>
      <c r="M9432">
        <v>1</v>
      </c>
      <c r="N9432">
        <f t="shared" si="382"/>
        <v>0</v>
      </c>
      <c r="O9432">
        <f t="shared" si="381"/>
        <v>0</v>
      </c>
      <c r="P9432" t="s">
        <v>12694</v>
      </c>
    </row>
    <row r="9433" spans="2:16" x14ac:dyDescent="0.25">
      <c r="B9433" t="s">
        <v>9439</v>
      </c>
      <c r="C9433" s="119" t="s">
        <v>60</v>
      </c>
      <c r="D9433" t="s">
        <v>11537</v>
      </c>
      <c r="E9433" t="s">
        <v>11530</v>
      </c>
      <c r="F9433" t="s">
        <v>11540</v>
      </c>
      <c r="G9433" t="s">
        <v>61</v>
      </c>
      <c r="H9433" t="s">
        <v>18</v>
      </c>
      <c r="I9433" t="s">
        <v>11541</v>
      </c>
      <c r="J9433">
        <v>2018</v>
      </c>
      <c r="K9433">
        <v>632.51</v>
      </c>
      <c r="L9433">
        <v>22</v>
      </c>
      <c r="M9433">
        <v>1</v>
      </c>
      <c r="N9433">
        <f t="shared" si="382"/>
        <v>0</v>
      </c>
      <c r="O9433">
        <f t="shared" si="381"/>
        <v>0</v>
      </c>
      <c r="P9433" t="s">
        <v>12694</v>
      </c>
    </row>
    <row r="9434" spans="2:16" x14ac:dyDescent="0.25">
      <c r="B9434" t="s">
        <v>9440</v>
      </c>
      <c r="C9434" s="119" t="s">
        <v>60</v>
      </c>
      <c r="D9434" t="s">
        <v>11537</v>
      </c>
      <c r="E9434" t="s">
        <v>11530</v>
      </c>
      <c r="F9434" t="s">
        <v>11540</v>
      </c>
      <c r="G9434" t="s">
        <v>61</v>
      </c>
      <c r="H9434" t="s">
        <v>18</v>
      </c>
      <c r="I9434" t="s">
        <v>11541</v>
      </c>
      <c r="J9434">
        <v>2018</v>
      </c>
      <c r="K9434">
        <v>632.51</v>
      </c>
      <c r="L9434">
        <v>22</v>
      </c>
      <c r="M9434">
        <v>1</v>
      </c>
      <c r="N9434">
        <f t="shared" si="382"/>
        <v>0</v>
      </c>
      <c r="O9434">
        <f t="shared" si="381"/>
        <v>0</v>
      </c>
      <c r="P9434" t="s">
        <v>12694</v>
      </c>
    </row>
    <row r="9435" spans="2:16" x14ac:dyDescent="0.25">
      <c r="B9435" t="s">
        <v>9441</v>
      </c>
      <c r="C9435" s="119" t="s">
        <v>60</v>
      </c>
      <c r="D9435" t="s">
        <v>11537</v>
      </c>
      <c r="E9435" t="s">
        <v>11530</v>
      </c>
      <c r="F9435" t="s">
        <v>11540</v>
      </c>
      <c r="G9435" t="s">
        <v>61</v>
      </c>
      <c r="H9435" t="s">
        <v>18</v>
      </c>
      <c r="I9435" t="s">
        <v>11541</v>
      </c>
      <c r="J9435">
        <v>2018</v>
      </c>
      <c r="K9435">
        <v>661.91</v>
      </c>
      <c r="L9435">
        <v>28</v>
      </c>
      <c r="M9435">
        <v>1</v>
      </c>
      <c r="N9435">
        <f t="shared" si="382"/>
        <v>0</v>
      </c>
      <c r="O9435">
        <f t="shared" si="381"/>
        <v>0</v>
      </c>
      <c r="P9435" t="s">
        <v>12694</v>
      </c>
    </row>
    <row r="9436" spans="2:16" x14ac:dyDescent="0.25">
      <c r="B9436" t="s">
        <v>9442</v>
      </c>
      <c r="C9436" s="119" t="s">
        <v>60</v>
      </c>
      <c r="D9436" t="s">
        <v>11537</v>
      </c>
      <c r="E9436" t="s">
        <v>11530</v>
      </c>
      <c r="F9436" t="s">
        <v>11540</v>
      </c>
      <c r="G9436" t="s">
        <v>61</v>
      </c>
      <c r="H9436" t="s">
        <v>18</v>
      </c>
      <c r="I9436" t="s">
        <v>11541</v>
      </c>
      <c r="J9436">
        <v>2018</v>
      </c>
      <c r="K9436">
        <v>629.66999999999996</v>
      </c>
      <c r="L9436">
        <v>22</v>
      </c>
      <c r="M9436">
        <v>1</v>
      </c>
      <c r="N9436">
        <f t="shared" si="382"/>
        <v>0</v>
      </c>
      <c r="O9436">
        <f t="shared" si="381"/>
        <v>0</v>
      </c>
      <c r="P9436" t="s">
        <v>12694</v>
      </c>
    </row>
    <row r="9437" spans="2:16" x14ac:dyDescent="0.25">
      <c r="B9437" t="s">
        <v>9443</v>
      </c>
      <c r="C9437" s="119" t="s">
        <v>60</v>
      </c>
      <c r="D9437" t="s">
        <v>11537</v>
      </c>
      <c r="E9437" t="s">
        <v>11530</v>
      </c>
      <c r="F9437" t="s">
        <v>11540</v>
      </c>
      <c r="G9437" t="s">
        <v>61</v>
      </c>
      <c r="H9437" t="s">
        <v>18</v>
      </c>
      <c r="I9437" t="s">
        <v>11541</v>
      </c>
      <c r="J9437">
        <v>2018</v>
      </c>
      <c r="K9437">
        <v>661.11</v>
      </c>
      <c r="L9437">
        <v>22</v>
      </c>
      <c r="M9437">
        <v>1</v>
      </c>
      <c r="N9437">
        <f t="shared" si="382"/>
        <v>0</v>
      </c>
      <c r="O9437">
        <f t="shared" si="381"/>
        <v>0</v>
      </c>
      <c r="P9437" t="s">
        <v>12694</v>
      </c>
    </row>
    <row r="9438" spans="2:16" x14ac:dyDescent="0.25">
      <c r="B9438" t="s">
        <v>9444</v>
      </c>
      <c r="C9438" s="119" t="s">
        <v>60</v>
      </c>
      <c r="D9438" t="s">
        <v>11537</v>
      </c>
      <c r="E9438" t="s">
        <v>11530</v>
      </c>
      <c r="F9438" t="s">
        <v>11540</v>
      </c>
      <c r="G9438" t="s">
        <v>61</v>
      </c>
      <c r="H9438" t="s">
        <v>18</v>
      </c>
      <c r="I9438" t="s">
        <v>11541</v>
      </c>
      <c r="J9438">
        <v>2018</v>
      </c>
      <c r="K9438">
        <v>629.66999999999996</v>
      </c>
      <c r="L9438">
        <v>22</v>
      </c>
      <c r="M9438">
        <v>1</v>
      </c>
      <c r="N9438">
        <f t="shared" si="382"/>
        <v>0</v>
      </c>
      <c r="O9438">
        <f t="shared" si="381"/>
        <v>0</v>
      </c>
      <c r="P9438" t="s">
        <v>12694</v>
      </c>
    </row>
    <row r="9439" spans="2:16" x14ac:dyDescent="0.25">
      <c r="B9439" t="s">
        <v>9445</v>
      </c>
      <c r="C9439" s="119" t="s">
        <v>60</v>
      </c>
      <c r="D9439" t="s">
        <v>11537</v>
      </c>
      <c r="E9439" t="s">
        <v>11530</v>
      </c>
      <c r="F9439" t="s">
        <v>11540</v>
      </c>
      <c r="G9439" t="s">
        <v>61</v>
      </c>
      <c r="H9439" t="s">
        <v>18</v>
      </c>
      <c r="I9439" t="s">
        <v>11541</v>
      </c>
      <c r="J9439">
        <v>2018</v>
      </c>
      <c r="K9439">
        <v>629.66999999999996</v>
      </c>
      <c r="L9439">
        <v>22</v>
      </c>
      <c r="M9439">
        <v>1</v>
      </c>
      <c r="N9439">
        <f t="shared" si="382"/>
        <v>0</v>
      </c>
      <c r="O9439">
        <f t="shared" si="381"/>
        <v>0</v>
      </c>
      <c r="P9439" t="s">
        <v>12694</v>
      </c>
    </row>
    <row r="9440" spans="2:16" x14ac:dyDescent="0.25">
      <c r="B9440" t="s">
        <v>9446</v>
      </c>
      <c r="C9440" s="119" t="s">
        <v>60</v>
      </c>
      <c r="D9440" t="s">
        <v>11537</v>
      </c>
      <c r="E9440" t="s">
        <v>11530</v>
      </c>
      <c r="F9440" t="s">
        <v>11540</v>
      </c>
      <c r="G9440" t="s">
        <v>61</v>
      </c>
      <c r="H9440" t="s">
        <v>18</v>
      </c>
      <c r="I9440" t="s">
        <v>11541</v>
      </c>
      <c r="J9440">
        <v>2018</v>
      </c>
      <c r="K9440">
        <v>880.82</v>
      </c>
      <c r="L9440">
        <v>27</v>
      </c>
      <c r="M9440">
        <v>1</v>
      </c>
      <c r="N9440">
        <f t="shared" si="382"/>
        <v>0</v>
      </c>
      <c r="O9440">
        <f t="shared" si="381"/>
        <v>0</v>
      </c>
      <c r="P9440" t="s">
        <v>12694</v>
      </c>
    </row>
    <row r="9441" spans="2:16" x14ac:dyDescent="0.25">
      <c r="B9441" t="s">
        <v>9447</v>
      </c>
      <c r="C9441" s="119" t="s">
        <v>60</v>
      </c>
      <c r="D9441" t="s">
        <v>11537</v>
      </c>
      <c r="E9441" t="s">
        <v>11530</v>
      </c>
      <c r="F9441" t="s">
        <v>11540</v>
      </c>
      <c r="G9441" t="s">
        <v>61</v>
      </c>
      <c r="H9441" t="s">
        <v>18</v>
      </c>
      <c r="I9441" t="s">
        <v>11541</v>
      </c>
      <c r="J9441">
        <v>2018</v>
      </c>
      <c r="K9441">
        <v>670.65</v>
      </c>
      <c r="L9441">
        <v>68</v>
      </c>
      <c r="M9441">
        <v>1</v>
      </c>
      <c r="N9441">
        <f t="shared" si="382"/>
        <v>0</v>
      </c>
      <c r="O9441">
        <f t="shared" si="381"/>
        <v>0</v>
      </c>
      <c r="P9441" t="s">
        <v>12694</v>
      </c>
    </row>
    <row r="9442" spans="2:16" x14ac:dyDescent="0.25">
      <c r="B9442" t="s">
        <v>9448</v>
      </c>
      <c r="C9442" s="119" t="s">
        <v>60</v>
      </c>
      <c r="D9442" t="s">
        <v>11537</v>
      </c>
      <c r="E9442" t="s">
        <v>11530</v>
      </c>
      <c r="F9442" t="s">
        <v>11540</v>
      </c>
      <c r="G9442" t="s">
        <v>61</v>
      </c>
      <c r="H9442" t="s">
        <v>18</v>
      </c>
      <c r="I9442" t="s">
        <v>11541</v>
      </c>
      <c r="J9442">
        <v>2018</v>
      </c>
      <c r="K9442">
        <v>633.95000000000005</v>
      </c>
      <c r="L9442">
        <v>32</v>
      </c>
      <c r="M9442">
        <v>1</v>
      </c>
      <c r="N9442">
        <f t="shared" si="382"/>
        <v>0</v>
      </c>
      <c r="O9442">
        <f t="shared" si="381"/>
        <v>0</v>
      </c>
      <c r="P9442" t="s">
        <v>12694</v>
      </c>
    </row>
    <row r="9443" spans="2:16" x14ac:dyDescent="0.25">
      <c r="B9443" t="s">
        <v>9449</v>
      </c>
      <c r="C9443" s="119" t="s">
        <v>60</v>
      </c>
      <c r="D9443" t="s">
        <v>11537</v>
      </c>
      <c r="E9443" t="s">
        <v>11530</v>
      </c>
      <c r="F9443" t="s">
        <v>11540</v>
      </c>
      <c r="G9443" t="s">
        <v>61</v>
      </c>
      <c r="H9443" t="s">
        <v>18</v>
      </c>
      <c r="I9443" t="s">
        <v>11541</v>
      </c>
      <c r="J9443">
        <v>2018</v>
      </c>
      <c r="K9443">
        <v>639.07000000000005</v>
      </c>
      <c r="L9443">
        <v>68</v>
      </c>
      <c r="M9443">
        <v>1</v>
      </c>
      <c r="N9443">
        <f t="shared" si="382"/>
        <v>0</v>
      </c>
      <c r="O9443">
        <f t="shared" si="381"/>
        <v>0</v>
      </c>
      <c r="P9443" t="s">
        <v>12694</v>
      </c>
    </row>
    <row r="9444" spans="2:16" x14ac:dyDescent="0.25">
      <c r="B9444" t="s">
        <v>9450</v>
      </c>
      <c r="C9444" s="119" t="s">
        <v>60</v>
      </c>
      <c r="D9444" t="s">
        <v>11537</v>
      </c>
      <c r="E9444" t="s">
        <v>11530</v>
      </c>
      <c r="F9444" t="s">
        <v>11540</v>
      </c>
      <c r="G9444" t="s">
        <v>61</v>
      </c>
      <c r="H9444" t="s">
        <v>18</v>
      </c>
      <c r="I9444" t="s">
        <v>11541</v>
      </c>
      <c r="J9444">
        <v>2018</v>
      </c>
      <c r="K9444">
        <v>632.51</v>
      </c>
      <c r="L9444">
        <v>22</v>
      </c>
      <c r="M9444">
        <v>1</v>
      </c>
      <c r="N9444">
        <f t="shared" si="382"/>
        <v>0</v>
      </c>
      <c r="O9444">
        <f t="shared" si="381"/>
        <v>0</v>
      </c>
      <c r="P9444" t="s">
        <v>12694</v>
      </c>
    </row>
    <row r="9445" spans="2:16" x14ac:dyDescent="0.25">
      <c r="B9445" t="s">
        <v>9451</v>
      </c>
      <c r="C9445" s="119" t="s">
        <v>60</v>
      </c>
      <c r="D9445" t="s">
        <v>11537</v>
      </c>
      <c r="E9445" t="s">
        <v>11530</v>
      </c>
      <c r="F9445" t="s">
        <v>11540</v>
      </c>
      <c r="G9445" t="s">
        <v>61</v>
      </c>
      <c r="H9445" t="s">
        <v>18</v>
      </c>
      <c r="I9445" t="s">
        <v>11541</v>
      </c>
      <c r="J9445">
        <v>2018</v>
      </c>
      <c r="K9445">
        <v>662.79</v>
      </c>
      <c r="L9445">
        <v>21</v>
      </c>
      <c r="M9445">
        <v>1</v>
      </c>
      <c r="N9445">
        <f t="shared" si="382"/>
        <v>0</v>
      </c>
      <c r="O9445">
        <f t="shared" si="381"/>
        <v>0</v>
      </c>
      <c r="P9445" t="s">
        <v>12694</v>
      </c>
    </row>
    <row r="9446" spans="2:16" x14ac:dyDescent="0.25">
      <c r="B9446" t="s">
        <v>9452</v>
      </c>
      <c r="C9446" s="119" t="s">
        <v>60</v>
      </c>
      <c r="D9446" t="s">
        <v>11537</v>
      </c>
      <c r="E9446" t="s">
        <v>11530</v>
      </c>
      <c r="F9446" t="s">
        <v>11540</v>
      </c>
      <c r="G9446" t="s">
        <v>61</v>
      </c>
      <c r="H9446" t="s">
        <v>18</v>
      </c>
      <c r="I9446" t="s">
        <v>11533</v>
      </c>
      <c r="J9446">
        <v>2018</v>
      </c>
      <c r="K9446">
        <v>638.54999999999995</v>
      </c>
      <c r="L9446">
        <v>40</v>
      </c>
      <c r="M9446">
        <v>1</v>
      </c>
      <c r="N9446">
        <f t="shared" si="382"/>
        <v>0</v>
      </c>
      <c r="O9446">
        <f t="shared" si="381"/>
        <v>0</v>
      </c>
      <c r="P9446" t="s">
        <v>12694</v>
      </c>
    </row>
    <row r="9447" spans="2:16" x14ac:dyDescent="0.25">
      <c r="B9447" t="s">
        <v>9453</v>
      </c>
      <c r="C9447" s="119" t="s">
        <v>60</v>
      </c>
      <c r="D9447" t="s">
        <v>11537</v>
      </c>
      <c r="E9447" t="s">
        <v>11530</v>
      </c>
      <c r="F9447" t="s">
        <v>11540</v>
      </c>
      <c r="G9447" t="s">
        <v>61</v>
      </c>
      <c r="H9447" t="s">
        <v>18</v>
      </c>
      <c r="I9447" t="s">
        <v>11541</v>
      </c>
      <c r="J9447">
        <v>2018</v>
      </c>
      <c r="K9447">
        <v>631.67999999999995</v>
      </c>
      <c r="L9447">
        <v>24</v>
      </c>
      <c r="M9447">
        <v>1</v>
      </c>
      <c r="N9447">
        <f t="shared" si="382"/>
        <v>0</v>
      </c>
      <c r="O9447">
        <f t="shared" si="381"/>
        <v>0</v>
      </c>
      <c r="P9447" t="s">
        <v>12694</v>
      </c>
    </row>
    <row r="9448" spans="2:16" x14ac:dyDescent="0.25">
      <c r="B9448" t="s">
        <v>9454</v>
      </c>
      <c r="C9448" s="119" t="s">
        <v>60</v>
      </c>
      <c r="D9448" t="s">
        <v>11537</v>
      </c>
      <c r="E9448" t="s">
        <v>11530</v>
      </c>
      <c r="F9448" t="s">
        <v>11540</v>
      </c>
      <c r="G9448" t="s">
        <v>61</v>
      </c>
      <c r="H9448" t="s">
        <v>18</v>
      </c>
      <c r="I9448" t="s">
        <v>11541</v>
      </c>
      <c r="J9448">
        <v>2018</v>
      </c>
      <c r="K9448">
        <v>634.23</v>
      </c>
      <c r="L9448">
        <v>34</v>
      </c>
      <c r="M9448">
        <v>1</v>
      </c>
      <c r="N9448">
        <f t="shared" si="382"/>
        <v>0</v>
      </c>
      <c r="O9448">
        <f t="shared" si="381"/>
        <v>0</v>
      </c>
      <c r="P9448" t="s">
        <v>12694</v>
      </c>
    </row>
    <row r="9449" spans="2:16" x14ac:dyDescent="0.25">
      <c r="B9449" t="s">
        <v>9455</v>
      </c>
      <c r="C9449" s="119" t="s">
        <v>60</v>
      </c>
      <c r="D9449" t="s">
        <v>11542</v>
      </c>
      <c r="E9449" t="s">
        <v>11530</v>
      </c>
      <c r="F9449" t="s">
        <v>11540</v>
      </c>
      <c r="G9449" t="s">
        <v>61</v>
      </c>
      <c r="H9449" t="s">
        <v>18</v>
      </c>
      <c r="I9449" t="s">
        <v>11541</v>
      </c>
      <c r="J9449">
        <v>2018</v>
      </c>
      <c r="K9449">
        <v>663.54</v>
      </c>
      <c r="L9449">
        <v>26</v>
      </c>
      <c r="M9449">
        <v>1</v>
      </c>
      <c r="N9449">
        <f t="shared" si="382"/>
        <v>0</v>
      </c>
      <c r="O9449">
        <f t="shared" si="381"/>
        <v>0</v>
      </c>
      <c r="P9449" t="s">
        <v>12694</v>
      </c>
    </row>
    <row r="9450" spans="2:16" x14ac:dyDescent="0.25">
      <c r="B9450" t="s">
        <v>9456</v>
      </c>
      <c r="C9450" s="119" t="s">
        <v>60</v>
      </c>
      <c r="D9450" t="s">
        <v>11537</v>
      </c>
      <c r="E9450" t="s">
        <v>11530</v>
      </c>
      <c r="F9450" t="s">
        <v>11540</v>
      </c>
      <c r="G9450" t="s">
        <v>61</v>
      </c>
      <c r="H9450" t="s">
        <v>18</v>
      </c>
      <c r="I9450" t="s">
        <v>11541</v>
      </c>
      <c r="J9450">
        <v>2018</v>
      </c>
      <c r="K9450">
        <v>630.19000000000005</v>
      </c>
      <c r="L9450">
        <v>26</v>
      </c>
      <c r="M9450">
        <v>1</v>
      </c>
      <c r="N9450">
        <f t="shared" si="382"/>
        <v>0</v>
      </c>
      <c r="O9450">
        <f t="shared" si="381"/>
        <v>0</v>
      </c>
      <c r="P9450" t="s">
        <v>12694</v>
      </c>
    </row>
    <row r="9451" spans="2:16" x14ac:dyDescent="0.25">
      <c r="B9451" t="s">
        <v>9457</v>
      </c>
      <c r="C9451" s="119" t="s">
        <v>60</v>
      </c>
      <c r="D9451" t="s">
        <v>11537</v>
      </c>
      <c r="E9451" t="s">
        <v>11530</v>
      </c>
      <c r="F9451" t="s">
        <v>11540</v>
      </c>
      <c r="G9451" t="s">
        <v>61</v>
      </c>
      <c r="H9451" t="s">
        <v>18</v>
      </c>
      <c r="I9451" t="s">
        <v>11541</v>
      </c>
      <c r="J9451">
        <v>2018</v>
      </c>
      <c r="K9451">
        <v>660.77</v>
      </c>
      <c r="L9451">
        <v>20</v>
      </c>
      <c r="M9451">
        <v>1</v>
      </c>
      <c r="N9451">
        <f t="shared" si="382"/>
        <v>0</v>
      </c>
      <c r="O9451">
        <f t="shared" si="381"/>
        <v>0</v>
      </c>
      <c r="P9451" t="s">
        <v>12694</v>
      </c>
    </row>
    <row r="9452" spans="2:16" x14ac:dyDescent="0.25">
      <c r="B9452" t="s">
        <v>9458</v>
      </c>
      <c r="C9452" s="119" t="s">
        <v>60</v>
      </c>
      <c r="D9452" t="s">
        <v>11537</v>
      </c>
      <c r="E9452" t="s">
        <v>11530</v>
      </c>
      <c r="F9452" t="s">
        <v>11540</v>
      </c>
      <c r="G9452" t="s">
        <v>61</v>
      </c>
      <c r="H9452" t="s">
        <v>18</v>
      </c>
      <c r="I9452" t="s">
        <v>11541</v>
      </c>
      <c r="J9452">
        <v>2018</v>
      </c>
      <c r="K9452">
        <v>663.08</v>
      </c>
      <c r="L9452">
        <v>23</v>
      </c>
      <c r="M9452">
        <v>1</v>
      </c>
      <c r="N9452">
        <f t="shared" si="382"/>
        <v>0</v>
      </c>
      <c r="O9452">
        <f t="shared" si="381"/>
        <v>0</v>
      </c>
      <c r="P9452" t="s">
        <v>12694</v>
      </c>
    </row>
    <row r="9453" spans="2:16" x14ac:dyDescent="0.25">
      <c r="B9453" t="s">
        <v>9459</v>
      </c>
      <c r="C9453" s="119" t="s">
        <v>60</v>
      </c>
      <c r="D9453" t="s">
        <v>11537</v>
      </c>
      <c r="E9453" t="s">
        <v>11530</v>
      </c>
      <c r="F9453" t="s">
        <v>11540</v>
      </c>
      <c r="G9453" t="s">
        <v>61</v>
      </c>
      <c r="H9453" t="s">
        <v>18</v>
      </c>
      <c r="I9453" t="s">
        <v>11541</v>
      </c>
      <c r="J9453">
        <v>2018</v>
      </c>
      <c r="K9453">
        <v>666.34</v>
      </c>
      <c r="L9453">
        <v>46</v>
      </c>
      <c r="M9453">
        <v>1</v>
      </c>
      <c r="N9453">
        <f t="shared" si="382"/>
        <v>0</v>
      </c>
      <c r="O9453">
        <f t="shared" si="381"/>
        <v>0</v>
      </c>
      <c r="P9453" t="s">
        <v>12694</v>
      </c>
    </row>
    <row r="9454" spans="2:16" x14ac:dyDescent="0.25">
      <c r="B9454" t="s">
        <v>9460</v>
      </c>
      <c r="C9454" s="119" t="s">
        <v>60</v>
      </c>
      <c r="D9454" t="s">
        <v>11550</v>
      </c>
      <c r="E9454" t="s">
        <v>11530</v>
      </c>
      <c r="F9454" t="s">
        <v>11540</v>
      </c>
      <c r="G9454" t="s">
        <v>61</v>
      </c>
      <c r="H9454" t="s">
        <v>18</v>
      </c>
      <c r="I9454" t="s">
        <v>11541</v>
      </c>
      <c r="J9454">
        <v>2018</v>
      </c>
      <c r="K9454">
        <v>628.96</v>
      </c>
      <c r="L9454">
        <v>17</v>
      </c>
      <c r="M9454">
        <v>1</v>
      </c>
      <c r="N9454">
        <f t="shared" si="382"/>
        <v>0</v>
      </c>
      <c r="O9454">
        <f t="shared" si="381"/>
        <v>0</v>
      </c>
      <c r="P9454" t="s">
        <v>12694</v>
      </c>
    </row>
    <row r="9455" spans="2:16" x14ac:dyDescent="0.25">
      <c r="B9455" t="s">
        <v>9461</v>
      </c>
      <c r="C9455" s="119" t="s">
        <v>60</v>
      </c>
      <c r="D9455" t="s">
        <v>11537</v>
      </c>
      <c r="E9455" t="s">
        <v>11530</v>
      </c>
      <c r="F9455" t="s">
        <v>11540</v>
      </c>
      <c r="G9455" t="s">
        <v>61</v>
      </c>
      <c r="H9455" t="s">
        <v>18</v>
      </c>
      <c r="I9455" t="s">
        <v>11541</v>
      </c>
      <c r="J9455">
        <v>2018</v>
      </c>
      <c r="K9455">
        <v>849</v>
      </c>
      <c r="L9455">
        <v>25</v>
      </c>
      <c r="M9455">
        <v>1</v>
      </c>
      <c r="N9455">
        <f t="shared" si="382"/>
        <v>0</v>
      </c>
      <c r="O9455">
        <f t="shared" si="381"/>
        <v>0</v>
      </c>
      <c r="P9455" t="s">
        <v>12694</v>
      </c>
    </row>
    <row r="9456" spans="2:16" x14ac:dyDescent="0.25">
      <c r="B9456" t="s">
        <v>9462</v>
      </c>
      <c r="C9456" s="119" t="s">
        <v>60</v>
      </c>
      <c r="D9456" t="s">
        <v>11546</v>
      </c>
      <c r="E9456" t="s">
        <v>11530</v>
      </c>
      <c r="F9456" t="s">
        <v>11540</v>
      </c>
      <c r="G9456" t="s">
        <v>61</v>
      </c>
      <c r="H9456" t="s">
        <v>18</v>
      </c>
      <c r="I9456" t="s">
        <v>11541</v>
      </c>
      <c r="J9456">
        <v>2018</v>
      </c>
      <c r="K9456">
        <v>845.88</v>
      </c>
      <c r="L9456">
        <v>23</v>
      </c>
      <c r="M9456">
        <v>1</v>
      </c>
      <c r="N9456">
        <f t="shared" si="382"/>
        <v>0</v>
      </c>
      <c r="O9456">
        <f t="shared" si="381"/>
        <v>0</v>
      </c>
      <c r="P9456" t="s">
        <v>12694</v>
      </c>
    </row>
    <row r="9457" spans="2:16" x14ac:dyDescent="0.25">
      <c r="B9457" t="s">
        <v>9463</v>
      </c>
      <c r="C9457" s="119" t="s">
        <v>60</v>
      </c>
      <c r="D9457" t="s">
        <v>11539</v>
      </c>
      <c r="E9457" t="s">
        <v>11530</v>
      </c>
      <c r="F9457" t="s">
        <v>11540</v>
      </c>
      <c r="G9457" t="s">
        <v>61</v>
      </c>
      <c r="H9457" t="s">
        <v>18</v>
      </c>
      <c r="I9457" t="s">
        <v>11541</v>
      </c>
      <c r="J9457">
        <v>2018</v>
      </c>
      <c r="K9457">
        <v>662.79</v>
      </c>
      <c r="L9457">
        <v>21</v>
      </c>
      <c r="M9457">
        <v>1</v>
      </c>
      <c r="N9457">
        <f t="shared" si="382"/>
        <v>0</v>
      </c>
      <c r="O9457">
        <f t="shared" si="381"/>
        <v>0</v>
      </c>
      <c r="P9457" t="s">
        <v>12694</v>
      </c>
    </row>
    <row r="9458" spans="2:16" x14ac:dyDescent="0.25">
      <c r="B9458" t="s">
        <v>9464</v>
      </c>
      <c r="C9458" s="119" t="s">
        <v>60</v>
      </c>
      <c r="D9458" t="s">
        <v>11537</v>
      </c>
      <c r="E9458" t="s">
        <v>11530</v>
      </c>
      <c r="F9458" t="s">
        <v>11540</v>
      </c>
      <c r="G9458" t="s">
        <v>61</v>
      </c>
      <c r="H9458" t="s">
        <v>18</v>
      </c>
      <c r="I9458" t="s">
        <v>11541</v>
      </c>
      <c r="J9458">
        <v>2018</v>
      </c>
      <c r="K9458">
        <v>663.5</v>
      </c>
      <c r="L9458">
        <v>26</v>
      </c>
      <c r="M9458">
        <v>1</v>
      </c>
      <c r="N9458">
        <f t="shared" si="382"/>
        <v>0</v>
      </c>
      <c r="O9458">
        <f t="shared" si="381"/>
        <v>0</v>
      </c>
      <c r="P9458" t="s">
        <v>12694</v>
      </c>
    </row>
    <row r="9459" spans="2:16" x14ac:dyDescent="0.25">
      <c r="B9459" t="s">
        <v>9465</v>
      </c>
      <c r="C9459" s="119" t="s">
        <v>60</v>
      </c>
      <c r="D9459" t="s">
        <v>11537</v>
      </c>
      <c r="E9459" t="s">
        <v>11530</v>
      </c>
      <c r="F9459" t="s">
        <v>11540</v>
      </c>
      <c r="G9459" t="s">
        <v>61</v>
      </c>
      <c r="H9459" t="s">
        <v>18</v>
      </c>
      <c r="I9459" t="s">
        <v>11541</v>
      </c>
      <c r="J9459">
        <v>2018</v>
      </c>
      <c r="K9459">
        <v>663.5</v>
      </c>
      <c r="L9459">
        <v>26</v>
      </c>
      <c r="M9459">
        <v>1</v>
      </c>
      <c r="N9459">
        <f t="shared" si="382"/>
        <v>0</v>
      </c>
      <c r="O9459">
        <f t="shared" si="381"/>
        <v>0</v>
      </c>
      <c r="P9459" t="s">
        <v>12694</v>
      </c>
    </row>
    <row r="9460" spans="2:16" x14ac:dyDescent="0.25">
      <c r="B9460" t="s">
        <v>9466</v>
      </c>
      <c r="C9460" s="119" t="s">
        <v>60</v>
      </c>
      <c r="D9460" t="s">
        <v>11537</v>
      </c>
      <c r="E9460" t="s">
        <v>11530</v>
      </c>
      <c r="F9460" t="s">
        <v>11540</v>
      </c>
      <c r="G9460" t="s">
        <v>61</v>
      </c>
      <c r="H9460" t="s">
        <v>18</v>
      </c>
      <c r="I9460" t="s">
        <v>11541</v>
      </c>
      <c r="J9460">
        <v>2018</v>
      </c>
      <c r="K9460">
        <v>631.26</v>
      </c>
      <c r="L9460">
        <v>21</v>
      </c>
      <c r="M9460">
        <v>1</v>
      </c>
      <c r="N9460">
        <f t="shared" si="382"/>
        <v>0</v>
      </c>
      <c r="O9460">
        <f t="shared" si="381"/>
        <v>0</v>
      </c>
      <c r="P9460" t="s">
        <v>12694</v>
      </c>
    </row>
    <row r="9461" spans="2:16" x14ac:dyDescent="0.25">
      <c r="B9461" t="s">
        <v>9467</v>
      </c>
      <c r="C9461" s="119" t="s">
        <v>60</v>
      </c>
      <c r="D9461" t="s">
        <v>11539</v>
      </c>
      <c r="E9461" t="s">
        <v>11530</v>
      </c>
      <c r="F9461" t="s">
        <v>11540</v>
      </c>
      <c r="G9461" t="s">
        <v>61</v>
      </c>
      <c r="H9461" t="s">
        <v>18</v>
      </c>
      <c r="I9461" t="s">
        <v>11541</v>
      </c>
      <c r="J9461">
        <v>2018</v>
      </c>
      <c r="K9461">
        <v>630.66999999999996</v>
      </c>
      <c r="L9461">
        <v>22</v>
      </c>
      <c r="M9461">
        <v>1</v>
      </c>
      <c r="N9461">
        <f t="shared" si="382"/>
        <v>0</v>
      </c>
      <c r="O9461">
        <f t="shared" si="381"/>
        <v>0</v>
      </c>
      <c r="P9461" t="s">
        <v>12694</v>
      </c>
    </row>
    <row r="9462" spans="2:16" x14ac:dyDescent="0.25">
      <c r="B9462" t="s">
        <v>9468</v>
      </c>
      <c r="C9462" s="119" t="s">
        <v>60</v>
      </c>
      <c r="D9462" t="s">
        <v>11537</v>
      </c>
      <c r="E9462" t="s">
        <v>11530</v>
      </c>
      <c r="F9462" t="s">
        <v>11540</v>
      </c>
      <c r="G9462" t="s">
        <v>61</v>
      </c>
      <c r="H9462" t="s">
        <v>18</v>
      </c>
      <c r="I9462" t="s">
        <v>11541</v>
      </c>
      <c r="J9462">
        <v>2018</v>
      </c>
      <c r="K9462">
        <v>630.83000000000004</v>
      </c>
      <c r="L9462">
        <v>23</v>
      </c>
      <c r="M9462">
        <v>1</v>
      </c>
      <c r="N9462">
        <f t="shared" si="382"/>
        <v>0</v>
      </c>
      <c r="O9462">
        <f t="shared" si="381"/>
        <v>0</v>
      </c>
      <c r="P9462" t="s">
        <v>12694</v>
      </c>
    </row>
    <row r="9463" spans="2:16" x14ac:dyDescent="0.25">
      <c r="B9463" t="s">
        <v>9469</v>
      </c>
      <c r="C9463" s="119" t="s">
        <v>60</v>
      </c>
      <c r="D9463" t="s">
        <v>11537</v>
      </c>
      <c r="E9463" t="s">
        <v>11530</v>
      </c>
      <c r="F9463" t="s">
        <v>11540</v>
      </c>
      <c r="G9463" t="s">
        <v>61</v>
      </c>
      <c r="H9463" t="s">
        <v>18</v>
      </c>
      <c r="I9463" t="s">
        <v>11541</v>
      </c>
      <c r="J9463">
        <v>2018</v>
      </c>
      <c r="K9463">
        <v>661.87</v>
      </c>
      <c r="L9463">
        <v>20</v>
      </c>
      <c r="M9463">
        <v>1</v>
      </c>
      <c r="N9463">
        <f t="shared" si="382"/>
        <v>0</v>
      </c>
      <c r="O9463">
        <f t="shared" si="381"/>
        <v>0</v>
      </c>
      <c r="P9463" t="s">
        <v>12694</v>
      </c>
    </row>
    <row r="9464" spans="2:16" x14ac:dyDescent="0.25">
      <c r="B9464" t="s">
        <v>9470</v>
      </c>
      <c r="C9464" s="119" t="s">
        <v>60</v>
      </c>
      <c r="D9464" t="s">
        <v>11537</v>
      </c>
      <c r="E9464" t="s">
        <v>11530</v>
      </c>
      <c r="F9464" t="s">
        <v>11540</v>
      </c>
      <c r="G9464" t="s">
        <v>61</v>
      </c>
      <c r="H9464" t="s">
        <v>18</v>
      </c>
      <c r="I9464" t="s">
        <v>11541</v>
      </c>
      <c r="J9464">
        <v>2018</v>
      </c>
      <c r="K9464">
        <v>662.55</v>
      </c>
      <c r="L9464">
        <v>23</v>
      </c>
      <c r="M9464">
        <v>1</v>
      </c>
      <c r="N9464">
        <f t="shared" si="382"/>
        <v>0</v>
      </c>
      <c r="O9464">
        <f t="shared" si="381"/>
        <v>0</v>
      </c>
      <c r="P9464" t="s">
        <v>12694</v>
      </c>
    </row>
    <row r="9465" spans="2:16" x14ac:dyDescent="0.25">
      <c r="B9465" t="s">
        <v>9471</v>
      </c>
      <c r="C9465" s="119" t="s">
        <v>60</v>
      </c>
      <c r="D9465" t="s">
        <v>11539</v>
      </c>
      <c r="E9465" t="s">
        <v>11530</v>
      </c>
      <c r="F9465" t="s">
        <v>11540</v>
      </c>
      <c r="G9465" t="s">
        <v>61</v>
      </c>
      <c r="H9465" t="s">
        <v>18</v>
      </c>
      <c r="I9465" t="s">
        <v>11541</v>
      </c>
      <c r="J9465">
        <v>2018</v>
      </c>
      <c r="K9465">
        <v>662.27</v>
      </c>
      <c r="L9465">
        <v>22</v>
      </c>
      <c r="M9465">
        <v>1</v>
      </c>
      <c r="N9465">
        <f t="shared" si="382"/>
        <v>0</v>
      </c>
      <c r="O9465">
        <f t="shared" si="381"/>
        <v>0</v>
      </c>
      <c r="P9465" t="s">
        <v>12694</v>
      </c>
    </row>
    <row r="9466" spans="2:16" x14ac:dyDescent="0.25">
      <c r="B9466" t="s">
        <v>9472</v>
      </c>
      <c r="C9466" s="119" t="s">
        <v>60</v>
      </c>
      <c r="D9466" t="s">
        <v>11537</v>
      </c>
      <c r="E9466" t="s">
        <v>11530</v>
      </c>
      <c r="F9466" t="s">
        <v>11540</v>
      </c>
      <c r="G9466" t="s">
        <v>61</v>
      </c>
      <c r="H9466" t="s">
        <v>18</v>
      </c>
      <c r="I9466" t="s">
        <v>11541</v>
      </c>
      <c r="J9466">
        <v>2018</v>
      </c>
      <c r="K9466">
        <v>631.1</v>
      </c>
      <c r="L9466">
        <v>21</v>
      </c>
      <c r="M9466">
        <v>1</v>
      </c>
      <c r="N9466">
        <f t="shared" si="382"/>
        <v>0</v>
      </c>
      <c r="O9466">
        <f t="shared" si="381"/>
        <v>0</v>
      </c>
      <c r="P9466" t="s">
        <v>12694</v>
      </c>
    </row>
    <row r="9467" spans="2:16" x14ac:dyDescent="0.25">
      <c r="B9467" t="s">
        <v>9473</v>
      </c>
      <c r="C9467" s="119" t="s">
        <v>60</v>
      </c>
      <c r="D9467" t="s">
        <v>11537</v>
      </c>
      <c r="E9467" t="s">
        <v>11530</v>
      </c>
      <c r="F9467" t="s">
        <v>11540</v>
      </c>
      <c r="G9467" t="s">
        <v>61</v>
      </c>
      <c r="H9467" t="s">
        <v>18</v>
      </c>
      <c r="I9467" t="s">
        <v>11541</v>
      </c>
      <c r="J9467">
        <v>2018</v>
      </c>
      <c r="K9467">
        <v>663.3</v>
      </c>
      <c r="L9467">
        <v>30</v>
      </c>
      <c r="M9467">
        <v>1</v>
      </c>
      <c r="N9467">
        <f t="shared" si="382"/>
        <v>0</v>
      </c>
      <c r="O9467">
        <f t="shared" ref="O9467:O9530" si="383">IF(OR(L9467="",L9467&lt;=0),1,0)</f>
        <v>0</v>
      </c>
      <c r="P9467" t="s">
        <v>12694</v>
      </c>
    </row>
    <row r="9468" spans="2:16" x14ac:dyDescent="0.25">
      <c r="B9468" t="s">
        <v>9474</v>
      </c>
      <c r="C9468" s="119" t="s">
        <v>60</v>
      </c>
      <c r="D9468" t="s">
        <v>11537</v>
      </c>
      <c r="E9468" t="s">
        <v>11530</v>
      </c>
      <c r="F9468" t="s">
        <v>11540</v>
      </c>
      <c r="G9468" t="s">
        <v>61</v>
      </c>
      <c r="H9468" t="s">
        <v>18</v>
      </c>
      <c r="I9468" t="s">
        <v>11541</v>
      </c>
      <c r="J9468">
        <v>2018</v>
      </c>
      <c r="K9468">
        <v>662.3</v>
      </c>
      <c r="L9468">
        <v>23</v>
      </c>
      <c r="M9468">
        <v>1</v>
      </c>
      <c r="N9468">
        <f t="shared" si="382"/>
        <v>0</v>
      </c>
      <c r="O9468">
        <f t="shared" si="383"/>
        <v>0</v>
      </c>
      <c r="P9468" t="s">
        <v>12694</v>
      </c>
    </row>
    <row r="9469" spans="2:16" x14ac:dyDescent="0.25">
      <c r="B9469" t="s">
        <v>9475</v>
      </c>
      <c r="C9469" s="119" t="s">
        <v>60</v>
      </c>
      <c r="D9469" t="s">
        <v>11537</v>
      </c>
      <c r="E9469" t="s">
        <v>11530</v>
      </c>
      <c r="F9469" t="s">
        <v>11540</v>
      </c>
      <c r="G9469" t="s">
        <v>61</v>
      </c>
      <c r="H9469" t="s">
        <v>18</v>
      </c>
      <c r="I9469" t="s">
        <v>11541</v>
      </c>
      <c r="J9469">
        <v>2018</v>
      </c>
      <c r="K9469">
        <v>662.3</v>
      </c>
      <c r="L9469">
        <v>23</v>
      </c>
      <c r="M9469">
        <v>1</v>
      </c>
      <c r="N9469">
        <f t="shared" si="382"/>
        <v>0</v>
      </c>
      <c r="O9469">
        <f t="shared" si="383"/>
        <v>0</v>
      </c>
      <c r="P9469" t="s">
        <v>12694</v>
      </c>
    </row>
    <row r="9470" spans="2:16" x14ac:dyDescent="0.25">
      <c r="B9470" t="s">
        <v>9476</v>
      </c>
      <c r="C9470" s="119" t="s">
        <v>60</v>
      </c>
      <c r="D9470" t="s">
        <v>11537</v>
      </c>
      <c r="E9470" t="s">
        <v>11530</v>
      </c>
      <c r="F9470" t="s">
        <v>11540</v>
      </c>
      <c r="G9470" t="s">
        <v>61</v>
      </c>
      <c r="H9470" t="s">
        <v>18</v>
      </c>
      <c r="I9470" t="s">
        <v>11541</v>
      </c>
      <c r="J9470">
        <v>2018</v>
      </c>
      <c r="K9470">
        <v>662.91</v>
      </c>
      <c r="L9470">
        <v>23</v>
      </c>
      <c r="M9470">
        <v>1</v>
      </c>
      <c r="N9470">
        <f t="shared" si="382"/>
        <v>0</v>
      </c>
      <c r="O9470">
        <f t="shared" si="383"/>
        <v>0</v>
      </c>
      <c r="P9470" t="s">
        <v>12694</v>
      </c>
    </row>
    <row r="9471" spans="2:16" x14ac:dyDescent="0.25">
      <c r="B9471" t="s">
        <v>9477</v>
      </c>
      <c r="C9471" s="119" t="s">
        <v>60</v>
      </c>
      <c r="D9471" t="s">
        <v>11537</v>
      </c>
      <c r="E9471" t="s">
        <v>11530</v>
      </c>
      <c r="F9471" t="s">
        <v>11540</v>
      </c>
      <c r="G9471" t="s">
        <v>61</v>
      </c>
      <c r="H9471" t="s">
        <v>18</v>
      </c>
      <c r="I9471" t="s">
        <v>11541</v>
      </c>
      <c r="J9471">
        <v>2018</v>
      </c>
      <c r="K9471">
        <v>630.66999999999996</v>
      </c>
      <c r="L9471">
        <v>22</v>
      </c>
      <c r="M9471">
        <v>1</v>
      </c>
      <c r="N9471">
        <f t="shared" si="382"/>
        <v>0</v>
      </c>
      <c r="O9471">
        <f t="shared" si="383"/>
        <v>0</v>
      </c>
      <c r="P9471" t="s">
        <v>12694</v>
      </c>
    </row>
    <row r="9472" spans="2:16" x14ac:dyDescent="0.25">
      <c r="B9472" t="s">
        <v>9478</v>
      </c>
      <c r="C9472" s="119" t="s">
        <v>60</v>
      </c>
      <c r="D9472" t="s">
        <v>11537</v>
      </c>
      <c r="E9472" t="s">
        <v>11530</v>
      </c>
      <c r="F9472" t="s">
        <v>11540</v>
      </c>
      <c r="G9472" t="s">
        <v>61</v>
      </c>
      <c r="H9472" t="s">
        <v>18</v>
      </c>
      <c r="I9472" t="s">
        <v>11541</v>
      </c>
      <c r="J9472">
        <v>2018</v>
      </c>
      <c r="K9472">
        <v>662.92</v>
      </c>
      <c r="L9472">
        <v>23</v>
      </c>
      <c r="M9472">
        <v>1</v>
      </c>
      <c r="N9472">
        <f t="shared" si="382"/>
        <v>0</v>
      </c>
      <c r="O9472">
        <f t="shared" si="383"/>
        <v>0</v>
      </c>
      <c r="P9472" t="s">
        <v>12694</v>
      </c>
    </row>
    <row r="9473" spans="2:16" x14ac:dyDescent="0.25">
      <c r="B9473" t="s">
        <v>9479</v>
      </c>
      <c r="C9473" s="119" t="s">
        <v>60</v>
      </c>
      <c r="D9473" t="s">
        <v>11537</v>
      </c>
      <c r="E9473" t="s">
        <v>11530</v>
      </c>
      <c r="F9473" t="s">
        <v>11540</v>
      </c>
      <c r="G9473" t="s">
        <v>61</v>
      </c>
      <c r="H9473" t="s">
        <v>18</v>
      </c>
      <c r="I9473" t="s">
        <v>11541</v>
      </c>
      <c r="J9473">
        <v>2018</v>
      </c>
      <c r="K9473">
        <v>630.53</v>
      </c>
      <c r="L9473">
        <v>21</v>
      </c>
      <c r="M9473">
        <v>1</v>
      </c>
      <c r="N9473">
        <f t="shared" si="382"/>
        <v>0</v>
      </c>
      <c r="O9473">
        <f t="shared" si="383"/>
        <v>0</v>
      </c>
      <c r="P9473" t="s">
        <v>12694</v>
      </c>
    </row>
    <row r="9474" spans="2:16" x14ac:dyDescent="0.25">
      <c r="B9474" t="s">
        <v>9480</v>
      </c>
      <c r="C9474" s="119" t="s">
        <v>60</v>
      </c>
      <c r="D9474" t="s">
        <v>11537</v>
      </c>
      <c r="E9474" t="s">
        <v>11530</v>
      </c>
      <c r="F9474" t="s">
        <v>11540</v>
      </c>
      <c r="G9474" t="s">
        <v>61</v>
      </c>
      <c r="H9474" t="s">
        <v>18</v>
      </c>
      <c r="I9474" t="s">
        <v>11541</v>
      </c>
      <c r="J9474">
        <v>2018</v>
      </c>
      <c r="K9474">
        <v>630.39</v>
      </c>
      <c r="L9474">
        <v>20</v>
      </c>
      <c r="M9474">
        <v>1</v>
      </c>
      <c r="N9474">
        <f t="shared" si="382"/>
        <v>0</v>
      </c>
      <c r="O9474">
        <f t="shared" si="383"/>
        <v>0</v>
      </c>
      <c r="P9474" t="s">
        <v>12694</v>
      </c>
    </row>
    <row r="9475" spans="2:16" x14ac:dyDescent="0.25">
      <c r="B9475" t="s">
        <v>9481</v>
      </c>
      <c r="C9475" s="119" t="s">
        <v>60</v>
      </c>
      <c r="D9475" t="s">
        <v>11537</v>
      </c>
      <c r="E9475" t="s">
        <v>11530</v>
      </c>
      <c r="F9475" t="s">
        <v>11540</v>
      </c>
      <c r="G9475" t="s">
        <v>61</v>
      </c>
      <c r="H9475" t="s">
        <v>18</v>
      </c>
      <c r="I9475" t="s">
        <v>11541</v>
      </c>
      <c r="J9475">
        <v>2018</v>
      </c>
      <c r="K9475">
        <v>662.43</v>
      </c>
      <c r="L9475">
        <v>24</v>
      </c>
      <c r="M9475">
        <v>1</v>
      </c>
      <c r="N9475">
        <f t="shared" si="382"/>
        <v>0</v>
      </c>
      <c r="O9475">
        <f t="shared" si="383"/>
        <v>0</v>
      </c>
      <c r="P9475" t="s">
        <v>12694</v>
      </c>
    </row>
    <row r="9476" spans="2:16" x14ac:dyDescent="0.25">
      <c r="B9476" t="s">
        <v>9482</v>
      </c>
      <c r="C9476" s="119" t="s">
        <v>60</v>
      </c>
      <c r="D9476" t="s">
        <v>11537</v>
      </c>
      <c r="E9476" t="s">
        <v>11530</v>
      </c>
      <c r="F9476" t="s">
        <v>11540</v>
      </c>
      <c r="G9476" t="s">
        <v>61</v>
      </c>
      <c r="H9476" t="s">
        <v>18</v>
      </c>
      <c r="I9476" t="s">
        <v>11541</v>
      </c>
      <c r="J9476">
        <v>2018</v>
      </c>
      <c r="K9476">
        <v>662.97</v>
      </c>
      <c r="L9476">
        <v>26</v>
      </c>
      <c r="M9476">
        <v>1</v>
      </c>
      <c r="N9476">
        <f t="shared" si="382"/>
        <v>0</v>
      </c>
      <c r="O9476">
        <f t="shared" si="383"/>
        <v>0</v>
      </c>
      <c r="P9476" t="s">
        <v>12694</v>
      </c>
    </row>
    <row r="9477" spans="2:16" x14ac:dyDescent="0.25">
      <c r="B9477" t="s">
        <v>9483</v>
      </c>
      <c r="C9477" s="119" t="s">
        <v>60</v>
      </c>
      <c r="D9477" t="s">
        <v>11537</v>
      </c>
      <c r="E9477" t="s">
        <v>11530</v>
      </c>
      <c r="F9477" t="s">
        <v>11540</v>
      </c>
      <c r="G9477" t="s">
        <v>61</v>
      </c>
      <c r="H9477" t="s">
        <v>18</v>
      </c>
      <c r="I9477" t="s">
        <v>11541</v>
      </c>
      <c r="J9477">
        <v>2018</v>
      </c>
      <c r="K9477">
        <v>662.55</v>
      </c>
      <c r="L9477">
        <v>23</v>
      </c>
      <c r="M9477">
        <v>1</v>
      </c>
      <c r="N9477">
        <f t="shared" si="382"/>
        <v>0</v>
      </c>
      <c r="O9477">
        <f t="shared" si="383"/>
        <v>0</v>
      </c>
      <c r="P9477" t="s">
        <v>12694</v>
      </c>
    </row>
    <row r="9478" spans="2:16" x14ac:dyDescent="0.25">
      <c r="B9478" t="s">
        <v>9484</v>
      </c>
      <c r="C9478" s="119" t="s">
        <v>60</v>
      </c>
      <c r="D9478" t="s">
        <v>11537</v>
      </c>
      <c r="E9478" t="s">
        <v>11530</v>
      </c>
      <c r="F9478" t="s">
        <v>11540</v>
      </c>
      <c r="G9478" t="s">
        <v>61</v>
      </c>
      <c r="H9478" t="s">
        <v>18</v>
      </c>
      <c r="I9478" t="s">
        <v>11541</v>
      </c>
      <c r="J9478">
        <v>2018</v>
      </c>
      <c r="K9478">
        <v>632.19000000000005</v>
      </c>
      <c r="L9478">
        <v>31</v>
      </c>
      <c r="M9478">
        <v>1</v>
      </c>
      <c r="N9478">
        <f t="shared" si="382"/>
        <v>0</v>
      </c>
      <c r="O9478">
        <f t="shared" si="383"/>
        <v>0</v>
      </c>
      <c r="P9478" t="s">
        <v>12694</v>
      </c>
    </row>
    <row r="9479" spans="2:16" x14ac:dyDescent="0.25">
      <c r="B9479" t="s">
        <v>9485</v>
      </c>
      <c r="C9479" s="119" t="s">
        <v>60</v>
      </c>
      <c r="D9479" t="s">
        <v>11537</v>
      </c>
      <c r="E9479" t="s">
        <v>11530</v>
      </c>
      <c r="F9479" t="s">
        <v>11540</v>
      </c>
      <c r="G9479" t="s">
        <v>61</v>
      </c>
      <c r="H9479" t="s">
        <v>18</v>
      </c>
      <c r="I9479" t="s">
        <v>11541</v>
      </c>
      <c r="J9479">
        <v>2018</v>
      </c>
      <c r="K9479">
        <v>632.19000000000005</v>
      </c>
      <c r="L9479">
        <v>31</v>
      </c>
      <c r="M9479">
        <v>1</v>
      </c>
      <c r="N9479">
        <f t="shared" si="382"/>
        <v>0</v>
      </c>
      <c r="O9479">
        <f t="shared" si="383"/>
        <v>0</v>
      </c>
      <c r="P9479" t="s">
        <v>12694</v>
      </c>
    </row>
    <row r="9480" spans="2:16" x14ac:dyDescent="0.25">
      <c r="B9480" t="s">
        <v>9486</v>
      </c>
      <c r="C9480" s="119" t="s">
        <v>60</v>
      </c>
      <c r="D9480" t="s">
        <v>11537</v>
      </c>
      <c r="E9480" t="s">
        <v>11530</v>
      </c>
      <c r="F9480" t="s">
        <v>11540</v>
      </c>
      <c r="G9480" t="s">
        <v>61</v>
      </c>
      <c r="H9480" t="s">
        <v>18</v>
      </c>
      <c r="I9480" t="s">
        <v>11541</v>
      </c>
      <c r="J9480">
        <v>2018</v>
      </c>
      <c r="K9480">
        <v>662.55</v>
      </c>
      <c r="L9480">
        <v>23</v>
      </c>
      <c r="M9480">
        <v>1</v>
      </c>
      <c r="N9480">
        <f t="shared" si="382"/>
        <v>0</v>
      </c>
      <c r="O9480">
        <f t="shared" si="383"/>
        <v>0</v>
      </c>
      <c r="P9480" t="s">
        <v>12694</v>
      </c>
    </row>
    <row r="9481" spans="2:16" x14ac:dyDescent="0.25">
      <c r="B9481" t="s">
        <v>9487</v>
      </c>
      <c r="C9481" s="119" t="s">
        <v>60</v>
      </c>
      <c r="D9481" t="s">
        <v>11537</v>
      </c>
      <c r="E9481" t="s">
        <v>11530</v>
      </c>
      <c r="F9481" t="s">
        <v>11540</v>
      </c>
      <c r="G9481" t="s">
        <v>61</v>
      </c>
      <c r="H9481" t="s">
        <v>18</v>
      </c>
      <c r="I9481" t="s">
        <v>11541</v>
      </c>
      <c r="J9481">
        <v>2018</v>
      </c>
      <c r="K9481">
        <v>631.49</v>
      </c>
      <c r="L9481">
        <v>26</v>
      </c>
      <c r="M9481">
        <v>1</v>
      </c>
      <c r="N9481">
        <f t="shared" si="382"/>
        <v>0</v>
      </c>
      <c r="O9481">
        <f t="shared" si="383"/>
        <v>0</v>
      </c>
      <c r="P9481" t="s">
        <v>12694</v>
      </c>
    </row>
    <row r="9482" spans="2:16" x14ac:dyDescent="0.25">
      <c r="B9482" t="s">
        <v>9488</v>
      </c>
      <c r="C9482" s="119" t="s">
        <v>60</v>
      </c>
      <c r="D9482" t="s">
        <v>11550</v>
      </c>
      <c r="E9482" t="s">
        <v>11530</v>
      </c>
      <c r="F9482" t="s">
        <v>11540</v>
      </c>
      <c r="G9482" t="s">
        <v>61</v>
      </c>
      <c r="H9482" t="s">
        <v>18</v>
      </c>
      <c r="I9482" t="s">
        <v>11541</v>
      </c>
      <c r="J9482">
        <v>2018</v>
      </c>
      <c r="K9482">
        <v>665.06</v>
      </c>
      <c r="L9482">
        <v>38</v>
      </c>
      <c r="M9482">
        <v>1</v>
      </c>
      <c r="N9482">
        <f t="shared" si="382"/>
        <v>0</v>
      </c>
      <c r="O9482">
        <f t="shared" si="383"/>
        <v>0</v>
      </c>
      <c r="P9482" t="s">
        <v>12694</v>
      </c>
    </row>
    <row r="9483" spans="2:16" x14ac:dyDescent="0.25">
      <c r="B9483" t="s">
        <v>9489</v>
      </c>
      <c r="C9483" s="119" t="s">
        <v>60</v>
      </c>
      <c r="D9483" t="s">
        <v>11552</v>
      </c>
      <c r="E9483" t="s">
        <v>11530</v>
      </c>
      <c r="F9483" t="s">
        <v>11540</v>
      </c>
      <c r="G9483" t="s">
        <v>61</v>
      </c>
      <c r="H9483" t="s">
        <v>18</v>
      </c>
      <c r="I9483" t="s">
        <v>11541</v>
      </c>
      <c r="J9483">
        <v>2018</v>
      </c>
      <c r="K9483">
        <v>818.37</v>
      </c>
      <c r="L9483">
        <v>34</v>
      </c>
      <c r="M9483">
        <v>1</v>
      </c>
      <c r="N9483">
        <f t="shared" ref="N9483:N9546" si="384">IF(K9483&lt;100,1,0)</f>
        <v>0</v>
      </c>
      <c r="O9483">
        <f t="shared" si="383"/>
        <v>0</v>
      </c>
      <c r="P9483" t="s">
        <v>12694</v>
      </c>
    </row>
    <row r="9484" spans="2:16" x14ac:dyDescent="0.25">
      <c r="B9484" t="s">
        <v>9490</v>
      </c>
      <c r="C9484" s="119" t="s">
        <v>60</v>
      </c>
      <c r="D9484" t="s">
        <v>11552</v>
      </c>
      <c r="E9484" t="s">
        <v>11530</v>
      </c>
      <c r="F9484" t="s">
        <v>11540</v>
      </c>
      <c r="G9484" t="s">
        <v>61</v>
      </c>
      <c r="H9484" t="s">
        <v>18</v>
      </c>
      <c r="I9484" t="s">
        <v>11541</v>
      </c>
      <c r="J9484">
        <v>2018</v>
      </c>
      <c r="K9484">
        <v>630.91999999999996</v>
      </c>
      <c r="L9484">
        <v>22</v>
      </c>
      <c r="M9484">
        <v>1</v>
      </c>
      <c r="N9484">
        <f t="shared" si="384"/>
        <v>0</v>
      </c>
      <c r="O9484">
        <f t="shared" si="383"/>
        <v>0</v>
      </c>
      <c r="P9484" t="s">
        <v>12694</v>
      </c>
    </row>
    <row r="9485" spans="2:16" x14ac:dyDescent="0.25">
      <c r="B9485" t="s">
        <v>9491</v>
      </c>
      <c r="C9485" s="119" t="s">
        <v>60</v>
      </c>
      <c r="D9485" t="s">
        <v>11542</v>
      </c>
      <c r="E9485" t="s">
        <v>11530</v>
      </c>
      <c r="F9485" t="s">
        <v>11540</v>
      </c>
      <c r="G9485" t="s">
        <v>61</v>
      </c>
      <c r="H9485" t="s">
        <v>18</v>
      </c>
      <c r="I9485" t="s">
        <v>11541</v>
      </c>
      <c r="J9485">
        <v>2018</v>
      </c>
      <c r="K9485">
        <v>666.92</v>
      </c>
      <c r="L9485">
        <v>47</v>
      </c>
      <c r="M9485">
        <v>1</v>
      </c>
      <c r="N9485">
        <f t="shared" si="384"/>
        <v>0</v>
      </c>
      <c r="O9485">
        <f t="shared" si="383"/>
        <v>0</v>
      </c>
      <c r="P9485" t="s">
        <v>12694</v>
      </c>
    </row>
    <row r="9486" spans="2:16" x14ac:dyDescent="0.25">
      <c r="B9486" t="s">
        <v>9492</v>
      </c>
      <c r="C9486" s="119" t="s">
        <v>60</v>
      </c>
      <c r="D9486" t="s">
        <v>11542</v>
      </c>
      <c r="E9486" t="s">
        <v>11530</v>
      </c>
      <c r="F9486" t="s">
        <v>11540</v>
      </c>
      <c r="G9486" t="s">
        <v>61</v>
      </c>
      <c r="H9486" t="s">
        <v>18</v>
      </c>
      <c r="I9486" t="s">
        <v>11541</v>
      </c>
      <c r="J9486">
        <v>2018</v>
      </c>
      <c r="K9486">
        <v>665.49</v>
      </c>
      <c r="L9486">
        <v>37</v>
      </c>
      <c r="M9486">
        <v>1</v>
      </c>
      <c r="N9486">
        <f t="shared" si="384"/>
        <v>0</v>
      </c>
      <c r="O9486">
        <f t="shared" si="383"/>
        <v>0</v>
      </c>
      <c r="P9486" t="s">
        <v>12694</v>
      </c>
    </row>
    <row r="9487" spans="2:16" x14ac:dyDescent="0.25">
      <c r="B9487" t="s">
        <v>9493</v>
      </c>
      <c r="C9487" s="119" t="s">
        <v>60</v>
      </c>
      <c r="D9487" t="s">
        <v>11550</v>
      </c>
      <c r="E9487" t="s">
        <v>11530</v>
      </c>
      <c r="F9487" t="s">
        <v>11540</v>
      </c>
      <c r="G9487" t="s">
        <v>61</v>
      </c>
      <c r="H9487" t="s">
        <v>18</v>
      </c>
      <c r="I9487" t="s">
        <v>11541</v>
      </c>
      <c r="J9487">
        <v>2018</v>
      </c>
      <c r="K9487">
        <v>668.91</v>
      </c>
      <c r="L9487">
        <v>65</v>
      </c>
      <c r="M9487">
        <v>1</v>
      </c>
      <c r="N9487">
        <f t="shared" si="384"/>
        <v>0</v>
      </c>
      <c r="O9487">
        <f t="shared" si="383"/>
        <v>0</v>
      </c>
      <c r="P9487" t="s">
        <v>12691</v>
      </c>
    </row>
    <row r="9488" spans="2:16" x14ac:dyDescent="0.25">
      <c r="B9488" t="s">
        <v>9494</v>
      </c>
      <c r="C9488" s="119" t="s">
        <v>60</v>
      </c>
      <c r="D9488" t="s">
        <v>11537</v>
      </c>
      <c r="E9488" t="s">
        <v>11530</v>
      </c>
      <c r="F9488" t="s">
        <v>11540</v>
      </c>
      <c r="G9488" t="s">
        <v>61</v>
      </c>
      <c r="H9488" t="s">
        <v>18</v>
      </c>
      <c r="I9488" t="s">
        <v>11541</v>
      </c>
      <c r="J9488">
        <v>2018</v>
      </c>
      <c r="K9488">
        <v>661.82</v>
      </c>
      <c r="L9488">
        <v>29</v>
      </c>
      <c r="M9488">
        <v>1</v>
      </c>
      <c r="N9488">
        <f t="shared" si="384"/>
        <v>0</v>
      </c>
      <c r="O9488">
        <f t="shared" si="383"/>
        <v>0</v>
      </c>
      <c r="P9488" t="s">
        <v>12694</v>
      </c>
    </row>
    <row r="9489" spans="2:16" x14ac:dyDescent="0.25">
      <c r="B9489" t="s">
        <v>9495</v>
      </c>
      <c r="C9489" s="119" t="s">
        <v>60</v>
      </c>
      <c r="D9489" t="s">
        <v>11550</v>
      </c>
      <c r="E9489" t="s">
        <v>11530</v>
      </c>
      <c r="F9489" t="s">
        <v>11540</v>
      </c>
      <c r="G9489" t="s">
        <v>61</v>
      </c>
      <c r="H9489" t="s">
        <v>18</v>
      </c>
      <c r="I9489" t="s">
        <v>11541</v>
      </c>
      <c r="J9489">
        <v>2018</v>
      </c>
      <c r="K9489">
        <v>960.78</v>
      </c>
      <c r="L9489">
        <v>107</v>
      </c>
      <c r="M9489">
        <v>1</v>
      </c>
      <c r="N9489">
        <f t="shared" si="384"/>
        <v>0</v>
      </c>
      <c r="O9489">
        <f t="shared" si="383"/>
        <v>0</v>
      </c>
      <c r="P9489" t="s">
        <v>12691</v>
      </c>
    </row>
    <row r="9490" spans="2:16" x14ac:dyDescent="0.25">
      <c r="B9490" t="s">
        <v>9496</v>
      </c>
      <c r="C9490" s="119" t="s">
        <v>60</v>
      </c>
      <c r="D9490" t="s">
        <v>11550</v>
      </c>
      <c r="E9490" t="s">
        <v>11530</v>
      </c>
      <c r="F9490" t="s">
        <v>11540</v>
      </c>
      <c r="G9490" t="s">
        <v>61</v>
      </c>
      <c r="H9490" t="s">
        <v>18</v>
      </c>
      <c r="I9490" t="s">
        <v>11541</v>
      </c>
      <c r="J9490">
        <v>2018</v>
      </c>
      <c r="K9490">
        <v>670.61</v>
      </c>
      <c r="L9490">
        <v>77</v>
      </c>
      <c r="M9490">
        <v>1</v>
      </c>
      <c r="N9490">
        <f t="shared" si="384"/>
        <v>0</v>
      </c>
      <c r="O9490">
        <f t="shared" si="383"/>
        <v>0</v>
      </c>
      <c r="P9490" t="s">
        <v>12691</v>
      </c>
    </row>
    <row r="9491" spans="2:16" x14ac:dyDescent="0.25">
      <c r="B9491" t="s">
        <v>9497</v>
      </c>
      <c r="C9491" s="119" t="s">
        <v>60</v>
      </c>
      <c r="D9491" t="s">
        <v>11537</v>
      </c>
      <c r="E9491" t="s">
        <v>11530</v>
      </c>
      <c r="F9491" t="s">
        <v>11540</v>
      </c>
      <c r="G9491" t="s">
        <v>61</v>
      </c>
      <c r="H9491" t="s">
        <v>18</v>
      </c>
      <c r="I9491" t="s">
        <v>11541</v>
      </c>
      <c r="J9491">
        <v>2018</v>
      </c>
      <c r="K9491">
        <v>661.82</v>
      </c>
      <c r="L9491">
        <v>29</v>
      </c>
      <c r="M9491">
        <v>1</v>
      </c>
      <c r="N9491">
        <f t="shared" si="384"/>
        <v>0</v>
      </c>
      <c r="O9491">
        <f t="shared" si="383"/>
        <v>0</v>
      </c>
      <c r="P9491" t="s">
        <v>12694</v>
      </c>
    </row>
    <row r="9492" spans="2:16" x14ac:dyDescent="0.25">
      <c r="B9492" t="s">
        <v>9498</v>
      </c>
      <c r="C9492" s="119" t="s">
        <v>60</v>
      </c>
      <c r="D9492" t="s">
        <v>11537</v>
      </c>
      <c r="E9492" t="s">
        <v>11530</v>
      </c>
      <c r="F9492" t="s">
        <v>11540</v>
      </c>
      <c r="G9492" t="s">
        <v>61</v>
      </c>
      <c r="H9492" t="s">
        <v>18</v>
      </c>
      <c r="I9492" t="s">
        <v>11541</v>
      </c>
      <c r="J9492">
        <v>2018</v>
      </c>
      <c r="K9492">
        <v>630.4</v>
      </c>
      <c r="L9492">
        <v>29</v>
      </c>
      <c r="M9492">
        <v>1</v>
      </c>
      <c r="N9492">
        <f t="shared" si="384"/>
        <v>0</v>
      </c>
      <c r="O9492">
        <f t="shared" si="383"/>
        <v>0</v>
      </c>
      <c r="P9492" t="s">
        <v>12694</v>
      </c>
    </row>
    <row r="9493" spans="2:16" x14ac:dyDescent="0.25">
      <c r="B9493" t="s">
        <v>9499</v>
      </c>
      <c r="C9493" s="119" t="s">
        <v>60</v>
      </c>
      <c r="D9493" t="s">
        <v>11537</v>
      </c>
      <c r="E9493" t="s">
        <v>11530</v>
      </c>
      <c r="F9493" t="s">
        <v>11540</v>
      </c>
      <c r="G9493" t="s">
        <v>61</v>
      </c>
      <c r="H9493" t="s">
        <v>18</v>
      </c>
      <c r="I9493" t="s">
        <v>11541</v>
      </c>
      <c r="J9493">
        <v>2018</v>
      </c>
      <c r="K9493">
        <v>661.82</v>
      </c>
      <c r="L9493">
        <v>29</v>
      </c>
      <c r="M9493">
        <v>1</v>
      </c>
      <c r="N9493">
        <f t="shared" si="384"/>
        <v>0</v>
      </c>
      <c r="O9493">
        <f t="shared" si="383"/>
        <v>0</v>
      </c>
      <c r="P9493" t="s">
        <v>12694</v>
      </c>
    </row>
    <row r="9494" spans="2:16" x14ac:dyDescent="0.25">
      <c r="B9494" t="s">
        <v>9500</v>
      </c>
      <c r="C9494" s="119" t="s">
        <v>60</v>
      </c>
      <c r="D9494" t="s">
        <v>11537</v>
      </c>
      <c r="E9494" t="s">
        <v>11530</v>
      </c>
      <c r="F9494" t="s">
        <v>11540</v>
      </c>
      <c r="G9494" t="s">
        <v>61</v>
      </c>
      <c r="H9494" t="s">
        <v>18</v>
      </c>
      <c r="I9494" t="s">
        <v>11541</v>
      </c>
      <c r="J9494">
        <v>2018</v>
      </c>
      <c r="K9494">
        <v>661.82</v>
      </c>
      <c r="L9494">
        <v>29</v>
      </c>
      <c r="M9494">
        <v>1</v>
      </c>
      <c r="N9494">
        <f t="shared" si="384"/>
        <v>0</v>
      </c>
      <c r="O9494">
        <f t="shared" si="383"/>
        <v>0</v>
      </c>
      <c r="P9494" t="s">
        <v>12694</v>
      </c>
    </row>
    <row r="9495" spans="2:16" x14ac:dyDescent="0.25">
      <c r="B9495" t="s">
        <v>9501</v>
      </c>
      <c r="C9495" s="119" t="s">
        <v>60</v>
      </c>
      <c r="D9495" t="s">
        <v>11537</v>
      </c>
      <c r="E9495" t="s">
        <v>11530</v>
      </c>
      <c r="F9495" t="s">
        <v>11540</v>
      </c>
      <c r="G9495" t="s">
        <v>61</v>
      </c>
      <c r="H9495" t="s">
        <v>18</v>
      </c>
      <c r="I9495" t="s">
        <v>11541</v>
      </c>
      <c r="J9495">
        <v>2018</v>
      </c>
      <c r="K9495">
        <v>661.82</v>
      </c>
      <c r="L9495">
        <v>29</v>
      </c>
      <c r="M9495">
        <v>1</v>
      </c>
      <c r="N9495">
        <f t="shared" si="384"/>
        <v>0</v>
      </c>
      <c r="O9495">
        <f t="shared" si="383"/>
        <v>0</v>
      </c>
      <c r="P9495" t="s">
        <v>12694</v>
      </c>
    </row>
    <row r="9496" spans="2:16" x14ac:dyDescent="0.25">
      <c r="B9496" t="s">
        <v>9502</v>
      </c>
      <c r="C9496" s="119" t="s">
        <v>60</v>
      </c>
      <c r="D9496" t="s">
        <v>11537</v>
      </c>
      <c r="E9496" t="s">
        <v>11530</v>
      </c>
      <c r="F9496" t="s">
        <v>11540</v>
      </c>
      <c r="G9496" t="s">
        <v>61</v>
      </c>
      <c r="H9496" t="s">
        <v>18</v>
      </c>
      <c r="I9496" t="s">
        <v>11541</v>
      </c>
      <c r="J9496">
        <v>2018</v>
      </c>
      <c r="K9496">
        <v>630.41</v>
      </c>
      <c r="L9496">
        <v>29</v>
      </c>
      <c r="M9496">
        <v>1</v>
      </c>
      <c r="N9496">
        <f t="shared" si="384"/>
        <v>0</v>
      </c>
      <c r="O9496">
        <f t="shared" si="383"/>
        <v>0</v>
      </c>
      <c r="P9496" t="s">
        <v>12694</v>
      </c>
    </row>
    <row r="9497" spans="2:16" x14ac:dyDescent="0.25">
      <c r="B9497" t="s">
        <v>9503</v>
      </c>
      <c r="C9497" s="119" t="s">
        <v>60</v>
      </c>
      <c r="D9497" t="s">
        <v>11537</v>
      </c>
      <c r="E9497" t="s">
        <v>11530</v>
      </c>
      <c r="F9497" t="s">
        <v>11540</v>
      </c>
      <c r="G9497" t="s">
        <v>61</v>
      </c>
      <c r="H9497" t="s">
        <v>18</v>
      </c>
      <c r="I9497" t="s">
        <v>11541</v>
      </c>
      <c r="J9497">
        <v>2018</v>
      </c>
      <c r="K9497">
        <v>631.25</v>
      </c>
      <c r="L9497">
        <v>35</v>
      </c>
      <c r="M9497">
        <v>1</v>
      </c>
      <c r="N9497">
        <f t="shared" si="384"/>
        <v>0</v>
      </c>
      <c r="O9497">
        <f t="shared" si="383"/>
        <v>0</v>
      </c>
      <c r="P9497" t="s">
        <v>12694</v>
      </c>
    </row>
    <row r="9498" spans="2:16" x14ac:dyDescent="0.25">
      <c r="B9498" t="s">
        <v>9504</v>
      </c>
      <c r="C9498" s="119" t="s">
        <v>60</v>
      </c>
      <c r="D9498" t="s">
        <v>11537</v>
      </c>
      <c r="E9498" t="s">
        <v>11530</v>
      </c>
      <c r="F9498" t="s">
        <v>11540</v>
      </c>
      <c r="G9498" t="s">
        <v>61</v>
      </c>
      <c r="H9498" t="s">
        <v>18</v>
      </c>
      <c r="I9498" t="s">
        <v>11541</v>
      </c>
      <c r="J9498">
        <v>2018</v>
      </c>
      <c r="K9498">
        <v>631.25</v>
      </c>
      <c r="L9498">
        <v>35</v>
      </c>
      <c r="M9498">
        <v>1</v>
      </c>
      <c r="N9498">
        <f t="shared" si="384"/>
        <v>0</v>
      </c>
      <c r="O9498">
        <f t="shared" si="383"/>
        <v>0</v>
      </c>
      <c r="P9498" t="s">
        <v>12694</v>
      </c>
    </row>
    <row r="9499" spans="2:16" x14ac:dyDescent="0.25">
      <c r="B9499" t="s">
        <v>9505</v>
      </c>
      <c r="C9499" s="119" t="s">
        <v>60</v>
      </c>
      <c r="D9499" t="s">
        <v>11537</v>
      </c>
      <c r="E9499" t="s">
        <v>11530</v>
      </c>
      <c r="F9499" t="s">
        <v>11540</v>
      </c>
      <c r="G9499" t="s">
        <v>61</v>
      </c>
      <c r="H9499" t="s">
        <v>18</v>
      </c>
      <c r="I9499" t="s">
        <v>11541</v>
      </c>
      <c r="J9499">
        <v>2018</v>
      </c>
      <c r="K9499">
        <v>632.1</v>
      </c>
      <c r="L9499">
        <v>22</v>
      </c>
      <c r="M9499">
        <v>1</v>
      </c>
      <c r="N9499">
        <f t="shared" si="384"/>
        <v>0</v>
      </c>
      <c r="O9499">
        <f t="shared" si="383"/>
        <v>0</v>
      </c>
      <c r="P9499" t="s">
        <v>12694</v>
      </c>
    </row>
    <row r="9500" spans="2:16" x14ac:dyDescent="0.25">
      <c r="B9500" t="s">
        <v>9506</v>
      </c>
      <c r="C9500" s="119" t="s">
        <v>60</v>
      </c>
      <c r="D9500" t="s">
        <v>11537</v>
      </c>
      <c r="E9500" t="s">
        <v>11530</v>
      </c>
      <c r="F9500" t="s">
        <v>11540</v>
      </c>
      <c r="G9500" t="s">
        <v>61</v>
      </c>
      <c r="H9500" t="s">
        <v>18</v>
      </c>
      <c r="I9500" t="s">
        <v>11541</v>
      </c>
      <c r="J9500">
        <v>2018</v>
      </c>
      <c r="K9500">
        <v>875.41</v>
      </c>
      <c r="L9500">
        <v>22</v>
      </c>
      <c r="M9500">
        <v>1</v>
      </c>
      <c r="N9500">
        <f t="shared" si="384"/>
        <v>0</v>
      </c>
      <c r="O9500">
        <f t="shared" si="383"/>
        <v>0</v>
      </c>
      <c r="P9500" t="s">
        <v>12694</v>
      </c>
    </row>
    <row r="9501" spans="2:16" x14ac:dyDescent="0.25">
      <c r="B9501" t="s">
        <v>9507</v>
      </c>
      <c r="C9501" s="119" t="s">
        <v>60</v>
      </c>
      <c r="D9501" t="s">
        <v>11537</v>
      </c>
      <c r="E9501" t="s">
        <v>11530</v>
      </c>
      <c r="F9501" t="s">
        <v>11540</v>
      </c>
      <c r="G9501" t="s">
        <v>61</v>
      </c>
      <c r="H9501" t="s">
        <v>18</v>
      </c>
      <c r="I9501" t="s">
        <v>11541</v>
      </c>
      <c r="J9501">
        <v>2018</v>
      </c>
      <c r="K9501">
        <v>630.53</v>
      </c>
      <c r="L9501">
        <v>17</v>
      </c>
      <c r="M9501">
        <v>1</v>
      </c>
      <c r="N9501">
        <f t="shared" si="384"/>
        <v>0</v>
      </c>
      <c r="O9501">
        <f t="shared" si="383"/>
        <v>0</v>
      </c>
      <c r="P9501" t="s">
        <v>12694</v>
      </c>
    </row>
    <row r="9502" spans="2:16" x14ac:dyDescent="0.25">
      <c r="B9502" t="s">
        <v>9508</v>
      </c>
      <c r="C9502" s="119" t="s">
        <v>60</v>
      </c>
      <c r="D9502" t="s">
        <v>11539</v>
      </c>
      <c r="E9502" t="s">
        <v>11530</v>
      </c>
      <c r="F9502" t="s">
        <v>11540</v>
      </c>
      <c r="G9502" t="s">
        <v>61</v>
      </c>
      <c r="H9502" t="s">
        <v>18</v>
      </c>
      <c r="I9502" t="s">
        <v>11541</v>
      </c>
      <c r="J9502">
        <v>2018</v>
      </c>
      <c r="K9502">
        <v>664.95</v>
      </c>
      <c r="L9502">
        <v>31</v>
      </c>
      <c r="M9502">
        <v>1</v>
      </c>
      <c r="N9502">
        <f t="shared" si="384"/>
        <v>0</v>
      </c>
      <c r="O9502">
        <f t="shared" si="383"/>
        <v>0</v>
      </c>
      <c r="P9502" t="s">
        <v>12694</v>
      </c>
    </row>
    <row r="9503" spans="2:16" x14ac:dyDescent="0.25">
      <c r="B9503" t="s">
        <v>9509</v>
      </c>
      <c r="C9503" s="119" t="s">
        <v>60</v>
      </c>
      <c r="D9503" t="s">
        <v>11550</v>
      </c>
      <c r="E9503" t="s">
        <v>11530</v>
      </c>
      <c r="F9503" t="s">
        <v>11540</v>
      </c>
      <c r="G9503" t="s">
        <v>61</v>
      </c>
      <c r="H9503" t="s">
        <v>18</v>
      </c>
      <c r="I9503" t="s">
        <v>11541</v>
      </c>
      <c r="J9503">
        <v>2018</v>
      </c>
      <c r="K9503">
        <v>693.41</v>
      </c>
      <c r="L9503">
        <v>86</v>
      </c>
      <c r="M9503">
        <v>1</v>
      </c>
      <c r="N9503">
        <f t="shared" si="384"/>
        <v>0</v>
      </c>
      <c r="O9503">
        <f t="shared" si="383"/>
        <v>0</v>
      </c>
      <c r="P9503" t="s">
        <v>12691</v>
      </c>
    </row>
    <row r="9504" spans="2:16" x14ac:dyDescent="0.25">
      <c r="B9504" t="s">
        <v>9510</v>
      </c>
      <c r="C9504" s="119" t="s">
        <v>60</v>
      </c>
      <c r="D9504" t="s">
        <v>11550</v>
      </c>
      <c r="E9504" t="s">
        <v>11530</v>
      </c>
      <c r="F9504" t="s">
        <v>11540</v>
      </c>
      <c r="G9504" t="s">
        <v>61</v>
      </c>
      <c r="H9504" t="s">
        <v>18</v>
      </c>
      <c r="I9504" t="s">
        <v>11541</v>
      </c>
      <c r="J9504">
        <v>2018</v>
      </c>
      <c r="K9504">
        <v>665.68</v>
      </c>
      <c r="L9504">
        <v>53</v>
      </c>
      <c r="M9504">
        <v>1</v>
      </c>
      <c r="N9504">
        <f t="shared" si="384"/>
        <v>0</v>
      </c>
      <c r="O9504">
        <f t="shared" si="383"/>
        <v>0</v>
      </c>
      <c r="P9504" t="s">
        <v>12691</v>
      </c>
    </row>
    <row r="9505" spans="2:16" x14ac:dyDescent="0.25">
      <c r="B9505" t="s">
        <v>9511</v>
      </c>
      <c r="C9505" s="119" t="s">
        <v>60</v>
      </c>
      <c r="D9505" t="s">
        <v>11537</v>
      </c>
      <c r="E9505" t="s">
        <v>11530</v>
      </c>
      <c r="F9505" t="s">
        <v>11540</v>
      </c>
      <c r="G9505" t="s">
        <v>61</v>
      </c>
      <c r="H9505" t="s">
        <v>18</v>
      </c>
      <c r="I9505" t="s">
        <v>11541</v>
      </c>
      <c r="J9505">
        <v>2018</v>
      </c>
      <c r="K9505">
        <v>631.64</v>
      </c>
      <c r="L9505">
        <v>27</v>
      </c>
      <c r="M9505">
        <v>1</v>
      </c>
      <c r="N9505">
        <f t="shared" si="384"/>
        <v>0</v>
      </c>
      <c r="O9505">
        <f t="shared" si="383"/>
        <v>0</v>
      </c>
      <c r="P9505" t="s">
        <v>12694</v>
      </c>
    </row>
    <row r="9506" spans="2:16" x14ac:dyDescent="0.25">
      <c r="B9506" t="s">
        <v>9512</v>
      </c>
      <c r="C9506" s="119" t="s">
        <v>60</v>
      </c>
      <c r="D9506" t="s">
        <v>11539</v>
      </c>
      <c r="E9506" t="s">
        <v>11530</v>
      </c>
      <c r="F9506" t="s">
        <v>11540</v>
      </c>
      <c r="G9506" t="s">
        <v>61</v>
      </c>
      <c r="H9506" t="s">
        <v>18</v>
      </c>
      <c r="I9506" t="s">
        <v>11541</v>
      </c>
      <c r="J9506">
        <v>2018</v>
      </c>
      <c r="K9506">
        <v>717.17</v>
      </c>
      <c r="L9506">
        <v>95</v>
      </c>
      <c r="M9506">
        <v>1</v>
      </c>
      <c r="N9506">
        <f t="shared" si="384"/>
        <v>0</v>
      </c>
      <c r="O9506">
        <f t="shared" si="383"/>
        <v>0</v>
      </c>
      <c r="P9506" t="s">
        <v>12694</v>
      </c>
    </row>
    <row r="9507" spans="2:16" x14ac:dyDescent="0.25">
      <c r="B9507" t="s">
        <v>9513</v>
      </c>
      <c r="C9507" s="119" t="s">
        <v>60</v>
      </c>
      <c r="D9507" t="s">
        <v>11537</v>
      </c>
      <c r="E9507" t="s">
        <v>11530</v>
      </c>
      <c r="F9507" t="s">
        <v>11540</v>
      </c>
      <c r="G9507" t="s">
        <v>61</v>
      </c>
      <c r="H9507" t="s">
        <v>18</v>
      </c>
      <c r="I9507" t="s">
        <v>11541</v>
      </c>
      <c r="J9507">
        <v>2018</v>
      </c>
      <c r="K9507">
        <v>664.93</v>
      </c>
      <c r="L9507">
        <v>33</v>
      </c>
      <c r="M9507">
        <v>1</v>
      </c>
      <c r="N9507">
        <f t="shared" si="384"/>
        <v>0</v>
      </c>
      <c r="O9507">
        <f t="shared" si="383"/>
        <v>0</v>
      </c>
      <c r="P9507" t="s">
        <v>12693</v>
      </c>
    </row>
    <row r="9508" spans="2:16" x14ac:dyDescent="0.25">
      <c r="B9508" t="s">
        <v>9514</v>
      </c>
      <c r="C9508" s="119" t="s">
        <v>60</v>
      </c>
      <c r="D9508" t="s">
        <v>11537</v>
      </c>
      <c r="E9508" t="s">
        <v>11530</v>
      </c>
      <c r="F9508" t="s">
        <v>11540</v>
      </c>
      <c r="G9508" t="s">
        <v>61</v>
      </c>
      <c r="H9508" t="s">
        <v>18</v>
      </c>
      <c r="I9508" t="s">
        <v>11541</v>
      </c>
      <c r="J9508">
        <v>2018</v>
      </c>
      <c r="K9508">
        <v>665.22</v>
      </c>
      <c r="L9508">
        <v>35</v>
      </c>
      <c r="M9508">
        <v>1</v>
      </c>
      <c r="N9508">
        <f t="shared" si="384"/>
        <v>0</v>
      </c>
      <c r="O9508">
        <f t="shared" si="383"/>
        <v>0</v>
      </c>
      <c r="P9508" t="s">
        <v>12693</v>
      </c>
    </row>
    <row r="9509" spans="2:16" x14ac:dyDescent="0.25">
      <c r="B9509" t="s">
        <v>9515</v>
      </c>
      <c r="C9509" s="119" t="s">
        <v>60</v>
      </c>
      <c r="D9509" t="s">
        <v>11537</v>
      </c>
      <c r="E9509" t="s">
        <v>11530</v>
      </c>
      <c r="F9509" t="s">
        <v>11540</v>
      </c>
      <c r="G9509" t="s">
        <v>61</v>
      </c>
      <c r="H9509" t="s">
        <v>18</v>
      </c>
      <c r="I9509" t="s">
        <v>11541</v>
      </c>
      <c r="J9509">
        <v>2018</v>
      </c>
      <c r="K9509">
        <v>846.88</v>
      </c>
      <c r="L9509">
        <v>28</v>
      </c>
      <c r="M9509">
        <v>1</v>
      </c>
      <c r="N9509">
        <f t="shared" si="384"/>
        <v>0</v>
      </c>
      <c r="O9509">
        <f t="shared" si="383"/>
        <v>0</v>
      </c>
      <c r="P9509" t="s">
        <v>12694</v>
      </c>
    </row>
    <row r="9510" spans="2:16" x14ac:dyDescent="0.25">
      <c r="B9510" t="s">
        <v>9516</v>
      </c>
      <c r="C9510" s="119" t="s">
        <v>60</v>
      </c>
      <c r="D9510" t="s">
        <v>11537</v>
      </c>
      <c r="E9510" t="s">
        <v>11530</v>
      </c>
      <c r="F9510" t="s">
        <v>11540</v>
      </c>
      <c r="G9510" t="s">
        <v>61</v>
      </c>
      <c r="H9510" t="s">
        <v>18</v>
      </c>
      <c r="I9510" t="s">
        <v>11541</v>
      </c>
      <c r="J9510">
        <v>2018</v>
      </c>
      <c r="K9510">
        <v>846.45</v>
      </c>
      <c r="L9510">
        <v>25</v>
      </c>
      <c r="M9510">
        <v>1</v>
      </c>
      <c r="N9510">
        <f t="shared" si="384"/>
        <v>0</v>
      </c>
      <c r="O9510">
        <f t="shared" si="383"/>
        <v>0</v>
      </c>
      <c r="P9510" t="s">
        <v>12694</v>
      </c>
    </row>
    <row r="9511" spans="2:16" x14ac:dyDescent="0.25">
      <c r="B9511" t="s">
        <v>9517</v>
      </c>
      <c r="C9511" s="119" t="s">
        <v>60</v>
      </c>
      <c r="D9511" t="s">
        <v>11539</v>
      </c>
      <c r="E9511" t="s">
        <v>11530</v>
      </c>
      <c r="F9511" t="s">
        <v>11540</v>
      </c>
      <c r="G9511" t="s">
        <v>61</v>
      </c>
      <c r="H9511" t="s">
        <v>18</v>
      </c>
      <c r="I9511" t="s">
        <v>11541</v>
      </c>
      <c r="J9511">
        <v>2018</v>
      </c>
      <c r="K9511">
        <v>632.27</v>
      </c>
      <c r="L9511">
        <v>46</v>
      </c>
      <c r="M9511">
        <v>1</v>
      </c>
      <c r="N9511">
        <f t="shared" si="384"/>
        <v>0</v>
      </c>
      <c r="O9511">
        <f t="shared" si="383"/>
        <v>0</v>
      </c>
      <c r="P9511" t="s">
        <v>12693</v>
      </c>
    </row>
    <row r="9512" spans="2:16" x14ac:dyDescent="0.25">
      <c r="B9512" t="s">
        <v>9518</v>
      </c>
      <c r="C9512" s="119" t="s">
        <v>60</v>
      </c>
      <c r="D9512" t="s">
        <v>11537</v>
      </c>
      <c r="E9512" t="s">
        <v>11530</v>
      </c>
      <c r="F9512" t="s">
        <v>11540</v>
      </c>
      <c r="G9512" t="s">
        <v>61</v>
      </c>
      <c r="H9512" t="s">
        <v>18</v>
      </c>
      <c r="I9512" t="s">
        <v>11541</v>
      </c>
      <c r="J9512">
        <v>2018</v>
      </c>
      <c r="K9512">
        <v>631.25</v>
      </c>
      <c r="L9512">
        <v>22</v>
      </c>
      <c r="M9512">
        <v>1</v>
      </c>
      <c r="N9512">
        <f t="shared" si="384"/>
        <v>0</v>
      </c>
      <c r="O9512">
        <f t="shared" si="383"/>
        <v>0</v>
      </c>
      <c r="P9512" t="s">
        <v>12694</v>
      </c>
    </row>
    <row r="9513" spans="2:16" x14ac:dyDescent="0.25">
      <c r="B9513" t="s">
        <v>9519</v>
      </c>
      <c r="C9513" s="119" t="s">
        <v>60</v>
      </c>
      <c r="D9513" t="s">
        <v>11539</v>
      </c>
      <c r="E9513" t="s">
        <v>11530</v>
      </c>
      <c r="F9513" t="s">
        <v>11540</v>
      </c>
      <c r="G9513" t="s">
        <v>61</v>
      </c>
      <c r="H9513" t="s">
        <v>18</v>
      </c>
      <c r="I9513" t="s">
        <v>11541</v>
      </c>
      <c r="J9513">
        <v>2018</v>
      </c>
      <c r="K9513">
        <v>633.54999999999995</v>
      </c>
      <c r="L9513">
        <v>32</v>
      </c>
      <c r="M9513">
        <v>1</v>
      </c>
      <c r="N9513">
        <f t="shared" si="384"/>
        <v>0</v>
      </c>
      <c r="O9513">
        <f t="shared" si="383"/>
        <v>0</v>
      </c>
      <c r="P9513" t="s">
        <v>12694</v>
      </c>
    </row>
    <row r="9514" spans="2:16" x14ac:dyDescent="0.25">
      <c r="B9514" t="s">
        <v>9520</v>
      </c>
      <c r="C9514" s="119" t="s">
        <v>60</v>
      </c>
      <c r="D9514" t="s">
        <v>11539</v>
      </c>
      <c r="E9514" t="s">
        <v>11530</v>
      </c>
      <c r="F9514" t="s">
        <v>11540</v>
      </c>
      <c r="G9514" t="s">
        <v>61</v>
      </c>
      <c r="H9514" t="s">
        <v>18</v>
      </c>
      <c r="I9514" t="s">
        <v>11541</v>
      </c>
      <c r="J9514">
        <v>2018</v>
      </c>
      <c r="K9514">
        <v>633.54999999999995</v>
      </c>
      <c r="L9514">
        <v>32</v>
      </c>
      <c r="M9514">
        <v>1</v>
      </c>
      <c r="N9514">
        <f t="shared" si="384"/>
        <v>0</v>
      </c>
      <c r="O9514">
        <f t="shared" si="383"/>
        <v>0</v>
      </c>
      <c r="P9514" t="s">
        <v>12694</v>
      </c>
    </row>
    <row r="9515" spans="2:16" x14ac:dyDescent="0.25">
      <c r="B9515" t="s">
        <v>9521</v>
      </c>
      <c r="C9515" s="119" t="s">
        <v>60</v>
      </c>
      <c r="D9515" t="s">
        <v>11539</v>
      </c>
      <c r="E9515" t="s">
        <v>11530</v>
      </c>
      <c r="F9515" t="s">
        <v>11540</v>
      </c>
      <c r="G9515" t="s">
        <v>61</v>
      </c>
      <c r="H9515" t="s">
        <v>18</v>
      </c>
      <c r="I9515" t="s">
        <v>11541</v>
      </c>
      <c r="J9515">
        <v>2018</v>
      </c>
      <c r="K9515">
        <v>633.67999999999995</v>
      </c>
      <c r="L9515">
        <v>33</v>
      </c>
      <c r="M9515">
        <v>1</v>
      </c>
      <c r="N9515">
        <f t="shared" si="384"/>
        <v>0</v>
      </c>
      <c r="O9515">
        <f t="shared" si="383"/>
        <v>0</v>
      </c>
      <c r="P9515" t="s">
        <v>12694</v>
      </c>
    </row>
    <row r="9516" spans="2:16" x14ac:dyDescent="0.25">
      <c r="B9516" t="s">
        <v>9522</v>
      </c>
      <c r="C9516" s="119" t="s">
        <v>60</v>
      </c>
      <c r="D9516" t="s">
        <v>11539</v>
      </c>
      <c r="E9516" t="s">
        <v>11530</v>
      </c>
      <c r="F9516" t="s">
        <v>11540</v>
      </c>
      <c r="G9516" t="s">
        <v>61</v>
      </c>
      <c r="H9516" t="s">
        <v>18</v>
      </c>
      <c r="I9516" t="s">
        <v>11541</v>
      </c>
      <c r="J9516">
        <v>2018</v>
      </c>
      <c r="K9516">
        <v>633.70000000000005</v>
      </c>
      <c r="L9516">
        <v>33</v>
      </c>
      <c r="M9516">
        <v>1</v>
      </c>
      <c r="N9516">
        <f t="shared" si="384"/>
        <v>0</v>
      </c>
      <c r="O9516">
        <f t="shared" si="383"/>
        <v>0</v>
      </c>
      <c r="P9516" t="s">
        <v>12694</v>
      </c>
    </row>
    <row r="9517" spans="2:16" x14ac:dyDescent="0.25">
      <c r="B9517" t="s">
        <v>9523</v>
      </c>
      <c r="C9517" s="119" t="s">
        <v>60</v>
      </c>
      <c r="D9517" t="s">
        <v>11537</v>
      </c>
      <c r="E9517" t="s">
        <v>11530</v>
      </c>
      <c r="F9517" t="s">
        <v>11540</v>
      </c>
      <c r="G9517" t="s">
        <v>61</v>
      </c>
      <c r="H9517" t="s">
        <v>18</v>
      </c>
      <c r="I9517" t="s">
        <v>11533</v>
      </c>
      <c r="J9517">
        <v>2018</v>
      </c>
      <c r="K9517">
        <v>634.53</v>
      </c>
      <c r="L9517">
        <v>25</v>
      </c>
      <c r="M9517">
        <v>1</v>
      </c>
      <c r="N9517">
        <f t="shared" si="384"/>
        <v>0</v>
      </c>
      <c r="O9517">
        <f t="shared" si="383"/>
        <v>0</v>
      </c>
      <c r="P9517" t="s">
        <v>12694</v>
      </c>
    </row>
    <row r="9518" spans="2:16" x14ac:dyDescent="0.25">
      <c r="B9518" t="s">
        <v>9524</v>
      </c>
      <c r="C9518" s="119" t="s">
        <v>60</v>
      </c>
      <c r="D9518" t="s">
        <v>11539</v>
      </c>
      <c r="E9518" t="s">
        <v>11530</v>
      </c>
      <c r="F9518" t="s">
        <v>11540</v>
      </c>
      <c r="G9518" t="s">
        <v>61</v>
      </c>
      <c r="H9518" t="s">
        <v>18</v>
      </c>
      <c r="I9518" t="s">
        <v>11541</v>
      </c>
      <c r="J9518">
        <v>2018</v>
      </c>
      <c r="K9518">
        <v>633.67999999999995</v>
      </c>
      <c r="L9518">
        <v>33</v>
      </c>
      <c r="M9518">
        <v>1</v>
      </c>
      <c r="N9518">
        <f t="shared" si="384"/>
        <v>0</v>
      </c>
      <c r="O9518">
        <f t="shared" si="383"/>
        <v>0</v>
      </c>
      <c r="P9518" t="s">
        <v>12694</v>
      </c>
    </row>
    <row r="9519" spans="2:16" x14ac:dyDescent="0.25">
      <c r="B9519" t="s">
        <v>9525</v>
      </c>
      <c r="C9519" s="119" t="s">
        <v>60</v>
      </c>
      <c r="D9519" t="s">
        <v>11539</v>
      </c>
      <c r="E9519" t="s">
        <v>11530</v>
      </c>
      <c r="F9519" t="s">
        <v>11540</v>
      </c>
      <c r="G9519" t="s">
        <v>61</v>
      </c>
      <c r="H9519" t="s">
        <v>18</v>
      </c>
      <c r="I9519" t="s">
        <v>11541</v>
      </c>
      <c r="J9519">
        <v>2018</v>
      </c>
      <c r="K9519">
        <v>633.67999999999995</v>
      </c>
      <c r="L9519">
        <v>33</v>
      </c>
      <c r="M9519">
        <v>1</v>
      </c>
      <c r="N9519">
        <f t="shared" si="384"/>
        <v>0</v>
      </c>
      <c r="O9519">
        <f t="shared" si="383"/>
        <v>0</v>
      </c>
      <c r="P9519" t="s">
        <v>12694</v>
      </c>
    </row>
    <row r="9520" spans="2:16" x14ac:dyDescent="0.25">
      <c r="B9520" t="s">
        <v>9526</v>
      </c>
      <c r="C9520" s="119" t="s">
        <v>60</v>
      </c>
      <c r="D9520" t="s">
        <v>11539</v>
      </c>
      <c r="E9520" t="s">
        <v>11530</v>
      </c>
      <c r="F9520" t="s">
        <v>11540</v>
      </c>
      <c r="G9520" t="s">
        <v>61</v>
      </c>
      <c r="H9520" t="s">
        <v>18</v>
      </c>
      <c r="I9520" t="s">
        <v>11541</v>
      </c>
      <c r="J9520">
        <v>2018</v>
      </c>
      <c r="K9520">
        <v>666.81</v>
      </c>
      <c r="L9520">
        <v>41</v>
      </c>
      <c r="M9520">
        <v>1</v>
      </c>
      <c r="N9520">
        <f t="shared" si="384"/>
        <v>0</v>
      </c>
      <c r="O9520">
        <f t="shared" si="383"/>
        <v>0</v>
      </c>
      <c r="P9520" t="s">
        <v>12694</v>
      </c>
    </row>
    <row r="9521" spans="2:16" x14ac:dyDescent="0.25">
      <c r="B9521" t="s">
        <v>9527</v>
      </c>
      <c r="C9521" s="119" t="s">
        <v>60</v>
      </c>
      <c r="D9521" t="s">
        <v>11537</v>
      </c>
      <c r="E9521" t="s">
        <v>11530</v>
      </c>
      <c r="F9521" t="s">
        <v>11540</v>
      </c>
      <c r="G9521" t="s">
        <v>61</v>
      </c>
      <c r="H9521" t="s">
        <v>18</v>
      </c>
      <c r="I9521" t="s">
        <v>11541</v>
      </c>
      <c r="J9521">
        <v>2018</v>
      </c>
      <c r="K9521">
        <v>631.80999999999995</v>
      </c>
      <c r="L9521">
        <v>22</v>
      </c>
      <c r="M9521">
        <v>1</v>
      </c>
      <c r="N9521">
        <f t="shared" si="384"/>
        <v>0</v>
      </c>
      <c r="O9521">
        <f t="shared" si="383"/>
        <v>0</v>
      </c>
      <c r="P9521" t="s">
        <v>12694</v>
      </c>
    </row>
    <row r="9522" spans="2:16" x14ac:dyDescent="0.25">
      <c r="B9522" t="s">
        <v>9528</v>
      </c>
      <c r="C9522" s="119" t="s">
        <v>60</v>
      </c>
      <c r="D9522" t="s">
        <v>11537</v>
      </c>
      <c r="E9522" t="s">
        <v>11530</v>
      </c>
      <c r="F9522" t="s">
        <v>11540</v>
      </c>
      <c r="G9522" t="s">
        <v>61</v>
      </c>
      <c r="H9522" t="s">
        <v>18</v>
      </c>
      <c r="I9522" t="s">
        <v>11541</v>
      </c>
      <c r="J9522">
        <v>2018</v>
      </c>
      <c r="K9522">
        <v>631.97</v>
      </c>
      <c r="L9522">
        <v>23</v>
      </c>
      <c r="M9522">
        <v>1</v>
      </c>
      <c r="N9522">
        <f t="shared" si="384"/>
        <v>0</v>
      </c>
      <c r="O9522">
        <f t="shared" si="383"/>
        <v>0</v>
      </c>
      <c r="P9522" t="s">
        <v>12694</v>
      </c>
    </row>
    <row r="9523" spans="2:16" x14ac:dyDescent="0.25">
      <c r="B9523" t="s">
        <v>9529</v>
      </c>
      <c r="C9523" s="119" t="s">
        <v>60</v>
      </c>
      <c r="D9523" t="s">
        <v>11537</v>
      </c>
      <c r="E9523" t="s">
        <v>11530</v>
      </c>
      <c r="F9523" t="s">
        <v>11540</v>
      </c>
      <c r="G9523" t="s">
        <v>61</v>
      </c>
      <c r="H9523" t="s">
        <v>18</v>
      </c>
      <c r="I9523" t="s">
        <v>11541</v>
      </c>
      <c r="J9523">
        <v>2018</v>
      </c>
      <c r="K9523">
        <v>663.09</v>
      </c>
      <c r="L9523">
        <v>20</v>
      </c>
      <c r="M9523">
        <v>1</v>
      </c>
      <c r="N9523">
        <f t="shared" si="384"/>
        <v>0</v>
      </c>
      <c r="O9523">
        <f t="shared" si="383"/>
        <v>0</v>
      </c>
      <c r="P9523" t="s">
        <v>12694</v>
      </c>
    </row>
    <row r="9524" spans="2:16" x14ac:dyDescent="0.25">
      <c r="B9524" t="s">
        <v>9530</v>
      </c>
      <c r="C9524" s="119" t="s">
        <v>60</v>
      </c>
      <c r="D9524" t="s">
        <v>11537</v>
      </c>
      <c r="E9524" t="s">
        <v>11530</v>
      </c>
      <c r="F9524" t="s">
        <v>11540</v>
      </c>
      <c r="G9524" t="s">
        <v>61</v>
      </c>
      <c r="H9524" t="s">
        <v>18</v>
      </c>
      <c r="I9524" t="s">
        <v>11541</v>
      </c>
      <c r="J9524">
        <v>2018</v>
      </c>
      <c r="K9524">
        <v>631.53</v>
      </c>
      <c r="L9524">
        <v>20</v>
      </c>
      <c r="M9524">
        <v>1</v>
      </c>
      <c r="N9524">
        <f t="shared" si="384"/>
        <v>0</v>
      </c>
      <c r="O9524">
        <f t="shared" si="383"/>
        <v>0</v>
      </c>
      <c r="P9524" t="s">
        <v>12694</v>
      </c>
    </row>
    <row r="9525" spans="2:16" x14ac:dyDescent="0.25">
      <c r="B9525" t="s">
        <v>9531</v>
      </c>
      <c r="C9525" s="119" t="s">
        <v>60</v>
      </c>
      <c r="D9525" t="s">
        <v>11537</v>
      </c>
      <c r="E9525" t="s">
        <v>11530</v>
      </c>
      <c r="F9525" t="s">
        <v>11540</v>
      </c>
      <c r="G9525" t="s">
        <v>61</v>
      </c>
      <c r="H9525" t="s">
        <v>18</v>
      </c>
      <c r="I9525" t="s">
        <v>11541</v>
      </c>
      <c r="J9525">
        <v>2018</v>
      </c>
      <c r="K9525">
        <v>631.53</v>
      </c>
      <c r="L9525">
        <v>20</v>
      </c>
      <c r="M9525">
        <v>1</v>
      </c>
      <c r="N9525">
        <f t="shared" si="384"/>
        <v>0</v>
      </c>
      <c r="O9525">
        <f t="shared" si="383"/>
        <v>0</v>
      </c>
      <c r="P9525" t="s">
        <v>12694</v>
      </c>
    </row>
    <row r="9526" spans="2:16" x14ac:dyDescent="0.25">
      <c r="B9526" t="s">
        <v>9532</v>
      </c>
      <c r="C9526" s="119" t="s">
        <v>60</v>
      </c>
      <c r="D9526" t="s">
        <v>11537</v>
      </c>
      <c r="E9526" t="s">
        <v>11530</v>
      </c>
      <c r="F9526" t="s">
        <v>11540</v>
      </c>
      <c r="G9526" t="s">
        <v>61</v>
      </c>
      <c r="H9526" t="s">
        <v>18</v>
      </c>
      <c r="I9526" t="s">
        <v>11541</v>
      </c>
      <c r="J9526">
        <v>2018</v>
      </c>
      <c r="K9526">
        <v>662.54</v>
      </c>
      <c r="L9526">
        <v>27</v>
      </c>
      <c r="M9526">
        <v>1</v>
      </c>
      <c r="N9526">
        <f t="shared" si="384"/>
        <v>0</v>
      </c>
      <c r="O9526">
        <f t="shared" si="383"/>
        <v>0</v>
      </c>
      <c r="P9526" t="s">
        <v>12694</v>
      </c>
    </row>
    <row r="9527" spans="2:16" x14ac:dyDescent="0.25">
      <c r="B9527" t="s">
        <v>9533</v>
      </c>
      <c r="C9527" s="119" t="s">
        <v>60</v>
      </c>
      <c r="D9527" t="s">
        <v>11542</v>
      </c>
      <c r="E9527" t="s">
        <v>11530</v>
      </c>
      <c r="F9527" t="s">
        <v>11540</v>
      </c>
      <c r="G9527" t="s">
        <v>61</v>
      </c>
      <c r="H9527" t="s">
        <v>18</v>
      </c>
      <c r="I9527" t="s">
        <v>11541</v>
      </c>
      <c r="J9527">
        <v>2018</v>
      </c>
      <c r="K9527">
        <v>664.22</v>
      </c>
      <c r="L9527">
        <v>28</v>
      </c>
      <c r="M9527">
        <v>1</v>
      </c>
      <c r="N9527">
        <f t="shared" si="384"/>
        <v>0</v>
      </c>
      <c r="O9527">
        <f t="shared" si="383"/>
        <v>0</v>
      </c>
      <c r="P9527" t="s">
        <v>12694</v>
      </c>
    </row>
    <row r="9528" spans="2:16" x14ac:dyDescent="0.25">
      <c r="B9528" t="s">
        <v>9534</v>
      </c>
      <c r="C9528" s="119" t="s">
        <v>60</v>
      </c>
      <c r="D9528" t="s">
        <v>11537</v>
      </c>
      <c r="E9528" t="s">
        <v>11530</v>
      </c>
      <c r="F9528" t="s">
        <v>11540</v>
      </c>
      <c r="G9528" t="s">
        <v>61</v>
      </c>
      <c r="H9528" t="s">
        <v>18</v>
      </c>
      <c r="I9528" t="s">
        <v>11541</v>
      </c>
      <c r="J9528">
        <v>2018</v>
      </c>
      <c r="K9528">
        <v>633.23</v>
      </c>
      <c r="L9528">
        <v>27</v>
      </c>
      <c r="M9528">
        <v>1</v>
      </c>
      <c r="N9528">
        <f t="shared" si="384"/>
        <v>0</v>
      </c>
      <c r="O9528">
        <f t="shared" si="383"/>
        <v>0</v>
      </c>
      <c r="P9528" t="s">
        <v>12694</v>
      </c>
    </row>
    <row r="9529" spans="2:16" x14ac:dyDescent="0.25">
      <c r="B9529" t="s">
        <v>9535</v>
      </c>
      <c r="C9529" s="119" t="s">
        <v>60</v>
      </c>
      <c r="D9529" t="s">
        <v>11537</v>
      </c>
      <c r="E9529" t="s">
        <v>11530</v>
      </c>
      <c r="F9529" t="s">
        <v>11540</v>
      </c>
      <c r="G9529" t="s">
        <v>61</v>
      </c>
      <c r="H9529" t="s">
        <v>18</v>
      </c>
      <c r="I9529" t="s">
        <v>11541</v>
      </c>
      <c r="J9529">
        <v>2018</v>
      </c>
      <c r="K9529">
        <v>632.94000000000005</v>
      </c>
      <c r="L9529">
        <v>25</v>
      </c>
      <c r="M9529">
        <v>1</v>
      </c>
      <c r="N9529">
        <f t="shared" si="384"/>
        <v>0</v>
      </c>
      <c r="O9529">
        <f t="shared" si="383"/>
        <v>0</v>
      </c>
      <c r="P9529" t="s">
        <v>12694</v>
      </c>
    </row>
    <row r="9530" spans="2:16" x14ac:dyDescent="0.25">
      <c r="B9530" t="s">
        <v>9536</v>
      </c>
      <c r="C9530" s="119" t="s">
        <v>60</v>
      </c>
      <c r="D9530" t="s">
        <v>11537</v>
      </c>
      <c r="E9530" t="s">
        <v>11530</v>
      </c>
      <c r="F9530" t="s">
        <v>11540</v>
      </c>
      <c r="G9530" t="s">
        <v>61</v>
      </c>
      <c r="H9530" t="s">
        <v>18</v>
      </c>
      <c r="I9530" t="s">
        <v>11541</v>
      </c>
      <c r="J9530">
        <v>2018</v>
      </c>
      <c r="K9530">
        <v>632.66</v>
      </c>
      <c r="L9530">
        <v>23</v>
      </c>
      <c r="M9530">
        <v>1</v>
      </c>
      <c r="N9530">
        <f t="shared" si="384"/>
        <v>0</v>
      </c>
      <c r="O9530">
        <f t="shared" si="383"/>
        <v>0</v>
      </c>
      <c r="P9530" t="s">
        <v>12694</v>
      </c>
    </row>
    <row r="9531" spans="2:16" x14ac:dyDescent="0.25">
      <c r="B9531" t="s">
        <v>9537</v>
      </c>
      <c r="C9531" s="119" t="s">
        <v>60</v>
      </c>
      <c r="D9531" t="s">
        <v>11537</v>
      </c>
      <c r="E9531" t="s">
        <v>11530</v>
      </c>
      <c r="F9531" t="s">
        <v>11540</v>
      </c>
      <c r="G9531" t="s">
        <v>61</v>
      </c>
      <c r="H9531" t="s">
        <v>18</v>
      </c>
      <c r="I9531" t="s">
        <v>11541</v>
      </c>
      <c r="J9531">
        <v>2018</v>
      </c>
      <c r="K9531">
        <v>632.51</v>
      </c>
      <c r="L9531">
        <v>22</v>
      </c>
      <c r="M9531">
        <v>1</v>
      </c>
      <c r="N9531">
        <f t="shared" si="384"/>
        <v>0</v>
      </c>
      <c r="O9531">
        <f t="shared" ref="O9531:O9594" si="385">IF(OR(L9531="",L9531&lt;=0),1,0)</f>
        <v>0</v>
      </c>
      <c r="P9531" t="s">
        <v>12694</v>
      </c>
    </row>
    <row r="9532" spans="2:16" x14ac:dyDescent="0.25">
      <c r="B9532" t="s">
        <v>9538</v>
      </c>
      <c r="C9532" s="119" t="s">
        <v>60</v>
      </c>
      <c r="D9532" t="s">
        <v>11537</v>
      </c>
      <c r="E9532" t="s">
        <v>11530</v>
      </c>
      <c r="F9532" t="s">
        <v>11540</v>
      </c>
      <c r="G9532" t="s">
        <v>61</v>
      </c>
      <c r="H9532" t="s">
        <v>18</v>
      </c>
      <c r="I9532" t="s">
        <v>11541</v>
      </c>
      <c r="J9532">
        <v>2018</v>
      </c>
      <c r="K9532">
        <v>663.1</v>
      </c>
      <c r="L9532">
        <v>15</v>
      </c>
      <c r="M9532">
        <v>1</v>
      </c>
      <c r="N9532">
        <f t="shared" si="384"/>
        <v>0</v>
      </c>
      <c r="O9532">
        <f t="shared" si="385"/>
        <v>0</v>
      </c>
      <c r="P9532" t="s">
        <v>12694</v>
      </c>
    </row>
    <row r="9533" spans="2:16" x14ac:dyDescent="0.25">
      <c r="B9533" t="s">
        <v>9539</v>
      </c>
      <c r="C9533" s="119" t="s">
        <v>60</v>
      </c>
      <c r="D9533" t="s">
        <v>11550</v>
      </c>
      <c r="E9533" t="s">
        <v>11530</v>
      </c>
      <c r="F9533" t="s">
        <v>11540</v>
      </c>
      <c r="G9533" t="s">
        <v>61</v>
      </c>
      <c r="H9533" t="s">
        <v>18</v>
      </c>
      <c r="I9533" t="s">
        <v>11533</v>
      </c>
      <c r="J9533">
        <v>2018</v>
      </c>
      <c r="K9533">
        <v>632.92999999999995</v>
      </c>
      <c r="L9533">
        <v>27</v>
      </c>
      <c r="M9533">
        <v>1</v>
      </c>
      <c r="N9533">
        <f t="shared" si="384"/>
        <v>0</v>
      </c>
      <c r="O9533">
        <f t="shared" si="385"/>
        <v>0</v>
      </c>
      <c r="P9533" t="s">
        <v>12694</v>
      </c>
    </row>
    <row r="9534" spans="2:16" x14ac:dyDescent="0.25">
      <c r="B9534" t="s">
        <v>9540</v>
      </c>
      <c r="C9534" s="119" t="s">
        <v>60</v>
      </c>
      <c r="D9534" t="s">
        <v>11550</v>
      </c>
      <c r="E9534" t="s">
        <v>11530</v>
      </c>
      <c r="F9534" t="s">
        <v>11540</v>
      </c>
      <c r="G9534" t="s">
        <v>61</v>
      </c>
      <c r="H9534" t="s">
        <v>18</v>
      </c>
      <c r="I9534" t="s">
        <v>11541</v>
      </c>
      <c r="J9534">
        <v>2018</v>
      </c>
      <c r="K9534">
        <v>628.70000000000005</v>
      </c>
      <c r="L9534">
        <v>19</v>
      </c>
      <c r="M9534">
        <v>1</v>
      </c>
      <c r="N9534">
        <f t="shared" si="384"/>
        <v>0</v>
      </c>
      <c r="O9534">
        <f t="shared" si="385"/>
        <v>0</v>
      </c>
      <c r="P9534" t="s">
        <v>12694</v>
      </c>
    </row>
    <row r="9535" spans="2:16" x14ac:dyDescent="0.25">
      <c r="B9535" t="s">
        <v>9541</v>
      </c>
      <c r="C9535" s="119" t="s">
        <v>60</v>
      </c>
      <c r="D9535" t="s">
        <v>11537</v>
      </c>
      <c r="E9535" t="s">
        <v>11530</v>
      </c>
      <c r="F9535" t="s">
        <v>11540</v>
      </c>
      <c r="G9535" t="s">
        <v>61</v>
      </c>
      <c r="H9535" t="s">
        <v>18</v>
      </c>
      <c r="I9535" t="s">
        <v>11541</v>
      </c>
      <c r="J9535">
        <v>2018</v>
      </c>
      <c r="K9535">
        <v>663.37</v>
      </c>
      <c r="L9535">
        <v>22</v>
      </c>
      <c r="M9535">
        <v>1</v>
      </c>
      <c r="N9535">
        <f t="shared" si="384"/>
        <v>0</v>
      </c>
      <c r="O9535">
        <f t="shared" si="385"/>
        <v>0</v>
      </c>
      <c r="P9535" t="s">
        <v>12694</v>
      </c>
    </row>
    <row r="9536" spans="2:16" x14ac:dyDescent="0.25">
      <c r="B9536" t="s">
        <v>9542</v>
      </c>
      <c r="C9536" s="119" t="s">
        <v>60</v>
      </c>
      <c r="D9536" t="s">
        <v>11537</v>
      </c>
      <c r="E9536" t="s">
        <v>11530</v>
      </c>
      <c r="F9536" t="s">
        <v>11540</v>
      </c>
      <c r="G9536" t="s">
        <v>61</v>
      </c>
      <c r="H9536" t="s">
        <v>18</v>
      </c>
      <c r="I9536" t="s">
        <v>11541</v>
      </c>
      <c r="J9536">
        <v>2018</v>
      </c>
      <c r="K9536">
        <v>628.08000000000004</v>
      </c>
      <c r="L9536">
        <v>22</v>
      </c>
      <c r="M9536">
        <v>1</v>
      </c>
      <c r="N9536">
        <f t="shared" si="384"/>
        <v>0</v>
      </c>
      <c r="O9536">
        <f t="shared" si="385"/>
        <v>0</v>
      </c>
      <c r="P9536" t="s">
        <v>12694</v>
      </c>
    </row>
    <row r="9537" spans="2:16" x14ac:dyDescent="0.25">
      <c r="B9537" t="s">
        <v>9543</v>
      </c>
      <c r="C9537" s="119" t="s">
        <v>60</v>
      </c>
      <c r="D9537" t="s">
        <v>11537</v>
      </c>
      <c r="E9537" t="s">
        <v>11530</v>
      </c>
      <c r="F9537" t="s">
        <v>11540</v>
      </c>
      <c r="G9537" t="s">
        <v>61</v>
      </c>
      <c r="H9537" t="s">
        <v>18</v>
      </c>
      <c r="I9537" t="s">
        <v>11541</v>
      </c>
      <c r="J9537">
        <v>2018</v>
      </c>
      <c r="K9537">
        <v>630.65</v>
      </c>
      <c r="L9537">
        <v>40</v>
      </c>
      <c r="M9537">
        <v>1</v>
      </c>
      <c r="N9537">
        <f t="shared" si="384"/>
        <v>0</v>
      </c>
      <c r="O9537">
        <f t="shared" si="385"/>
        <v>0</v>
      </c>
      <c r="P9537" t="s">
        <v>12694</v>
      </c>
    </row>
    <row r="9538" spans="2:16" x14ac:dyDescent="0.25">
      <c r="B9538" t="s">
        <v>9544</v>
      </c>
      <c r="C9538" s="119" t="s">
        <v>60</v>
      </c>
      <c r="D9538" t="s">
        <v>11537</v>
      </c>
      <c r="E9538" t="s">
        <v>11530</v>
      </c>
      <c r="F9538" t="s">
        <v>11540</v>
      </c>
      <c r="G9538" t="s">
        <v>61</v>
      </c>
      <c r="H9538" t="s">
        <v>18</v>
      </c>
      <c r="I9538" t="s">
        <v>11541</v>
      </c>
      <c r="J9538">
        <v>2018</v>
      </c>
      <c r="K9538">
        <v>661</v>
      </c>
      <c r="L9538">
        <v>33</v>
      </c>
      <c r="M9538">
        <v>1</v>
      </c>
      <c r="N9538">
        <f t="shared" si="384"/>
        <v>0</v>
      </c>
      <c r="O9538">
        <f t="shared" si="385"/>
        <v>0</v>
      </c>
      <c r="P9538" t="s">
        <v>12694</v>
      </c>
    </row>
    <row r="9539" spans="2:16" x14ac:dyDescent="0.25">
      <c r="B9539" t="s">
        <v>9545</v>
      </c>
      <c r="C9539" s="119" t="s">
        <v>60</v>
      </c>
      <c r="D9539" t="s">
        <v>11537</v>
      </c>
      <c r="E9539" t="s">
        <v>11530</v>
      </c>
      <c r="F9539" t="s">
        <v>11540</v>
      </c>
      <c r="G9539" t="s">
        <v>61</v>
      </c>
      <c r="H9539" t="s">
        <v>18</v>
      </c>
      <c r="I9539" t="s">
        <v>11541</v>
      </c>
      <c r="J9539">
        <v>2018</v>
      </c>
      <c r="K9539">
        <v>628.66</v>
      </c>
      <c r="L9539">
        <v>26</v>
      </c>
      <c r="M9539">
        <v>1</v>
      </c>
      <c r="N9539">
        <f t="shared" si="384"/>
        <v>0</v>
      </c>
      <c r="O9539">
        <f t="shared" si="385"/>
        <v>0</v>
      </c>
      <c r="P9539" t="s">
        <v>12694</v>
      </c>
    </row>
    <row r="9540" spans="2:16" x14ac:dyDescent="0.25">
      <c r="B9540" t="s">
        <v>9546</v>
      </c>
      <c r="C9540" s="119" t="s">
        <v>60</v>
      </c>
      <c r="D9540" t="s">
        <v>11537</v>
      </c>
      <c r="E9540" t="s">
        <v>11530</v>
      </c>
      <c r="F9540" t="s">
        <v>11540</v>
      </c>
      <c r="G9540" t="s">
        <v>61</v>
      </c>
      <c r="H9540" t="s">
        <v>18</v>
      </c>
      <c r="I9540" t="s">
        <v>11541</v>
      </c>
      <c r="J9540">
        <v>2018</v>
      </c>
      <c r="K9540">
        <v>628.66</v>
      </c>
      <c r="L9540">
        <v>26</v>
      </c>
      <c r="M9540">
        <v>1</v>
      </c>
      <c r="N9540">
        <f t="shared" si="384"/>
        <v>0</v>
      </c>
      <c r="O9540">
        <f t="shared" si="385"/>
        <v>0</v>
      </c>
      <c r="P9540" t="s">
        <v>12694</v>
      </c>
    </row>
    <row r="9541" spans="2:16" x14ac:dyDescent="0.25">
      <c r="B9541" t="s">
        <v>9547</v>
      </c>
      <c r="C9541" s="119" t="s">
        <v>60</v>
      </c>
      <c r="D9541" t="s">
        <v>11537</v>
      </c>
      <c r="E9541" t="s">
        <v>11530</v>
      </c>
      <c r="F9541" t="s">
        <v>11540</v>
      </c>
      <c r="G9541" t="s">
        <v>61</v>
      </c>
      <c r="H9541" t="s">
        <v>18</v>
      </c>
      <c r="I9541" t="s">
        <v>11541</v>
      </c>
      <c r="J9541">
        <v>2018</v>
      </c>
      <c r="K9541">
        <v>658.28</v>
      </c>
      <c r="L9541">
        <v>14</v>
      </c>
      <c r="M9541">
        <v>1</v>
      </c>
      <c r="N9541">
        <f t="shared" si="384"/>
        <v>0</v>
      </c>
      <c r="O9541">
        <f t="shared" si="385"/>
        <v>0</v>
      </c>
      <c r="P9541" t="s">
        <v>12694</v>
      </c>
    </row>
    <row r="9542" spans="2:16" x14ac:dyDescent="0.25">
      <c r="B9542" t="s">
        <v>9548</v>
      </c>
      <c r="C9542" s="119" t="s">
        <v>60</v>
      </c>
      <c r="D9542" t="s">
        <v>11537</v>
      </c>
      <c r="E9542" t="s">
        <v>11530</v>
      </c>
      <c r="F9542" t="s">
        <v>11540</v>
      </c>
      <c r="G9542" t="s">
        <v>61</v>
      </c>
      <c r="H9542" t="s">
        <v>18</v>
      </c>
      <c r="I9542" t="s">
        <v>11541</v>
      </c>
      <c r="J9542">
        <v>2018</v>
      </c>
      <c r="K9542">
        <v>658.43</v>
      </c>
      <c r="L9542">
        <v>15</v>
      </c>
      <c r="M9542">
        <v>1</v>
      </c>
      <c r="N9542">
        <f t="shared" si="384"/>
        <v>0</v>
      </c>
      <c r="O9542">
        <f t="shared" si="385"/>
        <v>0</v>
      </c>
      <c r="P9542" t="s">
        <v>12694</v>
      </c>
    </row>
    <row r="9543" spans="2:16" x14ac:dyDescent="0.25">
      <c r="B9543" t="s">
        <v>9549</v>
      </c>
      <c r="C9543" s="119" t="s">
        <v>60</v>
      </c>
      <c r="D9543" t="s">
        <v>11537</v>
      </c>
      <c r="E9543" t="s">
        <v>11530</v>
      </c>
      <c r="F9543" t="s">
        <v>11540</v>
      </c>
      <c r="G9543" t="s">
        <v>61</v>
      </c>
      <c r="H9543" t="s">
        <v>18</v>
      </c>
      <c r="I9543" t="s">
        <v>11541</v>
      </c>
      <c r="J9543">
        <v>2018</v>
      </c>
      <c r="K9543">
        <v>752.58</v>
      </c>
      <c r="L9543">
        <v>22</v>
      </c>
      <c r="M9543">
        <v>1</v>
      </c>
      <c r="N9543">
        <f t="shared" si="384"/>
        <v>0</v>
      </c>
      <c r="O9543">
        <f t="shared" si="385"/>
        <v>0</v>
      </c>
      <c r="P9543" t="s">
        <v>12694</v>
      </c>
    </row>
    <row r="9544" spans="2:16" x14ac:dyDescent="0.25">
      <c r="B9544" t="s">
        <v>9550</v>
      </c>
      <c r="C9544" s="119" t="s">
        <v>60</v>
      </c>
      <c r="D9544" t="s">
        <v>11539</v>
      </c>
      <c r="E9544" t="s">
        <v>11530</v>
      </c>
      <c r="F9544" t="s">
        <v>11540</v>
      </c>
      <c r="G9544" t="s">
        <v>61</v>
      </c>
      <c r="H9544" t="s">
        <v>18</v>
      </c>
      <c r="I9544" t="s">
        <v>11541</v>
      </c>
      <c r="J9544">
        <v>2018</v>
      </c>
      <c r="K9544">
        <v>660.53</v>
      </c>
      <c r="L9544">
        <v>22</v>
      </c>
      <c r="M9544">
        <v>1</v>
      </c>
      <c r="N9544">
        <f t="shared" si="384"/>
        <v>0</v>
      </c>
      <c r="O9544">
        <f t="shared" si="385"/>
        <v>0</v>
      </c>
      <c r="P9544" t="s">
        <v>12694</v>
      </c>
    </row>
    <row r="9545" spans="2:16" x14ac:dyDescent="0.25">
      <c r="B9545" t="s">
        <v>9551</v>
      </c>
      <c r="C9545" s="119" t="s">
        <v>60</v>
      </c>
      <c r="D9545" t="s">
        <v>11546</v>
      </c>
      <c r="E9545" t="s">
        <v>11530</v>
      </c>
      <c r="F9545" t="s">
        <v>11540</v>
      </c>
      <c r="G9545" t="s">
        <v>61</v>
      </c>
      <c r="H9545" t="s">
        <v>18</v>
      </c>
      <c r="I9545" t="s">
        <v>11541</v>
      </c>
      <c r="J9545">
        <v>2018</v>
      </c>
      <c r="K9545">
        <v>662.77</v>
      </c>
      <c r="L9545">
        <v>37</v>
      </c>
      <c r="M9545">
        <v>1</v>
      </c>
      <c r="N9545">
        <f t="shared" si="384"/>
        <v>0</v>
      </c>
      <c r="O9545">
        <f t="shared" si="385"/>
        <v>0</v>
      </c>
      <c r="P9545" t="s">
        <v>12693</v>
      </c>
    </row>
    <row r="9546" spans="2:16" x14ac:dyDescent="0.25">
      <c r="B9546" t="s">
        <v>9552</v>
      </c>
      <c r="C9546" s="119" t="s">
        <v>60</v>
      </c>
      <c r="D9546" t="s">
        <v>11537</v>
      </c>
      <c r="E9546" t="s">
        <v>11530</v>
      </c>
      <c r="F9546" t="s">
        <v>11540</v>
      </c>
      <c r="G9546" t="s">
        <v>61</v>
      </c>
      <c r="H9546" t="s">
        <v>18</v>
      </c>
      <c r="I9546" t="s">
        <v>11541</v>
      </c>
      <c r="J9546">
        <v>2018</v>
      </c>
      <c r="K9546">
        <v>629.41</v>
      </c>
      <c r="L9546">
        <v>24</v>
      </c>
      <c r="M9546">
        <v>1</v>
      </c>
      <c r="N9546">
        <f t="shared" si="384"/>
        <v>0</v>
      </c>
      <c r="O9546">
        <f t="shared" si="385"/>
        <v>0</v>
      </c>
      <c r="P9546" t="s">
        <v>12694</v>
      </c>
    </row>
    <row r="9547" spans="2:16" x14ac:dyDescent="0.25">
      <c r="B9547" t="s">
        <v>9553</v>
      </c>
      <c r="C9547" s="119" t="s">
        <v>60</v>
      </c>
      <c r="D9547" t="s">
        <v>11550</v>
      </c>
      <c r="E9547" t="s">
        <v>11530</v>
      </c>
      <c r="F9547" t="s">
        <v>11540</v>
      </c>
      <c r="G9547" t="s">
        <v>61</v>
      </c>
      <c r="H9547" t="s">
        <v>18</v>
      </c>
      <c r="I9547" t="s">
        <v>11533</v>
      </c>
      <c r="J9547">
        <v>2018</v>
      </c>
      <c r="K9547">
        <v>651.58000000000004</v>
      </c>
      <c r="L9547">
        <v>66</v>
      </c>
      <c r="M9547">
        <v>1</v>
      </c>
      <c r="N9547">
        <f t="shared" ref="N9547:N9610" si="386">IF(K9547&lt;100,1,0)</f>
        <v>0</v>
      </c>
      <c r="O9547">
        <f t="shared" si="385"/>
        <v>0</v>
      </c>
      <c r="P9547" t="s">
        <v>12694</v>
      </c>
    </row>
    <row r="9548" spans="2:16" x14ac:dyDescent="0.25">
      <c r="B9548" t="s">
        <v>9554</v>
      </c>
      <c r="C9548" s="119" t="s">
        <v>60</v>
      </c>
      <c r="D9548" t="s">
        <v>11537</v>
      </c>
      <c r="E9548" t="s">
        <v>11530</v>
      </c>
      <c r="F9548" t="s">
        <v>11540</v>
      </c>
      <c r="G9548" t="s">
        <v>61</v>
      </c>
      <c r="H9548" t="s">
        <v>18</v>
      </c>
      <c r="I9548" t="s">
        <v>11541</v>
      </c>
      <c r="J9548">
        <v>2018</v>
      </c>
      <c r="K9548">
        <v>631.64</v>
      </c>
      <c r="L9548">
        <v>35</v>
      </c>
      <c r="M9548">
        <v>1</v>
      </c>
      <c r="N9548">
        <f t="shared" si="386"/>
        <v>0</v>
      </c>
      <c r="O9548">
        <f t="shared" si="385"/>
        <v>0</v>
      </c>
      <c r="P9548" t="s">
        <v>12694</v>
      </c>
    </row>
    <row r="9549" spans="2:16" x14ac:dyDescent="0.25">
      <c r="B9549" t="s">
        <v>9555</v>
      </c>
      <c r="C9549" s="119" t="s">
        <v>60</v>
      </c>
      <c r="D9549" t="s">
        <v>11537</v>
      </c>
      <c r="E9549" t="s">
        <v>11530</v>
      </c>
      <c r="F9549" t="s">
        <v>11540</v>
      </c>
      <c r="G9549" t="s">
        <v>61</v>
      </c>
      <c r="H9549" t="s">
        <v>18</v>
      </c>
      <c r="I9549" t="s">
        <v>11541</v>
      </c>
      <c r="J9549">
        <v>2018</v>
      </c>
      <c r="K9549">
        <v>631.64</v>
      </c>
      <c r="L9549">
        <v>35</v>
      </c>
      <c r="M9549">
        <v>1</v>
      </c>
      <c r="N9549">
        <f t="shared" si="386"/>
        <v>0</v>
      </c>
      <c r="O9549">
        <f t="shared" si="385"/>
        <v>0</v>
      </c>
      <c r="P9549" t="s">
        <v>12694</v>
      </c>
    </row>
    <row r="9550" spans="2:16" x14ac:dyDescent="0.25">
      <c r="B9550" t="s">
        <v>9556</v>
      </c>
      <c r="C9550" s="119" t="s">
        <v>60</v>
      </c>
      <c r="D9550" t="s">
        <v>11537</v>
      </c>
      <c r="E9550" t="s">
        <v>11530</v>
      </c>
      <c r="F9550" t="s">
        <v>11540</v>
      </c>
      <c r="G9550" t="s">
        <v>61</v>
      </c>
      <c r="H9550" t="s">
        <v>18</v>
      </c>
      <c r="I9550" t="s">
        <v>11541</v>
      </c>
      <c r="J9550">
        <v>2018</v>
      </c>
      <c r="K9550">
        <v>631.64</v>
      </c>
      <c r="L9550">
        <v>35</v>
      </c>
      <c r="M9550">
        <v>1</v>
      </c>
      <c r="N9550">
        <f t="shared" si="386"/>
        <v>0</v>
      </c>
      <c r="O9550">
        <f t="shared" si="385"/>
        <v>0</v>
      </c>
      <c r="P9550" t="s">
        <v>12694</v>
      </c>
    </row>
    <row r="9551" spans="2:16" x14ac:dyDescent="0.25">
      <c r="B9551" t="s">
        <v>9557</v>
      </c>
      <c r="C9551" s="119" t="s">
        <v>60</v>
      </c>
      <c r="D9551" t="s">
        <v>11537</v>
      </c>
      <c r="E9551" t="s">
        <v>11530</v>
      </c>
      <c r="F9551" t="s">
        <v>11540</v>
      </c>
      <c r="G9551" t="s">
        <v>61</v>
      </c>
      <c r="H9551" t="s">
        <v>18</v>
      </c>
      <c r="I9551" t="s">
        <v>11541</v>
      </c>
      <c r="J9551">
        <v>2018</v>
      </c>
      <c r="K9551">
        <v>631.48</v>
      </c>
      <c r="L9551">
        <v>34</v>
      </c>
      <c r="M9551">
        <v>1</v>
      </c>
      <c r="N9551">
        <f t="shared" si="386"/>
        <v>0</v>
      </c>
      <c r="O9551">
        <f t="shared" si="385"/>
        <v>0</v>
      </c>
      <c r="P9551" t="s">
        <v>12694</v>
      </c>
    </row>
    <row r="9552" spans="2:16" x14ac:dyDescent="0.25">
      <c r="B9552" t="s">
        <v>9558</v>
      </c>
      <c r="C9552" s="119" t="s">
        <v>60</v>
      </c>
      <c r="D9552" t="s">
        <v>11537</v>
      </c>
      <c r="E9552" t="s">
        <v>11530</v>
      </c>
      <c r="F9552" t="s">
        <v>11540</v>
      </c>
      <c r="G9552" t="s">
        <v>61</v>
      </c>
      <c r="H9552" t="s">
        <v>18</v>
      </c>
      <c r="I9552" t="s">
        <v>11541</v>
      </c>
      <c r="J9552">
        <v>2018</v>
      </c>
      <c r="K9552">
        <v>633.25</v>
      </c>
      <c r="L9552">
        <v>47</v>
      </c>
      <c r="M9552">
        <v>1</v>
      </c>
      <c r="N9552">
        <f t="shared" si="386"/>
        <v>0</v>
      </c>
      <c r="O9552">
        <f t="shared" si="385"/>
        <v>0</v>
      </c>
      <c r="P9552" t="s">
        <v>12694</v>
      </c>
    </row>
    <row r="9553" spans="2:16" x14ac:dyDescent="0.25">
      <c r="B9553" t="s">
        <v>9559</v>
      </c>
      <c r="C9553" s="119" t="s">
        <v>60</v>
      </c>
      <c r="D9553" t="s">
        <v>11537</v>
      </c>
      <c r="E9553" t="s">
        <v>11530</v>
      </c>
      <c r="F9553" t="s">
        <v>11540</v>
      </c>
      <c r="G9553" t="s">
        <v>61</v>
      </c>
      <c r="H9553" t="s">
        <v>18</v>
      </c>
      <c r="I9553" t="s">
        <v>11541</v>
      </c>
      <c r="J9553">
        <v>2018</v>
      </c>
      <c r="K9553">
        <v>632.83000000000004</v>
      </c>
      <c r="L9553">
        <v>44</v>
      </c>
      <c r="M9553">
        <v>1</v>
      </c>
      <c r="N9553">
        <f t="shared" si="386"/>
        <v>0</v>
      </c>
      <c r="O9553">
        <f t="shared" si="385"/>
        <v>0</v>
      </c>
      <c r="P9553" t="s">
        <v>12694</v>
      </c>
    </row>
    <row r="9554" spans="2:16" x14ac:dyDescent="0.25">
      <c r="B9554" t="s">
        <v>9560</v>
      </c>
      <c r="C9554" s="119" t="s">
        <v>60</v>
      </c>
      <c r="D9554" t="s">
        <v>11537</v>
      </c>
      <c r="E9554" t="s">
        <v>11530</v>
      </c>
      <c r="F9554" t="s">
        <v>11540</v>
      </c>
      <c r="G9554" t="s">
        <v>61</v>
      </c>
      <c r="H9554" t="s">
        <v>18</v>
      </c>
      <c r="I9554" t="s">
        <v>11541</v>
      </c>
      <c r="J9554">
        <v>2018</v>
      </c>
      <c r="K9554">
        <v>659.49</v>
      </c>
      <c r="L9554">
        <v>22</v>
      </c>
      <c r="M9554">
        <v>1</v>
      </c>
      <c r="N9554">
        <f t="shared" si="386"/>
        <v>0</v>
      </c>
      <c r="O9554">
        <f t="shared" si="385"/>
        <v>0</v>
      </c>
      <c r="P9554" t="s">
        <v>12694</v>
      </c>
    </row>
    <row r="9555" spans="2:16" x14ac:dyDescent="0.25">
      <c r="B9555" t="s">
        <v>9561</v>
      </c>
      <c r="C9555" s="119" t="s">
        <v>60</v>
      </c>
      <c r="D9555" t="s">
        <v>11537</v>
      </c>
      <c r="E9555" t="s">
        <v>11530</v>
      </c>
      <c r="F9555" t="s">
        <v>11540</v>
      </c>
      <c r="G9555" t="s">
        <v>61</v>
      </c>
      <c r="H9555" t="s">
        <v>18</v>
      </c>
      <c r="I9555" t="s">
        <v>11541</v>
      </c>
      <c r="J9555">
        <v>2018</v>
      </c>
      <c r="K9555">
        <v>661.11</v>
      </c>
      <c r="L9555">
        <v>24</v>
      </c>
      <c r="M9555">
        <v>1</v>
      </c>
      <c r="N9555">
        <f t="shared" si="386"/>
        <v>0</v>
      </c>
      <c r="O9555">
        <f t="shared" si="385"/>
        <v>0</v>
      </c>
      <c r="P9555" t="s">
        <v>12694</v>
      </c>
    </row>
    <row r="9556" spans="2:16" x14ac:dyDescent="0.25">
      <c r="B9556" t="s">
        <v>9562</v>
      </c>
      <c r="C9556" s="119" t="s">
        <v>60</v>
      </c>
      <c r="D9556" t="s">
        <v>11537</v>
      </c>
      <c r="E9556" t="s">
        <v>11530</v>
      </c>
      <c r="F9556" t="s">
        <v>11540</v>
      </c>
      <c r="G9556" t="s">
        <v>61</v>
      </c>
      <c r="H9556" t="s">
        <v>18</v>
      </c>
      <c r="I9556" t="s">
        <v>11541</v>
      </c>
      <c r="J9556">
        <v>2018</v>
      </c>
      <c r="K9556">
        <v>661.92</v>
      </c>
      <c r="L9556">
        <v>27</v>
      </c>
      <c r="M9556">
        <v>1</v>
      </c>
      <c r="N9556">
        <f t="shared" si="386"/>
        <v>0</v>
      </c>
      <c r="O9556">
        <f t="shared" si="385"/>
        <v>0</v>
      </c>
      <c r="P9556" t="s">
        <v>12694</v>
      </c>
    </row>
    <row r="9557" spans="2:16" x14ac:dyDescent="0.25">
      <c r="B9557" t="s">
        <v>9563</v>
      </c>
      <c r="C9557" s="119" t="s">
        <v>60</v>
      </c>
      <c r="D9557" t="s">
        <v>11537</v>
      </c>
      <c r="E9557" t="s">
        <v>11530</v>
      </c>
      <c r="F9557" t="s">
        <v>11540</v>
      </c>
      <c r="G9557" t="s">
        <v>61</v>
      </c>
      <c r="H9557" t="s">
        <v>18</v>
      </c>
      <c r="I9557" t="s">
        <v>11541</v>
      </c>
      <c r="J9557">
        <v>2018</v>
      </c>
      <c r="K9557">
        <v>627.65</v>
      </c>
      <c r="L9557">
        <v>10</v>
      </c>
      <c r="M9557">
        <v>1</v>
      </c>
      <c r="N9557">
        <f t="shared" si="386"/>
        <v>0</v>
      </c>
      <c r="O9557">
        <f t="shared" si="385"/>
        <v>0</v>
      </c>
      <c r="P9557" t="s">
        <v>12693</v>
      </c>
    </row>
    <row r="9558" spans="2:16" x14ac:dyDescent="0.25">
      <c r="B9558" t="s">
        <v>9564</v>
      </c>
      <c r="C9558" s="119" t="s">
        <v>60</v>
      </c>
      <c r="D9558" t="s">
        <v>11537</v>
      </c>
      <c r="E9558" t="s">
        <v>11530</v>
      </c>
      <c r="F9558" t="s">
        <v>11540</v>
      </c>
      <c r="G9558" t="s">
        <v>61</v>
      </c>
      <c r="H9558" t="s">
        <v>18</v>
      </c>
      <c r="I9558" t="s">
        <v>11541</v>
      </c>
      <c r="J9558">
        <v>2018</v>
      </c>
      <c r="K9558">
        <v>629.54999999999995</v>
      </c>
      <c r="L9558">
        <v>23</v>
      </c>
      <c r="M9558">
        <v>1</v>
      </c>
      <c r="N9558">
        <f t="shared" si="386"/>
        <v>0</v>
      </c>
      <c r="O9558">
        <f t="shared" si="385"/>
        <v>0</v>
      </c>
      <c r="P9558" t="s">
        <v>12694</v>
      </c>
    </row>
    <row r="9559" spans="2:16" x14ac:dyDescent="0.25">
      <c r="B9559" t="s">
        <v>9565</v>
      </c>
      <c r="C9559" s="119" t="s">
        <v>60</v>
      </c>
      <c r="D9559" t="s">
        <v>11537</v>
      </c>
      <c r="E9559" t="s">
        <v>11530</v>
      </c>
      <c r="F9559" t="s">
        <v>11540</v>
      </c>
      <c r="G9559" t="s">
        <v>61</v>
      </c>
      <c r="H9559" t="s">
        <v>18</v>
      </c>
      <c r="I9559" t="s">
        <v>11533</v>
      </c>
      <c r="J9559">
        <v>2018</v>
      </c>
      <c r="K9559">
        <v>633.17999999999995</v>
      </c>
      <c r="L9559">
        <v>32</v>
      </c>
      <c r="M9559">
        <v>1</v>
      </c>
      <c r="N9559">
        <f t="shared" si="386"/>
        <v>0</v>
      </c>
      <c r="O9559">
        <f t="shared" si="385"/>
        <v>0</v>
      </c>
      <c r="P9559" t="s">
        <v>12694</v>
      </c>
    </row>
    <row r="9560" spans="2:16" x14ac:dyDescent="0.25">
      <c r="B9560" t="s">
        <v>9566</v>
      </c>
      <c r="C9560" s="119" t="s">
        <v>60</v>
      </c>
      <c r="D9560" t="s">
        <v>11537</v>
      </c>
      <c r="E9560" t="s">
        <v>11530</v>
      </c>
      <c r="F9560" t="s">
        <v>11540</v>
      </c>
      <c r="G9560" t="s">
        <v>61</v>
      </c>
      <c r="H9560" t="s">
        <v>18</v>
      </c>
      <c r="I9560" t="s">
        <v>11533</v>
      </c>
      <c r="J9560">
        <v>2018</v>
      </c>
      <c r="K9560">
        <v>633.42999999999995</v>
      </c>
      <c r="L9560">
        <v>33</v>
      </c>
      <c r="M9560">
        <v>1</v>
      </c>
      <c r="N9560">
        <f t="shared" si="386"/>
        <v>0</v>
      </c>
      <c r="O9560">
        <f t="shared" si="385"/>
        <v>0</v>
      </c>
      <c r="P9560" t="s">
        <v>12694</v>
      </c>
    </row>
    <row r="9561" spans="2:16" x14ac:dyDescent="0.25">
      <c r="B9561" t="s">
        <v>9567</v>
      </c>
      <c r="C9561" s="119" t="s">
        <v>60</v>
      </c>
      <c r="D9561" t="s">
        <v>11539</v>
      </c>
      <c r="E9561" t="s">
        <v>11530</v>
      </c>
      <c r="F9561" t="s">
        <v>11540</v>
      </c>
      <c r="G9561" t="s">
        <v>61</v>
      </c>
      <c r="H9561" t="s">
        <v>18</v>
      </c>
      <c r="I9561" t="s">
        <v>11541</v>
      </c>
      <c r="J9561">
        <v>2018</v>
      </c>
      <c r="K9561">
        <v>629.24</v>
      </c>
      <c r="L9561">
        <v>21</v>
      </c>
      <c r="M9561">
        <v>1</v>
      </c>
      <c r="N9561">
        <f t="shared" si="386"/>
        <v>0</v>
      </c>
      <c r="O9561">
        <f t="shared" si="385"/>
        <v>0</v>
      </c>
      <c r="P9561" t="s">
        <v>12694</v>
      </c>
    </row>
    <row r="9562" spans="2:16" x14ac:dyDescent="0.25">
      <c r="B9562" t="s">
        <v>9568</v>
      </c>
      <c r="C9562" s="119" t="s">
        <v>60</v>
      </c>
      <c r="D9562" t="s">
        <v>11539</v>
      </c>
      <c r="E9562" t="s">
        <v>11530</v>
      </c>
      <c r="F9562" t="s">
        <v>11540</v>
      </c>
      <c r="G9562" t="s">
        <v>61</v>
      </c>
      <c r="H9562" t="s">
        <v>18</v>
      </c>
      <c r="I9562" t="s">
        <v>11541</v>
      </c>
      <c r="J9562">
        <v>2018</v>
      </c>
      <c r="K9562">
        <v>630.26</v>
      </c>
      <c r="L9562">
        <v>28</v>
      </c>
      <c r="M9562">
        <v>1</v>
      </c>
      <c r="N9562">
        <f t="shared" si="386"/>
        <v>0</v>
      </c>
      <c r="O9562">
        <f t="shared" si="385"/>
        <v>0</v>
      </c>
      <c r="P9562" t="s">
        <v>12694</v>
      </c>
    </row>
    <row r="9563" spans="2:16" x14ac:dyDescent="0.25">
      <c r="B9563" t="s">
        <v>9569</v>
      </c>
      <c r="C9563" s="119" t="s">
        <v>60</v>
      </c>
      <c r="D9563" t="s">
        <v>11537</v>
      </c>
      <c r="E9563" t="s">
        <v>11530</v>
      </c>
      <c r="F9563" t="s">
        <v>11540</v>
      </c>
      <c r="G9563" t="s">
        <v>61</v>
      </c>
      <c r="H9563" t="s">
        <v>18</v>
      </c>
      <c r="I9563" t="s">
        <v>11541</v>
      </c>
      <c r="J9563">
        <v>2018</v>
      </c>
      <c r="K9563">
        <v>661.58</v>
      </c>
      <c r="L9563">
        <v>27</v>
      </c>
      <c r="M9563">
        <v>1</v>
      </c>
      <c r="N9563">
        <f t="shared" si="386"/>
        <v>0</v>
      </c>
      <c r="O9563">
        <f t="shared" si="385"/>
        <v>0</v>
      </c>
      <c r="P9563" t="s">
        <v>12694</v>
      </c>
    </row>
    <row r="9564" spans="2:16" x14ac:dyDescent="0.25">
      <c r="B9564" t="s">
        <v>9570</v>
      </c>
      <c r="C9564" s="119" t="s">
        <v>60</v>
      </c>
      <c r="D9564" t="s">
        <v>11537</v>
      </c>
      <c r="E9564" t="s">
        <v>11530</v>
      </c>
      <c r="F9564" t="s">
        <v>11540</v>
      </c>
      <c r="G9564" t="s">
        <v>61</v>
      </c>
      <c r="H9564" t="s">
        <v>18</v>
      </c>
      <c r="I9564" t="s">
        <v>11541</v>
      </c>
      <c r="J9564">
        <v>2018</v>
      </c>
      <c r="K9564">
        <v>661.11</v>
      </c>
      <c r="L9564">
        <v>24</v>
      </c>
      <c r="M9564">
        <v>1</v>
      </c>
      <c r="N9564">
        <f t="shared" si="386"/>
        <v>0</v>
      </c>
      <c r="O9564">
        <f t="shared" si="385"/>
        <v>0</v>
      </c>
      <c r="P9564" t="s">
        <v>12694</v>
      </c>
    </row>
    <row r="9565" spans="2:16" x14ac:dyDescent="0.25">
      <c r="B9565" t="s">
        <v>9571</v>
      </c>
      <c r="C9565" s="119" t="s">
        <v>60</v>
      </c>
      <c r="D9565" t="s">
        <v>11537</v>
      </c>
      <c r="E9565" t="s">
        <v>11530</v>
      </c>
      <c r="F9565" t="s">
        <v>11540</v>
      </c>
      <c r="G9565" t="s">
        <v>61</v>
      </c>
      <c r="H9565" t="s">
        <v>18</v>
      </c>
      <c r="I9565" t="s">
        <v>11541</v>
      </c>
      <c r="J9565">
        <v>2018</v>
      </c>
      <c r="K9565">
        <v>661.4</v>
      </c>
      <c r="L9565">
        <v>26</v>
      </c>
      <c r="M9565">
        <v>1</v>
      </c>
      <c r="N9565">
        <f t="shared" si="386"/>
        <v>0</v>
      </c>
      <c r="O9565">
        <f t="shared" si="385"/>
        <v>0</v>
      </c>
      <c r="P9565" t="s">
        <v>12694</v>
      </c>
    </row>
    <row r="9566" spans="2:16" x14ac:dyDescent="0.25">
      <c r="B9566" t="s">
        <v>9572</v>
      </c>
      <c r="C9566" s="119" t="s">
        <v>60</v>
      </c>
      <c r="D9566" t="s">
        <v>11550</v>
      </c>
      <c r="E9566" t="s">
        <v>11530</v>
      </c>
      <c r="F9566" t="s">
        <v>11540</v>
      </c>
      <c r="G9566" t="s">
        <v>61</v>
      </c>
      <c r="H9566" t="s">
        <v>18</v>
      </c>
      <c r="I9566" t="s">
        <v>11541</v>
      </c>
      <c r="J9566">
        <v>2018</v>
      </c>
      <c r="K9566">
        <v>633.39</v>
      </c>
      <c r="L9566">
        <v>51</v>
      </c>
      <c r="M9566">
        <v>1</v>
      </c>
      <c r="N9566">
        <f t="shared" si="386"/>
        <v>0</v>
      </c>
      <c r="O9566">
        <f t="shared" si="385"/>
        <v>0</v>
      </c>
      <c r="P9566" t="s">
        <v>12694</v>
      </c>
    </row>
    <row r="9567" spans="2:16" x14ac:dyDescent="0.25">
      <c r="B9567" t="s">
        <v>9573</v>
      </c>
      <c r="C9567" s="119" t="s">
        <v>60</v>
      </c>
      <c r="D9567" t="s">
        <v>11550</v>
      </c>
      <c r="E9567" t="s">
        <v>11530</v>
      </c>
      <c r="F9567" t="s">
        <v>11540</v>
      </c>
      <c r="G9567" t="s">
        <v>61</v>
      </c>
      <c r="H9567" t="s">
        <v>18</v>
      </c>
      <c r="I9567" t="s">
        <v>11541</v>
      </c>
      <c r="J9567">
        <v>2018</v>
      </c>
      <c r="K9567">
        <v>664.9</v>
      </c>
      <c r="L9567">
        <v>44</v>
      </c>
      <c r="M9567">
        <v>1</v>
      </c>
      <c r="N9567">
        <f t="shared" si="386"/>
        <v>0</v>
      </c>
      <c r="O9567">
        <f t="shared" si="385"/>
        <v>0</v>
      </c>
      <c r="P9567" t="s">
        <v>12694</v>
      </c>
    </row>
    <row r="9568" spans="2:16" x14ac:dyDescent="0.25">
      <c r="B9568" t="s">
        <v>9574</v>
      </c>
      <c r="C9568" s="119" t="s">
        <v>60</v>
      </c>
      <c r="D9568" t="s">
        <v>11550</v>
      </c>
      <c r="E9568" t="s">
        <v>11530</v>
      </c>
      <c r="F9568" t="s">
        <v>11540</v>
      </c>
      <c r="G9568" t="s">
        <v>61</v>
      </c>
      <c r="H9568" t="s">
        <v>18</v>
      </c>
      <c r="I9568" t="s">
        <v>11541</v>
      </c>
      <c r="J9568">
        <v>2018</v>
      </c>
      <c r="K9568">
        <v>664.98</v>
      </c>
      <c r="L9568">
        <v>48</v>
      </c>
      <c r="M9568">
        <v>1</v>
      </c>
      <c r="N9568">
        <f t="shared" si="386"/>
        <v>0</v>
      </c>
      <c r="O9568">
        <f t="shared" si="385"/>
        <v>0</v>
      </c>
      <c r="P9568" t="s">
        <v>12694</v>
      </c>
    </row>
    <row r="9569" spans="2:16" x14ac:dyDescent="0.25">
      <c r="B9569" t="s">
        <v>9575</v>
      </c>
      <c r="C9569" s="119" t="s">
        <v>60</v>
      </c>
      <c r="D9569" t="s">
        <v>11542</v>
      </c>
      <c r="E9569" t="s">
        <v>11530</v>
      </c>
      <c r="F9569" t="s">
        <v>11540</v>
      </c>
      <c r="G9569" t="s">
        <v>61</v>
      </c>
      <c r="H9569" t="s">
        <v>18</v>
      </c>
      <c r="I9569" t="s">
        <v>11541</v>
      </c>
      <c r="J9569">
        <v>2018</v>
      </c>
      <c r="K9569">
        <v>661.98</v>
      </c>
      <c r="L9569">
        <v>30</v>
      </c>
      <c r="M9569">
        <v>1</v>
      </c>
      <c r="N9569">
        <f t="shared" si="386"/>
        <v>0</v>
      </c>
      <c r="O9569">
        <f t="shared" si="385"/>
        <v>0</v>
      </c>
      <c r="P9569" t="s">
        <v>12694</v>
      </c>
    </row>
    <row r="9570" spans="2:16" x14ac:dyDescent="0.25">
      <c r="B9570" t="s">
        <v>9576</v>
      </c>
      <c r="C9570" s="119" t="s">
        <v>60</v>
      </c>
      <c r="D9570" t="s">
        <v>11537</v>
      </c>
      <c r="E9570" t="s">
        <v>11530</v>
      </c>
      <c r="F9570" t="s">
        <v>11540</v>
      </c>
      <c r="G9570" t="s">
        <v>61</v>
      </c>
      <c r="H9570" t="s">
        <v>18</v>
      </c>
      <c r="I9570" t="s">
        <v>11541</v>
      </c>
      <c r="J9570">
        <v>2018</v>
      </c>
      <c r="K9570">
        <v>662.26</v>
      </c>
      <c r="L9570">
        <v>32</v>
      </c>
      <c r="M9570">
        <v>1</v>
      </c>
      <c r="N9570">
        <f t="shared" si="386"/>
        <v>0</v>
      </c>
      <c r="O9570">
        <f t="shared" si="385"/>
        <v>0</v>
      </c>
      <c r="P9570" t="s">
        <v>12694</v>
      </c>
    </row>
    <row r="9571" spans="2:16" x14ac:dyDescent="0.25">
      <c r="B9571" t="s">
        <v>9577</v>
      </c>
      <c r="C9571" s="119" t="s">
        <v>60</v>
      </c>
      <c r="D9571" t="s">
        <v>11537</v>
      </c>
      <c r="E9571" t="s">
        <v>11530</v>
      </c>
      <c r="F9571" t="s">
        <v>11540</v>
      </c>
      <c r="G9571" t="s">
        <v>61</v>
      </c>
      <c r="H9571" t="s">
        <v>18</v>
      </c>
      <c r="I9571" t="s">
        <v>11541</v>
      </c>
      <c r="J9571">
        <v>2018</v>
      </c>
      <c r="K9571">
        <v>630.36</v>
      </c>
      <c r="L9571">
        <v>29</v>
      </c>
      <c r="M9571">
        <v>1</v>
      </c>
      <c r="N9571">
        <f t="shared" si="386"/>
        <v>0</v>
      </c>
      <c r="O9571">
        <f t="shared" si="385"/>
        <v>0</v>
      </c>
      <c r="P9571" t="s">
        <v>12694</v>
      </c>
    </row>
    <row r="9572" spans="2:16" x14ac:dyDescent="0.25">
      <c r="B9572" t="s">
        <v>9578</v>
      </c>
      <c r="C9572" s="119" t="s">
        <v>60</v>
      </c>
      <c r="D9572" t="s">
        <v>11537</v>
      </c>
      <c r="E9572" t="s">
        <v>11530</v>
      </c>
      <c r="F9572" t="s">
        <v>11540</v>
      </c>
      <c r="G9572" t="s">
        <v>61</v>
      </c>
      <c r="H9572" t="s">
        <v>18</v>
      </c>
      <c r="I9572" t="s">
        <v>11541</v>
      </c>
      <c r="J9572">
        <v>2018</v>
      </c>
      <c r="K9572">
        <v>660.48</v>
      </c>
      <c r="L9572">
        <v>20</v>
      </c>
      <c r="M9572">
        <v>1</v>
      </c>
      <c r="N9572">
        <f t="shared" si="386"/>
        <v>0</v>
      </c>
      <c r="O9572">
        <f t="shared" si="385"/>
        <v>0</v>
      </c>
      <c r="P9572" t="s">
        <v>12694</v>
      </c>
    </row>
    <row r="9573" spans="2:16" x14ac:dyDescent="0.25">
      <c r="B9573" t="s">
        <v>9579</v>
      </c>
      <c r="C9573" s="119" t="s">
        <v>60</v>
      </c>
      <c r="D9573" t="s">
        <v>11537</v>
      </c>
      <c r="E9573" t="s">
        <v>11530</v>
      </c>
      <c r="F9573" t="s">
        <v>11540</v>
      </c>
      <c r="G9573" t="s">
        <v>61</v>
      </c>
      <c r="H9573" t="s">
        <v>18</v>
      </c>
      <c r="I9573" t="s">
        <v>11541</v>
      </c>
      <c r="J9573">
        <v>2018</v>
      </c>
      <c r="K9573">
        <v>630.52</v>
      </c>
      <c r="L9573">
        <v>30</v>
      </c>
      <c r="M9573">
        <v>1</v>
      </c>
      <c r="N9573">
        <f t="shared" si="386"/>
        <v>0</v>
      </c>
      <c r="O9573">
        <f t="shared" si="385"/>
        <v>0</v>
      </c>
      <c r="P9573" t="s">
        <v>12694</v>
      </c>
    </row>
    <row r="9574" spans="2:16" x14ac:dyDescent="0.25">
      <c r="B9574" t="s">
        <v>9580</v>
      </c>
      <c r="C9574" s="119" t="s">
        <v>60</v>
      </c>
      <c r="D9574" t="s">
        <v>11537</v>
      </c>
      <c r="E9574" t="s">
        <v>11530</v>
      </c>
      <c r="F9574" t="s">
        <v>11540</v>
      </c>
      <c r="G9574" t="s">
        <v>61</v>
      </c>
      <c r="H9574" t="s">
        <v>18</v>
      </c>
      <c r="I9574" t="s">
        <v>11541</v>
      </c>
      <c r="J9574">
        <v>2018</v>
      </c>
      <c r="K9574">
        <v>630.66</v>
      </c>
      <c r="L9574">
        <v>31</v>
      </c>
      <c r="M9574">
        <v>1</v>
      </c>
      <c r="N9574">
        <f t="shared" si="386"/>
        <v>0</v>
      </c>
      <c r="O9574">
        <f t="shared" si="385"/>
        <v>0</v>
      </c>
      <c r="P9574" t="s">
        <v>12694</v>
      </c>
    </row>
    <row r="9575" spans="2:16" x14ac:dyDescent="0.25">
      <c r="B9575" t="s">
        <v>9581</v>
      </c>
      <c r="C9575" s="119" t="s">
        <v>60</v>
      </c>
      <c r="D9575" t="s">
        <v>11537</v>
      </c>
      <c r="E9575" t="s">
        <v>11530</v>
      </c>
      <c r="F9575" t="s">
        <v>11540</v>
      </c>
      <c r="G9575" t="s">
        <v>61</v>
      </c>
      <c r="H9575" t="s">
        <v>18</v>
      </c>
      <c r="I9575" t="s">
        <v>11541</v>
      </c>
      <c r="J9575">
        <v>2018</v>
      </c>
      <c r="K9575">
        <v>666.86</v>
      </c>
      <c r="L9575">
        <v>64</v>
      </c>
      <c r="M9575">
        <v>1</v>
      </c>
      <c r="N9575">
        <f t="shared" si="386"/>
        <v>0</v>
      </c>
      <c r="O9575">
        <f t="shared" si="385"/>
        <v>0</v>
      </c>
      <c r="P9575" t="s">
        <v>12694</v>
      </c>
    </row>
    <row r="9576" spans="2:16" x14ac:dyDescent="0.25">
      <c r="B9576" t="s">
        <v>9582</v>
      </c>
      <c r="C9576" s="119" t="s">
        <v>60</v>
      </c>
      <c r="D9576" t="s">
        <v>11537</v>
      </c>
      <c r="E9576" t="s">
        <v>11530</v>
      </c>
      <c r="F9576" t="s">
        <v>11540</v>
      </c>
      <c r="G9576" t="s">
        <v>61</v>
      </c>
      <c r="H9576" t="s">
        <v>18</v>
      </c>
      <c r="I9576" t="s">
        <v>11541</v>
      </c>
      <c r="J9576">
        <v>2018</v>
      </c>
      <c r="K9576">
        <v>629.94000000000005</v>
      </c>
      <c r="L9576">
        <v>26</v>
      </c>
      <c r="M9576">
        <v>1</v>
      </c>
      <c r="N9576">
        <f t="shared" si="386"/>
        <v>0</v>
      </c>
      <c r="O9576">
        <f t="shared" si="385"/>
        <v>0</v>
      </c>
      <c r="P9576" t="s">
        <v>12694</v>
      </c>
    </row>
    <row r="9577" spans="2:16" x14ac:dyDescent="0.25">
      <c r="B9577" t="s">
        <v>9583</v>
      </c>
      <c r="C9577" s="119" t="s">
        <v>60</v>
      </c>
      <c r="D9577" t="s">
        <v>11537</v>
      </c>
      <c r="E9577" t="s">
        <v>11530</v>
      </c>
      <c r="F9577" t="s">
        <v>11540</v>
      </c>
      <c r="G9577" t="s">
        <v>61</v>
      </c>
      <c r="H9577" t="s">
        <v>18</v>
      </c>
      <c r="I9577" t="s">
        <v>11541</v>
      </c>
      <c r="J9577">
        <v>2018</v>
      </c>
      <c r="K9577">
        <v>660.77</v>
      </c>
      <c r="L9577">
        <v>22</v>
      </c>
      <c r="M9577">
        <v>1</v>
      </c>
      <c r="N9577">
        <f t="shared" si="386"/>
        <v>0</v>
      </c>
      <c r="O9577">
        <f t="shared" si="385"/>
        <v>0</v>
      </c>
      <c r="P9577" t="s">
        <v>12694</v>
      </c>
    </row>
    <row r="9578" spans="2:16" x14ac:dyDescent="0.25">
      <c r="B9578" t="s">
        <v>9584</v>
      </c>
      <c r="C9578" s="119" t="s">
        <v>60</v>
      </c>
      <c r="D9578" t="s">
        <v>11537</v>
      </c>
      <c r="E9578" t="s">
        <v>11530</v>
      </c>
      <c r="F9578" t="s">
        <v>11540</v>
      </c>
      <c r="G9578" t="s">
        <v>61</v>
      </c>
      <c r="H9578" t="s">
        <v>18</v>
      </c>
      <c r="I9578" t="s">
        <v>11541</v>
      </c>
      <c r="J9578">
        <v>2018</v>
      </c>
      <c r="K9578">
        <v>630.91</v>
      </c>
      <c r="L9578">
        <v>30</v>
      </c>
      <c r="M9578">
        <v>1</v>
      </c>
      <c r="N9578">
        <f t="shared" si="386"/>
        <v>0</v>
      </c>
      <c r="O9578">
        <f t="shared" si="385"/>
        <v>0</v>
      </c>
      <c r="P9578" t="s">
        <v>12694</v>
      </c>
    </row>
    <row r="9579" spans="2:16" x14ac:dyDescent="0.25">
      <c r="B9579" t="s">
        <v>9585</v>
      </c>
      <c r="C9579" s="119" t="s">
        <v>60</v>
      </c>
      <c r="D9579" t="s">
        <v>11537</v>
      </c>
      <c r="E9579" t="s">
        <v>11530</v>
      </c>
      <c r="F9579" t="s">
        <v>11540</v>
      </c>
      <c r="G9579" t="s">
        <v>61</v>
      </c>
      <c r="H9579" t="s">
        <v>18</v>
      </c>
      <c r="I9579" t="s">
        <v>11541</v>
      </c>
      <c r="J9579">
        <v>2018</v>
      </c>
      <c r="K9579">
        <v>630.76</v>
      </c>
      <c r="L9579">
        <v>29</v>
      </c>
      <c r="M9579">
        <v>1</v>
      </c>
      <c r="N9579">
        <f t="shared" si="386"/>
        <v>0</v>
      </c>
      <c r="O9579">
        <f t="shared" si="385"/>
        <v>0</v>
      </c>
      <c r="P9579" t="s">
        <v>12694</v>
      </c>
    </row>
    <row r="9580" spans="2:16" x14ac:dyDescent="0.25">
      <c r="B9580" t="s">
        <v>9586</v>
      </c>
      <c r="C9580" s="119" t="s">
        <v>60</v>
      </c>
      <c r="D9580" t="s">
        <v>11539</v>
      </c>
      <c r="E9580" t="s">
        <v>11530</v>
      </c>
      <c r="F9580" t="s">
        <v>11540</v>
      </c>
      <c r="G9580" t="s">
        <v>61</v>
      </c>
      <c r="H9580" t="s">
        <v>18</v>
      </c>
      <c r="I9580" t="s">
        <v>11541</v>
      </c>
      <c r="J9580">
        <v>2018</v>
      </c>
      <c r="K9580">
        <v>633.85</v>
      </c>
      <c r="L9580">
        <v>53</v>
      </c>
      <c r="M9580">
        <v>1</v>
      </c>
      <c r="N9580">
        <f t="shared" si="386"/>
        <v>0</v>
      </c>
      <c r="O9580">
        <f t="shared" si="385"/>
        <v>0</v>
      </c>
      <c r="P9580" t="s">
        <v>12694</v>
      </c>
    </row>
    <row r="9581" spans="2:16" x14ac:dyDescent="0.25">
      <c r="B9581" t="s">
        <v>9587</v>
      </c>
      <c r="C9581" s="119" t="s">
        <v>60</v>
      </c>
      <c r="D9581" t="s">
        <v>11537</v>
      </c>
      <c r="E9581" t="s">
        <v>11530</v>
      </c>
      <c r="F9581" t="s">
        <v>11540</v>
      </c>
      <c r="G9581" t="s">
        <v>61</v>
      </c>
      <c r="H9581" t="s">
        <v>18</v>
      </c>
      <c r="I9581" t="s">
        <v>11541</v>
      </c>
      <c r="J9581">
        <v>2018</v>
      </c>
      <c r="K9581">
        <v>664.24</v>
      </c>
      <c r="L9581">
        <v>43</v>
      </c>
      <c r="M9581">
        <v>1</v>
      </c>
      <c r="N9581">
        <f t="shared" si="386"/>
        <v>0</v>
      </c>
      <c r="O9581">
        <f t="shared" si="385"/>
        <v>0</v>
      </c>
      <c r="P9581" t="s">
        <v>12694</v>
      </c>
    </row>
    <row r="9582" spans="2:16" x14ac:dyDescent="0.25">
      <c r="B9582" t="s">
        <v>9588</v>
      </c>
      <c r="C9582" s="119" t="s">
        <v>60</v>
      </c>
      <c r="D9582" t="s">
        <v>11542</v>
      </c>
      <c r="E9582" t="s">
        <v>11530</v>
      </c>
      <c r="F9582" t="s">
        <v>11540</v>
      </c>
      <c r="G9582" t="s">
        <v>61</v>
      </c>
      <c r="H9582" t="s">
        <v>18</v>
      </c>
      <c r="I9582" t="s">
        <v>11541</v>
      </c>
      <c r="J9582">
        <v>2018</v>
      </c>
      <c r="K9582">
        <v>630.33000000000004</v>
      </c>
      <c r="L9582">
        <v>26</v>
      </c>
      <c r="M9582">
        <v>1</v>
      </c>
      <c r="N9582">
        <f t="shared" si="386"/>
        <v>0</v>
      </c>
      <c r="O9582">
        <f t="shared" si="385"/>
        <v>0</v>
      </c>
      <c r="P9582" t="s">
        <v>12694</v>
      </c>
    </row>
    <row r="9583" spans="2:16" x14ac:dyDescent="0.25">
      <c r="B9583" t="s">
        <v>9589</v>
      </c>
      <c r="C9583" s="119" t="s">
        <v>60</v>
      </c>
      <c r="D9583" t="s">
        <v>11542</v>
      </c>
      <c r="E9583" t="s">
        <v>11530</v>
      </c>
      <c r="F9583" t="s">
        <v>11540</v>
      </c>
      <c r="G9583" t="s">
        <v>61</v>
      </c>
      <c r="H9583" t="s">
        <v>18</v>
      </c>
      <c r="I9583" t="s">
        <v>11541</v>
      </c>
      <c r="J9583">
        <v>2018</v>
      </c>
      <c r="K9583">
        <v>629.9</v>
      </c>
      <c r="L9583">
        <v>23</v>
      </c>
      <c r="M9583">
        <v>1</v>
      </c>
      <c r="N9583">
        <f t="shared" si="386"/>
        <v>0</v>
      </c>
      <c r="O9583">
        <f t="shared" si="385"/>
        <v>0</v>
      </c>
      <c r="P9583" t="s">
        <v>12694</v>
      </c>
    </row>
    <row r="9584" spans="2:16" x14ac:dyDescent="0.25">
      <c r="B9584" t="s">
        <v>9590</v>
      </c>
      <c r="C9584" s="119" t="s">
        <v>60</v>
      </c>
      <c r="D9584" t="s">
        <v>11537</v>
      </c>
      <c r="E9584" t="s">
        <v>11530</v>
      </c>
      <c r="F9584" t="s">
        <v>11540</v>
      </c>
      <c r="G9584" t="s">
        <v>61</v>
      </c>
      <c r="H9584" t="s">
        <v>18</v>
      </c>
      <c r="I9584" t="s">
        <v>11541</v>
      </c>
      <c r="J9584">
        <v>2018</v>
      </c>
      <c r="K9584">
        <v>631.78</v>
      </c>
      <c r="L9584">
        <v>36</v>
      </c>
      <c r="M9584">
        <v>1</v>
      </c>
      <c r="N9584">
        <f t="shared" si="386"/>
        <v>0</v>
      </c>
      <c r="O9584">
        <f t="shared" si="385"/>
        <v>0</v>
      </c>
      <c r="P9584" t="s">
        <v>12694</v>
      </c>
    </row>
    <row r="9585" spans="2:16" x14ac:dyDescent="0.25">
      <c r="B9585" t="s">
        <v>9591</v>
      </c>
      <c r="C9585" s="119" t="s">
        <v>60</v>
      </c>
      <c r="D9585" t="s">
        <v>11537</v>
      </c>
      <c r="E9585" t="s">
        <v>11530</v>
      </c>
      <c r="F9585" t="s">
        <v>11540</v>
      </c>
      <c r="G9585" t="s">
        <v>61</v>
      </c>
      <c r="H9585" t="s">
        <v>18</v>
      </c>
      <c r="I9585" t="s">
        <v>11541</v>
      </c>
      <c r="J9585">
        <v>2018</v>
      </c>
      <c r="K9585">
        <v>630.04</v>
      </c>
      <c r="L9585">
        <v>24</v>
      </c>
      <c r="M9585">
        <v>1</v>
      </c>
      <c r="N9585">
        <f t="shared" si="386"/>
        <v>0</v>
      </c>
      <c r="O9585">
        <f t="shared" si="385"/>
        <v>0</v>
      </c>
      <c r="P9585" t="s">
        <v>12694</v>
      </c>
    </row>
    <row r="9586" spans="2:16" x14ac:dyDescent="0.25">
      <c r="B9586" t="s">
        <v>9592</v>
      </c>
      <c r="C9586" s="119" t="s">
        <v>60</v>
      </c>
      <c r="D9586" t="s">
        <v>11537</v>
      </c>
      <c r="E9586" t="s">
        <v>11530</v>
      </c>
      <c r="F9586" t="s">
        <v>11540</v>
      </c>
      <c r="G9586" t="s">
        <v>61</v>
      </c>
      <c r="H9586" t="s">
        <v>18</v>
      </c>
      <c r="I9586" t="s">
        <v>11541</v>
      </c>
      <c r="J9586">
        <v>2018</v>
      </c>
      <c r="K9586">
        <v>630.17999999999995</v>
      </c>
      <c r="L9586">
        <v>25</v>
      </c>
      <c r="M9586">
        <v>1</v>
      </c>
      <c r="N9586">
        <f t="shared" si="386"/>
        <v>0</v>
      </c>
      <c r="O9586">
        <f t="shared" si="385"/>
        <v>0</v>
      </c>
      <c r="P9586" t="s">
        <v>12694</v>
      </c>
    </row>
    <row r="9587" spans="2:16" x14ac:dyDescent="0.25">
      <c r="B9587" t="s">
        <v>9593</v>
      </c>
      <c r="C9587" s="119" t="s">
        <v>60</v>
      </c>
      <c r="D9587" t="s">
        <v>11537</v>
      </c>
      <c r="E9587" t="s">
        <v>11530</v>
      </c>
      <c r="F9587" t="s">
        <v>11540</v>
      </c>
      <c r="G9587" t="s">
        <v>61</v>
      </c>
      <c r="H9587" t="s">
        <v>18</v>
      </c>
      <c r="I9587" t="s">
        <v>11541</v>
      </c>
      <c r="J9587">
        <v>2018</v>
      </c>
      <c r="K9587">
        <v>629.16</v>
      </c>
      <c r="L9587">
        <v>18</v>
      </c>
      <c r="M9587">
        <v>1</v>
      </c>
      <c r="N9587">
        <f t="shared" si="386"/>
        <v>0</v>
      </c>
      <c r="O9587">
        <f t="shared" si="385"/>
        <v>0</v>
      </c>
      <c r="P9587" t="s">
        <v>12694</v>
      </c>
    </row>
    <row r="9588" spans="2:16" x14ac:dyDescent="0.25">
      <c r="B9588" t="s">
        <v>9594</v>
      </c>
      <c r="C9588" s="119" t="s">
        <v>60</v>
      </c>
      <c r="D9588" t="s">
        <v>11539</v>
      </c>
      <c r="E9588" t="s">
        <v>11530</v>
      </c>
      <c r="F9588" t="s">
        <v>11540</v>
      </c>
      <c r="G9588" t="s">
        <v>61</v>
      </c>
      <c r="H9588" t="s">
        <v>18</v>
      </c>
      <c r="I9588" t="s">
        <v>11541</v>
      </c>
      <c r="J9588">
        <v>2018</v>
      </c>
      <c r="K9588">
        <v>630.91</v>
      </c>
      <c r="L9588">
        <v>30</v>
      </c>
      <c r="M9588">
        <v>1</v>
      </c>
      <c r="N9588">
        <f t="shared" si="386"/>
        <v>0</v>
      </c>
      <c r="O9588">
        <f t="shared" si="385"/>
        <v>0</v>
      </c>
      <c r="P9588" t="s">
        <v>12694</v>
      </c>
    </row>
    <row r="9589" spans="2:16" x14ac:dyDescent="0.25">
      <c r="B9589" t="s">
        <v>9595</v>
      </c>
      <c r="C9589" s="119" t="s">
        <v>60</v>
      </c>
      <c r="D9589" t="s">
        <v>11537</v>
      </c>
      <c r="E9589" t="s">
        <v>11530</v>
      </c>
      <c r="F9589" t="s">
        <v>11540</v>
      </c>
      <c r="G9589" t="s">
        <v>61</v>
      </c>
      <c r="H9589" t="s">
        <v>18</v>
      </c>
      <c r="I9589" t="s">
        <v>11541</v>
      </c>
      <c r="J9589">
        <v>2018</v>
      </c>
      <c r="K9589">
        <v>630.48</v>
      </c>
      <c r="L9589">
        <v>27</v>
      </c>
      <c r="M9589">
        <v>1</v>
      </c>
      <c r="N9589">
        <f t="shared" si="386"/>
        <v>0</v>
      </c>
      <c r="O9589">
        <f t="shared" si="385"/>
        <v>0</v>
      </c>
      <c r="P9589" t="s">
        <v>12694</v>
      </c>
    </row>
    <row r="9590" spans="2:16" x14ac:dyDescent="0.25">
      <c r="B9590" t="s">
        <v>9596</v>
      </c>
      <c r="C9590" s="119" t="s">
        <v>60</v>
      </c>
      <c r="D9590" t="s">
        <v>11539</v>
      </c>
      <c r="E9590" t="s">
        <v>11530</v>
      </c>
      <c r="F9590" t="s">
        <v>11540</v>
      </c>
      <c r="G9590" t="s">
        <v>61</v>
      </c>
      <c r="H9590" t="s">
        <v>18</v>
      </c>
      <c r="I9590" t="s">
        <v>11541</v>
      </c>
      <c r="J9590">
        <v>2018</v>
      </c>
      <c r="K9590">
        <v>631.61</v>
      </c>
      <c r="L9590">
        <v>35</v>
      </c>
      <c r="M9590">
        <v>1</v>
      </c>
      <c r="N9590">
        <f t="shared" si="386"/>
        <v>0</v>
      </c>
      <c r="O9590">
        <f t="shared" si="385"/>
        <v>0</v>
      </c>
      <c r="P9590" t="s">
        <v>12694</v>
      </c>
    </row>
    <row r="9591" spans="2:16" x14ac:dyDescent="0.25">
      <c r="B9591" t="s">
        <v>9597</v>
      </c>
      <c r="C9591" s="119" t="s">
        <v>60</v>
      </c>
      <c r="D9591" t="s">
        <v>11539</v>
      </c>
      <c r="E9591" t="s">
        <v>11530</v>
      </c>
      <c r="F9591" t="s">
        <v>11540</v>
      </c>
      <c r="G9591" t="s">
        <v>61</v>
      </c>
      <c r="H9591" t="s">
        <v>18</v>
      </c>
      <c r="I9591" t="s">
        <v>11541</v>
      </c>
      <c r="J9591">
        <v>2018</v>
      </c>
      <c r="K9591">
        <v>630.91</v>
      </c>
      <c r="L9591">
        <v>30</v>
      </c>
      <c r="M9591">
        <v>1</v>
      </c>
      <c r="N9591">
        <f t="shared" si="386"/>
        <v>0</v>
      </c>
      <c r="O9591">
        <f t="shared" si="385"/>
        <v>0</v>
      </c>
      <c r="P9591" t="s">
        <v>12694</v>
      </c>
    </row>
    <row r="9592" spans="2:16" x14ac:dyDescent="0.25">
      <c r="B9592" t="s">
        <v>9598</v>
      </c>
      <c r="C9592" s="119" t="s">
        <v>60</v>
      </c>
      <c r="D9592" t="s">
        <v>11539</v>
      </c>
      <c r="E9592" t="s">
        <v>11530</v>
      </c>
      <c r="F9592" t="s">
        <v>11540</v>
      </c>
      <c r="G9592" t="s">
        <v>61</v>
      </c>
      <c r="H9592" t="s">
        <v>18</v>
      </c>
      <c r="I9592" t="s">
        <v>11541</v>
      </c>
      <c r="J9592">
        <v>2018</v>
      </c>
      <c r="K9592">
        <v>630.91</v>
      </c>
      <c r="L9592">
        <v>30</v>
      </c>
      <c r="M9592">
        <v>1</v>
      </c>
      <c r="N9592">
        <f t="shared" si="386"/>
        <v>0</v>
      </c>
      <c r="O9592">
        <f t="shared" si="385"/>
        <v>0</v>
      </c>
      <c r="P9592" t="s">
        <v>12694</v>
      </c>
    </row>
    <row r="9593" spans="2:16" x14ac:dyDescent="0.25">
      <c r="B9593" t="s">
        <v>9599</v>
      </c>
      <c r="C9593" s="119" t="s">
        <v>60</v>
      </c>
      <c r="D9593" t="s">
        <v>11539</v>
      </c>
      <c r="E9593" t="s">
        <v>11530</v>
      </c>
      <c r="F9593" t="s">
        <v>11540</v>
      </c>
      <c r="G9593" t="s">
        <v>61</v>
      </c>
      <c r="H9593" t="s">
        <v>18</v>
      </c>
      <c r="I9593" t="s">
        <v>11541</v>
      </c>
      <c r="J9593">
        <v>2018</v>
      </c>
      <c r="K9593">
        <v>631.19000000000005</v>
      </c>
      <c r="L9593">
        <v>32</v>
      </c>
      <c r="M9593">
        <v>1</v>
      </c>
      <c r="N9593">
        <f t="shared" si="386"/>
        <v>0</v>
      </c>
      <c r="O9593">
        <f t="shared" si="385"/>
        <v>0</v>
      </c>
      <c r="P9593" t="s">
        <v>12694</v>
      </c>
    </row>
    <row r="9594" spans="2:16" x14ac:dyDescent="0.25">
      <c r="B9594" t="s">
        <v>9600</v>
      </c>
      <c r="C9594" s="119" t="s">
        <v>60</v>
      </c>
      <c r="D9594" t="s">
        <v>11539</v>
      </c>
      <c r="E9594" t="s">
        <v>11530</v>
      </c>
      <c r="F9594" t="s">
        <v>11540</v>
      </c>
      <c r="G9594" t="s">
        <v>61</v>
      </c>
      <c r="H9594" t="s">
        <v>18</v>
      </c>
      <c r="I9594" t="s">
        <v>11541</v>
      </c>
      <c r="J9594">
        <v>2018</v>
      </c>
      <c r="K9594">
        <v>630.91</v>
      </c>
      <c r="L9594">
        <v>30</v>
      </c>
      <c r="M9594">
        <v>1</v>
      </c>
      <c r="N9594">
        <f t="shared" si="386"/>
        <v>0</v>
      </c>
      <c r="O9594">
        <f t="shared" si="385"/>
        <v>0</v>
      </c>
      <c r="P9594" t="s">
        <v>12694</v>
      </c>
    </row>
    <row r="9595" spans="2:16" x14ac:dyDescent="0.25">
      <c r="B9595" t="s">
        <v>9601</v>
      </c>
      <c r="C9595" s="119" t="s">
        <v>60</v>
      </c>
      <c r="D9595" t="s">
        <v>11537</v>
      </c>
      <c r="E9595" t="s">
        <v>11530</v>
      </c>
      <c r="F9595" t="s">
        <v>11540</v>
      </c>
      <c r="G9595" t="s">
        <v>61</v>
      </c>
      <c r="H9595" t="s">
        <v>18</v>
      </c>
      <c r="I9595" t="s">
        <v>11541</v>
      </c>
      <c r="J9595">
        <v>2018</v>
      </c>
      <c r="K9595">
        <v>631.91999999999996</v>
      </c>
      <c r="L9595">
        <v>37</v>
      </c>
      <c r="M9595">
        <v>1</v>
      </c>
      <c r="N9595">
        <f t="shared" si="386"/>
        <v>0</v>
      </c>
      <c r="O9595">
        <f t="shared" ref="O9595:O9658" si="387">IF(OR(L9595="",L9595&lt;=0),1,0)</f>
        <v>0</v>
      </c>
      <c r="P9595" t="s">
        <v>12694</v>
      </c>
    </row>
    <row r="9596" spans="2:16" x14ac:dyDescent="0.25">
      <c r="B9596" t="s">
        <v>9602</v>
      </c>
      <c r="C9596" s="119" t="s">
        <v>60</v>
      </c>
      <c r="D9596" t="s">
        <v>11537</v>
      </c>
      <c r="E9596" t="s">
        <v>11530</v>
      </c>
      <c r="F9596" t="s">
        <v>11540</v>
      </c>
      <c r="G9596" t="s">
        <v>61</v>
      </c>
      <c r="H9596" t="s">
        <v>18</v>
      </c>
      <c r="I9596" t="s">
        <v>11541</v>
      </c>
      <c r="J9596">
        <v>2018</v>
      </c>
      <c r="K9596">
        <v>660.89</v>
      </c>
      <c r="L9596">
        <v>20</v>
      </c>
      <c r="M9596">
        <v>1</v>
      </c>
      <c r="N9596">
        <f t="shared" si="386"/>
        <v>0</v>
      </c>
      <c r="O9596">
        <f t="shared" si="387"/>
        <v>0</v>
      </c>
      <c r="P9596" t="s">
        <v>12694</v>
      </c>
    </row>
    <row r="9597" spans="2:16" x14ac:dyDescent="0.25">
      <c r="B9597" t="s">
        <v>9603</v>
      </c>
      <c r="C9597" s="119" t="s">
        <v>60</v>
      </c>
      <c r="D9597" t="s">
        <v>11550</v>
      </c>
      <c r="E9597" t="s">
        <v>11530</v>
      </c>
      <c r="F9597" t="s">
        <v>11540</v>
      </c>
      <c r="G9597" t="s">
        <v>61</v>
      </c>
      <c r="H9597" t="s">
        <v>18</v>
      </c>
      <c r="I9597" t="s">
        <v>11541</v>
      </c>
      <c r="J9597">
        <v>2018</v>
      </c>
      <c r="K9597">
        <v>631.04999999999995</v>
      </c>
      <c r="L9597">
        <v>31</v>
      </c>
      <c r="M9597">
        <v>1</v>
      </c>
      <c r="N9597">
        <f t="shared" si="386"/>
        <v>0</v>
      </c>
      <c r="O9597">
        <f t="shared" si="387"/>
        <v>0</v>
      </c>
      <c r="P9597" t="s">
        <v>12694</v>
      </c>
    </row>
    <row r="9598" spans="2:16" x14ac:dyDescent="0.25">
      <c r="B9598" t="s">
        <v>9604</v>
      </c>
      <c r="C9598" s="119" t="s">
        <v>60</v>
      </c>
      <c r="D9598" t="s">
        <v>11550</v>
      </c>
      <c r="E9598" t="s">
        <v>11530</v>
      </c>
      <c r="F9598" t="s">
        <v>11540</v>
      </c>
      <c r="G9598" t="s">
        <v>61</v>
      </c>
      <c r="H9598" t="s">
        <v>18</v>
      </c>
      <c r="I9598" t="s">
        <v>11541</v>
      </c>
      <c r="J9598">
        <v>2018</v>
      </c>
      <c r="K9598">
        <v>631.04999999999995</v>
      </c>
      <c r="L9598">
        <v>31</v>
      </c>
      <c r="M9598">
        <v>1</v>
      </c>
      <c r="N9598">
        <f t="shared" si="386"/>
        <v>0</v>
      </c>
      <c r="O9598">
        <f t="shared" si="387"/>
        <v>0</v>
      </c>
      <c r="P9598" t="s">
        <v>12694</v>
      </c>
    </row>
    <row r="9599" spans="2:16" x14ac:dyDescent="0.25">
      <c r="B9599" t="s">
        <v>9605</v>
      </c>
      <c r="C9599" s="119" t="s">
        <v>60</v>
      </c>
      <c r="D9599" t="s">
        <v>11550</v>
      </c>
      <c r="E9599" t="s">
        <v>11530</v>
      </c>
      <c r="F9599" t="s">
        <v>11540</v>
      </c>
      <c r="G9599" t="s">
        <v>61</v>
      </c>
      <c r="H9599" t="s">
        <v>18</v>
      </c>
      <c r="I9599" t="s">
        <v>11541</v>
      </c>
      <c r="J9599">
        <v>2018</v>
      </c>
      <c r="K9599">
        <v>665.54</v>
      </c>
      <c r="L9599">
        <v>52</v>
      </c>
      <c r="M9599">
        <v>1</v>
      </c>
      <c r="N9599">
        <f t="shared" si="386"/>
        <v>0</v>
      </c>
      <c r="O9599">
        <f t="shared" si="387"/>
        <v>0</v>
      </c>
      <c r="P9599" t="s">
        <v>12691</v>
      </c>
    </row>
    <row r="9600" spans="2:16" x14ac:dyDescent="0.25">
      <c r="B9600" t="s">
        <v>9606</v>
      </c>
      <c r="C9600" s="119" t="s">
        <v>60</v>
      </c>
      <c r="D9600" t="s">
        <v>11539</v>
      </c>
      <c r="E9600" t="s">
        <v>11530</v>
      </c>
      <c r="F9600" t="s">
        <v>11540</v>
      </c>
      <c r="G9600" t="s">
        <v>61</v>
      </c>
      <c r="H9600" t="s">
        <v>18</v>
      </c>
      <c r="I9600" t="s">
        <v>11541</v>
      </c>
      <c r="J9600">
        <v>2018</v>
      </c>
      <c r="K9600">
        <v>663.51</v>
      </c>
      <c r="L9600">
        <v>38</v>
      </c>
      <c r="M9600">
        <v>1</v>
      </c>
      <c r="N9600">
        <f t="shared" si="386"/>
        <v>0</v>
      </c>
      <c r="O9600">
        <f t="shared" si="387"/>
        <v>0</v>
      </c>
      <c r="P9600" t="s">
        <v>12694</v>
      </c>
    </row>
    <row r="9601" spans="2:16" x14ac:dyDescent="0.25">
      <c r="B9601" t="s">
        <v>9607</v>
      </c>
      <c r="C9601" s="119" t="s">
        <v>60</v>
      </c>
      <c r="D9601" t="s">
        <v>11550</v>
      </c>
      <c r="E9601" t="s">
        <v>11530</v>
      </c>
      <c r="F9601" t="s">
        <v>11540</v>
      </c>
      <c r="G9601" t="s">
        <v>61</v>
      </c>
      <c r="H9601" t="s">
        <v>18</v>
      </c>
      <c r="I9601" t="s">
        <v>11541</v>
      </c>
      <c r="J9601">
        <v>2018</v>
      </c>
      <c r="K9601">
        <v>637.01</v>
      </c>
      <c r="L9601">
        <v>72</v>
      </c>
      <c r="M9601">
        <v>1</v>
      </c>
      <c r="N9601">
        <f t="shared" si="386"/>
        <v>0</v>
      </c>
      <c r="O9601">
        <f t="shared" si="387"/>
        <v>0</v>
      </c>
      <c r="P9601" t="s">
        <v>12694</v>
      </c>
    </row>
    <row r="9602" spans="2:16" x14ac:dyDescent="0.25">
      <c r="B9602" t="s">
        <v>9608</v>
      </c>
      <c r="C9602" s="119" t="s">
        <v>60</v>
      </c>
      <c r="D9602" t="s">
        <v>11550</v>
      </c>
      <c r="E9602" t="s">
        <v>11530</v>
      </c>
      <c r="F9602" t="s">
        <v>11540</v>
      </c>
      <c r="G9602" t="s">
        <v>61</v>
      </c>
      <c r="H9602" t="s">
        <v>18</v>
      </c>
      <c r="I9602" t="s">
        <v>11541</v>
      </c>
      <c r="J9602">
        <v>2018</v>
      </c>
      <c r="K9602">
        <v>636.86</v>
      </c>
      <c r="L9602">
        <v>71</v>
      </c>
      <c r="M9602">
        <v>1</v>
      </c>
      <c r="N9602">
        <f t="shared" si="386"/>
        <v>0</v>
      </c>
      <c r="O9602">
        <f t="shared" si="387"/>
        <v>0</v>
      </c>
      <c r="P9602" t="s">
        <v>12694</v>
      </c>
    </row>
    <row r="9603" spans="2:16" x14ac:dyDescent="0.25">
      <c r="B9603" t="s">
        <v>9609</v>
      </c>
      <c r="C9603" s="119" t="s">
        <v>60</v>
      </c>
      <c r="D9603" t="s">
        <v>11550</v>
      </c>
      <c r="E9603" t="s">
        <v>11530</v>
      </c>
      <c r="F9603" t="s">
        <v>11540</v>
      </c>
      <c r="G9603" t="s">
        <v>61</v>
      </c>
      <c r="H9603" t="s">
        <v>18</v>
      </c>
      <c r="I9603" t="s">
        <v>11541</v>
      </c>
      <c r="J9603">
        <v>2018</v>
      </c>
      <c r="K9603">
        <v>637.44000000000005</v>
      </c>
      <c r="L9603">
        <v>75</v>
      </c>
      <c r="M9603">
        <v>1</v>
      </c>
      <c r="N9603">
        <f t="shared" si="386"/>
        <v>0</v>
      </c>
      <c r="O9603">
        <f t="shared" si="387"/>
        <v>0</v>
      </c>
      <c r="P9603" t="s">
        <v>12694</v>
      </c>
    </row>
    <row r="9604" spans="2:16" x14ac:dyDescent="0.25">
      <c r="B9604" t="s">
        <v>9610</v>
      </c>
      <c r="C9604" s="119" t="s">
        <v>60</v>
      </c>
      <c r="D9604" t="s">
        <v>11550</v>
      </c>
      <c r="E9604" t="s">
        <v>11530</v>
      </c>
      <c r="F9604" t="s">
        <v>11540</v>
      </c>
      <c r="G9604" t="s">
        <v>61</v>
      </c>
      <c r="H9604" t="s">
        <v>18</v>
      </c>
      <c r="I9604" t="s">
        <v>11541</v>
      </c>
      <c r="J9604">
        <v>2018</v>
      </c>
      <c r="K9604">
        <v>635.98</v>
      </c>
      <c r="L9604">
        <v>65</v>
      </c>
      <c r="M9604">
        <v>1</v>
      </c>
      <c r="N9604">
        <f t="shared" si="386"/>
        <v>0</v>
      </c>
      <c r="O9604">
        <f t="shared" si="387"/>
        <v>0</v>
      </c>
      <c r="P9604" t="s">
        <v>12694</v>
      </c>
    </row>
    <row r="9605" spans="2:16" x14ac:dyDescent="0.25">
      <c r="B9605" t="s">
        <v>9611</v>
      </c>
      <c r="C9605" s="119" t="s">
        <v>60</v>
      </c>
      <c r="D9605" t="s">
        <v>11550</v>
      </c>
      <c r="E9605" t="s">
        <v>11530</v>
      </c>
      <c r="F9605" t="s">
        <v>11540</v>
      </c>
      <c r="G9605" t="s">
        <v>61</v>
      </c>
      <c r="H9605" t="s">
        <v>18</v>
      </c>
      <c r="I9605" t="s">
        <v>11541</v>
      </c>
      <c r="J9605">
        <v>2018</v>
      </c>
      <c r="K9605">
        <v>668.3</v>
      </c>
      <c r="L9605">
        <v>71</v>
      </c>
      <c r="M9605">
        <v>1</v>
      </c>
      <c r="N9605">
        <f t="shared" si="386"/>
        <v>0</v>
      </c>
      <c r="O9605">
        <f t="shared" si="387"/>
        <v>0</v>
      </c>
      <c r="P9605" t="s">
        <v>12694</v>
      </c>
    </row>
    <row r="9606" spans="2:16" x14ac:dyDescent="0.25">
      <c r="B9606" t="s">
        <v>9612</v>
      </c>
      <c r="C9606" s="119" t="s">
        <v>60</v>
      </c>
      <c r="D9606" t="s">
        <v>11550</v>
      </c>
      <c r="E9606" t="s">
        <v>11530</v>
      </c>
      <c r="F9606" t="s">
        <v>11540</v>
      </c>
      <c r="G9606" t="s">
        <v>61</v>
      </c>
      <c r="H9606" t="s">
        <v>18</v>
      </c>
      <c r="I9606" t="s">
        <v>11541</v>
      </c>
      <c r="J9606">
        <v>2018</v>
      </c>
      <c r="K9606">
        <v>668.01</v>
      </c>
      <c r="L9606">
        <v>69</v>
      </c>
      <c r="M9606">
        <v>1</v>
      </c>
      <c r="N9606">
        <f t="shared" si="386"/>
        <v>0</v>
      </c>
      <c r="O9606">
        <f t="shared" si="387"/>
        <v>0</v>
      </c>
      <c r="P9606" t="s">
        <v>12694</v>
      </c>
    </row>
    <row r="9607" spans="2:16" x14ac:dyDescent="0.25">
      <c r="B9607" t="s">
        <v>9613</v>
      </c>
      <c r="C9607" s="119" t="s">
        <v>60</v>
      </c>
      <c r="D9607" t="s">
        <v>11550</v>
      </c>
      <c r="E9607" t="s">
        <v>11530</v>
      </c>
      <c r="F9607" t="s">
        <v>11540</v>
      </c>
      <c r="G9607" t="s">
        <v>61</v>
      </c>
      <c r="H9607" t="s">
        <v>18</v>
      </c>
      <c r="I9607" t="s">
        <v>11541</v>
      </c>
      <c r="J9607">
        <v>2018</v>
      </c>
      <c r="K9607">
        <v>712.18</v>
      </c>
      <c r="L9607">
        <v>94</v>
      </c>
      <c r="M9607">
        <v>1</v>
      </c>
      <c r="N9607">
        <f t="shared" si="386"/>
        <v>0</v>
      </c>
      <c r="O9607">
        <f t="shared" si="387"/>
        <v>0</v>
      </c>
      <c r="P9607" t="s">
        <v>12694</v>
      </c>
    </row>
    <row r="9608" spans="2:16" x14ac:dyDescent="0.25">
      <c r="B9608" t="s">
        <v>9614</v>
      </c>
      <c r="C9608" s="119" t="s">
        <v>60</v>
      </c>
      <c r="D9608" t="s">
        <v>11550</v>
      </c>
      <c r="E9608" t="s">
        <v>11530</v>
      </c>
      <c r="F9608" t="s">
        <v>11540</v>
      </c>
      <c r="G9608" t="s">
        <v>61</v>
      </c>
      <c r="H9608" t="s">
        <v>18</v>
      </c>
      <c r="I9608" t="s">
        <v>11541</v>
      </c>
      <c r="J9608">
        <v>2018</v>
      </c>
      <c r="K9608">
        <v>668.15</v>
      </c>
      <c r="L9608">
        <v>70</v>
      </c>
      <c r="M9608">
        <v>1</v>
      </c>
      <c r="N9608">
        <f t="shared" si="386"/>
        <v>0</v>
      </c>
      <c r="O9608">
        <f t="shared" si="387"/>
        <v>0</v>
      </c>
      <c r="P9608" t="s">
        <v>12694</v>
      </c>
    </row>
    <row r="9609" spans="2:16" x14ac:dyDescent="0.25">
      <c r="B9609" t="s">
        <v>9615</v>
      </c>
      <c r="C9609" s="119" t="s">
        <v>60</v>
      </c>
      <c r="D9609" t="s">
        <v>11537</v>
      </c>
      <c r="E9609" t="s">
        <v>11530</v>
      </c>
      <c r="F9609" t="s">
        <v>11540</v>
      </c>
      <c r="G9609" t="s">
        <v>61</v>
      </c>
      <c r="H9609" t="s">
        <v>18</v>
      </c>
      <c r="I9609" t="s">
        <v>11541</v>
      </c>
      <c r="J9609">
        <v>2018</v>
      </c>
      <c r="K9609">
        <v>630.02</v>
      </c>
      <c r="L9609">
        <v>24</v>
      </c>
      <c r="M9609">
        <v>1</v>
      </c>
      <c r="N9609">
        <f t="shared" si="386"/>
        <v>0</v>
      </c>
      <c r="O9609">
        <f t="shared" si="387"/>
        <v>0</v>
      </c>
      <c r="P9609" t="s">
        <v>12694</v>
      </c>
    </row>
    <row r="9610" spans="2:16" x14ac:dyDescent="0.25">
      <c r="B9610" t="s">
        <v>9616</v>
      </c>
      <c r="C9610" s="119" t="s">
        <v>60</v>
      </c>
      <c r="D9610" t="s">
        <v>11537</v>
      </c>
      <c r="E9610" t="s">
        <v>11530</v>
      </c>
      <c r="F9610" t="s">
        <v>11540</v>
      </c>
      <c r="G9610" t="s">
        <v>61</v>
      </c>
      <c r="H9610" t="s">
        <v>18</v>
      </c>
      <c r="I9610" t="s">
        <v>11541</v>
      </c>
      <c r="J9610">
        <v>2018</v>
      </c>
      <c r="K9610">
        <v>629.89</v>
      </c>
      <c r="L9610">
        <v>23</v>
      </c>
      <c r="M9610">
        <v>1</v>
      </c>
      <c r="N9610">
        <f t="shared" si="386"/>
        <v>0</v>
      </c>
      <c r="O9610">
        <f t="shared" si="387"/>
        <v>0</v>
      </c>
      <c r="P9610" t="s">
        <v>12694</v>
      </c>
    </row>
    <row r="9611" spans="2:16" x14ac:dyDescent="0.25">
      <c r="B9611" t="s">
        <v>9617</v>
      </c>
      <c r="C9611" s="119" t="s">
        <v>60</v>
      </c>
      <c r="D9611" t="s">
        <v>11537</v>
      </c>
      <c r="E9611" t="s">
        <v>11530</v>
      </c>
      <c r="F9611" t="s">
        <v>11540</v>
      </c>
      <c r="G9611" t="s">
        <v>61</v>
      </c>
      <c r="H9611" t="s">
        <v>18</v>
      </c>
      <c r="I9611" t="s">
        <v>11541</v>
      </c>
      <c r="J9611">
        <v>2018</v>
      </c>
      <c r="K9611">
        <v>630.17999999999995</v>
      </c>
      <c r="L9611">
        <v>25</v>
      </c>
      <c r="M9611">
        <v>1</v>
      </c>
      <c r="N9611">
        <f t="shared" ref="N9611:N9674" si="388">IF(K9611&lt;100,1,0)</f>
        <v>0</v>
      </c>
      <c r="O9611">
        <f t="shared" si="387"/>
        <v>0</v>
      </c>
      <c r="P9611" t="s">
        <v>12694</v>
      </c>
    </row>
    <row r="9612" spans="2:16" x14ac:dyDescent="0.25">
      <c r="B9612" t="s">
        <v>9618</v>
      </c>
      <c r="C9612" s="119" t="s">
        <v>60</v>
      </c>
      <c r="D9612" t="s">
        <v>11537</v>
      </c>
      <c r="E9612" t="s">
        <v>11530</v>
      </c>
      <c r="F9612" t="s">
        <v>11540</v>
      </c>
      <c r="G9612" t="s">
        <v>61</v>
      </c>
      <c r="H9612" t="s">
        <v>18</v>
      </c>
      <c r="I9612" t="s">
        <v>11541</v>
      </c>
      <c r="J9612">
        <v>2018</v>
      </c>
      <c r="K9612">
        <v>630.33000000000004</v>
      </c>
      <c r="L9612">
        <v>26</v>
      </c>
      <c r="M9612">
        <v>1</v>
      </c>
      <c r="N9612">
        <f t="shared" si="388"/>
        <v>0</v>
      </c>
      <c r="O9612">
        <f t="shared" si="387"/>
        <v>0</v>
      </c>
      <c r="P9612" t="s">
        <v>12694</v>
      </c>
    </row>
    <row r="9613" spans="2:16" x14ac:dyDescent="0.25">
      <c r="B9613" t="s">
        <v>9619</v>
      </c>
      <c r="C9613" s="119" t="s">
        <v>60</v>
      </c>
      <c r="D9613" t="s">
        <v>11537</v>
      </c>
      <c r="E9613" t="s">
        <v>11530</v>
      </c>
      <c r="F9613" t="s">
        <v>11540</v>
      </c>
      <c r="G9613" t="s">
        <v>61</v>
      </c>
      <c r="H9613" t="s">
        <v>18</v>
      </c>
      <c r="I9613" t="s">
        <v>11541</v>
      </c>
      <c r="J9613">
        <v>2018</v>
      </c>
      <c r="K9613">
        <v>630.33000000000004</v>
      </c>
      <c r="L9613">
        <v>26</v>
      </c>
      <c r="M9613">
        <v>1</v>
      </c>
      <c r="N9613">
        <f t="shared" si="388"/>
        <v>0</v>
      </c>
      <c r="O9613">
        <f t="shared" si="387"/>
        <v>0</v>
      </c>
      <c r="P9613" t="s">
        <v>12694</v>
      </c>
    </row>
    <row r="9614" spans="2:16" x14ac:dyDescent="0.25">
      <c r="B9614" t="s">
        <v>9620</v>
      </c>
      <c r="C9614" s="119" t="s">
        <v>60</v>
      </c>
      <c r="D9614" t="s">
        <v>11537</v>
      </c>
      <c r="E9614" t="s">
        <v>11530</v>
      </c>
      <c r="F9614" t="s">
        <v>11540</v>
      </c>
      <c r="G9614" t="s">
        <v>61</v>
      </c>
      <c r="H9614" t="s">
        <v>18</v>
      </c>
      <c r="I9614" t="s">
        <v>11541</v>
      </c>
      <c r="J9614">
        <v>2018</v>
      </c>
      <c r="K9614">
        <v>629.9</v>
      </c>
      <c r="L9614">
        <v>23</v>
      </c>
      <c r="M9614">
        <v>1</v>
      </c>
      <c r="N9614">
        <f t="shared" si="388"/>
        <v>0</v>
      </c>
      <c r="O9614">
        <f t="shared" si="387"/>
        <v>0</v>
      </c>
      <c r="P9614" t="s">
        <v>12694</v>
      </c>
    </row>
    <row r="9615" spans="2:16" x14ac:dyDescent="0.25">
      <c r="B9615" t="s">
        <v>9621</v>
      </c>
      <c r="C9615" s="119" t="s">
        <v>60</v>
      </c>
      <c r="D9615" t="s">
        <v>11537</v>
      </c>
      <c r="E9615" t="s">
        <v>11530</v>
      </c>
      <c r="F9615" t="s">
        <v>11540</v>
      </c>
      <c r="G9615" t="s">
        <v>61</v>
      </c>
      <c r="H9615" t="s">
        <v>18</v>
      </c>
      <c r="I9615" t="s">
        <v>11541</v>
      </c>
      <c r="J9615">
        <v>2018</v>
      </c>
      <c r="K9615">
        <v>661.11</v>
      </c>
      <c r="L9615">
        <v>24</v>
      </c>
      <c r="M9615">
        <v>1</v>
      </c>
      <c r="N9615">
        <f t="shared" si="388"/>
        <v>0</v>
      </c>
      <c r="O9615">
        <f t="shared" si="387"/>
        <v>0</v>
      </c>
      <c r="P9615" t="s">
        <v>12694</v>
      </c>
    </row>
    <row r="9616" spans="2:16" x14ac:dyDescent="0.25">
      <c r="B9616" t="s">
        <v>9622</v>
      </c>
      <c r="C9616" s="119" t="s">
        <v>60</v>
      </c>
      <c r="D9616" t="s">
        <v>11537</v>
      </c>
      <c r="E9616" t="s">
        <v>11530</v>
      </c>
      <c r="F9616" t="s">
        <v>11540</v>
      </c>
      <c r="G9616" t="s">
        <v>61</v>
      </c>
      <c r="H9616" t="s">
        <v>18</v>
      </c>
      <c r="I9616" t="s">
        <v>11541</v>
      </c>
      <c r="J9616">
        <v>2018</v>
      </c>
      <c r="K9616">
        <v>661.87</v>
      </c>
      <c r="L9616">
        <v>35</v>
      </c>
      <c r="M9616">
        <v>1</v>
      </c>
      <c r="N9616">
        <f t="shared" si="388"/>
        <v>0</v>
      </c>
      <c r="O9616">
        <f t="shared" si="387"/>
        <v>0</v>
      </c>
      <c r="P9616" t="s">
        <v>12694</v>
      </c>
    </row>
    <row r="9617" spans="2:16" x14ac:dyDescent="0.25">
      <c r="B9617" t="s">
        <v>9623</v>
      </c>
      <c r="C9617" s="119" t="s">
        <v>60</v>
      </c>
      <c r="D9617" t="s">
        <v>11537</v>
      </c>
      <c r="E9617" t="s">
        <v>11530</v>
      </c>
      <c r="F9617" t="s">
        <v>11540</v>
      </c>
      <c r="G9617" t="s">
        <v>61</v>
      </c>
      <c r="H9617" t="s">
        <v>18</v>
      </c>
      <c r="I9617" t="s">
        <v>11541</v>
      </c>
      <c r="J9617">
        <v>2018</v>
      </c>
      <c r="K9617">
        <v>662.63</v>
      </c>
      <c r="L9617">
        <v>32</v>
      </c>
      <c r="M9617">
        <v>1</v>
      </c>
      <c r="N9617">
        <f t="shared" si="388"/>
        <v>0</v>
      </c>
      <c r="O9617">
        <f t="shared" si="387"/>
        <v>0</v>
      </c>
      <c r="P9617" t="s">
        <v>12694</v>
      </c>
    </row>
    <row r="9618" spans="2:16" x14ac:dyDescent="0.25">
      <c r="B9618" t="s">
        <v>9624</v>
      </c>
      <c r="C9618" s="119" t="s">
        <v>60</v>
      </c>
      <c r="D9618" t="s">
        <v>11537</v>
      </c>
      <c r="E9618" t="s">
        <v>11530</v>
      </c>
      <c r="F9618" t="s">
        <v>11540</v>
      </c>
      <c r="G9618" t="s">
        <v>61</v>
      </c>
      <c r="H9618" t="s">
        <v>18</v>
      </c>
      <c r="I9618" t="s">
        <v>11541</v>
      </c>
      <c r="J9618">
        <v>2018</v>
      </c>
      <c r="K9618">
        <v>661.03</v>
      </c>
      <c r="L9618">
        <v>21</v>
      </c>
      <c r="M9618">
        <v>1</v>
      </c>
      <c r="N9618">
        <f t="shared" si="388"/>
        <v>0</v>
      </c>
      <c r="O9618">
        <f t="shared" si="387"/>
        <v>0</v>
      </c>
      <c r="P9618" t="s">
        <v>12694</v>
      </c>
    </row>
    <row r="9619" spans="2:16" x14ac:dyDescent="0.25">
      <c r="B9619" t="s">
        <v>9625</v>
      </c>
      <c r="C9619" s="119" t="s">
        <v>60</v>
      </c>
      <c r="D9619" t="s">
        <v>11537</v>
      </c>
      <c r="E9619" t="s">
        <v>11530</v>
      </c>
      <c r="F9619" t="s">
        <v>11540</v>
      </c>
      <c r="G9619" t="s">
        <v>61</v>
      </c>
      <c r="H9619" t="s">
        <v>18</v>
      </c>
      <c r="I9619" t="s">
        <v>11541</v>
      </c>
      <c r="J9619">
        <v>2018</v>
      </c>
      <c r="K9619">
        <v>661.18</v>
      </c>
      <c r="L9619">
        <v>22</v>
      </c>
      <c r="M9619">
        <v>1</v>
      </c>
      <c r="N9619">
        <f t="shared" si="388"/>
        <v>0</v>
      </c>
      <c r="O9619">
        <f t="shared" si="387"/>
        <v>0</v>
      </c>
      <c r="P9619" t="s">
        <v>12694</v>
      </c>
    </row>
    <row r="9620" spans="2:16" x14ac:dyDescent="0.25">
      <c r="B9620" t="s">
        <v>9626</v>
      </c>
      <c r="C9620" s="119" t="s">
        <v>60</v>
      </c>
      <c r="D9620" t="s">
        <v>11537</v>
      </c>
      <c r="E9620" t="s">
        <v>11530</v>
      </c>
      <c r="F9620" t="s">
        <v>11540</v>
      </c>
      <c r="G9620" t="s">
        <v>61</v>
      </c>
      <c r="H9620" t="s">
        <v>18</v>
      </c>
      <c r="I9620" t="s">
        <v>11541</v>
      </c>
      <c r="J9620">
        <v>2018</v>
      </c>
      <c r="K9620">
        <v>2153.34</v>
      </c>
      <c r="L9620">
        <v>16</v>
      </c>
      <c r="M9620">
        <v>1</v>
      </c>
      <c r="N9620">
        <f t="shared" si="388"/>
        <v>0</v>
      </c>
      <c r="O9620">
        <f t="shared" si="387"/>
        <v>0</v>
      </c>
      <c r="P9620" t="s">
        <v>12694</v>
      </c>
    </row>
    <row r="9621" spans="2:16" x14ac:dyDescent="0.25">
      <c r="B9621" t="s">
        <v>9627</v>
      </c>
      <c r="C9621" s="119" t="s">
        <v>60</v>
      </c>
      <c r="D9621" t="s">
        <v>11537</v>
      </c>
      <c r="E9621" t="s">
        <v>11530</v>
      </c>
      <c r="F9621" t="s">
        <v>11540</v>
      </c>
      <c r="G9621" t="s">
        <v>61</v>
      </c>
      <c r="H9621" t="s">
        <v>18</v>
      </c>
      <c r="I9621" t="s">
        <v>11541</v>
      </c>
      <c r="J9621">
        <v>2018</v>
      </c>
      <c r="K9621">
        <v>629.01</v>
      </c>
      <c r="L9621">
        <v>17</v>
      </c>
      <c r="M9621">
        <v>1</v>
      </c>
      <c r="N9621">
        <f t="shared" si="388"/>
        <v>0</v>
      </c>
      <c r="O9621">
        <f t="shared" si="387"/>
        <v>0</v>
      </c>
      <c r="P9621" t="s">
        <v>12694</v>
      </c>
    </row>
    <row r="9622" spans="2:16" x14ac:dyDescent="0.25">
      <c r="B9622" t="s">
        <v>9628</v>
      </c>
      <c r="C9622" s="119" t="s">
        <v>60</v>
      </c>
      <c r="D9622" t="s">
        <v>11537</v>
      </c>
      <c r="E9622" t="s">
        <v>11530</v>
      </c>
      <c r="F9622" t="s">
        <v>11540</v>
      </c>
      <c r="G9622" t="s">
        <v>61</v>
      </c>
      <c r="H9622" t="s">
        <v>18</v>
      </c>
      <c r="I9622" t="s">
        <v>11541</v>
      </c>
      <c r="J9622">
        <v>2018</v>
      </c>
      <c r="K9622">
        <v>630.30999999999995</v>
      </c>
      <c r="L9622">
        <v>26</v>
      </c>
      <c r="M9622">
        <v>1</v>
      </c>
      <c r="N9622">
        <f t="shared" si="388"/>
        <v>0</v>
      </c>
      <c r="O9622">
        <f t="shared" si="387"/>
        <v>0</v>
      </c>
      <c r="P9622" t="s">
        <v>12694</v>
      </c>
    </row>
    <row r="9623" spans="2:16" x14ac:dyDescent="0.25">
      <c r="B9623" t="s">
        <v>9629</v>
      </c>
      <c r="C9623" s="119" t="s">
        <v>60</v>
      </c>
      <c r="D9623" t="s">
        <v>11537</v>
      </c>
      <c r="E9623" t="s">
        <v>11530</v>
      </c>
      <c r="F9623" t="s">
        <v>11540</v>
      </c>
      <c r="G9623" t="s">
        <v>61</v>
      </c>
      <c r="H9623" t="s">
        <v>18</v>
      </c>
      <c r="I9623" t="s">
        <v>11541</v>
      </c>
      <c r="J9623">
        <v>2018</v>
      </c>
      <c r="K9623">
        <v>631.92999999999995</v>
      </c>
      <c r="L9623">
        <v>45</v>
      </c>
      <c r="M9623">
        <v>1</v>
      </c>
      <c r="N9623">
        <f t="shared" si="388"/>
        <v>0</v>
      </c>
      <c r="O9623">
        <f t="shared" si="387"/>
        <v>0</v>
      </c>
      <c r="P9623" t="s">
        <v>12694</v>
      </c>
    </row>
    <row r="9624" spans="2:16" x14ac:dyDescent="0.25">
      <c r="B9624" t="s">
        <v>9630</v>
      </c>
      <c r="C9624" s="119" t="s">
        <v>60</v>
      </c>
      <c r="D9624" t="s">
        <v>11537</v>
      </c>
      <c r="E9624" t="s">
        <v>11530</v>
      </c>
      <c r="F9624" t="s">
        <v>11540</v>
      </c>
      <c r="G9624" t="s">
        <v>61</v>
      </c>
      <c r="H9624" t="s">
        <v>18</v>
      </c>
      <c r="I9624" t="s">
        <v>11541</v>
      </c>
      <c r="J9624">
        <v>2018</v>
      </c>
      <c r="K9624">
        <v>631.92999999999995</v>
      </c>
      <c r="L9624">
        <v>45</v>
      </c>
      <c r="M9624">
        <v>1</v>
      </c>
      <c r="N9624">
        <f t="shared" si="388"/>
        <v>0</v>
      </c>
      <c r="O9624">
        <f t="shared" si="387"/>
        <v>0</v>
      </c>
      <c r="P9624" t="s">
        <v>12694</v>
      </c>
    </row>
    <row r="9625" spans="2:16" x14ac:dyDescent="0.25">
      <c r="B9625" t="s">
        <v>9631</v>
      </c>
      <c r="C9625" s="119" t="s">
        <v>60</v>
      </c>
      <c r="D9625" t="s">
        <v>11537</v>
      </c>
      <c r="E9625" t="s">
        <v>11530</v>
      </c>
      <c r="F9625" t="s">
        <v>11540</v>
      </c>
      <c r="G9625" t="s">
        <v>61</v>
      </c>
      <c r="H9625" t="s">
        <v>18</v>
      </c>
      <c r="I9625" t="s">
        <v>11541</v>
      </c>
      <c r="J9625">
        <v>2018</v>
      </c>
      <c r="K9625">
        <v>629.91</v>
      </c>
      <c r="L9625">
        <v>31</v>
      </c>
      <c r="M9625">
        <v>1</v>
      </c>
      <c r="N9625">
        <f t="shared" si="388"/>
        <v>0</v>
      </c>
      <c r="O9625">
        <f t="shared" si="387"/>
        <v>0</v>
      </c>
      <c r="P9625" t="s">
        <v>12694</v>
      </c>
    </row>
    <row r="9626" spans="2:16" x14ac:dyDescent="0.25">
      <c r="B9626" t="s">
        <v>9632</v>
      </c>
      <c r="C9626" s="119" t="s">
        <v>60</v>
      </c>
      <c r="D9626" t="s">
        <v>11537</v>
      </c>
      <c r="E9626" t="s">
        <v>11530</v>
      </c>
      <c r="F9626" t="s">
        <v>11540</v>
      </c>
      <c r="G9626" t="s">
        <v>61</v>
      </c>
      <c r="H9626" t="s">
        <v>18</v>
      </c>
      <c r="I9626" t="s">
        <v>11541</v>
      </c>
      <c r="J9626">
        <v>2018</v>
      </c>
      <c r="K9626">
        <v>628.75</v>
      </c>
      <c r="L9626">
        <v>23</v>
      </c>
      <c r="M9626">
        <v>1</v>
      </c>
      <c r="N9626">
        <f t="shared" si="388"/>
        <v>0</v>
      </c>
      <c r="O9626">
        <f t="shared" si="387"/>
        <v>0</v>
      </c>
      <c r="P9626" t="s">
        <v>12694</v>
      </c>
    </row>
    <row r="9627" spans="2:16" x14ac:dyDescent="0.25">
      <c r="B9627" t="s">
        <v>9633</v>
      </c>
      <c r="C9627" s="119" t="s">
        <v>60</v>
      </c>
      <c r="D9627" t="s">
        <v>11537</v>
      </c>
      <c r="E9627" t="s">
        <v>11530</v>
      </c>
      <c r="F9627" t="s">
        <v>11540</v>
      </c>
      <c r="G9627" t="s">
        <v>61</v>
      </c>
      <c r="H9627" t="s">
        <v>18</v>
      </c>
      <c r="I9627" t="s">
        <v>11541</v>
      </c>
      <c r="J9627">
        <v>2018</v>
      </c>
      <c r="K9627">
        <v>661.34</v>
      </c>
      <c r="L9627">
        <v>23</v>
      </c>
      <c r="M9627">
        <v>1</v>
      </c>
      <c r="N9627">
        <f t="shared" si="388"/>
        <v>0</v>
      </c>
      <c r="O9627">
        <f t="shared" si="387"/>
        <v>0</v>
      </c>
      <c r="P9627" t="s">
        <v>12694</v>
      </c>
    </row>
    <row r="9628" spans="2:16" x14ac:dyDescent="0.25">
      <c r="B9628" t="s">
        <v>9634</v>
      </c>
      <c r="C9628" s="119" t="s">
        <v>60</v>
      </c>
      <c r="D9628" t="s">
        <v>11537</v>
      </c>
      <c r="E9628" t="s">
        <v>11530</v>
      </c>
      <c r="F9628" t="s">
        <v>11540</v>
      </c>
      <c r="G9628" t="s">
        <v>61</v>
      </c>
      <c r="H9628" t="s">
        <v>18</v>
      </c>
      <c r="I9628" t="s">
        <v>11541</v>
      </c>
      <c r="J9628">
        <v>2018</v>
      </c>
      <c r="K9628">
        <v>629.29999999999995</v>
      </c>
      <c r="L9628">
        <v>27</v>
      </c>
      <c r="M9628">
        <v>1</v>
      </c>
      <c r="N9628">
        <f t="shared" si="388"/>
        <v>0</v>
      </c>
      <c r="O9628">
        <f t="shared" si="387"/>
        <v>0</v>
      </c>
      <c r="P9628" t="s">
        <v>12694</v>
      </c>
    </row>
    <row r="9629" spans="2:16" x14ac:dyDescent="0.25">
      <c r="B9629" t="s">
        <v>9635</v>
      </c>
      <c r="C9629" s="119" t="s">
        <v>60</v>
      </c>
      <c r="D9629" t="s">
        <v>11537</v>
      </c>
      <c r="E9629" t="s">
        <v>11530</v>
      </c>
      <c r="F9629" t="s">
        <v>11540</v>
      </c>
      <c r="G9629" t="s">
        <v>61</v>
      </c>
      <c r="H9629" t="s">
        <v>18</v>
      </c>
      <c r="I9629" t="s">
        <v>11541</v>
      </c>
      <c r="J9629">
        <v>2018</v>
      </c>
      <c r="K9629">
        <v>660.57</v>
      </c>
      <c r="L9629">
        <v>26</v>
      </c>
      <c r="M9629">
        <v>1</v>
      </c>
      <c r="N9629">
        <f t="shared" si="388"/>
        <v>0</v>
      </c>
      <c r="O9629">
        <f t="shared" si="387"/>
        <v>0</v>
      </c>
      <c r="P9629" t="s">
        <v>12694</v>
      </c>
    </row>
    <row r="9630" spans="2:16" x14ac:dyDescent="0.25">
      <c r="B9630" t="s">
        <v>9636</v>
      </c>
      <c r="C9630" s="119" t="s">
        <v>60</v>
      </c>
      <c r="D9630" t="s">
        <v>11537</v>
      </c>
      <c r="E9630" t="s">
        <v>11530</v>
      </c>
      <c r="F9630" t="s">
        <v>11540</v>
      </c>
      <c r="G9630" t="s">
        <v>61</v>
      </c>
      <c r="H9630" t="s">
        <v>18</v>
      </c>
      <c r="I9630" t="s">
        <v>11541</v>
      </c>
      <c r="J9630">
        <v>2018</v>
      </c>
      <c r="K9630">
        <v>628.75</v>
      </c>
      <c r="L9630">
        <v>23</v>
      </c>
      <c r="M9630">
        <v>1</v>
      </c>
      <c r="N9630">
        <f t="shared" si="388"/>
        <v>0</v>
      </c>
      <c r="O9630">
        <f t="shared" si="387"/>
        <v>0</v>
      </c>
      <c r="P9630" t="s">
        <v>12694</v>
      </c>
    </row>
    <row r="9631" spans="2:16" x14ac:dyDescent="0.25">
      <c r="B9631" t="s">
        <v>9637</v>
      </c>
      <c r="C9631" s="119" t="s">
        <v>60</v>
      </c>
      <c r="D9631" t="s">
        <v>11537</v>
      </c>
      <c r="E9631" t="s">
        <v>11530</v>
      </c>
      <c r="F9631" t="s">
        <v>11540</v>
      </c>
      <c r="G9631" t="s">
        <v>61</v>
      </c>
      <c r="H9631" t="s">
        <v>18</v>
      </c>
      <c r="I9631" t="s">
        <v>11541</v>
      </c>
      <c r="J9631">
        <v>2018</v>
      </c>
      <c r="K9631">
        <v>662.3</v>
      </c>
      <c r="L9631">
        <v>38</v>
      </c>
      <c r="M9631">
        <v>1</v>
      </c>
      <c r="N9631">
        <f t="shared" si="388"/>
        <v>0</v>
      </c>
      <c r="O9631">
        <f t="shared" si="387"/>
        <v>0</v>
      </c>
      <c r="P9631" t="s">
        <v>12694</v>
      </c>
    </row>
    <row r="9632" spans="2:16" x14ac:dyDescent="0.25">
      <c r="B9632" t="s">
        <v>9638</v>
      </c>
      <c r="C9632" s="119" t="s">
        <v>60</v>
      </c>
      <c r="D9632" t="s">
        <v>11550</v>
      </c>
      <c r="E9632" t="s">
        <v>11530</v>
      </c>
      <c r="F9632" t="s">
        <v>11540</v>
      </c>
      <c r="G9632" t="s">
        <v>61</v>
      </c>
      <c r="H9632" t="s">
        <v>18</v>
      </c>
      <c r="I9632" t="s">
        <v>11533</v>
      </c>
      <c r="J9632">
        <v>2018</v>
      </c>
      <c r="K9632">
        <v>644.89</v>
      </c>
      <c r="L9632">
        <v>54</v>
      </c>
      <c r="M9632">
        <v>1</v>
      </c>
      <c r="N9632">
        <f t="shared" si="388"/>
        <v>0</v>
      </c>
      <c r="O9632">
        <f t="shared" si="387"/>
        <v>0</v>
      </c>
      <c r="P9632" t="s">
        <v>12693</v>
      </c>
    </row>
    <row r="9633" spans="2:16" x14ac:dyDescent="0.25">
      <c r="B9633" t="s">
        <v>9639</v>
      </c>
      <c r="C9633" s="119" t="s">
        <v>60</v>
      </c>
      <c r="D9633" t="s">
        <v>11542</v>
      </c>
      <c r="E9633" t="s">
        <v>11530</v>
      </c>
      <c r="F9633" t="s">
        <v>11540</v>
      </c>
      <c r="G9633" t="s">
        <v>61</v>
      </c>
      <c r="H9633" t="s">
        <v>18</v>
      </c>
      <c r="I9633" t="s">
        <v>11541</v>
      </c>
      <c r="J9633">
        <v>2018</v>
      </c>
      <c r="K9633">
        <v>661.46</v>
      </c>
      <c r="L9633">
        <v>24</v>
      </c>
      <c r="M9633">
        <v>1</v>
      </c>
      <c r="N9633">
        <f t="shared" si="388"/>
        <v>0</v>
      </c>
      <c r="O9633">
        <f t="shared" si="387"/>
        <v>0</v>
      </c>
      <c r="P9633" t="s">
        <v>12694</v>
      </c>
    </row>
    <row r="9634" spans="2:16" x14ac:dyDescent="0.25">
      <c r="B9634" t="s">
        <v>9640</v>
      </c>
      <c r="C9634" s="119" t="s">
        <v>60</v>
      </c>
      <c r="D9634" t="s">
        <v>11550</v>
      </c>
      <c r="E9634" t="s">
        <v>11530</v>
      </c>
      <c r="F9634" t="s">
        <v>11540</v>
      </c>
      <c r="G9634" t="s">
        <v>61</v>
      </c>
      <c r="H9634" t="s">
        <v>18</v>
      </c>
      <c r="I9634" t="s">
        <v>11541</v>
      </c>
      <c r="J9634">
        <v>2018</v>
      </c>
      <c r="K9634">
        <v>631.61</v>
      </c>
      <c r="L9634">
        <v>35</v>
      </c>
      <c r="M9634">
        <v>1</v>
      </c>
      <c r="N9634">
        <f t="shared" si="388"/>
        <v>0</v>
      </c>
      <c r="O9634">
        <f t="shared" si="387"/>
        <v>0</v>
      </c>
      <c r="P9634" t="s">
        <v>12694</v>
      </c>
    </row>
    <row r="9635" spans="2:16" x14ac:dyDescent="0.25">
      <c r="B9635" t="s">
        <v>9641</v>
      </c>
      <c r="C9635" s="119" t="s">
        <v>60</v>
      </c>
      <c r="D9635" t="s">
        <v>11550</v>
      </c>
      <c r="E9635" t="s">
        <v>11530</v>
      </c>
      <c r="F9635" t="s">
        <v>11540</v>
      </c>
      <c r="G9635" t="s">
        <v>61</v>
      </c>
      <c r="H9635" t="s">
        <v>18</v>
      </c>
      <c r="I9635" t="s">
        <v>11541</v>
      </c>
      <c r="J9635">
        <v>2018</v>
      </c>
      <c r="K9635">
        <v>600.82000000000005</v>
      </c>
      <c r="L9635">
        <v>62</v>
      </c>
      <c r="M9635">
        <v>1</v>
      </c>
      <c r="N9635">
        <f t="shared" si="388"/>
        <v>0</v>
      </c>
      <c r="O9635">
        <f t="shared" si="387"/>
        <v>0</v>
      </c>
      <c r="P9635" t="s">
        <v>12694</v>
      </c>
    </row>
    <row r="9636" spans="2:16" x14ac:dyDescent="0.25">
      <c r="B9636" t="s">
        <v>9642</v>
      </c>
      <c r="C9636" s="119" t="s">
        <v>60</v>
      </c>
      <c r="D9636" t="s">
        <v>11537</v>
      </c>
      <c r="E9636" t="s">
        <v>11530</v>
      </c>
      <c r="F9636" t="s">
        <v>11540</v>
      </c>
      <c r="G9636" t="s">
        <v>61</v>
      </c>
      <c r="H9636" t="s">
        <v>18</v>
      </c>
      <c r="I9636" t="s">
        <v>11541</v>
      </c>
      <c r="J9636">
        <v>2018</v>
      </c>
      <c r="K9636">
        <v>631.61</v>
      </c>
      <c r="L9636">
        <v>35</v>
      </c>
      <c r="M9636">
        <v>1</v>
      </c>
      <c r="N9636">
        <f t="shared" si="388"/>
        <v>0</v>
      </c>
      <c r="O9636">
        <f t="shared" si="387"/>
        <v>0</v>
      </c>
      <c r="P9636" t="s">
        <v>12693</v>
      </c>
    </row>
    <row r="9637" spans="2:16" x14ac:dyDescent="0.25">
      <c r="B9637" t="s">
        <v>9643</v>
      </c>
      <c r="C9637" s="119" t="s">
        <v>60</v>
      </c>
      <c r="D9637" t="s">
        <v>11537</v>
      </c>
      <c r="E9637" t="s">
        <v>11530</v>
      </c>
      <c r="F9637" t="s">
        <v>11540</v>
      </c>
      <c r="G9637" t="s">
        <v>61</v>
      </c>
      <c r="H9637" t="s">
        <v>18</v>
      </c>
      <c r="I9637" t="s">
        <v>11541</v>
      </c>
      <c r="J9637">
        <v>2018</v>
      </c>
      <c r="K9637">
        <v>632.99</v>
      </c>
      <c r="L9637">
        <v>26</v>
      </c>
      <c r="M9637">
        <v>1</v>
      </c>
      <c r="N9637">
        <f t="shared" si="388"/>
        <v>0</v>
      </c>
      <c r="O9637">
        <f t="shared" si="387"/>
        <v>0</v>
      </c>
      <c r="P9637" t="s">
        <v>12694</v>
      </c>
    </row>
    <row r="9638" spans="2:16" x14ac:dyDescent="0.25">
      <c r="B9638" t="s">
        <v>9644</v>
      </c>
      <c r="C9638" s="119" t="s">
        <v>60</v>
      </c>
      <c r="D9638" t="s">
        <v>11537</v>
      </c>
      <c r="E9638" t="s">
        <v>11530</v>
      </c>
      <c r="F9638" t="s">
        <v>11540</v>
      </c>
      <c r="G9638" t="s">
        <v>61</v>
      </c>
      <c r="H9638" t="s">
        <v>18</v>
      </c>
      <c r="I9638" t="s">
        <v>11541</v>
      </c>
      <c r="J9638">
        <v>2018</v>
      </c>
      <c r="K9638">
        <v>634.57000000000005</v>
      </c>
      <c r="L9638">
        <v>37</v>
      </c>
      <c r="M9638">
        <v>1</v>
      </c>
      <c r="N9638">
        <f t="shared" si="388"/>
        <v>0</v>
      </c>
      <c r="O9638">
        <f t="shared" si="387"/>
        <v>0</v>
      </c>
      <c r="P9638" t="s">
        <v>12694</v>
      </c>
    </row>
    <row r="9639" spans="2:16" x14ac:dyDescent="0.25">
      <c r="B9639" t="s">
        <v>9645</v>
      </c>
      <c r="C9639" s="119" t="s">
        <v>60</v>
      </c>
      <c r="D9639" t="s">
        <v>11539</v>
      </c>
      <c r="E9639" t="s">
        <v>11530</v>
      </c>
      <c r="F9639" t="s">
        <v>11540</v>
      </c>
      <c r="G9639" t="s">
        <v>61</v>
      </c>
      <c r="H9639" t="s">
        <v>18</v>
      </c>
      <c r="I9639" t="s">
        <v>11541</v>
      </c>
      <c r="J9639">
        <v>2018</v>
      </c>
      <c r="K9639">
        <v>662.61</v>
      </c>
      <c r="L9639">
        <v>32</v>
      </c>
      <c r="M9639">
        <v>1</v>
      </c>
      <c r="N9639">
        <f t="shared" si="388"/>
        <v>0</v>
      </c>
      <c r="O9639">
        <f t="shared" si="387"/>
        <v>0</v>
      </c>
      <c r="P9639" t="s">
        <v>12694</v>
      </c>
    </row>
    <row r="9640" spans="2:16" x14ac:dyDescent="0.25">
      <c r="B9640" t="s">
        <v>9646</v>
      </c>
      <c r="C9640" s="119" t="s">
        <v>60</v>
      </c>
      <c r="D9640" t="s">
        <v>11539</v>
      </c>
      <c r="E9640" t="s">
        <v>11530</v>
      </c>
      <c r="F9640" t="s">
        <v>11540</v>
      </c>
      <c r="G9640" t="s">
        <v>61</v>
      </c>
      <c r="H9640" t="s">
        <v>18</v>
      </c>
      <c r="I9640" t="s">
        <v>11541</v>
      </c>
      <c r="J9640">
        <v>2018</v>
      </c>
      <c r="K9640">
        <v>629.91</v>
      </c>
      <c r="L9640">
        <v>31</v>
      </c>
      <c r="M9640">
        <v>1</v>
      </c>
      <c r="N9640">
        <f t="shared" si="388"/>
        <v>0</v>
      </c>
      <c r="O9640">
        <f t="shared" si="387"/>
        <v>0</v>
      </c>
      <c r="P9640" t="s">
        <v>12694</v>
      </c>
    </row>
    <row r="9641" spans="2:16" x14ac:dyDescent="0.25">
      <c r="B9641" t="s">
        <v>9647</v>
      </c>
      <c r="C9641" s="119" t="s">
        <v>60</v>
      </c>
      <c r="D9641" t="s">
        <v>11539</v>
      </c>
      <c r="E9641" t="s">
        <v>11530</v>
      </c>
      <c r="F9641" t="s">
        <v>11540</v>
      </c>
      <c r="G9641" t="s">
        <v>61</v>
      </c>
      <c r="H9641" t="s">
        <v>18</v>
      </c>
      <c r="I9641" t="s">
        <v>11541</v>
      </c>
      <c r="J9641">
        <v>2018</v>
      </c>
      <c r="K9641">
        <v>629.47</v>
      </c>
      <c r="L9641">
        <v>28</v>
      </c>
      <c r="M9641">
        <v>1</v>
      </c>
      <c r="N9641">
        <f t="shared" si="388"/>
        <v>0</v>
      </c>
      <c r="O9641">
        <f t="shared" si="387"/>
        <v>0</v>
      </c>
      <c r="P9641" t="s">
        <v>12694</v>
      </c>
    </row>
    <row r="9642" spans="2:16" x14ac:dyDescent="0.25">
      <c r="B9642" t="s">
        <v>9648</v>
      </c>
      <c r="C9642" s="119" t="s">
        <v>60</v>
      </c>
      <c r="D9642" t="s">
        <v>11539</v>
      </c>
      <c r="E9642" t="s">
        <v>11530</v>
      </c>
      <c r="F9642" t="s">
        <v>11540</v>
      </c>
      <c r="G9642" t="s">
        <v>61</v>
      </c>
      <c r="H9642" t="s">
        <v>18</v>
      </c>
      <c r="I9642" t="s">
        <v>11541</v>
      </c>
      <c r="J9642">
        <v>2018</v>
      </c>
      <c r="K9642">
        <v>667.17</v>
      </c>
      <c r="L9642">
        <v>27</v>
      </c>
      <c r="M9642">
        <v>1</v>
      </c>
      <c r="N9642">
        <f t="shared" si="388"/>
        <v>0</v>
      </c>
      <c r="O9642">
        <f t="shared" si="387"/>
        <v>0</v>
      </c>
      <c r="P9642" t="s">
        <v>12694</v>
      </c>
    </row>
    <row r="9643" spans="2:16" x14ac:dyDescent="0.25">
      <c r="B9643" t="s">
        <v>9649</v>
      </c>
      <c r="C9643" s="119" t="s">
        <v>60</v>
      </c>
      <c r="D9643" t="s">
        <v>11539</v>
      </c>
      <c r="E9643" t="s">
        <v>11530</v>
      </c>
      <c r="F9643" t="s">
        <v>11540</v>
      </c>
      <c r="G9643" t="s">
        <v>61</v>
      </c>
      <c r="H9643" t="s">
        <v>18</v>
      </c>
      <c r="I9643" t="s">
        <v>11541</v>
      </c>
      <c r="J9643">
        <v>2018</v>
      </c>
      <c r="K9643">
        <v>662.03</v>
      </c>
      <c r="L9643">
        <v>28</v>
      </c>
      <c r="M9643">
        <v>1</v>
      </c>
      <c r="N9643">
        <f t="shared" si="388"/>
        <v>0</v>
      </c>
      <c r="O9643">
        <f t="shared" si="387"/>
        <v>0</v>
      </c>
      <c r="P9643" t="s">
        <v>12694</v>
      </c>
    </row>
    <row r="9644" spans="2:16" x14ac:dyDescent="0.25">
      <c r="B9644" t="s">
        <v>9650</v>
      </c>
      <c r="C9644" s="119" t="s">
        <v>60</v>
      </c>
      <c r="D9644" t="s">
        <v>11539</v>
      </c>
      <c r="E9644" t="s">
        <v>11530</v>
      </c>
      <c r="F9644" t="s">
        <v>11540</v>
      </c>
      <c r="G9644" t="s">
        <v>61</v>
      </c>
      <c r="H9644" t="s">
        <v>18</v>
      </c>
      <c r="I9644" t="s">
        <v>11541</v>
      </c>
      <c r="J9644">
        <v>2018</v>
      </c>
      <c r="K9644">
        <v>662.47</v>
      </c>
      <c r="L9644">
        <v>31</v>
      </c>
      <c r="M9644">
        <v>1</v>
      </c>
      <c r="N9644">
        <f t="shared" si="388"/>
        <v>0</v>
      </c>
      <c r="O9644">
        <f t="shared" si="387"/>
        <v>0</v>
      </c>
      <c r="P9644" t="s">
        <v>12694</v>
      </c>
    </row>
    <row r="9645" spans="2:16" x14ac:dyDescent="0.25">
      <c r="B9645" t="s">
        <v>9651</v>
      </c>
      <c r="C9645" s="119" t="s">
        <v>60</v>
      </c>
      <c r="D9645" t="s">
        <v>11537</v>
      </c>
      <c r="E9645" t="s">
        <v>11530</v>
      </c>
      <c r="F9645" t="s">
        <v>11540</v>
      </c>
      <c r="G9645" t="s">
        <v>61</v>
      </c>
      <c r="H9645" t="s">
        <v>18</v>
      </c>
      <c r="I9645" t="s">
        <v>11541</v>
      </c>
      <c r="J9645">
        <v>2018</v>
      </c>
      <c r="K9645">
        <v>1382.91</v>
      </c>
      <c r="L9645">
        <v>25</v>
      </c>
      <c r="M9645">
        <v>1</v>
      </c>
      <c r="N9645">
        <f t="shared" si="388"/>
        <v>0</v>
      </c>
      <c r="O9645">
        <f t="shared" si="387"/>
        <v>0</v>
      </c>
      <c r="P9645" t="s">
        <v>12694</v>
      </c>
    </row>
    <row r="9646" spans="2:16" x14ac:dyDescent="0.25">
      <c r="B9646" t="s">
        <v>9652</v>
      </c>
      <c r="C9646" s="119" t="s">
        <v>60</v>
      </c>
      <c r="D9646" t="s">
        <v>11537</v>
      </c>
      <c r="E9646" t="s">
        <v>11530</v>
      </c>
      <c r="F9646" t="s">
        <v>11540</v>
      </c>
      <c r="G9646" t="s">
        <v>61</v>
      </c>
      <c r="H9646" t="s">
        <v>18</v>
      </c>
      <c r="I9646" t="s">
        <v>11541</v>
      </c>
      <c r="J9646">
        <v>2018</v>
      </c>
      <c r="K9646">
        <v>629.4</v>
      </c>
      <c r="L9646">
        <v>29</v>
      </c>
      <c r="M9646">
        <v>1</v>
      </c>
      <c r="N9646">
        <f t="shared" si="388"/>
        <v>0</v>
      </c>
      <c r="O9646">
        <f t="shared" si="387"/>
        <v>0</v>
      </c>
      <c r="P9646" t="s">
        <v>12694</v>
      </c>
    </row>
    <row r="9647" spans="2:16" x14ac:dyDescent="0.25">
      <c r="B9647" t="s">
        <v>9653</v>
      </c>
      <c r="C9647" s="119" t="s">
        <v>60</v>
      </c>
      <c r="D9647" t="s">
        <v>11539</v>
      </c>
      <c r="E9647" t="s">
        <v>11530</v>
      </c>
      <c r="F9647" t="s">
        <v>11540</v>
      </c>
      <c r="G9647" t="s">
        <v>61</v>
      </c>
      <c r="H9647" t="s">
        <v>18</v>
      </c>
      <c r="I9647" t="s">
        <v>11541</v>
      </c>
      <c r="J9647">
        <v>2018</v>
      </c>
      <c r="K9647">
        <v>633.71</v>
      </c>
      <c r="L9647">
        <v>31</v>
      </c>
      <c r="M9647">
        <v>1</v>
      </c>
      <c r="N9647">
        <f t="shared" si="388"/>
        <v>0</v>
      </c>
      <c r="O9647">
        <f t="shared" si="387"/>
        <v>0</v>
      </c>
      <c r="P9647" t="s">
        <v>12694</v>
      </c>
    </row>
    <row r="9648" spans="2:16" x14ac:dyDescent="0.25">
      <c r="B9648" t="s">
        <v>9654</v>
      </c>
      <c r="C9648" s="119" t="s">
        <v>60</v>
      </c>
      <c r="D9648" t="s">
        <v>11539</v>
      </c>
      <c r="E9648" t="s">
        <v>11530</v>
      </c>
      <c r="F9648" t="s">
        <v>11540</v>
      </c>
      <c r="G9648" t="s">
        <v>61</v>
      </c>
      <c r="H9648" t="s">
        <v>18</v>
      </c>
      <c r="I9648" t="s">
        <v>11541</v>
      </c>
      <c r="J9648">
        <v>2018</v>
      </c>
      <c r="K9648">
        <v>633.57000000000005</v>
      </c>
      <c r="L9648">
        <v>30</v>
      </c>
      <c r="M9648">
        <v>1</v>
      </c>
      <c r="N9648">
        <f t="shared" si="388"/>
        <v>0</v>
      </c>
      <c r="O9648">
        <f t="shared" si="387"/>
        <v>0</v>
      </c>
      <c r="P9648" t="s">
        <v>12694</v>
      </c>
    </row>
    <row r="9649" spans="2:16" x14ac:dyDescent="0.25">
      <c r="B9649" t="s">
        <v>9655</v>
      </c>
      <c r="C9649" s="119" t="s">
        <v>60</v>
      </c>
      <c r="D9649" t="s">
        <v>11539</v>
      </c>
      <c r="E9649" t="s">
        <v>11530</v>
      </c>
      <c r="F9649" t="s">
        <v>11540</v>
      </c>
      <c r="G9649" t="s">
        <v>61</v>
      </c>
      <c r="H9649" t="s">
        <v>18</v>
      </c>
      <c r="I9649" t="s">
        <v>11541</v>
      </c>
      <c r="J9649">
        <v>2018</v>
      </c>
      <c r="K9649">
        <v>633.57000000000005</v>
      </c>
      <c r="L9649">
        <v>30</v>
      </c>
      <c r="M9649">
        <v>1</v>
      </c>
      <c r="N9649">
        <f t="shared" si="388"/>
        <v>0</v>
      </c>
      <c r="O9649">
        <f t="shared" si="387"/>
        <v>0</v>
      </c>
      <c r="P9649" t="s">
        <v>12694</v>
      </c>
    </row>
    <row r="9650" spans="2:16" x14ac:dyDescent="0.25">
      <c r="B9650" t="s">
        <v>9656</v>
      </c>
      <c r="C9650" s="119" t="s">
        <v>60</v>
      </c>
      <c r="D9650" t="s">
        <v>11539</v>
      </c>
      <c r="E9650" t="s">
        <v>11530</v>
      </c>
      <c r="F9650" t="s">
        <v>11540</v>
      </c>
      <c r="G9650" t="s">
        <v>61</v>
      </c>
      <c r="H9650" t="s">
        <v>18</v>
      </c>
      <c r="I9650" t="s">
        <v>11541</v>
      </c>
      <c r="J9650">
        <v>2018</v>
      </c>
      <c r="K9650">
        <v>633.57000000000005</v>
      </c>
      <c r="L9650">
        <v>30</v>
      </c>
      <c r="M9650">
        <v>1</v>
      </c>
      <c r="N9650">
        <f t="shared" si="388"/>
        <v>0</v>
      </c>
      <c r="O9650">
        <f t="shared" si="387"/>
        <v>0</v>
      </c>
      <c r="P9650" t="s">
        <v>12694</v>
      </c>
    </row>
    <row r="9651" spans="2:16" x14ac:dyDescent="0.25">
      <c r="B9651" t="s">
        <v>9657</v>
      </c>
      <c r="C9651" s="119" t="s">
        <v>60</v>
      </c>
      <c r="D9651" t="s">
        <v>11537</v>
      </c>
      <c r="E9651" t="s">
        <v>11530</v>
      </c>
      <c r="F9651" t="s">
        <v>11540</v>
      </c>
      <c r="G9651" t="s">
        <v>61</v>
      </c>
      <c r="H9651" t="s">
        <v>18</v>
      </c>
      <c r="I9651" t="s">
        <v>11541</v>
      </c>
      <c r="J9651">
        <v>2018</v>
      </c>
      <c r="K9651">
        <v>629.54999999999995</v>
      </c>
      <c r="L9651">
        <v>30</v>
      </c>
      <c r="M9651">
        <v>1</v>
      </c>
      <c r="N9651">
        <f t="shared" si="388"/>
        <v>0</v>
      </c>
      <c r="O9651">
        <f t="shared" si="387"/>
        <v>0</v>
      </c>
      <c r="P9651" t="s">
        <v>12694</v>
      </c>
    </row>
    <row r="9652" spans="2:16" x14ac:dyDescent="0.25">
      <c r="B9652" t="s">
        <v>9658</v>
      </c>
      <c r="C9652" s="119" t="s">
        <v>60</v>
      </c>
      <c r="D9652" t="s">
        <v>11539</v>
      </c>
      <c r="E9652" t="s">
        <v>11530</v>
      </c>
      <c r="F9652" t="s">
        <v>11540</v>
      </c>
      <c r="G9652" t="s">
        <v>61</v>
      </c>
      <c r="H9652" t="s">
        <v>18</v>
      </c>
      <c r="I9652" t="s">
        <v>11541</v>
      </c>
      <c r="J9652">
        <v>2018</v>
      </c>
      <c r="K9652">
        <v>660.24</v>
      </c>
      <c r="L9652">
        <v>21</v>
      </c>
      <c r="M9652">
        <v>1</v>
      </c>
      <c r="N9652">
        <f t="shared" si="388"/>
        <v>0</v>
      </c>
      <c r="O9652">
        <f t="shared" si="387"/>
        <v>0</v>
      </c>
      <c r="P9652" t="s">
        <v>12694</v>
      </c>
    </row>
    <row r="9653" spans="2:16" x14ac:dyDescent="0.25">
      <c r="B9653" t="s">
        <v>9659</v>
      </c>
      <c r="C9653" s="119" t="s">
        <v>60</v>
      </c>
      <c r="D9653" t="s">
        <v>11537</v>
      </c>
      <c r="E9653" t="s">
        <v>11530</v>
      </c>
      <c r="F9653" t="s">
        <v>11540</v>
      </c>
      <c r="G9653" t="s">
        <v>61</v>
      </c>
      <c r="H9653" t="s">
        <v>18</v>
      </c>
      <c r="I9653" t="s">
        <v>11541</v>
      </c>
      <c r="J9653">
        <v>2018</v>
      </c>
      <c r="K9653">
        <v>753.45</v>
      </c>
      <c r="L9653">
        <v>23</v>
      </c>
      <c r="M9653">
        <v>1</v>
      </c>
      <c r="N9653">
        <f t="shared" si="388"/>
        <v>0</v>
      </c>
      <c r="O9653">
        <f t="shared" si="387"/>
        <v>0</v>
      </c>
      <c r="P9653" t="s">
        <v>12694</v>
      </c>
    </row>
    <row r="9654" spans="2:16" x14ac:dyDescent="0.25">
      <c r="B9654" t="s">
        <v>9660</v>
      </c>
      <c r="C9654" s="119" t="s">
        <v>60</v>
      </c>
      <c r="D9654" t="s">
        <v>11537</v>
      </c>
      <c r="E9654" t="s">
        <v>11530</v>
      </c>
      <c r="F9654" t="s">
        <v>11540</v>
      </c>
      <c r="G9654" t="s">
        <v>61</v>
      </c>
      <c r="H9654" t="s">
        <v>18</v>
      </c>
      <c r="I9654" t="s">
        <v>11541</v>
      </c>
      <c r="J9654">
        <v>2018</v>
      </c>
      <c r="K9654">
        <v>629.87</v>
      </c>
      <c r="L9654">
        <v>23</v>
      </c>
      <c r="M9654">
        <v>1</v>
      </c>
      <c r="N9654">
        <f t="shared" si="388"/>
        <v>0</v>
      </c>
      <c r="O9654">
        <f t="shared" si="387"/>
        <v>0</v>
      </c>
      <c r="P9654" t="s">
        <v>12694</v>
      </c>
    </row>
    <row r="9655" spans="2:16" x14ac:dyDescent="0.25">
      <c r="B9655" t="s">
        <v>9661</v>
      </c>
      <c r="C9655" s="119" t="s">
        <v>60</v>
      </c>
      <c r="D9655" t="s">
        <v>11550</v>
      </c>
      <c r="E9655" t="s">
        <v>11530</v>
      </c>
      <c r="F9655" t="s">
        <v>11540</v>
      </c>
      <c r="G9655" t="s">
        <v>61</v>
      </c>
      <c r="H9655" t="s">
        <v>18</v>
      </c>
      <c r="I9655" t="s">
        <v>11541</v>
      </c>
      <c r="J9655">
        <v>2018</v>
      </c>
      <c r="K9655">
        <v>629.46</v>
      </c>
      <c r="L9655">
        <v>20</v>
      </c>
      <c r="M9655">
        <v>1</v>
      </c>
      <c r="N9655">
        <f t="shared" si="388"/>
        <v>0</v>
      </c>
      <c r="O9655">
        <f t="shared" si="387"/>
        <v>0</v>
      </c>
      <c r="P9655" t="s">
        <v>12694</v>
      </c>
    </row>
    <row r="9656" spans="2:16" x14ac:dyDescent="0.25">
      <c r="B9656" t="s">
        <v>9662</v>
      </c>
      <c r="C9656" s="119" t="s">
        <v>60</v>
      </c>
      <c r="D9656" t="s">
        <v>11537</v>
      </c>
      <c r="E9656" t="s">
        <v>11530</v>
      </c>
      <c r="F9656" t="s">
        <v>11540</v>
      </c>
      <c r="G9656" t="s">
        <v>61</v>
      </c>
      <c r="H9656" t="s">
        <v>18</v>
      </c>
      <c r="I9656" t="s">
        <v>11541</v>
      </c>
      <c r="J9656">
        <v>2018</v>
      </c>
      <c r="K9656">
        <v>661.84</v>
      </c>
      <c r="L9656">
        <v>32</v>
      </c>
      <c r="M9656">
        <v>1</v>
      </c>
      <c r="N9656">
        <f t="shared" si="388"/>
        <v>0</v>
      </c>
      <c r="O9656">
        <f t="shared" si="387"/>
        <v>0</v>
      </c>
      <c r="P9656" t="s">
        <v>12694</v>
      </c>
    </row>
    <row r="9657" spans="2:16" x14ac:dyDescent="0.25">
      <c r="B9657" t="s">
        <v>9663</v>
      </c>
      <c r="C9657" s="119" t="s">
        <v>60</v>
      </c>
      <c r="D9657" t="s">
        <v>11537</v>
      </c>
      <c r="E9657" t="s">
        <v>11530</v>
      </c>
      <c r="F9657" t="s">
        <v>11540</v>
      </c>
      <c r="G9657" t="s">
        <v>61</v>
      </c>
      <c r="H9657" t="s">
        <v>18</v>
      </c>
      <c r="I9657" t="s">
        <v>11541</v>
      </c>
      <c r="J9657">
        <v>2018</v>
      </c>
      <c r="K9657">
        <v>636.77</v>
      </c>
      <c r="L9657">
        <v>52</v>
      </c>
      <c r="M9657">
        <v>1</v>
      </c>
      <c r="N9657">
        <f t="shared" si="388"/>
        <v>0</v>
      </c>
      <c r="O9657">
        <f t="shared" si="387"/>
        <v>0</v>
      </c>
      <c r="P9657" t="s">
        <v>12694</v>
      </c>
    </row>
    <row r="9658" spans="2:16" x14ac:dyDescent="0.25">
      <c r="B9658" t="s">
        <v>9664</v>
      </c>
      <c r="C9658" s="119" t="s">
        <v>60</v>
      </c>
      <c r="D9658" t="s">
        <v>11539</v>
      </c>
      <c r="E9658" t="s">
        <v>11530</v>
      </c>
      <c r="F9658" t="s">
        <v>11540</v>
      </c>
      <c r="G9658" t="s">
        <v>61</v>
      </c>
      <c r="H9658" t="s">
        <v>18</v>
      </c>
      <c r="I9658" t="s">
        <v>11541</v>
      </c>
      <c r="J9658">
        <v>2018</v>
      </c>
      <c r="K9658">
        <v>660.69</v>
      </c>
      <c r="L9658">
        <v>24</v>
      </c>
      <c r="M9658">
        <v>1</v>
      </c>
      <c r="N9658">
        <f t="shared" si="388"/>
        <v>0</v>
      </c>
      <c r="O9658">
        <f t="shared" si="387"/>
        <v>0</v>
      </c>
      <c r="P9658" t="s">
        <v>12694</v>
      </c>
    </row>
    <row r="9659" spans="2:16" x14ac:dyDescent="0.25">
      <c r="B9659" t="s">
        <v>9665</v>
      </c>
      <c r="C9659" s="119" t="s">
        <v>60</v>
      </c>
      <c r="D9659" t="s">
        <v>11537</v>
      </c>
      <c r="E9659" t="s">
        <v>11530</v>
      </c>
      <c r="F9659" t="s">
        <v>11540</v>
      </c>
      <c r="G9659" t="s">
        <v>61</v>
      </c>
      <c r="H9659" t="s">
        <v>18</v>
      </c>
      <c r="I9659" t="s">
        <v>11541</v>
      </c>
      <c r="J9659">
        <v>2018</v>
      </c>
      <c r="K9659">
        <v>660.55</v>
      </c>
      <c r="L9659">
        <v>23</v>
      </c>
      <c r="M9659">
        <v>1</v>
      </c>
      <c r="N9659">
        <f t="shared" si="388"/>
        <v>0</v>
      </c>
      <c r="O9659">
        <f t="shared" ref="O9659:O9722" si="389">IF(OR(L9659="",L9659&lt;=0),1,0)</f>
        <v>0</v>
      </c>
      <c r="P9659" t="s">
        <v>12694</v>
      </c>
    </row>
    <row r="9660" spans="2:16" x14ac:dyDescent="0.25">
      <c r="B9660" t="s">
        <v>9666</v>
      </c>
      <c r="C9660" s="119" t="s">
        <v>60</v>
      </c>
      <c r="D9660" t="s">
        <v>11537</v>
      </c>
      <c r="E9660" t="s">
        <v>11530</v>
      </c>
      <c r="F9660" t="s">
        <v>11540</v>
      </c>
      <c r="G9660" t="s">
        <v>61</v>
      </c>
      <c r="H9660" t="s">
        <v>18</v>
      </c>
      <c r="I9660" t="s">
        <v>11541</v>
      </c>
      <c r="J9660">
        <v>2018</v>
      </c>
      <c r="K9660">
        <v>629.55999999999995</v>
      </c>
      <c r="L9660">
        <v>30</v>
      </c>
      <c r="M9660">
        <v>1</v>
      </c>
      <c r="N9660">
        <f t="shared" si="388"/>
        <v>0</v>
      </c>
      <c r="O9660">
        <f t="shared" si="389"/>
        <v>0</v>
      </c>
      <c r="P9660" t="s">
        <v>12694</v>
      </c>
    </row>
    <row r="9661" spans="2:16" x14ac:dyDescent="0.25">
      <c r="B9661" t="s">
        <v>9667</v>
      </c>
      <c r="C9661" s="119" t="s">
        <v>60</v>
      </c>
      <c r="D9661" t="s">
        <v>11537</v>
      </c>
      <c r="E9661" t="s">
        <v>11530</v>
      </c>
      <c r="F9661" t="s">
        <v>11540</v>
      </c>
      <c r="G9661" t="s">
        <v>61</v>
      </c>
      <c r="H9661" t="s">
        <v>18</v>
      </c>
      <c r="I9661" t="s">
        <v>11541</v>
      </c>
      <c r="J9661">
        <v>2018</v>
      </c>
      <c r="K9661">
        <v>629.27</v>
      </c>
      <c r="L9661">
        <v>28</v>
      </c>
      <c r="M9661">
        <v>1</v>
      </c>
      <c r="N9661">
        <f t="shared" si="388"/>
        <v>0</v>
      </c>
      <c r="O9661">
        <f t="shared" si="389"/>
        <v>0</v>
      </c>
      <c r="P9661" t="s">
        <v>12694</v>
      </c>
    </row>
    <row r="9662" spans="2:16" x14ac:dyDescent="0.25">
      <c r="B9662" t="s">
        <v>9668</v>
      </c>
      <c r="C9662" s="119" t="s">
        <v>60</v>
      </c>
      <c r="D9662" t="s">
        <v>11537</v>
      </c>
      <c r="E9662" t="s">
        <v>11530</v>
      </c>
      <c r="F9662" t="s">
        <v>11540</v>
      </c>
      <c r="G9662" t="s">
        <v>61</v>
      </c>
      <c r="H9662" t="s">
        <v>18</v>
      </c>
      <c r="I9662" t="s">
        <v>11541</v>
      </c>
      <c r="J9662">
        <v>2018</v>
      </c>
      <c r="K9662">
        <v>629.59</v>
      </c>
      <c r="L9662">
        <v>26</v>
      </c>
      <c r="M9662">
        <v>1</v>
      </c>
      <c r="N9662">
        <f t="shared" si="388"/>
        <v>0</v>
      </c>
      <c r="O9662">
        <f t="shared" si="389"/>
        <v>0</v>
      </c>
      <c r="P9662" t="s">
        <v>12694</v>
      </c>
    </row>
    <row r="9663" spans="2:16" x14ac:dyDescent="0.25">
      <c r="B9663" t="s">
        <v>9669</v>
      </c>
      <c r="C9663" s="119" t="s">
        <v>60</v>
      </c>
      <c r="D9663" t="s">
        <v>11537</v>
      </c>
      <c r="E9663" t="s">
        <v>11530</v>
      </c>
      <c r="F9663" t="s">
        <v>11540</v>
      </c>
      <c r="G9663" t="s">
        <v>61</v>
      </c>
      <c r="H9663" t="s">
        <v>18</v>
      </c>
      <c r="I9663" t="s">
        <v>11541</v>
      </c>
      <c r="J9663">
        <v>2018</v>
      </c>
      <c r="K9663">
        <v>659.91</v>
      </c>
      <c r="L9663">
        <v>23</v>
      </c>
      <c r="M9663">
        <v>1</v>
      </c>
      <c r="N9663">
        <f t="shared" si="388"/>
        <v>0</v>
      </c>
      <c r="O9663">
        <f t="shared" si="389"/>
        <v>0</v>
      </c>
      <c r="P9663" t="s">
        <v>12694</v>
      </c>
    </row>
    <row r="9664" spans="2:16" x14ac:dyDescent="0.25">
      <c r="B9664" t="s">
        <v>9670</v>
      </c>
      <c r="C9664" s="119" t="s">
        <v>60</v>
      </c>
      <c r="D9664" t="s">
        <v>11537</v>
      </c>
      <c r="E9664" t="s">
        <v>11530</v>
      </c>
      <c r="F9664" t="s">
        <v>11540</v>
      </c>
      <c r="G9664" t="s">
        <v>61</v>
      </c>
      <c r="H9664" t="s">
        <v>18</v>
      </c>
      <c r="I9664" t="s">
        <v>11541</v>
      </c>
      <c r="J9664">
        <v>2018</v>
      </c>
      <c r="K9664">
        <v>630</v>
      </c>
      <c r="L9664">
        <v>33</v>
      </c>
      <c r="M9664">
        <v>1</v>
      </c>
      <c r="N9664">
        <f t="shared" si="388"/>
        <v>0</v>
      </c>
      <c r="O9664">
        <f t="shared" si="389"/>
        <v>0</v>
      </c>
      <c r="P9664" t="s">
        <v>12694</v>
      </c>
    </row>
    <row r="9665" spans="2:16" x14ac:dyDescent="0.25">
      <c r="B9665" t="s">
        <v>9671</v>
      </c>
      <c r="C9665" s="119" t="s">
        <v>60</v>
      </c>
      <c r="D9665" t="s">
        <v>11537</v>
      </c>
      <c r="E9665" t="s">
        <v>11530</v>
      </c>
      <c r="F9665" t="s">
        <v>11540</v>
      </c>
      <c r="G9665" t="s">
        <v>61</v>
      </c>
      <c r="H9665" t="s">
        <v>18</v>
      </c>
      <c r="I9665" t="s">
        <v>11541</v>
      </c>
      <c r="J9665">
        <v>2018</v>
      </c>
      <c r="K9665">
        <v>630.14</v>
      </c>
      <c r="L9665">
        <v>34</v>
      </c>
      <c r="M9665">
        <v>1</v>
      </c>
      <c r="N9665">
        <f t="shared" si="388"/>
        <v>0</v>
      </c>
      <c r="O9665">
        <f t="shared" si="389"/>
        <v>0</v>
      </c>
      <c r="P9665" t="s">
        <v>12694</v>
      </c>
    </row>
    <row r="9666" spans="2:16" x14ac:dyDescent="0.25">
      <c r="B9666" t="s">
        <v>9672</v>
      </c>
      <c r="C9666" s="119" t="s">
        <v>60</v>
      </c>
      <c r="D9666" t="s">
        <v>11537</v>
      </c>
      <c r="E9666" t="s">
        <v>11530</v>
      </c>
      <c r="F9666" t="s">
        <v>11540</v>
      </c>
      <c r="G9666" t="s">
        <v>61</v>
      </c>
      <c r="H9666" t="s">
        <v>18</v>
      </c>
      <c r="I9666" t="s">
        <v>11541</v>
      </c>
      <c r="J9666">
        <v>2018</v>
      </c>
      <c r="K9666">
        <v>630.12</v>
      </c>
      <c r="L9666">
        <v>34</v>
      </c>
      <c r="M9666">
        <v>1</v>
      </c>
      <c r="N9666">
        <f t="shared" si="388"/>
        <v>0</v>
      </c>
      <c r="O9666">
        <f t="shared" si="389"/>
        <v>0</v>
      </c>
      <c r="P9666" t="s">
        <v>12694</v>
      </c>
    </row>
    <row r="9667" spans="2:16" x14ac:dyDescent="0.25">
      <c r="B9667" t="s">
        <v>9673</v>
      </c>
      <c r="C9667" s="119" t="s">
        <v>60</v>
      </c>
      <c r="D9667" t="s">
        <v>11539</v>
      </c>
      <c r="E9667" t="s">
        <v>11530</v>
      </c>
      <c r="F9667" t="s">
        <v>11540</v>
      </c>
      <c r="G9667" t="s">
        <v>61</v>
      </c>
      <c r="H9667" t="s">
        <v>18</v>
      </c>
      <c r="I9667" t="s">
        <v>11541</v>
      </c>
      <c r="J9667">
        <v>2018</v>
      </c>
      <c r="K9667">
        <v>628.86</v>
      </c>
      <c r="L9667">
        <v>21</v>
      </c>
      <c r="M9667">
        <v>1</v>
      </c>
      <c r="N9667">
        <f t="shared" si="388"/>
        <v>0</v>
      </c>
      <c r="O9667">
        <f t="shared" si="389"/>
        <v>0</v>
      </c>
      <c r="P9667" t="s">
        <v>12694</v>
      </c>
    </row>
    <row r="9668" spans="2:16" x14ac:dyDescent="0.25">
      <c r="B9668" t="s">
        <v>9674</v>
      </c>
      <c r="C9668" s="119" t="s">
        <v>60</v>
      </c>
      <c r="D9668" t="s">
        <v>11539</v>
      </c>
      <c r="E9668" t="s">
        <v>11530</v>
      </c>
      <c r="F9668" t="s">
        <v>11540</v>
      </c>
      <c r="G9668" t="s">
        <v>61</v>
      </c>
      <c r="H9668" t="s">
        <v>18</v>
      </c>
      <c r="I9668" t="s">
        <v>11541</v>
      </c>
      <c r="J9668">
        <v>2018</v>
      </c>
      <c r="K9668">
        <v>628.86</v>
      </c>
      <c r="L9668">
        <v>21</v>
      </c>
      <c r="M9668">
        <v>1</v>
      </c>
      <c r="N9668">
        <f t="shared" si="388"/>
        <v>0</v>
      </c>
      <c r="O9668">
        <f t="shared" si="389"/>
        <v>0</v>
      </c>
      <c r="P9668" t="s">
        <v>12694</v>
      </c>
    </row>
    <row r="9669" spans="2:16" x14ac:dyDescent="0.25">
      <c r="B9669" t="s">
        <v>9675</v>
      </c>
      <c r="C9669" s="119" t="s">
        <v>60</v>
      </c>
      <c r="D9669" t="s">
        <v>11537</v>
      </c>
      <c r="E9669" t="s">
        <v>11530</v>
      </c>
      <c r="F9669" t="s">
        <v>11540</v>
      </c>
      <c r="G9669" t="s">
        <v>61</v>
      </c>
      <c r="H9669" t="s">
        <v>18</v>
      </c>
      <c r="I9669" t="s">
        <v>11541</v>
      </c>
      <c r="J9669">
        <v>2018</v>
      </c>
      <c r="K9669">
        <v>654.82000000000005</v>
      </c>
      <c r="L9669">
        <v>200</v>
      </c>
      <c r="M9669">
        <v>1</v>
      </c>
      <c r="N9669">
        <f t="shared" si="388"/>
        <v>0</v>
      </c>
      <c r="O9669">
        <f t="shared" si="389"/>
        <v>0</v>
      </c>
      <c r="P9669" t="s">
        <v>12694</v>
      </c>
    </row>
    <row r="9670" spans="2:16" x14ac:dyDescent="0.25">
      <c r="B9670" t="s">
        <v>9676</v>
      </c>
      <c r="C9670" s="119" t="s">
        <v>60</v>
      </c>
      <c r="D9670" t="s">
        <v>11550</v>
      </c>
      <c r="E9670" t="s">
        <v>11530</v>
      </c>
      <c r="F9670" t="s">
        <v>11540</v>
      </c>
      <c r="G9670" t="s">
        <v>61</v>
      </c>
      <c r="H9670" t="s">
        <v>18</v>
      </c>
      <c r="I9670" t="s">
        <v>11541</v>
      </c>
      <c r="J9670">
        <v>2018</v>
      </c>
      <c r="K9670">
        <v>666.82</v>
      </c>
      <c r="L9670">
        <v>66</v>
      </c>
      <c r="M9670">
        <v>1</v>
      </c>
      <c r="N9670">
        <f t="shared" si="388"/>
        <v>0</v>
      </c>
      <c r="O9670">
        <f t="shared" si="389"/>
        <v>0</v>
      </c>
      <c r="P9670" t="s">
        <v>12694</v>
      </c>
    </row>
    <row r="9671" spans="2:16" x14ac:dyDescent="0.25">
      <c r="B9671" t="s">
        <v>9677</v>
      </c>
      <c r="C9671" s="119" t="s">
        <v>60</v>
      </c>
      <c r="D9671" t="s">
        <v>11550</v>
      </c>
      <c r="E9671" t="s">
        <v>11530</v>
      </c>
      <c r="F9671" t="s">
        <v>11540</v>
      </c>
      <c r="G9671" t="s">
        <v>61</v>
      </c>
      <c r="H9671" t="s">
        <v>18</v>
      </c>
      <c r="I9671" t="s">
        <v>11541</v>
      </c>
      <c r="J9671">
        <v>2018</v>
      </c>
      <c r="K9671">
        <v>665.95</v>
      </c>
      <c r="L9671">
        <v>68</v>
      </c>
      <c r="M9671">
        <v>1</v>
      </c>
      <c r="N9671">
        <f t="shared" si="388"/>
        <v>0</v>
      </c>
      <c r="O9671">
        <f t="shared" si="389"/>
        <v>0</v>
      </c>
      <c r="P9671" t="s">
        <v>12694</v>
      </c>
    </row>
    <row r="9672" spans="2:16" x14ac:dyDescent="0.25">
      <c r="B9672" t="s">
        <v>9678</v>
      </c>
      <c r="C9672" s="119" t="s">
        <v>60</v>
      </c>
      <c r="D9672" t="s">
        <v>11552</v>
      </c>
      <c r="E9672" t="s">
        <v>11530</v>
      </c>
      <c r="F9672" t="s">
        <v>11540</v>
      </c>
      <c r="G9672" t="s">
        <v>61</v>
      </c>
      <c r="H9672" t="s">
        <v>18</v>
      </c>
      <c r="I9672" t="s">
        <v>11541</v>
      </c>
      <c r="J9672">
        <v>2018</v>
      </c>
      <c r="K9672">
        <v>627.91999999999996</v>
      </c>
      <c r="L9672">
        <v>22</v>
      </c>
      <c r="M9672">
        <v>1</v>
      </c>
      <c r="N9672">
        <f t="shared" si="388"/>
        <v>0</v>
      </c>
      <c r="O9672">
        <f t="shared" si="389"/>
        <v>0</v>
      </c>
      <c r="P9672" t="s">
        <v>12694</v>
      </c>
    </row>
    <row r="9673" spans="2:16" x14ac:dyDescent="0.25">
      <c r="B9673" t="s">
        <v>9679</v>
      </c>
      <c r="C9673" s="119" t="s">
        <v>60</v>
      </c>
      <c r="D9673" t="s">
        <v>11539</v>
      </c>
      <c r="E9673" t="s">
        <v>11530</v>
      </c>
      <c r="F9673" t="s">
        <v>11540</v>
      </c>
      <c r="G9673" t="s">
        <v>61</v>
      </c>
      <c r="H9673" t="s">
        <v>18</v>
      </c>
      <c r="I9673" t="s">
        <v>11541</v>
      </c>
      <c r="J9673">
        <v>2018</v>
      </c>
      <c r="K9673">
        <v>628.22</v>
      </c>
      <c r="L9673">
        <v>24</v>
      </c>
      <c r="M9673">
        <v>1</v>
      </c>
      <c r="N9673">
        <f t="shared" si="388"/>
        <v>0</v>
      </c>
      <c r="O9673">
        <f t="shared" si="389"/>
        <v>0</v>
      </c>
      <c r="P9673" t="s">
        <v>12694</v>
      </c>
    </row>
    <row r="9674" spans="2:16" x14ac:dyDescent="0.25">
      <c r="B9674" t="s">
        <v>9680</v>
      </c>
      <c r="C9674" s="119" t="s">
        <v>60</v>
      </c>
      <c r="D9674" t="s">
        <v>11537</v>
      </c>
      <c r="E9674" t="s">
        <v>11530</v>
      </c>
      <c r="F9674" t="s">
        <v>11540</v>
      </c>
      <c r="G9674" t="s">
        <v>61</v>
      </c>
      <c r="H9674" t="s">
        <v>18</v>
      </c>
      <c r="I9674" t="s">
        <v>11541</v>
      </c>
      <c r="J9674">
        <v>2018</v>
      </c>
      <c r="K9674">
        <v>828.91</v>
      </c>
      <c r="L9674">
        <v>23</v>
      </c>
      <c r="M9674">
        <v>1</v>
      </c>
      <c r="N9674">
        <f t="shared" si="388"/>
        <v>0</v>
      </c>
      <c r="O9674">
        <f t="shared" si="389"/>
        <v>0</v>
      </c>
      <c r="P9674" t="s">
        <v>12694</v>
      </c>
    </row>
    <row r="9675" spans="2:16" x14ac:dyDescent="0.25">
      <c r="B9675" t="s">
        <v>9681</v>
      </c>
      <c r="C9675" s="119" t="s">
        <v>60</v>
      </c>
      <c r="D9675" t="s">
        <v>11542</v>
      </c>
      <c r="E9675" t="s">
        <v>11530</v>
      </c>
      <c r="F9675" t="s">
        <v>11540</v>
      </c>
      <c r="G9675" t="s">
        <v>61</v>
      </c>
      <c r="H9675" t="s">
        <v>18</v>
      </c>
      <c r="I9675" t="s">
        <v>11541</v>
      </c>
      <c r="J9675">
        <v>2018</v>
      </c>
      <c r="K9675">
        <v>628.22</v>
      </c>
      <c r="L9675">
        <v>24</v>
      </c>
      <c r="M9675">
        <v>1</v>
      </c>
      <c r="N9675">
        <f t="shared" ref="N9675:N9738" si="390">IF(K9675&lt;100,1,0)</f>
        <v>0</v>
      </c>
      <c r="O9675">
        <f t="shared" si="389"/>
        <v>0</v>
      </c>
      <c r="P9675" t="s">
        <v>12694</v>
      </c>
    </row>
    <row r="9676" spans="2:16" x14ac:dyDescent="0.25">
      <c r="B9676" t="s">
        <v>9682</v>
      </c>
      <c r="C9676" s="119" t="s">
        <v>60</v>
      </c>
      <c r="D9676" t="s">
        <v>11542</v>
      </c>
      <c r="E9676" t="s">
        <v>11530</v>
      </c>
      <c r="F9676" t="s">
        <v>11540</v>
      </c>
      <c r="G9676" t="s">
        <v>61</v>
      </c>
      <c r="H9676" t="s">
        <v>18</v>
      </c>
      <c r="I9676" t="s">
        <v>11541</v>
      </c>
      <c r="J9676">
        <v>2018</v>
      </c>
      <c r="K9676">
        <v>627.9</v>
      </c>
      <c r="L9676">
        <v>22</v>
      </c>
      <c r="M9676">
        <v>1</v>
      </c>
      <c r="N9676">
        <f t="shared" si="390"/>
        <v>0</v>
      </c>
      <c r="O9676">
        <f t="shared" si="389"/>
        <v>0</v>
      </c>
      <c r="P9676" t="s">
        <v>12694</v>
      </c>
    </row>
    <row r="9677" spans="2:16" x14ac:dyDescent="0.25">
      <c r="B9677" t="s">
        <v>9683</v>
      </c>
      <c r="C9677" s="119" t="s">
        <v>60</v>
      </c>
      <c r="D9677" t="s">
        <v>11537</v>
      </c>
      <c r="E9677" t="s">
        <v>11530</v>
      </c>
      <c r="F9677" t="s">
        <v>11540</v>
      </c>
      <c r="G9677" t="s">
        <v>61</v>
      </c>
      <c r="H9677" t="s">
        <v>18</v>
      </c>
      <c r="I9677" t="s">
        <v>11541</v>
      </c>
      <c r="J9677">
        <v>2018</v>
      </c>
      <c r="K9677">
        <v>630.19000000000005</v>
      </c>
      <c r="L9677">
        <v>25</v>
      </c>
      <c r="M9677">
        <v>1</v>
      </c>
      <c r="N9677">
        <f t="shared" si="390"/>
        <v>0</v>
      </c>
      <c r="O9677">
        <f t="shared" si="389"/>
        <v>0</v>
      </c>
      <c r="P9677" t="s">
        <v>12694</v>
      </c>
    </row>
    <row r="9678" spans="2:16" x14ac:dyDescent="0.25">
      <c r="B9678" t="s">
        <v>9684</v>
      </c>
      <c r="C9678" s="119" t="s">
        <v>60</v>
      </c>
      <c r="D9678" t="s">
        <v>11537</v>
      </c>
      <c r="E9678" t="s">
        <v>11530</v>
      </c>
      <c r="F9678" t="s">
        <v>11540</v>
      </c>
      <c r="G9678" t="s">
        <v>61</v>
      </c>
      <c r="H9678" t="s">
        <v>18</v>
      </c>
      <c r="I9678" t="s">
        <v>11541</v>
      </c>
      <c r="J9678">
        <v>2018</v>
      </c>
      <c r="K9678">
        <v>630.19000000000005</v>
      </c>
      <c r="L9678">
        <v>25</v>
      </c>
      <c r="M9678">
        <v>1</v>
      </c>
      <c r="N9678">
        <f t="shared" si="390"/>
        <v>0</v>
      </c>
      <c r="O9678">
        <f t="shared" si="389"/>
        <v>0</v>
      </c>
      <c r="P9678" t="s">
        <v>12694</v>
      </c>
    </row>
    <row r="9679" spans="2:16" x14ac:dyDescent="0.25">
      <c r="B9679" t="s">
        <v>9685</v>
      </c>
      <c r="C9679" s="119" t="s">
        <v>60</v>
      </c>
      <c r="D9679" t="s">
        <v>11537</v>
      </c>
      <c r="E9679" t="s">
        <v>11530</v>
      </c>
      <c r="F9679" t="s">
        <v>11540</v>
      </c>
      <c r="G9679" t="s">
        <v>61</v>
      </c>
      <c r="H9679" t="s">
        <v>18</v>
      </c>
      <c r="I9679" t="s">
        <v>11541</v>
      </c>
      <c r="J9679">
        <v>2018</v>
      </c>
      <c r="K9679">
        <v>630.19000000000005</v>
      </c>
      <c r="L9679">
        <v>25</v>
      </c>
      <c r="M9679">
        <v>1</v>
      </c>
      <c r="N9679">
        <f t="shared" si="390"/>
        <v>0</v>
      </c>
      <c r="O9679">
        <f t="shared" si="389"/>
        <v>0</v>
      </c>
      <c r="P9679" t="s">
        <v>12694</v>
      </c>
    </row>
    <row r="9680" spans="2:16" x14ac:dyDescent="0.25">
      <c r="B9680" t="s">
        <v>9686</v>
      </c>
      <c r="C9680" s="119" t="s">
        <v>60</v>
      </c>
      <c r="D9680" t="s">
        <v>11537</v>
      </c>
      <c r="E9680" t="s">
        <v>11530</v>
      </c>
      <c r="F9680" t="s">
        <v>11540</v>
      </c>
      <c r="G9680" t="s">
        <v>61</v>
      </c>
      <c r="H9680" t="s">
        <v>18</v>
      </c>
      <c r="I9680" t="s">
        <v>11541</v>
      </c>
      <c r="J9680">
        <v>2018</v>
      </c>
      <c r="K9680">
        <v>629.75</v>
      </c>
      <c r="L9680">
        <v>22</v>
      </c>
      <c r="M9680">
        <v>1</v>
      </c>
      <c r="N9680">
        <f t="shared" si="390"/>
        <v>0</v>
      </c>
      <c r="O9680">
        <f t="shared" si="389"/>
        <v>0</v>
      </c>
      <c r="P9680" t="s">
        <v>12694</v>
      </c>
    </row>
    <row r="9681" spans="2:16" x14ac:dyDescent="0.25">
      <c r="B9681" t="s">
        <v>9687</v>
      </c>
      <c r="C9681" s="119" t="s">
        <v>60</v>
      </c>
      <c r="D9681" t="s">
        <v>11537</v>
      </c>
      <c r="E9681" t="s">
        <v>11530</v>
      </c>
      <c r="F9681" t="s">
        <v>11540</v>
      </c>
      <c r="G9681" t="s">
        <v>61</v>
      </c>
      <c r="H9681" t="s">
        <v>18</v>
      </c>
      <c r="I9681" t="s">
        <v>11541</v>
      </c>
      <c r="J9681">
        <v>2018</v>
      </c>
      <c r="K9681">
        <v>661.78</v>
      </c>
      <c r="L9681">
        <v>26</v>
      </c>
      <c r="M9681">
        <v>1</v>
      </c>
      <c r="N9681">
        <f t="shared" si="390"/>
        <v>0</v>
      </c>
      <c r="O9681">
        <f t="shared" si="389"/>
        <v>0</v>
      </c>
      <c r="P9681" t="s">
        <v>12694</v>
      </c>
    </row>
    <row r="9682" spans="2:16" x14ac:dyDescent="0.25">
      <c r="B9682" t="s">
        <v>9688</v>
      </c>
      <c r="C9682" s="119" t="s">
        <v>60</v>
      </c>
      <c r="D9682" t="s">
        <v>11539</v>
      </c>
      <c r="E9682" t="s">
        <v>11530</v>
      </c>
      <c r="F9682" t="s">
        <v>11540</v>
      </c>
      <c r="G9682" t="s">
        <v>61</v>
      </c>
      <c r="H9682" t="s">
        <v>18</v>
      </c>
      <c r="I9682" t="s">
        <v>11541</v>
      </c>
      <c r="J9682">
        <v>2018</v>
      </c>
      <c r="K9682">
        <v>662.65</v>
      </c>
      <c r="L9682">
        <v>32</v>
      </c>
      <c r="M9682">
        <v>1</v>
      </c>
      <c r="N9682">
        <f t="shared" si="390"/>
        <v>0</v>
      </c>
      <c r="O9682">
        <f t="shared" si="389"/>
        <v>0</v>
      </c>
      <c r="P9682" t="s">
        <v>12694</v>
      </c>
    </row>
    <row r="9683" spans="2:16" x14ac:dyDescent="0.25">
      <c r="B9683" t="s">
        <v>9689</v>
      </c>
      <c r="C9683" s="119" t="s">
        <v>60</v>
      </c>
      <c r="D9683" t="s">
        <v>11537</v>
      </c>
      <c r="E9683" t="s">
        <v>11530</v>
      </c>
      <c r="F9683" t="s">
        <v>11540</v>
      </c>
      <c r="G9683" t="s">
        <v>61</v>
      </c>
      <c r="H9683" t="s">
        <v>18</v>
      </c>
      <c r="I9683" t="s">
        <v>11541</v>
      </c>
      <c r="J9683">
        <v>2018</v>
      </c>
      <c r="K9683">
        <v>1257.6099999999999</v>
      </c>
      <c r="L9683">
        <v>31</v>
      </c>
      <c r="M9683">
        <v>1</v>
      </c>
      <c r="N9683">
        <f t="shared" si="390"/>
        <v>0</v>
      </c>
      <c r="O9683">
        <f t="shared" si="389"/>
        <v>0</v>
      </c>
      <c r="P9683" t="s">
        <v>12694</v>
      </c>
    </row>
    <row r="9684" spans="2:16" x14ac:dyDescent="0.25">
      <c r="B9684" t="s">
        <v>9690</v>
      </c>
      <c r="C9684" s="119" t="s">
        <v>60</v>
      </c>
      <c r="D9684" t="s">
        <v>11563</v>
      </c>
      <c r="E9684" t="s">
        <v>11530</v>
      </c>
      <c r="F9684" t="s">
        <v>11540</v>
      </c>
      <c r="G9684" t="s">
        <v>61</v>
      </c>
      <c r="H9684" t="s">
        <v>18</v>
      </c>
      <c r="I9684" t="s">
        <v>11533</v>
      </c>
      <c r="J9684">
        <v>2018</v>
      </c>
      <c r="K9684">
        <v>2115.87</v>
      </c>
      <c r="L9684">
        <v>522</v>
      </c>
      <c r="M9684">
        <v>1</v>
      </c>
      <c r="N9684">
        <f t="shared" si="390"/>
        <v>0</v>
      </c>
      <c r="O9684">
        <f t="shared" si="389"/>
        <v>0</v>
      </c>
      <c r="P9684" t="s">
        <v>12694</v>
      </c>
    </row>
    <row r="9685" spans="2:16" x14ac:dyDescent="0.25">
      <c r="B9685" t="s">
        <v>9691</v>
      </c>
      <c r="C9685" s="119" t="s">
        <v>60</v>
      </c>
      <c r="D9685" t="s">
        <v>11539</v>
      </c>
      <c r="E9685" t="s">
        <v>11530</v>
      </c>
      <c r="F9685" t="s">
        <v>11540</v>
      </c>
      <c r="G9685" t="s">
        <v>61</v>
      </c>
      <c r="H9685" t="s">
        <v>18</v>
      </c>
      <c r="I9685" t="s">
        <v>11541</v>
      </c>
      <c r="J9685">
        <v>2018</v>
      </c>
      <c r="K9685">
        <v>661.34</v>
      </c>
      <c r="L9685">
        <v>23</v>
      </c>
      <c r="M9685">
        <v>1</v>
      </c>
      <c r="N9685">
        <f t="shared" si="390"/>
        <v>0</v>
      </c>
      <c r="O9685">
        <f t="shared" si="389"/>
        <v>0</v>
      </c>
      <c r="P9685" t="s">
        <v>12694</v>
      </c>
    </row>
    <row r="9686" spans="2:16" x14ac:dyDescent="0.25">
      <c r="B9686" t="s">
        <v>9692</v>
      </c>
      <c r="C9686" s="119" t="s">
        <v>60</v>
      </c>
      <c r="D9686" t="s">
        <v>11537</v>
      </c>
      <c r="E9686" t="s">
        <v>11530</v>
      </c>
      <c r="F9686" t="s">
        <v>11540</v>
      </c>
      <c r="G9686" t="s">
        <v>61</v>
      </c>
      <c r="H9686" t="s">
        <v>18</v>
      </c>
      <c r="I9686" t="s">
        <v>11541</v>
      </c>
      <c r="J9686">
        <v>2018</v>
      </c>
      <c r="K9686">
        <v>661.08</v>
      </c>
      <c r="L9686">
        <v>27</v>
      </c>
      <c r="M9686">
        <v>1</v>
      </c>
      <c r="N9686">
        <f t="shared" si="390"/>
        <v>0</v>
      </c>
      <c r="O9686">
        <f t="shared" si="389"/>
        <v>0</v>
      </c>
      <c r="P9686" t="s">
        <v>12694</v>
      </c>
    </row>
    <row r="9687" spans="2:16" x14ac:dyDescent="0.25">
      <c r="B9687" t="s">
        <v>9693</v>
      </c>
      <c r="C9687" s="119" t="s">
        <v>60</v>
      </c>
      <c r="D9687" t="s">
        <v>11537</v>
      </c>
      <c r="E9687" t="s">
        <v>11530</v>
      </c>
      <c r="F9687" t="s">
        <v>11540</v>
      </c>
      <c r="G9687" t="s">
        <v>61</v>
      </c>
      <c r="H9687" t="s">
        <v>18</v>
      </c>
      <c r="I9687" t="s">
        <v>11541</v>
      </c>
      <c r="J9687">
        <v>2018</v>
      </c>
      <c r="K9687">
        <v>629.39</v>
      </c>
      <c r="L9687">
        <v>25</v>
      </c>
      <c r="M9687">
        <v>1</v>
      </c>
      <c r="N9687">
        <f t="shared" si="390"/>
        <v>0</v>
      </c>
      <c r="O9687">
        <f t="shared" si="389"/>
        <v>0</v>
      </c>
      <c r="P9687" t="s">
        <v>12694</v>
      </c>
    </row>
    <row r="9688" spans="2:16" x14ac:dyDescent="0.25">
      <c r="B9688" t="s">
        <v>9694</v>
      </c>
      <c r="C9688" s="119" t="s">
        <v>60</v>
      </c>
      <c r="D9688" t="s">
        <v>11537</v>
      </c>
      <c r="E9688" t="s">
        <v>11530</v>
      </c>
      <c r="F9688" t="s">
        <v>11540</v>
      </c>
      <c r="G9688" t="s">
        <v>61</v>
      </c>
      <c r="H9688" t="s">
        <v>18</v>
      </c>
      <c r="I9688" t="s">
        <v>11541</v>
      </c>
      <c r="J9688">
        <v>2018</v>
      </c>
      <c r="K9688">
        <v>629.69000000000005</v>
      </c>
      <c r="L9688">
        <v>27</v>
      </c>
      <c r="M9688">
        <v>1</v>
      </c>
      <c r="N9688">
        <f t="shared" si="390"/>
        <v>0</v>
      </c>
      <c r="O9688">
        <f t="shared" si="389"/>
        <v>0</v>
      </c>
      <c r="P9688" t="s">
        <v>12694</v>
      </c>
    </row>
    <row r="9689" spans="2:16" x14ac:dyDescent="0.25">
      <c r="B9689" t="s">
        <v>9695</v>
      </c>
      <c r="C9689" s="119" t="s">
        <v>60</v>
      </c>
      <c r="D9689" t="s">
        <v>11537</v>
      </c>
      <c r="E9689" t="s">
        <v>11530</v>
      </c>
      <c r="F9689" t="s">
        <v>11540</v>
      </c>
      <c r="G9689" t="s">
        <v>61</v>
      </c>
      <c r="H9689" t="s">
        <v>18</v>
      </c>
      <c r="I9689" t="s">
        <v>11541</v>
      </c>
      <c r="J9689">
        <v>2018</v>
      </c>
      <c r="K9689">
        <v>629.69000000000005</v>
      </c>
      <c r="L9689">
        <v>27</v>
      </c>
      <c r="M9689">
        <v>1</v>
      </c>
      <c r="N9689">
        <f t="shared" si="390"/>
        <v>0</v>
      </c>
      <c r="O9689">
        <f t="shared" si="389"/>
        <v>0</v>
      </c>
      <c r="P9689" t="s">
        <v>12694</v>
      </c>
    </row>
    <row r="9690" spans="2:16" x14ac:dyDescent="0.25">
      <c r="B9690" t="s">
        <v>9696</v>
      </c>
      <c r="C9690" s="119" t="s">
        <v>60</v>
      </c>
      <c r="D9690" t="s">
        <v>11537</v>
      </c>
      <c r="E9690" t="s">
        <v>11530</v>
      </c>
      <c r="F9690" t="s">
        <v>11540</v>
      </c>
      <c r="G9690" t="s">
        <v>61</v>
      </c>
      <c r="H9690" t="s">
        <v>18</v>
      </c>
      <c r="I9690" t="s">
        <v>11541</v>
      </c>
      <c r="J9690">
        <v>2018</v>
      </c>
      <c r="K9690">
        <v>629.69000000000005</v>
      </c>
      <c r="L9690">
        <v>27</v>
      </c>
      <c r="M9690">
        <v>1</v>
      </c>
      <c r="N9690">
        <f t="shared" si="390"/>
        <v>0</v>
      </c>
      <c r="O9690">
        <f t="shared" si="389"/>
        <v>0</v>
      </c>
      <c r="P9690" t="s">
        <v>12694</v>
      </c>
    </row>
    <row r="9691" spans="2:16" x14ac:dyDescent="0.25">
      <c r="B9691" t="s">
        <v>9697</v>
      </c>
      <c r="C9691" s="119" t="s">
        <v>60</v>
      </c>
      <c r="D9691" t="s">
        <v>11537</v>
      </c>
      <c r="E9691" t="s">
        <v>11530</v>
      </c>
      <c r="F9691" t="s">
        <v>11540</v>
      </c>
      <c r="G9691" t="s">
        <v>61</v>
      </c>
      <c r="H9691" t="s">
        <v>18</v>
      </c>
      <c r="I9691" t="s">
        <v>11541</v>
      </c>
      <c r="J9691">
        <v>2018</v>
      </c>
      <c r="K9691">
        <v>629.69000000000005</v>
      </c>
      <c r="L9691">
        <v>27</v>
      </c>
      <c r="M9691">
        <v>1</v>
      </c>
      <c r="N9691">
        <f t="shared" si="390"/>
        <v>0</v>
      </c>
      <c r="O9691">
        <f t="shared" si="389"/>
        <v>0</v>
      </c>
      <c r="P9691" t="s">
        <v>12694</v>
      </c>
    </row>
    <row r="9692" spans="2:16" x14ac:dyDescent="0.25">
      <c r="B9692" t="s">
        <v>9698</v>
      </c>
      <c r="C9692" s="119" t="s">
        <v>60</v>
      </c>
      <c r="D9692" t="s">
        <v>11537</v>
      </c>
      <c r="E9692" t="s">
        <v>11530</v>
      </c>
      <c r="F9692" t="s">
        <v>11540</v>
      </c>
      <c r="G9692" t="s">
        <v>61</v>
      </c>
      <c r="H9692" t="s">
        <v>18</v>
      </c>
      <c r="I9692" t="s">
        <v>11541</v>
      </c>
      <c r="J9692">
        <v>2018</v>
      </c>
      <c r="K9692">
        <v>428.17</v>
      </c>
      <c r="L9692">
        <v>27</v>
      </c>
      <c r="M9692">
        <v>1</v>
      </c>
      <c r="N9692">
        <f t="shared" si="390"/>
        <v>0</v>
      </c>
      <c r="O9692">
        <f t="shared" si="389"/>
        <v>0</v>
      </c>
      <c r="P9692" t="s">
        <v>12694</v>
      </c>
    </row>
    <row r="9693" spans="2:16" x14ac:dyDescent="0.25">
      <c r="B9693" t="s">
        <v>9699</v>
      </c>
      <c r="C9693" s="119" t="s">
        <v>60</v>
      </c>
      <c r="D9693" t="s">
        <v>11539</v>
      </c>
      <c r="E9693" t="s">
        <v>11530</v>
      </c>
      <c r="F9693" t="s">
        <v>11540</v>
      </c>
      <c r="G9693" t="s">
        <v>61</v>
      </c>
      <c r="H9693" t="s">
        <v>18</v>
      </c>
      <c r="I9693" t="s">
        <v>11541</v>
      </c>
      <c r="J9693">
        <v>2018</v>
      </c>
      <c r="K9693">
        <v>661.34</v>
      </c>
      <c r="L9693">
        <v>23</v>
      </c>
      <c r="M9693">
        <v>1</v>
      </c>
      <c r="N9693">
        <f t="shared" si="390"/>
        <v>0</v>
      </c>
      <c r="O9693">
        <f t="shared" si="389"/>
        <v>0</v>
      </c>
      <c r="P9693" t="s">
        <v>12694</v>
      </c>
    </row>
    <row r="9694" spans="2:16" x14ac:dyDescent="0.25">
      <c r="B9694" t="s">
        <v>9700</v>
      </c>
      <c r="C9694" s="119" t="s">
        <v>60</v>
      </c>
      <c r="D9694" t="s">
        <v>11539</v>
      </c>
      <c r="E9694" t="s">
        <v>11530</v>
      </c>
      <c r="F9694" t="s">
        <v>11540</v>
      </c>
      <c r="G9694" t="s">
        <v>61</v>
      </c>
      <c r="H9694" t="s">
        <v>18</v>
      </c>
      <c r="I9694" t="s">
        <v>11541</v>
      </c>
      <c r="J9694">
        <v>2018</v>
      </c>
      <c r="K9694">
        <v>661.34</v>
      </c>
      <c r="L9694">
        <v>23</v>
      </c>
      <c r="M9694">
        <v>1</v>
      </c>
      <c r="N9694">
        <f t="shared" si="390"/>
        <v>0</v>
      </c>
      <c r="O9694">
        <f t="shared" si="389"/>
        <v>0</v>
      </c>
      <c r="P9694" t="s">
        <v>12694</v>
      </c>
    </row>
    <row r="9695" spans="2:16" x14ac:dyDescent="0.25">
      <c r="B9695" t="s">
        <v>9701</v>
      </c>
      <c r="C9695" s="119" t="s">
        <v>60</v>
      </c>
      <c r="D9695" t="s">
        <v>11537</v>
      </c>
      <c r="E9695" t="s">
        <v>11530</v>
      </c>
      <c r="F9695" t="s">
        <v>11540</v>
      </c>
      <c r="G9695" t="s">
        <v>61</v>
      </c>
      <c r="H9695" t="s">
        <v>18</v>
      </c>
      <c r="I9695" t="s">
        <v>11541</v>
      </c>
      <c r="J9695">
        <v>2018</v>
      </c>
      <c r="K9695">
        <v>660.59</v>
      </c>
      <c r="L9695">
        <v>22</v>
      </c>
      <c r="M9695">
        <v>1</v>
      </c>
      <c r="N9695">
        <f t="shared" si="390"/>
        <v>0</v>
      </c>
      <c r="O9695">
        <f t="shared" si="389"/>
        <v>0</v>
      </c>
      <c r="P9695" t="s">
        <v>12694</v>
      </c>
    </row>
    <row r="9696" spans="2:16" x14ac:dyDescent="0.25">
      <c r="B9696" t="s">
        <v>9702</v>
      </c>
      <c r="C9696" s="119" t="s">
        <v>60</v>
      </c>
      <c r="D9696" t="s">
        <v>11537</v>
      </c>
      <c r="E9696" t="s">
        <v>11530</v>
      </c>
      <c r="F9696" t="s">
        <v>11540</v>
      </c>
      <c r="G9696" t="s">
        <v>61</v>
      </c>
      <c r="H9696" t="s">
        <v>18</v>
      </c>
      <c r="I9696" t="s">
        <v>11541</v>
      </c>
      <c r="J9696">
        <v>2018</v>
      </c>
      <c r="K9696">
        <v>629.75</v>
      </c>
      <c r="L9696">
        <v>22</v>
      </c>
      <c r="M9696">
        <v>1</v>
      </c>
      <c r="N9696">
        <f t="shared" si="390"/>
        <v>0</v>
      </c>
      <c r="O9696">
        <f t="shared" si="389"/>
        <v>0</v>
      </c>
      <c r="P9696" t="s">
        <v>12694</v>
      </c>
    </row>
    <row r="9697" spans="2:16" x14ac:dyDescent="0.25">
      <c r="B9697" t="s">
        <v>9703</v>
      </c>
      <c r="C9697" s="119" t="s">
        <v>60</v>
      </c>
      <c r="D9697" t="s">
        <v>11537</v>
      </c>
      <c r="E9697" t="s">
        <v>11530</v>
      </c>
      <c r="F9697" t="s">
        <v>11540</v>
      </c>
      <c r="G9697" t="s">
        <v>61</v>
      </c>
      <c r="H9697" t="s">
        <v>18</v>
      </c>
      <c r="I9697" t="s">
        <v>11541</v>
      </c>
      <c r="J9697">
        <v>2018</v>
      </c>
      <c r="K9697">
        <v>662.65</v>
      </c>
      <c r="L9697">
        <v>32</v>
      </c>
      <c r="M9697">
        <v>1</v>
      </c>
      <c r="N9697">
        <f t="shared" si="390"/>
        <v>0</v>
      </c>
      <c r="O9697">
        <f t="shared" si="389"/>
        <v>0</v>
      </c>
      <c r="P9697" t="s">
        <v>12694</v>
      </c>
    </row>
    <row r="9698" spans="2:16" x14ac:dyDescent="0.25">
      <c r="B9698" t="s">
        <v>9704</v>
      </c>
      <c r="C9698" s="119" t="s">
        <v>60</v>
      </c>
      <c r="D9698" t="s">
        <v>11537</v>
      </c>
      <c r="E9698" t="s">
        <v>11530</v>
      </c>
      <c r="F9698" t="s">
        <v>11540</v>
      </c>
      <c r="G9698" t="s">
        <v>61</v>
      </c>
      <c r="H9698" t="s">
        <v>18</v>
      </c>
      <c r="I9698" t="s">
        <v>11541</v>
      </c>
      <c r="J9698">
        <v>2018</v>
      </c>
      <c r="K9698">
        <v>630.41</v>
      </c>
      <c r="L9698">
        <v>32</v>
      </c>
      <c r="M9698">
        <v>1</v>
      </c>
      <c r="N9698">
        <f t="shared" si="390"/>
        <v>0</v>
      </c>
      <c r="O9698">
        <f t="shared" si="389"/>
        <v>0</v>
      </c>
      <c r="P9698" t="s">
        <v>12694</v>
      </c>
    </row>
    <row r="9699" spans="2:16" x14ac:dyDescent="0.25">
      <c r="B9699" t="s">
        <v>9705</v>
      </c>
      <c r="C9699" s="119" t="s">
        <v>60</v>
      </c>
      <c r="D9699" t="s">
        <v>11537</v>
      </c>
      <c r="E9699" t="s">
        <v>11530</v>
      </c>
      <c r="F9699" t="s">
        <v>11540</v>
      </c>
      <c r="G9699" t="s">
        <v>61</v>
      </c>
      <c r="H9699" t="s">
        <v>18</v>
      </c>
      <c r="I9699" t="s">
        <v>11541</v>
      </c>
      <c r="J9699">
        <v>2018</v>
      </c>
      <c r="K9699">
        <v>878.95</v>
      </c>
      <c r="L9699">
        <v>24</v>
      </c>
      <c r="M9699">
        <v>1</v>
      </c>
      <c r="N9699">
        <f t="shared" si="390"/>
        <v>0</v>
      </c>
      <c r="O9699">
        <f t="shared" si="389"/>
        <v>0</v>
      </c>
      <c r="P9699" t="s">
        <v>12694</v>
      </c>
    </row>
    <row r="9700" spans="2:16" x14ac:dyDescent="0.25">
      <c r="B9700" t="s">
        <v>9706</v>
      </c>
      <c r="C9700" s="119" t="s">
        <v>60</v>
      </c>
      <c r="D9700" t="s">
        <v>11537</v>
      </c>
      <c r="E9700" t="s">
        <v>11530</v>
      </c>
      <c r="F9700" t="s">
        <v>11540</v>
      </c>
      <c r="G9700" t="s">
        <v>61</v>
      </c>
      <c r="H9700" t="s">
        <v>18</v>
      </c>
      <c r="I9700" t="s">
        <v>11541</v>
      </c>
      <c r="J9700">
        <v>2018</v>
      </c>
      <c r="K9700">
        <v>661.93</v>
      </c>
      <c r="L9700">
        <v>27</v>
      </c>
      <c r="M9700">
        <v>1</v>
      </c>
      <c r="N9700">
        <f t="shared" si="390"/>
        <v>0</v>
      </c>
      <c r="O9700">
        <f t="shared" si="389"/>
        <v>0</v>
      </c>
      <c r="P9700" t="s">
        <v>12694</v>
      </c>
    </row>
    <row r="9701" spans="2:16" x14ac:dyDescent="0.25">
      <c r="B9701" t="s">
        <v>9707</v>
      </c>
      <c r="C9701" s="119" t="s">
        <v>60</v>
      </c>
      <c r="D9701" t="s">
        <v>11537</v>
      </c>
      <c r="E9701" t="s">
        <v>11530</v>
      </c>
      <c r="F9701" t="s">
        <v>11540</v>
      </c>
      <c r="G9701" t="s">
        <v>61</v>
      </c>
      <c r="H9701" t="s">
        <v>18</v>
      </c>
      <c r="I9701" t="s">
        <v>11541</v>
      </c>
      <c r="J9701">
        <v>2018</v>
      </c>
      <c r="K9701">
        <v>628.66</v>
      </c>
      <c r="L9701">
        <v>20</v>
      </c>
      <c r="M9701">
        <v>1</v>
      </c>
      <c r="N9701">
        <f t="shared" si="390"/>
        <v>0</v>
      </c>
      <c r="O9701">
        <f t="shared" si="389"/>
        <v>0</v>
      </c>
      <c r="P9701" t="s">
        <v>12694</v>
      </c>
    </row>
    <row r="9702" spans="2:16" x14ac:dyDescent="0.25">
      <c r="B9702" t="s">
        <v>9708</v>
      </c>
      <c r="C9702" s="119" t="s">
        <v>60</v>
      </c>
      <c r="D9702" t="s">
        <v>11537</v>
      </c>
      <c r="E9702" t="s">
        <v>11530</v>
      </c>
      <c r="F9702" t="s">
        <v>11540</v>
      </c>
      <c r="G9702" t="s">
        <v>61</v>
      </c>
      <c r="H9702" t="s">
        <v>18</v>
      </c>
      <c r="I9702" t="s">
        <v>11541</v>
      </c>
      <c r="J9702">
        <v>2018</v>
      </c>
      <c r="K9702">
        <v>628.9</v>
      </c>
      <c r="L9702">
        <v>20</v>
      </c>
      <c r="M9702">
        <v>1</v>
      </c>
      <c r="N9702">
        <f t="shared" si="390"/>
        <v>0</v>
      </c>
      <c r="O9702">
        <f t="shared" si="389"/>
        <v>0</v>
      </c>
      <c r="P9702" t="s">
        <v>12694</v>
      </c>
    </row>
    <row r="9703" spans="2:16" x14ac:dyDescent="0.25">
      <c r="B9703" t="s">
        <v>9709</v>
      </c>
      <c r="C9703" s="119" t="s">
        <v>60</v>
      </c>
      <c r="D9703" t="s">
        <v>11539</v>
      </c>
      <c r="E9703" t="s">
        <v>11530</v>
      </c>
      <c r="F9703" t="s">
        <v>11540</v>
      </c>
      <c r="G9703" t="s">
        <v>61</v>
      </c>
      <c r="H9703" t="s">
        <v>18</v>
      </c>
      <c r="I9703" t="s">
        <v>11541</v>
      </c>
      <c r="J9703">
        <v>2018</v>
      </c>
      <c r="K9703">
        <v>661.05</v>
      </c>
      <c r="L9703">
        <v>21</v>
      </c>
      <c r="M9703">
        <v>1</v>
      </c>
      <c r="N9703">
        <f t="shared" si="390"/>
        <v>0</v>
      </c>
      <c r="O9703">
        <f t="shared" si="389"/>
        <v>0</v>
      </c>
      <c r="P9703" t="s">
        <v>12694</v>
      </c>
    </row>
    <row r="9704" spans="2:16" x14ac:dyDescent="0.25">
      <c r="B9704" t="s">
        <v>9710</v>
      </c>
      <c r="C9704" s="119" t="s">
        <v>60</v>
      </c>
      <c r="D9704" t="s">
        <v>11550</v>
      </c>
      <c r="E9704" t="s">
        <v>11530</v>
      </c>
      <c r="F9704" t="s">
        <v>11540</v>
      </c>
      <c r="G9704" t="s">
        <v>61</v>
      </c>
      <c r="H9704" t="s">
        <v>18</v>
      </c>
      <c r="I9704" t="s">
        <v>11541</v>
      </c>
      <c r="J9704">
        <v>2018</v>
      </c>
      <c r="K9704">
        <v>660</v>
      </c>
      <c r="L9704">
        <v>18</v>
      </c>
      <c r="M9704">
        <v>1</v>
      </c>
      <c r="N9704">
        <f t="shared" si="390"/>
        <v>0</v>
      </c>
      <c r="O9704">
        <f t="shared" si="389"/>
        <v>0</v>
      </c>
      <c r="P9704" t="s">
        <v>12693</v>
      </c>
    </row>
    <row r="9705" spans="2:16" x14ac:dyDescent="0.25">
      <c r="B9705" t="s">
        <v>9711</v>
      </c>
      <c r="C9705" s="119" t="s">
        <v>60</v>
      </c>
      <c r="D9705" t="s">
        <v>11550</v>
      </c>
      <c r="E9705" t="s">
        <v>11530</v>
      </c>
      <c r="F9705" t="s">
        <v>11540</v>
      </c>
      <c r="G9705" t="s">
        <v>61</v>
      </c>
      <c r="H9705" t="s">
        <v>18</v>
      </c>
      <c r="I9705" t="s">
        <v>11541</v>
      </c>
      <c r="J9705">
        <v>2018</v>
      </c>
      <c r="K9705">
        <v>628.6</v>
      </c>
      <c r="L9705">
        <v>18</v>
      </c>
      <c r="M9705">
        <v>1</v>
      </c>
      <c r="N9705">
        <f t="shared" si="390"/>
        <v>0</v>
      </c>
      <c r="O9705">
        <f t="shared" si="389"/>
        <v>0</v>
      </c>
      <c r="P9705" t="s">
        <v>12693</v>
      </c>
    </row>
    <row r="9706" spans="2:16" x14ac:dyDescent="0.25">
      <c r="B9706" t="s">
        <v>9712</v>
      </c>
      <c r="C9706" s="119" t="s">
        <v>60</v>
      </c>
      <c r="D9706" t="s">
        <v>11550</v>
      </c>
      <c r="E9706" t="s">
        <v>11530</v>
      </c>
      <c r="F9706" t="s">
        <v>11540</v>
      </c>
      <c r="G9706" t="s">
        <v>61</v>
      </c>
      <c r="H9706" t="s">
        <v>18</v>
      </c>
      <c r="I9706" t="s">
        <v>11541</v>
      </c>
      <c r="J9706">
        <v>2018</v>
      </c>
      <c r="K9706">
        <v>628.46</v>
      </c>
      <c r="L9706">
        <v>17</v>
      </c>
      <c r="M9706">
        <v>1</v>
      </c>
      <c r="N9706">
        <f t="shared" si="390"/>
        <v>0</v>
      </c>
      <c r="O9706">
        <f t="shared" si="389"/>
        <v>0</v>
      </c>
      <c r="P9706" t="s">
        <v>12693</v>
      </c>
    </row>
    <row r="9707" spans="2:16" x14ac:dyDescent="0.25">
      <c r="B9707" t="s">
        <v>9713</v>
      </c>
      <c r="C9707" s="119" t="s">
        <v>60</v>
      </c>
      <c r="D9707" t="s">
        <v>11537</v>
      </c>
      <c r="E9707" t="s">
        <v>11530</v>
      </c>
      <c r="F9707" t="s">
        <v>11540</v>
      </c>
      <c r="G9707" t="s">
        <v>61</v>
      </c>
      <c r="H9707" t="s">
        <v>18</v>
      </c>
      <c r="I9707" t="s">
        <v>11541</v>
      </c>
      <c r="J9707">
        <v>2018</v>
      </c>
      <c r="K9707">
        <v>630.05999999999995</v>
      </c>
      <c r="L9707">
        <v>24</v>
      </c>
      <c r="M9707">
        <v>1</v>
      </c>
      <c r="N9707">
        <f t="shared" si="390"/>
        <v>0</v>
      </c>
      <c r="O9707">
        <f t="shared" si="389"/>
        <v>0</v>
      </c>
      <c r="P9707" t="s">
        <v>12693</v>
      </c>
    </row>
    <row r="9708" spans="2:16" x14ac:dyDescent="0.25">
      <c r="B9708" t="s">
        <v>9714</v>
      </c>
      <c r="C9708" s="119" t="s">
        <v>60</v>
      </c>
      <c r="D9708" t="s">
        <v>11537</v>
      </c>
      <c r="E9708" t="s">
        <v>11530</v>
      </c>
      <c r="F9708" t="s">
        <v>11540</v>
      </c>
      <c r="G9708" t="s">
        <v>61</v>
      </c>
      <c r="H9708" t="s">
        <v>18</v>
      </c>
      <c r="I9708" t="s">
        <v>11541</v>
      </c>
      <c r="J9708">
        <v>2018</v>
      </c>
      <c r="K9708">
        <v>629.75</v>
      </c>
      <c r="L9708">
        <v>22</v>
      </c>
      <c r="M9708">
        <v>1</v>
      </c>
      <c r="N9708">
        <f t="shared" si="390"/>
        <v>0</v>
      </c>
      <c r="O9708">
        <f t="shared" si="389"/>
        <v>0</v>
      </c>
      <c r="P9708" t="s">
        <v>12693</v>
      </c>
    </row>
    <row r="9709" spans="2:16" x14ac:dyDescent="0.25">
      <c r="B9709" t="s">
        <v>9715</v>
      </c>
      <c r="C9709" s="119" t="s">
        <v>60</v>
      </c>
      <c r="D9709" t="s">
        <v>11537</v>
      </c>
      <c r="E9709" t="s">
        <v>11530</v>
      </c>
      <c r="F9709" t="s">
        <v>11540</v>
      </c>
      <c r="G9709" t="s">
        <v>61</v>
      </c>
      <c r="H9709" t="s">
        <v>18</v>
      </c>
      <c r="I9709" t="s">
        <v>11541</v>
      </c>
      <c r="J9709">
        <v>2018</v>
      </c>
      <c r="K9709">
        <v>629.92999999999995</v>
      </c>
      <c r="L9709">
        <v>27</v>
      </c>
      <c r="M9709">
        <v>1</v>
      </c>
      <c r="N9709">
        <f t="shared" si="390"/>
        <v>0</v>
      </c>
      <c r="O9709">
        <f t="shared" si="389"/>
        <v>0</v>
      </c>
      <c r="P9709" t="s">
        <v>12694</v>
      </c>
    </row>
    <row r="9710" spans="2:16" x14ac:dyDescent="0.25">
      <c r="B9710" t="s">
        <v>9716</v>
      </c>
      <c r="C9710" s="119" t="s">
        <v>60</v>
      </c>
      <c r="D9710" t="s">
        <v>11537</v>
      </c>
      <c r="E9710" t="s">
        <v>11530</v>
      </c>
      <c r="F9710" t="s">
        <v>11540</v>
      </c>
      <c r="G9710" t="s">
        <v>61</v>
      </c>
      <c r="H9710" t="s">
        <v>18</v>
      </c>
      <c r="I9710" t="s">
        <v>11541</v>
      </c>
      <c r="J9710">
        <v>2018</v>
      </c>
      <c r="K9710">
        <v>662.22</v>
      </c>
      <c r="L9710">
        <v>29</v>
      </c>
      <c r="M9710">
        <v>1</v>
      </c>
      <c r="N9710">
        <f t="shared" si="390"/>
        <v>0</v>
      </c>
      <c r="O9710">
        <f t="shared" si="389"/>
        <v>0</v>
      </c>
      <c r="P9710" t="s">
        <v>12694</v>
      </c>
    </row>
    <row r="9711" spans="2:16" x14ac:dyDescent="0.25">
      <c r="B9711" t="s">
        <v>9717</v>
      </c>
      <c r="C9711" s="119" t="s">
        <v>60</v>
      </c>
      <c r="D9711" t="s">
        <v>11537</v>
      </c>
      <c r="E9711" t="s">
        <v>11530</v>
      </c>
      <c r="F9711" t="s">
        <v>11540</v>
      </c>
      <c r="G9711" t="s">
        <v>61</v>
      </c>
      <c r="H9711" t="s">
        <v>18</v>
      </c>
      <c r="I9711" t="s">
        <v>11541</v>
      </c>
      <c r="J9711">
        <v>2018</v>
      </c>
      <c r="K9711">
        <v>660.8</v>
      </c>
      <c r="L9711">
        <v>22</v>
      </c>
      <c r="M9711">
        <v>1</v>
      </c>
      <c r="N9711">
        <f t="shared" si="390"/>
        <v>0</v>
      </c>
      <c r="O9711">
        <f t="shared" si="389"/>
        <v>0</v>
      </c>
      <c r="P9711" t="s">
        <v>12694</v>
      </c>
    </row>
    <row r="9712" spans="2:16" x14ac:dyDescent="0.25">
      <c r="B9712" t="s">
        <v>9718</v>
      </c>
      <c r="C9712" s="119" t="s">
        <v>60</v>
      </c>
      <c r="D9712" t="s">
        <v>11542</v>
      </c>
      <c r="E9712" t="s">
        <v>11530</v>
      </c>
      <c r="F9712" t="s">
        <v>11540</v>
      </c>
      <c r="G9712" t="s">
        <v>61</v>
      </c>
      <c r="H9712" t="s">
        <v>18</v>
      </c>
      <c r="I9712" t="s">
        <v>11541</v>
      </c>
      <c r="J9712">
        <v>2018</v>
      </c>
      <c r="K9712">
        <v>660.51</v>
      </c>
      <c r="L9712">
        <v>20</v>
      </c>
      <c r="M9712">
        <v>1</v>
      </c>
      <c r="N9712">
        <f t="shared" si="390"/>
        <v>0</v>
      </c>
      <c r="O9712">
        <f t="shared" si="389"/>
        <v>0</v>
      </c>
      <c r="P9712" t="s">
        <v>12693</v>
      </c>
    </row>
    <row r="9713" spans="2:16" x14ac:dyDescent="0.25">
      <c r="B9713" t="s">
        <v>9719</v>
      </c>
      <c r="C9713" s="119" t="s">
        <v>60</v>
      </c>
      <c r="D9713" t="s">
        <v>11542</v>
      </c>
      <c r="E9713" t="s">
        <v>11530</v>
      </c>
      <c r="F9713" t="s">
        <v>11540</v>
      </c>
      <c r="G9713" t="s">
        <v>61</v>
      </c>
      <c r="H9713" t="s">
        <v>18</v>
      </c>
      <c r="I9713" t="s">
        <v>11541</v>
      </c>
      <c r="J9713">
        <v>2018</v>
      </c>
      <c r="K9713">
        <v>662.11</v>
      </c>
      <c r="L9713">
        <v>31</v>
      </c>
      <c r="M9713">
        <v>1</v>
      </c>
      <c r="N9713">
        <f t="shared" si="390"/>
        <v>0</v>
      </c>
      <c r="O9713">
        <f t="shared" si="389"/>
        <v>0</v>
      </c>
      <c r="P9713" t="s">
        <v>12694</v>
      </c>
    </row>
    <row r="9714" spans="2:16" x14ac:dyDescent="0.25">
      <c r="B9714" t="s">
        <v>9720</v>
      </c>
      <c r="C9714" s="119" t="s">
        <v>60</v>
      </c>
      <c r="D9714" t="s">
        <v>11542</v>
      </c>
      <c r="E9714" t="s">
        <v>11530</v>
      </c>
      <c r="F9714" t="s">
        <v>11540</v>
      </c>
      <c r="G9714" t="s">
        <v>61</v>
      </c>
      <c r="H9714" t="s">
        <v>18</v>
      </c>
      <c r="I9714" t="s">
        <v>11541</v>
      </c>
      <c r="J9714">
        <v>2018</v>
      </c>
      <c r="K9714">
        <v>661.24</v>
      </c>
      <c r="L9714">
        <v>25</v>
      </c>
      <c r="M9714">
        <v>1</v>
      </c>
      <c r="N9714">
        <f t="shared" si="390"/>
        <v>0</v>
      </c>
      <c r="O9714">
        <f t="shared" si="389"/>
        <v>0</v>
      </c>
      <c r="P9714" t="s">
        <v>12694</v>
      </c>
    </row>
    <row r="9715" spans="2:16" x14ac:dyDescent="0.25">
      <c r="B9715" t="s">
        <v>9721</v>
      </c>
      <c r="C9715" s="119" t="s">
        <v>60</v>
      </c>
      <c r="D9715" t="s">
        <v>11537</v>
      </c>
      <c r="E9715" t="s">
        <v>11530</v>
      </c>
      <c r="F9715" t="s">
        <v>11540</v>
      </c>
      <c r="G9715" t="s">
        <v>61</v>
      </c>
      <c r="H9715" t="s">
        <v>18</v>
      </c>
      <c r="I9715" t="s">
        <v>11541</v>
      </c>
      <c r="J9715">
        <v>2018</v>
      </c>
      <c r="K9715">
        <v>661.11</v>
      </c>
      <c r="L9715">
        <v>24</v>
      </c>
      <c r="M9715">
        <v>1</v>
      </c>
      <c r="N9715">
        <f t="shared" si="390"/>
        <v>0</v>
      </c>
      <c r="O9715">
        <f t="shared" si="389"/>
        <v>0</v>
      </c>
      <c r="P9715" t="s">
        <v>12693</v>
      </c>
    </row>
    <row r="9716" spans="2:16" x14ac:dyDescent="0.25">
      <c r="B9716" t="s">
        <v>9722</v>
      </c>
      <c r="C9716" s="119" t="s">
        <v>60</v>
      </c>
      <c r="D9716" t="s">
        <v>11537</v>
      </c>
      <c r="E9716" t="s">
        <v>11530</v>
      </c>
      <c r="F9716" t="s">
        <v>11540</v>
      </c>
      <c r="G9716" t="s">
        <v>61</v>
      </c>
      <c r="H9716" t="s">
        <v>18</v>
      </c>
      <c r="I9716" t="s">
        <v>11541</v>
      </c>
      <c r="J9716">
        <v>2018</v>
      </c>
      <c r="K9716">
        <v>658.95</v>
      </c>
      <c r="L9716">
        <v>27</v>
      </c>
      <c r="M9716">
        <v>1</v>
      </c>
      <c r="N9716">
        <f t="shared" si="390"/>
        <v>0</v>
      </c>
      <c r="O9716">
        <f t="shared" si="389"/>
        <v>0</v>
      </c>
      <c r="P9716" t="s">
        <v>12694</v>
      </c>
    </row>
    <row r="9717" spans="2:16" x14ac:dyDescent="0.25">
      <c r="B9717" t="s">
        <v>9723</v>
      </c>
      <c r="C9717" s="119" t="s">
        <v>60</v>
      </c>
      <c r="D9717" t="s">
        <v>11537</v>
      </c>
      <c r="E9717" t="s">
        <v>11530</v>
      </c>
      <c r="F9717" t="s">
        <v>11540</v>
      </c>
      <c r="G9717" t="s">
        <v>61</v>
      </c>
      <c r="H9717" t="s">
        <v>18</v>
      </c>
      <c r="I9717" t="s">
        <v>11541</v>
      </c>
      <c r="J9717">
        <v>2018</v>
      </c>
      <c r="K9717">
        <v>660.59</v>
      </c>
      <c r="L9717">
        <v>22</v>
      </c>
      <c r="M9717">
        <v>1</v>
      </c>
      <c r="N9717">
        <f t="shared" si="390"/>
        <v>0</v>
      </c>
      <c r="O9717">
        <f t="shared" si="389"/>
        <v>0</v>
      </c>
      <c r="P9717" t="s">
        <v>12694</v>
      </c>
    </row>
    <row r="9718" spans="2:16" x14ac:dyDescent="0.25">
      <c r="B9718" t="s">
        <v>9724</v>
      </c>
      <c r="C9718" s="119" t="s">
        <v>60</v>
      </c>
      <c r="D9718" t="s">
        <v>11537</v>
      </c>
      <c r="E9718" t="s">
        <v>11530</v>
      </c>
      <c r="F9718" t="s">
        <v>11540</v>
      </c>
      <c r="G9718" t="s">
        <v>61</v>
      </c>
      <c r="H9718" t="s">
        <v>18</v>
      </c>
      <c r="I9718" t="s">
        <v>11541</v>
      </c>
      <c r="J9718">
        <v>2018</v>
      </c>
      <c r="K9718">
        <v>630.41</v>
      </c>
      <c r="L9718">
        <v>32</v>
      </c>
      <c r="M9718">
        <v>1</v>
      </c>
      <c r="N9718">
        <f t="shared" si="390"/>
        <v>0</v>
      </c>
      <c r="O9718">
        <f t="shared" si="389"/>
        <v>0</v>
      </c>
      <c r="P9718" t="s">
        <v>12694</v>
      </c>
    </row>
    <row r="9719" spans="2:16" x14ac:dyDescent="0.25">
      <c r="B9719" t="s">
        <v>9725</v>
      </c>
      <c r="C9719" s="119" t="s">
        <v>60</v>
      </c>
      <c r="D9719" t="s">
        <v>11537</v>
      </c>
      <c r="E9719" t="s">
        <v>11530</v>
      </c>
      <c r="F9719" t="s">
        <v>11540</v>
      </c>
      <c r="G9719" t="s">
        <v>61</v>
      </c>
      <c r="H9719" t="s">
        <v>18</v>
      </c>
      <c r="I9719" t="s">
        <v>11541</v>
      </c>
      <c r="J9719">
        <v>2018</v>
      </c>
      <c r="K9719">
        <v>1000.92</v>
      </c>
      <c r="L9719">
        <v>22</v>
      </c>
      <c r="M9719">
        <v>1</v>
      </c>
      <c r="N9719">
        <f t="shared" si="390"/>
        <v>0</v>
      </c>
      <c r="O9719">
        <f t="shared" si="389"/>
        <v>0</v>
      </c>
      <c r="P9719" t="s">
        <v>12694</v>
      </c>
    </row>
    <row r="9720" spans="2:16" x14ac:dyDescent="0.25">
      <c r="B9720" t="s">
        <v>9726</v>
      </c>
      <c r="C9720" s="119" t="s">
        <v>60</v>
      </c>
      <c r="D9720" t="s">
        <v>11539</v>
      </c>
      <c r="E9720" t="s">
        <v>11530</v>
      </c>
      <c r="F9720" t="s">
        <v>11540</v>
      </c>
      <c r="G9720" t="s">
        <v>61</v>
      </c>
      <c r="H9720" t="s">
        <v>18</v>
      </c>
      <c r="I9720" t="s">
        <v>11541</v>
      </c>
      <c r="J9720">
        <v>2018</v>
      </c>
      <c r="K9720">
        <v>630.12</v>
      </c>
      <c r="L9720">
        <v>27</v>
      </c>
      <c r="M9720">
        <v>1</v>
      </c>
      <c r="N9720">
        <f t="shared" si="390"/>
        <v>0</v>
      </c>
      <c r="O9720">
        <f t="shared" si="389"/>
        <v>0</v>
      </c>
      <c r="P9720" t="s">
        <v>12694</v>
      </c>
    </row>
    <row r="9721" spans="2:16" x14ac:dyDescent="0.25">
      <c r="B9721" t="s">
        <v>9727</v>
      </c>
      <c r="C9721" s="119" t="s">
        <v>60</v>
      </c>
      <c r="D9721" t="s">
        <v>11539</v>
      </c>
      <c r="E9721" t="s">
        <v>11530</v>
      </c>
      <c r="F9721" t="s">
        <v>11540</v>
      </c>
      <c r="G9721" t="s">
        <v>61</v>
      </c>
      <c r="H9721" t="s">
        <v>18</v>
      </c>
      <c r="I9721" t="s">
        <v>11541</v>
      </c>
      <c r="J9721">
        <v>2018</v>
      </c>
      <c r="K9721">
        <v>630.84</v>
      </c>
      <c r="L9721">
        <v>32</v>
      </c>
      <c r="M9721">
        <v>1</v>
      </c>
      <c r="N9721">
        <f t="shared" si="390"/>
        <v>0</v>
      </c>
      <c r="O9721">
        <f t="shared" si="389"/>
        <v>0</v>
      </c>
      <c r="P9721" t="s">
        <v>12694</v>
      </c>
    </row>
    <row r="9722" spans="2:16" x14ac:dyDescent="0.25">
      <c r="B9722" t="s">
        <v>9728</v>
      </c>
      <c r="C9722" s="119" t="s">
        <v>60</v>
      </c>
      <c r="D9722" t="s">
        <v>11539</v>
      </c>
      <c r="E9722" t="s">
        <v>11530</v>
      </c>
      <c r="F9722" t="s">
        <v>11540</v>
      </c>
      <c r="G9722" t="s">
        <v>61</v>
      </c>
      <c r="H9722" t="s">
        <v>18</v>
      </c>
      <c r="I9722" t="s">
        <v>11541</v>
      </c>
      <c r="J9722">
        <v>2018</v>
      </c>
      <c r="K9722">
        <v>662.26</v>
      </c>
      <c r="L9722">
        <v>32</v>
      </c>
      <c r="M9722">
        <v>1</v>
      </c>
      <c r="N9722">
        <f t="shared" si="390"/>
        <v>0</v>
      </c>
      <c r="O9722">
        <f t="shared" si="389"/>
        <v>0</v>
      </c>
      <c r="P9722" t="s">
        <v>12694</v>
      </c>
    </row>
    <row r="9723" spans="2:16" x14ac:dyDescent="0.25">
      <c r="B9723" t="s">
        <v>9729</v>
      </c>
      <c r="C9723" s="119" t="s">
        <v>60</v>
      </c>
      <c r="D9723" t="s">
        <v>11546</v>
      </c>
      <c r="E9723" t="s">
        <v>11530</v>
      </c>
      <c r="F9723" t="s">
        <v>11540</v>
      </c>
      <c r="G9723" t="s">
        <v>61</v>
      </c>
      <c r="H9723" t="s">
        <v>18</v>
      </c>
      <c r="I9723" t="s">
        <v>11541</v>
      </c>
      <c r="J9723">
        <v>2018</v>
      </c>
      <c r="K9723">
        <v>659.23</v>
      </c>
      <c r="L9723">
        <v>29</v>
      </c>
      <c r="M9723">
        <v>1</v>
      </c>
      <c r="N9723">
        <f t="shared" si="390"/>
        <v>0</v>
      </c>
      <c r="O9723">
        <f t="shared" ref="O9723:O9786" si="391">IF(OR(L9723="",L9723&lt;=0),1,0)</f>
        <v>0</v>
      </c>
      <c r="P9723" t="s">
        <v>12693</v>
      </c>
    </row>
    <row r="9724" spans="2:16" x14ac:dyDescent="0.25">
      <c r="B9724" t="s">
        <v>9730</v>
      </c>
      <c r="C9724" s="119" t="s">
        <v>60</v>
      </c>
      <c r="D9724" t="s">
        <v>11537</v>
      </c>
      <c r="E9724" t="s">
        <v>11530</v>
      </c>
      <c r="F9724" t="s">
        <v>11540</v>
      </c>
      <c r="G9724" t="s">
        <v>61</v>
      </c>
      <c r="H9724" t="s">
        <v>18</v>
      </c>
      <c r="I9724" t="s">
        <v>11541</v>
      </c>
      <c r="J9724">
        <v>2018</v>
      </c>
      <c r="K9724">
        <v>658.21</v>
      </c>
      <c r="L9724">
        <v>22</v>
      </c>
      <c r="M9724">
        <v>1</v>
      </c>
      <c r="N9724">
        <f t="shared" si="390"/>
        <v>0</v>
      </c>
      <c r="O9724">
        <f t="shared" si="391"/>
        <v>0</v>
      </c>
      <c r="P9724" t="s">
        <v>12694</v>
      </c>
    </row>
    <row r="9725" spans="2:16" x14ac:dyDescent="0.25">
      <c r="B9725" t="s">
        <v>9731</v>
      </c>
      <c r="C9725" s="119" t="s">
        <v>60</v>
      </c>
      <c r="D9725" t="s">
        <v>11537</v>
      </c>
      <c r="E9725" t="s">
        <v>11530</v>
      </c>
      <c r="F9725" t="s">
        <v>11540</v>
      </c>
      <c r="G9725" t="s">
        <v>61</v>
      </c>
      <c r="H9725" t="s">
        <v>18</v>
      </c>
      <c r="I9725" t="s">
        <v>11541</v>
      </c>
      <c r="J9725">
        <v>2018</v>
      </c>
      <c r="K9725">
        <v>658.21</v>
      </c>
      <c r="L9725">
        <v>22</v>
      </c>
      <c r="M9725">
        <v>1</v>
      </c>
      <c r="N9725">
        <f t="shared" si="390"/>
        <v>0</v>
      </c>
      <c r="O9725">
        <f t="shared" si="391"/>
        <v>0</v>
      </c>
      <c r="P9725" t="s">
        <v>12694</v>
      </c>
    </row>
    <row r="9726" spans="2:16" x14ac:dyDescent="0.25">
      <c r="B9726" t="s">
        <v>9732</v>
      </c>
      <c r="C9726" s="119" t="s">
        <v>60</v>
      </c>
      <c r="D9726" t="s">
        <v>11537</v>
      </c>
      <c r="E9726" t="s">
        <v>11530</v>
      </c>
      <c r="F9726" t="s">
        <v>11540</v>
      </c>
      <c r="G9726" t="s">
        <v>61</v>
      </c>
      <c r="H9726" t="s">
        <v>18</v>
      </c>
      <c r="I9726" t="s">
        <v>11541</v>
      </c>
      <c r="J9726">
        <v>2018</v>
      </c>
      <c r="K9726">
        <v>660.21</v>
      </c>
      <c r="L9726">
        <v>18</v>
      </c>
      <c r="M9726">
        <v>1</v>
      </c>
      <c r="N9726">
        <f t="shared" si="390"/>
        <v>0</v>
      </c>
      <c r="O9726">
        <f t="shared" si="391"/>
        <v>0</v>
      </c>
      <c r="P9726" t="s">
        <v>12694</v>
      </c>
    </row>
    <row r="9727" spans="2:16" x14ac:dyDescent="0.25">
      <c r="B9727" t="s">
        <v>9733</v>
      </c>
      <c r="C9727" s="119" t="s">
        <v>60</v>
      </c>
      <c r="D9727" t="s">
        <v>11539</v>
      </c>
      <c r="E9727" t="s">
        <v>11530</v>
      </c>
      <c r="F9727" t="s">
        <v>11540</v>
      </c>
      <c r="G9727" t="s">
        <v>61</v>
      </c>
      <c r="H9727" t="s">
        <v>18</v>
      </c>
      <c r="I9727" t="s">
        <v>11541</v>
      </c>
      <c r="J9727">
        <v>2018</v>
      </c>
      <c r="K9727">
        <v>630.39</v>
      </c>
      <c r="L9727">
        <v>29</v>
      </c>
      <c r="M9727">
        <v>1</v>
      </c>
      <c r="N9727">
        <f t="shared" si="390"/>
        <v>0</v>
      </c>
      <c r="O9727">
        <f t="shared" si="391"/>
        <v>0</v>
      </c>
      <c r="P9727" t="s">
        <v>12694</v>
      </c>
    </row>
    <row r="9728" spans="2:16" x14ac:dyDescent="0.25">
      <c r="B9728" t="s">
        <v>9734</v>
      </c>
      <c r="C9728" s="119" t="s">
        <v>60</v>
      </c>
      <c r="D9728" t="s">
        <v>11537</v>
      </c>
      <c r="E9728" t="s">
        <v>11530</v>
      </c>
      <c r="F9728" t="s">
        <v>11540</v>
      </c>
      <c r="G9728" t="s">
        <v>61</v>
      </c>
      <c r="H9728" t="s">
        <v>18</v>
      </c>
      <c r="I9728" t="s">
        <v>11541</v>
      </c>
      <c r="J9728">
        <v>2018</v>
      </c>
      <c r="K9728">
        <v>630.49</v>
      </c>
      <c r="L9728">
        <v>27</v>
      </c>
      <c r="M9728">
        <v>1</v>
      </c>
      <c r="N9728">
        <f t="shared" si="390"/>
        <v>0</v>
      </c>
      <c r="O9728">
        <f t="shared" si="391"/>
        <v>0</v>
      </c>
      <c r="P9728" t="s">
        <v>12694</v>
      </c>
    </row>
    <row r="9729" spans="2:16" x14ac:dyDescent="0.25">
      <c r="B9729" t="s">
        <v>9735</v>
      </c>
      <c r="C9729" s="119" t="s">
        <v>60</v>
      </c>
      <c r="D9729" t="s">
        <v>11537</v>
      </c>
      <c r="E9729" t="s">
        <v>11530</v>
      </c>
      <c r="F9729" t="s">
        <v>11540</v>
      </c>
      <c r="G9729" t="s">
        <v>61</v>
      </c>
      <c r="H9729" t="s">
        <v>18</v>
      </c>
      <c r="I9729" t="s">
        <v>11541</v>
      </c>
      <c r="J9729">
        <v>2018</v>
      </c>
      <c r="K9729">
        <v>630.05999999999995</v>
      </c>
      <c r="L9729">
        <v>24</v>
      </c>
      <c r="M9729">
        <v>1</v>
      </c>
      <c r="N9729">
        <f t="shared" si="390"/>
        <v>0</v>
      </c>
      <c r="O9729">
        <f t="shared" si="391"/>
        <v>0</v>
      </c>
      <c r="P9729" t="s">
        <v>12694</v>
      </c>
    </row>
    <row r="9730" spans="2:16" x14ac:dyDescent="0.25">
      <c r="B9730" t="s">
        <v>9736</v>
      </c>
      <c r="C9730" s="119" t="s">
        <v>60</v>
      </c>
      <c r="D9730" t="s">
        <v>11537</v>
      </c>
      <c r="E9730" t="s">
        <v>11530</v>
      </c>
      <c r="F9730" t="s">
        <v>11540</v>
      </c>
      <c r="G9730" t="s">
        <v>61</v>
      </c>
      <c r="H9730" t="s">
        <v>18</v>
      </c>
      <c r="I9730" t="s">
        <v>11541</v>
      </c>
      <c r="J9730">
        <v>2018</v>
      </c>
      <c r="K9730">
        <v>630.05999999999995</v>
      </c>
      <c r="L9730">
        <v>24</v>
      </c>
      <c r="M9730">
        <v>1</v>
      </c>
      <c r="N9730">
        <f t="shared" si="390"/>
        <v>0</v>
      </c>
      <c r="O9730">
        <f t="shared" si="391"/>
        <v>0</v>
      </c>
      <c r="P9730" t="s">
        <v>12694</v>
      </c>
    </row>
    <row r="9731" spans="2:16" x14ac:dyDescent="0.25">
      <c r="B9731" t="s">
        <v>9737</v>
      </c>
      <c r="C9731" s="119" t="s">
        <v>60</v>
      </c>
      <c r="D9731" t="s">
        <v>11539</v>
      </c>
      <c r="E9731" t="s">
        <v>11530</v>
      </c>
      <c r="F9731" t="s">
        <v>11540</v>
      </c>
      <c r="G9731" t="s">
        <v>61</v>
      </c>
      <c r="H9731" t="s">
        <v>18</v>
      </c>
      <c r="I9731" t="s">
        <v>11541</v>
      </c>
      <c r="J9731">
        <v>2018</v>
      </c>
      <c r="K9731">
        <v>629.39</v>
      </c>
      <c r="L9731">
        <v>22</v>
      </c>
      <c r="M9731">
        <v>1</v>
      </c>
      <c r="N9731">
        <f t="shared" si="390"/>
        <v>0</v>
      </c>
      <c r="O9731">
        <f t="shared" si="391"/>
        <v>0</v>
      </c>
      <c r="P9731" t="s">
        <v>12694</v>
      </c>
    </row>
    <row r="9732" spans="2:16" x14ac:dyDescent="0.25">
      <c r="B9732" t="s">
        <v>9738</v>
      </c>
      <c r="C9732" s="119" t="s">
        <v>60</v>
      </c>
      <c r="D9732" t="s">
        <v>11539</v>
      </c>
      <c r="E9732" t="s">
        <v>11530</v>
      </c>
      <c r="F9732" t="s">
        <v>11540</v>
      </c>
      <c r="G9732" t="s">
        <v>61</v>
      </c>
      <c r="H9732" t="s">
        <v>18</v>
      </c>
      <c r="I9732" t="s">
        <v>11541</v>
      </c>
      <c r="J9732">
        <v>2018</v>
      </c>
      <c r="K9732">
        <v>631.29</v>
      </c>
      <c r="L9732">
        <v>35</v>
      </c>
      <c r="M9732">
        <v>1</v>
      </c>
      <c r="N9732">
        <f t="shared" si="390"/>
        <v>0</v>
      </c>
      <c r="O9732">
        <f t="shared" si="391"/>
        <v>0</v>
      </c>
      <c r="P9732" t="s">
        <v>12694</v>
      </c>
    </row>
    <row r="9733" spans="2:16" x14ac:dyDescent="0.25">
      <c r="B9733" t="s">
        <v>9739</v>
      </c>
      <c r="C9733" s="119" t="s">
        <v>60</v>
      </c>
      <c r="D9733" t="s">
        <v>11550</v>
      </c>
      <c r="E9733" t="s">
        <v>11530</v>
      </c>
      <c r="F9733" t="s">
        <v>11540</v>
      </c>
      <c r="G9733" t="s">
        <v>61</v>
      </c>
      <c r="H9733" t="s">
        <v>18</v>
      </c>
      <c r="I9733" t="s">
        <v>11533</v>
      </c>
      <c r="J9733">
        <v>2018</v>
      </c>
      <c r="K9733">
        <v>842.41</v>
      </c>
      <c r="L9733">
        <v>35</v>
      </c>
      <c r="M9733">
        <v>1</v>
      </c>
      <c r="N9733">
        <f t="shared" si="390"/>
        <v>0</v>
      </c>
      <c r="O9733">
        <f t="shared" si="391"/>
        <v>0</v>
      </c>
      <c r="P9733" t="s">
        <v>12693</v>
      </c>
    </row>
    <row r="9734" spans="2:16" x14ac:dyDescent="0.25">
      <c r="B9734" t="s">
        <v>9740</v>
      </c>
      <c r="C9734" s="119" t="s">
        <v>60</v>
      </c>
      <c r="D9734" t="s">
        <v>11539</v>
      </c>
      <c r="E9734" t="s">
        <v>11530</v>
      </c>
      <c r="F9734" t="s">
        <v>11540</v>
      </c>
      <c r="G9734" t="s">
        <v>61</v>
      </c>
      <c r="H9734" t="s">
        <v>18</v>
      </c>
      <c r="I9734" t="s">
        <v>11541</v>
      </c>
      <c r="J9734">
        <v>2018</v>
      </c>
      <c r="K9734">
        <v>660.37</v>
      </c>
      <c r="L9734">
        <v>19</v>
      </c>
      <c r="M9734">
        <v>1</v>
      </c>
      <c r="N9734">
        <f t="shared" si="390"/>
        <v>0</v>
      </c>
      <c r="O9734">
        <f t="shared" si="391"/>
        <v>0</v>
      </c>
      <c r="P9734" t="s">
        <v>12694</v>
      </c>
    </row>
    <row r="9735" spans="2:16" x14ac:dyDescent="0.25">
      <c r="B9735" t="s">
        <v>9741</v>
      </c>
      <c r="C9735" s="119" t="s">
        <v>60</v>
      </c>
      <c r="D9735" t="s">
        <v>11539</v>
      </c>
      <c r="E9735" t="s">
        <v>11530</v>
      </c>
      <c r="F9735" t="s">
        <v>11540</v>
      </c>
      <c r="G9735" t="s">
        <v>61</v>
      </c>
      <c r="H9735" t="s">
        <v>18</v>
      </c>
      <c r="I9735" t="s">
        <v>11541</v>
      </c>
      <c r="J9735">
        <v>2018</v>
      </c>
      <c r="K9735">
        <v>660.36</v>
      </c>
      <c r="L9735">
        <v>19</v>
      </c>
      <c r="M9735">
        <v>1</v>
      </c>
      <c r="N9735">
        <f t="shared" si="390"/>
        <v>0</v>
      </c>
      <c r="O9735">
        <f t="shared" si="391"/>
        <v>0</v>
      </c>
      <c r="P9735" t="s">
        <v>12694</v>
      </c>
    </row>
    <row r="9736" spans="2:16" x14ac:dyDescent="0.25">
      <c r="B9736" t="s">
        <v>9742</v>
      </c>
      <c r="C9736" s="119" t="s">
        <v>60</v>
      </c>
      <c r="D9736" t="s">
        <v>11542</v>
      </c>
      <c r="E9736" t="s">
        <v>11530</v>
      </c>
      <c r="F9736" t="s">
        <v>11540</v>
      </c>
      <c r="G9736" t="s">
        <v>61</v>
      </c>
      <c r="H9736" t="s">
        <v>18</v>
      </c>
      <c r="I9736" t="s">
        <v>11541</v>
      </c>
      <c r="J9736">
        <v>2018</v>
      </c>
      <c r="K9736">
        <v>596.23</v>
      </c>
      <c r="L9736">
        <v>30</v>
      </c>
      <c r="M9736">
        <v>1</v>
      </c>
      <c r="N9736">
        <f t="shared" si="390"/>
        <v>0</v>
      </c>
      <c r="O9736">
        <f t="shared" si="391"/>
        <v>0</v>
      </c>
      <c r="P9736" t="s">
        <v>12694</v>
      </c>
    </row>
    <row r="9737" spans="2:16" x14ac:dyDescent="0.25">
      <c r="B9737" t="s">
        <v>9743</v>
      </c>
      <c r="C9737" s="119" t="s">
        <v>60</v>
      </c>
      <c r="D9737" t="s">
        <v>11542</v>
      </c>
      <c r="E9737" t="s">
        <v>11530</v>
      </c>
      <c r="F9737" t="s">
        <v>11540</v>
      </c>
      <c r="G9737" t="s">
        <v>61</v>
      </c>
      <c r="H9737" t="s">
        <v>18</v>
      </c>
      <c r="I9737" t="s">
        <v>11541</v>
      </c>
      <c r="J9737">
        <v>2018</v>
      </c>
      <c r="K9737">
        <v>596.23</v>
      </c>
      <c r="L9737">
        <v>30</v>
      </c>
      <c r="M9737">
        <v>1</v>
      </c>
      <c r="N9737">
        <f t="shared" si="390"/>
        <v>0</v>
      </c>
      <c r="O9737">
        <f t="shared" si="391"/>
        <v>0</v>
      </c>
      <c r="P9737" t="s">
        <v>12694</v>
      </c>
    </row>
    <row r="9738" spans="2:16" x14ac:dyDescent="0.25">
      <c r="B9738" t="s">
        <v>9744</v>
      </c>
      <c r="C9738" s="119" t="s">
        <v>60</v>
      </c>
      <c r="D9738" t="s">
        <v>11550</v>
      </c>
      <c r="E9738" t="s">
        <v>11530</v>
      </c>
      <c r="F9738" t="s">
        <v>11540</v>
      </c>
      <c r="G9738" t="s">
        <v>61</v>
      </c>
      <c r="H9738" t="s">
        <v>18</v>
      </c>
      <c r="I9738" t="s">
        <v>11541</v>
      </c>
      <c r="J9738">
        <v>2018</v>
      </c>
      <c r="K9738">
        <v>631.19000000000005</v>
      </c>
      <c r="L9738">
        <v>32</v>
      </c>
      <c r="M9738">
        <v>1</v>
      </c>
      <c r="N9738">
        <f t="shared" si="390"/>
        <v>0</v>
      </c>
      <c r="O9738">
        <f t="shared" si="391"/>
        <v>0</v>
      </c>
      <c r="P9738" t="s">
        <v>12694</v>
      </c>
    </row>
    <row r="9739" spans="2:16" x14ac:dyDescent="0.25">
      <c r="B9739" t="s">
        <v>9745</v>
      </c>
      <c r="C9739" s="119" t="s">
        <v>60</v>
      </c>
      <c r="D9739" t="s">
        <v>11550</v>
      </c>
      <c r="E9739" t="s">
        <v>11530</v>
      </c>
      <c r="F9739" t="s">
        <v>11540</v>
      </c>
      <c r="G9739" t="s">
        <v>61</v>
      </c>
      <c r="H9739" t="s">
        <v>18</v>
      </c>
      <c r="I9739" t="s">
        <v>11541</v>
      </c>
      <c r="J9739">
        <v>2018</v>
      </c>
      <c r="K9739">
        <v>661.93</v>
      </c>
      <c r="L9739">
        <v>27</v>
      </c>
      <c r="M9739">
        <v>1</v>
      </c>
      <c r="N9739">
        <f t="shared" ref="N9739:N9802" si="392">IF(K9739&lt;100,1,0)</f>
        <v>0</v>
      </c>
      <c r="O9739">
        <f t="shared" si="391"/>
        <v>0</v>
      </c>
      <c r="P9739" t="s">
        <v>12694</v>
      </c>
    </row>
    <row r="9740" spans="2:16" x14ac:dyDescent="0.25">
      <c r="B9740" t="s">
        <v>9746</v>
      </c>
      <c r="C9740" s="119" t="s">
        <v>60</v>
      </c>
      <c r="D9740" t="s">
        <v>11542</v>
      </c>
      <c r="E9740" t="s">
        <v>11530</v>
      </c>
      <c r="F9740" t="s">
        <v>11540</v>
      </c>
      <c r="G9740" t="s">
        <v>61</v>
      </c>
      <c r="H9740" t="s">
        <v>18</v>
      </c>
      <c r="I9740" t="s">
        <v>11541</v>
      </c>
      <c r="J9740">
        <v>2018</v>
      </c>
      <c r="K9740">
        <v>662.2</v>
      </c>
      <c r="L9740">
        <v>29</v>
      </c>
      <c r="M9740">
        <v>1</v>
      </c>
      <c r="N9740">
        <f t="shared" si="392"/>
        <v>0</v>
      </c>
      <c r="O9740">
        <f t="shared" si="391"/>
        <v>0</v>
      </c>
      <c r="P9740" t="s">
        <v>12694</v>
      </c>
    </row>
    <row r="9741" spans="2:16" x14ac:dyDescent="0.25">
      <c r="B9741" t="s">
        <v>9747</v>
      </c>
      <c r="C9741" s="119" t="s">
        <v>60</v>
      </c>
      <c r="D9741" t="s">
        <v>11542</v>
      </c>
      <c r="E9741" t="s">
        <v>11530</v>
      </c>
      <c r="F9741" t="s">
        <v>11540</v>
      </c>
      <c r="G9741" t="s">
        <v>61</v>
      </c>
      <c r="H9741" t="s">
        <v>18</v>
      </c>
      <c r="I9741" t="s">
        <v>11541</v>
      </c>
      <c r="J9741">
        <v>2018</v>
      </c>
      <c r="K9741">
        <v>631.91999999999996</v>
      </c>
      <c r="L9741">
        <v>37</v>
      </c>
      <c r="M9741">
        <v>1</v>
      </c>
      <c r="N9741">
        <f t="shared" si="392"/>
        <v>0</v>
      </c>
      <c r="O9741">
        <f t="shared" si="391"/>
        <v>0</v>
      </c>
      <c r="P9741" t="s">
        <v>12694</v>
      </c>
    </row>
    <row r="9742" spans="2:16" x14ac:dyDescent="0.25">
      <c r="B9742" t="s">
        <v>9748</v>
      </c>
      <c r="C9742" s="119" t="s">
        <v>60</v>
      </c>
      <c r="D9742" t="s">
        <v>11537</v>
      </c>
      <c r="E9742" t="s">
        <v>11530</v>
      </c>
      <c r="F9742" t="s">
        <v>11540</v>
      </c>
      <c r="G9742" t="s">
        <v>61</v>
      </c>
      <c r="H9742" t="s">
        <v>18</v>
      </c>
      <c r="I9742" t="s">
        <v>11541</v>
      </c>
      <c r="J9742">
        <v>2018</v>
      </c>
      <c r="K9742">
        <v>662.25</v>
      </c>
      <c r="L9742">
        <v>32</v>
      </c>
      <c r="M9742">
        <v>1</v>
      </c>
      <c r="N9742">
        <f t="shared" si="392"/>
        <v>0</v>
      </c>
      <c r="O9742">
        <f t="shared" si="391"/>
        <v>0</v>
      </c>
      <c r="P9742" t="s">
        <v>12694</v>
      </c>
    </row>
    <row r="9743" spans="2:16" x14ac:dyDescent="0.25">
      <c r="B9743" t="s">
        <v>9749</v>
      </c>
      <c r="C9743" s="119" t="s">
        <v>60</v>
      </c>
      <c r="D9743" t="s">
        <v>11537</v>
      </c>
      <c r="E9743" t="s">
        <v>11530</v>
      </c>
      <c r="F9743" t="s">
        <v>11540</v>
      </c>
      <c r="G9743" t="s">
        <v>61</v>
      </c>
      <c r="H9743" t="s">
        <v>18</v>
      </c>
      <c r="I9743" t="s">
        <v>11541</v>
      </c>
      <c r="J9743">
        <v>2018</v>
      </c>
      <c r="K9743">
        <v>901.75</v>
      </c>
      <c r="L9743">
        <v>39</v>
      </c>
      <c r="M9743">
        <v>1</v>
      </c>
      <c r="N9743">
        <f t="shared" si="392"/>
        <v>0</v>
      </c>
      <c r="O9743">
        <f t="shared" si="391"/>
        <v>0</v>
      </c>
      <c r="P9743" t="s">
        <v>12694</v>
      </c>
    </row>
    <row r="9744" spans="2:16" x14ac:dyDescent="0.25">
      <c r="B9744" t="s">
        <v>9750</v>
      </c>
      <c r="C9744" s="119" t="s">
        <v>60</v>
      </c>
      <c r="D9744" t="s">
        <v>11537</v>
      </c>
      <c r="E9744" t="s">
        <v>11530</v>
      </c>
      <c r="F9744" t="s">
        <v>11540</v>
      </c>
      <c r="G9744" t="s">
        <v>61</v>
      </c>
      <c r="H9744" t="s">
        <v>18</v>
      </c>
      <c r="I9744" t="s">
        <v>11541</v>
      </c>
      <c r="J9744">
        <v>2018</v>
      </c>
      <c r="K9744">
        <v>661.18</v>
      </c>
      <c r="L9744">
        <v>22</v>
      </c>
      <c r="M9744">
        <v>1</v>
      </c>
      <c r="N9744">
        <f t="shared" si="392"/>
        <v>0</v>
      </c>
      <c r="O9744">
        <f t="shared" si="391"/>
        <v>0</v>
      </c>
      <c r="P9744" t="s">
        <v>12694</v>
      </c>
    </row>
    <row r="9745" spans="2:16" x14ac:dyDescent="0.25">
      <c r="B9745" t="s">
        <v>9751</v>
      </c>
      <c r="C9745" s="119" t="s">
        <v>60</v>
      </c>
      <c r="D9745" t="s">
        <v>11537</v>
      </c>
      <c r="E9745" t="s">
        <v>11530</v>
      </c>
      <c r="F9745" t="s">
        <v>11540</v>
      </c>
      <c r="G9745" t="s">
        <v>61</v>
      </c>
      <c r="H9745" t="s">
        <v>18</v>
      </c>
      <c r="I9745" t="s">
        <v>11541</v>
      </c>
      <c r="J9745">
        <v>2018</v>
      </c>
      <c r="K9745">
        <v>663.45</v>
      </c>
      <c r="L9745">
        <v>40</v>
      </c>
      <c r="M9745">
        <v>1</v>
      </c>
      <c r="N9745">
        <f t="shared" si="392"/>
        <v>0</v>
      </c>
      <c r="O9745">
        <f t="shared" si="391"/>
        <v>0</v>
      </c>
      <c r="P9745" t="s">
        <v>12694</v>
      </c>
    </row>
    <row r="9746" spans="2:16" x14ac:dyDescent="0.25">
      <c r="B9746" t="s">
        <v>9752</v>
      </c>
      <c r="C9746" s="119" t="s">
        <v>60</v>
      </c>
      <c r="D9746" t="s">
        <v>11537</v>
      </c>
      <c r="E9746" t="s">
        <v>11530</v>
      </c>
      <c r="F9746" t="s">
        <v>11540</v>
      </c>
      <c r="G9746" t="s">
        <v>61</v>
      </c>
      <c r="H9746" t="s">
        <v>18</v>
      </c>
      <c r="I9746" t="s">
        <v>11541</v>
      </c>
      <c r="J9746">
        <v>2018</v>
      </c>
      <c r="K9746">
        <v>666.31</v>
      </c>
      <c r="L9746">
        <v>60</v>
      </c>
      <c r="M9746">
        <v>1</v>
      </c>
      <c r="N9746">
        <f t="shared" si="392"/>
        <v>0</v>
      </c>
      <c r="O9746">
        <f t="shared" si="391"/>
        <v>0</v>
      </c>
      <c r="P9746" t="s">
        <v>12694</v>
      </c>
    </row>
    <row r="9747" spans="2:16" x14ac:dyDescent="0.25">
      <c r="B9747" t="s">
        <v>9753</v>
      </c>
      <c r="C9747" s="119" t="s">
        <v>60</v>
      </c>
      <c r="D9747" t="s">
        <v>11539</v>
      </c>
      <c r="E9747" t="s">
        <v>11530</v>
      </c>
      <c r="F9747" t="s">
        <v>11540</v>
      </c>
      <c r="G9747" t="s">
        <v>61</v>
      </c>
      <c r="H9747" t="s">
        <v>18</v>
      </c>
      <c r="I9747" t="s">
        <v>11541</v>
      </c>
      <c r="J9747">
        <v>2018</v>
      </c>
      <c r="K9747">
        <v>662.69</v>
      </c>
      <c r="L9747">
        <v>35</v>
      </c>
      <c r="M9747">
        <v>1</v>
      </c>
      <c r="N9747">
        <f t="shared" si="392"/>
        <v>0</v>
      </c>
      <c r="O9747">
        <f t="shared" si="391"/>
        <v>0</v>
      </c>
      <c r="P9747" t="s">
        <v>12694</v>
      </c>
    </row>
    <row r="9748" spans="2:16" x14ac:dyDescent="0.25">
      <c r="B9748" t="s">
        <v>9754</v>
      </c>
      <c r="C9748" s="119" t="s">
        <v>60</v>
      </c>
      <c r="D9748" t="s">
        <v>11537</v>
      </c>
      <c r="E9748" t="s">
        <v>11530</v>
      </c>
      <c r="F9748" t="s">
        <v>11540</v>
      </c>
      <c r="G9748" t="s">
        <v>61</v>
      </c>
      <c r="H9748" t="s">
        <v>18</v>
      </c>
      <c r="I9748" t="s">
        <v>11541</v>
      </c>
      <c r="J9748">
        <v>2018</v>
      </c>
      <c r="K9748">
        <v>630.11</v>
      </c>
      <c r="L9748">
        <v>27</v>
      </c>
      <c r="M9748">
        <v>1</v>
      </c>
      <c r="N9748">
        <f t="shared" si="392"/>
        <v>0</v>
      </c>
      <c r="O9748">
        <f t="shared" si="391"/>
        <v>0</v>
      </c>
      <c r="P9748" t="s">
        <v>12694</v>
      </c>
    </row>
    <row r="9749" spans="2:16" x14ac:dyDescent="0.25">
      <c r="B9749" t="s">
        <v>9755</v>
      </c>
      <c r="C9749" s="119" t="s">
        <v>60</v>
      </c>
      <c r="D9749" t="s">
        <v>11539</v>
      </c>
      <c r="E9749" t="s">
        <v>11530</v>
      </c>
      <c r="F9749" t="s">
        <v>11540</v>
      </c>
      <c r="G9749" t="s">
        <v>61</v>
      </c>
      <c r="H9749" t="s">
        <v>18</v>
      </c>
      <c r="I9749" t="s">
        <v>11541</v>
      </c>
      <c r="J9749">
        <v>2018</v>
      </c>
      <c r="K9749">
        <v>660.6</v>
      </c>
      <c r="L9749">
        <v>18</v>
      </c>
      <c r="M9749">
        <v>1</v>
      </c>
      <c r="N9749">
        <f t="shared" si="392"/>
        <v>0</v>
      </c>
      <c r="O9749">
        <f t="shared" si="391"/>
        <v>0</v>
      </c>
      <c r="P9749" t="s">
        <v>12694</v>
      </c>
    </row>
    <row r="9750" spans="2:16" x14ac:dyDescent="0.25">
      <c r="B9750" t="s">
        <v>9756</v>
      </c>
      <c r="C9750" s="119" t="s">
        <v>60</v>
      </c>
      <c r="D9750" t="s">
        <v>11542</v>
      </c>
      <c r="E9750" t="s">
        <v>11530</v>
      </c>
      <c r="F9750" t="s">
        <v>11540</v>
      </c>
      <c r="G9750" t="s">
        <v>61</v>
      </c>
      <c r="H9750" t="s">
        <v>18</v>
      </c>
      <c r="I9750" t="s">
        <v>11533</v>
      </c>
      <c r="J9750">
        <v>2018</v>
      </c>
      <c r="K9750">
        <v>635.39</v>
      </c>
      <c r="L9750">
        <v>26</v>
      </c>
      <c r="M9750">
        <v>1</v>
      </c>
      <c r="N9750">
        <f t="shared" si="392"/>
        <v>0</v>
      </c>
      <c r="O9750">
        <f t="shared" si="391"/>
        <v>0</v>
      </c>
      <c r="P9750" t="s">
        <v>12694</v>
      </c>
    </row>
    <row r="9751" spans="2:16" x14ac:dyDescent="0.25">
      <c r="B9751" t="s">
        <v>9757</v>
      </c>
      <c r="C9751" s="119" t="s">
        <v>60</v>
      </c>
      <c r="D9751" t="s">
        <v>11542</v>
      </c>
      <c r="E9751" t="s">
        <v>11530</v>
      </c>
      <c r="F9751" t="s">
        <v>11540</v>
      </c>
      <c r="G9751" t="s">
        <v>61</v>
      </c>
      <c r="H9751" t="s">
        <v>18</v>
      </c>
      <c r="I9751" t="s">
        <v>11541</v>
      </c>
      <c r="J9751">
        <v>2018</v>
      </c>
      <c r="K9751">
        <v>630.04</v>
      </c>
      <c r="L9751">
        <v>24</v>
      </c>
      <c r="M9751">
        <v>1</v>
      </c>
      <c r="N9751">
        <f t="shared" si="392"/>
        <v>0</v>
      </c>
      <c r="O9751">
        <f t="shared" si="391"/>
        <v>0</v>
      </c>
      <c r="P9751" t="s">
        <v>12694</v>
      </c>
    </row>
    <row r="9752" spans="2:16" x14ac:dyDescent="0.25">
      <c r="B9752" t="s">
        <v>9758</v>
      </c>
      <c r="C9752" s="119" t="s">
        <v>60</v>
      </c>
      <c r="D9752" t="s">
        <v>11537</v>
      </c>
      <c r="E9752" t="s">
        <v>11530</v>
      </c>
      <c r="F9752" t="s">
        <v>11540</v>
      </c>
      <c r="G9752" t="s">
        <v>61</v>
      </c>
      <c r="H9752" t="s">
        <v>18</v>
      </c>
      <c r="I9752" t="s">
        <v>11541</v>
      </c>
      <c r="J9752">
        <v>2018</v>
      </c>
      <c r="K9752">
        <v>628.63</v>
      </c>
      <c r="L9752">
        <v>22</v>
      </c>
      <c r="M9752">
        <v>1</v>
      </c>
      <c r="N9752">
        <f t="shared" si="392"/>
        <v>0</v>
      </c>
      <c r="O9752">
        <f t="shared" si="391"/>
        <v>0</v>
      </c>
      <c r="P9752" t="s">
        <v>12694</v>
      </c>
    </row>
    <row r="9753" spans="2:16" x14ac:dyDescent="0.25">
      <c r="B9753" t="s">
        <v>9759</v>
      </c>
      <c r="C9753" s="119" t="s">
        <v>60</v>
      </c>
      <c r="D9753" t="s">
        <v>11537</v>
      </c>
      <c r="E9753" t="s">
        <v>11530</v>
      </c>
      <c r="F9753" t="s">
        <v>11540</v>
      </c>
      <c r="G9753" t="s">
        <v>61</v>
      </c>
      <c r="H9753" t="s">
        <v>18</v>
      </c>
      <c r="I9753" t="s">
        <v>11541</v>
      </c>
      <c r="J9753">
        <v>2018</v>
      </c>
      <c r="K9753">
        <v>660.01</v>
      </c>
      <c r="L9753">
        <v>22</v>
      </c>
      <c r="M9753">
        <v>1</v>
      </c>
      <c r="N9753">
        <f t="shared" si="392"/>
        <v>0</v>
      </c>
      <c r="O9753">
        <f t="shared" si="391"/>
        <v>0</v>
      </c>
      <c r="P9753" t="s">
        <v>12694</v>
      </c>
    </row>
    <row r="9754" spans="2:16" x14ac:dyDescent="0.25">
      <c r="B9754" t="s">
        <v>9760</v>
      </c>
      <c r="C9754" s="119" t="s">
        <v>60</v>
      </c>
      <c r="D9754" t="s">
        <v>11537</v>
      </c>
      <c r="E9754" t="s">
        <v>11530</v>
      </c>
      <c r="F9754" t="s">
        <v>11540</v>
      </c>
      <c r="G9754" t="s">
        <v>61</v>
      </c>
      <c r="H9754" t="s">
        <v>18</v>
      </c>
      <c r="I9754" t="s">
        <v>11541</v>
      </c>
      <c r="J9754">
        <v>2018</v>
      </c>
      <c r="K9754">
        <v>660.01</v>
      </c>
      <c r="L9754">
        <v>22</v>
      </c>
      <c r="M9754">
        <v>1</v>
      </c>
      <c r="N9754">
        <f t="shared" si="392"/>
        <v>0</v>
      </c>
      <c r="O9754">
        <f t="shared" si="391"/>
        <v>0</v>
      </c>
      <c r="P9754" t="s">
        <v>12694</v>
      </c>
    </row>
    <row r="9755" spans="2:16" x14ac:dyDescent="0.25">
      <c r="B9755" t="s">
        <v>9761</v>
      </c>
      <c r="C9755" s="119" t="s">
        <v>60</v>
      </c>
      <c r="D9755" t="s">
        <v>11537</v>
      </c>
      <c r="E9755" t="s">
        <v>11530</v>
      </c>
      <c r="F9755" t="s">
        <v>11540</v>
      </c>
      <c r="G9755" t="s">
        <v>61</v>
      </c>
      <c r="H9755" t="s">
        <v>18</v>
      </c>
      <c r="I9755" t="s">
        <v>11541</v>
      </c>
      <c r="J9755">
        <v>2018</v>
      </c>
      <c r="K9755">
        <v>630.76</v>
      </c>
      <c r="L9755">
        <v>29</v>
      </c>
      <c r="M9755">
        <v>1</v>
      </c>
      <c r="N9755">
        <f t="shared" si="392"/>
        <v>0</v>
      </c>
      <c r="O9755">
        <f t="shared" si="391"/>
        <v>0</v>
      </c>
      <c r="P9755" t="s">
        <v>12693</v>
      </c>
    </row>
    <row r="9756" spans="2:16" x14ac:dyDescent="0.25">
      <c r="B9756" t="s">
        <v>9762</v>
      </c>
      <c r="C9756" s="119" t="s">
        <v>60</v>
      </c>
      <c r="D9756" t="s">
        <v>11537</v>
      </c>
      <c r="E9756" t="s">
        <v>11530</v>
      </c>
      <c r="F9756" t="s">
        <v>11540</v>
      </c>
      <c r="G9756" t="s">
        <v>61</v>
      </c>
      <c r="H9756" t="s">
        <v>18</v>
      </c>
      <c r="I9756" t="s">
        <v>11541</v>
      </c>
      <c r="J9756">
        <v>2018</v>
      </c>
      <c r="K9756">
        <v>631.04</v>
      </c>
      <c r="L9756">
        <v>31</v>
      </c>
      <c r="M9756">
        <v>1</v>
      </c>
      <c r="N9756">
        <f t="shared" si="392"/>
        <v>0</v>
      </c>
      <c r="O9756">
        <f t="shared" si="391"/>
        <v>0</v>
      </c>
      <c r="P9756" t="s">
        <v>12694</v>
      </c>
    </row>
    <row r="9757" spans="2:16" x14ac:dyDescent="0.25">
      <c r="B9757" t="s">
        <v>9763</v>
      </c>
      <c r="C9757" s="119" t="s">
        <v>60</v>
      </c>
      <c r="D9757" t="s">
        <v>11539</v>
      </c>
      <c r="E9757" t="s">
        <v>11530</v>
      </c>
      <c r="F9757" t="s">
        <v>11540</v>
      </c>
      <c r="G9757" t="s">
        <v>61</v>
      </c>
      <c r="H9757" t="s">
        <v>18</v>
      </c>
      <c r="I9757" t="s">
        <v>11541</v>
      </c>
      <c r="J9757">
        <v>2018</v>
      </c>
      <c r="K9757">
        <v>661.48</v>
      </c>
      <c r="L9757">
        <v>24</v>
      </c>
      <c r="M9757">
        <v>1</v>
      </c>
      <c r="N9757">
        <f t="shared" si="392"/>
        <v>0</v>
      </c>
      <c r="O9757">
        <f t="shared" si="391"/>
        <v>0</v>
      </c>
      <c r="P9757" t="s">
        <v>12694</v>
      </c>
    </row>
    <row r="9758" spans="2:16" x14ac:dyDescent="0.25">
      <c r="B9758" t="s">
        <v>9764</v>
      </c>
      <c r="C9758" s="119" t="s">
        <v>60</v>
      </c>
      <c r="D9758" t="s">
        <v>11542</v>
      </c>
      <c r="E9758" t="s">
        <v>11530</v>
      </c>
      <c r="F9758" t="s">
        <v>11540</v>
      </c>
      <c r="G9758" t="s">
        <v>61</v>
      </c>
      <c r="H9758" t="s">
        <v>18</v>
      </c>
      <c r="I9758" t="s">
        <v>11541</v>
      </c>
      <c r="J9758">
        <v>2018</v>
      </c>
      <c r="K9758">
        <v>662.05</v>
      </c>
      <c r="L9758">
        <v>28</v>
      </c>
      <c r="M9758">
        <v>1</v>
      </c>
      <c r="N9758">
        <f t="shared" si="392"/>
        <v>0</v>
      </c>
      <c r="O9758">
        <f t="shared" si="391"/>
        <v>0</v>
      </c>
      <c r="P9758" t="s">
        <v>12694</v>
      </c>
    </row>
    <row r="9759" spans="2:16" x14ac:dyDescent="0.25">
      <c r="B9759" t="s">
        <v>9765</v>
      </c>
      <c r="C9759" s="119" t="s">
        <v>60</v>
      </c>
      <c r="D9759" t="s">
        <v>11537</v>
      </c>
      <c r="E9759" t="s">
        <v>11530</v>
      </c>
      <c r="F9759" t="s">
        <v>11540</v>
      </c>
      <c r="G9759" t="s">
        <v>61</v>
      </c>
      <c r="H9759" t="s">
        <v>18</v>
      </c>
      <c r="I9759" t="s">
        <v>11541</v>
      </c>
      <c r="J9759">
        <v>2018</v>
      </c>
      <c r="K9759">
        <v>628.63</v>
      </c>
      <c r="L9759">
        <v>22</v>
      </c>
      <c r="M9759">
        <v>1</v>
      </c>
      <c r="N9759">
        <f t="shared" si="392"/>
        <v>0</v>
      </c>
      <c r="O9759">
        <f t="shared" si="391"/>
        <v>0</v>
      </c>
      <c r="P9759" t="s">
        <v>12694</v>
      </c>
    </row>
    <row r="9760" spans="2:16" x14ac:dyDescent="0.25">
      <c r="B9760" t="s">
        <v>9766</v>
      </c>
      <c r="C9760" s="119" t="s">
        <v>60</v>
      </c>
      <c r="D9760" t="s">
        <v>11537</v>
      </c>
      <c r="E9760" t="s">
        <v>11530</v>
      </c>
      <c r="F9760" t="s">
        <v>11540</v>
      </c>
      <c r="G9760" t="s">
        <v>61</v>
      </c>
      <c r="H9760" t="s">
        <v>18</v>
      </c>
      <c r="I9760" t="s">
        <v>11541</v>
      </c>
      <c r="J9760">
        <v>2018</v>
      </c>
      <c r="K9760">
        <v>660.01</v>
      </c>
      <c r="L9760">
        <v>22</v>
      </c>
      <c r="M9760">
        <v>1</v>
      </c>
      <c r="N9760">
        <f t="shared" si="392"/>
        <v>0</v>
      </c>
      <c r="O9760">
        <f t="shared" si="391"/>
        <v>0</v>
      </c>
      <c r="P9760" t="s">
        <v>12694</v>
      </c>
    </row>
    <row r="9761" spans="2:16" x14ac:dyDescent="0.25">
      <c r="B9761" t="s">
        <v>9767</v>
      </c>
      <c r="C9761" s="119" t="s">
        <v>60</v>
      </c>
      <c r="D9761" t="s">
        <v>11537</v>
      </c>
      <c r="E9761" t="s">
        <v>11530</v>
      </c>
      <c r="F9761" t="s">
        <v>11540</v>
      </c>
      <c r="G9761" t="s">
        <v>61</v>
      </c>
      <c r="H9761" t="s">
        <v>18</v>
      </c>
      <c r="I9761" t="s">
        <v>11541</v>
      </c>
      <c r="J9761">
        <v>2018</v>
      </c>
      <c r="K9761">
        <v>630.15</v>
      </c>
      <c r="L9761">
        <v>27</v>
      </c>
      <c r="M9761">
        <v>1</v>
      </c>
      <c r="N9761">
        <f t="shared" si="392"/>
        <v>0</v>
      </c>
      <c r="O9761">
        <f t="shared" si="391"/>
        <v>0</v>
      </c>
      <c r="P9761" t="s">
        <v>12694</v>
      </c>
    </row>
    <row r="9762" spans="2:16" x14ac:dyDescent="0.25">
      <c r="B9762" t="s">
        <v>9768</v>
      </c>
      <c r="C9762" s="119" t="s">
        <v>60</v>
      </c>
      <c r="D9762" t="s">
        <v>11537</v>
      </c>
      <c r="E9762" t="s">
        <v>11530</v>
      </c>
      <c r="F9762" t="s">
        <v>11540</v>
      </c>
      <c r="G9762" t="s">
        <v>61</v>
      </c>
      <c r="H9762" t="s">
        <v>18</v>
      </c>
      <c r="I9762" t="s">
        <v>11541</v>
      </c>
      <c r="J9762">
        <v>2018</v>
      </c>
      <c r="K9762">
        <v>662.34</v>
      </c>
      <c r="L9762">
        <v>30</v>
      </c>
      <c r="M9762">
        <v>1</v>
      </c>
      <c r="N9762">
        <f t="shared" si="392"/>
        <v>0</v>
      </c>
      <c r="O9762">
        <f t="shared" si="391"/>
        <v>0</v>
      </c>
      <c r="P9762" t="s">
        <v>12694</v>
      </c>
    </row>
    <row r="9763" spans="2:16" x14ac:dyDescent="0.25">
      <c r="B9763" t="s">
        <v>9769</v>
      </c>
      <c r="C9763" s="119" t="s">
        <v>60</v>
      </c>
      <c r="D9763" t="s">
        <v>11537</v>
      </c>
      <c r="E9763" t="s">
        <v>11530</v>
      </c>
      <c r="F9763" t="s">
        <v>11540</v>
      </c>
      <c r="G9763" t="s">
        <v>61</v>
      </c>
      <c r="H9763" t="s">
        <v>18</v>
      </c>
      <c r="I9763" t="s">
        <v>11541</v>
      </c>
      <c r="J9763">
        <v>2018</v>
      </c>
      <c r="K9763">
        <v>630.76</v>
      </c>
      <c r="L9763">
        <v>29</v>
      </c>
      <c r="M9763">
        <v>1</v>
      </c>
      <c r="N9763">
        <f t="shared" si="392"/>
        <v>0</v>
      </c>
      <c r="O9763">
        <f t="shared" si="391"/>
        <v>0</v>
      </c>
      <c r="P9763" t="s">
        <v>12694</v>
      </c>
    </row>
    <row r="9764" spans="2:16" x14ac:dyDescent="0.25">
      <c r="B9764" t="s">
        <v>9770</v>
      </c>
      <c r="C9764" s="119" t="s">
        <v>60</v>
      </c>
      <c r="D9764" t="s">
        <v>11537</v>
      </c>
      <c r="E9764" t="s">
        <v>11530</v>
      </c>
      <c r="F9764" t="s">
        <v>11540</v>
      </c>
      <c r="G9764" t="s">
        <v>61</v>
      </c>
      <c r="H9764" t="s">
        <v>18</v>
      </c>
      <c r="I9764" t="s">
        <v>11541</v>
      </c>
      <c r="J9764">
        <v>2018</v>
      </c>
      <c r="K9764">
        <v>629.16999999999996</v>
      </c>
      <c r="L9764">
        <v>30</v>
      </c>
      <c r="M9764">
        <v>1</v>
      </c>
      <c r="N9764">
        <f t="shared" si="392"/>
        <v>0</v>
      </c>
      <c r="O9764">
        <f t="shared" si="391"/>
        <v>0</v>
      </c>
      <c r="P9764" t="s">
        <v>12694</v>
      </c>
    </row>
    <row r="9765" spans="2:16" x14ac:dyDescent="0.25">
      <c r="B9765" t="s">
        <v>9771</v>
      </c>
      <c r="C9765" s="119" t="s">
        <v>60</v>
      </c>
      <c r="D9765" t="s">
        <v>11537</v>
      </c>
      <c r="E9765" t="s">
        <v>11530</v>
      </c>
      <c r="F9765" t="s">
        <v>11540</v>
      </c>
      <c r="G9765" t="s">
        <v>61</v>
      </c>
      <c r="H9765" t="s">
        <v>18</v>
      </c>
      <c r="I9765" t="s">
        <v>11541</v>
      </c>
      <c r="J9765">
        <v>2018</v>
      </c>
      <c r="K9765">
        <v>667.28</v>
      </c>
      <c r="L9765">
        <v>43</v>
      </c>
      <c r="M9765">
        <v>1</v>
      </c>
      <c r="N9765">
        <f t="shared" si="392"/>
        <v>0</v>
      </c>
      <c r="O9765">
        <f t="shared" si="391"/>
        <v>0</v>
      </c>
      <c r="P9765" t="s">
        <v>12694</v>
      </c>
    </row>
    <row r="9766" spans="2:16" x14ac:dyDescent="0.25">
      <c r="B9766" t="s">
        <v>9772</v>
      </c>
      <c r="C9766" s="119" t="s">
        <v>60</v>
      </c>
      <c r="D9766" t="s">
        <v>11537</v>
      </c>
      <c r="E9766" t="s">
        <v>11530</v>
      </c>
      <c r="F9766" t="s">
        <v>11540</v>
      </c>
      <c r="G9766" t="s">
        <v>61</v>
      </c>
      <c r="H9766" t="s">
        <v>18</v>
      </c>
      <c r="I9766" t="s">
        <v>11541</v>
      </c>
      <c r="J9766">
        <v>2018</v>
      </c>
      <c r="K9766">
        <v>629.02</v>
      </c>
      <c r="L9766">
        <v>17</v>
      </c>
      <c r="M9766">
        <v>1</v>
      </c>
      <c r="N9766">
        <f t="shared" si="392"/>
        <v>0</v>
      </c>
      <c r="O9766">
        <f t="shared" si="391"/>
        <v>0</v>
      </c>
      <c r="P9766" t="s">
        <v>12694</v>
      </c>
    </row>
    <row r="9767" spans="2:16" x14ac:dyDescent="0.25">
      <c r="B9767" t="s">
        <v>9773</v>
      </c>
      <c r="C9767" s="119" t="s">
        <v>60</v>
      </c>
      <c r="D9767" t="s">
        <v>11537</v>
      </c>
      <c r="E9767" t="s">
        <v>11530</v>
      </c>
      <c r="F9767" t="s">
        <v>11540</v>
      </c>
      <c r="G9767" t="s">
        <v>61</v>
      </c>
      <c r="H9767" t="s">
        <v>18</v>
      </c>
      <c r="I9767" t="s">
        <v>11541</v>
      </c>
      <c r="J9767">
        <v>2018</v>
      </c>
      <c r="K9767">
        <v>629.02</v>
      </c>
      <c r="L9767">
        <v>17</v>
      </c>
      <c r="M9767">
        <v>1</v>
      </c>
      <c r="N9767">
        <f t="shared" si="392"/>
        <v>0</v>
      </c>
      <c r="O9767">
        <f t="shared" si="391"/>
        <v>0</v>
      </c>
      <c r="P9767" t="s">
        <v>12694</v>
      </c>
    </row>
    <row r="9768" spans="2:16" x14ac:dyDescent="0.25">
      <c r="B9768" t="s">
        <v>9774</v>
      </c>
      <c r="C9768" s="119" t="s">
        <v>60</v>
      </c>
      <c r="D9768" t="s">
        <v>11537</v>
      </c>
      <c r="E9768" t="s">
        <v>11530</v>
      </c>
      <c r="F9768" t="s">
        <v>11540</v>
      </c>
      <c r="G9768" t="s">
        <v>61</v>
      </c>
      <c r="H9768" t="s">
        <v>18</v>
      </c>
      <c r="I9768" t="s">
        <v>11541</v>
      </c>
      <c r="J9768">
        <v>2018</v>
      </c>
      <c r="K9768">
        <v>629.02</v>
      </c>
      <c r="L9768">
        <v>17</v>
      </c>
      <c r="M9768">
        <v>1</v>
      </c>
      <c r="N9768">
        <f t="shared" si="392"/>
        <v>0</v>
      </c>
      <c r="O9768">
        <f t="shared" si="391"/>
        <v>0</v>
      </c>
      <c r="P9768" t="s">
        <v>12694</v>
      </c>
    </row>
    <row r="9769" spans="2:16" x14ac:dyDescent="0.25">
      <c r="B9769" t="s">
        <v>9775</v>
      </c>
      <c r="C9769" s="119" t="s">
        <v>60</v>
      </c>
      <c r="D9769" t="s">
        <v>11542</v>
      </c>
      <c r="E9769" t="s">
        <v>11530</v>
      </c>
      <c r="F9769" t="s">
        <v>11540</v>
      </c>
      <c r="G9769" t="s">
        <v>61</v>
      </c>
      <c r="H9769" t="s">
        <v>18</v>
      </c>
      <c r="I9769" t="s">
        <v>11541</v>
      </c>
      <c r="J9769">
        <v>2018</v>
      </c>
      <c r="K9769">
        <v>658.92</v>
      </c>
      <c r="L9769">
        <v>19</v>
      </c>
      <c r="M9769">
        <v>1</v>
      </c>
      <c r="N9769">
        <f t="shared" si="392"/>
        <v>0</v>
      </c>
      <c r="O9769">
        <f t="shared" si="391"/>
        <v>0</v>
      </c>
      <c r="P9769" t="s">
        <v>12693</v>
      </c>
    </row>
    <row r="9770" spans="2:16" x14ac:dyDescent="0.25">
      <c r="B9770" t="s">
        <v>9776</v>
      </c>
      <c r="C9770" s="119" t="s">
        <v>60</v>
      </c>
      <c r="D9770" t="s">
        <v>11537</v>
      </c>
      <c r="E9770" t="s">
        <v>11530</v>
      </c>
      <c r="F9770" t="s">
        <v>11540</v>
      </c>
      <c r="G9770" t="s">
        <v>61</v>
      </c>
      <c r="H9770" t="s">
        <v>18</v>
      </c>
      <c r="I9770" t="s">
        <v>11541</v>
      </c>
      <c r="J9770">
        <v>2018</v>
      </c>
      <c r="K9770">
        <v>659.79</v>
      </c>
      <c r="L9770">
        <v>25</v>
      </c>
      <c r="M9770">
        <v>1</v>
      </c>
      <c r="N9770">
        <f t="shared" si="392"/>
        <v>0</v>
      </c>
      <c r="O9770">
        <f t="shared" si="391"/>
        <v>0</v>
      </c>
      <c r="P9770" t="s">
        <v>12694</v>
      </c>
    </row>
    <row r="9771" spans="2:16" x14ac:dyDescent="0.25">
      <c r="B9771" t="s">
        <v>9777</v>
      </c>
      <c r="C9771" s="119" t="s">
        <v>60</v>
      </c>
      <c r="D9771" t="s">
        <v>11537</v>
      </c>
      <c r="E9771" t="s">
        <v>11530</v>
      </c>
      <c r="F9771" t="s">
        <v>11540</v>
      </c>
      <c r="G9771" t="s">
        <v>61</v>
      </c>
      <c r="H9771" t="s">
        <v>18</v>
      </c>
      <c r="I9771" t="s">
        <v>11541</v>
      </c>
      <c r="J9771">
        <v>2018</v>
      </c>
      <c r="K9771">
        <v>663.06</v>
      </c>
      <c r="L9771">
        <v>14</v>
      </c>
      <c r="M9771">
        <v>1</v>
      </c>
      <c r="N9771">
        <f t="shared" si="392"/>
        <v>0</v>
      </c>
      <c r="O9771">
        <f t="shared" si="391"/>
        <v>0</v>
      </c>
      <c r="P9771" t="s">
        <v>12694</v>
      </c>
    </row>
    <row r="9772" spans="2:16" x14ac:dyDescent="0.25">
      <c r="B9772" t="s">
        <v>9778</v>
      </c>
      <c r="C9772" s="119" t="s">
        <v>60</v>
      </c>
      <c r="D9772" t="s">
        <v>11539</v>
      </c>
      <c r="E9772" t="s">
        <v>11530</v>
      </c>
      <c r="F9772" t="s">
        <v>11540</v>
      </c>
      <c r="G9772" t="s">
        <v>61</v>
      </c>
      <c r="H9772" t="s">
        <v>18</v>
      </c>
      <c r="I9772" t="s">
        <v>11541</v>
      </c>
      <c r="J9772">
        <v>2018</v>
      </c>
      <c r="K9772">
        <v>632.39</v>
      </c>
      <c r="L9772">
        <v>23</v>
      </c>
      <c r="M9772">
        <v>1</v>
      </c>
      <c r="N9772">
        <f t="shared" si="392"/>
        <v>0</v>
      </c>
      <c r="O9772">
        <f t="shared" si="391"/>
        <v>0</v>
      </c>
      <c r="P9772" t="s">
        <v>12694</v>
      </c>
    </row>
    <row r="9773" spans="2:16" x14ac:dyDescent="0.25">
      <c r="B9773" t="s">
        <v>9779</v>
      </c>
      <c r="C9773" s="119" t="s">
        <v>60</v>
      </c>
      <c r="D9773" t="s">
        <v>11539</v>
      </c>
      <c r="E9773" t="s">
        <v>11530</v>
      </c>
      <c r="F9773" t="s">
        <v>11540</v>
      </c>
      <c r="G9773" t="s">
        <v>61</v>
      </c>
      <c r="H9773" t="s">
        <v>18</v>
      </c>
      <c r="I9773" t="s">
        <v>11541</v>
      </c>
      <c r="J9773">
        <v>2018</v>
      </c>
      <c r="K9773">
        <v>632.82000000000005</v>
      </c>
      <c r="L9773">
        <v>26</v>
      </c>
      <c r="M9773">
        <v>1</v>
      </c>
      <c r="N9773">
        <f t="shared" si="392"/>
        <v>0</v>
      </c>
      <c r="O9773">
        <f t="shared" si="391"/>
        <v>0</v>
      </c>
      <c r="P9773" t="s">
        <v>12694</v>
      </c>
    </row>
    <row r="9774" spans="2:16" x14ac:dyDescent="0.25">
      <c r="B9774" t="s">
        <v>9780</v>
      </c>
      <c r="C9774" s="119" t="s">
        <v>60</v>
      </c>
      <c r="D9774" t="s">
        <v>11539</v>
      </c>
      <c r="E9774" t="s">
        <v>11530</v>
      </c>
      <c r="F9774" t="s">
        <v>11540</v>
      </c>
      <c r="G9774" t="s">
        <v>61</v>
      </c>
      <c r="H9774" t="s">
        <v>18</v>
      </c>
      <c r="I9774" t="s">
        <v>11541</v>
      </c>
      <c r="J9774">
        <v>2018</v>
      </c>
      <c r="K9774">
        <v>632.39</v>
      </c>
      <c r="L9774">
        <v>23</v>
      </c>
      <c r="M9774">
        <v>1</v>
      </c>
      <c r="N9774">
        <f t="shared" si="392"/>
        <v>0</v>
      </c>
      <c r="O9774">
        <f t="shared" si="391"/>
        <v>0</v>
      </c>
      <c r="P9774" t="s">
        <v>12694</v>
      </c>
    </row>
    <row r="9775" spans="2:16" x14ac:dyDescent="0.25">
      <c r="B9775" t="s">
        <v>9781</v>
      </c>
      <c r="C9775" s="119" t="s">
        <v>60</v>
      </c>
      <c r="D9775" t="s">
        <v>11537</v>
      </c>
      <c r="E9775" t="s">
        <v>11530</v>
      </c>
      <c r="F9775" t="s">
        <v>11540</v>
      </c>
      <c r="G9775" t="s">
        <v>61</v>
      </c>
      <c r="H9775" t="s">
        <v>18</v>
      </c>
      <c r="I9775" t="s">
        <v>11541</v>
      </c>
      <c r="J9775">
        <v>2018</v>
      </c>
      <c r="K9775">
        <v>900.11</v>
      </c>
      <c r="L9775">
        <v>47</v>
      </c>
      <c r="M9775">
        <v>1</v>
      </c>
      <c r="N9775">
        <f t="shared" si="392"/>
        <v>0</v>
      </c>
      <c r="O9775">
        <f t="shared" si="391"/>
        <v>0</v>
      </c>
      <c r="P9775" t="s">
        <v>12694</v>
      </c>
    </row>
    <row r="9776" spans="2:16" x14ac:dyDescent="0.25">
      <c r="B9776" t="s">
        <v>9782</v>
      </c>
      <c r="C9776" s="119" t="s">
        <v>60</v>
      </c>
      <c r="D9776" t="s">
        <v>11537</v>
      </c>
      <c r="E9776" t="s">
        <v>11530</v>
      </c>
      <c r="F9776" t="s">
        <v>11540</v>
      </c>
      <c r="G9776" t="s">
        <v>61</v>
      </c>
      <c r="H9776" t="s">
        <v>18</v>
      </c>
      <c r="I9776" t="s">
        <v>11541</v>
      </c>
      <c r="J9776">
        <v>2018</v>
      </c>
      <c r="K9776">
        <v>683.38</v>
      </c>
      <c r="L9776">
        <v>42</v>
      </c>
      <c r="M9776">
        <v>1</v>
      </c>
      <c r="N9776">
        <f t="shared" si="392"/>
        <v>0</v>
      </c>
      <c r="O9776">
        <f t="shared" si="391"/>
        <v>0</v>
      </c>
      <c r="P9776" t="s">
        <v>12694</v>
      </c>
    </row>
    <row r="9777" spans="2:16" x14ac:dyDescent="0.25">
      <c r="B9777" t="s">
        <v>9783</v>
      </c>
      <c r="C9777" s="119" t="s">
        <v>60</v>
      </c>
      <c r="D9777" t="s">
        <v>11539</v>
      </c>
      <c r="E9777" t="s">
        <v>11530</v>
      </c>
      <c r="F9777" t="s">
        <v>11540</v>
      </c>
      <c r="G9777" t="s">
        <v>61</v>
      </c>
      <c r="H9777" t="s">
        <v>18</v>
      </c>
      <c r="I9777" t="s">
        <v>11541</v>
      </c>
      <c r="J9777">
        <v>2018</v>
      </c>
      <c r="K9777">
        <v>664.52</v>
      </c>
      <c r="L9777">
        <v>27</v>
      </c>
      <c r="M9777">
        <v>1</v>
      </c>
      <c r="N9777">
        <f t="shared" si="392"/>
        <v>0</v>
      </c>
      <c r="O9777">
        <f t="shared" si="391"/>
        <v>0</v>
      </c>
      <c r="P9777" t="s">
        <v>12694</v>
      </c>
    </row>
    <row r="9778" spans="2:16" x14ac:dyDescent="0.25">
      <c r="B9778" t="s">
        <v>9784</v>
      </c>
      <c r="C9778" s="119" t="s">
        <v>60</v>
      </c>
      <c r="D9778" t="s">
        <v>11537</v>
      </c>
      <c r="E9778" t="s">
        <v>11530</v>
      </c>
      <c r="F9778" t="s">
        <v>11540</v>
      </c>
      <c r="G9778" t="s">
        <v>61</v>
      </c>
      <c r="H9778" t="s">
        <v>18</v>
      </c>
      <c r="I9778" t="s">
        <v>11541</v>
      </c>
      <c r="J9778">
        <v>2018</v>
      </c>
      <c r="K9778">
        <v>633.07000000000005</v>
      </c>
      <c r="L9778">
        <v>25</v>
      </c>
      <c r="M9778">
        <v>1</v>
      </c>
      <c r="N9778">
        <f t="shared" si="392"/>
        <v>0</v>
      </c>
      <c r="O9778">
        <f t="shared" si="391"/>
        <v>0</v>
      </c>
      <c r="P9778" t="s">
        <v>12694</v>
      </c>
    </row>
    <row r="9779" spans="2:16" x14ac:dyDescent="0.25">
      <c r="B9779" t="s">
        <v>9785</v>
      </c>
      <c r="C9779" s="119" t="s">
        <v>60</v>
      </c>
      <c r="D9779" t="s">
        <v>11537</v>
      </c>
      <c r="E9779" t="s">
        <v>11530</v>
      </c>
      <c r="F9779" t="s">
        <v>11540</v>
      </c>
      <c r="G9779" t="s">
        <v>61</v>
      </c>
      <c r="H9779" t="s">
        <v>18</v>
      </c>
      <c r="I9779" t="s">
        <v>11541</v>
      </c>
      <c r="J9779">
        <v>2018</v>
      </c>
      <c r="K9779">
        <v>751.95</v>
      </c>
      <c r="L9779">
        <v>24</v>
      </c>
      <c r="M9779">
        <v>1</v>
      </c>
      <c r="N9779">
        <f t="shared" si="392"/>
        <v>0</v>
      </c>
      <c r="O9779">
        <f t="shared" si="391"/>
        <v>0</v>
      </c>
      <c r="P9779" t="s">
        <v>12694</v>
      </c>
    </row>
    <row r="9780" spans="2:16" x14ac:dyDescent="0.25">
      <c r="B9780" t="s">
        <v>9786</v>
      </c>
      <c r="C9780" s="119" t="s">
        <v>60</v>
      </c>
      <c r="D9780" t="s">
        <v>11537</v>
      </c>
      <c r="E9780" t="s">
        <v>11530</v>
      </c>
      <c r="F9780" t="s">
        <v>11540</v>
      </c>
      <c r="G9780" t="s">
        <v>61</v>
      </c>
      <c r="H9780" t="s">
        <v>18</v>
      </c>
      <c r="I9780" t="s">
        <v>11541</v>
      </c>
      <c r="J9780">
        <v>2018</v>
      </c>
      <c r="K9780">
        <v>632.94000000000005</v>
      </c>
      <c r="L9780">
        <v>24</v>
      </c>
      <c r="M9780">
        <v>1</v>
      </c>
      <c r="N9780">
        <f t="shared" si="392"/>
        <v>0</v>
      </c>
      <c r="O9780">
        <f t="shared" si="391"/>
        <v>0</v>
      </c>
      <c r="P9780" t="s">
        <v>12694</v>
      </c>
    </row>
    <row r="9781" spans="2:16" x14ac:dyDescent="0.25">
      <c r="B9781" t="s">
        <v>9787</v>
      </c>
      <c r="C9781" s="119" t="s">
        <v>60</v>
      </c>
      <c r="D9781" t="s">
        <v>11537</v>
      </c>
      <c r="E9781" t="s">
        <v>11530</v>
      </c>
      <c r="F9781" t="s">
        <v>11540</v>
      </c>
      <c r="G9781" t="s">
        <v>61</v>
      </c>
      <c r="H9781" t="s">
        <v>18</v>
      </c>
      <c r="I9781" t="s">
        <v>11541</v>
      </c>
      <c r="J9781">
        <v>2018</v>
      </c>
      <c r="K9781">
        <v>632.94000000000005</v>
      </c>
      <c r="L9781">
        <v>24</v>
      </c>
      <c r="M9781">
        <v>1</v>
      </c>
      <c r="N9781">
        <f t="shared" si="392"/>
        <v>0</v>
      </c>
      <c r="O9781">
        <f t="shared" si="391"/>
        <v>0</v>
      </c>
      <c r="P9781" t="s">
        <v>12694</v>
      </c>
    </row>
    <row r="9782" spans="2:16" x14ac:dyDescent="0.25">
      <c r="B9782" t="s">
        <v>9788</v>
      </c>
      <c r="C9782" s="119" t="s">
        <v>60</v>
      </c>
      <c r="D9782" t="s">
        <v>11537</v>
      </c>
      <c r="E9782" t="s">
        <v>11530</v>
      </c>
      <c r="F9782" t="s">
        <v>11540</v>
      </c>
      <c r="G9782" t="s">
        <v>61</v>
      </c>
      <c r="H9782" t="s">
        <v>18</v>
      </c>
      <c r="I9782" t="s">
        <v>11541</v>
      </c>
      <c r="J9782">
        <v>2018</v>
      </c>
      <c r="K9782">
        <v>633.07000000000005</v>
      </c>
      <c r="L9782">
        <v>25</v>
      </c>
      <c r="M9782">
        <v>1</v>
      </c>
      <c r="N9782">
        <f t="shared" si="392"/>
        <v>0</v>
      </c>
      <c r="O9782">
        <f t="shared" si="391"/>
        <v>0</v>
      </c>
      <c r="P9782" t="s">
        <v>12694</v>
      </c>
    </row>
    <row r="9783" spans="2:16" x14ac:dyDescent="0.25">
      <c r="B9783" t="s">
        <v>9789</v>
      </c>
      <c r="C9783" s="119" t="s">
        <v>60</v>
      </c>
      <c r="D9783" t="s">
        <v>11537</v>
      </c>
      <c r="E9783" t="s">
        <v>11530</v>
      </c>
      <c r="F9783" t="s">
        <v>11540</v>
      </c>
      <c r="G9783" t="s">
        <v>61</v>
      </c>
      <c r="H9783" t="s">
        <v>18</v>
      </c>
      <c r="I9783" t="s">
        <v>11541</v>
      </c>
      <c r="J9783">
        <v>2018</v>
      </c>
      <c r="K9783">
        <v>635.54</v>
      </c>
      <c r="L9783">
        <v>42</v>
      </c>
      <c r="M9783">
        <v>1</v>
      </c>
      <c r="N9783">
        <f t="shared" si="392"/>
        <v>0</v>
      </c>
      <c r="O9783">
        <f t="shared" si="391"/>
        <v>0</v>
      </c>
      <c r="P9783" t="s">
        <v>12694</v>
      </c>
    </row>
    <row r="9784" spans="2:16" x14ac:dyDescent="0.25">
      <c r="B9784" t="s">
        <v>9790</v>
      </c>
      <c r="C9784" s="119" t="s">
        <v>60</v>
      </c>
      <c r="D9784" t="s">
        <v>11537</v>
      </c>
      <c r="E9784" t="s">
        <v>11530</v>
      </c>
      <c r="F9784" t="s">
        <v>11540</v>
      </c>
      <c r="G9784" t="s">
        <v>61</v>
      </c>
      <c r="H9784" t="s">
        <v>18</v>
      </c>
      <c r="I9784" t="s">
        <v>11541</v>
      </c>
      <c r="J9784">
        <v>2018</v>
      </c>
      <c r="K9784">
        <v>867.32</v>
      </c>
      <c r="L9784">
        <v>22</v>
      </c>
      <c r="M9784">
        <v>1</v>
      </c>
      <c r="N9784">
        <f t="shared" si="392"/>
        <v>0</v>
      </c>
      <c r="O9784">
        <f t="shared" si="391"/>
        <v>0</v>
      </c>
      <c r="P9784" t="s">
        <v>12694</v>
      </c>
    </row>
    <row r="9785" spans="2:16" x14ac:dyDescent="0.25">
      <c r="B9785" t="s">
        <v>9791</v>
      </c>
      <c r="C9785" s="119" t="s">
        <v>60</v>
      </c>
      <c r="D9785" t="s">
        <v>11537</v>
      </c>
      <c r="E9785" t="s">
        <v>11530</v>
      </c>
      <c r="F9785" t="s">
        <v>11540</v>
      </c>
      <c r="G9785" t="s">
        <v>61</v>
      </c>
      <c r="H9785" t="s">
        <v>18</v>
      </c>
      <c r="I9785" t="s">
        <v>11541</v>
      </c>
      <c r="J9785">
        <v>2018</v>
      </c>
      <c r="K9785">
        <v>651.82000000000005</v>
      </c>
      <c r="L9785">
        <v>31</v>
      </c>
      <c r="M9785">
        <v>1</v>
      </c>
      <c r="N9785">
        <f t="shared" si="392"/>
        <v>0</v>
      </c>
      <c r="O9785">
        <f t="shared" si="391"/>
        <v>0</v>
      </c>
      <c r="P9785" t="s">
        <v>12694</v>
      </c>
    </row>
    <row r="9786" spans="2:16" x14ac:dyDescent="0.25">
      <c r="B9786" t="s">
        <v>9792</v>
      </c>
      <c r="C9786" s="119" t="s">
        <v>60</v>
      </c>
      <c r="D9786" t="s">
        <v>11537</v>
      </c>
      <c r="E9786" t="s">
        <v>11530</v>
      </c>
      <c r="F9786" t="s">
        <v>11540</v>
      </c>
      <c r="G9786" t="s">
        <v>61</v>
      </c>
      <c r="H9786" t="s">
        <v>18</v>
      </c>
      <c r="I9786" t="s">
        <v>11541</v>
      </c>
      <c r="J9786">
        <v>2018</v>
      </c>
      <c r="K9786">
        <v>663.94</v>
      </c>
      <c r="L9786">
        <v>23</v>
      </c>
      <c r="M9786">
        <v>1</v>
      </c>
      <c r="N9786">
        <f t="shared" si="392"/>
        <v>0</v>
      </c>
      <c r="O9786">
        <f t="shared" si="391"/>
        <v>0</v>
      </c>
      <c r="P9786" t="s">
        <v>12694</v>
      </c>
    </row>
    <row r="9787" spans="2:16" x14ac:dyDescent="0.25">
      <c r="B9787" t="s">
        <v>9793</v>
      </c>
      <c r="C9787" s="119" t="s">
        <v>60</v>
      </c>
      <c r="D9787" t="s">
        <v>11537</v>
      </c>
      <c r="E9787" t="s">
        <v>11530</v>
      </c>
      <c r="F9787" t="s">
        <v>11540</v>
      </c>
      <c r="G9787" t="s">
        <v>61</v>
      </c>
      <c r="H9787" t="s">
        <v>18</v>
      </c>
      <c r="I9787" t="s">
        <v>11541</v>
      </c>
      <c r="J9787">
        <v>2018</v>
      </c>
      <c r="K9787">
        <v>632.97</v>
      </c>
      <c r="L9787">
        <v>27</v>
      </c>
      <c r="M9787">
        <v>1</v>
      </c>
      <c r="N9787">
        <f t="shared" si="392"/>
        <v>0</v>
      </c>
      <c r="O9787">
        <f t="shared" ref="O9787:O9850" si="393">IF(OR(L9787="",L9787&lt;=0),1,0)</f>
        <v>0</v>
      </c>
      <c r="P9787" t="s">
        <v>12694</v>
      </c>
    </row>
    <row r="9788" spans="2:16" x14ac:dyDescent="0.25">
      <c r="B9788" t="s">
        <v>9794</v>
      </c>
      <c r="C9788" s="119" t="s">
        <v>60</v>
      </c>
      <c r="D9788" t="s">
        <v>11537</v>
      </c>
      <c r="E9788" t="s">
        <v>11530</v>
      </c>
      <c r="F9788" t="s">
        <v>11540</v>
      </c>
      <c r="G9788" t="s">
        <v>61</v>
      </c>
      <c r="H9788" t="s">
        <v>18</v>
      </c>
      <c r="I9788" t="s">
        <v>11541</v>
      </c>
      <c r="J9788">
        <v>2018</v>
      </c>
      <c r="K9788">
        <v>664.22</v>
      </c>
      <c r="L9788">
        <v>22</v>
      </c>
      <c r="M9788">
        <v>1</v>
      </c>
      <c r="N9788">
        <f t="shared" si="392"/>
        <v>0</v>
      </c>
      <c r="O9788">
        <f t="shared" si="393"/>
        <v>0</v>
      </c>
      <c r="P9788" t="s">
        <v>12694</v>
      </c>
    </row>
    <row r="9789" spans="2:16" x14ac:dyDescent="0.25">
      <c r="B9789" t="s">
        <v>9795</v>
      </c>
      <c r="C9789" s="119" t="s">
        <v>60</v>
      </c>
      <c r="D9789" t="s">
        <v>11537</v>
      </c>
      <c r="E9789" t="s">
        <v>11530</v>
      </c>
      <c r="F9789" t="s">
        <v>11540</v>
      </c>
      <c r="G9789" t="s">
        <v>61</v>
      </c>
      <c r="H9789" t="s">
        <v>18</v>
      </c>
      <c r="I9789" t="s">
        <v>11541</v>
      </c>
      <c r="J9789">
        <v>2018</v>
      </c>
      <c r="K9789">
        <v>6.09</v>
      </c>
      <c r="L9789">
        <v>22</v>
      </c>
      <c r="M9789">
        <v>1</v>
      </c>
      <c r="N9789">
        <f t="shared" si="392"/>
        <v>1</v>
      </c>
      <c r="O9789">
        <f t="shared" si="393"/>
        <v>0</v>
      </c>
      <c r="P9789" t="s">
        <v>12694</v>
      </c>
    </row>
    <row r="9790" spans="2:16" x14ac:dyDescent="0.25">
      <c r="B9790" t="s">
        <v>9796</v>
      </c>
      <c r="C9790" s="119" t="s">
        <v>60</v>
      </c>
      <c r="D9790" t="s">
        <v>11542</v>
      </c>
      <c r="E9790" t="s">
        <v>11530</v>
      </c>
      <c r="F9790" t="s">
        <v>11540</v>
      </c>
      <c r="G9790" t="s">
        <v>61</v>
      </c>
      <c r="H9790" t="s">
        <v>18</v>
      </c>
      <c r="I9790" t="s">
        <v>11541</v>
      </c>
      <c r="J9790">
        <v>2018</v>
      </c>
      <c r="K9790">
        <v>662.7</v>
      </c>
      <c r="L9790">
        <v>24</v>
      </c>
      <c r="M9790">
        <v>1</v>
      </c>
      <c r="N9790">
        <f t="shared" si="392"/>
        <v>0</v>
      </c>
      <c r="O9790">
        <f t="shared" si="393"/>
        <v>0</v>
      </c>
      <c r="P9790" t="s">
        <v>12694</v>
      </c>
    </row>
    <row r="9791" spans="2:16" x14ac:dyDescent="0.25">
      <c r="B9791" t="s">
        <v>9797</v>
      </c>
      <c r="C9791" s="119" t="s">
        <v>60</v>
      </c>
      <c r="D9791" t="s">
        <v>11542</v>
      </c>
      <c r="E9791" t="s">
        <v>11530</v>
      </c>
      <c r="F9791" t="s">
        <v>11540</v>
      </c>
      <c r="G9791" t="s">
        <v>61</v>
      </c>
      <c r="H9791" t="s">
        <v>18</v>
      </c>
      <c r="I9791" t="s">
        <v>11541</v>
      </c>
      <c r="J9791">
        <v>2018</v>
      </c>
      <c r="K9791">
        <v>631.20000000000005</v>
      </c>
      <c r="L9791">
        <v>24</v>
      </c>
      <c r="M9791">
        <v>1</v>
      </c>
      <c r="N9791">
        <f t="shared" si="392"/>
        <v>0</v>
      </c>
      <c r="O9791">
        <f t="shared" si="393"/>
        <v>0</v>
      </c>
      <c r="P9791" t="s">
        <v>12694</v>
      </c>
    </row>
    <row r="9792" spans="2:16" x14ac:dyDescent="0.25">
      <c r="B9792" t="s">
        <v>9798</v>
      </c>
      <c r="C9792" s="119" t="s">
        <v>60</v>
      </c>
      <c r="D9792" t="s">
        <v>11550</v>
      </c>
      <c r="E9792" t="s">
        <v>11530</v>
      </c>
      <c r="F9792" t="s">
        <v>11540</v>
      </c>
      <c r="G9792" t="s">
        <v>61</v>
      </c>
      <c r="H9792" t="s">
        <v>18</v>
      </c>
      <c r="I9792" t="s">
        <v>11541</v>
      </c>
      <c r="J9792">
        <v>2018</v>
      </c>
      <c r="K9792">
        <v>873.93</v>
      </c>
      <c r="L9792">
        <v>169</v>
      </c>
      <c r="M9792">
        <v>1</v>
      </c>
      <c r="N9792">
        <f t="shared" si="392"/>
        <v>0</v>
      </c>
      <c r="O9792">
        <f t="shared" si="393"/>
        <v>0</v>
      </c>
      <c r="P9792" t="s">
        <v>12694</v>
      </c>
    </row>
    <row r="9793" spans="2:16" x14ac:dyDescent="0.25">
      <c r="B9793" t="s">
        <v>9799</v>
      </c>
      <c r="C9793" s="119" t="s">
        <v>60</v>
      </c>
      <c r="D9793" t="s">
        <v>11537</v>
      </c>
      <c r="E9793" t="s">
        <v>11530</v>
      </c>
      <c r="F9793" t="s">
        <v>11540</v>
      </c>
      <c r="G9793" t="s">
        <v>61</v>
      </c>
      <c r="H9793" t="s">
        <v>18</v>
      </c>
      <c r="I9793" t="s">
        <v>11541</v>
      </c>
      <c r="J9793">
        <v>2018</v>
      </c>
      <c r="K9793">
        <v>1286.8800000000001</v>
      </c>
      <c r="L9793">
        <v>22</v>
      </c>
      <c r="M9793">
        <v>1</v>
      </c>
      <c r="N9793">
        <f t="shared" si="392"/>
        <v>0</v>
      </c>
      <c r="O9793">
        <f t="shared" si="393"/>
        <v>0</v>
      </c>
      <c r="P9793" t="s">
        <v>12694</v>
      </c>
    </row>
    <row r="9794" spans="2:16" x14ac:dyDescent="0.25">
      <c r="B9794" t="s">
        <v>9800</v>
      </c>
      <c r="C9794" s="119" t="s">
        <v>60</v>
      </c>
      <c r="D9794" t="s">
        <v>11537</v>
      </c>
      <c r="E9794" t="s">
        <v>11530</v>
      </c>
      <c r="F9794" t="s">
        <v>11540</v>
      </c>
      <c r="G9794" t="s">
        <v>61</v>
      </c>
      <c r="H9794" t="s">
        <v>18</v>
      </c>
      <c r="I9794" t="s">
        <v>11541</v>
      </c>
      <c r="J9794">
        <v>2018</v>
      </c>
      <c r="K9794">
        <v>661.27</v>
      </c>
      <c r="L9794">
        <v>19</v>
      </c>
      <c r="M9794">
        <v>1</v>
      </c>
      <c r="N9794">
        <f t="shared" si="392"/>
        <v>0</v>
      </c>
      <c r="O9794">
        <f t="shared" si="393"/>
        <v>0</v>
      </c>
      <c r="P9794" t="s">
        <v>12694</v>
      </c>
    </row>
    <row r="9795" spans="2:16" x14ac:dyDescent="0.25">
      <c r="B9795" t="s">
        <v>9801</v>
      </c>
      <c r="C9795" s="119" t="s">
        <v>60</v>
      </c>
      <c r="D9795" t="s">
        <v>11537</v>
      </c>
      <c r="E9795" t="s">
        <v>11530</v>
      </c>
      <c r="F9795" t="s">
        <v>11540</v>
      </c>
      <c r="G9795" t="s">
        <v>61</v>
      </c>
      <c r="H9795" t="s">
        <v>18</v>
      </c>
      <c r="I9795" t="s">
        <v>11541</v>
      </c>
      <c r="J9795">
        <v>2018</v>
      </c>
      <c r="K9795">
        <v>630.4</v>
      </c>
      <c r="L9795">
        <v>23</v>
      </c>
      <c r="M9795">
        <v>1</v>
      </c>
      <c r="N9795">
        <f t="shared" si="392"/>
        <v>0</v>
      </c>
      <c r="O9795">
        <f t="shared" si="393"/>
        <v>0</v>
      </c>
      <c r="P9795" t="s">
        <v>12694</v>
      </c>
    </row>
    <row r="9796" spans="2:16" x14ac:dyDescent="0.25">
      <c r="B9796" t="s">
        <v>9802</v>
      </c>
      <c r="C9796" s="119" t="s">
        <v>60</v>
      </c>
      <c r="D9796" t="s">
        <v>11542</v>
      </c>
      <c r="E9796" t="s">
        <v>11530</v>
      </c>
      <c r="F9796" t="s">
        <v>11540</v>
      </c>
      <c r="G9796" t="s">
        <v>61</v>
      </c>
      <c r="H9796" t="s">
        <v>18</v>
      </c>
      <c r="I9796" t="s">
        <v>11541</v>
      </c>
      <c r="J9796">
        <v>2018</v>
      </c>
      <c r="K9796">
        <v>631.21</v>
      </c>
      <c r="L9796">
        <v>24</v>
      </c>
      <c r="M9796">
        <v>1</v>
      </c>
      <c r="N9796">
        <f t="shared" si="392"/>
        <v>0</v>
      </c>
      <c r="O9796">
        <f t="shared" si="393"/>
        <v>0</v>
      </c>
      <c r="P9796" t="s">
        <v>12694</v>
      </c>
    </row>
    <row r="9797" spans="2:16" x14ac:dyDescent="0.25">
      <c r="B9797" t="s">
        <v>9803</v>
      </c>
      <c r="C9797" s="119" t="s">
        <v>60</v>
      </c>
      <c r="D9797" t="s">
        <v>11542</v>
      </c>
      <c r="E9797" t="s">
        <v>11530</v>
      </c>
      <c r="F9797" t="s">
        <v>11540</v>
      </c>
      <c r="G9797" t="s">
        <v>61</v>
      </c>
      <c r="H9797" t="s">
        <v>18</v>
      </c>
      <c r="I9797" t="s">
        <v>11541</v>
      </c>
      <c r="J9797">
        <v>2018</v>
      </c>
      <c r="K9797">
        <v>630.91</v>
      </c>
      <c r="L9797">
        <v>22</v>
      </c>
      <c r="M9797">
        <v>1</v>
      </c>
      <c r="N9797">
        <f t="shared" si="392"/>
        <v>0</v>
      </c>
      <c r="O9797">
        <f t="shared" si="393"/>
        <v>0</v>
      </c>
      <c r="P9797" t="s">
        <v>12694</v>
      </c>
    </row>
    <row r="9798" spans="2:16" x14ac:dyDescent="0.25">
      <c r="B9798" t="s">
        <v>9804</v>
      </c>
      <c r="C9798" s="119" t="s">
        <v>60</v>
      </c>
      <c r="D9798" t="s">
        <v>11542</v>
      </c>
      <c r="E9798" t="s">
        <v>11530</v>
      </c>
      <c r="F9798" t="s">
        <v>11540</v>
      </c>
      <c r="G9798" t="s">
        <v>61</v>
      </c>
      <c r="H9798" t="s">
        <v>18</v>
      </c>
      <c r="I9798" t="s">
        <v>11541</v>
      </c>
      <c r="J9798">
        <v>2018</v>
      </c>
      <c r="K9798">
        <v>631.05999999999995</v>
      </c>
      <c r="L9798">
        <v>23</v>
      </c>
      <c r="M9798">
        <v>1</v>
      </c>
      <c r="N9798">
        <f t="shared" si="392"/>
        <v>0</v>
      </c>
      <c r="O9798">
        <f t="shared" si="393"/>
        <v>0</v>
      </c>
      <c r="P9798" t="s">
        <v>12694</v>
      </c>
    </row>
    <row r="9799" spans="2:16" x14ac:dyDescent="0.25">
      <c r="B9799" t="s">
        <v>9805</v>
      </c>
      <c r="C9799" s="119" t="s">
        <v>60</v>
      </c>
      <c r="D9799" t="s">
        <v>11537</v>
      </c>
      <c r="E9799" t="s">
        <v>11530</v>
      </c>
      <c r="F9799" t="s">
        <v>11540</v>
      </c>
      <c r="G9799" t="s">
        <v>61</v>
      </c>
      <c r="H9799" t="s">
        <v>18</v>
      </c>
      <c r="I9799" t="s">
        <v>11541</v>
      </c>
      <c r="J9799">
        <v>2018</v>
      </c>
      <c r="K9799">
        <v>683.17</v>
      </c>
      <c r="L9799">
        <v>26</v>
      </c>
      <c r="M9799">
        <v>1</v>
      </c>
      <c r="N9799">
        <f t="shared" si="392"/>
        <v>0</v>
      </c>
      <c r="O9799">
        <f t="shared" si="393"/>
        <v>0</v>
      </c>
      <c r="P9799" t="s">
        <v>12694</v>
      </c>
    </row>
    <row r="9800" spans="2:16" x14ac:dyDescent="0.25">
      <c r="B9800" t="s">
        <v>9806</v>
      </c>
      <c r="C9800" s="119" t="s">
        <v>60</v>
      </c>
      <c r="D9800" t="s">
        <v>11537</v>
      </c>
      <c r="E9800" t="s">
        <v>11530</v>
      </c>
      <c r="F9800" t="s">
        <v>11540</v>
      </c>
      <c r="G9800" t="s">
        <v>61</v>
      </c>
      <c r="H9800" t="s">
        <v>18</v>
      </c>
      <c r="I9800" t="s">
        <v>11541</v>
      </c>
      <c r="J9800">
        <v>2018</v>
      </c>
      <c r="K9800">
        <v>633.22</v>
      </c>
      <c r="L9800">
        <v>26</v>
      </c>
      <c r="M9800">
        <v>1</v>
      </c>
      <c r="N9800">
        <f t="shared" si="392"/>
        <v>0</v>
      </c>
      <c r="O9800">
        <f t="shared" si="393"/>
        <v>0</v>
      </c>
      <c r="P9800" t="s">
        <v>12694</v>
      </c>
    </row>
    <row r="9801" spans="2:16" x14ac:dyDescent="0.25">
      <c r="B9801" t="s">
        <v>9807</v>
      </c>
      <c r="C9801" s="119" t="s">
        <v>60</v>
      </c>
      <c r="D9801" t="s">
        <v>11537</v>
      </c>
      <c r="E9801" t="s">
        <v>11530</v>
      </c>
      <c r="F9801" t="s">
        <v>11540</v>
      </c>
      <c r="G9801" t="s">
        <v>61</v>
      </c>
      <c r="H9801" t="s">
        <v>18</v>
      </c>
      <c r="I9801" t="s">
        <v>11541</v>
      </c>
      <c r="J9801">
        <v>2018</v>
      </c>
      <c r="K9801">
        <v>634.09</v>
      </c>
      <c r="L9801">
        <v>32</v>
      </c>
      <c r="M9801">
        <v>1</v>
      </c>
      <c r="N9801">
        <f t="shared" si="392"/>
        <v>0</v>
      </c>
      <c r="O9801">
        <f t="shared" si="393"/>
        <v>0</v>
      </c>
      <c r="P9801" t="s">
        <v>12694</v>
      </c>
    </row>
    <row r="9802" spans="2:16" x14ac:dyDescent="0.25">
      <c r="B9802" t="s">
        <v>9808</v>
      </c>
      <c r="C9802" s="119" t="s">
        <v>60</v>
      </c>
      <c r="D9802" t="s">
        <v>11537</v>
      </c>
      <c r="E9802" t="s">
        <v>11530</v>
      </c>
      <c r="F9802" t="s">
        <v>11540</v>
      </c>
      <c r="G9802" t="s">
        <v>61</v>
      </c>
      <c r="H9802" t="s">
        <v>18</v>
      </c>
      <c r="I9802" t="s">
        <v>11541</v>
      </c>
      <c r="J9802">
        <v>2018</v>
      </c>
      <c r="K9802">
        <v>634.09</v>
      </c>
      <c r="L9802">
        <v>32</v>
      </c>
      <c r="M9802">
        <v>1</v>
      </c>
      <c r="N9802">
        <f t="shared" si="392"/>
        <v>0</v>
      </c>
      <c r="O9802">
        <f t="shared" si="393"/>
        <v>0</v>
      </c>
      <c r="P9802" t="s">
        <v>12694</v>
      </c>
    </row>
    <row r="9803" spans="2:16" x14ac:dyDescent="0.25">
      <c r="B9803" t="s">
        <v>9809</v>
      </c>
      <c r="C9803" s="119" t="s">
        <v>60</v>
      </c>
      <c r="D9803" t="s">
        <v>11537</v>
      </c>
      <c r="E9803" t="s">
        <v>11530</v>
      </c>
      <c r="F9803" t="s">
        <v>11540</v>
      </c>
      <c r="G9803" t="s">
        <v>61</v>
      </c>
      <c r="H9803" t="s">
        <v>18</v>
      </c>
      <c r="I9803" t="s">
        <v>11541</v>
      </c>
      <c r="J9803">
        <v>2018</v>
      </c>
      <c r="K9803">
        <v>633.51</v>
      </c>
      <c r="L9803">
        <v>28</v>
      </c>
      <c r="M9803">
        <v>1</v>
      </c>
      <c r="N9803">
        <f t="shared" ref="N9803:N9866" si="394">IF(K9803&lt;100,1,0)</f>
        <v>0</v>
      </c>
      <c r="O9803">
        <f t="shared" si="393"/>
        <v>0</v>
      </c>
      <c r="P9803" t="s">
        <v>12694</v>
      </c>
    </row>
    <row r="9804" spans="2:16" x14ac:dyDescent="0.25">
      <c r="B9804" t="s">
        <v>9810</v>
      </c>
      <c r="C9804" s="119" t="s">
        <v>60</v>
      </c>
      <c r="D9804" t="s">
        <v>11537</v>
      </c>
      <c r="E9804" t="s">
        <v>11530</v>
      </c>
      <c r="F9804" t="s">
        <v>11540</v>
      </c>
      <c r="G9804" t="s">
        <v>61</v>
      </c>
      <c r="H9804" t="s">
        <v>18</v>
      </c>
      <c r="I9804" t="s">
        <v>11541</v>
      </c>
      <c r="J9804">
        <v>2018</v>
      </c>
      <c r="K9804">
        <v>649.1</v>
      </c>
      <c r="L9804">
        <v>25</v>
      </c>
      <c r="M9804">
        <v>1</v>
      </c>
      <c r="N9804">
        <f t="shared" si="394"/>
        <v>0</v>
      </c>
      <c r="O9804">
        <f t="shared" si="393"/>
        <v>0</v>
      </c>
      <c r="P9804" t="s">
        <v>12694</v>
      </c>
    </row>
    <row r="9805" spans="2:16" x14ac:dyDescent="0.25">
      <c r="B9805" t="s">
        <v>9811</v>
      </c>
      <c r="C9805" s="119" t="s">
        <v>60</v>
      </c>
      <c r="D9805" t="s">
        <v>11537</v>
      </c>
      <c r="E9805" t="s">
        <v>11530</v>
      </c>
      <c r="F9805" t="s">
        <v>11540</v>
      </c>
      <c r="G9805" t="s">
        <v>61</v>
      </c>
      <c r="H9805" t="s">
        <v>18</v>
      </c>
      <c r="I9805" t="s">
        <v>11541</v>
      </c>
      <c r="J9805">
        <v>2018</v>
      </c>
      <c r="K9805">
        <v>633.37</v>
      </c>
      <c r="L9805">
        <v>27</v>
      </c>
      <c r="M9805">
        <v>1</v>
      </c>
      <c r="N9805">
        <f t="shared" si="394"/>
        <v>0</v>
      </c>
      <c r="O9805">
        <f t="shared" si="393"/>
        <v>0</v>
      </c>
      <c r="P9805" t="s">
        <v>12694</v>
      </c>
    </row>
    <row r="9806" spans="2:16" x14ac:dyDescent="0.25">
      <c r="B9806" t="s">
        <v>9812</v>
      </c>
      <c r="C9806" s="119" t="s">
        <v>60</v>
      </c>
      <c r="D9806" t="s">
        <v>11537</v>
      </c>
      <c r="E9806" t="s">
        <v>11530</v>
      </c>
      <c r="F9806" t="s">
        <v>11540</v>
      </c>
      <c r="G9806" t="s">
        <v>61</v>
      </c>
      <c r="H9806" t="s">
        <v>18</v>
      </c>
      <c r="I9806" t="s">
        <v>11541</v>
      </c>
      <c r="J9806">
        <v>2018</v>
      </c>
      <c r="K9806">
        <v>634.52</v>
      </c>
      <c r="L9806">
        <v>35</v>
      </c>
      <c r="M9806">
        <v>1</v>
      </c>
      <c r="N9806">
        <f t="shared" si="394"/>
        <v>0</v>
      </c>
      <c r="O9806">
        <f t="shared" si="393"/>
        <v>0</v>
      </c>
      <c r="P9806" t="s">
        <v>12694</v>
      </c>
    </row>
    <row r="9807" spans="2:16" x14ac:dyDescent="0.25">
      <c r="B9807" t="s">
        <v>9813</v>
      </c>
      <c r="C9807" s="119" t="s">
        <v>60</v>
      </c>
      <c r="D9807" t="s">
        <v>11537</v>
      </c>
      <c r="E9807" t="s">
        <v>11530</v>
      </c>
      <c r="F9807" t="s">
        <v>11540</v>
      </c>
      <c r="G9807" t="s">
        <v>61</v>
      </c>
      <c r="H9807" t="s">
        <v>18</v>
      </c>
      <c r="I9807" t="s">
        <v>11541</v>
      </c>
      <c r="J9807">
        <v>2018</v>
      </c>
      <c r="K9807">
        <v>633.22</v>
      </c>
      <c r="L9807">
        <v>26</v>
      </c>
      <c r="M9807">
        <v>1</v>
      </c>
      <c r="N9807">
        <f t="shared" si="394"/>
        <v>0</v>
      </c>
      <c r="O9807">
        <f t="shared" si="393"/>
        <v>0</v>
      </c>
      <c r="P9807" t="s">
        <v>12694</v>
      </c>
    </row>
    <row r="9808" spans="2:16" x14ac:dyDescent="0.25">
      <c r="B9808" t="s">
        <v>9814</v>
      </c>
      <c r="C9808" s="119" t="s">
        <v>60</v>
      </c>
      <c r="D9808" t="s">
        <v>11539</v>
      </c>
      <c r="E9808" t="s">
        <v>11530</v>
      </c>
      <c r="F9808" t="s">
        <v>11540</v>
      </c>
      <c r="G9808" t="s">
        <v>61</v>
      </c>
      <c r="H9808" t="s">
        <v>18</v>
      </c>
      <c r="I9808" t="s">
        <v>11541</v>
      </c>
      <c r="J9808">
        <v>2018</v>
      </c>
      <c r="K9808">
        <v>651.6</v>
      </c>
      <c r="L9808">
        <v>32</v>
      </c>
      <c r="M9808">
        <v>1</v>
      </c>
      <c r="N9808">
        <f t="shared" si="394"/>
        <v>0</v>
      </c>
      <c r="O9808">
        <f t="shared" si="393"/>
        <v>0</v>
      </c>
      <c r="P9808" t="s">
        <v>12694</v>
      </c>
    </row>
    <row r="9809" spans="2:16" x14ac:dyDescent="0.25">
      <c r="B9809" t="s">
        <v>9815</v>
      </c>
      <c r="C9809" s="119" t="s">
        <v>60</v>
      </c>
      <c r="D9809" t="s">
        <v>11539</v>
      </c>
      <c r="E9809" t="s">
        <v>11530</v>
      </c>
      <c r="F9809" t="s">
        <v>11540</v>
      </c>
      <c r="G9809" t="s">
        <v>61</v>
      </c>
      <c r="H9809" t="s">
        <v>18</v>
      </c>
      <c r="I9809" t="s">
        <v>11541</v>
      </c>
      <c r="J9809">
        <v>2018</v>
      </c>
      <c r="K9809">
        <v>650.88</v>
      </c>
      <c r="L9809">
        <v>27</v>
      </c>
      <c r="M9809">
        <v>1</v>
      </c>
      <c r="N9809">
        <f t="shared" si="394"/>
        <v>0</v>
      </c>
      <c r="O9809">
        <f t="shared" si="393"/>
        <v>0</v>
      </c>
      <c r="P9809" t="s">
        <v>12694</v>
      </c>
    </row>
    <row r="9810" spans="2:16" x14ac:dyDescent="0.25">
      <c r="B9810" t="s">
        <v>9816</v>
      </c>
      <c r="C9810" s="119" t="s">
        <v>60</v>
      </c>
      <c r="D9810" t="s">
        <v>11539</v>
      </c>
      <c r="E9810" t="s">
        <v>11530</v>
      </c>
      <c r="F9810" t="s">
        <v>11540</v>
      </c>
      <c r="G9810" t="s">
        <v>61</v>
      </c>
      <c r="H9810" t="s">
        <v>18</v>
      </c>
      <c r="I9810" t="s">
        <v>11541</v>
      </c>
      <c r="J9810">
        <v>2018</v>
      </c>
      <c r="K9810">
        <v>683.61</v>
      </c>
      <c r="L9810">
        <v>29</v>
      </c>
      <c r="M9810">
        <v>1</v>
      </c>
      <c r="N9810">
        <f t="shared" si="394"/>
        <v>0</v>
      </c>
      <c r="O9810">
        <f t="shared" si="393"/>
        <v>0</v>
      </c>
      <c r="P9810" t="s">
        <v>12694</v>
      </c>
    </row>
    <row r="9811" spans="2:16" x14ac:dyDescent="0.25">
      <c r="B9811" t="s">
        <v>9817</v>
      </c>
      <c r="C9811" s="119" t="s">
        <v>60</v>
      </c>
      <c r="D9811" t="s">
        <v>11537</v>
      </c>
      <c r="E9811" t="s">
        <v>11530</v>
      </c>
      <c r="F9811" t="s">
        <v>11540</v>
      </c>
      <c r="G9811" t="s">
        <v>61</v>
      </c>
      <c r="H9811" t="s">
        <v>18</v>
      </c>
      <c r="I9811" t="s">
        <v>11541</v>
      </c>
      <c r="J9811">
        <v>2018</v>
      </c>
      <c r="K9811">
        <v>650.37</v>
      </c>
      <c r="L9811">
        <v>21</v>
      </c>
      <c r="M9811">
        <v>1</v>
      </c>
      <c r="N9811">
        <f t="shared" si="394"/>
        <v>0</v>
      </c>
      <c r="O9811">
        <f t="shared" si="393"/>
        <v>0</v>
      </c>
      <c r="P9811" t="s">
        <v>12694</v>
      </c>
    </row>
    <row r="9812" spans="2:16" x14ac:dyDescent="0.25">
      <c r="B9812" t="s">
        <v>9818</v>
      </c>
      <c r="C9812" s="119" t="s">
        <v>60</v>
      </c>
      <c r="D9812" t="s">
        <v>11537</v>
      </c>
      <c r="E9812" t="s">
        <v>11530</v>
      </c>
      <c r="F9812" t="s">
        <v>11540</v>
      </c>
      <c r="G9812" t="s">
        <v>61</v>
      </c>
      <c r="H9812" t="s">
        <v>18</v>
      </c>
      <c r="I9812" t="s">
        <v>11541</v>
      </c>
      <c r="J9812">
        <v>2018</v>
      </c>
      <c r="K9812">
        <v>682.44</v>
      </c>
      <c r="L9812">
        <v>21</v>
      </c>
      <c r="M9812">
        <v>1</v>
      </c>
      <c r="N9812">
        <f t="shared" si="394"/>
        <v>0</v>
      </c>
      <c r="O9812">
        <f t="shared" si="393"/>
        <v>0</v>
      </c>
      <c r="P9812" t="s">
        <v>12694</v>
      </c>
    </row>
    <row r="9813" spans="2:16" x14ac:dyDescent="0.25">
      <c r="B9813" t="s">
        <v>9819</v>
      </c>
      <c r="C9813" s="119" t="s">
        <v>60</v>
      </c>
      <c r="D9813" t="s">
        <v>11537</v>
      </c>
      <c r="E9813" t="s">
        <v>11530</v>
      </c>
      <c r="F9813" t="s">
        <v>11540</v>
      </c>
      <c r="G9813" t="s">
        <v>61</v>
      </c>
      <c r="H9813" t="s">
        <v>18</v>
      </c>
      <c r="I9813" t="s">
        <v>11541</v>
      </c>
      <c r="J9813">
        <v>2018</v>
      </c>
      <c r="K9813">
        <v>682.59</v>
      </c>
      <c r="L9813">
        <v>22</v>
      </c>
      <c r="M9813">
        <v>1</v>
      </c>
      <c r="N9813">
        <f t="shared" si="394"/>
        <v>0</v>
      </c>
      <c r="O9813">
        <f t="shared" si="393"/>
        <v>0</v>
      </c>
      <c r="P9813" t="s">
        <v>12694</v>
      </c>
    </row>
    <row r="9814" spans="2:16" x14ac:dyDescent="0.25">
      <c r="B9814" t="s">
        <v>9820</v>
      </c>
      <c r="C9814" s="119" t="s">
        <v>60</v>
      </c>
      <c r="D9814" t="s">
        <v>11537</v>
      </c>
      <c r="E9814" t="s">
        <v>11530</v>
      </c>
      <c r="F9814" t="s">
        <v>11540</v>
      </c>
      <c r="G9814" t="s">
        <v>61</v>
      </c>
      <c r="H9814" t="s">
        <v>18</v>
      </c>
      <c r="I9814" t="s">
        <v>11541</v>
      </c>
      <c r="J9814">
        <v>2018</v>
      </c>
      <c r="K9814">
        <v>650.30999999999995</v>
      </c>
      <c r="L9814">
        <v>23</v>
      </c>
      <c r="M9814">
        <v>1</v>
      </c>
      <c r="N9814">
        <f t="shared" si="394"/>
        <v>0</v>
      </c>
      <c r="O9814">
        <f t="shared" si="393"/>
        <v>0</v>
      </c>
      <c r="P9814" t="s">
        <v>12694</v>
      </c>
    </row>
    <row r="9815" spans="2:16" x14ac:dyDescent="0.25">
      <c r="B9815" t="s">
        <v>9821</v>
      </c>
      <c r="C9815" s="119" t="s">
        <v>60</v>
      </c>
      <c r="D9815" t="s">
        <v>11537</v>
      </c>
      <c r="E9815" t="s">
        <v>11530</v>
      </c>
      <c r="F9815" t="s">
        <v>11540</v>
      </c>
      <c r="G9815" t="s">
        <v>61</v>
      </c>
      <c r="H9815" t="s">
        <v>18</v>
      </c>
      <c r="I9815" t="s">
        <v>11541</v>
      </c>
      <c r="J9815">
        <v>2018</v>
      </c>
      <c r="K9815">
        <v>682.14</v>
      </c>
      <c r="L9815">
        <v>19</v>
      </c>
      <c r="M9815">
        <v>1</v>
      </c>
      <c r="N9815">
        <f t="shared" si="394"/>
        <v>0</v>
      </c>
      <c r="O9815">
        <f t="shared" si="393"/>
        <v>0</v>
      </c>
      <c r="P9815" t="s">
        <v>12694</v>
      </c>
    </row>
    <row r="9816" spans="2:16" x14ac:dyDescent="0.25">
      <c r="B9816" t="s">
        <v>9822</v>
      </c>
      <c r="C9816" s="119" t="s">
        <v>60</v>
      </c>
      <c r="D9816" t="s">
        <v>11537</v>
      </c>
      <c r="E9816" t="s">
        <v>11530</v>
      </c>
      <c r="F9816" t="s">
        <v>11540</v>
      </c>
      <c r="G9816" t="s">
        <v>61</v>
      </c>
      <c r="H9816" t="s">
        <v>18</v>
      </c>
      <c r="I9816" t="s">
        <v>11541</v>
      </c>
      <c r="J9816">
        <v>2018</v>
      </c>
      <c r="K9816">
        <v>650</v>
      </c>
      <c r="L9816">
        <v>21</v>
      </c>
      <c r="M9816">
        <v>1</v>
      </c>
      <c r="N9816">
        <f t="shared" si="394"/>
        <v>0</v>
      </c>
      <c r="O9816">
        <f t="shared" si="393"/>
        <v>0</v>
      </c>
      <c r="P9816" t="s">
        <v>12694</v>
      </c>
    </row>
    <row r="9817" spans="2:16" x14ac:dyDescent="0.25">
      <c r="B9817" t="s">
        <v>9823</v>
      </c>
      <c r="C9817" s="119" t="s">
        <v>60</v>
      </c>
      <c r="D9817" t="s">
        <v>11550</v>
      </c>
      <c r="E9817" t="s">
        <v>11530</v>
      </c>
      <c r="F9817" t="s">
        <v>11540</v>
      </c>
      <c r="G9817" t="s">
        <v>61</v>
      </c>
      <c r="H9817" t="s">
        <v>18</v>
      </c>
      <c r="I9817" t="s">
        <v>11533</v>
      </c>
      <c r="J9817">
        <v>2018</v>
      </c>
      <c r="K9817">
        <v>1087.67</v>
      </c>
      <c r="L9817">
        <v>135</v>
      </c>
      <c r="M9817">
        <v>1</v>
      </c>
      <c r="N9817">
        <f t="shared" si="394"/>
        <v>0</v>
      </c>
      <c r="O9817">
        <f t="shared" si="393"/>
        <v>0</v>
      </c>
      <c r="P9817" t="s">
        <v>12694</v>
      </c>
    </row>
    <row r="9818" spans="2:16" x14ac:dyDescent="0.25">
      <c r="B9818" t="s">
        <v>9824</v>
      </c>
      <c r="C9818" s="119" t="s">
        <v>60</v>
      </c>
      <c r="D9818" t="s">
        <v>11537</v>
      </c>
      <c r="E9818" t="s">
        <v>11530</v>
      </c>
      <c r="F9818" t="s">
        <v>11540</v>
      </c>
      <c r="G9818" t="s">
        <v>61</v>
      </c>
      <c r="H9818" t="s">
        <v>18</v>
      </c>
      <c r="I9818" t="s">
        <v>11541</v>
      </c>
      <c r="J9818">
        <v>2018</v>
      </c>
      <c r="K9818">
        <v>687.4</v>
      </c>
      <c r="L9818">
        <v>55</v>
      </c>
      <c r="M9818">
        <v>1</v>
      </c>
      <c r="N9818">
        <f t="shared" si="394"/>
        <v>0</v>
      </c>
      <c r="O9818">
        <f t="shared" si="393"/>
        <v>0</v>
      </c>
      <c r="P9818" t="s">
        <v>12693</v>
      </c>
    </row>
    <row r="9819" spans="2:16" x14ac:dyDescent="0.25">
      <c r="B9819" t="s">
        <v>9825</v>
      </c>
      <c r="C9819" s="119" t="s">
        <v>60</v>
      </c>
      <c r="D9819" t="s">
        <v>11537</v>
      </c>
      <c r="E9819" t="s">
        <v>11530</v>
      </c>
      <c r="F9819" t="s">
        <v>11540</v>
      </c>
      <c r="G9819" t="s">
        <v>61</v>
      </c>
      <c r="H9819" t="s">
        <v>18</v>
      </c>
      <c r="I9819" t="s">
        <v>11541</v>
      </c>
      <c r="J9819">
        <v>2018</v>
      </c>
      <c r="K9819">
        <v>683.42</v>
      </c>
      <c r="L9819">
        <v>25</v>
      </c>
      <c r="M9819">
        <v>1</v>
      </c>
      <c r="N9819">
        <f t="shared" si="394"/>
        <v>0</v>
      </c>
      <c r="O9819">
        <f t="shared" si="393"/>
        <v>0</v>
      </c>
      <c r="P9819" t="s">
        <v>12693</v>
      </c>
    </row>
    <row r="9820" spans="2:16" x14ac:dyDescent="0.25">
      <c r="B9820" t="s">
        <v>9826</v>
      </c>
      <c r="C9820" s="119" t="s">
        <v>60</v>
      </c>
      <c r="D9820" t="s">
        <v>11537</v>
      </c>
      <c r="E9820" t="s">
        <v>11530</v>
      </c>
      <c r="F9820" t="s">
        <v>11540</v>
      </c>
      <c r="G9820" t="s">
        <v>61</v>
      </c>
      <c r="H9820" t="s">
        <v>18</v>
      </c>
      <c r="I9820" t="s">
        <v>11541</v>
      </c>
      <c r="J9820">
        <v>2018</v>
      </c>
      <c r="K9820">
        <v>1111.57</v>
      </c>
      <c r="L9820">
        <v>26</v>
      </c>
      <c r="M9820">
        <v>1</v>
      </c>
      <c r="N9820">
        <f t="shared" si="394"/>
        <v>0</v>
      </c>
      <c r="O9820">
        <f t="shared" si="393"/>
        <v>0</v>
      </c>
      <c r="P9820" t="s">
        <v>12693</v>
      </c>
    </row>
    <row r="9821" spans="2:16" x14ac:dyDescent="0.25">
      <c r="B9821" t="s">
        <v>9827</v>
      </c>
      <c r="C9821" s="119" t="s">
        <v>60</v>
      </c>
      <c r="D9821" t="s">
        <v>11537</v>
      </c>
      <c r="E9821" t="s">
        <v>11530</v>
      </c>
      <c r="F9821" t="s">
        <v>11540</v>
      </c>
      <c r="G9821" t="s">
        <v>61</v>
      </c>
      <c r="H9821" t="s">
        <v>18</v>
      </c>
      <c r="I9821" t="s">
        <v>11541</v>
      </c>
      <c r="J9821">
        <v>2018</v>
      </c>
      <c r="K9821">
        <v>650.52</v>
      </c>
      <c r="L9821">
        <v>22</v>
      </c>
      <c r="M9821">
        <v>1</v>
      </c>
      <c r="N9821">
        <f t="shared" si="394"/>
        <v>0</v>
      </c>
      <c r="O9821">
        <f t="shared" si="393"/>
        <v>0</v>
      </c>
      <c r="P9821" t="s">
        <v>12693</v>
      </c>
    </row>
    <row r="9822" spans="2:16" x14ac:dyDescent="0.25">
      <c r="B9822" t="s">
        <v>9828</v>
      </c>
      <c r="C9822" s="119" t="s">
        <v>60</v>
      </c>
      <c r="D9822" t="s">
        <v>11537</v>
      </c>
      <c r="E9822" t="s">
        <v>11530</v>
      </c>
      <c r="F9822" t="s">
        <v>11540</v>
      </c>
      <c r="G9822" t="s">
        <v>61</v>
      </c>
      <c r="H9822" t="s">
        <v>18</v>
      </c>
      <c r="I9822" t="s">
        <v>11541</v>
      </c>
      <c r="J9822">
        <v>2018</v>
      </c>
      <c r="K9822">
        <v>650.37</v>
      </c>
      <c r="L9822">
        <v>21</v>
      </c>
      <c r="M9822">
        <v>1</v>
      </c>
      <c r="N9822">
        <f t="shared" si="394"/>
        <v>0</v>
      </c>
      <c r="O9822">
        <f t="shared" si="393"/>
        <v>0</v>
      </c>
      <c r="P9822" t="s">
        <v>12693</v>
      </c>
    </row>
    <row r="9823" spans="2:16" x14ac:dyDescent="0.25">
      <c r="B9823" t="s">
        <v>9829</v>
      </c>
      <c r="C9823" s="119" t="s">
        <v>60</v>
      </c>
      <c r="D9823" t="s">
        <v>11537</v>
      </c>
      <c r="E9823" t="s">
        <v>11530</v>
      </c>
      <c r="F9823" t="s">
        <v>11540</v>
      </c>
      <c r="G9823" t="s">
        <v>61</v>
      </c>
      <c r="H9823" t="s">
        <v>18</v>
      </c>
      <c r="I9823" t="s">
        <v>11541</v>
      </c>
      <c r="J9823">
        <v>2018</v>
      </c>
      <c r="K9823">
        <v>650.52</v>
      </c>
      <c r="L9823">
        <v>22</v>
      </c>
      <c r="M9823">
        <v>1</v>
      </c>
      <c r="N9823">
        <f t="shared" si="394"/>
        <v>0</v>
      </c>
      <c r="O9823">
        <f t="shared" si="393"/>
        <v>0</v>
      </c>
      <c r="P9823" t="s">
        <v>12693</v>
      </c>
    </row>
    <row r="9824" spans="2:16" x14ac:dyDescent="0.25">
      <c r="B9824" t="s">
        <v>9830</v>
      </c>
      <c r="C9824" s="119" t="s">
        <v>60</v>
      </c>
      <c r="D9824" t="s">
        <v>11539</v>
      </c>
      <c r="E9824" t="s">
        <v>11530</v>
      </c>
      <c r="F9824" t="s">
        <v>11540</v>
      </c>
      <c r="G9824" t="s">
        <v>61</v>
      </c>
      <c r="H9824" t="s">
        <v>18</v>
      </c>
      <c r="I9824" t="s">
        <v>11541</v>
      </c>
      <c r="J9824">
        <v>2018</v>
      </c>
      <c r="K9824">
        <v>683.64</v>
      </c>
      <c r="L9824">
        <v>32</v>
      </c>
      <c r="M9824">
        <v>1</v>
      </c>
      <c r="N9824">
        <f t="shared" si="394"/>
        <v>0</v>
      </c>
      <c r="O9824">
        <f t="shared" si="393"/>
        <v>0</v>
      </c>
      <c r="P9824" t="s">
        <v>12694</v>
      </c>
    </row>
    <row r="9825" spans="2:16" x14ac:dyDescent="0.25">
      <c r="B9825" t="s">
        <v>9831</v>
      </c>
      <c r="C9825" s="119" t="s">
        <v>60</v>
      </c>
      <c r="D9825" t="s">
        <v>11537</v>
      </c>
      <c r="E9825" t="s">
        <v>11530</v>
      </c>
      <c r="F9825" t="s">
        <v>11540</v>
      </c>
      <c r="G9825" t="s">
        <v>61</v>
      </c>
      <c r="H9825" t="s">
        <v>18</v>
      </c>
      <c r="I9825" t="s">
        <v>11541</v>
      </c>
      <c r="J9825">
        <v>2018</v>
      </c>
      <c r="K9825">
        <v>649.61</v>
      </c>
      <c r="L9825">
        <v>21</v>
      </c>
      <c r="M9825">
        <v>1</v>
      </c>
      <c r="N9825">
        <f t="shared" si="394"/>
        <v>0</v>
      </c>
      <c r="O9825">
        <f t="shared" si="393"/>
        <v>0</v>
      </c>
      <c r="P9825" t="s">
        <v>12694</v>
      </c>
    </row>
    <row r="9826" spans="2:16" x14ac:dyDescent="0.25">
      <c r="B9826" t="s">
        <v>9832</v>
      </c>
      <c r="C9826" s="119" t="s">
        <v>60</v>
      </c>
      <c r="D9826" t="s">
        <v>11537</v>
      </c>
      <c r="E9826" t="s">
        <v>11530</v>
      </c>
      <c r="F9826" t="s">
        <v>11540</v>
      </c>
      <c r="G9826" t="s">
        <v>61</v>
      </c>
      <c r="H9826" t="s">
        <v>18</v>
      </c>
      <c r="I9826" t="s">
        <v>11541</v>
      </c>
      <c r="J9826">
        <v>2018</v>
      </c>
      <c r="K9826">
        <v>682.18</v>
      </c>
      <c r="L9826">
        <v>22</v>
      </c>
      <c r="M9826">
        <v>1</v>
      </c>
      <c r="N9826">
        <f t="shared" si="394"/>
        <v>0</v>
      </c>
      <c r="O9826">
        <f t="shared" si="393"/>
        <v>0</v>
      </c>
      <c r="P9826" t="s">
        <v>12694</v>
      </c>
    </row>
    <row r="9827" spans="2:16" x14ac:dyDescent="0.25">
      <c r="B9827" t="s">
        <v>9833</v>
      </c>
      <c r="C9827" s="119" t="s">
        <v>60</v>
      </c>
      <c r="D9827" t="s">
        <v>11537</v>
      </c>
      <c r="E9827" t="s">
        <v>11530</v>
      </c>
      <c r="F9827" t="s">
        <v>11540</v>
      </c>
      <c r="G9827" t="s">
        <v>61</v>
      </c>
      <c r="H9827" t="s">
        <v>18</v>
      </c>
      <c r="I9827" t="s">
        <v>11541</v>
      </c>
      <c r="J9827">
        <v>2018</v>
      </c>
      <c r="K9827">
        <v>649.76</v>
      </c>
      <c r="L9827">
        <v>22</v>
      </c>
      <c r="M9827">
        <v>1</v>
      </c>
      <c r="N9827">
        <f t="shared" si="394"/>
        <v>0</v>
      </c>
      <c r="O9827">
        <f t="shared" si="393"/>
        <v>0</v>
      </c>
      <c r="P9827" t="s">
        <v>12694</v>
      </c>
    </row>
    <row r="9828" spans="2:16" x14ac:dyDescent="0.25">
      <c r="B9828" t="s">
        <v>9834</v>
      </c>
      <c r="C9828" s="119" t="s">
        <v>60</v>
      </c>
      <c r="D9828" t="s">
        <v>11537</v>
      </c>
      <c r="E9828" t="s">
        <v>11530</v>
      </c>
      <c r="F9828" t="s">
        <v>11540</v>
      </c>
      <c r="G9828" t="s">
        <v>61</v>
      </c>
      <c r="H9828" t="s">
        <v>18</v>
      </c>
      <c r="I9828" t="s">
        <v>11541</v>
      </c>
      <c r="J9828">
        <v>2018</v>
      </c>
      <c r="K9828">
        <v>5.54</v>
      </c>
      <c r="L9828">
        <v>38</v>
      </c>
      <c r="M9828">
        <v>1</v>
      </c>
      <c r="N9828">
        <f t="shared" si="394"/>
        <v>1</v>
      </c>
      <c r="O9828">
        <f t="shared" si="393"/>
        <v>0</v>
      </c>
      <c r="P9828" t="s">
        <v>12694</v>
      </c>
    </row>
    <row r="9829" spans="2:16" x14ac:dyDescent="0.25">
      <c r="B9829" t="s">
        <v>9835</v>
      </c>
      <c r="C9829" s="119" t="s">
        <v>60</v>
      </c>
      <c r="D9829" t="s">
        <v>11542</v>
      </c>
      <c r="E9829" t="s">
        <v>11530</v>
      </c>
      <c r="F9829" t="s">
        <v>11540</v>
      </c>
      <c r="G9829" t="s">
        <v>61</v>
      </c>
      <c r="H9829" t="s">
        <v>18</v>
      </c>
      <c r="I9829" t="s">
        <v>11541</v>
      </c>
      <c r="J9829">
        <v>2018</v>
      </c>
      <c r="K9829">
        <v>681.6</v>
      </c>
      <c r="L9829">
        <v>18</v>
      </c>
      <c r="M9829">
        <v>1</v>
      </c>
      <c r="N9829">
        <f t="shared" si="394"/>
        <v>0</v>
      </c>
      <c r="O9829">
        <f t="shared" si="393"/>
        <v>0</v>
      </c>
      <c r="P9829" t="s">
        <v>12693</v>
      </c>
    </row>
    <row r="9830" spans="2:16" x14ac:dyDescent="0.25">
      <c r="B9830" t="s">
        <v>9836</v>
      </c>
      <c r="C9830" s="119" t="s">
        <v>60</v>
      </c>
      <c r="D9830" t="s">
        <v>11542</v>
      </c>
      <c r="E9830" t="s">
        <v>11530</v>
      </c>
      <c r="F9830" t="s">
        <v>11540</v>
      </c>
      <c r="G9830" t="s">
        <v>61</v>
      </c>
      <c r="H9830" t="s">
        <v>18</v>
      </c>
      <c r="I9830" t="s">
        <v>11541</v>
      </c>
      <c r="J9830">
        <v>2018</v>
      </c>
      <c r="K9830">
        <v>681.74</v>
      </c>
      <c r="L9830">
        <v>19</v>
      </c>
      <c r="M9830">
        <v>1</v>
      </c>
      <c r="N9830">
        <f t="shared" si="394"/>
        <v>0</v>
      </c>
      <c r="O9830">
        <f t="shared" si="393"/>
        <v>0</v>
      </c>
      <c r="P9830" t="s">
        <v>12693</v>
      </c>
    </row>
    <row r="9831" spans="2:16" x14ac:dyDescent="0.25">
      <c r="B9831" t="s">
        <v>9837</v>
      </c>
      <c r="C9831" s="119" t="s">
        <v>60</v>
      </c>
      <c r="D9831" t="s">
        <v>11537</v>
      </c>
      <c r="E9831" t="s">
        <v>11530</v>
      </c>
      <c r="F9831" t="s">
        <v>11540</v>
      </c>
      <c r="G9831" t="s">
        <v>61</v>
      </c>
      <c r="H9831" t="s">
        <v>18</v>
      </c>
      <c r="I9831" t="s">
        <v>11541</v>
      </c>
      <c r="J9831">
        <v>2018</v>
      </c>
      <c r="K9831">
        <v>681.74</v>
      </c>
      <c r="L9831">
        <v>19</v>
      </c>
      <c r="M9831">
        <v>1</v>
      </c>
      <c r="N9831">
        <f t="shared" si="394"/>
        <v>0</v>
      </c>
      <c r="O9831">
        <f t="shared" si="393"/>
        <v>0</v>
      </c>
      <c r="P9831" t="s">
        <v>12694</v>
      </c>
    </row>
    <row r="9832" spans="2:16" x14ac:dyDescent="0.25">
      <c r="B9832" t="s">
        <v>9838</v>
      </c>
      <c r="C9832" s="119" t="s">
        <v>60</v>
      </c>
      <c r="D9832" t="s">
        <v>11542</v>
      </c>
      <c r="E9832" t="s">
        <v>11530</v>
      </c>
      <c r="F9832" t="s">
        <v>11540</v>
      </c>
      <c r="G9832" t="s">
        <v>61</v>
      </c>
      <c r="H9832" t="s">
        <v>18</v>
      </c>
      <c r="I9832" t="s">
        <v>11541</v>
      </c>
      <c r="J9832">
        <v>2018</v>
      </c>
      <c r="K9832">
        <v>649.61</v>
      </c>
      <c r="L9832">
        <v>21</v>
      </c>
      <c r="M9832">
        <v>1</v>
      </c>
      <c r="N9832">
        <f t="shared" si="394"/>
        <v>0</v>
      </c>
      <c r="O9832">
        <f t="shared" si="393"/>
        <v>0</v>
      </c>
      <c r="P9832" t="s">
        <v>12694</v>
      </c>
    </row>
    <row r="9833" spans="2:16" x14ac:dyDescent="0.25">
      <c r="B9833" t="s">
        <v>9839</v>
      </c>
      <c r="C9833" s="119" t="s">
        <v>60</v>
      </c>
      <c r="D9833" t="s">
        <v>11537</v>
      </c>
      <c r="E9833" t="s">
        <v>11530</v>
      </c>
      <c r="F9833" t="s">
        <v>11540</v>
      </c>
      <c r="G9833" t="s">
        <v>61</v>
      </c>
      <c r="H9833" t="s">
        <v>18</v>
      </c>
      <c r="I9833" t="s">
        <v>11541</v>
      </c>
      <c r="J9833">
        <v>2018</v>
      </c>
      <c r="K9833">
        <v>652.20000000000005</v>
      </c>
      <c r="L9833">
        <v>36</v>
      </c>
      <c r="M9833">
        <v>1</v>
      </c>
      <c r="N9833">
        <f t="shared" si="394"/>
        <v>0</v>
      </c>
      <c r="O9833">
        <f t="shared" si="393"/>
        <v>0</v>
      </c>
      <c r="P9833" t="s">
        <v>12694</v>
      </c>
    </row>
    <row r="9834" spans="2:16" x14ac:dyDescent="0.25">
      <c r="B9834" t="s">
        <v>9840</v>
      </c>
      <c r="C9834" s="119" t="s">
        <v>60</v>
      </c>
      <c r="D9834" t="s">
        <v>11537</v>
      </c>
      <c r="E9834" t="s">
        <v>11530</v>
      </c>
      <c r="F9834" t="s">
        <v>11540</v>
      </c>
      <c r="G9834" t="s">
        <v>61</v>
      </c>
      <c r="H9834" t="s">
        <v>18</v>
      </c>
      <c r="I9834" t="s">
        <v>11541</v>
      </c>
      <c r="J9834">
        <v>2018</v>
      </c>
      <c r="K9834">
        <v>651.46</v>
      </c>
      <c r="L9834">
        <v>31</v>
      </c>
      <c r="M9834">
        <v>1</v>
      </c>
      <c r="N9834">
        <f t="shared" si="394"/>
        <v>0</v>
      </c>
      <c r="O9834">
        <f t="shared" si="393"/>
        <v>0</v>
      </c>
      <c r="P9834" t="s">
        <v>12694</v>
      </c>
    </row>
    <row r="9835" spans="2:16" x14ac:dyDescent="0.25">
      <c r="B9835" t="s">
        <v>9841</v>
      </c>
      <c r="C9835" s="119" t="s">
        <v>60</v>
      </c>
      <c r="D9835" t="s">
        <v>11537</v>
      </c>
      <c r="E9835" t="s">
        <v>11530</v>
      </c>
      <c r="F9835" t="s">
        <v>11540</v>
      </c>
      <c r="G9835" t="s">
        <v>61</v>
      </c>
      <c r="H9835" t="s">
        <v>18</v>
      </c>
      <c r="I9835" t="s">
        <v>11541</v>
      </c>
      <c r="J9835">
        <v>2018</v>
      </c>
      <c r="K9835">
        <v>651.61</v>
      </c>
      <c r="L9835">
        <v>32</v>
      </c>
      <c r="M9835">
        <v>1</v>
      </c>
      <c r="N9835">
        <f t="shared" si="394"/>
        <v>0</v>
      </c>
      <c r="O9835">
        <f t="shared" si="393"/>
        <v>0</v>
      </c>
      <c r="P9835" t="s">
        <v>12694</v>
      </c>
    </row>
    <row r="9836" spans="2:16" x14ac:dyDescent="0.25">
      <c r="B9836" t="s">
        <v>9842</v>
      </c>
      <c r="C9836" s="119" t="s">
        <v>60</v>
      </c>
      <c r="D9836" t="s">
        <v>11539</v>
      </c>
      <c r="E9836" t="s">
        <v>11530</v>
      </c>
      <c r="F9836" t="s">
        <v>11540</v>
      </c>
      <c r="G9836" t="s">
        <v>61</v>
      </c>
      <c r="H9836" t="s">
        <v>18</v>
      </c>
      <c r="I9836" t="s">
        <v>11541</v>
      </c>
      <c r="J9836">
        <v>2018</v>
      </c>
      <c r="K9836">
        <v>685.09</v>
      </c>
      <c r="L9836">
        <v>39</v>
      </c>
      <c r="M9836">
        <v>1</v>
      </c>
      <c r="N9836">
        <f t="shared" si="394"/>
        <v>0</v>
      </c>
      <c r="O9836">
        <f t="shared" si="393"/>
        <v>0</v>
      </c>
      <c r="P9836" t="s">
        <v>12694</v>
      </c>
    </row>
    <row r="9837" spans="2:16" x14ac:dyDescent="0.25">
      <c r="B9837" t="s">
        <v>9843</v>
      </c>
      <c r="C9837" s="119" t="s">
        <v>60</v>
      </c>
      <c r="D9837" t="s">
        <v>11537</v>
      </c>
      <c r="E9837" t="s">
        <v>11530</v>
      </c>
      <c r="F9837" t="s">
        <v>11540</v>
      </c>
      <c r="G9837" t="s">
        <v>61</v>
      </c>
      <c r="H9837" t="s">
        <v>18</v>
      </c>
      <c r="I9837" t="s">
        <v>11541</v>
      </c>
      <c r="J9837">
        <v>2018</v>
      </c>
      <c r="K9837">
        <v>682.76</v>
      </c>
      <c r="L9837">
        <v>23</v>
      </c>
      <c r="M9837">
        <v>1</v>
      </c>
      <c r="N9837">
        <f t="shared" si="394"/>
        <v>0</v>
      </c>
      <c r="O9837">
        <f t="shared" si="393"/>
        <v>0</v>
      </c>
      <c r="P9837" t="s">
        <v>12694</v>
      </c>
    </row>
    <row r="9838" spans="2:16" x14ac:dyDescent="0.25">
      <c r="B9838" t="s">
        <v>9844</v>
      </c>
      <c r="C9838" s="119" t="s">
        <v>60</v>
      </c>
      <c r="D9838" t="s">
        <v>11537</v>
      </c>
      <c r="E9838" t="s">
        <v>11530</v>
      </c>
      <c r="F9838" t="s">
        <v>11540</v>
      </c>
      <c r="G9838" t="s">
        <v>61</v>
      </c>
      <c r="H9838" t="s">
        <v>18</v>
      </c>
      <c r="I9838" t="s">
        <v>11541</v>
      </c>
      <c r="J9838">
        <v>2018</v>
      </c>
      <c r="K9838">
        <v>682.9</v>
      </c>
      <c r="L9838">
        <v>24</v>
      </c>
      <c r="M9838">
        <v>1</v>
      </c>
      <c r="N9838">
        <f t="shared" si="394"/>
        <v>0</v>
      </c>
      <c r="O9838">
        <f t="shared" si="393"/>
        <v>0</v>
      </c>
      <c r="P9838" t="s">
        <v>12694</v>
      </c>
    </row>
    <row r="9839" spans="2:16" x14ac:dyDescent="0.25">
      <c r="B9839" t="s">
        <v>9845</v>
      </c>
      <c r="C9839" s="119" t="s">
        <v>60</v>
      </c>
      <c r="D9839" t="s">
        <v>11537</v>
      </c>
      <c r="E9839" t="s">
        <v>11530</v>
      </c>
      <c r="F9839" t="s">
        <v>11540</v>
      </c>
      <c r="G9839" t="s">
        <v>61</v>
      </c>
      <c r="H9839" t="s">
        <v>18</v>
      </c>
      <c r="I9839" t="s">
        <v>11541</v>
      </c>
      <c r="J9839">
        <v>2018</v>
      </c>
      <c r="K9839">
        <v>682.46</v>
      </c>
      <c r="L9839">
        <v>21</v>
      </c>
      <c r="M9839">
        <v>1</v>
      </c>
      <c r="N9839">
        <f t="shared" si="394"/>
        <v>0</v>
      </c>
      <c r="O9839">
        <f t="shared" si="393"/>
        <v>0</v>
      </c>
      <c r="P9839" t="s">
        <v>12694</v>
      </c>
    </row>
    <row r="9840" spans="2:16" x14ac:dyDescent="0.25">
      <c r="B9840" t="s">
        <v>9846</v>
      </c>
      <c r="C9840" s="119" t="s">
        <v>60</v>
      </c>
      <c r="D9840" t="s">
        <v>11537</v>
      </c>
      <c r="E9840" t="s">
        <v>11530</v>
      </c>
      <c r="F9840" t="s">
        <v>11540</v>
      </c>
      <c r="G9840" t="s">
        <v>61</v>
      </c>
      <c r="H9840" t="s">
        <v>18</v>
      </c>
      <c r="I9840" t="s">
        <v>11541</v>
      </c>
      <c r="J9840">
        <v>2018</v>
      </c>
      <c r="K9840">
        <v>682.76</v>
      </c>
      <c r="L9840">
        <v>23</v>
      </c>
      <c r="M9840">
        <v>1</v>
      </c>
      <c r="N9840">
        <f t="shared" si="394"/>
        <v>0</v>
      </c>
      <c r="O9840">
        <f t="shared" si="393"/>
        <v>0</v>
      </c>
      <c r="P9840" t="s">
        <v>12694</v>
      </c>
    </row>
    <row r="9841" spans="2:16" x14ac:dyDescent="0.25">
      <c r="B9841" t="s">
        <v>9847</v>
      </c>
      <c r="C9841" s="119" t="s">
        <v>60</v>
      </c>
      <c r="D9841" t="s">
        <v>11542</v>
      </c>
      <c r="E9841" t="s">
        <v>11530</v>
      </c>
      <c r="F9841" t="s">
        <v>11540</v>
      </c>
      <c r="G9841" t="s">
        <v>61</v>
      </c>
      <c r="H9841" t="s">
        <v>18</v>
      </c>
      <c r="I9841" t="s">
        <v>11541</v>
      </c>
      <c r="J9841">
        <v>2018</v>
      </c>
      <c r="K9841">
        <v>650.34</v>
      </c>
      <c r="L9841">
        <v>26</v>
      </c>
      <c r="M9841">
        <v>1</v>
      </c>
      <c r="N9841">
        <f t="shared" si="394"/>
        <v>0</v>
      </c>
      <c r="O9841">
        <f t="shared" si="393"/>
        <v>0</v>
      </c>
      <c r="P9841" t="s">
        <v>12694</v>
      </c>
    </row>
    <row r="9842" spans="2:16" x14ac:dyDescent="0.25">
      <c r="B9842" t="s">
        <v>9848</v>
      </c>
      <c r="C9842" s="119" t="s">
        <v>60</v>
      </c>
      <c r="D9842" t="s">
        <v>11542</v>
      </c>
      <c r="E9842" t="s">
        <v>11530</v>
      </c>
      <c r="F9842" t="s">
        <v>11540</v>
      </c>
      <c r="G9842" t="s">
        <v>61</v>
      </c>
      <c r="H9842" t="s">
        <v>18</v>
      </c>
      <c r="I9842" t="s">
        <v>11541</v>
      </c>
      <c r="J9842">
        <v>2018</v>
      </c>
      <c r="K9842">
        <v>650.49</v>
      </c>
      <c r="L9842">
        <v>27</v>
      </c>
      <c r="M9842">
        <v>1</v>
      </c>
      <c r="N9842">
        <f t="shared" si="394"/>
        <v>0</v>
      </c>
      <c r="O9842">
        <f t="shared" si="393"/>
        <v>0</v>
      </c>
      <c r="P9842" t="s">
        <v>12694</v>
      </c>
    </row>
    <row r="9843" spans="2:16" x14ac:dyDescent="0.25">
      <c r="B9843" t="s">
        <v>9849</v>
      </c>
      <c r="C9843" s="119" t="s">
        <v>60</v>
      </c>
      <c r="D9843" t="s">
        <v>11537</v>
      </c>
      <c r="E9843" t="s">
        <v>11530</v>
      </c>
      <c r="F9843" t="s">
        <v>11540</v>
      </c>
      <c r="G9843" t="s">
        <v>61</v>
      </c>
      <c r="H9843" t="s">
        <v>18</v>
      </c>
      <c r="I9843" t="s">
        <v>11541</v>
      </c>
      <c r="J9843">
        <v>2018</v>
      </c>
      <c r="K9843">
        <v>682.76</v>
      </c>
      <c r="L9843">
        <v>23</v>
      </c>
      <c r="M9843">
        <v>1</v>
      </c>
      <c r="N9843">
        <f t="shared" si="394"/>
        <v>0</v>
      </c>
      <c r="O9843">
        <f t="shared" si="393"/>
        <v>0</v>
      </c>
      <c r="P9843" t="s">
        <v>12694</v>
      </c>
    </row>
    <row r="9844" spans="2:16" x14ac:dyDescent="0.25">
      <c r="B9844" t="s">
        <v>9850</v>
      </c>
      <c r="C9844" s="119" t="s">
        <v>60</v>
      </c>
      <c r="D9844" t="s">
        <v>11537</v>
      </c>
      <c r="E9844" t="s">
        <v>11530</v>
      </c>
      <c r="F9844" t="s">
        <v>11540</v>
      </c>
      <c r="G9844" t="s">
        <v>61</v>
      </c>
      <c r="H9844" t="s">
        <v>18</v>
      </c>
      <c r="I9844" t="s">
        <v>11541</v>
      </c>
      <c r="J9844">
        <v>2018</v>
      </c>
      <c r="K9844">
        <v>682.76</v>
      </c>
      <c r="L9844">
        <v>23</v>
      </c>
      <c r="M9844">
        <v>1</v>
      </c>
      <c r="N9844">
        <f t="shared" si="394"/>
        <v>0</v>
      </c>
      <c r="O9844">
        <f t="shared" si="393"/>
        <v>0</v>
      </c>
      <c r="P9844" t="s">
        <v>12694</v>
      </c>
    </row>
    <row r="9845" spans="2:16" x14ac:dyDescent="0.25">
      <c r="B9845" t="s">
        <v>9851</v>
      </c>
      <c r="C9845" s="119" t="s">
        <v>60</v>
      </c>
      <c r="D9845" t="s">
        <v>11537</v>
      </c>
      <c r="E9845" t="s">
        <v>11530</v>
      </c>
      <c r="F9845" t="s">
        <v>11540</v>
      </c>
      <c r="G9845" t="s">
        <v>61</v>
      </c>
      <c r="H9845" t="s">
        <v>18</v>
      </c>
      <c r="I9845" t="s">
        <v>11541</v>
      </c>
      <c r="J9845">
        <v>2018</v>
      </c>
      <c r="K9845">
        <v>683.19</v>
      </c>
      <c r="L9845">
        <v>26</v>
      </c>
      <c r="M9845">
        <v>1</v>
      </c>
      <c r="N9845">
        <f t="shared" si="394"/>
        <v>0</v>
      </c>
      <c r="O9845">
        <f t="shared" si="393"/>
        <v>0</v>
      </c>
      <c r="P9845" t="s">
        <v>12694</v>
      </c>
    </row>
    <row r="9846" spans="2:16" x14ac:dyDescent="0.25">
      <c r="B9846" t="s">
        <v>9852</v>
      </c>
      <c r="C9846" s="119" t="s">
        <v>60</v>
      </c>
      <c r="D9846" t="s">
        <v>11537</v>
      </c>
      <c r="E9846" t="s">
        <v>11530</v>
      </c>
      <c r="F9846" t="s">
        <v>11540</v>
      </c>
      <c r="G9846" t="s">
        <v>61</v>
      </c>
      <c r="H9846" t="s">
        <v>18</v>
      </c>
      <c r="I9846" t="s">
        <v>11541</v>
      </c>
      <c r="J9846">
        <v>2018</v>
      </c>
      <c r="K9846">
        <v>683.15</v>
      </c>
      <c r="L9846">
        <v>26</v>
      </c>
      <c r="M9846">
        <v>1</v>
      </c>
      <c r="N9846">
        <f t="shared" si="394"/>
        <v>0</v>
      </c>
      <c r="O9846">
        <f t="shared" si="393"/>
        <v>0</v>
      </c>
      <c r="P9846" t="s">
        <v>12694</v>
      </c>
    </row>
    <row r="9847" spans="2:16" x14ac:dyDescent="0.25">
      <c r="B9847" t="s">
        <v>9853</v>
      </c>
      <c r="C9847" s="119" t="s">
        <v>60</v>
      </c>
      <c r="D9847" t="s">
        <v>11537</v>
      </c>
      <c r="E9847" t="s">
        <v>11530</v>
      </c>
      <c r="F9847" t="s">
        <v>11540</v>
      </c>
      <c r="G9847" t="s">
        <v>61</v>
      </c>
      <c r="H9847" t="s">
        <v>18</v>
      </c>
      <c r="I9847" t="s">
        <v>11541</v>
      </c>
      <c r="J9847">
        <v>2018</v>
      </c>
      <c r="K9847">
        <v>683.19</v>
      </c>
      <c r="L9847">
        <v>26</v>
      </c>
      <c r="M9847">
        <v>1</v>
      </c>
      <c r="N9847">
        <f t="shared" si="394"/>
        <v>0</v>
      </c>
      <c r="O9847">
        <f t="shared" si="393"/>
        <v>0</v>
      </c>
      <c r="P9847" t="s">
        <v>12694</v>
      </c>
    </row>
    <row r="9848" spans="2:16" x14ac:dyDescent="0.25">
      <c r="B9848" t="s">
        <v>9854</v>
      </c>
      <c r="C9848" s="119" t="s">
        <v>60</v>
      </c>
      <c r="D9848" t="s">
        <v>11537</v>
      </c>
      <c r="E9848" t="s">
        <v>11530</v>
      </c>
      <c r="F9848" t="s">
        <v>11540</v>
      </c>
      <c r="G9848" t="s">
        <v>61</v>
      </c>
      <c r="H9848" t="s">
        <v>18</v>
      </c>
      <c r="I9848" t="s">
        <v>11541</v>
      </c>
      <c r="J9848">
        <v>2018</v>
      </c>
      <c r="K9848">
        <v>651.17999999999995</v>
      </c>
      <c r="L9848">
        <v>29</v>
      </c>
      <c r="M9848">
        <v>1</v>
      </c>
      <c r="N9848">
        <f t="shared" si="394"/>
        <v>0</v>
      </c>
      <c r="O9848">
        <f t="shared" si="393"/>
        <v>0</v>
      </c>
      <c r="P9848" t="s">
        <v>12694</v>
      </c>
    </row>
    <row r="9849" spans="2:16" x14ac:dyDescent="0.25">
      <c r="B9849" t="s">
        <v>9855</v>
      </c>
      <c r="C9849" s="119" t="s">
        <v>60</v>
      </c>
      <c r="D9849" t="s">
        <v>11537</v>
      </c>
      <c r="E9849" t="s">
        <v>11530</v>
      </c>
      <c r="F9849" t="s">
        <v>11540</v>
      </c>
      <c r="G9849" t="s">
        <v>61</v>
      </c>
      <c r="H9849" t="s">
        <v>18</v>
      </c>
      <c r="I9849" t="s">
        <v>11533</v>
      </c>
      <c r="J9849">
        <v>2018</v>
      </c>
      <c r="K9849">
        <v>693.75</v>
      </c>
      <c r="L9849">
        <v>42</v>
      </c>
      <c r="M9849">
        <v>1</v>
      </c>
      <c r="N9849">
        <f t="shared" si="394"/>
        <v>0</v>
      </c>
      <c r="O9849">
        <f t="shared" si="393"/>
        <v>0</v>
      </c>
      <c r="P9849" t="s">
        <v>12694</v>
      </c>
    </row>
    <row r="9850" spans="2:16" x14ac:dyDescent="0.25">
      <c r="B9850" t="s">
        <v>9856</v>
      </c>
      <c r="C9850" s="119" t="s">
        <v>60</v>
      </c>
      <c r="D9850" t="s">
        <v>11537</v>
      </c>
      <c r="E9850" t="s">
        <v>11530</v>
      </c>
      <c r="F9850" t="s">
        <v>11540</v>
      </c>
      <c r="G9850" t="s">
        <v>61</v>
      </c>
      <c r="H9850" t="s">
        <v>18</v>
      </c>
      <c r="I9850" t="s">
        <v>11541</v>
      </c>
      <c r="J9850">
        <v>2018</v>
      </c>
      <c r="K9850">
        <v>652.91999999999996</v>
      </c>
      <c r="L9850">
        <v>41</v>
      </c>
      <c r="M9850">
        <v>1</v>
      </c>
      <c r="N9850">
        <f t="shared" si="394"/>
        <v>0</v>
      </c>
      <c r="O9850">
        <f t="shared" si="393"/>
        <v>0</v>
      </c>
      <c r="P9850" t="s">
        <v>12694</v>
      </c>
    </row>
    <row r="9851" spans="2:16" x14ac:dyDescent="0.25">
      <c r="B9851" t="s">
        <v>9857</v>
      </c>
      <c r="C9851" s="119" t="s">
        <v>60</v>
      </c>
      <c r="D9851" t="s">
        <v>11537</v>
      </c>
      <c r="E9851" t="s">
        <v>11530</v>
      </c>
      <c r="F9851" t="s">
        <v>11540</v>
      </c>
      <c r="G9851" t="s">
        <v>61</v>
      </c>
      <c r="H9851" t="s">
        <v>18</v>
      </c>
      <c r="I9851" t="s">
        <v>11541</v>
      </c>
      <c r="J9851">
        <v>2018</v>
      </c>
      <c r="K9851">
        <v>653.87</v>
      </c>
      <c r="L9851">
        <v>48</v>
      </c>
      <c r="M9851">
        <v>1</v>
      </c>
      <c r="N9851">
        <f t="shared" si="394"/>
        <v>0</v>
      </c>
      <c r="O9851">
        <f t="shared" ref="O9851:O9914" si="395">IF(OR(L9851="",L9851&lt;=0),1,0)</f>
        <v>0</v>
      </c>
      <c r="P9851" t="s">
        <v>12694</v>
      </c>
    </row>
    <row r="9852" spans="2:16" x14ac:dyDescent="0.25">
      <c r="B9852" t="s">
        <v>9858</v>
      </c>
      <c r="C9852" s="119" t="s">
        <v>60</v>
      </c>
      <c r="D9852" t="s">
        <v>11537</v>
      </c>
      <c r="E9852" t="s">
        <v>11530</v>
      </c>
      <c r="F9852" t="s">
        <v>11540</v>
      </c>
      <c r="G9852" t="s">
        <v>61</v>
      </c>
      <c r="H9852" t="s">
        <v>18</v>
      </c>
      <c r="I9852" t="s">
        <v>11541</v>
      </c>
      <c r="J9852">
        <v>2018</v>
      </c>
      <c r="K9852">
        <v>649.71</v>
      </c>
      <c r="L9852">
        <v>19</v>
      </c>
      <c r="M9852">
        <v>1</v>
      </c>
      <c r="N9852">
        <f t="shared" si="394"/>
        <v>0</v>
      </c>
      <c r="O9852">
        <f t="shared" si="395"/>
        <v>0</v>
      </c>
      <c r="P9852" t="s">
        <v>12694</v>
      </c>
    </row>
    <row r="9853" spans="2:16" x14ac:dyDescent="0.25">
      <c r="B9853" t="s">
        <v>9859</v>
      </c>
      <c r="C9853" s="119" t="s">
        <v>60</v>
      </c>
      <c r="D9853" t="s">
        <v>11537</v>
      </c>
      <c r="E9853" t="s">
        <v>11530</v>
      </c>
      <c r="F9853" t="s">
        <v>11540</v>
      </c>
      <c r="G9853" t="s">
        <v>61</v>
      </c>
      <c r="H9853" t="s">
        <v>18</v>
      </c>
      <c r="I9853" t="s">
        <v>11533</v>
      </c>
      <c r="J9853">
        <v>2018</v>
      </c>
      <c r="K9853">
        <v>656.18</v>
      </c>
      <c r="L9853">
        <v>27</v>
      </c>
      <c r="M9853">
        <v>1</v>
      </c>
      <c r="N9853">
        <f t="shared" si="394"/>
        <v>0</v>
      </c>
      <c r="O9853">
        <f t="shared" si="395"/>
        <v>0</v>
      </c>
      <c r="P9853" t="s">
        <v>12694</v>
      </c>
    </row>
    <row r="9854" spans="2:16" x14ac:dyDescent="0.25">
      <c r="B9854" t="s">
        <v>9860</v>
      </c>
      <c r="C9854" s="119" t="s">
        <v>60</v>
      </c>
      <c r="D9854" t="s">
        <v>11537</v>
      </c>
      <c r="E9854" t="s">
        <v>11530</v>
      </c>
      <c r="F9854" t="s">
        <v>11540</v>
      </c>
      <c r="G9854" t="s">
        <v>61</v>
      </c>
      <c r="H9854" t="s">
        <v>18</v>
      </c>
      <c r="I9854" t="s">
        <v>11541</v>
      </c>
      <c r="J9854">
        <v>2018</v>
      </c>
      <c r="K9854">
        <v>683.08</v>
      </c>
      <c r="L9854">
        <v>26</v>
      </c>
      <c r="M9854">
        <v>1</v>
      </c>
      <c r="N9854">
        <f t="shared" si="394"/>
        <v>0</v>
      </c>
      <c r="O9854">
        <f t="shared" si="395"/>
        <v>0</v>
      </c>
      <c r="P9854" t="s">
        <v>12694</v>
      </c>
    </row>
    <row r="9855" spans="2:16" x14ac:dyDescent="0.25">
      <c r="B9855" t="s">
        <v>9861</v>
      </c>
      <c r="C9855" s="119" t="s">
        <v>60</v>
      </c>
      <c r="D9855" t="s">
        <v>11537</v>
      </c>
      <c r="E9855" t="s">
        <v>11530</v>
      </c>
      <c r="F9855" t="s">
        <v>11540</v>
      </c>
      <c r="G9855" t="s">
        <v>61</v>
      </c>
      <c r="H9855" t="s">
        <v>18</v>
      </c>
      <c r="I9855" t="s">
        <v>11541</v>
      </c>
      <c r="J9855">
        <v>2018</v>
      </c>
      <c r="K9855">
        <v>682.9</v>
      </c>
      <c r="L9855">
        <v>24</v>
      </c>
      <c r="M9855">
        <v>1</v>
      </c>
      <c r="N9855">
        <f t="shared" si="394"/>
        <v>0</v>
      </c>
      <c r="O9855">
        <f t="shared" si="395"/>
        <v>0</v>
      </c>
      <c r="P9855" t="s">
        <v>12694</v>
      </c>
    </row>
    <row r="9856" spans="2:16" x14ac:dyDescent="0.25">
      <c r="B9856" t="s">
        <v>9862</v>
      </c>
      <c r="C9856" s="119" t="s">
        <v>60</v>
      </c>
      <c r="D9856" t="s">
        <v>11537</v>
      </c>
      <c r="E9856" t="s">
        <v>11530</v>
      </c>
      <c r="F9856" t="s">
        <v>11540</v>
      </c>
      <c r="G9856" t="s">
        <v>61</v>
      </c>
      <c r="H9856" t="s">
        <v>18</v>
      </c>
      <c r="I9856" t="s">
        <v>11541</v>
      </c>
      <c r="J9856">
        <v>2018</v>
      </c>
      <c r="K9856">
        <v>651.98</v>
      </c>
      <c r="L9856">
        <v>35</v>
      </c>
      <c r="M9856">
        <v>1</v>
      </c>
      <c r="N9856">
        <f t="shared" si="394"/>
        <v>0</v>
      </c>
      <c r="O9856">
        <f t="shared" si="395"/>
        <v>0</v>
      </c>
      <c r="P9856" t="s">
        <v>12693</v>
      </c>
    </row>
    <row r="9857" spans="2:16" x14ac:dyDescent="0.25">
      <c r="B9857" t="s">
        <v>9863</v>
      </c>
      <c r="C9857" s="119" t="s">
        <v>60</v>
      </c>
      <c r="D9857" t="s">
        <v>11542</v>
      </c>
      <c r="E9857" t="s">
        <v>11530</v>
      </c>
      <c r="F9857" t="s">
        <v>11540</v>
      </c>
      <c r="G9857" t="s">
        <v>61</v>
      </c>
      <c r="H9857" t="s">
        <v>18</v>
      </c>
      <c r="I9857" t="s">
        <v>11541</v>
      </c>
      <c r="J9857">
        <v>2018</v>
      </c>
      <c r="K9857">
        <v>684.57</v>
      </c>
      <c r="L9857">
        <v>36</v>
      </c>
      <c r="M9857">
        <v>1</v>
      </c>
      <c r="N9857">
        <f t="shared" si="394"/>
        <v>0</v>
      </c>
      <c r="O9857">
        <f t="shared" si="395"/>
        <v>0</v>
      </c>
      <c r="P9857" t="s">
        <v>12694</v>
      </c>
    </row>
    <row r="9858" spans="2:16" x14ac:dyDescent="0.25">
      <c r="B9858" t="s">
        <v>9864</v>
      </c>
      <c r="C9858" s="119" t="s">
        <v>60</v>
      </c>
      <c r="D9858" t="s">
        <v>11537</v>
      </c>
      <c r="E9858" t="s">
        <v>11530</v>
      </c>
      <c r="F9858" t="s">
        <v>11540</v>
      </c>
      <c r="G9858" t="s">
        <v>61</v>
      </c>
      <c r="H9858" t="s">
        <v>18</v>
      </c>
      <c r="I9858" t="s">
        <v>11541</v>
      </c>
      <c r="J9858">
        <v>2018</v>
      </c>
      <c r="K9858">
        <v>650.89</v>
      </c>
      <c r="L9858">
        <v>27</v>
      </c>
      <c r="M9858">
        <v>1</v>
      </c>
      <c r="N9858">
        <f t="shared" si="394"/>
        <v>0</v>
      </c>
      <c r="O9858">
        <f t="shared" si="395"/>
        <v>0</v>
      </c>
      <c r="P9858" t="s">
        <v>12694</v>
      </c>
    </row>
    <row r="9859" spans="2:16" x14ac:dyDescent="0.25">
      <c r="B9859" t="s">
        <v>9865</v>
      </c>
      <c r="C9859" s="119" t="s">
        <v>60</v>
      </c>
      <c r="D9859" t="s">
        <v>11552</v>
      </c>
      <c r="E9859" t="s">
        <v>11530</v>
      </c>
      <c r="F9859" t="s">
        <v>11540</v>
      </c>
      <c r="G9859" t="s">
        <v>61</v>
      </c>
      <c r="H9859" t="s">
        <v>18</v>
      </c>
      <c r="I9859" t="s">
        <v>11541</v>
      </c>
      <c r="J9859">
        <v>2018</v>
      </c>
      <c r="K9859">
        <v>650.1</v>
      </c>
      <c r="L9859">
        <v>22</v>
      </c>
      <c r="M9859">
        <v>1</v>
      </c>
      <c r="N9859">
        <f t="shared" si="394"/>
        <v>0</v>
      </c>
      <c r="O9859">
        <f t="shared" si="395"/>
        <v>0</v>
      </c>
      <c r="P9859" t="s">
        <v>12694</v>
      </c>
    </row>
    <row r="9860" spans="2:16" x14ac:dyDescent="0.25">
      <c r="B9860" t="s">
        <v>9866</v>
      </c>
      <c r="C9860" s="119" t="s">
        <v>60</v>
      </c>
      <c r="D9860" t="s">
        <v>11552</v>
      </c>
      <c r="E9860" t="s">
        <v>11530</v>
      </c>
      <c r="F9860" t="s">
        <v>11540</v>
      </c>
      <c r="G9860" t="s">
        <v>61</v>
      </c>
      <c r="H9860" t="s">
        <v>18</v>
      </c>
      <c r="I9860" t="s">
        <v>11541</v>
      </c>
      <c r="J9860">
        <v>2018</v>
      </c>
      <c r="K9860">
        <v>649.80999999999995</v>
      </c>
      <c r="L9860">
        <v>20</v>
      </c>
      <c r="M9860">
        <v>1</v>
      </c>
      <c r="N9860">
        <f t="shared" si="394"/>
        <v>0</v>
      </c>
      <c r="O9860">
        <f t="shared" si="395"/>
        <v>0</v>
      </c>
      <c r="P9860" t="s">
        <v>12694</v>
      </c>
    </row>
    <row r="9861" spans="2:16" x14ac:dyDescent="0.25">
      <c r="B9861" t="s">
        <v>9867</v>
      </c>
      <c r="C9861" s="119" t="s">
        <v>60</v>
      </c>
      <c r="D9861" t="s">
        <v>11552</v>
      </c>
      <c r="E9861" t="s">
        <v>11530</v>
      </c>
      <c r="F9861" t="s">
        <v>11540</v>
      </c>
      <c r="G9861" t="s">
        <v>61</v>
      </c>
      <c r="H9861" t="s">
        <v>18</v>
      </c>
      <c r="I9861" t="s">
        <v>11541</v>
      </c>
      <c r="J9861">
        <v>2018</v>
      </c>
      <c r="K9861">
        <v>649.95000000000005</v>
      </c>
      <c r="L9861">
        <v>21</v>
      </c>
      <c r="M9861">
        <v>1</v>
      </c>
      <c r="N9861">
        <f t="shared" si="394"/>
        <v>0</v>
      </c>
      <c r="O9861">
        <f t="shared" si="395"/>
        <v>0</v>
      </c>
      <c r="P9861" t="s">
        <v>12694</v>
      </c>
    </row>
    <row r="9862" spans="2:16" x14ac:dyDescent="0.25">
      <c r="B9862" t="s">
        <v>9868</v>
      </c>
      <c r="C9862" s="119" t="s">
        <v>60</v>
      </c>
      <c r="D9862" t="s">
        <v>11539</v>
      </c>
      <c r="E9862" t="s">
        <v>11530</v>
      </c>
      <c r="F9862" t="s">
        <v>11540</v>
      </c>
      <c r="G9862" t="s">
        <v>61</v>
      </c>
      <c r="H9862" t="s">
        <v>18</v>
      </c>
      <c r="I9862" t="s">
        <v>11541</v>
      </c>
      <c r="J9862">
        <v>2018</v>
      </c>
      <c r="K9862">
        <v>650.01</v>
      </c>
      <c r="L9862">
        <v>21</v>
      </c>
      <c r="M9862">
        <v>1</v>
      </c>
      <c r="N9862">
        <f t="shared" si="394"/>
        <v>0</v>
      </c>
      <c r="O9862">
        <f t="shared" si="395"/>
        <v>0</v>
      </c>
      <c r="P9862" t="s">
        <v>12694</v>
      </c>
    </row>
    <row r="9863" spans="2:16" x14ac:dyDescent="0.25">
      <c r="B9863" t="s">
        <v>9869</v>
      </c>
      <c r="C9863" s="119" t="s">
        <v>60</v>
      </c>
      <c r="D9863" t="s">
        <v>11542</v>
      </c>
      <c r="E9863" t="s">
        <v>11530</v>
      </c>
      <c r="F9863" t="s">
        <v>11540</v>
      </c>
      <c r="G9863" t="s">
        <v>61</v>
      </c>
      <c r="H9863" t="s">
        <v>18</v>
      </c>
      <c r="I9863" t="s">
        <v>11541</v>
      </c>
      <c r="J9863">
        <v>2018</v>
      </c>
      <c r="K9863">
        <v>649.94000000000005</v>
      </c>
      <c r="L9863">
        <v>21</v>
      </c>
      <c r="M9863">
        <v>1</v>
      </c>
      <c r="N9863">
        <f t="shared" si="394"/>
        <v>0</v>
      </c>
      <c r="O9863">
        <f t="shared" si="395"/>
        <v>0</v>
      </c>
      <c r="P9863" t="s">
        <v>12694</v>
      </c>
    </row>
    <row r="9864" spans="2:16" x14ac:dyDescent="0.25">
      <c r="B9864" t="s">
        <v>9870</v>
      </c>
      <c r="C9864" s="119" t="s">
        <v>60</v>
      </c>
      <c r="D9864" t="s">
        <v>11542</v>
      </c>
      <c r="E9864" t="s">
        <v>11530</v>
      </c>
      <c r="F9864" t="s">
        <v>11540</v>
      </c>
      <c r="G9864" t="s">
        <v>61</v>
      </c>
      <c r="H9864" t="s">
        <v>18</v>
      </c>
      <c r="I9864" t="s">
        <v>11541</v>
      </c>
      <c r="J9864">
        <v>2018</v>
      </c>
      <c r="K9864">
        <v>650.09</v>
      </c>
      <c r="L9864">
        <v>22</v>
      </c>
      <c r="M9864">
        <v>1</v>
      </c>
      <c r="N9864">
        <f t="shared" si="394"/>
        <v>0</v>
      </c>
      <c r="O9864">
        <f t="shared" si="395"/>
        <v>0</v>
      </c>
      <c r="P9864" t="s">
        <v>12694</v>
      </c>
    </row>
    <row r="9865" spans="2:16" x14ac:dyDescent="0.25">
      <c r="B9865" t="s">
        <v>9871</v>
      </c>
      <c r="C9865" s="119" t="s">
        <v>60</v>
      </c>
      <c r="D9865" t="s">
        <v>11542</v>
      </c>
      <c r="E9865" t="s">
        <v>11530</v>
      </c>
      <c r="F9865" t="s">
        <v>11540</v>
      </c>
      <c r="G9865" t="s">
        <v>61</v>
      </c>
      <c r="H9865" t="s">
        <v>18</v>
      </c>
      <c r="I9865" t="s">
        <v>11541</v>
      </c>
      <c r="J9865">
        <v>2018</v>
      </c>
      <c r="K9865">
        <v>649.79</v>
      </c>
      <c r="L9865">
        <v>20</v>
      </c>
      <c r="M9865">
        <v>1</v>
      </c>
      <c r="N9865">
        <f t="shared" si="394"/>
        <v>0</v>
      </c>
      <c r="O9865">
        <f t="shared" si="395"/>
        <v>0</v>
      </c>
      <c r="P9865" t="s">
        <v>12694</v>
      </c>
    </row>
    <row r="9866" spans="2:16" x14ac:dyDescent="0.25">
      <c r="B9866" t="s">
        <v>9872</v>
      </c>
      <c r="C9866" s="119" t="s">
        <v>60</v>
      </c>
      <c r="D9866" t="s">
        <v>11542</v>
      </c>
      <c r="E9866" t="s">
        <v>11530</v>
      </c>
      <c r="F9866" t="s">
        <v>11540</v>
      </c>
      <c r="G9866" t="s">
        <v>61</v>
      </c>
      <c r="H9866" t="s">
        <v>18</v>
      </c>
      <c r="I9866" t="s">
        <v>11541</v>
      </c>
      <c r="J9866">
        <v>2018</v>
      </c>
      <c r="K9866">
        <v>650.03</v>
      </c>
      <c r="L9866">
        <v>33</v>
      </c>
      <c r="M9866">
        <v>1</v>
      </c>
      <c r="N9866">
        <f t="shared" si="394"/>
        <v>0</v>
      </c>
      <c r="O9866">
        <f t="shared" si="395"/>
        <v>0</v>
      </c>
      <c r="P9866" t="s">
        <v>12694</v>
      </c>
    </row>
    <row r="9867" spans="2:16" x14ac:dyDescent="0.25">
      <c r="B9867" t="s">
        <v>9873</v>
      </c>
      <c r="C9867" s="119" t="s">
        <v>60</v>
      </c>
      <c r="D9867" t="s">
        <v>11542</v>
      </c>
      <c r="E9867" t="s">
        <v>11530</v>
      </c>
      <c r="F9867" t="s">
        <v>11540</v>
      </c>
      <c r="G9867" t="s">
        <v>61</v>
      </c>
      <c r="H9867" t="s">
        <v>18</v>
      </c>
      <c r="I9867" t="s">
        <v>11541</v>
      </c>
      <c r="J9867">
        <v>2018</v>
      </c>
      <c r="K9867">
        <v>871.05</v>
      </c>
      <c r="L9867">
        <v>22</v>
      </c>
      <c r="M9867">
        <v>1</v>
      </c>
      <c r="N9867">
        <f t="shared" ref="N9867:N9930" si="396">IF(K9867&lt;100,1,0)</f>
        <v>0</v>
      </c>
      <c r="O9867">
        <f t="shared" si="395"/>
        <v>0</v>
      </c>
      <c r="P9867" t="s">
        <v>12694</v>
      </c>
    </row>
    <row r="9868" spans="2:16" x14ac:dyDescent="0.25">
      <c r="B9868" t="s">
        <v>9874</v>
      </c>
      <c r="C9868" s="119" t="s">
        <v>60</v>
      </c>
      <c r="D9868" t="s">
        <v>11537</v>
      </c>
      <c r="E9868" t="s">
        <v>11530</v>
      </c>
      <c r="F9868" t="s">
        <v>11540</v>
      </c>
      <c r="G9868" t="s">
        <v>61</v>
      </c>
      <c r="H9868" t="s">
        <v>18</v>
      </c>
      <c r="I9868" t="s">
        <v>11541</v>
      </c>
      <c r="J9868">
        <v>2018</v>
      </c>
      <c r="K9868">
        <v>682.16</v>
      </c>
      <c r="L9868">
        <v>19</v>
      </c>
      <c r="M9868">
        <v>1</v>
      </c>
      <c r="N9868">
        <f t="shared" si="396"/>
        <v>0</v>
      </c>
      <c r="O9868">
        <f t="shared" si="395"/>
        <v>0</v>
      </c>
      <c r="P9868" t="s">
        <v>12694</v>
      </c>
    </row>
    <row r="9869" spans="2:16" x14ac:dyDescent="0.25">
      <c r="B9869" t="s">
        <v>9875</v>
      </c>
      <c r="C9869" s="119" t="s">
        <v>60</v>
      </c>
      <c r="D9869" t="s">
        <v>11537</v>
      </c>
      <c r="E9869" t="s">
        <v>11530</v>
      </c>
      <c r="F9869" t="s">
        <v>11540</v>
      </c>
      <c r="G9869" t="s">
        <v>61</v>
      </c>
      <c r="H9869" t="s">
        <v>18</v>
      </c>
      <c r="I9869" t="s">
        <v>11541</v>
      </c>
      <c r="J9869">
        <v>2018</v>
      </c>
      <c r="K9869">
        <v>1276.69</v>
      </c>
      <c r="L9869">
        <v>18</v>
      </c>
      <c r="M9869">
        <v>1</v>
      </c>
      <c r="N9869">
        <f t="shared" si="396"/>
        <v>0</v>
      </c>
      <c r="O9869">
        <f t="shared" si="395"/>
        <v>0</v>
      </c>
      <c r="P9869" t="s">
        <v>12694</v>
      </c>
    </row>
    <row r="9870" spans="2:16" x14ac:dyDescent="0.25">
      <c r="B9870" t="s">
        <v>9876</v>
      </c>
      <c r="C9870" s="119" t="s">
        <v>60</v>
      </c>
      <c r="D9870" t="s">
        <v>11537</v>
      </c>
      <c r="E9870" t="s">
        <v>11530</v>
      </c>
      <c r="F9870" t="s">
        <v>11540</v>
      </c>
      <c r="G9870" t="s">
        <v>61</v>
      </c>
      <c r="H9870" t="s">
        <v>18</v>
      </c>
      <c r="I9870" t="s">
        <v>11533</v>
      </c>
      <c r="J9870">
        <v>2018</v>
      </c>
      <c r="K9870">
        <v>659.26</v>
      </c>
      <c r="L9870">
        <v>36</v>
      </c>
      <c r="M9870">
        <v>1</v>
      </c>
      <c r="N9870">
        <f t="shared" si="396"/>
        <v>0</v>
      </c>
      <c r="O9870">
        <f t="shared" si="395"/>
        <v>0</v>
      </c>
      <c r="P9870" t="s">
        <v>12694</v>
      </c>
    </row>
    <row r="9871" spans="2:16" x14ac:dyDescent="0.25">
      <c r="B9871" t="s">
        <v>9877</v>
      </c>
      <c r="C9871" s="119" t="s">
        <v>60</v>
      </c>
      <c r="D9871" t="s">
        <v>11537</v>
      </c>
      <c r="E9871" t="s">
        <v>11530</v>
      </c>
      <c r="F9871" t="s">
        <v>11540</v>
      </c>
      <c r="G9871" t="s">
        <v>61</v>
      </c>
      <c r="H9871" t="s">
        <v>18</v>
      </c>
      <c r="I9871" t="s">
        <v>11533</v>
      </c>
      <c r="J9871">
        <v>2018</v>
      </c>
      <c r="K9871">
        <v>658.93</v>
      </c>
      <c r="L9871">
        <v>35</v>
      </c>
      <c r="M9871">
        <v>1</v>
      </c>
      <c r="N9871">
        <f t="shared" si="396"/>
        <v>0</v>
      </c>
      <c r="O9871">
        <f t="shared" si="395"/>
        <v>0</v>
      </c>
      <c r="P9871" t="s">
        <v>12694</v>
      </c>
    </row>
    <row r="9872" spans="2:16" x14ac:dyDescent="0.25">
      <c r="B9872" t="s">
        <v>9878</v>
      </c>
      <c r="C9872" s="119" t="s">
        <v>60</v>
      </c>
      <c r="D9872" t="s">
        <v>11537</v>
      </c>
      <c r="E9872" t="s">
        <v>11530</v>
      </c>
      <c r="F9872" t="s">
        <v>11540</v>
      </c>
      <c r="G9872" t="s">
        <v>61</v>
      </c>
      <c r="H9872" t="s">
        <v>18</v>
      </c>
      <c r="I9872" t="s">
        <v>11541</v>
      </c>
      <c r="J9872">
        <v>2018</v>
      </c>
      <c r="K9872">
        <v>683.1</v>
      </c>
      <c r="L9872">
        <v>25</v>
      </c>
      <c r="M9872">
        <v>1</v>
      </c>
      <c r="N9872">
        <f t="shared" si="396"/>
        <v>0</v>
      </c>
      <c r="O9872">
        <f t="shared" si="395"/>
        <v>0</v>
      </c>
      <c r="P9872" t="s">
        <v>12694</v>
      </c>
    </row>
    <row r="9873" spans="2:16" x14ac:dyDescent="0.25">
      <c r="B9873" t="s">
        <v>9879</v>
      </c>
      <c r="C9873" s="119" t="s">
        <v>60</v>
      </c>
      <c r="D9873" t="s">
        <v>11552</v>
      </c>
      <c r="E9873" t="s">
        <v>11530</v>
      </c>
      <c r="F9873" t="s">
        <v>11540</v>
      </c>
      <c r="G9873" t="s">
        <v>61</v>
      </c>
      <c r="H9873" t="s">
        <v>18</v>
      </c>
      <c r="I9873" t="s">
        <v>11541</v>
      </c>
      <c r="J9873">
        <v>2018</v>
      </c>
      <c r="K9873">
        <v>650.66</v>
      </c>
      <c r="L9873">
        <v>22</v>
      </c>
      <c r="M9873">
        <v>1</v>
      </c>
      <c r="N9873">
        <f t="shared" si="396"/>
        <v>0</v>
      </c>
      <c r="O9873">
        <f t="shared" si="395"/>
        <v>0</v>
      </c>
      <c r="P9873" t="s">
        <v>12694</v>
      </c>
    </row>
    <row r="9874" spans="2:16" x14ac:dyDescent="0.25">
      <c r="B9874" t="s">
        <v>9880</v>
      </c>
      <c r="C9874" s="119" t="s">
        <v>60</v>
      </c>
      <c r="D9874" t="s">
        <v>11552</v>
      </c>
      <c r="E9874" t="s">
        <v>11530</v>
      </c>
      <c r="F9874" t="s">
        <v>11540</v>
      </c>
      <c r="G9874" t="s">
        <v>61</v>
      </c>
      <c r="H9874" t="s">
        <v>18</v>
      </c>
      <c r="I9874" t="s">
        <v>11541</v>
      </c>
      <c r="J9874">
        <v>2018</v>
      </c>
      <c r="K9874">
        <v>652.14</v>
      </c>
      <c r="L9874">
        <v>33</v>
      </c>
      <c r="M9874">
        <v>1</v>
      </c>
      <c r="N9874">
        <f t="shared" si="396"/>
        <v>0</v>
      </c>
      <c r="O9874">
        <f t="shared" si="395"/>
        <v>0</v>
      </c>
      <c r="P9874" t="s">
        <v>12694</v>
      </c>
    </row>
    <row r="9875" spans="2:16" x14ac:dyDescent="0.25">
      <c r="B9875" t="s">
        <v>9881</v>
      </c>
      <c r="C9875" s="119" t="s">
        <v>60</v>
      </c>
      <c r="D9875" t="s">
        <v>11552</v>
      </c>
      <c r="E9875" t="s">
        <v>11530</v>
      </c>
      <c r="F9875" t="s">
        <v>11540</v>
      </c>
      <c r="G9875" t="s">
        <v>61</v>
      </c>
      <c r="H9875" t="s">
        <v>18</v>
      </c>
      <c r="I9875" t="s">
        <v>11541</v>
      </c>
      <c r="J9875">
        <v>2018</v>
      </c>
      <c r="K9875">
        <v>651.54999999999995</v>
      </c>
      <c r="L9875">
        <v>29</v>
      </c>
      <c r="M9875">
        <v>1</v>
      </c>
      <c r="N9875">
        <f t="shared" si="396"/>
        <v>0</v>
      </c>
      <c r="O9875">
        <f t="shared" si="395"/>
        <v>0</v>
      </c>
      <c r="P9875" t="s">
        <v>12694</v>
      </c>
    </row>
    <row r="9876" spans="2:16" x14ac:dyDescent="0.25">
      <c r="B9876" t="s">
        <v>9882</v>
      </c>
      <c r="C9876" s="119" t="s">
        <v>60</v>
      </c>
      <c r="D9876" t="s">
        <v>11537</v>
      </c>
      <c r="E9876" t="s">
        <v>11530</v>
      </c>
      <c r="F9876" t="s">
        <v>11540</v>
      </c>
      <c r="G9876" t="s">
        <v>61</v>
      </c>
      <c r="H9876" t="s">
        <v>18</v>
      </c>
      <c r="I9876" t="s">
        <v>11541</v>
      </c>
      <c r="J9876">
        <v>2018</v>
      </c>
      <c r="K9876">
        <v>682.18</v>
      </c>
      <c r="L9876">
        <v>19</v>
      </c>
      <c r="M9876">
        <v>1</v>
      </c>
      <c r="N9876">
        <f t="shared" si="396"/>
        <v>0</v>
      </c>
      <c r="O9876">
        <f t="shared" si="395"/>
        <v>0</v>
      </c>
      <c r="P9876" t="s">
        <v>12694</v>
      </c>
    </row>
    <row r="9877" spans="2:16" x14ac:dyDescent="0.25">
      <c r="B9877" t="s">
        <v>9883</v>
      </c>
      <c r="C9877" s="119" t="s">
        <v>60</v>
      </c>
      <c r="D9877" t="s">
        <v>11537</v>
      </c>
      <c r="E9877" t="s">
        <v>11530</v>
      </c>
      <c r="F9877" t="s">
        <v>11540</v>
      </c>
      <c r="G9877" t="s">
        <v>61</v>
      </c>
      <c r="H9877" t="s">
        <v>18</v>
      </c>
      <c r="I9877" t="s">
        <v>11541</v>
      </c>
      <c r="J9877">
        <v>2018</v>
      </c>
      <c r="K9877">
        <v>682.48</v>
      </c>
      <c r="L9877">
        <v>21</v>
      </c>
      <c r="M9877">
        <v>1</v>
      </c>
      <c r="N9877">
        <f t="shared" si="396"/>
        <v>0</v>
      </c>
      <c r="O9877">
        <f t="shared" si="395"/>
        <v>0</v>
      </c>
      <c r="P9877" t="s">
        <v>12694</v>
      </c>
    </row>
    <row r="9878" spans="2:16" x14ac:dyDescent="0.25">
      <c r="B9878" t="s">
        <v>9884</v>
      </c>
      <c r="C9878" s="119" t="s">
        <v>60</v>
      </c>
      <c r="D9878" t="s">
        <v>11537</v>
      </c>
      <c r="E9878" t="s">
        <v>11530</v>
      </c>
      <c r="F9878" t="s">
        <v>11540</v>
      </c>
      <c r="G9878" t="s">
        <v>61</v>
      </c>
      <c r="H9878" t="s">
        <v>18</v>
      </c>
      <c r="I9878" t="s">
        <v>11541</v>
      </c>
      <c r="J9878">
        <v>2018</v>
      </c>
      <c r="K9878">
        <v>682.18</v>
      </c>
      <c r="L9878">
        <v>19</v>
      </c>
      <c r="M9878">
        <v>1</v>
      </c>
      <c r="N9878">
        <f t="shared" si="396"/>
        <v>0</v>
      </c>
      <c r="O9878">
        <f t="shared" si="395"/>
        <v>0</v>
      </c>
      <c r="P9878" t="s">
        <v>12694</v>
      </c>
    </row>
    <row r="9879" spans="2:16" x14ac:dyDescent="0.25">
      <c r="B9879" t="s">
        <v>9885</v>
      </c>
      <c r="C9879" s="119" t="s">
        <v>60</v>
      </c>
      <c r="D9879" t="s">
        <v>11537</v>
      </c>
      <c r="E9879" t="s">
        <v>11530</v>
      </c>
      <c r="F9879" t="s">
        <v>11540</v>
      </c>
      <c r="G9879" t="s">
        <v>61</v>
      </c>
      <c r="H9879" t="s">
        <v>18</v>
      </c>
      <c r="I9879" t="s">
        <v>11541</v>
      </c>
      <c r="J9879">
        <v>2018</v>
      </c>
      <c r="K9879">
        <v>682.48</v>
      </c>
      <c r="L9879">
        <v>21</v>
      </c>
      <c r="M9879">
        <v>1</v>
      </c>
      <c r="N9879">
        <f t="shared" si="396"/>
        <v>0</v>
      </c>
      <c r="O9879">
        <f t="shared" si="395"/>
        <v>0</v>
      </c>
      <c r="P9879" t="s">
        <v>12694</v>
      </c>
    </row>
    <row r="9880" spans="2:16" x14ac:dyDescent="0.25">
      <c r="B9880" t="s">
        <v>9886</v>
      </c>
      <c r="C9880" s="119" t="s">
        <v>60</v>
      </c>
      <c r="D9880" t="s">
        <v>11537</v>
      </c>
      <c r="E9880" t="s">
        <v>11530</v>
      </c>
      <c r="F9880" t="s">
        <v>11540</v>
      </c>
      <c r="G9880" t="s">
        <v>61</v>
      </c>
      <c r="H9880" t="s">
        <v>18</v>
      </c>
      <c r="I9880" t="s">
        <v>11541</v>
      </c>
      <c r="J9880">
        <v>2018</v>
      </c>
      <c r="K9880">
        <v>683.79</v>
      </c>
      <c r="L9880">
        <v>30</v>
      </c>
      <c r="M9880">
        <v>1</v>
      </c>
      <c r="N9880">
        <f t="shared" si="396"/>
        <v>0</v>
      </c>
      <c r="O9880">
        <f t="shared" si="395"/>
        <v>0</v>
      </c>
      <c r="P9880" t="s">
        <v>12694</v>
      </c>
    </row>
    <row r="9881" spans="2:16" x14ac:dyDescent="0.25">
      <c r="B9881" t="s">
        <v>9887</v>
      </c>
      <c r="C9881" s="119" t="s">
        <v>60</v>
      </c>
      <c r="D9881" t="s">
        <v>11552</v>
      </c>
      <c r="E9881" t="s">
        <v>11530</v>
      </c>
      <c r="F9881" t="s">
        <v>11540</v>
      </c>
      <c r="G9881" t="s">
        <v>61</v>
      </c>
      <c r="H9881" t="s">
        <v>18</v>
      </c>
      <c r="I9881" t="s">
        <v>11541</v>
      </c>
      <c r="J9881">
        <v>2018</v>
      </c>
      <c r="K9881">
        <v>652.29999999999995</v>
      </c>
      <c r="L9881">
        <v>34</v>
      </c>
      <c r="M9881">
        <v>1</v>
      </c>
      <c r="N9881">
        <f t="shared" si="396"/>
        <v>0</v>
      </c>
      <c r="O9881">
        <f t="shared" si="395"/>
        <v>0</v>
      </c>
      <c r="P9881" t="s">
        <v>12694</v>
      </c>
    </row>
    <row r="9882" spans="2:16" x14ac:dyDescent="0.25">
      <c r="B9882" t="s">
        <v>9888</v>
      </c>
      <c r="C9882" s="119" t="s">
        <v>60</v>
      </c>
      <c r="D9882" t="s">
        <v>11537</v>
      </c>
      <c r="E9882" t="s">
        <v>11530</v>
      </c>
      <c r="F9882" t="s">
        <v>11540</v>
      </c>
      <c r="G9882" t="s">
        <v>61</v>
      </c>
      <c r="H9882" t="s">
        <v>18</v>
      </c>
      <c r="I9882" t="s">
        <v>11541</v>
      </c>
      <c r="J9882">
        <v>2018</v>
      </c>
      <c r="K9882">
        <v>648.98</v>
      </c>
      <c r="L9882">
        <v>21</v>
      </c>
      <c r="M9882">
        <v>1</v>
      </c>
      <c r="N9882">
        <f t="shared" si="396"/>
        <v>0</v>
      </c>
      <c r="O9882">
        <f t="shared" si="395"/>
        <v>0</v>
      </c>
      <c r="P9882" t="s">
        <v>12694</v>
      </c>
    </row>
    <row r="9883" spans="2:16" x14ac:dyDescent="0.25">
      <c r="B9883" t="s">
        <v>9889</v>
      </c>
      <c r="C9883" s="119" t="s">
        <v>60</v>
      </c>
      <c r="D9883" t="s">
        <v>11537</v>
      </c>
      <c r="E9883" t="s">
        <v>11530</v>
      </c>
      <c r="F9883" t="s">
        <v>11540</v>
      </c>
      <c r="G9883" t="s">
        <v>61</v>
      </c>
      <c r="H9883" t="s">
        <v>18</v>
      </c>
      <c r="I9883" t="s">
        <v>11541</v>
      </c>
      <c r="J9883">
        <v>2018</v>
      </c>
      <c r="K9883">
        <v>649.52</v>
      </c>
      <c r="L9883">
        <v>25</v>
      </c>
      <c r="M9883">
        <v>1</v>
      </c>
      <c r="N9883">
        <f t="shared" si="396"/>
        <v>0</v>
      </c>
      <c r="O9883">
        <f t="shared" si="395"/>
        <v>0</v>
      </c>
      <c r="P9883" t="s">
        <v>12694</v>
      </c>
    </row>
    <row r="9884" spans="2:16" x14ac:dyDescent="0.25">
      <c r="B9884" t="s">
        <v>9890</v>
      </c>
      <c r="C9884" s="119" t="s">
        <v>60</v>
      </c>
      <c r="D9884" t="s">
        <v>11550</v>
      </c>
      <c r="E9884" t="s">
        <v>11530</v>
      </c>
      <c r="F9884" t="s">
        <v>11540</v>
      </c>
      <c r="G9884" t="s">
        <v>61</v>
      </c>
      <c r="H9884" t="s">
        <v>18</v>
      </c>
      <c r="I9884" t="s">
        <v>11541</v>
      </c>
      <c r="J9884">
        <v>2018</v>
      </c>
      <c r="K9884">
        <v>649.99</v>
      </c>
      <c r="L9884">
        <v>28</v>
      </c>
      <c r="M9884">
        <v>1</v>
      </c>
      <c r="N9884">
        <f t="shared" si="396"/>
        <v>0</v>
      </c>
      <c r="O9884">
        <f t="shared" si="395"/>
        <v>0</v>
      </c>
      <c r="P9884" t="s">
        <v>12694</v>
      </c>
    </row>
    <row r="9885" spans="2:16" x14ac:dyDescent="0.25">
      <c r="B9885" t="s">
        <v>9891</v>
      </c>
      <c r="C9885" s="119" t="s">
        <v>60</v>
      </c>
      <c r="D9885" t="s">
        <v>11550</v>
      </c>
      <c r="E9885" t="s">
        <v>11530</v>
      </c>
      <c r="F9885" t="s">
        <v>11540</v>
      </c>
      <c r="G9885" t="s">
        <v>61</v>
      </c>
      <c r="H9885" t="s">
        <v>18</v>
      </c>
      <c r="I9885" t="s">
        <v>11541</v>
      </c>
      <c r="J9885">
        <v>2018</v>
      </c>
      <c r="K9885">
        <v>649.71</v>
      </c>
      <c r="L9885">
        <v>26</v>
      </c>
      <c r="M9885">
        <v>1</v>
      </c>
      <c r="N9885">
        <f t="shared" si="396"/>
        <v>0</v>
      </c>
      <c r="O9885">
        <f t="shared" si="395"/>
        <v>0</v>
      </c>
      <c r="P9885" t="s">
        <v>12694</v>
      </c>
    </row>
    <row r="9886" spans="2:16" x14ac:dyDescent="0.25">
      <c r="B9886" t="s">
        <v>9892</v>
      </c>
      <c r="C9886" s="119" t="s">
        <v>60</v>
      </c>
      <c r="D9886" t="s">
        <v>11537</v>
      </c>
      <c r="E9886" t="s">
        <v>11530</v>
      </c>
      <c r="F9886" t="s">
        <v>11540</v>
      </c>
      <c r="G9886" t="s">
        <v>61</v>
      </c>
      <c r="H9886" t="s">
        <v>18</v>
      </c>
      <c r="I9886" t="s">
        <v>11541</v>
      </c>
      <c r="J9886">
        <v>2018</v>
      </c>
      <c r="K9886">
        <v>649.28</v>
      </c>
      <c r="L9886">
        <v>23</v>
      </c>
      <c r="M9886">
        <v>1</v>
      </c>
      <c r="N9886">
        <f t="shared" si="396"/>
        <v>0</v>
      </c>
      <c r="O9886">
        <f t="shared" si="395"/>
        <v>0</v>
      </c>
      <c r="P9886" t="s">
        <v>12694</v>
      </c>
    </row>
    <row r="9887" spans="2:16" x14ac:dyDescent="0.25">
      <c r="B9887" t="s">
        <v>9893</v>
      </c>
      <c r="C9887" s="119" t="s">
        <v>60</v>
      </c>
      <c r="D9887" t="s">
        <v>11542</v>
      </c>
      <c r="E9887" t="s">
        <v>11530</v>
      </c>
      <c r="F9887" t="s">
        <v>11540</v>
      </c>
      <c r="G9887" t="s">
        <v>61</v>
      </c>
      <c r="H9887" t="s">
        <v>18</v>
      </c>
      <c r="I9887" t="s">
        <v>11541</v>
      </c>
      <c r="J9887">
        <v>2018</v>
      </c>
      <c r="K9887">
        <v>682.1</v>
      </c>
      <c r="L9887">
        <v>16</v>
      </c>
      <c r="M9887">
        <v>1</v>
      </c>
      <c r="N9887">
        <f t="shared" si="396"/>
        <v>0</v>
      </c>
      <c r="O9887">
        <f t="shared" si="395"/>
        <v>0</v>
      </c>
      <c r="P9887" t="s">
        <v>12693</v>
      </c>
    </row>
    <row r="9888" spans="2:16" x14ac:dyDescent="0.25">
      <c r="B9888" t="s">
        <v>9894</v>
      </c>
      <c r="C9888" s="119" t="s">
        <v>60</v>
      </c>
      <c r="D9888" t="s">
        <v>11537</v>
      </c>
      <c r="E9888" t="s">
        <v>11530</v>
      </c>
      <c r="F9888" t="s">
        <v>11540</v>
      </c>
      <c r="G9888" t="s">
        <v>61</v>
      </c>
      <c r="H9888" t="s">
        <v>18</v>
      </c>
      <c r="I9888" t="s">
        <v>11541</v>
      </c>
      <c r="J9888">
        <v>2018</v>
      </c>
      <c r="K9888">
        <v>684.96</v>
      </c>
      <c r="L9888">
        <v>38</v>
      </c>
      <c r="M9888">
        <v>1</v>
      </c>
      <c r="N9888">
        <f t="shared" si="396"/>
        <v>0</v>
      </c>
      <c r="O9888">
        <f t="shared" si="395"/>
        <v>0</v>
      </c>
      <c r="P9888" t="s">
        <v>12694</v>
      </c>
    </row>
    <row r="9889" spans="2:16" x14ac:dyDescent="0.25">
      <c r="B9889" t="s">
        <v>9895</v>
      </c>
      <c r="C9889" s="119" t="s">
        <v>60</v>
      </c>
      <c r="D9889" t="s">
        <v>11539</v>
      </c>
      <c r="E9889" t="s">
        <v>11530</v>
      </c>
      <c r="F9889" t="s">
        <v>11540</v>
      </c>
      <c r="G9889" t="s">
        <v>61</v>
      </c>
      <c r="H9889" t="s">
        <v>18</v>
      </c>
      <c r="I9889" t="s">
        <v>11541</v>
      </c>
      <c r="J9889">
        <v>2018</v>
      </c>
      <c r="K9889">
        <v>683.13</v>
      </c>
      <c r="L9889">
        <v>23</v>
      </c>
      <c r="M9889">
        <v>1</v>
      </c>
      <c r="N9889">
        <f t="shared" si="396"/>
        <v>0</v>
      </c>
      <c r="O9889">
        <f t="shared" si="395"/>
        <v>0</v>
      </c>
      <c r="P9889" t="s">
        <v>12694</v>
      </c>
    </row>
    <row r="9890" spans="2:16" x14ac:dyDescent="0.25">
      <c r="B9890" t="s">
        <v>9896</v>
      </c>
      <c r="C9890" s="119" t="s">
        <v>60</v>
      </c>
      <c r="D9890" t="s">
        <v>11537</v>
      </c>
      <c r="E9890" t="s">
        <v>11530</v>
      </c>
      <c r="F9890" t="s">
        <v>11540</v>
      </c>
      <c r="G9890" t="s">
        <v>61</v>
      </c>
      <c r="H9890" t="s">
        <v>18</v>
      </c>
      <c r="I9890" t="s">
        <v>11541</v>
      </c>
      <c r="J9890">
        <v>2018</v>
      </c>
      <c r="K9890">
        <v>649.28</v>
      </c>
      <c r="L9890">
        <v>23</v>
      </c>
      <c r="M9890">
        <v>1</v>
      </c>
      <c r="N9890">
        <f t="shared" si="396"/>
        <v>0</v>
      </c>
      <c r="O9890">
        <f t="shared" si="395"/>
        <v>0</v>
      </c>
      <c r="P9890" t="s">
        <v>12694</v>
      </c>
    </row>
    <row r="9891" spans="2:16" x14ac:dyDescent="0.25">
      <c r="B9891" t="s">
        <v>9897</v>
      </c>
      <c r="C9891" s="119" t="s">
        <v>60</v>
      </c>
      <c r="D9891" t="s">
        <v>11537</v>
      </c>
      <c r="E9891" t="s">
        <v>11530</v>
      </c>
      <c r="F9891" t="s">
        <v>11540</v>
      </c>
      <c r="G9891" t="s">
        <v>61</v>
      </c>
      <c r="H9891" t="s">
        <v>18</v>
      </c>
      <c r="I9891" t="s">
        <v>11541</v>
      </c>
      <c r="J9891">
        <v>2018</v>
      </c>
      <c r="K9891">
        <v>649.41999999999996</v>
      </c>
      <c r="L9891">
        <v>24</v>
      </c>
      <c r="M9891">
        <v>1</v>
      </c>
      <c r="N9891">
        <f t="shared" si="396"/>
        <v>0</v>
      </c>
      <c r="O9891">
        <f t="shared" si="395"/>
        <v>0</v>
      </c>
      <c r="P9891" t="s">
        <v>12694</v>
      </c>
    </row>
    <row r="9892" spans="2:16" x14ac:dyDescent="0.25">
      <c r="B9892" t="s">
        <v>9898</v>
      </c>
      <c r="C9892" s="119" t="s">
        <v>60</v>
      </c>
      <c r="D9892" t="s">
        <v>11537</v>
      </c>
      <c r="E9892" t="s">
        <v>11530</v>
      </c>
      <c r="F9892" t="s">
        <v>11540</v>
      </c>
      <c r="G9892" t="s">
        <v>61</v>
      </c>
      <c r="H9892" t="s">
        <v>18</v>
      </c>
      <c r="I9892" t="s">
        <v>11541</v>
      </c>
      <c r="J9892">
        <v>2018</v>
      </c>
      <c r="K9892">
        <v>649.71</v>
      </c>
      <c r="L9892">
        <v>26</v>
      </c>
      <c r="M9892">
        <v>1</v>
      </c>
      <c r="N9892">
        <f t="shared" si="396"/>
        <v>0</v>
      </c>
      <c r="O9892">
        <f t="shared" si="395"/>
        <v>0</v>
      </c>
      <c r="P9892" t="s">
        <v>12694</v>
      </c>
    </row>
    <row r="9893" spans="2:16" x14ac:dyDescent="0.25">
      <c r="B9893" t="s">
        <v>9899</v>
      </c>
      <c r="C9893" s="119" t="s">
        <v>60</v>
      </c>
      <c r="D9893" t="s">
        <v>11537</v>
      </c>
      <c r="E9893" t="s">
        <v>11530</v>
      </c>
      <c r="F9893" t="s">
        <v>11540</v>
      </c>
      <c r="G9893" t="s">
        <v>61</v>
      </c>
      <c r="H9893" t="s">
        <v>18</v>
      </c>
      <c r="I9893" t="s">
        <v>11541</v>
      </c>
      <c r="J9893">
        <v>2018</v>
      </c>
      <c r="K9893">
        <v>902.97</v>
      </c>
      <c r="L9893">
        <v>20</v>
      </c>
      <c r="M9893">
        <v>1</v>
      </c>
      <c r="N9893">
        <f t="shared" si="396"/>
        <v>0</v>
      </c>
      <c r="O9893">
        <f t="shared" si="395"/>
        <v>0</v>
      </c>
      <c r="P9893" t="s">
        <v>12694</v>
      </c>
    </row>
    <row r="9894" spans="2:16" x14ac:dyDescent="0.25">
      <c r="B9894" t="s">
        <v>9900</v>
      </c>
      <c r="C9894" s="119" t="s">
        <v>60</v>
      </c>
      <c r="D9894" t="s">
        <v>11537</v>
      </c>
      <c r="E9894" t="s">
        <v>11530</v>
      </c>
      <c r="F9894" t="s">
        <v>11540</v>
      </c>
      <c r="G9894" t="s">
        <v>61</v>
      </c>
      <c r="H9894" t="s">
        <v>18</v>
      </c>
      <c r="I9894" t="s">
        <v>11541</v>
      </c>
      <c r="J9894">
        <v>2018</v>
      </c>
      <c r="K9894">
        <v>683.85</v>
      </c>
      <c r="L9894">
        <v>28</v>
      </c>
      <c r="M9894">
        <v>1</v>
      </c>
      <c r="N9894">
        <f t="shared" si="396"/>
        <v>0</v>
      </c>
      <c r="O9894">
        <f t="shared" si="395"/>
        <v>0</v>
      </c>
      <c r="P9894" t="s">
        <v>12694</v>
      </c>
    </row>
    <row r="9895" spans="2:16" x14ac:dyDescent="0.25">
      <c r="B9895" t="s">
        <v>9901</v>
      </c>
      <c r="C9895" s="119" t="s">
        <v>60</v>
      </c>
      <c r="D9895" t="s">
        <v>11537</v>
      </c>
      <c r="E9895" t="s">
        <v>11530</v>
      </c>
      <c r="F9895" t="s">
        <v>11540</v>
      </c>
      <c r="G9895" t="s">
        <v>61</v>
      </c>
      <c r="H9895" t="s">
        <v>18</v>
      </c>
      <c r="I9895" t="s">
        <v>11541</v>
      </c>
      <c r="J9895">
        <v>2018</v>
      </c>
      <c r="K9895">
        <v>650.51</v>
      </c>
      <c r="L9895">
        <v>22</v>
      </c>
      <c r="M9895">
        <v>1</v>
      </c>
      <c r="N9895">
        <f t="shared" si="396"/>
        <v>0</v>
      </c>
      <c r="O9895">
        <f t="shared" si="395"/>
        <v>0</v>
      </c>
      <c r="P9895" t="s">
        <v>12694</v>
      </c>
    </row>
    <row r="9896" spans="2:16" x14ac:dyDescent="0.25">
      <c r="B9896" t="s">
        <v>9902</v>
      </c>
      <c r="C9896" s="119" t="s">
        <v>60</v>
      </c>
      <c r="D9896" t="s">
        <v>11537</v>
      </c>
      <c r="E9896" t="s">
        <v>11530</v>
      </c>
      <c r="F9896" t="s">
        <v>11540</v>
      </c>
      <c r="G9896" t="s">
        <v>61</v>
      </c>
      <c r="H9896" t="s">
        <v>18</v>
      </c>
      <c r="I9896" t="s">
        <v>11541</v>
      </c>
      <c r="J9896">
        <v>2018</v>
      </c>
      <c r="K9896">
        <v>650.36</v>
      </c>
      <c r="L9896">
        <v>21</v>
      </c>
      <c r="M9896">
        <v>1</v>
      </c>
      <c r="N9896">
        <f t="shared" si="396"/>
        <v>0</v>
      </c>
      <c r="O9896">
        <f t="shared" si="395"/>
        <v>0</v>
      </c>
      <c r="P9896" t="s">
        <v>12694</v>
      </c>
    </row>
    <row r="9897" spans="2:16" x14ac:dyDescent="0.25">
      <c r="B9897" t="s">
        <v>9903</v>
      </c>
      <c r="C9897" s="119" t="s">
        <v>60</v>
      </c>
      <c r="D9897" t="s">
        <v>11537</v>
      </c>
      <c r="E9897" t="s">
        <v>11530</v>
      </c>
      <c r="F9897" t="s">
        <v>11540</v>
      </c>
      <c r="G9897" t="s">
        <v>61</v>
      </c>
      <c r="H9897" t="s">
        <v>18</v>
      </c>
      <c r="I9897" t="s">
        <v>11541</v>
      </c>
      <c r="J9897">
        <v>2018</v>
      </c>
      <c r="K9897">
        <v>650.80999999999995</v>
      </c>
      <c r="L9897">
        <v>24</v>
      </c>
      <c r="M9897">
        <v>1</v>
      </c>
      <c r="N9897">
        <f t="shared" si="396"/>
        <v>0</v>
      </c>
      <c r="O9897">
        <f t="shared" si="395"/>
        <v>0</v>
      </c>
      <c r="P9897" t="s">
        <v>12694</v>
      </c>
    </row>
    <row r="9898" spans="2:16" x14ac:dyDescent="0.25">
      <c r="B9898" t="s">
        <v>9904</v>
      </c>
      <c r="C9898" s="119" t="s">
        <v>60</v>
      </c>
      <c r="D9898" t="s">
        <v>11537</v>
      </c>
      <c r="E9898" t="s">
        <v>11530</v>
      </c>
      <c r="F9898" t="s">
        <v>11540</v>
      </c>
      <c r="G9898" t="s">
        <v>61</v>
      </c>
      <c r="H9898" t="s">
        <v>18</v>
      </c>
      <c r="I9898" t="s">
        <v>11541</v>
      </c>
      <c r="J9898">
        <v>2018</v>
      </c>
      <c r="K9898">
        <v>650.51</v>
      </c>
      <c r="L9898">
        <v>22</v>
      </c>
      <c r="M9898">
        <v>1</v>
      </c>
      <c r="N9898">
        <f t="shared" si="396"/>
        <v>0</v>
      </c>
      <c r="O9898">
        <f t="shared" si="395"/>
        <v>0</v>
      </c>
      <c r="P9898" t="s">
        <v>12694</v>
      </c>
    </row>
    <row r="9899" spans="2:16" x14ac:dyDescent="0.25">
      <c r="B9899" t="s">
        <v>9905</v>
      </c>
      <c r="C9899" s="119" t="s">
        <v>60</v>
      </c>
      <c r="D9899" t="s">
        <v>11537</v>
      </c>
      <c r="E9899" t="s">
        <v>11530</v>
      </c>
      <c r="F9899" t="s">
        <v>11540</v>
      </c>
      <c r="G9899" t="s">
        <v>61</v>
      </c>
      <c r="H9899" t="s">
        <v>18</v>
      </c>
      <c r="I9899" t="s">
        <v>11541</v>
      </c>
      <c r="J9899">
        <v>2018</v>
      </c>
      <c r="K9899">
        <v>649.53</v>
      </c>
      <c r="L9899">
        <v>28</v>
      </c>
      <c r="M9899">
        <v>1</v>
      </c>
      <c r="N9899">
        <f t="shared" si="396"/>
        <v>0</v>
      </c>
      <c r="O9899">
        <f t="shared" si="395"/>
        <v>0</v>
      </c>
      <c r="P9899" t="s">
        <v>12694</v>
      </c>
    </row>
    <row r="9900" spans="2:16" x14ac:dyDescent="0.25">
      <c r="B9900" t="s">
        <v>9906</v>
      </c>
      <c r="C9900" s="119" t="s">
        <v>60</v>
      </c>
      <c r="D9900" t="s">
        <v>11537</v>
      </c>
      <c r="E9900" t="s">
        <v>11530</v>
      </c>
      <c r="F9900" t="s">
        <v>11540</v>
      </c>
      <c r="G9900" t="s">
        <v>61</v>
      </c>
      <c r="H9900" t="s">
        <v>18</v>
      </c>
      <c r="I9900" t="s">
        <v>11541</v>
      </c>
      <c r="J9900">
        <v>2018</v>
      </c>
      <c r="K9900">
        <v>649.83000000000004</v>
      </c>
      <c r="L9900">
        <v>30</v>
      </c>
      <c r="M9900">
        <v>1</v>
      </c>
      <c r="N9900">
        <f t="shared" si="396"/>
        <v>0</v>
      </c>
      <c r="O9900">
        <f t="shared" si="395"/>
        <v>0</v>
      </c>
      <c r="P9900" t="s">
        <v>12694</v>
      </c>
    </row>
    <row r="9901" spans="2:16" x14ac:dyDescent="0.25">
      <c r="B9901" t="s">
        <v>9907</v>
      </c>
      <c r="C9901" s="119" t="s">
        <v>60</v>
      </c>
      <c r="D9901" t="s">
        <v>11537</v>
      </c>
      <c r="E9901" t="s">
        <v>11530</v>
      </c>
      <c r="F9901" t="s">
        <v>11540</v>
      </c>
      <c r="G9901" t="s">
        <v>61</v>
      </c>
      <c r="H9901" t="s">
        <v>18</v>
      </c>
      <c r="I9901" t="s">
        <v>11541</v>
      </c>
      <c r="J9901">
        <v>2018</v>
      </c>
      <c r="K9901">
        <v>651.82000000000005</v>
      </c>
      <c r="L9901">
        <v>31</v>
      </c>
      <c r="M9901">
        <v>1</v>
      </c>
      <c r="N9901">
        <f t="shared" si="396"/>
        <v>0</v>
      </c>
      <c r="O9901">
        <f t="shared" si="395"/>
        <v>0</v>
      </c>
      <c r="P9901" t="s">
        <v>12694</v>
      </c>
    </row>
    <row r="9902" spans="2:16" x14ac:dyDescent="0.25">
      <c r="B9902" t="s">
        <v>9908</v>
      </c>
      <c r="C9902" s="119" t="s">
        <v>60</v>
      </c>
      <c r="D9902" t="s">
        <v>11537</v>
      </c>
      <c r="E9902" t="s">
        <v>11530</v>
      </c>
      <c r="F9902" t="s">
        <v>11540</v>
      </c>
      <c r="G9902" t="s">
        <v>61</v>
      </c>
      <c r="H9902" t="s">
        <v>18</v>
      </c>
      <c r="I9902" t="s">
        <v>11541</v>
      </c>
      <c r="J9902">
        <v>2018</v>
      </c>
      <c r="K9902">
        <v>651.82000000000005</v>
      </c>
      <c r="L9902">
        <v>31</v>
      </c>
      <c r="M9902">
        <v>1</v>
      </c>
      <c r="N9902">
        <f t="shared" si="396"/>
        <v>0</v>
      </c>
      <c r="O9902">
        <f t="shared" si="395"/>
        <v>0</v>
      </c>
      <c r="P9902" t="s">
        <v>12694</v>
      </c>
    </row>
    <row r="9903" spans="2:16" x14ac:dyDescent="0.25">
      <c r="B9903" t="s">
        <v>9909</v>
      </c>
      <c r="C9903" s="119" t="s">
        <v>60</v>
      </c>
      <c r="D9903" t="s">
        <v>11537</v>
      </c>
      <c r="E9903" t="s">
        <v>11530</v>
      </c>
      <c r="F9903" t="s">
        <v>11540</v>
      </c>
      <c r="G9903" t="s">
        <v>61</v>
      </c>
      <c r="H9903" t="s">
        <v>18</v>
      </c>
      <c r="I9903" t="s">
        <v>11541</v>
      </c>
      <c r="J9903">
        <v>2018</v>
      </c>
      <c r="K9903">
        <v>651.24</v>
      </c>
      <c r="L9903">
        <v>27</v>
      </c>
      <c r="M9903">
        <v>1</v>
      </c>
      <c r="N9903">
        <f t="shared" si="396"/>
        <v>0</v>
      </c>
      <c r="O9903">
        <f t="shared" si="395"/>
        <v>0</v>
      </c>
      <c r="P9903" t="s">
        <v>12694</v>
      </c>
    </row>
    <row r="9904" spans="2:16" x14ac:dyDescent="0.25">
      <c r="B9904" t="s">
        <v>9910</v>
      </c>
      <c r="C9904" s="119" t="s">
        <v>60</v>
      </c>
      <c r="D9904" t="s">
        <v>11537</v>
      </c>
      <c r="E9904" t="s">
        <v>11530</v>
      </c>
      <c r="F9904" t="s">
        <v>11540</v>
      </c>
      <c r="G9904" t="s">
        <v>61</v>
      </c>
      <c r="H9904" t="s">
        <v>18</v>
      </c>
      <c r="I9904" t="s">
        <v>11541</v>
      </c>
      <c r="J9904">
        <v>2018</v>
      </c>
      <c r="K9904">
        <v>682.98</v>
      </c>
      <c r="L9904">
        <v>22</v>
      </c>
      <c r="M9904">
        <v>1</v>
      </c>
      <c r="N9904">
        <f t="shared" si="396"/>
        <v>0</v>
      </c>
      <c r="O9904">
        <f t="shared" si="395"/>
        <v>0</v>
      </c>
      <c r="P9904" t="s">
        <v>12694</v>
      </c>
    </row>
    <row r="9905" spans="2:16" x14ac:dyDescent="0.25">
      <c r="B9905" t="s">
        <v>9911</v>
      </c>
      <c r="C9905" s="119" t="s">
        <v>60</v>
      </c>
      <c r="D9905" t="s">
        <v>11539</v>
      </c>
      <c r="E9905" t="s">
        <v>11530</v>
      </c>
      <c r="F9905" t="s">
        <v>11540</v>
      </c>
      <c r="G9905" t="s">
        <v>61</v>
      </c>
      <c r="H9905" t="s">
        <v>18</v>
      </c>
      <c r="I9905" t="s">
        <v>11541</v>
      </c>
      <c r="J9905">
        <v>2018</v>
      </c>
      <c r="K9905">
        <v>650.22</v>
      </c>
      <c r="L9905">
        <v>20</v>
      </c>
      <c r="M9905">
        <v>1</v>
      </c>
      <c r="N9905">
        <f t="shared" si="396"/>
        <v>0</v>
      </c>
      <c r="O9905">
        <f t="shared" si="395"/>
        <v>0</v>
      </c>
      <c r="P9905" t="s">
        <v>12694</v>
      </c>
    </row>
    <row r="9906" spans="2:16" x14ac:dyDescent="0.25">
      <c r="B9906" t="s">
        <v>9912</v>
      </c>
      <c r="C9906" s="119" t="s">
        <v>60</v>
      </c>
      <c r="D9906" t="s">
        <v>11537</v>
      </c>
      <c r="E9906" t="s">
        <v>11530</v>
      </c>
      <c r="F9906" t="s">
        <v>11540</v>
      </c>
      <c r="G9906" t="s">
        <v>61</v>
      </c>
      <c r="H9906" t="s">
        <v>18</v>
      </c>
      <c r="I9906" t="s">
        <v>11541</v>
      </c>
      <c r="J9906">
        <v>2018</v>
      </c>
      <c r="K9906">
        <v>1276.17</v>
      </c>
      <c r="L9906">
        <v>29</v>
      </c>
      <c r="M9906">
        <v>1</v>
      </c>
      <c r="N9906">
        <f t="shared" si="396"/>
        <v>0</v>
      </c>
      <c r="O9906">
        <f t="shared" si="395"/>
        <v>0</v>
      </c>
      <c r="P9906" t="s">
        <v>12694</v>
      </c>
    </row>
    <row r="9907" spans="2:16" x14ac:dyDescent="0.25">
      <c r="B9907" t="s">
        <v>9913</v>
      </c>
      <c r="C9907" s="119" t="s">
        <v>60</v>
      </c>
      <c r="D9907" t="s">
        <v>11537</v>
      </c>
      <c r="E9907" t="s">
        <v>11530</v>
      </c>
      <c r="F9907" t="s">
        <v>11540</v>
      </c>
      <c r="G9907" t="s">
        <v>61</v>
      </c>
      <c r="H9907" t="s">
        <v>18</v>
      </c>
      <c r="I9907" t="s">
        <v>11541</v>
      </c>
      <c r="J9907">
        <v>2018</v>
      </c>
      <c r="K9907">
        <v>653.75</v>
      </c>
      <c r="L9907">
        <v>57</v>
      </c>
      <c r="M9907">
        <v>1</v>
      </c>
      <c r="N9907">
        <f t="shared" si="396"/>
        <v>0</v>
      </c>
      <c r="O9907">
        <f t="shared" si="395"/>
        <v>0</v>
      </c>
      <c r="P9907" t="s">
        <v>12694</v>
      </c>
    </row>
    <row r="9908" spans="2:16" x14ac:dyDescent="0.25">
      <c r="B9908" t="s">
        <v>9914</v>
      </c>
      <c r="C9908" s="119" t="s">
        <v>60</v>
      </c>
      <c r="D9908" t="s">
        <v>11537</v>
      </c>
      <c r="E9908" t="s">
        <v>11530</v>
      </c>
      <c r="F9908" t="s">
        <v>11540</v>
      </c>
      <c r="G9908" t="s">
        <v>61</v>
      </c>
      <c r="H9908" t="s">
        <v>18</v>
      </c>
      <c r="I9908" t="s">
        <v>11541</v>
      </c>
      <c r="J9908">
        <v>2018</v>
      </c>
      <c r="K9908">
        <v>649.53</v>
      </c>
      <c r="L9908">
        <v>28</v>
      </c>
      <c r="M9908">
        <v>1</v>
      </c>
      <c r="N9908">
        <f t="shared" si="396"/>
        <v>0</v>
      </c>
      <c r="O9908">
        <f t="shared" si="395"/>
        <v>0</v>
      </c>
      <c r="P9908" t="s">
        <v>12694</v>
      </c>
    </row>
    <row r="9909" spans="2:16" x14ac:dyDescent="0.25">
      <c r="B9909" t="s">
        <v>9915</v>
      </c>
      <c r="C9909" s="119" t="s">
        <v>60</v>
      </c>
      <c r="D9909" t="s">
        <v>11550</v>
      </c>
      <c r="E9909" t="s">
        <v>11530</v>
      </c>
      <c r="F9909" t="s">
        <v>11540</v>
      </c>
      <c r="G9909" t="s">
        <v>61</v>
      </c>
      <c r="H9909" t="s">
        <v>18</v>
      </c>
      <c r="I9909" t="s">
        <v>11541</v>
      </c>
      <c r="J9909">
        <v>2018</v>
      </c>
      <c r="K9909">
        <v>656.25</v>
      </c>
      <c r="L9909">
        <v>71</v>
      </c>
      <c r="M9909">
        <v>1</v>
      </c>
      <c r="N9909">
        <f t="shared" si="396"/>
        <v>0</v>
      </c>
      <c r="O9909">
        <f t="shared" si="395"/>
        <v>0</v>
      </c>
      <c r="P9909" t="s">
        <v>12693</v>
      </c>
    </row>
    <row r="9910" spans="2:16" x14ac:dyDescent="0.25">
      <c r="B9910" t="s">
        <v>9916</v>
      </c>
      <c r="C9910" s="119" t="s">
        <v>60</v>
      </c>
      <c r="D9910" t="s">
        <v>11550</v>
      </c>
      <c r="E9910" t="s">
        <v>11530</v>
      </c>
      <c r="F9910" t="s">
        <v>11540</v>
      </c>
      <c r="G9910" t="s">
        <v>61</v>
      </c>
      <c r="H9910" t="s">
        <v>18</v>
      </c>
      <c r="I9910" t="s">
        <v>11541</v>
      </c>
      <c r="J9910">
        <v>2018</v>
      </c>
      <c r="K9910">
        <v>649.41999999999996</v>
      </c>
      <c r="L9910">
        <v>24</v>
      </c>
      <c r="M9910">
        <v>1</v>
      </c>
      <c r="N9910">
        <f t="shared" si="396"/>
        <v>0</v>
      </c>
      <c r="O9910">
        <f t="shared" si="395"/>
        <v>0</v>
      </c>
      <c r="P9910" t="s">
        <v>12693</v>
      </c>
    </row>
    <row r="9911" spans="2:16" x14ac:dyDescent="0.25">
      <c r="B9911" t="s">
        <v>9917</v>
      </c>
      <c r="C9911" s="119" t="s">
        <v>60</v>
      </c>
      <c r="D9911" t="s">
        <v>11550</v>
      </c>
      <c r="E9911" t="s">
        <v>11530</v>
      </c>
      <c r="F9911" t="s">
        <v>11540</v>
      </c>
      <c r="G9911" t="s">
        <v>61</v>
      </c>
      <c r="H9911" t="s">
        <v>18</v>
      </c>
      <c r="I9911" t="s">
        <v>11541</v>
      </c>
      <c r="J9911">
        <v>2018</v>
      </c>
      <c r="K9911">
        <v>648.67999999999995</v>
      </c>
      <c r="L9911">
        <v>19</v>
      </c>
      <c r="M9911">
        <v>1</v>
      </c>
      <c r="N9911">
        <f t="shared" si="396"/>
        <v>0</v>
      </c>
      <c r="O9911">
        <f t="shared" si="395"/>
        <v>0</v>
      </c>
      <c r="P9911" t="s">
        <v>12693</v>
      </c>
    </row>
    <row r="9912" spans="2:16" x14ac:dyDescent="0.25">
      <c r="B9912" t="s">
        <v>9918</v>
      </c>
      <c r="C9912" s="119" t="s">
        <v>60</v>
      </c>
      <c r="D9912" t="s">
        <v>11537</v>
      </c>
      <c r="E9912" t="s">
        <v>11530</v>
      </c>
      <c r="F9912" t="s">
        <v>11540</v>
      </c>
      <c r="G9912" t="s">
        <v>61</v>
      </c>
      <c r="H9912" t="s">
        <v>18</v>
      </c>
      <c r="I9912" t="s">
        <v>11541</v>
      </c>
      <c r="J9912">
        <v>2018</v>
      </c>
      <c r="K9912">
        <v>680.77</v>
      </c>
      <c r="L9912">
        <v>29</v>
      </c>
      <c r="M9912">
        <v>1</v>
      </c>
      <c r="N9912">
        <f t="shared" si="396"/>
        <v>0</v>
      </c>
      <c r="O9912">
        <f t="shared" si="395"/>
        <v>0</v>
      </c>
      <c r="P9912" t="s">
        <v>12694</v>
      </c>
    </row>
    <row r="9913" spans="2:16" x14ac:dyDescent="0.25">
      <c r="B9913" t="s">
        <v>9919</v>
      </c>
      <c r="C9913" s="119" t="s">
        <v>60</v>
      </c>
      <c r="D9913" t="s">
        <v>11537</v>
      </c>
      <c r="E9913" t="s">
        <v>11530</v>
      </c>
      <c r="F9913" t="s">
        <v>11540</v>
      </c>
      <c r="G9913" t="s">
        <v>61</v>
      </c>
      <c r="H9913" t="s">
        <v>18</v>
      </c>
      <c r="I9913" t="s">
        <v>11541</v>
      </c>
      <c r="J9913">
        <v>2018</v>
      </c>
      <c r="K9913">
        <v>648.16999999999996</v>
      </c>
      <c r="L9913">
        <v>27</v>
      </c>
      <c r="M9913">
        <v>1</v>
      </c>
      <c r="N9913">
        <f t="shared" si="396"/>
        <v>0</v>
      </c>
      <c r="O9913">
        <f t="shared" si="395"/>
        <v>0</v>
      </c>
      <c r="P9913" t="s">
        <v>12694</v>
      </c>
    </row>
    <row r="9914" spans="2:16" x14ac:dyDescent="0.25">
      <c r="B9914" t="s">
        <v>9920</v>
      </c>
      <c r="C9914" s="119" t="s">
        <v>60</v>
      </c>
      <c r="D9914" t="s">
        <v>11537</v>
      </c>
      <c r="E9914" t="s">
        <v>11530</v>
      </c>
      <c r="F9914" t="s">
        <v>11540</v>
      </c>
      <c r="G9914" t="s">
        <v>61</v>
      </c>
      <c r="H9914" t="s">
        <v>18</v>
      </c>
      <c r="I9914" t="s">
        <v>11541</v>
      </c>
      <c r="J9914">
        <v>2018</v>
      </c>
      <c r="K9914">
        <v>648.46</v>
      </c>
      <c r="L9914">
        <v>29</v>
      </c>
      <c r="M9914">
        <v>1</v>
      </c>
      <c r="N9914">
        <f t="shared" si="396"/>
        <v>0</v>
      </c>
      <c r="O9914">
        <f t="shared" si="395"/>
        <v>0</v>
      </c>
      <c r="P9914" t="s">
        <v>12694</v>
      </c>
    </row>
    <row r="9915" spans="2:16" x14ac:dyDescent="0.25">
      <c r="B9915" t="s">
        <v>9921</v>
      </c>
      <c r="C9915" s="119" t="s">
        <v>60</v>
      </c>
      <c r="D9915" t="s">
        <v>11537</v>
      </c>
      <c r="E9915" t="s">
        <v>11530</v>
      </c>
      <c r="F9915" t="s">
        <v>11540</v>
      </c>
      <c r="G9915" t="s">
        <v>61</v>
      </c>
      <c r="H9915" t="s">
        <v>18</v>
      </c>
      <c r="I9915" t="s">
        <v>11541</v>
      </c>
      <c r="J9915">
        <v>2018</v>
      </c>
      <c r="K9915">
        <v>680.34</v>
      </c>
      <c r="L9915">
        <v>26</v>
      </c>
      <c r="M9915">
        <v>1</v>
      </c>
      <c r="N9915">
        <f t="shared" si="396"/>
        <v>0</v>
      </c>
      <c r="O9915">
        <f t="shared" ref="O9915:O9978" si="397">IF(OR(L9915="",L9915&lt;=0),1,0)</f>
        <v>0</v>
      </c>
      <c r="P9915" t="s">
        <v>12694</v>
      </c>
    </row>
    <row r="9916" spans="2:16" x14ac:dyDescent="0.25">
      <c r="B9916" t="s">
        <v>9922</v>
      </c>
      <c r="C9916" s="119" t="s">
        <v>60</v>
      </c>
      <c r="D9916" t="s">
        <v>11537</v>
      </c>
      <c r="E9916" t="s">
        <v>11530</v>
      </c>
      <c r="F9916" t="s">
        <v>11540</v>
      </c>
      <c r="G9916" t="s">
        <v>61</v>
      </c>
      <c r="H9916" t="s">
        <v>18</v>
      </c>
      <c r="I9916" t="s">
        <v>11541</v>
      </c>
      <c r="J9916">
        <v>2018</v>
      </c>
      <c r="K9916">
        <v>681.35</v>
      </c>
      <c r="L9916">
        <v>33</v>
      </c>
      <c r="M9916">
        <v>1</v>
      </c>
      <c r="N9916">
        <f t="shared" si="396"/>
        <v>0</v>
      </c>
      <c r="O9916">
        <f t="shared" si="397"/>
        <v>0</v>
      </c>
      <c r="P9916" t="s">
        <v>12694</v>
      </c>
    </row>
    <row r="9917" spans="2:16" x14ac:dyDescent="0.25">
      <c r="B9917" t="s">
        <v>9923</v>
      </c>
      <c r="C9917" s="119" t="s">
        <v>60</v>
      </c>
      <c r="D9917" t="s">
        <v>11537</v>
      </c>
      <c r="E9917" t="s">
        <v>11530</v>
      </c>
      <c r="F9917" t="s">
        <v>11540</v>
      </c>
      <c r="G9917" t="s">
        <v>61</v>
      </c>
      <c r="H9917" t="s">
        <v>18</v>
      </c>
      <c r="I9917" t="s">
        <v>11541</v>
      </c>
      <c r="J9917">
        <v>2018</v>
      </c>
      <c r="K9917">
        <v>684.84</v>
      </c>
      <c r="L9917">
        <v>57</v>
      </c>
      <c r="M9917">
        <v>1</v>
      </c>
      <c r="N9917">
        <f t="shared" si="396"/>
        <v>0</v>
      </c>
      <c r="O9917">
        <f t="shared" si="397"/>
        <v>0</v>
      </c>
      <c r="P9917" t="s">
        <v>12694</v>
      </c>
    </row>
    <row r="9918" spans="2:16" x14ac:dyDescent="0.25">
      <c r="B9918" t="s">
        <v>9924</v>
      </c>
      <c r="C9918" s="119" t="s">
        <v>60</v>
      </c>
      <c r="D9918" t="s">
        <v>11537</v>
      </c>
      <c r="E9918" t="s">
        <v>11530</v>
      </c>
      <c r="F9918" t="s">
        <v>11540</v>
      </c>
      <c r="G9918" t="s">
        <v>61</v>
      </c>
      <c r="H9918" t="s">
        <v>18</v>
      </c>
      <c r="I9918" t="s">
        <v>11541</v>
      </c>
      <c r="J9918">
        <v>2018</v>
      </c>
      <c r="K9918">
        <v>680.48</v>
      </c>
      <c r="L9918">
        <v>27</v>
      </c>
      <c r="M9918">
        <v>1</v>
      </c>
      <c r="N9918">
        <f t="shared" si="396"/>
        <v>0</v>
      </c>
      <c r="O9918">
        <f t="shared" si="397"/>
        <v>0</v>
      </c>
      <c r="P9918" t="s">
        <v>12694</v>
      </c>
    </row>
    <row r="9919" spans="2:16" x14ac:dyDescent="0.25">
      <c r="B9919" t="s">
        <v>9925</v>
      </c>
      <c r="C9919" s="119" t="s">
        <v>60</v>
      </c>
      <c r="D9919" t="s">
        <v>11537</v>
      </c>
      <c r="E9919" t="s">
        <v>11530</v>
      </c>
      <c r="F9919" t="s">
        <v>11540</v>
      </c>
      <c r="G9919" t="s">
        <v>61</v>
      </c>
      <c r="H9919" t="s">
        <v>18</v>
      </c>
      <c r="I9919" t="s">
        <v>11541</v>
      </c>
      <c r="J9919">
        <v>2018</v>
      </c>
      <c r="K9919">
        <v>680.62</v>
      </c>
      <c r="L9919">
        <v>28</v>
      </c>
      <c r="M9919">
        <v>1</v>
      </c>
      <c r="N9919">
        <f t="shared" si="396"/>
        <v>0</v>
      </c>
      <c r="O9919">
        <f t="shared" si="397"/>
        <v>0</v>
      </c>
      <c r="P9919" t="s">
        <v>12694</v>
      </c>
    </row>
    <row r="9920" spans="2:16" x14ac:dyDescent="0.25">
      <c r="B9920" t="s">
        <v>9926</v>
      </c>
      <c r="C9920" s="119" t="s">
        <v>60</v>
      </c>
      <c r="D9920" t="s">
        <v>11537</v>
      </c>
      <c r="E9920" t="s">
        <v>11530</v>
      </c>
      <c r="F9920" t="s">
        <v>11540</v>
      </c>
      <c r="G9920" t="s">
        <v>61</v>
      </c>
      <c r="H9920" t="s">
        <v>18</v>
      </c>
      <c r="I9920" t="s">
        <v>11541</v>
      </c>
      <c r="J9920">
        <v>2018</v>
      </c>
      <c r="K9920">
        <v>680.77</v>
      </c>
      <c r="L9920">
        <v>29</v>
      </c>
      <c r="M9920">
        <v>1</v>
      </c>
      <c r="N9920">
        <f t="shared" si="396"/>
        <v>0</v>
      </c>
      <c r="O9920">
        <f t="shared" si="397"/>
        <v>0</v>
      </c>
      <c r="P9920" t="s">
        <v>12694</v>
      </c>
    </row>
    <row r="9921" spans="2:16" x14ac:dyDescent="0.25">
      <c r="B9921" t="s">
        <v>9927</v>
      </c>
      <c r="C9921" s="119" t="s">
        <v>60</v>
      </c>
      <c r="D9921" t="s">
        <v>11537</v>
      </c>
      <c r="E9921" t="s">
        <v>11530</v>
      </c>
      <c r="F9921" t="s">
        <v>11540</v>
      </c>
      <c r="G9921" t="s">
        <v>61</v>
      </c>
      <c r="H9921" t="s">
        <v>18</v>
      </c>
      <c r="I9921" t="s">
        <v>11541</v>
      </c>
      <c r="J9921">
        <v>2018</v>
      </c>
      <c r="K9921">
        <v>648.37</v>
      </c>
      <c r="L9921">
        <v>20</v>
      </c>
      <c r="M9921">
        <v>1</v>
      </c>
      <c r="N9921">
        <f t="shared" si="396"/>
        <v>0</v>
      </c>
      <c r="O9921">
        <f t="shared" si="397"/>
        <v>0</v>
      </c>
      <c r="P9921" t="s">
        <v>12694</v>
      </c>
    </row>
    <row r="9922" spans="2:16" x14ac:dyDescent="0.25">
      <c r="B9922" t="s">
        <v>9928</v>
      </c>
      <c r="C9922" s="119" t="s">
        <v>60</v>
      </c>
      <c r="D9922" t="s">
        <v>11546</v>
      </c>
      <c r="E9922" t="s">
        <v>11530</v>
      </c>
      <c r="F9922" t="s">
        <v>11540</v>
      </c>
      <c r="G9922" t="s">
        <v>61</v>
      </c>
      <c r="H9922" t="s">
        <v>18</v>
      </c>
      <c r="I9922" t="s">
        <v>11541</v>
      </c>
      <c r="J9922">
        <v>2018</v>
      </c>
      <c r="K9922">
        <v>649.85</v>
      </c>
      <c r="L9922">
        <v>27</v>
      </c>
      <c r="M9922">
        <v>1</v>
      </c>
      <c r="N9922">
        <f t="shared" si="396"/>
        <v>0</v>
      </c>
      <c r="O9922">
        <f t="shared" si="397"/>
        <v>0</v>
      </c>
      <c r="P9922" t="s">
        <v>12694</v>
      </c>
    </row>
    <row r="9923" spans="2:16" x14ac:dyDescent="0.25">
      <c r="B9923" t="s">
        <v>9929</v>
      </c>
      <c r="C9923" s="119" t="s">
        <v>60</v>
      </c>
      <c r="D9923" t="s">
        <v>11546</v>
      </c>
      <c r="E9923" t="s">
        <v>11530</v>
      </c>
      <c r="F9923" t="s">
        <v>11540</v>
      </c>
      <c r="G9923" t="s">
        <v>61</v>
      </c>
      <c r="H9923" t="s">
        <v>18</v>
      </c>
      <c r="I9923" t="s">
        <v>11541</v>
      </c>
      <c r="J9923">
        <v>2018</v>
      </c>
      <c r="K9923">
        <v>650.20000000000005</v>
      </c>
      <c r="L9923">
        <v>41</v>
      </c>
      <c r="M9923">
        <v>1</v>
      </c>
      <c r="N9923">
        <f t="shared" si="396"/>
        <v>0</v>
      </c>
      <c r="O9923">
        <f t="shared" si="397"/>
        <v>0</v>
      </c>
      <c r="P9923" t="s">
        <v>12694</v>
      </c>
    </row>
    <row r="9924" spans="2:16" x14ac:dyDescent="0.25">
      <c r="B9924" t="s">
        <v>9930</v>
      </c>
      <c r="C9924" s="119" t="s">
        <v>60</v>
      </c>
      <c r="D9924" t="s">
        <v>11542</v>
      </c>
      <c r="E9924" t="s">
        <v>11530</v>
      </c>
      <c r="F9924" t="s">
        <v>11540</v>
      </c>
      <c r="G9924" t="s">
        <v>61</v>
      </c>
      <c r="H9924" t="s">
        <v>18</v>
      </c>
      <c r="I9924" t="s">
        <v>11541</v>
      </c>
      <c r="J9924">
        <v>2018</v>
      </c>
      <c r="K9924">
        <v>650.66</v>
      </c>
      <c r="L9924">
        <v>23</v>
      </c>
      <c r="M9924">
        <v>1</v>
      </c>
      <c r="N9924">
        <f t="shared" si="396"/>
        <v>0</v>
      </c>
      <c r="O9924">
        <f t="shared" si="397"/>
        <v>0</v>
      </c>
      <c r="P9924" t="s">
        <v>12694</v>
      </c>
    </row>
    <row r="9925" spans="2:16" x14ac:dyDescent="0.25">
      <c r="B9925" t="s">
        <v>9931</v>
      </c>
      <c r="C9925" s="119" t="s">
        <v>60</v>
      </c>
      <c r="D9925" t="s">
        <v>11537</v>
      </c>
      <c r="E9925" t="s">
        <v>11530</v>
      </c>
      <c r="F9925" t="s">
        <v>11540</v>
      </c>
      <c r="G9925" t="s">
        <v>61</v>
      </c>
      <c r="H9925" t="s">
        <v>18</v>
      </c>
      <c r="I9925" t="s">
        <v>11541</v>
      </c>
      <c r="J9925">
        <v>2018</v>
      </c>
      <c r="K9925">
        <v>648.37</v>
      </c>
      <c r="L9925">
        <v>20</v>
      </c>
      <c r="M9925">
        <v>1</v>
      </c>
      <c r="N9925">
        <f t="shared" si="396"/>
        <v>0</v>
      </c>
      <c r="O9925">
        <f t="shared" si="397"/>
        <v>0</v>
      </c>
      <c r="P9925" t="s">
        <v>12694</v>
      </c>
    </row>
    <row r="9926" spans="2:16" x14ac:dyDescent="0.25">
      <c r="B9926" t="s">
        <v>9932</v>
      </c>
      <c r="C9926" s="119" t="s">
        <v>60</v>
      </c>
      <c r="D9926" t="s">
        <v>11542</v>
      </c>
      <c r="E9926" t="s">
        <v>11530</v>
      </c>
      <c r="F9926" t="s">
        <v>11540</v>
      </c>
      <c r="G9926" t="s">
        <v>61</v>
      </c>
      <c r="H9926" t="s">
        <v>18</v>
      </c>
      <c r="I9926" t="s">
        <v>11541</v>
      </c>
      <c r="J9926">
        <v>2018</v>
      </c>
      <c r="K9926">
        <v>682.51</v>
      </c>
      <c r="L9926">
        <v>21</v>
      </c>
      <c r="M9926">
        <v>1</v>
      </c>
      <c r="N9926">
        <f t="shared" si="396"/>
        <v>0</v>
      </c>
      <c r="O9926">
        <f t="shared" si="397"/>
        <v>0</v>
      </c>
      <c r="P9926" t="s">
        <v>12694</v>
      </c>
    </row>
    <row r="9927" spans="2:16" x14ac:dyDescent="0.25">
      <c r="B9927" t="s">
        <v>9933</v>
      </c>
      <c r="C9927" s="119" t="s">
        <v>60</v>
      </c>
      <c r="D9927" t="s">
        <v>11542</v>
      </c>
      <c r="E9927" t="s">
        <v>11530</v>
      </c>
      <c r="F9927" t="s">
        <v>11540</v>
      </c>
      <c r="G9927" t="s">
        <v>61</v>
      </c>
      <c r="H9927" t="s">
        <v>18</v>
      </c>
      <c r="I9927" t="s">
        <v>11541</v>
      </c>
      <c r="J9927">
        <v>2018</v>
      </c>
      <c r="K9927">
        <v>682.8</v>
      </c>
      <c r="L9927">
        <v>23</v>
      </c>
      <c r="M9927">
        <v>1</v>
      </c>
      <c r="N9927">
        <f t="shared" si="396"/>
        <v>0</v>
      </c>
      <c r="O9927">
        <f t="shared" si="397"/>
        <v>0</v>
      </c>
      <c r="P9927" t="s">
        <v>12694</v>
      </c>
    </row>
    <row r="9928" spans="2:16" x14ac:dyDescent="0.25">
      <c r="B9928" t="s">
        <v>9934</v>
      </c>
      <c r="C9928" s="119" t="s">
        <v>60</v>
      </c>
      <c r="D9928" t="s">
        <v>11537</v>
      </c>
      <c r="E9928" t="s">
        <v>11530</v>
      </c>
      <c r="F9928" t="s">
        <v>11540</v>
      </c>
      <c r="G9928" t="s">
        <v>61</v>
      </c>
      <c r="H9928" t="s">
        <v>18</v>
      </c>
      <c r="I9928" t="s">
        <v>11541</v>
      </c>
      <c r="J9928">
        <v>2018</v>
      </c>
      <c r="K9928">
        <v>682.39</v>
      </c>
      <c r="L9928">
        <v>18</v>
      </c>
      <c r="M9928">
        <v>1</v>
      </c>
      <c r="N9928">
        <f t="shared" si="396"/>
        <v>0</v>
      </c>
      <c r="O9928">
        <f t="shared" si="397"/>
        <v>0</v>
      </c>
      <c r="P9928" t="s">
        <v>12694</v>
      </c>
    </row>
    <row r="9929" spans="2:16" x14ac:dyDescent="0.25">
      <c r="B9929" t="s">
        <v>9935</v>
      </c>
      <c r="C9929" s="119" t="s">
        <v>60</v>
      </c>
      <c r="D9929" t="s">
        <v>11537</v>
      </c>
      <c r="E9929" t="s">
        <v>11530</v>
      </c>
      <c r="F9929" t="s">
        <v>11540</v>
      </c>
      <c r="G9929" t="s">
        <v>61</v>
      </c>
      <c r="H9929" t="s">
        <v>18</v>
      </c>
      <c r="I9929" t="s">
        <v>11541</v>
      </c>
      <c r="J9929">
        <v>2018</v>
      </c>
      <c r="K9929">
        <v>682.24</v>
      </c>
      <c r="L9929">
        <v>17</v>
      </c>
      <c r="M9929">
        <v>1</v>
      </c>
      <c r="N9929">
        <f t="shared" si="396"/>
        <v>0</v>
      </c>
      <c r="O9929">
        <f t="shared" si="397"/>
        <v>0</v>
      </c>
      <c r="P9929" t="s">
        <v>12694</v>
      </c>
    </row>
    <row r="9930" spans="2:16" x14ac:dyDescent="0.25">
      <c r="B9930" t="s">
        <v>9936</v>
      </c>
      <c r="C9930" s="119" t="s">
        <v>60</v>
      </c>
      <c r="D9930" t="s">
        <v>11539</v>
      </c>
      <c r="E9930" t="s">
        <v>11530</v>
      </c>
      <c r="F9930" t="s">
        <v>11540</v>
      </c>
      <c r="G9930" t="s">
        <v>61</v>
      </c>
      <c r="H9930" t="s">
        <v>18</v>
      </c>
      <c r="I9930" t="s">
        <v>11541</v>
      </c>
      <c r="J9930">
        <v>2018</v>
      </c>
      <c r="K9930">
        <v>684.43</v>
      </c>
      <c r="L9930">
        <v>32</v>
      </c>
      <c r="M9930">
        <v>1</v>
      </c>
      <c r="N9930">
        <f t="shared" si="396"/>
        <v>0</v>
      </c>
      <c r="O9930">
        <f t="shared" si="397"/>
        <v>0</v>
      </c>
      <c r="P9930" t="s">
        <v>12694</v>
      </c>
    </row>
    <row r="9931" spans="2:16" x14ac:dyDescent="0.25">
      <c r="B9931" t="s">
        <v>9937</v>
      </c>
      <c r="C9931" s="119" t="s">
        <v>60</v>
      </c>
      <c r="D9931" t="s">
        <v>11537</v>
      </c>
      <c r="E9931" t="s">
        <v>11530</v>
      </c>
      <c r="F9931" t="s">
        <v>11540</v>
      </c>
      <c r="G9931" t="s">
        <v>61</v>
      </c>
      <c r="H9931" t="s">
        <v>18</v>
      </c>
      <c r="I9931" t="s">
        <v>11541</v>
      </c>
      <c r="J9931">
        <v>2018</v>
      </c>
      <c r="K9931">
        <v>651.96</v>
      </c>
      <c r="L9931">
        <v>32</v>
      </c>
      <c r="M9931">
        <v>1</v>
      </c>
      <c r="N9931">
        <f t="shared" ref="N9931:N9994" si="398">IF(K9931&lt;100,1,0)</f>
        <v>0</v>
      </c>
      <c r="O9931">
        <f t="shared" si="397"/>
        <v>0</v>
      </c>
      <c r="P9931" t="s">
        <v>12694</v>
      </c>
    </row>
    <row r="9932" spans="2:16" x14ac:dyDescent="0.25">
      <c r="B9932" t="s">
        <v>9938</v>
      </c>
      <c r="C9932" s="119" t="s">
        <v>60</v>
      </c>
      <c r="D9932" t="s">
        <v>11542</v>
      </c>
      <c r="E9932" t="s">
        <v>11530</v>
      </c>
      <c r="F9932" t="s">
        <v>11540</v>
      </c>
      <c r="G9932" t="s">
        <v>61</v>
      </c>
      <c r="H9932" t="s">
        <v>18</v>
      </c>
      <c r="I9932" t="s">
        <v>11541</v>
      </c>
      <c r="J9932">
        <v>2018</v>
      </c>
      <c r="K9932">
        <v>681.5</v>
      </c>
      <c r="L9932">
        <v>14</v>
      </c>
      <c r="M9932">
        <v>1</v>
      </c>
      <c r="N9932">
        <f t="shared" si="398"/>
        <v>0</v>
      </c>
      <c r="O9932">
        <f t="shared" si="397"/>
        <v>0</v>
      </c>
      <c r="P9932" t="s">
        <v>12694</v>
      </c>
    </row>
    <row r="9933" spans="2:16" x14ac:dyDescent="0.25">
      <c r="B9933" t="s">
        <v>9939</v>
      </c>
      <c r="C9933" s="119" t="s">
        <v>60</v>
      </c>
      <c r="D9933" t="s">
        <v>11537</v>
      </c>
      <c r="E9933" t="s">
        <v>11530</v>
      </c>
      <c r="F9933" t="s">
        <v>11540</v>
      </c>
      <c r="G9933" t="s">
        <v>61</v>
      </c>
      <c r="H9933" t="s">
        <v>18</v>
      </c>
      <c r="I9933" t="s">
        <v>11541</v>
      </c>
      <c r="J9933">
        <v>2018</v>
      </c>
      <c r="K9933">
        <v>898.29</v>
      </c>
      <c r="L9933">
        <v>18</v>
      </c>
      <c r="M9933">
        <v>1</v>
      </c>
      <c r="N9933">
        <f t="shared" si="398"/>
        <v>0</v>
      </c>
      <c r="O9933">
        <f t="shared" si="397"/>
        <v>0</v>
      </c>
      <c r="P9933" t="s">
        <v>12694</v>
      </c>
    </row>
    <row r="9934" spans="2:16" x14ac:dyDescent="0.25">
      <c r="B9934" t="s">
        <v>9940</v>
      </c>
      <c r="C9934" s="119" t="s">
        <v>60</v>
      </c>
      <c r="D9934" t="s">
        <v>11537</v>
      </c>
      <c r="E9934" t="s">
        <v>11530</v>
      </c>
      <c r="F9934" t="s">
        <v>11540</v>
      </c>
      <c r="G9934" t="s">
        <v>61</v>
      </c>
      <c r="H9934" t="s">
        <v>18</v>
      </c>
      <c r="I9934" t="s">
        <v>11541</v>
      </c>
      <c r="J9934">
        <v>2018</v>
      </c>
      <c r="K9934">
        <v>647.41999999999996</v>
      </c>
      <c r="L9934">
        <v>22</v>
      </c>
      <c r="M9934">
        <v>1</v>
      </c>
      <c r="N9934">
        <f t="shared" si="398"/>
        <v>0</v>
      </c>
      <c r="O9934">
        <f t="shared" si="397"/>
        <v>0</v>
      </c>
      <c r="P9934" t="s">
        <v>12694</v>
      </c>
    </row>
    <row r="9935" spans="2:16" x14ac:dyDescent="0.25">
      <c r="B9935" t="s">
        <v>9941</v>
      </c>
      <c r="C9935" s="119" t="s">
        <v>60</v>
      </c>
      <c r="D9935" t="s">
        <v>11537</v>
      </c>
      <c r="E9935" t="s">
        <v>11530</v>
      </c>
      <c r="F9935" t="s">
        <v>11540</v>
      </c>
      <c r="G9935" t="s">
        <v>61</v>
      </c>
      <c r="H9935" t="s">
        <v>18</v>
      </c>
      <c r="I9935" t="s">
        <v>11541</v>
      </c>
      <c r="J9935">
        <v>2018</v>
      </c>
      <c r="K9935">
        <v>681.52</v>
      </c>
      <c r="L9935">
        <v>21</v>
      </c>
      <c r="M9935">
        <v>1</v>
      </c>
      <c r="N9935">
        <f t="shared" si="398"/>
        <v>0</v>
      </c>
      <c r="O9935">
        <f t="shared" si="397"/>
        <v>0</v>
      </c>
      <c r="P9935" t="s">
        <v>12694</v>
      </c>
    </row>
    <row r="9936" spans="2:16" x14ac:dyDescent="0.25">
      <c r="B9936" t="s">
        <v>9942</v>
      </c>
      <c r="C9936" s="119" t="s">
        <v>60</v>
      </c>
      <c r="D9936" t="s">
        <v>11542</v>
      </c>
      <c r="E9936" t="s">
        <v>11530</v>
      </c>
      <c r="F9936" t="s">
        <v>11540</v>
      </c>
      <c r="G9936" t="s">
        <v>61</v>
      </c>
      <c r="H9936" t="s">
        <v>18</v>
      </c>
      <c r="I9936" t="s">
        <v>11541</v>
      </c>
      <c r="J9936">
        <v>2018</v>
      </c>
      <c r="K9936">
        <v>682.65</v>
      </c>
      <c r="L9936">
        <v>22</v>
      </c>
      <c r="M9936">
        <v>1</v>
      </c>
      <c r="N9936">
        <f t="shared" si="398"/>
        <v>0</v>
      </c>
      <c r="O9936">
        <f t="shared" si="397"/>
        <v>0</v>
      </c>
      <c r="P9936" t="s">
        <v>12694</v>
      </c>
    </row>
    <row r="9937" spans="2:16" x14ac:dyDescent="0.25">
      <c r="B9937" t="s">
        <v>9943</v>
      </c>
      <c r="C9937" s="119" t="s">
        <v>60</v>
      </c>
      <c r="D9937" t="s">
        <v>11539</v>
      </c>
      <c r="E9937" t="s">
        <v>11530</v>
      </c>
      <c r="F9937" t="s">
        <v>11540</v>
      </c>
      <c r="G9937" t="s">
        <v>61</v>
      </c>
      <c r="H9937" t="s">
        <v>18</v>
      </c>
      <c r="I9937" t="s">
        <v>11541</v>
      </c>
      <c r="J9937">
        <v>2018</v>
      </c>
      <c r="K9937">
        <v>684.73</v>
      </c>
      <c r="L9937">
        <v>34</v>
      </c>
      <c r="M9937">
        <v>1</v>
      </c>
      <c r="N9937">
        <f t="shared" si="398"/>
        <v>0</v>
      </c>
      <c r="O9937">
        <f t="shared" si="397"/>
        <v>0</v>
      </c>
      <c r="P9937" t="s">
        <v>12694</v>
      </c>
    </row>
    <row r="9938" spans="2:16" x14ac:dyDescent="0.25">
      <c r="B9938" t="s">
        <v>9944</v>
      </c>
      <c r="C9938" s="119" t="s">
        <v>60</v>
      </c>
      <c r="D9938" t="s">
        <v>11539</v>
      </c>
      <c r="E9938" t="s">
        <v>11530</v>
      </c>
      <c r="F9938" t="s">
        <v>11540</v>
      </c>
      <c r="G9938" t="s">
        <v>61</v>
      </c>
      <c r="H9938" t="s">
        <v>18</v>
      </c>
      <c r="I9938" t="s">
        <v>11541</v>
      </c>
      <c r="J9938">
        <v>2018</v>
      </c>
      <c r="K9938">
        <v>686.04</v>
      </c>
      <c r="L9938">
        <v>43</v>
      </c>
      <c r="M9938">
        <v>1</v>
      </c>
      <c r="N9938">
        <f t="shared" si="398"/>
        <v>0</v>
      </c>
      <c r="O9938">
        <f t="shared" si="397"/>
        <v>0</v>
      </c>
      <c r="P9938" t="s">
        <v>12694</v>
      </c>
    </row>
    <row r="9939" spans="2:16" x14ac:dyDescent="0.25">
      <c r="B9939" t="s">
        <v>9945</v>
      </c>
      <c r="C9939" s="119" t="s">
        <v>60</v>
      </c>
      <c r="D9939" t="s">
        <v>11537</v>
      </c>
      <c r="E9939" t="s">
        <v>11530</v>
      </c>
      <c r="F9939" t="s">
        <v>11540</v>
      </c>
      <c r="G9939" t="s">
        <v>61</v>
      </c>
      <c r="H9939" t="s">
        <v>18</v>
      </c>
      <c r="I9939" t="s">
        <v>11541</v>
      </c>
      <c r="J9939">
        <v>2018</v>
      </c>
      <c r="K9939">
        <v>650.80999999999995</v>
      </c>
      <c r="L9939">
        <v>24</v>
      </c>
      <c r="M9939">
        <v>1</v>
      </c>
      <c r="N9939">
        <f t="shared" si="398"/>
        <v>0</v>
      </c>
      <c r="O9939">
        <f t="shared" si="397"/>
        <v>0</v>
      </c>
      <c r="P9939" t="s">
        <v>12694</v>
      </c>
    </row>
    <row r="9940" spans="2:16" x14ac:dyDescent="0.25">
      <c r="B9940" t="s">
        <v>9946</v>
      </c>
      <c r="C9940" s="119" t="s">
        <v>60</v>
      </c>
      <c r="D9940" t="s">
        <v>11537</v>
      </c>
      <c r="E9940" t="s">
        <v>11530</v>
      </c>
      <c r="F9940" t="s">
        <v>11540</v>
      </c>
      <c r="G9940" t="s">
        <v>61</v>
      </c>
      <c r="H9940" t="s">
        <v>18</v>
      </c>
      <c r="I9940" t="s">
        <v>11541</v>
      </c>
      <c r="J9940">
        <v>2018</v>
      </c>
      <c r="K9940">
        <v>648.83000000000004</v>
      </c>
      <c r="L9940">
        <v>19</v>
      </c>
      <c r="M9940">
        <v>1</v>
      </c>
      <c r="N9940">
        <f t="shared" si="398"/>
        <v>0</v>
      </c>
      <c r="O9940">
        <f t="shared" si="397"/>
        <v>0</v>
      </c>
      <c r="P9940" t="s">
        <v>12694</v>
      </c>
    </row>
    <row r="9941" spans="2:16" x14ac:dyDescent="0.25">
      <c r="B9941" t="s">
        <v>9947</v>
      </c>
      <c r="C9941" s="119" t="s">
        <v>60</v>
      </c>
      <c r="D9941" t="s">
        <v>11537</v>
      </c>
      <c r="E9941" t="s">
        <v>11530</v>
      </c>
      <c r="F9941" t="s">
        <v>11540</v>
      </c>
      <c r="G9941" t="s">
        <v>61</v>
      </c>
      <c r="H9941" t="s">
        <v>18</v>
      </c>
      <c r="I9941" t="s">
        <v>11541</v>
      </c>
      <c r="J9941">
        <v>2018</v>
      </c>
      <c r="K9941">
        <v>650</v>
      </c>
      <c r="L9941">
        <v>27</v>
      </c>
      <c r="M9941">
        <v>1</v>
      </c>
      <c r="N9941">
        <f t="shared" si="398"/>
        <v>0</v>
      </c>
      <c r="O9941">
        <f t="shared" si="397"/>
        <v>0</v>
      </c>
      <c r="P9941" t="s">
        <v>12694</v>
      </c>
    </row>
    <row r="9942" spans="2:16" x14ac:dyDescent="0.25">
      <c r="B9942" t="s">
        <v>9948</v>
      </c>
      <c r="C9942" s="119" t="s">
        <v>60</v>
      </c>
      <c r="D9942" t="s">
        <v>11539</v>
      </c>
      <c r="E9942" t="s">
        <v>11530</v>
      </c>
      <c r="F9942" t="s">
        <v>11540</v>
      </c>
      <c r="G9942" t="s">
        <v>61</v>
      </c>
      <c r="H9942" t="s">
        <v>18</v>
      </c>
      <c r="I9942" t="s">
        <v>11541</v>
      </c>
      <c r="J9942">
        <v>2018</v>
      </c>
      <c r="K9942">
        <v>701.2</v>
      </c>
      <c r="L9942">
        <v>43</v>
      </c>
      <c r="M9942">
        <v>1</v>
      </c>
      <c r="N9942">
        <f t="shared" si="398"/>
        <v>0</v>
      </c>
      <c r="O9942">
        <f t="shared" si="397"/>
        <v>0</v>
      </c>
      <c r="P9942" t="s">
        <v>12694</v>
      </c>
    </row>
    <row r="9943" spans="2:16" x14ac:dyDescent="0.25">
      <c r="B9943" t="s">
        <v>9949</v>
      </c>
      <c r="C9943" s="119" t="s">
        <v>60</v>
      </c>
      <c r="D9943" t="s">
        <v>11542</v>
      </c>
      <c r="E9943" t="s">
        <v>11530</v>
      </c>
      <c r="F9943" t="s">
        <v>11540</v>
      </c>
      <c r="G9943" t="s">
        <v>61</v>
      </c>
      <c r="H9943" t="s">
        <v>18</v>
      </c>
      <c r="I9943" t="s">
        <v>11541</v>
      </c>
      <c r="J9943">
        <v>2018</v>
      </c>
      <c r="K9943">
        <v>650.66</v>
      </c>
      <c r="L9943">
        <v>23</v>
      </c>
      <c r="M9943">
        <v>1</v>
      </c>
      <c r="N9943">
        <f t="shared" si="398"/>
        <v>0</v>
      </c>
      <c r="O9943">
        <f t="shared" si="397"/>
        <v>0</v>
      </c>
      <c r="P9943" t="s">
        <v>12694</v>
      </c>
    </row>
    <row r="9944" spans="2:16" x14ac:dyDescent="0.25">
      <c r="B9944" t="s">
        <v>9950</v>
      </c>
      <c r="C9944" s="119" t="s">
        <v>60</v>
      </c>
      <c r="D9944" t="s">
        <v>11539</v>
      </c>
      <c r="E9944" t="s">
        <v>11530</v>
      </c>
      <c r="F9944" t="s">
        <v>11540</v>
      </c>
      <c r="G9944" t="s">
        <v>61</v>
      </c>
      <c r="H9944" t="s">
        <v>18</v>
      </c>
      <c r="I9944" t="s">
        <v>11541</v>
      </c>
      <c r="J9944">
        <v>2018</v>
      </c>
      <c r="K9944">
        <v>649.34</v>
      </c>
      <c r="L9944">
        <v>14</v>
      </c>
      <c r="M9944">
        <v>1</v>
      </c>
      <c r="N9944">
        <f t="shared" si="398"/>
        <v>0</v>
      </c>
      <c r="O9944">
        <f t="shared" si="397"/>
        <v>0</v>
      </c>
      <c r="P9944" t="s">
        <v>12694</v>
      </c>
    </row>
    <row r="9945" spans="2:16" x14ac:dyDescent="0.25">
      <c r="B9945" t="s">
        <v>9951</v>
      </c>
      <c r="C9945" s="119" t="s">
        <v>60</v>
      </c>
      <c r="D9945" t="s">
        <v>11539</v>
      </c>
      <c r="E9945" t="s">
        <v>11530</v>
      </c>
      <c r="F9945" t="s">
        <v>11540</v>
      </c>
      <c r="G9945" t="s">
        <v>61</v>
      </c>
      <c r="H9945" t="s">
        <v>18</v>
      </c>
      <c r="I9945" t="s">
        <v>11541</v>
      </c>
      <c r="J9945">
        <v>2018</v>
      </c>
      <c r="K9945">
        <v>650.22</v>
      </c>
      <c r="L9945">
        <v>20</v>
      </c>
      <c r="M9945">
        <v>1</v>
      </c>
      <c r="N9945">
        <f t="shared" si="398"/>
        <v>0</v>
      </c>
      <c r="O9945">
        <f t="shared" si="397"/>
        <v>0</v>
      </c>
      <c r="P9945" t="s">
        <v>12694</v>
      </c>
    </row>
    <row r="9946" spans="2:16" x14ac:dyDescent="0.25">
      <c r="B9946" t="s">
        <v>9952</v>
      </c>
      <c r="C9946" s="119" t="s">
        <v>60</v>
      </c>
      <c r="D9946" t="s">
        <v>11550</v>
      </c>
      <c r="E9946" t="s">
        <v>11530</v>
      </c>
      <c r="F9946" t="s">
        <v>11540</v>
      </c>
      <c r="G9946" t="s">
        <v>61</v>
      </c>
      <c r="H9946" t="s">
        <v>18</v>
      </c>
      <c r="I9946" t="s">
        <v>11541</v>
      </c>
      <c r="J9946">
        <v>2018</v>
      </c>
      <c r="K9946">
        <v>684</v>
      </c>
      <c r="L9946">
        <v>38</v>
      </c>
      <c r="M9946">
        <v>1</v>
      </c>
      <c r="N9946">
        <f t="shared" si="398"/>
        <v>0</v>
      </c>
      <c r="O9946">
        <f t="shared" si="397"/>
        <v>0</v>
      </c>
      <c r="P9946" t="s">
        <v>12694</v>
      </c>
    </row>
    <row r="9947" spans="2:16" x14ac:dyDescent="0.25">
      <c r="B9947" t="s">
        <v>9953</v>
      </c>
      <c r="C9947" s="119" t="s">
        <v>60</v>
      </c>
      <c r="D9947" t="s">
        <v>11550</v>
      </c>
      <c r="E9947" t="s">
        <v>11530</v>
      </c>
      <c r="F9947" t="s">
        <v>11540</v>
      </c>
      <c r="G9947" t="s">
        <v>61</v>
      </c>
      <c r="H9947" t="s">
        <v>18</v>
      </c>
      <c r="I9947" t="s">
        <v>11541</v>
      </c>
      <c r="J9947">
        <v>2018</v>
      </c>
      <c r="K9947">
        <v>683.42</v>
      </c>
      <c r="L9947">
        <v>34</v>
      </c>
      <c r="M9947">
        <v>1</v>
      </c>
      <c r="N9947">
        <f t="shared" si="398"/>
        <v>0</v>
      </c>
      <c r="O9947">
        <f t="shared" si="397"/>
        <v>0</v>
      </c>
      <c r="P9947" t="s">
        <v>12694</v>
      </c>
    </row>
    <row r="9948" spans="2:16" x14ac:dyDescent="0.25">
      <c r="B9948" t="s">
        <v>9954</v>
      </c>
      <c r="C9948" s="119" t="s">
        <v>60</v>
      </c>
      <c r="D9948" t="s">
        <v>11539</v>
      </c>
      <c r="E9948" t="s">
        <v>11530</v>
      </c>
      <c r="F9948" t="s">
        <v>11540</v>
      </c>
      <c r="G9948" t="s">
        <v>61</v>
      </c>
      <c r="H9948" t="s">
        <v>18</v>
      </c>
      <c r="I9948" t="s">
        <v>11541</v>
      </c>
      <c r="J9948">
        <v>2018</v>
      </c>
      <c r="K9948">
        <v>685.89</v>
      </c>
      <c r="L9948">
        <v>42</v>
      </c>
      <c r="M9948">
        <v>1</v>
      </c>
      <c r="N9948">
        <f t="shared" si="398"/>
        <v>0</v>
      </c>
      <c r="O9948">
        <f t="shared" si="397"/>
        <v>0</v>
      </c>
      <c r="P9948" t="s">
        <v>12694</v>
      </c>
    </row>
    <row r="9949" spans="2:16" x14ac:dyDescent="0.25">
      <c r="B9949" t="s">
        <v>9955</v>
      </c>
      <c r="C9949" s="119" t="s">
        <v>60</v>
      </c>
      <c r="D9949" t="s">
        <v>11537</v>
      </c>
      <c r="E9949" t="s">
        <v>11530</v>
      </c>
      <c r="F9949" t="s">
        <v>11540</v>
      </c>
      <c r="G9949" t="s">
        <v>61</v>
      </c>
      <c r="H9949" t="s">
        <v>18</v>
      </c>
      <c r="I9949" t="s">
        <v>11541</v>
      </c>
      <c r="J9949">
        <v>2018</v>
      </c>
      <c r="K9949">
        <v>649.27</v>
      </c>
      <c r="L9949">
        <v>22</v>
      </c>
      <c r="M9949">
        <v>1</v>
      </c>
      <c r="N9949">
        <f t="shared" si="398"/>
        <v>0</v>
      </c>
      <c r="O9949">
        <f t="shared" si="397"/>
        <v>0</v>
      </c>
      <c r="P9949" t="s">
        <v>12694</v>
      </c>
    </row>
    <row r="9950" spans="2:16" x14ac:dyDescent="0.25">
      <c r="B9950" t="s">
        <v>9956</v>
      </c>
      <c r="C9950" s="119" t="s">
        <v>60</v>
      </c>
      <c r="D9950" t="s">
        <v>11550</v>
      </c>
      <c r="E9950" t="s">
        <v>11530</v>
      </c>
      <c r="F9950" t="s">
        <v>11540</v>
      </c>
      <c r="G9950" t="s">
        <v>61</v>
      </c>
      <c r="H9950" t="s">
        <v>18</v>
      </c>
      <c r="I9950" t="s">
        <v>11541</v>
      </c>
      <c r="J9950">
        <v>2018</v>
      </c>
      <c r="K9950">
        <v>651.6</v>
      </c>
      <c r="L9950">
        <v>38</v>
      </c>
      <c r="M9950">
        <v>1</v>
      </c>
      <c r="N9950">
        <f t="shared" si="398"/>
        <v>0</v>
      </c>
      <c r="O9950">
        <f t="shared" si="397"/>
        <v>0</v>
      </c>
      <c r="P9950" t="s">
        <v>12694</v>
      </c>
    </row>
    <row r="9951" spans="2:16" x14ac:dyDescent="0.25">
      <c r="B9951" t="s">
        <v>9957</v>
      </c>
      <c r="C9951" s="119" t="s">
        <v>60</v>
      </c>
      <c r="D9951" t="s">
        <v>11550</v>
      </c>
      <c r="E9951" t="s">
        <v>11530</v>
      </c>
      <c r="F9951" t="s">
        <v>11540</v>
      </c>
      <c r="G9951" t="s">
        <v>61</v>
      </c>
      <c r="H9951" t="s">
        <v>18</v>
      </c>
      <c r="I9951" t="s">
        <v>11541</v>
      </c>
      <c r="J9951">
        <v>2018</v>
      </c>
      <c r="K9951">
        <v>655.54</v>
      </c>
      <c r="L9951">
        <v>65</v>
      </c>
      <c r="M9951">
        <v>1</v>
      </c>
      <c r="N9951">
        <f t="shared" si="398"/>
        <v>0</v>
      </c>
      <c r="O9951">
        <f t="shared" si="397"/>
        <v>0</v>
      </c>
      <c r="P9951" t="s">
        <v>12694</v>
      </c>
    </row>
    <row r="9952" spans="2:16" x14ac:dyDescent="0.25">
      <c r="B9952" t="s">
        <v>9958</v>
      </c>
      <c r="C9952" s="119" t="s">
        <v>60</v>
      </c>
      <c r="D9952" t="s">
        <v>11550</v>
      </c>
      <c r="E9952" t="s">
        <v>11530</v>
      </c>
      <c r="F9952" t="s">
        <v>11540</v>
      </c>
      <c r="G9952" t="s">
        <v>61</v>
      </c>
      <c r="H9952" t="s">
        <v>18</v>
      </c>
      <c r="I9952" t="s">
        <v>11541</v>
      </c>
      <c r="J9952">
        <v>2018</v>
      </c>
      <c r="K9952">
        <v>684</v>
      </c>
      <c r="L9952">
        <v>38</v>
      </c>
      <c r="M9952">
        <v>1</v>
      </c>
      <c r="N9952">
        <f t="shared" si="398"/>
        <v>0</v>
      </c>
      <c r="O9952">
        <f t="shared" si="397"/>
        <v>0</v>
      </c>
      <c r="P9952" t="s">
        <v>12694</v>
      </c>
    </row>
    <row r="9953" spans="2:16" x14ac:dyDescent="0.25">
      <c r="B9953" t="s">
        <v>9959</v>
      </c>
      <c r="C9953" s="119" t="s">
        <v>60</v>
      </c>
      <c r="D9953" t="s">
        <v>11550</v>
      </c>
      <c r="E9953" t="s">
        <v>11530</v>
      </c>
      <c r="F9953" t="s">
        <v>11540</v>
      </c>
      <c r="G9953" t="s">
        <v>61</v>
      </c>
      <c r="H9953" t="s">
        <v>18</v>
      </c>
      <c r="I9953" t="s">
        <v>11541</v>
      </c>
      <c r="J9953">
        <v>2018</v>
      </c>
      <c r="K9953">
        <v>656.33</v>
      </c>
      <c r="L9953">
        <v>62</v>
      </c>
      <c r="M9953">
        <v>1</v>
      </c>
      <c r="N9953">
        <f t="shared" si="398"/>
        <v>0</v>
      </c>
      <c r="O9953">
        <f t="shared" si="397"/>
        <v>0</v>
      </c>
      <c r="P9953" t="s">
        <v>12694</v>
      </c>
    </row>
    <row r="9954" spans="2:16" x14ac:dyDescent="0.25">
      <c r="B9954" t="s">
        <v>9960</v>
      </c>
      <c r="C9954" s="119" t="s">
        <v>60</v>
      </c>
      <c r="D9954" t="s">
        <v>11537</v>
      </c>
      <c r="E9954" t="s">
        <v>11530</v>
      </c>
      <c r="F9954" t="s">
        <v>11540</v>
      </c>
      <c r="G9954" t="s">
        <v>61</v>
      </c>
      <c r="H9954" t="s">
        <v>18</v>
      </c>
      <c r="I9954" t="s">
        <v>11541</v>
      </c>
      <c r="J9954">
        <v>2018</v>
      </c>
      <c r="K9954">
        <v>681.82</v>
      </c>
      <c r="L9954">
        <v>23</v>
      </c>
      <c r="M9954">
        <v>1</v>
      </c>
      <c r="N9954">
        <f t="shared" si="398"/>
        <v>0</v>
      </c>
      <c r="O9954">
        <f t="shared" si="397"/>
        <v>0</v>
      </c>
      <c r="P9954" t="s">
        <v>12694</v>
      </c>
    </row>
    <row r="9955" spans="2:16" x14ac:dyDescent="0.25">
      <c r="B9955" t="s">
        <v>9961</v>
      </c>
      <c r="C9955" s="119" t="s">
        <v>60</v>
      </c>
      <c r="D9955" t="s">
        <v>11537</v>
      </c>
      <c r="E9955" t="s">
        <v>11530</v>
      </c>
      <c r="F9955" t="s">
        <v>11540</v>
      </c>
      <c r="G9955" t="s">
        <v>61</v>
      </c>
      <c r="H9955" t="s">
        <v>18</v>
      </c>
      <c r="I9955" t="s">
        <v>11541</v>
      </c>
      <c r="J9955">
        <v>2018</v>
      </c>
      <c r="K9955">
        <v>651.96</v>
      </c>
      <c r="L9955">
        <v>32</v>
      </c>
      <c r="M9955">
        <v>1</v>
      </c>
      <c r="N9955">
        <f t="shared" si="398"/>
        <v>0</v>
      </c>
      <c r="O9955">
        <f t="shared" si="397"/>
        <v>0</v>
      </c>
      <c r="P9955" t="s">
        <v>12694</v>
      </c>
    </row>
    <row r="9956" spans="2:16" x14ac:dyDescent="0.25">
      <c r="B9956" t="s">
        <v>9962</v>
      </c>
      <c r="C9956" s="119" t="s">
        <v>60</v>
      </c>
      <c r="D9956" t="s">
        <v>11537</v>
      </c>
      <c r="E9956" t="s">
        <v>11530</v>
      </c>
      <c r="F9956" t="s">
        <v>11540</v>
      </c>
      <c r="G9956" t="s">
        <v>61</v>
      </c>
      <c r="H9956" t="s">
        <v>18</v>
      </c>
      <c r="I9956" t="s">
        <v>11541</v>
      </c>
      <c r="J9956">
        <v>2018</v>
      </c>
      <c r="K9956">
        <v>651.38</v>
      </c>
      <c r="L9956">
        <v>28</v>
      </c>
      <c r="M9956">
        <v>1</v>
      </c>
      <c r="N9956">
        <f t="shared" si="398"/>
        <v>0</v>
      </c>
      <c r="O9956">
        <f t="shared" si="397"/>
        <v>0</v>
      </c>
      <c r="P9956" t="s">
        <v>12694</v>
      </c>
    </row>
    <row r="9957" spans="2:16" x14ac:dyDescent="0.25">
      <c r="B9957" t="s">
        <v>9963</v>
      </c>
      <c r="C9957" s="119" t="s">
        <v>60</v>
      </c>
      <c r="D9957" t="s">
        <v>11537</v>
      </c>
      <c r="E9957" t="s">
        <v>11530</v>
      </c>
      <c r="F9957" t="s">
        <v>11540</v>
      </c>
      <c r="G9957" t="s">
        <v>61</v>
      </c>
      <c r="H9957" t="s">
        <v>18</v>
      </c>
      <c r="I9957" t="s">
        <v>11541</v>
      </c>
      <c r="J9957">
        <v>2018</v>
      </c>
      <c r="K9957">
        <v>650.66</v>
      </c>
      <c r="L9957">
        <v>23</v>
      </c>
      <c r="M9957">
        <v>1</v>
      </c>
      <c r="N9957">
        <f t="shared" si="398"/>
        <v>0</v>
      </c>
      <c r="O9957">
        <f t="shared" si="397"/>
        <v>0</v>
      </c>
      <c r="P9957" t="s">
        <v>12694</v>
      </c>
    </row>
    <row r="9958" spans="2:16" x14ac:dyDescent="0.25">
      <c r="B9958" t="s">
        <v>9964</v>
      </c>
      <c r="C9958" s="119" t="s">
        <v>60</v>
      </c>
      <c r="D9958" t="s">
        <v>11552</v>
      </c>
      <c r="E9958" t="s">
        <v>11530</v>
      </c>
      <c r="F9958" t="s">
        <v>11540</v>
      </c>
      <c r="G9958" t="s">
        <v>61</v>
      </c>
      <c r="H9958" t="s">
        <v>18</v>
      </c>
      <c r="I9958" t="s">
        <v>11541</v>
      </c>
      <c r="J9958">
        <v>2018</v>
      </c>
      <c r="K9958">
        <v>903.16</v>
      </c>
      <c r="L9958">
        <v>45</v>
      </c>
      <c r="M9958">
        <v>1</v>
      </c>
      <c r="N9958">
        <f t="shared" si="398"/>
        <v>0</v>
      </c>
      <c r="O9958">
        <f t="shared" si="397"/>
        <v>0</v>
      </c>
      <c r="P9958" t="s">
        <v>12694</v>
      </c>
    </row>
    <row r="9959" spans="2:16" x14ac:dyDescent="0.25">
      <c r="B9959" t="s">
        <v>9965</v>
      </c>
      <c r="C9959" s="119" t="s">
        <v>60</v>
      </c>
      <c r="D9959" t="s">
        <v>11537</v>
      </c>
      <c r="E9959" t="s">
        <v>11530</v>
      </c>
      <c r="F9959" t="s">
        <v>11540</v>
      </c>
      <c r="G9959" t="s">
        <v>61</v>
      </c>
      <c r="H9959" t="s">
        <v>18</v>
      </c>
      <c r="I9959" t="s">
        <v>11533</v>
      </c>
      <c r="J9959">
        <v>2018</v>
      </c>
      <c r="K9959">
        <v>659.53</v>
      </c>
      <c r="L9959">
        <v>36</v>
      </c>
      <c r="M9959">
        <v>1</v>
      </c>
      <c r="N9959">
        <f t="shared" si="398"/>
        <v>0</v>
      </c>
      <c r="O9959">
        <f t="shared" si="397"/>
        <v>0</v>
      </c>
      <c r="P9959" t="s">
        <v>12694</v>
      </c>
    </row>
    <row r="9960" spans="2:16" x14ac:dyDescent="0.25">
      <c r="B9960" t="s">
        <v>9966</v>
      </c>
      <c r="C9960" s="119" t="s">
        <v>60</v>
      </c>
      <c r="D9960" t="s">
        <v>11537</v>
      </c>
      <c r="E9960" t="s">
        <v>11530</v>
      </c>
      <c r="F9960" t="s">
        <v>11540</v>
      </c>
      <c r="G9960" t="s">
        <v>61</v>
      </c>
      <c r="H9960" t="s">
        <v>18</v>
      </c>
      <c r="I9960" t="s">
        <v>11541</v>
      </c>
      <c r="J9960">
        <v>2018</v>
      </c>
      <c r="K9960">
        <v>652.55999999999995</v>
      </c>
      <c r="L9960">
        <v>36</v>
      </c>
      <c r="M9960">
        <v>1</v>
      </c>
      <c r="N9960">
        <f t="shared" si="398"/>
        <v>0</v>
      </c>
      <c r="O9960">
        <f t="shared" si="397"/>
        <v>0</v>
      </c>
      <c r="P9960" t="s">
        <v>12694</v>
      </c>
    </row>
    <row r="9961" spans="2:16" x14ac:dyDescent="0.25">
      <c r="B9961" t="s">
        <v>9967</v>
      </c>
      <c r="C9961" s="119" t="s">
        <v>60</v>
      </c>
      <c r="D9961" t="s">
        <v>11537</v>
      </c>
      <c r="E9961" t="s">
        <v>11530</v>
      </c>
      <c r="F9961" t="s">
        <v>11540</v>
      </c>
      <c r="G9961" t="s">
        <v>61</v>
      </c>
      <c r="H9961" t="s">
        <v>18</v>
      </c>
      <c r="I9961" t="s">
        <v>11533</v>
      </c>
      <c r="J9961">
        <v>2018</v>
      </c>
      <c r="K9961">
        <v>662.22</v>
      </c>
      <c r="L9961">
        <v>50</v>
      </c>
      <c r="M9961">
        <v>1</v>
      </c>
      <c r="N9961">
        <f t="shared" si="398"/>
        <v>0</v>
      </c>
      <c r="O9961">
        <f t="shared" si="397"/>
        <v>0</v>
      </c>
      <c r="P9961" t="s">
        <v>12694</v>
      </c>
    </row>
    <row r="9962" spans="2:16" x14ac:dyDescent="0.25">
      <c r="B9962" t="s">
        <v>9968</v>
      </c>
      <c r="C9962" s="119" t="s">
        <v>60</v>
      </c>
      <c r="D9962" t="s">
        <v>11537</v>
      </c>
      <c r="E9962" t="s">
        <v>11530</v>
      </c>
      <c r="F9962" t="s">
        <v>11540</v>
      </c>
      <c r="G9962" t="s">
        <v>61</v>
      </c>
      <c r="H9962" t="s">
        <v>18</v>
      </c>
      <c r="I9962" t="s">
        <v>11541</v>
      </c>
      <c r="J9962">
        <v>2018</v>
      </c>
      <c r="K9962">
        <v>683.13</v>
      </c>
      <c r="L9962">
        <v>23</v>
      </c>
      <c r="M9962">
        <v>1</v>
      </c>
      <c r="N9962">
        <f t="shared" si="398"/>
        <v>0</v>
      </c>
      <c r="O9962">
        <f t="shared" si="397"/>
        <v>0</v>
      </c>
      <c r="P9962" t="s">
        <v>12694</v>
      </c>
    </row>
    <row r="9963" spans="2:16" x14ac:dyDescent="0.25">
      <c r="B9963" t="s">
        <v>9969</v>
      </c>
      <c r="C9963" s="119" t="s">
        <v>60</v>
      </c>
      <c r="D9963" t="s">
        <v>11537</v>
      </c>
      <c r="E9963" t="s">
        <v>11530</v>
      </c>
      <c r="F9963" t="s">
        <v>11540</v>
      </c>
      <c r="G9963" t="s">
        <v>61</v>
      </c>
      <c r="H9963" t="s">
        <v>18</v>
      </c>
      <c r="I9963" t="s">
        <v>11541</v>
      </c>
      <c r="J9963">
        <v>2018</v>
      </c>
      <c r="K9963">
        <v>682.98</v>
      </c>
      <c r="L9963">
        <v>22</v>
      </c>
      <c r="M9963">
        <v>1</v>
      </c>
      <c r="N9963">
        <f t="shared" si="398"/>
        <v>0</v>
      </c>
      <c r="O9963">
        <f t="shared" si="397"/>
        <v>0</v>
      </c>
      <c r="P9963" t="s">
        <v>12694</v>
      </c>
    </row>
    <row r="9964" spans="2:16" x14ac:dyDescent="0.25">
      <c r="B9964" t="s">
        <v>9970</v>
      </c>
      <c r="C9964" s="119" t="s">
        <v>60</v>
      </c>
      <c r="D9964" t="s">
        <v>11537</v>
      </c>
      <c r="E9964" t="s">
        <v>11530</v>
      </c>
      <c r="F9964" t="s">
        <v>11540</v>
      </c>
      <c r="G9964" t="s">
        <v>61</v>
      </c>
      <c r="H9964" t="s">
        <v>18</v>
      </c>
      <c r="I9964" t="s">
        <v>11541</v>
      </c>
      <c r="J9964">
        <v>2018</v>
      </c>
      <c r="K9964">
        <v>682.98</v>
      </c>
      <c r="L9964">
        <v>22</v>
      </c>
      <c r="M9964">
        <v>1</v>
      </c>
      <c r="N9964">
        <f t="shared" si="398"/>
        <v>0</v>
      </c>
      <c r="O9964">
        <f t="shared" si="397"/>
        <v>0</v>
      </c>
      <c r="P9964" t="s">
        <v>12694</v>
      </c>
    </row>
    <row r="9965" spans="2:16" x14ac:dyDescent="0.25">
      <c r="B9965" t="s">
        <v>9971</v>
      </c>
      <c r="C9965" s="119" t="s">
        <v>60</v>
      </c>
      <c r="D9965" t="s">
        <v>11537</v>
      </c>
      <c r="E9965" t="s">
        <v>11530</v>
      </c>
      <c r="F9965" t="s">
        <v>11540</v>
      </c>
      <c r="G9965" t="s">
        <v>61</v>
      </c>
      <c r="H9965" t="s">
        <v>18</v>
      </c>
      <c r="I9965" t="s">
        <v>11541</v>
      </c>
      <c r="J9965">
        <v>2018</v>
      </c>
      <c r="K9965">
        <v>680.23</v>
      </c>
      <c r="L9965">
        <v>18</v>
      </c>
      <c r="M9965">
        <v>1</v>
      </c>
      <c r="N9965">
        <f t="shared" si="398"/>
        <v>0</v>
      </c>
      <c r="O9965">
        <f t="shared" si="397"/>
        <v>0</v>
      </c>
      <c r="P9965" t="s">
        <v>12694</v>
      </c>
    </row>
    <row r="9966" spans="2:16" x14ac:dyDescent="0.25">
      <c r="B9966" t="s">
        <v>9972</v>
      </c>
      <c r="C9966" s="119" t="s">
        <v>60</v>
      </c>
      <c r="D9966" t="s">
        <v>11542</v>
      </c>
      <c r="E9966" t="s">
        <v>11530</v>
      </c>
      <c r="F9966" t="s">
        <v>11540</v>
      </c>
      <c r="G9966" t="s">
        <v>61</v>
      </c>
      <c r="H9966" t="s">
        <v>18</v>
      </c>
      <c r="I9966" t="s">
        <v>11541</v>
      </c>
      <c r="J9966">
        <v>2018</v>
      </c>
      <c r="K9966">
        <v>650.80999999999995</v>
      </c>
      <c r="L9966">
        <v>24</v>
      </c>
      <c r="M9966">
        <v>1</v>
      </c>
      <c r="N9966">
        <f t="shared" si="398"/>
        <v>0</v>
      </c>
      <c r="O9966">
        <f t="shared" si="397"/>
        <v>0</v>
      </c>
      <c r="P9966" t="s">
        <v>12694</v>
      </c>
    </row>
    <row r="9967" spans="2:16" x14ac:dyDescent="0.25">
      <c r="B9967" t="s">
        <v>9973</v>
      </c>
      <c r="C9967" s="119" t="s">
        <v>60</v>
      </c>
      <c r="D9967" t="s">
        <v>11537</v>
      </c>
      <c r="E9967" t="s">
        <v>11530</v>
      </c>
      <c r="F9967" t="s">
        <v>11540</v>
      </c>
      <c r="G9967" t="s">
        <v>61</v>
      </c>
      <c r="H9967" t="s">
        <v>18</v>
      </c>
      <c r="I9967" t="s">
        <v>11541</v>
      </c>
      <c r="J9967">
        <v>2018</v>
      </c>
      <c r="K9967">
        <v>682.83</v>
      </c>
      <c r="L9967">
        <v>21</v>
      </c>
      <c r="M9967">
        <v>1</v>
      </c>
      <c r="N9967">
        <f t="shared" si="398"/>
        <v>0</v>
      </c>
      <c r="O9967">
        <f t="shared" si="397"/>
        <v>0</v>
      </c>
      <c r="P9967" t="s">
        <v>12694</v>
      </c>
    </row>
    <row r="9968" spans="2:16" x14ac:dyDescent="0.25">
      <c r="B9968" t="s">
        <v>9974</v>
      </c>
      <c r="C9968" s="119" t="s">
        <v>60</v>
      </c>
      <c r="D9968" t="s">
        <v>11537</v>
      </c>
      <c r="E9968" t="s">
        <v>11530</v>
      </c>
      <c r="F9968" t="s">
        <v>11540</v>
      </c>
      <c r="G9968" t="s">
        <v>61</v>
      </c>
      <c r="H9968" t="s">
        <v>18</v>
      </c>
      <c r="I9968" t="s">
        <v>11541</v>
      </c>
      <c r="J9968">
        <v>2018</v>
      </c>
      <c r="K9968">
        <v>682.54</v>
      </c>
      <c r="L9968">
        <v>19</v>
      </c>
      <c r="M9968">
        <v>1</v>
      </c>
      <c r="N9968">
        <f t="shared" si="398"/>
        <v>0</v>
      </c>
      <c r="O9968">
        <f t="shared" si="397"/>
        <v>0</v>
      </c>
      <c r="P9968" t="s">
        <v>12694</v>
      </c>
    </row>
    <row r="9969" spans="2:16" x14ac:dyDescent="0.25">
      <c r="B9969" t="s">
        <v>9975</v>
      </c>
      <c r="C9969" s="119" t="s">
        <v>60</v>
      </c>
      <c r="D9969" t="s">
        <v>11537</v>
      </c>
      <c r="E9969" t="s">
        <v>11530</v>
      </c>
      <c r="F9969" t="s">
        <v>11540</v>
      </c>
      <c r="G9969" t="s">
        <v>61</v>
      </c>
      <c r="H9969" t="s">
        <v>18</v>
      </c>
      <c r="I9969" t="s">
        <v>11541</v>
      </c>
      <c r="J9969">
        <v>2018</v>
      </c>
      <c r="K9969">
        <v>682.54</v>
      </c>
      <c r="L9969">
        <v>19</v>
      </c>
      <c r="M9969">
        <v>1</v>
      </c>
      <c r="N9969">
        <f t="shared" si="398"/>
        <v>0</v>
      </c>
      <c r="O9969">
        <f t="shared" si="397"/>
        <v>0</v>
      </c>
      <c r="P9969" t="s">
        <v>12694</v>
      </c>
    </row>
    <row r="9970" spans="2:16" x14ac:dyDescent="0.25">
      <c r="B9970" t="s">
        <v>9976</v>
      </c>
      <c r="C9970" s="119" t="s">
        <v>60</v>
      </c>
      <c r="D9970" t="s">
        <v>11537</v>
      </c>
      <c r="E9970" t="s">
        <v>11530</v>
      </c>
      <c r="F9970" t="s">
        <v>11540</v>
      </c>
      <c r="G9970" t="s">
        <v>61</v>
      </c>
      <c r="H9970" t="s">
        <v>18</v>
      </c>
      <c r="I9970" t="s">
        <v>11541</v>
      </c>
      <c r="J9970">
        <v>2018</v>
      </c>
      <c r="K9970">
        <v>685.45</v>
      </c>
      <c r="L9970">
        <v>36</v>
      </c>
      <c r="M9970">
        <v>1</v>
      </c>
      <c r="N9970">
        <f t="shared" si="398"/>
        <v>0</v>
      </c>
      <c r="O9970">
        <f t="shared" si="397"/>
        <v>0</v>
      </c>
      <c r="P9970" t="s">
        <v>12694</v>
      </c>
    </row>
    <row r="9971" spans="2:16" x14ac:dyDescent="0.25">
      <c r="B9971" t="s">
        <v>9977</v>
      </c>
      <c r="C9971" s="119" t="s">
        <v>60</v>
      </c>
      <c r="D9971" t="s">
        <v>11539</v>
      </c>
      <c r="E9971" t="s">
        <v>11530</v>
      </c>
      <c r="F9971" t="s">
        <v>11540</v>
      </c>
      <c r="G9971" t="s">
        <v>61</v>
      </c>
      <c r="H9971" t="s">
        <v>18</v>
      </c>
      <c r="I9971" t="s">
        <v>11541</v>
      </c>
      <c r="J9971">
        <v>2018</v>
      </c>
      <c r="K9971">
        <v>648.42999999999995</v>
      </c>
      <c r="L9971">
        <v>24</v>
      </c>
      <c r="M9971">
        <v>1</v>
      </c>
      <c r="N9971">
        <f t="shared" si="398"/>
        <v>0</v>
      </c>
      <c r="O9971">
        <f t="shared" si="397"/>
        <v>0</v>
      </c>
      <c r="P9971" t="s">
        <v>12694</v>
      </c>
    </row>
    <row r="9972" spans="2:16" x14ac:dyDescent="0.25">
      <c r="B9972" t="s">
        <v>9978</v>
      </c>
      <c r="C9972" s="119" t="s">
        <v>60</v>
      </c>
      <c r="D9972" t="s">
        <v>11539</v>
      </c>
      <c r="E9972" t="s">
        <v>11530</v>
      </c>
      <c r="F9972" t="s">
        <v>11540</v>
      </c>
      <c r="G9972" t="s">
        <v>61</v>
      </c>
      <c r="H9972" t="s">
        <v>18</v>
      </c>
      <c r="I9972" t="s">
        <v>11541</v>
      </c>
      <c r="J9972">
        <v>2018</v>
      </c>
      <c r="K9972">
        <v>648.42999999999995</v>
      </c>
      <c r="L9972">
        <v>24</v>
      </c>
      <c r="M9972">
        <v>1</v>
      </c>
      <c r="N9972">
        <f t="shared" si="398"/>
        <v>0</v>
      </c>
      <c r="O9972">
        <f t="shared" si="397"/>
        <v>0</v>
      </c>
      <c r="P9972" t="s">
        <v>12694</v>
      </c>
    </row>
    <row r="9973" spans="2:16" x14ac:dyDescent="0.25">
      <c r="B9973" t="s">
        <v>9979</v>
      </c>
      <c r="C9973" s="119" t="s">
        <v>60</v>
      </c>
      <c r="D9973" t="s">
        <v>11539</v>
      </c>
      <c r="E9973" t="s">
        <v>11530</v>
      </c>
      <c r="F9973" t="s">
        <v>11540</v>
      </c>
      <c r="G9973" t="s">
        <v>61</v>
      </c>
      <c r="H9973" t="s">
        <v>18</v>
      </c>
      <c r="I9973" t="s">
        <v>11541</v>
      </c>
      <c r="J9973">
        <v>2018</v>
      </c>
      <c r="K9973">
        <v>648.13</v>
      </c>
      <c r="L9973">
        <v>22</v>
      </c>
      <c r="M9973">
        <v>1</v>
      </c>
      <c r="N9973">
        <f t="shared" si="398"/>
        <v>0</v>
      </c>
      <c r="O9973">
        <f t="shared" si="397"/>
        <v>0</v>
      </c>
      <c r="P9973" t="s">
        <v>12694</v>
      </c>
    </row>
    <row r="9974" spans="2:16" x14ac:dyDescent="0.25">
      <c r="B9974" t="s">
        <v>9980</v>
      </c>
      <c r="C9974" s="119" t="s">
        <v>60</v>
      </c>
      <c r="D9974" t="s">
        <v>11537</v>
      </c>
      <c r="E9974" t="s">
        <v>11530</v>
      </c>
      <c r="F9974" t="s">
        <v>11540</v>
      </c>
      <c r="G9974" t="s">
        <v>61</v>
      </c>
      <c r="H9974" t="s">
        <v>18</v>
      </c>
      <c r="I9974" t="s">
        <v>11541</v>
      </c>
      <c r="J9974">
        <v>2018</v>
      </c>
      <c r="K9974">
        <v>684.25</v>
      </c>
      <c r="L9974">
        <v>33</v>
      </c>
      <c r="M9974">
        <v>1</v>
      </c>
      <c r="N9974">
        <f t="shared" si="398"/>
        <v>0</v>
      </c>
      <c r="O9974">
        <f t="shared" si="397"/>
        <v>0</v>
      </c>
      <c r="P9974" t="s">
        <v>12694</v>
      </c>
    </row>
    <row r="9975" spans="2:16" x14ac:dyDescent="0.25">
      <c r="B9975" t="s">
        <v>9981</v>
      </c>
      <c r="C9975" s="119" t="s">
        <v>60</v>
      </c>
      <c r="D9975" t="s">
        <v>11537</v>
      </c>
      <c r="E9975" t="s">
        <v>11530</v>
      </c>
      <c r="F9975" t="s">
        <v>11540</v>
      </c>
      <c r="G9975" t="s">
        <v>61</v>
      </c>
      <c r="H9975" t="s">
        <v>18</v>
      </c>
      <c r="I9975" t="s">
        <v>11541</v>
      </c>
      <c r="J9975">
        <v>2018</v>
      </c>
      <c r="K9975">
        <v>648.86</v>
      </c>
      <c r="L9975">
        <v>27</v>
      </c>
      <c r="M9975">
        <v>1</v>
      </c>
      <c r="N9975">
        <f t="shared" si="398"/>
        <v>0</v>
      </c>
      <c r="O9975">
        <f t="shared" si="397"/>
        <v>0</v>
      </c>
      <c r="P9975" t="s">
        <v>12694</v>
      </c>
    </row>
    <row r="9976" spans="2:16" x14ac:dyDescent="0.25">
      <c r="B9976" t="s">
        <v>9982</v>
      </c>
      <c r="C9976" s="119" t="s">
        <v>60</v>
      </c>
      <c r="D9976" t="s">
        <v>11537</v>
      </c>
      <c r="E9976" t="s">
        <v>11530</v>
      </c>
      <c r="F9976" t="s">
        <v>11540</v>
      </c>
      <c r="G9976" t="s">
        <v>61</v>
      </c>
      <c r="H9976" t="s">
        <v>18</v>
      </c>
      <c r="I9976" t="s">
        <v>11541</v>
      </c>
      <c r="J9976">
        <v>2018</v>
      </c>
      <c r="K9976">
        <v>650.01</v>
      </c>
      <c r="L9976">
        <v>35</v>
      </c>
      <c r="M9976">
        <v>1</v>
      </c>
      <c r="N9976">
        <f t="shared" si="398"/>
        <v>0</v>
      </c>
      <c r="O9976">
        <f t="shared" si="397"/>
        <v>0</v>
      </c>
      <c r="P9976" t="s">
        <v>12694</v>
      </c>
    </row>
    <row r="9977" spans="2:16" x14ac:dyDescent="0.25">
      <c r="B9977" t="s">
        <v>9983</v>
      </c>
      <c r="C9977" s="119" t="s">
        <v>60</v>
      </c>
      <c r="D9977" t="s">
        <v>11537</v>
      </c>
      <c r="E9977" t="s">
        <v>11530</v>
      </c>
      <c r="F9977" t="s">
        <v>11540</v>
      </c>
      <c r="G9977" t="s">
        <v>61</v>
      </c>
      <c r="H9977" t="s">
        <v>18</v>
      </c>
      <c r="I9977" t="s">
        <v>11541</v>
      </c>
      <c r="J9977">
        <v>2018</v>
      </c>
      <c r="K9977">
        <v>652.53</v>
      </c>
      <c r="L9977">
        <v>33</v>
      </c>
      <c r="M9977">
        <v>1</v>
      </c>
      <c r="N9977">
        <f t="shared" si="398"/>
        <v>0</v>
      </c>
      <c r="O9977">
        <f t="shared" si="397"/>
        <v>0</v>
      </c>
      <c r="P9977" t="s">
        <v>12694</v>
      </c>
    </row>
    <row r="9978" spans="2:16" x14ac:dyDescent="0.25">
      <c r="B9978" t="s">
        <v>9984</v>
      </c>
      <c r="C9978" s="119" t="s">
        <v>60</v>
      </c>
      <c r="D9978" t="s">
        <v>11537</v>
      </c>
      <c r="E9978" t="s">
        <v>11530</v>
      </c>
      <c r="F9978" t="s">
        <v>11540</v>
      </c>
      <c r="G9978" t="s">
        <v>61</v>
      </c>
      <c r="H9978" t="s">
        <v>18</v>
      </c>
      <c r="I9978" t="s">
        <v>11541</v>
      </c>
      <c r="J9978">
        <v>2018</v>
      </c>
      <c r="K9978">
        <v>651.16999999999996</v>
      </c>
      <c r="L9978">
        <v>43</v>
      </c>
      <c r="M9978">
        <v>1</v>
      </c>
      <c r="N9978">
        <f t="shared" si="398"/>
        <v>0</v>
      </c>
      <c r="O9978">
        <f t="shared" si="397"/>
        <v>0</v>
      </c>
      <c r="P9978" t="s">
        <v>12694</v>
      </c>
    </row>
    <row r="9979" spans="2:16" x14ac:dyDescent="0.25">
      <c r="B9979" t="s">
        <v>9985</v>
      </c>
      <c r="C9979" s="119" t="s">
        <v>60</v>
      </c>
      <c r="D9979" t="s">
        <v>11537</v>
      </c>
      <c r="E9979" t="s">
        <v>11530</v>
      </c>
      <c r="F9979" t="s">
        <v>11540</v>
      </c>
      <c r="G9979" t="s">
        <v>61</v>
      </c>
      <c r="H9979" t="s">
        <v>18</v>
      </c>
      <c r="I9979" t="s">
        <v>11541</v>
      </c>
      <c r="J9979">
        <v>2018</v>
      </c>
      <c r="K9979">
        <v>1106.05</v>
      </c>
      <c r="L9979">
        <v>24</v>
      </c>
      <c r="M9979">
        <v>1</v>
      </c>
      <c r="N9979">
        <f t="shared" si="398"/>
        <v>0</v>
      </c>
      <c r="O9979">
        <f t="shared" ref="O9979:O10042" si="399">IF(OR(L9979="",L9979&lt;=0),1,0)</f>
        <v>0</v>
      </c>
      <c r="P9979" t="s">
        <v>12694</v>
      </c>
    </row>
    <row r="9980" spans="2:16" x14ac:dyDescent="0.25">
      <c r="B9980" t="s">
        <v>9986</v>
      </c>
      <c r="C9980" s="119" t="s">
        <v>60</v>
      </c>
      <c r="D9980" t="s">
        <v>11537</v>
      </c>
      <c r="E9980" t="s">
        <v>11530</v>
      </c>
      <c r="F9980" t="s">
        <v>11540</v>
      </c>
      <c r="G9980" t="s">
        <v>61</v>
      </c>
      <c r="H9980" t="s">
        <v>18</v>
      </c>
      <c r="I9980" t="s">
        <v>11541</v>
      </c>
      <c r="J9980">
        <v>2018</v>
      </c>
      <c r="K9980">
        <v>649.88</v>
      </c>
      <c r="L9980">
        <v>32</v>
      </c>
      <c r="M9980">
        <v>1</v>
      </c>
      <c r="N9980">
        <f t="shared" si="398"/>
        <v>0</v>
      </c>
      <c r="O9980">
        <f t="shared" si="399"/>
        <v>0</v>
      </c>
      <c r="P9980" t="s">
        <v>12694</v>
      </c>
    </row>
    <row r="9981" spans="2:16" x14ac:dyDescent="0.25">
      <c r="B9981" t="s">
        <v>9987</v>
      </c>
      <c r="C9981" s="119" t="s">
        <v>60</v>
      </c>
      <c r="D9981" t="s">
        <v>11537</v>
      </c>
      <c r="E9981" t="s">
        <v>11530</v>
      </c>
      <c r="F9981" t="s">
        <v>11540</v>
      </c>
      <c r="G9981" t="s">
        <v>61</v>
      </c>
      <c r="H9981" t="s">
        <v>18</v>
      </c>
      <c r="I9981" t="s">
        <v>11541</v>
      </c>
      <c r="J9981">
        <v>2018</v>
      </c>
      <c r="K9981">
        <v>649.88</v>
      </c>
      <c r="L9981">
        <v>32</v>
      </c>
      <c r="M9981">
        <v>1</v>
      </c>
      <c r="N9981">
        <f t="shared" si="398"/>
        <v>0</v>
      </c>
      <c r="O9981">
        <f t="shared" si="399"/>
        <v>0</v>
      </c>
      <c r="P9981" t="s">
        <v>12694</v>
      </c>
    </row>
    <row r="9982" spans="2:16" x14ac:dyDescent="0.25">
      <c r="B9982" t="s">
        <v>9988</v>
      </c>
      <c r="C9982" s="119" t="s">
        <v>60</v>
      </c>
      <c r="D9982" t="s">
        <v>11537</v>
      </c>
      <c r="E9982" t="s">
        <v>11530</v>
      </c>
      <c r="F9982" t="s">
        <v>11540</v>
      </c>
      <c r="G9982" t="s">
        <v>61</v>
      </c>
      <c r="H9982" t="s">
        <v>18</v>
      </c>
      <c r="I9982" t="s">
        <v>11541</v>
      </c>
      <c r="J9982">
        <v>2018</v>
      </c>
      <c r="K9982">
        <v>649.88</v>
      </c>
      <c r="L9982">
        <v>32</v>
      </c>
      <c r="M9982">
        <v>1</v>
      </c>
      <c r="N9982">
        <f t="shared" si="398"/>
        <v>0</v>
      </c>
      <c r="O9982">
        <f t="shared" si="399"/>
        <v>0</v>
      </c>
      <c r="P9982" t="s">
        <v>12694</v>
      </c>
    </row>
    <row r="9983" spans="2:16" x14ac:dyDescent="0.25">
      <c r="B9983" t="s">
        <v>9989</v>
      </c>
      <c r="C9983" s="119" t="s">
        <v>60</v>
      </c>
      <c r="D9983" t="s">
        <v>11537</v>
      </c>
      <c r="E9983" t="s">
        <v>11530</v>
      </c>
      <c r="F9983" t="s">
        <v>11540</v>
      </c>
      <c r="G9983" t="s">
        <v>61</v>
      </c>
      <c r="H9983" t="s">
        <v>18</v>
      </c>
      <c r="I9983" t="s">
        <v>11541</v>
      </c>
      <c r="J9983">
        <v>2018</v>
      </c>
      <c r="K9983">
        <v>649.88</v>
      </c>
      <c r="L9983">
        <v>32</v>
      </c>
      <c r="M9983">
        <v>1</v>
      </c>
      <c r="N9983">
        <f t="shared" si="398"/>
        <v>0</v>
      </c>
      <c r="O9983">
        <f t="shared" si="399"/>
        <v>0</v>
      </c>
      <c r="P9983" t="s">
        <v>12694</v>
      </c>
    </row>
    <row r="9984" spans="2:16" x14ac:dyDescent="0.25">
      <c r="B9984" t="s">
        <v>9990</v>
      </c>
      <c r="C9984" s="119" t="s">
        <v>60</v>
      </c>
      <c r="D9984" t="s">
        <v>11537</v>
      </c>
      <c r="E9984" t="s">
        <v>11530</v>
      </c>
      <c r="F9984" t="s">
        <v>11540</v>
      </c>
      <c r="G9984" t="s">
        <v>61</v>
      </c>
      <c r="H9984" t="s">
        <v>18</v>
      </c>
      <c r="I9984" t="s">
        <v>11541</v>
      </c>
      <c r="J9984">
        <v>2018</v>
      </c>
      <c r="K9984">
        <v>652.53</v>
      </c>
      <c r="L9984">
        <v>33</v>
      </c>
      <c r="M9984">
        <v>1</v>
      </c>
      <c r="N9984">
        <f t="shared" si="398"/>
        <v>0</v>
      </c>
      <c r="O9984">
        <f t="shared" si="399"/>
        <v>0</v>
      </c>
      <c r="P9984" t="s">
        <v>12694</v>
      </c>
    </row>
    <row r="9985" spans="2:16" x14ac:dyDescent="0.25">
      <c r="B9985" t="s">
        <v>9991</v>
      </c>
      <c r="C9985" s="119" t="s">
        <v>60</v>
      </c>
      <c r="D9985" t="s">
        <v>11537</v>
      </c>
      <c r="E9985" t="s">
        <v>11530</v>
      </c>
      <c r="F9985" t="s">
        <v>11540</v>
      </c>
      <c r="G9985" t="s">
        <v>61</v>
      </c>
      <c r="H9985" t="s">
        <v>18</v>
      </c>
      <c r="I9985" t="s">
        <v>11541</v>
      </c>
      <c r="J9985">
        <v>2018</v>
      </c>
      <c r="K9985">
        <v>652.33000000000004</v>
      </c>
      <c r="L9985">
        <v>26</v>
      </c>
      <c r="M9985">
        <v>1</v>
      </c>
      <c r="N9985">
        <f t="shared" si="398"/>
        <v>0</v>
      </c>
      <c r="O9985">
        <f t="shared" si="399"/>
        <v>0</v>
      </c>
      <c r="P9985" t="s">
        <v>12694</v>
      </c>
    </row>
    <row r="9986" spans="2:16" x14ac:dyDescent="0.25">
      <c r="B9986" t="s">
        <v>9992</v>
      </c>
      <c r="C9986" s="119" t="s">
        <v>60</v>
      </c>
      <c r="D9986" t="s">
        <v>11539</v>
      </c>
      <c r="E9986" t="s">
        <v>11530</v>
      </c>
      <c r="F9986" t="s">
        <v>11540</v>
      </c>
      <c r="G9986" t="s">
        <v>61</v>
      </c>
      <c r="H9986" t="s">
        <v>18</v>
      </c>
      <c r="I9986" t="s">
        <v>11541</v>
      </c>
      <c r="J9986">
        <v>2018</v>
      </c>
      <c r="K9986">
        <v>650.64</v>
      </c>
      <c r="L9986">
        <v>23</v>
      </c>
      <c r="M9986">
        <v>1</v>
      </c>
      <c r="N9986">
        <f t="shared" si="398"/>
        <v>0</v>
      </c>
      <c r="O9986">
        <f t="shared" si="399"/>
        <v>0</v>
      </c>
      <c r="P9986" t="s">
        <v>12694</v>
      </c>
    </row>
    <row r="9987" spans="2:16" x14ac:dyDescent="0.25">
      <c r="B9987" t="s">
        <v>9993</v>
      </c>
      <c r="C9987" s="119" t="s">
        <v>60</v>
      </c>
      <c r="D9987" t="s">
        <v>11539</v>
      </c>
      <c r="E9987" t="s">
        <v>11530</v>
      </c>
      <c r="F9987" t="s">
        <v>11540</v>
      </c>
      <c r="G9987" t="s">
        <v>61</v>
      </c>
      <c r="H9987" t="s">
        <v>18</v>
      </c>
      <c r="I9987" t="s">
        <v>11541</v>
      </c>
      <c r="J9987">
        <v>2018</v>
      </c>
      <c r="K9987">
        <v>685.92</v>
      </c>
      <c r="L9987">
        <v>22</v>
      </c>
      <c r="M9987">
        <v>1</v>
      </c>
      <c r="N9987">
        <f t="shared" si="398"/>
        <v>0</v>
      </c>
      <c r="O9987">
        <f t="shared" si="399"/>
        <v>0</v>
      </c>
      <c r="P9987" t="s">
        <v>12694</v>
      </c>
    </row>
    <row r="9988" spans="2:16" x14ac:dyDescent="0.25">
      <c r="B9988" t="s">
        <v>9994</v>
      </c>
      <c r="C9988" s="119" t="s">
        <v>60</v>
      </c>
      <c r="D9988" t="s">
        <v>11539</v>
      </c>
      <c r="E9988" t="s">
        <v>11530</v>
      </c>
      <c r="F9988" t="s">
        <v>11540</v>
      </c>
      <c r="G9988" t="s">
        <v>61</v>
      </c>
      <c r="H9988" t="s">
        <v>18</v>
      </c>
      <c r="I9988" t="s">
        <v>11541</v>
      </c>
      <c r="J9988">
        <v>2018</v>
      </c>
      <c r="K9988">
        <v>650.91999999999996</v>
      </c>
      <c r="L9988">
        <v>25</v>
      </c>
      <c r="M9988">
        <v>1</v>
      </c>
      <c r="N9988">
        <f t="shared" si="398"/>
        <v>0</v>
      </c>
      <c r="O9988">
        <f t="shared" si="399"/>
        <v>0</v>
      </c>
      <c r="P9988" t="s">
        <v>12694</v>
      </c>
    </row>
    <row r="9989" spans="2:16" x14ac:dyDescent="0.25">
      <c r="B9989" t="s">
        <v>9995</v>
      </c>
      <c r="C9989" s="119" t="s">
        <v>60</v>
      </c>
      <c r="D9989" t="s">
        <v>11537</v>
      </c>
      <c r="E9989" t="s">
        <v>11530</v>
      </c>
      <c r="F9989" t="s">
        <v>11540</v>
      </c>
      <c r="G9989" t="s">
        <v>61</v>
      </c>
      <c r="H9989" t="s">
        <v>18</v>
      </c>
      <c r="I9989" t="s">
        <v>11541</v>
      </c>
      <c r="J9989">
        <v>2018</v>
      </c>
      <c r="K9989">
        <v>682.96</v>
      </c>
      <c r="L9989">
        <v>22</v>
      </c>
      <c r="M9989">
        <v>1</v>
      </c>
      <c r="N9989">
        <f t="shared" si="398"/>
        <v>0</v>
      </c>
      <c r="O9989">
        <f t="shared" si="399"/>
        <v>0</v>
      </c>
      <c r="P9989" t="s">
        <v>12694</v>
      </c>
    </row>
    <row r="9990" spans="2:16" x14ac:dyDescent="0.25">
      <c r="B9990" t="s">
        <v>9996</v>
      </c>
      <c r="C9990" s="119" t="s">
        <v>60</v>
      </c>
      <c r="D9990" t="s">
        <v>11539</v>
      </c>
      <c r="E9990" t="s">
        <v>11530</v>
      </c>
      <c r="F9990" t="s">
        <v>11540</v>
      </c>
      <c r="G9990" t="s">
        <v>61</v>
      </c>
      <c r="H9990" t="s">
        <v>18</v>
      </c>
      <c r="I9990" t="s">
        <v>11541</v>
      </c>
      <c r="J9990">
        <v>2018</v>
      </c>
      <c r="K9990">
        <v>650.91999999999996</v>
      </c>
      <c r="L9990">
        <v>25</v>
      </c>
      <c r="M9990">
        <v>1</v>
      </c>
      <c r="N9990">
        <f t="shared" si="398"/>
        <v>0</v>
      </c>
      <c r="O9990">
        <f t="shared" si="399"/>
        <v>0</v>
      </c>
      <c r="P9990" t="s">
        <v>12694</v>
      </c>
    </row>
    <row r="9991" spans="2:16" x14ac:dyDescent="0.25">
      <c r="B9991" t="s">
        <v>9997</v>
      </c>
      <c r="C9991" s="119" t="s">
        <v>60</v>
      </c>
      <c r="D9991" t="s">
        <v>11537</v>
      </c>
      <c r="E9991" t="s">
        <v>11530</v>
      </c>
      <c r="F9991" t="s">
        <v>11540</v>
      </c>
      <c r="G9991" t="s">
        <v>61</v>
      </c>
      <c r="H9991" t="s">
        <v>18</v>
      </c>
      <c r="I9991" t="s">
        <v>11541</v>
      </c>
      <c r="J9991">
        <v>2018</v>
      </c>
      <c r="K9991">
        <v>682.96</v>
      </c>
      <c r="L9991">
        <v>22</v>
      </c>
      <c r="M9991">
        <v>1</v>
      </c>
      <c r="N9991">
        <f t="shared" si="398"/>
        <v>0</v>
      </c>
      <c r="O9991">
        <f t="shared" si="399"/>
        <v>0</v>
      </c>
      <c r="P9991" t="s">
        <v>12694</v>
      </c>
    </row>
    <row r="9992" spans="2:16" x14ac:dyDescent="0.25">
      <c r="B9992" t="s">
        <v>9998</v>
      </c>
      <c r="C9992" s="119" t="s">
        <v>60</v>
      </c>
      <c r="D9992" t="s">
        <v>11537</v>
      </c>
      <c r="E9992" t="s">
        <v>11530</v>
      </c>
      <c r="F9992" t="s">
        <v>11540</v>
      </c>
      <c r="G9992" t="s">
        <v>61</v>
      </c>
      <c r="H9992" t="s">
        <v>18</v>
      </c>
      <c r="I9992" t="s">
        <v>11541</v>
      </c>
      <c r="J9992">
        <v>2018</v>
      </c>
      <c r="K9992">
        <v>684.84</v>
      </c>
      <c r="L9992">
        <v>35</v>
      </c>
      <c r="M9992">
        <v>1</v>
      </c>
      <c r="N9992">
        <f t="shared" si="398"/>
        <v>0</v>
      </c>
      <c r="O9992">
        <f t="shared" si="399"/>
        <v>0</v>
      </c>
      <c r="P9992" t="s">
        <v>12694</v>
      </c>
    </row>
    <row r="9993" spans="2:16" x14ac:dyDescent="0.25">
      <c r="B9993" t="s">
        <v>9999</v>
      </c>
      <c r="C9993" s="119" t="s">
        <v>60</v>
      </c>
      <c r="D9993" t="s">
        <v>11546</v>
      </c>
      <c r="E9993" t="s">
        <v>11530</v>
      </c>
      <c r="F9993" t="s">
        <v>11540</v>
      </c>
      <c r="G9993" t="s">
        <v>61</v>
      </c>
      <c r="H9993" t="s">
        <v>18</v>
      </c>
      <c r="I9993" t="s">
        <v>11541</v>
      </c>
      <c r="J9993">
        <v>2018</v>
      </c>
      <c r="K9993">
        <v>906.56</v>
      </c>
      <c r="L9993">
        <v>42</v>
      </c>
      <c r="M9993">
        <v>1</v>
      </c>
      <c r="N9993">
        <f t="shared" si="398"/>
        <v>0</v>
      </c>
      <c r="O9993">
        <f t="shared" si="399"/>
        <v>0</v>
      </c>
      <c r="P9993" t="s">
        <v>12694</v>
      </c>
    </row>
    <row r="9994" spans="2:16" x14ac:dyDescent="0.25">
      <c r="B9994" t="s">
        <v>10000</v>
      </c>
      <c r="C9994" s="119" t="s">
        <v>60</v>
      </c>
      <c r="D9994" t="s">
        <v>11537</v>
      </c>
      <c r="E9994" t="s">
        <v>11530</v>
      </c>
      <c r="F9994" t="s">
        <v>11540</v>
      </c>
      <c r="G9994" t="s">
        <v>61</v>
      </c>
      <c r="H9994" t="s">
        <v>18</v>
      </c>
      <c r="I9994" t="s">
        <v>11541</v>
      </c>
      <c r="J9994">
        <v>2018</v>
      </c>
      <c r="K9994">
        <v>685.44</v>
      </c>
      <c r="L9994">
        <v>30</v>
      </c>
      <c r="M9994">
        <v>1</v>
      </c>
      <c r="N9994">
        <f t="shared" si="398"/>
        <v>0</v>
      </c>
      <c r="O9994">
        <f t="shared" si="399"/>
        <v>0</v>
      </c>
      <c r="P9994" t="s">
        <v>12694</v>
      </c>
    </row>
    <row r="9995" spans="2:16" x14ac:dyDescent="0.25">
      <c r="B9995" t="s">
        <v>10001</v>
      </c>
      <c r="C9995" s="119" t="s">
        <v>60</v>
      </c>
      <c r="D9995" t="s">
        <v>11537</v>
      </c>
      <c r="E9995" t="s">
        <v>11530</v>
      </c>
      <c r="F9995" t="s">
        <v>11540</v>
      </c>
      <c r="G9995" t="s">
        <v>61</v>
      </c>
      <c r="H9995" t="s">
        <v>18</v>
      </c>
      <c r="I9995" t="s">
        <v>11541</v>
      </c>
      <c r="J9995">
        <v>2018</v>
      </c>
      <c r="K9995">
        <v>684.43</v>
      </c>
      <c r="L9995">
        <v>23</v>
      </c>
      <c r="M9995">
        <v>1</v>
      </c>
      <c r="N9995">
        <f t="shared" ref="N9995:N10058" si="400">IF(K9995&lt;100,1,0)</f>
        <v>0</v>
      </c>
      <c r="O9995">
        <f t="shared" si="399"/>
        <v>0</v>
      </c>
      <c r="P9995" t="s">
        <v>12694</v>
      </c>
    </row>
    <row r="9996" spans="2:16" x14ac:dyDescent="0.25">
      <c r="B9996" t="s">
        <v>10002</v>
      </c>
      <c r="C9996" s="119" t="s">
        <v>60</v>
      </c>
      <c r="D9996" t="s">
        <v>11537</v>
      </c>
      <c r="E9996" t="s">
        <v>11530</v>
      </c>
      <c r="F9996" t="s">
        <v>11540</v>
      </c>
      <c r="G9996" t="s">
        <v>61</v>
      </c>
      <c r="H9996" t="s">
        <v>18</v>
      </c>
      <c r="I9996" t="s">
        <v>11541</v>
      </c>
      <c r="J9996">
        <v>2018</v>
      </c>
      <c r="K9996">
        <v>651.77</v>
      </c>
      <c r="L9996">
        <v>22</v>
      </c>
      <c r="M9996">
        <v>1</v>
      </c>
      <c r="N9996">
        <f t="shared" si="400"/>
        <v>0</v>
      </c>
      <c r="O9996">
        <f t="shared" si="399"/>
        <v>0</v>
      </c>
      <c r="P9996" t="s">
        <v>12694</v>
      </c>
    </row>
    <row r="9997" spans="2:16" x14ac:dyDescent="0.25">
      <c r="B9997" t="s">
        <v>10003</v>
      </c>
      <c r="C9997" s="119" t="s">
        <v>60</v>
      </c>
      <c r="D9997" t="s">
        <v>11537</v>
      </c>
      <c r="E9997" t="s">
        <v>11530</v>
      </c>
      <c r="F9997" t="s">
        <v>11540</v>
      </c>
      <c r="G9997" t="s">
        <v>61</v>
      </c>
      <c r="H9997" t="s">
        <v>18</v>
      </c>
      <c r="I9997" t="s">
        <v>11541</v>
      </c>
      <c r="J9997">
        <v>2018</v>
      </c>
      <c r="K9997">
        <v>652.35</v>
      </c>
      <c r="L9997">
        <v>26</v>
      </c>
      <c r="M9997">
        <v>1</v>
      </c>
      <c r="N9997">
        <f t="shared" si="400"/>
        <v>0</v>
      </c>
      <c r="O9997">
        <f t="shared" si="399"/>
        <v>0</v>
      </c>
      <c r="P9997" t="s">
        <v>12694</v>
      </c>
    </row>
    <row r="9998" spans="2:16" x14ac:dyDescent="0.25">
      <c r="B9998" t="s">
        <v>10004</v>
      </c>
      <c r="C9998" s="119" t="s">
        <v>60</v>
      </c>
      <c r="D9998" t="s">
        <v>11537</v>
      </c>
      <c r="E9998" t="s">
        <v>11530</v>
      </c>
      <c r="F9998" t="s">
        <v>11540</v>
      </c>
      <c r="G9998" t="s">
        <v>61</v>
      </c>
      <c r="H9998" t="s">
        <v>18</v>
      </c>
      <c r="I9998" t="s">
        <v>11541</v>
      </c>
      <c r="J9998">
        <v>2018</v>
      </c>
      <c r="K9998">
        <v>651.73</v>
      </c>
      <c r="L9998">
        <v>22</v>
      </c>
      <c r="M9998">
        <v>1</v>
      </c>
      <c r="N9998">
        <f t="shared" si="400"/>
        <v>0</v>
      </c>
      <c r="O9998">
        <f t="shared" si="399"/>
        <v>0</v>
      </c>
      <c r="P9998" t="s">
        <v>12694</v>
      </c>
    </row>
    <row r="9999" spans="2:16" x14ac:dyDescent="0.25">
      <c r="B9999" t="s">
        <v>10005</v>
      </c>
      <c r="C9999" s="119" t="s">
        <v>60</v>
      </c>
      <c r="D9999" t="s">
        <v>11537</v>
      </c>
      <c r="E9999" t="s">
        <v>11530</v>
      </c>
      <c r="F9999" t="s">
        <v>11540</v>
      </c>
      <c r="G9999" t="s">
        <v>61</v>
      </c>
      <c r="H9999" t="s">
        <v>18</v>
      </c>
      <c r="I9999" t="s">
        <v>11541</v>
      </c>
      <c r="J9999">
        <v>2018</v>
      </c>
      <c r="K9999">
        <v>652.17999999999995</v>
      </c>
      <c r="L9999">
        <v>25</v>
      </c>
      <c r="M9999">
        <v>1</v>
      </c>
      <c r="N9999">
        <f t="shared" si="400"/>
        <v>0</v>
      </c>
      <c r="O9999">
        <f t="shared" si="399"/>
        <v>0</v>
      </c>
      <c r="P9999" t="s">
        <v>12694</v>
      </c>
    </row>
    <row r="10000" spans="2:16" x14ac:dyDescent="0.25">
      <c r="B10000" t="s">
        <v>10006</v>
      </c>
      <c r="C10000" s="119" t="s">
        <v>60</v>
      </c>
      <c r="D10000" t="s">
        <v>11537</v>
      </c>
      <c r="E10000" t="s">
        <v>11530</v>
      </c>
      <c r="F10000" t="s">
        <v>11540</v>
      </c>
      <c r="G10000" t="s">
        <v>61</v>
      </c>
      <c r="H10000" t="s">
        <v>18</v>
      </c>
      <c r="I10000" t="s">
        <v>11541</v>
      </c>
      <c r="J10000">
        <v>2018</v>
      </c>
      <c r="K10000">
        <v>652.07000000000005</v>
      </c>
      <c r="L10000">
        <v>24</v>
      </c>
      <c r="M10000">
        <v>1</v>
      </c>
      <c r="N10000">
        <f t="shared" si="400"/>
        <v>0</v>
      </c>
      <c r="O10000">
        <f t="shared" si="399"/>
        <v>0</v>
      </c>
      <c r="P10000" t="s">
        <v>12694</v>
      </c>
    </row>
    <row r="10001" spans="2:16" x14ac:dyDescent="0.25">
      <c r="B10001" t="s">
        <v>10007</v>
      </c>
      <c r="C10001" s="119" t="s">
        <v>60</v>
      </c>
      <c r="D10001" t="s">
        <v>11539</v>
      </c>
      <c r="E10001" t="s">
        <v>11530</v>
      </c>
      <c r="F10001" t="s">
        <v>11540</v>
      </c>
      <c r="G10001" t="s">
        <v>61</v>
      </c>
      <c r="H10001" t="s">
        <v>18</v>
      </c>
      <c r="I10001" t="s">
        <v>11541</v>
      </c>
      <c r="J10001">
        <v>2018</v>
      </c>
      <c r="K10001">
        <v>652.73</v>
      </c>
      <c r="L10001">
        <v>20</v>
      </c>
      <c r="M10001">
        <v>1</v>
      </c>
      <c r="N10001">
        <f t="shared" si="400"/>
        <v>0</v>
      </c>
      <c r="O10001">
        <f t="shared" si="399"/>
        <v>0</v>
      </c>
      <c r="P10001" t="s">
        <v>12694</v>
      </c>
    </row>
    <row r="10002" spans="2:16" x14ac:dyDescent="0.25">
      <c r="B10002" t="s">
        <v>10008</v>
      </c>
      <c r="C10002" s="119" t="s">
        <v>60</v>
      </c>
      <c r="D10002" t="s">
        <v>11539</v>
      </c>
      <c r="E10002" t="s">
        <v>11530</v>
      </c>
      <c r="F10002" t="s">
        <v>11540</v>
      </c>
      <c r="G10002" t="s">
        <v>61</v>
      </c>
      <c r="H10002" t="s">
        <v>18</v>
      </c>
      <c r="I10002" t="s">
        <v>11541</v>
      </c>
      <c r="J10002">
        <v>2018</v>
      </c>
      <c r="K10002">
        <v>652.87</v>
      </c>
      <c r="L10002">
        <v>21</v>
      </c>
      <c r="M10002">
        <v>1</v>
      </c>
      <c r="N10002">
        <f t="shared" si="400"/>
        <v>0</v>
      </c>
      <c r="O10002">
        <f t="shared" si="399"/>
        <v>0</v>
      </c>
      <c r="P10002" t="s">
        <v>12694</v>
      </c>
    </row>
    <row r="10003" spans="2:16" x14ac:dyDescent="0.25">
      <c r="B10003" t="s">
        <v>10009</v>
      </c>
      <c r="C10003" s="119" t="s">
        <v>60</v>
      </c>
      <c r="D10003" t="s">
        <v>11539</v>
      </c>
      <c r="E10003" t="s">
        <v>11530</v>
      </c>
      <c r="F10003" t="s">
        <v>11540</v>
      </c>
      <c r="G10003" t="s">
        <v>61</v>
      </c>
      <c r="H10003" t="s">
        <v>18</v>
      </c>
      <c r="I10003" t="s">
        <v>11541</v>
      </c>
      <c r="J10003">
        <v>2018</v>
      </c>
      <c r="K10003">
        <v>873.44</v>
      </c>
      <c r="L10003">
        <v>64</v>
      </c>
      <c r="M10003">
        <v>1</v>
      </c>
      <c r="N10003">
        <f t="shared" si="400"/>
        <v>0</v>
      </c>
      <c r="O10003">
        <f t="shared" si="399"/>
        <v>0</v>
      </c>
      <c r="P10003" t="s">
        <v>12694</v>
      </c>
    </row>
    <row r="10004" spans="2:16" x14ac:dyDescent="0.25">
      <c r="B10004" t="s">
        <v>10010</v>
      </c>
      <c r="C10004" s="119" t="s">
        <v>60</v>
      </c>
      <c r="D10004" t="s">
        <v>11537</v>
      </c>
      <c r="E10004" t="s">
        <v>11530</v>
      </c>
      <c r="F10004" t="s">
        <v>11540</v>
      </c>
      <c r="G10004" t="s">
        <v>61</v>
      </c>
      <c r="H10004" t="s">
        <v>18</v>
      </c>
      <c r="I10004" t="s">
        <v>11541</v>
      </c>
      <c r="J10004">
        <v>2018</v>
      </c>
      <c r="K10004">
        <v>685.79</v>
      </c>
      <c r="L10004">
        <v>27</v>
      </c>
      <c r="M10004">
        <v>1</v>
      </c>
      <c r="N10004">
        <f t="shared" si="400"/>
        <v>0</v>
      </c>
      <c r="O10004">
        <f t="shared" si="399"/>
        <v>0</v>
      </c>
      <c r="P10004" t="s">
        <v>12694</v>
      </c>
    </row>
    <row r="10005" spans="2:16" x14ac:dyDescent="0.25">
      <c r="B10005" t="s">
        <v>10011</v>
      </c>
      <c r="C10005" s="119" t="s">
        <v>60</v>
      </c>
      <c r="D10005" t="s">
        <v>11537</v>
      </c>
      <c r="E10005" t="s">
        <v>11530</v>
      </c>
      <c r="F10005" t="s">
        <v>11540</v>
      </c>
      <c r="G10005" t="s">
        <v>61</v>
      </c>
      <c r="H10005" t="s">
        <v>18</v>
      </c>
      <c r="I10005" t="s">
        <v>11541</v>
      </c>
      <c r="J10005">
        <v>2018</v>
      </c>
      <c r="K10005">
        <v>686.07</v>
      </c>
      <c r="L10005">
        <v>29</v>
      </c>
      <c r="M10005">
        <v>1</v>
      </c>
      <c r="N10005">
        <f t="shared" si="400"/>
        <v>0</v>
      </c>
      <c r="O10005">
        <f t="shared" si="399"/>
        <v>0</v>
      </c>
      <c r="P10005" t="s">
        <v>12694</v>
      </c>
    </row>
    <row r="10006" spans="2:16" x14ac:dyDescent="0.25">
      <c r="B10006" t="s">
        <v>10012</v>
      </c>
      <c r="C10006" s="119" t="s">
        <v>60</v>
      </c>
      <c r="D10006" t="s">
        <v>11537</v>
      </c>
      <c r="E10006" t="s">
        <v>11530</v>
      </c>
      <c r="F10006" t="s">
        <v>11540</v>
      </c>
      <c r="G10006" t="s">
        <v>61</v>
      </c>
      <c r="H10006" t="s">
        <v>18</v>
      </c>
      <c r="I10006" t="s">
        <v>11541</v>
      </c>
      <c r="J10006">
        <v>2018</v>
      </c>
      <c r="K10006">
        <v>652.20000000000005</v>
      </c>
      <c r="L10006">
        <v>20</v>
      </c>
      <c r="M10006">
        <v>1</v>
      </c>
      <c r="N10006">
        <f t="shared" si="400"/>
        <v>0</v>
      </c>
      <c r="O10006">
        <f t="shared" si="399"/>
        <v>0</v>
      </c>
      <c r="P10006" t="s">
        <v>12694</v>
      </c>
    </row>
    <row r="10007" spans="2:16" x14ac:dyDescent="0.25">
      <c r="B10007" t="s">
        <v>10013</v>
      </c>
      <c r="C10007" s="119" t="s">
        <v>60</v>
      </c>
      <c r="D10007" t="s">
        <v>11537</v>
      </c>
      <c r="E10007" t="s">
        <v>11530</v>
      </c>
      <c r="F10007" t="s">
        <v>11540</v>
      </c>
      <c r="G10007" t="s">
        <v>61</v>
      </c>
      <c r="H10007" t="s">
        <v>18</v>
      </c>
      <c r="I10007" t="s">
        <v>11541</v>
      </c>
      <c r="J10007">
        <v>2018</v>
      </c>
      <c r="K10007">
        <v>685.04</v>
      </c>
      <c r="L10007">
        <v>22</v>
      </c>
      <c r="M10007">
        <v>1</v>
      </c>
      <c r="N10007">
        <f t="shared" si="400"/>
        <v>0</v>
      </c>
      <c r="O10007">
        <f t="shared" si="399"/>
        <v>0</v>
      </c>
      <c r="P10007" t="s">
        <v>12694</v>
      </c>
    </row>
    <row r="10008" spans="2:16" x14ac:dyDescent="0.25">
      <c r="B10008" t="s">
        <v>10014</v>
      </c>
      <c r="C10008" s="119" t="s">
        <v>60</v>
      </c>
      <c r="D10008" t="s">
        <v>11550</v>
      </c>
      <c r="E10008" t="s">
        <v>11530</v>
      </c>
      <c r="F10008" t="s">
        <v>11540</v>
      </c>
      <c r="G10008" t="s">
        <v>61</v>
      </c>
      <c r="H10008" t="s">
        <v>18</v>
      </c>
      <c r="I10008" t="s">
        <v>11541</v>
      </c>
      <c r="J10008">
        <v>2018</v>
      </c>
      <c r="K10008">
        <v>654.32000000000005</v>
      </c>
      <c r="L10008">
        <v>29</v>
      </c>
      <c r="M10008">
        <v>1</v>
      </c>
      <c r="N10008">
        <f t="shared" si="400"/>
        <v>0</v>
      </c>
      <c r="O10008">
        <f t="shared" si="399"/>
        <v>0</v>
      </c>
      <c r="P10008" t="s">
        <v>12694</v>
      </c>
    </row>
    <row r="10009" spans="2:16" x14ac:dyDescent="0.25">
      <c r="B10009" t="s">
        <v>10015</v>
      </c>
      <c r="C10009" s="119" t="s">
        <v>60</v>
      </c>
      <c r="D10009" t="s">
        <v>11550</v>
      </c>
      <c r="E10009" t="s">
        <v>11530</v>
      </c>
      <c r="F10009" t="s">
        <v>11540</v>
      </c>
      <c r="G10009" t="s">
        <v>61</v>
      </c>
      <c r="H10009" t="s">
        <v>18</v>
      </c>
      <c r="I10009" t="s">
        <v>11541</v>
      </c>
      <c r="J10009">
        <v>2018</v>
      </c>
      <c r="K10009">
        <v>654.32000000000005</v>
      </c>
      <c r="L10009">
        <v>29</v>
      </c>
      <c r="M10009">
        <v>1</v>
      </c>
      <c r="N10009">
        <f t="shared" si="400"/>
        <v>0</v>
      </c>
      <c r="O10009">
        <f t="shared" si="399"/>
        <v>0</v>
      </c>
      <c r="P10009" t="s">
        <v>12694</v>
      </c>
    </row>
    <row r="10010" spans="2:16" x14ac:dyDescent="0.25">
      <c r="B10010" t="s">
        <v>10016</v>
      </c>
      <c r="C10010" s="119" t="s">
        <v>60</v>
      </c>
      <c r="D10010" t="s">
        <v>11550</v>
      </c>
      <c r="E10010" t="s">
        <v>11530</v>
      </c>
      <c r="F10010" t="s">
        <v>11540</v>
      </c>
      <c r="G10010" t="s">
        <v>61</v>
      </c>
      <c r="H10010" t="s">
        <v>18</v>
      </c>
      <c r="I10010" t="s">
        <v>11541</v>
      </c>
      <c r="J10010">
        <v>2018</v>
      </c>
      <c r="K10010">
        <v>654.32000000000005</v>
      </c>
      <c r="L10010">
        <v>29</v>
      </c>
      <c r="M10010">
        <v>1</v>
      </c>
      <c r="N10010">
        <f t="shared" si="400"/>
        <v>0</v>
      </c>
      <c r="O10010">
        <f t="shared" si="399"/>
        <v>0</v>
      </c>
      <c r="P10010" t="s">
        <v>12694</v>
      </c>
    </row>
    <row r="10011" spans="2:16" x14ac:dyDescent="0.25">
      <c r="B10011" t="s">
        <v>10017</v>
      </c>
      <c r="C10011" s="119" t="s">
        <v>60</v>
      </c>
      <c r="D10011" t="s">
        <v>11550</v>
      </c>
      <c r="E10011" t="s">
        <v>11530</v>
      </c>
      <c r="F10011" t="s">
        <v>11540</v>
      </c>
      <c r="G10011" t="s">
        <v>61</v>
      </c>
      <c r="H10011" t="s">
        <v>18</v>
      </c>
      <c r="I10011" t="s">
        <v>11541</v>
      </c>
      <c r="J10011">
        <v>2018</v>
      </c>
      <c r="K10011">
        <v>687.08</v>
      </c>
      <c r="L10011">
        <v>30</v>
      </c>
      <c r="M10011">
        <v>1</v>
      </c>
      <c r="N10011">
        <f t="shared" si="400"/>
        <v>0</v>
      </c>
      <c r="O10011">
        <f t="shared" si="399"/>
        <v>0</v>
      </c>
      <c r="P10011" t="s">
        <v>12694</v>
      </c>
    </row>
    <row r="10012" spans="2:16" x14ac:dyDescent="0.25">
      <c r="B10012" t="s">
        <v>10018</v>
      </c>
      <c r="C10012" s="119" t="s">
        <v>60</v>
      </c>
      <c r="D10012" t="s">
        <v>11550</v>
      </c>
      <c r="E10012" t="s">
        <v>11530</v>
      </c>
      <c r="F10012" t="s">
        <v>11540</v>
      </c>
      <c r="G10012" t="s">
        <v>61</v>
      </c>
      <c r="H10012" t="s">
        <v>18</v>
      </c>
      <c r="I10012" t="s">
        <v>11541</v>
      </c>
      <c r="J10012">
        <v>2018</v>
      </c>
      <c r="K10012">
        <v>686.93</v>
      </c>
      <c r="L10012">
        <v>29</v>
      </c>
      <c r="M10012">
        <v>1</v>
      </c>
      <c r="N10012">
        <f t="shared" si="400"/>
        <v>0</v>
      </c>
      <c r="O10012">
        <f t="shared" si="399"/>
        <v>0</v>
      </c>
      <c r="P10012" t="s">
        <v>12694</v>
      </c>
    </row>
    <row r="10013" spans="2:16" x14ac:dyDescent="0.25">
      <c r="B10013" t="s">
        <v>10019</v>
      </c>
      <c r="C10013" s="119" t="s">
        <v>60</v>
      </c>
      <c r="D10013" t="s">
        <v>11550</v>
      </c>
      <c r="E10013" t="s">
        <v>11530</v>
      </c>
      <c r="F10013" t="s">
        <v>11540</v>
      </c>
      <c r="G10013" t="s">
        <v>61</v>
      </c>
      <c r="H10013" t="s">
        <v>18</v>
      </c>
      <c r="I10013" t="s">
        <v>11541</v>
      </c>
      <c r="J10013">
        <v>2018</v>
      </c>
      <c r="K10013">
        <v>686.93</v>
      </c>
      <c r="L10013">
        <v>29</v>
      </c>
      <c r="M10013">
        <v>1</v>
      </c>
      <c r="N10013">
        <f t="shared" si="400"/>
        <v>0</v>
      </c>
      <c r="O10013">
        <f t="shared" si="399"/>
        <v>0</v>
      </c>
      <c r="P10013" t="s">
        <v>12694</v>
      </c>
    </row>
    <row r="10014" spans="2:16" x14ac:dyDescent="0.25">
      <c r="B10014" t="s">
        <v>10020</v>
      </c>
      <c r="C10014" s="119" t="s">
        <v>60</v>
      </c>
      <c r="D10014" t="s">
        <v>11550</v>
      </c>
      <c r="E10014" t="s">
        <v>11530</v>
      </c>
      <c r="F10014" t="s">
        <v>11540</v>
      </c>
      <c r="G10014" t="s">
        <v>61</v>
      </c>
      <c r="H10014" t="s">
        <v>18</v>
      </c>
      <c r="I10014" t="s">
        <v>11541</v>
      </c>
      <c r="J10014">
        <v>2018</v>
      </c>
      <c r="K10014">
        <v>687.08</v>
      </c>
      <c r="L10014">
        <v>30</v>
      </c>
      <c r="M10014">
        <v>1</v>
      </c>
      <c r="N10014">
        <f t="shared" si="400"/>
        <v>0</v>
      </c>
      <c r="O10014">
        <f t="shared" si="399"/>
        <v>0</v>
      </c>
      <c r="P10014" t="s">
        <v>12694</v>
      </c>
    </row>
    <row r="10015" spans="2:16" x14ac:dyDescent="0.25">
      <c r="B10015" t="s">
        <v>10021</v>
      </c>
      <c r="C10015" s="119" t="s">
        <v>60</v>
      </c>
      <c r="D10015" t="s">
        <v>11550</v>
      </c>
      <c r="E10015" t="s">
        <v>11530</v>
      </c>
      <c r="F10015" t="s">
        <v>11540</v>
      </c>
      <c r="G10015" t="s">
        <v>61</v>
      </c>
      <c r="H10015" t="s">
        <v>18</v>
      </c>
      <c r="I10015" t="s">
        <v>11541</v>
      </c>
      <c r="J10015">
        <v>2018</v>
      </c>
      <c r="K10015">
        <v>654.47</v>
      </c>
      <c r="L10015">
        <v>30</v>
      </c>
      <c r="M10015">
        <v>1</v>
      </c>
      <c r="N10015">
        <f t="shared" si="400"/>
        <v>0</v>
      </c>
      <c r="O10015">
        <f t="shared" si="399"/>
        <v>0</v>
      </c>
      <c r="P10015" t="s">
        <v>12694</v>
      </c>
    </row>
    <row r="10016" spans="2:16" x14ac:dyDescent="0.25">
      <c r="B10016" t="s">
        <v>10022</v>
      </c>
      <c r="C10016" s="119" t="s">
        <v>60</v>
      </c>
      <c r="D10016" t="s">
        <v>11550</v>
      </c>
      <c r="E10016" t="s">
        <v>11530</v>
      </c>
      <c r="F10016" t="s">
        <v>11540</v>
      </c>
      <c r="G10016" t="s">
        <v>61</v>
      </c>
      <c r="H10016" t="s">
        <v>18</v>
      </c>
      <c r="I10016" t="s">
        <v>11541</v>
      </c>
      <c r="J10016">
        <v>2018</v>
      </c>
      <c r="K10016">
        <v>654.47</v>
      </c>
      <c r="L10016">
        <v>30</v>
      </c>
      <c r="M10016">
        <v>1</v>
      </c>
      <c r="N10016">
        <f t="shared" si="400"/>
        <v>0</v>
      </c>
      <c r="O10016">
        <f t="shared" si="399"/>
        <v>0</v>
      </c>
      <c r="P10016" t="s">
        <v>12694</v>
      </c>
    </row>
    <row r="10017" spans="2:16" x14ac:dyDescent="0.25">
      <c r="B10017" t="s">
        <v>10023</v>
      </c>
      <c r="C10017" s="119" t="s">
        <v>60</v>
      </c>
      <c r="D10017" t="s">
        <v>11550</v>
      </c>
      <c r="E10017" t="s">
        <v>11530</v>
      </c>
      <c r="F10017" t="s">
        <v>11540</v>
      </c>
      <c r="G10017" t="s">
        <v>61</v>
      </c>
      <c r="H10017" t="s">
        <v>18</v>
      </c>
      <c r="I10017" t="s">
        <v>11541</v>
      </c>
      <c r="J10017">
        <v>2018</v>
      </c>
      <c r="K10017">
        <v>654.47</v>
      </c>
      <c r="L10017">
        <v>30</v>
      </c>
      <c r="M10017">
        <v>1</v>
      </c>
      <c r="N10017">
        <f t="shared" si="400"/>
        <v>0</v>
      </c>
      <c r="O10017">
        <f t="shared" si="399"/>
        <v>0</v>
      </c>
      <c r="P10017" t="s">
        <v>12694</v>
      </c>
    </row>
    <row r="10018" spans="2:16" x14ac:dyDescent="0.25">
      <c r="B10018" t="s">
        <v>10024</v>
      </c>
      <c r="C10018" s="119" t="s">
        <v>60</v>
      </c>
      <c r="D10018" t="s">
        <v>11550</v>
      </c>
      <c r="E10018" t="s">
        <v>11530</v>
      </c>
      <c r="F10018" t="s">
        <v>11540</v>
      </c>
      <c r="G10018" t="s">
        <v>61</v>
      </c>
      <c r="H10018" t="s">
        <v>18</v>
      </c>
      <c r="I10018" t="s">
        <v>11541</v>
      </c>
      <c r="J10018">
        <v>2018</v>
      </c>
      <c r="K10018">
        <v>654.32000000000005</v>
      </c>
      <c r="L10018">
        <v>29</v>
      </c>
      <c r="M10018">
        <v>1</v>
      </c>
      <c r="N10018">
        <f t="shared" si="400"/>
        <v>0</v>
      </c>
      <c r="O10018">
        <f t="shared" si="399"/>
        <v>0</v>
      </c>
      <c r="P10018" t="s">
        <v>12694</v>
      </c>
    </row>
    <row r="10019" spans="2:16" x14ac:dyDescent="0.25">
      <c r="B10019" t="s">
        <v>10025</v>
      </c>
      <c r="C10019" s="119" t="s">
        <v>60</v>
      </c>
      <c r="D10019" t="s">
        <v>11537</v>
      </c>
      <c r="E10019" t="s">
        <v>11530</v>
      </c>
      <c r="F10019" t="s">
        <v>11540</v>
      </c>
      <c r="G10019" t="s">
        <v>61</v>
      </c>
      <c r="H10019" t="s">
        <v>18</v>
      </c>
      <c r="I10019" t="s">
        <v>11541</v>
      </c>
      <c r="J10019">
        <v>2018</v>
      </c>
      <c r="K10019">
        <v>652.5</v>
      </c>
      <c r="L10019">
        <v>27</v>
      </c>
      <c r="M10019">
        <v>1</v>
      </c>
      <c r="N10019">
        <f t="shared" si="400"/>
        <v>0</v>
      </c>
      <c r="O10019">
        <f t="shared" si="399"/>
        <v>0</v>
      </c>
      <c r="P10019" t="s">
        <v>12694</v>
      </c>
    </row>
    <row r="10020" spans="2:16" x14ac:dyDescent="0.25">
      <c r="B10020" t="s">
        <v>10026</v>
      </c>
      <c r="C10020" s="119" t="s">
        <v>60</v>
      </c>
      <c r="D10020" t="s">
        <v>11537</v>
      </c>
      <c r="E10020" t="s">
        <v>11530</v>
      </c>
      <c r="F10020" t="s">
        <v>11540</v>
      </c>
      <c r="G10020" t="s">
        <v>61</v>
      </c>
      <c r="H10020" t="s">
        <v>18</v>
      </c>
      <c r="I10020" t="s">
        <v>11541</v>
      </c>
      <c r="J10020">
        <v>2018</v>
      </c>
      <c r="K10020">
        <v>656.11</v>
      </c>
      <c r="L10020">
        <v>47</v>
      </c>
      <c r="M10020">
        <v>1</v>
      </c>
      <c r="N10020">
        <f t="shared" si="400"/>
        <v>0</v>
      </c>
      <c r="O10020">
        <f t="shared" si="399"/>
        <v>0</v>
      </c>
      <c r="P10020" t="s">
        <v>12694</v>
      </c>
    </row>
    <row r="10021" spans="2:16" x14ac:dyDescent="0.25">
      <c r="B10021" t="s">
        <v>10027</v>
      </c>
      <c r="C10021" s="119" t="s">
        <v>60</v>
      </c>
      <c r="D10021" t="s">
        <v>11537</v>
      </c>
      <c r="E10021" t="s">
        <v>11530</v>
      </c>
      <c r="F10021" t="s">
        <v>11540</v>
      </c>
      <c r="G10021" t="s">
        <v>61</v>
      </c>
      <c r="H10021" t="s">
        <v>18</v>
      </c>
      <c r="I10021" t="s">
        <v>11541</v>
      </c>
      <c r="J10021">
        <v>2018</v>
      </c>
      <c r="K10021">
        <v>656.11</v>
      </c>
      <c r="L10021">
        <v>47</v>
      </c>
      <c r="M10021">
        <v>1</v>
      </c>
      <c r="N10021">
        <f t="shared" si="400"/>
        <v>0</v>
      </c>
      <c r="O10021">
        <f t="shared" si="399"/>
        <v>0</v>
      </c>
      <c r="P10021" t="s">
        <v>12694</v>
      </c>
    </row>
    <row r="10022" spans="2:16" x14ac:dyDescent="0.25">
      <c r="B10022" t="s">
        <v>10028</v>
      </c>
      <c r="C10022" s="119" t="s">
        <v>60</v>
      </c>
      <c r="D10022" t="s">
        <v>11537</v>
      </c>
      <c r="E10022" t="s">
        <v>11530</v>
      </c>
      <c r="F10022" t="s">
        <v>11540</v>
      </c>
      <c r="G10022" t="s">
        <v>61</v>
      </c>
      <c r="H10022" t="s">
        <v>18</v>
      </c>
      <c r="I10022" t="s">
        <v>11541</v>
      </c>
      <c r="J10022">
        <v>2018</v>
      </c>
      <c r="K10022">
        <v>652.07000000000005</v>
      </c>
      <c r="L10022">
        <v>24</v>
      </c>
      <c r="M10022">
        <v>1</v>
      </c>
      <c r="N10022">
        <f t="shared" si="400"/>
        <v>0</v>
      </c>
      <c r="O10022">
        <f t="shared" si="399"/>
        <v>0</v>
      </c>
      <c r="P10022" t="s">
        <v>12694</v>
      </c>
    </row>
    <row r="10023" spans="2:16" x14ac:dyDescent="0.25">
      <c r="B10023" t="s">
        <v>10029</v>
      </c>
      <c r="C10023" s="119" t="s">
        <v>60</v>
      </c>
      <c r="D10023" t="s">
        <v>11537</v>
      </c>
      <c r="E10023" t="s">
        <v>11530</v>
      </c>
      <c r="F10023" t="s">
        <v>11540</v>
      </c>
      <c r="G10023" t="s">
        <v>61</v>
      </c>
      <c r="H10023" t="s">
        <v>18</v>
      </c>
      <c r="I10023" t="s">
        <v>11541</v>
      </c>
      <c r="J10023">
        <v>2018</v>
      </c>
      <c r="K10023">
        <v>903.29</v>
      </c>
      <c r="L10023">
        <v>46</v>
      </c>
      <c r="M10023">
        <v>1</v>
      </c>
      <c r="N10023">
        <f t="shared" si="400"/>
        <v>0</v>
      </c>
      <c r="O10023">
        <f t="shared" si="399"/>
        <v>0</v>
      </c>
      <c r="P10023" t="s">
        <v>12693</v>
      </c>
    </row>
    <row r="10024" spans="2:16" x14ac:dyDescent="0.25">
      <c r="B10024" t="s">
        <v>10030</v>
      </c>
      <c r="C10024" s="119" t="s">
        <v>60</v>
      </c>
      <c r="D10024" t="s">
        <v>11537</v>
      </c>
      <c r="E10024" t="s">
        <v>11530</v>
      </c>
      <c r="F10024" t="s">
        <v>11540</v>
      </c>
      <c r="G10024" t="s">
        <v>61</v>
      </c>
      <c r="H10024" t="s">
        <v>18</v>
      </c>
      <c r="I10024" t="s">
        <v>11533</v>
      </c>
      <c r="J10024">
        <v>2018</v>
      </c>
      <c r="K10024">
        <v>813.13</v>
      </c>
      <c r="L10024">
        <v>114</v>
      </c>
      <c r="M10024">
        <v>1</v>
      </c>
      <c r="N10024">
        <f t="shared" si="400"/>
        <v>0</v>
      </c>
      <c r="O10024">
        <f t="shared" si="399"/>
        <v>0</v>
      </c>
      <c r="P10024" t="s">
        <v>12694</v>
      </c>
    </row>
    <row r="10025" spans="2:16" x14ac:dyDescent="0.25">
      <c r="B10025" t="s">
        <v>10031</v>
      </c>
      <c r="C10025" s="119" t="s">
        <v>60</v>
      </c>
      <c r="D10025" t="s">
        <v>11546</v>
      </c>
      <c r="E10025" t="s">
        <v>11530</v>
      </c>
      <c r="F10025" t="s">
        <v>11540</v>
      </c>
      <c r="G10025" t="s">
        <v>61</v>
      </c>
      <c r="H10025" t="s">
        <v>18</v>
      </c>
      <c r="I10025" t="s">
        <v>11541</v>
      </c>
      <c r="J10025">
        <v>2018</v>
      </c>
      <c r="K10025">
        <v>686.65</v>
      </c>
      <c r="L10025">
        <v>27</v>
      </c>
      <c r="M10025">
        <v>1</v>
      </c>
      <c r="N10025">
        <f t="shared" si="400"/>
        <v>0</v>
      </c>
      <c r="O10025">
        <f t="shared" si="399"/>
        <v>0</v>
      </c>
      <c r="P10025" t="s">
        <v>12694</v>
      </c>
    </row>
    <row r="10026" spans="2:16" x14ac:dyDescent="0.25">
      <c r="B10026" t="s">
        <v>10032</v>
      </c>
      <c r="C10026" s="119" t="s">
        <v>60</v>
      </c>
      <c r="D10026" t="s">
        <v>11539</v>
      </c>
      <c r="E10026" t="s">
        <v>11530</v>
      </c>
      <c r="F10026" t="s">
        <v>11540</v>
      </c>
      <c r="G10026" t="s">
        <v>61</v>
      </c>
      <c r="H10026" t="s">
        <v>18</v>
      </c>
      <c r="I10026" t="s">
        <v>11541</v>
      </c>
      <c r="J10026">
        <v>2018</v>
      </c>
      <c r="K10026">
        <v>689.1</v>
      </c>
      <c r="L10026">
        <v>44</v>
      </c>
      <c r="M10026">
        <v>1</v>
      </c>
      <c r="N10026">
        <f t="shared" si="400"/>
        <v>0</v>
      </c>
      <c r="O10026">
        <f t="shared" si="399"/>
        <v>0</v>
      </c>
      <c r="P10026" t="s">
        <v>12694</v>
      </c>
    </row>
    <row r="10027" spans="2:16" x14ac:dyDescent="0.25">
      <c r="B10027" t="s">
        <v>10033</v>
      </c>
      <c r="C10027" s="119" t="s">
        <v>60</v>
      </c>
      <c r="D10027" t="s">
        <v>11537</v>
      </c>
      <c r="E10027" t="s">
        <v>11530</v>
      </c>
      <c r="F10027" t="s">
        <v>11540</v>
      </c>
      <c r="G10027" t="s">
        <v>61</v>
      </c>
      <c r="H10027" t="s">
        <v>18</v>
      </c>
      <c r="I10027" t="s">
        <v>11541</v>
      </c>
      <c r="J10027">
        <v>2018</v>
      </c>
      <c r="K10027">
        <v>655.62</v>
      </c>
      <c r="L10027">
        <v>38</v>
      </c>
      <c r="M10027">
        <v>1</v>
      </c>
      <c r="N10027">
        <f t="shared" si="400"/>
        <v>0</v>
      </c>
      <c r="O10027">
        <f t="shared" si="399"/>
        <v>0</v>
      </c>
      <c r="P10027" t="s">
        <v>12694</v>
      </c>
    </row>
    <row r="10028" spans="2:16" x14ac:dyDescent="0.25">
      <c r="B10028" t="s">
        <v>10034</v>
      </c>
      <c r="C10028" s="119" t="s">
        <v>60</v>
      </c>
      <c r="D10028" t="s">
        <v>11537</v>
      </c>
      <c r="E10028" t="s">
        <v>11530</v>
      </c>
      <c r="F10028" t="s">
        <v>11540</v>
      </c>
      <c r="G10028" t="s">
        <v>61</v>
      </c>
      <c r="H10028" t="s">
        <v>18</v>
      </c>
      <c r="I10028" t="s">
        <v>11541</v>
      </c>
      <c r="J10028">
        <v>2018</v>
      </c>
      <c r="K10028">
        <v>651.97</v>
      </c>
      <c r="L10028">
        <v>32</v>
      </c>
      <c r="M10028">
        <v>1</v>
      </c>
      <c r="N10028">
        <f t="shared" si="400"/>
        <v>0</v>
      </c>
      <c r="O10028">
        <f t="shared" si="399"/>
        <v>0</v>
      </c>
      <c r="P10028" t="s">
        <v>12694</v>
      </c>
    </row>
    <row r="10029" spans="2:16" x14ac:dyDescent="0.25">
      <c r="B10029" t="s">
        <v>10035</v>
      </c>
      <c r="C10029" s="119" t="s">
        <v>60</v>
      </c>
      <c r="D10029" t="s">
        <v>11537</v>
      </c>
      <c r="E10029" t="s">
        <v>11530</v>
      </c>
      <c r="F10029" t="s">
        <v>11540</v>
      </c>
      <c r="G10029" t="s">
        <v>61</v>
      </c>
      <c r="H10029" t="s">
        <v>18</v>
      </c>
      <c r="I10029" t="s">
        <v>11541</v>
      </c>
      <c r="J10029">
        <v>2018</v>
      </c>
      <c r="K10029">
        <v>1825.62</v>
      </c>
      <c r="L10029">
        <v>32</v>
      </c>
      <c r="M10029">
        <v>1</v>
      </c>
      <c r="N10029">
        <f t="shared" si="400"/>
        <v>0</v>
      </c>
      <c r="O10029">
        <f t="shared" si="399"/>
        <v>0</v>
      </c>
      <c r="P10029" t="s">
        <v>12694</v>
      </c>
    </row>
    <row r="10030" spans="2:16" x14ac:dyDescent="0.25">
      <c r="B10030" t="s">
        <v>10036</v>
      </c>
      <c r="C10030" s="119" t="s">
        <v>60</v>
      </c>
      <c r="D10030" t="s">
        <v>11539</v>
      </c>
      <c r="E10030" t="s">
        <v>11530</v>
      </c>
      <c r="F10030" t="s">
        <v>11540</v>
      </c>
      <c r="G10030" t="s">
        <v>61</v>
      </c>
      <c r="H10030" t="s">
        <v>18</v>
      </c>
      <c r="I10030" t="s">
        <v>11541</v>
      </c>
      <c r="J10030">
        <v>2018</v>
      </c>
      <c r="K10030">
        <v>688.38</v>
      </c>
      <c r="L10030">
        <v>39</v>
      </c>
      <c r="M10030">
        <v>1</v>
      </c>
      <c r="N10030">
        <f t="shared" si="400"/>
        <v>0</v>
      </c>
      <c r="O10030">
        <f t="shared" si="399"/>
        <v>0</v>
      </c>
      <c r="P10030" t="s">
        <v>12694</v>
      </c>
    </row>
    <row r="10031" spans="2:16" x14ac:dyDescent="0.25">
      <c r="B10031" t="s">
        <v>10037</v>
      </c>
      <c r="C10031" s="119" t="s">
        <v>60</v>
      </c>
      <c r="D10031" t="s">
        <v>11539</v>
      </c>
      <c r="E10031" t="s">
        <v>11530</v>
      </c>
      <c r="F10031" t="s">
        <v>11540</v>
      </c>
      <c r="G10031" t="s">
        <v>61</v>
      </c>
      <c r="H10031" t="s">
        <v>18</v>
      </c>
      <c r="I10031" t="s">
        <v>11541</v>
      </c>
      <c r="J10031">
        <v>2018</v>
      </c>
      <c r="K10031">
        <v>685.92</v>
      </c>
      <c r="L10031">
        <v>22</v>
      </c>
      <c r="M10031">
        <v>1</v>
      </c>
      <c r="N10031">
        <f t="shared" si="400"/>
        <v>0</v>
      </c>
      <c r="O10031">
        <f t="shared" si="399"/>
        <v>0</v>
      </c>
      <c r="P10031" t="s">
        <v>12694</v>
      </c>
    </row>
    <row r="10032" spans="2:16" x14ac:dyDescent="0.25">
      <c r="B10032" t="s">
        <v>10038</v>
      </c>
      <c r="C10032" s="119" t="s">
        <v>60</v>
      </c>
      <c r="D10032" t="s">
        <v>11539</v>
      </c>
      <c r="E10032" t="s">
        <v>11530</v>
      </c>
      <c r="F10032" t="s">
        <v>11540</v>
      </c>
      <c r="G10032" t="s">
        <v>61</v>
      </c>
      <c r="H10032" t="s">
        <v>18</v>
      </c>
      <c r="I10032" t="s">
        <v>11541</v>
      </c>
      <c r="J10032">
        <v>2018</v>
      </c>
      <c r="K10032">
        <v>689.4</v>
      </c>
      <c r="L10032">
        <v>46</v>
      </c>
      <c r="M10032">
        <v>1</v>
      </c>
      <c r="N10032">
        <f t="shared" si="400"/>
        <v>0</v>
      </c>
      <c r="O10032">
        <f t="shared" si="399"/>
        <v>0</v>
      </c>
      <c r="P10032" t="s">
        <v>12694</v>
      </c>
    </row>
    <row r="10033" spans="2:16" x14ac:dyDescent="0.25">
      <c r="B10033" t="s">
        <v>10039</v>
      </c>
      <c r="C10033" s="119" t="s">
        <v>60</v>
      </c>
      <c r="D10033" t="s">
        <v>11539</v>
      </c>
      <c r="E10033" t="s">
        <v>11530</v>
      </c>
      <c r="F10033" t="s">
        <v>11540</v>
      </c>
      <c r="G10033" t="s">
        <v>61</v>
      </c>
      <c r="H10033" t="s">
        <v>18</v>
      </c>
      <c r="I10033" t="s">
        <v>11541</v>
      </c>
      <c r="J10033">
        <v>2018</v>
      </c>
      <c r="K10033">
        <v>686.5</v>
      </c>
      <c r="L10033">
        <v>26</v>
      </c>
      <c r="M10033">
        <v>1</v>
      </c>
      <c r="N10033">
        <f t="shared" si="400"/>
        <v>0</v>
      </c>
      <c r="O10033">
        <f t="shared" si="399"/>
        <v>0</v>
      </c>
      <c r="P10033" t="s">
        <v>12694</v>
      </c>
    </row>
    <row r="10034" spans="2:16" x14ac:dyDescent="0.25">
      <c r="B10034" t="s">
        <v>10040</v>
      </c>
      <c r="C10034" s="119" t="s">
        <v>60</v>
      </c>
      <c r="D10034" t="s">
        <v>11539</v>
      </c>
      <c r="E10034" t="s">
        <v>11530</v>
      </c>
      <c r="F10034" t="s">
        <v>11540</v>
      </c>
      <c r="G10034" t="s">
        <v>61</v>
      </c>
      <c r="H10034" t="s">
        <v>18</v>
      </c>
      <c r="I10034" t="s">
        <v>11541</v>
      </c>
      <c r="J10034">
        <v>2018</v>
      </c>
      <c r="K10034">
        <v>690.3</v>
      </c>
      <c r="L10034">
        <v>58</v>
      </c>
      <c r="M10034">
        <v>1</v>
      </c>
      <c r="N10034">
        <f t="shared" si="400"/>
        <v>0</v>
      </c>
      <c r="O10034">
        <f t="shared" si="399"/>
        <v>0</v>
      </c>
      <c r="P10034" t="s">
        <v>12694</v>
      </c>
    </row>
    <row r="10035" spans="2:16" x14ac:dyDescent="0.25">
      <c r="B10035" t="s">
        <v>10041</v>
      </c>
      <c r="C10035" s="119" t="s">
        <v>60</v>
      </c>
      <c r="D10035" t="s">
        <v>11539</v>
      </c>
      <c r="E10035" t="s">
        <v>11530</v>
      </c>
      <c r="F10035" t="s">
        <v>11540</v>
      </c>
      <c r="G10035" t="s">
        <v>61</v>
      </c>
      <c r="H10035" t="s">
        <v>18</v>
      </c>
      <c r="I10035" t="s">
        <v>11541</v>
      </c>
      <c r="J10035">
        <v>2018</v>
      </c>
      <c r="K10035">
        <v>654.76</v>
      </c>
      <c r="L10035">
        <v>32</v>
      </c>
      <c r="M10035">
        <v>1</v>
      </c>
      <c r="N10035">
        <f t="shared" si="400"/>
        <v>0</v>
      </c>
      <c r="O10035">
        <f t="shared" si="399"/>
        <v>0</v>
      </c>
      <c r="P10035" t="s">
        <v>12694</v>
      </c>
    </row>
    <row r="10036" spans="2:16" x14ac:dyDescent="0.25">
      <c r="B10036" t="s">
        <v>10042</v>
      </c>
      <c r="C10036" s="119" t="s">
        <v>60</v>
      </c>
      <c r="D10036" t="s">
        <v>11537</v>
      </c>
      <c r="E10036" t="s">
        <v>11530</v>
      </c>
      <c r="F10036" t="s">
        <v>11540</v>
      </c>
      <c r="G10036" t="s">
        <v>61</v>
      </c>
      <c r="H10036" t="s">
        <v>18</v>
      </c>
      <c r="I10036" t="s">
        <v>11541</v>
      </c>
      <c r="J10036">
        <v>2018</v>
      </c>
      <c r="K10036">
        <v>684.78</v>
      </c>
      <c r="L10036">
        <v>20</v>
      </c>
      <c r="M10036">
        <v>1</v>
      </c>
      <c r="N10036">
        <f t="shared" si="400"/>
        <v>0</v>
      </c>
      <c r="O10036">
        <f t="shared" si="399"/>
        <v>0</v>
      </c>
      <c r="P10036" t="s">
        <v>12694</v>
      </c>
    </row>
    <row r="10037" spans="2:16" x14ac:dyDescent="0.25">
      <c r="B10037" t="s">
        <v>10043</v>
      </c>
      <c r="C10037" s="119" t="s">
        <v>60</v>
      </c>
      <c r="D10037" t="s">
        <v>11539</v>
      </c>
      <c r="E10037" t="s">
        <v>11530</v>
      </c>
      <c r="F10037" t="s">
        <v>11540</v>
      </c>
      <c r="G10037" t="s">
        <v>61</v>
      </c>
      <c r="H10037" t="s">
        <v>18</v>
      </c>
      <c r="I10037" t="s">
        <v>11541</v>
      </c>
      <c r="J10037">
        <v>2018</v>
      </c>
      <c r="K10037">
        <v>973.78</v>
      </c>
      <c r="L10037">
        <v>102</v>
      </c>
      <c r="M10037">
        <v>1</v>
      </c>
      <c r="N10037">
        <f t="shared" si="400"/>
        <v>0</v>
      </c>
      <c r="O10037">
        <f t="shared" si="399"/>
        <v>0</v>
      </c>
      <c r="P10037" t="s">
        <v>12694</v>
      </c>
    </row>
    <row r="10038" spans="2:16" x14ac:dyDescent="0.25">
      <c r="B10038" t="s">
        <v>10044</v>
      </c>
      <c r="C10038" s="119" t="s">
        <v>60</v>
      </c>
      <c r="D10038" t="s">
        <v>11542</v>
      </c>
      <c r="E10038" t="s">
        <v>11530</v>
      </c>
      <c r="F10038" t="s">
        <v>11540</v>
      </c>
      <c r="G10038" t="s">
        <v>61</v>
      </c>
      <c r="H10038" t="s">
        <v>18</v>
      </c>
      <c r="I10038" t="s">
        <v>11541</v>
      </c>
      <c r="J10038">
        <v>2018</v>
      </c>
      <c r="K10038">
        <v>653.30999999999995</v>
      </c>
      <c r="L10038">
        <v>22</v>
      </c>
      <c r="M10038">
        <v>1</v>
      </c>
      <c r="N10038">
        <f t="shared" si="400"/>
        <v>0</v>
      </c>
      <c r="O10038">
        <f t="shared" si="399"/>
        <v>0</v>
      </c>
      <c r="P10038" t="s">
        <v>12694</v>
      </c>
    </row>
    <row r="10039" spans="2:16" x14ac:dyDescent="0.25">
      <c r="B10039" t="s">
        <v>10045</v>
      </c>
      <c r="C10039" s="119" t="s">
        <v>60</v>
      </c>
      <c r="D10039" t="s">
        <v>11542</v>
      </c>
      <c r="E10039" t="s">
        <v>11530</v>
      </c>
      <c r="F10039" t="s">
        <v>11540</v>
      </c>
      <c r="G10039" t="s">
        <v>61</v>
      </c>
      <c r="H10039" t="s">
        <v>18</v>
      </c>
      <c r="I10039" t="s">
        <v>11541</v>
      </c>
      <c r="J10039">
        <v>2018</v>
      </c>
      <c r="K10039">
        <v>653.30999999999995</v>
      </c>
      <c r="L10039">
        <v>22</v>
      </c>
      <c r="M10039">
        <v>1</v>
      </c>
      <c r="N10039">
        <f t="shared" si="400"/>
        <v>0</v>
      </c>
      <c r="O10039">
        <f t="shared" si="399"/>
        <v>0</v>
      </c>
      <c r="P10039" t="s">
        <v>12694</v>
      </c>
    </row>
    <row r="10040" spans="2:16" x14ac:dyDescent="0.25">
      <c r="B10040" t="s">
        <v>10046</v>
      </c>
      <c r="C10040" s="119" t="s">
        <v>60</v>
      </c>
      <c r="D10040" t="s">
        <v>11539</v>
      </c>
      <c r="E10040" t="s">
        <v>11530</v>
      </c>
      <c r="F10040" t="s">
        <v>11540</v>
      </c>
      <c r="G10040" t="s">
        <v>61</v>
      </c>
      <c r="H10040" t="s">
        <v>18</v>
      </c>
      <c r="I10040" t="s">
        <v>11533</v>
      </c>
      <c r="J10040">
        <v>2018</v>
      </c>
      <c r="K10040">
        <v>697.83</v>
      </c>
      <c r="L10040">
        <v>47</v>
      </c>
      <c r="M10040">
        <v>1</v>
      </c>
      <c r="N10040">
        <f t="shared" si="400"/>
        <v>0</v>
      </c>
      <c r="O10040">
        <f t="shared" si="399"/>
        <v>0</v>
      </c>
      <c r="P10040" t="s">
        <v>12694</v>
      </c>
    </row>
    <row r="10041" spans="2:16" x14ac:dyDescent="0.25">
      <c r="B10041" t="s">
        <v>10047</v>
      </c>
      <c r="C10041" s="119" t="s">
        <v>60</v>
      </c>
      <c r="D10041" t="s">
        <v>11542</v>
      </c>
      <c r="E10041" t="s">
        <v>11530</v>
      </c>
      <c r="F10041" t="s">
        <v>11540</v>
      </c>
      <c r="G10041" t="s">
        <v>61</v>
      </c>
      <c r="H10041" t="s">
        <v>18</v>
      </c>
      <c r="I10041" t="s">
        <v>11541</v>
      </c>
      <c r="J10041">
        <v>2018</v>
      </c>
      <c r="K10041">
        <v>700.73</v>
      </c>
      <c r="L10041">
        <v>124</v>
      </c>
      <c r="M10041">
        <v>1</v>
      </c>
      <c r="N10041">
        <f t="shared" si="400"/>
        <v>0</v>
      </c>
      <c r="O10041">
        <f t="shared" si="399"/>
        <v>0</v>
      </c>
      <c r="P10041" t="s">
        <v>12694</v>
      </c>
    </row>
    <row r="10042" spans="2:16" x14ac:dyDescent="0.25">
      <c r="B10042" t="s">
        <v>10048</v>
      </c>
      <c r="C10042" s="119" t="s">
        <v>60</v>
      </c>
      <c r="D10042" t="s">
        <v>11537</v>
      </c>
      <c r="E10042" t="s">
        <v>11530</v>
      </c>
      <c r="F10042" t="s">
        <v>11540</v>
      </c>
      <c r="G10042" t="s">
        <v>61</v>
      </c>
      <c r="H10042" t="s">
        <v>18</v>
      </c>
      <c r="I10042" t="s">
        <v>11541</v>
      </c>
      <c r="J10042">
        <v>2018</v>
      </c>
      <c r="K10042">
        <v>686.07</v>
      </c>
      <c r="L10042">
        <v>23</v>
      </c>
      <c r="M10042">
        <v>1</v>
      </c>
      <c r="N10042">
        <f t="shared" si="400"/>
        <v>0</v>
      </c>
      <c r="O10042">
        <f t="shared" si="399"/>
        <v>0</v>
      </c>
      <c r="P10042" t="s">
        <v>12694</v>
      </c>
    </row>
    <row r="10043" spans="2:16" x14ac:dyDescent="0.25">
      <c r="B10043" t="s">
        <v>10049</v>
      </c>
      <c r="C10043" s="119" t="s">
        <v>60</v>
      </c>
      <c r="D10043" t="s">
        <v>11537</v>
      </c>
      <c r="E10043" t="s">
        <v>11530</v>
      </c>
      <c r="F10043" t="s">
        <v>11540</v>
      </c>
      <c r="G10043" t="s">
        <v>61</v>
      </c>
      <c r="H10043" t="s">
        <v>18</v>
      </c>
      <c r="I10043" t="s">
        <v>11541</v>
      </c>
      <c r="J10043">
        <v>2018</v>
      </c>
      <c r="K10043">
        <v>685.92</v>
      </c>
      <c r="L10043">
        <v>22</v>
      </c>
      <c r="M10043">
        <v>1</v>
      </c>
      <c r="N10043">
        <f t="shared" si="400"/>
        <v>0</v>
      </c>
      <c r="O10043">
        <f t="shared" ref="O10043:O10106" si="401">IF(OR(L10043="",L10043&lt;=0),1,0)</f>
        <v>0</v>
      </c>
      <c r="P10043" t="s">
        <v>12694</v>
      </c>
    </row>
    <row r="10044" spans="2:16" x14ac:dyDescent="0.25">
      <c r="B10044" t="s">
        <v>10050</v>
      </c>
      <c r="C10044" s="119" t="s">
        <v>60</v>
      </c>
      <c r="D10044" t="s">
        <v>11537</v>
      </c>
      <c r="E10044" t="s">
        <v>11530</v>
      </c>
      <c r="F10044" t="s">
        <v>11540</v>
      </c>
      <c r="G10044" t="s">
        <v>61</v>
      </c>
      <c r="H10044" t="s">
        <v>18</v>
      </c>
      <c r="I10044" t="s">
        <v>11541</v>
      </c>
      <c r="J10044">
        <v>2018</v>
      </c>
      <c r="K10044">
        <v>686.65</v>
      </c>
      <c r="L10044">
        <v>27</v>
      </c>
      <c r="M10044">
        <v>1</v>
      </c>
      <c r="N10044">
        <f t="shared" si="400"/>
        <v>0</v>
      </c>
      <c r="O10044">
        <f t="shared" si="401"/>
        <v>0</v>
      </c>
      <c r="P10044" t="s">
        <v>12694</v>
      </c>
    </row>
    <row r="10045" spans="2:16" x14ac:dyDescent="0.25">
      <c r="B10045" t="s">
        <v>10051</v>
      </c>
      <c r="C10045" s="119" t="s">
        <v>60</v>
      </c>
      <c r="D10045" t="s">
        <v>11537</v>
      </c>
      <c r="E10045" t="s">
        <v>11530</v>
      </c>
      <c r="F10045" t="s">
        <v>11540</v>
      </c>
      <c r="G10045" t="s">
        <v>61</v>
      </c>
      <c r="H10045" t="s">
        <v>18</v>
      </c>
      <c r="I10045" t="s">
        <v>11541</v>
      </c>
      <c r="J10045">
        <v>2018</v>
      </c>
      <c r="K10045">
        <v>685.64</v>
      </c>
      <c r="L10045">
        <v>20</v>
      </c>
      <c r="M10045">
        <v>1</v>
      </c>
      <c r="N10045">
        <f t="shared" si="400"/>
        <v>0</v>
      </c>
      <c r="O10045">
        <f t="shared" si="401"/>
        <v>0</v>
      </c>
      <c r="P10045" t="s">
        <v>12694</v>
      </c>
    </row>
    <row r="10046" spans="2:16" x14ac:dyDescent="0.25">
      <c r="B10046" t="s">
        <v>10052</v>
      </c>
      <c r="C10046" s="119" t="s">
        <v>60</v>
      </c>
      <c r="D10046" t="s">
        <v>11537</v>
      </c>
      <c r="E10046" t="s">
        <v>11530</v>
      </c>
      <c r="F10046" t="s">
        <v>11540</v>
      </c>
      <c r="G10046" t="s">
        <v>61</v>
      </c>
      <c r="H10046" t="s">
        <v>18</v>
      </c>
      <c r="I10046" t="s">
        <v>11541</v>
      </c>
      <c r="J10046">
        <v>2018</v>
      </c>
      <c r="K10046">
        <v>653.03</v>
      </c>
      <c r="L10046">
        <v>20</v>
      </c>
      <c r="M10046">
        <v>1</v>
      </c>
      <c r="N10046">
        <f t="shared" si="400"/>
        <v>0</v>
      </c>
      <c r="O10046">
        <f t="shared" si="401"/>
        <v>0</v>
      </c>
      <c r="P10046" t="s">
        <v>12694</v>
      </c>
    </row>
    <row r="10047" spans="2:16" x14ac:dyDescent="0.25">
      <c r="B10047" t="s">
        <v>10053</v>
      </c>
      <c r="C10047" s="119" t="s">
        <v>60</v>
      </c>
      <c r="D10047" t="s">
        <v>11537</v>
      </c>
      <c r="E10047" t="s">
        <v>11530</v>
      </c>
      <c r="F10047" t="s">
        <v>11540</v>
      </c>
      <c r="G10047" t="s">
        <v>61</v>
      </c>
      <c r="H10047" t="s">
        <v>18</v>
      </c>
      <c r="I10047" t="s">
        <v>11541</v>
      </c>
      <c r="J10047">
        <v>2018</v>
      </c>
      <c r="K10047">
        <v>1280.4100000000001</v>
      </c>
      <c r="L10047">
        <v>22</v>
      </c>
      <c r="M10047">
        <v>1</v>
      </c>
      <c r="N10047">
        <f t="shared" si="400"/>
        <v>0</v>
      </c>
      <c r="O10047">
        <f t="shared" si="401"/>
        <v>0</v>
      </c>
      <c r="P10047" t="s">
        <v>12694</v>
      </c>
    </row>
    <row r="10048" spans="2:16" x14ac:dyDescent="0.25">
      <c r="B10048" t="s">
        <v>10054</v>
      </c>
      <c r="C10048" s="119" t="s">
        <v>60</v>
      </c>
      <c r="D10048" t="s">
        <v>11537</v>
      </c>
      <c r="E10048" t="s">
        <v>11530</v>
      </c>
      <c r="F10048" t="s">
        <v>11540</v>
      </c>
      <c r="G10048" t="s">
        <v>61</v>
      </c>
      <c r="H10048" t="s">
        <v>18</v>
      </c>
      <c r="I10048" t="s">
        <v>11541</v>
      </c>
      <c r="J10048">
        <v>2018</v>
      </c>
      <c r="K10048">
        <v>656.92</v>
      </c>
      <c r="L10048">
        <v>47</v>
      </c>
      <c r="M10048">
        <v>1</v>
      </c>
      <c r="N10048">
        <f t="shared" si="400"/>
        <v>0</v>
      </c>
      <c r="O10048">
        <f t="shared" si="401"/>
        <v>0</v>
      </c>
      <c r="P10048" t="s">
        <v>12694</v>
      </c>
    </row>
    <row r="10049" spans="2:16" x14ac:dyDescent="0.25">
      <c r="B10049" t="s">
        <v>10055</v>
      </c>
      <c r="C10049" s="119" t="s">
        <v>60</v>
      </c>
      <c r="D10049" t="s">
        <v>11537</v>
      </c>
      <c r="E10049" t="s">
        <v>11530</v>
      </c>
      <c r="F10049" t="s">
        <v>11540</v>
      </c>
      <c r="G10049" t="s">
        <v>61</v>
      </c>
      <c r="H10049" t="s">
        <v>18</v>
      </c>
      <c r="I10049" t="s">
        <v>11541</v>
      </c>
      <c r="J10049">
        <v>2018</v>
      </c>
      <c r="K10049">
        <v>686.22</v>
      </c>
      <c r="L10049">
        <v>24</v>
      </c>
      <c r="M10049">
        <v>1</v>
      </c>
      <c r="N10049">
        <f t="shared" si="400"/>
        <v>0</v>
      </c>
      <c r="O10049">
        <f t="shared" si="401"/>
        <v>0</v>
      </c>
      <c r="P10049" t="s">
        <v>12694</v>
      </c>
    </row>
    <row r="10050" spans="2:16" x14ac:dyDescent="0.25">
      <c r="B10050" t="s">
        <v>10056</v>
      </c>
      <c r="C10050" s="119" t="s">
        <v>60</v>
      </c>
      <c r="D10050" t="s">
        <v>11537</v>
      </c>
      <c r="E10050" t="s">
        <v>11530</v>
      </c>
      <c r="F10050" t="s">
        <v>11540</v>
      </c>
      <c r="G10050" t="s">
        <v>61</v>
      </c>
      <c r="H10050" t="s">
        <v>18</v>
      </c>
      <c r="I10050" t="s">
        <v>11541</v>
      </c>
      <c r="J10050">
        <v>2018</v>
      </c>
      <c r="K10050">
        <v>653.61</v>
      </c>
      <c r="L10050">
        <v>24</v>
      </c>
      <c r="M10050">
        <v>1</v>
      </c>
      <c r="N10050">
        <f t="shared" si="400"/>
        <v>0</v>
      </c>
      <c r="O10050">
        <f t="shared" si="401"/>
        <v>0</v>
      </c>
      <c r="P10050" t="s">
        <v>12694</v>
      </c>
    </row>
    <row r="10051" spans="2:16" x14ac:dyDescent="0.25">
      <c r="B10051" t="s">
        <v>10057</v>
      </c>
      <c r="C10051" s="119" t="s">
        <v>60</v>
      </c>
      <c r="D10051" t="s">
        <v>11537</v>
      </c>
      <c r="E10051" t="s">
        <v>11530</v>
      </c>
      <c r="F10051" t="s">
        <v>11540</v>
      </c>
      <c r="G10051" t="s">
        <v>61</v>
      </c>
      <c r="H10051" t="s">
        <v>18</v>
      </c>
      <c r="I10051" t="s">
        <v>11541</v>
      </c>
      <c r="J10051">
        <v>2018</v>
      </c>
      <c r="K10051">
        <v>686.07</v>
      </c>
      <c r="L10051">
        <v>23</v>
      </c>
      <c r="M10051">
        <v>1</v>
      </c>
      <c r="N10051">
        <f t="shared" si="400"/>
        <v>0</v>
      </c>
      <c r="O10051">
        <f t="shared" si="401"/>
        <v>0</v>
      </c>
      <c r="P10051" t="s">
        <v>12693</v>
      </c>
    </row>
    <row r="10052" spans="2:16" x14ac:dyDescent="0.25">
      <c r="B10052" t="s">
        <v>10058</v>
      </c>
      <c r="C10052" s="119" t="s">
        <v>60</v>
      </c>
      <c r="D10052" t="s">
        <v>11537</v>
      </c>
      <c r="E10052" t="s">
        <v>11530</v>
      </c>
      <c r="F10052" t="s">
        <v>11540</v>
      </c>
      <c r="G10052" t="s">
        <v>61</v>
      </c>
      <c r="H10052" t="s">
        <v>18</v>
      </c>
      <c r="I10052" t="s">
        <v>11541</v>
      </c>
      <c r="J10052">
        <v>2018</v>
      </c>
      <c r="K10052">
        <v>685.49</v>
      </c>
      <c r="L10052">
        <v>19</v>
      </c>
      <c r="M10052">
        <v>1</v>
      </c>
      <c r="N10052">
        <f t="shared" si="400"/>
        <v>0</v>
      </c>
      <c r="O10052">
        <f t="shared" si="401"/>
        <v>0</v>
      </c>
      <c r="P10052" t="s">
        <v>12693</v>
      </c>
    </row>
    <row r="10053" spans="2:16" x14ac:dyDescent="0.25">
      <c r="B10053" t="s">
        <v>10059</v>
      </c>
      <c r="C10053" s="119" t="s">
        <v>60</v>
      </c>
      <c r="D10053" t="s">
        <v>11539</v>
      </c>
      <c r="E10053" t="s">
        <v>11530</v>
      </c>
      <c r="F10053" t="s">
        <v>11540</v>
      </c>
      <c r="G10053" t="s">
        <v>61</v>
      </c>
      <c r="H10053" t="s">
        <v>18</v>
      </c>
      <c r="I10053" t="s">
        <v>11541</v>
      </c>
      <c r="J10053">
        <v>2018</v>
      </c>
      <c r="K10053">
        <v>688.67</v>
      </c>
      <c r="L10053">
        <v>41</v>
      </c>
      <c r="M10053">
        <v>1</v>
      </c>
      <c r="N10053">
        <f t="shared" si="400"/>
        <v>0</v>
      </c>
      <c r="O10053">
        <f t="shared" si="401"/>
        <v>0</v>
      </c>
      <c r="P10053" t="s">
        <v>12694</v>
      </c>
    </row>
    <row r="10054" spans="2:16" x14ac:dyDescent="0.25">
      <c r="B10054" t="s">
        <v>10060</v>
      </c>
      <c r="C10054" s="119" t="s">
        <v>60</v>
      </c>
      <c r="D10054" t="s">
        <v>11550</v>
      </c>
      <c r="E10054" t="s">
        <v>11530</v>
      </c>
      <c r="F10054" t="s">
        <v>11540</v>
      </c>
      <c r="G10054" t="s">
        <v>61</v>
      </c>
      <c r="H10054" t="s">
        <v>18</v>
      </c>
      <c r="I10054" t="s">
        <v>11541</v>
      </c>
      <c r="J10054">
        <v>2018</v>
      </c>
      <c r="K10054">
        <v>654.04</v>
      </c>
      <c r="L10054">
        <v>27</v>
      </c>
      <c r="M10054">
        <v>1</v>
      </c>
      <c r="N10054">
        <f t="shared" si="400"/>
        <v>0</v>
      </c>
      <c r="O10054">
        <f t="shared" si="401"/>
        <v>0</v>
      </c>
      <c r="P10054" t="s">
        <v>12694</v>
      </c>
    </row>
    <row r="10055" spans="2:16" x14ac:dyDescent="0.25">
      <c r="B10055" t="s">
        <v>10061</v>
      </c>
      <c r="C10055" s="119" t="s">
        <v>60</v>
      </c>
      <c r="D10055" t="s">
        <v>11550</v>
      </c>
      <c r="E10055" t="s">
        <v>11530</v>
      </c>
      <c r="F10055" t="s">
        <v>11540</v>
      </c>
      <c r="G10055" t="s">
        <v>61</v>
      </c>
      <c r="H10055" t="s">
        <v>18</v>
      </c>
      <c r="I10055" t="s">
        <v>11541</v>
      </c>
      <c r="J10055">
        <v>2018</v>
      </c>
      <c r="K10055">
        <v>654.04</v>
      </c>
      <c r="L10055">
        <v>27</v>
      </c>
      <c r="M10055">
        <v>1</v>
      </c>
      <c r="N10055">
        <f t="shared" si="400"/>
        <v>0</v>
      </c>
      <c r="O10055">
        <f t="shared" si="401"/>
        <v>0</v>
      </c>
      <c r="P10055" t="s">
        <v>12694</v>
      </c>
    </row>
    <row r="10056" spans="2:16" x14ac:dyDescent="0.25">
      <c r="B10056" t="s">
        <v>10062</v>
      </c>
      <c r="C10056" s="119" t="s">
        <v>60</v>
      </c>
      <c r="D10056" t="s">
        <v>11537</v>
      </c>
      <c r="E10056" t="s">
        <v>11530</v>
      </c>
      <c r="F10056" t="s">
        <v>11540</v>
      </c>
      <c r="G10056" t="s">
        <v>61</v>
      </c>
      <c r="H10056" t="s">
        <v>18</v>
      </c>
      <c r="I10056" t="s">
        <v>11541</v>
      </c>
      <c r="J10056">
        <v>2018</v>
      </c>
      <c r="K10056">
        <v>685.77</v>
      </c>
      <c r="L10056">
        <v>21</v>
      </c>
      <c r="M10056">
        <v>1</v>
      </c>
      <c r="N10056">
        <f t="shared" si="400"/>
        <v>0</v>
      </c>
      <c r="O10056">
        <f t="shared" si="401"/>
        <v>0</v>
      </c>
      <c r="P10056" t="s">
        <v>12694</v>
      </c>
    </row>
    <row r="10057" spans="2:16" x14ac:dyDescent="0.25">
      <c r="B10057" t="s">
        <v>10063</v>
      </c>
      <c r="C10057" s="119" t="s">
        <v>60</v>
      </c>
      <c r="D10057" t="s">
        <v>11537</v>
      </c>
      <c r="E10057" t="s">
        <v>11530</v>
      </c>
      <c r="F10057" t="s">
        <v>11540</v>
      </c>
      <c r="G10057" t="s">
        <v>61</v>
      </c>
      <c r="H10057" t="s">
        <v>18</v>
      </c>
      <c r="I10057" t="s">
        <v>11541</v>
      </c>
      <c r="J10057">
        <v>2018</v>
      </c>
      <c r="K10057">
        <v>649.37</v>
      </c>
      <c r="L10057">
        <v>17</v>
      </c>
      <c r="M10057">
        <v>1</v>
      </c>
      <c r="N10057">
        <f t="shared" si="400"/>
        <v>0</v>
      </c>
      <c r="O10057">
        <f t="shared" si="401"/>
        <v>0</v>
      </c>
      <c r="P10057" t="s">
        <v>12694</v>
      </c>
    </row>
    <row r="10058" spans="2:16" x14ac:dyDescent="0.25">
      <c r="B10058" t="s">
        <v>10064</v>
      </c>
      <c r="C10058" s="119" t="s">
        <v>60</v>
      </c>
      <c r="D10058" t="s">
        <v>11537</v>
      </c>
      <c r="E10058" t="s">
        <v>11530</v>
      </c>
      <c r="F10058" t="s">
        <v>11540</v>
      </c>
      <c r="G10058" t="s">
        <v>61</v>
      </c>
      <c r="H10058" t="s">
        <v>18</v>
      </c>
      <c r="I10058" t="s">
        <v>11541</v>
      </c>
      <c r="J10058">
        <v>2018</v>
      </c>
      <c r="K10058">
        <v>683.72</v>
      </c>
      <c r="L10058">
        <v>33</v>
      </c>
      <c r="M10058">
        <v>1</v>
      </c>
      <c r="N10058">
        <f t="shared" si="400"/>
        <v>0</v>
      </c>
      <c r="O10058">
        <f t="shared" si="401"/>
        <v>0</v>
      </c>
      <c r="P10058" t="s">
        <v>12694</v>
      </c>
    </row>
    <row r="10059" spans="2:16" x14ac:dyDescent="0.25">
      <c r="B10059" t="s">
        <v>10065</v>
      </c>
      <c r="C10059" s="119" t="s">
        <v>60</v>
      </c>
      <c r="D10059" t="s">
        <v>11537</v>
      </c>
      <c r="E10059" t="s">
        <v>11530</v>
      </c>
      <c r="F10059" t="s">
        <v>11540</v>
      </c>
      <c r="G10059" t="s">
        <v>61</v>
      </c>
      <c r="H10059" t="s">
        <v>18</v>
      </c>
      <c r="I10059" t="s">
        <v>11541</v>
      </c>
      <c r="J10059">
        <v>2018</v>
      </c>
      <c r="K10059">
        <v>654.04</v>
      </c>
      <c r="L10059">
        <v>27</v>
      </c>
      <c r="M10059">
        <v>1</v>
      </c>
      <c r="N10059">
        <f t="shared" ref="N10059:N10122" si="402">IF(K10059&lt;100,1,0)</f>
        <v>0</v>
      </c>
      <c r="O10059">
        <f t="shared" si="401"/>
        <v>0</v>
      </c>
      <c r="P10059" t="s">
        <v>12694</v>
      </c>
    </row>
    <row r="10060" spans="2:16" x14ac:dyDescent="0.25">
      <c r="B10060" t="s">
        <v>10066</v>
      </c>
      <c r="C10060" s="119" t="s">
        <v>60</v>
      </c>
      <c r="D10060" t="s">
        <v>11537</v>
      </c>
      <c r="E10060" t="s">
        <v>11530</v>
      </c>
      <c r="F10060" t="s">
        <v>11540</v>
      </c>
      <c r="G10060" t="s">
        <v>61</v>
      </c>
      <c r="H10060" t="s">
        <v>18</v>
      </c>
      <c r="I10060" t="s">
        <v>11541</v>
      </c>
      <c r="J10060">
        <v>2018</v>
      </c>
      <c r="K10060">
        <v>653.46</v>
      </c>
      <c r="L10060">
        <v>23</v>
      </c>
      <c r="M10060">
        <v>1</v>
      </c>
      <c r="N10060">
        <f t="shared" si="402"/>
        <v>0</v>
      </c>
      <c r="O10060">
        <f t="shared" si="401"/>
        <v>0</v>
      </c>
      <c r="P10060" t="s">
        <v>12694</v>
      </c>
    </row>
    <row r="10061" spans="2:16" x14ac:dyDescent="0.25">
      <c r="B10061" t="s">
        <v>10067</v>
      </c>
      <c r="C10061" s="119" t="s">
        <v>60</v>
      </c>
      <c r="D10061" t="s">
        <v>11537</v>
      </c>
      <c r="E10061" t="s">
        <v>11530</v>
      </c>
      <c r="F10061" t="s">
        <v>11540</v>
      </c>
      <c r="G10061" t="s">
        <v>61</v>
      </c>
      <c r="H10061" t="s">
        <v>18</v>
      </c>
      <c r="I10061" t="s">
        <v>11541</v>
      </c>
      <c r="J10061">
        <v>2018</v>
      </c>
      <c r="K10061">
        <v>651.55999999999995</v>
      </c>
      <c r="L10061">
        <v>32</v>
      </c>
      <c r="M10061">
        <v>1</v>
      </c>
      <c r="N10061">
        <f t="shared" si="402"/>
        <v>0</v>
      </c>
      <c r="O10061">
        <f t="shared" si="401"/>
        <v>0</v>
      </c>
      <c r="P10061" t="s">
        <v>12694</v>
      </c>
    </row>
    <row r="10062" spans="2:16" x14ac:dyDescent="0.25">
      <c r="B10062" t="s">
        <v>10068</v>
      </c>
      <c r="C10062" s="119" t="s">
        <v>60</v>
      </c>
      <c r="D10062" t="s">
        <v>11537</v>
      </c>
      <c r="E10062" t="s">
        <v>11530</v>
      </c>
      <c r="F10062" t="s">
        <v>11540</v>
      </c>
      <c r="G10062" t="s">
        <v>61</v>
      </c>
      <c r="H10062" t="s">
        <v>18</v>
      </c>
      <c r="I10062" t="s">
        <v>11541</v>
      </c>
      <c r="J10062">
        <v>2018</v>
      </c>
      <c r="K10062">
        <v>685.77</v>
      </c>
      <c r="L10062">
        <v>21</v>
      </c>
      <c r="M10062">
        <v>1</v>
      </c>
      <c r="N10062">
        <f t="shared" si="402"/>
        <v>0</v>
      </c>
      <c r="O10062">
        <f t="shared" si="401"/>
        <v>0</v>
      </c>
      <c r="P10062" t="s">
        <v>12694</v>
      </c>
    </row>
    <row r="10063" spans="2:16" x14ac:dyDescent="0.25">
      <c r="B10063" t="s">
        <v>10069</v>
      </c>
      <c r="C10063" s="119" t="s">
        <v>60</v>
      </c>
      <c r="D10063" t="s">
        <v>11539</v>
      </c>
      <c r="E10063" t="s">
        <v>11530</v>
      </c>
      <c r="F10063" t="s">
        <v>11540</v>
      </c>
      <c r="G10063" t="s">
        <v>61</v>
      </c>
      <c r="H10063" t="s">
        <v>18</v>
      </c>
      <c r="I10063" t="s">
        <v>11541</v>
      </c>
      <c r="J10063">
        <v>2018</v>
      </c>
      <c r="K10063">
        <v>684.28</v>
      </c>
      <c r="L10063">
        <v>34</v>
      </c>
      <c r="M10063">
        <v>1</v>
      </c>
      <c r="N10063">
        <f t="shared" si="402"/>
        <v>0</v>
      </c>
      <c r="O10063">
        <f t="shared" si="401"/>
        <v>0</v>
      </c>
      <c r="P10063" t="s">
        <v>12694</v>
      </c>
    </row>
    <row r="10064" spans="2:16" x14ac:dyDescent="0.25">
      <c r="B10064" t="s">
        <v>10070</v>
      </c>
      <c r="C10064" s="119" t="s">
        <v>60</v>
      </c>
      <c r="D10064" t="s">
        <v>11537</v>
      </c>
      <c r="E10064" t="s">
        <v>11530</v>
      </c>
      <c r="F10064" t="s">
        <v>11540</v>
      </c>
      <c r="G10064" t="s">
        <v>61</v>
      </c>
      <c r="H10064" t="s">
        <v>18</v>
      </c>
      <c r="I10064" t="s">
        <v>11541</v>
      </c>
      <c r="J10064">
        <v>2018</v>
      </c>
      <c r="K10064">
        <v>651.12</v>
      </c>
      <c r="L10064">
        <v>29</v>
      </c>
      <c r="M10064">
        <v>1</v>
      </c>
      <c r="N10064">
        <f t="shared" si="402"/>
        <v>0</v>
      </c>
      <c r="O10064">
        <f t="shared" si="401"/>
        <v>0</v>
      </c>
      <c r="P10064" t="s">
        <v>12694</v>
      </c>
    </row>
    <row r="10065" spans="2:16" x14ac:dyDescent="0.25">
      <c r="B10065" t="s">
        <v>10071</v>
      </c>
      <c r="C10065" s="119" t="s">
        <v>60</v>
      </c>
      <c r="D10065" t="s">
        <v>11537</v>
      </c>
      <c r="E10065" t="s">
        <v>11530</v>
      </c>
      <c r="F10065" t="s">
        <v>11540</v>
      </c>
      <c r="G10065" t="s">
        <v>61</v>
      </c>
      <c r="H10065" t="s">
        <v>18</v>
      </c>
      <c r="I10065" t="s">
        <v>11541</v>
      </c>
      <c r="J10065">
        <v>2018</v>
      </c>
      <c r="K10065">
        <v>683.71</v>
      </c>
      <c r="L10065">
        <v>30</v>
      </c>
      <c r="M10065">
        <v>1</v>
      </c>
      <c r="N10065">
        <f t="shared" si="402"/>
        <v>0</v>
      </c>
      <c r="O10065">
        <f t="shared" si="401"/>
        <v>0</v>
      </c>
      <c r="P10065" t="s">
        <v>12694</v>
      </c>
    </row>
    <row r="10066" spans="2:16" x14ac:dyDescent="0.25">
      <c r="B10066" t="s">
        <v>10072</v>
      </c>
      <c r="C10066" s="119" t="s">
        <v>60</v>
      </c>
      <c r="D10066" t="s">
        <v>11537</v>
      </c>
      <c r="E10066" t="s">
        <v>11530</v>
      </c>
      <c r="F10066" t="s">
        <v>11540</v>
      </c>
      <c r="G10066" t="s">
        <v>61</v>
      </c>
      <c r="H10066" t="s">
        <v>18</v>
      </c>
      <c r="I10066" t="s">
        <v>11541</v>
      </c>
      <c r="J10066">
        <v>2018</v>
      </c>
      <c r="K10066">
        <v>651.84</v>
      </c>
      <c r="L10066">
        <v>34</v>
      </c>
      <c r="M10066">
        <v>1</v>
      </c>
      <c r="N10066">
        <f t="shared" si="402"/>
        <v>0</v>
      </c>
      <c r="O10066">
        <f t="shared" si="401"/>
        <v>0</v>
      </c>
      <c r="P10066" t="s">
        <v>12694</v>
      </c>
    </row>
    <row r="10067" spans="2:16" x14ac:dyDescent="0.25">
      <c r="B10067" t="s">
        <v>10073</v>
      </c>
      <c r="C10067" s="119" t="s">
        <v>60</v>
      </c>
      <c r="D10067" t="s">
        <v>11537</v>
      </c>
      <c r="E10067" t="s">
        <v>11530</v>
      </c>
      <c r="F10067" t="s">
        <v>11540</v>
      </c>
      <c r="G10067" t="s">
        <v>61</v>
      </c>
      <c r="H10067" t="s">
        <v>18</v>
      </c>
      <c r="I10067" t="s">
        <v>11541</v>
      </c>
      <c r="J10067">
        <v>2018</v>
      </c>
      <c r="K10067">
        <v>683.99</v>
      </c>
      <c r="L10067">
        <v>29</v>
      </c>
      <c r="M10067">
        <v>1</v>
      </c>
      <c r="N10067">
        <f t="shared" si="402"/>
        <v>0</v>
      </c>
      <c r="O10067">
        <f t="shared" si="401"/>
        <v>0</v>
      </c>
      <c r="P10067" t="s">
        <v>12694</v>
      </c>
    </row>
    <row r="10068" spans="2:16" x14ac:dyDescent="0.25">
      <c r="B10068" t="s">
        <v>10074</v>
      </c>
      <c r="C10068" s="119" t="s">
        <v>60</v>
      </c>
      <c r="D10068" t="s">
        <v>11537</v>
      </c>
      <c r="E10068" t="s">
        <v>11530</v>
      </c>
      <c r="F10068" t="s">
        <v>11540</v>
      </c>
      <c r="G10068" t="s">
        <v>61</v>
      </c>
      <c r="H10068" t="s">
        <v>18</v>
      </c>
      <c r="I10068" t="s">
        <v>11541</v>
      </c>
      <c r="J10068">
        <v>2018</v>
      </c>
      <c r="K10068">
        <v>684.14</v>
      </c>
      <c r="L10068">
        <v>30</v>
      </c>
      <c r="M10068">
        <v>1</v>
      </c>
      <c r="N10068">
        <f t="shared" si="402"/>
        <v>0</v>
      </c>
      <c r="O10068">
        <f t="shared" si="401"/>
        <v>0</v>
      </c>
      <c r="P10068" t="s">
        <v>12694</v>
      </c>
    </row>
    <row r="10069" spans="2:16" x14ac:dyDescent="0.25">
      <c r="B10069" t="s">
        <v>10075</v>
      </c>
      <c r="C10069" s="119" t="s">
        <v>60</v>
      </c>
      <c r="D10069" t="s">
        <v>11537</v>
      </c>
      <c r="E10069" t="s">
        <v>11530</v>
      </c>
      <c r="F10069" t="s">
        <v>11540</v>
      </c>
      <c r="G10069" t="s">
        <v>61</v>
      </c>
      <c r="H10069" t="s">
        <v>18</v>
      </c>
      <c r="I10069" t="s">
        <v>11541</v>
      </c>
      <c r="J10069">
        <v>2018</v>
      </c>
      <c r="K10069">
        <v>651.52</v>
      </c>
      <c r="L10069">
        <v>29</v>
      </c>
      <c r="M10069">
        <v>1</v>
      </c>
      <c r="N10069">
        <f t="shared" si="402"/>
        <v>0</v>
      </c>
      <c r="O10069">
        <f t="shared" si="401"/>
        <v>0</v>
      </c>
      <c r="P10069" t="s">
        <v>12694</v>
      </c>
    </row>
    <row r="10070" spans="2:16" x14ac:dyDescent="0.25">
      <c r="B10070" t="s">
        <v>10076</v>
      </c>
      <c r="C10070" s="119" t="s">
        <v>60</v>
      </c>
      <c r="D10070" t="s">
        <v>11539</v>
      </c>
      <c r="E10070" t="s">
        <v>11530</v>
      </c>
      <c r="F10070" t="s">
        <v>11540</v>
      </c>
      <c r="G10070" t="s">
        <v>61</v>
      </c>
      <c r="H10070" t="s">
        <v>18</v>
      </c>
      <c r="I10070" t="s">
        <v>11541</v>
      </c>
      <c r="J10070">
        <v>2018</v>
      </c>
      <c r="K10070">
        <v>684.15</v>
      </c>
      <c r="L10070">
        <v>33</v>
      </c>
      <c r="M10070">
        <v>1</v>
      </c>
      <c r="N10070">
        <f t="shared" si="402"/>
        <v>0</v>
      </c>
      <c r="O10070">
        <f t="shared" si="401"/>
        <v>0</v>
      </c>
      <c r="P10070" t="s">
        <v>12694</v>
      </c>
    </row>
    <row r="10071" spans="2:16" x14ac:dyDescent="0.25">
      <c r="B10071" t="s">
        <v>10077</v>
      </c>
      <c r="C10071" s="119" t="s">
        <v>60</v>
      </c>
      <c r="D10071" t="s">
        <v>11539</v>
      </c>
      <c r="E10071" t="s">
        <v>11530</v>
      </c>
      <c r="F10071" t="s">
        <v>11540</v>
      </c>
      <c r="G10071" t="s">
        <v>61</v>
      </c>
      <c r="H10071" t="s">
        <v>18</v>
      </c>
      <c r="I10071" t="s">
        <v>11533</v>
      </c>
      <c r="J10071">
        <v>2018</v>
      </c>
      <c r="K10071">
        <v>689.89</v>
      </c>
      <c r="L10071">
        <v>31</v>
      </c>
      <c r="M10071">
        <v>1</v>
      </c>
      <c r="N10071">
        <f t="shared" si="402"/>
        <v>0</v>
      </c>
      <c r="O10071">
        <f t="shared" si="401"/>
        <v>0</v>
      </c>
      <c r="P10071" t="s">
        <v>12694</v>
      </c>
    </row>
    <row r="10072" spans="2:16" x14ac:dyDescent="0.25">
      <c r="B10072" t="s">
        <v>10078</v>
      </c>
      <c r="C10072" s="119" t="s">
        <v>60</v>
      </c>
      <c r="D10072" t="s">
        <v>11539</v>
      </c>
      <c r="E10072" t="s">
        <v>11530</v>
      </c>
      <c r="F10072" t="s">
        <v>11540</v>
      </c>
      <c r="G10072" t="s">
        <v>61</v>
      </c>
      <c r="H10072" t="s">
        <v>18</v>
      </c>
      <c r="I10072" t="s">
        <v>11541</v>
      </c>
      <c r="J10072">
        <v>2018</v>
      </c>
      <c r="K10072">
        <v>684.15</v>
      </c>
      <c r="L10072">
        <v>33</v>
      </c>
      <c r="M10072">
        <v>1</v>
      </c>
      <c r="N10072">
        <f t="shared" si="402"/>
        <v>0</v>
      </c>
      <c r="O10072">
        <f t="shared" si="401"/>
        <v>0</v>
      </c>
      <c r="P10072" t="s">
        <v>12694</v>
      </c>
    </row>
    <row r="10073" spans="2:16" x14ac:dyDescent="0.25">
      <c r="B10073" t="s">
        <v>10079</v>
      </c>
      <c r="C10073" s="119" t="s">
        <v>60</v>
      </c>
      <c r="D10073" t="s">
        <v>11539</v>
      </c>
      <c r="E10073" t="s">
        <v>11530</v>
      </c>
      <c r="F10073" t="s">
        <v>11540</v>
      </c>
      <c r="G10073" t="s">
        <v>61</v>
      </c>
      <c r="H10073" t="s">
        <v>18</v>
      </c>
      <c r="I10073" t="s">
        <v>11541</v>
      </c>
      <c r="J10073">
        <v>2018</v>
      </c>
      <c r="K10073">
        <v>683.71</v>
      </c>
      <c r="L10073">
        <v>30</v>
      </c>
      <c r="M10073">
        <v>1</v>
      </c>
      <c r="N10073">
        <f t="shared" si="402"/>
        <v>0</v>
      </c>
      <c r="O10073">
        <f t="shared" si="401"/>
        <v>0</v>
      </c>
      <c r="P10073" t="s">
        <v>12694</v>
      </c>
    </row>
    <row r="10074" spans="2:16" x14ac:dyDescent="0.25">
      <c r="B10074" t="s">
        <v>10080</v>
      </c>
      <c r="C10074" s="119" t="s">
        <v>60</v>
      </c>
      <c r="D10074" t="s">
        <v>11537</v>
      </c>
      <c r="E10074" t="s">
        <v>11530</v>
      </c>
      <c r="F10074" t="s">
        <v>11540</v>
      </c>
      <c r="G10074" t="s">
        <v>61</v>
      </c>
      <c r="H10074" t="s">
        <v>18</v>
      </c>
      <c r="I10074" t="s">
        <v>11541</v>
      </c>
      <c r="J10074">
        <v>2018</v>
      </c>
      <c r="K10074">
        <v>683.41</v>
      </c>
      <c r="L10074">
        <v>25</v>
      </c>
      <c r="M10074">
        <v>1</v>
      </c>
      <c r="N10074">
        <f t="shared" si="402"/>
        <v>0</v>
      </c>
      <c r="O10074">
        <f t="shared" si="401"/>
        <v>0</v>
      </c>
      <c r="P10074" t="s">
        <v>12694</v>
      </c>
    </row>
    <row r="10075" spans="2:16" x14ac:dyDescent="0.25">
      <c r="B10075" t="s">
        <v>10081</v>
      </c>
      <c r="C10075" s="119" t="s">
        <v>60</v>
      </c>
      <c r="D10075" t="s">
        <v>11537</v>
      </c>
      <c r="E10075" t="s">
        <v>11530</v>
      </c>
      <c r="F10075" t="s">
        <v>11540</v>
      </c>
      <c r="G10075" t="s">
        <v>61</v>
      </c>
      <c r="H10075" t="s">
        <v>18</v>
      </c>
      <c r="I10075" t="s">
        <v>11541</v>
      </c>
      <c r="J10075">
        <v>2018</v>
      </c>
      <c r="K10075">
        <v>682.97</v>
      </c>
      <c r="L10075">
        <v>22</v>
      </c>
      <c r="M10075">
        <v>1</v>
      </c>
      <c r="N10075">
        <f t="shared" si="402"/>
        <v>0</v>
      </c>
      <c r="O10075">
        <f t="shared" si="401"/>
        <v>0</v>
      </c>
      <c r="P10075" t="s">
        <v>12694</v>
      </c>
    </row>
    <row r="10076" spans="2:16" x14ac:dyDescent="0.25">
      <c r="B10076" t="s">
        <v>10082</v>
      </c>
      <c r="C10076" s="119" t="s">
        <v>60</v>
      </c>
      <c r="D10076" t="s">
        <v>11550</v>
      </c>
      <c r="E10076" t="s">
        <v>11530</v>
      </c>
      <c r="F10076" t="s">
        <v>11540</v>
      </c>
      <c r="G10076" t="s">
        <v>61</v>
      </c>
      <c r="H10076" t="s">
        <v>18</v>
      </c>
      <c r="I10076" t="s">
        <v>11541</v>
      </c>
      <c r="J10076">
        <v>2018</v>
      </c>
      <c r="K10076">
        <v>684.3</v>
      </c>
      <c r="L10076">
        <v>31</v>
      </c>
      <c r="M10076">
        <v>1</v>
      </c>
      <c r="N10076">
        <f t="shared" si="402"/>
        <v>0</v>
      </c>
      <c r="O10076">
        <f t="shared" si="401"/>
        <v>0</v>
      </c>
      <c r="P10076" t="s">
        <v>12694</v>
      </c>
    </row>
    <row r="10077" spans="2:16" x14ac:dyDescent="0.25">
      <c r="B10077" t="s">
        <v>10083</v>
      </c>
      <c r="C10077" s="119" t="s">
        <v>60</v>
      </c>
      <c r="D10077" t="s">
        <v>11537</v>
      </c>
      <c r="E10077" t="s">
        <v>11530</v>
      </c>
      <c r="F10077" t="s">
        <v>11540</v>
      </c>
      <c r="G10077" t="s">
        <v>61</v>
      </c>
      <c r="H10077" t="s">
        <v>18</v>
      </c>
      <c r="I10077" t="s">
        <v>11541</v>
      </c>
      <c r="J10077">
        <v>2018</v>
      </c>
      <c r="K10077">
        <v>650.37</v>
      </c>
      <c r="L10077">
        <v>21</v>
      </c>
      <c r="M10077">
        <v>1</v>
      </c>
      <c r="N10077">
        <f t="shared" si="402"/>
        <v>0</v>
      </c>
      <c r="O10077">
        <f t="shared" si="401"/>
        <v>0</v>
      </c>
      <c r="P10077" t="s">
        <v>12694</v>
      </c>
    </row>
    <row r="10078" spans="2:16" x14ac:dyDescent="0.25">
      <c r="B10078" t="s">
        <v>10084</v>
      </c>
      <c r="C10078" s="119" t="s">
        <v>60</v>
      </c>
      <c r="D10078" t="s">
        <v>11537</v>
      </c>
      <c r="E10078" t="s">
        <v>11530</v>
      </c>
      <c r="F10078" t="s">
        <v>11540</v>
      </c>
      <c r="G10078" t="s">
        <v>61</v>
      </c>
      <c r="H10078" t="s">
        <v>18</v>
      </c>
      <c r="I10078" t="s">
        <v>11541</v>
      </c>
      <c r="J10078">
        <v>2018</v>
      </c>
      <c r="K10078">
        <v>683.13</v>
      </c>
      <c r="L10078">
        <v>23</v>
      </c>
      <c r="M10078">
        <v>1</v>
      </c>
      <c r="N10078">
        <f t="shared" si="402"/>
        <v>0</v>
      </c>
      <c r="O10078">
        <f t="shared" si="401"/>
        <v>0</v>
      </c>
      <c r="P10078" t="s">
        <v>12694</v>
      </c>
    </row>
    <row r="10079" spans="2:16" x14ac:dyDescent="0.25">
      <c r="B10079" t="s">
        <v>10085</v>
      </c>
      <c r="C10079" s="119" t="s">
        <v>60</v>
      </c>
      <c r="D10079" t="s">
        <v>11537</v>
      </c>
      <c r="E10079" t="s">
        <v>11530</v>
      </c>
      <c r="F10079" t="s">
        <v>11540</v>
      </c>
      <c r="G10079" t="s">
        <v>61</v>
      </c>
      <c r="H10079" t="s">
        <v>18</v>
      </c>
      <c r="I10079" t="s">
        <v>11541</v>
      </c>
      <c r="J10079">
        <v>2018</v>
      </c>
      <c r="K10079">
        <v>651.1</v>
      </c>
      <c r="L10079">
        <v>26</v>
      </c>
      <c r="M10079">
        <v>1</v>
      </c>
      <c r="N10079">
        <f t="shared" si="402"/>
        <v>0</v>
      </c>
      <c r="O10079">
        <f t="shared" si="401"/>
        <v>0</v>
      </c>
      <c r="P10079" t="s">
        <v>12694</v>
      </c>
    </row>
    <row r="10080" spans="2:16" x14ac:dyDescent="0.25">
      <c r="B10080" t="s">
        <v>10086</v>
      </c>
      <c r="C10080" s="119" t="s">
        <v>60</v>
      </c>
      <c r="D10080" t="s">
        <v>11537</v>
      </c>
      <c r="E10080" t="s">
        <v>11530</v>
      </c>
      <c r="F10080" t="s">
        <v>11540</v>
      </c>
      <c r="G10080" t="s">
        <v>61</v>
      </c>
      <c r="H10080" t="s">
        <v>18</v>
      </c>
      <c r="I10080" t="s">
        <v>11541</v>
      </c>
      <c r="J10080">
        <v>2018</v>
      </c>
      <c r="K10080">
        <v>650.51</v>
      </c>
      <c r="L10080">
        <v>22</v>
      </c>
      <c r="M10080">
        <v>1</v>
      </c>
      <c r="N10080">
        <f t="shared" si="402"/>
        <v>0</v>
      </c>
      <c r="O10080">
        <f t="shared" si="401"/>
        <v>0</v>
      </c>
      <c r="P10080" t="s">
        <v>12694</v>
      </c>
    </row>
    <row r="10081" spans="2:16" x14ac:dyDescent="0.25">
      <c r="B10081" t="s">
        <v>10087</v>
      </c>
      <c r="C10081" s="119" t="s">
        <v>60</v>
      </c>
      <c r="D10081" t="s">
        <v>11537</v>
      </c>
      <c r="E10081" t="s">
        <v>11530</v>
      </c>
      <c r="F10081" t="s">
        <v>11540</v>
      </c>
      <c r="G10081" t="s">
        <v>61</v>
      </c>
      <c r="H10081" t="s">
        <v>18</v>
      </c>
      <c r="I10081" t="s">
        <v>11541</v>
      </c>
      <c r="J10081">
        <v>2018</v>
      </c>
      <c r="K10081">
        <v>683.28</v>
      </c>
      <c r="L10081">
        <v>24</v>
      </c>
      <c r="M10081">
        <v>1</v>
      </c>
      <c r="N10081">
        <f t="shared" si="402"/>
        <v>0</v>
      </c>
      <c r="O10081">
        <f t="shared" si="401"/>
        <v>0</v>
      </c>
      <c r="P10081" t="s">
        <v>12694</v>
      </c>
    </row>
    <row r="10082" spans="2:16" x14ac:dyDescent="0.25">
      <c r="B10082" t="s">
        <v>10088</v>
      </c>
      <c r="C10082" s="119" t="s">
        <v>60</v>
      </c>
      <c r="D10082" t="s">
        <v>11542</v>
      </c>
      <c r="E10082" t="s">
        <v>11530</v>
      </c>
      <c r="F10082" t="s">
        <v>11540</v>
      </c>
      <c r="G10082" t="s">
        <v>61</v>
      </c>
      <c r="H10082" t="s">
        <v>18</v>
      </c>
      <c r="I10082" t="s">
        <v>11541</v>
      </c>
      <c r="J10082">
        <v>2018</v>
      </c>
      <c r="K10082">
        <v>683.43</v>
      </c>
      <c r="L10082">
        <v>25</v>
      </c>
      <c r="M10082">
        <v>1</v>
      </c>
      <c r="N10082">
        <f t="shared" si="402"/>
        <v>0</v>
      </c>
      <c r="O10082">
        <f t="shared" si="401"/>
        <v>0</v>
      </c>
      <c r="P10082" t="s">
        <v>12694</v>
      </c>
    </row>
    <row r="10083" spans="2:16" x14ac:dyDescent="0.25">
      <c r="B10083" t="s">
        <v>10089</v>
      </c>
      <c r="C10083" s="119" t="s">
        <v>60</v>
      </c>
      <c r="D10083" t="s">
        <v>11542</v>
      </c>
      <c r="E10083" t="s">
        <v>11530</v>
      </c>
      <c r="F10083" t="s">
        <v>11540</v>
      </c>
      <c r="G10083" t="s">
        <v>61</v>
      </c>
      <c r="H10083" t="s">
        <v>18</v>
      </c>
      <c r="I10083" t="s">
        <v>11541</v>
      </c>
      <c r="J10083">
        <v>2018</v>
      </c>
      <c r="K10083">
        <v>683.14</v>
      </c>
      <c r="L10083">
        <v>23</v>
      </c>
      <c r="M10083">
        <v>1</v>
      </c>
      <c r="N10083">
        <f t="shared" si="402"/>
        <v>0</v>
      </c>
      <c r="O10083">
        <f t="shared" si="401"/>
        <v>0</v>
      </c>
      <c r="P10083" t="s">
        <v>12694</v>
      </c>
    </row>
    <row r="10084" spans="2:16" x14ac:dyDescent="0.25">
      <c r="B10084" t="s">
        <v>10090</v>
      </c>
      <c r="C10084" s="119" t="s">
        <v>60</v>
      </c>
      <c r="D10084" t="s">
        <v>11537</v>
      </c>
      <c r="E10084" t="s">
        <v>11530</v>
      </c>
      <c r="F10084" t="s">
        <v>11540</v>
      </c>
      <c r="G10084" t="s">
        <v>61</v>
      </c>
      <c r="H10084" t="s">
        <v>18</v>
      </c>
      <c r="I10084" t="s">
        <v>11541</v>
      </c>
      <c r="J10084">
        <v>2018</v>
      </c>
      <c r="K10084">
        <v>684.74</v>
      </c>
      <c r="L10084">
        <v>34</v>
      </c>
      <c r="M10084">
        <v>1</v>
      </c>
      <c r="N10084">
        <f t="shared" si="402"/>
        <v>0</v>
      </c>
      <c r="O10084">
        <f t="shared" si="401"/>
        <v>0</v>
      </c>
      <c r="P10084" t="s">
        <v>12694</v>
      </c>
    </row>
    <row r="10085" spans="2:16" x14ac:dyDescent="0.25">
      <c r="B10085" t="s">
        <v>10091</v>
      </c>
      <c r="C10085" s="119" t="s">
        <v>60</v>
      </c>
      <c r="D10085" t="s">
        <v>11537</v>
      </c>
      <c r="E10085" t="s">
        <v>11530</v>
      </c>
      <c r="F10085" t="s">
        <v>11540</v>
      </c>
      <c r="G10085" t="s">
        <v>61</v>
      </c>
      <c r="H10085" t="s">
        <v>18</v>
      </c>
      <c r="I10085" t="s">
        <v>11541</v>
      </c>
      <c r="J10085">
        <v>2018</v>
      </c>
      <c r="K10085">
        <v>650.96</v>
      </c>
      <c r="L10085">
        <v>25</v>
      </c>
      <c r="M10085">
        <v>1</v>
      </c>
      <c r="N10085">
        <f t="shared" si="402"/>
        <v>0</v>
      </c>
      <c r="O10085">
        <f t="shared" si="401"/>
        <v>0</v>
      </c>
      <c r="P10085" t="s">
        <v>12694</v>
      </c>
    </row>
    <row r="10086" spans="2:16" x14ac:dyDescent="0.25">
      <c r="B10086" t="s">
        <v>10092</v>
      </c>
      <c r="C10086" s="119" t="s">
        <v>60</v>
      </c>
      <c r="D10086" t="s">
        <v>11542</v>
      </c>
      <c r="E10086" t="s">
        <v>11530</v>
      </c>
      <c r="F10086" t="s">
        <v>11540</v>
      </c>
      <c r="G10086" t="s">
        <v>61</v>
      </c>
      <c r="H10086" t="s">
        <v>18</v>
      </c>
      <c r="I10086" t="s">
        <v>11541</v>
      </c>
      <c r="J10086">
        <v>2018</v>
      </c>
      <c r="K10086">
        <v>683.72</v>
      </c>
      <c r="L10086">
        <v>27</v>
      </c>
      <c r="M10086">
        <v>1</v>
      </c>
      <c r="N10086">
        <f t="shared" si="402"/>
        <v>0</v>
      </c>
      <c r="O10086">
        <f t="shared" si="401"/>
        <v>0</v>
      </c>
      <c r="P10086" t="s">
        <v>12694</v>
      </c>
    </row>
    <row r="10087" spans="2:16" x14ac:dyDescent="0.25">
      <c r="B10087" t="s">
        <v>10093</v>
      </c>
      <c r="C10087" s="119" t="s">
        <v>60</v>
      </c>
      <c r="D10087" t="s">
        <v>11537</v>
      </c>
      <c r="E10087" t="s">
        <v>11530</v>
      </c>
      <c r="F10087" t="s">
        <v>11540</v>
      </c>
      <c r="G10087" t="s">
        <v>61</v>
      </c>
      <c r="H10087" t="s">
        <v>18</v>
      </c>
      <c r="I10087" t="s">
        <v>11541</v>
      </c>
      <c r="J10087">
        <v>2018</v>
      </c>
      <c r="K10087">
        <v>650.80999999999995</v>
      </c>
      <c r="L10087">
        <v>24</v>
      </c>
      <c r="M10087">
        <v>1</v>
      </c>
      <c r="N10087">
        <f t="shared" si="402"/>
        <v>0</v>
      </c>
      <c r="O10087">
        <f t="shared" si="401"/>
        <v>0</v>
      </c>
      <c r="P10087" t="s">
        <v>12694</v>
      </c>
    </row>
    <row r="10088" spans="2:16" x14ac:dyDescent="0.25">
      <c r="B10088" t="s">
        <v>10094</v>
      </c>
      <c r="C10088" s="119" t="s">
        <v>60</v>
      </c>
      <c r="D10088" t="s">
        <v>11537</v>
      </c>
      <c r="E10088" t="s">
        <v>11530</v>
      </c>
      <c r="F10088" t="s">
        <v>11540</v>
      </c>
      <c r="G10088" t="s">
        <v>61</v>
      </c>
      <c r="H10088" t="s">
        <v>18</v>
      </c>
      <c r="I10088" t="s">
        <v>11541</v>
      </c>
      <c r="J10088">
        <v>2018</v>
      </c>
      <c r="K10088">
        <v>655.15</v>
      </c>
      <c r="L10088">
        <v>54</v>
      </c>
      <c r="M10088">
        <v>1</v>
      </c>
      <c r="N10088">
        <f t="shared" si="402"/>
        <v>0</v>
      </c>
      <c r="O10088">
        <f t="shared" si="401"/>
        <v>0</v>
      </c>
      <c r="P10088" t="s">
        <v>12694</v>
      </c>
    </row>
    <row r="10089" spans="2:16" x14ac:dyDescent="0.25">
      <c r="B10089" t="s">
        <v>10095</v>
      </c>
      <c r="C10089" s="119" t="s">
        <v>60</v>
      </c>
      <c r="D10089" t="s">
        <v>11537</v>
      </c>
      <c r="E10089" t="s">
        <v>11530</v>
      </c>
      <c r="F10089" t="s">
        <v>11540</v>
      </c>
      <c r="G10089" t="s">
        <v>61</v>
      </c>
      <c r="H10089" t="s">
        <v>18</v>
      </c>
      <c r="I10089" t="s">
        <v>11541</v>
      </c>
      <c r="J10089">
        <v>2018</v>
      </c>
      <c r="K10089">
        <v>1827.35</v>
      </c>
      <c r="L10089">
        <v>44</v>
      </c>
      <c r="M10089">
        <v>1</v>
      </c>
      <c r="N10089">
        <f t="shared" si="402"/>
        <v>0</v>
      </c>
      <c r="O10089">
        <f t="shared" si="401"/>
        <v>0</v>
      </c>
      <c r="P10089" t="s">
        <v>12694</v>
      </c>
    </row>
    <row r="10090" spans="2:16" x14ac:dyDescent="0.25">
      <c r="B10090" t="s">
        <v>10096</v>
      </c>
      <c r="C10090" s="119" t="s">
        <v>60</v>
      </c>
      <c r="D10090" t="s">
        <v>11537</v>
      </c>
      <c r="E10090" t="s">
        <v>11530</v>
      </c>
      <c r="F10090" t="s">
        <v>11540</v>
      </c>
      <c r="G10090" t="s">
        <v>61</v>
      </c>
      <c r="H10090" t="s">
        <v>18</v>
      </c>
      <c r="I10090" t="s">
        <v>11541</v>
      </c>
      <c r="J10090">
        <v>2018</v>
      </c>
      <c r="K10090">
        <v>682.97</v>
      </c>
      <c r="L10090">
        <v>22</v>
      </c>
      <c r="M10090">
        <v>1</v>
      </c>
      <c r="N10090">
        <f t="shared" si="402"/>
        <v>0</v>
      </c>
      <c r="O10090">
        <f t="shared" si="401"/>
        <v>0</v>
      </c>
      <c r="P10090" t="s">
        <v>12694</v>
      </c>
    </row>
    <row r="10091" spans="2:16" x14ac:dyDescent="0.25">
      <c r="B10091" t="s">
        <v>10097</v>
      </c>
      <c r="C10091" s="119" t="s">
        <v>60</v>
      </c>
      <c r="D10091" t="s">
        <v>11552</v>
      </c>
      <c r="E10091" t="s">
        <v>11530</v>
      </c>
      <c r="F10091" t="s">
        <v>11540</v>
      </c>
      <c r="G10091" t="s">
        <v>61</v>
      </c>
      <c r="H10091" t="s">
        <v>18</v>
      </c>
      <c r="I10091" t="s">
        <v>11541</v>
      </c>
      <c r="J10091">
        <v>2018</v>
      </c>
      <c r="K10091">
        <v>650.83000000000004</v>
      </c>
      <c r="L10091">
        <v>24</v>
      </c>
      <c r="M10091">
        <v>1</v>
      </c>
      <c r="N10091">
        <f t="shared" si="402"/>
        <v>0</v>
      </c>
      <c r="O10091">
        <f t="shared" si="401"/>
        <v>0</v>
      </c>
      <c r="P10091" t="s">
        <v>12694</v>
      </c>
    </row>
    <row r="10092" spans="2:16" x14ac:dyDescent="0.25">
      <c r="B10092" t="s">
        <v>10098</v>
      </c>
      <c r="C10092" s="119" t="s">
        <v>60</v>
      </c>
      <c r="D10092" t="s">
        <v>11552</v>
      </c>
      <c r="E10092" t="s">
        <v>11530</v>
      </c>
      <c r="F10092" t="s">
        <v>11540</v>
      </c>
      <c r="G10092" t="s">
        <v>61</v>
      </c>
      <c r="H10092" t="s">
        <v>18</v>
      </c>
      <c r="I10092" t="s">
        <v>11541</v>
      </c>
      <c r="J10092">
        <v>2018</v>
      </c>
      <c r="K10092">
        <v>650.97</v>
      </c>
      <c r="L10092">
        <v>25</v>
      </c>
      <c r="M10092">
        <v>1</v>
      </c>
      <c r="N10092">
        <f t="shared" si="402"/>
        <v>0</v>
      </c>
      <c r="O10092">
        <f t="shared" si="401"/>
        <v>0</v>
      </c>
      <c r="P10092" t="s">
        <v>12694</v>
      </c>
    </row>
    <row r="10093" spans="2:16" x14ac:dyDescent="0.25">
      <c r="B10093" t="s">
        <v>10099</v>
      </c>
      <c r="C10093" s="119" t="s">
        <v>60</v>
      </c>
      <c r="D10093" t="s">
        <v>11537</v>
      </c>
      <c r="E10093" t="s">
        <v>11530</v>
      </c>
      <c r="F10093" t="s">
        <v>11540</v>
      </c>
      <c r="G10093" t="s">
        <v>61</v>
      </c>
      <c r="H10093" t="s">
        <v>18</v>
      </c>
      <c r="I10093" t="s">
        <v>11541</v>
      </c>
      <c r="J10093">
        <v>2018</v>
      </c>
      <c r="K10093">
        <v>682.97</v>
      </c>
      <c r="L10093">
        <v>22</v>
      </c>
      <c r="M10093">
        <v>1</v>
      </c>
      <c r="N10093">
        <f t="shared" si="402"/>
        <v>0</v>
      </c>
      <c r="O10093">
        <f t="shared" si="401"/>
        <v>0</v>
      </c>
      <c r="P10093" t="s">
        <v>12694</v>
      </c>
    </row>
    <row r="10094" spans="2:16" x14ac:dyDescent="0.25">
      <c r="B10094" t="s">
        <v>10100</v>
      </c>
      <c r="C10094" s="119" t="s">
        <v>60</v>
      </c>
      <c r="D10094" t="s">
        <v>11537</v>
      </c>
      <c r="E10094" t="s">
        <v>11530</v>
      </c>
      <c r="F10094" t="s">
        <v>11540</v>
      </c>
      <c r="G10094" t="s">
        <v>61</v>
      </c>
      <c r="H10094" t="s">
        <v>18</v>
      </c>
      <c r="I10094" t="s">
        <v>11541</v>
      </c>
      <c r="J10094">
        <v>2018</v>
      </c>
      <c r="K10094">
        <v>682.7</v>
      </c>
      <c r="L10094">
        <v>20</v>
      </c>
      <c r="M10094">
        <v>1</v>
      </c>
      <c r="N10094">
        <f t="shared" si="402"/>
        <v>0</v>
      </c>
      <c r="O10094">
        <f t="shared" si="401"/>
        <v>0</v>
      </c>
      <c r="P10094" t="s">
        <v>12694</v>
      </c>
    </row>
    <row r="10095" spans="2:16" x14ac:dyDescent="0.25">
      <c r="B10095" t="s">
        <v>10101</v>
      </c>
      <c r="C10095" s="119" t="s">
        <v>60</v>
      </c>
      <c r="D10095" t="s">
        <v>11542</v>
      </c>
      <c r="E10095" t="s">
        <v>11530</v>
      </c>
      <c r="F10095" t="s">
        <v>11540</v>
      </c>
      <c r="G10095" t="s">
        <v>61</v>
      </c>
      <c r="H10095" t="s">
        <v>18</v>
      </c>
      <c r="I10095" t="s">
        <v>11541</v>
      </c>
      <c r="J10095">
        <v>2018</v>
      </c>
      <c r="K10095">
        <v>683.85</v>
      </c>
      <c r="L10095">
        <v>28</v>
      </c>
      <c r="M10095">
        <v>1</v>
      </c>
      <c r="N10095">
        <f t="shared" si="402"/>
        <v>0</v>
      </c>
      <c r="O10095">
        <f t="shared" si="401"/>
        <v>0</v>
      </c>
      <c r="P10095" t="s">
        <v>12694</v>
      </c>
    </row>
    <row r="10096" spans="2:16" x14ac:dyDescent="0.25">
      <c r="B10096" t="s">
        <v>10102</v>
      </c>
      <c r="C10096" s="119" t="s">
        <v>60</v>
      </c>
      <c r="D10096" t="s">
        <v>11537</v>
      </c>
      <c r="E10096" t="s">
        <v>11530</v>
      </c>
      <c r="F10096" t="s">
        <v>11540</v>
      </c>
      <c r="G10096" t="s">
        <v>61</v>
      </c>
      <c r="H10096" t="s">
        <v>18</v>
      </c>
      <c r="I10096" t="s">
        <v>11541</v>
      </c>
      <c r="J10096">
        <v>2018</v>
      </c>
      <c r="K10096">
        <v>650.82000000000005</v>
      </c>
      <c r="L10096">
        <v>24</v>
      </c>
      <c r="M10096">
        <v>1</v>
      </c>
      <c r="N10096">
        <f t="shared" si="402"/>
        <v>0</v>
      </c>
      <c r="O10096">
        <f t="shared" si="401"/>
        <v>0</v>
      </c>
      <c r="P10096" t="s">
        <v>12694</v>
      </c>
    </row>
    <row r="10097" spans="2:16" x14ac:dyDescent="0.25">
      <c r="B10097" t="s">
        <v>10103</v>
      </c>
      <c r="C10097" s="119" t="s">
        <v>60</v>
      </c>
      <c r="D10097" t="s">
        <v>11539</v>
      </c>
      <c r="E10097" t="s">
        <v>11530</v>
      </c>
      <c r="F10097" t="s">
        <v>11540</v>
      </c>
      <c r="G10097" t="s">
        <v>61</v>
      </c>
      <c r="H10097" t="s">
        <v>18</v>
      </c>
      <c r="I10097" t="s">
        <v>11541</v>
      </c>
      <c r="J10097">
        <v>2018</v>
      </c>
      <c r="K10097">
        <v>654.02</v>
      </c>
      <c r="L10097">
        <v>46</v>
      </c>
      <c r="M10097">
        <v>1</v>
      </c>
      <c r="N10097">
        <f t="shared" si="402"/>
        <v>0</v>
      </c>
      <c r="O10097">
        <f t="shared" si="401"/>
        <v>0</v>
      </c>
      <c r="P10097" t="s">
        <v>12694</v>
      </c>
    </row>
    <row r="10098" spans="2:16" x14ac:dyDescent="0.25">
      <c r="B10098" t="s">
        <v>10104</v>
      </c>
      <c r="C10098" s="119" t="s">
        <v>60</v>
      </c>
      <c r="D10098" t="s">
        <v>11539</v>
      </c>
      <c r="E10098" t="s">
        <v>11530</v>
      </c>
      <c r="F10098" t="s">
        <v>11540</v>
      </c>
      <c r="G10098" t="s">
        <v>61</v>
      </c>
      <c r="H10098" t="s">
        <v>18</v>
      </c>
      <c r="I10098" t="s">
        <v>11541</v>
      </c>
      <c r="J10098">
        <v>2018</v>
      </c>
      <c r="K10098">
        <v>650.51</v>
      </c>
      <c r="L10098">
        <v>22</v>
      </c>
      <c r="M10098">
        <v>1</v>
      </c>
      <c r="N10098">
        <f t="shared" si="402"/>
        <v>0</v>
      </c>
      <c r="O10098">
        <f t="shared" si="401"/>
        <v>0</v>
      </c>
      <c r="P10098" t="s">
        <v>12694</v>
      </c>
    </row>
    <row r="10099" spans="2:16" x14ac:dyDescent="0.25">
      <c r="B10099" t="s">
        <v>10105</v>
      </c>
      <c r="C10099" s="119" t="s">
        <v>60</v>
      </c>
      <c r="D10099" t="s">
        <v>11537</v>
      </c>
      <c r="E10099" t="s">
        <v>11530</v>
      </c>
      <c r="F10099" t="s">
        <v>11540</v>
      </c>
      <c r="G10099" t="s">
        <v>61</v>
      </c>
      <c r="H10099" t="s">
        <v>18</v>
      </c>
      <c r="I10099" t="s">
        <v>11541</v>
      </c>
      <c r="J10099">
        <v>2018</v>
      </c>
      <c r="K10099">
        <v>650.96</v>
      </c>
      <c r="L10099">
        <v>25</v>
      </c>
      <c r="M10099">
        <v>1</v>
      </c>
      <c r="N10099">
        <f t="shared" si="402"/>
        <v>0</v>
      </c>
      <c r="O10099">
        <f t="shared" si="401"/>
        <v>0</v>
      </c>
      <c r="P10099" t="s">
        <v>12694</v>
      </c>
    </row>
    <row r="10100" spans="2:16" x14ac:dyDescent="0.25">
      <c r="B10100" t="s">
        <v>10106</v>
      </c>
      <c r="C10100" s="119" t="s">
        <v>60</v>
      </c>
      <c r="D10100" t="s">
        <v>11537</v>
      </c>
      <c r="E10100" t="s">
        <v>11530</v>
      </c>
      <c r="F10100" t="s">
        <v>11540</v>
      </c>
      <c r="G10100" t="s">
        <v>61</v>
      </c>
      <c r="H10100" t="s">
        <v>18</v>
      </c>
      <c r="I10100" t="s">
        <v>11541</v>
      </c>
      <c r="J10100">
        <v>2018</v>
      </c>
      <c r="K10100">
        <v>650.96</v>
      </c>
      <c r="L10100">
        <v>25</v>
      </c>
      <c r="M10100">
        <v>1</v>
      </c>
      <c r="N10100">
        <f t="shared" si="402"/>
        <v>0</v>
      </c>
      <c r="O10100">
        <f t="shared" si="401"/>
        <v>0</v>
      </c>
      <c r="P10100" t="s">
        <v>12694</v>
      </c>
    </row>
    <row r="10101" spans="2:16" x14ac:dyDescent="0.25">
      <c r="B10101" t="s">
        <v>10107</v>
      </c>
      <c r="C10101" s="119" t="s">
        <v>60</v>
      </c>
      <c r="D10101" t="s">
        <v>11537</v>
      </c>
      <c r="E10101" t="s">
        <v>11530</v>
      </c>
      <c r="F10101" t="s">
        <v>11540</v>
      </c>
      <c r="G10101" t="s">
        <v>61</v>
      </c>
      <c r="H10101" t="s">
        <v>18</v>
      </c>
      <c r="I10101" t="s">
        <v>11541</v>
      </c>
      <c r="J10101">
        <v>2018</v>
      </c>
      <c r="K10101">
        <v>649.13</v>
      </c>
      <c r="L10101">
        <v>24</v>
      </c>
      <c r="M10101">
        <v>1</v>
      </c>
      <c r="N10101">
        <f t="shared" si="402"/>
        <v>0</v>
      </c>
      <c r="O10101">
        <f t="shared" si="401"/>
        <v>0</v>
      </c>
      <c r="P10101" t="s">
        <v>12694</v>
      </c>
    </row>
    <row r="10102" spans="2:16" x14ac:dyDescent="0.25">
      <c r="B10102" t="s">
        <v>10108</v>
      </c>
      <c r="C10102" s="119" t="s">
        <v>60</v>
      </c>
      <c r="D10102" t="s">
        <v>11537</v>
      </c>
      <c r="E10102" t="s">
        <v>11530</v>
      </c>
      <c r="F10102" t="s">
        <v>11540</v>
      </c>
      <c r="G10102" t="s">
        <v>61</v>
      </c>
      <c r="H10102" t="s">
        <v>18</v>
      </c>
      <c r="I10102" t="s">
        <v>11541</v>
      </c>
      <c r="J10102">
        <v>2018</v>
      </c>
      <c r="K10102">
        <v>649.14</v>
      </c>
      <c r="L10102">
        <v>24</v>
      </c>
      <c r="M10102">
        <v>1</v>
      </c>
      <c r="N10102">
        <f t="shared" si="402"/>
        <v>0</v>
      </c>
      <c r="O10102">
        <f t="shared" si="401"/>
        <v>0</v>
      </c>
      <c r="P10102" t="s">
        <v>12694</v>
      </c>
    </row>
    <row r="10103" spans="2:16" x14ac:dyDescent="0.25">
      <c r="B10103" t="s">
        <v>10109</v>
      </c>
      <c r="C10103" s="119" t="s">
        <v>60</v>
      </c>
      <c r="D10103" t="s">
        <v>11537</v>
      </c>
      <c r="E10103" t="s">
        <v>11530</v>
      </c>
      <c r="F10103" t="s">
        <v>11540</v>
      </c>
      <c r="G10103" t="s">
        <v>61</v>
      </c>
      <c r="H10103" t="s">
        <v>18</v>
      </c>
      <c r="I10103" t="s">
        <v>11541</v>
      </c>
      <c r="J10103">
        <v>2018</v>
      </c>
      <c r="K10103">
        <v>681.52</v>
      </c>
      <c r="L10103">
        <v>24</v>
      </c>
      <c r="M10103">
        <v>1</v>
      </c>
      <c r="N10103">
        <f t="shared" si="402"/>
        <v>0</v>
      </c>
      <c r="O10103">
        <f t="shared" si="401"/>
        <v>0</v>
      </c>
      <c r="P10103" t="s">
        <v>12694</v>
      </c>
    </row>
    <row r="10104" spans="2:16" x14ac:dyDescent="0.25">
      <c r="B10104" t="s">
        <v>10110</v>
      </c>
      <c r="C10104" s="119" t="s">
        <v>60</v>
      </c>
      <c r="D10104" t="s">
        <v>11539</v>
      </c>
      <c r="E10104" t="s">
        <v>11530</v>
      </c>
      <c r="F10104" t="s">
        <v>11540</v>
      </c>
      <c r="G10104" t="s">
        <v>61</v>
      </c>
      <c r="H10104" t="s">
        <v>18</v>
      </c>
      <c r="I10104" t="s">
        <v>11541</v>
      </c>
      <c r="J10104">
        <v>2018</v>
      </c>
      <c r="K10104">
        <v>649.91999999999996</v>
      </c>
      <c r="L10104">
        <v>18</v>
      </c>
      <c r="M10104">
        <v>1</v>
      </c>
      <c r="N10104">
        <f t="shared" si="402"/>
        <v>0</v>
      </c>
      <c r="O10104">
        <f t="shared" si="401"/>
        <v>0</v>
      </c>
      <c r="P10104" t="s">
        <v>12694</v>
      </c>
    </row>
    <row r="10105" spans="2:16" x14ac:dyDescent="0.25">
      <c r="B10105" t="s">
        <v>10111</v>
      </c>
      <c r="C10105" s="119" t="s">
        <v>60</v>
      </c>
      <c r="D10105" t="s">
        <v>11537</v>
      </c>
      <c r="E10105" t="s">
        <v>11530</v>
      </c>
      <c r="F10105" t="s">
        <v>11540</v>
      </c>
      <c r="G10105" t="s">
        <v>61</v>
      </c>
      <c r="H10105" t="s">
        <v>18</v>
      </c>
      <c r="I10105" t="s">
        <v>11541</v>
      </c>
      <c r="J10105">
        <v>2018</v>
      </c>
      <c r="K10105">
        <v>649.14</v>
      </c>
      <c r="L10105">
        <v>24</v>
      </c>
      <c r="M10105">
        <v>1</v>
      </c>
      <c r="N10105">
        <f t="shared" si="402"/>
        <v>0</v>
      </c>
      <c r="O10105">
        <f t="shared" si="401"/>
        <v>0</v>
      </c>
      <c r="P10105" t="s">
        <v>12694</v>
      </c>
    </row>
    <row r="10106" spans="2:16" x14ac:dyDescent="0.25">
      <c r="B10106" t="s">
        <v>10112</v>
      </c>
      <c r="C10106" s="119" t="s">
        <v>60</v>
      </c>
      <c r="D10106" t="s">
        <v>11537</v>
      </c>
      <c r="E10106" t="s">
        <v>11530</v>
      </c>
      <c r="F10106" t="s">
        <v>11540</v>
      </c>
      <c r="G10106" t="s">
        <v>61</v>
      </c>
      <c r="H10106" t="s">
        <v>18</v>
      </c>
      <c r="I10106" t="s">
        <v>11541</v>
      </c>
      <c r="J10106">
        <v>2018</v>
      </c>
      <c r="K10106">
        <v>682.55</v>
      </c>
      <c r="L10106">
        <v>19</v>
      </c>
      <c r="M10106">
        <v>1</v>
      </c>
      <c r="N10106">
        <f t="shared" si="402"/>
        <v>0</v>
      </c>
      <c r="O10106">
        <f t="shared" si="401"/>
        <v>0</v>
      </c>
      <c r="P10106" t="s">
        <v>12694</v>
      </c>
    </row>
    <row r="10107" spans="2:16" x14ac:dyDescent="0.25">
      <c r="B10107" t="s">
        <v>10113</v>
      </c>
      <c r="C10107" s="119" t="s">
        <v>60</v>
      </c>
      <c r="D10107" t="s">
        <v>11537</v>
      </c>
      <c r="E10107" t="s">
        <v>11530</v>
      </c>
      <c r="F10107" t="s">
        <v>11540</v>
      </c>
      <c r="G10107" t="s">
        <v>61</v>
      </c>
      <c r="H10107" t="s">
        <v>18</v>
      </c>
      <c r="I10107" t="s">
        <v>11541</v>
      </c>
      <c r="J10107">
        <v>2018</v>
      </c>
      <c r="K10107">
        <v>684.01</v>
      </c>
      <c r="L10107">
        <v>29</v>
      </c>
      <c r="M10107">
        <v>1</v>
      </c>
      <c r="N10107">
        <f t="shared" si="402"/>
        <v>0</v>
      </c>
      <c r="O10107">
        <f t="shared" ref="O10107:O10170" si="403">IF(OR(L10107="",L10107&lt;=0),1,0)</f>
        <v>0</v>
      </c>
      <c r="P10107" t="s">
        <v>12694</v>
      </c>
    </row>
    <row r="10108" spans="2:16" x14ac:dyDescent="0.25">
      <c r="B10108" t="s">
        <v>10114</v>
      </c>
      <c r="C10108" s="119" t="s">
        <v>60</v>
      </c>
      <c r="D10108" t="s">
        <v>11539</v>
      </c>
      <c r="E10108" t="s">
        <v>11530</v>
      </c>
      <c r="F10108" t="s">
        <v>11540</v>
      </c>
      <c r="G10108" t="s">
        <v>61</v>
      </c>
      <c r="H10108" t="s">
        <v>18</v>
      </c>
      <c r="I10108" t="s">
        <v>11533</v>
      </c>
      <c r="J10108">
        <v>2018</v>
      </c>
      <c r="K10108">
        <v>1139.02</v>
      </c>
      <c r="L10108">
        <v>163</v>
      </c>
      <c r="M10108">
        <v>1</v>
      </c>
      <c r="N10108">
        <f t="shared" si="402"/>
        <v>0</v>
      </c>
      <c r="O10108">
        <f t="shared" si="403"/>
        <v>0</v>
      </c>
      <c r="P10108" t="s">
        <v>12694</v>
      </c>
    </row>
    <row r="10109" spans="2:16" x14ac:dyDescent="0.25">
      <c r="B10109" t="s">
        <v>10115</v>
      </c>
      <c r="C10109" s="119" t="s">
        <v>60</v>
      </c>
      <c r="D10109" t="s">
        <v>11550</v>
      </c>
      <c r="E10109" t="s">
        <v>11530</v>
      </c>
      <c r="F10109" t="s">
        <v>11540</v>
      </c>
      <c r="G10109" t="s">
        <v>61</v>
      </c>
      <c r="H10109" t="s">
        <v>18</v>
      </c>
      <c r="I10109" t="s">
        <v>11541</v>
      </c>
      <c r="J10109">
        <v>2018</v>
      </c>
      <c r="K10109">
        <v>651.54</v>
      </c>
      <c r="L10109">
        <v>29</v>
      </c>
      <c r="M10109">
        <v>1</v>
      </c>
      <c r="N10109">
        <f t="shared" si="402"/>
        <v>0</v>
      </c>
      <c r="O10109">
        <f t="shared" si="403"/>
        <v>0</v>
      </c>
      <c r="P10109" t="s">
        <v>12694</v>
      </c>
    </row>
    <row r="10110" spans="2:16" x14ac:dyDescent="0.25">
      <c r="B10110" t="s">
        <v>10116</v>
      </c>
      <c r="C10110" s="119" t="s">
        <v>60</v>
      </c>
      <c r="D10110" t="s">
        <v>11550</v>
      </c>
      <c r="E10110" t="s">
        <v>11530</v>
      </c>
      <c r="F10110" t="s">
        <v>11540</v>
      </c>
      <c r="G10110" t="s">
        <v>61</v>
      </c>
      <c r="H10110" t="s">
        <v>18</v>
      </c>
      <c r="I10110" t="s">
        <v>11541</v>
      </c>
      <c r="J10110">
        <v>2018</v>
      </c>
      <c r="K10110">
        <v>651.54</v>
      </c>
      <c r="L10110">
        <v>29</v>
      </c>
      <c r="M10110">
        <v>1</v>
      </c>
      <c r="N10110">
        <f t="shared" si="402"/>
        <v>0</v>
      </c>
      <c r="O10110">
        <f t="shared" si="403"/>
        <v>0</v>
      </c>
      <c r="P10110" t="s">
        <v>12694</v>
      </c>
    </row>
    <row r="10111" spans="2:16" x14ac:dyDescent="0.25">
      <c r="B10111" t="s">
        <v>10117</v>
      </c>
      <c r="C10111" s="119" t="s">
        <v>60</v>
      </c>
      <c r="D10111" t="s">
        <v>11550</v>
      </c>
      <c r="E10111" t="s">
        <v>11530</v>
      </c>
      <c r="F10111" t="s">
        <v>11540</v>
      </c>
      <c r="G10111" t="s">
        <v>61</v>
      </c>
      <c r="H10111" t="s">
        <v>18</v>
      </c>
      <c r="I10111" t="s">
        <v>11541</v>
      </c>
      <c r="J10111">
        <v>2018</v>
      </c>
      <c r="K10111">
        <v>651.69000000000005</v>
      </c>
      <c r="L10111">
        <v>30</v>
      </c>
      <c r="M10111">
        <v>1</v>
      </c>
      <c r="N10111">
        <f t="shared" si="402"/>
        <v>0</v>
      </c>
      <c r="O10111">
        <f t="shared" si="403"/>
        <v>0</v>
      </c>
      <c r="P10111" t="s">
        <v>12694</v>
      </c>
    </row>
    <row r="10112" spans="2:16" x14ac:dyDescent="0.25">
      <c r="B10112" t="s">
        <v>10118</v>
      </c>
      <c r="C10112" s="119" t="s">
        <v>60</v>
      </c>
      <c r="D10112" t="s">
        <v>11546</v>
      </c>
      <c r="E10112" t="s">
        <v>11530</v>
      </c>
      <c r="F10112" t="s">
        <v>11540</v>
      </c>
      <c r="G10112" t="s">
        <v>61</v>
      </c>
      <c r="H10112" t="s">
        <v>18</v>
      </c>
      <c r="I10112" t="s">
        <v>11541</v>
      </c>
      <c r="J10112">
        <v>2018</v>
      </c>
      <c r="K10112">
        <v>686.63</v>
      </c>
      <c r="L10112">
        <v>47</v>
      </c>
      <c r="M10112">
        <v>1</v>
      </c>
      <c r="N10112">
        <f t="shared" si="402"/>
        <v>0</v>
      </c>
      <c r="O10112">
        <f t="shared" si="403"/>
        <v>0</v>
      </c>
      <c r="P10112" t="s">
        <v>12694</v>
      </c>
    </row>
    <row r="10113" spans="2:16" x14ac:dyDescent="0.25">
      <c r="B10113" t="s">
        <v>10119</v>
      </c>
      <c r="C10113" s="119" t="s">
        <v>60</v>
      </c>
      <c r="D10113" t="s">
        <v>11539</v>
      </c>
      <c r="E10113" t="s">
        <v>11530</v>
      </c>
      <c r="F10113" t="s">
        <v>11540</v>
      </c>
      <c r="G10113" t="s">
        <v>61</v>
      </c>
      <c r="H10113" t="s">
        <v>18</v>
      </c>
      <c r="I10113" t="s">
        <v>11541</v>
      </c>
      <c r="J10113">
        <v>2018</v>
      </c>
      <c r="K10113">
        <v>682.98</v>
      </c>
      <c r="L10113">
        <v>22</v>
      </c>
      <c r="M10113">
        <v>1</v>
      </c>
      <c r="N10113">
        <f t="shared" si="402"/>
        <v>0</v>
      </c>
      <c r="O10113">
        <f t="shared" si="403"/>
        <v>0</v>
      </c>
      <c r="P10113" t="s">
        <v>12694</v>
      </c>
    </row>
    <row r="10114" spans="2:16" x14ac:dyDescent="0.25">
      <c r="B10114" t="s">
        <v>10120</v>
      </c>
      <c r="C10114" s="119" t="s">
        <v>60</v>
      </c>
      <c r="D10114" t="s">
        <v>11537</v>
      </c>
      <c r="E10114" t="s">
        <v>11530</v>
      </c>
      <c r="F10114" t="s">
        <v>11540</v>
      </c>
      <c r="G10114" t="s">
        <v>61</v>
      </c>
      <c r="H10114" t="s">
        <v>18</v>
      </c>
      <c r="I10114" t="s">
        <v>11541</v>
      </c>
      <c r="J10114">
        <v>2018</v>
      </c>
      <c r="K10114">
        <v>684.86</v>
      </c>
      <c r="L10114">
        <v>47</v>
      </c>
      <c r="M10114">
        <v>1</v>
      </c>
      <c r="N10114">
        <f t="shared" si="402"/>
        <v>0</v>
      </c>
      <c r="O10114">
        <f t="shared" si="403"/>
        <v>0</v>
      </c>
      <c r="P10114" t="s">
        <v>12694</v>
      </c>
    </row>
    <row r="10115" spans="2:16" x14ac:dyDescent="0.25">
      <c r="B10115" t="s">
        <v>10121</v>
      </c>
      <c r="C10115" s="119" t="s">
        <v>60</v>
      </c>
      <c r="D10115" t="s">
        <v>11537</v>
      </c>
      <c r="E10115" t="s">
        <v>11530</v>
      </c>
      <c r="F10115" t="s">
        <v>11540</v>
      </c>
      <c r="G10115" t="s">
        <v>61</v>
      </c>
      <c r="H10115" t="s">
        <v>18</v>
      </c>
      <c r="I10115" t="s">
        <v>11541</v>
      </c>
      <c r="J10115">
        <v>2018</v>
      </c>
      <c r="K10115">
        <v>689.1</v>
      </c>
      <c r="L10115">
        <v>76</v>
      </c>
      <c r="M10115">
        <v>1</v>
      </c>
      <c r="N10115">
        <f t="shared" si="402"/>
        <v>0</v>
      </c>
      <c r="O10115">
        <f t="shared" si="403"/>
        <v>0</v>
      </c>
      <c r="P10115" t="s">
        <v>12694</v>
      </c>
    </row>
    <row r="10116" spans="2:16" x14ac:dyDescent="0.25">
      <c r="B10116" t="s">
        <v>10122</v>
      </c>
      <c r="C10116" s="119" t="s">
        <v>60</v>
      </c>
      <c r="D10116" t="s">
        <v>11537</v>
      </c>
      <c r="E10116" t="s">
        <v>11530</v>
      </c>
      <c r="F10116" t="s">
        <v>11540</v>
      </c>
      <c r="G10116" t="s">
        <v>61</v>
      </c>
      <c r="H10116" t="s">
        <v>18</v>
      </c>
      <c r="I10116" t="s">
        <v>11541</v>
      </c>
      <c r="J10116">
        <v>2018</v>
      </c>
      <c r="K10116">
        <v>682.97</v>
      </c>
      <c r="L10116">
        <v>34</v>
      </c>
      <c r="M10116">
        <v>1</v>
      </c>
      <c r="N10116">
        <f t="shared" si="402"/>
        <v>0</v>
      </c>
      <c r="O10116">
        <f t="shared" si="403"/>
        <v>0</v>
      </c>
      <c r="P10116" t="s">
        <v>12694</v>
      </c>
    </row>
    <row r="10117" spans="2:16" x14ac:dyDescent="0.25">
      <c r="B10117" t="s">
        <v>10123</v>
      </c>
      <c r="C10117" s="119" t="s">
        <v>60</v>
      </c>
      <c r="D10117" t="s">
        <v>11537</v>
      </c>
      <c r="E10117" t="s">
        <v>11530</v>
      </c>
      <c r="F10117" t="s">
        <v>11540</v>
      </c>
      <c r="G10117" t="s">
        <v>61</v>
      </c>
      <c r="H10117" t="s">
        <v>18</v>
      </c>
      <c r="I10117" t="s">
        <v>11541</v>
      </c>
      <c r="J10117">
        <v>2018</v>
      </c>
      <c r="K10117">
        <v>650.01</v>
      </c>
      <c r="L10117">
        <v>30</v>
      </c>
      <c r="M10117">
        <v>1</v>
      </c>
      <c r="N10117">
        <f t="shared" si="402"/>
        <v>0</v>
      </c>
      <c r="O10117">
        <f t="shared" si="403"/>
        <v>0</v>
      </c>
      <c r="P10117" t="s">
        <v>12693</v>
      </c>
    </row>
    <row r="10118" spans="2:16" x14ac:dyDescent="0.25">
      <c r="B10118" t="s">
        <v>10124</v>
      </c>
      <c r="C10118" s="119" t="s">
        <v>60</v>
      </c>
      <c r="D10118" t="s">
        <v>11546</v>
      </c>
      <c r="E10118" t="s">
        <v>11530</v>
      </c>
      <c r="F10118" t="s">
        <v>11540</v>
      </c>
      <c r="G10118" t="s">
        <v>61</v>
      </c>
      <c r="H10118" t="s">
        <v>18</v>
      </c>
      <c r="I10118" t="s">
        <v>11541</v>
      </c>
      <c r="J10118">
        <v>2018</v>
      </c>
      <c r="K10118">
        <v>7.08</v>
      </c>
      <c r="L10118">
        <v>46</v>
      </c>
      <c r="M10118">
        <v>1</v>
      </c>
      <c r="N10118">
        <f t="shared" si="402"/>
        <v>1</v>
      </c>
      <c r="O10118">
        <f t="shared" si="403"/>
        <v>0</v>
      </c>
      <c r="P10118" t="s">
        <v>12694</v>
      </c>
    </row>
    <row r="10119" spans="2:16" x14ac:dyDescent="0.25">
      <c r="B10119" t="s">
        <v>10125</v>
      </c>
      <c r="C10119" s="119" t="s">
        <v>60</v>
      </c>
      <c r="D10119" t="s">
        <v>11537</v>
      </c>
      <c r="E10119" t="s">
        <v>11530</v>
      </c>
      <c r="F10119" t="s">
        <v>11540</v>
      </c>
      <c r="G10119" t="s">
        <v>61</v>
      </c>
      <c r="H10119" t="s">
        <v>18</v>
      </c>
      <c r="I10119" t="s">
        <v>11541</v>
      </c>
      <c r="J10119">
        <v>2018</v>
      </c>
      <c r="K10119">
        <v>732.6</v>
      </c>
      <c r="L10119">
        <v>30</v>
      </c>
      <c r="M10119">
        <v>1</v>
      </c>
      <c r="N10119">
        <f t="shared" si="402"/>
        <v>0</v>
      </c>
      <c r="O10119">
        <f t="shared" si="403"/>
        <v>0</v>
      </c>
      <c r="P10119" t="s">
        <v>12694</v>
      </c>
    </row>
    <row r="10120" spans="2:16" x14ac:dyDescent="0.25">
      <c r="B10120" t="s">
        <v>10126</v>
      </c>
      <c r="C10120" s="119" t="s">
        <v>60</v>
      </c>
      <c r="D10120" t="s">
        <v>11539</v>
      </c>
      <c r="E10120" t="s">
        <v>11530</v>
      </c>
      <c r="F10120" t="s">
        <v>11540</v>
      </c>
      <c r="G10120" t="s">
        <v>61</v>
      </c>
      <c r="H10120" t="s">
        <v>18</v>
      </c>
      <c r="I10120" t="s">
        <v>11541</v>
      </c>
      <c r="J10120">
        <v>2018</v>
      </c>
      <c r="K10120">
        <v>654.16</v>
      </c>
      <c r="L10120">
        <v>47</v>
      </c>
      <c r="M10120">
        <v>1</v>
      </c>
      <c r="N10120">
        <f t="shared" si="402"/>
        <v>0</v>
      </c>
      <c r="O10120">
        <f t="shared" si="403"/>
        <v>0</v>
      </c>
      <c r="P10120" t="s">
        <v>12694</v>
      </c>
    </row>
    <row r="10121" spans="2:16" x14ac:dyDescent="0.25">
      <c r="B10121" t="s">
        <v>10127</v>
      </c>
      <c r="C10121" s="119" t="s">
        <v>60</v>
      </c>
      <c r="D10121" t="s">
        <v>11539</v>
      </c>
      <c r="E10121" t="s">
        <v>11530</v>
      </c>
      <c r="F10121" t="s">
        <v>11540</v>
      </c>
      <c r="G10121" t="s">
        <v>61</v>
      </c>
      <c r="H10121" t="s">
        <v>18</v>
      </c>
      <c r="I10121" t="s">
        <v>11541</v>
      </c>
      <c r="J10121">
        <v>2018</v>
      </c>
      <c r="K10121">
        <v>654.02</v>
      </c>
      <c r="L10121">
        <v>46</v>
      </c>
      <c r="M10121">
        <v>1</v>
      </c>
      <c r="N10121">
        <f t="shared" si="402"/>
        <v>0</v>
      </c>
      <c r="O10121">
        <f t="shared" si="403"/>
        <v>0</v>
      </c>
      <c r="P10121" t="s">
        <v>12694</v>
      </c>
    </row>
    <row r="10122" spans="2:16" x14ac:dyDescent="0.25">
      <c r="B10122" t="s">
        <v>10128</v>
      </c>
      <c r="C10122" s="119" t="s">
        <v>60</v>
      </c>
      <c r="D10122" t="s">
        <v>11537</v>
      </c>
      <c r="E10122" t="s">
        <v>11530</v>
      </c>
      <c r="F10122" t="s">
        <v>11540</v>
      </c>
      <c r="G10122" t="s">
        <v>61</v>
      </c>
      <c r="H10122" t="s">
        <v>18</v>
      </c>
      <c r="I10122" t="s">
        <v>11541</v>
      </c>
      <c r="J10122">
        <v>2018</v>
      </c>
      <c r="K10122">
        <v>682.97</v>
      </c>
      <c r="L10122">
        <v>34</v>
      </c>
      <c r="M10122">
        <v>1</v>
      </c>
      <c r="N10122">
        <f t="shared" si="402"/>
        <v>0</v>
      </c>
      <c r="O10122">
        <f t="shared" si="403"/>
        <v>0</v>
      </c>
      <c r="P10122" t="s">
        <v>12694</v>
      </c>
    </row>
    <row r="10123" spans="2:16" x14ac:dyDescent="0.25">
      <c r="B10123" t="s">
        <v>10129</v>
      </c>
      <c r="C10123" s="119" t="s">
        <v>60</v>
      </c>
      <c r="D10123" t="s">
        <v>11537</v>
      </c>
      <c r="E10123" t="s">
        <v>11530</v>
      </c>
      <c r="F10123" t="s">
        <v>11540</v>
      </c>
      <c r="G10123" t="s">
        <v>61</v>
      </c>
      <c r="H10123" t="s">
        <v>18</v>
      </c>
      <c r="I10123" t="s">
        <v>11541</v>
      </c>
      <c r="J10123">
        <v>2018</v>
      </c>
      <c r="K10123">
        <v>684.16</v>
      </c>
      <c r="L10123">
        <v>30</v>
      </c>
      <c r="M10123">
        <v>1</v>
      </c>
      <c r="N10123">
        <f t="shared" ref="N10123:N10186" si="404">IF(K10123&lt;100,1,0)</f>
        <v>0</v>
      </c>
      <c r="O10123">
        <f t="shared" si="403"/>
        <v>0</v>
      </c>
      <c r="P10123" t="s">
        <v>12694</v>
      </c>
    </row>
    <row r="10124" spans="2:16" x14ac:dyDescent="0.25">
      <c r="B10124" t="s">
        <v>10130</v>
      </c>
      <c r="C10124" s="119" t="s">
        <v>60</v>
      </c>
      <c r="D10124" t="s">
        <v>11550</v>
      </c>
      <c r="E10124" t="s">
        <v>11530</v>
      </c>
      <c r="F10124" t="s">
        <v>11540</v>
      </c>
      <c r="G10124" t="s">
        <v>61</v>
      </c>
      <c r="H10124" t="s">
        <v>18</v>
      </c>
      <c r="I10124" t="s">
        <v>11541</v>
      </c>
      <c r="J10124">
        <v>2018</v>
      </c>
      <c r="K10124">
        <v>683.75</v>
      </c>
      <c r="L10124">
        <v>32</v>
      </c>
      <c r="M10124">
        <v>1</v>
      </c>
      <c r="N10124">
        <f t="shared" si="404"/>
        <v>0</v>
      </c>
      <c r="O10124">
        <f t="shared" si="403"/>
        <v>0</v>
      </c>
      <c r="P10124" t="s">
        <v>12693</v>
      </c>
    </row>
    <row r="10125" spans="2:16" x14ac:dyDescent="0.25">
      <c r="B10125" t="s">
        <v>10131</v>
      </c>
      <c r="C10125" s="119" t="s">
        <v>60</v>
      </c>
      <c r="D10125" t="s">
        <v>11537</v>
      </c>
      <c r="E10125" t="s">
        <v>11530</v>
      </c>
      <c r="F10125" t="s">
        <v>11540</v>
      </c>
      <c r="G10125" t="s">
        <v>61</v>
      </c>
      <c r="H10125" t="s">
        <v>18</v>
      </c>
      <c r="I10125" t="s">
        <v>11541</v>
      </c>
      <c r="J10125">
        <v>2018</v>
      </c>
      <c r="K10125">
        <v>651.83000000000004</v>
      </c>
      <c r="L10125">
        <v>31</v>
      </c>
      <c r="M10125">
        <v>1</v>
      </c>
      <c r="N10125">
        <f t="shared" si="404"/>
        <v>0</v>
      </c>
      <c r="O10125">
        <f t="shared" si="403"/>
        <v>0</v>
      </c>
      <c r="P10125" t="s">
        <v>12694</v>
      </c>
    </row>
    <row r="10126" spans="2:16" x14ac:dyDescent="0.25">
      <c r="B10126" t="s">
        <v>10132</v>
      </c>
      <c r="C10126" s="119" t="s">
        <v>60</v>
      </c>
      <c r="D10126" t="s">
        <v>11537</v>
      </c>
      <c r="E10126" t="s">
        <v>11530</v>
      </c>
      <c r="F10126" t="s">
        <v>11540</v>
      </c>
      <c r="G10126" t="s">
        <v>61</v>
      </c>
      <c r="H10126" t="s">
        <v>18</v>
      </c>
      <c r="I10126" t="s">
        <v>11541</v>
      </c>
      <c r="J10126">
        <v>2018</v>
      </c>
      <c r="K10126">
        <v>685.32</v>
      </c>
      <c r="L10126">
        <v>38</v>
      </c>
      <c r="M10126">
        <v>1</v>
      </c>
      <c r="N10126">
        <f t="shared" si="404"/>
        <v>0</v>
      </c>
      <c r="O10126">
        <f t="shared" si="403"/>
        <v>0</v>
      </c>
      <c r="P10126" t="s">
        <v>12694</v>
      </c>
    </row>
    <row r="10127" spans="2:16" x14ac:dyDescent="0.25">
      <c r="B10127" t="s">
        <v>10133</v>
      </c>
      <c r="C10127" s="119" t="s">
        <v>60</v>
      </c>
      <c r="D10127" t="s">
        <v>11537</v>
      </c>
      <c r="E10127" t="s">
        <v>11530</v>
      </c>
      <c r="F10127" t="s">
        <v>11540</v>
      </c>
      <c r="G10127" t="s">
        <v>61</v>
      </c>
      <c r="H10127" t="s">
        <v>18</v>
      </c>
      <c r="I10127" t="s">
        <v>11541</v>
      </c>
      <c r="J10127">
        <v>2018</v>
      </c>
      <c r="K10127">
        <v>651.39</v>
      </c>
      <c r="L10127">
        <v>28</v>
      </c>
      <c r="M10127">
        <v>1</v>
      </c>
      <c r="N10127">
        <f t="shared" si="404"/>
        <v>0</v>
      </c>
      <c r="O10127">
        <f t="shared" si="403"/>
        <v>0</v>
      </c>
      <c r="P10127" t="s">
        <v>12694</v>
      </c>
    </row>
    <row r="10128" spans="2:16" x14ac:dyDescent="0.25">
      <c r="B10128" t="s">
        <v>10134</v>
      </c>
      <c r="C10128" s="119" t="s">
        <v>60</v>
      </c>
      <c r="D10128" t="s">
        <v>11537</v>
      </c>
      <c r="E10128" t="s">
        <v>11530</v>
      </c>
      <c r="F10128" t="s">
        <v>11540</v>
      </c>
      <c r="G10128" t="s">
        <v>61</v>
      </c>
      <c r="H10128" t="s">
        <v>18</v>
      </c>
      <c r="I10128" t="s">
        <v>11541</v>
      </c>
      <c r="J10128">
        <v>2018</v>
      </c>
      <c r="K10128">
        <v>684.59</v>
      </c>
      <c r="L10128">
        <v>33</v>
      </c>
      <c r="M10128">
        <v>1</v>
      </c>
      <c r="N10128">
        <f t="shared" si="404"/>
        <v>0</v>
      </c>
      <c r="O10128">
        <f t="shared" si="403"/>
        <v>0</v>
      </c>
      <c r="P10128" t="s">
        <v>12694</v>
      </c>
    </row>
    <row r="10129" spans="2:16" x14ac:dyDescent="0.25">
      <c r="B10129" t="s">
        <v>10135</v>
      </c>
      <c r="C10129" s="119" t="s">
        <v>60</v>
      </c>
      <c r="D10129" t="s">
        <v>11537</v>
      </c>
      <c r="E10129" t="s">
        <v>11530</v>
      </c>
      <c r="F10129" t="s">
        <v>11540</v>
      </c>
      <c r="G10129" t="s">
        <v>61</v>
      </c>
      <c r="H10129" t="s">
        <v>18</v>
      </c>
      <c r="I10129" t="s">
        <v>11541</v>
      </c>
      <c r="J10129">
        <v>2018</v>
      </c>
      <c r="K10129">
        <v>684.44</v>
      </c>
      <c r="L10129">
        <v>32</v>
      </c>
      <c r="M10129">
        <v>1</v>
      </c>
      <c r="N10129">
        <f t="shared" si="404"/>
        <v>0</v>
      </c>
      <c r="O10129">
        <f t="shared" si="403"/>
        <v>0</v>
      </c>
      <c r="P10129" t="s">
        <v>12694</v>
      </c>
    </row>
    <row r="10130" spans="2:16" x14ac:dyDescent="0.25">
      <c r="B10130" t="s">
        <v>10136</v>
      </c>
      <c r="C10130" s="119" t="s">
        <v>60</v>
      </c>
      <c r="D10130" t="s">
        <v>11537</v>
      </c>
      <c r="E10130" t="s">
        <v>11530</v>
      </c>
      <c r="F10130" t="s">
        <v>11540</v>
      </c>
      <c r="G10130" t="s">
        <v>61</v>
      </c>
      <c r="H10130" t="s">
        <v>18</v>
      </c>
      <c r="I10130" t="s">
        <v>11541</v>
      </c>
      <c r="J10130">
        <v>2018</v>
      </c>
      <c r="K10130">
        <v>684.16</v>
      </c>
      <c r="L10130">
        <v>30</v>
      </c>
      <c r="M10130">
        <v>1</v>
      </c>
      <c r="N10130">
        <f t="shared" si="404"/>
        <v>0</v>
      </c>
      <c r="O10130">
        <f t="shared" si="403"/>
        <v>0</v>
      </c>
      <c r="P10130" t="s">
        <v>12694</v>
      </c>
    </row>
    <row r="10131" spans="2:16" x14ac:dyDescent="0.25">
      <c r="B10131" t="s">
        <v>10137</v>
      </c>
      <c r="C10131" s="119" t="s">
        <v>60</v>
      </c>
      <c r="D10131" t="s">
        <v>11539</v>
      </c>
      <c r="E10131" t="s">
        <v>11530</v>
      </c>
      <c r="F10131" t="s">
        <v>11540</v>
      </c>
      <c r="G10131" t="s">
        <v>61</v>
      </c>
      <c r="H10131" t="s">
        <v>18</v>
      </c>
      <c r="I10131" t="s">
        <v>11541</v>
      </c>
      <c r="J10131">
        <v>2018</v>
      </c>
      <c r="K10131">
        <v>684.16</v>
      </c>
      <c r="L10131">
        <v>30</v>
      </c>
      <c r="M10131">
        <v>1</v>
      </c>
      <c r="N10131">
        <f t="shared" si="404"/>
        <v>0</v>
      </c>
      <c r="O10131">
        <f t="shared" si="403"/>
        <v>0</v>
      </c>
      <c r="P10131" t="s">
        <v>12694</v>
      </c>
    </row>
    <row r="10132" spans="2:16" x14ac:dyDescent="0.25">
      <c r="B10132" t="s">
        <v>10138</v>
      </c>
      <c r="C10132" s="119" t="s">
        <v>60</v>
      </c>
      <c r="D10132" t="s">
        <v>11537</v>
      </c>
      <c r="E10132" t="s">
        <v>11530</v>
      </c>
      <c r="F10132" t="s">
        <v>11540</v>
      </c>
      <c r="G10132" t="s">
        <v>61</v>
      </c>
      <c r="H10132" t="s">
        <v>18</v>
      </c>
      <c r="I10132" t="s">
        <v>11541</v>
      </c>
      <c r="J10132">
        <v>2018</v>
      </c>
      <c r="K10132">
        <v>684.5</v>
      </c>
      <c r="L10132">
        <v>37</v>
      </c>
      <c r="M10132">
        <v>1</v>
      </c>
      <c r="N10132">
        <f t="shared" si="404"/>
        <v>0</v>
      </c>
      <c r="O10132">
        <f t="shared" si="403"/>
        <v>0</v>
      </c>
      <c r="P10132" t="s">
        <v>12694</v>
      </c>
    </row>
    <row r="10133" spans="2:16" x14ac:dyDescent="0.25">
      <c r="B10133" t="s">
        <v>10139</v>
      </c>
      <c r="C10133" s="119" t="s">
        <v>60</v>
      </c>
      <c r="D10133" t="s">
        <v>11550</v>
      </c>
      <c r="E10133" t="s">
        <v>11530</v>
      </c>
      <c r="F10133" t="s">
        <v>11540</v>
      </c>
      <c r="G10133" t="s">
        <v>61</v>
      </c>
      <c r="H10133" t="s">
        <v>18</v>
      </c>
      <c r="I10133" t="s">
        <v>11541</v>
      </c>
      <c r="J10133">
        <v>2018</v>
      </c>
      <c r="K10133">
        <v>654.83000000000004</v>
      </c>
      <c r="L10133">
        <v>56</v>
      </c>
      <c r="M10133">
        <v>1</v>
      </c>
      <c r="N10133">
        <f t="shared" si="404"/>
        <v>0</v>
      </c>
      <c r="O10133">
        <f t="shared" si="403"/>
        <v>0</v>
      </c>
      <c r="P10133" t="s">
        <v>12694</v>
      </c>
    </row>
    <row r="10134" spans="2:16" x14ac:dyDescent="0.25">
      <c r="B10134" t="s">
        <v>10140</v>
      </c>
      <c r="C10134" s="119" t="s">
        <v>60</v>
      </c>
      <c r="D10134" t="s">
        <v>11550</v>
      </c>
      <c r="E10134" t="s">
        <v>11530</v>
      </c>
      <c r="F10134" t="s">
        <v>11540</v>
      </c>
      <c r="G10134" t="s">
        <v>61</v>
      </c>
      <c r="H10134" t="s">
        <v>18</v>
      </c>
      <c r="I10134" t="s">
        <v>11541</v>
      </c>
      <c r="J10134">
        <v>2018</v>
      </c>
      <c r="K10134">
        <v>683.61</v>
      </c>
      <c r="L10134">
        <v>31</v>
      </c>
      <c r="M10134">
        <v>1</v>
      </c>
      <c r="N10134">
        <f t="shared" si="404"/>
        <v>0</v>
      </c>
      <c r="O10134">
        <f t="shared" si="403"/>
        <v>0</v>
      </c>
      <c r="P10134" t="s">
        <v>12694</v>
      </c>
    </row>
    <row r="10135" spans="2:16" x14ac:dyDescent="0.25">
      <c r="B10135" t="s">
        <v>10141</v>
      </c>
      <c r="C10135" s="119" t="s">
        <v>60</v>
      </c>
      <c r="D10135" t="s">
        <v>11539</v>
      </c>
      <c r="E10135" t="s">
        <v>11530</v>
      </c>
      <c r="F10135" t="s">
        <v>11540</v>
      </c>
      <c r="G10135" t="s">
        <v>61</v>
      </c>
      <c r="H10135" t="s">
        <v>18</v>
      </c>
      <c r="I10135" t="s">
        <v>11541</v>
      </c>
      <c r="J10135">
        <v>2018</v>
      </c>
      <c r="K10135">
        <v>649.48</v>
      </c>
      <c r="L10135">
        <v>15</v>
      </c>
      <c r="M10135">
        <v>1</v>
      </c>
      <c r="N10135">
        <f t="shared" si="404"/>
        <v>0</v>
      </c>
      <c r="O10135">
        <f t="shared" si="403"/>
        <v>0</v>
      </c>
      <c r="P10135" t="s">
        <v>12694</v>
      </c>
    </row>
    <row r="10136" spans="2:16" x14ac:dyDescent="0.25">
      <c r="B10136" t="s">
        <v>10142</v>
      </c>
      <c r="C10136" s="119" t="s">
        <v>60</v>
      </c>
      <c r="D10136" t="s">
        <v>11537</v>
      </c>
      <c r="E10136" t="s">
        <v>11530</v>
      </c>
      <c r="F10136" t="s">
        <v>11540</v>
      </c>
      <c r="G10136" t="s">
        <v>61</v>
      </c>
      <c r="H10136" t="s">
        <v>18</v>
      </c>
      <c r="I10136" t="s">
        <v>11541</v>
      </c>
      <c r="J10136">
        <v>2018</v>
      </c>
      <c r="K10136">
        <v>682.12</v>
      </c>
      <c r="L10136">
        <v>21</v>
      </c>
      <c r="M10136">
        <v>1</v>
      </c>
      <c r="N10136">
        <f t="shared" si="404"/>
        <v>0</v>
      </c>
      <c r="O10136">
        <f t="shared" si="403"/>
        <v>0</v>
      </c>
      <c r="P10136" t="s">
        <v>12694</v>
      </c>
    </row>
    <row r="10137" spans="2:16" x14ac:dyDescent="0.25">
      <c r="B10137" t="s">
        <v>10143</v>
      </c>
      <c r="C10137" s="119" t="s">
        <v>60</v>
      </c>
      <c r="D10137" t="s">
        <v>11537</v>
      </c>
      <c r="E10137" t="s">
        <v>11530</v>
      </c>
      <c r="F10137" t="s">
        <v>11540</v>
      </c>
      <c r="G10137" t="s">
        <v>61</v>
      </c>
      <c r="H10137" t="s">
        <v>18</v>
      </c>
      <c r="I10137" t="s">
        <v>11541</v>
      </c>
      <c r="J10137">
        <v>2018</v>
      </c>
      <c r="K10137">
        <v>681.98</v>
      </c>
      <c r="L10137">
        <v>20</v>
      </c>
      <c r="M10137">
        <v>1</v>
      </c>
      <c r="N10137">
        <f t="shared" si="404"/>
        <v>0</v>
      </c>
      <c r="O10137">
        <f t="shared" si="403"/>
        <v>0</v>
      </c>
      <c r="P10137" t="s">
        <v>12694</v>
      </c>
    </row>
    <row r="10138" spans="2:16" x14ac:dyDescent="0.25">
      <c r="B10138" t="s">
        <v>10144</v>
      </c>
      <c r="C10138" s="119" t="s">
        <v>60</v>
      </c>
      <c r="D10138" t="s">
        <v>11539</v>
      </c>
      <c r="E10138" t="s">
        <v>11530</v>
      </c>
      <c r="F10138" t="s">
        <v>11540</v>
      </c>
      <c r="G10138" t="s">
        <v>61</v>
      </c>
      <c r="H10138" t="s">
        <v>18</v>
      </c>
      <c r="I10138" t="s">
        <v>11541</v>
      </c>
      <c r="J10138">
        <v>2018</v>
      </c>
      <c r="K10138">
        <v>905.16</v>
      </c>
      <c r="L10138">
        <v>44</v>
      </c>
      <c r="M10138">
        <v>1</v>
      </c>
      <c r="N10138">
        <f t="shared" si="404"/>
        <v>0</v>
      </c>
      <c r="O10138">
        <f t="shared" si="403"/>
        <v>0</v>
      </c>
      <c r="P10138" t="s">
        <v>12694</v>
      </c>
    </row>
    <row r="10139" spans="2:16" x14ac:dyDescent="0.25">
      <c r="B10139" t="s">
        <v>10145</v>
      </c>
      <c r="C10139" s="119" t="s">
        <v>60</v>
      </c>
      <c r="D10139" t="s">
        <v>11537</v>
      </c>
      <c r="E10139" t="s">
        <v>11530</v>
      </c>
      <c r="F10139" t="s">
        <v>11540</v>
      </c>
      <c r="G10139" t="s">
        <v>61</v>
      </c>
      <c r="H10139" t="s">
        <v>18</v>
      </c>
      <c r="I10139" t="s">
        <v>11541</v>
      </c>
      <c r="J10139">
        <v>2018</v>
      </c>
      <c r="K10139">
        <v>654.94000000000005</v>
      </c>
      <c r="L10139">
        <v>57</v>
      </c>
      <c r="M10139">
        <v>1</v>
      </c>
      <c r="N10139">
        <f t="shared" si="404"/>
        <v>0</v>
      </c>
      <c r="O10139">
        <f t="shared" si="403"/>
        <v>0</v>
      </c>
      <c r="P10139" t="s">
        <v>12694</v>
      </c>
    </row>
    <row r="10140" spans="2:16" x14ac:dyDescent="0.25">
      <c r="B10140" t="s">
        <v>10146</v>
      </c>
      <c r="C10140" s="119" t="s">
        <v>60</v>
      </c>
      <c r="D10140" t="s">
        <v>11537</v>
      </c>
      <c r="E10140" t="s">
        <v>11530</v>
      </c>
      <c r="F10140" t="s">
        <v>11540</v>
      </c>
      <c r="G10140" t="s">
        <v>61</v>
      </c>
      <c r="H10140" t="s">
        <v>18</v>
      </c>
      <c r="I10140" t="s">
        <v>11541</v>
      </c>
      <c r="J10140">
        <v>2018</v>
      </c>
      <c r="K10140">
        <v>650.28</v>
      </c>
      <c r="L10140">
        <v>25</v>
      </c>
      <c r="M10140">
        <v>1</v>
      </c>
      <c r="N10140">
        <f t="shared" si="404"/>
        <v>0</v>
      </c>
      <c r="O10140">
        <f t="shared" si="403"/>
        <v>0</v>
      </c>
      <c r="P10140" t="s">
        <v>12694</v>
      </c>
    </row>
    <row r="10141" spans="2:16" x14ac:dyDescent="0.25">
      <c r="B10141" t="s">
        <v>10147</v>
      </c>
      <c r="C10141" s="119" t="s">
        <v>60</v>
      </c>
      <c r="D10141" t="s">
        <v>11539</v>
      </c>
      <c r="E10141" t="s">
        <v>11530</v>
      </c>
      <c r="F10141" t="s">
        <v>11540</v>
      </c>
      <c r="G10141" t="s">
        <v>61</v>
      </c>
      <c r="H10141" t="s">
        <v>18</v>
      </c>
      <c r="I10141" t="s">
        <v>11541</v>
      </c>
      <c r="J10141">
        <v>2018</v>
      </c>
      <c r="K10141">
        <v>651.69000000000005</v>
      </c>
      <c r="L10141">
        <v>30</v>
      </c>
      <c r="M10141">
        <v>1</v>
      </c>
      <c r="N10141">
        <f t="shared" si="404"/>
        <v>0</v>
      </c>
      <c r="O10141">
        <f t="shared" si="403"/>
        <v>0</v>
      </c>
      <c r="P10141" t="s">
        <v>12694</v>
      </c>
    </row>
    <row r="10142" spans="2:16" x14ac:dyDescent="0.25">
      <c r="B10142" t="s">
        <v>10148</v>
      </c>
      <c r="C10142" s="119" t="s">
        <v>60</v>
      </c>
      <c r="D10142" t="s">
        <v>11539</v>
      </c>
      <c r="E10142" t="s">
        <v>11530</v>
      </c>
      <c r="F10142" t="s">
        <v>11540</v>
      </c>
      <c r="G10142" t="s">
        <v>61</v>
      </c>
      <c r="H10142" t="s">
        <v>18</v>
      </c>
      <c r="I10142" t="s">
        <v>11541</v>
      </c>
      <c r="J10142">
        <v>2018</v>
      </c>
      <c r="K10142">
        <v>651.69000000000005</v>
      </c>
      <c r="L10142">
        <v>30</v>
      </c>
      <c r="M10142">
        <v>1</v>
      </c>
      <c r="N10142">
        <f t="shared" si="404"/>
        <v>0</v>
      </c>
      <c r="O10142">
        <f t="shared" si="403"/>
        <v>0</v>
      </c>
      <c r="P10142" t="s">
        <v>12694</v>
      </c>
    </row>
    <row r="10143" spans="2:16" x14ac:dyDescent="0.25">
      <c r="B10143" t="s">
        <v>10149</v>
      </c>
      <c r="C10143" s="119" t="s">
        <v>60</v>
      </c>
      <c r="D10143" t="s">
        <v>11537</v>
      </c>
      <c r="E10143" t="s">
        <v>11530</v>
      </c>
      <c r="F10143" t="s">
        <v>11540</v>
      </c>
      <c r="G10143" t="s">
        <v>61</v>
      </c>
      <c r="H10143" t="s">
        <v>18</v>
      </c>
      <c r="I10143" t="s">
        <v>11541</v>
      </c>
      <c r="J10143">
        <v>2018</v>
      </c>
      <c r="K10143">
        <v>650.14</v>
      </c>
      <c r="L10143">
        <v>24</v>
      </c>
      <c r="M10143">
        <v>1</v>
      </c>
      <c r="N10143">
        <f t="shared" si="404"/>
        <v>0</v>
      </c>
      <c r="O10143">
        <f t="shared" si="403"/>
        <v>0</v>
      </c>
      <c r="P10143" t="s">
        <v>12694</v>
      </c>
    </row>
    <row r="10144" spans="2:16" x14ac:dyDescent="0.25">
      <c r="B10144" t="s">
        <v>10150</v>
      </c>
      <c r="C10144" s="119" t="s">
        <v>60</v>
      </c>
      <c r="D10144" t="s">
        <v>11537</v>
      </c>
      <c r="E10144" t="s">
        <v>11530</v>
      </c>
      <c r="F10144" t="s">
        <v>11540</v>
      </c>
      <c r="G10144" t="s">
        <v>61</v>
      </c>
      <c r="H10144" t="s">
        <v>18</v>
      </c>
      <c r="I10144" t="s">
        <v>11541</v>
      </c>
      <c r="J10144">
        <v>2018</v>
      </c>
      <c r="K10144">
        <v>650.86</v>
      </c>
      <c r="L10144">
        <v>29</v>
      </c>
      <c r="M10144">
        <v>1</v>
      </c>
      <c r="N10144">
        <f t="shared" si="404"/>
        <v>0</v>
      </c>
      <c r="O10144">
        <f t="shared" si="403"/>
        <v>0</v>
      </c>
      <c r="P10144" t="s">
        <v>12694</v>
      </c>
    </row>
    <row r="10145" spans="2:16" x14ac:dyDescent="0.25">
      <c r="B10145" t="s">
        <v>10151</v>
      </c>
      <c r="C10145" s="119" t="s">
        <v>60</v>
      </c>
      <c r="D10145" t="s">
        <v>11537</v>
      </c>
      <c r="E10145" t="s">
        <v>11530</v>
      </c>
      <c r="F10145" t="s">
        <v>11540</v>
      </c>
      <c r="G10145" t="s">
        <v>61</v>
      </c>
      <c r="H10145" t="s">
        <v>18</v>
      </c>
      <c r="I10145" t="s">
        <v>11541</v>
      </c>
      <c r="J10145">
        <v>2018</v>
      </c>
      <c r="K10145">
        <v>682.26</v>
      </c>
      <c r="L10145">
        <v>22</v>
      </c>
      <c r="M10145">
        <v>1</v>
      </c>
      <c r="N10145">
        <f t="shared" si="404"/>
        <v>0</v>
      </c>
      <c r="O10145">
        <f t="shared" si="403"/>
        <v>0</v>
      </c>
      <c r="P10145" t="s">
        <v>12694</v>
      </c>
    </row>
    <row r="10146" spans="2:16" x14ac:dyDescent="0.25">
      <c r="B10146" t="s">
        <v>10152</v>
      </c>
      <c r="C10146" s="119" t="s">
        <v>60</v>
      </c>
      <c r="D10146" t="s">
        <v>11537</v>
      </c>
      <c r="E10146" t="s">
        <v>11530</v>
      </c>
      <c r="F10146" t="s">
        <v>11540</v>
      </c>
      <c r="G10146" t="s">
        <v>61</v>
      </c>
      <c r="H10146" t="s">
        <v>18</v>
      </c>
      <c r="I10146" t="s">
        <v>11541</v>
      </c>
      <c r="J10146">
        <v>2018</v>
      </c>
      <c r="K10146">
        <v>651.15</v>
      </c>
      <c r="L10146">
        <v>31</v>
      </c>
      <c r="M10146">
        <v>1</v>
      </c>
      <c r="N10146">
        <f t="shared" si="404"/>
        <v>0</v>
      </c>
      <c r="O10146">
        <f t="shared" si="403"/>
        <v>0</v>
      </c>
      <c r="P10146" t="s">
        <v>12694</v>
      </c>
    </row>
    <row r="10147" spans="2:16" x14ac:dyDescent="0.25">
      <c r="B10147" t="s">
        <v>10153</v>
      </c>
      <c r="C10147" s="119" t="s">
        <v>60</v>
      </c>
      <c r="D10147" t="s">
        <v>11539</v>
      </c>
      <c r="E10147" t="s">
        <v>11530</v>
      </c>
      <c r="F10147" t="s">
        <v>11540</v>
      </c>
      <c r="G10147" t="s">
        <v>61</v>
      </c>
      <c r="H10147" t="s">
        <v>18</v>
      </c>
      <c r="I10147" t="s">
        <v>11541</v>
      </c>
      <c r="J10147">
        <v>2018</v>
      </c>
      <c r="K10147">
        <v>651.69000000000005</v>
      </c>
      <c r="L10147">
        <v>30</v>
      </c>
      <c r="M10147">
        <v>1</v>
      </c>
      <c r="N10147">
        <f t="shared" si="404"/>
        <v>0</v>
      </c>
      <c r="O10147">
        <f t="shared" si="403"/>
        <v>0</v>
      </c>
      <c r="P10147" t="s">
        <v>12694</v>
      </c>
    </row>
    <row r="10148" spans="2:16" x14ac:dyDescent="0.25">
      <c r="B10148" t="s">
        <v>10154</v>
      </c>
      <c r="C10148" s="119" t="s">
        <v>60</v>
      </c>
      <c r="D10148" t="s">
        <v>11539</v>
      </c>
      <c r="E10148" t="s">
        <v>11530</v>
      </c>
      <c r="F10148" t="s">
        <v>11540</v>
      </c>
      <c r="G10148" t="s">
        <v>61</v>
      </c>
      <c r="H10148" t="s">
        <v>18</v>
      </c>
      <c r="I10148" t="s">
        <v>11541</v>
      </c>
      <c r="J10148">
        <v>2018</v>
      </c>
      <c r="K10148">
        <v>4.08</v>
      </c>
      <c r="L10148">
        <v>28</v>
      </c>
      <c r="M10148">
        <v>1</v>
      </c>
      <c r="N10148">
        <f t="shared" si="404"/>
        <v>1</v>
      </c>
      <c r="O10148">
        <f t="shared" si="403"/>
        <v>0</v>
      </c>
      <c r="P10148" t="s">
        <v>12694</v>
      </c>
    </row>
    <row r="10149" spans="2:16" x14ac:dyDescent="0.25">
      <c r="B10149" t="s">
        <v>10155</v>
      </c>
      <c r="C10149" s="119" t="s">
        <v>60</v>
      </c>
      <c r="D10149" t="s">
        <v>11539</v>
      </c>
      <c r="E10149" t="s">
        <v>11530</v>
      </c>
      <c r="F10149" t="s">
        <v>11540</v>
      </c>
      <c r="G10149" t="s">
        <v>61</v>
      </c>
      <c r="H10149" t="s">
        <v>18</v>
      </c>
      <c r="I10149" t="s">
        <v>11541</v>
      </c>
      <c r="J10149">
        <v>2018</v>
      </c>
      <c r="K10149">
        <v>1301.97</v>
      </c>
      <c r="L10149">
        <v>29</v>
      </c>
      <c r="M10149">
        <v>1</v>
      </c>
      <c r="N10149">
        <f t="shared" si="404"/>
        <v>0</v>
      </c>
      <c r="O10149">
        <f t="shared" si="403"/>
        <v>0</v>
      </c>
      <c r="P10149" t="s">
        <v>12694</v>
      </c>
    </row>
    <row r="10150" spans="2:16" x14ac:dyDescent="0.25">
      <c r="B10150" t="s">
        <v>10156</v>
      </c>
      <c r="C10150" s="119" t="s">
        <v>60</v>
      </c>
      <c r="D10150" t="s">
        <v>11537</v>
      </c>
      <c r="E10150" t="s">
        <v>11530</v>
      </c>
      <c r="F10150" t="s">
        <v>11540</v>
      </c>
      <c r="G10150" t="s">
        <v>61</v>
      </c>
      <c r="H10150" t="s">
        <v>18</v>
      </c>
      <c r="I10150" t="s">
        <v>11541</v>
      </c>
      <c r="J10150">
        <v>2018</v>
      </c>
      <c r="K10150">
        <v>685.91</v>
      </c>
      <c r="L10150">
        <v>47</v>
      </c>
      <c r="M10150">
        <v>1</v>
      </c>
      <c r="N10150">
        <f t="shared" si="404"/>
        <v>0</v>
      </c>
      <c r="O10150">
        <f t="shared" si="403"/>
        <v>0</v>
      </c>
      <c r="P10150" t="s">
        <v>12694</v>
      </c>
    </row>
    <row r="10151" spans="2:16" x14ac:dyDescent="0.25">
      <c r="B10151" t="s">
        <v>10157</v>
      </c>
      <c r="C10151" s="119" t="s">
        <v>60</v>
      </c>
      <c r="D10151" t="s">
        <v>11537</v>
      </c>
      <c r="E10151" t="s">
        <v>11530</v>
      </c>
      <c r="F10151" t="s">
        <v>11540</v>
      </c>
      <c r="G10151" t="s">
        <v>61</v>
      </c>
      <c r="H10151" t="s">
        <v>18</v>
      </c>
      <c r="I10151" t="s">
        <v>11541</v>
      </c>
      <c r="J10151">
        <v>2018</v>
      </c>
      <c r="K10151">
        <v>650.53</v>
      </c>
      <c r="L10151">
        <v>27</v>
      </c>
      <c r="M10151">
        <v>1</v>
      </c>
      <c r="N10151">
        <f t="shared" si="404"/>
        <v>0</v>
      </c>
      <c r="O10151">
        <f t="shared" si="403"/>
        <v>0</v>
      </c>
      <c r="P10151" t="s">
        <v>12694</v>
      </c>
    </row>
    <row r="10152" spans="2:16" x14ac:dyDescent="0.25">
      <c r="B10152" t="s">
        <v>10158</v>
      </c>
      <c r="C10152" s="119" t="s">
        <v>60</v>
      </c>
      <c r="D10152" t="s">
        <v>11537</v>
      </c>
      <c r="E10152" t="s">
        <v>11530</v>
      </c>
      <c r="F10152" t="s">
        <v>11540</v>
      </c>
      <c r="G10152" t="s">
        <v>61</v>
      </c>
      <c r="H10152" t="s">
        <v>18</v>
      </c>
      <c r="I10152" t="s">
        <v>11541</v>
      </c>
      <c r="J10152">
        <v>2018</v>
      </c>
      <c r="K10152">
        <v>650.86</v>
      </c>
      <c r="L10152">
        <v>29</v>
      </c>
      <c r="M10152">
        <v>1</v>
      </c>
      <c r="N10152">
        <f t="shared" si="404"/>
        <v>0</v>
      </c>
      <c r="O10152">
        <f t="shared" si="403"/>
        <v>0</v>
      </c>
      <c r="P10152" t="s">
        <v>12694</v>
      </c>
    </row>
    <row r="10153" spans="2:16" x14ac:dyDescent="0.25">
      <c r="B10153" t="s">
        <v>10159</v>
      </c>
      <c r="C10153" s="119" t="s">
        <v>60</v>
      </c>
      <c r="D10153" t="s">
        <v>11539</v>
      </c>
      <c r="E10153" t="s">
        <v>11530</v>
      </c>
      <c r="F10153" t="s">
        <v>11540</v>
      </c>
      <c r="G10153" t="s">
        <v>61</v>
      </c>
      <c r="H10153" t="s">
        <v>18</v>
      </c>
      <c r="I10153" t="s">
        <v>11541</v>
      </c>
      <c r="J10153">
        <v>2018</v>
      </c>
      <c r="K10153">
        <v>650.54999999999995</v>
      </c>
      <c r="L10153">
        <v>32</v>
      </c>
      <c r="M10153">
        <v>1</v>
      </c>
      <c r="N10153">
        <f t="shared" si="404"/>
        <v>0</v>
      </c>
      <c r="O10153">
        <f t="shared" si="403"/>
        <v>0</v>
      </c>
      <c r="P10153" t="s">
        <v>12694</v>
      </c>
    </row>
    <row r="10154" spans="2:16" x14ac:dyDescent="0.25">
      <c r="B10154" t="s">
        <v>10160</v>
      </c>
      <c r="C10154" s="119" t="s">
        <v>60</v>
      </c>
      <c r="D10154" t="s">
        <v>11539</v>
      </c>
      <c r="E10154" t="s">
        <v>11530</v>
      </c>
      <c r="F10154" t="s">
        <v>11540</v>
      </c>
      <c r="G10154" t="s">
        <v>61</v>
      </c>
      <c r="H10154" t="s">
        <v>18</v>
      </c>
      <c r="I10154" t="s">
        <v>11541</v>
      </c>
      <c r="J10154">
        <v>2018</v>
      </c>
      <c r="K10154">
        <v>651.44000000000005</v>
      </c>
      <c r="L10154">
        <v>38</v>
      </c>
      <c r="M10154">
        <v>1</v>
      </c>
      <c r="N10154">
        <f t="shared" si="404"/>
        <v>0</v>
      </c>
      <c r="O10154">
        <f t="shared" si="403"/>
        <v>0</v>
      </c>
      <c r="P10154" t="s">
        <v>12694</v>
      </c>
    </row>
    <row r="10155" spans="2:16" x14ac:dyDescent="0.25">
      <c r="B10155" t="s">
        <v>10161</v>
      </c>
      <c r="C10155" s="119" t="s">
        <v>60</v>
      </c>
      <c r="D10155" t="s">
        <v>11539</v>
      </c>
      <c r="E10155" t="s">
        <v>11530</v>
      </c>
      <c r="F10155" t="s">
        <v>11540</v>
      </c>
      <c r="G10155" t="s">
        <v>61</v>
      </c>
      <c r="H10155" t="s">
        <v>18</v>
      </c>
      <c r="I10155" t="s">
        <v>11541</v>
      </c>
      <c r="J10155">
        <v>2018</v>
      </c>
      <c r="K10155">
        <v>652.16</v>
      </c>
      <c r="L10155">
        <v>43</v>
      </c>
      <c r="M10155">
        <v>1</v>
      </c>
      <c r="N10155">
        <f t="shared" si="404"/>
        <v>0</v>
      </c>
      <c r="O10155">
        <f t="shared" si="403"/>
        <v>0</v>
      </c>
      <c r="P10155" t="s">
        <v>12694</v>
      </c>
    </row>
    <row r="10156" spans="2:16" x14ac:dyDescent="0.25">
      <c r="B10156" t="s">
        <v>10162</v>
      </c>
      <c r="C10156" s="119" t="s">
        <v>60</v>
      </c>
      <c r="D10156" t="s">
        <v>11537</v>
      </c>
      <c r="E10156" t="s">
        <v>11530</v>
      </c>
      <c r="F10156" t="s">
        <v>11540</v>
      </c>
      <c r="G10156" t="s">
        <v>61</v>
      </c>
      <c r="H10156" t="s">
        <v>18</v>
      </c>
      <c r="I10156" t="s">
        <v>11541</v>
      </c>
      <c r="J10156">
        <v>2018</v>
      </c>
      <c r="K10156">
        <v>682.69</v>
      </c>
      <c r="L10156">
        <v>25</v>
      </c>
      <c r="M10156">
        <v>1</v>
      </c>
      <c r="N10156">
        <f t="shared" si="404"/>
        <v>0</v>
      </c>
      <c r="O10156">
        <f t="shared" si="403"/>
        <v>0</v>
      </c>
      <c r="P10156" t="s">
        <v>12694</v>
      </c>
    </row>
    <row r="10157" spans="2:16" x14ac:dyDescent="0.25">
      <c r="B10157" t="s">
        <v>10163</v>
      </c>
      <c r="C10157" s="119" t="s">
        <v>60</v>
      </c>
      <c r="D10157" t="s">
        <v>11542</v>
      </c>
      <c r="E10157" t="s">
        <v>11530</v>
      </c>
      <c r="F10157" t="s">
        <v>11540</v>
      </c>
      <c r="G10157" t="s">
        <v>61</v>
      </c>
      <c r="H10157" t="s">
        <v>18</v>
      </c>
      <c r="I10157" t="s">
        <v>11541</v>
      </c>
      <c r="J10157">
        <v>2018</v>
      </c>
      <c r="K10157">
        <v>652.80999999999995</v>
      </c>
      <c r="L10157">
        <v>27</v>
      </c>
      <c r="M10157">
        <v>1</v>
      </c>
      <c r="N10157">
        <f t="shared" si="404"/>
        <v>0</v>
      </c>
      <c r="O10157">
        <f t="shared" si="403"/>
        <v>0</v>
      </c>
      <c r="P10157" t="s">
        <v>12694</v>
      </c>
    </row>
    <row r="10158" spans="2:16" x14ac:dyDescent="0.25">
      <c r="B10158" t="s">
        <v>10164</v>
      </c>
      <c r="C10158" s="119" t="s">
        <v>60</v>
      </c>
      <c r="D10158" t="s">
        <v>11542</v>
      </c>
      <c r="E10158" t="s">
        <v>11530</v>
      </c>
      <c r="F10158" t="s">
        <v>11540</v>
      </c>
      <c r="G10158" t="s">
        <v>61</v>
      </c>
      <c r="H10158" t="s">
        <v>18</v>
      </c>
      <c r="I10158" t="s">
        <v>11541</v>
      </c>
      <c r="J10158">
        <v>2018</v>
      </c>
      <c r="K10158">
        <v>652.95000000000005</v>
      </c>
      <c r="L10158">
        <v>28</v>
      </c>
      <c r="M10158">
        <v>1</v>
      </c>
      <c r="N10158">
        <f t="shared" si="404"/>
        <v>0</v>
      </c>
      <c r="O10158">
        <f t="shared" si="403"/>
        <v>0</v>
      </c>
      <c r="P10158" t="s">
        <v>12694</v>
      </c>
    </row>
    <row r="10159" spans="2:16" x14ac:dyDescent="0.25">
      <c r="B10159" t="s">
        <v>10165</v>
      </c>
      <c r="C10159" s="119" t="s">
        <v>60</v>
      </c>
      <c r="D10159" t="s">
        <v>11537</v>
      </c>
      <c r="E10159" t="s">
        <v>11530</v>
      </c>
      <c r="F10159" t="s">
        <v>11540</v>
      </c>
      <c r="G10159" t="s">
        <v>61</v>
      </c>
      <c r="H10159" t="s">
        <v>18</v>
      </c>
      <c r="I10159" t="s">
        <v>11541</v>
      </c>
      <c r="J10159">
        <v>2018</v>
      </c>
      <c r="K10159">
        <v>683.27</v>
      </c>
      <c r="L10159">
        <v>29</v>
      </c>
      <c r="M10159">
        <v>1</v>
      </c>
      <c r="N10159">
        <f t="shared" si="404"/>
        <v>0</v>
      </c>
      <c r="O10159">
        <f t="shared" si="403"/>
        <v>0</v>
      </c>
      <c r="P10159" t="s">
        <v>12694</v>
      </c>
    </row>
    <row r="10160" spans="2:16" x14ac:dyDescent="0.25">
      <c r="B10160" t="s">
        <v>10166</v>
      </c>
      <c r="C10160" s="119" t="s">
        <v>60</v>
      </c>
      <c r="D10160" t="s">
        <v>11537</v>
      </c>
      <c r="E10160" t="s">
        <v>11530</v>
      </c>
      <c r="F10160" t="s">
        <v>11540</v>
      </c>
      <c r="G10160" t="s">
        <v>61</v>
      </c>
      <c r="H10160" t="s">
        <v>18</v>
      </c>
      <c r="I10160" t="s">
        <v>11541</v>
      </c>
      <c r="J10160">
        <v>2018</v>
      </c>
      <c r="K10160">
        <v>649.54</v>
      </c>
      <c r="L10160">
        <v>20</v>
      </c>
      <c r="M10160">
        <v>1</v>
      </c>
      <c r="N10160">
        <f t="shared" si="404"/>
        <v>0</v>
      </c>
      <c r="O10160">
        <f t="shared" si="403"/>
        <v>0</v>
      </c>
      <c r="P10160" t="s">
        <v>12694</v>
      </c>
    </row>
    <row r="10161" spans="2:16" x14ac:dyDescent="0.25">
      <c r="B10161" t="s">
        <v>10167</v>
      </c>
      <c r="C10161" s="119" t="s">
        <v>60</v>
      </c>
      <c r="D10161" t="s">
        <v>11537</v>
      </c>
      <c r="E10161" t="s">
        <v>11530</v>
      </c>
      <c r="F10161" t="s">
        <v>11540</v>
      </c>
      <c r="G10161" t="s">
        <v>61</v>
      </c>
      <c r="H10161" t="s">
        <v>18</v>
      </c>
      <c r="I10161" t="s">
        <v>11541</v>
      </c>
      <c r="J10161">
        <v>2018</v>
      </c>
      <c r="K10161">
        <v>683.66</v>
      </c>
      <c r="L10161">
        <v>28</v>
      </c>
      <c r="M10161">
        <v>1</v>
      </c>
      <c r="N10161">
        <f t="shared" si="404"/>
        <v>0</v>
      </c>
      <c r="O10161">
        <f t="shared" si="403"/>
        <v>0</v>
      </c>
      <c r="P10161" t="s">
        <v>12694</v>
      </c>
    </row>
    <row r="10162" spans="2:16" x14ac:dyDescent="0.25">
      <c r="B10162" t="s">
        <v>10168</v>
      </c>
      <c r="C10162" s="119" t="s">
        <v>60</v>
      </c>
      <c r="D10162" t="s">
        <v>11537</v>
      </c>
      <c r="E10162" t="s">
        <v>11530</v>
      </c>
      <c r="F10162" t="s">
        <v>11540</v>
      </c>
      <c r="G10162" t="s">
        <v>61</v>
      </c>
      <c r="H10162" t="s">
        <v>18</v>
      </c>
      <c r="I10162" t="s">
        <v>11541</v>
      </c>
      <c r="J10162">
        <v>2018</v>
      </c>
      <c r="K10162">
        <v>684.13</v>
      </c>
      <c r="L10162">
        <v>31</v>
      </c>
      <c r="M10162">
        <v>1</v>
      </c>
      <c r="N10162">
        <f t="shared" si="404"/>
        <v>0</v>
      </c>
      <c r="O10162">
        <f t="shared" si="403"/>
        <v>0</v>
      </c>
      <c r="P10162" t="s">
        <v>12694</v>
      </c>
    </row>
    <row r="10163" spans="2:16" x14ac:dyDescent="0.25">
      <c r="B10163" t="s">
        <v>10169</v>
      </c>
      <c r="C10163" s="119" t="s">
        <v>60</v>
      </c>
      <c r="D10163" t="s">
        <v>11539</v>
      </c>
      <c r="E10163" t="s">
        <v>11530</v>
      </c>
      <c r="F10163" t="s">
        <v>11540</v>
      </c>
      <c r="G10163" t="s">
        <v>61</v>
      </c>
      <c r="H10163" t="s">
        <v>18</v>
      </c>
      <c r="I10163" t="s">
        <v>11541</v>
      </c>
      <c r="J10163">
        <v>2018</v>
      </c>
      <c r="K10163">
        <v>686.51</v>
      </c>
      <c r="L10163">
        <v>35</v>
      </c>
      <c r="M10163">
        <v>1</v>
      </c>
      <c r="N10163">
        <f t="shared" si="404"/>
        <v>0</v>
      </c>
      <c r="O10163">
        <f t="shared" si="403"/>
        <v>0</v>
      </c>
      <c r="P10163" t="s">
        <v>12694</v>
      </c>
    </row>
    <row r="10164" spans="2:16" x14ac:dyDescent="0.25">
      <c r="B10164" t="s">
        <v>10170</v>
      </c>
      <c r="C10164" s="119" t="s">
        <v>60</v>
      </c>
      <c r="D10164" t="s">
        <v>11537</v>
      </c>
      <c r="E10164" t="s">
        <v>11530</v>
      </c>
      <c r="F10164" t="s">
        <v>11540</v>
      </c>
      <c r="G10164" t="s">
        <v>61</v>
      </c>
      <c r="H10164" t="s">
        <v>18</v>
      </c>
      <c r="I10164" t="s">
        <v>11541</v>
      </c>
      <c r="J10164">
        <v>2018</v>
      </c>
      <c r="K10164">
        <v>652.39</v>
      </c>
      <c r="L10164">
        <v>19</v>
      </c>
      <c r="M10164">
        <v>1</v>
      </c>
      <c r="N10164">
        <f t="shared" si="404"/>
        <v>0</v>
      </c>
      <c r="O10164">
        <f t="shared" si="403"/>
        <v>0</v>
      </c>
      <c r="P10164" t="s">
        <v>12694</v>
      </c>
    </row>
    <row r="10165" spans="2:16" x14ac:dyDescent="0.25">
      <c r="B10165" t="s">
        <v>10171</v>
      </c>
      <c r="C10165" s="119" t="s">
        <v>60</v>
      </c>
      <c r="D10165" t="s">
        <v>11537</v>
      </c>
      <c r="E10165" t="s">
        <v>11530</v>
      </c>
      <c r="F10165" t="s">
        <v>11540</v>
      </c>
      <c r="G10165" t="s">
        <v>61</v>
      </c>
      <c r="H10165" t="s">
        <v>18</v>
      </c>
      <c r="I10165" t="s">
        <v>11541</v>
      </c>
      <c r="J10165">
        <v>2018</v>
      </c>
      <c r="K10165">
        <v>684.23</v>
      </c>
      <c r="L10165">
        <v>23</v>
      </c>
      <c r="M10165">
        <v>1</v>
      </c>
      <c r="N10165">
        <f t="shared" si="404"/>
        <v>0</v>
      </c>
      <c r="O10165">
        <f t="shared" si="403"/>
        <v>0</v>
      </c>
      <c r="P10165" t="s">
        <v>12694</v>
      </c>
    </row>
    <row r="10166" spans="2:16" x14ac:dyDescent="0.25">
      <c r="B10166" t="s">
        <v>10172</v>
      </c>
      <c r="C10166" s="119" t="s">
        <v>60</v>
      </c>
      <c r="D10166" t="s">
        <v>11537</v>
      </c>
      <c r="E10166" t="s">
        <v>11530</v>
      </c>
      <c r="F10166" t="s">
        <v>11540</v>
      </c>
      <c r="G10166" t="s">
        <v>61</v>
      </c>
      <c r="H10166" t="s">
        <v>18</v>
      </c>
      <c r="I10166" t="s">
        <v>11541</v>
      </c>
      <c r="J10166">
        <v>2018</v>
      </c>
      <c r="K10166">
        <v>682.18</v>
      </c>
      <c r="L10166">
        <v>9</v>
      </c>
      <c r="M10166">
        <v>1</v>
      </c>
      <c r="N10166">
        <f t="shared" si="404"/>
        <v>0</v>
      </c>
      <c r="O10166">
        <f t="shared" si="403"/>
        <v>0</v>
      </c>
      <c r="P10166" t="s">
        <v>12694</v>
      </c>
    </row>
    <row r="10167" spans="2:16" x14ac:dyDescent="0.25">
      <c r="B10167" t="s">
        <v>10173</v>
      </c>
      <c r="C10167" s="119" t="s">
        <v>60</v>
      </c>
      <c r="D10167" t="s">
        <v>11537</v>
      </c>
      <c r="E10167" t="s">
        <v>11530</v>
      </c>
      <c r="F10167" t="s">
        <v>11540</v>
      </c>
      <c r="G10167" t="s">
        <v>61</v>
      </c>
      <c r="H10167" t="s">
        <v>18</v>
      </c>
      <c r="I10167" t="s">
        <v>11541</v>
      </c>
      <c r="J10167">
        <v>2018</v>
      </c>
      <c r="K10167">
        <v>683.06</v>
      </c>
      <c r="L10167">
        <v>15</v>
      </c>
      <c r="M10167">
        <v>1</v>
      </c>
      <c r="N10167">
        <f t="shared" si="404"/>
        <v>0</v>
      </c>
      <c r="O10167">
        <f t="shared" si="403"/>
        <v>0</v>
      </c>
      <c r="P10167" t="s">
        <v>12694</v>
      </c>
    </row>
    <row r="10168" spans="2:16" x14ac:dyDescent="0.25">
      <c r="B10168" t="s">
        <v>10174</v>
      </c>
      <c r="C10168" s="119" t="s">
        <v>60</v>
      </c>
      <c r="D10168" t="s">
        <v>11537</v>
      </c>
      <c r="E10168" t="s">
        <v>11530</v>
      </c>
      <c r="F10168" t="s">
        <v>11540</v>
      </c>
      <c r="G10168" t="s">
        <v>61</v>
      </c>
      <c r="H10168" t="s">
        <v>18</v>
      </c>
      <c r="I10168" t="s">
        <v>11541</v>
      </c>
      <c r="J10168">
        <v>2018</v>
      </c>
      <c r="K10168">
        <v>684.05</v>
      </c>
      <c r="L10168">
        <v>22</v>
      </c>
      <c r="M10168">
        <v>1</v>
      </c>
      <c r="N10168">
        <f t="shared" si="404"/>
        <v>0</v>
      </c>
      <c r="O10168">
        <f t="shared" si="403"/>
        <v>0</v>
      </c>
      <c r="P10168" t="s">
        <v>12694</v>
      </c>
    </row>
    <row r="10169" spans="2:16" x14ac:dyDescent="0.25">
      <c r="B10169" t="s">
        <v>10175</v>
      </c>
      <c r="C10169" s="119" t="s">
        <v>60</v>
      </c>
      <c r="D10169" t="s">
        <v>11537</v>
      </c>
      <c r="E10169" t="s">
        <v>11530</v>
      </c>
      <c r="F10169" t="s">
        <v>11540</v>
      </c>
      <c r="G10169" t="s">
        <v>61</v>
      </c>
      <c r="H10169" t="s">
        <v>18</v>
      </c>
      <c r="I10169" t="s">
        <v>11541</v>
      </c>
      <c r="J10169">
        <v>2018</v>
      </c>
      <c r="K10169">
        <v>683.94</v>
      </c>
      <c r="L10169">
        <v>21</v>
      </c>
      <c r="M10169">
        <v>1</v>
      </c>
      <c r="N10169">
        <f t="shared" si="404"/>
        <v>0</v>
      </c>
      <c r="O10169">
        <f t="shared" si="403"/>
        <v>0</v>
      </c>
      <c r="P10169" t="s">
        <v>12694</v>
      </c>
    </row>
    <row r="10170" spans="2:16" x14ac:dyDescent="0.25">
      <c r="B10170" t="s">
        <v>10176</v>
      </c>
      <c r="C10170" s="119" t="s">
        <v>60</v>
      </c>
      <c r="D10170" t="s">
        <v>11542</v>
      </c>
      <c r="E10170" t="s">
        <v>11530</v>
      </c>
      <c r="F10170" t="s">
        <v>11540</v>
      </c>
      <c r="G10170" t="s">
        <v>61</v>
      </c>
      <c r="H10170" t="s">
        <v>18</v>
      </c>
      <c r="I10170" t="s">
        <v>11541</v>
      </c>
      <c r="J10170">
        <v>2018</v>
      </c>
      <c r="K10170">
        <v>686.81</v>
      </c>
      <c r="L10170">
        <v>31</v>
      </c>
      <c r="M10170">
        <v>1</v>
      </c>
      <c r="N10170">
        <f t="shared" si="404"/>
        <v>0</v>
      </c>
      <c r="O10170">
        <f t="shared" si="403"/>
        <v>0</v>
      </c>
      <c r="P10170" t="s">
        <v>12694</v>
      </c>
    </row>
    <row r="10171" spans="2:16" x14ac:dyDescent="0.25">
      <c r="B10171" t="s">
        <v>10177</v>
      </c>
      <c r="C10171" s="119" t="s">
        <v>60</v>
      </c>
      <c r="D10171" t="s">
        <v>11537</v>
      </c>
      <c r="E10171" t="s">
        <v>11530</v>
      </c>
      <c r="F10171" t="s">
        <v>11540</v>
      </c>
      <c r="G10171" t="s">
        <v>61</v>
      </c>
      <c r="H10171" t="s">
        <v>18</v>
      </c>
      <c r="I10171" t="s">
        <v>11541</v>
      </c>
      <c r="J10171">
        <v>2018</v>
      </c>
      <c r="K10171">
        <v>683.8</v>
      </c>
      <c r="L10171">
        <v>20</v>
      </c>
      <c r="M10171">
        <v>1</v>
      </c>
      <c r="N10171">
        <f t="shared" si="404"/>
        <v>0</v>
      </c>
      <c r="O10171">
        <f t="shared" ref="O10171:O10234" si="405">IF(OR(L10171="",L10171&lt;=0),1,0)</f>
        <v>0</v>
      </c>
      <c r="P10171" t="s">
        <v>12694</v>
      </c>
    </row>
    <row r="10172" spans="2:16" x14ac:dyDescent="0.25">
      <c r="B10172" t="s">
        <v>10178</v>
      </c>
      <c r="C10172" s="119" t="s">
        <v>60</v>
      </c>
      <c r="D10172" t="s">
        <v>11537</v>
      </c>
      <c r="E10172" t="s">
        <v>11530</v>
      </c>
      <c r="F10172" t="s">
        <v>11540</v>
      </c>
      <c r="G10172" t="s">
        <v>61</v>
      </c>
      <c r="H10172" t="s">
        <v>18</v>
      </c>
      <c r="I10172" t="s">
        <v>11541</v>
      </c>
      <c r="J10172">
        <v>2018</v>
      </c>
      <c r="K10172">
        <v>651.42999999999995</v>
      </c>
      <c r="L10172">
        <v>21</v>
      </c>
      <c r="M10172">
        <v>1</v>
      </c>
      <c r="N10172">
        <f t="shared" si="404"/>
        <v>0</v>
      </c>
      <c r="O10172">
        <f t="shared" si="405"/>
        <v>0</v>
      </c>
      <c r="P10172" t="s">
        <v>12694</v>
      </c>
    </row>
    <row r="10173" spans="2:16" x14ac:dyDescent="0.25">
      <c r="B10173" t="s">
        <v>10179</v>
      </c>
      <c r="C10173" s="119" t="s">
        <v>60</v>
      </c>
      <c r="D10173" t="s">
        <v>11537</v>
      </c>
      <c r="E10173" t="s">
        <v>11530</v>
      </c>
      <c r="F10173" t="s">
        <v>11540</v>
      </c>
      <c r="G10173" t="s">
        <v>61</v>
      </c>
      <c r="H10173" t="s">
        <v>18</v>
      </c>
      <c r="I10173" t="s">
        <v>11541</v>
      </c>
      <c r="J10173">
        <v>2018</v>
      </c>
      <c r="K10173">
        <v>650.12</v>
      </c>
      <c r="L10173">
        <v>24</v>
      </c>
      <c r="M10173">
        <v>1</v>
      </c>
      <c r="N10173">
        <f t="shared" si="404"/>
        <v>0</v>
      </c>
      <c r="O10173">
        <f t="shared" si="405"/>
        <v>0</v>
      </c>
      <c r="P10173" t="s">
        <v>12694</v>
      </c>
    </row>
    <row r="10174" spans="2:16" x14ac:dyDescent="0.25">
      <c r="B10174" t="s">
        <v>10180</v>
      </c>
      <c r="C10174" s="119" t="s">
        <v>60</v>
      </c>
      <c r="D10174" t="s">
        <v>11537</v>
      </c>
      <c r="E10174" t="s">
        <v>11530</v>
      </c>
      <c r="F10174" t="s">
        <v>11540</v>
      </c>
      <c r="G10174" t="s">
        <v>61</v>
      </c>
      <c r="H10174" t="s">
        <v>18</v>
      </c>
      <c r="I10174" t="s">
        <v>11541</v>
      </c>
      <c r="J10174">
        <v>2018</v>
      </c>
      <c r="K10174">
        <v>650.26</v>
      </c>
      <c r="L10174">
        <v>25</v>
      </c>
      <c r="M10174">
        <v>1</v>
      </c>
      <c r="N10174">
        <f t="shared" si="404"/>
        <v>0</v>
      </c>
      <c r="O10174">
        <f t="shared" si="405"/>
        <v>0</v>
      </c>
      <c r="P10174" t="s">
        <v>12694</v>
      </c>
    </row>
    <row r="10175" spans="2:16" x14ac:dyDescent="0.25">
      <c r="B10175" t="s">
        <v>10181</v>
      </c>
      <c r="C10175" s="119" t="s">
        <v>60</v>
      </c>
      <c r="D10175" t="s">
        <v>11537</v>
      </c>
      <c r="E10175" t="s">
        <v>11530</v>
      </c>
      <c r="F10175" t="s">
        <v>11540</v>
      </c>
      <c r="G10175" t="s">
        <v>61</v>
      </c>
      <c r="H10175" t="s">
        <v>18</v>
      </c>
      <c r="I10175" t="s">
        <v>11541</v>
      </c>
      <c r="J10175">
        <v>2018</v>
      </c>
      <c r="K10175">
        <v>682.71</v>
      </c>
      <c r="L10175">
        <v>19</v>
      </c>
      <c r="M10175">
        <v>1</v>
      </c>
      <c r="N10175">
        <f t="shared" si="404"/>
        <v>0</v>
      </c>
      <c r="O10175">
        <f t="shared" si="405"/>
        <v>0</v>
      </c>
      <c r="P10175" t="s">
        <v>12694</v>
      </c>
    </row>
    <row r="10176" spans="2:16" x14ac:dyDescent="0.25">
      <c r="B10176" t="s">
        <v>10182</v>
      </c>
      <c r="C10176" s="119" t="s">
        <v>60</v>
      </c>
      <c r="D10176" t="s">
        <v>11539</v>
      </c>
      <c r="E10176" t="s">
        <v>11530</v>
      </c>
      <c r="F10176" t="s">
        <v>11540</v>
      </c>
      <c r="G10176" t="s">
        <v>61</v>
      </c>
      <c r="H10176" t="s">
        <v>18</v>
      </c>
      <c r="I10176" t="s">
        <v>11541</v>
      </c>
      <c r="J10176">
        <v>2018</v>
      </c>
      <c r="K10176">
        <v>653.34</v>
      </c>
      <c r="L10176">
        <v>25</v>
      </c>
      <c r="M10176">
        <v>1</v>
      </c>
      <c r="N10176">
        <f t="shared" si="404"/>
        <v>0</v>
      </c>
      <c r="O10176">
        <f t="shared" si="405"/>
        <v>0</v>
      </c>
      <c r="P10176" t="s">
        <v>12694</v>
      </c>
    </row>
    <row r="10177" spans="2:16" x14ac:dyDescent="0.25">
      <c r="B10177" t="s">
        <v>10183</v>
      </c>
      <c r="C10177" s="119" t="s">
        <v>60</v>
      </c>
      <c r="D10177" t="s">
        <v>11537</v>
      </c>
      <c r="E10177" t="s">
        <v>11530</v>
      </c>
      <c r="F10177" t="s">
        <v>11540</v>
      </c>
      <c r="G10177" t="s">
        <v>61</v>
      </c>
      <c r="H10177" t="s">
        <v>18</v>
      </c>
      <c r="I10177" t="s">
        <v>11541</v>
      </c>
      <c r="J10177">
        <v>2018</v>
      </c>
      <c r="K10177">
        <v>683.94</v>
      </c>
      <c r="L10177">
        <v>21</v>
      </c>
      <c r="M10177">
        <v>1</v>
      </c>
      <c r="N10177">
        <f t="shared" si="404"/>
        <v>0</v>
      </c>
      <c r="O10177">
        <f t="shared" si="405"/>
        <v>0</v>
      </c>
      <c r="P10177" t="s">
        <v>12694</v>
      </c>
    </row>
    <row r="10178" spans="2:16" x14ac:dyDescent="0.25">
      <c r="B10178" t="s">
        <v>10184</v>
      </c>
      <c r="C10178" s="119" t="s">
        <v>60</v>
      </c>
      <c r="D10178" t="s">
        <v>11537</v>
      </c>
      <c r="E10178" t="s">
        <v>11530</v>
      </c>
      <c r="F10178" t="s">
        <v>11540</v>
      </c>
      <c r="G10178" t="s">
        <v>61</v>
      </c>
      <c r="H10178" t="s">
        <v>18</v>
      </c>
      <c r="I10178" t="s">
        <v>11533</v>
      </c>
      <c r="J10178">
        <v>2018</v>
      </c>
      <c r="K10178">
        <v>664.01</v>
      </c>
      <c r="L10178">
        <v>46</v>
      </c>
      <c r="M10178">
        <v>1</v>
      </c>
      <c r="N10178">
        <f t="shared" si="404"/>
        <v>0</v>
      </c>
      <c r="O10178">
        <f t="shared" si="405"/>
        <v>0</v>
      </c>
      <c r="P10178" t="s">
        <v>12694</v>
      </c>
    </row>
    <row r="10179" spans="2:16" x14ac:dyDescent="0.25">
      <c r="B10179" t="s">
        <v>10185</v>
      </c>
      <c r="C10179" s="119" t="s">
        <v>60</v>
      </c>
      <c r="D10179" t="s">
        <v>11537</v>
      </c>
      <c r="E10179" t="s">
        <v>11530</v>
      </c>
      <c r="F10179" t="s">
        <v>11540</v>
      </c>
      <c r="G10179" t="s">
        <v>61</v>
      </c>
      <c r="H10179" t="s">
        <v>18</v>
      </c>
      <c r="I10179" t="s">
        <v>11541</v>
      </c>
      <c r="J10179">
        <v>2018</v>
      </c>
      <c r="K10179">
        <v>616.85</v>
      </c>
      <c r="L10179">
        <v>30</v>
      </c>
      <c r="M10179">
        <v>1</v>
      </c>
      <c r="N10179">
        <f t="shared" si="404"/>
        <v>0</v>
      </c>
      <c r="O10179">
        <f t="shared" si="405"/>
        <v>0</v>
      </c>
      <c r="P10179" t="s">
        <v>12694</v>
      </c>
    </row>
    <row r="10180" spans="2:16" x14ac:dyDescent="0.25">
      <c r="B10180" t="s">
        <v>10186</v>
      </c>
      <c r="C10180" s="119" t="s">
        <v>60</v>
      </c>
      <c r="D10180" t="s">
        <v>11537</v>
      </c>
      <c r="E10180" t="s">
        <v>11530</v>
      </c>
      <c r="F10180" t="s">
        <v>11540</v>
      </c>
      <c r="G10180" t="s">
        <v>61</v>
      </c>
      <c r="H10180" t="s">
        <v>18</v>
      </c>
      <c r="I10180" t="s">
        <v>11541</v>
      </c>
      <c r="J10180">
        <v>2018</v>
      </c>
      <c r="K10180">
        <v>685.45</v>
      </c>
      <c r="L10180">
        <v>25</v>
      </c>
      <c r="M10180">
        <v>1</v>
      </c>
      <c r="N10180">
        <f t="shared" si="404"/>
        <v>0</v>
      </c>
      <c r="O10180">
        <f t="shared" si="405"/>
        <v>0</v>
      </c>
      <c r="P10180" t="s">
        <v>12693</v>
      </c>
    </row>
    <row r="10181" spans="2:16" x14ac:dyDescent="0.25">
      <c r="B10181" t="s">
        <v>10187</v>
      </c>
      <c r="C10181" s="119" t="s">
        <v>60</v>
      </c>
      <c r="D10181" t="s">
        <v>11537</v>
      </c>
      <c r="E10181" t="s">
        <v>11530</v>
      </c>
      <c r="F10181" t="s">
        <v>11540</v>
      </c>
      <c r="G10181" t="s">
        <v>61</v>
      </c>
      <c r="H10181" t="s">
        <v>18</v>
      </c>
      <c r="I10181" t="s">
        <v>11541</v>
      </c>
      <c r="J10181">
        <v>2018</v>
      </c>
      <c r="K10181">
        <v>689.25</v>
      </c>
      <c r="L10181">
        <v>51</v>
      </c>
      <c r="M10181">
        <v>1</v>
      </c>
      <c r="N10181">
        <f t="shared" si="404"/>
        <v>0</v>
      </c>
      <c r="O10181">
        <f t="shared" si="405"/>
        <v>0</v>
      </c>
      <c r="P10181" t="s">
        <v>12693</v>
      </c>
    </row>
    <row r="10182" spans="2:16" x14ac:dyDescent="0.25">
      <c r="B10182" t="s">
        <v>10188</v>
      </c>
      <c r="C10182" s="119" t="s">
        <v>60</v>
      </c>
      <c r="D10182" t="s">
        <v>11537</v>
      </c>
      <c r="E10182" t="s">
        <v>11530</v>
      </c>
      <c r="F10182" t="s">
        <v>11540</v>
      </c>
      <c r="G10182" t="s">
        <v>61</v>
      </c>
      <c r="H10182" t="s">
        <v>18</v>
      </c>
      <c r="I10182" t="s">
        <v>11541</v>
      </c>
      <c r="J10182">
        <v>2018</v>
      </c>
      <c r="K10182">
        <v>652.47</v>
      </c>
      <c r="L10182">
        <v>22</v>
      </c>
      <c r="M10182">
        <v>1</v>
      </c>
      <c r="N10182">
        <f t="shared" si="404"/>
        <v>0</v>
      </c>
      <c r="O10182">
        <f t="shared" si="405"/>
        <v>0</v>
      </c>
      <c r="P10182" t="s">
        <v>12694</v>
      </c>
    </row>
    <row r="10183" spans="2:16" x14ac:dyDescent="0.25">
      <c r="B10183" t="s">
        <v>10189</v>
      </c>
      <c r="C10183" s="119" t="s">
        <v>60</v>
      </c>
      <c r="D10183" t="s">
        <v>11539</v>
      </c>
      <c r="E10183" t="s">
        <v>11530</v>
      </c>
      <c r="F10183" t="s">
        <v>11540</v>
      </c>
      <c r="G10183" t="s">
        <v>61</v>
      </c>
      <c r="H10183" t="s">
        <v>18</v>
      </c>
      <c r="I10183" t="s">
        <v>11541</v>
      </c>
      <c r="J10183">
        <v>2018</v>
      </c>
      <c r="K10183">
        <v>686.08</v>
      </c>
      <c r="L10183">
        <v>26</v>
      </c>
      <c r="M10183">
        <v>1</v>
      </c>
      <c r="N10183">
        <f t="shared" si="404"/>
        <v>0</v>
      </c>
      <c r="O10183">
        <f t="shared" si="405"/>
        <v>0</v>
      </c>
      <c r="P10183" t="s">
        <v>12694</v>
      </c>
    </row>
    <row r="10184" spans="2:16" x14ac:dyDescent="0.25">
      <c r="B10184" t="s">
        <v>10190</v>
      </c>
      <c r="C10184" s="119" t="s">
        <v>60</v>
      </c>
      <c r="D10184" t="s">
        <v>11550</v>
      </c>
      <c r="E10184" t="s">
        <v>11530</v>
      </c>
      <c r="F10184" t="s">
        <v>11540</v>
      </c>
      <c r="G10184" t="s">
        <v>61</v>
      </c>
      <c r="H10184" t="s">
        <v>18</v>
      </c>
      <c r="I10184" t="s">
        <v>11541</v>
      </c>
      <c r="J10184">
        <v>2018</v>
      </c>
      <c r="K10184">
        <v>686.81</v>
      </c>
      <c r="L10184">
        <v>31</v>
      </c>
      <c r="M10184">
        <v>1</v>
      </c>
      <c r="N10184">
        <f t="shared" si="404"/>
        <v>0</v>
      </c>
      <c r="O10184">
        <f t="shared" si="405"/>
        <v>0</v>
      </c>
      <c r="P10184" t="s">
        <v>12694</v>
      </c>
    </row>
    <row r="10185" spans="2:16" x14ac:dyDescent="0.25">
      <c r="B10185" t="s">
        <v>10191</v>
      </c>
      <c r="C10185" s="119" t="s">
        <v>60</v>
      </c>
      <c r="D10185" t="s">
        <v>11542</v>
      </c>
      <c r="E10185" t="s">
        <v>11530</v>
      </c>
      <c r="F10185" t="s">
        <v>11540</v>
      </c>
      <c r="G10185" t="s">
        <v>61</v>
      </c>
      <c r="H10185" t="s">
        <v>18</v>
      </c>
      <c r="I10185" t="s">
        <v>11541</v>
      </c>
      <c r="J10185">
        <v>2018</v>
      </c>
      <c r="K10185">
        <v>652.91</v>
      </c>
      <c r="L10185">
        <v>22</v>
      </c>
      <c r="M10185">
        <v>1</v>
      </c>
      <c r="N10185">
        <f t="shared" si="404"/>
        <v>0</v>
      </c>
      <c r="O10185">
        <f t="shared" si="405"/>
        <v>0</v>
      </c>
      <c r="P10185" t="s">
        <v>12694</v>
      </c>
    </row>
    <row r="10186" spans="2:16" x14ac:dyDescent="0.25">
      <c r="B10186" t="s">
        <v>10192</v>
      </c>
      <c r="C10186" s="119" t="s">
        <v>60</v>
      </c>
      <c r="D10186" t="s">
        <v>11537</v>
      </c>
      <c r="E10186" t="s">
        <v>11530</v>
      </c>
      <c r="F10186" t="s">
        <v>11540</v>
      </c>
      <c r="G10186" t="s">
        <v>61</v>
      </c>
      <c r="H10186" t="s">
        <v>18</v>
      </c>
      <c r="I10186" t="s">
        <v>11541</v>
      </c>
      <c r="J10186">
        <v>2018</v>
      </c>
      <c r="K10186">
        <v>687.22</v>
      </c>
      <c r="L10186">
        <v>37</v>
      </c>
      <c r="M10186">
        <v>1</v>
      </c>
      <c r="N10186">
        <f t="shared" si="404"/>
        <v>0</v>
      </c>
      <c r="O10186">
        <f t="shared" si="405"/>
        <v>0</v>
      </c>
      <c r="P10186" t="s">
        <v>12694</v>
      </c>
    </row>
    <row r="10187" spans="2:16" x14ac:dyDescent="0.25">
      <c r="B10187" t="s">
        <v>10193</v>
      </c>
      <c r="C10187" s="119" t="s">
        <v>60</v>
      </c>
      <c r="D10187" t="s">
        <v>11537</v>
      </c>
      <c r="E10187" t="s">
        <v>11530</v>
      </c>
      <c r="F10187" t="s">
        <v>11540</v>
      </c>
      <c r="G10187" t="s">
        <v>61</v>
      </c>
      <c r="H10187" t="s">
        <v>18</v>
      </c>
      <c r="I10187" t="s">
        <v>11541</v>
      </c>
      <c r="J10187">
        <v>2018</v>
      </c>
      <c r="K10187">
        <v>685.45</v>
      </c>
      <c r="L10187">
        <v>25</v>
      </c>
      <c r="M10187">
        <v>1</v>
      </c>
      <c r="N10187">
        <f t="shared" ref="N10187:N10250" si="406">IF(K10187&lt;100,1,0)</f>
        <v>0</v>
      </c>
      <c r="O10187">
        <f t="shared" si="405"/>
        <v>0</v>
      </c>
      <c r="P10187" t="s">
        <v>12694</v>
      </c>
    </row>
    <row r="10188" spans="2:16" x14ac:dyDescent="0.25">
      <c r="B10188" t="s">
        <v>10194</v>
      </c>
      <c r="C10188" s="119" t="s">
        <v>60</v>
      </c>
      <c r="D10188" t="s">
        <v>11542</v>
      </c>
      <c r="E10188" t="s">
        <v>11530</v>
      </c>
      <c r="F10188" t="s">
        <v>11540</v>
      </c>
      <c r="G10188" t="s">
        <v>61</v>
      </c>
      <c r="H10188" t="s">
        <v>18</v>
      </c>
      <c r="I10188" t="s">
        <v>11541</v>
      </c>
      <c r="J10188">
        <v>2018</v>
      </c>
      <c r="K10188">
        <v>652.91</v>
      </c>
      <c r="L10188">
        <v>22</v>
      </c>
      <c r="M10188">
        <v>1</v>
      </c>
      <c r="N10188">
        <f t="shared" si="406"/>
        <v>0</v>
      </c>
      <c r="O10188">
        <f t="shared" si="405"/>
        <v>0</v>
      </c>
      <c r="P10188" t="s">
        <v>12694</v>
      </c>
    </row>
    <row r="10189" spans="2:16" x14ac:dyDescent="0.25">
      <c r="B10189" t="s">
        <v>10195</v>
      </c>
      <c r="C10189" s="119" t="s">
        <v>60</v>
      </c>
      <c r="D10189" t="s">
        <v>11537</v>
      </c>
      <c r="E10189" t="s">
        <v>11530</v>
      </c>
      <c r="F10189" t="s">
        <v>11540</v>
      </c>
      <c r="G10189" t="s">
        <v>61</v>
      </c>
      <c r="H10189" t="s">
        <v>18</v>
      </c>
      <c r="I10189" t="s">
        <v>11541</v>
      </c>
      <c r="J10189">
        <v>2018</v>
      </c>
      <c r="K10189">
        <v>653.63</v>
      </c>
      <c r="L10189">
        <v>30</v>
      </c>
      <c r="M10189">
        <v>1</v>
      </c>
      <c r="N10189">
        <f t="shared" si="406"/>
        <v>0</v>
      </c>
      <c r="O10189">
        <f t="shared" si="405"/>
        <v>0</v>
      </c>
      <c r="P10189" t="s">
        <v>12694</v>
      </c>
    </row>
    <row r="10190" spans="2:16" x14ac:dyDescent="0.25">
      <c r="B10190" t="s">
        <v>10196</v>
      </c>
      <c r="C10190" s="119" t="s">
        <v>60</v>
      </c>
      <c r="D10190" t="s">
        <v>11537</v>
      </c>
      <c r="E10190" t="s">
        <v>11530</v>
      </c>
      <c r="F10190" t="s">
        <v>11540</v>
      </c>
      <c r="G10190" t="s">
        <v>61</v>
      </c>
      <c r="H10190" t="s">
        <v>18</v>
      </c>
      <c r="I10190" t="s">
        <v>11541</v>
      </c>
      <c r="J10190">
        <v>2018</v>
      </c>
      <c r="K10190">
        <v>684.88</v>
      </c>
      <c r="L10190">
        <v>21</v>
      </c>
      <c r="M10190">
        <v>1</v>
      </c>
      <c r="N10190">
        <f t="shared" si="406"/>
        <v>0</v>
      </c>
      <c r="O10190">
        <f t="shared" si="405"/>
        <v>0</v>
      </c>
      <c r="P10190" t="s">
        <v>12694</v>
      </c>
    </row>
    <row r="10191" spans="2:16" x14ac:dyDescent="0.25">
      <c r="B10191" t="s">
        <v>10197</v>
      </c>
      <c r="C10191" s="119" t="s">
        <v>60</v>
      </c>
      <c r="D10191" t="s">
        <v>11537</v>
      </c>
      <c r="E10191" t="s">
        <v>11530</v>
      </c>
      <c r="F10191" t="s">
        <v>11540</v>
      </c>
      <c r="G10191" t="s">
        <v>61</v>
      </c>
      <c r="H10191" t="s">
        <v>18</v>
      </c>
      <c r="I10191" t="s">
        <v>11533</v>
      </c>
      <c r="J10191">
        <v>2018</v>
      </c>
      <c r="K10191">
        <v>658.12</v>
      </c>
      <c r="L10191">
        <v>26</v>
      </c>
      <c r="M10191">
        <v>1</v>
      </c>
      <c r="N10191">
        <f t="shared" si="406"/>
        <v>0</v>
      </c>
      <c r="O10191">
        <f t="shared" si="405"/>
        <v>0</v>
      </c>
      <c r="P10191" t="s">
        <v>12694</v>
      </c>
    </row>
    <row r="10192" spans="2:16" x14ac:dyDescent="0.25">
      <c r="B10192" t="s">
        <v>10198</v>
      </c>
      <c r="C10192" s="119" t="s">
        <v>60</v>
      </c>
      <c r="D10192" t="s">
        <v>11537</v>
      </c>
      <c r="E10192" t="s">
        <v>11530</v>
      </c>
      <c r="F10192" t="s">
        <v>11540</v>
      </c>
      <c r="G10192" t="s">
        <v>61</v>
      </c>
      <c r="H10192" t="s">
        <v>18</v>
      </c>
      <c r="I10192" t="s">
        <v>11541</v>
      </c>
      <c r="J10192">
        <v>2018</v>
      </c>
      <c r="K10192">
        <v>651.88</v>
      </c>
      <c r="L10192">
        <v>18</v>
      </c>
      <c r="M10192">
        <v>1</v>
      </c>
      <c r="N10192">
        <f t="shared" si="406"/>
        <v>0</v>
      </c>
      <c r="O10192">
        <f t="shared" si="405"/>
        <v>0</v>
      </c>
      <c r="P10192" t="s">
        <v>12694</v>
      </c>
    </row>
    <row r="10193" spans="2:16" x14ac:dyDescent="0.25">
      <c r="B10193" t="s">
        <v>10199</v>
      </c>
      <c r="C10193" s="119" t="s">
        <v>60</v>
      </c>
      <c r="D10193" t="s">
        <v>11537</v>
      </c>
      <c r="E10193" t="s">
        <v>11530</v>
      </c>
      <c r="F10193" t="s">
        <v>11540</v>
      </c>
      <c r="G10193" t="s">
        <v>61</v>
      </c>
      <c r="H10193" t="s">
        <v>18</v>
      </c>
      <c r="I10193" t="s">
        <v>11541</v>
      </c>
      <c r="J10193">
        <v>2018</v>
      </c>
      <c r="K10193">
        <v>685.75</v>
      </c>
      <c r="L10193">
        <v>27</v>
      </c>
      <c r="M10193">
        <v>1</v>
      </c>
      <c r="N10193">
        <f t="shared" si="406"/>
        <v>0</v>
      </c>
      <c r="O10193">
        <f t="shared" si="405"/>
        <v>0</v>
      </c>
      <c r="P10193" t="s">
        <v>12694</v>
      </c>
    </row>
    <row r="10194" spans="2:16" x14ac:dyDescent="0.25">
      <c r="B10194" t="s">
        <v>10200</v>
      </c>
      <c r="C10194" s="119" t="s">
        <v>60</v>
      </c>
      <c r="D10194" t="s">
        <v>11537</v>
      </c>
      <c r="E10194" t="s">
        <v>11530</v>
      </c>
      <c r="F10194" t="s">
        <v>11540</v>
      </c>
      <c r="G10194" t="s">
        <v>61</v>
      </c>
      <c r="H10194" t="s">
        <v>18</v>
      </c>
      <c r="I10194" t="s">
        <v>11541</v>
      </c>
      <c r="J10194">
        <v>2018</v>
      </c>
      <c r="K10194">
        <v>683.27</v>
      </c>
      <c r="L10194">
        <v>20</v>
      </c>
      <c r="M10194">
        <v>1</v>
      </c>
      <c r="N10194">
        <f t="shared" si="406"/>
        <v>0</v>
      </c>
      <c r="O10194">
        <f t="shared" si="405"/>
        <v>0</v>
      </c>
      <c r="P10194" t="s">
        <v>12694</v>
      </c>
    </row>
    <row r="10195" spans="2:16" x14ac:dyDescent="0.25">
      <c r="B10195" t="s">
        <v>10201</v>
      </c>
      <c r="C10195" s="119" t="s">
        <v>60</v>
      </c>
      <c r="D10195" t="s">
        <v>11537</v>
      </c>
      <c r="E10195" t="s">
        <v>11530</v>
      </c>
      <c r="F10195" t="s">
        <v>11540</v>
      </c>
      <c r="G10195" t="s">
        <v>61</v>
      </c>
      <c r="H10195" t="s">
        <v>18</v>
      </c>
      <c r="I10195" t="s">
        <v>11541</v>
      </c>
      <c r="J10195">
        <v>2018</v>
      </c>
      <c r="K10195">
        <v>685.31</v>
      </c>
      <c r="L10195">
        <v>24</v>
      </c>
      <c r="M10195">
        <v>1</v>
      </c>
      <c r="N10195">
        <f t="shared" si="406"/>
        <v>0</v>
      </c>
      <c r="O10195">
        <f t="shared" si="405"/>
        <v>0</v>
      </c>
      <c r="P10195" t="s">
        <v>12694</v>
      </c>
    </row>
    <row r="10196" spans="2:16" x14ac:dyDescent="0.25">
      <c r="B10196" t="s">
        <v>10202</v>
      </c>
      <c r="C10196" s="119" t="s">
        <v>60</v>
      </c>
      <c r="D10196" t="s">
        <v>11537</v>
      </c>
      <c r="E10196" t="s">
        <v>11530</v>
      </c>
      <c r="F10196" t="s">
        <v>11540</v>
      </c>
      <c r="G10196" t="s">
        <v>61</v>
      </c>
      <c r="H10196" t="s">
        <v>18</v>
      </c>
      <c r="I10196" t="s">
        <v>11541</v>
      </c>
      <c r="J10196">
        <v>2018</v>
      </c>
      <c r="K10196">
        <v>653.64</v>
      </c>
      <c r="L10196">
        <v>27</v>
      </c>
      <c r="M10196">
        <v>1</v>
      </c>
      <c r="N10196">
        <f t="shared" si="406"/>
        <v>0</v>
      </c>
      <c r="O10196">
        <f t="shared" si="405"/>
        <v>0</v>
      </c>
      <c r="P10196" t="s">
        <v>12694</v>
      </c>
    </row>
    <row r="10197" spans="2:16" x14ac:dyDescent="0.25">
      <c r="B10197" t="s">
        <v>10203</v>
      </c>
      <c r="C10197" s="119" t="s">
        <v>60</v>
      </c>
      <c r="D10197" t="s">
        <v>11537</v>
      </c>
      <c r="E10197" t="s">
        <v>11530</v>
      </c>
      <c r="F10197" t="s">
        <v>11540</v>
      </c>
      <c r="G10197" t="s">
        <v>61</v>
      </c>
      <c r="H10197" t="s">
        <v>18</v>
      </c>
      <c r="I10197" t="s">
        <v>11541</v>
      </c>
      <c r="J10197">
        <v>2018</v>
      </c>
      <c r="K10197">
        <v>654.36</v>
      </c>
      <c r="L10197">
        <v>32</v>
      </c>
      <c r="M10197">
        <v>1</v>
      </c>
      <c r="N10197">
        <f t="shared" si="406"/>
        <v>0</v>
      </c>
      <c r="O10197">
        <f t="shared" si="405"/>
        <v>0</v>
      </c>
      <c r="P10197" t="s">
        <v>12694</v>
      </c>
    </row>
    <row r="10198" spans="2:16" x14ac:dyDescent="0.25">
      <c r="B10198" t="s">
        <v>10204</v>
      </c>
      <c r="C10198" s="119" t="s">
        <v>60</v>
      </c>
      <c r="D10198" t="s">
        <v>11537</v>
      </c>
      <c r="E10198" t="s">
        <v>11530</v>
      </c>
      <c r="F10198" t="s">
        <v>11540</v>
      </c>
      <c r="G10198" t="s">
        <v>61</v>
      </c>
      <c r="H10198" t="s">
        <v>18</v>
      </c>
      <c r="I10198" t="s">
        <v>11541</v>
      </c>
      <c r="J10198">
        <v>2018</v>
      </c>
      <c r="K10198">
        <v>654.79999999999995</v>
      </c>
      <c r="L10198">
        <v>35</v>
      </c>
      <c r="M10198">
        <v>1</v>
      </c>
      <c r="N10198">
        <f t="shared" si="406"/>
        <v>0</v>
      </c>
      <c r="O10198">
        <f t="shared" si="405"/>
        <v>0</v>
      </c>
      <c r="P10198" t="s">
        <v>12694</v>
      </c>
    </row>
    <row r="10199" spans="2:16" x14ac:dyDescent="0.25">
      <c r="B10199" t="s">
        <v>10205</v>
      </c>
      <c r="C10199" s="119" t="s">
        <v>60</v>
      </c>
      <c r="D10199" t="s">
        <v>11537</v>
      </c>
      <c r="E10199" t="s">
        <v>11530</v>
      </c>
      <c r="F10199" t="s">
        <v>11540</v>
      </c>
      <c r="G10199" t="s">
        <v>61</v>
      </c>
      <c r="H10199" t="s">
        <v>18</v>
      </c>
      <c r="I10199" t="s">
        <v>11541</v>
      </c>
      <c r="J10199">
        <v>2018</v>
      </c>
      <c r="K10199">
        <v>652.09</v>
      </c>
      <c r="L10199">
        <v>29</v>
      </c>
      <c r="M10199">
        <v>1</v>
      </c>
      <c r="N10199">
        <f t="shared" si="406"/>
        <v>0</v>
      </c>
      <c r="O10199">
        <f t="shared" si="405"/>
        <v>0</v>
      </c>
      <c r="P10199" t="s">
        <v>12694</v>
      </c>
    </row>
    <row r="10200" spans="2:16" x14ac:dyDescent="0.25">
      <c r="B10200" t="s">
        <v>10206</v>
      </c>
      <c r="C10200" s="119" t="s">
        <v>60</v>
      </c>
      <c r="D10200" t="s">
        <v>11537</v>
      </c>
      <c r="E10200" t="s">
        <v>11530</v>
      </c>
      <c r="F10200" t="s">
        <v>11540</v>
      </c>
      <c r="G10200" t="s">
        <v>61</v>
      </c>
      <c r="H10200" t="s">
        <v>18</v>
      </c>
      <c r="I10200" t="s">
        <v>11541</v>
      </c>
      <c r="J10200">
        <v>2018</v>
      </c>
      <c r="K10200">
        <v>652.09</v>
      </c>
      <c r="L10200">
        <v>29</v>
      </c>
      <c r="M10200">
        <v>1</v>
      </c>
      <c r="N10200">
        <f t="shared" si="406"/>
        <v>0</v>
      </c>
      <c r="O10200">
        <f t="shared" si="405"/>
        <v>0</v>
      </c>
      <c r="P10200" t="s">
        <v>12694</v>
      </c>
    </row>
    <row r="10201" spans="2:16" x14ac:dyDescent="0.25">
      <c r="B10201" t="s">
        <v>10207</v>
      </c>
      <c r="C10201" s="119" t="s">
        <v>60</v>
      </c>
      <c r="D10201" t="s">
        <v>11537</v>
      </c>
      <c r="E10201" t="s">
        <v>11530</v>
      </c>
      <c r="F10201" t="s">
        <v>11540</v>
      </c>
      <c r="G10201" t="s">
        <v>61</v>
      </c>
      <c r="H10201" t="s">
        <v>18</v>
      </c>
      <c r="I10201" t="s">
        <v>11541</v>
      </c>
      <c r="J10201">
        <v>2018</v>
      </c>
      <c r="K10201">
        <v>652.09</v>
      </c>
      <c r="L10201">
        <v>29</v>
      </c>
      <c r="M10201">
        <v>1</v>
      </c>
      <c r="N10201">
        <f t="shared" si="406"/>
        <v>0</v>
      </c>
      <c r="O10201">
        <f t="shared" si="405"/>
        <v>0</v>
      </c>
      <c r="P10201" t="s">
        <v>12694</v>
      </c>
    </row>
    <row r="10202" spans="2:16" x14ac:dyDescent="0.25">
      <c r="B10202" t="s">
        <v>10208</v>
      </c>
      <c r="C10202" s="119" t="s">
        <v>60</v>
      </c>
      <c r="D10202" t="s">
        <v>11537</v>
      </c>
      <c r="E10202" t="s">
        <v>11530</v>
      </c>
      <c r="F10202" t="s">
        <v>11540</v>
      </c>
      <c r="G10202" t="s">
        <v>61</v>
      </c>
      <c r="H10202" t="s">
        <v>18</v>
      </c>
      <c r="I10202" t="s">
        <v>11541</v>
      </c>
      <c r="J10202">
        <v>2018</v>
      </c>
      <c r="K10202">
        <v>652.83000000000004</v>
      </c>
      <c r="L10202">
        <v>34</v>
      </c>
      <c r="M10202">
        <v>1</v>
      </c>
      <c r="N10202">
        <f t="shared" si="406"/>
        <v>0</v>
      </c>
      <c r="O10202">
        <f t="shared" si="405"/>
        <v>0</v>
      </c>
      <c r="P10202" t="s">
        <v>12694</v>
      </c>
    </row>
    <row r="10203" spans="2:16" x14ac:dyDescent="0.25">
      <c r="B10203" t="s">
        <v>10209</v>
      </c>
      <c r="C10203" s="119" t="s">
        <v>60</v>
      </c>
      <c r="D10203" t="s">
        <v>11537</v>
      </c>
      <c r="E10203" t="s">
        <v>11530</v>
      </c>
      <c r="F10203" t="s">
        <v>11540</v>
      </c>
      <c r="G10203" t="s">
        <v>61</v>
      </c>
      <c r="H10203" t="s">
        <v>18</v>
      </c>
      <c r="I10203" t="s">
        <v>11541</v>
      </c>
      <c r="J10203">
        <v>2018</v>
      </c>
      <c r="K10203">
        <v>652.04</v>
      </c>
      <c r="L10203">
        <v>29</v>
      </c>
      <c r="M10203">
        <v>1</v>
      </c>
      <c r="N10203">
        <f t="shared" si="406"/>
        <v>0</v>
      </c>
      <c r="O10203">
        <f t="shared" si="405"/>
        <v>0</v>
      </c>
      <c r="P10203" t="s">
        <v>12694</v>
      </c>
    </row>
    <row r="10204" spans="2:16" x14ac:dyDescent="0.25">
      <c r="B10204" t="s">
        <v>10210</v>
      </c>
      <c r="C10204" s="119" t="s">
        <v>60</v>
      </c>
      <c r="D10204" t="s">
        <v>11542</v>
      </c>
      <c r="E10204" t="s">
        <v>11530</v>
      </c>
      <c r="F10204" t="s">
        <v>11540</v>
      </c>
      <c r="G10204" t="s">
        <v>61</v>
      </c>
      <c r="H10204" t="s">
        <v>18</v>
      </c>
      <c r="I10204" t="s">
        <v>11541</v>
      </c>
      <c r="J10204">
        <v>2018</v>
      </c>
      <c r="K10204">
        <v>687.59</v>
      </c>
      <c r="L10204">
        <v>32</v>
      </c>
      <c r="M10204">
        <v>1</v>
      </c>
      <c r="N10204">
        <f t="shared" si="406"/>
        <v>0</v>
      </c>
      <c r="O10204">
        <f t="shared" si="405"/>
        <v>0</v>
      </c>
      <c r="P10204" t="s">
        <v>12694</v>
      </c>
    </row>
    <row r="10205" spans="2:16" x14ac:dyDescent="0.25">
      <c r="B10205" t="s">
        <v>10211</v>
      </c>
      <c r="C10205" s="119" t="s">
        <v>60</v>
      </c>
      <c r="D10205" t="s">
        <v>11537</v>
      </c>
      <c r="E10205" t="s">
        <v>11530</v>
      </c>
      <c r="F10205" t="s">
        <v>11540</v>
      </c>
      <c r="G10205" t="s">
        <v>61</v>
      </c>
      <c r="H10205" t="s">
        <v>18</v>
      </c>
      <c r="I10205" t="s">
        <v>11541</v>
      </c>
      <c r="J10205">
        <v>2018</v>
      </c>
      <c r="K10205">
        <v>654.52</v>
      </c>
      <c r="L10205">
        <v>29</v>
      </c>
      <c r="M10205">
        <v>1</v>
      </c>
      <c r="N10205">
        <f t="shared" si="406"/>
        <v>0</v>
      </c>
      <c r="O10205">
        <f t="shared" si="405"/>
        <v>0</v>
      </c>
      <c r="P10205" t="s">
        <v>12694</v>
      </c>
    </row>
    <row r="10206" spans="2:16" x14ac:dyDescent="0.25">
      <c r="B10206" t="s">
        <v>10212</v>
      </c>
      <c r="C10206" s="119" t="s">
        <v>60</v>
      </c>
      <c r="D10206" t="s">
        <v>11537</v>
      </c>
      <c r="E10206" t="s">
        <v>11530</v>
      </c>
      <c r="F10206" t="s">
        <v>11540</v>
      </c>
      <c r="G10206" t="s">
        <v>61</v>
      </c>
      <c r="H10206" t="s">
        <v>18</v>
      </c>
      <c r="I10206" t="s">
        <v>11541</v>
      </c>
      <c r="J10206">
        <v>2018</v>
      </c>
      <c r="K10206">
        <v>654.66999999999996</v>
      </c>
      <c r="L10206">
        <v>30</v>
      </c>
      <c r="M10206">
        <v>1</v>
      </c>
      <c r="N10206">
        <f t="shared" si="406"/>
        <v>0</v>
      </c>
      <c r="O10206">
        <f t="shared" si="405"/>
        <v>0</v>
      </c>
      <c r="P10206" t="s">
        <v>12694</v>
      </c>
    </row>
    <row r="10207" spans="2:16" x14ac:dyDescent="0.25">
      <c r="B10207" t="s">
        <v>10213</v>
      </c>
      <c r="C10207" s="119" t="s">
        <v>60</v>
      </c>
      <c r="D10207" t="s">
        <v>11537</v>
      </c>
      <c r="E10207" t="s">
        <v>11530</v>
      </c>
      <c r="F10207" t="s">
        <v>11540</v>
      </c>
      <c r="G10207" t="s">
        <v>61</v>
      </c>
      <c r="H10207" t="s">
        <v>18</v>
      </c>
      <c r="I10207" t="s">
        <v>11541</v>
      </c>
      <c r="J10207">
        <v>2018</v>
      </c>
      <c r="K10207">
        <v>650.78</v>
      </c>
      <c r="L10207">
        <v>20</v>
      </c>
      <c r="M10207">
        <v>1</v>
      </c>
      <c r="N10207">
        <f t="shared" si="406"/>
        <v>0</v>
      </c>
      <c r="O10207">
        <f t="shared" si="405"/>
        <v>0</v>
      </c>
      <c r="P10207" t="s">
        <v>12694</v>
      </c>
    </row>
    <row r="10208" spans="2:16" x14ac:dyDescent="0.25">
      <c r="B10208" t="s">
        <v>10214</v>
      </c>
      <c r="C10208" s="119" t="s">
        <v>60</v>
      </c>
      <c r="D10208" t="s">
        <v>11539</v>
      </c>
      <c r="E10208" t="s">
        <v>11530</v>
      </c>
      <c r="F10208" t="s">
        <v>11540</v>
      </c>
      <c r="G10208" t="s">
        <v>61</v>
      </c>
      <c r="H10208" t="s">
        <v>18</v>
      </c>
      <c r="I10208" t="s">
        <v>11541</v>
      </c>
      <c r="J10208">
        <v>2018</v>
      </c>
      <c r="K10208">
        <v>688.62</v>
      </c>
      <c r="L10208">
        <v>39</v>
      </c>
      <c r="M10208">
        <v>1</v>
      </c>
      <c r="N10208">
        <f t="shared" si="406"/>
        <v>0</v>
      </c>
      <c r="O10208">
        <f t="shared" si="405"/>
        <v>0</v>
      </c>
      <c r="P10208" t="s">
        <v>12694</v>
      </c>
    </row>
    <row r="10209" spans="2:16" x14ac:dyDescent="0.25">
      <c r="B10209" t="s">
        <v>10215</v>
      </c>
      <c r="C10209" s="119" t="s">
        <v>60</v>
      </c>
      <c r="D10209" t="s">
        <v>11537</v>
      </c>
      <c r="E10209" t="s">
        <v>11530</v>
      </c>
      <c r="F10209" t="s">
        <v>11540</v>
      </c>
      <c r="G10209" t="s">
        <v>61</v>
      </c>
      <c r="H10209" t="s">
        <v>18</v>
      </c>
      <c r="I10209" t="s">
        <v>11541</v>
      </c>
      <c r="J10209">
        <v>2018</v>
      </c>
      <c r="K10209">
        <v>684.55</v>
      </c>
      <c r="L10209">
        <v>28</v>
      </c>
      <c r="M10209">
        <v>1</v>
      </c>
      <c r="N10209">
        <f t="shared" si="406"/>
        <v>0</v>
      </c>
      <c r="O10209">
        <f t="shared" si="405"/>
        <v>0</v>
      </c>
      <c r="P10209" t="s">
        <v>12694</v>
      </c>
    </row>
    <row r="10210" spans="2:16" x14ac:dyDescent="0.25">
      <c r="B10210" t="s">
        <v>10216</v>
      </c>
      <c r="C10210" s="119" t="s">
        <v>60</v>
      </c>
      <c r="D10210" t="s">
        <v>11537</v>
      </c>
      <c r="E10210" t="s">
        <v>11530</v>
      </c>
      <c r="F10210" t="s">
        <v>11540</v>
      </c>
      <c r="G10210" t="s">
        <v>61</v>
      </c>
      <c r="H10210" t="s">
        <v>18</v>
      </c>
      <c r="I10210" t="s">
        <v>11541</v>
      </c>
      <c r="J10210">
        <v>2018</v>
      </c>
      <c r="K10210">
        <v>652.04</v>
      </c>
      <c r="L10210">
        <v>28</v>
      </c>
      <c r="M10210">
        <v>1</v>
      </c>
      <c r="N10210">
        <f t="shared" si="406"/>
        <v>0</v>
      </c>
      <c r="O10210">
        <f t="shared" si="405"/>
        <v>0</v>
      </c>
      <c r="P10210" t="s">
        <v>12694</v>
      </c>
    </row>
    <row r="10211" spans="2:16" x14ac:dyDescent="0.25">
      <c r="B10211" t="s">
        <v>10217</v>
      </c>
      <c r="C10211" s="119" t="s">
        <v>60</v>
      </c>
      <c r="D10211" t="s">
        <v>11537</v>
      </c>
      <c r="E10211" t="s">
        <v>11530</v>
      </c>
      <c r="F10211" t="s">
        <v>11540</v>
      </c>
      <c r="G10211" t="s">
        <v>61</v>
      </c>
      <c r="H10211" t="s">
        <v>18</v>
      </c>
      <c r="I10211" t="s">
        <v>11541</v>
      </c>
      <c r="J10211">
        <v>2018</v>
      </c>
      <c r="K10211">
        <v>652.04</v>
      </c>
      <c r="L10211">
        <v>28</v>
      </c>
      <c r="M10211">
        <v>1</v>
      </c>
      <c r="N10211">
        <f t="shared" si="406"/>
        <v>0</v>
      </c>
      <c r="O10211">
        <f t="shared" si="405"/>
        <v>0</v>
      </c>
      <c r="P10211" t="s">
        <v>12694</v>
      </c>
    </row>
    <row r="10212" spans="2:16" x14ac:dyDescent="0.25">
      <c r="B10212" t="s">
        <v>10218</v>
      </c>
      <c r="C10212" s="119" t="s">
        <v>60</v>
      </c>
      <c r="D10212" t="s">
        <v>11537</v>
      </c>
      <c r="E10212" t="s">
        <v>11530</v>
      </c>
      <c r="F10212" t="s">
        <v>11540</v>
      </c>
      <c r="G10212" t="s">
        <v>61</v>
      </c>
      <c r="H10212" t="s">
        <v>18</v>
      </c>
      <c r="I10212" t="s">
        <v>11541</v>
      </c>
      <c r="J10212">
        <v>2018</v>
      </c>
      <c r="K10212">
        <v>652.04</v>
      </c>
      <c r="L10212">
        <v>28</v>
      </c>
      <c r="M10212">
        <v>1</v>
      </c>
      <c r="N10212">
        <f t="shared" si="406"/>
        <v>0</v>
      </c>
      <c r="O10212">
        <f t="shared" si="405"/>
        <v>0</v>
      </c>
      <c r="P10212" t="s">
        <v>12694</v>
      </c>
    </row>
    <row r="10213" spans="2:16" x14ac:dyDescent="0.25">
      <c r="B10213" t="s">
        <v>10219</v>
      </c>
      <c r="C10213" s="119" t="s">
        <v>60</v>
      </c>
      <c r="D10213" t="s">
        <v>11537</v>
      </c>
      <c r="E10213" t="s">
        <v>11530</v>
      </c>
      <c r="F10213" t="s">
        <v>11540</v>
      </c>
      <c r="G10213" t="s">
        <v>61</v>
      </c>
      <c r="H10213" t="s">
        <v>18</v>
      </c>
      <c r="I10213" t="s">
        <v>11541</v>
      </c>
      <c r="J10213">
        <v>2018</v>
      </c>
      <c r="K10213">
        <v>652.04</v>
      </c>
      <c r="L10213">
        <v>28</v>
      </c>
      <c r="M10213">
        <v>1</v>
      </c>
      <c r="N10213">
        <f t="shared" si="406"/>
        <v>0</v>
      </c>
      <c r="O10213">
        <f t="shared" si="405"/>
        <v>0</v>
      </c>
      <c r="P10213" t="s">
        <v>12694</v>
      </c>
    </row>
    <row r="10214" spans="2:16" x14ac:dyDescent="0.25">
      <c r="B10214" t="s">
        <v>10220</v>
      </c>
      <c r="C10214" s="119" t="s">
        <v>60</v>
      </c>
      <c r="D10214" t="s">
        <v>11537</v>
      </c>
      <c r="E10214" t="s">
        <v>11530</v>
      </c>
      <c r="F10214" t="s">
        <v>11540</v>
      </c>
      <c r="G10214" t="s">
        <v>61</v>
      </c>
      <c r="H10214" t="s">
        <v>18</v>
      </c>
      <c r="I10214" t="s">
        <v>11541</v>
      </c>
      <c r="J10214">
        <v>2018</v>
      </c>
      <c r="K10214">
        <v>684.53</v>
      </c>
      <c r="L10214">
        <v>28</v>
      </c>
      <c r="M10214">
        <v>1</v>
      </c>
      <c r="N10214">
        <f t="shared" si="406"/>
        <v>0</v>
      </c>
      <c r="O10214">
        <f t="shared" si="405"/>
        <v>0</v>
      </c>
      <c r="P10214" t="s">
        <v>12694</v>
      </c>
    </row>
    <row r="10215" spans="2:16" x14ac:dyDescent="0.25">
      <c r="B10215" t="s">
        <v>10221</v>
      </c>
      <c r="C10215" s="119" t="s">
        <v>60</v>
      </c>
      <c r="D10215" t="s">
        <v>11537</v>
      </c>
      <c r="E10215" t="s">
        <v>11530</v>
      </c>
      <c r="F10215" t="s">
        <v>11540</v>
      </c>
      <c r="G10215" t="s">
        <v>61</v>
      </c>
      <c r="H10215" t="s">
        <v>18</v>
      </c>
      <c r="I10215" t="s">
        <v>11541</v>
      </c>
      <c r="J10215">
        <v>2018</v>
      </c>
      <c r="K10215">
        <v>650.92999999999995</v>
      </c>
      <c r="L10215">
        <v>21</v>
      </c>
      <c r="M10215">
        <v>1</v>
      </c>
      <c r="N10215">
        <f t="shared" si="406"/>
        <v>0</v>
      </c>
      <c r="O10215">
        <f t="shared" si="405"/>
        <v>0</v>
      </c>
      <c r="P10215" t="s">
        <v>12694</v>
      </c>
    </row>
    <row r="10216" spans="2:16" x14ac:dyDescent="0.25">
      <c r="B10216" t="s">
        <v>10222</v>
      </c>
      <c r="C10216" s="119" t="s">
        <v>60</v>
      </c>
      <c r="D10216" t="s">
        <v>11537</v>
      </c>
      <c r="E10216" t="s">
        <v>11530</v>
      </c>
      <c r="F10216" t="s">
        <v>11540</v>
      </c>
      <c r="G10216" t="s">
        <v>61</v>
      </c>
      <c r="H10216" t="s">
        <v>18</v>
      </c>
      <c r="I10216" t="s">
        <v>11541</v>
      </c>
      <c r="J10216">
        <v>2018</v>
      </c>
      <c r="K10216">
        <v>683.42</v>
      </c>
      <c r="L10216">
        <v>21</v>
      </c>
      <c r="M10216">
        <v>1</v>
      </c>
      <c r="N10216">
        <f t="shared" si="406"/>
        <v>0</v>
      </c>
      <c r="O10216">
        <f t="shared" si="405"/>
        <v>0</v>
      </c>
      <c r="P10216" t="s">
        <v>12694</v>
      </c>
    </row>
    <row r="10217" spans="2:16" x14ac:dyDescent="0.25">
      <c r="B10217" t="s">
        <v>10223</v>
      </c>
      <c r="C10217" s="119" t="s">
        <v>60</v>
      </c>
      <c r="D10217" t="s">
        <v>11537</v>
      </c>
      <c r="E10217" t="s">
        <v>11530</v>
      </c>
      <c r="F10217" t="s">
        <v>11540</v>
      </c>
      <c r="G10217" t="s">
        <v>61</v>
      </c>
      <c r="H10217" t="s">
        <v>18</v>
      </c>
      <c r="I10217" t="s">
        <v>11541</v>
      </c>
      <c r="J10217">
        <v>2018</v>
      </c>
      <c r="K10217">
        <v>684.53</v>
      </c>
      <c r="L10217">
        <v>28</v>
      </c>
      <c r="M10217">
        <v>1</v>
      </c>
      <c r="N10217">
        <f t="shared" si="406"/>
        <v>0</v>
      </c>
      <c r="O10217">
        <f t="shared" si="405"/>
        <v>0</v>
      </c>
      <c r="P10217" t="s">
        <v>12694</v>
      </c>
    </row>
    <row r="10218" spans="2:16" x14ac:dyDescent="0.25">
      <c r="B10218" t="s">
        <v>10224</v>
      </c>
      <c r="C10218" s="119" t="s">
        <v>60</v>
      </c>
      <c r="D10218" t="s">
        <v>11537</v>
      </c>
      <c r="E10218" t="s">
        <v>11530</v>
      </c>
      <c r="F10218" t="s">
        <v>11540</v>
      </c>
      <c r="G10218" t="s">
        <v>61</v>
      </c>
      <c r="H10218" t="s">
        <v>18</v>
      </c>
      <c r="I10218" t="s">
        <v>11541</v>
      </c>
      <c r="J10218">
        <v>2018</v>
      </c>
      <c r="K10218">
        <v>652.97</v>
      </c>
      <c r="L10218">
        <v>35</v>
      </c>
      <c r="M10218">
        <v>1</v>
      </c>
      <c r="N10218">
        <f t="shared" si="406"/>
        <v>0</v>
      </c>
      <c r="O10218">
        <f t="shared" si="405"/>
        <v>0</v>
      </c>
      <c r="P10218" t="s">
        <v>12694</v>
      </c>
    </row>
    <row r="10219" spans="2:16" x14ac:dyDescent="0.25">
      <c r="B10219" t="s">
        <v>10225</v>
      </c>
      <c r="C10219" s="119" t="s">
        <v>60</v>
      </c>
      <c r="D10219" t="s">
        <v>11537</v>
      </c>
      <c r="E10219" t="s">
        <v>11530</v>
      </c>
      <c r="F10219" t="s">
        <v>11540</v>
      </c>
      <c r="G10219" t="s">
        <v>61</v>
      </c>
      <c r="H10219" t="s">
        <v>18</v>
      </c>
      <c r="I10219" t="s">
        <v>11541</v>
      </c>
      <c r="J10219">
        <v>2018</v>
      </c>
      <c r="K10219">
        <v>654.66999999999996</v>
      </c>
      <c r="L10219">
        <v>30</v>
      </c>
      <c r="M10219">
        <v>1</v>
      </c>
      <c r="N10219">
        <f t="shared" si="406"/>
        <v>0</v>
      </c>
      <c r="O10219">
        <f t="shared" si="405"/>
        <v>0</v>
      </c>
      <c r="P10219" t="s">
        <v>12694</v>
      </c>
    </row>
    <row r="10220" spans="2:16" x14ac:dyDescent="0.25">
      <c r="B10220" t="s">
        <v>10226</v>
      </c>
      <c r="C10220" s="119" t="s">
        <v>60</v>
      </c>
      <c r="D10220" t="s">
        <v>11537</v>
      </c>
      <c r="E10220" t="s">
        <v>11530</v>
      </c>
      <c r="F10220" t="s">
        <v>11540</v>
      </c>
      <c r="G10220" t="s">
        <v>61</v>
      </c>
      <c r="H10220" t="s">
        <v>18</v>
      </c>
      <c r="I10220" t="s">
        <v>11541</v>
      </c>
      <c r="J10220">
        <v>2018</v>
      </c>
      <c r="K10220">
        <v>650.63</v>
      </c>
      <c r="L10220">
        <v>19</v>
      </c>
      <c r="M10220">
        <v>1</v>
      </c>
      <c r="N10220">
        <f t="shared" si="406"/>
        <v>0</v>
      </c>
      <c r="O10220">
        <f t="shared" si="405"/>
        <v>0</v>
      </c>
      <c r="P10220" t="s">
        <v>12694</v>
      </c>
    </row>
    <row r="10221" spans="2:16" x14ac:dyDescent="0.25">
      <c r="B10221" t="s">
        <v>10227</v>
      </c>
      <c r="C10221" s="119" t="s">
        <v>60</v>
      </c>
      <c r="D10221" t="s">
        <v>11537</v>
      </c>
      <c r="E10221" t="s">
        <v>11530</v>
      </c>
      <c r="F10221" t="s">
        <v>11540</v>
      </c>
      <c r="G10221" t="s">
        <v>61</v>
      </c>
      <c r="H10221" t="s">
        <v>18</v>
      </c>
      <c r="I10221" t="s">
        <v>11541</v>
      </c>
      <c r="J10221">
        <v>2018</v>
      </c>
      <c r="K10221">
        <v>654.52</v>
      </c>
      <c r="L10221">
        <v>29</v>
      </c>
      <c r="M10221">
        <v>1</v>
      </c>
      <c r="N10221">
        <f t="shared" si="406"/>
        <v>0</v>
      </c>
      <c r="O10221">
        <f t="shared" si="405"/>
        <v>0</v>
      </c>
      <c r="P10221" t="s">
        <v>12694</v>
      </c>
    </row>
    <row r="10222" spans="2:16" x14ac:dyDescent="0.25">
      <c r="B10222" t="s">
        <v>10228</v>
      </c>
      <c r="C10222" s="119" t="s">
        <v>60</v>
      </c>
      <c r="D10222" t="s">
        <v>11537</v>
      </c>
      <c r="E10222" t="s">
        <v>11530</v>
      </c>
      <c r="F10222" t="s">
        <v>11540</v>
      </c>
      <c r="G10222" t="s">
        <v>61</v>
      </c>
      <c r="H10222" t="s">
        <v>18</v>
      </c>
      <c r="I10222" t="s">
        <v>11541</v>
      </c>
      <c r="J10222">
        <v>2018</v>
      </c>
      <c r="K10222">
        <v>654.80999999999995</v>
      </c>
      <c r="L10222">
        <v>31</v>
      </c>
      <c r="M10222">
        <v>1</v>
      </c>
      <c r="N10222">
        <f t="shared" si="406"/>
        <v>0</v>
      </c>
      <c r="O10222">
        <f t="shared" si="405"/>
        <v>0</v>
      </c>
      <c r="P10222" t="s">
        <v>12694</v>
      </c>
    </row>
    <row r="10223" spans="2:16" x14ac:dyDescent="0.25">
      <c r="B10223" t="s">
        <v>10229</v>
      </c>
      <c r="C10223" s="119" t="s">
        <v>60</v>
      </c>
      <c r="D10223" t="s">
        <v>11537</v>
      </c>
      <c r="E10223" t="s">
        <v>11530</v>
      </c>
      <c r="F10223" t="s">
        <v>11540</v>
      </c>
      <c r="G10223" t="s">
        <v>61</v>
      </c>
      <c r="H10223" t="s">
        <v>18</v>
      </c>
      <c r="I10223" t="s">
        <v>11541</v>
      </c>
      <c r="J10223">
        <v>2018</v>
      </c>
      <c r="K10223">
        <v>654.66999999999996</v>
      </c>
      <c r="L10223">
        <v>30</v>
      </c>
      <c r="M10223">
        <v>1</v>
      </c>
      <c r="N10223">
        <f t="shared" si="406"/>
        <v>0</v>
      </c>
      <c r="O10223">
        <f t="shared" si="405"/>
        <v>0</v>
      </c>
      <c r="P10223" t="s">
        <v>12694</v>
      </c>
    </row>
    <row r="10224" spans="2:16" x14ac:dyDescent="0.25">
      <c r="B10224" t="s">
        <v>10230</v>
      </c>
      <c r="C10224" s="119" t="s">
        <v>60</v>
      </c>
      <c r="D10224" t="s">
        <v>11537</v>
      </c>
      <c r="E10224" t="s">
        <v>11530</v>
      </c>
      <c r="F10224" t="s">
        <v>11540</v>
      </c>
      <c r="G10224" t="s">
        <v>61</v>
      </c>
      <c r="H10224" t="s">
        <v>18</v>
      </c>
      <c r="I10224" t="s">
        <v>11541</v>
      </c>
      <c r="J10224">
        <v>2018</v>
      </c>
      <c r="K10224">
        <v>654.66999999999996</v>
      </c>
      <c r="L10224">
        <v>30</v>
      </c>
      <c r="M10224">
        <v>1</v>
      </c>
      <c r="N10224">
        <f t="shared" si="406"/>
        <v>0</v>
      </c>
      <c r="O10224">
        <f t="shared" si="405"/>
        <v>0</v>
      </c>
      <c r="P10224" t="s">
        <v>12694</v>
      </c>
    </row>
    <row r="10225" spans="2:16" x14ac:dyDescent="0.25">
      <c r="B10225" t="s">
        <v>10231</v>
      </c>
      <c r="C10225" s="119" t="s">
        <v>60</v>
      </c>
      <c r="D10225" t="s">
        <v>11537</v>
      </c>
      <c r="E10225" t="s">
        <v>11530</v>
      </c>
      <c r="F10225" t="s">
        <v>11540</v>
      </c>
      <c r="G10225" t="s">
        <v>61</v>
      </c>
      <c r="H10225" t="s">
        <v>18</v>
      </c>
      <c r="I10225" t="s">
        <v>11541</v>
      </c>
      <c r="J10225">
        <v>2018</v>
      </c>
      <c r="K10225">
        <v>651.07000000000005</v>
      </c>
      <c r="L10225">
        <v>22</v>
      </c>
      <c r="M10225">
        <v>1</v>
      </c>
      <c r="N10225">
        <f t="shared" si="406"/>
        <v>0</v>
      </c>
      <c r="O10225">
        <f t="shared" si="405"/>
        <v>0</v>
      </c>
      <c r="P10225" t="s">
        <v>12694</v>
      </c>
    </row>
    <row r="10226" spans="2:16" x14ac:dyDescent="0.25">
      <c r="B10226" t="s">
        <v>10232</v>
      </c>
      <c r="C10226" s="119" t="s">
        <v>60</v>
      </c>
      <c r="D10226" t="s">
        <v>11537</v>
      </c>
      <c r="E10226" t="s">
        <v>11530</v>
      </c>
      <c r="F10226" t="s">
        <v>11540</v>
      </c>
      <c r="G10226" t="s">
        <v>61</v>
      </c>
      <c r="H10226" t="s">
        <v>18</v>
      </c>
      <c r="I10226" t="s">
        <v>11541</v>
      </c>
      <c r="J10226">
        <v>2018</v>
      </c>
      <c r="K10226">
        <v>649.86</v>
      </c>
      <c r="L10226">
        <v>23</v>
      </c>
      <c r="M10226">
        <v>1</v>
      </c>
      <c r="N10226">
        <f t="shared" si="406"/>
        <v>0</v>
      </c>
      <c r="O10226">
        <f t="shared" si="405"/>
        <v>0</v>
      </c>
      <c r="P10226" t="s">
        <v>12694</v>
      </c>
    </row>
    <row r="10227" spans="2:16" x14ac:dyDescent="0.25">
      <c r="B10227" t="s">
        <v>10233</v>
      </c>
      <c r="C10227" s="119" t="s">
        <v>60</v>
      </c>
      <c r="D10227" t="s">
        <v>11537</v>
      </c>
      <c r="E10227" t="s">
        <v>11530</v>
      </c>
      <c r="F10227" t="s">
        <v>11540</v>
      </c>
      <c r="G10227" t="s">
        <v>61</v>
      </c>
      <c r="H10227" t="s">
        <v>18</v>
      </c>
      <c r="I10227" t="s">
        <v>11541</v>
      </c>
      <c r="J10227">
        <v>2018</v>
      </c>
      <c r="K10227">
        <v>649.86</v>
      </c>
      <c r="L10227">
        <v>23</v>
      </c>
      <c r="M10227">
        <v>1</v>
      </c>
      <c r="N10227">
        <f t="shared" si="406"/>
        <v>0</v>
      </c>
      <c r="O10227">
        <f t="shared" si="405"/>
        <v>0</v>
      </c>
      <c r="P10227" t="s">
        <v>12694</v>
      </c>
    </row>
    <row r="10228" spans="2:16" x14ac:dyDescent="0.25">
      <c r="B10228" t="s">
        <v>10234</v>
      </c>
      <c r="C10228" s="119" t="s">
        <v>60</v>
      </c>
      <c r="D10228" t="s">
        <v>11539</v>
      </c>
      <c r="E10228" t="s">
        <v>11530</v>
      </c>
      <c r="F10228" t="s">
        <v>11540</v>
      </c>
      <c r="G10228" t="s">
        <v>61</v>
      </c>
      <c r="H10228" t="s">
        <v>18</v>
      </c>
      <c r="I10228" t="s">
        <v>11541</v>
      </c>
      <c r="J10228">
        <v>2018</v>
      </c>
      <c r="K10228">
        <v>654.09</v>
      </c>
      <c r="L10228">
        <v>26</v>
      </c>
      <c r="M10228">
        <v>1</v>
      </c>
      <c r="N10228">
        <f t="shared" si="406"/>
        <v>0</v>
      </c>
      <c r="O10228">
        <f t="shared" si="405"/>
        <v>0</v>
      </c>
      <c r="P10228" t="s">
        <v>12694</v>
      </c>
    </row>
    <row r="10229" spans="2:16" x14ac:dyDescent="0.25">
      <c r="B10229" t="s">
        <v>10235</v>
      </c>
      <c r="C10229" s="119" t="s">
        <v>60</v>
      </c>
      <c r="D10229" t="s">
        <v>11539</v>
      </c>
      <c r="E10229" t="s">
        <v>11530</v>
      </c>
      <c r="F10229" t="s">
        <v>11540</v>
      </c>
      <c r="G10229" t="s">
        <v>61</v>
      </c>
      <c r="H10229" t="s">
        <v>18</v>
      </c>
      <c r="I10229" t="s">
        <v>11541</v>
      </c>
      <c r="J10229">
        <v>2018</v>
      </c>
      <c r="K10229">
        <v>654.09</v>
      </c>
      <c r="L10229">
        <v>26</v>
      </c>
      <c r="M10229">
        <v>1</v>
      </c>
      <c r="N10229">
        <f t="shared" si="406"/>
        <v>0</v>
      </c>
      <c r="O10229">
        <f t="shared" si="405"/>
        <v>0</v>
      </c>
      <c r="P10229" t="s">
        <v>12694</v>
      </c>
    </row>
    <row r="10230" spans="2:16" x14ac:dyDescent="0.25">
      <c r="B10230" t="s">
        <v>10236</v>
      </c>
      <c r="C10230" s="119" t="s">
        <v>60</v>
      </c>
      <c r="D10230" t="s">
        <v>11537</v>
      </c>
      <c r="E10230" t="s">
        <v>11530</v>
      </c>
      <c r="F10230" t="s">
        <v>11540</v>
      </c>
      <c r="G10230" t="s">
        <v>61</v>
      </c>
      <c r="H10230" t="s">
        <v>18</v>
      </c>
      <c r="I10230" t="s">
        <v>11541</v>
      </c>
      <c r="J10230">
        <v>2018</v>
      </c>
      <c r="K10230">
        <v>649.86</v>
      </c>
      <c r="L10230">
        <v>23</v>
      </c>
      <c r="M10230">
        <v>1</v>
      </c>
      <c r="N10230">
        <f t="shared" si="406"/>
        <v>0</v>
      </c>
      <c r="O10230">
        <f t="shared" si="405"/>
        <v>0</v>
      </c>
      <c r="P10230" t="s">
        <v>12694</v>
      </c>
    </row>
    <row r="10231" spans="2:16" x14ac:dyDescent="0.25">
      <c r="B10231" t="s">
        <v>10237</v>
      </c>
      <c r="C10231" s="119" t="s">
        <v>60</v>
      </c>
      <c r="D10231" t="s">
        <v>11537</v>
      </c>
      <c r="E10231" t="s">
        <v>11530</v>
      </c>
      <c r="F10231" t="s">
        <v>11540</v>
      </c>
      <c r="G10231" t="s">
        <v>61</v>
      </c>
      <c r="H10231" t="s">
        <v>18</v>
      </c>
      <c r="I10231" t="s">
        <v>11541</v>
      </c>
      <c r="J10231">
        <v>2018</v>
      </c>
      <c r="K10231">
        <v>681.98</v>
      </c>
      <c r="L10231">
        <v>21</v>
      </c>
      <c r="M10231">
        <v>1</v>
      </c>
      <c r="N10231">
        <f t="shared" si="406"/>
        <v>0</v>
      </c>
      <c r="O10231">
        <f t="shared" si="405"/>
        <v>0</v>
      </c>
      <c r="P10231" t="s">
        <v>12694</v>
      </c>
    </row>
    <row r="10232" spans="2:16" x14ac:dyDescent="0.25">
      <c r="B10232" t="s">
        <v>10238</v>
      </c>
      <c r="C10232" s="119" t="s">
        <v>60</v>
      </c>
      <c r="D10232" t="s">
        <v>11537</v>
      </c>
      <c r="E10232" t="s">
        <v>11530</v>
      </c>
      <c r="F10232" t="s">
        <v>11540</v>
      </c>
      <c r="G10232" t="s">
        <v>61</v>
      </c>
      <c r="H10232" t="s">
        <v>18</v>
      </c>
      <c r="I10232" t="s">
        <v>11541</v>
      </c>
      <c r="J10232">
        <v>2018</v>
      </c>
      <c r="K10232">
        <v>682.14</v>
      </c>
      <c r="L10232">
        <v>22</v>
      </c>
      <c r="M10232">
        <v>1</v>
      </c>
      <c r="N10232">
        <f t="shared" si="406"/>
        <v>0</v>
      </c>
      <c r="O10232">
        <f t="shared" si="405"/>
        <v>0</v>
      </c>
      <c r="P10232" t="s">
        <v>12694</v>
      </c>
    </row>
    <row r="10233" spans="2:16" x14ac:dyDescent="0.25">
      <c r="B10233" t="s">
        <v>10239</v>
      </c>
      <c r="C10233" s="119" t="s">
        <v>60</v>
      </c>
      <c r="D10233" t="s">
        <v>11542</v>
      </c>
      <c r="E10233" t="s">
        <v>11530</v>
      </c>
      <c r="F10233" t="s">
        <v>11540</v>
      </c>
      <c r="G10233" t="s">
        <v>61</v>
      </c>
      <c r="H10233" t="s">
        <v>18</v>
      </c>
      <c r="I10233" t="s">
        <v>11541</v>
      </c>
      <c r="J10233">
        <v>2018</v>
      </c>
      <c r="K10233">
        <v>687.59</v>
      </c>
      <c r="L10233">
        <v>32</v>
      </c>
      <c r="M10233">
        <v>1</v>
      </c>
      <c r="N10233">
        <f t="shared" si="406"/>
        <v>0</v>
      </c>
      <c r="O10233">
        <f t="shared" si="405"/>
        <v>0</v>
      </c>
      <c r="P10233" t="s">
        <v>12694</v>
      </c>
    </row>
    <row r="10234" spans="2:16" x14ac:dyDescent="0.25">
      <c r="B10234" t="s">
        <v>10240</v>
      </c>
      <c r="C10234" s="119" t="s">
        <v>60</v>
      </c>
      <c r="D10234" t="s">
        <v>11546</v>
      </c>
      <c r="E10234" t="s">
        <v>11530</v>
      </c>
      <c r="F10234" t="s">
        <v>11540</v>
      </c>
      <c r="G10234" t="s">
        <v>61</v>
      </c>
      <c r="H10234" t="s">
        <v>18</v>
      </c>
      <c r="I10234" t="s">
        <v>11533</v>
      </c>
      <c r="J10234">
        <v>2018</v>
      </c>
      <c r="K10234">
        <v>658.74</v>
      </c>
      <c r="L10234">
        <v>40</v>
      </c>
      <c r="M10234">
        <v>1</v>
      </c>
      <c r="N10234">
        <f t="shared" si="406"/>
        <v>0</v>
      </c>
      <c r="O10234">
        <f t="shared" si="405"/>
        <v>0</v>
      </c>
      <c r="P10234" t="s">
        <v>12694</v>
      </c>
    </row>
    <row r="10235" spans="2:16" x14ac:dyDescent="0.25">
      <c r="B10235" t="s">
        <v>10241</v>
      </c>
      <c r="C10235" s="119" t="s">
        <v>60</v>
      </c>
      <c r="D10235" t="s">
        <v>11539</v>
      </c>
      <c r="E10235" t="s">
        <v>11530</v>
      </c>
      <c r="F10235" t="s">
        <v>11540</v>
      </c>
      <c r="G10235" t="s">
        <v>61</v>
      </c>
      <c r="H10235" t="s">
        <v>18</v>
      </c>
      <c r="I10235" t="s">
        <v>11541</v>
      </c>
      <c r="J10235">
        <v>2018</v>
      </c>
      <c r="K10235">
        <v>654.38</v>
      </c>
      <c r="L10235">
        <v>28</v>
      </c>
      <c r="M10235">
        <v>1</v>
      </c>
      <c r="N10235">
        <f t="shared" si="406"/>
        <v>0</v>
      </c>
      <c r="O10235">
        <f t="shared" ref="O10235:O10298" si="407">IF(OR(L10235="",L10235&lt;=0),1,0)</f>
        <v>0</v>
      </c>
      <c r="P10235" t="s">
        <v>12694</v>
      </c>
    </row>
    <row r="10236" spans="2:16" x14ac:dyDescent="0.25">
      <c r="B10236" t="s">
        <v>10242</v>
      </c>
      <c r="C10236" s="119" t="s">
        <v>60</v>
      </c>
      <c r="D10236" t="s">
        <v>11539</v>
      </c>
      <c r="E10236" t="s">
        <v>11530</v>
      </c>
      <c r="F10236" t="s">
        <v>11540</v>
      </c>
      <c r="G10236" t="s">
        <v>61</v>
      </c>
      <c r="H10236" t="s">
        <v>18</v>
      </c>
      <c r="I10236" t="s">
        <v>11541</v>
      </c>
      <c r="J10236">
        <v>2018</v>
      </c>
      <c r="K10236">
        <v>654.24</v>
      </c>
      <c r="L10236">
        <v>27</v>
      </c>
      <c r="M10236">
        <v>1</v>
      </c>
      <c r="N10236">
        <f t="shared" si="406"/>
        <v>0</v>
      </c>
      <c r="O10236">
        <f t="shared" si="407"/>
        <v>0</v>
      </c>
      <c r="P10236" t="s">
        <v>12694</v>
      </c>
    </row>
    <row r="10237" spans="2:16" x14ac:dyDescent="0.25">
      <c r="B10237" t="s">
        <v>10243</v>
      </c>
      <c r="C10237" s="119" t="s">
        <v>60</v>
      </c>
      <c r="D10237" t="s">
        <v>11537</v>
      </c>
      <c r="E10237" t="s">
        <v>11530</v>
      </c>
      <c r="F10237" t="s">
        <v>11540</v>
      </c>
      <c r="G10237" t="s">
        <v>61</v>
      </c>
      <c r="H10237" t="s">
        <v>18</v>
      </c>
      <c r="I10237" t="s">
        <v>11541</v>
      </c>
      <c r="J10237">
        <v>2018</v>
      </c>
      <c r="K10237">
        <v>650.15</v>
      </c>
      <c r="L10237">
        <v>25</v>
      </c>
      <c r="M10237">
        <v>1</v>
      </c>
      <c r="N10237">
        <f t="shared" si="406"/>
        <v>0</v>
      </c>
      <c r="O10237">
        <f t="shared" si="407"/>
        <v>0</v>
      </c>
      <c r="P10237" t="s">
        <v>12694</v>
      </c>
    </row>
    <row r="10238" spans="2:16" x14ac:dyDescent="0.25">
      <c r="B10238" t="s">
        <v>10244</v>
      </c>
      <c r="C10238" s="119" t="s">
        <v>60</v>
      </c>
      <c r="D10238" t="s">
        <v>11537</v>
      </c>
      <c r="E10238" t="s">
        <v>11530</v>
      </c>
      <c r="F10238" t="s">
        <v>11540</v>
      </c>
      <c r="G10238" t="s">
        <v>61</v>
      </c>
      <c r="H10238" t="s">
        <v>18</v>
      </c>
      <c r="I10238" t="s">
        <v>11541</v>
      </c>
      <c r="J10238">
        <v>2018</v>
      </c>
      <c r="K10238">
        <v>649.57000000000005</v>
      </c>
      <c r="L10238">
        <v>21</v>
      </c>
      <c r="M10238">
        <v>1</v>
      </c>
      <c r="N10238">
        <f t="shared" si="406"/>
        <v>0</v>
      </c>
      <c r="O10238">
        <f t="shared" si="407"/>
        <v>0</v>
      </c>
      <c r="P10238" t="s">
        <v>12694</v>
      </c>
    </row>
    <row r="10239" spans="2:16" x14ac:dyDescent="0.25">
      <c r="B10239" t="s">
        <v>10245</v>
      </c>
      <c r="C10239" s="119" t="s">
        <v>60</v>
      </c>
      <c r="D10239" t="s">
        <v>11537</v>
      </c>
      <c r="E10239" t="s">
        <v>11530</v>
      </c>
      <c r="F10239" t="s">
        <v>11540</v>
      </c>
      <c r="G10239" t="s">
        <v>61</v>
      </c>
      <c r="H10239" t="s">
        <v>18</v>
      </c>
      <c r="I10239" t="s">
        <v>11541</v>
      </c>
      <c r="J10239">
        <v>2018</v>
      </c>
      <c r="K10239">
        <v>681.99</v>
      </c>
      <c r="L10239">
        <v>21</v>
      </c>
      <c r="M10239">
        <v>1</v>
      </c>
      <c r="N10239">
        <f t="shared" si="406"/>
        <v>0</v>
      </c>
      <c r="O10239">
        <f t="shared" si="407"/>
        <v>0</v>
      </c>
      <c r="P10239" t="s">
        <v>12694</v>
      </c>
    </row>
    <row r="10240" spans="2:16" x14ac:dyDescent="0.25">
      <c r="B10240" t="s">
        <v>10246</v>
      </c>
      <c r="C10240" s="119" t="s">
        <v>60</v>
      </c>
      <c r="D10240" t="s">
        <v>11537</v>
      </c>
      <c r="E10240" t="s">
        <v>11530</v>
      </c>
      <c r="F10240" t="s">
        <v>11540</v>
      </c>
      <c r="G10240" t="s">
        <v>61</v>
      </c>
      <c r="H10240" t="s">
        <v>18</v>
      </c>
      <c r="I10240" t="s">
        <v>11533</v>
      </c>
      <c r="J10240">
        <v>2018</v>
      </c>
      <c r="K10240">
        <v>685.73</v>
      </c>
      <c r="L10240">
        <v>20</v>
      </c>
      <c r="M10240">
        <v>1</v>
      </c>
      <c r="N10240">
        <f t="shared" si="406"/>
        <v>0</v>
      </c>
      <c r="O10240">
        <f t="shared" si="407"/>
        <v>0</v>
      </c>
      <c r="P10240" t="s">
        <v>12694</v>
      </c>
    </row>
    <row r="10241" spans="2:16" x14ac:dyDescent="0.25">
      <c r="B10241" t="s">
        <v>10247</v>
      </c>
      <c r="C10241" s="119" t="s">
        <v>60</v>
      </c>
      <c r="D10241" t="s">
        <v>11537</v>
      </c>
      <c r="E10241" t="s">
        <v>11530</v>
      </c>
      <c r="F10241" t="s">
        <v>11540</v>
      </c>
      <c r="G10241" t="s">
        <v>61</v>
      </c>
      <c r="H10241" t="s">
        <v>18</v>
      </c>
      <c r="I10241" t="s">
        <v>11541</v>
      </c>
      <c r="J10241">
        <v>2018</v>
      </c>
      <c r="K10241">
        <v>683.12</v>
      </c>
      <c r="L10241">
        <v>29</v>
      </c>
      <c r="M10241">
        <v>1</v>
      </c>
      <c r="N10241">
        <f t="shared" si="406"/>
        <v>0</v>
      </c>
      <c r="O10241">
        <f t="shared" si="407"/>
        <v>0</v>
      </c>
      <c r="P10241" t="s">
        <v>12694</v>
      </c>
    </row>
    <row r="10242" spans="2:16" x14ac:dyDescent="0.25">
      <c r="B10242" t="s">
        <v>10248</v>
      </c>
      <c r="C10242" s="119" t="s">
        <v>60</v>
      </c>
      <c r="D10242" t="s">
        <v>11537</v>
      </c>
      <c r="E10242" t="s">
        <v>11530</v>
      </c>
      <c r="F10242" t="s">
        <v>11540</v>
      </c>
      <c r="G10242" t="s">
        <v>61</v>
      </c>
      <c r="H10242" t="s">
        <v>18</v>
      </c>
      <c r="I10242" t="s">
        <v>11541</v>
      </c>
      <c r="J10242">
        <v>2018</v>
      </c>
      <c r="K10242">
        <v>650.26</v>
      </c>
      <c r="L10242">
        <v>26</v>
      </c>
      <c r="M10242">
        <v>1</v>
      </c>
      <c r="N10242">
        <f t="shared" si="406"/>
        <v>0</v>
      </c>
      <c r="O10242">
        <f t="shared" si="407"/>
        <v>0</v>
      </c>
      <c r="P10242" t="s">
        <v>12694</v>
      </c>
    </row>
    <row r="10243" spans="2:16" x14ac:dyDescent="0.25">
      <c r="B10243" t="s">
        <v>10249</v>
      </c>
      <c r="C10243" s="119" t="s">
        <v>60</v>
      </c>
      <c r="D10243" t="s">
        <v>11537</v>
      </c>
      <c r="E10243" t="s">
        <v>11530</v>
      </c>
      <c r="F10243" t="s">
        <v>11540</v>
      </c>
      <c r="G10243" t="s">
        <v>61</v>
      </c>
      <c r="H10243" t="s">
        <v>18</v>
      </c>
      <c r="I10243" t="s">
        <v>11541</v>
      </c>
      <c r="J10243">
        <v>2018</v>
      </c>
      <c r="K10243">
        <v>682.25</v>
      </c>
      <c r="L10243">
        <v>23</v>
      </c>
      <c r="M10243">
        <v>1</v>
      </c>
      <c r="N10243">
        <f t="shared" si="406"/>
        <v>0</v>
      </c>
      <c r="O10243">
        <f t="shared" si="407"/>
        <v>0</v>
      </c>
      <c r="P10243" t="s">
        <v>12694</v>
      </c>
    </row>
    <row r="10244" spans="2:16" x14ac:dyDescent="0.25">
      <c r="B10244" t="s">
        <v>10250</v>
      </c>
      <c r="C10244" s="119" t="s">
        <v>60</v>
      </c>
      <c r="D10244" t="s">
        <v>11537</v>
      </c>
      <c r="E10244" t="s">
        <v>11530</v>
      </c>
      <c r="F10244" t="s">
        <v>11540</v>
      </c>
      <c r="G10244" t="s">
        <v>61</v>
      </c>
      <c r="H10244" t="s">
        <v>18</v>
      </c>
      <c r="I10244" t="s">
        <v>11541</v>
      </c>
      <c r="J10244">
        <v>2018</v>
      </c>
      <c r="K10244">
        <v>681.84</v>
      </c>
      <c r="L10244">
        <v>20</v>
      </c>
      <c r="M10244">
        <v>1</v>
      </c>
      <c r="N10244">
        <f t="shared" si="406"/>
        <v>0</v>
      </c>
      <c r="O10244">
        <f t="shared" si="407"/>
        <v>0</v>
      </c>
      <c r="P10244" t="s">
        <v>12694</v>
      </c>
    </row>
    <row r="10245" spans="2:16" x14ac:dyDescent="0.25">
      <c r="B10245" t="s">
        <v>10251</v>
      </c>
      <c r="C10245" s="119" t="s">
        <v>60</v>
      </c>
      <c r="D10245" t="s">
        <v>11539</v>
      </c>
      <c r="E10245" t="s">
        <v>11530</v>
      </c>
      <c r="F10245" t="s">
        <v>11540</v>
      </c>
      <c r="G10245" t="s">
        <v>61</v>
      </c>
      <c r="H10245" t="s">
        <v>18</v>
      </c>
      <c r="I10245" t="s">
        <v>11541</v>
      </c>
      <c r="J10245">
        <v>2018</v>
      </c>
      <c r="K10245">
        <v>687.89</v>
      </c>
      <c r="L10245">
        <v>34</v>
      </c>
      <c r="M10245">
        <v>1</v>
      </c>
      <c r="N10245">
        <f t="shared" si="406"/>
        <v>0</v>
      </c>
      <c r="O10245">
        <f t="shared" si="407"/>
        <v>0</v>
      </c>
      <c r="P10245" t="s">
        <v>12694</v>
      </c>
    </row>
    <row r="10246" spans="2:16" x14ac:dyDescent="0.25">
      <c r="B10246" t="s">
        <v>10252</v>
      </c>
      <c r="C10246" s="119" t="s">
        <v>60</v>
      </c>
      <c r="D10246" t="s">
        <v>11539</v>
      </c>
      <c r="E10246" t="s">
        <v>11530</v>
      </c>
      <c r="F10246" t="s">
        <v>11540</v>
      </c>
      <c r="G10246" t="s">
        <v>61</v>
      </c>
      <c r="H10246" t="s">
        <v>18</v>
      </c>
      <c r="I10246" t="s">
        <v>11541</v>
      </c>
      <c r="J10246">
        <v>2018</v>
      </c>
      <c r="K10246">
        <v>687.89</v>
      </c>
      <c r="L10246">
        <v>34</v>
      </c>
      <c r="M10246">
        <v>1</v>
      </c>
      <c r="N10246">
        <f t="shared" si="406"/>
        <v>0</v>
      </c>
      <c r="O10246">
        <f t="shared" si="407"/>
        <v>0</v>
      </c>
      <c r="P10246" t="s">
        <v>12694</v>
      </c>
    </row>
    <row r="10247" spans="2:16" x14ac:dyDescent="0.25">
      <c r="B10247" t="s">
        <v>10253</v>
      </c>
      <c r="C10247" s="119" t="s">
        <v>60</v>
      </c>
      <c r="D10247" t="s">
        <v>11539</v>
      </c>
      <c r="E10247" t="s">
        <v>11530</v>
      </c>
      <c r="F10247" t="s">
        <v>11540</v>
      </c>
      <c r="G10247" t="s">
        <v>61</v>
      </c>
      <c r="H10247" t="s">
        <v>18</v>
      </c>
      <c r="I10247" t="s">
        <v>11541</v>
      </c>
      <c r="J10247">
        <v>2018</v>
      </c>
      <c r="K10247">
        <v>687.89</v>
      </c>
      <c r="L10247">
        <v>34</v>
      </c>
      <c r="M10247">
        <v>1</v>
      </c>
      <c r="N10247">
        <f t="shared" si="406"/>
        <v>0</v>
      </c>
      <c r="O10247">
        <f t="shared" si="407"/>
        <v>0</v>
      </c>
      <c r="P10247" t="s">
        <v>12694</v>
      </c>
    </row>
    <row r="10248" spans="2:16" x14ac:dyDescent="0.25">
      <c r="B10248" t="s">
        <v>10254</v>
      </c>
      <c r="C10248" s="119" t="s">
        <v>60</v>
      </c>
      <c r="D10248" t="s">
        <v>11539</v>
      </c>
      <c r="E10248" t="s">
        <v>11530</v>
      </c>
      <c r="F10248" t="s">
        <v>11540</v>
      </c>
      <c r="G10248" t="s">
        <v>61</v>
      </c>
      <c r="H10248" t="s">
        <v>18</v>
      </c>
      <c r="I10248" t="s">
        <v>11541</v>
      </c>
      <c r="J10248">
        <v>2018</v>
      </c>
      <c r="K10248">
        <v>687.59</v>
      </c>
      <c r="L10248">
        <v>32</v>
      </c>
      <c r="M10248">
        <v>1</v>
      </c>
      <c r="N10248">
        <f t="shared" si="406"/>
        <v>0</v>
      </c>
      <c r="O10248">
        <f t="shared" si="407"/>
        <v>0</v>
      </c>
      <c r="P10248" t="s">
        <v>12694</v>
      </c>
    </row>
    <row r="10249" spans="2:16" x14ac:dyDescent="0.25">
      <c r="B10249" t="s">
        <v>10255</v>
      </c>
      <c r="C10249" s="119" t="s">
        <v>60</v>
      </c>
      <c r="D10249" t="s">
        <v>11552</v>
      </c>
      <c r="E10249" t="s">
        <v>11530</v>
      </c>
      <c r="F10249" t="s">
        <v>11540</v>
      </c>
      <c r="G10249" t="s">
        <v>61</v>
      </c>
      <c r="H10249" t="s">
        <v>18</v>
      </c>
      <c r="I10249" t="s">
        <v>11541</v>
      </c>
      <c r="J10249">
        <v>2018</v>
      </c>
      <c r="K10249">
        <v>650.67999999999995</v>
      </c>
      <c r="L10249">
        <v>23</v>
      </c>
      <c r="M10249">
        <v>1</v>
      </c>
      <c r="N10249">
        <f t="shared" si="406"/>
        <v>0</v>
      </c>
      <c r="O10249">
        <f t="shared" si="407"/>
        <v>0</v>
      </c>
      <c r="P10249" t="s">
        <v>12694</v>
      </c>
    </row>
    <row r="10250" spans="2:16" x14ac:dyDescent="0.25">
      <c r="B10250" t="s">
        <v>10256</v>
      </c>
      <c r="C10250" s="119" t="s">
        <v>60</v>
      </c>
      <c r="D10250" t="s">
        <v>11552</v>
      </c>
      <c r="E10250" t="s">
        <v>11530</v>
      </c>
      <c r="F10250" t="s">
        <v>11540</v>
      </c>
      <c r="G10250" t="s">
        <v>61</v>
      </c>
      <c r="H10250" t="s">
        <v>18</v>
      </c>
      <c r="I10250" t="s">
        <v>11541</v>
      </c>
      <c r="J10250">
        <v>2018</v>
      </c>
      <c r="K10250">
        <v>650.97</v>
      </c>
      <c r="L10250">
        <v>25</v>
      </c>
      <c r="M10250">
        <v>1</v>
      </c>
      <c r="N10250">
        <f t="shared" si="406"/>
        <v>0</v>
      </c>
      <c r="O10250">
        <f t="shared" si="407"/>
        <v>0</v>
      </c>
      <c r="P10250" t="s">
        <v>12694</v>
      </c>
    </row>
    <row r="10251" spans="2:16" x14ac:dyDescent="0.25">
      <c r="B10251" t="s">
        <v>10257</v>
      </c>
      <c r="C10251" s="119" t="s">
        <v>60</v>
      </c>
      <c r="D10251" t="s">
        <v>11552</v>
      </c>
      <c r="E10251" t="s">
        <v>11530</v>
      </c>
      <c r="F10251" t="s">
        <v>11540</v>
      </c>
      <c r="G10251" t="s">
        <v>61</v>
      </c>
      <c r="H10251" t="s">
        <v>18</v>
      </c>
      <c r="I10251" t="s">
        <v>11541</v>
      </c>
      <c r="J10251">
        <v>2018</v>
      </c>
      <c r="K10251">
        <v>650.83000000000004</v>
      </c>
      <c r="L10251">
        <v>24</v>
      </c>
      <c r="M10251">
        <v>1</v>
      </c>
      <c r="N10251">
        <f t="shared" ref="N10251:N10314" si="408">IF(K10251&lt;100,1,0)</f>
        <v>0</v>
      </c>
      <c r="O10251">
        <f t="shared" si="407"/>
        <v>0</v>
      </c>
      <c r="P10251" t="s">
        <v>12694</v>
      </c>
    </row>
    <row r="10252" spans="2:16" x14ac:dyDescent="0.25">
      <c r="B10252" t="s">
        <v>10258</v>
      </c>
      <c r="C10252" s="119" t="s">
        <v>60</v>
      </c>
      <c r="D10252" t="s">
        <v>11537</v>
      </c>
      <c r="E10252" t="s">
        <v>11530</v>
      </c>
      <c r="F10252" t="s">
        <v>11540</v>
      </c>
      <c r="G10252" t="s">
        <v>61</v>
      </c>
      <c r="H10252" t="s">
        <v>18</v>
      </c>
      <c r="I10252" t="s">
        <v>11541</v>
      </c>
      <c r="J10252">
        <v>2018</v>
      </c>
      <c r="K10252">
        <v>654.52</v>
      </c>
      <c r="L10252">
        <v>29</v>
      </c>
      <c r="M10252">
        <v>1</v>
      </c>
      <c r="N10252">
        <f t="shared" si="408"/>
        <v>0</v>
      </c>
      <c r="O10252">
        <f t="shared" si="407"/>
        <v>0</v>
      </c>
      <c r="P10252" t="s">
        <v>12694</v>
      </c>
    </row>
    <row r="10253" spans="2:16" x14ac:dyDescent="0.25">
      <c r="B10253" t="s">
        <v>10259</v>
      </c>
      <c r="C10253" s="119" t="s">
        <v>60</v>
      </c>
      <c r="D10253" t="s">
        <v>11537</v>
      </c>
      <c r="E10253" t="s">
        <v>11530</v>
      </c>
      <c r="F10253" t="s">
        <v>11540</v>
      </c>
      <c r="G10253" t="s">
        <v>61</v>
      </c>
      <c r="H10253" t="s">
        <v>18</v>
      </c>
      <c r="I10253" t="s">
        <v>11541</v>
      </c>
      <c r="J10253">
        <v>2018</v>
      </c>
      <c r="K10253">
        <v>654.52</v>
      </c>
      <c r="L10253">
        <v>29</v>
      </c>
      <c r="M10253">
        <v>1</v>
      </c>
      <c r="N10253">
        <f t="shared" si="408"/>
        <v>0</v>
      </c>
      <c r="O10253">
        <f t="shared" si="407"/>
        <v>0</v>
      </c>
      <c r="P10253" t="s">
        <v>12694</v>
      </c>
    </row>
    <row r="10254" spans="2:16" x14ac:dyDescent="0.25">
      <c r="B10254" t="s">
        <v>10260</v>
      </c>
      <c r="C10254" s="119" t="s">
        <v>60</v>
      </c>
      <c r="D10254" t="s">
        <v>11537</v>
      </c>
      <c r="E10254" t="s">
        <v>11530</v>
      </c>
      <c r="F10254" t="s">
        <v>11540</v>
      </c>
      <c r="G10254" t="s">
        <v>61</v>
      </c>
      <c r="H10254" t="s">
        <v>18</v>
      </c>
      <c r="I10254" t="s">
        <v>11541</v>
      </c>
      <c r="J10254">
        <v>2018</v>
      </c>
      <c r="K10254">
        <v>654.66999999999996</v>
      </c>
      <c r="L10254">
        <v>30</v>
      </c>
      <c r="M10254">
        <v>1</v>
      </c>
      <c r="N10254">
        <f t="shared" si="408"/>
        <v>0</v>
      </c>
      <c r="O10254">
        <f t="shared" si="407"/>
        <v>0</v>
      </c>
      <c r="P10254" t="s">
        <v>12694</v>
      </c>
    </row>
    <row r="10255" spans="2:16" x14ac:dyDescent="0.25">
      <c r="B10255" t="s">
        <v>10261</v>
      </c>
      <c r="C10255" s="119" t="s">
        <v>60</v>
      </c>
      <c r="D10255" t="s">
        <v>11537</v>
      </c>
      <c r="E10255" t="s">
        <v>11530</v>
      </c>
      <c r="F10255" t="s">
        <v>11540</v>
      </c>
      <c r="G10255" t="s">
        <v>61</v>
      </c>
      <c r="H10255" t="s">
        <v>18</v>
      </c>
      <c r="I10255" t="s">
        <v>11541</v>
      </c>
      <c r="J10255">
        <v>2018</v>
      </c>
      <c r="K10255">
        <v>654.52</v>
      </c>
      <c r="L10255">
        <v>29</v>
      </c>
      <c r="M10255">
        <v>1</v>
      </c>
      <c r="N10255">
        <f t="shared" si="408"/>
        <v>0</v>
      </c>
      <c r="O10255">
        <f t="shared" si="407"/>
        <v>0</v>
      </c>
      <c r="P10255" t="s">
        <v>12694</v>
      </c>
    </row>
    <row r="10256" spans="2:16" x14ac:dyDescent="0.25">
      <c r="B10256" t="s">
        <v>10262</v>
      </c>
      <c r="C10256" s="119" t="s">
        <v>60</v>
      </c>
      <c r="D10256" t="s">
        <v>11537</v>
      </c>
      <c r="E10256" t="s">
        <v>11530</v>
      </c>
      <c r="F10256" t="s">
        <v>11540</v>
      </c>
      <c r="G10256" t="s">
        <v>61</v>
      </c>
      <c r="H10256" t="s">
        <v>18</v>
      </c>
      <c r="I10256" t="s">
        <v>11541</v>
      </c>
      <c r="J10256">
        <v>2018</v>
      </c>
      <c r="K10256">
        <v>654.66999999999996</v>
      </c>
      <c r="L10256">
        <v>30</v>
      </c>
      <c r="M10256">
        <v>1</v>
      </c>
      <c r="N10256">
        <f t="shared" si="408"/>
        <v>0</v>
      </c>
      <c r="O10256">
        <f t="shared" si="407"/>
        <v>0</v>
      </c>
      <c r="P10256" t="s">
        <v>12694</v>
      </c>
    </row>
    <row r="10257" spans="2:16" x14ac:dyDescent="0.25">
      <c r="B10257" t="s">
        <v>10263</v>
      </c>
      <c r="C10257" s="119" t="s">
        <v>60</v>
      </c>
      <c r="D10257" t="s">
        <v>11537</v>
      </c>
      <c r="E10257" t="s">
        <v>11530</v>
      </c>
      <c r="F10257" t="s">
        <v>11540</v>
      </c>
      <c r="G10257" t="s">
        <v>61</v>
      </c>
      <c r="H10257" t="s">
        <v>18</v>
      </c>
      <c r="I10257" t="s">
        <v>11541</v>
      </c>
      <c r="J10257">
        <v>2018</v>
      </c>
      <c r="K10257">
        <v>674.64</v>
      </c>
      <c r="L10257">
        <v>28</v>
      </c>
      <c r="M10257">
        <v>1</v>
      </c>
      <c r="N10257">
        <f t="shared" si="408"/>
        <v>0</v>
      </c>
      <c r="O10257">
        <f t="shared" si="407"/>
        <v>0</v>
      </c>
      <c r="P10257" t="s">
        <v>12694</v>
      </c>
    </row>
    <row r="10258" spans="2:16" x14ac:dyDescent="0.25">
      <c r="B10258" t="s">
        <v>10264</v>
      </c>
      <c r="C10258" s="119" t="s">
        <v>60</v>
      </c>
      <c r="D10258" t="s">
        <v>11537</v>
      </c>
      <c r="E10258" t="s">
        <v>11530</v>
      </c>
      <c r="F10258" t="s">
        <v>11540</v>
      </c>
      <c r="G10258" t="s">
        <v>61</v>
      </c>
      <c r="H10258" t="s">
        <v>18</v>
      </c>
      <c r="I10258" t="s">
        <v>11541</v>
      </c>
      <c r="J10258">
        <v>2018</v>
      </c>
      <c r="K10258">
        <v>685.17</v>
      </c>
      <c r="L10258">
        <v>43</v>
      </c>
      <c r="M10258">
        <v>1</v>
      </c>
      <c r="N10258">
        <f t="shared" si="408"/>
        <v>0</v>
      </c>
      <c r="O10258">
        <f t="shared" si="407"/>
        <v>0</v>
      </c>
      <c r="P10258" t="s">
        <v>12694</v>
      </c>
    </row>
    <row r="10259" spans="2:16" x14ac:dyDescent="0.25">
      <c r="B10259" t="s">
        <v>10265</v>
      </c>
      <c r="C10259" s="119" t="s">
        <v>60</v>
      </c>
      <c r="D10259" t="s">
        <v>11537</v>
      </c>
      <c r="E10259" t="s">
        <v>11530</v>
      </c>
      <c r="F10259" t="s">
        <v>11540</v>
      </c>
      <c r="G10259" t="s">
        <v>61</v>
      </c>
      <c r="H10259" t="s">
        <v>18</v>
      </c>
      <c r="I10259" t="s">
        <v>11541</v>
      </c>
      <c r="J10259">
        <v>2018</v>
      </c>
      <c r="K10259">
        <v>682.1</v>
      </c>
      <c r="L10259">
        <v>22</v>
      </c>
      <c r="M10259">
        <v>1</v>
      </c>
      <c r="N10259">
        <f t="shared" si="408"/>
        <v>0</v>
      </c>
      <c r="O10259">
        <f t="shared" si="407"/>
        <v>0</v>
      </c>
      <c r="P10259" t="s">
        <v>12694</v>
      </c>
    </row>
    <row r="10260" spans="2:16" x14ac:dyDescent="0.25">
      <c r="B10260" t="s">
        <v>10266</v>
      </c>
      <c r="C10260" s="119" t="s">
        <v>60</v>
      </c>
      <c r="D10260" t="s">
        <v>11537</v>
      </c>
      <c r="E10260" t="s">
        <v>11530</v>
      </c>
      <c r="F10260" t="s">
        <v>11540</v>
      </c>
      <c r="G10260" t="s">
        <v>61</v>
      </c>
      <c r="H10260" t="s">
        <v>18</v>
      </c>
      <c r="I10260" t="s">
        <v>11541</v>
      </c>
      <c r="J10260">
        <v>2018</v>
      </c>
      <c r="K10260">
        <v>649.79999999999995</v>
      </c>
      <c r="L10260">
        <v>23</v>
      </c>
      <c r="M10260">
        <v>1</v>
      </c>
      <c r="N10260">
        <f t="shared" si="408"/>
        <v>0</v>
      </c>
      <c r="O10260">
        <f t="shared" si="407"/>
        <v>0</v>
      </c>
      <c r="P10260" t="s">
        <v>12694</v>
      </c>
    </row>
    <row r="10261" spans="2:16" x14ac:dyDescent="0.25">
      <c r="B10261" t="s">
        <v>10267</v>
      </c>
      <c r="C10261" s="119" t="s">
        <v>60</v>
      </c>
      <c r="D10261" t="s">
        <v>11537</v>
      </c>
      <c r="E10261" t="s">
        <v>11530</v>
      </c>
      <c r="F10261" t="s">
        <v>11540</v>
      </c>
      <c r="G10261" t="s">
        <v>61</v>
      </c>
      <c r="H10261" t="s">
        <v>18</v>
      </c>
      <c r="I10261" t="s">
        <v>11541</v>
      </c>
      <c r="J10261">
        <v>2018</v>
      </c>
      <c r="K10261">
        <v>684</v>
      </c>
      <c r="L10261">
        <v>35</v>
      </c>
      <c r="M10261">
        <v>1</v>
      </c>
      <c r="N10261">
        <f t="shared" si="408"/>
        <v>0</v>
      </c>
      <c r="O10261">
        <f t="shared" si="407"/>
        <v>0</v>
      </c>
      <c r="P10261" t="s">
        <v>12694</v>
      </c>
    </row>
    <row r="10262" spans="2:16" x14ac:dyDescent="0.25">
      <c r="B10262" t="s">
        <v>10268</v>
      </c>
      <c r="C10262" s="119" t="s">
        <v>60</v>
      </c>
      <c r="D10262" t="s">
        <v>11537</v>
      </c>
      <c r="E10262" t="s">
        <v>11530</v>
      </c>
      <c r="F10262" t="s">
        <v>11540</v>
      </c>
      <c r="G10262" t="s">
        <v>61</v>
      </c>
      <c r="H10262" t="s">
        <v>18</v>
      </c>
      <c r="I10262" t="s">
        <v>11541</v>
      </c>
      <c r="J10262">
        <v>2018</v>
      </c>
      <c r="K10262">
        <v>682.71</v>
      </c>
      <c r="L10262">
        <v>35</v>
      </c>
      <c r="M10262">
        <v>1</v>
      </c>
      <c r="N10262">
        <f t="shared" si="408"/>
        <v>0</v>
      </c>
      <c r="O10262">
        <f t="shared" si="407"/>
        <v>0</v>
      </c>
      <c r="P10262" t="s">
        <v>12694</v>
      </c>
    </row>
    <row r="10263" spans="2:16" x14ac:dyDescent="0.25">
      <c r="B10263" t="s">
        <v>10269</v>
      </c>
      <c r="C10263" s="119" t="s">
        <v>60</v>
      </c>
      <c r="D10263" t="s">
        <v>11537</v>
      </c>
      <c r="E10263" t="s">
        <v>11530</v>
      </c>
      <c r="F10263" t="s">
        <v>11540</v>
      </c>
      <c r="G10263" t="s">
        <v>61</v>
      </c>
      <c r="H10263" t="s">
        <v>18</v>
      </c>
      <c r="I10263" t="s">
        <v>11541</v>
      </c>
      <c r="J10263">
        <v>2018</v>
      </c>
      <c r="K10263">
        <v>648.6</v>
      </c>
      <c r="L10263">
        <v>23</v>
      </c>
      <c r="M10263">
        <v>1</v>
      </c>
      <c r="N10263">
        <f t="shared" si="408"/>
        <v>0</v>
      </c>
      <c r="O10263">
        <f t="shared" si="407"/>
        <v>0</v>
      </c>
      <c r="P10263" t="s">
        <v>12694</v>
      </c>
    </row>
    <row r="10264" spans="2:16" x14ac:dyDescent="0.25">
      <c r="B10264" t="s">
        <v>10270</v>
      </c>
      <c r="C10264" s="119" t="s">
        <v>60</v>
      </c>
      <c r="D10264" t="s">
        <v>11539</v>
      </c>
      <c r="E10264" t="s">
        <v>11530</v>
      </c>
      <c r="F10264" t="s">
        <v>11540</v>
      </c>
      <c r="G10264" t="s">
        <v>61</v>
      </c>
      <c r="H10264" t="s">
        <v>18</v>
      </c>
      <c r="I10264" t="s">
        <v>11541</v>
      </c>
      <c r="J10264">
        <v>2018</v>
      </c>
      <c r="K10264">
        <v>648.6</v>
      </c>
      <c r="L10264">
        <v>23</v>
      </c>
      <c r="M10264">
        <v>1</v>
      </c>
      <c r="N10264">
        <f t="shared" si="408"/>
        <v>0</v>
      </c>
      <c r="O10264">
        <f t="shared" si="407"/>
        <v>0</v>
      </c>
      <c r="P10264" t="s">
        <v>12694</v>
      </c>
    </row>
    <row r="10265" spans="2:16" x14ac:dyDescent="0.25">
      <c r="B10265" t="s">
        <v>10271</v>
      </c>
      <c r="C10265" s="119" t="s">
        <v>60</v>
      </c>
      <c r="D10265" t="s">
        <v>11539</v>
      </c>
      <c r="E10265" t="s">
        <v>11530</v>
      </c>
      <c r="F10265" t="s">
        <v>11540</v>
      </c>
      <c r="G10265" t="s">
        <v>61</v>
      </c>
      <c r="H10265" t="s">
        <v>18</v>
      </c>
      <c r="I10265" t="s">
        <v>11541</v>
      </c>
      <c r="J10265">
        <v>2018</v>
      </c>
      <c r="K10265">
        <v>651.83000000000004</v>
      </c>
      <c r="L10265">
        <v>31</v>
      </c>
      <c r="M10265">
        <v>1</v>
      </c>
      <c r="N10265">
        <f t="shared" si="408"/>
        <v>0</v>
      </c>
      <c r="O10265">
        <f t="shared" si="407"/>
        <v>0</v>
      </c>
      <c r="P10265" t="s">
        <v>12694</v>
      </c>
    </row>
    <row r="10266" spans="2:16" x14ac:dyDescent="0.25">
      <c r="B10266" t="s">
        <v>10272</v>
      </c>
      <c r="C10266" s="119" t="s">
        <v>60</v>
      </c>
      <c r="D10266" t="s">
        <v>11539</v>
      </c>
      <c r="E10266" t="s">
        <v>11530</v>
      </c>
      <c r="F10266" t="s">
        <v>11540</v>
      </c>
      <c r="G10266" t="s">
        <v>61</v>
      </c>
      <c r="H10266" t="s">
        <v>18</v>
      </c>
      <c r="I10266" t="s">
        <v>11541</v>
      </c>
      <c r="J10266">
        <v>2018</v>
      </c>
      <c r="K10266">
        <v>680.96</v>
      </c>
      <c r="L10266">
        <v>23</v>
      </c>
      <c r="M10266">
        <v>1</v>
      </c>
      <c r="N10266">
        <f t="shared" si="408"/>
        <v>0</v>
      </c>
      <c r="O10266">
        <f t="shared" si="407"/>
        <v>0</v>
      </c>
      <c r="P10266" t="s">
        <v>12694</v>
      </c>
    </row>
    <row r="10267" spans="2:16" x14ac:dyDescent="0.25">
      <c r="B10267" t="s">
        <v>10273</v>
      </c>
      <c r="C10267" s="119" t="s">
        <v>60</v>
      </c>
      <c r="D10267" t="s">
        <v>11537</v>
      </c>
      <c r="E10267" t="s">
        <v>11530</v>
      </c>
      <c r="F10267" t="s">
        <v>11540</v>
      </c>
      <c r="G10267" t="s">
        <v>61</v>
      </c>
      <c r="H10267" t="s">
        <v>18</v>
      </c>
      <c r="I10267" t="s">
        <v>11541</v>
      </c>
      <c r="J10267">
        <v>2018</v>
      </c>
      <c r="K10267">
        <v>681.1</v>
      </c>
      <c r="L10267">
        <v>24</v>
      </c>
      <c r="M10267">
        <v>1</v>
      </c>
      <c r="N10267">
        <f t="shared" si="408"/>
        <v>0</v>
      </c>
      <c r="O10267">
        <f t="shared" si="407"/>
        <v>0</v>
      </c>
      <c r="P10267" t="s">
        <v>12694</v>
      </c>
    </row>
    <row r="10268" spans="2:16" x14ac:dyDescent="0.25">
      <c r="B10268" t="s">
        <v>10274</v>
      </c>
      <c r="C10268" s="119" t="s">
        <v>60</v>
      </c>
      <c r="D10268" t="s">
        <v>11542</v>
      </c>
      <c r="E10268" t="s">
        <v>11530</v>
      </c>
      <c r="F10268" t="s">
        <v>11540</v>
      </c>
      <c r="G10268" t="s">
        <v>61</v>
      </c>
      <c r="H10268" t="s">
        <v>18</v>
      </c>
      <c r="I10268" t="s">
        <v>11541</v>
      </c>
      <c r="J10268">
        <v>2018</v>
      </c>
      <c r="K10268">
        <v>650.96</v>
      </c>
      <c r="L10268">
        <v>40</v>
      </c>
      <c r="M10268">
        <v>1</v>
      </c>
      <c r="N10268">
        <f t="shared" si="408"/>
        <v>0</v>
      </c>
      <c r="O10268">
        <f t="shared" si="407"/>
        <v>0</v>
      </c>
      <c r="P10268" t="s">
        <v>12694</v>
      </c>
    </row>
    <row r="10269" spans="2:16" x14ac:dyDescent="0.25">
      <c r="B10269" t="s">
        <v>10275</v>
      </c>
      <c r="C10269" s="119" t="s">
        <v>60</v>
      </c>
      <c r="D10269" t="s">
        <v>11542</v>
      </c>
      <c r="E10269" t="s">
        <v>11530</v>
      </c>
      <c r="F10269" t="s">
        <v>11540</v>
      </c>
      <c r="G10269" t="s">
        <v>61</v>
      </c>
      <c r="H10269" t="s">
        <v>18</v>
      </c>
      <c r="I10269" t="s">
        <v>11541</v>
      </c>
      <c r="J10269">
        <v>2018</v>
      </c>
      <c r="K10269">
        <v>680.84</v>
      </c>
      <c r="L10269">
        <v>23</v>
      </c>
      <c r="M10269">
        <v>1</v>
      </c>
      <c r="N10269">
        <f t="shared" si="408"/>
        <v>0</v>
      </c>
      <c r="O10269">
        <f t="shared" si="407"/>
        <v>0</v>
      </c>
      <c r="P10269" t="s">
        <v>12694</v>
      </c>
    </row>
    <row r="10270" spans="2:16" x14ac:dyDescent="0.25">
      <c r="B10270" t="s">
        <v>10276</v>
      </c>
      <c r="C10270" s="119" t="s">
        <v>60</v>
      </c>
      <c r="D10270" t="s">
        <v>11542</v>
      </c>
      <c r="E10270" t="s">
        <v>11530</v>
      </c>
      <c r="F10270" t="s">
        <v>11540</v>
      </c>
      <c r="G10270" t="s">
        <v>61</v>
      </c>
      <c r="H10270" t="s">
        <v>18</v>
      </c>
      <c r="I10270" t="s">
        <v>11541</v>
      </c>
      <c r="J10270">
        <v>2018</v>
      </c>
      <c r="K10270">
        <v>682.29</v>
      </c>
      <c r="L10270">
        <v>33</v>
      </c>
      <c r="M10270">
        <v>1</v>
      </c>
      <c r="N10270">
        <f t="shared" si="408"/>
        <v>0</v>
      </c>
      <c r="O10270">
        <f t="shared" si="407"/>
        <v>0</v>
      </c>
      <c r="P10270" t="s">
        <v>12694</v>
      </c>
    </row>
    <row r="10271" spans="2:16" x14ac:dyDescent="0.25">
      <c r="B10271" t="s">
        <v>10277</v>
      </c>
      <c r="C10271" s="119" t="s">
        <v>60</v>
      </c>
      <c r="D10271" t="s">
        <v>11542</v>
      </c>
      <c r="E10271" t="s">
        <v>11530</v>
      </c>
      <c r="F10271" t="s">
        <v>11540</v>
      </c>
      <c r="G10271" t="s">
        <v>61</v>
      </c>
      <c r="H10271" t="s">
        <v>18</v>
      </c>
      <c r="I10271" t="s">
        <v>11541</v>
      </c>
      <c r="J10271">
        <v>2018</v>
      </c>
      <c r="K10271">
        <v>1143.48</v>
      </c>
      <c r="L10271">
        <v>27</v>
      </c>
      <c r="M10271">
        <v>1</v>
      </c>
      <c r="N10271">
        <f t="shared" si="408"/>
        <v>0</v>
      </c>
      <c r="O10271">
        <f t="shared" si="407"/>
        <v>0</v>
      </c>
      <c r="P10271" t="s">
        <v>12694</v>
      </c>
    </row>
    <row r="10272" spans="2:16" x14ac:dyDescent="0.25">
      <c r="B10272" t="s">
        <v>10278</v>
      </c>
      <c r="C10272" s="119" t="s">
        <v>60</v>
      </c>
      <c r="D10272" t="s">
        <v>11542</v>
      </c>
      <c r="E10272" t="s">
        <v>11530</v>
      </c>
      <c r="F10272" t="s">
        <v>11540</v>
      </c>
      <c r="G10272" t="s">
        <v>61</v>
      </c>
      <c r="H10272" t="s">
        <v>18</v>
      </c>
      <c r="I10272" t="s">
        <v>11541</v>
      </c>
      <c r="J10272">
        <v>2018</v>
      </c>
      <c r="K10272">
        <v>683.32</v>
      </c>
      <c r="L10272">
        <v>40</v>
      </c>
      <c r="M10272">
        <v>1</v>
      </c>
      <c r="N10272">
        <f t="shared" si="408"/>
        <v>0</v>
      </c>
      <c r="O10272">
        <f t="shared" si="407"/>
        <v>0</v>
      </c>
      <c r="P10272" t="s">
        <v>12694</v>
      </c>
    </row>
    <row r="10273" spans="2:16" x14ac:dyDescent="0.25">
      <c r="B10273" t="s">
        <v>10279</v>
      </c>
      <c r="C10273" s="119" t="s">
        <v>60</v>
      </c>
      <c r="D10273" t="s">
        <v>11537</v>
      </c>
      <c r="E10273" t="s">
        <v>11530</v>
      </c>
      <c r="F10273" t="s">
        <v>11540</v>
      </c>
      <c r="G10273" t="s">
        <v>61</v>
      </c>
      <c r="H10273" t="s">
        <v>18</v>
      </c>
      <c r="I10273" t="s">
        <v>11541</v>
      </c>
      <c r="J10273">
        <v>2018</v>
      </c>
      <c r="K10273">
        <v>649.17999999999995</v>
      </c>
      <c r="L10273">
        <v>27</v>
      </c>
      <c r="M10273">
        <v>1</v>
      </c>
      <c r="N10273">
        <f t="shared" si="408"/>
        <v>0</v>
      </c>
      <c r="O10273">
        <f t="shared" si="407"/>
        <v>0</v>
      </c>
      <c r="P10273" t="s">
        <v>12694</v>
      </c>
    </row>
    <row r="10274" spans="2:16" x14ac:dyDescent="0.25">
      <c r="B10274" t="s">
        <v>10280</v>
      </c>
      <c r="C10274" s="119" t="s">
        <v>60</v>
      </c>
      <c r="D10274" t="s">
        <v>11537</v>
      </c>
      <c r="E10274" t="s">
        <v>11530</v>
      </c>
      <c r="F10274" t="s">
        <v>11540</v>
      </c>
      <c r="G10274" t="s">
        <v>61</v>
      </c>
      <c r="H10274" t="s">
        <v>18</v>
      </c>
      <c r="I10274" t="s">
        <v>11541</v>
      </c>
      <c r="J10274">
        <v>2018</v>
      </c>
      <c r="K10274">
        <v>649.97</v>
      </c>
      <c r="L10274">
        <v>24</v>
      </c>
      <c r="M10274">
        <v>1</v>
      </c>
      <c r="N10274">
        <f t="shared" si="408"/>
        <v>0</v>
      </c>
      <c r="O10274">
        <f t="shared" si="407"/>
        <v>0</v>
      </c>
      <c r="P10274" t="s">
        <v>12694</v>
      </c>
    </row>
    <row r="10275" spans="2:16" x14ac:dyDescent="0.25">
      <c r="B10275" t="s">
        <v>10281</v>
      </c>
      <c r="C10275" s="119" t="s">
        <v>60</v>
      </c>
      <c r="D10275" t="s">
        <v>11542</v>
      </c>
      <c r="E10275" t="s">
        <v>11530</v>
      </c>
      <c r="F10275" t="s">
        <v>11540</v>
      </c>
      <c r="G10275" t="s">
        <v>61</v>
      </c>
      <c r="H10275" t="s">
        <v>18</v>
      </c>
      <c r="I10275" t="s">
        <v>11541</v>
      </c>
      <c r="J10275">
        <v>2018</v>
      </c>
      <c r="K10275">
        <v>680.98</v>
      </c>
      <c r="L10275">
        <v>24</v>
      </c>
      <c r="M10275">
        <v>1</v>
      </c>
      <c r="N10275">
        <f t="shared" si="408"/>
        <v>0</v>
      </c>
      <c r="O10275">
        <f t="shared" si="407"/>
        <v>0</v>
      </c>
      <c r="P10275" t="s">
        <v>12694</v>
      </c>
    </row>
    <row r="10276" spans="2:16" x14ac:dyDescent="0.25">
      <c r="B10276" t="s">
        <v>10282</v>
      </c>
      <c r="C10276" s="119" t="s">
        <v>60</v>
      </c>
      <c r="D10276" t="s">
        <v>11542</v>
      </c>
      <c r="E10276" t="s">
        <v>11530</v>
      </c>
      <c r="F10276" t="s">
        <v>11540</v>
      </c>
      <c r="G10276" t="s">
        <v>61</v>
      </c>
      <c r="H10276" t="s">
        <v>18</v>
      </c>
      <c r="I10276" t="s">
        <v>11541</v>
      </c>
      <c r="J10276">
        <v>2018</v>
      </c>
      <c r="K10276">
        <v>681.12</v>
      </c>
      <c r="L10276">
        <v>25</v>
      </c>
      <c r="M10276">
        <v>1</v>
      </c>
      <c r="N10276">
        <f t="shared" si="408"/>
        <v>0</v>
      </c>
      <c r="O10276">
        <f t="shared" si="407"/>
        <v>0</v>
      </c>
      <c r="P10276" t="s">
        <v>12694</v>
      </c>
    </row>
    <row r="10277" spans="2:16" x14ac:dyDescent="0.25">
      <c r="B10277" t="s">
        <v>10283</v>
      </c>
      <c r="C10277" s="119" t="s">
        <v>60</v>
      </c>
      <c r="D10277" t="s">
        <v>11537</v>
      </c>
      <c r="E10277" t="s">
        <v>11530</v>
      </c>
      <c r="F10277" t="s">
        <v>11540</v>
      </c>
      <c r="G10277" t="s">
        <v>61</v>
      </c>
      <c r="H10277" t="s">
        <v>18</v>
      </c>
      <c r="I10277" t="s">
        <v>11541</v>
      </c>
      <c r="J10277">
        <v>2018</v>
      </c>
      <c r="K10277">
        <v>648.47</v>
      </c>
      <c r="L10277">
        <v>22</v>
      </c>
      <c r="M10277">
        <v>1</v>
      </c>
      <c r="N10277">
        <f t="shared" si="408"/>
        <v>0</v>
      </c>
      <c r="O10277">
        <f t="shared" si="407"/>
        <v>0</v>
      </c>
      <c r="P10277" t="s">
        <v>12694</v>
      </c>
    </row>
    <row r="10278" spans="2:16" x14ac:dyDescent="0.25">
      <c r="B10278" t="s">
        <v>10284</v>
      </c>
      <c r="C10278" s="119" t="s">
        <v>60</v>
      </c>
      <c r="D10278" t="s">
        <v>11537</v>
      </c>
      <c r="E10278" t="s">
        <v>11530</v>
      </c>
      <c r="F10278" t="s">
        <v>11540</v>
      </c>
      <c r="G10278" t="s">
        <v>61</v>
      </c>
      <c r="H10278" t="s">
        <v>18</v>
      </c>
      <c r="I10278" t="s">
        <v>11541</v>
      </c>
      <c r="J10278">
        <v>2018</v>
      </c>
      <c r="K10278">
        <v>649.67999999999995</v>
      </c>
      <c r="L10278">
        <v>22</v>
      </c>
      <c r="M10278">
        <v>1</v>
      </c>
      <c r="N10278">
        <f t="shared" si="408"/>
        <v>0</v>
      </c>
      <c r="O10278">
        <f t="shared" si="407"/>
        <v>0</v>
      </c>
      <c r="P10278" t="s">
        <v>12694</v>
      </c>
    </row>
    <row r="10279" spans="2:16" x14ac:dyDescent="0.25">
      <c r="B10279" t="s">
        <v>10285</v>
      </c>
      <c r="C10279" s="119" t="s">
        <v>60</v>
      </c>
      <c r="D10279" t="s">
        <v>11537</v>
      </c>
      <c r="E10279" t="s">
        <v>11530</v>
      </c>
      <c r="F10279" t="s">
        <v>11540</v>
      </c>
      <c r="G10279" t="s">
        <v>61</v>
      </c>
      <c r="H10279" t="s">
        <v>18</v>
      </c>
      <c r="I10279" t="s">
        <v>11541</v>
      </c>
      <c r="J10279">
        <v>2018</v>
      </c>
      <c r="K10279">
        <v>649.97</v>
      </c>
      <c r="L10279">
        <v>24</v>
      </c>
      <c r="M10279">
        <v>1</v>
      </c>
      <c r="N10279">
        <f t="shared" si="408"/>
        <v>0</v>
      </c>
      <c r="O10279">
        <f t="shared" si="407"/>
        <v>0</v>
      </c>
      <c r="P10279" t="s">
        <v>12694</v>
      </c>
    </row>
    <row r="10280" spans="2:16" x14ac:dyDescent="0.25">
      <c r="B10280" t="s">
        <v>10286</v>
      </c>
      <c r="C10280" s="119" t="s">
        <v>60</v>
      </c>
      <c r="D10280" t="s">
        <v>11537</v>
      </c>
      <c r="E10280" t="s">
        <v>11530</v>
      </c>
      <c r="F10280" t="s">
        <v>11540</v>
      </c>
      <c r="G10280" t="s">
        <v>61</v>
      </c>
      <c r="H10280" t="s">
        <v>18</v>
      </c>
      <c r="I10280" t="s">
        <v>11541</v>
      </c>
      <c r="J10280">
        <v>2018</v>
      </c>
      <c r="K10280">
        <v>648.45000000000005</v>
      </c>
      <c r="L10280">
        <v>22</v>
      </c>
      <c r="M10280">
        <v>1</v>
      </c>
      <c r="N10280">
        <f t="shared" si="408"/>
        <v>0</v>
      </c>
      <c r="O10280">
        <f t="shared" si="407"/>
        <v>0</v>
      </c>
      <c r="P10280" t="s">
        <v>12694</v>
      </c>
    </row>
    <row r="10281" spans="2:16" x14ac:dyDescent="0.25">
      <c r="B10281" t="s">
        <v>10287</v>
      </c>
      <c r="C10281" s="119" t="s">
        <v>60</v>
      </c>
      <c r="D10281" t="s">
        <v>11537</v>
      </c>
      <c r="E10281" t="s">
        <v>11530</v>
      </c>
      <c r="F10281" t="s">
        <v>11540</v>
      </c>
      <c r="G10281" t="s">
        <v>61</v>
      </c>
      <c r="H10281" t="s">
        <v>18</v>
      </c>
      <c r="I10281" t="s">
        <v>11541</v>
      </c>
      <c r="J10281">
        <v>2018</v>
      </c>
      <c r="K10281">
        <v>648.45000000000005</v>
      </c>
      <c r="L10281">
        <v>22</v>
      </c>
      <c r="M10281">
        <v>1</v>
      </c>
      <c r="N10281">
        <f t="shared" si="408"/>
        <v>0</v>
      </c>
      <c r="O10281">
        <f t="shared" si="407"/>
        <v>0</v>
      </c>
      <c r="P10281" t="s">
        <v>12694</v>
      </c>
    </row>
    <row r="10282" spans="2:16" x14ac:dyDescent="0.25">
      <c r="B10282" t="s">
        <v>10288</v>
      </c>
      <c r="C10282" s="119" t="s">
        <v>60</v>
      </c>
      <c r="D10282" t="s">
        <v>11537</v>
      </c>
      <c r="E10282" t="s">
        <v>11530</v>
      </c>
      <c r="F10282" t="s">
        <v>11540</v>
      </c>
      <c r="G10282" t="s">
        <v>61</v>
      </c>
      <c r="H10282" t="s">
        <v>18</v>
      </c>
      <c r="I10282" t="s">
        <v>11541</v>
      </c>
      <c r="J10282">
        <v>2018</v>
      </c>
      <c r="K10282">
        <v>648.15</v>
      </c>
      <c r="L10282">
        <v>20</v>
      </c>
      <c r="M10282">
        <v>1</v>
      </c>
      <c r="N10282">
        <f t="shared" si="408"/>
        <v>0</v>
      </c>
      <c r="O10282">
        <f t="shared" si="407"/>
        <v>0</v>
      </c>
      <c r="P10282" t="s">
        <v>12694</v>
      </c>
    </row>
    <row r="10283" spans="2:16" x14ac:dyDescent="0.25">
      <c r="B10283" t="s">
        <v>10289</v>
      </c>
      <c r="C10283" s="119" t="s">
        <v>60</v>
      </c>
      <c r="D10283" t="s">
        <v>11539</v>
      </c>
      <c r="E10283" t="s">
        <v>11530</v>
      </c>
      <c r="F10283" t="s">
        <v>11540</v>
      </c>
      <c r="G10283" t="s">
        <v>61</v>
      </c>
      <c r="H10283" t="s">
        <v>18</v>
      </c>
      <c r="I10283" t="s">
        <v>11541</v>
      </c>
      <c r="J10283">
        <v>2018</v>
      </c>
      <c r="K10283">
        <v>683.87</v>
      </c>
      <c r="L10283">
        <v>28</v>
      </c>
      <c r="M10283">
        <v>1</v>
      </c>
      <c r="N10283">
        <f t="shared" si="408"/>
        <v>0</v>
      </c>
      <c r="O10283">
        <f t="shared" si="407"/>
        <v>0</v>
      </c>
      <c r="P10283" t="s">
        <v>12694</v>
      </c>
    </row>
    <row r="10284" spans="2:16" x14ac:dyDescent="0.25">
      <c r="B10284" t="s">
        <v>10290</v>
      </c>
      <c r="C10284" s="119" t="s">
        <v>60</v>
      </c>
      <c r="D10284" t="s">
        <v>11539</v>
      </c>
      <c r="E10284" t="s">
        <v>11530</v>
      </c>
      <c r="F10284" t="s">
        <v>11540</v>
      </c>
      <c r="G10284" t="s">
        <v>61</v>
      </c>
      <c r="H10284" t="s">
        <v>18</v>
      </c>
      <c r="I10284" t="s">
        <v>11541</v>
      </c>
      <c r="J10284">
        <v>2018</v>
      </c>
      <c r="K10284">
        <v>683.87</v>
      </c>
      <c r="L10284">
        <v>28</v>
      </c>
      <c r="M10284">
        <v>1</v>
      </c>
      <c r="N10284">
        <f t="shared" si="408"/>
        <v>0</v>
      </c>
      <c r="O10284">
        <f t="shared" si="407"/>
        <v>0</v>
      </c>
      <c r="P10284" t="s">
        <v>12694</v>
      </c>
    </row>
    <row r="10285" spans="2:16" x14ac:dyDescent="0.25">
      <c r="B10285" t="s">
        <v>10291</v>
      </c>
      <c r="C10285" s="119" t="s">
        <v>60</v>
      </c>
      <c r="D10285" t="s">
        <v>11539</v>
      </c>
      <c r="E10285" t="s">
        <v>11530</v>
      </c>
      <c r="F10285" t="s">
        <v>11540</v>
      </c>
      <c r="G10285" t="s">
        <v>61</v>
      </c>
      <c r="H10285" t="s">
        <v>18</v>
      </c>
      <c r="I10285" t="s">
        <v>11541</v>
      </c>
      <c r="J10285">
        <v>2018</v>
      </c>
      <c r="K10285">
        <v>684.01</v>
      </c>
      <c r="L10285">
        <v>29</v>
      </c>
      <c r="M10285">
        <v>1</v>
      </c>
      <c r="N10285">
        <f t="shared" si="408"/>
        <v>0</v>
      </c>
      <c r="O10285">
        <f t="shared" si="407"/>
        <v>0</v>
      </c>
      <c r="P10285" t="s">
        <v>12694</v>
      </c>
    </row>
    <row r="10286" spans="2:16" x14ac:dyDescent="0.25">
      <c r="B10286" t="s">
        <v>10292</v>
      </c>
      <c r="C10286" s="119" t="s">
        <v>60</v>
      </c>
      <c r="D10286" t="s">
        <v>11539</v>
      </c>
      <c r="E10286" t="s">
        <v>11530</v>
      </c>
      <c r="F10286" t="s">
        <v>11540</v>
      </c>
      <c r="G10286" t="s">
        <v>61</v>
      </c>
      <c r="H10286" t="s">
        <v>18</v>
      </c>
      <c r="I10286" t="s">
        <v>11541</v>
      </c>
      <c r="J10286">
        <v>2018</v>
      </c>
      <c r="K10286">
        <v>684.45</v>
      </c>
      <c r="L10286">
        <v>32</v>
      </c>
      <c r="M10286">
        <v>1</v>
      </c>
      <c r="N10286">
        <f t="shared" si="408"/>
        <v>0</v>
      </c>
      <c r="O10286">
        <f t="shared" si="407"/>
        <v>0</v>
      </c>
      <c r="P10286" t="s">
        <v>12694</v>
      </c>
    </row>
    <row r="10287" spans="2:16" x14ac:dyDescent="0.25">
      <c r="B10287" t="s">
        <v>10293</v>
      </c>
      <c r="C10287" s="119" t="s">
        <v>60</v>
      </c>
      <c r="D10287" t="s">
        <v>11539</v>
      </c>
      <c r="E10287" t="s">
        <v>11530</v>
      </c>
      <c r="F10287" t="s">
        <v>11540</v>
      </c>
      <c r="G10287" t="s">
        <v>61</v>
      </c>
      <c r="H10287" t="s">
        <v>18</v>
      </c>
      <c r="I10287" t="s">
        <v>11541</v>
      </c>
      <c r="J10287">
        <v>2018</v>
      </c>
      <c r="K10287">
        <v>685.48</v>
      </c>
      <c r="L10287">
        <v>39</v>
      </c>
      <c r="M10287">
        <v>1</v>
      </c>
      <c r="N10287">
        <f t="shared" si="408"/>
        <v>0</v>
      </c>
      <c r="O10287">
        <f t="shared" si="407"/>
        <v>0</v>
      </c>
      <c r="P10287" t="s">
        <v>12694</v>
      </c>
    </row>
    <row r="10288" spans="2:16" x14ac:dyDescent="0.25">
      <c r="B10288" t="s">
        <v>10294</v>
      </c>
      <c r="C10288" s="119" t="s">
        <v>60</v>
      </c>
      <c r="D10288" t="s">
        <v>11542</v>
      </c>
      <c r="E10288" t="s">
        <v>11530</v>
      </c>
      <c r="F10288" t="s">
        <v>11540</v>
      </c>
      <c r="G10288" t="s">
        <v>61</v>
      </c>
      <c r="H10288" t="s">
        <v>18</v>
      </c>
      <c r="I10288" t="s">
        <v>11541</v>
      </c>
      <c r="J10288">
        <v>2018</v>
      </c>
      <c r="K10288">
        <v>650.38</v>
      </c>
      <c r="L10288">
        <v>21</v>
      </c>
      <c r="M10288">
        <v>1</v>
      </c>
      <c r="N10288">
        <f t="shared" si="408"/>
        <v>0</v>
      </c>
      <c r="O10288">
        <f t="shared" si="407"/>
        <v>0</v>
      </c>
      <c r="P10288" t="s">
        <v>12694</v>
      </c>
    </row>
    <row r="10289" spans="2:16" x14ac:dyDescent="0.25">
      <c r="B10289" t="s">
        <v>10295</v>
      </c>
      <c r="C10289" s="119" t="s">
        <v>60</v>
      </c>
      <c r="D10289" t="s">
        <v>11537</v>
      </c>
      <c r="E10289" t="s">
        <v>11530</v>
      </c>
      <c r="F10289" t="s">
        <v>11540</v>
      </c>
      <c r="G10289" t="s">
        <v>61</v>
      </c>
      <c r="H10289" t="s">
        <v>18</v>
      </c>
      <c r="I10289" t="s">
        <v>11541</v>
      </c>
      <c r="J10289">
        <v>2018</v>
      </c>
      <c r="K10289">
        <v>681.97</v>
      </c>
      <c r="L10289">
        <v>21</v>
      </c>
      <c r="M10289">
        <v>1</v>
      </c>
      <c r="N10289">
        <f t="shared" si="408"/>
        <v>0</v>
      </c>
      <c r="O10289">
        <f t="shared" si="407"/>
        <v>0</v>
      </c>
      <c r="P10289" t="s">
        <v>12694</v>
      </c>
    </row>
    <row r="10290" spans="2:16" x14ac:dyDescent="0.25">
      <c r="B10290" t="s">
        <v>10296</v>
      </c>
      <c r="C10290" s="119" t="s">
        <v>60</v>
      </c>
      <c r="D10290" t="s">
        <v>11537</v>
      </c>
      <c r="E10290" t="s">
        <v>11530</v>
      </c>
      <c r="F10290" t="s">
        <v>11540</v>
      </c>
      <c r="G10290" t="s">
        <v>61</v>
      </c>
      <c r="H10290" t="s">
        <v>18</v>
      </c>
      <c r="I10290" t="s">
        <v>11541</v>
      </c>
      <c r="J10290">
        <v>2018</v>
      </c>
      <c r="K10290">
        <v>649.69000000000005</v>
      </c>
      <c r="L10290">
        <v>22</v>
      </c>
      <c r="M10290">
        <v>1</v>
      </c>
      <c r="N10290">
        <f t="shared" si="408"/>
        <v>0</v>
      </c>
      <c r="O10290">
        <f t="shared" si="407"/>
        <v>0</v>
      </c>
      <c r="P10290" t="s">
        <v>12694</v>
      </c>
    </row>
    <row r="10291" spans="2:16" x14ac:dyDescent="0.25">
      <c r="B10291" t="s">
        <v>10297</v>
      </c>
      <c r="C10291" s="119" t="s">
        <v>60</v>
      </c>
      <c r="D10291" t="s">
        <v>11537</v>
      </c>
      <c r="E10291" t="s">
        <v>11530</v>
      </c>
      <c r="F10291" t="s">
        <v>11540</v>
      </c>
      <c r="G10291" t="s">
        <v>61</v>
      </c>
      <c r="H10291" t="s">
        <v>18</v>
      </c>
      <c r="I10291" t="s">
        <v>11541</v>
      </c>
      <c r="J10291">
        <v>2018</v>
      </c>
      <c r="K10291">
        <v>649.84</v>
      </c>
      <c r="L10291">
        <v>23</v>
      </c>
      <c r="M10291">
        <v>1</v>
      </c>
      <c r="N10291">
        <f t="shared" si="408"/>
        <v>0</v>
      </c>
      <c r="O10291">
        <f t="shared" si="407"/>
        <v>0</v>
      </c>
      <c r="P10291" t="s">
        <v>12694</v>
      </c>
    </row>
    <row r="10292" spans="2:16" x14ac:dyDescent="0.25">
      <c r="B10292" t="s">
        <v>10298</v>
      </c>
      <c r="C10292" s="119" t="s">
        <v>60</v>
      </c>
      <c r="D10292" t="s">
        <v>11537</v>
      </c>
      <c r="E10292" t="s">
        <v>11530</v>
      </c>
      <c r="F10292" t="s">
        <v>11540</v>
      </c>
      <c r="G10292" t="s">
        <v>61</v>
      </c>
      <c r="H10292" t="s">
        <v>18</v>
      </c>
      <c r="I10292" t="s">
        <v>11541</v>
      </c>
      <c r="J10292">
        <v>2018</v>
      </c>
      <c r="K10292">
        <v>682.12</v>
      </c>
      <c r="L10292">
        <v>22</v>
      </c>
      <c r="M10292">
        <v>1</v>
      </c>
      <c r="N10292">
        <f t="shared" si="408"/>
        <v>0</v>
      </c>
      <c r="O10292">
        <f t="shared" si="407"/>
        <v>0</v>
      </c>
      <c r="P10292" t="s">
        <v>12694</v>
      </c>
    </row>
    <row r="10293" spans="2:16" x14ac:dyDescent="0.25">
      <c r="B10293" t="s">
        <v>10299</v>
      </c>
      <c r="C10293" s="119" t="s">
        <v>60</v>
      </c>
      <c r="D10293" t="s">
        <v>11537</v>
      </c>
      <c r="E10293" t="s">
        <v>11530</v>
      </c>
      <c r="F10293" t="s">
        <v>11540</v>
      </c>
      <c r="G10293" t="s">
        <v>61</v>
      </c>
      <c r="H10293" t="s">
        <v>18</v>
      </c>
      <c r="I10293" t="s">
        <v>11541</v>
      </c>
      <c r="J10293">
        <v>2018</v>
      </c>
      <c r="K10293">
        <v>651.14</v>
      </c>
      <c r="L10293">
        <v>32</v>
      </c>
      <c r="M10293">
        <v>1</v>
      </c>
      <c r="N10293">
        <f t="shared" si="408"/>
        <v>0</v>
      </c>
      <c r="O10293">
        <f t="shared" si="407"/>
        <v>0</v>
      </c>
      <c r="P10293" t="s">
        <v>12694</v>
      </c>
    </row>
    <row r="10294" spans="2:16" x14ac:dyDescent="0.25">
      <c r="B10294" t="s">
        <v>10300</v>
      </c>
      <c r="C10294" s="119" t="s">
        <v>60</v>
      </c>
      <c r="D10294" t="s">
        <v>11537</v>
      </c>
      <c r="E10294" t="s">
        <v>11530</v>
      </c>
      <c r="F10294" t="s">
        <v>11540</v>
      </c>
      <c r="G10294" t="s">
        <v>61</v>
      </c>
      <c r="H10294" t="s">
        <v>18</v>
      </c>
      <c r="I10294" t="s">
        <v>11541</v>
      </c>
      <c r="J10294">
        <v>2018</v>
      </c>
      <c r="K10294">
        <v>909.74</v>
      </c>
      <c r="L10294">
        <v>71</v>
      </c>
      <c r="M10294">
        <v>1</v>
      </c>
      <c r="N10294">
        <f t="shared" si="408"/>
        <v>0</v>
      </c>
      <c r="O10294">
        <f t="shared" si="407"/>
        <v>0</v>
      </c>
      <c r="P10294" t="s">
        <v>12694</v>
      </c>
    </row>
    <row r="10295" spans="2:16" x14ac:dyDescent="0.25">
      <c r="B10295" t="s">
        <v>10301</v>
      </c>
      <c r="C10295" s="119" t="s">
        <v>60</v>
      </c>
      <c r="D10295" t="s">
        <v>11537</v>
      </c>
      <c r="E10295" t="s">
        <v>11530</v>
      </c>
      <c r="F10295" t="s">
        <v>11540</v>
      </c>
      <c r="G10295" t="s">
        <v>61</v>
      </c>
      <c r="H10295" t="s">
        <v>18</v>
      </c>
      <c r="I10295" t="s">
        <v>11541</v>
      </c>
      <c r="J10295">
        <v>2018</v>
      </c>
      <c r="K10295">
        <v>651.45000000000005</v>
      </c>
      <c r="L10295">
        <v>34</v>
      </c>
      <c r="M10295">
        <v>1</v>
      </c>
      <c r="N10295">
        <f t="shared" si="408"/>
        <v>0</v>
      </c>
      <c r="O10295">
        <f t="shared" si="407"/>
        <v>0</v>
      </c>
      <c r="P10295" t="s">
        <v>12694</v>
      </c>
    </row>
    <row r="10296" spans="2:16" x14ac:dyDescent="0.25">
      <c r="B10296" t="s">
        <v>10302</v>
      </c>
      <c r="C10296" s="119" t="s">
        <v>60</v>
      </c>
      <c r="D10296" t="s">
        <v>11537</v>
      </c>
      <c r="E10296" t="s">
        <v>11530</v>
      </c>
      <c r="F10296" t="s">
        <v>11540</v>
      </c>
      <c r="G10296" t="s">
        <v>61</v>
      </c>
      <c r="H10296" t="s">
        <v>18</v>
      </c>
      <c r="I10296" t="s">
        <v>11541</v>
      </c>
      <c r="J10296">
        <v>2018</v>
      </c>
      <c r="K10296">
        <v>651.70000000000005</v>
      </c>
      <c r="L10296">
        <v>30</v>
      </c>
      <c r="M10296">
        <v>1</v>
      </c>
      <c r="N10296">
        <f t="shared" si="408"/>
        <v>0</v>
      </c>
      <c r="O10296">
        <f t="shared" si="407"/>
        <v>0</v>
      </c>
      <c r="P10296" t="s">
        <v>12694</v>
      </c>
    </row>
    <row r="10297" spans="2:16" x14ac:dyDescent="0.25">
      <c r="B10297" t="s">
        <v>10303</v>
      </c>
      <c r="C10297" s="119" t="s">
        <v>60</v>
      </c>
      <c r="D10297" t="s">
        <v>11537</v>
      </c>
      <c r="E10297" t="s">
        <v>11530</v>
      </c>
      <c r="F10297" t="s">
        <v>11540</v>
      </c>
      <c r="G10297" t="s">
        <v>61</v>
      </c>
      <c r="H10297" t="s">
        <v>18</v>
      </c>
      <c r="I10297" t="s">
        <v>11541</v>
      </c>
      <c r="J10297">
        <v>2018</v>
      </c>
      <c r="K10297">
        <v>651.83000000000004</v>
      </c>
      <c r="L10297">
        <v>31</v>
      </c>
      <c r="M10297">
        <v>1</v>
      </c>
      <c r="N10297">
        <f t="shared" si="408"/>
        <v>0</v>
      </c>
      <c r="O10297">
        <f t="shared" si="407"/>
        <v>0</v>
      </c>
      <c r="P10297" t="s">
        <v>12694</v>
      </c>
    </row>
    <row r="10298" spans="2:16" x14ac:dyDescent="0.25">
      <c r="B10298" t="s">
        <v>10304</v>
      </c>
      <c r="C10298" s="119" t="s">
        <v>60</v>
      </c>
      <c r="D10298" t="s">
        <v>11537</v>
      </c>
      <c r="E10298" t="s">
        <v>11530</v>
      </c>
      <c r="F10298" t="s">
        <v>11540</v>
      </c>
      <c r="G10298" t="s">
        <v>61</v>
      </c>
      <c r="H10298" t="s">
        <v>18</v>
      </c>
      <c r="I10298" t="s">
        <v>11541</v>
      </c>
      <c r="J10298">
        <v>2018</v>
      </c>
      <c r="K10298">
        <v>651.83000000000004</v>
      </c>
      <c r="L10298">
        <v>31</v>
      </c>
      <c r="M10298">
        <v>1</v>
      </c>
      <c r="N10298">
        <f t="shared" si="408"/>
        <v>0</v>
      </c>
      <c r="O10298">
        <f t="shared" si="407"/>
        <v>0</v>
      </c>
      <c r="P10298" t="s">
        <v>12694</v>
      </c>
    </row>
    <row r="10299" spans="2:16" x14ac:dyDescent="0.25">
      <c r="B10299" t="s">
        <v>10305</v>
      </c>
      <c r="C10299" s="119" t="s">
        <v>60</v>
      </c>
      <c r="D10299" t="s">
        <v>11537</v>
      </c>
      <c r="E10299" t="s">
        <v>11530</v>
      </c>
      <c r="F10299" t="s">
        <v>11540</v>
      </c>
      <c r="G10299" t="s">
        <v>61</v>
      </c>
      <c r="H10299" t="s">
        <v>18</v>
      </c>
      <c r="I10299" t="s">
        <v>11541</v>
      </c>
      <c r="J10299">
        <v>2018</v>
      </c>
      <c r="K10299">
        <v>652.73</v>
      </c>
      <c r="L10299">
        <v>37</v>
      </c>
      <c r="M10299">
        <v>1</v>
      </c>
      <c r="N10299">
        <f t="shared" si="408"/>
        <v>0</v>
      </c>
      <c r="O10299">
        <f t="shared" ref="O10299:O10362" si="409">IF(OR(L10299="",L10299&lt;=0),1,0)</f>
        <v>0</v>
      </c>
      <c r="P10299" t="s">
        <v>12694</v>
      </c>
    </row>
    <row r="10300" spans="2:16" x14ac:dyDescent="0.25">
      <c r="B10300" t="s">
        <v>10306</v>
      </c>
      <c r="C10300" s="119" t="s">
        <v>60</v>
      </c>
      <c r="D10300" t="s">
        <v>11537</v>
      </c>
      <c r="E10300" t="s">
        <v>11530</v>
      </c>
      <c r="F10300" t="s">
        <v>11540</v>
      </c>
      <c r="G10300" t="s">
        <v>61</v>
      </c>
      <c r="H10300" t="s">
        <v>18</v>
      </c>
      <c r="I10300" t="s">
        <v>11541</v>
      </c>
      <c r="J10300">
        <v>2018</v>
      </c>
      <c r="K10300">
        <v>651.54999999999995</v>
      </c>
      <c r="L10300">
        <v>29</v>
      </c>
      <c r="M10300">
        <v>1</v>
      </c>
      <c r="N10300">
        <f t="shared" si="408"/>
        <v>0</v>
      </c>
      <c r="O10300">
        <f t="shared" si="409"/>
        <v>0</v>
      </c>
      <c r="P10300" t="s">
        <v>12694</v>
      </c>
    </row>
    <row r="10301" spans="2:16" x14ac:dyDescent="0.25">
      <c r="B10301" t="s">
        <v>10307</v>
      </c>
      <c r="C10301" s="119" t="s">
        <v>60</v>
      </c>
      <c r="D10301" t="s">
        <v>11537</v>
      </c>
      <c r="E10301" t="s">
        <v>11530</v>
      </c>
      <c r="F10301" t="s">
        <v>11540</v>
      </c>
      <c r="G10301" t="s">
        <v>61</v>
      </c>
      <c r="H10301" t="s">
        <v>18</v>
      </c>
      <c r="I10301" t="s">
        <v>11541</v>
      </c>
      <c r="J10301">
        <v>2018</v>
      </c>
      <c r="K10301">
        <v>653.45000000000005</v>
      </c>
      <c r="L10301">
        <v>42</v>
      </c>
      <c r="M10301">
        <v>1</v>
      </c>
      <c r="N10301">
        <f t="shared" si="408"/>
        <v>0</v>
      </c>
      <c r="O10301">
        <f t="shared" si="409"/>
        <v>0</v>
      </c>
      <c r="P10301" t="s">
        <v>12694</v>
      </c>
    </row>
    <row r="10302" spans="2:16" x14ac:dyDescent="0.25">
      <c r="B10302" t="s">
        <v>10308</v>
      </c>
      <c r="C10302" s="119" t="s">
        <v>60</v>
      </c>
      <c r="D10302" t="s">
        <v>11550</v>
      </c>
      <c r="E10302" t="s">
        <v>11530</v>
      </c>
      <c r="F10302" t="s">
        <v>11540</v>
      </c>
      <c r="G10302" t="s">
        <v>61</v>
      </c>
      <c r="H10302" t="s">
        <v>18</v>
      </c>
      <c r="I10302" t="s">
        <v>11541</v>
      </c>
      <c r="J10302">
        <v>2018</v>
      </c>
      <c r="K10302">
        <v>650.01</v>
      </c>
      <c r="L10302">
        <v>30</v>
      </c>
      <c r="M10302">
        <v>1</v>
      </c>
      <c r="N10302">
        <f t="shared" si="408"/>
        <v>0</v>
      </c>
      <c r="O10302">
        <f t="shared" si="409"/>
        <v>0</v>
      </c>
      <c r="P10302" t="s">
        <v>12694</v>
      </c>
    </row>
    <row r="10303" spans="2:16" x14ac:dyDescent="0.25">
      <c r="B10303" t="s">
        <v>10309</v>
      </c>
      <c r="C10303" s="119" t="s">
        <v>60</v>
      </c>
      <c r="D10303" t="s">
        <v>11537</v>
      </c>
      <c r="E10303" t="s">
        <v>11530</v>
      </c>
      <c r="F10303" t="s">
        <v>11540</v>
      </c>
      <c r="G10303" t="s">
        <v>61</v>
      </c>
      <c r="H10303" t="s">
        <v>18</v>
      </c>
      <c r="I10303" t="s">
        <v>11541</v>
      </c>
      <c r="J10303">
        <v>2018</v>
      </c>
      <c r="K10303">
        <v>683.41</v>
      </c>
      <c r="L10303">
        <v>31</v>
      </c>
      <c r="M10303">
        <v>1</v>
      </c>
      <c r="N10303">
        <f t="shared" si="408"/>
        <v>0</v>
      </c>
      <c r="O10303">
        <f t="shared" si="409"/>
        <v>0</v>
      </c>
      <c r="P10303" t="s">
        <v>12694</v>
      </c>
    </row>
    <row r="10304" spans="2:16" x14ac:dyDescent="0.25">
      <c r="B10304" t="s">
        <v>10310</v>
      </c>
      <c r="C10304" s="119" t="s">
        <v>60</v>
      </c>
      <c r="D10304" t="s">
        <v>11537</v>
      </c>
      <c r="E10304" t="s">
        <v>11530</v>
      </c>
      <c r="F10304" t="s">
        <v>11540</v>
      </c>
      <c r="G10304" t="s">
        <v>61</v>
      </c>
      <c r="H10304" t="s">
        <v>18</v>
      </c>
      <c r="I10304" t="s">
        <v>11541</v>
      </c>
      <c r="J10304">
        <v>2018</v>
      </c>
      <c r="K10304">
        <v>651.45000000000005</v>
      </c>
      <c r="L10304">
        <v>34</v>
      </c>
      <c r="M10304">
        <v>1</v>
      </c>
      <c r="N10304">
        <f t="shared" si="408"/>
        <v>0</v>
      </c>
      <c r="O10304">
        <f t="shared" si="409"/>
        <v>0</v>
      </c>
      <c r="P10304" t="s">
        <v>12694</v>
      </c>
    </row>
    <row r="10305" spans="2:16" x14ac:dyDescent="0.25">
      <c r="B10305" t="s">
        <v>10311</v>
      </c>
      <c r="C10305" s="119" t="s">
        <v>60</v>
      </c>
      <c r="D10305" t="s">
        <v>11550</v>
      </c>
      <c r="E10305" t="s">
        <v>11530</v>
      </c>
      <c r="F10305" t="s">
        <v>11540</v>
      </c>
      <c r="G10305" t="s">
        <v>61</v>
      </c>
      <c r="H10305" t="s">
        <v>18</v>
      </c>
      <c r="I10305" t="s">
        <v>11541</v>
      </c>
      <c r="J10305">
        <v>2018</v>
      </c>
      <c r="K10305">
        <v>682.39</v>
      </c>
      <c r="L10305">
        <v>30</v>
      </c>
      <c r="M10305">
        <v>1</v>
      </c>
      <c r="N10305">
        <f t="shared" si="408"/>
        <v>0</v>
      </c>
      <c r="O10305">
        <f t="shared" si="409"/>
        <v>0</v>
      </c>
      <c r="P10305" t="s">
        <v>12694</v>
      </c>
    </row>
    <row r="10306" spans="2:16" x14ac:dyDescent="0.25">
      <c r="B10306" t="s">
        <v>10312</v>
      </c>
      <c r="C10306" s="119" t="s">
        <v>60</v>
      </c>
      <c r="D10306" t="s">
        <v>11537</v>
      </c>
      <c r="E10306" t="s">
        <v>11530</v>
      </c>
      <c r="F10306" t="s">
        <v>11540</v>
      </c>
      <c r="G10306" t="s">
        <v>61</v>
      </c>
      <c r="H10306" t="s">
        <v>18</v>
      </c>
      <c r="I10306" t="s">
        <v>11541</v>
      </c>
      <c r="J10306">
        <v>2018</v>
      </c>
      <c r="K10306">
        <v>650.38</v>
      </c>
      <c r="L10306">
        <v>21</v>
      </c>
      <c r="M10306">
        <v>1</v>
      </c>
      <c r="N10306">
        <f t="shared" si="408"/>
        <v>0</v>
      </c>
      <c r="O10306">
        <f t="shared" si="409"/>
        <v>0</v>
      </c>
      <c r="P10306" t="s">
        <v>12694</v>
      </c>
    </row>
    <row r="10307" spans="2:16" x14ac:dyDescent="0.25">
      <c r="B10307" t="s">
        <v>10313</v>
      </c>
      <c r="C10307" s="119" t="s">
        <v>60</v>
      </c>
      <c r="D10307" t="s">
        <v>11537</v>
      </c>
      <c r="E10307" t="s">
        <v>11530</v>
      </c>
      <c r="F10307" t="s">
        <v>11540</v>
      </c>
      <c r="G10307" t="s">
        <v>61</v>
      </c>
      <c r="H10307" t="s">
        <v>18</v>
      </c>
      <c r="I10307" t="s">
        <v>11541</v>
      </c>
      <c r="J10307">
        <v>2018</v>
      </c>
      <c r="K10307">
        <v>649.54</v>
      </c>
      <c r="L10307">
        <v>21</v>
      </c>
      <c r="M10307">
        <v>1</v>
      </c>
      <c r="N10307">
        <f t="shared" si="408"/>
        <v>0</v>
      </c>
      <c r="O10307">
        <f t="shared" si="409"/>
        <v>0</v>
      </c>
      <c r="P10307" t="s">
        <v>12694</v>
      </c>
    </row>
    <row r="10308" spans="2:16" x14ac:dyDescent="0.25">
      <c r="B10308" t="s">
        <v>10314</v>
      </c>
      <c r="C10308" s="119" t="s">
        <v>60</v>
      </c>
      <c r="D10308" t="s">
        <v>11537</v>
      </c>
      <c r="E10308" t="s">
        <v>11530</v>
      </c>
      <c r="F10308" t="s">
        <v>11540</v>
      </c>
      <c r="G10308" t="s">
        <v>61</v>
      </c>
      <c r="H10308" t="s">
        <v>18</v>
      </c>
      <c r="I10308" t="s">
        <v>11541</v>
      </c>
      <c r="J10308">
        <v>2018</v>
      </c>
      <c r="K10308">
        <v>648.54</v>
      </c>
      <c r="L10308">
        <v>20</v>
      </c>
      <c r="M10308">
        <v>1</v>
      </c>
      <c r="N10308">
        <f t="shared" si="408"/>
        <v>0</v>
      </c>
      <c r="O10308">
        <f t="shared" si="409"/>
        <v>0</v>
      </c>
      <c r="P10308" t="s">
        <v>12694</v>
      </c>
    </row>
    <row r="10309" spans="2:16" x14ac:dyDescent="0.25">
      <c r="B10309" t="s">
        <v>10315</v>
      </c>
      <c r="C10309" s="119" t="s">
        <v>60</v>
      </c>
      <c r="D10309" t="s">
        <v>11537</v>
      </c>
      <c r="E10309" t="s">
        <v>11530</v>
      </c>
      <c r="F10309" t="s">
        <v>11540</v>
      </c>
      <c r="G10309" t="s">
        <v>61</v>
      </c>
      <c r="H10309" t="s">
        <v>18</v>
      </c>
      <c r="I10309" t="s">
        <v>11541</v>
      </c>
      <c r="J10309">
        <v>2018</v>
      </c>
      <c r="K10309">
        <v>682.52</v>
      </c>
      <c r="L10309">
        <v>31</v>
      </c>
      <c r="M10309">
        <v>1</v>
      </c>
      <c r="N10309">
        <f t="shared" si="408"/>
        <v>0</v>
      </c>
      <c r="O10309">
        <f t="shared" si="409"/>
        <v>0</v>
      </c>
      <c r="P10309" t="s">
        <v>12694</v>
      </c>
    </row>
    <row r="10310" spans="2:16" x14ac:dyDescent="0.25">
      <c r="B10310" t="s">
        <v>10316</v>
      </c>
      <c r="C10310" s="119" t="s">
        <v>60</v>
      </c>
      <c r="D10310" t="s">
        <v>11537</v>
      </c>
      <c r="E10310" t="s">
        <v>11530</v>
      </c>
      <c r="F10310" t="s">
        <v>11540</v>
      </c>
      <c r="G10310" t="s">
        <v>61</v>
      </c>
      <c r="H10310" t="s">
        <v>18</v>
      </c>
      <c r="I10310" t="s">
        <v>11541</v>
      </c>
      <c r="J10310">
        <v>2018</v>
      </c>
      <c r="K10310">
        <v>651.79</v>
      </c>
      <c r="L10310">
        <v>34</v>
      </c>
      <c r="M10310">
        <v>1</v>
      </c>
      <c r="N10310">
        <f t="shared" si="408"/>
        <v>0</v>
      </c>
      <c r="O10310">
        <f t="shared" si="409"/>
        <v>0</v>
      </c>
      <c r="P10310" t="s">
        <v>12694</v>
      </c>
    </row>
    <row r="10311" spans="2:16" x14ac:dyDescent="0.25">
      <c r="B10311" t="s">
        <v>10317</v>
      </c>
      <c r="C10311" s="119" t="s">
        <v>60</v>
      </c>
      <c r="D10311" t="s">
        <v>11537</v>
      </c>
      <c r="E10311" t="s">
        <v>11530</v>
      </c>
      <c r="F10311" t="s">
        <v>11540</v>
      </c>
      <c r="G10311" t="s">
        <v>61</v>
      </c>
      <c r="H10311" t="s">
        <v>18</v>
      </c>
      <c r="I10311" t="s">
        <v>11541</v>
      </c>
      <c r="J10311">
        <v>2018</v>
      </c>
      <c r="K10311">
        <v>650</v>
      </c>
      <c r="L10311">
        <v>22</v>
      </c>
      <c r="M10311">
        <v>1</v>
      </c>
      <c r="N10311">
        <f t="shared" si="408"/>
        <v>0</v>
      </c>
      <c r="O10311">
        <f t="shared" si="409"/>
        <v>0</v>
      </c>
      <c r="P10311" t="s">
        <v>12694</v>
      </c>
    </row>
    <row r="10312" spans="2:16" x14ac:dyDescent="0.25">
      <c r="B10312" t="s">
        <v>10318</v>
      </c>
      <c r="C10312" s="119" t="s">
        <v>60</v>
      </c>
      <c r="D10312" t="s">
        <v>11537</v>
      </c>
      <c r="E10312" t="s">
        <v>11530</v>
      </c>
      <c r="F10312" t="s">
        <v>11540</v>
      </c>
      <c r="G10312" t="s">
        <v>61</v>
      </c>
      <c r="H10312" t="s">
        <v>18</v>
      </c>
      <c r="I10312" t="s">
        <v>11541</v>
      </c>
      <c r="J10312">
        <v>2018</v>
      </c>
      <c r="K10312">
        <v>681.22</v>
      </c>
      <c r="L10312">
        <v>22</v>
      </c>
      <c r="M10312">
        <v>1</v>
      </c>
      <c r="N10312">
        <f t="shared" si="408"/>
        <v>0</v>
      </c>
      <c r="O10312">
        <f t="shared" si="409"/>
        <v>0</v>
      </c>
      <c r="P10312" t="s">
        <v>12694</v>
      </c>
    </row>
    <row r="10313" spans="2:16" x14ac:dyDescent="0.25">
      <c r="B10313" t="s">
        <v>10319</v>
      </c>
      <c r="C10313" s="119" t="s">
        <v>60</v>
      </c>
      <c r="D10313" t="s">
        <v>11550</v>
      </c>
      <c r="E10313" t="s">
        <v>11530</v>
      </c>
      <c r="F10313" t="s">
        <v>11540</v>
      </c>
      <c r="G10313" t="s">
        <v>61</v>
      </c>
      <c r="H10313" t="s">
        <v>18</v>
      </c>
      <c r="I10313" t="s">
        <v>11541</v>
      </c>
      <c r="J10313">
        <v>2018</v>
      </c>
      <c r="K10313">
        <v>651.98</v>
      </c>
      <c r="L10313">
        <v>32</v>
      </c>
      <c r="M10313">
        <v>1</v>
      </c>
      <c r="N10313">
        <f t="shared" si="408"/>
        <v>0</v>
      </c>
      <c r="O10313">
        <f t="shared" si="409"/>
        <v>0</v>
      </c>
      <c r="P10313" t="s">
        <v>12694</v>
      </c>
    </row>
    <row r="10314" spans="2:16" x14ac:dyDescent="0.25">
      <c r="B10314" t="s">
        <v>10320</v>
      </c>
      <c r="C10314" s="119" t="s">
        <v>60</v>
      </c>
      <c r="D10314" t="s">
        <v>11550</v>
      </c>
      <c r="E10314" t="s">
        <v>11530</v>
      </c>
      <c r="F10314" t="s">
        <v>11540</v>
      </c>
      <c r="G10314" t="s">
        <v>61</v>
      </c>
      <c r="H10314" t="s">
        <v>18</v>
      </c>
      <c r="I10314" t="s">
        <v>11541</v>
      </c>
      <c r="J10314">
        <v>2018</v>
      </c>
      <c r="K10314">
        <v>649.12</v>
      </c>
      <c r="L10314">
        <v>87</v>
      </c>
      <c r="M10314">
        <v>1</v>
      </c>
      <c r="N10314">
        <f t="shared" si="408"/>
        <v>0</v>
      </c>
      <c r="O10314">
        <f t="shared" si="409"/>
        <v>0</v>
      </c>
      <c r="P10314" t="s">
        <v>12694</v>
      </c>
    </row>
    <row r="10315" spans="2:16" x14ac:dyDescent="0.25">
      <c r="B10315" t="s">
        <v>10321</v>
      </c>
      <c r="C10315" s="119" t="s">
        <v>60</v>
      </c>
      <c r="D10315" t="s">
        <v>11537</v>
      </c>
      <c r="E10315" t="s">
        <v>11530</v>
      </c>
      <c r="F10315" t="s">
        <v>11540</v>
      </c>
      <c r="G10315" t="s">
        <v>61</v>
      </c>
      <c r="H10315" t="s">
        <v>18</v>
      </c>
      <c r="I10315" t="s">
        <v>11541</v>
      </c>
      <c r="J10315">
        <v>2018</v>
      </c>
      <c r="K10315">
        <v>685.77</v>
      </c>
      <c r="L10315">
        <v>41</v>
      </c>
      <c r="M10315">
        <v>1</v>
      </c>
      <c r="N10315">
        <f t="shared" ref="N10315:N10378" si="410">IF(K10315&lt;100,1,0)</f>
        <v>0</v>
      </c>
      <c r="O10315">
        <f t="shared" si="409"/>
        <v>0</v>
      </c>
      <c r="P10315" t="s">
        <v>12694</v>
      </c>
    </row>
    <row r="10316" spans="2:16" x14ac:dyDescent="0.25">
      <c r="B10316" t="s">
        <v>10322</v>
      </c>
      <c r="C10316" s="119" t="s">
        <v>60</v>
      </c>
      <c r="D10316" t="s">
        <v>11537</v>
      </c>
      <c r="E10316" t="s">
        <v>11530</v>
      </c>
      <c r="F10316" t="s">
        <v>11540</v>
      </c>
      <c r="G10316" t="s">
        <v>61</v>
      </c>
      <c r="H10316" t="s">
        <v>18</v>
      </c>
      <c r="I10316" t="s">
        <v>11541</v>
      </c>
      <c r="J10316">
        <v>2018</v>
      </c>
      <c r="K10316">
        <v>684.6</v>
      </c>
      <c r="L10316">
        <v>33</v>
      </c>
      <c r="M10316">
        <v>1</v>
      </c>
      <c r="N10316">
        <f t="shared" si="410"/>
        <v>0</v>
      </c>
      <c r="O10316">
        <f t="shared" si="409"/>
        <v>0</v>
      </c>
      <c r="P10316" t="s">
        <v>12694</v>
      </c>
    </row>
    <row r="10317" spans="2:16" x14ac:dyDescent="0.25">
      <c r="B10317" t="s">
        <v>10323</v>
      </c>
      <c r="C10317" s="119" t="s">
        <v>60</v>
      </c>
      <c r="D10317" t="s">
        <v>11537</v>
      </c>
      <c r="E10317" t="s">
        <v>11530</v>
      </c>
      <c r="F10317" t="s">
        <v>11540</v>
      </c>
      <c r="G10317" t="s">
        <v>61</v>
      </c>
      <c r="H10317" t="s">
        <v>18</v>
      </c>
      <c r="I10317" t="s">
        <v>11541</v>
      </c>
      <c r="J10317">
        <v>2018</v>
      </c>
      <c r="K10317">
        <v>684.02</v>
      </c>
      <c r="L10317">
        <v>29</v>
      </c>
      <c r="M10317">
        <v>1</v>
      </c>
      <c r="N10317">
        <f t="shared" si="410"/>
        <v>0</v>
      </c>
      <c r="O10317">
        <f t="shared" si="409"/>
        <v>0</v>
      </c>
      <c r="P10317" t="s">
        <v>12694</v>
      </c>
    </row>
    <row r="10318" spans="2:16" x14ac:dyDescent="0.25">
      <c r="B10318" t="s">
        <v>10324</v>
      </c>
      <c r="C10318" s="119" t="s">
        <v>60</v>
      </c>
      <c r="D10318" t="s">
        <v>11537</v>
      </c>
      <c r="E10318" t="s">
        <v>11530</v>
      </c>
      <c r="F10318" t="s">
        <v>11540</v>
      </c>
      <c r="G10318" t="s">
        <v>61</v>
      </c>
      <c r="H10318" t="s">
        <v>18</v>
      </c>
      <c r="I10318" t="s">
        <v>11541</v>
      </c>
      <c r="J10318">
        <v>2018</v>
      </c>
      <c r="K10318">
        <v>683.61</v>
      </c>
      <c r="L10318">
        <v>30</v>
      </c>
      <c r="M10318">
        <v>1</v>
      </c>
      <c r="N10318">
        <f t="shared" si="410"/>
        <v>0</v>
      </c>
      <c r="O10318">
        <f t="shared" si="409"/>
        <v>0</v>
      </c>
      <c r="P10318" t="s">
        <v>12694</v>
      </c>
    </row>
    <row r="10319" spans="2:16" x14ac:dyDescent="0.25">
      <c r="B10319" t="s">
        <v>10325</v>
      </c>
      <c r="C10319" s="119" t="s">
        <v>60</v>
      </c>
      <c r="D10319" t="s">
        <v>11537</v>
      </c>
      <c r="E10319" t="s">
        <v>11530</v>
      </c>
      <c r="F10319" t="s">
        <v>11540</v>
      </c>
      <c r="G10319" t="s">
        <v>61</v>
      </c>
      <c r="H10319" t="s">
        <v>18</v>
      </c>
      <c r="I10319" t="s">
        <v>11541</v>
      </c>
      <c r="J10319">
        <v>2018</v>
      </c>
      <c r="K10319">
        <v>690.18</v>
      </c>
      <c r="L10319">
        <v>75</v>
      </c>
      <c r="M10319">
        <v>1</v>
      </c>
      <c r="N10319">
        <f t="shared" si="410"/>
        <v>0</v>
      </c>
      <c r="O10319">
        <f t="shared" si="409"/>
        <v>0</v>
      </c>
      <c r="P10319" t="s">
        <v>12694</v>
      </c>
    </row>
    <row r="10320" spans="2:16" x14ac:dyDescent="0.25">
      <c r="B10320" t="s">
        <v>10326</v>
      </c>
      <c r="C10320" s="119" t="s">
        <v>60</v>
      </c>
      <c r="D10320" t="s">
        <v>11539</v>
      </c>
      <c r="E10320" t="s">
        <v>11530</v>
      </c>
      <c r="F10320" t="s">
        <v>11540</v>
      </c>
      <c r="G10320" t="s">
        <v>61</v>
      </c>
      <c r="H10320" t="s">
        <v>18</v>
      </c>
      <c r="I10320" t="s">
        <v>11541</v>
      </c>
      <c r="J10320">
        <v>2018</v>
      </c>
      <c r="K10320">
        <v>651.4</v>
      </c>
      <c r="L10320">
        <v>28</v>
      </c>
      <c r="M10320">
        <v>1</v>
      </c>
      <c r="N10320">
        <f t="shared" si="410"/>
        <v>0</v>
      </c>
      <c r="O10320">
        <f t="shared" si="409"/>
        <v>0</v>
      </c>
      <c r="P10320" t="s">
        <v>12694</v>
      </c>
    </row>
    <row r="10321" spans="2:16" x14ac:dyDescent="0.25">
      <c r="B10321" t="s">
        <v>10327</v>
      </c>
      <c r="C10321" s="119" t="s">
        <v>60</v>
      </c>
      <c r="D10321" t="s">
        <v>11539</v>
      </c>
      <c r="E10321" t="s">
        <v>11530</v>
      </c>
      <c r="F10321" t="s">
        <v>11540</v>
      </c>
      <c r="G10321" t="s">
        <v>61</v>
      </c>
      <c r="H10321" t="s">
        <v>18</v>
      </c>
      <c r="I10321" t="s">
        <v>11541</v>
      </c>
      <c r="J10321">
        <v>2018</v>
      </c>
      <c r="K10321">
        <v>648.35</v>
      </c>
      <c r="L10321">
        <v>27</v>
      </c>
      <c r="M10321">
        <v>1</v>
      </c>
      <c r="N10321">
        <f t="shared" si="410"/>
        <v>0</v>
      </c>
      <c r="O10321">
        <f t="shared" si="409"/>
        <v>0</v>
      </c>
      <c r="P10321" t="s">
        <v>12694</v>
      </c>
    </row>
    <row r="10322" spans="2:16" x14ac:dyDescent="0.25">
      <c r="B10322" t="s">
        <v>10328</v>
      </c>
      <c r="C10322" s="119" t="s">
        <v>60</v>
      </c>
      <c r="D10322" t="s">
        <v>11537</v>
      </c>
      <c r="E10322" t="s">
        <v>11530</v>
      </c>
      <c r="F10322" t="s">
        <v>11540</v>
      </c>
      <c r="G10322" t="s">
        <v>61</v>
      </c>
      <c r="H10322" t="s">
        <v>18</v>
      </c>
      <c r="I10322" t="s">
        <v>11541</v>
      </c>
      <c r="J10322">
        <v>2018</v>
      </c>
      <c r="K10322">
        <v>648.41</v>
      </c>
      <c r="L10322">
        <v>19</v>
      </c>
      <c r="M10322">
        <v>1</v>
      </c>
      <c r="N10322">
        <f t="shared" si="410"/>
        <v>0</v>
      </c>
      <c r="O10322">
        <f t="shared" si="409"/>
        <v>0</v>
      </c>
      <c r="P10322" t="s">
        <v>12694</v>
      </c>
    </row>
    <row r="10323" spans="2:16" x14ac:dyDescent="0.25">
      <c r="B10323" t="s">
        <v>10329</v>
      </c>
      <c r="C10323" s="119" t="s">
        <v>60</v>
      </c>
      <c r="D10323" t="s">
        <v>11537</v>
      </c>
      <c r="E10323" t="s">
        <v>11530</v>
      </c>
      <c r="F10323" t="s">
        <v>11540</v>
      </c>
      <c r="G10323" t="s">
        <v>61</v>
      </c>
      <c r="H10323" t="s">
        <v>18</v>
      </c>
      <c r="I10323" t="s">
        <v>11541</v>
      </c>
      <c r="J10323">
        <v>2018</v>
      </c>
      <c r="K10323">
        <v>766.34</v>
      </c>
      <c r="L10323">
        <v>22</v>
      </c>
      <c r="M10323">
        <v>1</v>
      </c>
      <c r="N10323">
        <f t="shared" si="410"/>
        <v>0</v>
      </c>
      <c r="O10323">
        <f t="shared" si="409"/>
        <v>0</v>
      </c>
      <c r="P10323" t="s">
        <v>12694</v>
      </c>
    </row>
    <row r="10324" spans="2:16" x14ac:dyDescent="0.25">
      <c r="B10324" t="s">
        <v>10330</v>
      </c>
      <c r="C10324" s="119" t="s">
        <v>60</v>
      </c>
      <c r="D10324" t="s">
        <v>11537</v>
      </c>
      <c r="E10324" t="s">
        <v>11530</v>
      </c>
      <c r="F10324" t="s">
        <v>11540</v>
      </c>
      <c r="G10324" t="s">
        <v>61</v>
      </c>
      <c r="H10324" t="s">
        <v>18</v>
      </c>
      <c r="I10324" t="s">
        <v>11541</v>
      </c>
      <c r="J10324">
        <v>2018</v>
      </c>
      <c r="K10324">
        <v>649.69000000000005</v>
      </c>
      <c r="L10324">
        <v>28</v>
      </c>
      <c r="M10324">
        <v>1</v>
      </c>
      <c r="N10324">
        <f t="shared" si="410"/>
        <v>0</v>
      </c>
      <c r="O10324">
        <f t="shared" si="409"/>
        <v>0</v>
      </c>
      <c r="P10324" t="s">
        <v>12694</v>
      </c>
    </row>
    <row r="10325" spans="2:16" x14ac:dyDescent="0.25">
      <c r="B10325" t="s">
        <v>10331</v>
      </c>
      <c r="C10325" s="119" t="s">
        <v>60</v>
      </c>
      <c r="D10325" t="s">
        <v>11537</v>
      </c>
      <c r="E10325" t="s">
        <v>11530</v>
      </c>
      <c r="F10325" t="s">
        <v>11540</v>
      </c>
      <c r="G10325" t="s">
        <v>61</v>
      </c>
      <c r="H10325" t="s">
        <v>18</v>
      </c>
      <c r="I10325" t="s">
        <v>11541</v>
      </c>
      <c r="J10325">
        <v>2018</v>
      </c>
      <c r="K10325">
        <v>684.04</v>
      </c>
      <c r="L10325">
        <v>33</v>
      </c>
      <c r="M10325">
        <v>1</v>
      </c>
      <c r="N10325">
        <f t="shared" si="410"/>
        <v>0</v>
      </c>
      <c r="O10325">
        <f t="shared" si="409"/>
        <v>0</v>
      </c>
      <c r="P10325" t="s">
        <v>12694</v>
      </c>
    </row>
    <row r="10326" spans="2:16" x14ac:dyDescent="0.25">
      <c r="B10326" t="s">
        <v>10332</v>
      </c>
      <c r="C10326" s="119" t="s">
        <v>60</v>
      </c>
      <c r="D10326" t="s">
        <v>11537</v>
      </c>
      <c r="E10326" t="s">
        <v>11530</v>
      </c>
      <c r="F10326" t="s">
        <v>11540</v>
      </c>
      <c r="G10326" t="s">
        <v>61</v>
      </c>
      <c r="H10326" t="s">
        <v>18</v>
      </c>
      <c r="I10326" t="s">
        <v>11541</v>
      </c>
      <c r="J10326">
        <v>2018</v>
      </c>
      <c r="K10326">
        <v>682.73</v>
      </c>
      <c r="L10326">
        <v>24</v>
      </c>
      <c r="M10326">
        <v>1</v>
      </c>
      <c r="N10326">
        <f t="shared" si="410"/>
        <v>0</v>
      </c>
      <c r="O10326">
        <f t="shared" si="409"/>
        <v>0</v>
      </c>
      <c r="P10326" t="s">
        <v>12694</v>
      </c>
    </row>
    <row r="10327" spans="2:16" x14ac:dyDescent="0.25">
      <c r="B10327" t="s">
        <v>10333</v>
      </c>
      <c r="C10327" s="119" t="s">
        <v>60</v>
      </c>
      <c r="D10327" t="s">
        <v>11539</v>
      </c>
      <c r="E10327" t="s">
        <v>11530</v>
      </c>
      <c r="F10327" t="s">
        <v>11540</v>
      </c>
      <c r="G10327" t="s">
        <v>61</v>
      </c>
      <c r="H10327" t="s">
        <v>18</v>
      </c>
      <c r="I10327" t="s">
        <v>11541</v>
      </c>
      <c r="J10327">
        <v>2018</v>
      </c>
      <c r="K10327">
        <v>681.39</v>
      </c>
      <c r="L10327">
        <v>32</v>
      </c>
      <c r="M10327">
        <v>1</v>
      </c>
      <c r="N10327">
        <f t="shared" si="410"/>
        <v>0</v>
      </c>
      <c r="O10327">
        <f t="shared" si="409"/>
        <v>0</v>
      </c>
      <c r="P10327" t="s">
        <v>12694</v>
      </c>
    </row>
    <row r="10328" spans="2:16" x14ac:dyDescent="0.25">
      <c r="B10328" t="s">
        <v>10334</v>
      </c>
      <c r="C10328" s="119" t="s">
        <v>60</v>
      </c>
      <c r="D10328" t="s">
        <v>11539</v>
      </c>
      <c r="E10328" t="s">
        <v>11530</v>
      </c>
      <c r="F10328" t="s">
        <v>11540</v>
      </c>
      <c r="G10328" t="s">
        <v>61</v>
      </c>
      <c r="H10328" t="s">
        <v>18</v>
      </c>
      <c r="I10328" t="s">
        <v>11541</v>
      </c>
      <c r="J10328">
        <v>2018</v>
      </c>
      <c r="K10328">
        <v>941.11</v>
      </c>
      <c r="L10328">
        <v>30</v>
      </c>
      <c r="M10328">
        <v>1</v>
      </c>
      <c r="N10328">
        <f t="shared" si="410"/>
        <v>0</v>
      </c>
      <c r="O10328">
        <f t="shared" si="409"/>
        <v>0</v>
      </c>
      <c r="P10328" t="s">
        <v>12694</v>
      </c>
    </row>
    <row r="10329" spans="2:16" x14ac:dyDescent="0.25">
      <c r="B10329" t="s">
        <v>10335</v>
      </c>
      <c r="C10329" s="119" t="s">
        <v>60</v>
      </c>
      <c r="D10329" t="s">
        <v>11537</v>
      </c>
      <c r="E10329" t="s">
        <v>11530</v>
      </c>
      <c r="F10329" t="s">
        <v>11540</v>
      </c>
      <c r="G10329" t="s">
        <v>61</v>
      </c>
      <c r="H10329" t="s">
        <v>18</v>
      </c>
      <c r="I10329" t="s">
        <v>11541</v>
      </c>
      <c r="J10329">
        <v>2018</v>
      </c>
      <c r="K10329">
        <v>649.09</v>
      </c>
      <c r="L10329">
        <v>32</v>
      </c>
      <c r="M10329">
        <v>1</v>
      </c>
      <c r="N10329">
        <f t="shared" si="410"/>
        <v>0</v>
      </c>
      <c r="O10329">
        <f t="shared" si="409"/>
        <v>0</v>
      </c>
      <c r="P10329" t="s">
        <v>12694</v>
      </c>
    </row>
    <row r="10330" spans="2:16" x14ac:dyDescent="0.25">
      <c r="B10330" t="s">
        <v>10336</v>
      </c>
      <c r="C10330" s="119" t="s">
        <v>60</v>
      </c>
      <c r="D10330" t="s">
        <v>11537</v>
      </c>
      <c r="E10330" t="s">
        <v>11530</v>
      </c>
      <c r="F10330" t="s">
        <v>11540</v>
      </c>
      <c r="G10330" t="s">
        <v>61</v>
      </c>
      <c r="H10330" t="s">
        <v>18</v>
      </c>
      <c r="I10330" t="s">
        <v>11541</v>
      </c>
      <c r="J10330">
        <v>2018</v>
      </c>
      <c r="K10330">
        <v>680.96</v>
      </c>
      <c r="L10330">
        <v>29</v>
      </c>
      <c r="M10330">
        <v>1</v>
      </c>
      <c r="N10330">
        <f t="shared" si="410"/>
        <v>0</v>
      </c>
      <c r="O10330">
        <f t="shared" si="409"/>
        <v>0</v>
      </c>
      <c r="P10330" t="s">
        <v>12694</v>
      </c>
    </row>
    <row r="10331" spans="2:16" x14ac:dyDescent="0.25">
      <c r="B10331" t="s">
        <v>10337</v>
      </c>
      <c r="C10331" s="119" t="s">
        <v>60</v>
      </c>
      <c r="D10331" t="s">
        <v>11537</v>
      </c>
      <c r="E10331" t="s">
        <v>11530</v>
      </c>
      <c r="F10331" t="s">
        <v>11540</v>
      </c>
      <c r="G10331" t="s">
        <v>61</v>
      </c>
      <c r="H10331" t="s">
        <v>18</v>
      </c>
      <c r="I10331" t="s">
        <v>11541</v>
      </c>
      <c r="J10331">
        <v>2018</v>
      </c>
      <c r="K10331">
        <v>648.64</v>
      </c>
      <c r="L10331">
        <v>29</v>
      </c>
      <c r="M10331">
        <v>1</v>
      </c>
      <c r="N10331">
        <f t="shared" si="410"/>
        <v>0</v>
      </c>
      <c r="O10331">
        <f t="shared" si="409"/>
        <v>0</v>
      </c>
      <c r="P10331" t="s">
        <v>12694</v>
      </c>
    </row>
    <row r="10332" spans="2:16" x14ac:dyDescent="0.25">
      <c r="B10332" t="s">
        <v>10338</v>
      </c>
      <c r="C10332" s="119" t="s">
        <v>60</v>
      </c>
      <c r="D10332" t="s">
        <v>11537</v>
      </c>
      <c r="E10332" t="s">
        <v>11530</v>
      </c>
      <c r="F10332" t="s">
        <v>11540</v>
      </c>
      <c r="G10332" t="s">
        <v>61</v>
      </c>
      <c r="H10332" t="s">
        <v>18</v>
      </c>
      <c r="I10332" t="s">
        <v>11541</v>
      </c>
      <c r="J10332">
        <v>2018</v>
      </c>
      <c r="K10332">
        <v>681.11</v>
      </c>
      <c r="L10332">
        <v>30</v>
      </c>
      <c r="M10332">
        <v>1</v>
      </c>
      <c r="N10332">
        <f t="shared" si="410"/>
        <v>0</v>
      </c>
      <c r="O10332">
        <f t="shared" si="409"/>
        <v>0</v>
      </c>
      <c r="P10332" t="s">
        <v>12694</v>
      </c>
    </row>
    <row r="10333" spans="2:16" x14ac:dyDescent="0.25">
      <c r="B10333" t="s">
        <v>10339</v>
      </c>
      <c r="C10333" s="119" t="s">
        <v>60</v>
      </c>
      <c r="D10333" t="s">
        <v>11537</v>
      </c>
      <c r="E10333" t="s">
        <v>11530</v>
      </c>
      <c r="F10333" t="s">
        <v>11540</v>
      </c>
      <c r="G10333" t="s">
        <v>61</v>
      </c>
      <c r="H10333" t="s">
        <v>18</v>
      </c>
      <c r="I10333" t="s">
        <v>11541</v>
      </c>
      <c r="J10333">
        <v>2018</v>
      </c>
      <c r="K10333">
        <v>648.91999999999996</v>
      </c>
      <c r="L10333">
        <v>31</v>
      </c>
      <c r="M10333">
        <v>1</v>
      </c>
      <c r="N10333">
        <f t="shared" si="410"/>
        <v>0</v>
      </c>
      <c r="O10333">
        <f t="shared" si="409"/>
        <v>0</v>
      </c>
      <c r="P10333" t="s">
        <v>12694</v>
      </c>
    </row>
    <row r="10334" spans="2:16" x14ac:dyDescent="0.25">
      <c r="B10334" t="s">
        <v>10340</v>
      </c>
      <c r="C10334" s="119" t="s">
        <v>60</v>
      </c>
      <c r="D10334" t="s">
        <v>11537</v>
      </c>
      <c r="E10334" t="s">
        <v>11530</v>
      </c>
      <c r="F10334" t="s">
        <v>11540</v>
      </c>
      <c r="G10334" t="s">
        <v>61</v>
      </c>
      <c r="H10334" t="s">
        <v>18</v>
      </c>
      <c r="I10334" t="s">
        <v>11541</v>
      </c>
      <c r="J10334">
        <v>2018</v>
      </c>
      <c r="K10334">
        <v>648.91999999999996</v>
      </c>
      <c r="L10334">
        <v>31</v>
      </c>
      <c r="M10334">
        <v>1</v>
      </c>
      <c r="N10334">
        <f t="shared" si="410"/>
        <v>0</v>
      </c>
      <c r="O10334">
        <f t="shared" si="409"/>
        <v>0</v>
      </c>
      <c r="P10334" t="s">
        <v>12694</v>
      </c>
    </row>
    <row r="10335" spans="2:16" x14ac:dyDescent="0.25">
      <c r="B10335" t="s">
        <v>10341</v>
      </c>
      <c r="C10335" s="119" t="s">
        <v>60</v>
      </c>
      <c r="D10335" t="s">
        <v>11537</v>
      </c>
      <c r="E10335" t="s">
        <v>11530</v>
      </c>
      <c r="F10335" t="s">
        <v>11540</v>
      </c>
      <c r="G10335" t="s">
        <v>61</v>
      </c>
      <c r="H10335" t="s">
        <v>18</v>
      </c>
      <c r="I10335" t="s">
        <v>11541</v>
      </c>
      <c r="J10335">
        <v>2018</v>
      </c>
      <c r="K10335">
        <v>648.91999999999996</v>
      </c>
      <c r="L10335">
        <v>31</v>
      </c>
      <c r="M10335">
        <v>1</v>
      </c>
      <c r="N10335">
        <f t="shared" si="410"/>
        <v>0</v>
      </c>
      <c r="O10335">
        <f t="shared" si="409"/>
        <v>0</v>
      </c>
      <c r="P10335" t="s">
        <v>12694</v>
      </c>
    </row>
    <row r="10336" spans="2:16" x14ac:dyDescent="0.25">
      <c r="B10336" t="s">
        <v>10342</v>
      </c>
      <c r="C10336" s="119" t="s">
        <v>60</v>
      </c>
      <c r="D10336" t="s">
        <v>11537</v>
      </c>
      <c r="E10336" t="s">
        <v>11530</v>
      </c>
      <c r="F10336" t="s">
        <v>11540</v>
      </c>
      <c r="G10336" t="s">
        <v>61</v>
      </c>
      <c r="H10336" t="s">
        <v>18</v>
      </c>
      <c r="I10336" t="s">
        <v>11541</v>
      </c>
      <c r="J10336">
        <v>2018</v>
      </c>
      <c r="K10336">
        <v>5095.76</v>
      </c>
      <c r="L10336">
        <v>31</v>
      </c>
      <c r="M10336">
        <v>1</v>
      </c>
      <c r="N10336">
        <f t="shared" si="410"/>
        <v>0</v>
      </c>
      <c r="O10336">
        <f t="shared" si="409"/>
        <v>0</v>
      </c>
      <c r="P10336" t="s">
        <v>12694</v>
      </c>
    </row>
    <row r="10337" spans="2:16" x14ac:dyDescent="0.25">
      <c r="B10337" t="s">
        <v>10343</v>
      </c>
      <c r="C10337" s="119" t="s">
        <v>60</v>
      </c>
      <c r="D10337" t="s">
        <v>11537</v>
      </c>
      <c r="E10337" t="s">
        <v>11530</v>
      </c>
      <c r="F10337" t="s">
        <v>11540</v>
      </c>
      <c r="G10337" t="s">
        <v>61</v>
      </c>
      <c r="H10337" t="s">
        <v>18</v>
      </c>
      <c r="I10337" t="s">
        <v>11541</v>
      </c>
      <c r="J10337">
        <v>2018</v>
      </c>
      <c r="K10337">
        <v>650.03</v>
      </c>
      <c r="L10337">
        <v>30</v>
      </c>
      <c r="M10337">
        <v>1</v>
      </c>
      <c r="N10337">
        <f t="shared" si="410"/>
        <v>0</v>
      </c>
      <c r="O10337">
        <f t="shared" si="409"/>
        <v>0</v>
      </c>
      <c r="P10337" t="s">
        <v>12694</v>
      </c>
    </row>
    <row r="10338" spans="2:16" x14ac:dyDescent="0.25">
      <c r="B10338" t="s">
        <v>10344</v>
      </c>
      <c r="C10338" s="119" t="s">
        <v>60</v>
      </c>
      <c r="D10338" t="s">
        <v>11537</v>
      </c>
      <c r="E10338" t="s">
        <v>11530</v>
      </c>
      <c r="F10338" t="s">
        <v>11540</v>
      </c>
      <c r="G10338" t="s">
        <v>61</v>
      </c>
      <c r="H10338" t="s">
        <v>18</v>
      </c>
      <c r="I10338" t="s">
        <v>11541</v>
      </c>
      <c r="J10338">
        <v>2018</v>
      </c>
      <c r="K10338">
        <v>650.02</v>
      </c>
      <c r="L10338">
        <v>30</v>
      </c>
      <c r="M10338">
        <v>1</v>
      </c>
      <c r="N10338">
        <f t="shared" si="410"/>
        <v>0</v>
      </c>
      <c r="O10338">
        <f t="shared" si="409"/>
        <v>0</v>
      </c>
      <c r="P10338" t="s">
        <v>12694</v>
      </c>
    </row>
    <row r="10339" spans="2:16" x14ac:dyDescent="0.25">
      <c r="B10339" t="s">
        <v>10345</v>
      </c>
      <c r="C10339" s="119" t="s">
        <v>60</v>
      </c>
      <c r="D10339" t="s">
        <v>11537</v>
      </c>
      <c r="E10339" t="s">
        <v>11530</v>
      </c>
      <c r="F10339" t="s">
        <v>11540</v>
      </c>
      <c r="G10339" t="s">
        <v>61</v>
      </c>
      <c r="H10339" t="s">
        <v>18</v>
      </c>
      <c r="I10339" t="s">
        <v>11541</v>
      </c>
      <c r="J10339">
        <v>2018</v>
      </c>
      <c r="K10339">
        <v>648.86</v>
      </c>
      <c r="L10339">
        <v>22</v>
      </c>
      <c r="M10339">
        <v>1</v>
      </c>
      <c r="N10339">
        <f t="shared" si="410"/>
        <v>0</v>
      </c>
      <c r="O10339">
        <f t="shared" si="409"/>
        <v>0</v>
      </c>
      <c r="P10339" t="s">
        <v>12694</v>
      </c>
    </row>
    <row r="10340" spans="2:16" x14ac:dyDescent="0.25">
      <c r="B10340" t="s">
        <v>10346</v>
      </c>
      <c r="C10340" s="119" t="s">
        <v>60</v>
      </c>
      <c r="D10340" t="s">
        <v>11537</v>
      </c>
      <c r="E10340" t="s">
        <v>11530</v>
      </c>
      <c r="F10340" t="s">
        <v>11540</v>
      </c>
      <c r="G10340" t="s">
        <v>61</v>
      </c>
      <c r="H10340" t="s">
        <v>18</v>
      </c>
      <c r="I10340" t="s">
        <v>11541</v>
      </c>
      <c r="J10340">
        <v>2018</v>
      </c>
      <c r="K10340">
        <v>684.64</v>
      </c>
      <c r="L10340">
        <v>37</v>
      </c>
      <c r="M10340">
        <v>1</v>
      </c>
      <c r="N10340">
        <f t="shared" si="410"/>
        <v>0</v>
      </c>
      <c r="O10340">
        <f t="shared" si="409"/>
        <v>0</v>
      </c>
      <c r="P10340" t="s">
        <v>12693</v>
      </c>
    </row>
    <row r="10341" spans="2:16" x14ac:dyDescent="0.25">
      <c r="B10341" t="s">
        <v>10347</v>
      </c>
      <c r="C10341" s="119" t="s">
        <v>60</v>
      </c>
      <c r="D10341" t="s">
        <v>11539</v>
      </c>
      <c r="E10341" t="s">
        <v>11530</v>
      </c>
      <c r="F10341" t="s">
        <v>11540</v>
      </c>
      <c r="G10341" t="s">
        <v>61</v>
      </c>
      <c r="H10341" t="s">
        <v>18</v>
      </c>
      <c r="I10341" t="s">
        <v>11541</v>
      </c>
      <c r="J10341">
        <v>2018</v>
      </c>
      <c r="K10341">
        <v>683.53</v>
      </c>
      <c r="L10341">
        <v>36</v>
      </c>
      <c r="M10341">
        <v>1</v>
      </c>
      <c r="N10341">
        <f t="shared" si="410"/>
        <v>0</v>
      </c>
      <c r="O10341">
        <f t="shared" si="409"/>
        <v>0</v>
      </c>
      <c r="P10341" t="s">
        <v>12694</v>
      </c>
    </row>
    <row r="10342" spans="2:16" x14ac:dyDescent="0.25">
      <c r="B10342" t="s">
        <v>10348</v>
      </c>
      <c r="C10342" s="119" t="s">
        <v>60</v>
      </c>
      <c r="D10342" t="s">
        <v>11537</v>
      </c>
      <c r="E10342" t="s">
        <v>11530</v>
      </c>
      <c r="F10342" t="s">
        <v>11540</v>
      </c>
      <c r="G10342" t="s">
        <v>61</v>
      </c>
      <c r="H10342" t="s">
        <v>18</v>
      </c>
      <c r="I10342" t="s">
        <v>11541</v>
      </c>
      <c r="J10342">
        <v>2018</v>
      </c>
      <c r="K10342">
        <v>650.08000000000004</v>
      </c>
      <c r="L10342">
        <v>19</v>
      </c>
      <c r="M10342">
        <v>1</v>
      </c>
      <c r="N10342">
        <f t="shared" si="410"/>
        <v>0</v>
      </c>
      <c r="O10342">
        <f t="shared" si="409"/>
        <v>0</v>
      </c>
      <c r="P10342" t="s">
        <v>12694</v>
      </c>
    </row>
    <row r="10343" spans="2:16" x14ac:dyDescent="0.25">
      <c r="B10343" t="s">
        <v>10349</v>
      </c>
      <c r="C10343" s="119" t="s">
        <v>60</v>
      </c>
      <c r="D10343" t="s">
        <v>11542</v>
      </c>
      <c r="E10343" t="s">
        <v>11530</v>
      </c>
      <c r="F10343" t="s">
        <v>11540</v>
      </c>
      <c r="G10343" t="s">
        <v>61</v>
      </c>
      <c r="H10343" t="s">
        <v>18</v>
      </c>
      <c r="I10343" t="s">
        <v>11541</v>
      </c>
      <c r="J10343">
        <v>2018</v>
      </c>
      <c r="K10343">
        <v>681.75</v>
      </c>
      <c r="L10343">
        <v>24</v>
      </c>
      <c r="M10343">
        <v>1</v>
      </c>
      <c r="N10343">
        <f t="shared" si="410"/>
        <v>0</v>
      </c>
      <c r="O10343">
        <f t="shared" si="409"/>
        <v>0</v>
      </c>
      <c r="P10343" t="s">
        <v>12694</v>
      </c>
    </row>
    <row r="10344" spans="2:16" x14ac:dyDescent="0.25">
      <c r="B10344" t="s">
        <v>10350</v>
      </c>
      <c r="C10344" s="119" t="s">
        <v>60</v>
      </c>
      <c r="D10344" t="s">
        <v>11542</v>
      </c>
      <c r="E10344" t="s">
        <v>11530</v>
      </c>
      <c r="F10344" t="s">
        <v>11540</v>
      </c>
      <c r="G10344" t="s">
        <v>61</v>
      </c>
      <c r="H10344" t="s">
        <v>18</v>
      </c>
      <c r="I10344" t="s">
        <v>11541</v>
      </c>
      <c r="J10344">
        <v>2018</v>
      </c>
      <c r="K10344">
        <v>683.13</v>
      </c>
      <c r="L10344">
        <v>23</v>
      </c>
      <c r="M10344">
        <v>1</v>
      </c>
      <c r="N10344">
        <f t="shared" si="410"/>
        <v>0</v>
      </c>
      <c r="O10344">
        <f t="shared" si="409"/>
        <v>0</v>
      </c>
      <c r="P10344" t="s">
        <v>12694</v>
      </c>
    </row>
    <row r="10345" spans="2:16" x14ac:dyDescent="0.25">
      <c r="B10345" t="s">
        <v>10351</v>
      </c>
      <c r="C10345" s="119" t="s">
        <v>60</v>
      </c>
      <c r="D10345" t="s">
        <v>11550</v>
      </c>
      <c r="E10345" t="s">
        <v>11530</v>
      </c>
      <c r="F10345" t="s">
        <v>11540</v>
      </c>
      <c r="G10345" t="s">
        <v>61</v>
      </c>
      <c r="H10345" t="s">
        <v>18</v>
      </c>
      <c r="I10345" t="s">
        <v>11533</v>
      </c>
      <c r="J10345">
        <v>2018</v>
      </c>
      <c r="K10345">
        <v>694.03</v>
      </c>
      <c r="L10345">
        <v>42</v>
      </c>
      <c r="M10345">
        <v>1</v>
      </c>
      <c r="N10345">
        <f t="shared" si="410"/>
        <v>0</v>
      </c>
      <c r="O10345">
        <f t="shared" si="409"/>
        <v>0</v>
      </c>
      <c r="P10345" t="s">
        <v>12694</v>
      </c>
    </row>
    <row r="10346" spans="2:16" x14ac:dyDescent="0.25">
      <c r="B10346" t="s">
        <v>10352</v>
      </c>
      <c r="C10346" s="119" t="s">
        <v>60</v>
      </c>
      <c r="D10346" t="s">
        <v>11537</v>
      </c>
      <c r="E10346" t="s">
        <v>11530</v>
      </c>
      <c r="F10346" t="s">
        <v>11540</v>
      </c>
      <c r="G10346" t="s">
        <v>61</v>
      </c>
      <c r="H10346" t="s">
        <v>18</v>
      </c>
      <c r="I10346" t="s">
        <v>11541</v>
      </c>
      <c r="J10346">
        <v>2018</v>
      </c>
      <c r="K10346">
        <v>650.07000000000005</v>
      </c>
      <c r="L10346">
        <v>19</v>
      </c>
      <c r="M10346">
        <v>1</v>
      </c>
      <c r="N10346">
        <f t="shared" si="410"/>
        <v>0</v>
      </c>
      <c r="O10346">
        <f t="shared" si="409"/>
        <v>0</v>
      </c>
      <c r="P10346" t="s">
        <v>12694</v>
      </c>
    </row>
    <row r="10347" spans="2:16" x14ac:dyDescent="0.25">
      <c r="B10347" t="s">
        <v>10353</v>
      </c>
      <c r="C10347" s="119" t="s">
        <v>60</v>
      </c>
      <c r="D10347" t="s">
        <v>11537</v>
      </c>
      <c r="E10347" t="s">
        <v>11530</v>
      </c>
      <c r="F10347" t="s">
        <v>11540</v>
      </c>
      <c r="G10347" t="s">
        <v>61</v>
      </c>
      <c r="H10347" t="s">
        <v>18</v>
      </c>
      <c r="I10347" t="s">
        <v>11541</v>
      </c>
      <c r="J10347">
        <v>2018</v>
      </c>
      <c r="K10347">
        <v>682.7</v>
      </c>
      <c r="L10347">
        <v>20</v>
      </c>
      <c r="M10347">
        <v>1</v>
      </c>
      <c r="N10347">
        <f t="shared" si="410"/>
        <v>0</v>
      </c>
      <c r="O10347">
        <f t="shared" si="409"/>
        <v>0</v>
      </c>
      <c r="P10347" t="s">
        <v>12694</v>
      </c>
    </row>
    <row r="10348" spans="2:16" x14ac:dyDescent="0.25">
      <c r="B10348" t="s">
        <v>10354</v>
      </c>
      <c r="C10348" s="119" t="s">
        <v>60</v>
      </c>
      <c r="D10348" t="s">
        <v>11537</v>
      </c>
      <c r="E10348" t="s">
        <v>11530</v>
      </c>
      <c r="F10348" t="s">
        <v>11540</v>
      </c>
      <c r="G10348" t="s">
        <v>61</v>
      </c>
      <c r="H10348" t="s">
        <v>18</v>
      </c>
      <c r="I10348" t="s">
        <v>11541</v>
      </c>
      <c r="J10348">
        <v>2018</v>
      </c>
      <c r="K10348">
        <v>650.82000000000005</v>
      </c>
      <c r="L10348">
        <v>24</v>
      </c>
      <c r="M10348">
        <v>1</v>
      </c>
      <c r="N10348">
        <f t="shared" si="410"/>
        <v>0</v>
      </c>
      <c r="O10348">
        <f t="shared" si="409"/>
        <v>0</v>
      </c>
      <c r="P10348" t="s">
        <v>12694</v>
      </c>
    </row>
    <row r="10349" spans="2:16" x14ac:dyDescent="0.25">
      <c r="B10349" t="s">
        <v>10355</v>
      </c>
      <c r="C10349" s="119" t="s">
        <v>60</v>
      </c>
      <c r="D10349" t="s">
        <v>11537</v>
      </c>
      <c r="E10349" t="s">
        <v>11530</v>
      </c>
      <c r="F10349" t="s">
        <v>11540</v>
      </c>
      <c r="G10349" t="s">
        <v>61</v>
      </c>
      <c r="H10349" t="s">
        <v>18</v>
      </c>
      <c r="I10349" t="s">
        <v>11541</v>
      </c>
      <c r="J10349">
        <v>2018</v>
      </c>
      <c r="K10349">
        <v>683.29</v>
      </c>
      <c r="L10349">
        <v>24</v>
      </c>
      <c r="M10349">
        <v>1</v>
      </c>
      <c r="N10349">
        <f t="shared" si="410"/>
        <v>0</v>
      </c>
      <c r="O10349">
        <f t="shared" si="409"/>
        <v>0</v>
      </c>
      <c r="P10349" t="s">
        <v>12694</v>
      </c>
    </row>
    <row r="10350" spans="2:16" x14ac:dyDescent="0.25">
      <c r="B10350" t="s">
        <v>10356</v>
      </c>
      <c r="C10350" s="119" t="s">
        <v>60</v>
      </c>
      <c r="D10350" t="s">
        <v>11537</v>
      </c>
      <c r="E10350" t="s">
        <v>11530</v>
      </c>
      <c r="F10350" t="s">
        <v>11540</v>
      </c>
      <c r="G10350" t="s">
        <v>61</v>
      </c>
      <c r="H10350" t="s">
        <v>18</v>
      </c>
      <c r="I10350" t="s">
        <v>11541</v>
      </c>
      <c r="J10350">
        <v>2018</v>
      </c>
      <c r="K10350">
        <v>683</v>
      </c>
      <c r="L10350">
        <v>22</v>
      </c>
      <c r="M10350">
        <v>1</v>
      </c>
      <c r="N10350">
        <f t="shared" si="410"/>
        <v>0</v>
      </c>
      <c r="O10350">
        <f t="shared" si="409"/>
        <v>0</v>
      </c>
      <c r="P10350" t="s">
        <v>12694</v>
      </c>
    </row>
    <row r="10351" spans="2:16" x14ac:dyDescent="0.25">
      <c r="B10351" t="s">
        <v>10357</v>
      </c>
      <c r="C10351" s="119" t="s">
        <v>60</v>
      </c>
      <c r="D10351" t="s">
        <v>11537</v>
      </c>
      <c r="E10351" t="s">
        <v>11530</v>
      </c>
      <c r="F10351" t="s">
        <v>11540</v>
      </c>
      <c r="G10351" t="s">
        <v>61</v>
      </c>
      <c r="H10351" t="s">
        <v>18</v>
      </c>
      <c r="I10351" t="s">
        <v>11541</v>
      </c>
      <c r="J10351">
        <v>2018</v>
      </c>
      <c r="K10351">
        <v>650.53</v>
      </c>
      <c r="L10351">
        <v>22</v>
      </c>
      <c r="M10351">
        <v>1</v>
      </c>
      <c r="N10351">
        <f t="shared" si="410"/>
        <v>0</v>
      </c>
      <c r="O10351">
        <f t="shared" si="409"/>
        <v>0</v>
      </c>
      <c r="P10351" t="s">
        <v>12694</v>
      </c>
    </row>
    <row r="10352" spans="2:16" x14ac:dyDescent="0.25">
      <c r="B10352" t="s">
        <v>10358</v>
      </c>
      <c r="C10352" s="119" t="s">
        <v>60</v>
      </c>
      <c r="D10352" t="s">
        <v>11537</v>
      </c>
      <c r="E10352" t="s">
        <v>11530</v>
      </c>
      <c r="F10352" t="s">
        <v>11540</v>
      </c>
      <c r="G10352" t="s">
        <v>61</v>
      </c>
      <c r="H10352" t="s">
        <v>18</v>
      </c>
      <c r="I10352" t="s">
        <v>11541</v>
      </c>
      <c r="J10352">
        <v>2018</v>
      </c>
      <c r="K10352">
        <v>651.11</v>
      </c>
      <c r="L10352">
        <v>26</v>
      </c>
      <c r="M10352">
        <v>1</v>
      </c>
      <c r="N10352">
        <f t="shared" si="410"/>
        <v>0</v>
      </c>
      <c r="O10352">
        <f t="shared" si="409"/>
        <v>0</v>
      </c>
      <c r="P10352" t="s">
        <v>12694</v>
      </c>
    </row>
    <row r="10353" spans="2:16" x14ac:dyDescent="0.25">
      <c r="B10353" t="s">
        <v>10359</v>
      </c>
      <c r="C10353" s="119" t="s">
        <v>60</v>
      </c>
      <c r="D10353" t="s">
        <v>11537</v>
      </c>
      <c r="E10353" t="s">
        <v>11530</v>
      </c>
      <c r="F10353" t="s">
        <v>11540</v>
      </c>
      <c r="G10353" t="s">
        <v>61</v>
      </c>
      <c r="H10353" t="s">
        <v>18</v>
      </c>
      <c r="I10353" t="s">
        <v>11541</v>
      </c>
      <c r="J10353">
        <v>2018</v>
      </c>
      <c r="K10353">
        <v>682.14</v>
      </c>
      <c r="L10353">
        <v>20</v>
      </c>
      <c r="M10353">
        <v>1</v>
      </c>
      <c r="N10353">
        <f t="shared" si="410"/>
        <v>0</v>
      </c>
      <c r="O10353">
        <f t="shared" si="409"/>
        <v>0</v>
      </c>
      <c r="P10353" t="s">
        <v>12694</v>
      </c>
    </row>
    <row r="10354" spans="2:16" x14ac:dyDescent="0.25">
      <c r="B10354" t="s">
        <v>10360</v>
      </c>
      <c r="C10354" s="119" t="s">
        <v>60</v>
      </c>
      <c r="D10354" t="s">
        <v>11539</v>
      </c>
      <c r="E10354" t="s">
        <v>11530</v>
      </c>
      <c r="F10354" t="s">
        <v>11540</v>
      </c>
      <c r="G10354" t="s">
        <v>61</v>
      </c>
      <c r="H10354" t="s">
        <v>18</v>
      </c>
      <c r="I10354" t="s">
        <v>11541</v>
      </c>
      <c r="J10354">
        <v>2018</v>
      </c>
      <c r="K10354">
        <v>686.01</v>
      </c>
      <c r="L10354">
        <v>53</v>
      </c>
      <c r="M10354">
        <v>1</v>
      </c>
      <c r="N10354">
        <f t="shared" si="410"/>
        <v>0</v>
      </c>
      <c r="O10354">
        <f t="shared" si="409"/>
        <v>0</v>
      </c>
      <c r="P10354" t="s">
        <v>12694</v>
      </c>
    </row>
    <row r="10355" spans="2:16" x14ac:dyDescent="0.25">
      <c r="B10355" t="s">
        <v>10361</v>
      </c>
      <c r="C10355" s="119" t="s">
        <v>60</v>
      </c>
      <c r="D10355" t="s">
        <v>11539</v>
      </c>
      <c r="E10355" t="s">
        <v>11530</v>
      </c>
      <c r="F10355" t="s">
        <v>11540</v>
      </c>
      <c r="G10355" t="s">
        <v>61</v>
      </c>
      <c r="H10355" t="s">
        <v>18</v>
      </c>
      <c r="I10355" t="s">
        <v>11541</v>
      </c>
      <c r="J10355">
        <v>2018</v>
      </c>
      <c r="K10355">
        <v>687.91</v>
      </c>
      <c r="L10355">
        <v>66</v>
      </c>
      <c r="M10355">
        <v>1</v>
      </c>
      <c r="N10355">
        <f t="shared" si="410"/>
        <v>0</v>
      </c>
      <c r="O10355">
        <f t="shared" si="409"/>
        <v>0</v>
      </c>
      <c r="P10355" t="s">
        <v>12694</v>
      </c>
    </row>
    <row r="10356" spans="2:16" x14ac:dyDescent="0.25">
      <c r="B10356" t="s">
        <v>10362</v>
      </c>
      <c r="C10356" s="119" t="s">
        <v>60</v>
      </c>
      <c r="D10356" t="s">
        <v>11539</v>
      </c>
      <c r="E10356" t="s">
        <v>11530</v>
      </c>
      <c r="F10356" t="s">
        <v>11540</v>
      </c>
      <c r="G10356" t="s">
        <v>61</v>
      </c>
      <c r="H10356" t="s">
        <v>18</v>
      </c>
      <c r="I10356" t="s">
        <v>11541</v>
      </c>
      <c r="J10356">
        <v>2018</v>
      </c>
      <c r="K10356">
        <v>686.84</v>
      </c>
      <c r="L10356">
        <v>59</v>
      </c>
      <c r="M10356">
        <v>1</v>
      </c>
      <c r="N10356">
        <f t="shared" si="410"/>
        <v>0</v>
      </c>
      <c r="O10356">
        <f t="shared" si="409"/>
        <v>0</v>
      </c>
      <c r="P10356" t="s">
        <v>12694</v>
      </c>
    </row>
    <row r="10357" spans="2:16" x14ac:dyDescent="0.25">
      <c r="B10357" t="s">
        <v>10363</v>
      </c>
      <c r="C10357" s="119" t="s">
        <v>60</v>
      </c>
      <c r="D10357" t="s">
        <v>11539</v>
      </c>
      <c r="E10357" t="s">
        <v>11530</v>
      </c>
      <c r="F10357" t="s">
        <v>11540</v>
      </c>
      <c r="G10357" t="s">
        <v>61</v>
      </c>
      <c r="H10357" t="s">
        <v>18</v>
      </c>
      <c r="I10357" t="s">
        <v>11541</v>
      </c>
      <c r="J10357">
        <v>2018</v>
      </c>
      <c r="K10357">
        <v>687.28</v>
      </c>
      <c r="L10357">
        <v>62</v>
      </c>
      <c r="M10357">
        <v>1</v>
      </c>
      <c r="N10357">
        <f t="shared" si="410"/>
        <v>0</v>
      </c>
      <c r="O10357">
        <f t="shared" si="409"/>
        <v>0</v>
      </c>
      <c r="P10357" t="s">
        <v>12694</v>
      </c>
    </row>
    <row r="10358" spans="2:16" x14ac:dyDescent="0.25">
      <c r="B10358" t="s">
        <v>10364</v>
      </c>
      <c r="C10358" s="119" t="s">
        <v>60</v>
      </c>
      <c r="D10358" t="s">
        <v>11537</v>
      </c>
      <c r="E10358" t="s">
        <v>11530</v>
      </c>
      <c r="F10358" t="s">
        <v>11540</v>
      </c>
      <c r="G10358" t="s">
        <v>61</v>
      </c>
      <c r="H10358" t="s">
        <v>18</v>
      </c>
      <c r="I10358" t="s">
        <v>11541</v>
      </c>
      <c r="J10358">
        <v>2018</v>
      </c>
      <c r="K10358">
        <v>650.51</v>
      </c>
      <c r="L10358">
        <v>22</v>
      </c>
      <c r="M10358">
        <v>1</v>
      </c>
      <c r="N10358">
        <f t="shared" si="410"/>
        <v>0</v>
      </c>
      <c r="O10358">
        <f t="shared" si="409"/>
        <v>0</v>
      </c>
      <c r="P10358" t="s">
        <v>12694</v>
      </c>
    </row>
    <row r="10359" spans="2:16" x14ac:dyDescent="0.25">
      <c r="B10359" t="s">
        <v>10365</v>
      </c>
      <c r="C10359" s="119" t="s">
        <v>60</v>
      </c>
      <c r="D10359" t="s">
        <v>11537</v>
      </c>
      <c r="E10359" t="s">
        <v>11530</v>
      </c>
      <c r="F10359" t="s">
        <v>11540</v>
      </c>
      <c r="G10359" t="s">
        <v>61</v>
      </c>
      <c r="H10359" t="s">
        <v>18</v>
      </c>
      <c r="I10359" t="s">
        <v>11541</v>
      </c>
      <c r="J10359">
        <v>2018</v>
      </c>
      <c r="K10359">
        <v>650.38</v>
      </c>
      <c r="L10359">
        <v>21</v>
      </c>
      <c r="M10359">
        <v>1</v>
      </c>
      <c r="N10359">
        <f t="shared" si="410"/>
        <v>0</v>
      </c>
      <c r="O10359">
        <f t="shared" si="409"/>
        <v>0</v>
      </c>
      <c r="P10359" t="s">
        <v>12694</v>
      </c>
    </row>
    <row r="10360" spans="2:16" x14ac:dyDescent="0.25">
      <c r="B10360" t="s">
        <v>10366</v>
      </c>
      <c r="C10360" s="119" t="s">
        <v>60</v>
      </c>
      <c r="D10360" t="s">
        <v>11550</v>
      </c>
      <c r="E10360" t="s">
        <v>11530</v>
      </c>
      <c r="F10360" t="s">
        <v>11540</v>
      </c>
      <c r="G10360" t="s">
        <v>61</v>
      </c>
      <c r="H10360" t="s">
        <v>18</v>
      </c>
      <c r="I10360" t="s">
        <v>11541</v>
      </c>
      <c r="J10360">
        <v>2018</v>
      </c>
      <c r="K10360">
        <v>656.62</v>
      </c>
      <c r="L10360">
        <v>64</v>
      </c>
      <c r="M10360">
        <v>1</v>
      </c>
      <c r="N10360">
        <f t="shared" si="410"/>
        <v>0</v>
      </c>
      <c r="O10360">
        <f t="shared" si="409"/>
        <v>0</v>
      </c>
      <c r="P10360" t="s">
        <v>12694</v>
      </c>
    </row>
    <row r="10361" spans="2:16" x14ac:dyDescent="0.25">
      <c r="B10361" t="s">
        <v>10367</v>
      </c>
      <c r="C10361" s="119" t="s">
        <v>60</v>
      </c>
      <c r="D10361" t="s">
        <v>11550</v>
      </c>
      <c r="E10361" t="s">
        <v>11530</v>
      </c>
      <c r="F10361" t="s">
        <v>11540</v>
      </c>
      <c r="G10361" t="s">
        <v>61</v>
      </c>
      <c r="H10361" t="s">
        <v>18</v>
      </c>
      <c r="I10361" t="s">
        <v>11541</v>
      </c>
      <c r="J10361">
        <v>2018</v>
      </c>
      <c r="K10361">
        <v>655.89</v>
      </c>
      <c r="L10361">
        <v>59</v>
      </c>
      <c r="M10361">
        <v>1</v>
      </c>
      <c r="N10361">
        <f t="shared" si="410"/>
        <v>0</v>
      </c>
      <c r="O10361">
        <f t="shared" si="409"/>
        <v>0</v>
      </c>
      <c r="P10361" t="s">
        <v>12694</v>
      </c>
    </row>
    <row r="10362" spans="2:16" x14ac:dyDescent="0.25">
      <c r="B10362" t="s">
        <v>10368</v>
      </c>
      <c r="C10362" s="119" t="s">
        <v>60</v>
      </c>
      <c r="D10362" t="s">
        <v>11550</v>
      </c>
      <c r="E10362" t="s">
        <v>11530</v>
      </c>
      <c r="F10362" t="s">
        <v>11540</v>
      </c>
      <c r="G10362" t="s">
        <v>61</v>
      </c>
      <c r="H10362" t="s">
        <v>18</v>
      </c>
      <c r="I10362" t="s">
        <v>11541</v>
      </c>
      <c r="J10362">
        <v>2018</v>
      </c>
      <c r="K10362">
        <v>4.22</v>
      </c>
      <c r="L10362">
        <v>29</v>
      </c>
      <c r="M10362">
        <v>1</v>
      </c>
      <c r="N10362">
        <f t="shared" si="410"/>
        <v>1</v>
      </c>
      <c r="O10362">
        <f t="shared" si="409"/>
        <v>0</v>
      </c>
      <c r="P10362" t="s">
        <v>12694</v>
      </c>
    </row>
    <row r="10363" spans="2:16" x14ac:dyDescent="0.25">
      <c r="B10363" t="s">
        <v>10369</v>
      </c>
      <c r="C10363" s="119" t="s">
        <v>60</v>
      </c>
      <c r="D10363" t="s">
        <v>11550</v>
      </c>
      <c r="E10363" t="s">
        <v>11530</v>
      </c>
      <c r="F10363" t="s">
        <v>11540</v>
      </c>
      <c r="G10363" t="s">
        <v>61</v>
      </c>
      <c r="H10363" t="s">
        <v>18</v>
      </c>
      <c r="I10363" t="s">
        <v>11541</v>
      </c>
      <c r="J10363">
        <v>2018</v>
      </c>
      <c r="K10363">
        <v>1331.59</v>
      </c>
      <c r="L10363">
        <v>31</v>
      </c>
      <c r="M10363">
        <v>1</v>
      </c>
      <c r="N10363">
        <f t="shared" si="410"/>
        <v>0</v>
      </c>
      <c r="O10363">
        <f t="shared" ref="O10363:O10426" si="411">IF(OR(L10363="",L10363&lt;=0),1,0)</f>
        <v>0</v>
      </c>
      <c r="P10363" t="s">
        <v>12694</v>
      </c>
    </row>
    <row r="10364" spans="2:16" x14ac:dyDescent="0.25">
      <c r="B10364" t="s">
        <v>10370</v>
      </c>
      <c r="C10364" s="119" t="s">
        <v>60</v>
      </c>
      <c r="D10364" t="s">
        <v>11550</v>
      </c>
      <c r="E10364" t="s">
        <v>11530</v>
      </c>
      <c r="F10364" t="s">
        <v>11540</v>
      </c>
      <c r="G10364" t="s">
        <v>61</v>
      </c>
      <c r="H10364" t="s">
        <v>18</v>
      </c>
      <c r="I10364" t="s">
        <v>11541</v>
      </c>
      <c r="J10364">
        <v>2018</v>
      </c>
      <c r="K10364">
        <v>685.17</v>
      </c>
      <c r="L10364">
        <v>37</v>
      </c>
      <c r="M10364">
        <v>1</v>
      </c>
      <c r="N10364">
        <f t="shared" si="410"/>
        <v>0</v>
      </c>
      <c r="O10364">
        <f t="shared" si="411"/>
        <v>0</v>
      </c>
      <c r="P10364" t="s">
        <v>12694</v>
      </c>
    </row>
    <row r="10365" spans="2:16" x14ac:dyDescent="0.25">
      <c r="B10365" t="s">
        <v>10371</v>
      </c>
      <c r="C10365" s="119" t="s">
        <v>60</v>
      </c>
      <c r="D10365" t="s">
        <v>11550</v>
      </c>
      <c r="E10365" t="s">
        <v>11530</v>
      </c>
      <c r="F10365" t="s">
        <v>11540</v>
      </c>
      <c r="G10365" t="s">
        <v>61</v>
      </c>
      <c r="H10365" t="s">
        <v>18</v>
      </c>
      <c r="I10365" t="s">
        <v>11541</v>
      </c>
      <c r="J10365">
        <v>2018</v>
      </c>
      <c r="K10365">
        <v>651.24</v>
      </c>
      <c r="L10365">
        <v>27</v>
      </c>
      <c r="M10365">
        <v>1</v>
      </c>
      <c r="N10365">
        <f t="shared" si="410"/>
        <v>0</v>
      </c>
      <c r="O10365">
        <f t="shared" si="411"/>
        <v>0</v>
      </c>
      <c r="P10365" t="s">
        <v>12694</v>
      </c>
    </row>
    <row r="10366" spans="2:16" x14ac:dyDescent="0.25">
      <c r="B10366" t="s">
        <v>10372</v>
      </c>
      <c r="C10366" s="119" t="s">
        <v>60</v>
      </c>
      <c r="D10366" t="s">
        <v>11550</v>
      </c>
      <c r="E10366" t="s">
        <v>11530</v>
      </c>
      <c r="F10366" t="s">
        <v>11540</v>
      </c>
      <c r="G10366" t="s">
        <v>61</v>
      </c>
      <c r="H10366" t="s">
        <v>18</v>
      </c>
      <c r="I10366" t="s">
        <v>11541</v>
      </c>
      <c r="J10366">
        <v>2018</v>
      </c>
      <c r="K10366">
        <v>684</v>
      </c>
      <c r="L10366">
        <v>29</v>
      </c>
      <c r="M10366">
        <v>1</v>
      </c>
      <c r="N10366">
        <f t="shared" si="410"/>
        <v>0</v>
      </c>
      <c r="O10366">
        <f t="shared" si="411"/>
        <v>0</v>
      </c>
      <c r="P10366" t="s">
        <v>12694</v>
      </c>
    </row>
    <row r="10367" spans="2:16" x14ac:dyDescent="0.25">
      <c r="B10367" t="s">
        <v>10373</v>
      </c>
      <c r="C10367" s="119" t="s">
        <v>60</v>
      </c>
      <c r="D10367" t="s">
        <v>11539</v>
      </c>
      <c r="E10367" t="s">
        <v>11530</v>
      </c>
      <c r="F10367" t="s">
        <v>11540</v>
      </c>
      <c r="G10367" t="s">
        <v>61</v>
      </c>
      <c r="H10367" t="s">
        <v>18</v>
      </c>
      <c r="I10367" t="s">
        <v>11541</v>
      </c>
      <c r="J10367">
        <v>2018</v>
      </c>
      <c r="K10367">
        <v>683.35</v>
      </c>
      <c r="L10367">
        <v>35</v>
      </c>
      <c r="M10367">
        <v>1</v>
      </c>
      <c r="N10367">
        <f t="shared" si="410"/>
        <v>0</v>
      </c>
      <c r="O10367">
        <f t="shared" si="411"/>
        <v>0</v>
      </c>
      <c r="P10367" t="s">
        <v>12694</v>
      </c>
    </row>
    <row r="10368" spans="2:16" x14ac:dyDescent="0.25">
      <c r="B10368" t="s">
        <v>10374</v>
      </c>
      <c r="C10368" s="119" t="s">
        <v>60</v>
      </c>
      <c r="D10368" t="s">
        <v>11537</v>
      </c>
      <c r="E10368" t="s">
        <v>11530</v>
      </c>
      <c r="F10368" t="s">
        <v>11540</v>
      </c>
      <c r="G10368" t="s">
        <v>61</v>
      </c>
      <c r="H10368" t="s">
        <v>18</v>
      </c>
      <c r="I10368" t="s">
        <v>11541</v>
      </c>
      <c r="J10368">
        <v>2018</v>
      </c>
      <c r="K10368">
        <v>650.67999999999995</v>
      </c>
      <c r="L10368">
        <v>23</v>
      </c>
      <c r="M10368">
        <v>1</v>
      </c>
      <c r="N10368">
        <f t="shared" si="410"/>
        <v>0</v>
      </c>
      <c r="O10368">
        <f t="shared" si="411"/>
        <v>0</v>
      </c>
      <c r="P10368" t="s">
        <v>12694</v>
      </c>
    </row>
    <row r="10369" spans="2:16" x14ac:dyDescent="0.25">
      <c r="B10369" t="s">
        <v>10375</v>
      </c>
      <c r="C10369" s="119" t="s">
        <v>60</v>
      </c>
      <c r="D10369" t="s">
        <v>11537</v>
      </c>
      <c r="E10369" t="s">
        <v>11530</v>
      </c>
      <c r="F10369" t="s">
        <v>11540</v>
      </c>
      <c r="G10369" t="s">
        <v>61</v>
      </c>
      <c r="H10369" t="s">
        <v>18</v>
      </c>
      <c r="I10369" t="s">
        <v>11541</v>
      </c>
      <c r="J10369">
        <v>2018</v>
      </c>
      <c r="K10369">
        <v>650.51</v>
      </c>
      <c r="L10369">
        <v>22</v>
      </c>
      <c r="M10369">
        <v>1</v>
      </c>
      <c r="N10369">
        <f t="shared" si="410"/>
        <v>0</v>
      </c>
      <c r="O10369">
        <f t="shared" si="411"/>
        <v>0</v>
      </c>
      <c r="P10369" t="s">
        <v>12694</v>
      </c>
    </row>
    <row r="10370" spans="2:16" x14ac:dyDescent="0.25">
      <c r="B10370" t="s">
        <v>10376</v>
      </c>
      <c r="C10370" s="119" t="s">
        <v>60</v>
      </c>
      <c r="D10370" t="s">
        <v>11537</v>
      </c>
      <c r="E10370" t="s">
        <v>11530</v>
      </c>
      <c r="F10370" t="s">
        <v>11540</v>
      </c>
      <c r="G10370" t="s">
        <v>61</v>
      </c>
      <c r="H10370" t="s">
        <v>18</v>
      </c>
      <c r="I10370" t="s">
        <v>11541</v>
      </c>
      <c r="J10370">
        <v>2018</v>
      </c>
      <c r="K10370">
        <v>650.51</v>
      </c>
      <c r="L10370">
        <v>22</v>
      </c>
      <c r="M10370">
        <v>1</v>
      </c>
      <c r="N10370">
        <f t="shared" si="410"/>
        <v>0</v>
      </c>
      <c r="O10370">
        <f t="shared" si="411"/>
        <v>0</v>
      </c>
      <c r="P10370" t="s">
        <v>12694</v>
      </c>
    </row>
    <row r="10371" spans="2:16" x14ac:dyDescent="0.25">
      <c r="B10371" t="s">
        <v>10377</v>
      </c>
      <c r="C10371" s="119" t="s">
        <v>60</v>
      </c>
      <c r="D10371" t="s">
        <v>11550</v>
      </c>
      <c r="E10371" t="s">
        <v>11530</v>
      </c>
      <c r="F10371" t="s">
        <v>11540</v>
      </c>
      <c r="G10371" t="s">
        <v>61</v>
      </c>
      <c r="H10371" t="s">
        <v>18</v>
      </c>
      <c r="I10371" t="s">
        <v>11541</v>
      </c>
      <c r="J10371">
        <v>2018</v>
      </c>
      <c r="K10371">
        <v>651.09</v>
      </c>
      <c r="L10371">
        <v>26</v>
      </c>
      <c r="M10371">
        <v>1</v>
      </c>
      <c r="N10371">
        <f t="shared" si="410"/>
        <v>0</v>
      </c>
      <c r="O10371">
        <f t="shared" si="411"/>
        <v>0</v>
      </c>
      <c r="P10371" t="s">
        <v>12694</v>
      </c>
    </row>
    <row r="10372" spans="2:16" x14ac:dyDescent="0.25">
      <c r="B10372" t="s">
        <v>10378</v>
      </c>
      <c r="C10372" s="119" t="s">
        <v>60</v>
      </c>
      <c r="D10372" t="s">
        <v>11537</v>
      </c>
      <c r="E10372" t="s">
        <v>11530</v>
      </c>
      <c r="F10372" t="s">
        <v>11540</v>
      </c>
      <c r="G10372" t="s">
        <v>61</v>
      </c>
      <c r="H10372" t="s">
        <v>18</v>
      </c>
      <c r="I10372" t="s">
        <v>11541</v>
      </c>
      <c r="J10372">
        <v>2018</v>
      </c>
      <c r="K10372">
        <v>682.98</v>
      </c>
      <c r="L10372">
        <v>22</v>
      </c>
      <c r="M10372">
        <v>1</v>
      </c>
      <c r="N10372">
        <f t="shared" si="410"/>
        <v>0</v>
      </c>
      <c r="O10372">
        <f t="shared" si="411"/>
        <v>0</v>
      </c>
      <c r="P10372" t="s">
        <v>12694</v>
      </c>
    </row>
    <row r="10373" spans="2:16" x14ac:dyDescent="0.25">
      <c r="B10373" t="s">
        <v>10379</v>
      </c>
      <c r="C10373" s="119" t="s">
        <v>60</v>
      </c>
      <c r="D10373" t="s">
        <v>11537</v>
      </c>
      <c r="E10373" t="s">
        <v>11530</v>
      </c>
      <c r="F10373" t="s">
        <v>11540</v>
      </c>
      <c r="G10373" t="s">
        <v>61</v>
      </c>
      <c r="H10373" t="s">
        <v>18</v>
      </c>
      <c r="I10373" t="s">
        <v>11541</v>
      </c>
      <c r="J10373">
        <v>2018</v>
      </c>
      <c r="K10373">
        <v>682.54</v>
      </c>
      <c r="L10373">
        <v>19</v>
      </c>
      <c r="M10373">
        <v>1</v>
      </c>
      <c r="N10373">
        <f t="shared" si="410"/>
        <v>0</v>
      </c>
      <c r="O10373">
        <f t="shared" si="411"/>
        <v>0</v>
      </c>
      <c r="P10373" t="s">
        <v>12694</v>
      </c>
    </row>
    <row r="10374" spans="2:16" x14ac:dyDescent="0.25">
      <c r="B10374" t="s">
        <v>10380</v>
      </c>
      <c r="C10374" s="119" t="s">
        <v>60</v>
      </c>
      <c r="D10374" t="s">
        <v>11537</v>
      </c>
      <c r="E10374" t="s">
        <v>11530</v>
      </c>
      <c r="F10374" t="s">
        <v>11540</v>
      </c>
      <c r="G10374" t="s">
        <v>61</v>
      </c>
      <c r="H10374" t="s">
        <v>18</v>
      </c>
      <c r="I10374" t="s">
        <v>11541</v>
      </c>
      <c r="J10374">
        <v>2018</v>
      </c>
      <c r="K10374">
        <v>682.84</v>
      </c>
      <c r="L10374">
        <v>21</v>
      </c>
      <c r="M10374">
        <v>1</v>
      </c>
      <c r="N10374">
        <f t="shared" si="410"/>
        <v>0</v>
      </c>
      <c r="O10374">
        <f t="shared" si="411"/>
        <v>0</v>
      </c>
      <c r="P10374" t="s">
        <v>12694</v>
      </c>
    </row>
    <row r="10375" spans="2:16" x14ac:dyDescent="0.25">
      <c r="B10375" t="s">
        <v>10381</v>
      </c>
      <c r="C10375" s="119" t="s">
        <v>60</v>
      </c>
      <c r="D10375" t="s">
        <v>11537</v>
      </c>
      <c r="E10375" t="s">
        <v>11530</v>
      </c>
      <c r="F10375" t="s">
        <v>11540</v>
      </c>
      <c r="G10375" t="s">
        <v>61</v>
      </c>
      <c r="H10375" t="s">
        <v>18</v>
      </c>
      <c r="I10375" t="s">
        <v>11541</v>
      </c>
      <c r="J10375">
        <v>2018</v>
      </c>
      <c r="K10375">
        <v>687.63</v>
      </c>
      <c r="L10375">
        <v>54</v>
      </c>
      <c r="M10375">
        <v>1</v>
      </c>
      <c r="N10375">
        <f t="shared" si="410"/>
        <v>0</v>
      </c>
      <c r="O10375">
        <f t="shared" si="411"/>
        <v>0</v>
      </c>
      <c r="P10375" t="s">
        <v>12694</v>
      </c>
    </row>
    <row r="10376" spans="2:16" x14ac:dyDescent="0.25">
      <c r="B10376" t="s">
        <v>10382</v>
      </c>
      <c r="C10376" s="119" t="s">
        <v>60</v>
      </c>
      <c r="D10376" t="s">
        <v>11537</v>
      </c>
      <c r="E10376" t="s">
        <v>11530</v>
      </c>
      <c r="F10376" t="s">
        <v>11540</v>
      </c>
      <c r="G10376" t="s">
        <v>61</v>
      </c>
      <c r="H10376" t="s">
        <v>18</v>
      </c>
      <c r="I10376" t="s">
        <v>11541</v>
      </c>
      <c r="J10376">
        <v>2018</v>
      </c>
      <c r="K10376">
        <v>688.2</v>
      </c>
      <c r="L10376">
        <v>58</v>
      </c>
      <c r="M10376">
        <v>1</v>
      </c>
      <c r="N10376">
        <f t="shared" si="410"/>
        <v>0</v>
      </c>
      <c r="O10376">
        <f t="shared" si="411"/>
        <v>0</v>
      </c>
      <c r="P10376" t="s">
        <v>12694</v>
      </c>
    </row>
    <row r="10377" spans="2:16" x14ac:dyDescent="0.25">
      <c r="B10377" t="s">
        <v>10383</v>
      </c>
      <c r="C10377" s="119" t="s">
        <v>60</v>
      </c>
      <c r="D10377" t="s">
        <v>11537</v>
      </c>
      <c r="E10377" t="s">
        <v>11530</v>
      </c>
      <c r="F10377" t="s">
        <v>11540</v>
      </c>
      <c r="G10377" t="s">
        <v>61</v>
      </c>
      <c r="H10377" t="s">
        <v>18</v>
      </c>
      <c r="I10377" t="s">
        <v>11541</v>
      </c>
      <c r="J10377">
        <v>2018</v>
      </c>
      <c r="K10377">
        <v>687.49</v>
      </c>
      <c r="L10377">
        <v>53</v>
      </c>
      <c r="M10377">
        <v>1</v>
      </c>
      <c r="N10377">
        <f t="shared" si="410"/>
        <v>0</v>
      </c>
      <c r="O10377">
        <f t="shared" si="411"/>
        <v>0</v>
      </c>
      <c r="P10377" t="s">
        <v>12694</v>
      </c>
    </row>
    <row r="10378" spans="2:16" x14ac:dyDescent="0.25">
      <c r="B10378" t="s">
        <v>10384</v>
      </c>
      <c r="C10378" s="119" t="s">
        <v>60</v>
      </c>
      <c r="D10378" t="s">
        <v>11537</v>
      </c>
      <c r="E10378" t="s">
        <v>11530</v>
      </c>
      <c r="F10378" t="s">
        <v>11540</v>
      </c>
      <c r="G10378" t="s">
        <v>61</v>
      </c>
      <c r="H10378" t="s">
        <v>18</v>
      </c>
      <c r="I10378" t="s">
        <v>11541</v>
      </c>
      <c r="J10378">
        <v>2018</v>
      </c>
      <c r="K10378">
        <v>696.26</v>
      </c>
      <c r="L10378">
        <v>79</v>
      </c>
      <c r="M10378">
        <v>1</v>
      </c>
      <c r="N10378">
        <f t="shared" si="410"/>
        <v>0</v>
      </c>
      <c r="O10378">
        <f t="shared" si="411"/>
        <v>0</v>
      </c>
      <c r="P10378" t="s">
        <v>12694</v>
      </c>
    </row>
    <row r="10379" spans="2:16" x14ac:dyDescent="0.25">
      <c r="B10379" t="s">
        <v>10385</v>
      </c>
      <c r="C10379" s="119" t="s">
        <v>60</v>
      </c>
      <c r="D10379" t="s">
        <v>11537</v>
      </c>
      <c r="E10379" t="s">
        <v>11530</v>
      </c>
      <c r="F10379" t="s">
        <v>11540</v>
      </c>
      <c r="G10379" t="s">
        <v>61</v>
      </c>
      <c r="H10379" t="s">
        <v>18</v>
      </c>
      <c r="I10379" t="s">
        <v>11541</v>
      </c>
      <c r="J10379">
        <v>2018</v>
      </c>
      <c r="K10379">
        <v>688.8</v>
      </c>
      <c r="L10379">
        <v>62</v>
      </c>
      <c r="M10379">
        <v>1</v>
      </c>
      <c r="N10379">
        <f t="shared" ref="N10379:N10442" si="412">IF(K10379&lt;100,1,0)</f>
        <v>0</v>
      </c>
      <c r="O10379">
        <f t="shared" si="411"/>
        <v>0</v>
      </c>
      <c r="P10379" t="s">
        <v>12694</v>
      </c>
    </row>
    <row r="10380" spans="2:16" x14ac:dyDescent="0.25">
      <c r="B10380" t="s">
        <v>10386</v>
      </c>
      <c r="C10380" s="119" t="s">
        <v>60</v>
      </c>
      <c r="D10380" t="s">
        <v>11537</v>
      </c>
      <c r="E10380" t="s">
        <v>11530</v>
      </c>
      <c r="F10380" t="s">
        <v>11540</v>
      </c>
      <c r="G10380" t="s">
        <v>61</v>
      </c>
      <c r="H10380" t="s">
        <v>18</v>
      </c>
      <c r="I10380" t="s">
        <v>11541</v>
      </c>
      <c r="J10380">
        <v>2018</v>
      </c>
      <c r="K10380">
        <v>687.63</v>
      </c>
      <c r="L10380">
        <v>54</v>
      </c>
      <c r="M10380">
        <v>1</v>
      </c>
      <c r="N10380">
        <f t="shared" si="412"/>
        <v>0</v>
      </c>
      <c r="O10380">
        <f t="shared" si="411"/>
        <v>0</v>
      </c>
      <c r="P10380" t="s">
        <v>12694</v>
      </c>
    </row>
    <row r="10381" spans="2:16" x14ac:dyDescent="0.25">
      <c r="B10381" t="s">
        <v>10387</v>
      </c>
      <c r="C10381" s="119" t="s">
        <v>60</v>
      </c>
      <c r="D10381" t="s">
        <v>11539</v>
      </c>
      <c r="E10381" t="s">
        <v>11530</v>
      </c>
      <c r="F10381" t="s">
        <v>11540</v>
      </c>
      <c r="G10381" t="s">
        <v>61</v>
      </c>
      <c r="H10381" t="s">
        <v>18</v>
      </c>
      <c r="I10381" t="s">
        <v>11541</v>
      </c>
      <c r="J10381">
        <v>2018</v>
      </c>
      <c r="K10381">
        <v>689.23</v>
      </c>
      <c r="L10381">
        <v>65</v>
      </c>
      <c r="M10381">
        <v>1</v>
      </c>
      <c r="N10381">
        <f t="shared" si="412"/>
        <v>0</v>
      </c>
      <c r="O10381">
        <f t="shared" si="411"/>
        <v>0</v>
      </c>
      <c r="P10381" t="s">
        <v>12694</v>
      </c>
    </row>
    <row r="10382" spans="2:16" x14ac:dyDescent="0.25">
      <c r="B10382" t="s">
        <v>10388</v>
      </c>
      <c r="C10382" s="119" t="s">
        <v>60</v>
      </c>
      <c r="D10382" t="s">
        <v>11537</v>
      </c>
      <c r="E10382" t="s">
        <v>11530</v>
      </c>
      <c r="F10382" t="s">
        <v>11540</v>
      </c>
      <c r="G10382" t="s">
        <v>61</v>
      </c>
      <c r="H10382" t="s">
        <v>18</v>
      </c>
      <c r="I10382" t="s">
        <v>11541</v>
      </c>
      <c r="J10382">
        <v>2018</v>
      </c>
      <c r="K10382">
        <v>684.58</v>
      </c>
      <c r="L10382">
        <v>33</v>
      </c>
      <c r="M10382">
        <v>1</v>
      </c>
      <c r="N10382">
        <f t="shared" si="412"/>
        <v>0</v>
      </c>
      <c r="O10382">
        <f t="shared" si="411"/>
        <v>0</v>
      </c>
      <c r="P10382" t="s">
        <v>12694</v>
      </c>
    </row>
    <row r="10383" spans="2:16" x14ac:dyDescent="0.25">
      <c r="B10383" t="s">
        <v>10389</v>
      </c>
      <c r="C10383" s="119" t="s">
        <v>60</v>
      </c>
      <c r="D10383" t="s">
        <v>11537</v>
      </c>
      <c r="E10383" t="s">
        <v>11530</v>
      </c>
      <c r="F10383" t="s">
        <v>11540</v>
      </c>
      <c r="G10383" t="s">
        <v>61</v>
      </c>
      <c r="H10383" t="s">
        <v>18</v>
      </c>
      <c r="I10383" t="s">
        <v>11541</v>
      </c>
      <c r="J10383">
        <v>2018</v>
      </c>
      <c r="K10383">
        <v>684.57</v>
      </c>
      <c r="L10383">
        <v>33</v>
      </c>
      <c r="M10383">
        <v>1</v>
      </c>
      <c r="N10383">
        <f t="shared" si="412"/>
        <v>0</v>
      </c>
      <c r="O10383">
        <f t="shared" si="411"/>
        <v>0</v>
      </c>
      <c r="P10383" t="s">
        <v>12694</v>
      </c>
    </row>
    <row r="10384" spans="2:16" x14ac:dyDescent="0.25">
      <c r="B10384" t="s">
        <v>10390</v>
      </c>
      <c r="C10384" s="119" t="s">
        <v>60</v>
      </c>
      <c r="D10384" t="s">
        <v>11537</v>
      </c>
      <c r="E10384" t="s">
        <v>11530</v>
      </c>
      <c r="F10384" t="s">
        <v>11540</v>
      </c>
      <c r="G10384" t="s">
        <v>61</v>
      </c>
      <c r="H10384" t="s">
        <v>18</v>
      </c>
      <c r="I10384" t="s">
        <v>11541</v>
      </c>
      <c r="J10384">
        <v>2018</v>
      </c>
      <c r="K10384">
        <v>652.11</v>
      </c>
      <c r="L10384">
        <v>33</v>
      </c>
      <c r="M10384">
        <v>1</v>
      </c>
      <c r="N10384">
        <f t="shared" si="412"/>
        <v>0</v>
      </c>
      <c r="O10384">
        <f t="shared" si="411"/>
        <v>0</v>
      </c>
      <c r="P10384" t="s">
        <v>12694</v>
      </c>
    </row>
    <row r="10385" spans="2:16" x14ac:dyDescent="0.25">
      <c r="B10385" t="s">
        <v>10391</v>
      </c>
      <c r="C10385" s="119" t="s">
        <v>60</v>
      </c>
      <c r="D10385" t="s">
        <v>11539</v>
      </c>
      <c r="E10385" t="s">
        <v>11530</v>
      </c>
      <c r="F10385" t="s">
        <v>11540</v>
      </c>
      <c r="G10385" t="s">
        <v>61</v>
      </c>
      <c r="H10385" t="s">
        <v>18</v>
      </c>
      <c r="I10385" t="s">
        <v>11541</v>
      </c>
      <c r="J10385">
        <v>2018</v>
      </c>
      <c r="K10385">
        <v>683.85</v>
      </c>
      <c r="L10385">
        <v>28</v>
      </c>
      <c r="M10385">
        <v>1</v>
      </c>
      <c r="N10385">
        <f t="shared" si="412"/>
        <v>0</v>
      </c>
      <c r="O10385">
        <f t="shared" si="411"/>
        <v>0</v>
      </c>
      <c r="P10385" t="s">
        <v>12694</v>
      </c>
    </row>
    <row r="10386" spans="2:16" x14ac:dyDescent="0.25">
      <c r="B10386" t="s">
        <v>10392</v>
      </c>
      <c r="C10386" s="119" t="s">
        <v>60</v>
      </c>
      <c r="D10386" t="s">
        <v>11537</v>
      </c>
      <c r="E10386" t="s">
        <v>11530</v>
      </c>
      <c r="F10386" t="s">
        <v>11540</v>
      </c>
      <c r="G10386" t="s">
        <v>61</v>
      </c>
      <c r="H10386" t="s">
        <v>18</v>
      </c>
      <c r="I10386" t="s">
        <v>11541</v>
      </c>
      <c r="J10386">
        <v>2018</v>
      </c>
      <c r="K10386">
        <v>655.39</v>
      </c>
      <c r="L10386">
        <v>34</v>
      </c>
      <c r="M10386">
        <v>1</v>
      </c>
      <c r="N10386">
        <f t="shared" si="412"/>
        <v>0</v>
      </c>
      <c r="O10386">
        <f t="shared" si="411"/>
        <v>0</v>
      </c>
      <c r="P10386" t="s">
        <v>12694</v>
      </c>
    </row>
    <row r="10387" spans="2:16" x14ac:dyDescent="0.25">
      <c r="B10387" t="s">
        <v>10393</v>
      </c>
      <c r="C10387" s="119" t="s">
        <v>60</v>
      </c>
      <c r="D10387" t="s">
        <v>11539</v>
      </c>
      <c r="E10387" t="s">
        <v>11530</v>
      </c>
      <c r="F10387" t="s">
        <v>11540</v>
      </c>
      <c r="G10387" t="s">
        <v>61</v>
      </c>
      <c r="H10387" t="s">
        <v>18</v>
      </c>
      <c r="I10387" t="s">
        <v>11541</v>
      </c>
      <c r="J10387">
        <v>2018</v>
      </c>
      <c r="K10387">
        <v>683.85</v>
      </c>
      <c r="L10387">
        <v>28</v>
      </c>
      <c r="M10387">
        <v>1</v>
      </c>
      <c r="N10387">
        <f t="shared" si="412"/>
        <v>0</v>
      </c>
      <c r="O10387">
        <f t="shared" si="411"/>
        <v>0</v>
      </c>
      <c r="P10387" t="s">
        <v>12694</v>
      </c>
    </row>
    <row r="10388" spans="2:16" x14ac:dyDescent="0.25">
      <c r="B10388" t="s">
        <v>10394</v>
      </c>
      <c r="C10388" s="119" t="s">
        <v>60</v>
      </c>
      <c r="D10388" t="s">
        <v>11537</v>
      </c>
      <c r="E10388" t="s">
        <v>11530</v>
      </c>
      <c r="F10388" t="s">
        <v>11540</v>
      </c>
      <c r="G10388" t="s">
        <v>61</v>
      </c>
      <c r="H10388" t="s">
        <v>18</v>
      </c>
      <c r="I10388" t="s">
        <v>11541</v>
      </c>
      <c r="J10388">
        <v>2018</v>
      </c>
      <c r="K10388">
        <v>686.25</v>
      </c>
      <c r="L10388">
        <v>22</v>
      </c>
      <c r="M10388">
        <v>1</v>
      </c>
      <c r="N10388">
        <f t="shared" si="412"/>
        <v>0</v>
      </c>
      <c r="O10388">
        <f t="shared" si="411"/>
        <v>0</v>
      </c>
      <c r="P10388" t="s">
        <v>12694</v>
      </c>
    </row>
    <row r="10389" spans="2:16" x14ac:dyDescent="0.25">
      <c r="B10389" t="s">
        <v>10395</v>
      </c>
      <c r="C10389" s="119" t="s">
        <v>60</v>
      </c>
      <c r="D10389" t="s">
        <v>11537</v>
      </c>
      <c r="E10389" t="s">
        <v>11530</v>
      </c>
      <c r="F10389" t="s">
        <v>11540</v>
      </c>
      <c r="G10389" t="s">
        <v>61</v>
      </c>
      <c r="H10389" t="s">
        <v>18</v>
      </c>
      <c r="I10389" t="s">
        <v>11541</v>
      </c>
      <c r="J10389">
        <v>2018</v>
      </c>
      <c r="K10389">
        <v>653.78</v>
      </c>
      <c r="L10389">
        <v>23</v>
      </c>
      <c r="M10389">
        <v>1</v>
      </c>
      <c r="N10389">
        <f t="shared" si="412"/>
        <v>0</v>
      </c>
      <c r="O10389">
        <f t="shared" si="411"/>
        <v>0</v>
      </c>
      <c r="P10389" t="s">
        <v>12694</v>
      </c>
    </row>
    <row r="10390" spans="2:16" x14ac:dyDescent="0.25">
      <c r="B10390" t="s">
        <v>10396</v>
      </c>
      <c r="C10390" s="119" t="s">
        <v>60</v>
      </c>
      <c r="D10390" t="s">
        <v>11537</v>
      </c>
      <c r="E10390" t="s">
        <v>11530</v>
      </c>
      <c r="F10390" t="s">
        <v>11540</v>
      </c>
      <c r="G10390" t="s">
        <v>61</v>
      </c>
      <c r="H10390" t="s">
        <v>18</v>
      </c>
      <c r="I10390" t="s">
        <v>11541</v>
      </c>
      <c r="J10390">
        <v>2018</v>
      </c>
      <c r="K10390">
        <v>653.49</v>
      </c>
      <c r="L10390">
        <v>21</v>
      </c>
      <c r="M10390">
        <v>1</v>
      </c>
      <c r="N10390">
        <f t="shared" si="412"/>
        <v>0</v>
      </c>
      <c r="O10390">
        <f t="shared" si="411"/>
        <v>0</v>
      </c>
      <c r="P10390" t="s">
        <v>12694</v>
      </c>
    </row>
    <row r="10391" spans="2:16" x14ac:dyDescent="0.25">
      <c r="B10391" t="s">
        <v>10397</v>
      </c>
      <c r="C10391" s="119" t="s">
        <v>60</v>
      </c>
      <c r="D10391" t="s">
        <v>11537</v>
      </c>
      <c r="E10391" t="s">
        <v>11530</v>
      </c>
      <c r="F10391" t="s">
        <v>11540</v>
      </c>
      <c r="G10391" t="s">
        <v>61</v>
      </c>
      <c r="H10391" t="s">
        <v>18</v>
      </c>
      <c r="I10391" t="s">
        <v>11541</v>
      </c>
      <c r="J10391">
        <v>2018</v>
      </c>
      <c r="K10391">
        <v>654.05999999999995</v>
      </c>
      <c r="L10391">
        <v>25</v>
      </c>
      <c r="M10391">
        <v>1</v>
      </c>
      <c r="N10391">
        <f t="shared" si="412"/>
        <v>0</v>
      </c>
      <c r="O10391">
        <f t="shared" si="411"/>
        <v>0</v>
      </c>
      <c r="P10391" t="s">
        <v>12694</v>
      </c>
    </row>
    <row r="10392" spans="2:16" x14ac:dyDescent="0.25">
      <c r="B10392" t="s">
        <v>10398</v>
      </c>
      <c r="C10392" s="119" t="s">
        <v>60</v>
      </c>
      <c r="D10392" t="s">
        <v>11537</v>
      </c>
      <c r="E10392" t="s">
        <v>11530</v>
      </c>
      <c r="F10392" t="s">
        <v>11540</v>
      </c>
      <c r="G10392" t="s">
        <v>61</v>
      </c>
      <c r="H10392" t="s">
        <v>18</v>
      </c>
      <c r="I10392" t="s">
        <v>11541</v>
      </c>
      <c r="J10392">
        <v>2018</v>
      </c>
      <c r="K10392">
        <v>653.19000000000005</v>
      </c>
      <c r="L10392">
        <v>19</v>
      </c>
      <c r="M10392">
        <v>1</v>
      </c>
      <c r="N10392">
        <f t="shared" si="412"/>
        <v>0</v>
      </c>
      <c r="O10392">
        <f t="shared" si="411"/>
        <v>0</v>
      </c>
      <c r="P10392" t="s">
        <v>12694</v>
      </c>
    </row>
    <row r="10393" spans="2:16" x14ac:dyDescent="0.25">
      <c r="B10393" t="s">
        <v>10399</v>
      </c>
      <c r="C10393" s="119" t="s">
        <v>60</v>
      </c>
      <c r="D10393" t="s">
        <v>11537</v>
      </c>
      <c r="E10393" t="s">
        <v>11530</v>
      </c>
      <c r="F10393" t="s">
        <v>11540</v>
      </c>
      <c r="G10393" t="s">
        <v>61</v>
      </c>
      <c r="H10393" t="s">
        <v>18</v>
      </c>
      <c r="I10393" t="s">
        <v>11541</v>
      </c>
      <c r="J10393">
        <v>2018</v>
      </c>
      <c r="K10393">
        <v>686.85</v>
      </c>
      <c r="L10393">
        <v>26</v>
      </c>
      <c r="M10393">
        <v>1</v>
      </c>
      <c r="N10393">
        <f t="shared" si="412"/>
        <v>0</v>
      </c>
      <c r="O10393">
        <f t="shared" si="411"/>
        <v>0</v>
      </c>
      <c r="P10393" t="s">
        <v>12694</v>
      </c>
    </row>
    <row r="10394" spans="2:16" x14ac:dyDescent="0.25">
      <c r="B10394" t="s">
        <v>10400</v>
      </c>
      <c r="C10394" s="119" t="s">
        <v>60</v>
      </c>
      <c r="D10394" t="s">
        <v>11537</v>
      </c>
      <c r="E10394" t="s">
        <v>11530</v>
      </c>
      <c r="F10394" t="s">
        <v>11540</v>
      </c>
      <c r="G10394" t="s">
        <v>61</v>
      </c>
      <c r="H10394" t="s">
        <v>18</v>
      </c>
      <c r="I10394" t="s">
        <v>11541</v>
      </c>
      <c r="J10394">
        <v>2018</v>
      </c>
      <c r="K10394">
        <v>654.21</v>
      </c>
      <c r="L10394">
        <v>26</v>
      </c>
      <c r="M10394">
        <v>1</v>
      </c>
      <c r="N10394">
        <f t="shared" si="412"/>
        <v>0</v>
      </c>
      <c r="O10394">
        <f t="shared" si="411"/>
        <v>0</v>
      </c>
      <c r="P10394" t="s">
        <v>12694</v>
      </c>
    </row>
    <row r="10395" spans="2:16" x14ac:dyDescent="0.25">
      <c r="B10395" t="s">
        <v>10401</v>
      </c>
      <c r="C10395" s="119" t="s">
        <v>60</v>
      </c>
      <c r="D10395" t="s">
        <v>11537</v>
      </c>
      <c r="E10395" t="s">
        <v>11530</v>
      </c>
      <c r="F10395" t="s">
        <v>11540</v>
      </c>
      <c r="G10395" t="s">
        <v>61</v>
      </c>
      <c r="H10395" t="s">
        <v>18</v>
      </c>
      <c r="I10395" t="s">
        <v>11541</v>
      </c>
      <c r="J10395">
        <v>2018</v>
      </c>
      <c r="K10395">
        <v>654.05999999999995</v>
      </c>
      <c r="L10395">
        <v>25</v>
      </c>
      <c r="M10395">
        <v>1</v>
      </c>
      <c r="N10395">
        <f t="shared" si="412"/>
        <v>0</v>
      </c>
      <c r="O10395">
        <f t="shared" si="411"/>
        <v>0</v>
      </c>
      <c r="P10395" t="s">
        <v>12694</v>
      </c>
    </row>
    <row r="10396" spans="2:16" x14ac:dyDescent="0.25">
      <c r="B10396" t="s">
        <v>10402</v>
      </c>
      <c r="C10396" s="119" t="s">
        <v>60</v>
      </c>
      <c r="D10396" t="s">
        <v>11539</v>
      </c>
      <c r="E10396" t="s">
        <v>11530</v>
      </c>
      <c r="F10396" t="s">
        <v>11540</v>
      </c>
      <c r="G10396" t="s">
        <v>61</v>
      </c>
      <c r="H10396" t="s">
        <v>18</v>
      </c>
      <c r="I10396" t="s">
        <v>11541</v>
      </c>
      <c r="J10396">
        <v>2018</v>
      </c>
      <c r="K10396">
        <v>655.36</v>
      </c>
      <c r="L10396">
        <v>32</v>
      </c>
      <c r="M10396">
        <v>1</v>
      </c>
      <c r="N10396">
        <f t="shared" si="412"/>
        <v>0</v>
      </c>
      <c r="O10396">
        <f t="shared" si="411"/>
        <v>0</v>
      </c>
      <c r="P10396" t="s">
        <v>12694</v>
      </c>
    </row>
    <row r="10397" spans="2:16" x14ac:dyDescent="0.25">
      <c r="B10397" t="s">
        <v>10403</v>
      </c>
      <c r="C10397" s="119" t="s">
        <v>60</v>
      </c>
      <c r="D10397" t="s">
        <v>11539</v>
      </c>
      <c r="E10397" t="s">
        <v>11530</v>
      </c>
      <c r="F10397" t="s">
        <v>11540</v>
      </c>
      <c r="G10397" t="s">
        <v>61</v>
      </c>
      <c r="H10397" t="s">
        <v>18</v>
      </c>
      <c r="I10397" t="s">
        <v>11541</v>
      </c>
      <c r="J10397">
        <v>2018</v>
      </c>
      <c r="K10397">
        <v>653.63</v>
      </c>
      <c r="L10397">
        <v>22</v>
      </c>
      <c r="M10397">
        <v>1</v>
      </c>
      <c r="N10397">
        <f t="shared" si="412"/>
        <v>0</v>
      </c>
      <c r="O10397">
        <f t="shared" si="411"/>
        <v>0</v>
      </c>
      <c r="P10397" t="s">
        <v>12694</v>
      </c>
    </row>
    <row r="10398" spans="2:16" x14ac:dyDescent="0.25">
      <c r="B10398" t="s">
        <v>10404</v>
      </c>
      <c r="C10398" s="119" t="s">
        <v>60</v>
      </c>
      <c r="D10398" t="s">
        <v>11539</v>
      </c>
      <c r="E10398" t="s">
        <v>11530</v>
      </c>
      <c r="F10398" t="s">
        <v>11540</v>
      </c>
      <c r="G10398" t="s">
        <v>61</v>
      </c>
      <c r="H10398" t="s">
        <v>18</v>
      </c>
      <c r="I10398" t="s">
        <v>11541</v>
      </c>
      <c r="J10398">
        <v>2018</v>
      </c>
      <c r="K10398">
        <v>653.63</v>
      </c>
      <c r="L10398">
        <v>22</v>
      </c>
      <c r="M10398">
        <v>1</v>
      </c>
      <c r="N10398">
        <f t="shared" si="412"/>
        <v>0</v>
      </c>
      <c r="O10398">
        <f t="shared" si="411"/>
        <v>0</v>
      </c>
      <c r="P10398" t="s">
        <v>12694</v>
      </c>
    </row>
    <row r="10399" spans="2:16" x14ac:dyDescent="0.25">
      <c r="B10399" t="s">
        <v>10405</v>
      </c>
      <c r="C10399" s="119" t="s">
        <v>60</v>
      </c>
      <c r="D10399" t="s">
        <v>11537</v>
      </c>
      <c r="E10399" t="s">
        <v>11530</v>
      </c>
      <c r="F10399" t="s">
        <v>11540</v>
      </c>
      <c r="G10399" t="s">
        <v>61</v>
      </c>
      <c r="H10399" t="s">
        <v>18</v>
      </c>
      <c r="I10399" t="s">
        <v>11541</v>
      </c>
      <c r="J10399">
        <v>2018</v>
      </c>
      <c r="K10399">
        <v>652.97</v>
      </c>
      <c r="L10399">
        <v>25</v>
      </c>
      <c r="M10399">
        <v>1</v>
      </c>
      <c r="N10399">
        <f t="shared" si="412"/>
        <v>0</v>
      </c>
      <c r="O10399">
        <f t="shared" si="411"/>
        <v>0</v>
      </c>
      <c r="P10399" t="s">
        <v>12694</v>
      </c>
    </row>
    <row r="10400" spans="2:16" x14ac:dyDescent="0.25">
      <c r="B10400" t="s">
        <v>10406</v>
      </c>
      <c r="C10400" s="119" t="s">
        <v>60</v>
      </c>
      <c r="D10400" t="s">
        <v>11537</v>
      </c>
      <c r="E10400" t="s">
        <v>11530</v>
      </c>
      <c r="F10400" t="s">
        <v>11540</v>
      </c>
      <c r="G10400" t="s">
        <v>61</v>
      </c>
      <c r="H10400" t="s">
        <v>18</v>
      </c>
      <c r="I10400" t="s">
        <v>11533</v>
      </c>
      <c r="J10400">
        <v>2018</v>
      </c>
      <c r="K10400">
        <v>658.26</v>
      </c>
      <c r="L10400">
        <v>23</v>
      </c>
      <c r="M10400">
        <v>1</v>
      </c>
      <c r="N10400">
        <f t="shared" si="412"/>
        <v>0</v>
      </c>
      <c r="O10400">
        <f t="shared" si="411"/>
        <v>0</v>
      </c>
      <c r="P10400" t="s">
        <v>12694</v>
      </c>
    </row>
    <row r="10401" spans="2:16" x14ac:dyDescent="0.25">
      <c r="B10401" t="s">
        <v>10407</v>
      </c>
      <c r="C10401" s="119" t="s">
        <v>60</v>
      </c>
      <c r="D10401" t="s">
        <v>11537</v>
      </c>
      <c r="E10401" t="s">
        <v>11530</v>
      </c>
      <c r="F10401" t="s">
        <v>11540</v>
      </c>
      <c r="G10401" t="s">
        <v>61</v>
      </c>
      <c r="H10401" t="s">
        <v>18</v>
      </c>
      <c r="I10401" t="s">
        <v>11541</v>
      </c>
      <c r="J10401">
        <v>2018</v>
      </c>
      <c r="K10401">
        <v>653.57000000000005</v>
      </c>
      <c r="L10401">
        <v>29</v>
      </c>
      <c r="M10401">
        <v>1</v>
      </c>
      <c r="N10401">
        <f t="shared" si="412"/>
        <v>0</v>
      </c>
      <c r="O10401">
        <f t="shared" si="411"/>
        <v>0</v>
      </c>
      <c r="P10401" t="s">
        <v>12694</v>
      </c>
    </row>
    <row r="10402" spans="2:16" x14ac:dyDescent="0.25">
      <c r="B10402" t="s">
        <v>10408</v>
      </c>
      <c r="C10402" s="119" t="s">
        <v>60</v>
      </c>
      <c r="D10402" t="s">
        <v>11537</v>
      </c>
      <c r="E10402" t="s">
        <v>11530</v>
      </c>
      <c r="F10402" t="s">
        <v>11540</v>
      </c>
      <c r="G10402" t="s">
        <v>61</v>
      </c>
      <c r="H10402" t="s">
        <v>18</v>
      </c>
      <c r="I10402" t="s">
        <v>11541</v>
      </c>
      <c r="J10402">
        <v>2018</v>
      </c>
      <c r="K10402">
        <v>654.59</v>
      </c>
      <c r="L10402">
        <v>36</v>
      </c>
      <c r="M10402">
        <v>1</v>
      </c>
      <c r="N10402">
        <f t="shared" si="412"/>
        <v>0</v>
      </c>
      <c r="O10402">
        <f t="shared" si="411"/>
        <v>0</v>
      </c>
      <c r="P10402" t="s">
        <v>12694</v>
      </c>
    </row>
    <row r="10403" spans="2:16" x14ac:dyDescent="0.25">
      <c r="B10403" t="s">
        <v>10409</v>
      </c>
      <c r="C10403" s="119" t="s">
        <v>60</v>
      </c>
      <c r="D10403" t="s">
        <v>11537</v>
      </c>
      <c r="E10403" t="s">
        <v>11530</v>
      </c>
      <c r="F10403" t="s">
        <v>11540</v>
      </c>
      <c r="G10403" t="s">
        <v>61</v>
      </c>
      <c r="H10403" t="s">
        <v>18</v>
      </c>
      <c r="I10403" t="s">
        <v>11541</v>
      </c>
      <c r="J10403">
        <v>2018</v>
      </c>
      <c r="K10403">
        <v>654.29999999999995</v>
      </c>
      <c r="L10403">
        <v>34</v>
      </c>
      <c r="M10403">
        <v>1</v>
      </c>
      <c r="N10403">
        <f t="shared" si="412"/>
        <v>0</v>
      </c>
      <c r="O10403">
        <f t="shared" si="411"/>
        <v>0</v>
      </c>
      <c r="P10403" t="s">
        <v>12694</v>
      </c>
    </row>
    <row r="10404" spans="2:16" x14ac:dyDescent="0.25">
      <c r="B10404" t="s">
        <v>10410</v>
      </c>
      <c r="C10404" s="119" t="s">
        <v>60</v>
      </c>
      <c r="D10404" t="s">
        <v>11537</v>
      </c>
      <c r="E10404" t="s">
        <v>11530</v>
      </c>
      <c r="F10404" t="s">
        <v>11540</v>
      </c>
      <c r="G10404" t="s">
        <v>61</v>
      </c>
      <c r="H10404" t="s">
        <v>18</v>
      </c>
      <c r="I10404" t="s">
        <v>11541</v>
      </c>
      <c r="J10404">
        <v>2018</v>
      </c>
      <c r="K10404">
        <v>653.57000000000005</v>
      </c>
      <c r="L10404">
        <v>29</v>
      </c>
      <c r="M10404">
        <v>1</v>
      </c>
      <c r="N10404">
        <f t="shared" si="412"/>
        <v>0</v>
      </c>
      <c r="O10404">
        <f t="shared" si="411"/>
        <v>0</v>
      </c>
      <c r="P10404" t="s">
        <v>12694</v>
      </c>
    </row>
    <row r="10405" spans="2:16" x14ac:dyDescent="0.25">
      <c r="B10405" t="s">
        <v>10411</v>
      </c>
      <c r="C10405" s="119" t="s">
        <v>60</v>
      </c>
      <c r="D10405" t="s">
        <v>11537</v>
      </c>
      <c r="E10405" t="s">
        <v>11530</v>
      </c>
      <c r="F10405" t="s">
        <v>11540</v>
      </c>
      <c r="G10405" t="s">
        <v>61</v>
      </c>
      <c r="H10405" t="s">
        <v>18</v>
      </c>
      <c r="I10405" t="s">
        <v>11541</v>
      </c>
      <c r="J10405">
        <v>2018</v>
      </c>
      <c r="K10405">
        <v>652.23</v>
      </c>
      <c r="L10405">
        <v>20</v>
      </c>
      <c r="M10405">
        <v>1</v>
      </c>
      <c r="N10405">
        <f t="shared" si="412"/>
        <v>0</v>
      </c>
      <c r="O10405">
        <f t="shared" si="411"/>
        <v>0</v>
      </c>
      <c r="P10405" t="s">
        <v>12694</v>
      </c>
    </row>
    <row r="10406" spans="2:16" x14ac:dyDescent="0.25">
      <c r="B10406" t="s">
        <v>10412</v>
      </c>
      <c r="C10406" s="119" t="s">
        <v>60</v>
      </c>
      <c r="D10406" t="s">
        <v>11537</v>
      </c>
      <c r="E10406" t="s">
        <v>11530</v>
      </c>
      <c r="F10406" t="s">
        <v>11540</v>
      </c>
      <c r="G10406" t="s">
        <v>61</v>
      </c>
      <c r="H10406" t="s">
        <v>18</v>
      </c>
      <c r="I10406" t="s">
        <v>11541</v>
      </c>
      <c r="J10406">
        <v>2018</v>
      </c>
      <c r="K10406">
        <v>652.23</v>
      </c>
      <c r="L10406">
        <v>20</v>
      </c>
      <c r="M10406">
        <v>1</v>
      </c>
      <c r="N10406">
        <f t="shared" si="412"/>
        <v>0</v>
      </c>
      <c r="O10406">
        <f t="shared" si="411"/>
        <v>0</v>
      </c>
      <c r="P10406" t="s">
        <v>12694</v>
      </c>
    </row>
    <row r="10407" spans="2:16" x14ac:dyDescent="0.25">
      <c r="B10407" t="s">
        <v>10413</v>
      </c>
      <c r="C10407" s="119" t="s">
        <v>60</v>
      </c>
      <c r="D10407" t="s">
        <v>11537</v>
      </c>
      <c r="E10407" t="s">
        <v>11530</v>
      </c>
      <c r="F10407" t="s">
        <v>11540</v>
      </c>
      <c r="G10407" t="s">
        <v>61</v>
      </c>
      <c r="H10407" t="s">
        <v>18</v>
      </c>
      <c r="I10407" t="s">
        <v>11541</v>
      </c>
      <c r="J10407">
        <v>2018</v>
      </c>
      <c r="K10407">
        <v>652.23</v>
      </c>
      <c r="L10407">
        <v>20</v>
      </c>
      <c r="M10407">
        <v>1</v>
      </c>
      <c r="N10407">
        <f t="shared" si="412"/>
        <v>0</v>
      </c>
      <c r="O10407">
        <f t="shared" si="411"/>
        <v>0</v>
      </c>
      <c r="P10407" t="s">
        <v>12694</v>
      </c>
    </row>
    <row r="10408" spans="2:16" x14ac:dyDescent="0.25">
      <c r="B10408" t="s">
        <v>10414</v>
      </c>
      <c r="C10408" s="119" t="s">
        <v>60</v>
      </c>
      <c r="D10408" t="s">
        <v>11537</v>
      </c>
      <c r="E10408" t="s">
        <v>11530</v>
      </c>
      <c r="F10408" t="s">
        <v>11540</v>
      </c>
      <c r="G10408" t="s">
        <v>61</v>
      </c>
      <c r="H10408" t="s">
        <v>18</v>
      </c>
      <c r="I10408" t="s">
        <v>11541</v>
      </c>
      <c r="J10408">
        <v>2018</v>
      </c>
      <c r="K10408">
        <v>649.69000000000005</v>
      </c>
      <c r="L10408">
        <v>21</v>
      </c>
      <c r="M10408">
        <v>1</v>
      </c>
      <c r="N10408">
        <f t="shared" si="412"/>
        <v>0</v>
      </c>
      <c r="O10408">
        <f t="shared" si="411"/>
        <v>0</v>
      </c>
      <c r="P10408" t="s">
        <v>12694</v>
      </c>
    </row>
    <row r="10409" spans="2:16" x14ac:dyDescent="0.25">
      <c r="B10409" t="s">
        <v>10415</v>
      </c>
      <c r="C10409" s="119" t="s">
        <v>60</v>
      </c>
      <c r="D10409" t="s">
        <v>11539</v>
      </c>
      <c r="E10409" t="s">
        <v>11530</v>
      </c>
      <c r="F10409" t="s">
        <v>11540</v>
      </c>
      <c r="G10409" t="s">
        <v>61</v>
      </c>
      <c r="H10409" t="s">
        <v>18</v>
      </c>
      <c r="I10409" t="s">
        <v>11541</v>
      </c>
      <c r="J10409">
        <v>2018</v>
      </c>
      <c r="K10409">
        <v>654.21</v>
      </c>
      <c r="L10409">
        <v>26</v>
      </c>
      <c r="M10409">
        <v>1</v>
      </c>
      <c r="N10409">
        <f t="shared" si="412"/>
        <v>0</v>
      </c>
      <c r="O10409">
        <f t="shared" si="411"/>
        <v>0</v>
      </c>
      <c r="P10409" t="s">
        <v>12694</v>
      </c>
    </row>
    <row r="10410" spans="2:16" x14ac:dyDescent="0.25">
      <c r="B10410" t="s">
        <v>10416</v>
      </c>
      <c r="C10410" s="119" t="s">
        <v>60</v>
      </c>
      <c r="D10410" t="s">
        <v>11539</v>
      </c>
      <c r="E10410" t="s">
        <v>11530</v>
      </c>
      <c r="F10410" t="s">
        <v>11540</v>
      </c>
      <c r="G10410" t="s">
        <v>61</v>
      </c>
      <c r="H10410" t="s">
        <v>18</v>
      </c>
      <c r="I10410" t="s">
        <v>11541</v>
      </c>
      <c r="J10410">
        <v>2018</v>
      </c>
      <c r="K10410">
        <v>654.21</v>
      </c>
      <c r="L10410">
        <v>26</v>
      </c>
      <c r="M10410">
        <v>1</v>
      </c>
      <c r="N10410">
        <f t="shared" si="412"/>
        <v>0</v>
      </c>
      <c r="O10410">
        <f t="shared" si="411"/>
        <v>0</v>
      </c>
      <c r="P10410" t="s">
        <v>12694</v>
      </c>
    </row>
    <row r="10411" spans="2:16" x14ac:dyDescent="0.25">
      <c r="B10411" t="s">
        <v>10417</v>
      </c>
      <c r="C10411" s="119" t="s">
        <v>60</v>
      </c>
      <c r="D10411" t="s">
        <v>11537</v>
      </c>
      <c r="E10411" t="s">
        <v>11530</v>
      </c>
      <c r="F10411" t="s">
        <v>11540</v>
      </c>
      <c r="G10411" t="s">
        <v>61</v>
      </c>
      <c r="H10411" t="s">
        <v>18</v>
      </c>
      <c r="I10411" t="s">
        <v>11541</v>
      </c>
      <c r="J10411">
        <v>2018</v>
      </c>
      <c r="K10411">
        <v>689.06</v>
      </c>
      <c r="L10411">
        <v>49</v>
      </c>
      <c r="M10411">
        <v>1</v>
      </c>
      <c r="N10411">
        <f t="shared" si="412"/>
        <v>0</v>
      </c>
      <c r="O10411">
        <f t="shared" si="411"/>
        <v>0</v>
      </c>
      <c r="P10411" t="s">
        <v>12694</v>
      </c>
    </row>
    <row r="10412" spans="2:16" x14ac:dyDescent="0.25">
      <c r="B10412" t="s">
        <v>10418</v>
      </c>
      <c r="C10412" s="119" t="s">
        <v>60</v>
      </c>
      <c r="D10412" t="s">
        <v>11537</v>
      </c>
      <c r="E10412" t="s">
        <v>11530</v>
      </c>
      <c r="F10412" t="s">
        <v>11540</v>
      </c>
      <c r="G10412" t="s">
        <v>61</v>
      </c>
      <c r="H10412" t="s">
        <v>18</v>
      </c>
      <c r="I10412" t="s">
        <v>11541</v>
      </c>
      <c r="J10412">
        <v>2018</v>
      </c>
      <c r="K10412">
        <v>681.83</v>
      </c>
      <c r="L10412">
        <v>19</v>
      </c>
      <c r="M10412">
        <v>1</v>
      </c>
      <c r="N10412">
        <f t="shared" si="412"/>
        <v>0</v>
      </c>
      <c r="O10412">
        <f t="shared" si="411"/>
        <v>0</v>
      </c>
      <c r="P10412" t="s">
        <v>12694</v>
      </c>
    </row>
    <row r="10413" spans="2:16" x14ac:dyDescent="0.25">
      <c r="B10413" t="s">
        <v>10419</v>
      </c>
      <c r="C10413" s="119" t="s">
        <v>60</v>
      </c>
      <c r="D10413" t="s">
        <v>11537</v>
      </c>
      <c r="E10413" t="s">
        <v>11530</v>
      </c>
      <c r="F10413" t="s">
        <v>11540</v>
      </c>
      <c r="G10413" t="s">
        <v>61</v>
      </c>
      <c r="H10413" t="s">
        <v>18</v>
      </c>
      <c r="I10413" t="s">
        <v>11541</v>
      </c>
      <c r="J10413">
        <v>2018</v>
      </c>
      <c r="K10413">
        <v>689.21</v>
      </c>
      <c r="L10413">
        <v>50</v>
      </c>
      <c r="M10413">
        <v>1</v>
      </c>
      <c r="N10413">
        <f t="shared" si="412"/>
        <v>0</v>
      </c>
      <c r="O10413">
        <f t="shared" si="411"/>
        <v>0</v>
      </c>
      <c r="P10413" t="s">
        <v>12694</v>
      </c>
    </row>
    <row r="10414" spans="2:16" x14ac:dyDescent="0.25">
      <c r="B10414" t="s">
        <v>10420</v>
      </c>
      <c r="C10414" s="119" t="s">
        <v>60</v>
      </c>
      <c r="D10414" t="s">
        <v>11537</v>
      </c>
      <c r="E10414" t="s">
        <v>11530</v>
      </c>
      <c r="F10414" t="s">
        <v>11540</v>
      </c>
      <c r="G10414" t="s">
        <v>61</v>
      </c>
      <c r="H10414" t="s">
        <v>18</v>
      </c>
      <c r="I10414" t="s">
        <v>11541</v>
      </c>
      <c r="J10414">
        <v>2018</v>
      </c>
      <c r="K10414">
        <v>649.54</v>
      </c>
      <c r="L10414">
        <v>20</v>
      </c>
      <c r="M10414">
        <v>1</v>
      </c>
      <c r="N10414">
        <f t="shared" si="412"/>
        <v>0</v>
      </c>
      <c r="O10414">
        <f t="shared" si="411"/>
        <v>0</v>
      </c>
      <c r="P10414" t="s">
        <v>12694</v>
      </c>
    </row>
    <row r="10415" spans="2:16" x14ac:dyDescent="0.25">
      <c r="B10415" t="s">
        <v>10421</v>
      </c>
      <c r="C10415" s="119" t="s">
        <v>60</v>
      </c>
      <c r="D10415" t="s">
        <v>11537</v>
      </c>
      <c r="E10415" t="s">
        <v>11530</v>
      </c>
      <c r="F10415" t="s">
        <v>11540</v>
      </c>
      <c r="G10415" t="s">
        <v>61</v>
      </c>
      <c r="H10415" t="s">
        <v>18</v>
      </c>
      <c r="I10415" t="s">
        <v>11541</v>
      </c>
      <c r="J10415">
        <v>2018</v>
      </c>
      <c r="K10415">
        <v>650.41999999999996</v>
      </c>
      <c r="L10415">
        <v>26</v>
      </c>
      <c r="M10415">
        <v>1</v>
      </c>
      <c r="N10415">
        <f t="shared" si="412"/>
        <v>0</v>
      </c>
      <c r="O10415">
        <f t="shared" si="411"/>
        <v>0</v>
      </c>
      <c r="P10415" t="s">
        <v>12694</v>
      </c>
    </row>
    <row r="10416" spans="2:16" x14ac:dyDescent="0.25">
      <c r="B10416" t="s">
        <v>10422</v>
      </c>
      <c r="C10416" s="119" t="s">
        <v>60</v>
      </c>
      <c r="D10416" t="s">
        <v>11537</v>
      </c>
      <c r="E10416" t="s">
        <v>11530</v>
      </c>
      <c r="F10416" t="s">
        <v>11540</v>
      </c>
      <c r="G10416" t="s">
        <v>61</v>
      </c>
      <c r="H10416" t="s">
        <v>18</v>
      </c>
      <c r="I10416" t="s">
        <v>11541</v>
      </c>
      <c r="J10416">
        <v>2018</v>
      </c>
      <c r="K10416">
        <v>650.27</v>
      </c>
      <c r="L10416">
        <v>25</v>
      </c>
      <c r="M10416">
        <v>1</v>
      </c>
      <c r="N10416">
        <f t="shared" si="412"/>
        <v>0</v>
      </c>
      <c r="O10416">
        <f t="shared" si="411"/>
        <v>0</v>
      </c>
      <c r="P10416" t="s">
        <v>12694</v>
      </c>
    </row>
    <row r="10417" spans="2:16" x14ac:dyDescent="0.25">
      <c r="B10417" t="s">
        <v>10423</v>
      </c>
      <c r="C10417" s="119" t="s">
        <v>60</v>
      </c>
      <c r="D10417" t="s">
        <v>11537</v>
      </c>
      <c r="E10417" t="s">
        <v>11530</v>
      </c>
      <c r="F10417" t="s">
        <v>11540</v>
      </c>
      <c r="G10417" t="s">
        <v>61</v>
      </c>
      <c r="H10417" t="s">
        <v>18</v>
      </c>
      <c r="I10417" t="s">
        <v>11541</v>
      </c>
      <c r="J10417">
        <v>2018</v>
      </c>
      <c r="K10417">
        <v>650.71</v>
      </c>
      <c r="L10417">
        <v>28</v>
      </c>
      <c r="M10417">
        <v>1</v>
      </c>
      <c r="N10417">
        <f t="shared" si="412"/>
        <v>0</v>
      </c>
      <c r="O10417">
        <f t="shared" si="411"/>
        <v>0</v>
      </c>
      <c r="P10417" t="s">
        <v>12694</v>
      </c>
    </row>
    <row r="10418" spans="2:16" x14ac:dyDescent="0.25">
      <c r="B10418" t="s">
        <v>10424</v>
      </c>
      <c r="C10418" s="119" t="s">
        <v>60</v>
      </c>
      <c r="D10418" t="s">
        <v>11537</v>
      </c>
      <c r="E10418" t="s">
        <v>11530</v>
      </c>
      <c r="F10418" t="s">
        <v>11540</v>
      </c>
      <c r="G10418" t="s">
        <v>61</v>
      </c>
      <c r="H10418" t="s">
        <v>18</v>
      </c>
      <c r="I10418" t="s">
        <v>11541</v>
      </c>
      <c r="J10418">
        <v>2018</v>
      </c>
      <c r="K10418">
        <v>650.27</v>
      </c>
      <c r="L10418">
        <v>25</v>
      </c>
      <c r="M10418">
        <v>1</v>
      </c>
      <c r="N10418">
        <f t="shared" si="412"/>
        <v>0</v>
      </c>
      <c r="O10418">
        <f t="shared" si="411"/>
        <v>0</v>
      </c>
      <c r="P10418" t="s">
        <v>12694</v>
      </c>
    </row>
    <row r="10419" spans="2:16" x14ac:dyDescent="0.25">
      <c r="B10419" t="s">
        <v>10425</v>
      </c>
      <c r="C10419" s="119" t="s">
        <v>60</v>
      </c>
      <c r="D10419" t="s">
        <v>11537</v>
      </c>
      <c r="E10419" t="s">
        <v>11530</v>
      </c>
      <c r="F10419" t="s">
        <v>11540</v>
      </c>
      <c r="G10419" t="s">
        <v>61</v>
      </c>
      <c r="H10419" t="s">
        <v>18</v>
      </c>
      <c r="I10419" t="s">
        <v>11541</v>
      </c>
      <c r="J10419">
        <v>2018</v>
      </c>
      <c r="K10419">
        <v>650.27</v>
      </c>
      <c r="L10419">
        <v>25</v>
      </c>
      <c r="M10419">
        <v>1</v>
      </c>
      <c r="N10419">
        <f t="shared" si="412"/>
        <v>0</v>
      </c>
      <c r="O10419">
        <f t="shared" si="411"/>
        <v>0</v>
      </c>
      <c r="P10419" t="s">
        <v>12694</v>
      </c>
    </row>
    <row r="10420" spans="2:16" x14ac:dyDescent="0.25">
      <c r="B10420" t="s">
        <v>10426</v>
      </c>
      <c r="C10420" s="119" t="s">
        <v>60</v>
      </c>
      <c r="D10420" t="s">
        <v>11537</v>
      </c>
      <c r="E10420" t="s">
        <v>11530</v>
      </c>
      <c r="F10420" t="s">
        <v>11540</v>
      </c>
      <c r="G10420" t="s">
        <v>61</v>
      </c>
      <c r="H10420" t="s">
        <v>18</v>
      </c>
      <c r="I10420" t="s">
        <v>11541</v>
      </c>
      <c r="J10420">
        <v>2018</v>
      </c>
      <c r="K10420">
        <v>650.84</v>
      </c>
      <c r="L10420">
        <v>29</v>
      </c>
      <c r="M10420">
        <v>1</v>
      </c>
      <c r="N10420">
        <f t="shared" si="412"/>
        <v>0</v>
      </c>
      <c r="O10420">
        <f t="shared" si="411"/>
        <v>0</v>
      </c>
      <c r="P10420" t="s">
        <v>12694</v>
      </c>
    </row>
    <row r="10421" spans="2:16" x14ac:dyDescent="0.25">
      <c r="B10421" t="s">
        <v>10427</v>
      </c>
      <c r="C10421" s="119" t="s">
        <v>60</v>
      </c>
      <c r="D10421" t="s">
        <v>11537</v>
      </c>
      <c r="E10421" t="s">
        <v>11530</v>
      </c>
      <c r="F10421" t="s">
        <v>11540</v>
      </c>
      <c r="G10421" t="s">
        <v>61</v>
      </c>
      <c r="H10421" t="s">
        <v>18</v>
      </c>
      <c r="I10421" t="s">
        <v>11541</v>
      </c>
      <c r="J10421">
        <v>2018</v>
      </c>
      <c r="K10421">
        <v>650.86</v>
      </c>
      <c r="L10421">
        <v>29</v>
      </c>
      <c r="M10421">
        <v>1</v>
      </c>
      <c r="N10421">
        <f t="shared" si="412"/>
        <v>0</v>
      </c>
      <c r="O10421">
        <f t="shared" si="411"/>
        <v>0</v>
      </c>
      <c r="P10421" t="s">
        <v>12694</v>
      </c>
    </row>
    <row r="10422" spans="2:16" x14ac:dyDescent="0.25">
      <c r="B10422" t="s">
        <v>10428</v>
      </c>
      <c r="C10422" s="119" t="s">
        <v>60</v>
      </c>
      <c r="D10422" t="s">
        <v>11537</v>
      </c>
      <c r="E10422" t="s">
        <v>11530</v>
      </c>
      <c r="F10422" t="s">
        <v>11540</v>
      </c>
      <c r="G10422" t="s">
        <v>61</v>
      </c>
      <c r="H10422" t="s">
        <v>18</v>
      </c>
      <c r="I10422" t="s">
        <v>11541</v>
      </c>
      <c r="J10422">
        <v>2018</v>
      </c>
      <c r="K10422">
        <v>651.15</v>
      </c>
      <c r="L10422">
        <v>31</v>
      </c>
      <c r="M10422">
        <v>1</v>
      </c>
      <c r="N10422">
        <f t="shared" si="412"/>
        <v>0</v>
      </c>
      <c r="O10422">
        <f t="shared" si="411"/>
        <v>0</v>
      </c>
      <c r="P10422" t="s">
        <v>12694</v>
      </c>
    </row>
    <row r="10423" spans="2:16" x14ac:dyDescent="0.25">
      <c r="B10423" t="s">
        <v>10429</v>
      </c>
      <c r="C10423" s="119" t="s">
        <v>60</v>
      </c>
      <c r="D10423" t="s">
        <v>11539</v>
      </c>
      <c r="E10423" t="s">
        <v>11530</v>
      </c>
      <c r="F10423" t="s">
        <v>11540</v>
      </c>
      <c r="G10423" t="s">
        <v>61</v>
      </c>
      <c r="H10423" t="s">
        <v>18</v>
      </c>
      <c r="I10423" t="s">
        <v>11541</v>
      </c>
      <c r="J10423">
        <v>2018</v>
      </c>
      <c r="K10423">
        <v>688.02</v>
      </c>
      <c r="L10423">
        <v>34</v>
      </c>
      <c r="M10423">
        <v>1</v>
      </c>
      <c r="N10423">
        <f t="shared" si="412"/>
        <v>0</v>
      </c>
      <c r="O10423">
        <f t="shared" si="411"/>
        <v>0</v>
      </c>
      <c r="P10423" t="s">
        <v>12694</v>
      </c>
    </row>
    <row r="10424" spans="2:16" x14ac:dyDescent="0.25">
      <c r="B10424" t="s">
        <v>10430</v>
      </c>
      <c r="C10424" s="119" t="s">
        <v>60</v>
      </c>
      <c r="D10424" t="s">
        <v>11539</v>
      </c>
      <c r="E10424" t="s">
        <v>11530</v>
      </c>
      <c r="F10424" t="s">
        <v>11540</v>
      </c>
      <c r="G10424" t="s">
        <v>61</v>
      </c>
      <c r="H10424" t="s">
        <v>18</v>
      </c>
      <c r="I10424" t="s">
        <v>11541</v>
      </c>
      <c r="J10424">
        <v>2018</v>
      </c>
      <c r="K10424">
        <v>687.87</v>
      </c>
      <c r="L10424">
        <v>33</v>
      </c>
      <c r="M10424">
        <v>1</v>
      </c>
      <c r="N10424">
        <f t="shared" si="412"/>
        <v>0</v>
      </c>
      <c r="O10424">
        <f t="shared" si="411"/>
        <v>0</v>
      </c>
      <c r="P10424" t="s">
        <v>12694</v>
      </c>
    </row>
    <row r="10425" spans="2:16" x14ac:dyDescent="0.25">
      <c r="B10425" t="s">
        <v>10431</v>
      </c>
      <c r="C10425" s="119" t="s">
        <v>60</v>
      </c>
      <c r="D10425" t="s">
        <v>11539</v>
      </c>
      <c r="E10425" t="s">
        <v>11530</v>
      </c>
      <c r="F10425" t="s">
        <v>11540</v>
      </c>
      <c r="G10425" t="s">
        <v>61</v>
      </c>
      <c r="H10425" t="s">
        <v>18</v>
      </c>
      <c r="I10425" t="s">
        <v>11541</v>
      </c>
      <c r="J10425">
        <v>2018</v>
      </c>
      <c r="K10425">
        <v>688.02</v>
      </c>
      <c r="L10425">
        <v>34</v>
      </c>
      <c r="M10425">
        <v>1</v>
      </c>
      <c r="N10425">
        <f t="shared" si="412"/>
        <v>0</v>
      </c>
      <c r="O10425">
        <f t="shared" si="411"/>
        <v>0</v>
      </c>
      <c r="P10425" t="s">
        <v>12694</v>
      </c>
    </row>
    <row r="10426" spans="2:16" x14ac:dyDescent="0.25">
      <c r="B10426" t="s">
        <v>10432</v>
      </c>
      <c r="C10426" s="119" t="s">
        <v>60</v>
      </c>
      <c r="D10426" t="s">
        <v>11539</v>
      </c>
      <c r="E10426" t="s">
        <v>11530</v>
      </c>
      <c r="F10426" t="s">
        <v>11540</v>
      </c>
      <c r="G10426" t="s">
        <v>61</v>
      </c>
      <c r="H10426" t="s">
        <v>18</v>
      </c>
      <c r="I10426" t="s">
        <v>11541</v>
      </c>
      <c r="J10426">
        <v>2018</v>
      </c>
      <c r="K10426">
        <v>688.02</v>
      </c>
      <c r="L10426">
        <v>34</v>
      </c>
      <c r="M10426">
        <v>1</v>
      </c>
      <c r="N10426">
        <f t="shared" si="412"/>
        <v>0</v>
      </c>
      <c r="O10426">
        <f t="shared" si="411"/>
        <v>0</v>
      </c>
      <c r="P10426" t="s">
        <v>12694</v>
      </c>
    </row>
    <row r="10427" spans="2:16" x14ac:dyDescent="0.25">
      <c r="B10427" t="s">
        <v>10433</v>
      </c>
      <c r="C10427" s="119" t="s">
        <v>60</v>
      </c>
      <c r="D10427" t="s">
        <v>11539</v>
      </c>
      <c r="E10427" t="s">
        <v>11530</v>
      </c>
      <c r="F10427" t="s">
        <v>11540</v>
      </c>
      <c r="G10427" t="s">
        <v>61</v>
      </c>
      <c r="H10427" t="s">
        <v>18</v>
      </c>
      <c r="I10427" t="s">
        <v>11541</v>
      </c>
      <c r="J10427">
        <v>2018</v>
      </c>
      <c r="K10427">
        <v>687.87</v>
      </c>
      <c r="L10427">
        <v>33</v>
      </c>
      <c r="M10427">
        <v>1</v>
      </c>
      <c r="N10427">
        <f t="shared" si="412"/>
        <v>0</v>
      </c>
      <c r="O10427">
        <f t="shared" ref="O10427:O10490" si="413">IF(OR(L10427="",L10427&lt;=0),1,0)</f>
        <v>0</v>
      </c>
      <c r="P10427" t="s">
        <v>12694</v>
      </c>
    </row>
    <row r="10428" spans="2:16" x14ac:dyDescent="0.25">
      <c r="B10428" t="s">
        <v>10434</v>
      </c>
      <c r="C10428" s="119" t="s">
        <v>60</v>
      </c>
      <c r="D10428" t="s">
        <v>11539</v>
      </c>
      <c r="E10428" t="s">
        <v>11530</v>
      </c>
      <c r="F10428" t="s">
        <v>11540</v>
      </c>
      <c r="G10428" t="s">
        <v>61</v>
      </c>
      <c r="H10428" t="s">
        <v>18</v>
      </c>
      <c r="I10428" t="s">
        <v>11541</v>
      </c>
      <c r="J10428">
        <v>2018</v>
      </c>
      <c r="K10428">
        <v>688.02</v>
      </c>
      <c r="L10428">
        <v>34</v>
      </c>
      <c r="M10428">
        <v>1</v>
      </c>
      <c r="N10428">
        <f t="shared" si="412"/>
        <v>0</v>
      </c>
      <c r="O10428">
        <f t="shared" si="413"/>
        <v>0</v>
      </c>
      <c r="P10428" t="s">
        <v>12694</v>
      </c>
    </row>
    <row r="10429" spans="2:16" x14ac:dyDescent="0.25">
      <c r="B10429" t="s">
        <v>10435</v>
      </c>
      <c r="C10429" s="119" t="s">
        <v>60</v>
      </c>
      <c r="D10429" t="s">
        <v>11537</v>
      </c>
      <c r="E10429" t="s">
        <v>11530</v>
      </c>
      <c r="F10429" t="s">
        <v>11540</v>
      </c>
      <c r="G10429" t="s">
        <v>61</v>
      </c>
      <c r="H10429" t="s">
        <v>18</v>
      </c>
      <c r="I10429" t="s">
        <v>11541</v>
      </c>
      <c r="J10429">
        <v>2018</v>
      </c>
      <c r="K10429">
        <v>684.8</v>
      </c>
      <c r="L10429">
        <v>22</v>
      </c>
      <c r="M10429">
        <v>1</v>
      </c>
      <c r="N10429">
        <f t="shared" si="412"/>
        <v>0</v>
      </c>
      <c r="O10429">
        <f t="shared" si="413"/>
        <v>0</v>
      </c>
      <c r="P10429" t="s">
        <v>12694</v>
      </c>
    </row>
    <row r="10430" spans="2:16" x14ac:dyDescent="0.25">
      <c r="B10430" t="s">
        <v>10436</v>
      </c>
      <c r="C10430" s="119" t="s">
        <v>60</v>
      </c>
      <c r="D10430" t="s">
        <v>11537</v>
      </c>
      <c r="E10430" t="s">
        <v>11530</v>
      </c>
      <c r="F10430" t="s">
        <v>11540</v>
      </c>
      <c r="G10430" t="s">
        <v>61</v>
      </c>
      <c r="H10430" t="s">
        <v>18</v>
      </c>
      <c r="I10430" t="s">
        <v>11541</v>
      </c>
      <c r="J10430">
        <v>2018</v>
      </c>
      <c r="K10430">
        <v>652.54</v>
      </c>
      <c r="L10430">
        <v>24</v>
      </c>
      <c r="M10430">
        <v>1</v>
      </c>
      <c r="N10430">
        <f t="shared" si="412"/>
        <v>0</v>
      </c>
      <c r="O10430">
        <f t="shared" si="413"/>
        <v>0</v>
      </c>
      <c r="P10430" t="s">
        <v>12694</v>
      </c>
    </row>
    <row r="10431" spans="2:16" x14ac:dyDescent="0.25">
      <c r="B10431" t="s">
        <v>10437</v>
      </c>
      <c r="C10431" s="119" t="s">
        <v>60</v>
      </c>
      <c r="D10431" t="s">
        <v>11537</v>
      </c>
      <c r="E10431" t="s">
        <v>11530</v>
      </c>
      <c r="F10431" t="s">
        <v>11540</v>
      </c>
      <c r="G10431" t="s">
        <v>61</v>
      </c>
      <c r="H10431" t="s">
        <v>18</v>
      </c>
      <c r="I10431" t="s">
        <v>11541</v>
      </c>
      <c r="J10431">
        <v>2018</v>
      </c>
      <c r="K10431">
        <v>686.72</v>
      </c>
      <c r="L10431">
        <v>35</v>
      </c>
      <c r="M10431">
        <v>1</v>
      </c>
      <c r="N10431">
        <f t="shared" si="412"/>
        <v>0</v>
      </c>
      <c r="O10431">
        <f t="shared" si="413"/>
        <v>0</v>
      </c>
      <c r="P10431" t="s">
        <v>12694</v>
      </c>
    </row>
    <row r="10432" spans="2:16" x14ac:dyDescent="0.25">
      <c r="B10432" t="s">
        <v>10438</v>
      </c>
      <c r="C10432" s="119" t="s">
        <v>60</v>
      </c>
      <c r="D10432" t="s">
        <v>11550</v>
      </c>
      <c r="E10432" t="s">
        <v>11530</v>
      </c>
      <c r="F10432" t="s">
        <v>11540</v>
      </c>
      <c r="G10432" t="s">
        <v>61</v>
      </c>
      <c r="H10432" t="s">
        <v>18</v>
      </c>
      <c r="I10432" t="s">
        <v>11541</v>
      </c>
      <c r="J10432">
        <v>2018</v>
      </c>
      <c r="K10432">
        <v>654.05999999999995</v>
      </c>
      <c r="L10432">
        <v>25</v>
      </c>
      <c r="M10432">
        <v>1</v>
      </c>
      <c r="N10432">
        <f t="shared" si="412"/>
        <v>0</v>
      </c>
      <c r="O10432">
        <f t="shared" si="413"/>
        <v>0</v>
      </c>
      <c r="P10432" t="s">
        <v>12694</v>
      </c>
    </row>
    <row r="10433" spans="2:16" x14ac:dyDescent="0.25">
      <c r="B10433" t="s">
        <v>10439</v>
      </c>
      <c r="C10433" s="119" t="s">
        <v>60</v>
      </c>
      <c r="D10433" t="s">
        <v>11537</v>
      </c>
      <c r="E10433" t="s">
        <v>11530</v>
      </c>
      <c r="F10433" t="s">
        <v>11540</v>
      </c>
      <c r="G10433" t="s">
        <v>61</v>
      </c>
      <c r="H10433" t="s">
        <v>18</v>
      </c>
      <c r="I10433" t="s">
        <v>11541</v>
      </c>
      <c r="J10433">
        <v>2018</v>
      </c>
      <c r="K10433">
        <v>685.12</v>
      </c>
      <c r="L10433">
        <v>24</v>
      </c>
      <c r="M10433">
        <v>1</v>
      </c>
      <c r="N10433">
        <f t="shared" si="412"/>
        <v>0</v>
      </c>
      <c r="O10433">
        <f t="shared" si="413"/>
        <v>0</v>
      </c>
      <c r="P10433" t="s">
        <v>12694</v>
      </c>
    </row>
    <row r="10434" spans="2:16" x14ac:dyDescent="0.25">
      <c r="B10434" t="s">
        <v>10440</v>
      </c>
      <c r="C10434" s="119" t="s">
        <v>60</v>
      </c>
      <c r="D10434" t="s">
        <v>11550</v>
      </c>
      <c r="E10434" t="s">
        <v>11530</v>
      </c>
      <c r="F10434" t="s">
        <v>11540</v>
      </c>
      <c r="G10434" t="s">
        <v>61</v>
      </c>
      <c r="H10434" t="s">
        <v>18</v>
      </c>
      <c r="I10434" t="s">
        <v>11541</v>
      </c>
      <c r="J10434">
        <v>2018</v>
      </c>
      <c r="K10434">
        <v>654.66</v>
      </c>
      <c r="L10434">
        <v>29</v>
      </c>
      <c r="M10434">
        <v>1</v>
      </c>
      <c r="N10434">
        <f t="shared" si="412"/>
        <v>0</v>
      </c>
      <c r="O10434">
        <f t="shared" si="413"/>
        <v>0</v>
      </c>
      <c r="P10434" t="s">
        <v>12694</v>
      </c>
    </row>
    <row r="10435" spans="2:16" x14ac:dyDescent="0.25">
      <c r="B10435" t="s">
        <v>10441</v>
      </c>
      <c r="C10435" s="119" t="s">
        <v>60</v>
      </c>
      <c r="D10435" t="s">
        <v>11537</v>
      </c>
      <c r="E10435" t="s">
        <v>11530</v>
      </c>
      <c r="F10435" t="s">
        <v>11540</v>
      </c>
      <c r="G10435" t="s">
        <v>61</v>
      </c>
      <c r="H10435" t="s">
        <v>18</v>
      </c>
      <c r="I10435" t="s">
        <v>11541</v>
      </c>
      <c r="J10435">
        <v>2018</v>
      </c>
      <c r="K10435">
        <v>685.56</v>
      </c>
      <c r="L10435">
        <v>27</v>
      </c>
      <c r="M10435">
        <v>1</v>
      </c>
      <c r="N10435">
        <f t="shared" si="412"/>
        <v>0</v>
      </c>
      <c r="O10435">
        <f t="shared" si="413"/>
        <v>0</v>
      </c>
      <c r="P10435" t="s">
        <v>12694</v>
      </c>
    </row>
    <row r="10436" spans="2:16" x14ac:dyDescent="0.25">
      <c r="B10436" t="s">
        <v>10442</v>
      </c>
      <c r="C10436" s="119" t="s">
        <v>60</v>
      </c>
      <c r="D10436" t="s">
        <v>11550</v>
      </c>
      <c r="E10436" t="s">
        <v>11530</v>
      </c>
      <c r="F10436" t="s">
        <v>11540</v>
      </c>
      <c r="G10436" t="s">
        <v>61</v>
      </c>
      <c r="H10436" t="s">
        <v>18</v>
      </c>
      <c r="I10436" t="s">
        <v>11541</v>
      </c>
      <c r="J10436">
        <v>2018</v>
      </c>
      <c r="K10436">
        <v>900.05</v>
      </c>
      <c r="L10436">
        <v>27</v>
      </c>
      <c r="M10436">
        <v>1</v>
      </c>
      <c r="N10436">
        <f t="shared" si="412"/>
        <v>0</v>
      </c>
      <c r="O10436">
        <f t="shared" si="413"/>
        <v>0</v>
      </c>
      <c r="P10436" t="s">
        <v>12694</v>
      </c>
    </row>
    <row r="10437" spans="2:16" x14ac:dyDescent="0.25">
      <c r="B10437" t="s">
        <v>10443</v>
      </c>
      <c r="C10437" s="119" t="s">
        <v>60</v>
      </c>
      <c r="D10437" t="s">
        <v>11537</v>
      </c>
      <c r="E10437" t="s">
        <v>11530</v>
      </c>
      <c r="F10437" t="s">
        <v>11540</v>
      </c>
      <c r="G10437" t="s">
        <v>61</v>
      </c>
      <c r="H10437" t="s">
        <v>18</v>
      </c>
      <c r="I10437" t="s">
        <v>11541</v>
      </c>
      <c r="J10437">
        <v>2018</v>
      </c>
      <c r="K10437">
        <v>685.7</v>
      </c>
      <c r="L10437">
        <v>28</v>
      </c>
      <c r="M10437">
        <v>1</v>
      </c>
      <c r="N10437">
        <f t="shared" si="412"/>
        <v>0</v>
      </c>
      <c r="O10437">
        <f t="shared" si="413"/>
        <v>0</v>
      </c>
      <c r="P10437" t="s">
        <v>12694</v>
      </c>
    </row>
    <row r="10438" spans="2:16" x14ac:dyDescent="0.25">
      <c r="B10438" t="s">
        <v>10444</v>
      </c>
      <c r="C10438" s="119" t="s">
        <v>60</v>
      </c>
      <c r="D10438" t="s">
        <v>11550</v>
      </c>
      <c r="E10438" t="s">
        <v>11530</v>
      </c>
      <c r="F10438" t="s">
        <v>11540</v>
      </c>
      <c r="G10438" t="s">
        <v>61</v>
      </c>
      <c r="H10438" t="s">
        <v>18</v>
      </c>
      <c r="I10438" t="s">
        <v>11541</v>
      </c>
      <c r="J10438">
        <v>2018</v>
      </c>
      <c r="K10438">
        <v>686.7</v>
      </c>
      <c r="L10438">
        <v>25</v>
      </c>
      <c r="M10438">
        <v>1</v>
      </c>
      <c r="N10438">
        <f t="shared" si="412"/>
        <v>0</v>
      </c>
      <c r="O10438">
        <f t="shared" si="413"/>
        <v>0</v>
      </c>
      <c r="P10438" t="s">
        <v>12694</v>
      </c>
    </row>
    <row r="10439" spans="2:16" x14ac:dyDescent="0.25">
      <c r="B10439" t="s">
        <v>10445</v>
      </c>
      <c r="C10439" s="119" t="s">
        <v>60</v>
      </c>
      <c r="D10439" t="s">
        <v>11539</v>
      </c>
      <c r="E10439" t="s">
        <v>11530</v>
      </c>
      <c r="F10439" t="s">
        <v>11540</v>
      </c>
      <c r="G10439" t="s">
        <v>61</v>
      </c>
      <c r="H10439" t="s">
        <v>18</v>
      </c>
      <c r="I10439" t="s">
        <v>11541</v>
      </c>
      <c r="J10439">
        <v>2018</v>
      </c>
      <c r="K10439">
        <v>654.80999999999995</v>
      </c>
      <c r="L10439">
        <v>30</v>
      </c>
      <c r="M10439">
        <v>1</v>
      </c>
      <c r="N10439">
        <f t="shared" si="412"/>
        <v>0</v>
      </c>
      <c r="O10439">
        <f t="shared" si="413"/>
        <v>0</v>
      </c>
      <c r="P10439" t="s">
        <v>12694</v>
      </c>
    </row>
    <row r="10440" spans="2:16" x14ac:dyDescent="0.25">
      <c r="B10440" t="s">
        <v>10446</v>
      </c>
      <c r="C10440" s="119" t="s">
        <v>60</v>
      </c>
      <c r="D10440" t="s">
        <v>11539</v>
      </c>
      <c r="E10440" t="s">
        <v>11530</v>
      </c>
      <c r="F10440" t="s">
        <v>11540</v>
      </c>
      <c r="G10440" t="s">
        <v>61</v>
      </c>
      <c r="H10440" t="s">
        <v>18</v>
      </c>
      <c r="I10440" t="s">
        <v>11541</v>
      </c>
      <c r="J10440">
        <v>2018</v>
      </c>
      <c r="K10440">
        <v>655.39</v>
      </c>
      <c r="L10440">
        <v>34</v>
      </c>
      <c r="M10440">
        <v>1</v>
      </c>
      <c r="N10440">
        <f t="shared" si="412"/>
        <v>0</v>
      </c>
      <c r="O10440">
        <f t="shared" si="413"/>
        <v>0</v>
      </c>
      <c r="P10440" t="s">
        <v>12694</v>
      </c>
    </row>
    <row r="10441" spans="2:16" x14ac:dyDescent="0.25">
      <c r="B10441" t="s">
        <v>10447</v>
      </c>
      <c r="C10441" s="119" t="s">
        <v>60</v>
      </c>
      <c r="D10441" t="s">
        <v>11539</v>
      </c>
      <c r="E10441" t="s">
        <v>11530</v>
      </c>
      <c r="F10441" t="s">
        <v>11540</v>
      </c>
      <c r="G10441" t="s">
        <v>61</v>
      </c>
      <c r="H10441" t="s">
        <v>18</v>
      </c>
      <c r="I10441" t="s">
        <v>11541</v>
      </c>
      <c r="J10441">
        <v>2018</v>
      </c>
      <c r="K10441">
        <v>655.39</v>
      </c>
      <c r="L10441">
        <v>34</v>
      </c>
      <c r="M10441">
        <v>1</v>
      </c>
      <c r="N10441">
        <f t="shared" si="412"/>
        <v>0</v>
      </c>
      <c r="O10441">
        <f t="shared" si="413"/>
        <v>0</v>
      </c>
      <c r="P10441" t="s">
        <v>12694</v>
      </c>
    </row>
    <row r="10442" spans="2:16" x14ac:dyDescent="0.25">
      <c r="B10442" t="s">
        <v>10448</v>
      </c>
      <c r="C10442" s="119" t="s">
        <v>60</v>
      </c>
      <c r="D10442" t="s">
        <v>11539</v>
      </c>
      <c r="E10442" t="s">
        <v>11530</v>
      </c>
      <c r="F10442" t="s">
        <v>11540</v>
      </c>
      <c r="G10442" t="s">
        <v>61</v>
      </c>
      <c r="H10442" t="s">
        <v>18</v>
      </c>
      <c r="I10442" t="s">
        <v>11541</v>
      </c>
      <c r="J10442">
        <v>2018</v>
      </c>
      <c r="K10442">
        <v>655.96</v>
      </c>
      <c r="L10442">
        <v>38</v>
      </c>
      <c r="M10442">
        <v>1</v>
      </c>
      <c r="N10442">
        <f t="shared" si="412"/>
        <v>0</v>
      </c>
      <c r="O10442">
        <f t="shared" si="413"/>
        <v>0</v>
      </c>
      <c r="P10442" t="s">
        <v>12694</v>
      </c>
    </row>
    <row r="10443" spans="2:16" x14ac:dyDescent="0.25">
      <c r="B10443" t="s">
        <v>10449</v>
      </c>
      <c r="C10443" s="119" t="s">
        <v>60</v>
      </c>
      <c r="D10443" t="s">
        <v>11537</v>
      </c>
      <c r="E10443" t="s">
        <v>11530</v>
      </c>
      <c r="F10443" t="s">
        <v>11540</v>
      </c>
      <c r="G10443" t="s">
        <v>61</v>
      </c>
      <c r="H10443" t="s">
        <v>18</v>
      </c>
      <c r="I10443" t="s">
        <v>11541</v>
      </c>
      <c r="J10443">
        <v>2018</v>
      </c>
      <c r="K10443">
        <v>654.55999999999995</v>
      </c>
      <c r="L10443">
        <v>34</v>
      </c>
      <c r="M10443">
        <v>1</v>
      </c>
      <c r="N10443">
        <f t="shared" ref="N10443:N10506" si="414">IF(K10443&lt;100,1,0)</f>
        <v>0</v>
      </c>
      <c r="O10443">
        <f t="shared" si="413"/>
        <v>0</v>
      </c>
      <c r="P10443" t="s">
        <v>12694</v>
      </c>
    </row>
    <row r="10444" spans="2:16" x14ac:dyDescent="0.25">
      <c r="B10444" t="s">
        <v>10450</v>
      </c>
      <c r="C10444" s="119" t="s">
        <v>60</v>
      </c>
      <c r="D10444" t="s">
        <v>11552</v>
      </c>
      <c r="E10444" t="s">
        <v>11530</v>
      </c>
      <c r="F10444" t="s">
        <v>11540</v>
      </c>
      <c r="G10444" t="s">
        <v>61</v>
      </c>
      <c r="H10444" t="s">
        <v>18</v>
      </c>
      <c r="I10444" t="s">
        <v>11541</v>
      </c>
      <c r="J10444">
        <v>2018</v>
      </c>
      <c r="K10444">
        <v>655.55</v>
      </c>
      <c r="L10444">
        <v>29</v>
      </c>
      <c r="M10444">
        <v>1</v>
      </c>
      <c r="N10444">
        <f t="shared" si="414"/>
        <v>0</v>
      </c>
      <c r="O10444">
        <f t="shared" si="413"/>
        <v>0</v>
      </c>
      <c r="P10444" t="s">
        <v>12694</v>
      </c>
    </row>
    <row r="10445" spans="2:16" x14ac:dyDescent="0.25">
      <c r="B10445" t="s">
        <v>10451</v>
      </c>
      <c r="C10445" s="119" t="s">
        <v>60</v>
      </c>
      <c r="D10445" t="s">
        <v>11552</v>
      </c>
      <c r="E10445" t="s">
        <v>11530</v>
      </c>
      <c r="F10445" t="s">
        <v>11540</v>
      </c>
      <c r="G10445" t="s">
        <v>61</v>
      </c>
      <c r="H10445" t="s">
        <v>18</v>
      </c>
      <c r="I10445" t="s">
        <v>11541</v>
      </c>
      <c r="J10445">
        <v>2018</v>
      </c>
      <c r="K10445">
        <v>655.73</v>
      </c>
      <c r="L10445">
        <v>30</v>
      </c>
      <c r="M10445">
        <v>1</v>
      </c>
      <c r="N10445">
        <f t="shared" si="414"/>
        <v>0</v>
      </c>
      <c r="O10445">
        <f t="shared" si="413"/>
        <v>0</v>
      </c>
      <c r="P10445" t="s">
        <v>12694</v>
      </c>
    </row>
    <row r="10446" spans="2:16" x14ac:dyDescent="0.25">
      <c r="B10446" t="s">
        <v>10452</v>
      </c>
      <c r="C10446" s="119" t="s">
        <v>60</v>
      </c>
      <c r="D10446" t="s">
        <v>11552</v>
      </c>
      <c r="E10446" t="s">
        <v>11530</v>
      </c>
      <c r="F10446" t="s">
        <v>11540</v>
      </c>
      <c r="G10446" t="s">
        <v>61</v>
      </c>
      <c r="H10446" t="s">
        <v>18</v>
      </c>
      <c r="I10446" t="s">
        <v>11541</v>
      </c>
      <c r="J10446">
        <v>2018</v>
      </c>
      <c r="K10446">
        <v>655.55</v>
      </c>
      <c r="L10446">
        <v>29</v>
      </c>
      <c r="M10446">
        <v>1</v>
      </c>
      <c r="N10446">
        <f t="shared" si="414"/>
        <v>0</v>
      </c>
      <c r="O10446">
        <f t="shared" si="413"/>
        <v>0</v>
      </c>
      <c r="P10446" t="s">
        <v>12694</v>
      </c>
    </row>
    <row r="10447" spans="2:16" x14ac:dyDescent="0.25">
      <c r="B10447" t="s">
        <v>10453</v>
      </c>
      <c r="C10447" s="119" t="s">
        <v>60</v>
      </c>
      <c r="D10447" t="s">
        <v>11552</v>
      </c>
      <c r="E10447" t="s">
        <v>11530</v>
      </c>
      <c r="F10447" t="s">
        <v>11540</v>
      </c>
      <c r="G10447" t="s">
        <v>61</v>
      </c>
      <c r="H10447" t="s">
        <v>18</v>
      </c>
      <c r="I10447" t="s">
        <v>11541</v>
      </c>
      <c r="J10447">
        <v>2018</v>
      </c>
      <c r="K10447">
        <v>655.55</v>
      </c>
      <c r="L10447">
        <v>29</v>
      </c>
      <c r="M10447">
        <v>1</v>
      </c>
      <c r="N10447">
        <f t="shared" si="414"/>
        <v>0</v>
      </c>
      <c r="O10447">
        <f t="shared" si="413"/>
        <v>0</v>
      </c>
      <c r="P10447" t="s">
        <v>12694</v>
      </c>
    </row>
    <row r="10448" spans="2:16" x14ac:dyDescent="0.25">
      <c r="B10448" t="s">
        <v>10454</v>
      </c>
      <c r="C10448" s="119" t="s">
        <v>60</v>
      </c>
      <c r="D10448" t="s">
        <v>11537</v>
      </c>
      <c r="E10448" t="s">
        <v>11530</v>
      </c>
      <c r="F10448" t="s">
        <v>11540</v>
      </c>
      <c r="G10448" t="s">
        <v>61</v>
      </c>
      <c r="H10448" t="s">
        <v>18</v>
      </c>
      <c r="I10448" t="s">
        <v>11541</v>
      </c>
      <c r="J10448">
        <v>2018</v>
      </c>
      <c r="K10448">
        <v>809.47</v>
      </c>
      <c r="L10448">
        <v>25</v>
      </c>
      <c r="M10448">
        <v>1</v>
      </c>
      <c r="N10448">
        <f t="shared" si="414"/>
        <v>0</v>
      </c>
      <c r="O10448">
        <f t="shared" si="413"/>
        <v>0</v>
      </c>
      <c r="P10448" t="s">
        <v>12694</v>
      </c>
    </row>
    <row r="10449" spans="2:16" x14ac:dyDescent="0.25">
      <c r="B10449" t="s">
        <v>10455</v>
      </c>
      <c r="C10449" s="119" t="s">
        <v>60</v>
      </c>
      <c r="D10449" t="s">
        <v>11537</v>
      </c>
      <c r="E10449" t="s">
        <v>11530</v>
      </c>
      <c r="F10449" t="s">
        <v>11540</v>
      </c>
      <c r="G10449" t="s">
        <v>61</v>
      </c>
      <c r="H10449" t="s">
        <v>18</v>
      </c>
      <c r="I10449" t="s">
        <v>11541</v>
      </c>
      <c r="J10449">
        <v>2018</v>
      </c>
      <c r="K10449">
        <v>653.52</v>
      </c>
      <c r="L10449">
        <v>27</v>
      </c>
      <c r="M10449">
        <v>1</v>
      </c>
      <c r="N10449">
        <f t="shared" si="414"/>
        <v>0</v>
      </c>
      <c r="O10449">
        <f t="shared" si="413"/>
        <v>0</v>
      </c>
      <c r="P10449" t="s">
        <v>12694</v>
      </c>
    </row>
    <row r="10450" spans="2:16" x14ac:dyDescent="0.25">
      <c r="B10450" t="s">
        <v>10456</v>
      </c>
      <c r="C10450" s="119" t="s">
        <v>60</v>
      </c>
      <c r="D10450" t="s">
        <v>11537</v>
      </c>
      <c r="E10450" t="s">
        <v>11530</v>
      </c>
      <c r="F10450" t="s">
        <v>11540</v>
      </c>
      <c r="G10450" t="s">
        <v>61</v>
      </c>
      <c r="H10450" t="s">
        <v>18</v>
      </c>
      <c r="I10450" t="s">
        <v>11541</v>
      </c>
      <c r="J10450">
        <v>2018</v>
      </c>
      <c r="K10450">
        <v>653.38</v>
      </c>
      <c r="L10450">
        <v>26</v>
      </c>
      <c r="M10450">
        <v>1</v>
      </c>
      <c r="N10450">
        <f t="shared" si="414"/>
        <v>0</v>
      </c>
      <c r="O10450">
        <f t="shared" si="413"/>
        <v>0</v>
      </c>
      <c r="P10450" t="s">
        <v>12694</v>
      </c>
    </row>
    <row r="10451" spans="2:16" x14ac:dyDescent="0.25">
      <c r="B10451" t="s">
        <v>10457</v>
      </c>
      <c r="C10451" s="119" t="s">
        <v>60</v>
      </c>
      <c r="D10451" t="s">
        <v>11537</v>
      </c>
      <c r="E10451" t="s">
        <v>11530</v>
      </c>
      <c r="F10451" t="s">
        <v>11540</v>
      </c>
      <c r="G10451" t="s">
        <v>61</v>
      </c>
      <c r="H10451" t="s">
        <v>18</v>
      </c>
      <c r="I10451" t="s">
        <v>11541</v>
      </c>
      <c r="J10451">
        <v>2018</v>
      </c>
      <c r="K10451">
        <v>655.13</v>
      </c>
      <c r="L10451">
        <v>38</v>
      </c>
      <c r="M10451">
        <v>1</v>
      </c>
      <c r="N10451">
        <f t="shared" si="414"/>
        <v>0</v>
      </c>
      <c r="O10451">
        <f t="shared" si="413"/>
        <v>0</v>
      </c>
      <c r="P10451" t="s">
        <v>12694</v>
      </c>
    </row>
    <row r="10452" spans="2:16" x14ac:dyDescent="0.25">
      <c r="B10452" t="s">
        <v>10458</v>
      </c>
      <c r="C10452" s="119" t="s">
        <v>60</v>
      </c>
      <c r="D10452" t="s">
        <v>11537</v>
      </c>
      <c r="E10452" t="s">
        <v>11530</v>
      </c>
      <c r="F10452" t="s">
        <v>11540</v>
      </c>
      <c r="G10452" t="s">
        <v>61</v>
      </c>
      <c r="H10452" t="s">
        <v>18</v>
      </c>
      <c r="I10452" t="s">
        <v>11541</v>
      </c>
      <c r="J10452">
        <v>2018</v>
      </c>
      <c r="K10452">
        <v>653.08000000000004</v>
      </c>
      <c r="L10452">
        <v>24</v>
      </c>
      <c r="M10452">
        <v>1</v>
      </c>
      <c r="N10452">
        <f t="shared" si="414"/>
        <v>0</v>
      </c>
      <c r="O10452">
        <f t="shared" si="413"/>
        <v>0</v>
      </c>
      <c r="P10452" t="s">
        <v>12694</v>
      </c>
    </row>
    <row r="10453" spans="2:16" x14ac:dyDescent="0.25">
      <c r="B10453" t="s">
        <v>10459</v>
      </c>
      <c r="C10453" s="119" t="s">
        <v>60</v>
      </c>
      <c r="D10453" t="s">
        <v>11537</v>
      </c>
      <c r="E10453" t="s">
        <v>11530</v>
      </c>
      <c r="F10453" t="s">
        <v>11540</v>
      </c>
      <c r="G10453" t="s">
        <v>61</v>
      </c>
      <c r="H10453" t="s">
        <v>18</v>
      </c>
      <c r="I10453" t="s">
        <v>11541</v>
      </c>
      <c r="J10453">
        <v>2018</v>
      </c>
      <c r="K10453">
        <v>685.53</v>
      </c>
      <c r="L10453">
        <v>20</v>
      </c>
      <c r="M10453">
        <v>1</v>
      </c>
      <c r="N10453">
        <f t="shared" si="414"/>
        <v>0</v>
      </c>
      <c r="O10453">
        <f t="shared" si="413"/>
        <v>0</v>
      </c>
      <c r="P10453" t="s">
        <v>12694</v>
      </c>
    </row>
    <row r="10454" spans="2:16" x14ac:dyDescent="0.25">
      <c r="B10454" t="s">
        <v>10460</v>
      </c>
      <c r="C10454" s="119" t="s">
        <v>60</v>
      </c>
      <c r="D10454" t="s">
        <v>11537</v>
      </c>
      <c r="E10454" t="s">
        <v>11530</v>
      </c>
      <c r="F10454" t="s">
        <v>11540</v>
      </c>
      <c r="G10454" t="s">
        <v>61</v>
      </c>
      <c r="H10454" t="s">
        <v>18</v>
      </c>
      <c r="I10454" t="s">
        <v>11541</v>
      </c>
      <c r="J10454">
        <v>2018</v>
      </c>
      <c r="K10454">
        <v>653.23</v>
      </c>
      <c r="L10454">
        <v>25</v>
      </c>
      <c r="M10454">
        <v>1</v>
      </c>
      <c r="N10454">
        <f t="shared" si="414"/>
        <v>0</v>
      </c>
      <c r="O10454">
        <f t="shared" si="413"/>
        <v>0</v>
      </c>
      <c r="P10454" t="s">
        <v>12694</v>
      </c>
    </row>
    <row r="10455" spans="2:16" x14ac:dyDescent="0.25">
      <c r="B10455" t="s">
        <v>10461</v>
      </c>
      <c r="C10455" s="119" t="s">
        <v>60</v>
      </c>
      <c r="D10455" t="s">
        <v>11537</v>
      </c>
      <c r="E10455" t="s">
        <v>11530</v>
      </c>
      <c r="F10455" t="s">
        <v>11540</v>
      </c>
      <c r="G10455" t="s">
        <v>61</v>
      </c>
      <c r="H10455" t="s">
        <v>18</v>
      </c>
      <c r="I10455" t="s">
        <v>11541</v>
      </c>
      <c r="J10455">
        <v>2018</v>
      </c>
      <c r="K10455">
        <v>653.09</v>
      </c>
      <c r="L10455">
        <v>24</v>
      </c>
      <c r="M10455">
        <v>1</v>
      </c>
      <c r="N10455">
        <f t="shared" si="414"/>
        <v>0</v>
      </c>
      <c r="O10455">
        <f t="shared" si="413"/>
        <v>0</v>
      </c>
      <c r="P10455" t="s">
        <v>12694</v>
      </c>
    </row>
    <row r="10456" spans="2:16" x14ac:dyDescent="0.25">
      <c r="B10456" t="s">
        <v>10462</v>
      </c>
      <c r="C10456" s="119" t="s">
        <v>60</v>
      </c>
      <c r="D10456" t="s">
        <v>11537</v>
      </c>
      <c r="E10456" t="s">
        <v>11530</v>
      </c>
      <c r="F10456" t="s">
        <v>11540</v>
      </c>
      <c r="G10456" t="s">
        <v>61</v>
      </c>
      <c r="H10456" t="s">
        <v>18</v>
      </c>
      <c r="I10456" t="s">
        <v>11541</v>
      </c>
      <c r="J10456">
        <v>2018</v>
      </c>
      <c r="K10456">
        <v>653.98</v>
      </c>
      <c r="L10456">
        <v>30</v>
      </c>
      <c r="M10456">
        <v>1</v>
      </c>
      <c r="N10456">
        <f t="shared" si="414"/>
        <v>0</v>
      </c>
      <c r="O10456">
        <f t="shared" si="413"/>
        <v>0</v>
      </c>
      <c r="P10456" t="s">
        <v>12694</v>
      </c>
    </row>
    <row r="10457" spans="2:16" x14ac:dyDescent="0.25">
      <c r="B10457" t="s">
        <v>10463</v>
      </c>
      <c r="C10457" s="119" t="s">
        <v>60</v>
      </c>
      <c r="D10457" t="s">
        <v>11537</v>
      </c>
      <c r="E10457" t="s">
        <v>11530</v>
      </c>
      <c r="F10457" t="s">
        <v>11540</v>
      </c>
      <c r="G10457" t="s">
        <v>61</v>
      </c>
      <c r="H10457" t="s">
        <v>18</v>
      </c>
      <c r="I10457" t="s">
        <v>11541</v>
      </c>
      <c r="J10457">
        <v>2018</v>
      </c>
      <c r="K10457">
        <v>652.65</v>
      </c>
      <c r="L10457">
        <v>18</v>
      </c>
      <c r="M10457">
        <v>1</v>
      </c>
      <c r="N10457">
        <f t="shared" si="414"/>
        <v>0</v>
      </c>
      <c r="O10457">
        <f t="shared" si="413"/>
        <v>0</v>
      </c>
      <c r="P10457" t="s">
        <v>12694</v>
      </c>
    </row>
    <row r="10458" spans="2:16" x14ac:dyDescent="0.25">
      <c r="B10458" t="s">
        <v>10464</v>
      </c>
      <c r="C10458" s="119" t="s">
        <v>60</v>
      </c>
      <c r="D10458" t="s">
        <v>11537</v>
      </c>
      <c r="E10458" t="s">
        <v>11530</v>
      </c>
      <c r="F10458" t="s">
        <v>11540</v>
      </c>
      <c r="G10458" t="s">
        <v>61</v>
      </c>
      <c r="H10458" t="s">
        <v>18</v>
      </c>
      <c r="I10458" t="s">
        <v>11541</v>
      </c>
      <c r="J10458">
        <v>2018</v>
      </c>
      <c r="K10458">
        <v>652.51</v>
      </c>
      <c r="L10458">
        <v>17</v>
      </c>
      <c r="M10458">
        <v>1</v>
      </c>
      <c r="N10458">
        <f t="shared" si="414"/>
        <v>0</v>
      </c>
      <c r="O10458">
        <f t="shared" si="413"/>
        <v>0</v>
      </c>
      <c r="P10458" t="s">
        <v>12694</v>
      </c>
    </row>
    <row r="10459" spans="2:16" x14ac:dyDescent="0.25">
      <c r="B10459" t="s">
        <v>10465</v>
      </c>
      <c r="C10459" s="119" t="s">
        <v>60</v>
      </c>
      <c r="D10459" t="s">
        <v>11537</v>
      </c>
      <c r="E10459" t="s">
        <v>11530</v>
      </c>
      <c r="F10459" t="s">
        <v>11540</v>
      </c>
      <c r="G10459" t="s">
        <v>61</v>
      </c>
      <c r="H10459" t="s">
        <v>18</v>
      </c>
      <c r="I10459" t="s">
        <v>11541</v>
      </c>
      <c r="J10459">
        <v>2018</v>
      </c>
      <c r="K10459">
        <v>685.12</v>
      </c>
      <c r="L10459">
        <v>28</v>
      </c>
      <c r="M10459">
        <v>1</v>
      </c>
      <c r="N10459">
        <f t="shared" si="414"/>
        <v>0</v>
      </c>
      <c r="O10459">
        <f t="shared" si="413"/>
        <v>0</v>
      </c>
      <c r="P10459" t="s">
        <v>12693</v>
      </c>
    </row>
    <row r="10460" spans="2:16" x14ac:dyDescent="0.25">
      <c r="B10460" t="s">
        <v>10466</v>
      </c>
      <c r="C10460" s="119" t="s">
        <v>60</v>
      </c>
      <c r="D10460" t="s">
        <v>11537</v>
      </c>
      <c r="E10460" t="s">
        <v>11530</v>
      </c>
      <c r="F10460" t="s">
        <v>11540</v>
      </c>
      <c r="G10460" t="s">
        <v>61</v>
      </c>
      <c r="H10460" t="s">
        <v>18</v>
      </c>
      <c r="I10460" t="s">
        <v>11541</v>
      </c>
      <c r="J10460">
        <v>2018</v>
      </c>
      <c r="K10460">
        <v>740.21</v>
      </c>
      <c r="L10460">
        <v>27</v>
      </c>
      <c r="M10460">
        <v>1</v>
      </c>
      <c r="N10460">
        <f t="shared" si="414"/>
        <v>0</v>
      </c>
      <c r="O10460">
        <f t="shared" si="413"/>
        <v>0</v>
      </c>
      <c r="P10460" t="s">
        <v>12694</v>
      </c>
    </row>
    <row r="10461" spans="2:16" x14ac:dyDescent="0.25">
      <c r="B10461" t="s">
        <v>10467</v>
      </c>
      <c r="C10461" s="119" t="s">
        <v>60</v>
      </c>
      <c r="D10461" t="s">
        <v>11537</v>
      </c>
      <c r="E10461" t="s">
        <v>11530</v>
      </c>
      <c r="F10461" t="s">
        <v>11540</v>
      </c>
      <c r="G10461" t="s">
        <v>61</v>
      </c>
      <c r="H10461" t="s">
        <v>18</v>
      </c>
      <c r="I10461" t="s">
        <v>11541</v>
      </c>
      <c r="J10461">
        <v>2018</v>
      </c>
      <c r="K10461">
        <v>685.42</v>
      </c>
      <c r="L10461">
        <v>30</v>
      </c>
      <c r="M10461">
        <v>1</v>
      </c>
      <c r="N10461">
        <f t="shared" si="414"/>
        <v>0</v>
      </c>
      <c r="O10461">
        <f t="shared" si="413"/>
        <v>0</v>
      </c>
      <c r="P10461" t="s">
        <v>12694</v>
      </c>
    </row>
    <row r="10462" spans="2:16" x14ac:dyDescent="0.25">
      <c r="B10462" t="s">
        <v>10468</v>
      </c>
      <c r="C10462" s="119" t="s">
        <v>60</v>
      </c>
      <c r="D10462" t="s">
        <v>11550</v>
      </c>
      <c r="E10462" t="s">
        <v>11530</v>
      </c>
      <c r="F10462" t="s">
        <v>11540</v>
      </c>
      <c r="G10462" t="s">
        <v>61</v>
      </c>
      <c r="H10462" t="s">
        <v>18</v>
      </c>
      <c r="I10462" t="s">
        <v>11533</v>
      </c>
      <c r="J10462">
        <v>2018</v>
      </c>
      <c r="K10462">
        <v>888.23</v>
      </c>
      <c r="L10462">
        <v>58</v>
      </c>
      <c r="M10462">
        <v>1</v>
      </c>
      <c r="N10462">
        <f t="shared" si="414"/>
        <v>0</v>
      </c>
      <c r="O10462">
        <f t="shared" si="413"/>
        <v>0</v>
      </c>
      <c r="P10462" t="s">
        <v>12693</v>
      </c>
    </row>
    <row r="10463" spans="2:16" x14ac:dyDescent="0.25">
      <c r="B10463" t="s">
        <v>10469</v>
      </c>
      <c r="C10463" s="119" t="s">
        <v>60</v>
      </c>
      <c r="D10463" t="s">
        <v>11537</v>
      </c>
      <c r="E10463" t="s">
        <v>11530</v>
      </c>
      <c r="F10463" t="s">
        <v>11540</v>
      </c>
      <c r="G10463" t="s">
        <v>61</v>
      </c>
      <c r="H10463" t="s">
        <v>18</v>
      </c>
      <c r="I10463" t="s">
        <v>11541</v>
      </c>
      <c r="J10463">
        <v>2018</v>
      </c>
      <c r="K10463">
        <v>685.54</v>
      </c>
      <c r="L10463">
        <v>20</v>
      </c>
      <c r="M10463">
        <v>1</v>
      </c>
      <c r="N10463">
        <f t="shared" si="414"/>
        <v>0</v>
      </c>
      <c r="O10463">
        <f t="shared" si="413"/>
        <v>0</v>
      </c>
      <c r="P10463" t="s">
        <v>12694</v>
      </c>
    </row>
    <row r="10464" spans="2:16" x14ac:dyDescent="0.25">
      <c r="B10464" t="s">
        <v>10470</v>
      </c>
      <c r="C10464" s="119" t="s">
        <v>60</v>
      </c>
      <c r="D10464" t="s">
        <v>11539</v>
      </c>
      <c r="E10464" t="s">
        <v>11530</v>
      </c>
      <c r="F10464" t="s">
        <v>11540</v>
      </c>
      <c r="G10464" t="s">
        <v>61</v>
      </c>
      <c r="H10464" t="s">
        <v>18</v>
      </c>
      <c r="I10464" t="s">
        <v>11541</v>
      </c>
      <c r="J10464">
        <v>2018</v>
      </c>
      <c r="K10464">
        <v>687.14</v>
      </c>
      <c r="L10464">
        <v>28</v>
      </c>
      <c r="M10464">
        <v>1</v>
      </c>
      <c r="N10464">
        <f t="shared" si="414"/>
        <v>0</v>
      </c>
      <c r="O10464">
        <f t="shared" si="413"/>
        <v>0</v>
      </c>
      <c r="P10464" t="s">
        <v>12694</v>
      </c>
    </row>
    <row r="10465" spans="2:16" x14ac:dyDescent="0.25">
      <c r="B10465" t="s">
        <v>10471</v>
      </c>
      <c r="C10465" s="119" t="s">
        <v>60</v>
      </c>
      <c r="D10465" t="s">
        <v>11539</v>
      </c>
      <c r="E10465" t="s">
        <v>11530</v>
      </c>
      <c r="F10465" t="s">
        <v>11540</v>
      </c>
      <c r="G10465" t="s">
        <v>61</v>
      </c>
      <c r="H10465" t="s">
        <v>18</v>
      </c>
      <c r="I10465" t="s">
        <v>11541</v>
      </c>
      <c r="J10465">
        <v>2018</v>
      </c>
      <c r="K10465">
        <v>687.29</v>
      </c>
      <c r="L10465">
        <v>29</v>
      </c>
      <c r="M10465">
        <v>1</v>
      </c>
      <c r="N10465">
        <f t="shared" si="414"/>
        <v>0</v>
      </c>
      <c r="O10465">
        <f t="shared" si="413"/>
        <v>0</v>
      </c>
      <c r="P10465" t="s">
        <v>12694</v>
      </c>
    </row>
    <row r="10466" spans="2:16" x14ac:dyDescent="0.25">
      <c r="B10466" t="s">
        <v>10472</v>
      </c>
      <c r="C10466" s="119" t="s">
        <v>60</v>
      </c>
      <c r="D10466" t="s">
        <v>11539</v>
      </c>
      <c r="E10466" t="s">
        <v>11530</v>
      </c>
      <c r="F10466" t="s">
        <v>11540</v>
      </c>
      <c r="G10466" t="s">
        <v>61</v>
      </c>
      <c r="H10466" t="s">
        <v>18</v>
      </c>
      <c r="I10466" t="s">
        <v>11541</v>
      </c>
      <c r="J10466">
        <v>2018</v>
      </c>
      <c r="K10466">
        <v>687.14</v>
      </c>
      <c r="L10466">
        <v>28</v>
      </c>
      <c r="M10466">
        <v>1</v>
      </c>
      <c r="N10466">
        <f t="shared" si="414"/>
        <v>0</v>
      </c>
      <c r="O10466">
        <f t="shared" si="413"/>
        <v>0</v>
      </c>
      <c r="P10466" t="s">
        <v>12694</v>
      </c>
    </row>
    <row r="10467" spans="2:16" x14ac:dyDescent="0.25">
      <c r="B10467" t="s">
        <v>10473</v>
      </c>
      <c r="C10467" s="119" t="s">
        <v>60</v>
      </c>
      <c r="D10467" t="s">
        <v>11539</v>
      </c>
      <c r="E10467" t="s">
        <v>11530</v>
      </c>
      <c r="F10467" t="s">
        <v>11540</v>
      </c>
      <c r="G10467" t="s">
        <v>61</v>
      </c>
      <c r="H10467" t="s">
        <v>18</v>
      </c>
      <c r="I10467" t="s">
        <v>11541</v>
      </c>
      <c r="J10467">
        <v>2018</v>
      </c>
      <c r="K10467">
        <v>687.14</v>
      </c>
      <c r="L10467">
        <v>28</v>
      </c>
      <c r="M10467">
        <v>1</v>
      </c>
      <c r="N10467">
        <f t="shared" si="414"/>
        <v>0</v>
      </c>
      <c r="O10467">
        <f t="shared" si="413"/>
        <v>0</v>
      </c>
      <c r="P10467" t="s">
        <v>12694</v>
      </c>
    </row>
    <row r="10468" spans="2:16" x14ac:dyDescent="0.25">
      <c r="B10468" t="s">
        <v>10474</v>
      </c>
      <c r="C10468" s="119" t="s">
        <v>60</v>
      </c>
      <c r="D10468" t="s">
        <v>11539</v>
      </c>
      <c r="E10468" t="s">
        <v>11530</v>
      </c>
      <c r="F10468" t="s">
        <v>11540</v>
      </c>
      <c r="G10468" t="s">
        <v>61</v>
      </c>
      <c r="H10468" t="s">
        <v>18</v>
      </c>
      <c r="I10468" t="s">
        <v>11541</v>
      </c>
      <c r="J10468">
        <v>2018</v>
      </c>
      <c r="K10468">
        <v>687.29</v>
      </c>
      <c r="L10468">
        <v>29</v>
      </c>
      <c r="M10468">
        <v>1</v>
      </c>
      <c r="N10468">
        <f t="shared" si="414"/>
        <v>0</v>
      </c>
      <c r="O10468">
        <f t="shared" si="413"/>
        <v>0</v>
      </c>
      <c r="P10468" t="s">
        <v>12694</v>
      </c>
    </row>
    <row r="10469" spans="2:16" x14ac:dyDescent="0.25">
      <c r="B10469" t="s">
        <v>10475</v>
      </c>
      <c r="C10469" s="119" t="s">
        <v>60</v>
      </c>
      <c r="D10469" t="s">
        <v>11539</v>
      </c>
      <c r="E10469" t="s">
        <v>11530</v>
      </c>
      <c r="F10469" t="s">
        <v>11540</v>
      </c>
      <c r="G10469" t="s">
        <v>61</v>
      </c>
      <c r="H10469" t="s">
        <v>18</v>
      </c>
      <c r="I10469" t="s">
        <v>11541</v>
      </c>
      <c r="J10469">
        <v>2018</v>
      </c>
      <c r="K10469">
        <v>686.42</v>
      </c>
      <c r="L10469">
        <v>23</v>
      </c>
      <c r="M10469">
        <v>1</v>
      </c>
      <c r="N10469">
        <f t="shared" si="414"/>
        <v>0</v>
      </c>
      <c r="O10469">
        <f t="shared" si="413"/>
        <v>0</v>
      </c>
      <c r="P10469" t="s">
        <v>12694</v>
      </c>
    </row>
    <row r="10470" spans="2:16" x14ac:dyDescent="0.25">
      <c r="B10470" t="s">
        <v>10476</v>
      </c>
      <c r="C10470" s="119" t="s">
        <v>60</v>
      </c>
      <c r="D10470" t="s">
        <v>11537</v>
      </c>
      <c r="E10470" t="s">
        <v>11530</v>
      </c>
      <c r="F10470" t="s">
        <v>11540</v>
      </c>
      <c r="G10470" t="s">
        <v>61</v>
      </c>
      <c r="H10470" t="s">
        <v>18</v>
      </c>
      <c r="I10470" t="s">
        <v>11541</v>
      </c>
      <c r="J10470">
        <v>2018</v>
      </c>
      <c r="K10470">
        <v>653.24</v>
      </c>
      <c r="L10470">
        <v>22</v>
      </c>
      <c r="M10470">
        <v>1</v>
      </c>
      <c r="N10470">
        <f t="shared" si="414"/>
        <v>0</v>
      </c>
      <c r="O10470">
        <f t="shared" si="413"/>
        <v>0</v>
      </c>
      <c r="P10470" t="s">
        <v>12694</v>
      </c>
    </row>
    <row r="10471" spans="2:16" x14ac:dyDescent="0.25">
      <c r="B10471" t="s">
        <v>10477</v>
      </c>
      <c r="C10471" s="119" t="s">
        <v>60</v>
      </c>
      <c r="D10471" t="s">
        <v>11537</v>
      </c>
      <c r="E10471" t="s">
        <v>11530</v>
      </c>
      <c r="F10471" t="s">
        <v>11540</v>
      </c>
      <c r="G10471" t="s">
        <v>61</v>
      </c>
      <c r="H10471" t="s">
        <v>18</v>
      </c>
      <c r="I10471" t="s">
        <v>11541</v>
      </c>
      <c r="J10471">
        <v>2018</v>
      </c>
      <c r="K10471">
        <v>652.95000000000005</v>
      </c>
      <c r="L10471">
        <v>20</v>
      </c>
      <c r="M10471">
        <v>1</v>
      </c>
      <c r="N10471">
        <f t="shared" si="414"/>
        <v>0</v>
      </c>
      <c r="O10471">
        <f t="shared" si="413"/>
        <v>0</v>
      </c>
      <c r="P10471" t="s">
        <v>12694</v>
      </c>
    </row>
    <row r="10472" spans="2:16" x14ac:dyDescent="0.25">
      <c r="B10472" t="s">
        <v>10478</v>
      </c>
      <c r="C10472" s="119" t="s">
        <v>60</v>
      </c>
      <c r="D10472" t="s">
        <v>11537</v>
      </c>
      <c r="E10472" t="s">
        <v>11530</v>
      </c>
      <c r="F10472" t="s">
        <v>11540</v>
      </c>
      <c r="G10472" t="s">
        <v>61</v>
      </c>
      <c r="H10472" t="s">
        <v>18</v>
      </c>
      <c r="I10472" t="s">
        <v>11541</v>
      </c>
      <c r="J10472">
        <v>2018</v>
      </c>
      <c r="K10472">
        <v>652.30999999999995</v>
      </c>
      <c r="L10472">
        <v>26</v>
      </c>
      <c r="M10472">
        <v>1</v>
      </c>
      <c r="N10472">
        <f t="shared" si="414"/>
        <v>0</v>
      </c>
      <c r="O10472">
        <f t="shared" si="413"/>
        <v>0</v>
      </c>
      <c r="P10472" t="s">
        <v>12694</v>
      </c>
    </row>
    <row r="10473" spans="2:16" x14ac:dyDescent="0.25">
      <c r="B10473" t="s">
        <v>10479</v>
      </c>
      <c r="C10473" s="119" t="s">
        <v>60</v>
      </c>
      <c r="D10473" t="s">
        <v>11537</v>
      </c>
      <c r="E10473" t="s">
        <v>11530</v>
      </c>
      <c r="F10473" t="s">
        <v>11540</v>
      </c>
      <c r="G10473" t="s">
        <v>61</v>
      </c>
      <c r="H10473" t="s">
        <v>18</v>
      </c>
      <c r="I10473" t="s">
        <v>11541</v>
      </c>
      <c r="J10473">
        <v>2018</v>
      </c>
      <c r="K10473">
        <v>7.05</v>
      </c>
      <c r="L10473">
        <v>27</v>
      </c>
      <c r="M10473">
        <v>1</v>
      </c>
      <c r="N10473">
        <f t="shared" si="414"/>
        <v>1</v>
      </c>
      <c r="O10473">
        <f t="shared" si="413"/>
        <v>0</v>
      </c>
      <c r="P10473" t="s">
        <v>12694</v>
      </c>
    </row>
    <row r="10474" spans="2:16" x14ac:dyDescent="0.25">
      <c r="B10474" t="s">
        <v>10480</v>
      </c>
      <c r="C10474" s="119" t="s">
        <v>60</v>
      </c>
      <c r="D10474" t="s">
        <v>11537</v>
      </c>
      <c r="E10474" t="s">
        <v>11530</v>
      </c>
      <c r="F10474" t="s">
        <v>11540</v>
      </c>
      <c r="G10474" t="s">
        <v>61</v>
      </c>
      <c r="H10474" t="s">
        <v>18</v>
      </c>
      <c r="I10474" t="s">
        <v>11541</v>
      </c>
      <c r="J10474">
        <v>2018</v>
      </c>
      <c r="K10474">
        <v>652.65</v>
      </c>
      <c r="L10474">
        <v>18</v>
      </c>
      <c r="M10474">
        <v>1</v>
      </c>
      <c r="N10474">
        <f t="shared" si="414"/>
        <v>0</v>
      </c>
      <c r="O10474">
        <f t="shared" si="413"/>
        <v>0</v>
      </c>
      <c r="P10474" t="s">
        <v>12694</v>
      </c>
    </row>
    <row r="10475" spans="2:16" x14ac:dyDescent="0.25">
      <c r="B10475" t="s">
        <v>10481</v>
      </c>
      <c r="C10475" s="119" t="s">
        <v>60</v>
      </c>
      <c r="D10475" t="s">
        <v>11537</v>
      </c>
      <c r="E10475" t="s">
        <v>11530</v>
      </c>
      <c r="F10475" t="s">
        <v>11540</v>
      </c>
      <c r="G10475" t="s">
        <v>61</v>
      </c>
      <c r="H10475" t="s">
        <v>18</v>
      </c>
      <c r="I10475" t="s">
        <v>11541</v>
      </c>
      <c r="J10475">
        <v>2018</v>
      </c>
      <c r="K10475">
        <v>683.06</v>
      </c>
      <c r="L10475">
        <v>14</v>
      </c>
      <c r="M10475">
        <v>1</v>
      </c>
      <c r="N10475">
        <f t="shared" si="414"/>
        <v>0</v>
      </c>
      <c r="O10475">
        <f t="shared" si="413"/>
        <v>0</v>
      </c>
      <c r="P10475" t="s">
        <v>12694</v>
      </c>
    </row>
    <row r="10476" spans="2:16" x14ac:dyDescent="0.25">
      <c r="B10476" t="s">
        <v>10482</v>
      </c>
      <c r="C10476" s="119" t="s">
        <v>60</v>
      </c>
      <c r="D10476" t="s">
        <v>11537</v>
      </c>
      <c r="E10476" t="s">
        <v>11530</v>
      </c>
      <c r="F10476" t="s">
        <v>11540</v>
      </c>
      <c r="G10476" t="s">
        <v>61</v>
      </c>
      <c r="H10476" t="s">
        <v>18</v>
      </c>
      <c r="I10476" t="s">
        <v>11541</v>
      </c>
      <c r="J10476">
        <v>2018</v>
      </c>
      <c r="K10476">
        <v>682.47</v>
      </c>
      <c r="L10476">
        <v>10</v>
      </c>
      <c r="M10476">
        <v>1</v>
      </c>
      <c r="N10476">
        <f t="shared" si="414"/>
        <v>0</v>
      </c>
      <c r="O10476">
        <f t="shared" si="413"/>
        <v>0</v>
      </c>
      <c r="P10476" t="s">
        <v>12694</v>
      </c>
    </row>
    <row r="10477" spans="2:16" x14ac:dyDescent="0.25">
      <c r="B10477" t="s">
        <v>10483</v>
      </c>
      <c r="C10477" s="119" t="s">
        <v>60</v>
      </c>
      <c r="D10477" t="s">
        <v>11537</v>
      </c>
      <c r="E10477" t="s">
        <v>11530</v>
      </c>
      <c r="F10477" t="s">
        <v>11540</v>
      </c>
      <c r="G10477" t="s">
        <v>61</v>
      </c>
      <c r="H10477" t="s">
        <v>18</v>
      </c>
      <c r="I10477" t="s">
        <v>11541</v>
      </c>
      <c r="J10477">
        <v>2018</v>
      </c>
      <c r="K10477">
        <v>683.93</v>
      </c>
      <c r="L10477">
        <v>20</v>
      </c>
      <c r="M10477">
        <v>1</v>
      </c>
      <c r="N10477">
        <f t="shared" si="414"/>
        <v>0</v>
      </c>
      <c r="O10477">
        <f t="shared" si="413"/>
        <v>0</v>
      </c>
      <c r="P10477" t="s">
        <v>12694</v>
      </c>
    </row>
    <row r="10478" spans="2:16" x14ac:dyDescent="0.25">
      <c r="B10478" t="s">
        <v>10484</v>
      </c>
      <c r="C10478" s="119" t="s">
        <v>60</v>
      </c>
      <c r="D10478" t="s">
        <v>11537</v>
      </c>
      <c r="E10478" t="s">
        <v>11530</v>
      </c>
      <c r="F10478" t="s">
        <v>11540</v>
      </c>
      <c r="G10478" t="s">
        <v>61</v>
      </c>
      <c r="H10478" t="s">
        <v>18</v>
      </c>
      <c r="I10478" t="s">
        <v>11541</v>
      </c>
      <c r="J10478">
        <v>2018</v>
      </c>
      <c r="K10478">
        <v>683.35</v>
      </c>
      <c r="L10478">
        <v>16</v>
      </c>
      <c r="M10478">
        <v>1</v>
      </c>
      <c r="N10478">
        <f t="shared" si="414"/>
        <v>0</v>
      </c>
      <c r="O10478">
        <f t="shared" si="413"/>
        <v>0</v>
      </c>
      <c r="P10478" t="s">
        <v>12694</v>
      </c>
    </row>
    <row r="10479" spans="2:16" x14ac:dyDescent="0.25">
      <c r="B10479" t="s">
        <v>10485</v>
      </c>
      <c r="C10479" s="119" t="s">
        <v>60</v>
      </c>
      <c r="D10479" t="s">
        <v>11537</v>
      </c>
      <c r="E10479" t="s">
        <v>11530</v>
      </c>
      <c r="F10479" t="s">
        <v>11540</v>
      </c>
      <c r="G10479" t="s">
        <v>61</v>
      </c>
      <c r="H10479" t="s">
        <v>18</v>
      </c>
      <c r="I10479" t="s">
        <v>11541</v>
      </c>
      <c r="J10479">
        <v>2018</v>
      </c>
      <c r="K10479">
        <v>685.68</v>
      </c>
      <c r="L10479">
        <v>21</v>
      </c>
      <c r="M10479">
        <v>1</v>
      </c>
      <c r="N10479">
        <f t="shared" si="414"/>
        <v>0</v>
      </c>
      <c r="O10479">
        <f t="shared" si="413"/>
        <v>0</v>
      </c>
      <c r="P10479" t="s">
        <v>12694</v>
      </c>
    </row>
    <row r="10480" spans="2:16" x14ac:dyDescent="0.25">
      <c r="B10480" t="s">
        <v>10486</v>
      </c>
      <c r="C10480" s="119" t="s">
        <v>60</v>
      </c>
      <c r="D10480" t="s">
        <v>11537</v>
      </c>
      <c r="E10480" t="s">
        <v>11530</v>
      </c>
      <c r="F10480" t="s">
        <v>11540</v>
      </c>
      <c r="G10480" t="s">
        <v>61</v>
      </c>
      <c r="H10480" t="s">
        <v>18</v>
      </c>
      <c r="I10480" t="s">
        <v>11541</v>
      </c>
      <c r="J10480">
        <v>2018</v>
      </c>
      <c r="K10480">
        <v>685.82</v>
      </c>
      <c r="L10480">
        <v>25</v>
      </c>
      <c r="M10480">
        <v>1</v>
      </c>
      <c r="N10480">
        <f t="shared" si="414"/>
        <v>0</v>
      </c>
      <c r="O10480">
        <f t="shared" si="413"/>
        <v>0</v>
      </c>
      <c r="P10480" t="s">
        <v>12694</v>
      </c>
    </row>
    <row r="10481" spans="2:16" x14ac:dyDescent="0.25">
      <c r="B10481" t="s">
        <v>10487</v>
      </c>
      <c r="C10481" s="119" t="s">
        <v>60</v>
      </c>
      <c r="D10481" t="s">
        <v>11539</v>
      </c>
      <c r="E10481" t="s">
        <v>11530</v>
      </c>
      <c r="F10481" t="s">
        <v>11540</v>
      </c>
      <c r="G10481" t="s">
        <v>61</v>
      </c>
      <c r="H10481" t="s">
        <v>18</v>
      </c>
      <c r="I10481" t="s">
        <v>11541</v>
      </c>
      <c r="J10481">
        <v>2018</v>
      </c>
      <c r="K10481">
        <v>689.04</v>
      </c>
      <c r="L10481">
        <v>41</v>
      </c>
      <c r="M10481">
        <v>1</v>
      </c>
      <c r="N10481">
        <f t="shared" si="414"/>
        <v>0</v>
      </c>
      <c r="O10481">
        <f t="shared" si="413"/>
        <v>0</v>
      </c>
      <c r="P10481" t="s">
        <v>12694</v>
      </c>
    </row>
    <row r="10482" spans="2:16" x14ac:dyDescent="0.25">
      <c r="B10482" t="s">
        <v>10488</v>
      </c>
      <c r="C10482" s="119" t="s">
        <v>60</v>
      </c>
      <c r="D10482" t="s">
        <v>11539</v>
      </c>
      <c r="E10482" t="s">
        <v>11530</v>
      </c>
      <c r="F10482" t="s">
        <v>11540</v>
      </c>
      <c r="G10482" t="s">
        <v>61</v>
      </c>
      <c r="H10482" t="s">
        <v>18</v>
      </c>
      <c r="I10482" t="s">
        <v>11541</v>
      </c>
      <c r="J10482">
        <v>2018</v>
      </c>
      <c r="K10482">
        <v>685.96</v>
      </c>
      <c r="L10482">
        <v>20</v>
      </c>
      <c r="M10482">
        <v>1</v>
      </c>
      <c r="N10482">
        <f t="shared" si="414"/>
        <v>0</v>
      </c>
      <c r="O10482">
        <f t="shared" si="413"/>
        <v>0</v>
      </c>
      <c r="P10482" t="s">
        <v>12694</v>
      </c>
    </row>
    <row r="10483" spans="2:16" x14ac:dyDescent="0.25">
      <c r="B10483" t="s">
        <v>10489</v>
      </c>
      <c r="C10483" s="119" t="s">
        <v>60</v>
      </c>
      <c r="D10483" t="s">
        <v>11550</v>
      </c>
      <c r="E10483" t="s">
        <v>11530</v>
      </c>
      <c r="F10483" t="s">
        <v>11540</v>
      </c>
      <c r="G10483" t="s">
        <v>61</v>
      </c>
      <c r="H10483" t="s">
        <v>18</v>
      </c>
      <c r="I10483" t="s">
        <v>11541</v>
      </c>
      <c r="J10483">
        <v>2018</v>
      </c>
      <c r="K10483">
        <v>687.14</v>
      </c>
      <c r="L10483">
        <v>28</v>
      </c>
      <c r="M10483">
        <v>1</v>
      </c>
      <c r="N10483">
        <f t="shared" si="414"/>
        <v>0</v>
      </c>
      <c r="O10483">
        <f t="shared" si="413"/>
        <v>0</v>
      </c>
      <c r="P10483" t="s">
        <v>12694</v>
      </c>
    </row>
    <row r="10484" spans="2:16" x14ac:dyDescent="0.25">
      <c r="B10484" t="s">
        <v>10490</v>
      </c>
      <c r="C10484" s="119" t="s">
        <v>60</v>
      </c>
      <c r="D10484" t="s">
        <v>11550</v>
      </c>
      <c r="E10484" t="s">
        <v>11530</v>
      </c>
      <c r="F10484" t="s">
        <v>11540</v>
      </c>
      <c r="G10484" t="s">
        <v>61</v>
      </c>
      <c r="H10484" t="s">
        <v>18</v>
      </c>
      <c r="I10484" t="s">
        <v>11541</v>
      </c>
      <c r="J10484">
        <v>2018</v>
      </c>
      <c r="K10484">
        <v>687.14</v>
      </c>
      <c r="L10484">
        <v>28</v>
      </c>
      <c r="M10484">
        <v>1</v>
      </c>
      <c r="N10484">
        <f t="shared" si="414"/>
        <v>0</v>
      </c>
      <c r="O10484">
        <f t="shared" si="413"/>
        <v>0</v>
      </c>
      <c r="P10484" t="s">
        <v>12694</v>
      </c>
    </row>
    <row r="10485" spans="2:16" x14ac:dyDescent="0.25">
      <c r="B10485" t="s">
        <v>10491</v>
      </c>
      <c r="C10485" s="119" t="s">
        <v>60</v>
      </c>
      <c r="D10485" t="s">
        <v>11550</v>
      </c>
      <c r="E10485" t="s">
        <v>11530</v>
      </c>
      <c r="F10485" t="s">
        <v>11540</v>
      </c>
      <c r="G10485" t="s">
        <v>61</v>
      </c>
      <c r="H10485" t="s">
        <v>18</v>
      </c>
      <c r="I10485" t="s">
        <v>11541</v>
      </c>
      <c r="J10485">
        <v>2018</v>
      </c>
      <c r="K10485">
        <v>687</v>
      </c>
      <c r="L10485">
        <v>27</v>
      </c>
      <c r="M10485">
        <v>1</v>
      </c>
      <c r="N10485">
        <f t="shared" si="414"/>
        <v>0</v>
      </c>
      <c r="O10485">
        <f t="shared" si="413"/>
        <v>0</v>
      </c>
      <c r="P10485" t="s">
        <v>12694</v>
      </c>
    </row>
    <row r="10486" spans="2:16" x14ac:dyDescent="0.25">
      <c r="B10486" t="s">
        <v>10492</v>
      </c>
      <c r="C10486" s="119" t="s">
        <v>60</v>
      </c>
      <c r="D10486" t="s">
        <v>11550</v>
      </c>
      <c r="E10486" t="s">
        <v>11530</v>
      </c>
      <c r="F10486" t="s">
        <v>11540</v>
      </c>
      <c r="G10486" t="s">
        <v>61</v>
      </c>
      <c r="H10486" t="s">
        <v>18</v>
      </c>
      <c r="I10486" t="s">
        <v>11541</v>
      </c>
      <c r="J10486">
        <v>2018</v>
      </c>
      <c r="K10486">
        <v>687.14</v>
      </c>
      <c r="L10486">
        <v>28</v>
      </c>
      <c r="M10486">
        <v>1</v>
      </c>
      <c r="N10486">
        <f t="shared" si="414"/>
        <v>0</v>
      </c>
      <c r="O10486">
        <f t="shared" si="413"/>
        <v>0</v>
      </c>
      <c r="P10486" t="s">
        <v>12694</v>
      </c>
    </row>
    <row r="10487" spans="2:16" x14ac:dyDescent="0.25">
      <c r="B10487" t="s">
        <v>10493</v>
      </c>
      <c r="C10487" s="119" t="s">
        <v>60</v>
      </c>
      <c r="D10487" t="s">
        <v>11550</v>
      </c>
      <c r="E10487" t="s">
        <v>11530</v>
      </c>
      <c r="F10487" t="s">
        <v>11540</v>
      </c>
      <c r="G10487" t="s">
        <v>61</v>
      </c>
      <c r="H10487" t="s">
        <v>18</v>
      </c>
      <c r="I10487" t="s">
        <v>11541</v>
      </c>
      <c r="J10487">
        <v>2018</v>
      </c>
      <c r="K10487">
        <v>687.14</v>
      </c>
      <c r="L10487">
        <v>28</v>
      </c>
      <c r="M10487">
        <v>1</v>
      </c>
      <c r="N10487">
        <f t="shared" si="414"/>
        <v>0</v>
      </c>
      <c r="O10487">
        <f t="shared" si="413"/>
        <v>0</v>
      </c>
      <c r="P10487" t="s">
        <v>12694</v>
      </c>
    </row>
    <row r="10488" spans="2:16" x14ac:dyDescent="0.25">
      <c r="B10488" t="s">
        <v>10494</v>
      </c>
      <c r="C10488" s="119" t="s">
        <v>60</v>
      </c>
      <c r="D10488" t="s">
        <v>11550</v>
      </c>
      <c r="E10488" t="s">
        <v>11530</v>
      </c>
      <c r="F10488" t="s">
        <v>11540</v>
      </c>
      <c r="G10488" t="s">
        <v>61</v>
      </c>
      <c r="H10488" t="s">
        <v>18</v>
      </c>
      <c r="I10488" t="s">
        <v>11541</v>
      </c>
      <c r="J10488">
        <v>2018</v>
      </c>
      <c r="K10488">
        <v>654.51</v>
      </c>
      <c r="L10488">
        <v>28</v>
      </c>
      <c r="M10488">
        <v>1</v>
      </c>
      <c r="N10488">
        <f t="shared" si="414"/>
        <v>0</v>
      </c>
      <c r="O10488">
        <f t="shared" si="413"/>
        <v>0</v>
      </c>
      <c r="P10488" t="s">
        <v>12694</v>
      </c>
    </row>
    <row r="10489" spans="2:16" x14ac:dyDescent="0.25">
      <c r="B10489" t="s">
        <v>10495</v>
      </c>
      <c r="C10489" s="119" t="s">
        <v>60</v>
      </c>
      <c r="D10489" t="s">
        <v>11550</v>
      </c>
      <c r="E10489" t="s">
        <v>11530</v>
      </c>
      <c r="F10489" t="s">
        <v>11540</v>
      </c>
      <c r="G10489" t="s">
        <v>61</v>
      </c>
      <c r="H10489" t="s">
        <v>18</v>
      </c>
      <c r="I10489" t="s">
        <v>11541</v>
      </c>
      <c r="J10489">
        <v>2018</v>
      </c>
      <c r="K10489">
        <v>654.51</v>
      </c>
      <c r="L10489">
        <v>28</v>
      </c>
      <c r="M10489">
        <v>1</v>
      </c>
      <c r="N10489">
        <f t="shared" si="414"/>
        <v>0</v>
      </c>
      <c r="O10489">
        <f t="shared" si="413"/>
        <v>0</v>
      </c>
      <c r="P10489" t="s">
        <v>12694</v>
      </c>
    </row>
    <row r="10490" spans="2:16" x14ac:dyDescent="0.25">
      <c r="B10490" t="s">
        <v>10496</v>
      </c>
      <c r="C10490" s="119" t="s">
        <v>60</v>
      </c>
      <c r="D10490" t="s">
        <v>11550</v>
      </c>
      <c r="E10490" t="s">
        <v>11530</v>
      </c>
      <c r="F10490" t="s">
        <v>11540</v>
      </c>
      <c r="G10490" t="s">
        <v>61</v>
      </c>
      <c r="H10490" t="s">
        <v>18</v>
      </c>
      <c r="I10490" t="s">
        <v>11541</v>
      </c>
      <c r="J10490">
        <v>2018</v>
      </c>
      <c r="K10490">
        <v>654.51</v>
      </c>
      <c r="L10490">
        <v>28</v>
      </c>
      <c r="M10490">
        <v>1</v>
      </c>
      <c r="N10490">
        <f t="shared" si="414"/>
        <v>0</v>
      </c>
      <c r="O10490">
        <f t="shared" si="413"/>
        <v>0</v>
      </c>
      <c r="P10490" t="s">
        <v>12694</v>
      </c>
    </row>
    <row r="10491" spans="2:16" x14ac:dyDescent="0.25">
      <c r="B10491" t="s">
        <v>10497</v>
      </c>
      <c r="C10491" s="119" t="s">
        <v>60</v>
      </c>
      <c r="D10491" t="s">
        <v>11539</v>
      </c>
      <c r="E10491" t="s">
        <v>11530</v>
      </c>
      <c r="F10491" t="s">
        <v>11540</v>
      </c>
      <c r="G10491" t="s">
        <v>61</v>
      </c>
      <c r="H10491" t="s">
        <v>18</v>
      </c>
      <c r="I10491" t="s">
        <v>11541</v>
      </c>
      <c r="J10491">
        <v>2018</v>
      </c>
      <c r="K10491">
        <v>686.56</v>
      </c>
      <c r="L10491">
        <v>24</v>
      </c>
      <c r="M10491">
        <v>1</v>
      </c>
      <c r="N10491">
        <f t="shared" si="414"/>
        <v>0</v>
      </c>
      <c r="O10491">
        <f t="shared" ref="O10491:O10554" si="415">IF(OR(L10491="",L10491&lt;=0),1,0)</f>
        <v>0</v>
      </c>
      <c r="P10491" t="s">
        <v>12694</v>
      </c>
    </row>
    <row r="10492" spans="2:16" x14ac:dyDescent="0.25">
      <c r="B10492" t="s">
        <v>10498</v>
      </c>
      <c r="C10492" s="119" t="s">
        <v>60</v>
      </c>
      <c r="D10492" t="s">
        <v>11539</v>
      </c>
      <c r="E10492" t="s">
        <v>11530</v>
      </c>
      <c r="F10492" t="s">
        <v>11540</v>
      </c>
      <c r="G10492" t="s">
        <v>61</v>
      </c>
      <c r="H10492" t="s">
        <v>18</v>
      </c>
      <c r="I10492" t="s">
        <v>11541</v>
      </c>
      <c r="J10492">
        <v>2018</v>
      </c>
      <c r="K10492">
        <v>652.76</v>
      </c>
      <c r="L10492">
        <v>16</v>
      </c>
      <c r="M10492">
        <v>1</v>
      </c>
      <c r="N10492">
        <f t="shared" si="414"/>
        <v>0</v>
      </c>
      <c r="O10492">
        <f t="shared" si="415"/>
        <v>0</v>
      </c>
      <c r="P10492" t="s">
        <v>12694</v>
      </c>
    </row>
    <row r="10493" spans="2:16" x14ac:dyDescent="0.25">
      <c r="B10493" t="s">
        <v>10499</v>
      </c>
      <c r="C10493" s="119" t="s">
        <v>60</v>
      </c>
      <c r="D10493" t="s">
        <v>11539</v>
      </c>
      <c r="E10493" t="s">
        <v>11530</v>
      </c>
      <c r="F10493" t="s">
        <v>11540</v>
      </c>
      <c r="G10493" t="s">
        <v>61</v>
      </c>
      <c r="H10493" t="s">
        <v>18</v>
      </c>
      <c r="I10493" t="s">
        <v>11541</v>
      </c>
      <c r="J10493">
        <v>2018</v>
      </c>
      <c r="K10493">
        <v>653.04</v>
      </c>
      <c r="L10493">
        <v>18</v>
      </c>
      <c r="M10493">
        <v>1</v>
      </c>
      <c r="N10493">
        <f t="shared" si="414"/>
        <v>0</v>
      </c>
      <c r="O10493">
        <f t="shared" si="415"/>
        <v>0</v>
      </c>
      <c r="P10493" t="s">
        <v>12694</v>
      </c>
    </row>
    <row r="10494" spans="2:16" x14ac:dyDescent="0.25">
      <c r="B10494" t="s">
        <v>10500</v>
      </c>
      <c r="C10494" s="119" t="s">
        <v>60</v>
      </c>
      <c r="D10494" t="s">
        <v>11537</v>
      </c>
      <c r="E10494" t="s">
        <v>11530</v>
      </c>
      <c r="F10494" t="s">
        <v>11540</v>
      </c>
      <c r="G10494" t="s">
        <v>61</v>
      </c>
      <c r="H10494" t="s">
        <v>18</v>
      </c>
      <c r="I10494" t="s">
        <v>11541</v>
      </c>
      <c r="J10494">
        <v>2018</v>
      </c>
      <c r="K10494">
        <v>655.87</v>
      </c>
      <c r="L10494">
        <v>40</v>
      </c>
      <c r="M10494">
        <v>1</v>
      </c>
      <c r="N10494">
        <f t="shared" si="414"/>
        <v>0</v>
      </c>
      <c r="O10494">
        <f t="shared" si="415"/>
        <v>0</v>
      </c>
      <c r="P10494" t="s">
        <v>12694</v>
      </c>
    </row>
    <row r="10495" spans="2:16" x14ac:dyDescent="0.25">
      <c r="B10495" t="s">
        <v>10501</v>
      </c>
      <c r="C10495" s="119" t="s">
        <v>60</v>
      </c>
      <c r="D10495" t="s">
        <v>11539</v>
      </c>
      <c r="E10495" t="s">
        <v>11530</v>
      </c>
      <c r="F10495" t="s">
        <v>11540</v>
      </c>
      <c r="G10495" t="s">
        <v>61</v>
      </c>
      <c r="H10495" t="s">
        <v>18</v>
      </c>
      <c r="I10495" t="s">
        <v>11541</v>
      </c>
      <c r="J10495">
        <v>2018</v>
      </c>
      <c r="K10495">
        <v>653.91999999999996</v>
      </c>
      <c r="L10495">
        <v>24</v>
      </c>
      <c r="M10495">
        <v>1</v>
      </c>
      <c r="N10495">
        <f t="shared" si="414"/>
        <v>0</v>
      </c>
      <c r="O10495">
        <f t="shared" si="415"/>
        <v>0</v>
      </c>
      <c r="P10495" t="s">
        <v>12694</v>
      </c>
    </row>
    <row r="10496" spans="2:16" x14ac:dyDescent="0.25">
      <c r="B10496" t="s">
        <v>10502</v>
      </c>
      <c r="C10496" s="119" t="s">
        <v>60</v>
      </c>
      <c r="D10496" t="s">
        <v>11539</v>
      </c>
      <c r="E10496" t="s">
        <v>11530</v>
      </c>
      <c r="F10496" t="s">
        <v>11540</v>
      </c>
      <c r="G10496" t="s">
        <v>61</v>
      </c>
      <c r="H10496" t="s">
        <v>18</v>
      </c>
      <c r="I10496" t="s">
        <v>11541</v>
      </c>
      <c r="J10496">
        <v>2018</v>
      </c>
      <c r="K10496">
        <v>655.09</v>
      </c>
      <c r="L10496">
        <v>32</v>
      </c>
      <c r="M10496">
        <v>1</v>
      </c>
      <c r="N10496">
        <f t="shared" si="414"/>
        <v>0</v>
      </c>
      <c r="O10496">
        <f t="shared" si="415"/>
        <v>0</v>
      </c>
      <c r="P10496" t="s">
        <v>12694</v>
      </c>
    </row>
    <row r="10497" spans="2:16" x14ac:dyDescent="0.25">
      <c r="B10497" t="s">
        <v>10503</v>
      </c>
      <c r="C10497" s="119" t="s">
        <v>60</v>
      </c>
      <c r="D10497" t="s">
        <v>11537</v>
      </c>
      <c r="E10497" t="s">
        <v>11530</v>
      </c>
      <c r="F10497" t="s">
        <v>11540</v>
      </c>
      <c r="G10497" t="s">
        <v>61</v>
      </c>
      <c r="H10497" t="s">
        <v>18</v>
      </c>
      <c r="I10497" t="s">
        <v>11541</v>
      </c>
      <c r="J10497">
        <v>2018</v>
      </c>
      <c r="K10497">
        <v>652.65</v>
      </c>
      <c r="L10497">
        <v>18</v>
      </c>
      <c r="M10497">
        <v>1</v>
      </c>
      <c r="N10497">
        <f t="shared" si="414"/>
        <v>0</v>
      </c>
      <c r="O10497">
        <f t="shared" si="415"/>
        <v>0</v>
      </c>
      <c r="P10497" t="s">
        <v>12694</v>
      </c>
    </row>
    <row r="10498" spans="2:16" x14ac:dyDescent="0.25">
      <c r="B10498" t="s">
        <v>10504</v>
      </c>
      <c r="C10498" s="119" t="s">
        <v>60</v>
      </c>
      <c r="D10498" t="s">
        <v>11537</v>
      </c>
      <c r="E10498" t="s">
        <v>11530</v>
      </c>
      <c r="F10498" t="s">
        <v>11540</v>
      </c>
      <c r="G10498" t="s">
        <v>61</v>
      </c>
      <c r="H10498" t="s">
        <v>18</v>
      </c>
      <c r="I10498" t="s">
        <v>11541</v>
      </c>
      <c r="J10498">
        <v>2018</v>
      </c>
      <c r="K10498">
        <v>653.1</v>
      </c>
      <c r="L10498">
        <v>21</v>
      </c>
      <c r="M10498">
        <v>1</v>
      </c>
      <c r="N10498">
        <f t="shared" si="414"/>
        <v>0</v>
      </c>
      <c r="O10498">
        <f t="shared" si="415"/>
        <v>0</v>
      </c>
      <c r="P10498" t="s">
        <v>12694</v>
      </c>
    </row>
    <row r="10499" spans="2:16" x14ac:dyDescent="0.25">
      <c r="B10499" t="s">
        <v>10505</v>
      </c>
      <c r="C10499" s="119" t="s">
        <v>60</v>
      </c>
      <c r="D10499" t="s">
        <v>11539</v>
      </c>
      <c r="E10499" t="s">
        <v>11530</v>
      </c>
      <c r="F10499" t="s">
        <v>11540</v>
      </c>
      <c r="G10499" t="s">
        <v>61</v>
      </c>
      <c r="H10499" t="s">
        <v>18</v>
      </c>
      <c r="I10499" t="s">
        <v>11541</v>
      </c>
      <c r="J10499">
        <v>2018</v>
      </c>
      <c r="K10499">
        <v>736.71</v>
      </c>
      <c r="L10499">
        <v>93</v>
      </c>
      <c r="M10499">
        <v>1</v>
      </c>
      <c r="N10499">
        <f t="shared" si="414"/>
        <v>0</v>
      </c>
      <c r="O10499">
        <f t="shared" si="415"/>
        <v>0</v>
      </c>
      <c r="P10499" t="s">
        <v>12694</v>
      </c>
    </row>
    <row r="10500" spans="2:16" x14ac:dyDescent="0.25">
      <c r="B10500" t="s">
        <v>10506</v>
      </c>
      <c r="C10500" s="119" t="s">
        <v>60</v>
      </c>
      <c r="D10500" t="s">
        <v>11539</v>
      </c>
      <c r="E10500" t="s">
        <v>11530</v>
      </c>
      <c r="F10500" t="s">
        <v>11540</v>
      </c>
      <c r="G10500" t="s">
        <v>61</v>
      </c>
      <c r="H10500" t="s">
        <v>18</v>
      </c>
      <c r="I10500" t="s">
        <v>11541</v>
      </c>
      <c r="J10500">
        <v>2018</v>
      </c>
      <c r="K10500">
        <v>686.56</v>
      </c>
      <c r="L10500">
        <v>24</v>
      </c>
      <c r="M10500">
        <v>1</v>
      </c>
      <c r="N10500">
        <f t="shared" si="414"/>
        <v>0</v>
      </c>
      <c r="O10500">
        <f t="shared" si="415"/>
        <v>0</v>
      </c>
      <c r="P10500" t="s">
        <v>12694</v>
      </c>
    </row>
    <row r="10501" spans="2:16" x14ac:dyDescent="0.25">
      <c r="B10501" t="s">
        <v>10507</v>
      </c>
      <c r="C10501" s="119" t="s">
        <v>60</v>
      </c>
      <c r="D10501" t="s">
        <v>11539</v>
      </c>
      <c r="E10501" t="s">
        <v>11530</v>
      </c>
      <c r="F10501" t="s">
        <v>11540</v>
      </c>
      <c r="G10501" t="s">
        <v>61</v>
      </c>
      <c r="H10501" t="s">
        <v>18</v>
      </c>
      <c r="I10501" t="s">
        <v>11541</v>
      </c>
      <c r="J10501">
        <v>2018</v>
      </c>
      <c r="K10501">
        <v>688.02</v>
      </c>
      <c r="L10501">
        <v>34</v>
      </c>
      <c r="M10501">
        <v>1</v>
      </c>
      <c r="N10501">
        <f t="shared" si="414"/>
        <v>0</v>
      </c>
      <c r="O10501">
        <f t="shared" si="415"/>
        <v>0</v>
      </c>
      <c r="P10501" t="s">
        <v>12694</v>
      </c>
    </row>
    <row r="10502" spans="2:16" x14ac:dyDescent="0.25">
      <c r="B10502" t="s">
        <v>10508</v>
      </c>
      <c r="C10502" s="119" t="s">
        <v>60</v>
      </c>
      <c r="D10502" t="s">
        <v>11542</v>
      </c>
      <c r="E10502" t="s">
        <v>11530</v>
      </c>
      <c r="F10502" t="s">
        <v>11540</v>
      </c>
      <c r="G10502" t="s">
        <v>61</v>
      </c>
      <c r="H10502" t="s">
        <v>18</v>
      </c>
      <c r="I10502" t="s">
        <v>11541</v>
      </c>
      <c r="J10502">
        <v>2018</v>
      </c>
      <c r="K10502">
        <v>660.31</v>
      </c>
      <c r="L10502">
        <v>64</v>
      </c>
      <c r="M10502">
        <v>1</v>
      </c>
      <c r="N10502">
        <f t="shared" si="414"/>
        <v>0</v>
      </c>
      <c r="O10502">
        <f t="shared" si="415"/>
        <v>0</v>
      </c>
      <c r="P10502" t="s">
        <v>12694</v>
      </c>
    </row>
    <row r="10503" spans="2:16" x14ac:dyDescent="0.25">
      <c r="B10503" t="s">
        <v>10509</v>
      </c>
      <c r="C10503" s="119" t="s">
        <v>60</v>
      </c>
      <c r="D10503" t="s">
        <v>11542</v>
      </c>
      <c r="E10503" t="s">
        <v>11530</v>
      </c>
      <c r="F10503" t="s">
        <v>11540</v>
      </c>
      <c r="G10503" t="s">
        <v>61</v>
      </c>
      <c r="H10503" t="s">
        <v>18</v>
      </c>
      <c r="I10503" t="s">
        <v>11541</v>
      </c>
      <c r="J10503">
        <v>2018</v>
      </c>
      <c r="K10503">
        <v>688.6</v>
      </c>
      <c r="L10503">
        <v>36</v>
      </c>
      <c r="M10503">
        <v>1</v>
      </c>
      <c r="N10503">
        <f t="shared" si="414"/>
        <v>0</v>
      </c>
      <c r="O10503">
        <f t="shared" si="415"/>
        <v>0</v>
      </c>
      <c r="P10503" t="s">
        <v>12694</v>
      </c>
    </row>
    <row r="10504" spans="2:16" x14ac:dyDescent="0.25">
      <c r="B10504" t="s">
        <v>10510</v>
      </c>
      <c r="C10504" s="119" t="s">
        <v>60</v>
      </c>
      <c r="D10504" t="s">
        <v>11539</v>
      </c>
      <c r="E10504" t="s">
        <v>11530</v>
      </c>
      <c r="F10504" t="s">
        <v>11540</v>
      </c>
      <c r="G10504" t="s">
        <v>61</v>
      </c>
      <c r="H10504" t="s">
        <v>18</v>
      </c>
      <c r="I10504" t="s">
        <v>11541</v>
      </c>
      <c r="J10504">
        <v>2018</v>
      </c>
      <c r="K10504">
        <v>765.61</v>
      </c>
      <c r="L10504">
        <v>19</v>
      </c>
      <c r="M10504">
        <v>1</v>
      </c>
      <c r="N10504">
        <f t="shared" si="414"/>
        <v>0</v>
      </c>
      <c r="O10504">
        <f t="shared" si="415"/>
        <v>0</v>
      </c>
      <c r="P10504" t="s">
        <v>12694</v>
      </c>
    </row>
    <row r="10505" spans="2:16" x14ac:dyDescent="0.25">
      <c r="B10505" t="s">
        <v>10511</v>
      </c>
      <c r="C10505" s="119" t="s">
        <v>60</v>
      </c>
      <c r="D10505" t="s">
        <v>11542</v>
      </c>
      <c r="E10505" t="s">
        <v>11530</v>
      </c>
      <c r="F10505" t="s">
        <v>11540</v>
      </c>
      <c r="G10505" t="s">
        <v>61</v>
      </c>
      <c r="H10505" t="s">
        <v>18</v>
      </c>
      <c r="I10505" t="s">
        <v>11541</v>
      </c>
      <c r="J10505">
        <v>2018</v>
      </c>
      <c r="K10505">
        <v>655.51</v>
      </c>
      <c r="L10505">
        <v>33</v>
      </c>
      <c r="M10505">
        <v>1</v>
      </c>
      <c r="N10505">
        <f t="shared" si="414"/>
        <v>0</v>
      </c>
      <c r="O10505">
        <f t="shared" si="415"/>
        <v>0</v>
      </c>
      <c r="P10505" t="s">
        <v>12694</v>
      </c>
    </row>
    <row r="10506" spans="2:16" x14ac:dyDescent="0.25">
      <c r="B10506" t="s">
        <v>10512</v>
      </c>
      <c r="C10506" s="119" t="s">
        <v>60</v>
      </c>
      <c r="D10506" t="s">
        <v>11537</v>
      </c>
      <c r="E10506" t="s">
        <v>11530</v>
      </c>
      <c r="F10506" t="s">
        <v>11540</v>
      </c>
      <c r="G10506" t="s">
        <v>61</v>
      </c>
      <c r="H10506" t="s">
        <v>18</v>
      </c>
      <c r="I10506" t="s">
        <v>11541</v>
      </c>
      <c r="J10506">
        <v>2018</v>
      </c>
      <c r="K10506">
        <v>654.27</v>
      </c>
      <c r="L10506">
        <v>25</v>
      </c>
      <c r="M10506">
        <v>1</v>
      </c>
      <c r="N10506">
        <f t="shared" si="414"/>
        <v>0</v>
      </c>
      <c r="O10506">
        <f t="shared" si="415"/>
        <v>0</v>
      </c>
      <c r="P10506" t="s">
        <v>12694</v>
      </c>
    </row>
    <row r="10507" spans="2:16" x14ac:dyDescent="0.25">
      <c r="B10507" t="s">
        <v>10513</v>
      </c>
      <c r="C10507" s="119" t="s">
        <v>60</v>
      </c>
      <c r="D10507" t="s">
        <v>11542</v>
      </c>
      <c r="E10507" t="s">
        <v>11530</v>
      </c>
      <c r="F10507" t="s">
        <v>11540</v>
      </c>
      <c r="G10507" t="s">
        <v>61</v>
      </c>
      <c r="H10507" t="s">
        <v>18</v>
      </c>
      <c r="I10507" t="s">
        <v>11541</v>
      </c>
      <c r="J10507">
        <v>2018</v>
      </c>
      <c r="K10507">
        <v>651.66</v>
      </c>
      <c r="L10507">
        <v>8</v>
      </c>
      <c r="M10507">
        <v>1</v>
      </c>
      <c r="N10507">
        <f t="shared" ref="N10507:N10570" si="416">IF(K10507&lt;100,1,0)</f>
        <v>0</v>
      </c>
      <c r="O10507">
        <f t="shared" si="415"/>
        <v>0</v>
      </c>
      <c r="P10507" t="s">
        <v>12694</v>
      </c>
    </row>
    <row r="10508" spans="2:16" x14ac:dyDescent="0.25">
      <c r="B10508" t="s">
        <v>10514</v>
      </c>
      <c r="C10508" s="119" t="s">
        <v>60</v>
      </c>
      <c r="D10508" t="s">
        <v>11537</v>
      </c>
      <c r="E10508" t="s">
        <v>11530</v>
      </c>
      <c r="F10508" t="s">
        <v>11540</v>
      </c>
      <c r="G10508" t="s">
        <v>61</v>
      </c>
      <c r="H10508" t="s">
        <v>18</v>
      </c>
      <c r="I10508" t="s">
        <v>11541</v>
      </c>
      <c r="J10508">
        <v>2018</v>
      </c>
      <c r="K10508">
        <v>687.68</v>
      </c>
      <c r="L10508">
        <v>30</v>
      </c>
      <c r="M10508">
        <v>1</v>
      </c>
      <c r="N10508">
        <f t="shared" si="416"/>
        <v>0</v>
      </c>
      <c r="O10508">
        <f t="shared" si="415"/>
        <v>0</v>
      </c>
      <c r="P10508" t="s">
        <v>12694</v>
      </c>
    </row>
    <row r="10509" spans="2:16" x14ac:dyDescent="0.25">
      <c r="B10509" t="s">
        <v>10515</v>
      </c>
      <c r="C10509" s="119" t="s">
        <v>60</v>
      </c>
      <c r="D10509" t="s">
        <v>11550</v>
      </c>
      <c r="E10509" t="s">
        <v>11530</v>
      </c>
      <c r="F10509" t="s">
        <v>11540</v>
      </c>
      <c r="G10509" t="s">
        <v>61</v>
      </c>
      <c r="H10509" t="s">
        <v>18</v>
      </c>
      <c r="I10509" t="s">
        <v>11541</v>
      </c>
      <c r="J10509">
        <v>2018</v>
      </c>
      <c r="K10509">
        <v>687.38</v>
      </c>
      <c r="L10509">
        <v>28</v>
      </c>
      <c r="M10509">
        <v>1</v>
      </c>
      <c r="N10509">
        <f t="shared" si="416"/>
        <v>0</v>
      </c>
      <c r="O10509">
        <f t="shared" si="415"/>
        <v>0</v>
      </c>
      <c r="P10509" t="s">
        <v>12694</v>
      </c>
    </row>
    <row r="10510" spans="2:16" x14ac:dyDescent="0.25">
      <c r="B10510" t="s">
        <v>10516</v>
      </c>
      <c r="C10510" s="119" t="s">
        <v>60</v>
      </c>
      <c r="D10510" t="s">
        <v>11550</v>
      </c>
      <c r="E10510" t="s">
        <v>11530</v>
      </c>
      <c r="F10510" t="s">
        <v>11540</v>
      </c>
      <c r="G10510" t="s">
        <v>61</v>
      </c>
      <c r="H10510" t="s">
        <v>18</v>
      </c>
      <c r="I10510" t="s">
        <v>11541</v>
      </c>
      <c r="J10510">
        <v>2018</v>
      </c>
      <c r="K10510">
        <v>687.53</v>
      </c>
      <c r="L10510">
        <v>29</v>
      </c>
      <c r="M10510">
        <v>1</v>
      </c>
      <c r="N10510">
        <f t="shared" si="416"/>
        <v>0</v>
      </c>
      <c r="O10510">
        <f t="shared" si="415"/>
        <v>0</v>
      </c>
      <c r="P10510" t="s">
        <v>12694</v>
      </c>
    </row>
    <row r="10511" spans="2:16" x14ac:dyDescent="0.25">
      <c r="B10511" t="s">
        <v>10517</v>
      </c>
      <c r="C10511" s="119" t="s">
        <v>60</v>
      </c>
      <c r="D10511" t="s">
        <v>11537</v>
      </c>
      <c r="E10511" t="s">
        <v>11530</v>
      </c>
      <c r="F10511" t="s">
        <v>11540</v>
      </c>
      <c r="G10511" t="s">
        <v>61</v>
      </c>
      <c r="H10511" t="s">
        <v>18</v>
      </c>
      <c r="I10511" t="s">
        <v>11541</v>
      </c>
      <c r="J10511">
        <v>2018</v>
      </c>
      <c r="K10511">
        <v>652.84</v>
      </c>
      <c r="L10511">
        <v>23</v>
      </c>
      <c r="M10511">
        <v>1</v>
      </c>
      <c r="N10511">
        <f t="shared" si="416"/>
        <v>0</v>
      </c>
      <c r="O10511">
        <f t="shared" si="415"/>
        <v>0</v>
      </c>
      <c r="P10511" t="s">
        <v>12694</v>
      </c>
    </row>
    <row r="10512" spans="2:16" x14ac:dyDescent="0.25">
      <c r="B10512" t="s">
        <v>10518</v>
      </c>
      <c r="C10512" s="119" t="s">
        <v>60</v>
      </c>
      <c r="D10512" t="s">
        <v>11537</v>
      </c>
      <c r="E10512" t="s">
        <v>11530</v>
      </c>
      <c r="F10512" t="s">
        <v>11540</v>
      </c>
      <c r="G10512" t="s">
        <v>61</v>
      </c>
      <c r="H10512" t="s">
        <v>18</v>
      </c>
      <c r="I10512" t="s">
        <v>11541</v>
      </c>
      <c r="J10512">
        <v>2018</v>
      </c>
      <c r="K10512">
        <v>652.67999999999995</v>
      </c>
      <c r="L10512">
        <v>22</v>
      </c>
      <c r="M10512">
        <v>1</v>
      </c>
      <c r="N10512">
        <f t="shared" si="416"/>
        <v>0</v>
      </c>
      <c r="O10512">
        <f t="shared" si="415"/>
        <v>0</v>
      </c>
      <c r="P10512" t="s">
        <v>12694</v>
      </c>
    </row>
    <row r="10513" spans="2:16" x14ac:dyDescent="0.25">
      <c r="B10513" t="s">
        <v>10519</v>
      </c>
      <c r="C10513" s="119" t="s">
        <v>60</v>
      </c>
      <c r="D10513" t="s">
        <v>11537</v>
      </c>
      <c r="E10513" t="s">
        <v>11530</v>
      </c>
      <c r="F10513" t="s">
        <v>11540</v>
      </c>
      <c r="G10513" t="s">
        <v>61</v>
      </c>
      <c r="H10513" t="s">
        <v>18</v>
      </c>
      <c r="I10513" t="s">
        <v>11541</v>
      </c>
      <c r="J10513">
        <v>2018</v>
      </c>
      <c r="K10513">
        <v>689.12</v>
      </c>
      <c r="L10513">
        <v>47</v>
      </c>
      <c r="M10513">
        <v>1</v>
      </c>
      <c r="N10513">
        <f t="shared" si="416"/>
        <v>0</v>
      </c>
      <c r="O10513">
        <f t="shared" si="415"/>
        <v>0</v>
      </c>
      <c r="P10513" t="s">
        <v>12694</v>
      </c>
    </row>
    <row r="10514" spans="2:16" x14ac:dyDescent="0.25">
      <c r="B10514" t="s">
        <v>10520</v>
      </c>
      <c r="C10514" s="119" t="s">
        <v>60</v>
      </c>
      <c r="D10514" t="s">
        <v>11537</v>
      </c>
      <c r="E10514" t="s">
        <v>11530</v>
      </c>
      <c r="F10514" t="s">
        <v>11540</v>
      </c>
      <c r="G10514" t="s">
        <v>61</v>
      </c>
      <c r="H10514" t="s">
        <v>18</v>
      </c>
      <c r="I10514" t="s">
        <v>11541</v>
      </c>
      <c r="J10514">
        <v>2018</v>
      </c>
      <c r="K10514">
        <v>688.16</v>
      </c>
      <c r="L10514">
        <v>41</v>
      </c>
      <c r="M10514">
        <v>1</v>
      </c>
      <c r="N10514">
        <f t="shared" si="416"/>
        <v>0</v>
      </c>
      <c r="O10514">
        <f t="shared" si="415"/>
        <v>0</v>
      </c>
      <c r="P10514" t="s">
        <v>12694</v>
      </c>
    </row>
    <row r="10515" spans="2:16" x14ac:dyDescent="0.25">
      <c r="B10515" t="s">
        <v>10521</v>
      </c>
      <c r="C10515" s="119" t="s">
        <v>60</v>
      </c>
      <c r="D10515" t="s">
        <v>11537</v>
      </c>
      <c r="E10515" t="s">
        <v>11530</v>
      </c>
      <c r="F10515" t="s">
        <v>11540</v>
      </c>
      <c r="G10515" t="s">
        <v>61</v>
      </c>
      <c r="H10515" t="s">
        <v>18</v>
      </c>
      <c r="I10515" t="s">
        <v>11541</v>
      </c>
      <c r="J10515">
        <v>2018</v>
      </c>
      <c r="K10515">
        <v>686.66</v>
      </c>
      <c r="L10515">
        <v>31</v>
      </c>
      <c r="M10515">
        <v>1</v>
      </c>
      <c r="N10515">
        <f t="shared" si="416"/>
        <v>0</v>
      </c>
      <c r="O10515">
        <f t="shared" si="415"/>
        <v>0</v>
      </c>
      <c r="P10515" t="s">
        <v>12694</v>
      </c>
    </row>
    <row r="10516" spans="2:16" x14ac:dyDescent="0.25">
      <c r="B10516" t="s">
        <v>10522</v>
      </c>
      <c r="C10516" s="119" t="s">
        <v>60</v>
      </c>
      <c r="D10516" t="s">
        <v>11546</v>
      </c>
      <c r="E10516" t="s">
        <v>11530</v>
      </c>
      <c r="F10516" t="s">
        <v>11540</v>
      </c>
      <c r="G10516" t="s">
        <v>61</v>
      </c>
      <c r="H10516" t="s">
        <v>18</v>
      </c>
      <c r="I10516" t="s">
        <v>11541</v>
      </c>
      <c r="J10516">
        <v>2018</v>
      </c>
      <c r="K10516">
        <v>687.68</v>
      </c>
      <c r="L10516">
        <v>30</v>
      </c>
      <c r="M10516">
        <v>1</v>
      </c>
      <c r="N10516">
        <f t="shared" si="416"/>
        <v>0</v>
      </c>
      <c r="O10516">
        <f t="shared" si="415"/>
        <v>0</v>
      </c>
      <c r="P10516" t="s">
        <v>12694</v>
      </c>
    </row>
    <row r="10517" spans="2:16" x14ac:dyDescent="0.25">
      <c r="B10517" t="s">
        <v>10523</v>
      </c>
      <c r="C10517" s="119" t="s">
        <v>60</v>
      </c>
      <c r="D10517" t="s">
        <v>11550</v>
      </c>
      <c r="E10517" t="s">
        <v>11530</v>
      </c>
      <c r="F10517" t="s">
        <v>11540</v>
      </c>
      <c r="G10517" t="s">
        <v>61</v>
      </c>
      <c r="H10517" t="s">
        <v>18</v>
      </c>
      <c r="I10517" t="s">
        <v>11541</v>
      </c>
      <c r="J10517">
        <v>2018</v>
      </c>
      <c r="K10517">
        <v>655.21</v>
      </c>
      <c r="L10517">
        <v>31</v>
      </c>
      <c r="M10517">
        <v>1</v>
      </c>
      <c r="N10517">
        <f t="shared" si="416"/>
        <v>0</v>
      </c>
      <c r="O10517">
        <f t="shared" si="415"/>
        <v>0</v>
      </c>
      <c r="P10517" t="s">
        <v>12694</v>
      </c>
    </row>
    <row r="10518" spans="2:16" x14ac:dyDescent="0.25">
      <c r="B10518" t="s">
        <v>10524</v>
      </c>
      <c r="C10518" s="119" t="s">
        <v>60</v>
      </c>
      <c r="D10518" t="s">
        <v>11537</v>
      </c>
      <c r="E10518" t="s">
        <v>11530</v>
      </c>
      <c r="F10518" t="s">
        <v>11540</v>
      </c>
      <c r="G10518" t="s">
        <v>61</v>
      </c>
      <c r="H10518" t="s">
        <v>18</v>
      </c>
      <c r="I10518" t="s">
        <v>11541</v>
      </c>
      <c r="J10518">
        <v>2018</v>
      </c>
      <c r="K10518">
        <v>900.65</v>
      </c>
      <c r="L10518">
        <v>33</v>
      </c>
      <c r="M10518">
        <v>1</v>
      </c>
      <c r="N10518">
        <f t="shared" si="416"/>
        <v>0</v>
      </c>
      <c r="O10518">
        <f t="shared" si="415"/>
        <v>0</v>
      </c>
      <c r="P10518" t="s">
        <v>12694</v>
      </c>
    </row>
    <row r="10519" spans="2:16" x14ac:dyDescent="0.25">
      <c r="B10519" t="s">
        <v>10525</v>
      </c>
      <c r="C10519" s="119" t="s">
        <v>60</v>
      </c>
      <c r="D10519" t="s">
        <v>11537</v>
      </c>
      <c r="E10519" t="s">
        <v>11530</v>
      </c>
      <c r="F10519" t="s">
        <v>11540</v>
      </c>
      <c r="G10519" t="s">
        <v>61</v>
      </c>
      <c r="H10519" t="s">
        <v>18</v>
      </c>
      <c r="I10519" t="s">
        <v>11541</v>
      </c>
      <c r="J10519">
        <v>2018</v>
      </c>
      <c r="K10519">
        <v>656.84</v>
      </c>
      <c r="L10519">
        <v>44</v>
      </c>
      <c r="M10519">
        <v>1</v>
      </c>
      <c r="N10519">
        <f t="shared" si="416"/>
        <v>0</v>
      </c>
      <c r="O10519">
        <f t="shared" si="415"/>
        <v>0</v>
      </c>
      <c r="P10519" t="s">
        <v>12694</v>
      </c>
    </row>
    <row r="10520" spans="2:16" x14ac:dyDescent="0.25">
      <c r="B10520" t="s">
        <v>10526</v>
      </c>
      <c r="C10520" s="119" t="s">
        <v>60</v>
      </c>
      <c r="D10520" t="s">
        <v>11537</v>
      </c>
      <c r="E10520" t="s">
        <v>11530</v>
      </c>
      <c r="F10520" t="s">
        <v>11540</v>
      </c>
      <c r="G10520" t="s">
        <v>61</v>
      </c>
      <c r="H10520" t="s">
        <v>18</v>
      </c>
      <c r="I10520" t="s">
        <v>11541</v>
      </c>
      <c r="J10520">
        <v>2018</v>
      </c>
      <c r="K10520">
        <v>654.65</v>
      </c>
      <c r="L10520">
        <v>30</v>
      </c>
      <c r="M10520">
        <v>1</v>
      </c>
      <c r="N10520">
        <f t="shared" si="416"/>
        <v>0</v>
      </c>
      <c r="O10520">
        <f t="shared" si="415"/>
        <v>0</v>
      </c>
      <c r="P10520" t="s">
        <v>12694</v>
      </c>
    </row>
    <row r="10521" spans="2:16" x14ac:dyDescent="0.25">
      <c r="B10521" t="s">
        <v>10527</v>
      </c>
      <c r="C10521" s="119" t="s">
        <v>60</v>
      </c>
      <c r="D10521" t="s">
        <v>11537</v>
      </c>
      <c r="E10521" t="s">
        <v>11530</v>
      </c>
      <c r="F10521" t="s">
        <v>11540</v>
      </c>
      <c r="G10521" t="s">
        <v>61</v>
      </c>
      <c r="H10521" t="s">
        <v>18</v>
      </c>
      <c r="I10521" t="s">
        <v>11541</v>
      </c>
      <c r="J10521">
        <v>2018</v>
      </c>
      <c r="K10521">
        <v>656.6</v>
      </c>
      <c r="L10521">
        <v>40</v>
      </c>
      <c r="M10521">
        <v>1</v>
      </c>
      <c r="N10521">
        <f t="shared" si="416"/>
        <v>0</v>
      </c>
      <c r="O10521">
        <f t="shared" si="415"/>
        <v>0</v>
      </c>
      <c r="P10521" t="s">
        <v>12694</v>
      </c>
    </row>
    <row r="10522" spans="2:16" x14ac:dyDescent="0.25">
      <c r="B10522" t="s">
        <v>10528</v>
      </c>
      <c r="C10522" s="119" t="s">
        <v>60</v>
      </c>
      <c r="D10522" t="s">
        <v>11537</v>
      </c>
      <c r="E10522" t="s">
        <v>11530</v>
      </c>
      <c r="F10522" t="s">
        <v>11540</v>
      </c>
      <c r="G10522" t="s">
        <v>61</v>
      </c>
      <c r="H10522" t="s">
        <v>18</v>
      </c>
      <c r="I10522" t="s">
        <v>11541</v>
      </c>
      <c r="J10522">
        <v>2018</v>
      </c>
      <c r="K10522">
        <v>655.83</v>
      </c>
      <c r="L10522">
        <v>35</v>
      </c>
      <c r="M10522">
        <v>1</v>
      </c>
      <c r="N10522">
        <f t="shared" si="416"/>
        <v>0</v>
      </c>
      <c r="O10522">
        <f t="shared" si="415"/>
        <v>0</v>
      </c>
      <c r="P10522" t="s">
        <v>12694</v>
      </c>
    </row>
    <row r="10523" spans="2:16" x14ac:dyDescent="0.25">
      <c r="B10523" t="s">
        <v>10529</v>
      </c>
      <c r="C10523" s="119" t="s">
        <v>60</v>
      </c>
      <c r="D10523" t="s">
        <v>11550</v>
      </c>
      <c r="E10523" t="s">
        <v>11530</v>
      </c>
      <c r="F10523" t="s">
        <v>11540</v>
      </c>
      <c r="G10523" t="s">
        <v>61</v>
      </c>
      <c r="H10523" t="s">
        <v>18</v>
      </c>
      <c r="I10523" t="s">
        <v>11541</v>
      </c>
      <c r="J10523">
        <v>2018</v>
      </c>
      <c r="K10523">
        <v>653.97</v>
      </c>
      <c r="L10523">
        <v>23</v>
      </c>
      <c r="M10523">
        <v>1</v>
      </c>
      <c r="N10523">
        <f t="shared" si="416"/>
        <v>0</v>
      </c>
      <c r="O10523">
        <f t="shared" si="415"/>
        <v>0</v>
      </c>
      <c r="P10523" t="s">
        <v>12694</v>
      </c>
    </row>
    <row r="10524" spans="2:16" x14ac:dyDescent="0.25">
      <c r="B10524" t="s">
        <v>10530</v>
      </c>
      <c r="C10524" s="119" t="s">
        <v>60</v>
      </c>
      <c r="D10524" t="s">
        <v>11550</v>
      </c>
      <c r="E10524" t="s">
        <v>11530</v>
      </c>
      <c r="F10524" t="s">
        <v>11540</v>
      </c>
      <c r="G10524" t="s">
        <v>61</v>
      </c>
      <c r="H10524" t="s">
        <v>18</v>
      </c>
      <c r="I10524" t="s">
        <v>11541</v>
      </c>
      <c r="J10524">
        <v>2018</v>
      </c>
      <c r="K10524">
        <v>653.97</v>
      </c>
      <c r="L10524">
        <v>23</v>
      </c>
      <c r="M10524">
        <v>1</v>
      </c>
      <c r="N10524">
        <f t="shared" si="416"/>
        <v>0</v>
      </c>
      <c r="O10524">
        <f t="shared" si="415"/>
        <v>0</v>
      </c>
      <c r="P10524" t="s">
        <v>12694</v>
      </c>
    </row>
    <row r="10525" spans="2:16" x14ac:dyDescent="0.25">
      <c r="B10525" t="s">
        <v>10531</v>
      </c>
      <c r="C10525" s="119" t="s">
        <v>60</v>
      </c>
      <c r="D10525" t="s">
        <v>11537</v>
      </c>
      <c r="E10525" t="s">
        <v>11530</v>
      </c>
      <c r="F10525" t="s">
        <v>11540</v>
      </c>
      <c r="G10525" t="s">
        <v>61</v>
      </c>
      <c r="H10525" t="s">
        <v>18</v>
      </c>
      <c r="I10525" t="s">
        <v>11541</v>
      </c>
      <c r="J10525">
        <v>2018</v>
      </c>
      <c r="K10525">
        <v>652.39</v>
      </c>
      <c r="L10525">
        <v>20</v>
      </c>
      <c r="M10525">
        <v>1</v>
      </c>
      <c r="N10525">
        <f t="shared" si="416"/>
        <v>0</v>
      </c>
      <c r="O10525">
        <f t="shared" si="415"/>
        <v>0</v>
      </c>
      <c r="P10525" t="s">
        <v>12694</v>
      </c>
    </row>
    <row r="10526" spans="2:16" x14ac:dyDescent="0.25">
      <c r="B10526" t="s">
        <v>10532</v>
      </c>
      <c r="C10526" s="119" t="s">
        <v>60</v>
      </c>
      <c r="D10526" t="s">
        <v>11537</v>
      </c>
      <c r="E10526" t="s">
        <v>11530</v>
      </c>
      <c r="F10526" t="s">
        <v>11540</v>
      </c>
      <c r="G10526" t="s">
        <v>61</v>
      </c>
      <c r="H10526" t="s">
        <v>18</v>
      </c>
      <c r="I10526" t="s">
        <v>11541</v>
      </c>
      <c r="J10526">
        <v>2018</v>
      </c>
      <c r="K10526">
        <v>652.23</v>
      </c>
      <c r="L10526">
        <v>19</v>
      </c>
      <c r="M10526">
        <v>1</v>
      </c>
      <c r="N10526">
        <f t="shared" si="416"/>
        <v>0</v>
      </c>
      <c r="O10526">
        <f t="shared" si="415"/>
        <v>0</v>
      </c>
      <c r="P10526" t="s">
        <v>12694</v>
      </c>
    </row>
    <row r="10527" spans="2:16" x14ac:dyDescent="0.25">
      <c r="B10527" t="s">
        <v>10533</v>
      </c>
      <c r="C10527" s="119" t="s">
        <v>60</v>
      </c>
      <c r="D10527" t="s">
        <v>11537</v>
      </c>
      <c r="E10527" t="s">
        <v>11530</v>
      </c>
      <c r="F10527" t="s">
        <v>11540</v>
      </c>
      <c r="G10527" t="s">
        <v>61</v>
      </c>
      <c r="H10527" t="s">
        <v>18</v>
      </c>
      <c r="I10527" t="s">
        <v>11541</v>
      </c>
      <c r="J10527">
        <v>2018</v>
      </c>
      <c r="K10527">
        <v>653.15</v>
      </c>
      <c r="L10527">
        <v>25</v>
      </c>
      <c r="M10527">
        <v>1</v>
      </c>
      <c r="N10527">
        <f t="shared" si="416"/>
        <v>0</v>
      </c>
      <c r="O10527">
        <f t="shared" si="415"/>
        <v>0</v>
      </c>
      <c r="P10527" t="s">
        <v>12694</v>
      </c>
    </row>
    <row r="10528" spans="2:16" x14ac:dyDescent="0.25">
      <c r="B10528" t="s">
        <v>10534</v>
      </c>
      <c r="C10528" s="119" t="s">
        <v>60</v>
      </c>
      <c r="D10528" t="s">
        <v>11537</v>
      </c>
      <c r="E10528" t="s">
        <v>11530</v>
      </c>
      <c r="F10528" t="s">
        <v>11540</v>
      </c>
      <c r="G10528" t="s">
        <v>61</v>
      </c>
      <c r="H10528" t="s">
        <v>18</v>
      </c>
      <c r="I10528" t="s">
        <v>11541</v>
      </c>
      <c r="J10528">
        <v>2018</v>
      </c>
      <c r="K10528">
        <v>652.21</v>
      </c>
      <c r="L10528">
        <v>19</v>
      </c>
      <c r="M10528">
        <v>1</v>
      </c>
      <c r="N10528">
        <f t="shared" si="416"/>
        <v>0</v>
      </c>
      <c r="O10528">
        <f t="shared" si="415"/>
        <v>0</v>
      </c>
      <c r="P10528" t="s">
        <v>12694</v>
      </c>
    </row>
    <row r="10529" spans="2:16" x14ac:dyDescent="0.25">
      <c r="B10529" t="s">
        <v>10535</v>
      </c>
      <c r="C10529" s="119" t="s">
        <v>60</v>
      </c>
      <c r="D10529" t="s">
        <v>11537</v>
      </c>
      <c r="E10529" t="s">
        <v>11530</v>
      </c>
      <c r="F10529" t="s">
        <v>11540</v>
      </c>
      <c r="G10529" t="s">
        <v>61</v>
      </c>
      <c r="H10529" t="s">
        <v>18</v>
      </c>
      <c r="I10529" t="s">
        <v>11541</v>
      </c>
      <c r="J10529">
        <v>2018</v>
      </c>
      <c r="K10529">
        <v>654.22</v>
      </c>
      <c r="L10529">
        <v>27</v>
      </c>
      <c r="M10529">
        <v>1</v>
      </c>
      <c r="N10529">
        <f t="shared" si="416"/>
        <v>0</v>
      </c>
      <c r="O10529">
        <f t="shared" si="415"/>
        <v>0</v>
      </c>
      <c r="P10529" t="s">
        <v>12694</v>
      </c>
    </row>
    <row r="10530" spans="2:16" x14ac:dyDescent="0.25">
      <c r="B10530" t="s">
        <v>10536</v>
      </c>
      <c r="C10530" s="119" t="s">
        <v>60</v>
      </c>
      <c r="D10530" t="s">
        <v>11537</v>
      </c>
      <c r="E10530" t="s">
        <v>11530</v>
      </c>
      <c r="F10530" t="s">
        <v>11540</v>
      </c>
      <c r="G10530" t="s">
        <v>61</v>
      </c>
      <c r="H10530" t="s">
        <v>18</v>
      </c>
      <c r="I10530" t="s">
        <v>11541</v>
      </c>
      <c r="J10530">
        <v>2018</v>
      </c>
      <c r="K10530">
        <v>653.9</v>
      </c>
      <c r="L10530">
        <v>25</v>
      </c>
      <c r="M10530">
        <v>1</v>
      </c>
      <c r="N10530">
        <f t="shared" si="416"/>
        <v>0</v>
      </c>
      <c r="O10530">
        <f t="shared" si="415"/>
        <v>0</v>
      </c>
      <c r="P10530" t="s">
        <v>12694</v>
      </c>
    </row>
    <row r="10531" spans="2:16" x14ac:dyDescent="0.25">
      <c r="B10531" t="s">
        <v>10537</v>
      </c>
      <c r="C10531" s="119" t="s">
        <v>60</v>
      </c>
      <c r="D10531" t="s">
        <v>11537</v>
      </c>
      <c r="E10531" t="s">
        <v>11530</v>
      </c>
      <c r="F10531" t="s">
        <v>11540</v>
      </c>
      <c r="G10531" t="s">
        <v>61</v>
      </c>
      <c r="H10531" t="s">
        <v>18</v>
      </c>
      <c r="I10531" t="s">
        <v>11541</v>
      </c>
      <c r="J10531">
        <v>2018</v>
      </c>
      <c r="K10531">
        <v>653.80999999999995</v>
      </c>
      <c r="L10531">
        <v>22</v>
      </c>
      <c r="M10531">
        <v>1</v>
      </c>
      <c r="N10531">
        <f t="shared" si="416"/>
        <v>0</v>
      </c>
      <c r="O10531">
        <f t="shared" si="415"/>
        <v>0</v>
      </c>
      <c r="P10531" t="s">
        <v>12694</v>
      </c>
    </row>
    <row r="10532" spans="2:16" x14ac:dyDescent="0.25">
      <c r="B10532" t="s">
        <v>10538</v>
      </c>
      <c r="C10532" s="119" t="s">
        <v>60</v>
      </c>
      <c r="D10532" t="s">
        <v>11550</v>
      </c>
      <c r="E10532" t="s">
        <v>11530</v>
      </c>
      <c r="F10532" t="s">
        <v>11540</v>
      </c>
      <c r="G10532" t="s">
        <v>61</v>
      </c>
      <c r="H10532" t="s">
        <v>18</v>
      </c>
      <c r="I10532" t="s">
        <v>11541</v>
      </c>
      <c r="J10532">
        <v>2018</v>
      </c>
      <c r="K10532">
        <v>686.76</v>
      </c>
      <c r="L10532">
        <v>24</v>
      </c>
      <c r="M10532">
        <v>1</v>
      </c>
      <c r="N10532">
        <f t="shared" si="416"/>
        <v>0</v>
      </c>
      <c r="O10532">
        <f t="shared" si="415"/>
        <v>0</v>
      </c>
      <c r="P10532" t="s">
        <v>12694</v>
      </c>
    </row>
    <row r="10533" spans="2:16" x14ac:dyDescent="0.25">
      <c r="B10533" t="s">
        <v>10539</v>
      </c>
      <c r="C10533" s="119" t="s">
        <v>60</v>
      </c>
      <c r="D10533" t="s">
        <v>11537</v>
      </c>
      <c r="E10533" t="s">
        <v>11530</v>
      </c>
      <c r="F10533" t="s">
        <v>11540</v>
      </c>
      <c r="G10533" t="s">
        <v>61</v>
      </c>
      <c r="H10533" t="s">
        <v>18</v>
      </c>
      <c r="I10533" t="s">
        <v>11541</v>
      </c>
      <c r="J10533">
        <v>2018</v>
      </c>
      <c r="K10533">
        <v>685.74</v>
      </c>
      <c r="L10533">
        <v>20</v>
      </c>
      <c r="M10533">
        <v>1</v>
      </c>
      <c r="N10533">
        <f t="shared" si="416"/>
        <v>0</v>
      </c>
      <c r="O10533">
        <f t="shared" si="415"/>
        <v>0</v>
      </c>
      <c r="P10533" t="s">
        <v>12694</v>
      </c>
    </row>
    <row r="10534" spans="2:16" x14ac:dyDescent="0.25">
      <c r="B10534" t="s">
        <v>10540</v>
      </c>
      <c r="C10534" s="119" t="s">
        <v>60</v>
      </c>
      <c r="D10534" t="s">
        <v>11537</v>
      </c>
      <c r="E10534" t="s">
        <v>11530</v>
      </c>
      <c r="F10534" t="s">
        <v>11540</v>
      </c>
      <c r="G10534" t="s">
        <v>61</v>
      </c>
      <c r="H10534" t="s">
        <v>18</v>
      </c>
      <c r="I10534" t="s">
        <v>11541</v>
      </c>
      <c r="J10534">
        <v>2018</v>
      </c>
      <c r="K10534">
        <v>653.42999999999995</v>
      </c>
      <c r="L10534">
        <v>22</v>
      </c>
      <c r="M10534">
        <v>1</v>
      </c>
      <c r="N10534">
        <f t="shared" si="416"/>
        <v>0</v>
      </c>
      <c r="O10534">
        <f t="shared" si="415"/>
        <v>0</v>
      </c>
      <c r="P10534" t="s">
        <v>12694</v>
      </c>
    </row>
    <row r="10535" spans="2:16" x14ac:dyDescent="0.25">
      <c r="B10535" t="s">
        <v>10541</v>
      </c>
      <c r="C10535" s="119" t="s">
        <v>60</v>
      </c>
      <c r="D10535" t="s">
        <v>11537</v>
      </c>
      <c r="E10535" t="s">
        <v>11530</v>
      </c>
      <c r="F10535" t="s">
        <v>11540</v>
      </c>
      <c r="G10535" t="s">
        <v>61</v>
      </c>
      <c r="H10535" t="s">
        <v>18</v>
      </c>
      <c r="I10535" t="s">
        <v>11541</v>
      </c>
      <c r="J10535">
        <v>2018</v>
      </c>
      <c r="K10535">
        <v>685.91</v>
      </c>
      <c r="L10535">
        <v>21</v>
      </c>
      <c r="M10535">
        <v>1</v>
      </c>
      <c r="N10535">
        <f t="shared" si="416"/>
        <v>0</v>
      </c>
      <c r="O10535">
        <f t="shared" si="415"/>
        <v>0</v>
      </c>
      <c r="P10535" t="s">
        <v>12694</v>
      </c>
    </row>
    <row r="10536" spans="2:16" x14ac:dyDescent="0.25">
      <c r="B10536" t="s">
        <v>10542</v>
      </c>
      <c r="C10536" s="119" t="s">
        <v>60</v>
      </c>
      <c r="D10536" t="s">
        <v>11537</v>
      </c>
      <c r="E10536" t="s">
        <v>11530</v>
      </c>
      <c r="F10536" t="s">
        <v>11540</v>
      </c>
      <c r="G10536" t="s">
        <v>61</v>
      </c>
      <c r="H10536" t="s">
        <v>18</v>
      </c>
      <c r="I10536" t="s">
        <v>11541</v>
      </c>
      <c r="J10536">
        <v>2018</v>
      </c>
      <c r="K10536">
        <v>686.68</v>
      </c>
      <c r="L10536">
        <v>26</v>
      </c>
      <c r="M10536">
        <v>1</v>
      </c>
      <c r="N10536">
        <f t="shared" si="416"/>
        <v>0</v>
      </c>
      <c r="O10536">
        <f t="shared" si="415"/>
        <v>0</v>
      </c>
      <c r="P10536" t="s">
        <v>12694</v>
      </c>
    </row>
    <row r="10537" spans="2:16" x14ac:dyDescent="0.25">
      <c r="B10537" t="s">
        <v>10543</v>
      </c>
      <c r="C10537" s="119" t="s">
        <v>60</v>
      </c>
      <c r="D10537" t="s">
        <v>11537</v>
      </c>
      <c r="E10537" t="s">
        <v>11530</v>
      </c>
      <c r="F10537" t="s">
        <v>11540</v>
      </c>
      <c r="G10537" t="s">
        <v>61</v>
      </c>
      <c r="H10537" t="s">
        <v>18</v>
      </c>
      <c r="I10537" t="s">
        <v>11541</v>
      </c>
      <c r="J10537">
        <v>2018</v>
      </c>
      <c r="K10537">
        <v>686.52</v>
      </c>
      <c r="L10537">
        <v>25</v>
      </c>
      <c r="M10537">
        <v>1</v>
      </c>
      <c r="N10537">
        <f t="shared" si="416"/>
        <v>0</v>
      </c>
      <c r="O10537">
        <f t="shared" si="415"/>
        <v>0</v>
      </c>
      <c r="P10537" t="s">
        <v>12694</v>
      </c>
    </row>
    <row r="10538" spans="2:16" x14ac:dyDescent="0.25">
      <c r="B10538" t="s">
        <v>10544</v>
      </c>
      <c r="C10538" s="119" t="s">
        <v>60</v>
      </c>
      <c r="D10538" t="s">
        <v>11537</v>
      </c>
      <c r="E10538" t="s">
        <v>11530</v>
      </c>
      <c r="F10538" t="s">
        <v>11540</v>
      </c>
      <c r="G10538" t="s">
        <v>61</v>
      </c>
      <c r="H10538" t="s">
        <v>18</v>
      </c>
      <c r="I10538" t="s">
        <v>11541</v>
      </c>
      <c r="J10538">
        <v>2018</v>
      </c>
      <c r="K10538">
        <v>651.02</v>
      </c>
      <c r="L10538">
        <v>24</v>
      </c>
      <c r="M10538">
        <v>1</v>
      </c>
      <c r="N10538">
        <f t="shared" si="416"/>
        <v>0</v>
      </c>
      <c r="O10538">
        <f t="shared" si="415"/>
        <v>0</v>
      </c>
      <c r="P10538" t="s">
        <v>12694</v>
      </c>
    </row>
    <row r="10539" spans="2:16" x14ac:dyDescent="0.25">
      <c r="B10539" t="s">
        <v>10545</v>
      </c>
      <c r="C10539" s="119" t="s">
        <v>60</v>
      </c>
      <c r="D10539" t="s">
        <v>11537</v>
      </c>
      <c r="E10539" t="s">
        <v>11530</v>
      </c>
      <c r="F10539" t="s">
        <v>11540</v>
      </c>
      <c r="G10539" t="s">
        <v>61</v>
      </c>
      <c r="H10539" t="s">
        <v>18</v>
      </c>
      <c r="I10539" t="s">
        <v>11541</v>
      </c>
      <c r="J10539">
        <v>2018</v>
      </c>
      <c r="K10539">
        <v>900.27</v>
      </c>
      <c r="L10539">
        <v>24</v>
      </c>
      <c r="M10539">
        <v>1</v>
      </c>
      <c r="N10539">
        <f t="shared" si="416"/>
        <v>0</v>
      </c>
      <c r="O10539">
        <f t="shared" si="415"/>
        <v>0</v>
      </c>
      <c r="P10539" t="s">
        <v>12694</v>
      </c>
    </row>
    <row r="10540" spans="2:16" x14ac:dyDescent="0.25">
      <c r="B10540" t="s">
        <v>10546</v>
      </c>
      <c r="C10540" s="119" t="s">
        <v>60</v>
      </c>
      <c r="D10540" t="s">
        <v>11537</v>
      </c>
      <c r="E10540" t="s">
        <v>11530</v>
      </c>
      <c r="F10540" t="s">
        <v>11540</v>
      </c>
      <c r="G10540" t="s">
        <v>61</v>
      </c>
      <c r="H10540" t="s">
        <v>18</v>
      </c>
      <c r="I10540" t="s">
        <v>11541</v>
      </c>
      <c r="J10540">
        <v>2018</v>
      </c>
      <c r="K10540">
        <v>686.45</v>
      </c>
      <c r="L10540">
        <v>22</v>
      </c>
      <c r="M10540">
        <v>1</v>
      </c>
      <c r="N10540">
        <f t="shared" si="416"/>
        <v>0</v>
      </c>
      <c r="O10540">
        <f t="shared" si="415"/>
        <v>0</v>
      </c>
      <c r="P10540" t="s">
        <v>12694</v>
      </c>
    </row>
    <row r="10541" spans="2:16" x14ac:dyDescent="0.25">
      <c r="B10541" t="s">
        <v>10547</v>
      </c>
      <c r="C10541" s="119" t="s">
        <v>60</v>
      </c>
      <c r="D10541" t="s">
        <v>11537</v>
      </c>
      <c r="E10541" t="s">
        <v>11530</v>
      </c>
      <c r="F10541" t="s">
        <v>11540</v>
      </c>
      <c r="G10541" t="s">
        <v>61</v>
      </c>
      <c r="H10541" t="s">
        <v>18</v>
      </c>
      <c r="I10541" t="s">
        <v>11541</v>
      </c>
      <c r="J10541">
        <v>2018</v>
      </c>
      <c r="K10541">
        <v>686.3</v>
      </c>
      <c r="L10541">
        <v>21</v>
      </c>
      <c r="M10541">
        <v>1</v>
      </c>
      <c r="N10541">
        <f t="shared" si="416"/>
        <v>0</v>
      </c>
      <c r="O10541">
        <f t="shared" si="415"/>
        <v>0</v>
      </c>
      <c r="P10541" t="s">
        <v>12694</v>
      </c>
    </row>
    <row r="10542" spans="2:16" x14ac:dyDescent="0.25">
      <c r="B10542" t="s">
        <v>10548</v>
      </c>
      <c r="C10542" s="119" t="s">
        <v>60</v>
      </c>
      <c r="D10542" t="s">
        <v>11537</v>
      </c>
      <c r="E10542" t="s">
        <v>11530</v>
      </c>
      <c r="F10542" t="s">
        <v>11540</v>
      </c>
      <c r="G10542" t="s">
        <v>61</v>
      </c>
      <c r="H10542" t="s">
        <v>18</v>
      </c>
      <c r="I10542" t="s">
        <v>11541</v>
      </c>
      <c r="J10542">
        <v>2018</v>
      </c>
      <c r="K10542">
        <v>686.3</v>
      </c>
      <c r="L10542">
        <v>21</v>
      </c>
      <c r="M10542">
        <v>1</v>
      </c>
      <c r="N10542">
        <f t="shared" si="416"/>
        <v>0</v>
      </c>
      <c r="O10542">
        <f t="shared" si="415"/>
        <v>0</v>
      </c>
      <c r="P10542" t="s">
        <v>12694</v>
      </c>
    </row>
    <row r="10543" spans="2:16" x14ac:dyDescent="0.25">
      <c r="B10543" t="s">
        <v>10549</v>
      </c>
      <c r="C10543" s="119" t="s">
        <v>60</v>
      </c>
      <c r="D10543" t="s">
        <v>11539</v>
      </c>
      <c r="E10543" t="s">
        <v>11530</v>
      </c>
      <c r="F10543" t="s">
        <v>11540</v>
      </c>
      <c r="G10543" t="s">
        <v>61</v>
      </c>
      <c r="H10543" t="s">
        <v>18</v>
      </c>
      <c r="I10543" t="s">
        <v>11541</v>
      </c>
      <c r="J10543">
        <v>2018</v>
      </c>
      <c r="K10543">
        <v>653.29</v>
      </c>
      <c r="L10543">
        <v>21</v>
      </c>
      <c r="M10543">
        <v>1</v>
      </c>
      <c r="N10543">
        <f t="shared" si="416"/>
        <v>0</v>
      </c>
      <c r="O10543">
        <f t="shared" si="415"/>
        <v>0</v>
      </c>
      <c r="P10543" t="s">
        <v>12694</v>
      </c>
    </row>
    <row r="10544" spans="2:16" x14ac:dyDescent="0.25">
      <c r="B10544" t="s">
        <v>10550</v>
      </c>
      <c r="C10544" s="119" t="s">
        <v>60</v>
      </c>
      <c r="D10544" t="s">
        <v>11537</v>
      </c>
      <c r="E10544" t="s">
        <v>11530</v>
      </c>
      <c r="F10544" t="s">
        <v>11540</v>
      </c>
      <c r="G10544" t="s">
        <v>61</v>
      </c>
      <c r="H10544" t="s">
        <v>18</v>
      </c>
      <c r="I10544" t="s">
        <v>11541</v>
      </c>
      <c r="J10544">
        <v>2018</v>
      </c>
      <c r="K10544">
        <v>683.66</v>
      </c>
      <c r="L10544">
        <v>28</v>
      </c>
      <c r="M10544">
        <v>1</v>
      </c>
      <c r="N10544">
        <f t="shared" si="416"/>
        <v>0</v>
      </c>
      <c r="O10544">
        <f t="shared" si="415"/>
        <v>0</v>
      </c>
      <c r="P10544" t="s">
        <v>12694</v>
      </c>
    </row>
    <row r="10545" spans="2:16" x14ac:dyDescent="0.25">
      <c r="B10545" t="s">
        <v>10551</v>
      </c>
      <c r="C10545" s="119" t="s">
        <v>60</v>
      </c>
      <c r="D10545" t="s">
        <v>11550</v>
      </c>
      <c r="E10545" t="s">
        <v>11530</v>
      </c>
      <c r="F10545" t="s">
        <v>11540</v>
      </c>
      <c r="G10545" t="s">
        <v>61</v>
      </c>
      <c r="H10545" t="s">
        <v>18</v>
      </c>
      <c r="I10545" t="s">
        <v>11533</v>
      </c>
      <c r="J10545">
        <v>2018</v>
      </c>
      <c r="K10545">
        <v>740.68</v>
      </c>
      <c r="L10545">
        <v>112</v>
      </c>
      <c r="M10545">
        <v>1</v>
      </c>
      <c r="N10545">
        <f t="shared" si="416"/>
        <v>0</v>
      </c>
      <c r="O10545">
        <f t="shared" si="415"/>
        <v>0</v>
      </c>
      <c r="P10545" t="s">
        <v>12694</v>
      </c>
    </row>
    <row r="10546" spans="2:16" x14ac:dyDescent="0.25">
      <c r="B10546" t="s">
        <v>10552</v>
      </c>
      <c r="C10546" s="119" t="s">
        <v>60</v>
      </c>
      <c r="D10546" t="s">
        <v>11539</v>
      </c>
      <c r="E10546" t="s">
        <v>11530</v>
      </c>
      <c r="F10546" t="s">
        <v>11540</v>
      </c>
      <c r="G10546" t="s">
        <v>61</v>
      </c>
      <c r="H10546" t="s">
        <v>18</v>
      </c>
      <c r="I10546" t="s">
        <v>11541</v>
      </c>
      <c r="J10546">
        <v>2018</v>
      </c>
      <c r="K10546">
        <v>653.29</v>
      </c>
      <c r="L10546">
        <v>21</v>
      </c>
      <c r="M10546">
        <v>1</v>
      </c>
      <c r="N10546">
        <f t="shared" si="416"/>
        <v>0</v>
      </c>
      <c r="O10546">
        <f t="shared" si="415"/>
        <v>0</v>
      </c>
      <c r="P10546" t="s">
        <v>12694</v>
      </c>
    </row>
    <row r="10547" spans="2:16" x14ac:dyDescent="0.25">
      <c r="B10547" t="s">
        <v>10553</v>
      </c>
      <c r="C10547" s="119" t="s">
        <v>60</v>
      </c>
      <c r="D10547" t="s">
        <v>11537</v>
      </c>
      <c r="E10547" t="s">
        <v>11530</v>
      </c>
      <c r="F10547" t="s">
        <v>11540</v>
      </c>
      <c r="G10547" t="s">
        <v>61</v>
      </c>
      <c r="H10547" t="s">
        <v>18</v>
      </c>
      <c r="I10547" t="s">
        <v>11541</v>
      </c>
      <c r="J10547">
        <v>2018</v>
      </c>
      <c r="K10547">
        <v>650.6</v>
      </c>
      <c r="L10547">
        <v>24</v>
      </c>
      <c r="M10547">
        <v>1</v>
      </c>
      <c r="N10547">
        <f t="shared" si="416"/>
        <v>0</v>
      </c>
      <c r="O10547">
        <f t="shared" si="415"/>
        <v>0</v>
      </c>
      <c r="P10547" t="s">
        <v>12694</v>
      </c>
    </row>
    <row r="10548" spans="2:16" x14ac:dyDescent="0.25">
      <c r="B10548" t="s">
        <v>10554</v>
      </c>
      <c r="C10548" s="119" t="s">
        <v>60</v>
      </c>
      <c r="D10548" t="s">
        <v>11542</v>
      </c>
      <c r="E10548" t="s">
        <v>11530</v>
      </c>
      <c r="F10548" t="s">
        <v>11540</v>
      </c>
      <c r="G10548" t="s">
        <v>61</v>
      </c>
      <c r="H10548" t="s">
        <v>18</v>
      </c>
      <c r="I10548" t="s">
        <v>11541</v>
      </c>
      <c r="J10548">
        <v>2018</v>
      </c>
      <c r="K10548">
        <v>682.89</v>
      </c>
      <c r="L10548">
        <v>23</v>
      </c>
      <c r="M10548">
        <v>1</v>
      </c>
      <c r="N10548">
        <f t="shared" si="416"/>
        <v>0</v>
      </c>
      <c r="O10548">
        <f t="shared" si="415"/>
        <v>0</v>
      </c>
      <c r="P10548" t="s">
        <v>12694</v>
      </c>
    </row>
    <row r="10549" spans="2:16" x14ac:dyDescent="0.25">
      <c r="B10549" t="s">
        <v>10555</v>
      </c>
      <c r="C10549" s="119" t="s">
        <v>60</v>
      </c>
      <c r="D10549" t="s">
        <v>11537</v>
      </c>
      <c r="E10549" t="s">
        <v>11530</v>
      </c>
      <c r="F10549" t="s">
        <v>11540</v>
      </c>
      <c r="G10549" t="s">
        <v>61</v>
      </c>
      <c r="H10549" t="s">
        <v>18</v>
      </c>
      <c r="I10549" t="s">
        <v>11541</v>
      </c>
      <c r="J10549">
        <v>2018</v>
      </c>
      <c r="K10549">
        <v>682.26</v>
      </c>
      <c r="L10549">
        <v>19</v>
      </c>
      <c r="M10549">
        <v>1</v>
      </c>
      <c r="N10549">
        <f t="shared" si="416"/>
        <v>0</v>
      </c>
      <c r="O10549">
        <f t="shared" si="415"/>
        <v>0</v>
      </c>
      <c r="P10549" t="s">
        <v>12694</v>
      </c>
    </row>
    <row r="10550" spans="2:16" x14ac:dyDescent="0.25">
      <c r="B10550" t="s">
        <v>10556</v>
      </c>
      <c r="C10550" s="119" t="s">
        <v>60</v>
      </c>
      <c r="D10550" t="s">
        <v>11537</v>
      </c>
      <c r="E10550" t="s">
        <v>11530</v>
      </c>
      <c r="F10550" t="s">
        <v>11540</v>
      </c>
      <c r="G10550" t="s">
        <v>61</v>
      </c>
      <c r="H10550" t="s">
        <v>18</v>
      </c>
      <c r="I10550" t="s">
        <v>11541</v>
      </c>
      <c r="J10550">
        <v>2018</v>
      </c>
      <c r="K10550">
        <v>682.89</v>
      </c>
      <c r="L10550">
        <v>23</v>
      </c>
      <c r="M10550">
        <v>1</v>
      </c>
      <c r="N10550">
        <f t="shared" si="416"/>
        <v>0</v>
      </c>
      <c r="O10550">
        <f t="shared" si="415"/>
        <v>0</v>
      </c>
      <c r="P10550" t="s">
        <v>12694</v>
      </c>
    </row>
    <row r="10551" spans="2:16" x14ac:dyDescent="0.25">
      <c r="B10551" t="s">
        <v>10557</v>
      </c>
      <c r="C10551" s="119" t="s">
        <v>60</v>
      </c>
      <c r="D10551" t="s">
        <v>11542</v>
      </c>
      <c r="E10551" t="s">
        <v>11530</v>
      </c>
      <c r="F10551" t="s">
        <v>11540</v>
      </c>
      <c r="G10551" t="s">
        <v>61</v>
      </c>
      <c r="H10551" t="s">
        <v>18</v>
      </c>
      <c r="I10551" t="s">
        <v>11541</v>
      </c>
      <c r="J10551">
        <v>2018</v>
      </c>
      <c r="K10551">
        <v>650.29</v>
      </c>
      <c r="L10551">
        <v>22</v>
      </c>
      <c r="M10551">
        <v>1</v>
      </c>
      <c r="N10551">
        <f t="shared" si="416"/>
        <v>0</v>
      </c>
      <c r="O10551">
        <f t="shared" si="415"/>
        <v>0</v>
      </c>
      <c r="P10551" t="s">
        <v>12694</v>
      </c>
    </row>
    <row r="10552" spans="2:16" x14ac:dyDescent="0.25">
      <c r="B10552" t="s">
        <v>10558</v>
      </c>
      <c r="C10552" s="119" t="s">
        <v>60</v>
      </c>
      <c r="D10552" t="s">
        <v>11542</v>
      </c>
      <c r="E10552" t="s">
        <v>11530</v>
      </c>
      <c r="F10552" t="s">
        <v>11540</v>
      </c>
      <c r="G10552" t="s">
        <v>61</v>
      </c>
      <c r="H10552" t="s">
        <v>18</v>
      </c>
      <c r="I10552" t="s">
        <v>11541</v>
      </c>
      <c r="J10552">
        <v>2018</v>
      </c>
      <c r="K10552">
        <v>650.55999999999995</v>
      </c>
      <c r="L10552">
        <v>21</v>
      </c>
      <c r="M10552">
        <v>1</v>
      </c>
      <c r="N10552">
        <f t="shared" si="416"/>
        <v>0</v>
      </c>
      <c r="O10552">
        <f t="shared" si="415"/>
        <v>0</v>
      </c>
      <c r="P10552" t="s">
        <v>12694</v>
      </c>
    </row>
    <row r="10553" spans="2:16" x14ac:dyDescent="0.25">
      <c r="B10553" t="s">
        <v>10559</v>
      </c>
      <c r="C10553" s="119" t="s">
        <v>60</v>
      </c>
      <c r="D10553" t="s">
        <v>11542</v>
      </c>
      <c r="E10553" t="s">
        <v>11530</v>
      </c>
      <c r="F10553" t="s">
        <v>11540</v>
      </c>
      <c r="G10553" t="s">
        <v>61</v>
      </c>
      <c r="H10553" t="s">
        <v>18</v>
      </c>
      <c r="I10553" t="s">
        <v>11541</v>
      </c>
      <c r="J10553">
        <v>2018</v>
      </c>
      <c r="K10553">
        <v>651.69000000000005</v>
      </c>
      <c r="L10553">
        <v>31</v>
      </c>
      <c r="M10553">
        <v>1</v>
      </c>
      <c r="N10553">
        <f t="shared" si="416"/>
        <v>0</v>
      </c>
      <c r="O10553">
        <f t="shared" si="415"/>
        <v>0</v>
      </c>
      <c r="P10553" t="s">
        <v>12694</v>
      </c>
    </row>
    <row r="10554" spans="2:16" x14ac:dyDescent="0.25">
      <c r="B10554" t="s">
        <v>10560</v>
      </c>
      <c r="C10554" s="119" t="s">
        <v>60</v>
      </c>
      <c r="D10554" t="s">
        <v>11539</v>
      </c>
      <c r="E10554" t="s">
        <v>11530</v>
      </c>
      <c r="F10554" t="s">
        <v>11540</v>
      </c>
      <c r="G10554" t="s">
        <v>61</v>
      </c>
      <c r="H10554" t="s">
        <v>18</v>
      </c>
      <c r="I10554" t="s">
        <v>11541</v>
      </c>
      <c r="J10554">
        <v>2018</v>
      </c>
      <c r="K10554">
        <v>651.64</v>
      </c>
      <c r="L10554">
        <v>28</v>
      </c>
      <c r="M10554">
        <v>1</v>
      </c>
      <c r="N10554">
        <f t="shared" si="416"/>
        <v>0</v>
      </c>
      <c r="O10554">
        <f t="shared" si="415"/>
        <v>0</v>
      </c>
      <c r="P10554" t="s">
        <v>12694</v>
      </c>
    </row>
    <row r="10555" spans="2:16" x14ac:dyDescent="0.25">
      <c r="B10555" t="s">
        <v>10561</v>
      </c>
      <c r="C10555" s="119" t="s">
        <v>60</v>
      </c>
      <c r="D10555" t="s">
        <v>11539</v>
      </c>
      <c r="E10555" t="s">
        <v>11530</v>
      </c>
      <c r="F10555" t="s">
        <v>11540</v>
      </c>
      <c r="G10555" t="s">
        <v>61</v>
      </c>
      <c r="H10555" t="s">
        <v>18</v>
      </c>
      <c r="I10555" t="s">
        <v>11541</v>
      </c>
      <c r="J10555">
        <v>2018</v>
      </c>
      <c r="K10555">
        <v>651.48</v>
      </c>
      <c r="L10555">
        <v>27</v>
      </c>
      <c r="M10555">
        <v>1</v>
      </c>
      <c r="N10555">
        <f t="shared" si="416"/>
        <v>0</v>
      </c>
      <c r="O10555">
        <f t="shared" ref="O10555:O10618" si="417">IF(OR(L10555="",L10555&lt;=0),1,0)</f>
        <v>0</v>
      </c>
      <c r="P10555" t="s">
        <v>12694</v>
      </c>
    </row>
    <row r="10556" spans="2:16" x14ac:dyDescent="0.25">
      <c r="B10556" t="s">
        <v>10562</v>
      </c>
      <c r="C10556" s="119" t="s">
        <v>60</v>
      </c>
      <c r="D10556" t="s">
        <v>11539</v>
      </c>
      <c r="E10556" t="s">
        <v>11530</v>
      </c>
      <c r="F10556" t="s">
        <v>11540</v>
      </c>
      <c r="G10556" t="s">
        <v>61</v>
      </c>
      <c r="H10556" t="s">
        <v>18</v>
      </c>
      <c r="I10556" t="s">
        <v>11541</v>
      </c>
      <c r="J10556">
        <v>2018</v>
      </c>
      <c r="K10556">
        <v>651.33000000000004</v>
      </c>
      <c r="L10556">
        <v>26</v>
      </c>
      <c r="M10556">
        <v>1</v>
      </c>
      <c r="N10556">
        <f t="shared" si="416"/>
        <v>0</v>
      </c>
      <c r="O10556">
        <f t="shared" si="417"/>
        <v>0</v>
      </c>
      <c r="P10556" t="s">
        <v>12694</v>
      </c>
    </row>
    <row r="10557" spans="2:16" x14ac:dyDescent="0.25">
      <c r="B10557" t="s">
        <v>10563</v>
      </c>
      <c r="C10557" s="119" t="s">
        <v>60</v>
      </c>
      <c r="D10557" t="s">
        <v>11539</v>
      </c>
      <c r="E10557" t="s">
        <v>11530</v>
      </c>
      <c r="F10557" t="s">
        <v>11540</v>
      </c>
      <c r="G10557" t="s">
        <v>61</v>
      </c>
      <c r="H10557" t="s">
        <v>18</v>
      </c>
      <c r="I10557" t="s">
        <v>11541</v>
      </c>
      <c r="J10557">
        <v>2018</v>
      </c>
      <c r="K10557">
        <v>651.94000000000005</v>
      </c>
      <c r="L10557">
        <v>30</v>
      </c>
      <c r="M10557">
        <v>1</v>
      </c>
      <c r="N10557">
        <f t="shared" si="416"/>
        <v>0</v>
      </c>
      <c r="O10557">
        <f t="shared" si="417"/>
        <v>0</v>
      </c>
      <c r="P10557" t="s">
        <v>12694</v>
      </c>
    </row>
    <row r="10558" spans="2:16" x14ac:dyDescent="0.25">
      <c r="B10558" t="s">
        <v>10564</v>
      </c>
      <c r="C10558" s="119" t="s">
        <v>60</v>
      </c>
      <c r="D10558" t="s">
        <v>11539</v>
      </c>
      <c r="E10558" t="s">
        <v>11530</v>
      </c>
      <c r="F10558" t="s">
        <v>11540</v>
      </c>
      <c r="G10558" t="s">
        <v>61</v>
      </c>
      <c r="H10558" t="s">
        <v>18</v>
      </c>
      <c r="I10558" t="s">
        <v>11541</v>
      </c>
      <c r="J10558">
        <v>2018</v>
      </c>
      <c r="K10558">
        <v>650.98</v>
      </c>
      <c r="L10558">
        <v>27</v>
      </c>
      <c r="M10558">
        <v>1</v>
      </c>
      <c r="N10558">
        <f t="shared" si="416"/>
        <v>0</v>
      </c>
      <c r="O10558">
        <f t="shared" si="417"/>
        <v>0</v>
      </c>
      <c r="P10558" t="s">
        <v>12694</v>
      </c>
    </row>
    <row r="10559" spans="2:16" x14ac:dyDescent="0.25">
      <c r="B10559" t="s">
        <v>10565</v>
      </c>
      <c r="C10559" s="119" t="s">
        <v>60</v>
      </c>
      <c r="D10559" t="s">
        <v>11539</v>
      </c>
      <c r="E10559" t="s">
        <v>11530</v>
      </c>
      <c r="F10559" t="s">
        <v>11540</v>
      </c>
      <c r="G10559" t="s">
        <v>61</v>
      </c>
      <c r="H10559" t="s">
        <v>18</v>
      </c>
      <c r="I10559" t="s">
        <v>11541</v>
      </c>
      <c r="J10559">
        <v>2018</v>
      </c>
      <c r="K10559">
        <v>651.61</v>
      </c>
      <c r="L10559">
        <v>31</v>
      </c>
      <c r="M10559">
        <v>1</v>
      </c>
      <c r="N10559">
        <f t="shared" si="416"/>
        <v>0</v>
      </c>
      <c r="O10559">
        <f t="shared" si="417"/>
        <v>0</v>
      </c>
      <c r="P10559" t="s">
        <v>12694</v>
      </c>
    </row>
    <row r="10560" spans="2:16" x14ac:dyDescent="0.25">
      <c r="B10560" t="s">
        <v>10566</v>
      </c>
      <c r="C10560" s="119" t="s">
        <v>60</v>
      </c>
      <c r="D10560" t="s">
        <v>11539</v>
      </c>
      <c r="E10560" t="s">
        <v>11530</v>
      </c>
      <c r="F10560" t="s">
        <v>11540</v>
      </c>
      <c r="G10560" t="s">
        <v>61</v>
      </c>
      <c r="H10560" t="s">
        <v>18</v>
      </c>
      <c r="I10560" t="s">
        <v>11541</v>
      </c>
      <c r="J10560">
        <v>2018</v>
      </c>
      <c r="K10560">
        <v>684.2</v>
      </c>
      <c r="L10560">
        <v>32</v>
      </c>
      <c r="M10560">
        <v>1</v>
      </c>
      <c r="N10560">
        <f t="shared" si="416"/>
        <v>0</v>
      </c>
      <c r="O10560">
        <f t="shared" si="417"/>
        <v>0</v>
      </c>
      <c r="P10560" t="s">
        <v>12694</v>
      </c>
    </row>
    <row r="10561" spans="2:16" x14ac:dyDescent="0.25">
      <c r="B10561" t="s">
        <v>10567</v>
      </c>
      <c r="C10561" s="119" t="s">
        <v>60</v>
      </c>
      <c r="D10561" t="s">
        <v>11539</v>
      </c>
      <c r="E10561" t="s">
        <v>11530</v>
      </c>
      <c r="F10561" t="s">
        <v>11540</v>
      </c>
      <c r="G10561" t="s">
        <v>61</v>
      </c>
      <c r="H10561" t="s">
        <v>18</v>
      </c>
      <c r="I10561" t="s">
        <v>11541</v>
      </c>
      <c r="J10561">
        <v>2018</v>
      </c>
      <c r="K10561">
        <v>683.58</v>
      </c>
      <c r="L10561">
        <v>28</v>
      </c>
      <c r="M10561">
        <v>1</v>
      </c>
      <c r="N10561">
        <f t="shared" si="416"/>
        <v>0</v>
      </c>
      <c r="O10561">
        <f t="shared" si="417"/>
        <v>0</v>
      </c>
      <c r="P10561" t="s">
        <v>12694</v>
      </c>
    </row>
    <row r="10562" spans="2:16" x14ac:dyDescent="0.25">
      <c r="B10562" t="s">
        <v>10568</v>
      </c>
      <c r="C10562" s="119" t="s">
        <v>60</v>
      </c>
      <c r="D10562" t="s">
        <v>11537</v>
      </c>
      <c r="E10562" t="s">
        <v>11530</v>
      </c>
      <c r="F10562" t="s">
        <v>11540</v>
      </c>
      <c r="G10562" t="s">
        <v>61</v>
      </c>
      <c r="H10562" t="s">
        <v>18</v>
      </c>
      <c r="I10562" t="s">
        <v>11541</v>
      </c>
      <c r="J10562">
        <v>2018</v>
      </c>
      <c r="K10562">
        <v>684.15</v>
      </c>
      <c r="L10562">
        <v>31</v>
      </c>
      <c r="M10562">
        <v>1</v>
      </c>
      <c r="N10562">
        <f t="shared" si="416"/>
        <v>0</v>
      </c>
      <c r="O10562">
        <f t="shared" si="417"/>
        <v>0</v>
      </c>
      <c r="P10562" t="s">
        <v>12694</v>
      </c>
    </row>
    <row r="10563" spans="2:16" x14ac:dyDescent="0.25">
      <c r="B10563" t="s">
        <v>10569</v>
      </c>
      <c r="C10563" s="119" t="s">
        <v>60</v>
      </c>
      <c r="D10563" t="s">
        <v>11539</v>
      </c>
      <c r="E10563" t="s">
        <v>11530</v>
      </c>
      <c r="F10563" t="s">
        <v>11540</v>
      </c>
      <c r="G10563" t="s">
        <v>61</v>
      </c>
      <c r="H10563" t="s">
        <v>18</v>
      </c>
      <c r="I10563" t="s">
        <v>11541</v>
      </c>
      <c r="J10563">
        <v>2018</v>
      </c>
      <c r="K10563">
        <v>684.67</v>
      </c>
      <c r="L10563">
        <v>35</v>
      </c>
      <c r="M10563">
        <v>1</v>
      </c>
      <c r="N10563">
        <f t="shared" si="416"/>
        <v>0</v>
      </c>
      <c r="O10563">
        <f t="shared" si="417"/>
        <v>0</v>
      </c>
      <c r="P10563" t="s">
        <v>12694</v>
      </c>
    </row>
    <row r="10564" spans="2:16" x14ac:dyDescent="0.25">
      <c r="B10564" t="s">
        <v>10570</v>
      </c>
      <c r="C10564" s="119" t="s">
        <v>60</v>
      </c>
      <c r="D10564" t="s">
        <v>11539</v>
      </c>
      <c r="E10564" t="s">
        <v>11530</v>
      </c>
      <c r="F10564" t="s">
        <v>11540</v>
      </c>
      <c r="G10564" t="s">
        <v>61</v>
      </c>
      <c r="H10564" t="s">
        <v>18</v>
      </c>
      <c r="I10564" t="s">
        <v>11541</v>
      </c>
      <c r="J10564">
        <v>2018</v>
      </c>
      <c r="K10564">
        <v>687.97</v>
      </c>
      <c r="L10564">
        <v>53</v>
      </c>
      <c r="M10564">
        <v>1</v>
      </c>
      <c r="N10564">
        <f t="shared" si="416"/>
        <v>0</v>
      </c>
      <c r="O10564">
        <f t="shared" si="417"/>
        <v>0</v>
      </c>
      <c r="P10564" t="s">
        <v>12694</v>
      </c>
    </row>
    <row r="10565" spans="2:16" x14ac:dyDescent="0.25">
      <c r="B10565" t="s">
        <v>10571</v>
      </c>
      <c r="C10565" s="119" t="s">
        <v>60</v>
      </c>
      <c r="D10565" t="s">
        <v>11539</v>
      </c>
      <c r="E10565" t="s">
        <v>11530</v>
      </c>
      <c r="F10565" t="s">
        <v>11540</v>
      </c>
      <c r="G10565" t="s">
        <v>61</v>
      </c>
      <c r="H10565" t="s">
        <v>18</v>
      </c>
      <c r="I10565" t="s">
        <v>11541</v>
      </c>
      <c r="J10565">
        <v>2018</v>
      </c>
      <c r="K10565">
        <v>688.27</v>
      </c>
      <c r="L10565">
        <v>55</v>
      </c>
      <c r="M10565">
        <v>1</v>
      </c>
      <c r="N10565">
        <f t="shared" si="416"/>
        <v>0</v>
      </c>
      <c r="O10565">
        <f t="shared" si="417"/>
        <v>0</v>
      </c>
      <c r="P10565" t="s">
        <v>12694</v>
      </c>
    </row>
    <row r="10566" spans="2:16" x14ac:dyDescent="0.25">
      <c r="B10566" t="s">
        <v>10572</v>
      </c>
      <c r="C10566" s="119" t="s">
        <v>60</v>
      </c>
      <c r="D10566" t="s">
        <v>11539</v>
      </c>
      <c r="E10566" t="s">
        <v>11530</v>
      </c>
      <c r="F10566" t="s">
        <v>11540</v>
      </c>
      <c r="G10566" t="s">
        <v>61</v>
      </c>
      <c r="H10566" t="s">
        <v>18</v>
      </c>
      <c r="I10566" t="s">
        <v>11541</v>
      </c>
      <c r="J10566">
        <v>2018</v>
      </c>
      <c r="K10566">
        <v>687.82</v>
      </c>
      <c r="L10566">
        <v>52</v>
      </c>
      <c r="M10566">
        <v>1</v>
      </c>
      <c r="N10566">
        <f t="shared" si="416"/>
        <v>0</v>
      </c>
      <c r="O10566">
        <f t="shared" si="417"/>
        <v>0</v>
      </c>
      <c r="P10566" t="s">
        <v>12694</v>
      </c>
    </row>
    <row r="10567" spans="2:16" x14ac:dyDescent="0.25">
      <c r="B10567" t="s">
        <v>10573</v>
      </c>
      <c r="C10567" s="119" t="s">
        <v>60</v>
      </c>
      <c r="D10567" t="s">
        <v>11537</v>
      </c>
      <c r="E10567" t="s">
        <v>11530</v>
      </c>
      <c r="F10567" t="s">
        <v>11540</v>
      </c>
      <c r="G10567" t="s">
        <v>61</v>
      </c>
      <c r="H10567" t="s">
        <v>18</v>
      </c>
      <c r="I10567" t="s">
        <v>11541</v>
      </c>
      <c r="J10567">
        <v>2018</v>
      </c>
      <c r="K10567">
        <v>654.51</v>
      </c>
      <c r="L10567">
        <v>50</v>
      </c>
      <c r="M10567">
        <v>1</v>
      </c>
      <c r="N10567">
        <f t="shared" si="416"/>
        <v>0</v>
      </c>
      <c r="O10567">
        <f t="shared" si="417"/>
        <v>0</v>
      </c>
      <c r="P10567" t="s">
        <v>12694</v>
      </c>
    </row>
    <row r="10568" spans="2:16" x14ac:dyDescent="0.25">
      <c r="B10568" t="s">
        <v>10574</v>
      </c>
      <c r="C10568" s="119" t="s">
        <v>60</v>
      </c>
      <c r="D10568" t="s">
        <v>11539</v>
      </c>
      <c r="E10568" t="s">
        <v>11530</v>
      </c>
      <c r="F10568" t="s">
        <v>11540</v>
      </c>
      <c r="G10568" t="s">
        <v>61</v>
      </c>
      <c r="H10568" t="s">
        <v>18</v>
      </c>
      <c r="I10568" t="s">
        <v>11541</v>
      </c>
      <c r="J10568">
        <v>2018</v>
      </c>
      <c r="K10568">
        <v>650.55999999999995</v>
      </c>
      <c r="L10568">
        <v>21</v>
      </c>
      <c r="M10568">
        <v>1</v>
      </c>
      <c r="N10568">
        <f t="shared" si="416"/>
        <v>0</v>
      </c>
      <c r="O10568">
        <f t="shared" si="417"/>
        <v>0</v>
      </c>
      <c r="P10568" t="s">
        <v>12694</v>
      </c>
    </row>
    <row r="10569" spans="2:16" x14ac:dyDescent="0.25">
      <c r="B10569" t="s">
        <v>10575</v>
      </c>
      <c r="C10569" s="119" t="s">
        <v>60</v>
      </c>
      <c r="D10569" t="s">
        <v>11539</v>
      </c>
      <c r="E10569" t="s">
        <v>11530</v>
      </c>
      <c r="F10569" t="s">
        <v>11540</v>
      </c>
      <c r="G10569" t="s">
        <v>61</v>
      </c>
      <c r="H10569" t="s">
        <v>18</v>
      </c>
      <c r="I10569" t="s">
        <v>11541</v>
      </c>
      <c r="J10569">
        <v>2018</v>
      </c>
      <c r="K10569">
        <v>650.55999999999995</v>
      </c>
      <c r="L10569">
        <v>21</v>
      </c>
      <c r="M10569">
        <v>1</v>
      </c>
      <c r="N10569">
        <f t="shared" si="416"/>
        <v>0</v>
      </c>
      <c r="O10569">
        <f t="shared" si="417"/>
        <v>0</v>
      </c>
      <c r="P10569" t="s">
        <v>12694</v>
      </c>
    </row>
    <row r="10570" spans="2:16" x14ac:dyDescent="0.25">
      <c r="B10570" t="s">
        <v>10576</v>
      </c>
      <c r="C10570" s="119" t="s">
        <v>60</v>
      </c>
      <c r="D10570" t="s">
        <v>11539</v>
      </c>
      <c r="E10570" t="s">
        <v>11530</v>
      </c>
      <c r="F10570" t="s">
        <v>11540</v>
      </c>
      <c r="G10570" t="s">
        <v>61</v>
      </c>
      <c r="H10570" t="s">
        <v>18</v>
      </c>
      <c r="I10570" t="s">
        <v>11541</v>
      </c>
      <c r="J10570">
        <v>2018</v>
      </c>
      <c r="K10570">
        <v>651.02</v>
      </c>
      <c r="L10570">
        <v>24</v>
      </c>
      <c r="M10570">
        <v>1</v>
      </c>
      <c r="N10570">
        <f t="shared" si="416"/>
        <v>0</v>
      </c>
      <c r="O10570">
        <f t="shared" si="417"/>
        <v>0</v>
      </c>
      <c r="P10570" t="s">
        <v>12694</v>
      </c>
    </row>
    <row r="10571" spans="2:16" x14ac:dyDescent="0.25">
      <c r="B10571" t="s">
        <v>10577</v>
      </c>
      <c r="C10571" s="119" t="s">
        <v>60</v>
      </c>
      <c r="D10571" t="s">
        <v>11550</v>
      </c>
      <c r="E10571" t="s">
        <v>11530</v>
      </c>
      <c r="F10571" t="s">
        <v>11540</v>
      </c>
      <c r="G10571" t="s">
        <v>61</v>
      </c>
      <c r="H10571" t="s">
        <v>18</v>
      </c>
      <c r="I10571" t="s">
        <v>11541</v>
      </c>
      <c r="J10571">
        <v>2018</v>
      </c>
      <c r="K10571">
        <v>652.07000000000005</v>
      </c>
      <c r="L10571">
        <v>34</v>
      </c>
      <c r="M10571">
        <v>1</v>
      </c>
      <c r="N10571">
        <f t="shared" ref="N10571:N10634" si="418">IF(K10571&lt;100,1,0)</f>
        <v>0</v>
      </c>
      <c r="O10571">
        <f t="shared" si="417"/>
        <v>0</v>
      </c>
      <c r="P10571" t="s">
        <v>12694</v>
      </c>
    </row>
    <row r="10572" spans="2:16" x14ac:dyDescent="0.25">
      <c r="B10572" t="s">
        <v>10578</v>
      </c>
      <c r="C10572" s="119" t="s">
        <v>60</v>
      </c>
      <c r="D10572" t="s">
        <v>11550</v>
      </c>
      <c r="E10572" t="s">
        <v>11530</v>
      </c>
      <c r="F10572" t="s">
        <v>11540</v>
      </c>
      <c r="G10572" t="s">
        <v>61</v>
      </c>
      <c r="H10572" t="s">
        <v>18</v>
      </c>
      <c r="I10572" t="s">
        <v>11541</v>
      </c>
      <c r="J10572">
        <v>2018</v>
      </c>
      <c r="K10572">
        <v>652.07000000000005</v>
      </c>
      <c r="L10572">
        <v>34</v>
      </c>
      <c r="M10572">
        <v>1</v>
      </c>
      <c r="N10572">
        <f t="shared" si="418"/>
        <v>0</v>
      </c>
      <c r="O10572">
        <f t="shared" si="417"/>
        <v>0</v>
      </c>
      <c r="P10572" t="s">
        <v>12694</v>
      </c>
    </row>
    <row r="10573" spans="2:16" x14ac:dyDescent="0.25">
      <c r="B10573" t="s">
        <v>10579</v>
      </c>
      <c r="C10573" s="119" t="s">
        <v>60</v>
      </c>
      <c r="D10573" t="s">
        <v>11539</v>
      </c>
      <c r="E10573" t="s">
        <v>11530</v>
      </c>
      <c r="F10573" t="s">
        <v>11540</v>
      </c>
      <c r="G10573" t="s">
        <v>61</v>
      </c>
      <c r="H10573" t="s">
        <v>18</v>
      </c>
      <c r="I10573" t="s">
        <v>11541</v>
      </c>
      <c r="J10573">
        <v>2018</v>
      </c>
      <c r="K10573">
        <v>651.94000000000005</v>
      </c>
      <c r="L10573">
        <v>30</v>
      </c>
      <c r="M10573">
        <v>1</v>
      </c>
      <c r="N10573">
        <f t="shared" si="418"/>
        <v>0</v>
      </c>
      <c r="O10573">
        <f t="shared" si="417"/>
        <v>0</v>
      </c>
      <c r="P10573" t="s">
        <v>12694</v>
      </c>
    </row>
    <row r="10574" spans="2:16" x14ac:dyDescent="0.25">
      <c r="B10574" t="s">
        <v>10580</v>
      </c>
      <c r="C10574" s="119" t="s">
        <v>60</v>
      </c>
      <c r="D10574" t="s">
        <v>11550</v>
      </c>
      <c r="E10574" t="s">
        <v>11530</v>
      </c>
      <c r="F10574" t="s">
        <v>11540</v>
      </c>
      <c r="G10574" t="s">
        <v>61</v>
      </c>
      <c r="H10574" t="s">
        <v>18</v>
      </c>
      <c r="I10574" t="s">
        <v>11541</v>
      </c>
      <c r="J10574">
        <v>2018</v>
      </c>
      <c r="K10574">
        <v>650.71</v>
      </c>
      <c r="L10574">
        <v>22</v>
      </c>
      <c r="M10574">
        <v>1</v>
      </c>
      <c r="N10574">
        <f t="shared" si="418"/>
        <v>0</v>
      </c>
      <c r="O10574">
        <f t="shared" si="417"/>
        <v>0</v>
      </c>
      <c r="P10574" t="s">
        <v>12694</v>
      </c>
    </row>
    <row r="10575" spans="2:16" x14ac:dyDescent="0.25">
      <c r="B10575" t="s">
        <v>10581</v>
      </c>
      <c r="C10575" s="119" t="s">
        <v>60</v>
      </c>
      <c r="D10575" t="s">
        <v>11550</v>
      </c>
      <c r="E10575" t="s">
        <v>11530</v>
      </c>
      <c r="F10575" t="s">
        <v>11540</v>
      </c>
      <c r="G10575" t="s">
        <v>61</v>
      </c>
      <c r="H10575" t="s">
        <v>18</v>
      </c>
      <c r="I10575" t="s">
        <v>11541</v>
      </c>
      <c r="J10575">
        <v>2018</v>
      </c>
      <c r="K10575">
        <v>650.71</v>
      </c>
      <c r="L10575">
        <v>22</v>
      </c>
      <c r="M10575">
        <v>1</v>
      </c>
      <c r="N10575">
        <f t="shared" si="418"/>
        <v>0</v>
      </c>
      <c r="O10575">
        <f t="shared" si="417"/>
        <v>0</v>
      </c>
      <c r="P10575" t="s">
        <v>12694</v>
      </c>
    </row>
    <row r="10576" spans="2:16" x14ac:dyDescent="0.25">
      <c r="B10576" t="s">
        <v>10582</v>
      </c>
      <c r="C10576" s="119" t="s">
        <v>60</v>
      </c>
      <c r="D10576" t="s">
        <v>11539</v>
      </c>
      <c r="E10576" t="s">
        <v>11530</v>
      </c>
      <c r="F10576" t="s">
        <v>11540</v>
      </c>
      <c r="G10576" t="s">
        <v>61</v>
      </c>
      <c r="H10576" t="s">
        <v>18</v>
      </c>
      <c r="I10576" t="s">
        <v>11541</v>
      </c>
      <c r="J10576">
        <v>2018</v>
      </c>
      <c r="K10576">
        <v>652.26</v>
      </c>
      <c r="L10576">
        <v>32</v>
      </c>
      <c r="M10576">
        <v>1</v>
      </c>
      <c r="N10576">
        <f t="shared" si="418"/>
        <v>0</v>
      </c>
      <c r="O10576">
        <f t="shared" si="417"/>
        <v>0</v>
      </c>
      <c r="P10576" t="s">
        <v>12694</v>
      </c>
    </row>
    <row r="10577" spans="2:16" x14ac:dyDescent="0.25">
      <c r="B10577" t="s">
        <v>10583</v>
      </c>
      <c r="C10577" s="119" t="s">
        <v>60</v>
      </c>
      <c r="D10577" t="s">
        <v>11539</v>
      </c>
      <c r="E10577" t="s">
        <v>11530</v>
      </c>
      <c r="F10577" t="s">
        <v>11540</v>
      </c>
      <c r="G10577" t="s">
        <v>61</v>
      </c>
      <c r="H10577" t="s">
        <v>18</v>
      </c>
      <c r="I10577" t="s">
        <v>11541</v>
      </c>
      <c r="J10577">
        <v>2018</v>
      </c>
      <c r="K10577">
        <v>650.24</v>
      </c>
      <c r="L10577">
        <v>19</v>
      </c>
      <c r="M10577">
        <v>1</v>
      </c>
      <c r="N10577">
        <f t="shared" si="418"/>
        <v>0</v>
      </c>
      <c r="O10577">
        <f t="shared" si="417"/>
        <v>0</v>
      </c>
      <c r="P10577" t="s">
        <v>12694</v>
      </c>
    </row>
    <row r="10578" spans="2:16" x14ac:dyDescent="0.25">
      <c r="B10578" t="s">
        <v>10584</v>
      </c>
      <c r="C10578" s="119" t="s">
        <v>60</v>
      </c>
      <c r="D10578" t="s">
        <v>11542</v>
      </c>
      <c r="E10578" t="s">
        <v>11530</v>
      </c>
      <c r="F10578" t="s">
        <v>11540</v>
      </c>
      <c r="G10578" t="s">
        <v>61</v>
      </c>
      <c r="H10578" t="s">
        <v>18</v>
      </c>
      <c r="I10578" t="s">
        <v>11541</v>
      </c>
      <c r="J10578">
        <v>2018</v>
      </c>
      <c r="K10578">
        <v>683.85</v>
      </c>
      <c r="L10578">
        <v>30</v>
      </c>
      <c r="M10578">
        <v>1</v>
      </c>
      <c r="N10578">
        <f t="shared" si="418"/>
        <v>0</v>
      </c>
      <c r="O10578">
        <f t="shared" si="417"/>
        <v>0</v>
      </c>
      <c r="P10578" t="s">
        <v>12694</v>
      </c>
    </row>
    <row r="10579" spans="2:16" x14ac:dyDescent="0.25">
      <c r="B10579" t="s">
        <v>10585</v>
      </c>
      <c r="C10579" s="119" t="s">
        <v>60</v>
      </c>
      <c r="D10579" t="s">
        <v>11552</v>
      </c>
      <c r="E10579" t="s">
        <v>11530</v>
      </c>
      <c r="F10579" t="s">
        <v>11540</v>
      </c>
      <c r="G10579" t="s">
        <v>61</v>
      </c>
      <c r="H10579" t="s">
        <v>18</v>
      </c>
      <c r="I10579" t="s">
        <v>11541</v>
      </c>
      <c r="J10579">
        <v>2018</v>
      </c>
      <c r="K10579">
        <v>649.97</v>
      </c>
      <c r="L10579">
        <v>18</v>
      </c>
      <c r="M10579">
        <v>1</v>
      </c>
      <c r="N10579">
        <f t="shared" si="418"/>
        <v>0</v>
      </c>
      <c r="O10579">
        <f t="shared" si="417"/>
        <v>0</v>
      </c>
      <c r="P10579" t="s">
        <v>12694</v>
      </c>
    </row>
    <row r="10580" spans="2:16" x14ac:dyDescent="0.25">
      <c r="B10580" t="s">
        <v>10586</v>
      </c>
      <c r="C10580" s="119" t="s">
        <v>60</v>
      </c>
      <c r="D10580" t="s">
        <v>11537</v>
      </c>
      <c r="E10580" t="s">
        <v>11530</v>
      </c>
      <c r="F10580" t="s">
        <v>11540</v>
      </c>
      <c r="G10580" t="s">
        <v>61</v>
      </c>
      <c r="H10580" t="s">
        <v>18</v>
      </c>
      <c r="I10580" t="s">
        <v>11541</v>
      </c>
      <c r="J10580">
        <v>2018</v>
      </c>
      <c r="K10580">
        <v>682.88</v>
      </c>
      <c r="L10580">
        <v>20</v>
      </c>
      <c r="M10580">
        <v>1</v>
      </c>
      <c r="N10580">
        <f t="shared" si="418"/>
        <v>0</v>
      </c>
      <c r="O10580">
        <f t="shared" si="417"/>
        <v>0</v>
      </c>
      <c r="P10580" t="s">
        <v>12694</v>
      </c>
    </row>
    <row r="10581" spans="2:16" x14ac:dyDescent="0.25">
      <c r="B10581" t="s">
        <v>10587</v>
      </c>
      <c r="C10581" s="119" t="s">
        <v>60</v>
      </c>
      <c r="D10581" t="s">
        <v>11537</v>
      </c>
      <c r="E10581" t="s">
        <v>11530</v>
      </c>
      <c r="F10581" t="s">
        <v>11540</v>
      </c>
      <c r="G10581" t="s">
        <v>61</v>
      </c>
      <c r="H10581" t="s">
        <v>18</v>
      </c>
      <c r="I10581" t="s">
        <v>11541</v>
      </c>
      <c r="J10581">
        <v>2018</v>
      </c>
      <c r="K10581">
        <v>683.8</v>
      </c>
      <c r="L10581">
        <v>26</v>
      </c>
      <c r="M10581">
        <v>1</v>
      </c>
      <c r="N10581">
        <f t="shared" si="418"/>
        <v>0</v>
      </c>
      <c r="O10581">
        <f t="shared" si="417"/>
        <v>0</v>
      </c>
      <c r="P10581" t="s">
        <v>12694</v>
      </c>
    </row>
    <row r="10582" spans="2:16" x14ac:dyDescent="0.25">
      <c r="B10582" t="s">
        <v>10588</v>
      </c>
      <c r="C10582" s="119" t="s">
        <v>60</v>
      </c>
      <c r="D10582" t="s">
        <v>11537</v>
      </c>
      <c r="E10582" t="s">
        <v>11530</v>
      </c>
      <c r="F10582" t="s">
        <v>11540</v>
      </c>
      <c r="G10582" t="s">
        <v>61</v>
      </c>
      <c r="H10582" t="s">
        <v>18</v>
      </c>
      <c r="I10582" t="s">
        <v>11541</v>
      </c>
      <c r="J10582">
        <v>2018</v>
      </c>
      <c r="K10582">
        <v>684.11</v>
      </c>
      <c r="L10582">
        <v>28</v>
      </c>
      <c r="M10582">
        <v>1</v>
      </c>
      <c r="N10582">
        <f t="shared" si="418"/>
        <v>0</v>
      </c>
      <c r="O10582">
        <f t="shared" si="417"/>
        <v>0</v>
      </c>
      <c r="P10582" t="s">
        <v>12694</v>
      </c>
    </row>
    <row r="10583" spans="2:16" x14ac:dyDescent="0.25">
      <c r="B10583" t="s">
        <v>10589</v>
      </c>
      <c r="C10583" s="119" t="s">
        <v>60</v>
      </c>
      <c r="D10583" t="s">
        <v>11537</v>
      </c>
      <c r="E10583" t="s">
        <v>11530</v>
      </c>
      <c r="F10583" t="s">
        <v>11540</v>
      </c>
      <c r="G10583" t="s">
        <v>61</v>
      </c>
      <c r="H10583" t="s">
        <v>18</v>
      </c>
      <c r="I10583" t="s">
        <v>11541</v>
      </c>
      <c r="J10583">
        <v>2018</v>
      </c>
      <c r="K10583">
        <v>650.71</v>
      </c>
      <c r="L10583">
        <v>22</v>
      </c>
      <c r="M10583">
        <v>1</v>
      </c>
      <c r="N10583">
        <f t="shared" si="418"/>
        <v>0</v>
      </c>
      <c r="O10583">
        <f t="shared" si="417"/>
        <v>0</v>
      </c>
      <c r="P10583" t="s">
        <v>12694</v>
      </c>
    </row>
    <row r="10584" spans="2:16" x14ac:dyDescent="0.25">
      <c r="B10584" t="s">
        <v>10590</v>
      </c>
      <c r="C10584" s="119" t="s">
        <v>60</v>
      </c>
      <c r="D10584" t="s">
        <v>11537</v>
      </c>
      <c r="E10584" t="s">
        <v>11530</v>
      </c>
      <c r="F10584" t="s">
        <v>11540</v>
      </c>
      <c r="G10584" t="s">
        <v>61</v>
      </c>
      <c r="H10584" t="s">
        <v>18</v>
      </c>
      <c r="I10584" t="s">
        <v>11533</v>
      </c>
      <c r="J10584">
        <v>2018</v>
      </c>
      <c r="K10584">
        <v>665.23</v>
      </c>
      <c r="L10584">
        <v>52</v>
      </c>
      <c r="M10584">
        <v>1</v>
      </c>
      <c r="N10584">
        <f t="shared" si="418"/>
        <v>0</v>
      </c>
      <c r="O10584">
        <f t="shared" si="417"/>
        <v>0</v>
      </c>
      <c r="P10584" t="s">
        <v>12694</v>
      </c>
    </row>
    <row r="10585" spans="2:16" x14ac:dyDescent="0.25">
      <c r="B10585" t="s">
        <v>10591</v>
      </c>
      <c r="C10585" s="119" t="s">
        <v>60</v>
      </c>
      <c r="D10585" t="s">
        <v>11537</v>
      </c>
      <c r="E10585" t="s">
        <v>11530</v>
      </c>
      <c r="F10585" t="s">
        <v>11540</v>
      </c>
      <c r="G10585" t="s">
        <v>61</v>
      </c>
      <c r="H10585" t="s">
        <v>18</v>
      </c>
      <c r="I10585" t="s">
        <v>11541</v>
      </c>
      <c r="J10585">
        <v>2018</v>
      </c>
      <c r="K10585">
        <v>650.55999999999995</v>
      </c>
      <c r="L10585">
        <v>21</v>
      </c>
      <c r="M10585">
        <v>1</v>
      </c>
      <c r="N10585">
        <f t="shared" si="418"/>
        <v>0</v>
      </c>
      <c r="O10585">
        <f t="shared" si="417"/>
        <v>0</v>
      </c>
      <c r="P10585" t="s">
        <v>12694</v>
      </c>
    </row>
    <row r="10586" spans="2:16" x14ac:dyDescent="0.25">
      <c r="B10586" t="s">
        <v>10592</v>
      </c>
      <c r="C10586" s="119" t="s">
        <v>60</v>
      </c>
      <c r="D10586" t="s">
        <v>11537</v>
      </c>
      <c r="E10586" t="s">
        <v>11530</v>
      </c>
      <c r="F10586" t="s">
        <v>11540</v>
      </c>
      <c r="G10586" t="s">
        <v>61</v>
      </c>
      <c r="H10586" t="s">
        <v>18</v>
      </c>
      <c r="I10586" t="s">
        <v>11533</v>
      </c>
      <c r="J10586">
        <v>2018</v>
      </c>
      <c r="K10586">
        <v>650.75</v>
      </c>
      <c r="L10586">
        <v>10</v>
      </c>
      <c r="M10586">
        <v>1</v>
      </c>
      <c r="N10586">
        <f t="shared" si="418"/>
        <v>0</v>
      </c>
      <c r="O10586">
        <f t="shared" si="417"/>
        <v>0</v>
      </c>
      <c r="P10586" t="s">
        <v>12694</v>
      </c>
    </row>
    <row r="10587" spans="2:16" x14ac:dyDescent="0.25">
      <c r="B10587" t="s">
        <v>10593</v>
      </c>
      <c r="C10587" s="119" t="s">
        <v>60</v>
      </c>
      <c r="D10587" t="s">
        <v>11537</v>
      </c>
      <c r="E10587" t="s">
        <v>11530</v>
      </c>
      <c r="F10587" t="s">
        <v>11540</v>
      </c>
      <c r="G10587" t="s">
        <v>61</v>
      </c>
      <c r="H10587" t="s">
        <v>18</v>
      </c>
      <c r="I10587" t="s">
        <v>11541</v>
      </c>
      <c r="J10587">
        <v>2018</v>
      </c>
      <c r="K10587">
        <v>687.82</v>
      </c>
      <c r="L10587">
        <v>52</v>
      </c>
      <c r="M10587">
        <v>1</v>
      </c>
      <c r="N10587">
        <f t="shared" si="418"/>
        <v>0</v>
      </c>
      <c r="O10587">
        <f t="shared" si="417"/>
        <v>0</v>
      </c>
      <c r="P10587" t="s">
        <v>12694</v>
      </c>
    </row>
    <row r="10588" spans="2:16" x14ac:dyDescent="0.25">
      <c r="B10588" t="s">
        <v>10594</v>
      </c>
      <c r="C10588" s="119" t="s">
        <v>60</v>
      </c>
      <c r="D10588" t="s">
        <v>11537</v>
      </c>
      <c r="E10588" t="s">
        <v>11530</v>
      </c>
      <c r="F10588" t="s">
        <v>11540</v>
      </c>
      <c r="G10588" t="s">
        <v>61</v>
      </c>
      <c r="H10588" t="s">
        <v>18</v>
      </c>
      <c r="I10588" t="s">
        <v>11541</v>
      </c>
      <c r="J10588">
        <v>2018</v>
      </c>
      <c r="K10588">
        <v>687.82</v>
      </c>
      <c r="L10588">
        <v>52</v>
      </c>
      <c r="M10588">
        <v>1</v>
      </c>
      <c r="N10588">
        <f t="shared" si="418"/>
        <v>0</v>
      </c>
      <c r="O10588">
        <f t="shared" si="417"/>
        <v>0</v>
      </c>
      <c r="P10588" t="s">
        <v>12694</v>
      </c>
    </row>
    <row r="10589" spans="2:16" x14ac:dyDescent="0.25">
      <c r="B10589" t="s">
        <v>10595</v>
      </c>
      <c r="C10589" s="119" t="s">
        <v>60</v>
      </c>
      <c r="D10589" t="s">
        <v>11537</v>
      </c>
      <c r="E10589" t="s">
        <v>11530</v>
      </c>
      <c r="F10589" t="s">
        <v>11540</v>
      </c>
      <c r="G10589" t="s">
        <v>61</v>
      </c>
      <c r="H10589" t="s">
        <v>18</v>
      </c>
      <c r="I10589" t="s">
        <v>11541</v>
      </c>
      <c r="J10589">
        <v>2018</v>
      </c>
      <c r="K10589">
        <v>683.03</v>
      </c>
      <c r="L10589">
        <v>21</v>
      </c>
      <c r="M10589">
        <v>1</v>
      </c>
      <c r="N10589">
        <f t="shared" si="418"/>
        <v>0</v>
      </c>
      <c r="O10589">
        <f t="shared" si="417"/>
        <v>0</v>
      </c>
      <c r="P10589" t="s">
        <v>12694</v>
      </c>
    </row>
    <row r="10590" spans="2:16" x14ac:dyDescent="0.25">
      <c r="B10590" t="s">
        <v>10596</v>
      </c>
      <c r="C10590" s="119" t="s">
        <v>60</v>
      </c>
      <c r="D10590" t="s">
        <v>11537</v>
      </c>
      <c r="E10590" t="s">
        <v>11530</v>
      </c>
      <c r="F10590" t="s">
        <v>11540</v>
      </c>
      <c r="G10590" t="s">
        <v>61</v>
      </c>
      <c r="H10590" t="s">
        <v>18</v>
      </c>
      <c r="I10590" t="s">
        <v>11541</v>
      </c>
      <c r="J10590">
        <v>2018</v>
      </c>
      <c r="K10590">
        <v>682.71</v>
      </c>
      <c r="L10590">
        <v>19</v>
      </c>
      <c r="M10590">
        <v>1</v>
      </c>
      <c r="N10590">
        <f t="shared" si="418"/>
        <v>0</v>
      </c>
      <c r="O10590">
        <f t="shared" si="417"/>
        <v>0</v>
      </c>
      <c r="P10590" t="s">
        <v>12694</v>
      </c>
    </row>
    <row r="10591" spans="2:16" x14ac:dyDescent="0.25">
      <c r="B10591" t="s">
        <v>10597</v>
      </c>
      <c r="C10591" s="119" t="s">
        <v>60</v>
      </c>
      <c r="D10591" t="s">
        <v>11537</v>
      </c>
      <c r="E10591" t="s">
        <v>11530</v>
      </c>
      <c r="F10591" t="s">
        <v>11540</v>
      </c>
      <c r="G10591" t="s">
        <v>61</v>
      </c>
      <c r="H10591" t="s">
        <v>18</v>
      </c>
      <c r="I10591" t="s">
        <v>11541</v>
      </c>
      <c r="J10591">
        <v>2018</v>
      </c>
      <c r="K10591">
        <v>684.11</v>
      </c>
      <c r="L10591">
        <v>28</v>
      </c>
      <c r="M10591">
        <v>1</v>
      </c>
      <c r="N10591">
        <f t="shared" si="418"/>
        <v>0</v>
      </c>
      <c r="O10591">
        <f t="shared" si="417"/>
        <v>0</v>
      </c>
      <c r="P10591" t="s">
        <v>12694</v>
      </c>
    </row>
    <row r="10592" spans="2:16" x14ac:dyDescent="0.25">
      <c r="B10592" t="s">
        <v>10598</v>
      </c>
      <c r="C10592" s="119" t="s">
        <v>60</v>
      </c>
      <c r="D10592" t="s">
        <v>11537</v>
      </c>
      <c r="E10592" t="s">
        <v>11530</v>
      </c>
      <c r="F10592" t="s">
        <v>11540</v>
      </c>
      <c r="G10592" t="s">
        <v>61</v>
      </c>
      <c r="H10592" t="s">
        <v>18</v>
      </c>
      <c r="I10592" t="s">
        <v>11541</v>
      </c>
      <c r="J10592">
        <v>2018</v>
      </c>
      <c r="K10592">
        <v>683.95</v>
      </c>
      <c r="L10592">
        <v>27</v>
      </c>
      <c r="M10592">
        <v>1</v>
      </c>
      <c r="N10592">
        <f t="shared" si="418"/>
        <v>0</v>
      </c>
      <c r="O10592">
        <f t="shared" si="417"/>
        <v>0</v>
      </c>
      <c r="P10592" t="s">
        <v>12694</v>
      </c>
    </row>
    <row r="10593" spans="2:16" x14ac:dyDescent="0.25">
      <c r="B10593" t="s">
        <v>10599</v>
      </c>
      <c r="C10593" s="119" t="s">
        <v>60</v>
      </c>
      <c r="D10593" t="s">
        <v>11537</v>
      </c>
      <c r="E10593" t="s">
        <v>11530</v>
      </c>
      <c r="F10593" t="s">
        <v>11540</v>
      </c>
      <c r="G10593" t="s">
        <v>61</v>
      </c>
      <c r="H10593" t="s">
        <v>18</v>
      </c>
      <c r="I10593" t="s">
        <v>11541</v>
      </c>
      <c r="J10593">
        <v>2018</v>
      </c>
      <c r="K10593">
        <v>683.64</v>
      </c>
      <c r="L10593">
        <v>25</v>
      </c>
      <c r="M10593">
        <v>1</v>
      </c>
      <c r="N10593">
        <f t="shared" si="418"/>
        <v>0</v>
      </c>
      <c r="O10593">
        <f t="shared" si="417"/>
        <v>0</v>
      </c>
      <c r="P10593" t="s">
        <v>12694</v>
      </c>
    </row>
    <row r="10594" spans="2:16" x14ac:dyDescent="0.25">
      <c r="B10594" t="s">
        <v>10600</v>
      </c>
      <c r="C10594" s="119" t="s">
        <v>60</v>
      </c>
      <c r="D10594" t="s">
        <v>11537</v>
      </c>
      <c r="E10594" t="s">
        <v>11530</v>
      </c>
      <c r="F10594" t="s">
        <v>11540</v>
      </c>
      <c r="G10594" t="s">
        <v>61</v>
      </c>
      <c r="H10594" t="s">
        <v>18</v>
      </c>
      <c r="I10594" t="s">
        <v>11541</v>
      </c>
      <c r="J10594">
        <v>2018</v>
      </c>
      <c r="K10594">
        <v>683.84</v>
      </c>
      <c r="L10594">
        <v>35</v>
      </c>
      <c r="M10594">
        <v>1</v>
      </c>
      <c r="N10594">
        <f t="shared" si="418"/>
        <v>0</v>
      </c>
      <c r="O10594">
        <f t="shared" si="417"/>
        <v>0</v>
      </c>
      <c r="P10594" t="s">
        <v>12694</v>
      </c>
    </row>
    <row r="10595" spans="2:16" x14ac:dyDescent="0.25">
      <c r="B10595" t="s">
        <v>10601</v>
      </c>
      <c r="C10595" s="119" t="s">
        <v>60</v>
      </c>
      <c r="D10595" t="s">
        <v>11537</v>
      </c>
      <c r="E10595" t="s">
        <v>11530</v>
      </c>
      <c r="F10595" t="s">
        <v>11540</v>
      </c>
      <c r="G10595" t="s">
        <v>61</v>
      </c>
      <c r="H10595" t="s">
        <v>18</v>
      </c>
      <c r="I10595" t="s">
        <v>11541</v>
      </c>
      <c r="J10595">
        <v>2018</v>
      </c>
      <c r="K10595">
        <v>683.25</v>
      </c>
      <c r="L10595">
        <v>31</v>
      </c>
      <c r="M10595">
        <v>1</v>
      </c>
      <c r="N10595">
        <f t="shared" si="418"/>
        <v>0</v>
      </c>
      <c r="O10595">
        <f t="shared" si="417"/>
        <v>0</v>
      </c>
      <c r="P10595" t="s">
        <v>12694</v>
      </c>
    </row>
    <row r="10596" spans="2:16" x14ac:dyDescent="0.25">
      <c r="B10596" t="s">
        <v>10602</v>
      </c>
      <c r="C10596" s="119" t="s">
        <v>60</v>
      </c>
      <c r="D10596" t="s">
        <v>11537</v>
      </c>
      <c r="E10596" t="s">
        <v>11530</v>
      </c>
      <c r="F10596" t="s">
        <v>11540</v>
      </c>
      <c r="G10596" t="s">
        <v>61</v>
      </c>
      <c r="H10596" t="s">
        <v>18</v>
      </c>
      <c r="I10596" t="s">
        <v>11541</v>
      </c>
      <c r="J10596">
        <v>2018</v>
      </c>
      <c r="K10596">
        <v>657.29</v>
      </c>
      <c r="L10596">
        <v>68</v>
      </c>
      <c r="M10596">
        <v>1</v>
      </c>
      <c r="N10596">
        <f t="shared" si="418"/>
        <v>0</v>
      </c>
      <c r="O10596">
        <f t="shared" si="417"/>
        <v>0</v>
      </c>
      <c r="P10596" t="s">
        <v>12694</v>
      </c>
    </row>
    <row r="10597" spans="2:16" x14ac:dyDescent="0.25">
      <c r="B10597" t="s">
        <v>10603</v>
      </c>
      <c r="C10597" s="119" t="s">
        <v>60</v>
      </c>
      <c r="D10597" t="s">
        <v>11537</v>
      </c>
      <c r="E10597" t="s">
        <v>11530</v>
      </c>
      <c r="F10597" t="s">
        <v>11540</v>
      </c>
      <c r="G10597" t="s">
        <v>61</v>
      </c>
      <c r="H10597" t="s">
        <v>18</v>
      </c>
      <c r="I10597" t="s">
        <v>11541</v>
      </c>
      <c r="J10597">
        <v>2018</v>
      </c>
      <c r="K10597">
        <v>649.51</v>
      </c>
      <c r="L10597">
        <v>22</v>
      </c>
      <c r="M10597">
        <v>1</v>
      </c>
      <c r="N10597">
        <f t="shared" si="418"/>
        <v>0</v>
      </c>
      <c r="O10597">
        <f t="shared" si="417"/>
        <v>0</v>
      </c>
      <c r="P10597" t="s">
        <v>12694</v>
      </c>
    </row>
    <row r="10598" spans="2:16" x14ac:dyDescent="0.25">
      <c r="B10598" t="s">
        <v>10604</v>
      </c>
      <c r="C10598" s="119" t="s">
        <v>60</v>
      </c>
      <c r="D10598" t="s">
        <v>11537</v>
      </c>
      <c r="E10598" t="s">
        <v>11530</v>
      </c>
      <c r="F10598" t="s">
        <v>11540</v>
      </c>
      <c r="G10598" t="s">
        <v>61</v>
      </c>
      <c r="H10598" t="s">
        <v>18</v>
      </c>
      <c r="I10598" t="s">
        <v>11541</v>
      </c>
      <c r="J10598">
        <v>2018</v>
      </c>
      <c r="K10598">
        <v>649.22</v>
      </c>
      <c r="L10598">
        <v>20</v>
      </c>
      <c r="M10598">
        <v>1</v>
      </c>
      <c r="N10598">
        <f t="shared" si="418"/>
        <v>0</v>
      </c>
      <c r="O10598">
        <f t="shared" si="417"/>
        <v>0</v>
      </c>
      <c r="P10598" t="s">
        <v>12694</v>
      </c>
    </row>
    <row r="10599" spans="2:16" x14ac:dyDescent="0.25">
      <c r="B10599" t="s">
        <v>10605</v>
      </c>
      <c r="C10599" s="119" t="s">
        <v>60</v>
      </c>
      <c r="D10599" t="s">
        <v>11537</v>
      </c>
      <c r="E10599" t="s">
        <v>11530</v>
      </c>
      <c r="F10599" t="s">
        <v>11540</v>
      </c>
      <c r="G10599" t="s">
        <v>61</v>
      </c>
      <c r="H10599" t="s">
        <v>18</v>
      </c>
      <c r="I10599" t="s">
        <v>11541</v>
      </c>
      <c r="J10599">
        <v>2018</v>
      </c>
      <c r="K10599">
        <v>652.29</v>
      </c>
      <c r="L10599">
        <v>34</v>
      </c>
      <c r="M10599">
        <v>1</v>
      </c>
      <c r="N10599">
        <f t="shared" si="418"/>
        <v>0</v>
      </c>
      <c r="O10599">
        <f t="shared" si="417"/>
        <v>0</v>
      </c>
      <c r="P10599" t="s">
        <v>12694</v>
      </c>
    </row>
    <row r="10600" spans="2:16" x14ac:dyDescent="0.25">
      <c r="B10600" t="s">
        <v>10606</v>
      </c>
      <c r="C10600" s="119" t="s">
        <v>60</v>
      </c>
      <c r="D10600" t="s">
        <v>11537</v>
      </c>
      <c r="E10600" t="s">
        <v>11530</v>
      </c>
      <c r="F10600" t="s">
        <v>11540</v>
      </c>
      <c r="G10600" t="s">
        <v>61</v>
      </c>
      <c r="H10600" t="s">
        <v>18</v>
      </c>
      <c r="I10600" t="s">
        <v>11541</v>
      </c>
      <c r="J10600">
        <v>2018</v>
      </c>
      <c r="K10600">
        <v>650.67999999999995</v>
      </c>
      <c r="L10600">
        <v>23</v>
      </c>
      <c r="M10600">
        <v>1</v>
      </c>
      <c r="N10600">
        <f t="shared" si="418"/>
        <v>0</v>
      </c>
      <c r="O10600">
        <f t="shared" si="417"/>
        <v>0</v>
      </c>
      <c r="P10600" t="s">
        <v>12694</v>
      </c>
    </row>
    <row r="10601" spans="2:16" x14ac:dyDescent="0.25">
      <c r="B10601" t="s">
        <v>10607</v>
      </c>
      <c r="C10601" s="119" t="s">
        <v>60</v>
      </c>
      <c r="D10601" t="s">
        <v>11537</v>
      </c>
      <c r="E10601" t="s">
        <v>11530</v>
      </c>
      <c r="F10601" t="s">
        <v>11540</v>
      </c>
      <c r="G10601" t="s">
        <v>61</v>
      </c>
      <c r="H10601" t="s">
        <v>18</v>
      </c>
      <c r="I10601" t="s">
        <v>11541</v>
      </c>
      <c r="J10601">
        <v>2018</v>
      </c>
      <c r="K10601">
        <v>650.39</v>
      </c>
      <c r="L10601">
        <v>21</v>
      </c>
      <c r="M10601">
        <v>1</v>
      </c>
      <c r="N10601">
        <f t="shared" si="418"/>
        <v>0</v>
      </c>
      <c r="O10601">
        <f t="shared" si="417"/>
        <v>0</v>
      </c>
      <c r="P10601" t="s">
        <v>12694</v>
      </c>
    </row>
    <row r="10602" spans="2:16" x14ac:dyDescent="0.25">
      <c r="B10602" t="s">
        <v>10608</v>
      </c>
      <c r="C10602" s="119" t="s">
        <v>60</v>
      </c>
      <c r="D10602" t="s">
        <v>11546</v>
      </c>
      <c r="E10602" t="s">
        <v>11530</v>
      </c>
      <c r="F10602" t="s">
        <v>11540</v>
      </c>
      <c r="G10602" t="s">
        <v>61</v>
      </c>
      <c r="H10602" t="s">
        <v>18</v>
      </c>
      <c r="I10602" t="s">
        <v>11541</v>
      </c>
      <c r="J10602">
        <v>2018</v>
      </c>
      <c r="K10602">
        <v>684.3</v>
      </c>
      <c r="L10602">
        <v>27</v>
      </c>
      <c r="M10602">
        <v>1</v>
      </c>
      <c r="N10602">
        <f t="shared" si="418"/>
        <v>0</v>
      </c>
      <c r="O10602">
        <f t="shared" si="417"/>
        <v>0</v>
      </c>
      <c r="P10602" t="s">
        <v>12693</v>
      </c>
    </row>
    <row r="10603" spans="2:16" x14ac:dyDescent="0.25">
      <c r="B10603" t="s">
        <v>10609</v>
      </c>
      <c r="C10603" s="119" t="s">
        <v>60</v>
      </c>
      <c r="D10603" t="s">
        <v>11546</v>
      </c>
      <c r="E10603" t="s">
        <v>11530</v>
      </c>
      <c r="F10603" t="s">
        <v>11540</v>
      </c>
      <c r="G10603" t="s">
        <v>61</v>
      </c>
      <c r="H10603" t="s">
        <v>18</v>
      </c>
      <c r="I10603" t="s">
        <v>11541</v>
      </c>
      <c r="J10603">
        <v>2018</v>
      </c>
      <c r="K10603">
        <v>686.81</v>
      </c>
      <c r="L10603">
        <v>42</v>
      </c>
      <c r="M10603">
        <v>1</v>
      </c>
      <c r="N10603">
        <f t="shared" si="418"/>
        <v>0</v>
      </c>
      <c r="O10603">
        <f t="shared" si="417"/>
        <v>0</v>
      </c>
      <c r="P10603" t="s">
        <v>12693</v>
      </c>
    </row>
    <row r="10604" spans="2:16" x14ac:dyDescent="0.25">
      <c r="B10604" t="s">
        <v>10610</v>
      </c>
      <c r="C10604" s="119" t="s">
        <v>60</v>
      </c>
      <c r="D10604" t="s">
        <v>11537</v>
      </c>
      <c r="E10604" t="s">
        <v>11530</v>
      </c>
      <c r="F10604" t="s">
        <v>11540</v>
      </c>
      <c r="G10604" t="s">
        <v>61</v>
      </c>
      <c r="H10604" t="s">
        <v>18</v>
      </c>
      <c r="I10604" t="s">
        <v>11541</v>
      </c>
      <c r="J10604">
        <v>2018</v>
      </c>
      <c r="K10604">
        <v>1841.45</v>
      </c>
      <c r="L10604">
        <v>22</v>
      </c>
      <c r="M10604">
        <v>1</v>
      </c>
      <c r="N10604">
        <f t="shared" si="418"/>
        <v>0</v>
      </c>
      <c r="O10604">
        <f t="shared" si="417"/>
        <v>0</v>
      </c>
      <c r="P10604" t="s">
        <v>12694</v>
      </c>
    </row>
    <row r="10605" spans="2:16" x14ac:dyDescent="0.25">
      <c r="B10605" t="s">
        <v>10611</v>
      </c>
      <c r="C10605" s="119" t="s">
        <v>60</v>
      </c>
      <c r="D10605" t="s">
        <v>11537</v>
      </c>
      <c r="E10605" t="s">
        <v>11530</v>
      </c>
      <c r="F10605" t="s">
        <v>11540</v>
      </c>
      <c r="G10605" t="s">
        <v>61</v>
      </c>
      <c r="H10605" t="s">
        <v>18</v>
      </c>
      <c r="I10605" t="s">
        <v>11541</v>
      </c>
      <c r="J10605">
        <v>2018</v>
      </c>
      <c r="K10605">
        <v>683</v>
      </c>
      <c r="L10605">
        <v>22</v>
      </c>
      <c r="M10605">
        <v>1</v>
      </c>
      <c r="N10605">
        <f t="shared" si="418"/>
        <v>0</v>
      </c>
      <c r="O10605">
        <f t="shared" si="417"/>
        <v>0</v>
      </c>
      <c r="P10605" t="s">
        <v>12694</v>
      </c>
    </row>
    <row r="10606" spans="2:16" x14ac:dyDescent="0.25">
      <c r="B10606" t="s">
        <v>10612</v>
      </c>
      <c r="C10606" s="119" t="s">
        <v>60</v>
      </c>
      <c r="D10606" t="s">
        <v>11537</v>
      </c>
      <c r="E10606" t="s">
        <v>11530</v>
      </c>
      <c r="F10606" t="s">
        <v>11540</v>
      </c>
      <c r="G10606" t="s">
        <v>61</v>
      </c>
      <c r="H10606" t="s">
        <v>18</v>
      </c>
      <c r="I10606" t="s">
        <v>11541</v>
      </c>
      <c r="J10606">
        <v>2018</v>
      </c>
      <c r="K10606">
        <v>683.16</v>
      </c>
      <c r="L10606">
        <v>22</v>
      </c>
      <c r="M10606">
        <v>1</v>
      </c>
      <c r="N10606">
        <f t="shared" si="418"/>
        <v>0</v>
      </c>
      <c r="O10606">
        <f t="shared" si="417"/>
        <v>0</v>
      </c>
      <c r="P10606" t="s">
        <v>12694</v>
      </c>
    </row>
    <row r="10607" spans="2:16" x14ac:dyDescent="0.25">
      <c r="B10607" t="s">
        <v>10613</v>
      </c>
      <c r="C10607" s="119" t="s">
        <v>60</v>
      </c>
      <c r="D10607" t="s">
        <v>11542</v>
      </c>
      <c r="E10607" t="s">
        <v>11530</v>
      </c>
      <c r="F10607" t="s">
        <v>11540</v>
      </c>
      <c r="G10607" t="s">
        <v>61</v>
      </c>
      <c r="H10607" t="s">
        <v>18</v>
      </c>
      <c r="I10607" t="s">
        <v>11541</v>
      </c>
      <c r="J10607">
        <v>2018</v>
      </c>
      <c r="K10607">
        <v>6.46</v>
      </c>
      <c r="L10607">
        <v>42</v>
      </c>
      <c r="M10607">
        <v>1</v>
      </c>
      <c r="N10607">
        <f t="shared" si="418"/>
        <v>1</v>
      </c>
      <c r="O10607">
        <f t="shared" si="417"/>
        <v>0</v>
      </c>
      <c r="P10607" t="s">
        <v>12694</v>
      </c>
    </row>
    <row r="10608" spans="2:16" x14ac:dyDescent="0.25">
      <c r="B10608" t="s">
        <v>10614</v>
      </c>
      <c r="C10608" s="119" t="s">
        <v>60</v>
      </c>
      <c r="D10608" t="s">
        <v>11542</v>
      </c>
      <c r="E10608" t="s">
        <v>11530</v>
      </c>
      <c r="F10608" t="s">
        <v>11540</v>
      </c>
      <c r="G10608" t="s">
        <v>61</v>
      </c>
      <c r="H10608" t="s">
        <v>18</v>
      </c>
      <c r="I10608" t="s">
        <v>11541</v>
      </c>
      <c r="J10608">
        <v>2018</v>
      </c>
      <c r="K10608">
        <v>5.39</v>
      </c>
      <c r="L10608">
        <v>35</v>
      </c>
      <c r="M10608">
        <v>1</v>
      </c>
      <c r="N10608">
        <f t="shared" si="418"/>
        <v>1</v>
      </c>
      <c r="O10608">
        <f t="shared" si="417"/>
        <v>0</v>
      </c>
      <c r="P10608" t="s">
        <v>12694</v>
      </c>
    </row>
    <row r="10609" spans="2:16" x14ac:dyDescent="0.25">
      <c r="B10609" t="s">
        <v>10615</v>
      </c>
      <c r="C10609" s="119" t="s">
        <v>60</v>
      </c>
      <c r="D10609" t="s">
        <v>11537</v>
      </c>
      <c r="E10609" t="s">
        <v>11530</v>
      </c>
      <c r="F10609" t="s">
        <v>11540</v>
      </c>
      <c r="G10609" t="s">
        <v>61</v>
      </c>
      <c r="H10609" t="s">
        <v>18</v>
      </c>
      <c r="I10609" t="s">
        <v>11541</v>
      </c>
      <c r="J10609">
        <v>2018</v>
      </c>
      <c r="K10609">
        <v>685.78</v>
      </c>
      <c r="L10609">
        <v>39</v>
      </c>
      <c r="M10609">
        <v>1</v>
      </c>
      <c r="N10609">
        <f t="shared" si="418"/>
        <v>0</v>
      </c>
      <c r="O10609">
        <f t="shared" si="417"/>
        <v>0</v>
      </c>
      <c r="P10609" t="s">
        <v>12694</v>
      </c>
    </row>
    <row r="10610" spans="2:16" x14ac:dyDescent="0.25">
      <c r="B10610" t="s">
        <v>10616</v>
      </c>
      <c r="C10610" s="119" t="s">
        <v>60</v>
      </c>
      <c r="D10610" t="s">
        <v>11537</v>
      </c>
      <c r="E10610" t="s">
        <v>11530</v>
      </c>
      <c r="F10610" t="s">
        <v>11540</v>
      </c>
      <c r="G10610" t="s">
        <v>61</v>
      </c>
      <c r="H10610" t="s">
        <v>18</v>
      </c>
      <c r="I10610" t="s">
        <v>11541</v>
      </c>
      <c r="J10610">
        <v>2018</v>
      </c>
      <c r="K10610">
        <v>685.78</v>
      </c>
      <c r="L10610">
        <v>39</v>
      </c>
      <c r="M10610">
        <v>1</v>
      </c>
      <c r="N10610">
        <f t="shared" si="418"/>
        <v>0</v>
      </c>
      <c r="O10610">
        <f t="shared" si="417"/>
        <v>0</v>
      </c>
      <c r="P10610" t="s">
        <v>12694</v>
      </c>
    </row>
    <row r="10611" spans="2:16" x14ac:dyDescent="0.25">
      <c r="B10611" t="s">
        <v>10617</v>
      </c>
      <c r="C10611" s="119" t="s">
        <v>60</v>
      </c>
      <c r="D10611" t="s">
        <v>11537</v>
      </c>
      <c r="E10611" t="s">
        <v>11530</v>
      </c>
      <c r="F10611" t="s">
        <v>11540</v>
      </c>
      <c r="G10611" t="s">
        <v>61</v>
      </c>
      <c r="H10611" t="s">
        <v>18</v>
      </c>
      <c r="I10611" t="s">
        <v>11541</v>
      </c>
      <c r="J10611">
        <v>2018</v>
      </c>
      <c r="K10611">
        <v>654.23</v>
      </c>
      <c r="L10611">
        <v>45</v>
      </c>
      <c r="M10611">
        <v>1</v>
      </c>
      <c r="N10611">
        <f t="shared" si="418"/>
        <v>0</v>
      </c>
      <c r="O10611">
        <f t="shared" si="417"/>
        <v>0</v>
      </c>
      <c r="P10611" t="s">
        <v>12694</v>
      </c>
    </row>
    <row r="10612" spans="2:16" x14ac:dyDescent="0.25">
      <c r="B10612" t="s">
        <v>10618</v>
      </c>
      <c r="C10612" s="119" t="s">
        <v>60</v>
      </c>
      <c r="D10612" t="s">
        <v>11537</v>
      </c>
      <c r="E10612" t="s">
        <v>11530</v>
      </c>
      <c r="F10612" t="s">
        <v>11540</v>
      </c>
      <c r="G10612" t="s">
        <v>61</v>
      </c>
      <c r="H10612" t="s">
        <v>18</v>
      </c>
      <c r="I10612" t="s">
        <v>11541</v>
      </c>
      <c r="J10612">
        <v>2018</v>
      </c>
      <c r="K10612">
        <v>652.23</v>
      </c>
      <c r="L10612">
        <v>32</v>
      </c>
      <c r="M10612">
        <v>1</v>
      </c>
      <c r="N10612">
        <f t="shared" si="418"/>
        <v>0</v>
      </c>
      <c r="O10612">
        <f t="shared" si="417"/>
        <v>0</v>
      </c>
      <c r="P10612" t="s">
        <v>12694</v>
      </c>
    </row>
    <row r="10613" spans="2:16" x14ac:dyDescent="0.25">
      <c r="B10613" t="s">
        <v>10619</v>
      </c>
      <c r="C10613" s="119" t="s">
        <v>60</v>
      </c>
      <c r="D10613" t="s">
        <v>11537</v>
      </c>
      <c r="E10613" t="s">
        <v>11530</v>
      </c>
      <c r="F10613" t="s">
        <v>11540</v>
      </c>
      <c r="G10613" t="s">
        <v>61</v>
      </c>
      <c r="H10613" t="s">
        <v>18</v>
      </c>
      <c r="I10613" t="s">
        <v>11541</v>
      </c>
      <c r="J10613">
        <v>2018</v>
      </c>
      <c r="K10613">
        <v>652.23</v>
      </c>
      <c r="L10613">
        <v>32</v>
      </c>
      <c r="M10613">
        <v>1</v>
      </c>
      <c r="N10613">
        <f t="shared" si="418"/>
        <v>0</v>
      </c>
      <c r="O10613">
        <f t="shared" si="417"/>
        <v>0</v>
      </c>
      <c r="P10613" t="s">
        <v>12694</v>
      </c>
    </row>
    <row r="10614" spans="2:16" x14ac:dyDescent="0.25">
      <c r="B10614" t="s">
        <v>10620</v>
      </c>
      <c r="C10614" s="119" t="s">
        <v>60</v>
      </c>
      <c r="D10614" t="s">
        <v>11537</v>
      </c>
      <c r="E10614" t="s">
        <v>11530</v>
      </c>
      <c r="F10614" t="s">
        <v>11540</v>
      </c>
      <c r="G10614" t="s">
        <v>61</v>
      </c>
      <c r="H10614" t="s">
        <v>18</v>
      </c>
      <c r="I10614" t="s">
        <v>11541</v>
      </c>
      <c r="J10614">
        <v>2018</v>
      </c>
      <c r="K10614">
        <v>652.23</v>
      </c>
      <c r="L10614">
        <v>32</v>
      </c>
      <c r="M10614">
        <v>1</v>
      </c>
      <c r="N10614">
        <f t="shared" si="418"/>
        <v>0</v>
      </c>
      <c r="O10614">
        <f t="shared" si="417"/>
        <v>0</v>
      </c>
      <c r="P10614" t="s">
        <v>12694</v>
      </c>
    </row>
    <row r="10615" spans="2:16" x14ac:dyDescent="0.25">
      <c r="B10615" t="s">
        <v>10621</v>
      </c>
      <c r="C10615" s="119" t="s">
        <v>60</v>
      </c>
      <c r="D10615" t="s">
        <v>11550</v>
      </c>
      <c r="E10615" t="s">
        <v>11530</v>
      </c>
      <c r="F10615" t="s">
        <v>11540</v>
      </c>
      <c r="G10615" t="s">
        <v>61</v>
      </c>
      <c r="H10615" t="s">
        <v>18</v>
      </c>
      <c r="I10615" t="s">
        <v>11541</v>
      </c>
      <c r="J10615">
        <v>2018</v>
      </c>
      <c r="K10615">
        <v>652.70000000000005</v>
      </c>
      <c r="L10615">
        <v>35</v>
      </c>
      <c r="M10615">
        <v>1</v>
      </c>
      <c r="N10615">
        <f t="shared" si="418"/>
        <v>0</v>
      </c>
      <c r="O10615">
        <f t="shared" si="417"/>
        <v>0</v>
      </c>
      <c r="P10615" t="s">
        <v>12694</v>
      </c>
    </row>
    <row r="10616" spans="2:16" x14ac:dyDescent="0.25">
      <c r="B10616" t="s">
        <v>10622</v>
      </c>
      <c r="C10616" s="119" t="s">
        <v>60</v>
      </c>
      <c r="D10616" t="s">
        <v>11550</v>
      </c>
      <c r="E10616" t="s">
        <v>11530</v>
      </c>
      <c r="F10616" t="s">
        <v>11540</v>
      </c>
      <c r="G10616" t="s">
        <v>61</v>
      </c>
      <c r="H10616" t="s">
        <v>18</v>
      </c>
      <c r="I10616" t="s">
        <v>11541</v>
      </c>
      <c r="J10616">
        <v>2018</v>
      </c>
      <c r="K10616">
        <v>651.62</v>
      </c>
      <c r="L10616">
        <v>28</v>
      </c>
      <c r="M10616">
        <v>1</v>
      </c>
      <c r="N10616">
        <f t="shared" si="418"/>
        <v>0</v>
      </c>
      <c r="O10616">
        <f t="shared" si="417"/>
        <v>0</v>
      </c>
      <c r="P10616" t="s">
        <v>12694</v>
      </c>
    </row>
    <row r="10617" spans="2:16" x14ac:dyDescent="0.25">
      <c r="B10617" t="s">
        <v>10623</v>
      </c>
      <c r="C10617" s="119" t="s">
        <v>60</v>
      </c>
      <c r="D10617" t="s">
        <v>11550</v>
      </c>
      <c r="E10617" t="s">
        <v>11530</v>
      </c>
      <c r="F10617" t="s">
        <v>11540</v>
      </c>
      <c r="G10617" t="s">
        <v>61</v>
      </c>
      <c r="H10617" t="s">
        <v>18</v>
      </c>
      <c r="I10617" t="s">
        <v>11541</v>
      </c>
      <c r="J10617">
        <v>2018</v>
      </c>
      <c r="K10617">
        <v>651.30999999999995</v>
      </c>
      <c r="L10617">
        <v>26</v>
      </c>
      <c r="M10617">
        <v>1</v>
      </c>
      <c r="N10617">
        <f t="shared" si="418"/>
        <v>0</v>
      </c>
      <c r="O10617">
        <f t="shared" si="417"/>
        <v>0</v>
      </c>
      <c r="P10617" t="s">
        <v>12694</v>
      </c>
    </row>
    <row r="10618" spans="2:16" x14ac:dyDescent="0.25">
      <c r="B10618" t="s">
        <v>10624</v>
      </c>
      <c r="C10618" s="119" t="s">
        <v>60</v>
      </c>
      <c r="D10618" t="s">
        <v>11550</v>
      </c>
      <c r="E10618" t="s">
        <v>11530</v>
      </c>
      <c r="F10618" t="s">
        <v>11540</v>
      </c>
      <c r="G10618" t="s">
        <v>61</v>
      </c>
      <c r="H10618" t="s">
        <v>18</v>
      </c>
      <c r="I10618" t="s">
        <v>11541</v>
      </c>
      <c r="J10618">
        <v>2018</v>
      </c>
      <c r="K10618">
        <v>652.23</v>
      </c>
      <c r="L10618">
        <v>32</v>
      </c>
      <c r="M10618">
        <v>1</v>
      </c>
      <c r="N10618">
        <f t="shared" si="418"/>
        <v>0</v>
      </c>
      <c r="O10618">
        <f t="shared" si="417"/>
        <v>0</v>
      </c>
      <c r="P10618" t="s">
        <v>12694</v>
      </c>
    </row>
    <row r="10619" spans="2:16" x14ac:dyDescent="0.25">
      <c r="B10619" t="s">
        <v>10625</v>
      </c>
      <c r="C10619" s="119" t="s">
        <v>60</v>
      </c>
      <c r="D10619" t="s">
        <v>11537</v>
      </c>
      <c r="E10619" t="s">
        <v>11530</v>
      </c>
      <c r="F10619" t="s">
        <v>11540</v>
      </c>
      <c r="G10619" t="s">
        <v>61</v>
      </c>
      <c r="H10619" t="s">
        <v>18</v>
      </c>
      <c r="I10619" t="s">
        <v>11541</v>
      </c>
      <c r="J10619">
        <v>2018</v>
      </c>
      <c r="K10619">
        <v>688.23</v>
      </c>
      <c r="L10619">
        <v>55</v>
      </c>
      <c r="M10619">
        <v>1</v>
      </c>
      <c r="N10619">
        <f t="shared" si="418"/>
        <v>0</v>
      </c>
      <c r="O10619">
        <f t="shared" ref="O10619:O10682" si="419">IF(OR(L10619="",L10619&lt;=0),1,0)</f>
        <v>0</v>
      </c>
      <c r="P10619" t="s">
        <v>12694</v>
      </c>
    </row>
    <row r="10620" spans="2:16" x14ac:dyDescent="0.25">
      <c r="B10620" t="s">
        <v>10626</v>
      </c>
      <c r="C10620" s="119" t="s">
        <v>60</v>
      </c>
      <c r="D10620" t="s">
        <v>11539</v>
      </c>
      <c r="E10620" t="s">
        <v>11530</v>
      </c>
      <c r="F10620" t="s">
        <v>11540</v>
      </c>
      <c r="G10620" t="s">
        <v>61</v>
      </c>
      <c r="H10620" t="s">
        <v>18</v>
      </c>
      <c r="I10620" t="s">
        <v>11541</v>
      </c>
      <c r="J10620">
        <v>2018</v>
      </c>
      <c r="K10620">
        <v>4.3099999999999996</v>
      </c>
      <c r="L10620">
        <v>28</v>
      </c>
      <c r="M10620">
        <v>1</v>
      </c>
      <c r="N10620">
        <f t="shared" si="418"/>
        <v>1</v>
      </c>
      <c r="O10620">
        <f t="shared" si="419"/>
        <v>0</v>
      </c>
      <c r="P10620" t="s">
        <v>12694</v>
      </c>
    </row>
    <row r="10621" spans="2:16" x14ac:dyDescent="0.25">
      <c r="B10621" t="s">
        <v>10627</v>
      </c>
      <c r="C10621" s="119" t="s">
        <v>60</v>
      </c>
      <c r="D10621" t="s">
        <v>11542</v>
      </c>
      <c r="E10621" t="s">
        <v>11530</v>
      </c>
      <c r="F10621" t="s">
        <v>11540</v>
      </c>
      <c r="G10621" t="s">
        <v>61</v>
      </c>
      <c r="H10621" t="s">
        <v>18</v>
      </c>
      <c r="I10621" t="s">
        <v>11541</v>
      </c>
      <c r="J10621">
        <v>2018</v>
      </c>
      <c r="K10621">
        <v>3.38</v>
      </c>
      <c r="L10621">
        <v>22</v>
      </c>
      <c r="M10621">
        <v>1</v>
      </c>
      <c r="N10621">
        <f t="shared" si="418"/>
        <v>1</v>
      </c>
      <c r="O10621">
        <f t="shared" si="419"/>
        <v>0</v>
      </c>
      <c r="P10621" t="s">
        <v>12694</v>
      </c>
    </row>
    <row r="10622" spans="2:16" x14ac:dyDescent="0.25">
      <c r="B10622" t="s">
        <v>10628</v>
      </c>
      <c r="C10622" s="119" t="s">
        <v>60</v>
      </c>
      <c r="D10622" t="s">
        <v>11537</v>
      </c>
      <c r="E10622" t="s">
        <v>11530</v>
      </c>
      <c r="F10622" t="s">
        <v>11540</v>
      </c>
      <c r="G10622" t="s">
        <v>61</v>
      </c>
      <c r="H10622" t="s">
        <v>18</v>
      </c>
      <c r="I10622" t="s">
        <v>11541</v>
      </c>
      <c r="J10622">
        <v>2018</v>
      </c>
      <c r="K10622">
        <v>650.69000000000005</v>
      </c>
      <c r="L10622">
        <v>22</v>
      </c>
      <c r="M10622">
        <v>1</v>
      </c>
      <c r="N10622">
        <f t="shared" si="418"/>
        <v>0</v>
      </c>
      <c r="O10622">
        <f t="shared" si="419"/>
        <v>0</v>
      </c>
      <c r="P10622" t="s">
        <v>12694</v>
      </c>
    </row>
    <row r="10623" spans="2:16" x14ac:dyDescent="0.25">
      <c r="B10623" t="s">
        <v>10629</v>
      </c>
      <c r="C10623" s="119" t="s">
        <v>60</v>
      </c>
      <c r="D10623" t="s">
        <v>11542</v>
      </c>
      <c r="E10623" t="s">
        <v>11530</v>
      </c>
      <c r="F10623" t="s">
        <v>11540</v>
      </c>
      <c r="G10623" t="s">
        <v>61</v>
      </c>
      <c r="H10623" t="s">
        <v>18</v>
      </c>
      <c r="I10623" t="s">
        <v>11541</v>
      </c>
      <c r="J10623">
        <v>2018</v>
      </c>
      <c r="K10623">
        <v>651.13</v>
      </c>
      <c r="L10623">
        <v>24</v>
      </c>
      <c r="M10623">
        <v>1</v>
      </c>
      <c r="N10623">
        <f t="shared" si="418"/>
        <v>0</v>
      </c>
      <c r="O10623">
        <f t="shared" si="419"/>
        <v>0</v>
      </c>
      <c r="P10623" t="s">
        <v>12694</v>
      </c>
    </row>
    <row r="10624" spans="2:16" x14ac:dyDescent="0.25">
      <c r="B10624" t="s">
        <v>10630</v>
      </c>
      <c r="C10624" s="119" t="s">
        <v>60</v>
      </c>
      <c r="D10624" t="s">
        <v>11537</v>
      </c>
      <c r="E10624" t="s">
        <v>11530</v>
      </c>
      <c r="F10624" t="s">
        <v>11540</v>
      </c>
      <c r="G10624" t="s">
        <v>61</v>
      </c>
      <c r="H10624" t="s">
        <v>18</v>
      </c>
      <c r="I10624" t="s">
        <v>11541</v>
      </c>
      <c r="J10624">
        <v>2018</v>
      </c>
      <c r="K10624">
        <v>648.79999999999995</v>
      </c>
      <c r="L10624">
        <v>22</v>
      </c>
      <c r="M10624">
        <v>1</v>
      </c>
      <c r="N10624">
        <f t="shared" si="418"/>
        <v>0</v>
      </c>
      <c r="O10624">
        <f t="shared" si="419"/>
        <v>0</v>
      </c>
      <c r="P10624" t="s">
        <v>12694</v>
      </c>
    </row>
    <row r="10625" spans="2:16" x14ac:dyDescent="0.25">
      <c r="B10625" t="s">
        <v>10631</v>
      </c>
      <c r="C10625" s="119" t="s">
        <v>60</v>
      </c>
      <c r="D10625" t="s">
        <v>11539</v>
      </c>
      <c r="E10625" t="s">
        <v>11530</v>
      </c>
      <c r="F10625" t="s">
        <v>11540</v>
      </c>
      <c r="G10625" t="s">
        <v>61</v>
      </c>
      <c r="H10625" t="s">
        <v>18</v>
      </c>
      <c r="I10625" t="s">
        <v>11541</v>
      </c>
      <c r="J10625">
        <v>2018</v>
      </c>
      <c r="K10625">
        <v>4.7699999999999996</v>
      </c>
      <c r="L10625">
        <v>31</v>
      </c>
      <c r="M10625">
        <v>1</v>
      </c>
      <c r="N10625">
        <f t="shared" si="418"/>
        <v>1</v>
      </c>
      <c r="O10625">
        <f t="shared" si="419"/>
        <v>0</v>
      </c>
      <c r="P10625" t="s">
        <v>12694</v>
      </c>
    </row>
    <row r="10626" spans="2:16" x14ac:dyDescent="0.25">
      <c r="B10626" t="s">
        <v>10632</v>
      </c>
      <c r="C10626" s="119" t="s">
        <v>60</v>
      </c>
      <c r="D10626" t="s">
        <v>11537</v>
      </c>
      <c r="E10626" t="s">
        <v>11530</v>
      </c>
      <c r="F10626" t="s">
        <v>11540</v>
      </c>
      <c r="G10626" t="s">
        <v>61</v>
      </c>
      <c r="H10626" t="s">
        <v>18</v>
      </c>
      <c r="I10626" t="s">
        <v>11541</v>
      </c>
      <c r="J10626">
        <v>2018</v>
      </c>
      <c r="K10626">
        <v>682.27</v>
      </c>
      <c r="L10626">
        <v>17</v>
      </c>
      <c r="M10626">
        <v>1</v>
      </c>
      <c r="N10626">
        <f t="shared" si="418"/>
        <v>0</v>
      </c>
      <c r="O10626">
        <f t="shared" si="419"/>
        <v>0</v>
      </c>
      <c r="P10626" t="s">
        <v>12694</v>
      </c>
    </row>
    <row r="10627" spans="2:16" x14ac:dyDescent="0.25">
      <c r="B10627" t="s">
        <v>10633</v>
      </c>
      <c r="C10627" s="119" t="s">
        <v>60</v>
      </c>
      <c r="D10627" t="s">
        <v>11537</v>
      </c>
      <c r="E10627" t="s">
        <v>11530</v>
      </c>
      <c r="F10627" t="s">
        <v>11540</v>
      </c>
      <c r="G10627" t="s">
        <v>61</v>
      </c>
      <c r="H10627" t="s">
        <v>18</v>
      </c>
      <c r="I10627" t="s">
        <v>11541</v>
      </c>
      <c r="J10627">
        <v>2018</v>
      </c>
      <c r="K10627">
        <v>682.27</v>
      </c>
      <c r="L10627">
        <v>17</v>
      </c>
      <c r="M10627">
        <v>1</v>
      </c>
      <c r="N10627">
        <f t="shared" si="418"/>
        <v>0</v>
      </c>
      <c r="O10627">
        <f t="shared" si="419"/>
        <v>0</v>
      </c>
      <c r="P10627" t="s">
        <v>12694</v>
      </c>
    </row>
    <row r="10628" spans="2:16" x14ac:dyDescent="0.25">
      <c r="B10628" t="s">
        <v>10634</v>
      </c>
      <c r="C10628" s="119" t="s">
        <v>60</v>
      </c>
      <c r="D10628" t="s">
        <v>11537</v>
      </c>
      <c r="E10628" t="s">
        <v>11530</v>
      </c>
      <c r="F10628" t="s">
        <v>11540</v>
      </c>
      <c r="G10628" t="s">
        <v>61</v>
      </c>
      <c r="H10628" t="s">
        <v>18</v>
      </c>
      <c r="I10628" t="s">
        <v>11541</v>
      </c>
      <c r="J10628">
        <v>2018</v>
      </c>
      <c r="K10628">
        <v>650.34</v>
      </c>
      <c r="L10628">
        <v>32</v>
      </c>
      <c r="M10628">
        <v>1</v>
      </c>
      <c r="N10628">
        <f t="shared" si="418"/>
        <v>0</v>
      </c>
      <c r="O10628">
        <f t="shared" si="419"/>
        <v>0</v>
      </c>
      <c r="P10628" t="s">
        <v>12694</v>
      </c>
    </row>
    <row r="10629" spans="2:16" x14ac:dyDescent="0.25">
      <c r="B10629" t="s">
        <v>10635</v>
      </c>
      <c r="C10629" s="119" t="s">
        <v>60</v>
      </c>
      <c r="D10629" t="s">
        <v>11537</v>
      </c>
      <c r="E10629" t="s">
        <v>11530</v>
      </c>
      <c r="F10629" t="s">
        <v>11540</v>
      </c>
      <c r="G10629" t="s">
        <v>61</v>
      </c>
      <c r="H10629" t="s">
        <v>18</v>
      </c>
      <c r="I10629" t="s">
        <v>11541</v>
      </c>
      <c r="J10629">
        <v>2018</v>
      </c>
      <c r="K10629">
        <v>650.34</v>
      </c>
      <c r="L10629">
        <v>32</v>
      </c>
      <c r="M10629">
        <v>1</v>
      </c>
      <c r="N10629">
        <f t="shared" si="418"/>
        <v>0</v>
      </c>
      <c r="O10629">
        <f t="shared" si="419"/>
        <v>0</v>
      </c>
      <c r="P10629" t="s">
        <v>12694</v>
      </c>
    </row>
    <row r="10630" spans="2:16" x14ac:dyDescent="0.25">
      <c r="B10630" t="s">
        <v>10636</v>
      </c>
      <c r="C10630" s="119" t="s">
        <v>60</v>
      </c>
      <c r="D10630" t="s">
        <v>11537</v>
      </c>
      <c r="E10630" t="s">
        <v>11530</v>
      </c>
      <c r="F10630" t="s">
        <v>11540</v>
      </c>
      <c r="G10630" t="s">
        <v>61</v>
      </c>
      <c r="H10630" t="s">
        <v>18</v>
      </c>
      <c r="I10630" t="s">
        <v>11541</v>
      </c>
      <c r="J10630">
        <v>2018</v>
      </c>
      <c r="K10630">
        <v>648.79999999999995</v>
      </c>
      <c r="L10630">
        <v>22</v>
      </c>
      <c r="M10630">
        <v>1</v>
      </c>
      <c r="N10630">
        <f t="shared" si="418"/>
        <v>0</v>
      </c>
      <c r="O10630">
        <f t="shared" si="419"/>
        <v>0</v>
      </c>
      <c r="P10630" t="s">
        <v>12694</v>
      </c>
    </row>
    <row r="10631" spans="2:16" x14ac:dyDescent="0.25">
      <c r="B10631" t="s">
        <v>10637</v>
      </c>
      <c r="C10631" s="119" t="s">
        <v>60</v>
      </c>
      <c r="D10631" t="s">
        <v>11537</v>
      </c>
      <c r="E10631" t="s">
        <v>11530</v>
      </c>
      <c r="F10631" t="s">
        <v>11540</v>
      </c>
      <c r="G10631" t="s">
        <v>61</v>
      </c>
      <c r="H10631" t="s">
        <v>18</v>
      </c>
      <c r="I10631" t="s">
        <v>11541</v>
      </c>
      <c r="J10631">
        <v>2018</v>
      </c>
      <c r="K10631">
        <v>648.5</v>
      </c>
      <c r="L10631">
        <v>20</v>
      </c>
      <c r="M10631">
        <v>1</v>
      </c>
      <c r="N10631">
        <f t="shared" si="418"/>
        <v>0</v>
      </c>
      <c r="O10631">
        <f t="shared" si="419"/>
        <v>0</v>
      </c>
      <c r="P10631" t="s">
        <v>12694</v>
      </c>
    </row>
    <row r="10632" spans="2:16" x14ac:dyDescent="0.25">
      <c r="B10632" t="s">
        <v>10638</v>
      </c>
      <c r="C10632" s="119" t="s">
        <v>60</v>
      </c>
      <c r="D10632" t="s">
        <v>11537</v>
      </c>
      <c r="E10632" t="s">
        <v>11530</v>
      </c>
      <c r="F10632" t="s">
        <v>11540</v>
      </c>
      <c r="G10632" t="s">
        <v>61</v>
      </c>
      <c r="H10632" t="s">
        <v>18</v>
      </c>
      <c r="I10632" t="s">
        <v>11541</v>
      </c>
      <c r="J10632">
        <v>2018</v>
      </c>
      <c r="K10632">
        <v>681.17</v>
      </c>
      <c r="L10632">
        <v>22</v>
      </c>
      <c r="M10632">
        <v>1</v>
      </c>
      <c r="N10632">
        <f t="shared" si="418"/>
        <v>0</v>
      </c>
      <c r="O10632">
        <f t="shared" si="419"/>
        <v>0</v>
      </c>
      <c r="P10632" t="s">
        <v>12694</v>
      </c>
    </row>
    <row r="10633" spans="2:16" x14ac:dyDescent="0.25">
      <c r="B10633" t="s">
        <v>10639</v>
      </c>
      <c r="C10633" s="119" t="s">
        <v>60</v>
      </c>
      <c r="D10633" t="s">
        <v>11539</v>
      </c>
      <c r="E10633" t="s">
        <v>11530</v>
      </c>
      <c r="F10633" t="s">
        <v>11540</v>
      </c>
      <c r="G10633" t="s">
        <v>61</v>
      </c>
      <c r="H10633" t="s">
        <v>18</v>
      </c>
      <c r="I10633" t="s">
        <v>11541</v>
      </c>
      <c r="J10633">
        <v>2018</v>
      </c>
      <c r="K10633">
        <v>4.92</v>
      </c>
      <c r="L10633">
        <v>32</v>
      </c>
      <c r="M10633">
        <v>1</v>
      </c>
      <c r="N10633">
        <f t="shared" si="418"/>
        <v>1</v>
      </c>
      <c r="O10633">
        <f t="shared" si="419"/>
        <v>0</v>
      </c>
      <c r="P10633" t="s">
        <v>12694</v>
      </c>
    </row>
    <row r="10634" spans="2:16" x14ac:dyDescent="0.25">
      <c r="B10634" t="s">
        <v>10640</v>
      </c>
      <c r="C10634" s="119" t="s">
        <v>60</v>
      </c>
      <c r="D10634" t="s">
        <v>11539</v>
      </c>
      <c r="E10634" t="s">
        <v>11530</v>
      </c>
      <c r="F10634" t="s">
        <v>11540</v>
      </c>
      <c r="G10634" t="s">
        <v>61</v>
      </c>
      <c r="H10634" t="s">
        <v>18</v>
      </c>
      <c r="I10634" t="s">
        <v>11541</v>
      </c>
      <c r="J10634">
        <v>2018</v>
      </c>
      <c r="K10634">
        <v>683.32</v>
      </c>
      <c r="L10634">
        <v>23</v>
      </c>
      <c r="M10634">
        <v>1</v>
      </c>
      <c r="N10634">
        <f t="shared" si="418"/>
        <v>0</v>
      </c>
      <c r="O10634">
        <f t="shared" si="419"/>
        <v>0</v>
      </c>
      <c r="P10634" t="s">
        <v>12694</v>
      </c>
    </row>
    <row r="10635" spans="2:16" x14ac:dyDescent="0.25">
      <c r="B10635" t="s">
        <v>10641</v>
      </c>
      <c r="C10635" s="119" t="s">
        <v>60</v>
      </c>
      <c r="D10635" t="s">
        <v>11537</v>
      </c>
      <c r="E10635" t="s">
        <v>11530</v>
      </c>
      <c r="F10635" t="s">
        <v>11540</v>
      </c>
      <c r="G10635" t="s">
        <v>61</v>
      </c>
      <c r="H10635" t="s">
        <v>18</v>
      </c>
      <c r="I10635" t="s">
        <v>11541</v>
      </c>
      <c r="J10635">
        <v>2018</v>
      </c>
      <c r="K10635">
        <v>684.33</v>
      </c>
      <c r="L10635">
        <v>39</v>
      </c>
      <c r="M10635">
        <v>1</v>
      </c>
      <c r="N10635">
        <f t="shared" ref="N10635:N10698" si="420">IF(K10635&lt;100,1,0)</f>
        <v>0</v>
      </c>
      <c r="O10635">
        <f t="shared" si="419"/>
        <v>0</v>
      </c>
      <c r="P10635" t="s">
        <v>12694</v>
      </c>
    </row>
    <row r="10636" spans="2:16" x14ac:dyDescent="0.25">
      <c r="B10636" t="s">
        <v>10642</v>
      </c>
      <c r="C10636" s="119" t="s">
        <v>60</v>
      </c>
      <c r="D10636" t="s">
        <v>11537</v>
      </c>
      <c r="E10636" t="s">
        <v>11530</v>
      </c>
      <c r="F10636" t="s">
        <v>11540</v>
      </c>
      <c r="G10636" t="s">
        <v>61</v>
      </c>
      <c r="H10636" t="s">
        <v>18</v>
      </c>
      <c r="I10636" t="s">
        <v>11541</v>
      </c>
      <c r="J10636">
        <v>2018</v>
      </c>
      <c r="K10636">
        <v>682.83</v>
      </c>
      <c r="L10636">
        <v>22</v>
      </c>
      <c r="M10636">
        <v>1</v>
      </c>
      <c r="N10636">
        <f t="shared" si="420"/>
        <v>0</v>
      </c>
      <c r="O10636">
        <f t="shared" si="419"/>
        <v>0</v>
      </c>
      <c r="P10636" t="s">
        <v>12694</v>
      </c>
    </row>
    <row r="10637" spans="2:16" x14ac:dyDescent="0.25">
      <c r="B10637" t="s">
        <v>10643</v>
      </c>
      <c r="C10637" s="119" t="s">
        <v>60</v>
      </c>
      <c r="D10637" t="s">
        <v>11537</v>
      </c>
      <c r="E10637" t="s">
        <v>11530</v>
      </c>
      <c r="F10637" t="s">
        <v>11540</v>
      </c>
      <c r="G10637" t="s">
        <v>61</v>
      </c>
      <c r="H10637" t="s">
        <v>18</v>
      </c>
      <c r="I10637" t="s">
        <v>11541</v>
      </c>
      <c r="J10637">
        <v>2018</v>
      </c>
      <c r="K10637">
        <v>649.73</v>
      </c>
      <c r="L10637">
        <v>28</v>
      </c>
      <c r="M10637">
        <v>1</v>
      </c>
      <c r="N10637">
        <f t="shared" si="420"/>
        <v>0</v>
      </c>
      <c r="O10637">
        <f t="shared" si="419"/>
        <v>0</v>
      </c>
      <c r="P10637" t="s">
        <v>12694</v>
      </c>
    </row>
    <row r="10638" spans="2:16" x14ac:dyDescent="0.25">
      <c r="B10638" t="s">
        <v>10644</v>
      </c>
      <c r="C10638" s="119" t="s">
        <v>60</v>
      </c>
      <c r="D10638" t="s">
        <v>11537</v>
      </c>
      <c r="E10638" t="s">
        <v>11530</v>
      </c>
      <c r="F10638" t="s">
        <v>11540</v>
      </c>
      <c r="G10638" t="s">
        <v>61</v>
      </c>
      <c r="H10638" t="s">
        <v>18</v>
      </c>
      <c r="I10638" t="s">
        <v>11541</v>
      </c>
      <c r="J10638">
        <v>2018</v>
      </c>
      <c r="K10638">
        <v>650.03</v>
      </c>
      <c r="L10638">
        <v>30</v>
      </c>
      <c r="M10638">
        <v>1</v>
      </c>
      <c r="N10638">
        <f t="shared" si="420"/>
        <v>0</v>
      </c>
      <c r="O10638">
        <f t="shared" si="419"/>
        <v>0</v>
      </c>
      <c r="P10638" t="s">
        <v>12694</v>
      </c>
    </row>
    <row r="10639" spans="2:16" x14ac:dyDescent="0.25">
      <c r="B10639" t="s">
        <v>10645</v>
      </c>
      <c r="C10639" s="119" t="s">
        <v>60</v>
      </c>
      <c r="D10639" t="s">
        <v>11537</v>
      </c>
      <c r="E10639" t="s">
        <v>11530</v>
      </c>
      <c r="F10639" t="s">
        <v>11540</v>
      </c>
      <c r="G10639" t="s">
        <v>61</v>
      </c>
      <c r="H10639" t="s">
        <v>18</v>
      </c>
      <c r="I10639" t="s">
        <v>11541</v>
      </c>
      <c r="J10639">
        <v>2018</v>
      </c>
      <c r="K10639">
        <v>650.03</v>
      </c>
      <c r="L10639">
        <v>30</v>
      </c>
      <c r="M10639">
        <v>1</v>
      </c>
      <c r="N10639">
        <f t="shared" si="420"/>
        <v>0</v>
      </c>
      <c r="O10639">
        <f t="shared" si="419"/>
        <v>0</v>
      </c>
      <c r="P10639" t="s">
        <v>12694</v>
      </c>
    </row>
    <row r="10640" spans="2:16" x14ac:dyDescent="0.25">
      <c r="B10640" t="s">
        <v>10646</v>
      </c>
      <c r="C10640" s="119" t="s">
        <v>60</v>
      </c>
      <c r="D10640" t="s">
        <v>11537</v>
      </c>
      <c r="E10640" t="s">
        <v>11530</v>
      </c>
      <c r="F10640" t="s">
        <v>11540</v>
      </c>
      <c r="G10640" t="s">
        <v>61</v>
      </c>
      <c r="H10640" t="s">
        <v>18</v>
      </c>
      <c r="I10640" t="s">
        <v>11541</v>
      </c>
      <c r="J10640">
        <v>2018</v>
      </c>
      <c r="K10640">
        <v>650.34</v>
      </c>
      <c r="L10640">
        <v>32</v>
      </c>
      <c r="M10640">
        <v>1</v>
      </c>
      <c r="N10640">
        <f t="shared" si="420"/>
        <v>0</v>
      </c>
      <c r="O10640">
        <f t="shared" si="419"/>
        <v>0</v>
      </c>
      <c r="P10640" t="s">
        <v>12694</v>
      </c>
    </row>
    <row r="10641" spans="2:16" x14ac:dyDescent="0.25">
      <c r="B10641" t="s">
        <v>10647</v>
      </c>
      <c r="C10641" s="119" t="s">
        <v>60</v>
      </c>
      <c r="D10641" t="s">
        <v>11537</v>
      </c>
      <c r="E10641" t="s">
        <v>11530</v>
      </c>
      <c r="F10641" t="s">
        <v>11540</v>
      </c>
      <c r="G10641" t="s">
        <v>61</v>
      </c>
      <c r="H10641" t="s">
        <v>18</v>
      </c>
      <c r="I10641" t="s">
        <v>11541</v>
      </c>
      <c r="J10641">
        <v>2018</v>
      </c>
      <c r="K10641">
        <v>650.33000000000004</v>
      </c>
      <c r="L10641">
        <v>32</v>
      </c>
      <c r="M10641">
        <v>1</v>
      </c>
      <c r="N10641">
        <f t="shared" si="420"/>
        <v>0</v>
      </c>
      <c r="O10641">
        <f t="shared" si="419"/>
        <v>0</v>
      </c>
      <c r="P10641" t="s">
        <v>12694</v>
      </c>
    </row>
    <row r="10642" spans="2:16" x14ac:dyDescent="0.25">
      <c r="B10642" t="s">
        <v>10648</v>
      </c>
      <c r="C10642" s="119" t="s">
        <v>60</v>
      </c>
      <c r="D10642" t="s">
        <v>11550</v>
      </c>
      <c r="E10642" t="s">
        <v>11530</v>
      </c>
      <c r="F10642" t="s">
        <v>11540</v>
      </c>
      <c r="G10642" t="s">
        <v>61</v>
      </c>
      <c r="H10642" t="s">
        <v>18</v>
      </c>
      <c r="I10642" t="s">
        <v>11541</v>
      </c>
      <c r="J10642">
        <v>2018</v>
      </c>
      <c r="K10642">
        <v>687.56</v>
      </c>
      <c r="L10642">
        <v>60</v>
      </c>
      <c r="M10642">
        <v>1</v>
      </c>
      <c r="N10642">
        <f t="shared" si="420"/>
        <v>0</v>
      </c>
      <c r="O10642">
        <f t="shared" si="419"/>
        <v>0</v>
      </c>
      <c r="P10642" t="s">
        <v>12694</v>
      </c>
    </row>
    <row r="10643" spans="2:16" x14ac:dyDescent="0.25">
      <c r="B10643" t="s">
        <v>10649</v>
      </c>
      <c r="C10643" s="119" t="s">
        <v>60</v>
      </c>
      <c r="D10643" t="s">
        <v>11550</v>
      </c>
      <c r="E10643" t="s">
        <v>11530</v>
      </c>
      <c r="F10643" t="s">
        <v>11540</v>
      </c>
      <c r="G10643" t="s">
        <v>61</v>
      </c>
      <c r="H10643" t="s">
        <v>18</v>
      </c>
      <c r="I10643" t="s">
        <v>11541</v>
      </c>
      <c r="J10643">
        <v>2018</v>
      </c>
      <c r="K10643">
        <v>689.09</v>
      </c>
      <c r="L10643">
        <v>70</v>
      </c>
      <c r="M10643">
        <v>1</v>
      </c>
      <c r="N10643">
        <f t="shared" si="420"/>
        <v>0</v>
      </c>
      <c r="O10643">
        <f t="shared" si="419"/>
        <v>0</v>
      </c>
      <c r="P10643" t="s">
        <v>12694</v>
      </c>
    </row>
    <row r="10644" spans="2:16" x14ac:dyDescent="0.25">
      <c r="B10644" t="s">
        <v>10650</v>
      </c>
      <c r="C10644" s="119" t="s">
        <v>60</v>
      </c>
      <c r="D10644" t="s">
        <v>11550</v>
      </c>
      <c r="E10644" t="s">
        <v>11530</v>
      </c>
      <c r="F10644" t="s">
        <v>11540</v>
      </c>
      <c r="G10644" t="s">
        <v>61</v>
      </c>
      <c r="H10644" t="s">
        <v>18</v>
      </c>
      <c r="I10644" t="s">
        <v>11541</v>
      </c>
      <c r="J10644">
        <v>2018</v>
      </c>
      <c r="K10644">
        <v>692.8</v>
      </c>
      <c r="L10644">
        <v>78</v>
      </c>
      <c r="M10644">
        <v>1</v>
      </c>
      <c r="N10644">
        <f t="shared" si="420"/>
        <v>0</v>
      </c>
      <c r="O10644">
        <f t="shared" si="419"/>
        <v>0</v>
      </c>
      <c r="P10644" t="s">
        <v>12694</v>
      </c>
    </row>
    <row r="10645" spans="2:16" x14ac:dyDescent="0.25">
      <c r="B10645" t="s">
        <v>10651</v>
      </c>
      <c r="C10645" s="119" t="s">
        <v>60</v>
      </c>
      <c r="D10645" t="s">
        <v>11550</v>
      </c>
      <c r="E10645" t="s">
        <v>11530</v>
      </c>
      <c r="F10645" t="s">
        <v>11540</v>
      </c>
      <c r="G10645" t="s">
        <v>61</v>
      </c>
      <c r="H10645" t="s">
        <v>18</v>
      </c>
      <c r="I10645" t="s">
        <v>11541</v>
      </c>
      <c r="J10645">
        <v>2018</v>
      </c>
      <c r="K10645">
        <v>683.25</v>
      </c>
      <c r="L10645">
        <v>32</v>
      </c>
      <c r="M10645">
        <v>1</v>
      </c>
      <c r="N10645">
        <f t="shared" si="420"/>
        <v>0</v>
      </c>
      <c r="O10645">
        <f t="shared" si="419"/>
        <v>0</v>
      </c>
      <c r="P10645" t="s">
        <v>12694</v>
      </c>
    </row>
    <row r="10646" spans="2:16" x14ac:dyDescent="0.25">
      <c r="B10646" t="s">
        <v>10652</v>
      </c>
      <c r="C10646" s="119" t="s">
        <v>60</v>
      </c>
      <c r="D10646" t="s">
        <v>11550</v>
      </c>
      <c r="E10646" t="s">
        <v>11530</v>
      </c>
      <c r="F10646" t="s">
        <v>11540</v>
      </c>
      <c r="G10646" t="s">
        <v>61</v>
      </c>
      <c r="H10646" t="s">
        <v>18</v>
      </c>
      <c r="I10646" t="s">
        <v>11541</v>
      </c>
      <c r="J10646">
        <v>2018</v>
      </c>
      <c r="K10646">
        <v>651</v>
      </c>
      <c r="L10646">
        <v>33</v>
      </c>
      <c r="M10646">
        <v>1</v>
      </c>
      <c r="N10646">
        <f t="shared" si="420"/>
        <v>0</v>
      </c>
      <c r="O10646">
        <f t="shared" si="419"/>
        <v>0</v>
      </c>
      <c r="P10646" t="s">
        <v>12694</v>
      </c>
    </row>
    <row r="10647" spans="2:16" x14ac:dyDescent="0.25">
      <c r="B10647" t="s">
        <v>10653</v>
      </c>
      <c r="C10647" s="119" t="s">
        <v>60</v>
      </c>
      <c r="D10647" t="s">
        <v>11550</v>
      </c>
      <c r="E10647" t="s">
        <v>11530</v>
      </c>
      <c r="F10647" t="s">
        <v>11540</v>
      </c>
      <c r="G10647" t="s">
        <v>61</v>
      </c>
      <c r="H10647" t="s">
        <v>18</v>
      </c>
      <c r="I10647" t="s">
        <v>11541</v>
      </c>
      <c r="J10647">
        <v>2018</v>
      </c>
      <c r="K10647">
        <v>650.39</v>
      </c>
      <c r="L10647">
        <v>29</v>
      </c>
      <c r="M10647">
        <v>1</v>
      </c>
      <c r="N10647">
        <f t="shared" si="420"/>
        <v>0</v>
      </c>
      <c r="O10647">
        <f t="shared" si="419"/>
        <v>0</v>
      </c>
      <c r="P10647" t="s">
        <v>12694</v>
      </c>
    </row>
    <row r="10648" spans="2:16" x14ac:dyDescent="0.25">
      <c r="B10648" t="s">
        <v>10654</v>
      </c>
      <c r="C10648" s="119" t="s">
        <v>60</v>
      </c>
      <c r="D10648" t="s">
        <v>11550</v>
      </c>
      <c r="E10648" t="s">
        <v>11530</v>
      </c>
      <c r="F10648" t="s">
        <v>11540</v>
      </c>
      <c r="G10648" t="s">
        <v>61</v>
      </c>
      <c r="H10648" t="s">
        <v>18</v>
      </c>
      <c r="I10648" t="s">
        <v>11541</v>
      </c>
      <c r="J10648">
        <v>2018</v>
      </c>
      <c r="K10648">
        <v>650.21</v>
      </c>
      <c r="L10648">
        <v>27</v>
      </c>
      <c r="M10648">
        <v>1</v>
      </c>
      <c r="N10648">
        <f t="shared" si="420"/>
        <v>0</v>
      </c>
      <c r="O10648">
        <f t="shared" si="419"/>
        <v>0</v>
      </c>
      <c r="P10648" t="s">
        <v>12694</v>
      </c>
    </row>
    <row r="10649" spans="2:16" x14ac:dyDescent="0.25">
      <c r="B10649" t="s">
        <v>10655</v>
      </c>
      <c r="C10649" s="119" t="s">
        <v>60</v>
      </c>
      <c r="D10649" t="s">
        <v>11539</v>
      </c>
      <c r="E10649" t="s">
        <v>11530</v>
      </c>
      <c r="F10649" t="s">
        <v>11540</v>
      </c>
      <c r="G10649" t="s">
        <v>61</v>
      </c>
      <c r="H10649" t="s">
        <v>18</v>
      </c>
      <c r="I10649" t="s">
        <v>11541</v>
      </c>
      <c r="J10649">
        <v>2018</v>
      </c>
      <c r="K10649">
        <v>689.31</v>
      </c>
      <c r="L10649">
        <v>62</v>
      </c>
      <c r="M10649">
        <v>1</v>
      </c>
      <c r="N10649">
        <f t="shared" si="420"/>
        <v>0</v>
      </c>
      <c r="O10649">
        <f t="shared" si="419"/>
        <v>0</v>
      </c>
      <c r="P10649" t="s">
        <v>12694</v>
      </c>
    </row>
    <row r="10650" spans="2:16" x14ac:dyDescent="0.25">
      <c r="B10650" t="s">
        <v>10656</v>
      </c>
      <c r="C10650" s="119" t="s">
        <v>60</v>
      </c>
      <c r="D10650" t="s">
        <v>11539</v>
      </c>
      <c r="E10650" t="s">
        <v>11530</v>
      </c>
      <c r="F10650" t="s">
        <v>11540</v>
      </c>
      <c r="G10650" t="s">
        <v>61</v>
      </c>
      <c r="H10650" t="s">
        <v>18</v>
      </c>
      <c r="I10650" t="s">
        <v>11541</v>
      </c>
      <c r="J10650">
        <v>2018</v>
      </c>
      <c r="K10650">
        <v>689.65</v>
      </c>
      <c r="L10650">
        <v>62</v>
      </c>
      <c r="M10650">
        <v>1</v>
      </c>
      <c r="N10650">
        <f t="shared" si="420"/>
        <v>0</v>
      </c>
      <c r="O10650">
        <f t="shared" si="419"/>
        <v>0</v>
      </c>
      <c r="P10650" t="s">
        <v>12694</v>
      </c>
    </row>
    <row r="10651" spans="2:16" x14ac:dyDescent="0.25">
      <c r="B10651" t="s">
        <v>10657</v>
      </c>
      <c r="C10651" s="119" t="s">
        <v>60</v>
      </c>
      <c r="D10651" t="s">
        <v>11537</v>
      </c>
      <c r="E10651" t="s">
        <v>11530</v>
      </c>
      <c r="F10651" t="s">
        <v>11540</v>
      </c>
      <c r="G10651" t="s">
        <v>61</v>
      </c>
      <c r="H10651" t="s">
        <v>18</v>
      </c>
      <c r="I10651" t="s">
        <v>11541</v>
      </c>
      <c r="J10651">
        <v>2018</v>
      </c>
      <c r="K10651">
        <v>650.08000000000004</v>
      </c>
      <c r="L10651">
        <v>27</v>
      </c>
      <c r="M10651">
        <v>1</v>
      </c>
      <c r="N10651">
        <f t="shared" si="420"/>
        <v>0</v>
      </c>
      <c r="O10651">
        <f t="shared" si="419"/>
        <v>0</v>
      </c>
      <c r="P10651" t="s">
        <v>12694</v>
      </c>
    </row>
    <row r="10652" spans="2:16" x14ac:dyDescent="0.25">
      <c r="B10652" t="s">
        <v>10658</v>
      </c>
      <c r="C10652" s="119" t="s">
        <v>60</v>
      </c>
      <c r="D10652" t="s">
        <v>11537</v>
      </c>
      <c r="E10652" t="s">
        <v>11530</v>
      </c>
      <c r="F10652" t="s">
        <v>11540</v>
      </c>
      <c r="G10652" t="s">
        <v>61</v>
      </c>
      <c r="H10652" t="s">
        <v>18</v>
      </c>
      <c r="I10652" t="s">
        <v>11541</v>
      </c>
      <c r="J10652">
        <v>2018</v>
      </c>
      <c r="K10652">
        <v>649.62</v>
      </c>
      <c r="L10652">
        <v>24</v>
      </c>
      <c r="M10652">
        <v>1</v>
      </c>
      <c r="N10652">
        <f t="shared" si="420"/>
        <v>0</v>
      </c>
      <c r="O10652">
        <f t="shared" si="419"/>
        <v>0</v>
      </c>
      <c r="P10652" t="s">
        <v>12694</v>
      </c>
    </row>
    <row r="10653" spans="2:16" x14ac:dyDescent="0.25">
      <c r="B10653" t="s">
        <v>10659</v>
      </c>
      <c r="C10653" s="119" t="s">
        <v>60</v>
      </c>
      <c r="D10653" t="s">
        <v>11537</v>
      </c>
      <c r="E10653" t="s">
        <v>11530</v>
      </c>
      <c r="F10653" t="s">
        <v>11540</v>
      </c>
      <c r="G10653" t="s">
        <v>61</v>
      </c>
      <c r="H10653" t="s">
        <v>18</v>
      </c>
      <c r="I10653" t="s">
        <v>11541</v>
      </c>
      <c r="J10653">
        <v>2018</v>
      </c>
      <c r="K10653">
        <v>649.30999999999995</v>
      </c>
      <c r="L10653">
        <v>22</v>
      </c>
      <c r="M10653">
        <v>1</v>
      </c>
      <c r="N10653">
        <f t="shared" si="420"/>
        <v>0</v>
      </c>
      <c r="O10653">
        <f t="shared" si="419"/>
        <v>0</v>
      </c>
      <c r="P10653" t="s">
        <v>12694</v>
      </c>
    </row>
    <row r="10654" spans="2:16" x14ac:dyDescent="0.25">
      <c r="B10654" t="s">
        <v>10660</v>
      </c>
      <c r="C10654" s="119" t="s">
        <v>60</v>
      </c>
      <c r="D10654" t="s">
        <v>11537</v>
      </c>
      <c r="E10654" t="s">
        <v>11530</v>
      </c>
      <c r="F10654" t="s">
        <v>11540</v>
      </c>
      <c r="G10654" t="s">
        <v>61</v>
      </c>
      <c r="H10654" t="s">
        <v>18</v>
      </c>
      <c r="I10654" t="s">
        <v>11541</v>
      </c>
      <c r="J10654">
        <v>2018</v>
      </c>
      <c r="K10654">
        <v>681.75</v>
      </c>
      <c r="L10654">
        <v>19</v>
      </c>
      <c r="M10654">
        <v>1</v>
      </c>
      <c r="N10654">
        <f t="shared" si="420"/>
        <v>0</v>
      </c>
      <c r="O10654">
        <f t="shared" si="419"/>
        <v>0</v>
      </c>
      <c r="P10654" t="s">
        <v>12694</v>
      </c>
    </row>
    <row r="10655" spans="2:16" x14ac:dyDescent="0.25">
      <c r="B10655" t="s">
        <v>10661</v>
      </c>
      <c r="C10655" s="119" t="s">
        <v>60</v>
      </c>
      <c r="D10655" t="s">
        <v>11539</v>
      </c>
      <c r="E10655" t="s">
        <v>11530</v>
      </c>
      <c r="F10655" t="s">
        <v>11540</v>
      </c>
      <c r="G10655" t="s">
        <v>61</v>
      </c>
      <c r="H10655" t="s">
        <v>18</v>
      </c>
      <c r="I10655" t="s">
        <v>11541</v>
      </c>
      <c r="J10655">
        <v>2018</v>
      </c>
      <c r="K10655">
        <v>651.77</v>
      </c>
      <c r="L10655">
        <v>29</v>
      </c>
      <c r="M10655">
        <v>1</v>
      </c>
      <c r="N10655">
        <f t="shared" si="420"/>
        <v>0</v>
      </c>
      <c r="O10655">
        <f t="shared" si="419"/>
        <v>0</v>
      </c>
      <c r="P10655" t="s">
        <v>12694</v>
      </c>
    </row>
    <row r="10656" spans="2:16" x14ac:dyDescent="0.25">
      <c r="B10656" t="s">
        <v>10662</v>
      </c>
      <c r="C10656" s="119" t="s">
        <v>60</v>
      </c>
      <c r="D10656" t="s">
        <v>11539</v>
      </c>
      <c r="E10656" t="s">
        <v>11530</v>
      </c>
      <c r="F10656" t="s">
        <v>11540</v>
      </c>
      <c r="G10656" t="s">
        <v>61</v>
      </c>
      <c r="H10656" t="s">
        <v>18</v>
      </c>
      <c r="I10656" t="s">
        <v>11541</v>
      </c>
      <c r="J10656">
        <v>2018</v>
      </c>
      <c r="K10656">
        <v>650.54</v>
      </c>
      <c r="L10656">
        <v>21</v>
      </c>
      <c r="M10656">
        <v>1</v>
      </c>
      <c r="N10656">
        <f t="shared" si="420"/>
        <v>0</v>
      </c>
      <c r="O10656">
        <f t="shared" si="419"/>
        <v>0</v>
      </c>
      <c r="P10656" t="s">
        <v>12694</v>
      </c>
    </row>
    <row r="10657" spans="2:16" x14ac:dyDescent="0.25">
      <c r="B10657" t="s">
        <v>10663</v>
      </c>
      <c r="C10657" s="119" t="s">
        <v>60</v>
      </c>
      <c r="D10657" t="s">
        <v>11550</v>
      </c>
      <c r="E10657" t="s">
        <v>11530</v>
      </c>
      <c r="F10657" t="s">
        <v>11540</v>
      </c>
      <c r="G10657" t="s">
        <v>61</v>
      </c>
      <c r="H10657" t="s">
        <v>18</v>
      </c>
      <c r="I10657" t="s">
        <v>11541</v>
      </c>
      <c r="J10657">
        <v>2018</v>
      </c>
      <c r="K10657">
        <v>658.93</v>
      </c>
      <c r="L10657">
        <v>73</v>
      </c>
      <c r="M10657">
        <v>1</v>
      </c>
      <c r="N10657">
        <f t="shared" si="420"/>
        <v>0</v>
      </c>
      <c r="O10657">
        <f t="shared" si="419"/>
        <v>0</v>
      </c>
      <c r="P10657" t="s">
        <v>12694</v>
      </c>
    </row>
    <row r="10658" spans="2:16" x14ac:dyDescent="0.25">
      <c r="B10658" t="s">
        <v>10664</v>
      </c>
      <c r="C10658" s="119" t="s">
        <v>60</v>
      </c>
      <c r="D10658" t="s">
        <v>11550</v>
      </c>
      <c r="E10658" t="s">
        <v>11530</v>
      </c>
      <c r="F10658" t="s">
        <v>11540</v>
      </c>
      <c r="G10658" t="s">
        <v>61</v>
      </c>
      <c r="H10658" t="s">
        <v>18</v>
      </c>
      <c r="I10658" t="s">
        <v>11541</v>
      </c>
      <c r="J10658">
        <v>2018</v>
      </c>
      <c r="K10658">
        <v>691.24</v>
      </c>
      <c r="L10658">
        <v>72</v>
      </c>
      <c r="M10658">
        <v>1</v>
      </c>
      <c r="N10658">
        <f t="shared" si="420"/>
        <v>0</v>
      </c>
      <c r="O10658">
        <f t="shared" si="419"/>
        <v>0</v>
      </c>
      <c r="P10658" t="s">
        <v>12694</v>
      </c>
    </row>
    <row r="10659" spans="2:16" x14ac:dyDescent="0.25">
      <c r="B10659" t="s">
        <v>10665</v>
      </c>
      <c r="C10659" s="119" t="s">
        <v>60</v>
      </c>
      <c r="D10659" t="s">
        <v>11550</v>
      </c>
      <c r="E10659" t="s">
        <v>11530</v>
      </c>
      <c r="F10659" t="s">
        <v>11540</v>
      </c>
      <c r="G10659" t="s">
        <v>61</v>
      </c>
      <c r="H10659" t="s">
        <v>18</v>
      </c>
      <c r="I10659" t="s">
        <v>11541</v>
      </c>
      <c r="J10659">
        <v>2018</v>
      </c>
      <c r="K10659">
        <v>690.61</v>
      </c>
      <c r="L10659">
        <v>68</v>
      </c>
      <c r="M10659">
        <v>1</v>
      </c>
      <c r="N10659">
        <f t="shared" si="420"/>
        <v>0</v>
      </c>
      <c r="O10659">
        <f t="shared" si="419"/>
        <v>0</v>
      </c>
      <c r="P10659" t="s">
        <v>12694</v>
      </c>
    </row>
    <row r="10660" spans="2:16" x14ac:dyDescent="0.25">
      <c r="B10660" t="s">
        <v>10666</v>
      </c>
      <c r="C10660" s="119" t="s">
        <v>60</v>
      </c>
      <c r="D10660" t="s">
        <v>11537</v>
      </c>
      <c r="E10660" t="s">
        <v>11530</v>
      </c>
      <c r="F10660" t="s">
        <v>11540</v>
      </c>
      <c r="G10660" t="s">
        <v>61</v>
      </c>
      <c r="H10660" t="s">
        <v>18</v>
      </c>
      <c r="I10660" t="s">
        <v>11541</v>
      </c>
      <c r="J10660">
        <v>2018</v>
      </c>
      <c r="K10660">
        <v>649.62</v>
      </c>
      <c r="L10660">
        <v>24</v>
      </c>
      <c r="M10660">
        <v>1</v>
      </c>
      <c r="N10660">
        <f t="shared" si="420"/>
        <v>0</v>
      </c>
      <c r="O10660">
        <f t="shared" si="419"/>
        <v>0</v>
      </c>
      <c r="P10660" t="s">
        <v>12694</v>
      </c>
    </row>
    <row r="10661" spans="2:16" x14ac:dyDescent="0.25">
      <c r="B10661" t="s">
        <v>10667</v>
      </c>
      <c r="C10661" s="119" t="s">
        <v>60</v>
      </c>
      <c r="D10661" t="s">
        <v>11539</v>
      </c>
      <c r="E10661" t="s">
        <v>11530</v>
      </c>
      <c r="F10661" t="s">
        <v>11540</v>
      </c>
      <c r="G10661" t="s">
        <v>61</v>
      </c>
      <c r="H10661" t="s">
        <v>18</v>
      </c>
      <c r="I10661" t="s">
        <v>11541</v>
      </c>
      <c r="J10661">
        <v>2018</v>
      </c>
      <c r="K10661">
        <v>684.7</v>
      </c>
      <c r="L10661">
        <v>32</v>
      </c>
      <c r="M10661">
        <v>1</v>
      </c>
      <c r="N10661">
        <f t="shared" si="420"/>
        <v>0</v>
      </c>
      <c r="O10661">
        <f t="shared" si="419"/>
        <v>0</v>
      </c>
      <c r="P10661" t="s">
        <v>12694</v>
      </c>
    </row>
    <row r="10662" spans="2:16" x14ac:dyDescent="0.25">
      <c r="B10662" t="s">
        <v>10668</v>
      </c>
      <c r="C10662" s="119" t="s">
        <v>60</v>
      </c>
      <c r="D10662" t="s">
        <v>11539</v>
      </c>
      <c r="E10662" t="s">
        <v>11530</v>
      </c>
      <c r="F10662" t="s">
        <v>11540</v>
      </c>
      <c r="G10662" t="s">
        <v>61</v>
      </c>
      <c r="H10662" t="s">
        <v>18</v>
      </c>
      <c r="I10662" t="s">
        <v>11541</v>
      </c>
      <c r="J10662">
        <v>2018</v>
      </c>
      <c r="K10662">
        <v>684.55</v>
      </c>
      <c r="L10662">
        <v>31</v>
      </c>
      <c r="M10662">
        <v>1</v>
      </c>
      <c r="N10662">
        <f t="shared" si="420"/>
        <v>0</v>
      </c>
      <c r="O10662">
        <f t="shared" si="419"/>
        <v>0</v>
      </c>
      <c r="P10662" t="s">
        <v>12694</v>
      </c>
    </row>
    <row r="10663" spans="2:16" x14ac:dyDescent="0.25">
      <c r="B10663" t="s">
        <v>10669</v>
      </c>
      <c r="C10663" s="119" t="s">
        <v>60</v>
      </c>
      <c r="D10663" t="s">
        <v>11539</v>
      </c>
      <c r="E10663" t="s">
        <v>11530</v>
      </c>
      <c r="F10663" t="s">
        <v>11540</v>
      </c>
      <c r="G10663" t="s">
        <v>61</v>
      </c>
      <c r="H10663" t="s">
        <v>18</v>
      </c>
      <c r="I10663" t="s">
        <v>11541</v>
      </c>
      <c r="J10663">
        <v>2018</v>
      </c>
      <c r="K10663">
        <v>684.7</v>
      </c>
      <c r="L10663">
        <v>32</v>
      </c>
      <c r="M10663">
        <v>1</v>
      </c>
      <c r="N10663">
        <f t="shared" si="420"/>
        <v>0</v>
      </c>
      <c r="O10663">
        <f t="shared" si="419"/>
        <v>0</v>
      </c>
      <c r="P10663" t="s">
        <v>12694</v>
      </c>
    </row>
    <row r="10664" spans="2:16" x14ac:dyDescent="0.25">
      <c r="B10664" t="s">
        <v>10670</v>
      </c>
      <c r="C10664" s="119" t="s">
        <v>60</v>
      </c>
      <c r="D10664" t="s">
        <v>11539</v>
      </c>
      <c r="E10664" t="s">
        <v>11530</v>
      </c>
      <c r="F10664" t="s">
        <v>11540</v>
      </c>
      <c r="G10664" t="s">
        <v>61</v>
      </c>
      <c r="H10664" t="s">
        <v>18</v>
      </c>
      <c r="I10664" t="s">
        <v>11541</v>
      </c>
      <c r="J10664">
        <v>2018</v>
      </c>
      <c r="K10664">
        <v>684.7</v>
      </c>
      <c r="L10664">
        <v>32</v>
      </c>
      <c r="M10664">
        <v>1</v>
      </c>
      <c r="N10664">
        <f t="shared" si="420"/>
        <v>0</v>
      </c>
      <c r="O10664">
        <f t="shared" si="419"/>
        <v>0</v>
      </c>
      <c r="P10664" t="s">
        <v>12694</v>
      </c>
    </row>
    <row r="10665" spans="2:16" x14ac:dyDescent="0.25">
      <c r="B10665" t="s">
        <v>10671</v>
      </c>
      <c r="C10665" s="119" t="s">
        <v>60</v>
      </c>
      <c r="D10665" t="s">
        <v>11539</v>
      </c>
      <c r="E10665" t="s">
        <v>11530</v>
      </c>
      <c r="F10665" t="s">
        <v>11540</v>
      </c>
      <c r="G10665" t="s">
        <v>61</v>
      </c>
      <c r="H10665" t="s">
        <v>18</v>
      </c>
      <c r="I10665" t="s">
        <v>11541</v>
      </c>
      <c r="J10665">
        <v>2018</v>
      </c>
      <c r="K10665">
        <v>684.7</v>
      </c>
      <c r="L10665">
        <v>32</v>
      </c>
      <c r="M10665">
        <v>1</v>
      </c>
      <c r="N10665">
        <f t="shared" si="420"/>
        <v>0</v>
      </c>
      <c r="O10665">
        <f t="shared" si="419"/>
        <v>0</v>
      </c>
      <c r="P10665" t="s">
        <v>12694</v>
      </c>
    </row>
    <row r="10666" spans="2:16" x14ac:dyDescent="0.25">
      <c r="B10666" t="s">
        <v>10672</v>
      </c>
      <c r="C10666" s="119" t="s">
        <v>60</v>
      </c>
      <c r="D10666" t="s">
        <v>11539</v>
      </c>
      <c r="E10666" t="s">
        <v>11530</v>
      </c>
      <c r="F10666" t="s">
        <v>11540</v>
      </c>
      <c r="G10666" t="s">
        <v>61</v>
      </c>
      <c r="H10666" t="s">
        <v>18</v>
      </c>
      <c r="I10666" t="s">
        <v>11541</v>
      </c>
      <c r="J10666">
        <v>2018</v>
      </c>
      <c r="K10666">
        <v>652.23</v>
      </c>
      <c r="L10666">
        <v>32</v>
      </c>
      <c r="M10666">
        <v>1</v>
      </c>
      <c r="N10666">
        <f t="shared" si="420"/>
        <v>0</v>
      </c>
      <c r="O10666">
        <f t="shared" si="419"/>
        <v>0</v>
      </c>
      <c r="P10666" t="s">
        <v>12694</v>
      </c>
    </row>
    <row r="10667" spans="2:16" x14ac:dyDescent="0.25">
      <c r="B10667" t="s">
        <v>10673</v>
      </c>
      <c r="C10667" s="119" t="s">
        <v>60</v>
      </c>
      <c r="D10667" t="s">
        <v>11539</v>
      </c>
      <c r="E10667" t="s">
        <v>11530</v>
      </c>
      <c r="F10667" t="s">
        <v>11540</v>
      </c>
      <c r="G10667" t="s">
        <v>61</v>
      </c>
      <c r="H10667" t="s">
        <v>18</v>
      </c>
      <c r="I10667" t="s">
        <v>11541</v>
      </c>
      <c r="J10667">
        <v>2018</v>
      </c>
      <c r="K10667">
        <v>684.7</v>
      </c>
      <c r="L10667">
        <v>32</v>
      </c>
      <c r="M10667">
        <v>1</v>
      </c>
      <c r="N10667">
        <f t="shared" si="420"/>
        <v>0</v>
      </c>
      <c r="O10667">
        <f t="shared" si="419"/>
        <v>0</v>
      </c>
      <c r="P10667" t="s">
        <v>12694</v>
      </c>
    </row>
    <row r="10668" spans="2:16" x14ac:dyDescent="0.25">
      <c r="B10668" t="s">
        <v>10674</v>
      </c>
      <c r="C10668" s="119" t="s">
        <v>60</v>
      </c>
      <c r="D10668" t="s">
        <v>11539</v>
      </c>
      <c r="E10668" t="s">
        <v>11530</v>
      </c>
      <c r="F10668" t="s">
        <v>11540</v>
      </c>
      <c r="G10668" t="s">
        <v>61</v>
      </c>
      <c r="H10668" t="s">
        <v>18</v>
      </c>
      <c r="I10668" t="s">
        <v>11541</v>
      </c>
      <c r="J10668">
        <v>2018</v>
      </c>
      <c r="K10668">
        <v>684.7</v>
      </c>
      <c r="L10668">
        <v>32</v>
      </c>
      <c r="M10668">
        <v>1</v>
      </c>
      <c r="N10668">
        <f t="shared" si="420"/>
        <v>0</v>
      </c>
      <c r="O10668">
        <f t="shared" si="419"/>
        <v>0</v>
      </c>
      <c r="P10668" t="s">
        <v>12694</v>
      </c>
    </row>
    <row r="10669" spans="2:16" x14ac:dyDescent="0.25">
      <c r="B10669" t="s">
        <v>10675</v>
      </c>
      <c r="C10669" s="119" t="s">
        <v>60</v>
      </c>
      <c r="D10669" t="s">
        <v>11537</v>
      </c>
      <c r="E10669" t="s">
        <v>11530</v>
      </c>
      <c r="F10669" t="s">
        <v>11540</v>
      </c>
      <c r="G10669" t="s">
        <v>61</v>
      </c>
      <c r="H10669" t="s">
        <v>18</v>
      </c>
      <c r="I10669" t="s">
        <v>11541</v>
      </c>
      <c r="J10669">
        <v>2018</v>
      </c>
      <c r="K10669">
        <v>683.12</v>
      </c>
      <c r="L10669">
        <v>21</v>
      </c>
      <c r="M10669">
        <v>1</v>
      </c>
      <c r="N10669">
        <f t="shared" si="420"/>
        <v>0</v>
      </c>
      <c r="O10669">
        <f t="shared" si="419"/>
        <v>0</v>
      </c>
      <c r="P10669" t="s">
        <v>12694</v>
      </c>
    </row>
    <row r="10670" spans="2:16" x14ac:dyDescent="0.25">
      <c r="B10670" t="s">
        <v>10676</v>
      </c>
      <c r="C10670" s="119" t="s">
        <v>60</v>
      </c>
      <c r="D10670" t="s">
        <v>11539</v>
      </c>
      <c r="E10670" t="s">
        <v>11530</v>
      </c>
      <c r="F10670" t="s">
        <v>11540</v>
      </c>
      <c r="G10670" t="s">
        <v>61</v>
      </c>
      <c r="H10670" t="s">
        <v>18</v>
      </c>
      <c r="I10670" t="s">
        <v>11541</v>
      </c>
      <c r="J10670">
        <v>2018</v>
      </c>
      <c r="K10670">
        <v>685.01</v>
      </c>
      <c r="L10670">
        <v>34</v>
      </c>
      <c r="M10670">
        <v>1</v>
      </c>
      <c r="N10670">
        <f t="shared" si="420"/>
        <v>0</v>
      </c>
      <c r="O10670">
        <f t="shared" si="419"/>
        <v>0</v>
      </c>
      <c r="P10670" t="s">
        <v>12694</v>
      </c>
    </row>
    <row r="10671" spans="2:16" x14ac:dyDescent="0.25">
      <c r="B10671" t="s">
        <v>10677</v>
      </c>
      <c r="C10671" s="119" t="s">
        <v>60</v>
      </c>
      <c r="D10671" t="s">
        <v>11537</v>
      </c>
      <c r="E10671" t="s">
        <v>11530</v>
      </c>
      <c r="F10671" t="s">
        <v>11540</v>
      </c>
      <c r="G10671" t="s">
        <v>61</v>
      </c>
      <c r="H10671" t="s">
        <v>18</v>
      </c>
      <c r="I10671" t="s">
        <v>11541</v>
      </c>
      <c r="J10671">
        <v>2018</v>
      </c>
      <c r="K10671">
        <v>684.56</v>
      </c>
      <c r="L10671">
        <v>30</v>
      </c>
      <c r="M10671">
        <v>1</v>
      </c>
      <c r="N10671">
        <f t="shared" si="420"/>
        <v>0</v>
      </c>
      <c r="O10671">
        <f t="shared" si="419"/>
        <v>0</v>
      </c>
      <c r="P10671" t="s">
        <v>12694</v>
      </c>
    </row>
    <row r="10672" spans="2:16" x14ac:dyDescent="0.25">
      <c r="B10672" t="s">
        <v>10678</v>
      </c>
      <c r="C10672" s="119" t="s">
        <v>60</v>
      </c>
      <c r="D10672" t="s">
        <v>11537</v>
      </c>
      <c r="E10672" t="s">
        <v>11530</v>
      </c>
      <c r="F10672" t="s">
        <v>11540</v>
      </c>
      <c r="G10672" t="s">
        <v>61</v>
      </c>
      <c r="H10672" t="s">
        <v>18</v>
      </c>
      <c r="I10672" t="s">
        <v>11541</v>
      </c>
      <c r="J10672">
        <v>2018</v>
      </c>
      <c r="K10672">
        <v>682.96</v>
      </c>
      <c r="L10672">
        <v>20</v>
      </c>
      <c r="M10672">
        <v>1</v>
      </c>
      <c r="N10672">
        <f t="shared" si="420"/>
        <v>0</v>
      </c>
      <c r="O10672">
        <f t="shared" si="419"/>
        <v>0</v>
      </c>
      <c r="P10672" t="s">
        <v>12694</v>
      </c>
    </row>
    <row r="10673" spans="2:16" x14ac:dyDescent="0.25">
      <c r="B10673" t="s">
        <v>10679</v>
      </c>
      <c r="C10673" s="119" t="s">
        <v>60</v>
      </c>
      <c r="D10673" t="s">
        <v>11537</v>
      </c>
      <c r="E10673" t="s">
        <v>11530</v>
      </c>
      <c r="F10673" t="s">
        <v>11540</v>
      </c>
      <c r="G10673" t="s">
        <v>61</v>
      </c>
      <c r="H10673" t="s">
        <v>18</v>
      </c>
      <c r="I10673" t="s">
        <v>11541</v>
      </c>
      <c r="J10673">
        <v>2018</v>
      </c>
      <c r="K10673">
        <v>683.12</v>
      </c>
      <c r="L10673">
        <v>21</v>
      </c>
      <c r="M10673">
        <v>1</v>
      </c>
      <c r="N10673">
        <f t="shared" si="420"/>
        <v>0</v>
      </c>
      <c r="O10673">
        <f t="shared" si="419"/>
        <v>0</v>
      </c>
      <c r="P10673" t="s">
        <v>12694</v>
      </c>
    </row>
    <row r="10674" spans="2:16" x14ac:dyDescent="0.25">
      <c r="B10674" t="s">
        <v>10680</v>
      </c>
      <c r="C10674" s="119" t="s">
        <v>60</v>
      </c>
      <c r="D10674" t="s">
        <v>11537</v>
      </c>
      <c r="E10674" t="s">
        <v>11530</v>
      </c>
      <c r="F10674" t="s">
        <v>11540</v>
      </c>
      <c r="G10674" t="s">
        <v>61</v>
      </c>
      <c r="H10674" t="s">
        <v>18</v>
      </c>
      <c r="I10674" t="s">
        <v>11541</v>
      </c>
      <c r="J10674">
        <v>2018</v>
      </c>
      <c r="K10674">
        <v>651</v>
      </c>
      <c r="L10674">
        <v>24</v>
      </c>
      <c r="M10674">
        <v>1</v>
      </c>
      <c r="N10674">
        <f t="shared" si="420"/>
        <v>0</v>
      </c>
      <c r="O10674">
        <f t="shared" si="419"/>
        <v>0</v>
      </c>
      <c r="P10674" t="s">
        <v>12694</v>
      </c>
    </row>
    <row r="10675" spans="2:16" x14ac:dyDescent="0.25">
      <c r="B10675" t="s">
        <v>10681</v>
      </c>
      <c r="C10675" s="119" t="s">
        <v>60</v>
      </c>
      <c r="D10675" t="s">
        <v>11537</v>
      </c>
      <c r="E10675" t="s">
        <v>11530</v>
      </c>
      <c r="F10675" t="s">
        <v>11540</v>
      </c>
      <c r="G10675" t="s">
        <v>61</v>
      </c>
      <c r="H10675" t="s">
        <v>18</v>
      </c>
      <c r="I10675" t="s">
        <v>11541</v>
      </c>
      <c r="J10675">
        <v>2018</v>
      </c>
      <c r="K10675">
        <v>651.15</v>
      </c>
      <c r="L10675">
        <v>25</v>
      </c>
      <c r="M10675">
        <v>1</v>
      </c>
      <c r="N10675">
        <f t="shared" si="420"/>
        <v>0</v>
      </c>
      <c r="O10675">
        <f t="shared" si="419"/>
        <v>0</v>
      </c>
      <c r="P10675" t="s">
        <v>12694</v>
      </c>
    </row>
    <row r="10676" spans="2:16" x14ac:dyDescent="0.25">
      <c r="B10676" t="s">
        <v>10682</v>
      </c>
      <c r="C10676" s="119" t="s">
        <v>60</v>
      </c>
      <c r="D10676" t="s">
        <v>11537</v>
      </c>
      <c r="E10676" t="s">
        <v>11530</v>
      </c>
      <c r="F10676" t="s">
        <v>11540</v>
      </c>
      <c r="G10676" t="s">
        <v>61</v>
      </c>
      <c r="H10676" t="s">
        <v>18</v>
      </c>
      <c r="I10676" t="s">
        <v>11541</v>
      </c>
      <c r="J10676">
        <v>2018</v>
      </c>
      <c r="K10676">
        <v>650.85</v>
      </c>
      <c r="L10676">
        <v>23</v>
      </c>
      <c r="M10676">
        <v>1</v>
      </c>
      <c r="N10676">
        <f t="shared" si="420"/>
        <v>0</v>
      </c>
      <c r="O10676">
        <f t="shared" si="419"/>
        <v>0</v>
      </c>
      <c r="P10676" t="s">
        <v>12694</v>
      </c>
    </row>
    <row r="10677" spans="2:16" x14ac:dyDescent="0.25">
      <c r="B10677" t="s">
        <v>10683</v>
      </c>
      <c r="C10677" s="119" t="s">
        <v>60</v>
      </c>
      <c r="D10677" t="s">
        <v>11537</v>
      </c>
      <c r="E10677" t="s">
        <v>11530</v>
      </c>
      <c r="F10677" t="s">
        <v>11540</v>
      </c>
      <c r="G10677" t="s">
        <v>61</v>
      </c>
      <c r="H10677" t="s">
        <v>18</v>
      </c>
      <c r="I10677" t="s">
        <v>11541</v>
      </c>
      <c r="J10677">
        <v>2018</v>
      </c>
      <c r="K10677">
        <v>652.23</v>
      </c>
      <c r="L10677">
        <v>32</v>
      </c>
      <c r="M10677">
        <v>1</v>
      </c>
      <c r="N10677">
        <f t="shared" si="420"/>
        <v>0</v>
      </c>
      <c r="O10677">
        <f t="shared" si="419"/>
        <v>0</v>
      </c>
      <c r="P10677" t="s">
        <v>12694</v>
      </c>
    </row>
    <row r="10678" spans="2:16" x14ac:dyDescent="0.25">
      <c r="B10678" t="s">
        <v>10684</v>
      </c>
      <c r="C10678" s="119" t="s">
        <v>60</v>
      </c>
      <c r="D10678" t="s">
        <v>11537</v>
      </c>
      <c r="E10678" t="s">
        <v>11530</v>
      </c>
      <c r="F10678" t="s">
        <v>11540</v>
      </c>
      <c r="G10678" t="s">
        <v>61</v>
      </c>
      <c r="H10678" t="s">
        <v>18</v>
      </c>
      <c r="I10678" t="s">
        <v>11541</v>
      </c>
      <c r="J10678">
        <v>2018</v>
      </c>
      <c r="K10678">
        <v>685.03</v>
      </c>
      <c r="L10678">
        <v>33</v>
      </c>
      <c r="M10678">
        <v>1</v>
      </c>
      <c r="N10678">
        <f t="shared" si="420"/>
        <v>0</v>
      </c>
      <c r="O10678">
        <f t="shared" si="419"/>
        <v>0</v>
      </c>
      <c r="P10678" t="s">
        <v>12694</v>
      </c>
    </row>
    <row r="10679" spans="2:16" x14ac:dyDescent="0.25">
      <c r="B10679" t="s">
        <v>10685</v>
      </c>
      <c r="C10679" s="119" t="s">
        <v>60</v>
      </c>
      <c r="D10679" t="s">
        <v>11537</v>
      </c>
      <c r="E10679" t="s">
        <v>11530</v>
      </c>
      <c r="F10679" t="s">
        <v>11540</v>
      </c>
      <c r="G10679" t="s">
        <v>61</v>
      </c>
      <c r="H10679" t="s">
        <v>18</v>
      </c>
      <c r="I10679" t="s">
        <v>11541</v>
      </c>
      <c r="J10679">
        <v>2018</v>
      </c>
      <c r="K10679">
        <v>683.76</v>
      </c>
      <c r="L10679">
        <v>25</v>
      </c>
      <c r="M10679">
        <v>1</v>
      </c>
      <c r="N10679">
        <f t="shared" si="420"/>
        <v>0</v>
      </c>
      <c r="O10679">
        <f t="shared" si="419"/>
        <v>0</v>
      </c>
      <c r="P10679" t="s">
        <v>12694</v>
      </c>
    </row>
    <row r="10680" spans="2:16" x14ac:dyDescent="0.25">
      <c r="B10680" t="s">
        <v>10686</v>
      </c>
      <c r="C10680" s="119" t="s">
        <v>60</v>
      </c>
      <c r="D10680" t="s">
        <v>11537</v>
      </c>
      <c r="E10680" t="s">
        <v>11530</v>
      </c>
      <c r="F10680" t="s">
        <v>11540</v>
      </c>
      <c r="G10680" t="s">
        <v>61</v>
      </c>
      <c r="H10680" t="s">
        <v>18</v>
      </c>
      <c r="I10680" t="s">
        <v>11541</v>
      </c>
      <c r="J10680">
        <v>2018</v>
      </c>
      <c r="K10680">
        <v>651</v>
      </c>
      <c r="L10680">
        <v>24</v>
      </c>
      <c r="M10680">
        <v>1</v>
      </c>
      <c r="N10680">
        <f t="shared" si="420"/>
        <v>0</v>
      </c>
      <c r="O10680">
        <f t="shared" si="419"/>
        <v>0</v>
      </c>
      <c r="P10680" t="s">
        <v>12694</v>
      </c>
    </row>
    <row r="10681" spans="2:16" x14ac:dyDescent="0.25">
      <c r="B10681" t="s">
        <v>10687</v>
      </c>
      <c r="C10681" s="119" t="s">
        <v>60</v>
      </c>
      <c r="D10681" t="s">
        <v>11537</v>
      </c>
      <c r="E10681" t="s">
        <v>11530</v>
      </c>
      <c r="F10681" t="s">
        <v>11540</v>
      </c>
      <c r="G10681" t="s">
        <v>61</v>
      </c>
      <c r="H10681" t="s">
        <v>18</v>
      </c>
      <c r="I10681" t="s">
        <v>11541</v>
      </c>
      <c r="J10681">
        <v>2018</v>
      </c>
      <c r="K10681">
        <v>651.15</v>
      </c>
      <c r="L10681">
        <v>25</v>
      </c>
      <c r="M10681">
        <v>1</v>
      </c>
      <c r="N10681">
        <f t="shared" si="420"/>
        <v>0</v>
      </c>
      <c r="O10681">
        <f t="shared" si="419"/>
        <v>0</v>
      </c>
      <c r="P10681" t="s">
        <v>12694</v>
      </c>
    </row>
    <row r="10682" spans="2:16" x14ac:dyDescent="0.25">
      <c r="B10682" t="s">
        <v>10688</v>
      </c>
      <c r="C10682" s="119" t="s">
        <v>60</v>
      </c>
      <c r="D10682" t="s">
        <v>11537</v>
      </c>
      <c r="E10682" t="s">
        <v>11530</v>
      </c>
      <c r="F10682" t="s">
        <v>11540</v>
      </c>
      <c r="G10682" t="s">
        <v>61</v>
      </c>
      <c r="H10682" t="s">
        <v>18</v>
      </c>
      <c r="I10682" t="s">
        <v>11541</v>
      </c>
      <c r="J10682">
        <v>2018</v>
      </c>
      <c r="K10682">
        <v>652.70000000000005</v>
      </c>
      <c r="L10682">
        <v>35</v>
      </c>
      <c r="M10682">
        <v>1</v>
      </c>
      <c r="N10682">
        <f t="shared" si="420"/>
        <v>0</v>
      </c>
      <c r="O10682">
        <f t="shared" si="419"/>
        <v>0</v>
      </c>
      <c r="P10682" t="s">
        <v>12694</v>
      </c>
    </row>
    <row r="10683" spans="2:16" x14ac:dyDescent="0.25">
      <c r="B10683" t="s">
        <v>10689</v>
      </c>
      <c r="C10683" s="119" t="s">
        <v>60</v>
      </c>
      <c r="D10683" t="s">
        <v>11539</v>
      </c>
      <c r="E10683" t="s">
        <v>11530</v>
      </c>
      <c r="F10683" t="s">
        <v>11540</v>
      </c>
      <c r="G10683" t="s">
        <v>61</v>
      </c>
      <c r="H10683" t="s">
        <v>18</v>
      </c>
      <c r="I10683" t="s">
        <v>11541</v>
      </c>
      <c r="J10683">
        <v>2018</v>
      </c>
      <c r="K10683">
        <v>686.39</v>
      </c>
      <c r="L10683">
        <v>43</v>
      </c>
      <c r="M10683">
        <v>1</v>
      </c>
      <c r="N10683">
        <f t="shared" si="420"/>
        <v>0</v>
      </c>
      <c r="O10683">
        <f t="shared" ref="O10683:O10746" si="421">IF(OR(L10683="",L10683&lt;=0),1,0)</f>
        <v>0</v>
      </c>
      <c r="P10683" t="s">
        <v>12694</v>
      </c>
    </row>
    <row r="10684" spans="2:16" x14ac:dyDescent="0.25">
      <c r="B10684" t="s">
        <v>10690</v>
      </c>
      <c r="C10684" s="119" t="s">
        <v>60</v>
      </c>
      <c r="D10684" t="s">
        <v>11537</v>
      </c>
      <c r="E10684" t="s">
        <v>11530</v>
      </c>
      <c r="F10684" t="s">
        <v>11540</v>
      </c>
      <c r="G10684" t="s">
        <v>61</v>
      </c>
      <c r="H10684" t="s">
        <v>18</v>
      </c>
      <c r="I10684" t="s">
        <v>11541</v>
      </c>
      <c r="J10684">
        <v>2018</v>
      </c>
      <c r="K10684">
        <v>684.4</v>
      </c>
      <c r="L10684">
        <v>29</v>
      </c>
      <c r="M10684">
        <v>1</v>
      </c>
      <c r="N10684">
        <f t="shared" si="420"/>
        <v>0</v>
      </c>
      <c r="O10684">
        <f t="shared" si="421"/>
        <v>0</v>
      </c>
      <c r="P10684" t="s">
        <v>12694</v>
      </c>
    </row>
    <row r="10685" spans="2:16" x14ac:dyDescent="0.25">
      <c r="B10685" t="s">
        <v>10691</v>
      </c>
      <c r="C10685" s="119" t="s">
        <v>60</v>
      </c>
      <c r="D10685" t="s">
        <v>11550</v>
      </c>
      <c r="E10685" t="s">
        <v>11530</v>
      </c>
      <c r="F10685" t="s">
        <v>11540</v>
      </c>
      <c r="G10685" t="s">
        <v>61</v>
      </c>
      <c r="H10685" t="s">
        <v>18</v>
      </c>
      <c r="I10685" t="s">
        <v>11541</v>
      </c>
      <c r="J10685">
        <v>2018</v>
      </c>
      <c r="K10685">
        <v>651.46</v>
      </c>
      <c r="L10685">
        <v>27</v>
      </c>
      <c r="M10685">
        <v>1</v>
      </c>
      <c r="N10685">
        <f t="shared" si="420"/>
        <v>0</v>
      </c>
      <c r="O10685">
        <f t="shared" si="421"/>
        <v>0</v>
      </c>
      <c r="P10685" t="s">
        <v>12694</v>
      </c>
    </row>
    <row r="10686" spans="2:16" x14ac:dyDescent="0.25">
      <c r="B10686" t="s">
        <v>10692</v>
      </c>
      <c r="C10686" s="119" t="s">
        <v>60</v>
      </c>
      <c r="D10686" t="s">
        <v>11550</v>
      </c>
      <c r="E10686" t="s">
        <v>11530</v>
      </c>
      <c r="F10686" t="s">
        <v>11540</v>
      </c>
      <c r="G10686" t="s">
        <v>61</v>
      </c>
      <c r="H10686" t="s">
        <v>18</v>
      </c>
      <c r="I10686" t="s">
        <v>11541</v>
      </c>
      <c r="J10686">
        <v>2018</v>
      </c>
      <c r="K10686">
        <v>653.16</v>
      </c>
      <c r="L10686">
        <v>38</v>
      </c>
      <c r="M10686">
        <v>1</v>
      </c>
      <c r="N10686">
        <f t="shared" si="420"/>
        <v>0</v>
      </c>
      <c r="O10686">
        <f t="shared" si="421"/>
        <v>0</v>
      </c>
      <c r="P10686" t="s">
        <v>12694</v>
      </c>
    </row>
    <row r="10687" spans="2:16" x14ac:dyDescent="0.25">
      <c r="B10687" t="s">
        <v>10693</v>
      </c>
      <c r="C10687" s="119" t="s">
        <v>60</v>
      </c>
      <c r="D10687" t="s">
        <v>11537</v>
      </c>
      <c r="E10687" t="s">
        <v>11530</v>
      </c>
      <c r="F10687" t="s">
        <v>11540</v>
      </c>
      <c r="G10687" t="s">
        <v>61</v>
      </c>
      <c r="H10687" t="s">
        <v>18</v>
      </c>
      <c r="I10687" t="s">
        <v>11541</v>
      </c>
      <c r="J10687">
        <v>2018</v>
      </c>
      <c r="K10687">
        <v>683.29</v>
      </c>
      <c r="L10687">
        <v>22</v>
      </c>
      <c r="M10687">
        <v>1</v>
      </c>
      <c r="N10687">
        <f t="shared" si="420"/>
        <v>0</v>
      </c>
      <c r="O10687">
        <f t="shared" si="421"/>
        <v>0</v>
      </c>
      <c r="P10687" t="s">
        <v>12694</v>
      </c>
    </row>
    <row r="10688" spans="2:16" x14ac:dyDescent="0.25">
      <c r="B10688" t="s">
        <v>10694</v>
      </c>
      <c r="C10688" s="119" t="s">
        <v>60</v>
      </c>
      <c r="D10688" t="s">
        <v>11537</v>
      </c>
      <c r="E10688" t="s">
        <v>11530</v>
      </c>
      <c r="F10688" t="s">
        <v>11540</v>
      </c>
      <c r="G10688" t="s">
        <v>61</v>
      </c>
      <c r="H10688" t="s">
        <v>18</v>
      </c>
      <c r="I10688" t="s">
        <v>11541</v>
      </c>
      <c r="J10688">
        <v>2018</v>
      </c>
      <c r="K10688">
        <v>683.29</v>
      </c>
      <c r="L10688">
        <v>22</v>
      </c>
      <c r="M10688">
        <v>1</v>
      </c>
      <c r="N10688">
        <f t="shared" si="420"/>
        <v>0</v>
      </c>
      <c r="O10688">
        <f t="shared" si="421"/>
        <v>0</v>
      </c>
      <c r="P10688" t="s">
        <v>12694</v>
      </c>
    </row>
    <row r="10689" spans="2:16" x14ac:dyDescent="0.25">
      <c r="B10689" t="s">
        <v>10695</v>
      </c>
      <c r="C10689" s="119" t="s">
        <v>60</v>
      </c>
      <c r="D10689" t="s">
        <v>11537</v>
      </c>
      <c r="E10689" t="s">
        <v>11530</v>
      </c>
      <c r="F10689" t="s">
        <v>11540</v>
      </c>
      <c r="G10689" t="s">
        <v>61</v>
      </c>
      <c r="H10689" t="s">
        <v>18</v>
      </c>
      <c r="I10689" t="s">
        <v>11541</v>
      </c>
      <c r="J10689">
        <v>2018</v>
      </c>
      <c r="K10689">
        <v>683.29</v>
      </c>
      <c r="L10689">
        <v>22</v>
      </c>
      <c r="M10689">
        <v>1</v>
      </c>
      <c r="N10689">
        <f t="shared" si="420"/>
        <v>0</v>
      </c>
      <c r="O10689">
        <f t="shared" si="421"/>
        <v>0</v>
      </c>
      <c r="P10689" t="s">
        <v>12694</v>
      </c>
    </row>
    <row r="10690" spans="2:16" x14ac:dyDescent="0.25">
      <c r="B10690" t="s">
        <v>10696</v>
      </c>
      <c r="C10690" s="119" t="s">
        <v>60</v>
      </c>
      <c r="D10690" t="s">
        <v>11537</v>
      </c>
      <c r="E10690" t="s">
        <v>11530</v>
      </c>
      <c r="F10690" t="s">
        <v>11540</v>
      </c>
      <c r="G10690" t="s">
        <v>61</v>
      </c>
      <c r="H10690" t="s">
        <v>18</v>
      </c>
      <c r="I10690" t="s">
        <v>11541</v>
      </c>
      <c r="J10690">
        <v>2018</v>
      </c>
      <c r="K10690">
        <v>683.12</v>
      </c>
      <c r="L10690">
        <v>21</v>
      </c>
      <c r="M10690">
        <v>1</v>
      </c>
      <c r="N10690">
        <f t="shared" si="420"/>
        <v>0</v>
      </c>
      <c r="O10690">
        <f t="shared" si="421"/>
        <v>0</v>
      </c>
      <c r="P10690" t="s">
        <v>12694</v>
      </c>
    </row>
    <row r="10691" spans="2:16" x14ac:dyDescent="0.25">
      <c r="B10691" t="s">
        <v>10697</v>
      </c>
      <c r="C10691" s="119" t="s">
        <v>60</v>
      </c>
      <c r="D10691" t="s">
        <v>11537</v>
      </c>
      <c r="E10691" t="s">
        <v>11530</v>
      </c>
      <c r="F10691" t="s">
        <v>11540</v>
      </c>
      <c r="G10691" t="s">
        <v>61</v>
      </c>
      <c r="H10691" t="s">
        <v>18</v>
      </c>
      <c r="I10691" t="s">
        <v>11541</v>
      </c>
      <c r="J10691">
        <v>2018</v>
      </c>
      <c r="K10691">
        <v>683.12</v>
      </c>
      <c r="L10691">
        <v>21</v>
      </c>
      <c r="M10691">
        <v>1</v>
      </c>
      <c r="N10691">
        <f t="shared" si="420"/>
        <v>0</v>
      </c>
      <c r="O10691">
        <f t="shared" si="421"/>
        <v>0</v>
      </c>
      <c r="P10691" t="s">
        <v>12694</v>
      </c>
    </row>
    <row r="10692" spans="2:16" x14ac:dyDescent="0.25">
      <c r="B10692" t="s">
        <v>10698</v>
      </c>
      <c r="C10692" s="119" t="s">
        <v>60</v>
      </c>
      <c r="D10692" t="s">
        <v>11537</v>
      </c>
      <c r="E10692" t="s">
        <v>11530</v>
      </c>
      <c r="F10692" t="s">
        <v>11540</v>
      </c>
      <c r="G10692" t="s">
        <v>61</v>
      </c>
      <c r="H10692" t="s">
        <v>18</v>
      </c>
      <c r="I10692" t="s">
        <v>11541</v>
      </c>
      <c r="J10692">
        <v>2018</v>
      </c>
      <c r="K10692">
        <v>685.19</v>
      </c>
      <c r="L10692">
        <v>34</v>
      </c>
      <c r="M10692">
        <v>1</v>
      </c>
      <c r="N10692">
        <f t="shared" si="420"/>
        <v>0</v>
      </c>
      <c r="O10692">
        <f t="shared" si="421"/>
        <v>0</v>
      </c>
      <c r="P10692" t="s">
        <v>12694</v>
      </c>
    </row>
    <row r="10693" spans="2:16" x14ac:dyDescent="0.25">
      <c r="B10693" t="s">
        <v>10699</v>
      </c>
      <c r="C10693" s="119" t="s">
        <v>60</v>
      </c>
      <c r="D10693" t="s">
        <v>11537</v>
      </c>
      <c r="E10693" t="s">
        <v>11530</v>
      </c>
      <c r="F10693" t="s">
        <v>11540</v>
      </c>
      <c r="G10693" t="s">
        <v>61</v>
      </c>
      <c r="H10693" t="s">
        <v>18</v>
      </c>
      <c r="I10693" t="s">
        <v>11541</v>
      </c>
      <c r="J10693">
        <v>2018</v>
      </c>
      <c r="K10693">
        <v>683.92</v>
      </c>
      <c r="L10693">
        <v>26</v>
      </c>
      <c r="M10693">
        <v>1</v>
      </c>
      <c r="N10693">
        <f t="shared" si="420"/>
        <v>0</v>
      </c>
      <c r="O10693">
        <f t="shared" si="421"/>
        <v>0</v>
      </c>
      <c r="P10693" t="s">
        <v>12694</v>
      </c>
    </row>
    <row r="10694" spans="2:16" x14ac:dyDescent="0.25">
      <c r="B10694" t="s">
        <v>10700</v>
      </c>
      <c r="C10694" s="119" t="s">
        <v>60</v>
      </c>
      <c r="D10694" t="s">
        <v>11537</v>
      </c>
      <c r="E10694" t="s">
        <v>11530</v>
      </c>
      <c r="F10694" t="s">
        <v>11540</v>
      </c>
      <c r="G10694" t="s">
        <v>61</v>
      </c>
      <c r="H10694" t="s">
        <v>18</v>
      </c>
      <c r="I10694" t="s">
        <v>11541</v>
      </c>
      <c r="J10694">
        <v>2018</v>
      </c>
      <c r="K10694">
        <v>683.92</v>
      </c>
      <c r="L10694">
        <v>26</v>
      </c>
      <c r="M10694">
        <v>1</v>
      </c>
      <c r="N10694">
        <f t="shared" si="420"/>
        <v>0</v>
      </c>
      <c r="O10694">
        <f t="shared" si="421"/>
        <v>0</v>
      </c>
      <c r="P10694" t="s">
        <v>12694</v>
      </c>
    </row>
    <row r="10695" spans="2:16" x14ac:dyDescent="0.25">
      <c r="B10695" t="s">
        <v>10701</v>
      </c>
      <c r="C10695" s="119" t="s">
        <v>60</v>
      </c>
      <c r="D10695" t="s">
        <v>11537</v>
      </c>
      <c r="E10695" t="s">
        <v>11530</v>
      </c>
      <c r="F10695" t="s">
        <v>11540</v>
      </c>
      <c r="G10695" t="s">
        <v>61</v>
      </c>
      <c r="H10695" t="s">
        <v>18</v>
      </c>
      <c r="I10695" t="s">
        <v>11541</v>
      </c>
      <c r="J10695">
        <v>2018</v>
      </c>
      <c r="K10695">
        <v>684.07</v>
      </c>
      <c r="L10695">
        <v>27</v>
      </c>
      <c r="M10695">
        <v>1</v>
      </c>
      <c r="N10695">
        <f t="shared" si="420"/>
        <v>0</v>
      </c>
      <c r="O10695">
        <f t="shared" si="421"/>
        <v>0</v>
      </c>
      <c r="P10695" t="s">
        <v>12694</v>
      </c>
    </row>
    <row r="10696" spans="2:16" x14ac:dyDescent="0.25">
      <c r="B10696" t="s">
        <v>10702</v>
      </c>
      <c r="C10696" s="119" t="s">
        <v>60</v>
      </c>
      <c r="D10696" t="s">
        <v>11537</v>
      </c>
      <c r="E10696" t="s">
        <v>11530</v>
      </c>
      <c r="F10696" t="s">
        <v>11540</v>
      </c>
      <c r="G10696" t="s">
        <v>61</v>
      </c>
      <c r="H10696" t="s">
        <v>18</v>
      </c>
      <c r="I10696" t="s">
        <v>11541</v>
      </c>
      <c r="J10696">
        <v>2018</v>
      </c>
      <c r="K10696">
        <v>684.07</v>
      </c>
      <c r="L10696">
        <v>27</v>
      </c>
      <c r="M10696">
        <v>1</v>
      </c>
      <c r="N10696">
        <f t="shared" si="420"/>
        <v>0</v>
      </c>
      <c r="O10696">
        <f t="shared" si="421"/>
        <v>0</v>
      </c>
      <c r="P10696" t="s">
        <v>12694</v>
      </c>
    </row>
    <row r="10697" spans="2:16" x14ac:dyDescent="0.25">
      <c r="B10697" t="s">
        <v>10703</v>
      </c>
      <c r="C10697" s="119" t="s">
        <v>60</v>
      </c>
      <c r="D10697" t="s">
        <v>11537</v>
      </c>
      <c r="E10697" t="s">
        <v>11530</v>
      </c>
      <c r="F10697" t="s">
        <v>11540</v>
      </c>
      <c r="G10697" t="s">
        <v>61</v>
      </c>
      <c r="H10697" t="s">
        <v>18</v>
      </c>
      <c r="I10697" t="s">
        <v>11541</v>
      </c>
      <c r="J10697">
        <v>2018</v>
      </c>
      <c r="K10697">
        <v>683.92</v>
      </c>
      <c r="L10697">
        <v>26</v>
      </c>
      <c r="M10697">
        <v>1</v>
      </c>
      <c r="N10697">
        <f t="shared" si="420"/>
        <v>0</v>
      </c>
      <c r="O10697">
        <f t="shared" si="421"/>
        <v>0</v>
      </c>
      <c r="P10697" t="s">
        <v>12694</v>
      </c>
    </row>
    <row r="10698" spans="2:16" x14ac:dyDescent="0.25">
      <c r="B10698" t="s">
        <v>10704</v>
      </c>
      <c r="C10698" s="119" t="s">
        <v>60</v>
      </c>
      <c r="D10698" t="s">
        <v>11537</v>
      </c>
      <c r="E10698" t="s">
        <v>11530</v>
      </c>
      <c r="F10698" t="s">
        <v>11540</v>
      </c>
      <c r="G10698" t="s">
        <v>61</v>
      </c>
      <c r="H10698" t="s">
        <v>18</v>
      </c>
      <c r="I10698" t="s">
        <v>11541</v>
      </c>
      <c r="J10698">
        <v>2018</v>
      </c>
      <c r="K10698">
        <v>650.49</v>
      </c>
      <c r="L10698">
        <v>20</v>
      </c>
      <c r="M10698">
        <v>1</v>
      </c>
      <c r="N10698">
        <f t="shared" si="420"/>
        <v>0</v>
      </c>
      <c r="O10698">
        <f t="shared" si="421"/>
        <v>0</v>
      </c>
      <c r="P10698" t="s">
        <v>12694</v>
      </c>
    </row>
    <row r="10699" spans="2:16" x14ac:dyDescent="0.25">
      <c r="B10699" t="s">
        <v>10705</v>
      </c>
      <c r="C10699" s="119" t="s">
        <v>60</v>
      </c>
      <c r="D10699" t="s">
        <v>11537</v>
      </c>
      <c r="E10699" t="s">
        <v>11530</v>
      </c>
      <c r="F10699" t="s">
        <v>11540</v>
      </c>
      <c r="G10699" t="s">
        <v>61</v>
      </c>
      <c r="H10699" t="s">
        <v>18</v>
      </c>
      <c r="I10699" t="s">
        <v>11541</v>
      </c>
      <c r="J10699">
        <v>2018</v>
      </c>
      <c r="K10699">
        <v>650.97</v>
      </c>
      <c r="L10699">
        <v>23</v>
      </c>
      <c r="M10699">
        <v>1</v>
      </c>
      <c r="N10699">
        <f t="shared" ref="N10699:N10762" si="422">IF(K10699&lt;100,1,0)</f>
        <v>0</v>
      </c>
      <c r="O10699">
        <f t="shared" si="421"/>
        <v>0</v>
      </c>
      <c r="P10699" t="s">
        <v>12694</v>
      </c>
    </row>
    <row r="10700" spans="2:16" x14ac:dyDescent="0.25">
      <c r="B10700" t="s">
        <v>10706</v>
      </c>
      <c r="C10700" s="119" t="s">
        <v>60</v>
      </c>
      <c r="D10700" t="s">
        <v>11537</v>
      </c>
      <c r="E10700" t="s">
        <v>11530</v>
      </c>
      <c r="F10700" t="s">
        <v>11540</v>
      </c>
      <c r="G10700" t="s">
        <v>61</v>
      </c>
      <c r="H10700" t="s">
        <v>18</v>
      </c>
      <c r="I10700" t="s">
        <v>11541</v>
      </c>
      <c r="J10700">
        <v>2018</v>
      </c>
      <c r="K10700">
        <v>683.12</v>
      </c>
      <c r="L10700">
        <v>21</v>
      </c>
      <c r="M10700">
        <v>1</v>
      </c>
      <c r="N10700">
        <f t="shared" si="422"/>
        <v>0</v>
      </c>
      <c r="O10700">
        <f t="shared" si="421"/>
        <v>0</v>
      </c>
      <c r="P10700" t="s">
        <v>12694</v>
      </c>
    </row>
    <row r="10701" spans="2:16" x14ac:dyDescent="0.25">
      <c r="B10701" t="s">
        <v>10707</v>
      </c>
      <c r="C10701" s="119" t="s">
        <v>60</v>
      </c>
      <c r="D10701" t="s">
        <v>11537</v>
      </c>
      <c r="E10701" t="s">
        <v>11530</v>
      </c>
      <c r="F10701" t="s">
        <v>11540</v>
      </c>
      <c r="G10701" t="s">
        <v>61</v>
      </c>
      <c r="H10701" t="s">
        <v>18</v>
      </c>
      <c r="I10701" t="s">
        <v>11541</v>
      </c>
      <c r="J10701">
        <v>2018</v>
      </c>
      <c r="K10701">
        <v>679.77</v>
      </c>
      <c r="L10701">
        <v>12</v>
      </c>
      <c r="M10701">
        <v>1</v>
      </c>
      <c r="N10701">
        <f t="shared" si="422"/>
        <v>0</v>
      </c>
      <c r="O10701">
        <f t="shared" si="421"/>
        <v>0</v>
      </c>
      <c r="P10701" t="s">
        <v>12694</v>
      </c>
    </row>
    <row r="10702" spans="2:16" x14ac:dyDescent="0.25">
      <c r="B10702" t="s">
        <v>10708</v>
      </c>
      <c r="C10702" s="119" t="s">
        <v>60</v>
      </c>
      <c r="D10702" t="s">
        <v>11537</v>
      </c>
      <c r="E10702" t="s">
        <v>11530</v>
      </c>
      <c r="F10702" t="s">
        <v>11540</v>
      </c>
      <c r="G10702" t="s">
        <v>61</v>
      </c>
      <c r="H10702" t="s">
        <v>18</v>
      </c>
      <c r="I10702" t="s">
        <v>11541</v>
      </c>
      <c r="J10702">
        <v>2018</v>
      </c>
      <c r="K10702">
        <v>900.55</v>
      </c>
      <c r="L10702">
        <v>23</v>
      </c>
      <c r="M10702">
        <v>1</v>
      </c>
      <c r="N10702">
        <f t="shared" si="422"/>
        <v>0</v>
      </c>
      <c r="O10702">
        <f t="shared" si="421"/>
        <v>0</v>
      </c>
      <c r="P10702" t="s">
        <v>12694</v>
      </c>
    </row>
    <row r="10703" spans="2:16" x14ac:dyDescent="0.25">
      <c r="B10703" t="s">
        <v>10709</v>
      </c>
      <c r="C10703" s="119" t="s">
        <v>60</v>
      </c>
      <c r="D10703" t="s">
        <v>11537</v>
      </c>
      <c r="E10703" t="s">
        <v>11530</v>
      </c>
      <c r="F10703" t="s">
        <v>11540</v>
      </c>
      <c r="G10703" t="s">
        <v>61</v>
      </c>
      <c r="H10703" t="s">
        <v>18</v>
      </c>
      <c r="I10703" t="s">
        <v>11541</v>
      </c>
      <c r="J10703">
        <v>2018</v>
      </c>
      <c r="K10703">
        <v>683.29</v>
      </c>
      <c r="L10703">
        <v>22</v>
      </c>
      <c r="M10703">
        <v>1</v>
      </c>
      <c r="N10703">
        <f t="shared" si="422"/>
        <v>0</v>
      </c>
      <c r="O10703">
        <f t="shared" si="421"/>
        <v>0</v>
      </c>
      <c r="P10703" t="s">
        <v>12694</v>
      </c>
    </row>
    <row r="10704" spans="2:16" x14ac:dyDescent="0.25">
      <c r="B10704" t="s">
        <v>10710</v>
      </c>
      <c r="C10704" s="119" t="s">
        <v>60</v>
      </c>
      <c r="D10704" t="s">
        <v>11537</v>
      </c>
      <c r="E10704" t="s">
        <v>11530</v>
      </c>
      <c r="F10704" t="s">
        <v>11540</v>
      </c>
      <c r="G10704" t="s">
        <v>61</v>
      </c>
      <c r="H10704" t="s">
        <v>18</v>
      </c>
      <c r="I10704" t="s">
        <v>11541</v>
      </c>
      <c r="J10704">
        <v>2018</v>
      </c>
      <c r="K10704">
        <v>683.76</v>
      </c>
      <c r="L10704">
        <v>25</v>
      </c>
      <c r="M10704">
        <v>1</v>
      </c>
      <c r="N10704">
        <f t="shared" si="422"/>
        <v>0</v>
      </c>
      <c r="O10704">
        <f t="shared" si="421"/>
        <v>0</v>
      </c>
      <c r="P10704" t="s">
        <v>12694</v>
      </c>
    </row>
    <row r="10705" spans="2:16" x14ac:dyDescent="0.25">
      <c r="B10705" t="s">
        <v>10711</v>
      </c>
      <c r="C10705" s="119" t="s">
        <v>60</v>
      </c>
      <c r="D10705" t="s">
        <v>11537</v>
      </c>
      <c r="E10705" t="s">
        <v>11530</v>
      </c>
      <c r="F10705" t="s">
        <v>11540</v>
      </c>
      <c r="G10705" t="s">
        <v>61</v>
      </c>
      <c r="H10705" t="s">
        <v>18</v>
      </c>
      <c r="I10705" t="s">
        <v>11541</v>
      </c>
      <c r="J10705">
        <v>2018</v>
      </c>
      <c r="K10705">
        <v>685.87</v>
      </c>
      <c r="L10705">
        <v>21</v>
      </c>
      <c r="M10705">
        <v>1</v>
      </c>
      <c r="N10705">
        <f t="shared" si="422"/>
        <v>0</v>
      </c>
      <c r="O10705">
        <f t="shared" si="421"/>
        <v>0</v>
      </c>
      <c r="P10705" t="s">
        <v>12694</v>
      </c>
    </row>
    <row r="10706" spans="2:16" x14ac:dyDescent="0.25">
      <c r="B10706" t="s">
        <v>10712</v>
      </c>
      <c r="C10706" s="119" t="s">
        <v>60</v>
      </c>
      <c r="D10706" t="s">
        <v>11537</v>
      </c>
      <c r="E10706" t="s">
        <v>11530</v>
      </c>
      <c r="F10706" t="s">
        <v>11540</v>
      </c>
      <c r="G10706" t="s">
        <v>61</v>
      </c>
      <c r="H10706" t="s">
        <v>18</v>
      </c>
      <c r="I10706" t="s">
        <v>11541</v>
      </c>
      <c r="J10706">
        <v>2018</v>
      </c>
      <c r="K10706">
        <v>683.29</v>
      </c>
      <c r="L10706">
        <v>22</v>
      </c>
      <c r="M10706">
        <v>1</v>
      </c>
      <c r="N10706">
        <f t="shared" si="422"/>
        <v>0</v>
      </c>
      <c r="O10706">
        <f t="shared" si="421"/>
        <v>0</v>
      </c>
      <c r="P10706" t="s">
        <v>12694</v>
      </c>
    </row>
    <row r="10707" spans="2:16" x14ac:dyDescent="0.25">
      <c r="B10707" t="s">
        <v>10713</v>
      </c>
      <c r="C10707" s="119" t="s">
        <v>60</v>
      </c>
      <c r="D10707" t="s">
        <v>11537</v>
      </c>
      <c r="E10707" t="s">
        <v>11530</v>
      </c>
      <c r="F10707" t="s">
        <v>11540</v>
      </c>
      <c r="G10707" t="s">
        <v>61</v>
      </c>
      <c r="H10707" t="s">
        <v>18</v>
      </c>
      <c r="I10707" t="s">
        <v>11541</v>
      </c>
      <c r="J10707">
        <v>2018</v>
      </c>
      <c r="K10707">
        <v>683.29</v>
      </c>
      <c r="L10707">
        <v>22</v>
      </c>
      <c r="M10707">
        <v>1</v>
      </c>
      <c r="N10707">
        <f t="shared" si="422"/>
        <v>0</v>
      </c>
      <c r="O10707">
        <f t="shared" si="421"/>
        <v>0</v>
      </c>
      <c r="P10707" t="s">
        <v>12694</v>
      </c>
    </row>
    <row r="10708" spans="2:16" x14ac:dyDescent="0.25">
      <c r="B10708" t="s">
        <v>10714</v>
      </c>
      <c r="C10708" s="119" t="s">
        <v>60</v>
      </c>
      <c r="D10708" t="s">
        <v>11537</v>
      </c>
      <c r="E10708" t="s">
        <v>11530</v>
      </c>
      <c r="F10708" t="s">
        <v>11540</v>
      </c>
      <c r="G10708" t="s">
        <v>61</v>
      </c>
      <c r="H10708" t="s">
        <v>18</v>
      </c>
      <c r="I10708" t="s">
        <v>11533</v>
      </c>
      <c r="J10708">
        <v>2018</v>
      </c>
      <c r="K10708">
        <v>650.80999999999995</v>
      </c>
      <c r="L10708">
        <v>10</v>
      </c>
      <c r="M10708">
        <v>1</v>
      </c>
      <c r="N10708">
        <f t="shared" si="422"/>
        <v>0</v>
      </c>
      <c r="O10708">
        <f t="shared" si="421"/>
        <v>0</v>
      </c>
      <c r="P10708" t="s">
        <v>12693</v>
      </c>
    </row>
    <row r="10709" spans="2:16" x14ac:dyDescent="0.25">
      <c r="B10709" t="s">
        <v>10715</v>
      </c>
      <c r="C10709" s="119" t="s">
        <v>60</v>
      </c>
      <c r="D10709" t="s">
        <v>11537</v>
      </c>
      <c r="E10709" t="s">
        <v>11530</v>
      </c>
      <c r="F10709" t="s">
        <v>11540</v>
      </c>
      <c r="G10709" t="s">
        <v>61</v>
      </c>
      <c r="H10709" t="s">
        <v>18</v>
      </c>
      <c r="I10709" t="s">
        <v>11541</v>
      </c>
      <c r="J10709">
        <v>2018</v>
      </c>
      <c r="K10709">
        <v>685.36</v>
      </c>
      <c r="L10709">
        <v>35</v>
      </c>
      <c r="M10709">
        <v>1</v>
      </c>
      <c r="N10709">
        <f t="shared" si="422"/>
        <v>0</v>
      </c>
      <c r="O10709">
        <f t="shared" si="421"/>
        <v>0</v>
      </c>
      <c r="P10709" t="s">
        <v>12694</v>
      </c>
    </row>
    <row r="10710" spans="2:16" x14ac:dyDescent="0.25">
      <c r="B10710" t="s">
        <v>10716</v>
      </c>
      <c r="C10710" s="119" t="s">
        <v>60</v>
      </c>
      <c r="D10710" t="s">
        <v>11537</v>
      </c>
      <c r="E10710" t="s">
        <v>11530</v>
      </c>
      <c r="F10710" t="s">
        <v>11540</v>
      </c>
      <c r="G10710" t="s">
        <v>61</v>
      </c>
      <c r="H10710" t="s">
        <v>18</v>
      </c>
      <c r="I10710" t="s">
        <v>11541</v>
      </c>
      <c r="J10710">
        <v>2018</v>
      </c>
      <c r="K10710">
        <v>683.29</v>
      </c>
      <c r="L10710">
        <v>22</v>
      </c>
      <c r="M10710">
        <v>1</v>
      </c>
      <c r="N10710">
        <f t="shared" si="422"/>
        <v>0</v>
      </c>
      <c r="O10710">
        <f t="shared" si="421"/>
        <v>0</v>
      </c>
      <c r="P10710" t="s">
        <v>12694</v>
      </c>
    </row>
    <row r="10711" spans="2:16" x14ac:dyDescent="0.25">
      <c r="B10711" t="s">
        <v>10717</v>
      </c>
      <c r="C10711" s="119" t="s">
        <v>60</v>
      </c>
      <c r="D10711" t="s">
        <v>11537</v>
      </c>
      <c r="E10711" t="s">
        <v>11530</v>
      </c>
      <c r="F10711" t="s">
        <v>11540</v>
      </c>
      <c r="G10711" t="s">
        <v>61</v>
      </c>
      <c r="H10711" t="s">
        <v>18</v>
      </c>
      <c r="I10711" t="s">
        <v>11541</v>
      </c>
      <c r="J10711">
        <v>2018</v>
      </c>
      <c r="K10711">
        <v>684.07</v>
      </c>
      <c r="L10711">
        <v>27</v>
      </c>
      <c r="M10711">
        <v>1</v>
      </c>
      <c r="N10711">
        <f t="shared" si="422"/>
        <v>0</v>
      </c>
      <c r="O10711">
        <f t="shared" si="421"/>
        <v>0</v>
      </c>
      <c r="P10711" t="s">
        <v>12694</v>
      </c>
    </row>
    <row r="10712" spans="2:16" x14ac:dyDescent="0.25">
      <c r="B10712" t="s">
        <v>10718</v>
      </c>
      <c r="C10712" s="119" t="s">
        <v>60</v>
      </c>
      <c r="D10712" t="s">
        <v>11537</v>
      </c>
      <c r="E10712" t="s">
        <v>11530</v>
      </c>
      <c r="F10712" t="s">
        <v>11540</v>
      </c>
      <c r="G10712" t="s">
        <v>61</v>
      </c>
      <c r="H10712" t="s">
        <v>18</v>
      </c>
      <c r="I10712" t="s">
        <v>11541</v>
      </c>
      <c r="J10712">
        <v>2018</v>
      </c>
      <c r="K10712">
        <v>683.92</v>
      </c>
      <c r="L10712">
        <v>26</v>
      </c>
      <c r="M10712">
        <v>1</v>
      </c>
      <c r="N10712">
        <f t="shared" si="422"/>
        <v>0</v>
      </c>
      <c r="O10712">
        <f t="shared" si="421"/>
        <v>0</v>
      </c>
      <c r="P10712" t="s">
        <v>12694</v>
      </c>
    </row>
    <row r="10713" spans="2:16" x14ac:dyDescent="0.25">
      <c r="B10713" t="s">
        <v>10719</v>
      </c>
      <c r="C10713" s="119" t="s">
        <v>60</v>
      </c>
      <c r="D10713" t="s">
        <v>11539</v>
      </c>
      <c r="E10713" t="s">
        <v>11530</v>
      </c>
      <c r="F10713" t="s">
        <v>11540</v>
      </c>
      <c r="G10713" t="s">
        <v>61</v>
      </c>
      <c r="H10713" t="s">
        <v>18</v>
      </c>
      <c r="I10713" t="s">
        <v>11541</v>
      </c>
      <c r="J10713">
        <v>2018</v>
      </c>
      <c r="K10713">
        <v>650.82000000000005</v>
      </c>
      <c r="L10713">
        <v>22</v>
      </c>
      <c r="M10713">
        <v>1</v>
      </c>
      <c r="N10713">
        <f t="shared" si="422"/>
        <v>0</v>
      </c>
      <c r="O10713">
        <f t="shared" si="421"/>
        <v>0</v>
      </c>
      <c r="P10713" t="s">
        <v>12694</v>
      </c>
    </row>
    <row r="10714" spans="2:16" x14ac:dyDescent="0.25">
      <c r="B10714" t="s">
        <v>10720</v>
      </c>
      <c r="C10714" s="119" t="s">
        <v>60</v>
      </c>
      <c r="D10714" t="s">
        <v>11539</v>
      </c>
      <c r="E10714" t="s">
        <v>11530</v>
      </c>
      <c r="F10714" t="s">
        <v>11540</v>
      </c>
      <c r="G10714" t="s">
        <v>61</v>
      </c>
      <c r="H10714" t="s">
        <v>18</v>
      </c>
      <c r="I10714" t="s">
        <v>11541</v>
      </c>
      <c r="J10714">
        <v>2018</v>
      </c>
      <c r="K10714">
        <v>650.82000000000005</v>
      </c>
      <c r="L10714">
        <v>22</v>
      </c>
      <c r="M10714">
        <v>1</v>
      </c>
      <c r="N10714">
        <f t="shared" si="422"/>
        <v>0</v>
      </c>
      <c r="O10714">
        <f t="shared" si="421"/>
        <v>0</v>
      </c>
      <c r="P10714" t="s">
        <v>12694</v>
      </c>
    </row>
    <row r="10715" spans="2:16" x14ac:dyDescent="0.25">
      <c r="B10715" t="s">
        <v>10721</v>
      </c>
      <c r="C10715" s="119" t="s">
        <v>60</v>
      </c>
      <c r="D10715" t="s">
        <v>11537</v>
      </c>
      <c r="E10715" t="s">
        <v>11530</v>
      </c>
      <c r="F10715" t="s">
        <v>11540</v>
      </c>
      <c r="G10715" t="s">
        <v>61</v>
      </c>
      <c r="H10715" t="s">
        <v>18</v>
      </c>
      <c r="I10715" t="s">
        <v>11541</v>
      </c>
      <c r="J10715">
        <v>2018</v>
      </c>
      <c r="K10715">
        <v>650.65</v>
      </c>
      <c r="L10715">
        <v>21</v>
      </c>
      <c r="M10715">
        <v>1</v>
      </c>
      <c r="N10715">
        <f t="shared" si="422"/>
        <v>0</v>
      </c>
      <c r="O10715">
        <f t="shared" si="421"/>
        <v>0</v>
      </c>
      <c r="P10715" t="s">
        <v>12694</v>
      </c>
    </row>
    <row r="10716" spans="2:16" x14ac:dyDescent="0.25">
      <c r="B10716" t="s">
        <v>10722</v>
      </c>
      <c r="C10716" s="119" t="s">
        <v>60</v>
      </c>
      <c r="D10716" t="s">
        <v>11546</v>
      </c>
      <c r="E10716" t="s">
        <v>11530</v>
      </c>
      <c r="F10716" t="s">
        <v>11540</v>
      </c>
      <c r="G10716" t="s">
        <v>61</v>
      </c>
      <c r="H10716" t="s">
        <v>18</v>
      </c>
      <c r="I10716" t="s">
        <v>11541</v>
      </c>
      <c r="J10716">
        <v>2018</v>
      </c>
      <c r="K10716">
        <v>689.01</v>
      </c>
      <c r="L10716">
        <v>58</v>
      </c>
      <c r="M10716">
        <v>1</v>
      </c>
      <c r="N10716">
        <f t="shared" si="422"/>
        <v>0</v>
      </c>
      <c r="O10716">
        <f t="shared" si="421"/>
        <v>0</v>
      </c>
      <c r="P10716" t="s">
        <v>12694</v>
      </c>
    </row>
    <row r="10717" spans="2:16" x14ac:dyDescent="0.25">
      <c r="B10717" t="s">
        <v>10723</v>
      </c>
      <c r="C10717" s="119" t="s">
        <v>60</v>
      </c>
      <c r="D10717" t="s">
        <v>11539</v>
      </c>
      <c r="E10717" t="s">
        <v>11530</v>
      </c>
      <c r="F10717" t="s">
        <v>11540</v>
      </c>
      <c r="G10717" t="s">
        <v>61</v>
      </c>
      <c r="H10717" t="s">
        <v>18</v>
      </c>
      <c r="I10717" t="s">
        <v>11541</v>
      </c>
      <c r="J10717">
        <v>2018</v>
      </c>
      <c r="K10717">
        <v>685.36</v>
      </c>
      <c r="L10717">
        <v>35</v>
      </c>
      <c r="M10717">
        <v>1</v>
      </c>
      <c r="N10717">
        <f t="shared" si="422"/>
        <v>0</v>
      </c>
      <c r="O10717">
        <f t="shared" si="421"/>
        <v>0</v>
      </c>
      <c r="P10717" t="s">
        <v>12694</v>
      </c>
    </row>
    <row r="10718" spans="2:16" x14ac:dyDescent="0.25">
      <c r="B10718" t="s">
        <v>10724</v>
      </c>
      <c r="C10718" s="119" t="s">
        <v>60</v>
      </c>
      <c r="D10718" t="s">
        <v>11537</v>
      </c>
      <c r="E10718" t="s">
        <v>11530</v>
      </c>
      <c r="F10718" t="s">
        <v>11540</v>
      </c>
      <c r="G10718" t="s">
        <v>61</v>
      </c>
      <c r="H10718" t="s">
        <v>18</v>
      </c>
      <c r="I10718" t="s">
        <v>11541</v>
      </c>
      <c r="J10718">
        <v>2018</v>
      </c>
      <c r="K10718">
        <v>686.63</v>
      </c>
      <c r="L10718">
        <v>43</v>
      </c>
      <c r="M10718">
        <v>1</v>
      </c>
      <c r="N10718">
        <f t="shared" si="422"/>
        <v>0</v>
      </c>
      <c r="O10718">
        <f t="shared" si="421"/>
        <v>0</v>
      </c>
      <c r="P10718" t="s">
        <v>12694</v>
      </c>
    </row>
    <row r="10719" spans="2:16" x14ac:dyDescent="0.25">
      <c r="B10719" t="s">
        <v>10725</v>
      </c>
      <c r="C10719" s="119" t="s">
        <v>60</v>
      </c>
      <c r="D10719" t="s">
        <v>11537</v>
      </c>
      <c r="E10719" t="s">
        <v>11530</v>
      </c>
      <c r="F10719" t="s">
        <v>11540</v>
      </c>
      <c r="G10719" t="s">
        <v>61</v>
      </c>
      <c r="H10719" t="s">
        <v>18</v>
      </c>
      <c r="I10719" t="s">
        <v>11541</v>
      </c>
      <c r="J10719">
        <v>2018</v>
      </c>
      <c r="K10719">
        <v>689.5</v>
      </c>
      <c r="L10719">
        <v>38</v>
      </c>
      <c r="M10719">
        <v>1</v>
      </c>
      <c r="N10719">
        <f t="shared" si="422"/>
        <v>0</v>
      </c>
      <c r="O10719">
        <f t="shared" si="421"/>
        <v>0</v>
      </c>
      <c r="P10719" t="s">
        <v>12694</v>
      </c>
    </row>
    <row r="10720" spans="2:16" x14ac:dyDescent="0.25">
      <c r="B10720" t="s">
        <v>10726</v>
      </c>
      <c r="C10720" s="119" t="s">
        <v>60</v>
      </c>
      <c r="D10720" t="s">
        <v>11537</v>
      </c>
      <c r="E10720" t="s">
        <v>11530</v>
      </c>
      <c r="F10720" t="s">
        <v>11540</v>
      </c>
      <c r="G10720" t="s">
        <v>61</v>
      </c>
      <c r="H10720" t="s">
        <v>18</v>
      </c>
      <c r="I10720" t="s">
        <v>11541</v>
      </c>
      <c r="J10720">
        <v>2018</v>
      </c>
      <c r="K10720">
        <v>683.29</v>
      </c>
      <c r="L10720">
        <v>22</v>
      </c>
      <c r="M10720">
        <v>1</v>
      </c>
      <c r="N10720">
        <f t="shared" si="422"/>
        <v>0</v>
      </c>
      <c r="O10720">
        <f t="shared" si="421"/>
        <v>0</v>
      </c>
      <c r="P10720" t="s">
        <v>12694</v>
      </c>
    </row>
    <row r="10721" spans="2:16" x14ac:dyDescent="0.25">
      <c r="B10721" t="s">
        <v>10727</v>
      </c>
      <c r="C10721" s="119" t="s">
        <v>60</v>
      </c>
      <c r="D10721" t="s">
        <v>11537</v>
      </c>
      <c r="E10721" t="s">
        <v>11530</v>
      </c>
      <c r="F10721" t="s">
        <v>11540</v>
      </c>
      <c r="G10721" t="s">
        <v>61</v>
      </c>
      <c r="H10721" t="s">
        <v>18</v>
      </c>
      <c r="I10721" t="s">
        <v>11541</v>
      </c>
      <c r="J10721">
        <v>2018</v>
      </c>
      <c r="K10721">
        <v>688.48</v>
      </c>
      <c r="L10721">
        <v>32</v>
      </c>
      <c r="M10721">
        <v>1</v>
      </c>
      <c r="N10721">
        <f t="shared" si="422"/>
        <v>0</v>
      </c>
      <c r="O10721">
        <f t="shared" si="421"/>
        <v>0</v>
      </c>
      <c r="P10721" t="s">
        <v>12694</v>
      </c>
    </row>
    <row r="10722" spans="2:16" x14ac:dyDescent="0.25">
      <c r="B10722" t="s">
        <v>10728</v>
      </c>
      <c r="C10722" s="119" t="s">
        <v>60</v>
      </c>
      <c r="D10722" t="s">
        <v>11537</v>
      </c>
      <c r="E10722" t="s">
        <v>11530</v>
      </c>
      <c r="F10722" t="s">
        <v>11540</v>
      </c>
      <c r="G10722" t="s">
        <v>61</v>
      </c>
      <c r="H10722" t="s">
        <v>18</v>
      </c>
      <c r="I10722" t="s">
        <v>11541</v>
      </c>
      <c r="J10722">
        <v>2018</v>
      </c>
      <c r="K10722">
        <v>685.03</v>
      </c>
      <c r="L10722">
        <v>33</v>
      </c>
      <c r="M10722">
        <v>1</v>
      </c>
      <c r="N10722">
        <f t="shared" si="422"/>
        <v>0</v>
      </c>
      <c r="O10722">
        <f t="shared" si="421"/>
        <v>0</v>
      </c>
      <c r="P10722" t="s">
        <v>12694</v>
      </c>
    </row>
    <row r="10723" spans="2:16" x14ac:dyDescent="0.25">
      <c r="B10723" t="s">
        <v>10729</v>
      </c>
      <c r="C10723" s="119" t="s">
        <v>60</v>
      </c>
      <c r="D10723" t="s">
        <v>11537</v>
      </c>
      <c r="E10723" t="s">
        <v>11530</v>
      </c>
      <c r="F10723" t="s">
        <v>11540</v>
      </c>
      <c r="G10723" t="s">
        <v>61</v>
      </c>
      <c r="H10723" t="s">
        <v>18</v>
      </c>
      <c r="I10723" t="s">
        <v>11541</v>
      </c>
      <c r="J10723">
        <v>2018</v>
      </c>
      <c r="K10723">
        <v>683.44</v>
      </c>
      <c r="L10723">
        <v>23</v>
      </c>
      <c r="M10723">
        <v>1</v>
      </c>
      <c r="N10723">
        <f t="shared" si="422"/>
        <v>0</v>
      </c>
      <c r="O10723">
        <f t="shared" si="421"/>
        <v>0</v>
      </c>
      <c r="P10723" t="s">
        <v>12694</v>
      </c>
    </row>
    <row r="10724" spans="2:16" x14ac:dyDescent="0.25">
      <c r="B10724" t="s">
        <v>10730</v>
      </c>
      <c r="C10724" s="119" t="s">
        <v>60</v>
      </c>
      <c r="D10724" t="s">
        <v>11537</v>
      </c>
      <c r="E10724" t="s">
        <v>11530</v>
      </c>
      <c r="F10724" t="s">
        <v>11540</v>
      </c>
      <c r="G10724" t="s">
        <v>61</v>
      </c>
      <c r="H10724" t="s">
        <v>18</v>
      </c>
      <c r="I10724" t="s">
        <v>11541</v>
      </c>
      <c r="J10724">
        <v>2018</v>
      </c>
      <c r="K10724">
        <v>684.87</v>
      </c>
      <c r="L10724">
        <v>32</v>
      </c>
      <c r="M10724">
        <v>1</v>
      </c>
      <c r="N10724">
        <f t="shared" si="422"/>
        <v>0</v>
      </c>
      <c r="O10724">
        <f t="shared" si="421"/>
        <v>0</v>
      </c>
      <c r="P10724" t="s">
        <v>12694</v>
      </c>
    </row>
    <row r="10725" spans="2:16" x14ac:dyDescent="0.25">
      <c r="B10725" t="s">
        <v>10731</v>
      </c>
      <c r="C10725" s="119" t="s">
        <v>60</v>
      </c>
      <c r="D10725" t="s">
        <v>11537</v>
      </c>
      <c r="E10725" t="s">
        <v>11530</v>
      </c>
      <c r="F10725" t="s">
        <v>11540</v>
      </c>
      <c r="G10725" t="s">
        <v>61</v>
      </c>
      <c r="H10725" t="s">
        <v>18</v>
      </c>
      <c r="I10725" t="s">
        <v>11541</v>
      </c>
      <c r="J10725">
        <v>2018</v>
      </c>
      <c r="K10725">
        <v>683.44</v>
      </c>
      <c r="L10725">
        <v>23</v>
      </c>
      <c r="M10725">
        <v>1</v>
      </c>
      <c r="N10725">
        <f t="shared" si="422"/>
        <v>0</v>
      </c>
      <c r="O10725">
        <f t="shared" si="421"/>
        <v>0</v>
      </c>
      <c r="P10725" t="s">
        <v>12694</v>
      </c>
    </row>
    <row r="10726" spans="2:16" x14ac:dyDescent="0.25">
      <c r="B10726" t="s">
        <v>10732</v>
      </c>
      <c r="C10726" s="119" t="s">
        <v>60</v>
      </c>
      <c r="D10726" t="s">
        <v>11537</v>
      </c>
      <c r="E10726" t="s">
        <v>11530</v>
      </c>
      <c r="F10726" t="s">
        <v>11540</v>
      </c>
      <c r="G10726" t="s">
        <v>61</v>
      </c>
      <c r="H10726" t="s">
        <v>18</v>
      </c>
      <c r="I10726" t="s">
        <v>11541</v>
      </c>
      <c r="J10726">
        <v>2018</v>
      </c>
      <c r="K10726">
        <v>688.82</v>
      </c>
      <c r="L10726">
        <v>34</v>
      </c>
      <c r="M10726">
        <v>1</v>
      </c>
      <c r="N10726">
        <f t="shared" si="422"/>
        <v>0</v>
      </c>
      <c r="O10726">
        <f t="shared" si="421"/>
        <v>0</v>
      </c>
      <c r="P10726" t="s">
        <v>12694</v>
      </c>
    </row>
    <row r="10727" spans="2:16" x14ac:dyDescent="0.25">
      <c r="B10727" t="s">
        <v>10733</v>
      </c>
      <c r="C10727" s="119" t="s">
        <v>60</v>
      </c>
      <c r="D10727" t="s">
        <v>11537</v>
      </c>
      <c r="E10727" t="s">
        <v>11530</v>
      </c>
      <c r="F10727" t="s">
        <v>11540</v>
      </c>
      <c r="G10727" t="s">
        <v>61</v>
      </c>
      <c r="H10727" t="s">
        <v>18</v>
      </c>
      <c r="I10727" t="s">
        <v>11541</v>
      </c>
      <c r="J10727">
        <v>2018</v>
      </c>
      <c r="K10727">
        <v>683.44</v>
      </c>
      <c r="L10727">
        <v>23</v>
      </c>
      <c r="M10727">
        <v>1</v>
      </c>
      <c r="N10727">
        <f t="shared" si="422"/>
        <v>0</v>
      </c>
      <c r="O10727">
        <f t="shared" si="421"/>
        <v>0</v>
      </c>
      <c r="P10727" t="s">
        <v>12694</v>
      </c>
    </row>
    <row r="10728" spans="2:16" x14ac:dyDescent="0.25">
      <c r="B10728" t="s">
        <v>10734</v>
      </c>
      <c r="C10728" s="119" t="s">
        <v>60</v>
      </c>
      <c r="D10728" t="s">
        <v>11537</v>
      </c>
      <c r="E10728" t="s">
        <v>11530</v>
      </c>
      <c r="F10728" t="s">
        <v>11540</v>
      </c>
      <c r="G10728" t="s">
        <v>61</v>
      </c>
      <c r="H10728" t="s">
        <v>18</v>
      </c>
      <c r="I10728" t="s">
        <v>11541</v>
      </c>
      <c r="J10728">
        <v>2018</v>
      </c>
      <c r="K10728">
        <v>684.23</v>
      </c>
      <c r="L10728">
        <v>28</v>
      </c>
      <c r="M10728">
        <v>1</v>
      </c>
      <c r="N10728">
        <f t="shared" si="422"/>
        <v>0</v>
      </c>
      <c r="O10728">
        <f t="shared" si="421"/>
        <v>0</v>
      </c>
      <c r="P10728" t="s">
        <v>12694</v>
      </c>
    </row>
    <row r="10729" spans="2:16" x14ac:dyDescent="0.25">
      <c r="B10729" t="s">
        <v>10735</v>
      </c>
      <c r="C10729" s="119" t="s">
        <v>60</v>
      </c>
      <c r="D10729" t="s">
        <v>11537</v>
      </c>
      <c r="E10729" t="s">
        <v>11530</v>
      </c>
      <c r="F10729" t="s">
        <v>11540</v>
      </c>
      <c r="G10729" t="s">
        <v>61</v>
      </c>
      <c r="H10729" t="s">
        <v>18</v>
      </c>
      <c r="I10729" t="s">
        <v>11541</v>
      </c>
      <c r="J10729">
        <v>2018</v>
      </c>
      <c r="K10729">
        <v>684.23</v>
      </c>
      <c r="L10729">
        <v>28</v>
      </c>
      <c r="M10729">
        <v>1</v>
      </c>
      <c r="N10729">
        <f t="shared" si="422"/>
        <v>0</v>
      </c>
      <c r="O10729">
        <f t="shared" si="421"/>
        <v>0</v>
      </c>
      <c r="P10729" t="s">
        <v>12694</v>
      </c>
    </row>
    <row r="10730" spans="2:16" x14ac:dyDescent="0.25">
      <c r="B10730" t="s">
        <v>10736</v>
      </c>
      <c r="C10730" s="119" t="s">
        <v>60</v>
      </c>
      <c r="D10730" t="s">
        <v>11537</v>
      </c>
      <c r="E10730" t="s">
        <v>11530</v>
      </c>
      <c r="F10730" t="s">
        <v>11540</v>
      </c>
      <c r="G10730" t="s">
        <v>61</v>
      </c>
      <c r="H10730" t="s">
        <v>18</v>
      </c>
      <c r="I10730" t="s">
        <v>11541</v>
      </c>
      <c r="J10730">
        <v>2018</v>
      </c>
      <c r="K10730">
        <v>688.99</v>
      </c>
      <c r="L10730">
        <v>35</v>
      </c>
      <c r="M10730">
        <v>1</v>
      </c>
      <c r="N10730">
        <f t="shared" si="422"/>
        <v>0</v>
      </c>
      <c r="O10730">
        <f t="shared" si="421"/>
        <v>0</v>
      </c>
      <c r="P10730" t="s">
        <v>12694</v>
      </c>
    </row>
    <row r="10731" spans="2:16" x14ac:dyDescent="0.25">
      <c r="B10731" t="s">
        <v>10737</v>
      </c>
      <c r="C10731" s="119" t="s">
        <v>60</v>
      </c>
      <c r="D10731" t="s">
        <v>11537</v>
      </c>
      <c r="E10731" t="s">
        <v>11530</v>
      </c>
      <c r="F10731" t="s">
        <v>11540</v>
      </c>
      <c r="G10731" t="s">
        <v>61</v>
      </c>
      <c r="H10731" t="s">
        <v>18</v>
      </c>
      <c r="I10731" t="s">
        <v>11541</v>
      </c>
      <c r="J10731">
        <v>2018</v>
      </c>
      <c r="K10731">
        <v>691.68</v>
      </c>
      <c r="L10731">
        <v>51</v>
      </c>
      <c r="M10731">
        <v>1</v>
      </c>
      <c r="N10731">
        <f t="shared" si="422"/>
        <v>0</v>
      </c>
      <c r="O10731">
        <f t="shared" si="421"/>
        <v>0</v>
      </c>
      <c r="P10731" t="s">
        <v>12694</v>
      </c>
    </row>
    <row r="10732" spans="2:16" x14ac:dyDescent="0.25">
      <c r="B10732" t="s">
        <v>10738</v>
      </c>
      <c r="C10732" s="119" t="s">
        <v>60</v>
      </c>
      <c r="D10732" t="s">
        <v>11537</v>
      </c>
      <c r="E10732" t="s">
        <v>11530</v>
      </c>
      <c r="F10732" t="s">
        <v>11540</v>
      </c>
      <c r="G10732" t="s">
        <v>61</v>
      </c>
      <c r="H10732" t="s">
        <v>18</v>
      </c>
      <c r="I10732" t="s">
        <v>11541</v>
      </c>
      <c r="J10732">
        <v>2018</v>
      </c>
      <c r="K10732">
        <v>688.58</v>
      </c>
      <c r="L10732">
        <v>54</v>
      </c>
      <c r="M10732">
        <v>1</v>
      </c>
      <c r="N10732">
        <f t="shared" si="422"/>
        <v>0</v>
      </c>
      <c r="O10732">
        <f t="shared" si="421"/>
        <v>0</v>
      </c>
      <c r="P10732" t="s">
        <v>12694</v>
      </c>
    </row>
    <row r="10733" spans="2:16" x14ac:dyDescent="0.25">
      <c r="B10733" t="s">
        <v>10739</v>
      </c>
      <c r="C10733" s="119" t="s">
        <v>60</v>
      </c>
      <c r="D10733" t="s">
        <v>11539</v>
      </c>
      <c r="E10733" t="s">
        <v>11530</v>
      </c>
      <c r="F10733" t="s">
        <v>11540</v>
      </c>
      <c r="G10733" t="s">
        <v>61</v>
      </c>
      <c r="H10733" t="s">
        <v>18</v>
      </c>
      <c r="I10733" t="s">
        <v>11541</v>
      </c>
      <c r="J10733">
        <v>2018</v>
      </c>
      <c r="K10733">
        <v>651.35</v>
      </c>
      <c r="L10733">
        <v>30</v>
      </c>
      <c r="M10733">
        <v>1</v>
      </c>
      <c r="N10733">
        <f t="shared" si="422"/>
        <v>0</v>
      </c>
      <c r="O10733">
        <f t="shared" si="421"/>
        <v>0</v>
      </c>
      <c r="P10733" t="s">
        <v>12694</v>
      </c>
    </row>
    <row r="10734" spans="2:16" x14ac:dyDescent="0.25">
      <c r="B10734" t="s">
        <v>10740</v>
      </c>
      <c r="C10734" s="119" t="s">
        <v>60</v>
      </c>
      <c r="D10734" t="s">
        <v>11539</v>
      </c>
      <c r="E10734" t="s">
        <v>11530</v>
      </c>
      <c r="F10734" t="s">
        <v>11540</v>
      </c>
      <c r="G10734" t="s">
        <v>61</v>
      </c>
      <c r="H10734" t="s">
        <v>18</v>
      </c>
      <c r="I10734" t="s">
        <v>11541</v>
      </c>
      <c r="J10734">
        <v>2018</v>
      </c>
      <c r="K10734">
        <v>651.35</v>
      </c>
      <c r="L10734">
        <v>30</v>
      </c>
      <c r="M10734">
        <v>1</v>
      </c>
      <c r="N10734">
        <f t="shared" si="422"/>
        <v>0</v>
      </c>
      <c r="O10734">
        <f t="shared" si="421"/>
        <v>0</v>
      </c>
      <c r="P10734" t="s">
        <v>12694</v>
      </c>
    </row>
    <row r="10735" spans="2:16" x14ac:dyDescent="0.25">
      <c r="B10735" t="s">
        <v>10741</v>
      </c>
      <c r="C10735" s="119" t="s">
        <v>60</v>
      </c>
      <c r="D10735" t="s">
        <v>11537</v>
      </c>
      <c r="E10735" t="s">
        <v>11530</v>
      </c>
      <c r="F10735" t="s">
        <v>11540</v>
      </c>
      <c r="G10735" t="s">
        <v>61</v>
      </c>
      <c r="H10735" t="s">
        <v>18</v>
      </c>
      <c r="I10735" t="s">
        <v>11541</v>
      </c>
      <c r="J10735">
        <v>2018</v>
      </c>
      <c r="K10735">
        <v>650.82000000000005</v>
      </c>
      <c r="L10735">
        <v>22</v>
      </c>
      <c r="M10735">
        <v>1</v>
      </c>
      <c r="N10735">
        <f t="shared" si="422"/>
        <v>0</v>
      </c>
      <c r="O10735">
        <f t="shared" si="421"/>
        <v>0</v>
      </c>
      <c r="P10735" t="s">
        <v>12694</v>
      </c>
    </row>
    <row r="10736" spans="2:16" x14ac:dyDescent="0.25">
      <c r="B10736" t="s">
        <v>10742</v>
      </c>
      <c r="C10736" s="119" t="s">
        <v>60</v>
      </c>
      <c r="D10736" t="s">
        <v>11542</v>
      </c>
      <c r="E10736" t="s">
        <v>11530</v>
      </c>
      <c r="F10736" t="s">
        <v>11540</v>
      </c>
      <c r="G10736" t="s">
        <v>61</v>
      </c>
      <c r="H10736" t="s">
        <v>18</v>
      </c>
      <c r="I10736" t="s">
        <v>11541</v>
      </c>
      <c r="J10736">
        <v>2018</v>
      </c>
      <c r="K10736">
        <v>646.23</v>
      </c>
      <c r="L10736">
        <v>19</v>
      </c>
      <c r="M10736">
        <v>1</v>
      </c>
      <c r="N10736">
        <f t="shared" si="422"/>
        <v>0</v>
      </c>
      <c r="O10736">
        <f t="shared" si="421"/>
        <v>0</v>
      </c>
      <c r="P10736" t="s">
        <v>12694</v>
      </c>
    </row>
    <row r="10737" spans="2:16" x14ac:dyDescent="0.25">
      <c r="B10737" t="s">
        <v>10743</v>
      </c>
      <c r="C10737" s="119" t="s">
        <v>60</v>
      </c>
      <c r="D10737" t="s">
        <v>11537</v>
      </c>
      <c r="E10737" t="s">
        <v>11530</v>
      </c>
      <c r="F10737" t="s">
        <v>11540</v>
      </c>
      <c r="G10737" t="s">
        <v>61</v>
      </c>
      <c r="H10737" t="s">
        <v>18</v>
      </c>
      <c r="I10737" t="s">
        <v>11541</v>
      </c>
      <c r="J10737">
        <v>2018</v>
      </c>
      <c r="K10737">
        <v>651.76</v>
      </c>
      <c r="L10737">
        <v>28</v>
      </c>
      <c r="M10737">
        <v>1</v>
      </c>
      <c r="N10737">
        <f t="shared" si="422"/>
        <v>0</v>
      </c>
      <c r="O10737">
        <f t="shared" si="421"/>
        <v>0</v>
      </c>
      <c r="P10737" t="s">
        <v>12693</v>
      </c>
    </row>
    <row r="10738" spans="2:16" x14ac:dyDescent="0.25">
      <c r="B10738" t="s">
        <v>10744</v>
      </c>
      <c r="C10738" s="119" t="s">
        <v>60</v>
      </c>
      <c r="D10738" t="s">
        <v>11537</v>
      </c>
      <c r="E10738" t="s">
        <v>11530</v>
      </c>
      <c r="F10738" t="s">
        <v>11540</v>
      </c>
      <c r="G10738" t="s">
        <v>61</v>
      </c>
      <c r="H10738" t="s">
        <v>18</v>
      </c>
      <c r="I10738" t="s">
        <v>11541</v>
      </c>
      <c r="J10738">
        <v>2018</v>
      </c>
      <c r="K10738">
        <v>684.23</v>
      </c>
      <c r="L10738">
        <v>28</v>
      </c>
      <c r="M10738">
        <v>1</v>
      </c>
      <c r="N10738">
        <f t="shared" si="422"/>
        <v>0</v>
      </c>
      <c r="O10738">
        <f t="shared" si="421"/>
        <v>0</v>
      </c>
      <c r="P10738" t="s">
        <v>12693</v>
      </c>
    </row>
    <row r="10739" spans="2:16" x14ac:dyDescent="0.25">
      <c r="B10739" t="s">
        <v>10745</v>
      </c>
      <c r="C10739" s="119" t="s">
        <v>60</v>
      </c>
      <c r="D10739" t="s">
        <v>11537</v>
      </c>
      <c r="E10739" t="s">
        <v>11530</v>
      </c>
      <c r="F10739" t="s">
        <v>11540</v>
      </c>
      <c r="G10739" t="s">
        <v>61</v>
      </c>
      <c r="H10739" t="s">
        <v>18</v>
      </c>
      <c r="I10739" t="s">
        <v>11541</v>
      </c>
      <c r="J10739">
        <v>2018</v>
      </c>
      <c r="K10739">
        <v>680.26</v>
      </c>
      <c r="L10739">
        <v>8</v>
      </c>
      <c r="M10739">
        <v>1</v>
      </c>
      <c r="N10739">
        <f t="shared" si="422"/>
        <v>0</v>
      </c>
      <c r="O10739">
        <f t="shared" si="421"/>
        <v>0</v>
      </c>
      <c r="P10739" t="s">
        <v>12694</v>
      </c>
    </row>
    <row r="10740" spans="2:16" x14ac:dyDescent="0.25">
      <c r="B10740" t="s">
        <v>10746</v>
      </c>
      <c r="C10740" s="119" t="s">
        <v>60</v>
      </c>
      <c r="D10740" t="s">
        <v>11537</v>
      </c>
      <c r="E10740" t="s">
        <v>11530</v>
      </c>
      <c r="F10740" t="s">
        <v>11540</v>
      </c>
      <c r="G10740" t="s">
        <v>61</v>
      </c>
      <c r="H10740" t="s">
        <v>18</v>
      </c>
      <c r="I10740" t="s">
        <v>11541</v>
      </c>
      <c r="J10740">
        <v>2018</v>
      </c>
      <c r="K10740">
        <v>680.59</v>
      </c>
      <c r="L10740">
        <v>10</v>
      </c>
      <c r="M10740">
        <v>1</v>
      </c>
      <c r="N10740">
        <f t="shared" si="422"/>
        <v>0</v>
      </c>
      <c r="O10740">
        <f t="shared" si="421"/>
        <v>0</v>
      </c>
      <c r="P10740" t="s">
        <v>12694</v>
      </c>
    </row>
    <row r="10741" spans="2:16" x14ac:dyDescent="0.25">
      <c r="B10741" t="s">
        <v>10747</v>
      </c>
      <c r="C10741" s="119" t="s">
        <v>60</v>
      </c>
      <c r="D10741" t="s">
        <v>11537</v>
      </c>
      <c r="E10741" t="s">
        <v>11530</v>
      </c>
      <c r="F10741" t="s">
        <v>11540</v>
      </c>
      <c r="G10741" t="s">
        <v>61</v>
      </c>
      <c r="H10741" t="s">
        <v>18</v>
      </c>
      <c r="I10741" t="s">
        <v>11541</v>
      </c>
      <c r="J10741">
        <v>2018</v>
      </c>
      <c r="K10741">
        <v>682.49</v>
      </c>
      <c r="L10741">
        <v>22</v>
      </c>
      <c r="M10741">
        <v>1</v>
      </c>
      <c r="N10741">
        <f t="shared" si="422"/>
        <v>0</v>
      </c>
      <c r="O10741">
        <f t="shared" si="421"/>
        <v>0</v>
      </c>
      <c r="P10741" t="s">
        <v>12694</v>
      </c>
    </row>
    <row r="10742" spans="2:16" x14ac:dyDescent="0.25">
      <c r="B10742" t="s">
        <v>10748</v>
      </c>
      <c r="C10742" s="119" t="s">
        <v>60</v>
      </c>
      <c r="D10742" t="s">
        <v>11537</v>
      </c>
      <c r="E10742" t="s">
        <v>11530</v>
      </c>
      <c r="F10742" t="s">
        <v>11540</v>
      </c>
      <c r="G10742" t="s">
        <v>61</v>
      </c>
      <c r="H10742" t="s">
        <v>18</v>
      </c>
      <c r="I10742" t="s">
        <v>11541</v>
      </c>
      <c r="J10742">
        <v>2018</v>
      </c>
      <c r="K10742">
        <v>683.77</v>
      </c>
      <c r="L10742">
        <v>30</v>
      </c>
      <c r="M10742">
        <v>1</v>
      </c>
      <c r="N10742">
        <f t="shared" si="422"/>
        <v>0</v>
      </c>
      <c r="O10742">
        <f t="shared" si="421"/>
        <v>0</v>
      </c>
      <c r="P10742" t="s">
        <v>12694</v>
      </c>
    </row>
    <row r="10743" spans="2:16" x14ac:dyDescent="0.25">
      <c r="B10743" t="s">
        <v>10749</v>
      </c>
      <c r="C10743" s="119" t="s">
        <v>60</v>
      </c>
      <c r="D10743" t="s">
        <v>11537</v>
      </c>
      <c r="E10743" t="s">
        <v>11530</v>
      </c>
      <c r="F10743" t="s">
        <v>11540</v>
      </c>
      <c r="G10743" t="s">
        <v>61</v>
      </c>
      <c r="H10743" t="s">
        <v>18</v>
      </c>
      <c r="I10743" t="s">
        <v>11541</v>
      </c>
      <c r="J10743">
        <v>2018</v>
      </c>
      <c r="K10743">
        <v>683.29</v>
      </c>
      <c r="L10743">
        <v>22</v>
      </c>
      <c r="M10743">
        <v>1</v>
      </c>
      <c r="N10743">
        <f t="shared" si="422"/>
        <v>0</v>
      </c>
      <c r="O10743">
        <f t="shared" si="421"/>
        <v>0</v>
      </c>
      <c r="P10743" t="s">
        <v>12694</v>
      </c>
    </row>
    <row r="10744" spans="2:16" x14ac:dyDescent="0.25">
      <c r="B10744" t="s">
        <v>10750</v>
      </c>
      <c r="C10744" s="119" t="s">
        <v>60</v>
      </c>
      <c r="D10744" t="s">
        <v>11542</v>
      </c>
      <c r="E10744" t="s">
        <v>11530</v>
      </c>
      <c r="F10744" t="s">
        <v>11540</v>
      </c>
      <c r="G10744" t="s">
        <v>61</v>
      </c>
      <c r="H10744" t="s">
        <v>18</v>
      </c>
      <c r="I10744" t="s">
        <v>11541</v>
      </c>
      <c r="J10744">
        <v>2018</v>
      </c>
      <c r="K10744">
        <v>687.1</v>
      </c>
      <c r="L10744">
        <v>46</v>
      </c>
      <c r="M10744">
        <v>1</v>
      </c>
      <c r="N10744">
        <f t="shared" si="422"/>
        <v>0</v>
      </c>
      <c r="O10744">
        <f t="shared" si="421"/>
        <v>0</v>
      </c>
      <c r="P10744" t="s">
        <v>12694</v>
      </c>
    </row>
    <row r="10745" spans="2:16" x14ac:dyDescent="0.25">
      <c r="B10745" t="s">
        <v>10751</v>
      </c>
      <c r="C10745" s="119" t="s">
        <v>60</v>
      </c>
      <c r="D10745" t="s">
        <v>11542</v>
      </c>
      <c r="E10745" t="s">
        <v>11530</v>
      </c>
      <c r="F10745" t="s">
        <v>11540</v>
      </c>
      <c r="G10745" t="s">
        <v>61</v>
      </c>
      <c r="H10745" t="s">
        <v>18</v>
      </c>
      <c r="I10745" t="s">
        <v>11541</v>
      </c>
      <c r="J10745">
        <v>2018</v>
      </c>
      <c r="K10745">
        <v>684.23</v>
      </c>
      <c r="L10745">
        <v>28</v>
      </c>
      <c r="M10745">
        <v>1</v>
      </c>
      <c r="N10745">
        <f t="shared" si="422"/>
        <v>0</v>
      </c>
      <c r="O10745">
        <f t="shared" si="421"/>
        <v>0</v>
      </c>
      <c r="P10745" t="s">
        <v>12694</v>
      </c>
    </row>
    <row r="10746" spans="2:16" x14ac:dyDescent="0.25">
      <c r="B10746" t="s">
        <v>10752</v>
      </c>
      <c r="C10746" s="119" t="s">
        <v>60</v>
      </c>
      <c r="D10746" t="s">
        <v>11542</v>
      </c>
      <c r="E10746" t="s">
        <v>11530</v>
      </c>
      <c r="F10746" t="s">
        <v>11540</v>
      </c>
      <c r="G10746" t="s">
        <v>61</v>
      </c>
      <c r="H10746" t="s">
        <v>18</v>
      </c>
      <c r="I10746" t="s">
        <v>11541</v>
      </c>
      <c r="J10746">
        <v>2018</v>
      </c>
      <c r="K10746">
        <v>684.4</v>
      </c>
      <c r="L10746">
        <v>29</v>
      </c>
      <c r="M10746">
        <v>1</v>
      </c>
      <c r="N10746">
        <f t="shared" si="422"/>
        <v>0</v>
      </c>
      <c r="O10746">
        <f t="shared" si="421"/>
        <v>0</v>
      </c>
      <c r="P10746" t="s">
        <v>12694</v>
      </c>
    </row>
    <row r="10747" spans="2:16" x14ac:dyDescent="0.25">
      <c r="B10747" t="s">
        <v>10753</v>
      </c>
      <c r="C10747" s="119" t="s">
        <v>60</v>
      </c>
      <c r="D10747" t="s">
        <v>11550</v>
      </c>
      <c r="E10747" t="s">
        <v>11530</v>
      </c>
      <c r="F10747" t="s">
        <v>11540</v>
      </c>
      <c r="G10747" t="s">
        <v>61</v>
      </c>
      <c r="H10747" t="s">
        <v>18</v>
      </c>
      <c r="I10747" t="s">
        <v>11533</v>
      </c>
      <c r="J10747">
        <v>2018</v>
      </c>
      <c r="K10747">
        <v>655.02</v>
      </c>
      <c r="L10747">
        <v>22</v>
      </c>
      <c r="M10747">
        <v>1</v>
      </c>
      <c r="N10747">
        <f t="shared" si="422"/>
        <v>0</v>
      </c>
      <c r="O10747">
        <f t="shared" ref="O10747:O10810" si="423">IF(OR(L10747="",L10747&lt;=0),1,0)</f>
        <v>0</v>
      </c>
      <c r="P10747" t="s">
        <v>12694</v>
      </c>
    </row>
    <row r="10748" spans="2:16" x14ac:dyDescent="0.25">
      <c r="B10748" t="s">
        <v>10754</v>
      </c>
      <c r="C10748" s="119" t="s">
        <v>60</v>
      </c>
      <c r="D10748" t="s">
        <v>11537</v>
      </c>
      <c r="E10748" t="s">
        <v>11530</v>
      </c>
      <c r="F10748" t="s">
        <v>11540</v>
      </c>
      <c r="G10748" t="s">
        <v>61</v>
      </c>
      <c r="H10748" t="s">
        <v>18</v>
      </c>
      <c r="I10748" t="s">
        <v>11541</v>
      </c>
      <c r="J10748">
        <v>2018</v>
      </c>
      <c r="K10748">
        <v>650.82000000000005</v>
      </c>
      <c r="L10748">
        <v>22</v>
      </c>
      <c r="M10748">
        <v>1</v>
      </c>
      <c r="N10748">
        <f t="shared" si="422"/>
        <v>0</v>
      </c>
      <c r="O10748">
        <f t="shared" si="423"/>
        <v>0</v>
      </c>
      <c r="P10748" t="s">
        <v>12694</v>
      </c>
    </row>
    <row r="10749" spans="2:16" x14ac:dyDescent="0.25">
      <c r="B10749" t="s">
        <v>10755</v>
      </c>
      <c r="C10749" s="119" t="s">
        <v>60</v>
      </c>
      <c r="D10749" t="s">
        <v>11539</v>
      </c>
      <c r="E10749" t="s">
        <v>11530</v>
      </c>
      <c r="F10749" t="s">
        <v>11540</v>
      </c>
      <c r="G10749" t="s">
        <v>61</v>
      </c>
      <c r="H10749" t="s">
        <v>18</v>
      </c>
      <c r="I10749" t="s">
        <v>11541</v>
      </c>
      <c r="J10749">
        <v>2018</v>
      </c>
      <c r="K10749">
        <v>2167.4499999999998</v>
      </c>
      <c r="L10749">
        <v>23</v>
      </c>
      <c r="M10749">
        <v>1</v>
      </c>
      <c r="N10749">
        <f t="shared" si="422"/>
        <v>0</v>
      </c>
      <c r="O10749">
        <f t="shared" si="423"/>
        <v>0</v>
      </c>
      <c r="P10749" t="s">
        <v>12694</v>
      </c>
    </row>
    <row r="10750" spans="2:16" x14ac:dyDescent="0.25">
      <c r="B10750" t="s">
        <v>10756</v>
      </c>
      <c r="C10750" s="119" t="s">
        <v>60</v>
      </c>
      <c r="D10750" t="s">
        <v>11542</v>
      </c>
      <c r="E10750" t="s">
        <v>11530</v>
      </c>
      <c r="F10750" t="s">
        <v>11540</v>
      </c>
      <c r="G10750" t="s">
        <v>61</v>
      </c>
      <c r="H10750" t="s">
        <v>18</v>
      </c>
      <c r="I10750" t="s">
        <v>11541</v>
      </c>
      <c r="J10750">
        <v>2018</v>
      </c>
      <c r="K10750">
        <v>646.24</v>
      </c>
      <c r="L10750">
        <v>19</v>
      </c>
      <c r="M10750">
        <v>1</v>
      </c>
      <c r="N10750">
        <f t="shared" si="422"/>
        <v>0</v>
      </c>
      <c r="O10750">
        <f t="shared" si="423"/>
        <v>0</v>
      </c>
      <c r="P10750" t="s">
        <v>12694</v>
      </c>
    </row>
    <row r="10751" spans="2:16" x14ac:dyDescent="0.25">
      <c r="B10751" t="s">
        <v>10757</v>
      </c>
      <c r="C10751" s="119" t="s">
        <v>60</v>
      </c>
      <c r="D10751" t="s">
        <v>11539</v>
      </c>
      <c r="E10751" t="s">
        <v>11530</v>
      </c>
      <c r="F10751" t="s">
        <v>11540</v>
      </c>
      <c r="G10751" t="s">
        <v>61</v>
      </c>
      <c r="H10751" t="s">
        <v>18</v>
      </c>
      <c r="I10751" t="s">
        <v>11541</v>
      </c>
      <c r="J10751">
        <v>2018</v>
      </c>
      <c r="K10751">
        <v>702.09</v>
      </c>
      <c r="L10751">
        <v>35</v>
      </c>
      <c r="M10751">
        <v>1</v>
      </c>
      <c r="N10751">
        <f t="shared" si="422"/>
        <v>0</v>
      </c>
      <c r="O10751">
        <f t="shared" si="423"/>
        <v>0</v>
      </c>
      <c r="P10751" t="s">
        <v>12694</v>
      </c>
    </row>
    <row r="10752" spans="2:16" x14ac:dyDescent="0.25">
      <c r="B10752" t="s">
        <v>10758</v>
      </c>
      <c r="C10752" s="119" t="s">
        <v>60</v>
      </c>
      <c r="D10752" t="s">
        <v>11550</v>
      </c>
      <c r="E10752" t="s">
        <v>11530</v>
      </c>
      <c r="F10752" t="s">
        <v>11540</v>
      </c>
      <c r="G10752" t="s">
        <v>61</v>
      </c>
      <c r="H10752" t="s">
        <v>18</v>
      </c>
      <c r="I10752" t="s">
        <v>11541</v>
      </c>
      <c r="J10752">
        <v>2018</v>
      </c>
      <c r="K10752">
        <v>685.83</v>
      </c>
      <c r="L10752">
        <v>38</v>
      </c>
      <c r="M10752">
        <v>1</v>
      </c>
      <c r="N10752">
        <f t="shared" si="422"/>
        <v>0</v>
      </c>
      <c r="O10752">
        <f t="shared" si="423"/>
        <v>0</v>
      </c>
      <c r="P10752" t="s">
        <v>12693</v>
      </c>
    </row>
    <row r="10753" spans="2:16" x14ac:dyDescent="0.25">
      <c r="B10753" t="s">
        <v>10759</v>
      </c>
      <c r="C10753" s="119" t="s">
        <v>60</v>
      </c>
      <c r="D10753" t="s">
        <v>11550</v>
      </c>
      <c r="E10753" t="s">
        <v>11530</v>
      </c>
      <c r="F10753" t="s">
        <v>11540</v>
      </c>
      <c r="G10753" t="s">
        <v>61</v>
      </c>
      <c r="H10753" t="s">
        <v>18</v>
      </c>
      <c r="I10753" t="s">
        <v>11541</v>
      </c>
      <c r="J10753">
        <v>2018</v>
      </c>
      <c r="K10753">
        <v>683.92</v>
      </c>
      <c r="L10753">
        <v>26</v>
      </c>
      <c r="M10753">
        <v>1</v>
      </c>
      <c r="N10753">
        <f t="shared" si="422"/>
        <v>0</v>
      </c>
      <c r="O10753">
        <f t="shared" si="423"/>
        <v>0</v>
      </c>
      <c r="P10753" t="s">
        <v>12693</v>
      </c>
    </row>
    <row r="10754" spans="2:16" x14ac:dyDescent="0.25">
      <c r="B10754" t="s">
        <v>10760</v>
      </c>
      <c r="C10754" s="119" t="s">
        <v>60</v>
      </c>
      <c r="D10754" t="s">
        <v>11537</v>
      </c>
      <c r="E10754" t="s">
        <v>11530</v>
      </c>
      <c r="F10754" t="s">
        <v>11540</v>
      </c>
      <c r="G10754" t="s">
        <v>61</v>
      </c>
      <c r="H10754" t="s">
        <v>18</v>
      </c>
      <c r="I10754" t="s">
        <v>11541</v>
      </c>
      <c r="J10754">
        <v>2018</v>
      </c>
      <c r="K10754">
        <v>682.51</v>
      </c>
      <c r="L10754">
        <v>20</v>
      </c>
      <c r="M10754">
        <v>1</v>
      </c>
      <c r="N10754">
        <f t="shared" si="422"/>
        <v>0</v>
      </c>
      <c r="O10754">
        <f t="shared" si="423"/>
        <v>0</v>
      </c>
      <c r="P10754" t="s">
        <v>12694</v>
      </c>
    </row>
    <row r="10755" spans="2:16" x14ac:dyDescent="0.25">
      <c r="B10755" t="s">
        <v>10761</v>
      </c>
      <c r="C10755" s="119" t="s">
        <v>60</v>
      </c>
      <c r="D10755" t="s">
        <v>11537</v>
      </c>
      <c r="E10755" t="s">
        <v>11530</v>
      </c>
      <c r="F10755" t="s">
        <v>11540</v>
      </c>
      <c r="G10755" t="s">
        <v>61</v>
      </c>
      <c r="H10755" t="s">
        <v>18</v>
      </c>
      <c r="I10755" t="s">
        <v>11541</v>
      </c>
      <c r="J10755">
        <v>2018</v>
      </c>
      <c r="K10755">
        <v>683.15</v>
      </c>
      <c r="L10755">
        <v>24</v>
      </c>
      <c r="M10755">
        <v>1</v>
      </c>
      <c r="N10755">
        <f t="shared" si="422"/>
        <v>0</v>
      </c>
      <c r="O10755">
        <f t="shared" si="423"/>
        <v>0</v>
      </c>
      <c r="P10755" t="s">
        <v>12694</v>
      </c>
    </row>
    <row r="10756" spans="2:16" x14ac:dyDescent="0.25">
      <c r="B10756" t="s">
        <v>10762</v>
      </c>
      <c r="C10756" s="119" t="s">
        <v>60</v>
      </c>
      <c r="D10756" t="s">
        <v>11537</v>
      </c>
      <c r="E10756" t="s">
        <v>11530</v>
      </c>
      <c r="F10756" t="s">
        <v>11540</v>
      </c>
      <c r="G10756" t="s">
        <v>61</v>
      </c>
      <c r="H10756" t="s">
        <v>18</v>
      </c>
      <c r="I10756" t="s">
        <v>11541</v>
      </c>
      <c r="J10756">
        <v>2018</v>
      </c>
      <c r="K10756">
        <v>650.22</v>
      </c>
      <c r="L10756">
        <v>21</v>
      </c>
      <c r="M10756">
        <v>1</v>
      </c>
      <c r="N10756">
        <f t="shared" si="422"/>
        <v>0</v>
      </c>
      <c r="O10756">
        <f t="shared" si="423"/>
        <v>0</v>
      </c>
      <c r="P10756" t="s">
        <v>12694</v>
      </c>
    </row>
    <row r="10757" spans="2:16" x14ac:dyDescent="0.25">
      <c r="B10757" t="s">
        <v>10763</v>
      </c>
      <c r="C10757" s="119" t="s">
        <v>60</v>
      </c>
      <c r="D10757" t="s">
        <v>11537</v>
      </c>
      <c r="E10757" t="s">
        <v>11530</v>
      </c>
      <c r="F10757" t="s">
        <v>11540</v>
      </c>
      <c r="G10757" t="s">
        <v>61</v>
      </c>
      <c r="H10757" t="s">
        <v>18</v>
      </c>
      <c r="I10757" t="s">
        <v>11541</v>
      </c>
      <c r="J10757">
        <v>2018</v>
      </c>
      <c r="K10757">
        <v>650.86</v>
      </c>
      <c r="L10757">
        <v>25</v>
      </c>
      <c r="M10757">
        <v>1</v>
      </c>
      <c r="N10757">
        <f t="shared" si="422"/>
        <v>0</v>
      </c>
      <c r="O10757">
        <f t="shared" si="423"/>
        <v>0</v>
      </c>
      <c r="P10757" t="s">
        <v>12694</v>
      </c>
    </row>
    <row r="10758" spans="2:16" x14ac:dyDescent="0.25">
      <c r="B10758" t="s">
        <v>10764</v>
      </c>
      <c r="C10758" s="119" t="s">
        <v>60</v>
      </c>
      <c r="D10758" t="s">
        <v>11537</v>
      </c>
      <c r="E10758" t="s">
        <v>11530</v>
      </c>
      <c r="F10758" t="s">
        <v>11540</v>
      </c>
      <c r="G10758" t="s">
        <v>61</v>
      </c>
      <c r="H10758" t="s">
        <v>18</v>
      </c>
      <c r="I10758" t="s">
        <v>11541</v>
      </c>
      <c r="J10758">
        <v>2018</v>
      </c>
      <c r="K10758">
        <v>650.38</v>
      </c>
      <c r="L10758">
        <v>22</v>
      </c>
      <c r="M10758">
        <v>1</v>
      </c>
      <c r="N10758">
        <f t="shared" si="422"/>
        <v>0</v>
      </c>
      <c r="O10758">
        <f t="shared" si="423"/>
        <v>0</v>
      </c>
      <c r="P10758" t="s">
        <v>12694</v>
      </c>
    </row>
    <row r="10759" spans="2:16" x14ac:dyDescent="0.25">
      <c r="B10759" t="s">
        <v>10765</v>
      </c>
      <c r="C10759" s="119" t="s">
        <v>60</v>
      </c>
      <c r="D10759" t="s">
        <v>11537</v>
      </c>
      <c r="E10759" t="s">
        <v>11530</v>
      </c>
      <c r="F10759" t="s">
        <v>11540</v>
      </c>
      <c r="G10759" t="s">
        <v>61</v>
      </c>
      <c r="H10759" t="s">
        <v>18</v>
      </c>
      <c r="I10759" t="s">
        <v>11541</v>
      </c>
      <c r="J10759">
        <v>2018</v>
      </c>
      <c r="K10759">
        <v>650.22</v>
      </c>
      <c r="L10759">
        <v>21</v>
      </c>
      <c r="M10759">
        <v>1</v>
      </c>
      <c r="N10759">
        <f t="shared" si="422"/>
        <v>0</v>
      </c>
      <c r="O10759">
        <f t="shared" si="423"/>
        <v>0</v>
      </c>
      <c r="P10759" t="s">
        <v>12694</v>
      </c>
    </row>
    <row r="10760" spans="2:16" x14ac:dyDescent="0.25">
      <c r="B10760" t="s">
        <v>10766</v>
      </c>
      <c r="C10760" s="119" t="s">
        <v>60</v>
      </c>
      <c r="D10760" t="s">
        <v>11537</v>
      </c>
      <c r="E10760" t="s">
        <v>11530</v>
      </c>
      <c r="F10760" t="s">
        <v>11540</v>
      </c>
      <c r="G10760" t="s">
        <v>61</v>
      </c>
      <c r="H10760" t="s">
        <v>18</v>
      </c>
      <c r="I10760" t="s">
        <v>11541</v>
      </c>
      <c r="J10760">
        <v>2018</v>
      </c>
      <c r="K10760">
        <v>683.47</v>
      </c>
      <c r="L10760">
        <v>26</v>
      </c>
      <c r="M10760">
        <v>1</v>
      </c>
      <c r="N10760">
        <f t="shared" si="422"/>
        <v>0</v>
      </c>
      <c r="O10760">
        <f t="shared" si="423"/>
        <v>0</v>
      </c>
      <c r="P10760" t="s">
        <v>12694</v>
      </c>
    </row>
    <row r="10761" spans="2:16" x14ac:dyDescent="0.25">
      <c r="B10761" t="s">
        <v>10767</v>
      </c>
      <c r="C10761" s="119" t="s">
        <v>60</v>
      </c>
      <c r="D10761" t="s">
        <v>11550</v>
      </c>
      <c r="E10761" t="s">
        <v>11530</v>
      </c>
      <c r="F10761" t="s">
        <v>11540</v>
      </c>
      <c r="G10761" t="s">
        <v>61</v>
      </c>
      <c r="H10761" t="s">
        <v>18</v>
      </c>
      <c r="I10761" t="s">
        <v>11541</v>
      </c>
      <c r="J10761">
        <v>2018</v>
      </c>
      <c r="K10761">
        <v>653.88</v>
      </c>
      <c r="L10761">
        <v>44</v>
      </c>
      <c r="M10761">
        <v>1</v>
      </c>
      <c r="N10761">
        <f t="shared" si="422"/>
        <v>0</v>
      </c>
      <c r="O10761">
        <f t="shared" si="423"/>
        <v>0</v>
      </c>
      <c r="P10761" t="s">
        <v>12694</v>
      </c>
    </row>
    <row r="10762" spans="2:16" x14ac:dyDescent="0.25">
      <c r="B10762" t="s">
        <v>10768</v>
      </c>
      <c r="C10762" s="119" t="s">
        <v>60</v>
      </c>
      <c r="D10762" t="s">
        <v>11537</v>
      </c>
      <c r="E10762" t="s">
        <v>11530</v>
      </c>
      <c r="F10762" t="s">
        <v>11540</v>
      </c>
      <c r="G10762" t="s">
        <v>61</v>
      </c>
      <c r="H10762" t="s">
        <v>18</v>
      </c>
      <c r="I10762" t="s">
        <v>11541</v>
      </c>
      <c r="J10762">
        <v>2018</v>
      </c>
      <c r="K10762">
        <v>652.04</v>
      </c>
      <c r="L10762">
        <v>35</v>
      </c>
      <c r="M10762">
        <v>1</v>
      </c>
      <c r="N10762">
        <f t="shared" si="422"/>
        <v>0</v>
      </c>
      <c r="O10762">
        <f t="shared" si="423"/>
        <v>0</v>
      </c>
      <c r="P10762" t="s">
        <v>12694</v>
      </c>
    </row>
    <row r="10763" spans="2:16" x14ac:dyDescent="0.25">
      <c r="B10763" t="s">
        <v>10769</v>
      </c>
      <c r="C10763" s="119" t="s">
        <v>60</v>
      </c>
      <c r="D10763" t="s">
        <v>11539</v>
      </c>
      <c r="E10763" t="s">
        <v>11530</v>
      </c>
      <c r="F10763" t="s">
        <v>11540</v>
      </c>
      <c r="G10763" t="s">
        <v>61</v>
      </c>
      <c r="H10763" t="s">
        <v>18</v>
      </c>
      <c r="I10763" t="s">
        <v>11541</v>
      </c>
      <c r="J10763">
        <v>2018</v>
      </c>
      <c r="K10763">
        <v>651.45000000000005</v>
      </c>
      <c r="L10763">
        <v>26</v>
      </c>
      <c r="M10763">
        <v>1</v>
      </c>
      <c r="N10763">
        <f t="shared" ref="N10763:N10826" si="424">IF(K10763&lt;100,1,0)</f>
        <v>0</v>
      </c>
      <c r="O10763">
        <f t="shared" si="423"/>
        <v>0</v>
      </c>
      <c r="P10763" t="s">
        <v>12694</v>
      </c>
    </row>
    <row r="10764" spans="2:16" x14ac:dyDescent="0.25">
      <c r="B10764" t="s">
        <v>10770</v>
      </c>
      <c r="C10764" s="119" t="s">
        <v>60</v>
      </c>
      <c r="D10764" t="s">
        <v>11537</v>
      </c>
      <c r="E10764" t="s">
        <v>11530</v>
      </c>
      <c r="F10764" t="s">
        <v>11540</v>
      </c>
      <c r="G10764" t="s">
        <v>61</v>
      </c>
      <c r="H10764" t="s">
        <v>18</v>
      </c>
      <c r="I10764" t="s">
        <v>11541</v>
      </c>
      <c r="J10764">
        <v>2018</v>
      </c>
      <c r="K10764">
        <v>685.87</v>
      </c>
      <c r="L10764">
        <v>41</v>
      </c>
      <c r="M10764">
        <v>1</v>
      </c>
      <c r="N10764">
        <f t="shared" si="424"/>
        <v>0</v>
      </c>
      <c r="O10764">
        <f t="shared" si="423"/>
        <v>0</v>
      </c>
      <c r="P10764" t="s">
        <v>12693</v>
      </c>
    </row>
    <row r="10765" spans="2:16" x14ac:dyDescent="0.25">
      <c r="B10765" t="s">
        <v>10771</v>
      </c>
      <c r="C10765" s="119" t="s">
        <v>60</v>
      </c>
      <c r="D10765" t="s">
        <v>11539</v>
      </c>
      <c r="E10765" t="s">
        <v>11530</v>
      </c>
      <c r="F10765" t="s">
        <v>11540</v>
      </c>
      <c r="G10765" t="s">
        <v>61</v>
      </c>
      <c r="H10765" t="s">
        <v>18</v>
      </c>
      <c r="I10765" t="s">
        <v>11541</v>
      </c>
      <c r="J10765">
        <v>2018</v>
      </c>
      <c r="K10765">
        <v>650.97</v>
      </c>
      <c r="L10765">
        <v>23</v>
      </c>
      <c r="M10765">
        <v>1</v>
      </c>
      <c r="N10765">
        <f t="shared" si="424"/>
        <v>0</v>
      </c>
      <c r="O10765">
        <f t="shared" si="423"/>
        <v>0</v>
      </c>
      <c r="P10765" t="s">
        <v>12694</v>
      </c>
    </row>
    <row r="10766" spans="2:16" x14ac:dyDescent="0.25">
      <c r="B10766" t="s">
        <v>10772</v>
      </c>
      <c r="C10766" s="119" t="s">
        <v>60</v>
      </c>
      <c r="D10766" t="s">
        <v>11539</v>
      </c>
      <c r="E10766" t="s">
        <v>11530</v>
      </c>
      <c r="F10766" t="s">
        <v>11540</v>
      </c>
      <c r="G10766" t="s">
        <v>61</v>
      </c>
      <c r="H10766" t="s">
        <v>18</v>
      </c>
      <c r="I10766" t="s">
        <v>11541</v>
      </c>
      <c r="J10766">
        <v>2018</v>
      </c>
      <c r="K10766">
        <v>650.97</v>
      </c>
      <c r="L10766">
        <v>23</v>
      </c>
      <c r="M10766">
        <v>1</v>
      </c>
      <c r="N10766">
        <f t="shared" si="424"/>
        <v>0</v>
      </c>
      <c r="O10766">
        <f t="shared" si="423"/>
        <v>0</v>
      </c>
      <c r="P10766" t="s">
        <v>12694</v>
      </c>
    </row>
    <row r="10767" spans="2:16" x14ac:dyDescent="0.25">
      <c r="B10767" t="s">
        <v>10773</v>
      </c>
      <c r="C10767" s="119" t="s">
        <v>60</v>
      </c>
      <c r="D10767" t="s">
        <v>11542</v>
      </c>
      <c r="E10767" t="s">
        <v>11530</v>
      </c>
      <c r="F10767" t="s">
        <v>11540</v>
      </c>
      <c r="G10767" t="s">
        <v>61</v>
      </c>
      <c r="H10767" t="s">
        <v>18</v>
      </c>
      <c r="I10767" t="s">
        <v>11541</v>
      </c>
      <c r="J10767">
        <v>2018</v>
      </c>
      <c r="K10767">
        <v>646.32000000000005</v>
      </c>
      <c r="L10767">
        <v>24</v>
      </c>
      <c r="M10767">
        <v>1</v>
      </c>
      <c r="N10767">
        <f t="shared" si="424"/>
        <v>0</v>
      </c>
      <c r="O10767">
        <f t="shared" si="423"/>
        <v>0</v>
      </c>
      <c r="P10767" t="s">
        <v>12694</v>
      </c>
    </row>
    <row r="10768" spans="2:16" x14ac:dyDescent="0.25">
      <c r="B10768" t="s">
        <v>10774</v>
      </c>
      <c r="C10768" s="119" t="s">
        <v>60</v>
      </c>
      <c r="D10768" t="s">
        <v>11542</v>
      </c>
      <c r="E10768" t="s">
        <v>11530</v>
      </c>
      <c r="F10768" t="s">
        <v>11540</v>
      </c>
      <c r="G10768" t="s">
        <v>61</v>
      </c>
      <c r="H10768" t="s">
        <v>18</v>
      </c>
      <c r="I10768" t="s">
        <v>11541</v>
      </c>
      <c r="J10768">
        <v>2018</v>
      </c>
      <c r="K10768">
        <v>651.42999999999995</v>
      </c>
      <c r="L10768">
        <v>35</v>
      </c>
      <c r="M10768">
        <v>1</v>
      </c>
      <c r="N10768">
        <f t="shared" si="424"/>
        <v>0</v>
      </c>
      <c r="O10768">
        <f t="shared" si="423"/>
        <v>0</v>
      </c>
      <c r="P10768" t="s">
        <v>12694</v>
      </c>
    </row>
    <row r="10769" spans="2:16" x14ac:dyDescent="0.25">
      <c r="B10769" t="s">
        <v>10775</v>
      </c>
      <c r="C10769" s="119" t="s">
        <v>60</v>
      </c>
      <c r="D10769" t="s">
        <v>11537</v>
      </c>
      <c r="E10769" t="s">
        <v>11530</v>
      </c>
      <c r="F10769" t="s">
        <v>11540</v>
      </c>
      <c r="G10769" t="s">
        <v>61</v>
      </c>
      <c r="H10769" t="s">
        <v>18</v>
      </c>
      <c r="I10769" t="s">
        <v>11541</v>
      </c>
      <c r="J10769">
        <v>2018</v>
      </c>
      <c r="K10769">
        <v>684.93</v>
      </c>
      <c r="L10769">
        <v>38</v>
      </c>
      <c r="M10769">
        <v>1</v>
      </c>
      <c r="N10769">
        <f t="shared" si="424"/>
        <v>0</v>
      </c>
      <c r="O10769">
        <f t="shared" si="423"/>
        <v>0</v>
      </c>
      <c r="P10769" t="s">
        <v>12693</v>
      </c>
    </row>
    <row r="10770" spans="2:16" x14ac:dyDescent="0.25">
      <c r="B10770" t="s">
        <v>10776</v>
      </c>
      <c r="C10770" s="119" t="s">
        <v>60</v>
      </c>
      <c r="D10770" t="s">
        <v>11550</v>
      </c>
      <c r="E10770" t="s">
        <v>11530</v>
      </c>
      <c r="F10770" t="s">
        <v>11540</v>
      </c>
      <c r="G10770" t="s">
        <v>61</v>
      </c>
      <c r="H10770" t="s">
        <v>18</v>
      </c>
      <c r="I10770" t="s">
        <v>11541</v>
      </c>
      <c r="J10770">
        <v>2018</v>
      </c>
      <c r="K10770">
        <v>651.54999999999995</v>
      </c>
      <c r="L10770">
        <v>32</v>
      </c>
      <c r="M10770">
        <v>1</v>
      </c>
      <c r="N10770">
        <f t="shared" si="424"/>
        <v>0</v>
      </c>
      <c r="O10770">
        <f t="shared" si="423"/>
        <v>0</v>
      </c>
      <c r="P10770" t="s">
        <v>12694</v>
      </c>
    </row>
    <row r="10771" spans="2:16" x14ac:dyDescent="0.25">
      <c r="B10771" t="s">
        <v>10777</v>
      </c>
      <c r="C10771" s="119" t="s">
        <v>60</v>
      </c>
      <c r="D10771" t="s">
        <v>11537</v>
      </c>
      <c r="E10771" t="s">
        <v>11530</v>
      </c>
      <c r="F10771" t="s">
        <v>11540</v>
      </c>
      <c r="G10771" t="s">
        <v>61</v>
      </c>
      <c r="H10771" t="s">
        <v>18</v>
      </c>
      <c r="I10771" t="s">
        <v>11541</v>
      </c>
      <c r="J10771">
        <v>2018</v>
      </c>
      <c r="K10771">
        <v>682.22</v>
      </c>
      <c r="L10771">
        <v>21</v>
      </c>
      <c r="M10771">
        <v>1</v>
      </c>
      <c r="N10771">
        <f t="shared" si="424"/>
        <v>0</v>
      </c>
      <c r="O10771">
        <f t="shared" si="423"/>
        <v>0</v>
      </c>
      <c r="P10771" t="s">
        <v>12694</v>
      </c>
    </row>
    <row r="10772" spans="2:16" x14ac:dyDescent="0.25">
      <c r="B10772" t="s">
        <v>10778</v>
      </c>
      <c r="C10772" s="119" t="s">
        <v>60</v>
      </c>
      <c r="D10772" t="s">
        <v>11537</v>
      </c>
      <c r="E10772" t="s">
        <v>11530</v>
      </c>
      <c r="F10772" t="s">
        <v>11540</v>
      </c>
      <c r="G10772" t="s">
        <v>61</v>
      </c>
      <c r="H10772" t="s">
        <v>18</v>
      </c>
      <c r="I10772" t="s">
        <v>11541</v>
      </c>
      <c r="J10772">
        <v>2018</v>
      </c>
      <c r="K10772">
        <v>683.17</v>
      </c>
      <c r="L10772">
        <v>27</v>
      </c>
      <c r="M10772">
        <v>1</v>
      </c>
      <c r="N10772">
        <f t="shared" si="424"/>
        <v>0</v>
      </c>
      <c r="O10772">
        <f t="shared" si="423"/>
        <v>0</v>
      </c>
      <c r="P10772" t="s">
        <v>12694</v>
      </c>
    </row>
    <row r="10773" spans="2:16" x14ac:dyDescent="0.25">
      <c r="B10773" t="s">
        <v>10779</v>
      </c>
      <c r="C10773" s="119" t="s">
        <v>60</v>
      </c>
      <c r="D10773" t="s">
        <v>11542</v>
      </c>
      <c r="E10773" t="s">
        <v>11530</v>
      </c>
      <c r="F10773" t="s">
        <v>11540</v>
      </c>
      <c r="G10773" t="s">
        <v>61</v>
      </c>
      <c r="H10773" t="s">
        <v>18</v>
      </c>
      <c r="I10773" t="s">
        <v>11541</v>
      </c>
      <c r="J10773">
        <v>2018</v>
      </c>
      <c r="K10773">
        <v>671.32</v>
      </c>
      <c r="L10773">
        <v>24</v>
      </c>
      <c r="M10773">
        <v>1</v>
      </c>
      <c r="N10773">
        <f t="shared" si="424"/>
        <v>0</v>
      </c>
      <c r="O10773">
        <f t="shared" si="423"/>
        <v>0</v>
      </c>
      <c r="P10773" t="s">
        <v>12694</v>
      </c>
    </row>
    <row r="10774" spans="2:16" x14ac:dyDescent="0.25">
      <c r="B10774" t="s">
        <v>10780</v>
      </c>
      <c r="C10774" s="119" t="s">
        <v>60</v>
      </c>
      <c r="D10774" t="s">
        <v>11537</v>
      </c>
      <c r="E10774" t="s">
        <v>11530</v>
      </c>
      <c r="F10774" t="s">
        <v>11540</v>
      </c>
      <c r="G10774" t="s">
        <v>61</v>
      </c>
      <c r="H10774" t="s">
        <v>18</v>
      </c>
      <c r="I10774" t="s">
        <v>11541</v>
      </c>
      <c r="J10774">
        <v>2018</v>
      </c>
      <c r="K10774">
        <v>650.75</v>
      </c>
      <c r="L10774">
        <v>27</v>
      </c>
      <c r="M10774">
        <v>1</v>
      </c>
      <c r="N10774">
        <f t="shared" si="424"/>
        <v>0</v>
      </c>
      <c r="O10774">
        <f t="shared" si="423"/>
        <v>0</v>
      </c>
      <c r="P10774" t="s">
        <v>12694</v>
      </c>
    </row>
    <row r="10775" spans="2:16" x14ac:dyDescent="0.25">
      <c r="B10775" t="s">
        <v>10781</v>
      </c>
      <c r="C10775" s="119" t="s">
        <v>60</v>
      </c>
      <c r="D10775" t="s">
        <v>11542</v>
      </c>
      <c r="E10775" t="s">
        <v>11530</v>
      </c>
      <c r="F10775" t="s">
        <v>11540</v>
      </c>
      <c r="G10775" t="s">
        <v>61</v>
      </c>
      <c r="H10775" t="s">
        <v>18</v>
      </c>
      <c r="I10775" t="s">
        <v>11541</v>
      </c>
      <c r="J10775">
        <v>2018</v>
      </c>
      <c r="K10775">
        <v>682.54</v>
      </c>
      <c r="L10775">
        <v>23</v>
      </c>
      <c r="M10775">
        <v>1</v>
      </c>
      <c r="N10775">
        <f t="shared" si="424"/>
        <v>0</v>
      </c>
      <c r="O10775">
        <f t="shared" si="423"/>
        <v>0</v>
      </c>
      <c r="P10775" t="s">
        <v>12694</v>
      </c>
    </row>
    <row r="10776" spans="2:16" x14ac:dyDescent="0.25">
      <c r="B10776" t="s">
        <v>10782</v>
      </c>
      <c r="C10776" s="119" t="s">
        <v>60</v>
      </c>
      <c r="D10776" t="s">
        <v>11542</v>
      </c>
      <c r="E10776" t="s">
        <v>11530</v>
      </c>
      <c r="F10776" t="s">
        <v>11540</v>
      </c>
      <c r="G10776" t="s">
        <v>61</v>
      </c>
      <c r="H10776" t="s">
        <v>18</v>
      </c>
      <c r="I10776" t="s">
        <v>11541</v>
      </c>
      <c r="J10776">
        <v>2018</v>
      </c>
      <c r="K10776">
        <v>682.35</v>
      </c>
      <c r="L10776">
        <v>22</v>
      </c>
      <c r="M10776">
        <v>1</v>
      </c>
      <c r="N10776">
        <f t="shared" si="424"/>
        <v>0</v>
      </c>
      <c r="O10776">
        <f t="shared" si="423"/>
        <v>0</v>
      </c>
      <c r="P10776" t="s">
        <v>12694</v>
      </c>
    </row>
    <row r="10777" spans="2:16" x14ac:dyDescent="0.25">
      <c r="B10777" t="s">
        <v>10783</v>
      </c>
      <c r="C10777" s="119" t="s">
        <v>60</v>
      </c>
      <c r="D10777" t="s">
        <v>11537</v>
      </c>
      <c r="E10777" t="s">
        <v>11530</v>
      </c>
      <c r="F10777" t="s">
        <v>11540</v>
      </c>
      <c r="G10777" t="s">
        <v>61</v>
      </c>
      <c r="H10777" t="s">
        <v>18</v>
      </c>
      <c r="I10777" t="s">
        <v>11541</v>
      </c>
      <c r="J10777">
        <v>2018</v>
      </c>
      <c r="K10777">
        <v>685.2</v>
      </c>
      <c r="L10777">
        <v>31</v>
      </c>
      <c r="M10777">
        <v>1</v>
      </c>
      <c r="N10777">
        <f t="shared" si="424"/>
        <v>0</v>
      </c>
      <c r="O10777">
        <f t="shared" si="423"/>
        <v>0</v>
      </c>
      <c r="P10777" t="s">
        <v>12694</v>
      </c>
    </row>
    <row r="10778" spans="2:16" x14ac:dyDescent="0.25">
      <c r="B10778" t="s">
        <v>10784</v>
      </c>
      <c r="C10778" s="119" t="s">
        <v>60</v>
      </c>
      <c r="D10778" t="s">
        <v>11537</v>
      </c>
      <c r="E10778" t="s">
        <v>11530</v>
      </c>
      <c r="F10778" t="s">
        <v>11540</v>
      </c>
      <c r="G10778" t="s">
        <v>61</v>
      </c>
      <c r="H10778" t="s">
        <v>18</v>
      </c>
      <c r="I10778" t="s">
        <v>11541</v>
      </c>
      <c r="J10778">
        <v>2018</v>
      </c>
      <c r="K10778">
        <v>687.46</v>
      </c>
      <c r="L10778">
        <v>44</v>
      </c>
      <c r="M10778">
        <v>1</v>
      </c>
      <c r="N10778">
        <f t="shared" si="424"/>
        <v>0</v>
      </c>
      <c r="O10778">
        <f t="shared" si="423"/>
        <v>0</v>
      </c>
      <c r="P10778" t="s">
        <v>12694</v>
      </c>
    </row>
    <row r="10779" spans="2:16" x14ac:dyDescent="0.25">
      <c r="B10779" t="s">
        <v>10785</v>
      </c>
      <c r="C10779" s="119" t="s">
        <v>60</v>
      </c>
      <c r="D10779" t="s">
        <v>11537</v>
      </c>
      <c r="E10779" t="s">
        <v>11530</v>
      </c>
      <c r="F10779" t="s">
        <v>11540</v>
      </c>
      <c r="G10779" t="s">
        <v>61</v>
      </c>
      <c r="H10779" t="s">
        <v>18</v>
      </c>
      <c r="I10779" t="s">
        <v>11541</v>
      </c>
      <c r="J10779">
        <v>2018</v>
      </c>
      <c r="K10779">
        <v>2192.2800000000002</v>
      </c>
      <c r="L10779">
        <v>47</v>
      </c>
      <c r="M10779">
        <v>1</v>
      </c>
      <c r="N10779">
        <f t="shared" si="424"/>
        <v>0</v>
      </c>
      <c r="O10779">
        <f t="shared" si="423"/>
        <v>0</v>
      </c>
      <c r="P10779" t="s">
        <v>12694</v>
      </c>
    </row>
    <row r="10780" spans="2:16" x14ac:dyDescent="0.25">
      <c r="B10780" t="s">
        <v>10786</v>
      </c>
      <c r="C10780" s="119" t="s">
        <v>60</v>
      </c>
      <c r="D10780" t="s">
        <v>11539</v>
      </c>
      <c r="E10780" t="s">
        <v>11530</v>
      </c>
      <c r="F10780" t="s">
        <v>11540</v>
      </c>
      <c r="G10780" t="s">
        <v>61</v>
      </c>
      <c r="H10780" t="s">
        <v>18</v>
      </c>
      <c r="I10780" t="s">
        <v>11541</v>
      </c>
      <c r="J10780">
        <v>2018</v>
      </c>
      <c r="K10780">
        <v>652.09</v>
      </c>
      <c r="L10780">
        <v>30</v>
      </c>
      <c r="M10780">
        <v>1</v>
      </c>
      <c r="N10780">
        <f t="shared" si="424"/>
        <v>0</v>
      </c>
      <c r="O10780">
        <f t="shared" si="423"/>
        <v>0</v>
      </c>
      <c r="P10780" t="s">
        <v>12694</v>
      </c>
    </row>
    <row r="10781" spans="2:16" x14ac:dyDescent="0.25">
      <c r="B10781" t="s">
        <v>10787</v>
      </c>
      <c r="C10781" s="119" t="s">
        <v>60</v>
      </c>
      <c r="D10781" t="s">
        <v>11537</v>
      </c>
      <c r="E10781" t="s">
        <v>11530</v>
      </c>
      <c r="F10781" t="s">
        <v>11540</v>
      </c>
      <c r="G10781" t="s">
        <v>61</v>
      </c>
      <c r="H10781" t="s">
        <v>18</v>
      </c>
      <c r="I10781" t="s">
        <v>11541</v>
      </c>
      <c r="J10781">
        <v>2018</v>
      </c>
      <c r="K10781">
        <v>685.03</v>
      </c>
      <c r="L10781">
        <v>30</v>
      </c>
      <c r="M10781">
        <v>1</v>
      </c>
      <c r="N10781">
        <f t="shared" si="424"/>
        <v>0</v>
      </c>
      <c r="O10781">
        <f t="shared" si="423"/>
        <v>0</v>
      </c>
      <c r="P10781" t="s">
        <v>12694</v>
      </c>
    </row>
    <row r="10782" spans="2:16" x14ac:dyDescent="0.25">
      <c r="B10782" t="s">
        <v>10788</v>
      </c>
      <c r="C10782" s="119" t="s">
        <v>60</v>
      </c>
      <c r="D10782" t="s">
        <v>11539</v>
      </c>
      <c r="E10782" t="s">
        <v>11530</v>
      </c>
      <c r="F10782" t="s">
        <v>11540</v>
      </c>
      <c r="G10782" t="s">
        <v>61</v>
      </c>
      <c r="H10782" t="s">
        <v>18</v>
      </c>
      <c r="I10782" t="s">
        <v>11541</v>
      </c>
      <c r="J10782">
        <v>2018</v>
      </c>
      <c r="K10782">
        <v>651.6</v>
      </c>
      <c r="L10782">
        <v>27</v>
      </c>
      <c r="M10782">
        <v>1</v>
      </c>
      <c r="N10782">
        <f t="shared" si="424"/>
        <v>0</v>
      </c>
      <c r="O10782">
        <f t="shared" si="423"/>
        <v>0</v>
      </c>
      <c r="P10782" t="s">
        <v>12694</v>
      </c>
    </row>
    <row r="10783" spans="2:16" x14ac:dyDescent="0.25">
      <c r="B10783" t="s">
        <v>10789</v>
      </c>
      <c r="C10783" s="119" t="s">
        <v>60</v>
      </c>
      <c r="D10783" t="s">
        <v>11550</v>
      </c>
      <c r="E10783" t="s">
        <v>11530</v>
      </c>
      <c r="F10783" t="s">
        <v>11540</v>
      </c>
      <c r="G10783" t="s">
        <v>61</v>
      </c>
      <c r="H10783" t="s">
        <v>18</v>
      </c>
      <c r="I10783" t="s">
        <v>11533</v>
      </c>
      <c r="J10783">
        <v>2018</v>
      </c>
      <c r="K10783">
        <v>653.12</v>
      </c>
      <c r="L10783">
        <v>19</v>
      </c>
      <c r="M10783">
        <v>1</v>
      </c>
      <c r="N10783">
        <f t="shared" si="424"/>
        <v>0</v>
      </c>
      <c r="O10783">
        <f t="shared" si="423"/>
        <v>0</v>
      </c>
      <c r="P10783" t="s">
        <v>12693</v>
      </c>
    </row>
    <row r="10784" spans="2:16" x14ac:dyDescent="0.25">
      <c r="B10784" t="s">
        <v>10790</v>
      </c>
      <c r="C10784" s="119" t="s">
        <v>60</v>
      </c>
      <c r="D10784" t="s">
        <v>11539</v>
      </c>
      <c r="E10784" t="s">
        <v>11530</v>
      </c>
      <c r="F10784" t="s">
        <v>11540</v>
      </c>
      <c r="G10784" t="s">
        <v>61</v>
      </c>
      <c r="H10784" t="s">
        <v>18</v>
      </c>
      <c r="I10784" t="s">
        <v>11541</v>
      </c>
      <c r="J10784">
        <v>2018</v>
      </c>
      <c r="K10784">
        <v>684.56</v>
      </c>
      <c r="L10784">
        <v>30</v>
      </c>
      <c r="M10784">
        <v>1</v>
      </c>
      <c r="N10784">
        <f t="shared" si="424"/>
        <v>0</v>
      </c>
      <c r="O10784">
        <f t="shared" si="423"/>
        <v>0</v>
      </c>
      <c r="P10784" t="s">
        <v>12694</v>
      </c>
    </row>
    <row r="10785" spans="2:16" x14ac:dyDescent="0.25">
      <c r="B10785" t="s">
        <v>10791</v>
      </c>
      <c r="C10785" s="119" t="s">
        <v>60</v>
      </c>
      <c r="D10785" t="s">
        <v>11539</v>
      </c>
      <c r="E10785" t="s">
        <v>11530</v>
      </c>
      <c r="F10785" t="s">
        <v>11540</v>
      </c>
      <c r="G10785" t="s">
        <v>61</v>
      </c>
      <c r="H10785" t="s">
        <v>18</v>
      </c>
      <c r="I10785" t="s">
        <v>11541</v>
      </c>
      <c r="J10785">
        <v>2018</v>
      </c>
      <c r="K10785">
        <v>652.09</v>
      </c>
      <c r="L10785">
        <v>30</v>
      </c>
      <c r="M10785">
        <v>1</v>
      </c>
      <c r="N10785">
        <f t="shared" si="424"/>
        <v>0</v>
      </c>
      <c r="O10785">
        <f t="shared" si="423"/>
        <v>0</v>
      </c>
      <c r="P10785" t="s">
        <v>12694</v>
      </c>
    </row>
    <row r="10786" spans="2:16" x14ac:dyDescent="0.25">
      <c r="B10786" t="s">
        <v>10792</v>
      </c>
      <c r="C10786" s="119" t="s">
        <v>60</v>
      </c>
      <c r="D10786" t="s">
        <v>11537</v>
      </c>
      <c r="E10786" t="s">
        <v>11530</v>
      </c>
      <c r="F10786" t="s">
        <v>11540</v>
      </c>
      <c r="G10786" t="s">
        <v>61</v>
      </c>
      <c r="H10786" t="s">
        <v>18</v>
      </c>
      <c r="I10786" t="s">
        <v>11541</v>
      </c>
      <c r="J10786">
        <v>2018</v>
      </c>
      <c r="K10786">
        <v>652.02</v>
      </c>
      <c r="L10786">
        <v>27</v>
      </c>
      <c r="M10786">
        <v>1</v>
      </c>
      <c r="N10786">
        <f t="shared" si="424"/>
        <v>0</v>
      </c>
      <c r="O10786">
        <f t="shared" si="423"/>
        <v>0</v>
      </c>
      <c r="P10786" t="s">
        <v>12694</v>
      </c>
    </row>
    <row r="10787" spans="2:16" x14ac:dyDescent="0.25">
      <c r="B10787" t="s">
        <v>10793</v>
      </c>
      <c r="C10787" s="119" t="s">
        <v>60</v>
      </c>
      <c r="D10787" t="s">
        <v>11539</v>
      </c>
      <c r="E10787" t="s">
        <v>11530</v>
      </c>
      <c r="F10787" t="s">
        <v>11540</v>
      </c>
      <c r="G10787" t="s">
        <v>61</v>
      </c>
      <c r="H10787" t="s">
        <v>18</v>
      </c>
      <c r="I10787" t="s">
        <v>11541</v>
      </c>
      <c r="J10787">
        <v>2018</v>
      </c>
      <c r="K10787">
        <v>684.87</v>
      </c>
      <c r="L10787">
        <v>32</v>
      </c>
      <c r="M10787">
        <v>1</v>
      </c>
      <c r="N10787">
        <f t="shared" si="424"/>
        <v>0</v>
      </c>
      <c r="O10787">
        <f t="shared" si="423"/>
        <v>0</v>
      </c>
      <c r="P10787" t="s">
        <v>12694</v>
      </c>
    </row>
    <row r="10788" spans="2:16" x14ac:dyDescent="0.25">
      <c r="B10788" t="s">
        <v>10794</v>
      </c>
      <c r="C10788" s="119" t="s">
        <v>60</v>
      </c>
      <c r="D10788" t="s">
        <v>11537</v>
      </c>
      <c r="E10788" t="s">
        <v>11530</v>
      </c>
      <c r="F10788" t="s">
        <v>11540</v>
      </c>
      <c r="G10788" t="s">
        <v>61</v>
      </c>
      <c r="H10788" t="s">
        <v>18</v>
      </c>
      <c r="I10788" t="s">
        <v>11541</v>
      </c>
      <c r="J10788">
        <v>2018</v>
      </c>
      <c r="K10788">
        <v>684.67</v>
      </c>
      <c r="L10788">
        <v>28</v>
      </c>
      <c r="M10788">
        <v>1</v>
      </c>
      <c r="N10788">
        <f t="shared" si="424"/>
        <v>0</v>
      </c>
      <c r="O10788">
        <f t="shared" si="423"/>
        <v>0</v>
      </c>
      <c r="P10788" t="s">
        <v>12694</v>
      </c>
    </row>
    <row r="10789" spans="2:16" x14ac:dyDescent="0.25">
      <c r="B10789" t="s">
        <v>10795</v>
      </c>
      <c r="C10789" s="119" t="s">
        <v>60</v>
      </c>
      <c r="D10789" t="s">
        <v>11537</v>
      </c>
      <c r="E10789" t="s">
        <v>11530</v>
      </c>
      <c r="F10789" t="s">
        <v>11540</v>
      </c>
      <c r="G10789" t="s">
        <v>61</v>
      </c>
      <c r="H10789" t="s">
        <v>18</v>
      </c>
      <c r="I10789" t="s">
        <v>11541</v>
      </c>
      <c r="J10789">
        <v>2018</v>
      </c>
      <c r="K10789">
        <v>653.78</v>
      </c>
      <c r="L10789">
        <v>37</v>
      </c>
      <c r="M10789">
        <v>1</v>
      </c>
      <c r="N10789">
        <f t="shared" si="424"/>
        <v>0</v>
      </c>
      <c r="O10789">
        <f t="shared" si="423"/>
        <v>0</v>
      </c>
      <c r="P10789" t="s">
        <v>12694</v>
      </c>
    </row>
    <row r="10790" spans="2:16" x14ac:dyDescent="0.25">
      <c r="B10790" t="s">
        <v>10796</v>
      </c>
      <c r="C10790" s="119" t="s">
        <v>60</v>
      </c>
      <c r="D10790" t="s">
        <v>11550</v>
      </c>
      <c r="E10790" t="s">
        <v>11530</v>
      </c>
      <c r="F10790" t="s">
        <v>11540</v>
      </c>
      <c r="G10790" t="s">
        <v>61</v>
      </c>
      <c r="H10790" t="s">
        <v>18</v>
      </c>
      <c r="I10790" t="s">
        <v>11541</v>
      </c>
      <c r="J10790">
        <v>2018</v>
      </c>
      <c r="K10790">
        <v>651.45000000000005</v>
      </c>
      <c r="L10790">
        <v>26</v>
      </c>
      <c r="M10790">
        <v>1</v>
      </c>
      <c r="N10790">
        <f t="shared" si="424"/>
        <v>0</v>
      </c>
      <c r="O10790">
        <f t="shared" si="423"/>
        <v>0</v>
      </c>
      <c r="P10790" t="s">
        <v>12694</v>
      </c>
    </row>
    <row r="10791" spans="2:16" x14ac:dyDescent="0.25">
      <c r="B10791" t="s">
        <v>10797</v>
      </c>
      <c r="C10791" s="119" t="s">
        <v>60</v>
      </c>
      <c r="D10791" t="s">
        <v>11550</v>
      </c>
      <c r="E10791" t="s">
        <v>11530</v>
      </c>
      <c r="F10791" t="s">
        <v>11540</v>
      </c>
      <c r="G10791" t="s">
        <v>61</v>
      </c>
      <c r="H10791" t="s">
        <v>18</v>
      </c>
      <c r="I10791" t="s">
        <v>11541</v>
      </c>
      <c r="J10791">
        <v>2018</v>
      </c>
      <c r="K10791">
        <v>684.56</v>
      </c>
      <c r="L10791">
        <v>30</v>
      </c>
      <c r="M10791">
        <v>1</v>
      </c>
      <c r="N10791">
        <f t="shared" si="424"/>
        <v>0</v>
      </c>
      <c r="O10791">
        <f t="shared" si="423"/>
        <v>0</v>
      </c>
      <c r="P10791" t="s">
        <v>12694</v>
      </c>
    </row>
    <row r="10792" spans="2:16" x14ac:dyDescent="0.25">
      <c r="B10792" t="s">
        <v>10798</v>
      </c>
      <c r="C10792" s="119" t="s">
        <v>60</v>
      </c>
      <c r="D10792" t="s">
        <v>11537</v>
      </c>
      <c r="E10792" t="s">
        <v>11530</v>
      </c>
      <c r="F10792" t="s">
        <v>11540</v>
      </c>
      <c r="G10792" t="s">
        <v>61</v>
      </c>
      <c r="H10792" t="s">
        <v>18</v>
      </c>
      <c r="I10792" t="s">
        <v>11541</v>
      </c>
      <c r="J10792">
        <v>2018</v>
      </c>
      <c r="K10792">
        <v>685.36</v>
      </c>
      <c r="L10792">
        <v>35</v>
      </c>
      <c r="M10792">
        <v>1</v>
      </c>
      <c r="N10792">
        <f t="shared" si="424"/>
        <v>0</v>
      </c>
      <c r="O10792">
        <f t="shared" si="423"/>
        <v>0</v>
      </c>
      <c r="P10792" t="s">
        <v>12694</v>
      </c>
    </row>
    <row r="10793" spans="2:16" x14ac:dyDescent="0.25">
      <c r="B10793" t="s">
        <v>10799</v>
      </c>
      <c r="C10793" s="119" t="s">
        <v>60</v>
      </c>
      <c r="D10793" t="s">
        <v>11537</v>
      </c>
      <c r="E10793" t="s">
        <v>11530</v>
      </c>
      <c r="F10793" t="s">
        <v>11540</v>
      </c>
      <c r="G10793" t="s">
        <v>61</v>
      </c>
      <c r="H10793" t="s">
        <v>18</v>
      </c>
      <c r="I10793" t="s">
        <v>11541</v>
      </c>
      <c r="J10793">
        <v>2018</v>
      </c>
      <c r="K10793">
        <v>651.29</v>
      </c>
      <c r="L10793">
        <v>25</v>
      </c>
      <c r="M10793">
        <v>1</v>
      </c>
      <c r="N10793">
        <f t="shared" si="424"/>
        <v>0</v>
      </c>
      <c r="O10793">
        <f t="shared" si="423"/>
        <v>0</v>
      </c>
      <c r="P10793" t="s">
        <v>12694</v>
      </c>
    </row>
    <row r="10794" spans="2:16" x14ac:dyDescent="0.25">
      <c r="B10794" t="s">
        <v>10800</v>
      </c>
      <c r="C10794" s="119" t="s">
        <v>60</v>
      </c>
      <c r="D10794" t="s">
        <v>11537</v>
      </c>
      <c r="E10794" t="s">
        <v>11530</v>
      </c>
      <c r="F10794" t="s">
        <v>11540</v>
      </c>
      <c r="G10794" t="s">
        <v>61</v>
      </c>
      <c r="H10794" t="s">
        <v>18</v>
      </c>
      <c r="I10794" t="s">
        <v>11541</v>
      </c>
      <c r="J10794">
        <v>2018</v>
      </c>
      <c r="K10794">
        <v>683.28</v>
      </c>
      <c r="L10794">
        <v>22</v>
      </c>
      <c r="M10794">
        <v>1</v>
      </c>
      <c r="N10794">
        <f t="shared" si="424"/>
        <v>0</v>
      </c>
      <c r="O10794">
        <f t="shared" si="423"/>
        <v>0</v>
      </c>
      <c r="P10794" t="s">
        <v>12694</v>
      </c>
    </row>
    <row r="10795" spans="2:16" x14ac:dyDescent="0.25">
      <c r="B10795" t="s">
        <v>10801</v>
      </c>
      <c r="C10795" s="119" t="s">
        <v>60</v>
      </c>
      <c r="D10795" t="s">
        <v>11537</v>
      </c>
      <c r="E10795" t="s">
        <v>11530</v>
      </c>
      <c r="F10795" t="s">
        <v>11540</v>
      </c>
      <c r="G10795" t="s">
        <v>61</v>
      </c>
      <c r="H10795" t="s">
        <v>18</v>
      </c>
      <c r="I10795" t="s">
        <v>11541</v>
      </c>
      <c r="J10795">
        <v>2018</v>
      </c>
      <c r="K10795">
        <v>647.91</v>
      </c>
      <c r="L10795">
        <v>30</v>
      </c>
      <c r="M10795">
        <v>1</v>
      </c>
      <c r="N10795">
        <f t="shared" si="424"/>
        <v>0</v>
      </c>
      <c r="O10795">
        <f t="shared" si="423"/>
        <v>0</v>
      </c>
      <c r="P10795" t="s">
        <v>12694</v>
      </c>
    </row>
    <row r="10796" spans="2:16" x14ac:dyDescent="0.25">
      <c r="B10796" t="s">
        <v>10802</v>
      </c>
      <c r="C10796" s="119" t="s">
        <v>60</v>
      </c>
      <c r="D10796" t="s">
        <v>11537</v>
      </c>
      <c r="E10796" t="s">
        <v>11530</v>
      </c>
      <c r="F10796" t="s">
        <v>11540</v>
      </c>
      <c r="G10796" t="s">
        <v>61</v>
      </c>
      <c r="H10796" t="s">
        <v>18</v>
      </c>
      <c r="I10796" t="s">
        <v>11541</v>
      </c>
      <c r="J10796">
        <v>2018</v>
      </c>
      <c r="K10796">
        <v>648.38</v>
      </c>
      <c r="L10796">
        <v>33</v>
      </c>
      <c r="M10796">
        <v>1</v>
      </c>
      <c r="N10796">
        <f t="shared" si="424"/>
        <v>0</v>
      </c>
      <c r="O10796">
        <f t="shared" si="423"/>
        <v>0</v>
      </c>
      <c r="P10796" t="s">
        <v>12694</v>
      </c>
    </row>
    <row r="10797" spans="2:16" x14ac:dyDescent="0.25">
      <c r="B10797" t="s">
        <v>10803</v>
      </c>
      <c r="C10797" s="119" t="s">
        <v>60</v>
      </c>
      <c r="D10797" t="s">
        <v>11537</v>
      </c>
      <c r="E10797" t="s">
        <v>11530</v>
      </c>
      <c r="F10797" t="s">
        <v>11540</v>
      </c>
      <c r="G10797" t="s">
        <v>61</v>
      </c>
      <c r="H10797" t="s">
        <v>18</v>
      </c>
      <c r="I10797" t="s">
        <v>11541</v>
      </c>
      <c r="J10797">
        <v>2018</v>
      </c>
      <c r="K10797">
        <v>868.66</v>
      </c>
      <c r="L10797">
        <v>22</v>
      </c>
      <c r="M10797">
        <v>1</v>
      </c>
      <c r="N10797">
        <f t="shared" si="424"/>
        <v>0</v>
      </c>
      <c r="O10797">
        <f t="shared" si="423"/>
        <v>0</v>
      </c>
      <c r="P10797" t="s">
        <v>12694</v>
      </c>
    </row>
    <row r="10798" spans="2:16" x14ac:dyDescent="0.25">
      <c r="B10798" t="s">
        <v>10804</v>
      </c>
      <c r="C10798" s="119" t="s">
        <v>60</v>
      </c>
      <c r="D10798" t="s">
        <v>11537</v>
      </c>
      <c r="E10798" t="s">
        <v>11530</v>
      </c>
      <c r="F10798" t="s">
        <v>11540</v>
      </c>
      <c r="G10798" t="s">
        <v>61</v>
      </c>
      <c r="H10798" t="s">
        <v>18</v>
      </c>
      <c r="I10798" t="s">
        <v>11541</v>
      </c>
      <c r="J10798">
        <v>2018</v>
      </c>
      <c r="K10798">
        <v>683.75</v>
      </c>
      <c r="L10798">
        <v>25</v>
      </c>
      <c r="M10798">
        <v>1</v>
      </c>
      <c r="N10798">
        <f t="shared" si="424"/>
        <v>0</v>
      </c>
      <c r="O10798">
        <f t="shared" si="423"/>
        <v>0</v>
      </c>
      <c r="P10798" t="s">
        <v>12694</v>
      </c>
    </row>
    <row r="10799" spans="2:16" x14ac:dyDescent="0.25">
      <c r="B10799" t="s">
        <v>10805</v>
      </c>
      <c r="C10799" s="119" t="s">
        <v>60</v>
      </c>
      <c r="D10799" t="s">
        <v>11537</v>
      </c>
      <c r="E10799" t="s">
        <v>11530</v>
      </c>
      <c r="F10799" t="s">
        <v>11540</v>
      </c>
      <c r="G10799" t="s">
        <v>61</v>
      </c>
      <c r="H10799" t="s">
        <v>18</v>
      </c>
      <c r="I10799" t="s">
        <v>11541</v>
      </c>
      <c r="J10799">
        <v>2018</v>
      </c>
      <c r="K10799">
        <v>650.65</v>
      </c>
      <c r="L10799">
        <v>21</v>
      </c>
      <c r="M10799">
        <v>1</v>
      </c>
      <c r="N10799">
        <f t="shared" si="424"/>
        <v>0</v>
      </c>
      <c r="O10799">
        <f t="shared" si="423"/>
        <v>0</v>
      </c>
      <c r="P10799" t="s">
        <v>12694</v>
      </c>
    </row>
    <row r="10800" spans="2:16" x14ac:dyDescent="0.25">
      <c r="B10800" t="s">
        <v>10806</v>
      </c>
      <c r="C10800" s="119" t="s">
        <v>60</v>
      </c>
      <c r="D10800" t="s">
        <v>11563</v>
      </c>
      <c r="E10800" t="s">
        <v>11530</v>
      </c>
      <c r="F10800" t="s">
        <v>11540</v>
      </c>
      <c r="G10800" t="s">
        <v>61</v>
      </c>
      <c r="H10800" t="s">
        <v>18</v>
      </c>
      <c r="I10800" t="s">
        <v>11541</v>
      </c>
      <c r="J10800">
        <v>2018</v>
      </c>
      <c r="K10800">
        <v>684.32</v>
      </c>
      <c r="L10800">
        <v>35</v>
      </c>
      <c r="M10800">
        <v>1</v>
      </c>
      <c r="N10800">
        <f t="shared" si="424"/>
        <v>0</v>
      </c>
      <c r="O10800">
        <f t="shared" si="423"/>
        <v>0</v>
      </c>
      <c r="P10800" t="s">
        <v>12694</v>
      </c>
    </row>
    <row r="10801" spans="2:16" x14ac:dyDescent="0.25">
      <c r="B10801" t="s">
        <v>10807</v>
      </c>
      <c r="C10801" s="119" t="s">
        <v>60</v>
      </c>
      <c r="D10801" t="s">
        <v>11539</v>
      </c>
      <c r="E10801" t="s">
        <v>11530</v>
      </c>
      <c r="F10801" t="s">
        <v>11540</v>
      </c>
      <c r="G10801" t="s">
        <v>61</v>
      </c>
      <c r="H10801" t="s">
        <v>18</v>
      </c>
      <c r="I10801" t="s">
        <v>11541</v>
      </c>
      <c r="J10801">
        <v>2018</v>
      </c>
      <c r="K10801">
        <v>688.73</v>
      </c>
      <c r="L10801">
        <v>35</v>
      </c>
      <c r="M10801">
        <v>1</v>
      </c>
      <c r="N10801">
        <f t="shared" si="424"/>
        <v>0</v>
      </c>
      <c r="O10801">
        <f t="shared" si="423"/>
        <v>0</v>
      </c>
      <c r="P10801" t="s">
        <v>12694</v>
      </c>
    </row>
    <row r="10802" spans="2:16" x14ac:dyDescent="0.25">
      <c r="B10802" t="s">
        <v>10808</v>
      </c>
      <c r="C10802" s="119" t="s">
        <v>60</v>
      </c>
      <c r="D10802" t="s">
        <v>11539</v>
      </c>
      <c r="E10802" t="s">
        <v>11530</v>
      </c>
      <c r="F10802" t="s">
        <v>11540</v>
      </c>
      <c r="G10802" t="s">
        <v>61</v>
      </c>
      <c r="H10802" t="s">
        <v>18</v>
      </c>
      <c r="I10802" t="s">
        <v>11541</v>
      </c>
      <c r="J10802">
        <v>2018</v>
      </c>
      <c r="K10802">
        <v>654.16999999999996</v>
      </c>
      <c r="L10802">
        <v>23</v>
      </c>
      <c r="M10802">
        <v>1</v>
      </c>
      <c r="N10802">
        <f t="shared" si="424"/>
        <v>0</v>
      </c>
      <c r="O10802">
        <f t="shared" si="423"/>
        <v>0</v>
      </c>
      <c r="P10802" t="s">
        <v>12694</v>
      </c>
    </row>
    <row r="10803" spans="2:16" x14ac:dyDescent="0.25">
      <c r="B10803" t="s">
        <v>10809</v>
      </c>
      <c r="C10803" s="119" t="s">
        <v>60</v>
      </c>
      <c r="D10803" t="s">
        <v>11539</v>
      </c>
      <c r="E10803" t="s">
        <v>11530</v>
      </c>
      <c r="F10803" t="s">
        <v>11540</v>
      </c>
      <c r="G10803" t="s">
        <v>61</v>
      </c>
      <c r="H10803" t="s">
        <v>18</v>
      </c>
      <c r="I10803" t="s">
        <v>11541</v>
      </c>
      <c r="J10803">
        <v>2018</v>
      </c>
      <c r="K10803">
        <v>654.16999999999996</v>
      </c>
      <c r="L10803">
        <v>23</v>
      </c>
      <c r="M10803">
        <v>1</v>
      </c>
      <c r="N10803">
        <f t="shared" si="424"/>
        <v>0</v>
      </c>
      <c r="O10803">
        <f t="shared" si="423"/>
        <v>0</v>
      </c>
      <c r="P10803" t="s">
        <v>12694</v>
      </c>
    </row>
    <row r="10804" spans="2:16" x14ac:dyDescent="0.25">
      <c r="B10804" t="s">
        <v>10810</v>
      </c>
      <c r="C10804" s="119" t="s">
        <v>60</v>
      </c>
      <c r="D10804" t="s">
        <v>11550</v>
      </c>
      <c r="E10804" t="s">
        <v>11530</v>
      </c>
      <c r="F10804" t="s">
        <v>11540</v>
      </c>
      <c r="G10804" t="s">
        <v>61</v>
      </c>
      <c r="H10804" t="s">
        <v>18</v>
      </c>
      <c r="I10804" t="s">
        <v>11541</v>
      </c>
      <c r="J10804">
        <v>2018</v>
      </c>
      <c r="K10804">
        <v>654.96</v>
      </c>
      <c r="L10804">
        <v>28</v>
      </c>
      <c r="M10804">
        <v>1</v>
      </c>
      <c r="N10804">
        <f t="shared" si="424"/>
        <v>0</v>
      </c>
      <c r="O10804">
        <f t="shared" si="423"/>
        <v>0</v>
      </c>
      <c r="P10804" t="s">
        <v>12694</v>
      </c>
    </row>
    <row r="10805" spans="2:16" x14ac:dyDescent="0.25">
      <c r="B10805" t="s">
        <v>10811</v>
      </c>
      <c r="C10805" s="119" t="s">
        <v>60</v>
      </c>
      <c r="D10805" t="s">
        <v>11537</v>
      </c>
      <c r="E10805" t="s">
        <v>11530</v>
      </c>
      <c r="F10805" t="s">
        <v>11540</v>
      </c>
      <c r="G10805" t="s">
        <v>61</v>
      </c>
      <c r="H10805" t="s">
        <v>18</v>
      </c>
      <c r="I10805" t="s">
        <v>11541</v>
      </c>
      <c r="J10805">
        <v>2018</v>
      </c>
      <c r="K10805">
        <v>1868.14</v>
      </c>
      <c r="L10805">
        <v>35</v>
      </c>
      <c r="M10805">
        <v>1</v>
      </c>
      <c r="N10805">
        <f t="shared" si="424"/>
        <v>0</v>
      </c>
      <c r="O10805">
        <f t="shared" si="423"/>
        <v>0</v>
      </c>
      <c r="P10805" t="s">
        <v>12694</v>
      </c>
    </row>
    <row r="10806" spans="2:16" x14ac:dyDescent="0.25">
      <c r="B10806" t="s">
        <v>10812</v>
      </c>
      <c r="C10806" s="119" t="s">
        <v>60</v>
      </c>
      <c r="D10806" t="s">
        <v>11550</v>
      </c>
      <c r="E10806" t="s">
        <v>11530</v>
      </c>
      <c r="F10806" t="s">
        <v>11540</v>
      </c>
      <c r="G10806" t="s">
        <v>61</v>
      </c>
      <c r="H10806" t="s">
        <v>18</v>
      </c>
      <c r="I10806" t="s">
        <v>11541</v>
      </c>
      <c r="J10806">
        <v>2018</v>
      </c>
      <c r="K10806">
        <v>655.13</v>
      </c>
      <c r="L10806">
        <v>29</v>
      </c>
      <c r="M10806">
        <v>1</v>
      </c>
      <c r="N10806">
        <f t="shared" si="424"/>
        <v>0</v>
      </c>
      <c r="O10806">
        <f t="shared" si="423"/>
        <v>0</v>
      </c>
      <c r="P10806" t="s">
        <v>12694</v>
      </c>
    </row>
    <row r="10807" spans="2:16" x14ac:dyDescent="0.25">
      <c r="B10807" t="s">
        <v>10813</v>
      </c>
      <c r="C10807" s="119" t="s">
        <v>60</v>
      </c>
      <c r="D10807" t="s">
        <v>11537</v>
      </c>
      <c r="E10807" t="s">
        <v>11530</v>
      </c>
      <c r="F10807" t="s">
        <v>11540</v>
      </c>
      <c r="G10807" t="s">
        <v>61</v>
      </c>
      <c r="H10807" t="s">
        <v>18</v>
      </c>
      <c r="I10807" t="s">
        <v>11541</v>
      </c>
      <c r="J10807">
        <v>2018</v>
      </c>
      <c r="K10807">
        <v>651.76</v>
      </c>
      <c r="L10807">
        <v>28</v>
      </c>
      <c r="M10807">
        <v>1</v>
      </c>
      <c r="N10807">
        <f t="shared" si="424"/>
        <v>0</v>
      </c>
      <c r="O10807">
        <f t="shared" si="423"/>
        <v>0</v>
      </c>
      <c r="P10807" t="s">
        <v>12694</v>
      </c>
    </row>
    <row r="10808" spans="2:16" x14ac:dyDescent="0.25">
      <c r="B10808" t="s">
        <v>10814</v>
      </c>
      <c r="C10808" s="119" t="s">
        <v>60</v>
      </c>
      <c r="D10808" t="s">
        <v>11537</v>
      </c>
      <c r="E10808" t="s">
        <v>11530</v>
      </c>
      <c r="F10808" t="s">
        <v>11540</v>
      </c>
      <c r="G10808" t="s">
        <v>61</v>
      </c>
      <c r="H10808" t="s">
        <v>18</v>
      </c>
      <c r="I10808" t="s">
        <v>11541</v>
      </c>
      <c r="J10808">
        <v>2018</v>
      </c>
      <c r="K10808">
        <v>654.96</v>
      </c>
      <c r="L10808">
        <v>28</v>
      </c>
      <c r="M10808">
        <v>1</v>
      </c>
      <c r="N10808">
        <f t="shared" si="424"/>
        <v>0</v>
      </c>
      <c r="O10808">
        <f t="shared" si="423"/>
        <v>0</v>
      </c>
      <c r="P10808" t="s">
        <v>12694</v>
      </c>
    </row>
    <row r="10809" spans="2:16" x14ac:dyDescent="0.25">
      <c r="B10809" t="s">
        <v>10815</v>
      </c>
      <c r="C10809" s="119" t="s">
        <v>60</v>
      </c>
      <c r="D10809" t="s">
        <v>11537</v>
      </c>
      <c r="E10809" t="s">
        <v>11530</v>
      </c>
      <c r="F10809" t="s">
        <v>11540</v>
      </c>
      <c r="G10809" t="s">
        <v>61</v>
      </c>
      <c r="H10809" t="s">
        <v>18</v>
      </c>
      <c r="I10809" t="s">
        <v>11541</v>
      </c>
      <c r="J10809">
        <v>2018</v>
      </c>
      <c r="K10809">
        <v>654.96</v>
      </c>
      <c r="L10809">
        <v>28</v>
      </c>
      <c r="M10809">
        <v>1</v>
      </c>
      <c r="N10809">
        <f t="shared" si="424"/>
        <v>0</v>
      </c>
      <c r="O10809">
        <f t="shared" si="423"/>
        <v>0</v>
      </c>
      <c r="P10809" t="s">
        <v>12694</v>
      </c>
    </row>
    <row r="10810" spans="2:16" x14ac:dyDescent="0.25">
      <c r="B10810" t="s">
        <v>10816</v>
      </c>
      <c r="C10810" s="119" t="s">
        <v>60</v>
      </c>
      <c r="D10810" t="s">
        <v>11537</v>
      </c>
      <c r="E10810" t="s">
        <v>11530</v>
      </c>
      <c r="F10810" t="s">
        <v>11540</v>
      </c>
      <c r="G10810" t="s">
        <v>61</v>
      </c>
      <c r="H10810" t="s">
        <v>18</v>
      </c>
      <c r="I10810" t="s">
        <v>11541</v>
      </c>
      <c r="J10810">
        <v>2018</v>
      </c>
      <c r="K10810">
        <v>654.96</v>
      </c>
      <c r="L10810">
        <v>28</v>
      </c>
      <c r="M10810">
        <v>1</v>
      </c>
      <c r="N10810">
        <f t="shared" si="424"/>
        <v>0</v>
      </c>
      <c r="O10810">
        <f t="shared" si="423"/>
        <v>0</v>
      </c>
      <c r="P10810" t="s">
        <v>12694</v>
      </c>
    </row>
    <row r="10811" spans="2:16" x14ac:dyDescent="0.25">
      <c r="B10811" t="s">
        <v>10817</v>
      </c>
      <c r="C10811" s="119" t="s">
        <v>60</v>
      </c>
      <c r="D10811" t="s">
        <v>11537</v>
      </c>
      <c r="E10811" t="s">
        <v>11530</v>
      </c>
      <c r="F10811" t="s">
        <v>11540</v>
      </c>
      <c r="G10811" t="s">
        <v>61</v>
      </c>
      <c r="H10811" t="s">
        <v>18</v>
      </c>
      <c r="I10811" t="s">
        <v>11541</v>
      </c>
      <c r="J10811">
        <v>2018</v>
      </c>
      <c r="K10811">
        <v>654.96</v>
      </c>
      <c r="L10811">
        <v>28</v>
      </c>
      <c r="M10811">
        <v>1</v>
      </c>
      <c r="N10811">
        <f t="shared" si="424"/>
        <v>0</v>
      </c>
      <c r="O10811">
        <f t="shared" ref="O10811:O10874" si="425">IF(OR(L10811="",L10811&lt;=0),1,0)</f>
        <v>0</v>
      </c>
      <c r="P10811" t="s">
        <v>12694</v>
      </c>
    </row>
    <row r="10812" spans="2:16" x14ac:dyDescent="0.25">
      <c r="B10812" t="s">
        <v>10818</v>
      </c>
      <c r="C10812" s="119" t="s">
        <v>60</v>
      </c>
      <c r="D10812" t="s">
        <v>11537</v>
      </c>
      <c r="E10812" t="s">
        <v>11530</v>
      </c>
      <c r="F10812" t="s">
        <v>11540</v>
      </c>
      <c r="G10812" t="s">
        <v>61</v>
      </c>
      <c r="H10812" t="s">
        <v>18</v>
      </c>
      <c r="I10812" t="s">
        <v>11541</v>
      </c>
      <c r="J10812">
        <v>2018</v>
      </c>
      <c r="K10812">
        <v>687.6</v>
      </c>
      <c r="L10812">
        <v>28</v>
      </c>
      <c r="M10812">
        <v>1</v>
      </c>
      <c r="N10812">
        <f t="shared" si="424"/>
        <v>0</v>
      </c>
      <c r="O10812">
        <f t="shared" si="425"/>
        <v>0</v>
      </c>
      <c r="P10812" t="s">
        <v>12694</v>
      </c>
    </row>
    <row r="10813" spans="2:16" x14ac:dyDescent="0.25">
      <c r="B10813" t="s">
        <v>10819</v>
      </c>
      <c r="C10813" s="119" t="s">
        <v>60</v>
      </c>
      <c r="D10813" t="s">
        <v>11537</v>
      </c>
      <c r="E10813" t="s">
        <v>11530</v>
      </c>
      <c r="F10813" t="s">
        <v>11540</v>
      </c>
      <c r="G10813" t="s">
        <v>61</v>
      </c>
      <c r="H10813" t="s">
        <v>18</v>
      </c>
      <c r="I10813" t="s">
        <v>11541</v>
      </c>
      <c r="J10813">
        <v>2018</v>
      </c>
      <c r="K10813">
        <v>654.96</v>
      </c>
      <c r="L10813">
        <v>28</v>
      </c>
      <c r="M10813">
        <v>1</v>
      </c>
      <c r="N10813">
        <f t="shared" si="424"/>
        <v>0</v>
      </c>
      <c r="O10813">
        <f t="shared" si="425"/>
        <v>0</v>
      </c>
      <c r="P10813" t="s">
        <v>12694</v>
      </c>
    </row>
    <row r="10814" spans="2:16" x14ac:dyDescent="0.25">
      <c r="B10814" t="s">
        <v>10820</v>
      </c>
      <c r="C10814" s="119" t="s">
        <v>60</v>
      </c>
      <c r="D10814" t="s">
        <v>11537</v>
      </c>
      <c r="E10814" t="s">
        <v>11530</v>
      </c>
      <c r="F10814" t="s">
        <v>11540</v>
      </c>
      <c r="G10814" t="s">
        <v>61</v>
      </c>
      <c r="H10814" t="s">
        <v>18</v>
      </c>
      <c r="I10814" t="s">
        <v>11541</v>
      </c>
      <c r="J10814">
        <v>2018</v>
      </c>
      <c r="K10814">
        <v>687.6</v>
      </c>
      <c r="L10814">
        <v>28</v>
      </c>
      <c r="M10814">
        <v>1</v>
      </c>
      <c r="N10814">
        <f t="shared" si="424"/>
        <v>0</v>
      </c>
      <c r="O10814">
        <f t="shared" si="425"/>
        <v>0</v>
      </c>
      <c r="P10814" t="s">
        <v>12694</v>
      </c>
    </row>
    <row r="10815" spans="2:16" x14ac:dyDescent="0.25">
      <c r="B10815" t="s">
        <v>10821</v>
      </c>
      <c r="C10815" s="119" t="s">
        <v>60</v>
      </c>
      <c r="D10815" t="s">
        <v>11537</v>
      </c>
      <c r="E10815" t="s">
        <v>11530</v>
      </c>
      <c r="F10815" t="s">
        <v>11540</v>
      </c>
      <c r="G10815" t="s">
        <v>61</v>
      </c>
      <c r="H10815" t="s">
        <v>18</v>
      </c>
      <c r="I10815" t="s">
        <v>11541</v>
      </c>
      <c r="J10815">
        <v>2018</v>
      </c>
      <c r="K10815">
        <v>684.23</v>
      </c>
      <c r="L10815">
        <v>28</v>
      </c>
      <c r="M10815">
        <v>1</v>
      </c>
      <c r="N10815">
        <f t="shared" si="424"/>
        <v>0</v>
      </c>
      <c r="O10815">
        <f t="shared" si="425"/>
        <v>0</v>
      </c>
      <c r="P10815" t="s">
        <v>12694</v>
      </c>
    </row>
    <row r="10816" spans="2:16" x14ac:dyDescent="0.25">
      <c r="B10816" t="s">
        <v>10822</v>
      </c>
      <c r="C10816" s="119" t="s">
        <v>60</v>
      </c>
      <c r="D10816" t="s">
        <v>11537</v>
      </c>
      <c r="E10816" t="s">
        <v>11530</v>
      </c>
      <c r="F10816" t="s">
        <v>11540</v>
      </c>
      <c r="G10816" t="s">
        <v>61</v>
      </c>
      <c r="H10816" t="s">
        <v>18</v>
      </c>
      <c r="I10816" t="s">
        <v>11541</v>
      </c>
      <c r="J10816">
        <v>2018</v>
      </c>
      <c r="K10816">
        <v>684.23</v>
      </c>
      <c r="L10816">
        <v>28</v>
      </c>
      <c r="M10816">
        <v>1</v>
      </c>
      <c r="N10816">
        <f t="shared" si="424"/>
        <v>0</v>
      </c>
      <c r="O10816">
        <f t="shared" si="425"/>
        <v>0</v>
      </c>
      <c r="P10816" t="s">
        <v>12694</v>
      </c>
    </row>
    <row r="10817" spans="2:16" x14ac:dyDescent="0.25">
      <c r="B10817" t="s">
        <v>10823</v>
      </c>
      <c r="C10817" s="119" t="s">
        <v>60</v>
      </c>
      <c r="D10817" t="s">
        <v>11537</v>
      </c>
      <c r="E10817" t="s">
        <v>11530</v>
      </c>
      <c r="F10817" t="s">
        <v>11540</v>
      </c>
      <c r="G10817" t="s">
        <v>61</v>
      </c>
      <c r="H10817" t="s">
        <v>18</v>
      </c>
      <c r="I10817" t="s">
        <v>11541</v>
      </c>
      <c r="J10817">
        <v>2018</v>
      </c>
      <c r="K10817">
        <v>685.84</v>
      </c>
      <c r="L10817">
        <v>17</v>
      </c>
      <c r="M10817">
        <v>1</v>
      </c>
      <c r="N10817">
        <f t="shared" si="424"/>
        <v>0</v>
      </c>
      <c r="O10817">
        <f t="shared" si="425"/>
        <v>0</v>
      </c>
      <c r="P10817" t="s">
        <v>12694</v>
      </c>
    </row>
    <row r="10818" spans="2:16" x14ac:dyDescent="0.25">
      <c r="B10818" t="s">
        <v>10824</v>
      </c>
      <c r="C10818" s="119" t="s">
        <v>60</v>
      </c>
      <c r="D10818" t="s">
        <v>11537</v>
      </c>
      <c r="E10818" t="s">
        <v>11530</v>
      </c>
      <c r="F10818" t="s">
        <v>11540</v>
      </c>
      <c r="G10818" t="s">
        <v>61</v>
      </c>
      <c r="H10818" t="s">
        <v>18</v>
      </c>
      <c r="I10818" t="s">
        <v>11541</v>
      </c>
      <c r="J10818">
        <v>2018</v>
      </c>
      <c r="K10818">
        <v>686.81</v>
      </c>
      <c r="L10818">
        <v>23</v>
      </c>
      <c r="M10818">
        <v>1</v>
      </c>
      <c r="N10818">
        <f t="shared" si="424"/>
        <v>0</v>
      </c>
      <c r="O10818">
        <f t="shared" si="425"/>
        <v>0</v>
      </c>
      <c r="P10818" t="s">
        <v>12694</v>
      </c>
    </row>
    <row r="10819" spans="2:16" x14ac:dyDescent="0.25">
      <c r="B10819" t="s">
        <v>10825</v>
      </c>
      <c r="C10819" s="119" t="s">
        <v>60</v>
      </c>
      <c r="D10819" t="s">
        <v>11537</v>
      </c>
      <c r="E10819" t="s">
        <v>11530</v>
      </c>
      <c r="F10819" t="s">
        <v>11540</v>
      </c>
      <c r="G10819" t="s">
        <v>61</v>
      </c>
      <c r="H10819" t="s">
        <v>18</v>
      </c>
      <c r="I10819" t="s">
        <v>11541</v>
      </c>
      <c r="J10819">
        <v>2018</v>
      </c>
      <c r="K10819">
        <v>686.49</v>
      </c>
      <c r="L10819">
        <v>21</v>
      </c>
      <c r="M10819">
        <v>1</v>
      </c>
      <c r="N10819">
        <f t="shared" si="424"/>
        <v>0</v>
      </c>
      <c r="O10819">
        <f t="shared" si="425"/>
        <v>0</v>
      </c>
      <c r="P10819" t="s">
        <v>12694</v>
      </c>
    </row>
    <row r="10820" spans="2:16" x14ac:dyDescent="0.25">
      <c r="B10820" t="s">
        <v>10826</v>
      </c>
      <c r="C10820" s="119" t="s">
        <v>60</v>
      </c>
      <c r="D10820" t="s">
        <v>11537</v>
      </c>
      <c r="E10820" t="s">
        <v>11530</v>
      </c>
      <c r="F10820" t="s">
        <v>11540</v>
      </c>
      <c r="G10820" t="s">
        <v>61</v>
      </c>
      <c r="H10820" t="s">
        <v>18</v>
      </c>
      <c r="I10820" t="s">
        <v>11541</v>
      </c>
      <c r="J10820">
        <v>2018</v>
      </c>
      <c r="K10820">
        <v>684.47</v>
      </c>
      <c r="L10820">
        <v>36</v>
      </c>
      <c r="M10820">
        <v>1</v>
      </c>
      <c r="N10820">
        <f t="shared" si="424"/>
        <v>0</v>
      </c>
      <c r="O10820">
        <f t="shared" si="425"/>
        <v>0</v>
      </c>
      <c r="P10820" t="s">
        <v>12693</v>
      </c>
    </row>
    <row r="10821" spans="2:16" x14ac:dyDescent="0.25">
      <c r="B10821" t="s">
        <v>10827</v>
      </c>
      <c r="C10821" s="119" t="s">
        <v>60</v>
      </c>
      <c r="D10821" t="s">
        <v>11537</v>
      </c>
      <c r="E10821" t="s">
        <v>11530</v>
      </c>
      <c r="F10821" t="s">
        <v>11540</v>
      </c>
      <c r="G10821" t="s">
        <v>61</v>
      </c>
      <c r="H10821" t="s">
        <v>18</v>
      </c>
      <c r="I10821" t="s">
        <v>11541</v>
      </c>
      <c r="J10821">
        <v>2018</v>
      </c>
      <c r="K10821">
        <v>683.35</v>
      </c>
      <c r="L10821">
        <v>29</v>
      </c>
      <c r="M10821">
        <v>1</v>
      </c>
      <c r="N10821">
        <f t="shared" si="424"/>
        <v>0</v>
      </c>
      <c r="O10821">
        <f t="shared" si="425"/>
        <v>0</v>
      </c>
      <c r="P10821" t="s">
        <v>12693</v>
      </c>
    </row>
    <row r="10822" spans="2:16" x14ac:dyDescent="0.25">
      <c r="B10822" t="s">
        <v>10828</v>
      </c>
      <c r="C10822" s="119" t="s">
        <v>60</v>
      </c>
      <c r="D10822" t="s">
        <v>11537</v>
      </c>
      <c r="E10822" t="s">
        <v>11530</v>
      </c>
      <c r="F10822" t="s">
        <v>11540</v>
      </c>
      <c r="G10822" t="s">
        <v>61</v>
      </c>
      <c r="H10822" t="s">
        <v>18</v>
      </c>
      <c r="I10822" t="s">
        <v>11541</v>
      </c>
      <c r="J10822">
        <v>2018</v>
      </c>
      <c r="K10822">
        <v>684.79</v>
      </c>
      <c r="L10822">
        <v>38</v>
      </c>
      <c r="M10822">
        <v>1</v>
      </c>
      <c r="N10822">
        <f t="shared" si="424"/>
        <v>0</v>
      </c>
      <c r="O10822">
        <f t="shared" si="425"/>
        <v>0</v>
      </c>
      <c r="P10822" t="s">
        <v>12693</v>
      </c>
    </row>
    <row r="10823" spans="2:16" x14ac:dyDescent="0.25">
      <c r="B10823" t="s">
        <v>10829</v>
      </c>
      <c r="C10823" s="119" t="s">
        <v>60</v>
      </c>
      <c r="D10823" t="s">
        <v>11537</v>
      </c>
      <c r="E10823" t="s">
        <v>11530</v>
      </c>
      <c r="F10823" t="s">
        <v>11540</v>
      </c>
      <c r="G10823" t="s">
        <v>61</v>
      </c>
      <c r="H10823" t="s">
        <v>18</v>
      </c>
      <c r="I10823" t="s">
        <v>11541</v>
      </c>
      <c r="J10823">
        <v>2018</v>
      </c>
      <c r="K10823">
        <v>684.32</v>
      </c>
      <c r="L10823">
        <v>35</v>
      </c>
      <c r="M10823">
        <v>1</v>
      </c>
      <c r="N10823">
        <f t="shared" si="424"/>
        <v>0</v>
      </c>
      <c r="O10823">
        <f t="shared" si="425"/>
        <v>0</v>
      </c>
      <c r="P10823" t="s">
        <v>12693</v>
      </c>
    </row>
    <row r="10824" spans="2:16" x14ac:dyDescent="0.25">
      <c r="B10824" t="s">
        <v>10830</v>
      </c>
      <c r="C10824" s="119" t="s">
        <v>60</v>
      </c>
      <c r="D10824" t="s">
        <v>11537</v>
      </c>
      <c r="E10824" t="s">
        <v>11530</v>
      </c>
      <c r="F10824" t="s">
        <v>11540</v>
      </c>
      <c r="G10824" t="s">
        <v>61</v>
      </c>
      <c r="H10824" t="s">
        <v>18</v>
      </c>
      <c r="I10824" t="s">
        <v>11541</v>
      </c>
      <c r="J10824">
        <v>2018</v>
      </c>
      <c r="K10824">
        <v>681.75</v>
      </c>
      <c r="L10824">
        <v>40</v>
      </c>
      <c r="M10824">
        <v>1</v>
      </c>
      <c r="N10824">
        <f t="shared" si="424"/>
        <v>0</v>
      </c>
      <c r="O10824">
        <f t="shared" si="425"/>
        <v>0</v>
      </c>
      <c r="P10824" t="s">
        <v>12693</v>
      </c>
    </row>
    <row r="10825" spans="2:16" x14ac:dyDescent="0.25">
      <c r="B10825" t="s">
        <v>10831</v>
      </c>
      <c r="C10825" s="119" t="s">
        <v>60</v>
      </c>
      <c r="D10825" t="s">
        <v>11537</v>
      </c>
      <c r="E10825" t="s">
        <v>11530</v>
      </c>
      <c r="F10825" t="s">
        <v>11540</v>
      </c>
      <c r="G10825" t="s">
        <v>61</v>
      </c>
      <c r="H10825" t="s">
        <v>18</v>
      </c>
      <c r="I10825" t="s">
        <v>11541</v>
      </c>
      <c r="J10825">
        <v>2018</v>
      </c>
      <c r="K10825">
        <v>684.95</v>
      </c>
      <c r="L10825">
        <v>39</v>
      </c>
      <c r="M10825">
        <v>1</v>
      </c>
      <c r="N10825">
        <f t="shared" si="424"/>
        <v>0</v>
      </c>
      <c r="O10825">
        <f t="shared" si="425"/>
        <v>0</v>
      </c>
      <c r="P10825" t="s">
        <v>12693</v>
      </c>
    </row>
    <row r="10826" spans="2:16" x14ac:dyDescent="0.25">
      <c r="B10826" t="s">
        <v>10832</v>
      </c>
      <c r="C10826" s="119" t="s">
        <v>60</v>
      </c>
      <c r="D10826" t="s">
        <v>11537</v>
      </c>
      <c r="E10826" t="s">
        <v>11530</v>
      </c>
      <c r="F10826" t="s">
        <v>11540</v>
      </c>
      <c r="G10826" t="s">
        <v>61</v>
      </c>
      <c r="H10826" t="s">
        <v>18</v>
      </c>
      <c r="I10826" t="s">
        <v>11541</v>
      </c>
      <c r="J10826">
        <v>2018</v>
      </c>
      <c r="K10826">
        <v>685.43</v>
      </c>
      <c r="L10826">
        <v>42</v>
      </c>
      <c r="M10826">
        <v>1</v>
      </c>
      <c r="N10826">
        <f t="shared" si="424"/>
        <v>0</v>
      </c>
      <c r="O10826">
        <f t="shared" si="425"/>
        <v>0</v>
      </c>
      <c r="P10826" t="s">
        <v>12693</v>
      </c>
    </row>
    <row r="10827" spans="2:16" x14ac:dyDescent="0.25">
      <c r="B10827" t="s">
        <v>10833</v>
      </c>
      <c r="C10827" s="119" t="s">
        <v>60</v>
      </c>
      <c r="D10827" t="s">
        <v>11537</v>
      </c>
      <c r="E10827" t="s">
        <v>11530</v>
      </c>
      <c r="F10827" t="s">
        <v>11540</v>
      </c>
      <c r="G10827" t="s">
        <v>61</v>
      </c>
      <c r="H10827" t="s">
        <v>18</v>
      </c>
      <c r="I10827" t="s">
        <v>11541</v>
      </c>
      <c r="J10827">
        <v>2018</v>
      </c>
      <c r="K10827">
        <v>684.95</v>
      </c>
      <c r="L10827">
        <v>39</v>
      </c>
      <c r="M10827">
        <v>1</v>
      </c>
      <c r="N10827">
        <f t="shared" ref="N10827:N10890" si="426">IF(K10827&lt;100,1,0)</f>
        <v>0</v>
      </c>
      <c r="O10827">
        <f t="shared" si="425"/>
        <v>0</v>
      </c>
      <c r="P10827" t="s">
        <v>12693</v>
      </c>
    </row>
    <row r="10828" spans="2:16" x14ac:dyDescent="0.25">
      <c r="B10828" t="s">
        <v>10834</v>
      </c>
      <c r="C10828" s="119" t="s">
        <v>60</v>
      </c>
      <c r="D10828" t="s">
        <v>11537</v>
      </c>
      <c r="E10828" t="s">
        <v>11530</v>
      </c>
      <c r="F10828" t="s">
        <v>11540</v>
      </c>
      <c r="G10828" t="s">
        <v>61</v>
      </c>
      <c r="H10828" t="s">
        <v>18</v>
      </c>
      <c r="I10828" t="s">
        <v>11541</v>
      </c>
      <c r="J10828">
        <v>2018</v>
      </c>
      <c r="K10828">
        <v>687.6</v>
      </c>
      <c r="L10828">
        <v>28</v>
      </c>
      <c r="M10828">
        <v>1</v>
      </c>
      <c r="N10828">
        <f t="shared" si="426"/>
        <v>0</v>
      </c>
      <c r="O10828">
        <f t="shared" si="425"/>
        <v>0</v>
      </c>
      <c r="P10828" t="s">
        <v>12694</v>
      </c>
    </row>
    <row r="10829" spans="2:16" x14ac:dyDescent="0.25">
      <c r="B10829" t="s">
        <v>10835</v>
      </c>
      <c r="C10829" s="119" t="s">
        <v>60</v>
      </c>
      <c r="D10829" t="s">
        <v>11539</v>
      </c>
      <c r="E10829" t="s">
        <v>11530</v>
      </c>
      <c r="F10829" t="s">
        <v>11540</v>
      </c>
      <c r="G10829" t="s">
        <v>61</v>
      </c>
      <c r="H10829" t="s">
        <v>18</v>
      </c>
      <c r="I10829" t="s">
        <v>11541</v>
      </c>
      <c r="J10829">
        <v>2018</v>
      </c>
      <c r="K10829">
        <v>687.4</v>
      </c>
      <c r="L10829">
        <v>30</v>
      </c>
      <c r="M10829">
        <v>1</v>
      </c>
      <c r="N10829">
        <f t="shared" si="426"/>
        <v>0</v>
      </c>
      <c r="O10829">
        <f t="shared" si="425"/>
        <v>0</v>
      </c>
      <c r="P10829" t="s">
        <v>12694</v>
      </c>
    </row>
    <row r="10830" spans="2:16" x14ac:dyDescent="0.25">
      <c r="B10830" t="s">
        <v>10836</v>
      </c>
      <c r="C10830" s="119" t="s">
        <v>60</v>
      </c>
      <c r="D10830" t="s">
        <v>11537</v>
      </c>
      <c r="E10830" t="s">
        <v>11530</v>
      </c>
      <c r="F10830" t="s">
        <v>11540</v>
      </c>
      <c r="G10830" t="s">
        <v>61</v>
      </c>
      <c r="H10830" t="s">
        <v>18</v>
      </c>
      <c r="I10830" t="s">
        <v>11541</v>
      </c>
      <c r="J10830">
        <v>2018</v>
      </c>
      <c r="K10830">
        <v>690.96</v>
      </c>
      <c r="L10830">
        <v>49</v>
      </c>
      <c r="M10830">
        <v>1</v>
      </c>
      <c r="N10830">
        <f t="shared" si="426"/>
        <v>0</v>
      </c>
      <c r="O10830">
        <f t="shared" si="425"/>
        <v>0</v>
      </c>
      <c r="P10830" t="s">
        <v>12694</v>
      </c>
    </row>
    <row r="10831" spans="2:16" x14ac:dyDescent="0.25">
      <c r="B10831" t="s">
        <v>10837</v>
      </c>
      <c r="C10831" s="119" t="s">
        <v>60</v>
      </c>
      <c r="D10831" t="s">
        <v>11537</v>
      </c>
      <c r="E10831" t="s">
        <v>11530</v>
      </c>
      <c r="F10831" t="s">
        <v>11540</v>
      </c>
      <c r="G10831" t="s">
        <v>61</v>
      </c>
      <c r="H10831" t="s">
        <v>18</v>
      </c>
      <c r="I10831" t="s">
        <v>11541</v>
      </c>
      <c r="J10831">
        <v>2018</v>
      </c>
      <c r="K10831">
        <v>690.64</v>
      </c>
      <c r="L10831">
        <v>47</v>
      </c>
      <c r="M10831">
        <v>1</v>
      </c>
      <c r="N10831">
        <f t="shared" si="426"/>
        <v>0</v>
      </c>
      <c r="O10831">
        <f t="shared" si="425"/>
        <v>0</v>
      </c>
      <c r="P10831" t="s">
        <v>12694</v>
      </c>
    </row>
    <row r="10832" spans="2:16" x14ac:dyDescent="0.25">
      <c r="B10832" t="s">
        <v>10838</v>
      </c>
      <c r="C10832" s="119" t="s">
        <v>60</v>
      </c>
      <c r="D10832" t="s">
        <v>11537</v>
      </c>
      <c r="E10832" t="s">
        <v>11530</v>
      </c>
      <c r="F10832" t="s">
        <v>11540</v>
      </c>
      <c r="G10832" t="s">
        <v>61</v>
      </c>
      <c r="H10832" t="s">
        <v>18</v>
      </c>
      <c r="I10832" t="s">
        <v>11541</v>
      </c>
      <c r="J10832">
        <v>2018</v>
      </c>
      <c r="K10832">
        <v>689.37</v>
      </c>
      <c r="L10832">
        <v>39</v>
      </c>
      <c r="M10832">
        <v>1</v>
      </c>
      <c r="N10832">
        <f t="shared" si="426"/>
        <v>0</v>
      </c>
      <c r="O10832">
        <f t="shared" si="425"/>
        <v>0</v>
      </c>
      <c r="P10832" t="s">
        <v>12694</v>
      </c>
    </row>
    <row r="10833" spans="2:16" x14ac:dyDescent="0.25">
      <c r="B10833" t="s">
        <v>10839</v>
      </c>
      <c r="C10833" s="119" t="s">
        <v>60</v>
      </c>
      <c r="D10833" t="s">
        <v>11537</v>
      </c>
      <c r="E10833" t="s">
        <v>11530</v>
      </c>
      <c r="F10833" t="s">
        <v>11540</v>
      </c>
      <c r="G10833" t="s">
        <v>61</v>
      </c>
      <c r="H10833" t="s">
        <v>18</v>
      </c>
      <c r="I10833" t="s">
        <v>11541</v>
      </c>
      <c r="J10833">
        <v>2018</v>
      </c>
      <c r="K10833">
        <v>690.96</v>
      </c>
      <c r="L10833">
        <v>49</v>
      </c>
      <c r="M10833">
        <v>1</v>
      </c>
      <c r="N10833">
        <f t="shared" si="426"/>
        <v>0</v>
      </c>
      <c r="O10833">
        <f t="shared" si="425"/>
        <v>0</v>
      </c>
      <c r="P10833" t="s">
        <v>12694</v>
      </c>
    </row>
    <row r="10834" spans="2:16" x14ac:dyDescent="0.25">
      <c r="B10834" t="s">
        <v>10840</v>
      </c>
      <c r="C10834" s="119" t="s">
        <v>60</v>
      </c>
      <c r="D10834" t="s">
        <v>11537</v>
      </c>
      <c r="E10834" t="s">
        <v>11530</v>
      </c>
      <c r="F10834" t="s">
        <v>11540</v>
      </c>
      <c r="G10834" t="s">
        <v>61</v>
      </c>
      <c r="H10834" t="s">
        <v>18</v>
      </c>
      <c r="I10834" t="s">
        <v>11541</v>
      </c>
      <c r="J10834">
        <v>2018</v>
      </c>
      <c r="K10834">
        <v>691.44</v>
      </c>
      <c r="L10834">
        <v>52</v>
      </c>
      <c r="M10834">
        <v>1</v>
      </c>
      <c r="N10834">
        <f t="shared" si="426"/>
        <v>0</v>
      </c>
      <c r="O10834">
        <f t="shared" si="425"/>
        <v>0</v>
      </c>
      <c r="P10834" t="s">
        <v>12694</v>
      </c>
    </row>
    <row r="10835" spans="2:16" x14ac:dyDescent="0.25">
      <c r="B10835" t="s">
        <v>10841</v>
      </c>
      <c r="C10835" s="119" t="s">
        <v>60</v>
      </c>
      <c r="D10835" t="s">
        <v>11537</v>
      </c>
      <c r="E10835" t="s">
        <v>11530</v>
      </c>
      <c r="F10835" t="s">
        <v>11540</v>
      </c>
      <c r="G10835" t="s">
        <v>61</v>
      </c>
      <c r="H10835" t="s">
        <v>18</v>
      </c>
      <c r="I10835" t="s">
        <v>11541</v>
      </c>
      <c r="J10835">
        <v>2018</v>
      </c>
      <c r="K10835">
        <v>653.52</v>
      </c>
      <c r="L10835">
        <v>22</v>
      </c>
      <c r="M10835">
        <v>1</v>
      </c>
      <c r="N10835">
        <f t="shared" si="426"/>
        <v>0</v>
      </c>
      <c r="O10835">
        <f t="shared" si="425"/>
        <v>0</v>
      </c>
      <c r="P10835" t="s">
        <v>12694</v>
      </c>
    </row>
    <row r="10836" spans="2:16" x14ac:dyDescent="0.25">
      <c r="B10836" t="s">
        <v>10842</v>
      </c>
      <c r="C10836" s="119" t="s">
        <v>60</v>
      </c>
      <c r="D10836" t="s">
        <v>11537</v>
      </c>
      <c r="E10836" t="s">
        <v>11530</v>
      </c>
      <c r="F10836" t="s">
        <v>11540</v>
      </c>
      <c r="G10836" t="s">
        <v>61</v>
      </c>
      <c r="H10836" t="s">
        <v>18</v>
      </c>
      <c r="I10836" t="s">
        <v>11541</v>
      </c>
      <c r="J10836">
        <v>2018</v>
      </c>
      <c r="K10836">
        <v>653.35</v>
      </c>
      <c r="L10836">
        <v>21</v>
      </c>
      <c r="M10836">
        <v>1</v>
      </c>
      <c r="N10836">
        <f t="shared" si="426"/>
        <v>0</v>
      </c>
      <c r="O10836">
        <f t="shared" si="425"/>
        <v>0</v>
      </c>
      <c r="P10836" t="s">
        <v>12694</v>
      </c>
    </row>
    <row r="10837" spans="2:16" x14ac:dyDescent="0.25">
      <c r="B10837" t="s">
        <v>10843</v>
      </c>
      <c r="C10837" s="119" t="s">
        <v>60</v>
      </c>
      <c r="D10837" t="s">
        <v>11539</v>
      </c>
      <c r="E10837" t="s">
        <v>11530</v>
      </c>
      <c r="F10837" t="s">
        <v>11540</v>
      </c>
      <c r="G10837" t="s">
        <v>61</v>
      </c>
      <c r="H10837" t="s">
        <v>18</v>
      </c>
      <c r="I10837" t="s">
        <v>11541</v>
      </c>
      <c r="J10837">
        <v>2018</v>
      </c>
      <c r="K10837">
        <v>655.6</v>
      </c>
      <c r="L10837">
        <v>32</v>
      </c>
      <c r="M10837">
        <v>1</v>
      </c>
      <c r="N10837">
        <f t="shared" si="426"/>
        <v>0</v>
      </c>
      <c r="O10837">
        <f t="shared" si="425"/>
        <v>0</v>
      </c>
      <c r="P10837" t="s">
        <v>12694</v>
      </c>
    </row>
    <row r="10838" spans="2:16" x14ac:dyDescent="0.25">
      <c r="B10838" t="s">
        <v>10844</v>
      </c>
      <c r="C10838" s="119" t="s">
        <v>60</v>
      </c>
      <c r="D10838" t="s">
        <v>11539</v>
      </c>
      <c r="E10838" t="s">
        <v>11530</v>
      </c>
      <c r="F10838" t="s">
        <v>11540</v>
      </c>
      <c r="G10838" t="s">
        <v>61</v>
      </c>
      <c r="H10838" t="s">
        <v>18</v>
      </c>
      <c r="I10838" t="s">
        <v>11541</v>
      </c>
      <c r="J10838">
        <v>2018</v>
      </c>
      <c r="K10838">
        <v>654.63</v>
      </c>
      <c r="L10838">
        <v>29</v>
      </c>
      <c r="M10838">
        <v>1</v>
      </c>
      <c r="N10838">
        <f t="shared" si="426"/>
        <v>0</v>
      </c>
      <c r="O10838">
        <f t="shared" si="425"/>
        <v>0</v>
      </c>
      <c r="P10838" t="s">
        <v>12694</v>
      </c>
    </row>
    <row r="10839" spans="2:16" x14ac:dyDescent="0.25">
      <c r="B10839" t="s">
        <v>10845</v>
      </c>
      <c r="C10839" s="119" t="s">
        <v>60</v>
      </c>
      <c r="D10839" t="s">
        <v>11539</v>
      </c>
      <c r="E10839" t="s">
        <v>11530</v>
      </c>
      <c r="F10839" t="s">
        <v>11540</v>
      </c>
      <c r="G10839" t="s">
        <v>61</v>
      </c>
      <c r="H10839" t="s">
        <v>18</v>
      </c>
      <c r="I10839" t="s">
        <v>11541</v>
      </c>
      <c r="J10839">
        <v>2018</v>
      </c>
      <c r="K10839">
        <v>654.63</v>
      </c>
      <c r="L10839">
        <v>29</v>
      </c>
      <c r="M10839">
        <v>1</v>
      </c>
      <c r="N10839">
        <f t="shared" si="426"/>
        <v>0</v>
      </c>
      <c r="O10839">
        <f t="shared" si="425"/>
        <v>0</v>
      </c>
      <c r="P10839" t="s">
        <v>12694</v>
      </c>
    </row>
    <row r="10840" spans="2:16" x14ac:dyDescent="0.25">
      <c r="B10840" t="s">
        <v>10846</v>
      </c>
      <c r="C10840" s="119" t="s">
        <v>60</v>
      </c>
      <c r="D10840" t="s">
        <v>11537</v>
      </c>
      <c r="E10840" t="s">
        <v>11530</v>
      </c>
      <c r="F10840" t="s">
        <v>11540</v>
      </c>
      <c r="G10840" t="s">
        <v>61</v>
      </c>
      <c r="H10840" t="s">
        <v>18</v>
      </c>
      <c r="I10840" t="s">
        <v>11541</v>
      </c>
      <c r="J10840">
        <v>2018</v>
      </c>
      <c r="K10840">
        <v>686.49</v>
      </c>
      <c r="L10840">
        <v>21</v>
      </c>
      <c r="M10840">
        <v>1</v>
      </c>
      <c r="N10840">
        <f t="shared" si="426"/>
        <v>0</v>
      </c>
      <c r="O10840">
        <f t="shared" si="425"/>
        <v>0</v>
      </c>
      <c r="P10840" t="s">
        <v>12694</v>
      </c>
    </row>
    <row r="10841" spans="2:16" x14ac:dyDescent="0.25">
      <c r="B10841" t="s">
        <v>10847</v>
      </c>
      <c r="C10841" s="119" t="s">
        <v>60</v>
      </c>
      <c r="D10841" t="s">
        <v>11537</v>
      </c>
      <c r="E10841" t="s">
        <v>11530</v>
      </c>
      <c r="F10841" t="s">
        <v>11540</v>
      </c>
      <c r="G10841" t="s">
        <v>61</v>
      </c>
      <c r="H10841" t="s">
        <v>18</v>
      </c>
      <c r="I10841" t="s">
        <v>11541</v>
      </c>
      <c r="J10841">
        <v>2018</v>
      </c>
      <c r="K10841">
        <v>685.06</v>
      </c>
      <c r="L10841">
        <v>15</v>
      </c>
      <c r="M10841">
        <v>1</v>
      </c>
      <c r="N10841">
        <f t="shared" si="426"/>
        <v>0</v>
      </c>
      <c r="O10841">
        <f t="shared" si="425"/>
        <v>0</v>
      </c>
      <c r="P10841" t="s">
        <v>12694</v>
      </c>
    </row>
    <row r="10842" spans="2:16" x14ac:dyDescent="0.25">
      <c r="B10842" t="s">
        <v>10848</v>
      </c>
      <c r="C10842" s="119" t="s">
        <v>60</v>
      </c>
      <c r="D10842" t="s">
        <v>11537</v>
      </c>
      <c r="E10842" t="s">
        <v>11530</v>
      </c>
      <c r="F10842" t="s">
        <v>11540</v>
      </c>
      <c r="G10842" t="s">
        <v>61</v>
      </c>
      <c r="H10842" t="s">
        <v>18</v>
      </c>
      <c r="I10842" t="s">
        <v>11541</v>
      </c>
      <c r="J10842">
        <v>2018</v>
      </c>
      <c r="K10842">
        <v>685.06</v>
      </c>
      <c r="L10842">
        <v>15</v>
      </c>
      <c r="M10842">
        <v>1</v>
      </c>
      <c r="N10842">
        <f t="shared" si="426"/>
        <v>0</v>
      </c>
      <c r="O10842">
        <f t="shared" si="425"/>
        <v>0</v>
      </c>
      <c r="P10842" t="s">
        <v>12694</v>
      </c>
    </row>
    <row r="10843" spans="2:16" x14ac:dyDescent="0.25">
      <c r="B10843" t="s">
        <v>10849</v>
      </c>
      <c r="C10843" s="119" t="s">
        <v>60</v>
      </c>
      <c r="D10843" t="s">
        <v>11537</v>
      </c>
      <c r="E10843" t="s">
        <v>11530</v>
      </c>
      <c r="F10843" t="s">
        <v>11540</v>
      </c>
      <c r="G10843" t="s">
        <v>61</v>
      </c>
      <c r="H10843" t="s">
        <v>18</v>
      </c>
      <c r="I10843" t="s">
        <v>11541</v>
      </c>
      <c r="J10843">
        <v>2018</v>
      </c>
      <c r="K10843">
        <v>685.06</v>
      </c>
      <c r="L10843">
        <v>15</v>
      </c>
      <c r="M10843">
        <v>1</v>
      </c>
      <c r="N10843">
        <f t="shared" si="426"/>
        <v>0</v>
      </c>
      <c r="O10843">
        <f t="shared" si="425"/>
        <v>0</v>
      </c>
      <c r="P10843" t="s">
        <v>12694</v>
      </c>
    </row>
    <row r="10844" spans="2:16" x14ac:dyDescent="0.25">
      <c r="B10844" t="s">
        <v>10850</v>
      </c>
      <c r="C10844" s="119" t="s">
        <v>60</v>
      </c>
      <c r="D10844" t="s">
        <v>11539</v>
      </c>
      <c r="E10844" t="s">
        <v>11530</v>
      </c>
      <c r="F10844" t="s">
        <v>11540</v>
      </c>
      <c r="G10844" t="s">
        <v>61</v>
      </c>
      <c r="H10844" t="s">
        <v>18</v>
      </c>
      <c r="I10844" t="s">
        <v>11541</v>
      </c>
      <c r="J10844">
        <v>2018</v>
      </c>
      <c r="K10844">
        <v>760.84</v>
      </c>
      <c r="L10844">
        <v>114</v>
      </c>
      <c r="M10844">
        <v>1</v>
      </c>
      <c r="N10844">
        <f t="shared" si="426"/>
        <v>0</v>
      </c>
      <c r="O10844">
        <f t="shared" si="425"/>
        <v>0</v>
      </c>
      <c r="P10844" t="s">
        <v>12693</v>
      </c>
    </row>
    <row r="10845" spans="2:16" x14ac:dyDescent="0.25">
      <c r="B10845" t="s">
        <v>10851</v>
      </c>
      <c r="C10845" s="119" t="s">
        <v>60</v>
      </c>
      <c r="D10845" t="s">
        <v>11550</v>
      </c>
      <c r="E10845" t="s">
        <v>11530</v>
      </c>
      <c r="F10845" t="s">
        <v>11540</v>
      </c>
      <c r="G10845" t="s">
        <v>61</v>
      </c>
      <c r="H10845" t="s">
        <v>18</v>
      </c>
      <c r="I10845" t="s">
        <v>11541</v>
      </c>
      <c r="J10845">
        <v>2018</v>
      </c>
      <c r="K10845">
        <v>688.43</v>
      </c>
      <c r="L10845">
        <v>36</v>
      </c>
      <c r="M10845">
        <v>1</v>
      </c>
      <c r="N10845">
        <f t="shared" si="426"/>
        <v>0</v>
      </c>
      <c r="O10845">
        <f t="shared" si="425"/>
        <v>0</v>
      </c>
      <c r="P10845" t="s">
        <v>12694</v>
      </c>
    </row>
    <row r="10846" spans="2:16" x14ac:dyDescent="0.25">
      <c r="B10846" t="s">
        <v>10852</v>
      </c>
      <c r="C10846" s="119" t="s">
        <v>60</v>
      </c>
      <c r="D10846" t="s">
        <v>11539</v>
      </c>
      <c r="E10846" t="s">
        <v>11530</v>
      </c>
      <c r="F10846" t="s">
        <v>11540</v>
      </c>
      <c r="G10846" t="s">
        <v>61</v>
      </c>
      <c r="H10846" t="s">
        <v>18</v>
      </c>
      <c r="I10846" t="s">
        <v>11541</v>
      </c>
      <c r="J10846">
        <v>2018</v>
      </c>
      <c r="K10846">
        <v>729.51</v>
      </c>
      <c r="L10846">
        <v>90</v>
      </c>
      <c r="M10846">
        <v>1</v>
      </c>
      <c r="N10846">
        <f t="shared" si="426"/>
        <v>0</v>
      </c>
      <c r="O10846">
        <f t="shared" si="425"/>
        <v>0</v>
      </c>
      <c r="P10846" t="s">
        <v>12693</v>
      </c>
    </row>
    <row r="10847" spans="2:16" x14ac:dyDescent="0.25">
      <c r="B10847" t="s">
        <v>10853</v>
      </c>
      <c r="C10847" s="119" t="s">
        <v>60</v>
      </c>
      <c r="D10847" t="s">
        <v>11537</v>
      </c>
      <c r="E10847" t="s">
        <v>11530</v>
      </c>
      <c r="F10847" t="s">
        <v>11540</v>
      </c>
      <c r="G10847" t="s">
        <v>61</v>
      </c>
      <c r="H10847" t="s">
        <v>18</v>
      </c>
      <c r="I10847" t="s">
        <v>11541</v>
      </c>
      <c r="J10847">
        <v>2018</v>
      </c>
      <c r="K10847">
        <v>654.52</v>
      </c>
      <c r="L10847">
        <v>33</v>
      </c>
      <c r="M10847">
        <v>1</v>
      </c>
      <c r="N10847">
        <f t="shared" si="426"/>
        <v>0</v>
      </c>
      <c r="O10847">
        <f t="shared" si="425"/>
        <v>0</v>
      </c>
      <c r="P10847" t="s">
        <v>12694</v>
      </c>
    </row>
    <row r="10848" spans="2:16" x14ac:dyDescent="0.25">
      <c r="B10848" t="s">
        <v>10854</v>
      </c>
      <c r="C10848" s="119" t="s">
        <v>60</v>
      </c>
      <c r="D10848" t="s">
        <v>11537</v>
      </c>
      <c r="E10848" t="s">
        <v>11530</v>
      </c>
      <c r="F10848" t="s">
        <v>11540</v>
      </c>
      <c r="G10848" t="s">
        <v>61</v>
      </c>
      <c r="H10848" t="s">
        <v>18</v>
      </c>
      <c r="I10848" t="s">
        <v>11541</v>
      </c>
      <c r="J10848">
        <v>2018</v>
      </c>
      <c r="K10848">
        <v>686.68</v>
      </c>
      <c r="L10848">
        <v>25</v>
      </c>
      <c r="M10848">
        <v>1</v>
      </c>
      <c r="N10848">
        <f t="shared" si="426"/>
        <v>0</v>
      </c>
      <c r="O10848">
        <f t="shared" si="425"/>
        <v>0</v>
      </c>
      <c r="P10848" t="s">
        <v>12694</v>
      </c>
    </row>
    <row r="10849" spans="2:16" x14ac:dyDescent="0.25">
      <c r="B10849" t="s">
        <v>10855</v>
      </c>
      <c r="C10849" s="119" t="s">
        <v>60</v>
      </c>
      <c r="D10849" t="s">
        <v>11537</v>
      </c>
      <c r="E10849" t="s">
        <v>11530</v>
      </c>
      <c r="F10849" t="s">
        <v>11540</v>
      </c>
      <c r="G10849" t="s">
        <v>61</v>
      </c>
      <c r="H10849" t="s">
        <v>18</v>
      </c>
      <c r="I10849" t="s">
        <v>11541</v>
      </c>
      <c r="J10849">
        <v>2018</v>
      </c>
      <c r="K10849">
        <v>660.76</v>
      </c>
      <c r="L10849">
        <v>72</v>
      </c>
      <c r="M10849">
        <v>1</v>
      </c>
      <c r="N10849">
        <f t="shared" si="426"/>
        <v>0</v>
      </c>
      <c r="O10849">
        <f t="shared" si="425"/>
        <v>0</v>
      </c>
      <c r="P10849" t="s">
        <v>12694</v>
      </c>
    </row>
    <row r="10850" spans="2:16" x14ac:dyDescent="0.25">
      <c r="B10850" t="s">
        <v>10856</v>
      </c>
      <c r="C10850" s="119" t="s">
        <v>60</v>
      </c>
      <c r="D10850" t="s">
        <v>11537</v>
      </c>
      <c r="E10850" t="s">
        <v>11530</v>
      </c>
      <c r="F10850" t="s">
        <v>11540</v>
      </c>
      <c r="G10850" t="s">
        <v>61</v>
      </c>
      <c r="H10850" t="s">
        <v>18</v>
      </c>
      <c r="I10850" t="s">
        <v>11541</v>
      </c>
      <c r="J10850">
        <v>2018</v>
      </c>
      <c r="K10850">
        <v>686.63</v>
      </c>
      <c r="L10850">
        <v>30</v>
      </c>
      <c r="M10850">
        <v>1</v>
      </c>
      <c r="N10850">
        <f t="shared" si="426"/>
        <v>0</v>
      </c>
      <c r="O10850">
        <f t="shared" si="425"/>
        <v>0</v>
      </c>
      <c r="P10850" t="s">
        <v>12694</v>
      </c>
    </row>
    <row r="10851" spans="2:16" x14ac:dyDescent="0.25">
      <c r="B10851" t="s">
        <v>10857</v>
      </c>
      <c r="C10851" s="119" t="s">
        <v>60</v>
      </c>
      <c r="D10851" t="s">
        <v>11552</v>
      </c>
      <c r="E10851" t="s">
        <v>11530</v>
      </c>
      <c r="F10851" t="s">
        <v>11540</v>
      </c>
      <c r="G10851" t="s">
        <v>61</v>
      </c>
      <c r="H10851" t="s">
        <v>18</v>
      </c>
      <c r="I10851" t="s">
        <v>11541</v>
      </c>
      <c r="J10851">
        <v>2018</v>
      </c>
      <c r="K10851">
        <v>654.55999999999995</v>
      </c>
      <c r="L10851">
        <v>23</v>
      </c>
      <c r="M10851">
        <v>1</v>
      </c>
      <c r="N10851">
        <f t="shared" si="426"/>
        <v>0</v>
      </c>
      <c r="O10851">
        <f t="shared" si="425"/>
        <v>0</v>
      </c>
      <c r="P10851" t="s">
        <v>12694</v>
      </c>
    </row>
    <row r="10852" spans="2:16" x14ac:dyDescent="0.25">
      <c r="B10852" t="s">
        <v>10858</v>
      </c>
      <c r="C10852" s="119" t="s">
        <v>60</v>
      </c>
      <c r="D10852" t="s">
        <v>11552</v>
      </c>
      <c r="E10852" t="s">
        <v>11530</v>
      </c>
      <c r="F10852" t="s">
        <v>11540</v>
      </c>
      <c r="G10852" t="s">
        <v>61</v>
      </c>
      <c r="H10852" t="s">
        <v>18</v>
      </c>
      <c r="I10852" t="s">
        <v>11541</v>
      </c>
      <c r="J10852">
        <v>2018</v>
      </c>
      <c r="K10852">
        <v>783.28</v>
      </c>
      <c r="L10852">
        <v>24</v>
      </c>
      <c r="M10852">
        <v>1</v>
      </c>
      <c r="N10852">
        <f t="shared" si="426"/>
        <v>0</v>
      </c>
      <c r="O10852">
        <f t="shared" si="425"/>
        <v>0</v>
      </c>
      <c r="P10852" t="s">
        <v>12694</v>
      </c>
    </row>
    <row r="10853" spans="2:16" x14ac:dyDescent="0.25">
      <c r="B10853" t="s">
        <v>10859</v>
      </c>
      <c r="C10853" s="119" t="s">
        <v>60</v>
      </c>
      <c r="D10853" t="s">
        <v>11539</v>
      </c>
      <c r="E10853" t="s">
        <v>11530</v>
      </c>
      <c r="F10853" t="s">
        <v>11540</v>
      </c>
      <c r="G10853" t="s">
        <v>61</v>
      </c>
      <c r="H10853" t="s">
        <v>18</v>
      </c>
      <c r="I10853" t="s">
        <v>11541</v>
      </c>
      <c r="J10853">
        <v>2018</v>
      </c>
      <c r="K10853">
        <v>690.64</v>
      </c>
      <c r="L10853">
        <v>47</v>
      </c>
      <c r="M10853">
        <v>1</v>
      </c>
      <c r="N10853">
        <f t="shared" si="426"/>
        <v>0</v>
      </c>
      <c r="O10853">
        <f t="shared" si="425"/>
        <v>0</v>
      </c>
      <c r="P10853" t="s">
        <v>12694</v>
      </c>
    </row>
    <row r="10854" spans="2:16" x14ac:dyDescent="0.25">
      <c r="B10854" t="s">
        <v>10860</v>
      </c>
      <c r="C10854" s="119" t="s">
        <v>60</v>
      </c>
      <c r="D10854" t="s">
        <v>11537</v>
      </c>
      <c r="E10854" t="s">
        <v>11530</v>
      </c>
      <c r="F10854" t="s">
        <v>11540</v>
      </c>
      <c r="G10854" t="s">
        <v>61</v>
      </c>
      <c r="H10854" t="s">
        <v>18</v>
      </c>
      <c r="I10854" t="s">
        <v>11541</v>
      </c>
      <c r="J10854">
        <v>2018</v>
      </c>
      <c r="K10854">
        <v>654.22</v>
      </c>
      <c r="L10854">
        <v>26</v>
      </c>
      <c r="M10854">
        <v>1</v>
      </c>
      <c r="N10854">
        <f t="shared" si="426"/>
        <v>0</v>
      </c>
      <c r="O10854">
        <f t="shared" si="425"/>
        <v>0</v>
      </c>
      <c r="P10854" t="s">
        <v>12694</v>
      </c>
    </row>
    <row r="10855" spans="2:16" x14ac:dyDescent="0.25">
      <c r="B10855" t="s">
        <v>10861</v>
      </c>
      <c r="C10855" s="119" t="s">
        <v>60</v>
      </c>
      <c r="D10855" t="s">
        <v>11537</v>
      </c>
      <c r="E10855" t="s">
        <v>11530</v>
      </c>
      <c r="F10855" t="s">
        <v>11540</v>
      </c>
      <c r="G10855" t="s">
        <v>61</v>
      </c>
      <c r="H10855" t="s">
        <v>18</v>
      </c>
      <c r="I10855" t="s">
        <v>11541</v>
      </c>
      <c r="J10855">
        <v>2018</v>
      </c>
      <c r="K10855">
        <v>655.49</v>
      </c>
      <c r="L10855">
        <v>34</v>
      </c>
      <c r="M10855">
        <v>1</v>
      </c>
      <c r="N10855">
        <f t="shared" si="426"/>
        <v>0</v>
      </c>
      <c r="O10855">
        <f t="shared" si="425"/>
        <v>0</v>
      </c>
      <c r="P10855" t="s">
        <v>12694</v>
      </c>
    </row>
    <row r="10856" spans="2:16" x14ac:dyDescent="0.25">
      <c r="B10856" t="s">
        <v>10862</v>
      </c>
      <c r="C10856" s="119" t="s">
        <v>60</v>
      </c>
      <c r="D10856" t="s">
        <v>11537</v>
      </c>
      <c r="E10856" t="s">
        <v>11530</v>
      </c>
      <c r="F10856" t="s">
        <v>11540</v>
      </c>
      <c r="G10856" t="s">
        <v>61</v>
      </c>
      <c r="H10856" t="s">
        <v>18</v>
      </c>
      <c r="I10856" t="s">
        <v>11541</v>
      </c>
      <c r="J10856">
        <v>2018</v>
      </c>
      <c r="K10856">
        <v>653.25</v>
      </c>
      <c r="L10856">
        <v>25</v>
      </c>
      <c r="M10856">
        <v>1</v>
      </c>
      <c r="N10856">
        <f t="shared" si="426"/>
        <v>0</v>
      </c>
      <c r="O10856">
        <f t="shared" si="425"/>
        <v>0</v>
      </c>
      <c r="P10856" t="s">
        <v>12694</v>
      </c>
    </row>
    <row r="10857" spans="2:16" x14ac:dyDescent="0.25">
      <c r="B10857" t="s">
        <v>10863</v>
      </c>
      <c r="C10857" s="119" t="s">
        <v>60</v>
      </c>
      <c r="D10857" t="s">
        <v>11537</v>
      </c>
      <c r="E10857" t="s">
        <v>11530</v>
      </c>
      <c r="F10857" t="s">
        <v>11540</v>
      </c>
      <c r="G10857" t="s">
        <v>61</v>
      </c>
      <c r="H10857" t="s">
        <v>18</v>
      </c>
      <c r="I10857" t="s">
        <v>11541</v>
      </c>
      <c r="J10857">
        <v>2018</v>
      </c>
      <c r="K10857">
        <v>686.94</v>
      </c>
      <c r="L10857">
        <v>32</v>
      </c>
      <c r="M10857">
        <v>1</v>
      </c>
      <c r="N10857">
        <f t="shared" si="426"/>
        <v>0</v>
      </c>
      <c r="O10857">
        <f t="shared" si="425"/>
        <v>0</v>
      </c>
      <c r="P10857" t="s">
        <v>12693</v>
      </c>
    </row>
    <row r="10858" spans="2:16" x14ac:dyDescent="0.25">
      <c r="B10858" t="s">
        <v>10864</v>
      </c>
      <c r="C10858" s="119" t="s">
        <v>60</v>
      </c>
      <c r="D10858" t="s">
        <v>11537</v>
      </c>
      <c r="E10858" t="s">
        <v>11530</v>
      </c>
      <c r="F10858" t="s">
        <v>11540</v>
      </c>
      <c r="G10858" t="s">
        <v>61</v>
      </c>
      <c r="H10858" t="s">
        <v>18</v>
      </c>
      <c r="I10858" t="s">
        <v>11541</v>
      </c>
      <c r="J10858">
        <v>2018</v>
      </c>
      <c r="K10858">
        <v>686.63</v>
      </c>
      <c r="L10858">
        <v>30</v>
      </c>
      <c r="M10858">
        <v>1</v>
      </c>
      <c r="N10858">
        <f t="shared" si="426"/>
        <v>0</v>
      </c>
      <c r="O10858">
        <f t="shared" si="425"/>
        <v>0</v>
      </c>
      <c r="P10858" t="s">
        <v>12694</v>
      </c>
    </row>
    <row r="10859" spans="2:16" x14ac:dyDescent="0.25">
      <c r="B10859" t="s">
        <v>10865</v>
      </c>
      <c r="C10859" s="119" t="s">
        <v>60</v>
      </c>
      <c r="D10859" t="s">
        <v>11537</v>
      </c>
      <c r="E10859" t="s">
        <v>11530</v>
      </c>
      <c r="F10859" t="s">
        <v>11540</v>
      </c>
      <c r="G10859" t="s">
        <v>61</v>
      </c>
      <c r="H10859" t="s">
        <v>18</v>
      </c>
      <c r="I10859" t="s">
        <v>11541</v>
      </c>
      <c r="J10859">
        <v>2018</v>
      </c>
      <c r="K10859">
        <v>685.65</v>
      </c>
      <c r="L10859">
        <v>24</v>
      </c>
      <c r="M10859">
        <v>1</v>
      </c>
      <c r="N10859">
        <f t="shared" si="426"/>
        <v>0</v>
      </c>
      <c r="O10859">
        <f t="shared" si="425"/>
        <v>0</v>
      </c>
      <c r="P10859" t="s">
        <v>12694</v>
      </c>
    </row>
    <row r="10860" spans="2:16" x14ac:dyDescent="0.25">
      <c r="B10860" t="s">
        <v>10866</v>
      </c>
      <c r="C10860" s="119" t="s">
        <v>60</v>
      </c>
      <c r="D10860" t="s">
        <v>11537</v>
      </c>
      <c r="E10860" t="s">
        <v>11530</v>
      </c>
      <c r="F10860" t="s">
        <v>11540</v>
      </c>
      <c r="G10860" t="s">
        <v>61</v>
      </c>
      <c r="H10860" t="s">
        <v>18</v>
      </c>
      <c r="I10860" t="s">
        <v>11541</v>
      </c>
      <c r="J10860">
        <v>2018</v>
      </c>
      <c r="K10860">
        <v>653.09</v>
      </c>
      <c r="L10860">
        <v>24</v>
      </c>
      <c r="M10860">
        <v>1</v>
      </c>
      <c r="N10860">
        <f t="shared" si="426"/>
        <v>0</v>
      </c>
      <c r="O10860">
        <f t="shared" si="425"/>
        <v>0</v>
      </c>
      <c r="P10860" t="s">
        <v>12694</v>
      </c>
    </row>
    <row r="10861" spans="2:16" x14ac:dyDescent="0.25">
      <c r="B10861" t="s">
        <v>10867</v>
      </c>
      <c r="C10861" s="119" t="s">
        <v>60</v>
      </c>
      <c r="D10861" t="s">
        <v>11552</v>
      </c>
      <c r="E10861" t="s">
        <v>11530</v>
      </c>
      <c r="F10861" t="s">
        <v>11540</v>
      </c>
      <c r="G10861" t="s">
        <v>61</v>
      </c>
      <c r="H10861" t="s">
        <v>18</v>
      </c>
      <c r="I10861" t="s">
        <v>11541</v>
      </c>
      <c r="J10861">
        <v>2018</v>
      </c>
      <c r="K10861">
        <v>658.68</v>
      </c>
      <c r="L10861">
        <v>42</v>
      </c>
      <c r="M10861">
        <v>1</v>
      </c>
      <c r="N10861">
        <f t="shared" si="426"/>
        <v>0</v>
      </c>
      <c r="O10861">
        <f t="shared" si="425"/>
        <v>0</v>
      </c>
      <c r="P10861" t="s">
        <v>12694</v>
      </c>
    </row>
    <row r="10862" spans="2:16" x14ac:dyDescent="0.25">
      <c r="B10862" t="s">
        <v>10868</v>
      </c>
      <c r="C10862" s="119" t="s">
        <v>60</v>
      </c>
      <c r="D10862" t="s">
        <v>11550</v>
      </c>
      <c r="E10862" t="s">
        <v>11530</v>
      </c>
      <c r="F10862" t="s">
        <v>11540</v>
      </c>
      <c r="G10862" t="s">
        <v>61</v>
      </c>
      <c r="H10862" t="s">
        <v>18</v>
      </c>
      <c r="I10862" t="s">
        <v>11541</v>
      </c>
      <c r="J10862">
        <v>2018</v>
      </c>
      <c r="K10862">
        <v>692.55</v>
      </c>
      <c r="L10862">
        <v>67</v>
      </c>
      <c r="M10862">
        <v>1</v>
      </c>
      <c r="N10862">
        <f t="shared" si="426"/>
        <v>0</v>
      </c>
      <c r="O10862">
        <f t="shared" si="425"/>
        <v>0</v>
      </c>
      <c r="P10862" t="s">
        <v>12694</v>
      </c>
    </row>
    <row r="10863" spans="2:16" x14ac:dyDescent="0.25">
      <c r="B10863" t="s">
        <v>10869</v>
      </c>
      <c r="C10863" s="119" t="s">
        <v>60</v>
      </c>
      <c r="D10863" t="s">
        <v>11550</v>
      </c>
      <c r="E10863" t="s">
        <v>11530</v>
      </c>
      <c r="F10863" t="s">
        <v>11540</v>
      </c>
      <c r="G10863" t="s">
        <v>61</v>
      </c>
      <c r="H10863" t="s">
        <v>18</v>
      </c>
      <c r="I10863" t="s">
        <v>11541</v>
      </c>
      <c r="J10863">
        <v>2018</v>
      </c>
      <c r="K10863">
        <v>691.3</v>
      </c>
      <c r="L10863">
        <v>67</v>
      </c>
      <c r="M10863">
        <v>1</v>
      </c>
      <c r="N10863">
        <f t="shared" si="426"/>
        <v>0</v>
      </c>
      <c r="O10863">
        <f t="shared" si="425"/>
        <v>0</v>
      </c>
      <c r="P10863" t="s">
        <v>12694</v>
      </c>
    </row>
    <row r="10864" spans="2:16" x14ac:dyDescent="0.25">
      <c r="B10864" t="s">
        <v>10870</v>
      </c>
      <c r="C10864" s="119" t="s">
        <v>60</v>
      </c>
      <c r="D10864" t="s">
        <v>11539</v>
      </c>
      <c r="E10864" t="s">
        <v>11530</v>
      </c>
      <c r="F10864" t="s">
        <v>11540</v>
      </c>
      <c r="G10864" t="s">
        <v>61</v>
      </c>
      <c r="H10864" t="s">
        <v>18</v>
      </c>
      <c r="I10864" t="s">
        <v>11541</v>
      </c>
      <c r="J10864">
        <v>2018</v>
      </c>
      <c r="K10864">
        <v>688.48</v>
      </c>
      <c r="L10864">
        <v>32</v>
      </c>
      <c r="M10864">
        <v>1</v>
      </c>
      <c r="N10864">
        <f t="shared" si="426"/>
        <v>0</v>
      </c>
      <c r="O10864">
        <f t="shared" si="425"/>
        <v>0</v>
      </c>
      <c r="P10864" t="s">
        <v>12694</v>
      </c>
    </row>
    <row r="10865" spans="2:16" x14ac:dyDescent="0.25">
      <c r="B10865" t="s">
        <v>10871</v>
      </c>
      <c r="C10865" s="119" t="s">
        <v>60</v>
      </c>
      <c r="D10865" t="s">
        <v>11537</v>
      </c>
      <c r="E10865" t="s">
        <v>11530</v>
      </c>
      <c r="F10865" t="s">
        <v>11540</v>
      </c>
      <c r="G10865" t="s">
        <v>61</v>
      </c>
      <c r="H10865" t="s">
        <v>18</v>
      </c>
      <c r="I10865" t="s">
        <v>11541</v>
      </c>
      <c r="J10865">
        <v>2018</v>
      </c>
      <c r="K10865">
        <v>651.75</v>
      </c>
      <c r="L10865">
        <v>23</v>
      </c>
      <c r="M10865">
        <v>1</v>
      </c>
      <c r="N10865">
        <f t="shared" si="426"/>
        <v>0</v>
      </c>
      <c r="O10865">
        <f t="shared" si="425"/>
        <v>0</v>
      </c>
      <c r="P10865" t="s">
        <v>12694</v>
      </c>
    </row>
    <row r="10866" spans="2:16" x14ac:dyDescent="0.25">
      <c r="B10866" t="s">
        <v>10872</v>
      </c>
      <c r="C10866" s="119" t="s">
        <v>60</v>
      </c>
      <c r="D10866" t="s">
        <v>11537</v>
      </c>
      <c r="E10866" t="s">
        <v>11530</v>
      </c>
      <c r="F10866" t="s">
        <v>11540</v>
      </c>
      <c r="G10866" t="s">
        <v>61</v>
      </c>
      <c r="H10866" t="s">
        <v>18</v>
      </c>
      <c r="I10866" t="s">
        <v>11541</v>
      </c>
      <c r="J10866">
        <v>2018</v>
      </c>
      <c r="K10866">
        <v>684.88</v>
      </c>
      <c r="L10866">
        <v>27</v>
      </c>
      <c r="M10866">
        <v>1</v>
      </c>
      <c r="N10866">
        <f t="shared" si="426"/>
        <v>0</v>
      </c>
      <c r="O10866">
        <f t="shared" si="425"/>
        <v>0</v>
      </c>
      <c r="P10866" t="s">
        <v>12694</v>
      </c>
    </row>
    <row r="10867" spans="2:16" x14ac:dyDescent="0.25">
      <c r="B10867" t="s">
        <v>10873</v>
      </c>
      <c r="C10867" s="119" t="s">
        <v>60</v>
      </c>
      <c r="D10867" t="s">
        <v>11537</v>
      </c>
      <c r="E10867" t="s">
        <v>11530</v>
      </c>
      <c r="F10867" t="s">
        <v>11540</v>
      </c>
      <c r="G10867" t="s">
        <v>61</v>
      </c>
      <c r="H10867" t="s">
        <v>18</v>
      </c>
      <c r="I10867" t="s">
        <v>11541</v>
      </c>
      <c r="J10867">
        <v>2018</v>
      </c>
      <c r="K10867">
        <v>651.42999999999995</v>
      </c>
      <c r="L10867">
        <v>21</v>
      </c>
      <c r="M10867">
        <v>1</v>
      </c>
      <c r="N10867">
        <f t="shared" si="426"/>
        <v>0</v>
      </c>
      <c r="O10867">
        <f t="shared" si="425"/>
        <v>0</v>
      </c>
      <c r="P10867" t="s">
        <v>12694</v>
      </c>
    </row>
    <row r="10868" spans="2:16" x14ac:dyDescent="0.25">
      <c r="B10868" t="s">
        <v>10874</v>
      </c>
      <c r="C10868" s="119" t="s">
        <v>60</v>
      </c>
      <c r="D10868" t="s">
        <v>11537</v>
      </c>
      <c r="E10868" t="s">
        <v>11530</v>
      </c>
      <c r="F10868" t="s">
        <v>11540</v>
      </c>
      <c r="G10868" t="s">
        <v>61</v>
      </c>
      <c r="H10868" t="s">
        <v>18</v>
      </c>
      <c r="I10868" t="s">
        <v>11541</v>
      </c>
      <c r="J10868">
        <v>2018</v>
      </c>
      <c r="K10868">
        <v>652.39</v>
      </c>
      <c r="L10868">
        <v>27</v>
      </c>
      <c r="M10868">
        <v>1</v>
      </c>
      <c r="N10868">
        <f t="shared" si="426"/>
        <v>0</v>
      </c>
      <c r="O10868">
        <f t="shared" si="425"/>
        <v>0</v>
      </c>
      <c r="P10868" t="s">
        <v>12694</v>
      </c>
    </row>
    <row r="10869" spans="2:16" x14ac:dyDescent="0.25">
      <c r="B10869" t="s">
        <v>10875</v>
      </c>
      <c r="C10869" s="119" t="s">
        <v>60</v>
      </c>
      <c r="D10869" t="s">
        <v>11546</v>
      </c>
      <c r="E10869" t="s">
        <v>11530</v>
      </c>
      <c r="F10869" t="s">
        <v>11540</v>
      </c>
      <c r="G10869" t="s">
        <v>61</v>
      </c>
      <c r="H10869" t="s">
        <v>18</v>
      </c>
      <c r="I10869" t="s">
        <v>11541</v>
      </c>
      <c r="J10869">
        <v>2018</v>
      </c>
      <c r="K10869">
        <v>684.25</v>
      </c>
      <c r="L10869">
        <v>23</v>
      </c>
      <c r="M10869">
        <v>1</v>
      </c>
      <c r="N10869">
        <f t="shared" si="426"/>
        <v>0</v>
      </c>
      <c r="O10869">
        <f t="shared" si="425"/>
        <v>0</v>
      </c>
      <c r="P10869" t="s">
        <v>12694</v>
      </c>
    </row>
    <row r="10870" spans="2:16" x14ac:dyDescent="0.25">
      <c r="B10870" t="s">
        <v>10876</v>
      </c>
      <c r="C10870" s="119" t="s">
        <v>60</v>
      </c>
      <c r="D10870" t="s">
        <v>11537</v>
      </c>
      <c r="E10870" t="s">
        <v>11530</v>
      </c>
      <c r="F10870" t="s">
        <v>11540</v>
      </c>
      <c r="G10870" t="s">
        <v>61</v>
      </c>
      <c r="H10870" t="s">
        <v>18</v>
      </c>
      <c r="I10870" t="s">
        <v>11541</v>
      </c>
      <c r="J10870">
        <v>2018</v>
      </c>
      <c r="K10870">
        <v>651.42999999999995</v>
      </c>
      <c r="L10870">
        <v>21</v>
      </c>
      <c r="M10870">
        <v>1</v>
      </c>
      <c r="N10870">
        <f t="shared" si="426"/>
        <v>0</v>
      </c>
      <c r="O10870">
        <f t="shared" si="425"/>
        <v>0</v>
      </c>
      <c r="P10870" t="s">
        <v>12694</v>
      </c>
    </row>
    <row r="10871" spans="2:16" x14ac:dyDescent="0.25">
      <c r="B10871" t="s">
        <v>10877</v>
      </c>
      <c r="C10871" s="119" t="s">
        <v>60</v>
      </c>
      <c r="D10871" t="s">
        <v>11539</v>
      </c>
      <c r="E10871" t="s">
        <v>11530</v>
      </c>
      <c r="F10871" t="s">
        <v>11540</v>
      </c>
      <c r="G10871" t="s">
        <v>61</v>
      </c>
      <c r="H10871" t="s">
        <v>18</v>
      </c>
      <c r="I10871" t="s">
        <v>11541</v>
      </c>
      <c r="J10871">
        <v>2018</v>
      </c>
      <c r="K10871">
        <v>688.99</v>
      </c>
      <c r="L10871">
        <v>35</v>
      </c>
      <c r="M10871">
        <v>1</v>
      </c>
      <c r="N10871">
        <f t="shared" si="426"/>
        <v>0</v>
      </c>
      <c r="O10871">
        <f t="shared" si="425"/>
        <v>0</v>
      </c>
      <c r="P10871" t="s">
        <v>12694</v>
      </c>
    </row>
    <row r="10872" spans="2:16" x14ac:dyDescent="0.25">
      <c r="B10872" t="s">
        <v>10878</v>
      </c>
      <c r="C10872" s="119" t="s">
        <v>60</v>
      </c>
      <c r="D10872" t="s">
        <v>11539</v>
      </c>
      <c r="E10872" t="s">
        <v>11530</v>
      </c>
      <c r="F10872" t="s">
        <v>11540</v>
      </c>
      <c r="G10872" t="s">
        <v>61</v>
      </c>
      <c r="H10872" t="s">
        <v>18</v>
      </c>
      <c r="I10872" t="s">
        <v>11541</v>
      </c>
      <c r="J10872">
        <v>2018</v>
      </c>
      <c r="K10872">
        <v>688.16</v>
      </c>
      <c r="L10872">
        <v>30</v>
      </c>
      <c r="M10872">
        <v>1</v>
      </c>
      <c r="N10872">
        <f t="shared" si="426"/>
        <v>0</v>
      </c>
      <c r="O10872">
        <f t="shared" si="425"/>
        <v>0</v>
      </c>
      <c r="P10872" t="s">
        <v>12694</v>
      </c>
    </row>
    <row r="10873" spans="2:16" x14ac:dyDescent="0.25">
      <c r="B10873" t="s">
        <v>10879</v>
      </c>
      <c r="C10873" s="119" t="s">
        <v>60</v>
      </c>
      <c r="D10873" t="s">
        <v>11539</v>
      </c>
      <c r="E10873" t="s">
        <v>11530</v>
      </c>
      <c r="F10873" t="s">
        <v>11540</v>
      </c>
      <c r="G10873" t="s">
        <v>61</v>
      </c>
      <c r="H10873" t="s">
        <v>18</v>
      </c>
      <c r="I10873" t="s">
        <v>11541</v>
      </c>
      <c r="J10873">
        <v>2018</v>
      </c>
      <c r="K10873">
        <v>654.16999999999996</v>
      </c>
      <c r="L10873">
        <v>22</v>
      </c>
      <c r="M10873">
        <v>1</v>
      </c>
      <c r="N10873">
        <f t="shared" si="426"/>
        <v>0</v>
      </c>
      <c r="O10873">
        <f t="shared" si="425"/>
        <v>0</v>
      </c>
      <c r="P10873" t="s">
        <v>12694</v>
      </c>
    </row>
    <row r="10874" spans="2:16" x14ac:dyDescent="0.25">
      <c r="B10874" t="s">
        <v>10880</v>
      </c>
      <c r="C10874" s="119" t="s">
        <v>60</v>
      </c>
      <c r="D10874" t="s">
        <v>11539</v>
      </c>
      <c r="E10874" t="s">
        <v>11530</v>
      </c>
      <c r="F10874" t="s">
        <v>11540</v>
      </c>
      <c r="G10874" t="s">
        <v>61</v>
      </c>
      <c r="H10874" t="s">
        <v>18</v>
      </c>
      <c r="I10874" t="s">
        <v>11541</v>
      </c>
      <c r="J10874">
        <v>2018</v>
      </c>
      <c r="K10874">
        <v>657.53</v>
      </c>
      <c r="L10874">
        <v>42</v>
      </c>
      <c r="M10874">
        <v>1</v>
      </c>
      <c r="N10874">
        <f t="shared" si="426"/>
        <v>0</v>
      </c>
      <c r="O10874">
        <f t="shared" si="425"/>
        <v>0</v>
      </c>
      <c r="P10874" t="s">
        <v>12694</v>
      </c>
    </row>
    <row r="10875" spans="2:16" x14ac:dyDescent="0.25">
      <c r="B10875" t="s">
        <v>10881</v>
      </c>
      <c r="C10875" s="119" t="s">
        <v>60</v>
      </c>
      <c r="D10875" t="s">
        <v>11539</v>
      </c>
      <c r="E10875" t="s">
        <v>11530</v>
      </c>
      <c r="F10875" t="s">
        <v>11540</v>
      </c>
      <c r="G10875" t="s">
        <v>61</v>
      </c>
      <c r="H10875" t="s">
        <v>18</v>
      </c>
      <c r="I10875" t="s">
        <v>11541</v>
      </c>
      <c r="J10875">
        <v>2018</v>
      </c>
      <c r="K10875">
        <v>654.16999999999996</v>
      </c>
      <c r="L10875">
        <v>22</v>
      </c>
      <c r="M10875">
        <v>1</v>
      </c>
      <c r="N10875">
        <f t="shared" si="426"/>
        <v>0</v>
      </c>
      <c r="O10875">
        <f t="shared" ref="O10875:O10938" si="427">IF(OR(L10875="",L10875&lt;=0),1,0)</f>
        <v>0</v>
      </c>
      <c r="P10875" t="s">
        <v>12694</v>
      </c>
    </row>
    <row r="10876" spans="2:16" x14ac:dyDescent="0.25">
      <c r="B10876" t="s">
        <v>10882</v>
      </c>
      <c r="C10876" s="119" t="s">
        <v>60</v>
      </c>
      <c r="D10876" t="s">
        <v>11539</v>
      </c>
      <c r="E10876" t="s">
        <v>11530</v>
      </c>
      <c r="F10876" t="s">
        <v>11540</v>
      </c>
      <c r="G10876" t="s">
        <v>61</v>
      </c>
      <c r="H10876" t="s">
        <v>18</v>
      </c>
      <c r="I10876" t="s">
        <v>11541</v>
      </c>
      <c r="J10876">
        <v>2018</v>
      </c>
      <c r="K10876">
        <v>690.16</v>
      </c>
      <c r="L10876">
        <v>42</v>
      </c>
      <c r="M10876">
        <v>1</v>
      </c>
      <c r="N10876">
        <f t="shared" si="426"/>
        <v>0</v>
      </c>
      <c r="O10876">
        <f t="shared" si="427"/>
        <v>0</v>
      </c>
      <c r="P10876" t="s">
        <v>12694</v>
      </c>
    </row>
    <row r="10877" spans="2:16" x14ac:dyDescent="0.25">
      <c r="B10877" t="s">
        <v>10883</v>
      </c>
      <c r="C10877" s="119" t="s">
        <v>60</v>
      </c>
      <c r="D10877" t="s">
        <v>11537</v>
      </c>
      <c r="E10877" t="s">
        <v>11530</v>
      </c>
      <c r="F10877" t="s">
        <v>11540</v>
      </c>
      <c r="G10877" t="s">
        <v>61</v>
      </c>
      <c r="H10877" t="s">
        <v>18</v>
      </c>
      <c r="I10877" t="s">
        <v>11541</v>
      </c>
      <c r="J10877">
        <v>2018</v>
      </c>
      <c r="K10877">
        <v>651.91</v>
      </c>
      <c r="L10877">
        <v>24</v>
      </c>
      <c r="M10877">
        <v>1</v>
      </c>
      <c r="N10877">
        <f t="shared" si="426"/>
        <v>0</v>
      </c>
      <c r="O10877">
        <f t="shared" si="427"/>
        <v>0</v>
      </c>
      <c r="P10877" t="s">
        <v>12694</v>
      </c>
    </row>
    <row r="10878" spans="2:16" x14ac:dyDescent="0.25">
      <c r="B10878" t="s">
        <v>10884</v>
      </c>
      <c r="C10878" s="119" t="s">
        <v>60</v>
      </c>
      <c r="D10878" t="s">
        <v>11537</v>
      </c>
      <c r="E10878" t="s">
        <v>11530</v>
      </c>
      <c r="F10878" t="s">
        <v>11540</v>
      </c>
      <c r="G10878" t="s">
        <v>61</v>
      </c>
      <c r="H10878" t="s">
        <v>18</v>
      </c>
      <c r="I10878" t="s">
        <v>11541</v>
      </c>
      <c r="J10878">
        <v>2018</v>
      </c>
      <c r="K10878">
        <v>650.28</v>
      </c>
      <c r="L10878">
        <v>20</v>
      </c>
      <c r="M10878">
        <v>1</v>
      </c>
      <c r="N10878">
        <f t="shared" si="426"/>
        <v>0</v>
      </c>
      <c r="O10878">
        <f t="shared" si="427"/>
        <v>0</v>
      </c>
      <c r="P10878" t="s">
        <v>12694</v>
      </c>
    </row>
    <row r="10879" spans="2:16" x14ac:dyDescent="0.25">
      <c r="B10879" t="s">
        <v>10885</v>
      </c>
      <c r="C10879" s="119" t="s">
        <v>60</v>
      </c>
      <c r="D10879" t="s">
        <v>11537</v>
      </c>
      <c r="E10879" t="s">
        <v>11530</v>
      </c>
      <c r="F10879" t="s">
        <v>11540</v>
      </c>
      <c r="G10879" t="s">
        <v>61</v>
      </c>
      <c r="H10879" t="s">
        <v>18</v>
      </c>
      <c r="I10879" t="s">
        <v>11541</v>
      </c>
      <c r="J10879">
        <v>2018</v>
      </c>
      <c r="K10879">
        <v>683.21</v>
      </c>
      <c r="L10879">
        <v>22</v>
      </c>
      <c r="M10879">
        <v>1</v>
      </c>
      <c r="N10879">
        <f t="shared" si="426"/>
        <v>0</v>
      </c>
      <c r="O10879">
        <f t="shared" si="427"/>
        <v>0</v>
      </c>
      <c r="P10879" t="s">
        <v>12694</v>
      </c>
    </row>
    <row r="10880" spans="2:16" x14ac:dyDescent="0.25">
      <c r="B10880" t="s">
        <v>10886</v>
      </c>
      <c r="C10880" s="119" t="s">
        <v>60</v>
      </c>
      <c r="D10880" t="s">
        <v>11537</v>
      </c>
      <c r="E10880" t="s">
        <v>11530</v>
      </c>
      <c r="F10880" t="s">
        <v>11540</v>
      </c>
      <c r="G10880" t="s">
        <v>61</v>
      </c>
      <c r="H10880" t="s">
        <v>18</v>
      </c>
      <c r="I10880" t="s">
        <v>11541</v>
      </c>
      <c r="J10880">
        <v>2018</v>
      </c>
      <c r="K10880">
        <v>650.76</v>
      </c>
      <c r="L10880">
        <v>23</v>
      </c>
      <c r="M10880">
        <v>1</v>
      </c>
      <c r="N10880">
        <f t="shared" si="426"/>
        <v>0</v>
      </c>
      <c r="O10880">
        <f t="shared" si="427"/>
        <v>0</v>
      </c>
      <c r="P10880" t="s">
        <v>12694</v>
      </c>
    </row>
    <row r="10881" spans="2:16" x14ac:dyDescent="0.25">
      <c r="B10881" t="s">
        <v>10887</v>
      </c>
      <c r="C10881" s="119" t="s">
        <v>60</v>
      </c>
      <c r="D10881" t="s">
        <v>11537</v>
      </c>
      <c r="E10881" t="s">
        <v>11530</v>
      </c>
      <c r="F10881" t="s">
        <v>11540</v>
      </c>
      <c r="G10881" t="s">
        <v>61</v>
      </c>
      <c r="H10881" t="s">
        <v>18</v>
      </c>
      <c r="I10881" t="s">
        <v>11541</v>
      </c>
      <c r="J10881">
        <v>2018</v>
      </c>
      <c r="K10881">
        <v>655.47</v>
      </c>
      <c r="L10881">
        <v>50</v>
      </c>
      <c r="M10881">
        <v>1</v>
      </c>
      <c r="N10881">
        <f t="shared" si="426"/>
        <v>0</v>
      </c>
      <c r="O10881">
        <f t="shared" si="427"/>
        <v>0</v>
      </c>
      <c r="P10881" t="s">
        <v>12694</v>
      </c>
    </row>
    <row r="10882" spans="2:16" x14ac:dyDescent="0.25">
      <c r="B10882" t="s">
        <v>10888</v>
      </c>
      <c r="C10882" s="119" t="s">
        <v>60</v>
      </c>
      <c r="D10882" t="s">
        <v>11537</v>
      </c>
      <c r="E10882" t="s">
        <v>11530</v>
      </c>
      <c r="F10882" t="s">
        <v>11540</v>
      </c>
      <c r="G10882" t="s">
        <v>61</v>
      </c>
      <c r="H10882" t="s">
        <v>18</v>
      </c>
      <c r="I10882" t="s">
        <v>11541</v>
      </c>
      <c r="J10882">
        <v>2018</v>
      </c>
      <c r="K10882">
        <v>650.76</v>
      </c>
      <c r="L10882">
        <v>22</v>
      </c>
      <c r="M10882">
        <v>1</v>
      </c>
      <c r="N10882">
        <f t="shared" si="426"/>
        <v>0</v>
      </c>
      <c r="O10882">
        <f t="shared" si="427"/>
        <v>0</v>
      </c>
      <c r="P10882" t="s">
        <v>12694</v>
      </c>
    </row>
    <row r="10883" spans="2:16" x14ac:dyDescent="0.25">
      <c r="B10883" t="s">
        <v>10889</v>
      </c>
      <c r="C10883" s="119" t="s">
        <v>60</v>
      </c>
      <c r="D10883" t="s">
        <v>11539</v>
      </c>
      <c r="E10883" t="s">
        <v>11530</v>
      </c>
      <c r="F10883" t="s">
        <v>11540</v>
      </c>
      <c r="G10883" t="s">
        <v>61</v>
      </c>
      <c r="H10883" t="s">
        <v>18</v>
      </c>
      <c r="I10883" t="s">
        <v>11541</v>
      </c>
      <c r="J10883">
        <v>2018</v>
      </c>
      <c r="K10883">
        <v>655.52</v>
      </c>
      <c r="L10883">
        <v>30</v>
      </c>
      <c r="M10883">
        <v>1</v>
      </c>
      <c r="N10883">
        <f t="shared" si="426"/>
        <v>0</v>
      </c>
      <c r="O10883">
        <f t="shared" si="427"/>
        <v>0</v>
      </c>
      <c r="P10883" t="s">
        <v>12693</v>
      </c>
    </row>
    <row r="10884" spans="2:16" x14ac:dyDescent="0.25">
      <c r="B10884" t="s">
        <v>10890</v>
      </c>
      <c r="C10884" s="119" t="s">
        <v>60</v>
      </c>
      <c r="D10884" t="s">
        <v>11539</v>
      </c>
      <c r="E10884" t="s">
        <v>11530</v>
      </c>
      <c r="F10884" t="s">
        <v>11540</v>
      </c>
      <c r="G10884" t="s">
        <v>61</v>
      </c>
      <c r="H10884" t="s">
        <v>18</v>
      </c>
      <c r="I10884" t="s">
        <v>11541</v>
      </c>
      <c r="J10884">
        <v>2018</v>
      </c>
      <c r="K10884">
        <v>688.99</v>
      </c>
      <c r="L10884">
        <v>35</v>
      </c>
      <c r="M10884">
        <v>1</v>
      </c>
      <c r="N10884">
        <f t="shared" si="426"/>
        <v>0</v>
      </c>
      <c r="O10884">
        <f t="shared" si="427"/>
        <v>0</v>
      </c>
      <c r="P10884" t="s">
        <v>12694</v>
      </c>
    </row>
    <row r="10885" spans="2:16" x14ac:dyDescent="0.25">
      <c r="B10885" t="s">
        <v>10891</v>
      </c>
      <c r="C10885" s="119" t="s">
        <v>60</v>
      </c>
      <c r="D10885" t="s">
        <v>11537</v>
      </c>
      <c r="E10885" t="s">
        <v>11530</v>
      </c>
      <c r="F10885" t="s">
        <v>11540</v>
      </c>
      <c r="G10885" t="s">
        <v>61</v>
      </c>
      <c r="H10885" t="s">
        <v>18</v>
      </c>
      <c r="I10885" t="s">
        <v>11541</v>
      </c>
      <c r="J10885">
        <v>2018</v>
      </c>
      <c r="K10885">
        <v>651.61</v>
      </c>
      <c r="L10885">
        <v>22</v>
      </c>
      <c r="M10885">
        <v>1</v>
      </c>
      <c r="N10885">
        <f t="shared" si="426"/>
        <v>0</v>
      </c>
      <c r="O10885">
        <f t="shared" si="427"/>
        <v>0</v>
      </c>
      <c r="P10885" t="s">
        <v>12694</v>
      </c>
    </row>
    <row r="10886" spans="2:16" x14ac:dyDescent="0.25">
      <c r="B10886" t="s">
        <v>10892</v>
      </c>
      <c r="C10886" s="119" t="s">
        <v>60</v>
      </c>
      <c r="D10886" t="s">
        <v>11537</v>
      </c>
      <c r="E10886" t="s">
        <v>11530</v>
      </c>
      <c r="F10886" t="s">
        <v>11540</v>
      </c>
      <c r="G10886" t="s">
        <v>61</v>
      </c>
      <c r="H10886" t="s">
        <v>18</v>
      </c>
      <c r="I10886" t="s">
        <v>11541</v>
      </c>
      <c r="J10886">
        <v>2018</v>
      </c>
      <c r="K10886">
        <v>650.12</v>
      </c>
      <c r="L10886">
        <v>19</v>
      </c>
      <c r="M10886">
        <v>1</v>
      </c>
      <c r="N10886">
        <f t="shared" si="426"/>
        <v>0</v>
      </c>
      <c r="O10886">
        <f t="shared" si="427"/>
        <v>0</v>
      </c>
      <c r="P10886" t="s">
        <v>12694</v>
      </c>
    </row>
    <row r="10887" spans="2:16" x14ac:dyDescent="0.25">
      <c r="B10887" t="s">
        <v>10893</v>
      </c>
      <c r="C10887" s="119" t="s">
        <v>60</v>
      </c>
      <c r="D10887" t="s">
        <v>11537</v>
      </c>
      <c r="E10887" t="s">
        <v>11530</v>
      </c>
      <c r="F10887" t="s">
        <v>11540</v>
      </c>
      <c r="G10887" t="s">
        <v>61</v>
      </c>
      <c r="H10887" t="s">
        <v>18</v>
      </c>
      <c r="I10887" t="s">
        <v>11541</v>
      </c>
      <c r="J10887">
        <v>2018</v>
      </c>
      <c r="K10887">
        <v>651.78</v>
      </c>
      <c r="L10887">
        <v>28</v>
      </c>
      <c r="M10887">
        <v>1</v>
      </c>
      <c r="N10887">
        <f t="shared" si="426"/>
        <v>0</v>
      </c>
      <c r="O10887">
        <f t="shared" si="427"/>
        <v>0</v>
      </c>
      <c r="P10887" t="s">
        <v>12694</v>
      </c>
    </row>
    <row r="10888" spans="2:16" x14ac:dyDescent="0.25">
      <c r="B10888" t="s">
        <v>10894</v>
      </c>
      <c r="C10888" s="119" t="s">
        <v>60</v>
      </c>
      <c r="D10888" t="s">
        <v>11537</v>
      </c>
      <c r="E10888" t="s">
        <v>11530</v>
      </c>
      <c r="F10888" t="s">
        <v>11540</v>
      </c>
      <c r="G10888" t="s">
        <v>61</v>
      </c>
      <c r="H10888" t="s">
        <v>18</v>
      </c>
      <c r="I10888" t="s">
        <v>11541</v>
      </c>
      <c r="J10888">
        <v>2018</v>
      </c>
      <c r="K10888">
        <v>650.76</v>
      </c>
      <c r="L10888">
        <v>22</v>
      </c>
      <c r="M10888">
        <v>1</v>
      </c>
      <c r="N10888">
        <f t="shared" si="426"/>
        <v>0</v>
      </c>
      <c r="O10888">
        <f t="shared" si="427"/>
        <v>0</v>
      </c>
      <c r="P10888" t="s">
        <v>12694</v>
      </c>
    </row>
    <row r="10889" spans="2:16" x14ac:dyDescent="0.25">
      <c r="B10889" t="s">
        <v>10895</v>
      </c>
      <c r="C10889" s="119" t="s">
        <v>60</v>
      </c>
      <c r="D10889" t="s">
        <v>11537</v>
      </c>
      <c r="E10889" t="s">
        <v>11530</v>
      </c>
      <c r="F10889" t="s">
        <v>11540</v>
      </c>
      <c r="G10889" t="s">
        <v>61</v>
      </c>
      <c r="H10889" t="s">
        <v>18</v>
      </c>
      <c r="I10889" t="s">
        <v>11541</v>
      </c>
      <c r="J10889">
        <v>2018</v>
      </c>
      <c r="K10889">
        <v>683.24</v>
      </c>
      <c r="L10889">
        <v>22</v>
      </c>
      <c r="M10889">
        <v>1</v>
      </c>
      <c r="N10889">
        <f t="shared" si="426"/>
        <v>0</v>
      </c>
      <c r="O10889">
        <f t="shared" si="427"/>
        <v>0</v>
      </c>
      <c r="P10889" t="s">
        <v>12694</v>
      </c>
    </row>
    <row r="10890" spans="2:16" x14ac:dyDescent="0.25">
      <c r="B10890" t="s">
        <v>10896</v>
      </c>
      <c r="C10890" s="119" t="s">
        <v>60</v>
      </c>
      <c r="D10890" t="s">
        <v>11537</v>
      </c>
      <c r="E10890" t="s">
        <v>11530</v>
      </c>
      <c r="F10890" t="s">
        <v>11540</v>
      </c>
      <c r="G10890" t="s">
        <v>61</v>
      </c>
      <c r="H10890" t="s">
        <v>18</v>
      </c>
      <c r="I10890" t="s">
        <v>11541</v>
      </c>
      <c r="J10890">
        <v>2018</v>
      </c>
      <c r="K10890">
        <v>900.91</v>
      </c>
      <c r="L10890">
        <v>29</v>
      </c>
      <c r="M10890">
        <v>1</v>
      </c>
      <c r="N10890">
        <f t="shared" si="426"/>
        <v>0</v>
      </c>
      <c r="O10890">
        <f t="shared" si="427"/>
        <v>0</v>
      </c>
      <c r="P10890" t="s">
        <v>12694</v>
      </c>
    </row>
    <row r="10891" spans="2:16" x14ac:dyDescent="0.25">
      <c r="B10891" t="s">
        <v>10897</v>
      </c>
      <c r="C10891" s="119" t="s">
        <v>60</v>
      </c>
      <c r="D10891" t="s">
        <v>11539</v>
      </c>
      <c r="E10891" t="s">
        <v>11530</v>
      </c>
      <c r="F10891" t="s">
        <v>11540</v>
      </c>
      <c r="G10891" t="s">
        <v>61</v>
      </c>
      <c r="H10891" t="s">
        <v>18</v>
      </c>
      <c r="I10891" t="s">
        <v>11541</v>
      </c>
      <c r="J10891">
        <v>2018</v>
      </c>
      <c r="K10891">
        <v>688.82</v>
      </c>
      <c r="L10891">
        <v>34</v>
      </c>
      <c r="M10891">
        <v>1</v>
      </c>
      <c r="N10891">
        <f t="shared" ref="N10891:N10954" si="428">IF(K10891&lt;100,1,0)</f>
        <v>0</v>
      </c>
      <c r="O10891">
        <f t="shared" si="427"/>
        <v>0</v>
      </c>
      <c r="P10891" t="s">
        <v>12694</v>
      </c>
    </row>
    <row r="10892" spans="2:16" x14ac:dyDescent="0.25">
      <c r="B10892" t="s">
        <v>10898</v>
      </c>
      <c r="C10892" s="119" t="s">
        <v>60</v>
      </c>
      <c r="D10892" t="s">
        <v>11537</v>
      </c>
      <c r="E10892" t="s">
        <v>11530</v>
      </c>
      <c r="F10892" t="s">
        <v>11540</v>
      </c>
      <c r="G10892" t="s">
        <v>61</v>
      </c>
      <c r="H10892" t="s">
        <v>18</v>
      </c>
      <c r="I10892" t="s">
        <v>11541</v>
      </c>
      <c r="J10892">
        <v>2018</v>
      </c>
      <c r="K10892">
        <v>658.02</v>
      </c>
      <c r="L10892">
        <v>47</v>
      </c>
      <c r="M10892">
        <v>1</v>
      </c>
      <c r="N10892">
        <f t="shared" si="428"/>
        <v>0</v>
      </c>
      <c r="O10892">
        <f t="shared" si="427"/>
        <v>0</v>
      </c>
      <c r="P10892" t="s">
        <v>12694</v>
      </c>
    </row>
    <row r="10893" spans="2:16" x14ac:dyDescent="0.25">
      <c r="B10893" t="s">
        <v>10899</v>
      </c>
      <c r="C10893" s="119" t="s">
        <v>60</v>
      </c>
      <c r="D10893" t="s">
        <v>11542</v>
      </c>
      <c r="E10893" t="s">
        <v>11530</v>
      </c>
      <c r="F10893" t="s">
        <v>11540</v>
      </c>
      <c r="G10893" t="s">
        <v>61</v>
      </c>
      <c r="H10893" t="s">
        <v>18</v>
      </c>
      <c r="I10893" t="s">
        <v>11541</v>
      </c>
      <c r="J10893">
        <v>2018</v>
      </c>
      <c r="K10893">
        <v>654.67999999999995</v>
      </c>
      <c r="L10893">
        <v>25</v>
      </c>
      <c r="M10893">
        <v>1</v>
      </c>
      <c r="N10893">
        <f t="shared" si="428"/>
        <v>0</v>
      </c>
      <c r="O10893">
        <f t="shared" si="427"/>
        <v>0</v>
      </c>
      <c r="P10893" t="s">
        <v>12694</v>
      </c>
    </row>
    <row r="10894" spans="2:16" x14ac:dyDescent="0.25">
      <c r="B10894" t="s">
        <v>10900</v>
      </c>
      <c r="C10894" s="119" t="s">
        <v>60</v>
      </c>
      <c r="D10894" t="s">
        <v>11542</v>
      </c>
      <c r="E10894" t="s">
        <v>11530</v>
      </c>
      <c r="F10894" t="s">
        <v>11540</v>
      </c>
      <c r="G10894" t="s">
        <v>61</v>
      </c>
      <c r="H10894" t="s">
        <v>18</v>
      </c>
      <c r="I10894" t="s">
        <v>11541</v>
      </c>
      <c r="J10894">
        <v>2018</v>
      </c>
      <c r="K10894">
        <v>654.85</v>
      </c>
      <c r="L10894">
        <v>26</v>
      </c>
      <c r="M10894">
        <v>1</v>
      </c>
      <c r="N10894">
        <f t="shared" si="428"/>
        <v>0</v>
      </c>
      <c r="O10894">
        <f t="shared" si="427"/>
        <v>0</v>
      </c>
      <c r="P10894" t="s">
        <v>12694</v>
      </c>
    </row>
    <row r="10895" spans="2:16" x14ac:dyDescent="0.25">
      <c r="B10895" t="s">
        <v>10901</v>
      </c>
      <c r="C10895" s="119" t="s">
        <v>60</v>
      </c>
      <c r="D10895" t="s">
        <v>11537</v>
      </c>
      <c r="E10895" t="s">
        <v>11530</v>
      </c>
      <c r="F10895" t="s">
        <v>11540</v>
      </c>
      <c r="G10895" t="s">
        <v>61</v>
      </c>
      <c r="H10895" t="s">
        <v>18</v>
      </c>
      <c r="I10895" t="s">
        <v>11541</v>
      </c>
      <c r="J10895">
        <v>2018</v>
      </c>
      <c r="K10895">
        <v>687.15</v>
      </c>
      <c r="L10895">
        <v>24</v>
      </c>
      <c r="M10895">
        <v>1</v>
      </c>
      <c r="N10895">
        <f t="shared" si="428"/>
        <v>0</v>
      </c>
      <c r="O10895">
        <f t="shared" si="427"/>
        <v>0</v>
      </c>
      <c r="P10895" t="s">
        <v>12694</v>
      </c>
    </row>
    <row r="10896" spans="2:16" x14ac:dyDescent="0.25">
      <c r="B10896" t="s">
        <v>10902</v>
      </c>
      <c r="C10896" s="119" t="s">
        <v>60</v>
      </c>
      <c r="D10896" t="s">
        <v>11537</v>
      </c>
      <c r="E10896" t="s">
        <v>11530</v>
      </c>
      <c r="F10896" t="s">
        <v>11540</v>
      </c>
      <c r="G10896" t="s">
        <v>61</v>
      </c>
      <c r="H10896" t="s">
        <v>18</v>
      </c>
      <c r="I10896" t="s">
        <v>11541</v>
      </c>
      <c r="J10896">
        <v>2018</v>
      </c>
      <c r="K10896">
        <v>654.16999999999996</v>
      </c>
      <c r="L10896">
        <v>22</v>
      </c>
      <c r="M10896">
        <v>1</v>
      </c>
      <c r="N10896">
        <f t="shared" si="428"/>
        <v>0</v>
      </c>
      <c r="O10896">
        <f t="shared" si="427"/>
        <v>0</v>
      </c>
      <c r="P10896" t="s">
        <v>12694</v>
      </c>
    </row>
    <row r="10897" spans="2:16" x14ac:dyDescent="0.25">
      <c r="B10897" t="s">
        <v>10903</v>
      </c>
      <c r="C10897" s="119" t="s">
        <v>60</v>
      </c>
      <c r="D10897" t="s">
        <v>11539</v>
      </c>
      <c r="E10897" t="s">
        <v>11530</v>
      </c>
      <c r="F10897" t="s">
        <v>11540</v>
      </c>
      <c r="G10897" t="s">
        <v>61</v>
      </c>
      <c r="H10897" t="s">
        <v>18</v>
      </c>
      <c r="I10897" t="s">
        <v>11541</v>
      </c>
      <c r="J10897">
        <v>2018</v>
      </c>
      <c r="K10897">
        <v>654.02</v>
      </c>
      <c r="L10897">
        <v>21</v>
      </c>
      <c r="M10897">
        <v>1</v>
      </c>
      <c r="N10897">
        <f t="shared" si="428"/>
        <v>0</v>
      </c>
      <c r="O10897">
        <f t="shared" si="427"/>
        <v>0</v>
      </c>
      <c r="P10897" t="s">
        <v>12694</v>
      </c>
    </row>
    <row r="10898" spans="2:16" x14ac:dyDescent="0.25">
      <c r="B10898" t="s">
        <v>10904</v>
      </c>
      <c r="C10898" s="119" t="s">
        <v>60</v>
      </c>
      <c r="D10898" t="s">
        <v>11537</v>
      </c>
      <c r="E10898" t="s">
        <v>11530</v>
      </c>
      <c r="F10898" t="s">
        <v>11540</v>
      </c>
      <c r="G10898" t="s">
        <v>61</v>
      </c>
      <c r="H10898" t="s">
        <v>18</v>
      </c>
      <c r="I10898" t="s">
        <v>11541</v>
      </c>
      <c r="J10898">
        <v>2018</v>
      </c>
      <c r="K10898">
        <v>695.53</v>
      </c>
      <c r="L10898">
        <v>74</v>
      </c>
      <c r="M10898">
        <v>1</v>
      </c>
      <c r="N10898">
        <f t="shared" si="428"/>
        <v>0</v>
      </c>
      <c r="O10898">
        <f t="shared" si="427"/>
        <v>0</v>
      </c>
      <c r="P10898" t="s">
        <v>12694</v>
      </c>
    </row>
    <row r="10899" spans="2:16" x14ac:dyDescent="0.25">
      <c r="B10899" t="s">
        <v>10905</v>
      </c>
      <c r="C10899" s="119" t="s">
        <v>60</v>
      </c>
      <c r="D10899" t="s">
        <v>11550</v>
      </c>
      <c r="E10899" t="s">
        <v>11530</v>
      </c>
      <c r="F10899" t="s">
        <v>11540</v>
      </c>
      <c r="G10899" t="s">
        <v>61</v>
      </c>
      <c r="H10899" t="s">
        <v>18</v>
      </c>
      <c r="I10899" t="s">
        <v>11541</v>
      </c>
      <c r="J10899">
        <v>2018</v>
      </c>
      <c r="K10899">
        <v>732.89</v>
      </c>
      <c r="L10899">
        <v>103</v>
      </c>
      <c r="M10899">
        <v>1</v>
      </c>
      <c r="N10899">
        <f t="shared" si="428"/>
        <v>0</v>
      </c>
      <c r="O10899">
        <f t="shared" si="427"/>
        <v>0</v>
      </c>
      <c r="P10899" t="s">
        <v>12694</v>
      </c>
    </row>
    <row r="10900" spans="2:16" x14ac:dyDescent="0.25">
      <c r="B10900" t="s">
        <v>10906</v>
      </c>
      <c r="C10900" s="119" t="s">
        <v>60</v>
      </c>
      <c r="D10900" t="s">
        <v>11537</v>
      </c>
      <c r="E10900" t="s">
        <v>11530</v>
      </c>
      <c r="F10900" t="s">
        <v>11540</v>
      </c>
      <c r="G10900" t="s">
        <v>61</v>
      </c>
      <c r="H10900" t="s">
        <v>18</v>
      </c>
      <c r="I10900" t="s">
        <v>11541</v>
      </c>
      <c r="J10900">
        <v>2018</v>
      </c>
      <c r="K10900">
        <v>688.16</v>
      </c>
      <c r="L10900">
        <v>30</v>
      </c>
      <c r="M10900">
        <v>1</v>
      </c>
      <c r="N10900">
        <f t="shared" si="428"/>
        <v>0</v>
      </c>
      <c r="O10900">
        <f t="shared" si="427"/>
        <v>0</v>
      </c>
      <c r="P10900" t="s">
        <v>12694</v>
      </c>
    </row>
    <row r="10901" spans="2:16" x14ac:dyDescent="0.25">
      <c r="B10901" t="s">
        <v>10907</v>
      </c>
      <c r="C10901" s="119" t="s">
        <v>60</v>
      </c>
      <c r="D10901" t="s">
        <v>11537</v>
      </c>
      <c r="E10901" t="s">
        <v>11530</v>
      </c>
      <c r="F10901" t="s">
        <v>11540</v>
      </c>
      <c r="G10901" t="s">
        <v>61</v>
      </c>
      <c r="H10901" t="s">
        <v>18</v>
      </c>
      <c r="I10901" t="s">
        <v>11541</v>
      </c>
      <c r="J10901">
        <v>2018</v>
      </c>
      <c r="K10901">
        <v>688.48</v>
      </c>
      <c r="L10901">
        <v>32</v>
      </c>
      <c r="M10901">
        <v>1</v>
      </c>
      <c r="N10901">
        <f t="shared" si="428"/>
        <v>0</v>
      </c>
      <c r="O10901">
        <f t="shared" si="427"/>
        <v>0</v>
      </c>
      <c r="P10901" t="s">
        <v>12694</v>
      </c>
    </row>
    <row r="10902" spans="2:16" x14ac:dyDescent="0.25">
      <c r="B10902" t="s">
        <v>10908</v>
      </c>
      <c r="C10902" s="119" t="s">
        <v>60</v>
      </c>
      <c r="D10902" t="s">
        <v>11550</v>
      </c>
      <c r="E10902" t="s">
        <v>11530</v>
      </c>
      <c r="F10902" t="s">
        <v>11540</v>
      </c>
      <c r="G10902" t="s">
        <v>61</v>
      </c>
      <c r="H10902" t="s">
        <v>18</v>
      </c>
      <c r="I10902" t="s">
        <v>11541</v>
      </c>
      <c r="J10902">
        <v>2018</v>
      </c>
      <c r="K10902">
        <v>655.35</v>
      </c>
      <c r="L10902">
        <v>29</v>
      </c>
      <c r="M10902">
        <v>1</v>
      </c>
      <c r="N10902">
        <f t="shared" si="428"/>
        <v>0</v>
      </c>
      <c r="O10902">
        <f t="shared" si="427"/>
        <v>0</v>
      </c>
      <c r="P10902" t="s">
        <v>12694</v>
      </c>
    </row>
    <row r="10903" spans="2:16" x14ac:dyDescent="0.25">
      <c r="B10903" t="s">
        <v>10909</v>
      </c>
      <c r="C10903" s="119" t="s">
        <v>60</v>
      </c>
      <c r="D10903" t="s">
        <v>11550</v>
      </c>
      <c r="E10903" t="s">
        <v>11530</v>
      </c>
      <c r="F10903" t="s">
        <v>11540</v>
      </c>
      <c r="G10903" t="s">
        <v>61</v>
      </c>
      <c r="H10903" t="s">
        <v>18</v>
      </c>
      <c r="I10903" t="s">
        <v>11541</v>
      </c>
      <c r="J10903">
        <v>2018</v>
      </c>
      <c r="K10903">
        <v>656.36</v>
      </c>
      <c r="L10903">
        <v>35</v>
      </c>
      <c r="M10903">
        <v>1</v>
      </c>
      <c r="N10903">
        <f t="shared" si="428"/>
        <v>0</v>
      </c>
      <c r="O10903">
        <f t="shared" si="427"/>
        <v>0</v>
      </c>
      <c r="P10903" t="s">
        <v>12694</v>
      </c>
    </row>
    <row r="10904" spans="2:16" x14ac:dyDescent="0.25">
      <c r="B10904" t="s">
        <v>10910</v>
      </c>
      <c r="C10904" s="119" t="s">
        <v>60</v>
      </c>
      <c r="D10904" t="s">
        <v>11550</v>
      </c>
      <c r="E10904" t="s">
        <v>11530</v>
      </c>
      <c r="F10904" t="s">
        <v>11540</v>
      </c>
      <c r="G10904" t="s">
        <v>61</v>
      </c>
      <c r="H10904" t="s">
        <v>18</v>
      </c>
      <c r="I10904" t="s">
        <v>11541</v>
      </c>
      <c r="J10904">
        <v>2018</v>
      </c>
      <c r="K10904">
        <v>656.36</v>
      </c>
      <c r="L10904">
        <v>35</v>
      </c>
      <c r="M10904">
        <v>1</v>
      </c>
      <c r="N10904">
        <f t="shared" si="428"/>
        <v>0</v>
      </c>
      <c r="O10904">
        <f t="shared" si="427"/>
        <v>0</v>
      </c>
      <c r="P10904" t="s">
        <v>12694</v>
      </c>
    </row>
    <row r="10905" spans="2:16" x14ac:dyDescent="0.25">
      <c r="B10905" t="s">
        <v>10911</v>
      </c>
      <c r="C10905" s="119" t="s">
        <v>60</v>
      </c>
      <c r="D10905" t="s">
        <v>11550</v>
      </c>
      <c r="E10905" t="s">
        <v>11530</v>
      </c>
      <c r="F10905" t="s">
        <v>11540</v>
      </c>
      <c r="G10905" t="s">
        <v>61</v>
      </c>
      <c r="H10905" t="s">
        <v>18</v>
      </c>
      <c r="I10905" t="s">
        <v>11541</v>
      </c>
      <c r="J10905">
        <v>2018</v>
      </c>
      <c r="K10905">
        <v>687.49</v>
      </c>
      <c r="L10905">
        <v>26</v>
      </c>
      <c r="M10905">
        <v>1</v>
      </c>
      <c r="N10905">
        <f t="shared" si="428"/>
        <v>0</v>
      </c>
      <c r="O10905">
        <f t="shared" si="427"/>
        <v>0</v>
      </c>
      <c r="P10905" t="s">
        <v>12694</v>
      </c>
    </row>
    <row r="10906" spans="2:16" x14ac:dyDescent="0.25">
      <c r="B10906" t="s">
        <v>10912</v>
      </c>
      <c r="C10906" s="119" t="s">
        <v>60</v>
      </c>
      <c r="D10906" t="s">
        <v>11537</v>
      </c>
      <c r="E10906" t="s">
        <v>11530</v>
      </c>
      <c r="F10906" t="s">
        <v>11540</v>
      </c>
      <c r="G10906" t="s">
        <v>61</v>
      </c>
      <c r="H10906" t="s">
        <v>18</v>
      </c>
      <c r="I10906" t="s">
        <v>11541</v>
      </c>
      <c r="J10906">
        <v>2018</v>
      </c>
      <c r="K10906">
        <v>653.67999999999995</v>
      </c>
      <c r="L10906">
        <v>19</v>
      </c>
      <c r="M10906">
        <v>1</v>
      </c>
      <c r="N10906">
        <f t="shared" si="428"/>
        <v>0</v>
      </c>
      <c r="O10906">
        <f t="shared" si="427"/>
        <v>0</v>
      </c>
      <c r="P10906" t="s">
        <v>12694</v>
      </c>
    </row>
    <row r="10907" spans="2:16" x14ac:dyDescent="0.25">
      <c r="B10907" t="s">
        <v>10913</v>
      </c>
      <c r="C10907" s="119" t="s">
        <v>60</v>
      </c>
      <c r="D10907" t="s">
        <v>11537</v>
      </c>
      <c r="E10907" t="s">
        <v>11530</v>
      </c>
      <c r="F10907" t="s">
        <v>11540</v>
      </c>
      <c r="G10907" t="s">
        <v>61</v>
      </c>
      <c r="H10907" t="s">
        <v>18</v>
      </c>
      <c r="I10907" t="s">
        <v>11541</v>
      </c>
      <c r="J10907">
        <v>2018</v>
      </c>
      <c r="K10907">
        <v>654.16999999999996</v>
      </c>
      <c r="L10907">
        <v>22</v>
      </c>
      <c r="M10907">
        <v>1</v>
      </c>
      <c r="N10907">
        <f t="shared" si="428"/>
        <v>0</v>
      </c>
      <c r="O10907">
        <f t="shared" si="427"/>
        <v>0</v>
      </c>
      <c r="P10907" t="s">
        <v>12694</v>
      </c>
    </row>
    <row r="10908" spans="2:16" x14ac:dyDescent="0.25">
      <c r="B10908" t="s">
        <v>10914</v>
      </c>
      <c r="C10908" s="119" t="s">
        <v>60</v>
      </c>
      <c r="D10908" t="s">
        <v>11537</v>
      </c>
      <c r="E10908" t="s">
        <v>11530</v>
      </c>
      <c r="F10908" t="s">
        <v>11540</v>
      </c>
      <c r="G10908" t="s">
        <v>61</v>
      </c>
      <c r="H10908" t="s">
        <v>18</v>
      </c>
      <c r="I10908" t="s">
        <v>11541</v>
      </c>
      <c r="J10908">
        <v>2018</v>
      </c>
      <c r="K10908">
        <v>691.84</v>
      </c>
      <c r="L10908">
        <v>52</v>
      </c>
      <c r="M10908">
        <v>1</v>
      </c>
      <c r="N10908">
        <f t="shared" si="428"/>
        <v>0</v>
      </c>
      <c r="O10908">
        <f t="shared" si="427"/>
        <v>0</v>
      </c>
      <c r="P10908" t="s">
        <v>12694</v>
      </c>
    </row>
    <row r="10909" spans="2:16" x14ac:dyDescent="0.25">
      <c r="B10909" t="s">
        <v>10915</v>
      </c>
      <c r="C10909" s="119" t="s">
        <v>60</v>
      </c>
      <c r="D10909" t="s">
        <v>11537</v>
      </c>
      <c r="E10909" t="s">
        <v>11530</v>
      </c>
      <c r="F10909" t="s">
        <v>11540</v>
      </c>
      <c r="G10909" t="s">
        <v>61</v>
      </c>
      <c r="H10909" t="s">
        <v>18</v>
      </c>
      <c r="I10909" t="s">
        <v>11541</v>
      </c>
      <c r="J10909">
        <v>2018</v>
      </c>
      <c r="K10909">
        <v>652.04</v>
      </c>
      <c r="L10909">
        <v>23</v>
      </c>
      <c r="M10909">
        <v>1</v>
      </c>
      <c r="N10909">
        <f t="shared" si="428"/>
        <v>0</v>
      </c>
      <c r="O10909">
        <f t="shared" si="427"/>
        <v>0</v>
      </c>
      <c r="P10909" t="s">
        <v>12694</v>
      </c>
    </row>
    <row r="10910" spans="2:16" x14ac:dyDescent="0.25">
      <c r="B10910" t="s">
        <v>10916</v>
      </c>
      <c r="C10910" s="119" t="s">
        <v>60</v>
      </c>
      <c r="D10910" t="s">
        <v>11539</v>
      </c>
      <c r="E10910" t="s">
        <v>11530</v>
      </c>
      <c r="F10910" t="s">
        <v>11540</v>
      </c>
      <c r="G10910" t="s">
        <v>61</v>
      </c>
      <c r="H10910" t="s">
        <v>18</v>
      </c>
      <c r="I10910" t="s">
        <v>11541</v>
      </c>
      <c r="J10910">
        <v>2018</v>
      </c>
      <c r="K10910">
        <v>655.85</v>
      </c>
      <c r="L10910">
        <v>32</v>
      </c>
      <c r="M10910">
        <v>1</v>
      </c>
      <c r="N10910">
        <f t="shared" si="428"/>
        <v>0</v>
      </c>
      <c r="O10910">
        <f t="shared" si="427"/>
        <v>0</v>
      </c>
      <c r="P10910" t="s">
        <v>12694</v>
      </c>
    </row>
    <row r="10911" spans="2:16" x14ac:dyDescent="0.25">
      <c r="B10911" t="s">
        <v>10917</v>
      </c>
      <c r="C10911" s="119" t="s">
        <v>60</v>
      </c>
      <c r="D10911" t="s">
        <v>11552</v>
      </c>
      <c r="E10911" t="s">
        <v>11530</v>
      </c>
      <c r="F10911" t="s">
        <v>11540</v>
      </c>
      <c r="G10911" t="s">
        <v>61</v>
      </c>
      <c r="H10911" t="s">
        <v>18</v>
      </c>
      <c r="I10911" t="s">
        <v>11541</v>
      </c>
      <c r="J10911">
        <v>2018</v>
      </c>
      <c r="K10911">
        <v>653.41999999999996</v>
      </c>
      <c r="L10911">
        <v>15</v>
      </c>
      <c r="M10911">
        <v>1</v>
      </c>
      <c r="N10911">
        <f t="shared" si="428"/>
        <v>0</v>
      </c>
      <c r="O10911">
        <f t="shared" si="427"/>
        <v>0</v>
      </c>
      <c r="P10911" t="s">
        <v>12694</v>
      </c>
    </row>
    <row r="10912" spans="2:16" x14ac:dyDescent="0.25">
      <c r="B10912" t="s">
        <v>10918</v>
      </c>
      <c r="C10912" s="119" t="s">
        <v>60</v>
      </c>
      <c r="D10912" t="s">
        <v>11552</v>
      </c>
      <c r="E10912" t="s">
        <v>11530</v>
      </c>
      <c r="F10912" t="s">
        <v>11540</v>
      </c>
      <c r="G10912" t="s">
        <v>61</v>
      </c>
      <c r="H10912" t="s">
        <v>18</v>
      </c>
      <c r="I10912" t="s">
        <v>11541</v>
      </c>
      <c r="J10912">
        <v>2018</v>
      </c>
      <c r="K10912">
        <v>653.80999999999995</v>
      </c>
      <c r="L10912">
        <v>17</v>
      </c>
      <c r="M10912">
        <v>1</v>
      </c>
      <c r="N10912">
        <f t="shared" si="428"/>
        <v>0</v>
      </c>
      <c r="O10912">
        <f t="shared" si="427"/>
        <v>0</v>
      </c>
      <c r="P10912" t="s">
        <v>12694</v>
      </c>
    </row>
    <row r="10913" spans="2:16" x14ac:dyDescent="0.25">
      <c r="B10913" t="s">
        <v>10919</v>
      </c>
      <c r="C10913" s="119" t="s">
        <v>60</v>
      </c>
      <c r="D10913" t="s">
        <v>11537</v>
      </c>
      <c r="E10913" t="s">
        <v>11530</v>
      </c>
      <c r="F10913" t="s">
        <v>11540</v>
      </c>
      <c r="G10913" t="s">
        <v>61</v>
      </c>
      <c r="H10913" t="s">
        <v>18</v>
      </c>
      <c r="I10913" t="s">
        <v>11541</v>
      </c>
      <c r="J10913">
        <v>2018</v>
      </c>
      <c r="K10913">
        <v>683.46</v>
      </c>
      <c r="L10913">
        <v>22</v>
      </c>
      <c r="M10913">
        <v>1</v>
      </c>
      <c r="N10913">
        <f t="shared" si="428"/>
        <v>0</v>
      </c>
      <c r="O10913">
        <f t="shared" si="427"/>
        <v>0</v>
      </c>
      <c r="P10913" t="s">
        <v>12694</v>
      </c>
    </row>
    <row r="10914" spans="2:16" x14ac:dyDescent="0.25">
      <c r="B10914" t="s">
        <v>10920</v>
      </c>
      <c r="C10914" s="119" t="s">
        <v>60</v>
      </c>
      <c r="D10914" t="s">
        <v>11537</v>
      </c>
      <c r="E10914" t="s">
        <v>11530</v>
      </c>
      <c r="F10914" t="s">
        <v>11540</v>
      </c>
      <c r="G10914" t="s">
        <v>61</v>
      </c>
      <c r="H10914" t="s">
        <v>18</v>
      </c>
      <c r="I10914" t="s">
        <v>11541</v>
      </c>
      <c r="J10914">
        <v>2018</v>
      </c>
      <c r="K10914">
        <v>683.46</v>
      </c>
      <c r="L10914">
        <v>22</v>
      </c>
      <c r="M10914">
        <v>1</v>
      </c>
      <c r="N10914">
        <f t="shared" si="428"/>
        <v>0</v>
      </c>
      <c r="O10914">
        <f t="shared" si="427"/>
        <v>0</v>
      </c>
      <c r="P10914" t="s">
        <v>12694</v>
      </c>
    </row>
    <row r="10915" spans="2:16" x14ac:dyDescent="0.25">
      <c r="B10915" t="s">
        <v>10921</v>
      </c>
      <c r="C10915" s="119" t="s">
        <v>60</v>
      </c>
      <c r="D10915" t="s">
        <v>11537</v>
      </c>
      <c r="E10915" t="s">
        <v>11530</v>
      </c>
      <c r="F10915" t="s">
        <v>11540</v>
      </c>
      <c r="G10915" t="s">
        <v>61</v>
      </c>
      <c r="H10915" t="s">
        <v>18</v>
      </c>
      <c r="I10915" t="s">
        <v>11541</v>
      </c>
      <c r="J10915">
        <v>2018</v>
      </c>
      <c r="K10915">
        <v>651.88</v>
      </c>
      <c r="L10915">
        <v>22</v>
      </c>
      <c r="M10915">
        <v>1</v>
      </c>
      <c r="N10915">
        <f t="shared" si="428"/>
        <v>0</v>
      </c>
      <c r="O10915">
        <f t="shared" si="427"/>
        <v>0</v>
      </c>
      <c r="P10915" t="s">
        <v>12694</v>
      </c>
    </row>
    <row r="10916" spans="2:16" x14ac:dyDescent="0.25">
      <c r="B10916" t="s">
        <v>10922</v>
      </c>
      <c r="C10916" s="119" t="s">
        <v>60</v>
      </c>
      <c r="D10916" t="s">
        <v>11537</v>
      </c>
      <c r="E10916" t="s">
        <v>11530</v>
      </c>
      <c r="F10916" t="s">
        <v>11540</v>
      </c>
      <c r="G10916" t="s">
        <v>61</v>
      </c>
      <c r="H10916" t="s">
        <v>18</v>
      </c>
      <c r="I10916" t="s">
        <v>11541</v>
      </c>
      <c r="J10916">
        <v>2018</v>
      </c>
      <c r="K10916">
        <v>684.57</v>
      </c>
      <c r="L10916">
        <v>23</v>
      </c>
      <c r="M10916">
        <v>1</v>
      </c>
      <c r="N10916">
        <f t="shared" si="428"/>
        <v>0</v>
      </c>
      <c r="O10916">
        <f t="shared" si="427"/>
        <v>0</v>
      </c>
      <c r="P10916" t="s">
        <v>12694</v>
      </c>
    </row>
    <row r="10917" spans="2:16" x14ac:dyDescent="0.25">
      <c r="B10917" t="s">
        <v>10923</v>
      </c>
      <c r="C10917" s="119" t="s">
        <v>60</v>
      </c>
      <c r="D10917" t="s">
        <v>11537</v>
      </c>
      <c r="E10917" t="s">
        <v>11530</v>
      </c>
      <c r="F10917" t="s">
        <v>11540</v>
      </c>
      <c r="G10917" t="s">
        <v>61</v>
      </c>
      <c r="H10917" t="s">
        <v>18</v>
      </c>
      <c r="I10917" t="s">
        <v>11541</v>
      </c>
      <c r="J10917">
        <v>2018</v>
      </c>
      <c r="K10917">
        <v>684.88</v>
      </c>
      <c r="L10917">
        <v>25</v>
      </c>
      <c r="M10917">
        <v>1</v>
      </c>
      <c r="N10917">
        <f t="shared" si="428"/>
        <v>0</v>
      </c>
      <c r="O10917">
        <f t="shared" si="427"/>
        <v>0</v>
      </c>
      <c r="P10917" t="s">
        <v>12694</v>
      </c>
    </row>
    <row r="10918" spans="2:16" x14ac:dyDescent="0.25">
      <c r="B10918" t="s">
        <v>10924</v>
      </c>
      <c r="C10918" s="119" t="s">
        <v>60</v>
      </c>
      <c r="D10918" t="s">
        <v>11537</v>
      </c>
      <c r="E10918" t="s">
        <v>11530</v>
      </c>
      <c r="F10918" t="s">
        <v>11540</v>
      </c>
      <c r="G10918" t="s">
        <v>61</v>
      </c>
      <c r="H10918" t="s">
        <v>18</v>
      </c>
      <c r="I10918" t="s">
        <v>11541</v>
      </c>
      <c r="J10918">
        <v>2018</v>
      </c>
      <c r="K10918">
        <v>652.22</v>
      </c>
      <c r="L10918">
        <v>24</v>
      </c>
      <c r="M10918">
        <v>1</v>
      </c>
      <c r="N10918">
        <f t="shared" si="428"/>
        <v>0</v>
      </c>
      <c r="O10918">
        <f t="shared" si="427"/>
        <v>0</v>
      </c>
      <c r="P10918" t="s">
        <v>12694</v>
      </c>
    </row>
    <row r="10919" spans="2:16" x14ac:dyDescent="0.25">
      <c r="B10919" t="s">
        <v>10925</v>
      </c>
      <c r="C10919" s="119" t="s">
        <v>60</v>
      </c>
      <c r="D10919" t="s">
        <v>11537</v>
      </c>
      <c r="E10919" t="s">
        <v>11530</v>
      </c>
      <c r="F10919" t="s">
        <v>11540</v>
      </c>
      <c r="G10919" t="s">
        <v>61</v>
      </c>
      <c r="H10919" t="s">
        <v>18</v>
      </c>
      <c r="I10919" t="s">
        <v>11541</v>
      </c>
      <c r="J10919">
        <v>2018</v>
      </c>
      <c r="K10919">
        <v>684.08</v>
      </c>
      <c r="L10919">
        <v>20</v>
      </c>
      <c r="M10919">
        <v>1</v>
      </c>
      <c r="N10919">
        <f t="shared" si="428"/>
        <v>0</v>
      </c>
      <c r="O10919">
        <f t="shared" si="427"/>
        <v>0</v>
      </c>
      <c r="P10919" t="s">
        <v>12694</v>
      </c>
    </row>
    <row r="10920" spans="2:16" x14ac:dyDescent="0.25">
      <c r="B10920" t="s">
        <v>10926</v>
      </c>
      <c r="C10920" s="119" t="s">
        <v>60</v>
      </c>
      <c r="D10920" t="s">
        <v>11537</v>
      </c>
      <c r="E10920" t="s">
        <v>11530</v>
      </c>
      <c r="F10920" t="s">
        <v>11540</v>
      </c>
      <c r="G10920" t="s">
        <v>61</v>
      </c>
      <c r="H10920" t="s">
        <v>18</v>
      </c>
      <c r="I10920" t="s">
        <v>11541</v>
      </c>
      <c r="J10920">
        <v>2018</v>
      </c>
      <c r="K10920">
        <v>651.16</v>
      </c>
      <c r="L10920">
        <v>23</v>
      </c>
      <c r="M10920">
        <v>1</v>
      </c>
      <c r="N10920">
        <f t="shared" si="428"/>
        <v>0</v>
      </c>
      <c r="O10920">
        <f t="shared" si="427"/>
        <v>0</v>
      </c>
      <c r="P10920" t="s">
        <v>12694</v>
      </c>
    </row>
    <row r="10921" spans="2:16" x14ac:dyDescent="0.25">
      <c r="B10921" t="s">
        <v>10927</v>
      </c>
      <c r="C10921" s="119" t="s">
        <v>60</v>
      </c>
      <c r="D10921" t="s">
        <v>11539</v>
      </c>
      <c r="E10921" t="s">
        <v>11530</v>
      </c>
      <c r="F10921" t="s">
        <v>11540</v>
      </c>
      <c r="G10921" t="s">
        <v>61</v>
      </c>
      <c r="H10921" t="s">
        <v>18</v>
      </c>
      <c r="I10921" t="s">
        <v>11541</v>
      </c>
      <c r="J10921">
        <v>2018</v>
      </c>
      <c r="K10921">
        <v>688.48</v>
      </c>
      <c r="L10921">
        <v>32</v>
      </c>
      <c r="M10921">
        <v>1</v>
      </c>
      <c r="N10921">
        <f t="shared" si="428"/>
        <v>0</v>
      </c>
      <c r="O10921">
        <f t="shared" si="427"/>
        <v>0</v>
      </c>
      <c r="P10921" t="s">
        <v>12694</v>
      </c>
    </row>
    <row r="10922" spans="2:16" x14ac:dyDescent="0.25">
      <c r="B10922" t="s">
        <v>10928</v>
      </c>
      <c r="C10922" s="119" t="s">
        <v>60</v>
      </c>
      <c r="D10922" t="s">
        <v>11537</v>
      </c>
      <c r="E10922" t="s">
        <v>11530</v>
      </c>
      <c r="F10922" t="s">
        <v>11540</v>
      </c>
      <c r="G10922" t="s">
        <v>61</v>
      </c>
      <c r="H10922" t="s">
        <v>18</v>
      </c>
      <c r="I10922" t="s">
        <v>11541</v>
      </c>
      <c r="J10922">
        <v>2018</v>
      </c>
      <c r="K10922">
        <v>684.22</v>
      </c>
      <c r="L10922">
        <v>21</v>
      </c>
      <c r="M10922">
        <v>1</v>
      </c>
      <c r="N10922">
        <f t="shared" si="428"/>
        <v>0</v>
      </c>
      <c r="O10922">
        <f t="shared" si="427"/>
        <v>0</v>
      </c>
      <c r="P10922" t="s">
        <v>12694</v>
      </c>
    </row>
    <row r="10923" spans="2:16" x14ac:dyDescent="0.25">
      <c r="B10923" t="s">
        <v>10929</v>
      </c>
      <c r="C10923" s="119" t="s">
        <v>60</v>
      </c>
      <c r="D10923" t="s">
        <v>11537</v>
      </c>
      <c r="E10923" t="s">
        <v>11530</v>
      </c>
      <c r="F10923" t="s">
        <v>11540</v>
      </c>
      <c r="G10923" t="s">
        <v>61</v>
      </c>
      <c r="H10923" t="s">
        <v>18</v>
      </c>
      <c r="I10923" t="s">
        <v>11541</v>
      </c>
      <c r="J10923">
        <v>2018</v>
      </c>
      <c r="K10923">
        <v>684.71</v>
      </c>
      <c r="L10923">
        <v>24</v>
      </c>
      <c r="M10923">
        <v>1</v>
      </c>
      <c r="N10923">
        <f t="shared" si="428"/>
        <v>0</v>
      </c>
      <c r="O10923">
        <f t="shared" si="427"/>
        <v>0</v>
      </c>
      <c r="P10923" t="s">
        <v>12694</v>
      </c>
    </row>
    <row r="10924" spans="2:16" x14ac:dyDescent="0.25">
      <c r="B10924" t="s">
        <v>10930</v>
      </c>
      <c r="C10924" s="119" t="s">
        <v>60</v>
      </c>
      <c r="D10924" t="s">
        <v>11537</v>
      </c>
      <c r="E10924" t="s">
        <v>11530</v>
      </c>
      <c r="F10924" t="s">
        <v>11540</v>
      </c>
      <c r="G10924" t="s">
        <v>61</v>
      </c>
      <c r="H10924" t="s">
        <v>18</v>
      </c>
      <c r="I10924" t="s">
        <v>11541</v>
      </c>
      <c r="J10924">
        <v>2018</v>
      </c>
      <c r="K10924">
        <v>682.97</v>
      </c>
      <c r="L10924">
        <v>19</v>
      </c>
      <c r="M10924">
        <v>1</v>
      </c>
      <c r="N10924">
        <f t="shared" si="428"/>
        <v>0</v>
      </c>
      <c r="O10924">
        <f t="shared" si="427"/>
        <v>0</v>
      </c>
      <c r="P10924" t="s">
        <v>12694</v>
      </c>
    </row>
    <row r="10925" spans="2:16" x14ac:dyDescent="0.25">
      <c r="B10925" t="s">
        <v>10931</v>
      </c>
      <c r="C10925" s="119" t="s">
        <v>60</v>
      </c>
      <c r="D10925" t="s">
        <v>11537</v>
      </c>
      <c r="E10925" t="s">
        <v>11530</v>
      </c>
      <c r="F10925" t="s">
        <v>11540</v>
      </c>
      <c r="G10925" t="s">
        <v>61</v>
      </c>
      <c r="H10925" t="s">
        <v>18</v>
      </c>
      <c r="I10925" t="s">
        <v>11541</v>
      </c>
      <c r="J10925">
        <v>2018</v>
      </c>
      <c r="K10925">
        <v>684.22</v>
      </c>
      <c r="L10925">
        <v>21</v>
      </c>
      <c r="M10925">
        <v>1</v>
      </c>
      <c r="N10925">
        <f t="shared" si="428"/>
        <v>0</v>
      </c>
      <c r="O10925">
        <f t="shared" si="427"/>
        <v>0</v>
      </c>
      <c r="P10925" t="s">
        <v>12694</v>
      </c>
    </row>
    <row r="10926" spans="2:16" x14ac:dyDescent="0.25">
      <c r="B10926" t="s">
        <v>10932</v>
      </c>
      <c r="C10926" s="119" t="s">
        <v>60</v>
      </c>
      <c r="D10926" t="s">
        <v>11550</v>
      </c>
      <c r="E10926" t="s">
        <v>11530</v>
      </c>
      <c r="F10926" t="s">
        <v>11540</v>
      </c>
      <c r="G10926" t="s">
        <v>61</v>
      </c>
      <c r="H10926" t="s">
        <v>18</v>
      </c>
      <c r="I10926" t="s">
        <v>11541</v>
      </c>
      <c r="J10926">
        <v>2018</v>
      </c>
      <c r="K10926">
        <v>684.3</v>
      </c>
      <c r="L10926">
        <v>27</v>
      </c>
      <c r="M10926">
        <v>1</v>
      </c>
      <c r="N10926">
        <f t="shared" si="428"/>
        <v>0</v>
      </c>
      <c r="O10926">
        <f t="shared" si="427"/>
        <v>0</v>
      </c>
      <c r="P10926" t="s">
        <v>12694</v>
      </c>
    </row>
    <row r="10927" spans="2:16" x14ac:dyDescent="0.25">
      <c r="B10927" t="s">
        <v>10933</v>
      </c>
      <c r="C10927" s="119" t="s">
        <v>60</v>
      </c>
      <c r="D10927" t="s">
        <v>11546</v>
      </c>
      <c r="E10927" t="s">
        <v>11530</v>
      </c>
      <c r="F10927" t="s">
        <v>11540</v>
      </c>
      <c r="G10927" t="s">
        <v>61</v>
      </c>
      <c r="H10927" t="s">
        <v>18</v>
      </c>
      <c r="I10927" t="s">
        <v>11541</v>
      </c>
      <c r="J10927">
        <v>2018</v>
      </c>
      <c r="K10927">
        <v>684.82</v>
      </c>
      <c r="L10927">
        <v>30</v>
      </c>
      <c r="M10927">
        <v>1</v>
      </c>
      <c r="N10927">
        <f t="shared" si="428"/>
        <v>0</v>
      </c>
      <c r="O10927">
        <f t="shared" si="427"/>
        <v>0</v>
      </c>
      <c r="P10927" t="s">
        <v>12694</v>
      </c>
    </row>
    <row r="10928" spans="2:16" x14ac:dyDescent="0.25">
      <c r="B10928" t="s">
        <v>10934</v>
      </c>
      <c r="C10928" s="119" t="s">
        <v>60</v>
      </c>
      <c r="D10928" t="s">
        <v>11550</v>
      </c>
      <c r="E10928" t="s">
        <v>11530</v>
      </c>
      <c r="F10928" t="s">
        <v>11540</v>
      </c>
      <c r="G10928" t="s">
        <v>61</v>
      </c>
      <c r="H10928" t="s">
        <v>18</v>
      </c>
      <c r="I10928" t="s">
        <v>11541</v>
      </c>
      <c r="J10928">
        <v>2018</v>
      </c>
      <c r="K10928">
        <v>650.25</v>
      </c>
      <c r="L10928">
        <v>17</v>
      </c>
      <c r="M10928">
        <v>1</v>
      </c>
      <c r="N10928">
        <f t="shared" si="428"/>
        <v>0</v>
      </c>
      <c r="O10928">
        <f t="shared" si="427"/>
        <v>0</v>
      </c>
      <c r="P10928" t="s">
        <v>12694</v>
      </c>
    </row>
    <row r="10929" spans="2:16" x14ac:dyDescent="0.25">
      <c r="B10929" t="s">
        <v>10935</v>
      </c>
      <c r="C10929" s="119" t="s">
        <v>60</v>
      </c>
      <c r="D10929" t="s">
        <v>11537</v>
      </c>
      <c r="E10929" t="s">
        <v>11530</v>
      </c>
      <c r="F10929" t="s">
        <v>11540</v>
      </c>
      <c r="G10929" t="s">
        <v>61</v>
      </c>
      <c r="H10929" t="s">
        <v>18</v>
      </c>
      <c r="I10929" t="s">
        <v>11541</v>
      </c>
      <c r="J10929">
        <v>2018</v>
      </c>
      <c r="K10929">
        <v>6.05</v>
      </c>
      <c r="L10929">
        <v>35</v>
      </c>
      <c r="M10929">
        <v>1</v>
      </c>
      <c r="N10929">
        <f t="shared" si="428"/>
        <v>1</v>
      </c>
      <c r="O10929">
        <f t="shared" si="427"/>
        <v>0</v>
      </c>
      <c r="P10929" t="s">
        <v>12694</v>
      </c>
    </row>
    <row r="10930" spans="2:16" x14ac:dyDescent="0.25">
      <c r="B10930" t="s">
        <v>10936</v>
      </c>
      <c r="C10930" s="119" t="s">
        <v>60</v>
      </c>
      <c r="D10930" t="s">
        <v>11537</v>
      </c>
      <c r="E10930" t="s">
        <v>11530</v>
      </c>
      <c r="F10930" t="s">
        <v>11540</v>
      </c>
      <c r="G10930" t="s">
        <v>61</v>
      </c>
      <c r="H10930" t="s">
        <v>18</v>
      </c>
      <c r="I10930" t="s">
        <v>11541</v>
      </c>
      <c r="J10930">
        <v>2018</v>
      </c>
      <c r="K10930">
        <v>652.22</v>
      </c>
      <c r="L10930">
        <v>24</v>
      </c>
      <c r="M10930">
        <v>1</v>
      </c>
      <c r="N10930">
        <f t="shared" si="428"/>
        <v>0</v>
      </c>
      <c r="O10930">
        <f t="shared" si="427"/>
        <v>0</v>
      </c>
      <c r="P10930" t="s">
        <v>12694</v>
      </c>
    </row>
    <row r="10931" spans="2:16" x14ac:dyDescent="0.25">
      <c r="B10931" t="s">
        <v>10937</v>
      </c>
      <c r="C10931" s="119" t="s">
        <v>60</v>
      </c>
      <c r="D10931" t="s">
        <v>11537</v>
      </c>
      <c r="E10931" t="s">
        <v>11530</v>
      </c>
      <c r="F10931" t="s">
        <v>11540</v>
      </c>
      <c r="G10931" t="s">
        <v>61</v>
      </c>
      <c r="H10931" t="s">
        <v>18</v>
      </c>
      <c r="I10931" t="s">
        <v>11541</v>
      </c>
      <c r="J10931">
        <v>2018</v>
      </c>
      <c r="K10931">
        <v>651.46</v>
      </c>
      <c r="L10931">
        <v>24</v>
      </c>
      <c r="M10931">
        <v>1</v>
      </c>
      <c r="N10931">
        <f t="shared" si="428"/>
        <v>0</v>
      </c>
      <c r="O10931">
        <f t="shared" si="427"/>
        <v>0</v>
      </c>
      <c r="P10931" t="s">
        <v>12694</v>
      </c>
    </row>
    <row r="10932" spans="2:16" x14ac:dyDescent="0.25">
      <c r="B10932" t="s">
        <v>10938</v>
      </c>
      <c r="C10932" s="119" t="s">
        <v>60</v>
      </c>
      <c r="D10932" t="s">
        <v>11537</v>
      </c>
      <c r="E10932" t="s">
        <v>11530</v>
      </c>
      <c r="F10932" t="s">
        <v>11540</v>
      </c>
      <c r="G10932" t="s">
        <v>61</v>
      </c>
      <c r="H10932" t="s">
        <v>18</v>
      </c>
      <c r="I10932" t="s">
        <v>11541</v>
      </c>
      <c r="J10932">
        <v>2018</v>
      </c>
      <c r="K10932">
        <v>686.34</v>
      </c>
      <c r="L10932">
        <v>38</v>
      </c>
      <c r="M10932">
        <v>1</v>
      </c>
      <c r="N10932">
        <f t="shared" si="428"/>
        <v>0</v>
      </c>
      <c r="O10932">
        <f t="shared" si="427"/>
        <v>0</v>
      </c>
      <c r="P10932" t="s">
        <v>12694</v>
      </c>
    </row>
    <row r="10933" spans="2:16" x14ac:dyDescent="0.25">
      <c r="B10933" t="s">
        <v>10939</v>
      </c>
      <c r="C10933" s="119" t="s">
        <v>60</v>
      </c>
      <c r="D10933" t="s">
        <v>11537</v>
      </c>
      <c r="E10933" t="s">
        <v>11530</v>
      </c>
      <c r="F10933" t="s">
        <v>11540</v>
      </c>
      <c r="G10933" t="s">
        <v>61</v>
      </c>
      <c r="H10933" t="s">
        <v>18</v>
      </c>
      <c r="I10933" t="s">
        <v>11541</v>
      </c>
      <c r="J10933">
        <v>2018</v>
      </c>
      <c r="K10933">
        <v>652.20000000000005</v>
      </c>
      <c r="L10933">
        <v>24</v>
      </c>
      <c r="M10933">
        <v>1</v>
      </c>
      <c r="N10933">
        <f t="shared" si="428"/>
        <v>0</v>
      </c>
      <c r="O10933">
        <f t="shared" si="427"/>
        <v>0</v>
      </c>
      <c r="P10933" t="s">
        <v>12694</v>
      </c>
    </row>
    <row r="10934" spans="2:16" x14ac:dyDescent="0.25">
      <c r="B10934" t="s">
        <v>10940</v>
      </c>
      <c r="C10934" s="119" t="s">
        <v>60</v>
      </c>
      <c r="D10934" t="s">
        <v>11537</v>
      </c>
      <c r="E10934" t="s">
        <v>11530</v>
      </c>
      <c r="F10934" t="s">
        <v>11540</v>
      </c>
      <c r="G10934" t="s">
        <v>61</v>
      </c>
      <c r="H10934" t="s">
        <v>18</v>
      </c>
      <c r="I10934" t="s">
        <v>11541</v>
      </c>
      <c r="J10934">
        <v>2018</v>
      </c>
      <c r="K10934">
        <v>653.52</v>
      </c>
      <c r="L10934">
        <v>62</v>
      </c>
      <c r="M10934">
        <v>1</v>
      </c>
      <c r="N10934">
        <f t="shared" si="428"/>
        <v>0</v>
      </c>
      <c r="O10934">
        <f t="shared" si="427"/>
        <v>0</v>
      </c>
      <c r="P10934" t="s">
        <v>12694</v>
      </c>
    </row>
    <row r="10935" spans="2:16" x14ac:dyDescent="0.25">
      <c r="B10935" t="s">
        <v>10941</v>
      </c>
      <c r="C10935" s="119" t="s">
        <v>60</v>
      </c>
      <c r="D10935" t="s">
        <v>11542</v>
      </c>
      <c r="E10935" t="s">
        <v>11530</v>
      </c>
      <c r="F10935" t="s">
        <v>11540</v>
      </c>
      <c r="G10935" t="s">
        <v>61</v>
      </c>
      <c r="H10935" t="s">
        <v>18</v>
      </c>
      <c r="I10935" t="s">
        <v>11541</v>
      </c>
      <c r="J10935">
        <v>2018</v>
      </c>
      <c r="K10935">
        <v>650.99</v>
      </c>
      <c r="L10935">
        <v>22</v>
      </c>
      <c r="M10935">
        <v>1</v>
      </c>
      <c r="N10935">
        <f t="shared" si="428"/>
        <v>0</v>
      </c>
      <c r="O10935">
        <f t="shared" si="427"/>
        <v>0</v>
      </c>
      <c r="P10935" t="s">
        <v>12694</v>
      </c>
    </row>
    <row r="10936" spans="2:16" x14ac:dyDescent="0.25">
      <c r="B10936" t="s">
        <v>10942</v>
      </c>
      <c r="C10936" s="119" t="s">
        <v>60</v>
      </c>
      <c r="D10936" t="s">
        <v>11537</v>
      </c>
      <c r="E10936" t="s">
        <v>11530</v>
      </c>
      <c r="F10936" t="s">
        <v>11540</v>
      </c>
      <c r="G10936" t="s">
        <v>61</v>
      </c>
      <c r="H10936" t="s">
        <v>18</v>
      </c>
      <c r="I10936" t="s">
        <v>11541</v>
      </c>
      <c r="J10936">
        <v>2018</v>
      </c>
      <c r="K10936">
        <v>651.16</v>
      </c>
      <c r="L10936">
        <v>23</v>
      </c>
      <c r="M10936">
        <v>1</v>
      </c>
      <c r="N10936">
        <f t="shared" si="428"/>
        <v>0</v>
      </c>
      <c r="O10936">
        <f t="shared" si="427"/>
        <v>0</v>
      </c>
      <c r="P10936" t="s">
        <v>12694</v>
      </c>
    </row>
    <row r="10937" spans="2:16" x14ac:dyDescent="0.25">
      <c r="B10937" t="s">
        <v>10943</v>
      </c>
      <c r="C10937" s="119" t="s">
        <v>60</v>
      </c>
      <c r="D10937" t="s">
        <v>11539</v>
      </c>
      <c r="E10937" t="s">
        <v>11530</v>
      </c>
      <c r="F10937" t="s">
        <v>11540</v>
      </c>
      <c r="G10937" t="s">
        <v>61</v>
      </c>
      <c r="H10937" t="s">
        <v>18</v>
      </c>
      <c r="I10937" t="s">
        <v>11541</v>
      </c>
      <c r="J10937">
        <v>2018</v>
      </c>
      <c r="K10937">
        <v>650.84</v>
      </c>
      <c r="L10937">
        <v>21</v>
      </c>
      <c r="M10937">
        <v>1</v>
      </c>
      <c r="N10937">
        <f t="shared" si="428"/>
        <v>0</v>
      </c>
      <c r="O10937">
        <f t="shared" si="427"/>
        <v>0</v>
      </c>
      <c r="P10937" t="s">
        <v>12694</v>
      </c>
    </row>
    <row r="10938" spans="2:16" x14ac:dyDescent="0.25">
      <c r="B10938" t="s">
        <v>10944</v>
      </c>
      <c r="C10938" s="119" t="s">
        <v>60</v>
      </c>
      <c r="D10938" t="s">
        <v>11539</v>
      </c>
      <c r="E10938" t="s">
        <v>11530</v>
      </c>
      <c r="F10938" t="s">
        <v>11540</v>
      </c>
      <c r="G10938" t="s">
        <v>61</v>
      </c>
      <c r="H10938" t="s">
        <v>18</v>
      </c>
      <c r="I10938" t="s">
        <v>11541</v>
      </c>
      <c r="J10938">
        <v>2018</v>
      </c>
      <c r="K10938">
        <v>651.16</v>
      </c>
      <c r="L10938">
        <v>23</v>
      </c>
      <c r="M10938">
        <v>1</v>
      </c>
      <c r="N10938">
        <f t="shared" si="428"/>
        <v>0</v>
      </c>
      <c r="O10938">
        <f t="shared" si="427"/>
        <v>0</v>
      </c>
      <c r="P10938" t="s">
        <v>12694</v>
      </c>
    </row>
    <row r="10939" spans="2:16" x14ac:dyDescent="0.25">
      <c r="B10939" t="s">
        <v>10945</v>
      </c>
      <c r="C10939" s="119" t="s">
        <v>60</v>
      </c>
      <c r="D10939" t="s">
        <v>11542</v>
      </c>
      <c r="E10939" t="s">
        <v>11530</v>
      </c>
      <c r="F10939" t="s">
        <v>11540</v>
      </c>
      <c r="G10939" t="s">
        <v>61</v>
      </c>
      <c r="H10939" t="s">
        <v>18</v>
      </c>
      <c r="I10939" t="s">
        <v>11541</v>
      </c>
      <c r="J10939">
        <v>2018</v>
      </c>
      <c r="K10939">
        <v>652.35</v>
      </c>
      <c r="L10939">
        <v>30</v>
      </c>
      <c r="M10939">
        <v>1</v>
      </c>
      <c r="N10939">
        <f t="shared" si="428"/>
        <v>0</v>
      </c>
      <c r="O10939">
        <f t="shared" ref="O10939:O11002" si="429">IF(OR(L10939="",L10939&lt;=0),1,0)</f>
        <v>0</v>
      </c>
      <c r="P10939" t="s">
        <v>12694</v>
      </c>
    </row>
    <row r="10940" spans="2:16" x14ac:dyDescent="0.25">
      <c r="B10940" t="s">
        <v>10946</v>
      </c>
      <c r="C10940" s="119" t="s">
        <v>60</v>
      </c>
      <c r="D10940" t="s">
        <v>11542</v>
      </c>
      <c r="E10940" t="s">
        <v>11530</v>
      </c>
      <c r="F10940" t="s">
        <v>11540</v>
      </c>
      <c r="G10940" t="s">
        <v>61</v>
      </c>
      <c r="H10940" t="s">
        <v>18</v>
      </c>
      <c r="I10940" t="s">
        <v>11541</v>
      </c>
      <c r="J10940">
        <v>2018</v>
      </c>
      <c r="K10940">
        <v>685.14</v>
      </c>
      <c r="L10940">
        <v>32</v>
      </c>
      <c r="M10940">
        <v>1</v>
      </c>
      <c r="N10940">
        <f t="shared" si="428"/>
        <v>0</v>
      </c>
      <c r="O10940">
        <f t="shared" si="429"/>
        <v>0</v>
      </c>
      <c r="P10940" t="s">
        <v>12694</v>
      </c>
    </row>
    <row r="10941" spans="2:16" x14ac:dyDescent="0.25">
      <c r="B10941" t="s">
        <v>10947</v>
      </c>
      <c r="C10941" s="119" t="s">
        <v>60</v>
      </c>
      <c r="D10941" t="s">
        <v>11542</v>
      </c>
      <c r="E10941" t="s">
        <v>11530</v>
      </c>
      <c r="F10941" t="s">
        <v>11540</v>
      </c>
      <c r="G10941" t="s">
        <v>61</v>
      </c>
      <c r="H10941" t="s">
        <v>18</v>
      </c>
      <c r="I10941" t="s">
        <v>11541</v>
      </c>
      <c r="J10941">
        <v>2018</v>
      </c>
      <c r="K10941">
        <v>684.65</v>
      </c>
      <c r="L10941">
        <v>29</v>
      </c>
      <c r="M10941">
        <v>1</v>
      </c>
      <c r="N10941">
        <f t="shared" si="428"/>
        <v>0</v>
      </c>
      <c r="O10941">
        <f t="shared" si="429"/>
        <v>0</v>
      </c>
      <c r="P10941" t="s">
        <v>12694</v>
      </c>
    </row>
    <row r="10942" spans="2:16" x14ac:dyDescent="0.25">
      <c r="B10942" t="s">
        <v>10948</v>
      </c>
      <c r="C10942" s="119" t="s">
        <v>60</v>
      </c>
      <c r="D10942" t="s">
        <v>11542</v>
      </c>
      <c r="E10942" t="s">
        <v>11530</v>
      </c>
      <c r="F10942" t="s">
        <v>11540</v>
      </c>
      <c r="G10942" t="s">
        <v>61</v>
      </c>
      <c r="H10942" t="s">
        <v>18</v>
      </c>
      <c r="I10942" t="s">
        <v>11541</v>
      </c>
      <c r="J10942">
        <v>2018</v>
      </c>
      <c r="K10942">
        <v>687.83</v>
      </c>
      <c r="L10942">
        <v>48</v>
      </c>
      <c r="M10942">
        <v>1</v>
      </c>
      <c r="N10942">
        <f t="shared" si="428"/>
        <v>0</v>
      </c>
      <c r="O10942">
        <f t="shared" si="429"/>
        <v>0</v>
      </c>
      <c r="P10942" t="s">
        <v>12694</v>
      </c>
    </row>
    <row r="10943" spans="2:16" x14ac:dyDescent="0.25">
      <c r="B10943" t="s">
        <v>10949</v>
      </c>
      <c r="C10943" s="119" t="s">
        <v>60</v>
      </c>
      <c r="D10943" t="s">
        <v>11542</v>
      </c>
      <c r="E10943" t="s">
        <v>11530</v>
      </c>
      <c r="F10943" t="s">
        <v>11540</v>
      </c>
      <c r="G10943" t="s">
        <v>61</v>
      </c>
      <c r="H10943" t="s">
        <v>18</v>
      </c>
      <c r="I10943" t="s">
        <v>11541</v>
      </c>
      <c r="J10943">
        <v>2018</v>
      </c>
      <c r="K10943">
        <v>682.2</v>
      </c>
      <c r="L10943">
        <v>19</v>
      </c>
      <c r="M10943">
        <v>1</v>
      </c>
      <c r="N10943">
        <f t="shared" si="428"/>
        <v>0</v>
      </c>
      <c r="O10943">
        <f t="shared" si="429"/>
        <v>0</v>
      </c>
      <c r="P10943" t="s">
        <v>12694</v>
      </c>
    </row>
    <row r="10944" spans="2:16" x14ac:dyDescent="0.25">
      <c r="B10944" t="s">
        <v>10950</v>
      </c>
      <c r="C10944" s="119" t="s">
        <v>60</v>
      </c>
      <c r="D10944" t="s">
        <v>11537</v>
      </c>
      <c r="E10944" t="s">
        <v>11530</v>
      </c>
      <c r="F10944" t="s">
        <v>11540</v>
      </c>
      <c r="G10944" t="s">
        <v>61</v>
      </c>
      <c r="H10944" t="s">
        <v>18</v>
      </c>
      <c r="I10944" t="s">
        <v>11541</v>
      </c>
      <c r="J10944">
        <v>2018</v>
      </c>
      <c r="K10944">
        <v>683.23</v>
      </c>
      <c r="L10944">
        <v>20</v>
      </c>
      <c r="M10944">
        <v>1</v>
      </c>
      <c r="N10944">
        <f t="shared" si="428"/>
        <v>0</v>
      </c>
      <c r="O10944">
        <f t="shared" si="429"/>
        <v>0</v>
      </c>
      <c r="P10944" t="s">
        <v>12694</v>
      </c>
    </row>
    <row r="10945" spans="2:16" x14ac:dyDescent="0.25">
      <c r="B10945" t="s">
        <v>10951</v>
      </c>
      <c r="C10945" s="119" t="s">
        <v>60</v>
      </c>
      <c r="D10945" t="s">
        <v>11537</v>
      </c>
      <c r="E10945" t="s">
        <v>11530</v>
      </c>
      <c r="F10945" t="s">
        <v>11540</v>
      </c>
      <c r="G10945" t="s">
        <v>61</v>
      </c>
      <c r="H10945" t="s">
        <v>18</v>
      </c>
      <c r="I10945" t="s">
        <v>11541</v>
      </c>
      <c r="J10945">
        <v>2018</v>
      </c>
      <c r="K10945">
        <v>683.75</v>
      </c>
      <c r="L10945">
        <v>23</v>
      </c>
      <c r="M10945">
        <v>1</v>
      </c>
      <c r="N10945">
        <f t="shared" si="428"/>
        <v>0</v>
      </c>
      <c r="O10945">
        <f t="shared" si="429"/>
        <v>0</v>
      </c>
      <c r="P10945" t="s">
        <v>12694</v>
      </c>
    </row>
    <row r="10946" spans="2:16" x14ac:dyDescent="0.25">
      <c r="B10946" t="s">
        <v>10952</v>
      </c>
      <c r="C10946" s="119" t="s">
        <v>60</v>
      </c>
      <c r="D10946" t="s">
        <v>11550</v>
      </c>
      <c r="E10946" t="s">
        <v>11530</v>
      </c>
      <c r="F10946" t="s">
        <v>11540</v>
      </c>
      <c r="G10946" t="s">
        <v>61</v>
      </c>
      <c r="H10946" t="s">
        <v>18</v>
      </c>
      <c r="I10946" t="s">
        <v>11541</v>
      </c>
      <c r="J10946">
        <v>2018</v>
      </c>
      <c r="K10946">
        <v>698</v>
      </c>
      <c r="L10946">
        <v>79</v>
      </c>
      <c r="M10946">
        <v>1</v>
      </c>
      <c r="N10946">
        <f t="shared" si="428"/>
        <v>0</v>
      </c>
      <c r="O10946">
        <f t="shared" si="429"/>
        <v>0</v>
      </c>
      <c r="P10946" t="s">
        <v>12694</v>
      </c>
    </row>
    <row r="10947" spans="2:16" x14ac:dyDescent="0.25">
      <c r="B10947" t="s">
        <v>10953</v>
      </c>
      <c r="C10947" s="119" t="s">
        <v>60</v>
      </c>
      <c r="D10947" t="s">
        <v>11537</v>
      </c>
      <c r="E10947" t="s">
        <v>11530</v>
      </c>
      <c r="F10947" t="s">
        <v>11540</v>
      </c>
      <c r="G10947" t="s">
        <v>61</v>
      </c>
      <c r="H10947" t="s">
        <v>18</v>
      </c>
      <c r="I10947" t="s">
        <v>11541</v>
      </c>
      <c r="J10947">
        <v>2018</v>
      </c>
      <c r="K10947">
        <v>683.07</v>
      </c>
      <c r="L10947">
        <v>19</v>
      </c>
      <c r="M10947">
        <v>1</v>
      </c>
      <c r="N10947">
        <f t="shared" si="428"/>
        <v>0</v>
      </c>
      <c r="O10947">
        <f t="shared" si="429"/>
        <v>0</v>
      </c>
      <c r="P10947" t="s">
        <v>12693</v>
      </c>
    </row>
    <row r="10948" spans="2:16" x14ac:dyDescent="0.25">
      <c r="B10948" t="s">
        <v>10954</v>
      </c>
      <c r="C10948" s="119" t="s">
        <v>60</v>
      </c>
      <c r="D10948" t="s">
        <v>11537</v>
      </c>
      <c r="E10948" t="s">
        <v>11530</v>
      </c>
      <c r="F10948" t="s">
        <v>11540</v>
      </c>
      <c r="G10948" t="s">
        <v>61</v>
      </c>
      <c r="H10948" t="s">
        <v>18</v>
      </c>
      <c r="I10948" t="s">
        <v>11541</v>
      </c>
      <c r="J10948">
        <v>2018</v>
      </c>
      <c r="K10948">
        <v>652.33000000000004</v>
      </c>
      <c r="L10948">
        <v>29</v>
      </c>
      <c r="M10948">
        <v>1</v>
      </c>
      <c r="N10948">
        <f t="shared" si="428"/>
        <v>0</v>
      </c>
      <c r="O10948">
        <f t="shared" si="429"/>
        <v>0</v>
      </c>
      <c r="P10948" t="s">
        <v>12694</v>
      </c>
    </row>
    <row r="10949" spans="2:16" x14ac:dyDescent="0.25">
      <c r="B10949" t="s">
        <v>10955</v>
      </c>
      <c r="C10949" s="119" t="s">
        <v>60</v>
      </c>
      <c r="D10949" t="s">
        <v>11550</v>
      </c>
      <c r="E10949" t="s">
        <v>11530</v>
      </c>
      <c r="F10949" t="s">
        <v>11540</v>
      </c>
      <c r="G10949" t="s">
        <v>61</v>
      </c>
      <c r="H10949" t="s">
        <v>18</v>
      </c>
      <c r="I10949" t="s">
        <v>11541</v>
      </c>
      <c r="J10949">
        <v>2018</v>
      </c>
      <c r="K10949">
        <v>653.19000000000005</v>
      </c>
      <c r="L10949">
        <v>34</v>
      </c>
      <c r="M10949">
        <v>1</v>
      </c>
      <c r="N10949">
        <f t="shared" si="428"/>
        <v>0</v>
      </c>
      <c r="O10949">
        <f t="shared" si="429"/>
        <v>0</v>
      </c>
      <c r="P10949" t="s">
        <v>12694</v>
      </c>
    </row>
    <row r="10950" spans="2:16" x14ac:dyDescent="0.25">
      <c r="B10950" t="s">
        <v>10956</v>
      </c>
      <c r="C10950" s="119" t="s">
        <v>60</v>
      </c>
      <c r="D10950" t="s">
        <v>11550</v>
      </c>
      <c r="E10950" t="s">
        <v>11530</v>
      </c>
      <c r="F10950" t="s">
        <v>11540</v>
      </c>
      <c r="G10950" t="s">
        <v>61</v>
      </c>
      <c r="H10950" t="s">
        <v>18</v>
      </c>
      <c r="I10950" t="s">
        <v>11541</v>
      </c>
      <c r="J10950">
        <v>2018</v>
      </c>
      <c r="K10950">
        <v>652.84</v>
      </c>
      <c r="L10950">
        <v>32</v>
      </c>
      <c r="M10950">
        <v>1</v>
      </c>
      <c r="N10950">
        <f t="shared" si="428"/>
        <v>0</v>
      </c>
      <c r="O10950">
        <f t="shared" si="429"/>
        <v>0</v>
      </c>
      <c r="P10950" t="s">
        <v>12694</v>
      </c>
    </row>
    <row r="10951" spans="2:16" x14ac:dyDescent="0.25">
      <c r="B10951" t="s">
        <v>10957</v>
      </c>
      <c r="C10951" s="119" t="s">
        <v>60</v>
      </c>
      <c r="D10951" t="s">
        <v>11550</v>
      </c>
      <c r="E10951" t="s">
        <v>11530</v>
      </c>
      <c r="F10951" t="s">
        <v>11540</v>
      </c>
      <c r="G10951" t="s">
        <v>61</v>
      </c>
      <c r="H10951" t="s">
        <v>18</v>
      </c>
      <c r="I10951" t="s">
        <v>11541</v>
      </c>
      <c r="J10951">
        <v>2018</v>
      </c>
      <c r="K10951">
        <v>653.01</v>
      </c>
      <c r="L10951">
        <v>33</v>
      </c>
      <c r="M10951">
        <v>1</v>
      </c>
      <c r="N10951">
        <f t="shared" si="428"/>
        <v>0</v>
      </c>
      <c r="O10951">
        <f t="shared" si="429"/>
        <v>0</v>
      </c>
      <c r="P10951" t="s">
        <v>12694</v>
      </c>
    </row>
    <row r="10952" spans="2:16" x14ac:dyDescent="0.25">
      <c r="B10952" t="s">
        <v>10958</v>
      </c>
      <c r="C10952" s="119" t="s">
        <v>60</v>
      </c>
      <c r="D10952" t="s">
        <v>11550</v>
      </c>
      <c r="E10952" t="s">
        <v>11530</v>
      </c>
      <c r="F10952" t="s">
        <v>11540</v>
      </c>
      <c r="G10952" t="s">
        <v>61</v>
      </c>
      <c r="H10952" t="s">
        <v>18</v>
      </c>
      <c r="I10952" t="s">
        <v>11541</v>
      </c>
      <c r="J10952">
        <v>2018</v>
      </c>
      <c r="K10952">
        <v>652.84</v>
      </c>
      <c r="L10952">
        <v>32</v>
      </c>
      <c r="M10952">
        <v>1</v>
      </c>
      <c r="N10952">
        <f t="shared" si="428"/>
        <v>0</v>
      </c>
      <c r="O10952">
        <f t="shared" si="429"/>
        <v>0</v>
      </c>
      <c r="P10952" t="s">
        <v>12694</v>
      </c>
    </row>
    <row r="10953" spans="2:16" x14ac:dyDescent="0.25">
      <c r="B10953" t="s">
        <v>10959</v>
      </c>
      <c r="C10953" s="119" t="s">
        <v>60</v>
      </c>
      <c r="D10953" t="s">
        <v>11550</v>
      </c>
      <c r="E10953" t="s">
        <v>11530</v>
      </c>
      <c r="F10953" t="s">
        <v>11540</v>
      </c>
      <c r="G10953" t="s">
        <v>61</v>
      </c>
      <c r="H10953" t="s">
        <v>18</v>
      </c>
      <c r="I10953" t="s">
        <v>11541</v>
      </c>
      <c r="J10953">
        <v>2018</v>
      </c>
      <c r="K10953">
        <v>652.33000000000004</v>
      </c>
      <c r="L10953">
        <v>29</v>
      </c>
      <c r="M10953">
        <v>1</v>
      </c>
      <c r="N10953">
        <f t="shared" si="428"/>
        <v>0</v>
      </c>
      <c r="O10953">
        <f t="shared" si="429"/>
        <v>0</v>
      </c>
      <c r="P10953" t="s">
        <v>12694</v>
      </c>
    </row>
    <row r="10954" spans="2:16" x14ac:dyDescent="0.25">
      <c r="B10954" t="s">
        <v>10960</v>
      </c>
      <c r="C10954" s="119" t="s">
        <v>60</v>
      </c>
      <c r="D10954" t="s">
        <v>11550</v>
      </c>
      <c r="E10954" t="s">
        <v>11530</v>
      </c>
      <c r="F10954" t="s">
        <v>11540</v>
      </c>
      <c r="G10954" t="s">
        <v>61</v>
      </c>
      <c r="H10954" t="s">
        <v>18</v>
      </c>
      <c r="I10954" t="s">
        <v>11541</v>
      </c>
      <c r="J10954">
        <v>2018</v>
      </c>
      <c r="K10954">
        <v>685.13</v>
      </c>
      <c r="L10954">
        <v>31</v>
      </c>
      <c r="M10954">
        <v>1</v>
      </c>
      <c r="N10954">
        <f t="shared" si="428"/>
        <v>0</v>
      </c>
      <c r="O10954">
        <f t="shared" si="429"/>
        <v>0</v>
      </c>
      <c r="P10954" t="s">
        <v>12694</v>
      </c>
    </row>
    <row r="10955" spans="2:16" x14ac:dyDescent="0.25">
      <c r="B10955" t="s">
        <v>10961</v>
      </c>
      <c r="C10955" s="119" t="s">
        <v>60</v>
      </c>
      <c r="D10955" t="s">
        <v>11542</v>
      </c>
      <c r="E10955" t="s">
        <v>11530</v>
      </c>
      <c r="F10955" t="s">
        <v>11540</v>
      </c>
      <c r="G10955" t="s">
        <v>61</v>
      </c>
      <c r="H10955" t="s">
        <v>18</v>
      </c>
      <c r="I10955" t="s">
        <v>11541</v>
      </c>
      <c r="J10955">
        <v>2018</v>
      </c>
      <c r="K10955">
        <v>684.44</v>
      </c>
      <c r="L10955">
        <v>32</v>
      </c>
      <c r="M10955">
        <v>1</v>
      </c>
      <c r="N10955">
        <f t="shared" ref="N10955:N11018" si="430">IF(K10955&lt;100,1,0)</f>
        <v>0</v>
      </c>
      <c r="O10955">
        <f t="shared" si="429"/>
        <v>0</v>
      </c>
      <c r="P10955" t="s">
        <v>12694</v>
      </c>
    </row>
    <row r="10956" spans="2:16" x14ac:dyDescent="0.25">
      <c r="B10956" t="s">
        <v>10962</v>
      </c>
      <c r="C10956" s="119" t="s">
        <v>60</v>
      </c>
      <c r="D10956" t="s">
        <v>11542</v>
      </c>
      <c r="E10956" t="s">
        <v>11530</v>
      </c>
      <c r="F10956" t="s">
        <v>11540</v>
      </c>
      <c r="G10956" t="s">
        <v>61</v>
      </c>
      <c r="H10956" t="s">
        <v>18</v>
      </c>
      <c r="I10956" t="s">
        <v>11541</v>
      </c>
      <c r="J10956">
        <v>2018</v>
      </c>
      <c r="K10956">
        <v>682.53</v>
      </c>
      <c r="L10956">
        <v>21</v>
      </c>
      <c r="M10956">
        <v>1</v>
      </c>
      <c r="N10956">
        <f t="shared" si="430"/>
        <v>0</v>
      </c>
      <c r="O10956">
        <f t="shared" si="429"/>
        <v>0</v>
      </c>
      <c r="P10956" t="s">
        <v>12694</v>
      </c>
    </row>
    <row r="10957" spans="2:16" x14ac:dyDescent="0.25">
      <c r="B10957" t="s">
        <v>10963</v>
      </c>
      <c r="C10957" s="119" t="s">
        <v>60</v>
      </c>
      <c r="D10957" t="s">
        <v>11537</v>
      </c>
      <c r="E10957" t="s">
        <v>11530</v>
      </c>
      <c r="F10957" t="s">
        <v>11540</v>
      </c>
      <c r="G10957" t="s">
        <v>61</v>
      </c>
      <c r="H10957" t="s">
        <v>18</v>
      </c>
      <c r="I10957" t="s">
        <v>11541</v>
      </c>
      <c r="J10957">
        <v>2018</v>
      </c>
      <c r="K10957">
        <v>650.25</v>
      </c>
      <c r="L10957">
        <v>17</v>
      </c>
      <c r="M10957">
        <v>1</v>
      </c>
      <c r="N10957">
        <f t="shared" si="430"/>
        <v>0</v>
      </c>
      <c r="O10957">
        <f t="shared" si="429"/>
        <v>0</v>
      </c>
      <c r="P10957" t="s">
        <v>12694</v>
      </c>
    </row>
    <row r="10958" spans="2:16" x14ac:dyDescent="0.25">
      <c r="B10958" t="s">
        <v>10964</v>
      </c>
      <c r="C10958" s="119" t="s">
        <v>60</v>
      </c>
      <c r="D10958" t="s">
        <v>11537</v>
      </c>
      <c r="E10958" t="s">
        <v>11530</v>
      </c>
      <c r="F10958" t="s">
        <v>11540</v>
      </c>
      <c r="G10958" t="s">
        <v>61</v>
      </c>
      <c r="H10958" t="s">
        <v>18</v>
      </c>
      <c r="I10958" t="s">
        <v>11541</v>
      </c>
      <c r="J10958">
        <v>2018</v>
      </c>
      <c r="K10958">
        <v>683.07</v>
      </c>
      <c r="L10958">
        <v>19</v>
      </c>
      <c r="M10958">
        <v>1</v>
      </c>
      <c r="N10958">
        <f t="shared" si="430"/>
        <v>0</v>
      </c>
      <c r="O10958">
        <f t="shared" si="429"/>
        <v>0</v>
      </c>
      <c r="P10958" t="s">
        <v>12694</v>
      </c>
    </row>
    <row r="10959" spans="2:16" x14ac:dyDescent="0.25">
      <c r="B10959" t="s">
        <v>10965</v>
      </c>
      <c r="C10959" s="119" t="s">
        <v>60</v>
      </c>
      <c r="D10959" t="s">
        <v>11537</v>
      </c>
      <c r="E10959" t="s">
        <v>11530</v>
      </c>
      <c r="F10959" t="s">
        <v>11540</v>
      </c>
      <c r="G10959" t="s">
        <v>61</v>
      </c>
      <c r="H10959" t="s">
        <v>18</v>
      </c>
      <c r="I10959" t="s">
        <v>11541</v>
      </c>
      <c r="J10959">
        <v>2018</v>
      </c>
      <c r="K10959">
        <v>683.93</v>
      </c>
      <c r="L10959">
        <v>24</v>
      </c>
      <c r="M10959">
        <v>1</v>
      </c>
      <c r="N10959">
        <f t="shared" si="430"/>
        <v>0</v>
      </c>
      <c r="O10959">
        <f t="shared" si="429"/>
        <v>0</v>
      </c>
      <c r="P10959" t="s">
        <v>12694</v>
      </c>
    </row>
    <row r="10960" spans="2:16" x14ac:dyDescent="0.25">
      <c r="B10960" t="s">
        <v>10966</v>
      </c>
      <c r="C10960" s="119" t="s">
        <v>60</v>
      </c>
      <c r="D10960" t="s">
        <v>11550</v>
      </c>
      <c r="E10960" t="s">
        <v>11530</v>
      </c>
      <c r="F10960" t="s">
        <v>11540</v>
      </c>
      <c r="G10960" t="s">
        <v>61</v>
      </c>
      <c r="H10960" t="s">
        <v>18</v>
      </c>
      <c r="I10960" t="s">
        <v>11541</v>
      </c>
      <c r="J10960">
        <v>2018</v>
      </c>
      <c r="K10960">
        <v>684.85</v>
      </c>
      <c r="L10960">
        <v>29</v>
      </c>
      <c r="M10960">
        <v>1</v>
      </c>
      <c r="N10960">
        <f t="shared" si="430"/>
        <v>0</v>
      </c>
      <c r="O10960">
        <f t="shared" si="429"/>
        <v>0</v>
      </c>
      <c r="P10960" t="s">
        <v>12694</v>
      </c>
    </row>
    <row r="10961" spans="2:16" x14ac:dyDescent="0.25">
      <c r="B10961" t="s">
        <v>10967</v>
      </c>
      <c r="C10961" s="119" t="s">
        <v>60</v>
      </c>
      <c r="D10961" t="s">
        <v>11537</v>
      </c>
      <c r="E10961" t="s">
        <v>11530</v>
      </c>
      <c r="F10961" t="s">
        <v>11540</v>
      </c>
      <c r="G10961" t="s">
        <v>61</v>
      </c>
      <c r="H10961" t="s">
        <v>18</v>
      </c>
      <c r="I10961" t="s">
        <v>11541</v>
      </c>
      <c r="J10961">
        <v>2018</v>
      </c>
      <c r="K10961">
        <v>651.29999999999995</v>
      </c>
      <c r="L10961">
        <v>28</v>
      </c>
      <c r="M10961">
        <v>1</v>
      </c>
      <c r="N10961">
        <f t="shared" si="430"/>
        <v>0</v>
      </c>
      <c r="O10961">
        <f t="shared" si="429"/>
        <v>0</v>
      </c>
      <c r="P10961" t="s">
        <v>12694</v>
      </c>
    </row>
    <row r="10962" spans="2:16" x14ac:dyDescent="0.25">
      <c r="B10962" t="s">
        <v>10968</v>
      </c>
      <c r="C10962" s="119" t="s">
        <v>60</v>
      </c>
      <c r="D10962" t="s">
        <v>11537</v>
      </c>
      <c r="E10962" t="s">
        <v>11530</v>
      </c>
      <c r="F10962" t="s">
        <v>11540</v>
      </c>
      <c r="G10962" t="s">
        <v>61</v>
      </c>
      <c r="H10962" t="s">
        <v>18</v>
      </c>
      <c r="I10962" t="s">
        <v>11541</v>
      </c>
      <c r="J10962">
        <v>2018</v>
      </c>
      <c r="K10962">
        <v>650.77</v>
      </c>
      <c r="L10962">
        <v>25</v>
      </c>
      <c r="M10962">
        <v>1</v>
      </c>
      <c r="N10962">
        <f t="shared" si="430"/>
        <v>0</v>
      </c>
      <c r="O10962">
        <f t="shared" si="429"/>
        <v>0</v>
      </c>
      <c r="P10962" t="s">
        <v>12694</v>
      </c>
    </row>
    <row r="10963" spans="2:16" x14ac:dyDescent="0.25">
      <c r="B10963" t="s">
        <v>10969</v>
      </c>
      <c r="C10963" s="119" t="s">
        <v>60</v>
      </c>
      <c r="D10963" t="s">
        <v>11542</v>
      </c>
      <c r="E10963" t="s">
        <v>11530</v>
      </c>
      <c r="F10963" t="s">
        <v>11540</v>
      </c>
      <c r="G10963" t="s">
        <v>61</v>
      </c>
      <c r="H10963" t="s">
        <v>18</v>
      </c>
      <c r="I10963" t="s">
        <v>11541</v>
      </c>
      <c r="J10963">
        <v>2018</v>
      </c>
      <c r="K10963">
        <v>681.79</v>
      </c>
      <c r="L10963">
        <v>15</v>
      </c>
      <c r="M10963">
        <v>1</v>
      </c>
      <c r="N10963">
        <f t="shared" si="430"/>
        <v>0</v>
      </c>
      <c r="O10963">
        <f t="shared" si="429"/>
        <v>0</v>
      </c>
      <c r="P10963" t="s">
        <v>12694</v>
      </c>
    </row>
    <row r="10964" spans="2:16" x14ac:dyDescent="0.25">
      <c r="B10964" t="s">
        <v>10970</v>
      </c>
      <c r="C10964" s="119" t="s">
        <v>60</v>
      </c>
      <c r="D10964" t="s">
        <v>11537</v>
      </c>
      <c r="E10964" t="s">
        <v>11530</v>
      </c>
      <c r="F10964" t="s">
        <v>11540</v>
      </c>
      <c r="G10964" t="s">
        <v>61</v>
      </c>
      <c r="H10964" t="s">
        <v>18</v>
      </c>
      <c r="I10964" t="s">
        <v>11541</v>
      </c>
      <c r="J10964">
        <v>2018</v>
      </c>
      <c r="K10964">
        <v>682.85</v>
      </c>
      <c r="L10964">
        <v>23</v>
      </c>
      <c r="M10964">
        <v>1</v>
      </c>
      <c r="N10964">
        <f t="shared" si="430"/>
        <v>0</v>
      </c>
      <c r="O10964">
        <f t="shared" si="429"/>
        <v>0</v>
      </c>
      <c r="P10964" t="s">
        <v>12694</v>
      </c>
    </row>
    <row r="10965" spans="2:16" x14ac:dyDescent="0.25">
      <c r="B10965" t="s">
        <v>10971</v>
      </c>
      <c r="C10965" s="119" t="s">
        <v>60</v>
      </c>
      <c r="D10965" t="s">
        <v>11537</v>
      </c>
      <c r="E10965" t="s">
        <v>11530</v>
      </c>
      <c r="F10965" t="s">
        <v>11540</v>
      </c>
      <c r="G10965" t="s">
        <v>61</v>
      </c>
      <c r="H10965" t="s">
        <v>18</v>
      </c>
      <c r="I10965" t="s">
        <v>11541</v>
      </c>
      <c r="J10965">
        <v>2018</v>
      </c>
      <c r="K10965">
        <v>682.65</v>
      </c>
      <c r="L10965">
        <v>22</v>
      </c>
      <c r="M10965">
        <v>1</v>
      </c>
      <c r="N10965">
        <f t="shared" si="430"/>
        <v>0</v>
      </c>
      <c r="O10965">
        <f t="shared" si="429"/>
        <v>0</v>
      </c>
      <c r="P10965" t="s">
        <v>12694</v>
      </c>
    </row>
    <row r="10966" spans="2:16" x14ac:dyDescent="0.25">
      <c r="B10966" t="s">
        <v>10972</v>
      </c>
      <c r="C10966" s="119" t="s">
        <v>60</v>
      </c>
      <c r="D10966" t="s">
        <v>11537</v>
      </c>
      <c r="E10966" t="s">
        <v>11530</v>
      </c>
      <c r="F10966" t="s">
        <v>11540</v>
      </c>
      <c r="G10966" t="s">
        <v>61</v>
      </c>
      <c r="H10966" t="s">
        <v>18</v>
      </c>
      <c r="I10966" t="s">
        <v>11541</v>
      </c>
      <c r="J10966">
        <v>2018</v>
      </c>
      <c r="K10966">
        <v>649.58000000000004</v>
      </c>
      <c r="L10966">
        <v>18</v>
      </c>
      <c r="M10966">
        <v>1</v>
      </c>
      <c r="N10966">
        <f t="shared" si="430"/>
        <v>0</v>
      </c>
      <c r="O10966">
        <f t="shared" si="429"/>
        <v>0</v>
      </c>
      <c r="P10966" t="s">
        <v>12694</v>
      </c>
    </row>
    <row r="10967" spans="2:16" x14ac:dyDescent="0.25">
      <c r="B10967" t="s">
        <v>10973</v>
      </c>
      <c r="C10967" s="119" t="s">
        <v>60</v>
      </c>
      <c r="D10967" t="s">
        <v>11537</v>
      </c>
      <c r="E10967" t="s">
        <v>11530</v>
      </c>
      <c r="F10967" t="s">
        <v>11540</v>
      </c>
      <c r="G10967" t="s">
        <v>61</v>
      </c>
      <c r="H10967" t="s">
        <v>18</v>
      </c>
      <c r="I10967" t="s">
        <v>11541</v>
      </c>
      <c r="J10967">
        <v>2018</v>
      </c>
      <c r="K10967">
        <v>649.58000000000004</v>
      </c>
      <c r="L10967">
        <v>18</v>
      </c>
      <c r="M10967">
        <v>1</v>
      </c>
      <c r="N10967">
        <f t="shared" si="430"/>
        <v>0</v>
      </c>
      <c r="O10967">
        <f t="shared" si="429"/>
        <v>0</v>
      </c>
      <c r="P10967" t="s">
        <v>12694</v>
      </c>
    </row>
    <row r="10968" spans="2:16" x14ac:dyDescent="0.25">
      <c r="B10968" t="s">
        <v>10974</v>
      </c>
      <c r="C10968" s="119" t="s">
        <v>60</v>
      </c>
      <c r="D10968" t="s">
        <v>11537</v>
      </c>
      <c r="E10968" t="s">
        <v>11530</v>
      </c>
      <c r="F10968" t="s">
        <v>11540</v>
      </c>
      <c r="G10968" t="s">
        <v>61</v>
      </c>
      <c r="H10968" t="s">
        <v>18</v>
      </c>
      <c r="I10968" t="s">
        <v>11541</v>
      </c>
      <c r="J10968">
        <v>2018</v>
      </c>
      <c r="K10968">
        <v>650.1</v>
      </c>
      <c r="L10968">
        <v>19</v>
      </c>
      <c r="M10968">
        <v>1</v>
      </c>
      <c r="N10968">
        <f t="shared" si="430"/>
        <v>0</v>
      </c>
      <c r="O10968">
        <f t="shared" si="429"/>
        <v>0</v>
      </c>
      <c r="P10968" t="s">
        <v>12694</v>
      </c>
    </row>
    <row r="10969" spans="2:16" x14ac:dyDescent="0.25">
      <c r="B10969" t="s">
        <v>10975</v>
      </c>
      <c r="C10969" s="119" t="s">
        <v>60</v>
      </c>
      <c r="D10969" t="s">
        <v>11537</v>
      </c>
      <c r="E10969" t="s">
        <v>11530</v>
      </c>
      <c r="F10969" t="s">
        <v>11540</v>
      </c>
      <c r="G10969" t="s">
        <v>61</v>
      </c>
      <c r="H10969" t="s">
        <v>18</v>
      </c>
      <c r="I10969" t="s">
        <v>11541</v>
      </c>
      <c r="J10969">
        <v>2018</v>
      </c>
      <c r="K10969">
        <v>650.44000000000005</v>
      </c>
      <c r="L10969">
        <v>21</v>
      </c>
      <c r="M10969">
        <v>1</v>
      </c>
      <c r="N10969">
        <f t="shared" si="430"/>
        <v>0</v>
      </c>
      <c r="O10969">
        <f t="shared" si="429"/>
        <v>0</v>
      </c>
      <c r="P10969" t="s">
        <v>12694</v>
      </c>
    </row>
    <row r="10970" spans="2:16" x14ac:dyDescent="0.25">
      <c r="B10970" t="s">
        <v>10976</v>
      </c>
      <c r="C10970" s="119" t="s">
        <v>60</v>
      </c>
      <c r="D10970" t="s">
        <v>11537</v>
      </c>
      <c r="E10970" t="s">
        <v>11530</v>
      </c>
      <c r="F10970" t="s">
        <v>11540</v>
      </c>
      <c r="G10970" t="s">
        <v>61</v>
      </c>
      <c r="H10970" t="s">
        <v>18</v>
      </c>
      <c r="I10970" t="s">
        <v>11541</v>
      </c>
      <c r="J10970">
        <v>2018</v>
      </c>
      <c r="K10970">
        <v>650.1</v>
      </c>
      <c r="L10970">
        <v>19</v>
      </c>
      <c r="M10970">
        <v>1</v>
      </c>
      <c r="N10970">
        <f t="shared" si="430"/>
        <v>0</v>
      </c>
      <c r="O10970">
        <f t="shared" si="429"/>
        <v>0</v>
      </c>
      <c r="P10970" t="s">
        <v>12694</v>
      </c>
    </row>
    <row r="10971" spans="2:16" x14ac:dyDescent="0.25">
      <c r="B10971" t="s">
        <v>10977</v>
      </c>
      <c r="C10971" s="119" t="s">
        <v>60</v>
      </c>
      <c r="D10971" t="s">
        <v>11537</v>
      </c>
      <c r="E10971" t="s">
        <v>11530</v>
      </c>
      <c r="F10971" t="s">
        <v>11540</v>
      </c>
      <c r="G10971" t="s">
        <v>61</v>
      </c>
      <c r="H10971" t="s">
        <v>18</v>
      </c>
      <c r="I10971" t="s">
        <v>11541</v>
      </c>
      <c r="J10971">
        <v>2018</v>
      </c>
      <c r="K10971">
        <v>650.1</v>
      </c>
      <c r="L10971">
        <v>19</v>
      </c>
      <c r="M10971">
        <v>1</v>
      </c>
      <c r="N10971">
        <f t="shared" si="430"/>
        <v>0</v>
      </c>
      <c r="O10971">
        <f t="shared" si="429"/>
        <v>0</v>
      </c>
      <c r="P10971" t="s">
        <v>12694</v>
      </c>
    </row>
    <row r="10972" spans="2:16" x14ac:dyDescent="0.25">
      <c r="B10972" t="s">
        <v>10978</v>
      </c>
      <c r="C10972" s="119" t="s">
        <v>60</v>
      </c>
      <c r="D10972" t="s">
        <v>11539</v>
      </c>
      <c r="E10972" t="s">
        <v>11530</v>
      </c>
      <c r="F10972" t="s">
        <v>11540</v>
      </c>
      <c r="G10972" t="s">
        <v>61</v>
      </c>
      <c r="H10972" t="s">
        <v>18</v>
      </c>
      <c r="I10972" t="s">
        <v>11541</v>
      </c>
      <c r="J10972">
        <v>2018</v>
      </c>
      <c r="K10972">
        <v>655.4</v>
      </c>
      <c r="L10972">
        <v>50</v>
      </c>
      <c r="M10972">
        <v>1</v>
      </c>
      <c r="N10972">
        <f t="shared" si="430"/>
        <v>0</v>
      </c>
      <c r="O10972">
        <f t="shared" si="429"/>
        <v>0</v>
      </c>
      <c r="P10972" t="s">
        <v>12694</v>
      </c>
    </row>
    <row r="10973" spans="2:16" x14ac:dyDescent="0.25">
      <c r="B10973" t="s">
        <v>10979</v>
      </c>
      <c r="C10973" s="119" t="s">
        <v>60</v>
      </c>
      <c r="D10973" t="s">
        <v>11537</v>
      </c>
      <c r="E10973" t="s">
        <v>11530</v>
      </c>
      <c r="F10973" t="s">
        <v>11540</v>
      </c>
      <c r="G10973" t="s">
        <v>61</v>
      </c>
      <c r="H10973" t="s">
        <v>18</v>
      </c>
      <c r="I10973" t="s">
        <v>11541</v>
      </c>
      <c r="J10973">
        <v>2018</v>
      </c>
      <c r="K10973">
        <v>650.1</v>
      </c>
      <c r="L10973">
        <v>19</v>
      </c>
      <c r="M10973">
        <v>1</v>
      </c>
      <c r="N10973">
        <f t="shared" si="430"/>
        <v>0</v>
      </c>
      <c r="O10973">
        <f t="shared" si="429"/>
        <v>0</v>
      </c>
      <c r="P10973" t="s">
        <v>12694</v>
      </c>
    </row>
    <row r="10974" spans="2:16" x14ac:dyDescent="0.25">
      <c r="B10974" t="s">
        <v>10980</v>
      </c>
      <c r="C10974" s="119" t="s">
        <v>60</v>
      </c>
      <c r="D10974" t="s">
        <v>11539</v>
      </c>
      <c r="E10974" t="s">
        <v>11530</v>
      </c>
      <c r="F10974" t="s">
        <v>11540</v>
      </c>
      <c r="G10974" t="s">
        <v>61</v>
      </c>
      <c r="H10974" t="s">
        <v>18</v>
      </c>
      <c r="I10974" t="s">
        <v>11541</v>
      </c>
      <c r="J10974">
        <v>2018</v>
      </c>
      <c r="K10974">
        <v>654.01</v>
      </c>
      <c r="L10974">
        <v>42</v>
      </c>
      <c r="M10974">
        <v>1</v>
      </c>
      <c r="N10974">
        <f t="shared" si="430"/>
        <v>0</v>
      </c>
      <c r="O10974">
        <f t="shared" si="429"/>
        <v>0</v>
      </c>
      <c r="P10974" t="s">
        <v>12694</v>
      </c>
    </row>
    <row r="10975" spans="2:16" x14ac:dyDescent="0.25">
      <c r="B10975" t="s">
        <v>10981</v>
      </c>
      <c r="C10975" s="119" t="s">
        <v>60</v>
      </c>
      <c r="D10975" t="s">
        <v>11537</v>
      </c>
      <c r="E10975" t="s">
        <v>11530</v>
      </c>
      <c r="F10975" t="s">
        <v>11540</v>
      </c>
      <c r="G10975" t="s">
        <v>61</v>
      </c>
      <c r="H10975" t="s">
        <v>18</v>
      </c>
      <c r="I10975" t="s">
        <v>11541</v>
      </c>
      <c r="J10975">
        <v>2018</v>
      </c>
      <c r="K10975">
        <v>651.29999999999995</v>
      </c>
      <c r="L10975">
        <v>26</v>
      </c>
      <c r="M10975">
        <v>1</v>
      </c>
      <c r="N10975">
        <f t="shared" si="430"/>
        <v>0</v>
      </c>
      <c r="O10975">
        <f t="shared" si="429"/>
        <v>0</v>
      </c>
      <c r="P10975" t="s">
        <v>12694</v>
      </c>
    </row>
    <row r="10976" spans="2:16" x14ac:dyDescent="0.25">
      <c r="B10976" t="s">
        <v>10982</v>
      </c>
      <c r="C10976" s="119" t="s">
        <v>60</v>
      </c>
      <c r="D10976" t="s">
        <v>11539</v>
      </c>
      <c r="E10976" t="s">
        <v>11530</v>
      </c>
      <c r="F10976" t="s">
        <v>11540</v>
      </c>
      <c r="G10976" t="s">
        <v>61</v>
      </c>
      <c r="H10976" t="s">
        <v>18</v>
      </c>
      <c r="I10976" t="s">
        <v>11541</v>
      </c>
      <c r="J10976">
        <v>2018</v>
      </c>
      <c r="K10976">
        <v>651.95000000000005</v>
      </c>
      <c r="L10976">
        <v>30</v>
      </c>
      <c r="M10976">
        <v>1</v>
      </c>
      <c r="N10976">
        <f t="shared" si="430"/>
        <v>0</v>
      </c>
      <c r="O10976">
        <f t="shared" si="429"/>
        <v>0</v>
      </c>
      <c r="P10976" t="s">
        <v>12694</v>
      </c>
    </row>
    <row r="10977" spans="2:16" x14ac:dyDescent="0.25">
      <c r="B10977" t="s">
        <v>10983</v>
      </c>
      <c r="C10977" s="119" t="s">
        <v>60</v>
      </c>
      <c r="D10977" t="s">
        <v>11537</v>
      </c>
      <c r="E10977" t="s">
        <v>11530</v>
      </c>
      <c r="F10977" t="s">
        <v>11540</v>
      </c>
      <c r="G10977" t="s">
        <v>61</v>
      </c>
      <c r="H10977" t="s">
        <v>18</v>
      </c>
      <c r="I10977" t="s">
        <v>11541</v>
      </c>
      <c r="J10977">
        <v>2018</v>
      </c>
      <c r="K10977">
        <v>686.66</v>
      </c>
      <c r="L10977">
        <v>45</v>
      </c>
      <c r="M10977">
        <v>1</v>
      </c>
      <c r="N10977">
        <f t="shared" si="430"/>
        <v>0</v>
      </c>
      <c r="O10977">
        <f t="shared" si="429"/>
        <v>0</v>
      </c>
      <c r="P10977" t="s">
        <v>12694</v>
      </c>
    </row>
    <row r="10978" spans="2:16" x14ac:dyDescent="0.25">
      <c r="B10978" t="s">
        <v>10984</v>
      </c>
      <c r="C10978" s="119" t="s">
        <v>60</v>
      </c>
      <c r="D10978" t="s">
        <v>11537</v>
      </c>
      <c r="E10978" t="s">
        <v>11530</v>
      </c>
      <c r="F10978" t="s">
        <v>11540</v>
      </c>
      <c r="G10978" t="s">
        <v>61</v>
      </c>
      <c r="H10978" t="s">
        <v>18</v>
      </c>
      <c r="I10978" t="s">
        <v>11541</v>
      </c>
      <c r="J10978">
        <v>2018</v>
      </c>
      <c r="K10978">
        <v>688.21</v>
      </c>
      <c r="L10978">
        <v>54</v>
      </c>
      <c r="M10978">
        <v>1</v>
      </c>
      <c r="N10978">
        <f t="shared" si="430"/>
        <v>0</v>
      </c>
      <c r="O10978">
        <f t="shared" si="429"/>
        <v>0</v>
      </c>
      <c r="P10978" t="s">
        <v>12694</v>
      </c>
    </row>
    <row r="10979" spans="2:16" x14ac:dyDescent="0.25">
      <c r="B10979" t="s">
        <v>10985</v>
      </c>
      <c r="C10979" s="119" t="s">
        <v>60</v>
      </c>
      <c r="D10979" t="s">
        <v>11539</v>
      </c>
      <c r="E10979" t="s">
        <v>11530</v>
      </c>
      <c r="F10979" t="s">
        <v>11540</v>
      </c>
      <c r="G10979" t="s">
        <v>61</v>
      </c>
      <c r="H10979" t="s">
        <v>18</v>
      </c>
      <c r="I10979" t="s">
        <v>11541</v>
      </c>
      <c r="J10979">
        <v>2018</v>
      </c>
      <c r="K10979">
        <v>651.95000000000005</v>
      </c>
      <c r="L10979">
        <v>30</v>
      </c>
      <c r="M10979">
        <v>1</v>
      </c>
      <c r="N10979">
        <f t="shared" si="430"/>
        <v>0</v>
      </c>
      <c r="O10979">
        <f t="shared" si="429"/>
        <v>0</v>
      </c>
      <c r="P10979" t="s">
        <v>12694</v>
      </c>
    </row>
    <row r="10980" spans="2:16" x14ac:dyDescent="0.25">
      <c r="B10980" t="s">
        <v>10986</v>
      </c>
      <c r="C10980" s="119" t="s">
        <v>60</v>
      </c>
      <c r="D10980" t="s">
        <v>11539</v>
      </c>
      <c r="E10980" t="s">
        <v>11530</v>
      </c>
      <c r="F10980" t="s">
        <v>11540</v>
      </c>
      <c r="G10980" t="s">
        <v>61</v>
      </c>
      <c r="H10980" t="s">
        <v>18</v>
      </c>
      <c r="I10980" t="s">
        <v>11541</v>
      </c>
      <c r="J10980">
        <v>2018</v>
      </c>
      <c r="K10980">
        <v>683.35</v>
      </c>
      <c r="L10980">
        <v>24</v>
      </c>
      <c r="M10980">
        <v>1</v>
      </c>
      <c r="N10980">
        <f t="shared" si="430"/>
        <v>0</v>
      </c>
      <c r="O10980">
        <f t="shared" si="429"/>
        <v>0</v>
      </c>
      <c r="P10980" t="s">
        <v>12694</v>
      </c>
    </row>
    <row r="10981" spans="2:16" x14ac:dyDescent="0.25">
      <c r="B10981" t="s">
        <v>10987</v>
      </c>
      <c r="C10981" s="119" t="s">
        <v>60</v>
      </c>
      <c r="D10981" t="s">
        <v>11539</v>
      </c>
      <c r="E10981" t="s">
        <v>11530</v>
      </c>
      <c r="F10981" t="s">
        <v>11540</v>
      </c>
      <c r="G10981" t="s">
        <v>61</v>
      </c>
      <c r="H10981" t="s">
        <v>18</v>
      </c>
      <c r="I10981" t="s">
        <v>11541</v>
      </c>
      <c r="J10981">
        <v>2018</v>
      </c>
      <c r="K10981">
        <v>689.2</v>
      </c>
      <c r="L10981">
        <v>58</v>
      </c>
      <c r="M10981">
        <v>1</v>
      </c>
      <c r="N10981">
        <f t="shared" si="430"/>
        <v>0</v>
      </c>
      <c r="O10981">
        <f t="shared" si="429"/>
        <v>0</v>
      </c>
      <c r="P10981" t="s">
        <v>12694</v>
      </c>
    </row>
    <row r="10982" spans="2:16" x14ac:dyDescent="0.25">
      <c r="B10982" t="s">
        <v>10988</v>
      </c>
      <c r="C10982" s="119" t="s">
        <v>60</v>
      </c>
      <c r="D10982" t="s">
        <v>11539</v>
      </c>
      <c r="E10982" t="s">
        <v>11530</v>
      </c>
      <c r="F10982" t="s">
        <v>11540</v>
      </c>
      <c r="G10982" t="s">
        <v>61</v>
      </c>
      <c r="H10982" t="s">
        <v>18</v>
      </c>
      <c r="I10982" t="s">
        <v>11541</v>
      </c>
      <c r="J10982">
        <v>2018</v>
      </c>
      <c r="K10982">
        <v>682.36</v>
      </c>
      <c r="L10982">
        <v>20</v>
      </c>
      <c r="M10982">
        <v>1</v>
      </c>
      <c r="N10982">
        <f t="shared" si="430"/>
        <v>0</v>
      </c>
      <c r="O10982">
        <f t="shared" si="429"/>
        <v>0</v>
      </c>
      <c r="P10982" t="s">
        <v>12694</v>
      </c>
    </row>
    <row r="10983" spans="2:16" x14ac:dyDescent="0.25">
      <c r="B10983" t="s">
        <v>10989</v>
      </c>
      <c r="C10983" s="119" t="s">
        <v>60</v>
      </c>
      <c r="D10983" t="s">
        <v>11537</v>
      </c>
      <c r="E10983" t="s">
        <v>11530</v>
      </c>
      <c r="F10983" t="s">
        <v>11540</v>
      </c>
      <c r="G10983" t="s">
        <v>61</v>
      </c>
      <c r="H10983" t="s">
        <v>18</v>
      </c>
      <c r="I10983" t="s">
        <v>11541</v>
      </c>
      <c r="J10983">
        <v>2018</v>
      </c>
      <c r="K10983">
        <v>682.51</v>
      </c>
      <c r="L10983">
        <v>21</v>
      </c>
      <c r="M10983">
        <v>1</v>
      </c>
      <c r="N10983">
        <f t="shared" si="430"/>
        <v>0</v>
      </c>
      <c r="O10983">
        <f t="shared" si="429"/>
        <v>0</v>
      </c>
      <c r="P10983" t="s">
        <v>12694</v>
      </c>
    </row>
    <row r="10984" spans="2:16" x14ac:dyDescent="0.25">
      <c r="B10984" t="s">
        <v>10990</v>
      </c>
      <c r="C10984" s="119" t="s">
        <v>60</v>
      </c>
      <c r="D10984" t="s">
        <v>11539</v>
      </c>
      <c r="E10984" t="s">
        <v>11530</v>
      </c>
      <c r="F10984" t="s">
        <v>11540</v>
      </c>
      <c r="G10984" t="s">
        <v>61</v>
      </c>
      <c r="H10984" t="s">
        <v>18</v>
      </c>
      <c r="I10984" t="s">
        <v>11541</v>
      </c>
      <c r="J10984">
        <v>2018</v>
      </c>
      <c r="K10984">
        <v>649.94000000000005</v>
      </c>
      <c r="L10984">
        <v>20</v>
      </c>
      <c r="M10984">
        <v>1</v>
      </c>
      <c r="N10984">
        <f t="shared" si="430"/>
        <v>0</v>
      </c>
      <c r="O10984">
        <f t="shared" si="429"/>
        <v>0</v>
      </c>
      <c r="P10984" t="s">
        <v>12694</v>
      </c>
    </row>
    <row r="10985" spans="2:16" x14ac:dyDescent="0.25">
      <c r="B10985" t="s">
        <v>10991</v>
      </c>
      <c r="C10985" s="119" t="s">
        <v>60</v>
      </c>
      <c r="D10985" t="s">
        <v>11537</v>
      </c>
      <c r="E10985" t="s">
        <v>11530</v>
      </c>
      <c r="F10985" t="s">
        <v>11540</v>
      </c>
      <c r="G10985" t="s">
        <v>61</v>
      </c>
      <c r="H10985" t="s">
        <v>18</v>
      </c>
      <c r="I10985" t="s">
        <v>11541</v>
      </c>
      <c r="J10985">
        <v>2018</v>
      </c>
      <c r="K10985">
        <v>685.13</v>
      </c>
      <c r="L10985">
        <v>34</v>
      </c>
      <c r="M10985">
        <v>1</v>
      </c>
      <c r="N10985">
        <f t="shared" si="430"/>
        <v>0</v>
      </c>
      <c r="O10985">
        <f t="shared" si="429"/>
        <v>0</v>
      </c>
      <c r="P10985" t="s">
        <v>12694</v>
      </c>
    </row>
    <row r="10986" spans="2:16" x14ac:dyDescent="0.25">
      <c r="B10986" t="s">
        <v>10992</v>
      </c>
      <c r="C10986" s="119" t="s">
        <v>60</v>
      </c>
      <c r="D10986" t="s">
        <v>11537</v>
      </c>
      <c r="E10986" t="s">
        <v>11530</v>
      </c>
      <c r="F10986" t="s">
        <v>11540</v>
      </c>
      <c r="G10986" t="s">
        <v>61</v>
      </c>
      <c r="H10986" t="s">
        <v>18</v>
      </c>
      <c r="I10986" t="s">
        <v>11541</v>
      </c>
      <c r="J10986">
        <v>2018</v>
      </c>
      <c r="K10986">
        <v>684.78</v>
      </c>
      <c r="L10986">
        <v>32</v>
      </c>
      <c r="M10986">
        <v>1</v>
      </c>
      <c r="N10986">
        <f t="shared" si="430"/>
        <v>0</v>
      </c>
      <c r="O10986">
        <f t="shared" si="429"/>
        <v>0</v>
      </c>
      <c r="P10986" t="s">
        <v>12694</v>
      </c>
    </row>
    <row r="10987" spans="2:16" x14ac:dyDescent="0.25">
      <c r="B10987" t="s">
        <v>10993</v>
      </c>
      <c r="C10987" s="119" t="s">
        <v>60</v>
      </c>
      <c r="D10987" t="s">
        <v>11537</v>
      </c>
      <c r="E10987" t="s">
        <v>11530</v>
      </c>
      <c r="F10987" t="s">
        <v>11540</v>
      </c>
      <c r="G10987" t="s">
        <v>61</v>
      </c>
      <c r="H10987" t="s">
        <v>18</v>
      </c>
      <c r="I10987" t="s">
        <v>11541</v>
      </c>
      <c r="J10987">
        <v>2018</v>
      </c>
      <c r="K10987">
        <v>684.62</v>
      </c>
      <c r="L10987">
        <v>31</v>
      </c>
      <c r="M10987">
        <v>1</v>
      </c>
      <c r="N10987">
        <f t="shared" si="430"/>
        <v>0</v>
      </c>
      <c r="O10987">
        <f t="shared" si="429"/>
        <v>0</v>
      </c>
      <c r="P10987" t="s">
        <v>12694</v>
      </c>
    </row>
    <row r="10988" spans="2:16" x14ac:dyDescent="0.25">
      <c r="B10988" t="s">
        <v>10994</v>
      </c>
      <c r="C10988" s="119" t="s">
        <v>60</v>
      </c>
      <c r="D10988" t="s">
        <v>11537</v>
      </c>
      <c r="E10988" t="s">
        <v>11530</v>
      </c>
      <c r="F10988" t="s">
        <v>11540</v>
      </c>
      <c r="G10988" t="s">
        <v>61</v>
      </c>
      <c r="H10988" t="s">
        <v>18</v>
      </c>
      <c r="I10988" t="s">
        <v>11541</v>
      </c>
      <c r="J10988">
        <v>2018</v>
      </c>
      <c r="K10988">
        <v>682.97</v>
      </c>
      <c r="L10988">
        <v>32</v>
      </c>
      <c r="M10988">
        <v>1</v>
      </c>
      <c r="N10988">
        <f t="shared" si="430"/>
        <v>0</v>
      </c>
      <c r="O10988">
        <f t="shared" si="429"/>
        <v>0</v>
      </c>
      <c r="P10988" t="s">
        <v>12694</v>
      </c>
    </row>
    <row r="10989" spans="2:16" x14ac:dyDescent="0.25">
      <c r="B10989" t="s">
        <v>10995</v>
      </c>
      <c r="C10989" s="119" t="s">
        <v>60</v>
      </c>
      <c r="D10989" t="s">
        <v>11537</v>
      </c>
      <c r="E10989" t="s">
        <v>11530</v>
      </c>
      <c r="F10989" t="s">
        <v>11540</v>
      </c>
      <c r="G10989" t="s">
        <v>61</v>
      </c>
      <c r="H10989" t="s">
        <v>18</v>
      </c>
      <c r="I10989" t="s">
        <v>11533</v>
      </c>
      <c r="J10989">
        <v>2018</v>
      </c>
      <c r="K10989">
        <v>692.64</v>
      </c>
      <c r="L10989">
        <v>133</v>
      </c>
      <c r="M10989">
        <v>1</v>
      </c>
      <c r="N10989">
        <f t="shared" si="430"/>
        <v>0</v>
      </c>
      <c r="O10989">
        <f t="shared" si="429"/>
        <v>0</v>
      </c>
      <c r="P10989" t="s">
        <v>12694</v>
      </c>
    </row>
    <row r="10990" spans="2:16" x14ac:dyDescent="0.25">
      <c r="B10990" t="s">
        <v>10996</v>
      </c>
      <c r="C10990" s="119" t="s">
        <v>60</v>
      </c>
      <c r="D10990" t="s">
        <v>11537</v>
      </c>
      <c r="E10990" t="s">
        <v>11530</v>
      </c>
      <c r="F10990" t="s">
        <v>11540</v>
      </c>
      <c r="G10990" t="s">
        <v>61</v>
      </c>
      <c r="H10990" t="s">
        <v>18</v>
      </c>
      <c r="I10990" t="s">
        <v>11541</v>
      </c>
      <c r="J10990">
        <v>2018</v>
      </c>
      <c r="K10990">
        <v>794.38</v>
      </c>
      <c r="L10990">
        <v>116</v>
      </c>
      <c r="M10990">
        <v>1</v>
      </c>
      <c r="N10990">
        <f t="shared" si="430"/>
        <v>0</v>
      </c>
      <c r="O10990">
        <f t="shared" si="429"/>
        <v>0</v>
      </c>
      <c r="P10990" t="s">
        <v>12694</v>
      </c>
    </row>
    <row r="10991" spans="2:16" x14ac:dyDescent="0.25">
      <c r="B10991" t="s">
        <v>10997</v>
      </c>
      <c r="C10991" s="119" t="s">
        <v>60</v>
      </c>
      <c r="D10991" t="s">
        <v>11537</v>
      </c>
      <c r="E10991" t="s">
        <v>11530</v>
      </c>
      <c r="F10991" t="s">
        <v>11540</v>
      </c>
      <c r="G10991" t="s">
        <v>61</v>
      </c>
      <c r="H10991" t="s">
        <v>18</v>
      </c>
      <c r="I10991" t="s">
        <v>11541</v>
      </c>
      <c r="J10991">
        <v>2018</v>
      </c>
      <c r="K10991">
        <v>649.78</v>
      </c>
      <c r="L10991">
        <v>19</v>
      </c>
      <c r="M10991">
        <v>1</v>
      </c>
      <c r="N10991">
        <f t="shared" si="430"/>
        <v>0</v>
      </c>
      <c r="O10991">
        <f t="shared" si="429"/>
        <v>0</v>
      </c>
      <c r="P10991" t="s">
        <v>12694</v>
      </c>
    </row>
    <row r="10992" spans="2:16" x14ac:dyDescent="0.25">
      <c r="B10992" t="s">
        <v>10998</v>
      </c>
      <c r="C10992" s="119" t="s">
        <v>60</v>
      </c>
      <c r="D10992" t="s">
        <v>11537</v>
      </c>
      <c r="E10992" t="s">
        <v>11530</v>
      </c>
      <c r="F10992" t="s">
        <v>11540</v>
      </c>
      <c r="G10992" t="s">
        <v>61</v>
      </c>
      <c r="H10992" t="s">
        <v>18</v>
      </c>
      <c r="I10992" t="s">
        <v>11541</v>
      </c>
      <c r="J10992">
        <v>2018</v>
      </c>
      <c r="K10992">
        <v>649.61</v>
      </c>
      <c r="L10992">
        <v>18</v>
      </c>
      <c r="M10992">
        <v>1</v>
      </c>
      <c r="N10992">
        <f t="shared" si="430"/>
        <v>0</v>
      </c>
      <c r="O10992">
        <f t="shared" si="429"/>
        <v>0</v>
      </c>
      <c r="P10992" t="s">
        <v>12694</v>
      </c>
    </row>
    <row r="10993" spans="2:16" x14ac:dyDescent="0.25">
      <c r="B10993" t="s">
        <v>10999</v>
      </c>
      <c r="C10993" s="119" t="s">
        <v>60</v>
      </c>
      <c r="D10993" t="s">
        <v>11537</v>
      </c>
      <c r="E10993" t="s">
        <v>11530</v>
      </c>
      <c r="F10993" t="s">
        <v>11540</v>
      </c>
      <c r="G10993" t="s">
        <v>61</v>
      </c>
      <c r="H10993" t="s">
        <v>18</v>
      </c>
      <c r="I10993" t="s">
        <v>11541</v>
      </c>
      <c r="J10993">
        <v>2018</v>
      </c>
      <c r="K10993">
        <v>648.59</v>
      </c>
      <c r="L10993">
        <v>22</v>
      </c>
      <c r="M10993">
        <v>1</v>
      </c>
      <c r="N10993">
        <f t="shared" si="430"/>
        <v>0</v>
      </c>
      <c r="O10993">
        <f t="shared" si="429"/>
        <v>0</v>
      </c>
      <c r="P10993" t="s">
        <v>12694</v>
      </c>
    </row>
    <row r="10994" spans="2:16" x14ac:dyDescent="0.25">
      <c r="B10994" t="s">
        <v>11000</v>
      </c>
      <c r="C10994" s="119" t="s">
        <v>60</v>
      </c>
      <c r="D10994" t="s">
        <v>11537</v>
      </c>
      <c r="E10994" t="s">
        <v>11530</v>
      </c>
      <c r="F10994" t="s">
        <v>11540</v>
      </c>
      <c r="G10994" t="s">
        <v>61</v>
      </c>
      <c r="H10994" t="s">
        <v>18</v>
      </c>
      <c r="I10994" t="s">
        <v>11541</v>
      </c>
      <c r="J10994">
        <v>2018</v>
      </c>
      <c r="K10994">
        <v>647.03</v>
      </c>
      <c r="L10994">
        <v>13</v>
      </c>
      <c r="M10994">
        <v>1</v>
      </c>
      <c r="N10994">
        <f t="shared" si="430"/>
        <v>0</v>
      </c>
      <c r="O10994">
        <f t="shared" si="429"/>
        <v>0</v>
      </c>
      <c r="P10994" t="s">
        <v>12694</v>
      </c>
    </row>
    <row r="10995" spans="2:16" x14ac:dyDescent="0.25">
      <c r="B10995" t="s">
        <v>11001</v>
      </c>
      <c r="C10995" s="119" t="s">
        <v>60</v>
      </c>
      <c r="D10995" t="s">
        <v>11537</v>
      </c>
      <c r="E10995" t="s">
        <v>11530</v>
      </c>
      <c r="F10995" t="s">
        <v>11540</v>
      </c>
      <c r="G10995" t="s">
        <v>61</v>
      </c>
      <c r="H10995" t="s">
        <v>18</v>
      </c>
      <c r="I10995" t="s">
        <v>11541</v>
      </c>
      <c r="J10995">
        <v>2018</v>
      </c>
      <c r="K10995">
        <v>648.59</v>
      </c>
      <c r="L10995">
        <v>22</v>
      </c>
      <c r="M10995">
        <v>1</v>
      </c>
      <c r="N10995">
        <f t="shared" si="430"/>
        <v>0</v>
      </c>
      <c r="O10995">
        <f t="shared" si="429"/>
        <v>0</v>
      </c>
      <c r="P10995" t="s">
        <v>12694</v>
      </c>
    </row>
    <row r="10996" spans="2:16" x14ac:dyDescent="0.25">
      <c r="B10996" t="s">
        <v>11002</v>
      </c>
      <c r="C10996" s="119" t="s">
        <v>60</v>
      </c>
      <c r="D10996" t="s">
        <v>11537</v>
      </c>
      <c r="E10996" t="s">
        <v>11530</v>
      </c>
      <c r="F10996" t="s">
        <v>11540</v>
      </c>
      <c r="G10996" t="s">
        <v>61</v>
      </c>
      <c r="H10996" t="s">
        <v>18</v>
      </c>
      <c r="I10996" t="s">
        <v>11541</v>
      </c>
      <c r="J10996">
        <v>2018</v>
      </c>
      <c r="K10996">
        <v>648.41999999999996</v>
      </c>
      <c r="L10996">
        <v>21</v>
      </c>
      <c r="M10996">
        <v>1</v>
      </c>
      <c r="N10996">
        <f t="shared" si="430"/>
        <v>0</v>
      </c>
      <c r="O10996">
        <f t="shared" si="429"/>
        <v>0</v>
      </c>
      <c r="P10996" t="s">
        <v>12694</v>
      </c>
    </row>
    <row r="10997" spans="2:16" x14ac:dyDescent="0.25">
      <c r="B10997" t="s">
        <v>11003</v>
      </c>
      <c r="C10997" s="119" t="s">
        <v>60</v>
      </c>
      <c r="D10997" t="s">
        <v>11537</v>
      </c>
      <c r="E10997" t="s">
        <v>11530</v>
      </c>
      <c r="F10997" t="s">
        <v>11540</v>
      </c>
      <c r="G10997" t="s">
        <v>61</v>
      </c>
      <c r="H10997" t="s">
        <v>18</v>
      </c>
      <c r="I10997" t="s">
        <v>11541</v>
      </c>
      <c r="J10997">
        <v>2018</v>
      </c>
      <c r="K10997">
        <v>684.52</v>
      </c>
      <c r="L10997">
        <v>41</v>
      </c>
      <c r="M10997">
        <v>1</v>
      </c>
      <c r="N10997">
        <f t="shared" si="430"/>
        <v>0</v>
      </c>
      <c r="O10997">
        <f t="shared" si="429"/>
        <v>0</v>
      </c>
      <c r="P10997" t="s">
        <v>12694</v>
      </c>
    </row>
    <row r="10998" spans="2:16" x14ac:dyDescent="0.25">
      <c r="B10998" t="s">
        <v>11004</v>
      </c>
      <c r="C10998" s="119" t="s">
        <v>60</v>
      </c>
      <c r="D10998" t="s">
        <v>11537</v>
      </c>
      <c r="E10998" t="s">
        <v>11530</v>
      </c>
      <c r="F10998" t="s">
        <v>11540</v>
      </c>
      <c r="G10998" t="s">
        <v>61</v>
      </c>
      <c r="H10998" t="s">
        <v>18</v>
      </c>
      <c r="I10998" t="s">
        <v>11541</v>
      </c>
      <c r="J10998">
        <v>2018</v>
      </c>
      <c r="K10998">
        <v>683.83</v>
      </c>
      <c r="L10998">
        <v>37</v>
      </c>
      <c r="M10998">
        <v>1</v>
      </c>
      <c r="N10998">
        <f t="shared" si="430"/>
        <v>0</v>
      </c>
      <c r="O10998">
        <f t="shared" si="429"/>
        <v>0</v>
      </c>
      <c r="P10998" t="s">
        <v>12694</v>
      </c>
    </row>
    <row r="10999" spans="2:16" x14ac:dyDescent="0.25">
      <c r="B10999" t="s">
        <v>11005</v>
      </c>
      <c r="C10999" s="119" t="s">
        <v>60</v>
      </c>
      <c r="D10999" t="s">
        <v>11537</v>
      </c>
      <c r="E10999" t="s">
        <v>11530</v>
      </c>
      <c r="F10999" t="s">
        <v>11540</v>
      </c>
      <c r="G10999" t="s">
        <v>61</v>
      </c>
      <c r="H10999" t="s">
        <v>18</v>
      </c>
      <c r="I10999" t="s">
        <v>11541</v>
      </c>
      <c r="J10999">
        <v>2018</v>
      </c>
      <c r="K10999">
        <v>650.61</v>
      </c>
      <c r="L10999">
        <v>32</v>
      </c>
      <c r="M10999">
        <v>1</v>
      </c>
      <c r="N10999">
        <f t="shared" si="430"/>
        <v>0</v>
      </c>
      <c r="O10999">
        <f t="shared" si="429"/>
        <v>0</v>
      </c>
      <c r="P10999" t="s">
        <v>12694</v>
      </c>
    </row>
    <row r="11000" spans="2:16" x14ac:dyDescent="0.25">
      <c r="B11000" t="s">
        <v>11006</v>
      </c>
      <c r="C11000" s="119" t="s">
        <v>60</v>
      </c>
      <c r="D11000" t="s">
        <v>11537</v>
      </c>
      <c r="E11000" t="s">
        <v>11530</v>
      </c>
      <c r="F11000" t="s">
        <v>11540</v>
      </c>
      <c r="G11000" t="s">
        <v>61</v>
      </c>
      <c r="H11000" t="s">
        <v>18</v>
      </c>
      <c r="I11000" t="s">
        <v>11541</v>
      </c>
      <c r="J11000">
        <v>2018</v>
      </c>
      <c r="K11000">
        <v>650.27</v>
      </c>
      <c r="L11000">
        <v>30</v>
      </c>
      <c r="M11000">
        <v>1</v>
      </c>
      <c r="N11000">
        <f t="shared" si="430"/>
        <v>0</v>
      </c>
      <c r="O11000">
        <f t="shared" si="429"/>
        <v>0</v>
      </c>
      <c r="P11000" t="s">
        <v>12694</v>
      </c>
    </row>
    <row r="11001" spans="2:16" x14ac:dyDescent="0.25">
      <c r="B11001" t="s">
        <v>11007</v>
      </c>
      <c r="C11001" s="119" t="s">
        <v>60</v>
      </c>
      <c r="D11001" t="s">
        <v>11537</v>
      </c>
      <c r="E11001" t="s">
        <v>11530</v>
      </c>
      <c r="F11001" t="s">
        <v>11540</v>
      </c>
      <c r="G11001" t="s">
        <v>61</v>
      </c>
      <c r="H11001" t="s">
        <v>18</v>
      </c>
      <c r="I11001" t="s">
        <v>11541</v>
      </c>
      <c r="J11001">
        <v>2018</v>
      </c>
      <c r="K11001">
        <v>650.27</v>
      </c>
      <c r="L11001">
        <v>30</v>
      </c>
      <c r="M11001">
        <v>1</v>
      </c>
      <c r="N11001">
        <f t="shared" si="430"/>
        <v>0</v>
      </c>
      <c r="O11001">
        <f t="shared" si="429"/>
        <v>0</v>
      </c>
      <c r="P11001" t="s">
        <v>12694</v>
      </c>
    </row>
    <row r="11002" spans="2:16" x14ac:dyDescent="0.25">
      <c r="B11002" t="s">
        <v>11008</v>
      </c>
      <c r="C11002" s="119" t="s">
        <v>60</v>
      </c>
      <c r="D11002" t="s">
        <v>11537</v>
      </c>
      <c r="E11002" t="s">
        <v>11530</v>
      </c>
      <c r="F11002" t="s">
        <v>11540</v>
      </c>
      <c r="G11002" t="s">
        <v>61</v>
      </c>
      <c r="H11002" t="s">
        <v>18</v>
      </c>
      <c r="I11002" t="s">
        <v>11541</v>
      </c>
      <c r="J11002">
        <v>2018</v>
      </c>
      <c r="K11002">
        <v>650.27</v>
      </c>
      <c r="L11002">
        <v>30</v>
      </c>
      <c r="M11002">
        <v>1</v>
      </c>
      <c r="N11002">
        <f t="shared" si="430"/>
        <v>0</v>
      </c>
      <c r="O11002">
        <f t="shared" si="429"/>
        <v>0</v>
      </c>
      <c r="P11002" t="s">
        <v>12694</v>
      </c>
    </row>
    <row r="11003" spans="2:16" x14ac:dyDescent="0.25">
      <c r="B11003" t="s">
        <v>11009</v>
      </c>
      <c r="C11003" s="119" t="s">
        <v>60</v>
      </c>
      <c r="D11003" t="s">
        <v>11537</v>
      </c>
      <c r="E11003" t="s">
        <v>11530</v>
      </c>
      <c r="F11003" t="s">
        <v>11540</v>
      </c>
      <c r="G11003" t="s">
        <v>61</v>
      </c>
      <c r="H11003" t="s">
        <v>18</v>
      </c>
      <c r="I11003" t="s">
        <v>11541</v>
      </c>
      <c r="J11003">
        <v>2018</v>
      </c>
      <c r="K11003">
        <v>650.27</v>
      </c>
      <c r="L11003">
        <v>30</v>
      </c>
      <c r="M11003">
        <v>1</v>
      </c>
      <c r="N11003">
        <f t="shared" si="430"/>
        <v>0</v>
      </c>
      <c r="O11003">
        <f t="shared" ref="O11003:O11066" si="431">IF(OR(L11003="",L11003&lt;=0),1,0)</f>
        <v>0</v>
      </c>
      <c r="P11003" t="s">
        <v>12694</v>
      </c>
    </row>
    <row r="11004" spans="2:16" x14ac:dyDescent="0.25">
      <c r="B11004" t="s">
        <v>11010</v>
      </c>
      <c r="C11004" s="119" t="s">
        <v>60</v>
      </c>
      <c r="D11004" t="s">
        <v>11550</v>
      </c>
      <c r="E11004" t="s">
        <v>11530</v>
      </c>
      <c r="F11004" t="s">
        <v>11540</v>
      </c>
      <c r="G11004" t="s">
        <v>61</v>
      </c>
      <c r="H11004" t="s">
        <v>18</v>
      </c>
      <c r="I11004" t="s">
        <v>11541</v>
      </c>
      <c r="J11004">
        <v>2018</v>
      </c>
      <c r="K11004">
        <v>653.4</v>
      </c>
      <c r="L11004">
        <v>40</v>
      </c>
      <c r="M11004">
        <v>1</v>
      </c>
      <c r="N11004">
        <f t="shared" si="430"/>
        <v>0</v>
      </c>
      <c r="O11004">
        <f t="shared" si="431"/>
        <v>0</v>
      </c>
      <c r="P11004" t="s">
        <v>12694</v>
      </c>
    </row>
    <row r="11005" spans="2:16" x14ac:dyDescent="0.25">
      <c r="B11005" t="s">
        <v>11011</v>
      </c>
      <c r="C11005" s="119" t="s">
        <v>60</v>
      </c>
      <c r="D11005" t="s">
        <v>11550</v>
      </c>
      <c r="E11005" t="s">
        <v>11530</v>
      </c>
      <c r="F11005" t="s">
        <v>11540</v>
      </c>
      <c r="G11005" t="s">
        <v>61</v>
      </c>
      <c r="H11005" t="s">
        <v>18</v>
      </c>
      <c r="I11005" t="s">
        <v>11541</v>
      </c>
      <c r="J11005">
        <v>2018</v>
      </c>
      <c r="K11005">
        <v>653.4</v>
      </c>
      <c r="L11005">
        <v>40</v>
      </c>
      <c r="M11005">
        <v>1</v>
      </c>
      <c r="N11005">
        <f t="shared" si="430"/>
        <v>0</v>
      </c>
      <c r="O11005">
        <f t="shared" si="431"/>
        <v>0</v>
      </c>
      <c r="P11005" t="s">
        <v>12694</v>
      </c>
    </row>
    <row r="11006" spans="2:16" x14ac:dyDescent="0.25">
      <c r="B11006" t="s">
        <v>11012</v>
      </c>
      <c r="C11006" s="119" t="s">
        <v>60</v>
      </c>
      <c r="D11006" t="s">
        <v>11550</v>
      </c>
      <c r="E11006" t="s">
        <v>11530</v>
      </c>
      <c r="F11006" t="s">
        <v>11540</v>
      </c>
      <c r="G11006" t="s">
        <v>61</v>
      </c>
      <c r="H11006" t="s">
        <v>18</v>
      </c>
      <c r="I11006" t="s">
        <v>11541</v>
      </c>
      <c r="J11006">
        <v>2018</v>
      </c>
      <c r="K11006">
        <v>652.54</v>
      </c>
      <c r="L11006">
        <v>35</v>
      </c>
      <c r="M11006">
        <v>1</v>
      </c>
      <c r="N11006">
        <f t="shared" si="430"/>
        <v>0</v>
      </c>
      <c r="O11006">
        <f t="shared" si="431"/>
        <v>0</v>
      </c>
      <c r="P11006" t="s">
        <v>12694</v>
      </c>
    </row>
    <row r="11007" spans="2:16" x14ac:dyDescent="0.25">
      <c r="B11007" t="s">
        <v>11013</v>
      </c>
      <c r="C11007" s="119" t="s">
        <v>60</v>
      </c>
      <c r="D11007" t="s">
        <v>11537</v>
      </c>
      <c r="E11007" t="s">
        <v>11530</v>
      </c>
      <c r="F11007" t="s">
        <v>11540</v>
      </c>
      <c r="G11007" t="s">
        <v>61</v>
      </c>
      <c r="H11007" t="s">
        <v>18</v>
      </c>
      <c r="I11007" t="s">
        <v>11541</v>
      </c>
      <c r="J11007">
        <v>2018</v>
      </c>
      <c r="K11007">
        <v>650.74</v>
      </c>
      <c r="L11007">
        <v>20</v>
      </c>
      <c r="M11007">
        <v>1</v>
      </c>
      <c r="N11007">
        <f t="shared" si="430"/>
        <v>0</v>
      </c>
      <c r="O11007">
        <f t="shared" si="431"/>
        <v>0</v>
      </c>
      <c r="P11007" t="s">
        <v>12694</v>
      </c>
    </row>
    <row r="11008" spans="2:16" x14ac:dyDescent="0.25">
      <c r="B11008" t="s">
        <v>11014</v>
      </c>
      <c r="C11008" s="119" t="s">
        <v>60</v>
      </c>
      <c r="D11008" t="s">
        <v>11537</v>
      </c>
      <c r="E11008" t="s">
        <v>11530</v>
      </c>
      <c r="F11008" t="s">
        <v>11540</v>
      </c>
      <c r="G11008" t="s">
        <v>61</v>
      </c>
      <c r="H11008" t="s">
        <v>18</v>
      </c>
      <c r="I11008" t="s">
        <v>11541</v>
      </c>
      <c r="J11008">
        <v>2018</v>
      </c>
      <c r="K11008">
        <v>651.78</v>
      </c>
      <c r="L11008">
        <v>26</v>
      </c>
      <c r="M11008">
        <v>1</v>
      </c>
      <c r="N11008">
        <f t="shared" si="430"/>
        <v>0</v>
      </c>
      <c r="O11008">
        <f t="shared" si="431"/>
        <v>0</v>
      </c>
      <c r="P11008" t="s">
        <v>12694</v>
      </c>
    </row>
    <row r="11009" spans="2:16" x14ac:dyDescent="0.25">
      <c r="B11009" t="s">
        <v>11015</v>
      </c>
      <c r="C11009" s="119" t="s">
        <v>60</v>
      </c>
      <c r="D11009" t="s">
        <v>11542</v>
      </c>
      <c r="E11009" t="s">
        <v>11530</v>
      </c>
      <c r="F11009" t="s">
        <v>11540</v>
      </c>
      <c r="G11009" t="s">
        <v>61</v>
      </c>
      <c r="H11009" t="s">
        <v>18</v>
      </c>
      <c r="I11009" t="s">
        <v>11541</v>
      </c>
      <c r="J11009">
        <v>2018</v>
      </c>
      <c r="K11009">
        <v>684.63</v>
      </c>
      <c r="L11009">
        <v>31</v>
      </c>
      <c r="M11009">
        <v>1</v>
      </c>
      <c r="N11009">
        <f t="shared" si="430"/>
        <v>0</v>
      </c>
      <c r="O11009">
        <f t="shared" si="431"/>
        <v>0</v>
      </c>
      <c r="P11009" t="s">
        <v>12694</v>
      </c>
    </row>
    <row r="11010" spans="2:16" x14ac:dyDescent="0.25">
      <c r="B11010" t="s">
        <v>11016</v>
      </c>
      <c r="C11010" s="119" t="s">
        <v>60</v>
      </c>
      <c r="D11010" t="s">
        <v>11537</v>
      </c>
      <c r="E11010" t="s">
        <v>11530</v>
      </c>
      <c r="F11010" t="s">
        <v>11540</v>
      </c>
      <c r="G11010" t="s">
        <v>61</v>
      </c>
      <c r="H11010" t="s">
        <v>18</v>
      </c>
      <c r="I11010" t="s">
        <v>11541</v>
      </c>
      <c r="J11010">
        <v>2018</v>
      </c>
      <c r="K11010">
        <v>682.3</v>
      </c>
      <c r="L11010">
        <v>30</v>
      </c>
      <c r="M11010">
        <v>1</v>
      </c>
      <c r="N11010">
        <f t="shared" si="430"/>
        <v>0</v>
      </c>
      <c r="O11010">
        <f t="shared" si="431"/>
        <v>0</v>
      </c>
      <c r="P11010" t="s">
        <v>12694</v>
      </c>
    </row>
    <row r="11011" spans="2:16" x14ac:dyDescent="0.25">
      <c r="B11011" t="s">
        <v>11017</v>
      </c>
      <c r="C11011" s="119" t="s">
        <v>60</v>
      </c>
      <c r="D11011" t="s">
        <v>11539</v>
      </c>
      <c r="E11011" t="s">
        <v>11530</v>
      </c>
      <c r="F11011" t="s">
        <v>11540</v>
      </c>
      <c r="G11011" t="s">
        <v>61</v>
      </c>
      <c r="H11011" t="s">
        <v>18</v>
      </c>
      <c r="I11011" t="s">
        <v>11541</v>
      </c>
      <c r="J11011">
        <v>2018</v>
      </c>
      <c r="K11011">
        <v>683.95</v>
      </c>
      <c r="L11011">
        <v>27</v>
      </c>
      <c r="M11011">
        <v>1</v>
      </c>
      <c r="N11011">
        <f t="shared" si="430"/>
        <v>0</v>
      </c>
      <c r="O11011">
        <f t="shared" si="431"/>
        <v>0</v>
      </c>
      <c r="P11011" t="s">
        <v>12694</v>
      </c>
    </row>
    <row r="11012" spans="2:16" x14ac:dyDescent="0.25">
      <c r="B11012" t="s">
        <v>11018</v>
      </c>
      <c r="C11012" s="119" t="s">
        <v>60</v>
      </c>
      <c r="D11012" t="s">
        <v>11537</v>
      </c>
      <c r="E11012" t="s">
        <v>11530</v>
      </c>
      <c r="F11012" t="s">
        <v>11540</v>
      </c>
      <c r="G11012" t="s">
        <v>61</v>
      </c>
      <c r="H11012" t="s">
        <v>18</v>
      </c>
      <c r="I11012" t="s">
        <v>11541</v>
      </c>
      <c r="J11012">
        <v>2018</v>
      </c>
      <c r="K11012">
        <v>651.6</v>
      </c>
      <c r="L11012">
        <v>25</v>
      </c>
      <c r="M11012">
        <v>1</v>
      </c>
      <c r="N11012">
        <f t="shared" si="430"/>
        <v>0</v>
      </c>
      <c r="O11012">
        <f t="shared" si="431"/>
        <v>0</v>
      </c>
      <c r="P11012" t="s">
        <v>12694</v>
      </c>
    </row>
    <row r="11013" spans="2:16" x14ac:dyDescent="0.25">
      <c r="B11013" t="s">
        <v>11019</v>
      </c>
      <c r="C11013" s="119" t="s">
        <v>60</v>
      </c>
      <c r="D11013" t="s">
        <v>11537</v>
      </c>
      <c r="E11013" t="s">
        <v>11530</v>
      </c>
      <c r="F11013" t="s">
        <v>11540</v>
      </c>
      <c r="G11013" t="s">
        <v>61</v>
      </c>
      <c r="H11013" t="s">
        <v>18</v>
      </c>
      <c r="I11013" t="s">
        <v>11541</v>
      </c>
      <c r="J11013">
        <v>2018</v>
      </c>
      <c r="K11013">
        <v>651.26</v>
      </c>
      <c r="L11013">
        <v>23</v>
      </c>
      <c r="M11013">
        <v>1</v>
      </c>
      <c r="N11013">
        <f t="shared" si="430"/>
        <v>0</v>
      </c>
      <c r="O11013">
        <f t="shared" si="431"/>
        <v>0</v>
      </c>
      <c r="P11013" t="s">
        <v>12694</v>
      </c>
    </row>
    <row r="11014" spans="2:16" x14ac:dyDescent="0.25">
      <c r="B11014" t="s">
        <v>11020</v>
      </c>
      <c r="C11014" s="119" t="s">
        <v>60</v>
      </c>
      <c r="D11014" t="s">
        <v>11537</v>
      </c>
      <c r="E11014" t="s">
        <v>11530</v>
      </c>
      <c r="F11014" t="s">
        <v>11540</v>
      </c>
      <c r="G11014" t="s">
        <v>61</v>
      </c>
      <c r="H11014" t="s">
        <v>18</v>
      </c>
      <c r="I11014" t="s">
        <v>11541</v>
      </c>
      <c r="J11014">
        <v>2018</v>
      </c>
      <c r="K11014">
        <v>1641.84</v>
      </c>
      <c r="L11014">
        <v>22</v>
      </c>
      <c r="M11014">
        <v>1</v>
      </c>
      <c r="N11014">
        <f t="shared" si="430"/>
        <v>0</v>
      </c>
      <c r="O11014">
        <f t="shared" si="431"/>
        <v>0</v>
      </c>
      <c r="P11014" t="s">
        <v>12694</v>
      </c>
    </row>
    <row r="11015" spans="2:16" x14ac:dyDescent="0.25">
      <c r="B11015" t="s">
        <v>11021</v>
      </c>
      <c r="C11015" s="119" t="s">
        <v>60</v>
      </c>
      <c r="D11015" t="s">
        <v>11537</v>
      </c>
      <c r="E11015" t="s">
        <v>11530</v>
      </c>
      <c r="F11015" t="s">
        <v>11540</v>
      </c>
      <c r="G11015" t="s">
        <v>61</v>
      </c>
      <c r="H11015" t="s">
        <v>18</v>
      </c>
      <c r="I11015" t="s">
        <v>11541</v>
      </c>
      <c r="J11015">
        <v>2018</v>
      </c>
      <c r="K11015">
        <v>648.45000000000005</v>
      </c>
      <c r="L11015">
        <v>31</v>
      </c>
      <c r="M11015">
        <v>1</v>
      </c>
      <c r="N11015">
        <f t="shared" si="430"/>
        <v>0</v>
      </c>
      <c r="O11015">
        <f t="shared" si="431"/>
        <v>0</v>
      </c>
      <c r="P11015" t="s">
        <v>12694</v>
      </c>
    </row>
    <row r="11016" spans="2:16" x14ac:dyDescent="0.25">
      <c r="B11016" t="s">
        <v>11022</v>
      </c>
      <c r="C11016" s="119" t="s">
        <v>60</v>
      </c>
      <c r="D11016" t="s">
        <v>11552</v>
      </c>
      <c r="E11016" t="s">
        <v>11530</v>
      </c>
      <c r="F11016" t="s">
        <v>11540</v>
      </c>
      <c r="G11016" t="s">
        <v>61</v>
      </c>
      <c r="H11016" t="s">
        <v>18</v>
      </c>
      <c r="I11016" t="s">
        <v>11541</v>
      </c>
      <c r="J11016">
        <v>2018</v>
      </c>
      <c r="K11016">
        <v>653.07000000000005</v>
      </c>
      <c r="L11016">
        <v>32</v>
      </c>
      <c r="M11016">
        <v>1</v>
      </c>
      <c r="N11016">
        <f t="shared" si="430"/>
        <v>0</v>
      </c>
      <c r="O11016">
        <f t="shared" si="431"/>
        <v>0</v>
      </c>
      <c r="P11016" t="s">
        <v>12694</v>
      </c>
    </row>
    <row r="11017" spans="2:16" x14ac:dyDescent="0.25">
      <c r="B11017" t="s">
        <v>11023</v>
      </c>
      <c r="C11017" s="119" t="s">
        <v>60</v>
      </c>
      <c r="D11017" t="s">
        <v>11537</v>
      </c>
      <c r="E11017" t="s">
        <v>11530</v>
      </c>
      <c r="F11017" t="s">
        <v>11540</v>
      </c>
      <c r="G11017" t="s">
        <v>61</v>
      </c>
      <c r="H11017" t="s">
        <v>18</v>
      </c>
      <c r="I11017" t="s">
        <v>11541</v>
      </c>
      <c r="J11017">
        <v>2018</v>
      </c>
      <c r="K11017">
        <v>647.77</v>
      </c>
      <c r="L11017">
        <v>27</v>
      </c>
      <c r="M11017">
        <v>1</v>
      </c>
      <c r="N11017">
        <f t="shared" si="430"/>
        <v>0</v>
      </c>
      <c r="O11017">
        <f t="shared" si="431"/>
        <v>0</v>
      </c>
      <c r="P11017" t="s">
        <v>12694</v>
      </c>
    </row>
    <row r="11018" spans="2:16" x14ac:dyDescent="0.25">
      <c r="B11018" t="s">
        <v>11024</v>
      </c>
      <c r="C11018" s="119" t="s">
        <v>60</v>
      </c>
      <c r="D11018" t="s">
        <v>11537</v>
      </c>
      <c r="E11018" t="s">
        <v>11530</v>
      </c>
      <c r="F11018" t="s">
        <v>11540</v>
      </c>
      <c r="G11018" t="s">
        <v>61</v>
      </c>
      <c r="H11018" t="s">
        <v>18</v>
      </c>
      <c r="I11018" t="s">
        <v>11541</v>
      </c>
      <c r="J11018">
        <v>2018</v>
      </c>
      <c r="K11018">
        <v>649.75</v>
      </c>
      <c r="L11018">
        <v>27</v>
      </c>
      <c r="M11018">
        <v>1</v>
      </c>
      <c r="N11018">
        <f t="shared" si="430"/>
        <v>0</v>
      </c>
      <c r="O11018">
        <f t="shared" si="431"/>
        <v>0</v>
      </c>
      <c r="P11018" t="s">
        <v>12694</v>
      </c>
    </row>
    <row r="11019" spans="2:16" x14ac:dyDescent="0.25">
      <c r="B11019" t="s">
        <v>11025</v>
      </c>
      <c r="C11019" s="119" t="s">
        <v>60</v>
      </c>
      <c r="D11019" t="s">
        <v>11537</v>
      </c>
      <c r="E11019" t="s">
        <v>11530</v>
      </c>
      <c r="F11019" t="s">
        <v>11540</v>
      </c>
      <c r="G11019" t="s">
        <v>61</v>
      </c>
      <c r="H11019" t="s">
        <v>18</v>
      </c>
      <c r="I11019" t="s">
        <v>11541</v>
      </c>
      <c r="J11019">
        <v>2018</v>
      </c>
      <c r="K11019">
        <v>683.91</v>
      </c>
      <c r="L11019">
        <v>24</v>
      </c>
      <c r="M11019">
        <v>1</v>
      </c>
      <c r="N11019">
        <f t="shared" ref="N11019:N11082" si="432">IF(K11019&lt;100,1,0)</f>
        <v>0</v>
      </c>
      <c r="O11019">
        <f t="shared" si="431"/>
        <v>0</v>
      </c>
      <c r="P11019" t="s">
        <v>12694</v>
      </c>
    </row>
    <row r="11020" spans="2:16" x14ac:dyDescent="0.25">
      <c r="B11020" t="s">
        <v>11026</v>
      </c>
      <c r="C11020" s="119" t="s">
        <v>60</v>
      </c>
      <c r="D11020" t="s">
        <v>11539</v>
      </c>
      <c r="E11020" t="s">
        <v>11530</v>
      </c>
      <c r="F11020" t="s">
        <v>11540</v>
      </c>
      <c r="G11020" t="s">
        <v>61</v>
      </c>
      <c r="H11020" t="s">
        <v>18</v>
      </c>
      <c r="I11020" t="s">
        <v>11541</v>
      </c>
      <c r="J11020">
        <v>2018</v>
      </c>
      <c r="K11020">
        <v>686.52</v>
      </c>
      <c r="L11020">
        <v>42</v>
      </c>
      <c r="M11020">
        <v>1</v>
      </c>
      <c r="N11020">
        <f t="shared" si="432"/>
        <v>0</v>
      </c>
      <c r="O11020">
        <f t="shared" si="431"/>
        <v>0</v>
      </c>
      <c r="P11020" t="s">
        <v>12694</v>
      </c>
    </row>
    <row r="11021" spans="2:16" x14ac:dyDescent="0.25">
      <c r="B11021" t="s">
        <v>11027</v>
      </c>
      <c r="C11021" s="119" t="s">
        <v>60</v>
      </c>
      <c r="D11021" t="s">
        <v>11537</v>
      </c>
      <c r="E11021" t="s">
        <v>11530</v>
      </c>
      <c r="F11021" t="s">
        <v>11540</v>
      </c>
      <c r="G11021" t="s">
        <v>61</v>
      </c>
      <c r="H11021" t="s">
        <v>18</v>
      </c>
      <c r="I11021" t="s">
        <v>11541</v>
      </c>
      <c r="J11021">
        <v>2018</v>
      </c>
      <c r="K11021">
        <v>683.73</v>
      </c>
      <c r="L11021">
        <v>23</v>
      </c>
      <c r="M11021">
        <v>1</v>
      </c>
      <c r="N11021">
        <f t="shared" si="432"/>
        <v>0</v>
      </c>
      <c r="O11021">
        <f t="shared" si="431"/>
        <v>0</v>
      </c>
      <c r="P11021" t="s">
        <v>12693</v>
      </c>
    </row>
    <row r="11022" spans="2:16" x14ac:dyDescent="0.25">
      <c r="B11022" t="s">
        <v>11028</v>
      </c>
      <c r="C11022" s="119" t="s">
        <v>60</v>
      </c>
      <c r="D11022" t="s">
        <v>11537</v>
      </c>
      <c r="E11022" t="s">
        <v>11530</v>
      </c>
      <c r="F11022" t="s">
        <v>11540</v>
      </c>
      <c r="G11022" t="s">
        <v>61</v>
      </c>
      <c r="H11022" t="s">
        <v>18</v>
      </c>
      <c r="I11022" t="s">
        <v>11541</v>
      </c>
      <c r="J11022">
        <v>2018</v>
      </c>
      <c r="K11022">
        <v>651.26</v>
      </c>
      <c r="L11022">
        <v>23</v>
      </c>
      <c r="M11022">
        <v>1</v>
      </c>
      <c r="N11022">
        <f t="shared" si="432"/>
        <v>0</v>
      </c>
      <c r="O11022">
        <f t="shared" si="431"/>
        <v>0</v>
      </c>
      <c r="P11022" t="s">
        <v>12693</v>
      </c>
    </row>
    <row r="11023" spans="2:16" x14ac:dyDescent="0.25">
      <c r="B11023" t="s">
        <v>11029</v>
      </c>
      <c r="C11023" s="119" t="s">
        <v>60</v>
      </c>
      <c r="D11023" t="s">
        <v>11537</v>
      </c>
      <c r="E11023" t="s">
        <v>11530</v>
      </c>
      <c r="F11023" t="s">
        <v>11540</v>
      </c>
      <c r="G11023" t="s">
        <v>61</v>
      </c>
      <c r="H11023" t="s">
        <v>18</v>
      </c>
      <c r="I11023" t="s">
        <v>11541</v>
      </c>
      <c r="J11023">
        <v>2018</v>
      </c>
      <c r="K11023">
        <v>650.41</v>
      </c>
      <c r="L11023">
        <v>18</v>
      </c>
      <c r="M11023">
        <v>1</v>
      </c>
      <c r="N11023">
        <f t="shared" si="432"/>
        <v>0</v>
      </c>
      <c r="O11023">
        <f t="shared" si="431"/>
        <v>0</v>
      </c>
      <c r="P11023" t="s">
        <v>12693</v>
      </c>
    </row>
    <row r="11024" spans="2:16" x14ac:dyDescent="0.25">
      <c r="B11024" t="s">
        <v>11030</v>
      </c>
      <c r="C11024" s="119" t="s">
        <v>60</v>
      </c>
      <c r="D11024" t="s">
        <v>11537</v>
      </c>
      <c r="E11024" t="s">
        <v>11530</v>
      </c>
      <c r="F11024" t="s">
        <v>11540</v>
      </c>
      <c r="G11024" t="s">
        <v>61</v>
      </c>
      <c r="H11024" t="s">
        <v>18</v>
      </c>
      <c r="I11024" t="s">
        <v>11541</v>
      </c>
      <c r="J11024">
        <v>2018</v>
      </c>
      <c r="K11024">
        <v>684.59</v>
      </c>
      <c r="L11024">
        <v>28</v>
      </c>
      <c r="M11024">
        <v>1</v>
      </c>
      <c r="N11024">
        <f t="shared" si="432"/>
        <v>0</v>
      </c>
      <c r="O11024">
        <f t="shared" si="431"/>
        <v>0</v>
      </c>
      <c r="P11024" t="s">
        <v>12694</v>
      </c>
    </row>
    <row r="11025" spans="2:16" x14ac:dyDescent="0.25">
      <c r="B11025" t="s">
        <v>11031</v>
      </c>
      <c r="C11025" s="119" t="s">
        <v>60</v>
      </c>
      <c r="D11025" t="s">
        <v>11552</v>
      </c>
      <c r="E11025" t="s">
        <v>11530</v>
      </c>
      <c r="F11025" t="s">
        <v>11540</v>
      </c>
      <c r="G11025" t="s">
        <v>61</v>
      </c>
      <c r="H11025" t="s">
        <v>18</v>
      </c>
      <c r="I11025" t="s">
        <v>11541</v>
      </c>
      <c r="J11025">
        <v>2018</v>
      </c>
      <c r="K11025">
        <v>655.38</v>
      </c>
      <c r="L11025">
        <v>44</v>
      </c>
      <c r="M11025">
        <v>1</v>
      </c>
      <c r="N11025">
        <f t="shared" si="432"/>
        <v>0</v>
      </c>
      <c r="O11025">
        <f t="shared" si="431"/>
        <v>0</v>
      </c>
      <c r="P11025" t="s">
        <v>12694</v>
      </c>
    </row>
    <row r="11026" spans="2:16" x14ac:dyDescent="0.25">
      <c r="B11026" t="s">
        <v>11032</v>
      </c>
      <c r="C11026" s="119" t="s">
        <v>60</v>
      </c>
      <c r="D11026" t="s">
        <v>11537</v>
      </c>
      <c r="E11026" t="s">
        <v>11530</v>
      </c>
      <c r="F11026" t="s">
        <v>11540</v>
      </c>
      <c r="G11026" t="s">
        <v>61</v>
      </c>
      <c r="H11026" t="s">
        <v>18</v>
      </c>
      <c r="I11026" t="s">
        <v>11541</v>
      </c>
      <c r="J11026">
        <v>2018</v>
      </c>
      <c r="K11026">
        <v>683.56</v>
      </c>
      <c r="L11026">
        <v>22</v>
      </c>
      <c r="M11026">
        <v>1</v>
      </c>
      <c r="N11026">
        <f t="shared" si="432"/>
        <v>0</v>
      </c>
      <c r="O11026">
        <f t="shared" si="431"/>
        <v>0</v>
      </c>
      <c r="P11026" t="s">
        <v>12694</v>
      </c>
    </row>
    <row r="11027" spans="2:16" x14ac:dyDescent="0.25">
      <c r="B11027" t="s">
        <v>11033</v>
      </c>
      <c r="C11027" s="119" t="s">
        <v>60</v>
      </c>
      <c r="D11027" t="s">
        <v>11552</v>
      </c>
      <c r="E11027" t="s">
        <v>11530</v>
      </c>
      <c r="F11027" t="s">
        <v>11540</v>
      </c>
      <c r="G11027" t="s">
        <v>61</v>
      </c>
      <c r="H11027" t="s">
        <v>18</v>
      </c>
      <c r="I11027" t="s">
        <v>11541</v>
      </c>
      <c r="J11027">
        <v>2018</v>
      </c>
      <c r="K11027">
        <v>688.42</v>
      </c>
      <c r="L11027">
        <v>47</v>
      </c>
      <c r="M11027">
        <v>1</v>
      </c>
      <c r="N11027">
        <f t="shared" si="432"/>
        <v>0</v>
      </c>
      <c r="O11027">
        <f t="shared" si="431"/>
        <v>0</v>
      </c>
      <c r="P11027" t="s">
        <v>12694</v>
      </c>
    </row>
    <row r="11028" spans="2:16" x14ac:dyDescent="0.25">
      <c r="B11028" t="s">
        <v>11034</v>
      </c>
      <c r="C11028" s="119" t="s">
        <v>60</v>
      </c>
      <c r="D11028" t="s">
        <v>11552</v>
      </c>
      <c r="E11028" t="s">
        <v>11530</v>
      </c>
      <c r="F11028" t="s">
        <v>11540</v>
      </c>
      <c r="G11028" t="s">
        <v>61</v>
      </c>
      <c r="H11028" t="s">
        <v>18</v>
      </c>
      <c r="I11028" t="s">
        <v>11541</v>
      </c>
      <c r="J11028">
        <v>2018</v>
      </c>
      <c r="K11028">
        <v>653.07000000000005</v>
      </c>
      <c r="L11028">
        <v>32</v>
      </c>
      <c r="M11028">
        <v>1</v>
      </c>
      <c r="N11028">
        <f t="shared" si="432"/>
        <v>0</v>
      </c>
      <c r="O11028">
        <f t="shared" si="431"/>
        <v>0</v>
      </c>
      <c r="P11028" t="s">
        <v>11528</v>
      </c>
    </row>
    <row r="11029" spans="2:16" x14ac:dyDescent="0.25">
      <c r="B11029" t="s">
        <v>11035</v>
      </c>
      <c r="C11029" s="119" t="s">
        <v>60</v>
      </c>
      <c r="D11029" t="s">
        <v>11552</v>
      </c>
      <c r="E11029" t="s">
        <v>11530</v>
      </c>
      <c r="F11029" t="s">
        <v>11540</v>
      </c>
      <c r="G11029" t="s">
        <v>61</v>
      </c>
      <c r="H11029" t="s">
        <v>18</v>
      </c>
      <c r="I11029" t="s">
        <v>11541</v>
      </c>
      <c r="J11029">
        <v>2018</v>
      </c>
      <c r="K11029">
        <v>653.25</v>
      </c>
      <c r="L11029">
        <v>33</v>
      </c>
      <c r="M11029">
        <v>1</v>
      </c>
      <c r="N11029">
        <f t="shared" si="432"/>
        <v>0</v>
      </c>
      <c r="O11029">
        <f t="shared" si="431"/>
        <v>0</v>
      </c>
      <c r="P11029" t="s">
        <v>12694</v>
      </c>
    </row>
    <row r="11030" spans="2:16" x14ac:dyDescent="0.25">
      <c r="B11030" t="s">
        <v>11036</v>
      </c>
      <c r="C11030" s="119" t="s">
        <v>60</v>
      </c>
      <c r="D11030" t="s">
        <v>11537</v>
      </c>
      <c r="E11030" t="s">
        <v>11530</v>
      </c>
      <c r="F11030" t="s">
        <v>11540</v>
      </c>
      <c r="G11030" t="s">
        <v>61</v>
      </c>
      <c r="H11030" t="s">
        <v>18</v>
      </c>
      <c r="I11030" t="s">
        <v>11541</v>
      </c>
      <c r="J11030">
        <v>2018</v>
      </c>
      <c r="K11030">
        <v>650.41</v>
      </c>
      <c r="L11030">
        <v>18</v>
      </c>
      <c r="M11030">
        <v>1</v>
      </c>
      <c r="N11030">
        <f t="shared" si="432"/>
        <v>0</v>
      </c>
      <c r="O11030">
        <f t="shared" si="431"/>
        <v>0</v>
      </c>
      <c r="P11030" t="s">
        <v>12694</v>
      </c>
    </row>
    <row r="11031" spans="2:16" x14ac:dyDescent="0.25">
      <c r="B11031" t="s">
        <v>11037</v>
      </c>
      <c r="C11031" s="119" t="s">
        <v>60</v>
      </c>
      <c r="D11031" t="s">
        <v>11542</v>
      </c>
      <c r="E11031" t="s">
        <v>11530</v>
      </c>
      <c r="F11031" t="s">
        <v>11540</v>
      </c>
      <c r="G11031" t="s">
        <v>61</v>
      </c>
      <c r="H11031" t="s">
        <v>18</v>
      </c>
      <c r="I11031" t="s">
        <v>11541</v>
      </c>
      <c r="J11031">
        <v>2018</v>
      </c>
      <c r="K11031">
        <v>685.16</v>
      </c>
      <c r="L11031">
        <v>34</v>
      </c>
      <c r="M11031">
        <v>1</v>
      </c>
      <c r="N11031">
        <f t="shared" si="432"/>
        <v>0</v>
      </c>
      <c r="O11031">
        <f t="shared" si="431"/>
        <v>0</v>
      </c>
      <c r="P11031" t="s">
        <v>12694</v>
      </c>
    </row>
    <row r="11032" spans="2:16" x14ac:dyDescent="0.25">
      <c r="B11032" t="s">
        <v>11038</v>
      </c>
      <c r="C11032" s="119" t="s">
        <v>60</v>
      </c>
      <c r="D11032" t="s">
        <v>11537</v>
      </c>
      <c r="E11032" t="s">
        <v>11530</v>
      </c>
      <c r="F11032" t="s">
        <v>11540</v>
      </c>
      <c r="G11032" t="s">
        <v>61</v>
      </c>
      <c r="H11032" t="s">
        <v>18</v>
      </c>
      <c r="I11032" t="s">
        <v>11541</v>
      </c>
      <c r="J11032">
        <v>2018</v>
      </c>
      <c r="K11032">
        <v>682.88</v>
      </c>
      <c r="L11032">
        <v>18</v>
      </c>
      <c r="M11032">
        <v>1</v>
      </c>
      <c r="N11032">
        <f t="shared" si="432"/>
        <v>0</v>
      </c>
      <c r="O11032">
        <f t="shared" si="431"/>
        <v>0</v>
      </c>
      <c r="P11032" t="s">
        <v>12694</v>
      </c>
    </row>
    <row r="11033" spans="2:16" x14ac:dyDescent="0.25">
      <c r="B11033" t="s">
        <v>11039</v>
      </c>
      <c r="C11033" s="119" t="s">
        <v>60</v>
      </c>
      <c r="D11033" t="s">
        <v>11539</v>
      </c>
      <c r="E11033" t="s">
        <v>11530</v>
      </c>
      <c r="F11033" t="s">
        <v>11540</v>
      </c>
      <c r="G11033" t="s">
        <v>61</v>
      </c>
      <c r="H11033" t="s">
        <v>18</v>
      </c>
      <c r="I11033" t="s">
        <v>11541</v>
      </c>
      <c r="J11033">
        <v>2018</v>
      </c>
      <c r="K11033">
        <v>686.45</v>
      </c>
      <c r="L11033">
        <v>57</v>
      </c>
      <c r="M11033">
        <v>1</v>
      </c>
      <c r="N11033">
        <f t="shared" si="432"/>
        <v>0</v>
      </c>
      <c r="O11033">
        <f t="shared" si="431"/>
        <v>0</v>
      </c>
      <c r="P11033" t="s">
        <v>12694</v>
      </c>
    </row>
    <row r="11034" spans="2:16" x14ac:dyDescent="0.25">
      <c r="B11034" t="s">
        <v>11040</v>
      </c>
      <c r="C11034" s="119" t="s">
        <v>60</v>
      </c>
      <c r="D11034" t="s">
        <v>11539</v>
      </c>
      <c r="E11034" t="s">
        <v>11530</v>
      </c>
      <c r="F11034" t="s">
        <v>11540</v>
      </c>
      <c r="G11034" t="s">
        <v>61</v>
      </c>
      <c r="H11034" t="s">
        <v>18</v>
      </c>
      <c r="I11034" t="s">
        <v>11541</v>
      </c>
      <c r="J11034">
        <v>2018</v>
      </c>
      <c r="K11034">
        <v>682.15</v>
      </c>
      <c r="L11034">
        <v>32</v>
      </c>
      <c r="M11034">
        <v>1</v>
      </c>
      <c r="N11034">
        <f t="shared" si="432"/>
        <v>0</v>
      </c>
      <c r="O11034">
        <f t="shared" si="431"/>
        <v>0</v>
      </c>
      <c r="P11034" t="s">
        <v>12694</v>
      </c>
    </row>
    <row r="11035" spans="2:16" x14ac:dyDescent="0.25">
      <c r="B11035" t="s">
        <v>11041</v>
      </c>
      <c r="C11035" s="119" t="s">
        <v>60</v>
      </c>
      <c r="D11035" t="s">
        <v>11537</v>
      </c>
      <c r="E11035" t="s">
        <v>11530</v>
      </c>
      <c r="F11035" t="s">
        <v>11540</v>
      </c>
      <c r="G11035" t="s">
        <v>61</v>
      </c>
      <c r="H11035" t="s">
        <v>18</v>
      </c>
      <c r="I11035" t="s">
        <v>11541</v>
      </c>
      <c r="J11035">
        <v>2018</v>
      </c>
      <c r="K11035">
        <v>685.37</v>
      </c>
      <c r="L11035">
        <v>32</v>
      </c>
      <c r="M11035">
        <v>1</v>
      </c>
      <c r="N11035">
        <f t="shared" si="432"/>
        <v>0</v>
      </c>
      <c r="O11035">
        <f t="shared" si="431"/>
        <v>0</v>
      </c>
      <c r="P11035" t="s">
        <v>12694</v>
      </c>
    </row>
    <row r="11036" spans="2:16" x14ac:dyDescent="0.25">
      <c r="B11036" t="s">
        <v>11042</v>
      </c>
      <c r="C11036" s="119" t="s">
        <v>60</v>
      </c>
      <c r="D11036" t="s">
        <v>11550</v>
      </c>
      <c r="E11036" t="s">
        <v>11530</v>
      </c>
      <c r="F11036" t="s">
        <v>11540</v>
      </c>
      <c r="G11036" t="s">
        <v>61</v>
      </c>
      <c r="H11036" t="s">
        <v>18</v>
      </c>
      <c r="I11036" t="s">
        <v>11541</v>
      </c>
      <c r="J11036">
        <v>2018</v>
      </c>
      <c r="K11036">
        <v>653.66999999999996</v>
      </c>
      <c r="L11036">
        <v>37</v>
      </c>
      <c r="M11036">
        <v>1</v>
      </c>
      <c r="N11036">
        <f t="shared" si="432"/>
        <v>0</v>
      </c>
      <c r="O11036">
        <f t="shared" si="431"/>
        <v>0</v>
      </c>
      <c r="P11036" t="s">
        <v>12694</v>
      </c>
    </row>
    <row r="11037" spans="2:16" x14ac:dyDescent="0.25">
      <c r="B11037" t="s">
        <v>11043</v>
      </c>
      <c r="C11037" s="119" t="s">
        <v>60</v>
      </c>
      <c r="D11037" t="s">
        <v>11550</v>
      </c>
      <c r="E11037" t="s">
        <v>11530</v>
      </c>
      <c r="F11037" t="s">
        <v>11540</v>
      </c>
      <c r="G11037" t="s">
        <v>61</v>
      </c>
      <c r="H11037" t="s">
        <v>18</v>
      </c>
      <c r="I11037" t="s">
        <v>11541</v>
      </c>
      <c r="J11037">
        <v>2018</v>
      </c>
      <c r="K11037">
        <v>654.01</v>
      </c>
      <c r="L11037">
        <v>39</v>
      </c>
      <c r="M11037">
        <v>1</v>
      </c>
      <c r="N11037">
        <f t="shared" si="432"/>
        <v>0</v>
      </c>
      <c r="O11037">
        <f t="shared" si="431"/>
        <v>0</v>
      </c>
      <c r="P11037" t="s">
        <v>12694</v>
      </c>
    </row>
    <row r="11038" spans="2:16" x14ac:dyDescent="0.25">
      <c r="B11038" t="s">
        <v>11044</v>
      </c>
      <c r="C11038" s="119" t="s">
        <v>60</v>
      </c>
      <c r="D11038" t="s">
        <v>11537</v>
      </c>
      <c r="E11038" t="s">
        <v>11530</v>
      </c>
      <c r="F11038" t="s">
        <v>11540</v>
      </c>
      <c r="G11038" t="s">
        <v>61</v>
      </c>
      <c r="H11038" t="s">
        <v>18</v>
      </c>
      <c r="I11038" t="s">
        <v>11541</v>
      </c>
      <c r="J11038">
        <v>2018</v>
      </c>
      <c r="K11038">
        <v>684.85</v>
      </c>
      <c r="L11038">
        <v>29</v>
      </c>
      <c r="M11038">
        <v>1</v>
      </c>
      <c r="N11038">
        <f t="shared" si="432"/>
        <v>0</v>
      </c>
      <c r="O11038">
        <f t="shared" si="431"/>
        <v>0</v>
      </c>
      <c r="P11038" t="s">
        <v>12693</v>
      </c>
    </row>
    <row r="11039" spans="2:16" x14ac:dyDescent="0.25">
      <c r="B11039" t="s">
        <v>11045</v>
      </c>
      <c r="C11039" s="119" t="s">
        <v>60</v>
      </c>
      <c r="D11039" t="s">
        <v>11537</v>
      </c>
      <c r="E11039" t="s">
        <v>11530</v>
      </c>
      <c r="F11039" t="s">
        <v>11540</v>
      </c>
      <c r="G11039" t="s">
        <v>61</v>
      </c>
      <c r="H11039" t="s">
        <v>18</v>
      </c>
      <c r="I11039" t="s">
        <v>11541</v>
      </c>
      <c r="J11039">
        <v>2018</v>
      </c>
      <c r="K11039">
        <v>685</v>
      </c>
      <c r="L11039">
        <v>30</v>
      </c>
      <c r="M11039">
        <v>1</v>
      </c>
      <c r="N11039">
        <f t="shared" si="432"/>
        <v>0</v>
      </c>
      <c r="O11039">
        <f t="shared" si="431"/>
        <v>0</v>
      </c>
      <c r="P11039" t="s">
        <v>12693</v>
      </c>
    </row>
    <row r="11040" spans="2:16" x14ac:dyDescent="0.25">
      <c r="B11040" t="s">
        <v>11046</v>
      </c>
      <c r="C11040" s="119" t="s">
        <v>60</v>
      </c>
      <c r="D11040" t="s">
        <v>11537</v>
      </c>
      <c r="E11040" t="s">
        <v>11530</v>
      </c>
      <c r="F11040" t="s">
        <v>11540</v>
      </c>
      <c r="G11040" t="s">
        <v>61</v>
      </c>
      <c r="H11040" t="s">
        <v>18</v>
      </c>
      <c r="I11040" t="s">
        <v>11541</v>
      </c>
      <c r="J11040">
        <v>2018</v>
      </c>
      <c r="K11040">
        <v>685.03</v>
      </c>
      <c r="L11040">
        <v>30</v>
      </c>
      <c r="M11040">
        <v>1</v>
      </c>
      <c r="N11040">
        <f t="shared" si="432"/>
        <v>0</v>
      </c>
      <c r="O11040">
        <f t="shared" si="431"/>
        <v>0</v>
      </c>
      <c r="P11040" t="s">
        <v>12693</v>
      </c>
    </row>
    <row r="11041" spans="2:16" x14ac:dyDescent="0.25">
      <c r="B11041" t="s">
        <v>11047</v>
      </c>
      <c r="C11041" s="119" t="s">
        <v>60</v>
      </c>
      <c r="D11041" t="s">
        <v>11550</v>
      </c>
      <c r="E11041" t="s">
        <v>11530</v>
      </c>
      <c r="F11041" t="s">
        <v>11540</v>
      </c>
      <c r="G11041" t="s">
        <v>61</v>
      </c>
      <c r="H11041" t="s">
        <v>18</v>
      </c>
      <c r="I11041" t="s">
        <v>11541</v>
      </c>
      <c r="J11041">
        <v>2018</v>
      </c>
      <c r="K11041">
        <v>652.20000000000005</v>
      </c>
      <c r="L11041">
        <v>28</v>
      </c>
      <c r="M11041">
        <v>1</v>
      </c>
      <c r="N11041">
        <f t="shared" si="432"/>
        <v>0</v>
      </c>
      <c r="O11041">
        <f t="shared" si="431"/>
        <v>0</v>
      </c>
      <c r="P11041" t="s">
        <v>12694</v>
      </c>
    </row>
    <row r="11042" spans="2:16" x14ac:dyDescent="0.25">
      <c r="B11042" t="s">
        <v>11048</v>
      </c>
      <c r="C11042" s="119" t="s">
        <v>60</v>
      </c>
      <c r="D11042" t="s">
        <v>11537</v>
      </c>
      <c r="E11042" t="s">
        <v>11530</v>
      </c>
      <c r="F11042" t="s">
        <v>11540</v>
      </c>
      <c r="G11042" t="s">
        <v>61</v>
      </c>
      <c r="H11042" t="s">
        <v>18</v>
      </c>
      <c r="I11042" t="s">
        <v>11541</v>
      </c>
      <c r="J11042">
        <v>2018</v>
      </c>
      <c r="K11042">
        <v>684.66</v>
      </c>
      <c r="L11042">
        <v>28</v>
      </c>
      <c r="M11042">
        <v>1</v>
      </c>
      <c r="N11042">
        <f t="shared" si="432"/>
        <v>0</v>
      </c>
      <c r="O11042">
        <f t="shared" si="431"/>
        <v>0</v>
      </c>
      <c r="P11042" t="s">
        <v>12694</v>
      </c>
    </row>
    <row r="11043" spans="2:16" x14ac:dyDescent="0.25">
      <c r="B11043" t="s">
        <v>11049</v>
      </c>
      <c r="C11043" s="119" t="s">
        <v>60</v>
      </c>
      <c r="D11043" t="s">
        <v>11537</v>
      </c>
      <c r="E11043" t="s">
        <v>11530</v>
      </c>
      <c r="F11043" t="s">
        <v>11540</v>
      </c>
      <c r="G11043" t="s">
        <v>61</v>
      </c>
      <c r="H11043" t="s">
        <v>18</v>
      </c>
      <c r="I11043" t="s">
        <v>11541</v>
      </c>
      <c r="J11043">
        <v>2018</v>
      </c>
      <c r="K11043">
        <v>683.45</v>
      </c>
      <c r="L11043">
        <v>21</v>
      </c>
      <c r="M11043">
        <v>1</v>
      </c>
      <c r="N11043">
        <f t="shared" si="432"/>
        <v>0</v>
      </c>
      <c r="O11043">
        <f t="shared" si="431"/>
        <v>0</v>
      </c>
      <c r="P11043" t="s">
        <v>12694</v>
      </c>
    </row>
    <row r="11044" spans="2:16" x14ac:dyDescent="0.25">
      <c r="B11044" t="s">
        <v>11050</v>
      </c>
      <c r="C11044" s="119" t="s">
        <v>60</v>
      </c>
      <c r="D11044" t="s">
        <v>11542</v>
      </c>
      <c r="E11044" t="s">
        <v>11530</v>
      </c>
      <c r="F11044" t="s">
        <v>11540</v>
      </c>
      <c r="G11044" t="s">
        <v>61</v>
      </c>
      <c r="H11044" t="s">
        <v>18</v>
      </c>
      <c r="I11044" t="s">
        <v>11541</v>
      </c>
      <c r="J11044">
        <v>2018</v>
      </c>
      <c r="K11044">
        <v>681.81</v>
      </c>
      <c r="L11044">
        <v>30</v>
      </c>
      <c r="M11044">
        <v>1</v>
      </c>
      <c r="N11044">
        <f t="shared" si="432"/>
        <v>0</v>
      </c>
      <c r="O11044">
        <f t="shared" si="431"/>
        <v>0</v>
      </c>
      <c r="P11044" t="s">
        <v>12694</v>
      </c>
    </row>
    <row r="11045" spans="2:16" x14ac:dyDescent="0.25">
      <c r="B11045" t="s">
        <v>11051</v>
      </c>
      <c r="C11045" s="119" t="s">
        <v>60</v>
      </c>
      <c r="D11045" t="s">
        <v>11537</v>
      </c>
      <c r="E11045" t="s">
        <v>11530</v>
      </c>
      <c r="F11045" t="s">
        <v>11540</v>
      </c>
      <c r="G11045" t="s">
        <v>61</v>
      </c>
      <c r="H11045" t="s">
        <v>18</v>
      </c>
      <c r="I11045" t="s">
        <v>11541</v>
      </c>
      <c r="J11045">
        <v>2018</v>
      </c>
      <c r="K11045">
        <v>682.52</v>
      </c>
      <c r="L11045">
        <v>23</v>
      </c>
      <c r="M11045">
        <v>1</v>
      </c>
      <c r="N11045">
        <f t="shared" si="432"/>
        <v>0</v>
      </c>
      <c r="O11045">
        <f t="shared" si="431"/>
        <v>0</v>
      </c>
      <c r="P11045" t="s">
        <v>12694</v>
      </c>
    </row>
    <row r="11046" spans="2:16" x14ac:dyDescent="0.25">
      <c r="B11046" t="s">
        <v>11052</v>
      </c>
      <c r="C11046" s="119" t="s">
        <v>60</v>
      </c>
      <c r="D11046" t="s">
        <v>11537</v>
      </c>
      <c r="E11046" t="s">
        <v>11530</v>
      </c>
      <c r="F11046" t="s">
        <v>11540</v>
      </c>
      <c r="G11046" t="s">
        <v>61</v>
      </c>
      <c r="H11046" t="s">
        <v>18</v>
      </c>
      <c r="I11046" t="s">
        <v>11541</v>
      </c>
      <c r="J11046">
        <v>2018</v>
      </c>
      <c r="K11046">
        <v>683.92</v>
      </c>
      <c r="L11046">
        <v>31</v>
      </c>
      <c r="M11046">
        <v>1</v>
      </c>
      <c r="N11046">
        <f t="shared" si="432"/>
        <v>0</v>
      </c>
      <c r="O11046">
        <f t="shared" si="431"/>
        <v>0</v>
      </c>
      <c r="P11046" t="s">
        <v>12694</v>
      </c>
    </row>
    <row r="11047" spans="2:16" x14ac:dyDescent="0.25">
      <c r="B11047" t="s">
        <v>11053</v>
      </c>
      <c r="C11047" s="119" t="s">
        <v>60</v>
      </c>
      <c r="D11047" t="s">
        <v>11546</v>
      </c>
      <c r="E11047" t="s">
        <v>11530</v>
      </c>
      <c r="F11047" t="s">
        <v>11540</v>
      </c>
      <c r="G11047" t="s">
        <v>61</v>
      </c>
      <c r="H11047" t="s">
        <v>18</v>
      </c>
      <c r="I11047" t="s">
        <v>11541</v>
      </c>
      <c r="J11047">
        <v>2018</v>
      </c>
      <c r="K11047">
        <v>651.16</v>
      </c>
      <c r="L11047">
        <v>29</v>
      </c>
      <c r="M11047">
        <v>1</v>
      </c>
      <c r="N11047">
        <f t="shared" si="432"/>
        <v>0</v>
      </c>
      <c r="O11047">
        <f t="shared" si="431"/>
        <v>0</v>
      </c>
      <c r="P11047" t="s">
        <v>12694</v>
      </c>
    </row>
    <row r="11048" spans="2:16" x14ac:dyDescent="0.25">
      <c r="B11048" t="s">
        <v>11054</v>
      </c>
      <c r="C11048" s="119" t="s">
        <v>60</v>
      </c>
      <c r="D11048" t="s">
        <v>11537</v>
      </c>
      <c r="E11048" t="s">
        <v>11530</v>
      </c>
      <c r="F11048" t="s">
        <v>11540</v>
      </c>
      <c r="G11048" t="s">
        <v>61</v>
      </c>
      <c r="H11048" t="s">
        <v>18</v>
      </c>
      <c r="I11048" t="s">
        <v>11541</v>
      </c>
      <c r="J11048">
        <v>2018</v>
      </c>
      <c r="K11048">
        <v>684.1</v>
      </c>
      <c r="L11048">
        <v>33</v>
      </c>
      <c r="M11048">
        <v>1</v>
      </c>
      <c r="N11048">
        <f t="shared" si="432"/>
        <v>0</v>
      </c>
      <c r="O11048">
        <f t="shared" si="431"/>
        <v>0</v>
      </c>
      <c r="P11048" t="s">
        <v>12694</v>
      </c>
    </row>
    <row r="11049" spans="2:16" x14ac:dyDescent="0.25">
      <c r="B11049" t="s">
        <v>11055</v>
      </c>
      <c r="C11049" s="119" t="s">
        <v>60</v>
      </c>
      <c r="D11049" t="s">
        <v>11539</v>
      </c>
      <c r="E11049" t="s">
        <v>11530</v>
      </c>
      <c r="F11049" t="s">
        <v>11540</v>
      </c>
      <c r="G11049" t="s">
        <v>61</v>
      </c>
      <c r="H11049" t="s">
        <v>18</v>
      </c>
      <c r="I11049" t="s">
        <v>11541</v>
      </c>
      <c r="J11049">
        <v>2018</v>
      </c>
      <c r="K11049">
        <v>900.25</v>
      </c>
      <c r="L11049">
        <v>24</v>
      </c>
      <c r="M11049">
        <v>1</v>
      </c>
      <c r="N11049">
        <f t="shared" si="432"/>
        <v>0</v>
      </c>
      <c r="O11049">
        <f t="shared" si="431"/>
        <v>0</v>
      </c>
      <c r="P11049" t="s">
        <v>12694</v>
      </c>
    </row>
    <row r="11050" spans="2:16" x14ac:dyDescent="0.25">
      <c r="B11050" t="s">
        <v>11056</v>
      </c>
      <c r="C11050" s="119" t="s">
        <v>60</v>
      </c>
      <c r="D11050" t="s">
        <v>11539</v>
      </c>
      <c r="E11050" t="s">
        <v>11530</v>
      </c>
      <c r="F11050" t="s">
        <v>11540</v>
      </c>
      <c r="G11050" t="s">
        <v>61</v>
      </c>
      <c r="H11050" t="s">
        <v>18</v>
      </c>
      <c r="I11050" t="s">
        <v>11541</v>
      </c>
      <c r="J11050">
        <v>2018</v>
      </c>
      <c r="K11050">
        <v>651.15</v>
      </c>
      <c r="L11050">
        <v>22</v>
      </c>
      <c r="M11050">
        <v>1</v>
      </c>
      <c r="N11050">
        <f t="shared" si="432"/>
        <v>0</v>
      </c>
      <c r="O11050">
        <f t="shared" si="431"/>
        <v>0</v>
      </c>
      <c r="P11050" t="s">
        <v>12694</v>
      </c>
    </row>
    <row r="11051" spans="2:16" x14ac:dyDescent="0.25">
      <c r="B11051" t="s">
        <v>11057</v>
      </c>
      <c r="C11051" s="119" t="s">
        <v>60</v>
      </c>
      <c r="D11051" t="s">
        <v>11539</v>
      </c>
      <c r="E11051" t="s">
        <v>11530</v>
      </c>
      <c r="F11051" t="s">
        <v>11540</v>
      </c>
      <c r="G11051" t="s">
        <v>61</v>
      </c>
      <c r="H11051" t="s">
        <v>18</v>
      </c>
      <c r="I11051" t="s">
        <v>11541</v>
      </c>
      <c r="J11051">
        <v>2018</v>
      </c>
      <c r="K11051">
        <v>650.46</v>
      </c>
      <c r="L11051">
        <v>18</v>
      </c>
      <c r="M11051">
        <v>1</v>
      </c>
      <c r="N11051">
        <f t="shared" si="432"/>
        <v>0</v>
      </c>
      <c r="O11051">
        <f t="shared" si="431"/>
        <v>0</v>
      </c>
      <c r="P11051" t="s">
        <v>12694</v>
      </c>
    </row>
    <row r="11052" spans="2:16" x14ac:dyDescent="0.25">
      <c r="B11052" t="s">
        <v>11058</v>
      </c>
      <c r="C11052" s="119" t="s">
        <v>60</v>
      </c>
      <c r="D11052" t="s">
        <v>11539</v>
      </c>
      <c r="E11052" t="s">
        <v>11530</v>
      </c>
      <c r="F11052" t="s">
        <v>11540</v>
      </c>
      <c r="G11052" t="s">
        <v>61</v>
      </c>
      <c r="H11052" t="s">
        <v>18</v>
      </c>
      <c r="I11052" t="s">
        <v>11541</v>
      </c>
      <c r="J11052">
        <v>2018</v>
      </c>
      <c r="K11052">
        <v>650.80999999999995</v>
      </c>
      <c r="L11052">
        <v>20</v>
      </c>
      <c r="M11052">
        <v>1</v>
      </c>
      <c r="N11052">
        <f t="shared" si="432"/>
        <v>0</v>
      </c>
      <c r="O11052">
        <f t="shared" si="431"/>
        <v>0</v>
      </c>
      <c r="P11052" t="s">
        <v>12694</v>
      </c>
    </row>
    <row r="11053" spans="2:16" x14ac:dyDescent="0.25">
      <c r="B11053" t="s">
        <v>11059</v>
      </c>
      <c r="C11053" s="119" t="s">
        <v>60</v>
      </c>
      <c r="D11053" t="s">
        <v>11539</v>
      </c>
      <c r="E11053" t="s">
        <v>11530</v>
      </c>
      <c r="F11053" t="s">
        <v>11540</v>
      </c>
      <c r="G11053" t="s">
        <v>61</v>
      </c>
      <c r="H11053" t="s">
        <v>18</v>
      </c>
      <c r="I11053" t="s">
        <v>11541</v>
      </c>
      <c r="J11053">
        <v>2018</v>
      </c>
      <c r="K11053">
        <v>650.98</v>
      </c>
      <c r="L11053">
        <v>21</v>
      </c>
      <c r="M11053">
        <v>1</v>
      </c>
      <c r="N11053">
        <f t="shared" si="432"/>
        <v>0</v>
      </c>
      <c r="O11053">
        <f t="shared" si="431"/>
        <v>0</v>
      </c>
      <c r="P11053" t="s">
        <v>12694</v>
      </c>
    </row>
    <row r="11054" spans="2:16" x14ac:dyDescent="0.25">
      <c r="B11054" t="s">
        <v>11060</v>
      </c>
      <c r="C11054" s="119" t="s">
        <v>60</v>
      </c>
      <c r="D11054" t="s">
        <v>11537</v>
      </c>
      <c r="E11054" t="s">
        <v>11530</v>
      </c>
      <c r="F11054" t="s">
        <v>11540</v>
      </c>
      <c r="G11054" t="s">
        <v>61</v>
      </c>
      <c r="H11054" t="s">
        <v>18</v>
      </c>
      <c r="I11054" t="s">
        <v>11533</v>
      </c>
      <c r="J11054">
        <v>2018</v>
      </c>
      <c r="K11054">
        <v>690.33</v>
      </c>
      <c r="L11054">
        <v>33</v>
      </c>
      <c r="M11054">
        <v>1</v>
      </c>
      <c r="N11054">
        <f t="shared" si="432"/>
        <v>0</v>
      </c>
      <c r="O11054">
        <f t="shared" si="431"/>
        <v>0</v>
      </c>
      <c r="P11054" t="s">
        <v>12694</v>
      </c>
    </row>
    <row r="11055" spans="2:16" x14ac:dyDescent="0.25">
      <c r="B11055" t="s">
        <v>11061</v>
      </c>
      <c r="C11055" s="119" t="s">
        <v>60</v>
      </c>
      <c r="D11055" t="s">
        <v>11546</v>
      </c>
      <c r="E11055" t="s">
        <v>11530</v>
      </c>
      <c r="F11055" t="s">
        <v>11540</v>
      </c>
      <c r="G11055" t="s">
        <v>61</v>
      </c>
      <c r="H11055" t="s">
        <v>18</v>
      </c>
      <c r="I11055" t="s">
        <v>11541</v>
      </c>
      <c r="J11055">
        <v>2018</v>
      </c>
      <c r="K11055">
        <v>685.37</v>
      </c>
      <c r="L11055">
        <v>32</v>
      </c>
      <c r="M11055">
        <v>1</v>
      </c>
      <c r="N11055">
        <f t="shared" si="432"/>
        <v>0</v>
      </c>
      <c r="O11055">
        <f t="shared" si="431"/>
        <v>0</v>
      </c>
      <c r="P11055" t="s">
        <v>12694</v>
      </c>
    </row>
    <row r="11056" spans="2:16" x14ac:dyDescent="0.25">
      <c r="B11056" t="s">
        <v>11062</v>
      </c>
      <c r="C11056" s="119" t="s">
        <v>60</v>
      </c>
      <c r="D11056" t="s">
        <v>11550</v>
      </c>
      <c r="E11056" t="s">
        <v>11530</v>
      </c>
      <c r="F11056" t="s">
        <v>11540</v>
      </c>
      <c r="G11056" t="s">
        <v>61</v>
      </c>
      <c r="H11056" t="s">
        <v>18</v>
      </c>
      <c r="I11056" t="s">
        <v>11541</v>
      </c>
      <c r="J11056">
        <v>2018</v>
      </c>
      <c r="K11056">
        <v>652.38</v>
      </c>
      <c r="L11056">
        <v>29</v>
      </c>
      <c r="M11056">
        <v>1</v>
      </c>
      <c r="N11056">
        <f t="shared" si="432"/>
        <v>0</v>
      </c>
      <c r="O11056">
        <f t="shared" si="431"/>
        <v>0</v>
      </c>
      <c r="P11056" t="s">
        <v>12694</v>
      </c>
    </row>
    <row r="11057" spans="2:16" x14ac:dyDescent="0.25">
      <c r="B11057" t="s">
        <v>11063</v>
      </c>
      <c r="C11057" s="119" t="s">
        <v>60</v>
      </c>
      <c r="D11057" t="s">
        <v>11550</v>
      </c>
      <c r="E11057" t="s">
        <v>11530</v>
      </c>
      <c r="F11057" t="s">
        <v>11540</v>
      </c>
      <c r="G11057" t="s">
        <v>61</v>
      </c>
      <c r="H11057" t="s">
        <v>18</v>
      </c>
      <c r="I11057" t="s">
        <v>11541</v>
      </c>
      <c r="J11057">
        <v>2018</v>
      </c>
      <c r="K11057">
        <v>682.1</v>
      </c>
      <c r="L11057">
        <v>85</v>
      </c>
      <c r="M11057">
        <v>1</v>
      </c>
      <c r="N11057">
        <f t="shared" si="432"/>
        <v>0</v>
      </c>
      <c r="O11057">
        <f t="shared" si="431"/>
        <v>0</v>
      </c>
      <c r="P11057" t="s">
        <v>12694</v>
      </c>
    </row>
    <row r="11058" spans="2:16" x14ac:dyDescent="0.25">
      <c r="B11058" t="s">
        <v>11064</v>
      </c>
      <c r="C11058" s="119" t="s">
        <v>60</v>
      </c>
      <c r="D11058" t="s">
        <v>11550</v>
      </c>
      <c r="E11058" t="s">
        <v>11530</v>
      </c>
      <c r="F11058" t="s">
        <v>11540</v>
      </c>
      <c r="G11058" t="s">
        <v>61</v>
      </c>
      <c r="H11058" t="s">
        <v>18</v>
      </c>
      <c r="I11058" t="s">
        <v>11541</v>
      </c>
      <c r="J11058">
        <v>2018</v>
      </c>
      <c r="K11058">
        <v>738.14</v>
      </c>
      <c r="L11058">
        <v>106</v>
      </c>
      <c r="M11058">
        <v>1</v>
      </c>
      <c r="N11058">
        <f t="shared" si="432"/>
        <v>0</v>
      </c>
      <c r="O11058">
        <f t="shared" si="431"/>
        <v>0</v>
      </c>
      <c r="P11058" t="s">
        <v>12694</v>
      </c>
    </row>
    <row r="11059" spans="2:16" x14ac:dyDescent="0.25">
      <c r="B11059" t="s">
        <v>11065</v>
      </c>
      <c r="C11059" s="119" t="s">
        <v>60</v>
      </c>
      <c r="D11059" t="s">
        <v>11550</v>
      </c>
      <c r="E11059" t="s">
        <v>11530</v>
      </c>
      <c r="F11059" t="s">
        <v>11540</v>
      </c>
      <c r="G11059" t="s">
        <v>61</v>
      </c>
      <c r="H11059" t="s">
        <v>18</v>
      </c>
      <c r="I11059" t="s">
        <v>11541</v>
      </c>
      <c r="J11059">
        <v>2018</v>
      </c>
      <c r="K11059">
        <v>682.1</v>
      </c>
      <c r="L11059">
        <v>85</v>
      </c>
      <c r="M11059">
        <v>1</v>
      </c>
      <c r="N11059">
        <f t="shared" si="432"/>
        <v>0</v>
      </c>
      <c r="O11059">
        <f t="shared" si="431"/>
        <v>0</v>
      </c>
      <c r="P11059" t="s">
        <v>12694</v>
      </c>
    </row>
    <row r="11060" spans="2:16" x14ac:dyDescent="0.25">
      <c r="B11060" t="s">
        <v>11066</v>
      </c>
      <c r="C11060" s="119" t="s">
        <v>60</v>
      </c>
      <c r="D11060" t="s">
        <v>11550</v>
      </c>
      <c r="E11060" t="s">
        <v>11530</v>
      </c>
      <c r="F11060" t="s">
        <v>11540</v>
      </c>
      <c r="G11060" t="s">
        <v>61</v>
      </c>
      <c r="H11060" t="s">
        <v>18</v>
      </c>
      <c r="I11060" t="s">
        <v>11541</v>
      </c>
      <c r="J11060">
        <v>2018</v>
      </c>
      <c r="K11060">
        <v>668.76</v>
      </c>
      <c r="L11060">
        <v>80</v>
      </c>
      <c r="M11060">
        <v>1</v>
      </c>
      <c r="N11060">
        <f t="shared" si="432"/>
        <v>0</v>
      </c>
      <c r="O11060">
        <f t="shared" si="431"/>
        <v>0</v>
      </c>
      <c r="P11060" t="s">
        <v>12694</v>
      </c>
    </row>
    <row r="11061" spans="2:16" x14ac:dyDescent="0.25">
      <c r="B11061" t="s">
        <v>11067</v>
      </c>
      <c r="C11061" s="119" t="s">
        <v>60</v>
      </c>
      <c r="D11061" t="s">
        <v>11539</v>
      </c>
      <c r="E11061" t="s">
        <v>11530</v>
      </c>
      <c r="F11061" t="s">
        <v>11540</v>
      </c>
      <c r="G11061" t="s">
        <v>61</v>
      </c>
      <c r="H11061" t="s">
        <v>18</v>
      </c>
      <c r="I11061" t="s">
        <v>11541</v>
      </c>
      <c r="J11061">
        <v>2018</v>
      </c>
      <c r="K11061">
        <v>681.52</v>
      </c>
      <c r="L11061">
        <v>10</v>
      </c>
      <c r="M11061">
        <v>1</v>
      </c>
      <c r="N11061">
        <f t="shared" si="432"/>
        <v>0</v>
      </c>
      <c r="O11061">
        <f t="shared" si="431"/>
        <v>0</v>
      </c>
      <c r="P11061" t="s">
        <v>12694</v>
      </c>
    </row>
    <row r="11062" spans="2:16" x14ac:dyDescent="0.25">
      <c r="B11062" t="s">
        <v>11068</v>
      </c>
      <c r="C11062" s="119" t="s">
        <v>60</v>
      </c>
      <c r="D11062" t="s">
        <v>11537</v>
      </c>
      <c r="E11062" t="s">
        <v>11530</v>
      </c>
      <c r="F11062" t="s">
        <v>11540</v>
      </c>
      <c r="G11062" t="s">
        <v>61</v>
      </c>
      <c r="H11062" t="s">
        <v>18</v>
      </c>
      <c r="I11062" t="s">
        <v>11541</v>
      </c>
      <c r="J11062">
        <v>2018</v>
      </c>
      <c r="K11062">
        <v>649.94000000000005</v>
      </c>
      <c r="L11062">
        <v>22</v>
      </c>
      <c r="M11062">
        <v>1</v>
      </c>
      <c r="N11062">
        <f t="shared" si="432"/>
        <v>0</v>
      </c>
      <c r="O11062">
        <f t="shared" si="431"/>
        <v>0</v>
      </c>
      <c r="P11062" t="s">
        <v>12694</v>
      </c>
    </row>
    <row r="11063" spans="2:16" x14ac:dyDescent="0.25">
      <c r="B11063" t="s">
        <v>11069</v>
      </c>
      <c r="C11063" s="119" t="s">
        <v>60</v>
      </c>
      <c r="D11063" t="s">
        <v>11537</v>
      </c>
      <c r="E11063" t="s">
        <v>11530</v>
      </c>
      <c r="F11063" t="s">
        <v>11540</v>
      </c>
      <c r="G11063" t="s">
        <v>61</v>
      </c>
      <c r="H11063" t="s">
        <v>18</v>
      </c>
      <c r="I11063" t="s">
        <v>11541</v>
      </c>
      <c r="J11063">
        <v>2018</v>
      </c>
      <c r="K11063">
        <v>650.46</v>
      </c>
      <c r="L11063">
        <v>25</v>
      </c>
      <c r="M11063">
        <v>1</v>
      </c>
      <c r="N11063">
        <f t="shared" si="432"/>
        <v>0</v>
      </c>
      <c r="O11063">
        <f t="shared" si="431"/>
        <v>0</v>
      </c>
      <c r="P11063" t="s">
        <v>12694</v>
      </c>
    </row>
    <row r="11064" spans="2:16" x14ac:dyDescent="0.25">
      <c r="B11064" t="s">
        <v>11070</v>
      </c>
      <c r="C11064" s="119" t="s">
        <v>60</v>
      </c>
      <c r="D11064" t="s">
        <v>11542</v>
      </c>
      <c r="E11064" t="s">
        <v>11530</v>
      </c>
      <c r="F11064" t="s">
        <v>11540</v>
      </c>
      <c r="G11064" t="s">
        <v>61</v>
      </c>
      <c r="H11064" t="s">
        <v>18</v>
      </c>
      <c r="I11064" t="s">
        <v>11541</v>
      </c>
      <c r="J11064">
        <v>2018</v>
      </c>
      <c r="K11064">
        <v>685.9</v>
      </c>
      <c r="L11064">
        <v>35</v>
      </c>
      <c r="M11064">
        <v>1</v>
      </c>
      <c r="N11064">
        <f t="shared" si="432"/>
        <v>0</v>
      </c>
      <c r="O11064">
        <f t="shared" si="431"/>
        <v>0</v>
      </c>
      <c r="P11064" t="s">
        <v>12694</v>
      </c>
    </row>
    <row r="11065" spans="2:16" x14ac:dyDescent="0.25">
      <c r="B11065" t="s">
        <v>11071</v>
      </c>
      <c r="C11065" s="119" t="s">
        <v>60</v>
      </c>
      <c r="D11065" t="s">
        <v>11537</v>
      </c>
      <c r="E11065" t="s">
        <v>11530</v>
      </c>
      <c r="F11065" t="s">
        <v>11540</v>
      </c>
      <c r="G11065" t="s">
        <v>61</v>
      </c>
      <c r="H11065" t="s">
        <v>18</v>
      </c>
      <c r="I11065" t="s">
        <v>11541</v>
      </c>
      <c r="J11065">
        <v>2018</v>
      </c>
      <c r="K11065">
        <v>1311.19</v>
      </c>
      <c r="L11065">
        <v>32</v>
      </c>
      <c r="M11065">
        <v>1</v>
      </c>
      <c r="N11065">
        <f t="shared" si="432"/>
        <v>0</v>
      </c>
      <c r="O11065">
        <f t="shared" si="431"/>
        <v>0</v>
      </c>
      <c r="P11065" t="s">
        <v>12694</v>
      </c>
    </row>
    <row r="11066" spans="2:16" x14ac:dyDescent="0.25">
      <c r="B11066" t="s">
        <v>11072</v>
      </c>
      <c r="C11066" s="119" t="s">
        <v>60</v>
      </c>
      <c r="D11066" t="s">
        <v>11537</v>
      </c>
      <c r="E11066" t="s">
        <v>11530</v>
      </c>
      <c r="F11066" t="s">
        <v>11540</v>
      </c>
      <c r="G11066" t="s">
        <v>61</v>
      </c>
      <c r="H11066" t="s">
        <v>18</v>
      </c>
      <c r="I11066" t="s">
        <v>11541</v>
      </c>
      <c r="J11066">
        <v>2018</v>
      </c>
      <c r="K11066">
        <v>650.98</v>
      </c>
      <c r="L11066">
        <v>28</v>
      </c>
      <c r="M11066">
        <v>1</v>
      </c>
      <c r="N11066">
        <f t="shared" si="432"/>
        <v>0</v>
      </c>
      <c r="O11066">
        <f t="shared" si="431"/>
        <v>0</v>
      </c>
      <c r="P11066" t="s">
        <v>12694</v>
      </c>
    </row>
    <row r="11067" spans="2:16" x14ac:dyDescent="0.25">
      <c r="B11067" t="s">
        <v>11073</v>
      </c>
      <c r="C11067" s="119" t="s">
        <v>60</v>
      </c>
      <c r="D11067" t="s">
        <v>11537</v>
      </c>
      <c r="E11067" t="s">
        <v>11530</v>
      </c>
      <c r="F11067" t="s">
        <v>11540</v>
      </c>
      <c r="G11067" t="s">
        <v>61</v>
      </c>
      <c r="H11067" t="s">
        <v>18</v>
      </c>
      <c r="I11067" t="s">
        <v>11541</v>
      </c>
      <c r="J11067">
        <v>2018</v>
      </c>
      <c r="K11067">
        <v>682.87</v>
      </c>
      <c r="L11067">
        <v>25</v>
      </c>
      <c r="M11067">
        <v>1</v>
      </c>
      <c r="N11067">
        <f t="shared" si="432"/>
        <v>0</v>
      </c>
      <c r="O11067">
        <f t="shared" ref="O11067:O11130" si="433">IF(OR(L11067="",L11067&lt;=0),1,0)</f>
        <v>0</v>
      </c>
      <c r="P11067" t="s">
        <v>12694</v>
      </c>
    </row>
    <row r="11068" spans="2:16" x14ac:dyDescent="0.25">
      <c r="B11068" t="s">
        <v>11074</v>
      </c>
      <c r="C11068" s="119" t="s">
        <v>60</v>
      </c>
      <c r="D11068" t="s">
        <v>11537</v>
      </c>
      <c r="E11068" t="s">
        <v>11530</v>
      </c>
      <c r="F11068" t="s">
        <v>11540</v>
      </c>
      <c r="G11068" t="s">
        <v>61</v>
      </c>
      <c r="H11068" t="s">
        <v>18</v>
      </c>
      <c r="I11068" t="s">
        <v>11541</v>
      </c>
      <c r="J11068">
        <v>2018</v>
      </c>
      <c r="K11068">
        <v>680.36</v>
      </c>
      <c r="L11068">
        <v>21</v>
      </c>
      <c r="M11068">
        <v>1</v>
      </c>
      <c r="N11068">
        <f t="shared" si="432"/>
        <v>0</v>
      </c>
      <c r="O11068">
        <f t="shared" si="433"/>
        <v>0</v>
      </c>
      <c r="P11068" t="s">
        <v>12694</v>
      </c>
    </row>
    <row r="11069" spans="2:16" x14ac:dyDescent="0.25">
      <c r="B11069" t="s">
        <v>11075</v>
      </c>
      <c r="C11069" s="119" t="s">
        <v>60</v>
      </c>
      <c r="D11069" t="s">
        <v>11537</v>
      </c>
      <c r="E11069" t="s">
        <v>11530</v>
      </c>
      <c r="F11069" t="s">
        <v>11540</v>
      </c>
      <c r="G11069" t="s">
        <v>61</v>
      </c>
      <c r="H11069" t="s">
        <v>18</v>
      </c>
      <c r="I11069" t="s">
        <v>11541</v>
      </c>
      <c r="J11069">
        <v>2018</v>
      </c>
      <c r="K11069">
        <v>680.36</v>
      </c>
      <c r="L11069">
        <v>21</v>
      </c>
      <c r="M11069">
        <v>1</v>
      </c>
      <c r="N11069">
        <f t="shared" si="432"/>
        <v>0</v>
      </c>
      <c r="O11069">
        <f t="shared" si="433"/>
        <v>0</v>
      </c>
      <c r="P11069" t="s">
        <v>12694</v>
      </c>
    </row>
    <row r="11070" spans="2:16" x14ac:dyDescent="0.25">
      <c r="B11070" t="s">
        <v>11076</v>
      </c>
      <c r="C11070" s="119" t="s">
        <v>60</v>
      </c>
      <c r="D11070" t="s">
        <v>11537</v>
      </c>
      <c r="E11070" t="s">
        <v>11530</v>
      </c>
      <c r="F11070" t="s">
        <v>11540</v>
      </c>
      <c r="G11070" t="s">
        <v>61</v>
      </c>
      <c r="H11070" t="s">
        <v>18</v>
      </c>
      <c r="I11070" t="s">
        <v>11541</v>
      </c>
      <c r="J11070">
        <v>2018</v>
      </c>
      <c r="K11070">
        <v>682.81</v>
      </c>
      <c r="L11070">
        <v>35</v>
      </c>
      <c r="M11070">
        <v>1</v>
      </c>
      <c r="N11070">
        <f t="shared" si="432"/>
        <v>0</v>
      </c>
      <c r="O11070">
        <f t="shared" si="433"/>
        <v>0</v>
      </c>
      <c r="P11070" t="s">
        <v>12694</v>
      </c>
    </row>
    <row r="11071" spans="2:16" x14ac:dyDescent="0.25">
      <c r="B11071" t="s">
        <v>11077</v>
      </c>
      <c r="C11071" s="119" t="s">
        <v>60</v>
      </c>
      <c r="D11071" t="s">
        <v>11537</v>
      </c>
      <c r="E11071" t="s">
        <v>11530</v>
      </c>
      <c r="F11071" t="s">
        <v>11540</v>
      </c>
      <c r="G11071" t="s">
        <v>61</v>
      </c>
      <c r="H11071" t="s">
        <v>18</v>
      </c>
      <c r="I11071" t="s">
        <v>11541</v>
      </c>
      <c r="J11071">
        <v>2018</v>
      </c>
      <c r="K11071">
        <v>680.19</v>
      </c>
      <c r="L11071">
        <v>20</v>
      </c>
      <c r="M11071">
        <v>1</v>
      </c>
      <c r="N11071">
        <f t="shared" si="432"/>
        <v>0</v>
      </c>
      <c r="O11071">
        <f t="shared" si="433"/>
        <v>0</v>
      </c>
      <c r="P11071" t="s">
        <v>12694</v>
      </c>
    </row>
    <row r="11072" spans="2:16" x14ac:dyDescent="0.25">
      <c r="B11072" t="s">
        <v>11078</v>
      </c>
      <c r="C11072" s="119" t="s">
        <v>60</v>
      </c>
      <c r="D11072" t="s">
        <v>11537</v>
      </c>
      <c r="E11072" t="s">
        <v>11530</v>
      </c>
      <c r="F11072" t="s">
        <v>11540</v>
      </c>
      <c r="G11072" t="s">
        <v>61</v>
      </c>
      <c r="H11072" t="s">
        <v>18</v>
      </c>
      <c r="I11072" t="s">
        <v>11541</v>
      </c>
      <c r="J11072">
        <v>2018</v>
      </c>
      <c r="K11072">
        <v>650.49</v>
      </c>
      <c r="L11072">
        <v>35</v>
      </c>
      <c r="M11072">
        <v>1</v>
      </c>
      <c r="N11072">
        <f t="shared" si="432"/>
        <v>0</v>
      </c>
      <c r="O11072">
        <f t="shared" si="433"/>
        <v>0</v>
      </c>
      <c r="P11072" t="s">
        <v>12694</v>
      </c>
    </row>
    <row r="11073" spans="2:16" x14ac:dyDescent="0.25">
      <c r="B11073" t="s">
        <v>11079</v>
      </c>
      <c r="C11073" s="119" t="s">
        <v>60</v>
      </c>
      <c r="D11073" t="s">
        <v>11537</v>
      </c>
      <c r="E11073" t="s">
        <v>11530</v>
      </c>
      <c r="F11073" t="s">
        <v>11540</v>
      </c>
      <c r="G11073" t="s">
        <v>61</v>
      </c>
      <c r="H11073" t="s">
        <v>18</v>
      </c>
      <c r="I11073" t="s">
        <v>11541</v>
      </c>
      <c r="J11073">
        <v>2018</v>
      </c>
      <c r="K11073">
        <v>649.62</v>
      </c>
      <c r="L11073">
        <v>30</v>
      </c>
      <c r="M11073">
        <v>1</v>
      </c>
      <c r="N11073">
        <f t="shared" si="432"/>
        <v>0</v>
      </c>
      <c r="O11073">
        <f t="shared" si="433"/>
        <v>0</v>
      </c>
      <c r="P11073" t="s">
        <v>12694</v>
      </c>
    </row>
    <row r="11074" spans="2:16" x14ac:dyDescent="0.25">
      <c r="B11074" t="s">
        <v>11080</v>
      </c>
      <c r="C11074" s="119" t="s">
        <v>60</v>
      </c>
      <c r="D11074" t="s">
        <v>11537</v>
      </c>
      <c r="E11074" t="s">
        <v>11530</v>
      </c>
      <c r="F11074" t="s">
        <v>11540</v>
      </c>
      <c r="G11074" t="s">
        <v>61</v>
      </c>
      <c r="H11074" t="s">
        <v>18</v>
      </c>
      <c r="I11074" t="s">
        <v>11541</v>
      </c>
      <c r="J11074">
        <v>2018</v>
      </c>
      <c r="K11074">
        <v>687</v>
      </c>
      <c r="L11074">
        <v>59</v>
      </c>
      <c r="M11074">
        <v>1</v>
      </c>
      <c r="N11074">
        <f t="shared" si="432"/>
        <v>0</v>
      </c>
      <c r="O11074">
        <f t="shared" si="433"/>
        <v>0</v>
      </c>
      <c r="P11074" t="s">
        <v>12693</v>
      </c>
    </row>
    <row r="11075" spans="2:16" x14ac:dyDescent="0.25">
      <c r="B11075" t="s">
        <v>11081</v>
      </c>
      <c r="C11075" s="119" t="s">
        <v>60</v>
      </c>
      <c r="D11075" t="s">
        <v>11537</v>
      </c>
      <c r="E11075" t="s">
        <v>11530</v>
      </c>
      <c r="F11075" t="s">
        <v>11540</v>
      </c>
      <c r="G11075" t="s">
        <v>61</v>
      </c>
      <c r="H11075" t="s">
        <v>18</v>
      </c>
      <c r="I11075" t="s">
        <v>11541</v>
      </c>
      <c r="J11075">
        <v>2018</v>
      </c>
      <c r="K11075">
        <v>680.53</v>
      </c>
      <c r="L11075">
        <v>22</v>
      </c>
      <c r="M11075">
        <v>1</v>
      </c>
      <c r="N11075">
        <f t="shared" si="432"/>
        <v>0</v>
      </c>
      <c r="O11075">
        <f t="shared" si="433"/>
        <v>0</v>
      </c>
      <c r="P11075" t="s">
        <v>12694</v>
      </c>
    </row>
    <row r="11076" spans="2:16" x14ac:dyDescent="0.25">
      <c r="B11076" t="s">
        <v>11082</v>
      </c>
      <c r="C11076" s="119" t="s">
        <v>60</v>
      </c>
      <c r="D11076" t="s">
        <v>11539</v>
      </c>
      <c r="E11076" t="s">
        <v>11530</v>
      </c>
      <c r="F11076" t="s">
        <v>11540</v>
      </c>
      <c r="G11076" t="s">
        <v>61</v>
      </c>
      <c r="H11076" t="s">
        <v>18</v>
      </c>
      <c r="I11076" t="s">
        <v>11541</v>
      </c>
      <c r="J11076">
        <v>2018</v>
      </c>
      <c r="K11076">
        <v>648.04</v>
      </c>
      <c r="L11076">
        <v>21</v>
      </c>
      <c r="M11076">
        <v>1</v>
      </c>
      <c r="N11076">
        <f t="shared" si="432"/>
        <v>0</v>
      </c>
      <c r="O11076">
        <f t="shared" si="433"/>
        <v>0</v>
      </c>
      <c r="P11076" t="s">
        <v>12694</v>
      </c>
    </row>
    <row r="11077" spans="2:16" x14ac:dyDescent="0.25">
      <c r="B11077" t="s">
        <v>11083</v>
      </c>
      <c r="C11077" s="119" t="s">
        <v>60</v>
      </c>
      <c r="D11077" t="s">
        <v>11539</v>
      </c>
      <c r="E11077" t="s">
        <v>11530</v>
      </c>
      <c r="F11077" t="s">
        <v>11540</v>
      </c>
      <c r="G11077" t="s">
        <v>61</v>
      </c>
      <c r="H11077" t="s">
        <v>18</v>
      </c>
      <c r="I11077" t="s">
        <v>11541</v>
      </c>
      <c r="J11077">
        <v>2018</v>
      </c>
      <c r="K11077">
        <v>649.78</v>
      </c>
      <c r="L11077">
        <v>31</v>
      </c>
      <c r="M11077">
        <v>1</v>
      </c>
      <c r="N11077">
        <f t="shared" si="432"/>
        <v>0</v>
      </c>
      <c r="O11077">
        <f t="shared" si="433"/>
        <v>0</v>
      </c>
      <c r="P11077" t="s">
        <v>12694</v>
      </c>
    </row>
    <row r="11078" spans="2:16" x14ac:dyDescent="0.25">
      <c r="B11078" t="s">
        <v>11084</v>
      </c>
      <c r="C11078" s="119" t="s">
        <v>60</v>
      </c>
      <c r="D11078" t="s">
        <v>11537</v>
      </c>
      <c r="E11078" t="s">
        <v>11530</v>
      </c>
      <c r="F11078" t="s">
        <v>11540</v>
      </c>
      <c r="G11078" t="s">
        <v>61</v>
      </c>
      <c r="H11078" t="s">
        <v>18</v>
      </c>
      <c r="I11078" t="s">
        <v>11541</v>
      </c>
      <c r="J11078">
        <v>2018</v>
      </c>
      <c r="K11078">
        <v>683.97</v>
      </c>
      <c r="L11078">
        <v>38</v>
      </c>
      <c r="M11078">
        <v>1</v>
      </c>
      <c r="N11078">
        <f t="shared" si="432"/>
        <v>0</v>
      </c>
      <c r="O11078">
        <f t="shared" si="433"/>
        <v>0</v>
      </c>
      <c r="P11078" t="s">
        <v>12693</v>
      </c>
    </row>
    <row r="11079" spans="2:16" x14ac:dyDescent="0.25">
      <c r="B11079" t="s">
        <v>11085</v>
      </c>
      <c r="C11079" s="119" t="s">
        <v>60</v>
      </c>
      <c r="D11079" t="s">
        <v>11552</v>
      </c>
      <c r="E11079" t="s">
        <v>11530</v>
      </c>
      <c r="F11079" t="s">
        <v>11540</v>
      </c>
      <c r="G11079" t="s">
        <v>61</v>
      </c>
      <c r="H11079" t="s">
        <v>18</v>
      </c>
      <c r="I11079" t="s">
        <v>11541</v>
      </c>
      <c r="J11079">
        <v>2018</v>
      </c>
      <c r="K11079">
        <v>686.3</v>
      </c>
      <c r="L11079">
        <v>32</v>
      </c>
      <c r="M11079">
        <v>1</v>
      </c>
      <c r="N11079">
        <f t="shared" si="432"/>
        <v>0</v>
      </c>
      <c r="O11079">
        <f t="shared" si="433"/>
        <v>0</v>
      </c>
      <c r="P11079" t="s">
        <v>12694</v>
      </c>
    </row>
    <row r="11080" spans="2:16" x14ac:dyDescent="0.25">
      <c r="B11080" t="s">
        <v>11086</v>
      </c>
      <c r="C11080" s="119" t="s">
        <v>60</v>
      </c>
      <c r="D11080" t="s">
        <v>11537</v>
      </c>
      <c r="E11080" t="s">
        <v>11530</v>
      </c>
      <c r="F11080" t="s">
        <v>11540</v>
      </c>
      <c r="G11080" t="s">
        <v>61</v>
      </c>
      <c r="H11080" t="s">
        <v>18</v>
      </c>
      <c r="I11080" t="s">
        <v>11541</v>
      </c>
      <c r="J11080">
        <v>2018</v>
      </c>
      <c r="K11080">
        <v>649.04999999999995</v>
      </c>
      <c r="L11080">
        <v>23</v>
      </c>
      <c r="M11080">
        <v>1</v>
      </c>
      <c r="N11080">
        <f t="shared" si="432"/>
        <v>0</v>
      </c>
      <c r="O11080">
        <f t="shared" si="433"/>
        <v>0</v>
      </c>
      <c r="P11080" t="s">
        <v>12694</v>
      </c>
    </row>
    <row r="11081" spans="2:16" x14ac:dyDescent="0.25">
      <c r="B11081" t="s">
        <v>11087</v>
      </c>
      <c r="C11081" s="119" t="s">
        <v>60</v>
      </c>
      <c r="D11081" t="s">
        <v>11537</v>
      </c>
      <c r="E11081" t="s">
        <v>11530</v>
      </c>
      <c r="F11081" t="s">
        <v>11540</v>
      </c>
      <c r="G11081" t="s">
        <v>61</v>
      </c>
      <c r="H11081" t="s">
        <v>18</v>
      </c>
      <c r="I11081" t="s">
        <v>11541</v>
      </c>
      <c r="J11081">
        <v>2018</v>
      </c>
      <c r="K11081">
        <v>649.01</v>
      </c>
      <c r="L11081">
        <v>23</v>
      </c>
      <c r="M11081">
        <v>1</v>
      </c>
      <c r="N11081">
        <f t="shared" si="432"/>
        <v>0</v>
      </c>
      <c r="O11081">
        <f t="shared" si="433"/>
        <v>0</v>
      </c>
      <c r="P11081" t="s">
        <v>12694</v>
      </c>
    </row>
    <row r="11082" spans="2:16" x14ac:dyDescent="0.25">
      <c r="B11082" t="s">
        <v>11088</v>
      </c>
      <c r="C11082" s="119" t="s">
        <v>60</v>
      </c>
      <c r="D11082" t="s">
        <v>11537</v>
      </c>
      <c r="E11082" t="s">
        <v>11530</v>
      </c>
      <c r="F11082" t="s">
        <v>11540</v>
      </c>
      <c r="G11082" t="s">
        <v>61</v>
      </c>
      <c r="H11082" t="s">
        <v>18</v>
      </c>
      <c r="I11082" t="s">
        <v>11541</v>
      </c>
      <c r="J11082">
        <v>2018</v>
      </c>
      <c r="K11082">
        <v>650.92999999999995</v>
      </c>
      <c r="L11082">
        <v>34</v>
      </c>
      <c r="M11082">
        <v>1</v>
      </c>
      <c r="N11082">
        <f t="shared" si="432"/>
        <v>0</v>
      </c>
      <c r="O11082">
        <f t="shared" si="433"/>
        <v>0</v>
      </c>
      <c r="P11082" t="s">
        <v>12694</v>
      </c>
    </row>
    <row r="11083" spans="2:16" x14ac:dyDescent="0.25">
      <c r="B11083" t="s">
        <v>11089</v>
      </c>
      <c r="C11083" s="119" t="s">
        <v>60</v>
      </c>
      <c r="D11083" t="s">
        <v>11537</v>
      </c>
      <c r="E11083" t="s">
        <v>11530</v>
      </c>
      <c r="F11083" t="s">
        <v>11540</v>
      </c>
      <c r="G11083" t="s">
        <v>61</v>
      </c>
      <c r="H11083" t="s">
        <v>18</v>
      </c>
      <c r="I11083" t="s">
        <v>11541</v>
      </c>
      <c r="J11083">
        <v>2018</v>
      </c>
      <c r="K11083">
        <v>648.66</v>
      </c>
      <c r="L11083">
        <v>21</v>
      </c>
      <c r="M11083">
        <v>1</v>
      </c>
      <c r="N11083">
        <f t="shared" ref="N11083:N11146" si="434">IF(K11083&lt;100,1,0)</f>
        <v>0</v>
      </c>
      <c r="O11083">
        <f t="shared" si="433"/>
        <v>0</v>
      </c>
      <c r="P11083" t="s">
        <v>12694</v>
      </c>
    </row>
    <row r="11084" spans="2:16" x14ac:dyDescent="0.25">
      <c r="B11084" t="s">
        <v>11090</v>
      </c>
      <c r="C11084" s="119" t="s">
        <v>60</v>
      </c>
      <c r="D11084" t="s">
        <v>11537</v>
      </c>
      <c r="E11084" t="s">
        <v>11530</v>
      </c>
      <c r="F11084" t="s">
        <v>11540</v>
      </c>
      <c r="G11084" t="s">
        <v>61</v>
      </c>
      <c r="H11084" t="s">
        <v>18</v>
      </c>
      <c r="I11084" t="s">
        <v>11541</v>
      </c>
      <c r="J11084">
        <v>2018</v>
      </c>
      <c r="K11084">
        <v>681.01</v>
      </c>
      <c r="L11084">
        <v>21</v>
      </c>
      <c r="M11084">
        <v>1</v>
      </c>
      <c r="N11084">
        <f t="shared" si="434"/>
        <v>0</v>
      </c>
      <c r="O11084">
        <f t="shared" si="433"/>
        <v>0</v>
      </c>
      <c r="P11084" t="s">
        <v>12694</v>
      </c>
    </row>
    <row r="11085" spans="2:16" x14ac:dyDescent="0.25">
      <c r="B11085" t="s">
        <v>11091</v>
      </c>
      <c r="C11085" s="119" t="s">
        <v>60</v>
      </c>
      <c r="D11085" t="s">
        <v>11537</v>
      </c>
      <c r="E11085" t="s">
        <v>11530</v>
      </c>
      <c r="F11085" t="s">
        <v>11540</v>
      </c>
      <c r="G11085" t="s">
        <v>61</v>
      </c>
      <c r="H11085" t="s">
        <v>18</v>
      </c>
      <c r="I11085" t="s">
        <v>11541</v>
      </c>
      <c r="J11085">
        <v>2018</v>
      </c>
      <c r="K11085">
        <v>681.18</v>
      </c>
      <c r="L11085">
        <v>22</v>
      </c>
      <c r="M11085">
        <v>1</v>
      </c>
      <c r="N11085">
        <f t="shared" si="434"/>
        <v>0</v>
      </c>
      <c r="O11085">
        <f t="shared" si="433"/>
        <v>0</v>
      </c>
      <c r="P11085" t="s">
        <v>12694</v>
      </c>
    </row>
    <row r="11086" spans="2:16" x14ac:dyDescent="0.25">
      <c r="B11086" t="s">
        <v>11092</v>
      </c>
      <c r="C11086" s="119" t="s">
        <v>60</v>
      </c>
      <c r="D11086" t="s">
        <v>11537</v>
      </c>
      <c r="E11086" t="s">
        <v>11530</v>
      </c>
      <c r="F11086" t="s">
        <v>11540</v>
      </c>
      <c r="G11086" t="s">
        <v>61</v>
      </c>
      <c r="H11086" t="s">
        <v>18</v>
      </c>
      <c r="I11086" t="s">
        <v>11541</v>
      </c>
      <c r="J11086">
        <v>2018</v>
      </c>
      <c r="K11086">
        <v>683.46</v>
      </c>
      <c r="L11086">
        <v>35</v>
      </c>
      <c r="M11086">
        <v>1</v>
      </c>
      <c r="N11086">
        <f t="shared" si="434"/>
        <v>0</v>
      </c>
      <c r="O11086">
        <f t="shared" si="433"/>
        <v>0</v>
      </c>
      <c r="P11086" t="s">
        <v>12694</v>
      </c>
    </row>
    <row r="11087" spans="2:16" x14ac:dyDescent="0.25">
      <c r="B11087" t="s">
        <v>11093</v>
      </c>
      <c r="C11087" s="119" t="s">
        <v>60</v>
      </c>
      <c r="D11087" t="s">
        <v>11542</v>
      </c>
      <c r="E11087" t="s">
        <v>11530</v>
      </c>
      <c r="F11087" t="s">
        <v>11540</v>
      </c>
      <c r="G11087" t="s">
        <v>61</v>
      </c>
      <c r="H11087" t="s">
        <v>18</v>
      </c>
      <c r="I11087" t="s">
        <v>11541</v>
      </c>
      <c r="J11087">
        <v>2018</v>
      </c>
      <c r="K11087">
        <v>685.03</v>
      </c>
      <c r="L11087">
        <v>30</v>
      </c>
      <c r="M11087">
        <v>1</v>
      </c>
      <c r="N11087">
        <f t="shared" si="434"/>
        <v>0</v>
      </c>
      <c r="O11087">
        <f t="shared" si="433"/>
        <v>0</v>
      </c>
      <c r="P11087" t="s">
        <v>12694</v>
      </c>
    </row>
    <row r="11088" spans="2:16" x14ac:dyDescent="0.25">
      <c r="B11088" t="s">
        <v>11094</v>
      </c>
      <c r="C11088" s="119" t="s">
        <v>60</v>
      </c>
      <c r="D11088" t="s">
        <v>11542</v>
      </c>
      <c r="E11088" t="s">
        <v>11530</v>
      </c>
      <c r="F11088" t="s">
        <v>11540</v>
      </c>
      <c r="G11088" t="s">
        <v>61</v>
      </c>
      <c r="H11088" t="s">
        <v>18</v>
      </c>
      <c r="I11088" t="s">
        <v>11541</v>
      </c>
      <c r="J11088">
        <v>2018</v>
      </c>
      <c r="K11088">
        <v>778.15</v>
      </c>
      <c r="L11088">
        <v>121</v>
      </c>
      <c r="M11088">
        <v>1</v>
      </c>
      <c r="N11088">
        <f t="shared" si="434"/>
        <v>0</v>
      </c>
      <c r="O11088">
        <f t="shared" si="433"/>
        <v>0</v>
      </c>
      <c r="P11088" t="s">
        <v>12694</v>
      </c>
    </row>
    <row r="11089" spans="2:16" x14ac:dyDescent="0.25">
      <c r="B11089" t="s">
        <v>11095</v>
      </c>
      <c r="C11089" s="119" t="s">
        <v>60</v>
      </c>
      <c r="D11089" t="s">
        <v>11552</v>
      </c>
      <c r="E11089" t="s">
        <v>11530</v>
      </c>
      <c r="F11089" t="s">
        <v>11540</v>
      </c>
      <c r="G11089" t="s">
        <v>61</v>
      </c>
      <c r="H11089" t="s">
        <v>18</v>
      </c>
      <c r="I11089" t="s">
        <v>11541</v>
      </c>
      <c r="J11089">
        <v>2018</v>
      </c>
      <c r="K11089">
        <v>653.01</v>
      </c>
      <c r="L11089">
        <v>28</v>
      </c>
      <c r="M11089">
        <v>1</v>
      </c>
      <c r="N11089">
        <f t="shared" si="434"/>
        <v>0</v>
      </c>
      <c r="O11089">
        <f t="shared" si="433"/>
        <v>0</v>
      </c>
      <c r="P11089" t="s">
        <v>12694</v>
      </c>
    </row>
    <row r="11090" spans="2:16" x14ac:dyDescent="0.25">
      <c r="B11090" t="s">
        <v>11096</v>
      </c>
      <c r="C11090" s="119" t="s">
        <v>60</v>
      </c>
      <c r="D11090" t="s">
        <v>11552</v>
      </c>
      <c r="E11090" t="s">
        <v>11530</v>
      </c>
      <c r="F11090" t="s">
        <v>11540</v>
      </c>
      <c r="G11090" t="s">
        <v>61</v>
      </c>
      <c r="H11090" t="s">
        <v>18</v>
      </c>
      <c r="I11090" t="s">
        <v>11541</v>
      </c>
      <c r="J11090">
        <v>2018</v>
      </c>
      <c r="K11090">
        <v>658.91</v>
      </c>
      <c r="L11090">
        <v>57</v>
      </c>
      <c r="M11090">
        <v>1</v>
      </c>
      <c r="N11090">
        <f t="shared" si="434"/>
        <v>0</v>
      </c>
      <c r="O11090">
        <f t="shared" si="433"/>
        <v>0</v>
      </c>
      <c r="P11090" t="s">
        <v>12694</v>
      </c>
    </row>
    <row r="11091" spans="2:16" x14ac:dyDescent="0.25">
      <c r="B11091" t="s">
        <v>11097</v>
      </c>
      <c r="C11091" s="119" t="s">
        <v>60</v>
      </c>
      <c r="D11091" t="s">
        <v>11537</v>
      </c>
      <c r="E11091" t="s">
        <v>11530</v>
      </c>
      <c r="F11091" t="s">
        <v>11540</v>
      </c>
      <c r="G11091" t="s">
        <v>61</v>
      </c>
      <c r="H11091" t="s">
        <v>18</v>
      </c>
      <c r="I11091" t="s">
        <v>11541</v>
      </c>
      <c r="J11091">
        <v>2018</v>
      </c>
      <c r="K11091">
        <v>648.66</v>
      </c>
      <c r="L11091">
        <v>21</v>
      </c>
      <c r="M11091">
        <v>1</v>
      </c>
      <c r="N11091">
        <f t="shared" si="434"/>
        <v>0</v>
      </c>
      <c r="O11091">
        <f t="shared" si="433"/>
        <v>0</v>
      </c>
      <c r="P11091" t="s">
        <v>12694</v>
      </c>
    </row>
    <row r="11092" spans="2:16" x14ac:dyDescent="0.25">
      <c r="B11092" t="s">
        <v>11098</v>
      </c>
      <c r="C11092" s="119" t="s">
        <v>60</v>
      </c>
      <c r="D11092" t="s">
        <v>11537</v>
      </c>
      <c r="E11092" t="s">
        <v>11530</v>
      </c>
      <c r="F11092" t="s">
        <v>11540</v>
      </c>
      <c r="G11092" t="s">
        <v>61</v>
      </c>
      <c r="H11092" t="s">
        <v>18</v>
      </c>
      <c r="I11092" t="s">
        <v>11541</v>
      </c>
      <c r="J11092">
        <v>2018</v>
      </c>
      <c r="K11092">
        <v>650.80999999999995</v>
      </c>
      <c r="L11092">
        <v>20</v>
      </c>
      <c r="M11092">
        <v>1</v>
      </c>
      <c r="N11092">
        <f t="shared" si="434"/>
        <v>0</v>
      </c>
      <c r="O11092">
        <f t="shared" si="433"/>
        <v>0</v>
      </c>
      <c r="P11092" t="s">
        <v>12694</v>
      </c>
    </row>
    <row r="11093" spans="2:16" x14ac:dyDescent="0.25">
      <c r="B11093" t="s">
        <v>11099</v>
      </c>
      <c r="C11093" s="119" t="s">
        <v>60</v>
      </c>
      <c r="D11093" t="s">
        <v>11537</v>
      </c>
      <c r="E11093" t="s">
        <v>11530</v>
      </c>
      <c r="F11093" t="s">
        <v>11540</v>
      </c>
      <c r="G11093" t="s">
        <v>61</v>
      </c>
      <c r="H11093" t="s">
        <v>18</v>
      </c>
      <c r="I11093" t="s">
        <v>11541</v>
      </c>
      <c r="J11093">
        <v>2018</v>
      </c>
      <c r="K11093">
        <v>652.02</v>
      </c>
      <c r="L11093">
        <v>27</v>
      </c>
      <c r="M11093">
        <v>1</v>
      </c>
      <c r="N11093">
        <f t="shared" si="434"/>
        <v>0</v>
      </c>
      <c r="O11093">
        <f t="shared" si="433"/>
        <v>0</v>
      </c>
      <c r="P11093" t="s">
        <v>12694</v>
      </c>
    </row>
    <row r="11094" spans="2:16" x14ac:dyDescent="0.25">
      <c r="B11094" t="s">
        <v>11100</v>
      </c>
      <c r="C11094" s="119" t="s">
        <v>60</v>
      </c>
      <c r="D11094" t="s">
        <v>11537</v>
      </c>
      <c r="E11094" t="s">
        <v>11530</v>
      </c>
      <c r="F11094" t="s">
        <v>11540</v>
      </c>
      <c r="G11094" t="s">
        <v>61</v>
      </c>
      <c r="H11094" t="s">
        <v>18</v>
      </c>
      <c r="I11094" t="s">
        <v>11541</v>
      </c>
      <c r="J11094">
        <v>2018</v>
      </c>
      <c r="K11094">
        <v>683.28</v>
      </c>
      <c r="L11094">
        <v>20</v>
      </c>
      <c r="M11094">
        <v>1</v>
      </c>
      <c r="N11094">
        <f t="shared" si="434"/>
        <v>0</v>
      </c>
      <c r="O11094">
        <f t="shared" si="433"/>
        <v>0</v>
      </c>
      <c r="P11094" t="s">
        <v>12693</v>
      </c>
    </row>
    <row r="11095" spans="2:16" x14ac:dyDescent="0.25">
      <c r="B11095" t="s">
        <v>11101</v>
      </c>
      <c r="C11095" s="119" t="s">
        <v>60</v>
      </c>
      <c r="D11095" t="s">
        <v>11537</v>
      </c>
      <c r="E11095" t="s">
        <v>11530</v>
      </c>
      <c r="F11095" t="s">
        <v>11540</v>
      </c>
      <c r="G11095" t="s">
        <v>61</v>
      </c>
      <c r="H11095" t="s">
        <v>18</v>
      </c>
      <c r="I11095" t="s">
        <v>11541</v>
      </c>
      <c r="J11095">
        <v>2018</v>
      </c>
      <c r="K11095">
        <v>683.97</v>
      </c>
      <c r="L11095">
        <v>24</v>
      </c>
      <c r="M11095">
        <v>1</v>
      </c>
      <c r="N11095">
        <f t="shared" si="434"/>
        <v>0</v>
      </c>
      <c r="O11095">
        <f t="shared" si="433"/>
        <v>0</v>
      </c>
      <c r="P11095" t="s">
        <v>12693</v>
      </c>
    </row>
    <row r="11096" spans="2:16" x14ac:dyDescent="0.25">
      <c r="B11096" t="s">
        <v>11102</v>
      </c>
      <c r="C11096" s="119" t="s">
        <v>60</v>
      </c>
      <c r="D11096" t="s">
        <v>11537</v>
      </c>
      <c r="E11096" t="s">
        <v>11530</v>
      </c>
      <c r="F11096" t="s">
        <v>11540</v>
      </c>
      <c r="G11096" t="s">
        <v>61</v>
      </c>
      <c r="H11096" t="s">
        <v>18</v>
      </c>
      <c r="I11096" t="s">
        <v>11541</v>
      </c>
      <c r="J11096">
        <v>2018</v>
      </c>
      <c r="K11096">
        <v>683.8</v>
      </c>
      <c r="L11096">
        <v>23</v>
      </c>
      <c r="M11096">
        <v>1</v>
      </c>
      <c r="N11096">
        <f t="shared" si="434"/>
        <v>0</v>
      </c>
      <c r="O11096">
        <f t="shared" si="433"/>
        <v>0</v>
      </c>
      <c r="P11096" t="s">
        <v>12693</v>
      </c>
    </row>
    <row r="11097" spans="2:16" x14ac:dyDescent="0.25">
      <c r="B11097" t="s">
        <v>11103</v>
      </c>
      <c r="C11097" s="119" t="s">
        <v>60</v>
      </c>
      <c r="D11097" t="s">
        <v>11537</v>
      </c>
      <c r="E11097" t="s">
        <v>11530</v>
      </c>
      <c r="F11097" t="s">
        <v>11540</v>
      </c>
      <c r="G11097" t="s">
        <v>61</v>
      </c>
      <c r="H11097" t="s">
        <v>18</v>
      </c>
      <c r="I11097" t="s">
        <v>11541</v>
      </c>
      <c r="J11097">
        <v>2018</v>
      </c>
      <c r="K11097">
        <v>4913.04</v>
      </c>
      <c r="L11097">
        <v>20</v>
      </c>
      <c r="M11097">
        <v>1</v>
      </c>
      <c r="N11097">
        <f t="shared" si="434"/>
        <v>0</v>
      </c>
      <c r="O11097">
        <f t="shared" si="433"/>
        <v>0</v>
      </c>
      <c r="P11097" t="s">
        <v>12693</v>
      </c>
    </row>
    <row r="11098" spans="2:16" x14ac:dyDescent="0.25">
      <c r="B11098" t="s">
        <v>11104</v>
      </c>
      <c r="C11098" s="119" t="s">
        <v>60</v>
      </c>
      <c r="D11098" t="s">
        <v>11537</v>
      </c>
      <c r="E11098" t="s">
        <v>11530</v>
      </c>
      <c r="F11098" t="s">
        <v>11540</v>
      </c>
      <c r="G11098" t="s">
        <v>61</v>
      </c>
      <c r="H11098" t="s">
        <v>18</v>
      </c>
      <c r="I11098" t="s">
        <v>11541</v>
      </c>
      <c r="J11098">
        <v>2018</v>
      </c>
      <c r="K11098">
        <v>650.80999999999995</v>
      </c>
      <c r="L11098">
        <v>20</v>
      </c>
      <c r="M11098">
        <v>1</v>
      </c>
      <c r="N11098">
        <f t="shared" si="434"/>
        <v>0</v>
      </c>
      <c r="O11098">
        <f t="shared" si="433"/>
        <v>0</v>
      </c>
      <c r="P11098" t="s">
        <v>12693</v>
      </c>
    </row>
    <row r="11099" spans="2:16" x14ac:dyDescent="0.25">
      <c r="B11099" t="s">
        <v>11105</v>
      </c>
      <c r="C11099" s="119" t="s">
        <v>60</v>
      </c>
      <c r="D11099" t="s">
        <v>11537</v>
      </c>
      <c r="E11099" t="s">
        <v>11530</v>
      </c>
      <c r="F11099" t="s">
        <v>11540</v>
      </c>
      <c r="G11099" t="s">
        <v>61</v>
      </c>
      <c r="H11099" t="s">
        <v>18</v>
      </c>
      <c r="I11099" t="s">
        <v>11541</v>
      </c>
      <c r="J11099">
        <v>2018</v>
      </c>
      <c r="K11099">
        <v>683.97</v>
      </c>
      <c r="L11099">
        <v>24</v>
      </c>
      <c r="M11099">
        <v>1</v>
      </c>
      <c r="N11099">
        <f t="shared" si="434"/>
        <v>0</v>
      </c>
      <c r="O11099">
        <f t="shared" si="433"/>
        <v>0</v>
      </c>
      <c r="P11099" t="s">
        <v>12693</v>
      </c>
    </row>
    <row r="11100" spans="2:16" x14ac:dyDescent="0.25">
      <c r="B11100" t="s">
        <v>11106</v>
      </c>
      <c r="C11100" s="119" t="s">
        <v>60</v>
      </c>
      <c r="D11100" t="s">
        <v>11537</v>
      </c>
      <c r="E11100" t="s">
        <v>11530</v>
      </c>
      <c r="F11100" t="s">
        <v>11540</v>
      </c>
      <c r="G11100" t="s">
        <v>61</v>
      </c>
      <c r="H11100" t="s">
        <v>18</v>
      </c>
      <c r="I11100" t="s">
        <v>11541</v>
      </c>
      <c r="J11100">
        <v>2018</v>
      </c>
      <c r="K11100">
        <v>689.56</v>
      </c>
      <c r="L11100">
        <v>56</v>
      </c>
      <c r="M11100">
        <v>1</v>
      </c>
      <c r="N11100">
        <f t="shared" si="434"/>
        <v>0</v>
      </c>
      <c r="O11100">
        <f t="shared" si="433"/>
        <v>0</v>
      </c>
      <c r="P11100" t="s">
        <v>12693</v>
      </c>
    </row>
    <row r="11101" spans="2:16" x14ac:dyDescent="0.25">
      <c r="B11101" t="s">
        <v>11107</v>
      </c>
      <c r="C11101" s="119" t="s">
        <v>60</v>
      </c>
      <c r="D11101" t="s">
        <v>11539</v>
      </c>
      <c r="E11101" t="s">
        <v>11530</v>
      </c>
      <c r="F11101" t="s">
        <v>11540</v>
      </c>
      <c r="G11101" t="s">
        <v>61</v>
      </c>
      <c r="H11101" t="s">
        <v>18</v>
      </c>
      <c r="I11101" t="s">
        <v>11541</v>
      </c>
      <c r="J11101">
        <v>2018</v>
      </c>
      <c r="K11101">
        <v>683.26</v>
      </c>
      <c r="L11101">
        <v>23</v>
      </c>
      <c r="M11101">
        <v>1</v>
      </c>
      <c r="N11101">
        <f t="shared" si="434"/>
        <v>0</v>
      </c>
      <c r="O11101">
        <f t="shared" si="433"/>
        <v>0</v>
      </c>
      <c r="P11101" t="s">
        <v>12694</v>
      </c>
    </row>
    <row r="11102" spans="2:16" x14ac:dyDescent="0.25">
      <c r="B11102" t="s">
        <v>11108</v>
      </c>
      <c r="C11102" s="119" t="s">
        <v>60</v>
      </c>
      <c r="D11102" t="s">
        <v>11537</v>
      </c>
      <c r="E11102" t="s">
        <v>11530</v>
      </c>
      <c r="F11102" t="s">
        <v>11540</v>
      </c>
      <c r="G11102" t="s">
        <v>61</v>
      </c>
      <c r="H11102" t="s">
        <v>18</v>
      </c>
      <c r="I11102" t="s">
        <v>11541</v>
      </c>
      <c r="J11102">
        <v>2018</v>
      </c>
      <c r="K11102">
        <v>652.20000000000005</v>
      </c>
      <c r="L11102">
        <v>28</v>
      </c>
      <c r="M11102">
        <v>1</v>
      </c>
      <c r="N11102">
        <f t="shared" si="434"/>
        <v>0</v>
      </c>
      <c r="O11102">
        <f t="shared" si="433"/>
        <v>0</v>
      </c>
      <c r="P11102" t="s">
        <v>12694</v>
      </c>
    </row>
    <row r="11103" spans="2:16" x14ac:dyDescent="0.25">
      <c r="B11103" t="s">
        <v>11109</v>
      </c>
      <c r="C11103" s="119" t="s">
        <v>60</v>
      </c>
      <c r="D11103" t="s">
        <v>11542</v>
      </c>
      <c r="E11103" t="s">
        <v>11530</v>
      </c>
      <c r="F11103" t="s">
        <v>11540</v>
      </c>
      <c r="G11103" t="s">
        <v>61</v>
      </c>
      <c r="H11103" t="s">
        <v>18</v>
      </c>
      <c r="I11103" t="s">
        <v>11541</v>
      </c>
      <c r="J11103">
        <v>2018</v>
      </c>
      <c r="K11103">
        <v>683.28</v>
      </c>
      <c r="L11103">
        <v>20</v>
      </c>
      <c r="M11103">
        <v>1</v>
      </c>
      <c r="N11103">
        <f t="shared" si="434"/>
        <v>0</v>
      </c>
      <c r="O11103">
        <f t="shared" si="433"/>
        <v>0</v>
      </c>
      <c r="P11103" t="s">
        <v>12693</v>
      </c>
    </row>
    <row r="11104" spans="2:16" x14ac:dyDescent="0.25">
      <c r="B11104" t="s">
        <v>11110</v>
      </c>
      <c r="C11104" s="119" t="s">
        <v>60</v>
      </c>
      <c r="D11104" t="s">
        <v>11539</v>
      </c>
      <c r="E11104" t="s">
        <v>11530</v>
      </c>
      <c r="F11104" t="s">
        <v>11540</v>
      </c>
      <c r="G11104" t="s">
        <v>61</v>
      </c>
      <c r="H11104" t="s">
        <v>18</v>
      </c>
      <c r="I11104" t="s">
        <v>11541</v>
      </c>
      <c r="J11104">
        <v>2018</v>
      </c>
      <c r="K11104">
        <v>652.39</v>
      </c>
      <c r="L11104">
        <v>32</v>
      </c>
      <c r="M11104">
        <v>1</v>
      </c>
      <c r="N11104">
        <f t="shared" si="434"/>
        <v>0</v>
      </c>
      <c r="O11104">
        <f t="shared" si="433"/>
        <v>0</v>
      </c>
      <c r="P11104" t="s">
        <v>12694</v>
      </c>
    </row>
    <row r="11105" spans="2:16" x14ac:dyDescent="0.25">
      <c r="B11105" t="s">
        <v>11111</v>
      </c>
      <c r="C11105" s="119" t="s">
        <v>60</v>
      </c>
      <c r="D11105" t="s">
        <v>11539</v>
      </c>
      <c r="E11105" t="s">
        <v>11530</v>
      </c>
      <c r="F11105" t="s">
        <v>11540</v>
      </c>
      <c r="G11105" t="s">
        <v>61</v>
      </c>
      <c r="H11105" t="s">
        <v>18</v>
      </c>
      <c r="I11105" t="s">
        <v>11541</v>
      </c>
      <c r="J11105">
        <v>2018</v>
      </c>
      <c r="K11105">
        <v>652.39</v>
      </c>
      <c r="L11105">
        <v>32</v>
      </c>
      <c r="M11105">
        <v>1</v>
      </c>
      <c r="N11105">
        <f t="shared" si="434"/>
        <v>0</v>
      </c>
      <c r="O11105">
        <f t="shared" si="433"/>
        <v>0</v>
      </c>
      <c r="P11105" t="s">
        <v>12694</v>
      </c>
    </row>
    <row r="11106" spans="2:16" x14ac:dyDescent="0.25">
      <c r="B11106" t="s">
        <v>11112</v>
      </c>
      <c r="C11106" s="119" t="s">
        <v>60</v>
      </c>
      <c r="D11106" t="s">
        <v>11552</v>
      </c>
      <c r="E11106" t="s">
        <v>11530</v>
      </c>
      <c r="F11106" t="s">
        <v>11540</v>
      </c>
      <c r="G11106" t="s">
        <v>61</v>
      </c>
      <c r="H11106" t="s">
        <v>18</v>
      </c>
      <c r="I11106" t="s">
        <v>11541</v>
      </c>
      <c r="J11106">
        <v>2018</v>
      </c>
      <c r="K11106">
        <v>685.15</v>
      </c>
      <c r="L11106">
        <v>29</v>
      </c>
      <c r="M11106">
        <v>1</v>
      </c>
      <c r="N11106">
        <f t="shared" si="434"/>
        <v>0</v>
      </c>
      <c r="O11106">
        <f t="shared" si="433"/>
        <v>0</v>
      </c>
      <c r="P11106" t="s">
        <v>12694</v>
      </c>
    </row>
    <row r="11107" spans="2:16" x14ac:dyDescent="0.25">
      <c r="B11107" t="s">
        <v>11113</v>
      </c>
      <c r="C11107" s="119" t="s">
        <v>60</v>
      </c>
      <c r="D11107" t="s">
        <v>11550</v>
      </c>
      <c r="E11107" t="s">
        <v>11530</v>
      </c>
      <c r="F11107" t="s">
        <v>11540</v>
      </c>
      <c r="G11107" t="s">
        <v>61</v>
      </c>
      <c r="H11107" t="s">
        <v>18</v>
      </c>
      <c r="I11107" t="s">
        <v>11541</v>
      </c>
      <c r="J11107">
        <v>2018</v>
      </c>
      <c r="K11107">
        <v>660.28</v>
      </c>
      <c r="L11107">
        <v>71</v>
      </c>
      <c r="M11107">
        <v>1</v>
      </c>
      <c r="N11107">
        <f t="shared" si="434"/>
        <v>0</v>
      </c>
      <c r="O11107">
        <f t="shared" si="433"/>
        <v>0</v>
      </c>
      <c r="P11107" t="s">
        <v>12694</v>
      </c>
    </row>
    <row r="11108" spans="2:16" x14ac:dyDescent="0.25">
      <c r="B11108" t="s">
        <v>11114</v>
      </c>
      <c r="C11108" s="119" t="s">
        <v>60</v>
      </c>
      <c r="D11108" t="s">
        <v>11550</v>
      </c>
      <c r="E11108" t="s">
        <v>11530</v>
      </c>
      <c r="F11108" t="s">
        <v>11540</v>
      </c>
      <c r="G11108" t="s">
        <v>61</v>
      </c>
      <c r="H11108" t="s">
        <v>18</v>
      </c>
      <c r="I11108" t="s">
        <v>11541</v>
      </c>
      <c r="J11108">
        <v>2018</v>
      </c>
      <c r="K11108">
        <v>660.28</v>
      </c>
      <c r="L11108">
        <v>71</v>
      </c>
      <c r="M11108">
        <v>1</v>
      </c>
      <c r="N11108">
        <f t="shared" si="434"/>
        <v>0</v>
      </c>
      <c r="O11108">
        <f t="shared" si="433"/>
        <v>0</v>
      </c>
      <c r="P11108" t="s">
        <v>12694</v>
      </c>
    </row>
    <row r="11109" spans="2:16" x14ac:dyDescent="0.25">
      <c r="B11109" t="s">
        <v>11115</v>
      </c>
      <c r="C11109" s="119" t="s">
        <v>60</v>
      </c>
      <c r="D11109" t="s">
        <v>11550</v>
      </c>
      <c r="E11109" t="s">
        <v>11530</v>
      </c>
      <c r="F11109" t="s">
        <v>11540</v>
      </c>
      <c r="G11109" t="s">
        <v>61</v>
      </c>
      <c r="H11109" t="s">
        <v>18</v>
      </c>
      <c r="I11109" t="s">
        <v>11541</v>
      </c>
      <c r="J11109">
        <v>2018</v>
      </c>
      <c r="K11109">
        <v>652.42999999999995</v>
      </c>
      <c r="L11109">
        <v>28</v>
      </c>
      <c r="M11109">
        <v>1</v>
      </c>
      <c r="N11109">
        <f t="shared" si="434"/>
        <v>0</v>
      </c>
      <c r="O11109">
        <f t="shared" si="433"/>
        <v>0</v>
      </c>
      <c r="P11109" t="s">
        <v>12694</v>
      </c>
    </row>
    <row r="11110" spans="2:16" x14ac:dyDescent="0.25">
      <c r="B11110" t="s">
        <v>11116</v>
      </c>
      <c r="C11110" s="119" t="s">
        <v>60</v>
      </c>
      <c r="D11110" t="s">
        <v>11550</v>
      </c>
      <c r="E11110" t="s">
        <v>11530</v>
      </c>
      <c r="F11110" t="s">
        <v>11540</v>
      </c>
      <c r="G11110" t="s">
        <v>61</v>
      </c>
      <c r="H11110" t="s">
        <v>18</v>
      </c>
      <c r="I11110" t="s">
        <v>11541</v>
      </c>
      <c r="J11110">
        <v>2018</v>
      </c>
      <c r="K11110">
        <v>652.79999999999995</v>
      </c>
      <c r="L11110">
        <v>30</v>
      </c>
      <c r="M11110">
        <v>1</v>
      </c>
      <c r="N11110">
        <f t="shared" si="434"/>
        <v>0</v>
      </c>
      <c r="O11110">
        <f t="shared" si="433"/>
        <v>0</v>
      </c>
      <c r="P11110" t="s">
        <v>12694</v>
      </c>
    </row>
    <row r="11111" spans="2:16" x14ac:dyDescent="0.25">
      <c r="B11111" t="s">
        <v>11117</v>
      </c>
      <c r="C11111" s="119" t="s">
        <v>60</v>
      </c>
      <c r="D11111" t="s">
        <v>11539</v>
      </c>
      <c r="E11111" t="s">
        <v>11530</v>
      </c>
      <c r="F11111" t="s">
        <v>11540</v>
      </c>
      <c r="G11111" t="s">
        <v>61</v>
      </c>
      <c r="H11111" t="s">
        <v>18</v>
      </c>
      <c r="I11111" t="s">
        <v>11541</v>
      </c>
      <c r="J11111">
        <v>2018</v>
      </c>
      <c r="K11111">
        <v>683.43</v>
      </c>
      <c r="L11111">
        <v>24</v>
      </c>
      <c r="M11111">
        <v>1</v>
      </c>
      <c r="N11111">
        <f t="shared" si="434"/>
        <v>0</v>
      </c>
      <c r="O11111">
        <f t="shared" si="433"/>
        <v>0</v>
      </c>
      <c r="P11111" t="s">
        <v>12694</v>
      </c>
    </row>
    <row r="11112" spans="2:16" x14ac:dyDescent="0.25">
      <c r="B11112" t="s">
        <v>11118</v>
      </c>
      <c r="C11112" s="119" t="s">
        <v>60</v>
      </c>
      <c r="D11112" t="s">
        <v>11537</v>
      </c>
      <c r="E11112" t="s">
        <v>11530</v>
      </c>
      <c r="F11112" t="s">
        <v>11540</v>
      </c>
      <c r="G11112" t="s">
        <v>61</v>
      </c>
      <c r="H11112" t="s">
        <v>18</v>
      </c>
      <c r="I11112" t="s">
        <v>11541</v>
      </c>
      <c r="J11112">
        <v>2018</v>
      </c>
      <c r="K11112">
        <v>651.15</v>
      </c>
      <c r="L11112">
        <v>22</v>
      </c>
      <c r="M11112">
        <v>1</v>
      </c>
      <c r="N11112">
        <f t="shared" si="434"/>
        <v>0</v>
      </c>
      <c r="O11112">
        <f t="shared" si="433"/>
        <v>0</v>
      </c>
      <c r="P11112" t="s">
        <v>12694</v>
      </c>
    </row>
    <row r="11113" spans="2:16" x14ac:dyDescent="0.25">
      <c r="B11113" t="s">
        <v>11119</v>
      </c>
      <c r="C11113" s="119" t="s">
        <v>60</v>
      </c>
      <c r="D11113" t="s">
        <v>11537</v>
      </c>
      <c r="E11113" t="s">
        <v>11530</v>
      </c>
      <c r="F11113" t="s">
        <v>11540</v>
      </c>
      <c r="G11113" t="s">
        <v>61</v>
      </c>
      <c r="H11113" t="s">
        <v>18</v>
      </c>
      <c r="I11113" t="s">
        <v>11541</v>
      </c>
      <c r="J11113">
        <v>2018</v>
      </c>
      <c r="K11113">
        <v>646.79999999999995</v>
      </c>
      <c r="L11113">
        <v>21</v>
      </c>
      <c r="M11113">
        <v>1</v>
      </c>
      <c r="N11113">
        <f t="shared" si="434"/>
        <v>0</v>
      </c>
      <c r="O11113">
        <f t="shared" si="433"/>
        <v>0</v>
      </c>
      <c r="P11113" t="s">
        <v>12694</v>
      </c>
    </row>
    <row r="11114" spans="2:16" x14ac:dyDescent="0.25">
      <c r="B11114" t="s">
        <v>11120</v>
      </c>
      <c r="C11114" s="119" t="s">
        <v>60</v>
      </c>
      <c r="D11114" t="s">
        <v>11537</v>
      </c>
      <c r="E11114" t="s">
        <v>11530</v>
      </c>
      <c r="F11114" t="s">
        <v>11540</v>
      </c>
      <c r="G11114" t="s">
        <v>61</v>
      </c>
      <c r="H11114" t="s">
        <v>18</v>
      </c>
      <c r="I11114" t="s">
        <v>11541</v>
      </c>
      <c r="J11114">
        <v>2018</v>
      </c>
      <c r="K11114">
        <v>651.33000000000004</v>
      </c>
      <c r="L11114">
        <v>23</v>
      </c>
      <c r="M11114">
        <v>1</v>
      </c>
      <c r="N11114">
        <f t="shared" si="434"/>
        <v>0</v>
      </c>
      <c r="O11114">
        <f t="shared" si="433"/>
        <v>0</v>
      </c>
      <c r="P11114" t="s">
        <v>12694</v>
      </c>
    </row>
    <row r="11115" spans="2:16" x14ac:dyDescent="0.25">
      <c r="B11115" t="s">
        <v>11121</v>
      </c>
      <c r="C11115" s="119" t="s">
        <v>60</v>
      </c>
      <c r="D11115" t="s">
        <v>11537</v>
      </c>
      <c r="E11115" t="s">
        <v>11530</v>
      </c>
      <c r="F11115" t="s">
        <v>11540</v>
      </c>
      <c r="G11115" t="s">
        <v>61</v>
      </c>
      <c r="H11115" t="s">
        <v>18</v>
      </c>
      <c r="I11115" t="s">
        <v>11541</v>
      </c>
      <c r="J11115">
        <v>2018</v>
      </c>
      <c r="K11115">
        <v>651.70000000000005</v>
      </c>
      <c r="L11115">
        <v>24</v>
      </c>
      <c r="M11115">
        <v>1</v>
      </c>
      <c r="N11115">
        <f t="shared" si="434"/>
        <v>0</v>
      </c>
      <c r="O11115">
        <f t="shared" si="433"/>
        <v>0</v>
      </c>
      <c r="P11115" t="s">
        <v>12694</v>
      </c>
    </row>
    <row r="11116" spans="2:16" x14ac:dyDescent="0.25">
      <c r="B11116" t="s">
        <v>11122</v>
      </c>
      <c r="C11116" s="119" t="s">
        <v>60</v>
      </c>
      <c r="D11116" t="s">
        <v>11537</v>
      </c>
      <c r="E11116" t="s">
        <v>11530</v>
      </c>
      <c r="F11116" t="s">
        <v>11540</v>
      </c>
      <c r="G11116" t="s">
        <v>61</v>
      </c>
      <c r="H11116" t="s">
        <v>18</v>
      </c>
      <c r="I11116" t="s">
        <v>11541</v>
      </c>
      <c r="J11116">
        <v>2018</v>
      </c>
      <c r="K11116">
        <v>652.61</v>
      </c>
      <c r="L11116">
        <v>29</v>
      </c>
      <c r="M11116">
        <v>1</v>
      </c>
      <c r="N11116">
        <f t="shared" si="434"/>
        <v>0</v>
      </c>
      <c r="O11116">
        <f t="shared" si="433"/>
        <v>0</v>
      </c>
      <c r="P11116" t="s">
        <v>12694</v>
      </c>
    </row>
    <row r="11117" spans="2:16" x14ac:dyDescent="0.25">
      <c r="B11117" t="s">
        <v>11123</v>
      </c>
      <c r="C11117" s="119" t="s">
        <v>60</v>
      </c>
      <c r="D11117" t="s">
        <v>11537</v>
      </c>
      <c r="E11117" t="s">
        <v>11530</v>
      </c>
      <c r="F11117" t="s">
        <v>11540</v>
      </c>
      <c r="G11117" t="s">
        <v>61</v>
      </c>
      <c r="H11117" t="s">
        <v>18</v>
      </c>
      <c r="I11117" t="s">
        <v>11541</v>
      </c>
      <c r="J11117">
        <v>2018</v>
      </c>
      <c r="K11117">
        <v>685.27</v>
      </c>
      <c r="L11117">
        <v>30</v>
      </c>
      <c r="M11117">
        <v>1</v>
      </c>
      <c r="N11117">
        <f t="shared" si="434"/>
        <v>0</v>
      </c>
      <c r="O11117">
        <f t="shared" si="433"/>
        <v>0</v>
      </c>
      <c r="P11117" t="s">
        <v>12694</v>
      </c>
    </row>
    <row r="11118" spans="2:16" x14ac:dyDescent="0.25">
      <c r="B11118" t="s">
        <v>11124</v>
      </c>
      <c r="C11118" s="119" t="s">
        <v>60</v>
      </c>
      <c r="D11118" t="s">
        <v>11537</v>
      </c>
      <c r="E11118" t="s">
        <v>11530</v>
      </c>
      <c r="F11118" t="s">
        <v>11540</v>
      </c>
      <c r="G11118" t="s">
        <v>61</v>
      </c>
      <c r="H11118" t="s">
        <v>18</v>
      </c>
      <c r="I11118" t="s">
        <v>11541</v>
      </c>
      <c r="J11118">
        <v>2018</v>
      </c>
      <c r="K11118">
        <v>683.08</v>
      </c>
      <c r="L11118">
        <v>18</v>
      </c>
      <c r="M11118">
        <v>1</v>
      </c>
      <c r="N11118">
        <f t="shared" si="434"/>
        <v>0</v>
      </c>
      <c r="O11118">
        <f t="shared" si="433"/>
        <v>0</v>
      </c>
      <c r="P11118" t="s">
        <v>12694</v>
      </c>
    </row>
    <row r="11119" spans="2:16" x14ac:dyDescent="0.25">
      <c r="B11119" t="s">
        <v>11125</v>
      </c>
      <c r="C11119" s="119" t="s">
        <v>60</v>
      </c>
      <c r="D11119" t="s">
        <v>11539</v>
      </c>
      <c r="E11119" t="s">
        <v>11530</v>
      </c>
      <c r="F11119" t="s">
        <v>11540</v>
      </c>
      <c r="G11119" t="s">
        <v>61</v>
      </c>
      <c r="H11119" t="s">
        <v>18</v>
      </c>
      <c r="I11119" t="s">
        <v>11541</v>
      </c>
      <c r="J11119">
        <v>2018</v>
      </c>
      <c r="K11119">
        <v>683.43</v>
      </c>
      <c r="L11119">
        <v>24</v>
      </c>
      <c r="M11119">
        <v>1</v>
      </c>
      <c r="N11119">
        <f t="shared" si="434"/>
        <v>0</v>
      </c>
      <c r="O11119">
        <f t="shared" si="433"/>
        <v>0</v>
      </c>
      <c r="P11119" t="s">
        <v>12694</v>
      </c>
    </row>
    <row r="11120" spans="2:16" x14ac:dyDescent="0.25">
      <c r="B11120" t="s">
        <v>11126</v>
      </c>
      <c r="C11120" s="119" t="s">
        <v>60</v>
      </c>
      <c r="D11120" t="s">
        <v>11537</v>
      </c>
      <c r="E11120" t="s">
        <v>11530</v>
      </c>
      <c r="F11120" t="s">
        <v>11540</v>
      </c>
      <c r="G11120" t="s">
        <v>61</v>
      </c>
      <c r="H11120" t="s">
        <v>18</v>
      </c>
      <c r="I11120" t="s">
        <v>11541</v>
      </c>
      <c r="J11120">
        <v>2018</v>
      </c>
      <c r="K11120">
        <v>681.06</v>
      </c>
      <c r="L11120">
        <v>31</v>
      </c>
      <c r="M11120">
        <v>1</v>
      </c>
      <c r="N11120">
        <f t="shared" si="434"/>
        <v>0</v>
      </c>
      <c r="O11120">
        <f t="shared" si="433"/>
        <v>0</v>
      </c>
      <c r="P11120" t="s">
        <v>12694</v>
      </c>
    </row>
    <row r="11121" spans="2:16" x14ac:dyDescent="0.25">
      <c r="B11121" t="s">
        <v>11127</v>
      </c>
      <c r="C11121" s="119" t="s">
        <v>60</v>
      </c>
      <c r="D11121" t="s">
        <v>11537</v>
      </c>
      <c r="E11121" t="s">
        <v>11530</v>
      </c>
      <c r="F11121" t="s">
        <v>11540</v>
      </c>
      <c r="G11121" t="s">
        <v>61</v>
      </c>
      <c r="H11121" t="s">
        <v>18</v>
      </c>
      <c r="I11121" t="s">
        <v>11541</v>
      </c>
      <c r="J11121">
        <v>2018</v>
      </c>
      <c r="K11121">
        <v>686.87</v>
      </c>
      <c r="L11121">
        <v>42</v>
      </c>
      <c r="M11121">
        <v>1</v>
      </c>
      <c r="N11121">
        <f t="shared" si="434"/>
        <v>0</v>
      </c>
      <c r="O11121">
        <f t="shared" si="433"/>
        <v>0</v>
      </c>
      <c r="P11121" t="s">
        <v>12694</v>
      </c>
    </row>
    <row r="11122" spans="2:16" x14ac:dyDescent="0.25">
      <c r="B11122" t="s">
        <v>11128</v>
      </c>
      <c r="C11122" s="119" t="s">
        <v>60</v>
      </c>
      <c r="D11122" t="s">
        <v>11537</v>
      </c>
      <c r="E11122" t="s">
        <v>11530</v>
      </c>
      <c r="F11122" t="s">
        <v>11540</v>
      </c>
      <c r="G11122" t="s">
        <v>61</v>
      </c>
      <c r="H11122" t="s">
        <v>18</v>
      </c>
      <c r="I11122" t="s">
        <v>11541</v>
      </c>
      <c r="J11122">
        <v>2018</v>
      </c>
      <c r="K11122">
        <v>685.63</v>
      </c>
      <c r="L11122">
        <v>32</v>
      </c>
      <c r="M11122">
        <v>1</v>
      </c>
      <c r="N11122">
        <f t="shared" si="434"/>
        <v>0</v>
      </c>
      <c r="O11122">
        <f t="shared" si="433"/>
        <v>0</v>
      </c>
      <c r="P11122" t="s">
        <v>12694</v>
      </c>
    </row>
    <row r="11123" spans="2:16" x14ac:dyDescent="0.25">
      <c r="B11123" t="s">
        <v>11129</v>
      </c>
      <c r="C11123" s="119" t="s">
        <v>60</v>
      </c>
      <c r="D11123" t="s">
        <v>11539</v>
      </c>
      <c r="E11123" t="s">
        <v>11530</v>
      </c>
      <c r="F11123" t="s">
        <v>11540</v>
      </c>
      <c r="G11123" t="s">
        <v>61</v>
      </c>
      <c r="H11123" t="s">
        <v>18</v>
      </c>
      <c r="I11123" t="s">
        <v>11541</v>
      </c>
      <c r="J11123">
        <v>2018</v>
      </c>
      <c r="K11123">
        <v>686.91</v>
      </c>
      <c r="L11123">
        <v>42</v>
      </c>
      <c r="M11123">
        <v>1</v>
      </c>
      <c r="N11123">
        <f t="shared" si="434"/>
        <v>0</v>
      </c>
      <c r="O11123">
        <f t="shared" si="433"/>
        <v>0</v>
      </c>
      <c r="P11123" t="s">
        <v>12694</v>
      </c>
    </row>
    <row r="11124" spans="2:16" x14ac:dyDescent="0.25">
      <c r="B11124" t="s">
        <v>11130</v>
      </c>
      <c r="C11124" s="119" t="s">
        <v>60</v>
      </c>
      <c r="D11124" t="s">
        <v>11537</v>
      </c>
      <c r="E11124" t="s">
        <v>11530</v>
      </c>
      <c r="F11124" t="s">
        <v>11540</v>
      </c>
      <c r="G11124" t="s">
        <v>61</v>
      </c>
      <c r="H11124" t="s">
        <v>18</v>
      </c>
      <c r="I11124" t="s">
        <v>11541</v>
      </c>
      <c r="J11124">
        <v>2018</v>
      </c>
      <c r="K11124">
        <v>685.08</v>
      </c>
      <c r="L11124">
        <v>29</v>
      </c>
      <c r="M11124">
        <v>1</v>
      </c>
      <c r="N11124">
        <f t="shared" si="434"/>
        <v>0</v>
      </c>
      <c r="O11124">
        <f t="shared" si="433"/>
        <v>0</v>
      </c>
      <c r="P11124" t="s">
        <v>12694</v>
      </c>
    </row>
    <row r="11125" spans="2:16" x14ac:dyDescent="0.25">
      <c r="B11125" t="s">
        <v>11131</v>
      </c>
      <c r="C11125" s="119" t="s">
        <v>60</v>
      </c>
      <c r="D11125" t="s">
        <v>11537</v>
      </c>
      <c r="E11125" t="s">
        <v>11530</v>
      </c>
      <c r="F11125" t="s">
        <v>11540</v>
      </c>
      <c r="G11125" t="s">
        <v>61</v>
      </c>
      <c r="H11125" t="s">
        <v>18</v>
      </c>
      <c r="I11125" t="s">
        <v>11541</v>
      </c>
      <c r="J11125">
        <v>2018</v>
      </c>
      <c r="K11125">
        <v>713.96</v>
      </c>
      <c r="L11125">
        <v>187</v>
      </c>
      <c r="M11125">
        <v>1</v>
      </c>
      <c r="N11125">
        <f t="shared" si="434"/>
        <v>0</v>
      </c>
      <c r="O11125">
        <f t="shared" si="433"/>
        <v>0</v>
      </c>
      <c r="P11125" t="s">
        <v>12694</v>
      </c>
    </row>
    <row r="11126" spans="2:16" x14ac:dyDescent="0.25">
      <c r="B11126" t="s">
        <v>11132</v>
      </c>
      <c r="C11126" s="119" t="s">
        <v>60</v>
      </c>
      <c r="D11126" t="s">
        <v>11550</v>
      </c>
      <c r="E11126" t="s">
        <v>11530</v>
      </c>
      <c r="F11126" t="s">
        <v>11540</v>
      </c>
      <c r="G11126" t="s">
        <v>61</v>
      </c>
      <c r="H11126" t="s">
        <v>18</v>
      </c>
      <c r="I11126" t="s">
        <v>11541</v>
      </c>
      <c r="J11126">
        <v>2018</v>
      </c>
      <c r="K11126">
        <v>685.27</v>
      </c>
      <c r="L11126">
        <v>30</v>
      </c>
      <c r="M11126">
        <v>1</v>
      </c>
      <c r="N11126">
        <f t="shared" si="434"/>
        <v>0</v>
      </c>
      <c r="O11126">
        <f t="shared" si="433"/>
        <v>0</v>
      </c>
      <c r="P11126" t="s">
        <v>12694</v>
      </c>
    </row>
    <row r="11127" spans="2:16" x14ac:dyDescent="0.25">
      <c r="B11127" t="s">
        <v>11133</v>
      </c>
      <c r="C11127" s="119" t="s">
        <v>60</v>
      </c>
      <c r="D11127" t="s">
        <v>11550</v>
      </c>
      <c r="E11127" t="s">
        <v>11530</v>
      </c>
      <c r="F11127" t="s">
        <v>11540</v>
      </c>
      <c r="G11127" t="s">
        <v>61</v>
      </c>
      <c r="H11127" t="s">
        <v>18</v>
      </c>
      <c r="I11127" t="s">
        <v>11541</v>
      </c>
      <c r="J11127">
        <v>2018</v>
      </c>
      <c r="K11127">
        <v>652.24</v>
      </c>
      <c r="L11127">
        <v>27</v>
      </c>
      <c r="M11127">
        <v>1</v>
      </c>
      <c r="N11127">
        <f t="shared" si="434"/>
        <v>0</v>
      </c>
      <c r="O11127">
        <f t="shared" si="433"/>
        <v>0</v>
      </c>
      <c r="P11127" t="s">
        <v>12694</v>
      </c>
    </row>
    <row r="11128" spans="2:16" x14ac:dyDescent="0.25">
      <c r="B11128" t="s">
        <v>11134</v>
      </c>
      <c r="C11128" s="119" t="s">
        <v>60</v>
      </c>
      <c r="D11128" t="s">
        <v>11550</v>
      </c>
      <c r="E11128" t="s">
        <v>11530</v>
      </c>
      <c r="F11128" t="s">
        <v>11540</v>
      </c>
      <c r="G11128" t="s">
        <v>61</v>
      </c>
      <c r="H11128" t="s">
        <v>18</v>
      </c>
      <c r="I11128" t="s">
        <v>11541</v>
      </c>
      <c r="J11128">
        <v>2018</v>
      </c>
      <c r="K11128">
        <v>652.24</v>
      </c>
      <c r="L11128">
        <v>27</v>
      </c>
      <c r="M11128">
        <v>1</v>
      </c>
      <c r="N11128">
        <f t="shared" si="434"/>
        <v>0</v>
      </c>
      <c r="O11128">
        <f t="shared" si="433"/>
        <v>0</v>
      </c>
      <c r="P11128" t="s">
        <v>12694</v>
      </c>
    </row>
    <row r="11129" spans="2:16" x14ac:dyDescent="0.25">
      <c r="B11129" t="s">
        <v>11135</v>
      </c>
      <c r="C11129" s="119" t="s">
        <v>60</v>
      </c>
      <c r="D11129" t="s">
        <v>11563</v>
      </c>
      <c r="E11129" t="s">
        <v>11530</v>
      </c>
      <c r="F11129" t="s">
        <v>11540</v>
      </c>
      <c r="G11129" t="s">
        <v>61</v>
      </c>
      <c r="H11129" t="s">
        <v>18</v>
      </c>
      <c r="I11129" t="s">
        <v>11541</v>
      </c>
      <c r="J11129">
        <v>2018</v>
      </c>
      <c r="K11129">
        <v>633.08000000000004</v>
      </c>
      <c r="L11129">
        <v>80</v>
      </c>
      <c r="M11129">
        <v>1</v>
      </c>
      <c r="N11129">
        <f t="shared" si="434"/>
        <v>0</v>
      </c>
      <c r="O11129">
        <f t="shared" si="433"/>
        <v>0</v>
      </c>
      <c r="P11129" t="s">
        <v>12694</v>
      </c>
    </row>
    <row r="11130" spans="2:16" x14ac:dyDescent="0.25">
      <c r="B11130" t="s">
        <v>11136</v>
      </c>
      <c r="C11130" s="119" t="s">
        <v>60</v>
      </c>
      <c r="D11130" t="s">
        <v>11550</v>
      </c>
      <c r="E11130" t="s">
        <v>11530</v>
      </c>
      <c r="F11130" t="s">
        <v>11540</v>
      </c>
      <c r="G11130" t="s">
        <v>61</v>
      </c>
      <c r="H11130" t="s">
        <v>18</v>
      </c>
      <c r="I11130" t="s">
        <v>11541</v>
      </c>
      <c r="J11130">
        <v>2018</v>
      </c>
      <c r="K11130">
        <v>652.05999999999995</v>
      </c>
      <c r="L11130">
        <v>26</v>
      </c>
      <c r="M11130">
        <v>1</v>
      </c>
      <c r="N11130">
        <f t="shared" si="434"/>
        <v>0</v>
      </c>
      <c r="O11130">
        <f t="shared" si="433"/>
        <v>0</v>
      </c>
      <c r="P11130" t="s">
        <v>12694</v>
      </c>
    </row>
    <row r="11131" spans="2:16" x14ac:dyDescent="0.25">
      <c r="B11131" t="s">
        <v>11137</v>
      </c>
      <c r="C11131" s="119" t="s">
        <v>60</v>
      </c>
      <c r="D11131" t="s">
        <v>11542</v>
      </c>
      <c r="E11131" t="s">
        <v>11530</v>
      </c>
      <c r="F11131" t="s">
        <v>11540</v>
      </c>
      <c r="G11131" t="s">
        <v>61</v>
      </c>
      <c r="H11131" t="s">
        <v>18</v>
      </c>
      <c r="I11131" t="s">
        <v>11541</v>
      </c>
      <c r="J11131">
        <v>2018</v>
      </c>
      <c r="K11131">
        <v>684.54</v>
      </c>
      <c r="L11131">
        <v>29</v>
      </c>
      <c r="M11131">
        <v>1</v>
      </c>
      <c r="N11131">
        <f t="shared" si="434"/>
        <v>0</v>
      </c>
      <c r="O11131">
        <f t="shared" ref="O11131:O11194" si="435">IF(OR(L11131="",L11131&lt;=0),1,0)</f>
        <v>0</v>
      </c>
      <c r="P11131" t="s">
        <v>12694</v>
      </c>
    </row>
    <row r="11132" spans="2:16" x14ac:dyDescent="0.25">
      <c r="B11132" t="s">
        <v>11138</v>
      </c>
      <c r="C11132" s="119" t="s">
        <v>60</v>
      </c>
      <c r="D11132" t="s">
        <v>11537</v>
      </c>
      <c r="E11132" t="s">
        <v>11530</v>
      </c>
      <c r="F11132" t="s">
        <v>11540</v>
      </c>
      <c r="G11132" t="s">
        <v>61</v>
      </c>
      <c r="H11132" t="s">
        <v>18</v>
      </c>
      <c r="I11132" t="s">
        <v>11541</v>
      </c>
      <c r="J11132">
        <v>2018</v>
      </c>
      <c r="K11132">
        <v>681.9</v>
      </c>
      <c r="L11132">
        <v>21</v>
      </c>
      <c r="M11132">
        <v>1</v>
      </c>
      <c r="N11132">
        <f t="shared" si="434"/>
        <v>0</v>
      </c>
      <c r="O11132">
        <f t="shared" si="435"/>
        <v>0</v>
      </c>
      <c r="P11132" t="s">
        <v>12694</v>
      </c>
    </row>
    <row r="11133" spans="2:16" x14ac:dyDescent="0.25">
      <c r="B11133" t="s">
        <v>11139</v>
      </c>
      <c r="C11133" s="119" t="s">
        <v>60</v>
      </c>
      <c r="D11133" t="s">
        <v>11537</v>
      </c>
      <c r="E11133" t="s">
        <v>11530</v>
      </c>
      <c r="F11133" t="s">
        <v>11540</v>
      </c>
      <c r="G11133" t="s">
        <v>61</v>
      </c>
      <c r="H11133" t="s">
        <v>18</v>
      </c>
      <c r="I11133" t="s">
        <v>11541</v>
      </c>
      <c r="J11133">
        <v>2018</v>
      </c>
      <c r="K11133">
        <v>681.71</v>
      </c>
      <c r="L11133">
        <v>20</v>
      </c>
      <c r="M11133">
        <v>1</v>
      </c>
      <c r="N11133">
        <f t="shared" si="434"/>
        <v>0</v>
      </c>
      <c r="O11133">
        <f t="shared" si="435"/>
        <v>0</v>
      </c>
      <c r="P11133" t="s">
        <v>12694</v>
      </c>
    </row>
    <row r="11134" spans="2:16" x14ac:dyDescent="0.25">
      <c r="B11134" t="s">
        <v>11140</v>
      </c>
      <c r="C11134" s="119" t="s">
        <v>60</v>
      </c>
      <c r="D11134" t="s">
        <v>11537</v>
      </c>
      <c r="E11134" t="s">
        <v>11530</v>
      </c>
      <c r="F11134" t="s">
        <v>11540</v>
      </c>
      <c r="G11134" t="s">
        <v>61</v>
      </c>
      <c r="H11134" t="s">
        <v>18</v>
      </c>
      <c r="I11134" t="s">
        <v>11533</v>
      </c>
      <c r="J11134">
        <v>2018</v>
      </c>
      <c r="K11134">
        <v>907.16</v>
      </c>
      <c r="L11134">
        <v>147</v>
      </c>
      <c r="M11134">
        <v>1</v>
      </c>
      <c r="N11134">
        <f t="shared" si="434"/>
        <v>0</v>
      </c>
      <c r="O11134">
        <f t="shared" si="435"/>
        <v>0</v>
      </c>
      <c r="P11134" t="s">
        <v>12694</v>
      </c>
    </row>
    <row r="11135" spans="2:16" x14ac:dyDescent="0.25">
      <c r="B11135" t="s">
        <v>11141</v>
      </c>
      <c r="C11135" s="119" t="s">
        <v>60</v>
      </c>
      <c r="D11135" t="s">
        <v>11537</v>
      </c>
      <c r="E11135" t="s">
        <v>11530</v>
      </c>
      <c r="F11135" t="s">
        <v>11540</v>
      </c>
      <c r="G11135" t="s">
        <v>61</v>
      </c>
      <c r="H11135" t="s">
        <v>18</v>
      </c>
      <c r="I11135" t="s">
        <v>11541</v>
      </c>
      <c r="J11135">
        <v>2018</v>
      </c>
      <c r="K11135">
        <v>683.73</v>
      </c>
      <c r="L11135">
        <v>31</v>
      </c>
      <c r="M11135">
        <v>1</v>
      </c>
      <c r="N11135">
        <f t="shared" si="434"/>
        <v>0</v>
      </c>
      <c r="O11135">
        <f t="shared" si="435"/>
        <v>0</v>
      </c>
      <c r="P11135" t="s">
        <v>12694</v>
      </c>
    </row>
    <row r="11136" spans="2:16" x14ac:dyDescent="0.25">
      <c r="B11136" t="s">
        <v>11142</v>
      </c>
      <c r="C11136" s="119" t="s">
        <v>60</v>
      </c>
      <c r="D11136" t="s">
        <v>11537</v>
      </c>
      <c r="E11136" t="s">
        <v>11530</v>
      </c>
      <c r="F11136" t="s">
        <v>11540</v>
      </c>
      <c r="G11136" t="s">
        <v>61</v>
      </c>
      <c r="H11136" t="s">
        <v>18</v>
      </c>
      <c r="I11136" t="s">
        <v>11541</v>
      </c>
      <c r="J11136">
        <v>2018</v>
      </c>
      <c r="K11136">
        <v>683.91</v>
      </c>
      <c r="L11136">
        <v>32</v>
      </c>
      <c r="M11136">
        <v>1</v>
      </c>
      <c r="N11136">
        <f t="shared" si="434"/>
        <v>0</v>
      </c>
      <c r="O11136">
        <f t="shared" si="435"/>
        <v>0</v>
      </c>
      <c r="P11136" t="s">
        <v>12694</v>
      </c>
    </row>
    <row r="11137" spans="2:16" x14ac:dyDescent="0.25">
      <c r="B11137" t="s">
        <v>11143</v>
      </c>
      <c r="C11137" s="119" t="s">
        <v>60</v>
      </c>
      <c r="D11137" t="s">
        <v>11537</v>
      </c>
      <c r="E11137" t="s">
        <v>11530</v>
      </c>
      <c r="F11137" t="s">
        <v>11540</v>
      </c>
      <c r="G11137" t="s">
        <v>61</v>
      </c>
      <c r="H11137" t="s">
        <v>18</v>
      </c>
      <c r="I11137" t="s">
        <v>11541</v>
      </c>
      <c r="J11137">
        <v>2018</v>
      </c>
      <c r="K11137">
        <v>682.26</v>
      </c>
      <c r="L11137">
        <v>23</v>
      </c>
      <c r="M11137">
        <v>1</v>
      </c>
      <c r="N11137">
        <f t="shared" si="434"/>
        <v>0</v>
      </c>
      <c r="O11137">
        <f t="shared" si="435"/>
        <v>0</v>
      </c>
      <c r="P11137" t="s">
        <v>12694</v>
      </c>
    </row>
    <row r="11138" spans="2:16" x14ac:dyDescent="0.25">
      <c r="B11138" t="s">
        <v>11144</v>
      </c>
      <c r="C11138" s="119" t="s">
        <v>60</v>
      </c>
      <c r="D11138" t="s">
        <v>11537</v>
      </c>
      <c r="E11138" t="s">
        <v>11530</v>
      </c>
      <c r="F11138" t="s">
        <v>11540</v>
      </c>
      <c r="G11138" t="s">
        <v>61</v>
      </c>
      <c r="H11138" t="s">
        <v>18</v>
      </c>
      <c r="I11138" t="s">
        <v>11541</v>
      </c>
      <c r="J11138">
        <v>2018</v>
      </c>
      <c r="K11138">
        <v>649.33000000000004</v>
      </c>
      <c r="L11138">
        <v>20</v>
      </c>
      <c r="M11138">
        <v>1</v>
      </c>
      <c r="N11138">
        <f t="shared" si="434"/>
        <v>0</v>
      </c>
      <c r="O11138">
        <f t="shared" si="435"/>
        <v>0</v>
      </c>
      <c r="P11138" t="s">
        <v>12694</v>
      </c>
    </row>
    <row r="11139" spans="2:16" x14ac:dyDescent="0.25">
      <c r="B11139" t="s">
        <v>11145</v>
      </c>
      <c r="C11139" s="119" t="s">
        <v>60</v>
      </c>
      <c r="D11139" t="s">
        <v>11537</v>
      </c>
      <c r="E11139" t="s">
        <v>11530</v>
      </c>
      <c r="F11139" t="s">
        <v>11540</v>
      </c>
      <c r="G11139" t="s">
        <v>61</v>
      </c>
      <c r="H11139" t="s">
        <v>18</v>
      </c>
      <c r="I11139" t="s">
        <v>11541</v>
      </c>
      <c r="J11139">
        <v>2018</v>
      </c>
      <c r="K11139">
        <v>682.25</v>
      </c>
      <c r="L11139">
        <v>23</v>
      </c>
      <c r="M11139">
        <v>1</v>
      </c>
      <c r="N11139">
        <f t="shared" si="434"/>
        <v>0</v>
      </c>
      <c r="O11139">
        <f t="shared" si="435"/>
        <v>0</v>
      </c>
      <c r="P11139" t="s">
        <v>12694</v>
      </c>
    </row>
    <row r="11140" spans="2:16" x14ac:dyDescent="0.25">
      <c r="B11140" t="s">
        <v>11146</v>
      </c>
      <c r="C11140" s="119" t="s">
        <v>60</v>
      </c>
      <c r="D11140" t="s">
        <v>11550</v>
      </c>
      <c r="E11140" t="s">
        <v>11530</v>
      </c>
      <c r="F11140" t="s">
        <v>11540</v>
      </c>
      <c r="G11140" t="s">
        <v>61</v>
      </c>
      <c r="H11140" t="s">
        <v>18</v>
      </c>
      <c r="I11140" t="s">
        <v>11541</v>
      </c>
      <c r="J11140">
        <v>2018</v>
      </c>
      <c r="K11140">
        <v>684.69</v>
      </c>
      <c r="L11140">
        <v>27</v>
      </c>
      <c r="M11140">
        <v>1</v>
      </c>
      <c r="N11140">
        <f t="shared" si="434"/>
        <v>0</v>
      </c>
      <c r="O11140">
        <f t="shared" si="435"/>
        <v>0</v>
      </c>
      <c r="P11140" t="s">
        <v>12694</v>
      </c>
    </row>
    <row r="11141" spans="2:16" x14ac:dyDescent="0.25">
      <c r="B11141" t="s">
        <v>11147</v>
      </c>
      <c r="C11141" s="119" t="s">
        <v>60</v>
      </c>
      <c r="D11141" t="s">
        <v>11550</v>
      </c>
      <c r="E11141" t="s">
        <v>11530</v>
      </c>
      <c r="F11141" t="s">
        <v>11540</v>
      </c>
      <c r="G11141" t="s">
        <v>61</v>
      </c>
      <c r="H11141" t="s">
        <v>18</v>
      </c>
      <c r="I11141" t="s">
        <v>11541</v>
      </c>
      <c r="J11141">
        <v>2018</v>
      </c>
      <c r="K11141">
        <v>686.14</v>
      </c>
      <c r="L11141">
        <v>35</v>
      </c>
      <c r="M11141">
        <v>1</v>
      </c>
      <c r="N11141">
        <f t="shared" si="434"/>
        <v>0</v>
      </c>
      <c r="O11141">
        <f t="shared" si="435"/>
        <v>0</v>
      </c>
      <c r="P11141" t="s">
        <v>12694</v>
      </c>
    </row>
    <row r="11142" spans="2:16" x14ac:dyDescent="0.25">
      <c r="B11142" t="s">
        <v>11148</v>
      </c>
      <c r="C11142" s="119" t="s">
        <v>60</v>
      </c>
      <c r="D11142" t="s">
        <v>11550</v>
      </c>
      <c r="E11142" t="s">
        <v>11530</v>
      </c>
      <c r="F11142" t="s">
        <v>11540</v>
      </c>
      <c r="G11142" t="s">
        <v>61</v>
      </c>
      <c r="H11142" t="s">
        <v>18</v>
      </c>
      <c r="I11142" t="s">
        <v>11541</v>
      </c>
      <c r="J11142">
        <v>2018</v>
      </c>
      <c r="K11142">
        <v>652.22</v>
      </c>
      <c r="L11142">
        <v>27</v>
      </c>
      <c r="M11142">
        <v>1</v>
      </c>
      <c r="N11142">
        <f t="shared" si="434"/>
        <v>0</v>
      </c>
      <c r="O11142">
        <f t="shared" si="435"/>
        <v>0</v>
      </c>
      <c r="P11142" t="s">
        <v>12694</v>
      </c>
    </row>
    <row r="11143" spans="2:16" x14ac:dyDescent="0.25">
      <c r="B11143" t="s">
        <v>11149</v>
      </c>
      <c r="C11143" s="119" t="s">
        <v>60</v>
      </c>
      <c r="D11143" t="s">
        <v>11539</v>
      </c>
      <c r="E11143" t="s">
        <v>11530</v>
      </c>
      <c r="F11143" t="s">
        <v>11540</v>
      </c>
      <c r="G11143" t="s">
        <v>61</v>
      </c>
      <c r="H11143" t="s">
        <v>18</v>
      </c>
      <c r="I11143" t="s">
        <v>11541</v>
      </c>
      <c r="J11143">
        <v>2018</v>
      </c>
      <c r="K11143">
        <v>651.51</v>
      </c>
      <c r="L11143">
        <v>23</v>
      </c>
      <c r="M11143">
        <v>1</v>
      </c>
      <c r="N11143">
        <f t="shared" si="434"/>
        <v>0</v>
      </c>
      <c r="O11143">
        <f t="shared" si="435"/>
        <v>0</v>
      </c>
      <c r="P11143" t="s">
        <v>12694</v>
      </c>
    </row>
    <row r="11144" spans="2:16" x14ac:dyDescent="0.25">
      <c r="B11144" t="s">
        <v>11150</v>
      </c>
      <c r="C11144" s="119" t="s">
        <v>60</v>
      </c>
      <c r="D11144" t="s">
        <v>11539</v>
      </c>
      <c r="E11144" t="s">
        <v>11530</v>
      </c>
      <c r="F11144" t="s">
        <v>11540</v>
      </c>
      <c r="G11144" t="s">
        <v>61</v>
      </c>
      <c r="H11144" t="s">
        <v>18</v>
      </c>
      <c r="I11144" t="s">
        <v>11541</v>
      </c>
      <c r="J11144">
        <v>2018</v>
      </c>
      <c r="K11144">
        <v>691.26</v>
      </c>
      <c r="L11144">
        <v>44</v>
      </c>
      <c r="M11144">
        <v>1</v>
      </c>
      <c r="N11144">
        <f t="shared" si="434"/>
        <v>0</v>
      </c>
      <c r="O11144">
        <f t="shared" si="435"/>
        <v>0</v>
      </c>
      <c r="P11144" t="s">
        <v>12694</v>
      </c>
    </row>
    <row r="11145" spans="2:16" x14ac:dyDescent="0.25">
      <c r="B11145" t="s">
        <v>11151</v>
      </c>
      <c r="C11145" s="119" t="s">
        <v>60</v>
      </c>
      <c r="D11145" t="s">
        <v>11539</v>
      </c>
      <c r="E11145" t="s">
        <v>11530</v>
      </c>
      <c r="F11145" t="s">
        <v>11540</v>
      </c>
      <c r="G11145" t="s">
        <v>61</v>
      </c>
      <c r="H11145" t="s">
        <v>18</v>
      </c>
      <c r="I11145" t="s">
        <v>11541</v>
      </c>
      <c r="J11145">
        <v>2018</v>
      </c>
      <c r="K11145">
        <v>651.33000000000004</v>
      </c>
      <c r="L11145">
        <v>22</v>
      </c>
      <c r="M11145">
        <v>1</v>
      </c>
      <c r="N11145">
        <f t="shared" si="434"/>
        <v>0</v>
      </c>
      <c r="O11145">
        <f t="shared" si="435"/>
        <v>0</v>
      </c>
      <c r="P11145" t="s">
        <v>12694</v>
      </c>
    </row>
    <row r="11146" spans="2:16" x14ac:dyDescent="0.25">
      <c r="B11146" t="s">
        <v>11152</v>
      </c>
      <c r="C11146" s="119" t="s">
        <v>60</v>
      </c>
      <c r="D11146" t="s">
        <v>11537</v>
      </c>
      <c r="E11146" t="s">
        <v>11530</v>
      </c>
      <c r="F11146" t="s">
        <v>11540</v>
      </c>
      <c r="G11146" t="s">
        <v>61</v>
      </c>
      <c r="H11146" t="s">
        <v>18</v>
      </c>
      <c r="I11146" t="s">
        <v>11541</v>
      </c>
      <c r="J11146">
        <v>2018</v>
      </c>
      <c r="K11146">
        <v>682.45</v>
      </c>
      <c r="L11146">
        <v>24</v>
      </c>
      <c r="M11146">
        <v>1</v>
      </c>
      <c r="N11146">
        <f t="shared" si="434"/>
        <v>0</v>
      </c>
      <c r="O11146">
        <f t="shared" si="435"/>
        <v>0</v>
      </c>
      <c r="P11146" t="s">
        <v>12694</v>
      </c>
    </row>
    <row r="11147" spans="2:16" x14ac:dyDescent="0.25">
      <c r="B11147" t="s">
        <v>11153</v>
      </c>
      <c r="C11147" s="119" t="s">
        <v>60</v>
      </c>
      <c r="D11147" t="s">
        <v>11539</v>
      </c>
      <c r="E11147" t="s">
        <v>11530</v>
      </c>
      <c r="F11147" t="s">
        <v>11540</v>
      </c>
      <c r="G11147" t="s">
        <v>61</v>
      </c>
      <c r="H11147" t="s">
        <v>18</v>
      </c>
      <c r="I11147" t="s">
        <v>11541</v>
      </c>
      <c r="J11147">
        <v>2018</v>
      </c>
      <c r="K11147">
        <v>690.45</v>
      </c>
      <c r="L11147">
        <v>51</v>
      </c>
      <c r="M11147">
        <v>1</v>
      </c>
      <c r="N11147">
        <f t="shared" ref="N11147:N11210" si="436">IF(K11147&lt;100,1,0)</f>
        <v>0</v>
      </c>
      <c r="O11147">
        <f t="shared" si="435"/>
        <v>0</v>
      </c>
      <c r="P11147" t="s">
        <v>12694</v>
      </c>
    </row>
    <row r="11148" spans="2:16" x14ac:dyDescent="0.25">
      <c r="B11148" t="s">
        <v>11154</v>
      </c>
      <c r="C11148" s="119" t="s">
        <v>60</v>
      </c>
      <c r="D11148" t="s">
        <v>11539</v>
      </c>
      <c r="E11148" t="s">
        <v>11530</v>
      </c>
      <c r="F11148" t="s">
        <v>11540</v>
      </c>
      <c r="G11148" t="s">
        <v>61</v>
      </c>
      <c r="H11148" t="s">
        <v>18</v>
      </c>
      <c r="I11148" t="s">
        <v>11541</v>
      </c>
      <c r="J11148">
        <v>2018</v>
      </c>
      <c r="K11148">
        <v>690.64</v>
      </c>
      <c r="L11148">
        <v>52</v>
      </c>
      <c r="M11148">
        <v>1</v>
      </c>
      <c r="N11148">
        <f t="shared" si="436"/>
        <v>0</v>
      </c>
      <c r="O11148">
        <f t="shared" si="435"/>
        <v>0</v>
      </c>
      <c r="P11148" t="s">
        <v>12694</v>
      </c>
    </row>
    <row r="11149" spans="2:16" x14ac:dyDescent="0.25">
      <c r="B11149" t="s">
        <v>11155</v>
      </c>
      <c r="C11149" s="119" t="s">
        <v>60</v>
      </c>
      <c r="D11149" t="s">
        <v>11542</v>
      </c>
      <c r="E11149" t="s">
        <v>11530</v>
      </c>
      <c r="F11149" t="s">
        <v>11540</v>
      </c>
      <c r="G11149" t="s">
        <v>61</v>
      </c>
      <c r="H11149" t="s">
        <v>18</v>
      </c>
      <c r="I11149" t="s">
        <v>11541</v>
      </c>
      <c r="J11149">
        <v>2018</v>
      </c>
      <c r="K11149">
        <v>613.13</v>
      </c>
      <c r="L11149">
        <v>18</v>
      </c>
      <c r="M11149">
        <v>1</v>
      </c>
      <c r="N11149">
        <f t="shared" si="436"/>
        <v>0</v>
      </c>
      <c r="O11149">
        <f t="shared" si="435"/>
        <v>0</v>
      </c>
      <c r="P11149" t="s">
        <v>12694</v>
      </c>
    </row>
    <row r="11150" spans="2:16" x14ac:dyDescent="0.25">
      <c r="B11150" t="s">
        <v>11156</v>
      </c>
      <c r="C11150" s="119" t="s">
        <v>60</v>
      </c>
      <c r="D11150" t="s">
        <v>11539</v>
      </c>
      <c r="E11150" t="s">
        <v>11530</v>
      </c>
      <c r="F11150" t="s">
        <v>11540</v>
      </c>
      <c r="G11150" t="s">
        <v>61</v>
      </c>
      <c r="H11150" t="s">
        <v>18</v>
      </c>
      <c r="I11150" t="s">
        <v>11541</v>
      </c>
      <c r="J11150">
        <v>2018</v>
      </c>
      <c r="K11150">
        <v>653.16</v>
      </c>
      <c r="L11150">
        <v>32</v>
      </c>
      <c r="M11150">
        <v>1</v>
      </c>
      <c r="N11150">
        <f t="shared" si="436"/>
        <v>0</v>
      </c>
      <c r="O11150">
        <f t="shared" si="435"/>
        <v>0</v>
      </c>
      <c r="P11150" t="s">
        <v>12694</v>
      </c>
    </row>
    <row r="11151" spans="2:16" x14ac:dyDescent="0.25">
      <c r="B11151" t="s">
        <v>11157</v>
      </c>
      <c r="C11151" s="119" t="s">
        <v>60</v>
      </c>
      <c r="D11151" t="s">
        <v>11539</v>
      </c>
      <c r="E11151" t="s">
        <v>11530</v>
      </c>
      <c r="F11151" t="s">
        <v>11540</v>
      </c>
      <c r="G11151" t="s">
        <v>61</v>
      </c>
      <c r="H11151" t="s">
        <v>18</v>
      </c>
      <c r="I11151" t="s">
        <v>11541</v>
      </c>
      <c r="J11151">
        <v>2018</v>
      </c>
      <c r="K11151">
        <v>653.16</v>
      </c>
      <c r="L11151">
        <v>32</v>
      </c>
      <c r="M11151">
        <v>1</v>
      </c>
      <c r="N11151">
        <f t="shared" si="436"/>
        <v>0</v>
      </c>
      <c r="O11151">
        <f t="shared" si="435"/>
        <v>0</v>
      </c>
      <c r="P11151" t="s">
        <v>12694</v>
      </c>
    </row>
    <row r="11152" spans="2:16" x14ac:dyDescent="0.25">
      <c r="B11152" t="s">
        <v>11158</v>
      </c>
      <c r="C11152" s="119" t="s">
        <v>60</v>
      </c>
      <c r="D11152" t="s">
        <v>11539</v>
      </c>
      <c r="E11152" t="s">
        <v>11530</v>
      </c>
      <c r="F11152" t="s">
        <v>11540</v>
      </c>
      <c r="G11152" t="s">
        <v>61</v>
      </c>
      <c r="H11152" t="s">
        <v>18</v>
      </c>
      <c r="I11152" t="s">
        <v>11541</v>
      </c>
      <c r="J11152">
        <v>2018</v>
      </c>
      <c r="K11152">
        <v>652.98</v>
      </c>
      <c r="L11152">
        <v>31</v>
      </c>
      <c r="M11152">
        <v>1</v>
      </c>
      <c r="N11152">
        <f t="shared" si="436"/>
        <v>0</v>
      </c>
      <c r="O11152">
        <f t="shared" si="435"/>
        <v>0</v>
      </c>
      <c r="P11152" t="s">
        <v>12694</v>
      </c>
    </row>
    <row r="11153" spans="2:16" x14ac:dyDescent="0.25">
      <c r="B11153" t="s">
        <v>11159</v>
      </c>
      <c r="C11153" s="119" t="s">
        <v>60</v>
      </c>
      <c r="D11153" t="s">
        <v>11539</v>
      </c>
      <c r="E11153" t="s">
        <v>11530</v>
      </c>
      <c r="F11153" t="s">
        <v>11540</v>
      </c>
      <c r="G11153" t="s">
        <v>61</v>
      </c>
      <c r="H11153" t="s">
        <v>18</v>
      </c>
      <c r="I11153" t="s">
        <v>11541</v>
      </c>
      <c r="J11153">
        <v>2018</v>
      </c>
      <c r="K11153">
        <v>653.16</v>
      </c>
      <c r="L11153">
        <v>32</v>
      </c>
      <c r="M11153">
        <v>1</v>
      </c>
      <c r="N11153">
        <f t="shared" si="436"/>
        <v>0</v>
      </c>
      <c r="O11153">
        <f t="shared" si="435"/>
        <v>0</v>
      </c>
      <c r="P11153" t="s">
        <v>12694</v>
      </c>
    </row>
    <row r="11154" spans="2:16" x14ac:dyDescent="0.25">
      <c r="B11154" t="s">
        <v>11160</v>
      </c>
      <c r="C11154" s="119" t="s">
        <v>60</v>
      </c>
      <c r="D11154" t="s">
        <v>11539</v>
      </c>
      <c r="E11154" t="s">
        <v>11530</v>
      </c>
      <c r="F11154" t="s">
        <v>11540</v>
      </c>
      <c r="G11154" t="s">
        <v>61</v>
      </c>
      <c r="H11154" t="s">
        <v>18</v>
      </c>
      <c r="I11154" t="s">
        <v>11541</v>
      </c>
      <c r="J11154">
        <v>2018</v>
      </c>
      <c r="K11154">
        <v>685.63</v>
      </c>
      <c r="L11154">
        <v>32</v>
      </c>
      <c r="M11154">
        <v>1</v>
      </c>
      <c r="N11154">
        <f t="shared" si="436"/>
        <v>0</v>
      </c>
      <c r="O11154">
        <f t="shared" si="435"/>
        <v>0</v>
      </c>
      <c r="P11154" t="s">
        <v>12694</v>
      </c>
    </row>
    <row r="11155" spans="2:16" x14ac:dyDescent="0.25">
      <c r="B11155" t="s">
        <v>11161</v>
      </c>
      <c r="C11155" s="119" t="s">
        <v>60</v>
      </c>
      <c r="D11155" t="s">
        <v>11539</v>
      </c>
      <c r="E11155" t="s">
        <v>11530</v>
      </c>
      <c r="F11155" t="s">
        <v>11540</v>
      </c>
      <c r="G11155" t="s">
        <v>61</v>
      </c>
      <c r="H11155" t="s">
        <v>18</v>
      </c>
      <c r="I11155" t="s">
        <v>11541</v>
      </c>
      <c r="J11155">
        <v>2018</v>
      </c>
      <c r="K11155">
        <v>685.63</v>
      </c>
      <c r="L11155">
        <v>32</v>
      </c>
      <c r="M11155">
        <v>1</v>
      </c>
      <c r="N11155">
        <f t="shared" si="436"/>
        <v>0</v>
      </c>
      <c r="O11155">
        <f t="shared" si="435"/>
        <v>0</v>
      </c>
      <c r="P11155" t="s">
        <v>12694</v>
      </c>
    </row>
    <row r="11156" spans="2:16" x14ac:dyDescent="0.25">
      <c r="B11156" t="s">
        <v>11162</v>
      </c>
      <c r="C11156" s="119" t="s">
        <v>60</v>
      </c>
      <c r="D11156" t="s">
        <v>11542</v>
      </c>
      <c r="E11156" t="s">
        <v>11530</v>
      </c>
      <c r="F11156" t="s">
        <v>11540</v>
      </c>
      <c r="G11156" t="s">
        <v>61</v>
      </c>
      <c r="H11156" t="s">
        <v>18</v>
      </c>
      <c r="I11156" t="s">
        <v>11541</v>
      </c>
      <c r="J11156">
        <v>2018</v>
      </c>
      <c r="K11156">
        <v>683.78</v>
      </c>
      <c r="L11156">
        <v>32</v>
      </c>
      <c r="M11156">
        <v>1</v>
      </c>
      <c r="N11156">
        <f t="shared" si="436"/>
        <v>0</v>
      </c>
      <c r="O11156">
        <f t="shared" si="435"/>
        <v>0</v>
      </c>
      <c r="P11156" t="s">
        <v>12694</v>
      </c>
    </row>
    <row r="11157" spans="2:16" x14ac:dyDescent="0.25">
      <c r="B11157" t="s">
        <v>11163</v>
      </c>
      <c r="C11157" s="119" t="s">
        <v>60</v>
      </c>
      <c r="D11157" t="s">
        <v>11539</v>
      </c>
      <c r="E11157" t="s">
        <v>11530</v>
      </c>
      <c r="F11157" t="s">
        <v>11540</v>
      </c>
      <c r="G11157" t="s">
        <v>61</v>
      </c>
      <c r="H11157" t="s">
        <v>18</v>
      </c>
      <c r="I11157" t="s">
        <v>11541</v>
      </c>
      <c r="J11157">
        <v>2018</v>
      </c>
      <c r="K11157">
        <v>653.16</v>
      </c>
      <c r="L11157">
        <v>32</v>
      </c>
      <c r="M11157">
        <v>1</v>
      </c>
      <c r="N11157">
        <f t="shared" si="436"/>
        <v>0</v>
      </c>
      <c r="O11157">
        <f t="shared" si="435"/>
        <v>0</v>
      </c>
      <c r="P11157" t="s">
        <v>12694</v>
      </c>
    </row>
    <row r="11158" spans="2:16" x14ac:dyDescent="0.25">
      <c r="B11158" t="s">
        <v>11164</v>
      </c>
      <c r="C11158" s="119" t="s">
        <v>60</v>
      </c>
      <c r="D11158" t="s">
        <v>11539</v>
      </c>
      <c r="E11158" t="s">
        <v>11530</v>
      </c>
      <c r="F11158" t="s">
        <v>11540</v>
      </c>
      <c r="G11158" t="s">
        <v>61</v>
      </c>
      <c r="H11158" t="s">
        <v>18</v>
      </c>
      <c r="I11158" t="s">
        <v>11541</v>
      </c>
      <c r="J11158">
        <v>2018</v>
      </c>
      <c r="K11158">
        <v>653.16</v>
      </c>
      <c r="L11158">
        <v>32</v>
      </c>
      <c r="M11158">
        <v>1</v>
      </c>
      <c r="N11158">
        <f t="shared" si="436"/>
        <v>0</v>
      </c>
      <c r="O11158">
        <f t="shared" si="435"/>
        <v>0</v>
      </c>
      <c r="P11158" t="s">
        <v>12694</v>
      </c>
    </row>
    <row r="11159" spans="2:16" x14ac:dyDescent="0.25">
      <c r="B11159" t="s">
        <v>11165</v>
      </c>
      <c r="C11159" s="119" t="s">
        <v>60</v>
      </c>
      <c r="D11159" t="s">
        <v>11539</v>
      </c>
      <c r="E11159" t="s">
        <v>11530</v>
      </c>
      <c r="F11159" t="s">
        <v>11540</v>
      </c>
      <c r="G11159" t="s">
        <v>61</v>
      </c>
      <c r="H11159" t="s">
        <v>18</v>
      </c>
      <c r="I11159" t="s">
        <v>11541</v>
      </c>
      <c r="J11159">
        <v>2018</v>
      </c>
      <c r="K11159">
        <v>653.16</v>
      </c>
      <c r="L11159">
        <v>32</v>
      </c>
      <c r="M11159">
        <v>1</v>
      </c>
      <c r="N11159">
        <f t="shared" si="436"/>
        <v>0</v>
      </c>
      <c r="O11159">
        <f t="shared" si="435"/>
        <v>0</v>
      </c>
      <c r="P11159" t="s">
        <v>12694</v>
      </c>
    </row>
    <row r="11160" spans="2:16" x14ac:dyDescent="0.25">
      <c r="B11160" t="s">
        <v>11166</v>
      </c>
      <c r="C11160" s="119" t="s">
        <v>60</v>
      </c>
      <c r="D11160" t="s">
        <v>11550</v>
      </c>
      <c r="E11160" t="s">
        <v>11530</v>
      </c>
      <c r="F11160" t="s">
        <v>11540</v>
      </c>
      <c r="G11160" t="s">
        <v>61</v>
      </c>
      <c r="H11160" t="s">
        <v>18</v>
      </c>
      <c r="I11160" t="s">
        <v>11541</v>
      </c>
      <c r="J11160">
        <v>2018</v>
      </c>
      <c r="K11160">
        <v>652.22</v>
      </c>
      <c r="L11160">
        <v>27</v>
      </c>
      <c r="M11160">
        <v>1</v>
      </c>
      <c r="N11160">
        <f t="shared" si="436"/>
        <v>0</v>
      </c>
      <c r="O11160">
        <f t="shared" si="435"/>
        <v>0</v>
      </c>
      <c r="P11160" t="s">
        <v>12694</v>
      </c>
    </row>
    <row r="11161" spans="2:16" x14ac:dyDescent="0.25">
      <c r="B11161" t="s">
        <v>11167</v>
      </c>
      <c r="C11161" s="119" t="s">
        <v>60</v>
      </c>
      <c r="D11161" t="s">
        <v>11550</v>
      </c>
      <c r="E11161" t="s">
        <v>11530</v>
      </c>
      <c r="F11161" t="s">
        <v>11540</v>
      </c>
      <c r="G11161" t="s">
        <v>61</v>
      </c>
      <c r="H11161" t="s">
        <v>18</v>
      </c>
      <c r="I11161" t="s">
        <v>11541</v>
      </c>
      <c r="J11161">
        <v>2018</v>
      </c>
      <c r="K11161">
        <v>652.22</v>
      </c>
      <c r="L11161">
        <v>27</v>
      </c>
      <c r="M11161">
        <v>1</v>
      </c>
      <c r="N11161">
        <f t="shared" si="436"/>
        <v>0</v>
      </c>
      <c r="O11161">
        <f t="shared" si="435"/>
        <v>0</v>
      </c>
      <c r="P11161" t="s">
        <v>12694</v>
      </c>
    </row>
    <row r="11162" spans="2:16" x14ac:dyDescent="0.25">
      <c r="B11162" t="s">
        <v>11168</v>
      </c>
      <c r="C11162" s="119" t="s">
        <v>60</v>
      </c>
      <c r="D11162" t="s">
        <v>11550</v>
      </c>
      <c r="E11162" t="s">
        <v>11530</v>
      </c>
      <c r="F11162" t="s">
        <v>11540</v>
      </c>
      <c r="G11162" t="s">
        <v>61</v>
      </c>
      <c r="H11162" t="s">
        <v>18</v>
      </c>
      <c r="I11162" t="s">
        <v>11541</v>
      </c>
      <c r="J11162">
        <v>2018</v>
      </c>
      <c r="K11162">
        <v>652.22</v>
      </c>
      <c r="L11162">
        <v>27</v>
      </c>
      <c r="M11162">
        <v>1</v>
      </c>
      <c r="N11162">
        <f t="shared" si="436"/>
        <v>0</v>
      </c>
      <c r="O11162">
        <f t="shared" si="435"/>
        <v>0</v>
      </c>
      <c r="P11162" t="s">
        <v>12694</v>
      </c>
    </row>
    <row r="11163" spans="2:16" x14ac:dyDescent="0.25">
      <c r="B11163" t="s">
        <v>11169</v>
      </c>
      <c r="C11163" s="119" t="s">
        <v>60</v>
      </c>
      <c r="D11163" t="s">
        <v>11550</v>
      </c>
      <c r="E11163" t="s">
        <v>11530</v>
      </c>
      <c r="F11163" t="s">
        <v>11540</v>
      </c>
      <c r="G11163" t="s">
        <v>61</v>
      </c>
      <c r="H11163" t="s">
        <v>18</v>
      </c>
      <c r="I11163" t="s">
        <v>11541</v>
      </c>
      <c r="J11163">
        <v>2018</v>
      </c>
      <c r="K11163">
        <v>652.22</v>
      </c>
      <c r="L11163">
        <v>27</v>
      </c>
      <c r="M11163">
        <v>1</v>
      </c>
      <c r="N11163">
        <f t="shared" si="436"/>
        <v>0</v>
      </c>
      <c r="O11163">
        <f t="shared" si="435"/>
        <v>0</v>
      </c>
      <c r="P11163" t="s">
        <v>12694</v>
      </c>
    </row>
    <row r="11164" spans="2:16" x14ac:dyDescent="0.25">
      <c r="B11164" t="s">
        <v>11170</v>
      </c>
      <c r="C11164" s="119" t="s">
        <v>60</v>
      </c>
      <c r="D11164" t="s">
        <v>11550</v>
      </c>
      <c r="E11164" t="s">
        <v>11530</v>
      </c>
      <c r="F11164" t="s">
        <v>11540</v>
      </c>
      <c r="G11164" t="s">
        <v>61</v>
      </c>
      <c r="H11164" t="s">
        <v>18</v>
      </c>
      <c r="I11164" t="s">
        <v>11541</v>
      </c>
      <c r="J11164">
        <v>2018</v>
      </c>
      <c r="K11164">
        <v>655.82</v>
      </c>
      <c r="L11164">
        <v>30</v>
      </c>
      <c r="M11164">
        <v>1</v>
      </c>
      <c r="N11164">
        <f t="shared" si="436"/>
        <v>0</v>
      </c>
      <c r="O11164">
        <f t="shared" si="435"/>
        <v>0</v>
      </c>
      <c r="P11164" t="s">
        <v>12694</v>
      </c>
    </row>
    <row r="11165" spans="2:16" x14ac:dyDescent="0.25">
      <c r="B11165" t="s">
        <v>11171</v>
      </c>
      <c r="C11165" s="119" t="s">
        <v>60</v>
      </c>
      <c r="D11165" t="s">
        <v>11550</v>
      </c>
      <c r="E11165" t="s">
        <v>11530</v>
      </c>
      <c r="F11165" t="s">
        <v>11540</v>
      </c>
      <c r="G11165" t="s">
        <v>61</v>
      </c>
      <c r="H11165" t="s">
        <v>18</v>
      </c>
      <c r="I11165" t="s">
        <v>11541</v>
      </c>
      <c r="J11165">
        <v>2018</v>
      </c>
      <c r="K11165">
        <v>656.18</v>
      </c>
      <c r="L11165">
        <v>32</v>
      </c>
      <c r="M11165">
        <v>1</v>
      </c>
      <c r="N11165">
        <f t="shared" si="436"/>
        <v>0</v>
      </c>
      <c r="O11165">
        <f t="shared" si="435"/>
        <v>0</v>
      </c>
      <c r="P11165" t="s">
        <v>12694</v>
      </c>
    </row>
    <row r="11166" spans="2:16" x14ac:dyDescent="0.25">
      <c r="B11166" t="s">
        <v>11172</v>
      </c>
      <c r="C11166" s="119" t="s">
        <v>60</v>
      </c>
      <c r="D11166" t="s">
        <v>11550</v>
      </c>
      <c r="E11166" t="s">
        <v>11530</v>
      </c>
      <c r="F11166" t="s">
        <v>11540</v>
      </c>
      <c r="G11166" t="s">
        <v>61</v>
      </c>
      <c r="H11166" t="s">
        <v>18</v>
      </c>
      <c r="I11166" t="s">
        <v>11541</v>
      </c>
      <c r="J11166">
        <v>2018</v>
      </c>
      <c r="K11166">
        <v>654.46</v>
      </c>
      <c r="L11166">
        <v>25</v>
      </c>
      <c r="M11166">
        <v>1</v>
      </c>
      <c r="N11166">
        <f t="shared" si="436"/>
        <v>0</v>
      </c>
      <c r="O11166">
        <f t="shared" si="435"/>
        <v>0</v>
      </c>
      <c r="P11166" t="s">
        <v>12694</v>
      </c>
    </row>
    <row r="11167" spans="2:16" x14ac:dyDescent="0.25">
      <c r="B11167" t="s">
        <v>11173</v>
      </c>
      <c r="C11167" s="119" t="s">
        <v>60</v>
      </c>
      <c r="D11167" t="s">
        <v>11550</v>
      </c>
      <c r="E11167" t="s">
        <v>11530</v>
      </c>
      <c r="F11167" t="s">
        <v>11540</v>
      </c>
      <c r="G11167" t="s">
        <v>61</v>
      </c>
      <c r="H11167" t="s">
        <v>18</v>
      </c>
      <c r="I11167" t="s">
        <v>11541</v>
      </c>
      <c r="J11167">
        <v>2018</v>
      </c>
      <c r="K11167">
        <v>654.82000000000005</v>
      </c>
      <c r="L11167">
        <v>27</v>
      </c>
      <c r="M11167">
        <v>1</v>
      </c>
      <c r="N11167">
        <f t="shared" si="436"/>
        <v>0</v>
      </c>
      <c r="O11167">
        <f t="shared" si="435"/>
        <v>0</v>
      </c>
      <c r="P11167" t="s">
        <v>12694</v>
      </c>
    </row>
    <row r="11168" spans="2:16" x14ac:dyDescent="0.25">
      <c r="B11168" t="s">
        <v>11174</v>
      </c>
      <c r="C11168" s="119" t="s">
        <v>60</v>
      </c>
      <c r="D11168" t="s">
        <v>11550</v>
      </c>
      <c r="E11168" t="s">
        <v>11530</v>
      </c>
      <c r="F11168" t="s">
        <v>11540</v>
      </c>
      <c r="G11168" t="s">
        <v>61</v>
      </c>
      <c r="H11168" t="s">
        <v>18</v>
      </c>
      <c r="I11168" t="s">
        <v>11541</v>
      </c>
      <c r="J11168">
        <v>2018</v>
      </c>
      <c r="K11168">
        <v>654.46</v>
      </c>
      <c r="L11168">
        <v>25</v>
      </c>
      <c r="M11168">
        <v>1</v>
      </c>
      <c r="N11168">
        <f t="shared" si="436"/>
        <v>0</v>
      </c>
      <c r="O11168">
        <f t="shared" si="435"/>
        <v>0</v>
      </c>
      <c r="P11168" t="s">
        <v>12694</v>
      </c>
    </row>
    <row r="11169" spans="2:16" x14ac:dyDescent="0.25">
      <c r="B11169" t="s">
        <v>11175</v>
      </c>
      <c r="C11169" s="119" t="s">
        <v>60</v>
      </c>
      <c r="D11169" t="s">
        <v>11550</v>
      </c>
      <c r="E11169" t="s">
        <v>11530</v>
      </c>
      <c r="F11169" t="s">
        <v>11540</v>
      </c>
      <c r="G11169" t="s">
        <v>61</v>
      </c>
      <c r="H11169" t="s">
        <v>18</v>
      </c>
      <c r="I11169" t="s">
        <v>11541</v>
      </c>
      <c r="J11169">
        <v>2018</v>
      </c>
      <c r="K11169">
        <v>652.4</v>
      </c>
      <c r="L11169">
        <v>28</v>
      </c>
      <c r="M11169">
        <v>1</v>
      </c>
      <c r="N11169">
        <f t="shared" si="436"/>
        <v>0</v>
      </c>
      <c r="O11169">
        <f t="shared" si="435"/>
        <v>0</v>
      </c>
      <c r="P11169" t="s">
        <v>12694</v>
      </c>
    </row>
    <row r="11170" spans="2:16" x14ac:dyDescent="0.25">
      <c r="B11170" t="s">
        <v>11176</v>
      </c>
      <c r="C11170" s="119" t="s">
        <v>60</v>
      </c>
      <c r="D11170" t="s">
        <v>11550</v>
      </c>
      <c r="E11170" t="s">
        <v>11530</v>
      </c>
      <c r="F11170" t="s">
        <v>11540</v>
      </c>
      <c r="G11170" t="s">
        <v>61</v>
      </c>
      <c r="H11170" t="s">
        <v>18</v>
      </c>
      <c r="I11170" t="s">
        <v>11541</v>
      </c>
      <c r="J11170">
        <v>2018</v>
      </c>
      <c r="K11170">
        <v>655.56</v>
      </c>
      <c r="L11170">
        <v>31</v>
      </c>
      <c r="M11170">
        <v>1</v>
      </c>
      <c r="N11170">
        <f t="shared" si="436"/>
        <v>0</v>
      </c>
      <c r="O11170">
        <f t="shared" si="435"/>
        <v>0</v>
      </c>
      <c r="P11170" t="s">
        <v>12694</v>
      </c>
    </row>
    <row r="11171" spans="2:16" x14ac:dyDescent="0.25">
      <c r="B11171" t="s">
        <v>11177</v>
      </c>
      <c r="C11171" s="119" t="s">
        <v>60</v>
      </c>
      <c r="D11171" t="s">
        <v>11550</v>
      </c>
      <c r="E11171" t="s">
        <v>11530</v>
      </c>
      <c r="F11171" t="s">
        <v>11540</v>
      </c>
      <c r="G11171" t="s">
        <v>61</v>
      </c>
      <c r="H11171" t="s">
        <v>18</v>
      </c>
      <c r="I11171" t="s">
        <v>11541</v>
      </c>
      <c r="J11171">
        <v>2018</v>
      </c>
      <c r="K11171">
        <v>655.93</v>
      </c>
      <c r="L11171">
        <v>33</v>
      </c>
      <c r="M11171">
        <v>1</v>
      </c>
      <c r="N11171">
        <f t="shared" si="436"/>
        <v>0</v>
      </c>
      <c r="O11171">
        <f t="shared" si="435"/>
        <v>0</v>
      </c>
      <c r="P11171" t="s">
        <v>12694</v>
      </c>
    </row>
    <row r="11172" spans="2:16" x14ac:dyDescent="0.25">
      <c r="B11172" t="s">
        <v>11178</v>
      </c>
      <c r="C11172" s="119" t="s">
        <v>60</v>
      </c>
      <c r="D11172" t="s">
        <v>11550</v>
      </c>
      <c r="E11172" t="s">
        <v>11530</v>
      </c>
      <c r="F11172" t="s">
        <v>11540</v>
      </c>
      <c r="G11172" t="s">
        <v>61</v>
      </c>
      <c r="H11172" t="s">
        <v>18</v>
      </c>
      <c r="I11172" t="s">
        <v>11541</v>
      </c>
      <c r="J11172">
        <v>2018</v>
      </c>
      <c r="K11172">
        <v>655.93</v>
      </c>
      <c r="L11172">
        <v>33</v>
      </c>
      <c r="M11172">
        <v>1</v>
      </c>
      <c r="N11172">
        <f t="shared" si="436"/>
        <v>0</v>
      </c>
      <c r="O11172">
        <f t="shared" si="435"/>
        <v>0</v>
      </c>
      <c r="P11172" t="s">
        <v>12694</v>
      </c>
    </row>
    <row r="11173" spans="2:16" x14ac:dyDescent="0.25">
      <c r="B11173" t="s">
        <v>11179</v>
      </c>
      <c r="C11173" s="119" t="s">
        <v>60</v>
      </c>
      <c r="D11173" t="s">
        <v>11550</v>
      </c>
      <c r="E11173" t="s">
        <v>11530</v>
      </c>
      <c r="F11173" t="s">
        <v>11540</v>
      </c>
      <c r="G11173" t="s">
        <v>61</v>
      </c>
      <c r="H11173" t="s">
        <v>18</v>
      </c>
      <c r="I11173" t="s">
        <v>11541</v>
      </c>
      <c r="J11173">
        <v>2018</v>
      </c>
      <c r="K11173">
        <v>655.74</v>
      </c>
      <c r="L11173">
        <v>32</v>
      </c>
      <c r="M11173">
        <v>1</v>
      </c>
      <c r="N11173">
        <f t="shared" si="436"/>
        <v>0</v>
      </c>
      <c r="O11173">
        <f t="shared" si="435"/>
        <v>0</v>
      </c>
      <c r="P11173" t="s">
        <v>12694</v>
      </c>
    </row>
    <row r="11174" spans="2:16" x14ac:dyDescent="0.25">
      <c r="B11174" t="s">
        <v>11180</v>
      </c>
      <c r="C11174" s="119" t="s">
        <v>60</v>
      </c>
      <c r="D11174" t="s">
        <v>11542</v>
      </c>
      <c r="E11174" t="s">
        <v>11530</v>
      </c>
      <c r="F11174" t="s">
        <v>11540</v>
      </c>
      <c r="G11174" t="s">
        <v>61</v>
      </c>
      <c r="H11174" t="s">
        <v>18</v>
      </c>
      <c r="I11174" t="s">
        <v>11541</v>
      </c>
      <c r="J11174">
        <v>2018</v>
      </c>
      <c r="K11174">
        <v>688.87</v>
      </c>
      <c r="L11174">
        <v>60</v>
      </c>
      <c r="M11174">
        <v>1</v>
      </c>
      <c r="N11174">
        <f t="shared" si="436"/>
        <v>0</v>
      </c>
      <c r="O11174">
        <f t="shared" si="435"/>
        <v>0</v>
      </c>
      <c r="P11174" t="s">
        <v>12693</v>
      </c>
    </row>
    <row r="11175" spans="2:16" x14ac:dyDescent="0.25">
      <c r="B11175" t="s">
        <v>11181</v>
      </c>
      <c r="C11175" s="119" t="s">
        <v>60</v>
      </c>
      <c r="D11175" t="s">
        <v>11537</v>
      </c>
      <c r="E11175" t="s">
        <v>11530</v>
      </c>
      <c r="F11175" t="s">
        <v>11540</v>
      </c>
      <c r="G11175" t="s">
        <v>61</v>
      </c>
      <c r="H11175" t="s">
        <v>18</v>
      </c>
      <c r="I11175" t="s">
        <v>11533</v>
      </c>
      <c r="J11175">
        <v>2018</v>
      </c>
      <c r="K11175">
        <v>11.22</v>
      </c>
      <c r="L11175">
        <v>30</v>
      </c>
      <c r="M11175">
        <v>1</v>
      </c>
      <c r="N11175">
        <f t="shared" si="436"/>
        <v>1</v>
      </c>
      <c r="O11175">
        <f t="shared" si="435"/>
        <v>0</v>
      </c>
      <c r="P11175" t="s">
        <v>12694</v>
      </c>
    </row>
    <row r="11176" spans="2:16" x14ac:dyDescent="0.25">
      <c r="B11176" t="s">
        <v>11182</v>
      </c>
      <c r="C11176" s="119" t="s">
        <v>60</v>
      </c>
      <c r="D11176" t="s">
        <v>11537</v>
      </c>
      <c r="E11176" t="s">
        <v>11530</v>
      </c>
      <c r="F11176" t="s">
        <v>11540</v>
      </c>
      <c r="G11176" t="s">
        <v>61</v>
      </c>
      <c r="H11176" t="s">
        <v>18</v>
      </c>
      <c r="I11176" t="s">
        <v>11533</v>
      </c>
      <c r="J11176">
        <v>2018</v>
      </c>
      <c r="K11176">
        <v>660.58</v>
      </c>
      <c r="L11176">
        <v>32</v>
      </c>
      <c r="M11176">
        <v>1</v>
      </c>
      <c r="N11176">
        <f t="shared" si="436"/>
        <v>0</v>
      </c>
      <c r="O11176">
        <f t="shared" si="435"/>
        <v>0</v>
      </c>
      <c r="P11176" t="s">
        <v>12694</v>
      </c>
    </row>
    <row r="11177" spans="2:16" x14ac:dyDescent="0.25">
      <c r="B11177" t="s">
        <v>11183</v>
      </c>
      <c r="C11177" s="119" t="s">
        <v>60</v>
      </c>
      <c r="D11177" t="s">
        <v>11537</v>
      </c>
      <c r="E11177" t="s">
        <v>11530</v>
      </c>
      <c r="F11177" t="s">
        <v>11540</v>
      </c>
      <c r="G11177" t="s">
        <v>61</v>
      </c>
      <c r="H11177" t="s">
        <v>18</v>
      </c>
      <c r="I11177" t="s">
        <v>11533</v>
      </c>
      <c r="J11177">
        <v>2018</v>
      </c>
      <c r="K11177">
        <v>659.82</v>
      </c>
      <c r="L11177">
        <v>30</v>
      </c>
      <c r="M11177">
        <v>1</v>
      </c>
      <c r="N11177">
        <f t="shared" si="436"/>
        <v>0</v>
      </c>
      <c r="O11177">
        <f t="shared" si="435"/>
        <v>0</v>
      </c>
      <c r="P11177" t="s">
        <v>12694</v>
      </c>
    </row>
    <row r="11178" spans="2:16" x14ac:dyDescent="0.25">
      <c r="B11178" t="s">
        <v>11184</v>
      </c>
      <c r="C11178" s="119" t="s">
        <v>60</v>
      </c>
      <c r="D11178" t="s">
        <v>11537</v>
      </c>
      <c r="E11178" t="s">
        <v>11530</v>
      </c>
      <c r="F11178" t="s">
        <v>11540</v>
      </c>
      <c r="G11178" t="s">
        <v>61</v>
      </c>
      <c r="H11178" t="s">
        <v>18</v>
      </c>
      <c r="I11178" t="s">
        <v>11533</v>
      </c>
      <c r="J11178">
        <v>2018</v>
      </c>
      <c r="K11178">
        <v>658.75</v>
      </c>
      <c r="L11178">
        <v>33</v>
      </c>
      <c r="M11178">
        <v>1</v>
      </c>
      <c r="N11178">
        <f t="shared" si="436"/>
        <v>0</v>
      </c>
      <c r="O11178">
        <f t="shared" si="435"/>
        <v>0</v>
      </c>
      <c r="P11178" t="s">
        <v>12694</v>
      </c>
    </row>
    <row r="11179" spans="2:16" x14ac:dyDescent="0.25">
      <c r="B11179" t="s">
        <v>11185</v>
      </c>
      <c r="C11179" s="119" t="s">
        <v>60</v>
      </c>
      <c r="D11179" t="s">
        <v>11537</v>
      </c>
      <c r="E11179" t="s">
        <v>11530</v>
      </c>
      <c r="F11179" t="s">
        <v>11540</v>
      </c>
      <c r="G11179" t="s">
        <v>61</v>
      </c>
      <c r="H11179" t="s">
        <v>18</v>
      </c>
      <c r="I11179" t="s">
        <v>11533</v>
      </c>
      <c r="J11179">
        <v>2018</v>
      </c>
      <c r="K11179">
        <v>659.45</v>
      </c>
      <c r="L11179">
        <v>29</v>
      </c>
      <c r="M11179">
        <v>1</v>
      </c>
      <c r="N11179">
        <f t="shared" si="436"/>
        <v>0</v>
      </c>
      <c r="O11179">
        <f t="shared" si="435"/>
        <v>0</v>
      </c>
      <c r="P11179" t="s">
        <v>12694</v>
      </c>
    </row>
    <row r="11180" spans="2:16" x14ac:dyDescent="0.25">
      <c r="B11180" t="s">
        <v>11186</v>
      </c>
      <c r="C11180" s="119" t="s">
        <v>60</v>
      </c>
      <c r="D11180" t="s">
        <v>11537</v>
      </c>
      <c r="E11180" t="s">
        <v>11530</v>
      </c>
      <c r="F11180" t="s">
        <v>11540</v>
      </c>
      <c r="G11180" t="s">
        <v>61</v>
      </c>
      <c r="H11180" t="s">
        <v>18</v>
      </c>
      <c r="I11180" t="s">
        <v>11533</v>
      </c>
      <c r="J11180">
        <v>2018</v>
      </c>
      <c r="K11180">
        <v>661.04</v>
      </c>
      <c r="L11180">
        <v>30</v>
      </c>
      <c r="M11180">
        <v>1</v>
      </c>
      <c r="N11180">
        <f t="shared" si="436"/>
        <v>0</v>
      </c>
      <c r="O11180">
        <f t="shared" si="435"/>
        <v>0</v>
      </c>
      <c r="P11180" t="s">
        <v>12694</v>
      </c>
    </row>
    <row r="11181" spans="2:16" x14ac:dyDescent="0.25">
      <c r="B11181" t="s">
        <v>11187</v>
      </c>
      <c r="C11181" s="119" t="s">
        <v>60</v>
      </c>
      <c r="D11181" t="s">
        <v>11537</v>
      </c>
      <c r="E11181" t="s">
        <v>11530</v>
      </c>
      <c r="F11181" t="s">
        <v>11540</v>
      </c>
      <c r="G11181" t="s">
        <v>61</v>
      </c>
      <c r="H11181" t="s">
        <v>18</v>
      </c>
      <c r="I11181" t="s">
        <v>11533</v>
      </c>
      <c r="J11181">
        <v>2018</v>
      </c>
      <c r="K11181">
        <v>661.8</v>
      </c>
      <c r="L11181">
        <v>32</v>
      </c>
      <c r="M11181">
        <v>1</v>
      </c>
      <c r="N11181">
        <f t="shared" si="436"/>
        <v>0</v>
      </c>
      <c r="O11181">
        <f t="shared" si="435"/>
        <v>0</v>
      </c>
      <c r="P11181" t="s">
        <v>12694</v>
      </c>
    </row>
    <row r="11182" spans="2:16" x14ac:dyDescent="0.25">
      <c r="B11182" t="s">
        <v>11188</v>
      </c>
      <c r="C11182" s="119" t="s">
        <v>60</v>
      </c>
      <c r="D11182" t="s">
        <v>11537</v>
      </c>
      <c r="E11182" t="s">
        <v>11530</v>
      </c>
      <c r="F11182" t="s">
        <v>11540</v>
      </c>
      <c r="G11182" t="s">
        <v>61</v>
      </c>
      <c r="H11182" t="s">
        <v>18</v>
      </c>
      <c r="I11182" t="s">
        <v>11541</v>
      </c>
      <c r="J11182">
        <v>2018</v>
      </c>
      <c r="K11182">
        <v>654.09</v>
      </c>
      <c r="L11182">
        <v>23</v>
      </c>
      <c r="M11182">
        <v>1</v>
      </c>
      <c r="N11182">
        <f t="shared" si="436"/>
        <v>0</v>
      </c>
      <c r="O11182">
        <f t="shared" si="435"/>
        <v>0</v>
      </c>
      <c r="P11182" t="s">
        <v>12694</v>
      </c>
    </row>
    <row r="11183" spans="2:16" x14ac:dyDescent="0.25">
      <c r="B11183" t="s">
        <v>11189</v>
      </c>
      <c r="C11183" s="119" t="s">
        <v>60</v>
      </c>
      <c r="D11183" t="s">
        <v>11537</v>
      </c>
      <c r="E11183" t="s">
        <v>11530</v>
      </c>
      <c r="F11183" t="s">
        <v>11540</v>
      </c>
      <c r="G11183" t="s">
        <v>61</v>
      </c>
      <c r="H11183" t="s">
        <v>18</v>
      </c>
      <c r="I11183" t="s">
        <v>11541</v>
      </c>
      <c r="J11183">
        <v>2018</v>
      </c>
      <c r="K11183">
        <v>654.28</v>
      </c>
      <c r="L11183">
        <v>24</v>
      </c>
      <c r="M11183">
        <v>1</v>
      </c>
      <c r="N11183">
        <f t="shared" si="436"/>
        <v>0</v>
      </c>
      <c r="O11183">
        <f t="shared" si="435"/>
        <v>0</v>
      </c>
      <c r="P11183" t="s">
        <v>12694</v>
      </c>
    </row>
    <row r="11184" spans="2:16" x14ac:dyDescent="0.25">
      <c r="B11184" t="s">
        <v>11190</v>
      </c>
      <c r="C11184" s="119" t="s">
        <v>60</v>
      </c>
      <c r="D11184" t="s">
        <v>11537</v>
      </c>
      <c r="E11184" t="s">
        <v>11530</v>
      </c>
      <c r="F11184" t="s">
        <v>11540</v>
      </c>
      <c r="G11184" t="s">
        <v>61</v>
      </c>
      <c r="H11184" t="s">
        <v>18</v>
      </c>
      <c r="I11184" t="s">
        <v>11541</v>
      </c>
      <c r="J11184">
        <v>2018</v>
      </c>
      <c r="K11184">
        <v>654.09</v>
      </c>
      <c r="L11184">
        <v>30</v>
      </c>
      <c r="M11184">
        <v>1</v>
      </c>
      <c r="N11184">
        <f t="shared" si="436"/>
        <v>0</v>
      </c>
      <c r="O11184">
        <f t="shared" si="435"/>
        <v>0</v>
      </c>
      <c r="P11184" t="s">
        <v>12694</v>
      </c>
    </row>
    <row r="11185" spans="2:16" x14ac:dyDescent="0.25">
      <c r="B11185" t="s">
        <v>11191</v>
      </c>
      <c r="C11185" s="119" t="s">
        <v>60</v>
      </c>
      <c r="D11185" t="s">
        <v>11537</v>
      </c>
      <c r="E11185" t="s">
        <v>11530</v>
      </c>
      <c r="F11185" t="s">
        <v>11540</v>
      </c>
      <c r="G11185" t="s">
        <v>61</v>
      </c>
      <c r="H11185" t="s">
        <v>18</v>
      </c>
      <c r="I11185" t="s">
        <v>11541</v>
      </c>
      <c r="J11185">
        <v>2018</v>
      </c>
      <c r="K11185">
        <v>686.62</v>
      </c>
      <c r="L11185">
        <v>30</v>
      </c>
      <c r="M11185">
        <v>1</v>
      </c>
      <c r="N11185">
        <f t="shared" si="436"/>
        <v>0</v>
      </c>
      <c r="O11185">
        <f t="shared" si="435"/>
        <v>0</v>
      </c>
      <c r="P11185" t="s">
        <v>12694</v>
      </c>
    </row>
    <row r="11186" spans="2:16" x14ac:dyDescent="0.25">
      <c r="B11186" t="s">
        <v>11192</v>
      </c>
      <c r="C11186" s="119" t="s">
        <v>60</v>
      </c>
      <c r="D11186" t="s">
        <v>11537</v>
      </c>
      <c r="E11186" t="s">
        <v>11530</v>
      </c>
      <c r="F11186" t="s">
        <v>11540</v>
      </c>
      <c r="G11186" t="s">
        <v>61</v>
      </c>
      <c r="H11186" t="s">
        <v>18</v>
      </c>
      <c r="I11186" t="s">
        <v>11541</v>
      </c>
      <c r="J11186">
        <v>2018</v>
      </c>
      <c r="K11186">
        <v>654.27</v>
      </c>
      <c r="L11186">
        <v>31</v>
      </c>
      <c r="M11186">
        <v>1</v>
      </c>
      <c r="N11186">
        <f t="shared" si="436"/>
        <v>0</v>
      </c>
      <c r="O11186">
        <f t="shared" si="435"/>
        <v>0</v>
      </c>
      <c r="P11186" t="s">
        <v>12694</v>
      </c>
    </row>
    <row r="11187" spans="2:16" x14ac:dyDescent="0.25">
      <c r="B11187" t="s">
        <v>11193</v>
      </c>
      <c r="C11187" s="119" t="s">
        <v>60</v>
      </c>
      <c r="D11187" t="s">
        <v>11537</v>
      </c>
      <c r="E11187" t="s">
        <v>11530</v>
      </c>
      <c r="F11187" t="s">
        <v>11540</v>
      </c>
      <c r="G11187" t="s">
        <v>61</v>
      </c>
      <c r="H11187" t="s">
        <v>18</v>
      </c>
      <c r="I11187" t="s">
        <v>11541</v>
      </c>
      <c r="J11187">
        <v>2018</v>
      </c>
      <c r="K11187">
        <v>687.45</v>
      </c>
      <c r="L11187">
        <v>27</v>
      </c>
      <c r="M11187">
        <v>1</v>
      </c>
      <c r="N11187">
        <f t="shared" si="436"/>
        <v>0</v>
      </c>
      <c r="O11187">
        <f t="shared" si="435"/>
        <v>0</v>
      </c>
      <c r="P11187" t="s">
        <v>12694</v>
      </c>
    </row>
    <row r="11188" spans="2:16" x14ac:dyDescent="0.25">
      <c r="B11188" t="s">
        <v>11194</v>
      </c>
      <c r="C11188" s="119" t="s">
        <v>60</v>
      </c>
      <c r="D11188" t="s">
        <v>11537</v>
      </c>
      <c r="E11188" t="s">
        <v>11530</v>
      </c>
      <c r="F11188" t="s">
        <v>11540</v>
      </c>
      <c r="G11188" t="s">
        <v>61</v>
      </c>
      <c r="H11188" t="s">
        <v>18</v>
      </c>
      <c r="I11188" t="s">
        <v>11541</v>
      </c>
      <c r="J11188">
        <v>2018</v>
      </c>
      <c r="K11188">
        <v>684.5</v>
      </c>
      <c r="L11188">
        <v>23</v>
      </c>
      <c r="M11188">
        <v>1</v>
      </c>
      <c r="N11188">
        <f t="shared" si="436"/>
        <v>0</v>
      </c>
      <c r="O11188">
        <f t="shared" si="435"/>
        <v>0</v>
      </c>
      <c r="P11188" t="s">
        <v>12694</v>
      </c>
    </row>
    <row r="11189" spans="2:16" x14ac:dyDescent="0.25">
      <c r="B11189" t="s">
        <v>11195</v>
      </c>
      <c r="C11189" s="119" t="s">
        <v>60</v>
      </c>
      <c r="D11189" t="s">
        <v>11537</v>
      </c>
      <c r="E11189" t="s">
        <v>11530</v>
      </c>
      <c r="F11189" t="s">
        <v>11540</v>
      </c>
      <c r="G11189" t="s">
        <v>61</v>
      </c>
      <c r="H11189" t="s">
        <v>18</v>
      </c>
      <c r="I11189" t="s">
        <v>11541</v>
      </c>
      <c r="J11189">
        <v>2018</v>
      </c>
      <c r="K11189">
        <v>684.14</v>
      </c>
      <c r="L11189">
        <v>21</v>
      </c>
      <c r="M11189">
        <v>1</v>
      </c>
      <c r="N11189">
        <f t="shared" si="436"/>
        <v>0</v>
      </c>
      <c r="O11189">
        <f t="shared" si="435"/>
        <v>0</v>
      </c>
      <c r="P11189" t="s">
        <v>12694</v>
      </c>
    </row>
    <row r="11190" spans="2:16" x14ac:dyDescent="0.25">
      <c r="B11190" t="s">
        <v>11196</v>
      </c>
      <c r="C11190" s="119" t="s">
        <v>60</v>
      </c>
      <c r="D11190" t="s">
        <v>11537</v>
      </c>
      <c r="E11190" t="s">
        <v>11530</v>
      </c>
      <c r="F11190" t="s">
        <v>11540</v>
      </c>
      <c r="G11190" t="s">
        <v>61</v>
      </c>
      <c r="H11190" t="s">
        <v>18</v>
      </c>
      <c r="I11190" t="s">
        <v>11541</v>
      </c>
      <c r="J11190">
        <v>2018</v>
      </c>
      <c r="K11190">
        <v>683.76</v>
      </c>
      <c r="L11190">
        <v>19</v>
      </c>
      <c r="M11190">
        <v>1</v>
      </c>
      <c r="N11190">
        <f t="shared" si="436"/>
        <v>0</v>
      </c>
      <c r="O11190">
        <f t="shared" si="435"/>
        <v>0</v>
      </c>
      <c r="P11190" t="s">
        <v>12694</v>
      </c>
    </row>
    <row r="11191" spans="2:16" x14ac:dyDescent="0.25">
      <c r="B11191" t="s">
        <v>11197</v>
      </c>
      <c r="C11191" s="119" t="s">
        <v>60</v>
      </c>
      <c r="D11191" t="s">
        <v>11537</v>
      </c>
      <c r="E11191" t="s">
        <v>11530</v>
      </c>
      <c r="F11191" t="s">
        <v>11540</v>
      </c>
      <c r="G11191" t="s">
        <v>61</v>
      </c>
      <c r="H11191" t="s">
        <v>18</v>
      </c>
      <c r="I11191" t="s">
        <v>11541</v>
      </c>
      <c r="J11191">
        <v>2018</v>
      </c>
      <c r="K11191">
        <v>683.95</v>
      </c>
      <c r="L11191">
        <v>20</v>
      </c>
      <c r="M11191">
        <v>1</v>
      </c>
      <c r="N11191">
        <f t="shared" si="436"/>
        <v>0</v>
      </c>
      <c r="O11191">
        <f t="shared" si="435"/>
        <v>0</v>
      </c>
      <c r="P11191" t="s">
        <v>12694</v>
      </c>
    </row>
    <row r="11192" spans="2:16" x14ac:dyDescent="0.25">
      <c r="B11192" t="s">
        <v>11198</v>
      </c>
      <c r="C11192" s="119" t="s">
        <v>60</v>
      </c>
      <c r="D11192" t="s">
        <v>11537</v>
      </c>
      <c r="E11192" t="s">
        <v>11530</v>
      </c>
      <c r="F11192" t="s">
        <v>11540</v>
      </c>
      <c r="G11192" t="s">
        <v>61</v>
      </c>
      <c r="H11192" t="s">
        <v>18</v>
      </c>
      <c r="I11192" t="s">
        <v>11541</v>
      </c>
      <c r="J11192">
        <v>2018</v>
      </c>
      <c r="K11192">
        <v>683.76</v>
      </c>
      <c r="L11192">
        <v>19</v>
      </c>
      <c r="M11192">
        <v>1</v>
      </c>
      <c r="N11192">
        <f t="shared" si="436"/>
        <v>0</v>
      </c>
      <c r="O11192">
        <f t="shared" si="435"/>
        <v>0</v>
      </c>
      <c r="P11192" t="s">
        <v>12694</v>
      </c>
    </row>
    <row r="11193" spans="2:16" x14ac:dyDescent="0.25">
      <c r="B11193" t="s">
        <v>11199</v>
      </c>
      <c r="C11193" s="119" t="s">
        <v>60</v>
      </c>
      <c r="D11193" t="s">
        <v>11539</v>
      </c>
      <c r="E11193" t="s">
        <v>11530</v>
      </c>
      <c r="F11193" t="s">
        <v>11540</v>
      </c>
      <c r="G11193" t="s">
        <v>61</v>
      </c>
      <c r="H11193" t="s">
        <v>18</v>
      </c>
      <c r="I11193" t="s">
        <v>11541</v>
      </c>
      <c r="J11193">
        <v>2018</v>
      </c>
      <c r="K11193">
        <v>687.53</v>
      </c>
      <c r="L11193">
        <v>28</v>
      </c>
      <c r="M11193">
        <v>1</v>
      </c>
      <c r="N11193">
        <f t="shared" si="436"/>
        <v>0</v>
      </c>
      <c r="O11193">
        <f t="shared" si="435"/>
        <v>0</v>
      </c>
      <c r="P11193" t="s">
        <v>12694</v>
      </c>
    </row>
    <row r="11194" spans="2:16" x14ac:dyDescent="0.25">
      <c r="B11194" t="s">
        <v>11200</v>
      </c>
      <c r="C11194" s="119" t="s">
        <v>60</v>
      </c>
      <c r="D11194" t="s">
        <v>11537</v>
      </c>
      <c r="E11194" t="s">
        <v>11530</v>
      </c>
      <c r="F11194" t="s">
        <v>11540</v>
      </c>
      <c r="G11194" t="s">
        <v>61</v>
      </c>
      <c r="H11194" t="s">
        <v>18</v>
      </c>
      <c r="I11194" t="s">
        <v>11541</v>
      </c>
      <c r="J11194">
        <v>2018</v>
      </c>
      <c r="K11194">
        <v>687.43</v>
      </c>
      <c r="L11194">
        <v>39</v>
      </c>
      <c r="M11194">
        <v>1</v>
      </c>
      <c r="N11194">
        <f t="shared" si="436"/>
        <v>0</v>
      </c>
      <c r="O11194">
        <f t="shared" si="435"/>
        <v>0</v>
      </c>
      <c r="P11194" t="s">
        <v>12693</v>
      </c>
    </row>
    <row r="11195" spans="2:16" x14ac:dyDescent="0.25">
      <c r="B11195" t="s">
        <v>11201</v>
      </c>
      <c r="C11195" s="119" t="s">
        <v>60</v>
      </c>
      <c r="D11195" t="s">
        <v>11539</v>
      </c>
      <c r="E11195" t="s">
        <v>11530</v>
      </c>
      <c r="F11195" t="s">
        <v>11540</v>
      </c>
      <c r="G11195" t="s">
        <v>61</v>
      </c>
      <c r="H11195" t="s">
        <v>18</v>
      </c>
      <c r="I11195" t="s">
        <v>11541</v>
      </c>
      <c r="J11195">
        <v>2018</v>
      </c>
      <c r="K11195">
        <v>687.72</v>
      </c>
      <c r="L11195">
        <v>29</v>
      </c>
      <c r="M11195">
        <v>1</v>
      </c>
      <c r="N11195">
        <f t="shared" si="436"/>
        <v>0</v>
      </c>
      <c r="O11195">
        <f t="shared" ref="O11195:O11258" si="437">IF(OR(L11195="",L11195&lt;=0),1,0)</f>
        <v>0</v>
      </c>
      <c r="P11195" t="s">
        <v>12694</v>
      </c>
    </row>
    <row r="11196" spans="2:16" x14ac:dyDescent="0.25">
      <c r="B11196" t="s">
        <v>11202</v>
      </c>
      <c r="C11196" s="119" t="s">
        <v>60</v>
      </c>
      <c r="D11196" t="s">
        <v>11539</v>
      </c>
      <c r="E11196" t="s">
        <v>11530</v>
      </c>
      <c r="F11196" t="s">
        <v>11540</v>
      </c>
      <c r="G11196" t="s">
        <v>61</v>
      </c>
      <c r="H11196" t="s">
        <v>18</v>
      </c>
      <c r="I11196" t="s">
        <v>11541</v>
      </c>
      <c r="J11196">
        <v>2018</v>
      </c>
      <c r="K11196">
        <v>654.57000000000005</v>
      </c>
      <c r="L11196">
        <v>26</v>
      </c>
      <c r="M11196">
        <v>1</v>
      </c>
      <c r="N11196">
        <f t="shared" si="436"/>
        <v>0</v>
      </c>
      <c r="O11196">
        <f t="shared" si="437"/>
        <v>0</v>
      </c>
      <c r="P11196" t="s">
        <v>12694</v>
      </c>
    </row>
    <row r="11197" spans="2:16" x14ac:dyDescent="0.25">
      <c r="B11197" t="s">
        <v>11203</v>
      </c>
      <c r="C11197" s="119" t="s">
        <v>60</v>
      </c>
      <c r="D11197" t="s">
        <v>11537</v>
      </c>
      <c r="E11197" t="s">
        <v>11530</v>
      </c>
      <c r="F11197" t="s">
        <v>11540</v>
      </c>
      <c r="G11197" t="s">
        <v>61</v>
      </c>
      <c r="H11197" t="s">
        <v>18</v>
      </c>
      <c r="I11197" t="s">
        <v>11541</v>
      </c>
      <c r="J11197">
        <v>2018</v>
      </c>
      <c r="K11197">
        <v>688.89</v>
      </c>
      <c r="L11197">
        <v>47</v>
      </c>
      <c r="M11197">
        <v>1</v>
      </c>
      <c r="N11197">
        <f t="shared" si="436"/>
        <v>0</v>
      </c>
      <c r="O11197">
        <f t="shared" si="437"/>
        <v>0</v>
      </c>
      <c r="P11197" t="s">
        <v>12694</v>
      </c>
    </row>
    <row r="11198" spans="2:16" x14ac:dyDescent="0.25">
      <c r="B11198" t="s">
        <v>11204</v>
      </c>
      <c r="C11198" s="119" t="s">
        <v>60</v>
      </c>
      <c r="D11198" t="s">
        <v>11537</v>
      </c>
      <c r="E11198" t="s">
        <v>11530</v>
      </c>
      <c r="F11198" t="s">
        <v>11540</v>
      </c>
      <c r="G11198" t="s">
        <v>61</v>
      </c>
      <c r="H11198" t="s">
        <v>18</v>
      </c>
      <c r="I11198" t="s">
        <v>11541</v>
      </c>
      <c r="J11198">
        <v>2018</v>
      </c>
      <c r="K11198">
        <v>686.15</v>
      </c>
      <c r="L11198">
        <v>32</v>
      </c>
      <c r="M11198">
        <v>1</v>
      </c>
      <c r="N11198">
        <f t="shared" si="436"/>
        <v>0</v>
      </c>
      <c r="O11198">
        <f t="shared" si="437"/>
        <v>0</v>
      </c>
      <c r="P11198" t="s">
        <v>12694</v>
      </c>
    </row>
    <row r="11199" spans="2:16" x14ac:dyDescent="0.25">
      <c r="B11199" t="s">
        <v>11205</v>
      </c>
      <c r="C11199" s="119" t="s">
        <v>60</v>
      </c>
      <c r="D11199" t="s">
        <v>11537</v>
      </c>
      <c r="E11199" t="s">
        <v>11530</v>
      </c>
      <c r="F11199" t="s">
        <v>11540</v>
      </c>
      <c r="G11199" t="s">
        <v>61</v>
      </c>
      <c r="H11199" t="s">
        <v>18</v>
      </c>
      <c r="I11199" t="s">
        <v>11541</v>
      </c>
      <c r="J11199">
        <v>2018</v>
      </c>
      <c r="K11199">
        <v>684.72</v>
      </c>
      <c r="L11199">
        <v>24</v>
      </c>
      <c r="M11199">
        <v>1</v>
      </c>
      <c r="N11199">
        <f t="shared" si="436"/>
        <v>0</v>
      </c>
      <c r="O11199">
        <f t="shared" si="437"/>
        <v>0</v>
      </c>
      <c r="P11199" t="s">
        <v>12694</v>
      </c>
    </row>
    <row r="11200" spans="2:16" x14ac:dyDescent="0.25">
      <c r="B11200" t="s">
        <v>11206</v>
      </c>
      <c r="C11200" s="119" t="s">
        <v>60</v>
      </c>
      <c r="D11200" t="s">
        <v>11537</v>
      </c>
      <c r="E11200" t="s">
        <v>11530</v>
      </c>
      <c r="F11200" t="s">
        <v>11540</v>
      </c>
      <c r="G11200" t="s">
        <v>61</v>
      </c>
      <c r="H11200" t="s">
        <v>18</v>
      </c>
      <c r="I11200" t="s">
        <v>11541</v>
      </c>
      <c r="J11200">
        <v>2018</v>
      </c>
      <c r="K11200">
        <v>653.25</v>
      </c>
      <c r="L11200">
        <v>16</v>
      </c>
      <c r="M11200">
        <v>1</v>
      </c>
      <c r="N11200">
        <f t="shared" si="436"/>
        <v>0</v>
      </c>
      <c r="O11200">
        <f t="shared" si="437"/>
        <v>0</v>
      </c>
      <c r="P11200" t="s">
        <v>12694</v>
      </c>
    </row>
    <row r="11201" spans="2:16" x14ac:dyDescent="0.25">
      <c r="B11201" t="s">
        <v>11207</v>
      </c>
      <c r="C11201" s="119" t="s">
        <v>60</v>
      </c>
      <c r="D11201" t="s">
        <v>11537</v>
      </c>
      <c r="E11201" t="s">
        <v>11530</v>
      </c>
      <c r="F11201" t="s">
        <v>11540</v>
      </c>
      <c r="G11201" t="s">
        <v>61</v>
      </c>
      <c r="H11201" t="s">
        <v>18</v>
      </c>
      <c r="I11201" t="s">
        <v>11541</v>
      </c>
      <c r="J11201">
        <v>2018</v>
      </c>
      <c r="K11201">
        <v>654.53</v>
      </c>
      <c r="L11201">
        <v>23</v>
      </c>
      <c r="M11201">
        <v>1</v>
      </c>
      <c r="N11201">
        <f t="shared" si="436"/>
        <v>0</v>
      </c>
      <c r="O11201">
        <f t="shared" si="437"/>
        <v>0</v>
      </c>
      <c r="P11201" t="s">
        <v>12694</v>
      </c>
    </row>
    <row r="11202" spans="2:16" x14ac:dyDescent="0.25">
      <c r="B11202" t="s">
        <v>11208</v>
      </c>
      <c r="C11202" s="119" t="s">
        <v>60</v>
      </c>
      <c r="D11202" t="s">
        <v>11550</v>
      </c>
      <c r="E11202" t="s">
        <v>11530</v>
      </c>
      <c r="F11202" t="s">
        <v>11540</v>
      </c>
      <c r="G11202" t="s">
        <v>61</v>
      </c>
      <c r="H11202" t="s">
        <v>18</v>
      </c>
      <c r="I11202" t="s">
        <v>11541</v>
      </c>
      <c r="J11202">
        <v>2018</v>
      </c>
      <c r="K11202">
        <v>688.62</v>
      </c>
      <c r="L11202">
        <v>31</v>
      </c>
      <c r="M11202">
        <v>1</v>
      </c>
      <c r="N11202">
        <f t="shared" si="436"/>
        <v>0</v>
      </c>
      <c r="O11202">
        <f t="shared" si="437"/>
        <v>0</v>
      </c>
      <c r="P11202" t="s">
        <v>12694</v>
      </c>
    </row>
    <row r="11203" spans="2:16" x14ac:dyDescent="0.25">
      <c r="B11203" t="s">
        <v>11209</v>
      </c>
      <c r="C11203" s="119" t="s">
        <v>60</v>
      </c>
      <c r="D11203" t="s">
        <v>11550</v>
      </c>
      <c r="E11203" t="s">
        <v>11530</v>
      </c>
      <c r="F11203" t="s">
        <v>11540</v>
      </c>
      <c r="G11203" t="s">
        <v>61</v>
      </c>
      <c r="H11203" t="s">
        <v>18</v>
      </c>
      <c r="I11203" t="s">
        <v>11541</v>
      </c>
      <c r="J11203">
        <v>2018</v>
      </c>
      <c r="K11203">
        <v>656</v>
      </c>
      <c r="L11203">
        <v>31</v>
      </c>
      <c r="M11203">
        <v>1</v>
      </c>
      <c r="N11203">
        <f t="shared" si="436"/>
        <v>0</v>
      </c>
      <c r="O11203">
        <f t="shared" si="437"/>
        <v>0</v>
      </c>
      <c r="P11203" t="s">
        <v>12694</v>
      </c>
    </row>
    <row r="11204" spans="2:16" x14ac:dyDescent="0.25">
      <c r="B11204" t="s">
        <v>11210</v>
      </c>
      <c r="C11204" s="119" t="s">
        <v>60</v>
      </c>
      <c r="D11204" t="s">
        <v>11539</v>
      </c>
      <c r="E11204" t="s">
        <v>11530</v>
      </c>
      <c r="F11204" t="s">
        <v>11540</v>
      </c>
      <c r="G11204" t="s">
        <v>61</v>
      </c>
      <c r="H11204" t="s">
        <v>18</v>
      </c>
      <c r="I11204" t="s">
        <v>11541</v>
      </c>
      <c r="J11204">
        <v>2018</v>
      </c>
      <c r="K11204">
        <v>687.53</v>
      </c>
      <c r="L11204">
        <v>28</v>
      </c>
      <c r="M11204">
        <v>1</v>
      </c>
      <c r="N11204">
        <f t="shared" si="436"/>
        <v>0</v>
      </c>
      <c r="O11204">
        <f t="shared" si="437"/>
        <v>0</v>
      </c>
      <c r="P11204" t="s">
        <v>12694</v>
      </c>
    </row>
    <row r="11205" spans="2:16" x14ac:dyDescent="0.25">
      <c r="B11205" t="s">
        <v>11211</v>
      </c>
      <c r="C11205" s="119" t="s">
        <v>60</v>
      </c>
      <c r="D11205" t="s">
        <v>11537</v>
      </c>
      <c r="E11205" t="s">
        <v>11530</v>
      </c>
      <c r="F11205" t="s">
        <v>11540</v>
      </c>
      <c r="G11205" t="s">
        <v>61</v>
      </c>
      <c r="H11205" t="s">
        <v>18</v>
      </c>
      <c r="I11205" t="s">
        <v>11541</v>
      </c>
      <c r="J11205">
        <v>2018</v>
      </c>
      <c r="K11205">
        <v>689.16</v>
      </c>
      <c r="L11205">
        <v>34</v>
      </c>
      <c r="M11205">
        <v>1</v>
      </c>
      <c r="N11205">
        <f t="shared" si="436"/>
        <v>0</v>
      </c>
      <c r="O11205">
        <f t="shared" si="437"/>
        <v>0</v>
      </c>
      <c r="P11205" t="s">
        <v>12693</v>
      </c>
    </row>
    <row r="11206" spans="2:16" x14ac:dyDescent="0.25">
      <c r="B11206" t="s">
        <v>11212</v>
      </c>
      <c r="C11206" s="119" t="s">
        <v>60</v>
      </c>
      <c r="D11206" t="s">
        <v>11539</v>
      </c>
      <c r="E11206" t="s">
        <v>11530</v>
      </c>
      <c r="F11206" t="s">
        <v>11540</v>
      </c>
      <c r="G11206" t="s">
        <v>61</v>
      </c>
      <c r="H11206" t="s">
        <v>18</v>
      </c>
      <c r="I11206" t="s">
        <v>11541</v>
      </c>
      <c r="J11206">
        <v>2018</v>
      </c>
      <c r="K11206">
        <v>655.12</v>
      </c>
      <c r="L11206">
        <v>29</v>
      </c>
      <c r="M11206">
        <v>1</v>
      </c>
      <c r="N11206">
        <f t="shared" si="436"/>
        <v>0</v>
      </c>
      <c r="O11206">
        <f t="shared" si="437"/>
        <v>0</v>
      </c>
      <c r="P11206" t="s">
        <v>12694</v>
      </c>
    </row>
    <row r="11207" spans="2:16" x14ac:dyDescent="0.25">
      <c r="B11207" t="s">
        <v>11213</v>
      </c>
      <c r="C11207" s="119" t="s">
        <v>60</v>
      </c>
      <c r="D11207" t="s">
        <v>11539</v>
      </c>
      <c r="E11207" t="s">
        <v>11530</v>
      </c>
      <c r="F11207" t="s">
        <v>11540</v>
      </c>
      <c r="G11207" t="s">
        <v>61</v>
      </c>
      <c r="H11207" t="s">
        <v>18</v>
      </c>
      <c r="I11207" t="s">
        <v>11541</v>
      </c>
      <c r="J11207">
        <v>2018</v>
      </c>
      <c r="K11207">
        <v>687.35</v>
      </c>
      <c r="L11207">
        <v>27</v>
      </c>
      <c r="M11207">
        <v>1</v>
      </c>
      <c r="N11207">
        <f t="shared" si="436"/>
        <v>0</v>
      </c>
      <c r="O11207">
        <f t="shared" si="437"/>
        <v>0</v>
      </c>
      <c r="P11207" t="s">
        <v>12694</v>
      </c>
    </row>
    <row r="11208" spans="2:16" x14ac:dyDescent="0.25">
      <c r="B11208" t="s">
        <v>11214</v>
      </c>
      <c r="C11208" s="119" t="s">
        <v>60</v>
      </c>
      <c r="D11208" t="s">
        <v>11539</v>
      </c>
      <c r="E11208" t="s">
        <v>11530</v>
      </c>
      <c r="F11208" t="s">
        <v>11540</v>
      </c>
      <c r="G11208" t="s">
        <v>61</v>
      </c>
      <c r="H11208" t="s">
        <v>18</v>
      </c>
      <c r="I11208" t="s">
        <v>11541</v>
      </c>
      <c r="J11208">
        <v>2018</v>
      </c>
      <c r="K11208">
        <v>655.12</v>
      </c>
      <c r="L11208">
        <v>29</v>
      </c>
      <c r="M11208">
        <v>1</v>
      </c>
      <c r="N11208">
        <f t="shared" si="436"/>
        <v>0</v>
      </c>
      <c r="O11208">
        <f t="shared" si="437"/>
        <v>0</v>
      </c>
      <c r="P11208" t="s">
        <v>12694</v>
      </c>
    </row>
    <row r="11209" spans="2:16" x14ac:dyDescent="0.25">
      <c r="B11209" t="s">
        <v>11215</v>
      </c>
      <c r="C11209" s="119" t="s">
        <v>60</v>
      </c>
      <c r="D11209" t="s">
        <v>11539</v>
      </c>
      <c r="E11209" t="s">
        <v>11530</v>
      </c>
      <c r="F11209" t="s">
        <v>11540</v>
      </c>
      <c r="G11209" t="s">
        <v>61</v>
      </c>
      <c r="H11209" t="s">
        <v>18</v>
      </c>
      <c r="I11209" t="s">
        <v>11541</v>
      </c>
      <c r="J11209">
        <v>2018</v>
      </c>
      <c r="K11209">
        <v>655.30999999999995</v>
      </c>
      <c r="L11209">
        <v>30</v>
      </c>
      <c r="M11209">
        <v>1</v>
      </c>
      <c r="N11209">
        <f t="shared" si="436"/>
        <v>0</v>
      </c>
      <c r="O11209">
        <f t="shared" si="437"/>
        <v>0</v>
      </c>
      <c r="P11209" t="s">
        <v>12694</v>
      </c>
    </row>
    <row r="11210" spans="2:16" x14ac:dyDescent="0.25">
      <c r="B11210" t="s">
        <v>11216</v>
      </c>
      <c r="C11210" s="119" t="s">
        <v>60</v>
      </c>
      <c r="D11210" t="s">
        <v>11539</v>
      </c>
      <c r="E11210" t="s">
        <v>11530</v>
      </c>
      <c r="F11210" t="s">
        <v>11540</v>
      </c>
      <c r="G11210" t="s">
        <v>61</v>
      </c>
      <c r="H11210" t="s">
        <v>18</v>
      </c>
      <c r="I11210" t="s">
        <v>11541</v>
      </c>
      <c r="J11210">
        <v>2018</v>
      </c>
      <c r="K11210">
        <v>654.96</v>
      </c>
      <c r="L11210">
        <v>28</v>
      </c>
      <c r="M11210">
        <v>1</v>
      </c>
      <c r="N11210">
        <f t="shared" si="436"/>
        <v>0</v>
      </c>
      <c r="O11210">
        <f t="shared" si="437"/>
        <v>0</v>
      </c>
      <c r="P11210" t="s">
        <v>12694</v>
      </c>
    </row>
    <row r="11211" spans="2:16" x14ac:dyDescent="0.25">
      <c r="B11211" t="s">
        <v>11217</v>
      </c>
      <c r="C11211" s="119" t="s">
        <v>60</v>
      </c>
      <c r="D11211" t="s">
        <v>11550</v>
      </c>
      <c r="E11211" t="s">
        <v>11530</v>
      </c>
      <c r="F11211" t="s">
        <v>11540</v>
      </c>
      <c r="G11211" t="s">
        <v>61</v>
      </c>
      <c r="H11211" t="s">
        <v>18</v>
      </c>
      <c r="I11211" t="s">
        <v>11541</v>
      </c>
      <c r="J11211">
        <v>2018</v>
      </c>
      <c r="K11211">
        <v>654.72</v>
      </c>
      <c r="L11211">
        <v>24</v>
      </c>
      <c r="M11211">
        <v>1</v>
      </c>
      <c r="N11211">
        <f t="shared" ref="N11211:N11274" si="438">IF(K11211&lt;100,1,0)</f>
        <v>0</v>
      </c>
      <c r="O11211">
        <f t="shared" si="437"/>
        <v>0</v>
      </c>
      <c r="P11211" t="s">
        <v>12694</v>
      </c>
    </row>
    <row r="11212" spans="2:16" x14ac:dyDescent="0.25">
      <c r="B11212" t="s">
        <v>11218</v>
      </c>
      <c r="C11212" s="119" t="s">
        <v>60</v>
      </c>
      <c r="D11212" t="s">
        <v>11550</v>
      </c>
      <c r="E11212" t="s">
        <v>11530</v>
      </c>
      <c r="F11212" t="s">
        <v>11540</v>
      </c>
      <c r="G11212" t="s">
        <v>61</v>
      </c>
      <c r="H11212" t="s">
        <v>18</v>
      </c>
      <c r="I11212" t="s">
        <v>11541</v>
      </c>
      <c r="J11212">
        <v>2018</v>
      </c>
      <c r="K11212">
        <v>654.35</v>
      </c>
      <c r="L11212">
        <v>22</v>
      </c>
      <c r="M11212">
        <v>1</v>
      </c>
      <c r="N11212">
        <f t="shared" si="438"/>
        <v>0</v>
      </c>
      <c r="O11212">
        <f t="shared" si="437"/>
        <v>0</v>
      </c>
      <c r="P11212" t="s">
        <v>12694</v>
      </c>
    </row>
    <row r="11213" spans="2:16" x14ac:dyDescent="0.25">
      <c r="B11213" t="s">
        <v>11219</v>
      </c>
      <c r="C11213" s="119" t="s">
        <v>60</v>
      </c>
      <c r="D11213" t="s">
        <v>11537</v>
      </c>
      <c r="E11213" t="s">
        <v>11530</v>
      </c>
      <c r="F11213" t="s">
        <v>11540</v>
      </c>
      <c r="G11213" t="s">
        <v>61</v>
      </c>
      <c r="H11213" t="s">
        <v>18</v>
      </c>
      <c r="I11213" t="s">
        <v>11541</v>
      </c>
      <c r="J11213">
        <v>2018</v>
      </c>
      <c r="K11213">
        <v>653.98</v>
      </c>
      <c r="L11213">
        <v>20</v>
      </c>
      <c r="M11213">
        <v>1</v>
      </c>
      <c r="N11213">
        <f t="shared" si="438"/>
        <v>0</v>
      </c>
      <c r="O11213">
        <f t="shared" si="437"/>
        <v>0</v>
      </c>
      <c r="P11213" t="s">
        <v>12694</v>
      </c>
    </row>
    <row r="11214" spans="2:16" x14ac:dyDescent="0.25">
      <c r="B11214" t="s">
        <v>11220</v>
      </c>
      <c r="C11214" s="119" t="s">
        <v>60</v>
      </c>
      <c r="D11214" t="s">
        <v>11537</v>
      </c>
      <c r="E11214" t="s">
        <v>11530</v>
      </c>
      <c r="F11214" t="s">
        <v>11540</v>
      </c>
      <c r="G11214" t="s">
        <v>61</v>
      </c>
      <c r="H11214" t="s">
        <v>18</v>
      </c>
      <c r="I11214" t="s">
        <v>11541</v>
      </c>
      <c r="J11214">
        <v>2018</v>
      </c>
      <c r="K11214">
        <v>654.16999999999996</v>
      </c>
      <c r="L11214">
        <v>21</v>
      </c>
      <c r="M11214">
        <v>1</v>
      </c>
      <c r="N11214">
        <f t="shared" si="438"/>
        <v>0</v>
      </c>
      <c r="O11214">
        <f t="shared" si="437"/>
        <v>0</v>
      </c>
      <c r="P11214" t="s">
        <v>12694</v>
      </c>
    </row>
    <row r="11215" spans="2:16" x14ac:dyDescent="0.25">
      <c r="B11215" t="s">
        <v>11221</v>
      </c>
      <c r="C11215" s="119" t="s">
        <v>60</v>
      </c>
      <c r="D11215" t="s">
        <v>11550</v>
      </c>
      <c r="E11215" t="s">
        <v>11530</v>
      </c>
      <c r="F11215" t="s">
        <v>11540</v>
      </c>
      <c r="G11215" t="s">
        <v>61</v>
      </c>
      <c r="H11215" t="s">
        <v>18</v>
      </c>
      <c r="I11215" t="s">
        <v>11541</v>
      </c>
      <c r="J11215">
        <v>2018</v>
      </c>
      <c r="K11215">
        <v>664.41</v>
      </c>
      <c r="L11215">
        <v>77</v>
      </c>
      <c r="M11215">
        <v>1</v>
      </c>
      <c r="N11215">
        <f t="shared" si="438"/>
        <v>0</v>
      </c>
      <c r="O11215">
        <f t="shared" si="437"/>
        <v>0</v>
      </c>
      <c r="P11215" t="s">
        <v>12694</v>
      </c>
    </row>
    <row r="11216" spans="2:16" x14ac:dyDescent="0.25">
      <c r="B11216" t="s">
        <v>11222</v>
      </c>
      <c r="C11216" s="119" t="s">
        <v>60</v>
      </c>
      <c r="D11216" t="s">
        <v>11537</v>
      </c>
      <c r="E11216" t="s">
        <v>11530</v>
      </c>
      <c r="F11216" t="s">
        <v>11540</v>
      </c>
      <c r="G11216" t="s">
        <v>61</v>
      </c>
      <c r="H11216" t="s">
        <v>18</v>
      </c>
      <c r="I11216" t="s">
        <v>11541</v>
      </c>
      <c r="J11216">
        <v>2018</v>
      </c>
      <c r="K11216">
        <v>655.63</v>
      </c>
      <c r="L11216">
        <v>29</v>
      </c>
      <c r="M11216">
        <v>1</v>
      </c>
      <c r="N11216">
        <f t="shared" si="438"/>
        <v>0</v>
      </c>
      <c r="O11216">
        <f t="shared" si="437"/>
        <v>0</v>
      </c>
      <c r="P11216" t="s">
        <v>12694</v>
      </c>
    </row>
    <row r="11217" spans="2:16" x14ac:dyDescent="0.25">
      <c r="B11217" t="s">
        <v>11223</v>
      </c>
      <c r="C11217" s="119" t="s">
        <v>60</v>
      </c>
      <c r="D11217" t="s">
        <v>11537</v>
      </c>
      <c r="E11217" t="s">
        <v>11530</v>
      </c>
      <c r="F11217" t="s">
        <v>11540</v>
      </c>
      <c r="G11217" t="s">
        <v>61</v>
      </c>
      <c r="H11217" t="s">
        <v>18</v>
      </c>
      <c r="I11217" t="s">
        <v>11541</v>
      </c>
      <c r="J11217">
        <v>2018</v>
      </c>
      <c r="K11217">
        <v>654.72</v>
      </c>
      <c r="L11217">
        <v>24</v>
      </c>
      <c r="M11217">
        <v>1</v>
      </c>
      <c r="N11217">
        <f t="shared" si="438"/>
        <v>0</v>
      </c>
      <c r="O11217">
        <f t="shared" si="437"/>
        <v>0</v>
      </c>
      <c r="P11217" t="s">
        <v>12694</v>
      </c>
    </row>
    <row r="11218" spans="2:16" x14ac:dyDescent="0.25">
      <c r="B11218" t="s">
        <v>11224</v>
      </c>
      <c r="C11218" s="119" t="s">
        <v>60</v>
      </c>
      <c r="D11218" t="s">
        <v>11537</v>
      </c>
      <c r="E11218" t="s">
        <v>11530</v>
      </c>
      <c r="F11218" t="s">
        <v>11540</v>
      </c>
      <c r="G11218" t="s">
        <v>61</v>
      </c>
      <c r="H11218" t="s">
        <v>18</v>
      </c>
      <c r="I11218" t="s">
        <v>11541</v>
      </c>
      <c r="J11218">
        <v>2018</v>
      </c>
      <c r="K11218">
        <v>686.97</v>
      </c>
      <c r="L11218">
        <v>22</v>
      </c>
      <c r="M11218">
        <v>1</v>
      </c>
      <c r="N11218">
        <f t="shared" si="438"/>
        <v>0</v>
      </c>
      <c r="O11218">
        <f t="shared" si="437"/>
        <v>0</v>
      </c>
      <c r="P11218" t="s">
        <v>12694</v>
      </c>
    </row>
    <row r="11219" spans="2:16" x14ac:dyDescent="0.25">
      <c r="B11219" t="s">
        <v>11225</v>
      </c>
      <c r="C11219" s="119" t="s">
        <v>60</v>
      </c>
      <c r="D11219" t="s">
        <v>11537</v>
      </c>
      <c r="E11219" t="s">
        <v>11530</v>
      </c>
      <c r="F11219" t="s">
        <v>11540</v>
      </c>
      <c r="G11219" t="s">
        <v>61</v>
      </c>
      <c r="H11219" t="s">
        <v>18</v>
      </c>
      <c r="I11219" t="s">
        <v>11541</v>
      </c>
      <c r="J11219">
        <v>2018</v>
      </c>
      <c r="K11219">
        <v>687.34</v>
      </c>
      <c r="L11219">
        <v>24</v>
      </c>
      <c r="M11219">
        <v>1</v>
      </c>
      <c r="N11219">
        <f t="shared" si="438"/>
        <v>0</v>
      </c>
      <c r="O11219">
        <f t="shared" si="437"/>
        <v>0</v>
      </c>
      <c r="P11219" t="s">
        <v>12694</v>
      </c>
    </row>
    <row r="11220" spans="2:16" x14ac:dyDescent="0.25">
      <c r="B11220" t="s">
        <v>11226</v>
      </c>
      <c r="C11220" s="119" t="s">
        <v>60</v>
      </c>
      <c r="D11220" t="s">
        <v>11550</v>
      </c>
      <c r="E11220" t="s">
        <v>11530</v>
      </c>
      <c r="F11220" t="s">
        <v>11540</v>
      </c>
      <c r="G11220" t="s">
        <v>61</v>
      </c>
      <c r="H11220" t="s">
        <v>18</v>
      </c>
      <c r="I11220" t="s">
        <v>11541</v>
      </c>
      <c r="J11220">
        <v>2018</v>
      </c>
      <c r="K11220">
        <v>687.52</v>
      </c>
      <c r="L11220">
        <v>25</v>
      </c>
      <c r="M11220">
        <v>1</v>
      </c>
      <c r="N11220">
        <f t="shared" si="438"/>
        <v>0</v>
      </c>
      <c r="O11220">
        <f t="shared" si="437"/>
        <v>0</v>
      </c>
      <c r="P11220" t="s">
        <v>12694</v>
      </c>
    </row>
    <row r="11221" spans="2:16" x14ac:dyDescent="0.25">
      <c r="B11221" t="s">
        <v>11227</v>
      </c>
      <c r="C11221" s="119" t="s">
        <v>60</v>
      </c>
      <c r="D11221" t="s">
        <v>11539</v>
      </c>
      <c r="E11221" t="s">
        <v>11530</v>
      </c>
      <c r="F11221" t="s">
        <v>11540</v>
      </c>
      <c r="G11221" t="s">
        <v>61</v>
      </c>
      <c r="H11221" t="s">
        <v>18</v>
      </c>
      <c r="I11221" t="s">
        <v>11541</v>
      </c>
      <c r="J11221">
        <v>2018</v>
      </c>
      <c r="K11221">
        <v>692.17</v>
      </c>
      <c r="L11221">
        <v>49</v>
      </c>
      <c r="M11221">
        <v>1</v>
      </c>
      <c r="N11221">
        <f t="shared" si="438"/>
        <v>0</v>
      </c>
      <c r="O11221">
        <f t="shared" si="437"/>
        <v>0</v>
      </c>
      <c r="P11221" t="s">
        <v>12694</v>
      </c>
    </row>
    <row r="11222" spans="2:16" x14ac:dyDescent="0.25">
      <c r="B11222" t="s">
        <v>11228</v>
      </c>
      <c r="C11222" s="119" t="s">
        <v>60</v>
      </c>
      <c r="D11222" t="s">
        <v>11539</v>
      </c>
      <c r="E11222" t="s">
        <v>11530</v>
      </c>
      <c r="F11222" t="s">
        <v>11540</v>
      </c>
      <c r="G11222" t="s">
        <v>61</v>
      </c>
      <c r="H11222" t="s">
        <v>18</v>
      </c>
      <c r="I11222" t="s">
        <v>11541</v>
      </c>
      <c r="J11222">
        <v>2018</v>
      </c>
      <c r="K11222">
        <v>692.54</v>
      </c>
      <c r="L11222">
        <v>51</v>
      </c>
      <c r="M11222">
        <v>1</v>
      </c>
      <c r="N11222">
        <f t="shared" si="438"/>
        <v>0</v>
      </c>
      <c r="O11222">
        <f t="shared" si="437"/>
        <v>0</v>
      </c>
      <c r="P11222" t="s">
        <v>12694</v>
      </c>
    </row>
    <row r="11223" spans="2:16" x14ac:dyDescent="0.25">
      <c r="B11223" t="s">
        <v>11229</v>
      </c>
      <c r="C11223" s="119" t="s">
        <v>60</v>
      </c>
      <c r="D11223" t="s">
        <v>11539</v>
      </c>
      <c r="E11223" t="s">
        <v>11530</v>
      </c>
      <c r="F11223" t="s">
        <v>11540</v>
      </c>
      <c r="G11223" t="s">
        <v>61</v>
      </c>
      <c r="H11223" t="s">
        <v>18</v>
      </c>
      <c r="I11223" t="s">
        <v>11541</v>
      </c>
      <c r="J11223">
        <v>2018</v>
      </c>
      <c r="K11223">
        <v>654.78</v>
      </c>
      <c r="L11223">
        <v>23</v>
      </c>
      <c r="M11223">
        <v>1</v>
      </c>
      <c r="N11223">
        <f t="shared" si="438"/>
        <v>0</v>
      </c>
      <c r="O11223">
        <f t="shared" si="437"/>
        <v>0</v>
      </c>
      <c r="P11223" t="s">
        <v>12694</v>
      </c>
    </row>
    <row r="11224" spans="2:16" x14ac:dyDescent="0.25">
      <c r="B11224" t="s">
        <v>11230</v>
      </c>
      <c r="C11224" s="119" t="s">
        <v>60</v>
      </c>
      <c r="D11224" t="s">
        <v>11539</v>
      </c>
      <c r="E11224" t="s">
        <v>11530</v>
      </c>
      <c r="F11224" t="s">
        <v>11540</v>
      </c>
      <c r="G11224" t="s">
        <v>61</v>
      </c>
      <c r="H11224" t="s">
        <v>18</v>
      </c>
      <c r="I11224" t="s">
        <v>11541</v>
      </c>
      <c r="J11224">
        <v>2018</v>
      </c>
      <c r="K11224">
        <v>654.97</v>
      </c>
      <c r="L11224">
        <v>24</v>
      </c>
      <c r="M11224">
        <v>1</v>
      </c>
      <c r="N11224">
        <f t="shared" si="438"/>
        <v>0</v>
      </c>
      <c r="O11224">
        <f t="shared" si="437"/>
        <v>0</v>
      </c>
      <c r="P11224" t="s">
        <v>12694</v>
      </c>
    </row>
    <row r="11225" spans="2:16" x14ac:dyDescent="0.25">
      <c r="B11225" t="s">
        <v>11231</v>
      </c>
      <c r="C11225" s="119" t="s">
        <v>60</v>
      </c>
      <c r="D11225" t="s">
        <v>11539</v>
      </c>
      <c r="E11225" t="s">
        <v>11530</v>
      </c>
      <c r="F11225" t="s">
        <v>11540</v>
      </c>
      <c r="G11225" t="s">
        <v>61</v>
      </c>
      <c r="H11225" t="s">
        <v>18</v>
      </c>
      <c r="I11225" t="s">
        <v>11541</v>
      </c>
      <c r="J11225">
        <v>2018</v>
      </c>
      <c r="K11225">
        <v>654.6</v>
      </c>
      <c r="L11225">
        <v>22</v>
      </c>
      <c r="M11225">
        <v>1</v>
      </c>
      <c r="N11225">
        <f t="shared" si="438"/>
        <v>0</v>
      </c>
      <c r="O11225">
        <f t="shared" si="437"/>
        <v>0</v>
      </c>
      <c r="P11225" t="s">
        <v>12694</v>
      </c>
    </row>
    <row r="11226" spans="2:16" x14ac:dyDescent="0.25">
      <c r="B11226" t="s">
        <v>11232</v>
      </c>
      <c r="C11226" s="119" t="s">
        <v>60</v>
      </c>
      <c r="D11226" t="s">
        <v>11537</v>
      </c>
      <c r="E11226" t="s">
        <v>11530</v>
      </c>
      <c r="F11226" t="s">
        <v>11540</v>
      </c>
      <c r="G11226" t="s">
        <v>61</v>
      </c>
      <c r="H11226" t="s">
        <v>18</v>
      </c>
      <c r="I11226" t="s">
        <v>11541</v>
      </c>
      <c r="J11226">
        <v>2018</v>
      </c>
      <c r="K11226">
        <v>684.05</v>
      </c>
      <c r="L11226">
        <v>30</v>
      </c>
      <c r="M11226">
        <v>1</v>
      </c>
      <c r="N11226">
        <f t="shared" si="438"/>
        <v>0</v>
      </c>
      <c r="O11226">
        <f t="shared" si="437"/>
        <v>0</v>
      </c>
      <c r="P11226" t="s">
        <v>12694</v>
      </c>
    </row>
    <row r="11227" spans="2:16" x14ac:dyDescent="0.25">
      <c r="B11227" t="s">
        <v>11233</v>
      </c>
      <c r="C11227" s="119" t="s">
        <v>60</v>
      </c>
      <c r="D11227" t="s">
        <v>11542</v>
      </c>
      <c r="E11227" t="s">
        <v>11530</v>
      </c>
      <c r="F11227" t="s">
        <v>11540</v>
      </c>
      <c r="G11227" t="s">
        <v>61</v>
      </c>
      <c r="H11227" t="s">
        <v>18</v>
      </c>
      <c r="I11227" t="s">
        <v>11541</v>
      </c>
      <c r="J11227">
        <v>2018</v>
      </c>
      <c r="K11227">
        <v>689.06</v>
      </c>
      <c r="L11227">
        <v>32</v>
      </c>
      <c r="M11227">
        <v>1</v>
      </c>
      <c r="N11227">
        <f t="shared" si="438"/>
        <v>0</v>
      </c>
      <c r="O11227">
        <f t="shared" si="437"/>
        <v>0</v>
      </c>
      <c r="P11227" t="s">
        <v>12694</v>
      </c>
    </row>
    <row r="11228" spans="2:16" x14ac:dyDescent="0.25">
      <c r="B11228" t="s">
        <v>11234</v>
      </c>
      <c r="C11228" s="119" t="s">
        <v>60</v>
      </c>
      <c r="D11228" t="s">
        <v>11537</v>
      </c>
      <c r="E11228" t="s">
        <v>11530</v>
      </c>
      <c r="F11228" t="s">
        <v>11540</v>
      </c>
      <c r="G11228" t="s">
        <v>61</v>
      </c>
      <c r="H11228" t="s">
        <v>18</v>
      </c>
      <c r="I11228" t="s">
        <v>11541</v>
      </c>
      <c r="J11228">
        <v>2018</v>
      </c>
      <c r="K11228">
        <v>682.95</v>
      </c>
      <c r="L11228">
        <v>24</v>
      </c>
      <c r="M11228">
        <v>1</v>
      </c>
      <c r="N11228">
        <f t="shared" si="438"/>
        <v>0</v>
      </c>
      <c r="O11228">
        <f t="shared" si="437"/>
        <v>0</v>
      </c>
      <c r="P11228" t="s">
        <v>12694</v>
      </c>
    </row>
    <row r="11229" spans="2:16" x14ac:dyDescent="0.25">
      <c r="B11229" t="s">
        <v>11235</v>
      </c>
      <c r="C11229" s="119" t="s">
        <v>60</v>
      </c>
      <c r="D11229" t="s">
        <v>11537</v>
      </c>
      <c r="E11229" t="s">
        <v>11530</v>
      </c>
      <c r="F11229" t="s">
        <v>11540</v>
      </c>
      <c r="G11229" t="s">
        <v>61</v>
      </c>
      <c r="H11229" t="s">
        <v>18</v>
      </c>
      <c r="I11229" t="s">
        <v>11541</v>
      </c>
      <c r="J11229">
        <v>2018</v>
      </c>
      <c r="K11229">
        <v>649.62</v>
      </c>
      <c r="L11229">
        <v>19</v>
      </c>
      <c r="M11229">
        <v>1</v>
      </c>
      <c r="N11229">
        <f t="shared" si="438"/>
        <v>0</v>
      </c>
      <c r="O11229">
        <f t="shared" si="437"/>
        <v>0</v>
      </c>
      <c r="P11229" t="s">
        <v>12694</v>
      </c>
    </row>
    <row r="11230" spans="2:16" x14ac:dyDescent="0.25">
      <c r="B11230" t="s">
        <v>11236</v>
      </c>
      <c r="C11230" s="119" t="s">
        <v>60</v>
      </c>
      <c r="D11230" t="s">
        <v>11537</v>
      </c>
      <c r="E11230" t="s">
        <v>11530</v>
      </c>
      <c r="F11230" t="s">
        <v>11540</v>
      </c>
      <c r="G11230" t="s">
        <v>61</v>
      </c>
      <c r="H11230" t="s">
        <v>18</v>
      </c>
      <c r="I11230" t="s">
        <v>11541</v>
      </c>
      <c r="J11230">
        <v>2018</v>
      </c>
      <c r="K11230">
        <v>681.67</v>
      </c>
      <c r="L11230">
        <v>17</v>
      </c>
      <c r="M11230">
        <v>1</v>
      </c>
      <c r="N11230">
        <f t="shared" si="438"/>
        <v>0</v>
      </c>
      <c r="O11230">
        <f t="shared" si="437"/>
        <v>0</v>
      </c>
      <c r="P11230" t="s">
        <v>12694</v>
      </c>
    </row>
    <row r="11231" spans="2:16" x14ac:dyDescent="0.25">
      <c r="B11231" t="s">
        <v>11237</v>
      </c>
      <c r="C11231" s="119" t="s">
        <v>60</v>
      </c>
      <c r="D11231" t="s">
        <v>11537</v>
      </c>
      <c r="E11231" t="s">
        <v>11530</v>
      </c>
      <c r="F11231" t="s">
        <v>11540</v>
      </c>
      <c r="G11231" t="s">
        <v>61</v>
      </c>
      <c r="H11231" t="s">
        <v>18</v>
      </c>
      <c r="I11231" t="s">
        <v>11541</v>
      </c>
      <c r="J11231">
        <v>2018</v>
      </c>
      <c r="K11231">
        <v>683.86</v>
      </c>
      <c r="L11231">
        <v>29</v>
      </c>
      <c r="M11231">
        <v>1</v>
      </c>
      <c r="N11231">
        <f t="shared" si="438"/>
        <v>0</v>
      </c>
      <c r="O11231">
        <f t="shared" si="437"/>
        <v>0</v>
      </c>
      <c r="P11231" t="s">
        <v>12694</v>
      </c>
    </row>
    <row r="11232" spans="2:16" x14ac:dyDescent="0.25">
      <c r="B11232" t="s">
        <v>11238</v>
      </c>
      <c r="C11232" s="119" t="s">
        <v>60</v>
      </c>
      <c r="D11232" t="s">
        <v>11552</v>
      </c>
      <c r="E11232" t="s">
        <v>11530</v>
      </c>
      <c r="F11232" t="s">
        <v>11540</v>
      </c>
      <c r="G11232" t="s">
        <v>61</v>
      </c>
      <c r="H11232" t="s">
        <v>18</v>
      </c>
      <c r="I11232" t="s">
        <v>11541</v>
      </c>
      <c r="J11232">
        <v>2018</v>
      </c>
      <c r="K11232">
        <v>657.71</v>
      </c>
      <c r="L11232">
        <v>35</v>
      </c>
      <c r="M11232">
        <v>1</v>
      </c>
      <c r="N11232">
        <f t="shared" si="438"/>
        <v>0</v>
      </c>
      <c r="O11232">
        <f t="shared" si="437"/>
        <v>0</v>
      </c>
      <c r="P11232" t="s">
        <v>12693</v>
      </c>
    </row>
    <row r="11233" spans="2:16" x14ac:dyDescent="0.25">
      <c r="B11233" t="s">
        <v>11239</v>
      </c>
      <c r="C11233" s="119" t="s">
        <v>60</v>
      </c>
      <c r="D11233" t="s">
        <v>11552</v>
      </c>
      <c r="E11233" t="s">
        <v>11530</v>
      </c>
      <c r="F11233" t="s">
        <v>11540</v>
      </c>
      <c r="G11233" t="s">
        <v>61</v>
      </c>
      <c r="H11233" t="s">
        <v>18</v>
      </c>
      <c r="I11233" t="s">
        <v>11541</v>
      </c>
      <c r="J11233">
        <v>2018</v>
      </c>
      <c r="K11233">
        <v>657.92</v>
      </c>
      <c r="L11233">
        <v>36</v>
      </c>
      <c r="M11233">
        <v>1</v>
      </c>
      <c r="N11233">
        <f t="shared" si="438"/>
        <v>0</v>
      </c>
      <c r="O11233">
        <f t="shared" si="437"/>
        <v>0</v>
      </c>
      <c r="P11233" t="s">
        <v>12693</v>
      </c>
    </row>
    <row r="11234" spans="2:16" x14ac:dyDescent="0.25">
      <c r="B11234" t="s">
        <v>11240</v>
      </c>
      <c r="C11234" s="119" t="s">
        <v>60</v>
      </c>
      <c r="D11234" t="s">
        <v>11537</v>
      </c>
      <c r="E11234" t="s">
        <v>11530</v>
      </c>
      <c r="F11234" t="s">
        <v>11540</v>
      </c>
      <c r="G11234" t="s">
        <v>61</v>
      </c>
      <c r="H11234" t="s">
        <v>18</v>
      </c>
      <c r="I11234" t="s">
        <v>11541</v>
      </c>
      <c r="J11234">
        <v>2018</v>
      </c>
      <c r="K11234">
        <v>687.52</v>
      </c>
      <c r="L11234">
        <v>25</v>
      </c>
      <c r="M11234">
        <v>1</v>
      </c>
      <c r="N11234">
        <f t="shared" si="438"/>
        <v>0</v>
      </c>
      <c r="O11234">
        <f t="shared" si="437"/>
        <v>0</v>
      </c>
      <c r="P11234" t="s">
        <v>12694</v>
      </c>
    </row>
    <row r="11235" spans="2:16" x14ac:dyDescent="0.25">
      <c r="B11235" t="s">
        <v>11241</v>
      </c>
      <c r="C11235" s="119" t="s">
        <v>60</v>
      </c>
      <c r="D11235" t="s">
        <v>11542</v>
      </c>
      <c r="E11235" t="s">
        <v>11530</v>
      </c>
      <c r="F11235" t="s">
        <v>11540</v>
      </c>
      <c r="G11235" t="s">
        <v>61</v>
      </c>
      <c r="H11235" t="s">
        <v>18</v>
      </c>
      <c r="I11235" t="s">
        <v>11541</v>
      </c>
      <c r="J11235">
        <v>2018</v>
      </c>
      <c r="K11235">
        <v>683.37</v>
      </c>
      <c r="L11235">
        <v>25</v>
      </c>
      <c r="M11235">
        <v>1</v>
      </c>
      <c r="N11235">
        <f t="shared" si="438"/>
        <v>0</v>
      </c>
      <c r="O11235">
        <f t="shared" si="437"/>
        <v>0</v>
      </c>
      <c r="P11235" t="s">
        <v>12694</v>
      </c>
    </row>
    <row r="11236" spans="2:16" x14ac:dyDescent="0.25">
      <c r="B11236" t="s">
        <v>11242</v>
      </c>
      <c r="C11236" s="119" t="s">
        <v>60</v>
      </c>
      <c r="D11236" t="s">
        <v>11539</v>
      </c>
      <c r="E11236" t="s">
        <v>11530</v>
      </c>
      <c r="F11236" t="s">
        <v>11540</v>
      </c>
      <c r="G11236" t="s">
        <v>61</v>
      </c>
      <c r="H11236" t="s">
        <v>18</v>
      </c>
      <c r="I11236" t="s">
        <v>11541</v>
      </c>
      <c r="J11236">
        <v>2018</v>
      </c>
      <c r="K11236">
        <v>654.6</v>
      </c>
      <c r="L11236">
        <v>22</v>
      </c>
      <c r="M11236">
        <v>1</v>
      </c>
      <c r="N11236">
        <f t="shared" si="438"/>
        <v>0</v>
      </c>
      <c r="O11236">
        <f t="shared" si="437"/>
        <v>0</v>
      </c>
      <c r="P11236" t="s">
        <v>12694</v>
      </c>
    </row>
    <row r="11237" spans="2:16" x14ac:dyDescent="0.25">
      <c r="B11237" t="s">
        <v>11243</v>
      </c>
      <c r="C11237" s="119" t="s">
        <v>60</v>
      </c>
      <c r="D11237" t="s">
        <v>11537</v>
      </c>
      <c r="E11237" t="s">
        <v>11530</v>
      </c>
      <c r="F11237" t="s">
        <v>11540</v>
      </c>
      <c r="G11237" t="s">
        <v>61</v>
      </c>
      <c r="H11237" t="s">
        <v>18</v>
      </c>
      <c r="I11237" t="s">
        <v>11541</v>
      </c>
      <c r="J11237">
        <v>2018</v>
      </c>
      <c r="K11237">
        <v>695.38</v>
      </c>
      <c r="L11237">
        <v>68</v>
      </c>
      <c r="M11237">
        <v>1</v>
      </c>
      <c r="N11237">
        <f t="shared" si="438"/>
        <v>0</v>
      </c>
      <c r="O11237">
        <f t="shared" si="437"/>
        <v>0</v>
      </c>
      <c r="P11237" t="s">
        <v>12693</v>
      </c>
    </row>
    <row r="11238" spans="2:16" x14ac:dyDescent="0.25">
      <c r="B11238" t="s">
        <v>11244</v>
      </c>
      <c r="C11238" s="119" t="s">
        <v>60</v>
      </c>
      <c r="D11238" t="s">
        <v>11537</v>
      </c>
      <c r="E11238" t="s">
        <v>11530</v>
      </c>
      <c r="F11238" t="s">
        <v>11540</v>
      </c>
      <c r="G11238" t="s">
        <v>61</v>
      </c>
      <c r="H11238" t="s">
        <v>18</v>
      </c>
      <c r="I11238" t="s">
        <v>11541</v>
      </c>
      <c r="J11238">
        <v>2018</v>
      </c>
      <c r="K11238">
        <v>682.21</v>
      </c>
      <c r="L11238">
        <v>23</v>
      </c>
      <c r="M11238">
        <v>1</v>
      </c>
      <c r="N11238">
        <f t="shared" si="438"/>
        <v>0</v>
      </c>
      <c r="O11238">
        <f t="shared" si="437"/>
        <v>0</v>
      </c>
      <c r="P11238" t="s">
        <v>12694</v>
      </c>
    </row>
    <row r="11239" spans="2:16" x14ac:dyDescent="0.25">
      <c r="B11239" t="s">
        <v>11245</v>
      </c>
      <c r="C11239" s="119" t="s">
        <v>60</v>
      </c>
      <c r="D11239" t="s">
        <v>11537</v>
      </c>
      <c r="E11239" t="s">
        <v>11530</v>
      </c>
      <c r="F11239" t="s">
        <v>11540</v>
      </c>
      <c r="G11239" t="s">
        <v>61</v>
      </c>
      <c r="H11239" t="s">
        <v>18</v>
      </c>
      <c r="I11239" t="s">
        <v>11541</v>
      </c>
      <c r="J11239">
        <v>2018</v>
      </c>
      <c r="K11239">
        <v>688.44</v>
      </c>
      <c r="L11239">
        <v>30</v>
      </c>
      <c r="M11239">
        <v>1</v>
      </c>
      <c r="N11239">
        <f t="shared" si="438"/>
        <v>0</v>
      </c>
      <c r="O11239">
        <f t="shared" si="437"/>
        <v>0</v>
      </c>
      <c r="P11239" t="s">
        <v>12694</v>
      </c>
    </row>
    <row r="11240" spans="2:16" x14ac:dyDescent="0.25">
      <c r="B11240" t="s">
        <v>11246</v>
      </c>
      <c r="C11240" s="119" t="s">
        <v>60</v>
      </c>
      <c r="D11240" t="s">
        <v>11537</v>
      </c>
      <c r="E11240" t="s">
        <v>11530</v>
      </c>
      <c r="F11240" t="s">
        <v>11540</v>
      </c>
      <c r="G11240" t="s">
        <v>61</v>
      </c>
      <c r="H11240" t="s">
        <v>18</v>
      </c>
      <c r="I11240" t="s">
        <v>11541</v>
      </c>
      <c r="J11240">
        <v>2018</v>
      </c>
      <c r="K11240">
        <v>649.64</v>
      </c>
      <c r="L11240">
        <v>22</v>
      </c>
      <c r="M11240">
        <v>1</v>
      </c>
      <c r="N11240">
        <f t="shared" si="438"/>
        <v>0</v>
      </c>
      <c r="O11240">
        <f t="shared" si="437"/>
        <v>0</v>
      </c>
      <c r="P11240" t="s">
        <v>12694</v>
      </c>
    </row>
    <row r="11241" spans="2:16" x14ac:dyDescent="0.25">
      <c r="B11241" t="s">
        <v>11247</v>
      </c>
      <c r="C11241" s="119" t="s">
        <v>60</v>
      </c>
      <c r="D11241" t="s">
        <v>11537</v>
      </c>
      <c r="E11241" t="s">
        <v>11530</v>
      </c>
      <c r="F11241" t="s">
        <v>11540</v>
      </c>
      <c r="G11241" t="s">
        <v>61</v>
      </c>
      <c r="H11241" t="s">
        <v>18</v>
      </c>
      <c r="I11241" t="s">
        <v>11541</v>
      </c>
      <c r="J11241">
        <v>2018</v>
      </c>
      <c r="K11241">
        <v>653.94000000000005</v>
      </c>
      <c r="L11241">
        <v>23</v>
      </c>
      <c r="M11241">
        <v>1</v>
      </c>
      <c r="N11241">
        <f t="shared" si="438"/>
        <v>0</v>
      </c>
      <c r="O11241">
        <f t="shared" si="437"/>
        <v>0</v>
      </c>
      <c r="P11241" t="s">
        <v>12694</v>
      </c>
    </row>
    <row r="11242" spans="2:16" x14ac:dyDescent="0.25">
      <c r="B11242" t="s">
        <v>11248</v>
      </c>
      <c r="C11242" s="119" t="s">
        <v>60</v>
      </c>
      <c r="D11242" t="s">
        <v>11537</v>
      </c>
      <c r="E11242" t="s">
        <v>11530</v>
      </c>
      <c r="F11242" t="s">
        <v>11540</v>
      </c>
      <c r="G11242" t="s">
        <v>61</v>
      </c>
      <c r="H11242" t="s">
        <v>18</v>
      </c>
      <c r="I11242" t="s">
        <v>11541</v>
      </c>
      <c r="J11242">
        <v>2018</v>
      </c>
      <c r="K11242">
        <v>657.59</v>
      </c>
      <c r="L11242">
        <v>43</v>
      </c>
      <c r="M11242">
        <v>1</v>
      </c>
      <c r="N11242">
        <f t="shared" si="438"/>
        <v>0</v>
      </c>
      <c r="O11242">
        <f t="shared" si="437"/>
        <v>0</v>
      </c>
      <c r="P11242" t="s">
        <v>12694</v>
      </c>
    </row>
    <row r="11243" spans="2:16" x14ac:dyDescent="0.25">
      <c r="B11243" t="s">
        <v>11249</v>
      </c>
      <c r="C11243" s="119" t="s">
        <v>60</v>
      </c>
      <c r="D11243" t="s">
        <v>11537</v>
      </c>
      <c r="E11243" t="s">
        <v>11530</v>
      </c>
      <c r="F11243" t="s">
        <v>11540</v>
      </c>
      <c r="G11243" t="s">
        <v>61</v>
      </c>
      <c r="H11243" t="s">
        <v>18</v>
      </c>
      <c r="I11243" t="s">
        <v>11541</v>
      </c>
      <c r="J11243">
        <v>2018</v>
      </c>
      <c r="K11243">
        <v>686.52</v>
      </c>
      <c r="L11243">
        <v>23</v>
      </c>
      <c r="M11243">
        <v>1</v>
      </c>
      <c r="N11243">
        <f t="shared" si="438"/>
        <v>0</v>
      </c>
      <c r="O11243">
        <f t="shared" si="437"/>
        <v>0</v>
      </c>
      <c r="P11243" t="s">
        <v>12694</v>
      </c>
    </row>
    <row r="11244" spans="2:16" x14ac:dyDescent="0.25">
      <c r="B11244" t="s">
        <v>11250</v>
      </c>
      <c r="C11244" s="119" t="s">
        <v>60</v>
      </c>
      <c r="D11244" t="s">
        <v>11550</v>
      </c>
      <c r="E11244" t="s">
        <v>11530</v>
      </c>
      <c r="F11244" t="s">
        <v>11540</v>
      </c>
      <c r="G11244" t="s">
        <v>61</v>
      </c>
      <c r="H11244" t="s">
        <v>18</v>
      </c>
      <c r="I11244" t="s">
        <v>11541</v>
      </c>
      <c r="J11244">
        <v>2018</v>
      </c>
      <c r="K11244">
        <v>657.34</v>
      </c>
      <c r="L11244">
        <v>37</v>
      </c>
      <c r="M11244">
        <v>1</v>
      </c>
      <c r="N11244">
        <f t="shared" si="438"/>
        <v>0</v>
      </c>
      <c r="O11244">
        <f t="shared" si="437"/>
        <v>0</v>
      </c>
      <c r="P11244" t="s">
        <v>12694</v>
      </c>
    </row>
    <row r="11245" spans="2:16" x14ac:dyDescent="0.25">
      <c r="B11245" t="s">
        <v>11251</v>
      </c>
      <c r="C11245" s="119" t="s">
        <v>60</v>
      </c>
      <c r="D11245" t="s">
        <v>11550</v>
      </c>
      <c r="E11245" t="s">
        <v>11530</v>
      </c>
      <c r="F11245" t="s">
        <v>11540</v>
      </c>
      <c r="G11245" t="s">
        <v>61</v>
      </c>
      <c r="H11245" t="s">
        <v>18</v>
      </c>
      <c r="I11245" t="s">
        <v>11541</v>
      </c>
      <c r="J11245">
        <v>2018</v>
      </c>
      <c r="K11245">
        <v>656.06</v>
      </c>
      <c r="L11245">
        <v>30</v>
      </c>
      <c r="M11245">
        <v>1</v>
      </c>
      <c r="N11245">
        <f t="shared" si="438"/>
        <v>0</v>
      </c>
      <c r="O11245">
        <f t="shared" si="437"/>
        <v>0</v>
      </c>
      <c r="P11245" t="s">
        <v>12694</v>
      </c>
    </row>
    <row r="11246" spans="2:16" x14ac:dyDescent="0.25">
      <c r="B11246" t="s">
        <v>11252</v>
      </c>
      <c r="C11246" s="119" t="s">
        <v>60</v>
      </c>
      <c r="D11246" t="s">
        <v>11550</v>
      </c>
      <c r="E11246" t="s">
        <v>11530</v>
      </c>
      <c r="F11246" t="s">
        <v>11540</v>
      </c>
      <c r="G11246" t="s">
        <v>61</v>
      </c>
      <c r="H11246" t="s">
        <v>18</v>
      </c>
      <c r="I11246" t="s">
        <v>11541</v>
      </c>
      <c r="J11246">
        <v>2018</v>
      </c>
      <c r="K11246">
        <v>655.87</v>
      </c>
      <c r="L11246">
        <v>29</v>
      </c>
      <c r="M11246">
        <v>1</v>
      </c>
      <c r="N11246">
        <f t="shared" si="438"/>
        <v>0</v>
      </c>
      <c r="O11246">
        <f t="shared" si="437"/>
        <v>0</v>
      </c>
      <c r="P11246" t="s">
        <v>12694</v>
      </c>
    </row>
    <row r="11247" spans="2:16" x14ac:dyDescent="0.25">
      <c r="B11247" t="s">
        <v>11253</v>
      </c>
      <c r="C11247" s="119" t="s">
        <v>60</v>
      </c>
      <c r="D11247" t="s">
        <v>11550</v>
      </c>
      <c r="E11247" t="s">
        <v>11530</v>
      </c>
      <c r="F11247" t="s">
        <v>11540</v>
      </c>
      <c r="G11247" t="s">
        <v>61</v>
      </c>
      <c r="H11247" t="s">
        <v>18</v>
      </c>
      <c r="I11247" t="s">
        <v>11541</v>
      </c>
      <c r="J11247">
        <v>2018</v>
      </c>
      <c r="K11247">
        <v>656.06</v>
      </c>
      <c r="L11247">
        <v>30</v>
      </c>
      <c r="M11247">
        <v>1</v>
      </c>
      <c r="N11247">
        <f t="shared" si="438"/>
        <v>0</v>
      </c>
      <c r="O11247">
        <f t="shared" si="437"/>
        <v>0</v>
      </c>
      <c r="P11247" t="s">
        <v>12694</v>
      </c>
    </row>
    <row r="11248" spans="2:16" x14ac:dyDescent="0.25">
      <c r="B11248" t="s">
        <v>11254</v>
      </c>
      <c r="C11248" s="119" t="s">
        <v>60</v>
      </c>
      <c r="D11248" t="s">
        <v>11537</v>
      </c>
      <c r="E11248" t="s">
        <v>11530</v>
      </c>
      <c r="F11248" t="s">
        <v>11540</v>
      </c>
      <c r="G11248" t="s">
        <v>61</v>
      </c>
      <c r="H11248" t="s">
        <v>18</v>
      </c>
      <c r="I11248" t="s">
        <v>11541</v>
      </c>
      <c r="J11248">
        <v>2018</v>
      </c>
      <c r="K11248">
        <v>684.95</v>
      </c>
      <c r="L11248">
        <v>35</v>
      </c>
      <c r="M11248">
        <v>1</v>
      </c>
      <c r="N11248">
        <f t="shared" si="438"/>
        <v>0</v>
      </c>
      <c r="O11248">
        <f t="shared" si="437"/>
        <v>0</v>
      </c>
      <c r="P11248" t="s">
        <v>12694</v>
      </c>
    </row>
    <row r="11249" spans="2:16" x14ac:dyDescent="0.25">
      <c r="B11249" t="s">
        <v>11255</v>
      </c>
      <c r="C11249" s="119" t="s">
        <v>60</v>
      </c>
      <c r="D11249" t="s">
        <v>11539</v>
      </c>
      <c r="E11249" t="s">
        <v>11530</v>
      </c>
      <c r="F11249" t="s">
        <v>11540</v>
      </c>
      <c r="G11249" t="s">
        <v>61</v>
      </c>
      <c r="H11249" t="s">
        <v>18</v>
      </c>
      <c r="I11249" t="s">
        <v>11541</v>
      </c>
      <c r="J11249">
        <v>2018</v>
      </c>
      <c r="K11249">
        <v>654.6</v>
      </c>
      <c r="L11249">
        <v>22</v>
      </c>
      <c r="M11249">
        <v>1</v>
      </c>
      <c r="N11249">
        <f t="shared" si="438"/>
        <v>0</v>
      </c>
      <c r="O11249">
        <f t="shared" si="437"/>
        <v>0</v>
      </c>
      <c r="P11249" t="s">
        <v>12694</v>
      </c>
    </row>
    <row r="11250" spans="2:16" x14ac:dyDescent="0.25">
      <c r="B11250" t="s">
        <v>11256</v>
      </c>
      <c r="C11250" s="119" t="s">
        <v>60</v>
      </c>
      <c r="D11250" t="s">
        <v>11537</v>
      </c>
      <c r="E11250" t="s">
        <v>11530</v>
      </c>
      <c r="F11250" t="s">
        <v>11540</v>
      </c>
      <c r="G11250" t="s">
        <v>61</v>
      </c>
      <c r="H11250" t="s">
        <v>18</v>
      </c>
      <c r="I11250" t="s">
        <v>11541</v>
      </c>
      <c r="J11250">
        <v>2018</v>
      </c>
      <c r="K11250">
        <v>681.48</v>
      </c>
      <c r="L11250">
        <v>19</v>
      </c>
      <c r="M11250">
        <v>1</v>
      </c>
      <c r="N11250">
        <f t="shared" si="438"/>
        <v>0</v>
      </c>
      <c r="O11250">
        <f t="shared" si="437"/>
        <v>0</v>
      </c>
      <c r="P11250" t="s">
        <v>12694</v>
      </c>
    </row>
    <row r="11251" spans="2:16" x14ac:dyDescent="0.25">
      <c r="B11251" t="s">
        <v>11257</v>
      </c>
      <c r="C11251" s="119" t="s">
        <v>60</v>
      </c>
      <c r="D11251" t="s">
        <v>11537</v>
      </c>
      <c r="E11251" t="s">
        <v>11530</v>
      </c>
      <c r="F11251" t="s">
        <v>11540</v>
      </c>
      <c r="G11251" t="s">
        <v>61</v>
      </c>
      <c r="H11251" t="s">
        <v>18</v>
      </c>
      <c r="I11251" t="s">
        <v>11541</v>
      </c>
      <c r="J11251">
        <v>2018</v>
      </c>
      <c r="K11251">
        <v>650.22</v>
      </c>
      <c r="L11251">
        <v>21</v>
      </c>
      <c r="M11251">
        <v>1</v>
      </c>
      <c r="N11251">
        <f t="shared" si="438"/>
        <v>0</v>
      </c>
      <c r="O11251">
        <f t="shared" si="437"/>
        <v>0</v>
      </c>
      <c r="P11251" t="s">
        <v>12694</v>
      </c>
    </row>
    <row r="11252" spans="2:16" x14ac:dyDescent="0.25">
      <c r="B11252" t="s">
        <v>11258</v>
      </c>
      <c r="C11252" s="119" t="s">
        <v>60</v>
      </c>
      <c r="D11252" t="s">
        <v>11550</v>
      </c>
      <c r="E11252" t="s">
        <v>11530</v>
      </c>
      <c r="F11252" t="s">
        <v>11540</v>
      </c>
      <c r="G11252" t="s">
        <v>61</v>
      </c>
      <c r="H11252" t="s">
        <v>18</v>
      </c>
      <c r="I11252" t="s">
        <v>11541</v>
      </c>
      <c r="J11252">
        <v>2018</v>
      </c>
      <c r="K11252">
        <v>655.69</v>
      </c>
      <c r="L11252">
        <v>28</v>
      </c>
      <c r="M11252">
        <v>1</v>
      </c>
      <c r="N11252">
        <f t="shared" si="438"/>
        <v>0</v>
      </c>
      <c r="O11252">
        <f t="shared" si="437"/>
        <v>0</v>
      </c>
      <c r="P11252" t="s">
        <v>12694</v>
      </c>
    </row>
    <row r="11253" spans="2:16" x14ac:dyDescent="0.25">
      <c r="B11253" t="s">
        <v>11259</v>
      </c>
      <c r="C11253" s="119" t="s">
        <v>60</v>
      </c>
      <c r="D11253" t="s">
        <v>11550</v>
      </c>
      <c r="E11253" t="s">
        <v>11530</v>
      </c>
      <c r="F11253" t="s">
        <v>11540</v>
      </c>
      <c r="G11253" t="s">
        <v>61</v>
      </c>
      <c r="H11253" t="s">
        <v>18</v>
      </c>
      <c r="I11253" t="s">
        <v>11541</v>
      </c>
      <c r="J11253">
        <v>2018</v>
      </c>
      <c r="K11253">
        <v>655.69</v>
      </c>
      <c r="L11253">
        <v>28</v>
      </c>
      <c r="M11253">
        <v>1</v>
      </c>
      <c r="N11253">
        <f t="shared" si="438"/>
        <v>0</v>
      </c>
      <c r="O11253">
        <f t="shared" si="437"/>
        <v>0</v>
      </c>
      <c r="P11253" t="s">
        <v>12694</v>
      </c>
    </row>
    <row r="11254" spans="2:16" x14ac:dyDescent="0.25">
      <c r="B11254" t="s">
        <v>11260</v>
      </c>
      <c r="C11254" s="119" t="s">
        <v>60</v>
      </c>
      <c r="D11254" t="s">
        <v>11539</v>
      </c>
      <c r="E11254" t="s">
        <v>11530</v>
      </c>
      <c r="F11254" t="s">
        <v>11540</v>
      </c>
      <c r="G11254" t="s">
        <v>61</v>
      </c>
      <c r="H11254" t="s">
        <v>18</v>
      </c>
      <c r="I11254" t="s">
        <v>11541</v>
      </c>
      <c r="J11254">
        <v>2018</v>
      </c>
      <c r="K11254">
        <v>692.17</v>
      </c>
      <c r="L11254">
        <v>49</v>
      </c>
      <c r="M11254">
        <v>1</v>
      </c>
      <c r="N11254">
        <f t="shared" si="438"/>
        <v>0</v>
      </c>
      <c r="O11254">
        <f t="shared" si="437"/>
        <v>0</v>
      </c>
      <c r="P11254" t="s">
        <v>12694</v>
      </c>
    </row>
    <row r="11255" spans="2:16" x14ac:dyDescent="0.25">
      <c r="B11255" t="s">
        <v>11261</v>
      </c>
      <c r="C11255" s="119" t="s">
        <v>60</v>
      </c>
      <c r="D11255" t="s">
        <v>11537</v>
      </c>
      <c r="E11255" t="s">
        <v>11530</v>
      </c>
      <c r="F11255" t="s">
        <v>11540</v>
      </c>
      <c r="G11255" t="s">
        <v>61</v>
      </c>
      <c r="H11255" t="s">
        <v>18</v>
      </c>
      <c r="I11255" t="s">
        <v>11533</v>
      </c>
      <c r="J11255">
        <v>2018</v>
      </c>
      <c r="K11255">
        <v>660.76</v>
      </c>
      <c r="L11255">
        <v>39</v>
      </c>
      <c r="M11255">
        <v>1</v>
      </c>
      <c r="N11255">
        <f t="shared" si="438"/>
        <v>0</v>
      </c>
      <c r="O11255">
        <f t="shared" si="437"/>
        <v>0</v>
      </c>
      <c r="P11255" t="s">
        <v>12694</v>
      </c>
    </row>
    <row r="11256" spans="2:16" x14ac:dyDescent="0.25">
      <c r="B11256" t="s">
        <v>11262</v>
      </c>
      <c r="C11256" s="119" t="s">
        <v>60</v>
      </c>
      <c r="D11256" t="s">
        <v>11537</v>
      </c>
      <c r="E11256" t="s">
        <v>11530</v>
      </c>
      <c r="F11256" t="s">
        <v>11540</v>
      </c>
      <c r="G11256" t="s">
        <v>61</v>
      </c>
      <c r="H11256" t="s">
        <v>18</v>
      </c>
      <c r="I11256" t="s">
        <v>11541</v>
      </c>
      <c r="J11256">
        <v>2018</v>
      </c>
      <c r="K11256">
        <v>649.46</v>
      </c>
      <c r="L11256">
        <v>21</v>
      </c>
      <c r="M11256">
        <v>1</v>
      </c>
      <c r="N11256">
        <f t="shared" si="438"/>
        <v>0</v>
      </c>
      <c r="O11256">
        <f t="shared" si="437"/>
        <v>0</v>
      </c>
      <c r="P11256" t="s">
        <v>12694</v>
      </c>
    </row>
    <row r="11257" spans="2:16" x14ac:dyDescent="0.25">
      <c r="B11257" t="s">
        <v>11263</v>
      </c>
      <c r="C11257" s="119" t="s">
        <v>60</v>
      </c>
      <c r="D11257" t="s">
        <v>11539</v>
      </c>
      <c r="E11257" t="s">
        <v>11530</v>
      </c>
      <c r="F11257" t="s">
        <v>11540</v>
      </c>
      <c r="G11257" t="s">
        <v>61</v>
      </c>
      <c r="H11257" t="s">
        <v>18</v>
      </c>
      <c r="I11257" t="s">
        <v>11541</v>
      </c>
      <c r="J11257">
        <v>2018</v>
      </c>
      <c r="K11257">
        <v>683.5</v>
      </c>
      <c r="L11257">
        <v>30</v>
      </c>
      <c r="M11257">
        <v>1</v>
      </c>
      <c r="N11257">
        <f t="shared" si="438"/>
        <v>0</v>
      </c>
      <c r="O11257">
        <f t="shared" si="437"/>
        <v>0</v>
      </c>
      <c r="P11257" t="s">
        <v>12694</v>
      </c>
    </row>
    <row r="11258" spans="2:16" x14ac:dyDescent="0.25">
      <c r="B11258" t="s">
        <v>11264</v>
      </c>
      <c r="C11258" s="119" t="s">
        <v>60</v>
      </c>
      <c r="D11258" t="s">
        <v>11537</v>
      </c>
      <c r="E11258" t="s">
        <v>11530</v>
      </c>
      <c r="F11258" t="s">
        <v>11540</v>
      </c>
      <c r="G11258" t="s">
        <v>61</v>
      </c>
      <c r="H11258" t="s">
        <v>18</v>
      </c>
      <c r="I11258" t="s">
        <v>11541</v>
      </c>
      <c r="J11258">
        <v>2018</v>
      </c>
      <c r="K11258">
        <v>681.48</v>
      </c>
      <c r="L11258">
        <v>19</v>
      </c>
      <c r="M11258">
        <v>1</v>
      </c>
      <c r="N11258">
        <f t="shared" si="438"/>
        <v>0</v>
      </c>
      <c r="O11258">
        <f t="shared" si="437"/>
        <v>0</v>
      </c>
      <c r="P11258" t="s">
        <v>12694</v>
      </c>
    </row>
    <row r="11259" spans="2:16" x14ac:dyDescent="0.25">
      <c r="B11259" t="s">
        <v>11265</v>
      </c>
      <c r="C11259" s="119" t="s">
        <v>60</v>
      </c>
      <c r="D11259" t="s">
        <v>11537</v>
      </c>
      <c r="E11259" t="s">
        <v>11530</v>
      </c>
      <c r="F11259" t="s">
        <v>11540</v>
      </c>
      <c r="G11259" t="s">
        <v>61</v>
      </c>
      <c r="H11259" t="s">
        <v>18</v>
      </c>
      <c r="I11259" t="s">
        <v>11541</v>
      </c>
      <c r="J11259">
        <v>2018</v>
      </c>
      <c r="K11259">
        <v>689.8</v>
      </c>
      <c r="L11259">
        <v>36</v>
      </c>
      <c r="M11259">
        <v>1</v>
      </c>
      <c r="N11259">
        <f t="shared" si="438"/>
        <v>0</v>
      </c>
      <c r="O11259">
        <f t="shared" ref="O11259:O11322" si="439">IF(OR(L11259="",L11259&lt;=0),1,0)</f>
        <v>0</v>
      </c>
      <c r="P11259" t="s">
        <v>12693</v>
      </c>
    </row>
    <row r="11260" spans="2:16" x14ac:dyDescent="0.25">
      <c r="B11260" t="s">
        <v>11266</v>
      </c>
      <c r="C11260" s="119" t="s">
        <v>60</v>
      </c>
      <c r="D11260" t="s">
        <v>11537</v>
      </c>
      <c r="E11260" t="s">
        <v>11530</v>
      </c>
      <c r="F11260" t="s">
        <v>11540</v>
      </c>
      <c r="G11260" t="s">
        <v>61</v>
      </c>
      <c r="H11260" t="s">
        <v>18</v>
      </c>
      <c r="I11260" t="s">
        <v>11541</v>
      </c>
      <c r="J11260">
        <v>2018</v>
      </c>
      <c r="K11260">
        <v>654.23</v>
      </c>
      <c r="L11260">
        <v>20</v>
      </c>
      <c r="M11260">
        <v>1</v>
      </c>
      <c r="N11260">
        <f t="shared" si="438"/>
        <v>0</v>
      </c>
      <c r="O11260">
        <f t="shared" si="439"/>
        <v>0</v>
      </c>
      <c r="P11260" t="s">
        <v>12694</v>
      </c>
    </row>
    <row r="11261" spans="2:16" x14ac:dyDescent="0.25">
      <c r="B11261" t="s">
        <v>11267</v>
      </c>
      <c r="C11261" s="119" t="s">
        <v>60</v>
      </c>
      <c r="D11261" t="s">
        <v>11537</v>
      </c>
      <c r="E11261" t="s">
        <v>11530</v>
      </c>
      <c r="F11261" t="s">
        <v>11540</v>
      </c>
      <c r="G11261" t="s">
        <v>61</v>
      </c>
      <c r="H11261" t="s">
        <v>18</v>
      </c>
      <c r="I11261" t="s">
        <v>11541</v>
      </c>
      <c r="J11261">
        <v>2018</v>
      </c>
      <c r="K11261">
        <v>654.23</v>
      </c>
      <c r="L11261">
        <v>20</v>
      </c>
      <c r="M11261">
        <v>1</v>
      </c>
      <c r="N11261">
        <f t="shared" si="438"/>
        <v>0</v>
      </c>
      <c r="O11261">
        <f t="shared" si="439"/>
        <v>0</v>
      </c>
      <c r="P11261" t="s">
        <v>12694</v>
      </c>
    </row>
    <row r="11262" spans="2:16" x14ac:dyDescent="0.25">
      <c r="B11262" t="s">
        <v>11268</v>
      </c>
      <c r="C11262" s="119" t="s">
        <v>60</v>
      </c>
      <c r="D11262" t="s">
        <v>11537</v>
      </c>
      <c r="E11262" t="s">
        <v>11530</v>
      </c>
      <c r="F11262" t="s">
        <v>11540</v>
      </c>
      <c r="G11262" t="s">
        <v>61</v>
      </c>
      <c r="H11262" t="s">
        <v>18</v>
      </c>
      <c r="I11262" t="s">
        <v>11541</v>
      </c>
      <c r="J11262">
        <v>2018</v>
      </c>
      <c r="K11262">
        <v>867.46</v>
      </c>
      <c r="L11262">
        <v>31</v>
      </c>
      <c r="M11262">
        <v>1</v>
      </c>
      <c r="N11262">
        <f t="shared" si="438"/>
        <v>0</v>
      </c>
      <c r="O11262">
        <f t="shared" si="439"/>
        <v>0</v>
      </c>
      <c r="P11262" t="s">
        <v>12694</v>
      </c>
    </row>
    <row r="11263" spans="2:16" x14ac:dyDescent="0.25">
      <c r="B11263" t="s">
        <v>11269</v>
      </c>
      <c r="C11263" s="119" t="s">
        <v>60</v>
      </c>
      <c r="D11263" t="s">
        <v>11537</v>
      </c>
      <c r="E11263" t="s">
        <v>11530</v>
      </c>
      <c r="F11263" t="s">
        <v>11540</v>
      </c>
      <c r="G11263" t="s">
        <v>61</v>
      </c>
      <c r="H11263" t="s">
        <v>18</v>
      </c>
      <c r="I11263" t="s">
        <v>11541</v>
      </c>
      <c r="J11263">
        <v>2018</v>
      </c>
      <c r="K11263">
        <v>683.08</v>
      </c>
      <c r="L11263">
        <v>31</v>
      </c>
      <c r="M11263">
        <v>1</v>
      </c>
      <c r="N11263">
        <f t="shared" si="438"/>
        <v>0</v>
      </c>
      <c r="O11263">
        <f t="shared" si="439"/>
        <v>0</v>
      </c>
      <c r="P11263" t="s">
        <v>12694</v>
      </c>
    </row>
    <row r="11264" spans="2:16" x14ac:dyDescent="0.25">
      <c r="B11264" t="s">
        <v>11270</v>
      </c>
      <c r="C11264" s="119" t="s">
        <v>60</v>
      </c>
      <c r="D11264" t="s">
        <v>11539</v>
      </c>
      <c r="E11264" t="s">
        <v>11530</v>
      </c>
      <c r="F11264" t="s">
        <v>11540</v>
      </c>
      <c r="G11264" t="s">
        <v>61</v>
      </c>
      <c r="H11264" t="s">
        <v>18</v>
      </c>
      <c r="I11264" t="s">
        <v>11541</v>
      </c>
      <c r="J11264">
        <v>2018</v>
      </c>
      <c r="K11264">
        <v>845.04</v>
      </c>
      <c r="L11264">
        <v>33</v>
      </c>
      <c r="M11264">
        <v>1</v>
      </c>
      <c r="N11264">
        <f t="shared" si="438"/>
        <v>0</v>
      </c>
      <c r="O11264">
        <f t="shared" si="439"/>
        <v>0</v>
      </c>
      <c r="P11264" t="s">
        <v>12694</v>
      </c>
    </row>
    <row r="11265" spans="2:16" x14ac:dyDescent="0.25">
      <c r="B11265" t="s">
        <v>11271</v>
      </c>
      <c r="C11265" s="119" t="s">
        <v>60</v>
      </c>
      <c r="D11265" t="s">
        <v>11537</v>
      </c>
      <c r="E11265" t="s">
        <v>11530</v>
      </c>
      <c r="F11265" t="s">
        <v>11540</v>
      </c>
      <c r="G11265" t="s">
        <v>61</v>
      </c>
      <c r="H11265" t="s">
        <v>18</v>
      </c>
      <c r="I11265" t="s">
        <v>11541</v>
      </c>
      <c r="J11265">
        <v>2018</v>
      </c>
      <c r="K11265">
        <v>685.66</v>
      </c>
      <c r="L11265">
        <v>22</v>
      </c>
      <c r="M11265">
        <v>1</v>
      </c>
      <c r="N11265">
        <f t="shared" si="438"/>
        <v>0</v>
      </c>
      <c r="O11265">
        <f t="shared" si="439"/>
        <v>0</v>
      </c>
      <c r="P11265" t="s">
        <v>12694</v>
      </c>
    </row>
    <row r="11266" spans="2:16" x14ac:dyDescent="0.25">
      <c r="B11266" t="s">
        <v>11272</v>
      </c>
      <c r="C11266" s="119" t="s">
        <v>60</v>
      </c>
      <c r="D11266" t="s">
        <v>11537</v>
      </c>
      <c r="E11266" t="s">
        <v>11530</v>
      </c>
      <c r="F11266" t="s">
        <v>11540</v>
      </c>
      <c r="G11266" t="s">
        <v>61</v>
      </c>
      <c r="H11266" t="s">
        <v>18</v>
      </c>
      <c r="I11266" t="s">
        <v>11541</v>
      </c>
      <c r="J11266">
        <v>2018</v>
      </c>
      <c r="K11266">
        <v>654.78</v>
      </c>
      <c r="L11266">
        <v>23</v>
      </c>
      <c r="M11266">
        <v>1</v>
      </c>
      <c r="N11266">
        <f t="shared" si="438"/>
        <v>0</v>
      </c>
      <c r="O11266">
        <f t="shared" si="439"/>
        <v>0</v>
      </c>
      <c r="P11266" t="s">
        <v>12694</v>
      </c>
    </row>
    <row r="11267" spans="2:16" x14ac:dyDescent="0.25">
      <c r="B11267" t="s">
        <v>11273</v>
      </c>
      <c r="C11267" s="119" t="s">
        <v>60</v>
      </c>
      <c r="D11267" t="s">
        <v>11537</v>
      </c>
      <c r="E11267" t="s">
        <v>11530</v>
      </c>
      <c r="F11267" t="s">
        <v>11540</v>
      </c>
      <c r="G11267" t="s">
        <v>61</v>
      </c>
      <c r="H11267" t="s">
        <v>18</v>
      </c>
      <c r="I11267" t="s">
        <v>11541</v>
      </c>
      <c r="J11267">
        <v>2018</v>
      </c>
      <c r="K11267">
        <v>655.15</v>
      </c>
      <c r="L11267">
        <v>25</v>
      </c>
      <c r="M11267">
        <v>1</v>
      </c>
      <c r="N11267">
        <f t="shared" si="438"/>
        <v>0</v>
      </c>
      <c r="O11267">
        <f t="shared" si="439"/>
        <v>0</v>
      </c>
      <c r="P11267" t="s">
        <v>12694</v>
      </c>
    </row>
    <row r="11268" spans="2:16" x14ac:dyDescent="0.25">
      <c r="B11268" t="s">
        <v>11274</v>
      </c>
      <c r="C11268" s="119" t="s">
        <v>60</v>
      </c>
      <c r="D11268" t="s">
        <v>11537</v>
      </c>
      <c r="E11268" t="s">
        <v>11530</v>
      </c>
      <c r="F11268" t="s">
        <v>11540</v>
      </c>
      <c r="G11268" t="s">
        <v>61</v>
      </c>
      <c r="H11268" t="s">
        <v>18</v>
      </c>
      <c r="I11268" t="s">
        <v>11541</v>
      </c>
      <c r="J11268">
        <v>2018</v>
      </c>
      <c r="K11268">
        <v>655.15</v>
      </c>
      <c r="L11268">
        <v>25</v>
      </c>
      <c r="M11268">
        <v>1</v>
      </c>
      <c r="N11268">
        <f t="shared" si="438"/>
        <v>0</v>
      </c>
      <c r="O11268">
        <f t="shared" si="439"/>
        <v>0</v>
      </c>
      <c r="P11268" t="s">
        <v>12694</v>
      </c>
    </row>
    <row r="11269" spans="2:16" x14ac:dyDescent="0.25">
      <c r="B11269" t="s">
        <v>11275</v>
      </c>
      <c r="C11269" s="119" t="s">
        <v>60</v>
      </c>
      <c r="D11269" t="s">
        <v>11539</v>
      </c>
      <c r="E11269" t="s">
        <v>11530</v>
      </c>
      <c r="F11269" t="s">
        <v>11540</v>
      </c>
      <c r="G11269" t="s">
        <v>61</v>
      </c>
      <c r="H11269" t="s">
        <v>18</v>
      </c>
      <c r="I11269" t="s">
        <v>11541</v>
      </c>
      <c r="J11269">
        <v>2018</v>
      </c>
      <c r="K11269">
        <v>686.69</v>
      </c>
      <c r="L11269">
        <v>19</v>
      </c>
      <c r="M11269">
        <v>1</v>
      </c>
      <c r="N11269">
        <f t="shared" si="438"/>
        <v>0</v>
      </c>
      <c r="O11269">
        <f t="shared" si="439"/>
        <v>0</v>
      </c>
      <c r="P11269" t="s">
        <v>12694</v>
      </c>
    </row>
    <row r="11270" spans="2:16" x14ac:dyDescent="0.25">
      <c r="B11270" t="s">
        <v>11276</v>
      </c>
      <c r="C11270" s="119" t="s">
        <v>60</v>
      </c>
      <c r="D11270" t="s">
        <v>11537</v>
      </c>
      <c r="E11270" t="s">
        <v>11530</v>
      </c>
      <c r="F11270" t="s">
        <v>11540</v>
      </c>
      <c r="G11270" t="s">
        <v>61</v>
      </c>
      <c r="H11270" t="s">
        <v>18</v>
      </c>
      <c r="I11270" t="s">
        <v>11541</v>
      </c>
      <c r="J11270">
        <v>2018</v>
      </c>
      <c r="K11270">
        <v>2036.69</v>
      </c>
      <c r="L11270">
        <v>30</v>
      </c>
      <c r="M11270">
        <v>1</v>
      </c>
      <c r="N11270">
        <f t="shared" si="438"/>
        <v>0</v>
      </c>
      <c r="O11270">
        <f t="shared" si="439"/>
        <v>0</v>
      </c>
      <c r="P11270" t="s">
        <v>12694</v>
      </c>
    </row>
    <row r="11271" spans="2:16" x14ac:dyDescent="0.25">
      <c r="B11271" t="s">
        <v>11277</v>
      </c>
      <c r="C11271" s="119" t="s">
        <v>60</v>
      </c>
      <c r="D11271" t="s">
        <v>11537</v>
      </c>
      <c r="E11271" t="s">
        <v>11530</v>
      </c>
      <c r="F11271" t="s">
        <v>11540</v>
      </c>
      <c r="G11271" t="s">
        <v>61</v>
      </c>
      <c r="H11271" t="s">
        <v>18</v>
      </c>
      <c r="I11271" t="s">
        <v>11541</v>
      </c>
      <c r="J11271">
        <v>2018</v>
      </c>
      <c r="K11271">
        <v>900.01</v>
      </c>
      <c r="L11271">
        <v>32</v>
      </c>
      <c r="M11271">
        <v>1</v>
      </c>
      <c r="N11271">
        <f t="shared" si="438"/>
        <v>0</v>
      </c>
      <c r="O11271">
        <f t="shared" si="439"/>
        <v>0</v>
      </c>
      <c r="P11271" t="s">
        <v>12694</v>
      </c>
    </row>
    <row r="11272" spans="2:16" x14ac:dyDescent="0.25">
      <c r="B11272" t="s">
        <v>11278</v>
      </c>
      <c r="C11272" s="119" t="s">
        <v>60</v>
      </c>
      <c r="D11272" t="s">
        <v>11537</v>
      </c>
      <c r="E11272" t="s">
        <v>11530</v>
      </c>
      <c r="F11272" t="s">
        <v>11540</v>
      </c>
      <c r="G11272" t="s">
        <v>61</v>
      </c>
      <c r="H11272" t="s">
        <v>18</v>
      </c>
      <c r="I11272" t="s">
        <v>11541</v>
      </c>
      <c r="J11272">
        <v>2018</v>
      </c>
      <c r="K11272">
        <v>900.01</v>
      </c>
      <c r="L11272">
        <v>32</v>
      </c>
      <c r="M11272">
        <v>1</v>
      </c>
      <c r="N11272">
        <f t="shared" si="438"/>
        <v>0</v>
      </c>
      <c r="O11272">
        <f t="shared" si="439"/>
        <v>0</v>
      </c>
      <c r="P11272" t="s">
        <v>12694</v>
      </c>
    </row>
    <row r="11273" spans="2:16" x14ac:dyDescent="0.25">
      <c r="B11273" t="s">
        <v>11279</v>
      </c>
      <c r="C11273" s="119" t="s">
        <v>60</v>
      </c>
      <c r="D11273" t="s">
        <v>11537</v>
      </c>
      <c r="E11273" t="s">
        <v>11530</v>
      </c>
      <c r="F11273" t="s">
        <v>11540</v>
      </c>
      <c r="G11273" t="s">
        <v>61</v>
      </c>
      <c r="H11273" t="s">
        <v>18</v>
      </c>
      <c r="I11273" t="s">
        <v>11533</v>
      </c>
      <c r="J11273">
        <v>2018</v>
      </c>
      <c r="K11273">
        <v>1051.5999999999999</v>
      </c>
      <c r="L11273">
        <v>507</v>
      </c>
      <c r="M11273">
        <v>1</v>
      </c>
      <c r="N11273">
        <f t="shared" si="438"/>
        <v>0</v>
      </c>
      <c r="O11273">
        <f t="shared" si="439"/>
        <v>0</v>
      </c>
      <c r="P11273" t="s">
        <v>12694</v>
      </c>
    </row>
    <row r="11274" spans="2:16" x14ac:dyDescent="0.25">
      <c r="B11274" t="s">
        <v>11280</v>
      </c>
      <c r="C11274" s="119" t="s">
        <v>60</v>
      </c>
      <c r="D11274" t="s">
        <v>11537</v>
      </c>
      <c r="E11274" t="s">
        <v>11530</v>
      </c>
      <c r="F11274" t="s">
        <v>11540</v>
      </c>
      <c r="G11274" t="s">
        <v>61</v>
      </c>
      <c r="H11274" t="s">
        <v>18</v>
      </c>
      <c r="I11274" t="s">
        <v>11541</v>
      </c>
      <c r="J11274">
        <v>2018</v>
      </c>
      <c r="K11274">
        <v>871.48</v>
      </c>
      <c r="L11274">
        <v>53</v>
      </c>
      <c r="M11274">
        <v>1</v>
      </c>
      <c r="N11274">
        <f t="shared" si="438"/>
        <v>0</v>
      </c>
      <c r="O11274">
        <f t="shared" si="439"/>
        <v>0</v>
      </c>
      <c r="P11274" t="s">
        <v>12694</v>
      </c>
    </row>
    <row r="11275" spans="2:16" x14ac:dyDescent="0.25">
      <c r="B11275" t="s">
        <v>11281</v>
      </c>
      <c r="C11275" s="119" t="s">
        <v>60</v>
      </c>
      <c r="D11275" t="s">
        <v>11537</v>
      </c>
      <c r="E11275" t="s">
        <v>11530</v>
      </c>
      <c r="F11275" t="s">
        <v>11540</v>
      </c>
      <c r="G11275" t="s">
        <v>61</v>
      </c>
      <c r="H11275" t="s">
        <v>18</v>
      </c>
      <c r="I11275" t="s">
        <v>11541</v>
      </c>
      <c r="J11275">
        <v>2018</v>
      </c>
      <c r="K11275">
        <v>867.14</v>
      </c>
      <c r="L11275">
        <v>33</v>
      </c>
      <c r="M11275">
        <v>1</v>
      </c>
      <c r="N11275">
        <f t="shared" ref="N11275:N11338" si="440">IF(K11275&lt;100,1,0)</f>
        <v>0</v>
      </c>
      <c r="O11275">
        <f t="shared" si="439"/>
        <v>0</v>
      </c>
      <c r="P11275" t="s">
        <v>12694</v>
      </c>
    </row>
    <row r="11276" spans="2:16" x14ac:dyDescent="0.25">
      <c r="B11276" t="s">
        <v>11282</v>
      </c>
      <c r="C11276" s="119" t="s">
        <v>60</v>
      </c>
      <c r="D11276" t="s">
        <v>11537</v>
      </c>
      <c r="E11276" t="s">
        <v>11530</v>
      </c>
      <c r="F11276" t="s">
        <v>11540</v>
      </c>
      <c r="G11276" t="s">
        <v>61</v>
      </c>
      <c r="H11276" t="s">
        <v>18</v>
      </c>
      <c r="I11276" t="s">
        <v>11541</v>
      </c>
      <c r="J11276">
        <v>2018</v>
      </c>
      <c r="K11276">
        <v>867.14</v>
      </c>
      <c r="L11276">
        <v>33</v>
      </c>
      <c r="M11276">
        <v>1</v>
      </c>
      <c r="N11276">
        <f t="shared" si="440"/>
        <v>0</v>
      </c>
      <c r="O11276">
        <f t="shared" si="439"/>
        <v>0</v>
      </c>
      <c r="P11276" t="s">
        <v>12694</v>
      </c>
    </row>
    <row r="11277" spans="2:16" x14ac:dyDescent="0.25">
      <c r="B11277" t="s">
        <v>11283</v>
      </c>
      <c r="C11277" s="119" t="s">
        <v>60</v>
      </c>
      <c r="D11277" t="s">
        <v>11537</v>
      </c>
      <c r="E11277" t="s">
        <v>11530</v>
      </c>
      <c r="F11277" t="s">
        <v>11540</v>
      </c>
      <c r="G11277" t="s">
        <v>61</v>
      </c>
      <c r="H11277" t="s">
        <v>18</v>
      </c>
      <c r="I11277" t="s">
        <v>11541</v>
      </c>
      <c r="J11277">
        <v>2018</v>
      </c>
      <c r="K11277">
        <v>898.95</v>
      </c>
      <c r="L11277">
        <v>30</v>
      </c>
      <c r="M11277">
        <v>1</v>
      </c>
      <c r="N11277">
        <f t="shared" si="440"/>
        <v>0</v>
      </c>
      <c r="O11277">
        <f t="shared" si="439"/>
        <v>0</v>
      </c>
      <c r="P11277" t="s">
        <v>12694</v>
      </c>
    </row>
    <row r="11278" spans="2:16" x14ac:dyDescent="0.25">
      <c r="B11278" t="s">
        <v>11284</v>
      </c>
      <c r="C11278" s="119" t="s">
        <v>60</v>
      </c>
      <c r="D11278" t="s">
        <v>11537</v>
      </c>
      <c r="E11278" t="s">
        <v>11530</v>
      </c>
      <c r="F11278" t="s">
        <v>11540</v>
      </c>
      <c r="G11278" t="s">
        <v>61</v>
      </c>
      <c r="H11278" t="s">
        <v>18</v>
      </c>
      <c r="I11278" t="s">
        <v>11541</v>
      </c>
      <c r="J11278">
        <v>2018</v>
      </c>
      <c r="K11278">
        <v>900.84</v>
      </c>
      <c r="L11278">
        <v>35</v>
      </c>
      <c r="M11278">
        <v>1</v>
      </c>
      <c r="N11278">
        <f t="shared" si="440"/>
        <v>0</v>
      </c>
      <c r="O11278">
        <f t="shared" si="439"/>
        <v>0</v>
      </c>
      <c r="P11278" t="s">
        <v>12694</v>
      </c>
    </row>
    <row r="11279" spans="2:16" x14ac:dyDescent="0.25">
      <c r="B11279" t="s">
        <v>11285</v>
      </c>
      <c r="C11279" s="119" t="s">
        <v>60</v>
      </c>
      <c r="D11279" t="s">
        <v>11537</v>
      </c>
      <c r="E11279" t="s">
        <v>11530</v>
      </c>
      <c r="F11279" t="s">
        <v>11540</v>
      </c>
      <c r="G11279" t="s">
        <v>61</v>
      </c>
      <c r="H11279" t="s">
        <v>18</v>
      </c>
      <c r="I11279" t="s">
        <v>11541</v>
      </c>
      <c r="J11279">
        <v>2018</v>
      </c>
      <c r="K11279">
        <v>684.22</v>
      </c>
      <c r="L11279">
        <v>34</v>
      </c>
      <c r="M11279">
        <v>1</v>
      </c>
      <c r="N11279">
        <f t="shared" si="440"/>
        <v>0</v>
      </c>
      <c r="O11279">
        <f t="shared" si="439"/>
        <v>0</v>
      </c>
      <c r="P11279" t="s">
        <v>12694</v>
      </c>
    </row>
    <row r="11280" spans="2:16" x14ac:dyDescent="0.25">
      <c r="B11280" t="s">
        <v>11286</v>
      </c>
      <c r="C11280" s="119" t="s">
        <v>60</v>
      </c>
      <c r="D11280" t="s">
        <v>11537</v>
      </c>
      <c r="E11280" t="s">
        <v>11530</v>
      </c>
      <c r="F11280" t="s">
        <v>11540</v>
      </c>
      <c r="G11280" t="s">
        <v>61</v>
      </c>
      <c r="H11280" t="s">
        <v>18</v>
      </c>
      <c r="I11280" t="s">
        <v>11541</v>
      </c>
      <c r="J11280">
        <v>2018</v>
      </c>
      <c r="K11280">
        <v>683.86</v>
      </c>
      <c r="L11280">
        <v>32</v>
      </c>
      <c r="M11280">
        <v>1</v>
      </c>
      <c r="N11280">
        <f t="shared" si="440"/>
        <v>0</v>
      </c>
      <c r="O11280">
        <f t="shared" si="439"/>
        <v>0</v>
      </c>
      <c r="P11280" t="s">
        <v>12694</v>
      </c>
    </row>
    <row r="11281" spans="2:16" x14ac:dyDescent="0.25">
      <c r="B11281" t="s">
        <v>11287</v>
      </c>
      <c r="C11281" s="119" t="s">
        <v>60</v>
      </c>
      <c r="D11281" t="s">
        <v>11539</v>
      </c>
      <c r="E11281" t="s">
        <v>11530</v>
      </c>
      <c r="F11281" t="s">
        <v>11540</v>
      </c>
      <c r="G11281" t="s">
        <v>61</v>
      </c>
      <c r="H11281" t="s">
        <v>18</v>
      </c>
      <c r="I11281" t="s">
        <v>11541</v>
      </c>
      <c r="J11281">
        <v>2018</v>
      </c>
      <c r="K11281">
        <v>684.32</v>
      </c>
      <c r="L11281">
        <v>35</v>
      </c>
      <c r="M11281">
        <v>1</v>
      </c>
      <c r="N11281">
        <f t="shared" si="440"/>
        <v>0</v>
      </c>
      <c r="O11281">
        <f t="shared" si="439"/>
        <v>0</v>
      </c>
      <c r="P11281" t="s">
        <v>12694</v>
      </c>
    </row>
    <row r="11282" spans="2:16" x14ac:dyDescent="0.25">
      <c r="B11282" t="s">
        <v>11288</v>
      </c>
      <c r="C11282" s="119" t="s">
        <v>60</v>
      </c>
      <c r="D11282" t="s">
        <v>11537</v>
      </c>
      <c r="E11282" t="s">
        <v>11530</v>
      </c>
      <c r="F11282" t="s">
        <v>11540</v>
      </c>
      <c r="G11282" t="s">
        <v>61</v>
      </c>
      <c r="H11282" t="s">
        <v>18</v>
      </c>
      <c r="I11282" t="s">
        <v>11541</v>
      </c>
      <c r="J11282">
        <v>2018</v>
      </c>
      <c r="K11282">
        <v>683.62</v>
      </c>
      <c r="L11282">
        <v>34</v>
      </c>
      <c r="M11282">
        <v>1</v>
      </c>
      <c r="N11282">
        <f t="shared" si="440"/>
        <v>0</v>
      </c>
      <c r="O11282">
        <f t="shared" si="439"/>
        <v>0</v>
      </c>
      <c r="P11282" t="s">
        <v>12694</v>
      </c>
    </row>
    <row r="11283" spans="2:16" x14ac:dyDescent="0.25">
      <c r="B11283" t="s">
        <v>11289</v>
      </c>
      <c r="C11283" s="119" t="s">
        <v>60</v>
      </c>
      <c r="D11283" t="s">
        <v>11537</v>
      </c>
      <c r="E11283" t="s">
        <v>11530</v>
      </c>
      <c r="F11283" t="s">
        <v>11540</v>
      </c>
      <c r="G11283" t="s">
        <v>61</v>
      </c>
      <c r="H11283" t="s">
        <v>18</v>
      </c>
      <c r="I11283" t="s">
        <v>11541</v>
      </c>
      <c r="J11283">
        <v>2018</v>
      </c>
      <c r="K11283">
        <v>683.8</v>
      </c>
      <c r="L11283">
        <v>35</v>
      </c>
      <c r="M11283">
        <v>1</v>
      </c>
      <c r="N11283">
        <f t="shared" si="440"/>
        <v>0</v>
      </c>
      <c r="O11283">
        <f t="shared" si="439"/>
        <v>0</v>
      </c>
      <c r="P11283" t="s">
        <v>12694</v>
      </c>
    </row>
    <row r="11284" spans="2:16" x14ac:dyDescent="0.25">
      <c r="B11284" t="s">
        <v>11290</v>
      </c>
      <c r="C11284" s="119" t="s">
        <v>60</v>
      </c>
      <c r="D11284" t="s">
        <v>11537</v>
      </c>
      <c r="E11284" t="s">
        <v>11530</v>
      </c>
      <c r="F11284" t="s">
        <v>11540</v>
      </c>
      <c r="G11284" t="s">
        <v>61</v>
      </c>
      <c r="H11284" t="s">
        <v>18</v>
      </c>
      <c r="I11284" t="s">
        <v>11541</v>
      </c>
      <c r="J11284">
        <v>2018</v>
      </c>
      <c r="K11284">
        <v>680.88</v>
      </c>
      <c r="L11284">
        <v>19</v>
      </c>
      <c r="M11284">
        <v>1</v>
      </c>
      <c r="N11284">
        <f t="shared" si="440"/>
        <v>0</v>
      </c>
      <c r="O11284">
        <f t="shared" si="439"/>
        <v>0</v>
      </c>
      <c r="P11284" t="s">
        <v>12694</v>
      </c>
    </row>
    <row r="11285" spans="2:16" x14ac:dyDescent="0.25">
      <c r="B11285" t="s">
        <v>11291</v>
      </c>
      <c r="C11285" s="119" t="s">
        <v>60</v>
      </c>
      <c r="D11285" t="s">
        <v>11537</v>
      </c>
      <c r="E11285" t="s">
        <v>11530</v>
      </c>
      <c r="F11285" t="s">
        <v>11540</v>
      </c>
      <c r="G11285" t="s">
        <v>61</v>
      </c>
      <c r="H11285" t="s">
        <v>18</v>
      </c>
      <c r="I11285" t="s">
        <v>11541</v>
      </c>
      <c r="J11285">
        <v>2018</v>
      </c>
      <c r="K11285">
        <v>620.44000000000005</v>
      </c>
      <c r="L11285">
        <v>58</v>
      </c>
      <c r="M11285">
        <v>1</v>
      </c>
      <c r="N11285">
        <f t="shared" si="440"/>
        <v>0</v>
      </c>
      <c r="O11285">
        <f t="shared" si="439"/>
        <v>0</v>
      </c>
      <c r="P11285" t="s">
        <v>11528</v>
      </c>
    </row>
    <row r="11286" spans="2:16" x14ac:dyDescent="0.25">
      <c r="B11286" t="s">
        <v>11292</v>
      </c>
      <c r="C11286" s="119" t="s">
        <v>60</v>
      </c>
      <c r="D11286" t="s">
        <v>11537</v>
      </c>
      <c r="E11286" t="s">
        <v>11530</v>
      </c>
      <c r="F11286" t="s">
        <v>11540</v>
      </c>
      <c r="G11286" t="s">
        <v>61</v>
      </c>
      <c r="H11286" t="s">
        <v>18</v>
      </c>
      <c r="I11286" t="s">
        <v>11541</v>
      </c>
      <c r="J11286">
        <v>2018</v>
      </c>
      <c r="K11286">
        <v>684.72</v>
      </c>
      <c r="L11286">
        <v>27</v>
      </c>
      <c r="M11286">
        <v>1</v>
      </c>
      <c r="N11286">
        <f t="shared" si="440"/>
        <v>0</v>
      </c>
      <c r="O11286">
        <f t="shared" si="439"/>
        <v>0</v>
      </c>
      <c r="P11286" t="s">
        <v>12694</v>
      </c>
    </row>
    <row r="11287" spans="2:16" x14ac:dyDescent="0.25">
      <c r="B11287" t="s">
        <v>11293</v>
      </c>
      <c r="C11287" s="119" t="s">
        <v>60</v>
      </c>
      <c r="D11287" t="s">
        <v>11537</v>
      </c>
      <c r="E11287" t="s">
        <v>11530</v>
      </c>
      <c r="F11287" t="s">
        <v>11540</v>
      </c>
      <c r="G11287" t="s">
        <v>61</v>
      </c>
      <c r="H11287" t="s">
        <v>18</v>
      </c>
      <c r="I11287" t="s">
        <v>11541</v>
      </c>
      <c r="J11287">
        <v>2018</v>
      </c>
      <c r="K11287">
        <v>684.72</v>
      </c>
      <c r="L11287">
        <v>27</v>
      </c>
      <c r="M11287">
        <v>1</v>
      </c>
      <c r="N11287">
        <f t="shared" si="440"/>
        <v>0</v>
      </c>
      <c r="O11287">
        <f t="shared" si="439"/>
        <v>0</v>
      </c>
      <c r="P11287" t="s">
        <v>12694</v>
      </c>
    </row>
    <row r="11288" spans="2:16" x14ac:dyDescent="0.25">
      <c r="B11288" t="s">
        <v>11294</v>
      </c>
      <c r="C11288" s="119" t="s">
        <v>60</v>
      </c>
      <c r="D11288" t="s">
        <v>11537</v>
      </c>
      <c r="E11288" t="s">
        <v>11530</v>
      </c>
      <c r="F11288" t="s">
        <v>11540</v>
      </c>
      <c r="G11288" t="s">
        <v>61</v>
      </c>
      <c r="H11288" t="s">
        <v>18</v>
      </c>
      <c r="I11288" t="s">
        <v>11541</v>
      </c>
      <c r="J11288">
        <v>2018</v>
      </c>
      <c r="K11288">
        <v>684.72</v>
      </c>
      <c r="L11288">
        <v>27</v>
      </c>
      <c r="M11288">
        <v>1</v>
      </c>
      <c r="N11288">
        <f t="shared" si="440"/>
        <v>0</v>
      </c>
      <c r="O11288">
        <f t="shared" si="439"/>
        <v>0</v>
      </c>
      <c r="P11288" t="s">
        <v>12693</v>
      </c>
    </row>
    <row r="11289" spans="2:16" x14ac:dyDescent="0.25">
      <c r="B11289" t="s">
        <v>11295</v>
      </c>
      <c r="C11289" s="119" t="s">
        <v>60</v>
      </c>
      <c r="D11289" t="s">
        <v>11537</v>
      </c>
      <c r="E11289" t="s">
        <v>11530</v>
      </c>
      <c r="F11289" t="s">
        <v>11540</v>
      </c>
      <c r="G11289" t="s">
        <v>61</v>
      </c>
      <c r="H11289" t="s">
        <v>18</v>
      </c>
      <c r="I11289" t="s">
        <v>11541</v>
      </c>
      <c r="J11289">
        <v>2018</v>
      </c>
      <c r="K11289">
        <v>652.42999999999995</v>
      </c>
      <c r="L11289">
        <v>28</v>
      </c>
      <c r="M11289">
        <v>1</v>
      </c>
      <c r="N11289">
        <f t="shared" si="440"/>
        <v>0</v>
      </c>
      <c r="O11289">
        <f t="shared" si="439"/>
        <v>0</v>
      </c>
      <c r="P11289" t="s">
        <v>12694</v>
      </c>
    </row>
    <row r="11290" spans="2:16" x14ac:dyDescent="0.25">
      <c r="B11290" t="s">
        <v>11296</v>
      </c>
      <c r="C11290" s="119" t="s">
        <v>60</v>
      </c>
      <c r="D11290" t="s">
        <v>11537</v>
      </c>
      <c r="E11290" t="s">
        <v>11530</v>
      </c>
      <c r="F11290" t="s">
        <v>11540</v>
      </c>
      <c r="G11290" t="s">
        <v>61</v>
      </c>
      <c r="H11290" t="s">
        <v>18</v>
      </c>
      <c r="I11290" t="s">
        <v>11541</v>
      </c>
      <c r="J11290">
        <v>2018</v>
      </c>
      <c r="K11290">
        <v>652.25</v>
      </c>
      <c r="L11290">
        <v>27</v>
      </c>
      <c r="M11290">
        <v>1</v>
      </c>
      <c r="N11290">
        <f t="shared" si="440"/>
        <v>0</v>
      </c>
      <c r="O11290">
        <f t="shared" si="439"/>
        <v>0</v>
      </c>
      <c r="P11290" t="s">
        <v>12694</v>
      </c>
    </row>
    <row r="11291" spans="2:16" x14ac:dyDescent="0.25">
      <c r="B11291" t="s">
        <v>11297</v>
      </c>
      <c r="C11291" s="119" t="s">
        <v>60</v>
      </c>
      <c r="D11291" t="s">
        <v>11537</v>
      </c>
      <c r="E11291" t="s">
        <v>11530</v>
      </c>
      <c r="F11291" t="s">
        <v>11540</v>
      </c>
      <c r="G11291" t="s">
        <v>61</v>
      </c>
      <c r="H11291" t="s">
        <v>18</v>
      </c>
      <c r="I11291" t="s">
        <v>11541</v>
      </c>
      <c r="J11291">
        <v>2018</v>
      </c>
      <c r="K11291">
        <v>650.96</v>
      </c>
      <c r="L11291">
        <v>20</v>
      </c>
      <c r="M11291">
        <v>1</v>
      </c>
      <c r="N11291">
        <f t="shared" si="440"/>
        <v>0</v>
      </c>
      <c r="O11291">
        <f t="shared" si="439"/>
        <v>0</v>
      </c>
      <c r="P11291" t="s">
        <v>12694</v>
      </c>
    </row>
    <row r="11292" spans="2:16" x14ac:dyDescent="0.25">
      <c r="B11292" t="s">
        <v>11298</v>
      </c>
      <c r="C11292" s="119" t="s">
        <v>60</v>
      </c>
      <c r="D11292" t="s">
        <v>11537</v>
      </c>
      <c r="E11292" t="s">
        <v>11530</v>
      </c>
      <c r="F11292" t="s">
        <v>11540</v>
      </c>
      <c r="G11292" t="s">
        <v>61</v>
      </c>
      <c r="H11292" t="s">
        <v>18</v>
      </c>
      <c r="I11292" t="s">
        <v>11541</v>
      </c>
      <c r="J11292">
        <v>2018</v>
      </c>
      <c r="K11292">
        <v>652.98</v>
      </c>
      <c r="L11292">
        <v>31</v>
      </c>
      <c r="M11292">
        <v>1</v>
      </c>
      <c r="N11292">
        <f t="shared" si="440"/>
        <v>0</v>
      </c>
      <c r="O11292">
        <f t="shared" si="439"/>
        <v>0</v>
      </c>
      <c r="P11292" t="s">
        <v>12694</v>
      </c>
    </row>
    <row r="11293" spans="2:16" x14ac:dyDescent="0.25">
      <c r="B11293" t="s">
        <v>11299</v>
      </c>
      <c r="C11293" s="119" t="s">
        <v>60</v>
      </c>
      <c r="D11293" t="s">
        <v>11537</v>
      </c>
      <c r="E11293" t="s">
        <v>11530</v>
      </c>
      <c r="F11293" t="s">
        <v>11540</v>
      </c>
      <c r="G11293" t="s">
        <v>61</v>
      </c>
      <c r="H11293" t="s">
        <v>18</v>
      </c>
      <c r="I11293" t="s">
        <v>11541</v>
      </c>
      <c r="J11293">
        <v>2018</v>
      </c>
      <c r="K11293">
        <v>653.16</v>
      </c>
      <c r="L11293">
        <v>32</v>
      </c>
      <c r="M11293">
        <v>1</v>
      </c>
      <c r="N11293">
        <f t="shared" si="440"/>
        <v>0</v>
      </c>
      <c r="O11293">
        <f t="shared" si="439"/>
        <v>0</v>
      </c>
      <c r="P11293" t="s">
        <v>12694</v>
      </c>
    </row>
    <row r="11294" spans="2:16" x14ac:dyDescent="0.25">
      <c r="B11294" t="s">
        <v>11300</v>
      </c>
      <c r="C11294" s="119" t="s">
        <v>60</v>
      </c>
      <c r="D11294" t="s">
        <v>11537</v>
      </c>
      <c r="E11294" t="s">
        <v>11530</v>
      </c>
      <c r="F11294" t="s">
        <v>11540</v>
      </c>
      <c r="G11294" t="s">
        <v>61</v>
      </c>
      <c r="H11294" t="s">
        <v>18</v>
      </c>
      <c r="I11294" t="s">
        <v>11541</v>
      </c>
      <c r="J11294">
        <v>2018</v>
      </c>
      <c r="K11294">
        <v>652.98</v>
      </c>
      <c r="L11294">
        <v>31</v>
      </c>
      <c r="M11294">
        <v>1</v>
      </c>
      <c r="N11294">
        <f t="shared" si="440"/>
        <v>0</v>
      </c>
      <c r="O11294">
        <f t="shared" si="439"/>
        <v>0</v>
      </c>
      <c r="P11294" t="s">
        <v>12694</v>
      </c>
    </row>
    <row r="11295" spans="2:16" x14ac:dyDescent="0.25">
      <c r="B11295" t="s">
        <v>11301</v>
      </c>
      <c r="C11295" s="119" t="s">
        <v>60</v>
      </c>
      <c r="D11295" t="s">
        <v>11537</v>
      </c>
      <c r="E11295" t="s">
        <v>11530</v>
      </c>
      <c r="F11295" t="s">
        <v>11540</v>
      </c>
      <c r="G11295" t="s">
        <v>61</v>
      </c>
      <c r="H11295" t="s">
        <v>18</v>
      </c>
      <c r="I11295" t="s">
        <v>11541</v>
      </c>
      <c r="J11295">
        <v>2018</v>
      </c>
      <c r="K11295">
        <v>652.98</v>
      </c>
      <c r="L11295">
        <v>31</v>
      </c>
      <c r="M11295">
        <v>1</v>
      </c>
      <c r="N11295">
        <f t="shared" si="440"/>
        <v>0</v>
      </c>
      <c r="O11295">
        <f t="shared" si="439"/>
        <v>0</v>
      </c>
      <c r="P11295" t="s">
        <v>12694</v>
      </c>
    </row>
    <row r="11296" spans="2:16" x14ac:dyDescent="0.25">
      <c r="B11296" t="s">
        <v>11302</v>
      </c>
      <c r="C11296" s="119" t="s">
        <v>60</v>
      </c>
      <c r="D11296" t="s">
        <v>11537</v>
      </c>
      <c r="E11296" t="s">
        <v>11530</v>
      </c>
      <c r="F11296" t="s">
        <v>11540</v>
      </c>
      <c r="G11296" t="s">
        <v>61</v>
      </c>
      <c r="H11296" t="s">
        <v>18</v>
      </c>
      <c r="I11296" t="s">
        <v>11541</v>
      </c>
      <c r="J11296">
        <v>2018</v>
      </c>
      <c r="K11296">
        <v>653.16</v>
      </c>
      <c r="L11296">
        <v>32</v>
      </c>
      <c r="M11296">
        <v>1</v>
      </c>
      <c r="N11296">
        <f t="shared" si="440"/>
        <v>0</v>
      </c>
      <c r="O11296">
        <f t="shared" si="439"/>
        <v>0</v>
      </c>
      <c r="P11296" t="s">
        <v>12694</v>
      </c>
    </row>
    <row r="11297" spans="2:16" x14ac:dyDescent="0.25">
      <c r="B11297" t="s">
        <v>11303</v>
      </c>
      <c r="C11297" s="119" t="s">
        <v>60</v>
      </c>
      <c r="D11297" t="s">
        <v>11537</v>
      </c>
      <c r="E11297" t="s">
        <v>11530</v>
      </c>
      <c r="F11297" t="s">
        <v>11540</v>
      </c>
      <c r="G11297" t="s">
        <v>61</v>
      </c>
      <c r="H11297" t="s">
        <v>18</v>
      </c>
      <c r="I11297" t="s">
        <v>11541</v>
      </c>
      <c r="J11297">
        <v>2018</v>
      </c>
      <c r="K11297">
        <v>652.61</v>
      </c>
      <c r="L11297">
        <v>29</v>
      </c>
      <c r="M11297">
        <v>1</v>
      </c>
      <c r="N11297">
        <f t="shared" si="440"/>
        <v>0</v>
      </c>
      <c r="O11297">
        <f t="shared" si="439"/>
        <v>0</v>
      </c>
      <c r="P11297" t="s">
        <v>12694</v>
      </c>
    </row>
    <row r="11298" spans="2:16" x14ac:dyDescent="0.25">
      <c r="B11298" t="s">
        <v>11304</v>
      </c>
      <c r="C11298" s="119" t="s">
        <v>60</v>
      </c>
      <c r="D11298" t="s">
        <v>11537</v>
      </c>
      <c r="E11298" t="s">
        <v>11530</v>
      </c>
      <c r="F11298" t="s">
        <v>11540</v>
      </c>
      <c r="G11298" t="s">
        <v>61</v>
      </c>
      <c r="H11298" t="s">
        <v>18</v>
      </c>
      <c r="I11298" t="s">
        <v>11541</v>
      </c>
      <c r="J11298">
        <v>2018</v>
      </c>
      <c r="K11298">
        <v>652.79999999999995</v>
      </c>
      <c r="L11298">
        <v>30</v>
      </c>
      <c r="M11298">
        <v>1</v>
      </c>
      <c r="N11298">
        <f t="shared" si="440"/>
        <v>0</v>
      </c>
      <c r="O11298">
        <f t="shared" si="439"/>
        <v>0</v>
      </c>
      <c r="P11298" t="s">
        <v>12694</v>
      </c>
    </row>
    <row r="11299" spans="2:16" x14ac:dyDescent="0.25">
      <c r="B11299" t="s">
        <v>11305</v>
      </c>
      <c r="C11299" s="119" t="s">
        <v>60</v>
      </c>
      <c r="D11299" t="s">
        <v>11537</v>
      </c>
      <c r="E11299" t="s">
        <v>11530</v>
      </c>
      <c r="F11299" t="s">
        <v>11540</v>
      </c>
      <c r="G11299" t="s">
        <v>61</v>
      </c>
      <c r="H11299" t="s">
        <v>18</v>
      </c>
      <c r="I11299" t="s">
        <v>11541</v>
      </c>
      <c r="J11299">
        <v>2018</v>
      </c>
      <c r="K11299">
        <v>652.79999999999995</v>
      </c>
      <c r="L11299">
        <v>30</v>
      </c>
      <c r="M11299">
        <v>1</v>
      </c>
      <c r="N11299">
        <f t="shared" si="440"/>
        <v>0</v>
      </c>
      <c r="O11299">
        <f t="shared" si="439"/>
        <v>0</v>
      </c>
      <c r="P11299" t="s">
        <v>12694</v>
      </c>
    </row>
    <row r="11300" spans="2:16" x14ac:dyDescent="0.25">
      <c r="B11300" t="s">
        <v>11306</v>
      </c>
      <c r="C11300" s="119" t="s">
        <v>60</v>
      </c>
      <c r="D11300" t="s">
        <v>11550</v>
      </c>
      <c r="E11300" t="s">
        <v>11530</v>
      </c>
      <c r="F11300" t="s">
        <v>11540</v>
      </c>
      <c r="G11300" t="s">
        <v>61</v>
      </c>
      <c r="H11300" t="s">
        <v>18</v>
      </c>
      <c r="I11300" t="s">
        <v>11541</v>
      </c>
      <c r="J11300">
        <v>2018</v>
      </c>
      <c r="K11300">
        <v>683.29</v>
      </c>
      <c r="L11300">
        <v>29</v>
      </c>
      <c r="M11300">
        <v>1</v>
      </c>
      <c r="N11300">
        <f t="shared" si="440"/>
        <v>0</v>
      </c>
      <c r="O11300">
        <f t="shared" si="439"/>
        <v>0</v>
      </c>
      <c r="P11300" t="s">
        <v>12694</v>
      </c>
    </row>
    <row r="11301" spans="2:16" x14ac:dyDescent="0.25">
      <c r="B11301" t="s">
        <v>11307</v>
      </c>
      <c r="C11301" s="119" t="s">
        <v>60</v>
      </c>
      <c r="D11301" t="s">
        <v>11537</v>
      </c>
      <c r="E11301" t="s">
        <v>11530</v>
      </c>
      <c r="F11301" t="s">
        <v>11540</v>
      </c>
      <c r="G11301" t="s">
        <v>61</v>
      </c>
      <c r="H11301" t="s">
        <v>18</v>
      </c>
      <c r="I11301" t="s">
        <v>11541</v>
      </c>
      <c r="J11301">
        <v>2018</v>
      </c>
      <c r="K11301">
        <v>683.5</v>
      </c>
      <c r="L11301">
        <v>30</v>
      </c>
      <c r="M11301">
        <v>1</v>
      </c>
      <c r="N11301">
        <f t="shared" si="440"/>
        <v>0</v>
      </c>
      <c r="O11301">
        <f t="shared" si="439"/>
        <v>0</v>
      </c>
      <c r="P11301" t="s">
        <v>12694</v>
      </c>
    </row>
    <row r="11302" spans="2:16" x14ac:dyDescent="0.25">
      <c r="B11302" t="s">
        <v>11308</v>
      </c>
      <c r="C11302" s="119" t="s">
        <v>60</v>
      </c>
      <c r="D11302" t="s">
        <v>11537</v>
      </c>
      <c r="E11302" t="s">
        <v>11530</v>
      </c>
      <c r="F11302" t="s">
        <v>11540</v>
      </c>
      <c r="G11302" t="s">
        <v>61</v>
      </c>
      <c r="H11302" t="s">
        <v>18</v>
      </c>
      <c r="I11302" t="s">
        <v>11541</v>
      </c>
      <c r="J11302">
        <v>2018</v>
      </c>
      <c r="K11302">
        <v>682.9</v>
      </c>
      <c r="L11302">
        <v>30</v>
      </c>
      <c r="M11302">
        <v>1</v>
      </c>
      <c r="N11302">
        <f t="shared" si="440"/>
        <v>0</v>
      </c>
      <c r="O11302">
        <f t="shared" si="439"/>
        <v>0</v>
      </c>
      <c r="P11302" t="s">
        <v>12694</v>
      </c>
    </row>
    <row r="11303" spans="2:16" x14ac:dyDescent="0.25">
      <c r="B11303" t="s">
        <v>11309</v>
      </c>
      <c r="C11303" s="119" t="s">
        <v>60</v>
      </c>
      <c r="D11303" t="s">
        <v>11539</v>
      </c>
      <c r="E11303" t="s">
        <v>11530</v>
      </c>
      <c r="F11303" t="s">
        <v>11540</v>
      </c>
      <c r="G11303" t="s">
        <v>61</v>
      </c>
      <c r="H11303" t="s">
        <v>18</v>
      </c>
      <c r="I11303" t="s">
        <v>11541</v>
      </c>
      <c r="J11303">
        <v>2018</v>
      </c>
      <c r="K11303">
        <v>651.05999999999995</v>
      </c>
      <c r="L11303">
        <v>30</v>
      </c>
      <c r="M11303">
        <v>1</v>
      </c>
      <c r="N11303">
        <f t="shared" si="440"/>
        <v>0</v>
      </c>
      <c r="O11303">
        <f t="shared" si="439"/>
        <v>0</v>
      </c>
      <c r="P11303" t="s">
        <v>12694</v>
      </c>
    </row>
    <row r="11304" spans="2:16" x14ac:dyDescent="0.25">
      <c r="B11304" t="s">
        <v>11310</v>
      </c>
      <c r="C11304" s="119" t="s">
        <v>60</v>
      </c>
      <c r="D11304" t="s">
        <v>11539</v>
      </c>
      <c r="E11304" t="s">
        <v>11530</v>
      </c>
      <c r="F11304" t="s">
        <v>11540</v>
      </c>
      <c r="G11304" t="s">
        <v>61</v>
      </c>
      <c r="H11304" t="s">
        <v>18</v>
      </c>
      <c r="I11304" t="s">
        <v>11541</v>
      </c>
      <c r="J11304">
        <v>2018</v>
      </c>
      <c r="K11304">
        <v>651.05999999999995</v>
      </c>
      <c r="L11304">
        <v>30</v>
      </c>
      <c r="M11304">
        <v>1</v>
      </c>
      <c r="N11304">
        <f t="shared" si="440"/>
        <v>0</v>
      </c>
      <c r="O11304">
        <f t="shared" si="439"/>
        <v>0</v>
      </c>
      <c r="P11304" t="s">
        <v>12694</v>
      </c>
    </row>
    <row r="11305" spans="2:16" x14ac:dyDescent="0.25">
      <c r="B11305" t="s">
        <v>11311</v>
      </c>
      <c r="C11305" s="119" t="s">
        <v>60</v>
      </c>
      <c r="D11305" t="s">
        <v>11537</v>
      </c>
      <c r="E11305" t="s">
        <v>11530</v>
      </c>
      <c r="F11305" t="s">
        <v>11540</v>
      </c>
      <c r="G11305" t="s">
        <v>61</v>
      </c>
      <c r="H11305" t="s">
        <v>18</v>
      </c>
      <c r="I11305" t="s">
        <v>11541</v>
      </c>
      <c r="J11305">
        <v>2018</v>
      </c>
      <c r="K11305">
        <v>682.75</v>
      </c>
      <c r="L11305">
        <v>25</v>
      </c>
      <c r="M11305">
        <v>1</v>
      </c>
      <c r="N11305">
        <f t="shared" si="440"/>
        <v>0</v>
      </c>
      <c r="O11305">
        <f t="shared" si="439"/>
        <v>0</v>
      </c>
      <c r="P11305" t="s">
        <v>12694</v>
      </c>
    </row>
    <row r="11306" spans="2:16" x14ac:dyDescent="0.25">
      <c r="B11306" t="s">
        <v>11312</v>
      </c>
      <c r="C11306" s="119" t="s">
        <v>60</v>
      </c>
      <c r="D11306" t="s">
        <v>11546</v>
      </c>
      <c r="E11306" t="s">
        <v>11530</v>
      </c>
      <c r="F11306" t="s">
        <v>11540</v>
      </c>
      <c r="G11306" t="s">
        <v>61</v>
      </c>
      <c r="H11306" t="s">
        <v>18</v>
      </c>
      <c r="I11306" t="s">
        <v>11541</v>
      </c>
      <c r="J11306">
        <v>2018</v>
      </c>
      <c r="K11306">
        <v>686.78</v>
      </c>
      <c r="L11306">
        <v>47</v>
      </c>
      <c r="M11306">
        <v>1</v>
      </c>
      <c r="N11306">
        <f t="shared" si="440"/>
        <v>0</v>
      </c>
      <c r="O11306">
        <f t="shared" si="439"/>
        <v>0</v>
      </c>
      <c r="P11306" t="s">
        <v>12694</v>
      </c>
    </row>
    <row r="11307" spans="2:16" x14ac:dyDescent="0.25">
      <c r="B11307" t="s">
        <v>11313</v>
      </c>
      <c r="C11307" s="119" t="s">
        <v>60</v>
      </c>
      <c r="D11307" t="s">
        <v>11539</v>
      </c>
      <c r="E11307" t="s">
        <v>11530</v>
      </c>
      <c r="F11307" t="s">
        <v>11540</v>
      </c>
      <c r="G11307" t="s">
        <v>61</v>
      </c>
      <c r="H11307" t="s">
        <v>18</v>
      </c>
      <c r="I11307" t="s">
        <v>11541</v>
      </c>
      <c r="J11307">
        <v>2018</v>
      </c>
      <c r="K11307">
        <v>683.07</v>
      </c>
      <c r="L11307">
        <v>28</v>
      </c>
      <c r="M11307">
        <v>1</v>
      </c>
      <c r="N11307">
        <f t="shared" si="440"/>
        <v>0</v>
      </c>
      <c r="O11307">
        <f t="shared" si="439"/>
        <v>0</v>
      </c>
      <c r="P11307" t="s">
        <v>12694</v>
      </c>
    </row>
    <row r="11308" spans="2:16" x14ac:dyDescent="0.25">
      <c r="B11308" t="s">
        <v>11314</v>
      </c>
      <c r="C11308" s="119" t="s">
        <v>60</v>
      </c>
      <c r="D11308" t="s">
        <v>11542</v>
      </c>
      <c r="E11308" t="s">
        <v>11530</v>
      </c>
      <c r="F11308" t="s">
        <v>11540</v>
      </c>
      <c r="G11308" t="s">
        <v>61</v>
      </c>
      <c r="H11308" t="s">
        <v>18</v>
      </c>
      <c r="I11308" t="s">
        <v>11541</v>
      </c>
      <c r="J11308">
        <v>2018</v>
      </c>
      <c r="K11308">
        <v>682.71</v>
      </c>
      <c r="L11308">
        <v>26</v>
      </c>
      <c r="M11308">
        <v>1</v>
      </c>
      <c r="N11308">
        <f t="shared" si="440"/>
        <v>0</v>
      </c>
      <c r="O11308">
        <f t="shared" si="439"/>
        <v>0</v>
      </c>
      <c r="P11308" t="s">
        <v>12694</v>
      </c>
    </row>
    <row r="11309" spans="2:16" x14ac:dyDescent="0.25">
      <c r="B11309" t="s">
        <v>11315</v>
      </c>
      <c r="C11309" s="119" t="s">
        <v>60</v>
      </c>
      <c r="D11309" t="s">
        <v>11537</v>
      </c>
      <c r="E11309" t="s">
        <v>11530</v>
      </c>
      <c r="F11309" t="s">
        <v>11540</v>
      </c>
      <c r="G11309" t="s">
        <v>61</v>
      </c>
      <c r="H11309" t="s">
        <v>18</v>
      </c>
      <c r="I11309" t="s">
        <v>11541</v>
      </c>
      <c r="J11309">
        <v>2018</v>
      </c>
      <c r="K11309">
        <v>686.55</v>
      </c>
      <c r="L11309">
        <v>50</v>
      </c>
      <c r="M11309">
        <v>1</v>
      </c>
      <c r="N11309">
        <f t="shared" si="440"/>
        <v>0</v>
      </c>
      <c r="O11309">
        <f t="shared" si="439"/>
        <v>0</v>
      </c>
      <c r="P11309" t="s">
        <v>12694</v>
      </c>
    </row>
    <row r="11310" spans="2:16" x14ac:dyDescent="0.25">
      <c r="B11310" t="s">
        <v>11316</v>
      </c>
      <c r="C11310" s="119" t="s">
        <v>60</v>
      </c>
      <c r="D11310" t="s">
        <v>11537</v>
      </c>
      <c r="E11310" t="s">
        <v>11530</v>
      </c>
      <c r="F11310" t="s">
        <v>11540</v>
      </c>
      <c r="G11310" t="s">
        <v>61</v>
      </c>
      <c r="H11310" t="s">
        <v>18</v>
      </c>
      <c r="I11310" t="s">
        <v>11541</v>
      </c>
      <c r="J11310">
        <v>2018</v>
      </c>
      <c r="K11310">
        <v>650.36</v>
      </c>
      <c r="L11310">
        <v>25</v>
      </c>
      <c r="M11310">
        <v>1</v>
      </c>
      <c r="N11310">
        <f t="shared" si="440"/>
        <v>0</v>
      </c>
      <c r="O11310">
        <f t="shared" si="439"/>
        <v>0</v>
      </c>
      <c r="P11310" t="s">
        <v>12694</v>
      </c>
    </row>
    <row r="11311" spans="2:16" x14ac:dyDescent="0.25">
      <c r="B11311" t="s">
        <v>11317</v>
      </c>
      <c r="C11311" s="119" t="s">
        <v>60</v>
      </c>
      <c r="D11311" t="s">
        <v>11537</v>
      </c>
      <c r="E11311" t="s">
        <v>11530</v>
      </c>
      <c r="F11311" t="s">
        <v>11540</v>
      </c>
      <c r="G11311" t="s">
        <v>61</v>
      </c>
      <c r="H11311" t="s">
        <v>18</v>
      </c>
      <c r="I11311" t="s">
        <v>11541</v>
      </c>
      <c r="J11311">
        <v>2018</v>
      </c>
      <c r="K11311">
        <v>682.75</v>
      </c>
      <c r="L11311">
        <v>25</v>
      </c>
      <c r="M11311">
        <v>1</v>
      </c>
      <c r="N11311">
        <f t="shared" si="440"/>
        <v>0</v>
      </c>
      <c r="O11311">
        <f t="shared" si="439"/>
        <v>0</v>
      </c>
      <c r="P11311" t="s">
        <v>12694</v>
      </c>
    </row>
    <row r="11312" spans="2:16" x14ac:dyDescent="0.25">
      <c r="B11312" t="s">
        <v>11318</v>
      </c>
      <c r="C11312" s="119" t="s">
        <v>60</v>
      </c>
      <c r="D11312" t="s">
        <v>11550</v>
      </c>
      <c r="E11312" t="s">
        <v>11530</v>
      </c>
      <c r="F11312" t="s">
        <v>11540</v>
      </c>
      <c r="G11312" t="s">
        <v>61</v>
      </c>
      <c r="H11312" t="s">
        <v>18</v>
      </c>
      <c r="I11312" t="s">
        <v>11541</v>
      </c>
      <c r="J11312">
        <v>2018</v>
      </c>
      <c r="K11312">
        <v>651.91</v>
      </c>
      <c r="L11312">
        <v>27</v>
      </c>
      <c r="M11312">
        <v>1</v>
      </c>
      <c r="N11312">
        <f t="shared" si="440"/>
        <v>0</v>
      </c>
      <c r="O11312">
        <f t="shared" si="439"/>
        <v>0</v>
      </c>
      <c r="P11312" t="s">
        <v>12694</v>
      </c>
    </row>
    <row r="11313" spans="2:16" x14ac:dyDescent="0.25">
      <c r="B11313" t="s">
        <v>11319</v>
      </c>
      <c r="C11313" s="119" t="s">
        <v>60</v>
      </c>
      <c r="D11313" t="s">
        <v>11537</v>
      </c>
      <c r="E11313" t="s">
        <v>11530</v>
      </c>
      <c r="F11313" t="s">
        <v>11540</v>
      </c>
      <c r="G11313" t="s">
        <v>61</v>
      </c>
      <c r="H11313" t="s">
        <v>18</v>
      </c>
      <c r="I11313" t="s">
        <v>11541</v>
      </c>
      <c r="J11313">
        <v>2018</v>
      </c>
      <c r="K11313">
        <v>650.80999999999995</v>
      </c>
      <c r="L11313">
        <v>21</v>
      </c>
      <c r="M11313">
        <v>1</v>
      </c>
      <c r="N11313">
        <f t="shared" si="440"/>
        <v>0</v>
      </c>
      <c r="O11313">
        <f t="shared" si="439"/>
        <v>0</v>
      </c>
      <c r="P11313" t="s">
        <v>12694</v>
      </c>
    </row>
    <row r="11314" spans="2:16" x14ac:dyDescent="0.25">
      <c r="B11314" t="s">
        <v>11320</v>
      </c>
      <c r="C11314" s="119" t="s">
        <v>60</v>
      </c>
      <c r="D11314" t="s">
        <v>11537</v>
      </c>
      <c r="E11314" t="s">
        <v>11530</v>
      </c>
      <c r="F11314" t="s">
        <v>11540</v>
      </c>
      <c r="G11314" t="s">
        <v>61</v>
      </c>
      <c r="H11314" t="s">
        <v>18</v>
      </c>
      <c r="I11314" t="s">
        <v>11541</v>
      </c>
      <c r="J11314">
        <v>2018</v>
      </c>
      <c r="K11314">
        <v>651.28</v>
      </c>
      <c r="L11314">
        <v>30</v>
      </c>
      <c r="M11314">
        <v>1</v>
      </c>
      <c r="N11314">
        <f t="shared" si="440"/>
        <v>0</v>
      </c>
      <c r="O11314">
        <f t="shared" si="439"/>
        <v>0</v>
      </c>
      <c r="P11314" t="s">
        <v>12694</v>
      </c>
    </row>
    <row r="11315" spans="2:16" x14ac:dyDescent="0.25">
      <c r="B11315" t="s">
        <v>11321</v>
      </c>
      <c r="C11315" s="119" t="s">
        <v>60</v>
      </c>
      <c r="D11315" t="s">
        <v>11537</v>
      </c>
      <c r="E11315" t="s">
        <v>11530</v>
      </c>
      <c r="F11315" t="s">
        <v>11540</v>
      </c>
      <c r="G11315" t="s">
        <v>61</v>
      </c>
      <c r="H11315" t="s">
        <v>18</v>
      </c>
      <c r="I11315" t="s">
        <v>11541</v>
      </c>
      <c r="J11315">
        <v>2018</v>
      </c>
      <c r="K11315">
        <v>650.80999999999995</v>
      </c>
      <c r="L11315">
        <v>21</v>
      </c>
      <c r="M11315">
        <v>1</v>
      </c>
      <c r="N11315">
        <f t="shared" si="440"/>
        <v>0</v>
      </c>
      <c r="O11315">
        <f t="shared" si="439"/>
        <v>0</v>
      </c>
      <c r="P11315" t="s">
        <v>12694</v>
      </c>
    </row>
    <row r="11316" spans="2:16" x14ac:dyDescent="0.25">
      <c r="B11316" t="s">
        <v>11322</v>
      </c>
      <c r="C11316" s="119" t="s">
        <v>60</v>
      </c>
      <c r="D11316" t="s">
        <v>11537</v>
      </c>
      <c r="E11316" t="s">
        <v>11530</v>
      </c>
      <c r="F11316" t="s">
        <v>11540</v>
      </c>
      <c r="G11316" t="s">
        <v>61</v>
      </c>
      <c r="H11316" t="s">
        <v>18</v>
      </c>
      <c r="I11316" t="s">
        <v>11541</v>
      </c>
      <c r="J11316">
        <v>2018</v>
      </c>
      <c r="K11316">
        <v>683.44</v>
      </c>
      <c r="L11316">
        <v>22</v>
      </c>
      <c r="M11316">
        <v>1</v>
      </c>
      <c r="N11316">
        <f t="shared" si="440"/>
        <v>0</v>
      </c>
      <c r="O11316">
        <f t="shared" si="439"/>
        <v>0</v>
      </c>
      <c r="P11316" t="s">
        <v>12694</v>
      </c>
    </row>
    <row r="11317" spans="2:16" x14ac:dyDescent="0.25">
      <c r="B11317" t="s">
        <v>11323</v>
      </c>
      <c r="C11317" s="119" t="s">
        <v>60</v>
      </c>
      <c r="D11317" t="s">
        <v>11537</v>
      </c>
      <c r="E11317" t="s">
        <v>11530</v>
      </c>
      <c r="F11317" t="s">
        <v>11540</v>
      </c>
      <c r="G11317" t="s">
        <v>61</v>
      </c>
      <c r="H11317" t="s">
        <v>18</v>
      </c>
      <c r="I11317" t="s">
        <v>11541</v>
      </c>
      <c r="J11317">
        <v>2018</v>
      </c>
      <c r="K11317">
        <v>650.80999999999995</v>
      </c>
      <c r="L11317">
        <v>21</v>
      </c>
      <c r="M11317">
        <v>1</v>
      </c>
      <c r="N11317">
        <f t="shared" si="440"/>
        <v>0</v>
      </c>
      <c r="O11317">
        <f t="shared" si="439"/>
        <v>0</v>
      </c>
      <c r="P11317" t="s">
        <v>12694</v>
      </c>
    </row>
    <row r="11318" spans="2:16" x14ac:dyDescent="0.25">
      <c r="B11318" t="s">
        <v>11324</v>
      </c>
      <c r="C11318" s="119" t="s">
        <v>60</v>
      </c>
      <c r="D11318" t="s">
        <v>11539</v>
      </c>
      <c r="E11318" t="s">
        <v>11530</v>
      </c>
      <c r="F11318" t="s">
        <v>11540</v>
      </c>
      <c r="G11318" t="s">
        <v>61</v>
      </c>
      <c r="H11318" t="s">
        <v>18</v>
      </c>
      <c r="I11318" t="s">
        <v>11541</v>
      </c>
      <c r="J11318">
        <v>2018</v>
      </c>
      <c r="K11318">
        <v>653.16</v>
      </c>
      <c r="L11318">
        <v>32</v>
      </c>
      <c r="M11318">
        <v>1</v>
      </c>
      <c r="N11318">
        <f t="shared" si="440"/>
        <v>0</v>
      </c>
      <c r="O11318">
        <f t="shared" si="439"/>
        <v>0</v>
      </c>
      <c r="P11318" t="s">
        <v>12694</v>
      </c>
    </row>
    <row r="11319" spans="2:16" x14ac:dyDescent="0.25">
      <c r="B11319" t="s">
        <v>11325</v>
      </c>
      <c r="C11319" s="119" t="s">
        <v>60</v>
      </c>
      <c r="D11319" t="s">
        <v>11539</v>
      </c>
      <c r="E11319" t="s">
        <v>11530</v>
      </c>
      <c r="F11319" t="s">
        <v>11540</v>
      </c>
      <c r="G11319" t="s">
        <v>61</v>
      </c>
      <c r="H11319" t="s">
        <v>18</v>
      </c>
      <c r="I11319" t="s">
        <v>11541</v>
      </c>
      <c r="J11319">
        <v>2018</v>
      </c>
      <c r="K11319">
        <v>652.98</v>
      </c>
      <c r="L11319">
        <v>31</v>
      </c>
      <c r="M11319">
        <v>1</v>
      </c>
      <c r="N11319">
        <f t="shared" si="440"/>
        <v>0</v>
      </c>
      <c r="O11319">
        <f t="shared" si="439"/>
        <v>0</v>
      </c>
      <c r="P11319" t="s">
        <v>12694</v>
      </c>
    </row>
    <row r="11320" spans="2:16" x14ac:dyDescent="0.25">
      <c r="B11320" t="s">
        <v>11326</v>
      </c>
      <c r="C11320" s="119" t="s">
        <v>60</v>
      </c>
      <c r="D11320" t="s">
        <v>11537</v>
      </c>
      <c r="E11320" t="s">
        <v>11530</v>
      </c>
      <c r="F11320" t="s">
        <v>11540</v>
      </c>
      <c r="G11320" t="s">
        <v>61</v>
      </c>
      <c r="H11320" t="s">
        <v>18</v>
      </c>
      <c r="I11320" t="s">
        <v>11541</v>
      </c>
      <c r="J11320">
        <v>2018</v>
      </c>
      <c r="K11320">
        <v>684.91</v>
      </c>
      <c r="L11320">
        <v>30</v>
      </c>
      <c r="M11320">
        <v>1</v>
      </c>
      <c r="N11320">
        <f t="shared" si="440"/>
        <v>0</v>
      </c>
      <c r="O11320">
        <f t="shared" si="439"/>
        <v>0</v>
      </c>
      <c r="P11320" t="s">
        <v>12694</v>
      </c>
    </row>
    <row r="11321" spans="2:16" x14ac:dyDescent="0.25">
      <c r="B11321" t="s">
        <v>11327</v>
      </c>
      <c r="C11321" s="119" t="s">
        <v>60</v>
      </c>
      <c r="D11321" t="s">
        <v>11550</v>
      </c>
      <c r="E11321" t="s">
        <v>11530</v>
      </c>
      <c r="F11321" t="s">
        <v>11540</v>
      </c>
      <c r="G11321" t="s">
        <v>61</v>
      </c>
      <c r="H11321" t="s">
        <v>18</v>
      </c>
      <c r="I11321" t="s">
        <v>11541</v>
      </c>
      <c r="J11321">
        <v>2018</v>
      </c>
      <c r="K11321">
        <v>652.64</v>
      </c>
      <c r="L11321">
        <v>31</v>
      </c>
      <c r="M11321">
        <v>1</v>
      </c>
      <c r="N11321">
        <f t="shared" si="440"/>
        <v>0</v>
      </c>
      <c r="O11321">
        <f t="shared" si="439"/>
        <v>0</v>
      </c>
      <c r="P11321" t="s">
        <v>12694</v>
      </c>
    </row>
    <row r="11322" spans="2:16" x14ac:dyDescent="0.25">
      <c r="B11322" t="s">
        <v>11328</v>
      </c>
      <c r="C11322" s="119" t="s">
        <v>60</v>
      </c>
      <c r="D11322" t="s">
        <v>11550</v>
      </c>
      <c r="E11322" t="s">
        <v>11530</v>
      </c>
      <c r="F11322" t="s">
        <v>11540</v>
      </c>
      <c r="G11322" t="s">
        <v>61</v>
      </c>
      <c r="H11322" t="s">
        <v>18</v>
      </c>
      <c r="I11322" t="s">
        <v>11541</v>
      </c>
      <c r="J11322">
        <v>2018</v>
      </c>
      <c r="K11322">
        <v>683.99</v>
      </c>
      <c r="L11322">
        <v>25</v>
      </c>
      <c r="M11322">
        <v>1</v>
      </c>
      <c r="N11322">
        <f t="shared" si="440"/>
        <v>0</v>
      </c>
      <c r="O11322">
        <f t="shared" si="439"/>
        <v>0</v>
      </c>
      <c r="P11322" t="s">
        <v>12694</v>
      </c>
    </row>
    <row r="11323" spans="2:16" x14ac:dyDescent="0.25">
      <c r="B11323" t="s">
        <v>11329</v>
      </c>
      <c r="C11323" s="119" t="s">
        <v>60</v>
      </c>
      <c r="D11323" t="s">
        <v>11542</v>
      </c>
      <c r="E11323" t="s">
        <v>11530</v>
      </c>
      <c r="F11323" t="s">
        <v>11540</v>
      </c>
      <c r="G11323" t="s">
        <v>61</v>
      </c>
      <c r="H11323" t="s">
        <v>18</v>
      </c>
      <c r="I11323" t="s">
        <v>11541</v>
      </c>
      <c r="J11323">
        <v>2018</v>
      </c>
      <c r="K11323">
        <v>650.53</v>
      </c>
      <c r="L11323">
        <v>29</v>
      </c>
      <c r="M11323">
        <v>1</v>
      </c>
      <c r="N11323">
        <f t="shared" si="440"/>
        <v>0</v>
      </c>
      <c r="O11323">
        <f t="shared" ref="O11323:O11360" si="441">IF(OR(L11323="",L11323&lt;=0),1,0)</f>
        <v>0</v>
      </c>
      <c r="P11323" t="s">
        <v>12694</v>
      </c>
    </row>
    <row r="11324" spans="2:16" x14ac:dyDescent="0.25">
      <c r="B11324" t="s">
        <v>11330</v>
      </c>
      <c r="C11324" s="119" t="s">
        <v>60</v>
      </c>
      <c r="D11324" t="s">
        <v>11537</v>
      </c>
      <c r="E11324" t="s">
        <v>11530</v>
      </c>
      <c r="F11324" t="s">
        <v>11540</v>
      </c>
      <c r="G11324" t="s">
        <v>61</v>
      </c>
      <c r="H11324" t="s">
        <v>18</v>
      </c>
      <c r="I11324" t="s">
        <v>11541</v>
      </c>
      <c r="J11324">
        <v>2018</v>
      </c>
      <c r="K11324">
        <v>658.76</v>
      </c>
      <c r="L11324">
        <v>74</v>
      </c>
      <c r="M11324">
        <v>1</v>
      </c>
      <c r="N11324">
        <f t="shared" si="440"/>
        <v>0</v>
      </c>
      <c r="O11324">
        <f t="shared" si="441"/>
        <v>0</v>
      </c>
      <c r="P11324" t="s">
        <v>12694</v>
      </c>
    </row>
    <row r="11325" spans="2:16" x14ac:dyDescent="0.25">
      <c r="B11325" t="s">
        <v>11331</v>
      </c>
      <c r="C11325" s="119" t="s">
        <v>60</v>
      </c>
      <c r="D11325" t="s">
        <v>11550</v>
      </c>
      <c r="E11325" t="s">
        <v>11530</v>
      </c>
      <c r="F11325" t="s">
        <v>11540</v>
      </c>
      <c r="G11325" t="s">
        <v>61</v>
      </c>
      <c r="H11325" t="s">
        <v>18</v>
      </c>
      <c r="I11325" t="s">
        <v>11541</v>
      </c>
      <c r="J11325">
        <v>2018</v>
      </c>
      <c r="K11325">
        <v>649.99</v>
      </c>
      <c r="L11325">
        <v>26</v>
      </c>
      <c r="M11325">
        <v>1</v>
      </c>
      <c r="N11325">
        <f t="shared" si="440"/>
        <v>0</v>
      </c>
      <c r="O11325">
        <f t="shared" si="441"/>
        <v>0</v>
      </c>
      <c r="P11325" t="s">
        <v>12694</v>
      </c>
    </row>
    <row r="11326" spans="2:16" x14ac:dyDescent="0.25">
      <c r="B11326" t="s">
        <v>11332</v>
      </c>
      <c r="C11326" s="119" t="s">
        <v>60</v>
      </c>
      <c r="D11326" t="s">
        <v>11550</v>
      </c>
      <c r="E11326" t="s">
        <v>11530</v>
      </c>
      <c r="F11326" t="s">
        <v>11540</v>
      </c>
      <c r="G11326" t="s">
        <v>61</v>
      </c>
      <c r="H11326" t="s">
        <v>18</v>
      </c>
      <c r="I11326" t="s">
        <v>11541</v>
      </c>
      <c r="J11326">
        <v>2018</v>
      </c>
      <c r="K11326">
        <v>650.16999999999996</v>
      </c>
      <c r="L11326">
        <v>27</v>
      </c>
      <c r="M11326">
        <v>1</v>
      </c>
      <c r="N11326">
        <f t="shared" si="440"/>
        <v>0</v>
      </c>
      <c r="O11326">
        <f t="shared" si="441"/>
        <v>0</v>
      </c>
      <c r="P11326" t="s">
        <v>12694</v>
      </c>
    </row>
    <row r="11327" spans="2:16" x14ac:dyDescent="0.25">
      <c r="B11327" t="s">
        <v>11333</v>
      </c>
      <c r="C11327" s="119" t="s">
        <v>60</v>
      </c>
      <c r="D11327" t="s">
        <v>11550</v>
      </c>
      <c r="E11327" t="s">
        <v>11530</v>
      </c>
      <c r="F11327" t="s">
        <v>11540</v>
      </c>
      <c r="G11327" t="s">
        <v>61</v>
      </c>
      <c r="H11327" t="s">
        <v>18</v>
      </c>
      <c r="I11327" t="s">
        <v>11541</v>
      </c>
      <c r="J11327">
        <v>2018</v>
      </c>
      <c r="K11327">
        <v>650.16999999999996</v>
      </c>
      <c r="L11327">
        <v>27</v>
      </c>
      <c r="M11327">
        <v>1</v>
      </c>
      <c r="N11327">
        <f t="shared" si="440"/>
        <v>0</v>
      </c>
      <c r="O11327">
        <f t="shared" si="441"/>
        <v>0</v>
      </c>
      <c r="P11327" t="s">
        <v>12694</v>
      </c>
    </row>
    <row r="11328" spans="2:16" x14ac:dyDescent="0.25">
      <c r="B11328" t="s">
        <v>11334</v>
      </c>
      <c r="C11328" s="119" t="s">
        <v>60</v>
      </c>
      <c r="D11328" t="s">
        <v>11550</v>
      </c>
      <c r="E11328" t="s">
        <v>11530</v>
      </c>
      <c r="F11328" t="s">
        <v>11540</v>
      </c>
      <c r="G11328" t="s">
        <v>61</v>
      </c>
      <c r="H11328" t="s">
        <v>18</v>
      </c>
      <c r="I11328" t="s">
        <v>11541</v>
      </c>
      <c r="J11328">
        <v>2018</v>
      </c>
      <c r="K11328">
        <v>649.99</v>
      </c>
      <c r="L11328">
        <v>26</v>
      </c>
      <c r="M11328">
        <v>1</v>
      </c>
      <c r="N11328">
        <f t="shared" si="440"/>
        <v>0</v>
      </c>
      <c r="O11328">
        <f t="shared" si="441"/>
        <v>0</v>
      </c>
      <c r="P11328" t="s">
        <v>12694</v>
      </c>
    </row>
    <row r="11329" spans="2:16" x14ac:dyDescent="0.25">
      <c r="B11329" t="s">
        <v>11335</v>
      </c>
      <c r="C11329" s="119" t="s">
        <v>60</v>
      </c>
      <c r="D11329" t="s">
        <v>11537</v>
      </c>
      <c r="E11329" t="s">
        <v>11530</v>
      </c>
      <c r="F11329" t="s">
        <v>11540</v>
      </c>
      <c r="G11329" t="s">
        <v>61</v>
      </c>
      <c r="H11329" t="s">
        <v>18</v>
      </c>
      <c r="I11329" t="s">
        <v>11541</v>
      </c>
      <c r="J11329">
        <v>2018</v>
      </c>
      <c r="K11329">
        <v>657.1</v>
      </c>
      <c r="L11329">
        <v>65</v>
      </c>
      <c r="M11329">
        <v>1</v>
      </c>
      <c r="N11329">
        <f t="shared" si="440"/>
        <v>0</v>
      </c>
      <c r="O11329">
        <f t="shared" si="441"/>
        <v>0</v>
      </c>
      <c r="P11329" t="s">
        <v>12694</v>
      </c>
    </row>
    <row r="11330" spans="2:16" x14ac:dyDescent="0.25">
      <c r="B11330" t="s">
        <v>11336</v>
      </c>
      <c r="C11330" s="119" t="s">
        <v>60</v>
      </c>
      <c r="D11330" t="s">
        <v>11537</v>
      </c>
      <c r="E11330" t="s">
        <v>11530</v>
      </c>
      <c r="F11330" t="s">
        <v>11540</v>
      </c>
      <c r="G11330" t="s">
        <v>61</v>
      </c>
      <c r="H11330" t="s">
        <v>18</v>
      </c>
      <c r="I11330" t="s">
        <v>11533</v>
      </c>
      <c r="J11330">
        <v>2018</v>
      </c>
      <c r="K11330">
        <v>656.83</v>
      </c>
      <c r="L11330">
        <v>31</v>
      </c>
      <c r="M11330">
        <v>1</v>
      </c>
      <c r="N11330">
        <f t="shared" si="440"/>
        <v>0</v>
      </c>
      <c r="O11330">
        <f t="shared" si="441"/>
        <v>0</v>
      </c>
      <c r="P11330" t="s">
        <v>12694</v>
      </c>
    </row>
    <row r="11331" spans="2:16" x14ac:dyDescent="0.25">
      <c r="B11331" t="s">
        <v>11337</v>
      </c>
      <c r="C11331" s="119" t="s">
        <v>60</v>
      </c>
      <c r="D11331" t="s">
        <v>11537</v>
      </c>
      <c r="E11331" t="s">
        <v>11530</v>
      </c>
      <c r="F11331" t="s">
        <v>11540</v>
      </c>
      <c r="G11331" t="s">
        <v>61</v>
      </c>
      <c r="H11331" t="s">
        <v>18</v>
      </c>
      <c r="I11331" t="s">
        <v>11533</v>
      </c>
      <c r="J11331">
        <v>2018</v>
      </c>
      <c r="K11331">
        <v>656.07</v>
      </c>
      <c r="L11331">
        <v>29</v>
      </c>
      <c r="M11331">
        <v>1</v>
      </c>
      <c r="N11331">
        <f t="shared" si="440"/>
        <v>0</v>
      </c>
      <c r="O11331">
        <f t="shared" si="441"/>
        <v>0</v>
      </c>
      <c r="P11331" t="s">
        <v>12694</v>
      </c>
    </row>
    <row r="11332" spans="2:16" x14ac:dyDescent="0.25">
      <c r="B11332" t="s">
        <v>11338</v>
      </c>
      <c r="C11332" s="119" t="s">
        <v>60</v>
      </c>
      <c r="D11332" t="s">
        <v>11537</v>
      </c>
      <c r="E11332" t="s">
        <v>11530</v>
      </c>
      <c r="F11332" t="s">
        <v>11540</v>
      </c>
      <c r="G11332" t="s">
        <v>61</v>
      </c>
      <c r="H11332" t="s">
        <v>18</v>
      </c>
      <c r="I11332" t="s">
        <v>11533</v>
      </c>
      <c r="J11332">
        <v>2018</v>
      </c>
      <c r="K11332">
        <v>659.46</v>
      </c>
      <c r="L11332">
        <v>38</v>
      </c>
      <c r="M11332">
        <v>1</v>
      </c>
      <c r="N11332">
        <f t="shared" si="440"/>
        <v>0</v>
      </c>
      <c r="O11332">
        <f t="shared" si="441"/>
        <v>0</v>
      </c>
      <c r="P11332" t="s">
        <v>12694</v>
      </c>
    </row>
    <row r="11333" spans="2:16" x14ac:dyDescent="0.25">
      <c r="B11333" t="s">
        <v>11339</v>
      </c>
      <c r="C11333" s="119" t="s">
        <v>60</v>
      </c>
      <c r="D11333" t="s">
        <v>11537</v>
      </c>
      <c r="E11333" t="s">
        <v>11530</v>
      </c>
      <c r="F11333" t="s">
        <v>11540</v>
      </c>
      <c r="G11333" t="s">
        <v>61</v>
      </c>
      <c r="H11333" t="s">
        <v>18</v>
      </c>
      <c r="I11333" t="s">
        <v>11533</v>
      </c>
      <c r="J11333">
        <v>2018</v>
      </c>
      <c r="K11333">
        <v>658.16</v>
      </c>
      <c r="L11333">
        <v>29</v>
      </c>
      <c r="M11333">
        <v>1</v>
      </c>
      <c r="N11333">
        <f t="shared" si="440"/>
        <v>0</v>
      </c>
      <c r="O11333">
        <f t="shared" si="441"/>
        <v>0</v>
      </c>
      <c r="P11333" t="s">
        <v>12694</v>
      </c>
    </row>
    <row r="11334" spans="2:16" x14ac:dyDescent="0.25">
      <c r="B11334" t="s">
        <v>11340</v>
      </c>
      <c r="C11334" s="119" t="s">
        <v>60</v>
      </c>
      <c r="D11334" t="s">
        <v>11537</v>
      </c>
      <c r="E11334" t="s">
        <v>11530</v>
      </c>
      <c r="F11334" t="s">
        <v>11540</v>
      </c>
      <c r="G11334" t="s">
        <v>61</v>
      </c>
      <c r="H11334" t="s">
        <v>18</v>
      </c>
      <c r="I11334" t="s">
        <v>11541</v>
      </c>
      <c r="J11334">
        <v>2018</v>
      </c>
      <c r="K11334">
        <v>649.25</v>
      </c>
      <c r="L11334">
        <v>22</v>
      </c>
      <c r="M11334">
        <v>1</v>
      </c>
      <c r="N11334">
        <f t="shared" si="440"/>
        <v>0</v>
      </c>
      <c r="O11334">
        <f t="shared" si="441"/>
        <v>0</v>
      </c>
      <c r="P11334" t="s">
        <v>12694</v>
      </c>
    </row>
    <row r="11335" spans="2:16" x14ac:dyDescent="0.25">
      <c r="B11335" t="s">
        <v>11341</v>
      </c>
      <c r="C11335" s="119" t="s">
        <v>60</v>
      </c>
      <c r="D11335" t="s">
        <v>11537</v>
      </c>
      <c r="E11335" t="s">
        <v>11530</v>
      </c>
      <c r="F11335" t="s">
        <v>11540</v>
      </c>
      <c r="G11335" t="s">
        <v>61</v>
      </c>
      <c r="H11335" t="s">
        <v>18</v>
      </c>
      <c r="I11335" t="s">
        <v>11541</v>
      </c>
      <c r="J11335">
        <v>2018</v>
      </c>
      <c r="K11335">
        <v>685.45</v>
      </c>
      <c r="L11335">
        <v>31</v>
      </c>
      <c r="M11335">
        <v>1</v>
      </c>
      <c r="N11335">
        <f t="shared" si="440"/>
        <v>0</v>
      </c>
      <c r="O11335">
        <f t="shared" si="441"/>
        <v>0</v>
      </c>
      <c r="P11335" t="s">
        <v>12694</v>
      </c>
    </row>
    <row r="11336" spans="2:16" x14ac:dyDescent="0.25">
      <c r="B11336" t="s">
        <v>11342</v>
      </c>
      <c r="C11336" s="119" t="s">
        <v>60</v>
      </c>
      <c r="D11336" t="s">
        <v>11537</v>
      </c>
      <c r="E11336" t="s">
        <v>11530</v>
      </c>
      <c r="F11336" t="s">
        <v>11540</v>
      </c>
      <c r="G11336" t="s">
        <v>61</v>
      </c>
      <c r="H11336" t="s">
        <v>18</v>
      </c>
      <c r="I11336" t="s">
        <v>11541</v>
      </c>
      <c r="J11336">
        <v>2018</v>
      </c>
      <c r="K11336">
        <v>683.8</v>
      </c>
      <c r="L11336">
        <v>22</v>
      </c>
      <c r="M11336">
        <v>1</v>
      </c>
      <c r="N11336">
        <f t="shared" si="440"/>
        <v>0</v>
      </c>
      <c r="O11336">
        <f t="shared" si="441"/>
        <v>0</v>
      </c>
      <c r="P11336" t="s">
        <v>12694</v>
      </c>
    </row>
    <row r="11337" spans="2:16" x14ac:dyDescent="0.25">
      <c r="B11337" t="s">
        <v>11343</v>
      </c>
      <c r="C11337" s="119" t="s">
        <v>60</v>
      </c>
      <c r="D11337" t="s">
        <v>11537</v>
      </c>
      <c r="E11337" t="s">
        <v>11530</v>
      </c>
      <c r="F11337" t="s">
        <v>11540</v>
      </c>
      <c r="G11337" t="s">
        <v>61</v>
      </c>
      <c r="H11337" t="s">
        <v>18</v>
      </c>
      <c r="I11337" t="s">
        <v>11541</v>
      </c>
      <c r="J11337">
        <v>2018</v>
      </c>
      <c r="K11337">
        <v>652.25</v>
      </c>
      <c r="L11337">
        <v>27</v>
      </c>
      <c r="M11337">
        <v>1</v>
      </c>
      <c r="N11337">
        <f t="shared" si="440"/>
        <v>0</v>
      </c>
      <c r="O11337">
        <f t="shared" si="441"/>
        <v>0</v>
      </c>
      <c r="P11337" t="s">
        <v>12694</v>
      </c>
    </row>
    <row r="11338" spans="2:16" x14ac:dyDescent="0.25">
      <c r="B11338" t="s">
        <v>11344</v>
      </c>
      <c r="C11338" s="119" t="s">
        <v>60</v>
      </c>
      <c r="D11338" t="s">
        <v>11537</v>
      </c>
      <c r="E11338" t="s">
        <v>11530</v>
      </c>
      <c r="F11338" t="s">
        <v>11540</v>
      </c>
      <c r="G11338" t="s">
        <v>61</v>
      </c>
      <c r="H11338" t="s">
        <v>18</v>
      </c>
      <c r="I11338" t="s">
        <v>11541</v>
      </c>
      <c r="J11338">
        <v>2018</v>
      </c>
      <c r="K11338">
        <v>683.25</v>
      </c>
      <c r="L11338">
        <v>19</v>
      </c>
      <c r="M11338">
        <v>1</v>
      </c>
      <c r="N11338">
        <f t="shared" si="440"/>
        <v>0</v>
      </c>
      <c r="O11338">
        <f t="shared" si="441"/>
        <v>0</v>
      </c>
      <c r="P11338" t="s">
        <v>12694</v>
      </c>
    </row>
    <row r="11339" spans="2:16" x14ac:dyDescent="0.25">
      <c r="B11339" t="s">
        <v>11345</v>
      </c>
      <c r="C11339" s="119" t="s">
        <v>60</v>
      </c>
      <c r="D11339" t="s">
        <v>11537</v>
      </c>
      <c r="E11339" t="s">
        <v>11530</v>
      </c>
      <c r="F11339" t="s">
        <v>11540</v>
      </c>
      <c r="G11339" t="s">
        <v>61</v>
      </c>
      <c r="H11339" t="s">
        <v>18</v>
      </c>
      <c r="I11339" t="s">
        <v>11541</v>
      </c>
      <c r="J11339">
        <v>2018</v>
      </c>
      <c r="K11339">
        <v>632.4</v>
      </c>
      <c r="L11339">
        <v>41</v>
      </c>
      <c r="M11339">
        <v>1</v>
      </c>
      <c r="N11339">
        <f t="shared" ref="N11339:N11402" si="442">IF(K11339&lt;100,1,0)</f>
        <v>0</v>
      </c>
      <c r="O11339">
        <f t="shared" si="441"/>
        <v>0</v>
      </c>
      <c r="P11339" t="s">
        <v>12694</v>
      </c>
    </row>
    <row r="11340" spans="2:16" x14ac:dyDescent="0.25">
      <c r="B11340" t="s">
        <v>11346</v>
      </c>
      <c r="C11340" s="119" t="s">
        <v>60</v>
      </c>
      <c r="D11340" t="s">
        <v>11537</v>
      </c>
      <c r="E11340" t="s">
        <v>11530</v>
      </c>
      <c r="F11340" t="s">
        <v>11540</v>
      </c>
      <c r="G11340" t="s">
        <v>61</v>
      </c>
      <c r="H11340" t="s">
        <v>18</v>
      </c>
      <c r="I11340" t="s">
        <v>11533</v>
      </c>
      <c r="J11340">
        <v>2018</v>
      </c>
      <c r="K11340">
        <v>793.12</v>
      </c>
      <c r="L11340">
        <v>132</v>
      </c>
      <c r="M11340">
        <v>1</v>
      </c>
      <c r="N11340">
        <f t="shared" si="442"/>
        <v>0</v>
      </c>
      <c r="O11340">
        <f t="shared" si="441"/>
        <v>0</v>
      </c>
      <c r="P11340" t="s">
        <v>12694</v>
      </c>
    </row>
    <row r="11341" spans="2:16" x14ac:dyDescent="0.25">
      <c r="B11341" t="s">
        <v>11347</v>
      </c>
      <c r="C11341" s="119" t="s">
        <v>60</v>
      </c>
      <c r="D11341" t="s">
        <v>11537</v>
      </c>
      <c r="E11341" t="s">
        <v>11530</v>
      </c>
      <c r="F11341" t="s">
        <v>11540</v>
      </c>
      <c r="G11341" t="s">
        <v>61</v>
      </c>
      <c r="H11341" t="s">
        <v>18</v>
      </c>
      <c r="I11341" t="s">
        <v>11541</v>
      </c>
      <c r="J11341">
        <v>2018</v>
      </c>
      <c r="K11341">
        <v>660.16</v>
      </c>
      <c r="L11341">
        <v>15</v>
      </c>
      <c r="M11341">
        <v>1</v>
      </c>
      <c r="N11341">
        <f t="shared" si="442"/>
        <v>0</v>
      </c>
      <c r="O11341">
        <f t="shared" si="441"/>
        <v>0</v>
      </c>
      <c r="P11341" t="s">
        <v>12694</v>
      </c>
    </row>
    <row r="11342" spans="2:16" x14ac:dyDescent="0.25">
      <c r="B11342" t="s">
        <v>11348</v>
      </c>
      <c r="C11342" s="119" t="s">
        <v>60</v>
      </c>
      <c r="D11342" t="s">
        <v>11550</v>
      </c>
      <c r="E11342" t="s">
        <v>11530</v>
      </c>
      <c r="F11342" t="s">
        <v>11540</v>
      </c>
      <c r="G11342" t="s">
        <v>61</v>
      </c>
      <c r="H11342" t="s">
        <v>18</v>
      </c>
      <c r="I11342" t="s">
        <v>11533</v>
      </c>
      <c r="J11342">
        <v>2018</v>
      </c>
      <c r="K11342">
        <v>2027.21</v>
      </c>
      <c r="L11342">
        <v>201</v>
      </c>
      <c r="M11342">
        <v>1</v>
      </c>
      <c r="N11342">
        <f t="shared" si="442"/>
        <v>0</v>
      </c>
      <c r="O11342">
        <f t="shared" si="441"/>
        <v>0</v>
      </c>
      <c r="P11342" t="s">
        <v>12694</v>
      </c>
    </row>
    <row r="11343" spans="2:16" x14ac:dyDescent="0.25">
      <c r="B11343" t="s">
        <v>11349</v>
      </c>
      <c r="C11343" s="119" t="s">
        <v>60</v>
      </c>
      <c r="D11343" t="s">
        <v>11563</v>
      </c>
      <c r="E11343" t="s">
        <v>11530</v>
      </c>
      <c r="F11343" t="s">
        <v>11540</v>
      </c>
      <c r="G11343" t="s">
        <v>61</v>
      </c>
      <c r="H11343" t="s">
        <v>18</v>
      </c>
      <c r="I11343" t="s">
        <v>11533</v>
      </c>
      <c r="J11343">
        <v>2018</v>
      </c>
      <c r="K11343">
        <v>1792.55</v>
      </c>
      <c r="L11343">
        <v>98</v>
      </c>
      <c r="M11343">
        <v>1</v>
      </c>
      <c r="N11343">
        <f t="shared" si="442"/>
        <v>0</v>
      </c>
      <c r="O11343">
        <f t="shared" si="441"/>
        <v>0</v>
      </c>
      <c r="P11343" t="s">
        <v>12694</v>
      </c>
    </row>
    <row r="11344" spans="2:16" x14ac:dyDescent="0.25">
      <c r="B11344" t="s">
        <v>11350</v>
      </c>
      <c r="C11344" s="119" t="s">
        <v>60</v>
      </c>
      <c r="D11344" t="s">
        <v>11537</v>
      </c>
      <c r="E11344" t="s">
        <v>11530</v>
      </c>
      <c r="F11344" t="s">
        <v>11540</v>
      </c>
      <c r="G11344" t="s">
        <v>61</v>
      </c>
      <c r="H11344" t="s">
        <v>18</v>
      </c>
      <c r="I11344" t="s">
        <v>11541</v>
      </c>
      <c r="J11344">
        <v>2018</v>
      </c>
      <c r="K11344">
        <v>2801.84</v>
      </c>
      <c r="L11344">
        <v>27</v>
      </c>
      <c r="M11344">
        <v>1</v>
      </c>
      <c r="N11344">
        <f t="shared" si="442"/>
        <v>0</v>
      </c>
      <c r="O11344">
        <f t="shared" si="441"/>
        <v>0</v>
      </c>
      <c r="P11344" t="s">
        <v>12694</v>
      </c>
    </row>
    <row r="11345" spans="2:16" x14ac:dyDescent="0.25">
      <c r="B11345" t="s">
        <v>11351</v>
      </c>
      <c r="C11345" s="119" t="s">
        <v>60</v>
      </c>
      <c r="D11345" t="s">
        <v>11537</v>
      </c>
      <c r="E11345" t="s">
        <v>11530</v>
      </c>
      <c r="F11345" t="s">
        <v>11540</v>
      </c>
      <c r="G11345" t="s">
        <v>61</v>
      </c>
      <c r="H11345" t="s">
        <v>18</v>
      </c>
      <c r="I11345" t="s">
        <v>11541</v>
      </c>
      <c r="J11345">
        <v>2018</v>
      </c>
      <c r="K11345">
        <v>0</v>
      </c>
      <c r="M11345">
        <v>1</v>
      </c>
      <c r="N11345">
        <f t="shared" si="442"/>
        <v>1</v>
      </c>
      <c r="O11345">
        <f t="shared" si="441"/>
        <v>1</v>
      </c>
      <c r="P11345" t="s">
        <v>11528</v>
      </c>
    </row>
    <row r="11346" spans="2:16" x14ac:dyDescent="0.25">
      <c r="B11346" t="s">
        <v>11352</v>
      </c>
      <c r="C11346" s="119" t="s">
        <v>60</v>
      </c>
      <c r="D11346" t="s">
        <v>11537</v>
      </c>
      <c r="E11346" t="s">
        <v>11530</v>
      </c>
      <c r="F11346" t="s">
        <v>11540</v>
      </c>
      <c r="G11346" t="s">
        <v>61</v>
      </c>
      <c r="H11346" t="s">
        <v>18</v>
      </c>
      <c r="I11346" t="s">
        <v>11541</v>
      </c>
      <c r="J11346">
        <v>2018</v>
      </c>
      <c r="K11346">
        <v>0</v>
      </c>
      <c r="M11346">
        <v>1</v>
      </c>
      <c r="N11346">
        <f t="shared" si="442"/>
        <v>1</v>
      </c>
      <c r="O11346">
        <f t="shared" si="441"/>
        <v>1</v>
      </c>
      <c r="P11346" t="s">
        <v>11528</v>
      </c>
    </row>
    <row r="11347" spans="2:16" x14ac:dyDescent="0.25">
      <c r="B11347" t="s">
        <v>11353</v>
      </c>
      <c r="C11347" s="119" t="s">
        <v>60</v>
      </c>
      <c r="D11347" t="s">
        <v>11539</v>
      </c>
      <c r="E11347" t="s">
        <v>11530</v>
      </c>
      <c r="F11347" t="s">
        <v>11540</v>
      </c>
      <c r="G11347" t="s">
        <v>61</v>
      </c>
      <c r="H11347" t="s">
        <v>18</v>
      </c>
      <c r="I11347" t="s">
        <v>11541</v>
      </c>
      <c r="J11347">
        <v>2018</v>
      </c>
      <c r="K11347">
        <v>0</v>
      </c>
      <c r="M11347">
        <v>1</v>
      </c>
      <c r="N11347">
        <f t="shared" si="442"/>
        <v>1</v>
      </c>
      <c r="O11347">
        <f t="shared" si="441"/>
        <v>1</v>
      </c>
      <c r="P11347" t="s">
        <v>11528</v>
      </c>
    </row>
    <row r="11348" spans="2:16" x14ac:dyDescent="0.25">
      <c r="B11348" t="s">
        <v>11354</v>
      </c>
      <c r="C11348" s="119" t="s">
        <v>60</v>
      </c>
      <c r="D11348" t="s">
        <v>11550</v>
      </c>
      <c r="E11348" t="s">
        <v>11530</v>
      </c>
      <c r="F11348" t="s">
        <v>11540</v>
      </c>
      <c r="G11348" t="s">
        <v>61</v>
      </c>
      <c r="H11348" t="s">
        <v>18</v>
      </c>
      <c r="I11348" t="s">
        <v>11541</v>
      </c>
      <c r="J11348">
        <v>2018</v>
      </c>
      <c r="K11348">
        <v>0</v>
      </c>
      <c r="M11348">
        <v>1</v>
      </c>
      <c r="N11348">
        <f t="shared" si="442"/>
        <v>1</v>
      </c>
      <c r="O11348">
        <f t="shared" si="441"/>
        <v>1</v>
      </c>
      <c r="P11348" t="s">
        <v>11528</v>
      </c>
    </row>
    <row r="11349" spans="2:16" x14ac:dyDescent="0.25">
      <c r="B11349" t="s">
        <v>11355</v>
      </c>
      <c r="C11349" s="119" t="s">
        <v>60</v>
      </c>
      <c r="D11349" t="s">
        <v>11542</v>
      </c>
      <c r="E11349" t="s">
        <v>11530</v>
      </c>
      <c r="F11349" t="s">
        <v>11540</v>
      </c>
      <c r="G11349" t="s">
        <v>61</v>
      </c>
      <c r="H11349" t="s">
        <v>18</v>
      </c>
      <c r="I11349" t="s">
        <v>11541</v>
      </c>
      <c r="J11349">
        <v>2018</v>
      </c>
      <c r="K11349">
        <v>0</v>
      </c>
      <c r="M11349">
        <v>1</v>
      </c>
      <c r="N11349">
        <f t="shared" si="442"/>
        <v>1</v>
      </c>
      <c r="O11349">
        <f t="shared" si="441"/>
        <v>1</v>
      </c>
      <c r="P11349" t="s">
        <v>11528</v>
      </c>
    </row>
    <row r="11350" spans="2:16" x14ac:dyDescent="0.25">
      <c r="B11350" t="s">
        <v>11356</v>
      </c>
      <c r="C11350" s="119" t="s">
        <v>60</v>
      </c>
      <c r="D11350" t="s">
        <v>11539</v>
      </c>
      <c r="E11350" t="s">
        <v>11530</v>
      </c>
      <c r="F11350" t="s">
        <v>11540</v>
      </c>
      <c r="G11350" t="s">
        <v>61</v>
      </c>
      <c r="H11350" t="s">
        <v>18</v>
      </c>
      <c r="I11350" t="s">
        <v>11541</v>
      </c>
      <c r="J11350">
        <v>2018</v>
      </c>
      <c r="K11350">
        <v>0</v>
      </c>
      <c r="M11350">
        <v>1</v>
      </c>
      <c r="N11350">
        <f t="shared" si="442"/>
        <v>1</v>
      </c>
      <c r="O11350">
        <f t="shared" si="441"/>
        <v>1</v>
      </c>
      <c r="P11350" t="s">
        <v>11528</v>
      </c>
    </row>
    <row r="11351" spans="2:16" x14ac:dyDescent="0.25">
      <c r="B11351" t="s">
        <v>11357</v>
      </c>
      <c r="C11351" s="119" t="s">
        <v>60</v>
      </c>
      <c r="D11351" t="s">
        <v>11537</v>
      </c>
      <c r="E11351" t="s">
        <v>11530</v>
      </c>
      <c r="F11351" t="s">
        <v>11540</v>
      </c>
      <c r="G11351" t="s">
        <v>61</v>
      </c>
      <c r="H11351" t="s">
        <v>18</v>
      </c>
      <c r="I11351" t="s">
        <v>11541</v>
      </c>
      <c r="J11351">
        <v>2018</v>
      </c>
      <c r="K11351">
        <v>0</v>
      </c>
      <c r="M11351">
        <v>1</v>
      </c>
      <c r="N11351">
        <f t="shared" si="442"/>
        <v>1</v>
      </c>
      <c r="O11351">
        <f t="shared" si="441"/>
        <v>1</v>
      </c>
      <c r="P11351" t="s">
        <v>11528</v>
      </c>
    </row>
    <row r="11352" spans="2:16" x14ac:dyDescent="0.25">
      <c r="B11352" t="s">
        <v>11358</v>
      </c>
      <c r="C11352" s="119" t="s">
        <v>60</v>
      </c>
      <c r="D11352" t="s">
        <v>11537</v>
      </c>
      <c r="E11352" t="s">
        <v>11530</v>
      </c>
      <c r="F11352" t="s">
        <v>11540</v>
      </c>
      <c r="G11352" t="s">
        <v>61</v>
      </c>
      <c r="H11352" t="s">
        <v>18</v>
      </c>
      <c r="I11352" t="s">
        <v>11541</v>
      </c>
      <c r="J11352">
        <v>2018</v>
      </c>
      <c r="K11352">
        <v>0</v>
      </c>
      <c r="M11352">
        <v>1</v>
      </c>
      <c r="N11352">
        <f t="shared" si="442"/>
        <v>1</v>
      </c>
      <c r="O11352">
        <f t="shared" si="441"/>
        <v>1</v>
      </c>
      <c r="P11352" t="s">
        <v>11528</v>
      </c>
    </row>
    <row r="11353" spans="2:16" x14ac:dyDescent="0.25">
      <c r="B11353" t="s">
        <v>11359</v>
      </c>
      <c r="C11353" s="119" t="s">
        <v>60</v>
      </c>
      <c r="D11353" t="s">
        <v>11550</v>
      </c>
      <c r="E11353" t="s">
        <v>11530</v>
      </c>
      <c r="F11353" t="s">
        <v>11540</v>
      </c>
      <c r="G11353" t="s">
        <v>61</v>
      </c>
      <c r="H11353" t="s">
        <v>18</v>
      </c>
      <c r="I11353" t="s">
        <v>11541</v>
      </c>
      <c r="J11353">
        <v>2018</v>
      </c>
      <c r="K11353">
        <v>0</v>
      </c>
      <c r="M11353">
        <v>1</v>
      </c>
      <c r="N11353">
        <f t="shared" si="442"/>
        <v>1</v>
      </c>
      <c r="O11353">
        <f t="shared" si="441"/>
        <v>1</v>
      </c>
      <c r="P11353" t="s">
        <v>11528</v>
      </c>
    </row>
    <row r="11354" spans="2:16" x14ac:dyDescent="0.25">
      <c r="B11354" t="s">
        <v>11360</v>
      </c>
      <c r="C11354" s="119" t="s">
        <v>60</v>
      </c>
      <c r="D11354" t="s">
        <v>11537</v>
      </c>
      <c r="E11354" t="s">
        <v>11530</v>
      </c>
      <c r="F11354" t="s">
        <v>11540</v>
      </c>
      <c r="G11354" t="s">
        <v>61</v>
      </c>
      <c r="H11354" t="s">
        <v>18</v>
      </c>
      <c r="I11354" t="s">
        <v>11541</v>
      </c>
      <c r="J11354">
        <v>2018</v>
      </c>
      <c r="K11354">
        <v>0</v>
      </c>
      <c r="M11354">
        <v>1</v>
      </c>
      <c r="N11354">
        <f t="shared" si="442"/>
        <v>1</v>
      </c>
      <c r="O11354">
        <f t="shared" si="441"/>
        <v>1</v>
      </c>
      <c r="P11354" t="s">
        <v>11528</v>
      </c>
    </row>
    <row r="11355" spans="2:16" x14ac:dyDescent="0.25">
      <c r="B11355" t="s">
        <v>11361</v>
      </c>
      <c r="C11355" s="119" t="s">
        <v>60</v>
      </c>
      <c r="D11355" t="s">
        <v>11537</v>
      </c>
      <c r="E11355" t="s">
        <v>11530</v>
      </c>
      <c r="F11355" t="s">
        <v>11540</v>
      </c>
      <c r="G11355" t="s">
        <v>61</v>
      </c>
      <c r="H11355" t="s">
        <v>18</v>
      </c>
      <c r="I11355" t="s">
        <v>11541</v>
      </c>
      <c r="J11355">
        <v>2018</v>
      </c>
      <c r="K11355">
        <v>0</v>
      </c>
      <c r="M11355">
        <v>1</v>
      </c>
      <c r="N11355">
        <f t="shared" si="442"/>
        <v>1</v>
      </c>
      <c r="O11355">
        <f t="shared" si="441"/>
        <v>1</v>
      </c>
      <c r="P11355" t="s">
        <v>11528</v>
      </c>
    </row>
    <row r="11356" spans="2:16" x14ac:dyDescent="0.25">
      <c r="B11356" t="s">
        <v>11362</v>
      </c>
      <c r="C11356" s="119" t="s">
        <v>60</v>
      </c>
      <c r="D11356" t="s">
        <v>11537</v>
      </c>
      <c r="E11356" t="s">
        <v>11530</v>
      </c>
      <c r="F11356" t="s">
        <v>11540</v>
      </c>
      <c r="G11356" t="s">
        <v>61</v>
      </c>
      <c r="H11356" t="s">
        <v>18</v>
      </c>
      <c r="I11356" t="s">
        <v>11541</v>
      </c>
      <c r="J11356">
        <v>2018</v>
      </c>
      <c r="K11356">
        <v>0</v>
      </c>
      <c r="M11356">
        <v>1</v>
      </c>
      <c r="N11356">
        <f t="shared" si="442"/>
        <v>1</v>
      </c>
      <c r="O11356">
        <f t="shared" si="441"/>
        <v>1</v>
      </c>
      <c r="P11356" t="s">
        <v>11528</v>
      </c>
    </row>
    <row r="11357" spans="2:16" x14ac:dyDescent="0.25">
      <c r="B11357" t="s">
        <v>11363</v>
      </c>
      <c r="C11357" s="119" t="s">
        <v>60</v>
      </c>
      <c r="D11357" t="s">
        <v>11539</v>
      </c>
      <c r="E11357" t="s">
        <v>11530</v>
      </c>
      <c r="F11357" t="s">
        <v>11540</v>
      </c>
      <c r="G11357" t="s">
        <v>61</v>
      </c>
      <c r="H11357" t="s">
        <v>18</v>
      </c>
      <c r="I11357" t="s">
        <v>11541</v>
      </c>
      <c r="J11357">
        <v>2018</v>
      </c>
      <c r="K11357">
        <v>0</v>
      </c>
      <c r="M11357">
        <v>1</v>
      </c>
      <c r="N11357">
        <f t="shared" si="442"/>
        <v>1</v>
      </c>
      <c r="O11357">
        <f t="shared" si="441"/>
        <v>1</v>
      </c>
      <c r="P11357" t="s">
        <v>11528</v>
      </c>
    </row>
    <row r="11358" spans="2:16" x14ac:dyDescent="0.25">
      <c r="B11358" t="s">
        <v>11364</v>
      </c>
      <c r="C11358" s="119" t="s">
        <v>60</v>
      </c>
      <c r="D11358" t="s">
        <v>11550</v>
      </c>
      <c r="E11358" t="s">
        <v>11530</v>
      </c>
      <c r="F11358" t="s">
        <v>11540</v>
      </c>
      <c r="G11358" t="s">
        <v>61</v>
      </c>
      <c r="H11358" t="s">
        <v>18</v>
      </c>
      <c r="I11358" t="s">
        <v>11541</v>
      </c>
      <c r="J11358">
        <v>2018</v>
      </c>
      <c r="K11358">
        <v>0</v>
      </c>
      <c r="M11358">
        <v>1</v>
      </c>
      <c r="N11358">
        <f t="shared" si="442"/>
        <v>1</v>
      </c>
      <c r="O11358">
        <f t="shared" si="441"/>
        <v>1</v>
      </c>
      <c r="P11358" t="s">
        <v>11528</v>
      </c>
    </row>
    <row r="11359" spans="2:16" x14ac:dyDescent="0.25">
      <c r="B11359" t="s">
        <v>11365</v>
      </c>
      <c r="C11359" s="119" t="s">
        <v>60</v>
      </c>
      <c r="D11359" t="s">
        <v>11537</v>
      </c>
      <c r="E11359" t="s">
        <v>11530</v>
      </c>
      <c r="F11359" t="s">
        <v>11540</v>
      </c>
      <c r="G11359" t="s">
        <v>61</v>
      </c>
      <c r="H11359" t="s">
        <v>18</v>
      </c>
      <c r="I11359" t="s">
        <v>11541</v>
      </c>
      <c r="J11359">
        <v>2018</v>
      </c>
      <c r="K11359">
        <v>0</v>
      </c>
      <c r="M11359">
        <v>1</v>
      </c>
      <c r="N11359">
        <f t="shared" si="442"/>
        <v>1</v>
      </c>
      <c r="O11359">
        <f t="shared" si="441"/>
        <v>1</v>
      </c>
      <c r="P11359" t="s">
        <v>11528</v>
      </c>
    </row>
    <row r="11360" spans="2:16" x14ac:dyDescent="0.25">
      <c r="B11360" t="s">
        <v>11366</v>
      </c>
      <c r="C11360" s="119" t="s">
        <v>4</v>
      </c>
      <c r="D11360" t="s">
        <v>11550</v>
      </c>
      <c r="E11360" t="s">
        <v>11530</v>
      </c>
      <c r="F11360" t="s">
        <v>11540</v>
      </c>
      <c r="G11360" t="s">
        <v>61</v>
      </c>
      <c r="H11360" t="s">
        <v>18</v>
      </c>
      <c r="I11360" t="s">
        <v>3</v>
      </c>
      <c r="J11360">
        <v>2018</v>
      </c>
      <c r="K11360">
        <v>0</v>
      </c>
      <c r="M11360">
        <v>1</v>
      </c>
      <c r="N11360">
        <f t="shared" si="442"/>
        <v>1</v>
      </c>
      <c r="O11360">
        <f t="shared" si="441"/>
        <v>1</v>
      </c>
      <c r="P11360" t="s">
        <v>11528</v>
      </c>
    </row>
    <row r="11361" spans="2:16" x14ac:dyDescent="0.25">
      <c r="B11361" t="s">
        <v>11367</v>
      </c>
      <c r="C11361" s="119" t="s">
        <v>60</v>
      </c>
      <c r="D11361" t="s">
        <v>11544</v>
      </c>
      <c r="E11361" t="s">
        <v>11530</v>
      </c>
      <c r="F11361" t="s">
        <v>11540</v>
      </c>
      <c r="G11361" t="s">
        <v>61</v>
      </c>
      <c r="H11361" t="s">
        <v>18</v>
      </c>
      <c r="I11361" t="s">
        <v>11541</v>
      </c>
      <c r="J11361">
        <v>2018</v>
      </c>
      <c r="K11361">
        <v>2248.21</v>
      </c>
      <c r="L11361">
        <v>122</v>
      </c>
      <c r="M11361">
        <v>1</v>
      </c>
      <c r="N11361">
        <f t="shared" si="442"/>
        <v>0</v>
      </c>
      <c r="O11361">
        <f t="shared" ref="O11361:O11415" si="443">IF(OR(L11361="",L11361&lt;=0),1,0)</f>
        <v>0</v>
      </c>
      <c r="P11361" t="s">
        <v>12694</v>
      </c>
    </row>
    <row r="11362" spans="2:16" x14ac:dyDescent="0.25">
      <c r="B11362" t="s">
        <v>11368</v>
      </c>
      <c r="C11362" s="119" t="s">
        <v>60</v>
      </c>
      <c r="D11362" t="s">
        <v>11544</v>
      </c>
      <c r="E11362" t="s">
        <v>11530</v>
      </c>
      <c r="F11362" t="s">
        <v>11540</v>
      </c>
      <c r="G11362" t="s">
        <v>61</v>
      </c>
      <c r="H11362" t="s">
        <v>18</v>
      </c>
      <c r="I11362" t="s">
        <v>11541</v>
      </c>
      <c r="J11362">
        <v>2018</v>
      </c>
      <c r="K11362">
        <v>753.08</v>
      </c>
      <c r="L11362">
        <v>74</v>
      </c>
      <c r="M11362">
        <v>1</v>
      </c>
      <c r="N11362">
        <f t="shared" si="442"/>
        <v>0</v>
      </c>
      <c r="O11362">
        <f t="shared" si="443"/>
        <v>0</v>
      </c>
      <c r="P11362" t="s">
        <v>12694</v>
      </c>
    </row>
    <row r="11363" spans="2:16" x14ac:dyDescent="0.25">
      <c r="B11363" t="s">
        <v>11369</v>
      </c>
      <c r="C11363" s="119" t="s">
        <v>60</v>
      </c>
      <c r="D11363" t="s">
        <v>11544</v>
      </c>
      <c r="E11363" t="s">
        <v>11530</v>
      </c>
      <c r="F11363" t="s">
        <v>11540</v>
      </c>
      <c r="G11363" t="s">
        <v>61</v>
      </c>
      <c r="H11363" t="s">
        <v>18</v>
      </c>
      <c r="I11363" t="s">
        <v>11541</v>
      </c>
      <c r="J11363">
        <v>2018</v>
      </c>
      <c r="K11363">
        <v>927.41</v>
      </c>
      <c r="L11363">
        <v>78</v>
      </c>
      <c r="M11363">
        <v>1</v>
      </c>
      <c r="N11363">
        <f t="shared" si="442"/>
        <v>0</v>
      </c>
      <c r="O11363">
        <f t="shared" si="443"/>
        <v>0</v>
      </c>
      <c r="P11363" t="s">
        <v>12694</v>
      </c>
    </row>
    <row r="11364" spans="2:16" x14ac:dyDescent="0.25">
      <c r="B11364" t="s">
        <v>11370</v>
      </c>
      <c r="C11364" s="119" t="s">
        <v>60</v>
      </c>
      <c r="D11364" t="s">
        <v>11544</v>
      </c>
      <c r="E11364" t="s">
        <v>11530</v>
      </c>
      <c r="F11364" t="s">
        <v>11540</v>
      </c>
      <c r="G11364" t="s">
        <v>61</v>
      </c>
      <c r="H11364" t="s">
        <v>18</v>
      </c>
      <c r="I11364" t="s">
        <v>11541</v>
      </c>
      <c r="J11364">
        <v>2018</v>
      </c>
      <c r="K11364">
        <v>5432.19</v>
      </c>
      <c r="L11364">
        <v>48</v>
      </c>
      <c r="M11364">
        <v>1</v>
      </c>
      <c r="N11364">
        <f t="shared" si="442"/>
        <v>0</v>
      </c>
      <c r="O11364">
        <f t="shared" si="443"/>
        <v>0</v>
      </c>
      <c r="P11364" t="s">
        <v>12694</v>
      </c>
    </row>
    <row r="11365" spans="2:16" x14ac:dyDescent="0.25">
      <c r="B11365" t="s">
        <v>11371</v>
      </c>
      <c r="C11365" s="119" t="s">
        <v>60</v>
      </c>
      <c r="D11365" t="s">
        <v>11544</v>
      </c>
      <c r="E11365" t="s">
        <v>11530</v>
      </c>
      <c r="F11365" t="s">
        <v>11540</v>
      </c>
      <c r="G11365" t="s">
        <v>61</v>
      </c>
      <c r="H11365" t="s">
        <v>18</v>
      </c>
      <c r="I11365" t="s">
        <v>11541</v>
      </c>
      <c r="J11365">
        <v>2018</v>
      </c>
      <c r="K11365">
        <v>3785.37</v>
      </c>
      <c r="L11365">
        <v>45</v>
      </c>
      <c r="M11365">
        <v>1</v>
      </c>
      <c r="N11365">
        <f t="shared" si="442"/>
        <v>0</v>
      </c>
      <c r="O11365">
        <f t="shared" si="443"/>
        <v>0</v>
      </c>
      <c r="P11365" t="s">
        <v>12693</v>
      </c>
    </row>
    <row r="11366" spans="2:16" x14ac:dyDescent="0.25">
      <c r="B11366" t="s">
        <v>11372</v>
      </c>
      <c r="C11366" s="119" t="s">
        <v>60</v>
      </c>
      <c r="D11366" t="s">
        <v>11544</v>
      </c>
      <c r="E11366" t="s">
        <v>11530</v>
      </c>
      <c r="F11366" t="s">
        <v>11540</v>
      </c>
      <c r="G11366" t="s">
        <v>61</v>
      </c>
      <c r="H11366" t="s">
        <v>18</v>
      </c>
      <c r="I11366" t="s">
        <v>11533</v>
      </c>
      <c r="J11366">
        <v>2018</v>
      </c>
      <c r="K11366">
        <v>5301.68</v>
      </c>
      <c r="L11366">
        <v>107</v>
      </c>
      <c r="M11366">
        <v>1</v>
      </c>
      <c r="N11366">
        <f t="shared" si="442"/>
        <v>0</v>
      </c>
      <c r="O11366">
        <f t="shared" si="443"/>
        <v>0</v>
      </c>
      <c r="P11366" t="s">
        <v>12693</v>
      </c>
    </row>
    <row r="11367" spans="2:16" x14ac:dyDescent="0.25">
      <c r="B11367" t="s">
        <v>11373</v>
      </c>
      <c r="C11367" s="119" t="s">
        <v>60</v>
      </c>
      <c r="D11367" t="s">
        <v>11544</v>
      </c>
      <c r="E11367" t="s">
        <v>11530</v>
      </c>
      <c r="F11367" t="s">
        <v>11540</v>
      </c>
      <c r="G11367" t="s">
        <v>61</v>
      </c>
      <c r="H11367" t="s">
        <v>18</v>
      </c>
      <c r="I11367" t="s">
        <v>11541</v>
      </c>
      <c r="J11367">
        <v>2018</v>
      </c>
      <c r="K11367">
        <v>2862.99</v>
      </c>
      <c r="L11367">
        <v>96</v>
      </c>
      <c r="M11367">
        <v>1</v>
      </c>
      <c r="N11367">
        <f t="shared" si="442"/>
        <v>0</v>
      </c>
      <c r="O11367">
        <f t="shared" si="443"/>
        <v>0</v>
      </c>
      <c r="P11367" t="s">
        <v>12693</v>
      </c>
    </row>
    <row r="11368" spans="2:16" x14ac:dyDescent="0.25">
      <c r="B11368" t="s">
        <v>11374</v>
      </c>
      <c r="C11368" s="119" t="s">
        <v>60</v>
      </c>
      <c r="D11368" t="s">
        <v>11544</v>
      </c>
      <c r="E11368" t="s">
        <v>11530</v>
      </c>
      <c r="F11368" t="s">
        <v>11540</v>
      </c>
      <c r="G11368" t="s">
        <v>61</v>
      </c>
      <c r="H11368" t="s">
        <v>18</v>
      </c>
      <c r="I11368" t="s">
        <v>11541</v>
      </c>
      <c r="J11368">
        <v>2018</v>
      </c>
      <c r="K11368">
        <v>7225.23</v>
      </c>
      <c r="L11368">
        <v>94</v>
      </c>
      <c r="M11368">
        <v>1</v>
      </c>
      <c r="N11368">
        <f t="shared" si="442"/>
        <v>0</v>
      </c>
      <c r="O11368">
        <f t="shared" si="443"/>
        <v>0</v>
      </c>
      <c r="P11368" t="s">
        <v>12693</v>
      </c>
    </row>
    <row r="11369" spans="2:16" x14ac:dyDescent="0.25">
      <c r="B11369" t="s">
        <v>11375</v>
      </c>
      <c r="C11369" s="119" t="s">
        <v>60</v>
      </c>
      <c r="D11369" t="s">
        <v>11544</v>
      </c>
      <c r="E11369" t="s">
        <v>11530</v>
      </c>
      <c r="F11369" t="s">
        <v>11540</v>
      </c>
      <c r="G11369" t="s">
        <v>61</v>
      </c>
      <c r="H11369" t="s">
        <v>18</v>
      </c>
      <c r="I11369" t="s">
        <v>11533</v>
      </c>
      <c r="J11369">
        <v>2018</v>
      </c>
      <c r="K11369">
        <v>1764.68</v>
      </c>
      <c r="L11369">
        <v>103</v>
      </c>
      <c r="M11369">
        <v>1</v>
      </c>
      <c r="N11369">
        <f t="shared" si="442"/>
        <v>0</v>
      </c>
      <c r="O11369">
        <f t="shared" si="443"/>
        <v>0</v>
      </c>
      <c r="P11369" t="s">
        <v>12693</v>
      </c>
    </row>
    <row r="11370" spans="2:16" x14ac:dyDescent="0.25">
      <c r="B11370" t="s">
        <v>11376</v>
      </c>
      <c r="C11370" s="119" t="s">
        <v>60</v>
      </c>
      <c r="D11370" t="s">
        <v>11549</v>
      </c>
      <c r="E11370" t="s">
        <v>11530</v>
      </c>
      <c r="F11370" t="s">
        <v>11540</v>
      </c>
      <c r="G11370" t="s">
        <v>61</v>
      </c>
      <c r="H11370" t="s">
        <v>18</v>
      </c>
      <c r="I11370" t="s">
        <v>11541</v>
      </c>
      <c r="J11370">
        <v>2018</v>
      </c>
      <c r="K11370">
        <v>1879.4</v>
      </c>
      <c r="L11370">
        <v>52</v>
      </c>
      <c r="M11370">
        <v>1</v>
      </c>
      <c r="N11370">
        <f t="shared" si="442"/>
        <v>0</v>
      </c>
      <c r="O11370">
        <f t="shared" si="443"/>
        <v>0</v>
      </c>
      <c r="P11370" t="s">
        <v>12693</v>
      </c>
    </row>
    <row r="11371" spans="2:16" x14ac:dyDescent="0.25">
      <c r="B11371" t="s">
        <v>11377</v>
      </c>
      <c r="C11371" s="119" t="s">
        <v>60</v>
      </c>
      <c r="D11371" t="s">
        <v>11544</v>
      </c>
      <c r="E11371" t="s">
        <v>11530</v>
      </c>
      <c r="F11371" t="s">
        <v>11540</v>
      </c>
      <c r="G11371" t="s">
        <v>61</v>
      </c>
      <c r="H11371" t="s">
        <v>18</v>
      </c>
      <c r="I11371" t="s">
        <v>11533</v>
      </c>
      <c r="J11371">
        <v>2018</v>
      </c>
      <c r="K11371">
        <v>2413.4699999999998</v>
      </c>
      <c r="L11371">
        <v>84</v>
      </c>
      <c r="M11371">
        <v>1</v>
      </c>
      <c r="N11371">
        <f t="shared" si="442"/>
        <v>0</v>
      </c>
      <c r="O11371">
        <f t="shared" si="443"/>
        <v>0</v>
      </c>
      <c r="P11371" t="s">
        <v>12693</v>
      </c>
    </row>
    <row r="11372" spans="2:16" x14ac:dyDescent="0.25">
      <c r="B11372" t="s">
        <v>11378</v>
      </c>
      <c r="C11372" s="119" t="s">
        <v>60</v>
      </c>
      <c r="D11372" t="s">
        <v>11567</v>
      </c>
      <c r="E11372" t="s">
        <v>11530</v>
      </c>
      <c r="F11372" t="s">
        <v>11540</v>
      </c>
      <c r="G11372" t="s">
        <v>61</v>
      </c>
      <c r="H11372" t="s">
        <v>18</v>
      </c>
      <c r="I11372" t="s">
        <v>11541</v>
      </c>
      <c r="J11372">
        <v>2018</v>
      </c>
      <c r="K11372">
        <v>2155.42</v>
      </c>
      <c r="L11372">
        <v>83</v>
      </c>
      <c r="M11372">
        <v>1</v>
      </c>
      <c r="N11372">
        <f t="shared" si="442"/>
        <v>0</v>
      </c>
      <c r="O11372">
        <f t="shared" si="443"/>
        <v>0</v>
      </c>
      <c r="P11372" t="s">
        <v>12693</v>
      </c>
    </row>
    <row r="11373" spans="2:16" x14ac:dyDescent="0.25">
      <c r="B11373" t="s">
        <v>11379</v>
      </c>
      <c r="C11373" s="119" t="s">
        <v>60</v>
      </c>
      <c r="D11373" t="s">
        <v>11568</v>
      </c>
      <c r="E11373" t="s">
        <v>11530</v>
      </c>
      <c r="F11373" t="s">
        <v>11540</v>
      </c>
      <c r="G11373" t="s">
        <v>61</v>
      </c>
      <c r="H11373" t="s">
        <v>18</v>
      </c>
      <c r="I11373" t="s">
        <v>11533</v>
      </c>
      <c r="J11373">
        <v>2018</v>
      </c>
      <c r="K11373">
        <v>2095.14</v>
      </c>
      <c r="L11373">
        <v>102</v>
      </c>
      <c r="M11373">
        <v>1</v>
      </c>
      <c r="N11373">
        <f t="shared" si="442"/>
        <v>0</v>
      </c>
      <c r="O11373">
        <f t="shared" si="443"/>
        <v>0</v>
      </c>
      <c r="P11373" t="s">
        <v>12693</v>
      </c>
    </row>
    <row r="11374" spans="2:16" x14ac:dyDescent="0.25">
      <c r="B11374" t="s">
        <v>11380</v>
      </c>
      <c r="C11374" s="119" t="s">
        <v>60</v>
      </c>
      <c r="D11374" t="s">
        <v>11544</v>
      </c>
      <c r="E11374" t="s">
        <v>11530</v>
      </c>
      <c r="F11374" t="s">
        <v>11540</v>
      </c>
      <c r="G11374" t="s">
        <v>61</v>
      </c>
      <c r="H11374" t="s">
        <v>18</v>
      </c>
      <c r="I11374" t="s">
        <v>11533</v>
      </c>
      <c r="J11374">
        <v>2018</v>
      </c>
      <c r="K11374">
        <v>805.77</v>
      </c>
      <c r="L11374">
        <v>82</v>
      </c>
      <c r="M11374">
        <v>1</v>
      </c>
      <c r="N11374">
        <f t="shared" si="442"/>
        <v>0</v>
      </c>
      <c r="O11374">
        <f t="shared" si="443"/>
        <v>0</v>
      </c>
      <c r="P11374" t="s">
        <v>12693</v>
      </c>
    </row>
    <row r="11375" spans="2:16" x14ac:dyDescent="0.25">
      <c r="B11375" t="s">
        <v>11381</v>
      </c>
      <c r="C11375" s="119" t="s">
        <v>60</v>
      </c>
      <c r="D11375" t="s">
        <v>11544</v>
      </c>
      <c r="E11375" t="s">
        <v>11530</v>
      </c>
      <c r="F11375" t="s">
        <v>11540</v>
      </c>
      <c r="G11375" t="s">
        <v>61</v>
      </c>
      <c r="H11375" t="s">
        <v>18</v>
      </c>
      <c r="I11375" t="s">
        <v>11533</v>
      </c>
      <c r="J11375">
        <v>2018</v>
      </c>
      <c r="K11375">
        <v>8020.92</v>
      </c>
      <c r="L11375">
        <v>137</v>
      </c>
      <c r="M11375">
        <v>1</v>
      </c>
      <c r="N11375">
        <f t="shared" si="442"/>
        <v>0</v>
      </c>
      <c r="O11375">
        <f t="shared" si="443"/>
        <v>0</v>
      </c>
      <c r="P11375" t="s">
        <v>12693</v>
      </c>
    </row>
    <row r="11376" spans="2:16" x14ac:dyDescent="0.25">
      <c r="B11376" t="s">
        <v>11382</v>
      </c>
      <c r="C11376" s="119" t="s">
        <v>60</v>
      </c>
      <c r="D11376" t="s">
        <v>11544</v>
      </c>
      <c r="E11376" t="s">
        <v>11530</v>
      </c>
      <c r="F11376" t="s">
        <v>11540</v>
      </c>
      <c r="G11376" t="s">
        <v>61</v>
      </c>
      <c r="H11376" t="s">
        <v>18</v>
      </c>
      <c r="I11376" t="s">
        <v>11533</v>
      </c>
      <c r="J11376">
        <v>2018</v>
      </c>
      <c r="K11376">
        <v>2650.97</v>
      </c>
      <c r="L11376">
        <v>84</v>
      </c>
      <c r="M11376">
        <v>1</v>
      </c>
      <c r="N11376">
        <f t="shared" si="442"/>
        <v>0</v>
      </c>
      <c r="O11376">
        <f t="shared" si="443"/>
        <v>0</v>
      </c>
      <c r="P11376" t="s">
        <v>12693</v>
      </c>
    </row>
    <row r="11377" spans="2:16" x14ac:dyDescent="0.25">
      <c r="B11377" t="s">
        <v>11383</v>
      </c>
      <c r="C11377" s="119" t="s">
        <v>60</v>
      </c>
      <c r="D11377" t="s">
        <v>11568</v>
      </c>
      <c r="E11377" t="s">
        <v>11530</v>
      </c>
      <c r="F11377" t="s">
        <v>11540</v>
      </c>
      <c r="G11377" t="s">
        <v>61</v>
      </c>
      <c r="H11377" t="s">
        <v>18</v>
      </c>
      <c r="I11377" t="s">
        <v>11541</v>
      </c>
      <c r="J11377">
        <v>2018</v>
      </c>
      <c r="K11377">
        <v>1436.81</v>
      </c>
      <c r="L11377">
        <v>44</v>
      </c>
      <c r="M11377">
        <v>1</v>
      </c>
      <c r="N11377">
        <f t="shared" si="442"/>
        <v>0</v>
      </c>
      <c r="O11377">
        <f t="shared" si="443"/>
        <v>0</v>
      </c>
      <c r="P11377" t="s">
        <v>12693</v>
      </c>
    </row>
    <row r="11378" spans="2:16" x14ac:dyDescent="0.25">
      <c r="B11378" t="s">
        <v>11384</v>
      </c>
      <c r="C11378" s="119" t="s">
        <v>60</v>
      </c>
      <c r="D11378" t="s">
        <v>11567</v>
      </c>
      <c r="E11378" t="s">
        <v>11530</v>
      </c>
      <c r="F11378" t="s">
        <v>11540</v>
      </c>
      <c r="G11378" t="s">
        <v>61</v>
      </c>
      <c r="H11378" t="s">
        <v>18</v>
      </c>
      <c r="I11378" t="s">
        <v>11541</v>
      </c>
      <c r="J11378">
        <v>2018</v>
      </c>
      <c r="K11378">
        <v>6724.54</v>
      </c>
      <c r="L11378">
        <v>98</v>
      </c>
      <c r="M11378">
        <v>1</v>
      </c>
      <c r="N11378">
        <f t="shared" si="442"/>
        <v>0</v>
      </c>
      <c r="O11378">
        <f t="shared" si="443"/>
        <v>0</v>
      </c>
      <c r="P11378" t="s">
        <v>12693</v>
      </c>
    </row>
    <row r="11379" spans="2:16" x14ac:dyDescent="0.25">
      <c r="B11379" t="s">
        <v>11385</v>
      </c>
      <c r="C11379" s="119" t="s">
        <v>60</v>
      </c>
      <c r="D11379" t="s">
        <v>11544</v>
      </c>
      <c r="E11379" t="s">
        <v>11530</v>
      </c>
      <c r="F11379" t="s">
        <v>11540</v>
      </c>
      <c r="G11379" t="s">
        <v>61</v>
      </c>
      <c r="H11379" t="s">
        <v>18</v>
      </c>
      <c r="I11379" t="s">
        <v>11533</v>
      </c>
      <c r="J11379">
        <v>2018</v>
      </c>
      <c r="K11379">
        <v>9412.25</v>
      </c>
      <c r="L11379">
        <v>144</v>
      </c>
      <c r="M11379">
        <v>1</v>
      </c>
      <c r="N11379">
        <f t="shared" si="442"/>
        <v>0</v>
      </c>
      <c r="O11379">
        <f t="shared" si="443"/>
        <v>0</v>
      </c>
      <c r="P11379" t="s">
        <v>12693</v>
      </c>
    </row>
    <row r="11380" spans="2:16" x14ac:dyDescent="0.25">
      <c r="B11380" t="s">
        <v>11386</v>
      </c>
      <c r="C11380" s="119" t="s">
        <v>4</v>
      </c>
      <c r="D11380" t="s">
        <v>11544</v>
      </c>
      <c r="E11380" t="s">
        <v>11530</v>
      </c>
      <c r="F11380" t="s">
        <v>11540</v>
      </c>
      <c r="G11380" t="s">
        <v>64</v>
      </c>
      <c r="H11380" t="s">
        <v>18</v>
      </c>
      <c r="I11380" t="s">
        <v>11541</v>
      </c>
      <c r="J11380">
        <v>2018</v>
      </c>
      <c r="K11380">
        <v>1000.03</v>
      </c>
      <c r="L11380">
        <v>58</v>
      </c>
      <c r="M11380">
        <v>1</v>
      </c>
      <c r="N11380">
        <f t="shared" si="442"/>
        <v>0</v>
      </c>
      <c r="O11380">
        <f t="shared" si="443"/>
        <v>0</v>
      </c>
      <c r="P11380" t="s">
        <v>12694</v>
      </c>
    </row>
    <row r="11381" spans="2:16" x14ac:dyDescent="0.25">
      <c r="B11381" t="s">
        <v>11387</v>
      </c>
      <c r="C11381" s="119" t="s">
        <v>4</v>
      </c>
      <c r="D11381" t="s">
        <v>11544</v>
      </c>
      <c r="E11381" t="s">
        <v>11530</v>
      </c>
      <c r="F11381" t="s">
        <v>11540</v>
      </c>
      <c r="G11381" t="s">
        <v>64</v>
      </c>
      <c r="H11381" t="s">
        <v>18</v>
      </c>
      <c r="I11381" t="s">
        <v>11541</v>
      </c>
      <c r="J11381">
        <v>2018</v>
      </c>
      <c r="K11381">
        <v>885.23</v>
      </c>
      <c r="L11381">
        <v>54</v>
      </c>
      <c r="M11381">
        <v>1</v>
      </c>
      <c r="N11381">
        <f t="shared" si="442"/>
        <v>0</v>
      </c>
      <c r="O11381">
        <f t="shared" si="443"/>
        <v>0</v>
      </c>
      <c r="P11381" t="s">
        <v>12694</v>
      </c>
    </row>
    <row r="11382" spans="2:16" x14ac:dyDescent="0.25">
      <c r="B11382" t="s">
        <v>11388</v>
      </c>
      <c r="C11382" s="119" t="s">
        <v>4</v>
      </c>
      <c r="D11382" t="s">
        <v>11544</v>
      </c>
      <c r="E11382" t="s">
        <v>11530</v>
      </c>
      <c r="F11382" t="s">
        <v>11540</v>
      </c>
      <c r="G11382" t="s">
        <v>61</v>
      </c>
      <c r="H11382" t="s">
        <v>18</v>
      </c>
      <c r="I11382" t="s">
        <v>11533</v>
      </c>
      <c r="J11382">
        <v>2018</v>
      </c>
      <c r="K11382">
        <v>5333.2</v>
      </c>
      <c r="L11382">
        <v>286</v>
      </c>
      <c r="M11382">
        <v>1</v>
      </c>
      <c r="N11382">
        <f t="shared" si="442"/>
        <v>0</v>
      </c>
      <c r="O11382">
        <f t="shared" si="443"/>
        <v>0</v>
      </c>
      <c r="P11382" t="s">
        <v>12693</v>
      </c>
    </row>
    <row r="11383" spans="2:16" x14ac:dyDescent="0.25">
      <c r="B11383" t="s">
        <v>11389</v>
      </c>
      <c r="C11383" s="119" t="s">
        <v>4</v>
      </c>
      <c r="D11383" t="s">
        <v>11549</v>
      </c>
      <c r="E11383" t="s">
        <v>11530</v>
      </c>
      <c r="F11383" t="s">
        <v>11540</v>
      </c>
      <c r="G11383" t="s">
        <v>61</v>
      </c>
      <c r="H11383" t="s">
        <v>18</v>
      </c>
      <c r="I11383" t="s">
        <v>11541</v>
      </c>
      <c r="J11383">
        <v>2018</v>
      </c>
      <c r="K11383">
        <v>1475.18</v>
      </c>
      <c r="L11383">
        <v>25</v>
      </c>
      <c r="M11383">
        <v>1</v>
      </c>
      <c r="N11383">
        <f t="shared" si="442"/>
        <v>0</v>
      </c>
      <c r="O11383">
        <f t="shared" si="443"/>
        <v>0</v>
      </c>
      <c r="P11383" t="s">
        <v>12693</v>
      </c>
    </row>
    <row r="11384" spans="2:16" x14ac:dyDescent="0.25">
      <c r="B11384" t="s">
        <v>11390</v>
      </c>
      <c r="C11384" s="119" t="s">
        <v>4</v>
      </c>
      <c r="D11384" t="s">
        <v>11544</v>
      </c>
      <c r="E11384" t="s">
        <v>11530</v>
      </c>
      <c r="F11384" t="s">
        <v>11540</v>
      </c>
      <c r="G11384" t="s">
        <v>61</v>
      </c>
      <c r="H11384" t="s">
        <v>18</v>
      </c>
      <c r="I11384" t="s">
        <v>11541</v>
      </c>
      <c r="J11384">
        <v>2018</v>
      </c>
      <c r="K11384">
        <v>903.16</v>
      </c>
      <c r="L11384">
        <v>57</v>
      </c>
      <c r="M11384">
        <v>1</v>
      </c>
      <c r="N11384">
        <f t="shared" si="442"/>
        <v>0</v>
      </c>
      <c r="O11384">
        <f t="shared" si="443"/>
        <v>0</v>
      </c>
      <c r="P11384" t="s">
        <v>12693</v>
      </c>
    </row>
    <row r="11385" spans="2:16" x14ac:dyDescent="0.25">
      <c r="B11385" t="s">
        <v>11391</v>
      </c>
      <c r="C11385" s="119" t="s">
        <v>4</v>
      </c>
      <c r="D11385" t="s">
        <v>11549</v>
      </c>
      <c r="E11385" t="s">
        <v>11530</v>
      </c>
      <c r="F11385" t="s">
        <v>11540</v>
      </c>
      <c r="G11385" t="s">
        <v>61</v>
      </c>
      <c r="H11385" t="s">
        <v>18</v>
      </c>
      <c r="I11385" t="s">
        <v>11533</v>
      </c>
      <c r="J11385">
        <v>2018</v>
      </c>
      <c r="K11385">
        <v>832.3</v>
      </c>
      <c r="L11385">
        <v>1058</v>
      </c>
      <c r="M11385">
        <v>1</v>
      </c>
      <c r="N11385">
        <f t="shared" si="442"/>
        <v>0</v>
      </c>
      <c r="O11385">
        <f t="shared" si="443"/>
        <v>0</v>
      </c>
      <c r="P11385" t="s">
        <v>12693</v>
      </c>
    </row>
    <row r="11386" spans="2:16" x14ac:dyDescent="0.25">
      <c r="B11386" t="s">
        <v>11392</v>
      </c>
      <c r="C11386" s="119" t="s">
        <v>4</v>
      </c>
      <c r="D11386" t="s">
        <v>11549</v>
      </c>
      <c r="E11386" t="s">
        <v>11530</v>
      </c>
      <c r="F11386" t="s">
        <v>11540</v>
      </c>
      <c r="G11386" t="s">
        <v>61</v>
      </c>
      <c r="H11386" t="s">
        <v>18</v>
      </c>
      <c r="I11386" t="s">
        <v>11533</v>
      </c>
      <c r="J11386">
        <v>2018</v>
      </c>
      <c r="K11386">
        <v>920.94</v>
      </c>
      <c r="L11386">
        <v>81</v>
      </c>
      <c r="M11386">
        <v>1</v>
      </c>
      <c r="N11386">
        <f t="shared" si="442"/>
        <v>0</v>
      </c>
      <c r="O11386">
        <f t="shared" si="443"/>
        <v>0</v>
      </c>
      <c r="P11386" t="s">
        <v>11528</v>
      </c>
    </row>
    <row r="11387" spans="2:16" x14ac:dyDescent="0.25">
      <c r="B11387" t="s">
        <v>11393</v>
      </c>
      <c r="C11387" s="119" t="s">
        <v>60</v>
      </c>
      <c r="D11387" t="s">
        <v>11537</v>
      </c>
      <c r="E11387" t="s">
        <v>11530</v>
      </c>
      <c r="F11387" t="s">
        <v>11540</v>
      </c>
      <c r="G11387" t="s">
        <v>64</v>
      </c>
      <c r="H11387" t="s">
        <v>18</v>
      </c>
      <c r="I11387" t="s">
        <v>11533</v>
      </c>
      <c r="J11387">
        <v>2018</v>
      </c>
      <c r="K11387">
        <v>1822</v>
      </c>
      <c r="L11387">
        <v>92</v>
      </c>
      <c r="M11387">
        <v>1</v>
      </c>
      <c r="N11387">
        <f t="shared" si="442"/>
        <v>0</v>
      </c>
      <c r="O11387">
        <f t="shared" si="443"/>
        <v>0</v>
      </c>
      <c r="P11387" t="s">
        <v>12693</v>
      </c>
    </row>
    <row r="11388" spans="2:16" x14ac:dyDescent="0.25">
      <c r="B11388" t="s">
        <v>11394</v>
      </c>
      <c r="C11388" s="119" t="s">
        <v>60</v>
      </c>
      <c r="D11388" t="s">
        <v>11537</v>
      </c>
      <c r="E11388" t="s">
        <v>11530</v>
      </c>
      <c r="F11388" t="s">
        <v>11540</v>
      </c>
      <c r="G11388" t="s">
        <v>64</v>
      </c>
      <c r="H11388" t="s">
        <v>18</v>
      </c>
      <c r="I11388" t="s">
        <v>11533</v>
      </c>
      <c r="J11388">
        <v>2018</v>
      </c>
      <c r="K11388">
        <v>2017.46</v>
      </c>
      <c r="L11388">
        <v>166</v>
      </c>
      <c r="M11388">
        <v>1</v>
      </c>
      <c r="N11388">
        <f t="shared" si="442"/>
        <v>0</v>
      </c>
      <c r="O11388">
        <f t="shared" si="443"/>
        <v>0</v>
      </c>
      <c r="P11388" t="s">
        <v>12693</v>
      </c>
    </row>
    <row r="11389" spans="2:16" x14ac:dyDescent="0.25">
      <c r="B11389" t="s">
        <v>11395</v>
      </c>
      <c r="C11389" s="119" t="s">
        <v>60</v>
      </c>
      <c r="D11389" t="s">
        <v>11537</v>
      </c>
      <c r="E11389" t="s">
        <v>11530</v>
      </c>
      <c r="F11389" t="s">
        <v>11540</v>
      </c>
      <c r="G11389" t="s">
        <v>64</v>
      </c>
      <c r="H11389" t="s">
        <v>18</v>
      </c>
      <c r="I11389" t="s">
        <v>11533</v>
      </c>
      <c r="J11389">
        <v>2018</v>
      </c>
      <c r="K11389">
        <v>643.19000000000005</v>
      </c>
      <c r="L11389">
        <v>57</v>
      </c>
      <c r="M11389">
        <v>1</v>
      </c>
      <c r="N11389">
        <f t="shared" si="442"/>
        <v>0</v>
      </c>
      <c r="O11389">
        <f t="shared" si="443"/>
        <v>0</v>
      </c>
      <c r="P11389" t="s">
        <v>12694</v>
      </c>
    </row>
    <row r="11390" spans="2:16" x14ac:dyDescent="0.25">
      <c r="B11390" t="s">
        <v>11396</v>
      </c>
      <c r="C11390" s="119" t="s">
        <v>60</v>
      </c>
      <c r="D11390" t="s">
        <v>11537</v>
      </c>
      <c r="E11390" t="s">
        <v>11530</v>
      </c>
      <c r="F11390" t="s">
        <v>11540</v>
      </c>
      <c r="G11390" t="s">
        <v>64</v>
      </c>
      <c r="H11390" t="s">
        <v>18</v>
      </c>
      <c r="I11390" t="s">
        <v>11533</v>
      </c>
      <c r="J11390">
        <v>2018</v>
      </c>
      <c r="K11390">
        <v>634.99</v>
      </c>
      <c r="L11390">
        <v>33</v>
      </c>
      <c r="M11390">
        <v>1</v>
      </c>
      <c r="N11390">
        <f t="shared" si="442"/>
        <v>0</v>
      </c>
      <c r="O11390">
        <f t="shared" si="443"/>
        <v>0</v>
      </c>
      <c r="P11390" t="s">
        <v>12694</v>
      </c>
    </row>
    <row r="11391" spans="2:16" x14ac:dyDescent="0.25">
      <c r="B11391" t="s">
        <v>11397</v>
      </c>
      <c r="C11391" s="119" t="s">
        <v>60</v>
      </c>
      <c r="D11391" t="s">
        <v>11537</v>
      </c>
      <c r="E11391" t="s">
        <v>11530</v>
      </c>
      <c r="F11391" t="s">
        <v>11540</v>
      </c>
      <c r="G11391" t="s">
        <v>64</v>
      </c>
      <c r="H11391" t="s">
        <v>18</v>
      </c>
      <c r="I11391" t="s">
        <v>11533</v>
      </c>
      <c r="J11391">
        <v>2018</v>
      </c>
      <c r="K11391">
        <v>636.73</v>
      </c>
      <c r="L11391">
        <v>31</v>
      </c>
      <c r="M11391">
        <v>1</v>
      </c>
      <c r="N11391">
        <f t="shared" si="442"/>
        <v>0</v>
      </c>
      <c r="O11391">
        <f t="shared" si="443"/>
        <v>0</v>
      </c>
      <c r="P11391" t="s">
        <v>12694</v>
      </c>
    </row>
    <row r="11392" spans="2:16" x14ac:dyDescent="0.25">
      <c r="B11392" t="s">
        <v>11398</v>
      </c>
      <c r="C11392" s="119" t="s">
        <v>60</v>
      </c>
      <c r="D11392" t="s">
        <v>11537</v>
      </c>
      <c r="E11392" t="s">
        <v>11530</v>
      </c>
      <c r="F11392" t="s">
        <v>11540</v>
      </c>
      <c r="G11392" t="s">
        <v>64</v>
      </c>
      <c r="H11392" t="s">
        <v>18</v>
      </c>
      <c r="I11392" t="s">
        <v>11533</v>
      </c>
      <c r="J11392">
        <v>2018</v>
      </c>
      <c r="K11392">
        <v>659.65</v>
      </c>
      <c r="L11392">
        <v>26</v>
      </c>
      <c r="M11392">
        <v>1</v>
      </c>
      <c r="N11392">
        <f t="shared" si="442"/>
        <v>0</v>
      </c>
      <c r="O11392">
        <f t="shared" si="443"/>
        <v>0</v>
      </c>
      <c r="P11392" t="s">
        <v>12694</v>
      </c>
    </row>
    <row r="11393" spans="2:16" x14ac:dyDescent="0.25">
      <c r="B11393" t="s">
        <v>11399</v>
      </c>
      <c r="C11393" s="119" t="s">
        <v>60</v>
      </c>
      <c r="D11393" t="s">
        <v>11537</v>
      </c>
      <c r="E11393" t="s">
        <v>11530</v>
      </c>
      <c r="F11393" t="s">
        <v>11540</v>
      </c>
      <c r="G11393" t="s">
        <v>64</v>
      </c>
      <c r="H11393" t="s">
        <v>18</v>
      </c>
      <c r="I11393" t="s">
        <v>11533</v>
      </c>
      <c r="J11393">
        <v>2018</v>
      </c>
      <c r="K11393">
        <v>663.87</v>
      </c>
      <c r="L11393">
        <v>38</v>
      </c>
      <c r="M11393">
        <v>1</v>
      </c>
      <c r="N11393">
        <f t="shared" si="442"/>
        <v>0</v>
      </c>
      <c r="O11393">
        <f t="shared" si="443"/>
        <v>0</v>
      </c>
      <c r="P11393" t="s">
        <v>12694</v>
      </c>
    </row>
    <row r="11394" spans="2:16" x14ac:dyDescent="0.25">
      <c r="B11394" t="s">
        <v>11400</v>
      </c>
      <c r="C11394" s="119" t="s">
        <v>60</v>
      </c>
      <c r="D11394" t="s">
        <v>11537</v>
      </c>
      <c r="E11394" t="s">
        <v>11530</v>
      </c>
      <c r="F11394" t="s">
        <v>11540</v>
      </c>
      <c r="G11394" t="s">
        <v>64</v>
      </c>
      <c r="H11394" t="s">
        <v>18</v>
      </c>
      <c r="I11394" t="s">
        <v>11533</v>
      </c>
      <c r="J11394">
        <v>2018</v>
      </c>
      <c r="K11394">
        <v>665.39</v>
      </c>
      <c r="L11394">
        <v>47</v>
      </c>
      <c r="M11394">
        <v>1</v>
      </c>
      <c r="N11394">
        <f t="shared" si="442"/>
        <v>0</v>
      </c>
      <c r="O11394">
        <f t="shared" si="443"/>
        <v>0</v>
      </c>
      <c r="P11394" t="s">
        <v>12694</v>
      </c>
    </row>
    <row r="11395" spans="2:16" x14ac:dyDescent="0.25">
      <c r="B11395" t="s">
        <v>11401</v>
      </c>
      <c r="C11395" s="119" t="s">
        <v>60</v>
      </c>
      <c r="D11395" t="s">
        <v>11537</v>
      </c>
      <c r="E11395" t="s">
        <v>11530</v>
      </c>
      <c r="F11395" t="s">
        <v>11540</v>
      </c>
      <c r="G11395" t="s">
        <v>64</v>
      </c>
      <c r="H11395" t="s">
        <v>18</v>
      </c>
      <c r="I11395" t="s">
        <v>11533</v>
      </c>
      <c r="J11395">
        <v>2018</v>
      </c>
      <c r="K11395">
        <v>660.55</v>
      </c>
      <c r="L11395">
        <v>36</v>
      </c>
      <c r="M11395">
        <v>1</v>
      </c>
      <c r="N11395">
        <f t="shared" si="442"/>
        <v>0</v>
      </c>
      <c r="O11395">
        <f t="shared" si="443"/>
        <v>0</v>
      </c>
      <c r="P11395" t="s">
        <v>12694</v>
      </c>
    </row>
    <row r="11396" spans="2:16" x14ac:dyDescent="0.25">
      <c r="B11396" t="s">
        <v>11402</v>
      </c>
      <c r="C11396" s="119" t="s">
        <v>60</v>
      </c>
      <c r="D11396" t="s">
        <v>11537</v>
      </c>
      <c r="E11396" t="s">
        <v>11530</v>
      </c>
      <c r="F11396" t="s">
        <v>11540</v>
      </c>
      <c r="G11396" t="s">
        <v>64</v>
      </c>
      <c r="H11396" t="s">
        <v>18</v>
      </c>
      <c r="I11396" t="s">
        <v>11533</v>
      </c>
      <c r="J11396">
        <v>2018</v>
      </c>
      <c r="K11396">
        <v>635.77</v>
      </c>
      <c r="L11396">
        <v>27</v>
      </c>
      <c r="M11396">
        <v>1</v>
      </c>
      <c r="N11396">
        <f t="shared" si="442"/>
        <v>0</v>
      </c>
      <c r="O11396">
        <f t="shared" si="443"/>
        <v>0</v>
      </c>
      <c r="P11396" t="s">
        <v>12694</v>
      </c>
    </row>
    <row r="11397" spans="2:16" x14ac:dyDescent="0.25">
      <c r="B11397" t="s">
        <v>11403</v>
      </c>
      <c r="C11397" s="119" t="s">
        <v>60</v>
      </c>
      <c r="D11397" t="s">
        <v>11537</v>
      </c>
      <c r="E11397" t="s">
        <v>11530</v>
      </c>
      <c r="F11397" t="s">
        <v>11540</v>
      </c>
      <c r="G11397" t="s">
        <v>64</v>
      </c>
      <c r="H11397" t="s">
        <v>18</v>
      </c>
      <c r="I11397" t="s">
        <v>11533</v>
      </c>
      <c r="J11397">
        <v>2018</v>
      </c>
      <c r="K11397">
        <v>637.48</v>
      </c>
      <c r="L11397">
        <v>32</v>
      </c>
      <c r="M11397">
        <v>1</v>
      </c>
      <c r="N11397">
        <f t="shared" si="442"/>
        <v>0</v>
      </c>
      <c r="O11397">
        <f t="shared" si="443"/>
        <v>0</v>
      </c>
      <c r="P11397" t="s">
        <v>12694</v>
      </c>
    </row>
    <row r="11398" spans="2:16" x14ac:dyDescent="0.25">
      <c r="B11398" t="s">
        <v>11404</v>
      </c>
      <c r="C11398" s="119" t="s">
        <v>60</v>
      </c>
      <c r="D11398" t="s">
        <v>11537</v>
      </c>
      <c r="E11398" t="s">
        <v>11530</v>
      </c>
      <c r="F11398" t="s">
        <v>11540</v>
      </c>
      <c r="G11398" t="s">
        <v>64</v>
      </c>
      <c r="H11398" t="s">
        <v>18</v>
      </c>
      <c r="I11398" t="s">
        <v>11533</v>
      </c>
      <c r="J11398">
        <v>2018</v>
      </c>
      <c r="K11398">
        <v>1844.16</v>
      </c>
      <c r="L11398">
        <v>144</v>
      </c>
      <c r="M11398">
        <v>1</v>
      </c>
      <c r="N11398">
        <f t="shared" si="442"/>
        <v>0</v>
      </c>
      <c r="O11398">
        <f t="shared" si="443"/>
        <v>0</v>
      </c>
      <c r="P11398" t="s">
        <v>12694</v>
      </c>
    </row>
    <row r="11399" spans="2:16" x14ac:dyDescent="0.25">
      <c r="B11399" t="s">
        <v>11405</v>
      </c>
      <c r="C11399" s="119" t="s">
        <v>60</v>
      </c>
      <c r="D11399" t="s">
        <v>11537</v>
      </c>
      <c r="E11399" t="s">
        <v>11530</v>
      </c>
      <c r="F11399" t="s">
        <v>11540</v>
      </c>
      <c r="G11399" t="s">
        <v>64</v>
      </c>
      <c r="H11399" t="s">
        <v>18</v>
      </c>
      <c r="I11399" t="s">
        <v>11541</v>
      </c>
      <c r="J11399">
        <v>2018</v>
      </c>
      <c r="K11399">
        <v>685.48</v>
      </c>
      <c r="L11399">
        <v>28</v>
      </c>
      <c r="M11399">
        <v>1</v>
      </c>
      <c r="N11399">
        <f t="shared" si="442"/>
        <v>0</v>
      </c>
      <c r="O11399">
        <f t="shared" si="443"/>
        <v>0</v>
      </c>
      <c r="P11399" t="s">
        <v>12694</v>
      </c>
    </row>
    <row r="11400" spans="2:16" x14ac:dyDescent="0.25">
      <c r="B11400" t="s">
        <v>11406</v>
      </c>
      <c r="C11400" s="119" t="s">
        <v>60</v>
      </c>
      <c r="D11400" t="s">
        <v>11537</v>
      </c>
      <c r="E11400" t="s">
        <v>11530</v>
      </c>
      <c r="F11400" t="s">
        <v>11540</v>
      </c>
      <c r="G11400" t="s">
        <v>64</v>
      </c>
      <c r="H11400" t="s">
        <v>18</v>
      </c>
      <c r="I11400" t="s">
        <v>11533</v>
      </c>
      <c r="J11400">
        <v>2018</v>
      </c>
      <c r="K11400">
        <v>660.05</v>
      </c>
      <c r="L11400">
        <v>37</v>
      </c>
      <c r="M11400">
        <v>1</v>
      </c>
      <c r="N11400">
        <f t="shared" si="442"/>
        <v>0</v>
      </c>
      <c r="O11400">
        <f t="shared" si="443"/>
        <v>0</v>
      </c>
      <c r="P11400" t="s">
        <v>12694</v>
      </c>
    </row>
    <row r="11401" spans="2:16" x14ac:dyDescent="0.25">
      <c r="B11401" t="s">
        <v>11407</v>
      </c>
      <c r="C11401" s="119" t="s">
        <v>60</v>
      </c>
      <c r="D11401" t="s">
        <v>11537</v>
      </c>
      <c r="E11401" t="s">
        <v>11530</v>
      </c>
      <c r="F11401" t="s">
        <v>11540</v>
      </c>
      <c r="G11401" t="s">
        <v>64</v>
      </c>
      <c r="H11401" t="s">
        <v>18</v>
      </c>
      <c r="I11401" t="s">
        <v>11533</v>
      </c>
      <c r="J11401">
        <v>2018</v>
      </c>
      <c r="K11401">
        <v>660.55</v>
      </c>
      <c r="L11401">
        <v>40</v>
      </c>
      <c r="M11401">
        <v>1</v>
      </c>
      <c r="N11401">
        <f t="shared" si="442"/>
        <v>0</v>
      </c>
      <c r="O11401">
        <f t="shared" si="443"/>
        <v>0</v>
      </c>
      <c r="P11401" t="s">
        <v>12694</v>
      </c>
    </row>
    <row r="11402" spans="2:16" x14ac:dyDescent="0.25">
      <c r="B11402" t="s">
        <v>11408</v>
      </c>
      <c r="C11402" s="119" t="s">
        <v>60</v>
      </c>
      <c r="D11402" t="s">
        <v>11537</v>
      </c>
      <c r="E11402" t="s">
        <v>11530</v>
      </c>
      <c r="F11402" t="s">
        <v>11540</v>
      </c>
      <c r="G11402" t="s">
        <v>64</v>
      </c>
      <c r="H11402" t="s">
        <v>18</v>
      </c>
      <c r="I11402" t="s">
        <v>11533</v>
      </c>
      <c r="J11402">
        <v>2018</v>
      </c>
      <c r="K11402">
        <v>3912.98</v>
      </c>
      <c r="L11402">
        <v>71</v>
      </c>
      <c r="M11402">
        <v>1</v>
      </c>
      <c r="N11402">
        <f t="shared" si="442"/>
        <v>0</v>
      </c>
      <c r="O11402">
        <f t="shared" si="443"/>
        <v>0</v>
      </c>
      <c r="P11402" t="s">
        <v>12694</v>
      </c>
    </row>
    <row r="11403" spans="2:16" x14ac:dyDescent="0.25">
      <c r="B11403" t="s">
        <v>11409</v>
      </c>
      <c r="C11403" s="119" t="s">
        <v>60</v>
      </c>
      <c r="D11403" t="s">
        <v>11537</v>
      </c>
      <c r="E11403" t="s">
        <v>11530</v>
      </c>
      <c r="F11403" t="s">
        <v>11540</v>
      </c>
      <c r="G11403" t="s">
        <v>64</v>
      </c>
      <c r="H11403" t="s">
        <v>18</v>
      </c>
      <c r="I11403" t="s">
        <v>11533</v>
      </c>
      <c r="J11403">
        <v>2018</v>
      </c>
      <c r="K11403">
        <v>781.21</v>
      </c>
      <c r="L11403">
        <v>41</v>
      </c>
      <c r="M11403">
        <v>1</v>
      </c>
      <c r="N11403">
        <f t="shared" ref="N11403:N11466" si="444">IF(K11403&lt;100,1,0)</f>
        <v>0</v>
      </c>
      <c r="O11403">
        <f t="shared" si="443"/>
        <v>0</v>
      </c>
      <c r="P11403" t="s">
        <v>12694</v>
      </c>
    </row>
    <row r="11404" spans="2:16" x14ac:dyDescent="0.25">
      <c r="B11404" t="s">
        <v>11410</v>
      </c>
      <c r="C11404" s="119" t="s">
        <v>60</v>
      </c>
      <c r="D11404" t="s">
        <v>11550</v>
      </c>
      <c r="E11404" t="s">
        <v>11530</v>
      </c>
      <c r="F11404" t="s">
        <v>11540</v>
      </c>
      <c r="G11404" t="s">
        <v>61</v>
      </c>
      <c r="H11404" t="s">
        <v>18</v>
      </c>
      <c r="I11404" t="s">
        <v>11541</v>
      </c>
      <c r="J11404">
        <v>2018</v>
      </c>
      <c r="K11404">
        <v>664.05</v>
      </c>
      <c r="L11404">
        <v>31</v>
      </c>
      <c r="M11404">
        <v>1</v>
      </c>
      <c r="N11404">
        <f t="shared" si="444"/>
        <v>0</v>
      </c>
      <c r="O11404">
        <f t="shared" si="443"/>
        <v>0</v>
      </c>
      <c r="P11404" t="s">
        <v>12694</v>
      </c>
    </row>
    <row r="11405" spans="2:16" x14ac:dyDescent="0.25">
      <c r="B11405" t="s">
        <v>11411</v>
      </c>
      <c r="C11405" s="119" t="s">
        <v>60</v>
      </c>
      <c r="D11405" t="s">
        <v>11537</v>
      </c>
      <c r="E11405" t="s">
        <v>11530</v>
      </c>
      <c r="F11405" t="s">
        <v>11540</v>
      </c>
      <c r="G11405" t="s">
        <v>61</v>
      </c>
      <c r="H11405" t="s">
        <v>18</v>
      </c>
      <c r="I11405" t="s">
        <v>11533</v>
      </c>
      <c r="J11405">
        <v>2018</v>
      </c>
      <c r="K11405">
        <v>714.18</v>
      </c>
      <c r="L11405">
        <v>37</v>
      </c>
      <c r="M11405">
        <v>1</v>
      </c>
      <c r="N11405">
        <f t="shared" si="444"/>
        <v>0</v>
      </c>
      <c r="O11405">
        <f t="shared" si="443"/>
        <v>0</v>
      </c>
      <c r="P11405" t="s">
        <v>12694</v>
      </c>
    </row>
    <row r="11406" spans="2:16" x14ac:dyDescent="0.25">
      <c r="B11406" t="s">
        <v>11412</v>
      </c>
      <c r="C11406" s="119" t="s">
        <v>60</v>
      </c>
      <c r="D11406" t="s">
        <v>11537</v>
      </c>
      <c r="E11406" t="s">
        <v>11530</v>
      </c>
      <c r="F11406" t="s">
        <v>11540</v>
      </c>
      <c r="G11406" t="s">
        <v>61</v>
      </c>
      <c r="H11406" t="s">
        <v>18</v>
      </c>
      <c r="I11406" t="s">
        <v>11533</v>
      </c>
      <c r="J11406">
        <v>2018</v>
      </c>
      <c r="K11406">
        <v>637.42999999999995</v>
      </c>
      <c r="L11406">
        <v>32</v>
      </c>
      <c r="M11406">
        <v>1</v>
      </c>
      <c r="N11406">
        <f t="shared" si="444"/>
        <v>0</v>
      </c>
      <c r="O11406">
        <f t="shared" si="443"/>
        <v>0</v>
      </c>
      <c r="P11406" t="s">
        <v>12694</v>
      </c>
    </row>
    <row r="11407" spans="2:16" x14ac:dyDescent="0.25">
      <c r="B11407" t="s">
        <v>11413</v>
      </c>
      <c r="C11407" s="119" t="s">
        <v>60</v>
      </c>
      <c r="D11407" t="s">
        <v>11542</v>
      </c>
      <c r="E11407" t="s">
        <v>11530</v>
      </c>
      <c r="F11407" t="s">
        <v>11540</v>
      </c>
      <c r="G11407" t="s">
        <v>61</v>
      </c>
      <c r="H11407" t="s">
        <v>18</v>
      </c>
      <c r="I11407" t="s">
        <v>11533</v>
      </c>
      <c r="J11407">
        <v>2018</v>
      </c>
      <c r="K11407">
        <v>2004.17</v>
      </c>
      <c r="L11407">
        <v>202</v>
      </c>
      <c r="M11407">
        <v>1</v>
      </c>
      <c r="N11407">
        <f t="shared" si="444"/>
        <v>0</v>
      </c>
      <c r="O11407">
        <f t="shared" si="443"/>
        <v>0</v>
      </c>
      <c r="P11407" t="s">
        <v>12693</v>
      </c>
    </row>
    <row r="11408" spans="2:16" x14ac:dyDescent="0.25">
      <c r="B11408" t="s">
        <v>11414</v>
      </c>
      <c r="C11408" s="119" t="s">
        <v>60</v>
      </c>
      <c r="D11408" t="s">
        <v>11542</v>
      </c>
      <c r="E11408" t="s">
        <v>11530</v>
      </c>
      <c r="F11408" t="s">
        <v>11540</v>
      </c>
      <c r="G11408" t="s">
        <v>61</v>
      </c>
      <c r="H11408" t="s">
        <v>18</v>
      </c>
      <c r="I11408" t="s">
        <v>11533</v>
      </c>
      <c r="J11408">
        <v>2018</v>
      </c>
      <c r="K11408">
        <v>660.62</v>
      </c>
      <c r="L11408">
        <v>32</v>
      </c>
      <c r="M11408">
        <v>1</v>
      </c>
      <c r="N11408">
        <f t="shared" si="444"/>
        <v>0</v>
      </c>
      <c r="O11408">
        <f t="shared" si="443"/>
        <v>0</v>
      </c>
      <c r="P11408" t="s">
        <v>12694</v>
      </c>
    </row>
    <row r="11409" spans="2:16" x14ac:dyDescent="0.25">
      <c r="B11409" t="s">
        <v>11415</v>
      </c>
      <c r="C11409" s="119" t="s">
        <v>60</v>
      </c>
      <c r="D11409" t="s">
        <v>11537</v>
      </c>
      <c r="E11409" t="s">
        <v>11530</v>
      </c>
      <c r="F11409" t="s">
        <v>11540</v>
      </c>
      <c r="G11409" t="s">
        <v>61</v>
      </c>
      <c r="H11409" t="s">
        <v>18</v>
      </c>
      <c r="I11409" t="s">
        <v>11541</v>
      </c>
      <c r="J11409">
        <v>2018</v>
      </c>
      <c r="K11409">
        <v>685.16</v>
      </c>
      <c r="L11409">
        <v>23</v>
      </c>
      <c r="M11409">
        <v>1</v>
      </c>
      <c r="N11409">
        <f t="shared" si="444"/>
        <v>0</v>
      </c>
      <c r="O11409">
        <f t="shared" si="443"/>
        <v>0</v>
      </c>
      <c r="P11409" t="s">
        <v>12694</v>
      </c>
    </row>
    <row r="11410" spans="2:16" x14ac:dyDescent="0.25">
      <c r="B11410" t="s">
        <v>11416</v>
      </c>
      <c r="C11410" s="119" t="s">
        <v>60</v>
      </c>
      <c r="D11410" t="s">
        <v>11537</v>
      </c>
      <c r="E11410" t="s">
        <v>11530</v>
      </c>
      <c r="F11410" t="s">
        <v>11540</v>
      </c>
      <c r="G11410" t="s">
        <v>61</v>
      </c>
      <c r="H11410" t="s">
        <v>18</v>
      </c>
      <c r="I11410" t="s">
        <v>11541</v>
      </c>
      <c r="J11410">
        <v>2018</v>
      </c>
      <c r="K11410">
        <v>650.39</v>
      </c>
      <c r="L11410">
        <v>20</v>
      </c>
      <c r="M11410">
        <v>1</v>
      </c>
      <c r="N11410">
        <f t="shared" si="444"/>
        <v>0</v>
      </c>
      <c r="O11410">
        <f t="shared" si="443"/>
        <v>0</v>
      </c>
      <c r="P11410" t="s">
        <v>12694</v>
      </c>
    </row>
    <row r="11411" spans="2:16" x14ac:dyDescent="0.25">
      <c r="B11411" t="s">
        <v>11417</v>
      </c>
      <c r="C11411" s="119" t="s">
        <v>60</v>
      </c>
      <c r="D11411" t="s">
        <v>11539</v>
      </c>
      <c r="E11411" t="s">
        <v>11530</v>
      </c>
      <c r="F11411" t="s">
        <v>11540</v>
      </c>
      <c r="G11411" t="s">
        <v>61</v>
      </c>
      <c r="H11411" t="s">
        <v>18</v>
      </c>
      <c r="I11411" t="s">
        <v>11541</v>
      </c>
      <c r="J11411">
        <v>2018</v>
      </c>
      <c r="K11411">
        <v>666.88</v>
      </c>
      <c r="L11411">
        <v>24</v>
      </c>
      <c r="M11411">
        <v>1</v>
      </c>
      <c r="N11411">
        <f t="shared" si="444"/>
        <v>0</v>
      </c>
      <c r="O11411">
        <f t="shared" si="443"/>
        <v>0</v>
      </c>
      <c r="P11411" t="s">
        <v>12694</v>
      </c>
    </row>
    <row r="11412" spans="2:16" x14ac:dyDescent="0.25">
      <c r="B11412" t="s">
        <v>11418</v>
      </c>
      <c r="C11412" s="119" t="s">
        <v>60</v>
      </c>
      <c r="D11412" t="s">
        <v>11539</v>
      </c>
      <c r="E11412" t="s">
        <v>11530</v>
      </c>
      <c r="F11412" t="s">
        <v>11540</v>
      </c>
      <c r="G11412" t="s">
        <v>61</v>
      </c>
      <c r="H11412" t="s">
        <v>18</v>
      </c>
      <c r="I11412" t="s">
        <v>11541</v>
      </c>
      <c r="J11412">
        <v>2018</v>
      </c>
      <c r="K11412">
        <v>692</v>
      </c>
      <c r="L11412">
        <v>48</v>
      </c>
      <c r="M11412">
        <v>1</v>
      </c>
      <c r="N11412">
        <f t="shared" si="444"/>
        <v>0</v>
      </c>
      <c r="O11412">
        <f t="shared" si="443"/>
        <v>0</v>
      </c>
      <c r="P11412" t="s">
        <v>12694</v>
      </c>
    </row>
    <row r="11413" spans="2:16" x14ac:dyDescent="0.25">
      <c r="B11413" t="s">
        <v>11419</v>
      </c>
      <c r="C11413" s="119" t="s">
        <v>60</v>
      </c>
      <c r="D11413" t="s">
        <v>11550</v>
      </c>
      <c r="E11413" t="s">
        <v>11530</v>
      </c>
      <c r="F11413" t="s">
        <v>11540</v>
      </c>
      <c r="G11413" t="s">
        <v>61</v>
      </c>
      <c r="H11413" t="s">
        <v>18</v>
      </c>
      <c r="I11413" t="s">
        <v>11541</v>
      </c>
      <c r="J11413">
        <v>2018</v>
      </c>
      <c r="K11413">
        <v>652.23</v>
      </c>
      <c r="L11413">
        <v>29</v>
      </c>
      <c r="M11413">
        <v>1</v>
      </c>
      <c r="N11413">
        <f t="shared" si="444"/>
        <v>0</v>
      </c>
      <c r="O11413">
        <f t="shared" si="443"/>
        <v>0</v>
      </c>
      <c r="P11413" t="s">
        <v>12694</v>
      </c>
    </row>
    <row r="11414" spans="2:16" x14ac:dyDescent="0.25">
      <c r="B11414" t="s">
        <v>11420</v>
      </c>
      <c r="C11414" s="119" t="s">
        <v>60</v>
      </c>
      <c r="D11414" t="s">
        <v>11550</v>
      </c>
      <c r="E11414" t="s">
        <v>11530</v>
      </c>
      <c r="F11414" t="s">
        <v>11540</v>
      </c>
      <c r="G11414" t="s">
        <v>61</v>
      </c>
      <c r="H11414" t="s">
        <v>18</v>
      </c>
      <c r="I11414" t="s">
        <v>11541</v>
      </c>
      <c r="J11414">
        <v>2018</v>
      </c>
      <c r="K11414">
        <v>652.09</v>
      </c>
      <c r="L11414">
        <v>28</v>
      </c>
      <c r="M11414">
        <v>1</v>
      </c>
      <c r="N11414">
        <f t="shared" si="444"/>
        <v>0</v>
      </c>
      <c r="O11414">
        <f t="shared" si="443"/>
        <v>0</v>
      </c>
      <c r="P11414" t="s">
        <v>12694</v>
      </c>
    </row>
    <row r="11415" spans="2:16" x14ac:dyDescent="0.25">
      <c r="B11415" t="s">
        <v>11421</v>
      </c>
      <c r="C11415" s="119" t="s">
        <v>60</v>
      </c>
      <c r="D11415" t="s">
        <v>11550</v>
      </c>
      <c r="E11415" t="s">
        <v>11530</v>
      </c>
      <c r="F11415" t="s">
        <v>11540</v>
      </c>
      <c r="G11415" t="s">
        <v>61</v>
      </c>
      <c r="H11415" t="s">
        <v>18</v>
      </c>
      <c r="I11415" t="s">
        <v>11541</v>
      </c>
      <c r="J11415">
        <v>2018</v>
      </c>
      <c r="K11415">
        <v>654.1</v>
      </c>
      <c r="L11415">
        <v>39</v>
      </c>
      <c r="M11415">
        <v>1</v>
      </c>
      <c r="N11415">
        <f t="shared" si="444"/>
        <v>0</v>
      </c>
      <c r="O11415">
        <f t="shared" si="443"/>
        <v>0</v>
      </c>
      <c r="P11415" t="s">
        <v>12694</v>
      </c>
    </row>
    <row r="11416" spans="2:16" x14ac:dyDescent="0.25">
      <c r="B11416" t="s">
        <v>11422</v>
      </c>
      <c r="C11416" s="119" t="s">
        <v>60</v>
      </c>
      <c r="D11416" t="s">
        <v>11550</v>
      </c>
      <c r="E11416" t="s">
        <v>11530</v>
      </c>
      <c r="F11416" t="s">
        <v>11540</v>
      </c>
      <c r="G11416" t="s">
        <v>61</v>
      </c>
      <c r="H11416" t="s">
        <v>18</v>
      </c>
      <c r="I11416" t="s">
        <v>11541</v>
      </c>
      <c r="J11416">
        <v>2018</v>
      </c>
      <c r="K11416">
        <v>652.09</v>
      </c>
      <c r="L11416">
        <v>28</v>
      </c>
      <c r="M11416">
        <v>1</v>
      </c>
      <c r="N11416">
        <f t="shared" si="444"/>
        <v>0</v>
      </c>
      <c r="O11416">
        <f t="shared" ref="O11416:O11479" si="445">IF(OR(L11416="",L11416&lt;=0),1,0)</f>
        <v>0</v>
      </c>
      <c r="P11416" t="s">
        <v>12694</v>
      </c>
    </row>
    <row r="11417" spans="2:16" x14ac:dyDescent="0.25">
      <c r="B11417" t="s">
        <v>11423</v>
      </c>
      <c r="C11417" s="119" t="s">
        <v>60</v>
      </c>
      <c r="D11417" t="s">
        <v>11537</v>
      </c>
      <c r="E11417" t="s">
        <v>11530</v>
      </c>
      <c r="F11417" t="s">
        <v>11540</v>
      </c>
      <c r="G11417" t="s">
        <v>61</v>
      </c>
      <c r="H11417" t="s">
        <v>18</v>
      </c>
      <c r="I11417" t="s">
        <v>11541</v>
      </c>
      <c r="J11417">
        <v>2018</v>
      </c>
      <c r="K11417">
        <v>4033.44</v>
      </c>
      <c r="L11417">
        <v>109</v>
      </c>
      <c r="M11417">
        <v>1</v>
      </c>
      <c r="N11417">
        <f t="shared" si="444"/>
        <v>0</v>
      </c>
      <c r="O11417">
        <f t="shared" si="445"/>
        <v>0</v>
      </c>
      <c r="P11417" t="s">
        <v>12693</v>
      </c>
    </row>
    <row r="11418" spans="2:16" x14ac:dyDescent="0.25">
      <c r="B11418" t="s">
        <v>11424</v>
      </c>
      <c r="C11418" s="119" t="s">
        <v>60</v>
      </c>
      <c r="D11418" t="s">
        <v>11537</v>
      </c>
      <c r="E11418" t="s">
        <v>11530</v>
      </c>
      <c r="F11418" t="s">
        <v>11540</v>
      </c>
      <c r="G11418" t="s">
        <v>61</v>
      </c>
      <c r="H11418" t="s">
        <v>18</v>
      </c>
      <c r="I11418" t="s">
        <v>11541</v>
      </c>
      <c r="J11418">
        <v>2018</v>
      </c>
      <c r="K11418">
        <v>887.86</v>
      </c>
      <c r="L11418">
        <v>64</v>
      </c>
      <c r="M11418">
        <v>1</v>
      </c>
      <c r="N11418">
        <f t="shared" si="444"/>
        <v>0</v>
      </c>
      <c r="O11418">
        <f t="shared" si="445"/>
        <v>0</v>
      </c>
      <c r="P11418" t="s">
        <v>12694</v>
      </c>
    </row>
    <row r="11419" spans="2:16" x14ac:dyDescent="0.25">
      <c r="B11419" t="s">
        <v>11425</v>
      </c>
      <c r="C11419" s="119" t="s">
        <v>60</v>
      </c>
      <c r="D11419" t="s">
        <v>11537</v>
      </c>
      <c r="E11419" t="s">
        <v>11530</v>
      </c>
      <c r="F11419" t="s">
        <v>11540</v>
      </c>
      <c r="G11419" t="s">
        <v>61</v>
      </c>
      <c r="H11419" t="s">
        <v>18</v>
      </c>
      <c r="I11419" t="s">
        <v>11541</v>
      </c>
      <c r="J11419">
        <v>2018</v>
      </c>
      <c r="K11419">
        <v>669.09</v>
      </c>
      <c r="L11419">
        <v>57</v>
      </c>
      <c r="M11419">
        <v>1</v>
      </c>
      <c r="N11419">
        <f t="shared" si="444"/>
        <v>0</v>
      </c>
      <c r="O11419">
        <f t="shared" si="445"/>
        <v>0</v>
      </c>
      <c r="P11419" t="s">
        <v>12694</v>
      </c>
    </row>
    <row r="11420" spans="2:16" x14ac:dyDescent="0.25">
      <c r="B11420" t="s">
        <v>11426</v>
      </c>
      <c r="C11420" s="119" t="s">
        <v>60</v>
      </c>
      <c r="D11420" t="s">
        <v>11537</v>
      </c>
      <c r="E11420" t="s">
        <v>11530</v>
      </c>
      <c r="F11420" t="s">
        <v>11540</v>
      </c>
      <c r="G11420" t="s">
        <v>61</v>
      </c>
      <c r="H11420" t="s">
        <v>18</v>
      </c>
      <c r="I11420" t="s">
        <v>11541</v>
      </c>
      <c r="J11420">
        <v>2018</v>
      </c>
      <c r="K11420">
        <v>663.24</v>
      </c>
      <c r="L11420">
        <v>16</v>
      </c>
      <c r="M11420">
        <v>1</v>
      </c>
      <c r="N11420">
        <f t="shared" si="444"/>
        <v>0</v>
      </c>
      <c r="O11420">
        <f t="shared" si="445"/>
        <v>0</v>
      </c>
      <c r="P11420" t="s">
        <v>12694</v>
      </c>
    </row>
    <row r="11421" spans="2:16" x14ac:dyDescent="0.25">
      <c r="B11421" t="s">
        <v>11427</v>
      </c>
      <c r="C11421" s="119" t="s">
        <v>60</v>
      </c>
      <c r="D11421" t="s">
        <v>11550</v>
      </c>
      <c r="E11421" t="s">
        <v>11530</v>
      </c>
      <c r="F11421" t="s">
        <v>11540</v>
      </c>
      <c r="G11421" t="s">
        <v>61</v>
      </c>
      <c r="H11421" t="s">
        <v>18</v>
      </c>
      <c r="I11421" t="s">
        <v>11533</v>
      </c>
      <c r="J11421">
        <v>2018</v>
      </c>
      <c r="K11421">
        <v>873.5</v>
      </c>
      <c r="L11421">
        <v>163</v>
      </c>
      <c r="M11421">
        <v>1</v>
      </c>
      <c r="N11421">
        <f t="shared" si="444"/>
        <v>0</v>
      </c>
      <c r="O11421">
        <f t="shared" si="445"/>
        <v>0</v>
      </c>
      <c r="P11421" t="s">
        <v>12694</v>
      </c>
    </row>
    <row r="11422" spans="2:16" x14ac:dyDescent="0.25">
      <c r="B11422" t="s">
        <v>11428</v>
      </c>
      <c r="C11422" s="119" t="s">
        <v>60</v>
      </c>
      <c r="D11422" t="s">
        <v>11537</v>
      </c>
      <c r="E11422" t="s">
        <v>11530</v>
      </c>
      <c r="F11422" t="s">
        <v>11540</v>
      </c>
      <c r="G11422" t="s">
        <v>61</v>
      </c>
      <c r="H11422" t="s">
        <v>18</v>
      </c>
      <c r="I11422" t="s">
        <v>11541</v>
      </c>
      <c r="J11422">
        <v>2018</v>
      </c>
      <c r="K11422">
        <v>663.36</v>
      </c>
      <c r="L11422">
        <v>25</v>
      </c>
      <c r="M11422">
        <v>1</v>
      </c>
      <c r="N11422">
        <f t="shared" si="444"/>
        <v>0</v>
      </c>
      <c r="O11422">
        <f t="shared" si="445"/>
        <v>0</v>
      </c>
      <c r="P11422" t="s">
        <v>12693</v>
      </c>
    </row>
    <row r="11423" spans="2:16" x14ac:dyDescent="0.25">
      <c r="B11423" t="s">
        <v>11429</v>
      </c>
      <c r="C11423" s="119" t="s">
        <v>60</v>
      </c>
      <c r="D11423" t="s">
        <v>11537</v>
      </c>
      <c r="E11423" t="s">
        <v>11530</v>
      </c>
      <c r="F11423" t="s">
        <v>11540</v>
      </c>
      <c r="G11423" t="s">
        <v>61</v>
      </c>
      <c r="H11423" t="s">
        <v>18</v>
      </c>
      <c r="I11423" t="s">
        <v>11541</v>
      </c>
      <c r="J11423">
        <v>2018</v>
      </c>
      <c r="K11423">
        <v>664.12</v>
      </c>
      <c r="L11423">
        <v>43</v>
      </c>
      <c r="M11423">
        <v>1</v>
      </c>
      <c r="N11423">
        <f t="shared" si="444"/>
        <v>0</v>
      </c>
      <c r="O11423">
        <f t="shared" si="445"/>
        <v>0</v>
      </c>
      <c r="P11423" t="s">
        <v>12694</v>
      </c>
    </row>
    <row r="11424" spans="2:16" x14ac:dyDescent="0.25">
      <c r="B11424" t="s">
        <v>11430</v>
      </c>
      <c r="C11424" s="119" t="s">
        <v>60</v>
      </c>
      <c r="D11424" t="s">
        <v>11550</v>
      </c>
      <c r="E11424" t="s">
        <v>11530</v>
      </c>
      <c r="F11424" t="s">
        <v>11540</v>
      </c>
      <c r="G11424" t="s">
        <v>61</v>
      </c>
      <c r="H11424" t="s">
        <v>18</v>
      </c>
      <c r="I11424" t="s">
        <v>11541</v>
      </c>
      <c r="J11424">
        <v>2018</v>
      </c>
      <c r="K11424">
        <v>1767.94</v>
      </c>
      <c r="L11424">
        <v>43</v>
      </c>
      <c r="M11424">
        <v>1</v>
      </c>
      <c r="N11424">
        <f t="shared" si="444"/>
        <v>0</v>
      </c>
      <c r="O11424">
        <f t="shared" si="445"/>
        <v>0</v>
      </c>
      <c r="P11424" t="s">
        <v>12694</v>
      </c>
    </row>
    <row r="11425" spans="2:16" x14ac:dyDescent="0.25">
      <c r="B11425" t="s">
        <v>11431</v>
      </c>
      <c r="C11425" s="119" t="s">
        <v>60</v>
      </c>
      <c r="D11425" t="s">
        <v>11537</v>
      </c>
      <c r="E11425" t="s">
        <v>11530</v>
      </c>
      <c r="F11425" t="s">
        <v>11540</v>
      </c>
      <c r="G11425" t="s">
        <v>61</v>
      </c>
      <c r="H11425" t="s">
        <v>18</v>
      </c>
      <c r="I11425" t="s">
        <v>11541</v>
      </c>
      <c r="J11425">
        <v>2018</v>
      </c>
      <c r="K11425">
        <v>601.99</v>
      </c>
      <c r="L11425">
        <v>71</v>
      </c>
      <c r="M11425">
        <v>1</v>
      </c>
      <c r="N11425">
        <f t="shared" si="444"/>
        <v>0</v>
      </c>
      <c r="O11425">
        <f t="shared" si="445"/>
        <v>0</v>
      </c>
      <c r="P11425" t="s">
        <v>12694</v>
      </c>
    </row>
    <row r="11426" spans="2:16" x14ac:dyDescent="0.25">
      <c r="B11426" t="s">
        <v>11432</v>
      </c>
      <c r="C11426" s="119" t="s">
        <v>60</v>
      </c>
      <c r="D11426" t="s">
        <v>11537</v>
      </c>
      <c r="E11426" t="s">
        <v>11530</v>
      </c>
      <c r="F11426" t="s">
        <v>11540</v>
      </c>
      <c r="G11426" t="s">
        <v>61</v>
      </c>
      <c r="H11426" t="s">
        <v>18</v>
      </c>
      <c r="I11426" t="s">
        <v>11541</v>
      </c>
      <c r="J11426">
        <v>2018</v>
      </c>
      <c r="K11426">
        <v>1798.66</v>
      </c>
      <c r="L11426">
        <v>32</v>
      </c>
      <c r="M11426">
        <v>1</v>
      </c>
      <c r="N11426">
        <f t="shared" si="444"/>
        <v>0</v>
      </c>
      <c r="O11426">
        <f t="shared" si="445"/>
        <v>0</v>
      </c>
      <c r="P11426" t="s">
        <v>12694</v>
      </c>
    </row>
    <row r="11427" spans="2:16" x14ac:dyDescent="0.25">
      <c r="B11427" t="s">
        <v>11433</v>
      </c>
      <c r="C11427" s="119" t="s">
        <v>60</v>
      </c>
      <c r="D11427" t="s">
        <v>11537</v>
      </c>
      <c r="E11427" t="s">
        <v>11530</v>
      </c>
      <c r="F11427" t="s">
        <v>11540</v>
      </c>
      <c r="G11427" t="s">
        <v>61</v>
      </c>
      <c r="H11427" t="s">
        <v>18</v>
      </c>
      <c r="I11427" t="s">
        <v>11541</v>
      </c>
      <c r="J11427">
        <v>2018</v>
      </c>
      <c r="K11427">
        <v>663.08</v>
      </c>
      <c r="L11427">
        <v>35</v>
      </c>
      <c r="M11427">
        <v>1</v>
      </c>
      <c r="N11427">
        <f t="shared" si="444"/>
        <v>0</v>
      </c>
      <c r="O11427">
        <f t="shared" si="445"/>
        <v>0</v>
      </c>
      <c r="P11427" t="s">
        <v>12694</v>
      </c>
    </row>
    <row r="11428" spans="2:16" x14ac:dyDescent="0.25">
      <c r="B11428" t="s">
        <v>11434</v>
      </c>
      <c r="C11428" s="119" t="s">
        <v>60</v>
      </c>
      <c r="D11428" t="s">
        <v>11539</v>
      </c>
      <c r="E11428" t="s">
        <v>11530</v>
      </c>
      <c r="F11428" t="s">
        <v>11540</v>
      </c>
      <c r="G11428" t="s">
        <v>61</v>
      </c>
      <c r="H11428" t="s">
        <v>18</v>
      </c>
      <c r="I11428" t="s">
        <v>11541</v>
      </c>
      <c r="J11428">
        <v>2018</v>
      </c>
      <c r="K11428">
        <v>828.1</v>
      </c>
      <c r="L11428">
        <v>140</v>
      </c>
      <c r="M11428">
        <v>1</v>
      </c>
      <c r="N11428">
        <f t="shared" si="444"/>
        <v>0</v>
      </c>
      <c r="O11428">
        <f t="shared" si="445"/>
        <v>0</v>
      </c>
      <c r="P11428" t="s">
        <v>12694</v>
      </c>
    </row>
    <row r="11429" spans="2:16" x14ac:dyDescent="0.25">
      <c r="B11429" t="s">
        <v>11435</v>
      </c>
      <c r="C11429" s="119" t="s">
        <v>60</v>
      </c>
      <c r="D11429" t="s">
        <v>11537</v>
      </c>
      <c r="E11429" t="s">
        <v>11530</v>
      </c>
      <c r="F11429" t="s">
        <v>11540</v>
      </c>
      <c r="G11429" t="s">
        <v>61</v>
      </c>
      <c r="H11429" t="s">
        <v>18</v>
      </c>
      <c r="I11429" t="s">
        <v>11533</v>
      </c>
      <c r="J11429">
        <v>2018</v>
      </c>
      <c r="K11429">
        <v>3992.09</v>
      </c>
      <c r="L11429">
        <v>142</v>
      </c>
      <c r="M11429">
        <v>1</v>
      </c>
      <c r="N11429">
        <f t="shared" si="444"/>
        <v>0</v>
      </c>
      <c r="O11429">
        <f t="shared" si="445"/>
        <v>0</v>
      </c>
      <c r="P11429" t="s">
        <v>12693</v>
      </c>
    </row>
    <row r="11430" spans="2:16" x14ac:dyDescent="0.25">
      <c r="B11430" t="s">
        <v>11436</v>
      </c>
      <c r="C11430" s="119" t="s">
        <v>60</v>
      </c>
      <c r="D11430" t="s">
        <v>11537</v>
      </c>
      <c r="E11430" t="s">
        <v>11530</v>
      </c>
      <c r="F11430" t="s">
        <v>11540</v>
      </c>
      <c r="G11430" t="s">
        <v>61</v>
      </c>
      <c r="H11430" t="s">
        <v>18</v>
      </c>
      <c r="I11430" t="s">
        <v>11541</v>
      </c>
      <c r="J11430">
        <v>2018</v>
      </c>
      <c r="K11430">
        <v>664.69</v>
      </c>
      <c r="L11430">
        <v>46</v>
      </c>
      <c r="M11430">
        <v>1</v>
      </c>
      <c r="N11430">
        <f t="shared" si="444"/>
        <v>0</v>
      </c>
      <c r="O11430">
        <f t="shared" si="445"/>
        <v>0</v>
      </c>
      <c r="P11430" t="s">
        <v>12693</v>
      </c>
    </row>
    <row r="11431" spans="2:16" x14ac:dyDescent="0.25">
      <c r="B11431" t="s">
        <v>11437</v>
      </c>
      <c r="C11431" s="119" t="s">
        <v>60</v>
      </c>
      <c r="D11431" t="s">
        <v>11537</v>
      </c>
      <c r="E11431" t="s">
        <v>11530</v>
      </c>
      <c r="F11431" t="s">
        <v>11540</v>
      </c>
      <c r="G11431" t="s">
        <v>61</v>
      </c>
      <c r="H11431" t="s">
        <v>18</v>
      </c>
      <c r="I11431" t="s">
        <v>11541</v>
      </c>
      <c r="J11431">
        <v>2018</v>
      </c>
      <c r="K11431">
        <v>663.53</v>
      </c>
      <c r="L11431">
        <v>38</v>
      </c>
      <c r="M11431">
        <v>1</v>
      </c>
      <c r="N11431">
        <f t="shared" si="444"/>
        <v>0</v>
      </c>
      <c r="O11431">
        <f t="shared" si="445"/>
        <v>0</v>
      </c>
      <c r="P11431" t="s">
        <v>12691</v>
      </c>
    </row>
    <row r="11432" spans="2:16" x14ac:dyDescent="0.25">
      <c r="B11432" t="s">
        <v>11438</v>
      </c>
      <c r="C11432" s="119" t="s">
        <v>60</v>
      </c>
      <c r="D11432" t="s">
        <v>11539</v>
      </c>
      <c r="E11432" t="s">
        <v>11530</v>
      </c>
      <c r="F11432" t="s">
        <v>11540</v>
      </c>
      <c r="G11432" t="s">
        <v>61</v>
      </c>
      <c r="H11432" t="s">
        <v>18</v>
      </c>
      <c r="I11432" t="s">
        <v>11541</v>
      </c>
      <c r="J11432">
        <v>2018</v>
      </c>
      <c r="K11432">
        <v>733.2</v>
      </c>
      <c r="L11432">
        <v>93</v>
      </c>
      <c r="M11432">
        <v>1</v>
      </c>
      <c r="N11432">
        <f t="shared" si="444"/>
        <v>0</v>
      </c>
      <c r="O11432">
        <f t="shared" si="445"/>
        <v>0</v>
      </c>
      <c r="P11432" t="s">
        <v>12693</v>
      </c>
    </row>
    <row r="11433" spans="2:16" x14ac:dyDescent="0.25">
      <c r="B11433" t="s">
        <v>11439</v>
      </c>
      <c r="C11433" s="119" t="s">
        <v>60</v>
      </c>
      <c r="D11433" t="s">
        <v>11537</v>
      </c>
      <c r="E11433" t="s">
        <v>11530</v>
      </c>
      <c r="F11433" t="s">
        <v>11540</v>
      </c>
      <c r="G11433" t="s">
        <v>61</v>
      </c>
      <c r="H11433" t="s">
        <v>18</v>
      </c>
      <c r="I11433" t="s">
        <v>11541</v>
      </c>
      <c r="J11433">
        <v>2018</v>
      </c>
      <c r="K11433">
        <v>648.16999999999996</v>
      </c>
      <c r="L11433">
        <v>29</v>
      </c>
      <c r="M11433">
        <v>1</v>
      </c>
      <c r="N11433">
        <f t="shared" si="444"/>
        <v>0</v>
      </c>
      <c r="O11433">
        <f t="shared" si="445"/>
        <v>0</v>
      </c>
      <c r="P11433" t="s">
        <v>12693</v>
      </c>
    </row>
    <row r="11434" spans="2:16" x14ac:dyDescent="0.25">
      <c r="B11434" t="s">
        <v>11440</v>
      </c>
      <c r="C11434" s="119" t="s">
        <v>60</v>
      </c>
      <c r="D11434" t="s">
        <v>11537</v>
      </c>
      <c r="E11434" t="s">
        <v>11530</v>
      </c>
      <c r="F11434" t="s">
        <v>11540</v>
      </c>
      <c r="G11434" t="s">
        <v>61</v>
      </c>
      <c r="H11434" t="s">
        <v>18</v>
      </c>
      <c r="I11434" t="s">
        <v>11541</v>
      </c>
      <c r="J11434">
        <v>2018</v>
      </c>
      <c r="K11434">
        <v>2952.61</v>
      </c>
      <c r="L11434">
        <v>71</v>
      </c>
      <c r="M11434">
        <v>1</v>
      </c>
      <c r="N11434">
        <f t="shared" si="444"/>
        <v>0</v>
      </c>
      <c r="O11434">
        <f t="shared" si="445"/>
        <v>0</v>
      </c>
      <c r="P11434" t="s">
        <v>12693</v>
      </c>
    </row>
    <row r="11435" spans="2:16" x14ac:dyDescent="0.25">
      <c r="B11435" t="s">
        <v>11441</v>
      </c>
      <c r="C11435" s="119" t="s">
        <v>60</v>
      </c>
      <c r="D11435" t="s">
        <v>11537</v>
      </c>
      <c r="E11435" t="s">
        <v>11530</v>
      </c>
      <c r="F11435" t="s">
        <v>11540</v>
      </c>
      <c r="G11435" t="s">
        <v>61</v>
      </c>
      <c r="H11435" t="s">
        <v>18</v>
      </c>
      <c r="I11435" t="s">
        <v>11533</v>
      </c>
      <c r="J11435">
        <v>2018</v>
      </c>
      <c r="K11435">
        <v>1788.81</v>
      </c>
      <c r="L11435">
        <v>126</v>
      </c>
      <c r="M11435">
        <v>1</v>
      </c>
      <c r="N11435">
        <f t="shared" si="444"/>
        <v>0</v>
      </c>
      <c r="O11435">
        <f t="shared" si="445"/>
        <v>0</v>
      </c>
      <c r="P11435" t="s">
        <v>12693</v>
      </c>
    </row>
    <row r="11436" spans="2:16" x14ac:dyDescent="0.25">
      <c r="B11436" t="s">
        <v>11442</v>
      </c>
      <c r="C11436" s="119" t="s">
        <v>60</v>
      </c>
      <c r="D11436" t="s">
        <v>11542</v>
      </c>
      <c r="E11436" t="s">
        <v>11530</v>
      </c>
      <c r="F11436" t="s">
        <v>11540</v>
      </c>
      <c r="G11436" t="s">
        <v>61</v>
      </c>
      <c r="H11436" t="s">
        <v>18</v>
      </c>
      <c r="I11436" t="s">
        <v>11533</v>
      </c>
      <c r="J11436">
        <v>2018</v>
      </c>
      <c r="K11436">
        <v>817.26</v>
      </c>
      <c r="L11436">
        <v>128</v>
      </c>
      <c r="M11436">
        <v>1</v>
      </c>
      <c r="N11436">
        <f t="shared" si="444"/>
        <v>0</v>
      </c>
      <c r="O11436">
        <f t="shared" si="445"/>
        <v>0</v>
      </c>
      <c r="P11436" t="s">
        <v>12691</v>
      </c>
    </row>
    <row r="11437" spans="2:16" x14ac:dyDescent="0.25">
      <c r="B11437" t="s">
        <v>11443</v>
      </c>
      <c r="C11437" s="119" t="s">
        <v>60</v>
      </c>
      <c r="D11437" t="s">
        <v>11542</v>
      </c>
      <c r="E11437" t="s">
        <v>11530</v>
      </c>
      <c r="F11437" t="s">
        <v>11540</v>
      </c>
      <c r="G11437" t="s">
        <v>61</v>
      </c>
      <c r="H11437" t="s">
        <v>18</v>
      </c>
      <c r="I11437" t="s">
        <v>11533</v>
      </c>
      <c r="J11437">
        <v>2018</v>
      </c>
      <c r="K11437">
        <v>1755.83</v>
      </c>
      <c r="L11437">
        <v>95</v>
      </c>
      <c r="M11437">
        <v>1</v>
      </c>
      <c r="N11437">
        <f t="shared" si="444"/>
        <v>0</v>
      </c>
      <c r="O11437">
        <f t="shared" si="445"/>
        <v>0</v>
      </c>
      <c r="P11437" t="s">
        <v>12693</v>
      </c>
    </row>
    <row r="11438" spans="2:16" x14ac:dyDescent="0.25">
      <c r="B11438" t="s">
        <v>11444</v>
      </c>
      <c r="C11438" s="119" t="s">
        <v>60</v>
      </c>
      <c r="D11438" t="s">
        <v>11537</v>
      </c>
      <c r="E11438" t="s">
        <v>11530</v>
      </c>
      <c r="F11438" t="s">
        <v>11540</v>
      </c>
      <c r="G11438" t="s">
        <v>61</v>
      </c>
      <c r="H11438" t="s">
        <v>18</v>
      </c>
      <c r="I11438" t="s">
        <v>11533</v>
      </c>
      <c r="J11438">
        <v>2018</v>
      </c>
      <c r="K11438">
        <v>617</v>
      </c>
      <c r="L11438">
        <v>18</v>
      </c>
      <c r="M11438">
        <v>1</v>
      </c>
      <c r="N11438">
        <f t="shared" si="444"/>
        <v>0</v>
      </c>
      <c r="O11438">
        <f t="shared" si="445"/>
        <v>0</v>
      </c>
      <c r="P11438" t="s">
        <v>12694</v>
      </c>
    </row>
    <row r="11439" spans="2:16" x14ac:dyDescent="0.25">
      <c r="B11439" t="s">
        <v>11445</v>
      </c>
      <c r="C11439" s="119" t="s">
        <v>60</v>
      </c>
      <c r="D11439" t="s">
        <v>11563</v>
      </c>
      <c r="E11439" t="s">
        <v>11530</v>
      </c>
      <c r="F11439" t="s">
        <v>11540</v>
      </c>
      <c r="G11439" t="s">
        <v>61</v>
      </c>
      <c r="H11439" t="s">
        <v>18</v>
      </c>
      <c r="I11439" t="s">
        <v>11533</v>
      </c>
      <c r="J11439">
        <v>2018</v>
      </c>
      <c r="K11439">
        <v>1881.91</v>
      </c>
      <c r="L11439">
        <v>502</v>
      </c>
      <c r="M11439">
        <v>1</v>
      </c>
      <c r="N11439">
        <f t="shared" si="444"/>
        <v>0</v>
      </c>
      <c r="O11439">
        <f t="shared" si="445"/>
        <v>0</v>
      </c>
      <c r="P11439" t="s">
        <v>12694</v>
      </c>
    </row>
    <row r="11440" spans="2:16" x14ac:dyDescent="0.25">
      <c r="B11440" t="s">
        <v>11446</v>
      </c>
      <c r="C11440" s="119" t="s">
        <v>60</v>
      </c>
      <c r="D11440" t="s">
        <v>11537</v>
      </c>
      <c r="E11440" t="s">
        <v>11530</v>
      </c>
      <c r="F11440" t="s">
        <v>11540</v>
      </c>
      <c r="G11440" t="s">
        <v>61</v>
      </c>
      <c r="H11440" t="s">
        <v>18</v>
      </c>
      <c r="I11440" t="s">
        <v>11541</v>
      </c>
      <c r="J11440">
        <v>2018</v>
      </c>
      <c r="K11440">
        <v>647.64</v>
      </c>
      <c r="L11440">
        <v>9</v>
      </c>
      <c r="M11440">
        <v>1</v>
      </c>
      <c r="N11440">
        <f t="shared" si="444"/>
        <v>0</v>
      </c>
      <c r="O11440">
        <f t="shared" si="445"/>
        <v>0</v>
      </c>
      <c r="P11440" t="s">
        <v>12693</v>
      </c>
    </row>
    <row r="11441" spans="2:16" x14ac:dyDescent="0.25">
      <c r="B11441" t="s">
        <v>11447</v>
      </c>
      <c r="C11441" s="119" t="s">
        <v>60</v>
      </c>
      <c r="D11441" t="s">
        <v>11537</v>
      </c>
      <c r="E11441" t="s">
        <v>11530</v>
      </c>
      <c r="F11441" t="s">
        <v>11540</v>
      </c>
      <c r="G11441" t="s">
        <v>61</v>
      </c>
      <c r="H11441" t="s">
        <v>18</v>
      </c>
      <c r="I11441" t="s">
        <v>11533</v>
      </c>
      <c r="J11441">
        <v>2018</v>
      </c>
      <c r="K11441">
        <v>1855.26</v>
      </c>
      <c r="L11441">
        <v>75</v>
      </c>
      <c r="M11441">
        <v>1</v>
      </c>
      <c r="N11441">
        <f t="shared" si="444"/>
        <v>0</v>
      </c>
      <c r="O11441">
        <f t="shared" si="445"/>
        <v>0</v>
      </c>
      <c r="P11441" t="s">
        <v>12694</v>
      </c>
    </row>
    <row r="11442" spans="2:16" x14ac:dyDescent="0.25">
      <c r="B11442" t="s">
        <v>11448</v>
      </c>
      <c r="C11442" s="119" t="s">
        <v>60</v>
      </c>
      <c r="D11442" t="s">
        <v>11537</v>
      </c>
      <c r="E11442" t="s">
        <v>11530</v>
      </c>
      <c r="F11442" t="s">
        <v>11540</v>
      </c>
      <c r="G11442" t="s">
        <v>61</v>
      </c>
      <c r="H11442" t="s">
        <v>18</v>
      </c>
      <c r="I11442" t="s">
        <v>11541</v>
      </c>
      <c r="J11442">
        <v>2018</v>
      </c>
      <c r="K11442">
        <v>1768.39</v>
      </c>
      <c r="L11442">
        <v>85</v>
      </c>
      <c r="M11442">
        <v>1</v>
      </c>
      <c r="N11442">
        <f t="shared" si="444"/>
        <v>0</v>
      </c>
      <c r="O11442">
        <f t="shared" si="445"/>
        <v>0</v>
      </c>
      <c r="P11442" t="s">
        <v>12693</v>
      </c>
    </row>
    <row r="11443" spans="2:16" x14ac:dyDescent="0.25">
      <c r="B11443" t="s">
        <v>11449</v>
      </c>
      <c r="C11443" s="119" t="s">
        <v>60</v>
      </c>
      <c r="D11443" t="s">
        <v>11537</v>
      </c>
      <c r="E11443" t="s">
        <v>11530</v>
      </c>
      <c r="F11443" t="s">
        <v>11540</v>
      </c>
      <c r="G11443" t="s">
        <v>61</v>
      </c>
      <c r="H11443" t="s">
        <v>18</v>
      </c>
      <c r="I11443" t="s">
        <v>11533</v>
      </c>
      <c r="J11443">
        <v>2018</v>
      </c>
      <c r="K11443">
        <v>2266.2800000000002</v>
      </c>
      <c r="L11443">
        <v>225</v>
      </c>
      <c r="M11443">
        <v>1</v>
      </c>
      <c r="N11443">
        <f t="shared" si="444"/>
        <v>0</v>
      </c>
      <c r="O11443">
        <f t="shared" si="445"/>
        <v>0</v>
      </c>
      <c r="P11443" t="s">
        <v>12693</v>
      </c>
    </row>
    <row r="11444" spans="2:16" x14ac:dyDescent="0.25">
      <c r="B11444" t="s">
        <v>11450</v>
      </c>
      <c r="C11444" s="119" t="s">
        <v>60</v>
      </c>
      <c r="D11444" t="s">
        <v>11537</v>
      </c>
      <c r="E11444" t="s">
        <v>11530</v>
      </c>
      <c r="F11444" t="s">
        <v>11540</v>
      </c>
      <c r="G11444" t="s">
        <v>61</v>
      </c>
      <c r="H11444" t="s">
        <v>18</v>
      </c>
      <c r="I11444" t="s">
        <v>11533</v>
      </c>
      <c r="J11444">
        <v>2018</v>
      </c>
      <c r="K11444">
        <v>1759.73</v>
      </c>
      <c r="L11444">
        <v>82</v>
      </c>
      <c r="M11444">
        <v>1</v>
      </c>
      <c r="N11444">
        <f t="shared" si="444"/>
        <v>0</v>
      </c>
      <c r="O11444">
        <f t="shared" si="445"/>
        <v>0</v>
      </c>
      <c r="P11444" t="s">
        <v>12693</v>
      </c>
    </row>
    <row r="11445" spans="2:16" x14ac:dyDescent="0.25">
      <c r="B11445" t="s">
        <v>11451</v>
      </c>
      <c r="C11445" s="119" t="s">
        <v>60</v>
      </c>
      <c r="D11445" t="s">
        <v>11537</v>
      </c>
      <c r="E11445" t="s">
        <v>11530</v>
      </c>
      <c r="F11445" t="s">
        <v>11540</v>
      </c>
      <c r="G11445" t="s">
        <v>61</v>
      </c>
      <c r="H11445" t="s">
        <v>18</v>
      </c>
      <c r="I11445" t="s">
        <v>11541</v>
      </c>
      <c r="J11445">
        <v>2018</v>
      </c>
      <c r="K11445">
        <v>688.59</v>
      </c>
      <c r="L11445">
        <v>38</v>
      </c>
      <c r="M11445">
        <v>1</v>
      </c>
      <c r="N11445">
        <f t="shared" si="444"/>
        <v>0</v>
      </c>
      <c r="O11445">
        <f t="shared" si="445"/>
        <v>0</v>
      </c>
      <c r="P11445" t="s">
        <v>12693</v>
      </c>
    </row>
    <row r="11446" spans="2:16" x14ac:dyDescent="0.25">
      <c r="B11446" t="s">
        <v>11452</v>
      </c>
      <c r="C11446" s="119" t="s">
        <v>60</v>
      </c>
      <c r="D11446" t="s">
        <v>11537</v>
      </c>
      <c r="E11446" t="s">
        <v>11530</v>
      </c>
      <c r="F11446" t="s">
        <v>11540</v>
      </c>
      <c r="G11446" t="s">
        <v>61</v>
      </c>
      <c r="H11446" t="s">
        <v>18</v>
      </c>
      <c r="I11446" t="s">
        <v>11533</v>
      </c>
      <c r="J11446">
        <v>2018</v>
      </c>
      <c r="K11446">
        <v>906.67</v>
      </c>
      <c r="L11446">
        <v>157</v>
      </c>
      <c r="M11446">
        <v>1</v>
      </c>
      <c r="N11446">
        <f t="shared" si="444"/>
        <v>0</v>
      </c>
      <c r="O11446">
        <f t="shared" si="445"/>
        <v>0</v>
      </c>
      <c r="P11446" t="s">
        <v>11528</v>
      </c>
    </row>
    <row r="11447" spans="2:16" x14ac:dyDescent="0.25">
      <c r="B11447" t="s">
        <v>11453</v>
      </c>
      <c r="C11447" s="119" t="s">
        <v>60</v>
      </c>
      <c r="D11447" t="s">
        <v>11546</v>
      </c>
      <c r="E11447" t="s">
        <v>11530</v>
      </c>
      <c r="F11447" t="s">
        <v>11540</v>
      </c>
      <c r="G11447" t="s">
        <v>61</v>
      </c>
      <c r="H11447" t="s">
        <v>18</v>
      </c>
      <c r="I11447" t="s">
        <v>11533</v>
      </c>
      <c r="J11447">
        <v>2018</v>
      </c>
      <c r="K11447">
        <v>1771.04</v>
      </c>
      <c r="L11447">
        <v>114</v>
      </c>
      <c r="M11447">
        <v>1</v>
      </c>
      <c r="N11447">
        <f t="shared" si="444"/>
        <v>0</v>
      </c>
      <c r="O11447">
        <f t="shared" si="445"/>
        <v>0</v>
      </c>
      <c r="P11447" t="s">
        <v>12694</v>
      </c>
    </row>
    <row r="11448" spans="2:16" x14ac:dyDescent="0.25">
      <c r="B11448" t="s">
        <v>11454</v>
      </c>
      <c r="C11448" s="119" t="s">
        <v>60</v>
      </c>
      <c r="D11448" t="s">
        <v>11550</v>
      </c>
      <c r="E11448" t="s">
        <v>11530</v>
      </c>
      <c r="F11448" t="s">
        <v>11540</v>
      </c>
      <c r="G11448" t="s">
        <v>61</v>
      </c>
      <c r="H11448" t="s">
        <v>18</v>
      </c>
      <c r="I11448" t="s">
        <v>11533</v>
      </c>
      <c r="J11448">
        <v>2018</v>
      </c>
      <c r="K11448">
        <v>2064.3000000000002</v>
      </c>
      <c r="L11448">
        <v>144</v>
      </c>
      <c r="M11448">
        <v>1</v>
      </c>
      <c r="N11448">
        <f t="shared" si="444"/>
        <v>0</v>
      </c>
      <c r="O11448">
        <f t="shared" si="445"/>
        <v>0</v>
      </c>
      <c r="P11448" t="s">
        <v>12693</v>
      </c>
    </row>
    <row r="11449" spans="2:16" x14ac:dyDescent="0.25">
      <c r="B11449" t="s">
        <v>11455</v>
      </c>
      <c r="C11449" s="119" t="s">
        <v>60</v>
      </c>
      <c r="D11449" t="s">
        <v>11550</v>
      </c>
      <c r="E11449" t="s">
        <v>11530</v>
      </c>
      <c r="F11449" t="s">
        <v>11540</v>
      </c>
      <c r="G11449" t="s">
        <v>61</v>
      </c>
      <c r="H11449" t="s">
        <v>18</v>
      </c>
      <c r="I11449" t="s">
        <v>11541</v>
      </c>
      <c r="J11449">
        <v>2018</v>
      </c>
      <c r="K11449">
        <v>1959.31</v>
      </c>
      <c r="L11449">
        <v>114</v>
      </c>
      <c r="M11449">
        <v>1</v>
      </c>
      <c r="N11449">
        <f t="shared" si="444"/>
        <v>0</v>
      </c>
      <c r="O11449">
        <f t="shared" si="445"/>
        <v>0</v>
      </c>
      <c r="P11449" t="s">
        <v>12693</v>
      </c>
    </row>
    <row r="11450" spans="2:16" x14ac:dyDescent="0.25">
      <c r="B11450" t="s">
        <v>11456</v>
      </c>
      <c r="C11450" s="119" t="s">
        <v>60</v>
      </c>
      <c r="D11450" t="s">
        <v>11550</v>
      </c>
      <c r="E11450" t="s">
        <v>11530</v>
      </c>
      <c r="F11450" t="s">
        <v>11540</v>
      </c>
      <c r="G11450" t="s">
        <v>61</v>
      </c>
      <c r="H11450" t="s">
        <v>18</v>
      </c>
      <c r="I11450" t="s">
        <v>11541</v>
      </c>
      <c r="J11450">
        <v>2018</v>
      </c>
      <c r="K11450">
        <v>4193.67</v>
      </c>
      <c r="L11450">
        <v>87</v>
      </c>
      <c r="M11450">
        <v>1</v>
      </c>
      <c r="N11450">
        <f t="shared" si="444"/>
        <v>0</v>
      </c>
      <c r="O11450">
        <f t="shared" si="445"/>
        <v>0</v>
      </c>
      <c r="P11450" t="s">
        <v>12694</v>
      </c>
    </row>
    <row r="11451" spans="2:16" x14ac:dyDescent="0.25">
      <c r="B11451" t="s">
        <v>11457</v>
      </c>
      <c r="C11451" s="119" t="s">
        <v>60</v>
      </c>
      <c r="D11451" t="s">
        <v>11563</v>
      </c>
      <c r="E11451" t="s">
        <v>11530</v>
      </c>
      <c r="F11451" t="s">
        <v>11540</v>
      </c>
      <c r="G11451" t="s">
        <v>61</v>
      </c>
      <c r="H11451" t="s">
        <v>18</v>
      </c>
      <c r="I11451" t="s">
        <v>11541</v>
      </c>
      <c r="J11451">
        <v>2018</v>
      </c>
      <c r="K11451">
        <v>684.3</v>
      </c>
      <c r="L11451">
        <v>56</v>
      </c>
      <c r="M11451">
        <v>1</v>
      </c>
      <c r="N11451">
        <f t="shared" si="444"/>
        <v>0</v>
      </c>
      <c r="O11451">
        <f t="shared" si="445"/>
        <v>0</v>
      </c>
      <c r="P11451" t="s">
        <v>12694</v>
      </c>
    </row>
    <row r="11452" spans="2:16" x14ac:dyDescent="0.25">
      <c r="B11452" t="s">
        <v>11458</v>
      </c>
      <c r="C11452" s="119" t="s">
        <v>60</v>
      </c>
      <c r="D11452" t="s">
        <v>11542</v>
      </c>
      <c r="E11452" t="s">
        <v>11530</v>
      </c>
      <c r="F11452" t="s">
        <v>11540</v>
      </c>
      <c r="G11452" t="s">
        <v>61</v>
      </c>
      <c r="H11452" t="s">
        <v>18</v>
      </c>
      <c r="I11452" t="s">
        <v>11541</v>
      </c>
      <c r="J11452">
        <v>2018</v>
      </c>
      <c r="K11452">
        <v>2940.24</v>
      </c>
      <c r="L11452">
        <v>104</v>
      </c>
      <c r="M11452">
        <v>1</v>
      </c>
      <c r="N11452">
        <f t="shared" si="444"/>
        <v>0</v>
      </c>
      <c r="O11452">
        <f t="shared" si="445"/>
        <v>0</v>
      </c>
      <c r="P11452" t="s">
        <v>12691</v>
      </c>
    </row>
    <row r="11453" spans="2:16" x14ac:dyDescent="0.25">
      <c r="B11453" t="s">
        <v>11459</v>
      </c>
      <c r="C11453" s="119" t="s">
        <v>60</v>
      </c>
      <c r="D11453" t="s">
        <v>11537</v>
      </c>
      <c r="E11453" t="s">
        <v>11530</v>
      </c>
      <c r="F11453" t="s">
        <v>11540</v>
      </c>
      <c r="G11453" t="s">
        <v>61</v>
      </c>
      <c r="H11453" t="s">
        <v>18</v>
      </c>
      <c r="I11453" t="s">
        <v>11541</v>
      </c>
      <c r="J11453">
        <v>2018</v>
      </c>
      <c r="K11453">
        <v>684.29</v>
      </c>
      <c r="L11453">
        <v>38</v>
      </c>
      <c r="M11453">
        <v>1</v>
      </c>
      <c r="N11453">
        <f t="shared" si="444"/>
        <v>0</v>
      </c>
      <c r="O11453">
        <f t="shared" si="445"/>
        <v>0</v>
      </c>
      <c r="P11453" t="s">
        <v>12694</v>
      </c>
    </row>
    <row r="11454" spans="2:16" x14ac:dyDescent="0.25">
      <c r="B11454" t="s">
        <v>11460</v>
      </c>
      <c r="C11454" s="119" t="s">
        <v>60</v>
      </c>
      <c r="D11454" t="s">
        <v>11546</v>
      </c>
      <c r="E11454" t="s">
        <v>11530</v>
      </c>
      <c r="F11454" t="s">
        <v>11540</v>
      </c>
      <c r="G11454" t="s">
        <v>61</v>
      </c>
      <c r="H11454" t="s">
        <v>18</v>
      </c>
      <c r="I11454" t="s">
        <v>11541</v>
      </c>
      <c r="J11454">
        <v>2018</v>
      </c>
      <c r="K11454">
        <v>688.48</v>
      </c>
      <c r="L11454">
        <v>32</v>
      </c>
      <c r="M11454">
        <v>1</v>
      </c>
      <c r="N11454">
        <f t="shared" si="444"/>
        <v>0</v>
      </c>
      <c r="O11454">
        <f t="shared" si="445"/>
        <v>0</v>
      </c>
      <c r="P11454" t="s">
        <v>12693</v>
      </c>
    </row>
    <row r="11455" spans="2:16" x14ac:dyDescent="0.25">
      <c r="B11455" t="s">
        <v>11461</v>
      </c>
      <c r="C11455" s="119" t="s">
        <v>60</v>
      </c>
      <c r="D11455" t="s">
        <v>11537</v>
      </c>
      <c r="E11455" t="s">
        <v>11530</v>
      </c>
      <c r="F11455" t="s">
        <v>11540</v>
      </c>
      <c r="G11455" t="s">
        <v>61</v>
      </c>
      <c r="H11455" t="s">
        <v>18</v>
      </c>
      <c r="I11455" t="s">
        <v>11541</v>
      </c>
      <c r="J11455">
        <v>2018</v>
      </c>
      <c r="K11455">
        <v>4459.72</v>
      </c>
      <c r="L11455">
        <v>22</v>
      </c>
      <c r="M11455">
        <v>1</v>
      </c>
      <c r="N11455">
        <f t="shared" si="444"/>
        <v>0</v>
      </c>
      <c r="O11455">
        <f t="shared" si="445"/>
        <v>0</v>
      </c>
      <c r="P11455" t="s">
        <v>12693</v>
      </c>
    </row>
    <row r="11456" spans="2:16" x14ac:dyDescent="0.25">
      <c r="B11456" t="s">
        <v>11462</v>
      </c>
      <c r="C11456" s="119" t="s">
        <v>60</v>
      </c>
      <c r="D11456" t="s">
        <v>11542</v>
      </c>
      <c r="E11456" t="s">
        <v>11530</v>
      </c>
      <c r="F11456" t="s">
        <v>11540</v>
      </c>
      <c r="G11456" t="s">
        <v>61</v>
      </c>
      <c r="H11456" t="s">
        <v>18</v>
      </c>
      <c r="I11456" t="s">
        <v>11533</v>
      </c>
      <c r="J11456">
        <v>2018</v>
      </c>
      <c r="K11456">
        <v>4596.59</v>
      </c>
      <c r="L11456">
        <v>407</v>
      </c>
      <c r="M11456">
        <v>1</v>
      </c>
      <c r="N11456">
        <f t="shared" si="444"/>
        <v>0</v>
      </c>
      <c r="O11456">
        <f t="shared" si="445"/>
        <v>0</v>
      </c>
      <c r="P11456" t="s">
        <v>11528</v>
      </c>
    </row>
    <row r="11457" spans="2:16" x14ac:dyDescent="0.25">
      <c r="B11457" t="s">
        <v>11463</v>
      </c>
      <c r="C11457" s="119" t="s">
        <v>60</v>
      </c>
      <c r="D11457" t="s">
        <v>11537</v>
      </c>
      <c r="E11457" t="s">
        <v>11530</v>
      </c>
      <c r="F11457" t="s">
        <v>11540</v>
      </c>
      <c r="G11457" t="s">
        <v>61</v>
      </c>
      <c r="H11457" t="s">
        <v>18</v>
      </c>
      <c r="I11457" t="s">
        <v>11541</v>
      </c>
      <c r="J11457">
        <v>2018</v>
      </c>
      <c r="K11457">
        <v>684.44</v>
      </c>
      <c r="L11457">
        <v>32</v>
      </c>
      <c r="M11457">
        <v>1</v>
      </c>
      <c r="N11457">
        <f t="shared" si="444"/>
        <v>0</v>
      </c>
      <c r="O11457">
        <f t="shared" si="445"/>
        <v>0</v>
      </c>
      <c r="P11457" t="s">
        <v>12694</v>
      </c>
    </row>
    <row r="11458" spans="2:16" x14ac:dyDescent="0.25">
      <c r="B11458" t="s">
        <v>11464</v>
      </c>
      <c r="C11458" s="119" t="s">
        <v>60</v>
      </c>
      <c r="D11458" t="s">
        <v>11537</v>
      </c>
      <c r="E11458" t="s">
        <v>11530</v>
      </c>
      <c r="F11458" t="s">
        <v>11540</v>
      </c>
      <c r="G11458" t="s">
        <v>61</v>
      </c>
      <c r="H11458" t="s">
        <v>18</v>
      </c>
      <c r="I11458" t="s">
        <v>11541</v>
      </c>
      <c r="J11458">
        <v>2018</v>
      </c>
      <c r="K11458">
        <v>615.54</v>
      </c>
      <c r="L11458">
        <v>28</v>
      </c>
      <c r="M11458">
        <v>1</v>
      </c>
      <c r="N11458">
        <f t="shared" si="444"/>
        <v>0</v>
      </c>
      <c r="O11458">
        <f t="shared" si="445"/>
        <v>0</v>
      </c>
      <c r="P11458" t="s">
        <v>12694</v>
      </c>
    </row>
    <row r="11459" spans="2:16" x14ac:dyDescent="0.25">
      <c r="B11459" t="s">
        <v>11465</v>
      </c>
      <c r="C11459" s="119" t="s">
        <v>60</v>
      </c>
      <c r="D11459" t="s">
        <v>11537</v>
      </c>
      <c r="E11459" t="s">
        <v>11530</v>
      </c>
      <c r="F11459" t="s">
        <v>11540</v>
      </c>
      <c r="G11459" t="s">
        <v>61</v>
      </c>
      <c r="H11459" t="s">
        <v>18</v>
      </c>
      <c r="I11459" t="s">
        <v>11541</v>
      </c>
      <c r="J11459">
        <v>2018</v>
      </c>
      <c r="K11459">
        <v>684.26</v>
      </c>
      <c r="L11459">
        <v>31</v>
      </c>
      <c r="M11459">
        <v>1</v>
      </c>
      <c r="N11459">
        <f t="shared" si="444"/>
        <v>0</v>
      </c>
      <c r="O11459">
        <f t="shared" si="445"/>
        <v>0</v>
      </c>
      <c r="P11459" t="s">
        <v>12694</v>
      </c>
    </row>
    <row r="11460" spans="2:16" x14ac:dyDescent="0.25">
      <c r="B11460" t="s">
        <v>11466</v>
      </c>
      <c r="C11460" s="119" t="s">
        <v>60</v>
      </c>
      <c r="D11460" t="s">
        <v>11537</v>
      </c>
      <c r="E11460" t="s">
        <v>11530</v>
      </c>
      <c r="F11460" t="s">
        <v>11540</v>
      </c>
      <c r="G11460" t="s">
        <v>61</v>
      </c>
      <c r="H11460" t="s">
        <v>18</v>
      </c>
      <c r="I11460" t="s">
        <v>11541</v>
      </c>
      <c r="J11460">
        <v>2018</v>
      </c>
      <c r="K11460">
        <v>652.01</v>
      </c>
      <c r="L11460">
        <v>32</v>
      </c>
      <c r="M11460">
        <v>1</v>
      </c>
      <c r="N11460">
        <f t="shared" si="444"/>
        <v>0</v>
      </c>
      <c r="O11460">
        <f t="shared" si="445"/>
        <v>0</v>
      </c>
      <c r="P11460" t="s">
        <v>12694</v>
      </c>
    </row>
    <row r="11461" spans="2:16" x14ac:dyDescent="0.25">
      <c r="B11461" t="s">
        <v>11467</v>
      </c>
      <c r="C11461" s="119" t="s">
        <v>60</v>
      </c>
      <c r="D11461" t="s">
        <v>11546</v>
      </c>
      <c r="E11461" t="s">
        <v>11530</v>
      </c>
      <c r="F11461" t="s">
        <v>11540</v>
      </c>
      <c r="G11461" t="s">
        <v>61</v>
      </c>
      <c r="H11461" t="s">
        <v>18</v>
      </c>
      <c r="I11461" t="s">
        <v>11533</v>
      </c>
      <c r="J11461">
        <v>2018</v>
      </c>
      <c r="K11461">
        <v>1041.3499999999999</v>
      </c>
      <c r="L11461">
        <v>206</v>
      </c>
      <c r="M11461">
        <v>1</v>
      </c>
      <c r="N11461">
        <f t="shared" si="444"/>
        <v>0</v>
      </c>
      <c r="O11461">
        <f t="shared" si="445"/>
        <v>0</v>
      </c>
      <c r="P11461" t="s">
        <v>12693</v>
      </c>
    </row>
    <row r="11462" spans="2:16" x14ac:dyDescent="0.25">
      <c r="B11462" t="s">
        <v>11468</v>
      </c>
      <c r="C11462" s="119" t="s">
        <v>60</v>
      </c>
      <c r="D11462" t="s">
        <v>11537</v>
      </c>
      <c r="E11462" t="s">
        <v>11530</v>
      </c>
      <c r="F11462" t="s">
        <v>11540</v>
      </c>
      <c r="G11462" t="s">
        <v>61</v>
      </c>
      <c r="H11462" t="s">
        <v>18</v>
      </c>
      <c r="I11462" t="s">
        <v>11541</v>
      </c>
      <c r="J11462">
        <v>2018</v>
      </c>
      <c r="K11462">
        <v>2935.08</v>
      </c>
      <c r="L11462">
        <v>46</v>
      </c>
      <c r="M11462">
        <v>1</v>
      </c>
      <c r="N11462">
        <f t="shared" si="444"/>
        <v>0</v>
      </c>
      <c r="O11462">
        <f t="shared" si="445"/>
        <v>0</v>
      </c>
      <c r="P11462" t="s">
        <v>12693</v>
      </c>
    </row>
    <row r="11463" spans="2:16" x14ac:dyDescent="0.25">
      <c r="B11463" t="s">
        <v>11469</v>
      </c>
      <c r="C11463" s="119" t="s">
        <v>60</v>
      </c>
      <c r="D11463" t="s">
        <v>11539</v>
      </c>
      <c r="E11463" t="s">
        <v>11530</v>
      </c>
      <c r="F11463" t="s">
        <v>11540</v>
      </c>
      <c r="G11463" t="s">
        <v>61</v>
      </c>
      <c r="H11463" t="s">
        <v>18</v>
      </c>
      <c r="I11463" t="s">
        <v>11541</v>
      </c>
      <c r="J11463">
        <v>2018</v>
      </c>
      <c r="K11463">
        <v>2938.12</v>
      </c>
      <c r="L11463">
        <v>62</v>
      </c>
      <c r="M11463">
        <v>1</v>
      </c>
      <c r="N11463">
        <f t="shared" si="444"/>
        <v>0</v>
      </c>
      <c r="O11463">
        <f t="shared" si="445"/>
        <v>0</v>
      </c>
      <c r="P11463" t="s">
        <v>12694</v>
      </c>
    </row>
    <row r="11464" spans="2:16" x14ac:dyDescent="0.25">
      <c r="B11464" t="s">
        <v>11470</v>
      </c>
      <c r="C11464" s="119" t="s">
        <v>60</v>
      </c>
      <c r="D11464" t="s">
        <v>11537</v>
      </c>
      <c r="E11464" t="s">
        <v>11530</v>
      </c>
      <c r="F11464" t="s">
        <v>11540</v>
      </c>
      <c r="G11464" t="s">
        <v>61</v>
      </c>
      <c r="H11464" t="s">
        <v>18</v>
      </c>
      <c r="I11464" t="s">
        <v>11541</v>
      </c>
      <c r="J11464">
        <v>2018</v>
      </c>
      <c r="K11464">
        <v>1215.79</v>
      </c>
      <c r="L11464">
        <v>56</v>
      </c>
      <c r="M11464">
        <v>1</v>
      </c>
      <c r="N11464">
        <f t="shared" si="444"/>
        <v>0</v>
      </c>
      <c r="O11464">
        <f t="shared" si="445"/>
        <v>0</v>
      </c>
      <c r="P11464" t="s">
        <v>12693</v>
      </c>
    </row>
    <row r="11465" spans="2:16" x14ac:dyDescent="0.25">
      <c r="B11465" t="s">
        <v>11471</v>
      </c>
      <c r="C11465" s="119" t="s">
        <v>60</v>
      </c>
      <c r="D11465" t="s">
        <v>11537</v>
      </c>
      <c r="E11465" t="s">
        <v>11530</v>
      </c>
      <c r="F11465" t="s">
        <v>11540</v>
      </c>
      <c r="G11465" t="s">
        <v>61</v>
      </c>
      <c r="H11465" t="s">
        <v>18</v>
      </c>
      <c r="I11465" t="s">
        <v>11533</v>
      </c>
      <c r="J11465">
        <v>2018</v>
      </c>
      <c r="K11465">
        <v>2814.48</v>
      </c>
      <c r="L11465">
        <v>420</v>
      </c>
      <c r="M11465">
        <v>1</v>
      </c>
      <c r="N11465">
        <f t="shared" si="444"/>
        <v>0</v>
      </c>
      <c r="O11465">
        <f t="shared" si="445"/>
        <v>0</v>
      </c>
      <c r="P11465" t="s">
        <v>12693</v>
      </c>
    </row>
    <row r="11466" spans="2:16" x14ac:dyDescent="0.25">
      <c r="B11466" t="s">
        <v>11472</v>
      </c>
      <c r="C11466" s="119" t="s">
        <v>60</v>
      </c>
      <c r="D11466" t="s">
        <v>11550</v>
      </c>
      <c r="E11466" t="s">
        <v>11530</v>
      </c>
      <c r="F11466" t="s">
        <v>11540</v>
      </c>
      <c r="G11466" t="s">
        <v>61</v>
      </c>
      <c r="H11466" t="s">
        <v>18</v>
      </c>
      <c r="I11466" t="s">
        <v>11541</v>
      </c>
      <c r="J11466">
        <v>2018</v>
      </c>
      <c r="K11466">
        <v>685.8</v>
      </c>
      <c r="L11466">
        <v>35</v>
      </c>
      <c r="M11466">
        <v>1</v>
      </c>
      <c r="N11466">
        <f t="shared" si="444"/>
        <v>0</v>
      </c>
      <c r="O11466">
        <f t="shared" si="445"/>
        <v>0</v>
      </c>
      <c r="P11466" t="s">
        <v>12693</v>
      </c>
    </row>
    <row r="11467" spans="2:16" x14ac:dyDescent="0.25">
      <c r="B11467" t="s">
        <v>11473</v>
      </c>
      <c r="C11467" s="119" t="s">
        <v>60</v>
      </c>
      <c r="D11467" t="s">
        <v>11546</v>
      </c>
      <c r="E11467" t="s">
        <v>11530</v>
      </c>
      <c r="F11467" t="s">
        <v>11540</v>
      </c>
      <c r="G11467" t="s">
        <v>61</v>
      </c>
      <c r="H11467" t="s">
        <v>18</v>
      </c>
      <c r="I11467" t="s">
        <v>11541</v>
      </c>
      <c r="J11467">
        <v>2018</v>
      </c>
      <c r="K11467">
        <v>1860.75</v>
      </c>
      <c r="L11467">
        <v>42</v>
      </c>
      <c r="M11467">
        <v>1</v>
      </c>
      <c r="N11467">
        <f t="shared" ref="N11467:N11512" si="446">IF(K11467&lt;100,1,0)</f>
        <v>0</v>
      </c>
      <c r="O11467">
        <f t="shared" si="445"/>
        <v>0</v>
      </c>
      <c r="P11467" t="s">
        <v>12694</v>
      </c>
    </row>
    <row r="11468" spans="2:16" x14ac:dyDescent="0.25">
      <c r="B11468" t="s">
        <v>11474</v>
      </c>
      <c r="C11468" s="119" t="s">
        <v>60</v>
      </c>
      <c r="D11468" t="s">
        <v>11537</v>
      </c>
      <c r="E11468" t="s">
        <v>11530</v>
      </c>
      <c r="F11468" t="s">
        <v>11540</v>
      </c>
      <c r="G11468" t="s">
        <v>61</v>
      </c>
      <c r="H11468" t="s">
        <v>18</v>
      </c>
      <c r="I11468" t="s">
        <v>11541</v>
      </c>
      <c r="J11468">
        <v>2018</v>
      </c>
      <c r="K11468">
        <v>4781.5</v>
      </c>
      <c r="L11468">
        <v>136</v>
      </c>
      <c r="M11468">
        <v>1</v>
      </c>
      <c r="N11468">
        <f t="shared" si="446"/>
        <v>0</v>
      </c>
      <c r="O11468">
        <f t="shared" si="445"/>
        <v>0</v>
      </c>
      <c r="P11468" t="s">
        <v>12694</v>
      </c>
    </row>
    <row r="11469" spans="2:16" x14ac:dyDescent="0.25">
      <c r="B11469" t="s">
        <v>11475</v>
      </c>
      <c r="C11469" s="119" t="s">
        <v>60</v>
      </c>
      <c r="D11469" t="s">
        <v>11537</v>
      </c>
      <c r="E11469" t="s">
        <v>11530</v>
      </c>
      <c r="F11469" t="s">
        <v>11540</v>
      </c>
      <c r="G11469" t="s">
        <v>61</v>
      </c>
      <c r="H11469" t="s">
        <v>18</v>
      </c>
      <c r="I11469" t="s">
        <v>3</v>
      </c>
      <c r="J11469">
        <v>2018</v>
      </c>
      <c r="K11469">
        <v>683.62</v>
      </c>
      <c r="L11469">
        <v>21</v>
      </c>
      <c r="M11469">
        <v>1</v>
      </c>
      <c r="N11469">
        <f t="shared" si="446"/>
        <v>0</v>
      </c>
      <c r="O11469">
        <f t="shared" si="445"/>
        <v>0</v>
      </c>
      <c r="P11469" t="s">
        <v>12693</v>
      </c>
    </row>
    <row r="11470" spans="2:16" x14ac:dyDescent="0.25">
      <c r="B11470" t="s">
        <v>11476</v>
      </c>
      <c r="C11470" s="119" t="s">
        <v>60</v>
      </c>
      <c r="D11470" t="s">
        <v>11537</v>
      </c>
      <c r="E11470" t="s">
        <v>11530</v>
      </c>
      <c r="F11470" t="s">
        <v>11540</v>
      </c>
      <c r="G11470" t="s">
        <v>61</v>
      </c>
      <c r="H11470" t="s">
        <v>18</v>
      </c>
      <c r="I11470" t="s">
        <v>11541</v>
      </c>
      <c r="J11470">
        <v>2018</v>
      </c>
      <c r="K11470">
        <v>1871.37</v>
      </c>
      <c r="L11470">
        <v>47</v>
      </c>
      <c r="M11470">
        <v>1</v>
      </c>
      <c r="N11470">
        <f t="shared" si="446"/>
        <v>0</v>
      </c>
      <c r="O11470">
        <f t="shared" si="445"/>
        <v>0</v>
      </c>
      <c r="P11470" t="s">
        <v>12694</v>
      </c>
    </row>
    <row r="11471" spans="2:16" x14ac:dyDescent="0.25">
      <c r="B11471" t="s">
        <v>11477</v>
      </c>
      <c r="C11471" s="119" t="s">
        <v>60</v>
      </c>
      <c r="D11471" t="s">
        <v>11550</v>
      </c>
      <c r="E11471" t="s">
        <v>11530</v>
      </c>
      <c r="F11471" t="s">
        <v>11540</v>
      </c>
      <c r="G11471" t="s">
        <v>61</v>
      </c>
      <c r="H11471" t="s">
        <v>18</v>
      </c>
      <c r="I11471" t="s">
        <v>11533</v>
      </c>
      <c r="J11471">
        <v>2018</v>
      </c>
      <c r="K11471">
        <v>930.52</v>
      </c>
      <c r="L11471">
        <v>19</v>
      </c>
      <c r="M11471">
        <v>1</v>
      </c>
      <c r="N11471">
        <f t="shared" si="446"/>
        <v>0</v>
      </c>
      <c r="O11471">
        <f t="shared" si="445"/>
        <v>0</v>
      </c>
      <c r="P11471" t="s">
        <v>12693</v>
      </c>
    </row>
    <row r="11472" spans="2:16" x14ac:dyDescent="0.25">
      <c r="B11472" t="s">
        <v>11478</v>
      </c>
      <c r="C11472" s="119" t="s">
        <v>60</v>
      </c>
      <c r="D11472" t="s">
        <v>11537</v>
      </c>
      <c r="E11472" t="s">
        <v>11530</v>
      </c>
      <c r="F11472" t="s">
        <v>11540</v>
      </c>
      <c r="G11472" t="s">
        <v>61</v>
      </c>
      <c r="H11472" t="s">
        <v>18</v>
      </c>
      <c r="I11472" t="s">
        <v>11533</v>
      </c>
      <c r="J11472">
        <v>2018</v>
      </c>
      <c r="K11472">
        <v>744.88</v>
      </c>
      <c r="L11472">
        <v>101</v>
      </c>
      <c r="M11472">
        <v>1</v>
      </c>
      <c r="N11472">
        <f t="shared" si="446"/>
        <v>0</v>
      </c>
      <c r="O11472">
        <f t="shared" si="445"/>
        <v>0</v>
      </c>
      <c r="P11472" t="s">
        <v>12694</v>
      </c>
    </row>
    <row r="11473" spans="2:16" x14ac:dyDescent="0.25">
      <c r="B11473" t="s">
        <v>11479</v>
      </c>
      <c r="C11473" s="119" t="s">
        <v>60</v>
      </c>
      <c r="D11473" t="s">
        <v>11537</v>
      </c>
      <c r="E11473" t="s">
        <v>11530</v>
      </c>
      <c r="F11473" t="s">
        <v>11540</v>
      </c>
      <c r="G11473" t="s">
        <v>61</v>
      </c>
      <c r="H11473" t="s">
        <v>18</v>
      </c>
      <c r="I11473" t="s">
        <v>11533</v>
      </c>
      <c r="J11473">
        <v>2018</v>
      </c>
      <c r="K11473">
        <v>666.3</v>
      </c>
      <c r="L11473">
        <v>42</v>
      </c>
      <c r="M11473">
        <v>1</v>
      </c>
      <c r="N11473">
        <f t="shared" si="446"/>
        <v>0</v>
      </c>
      <c r="O11473">
        <f t="shared" si="445"/>
        <v>0</v>
      </c>
      <c r="P11473" t="s">
        <v>12694</v>
      </c>
    </row>
    <row r="11474" spans="2:16" x14ac:dyDescent="0.25">
      <c r="B11474" t="s">
        <v>11480</v>
      </c>
      <c r="C11474" s="119" t="s">
        <v>60</v>
      </c>
      <c r="D11474" t="s">
        <v>11537</v>
      </c>
      <c r="E11474" t="s">
        <v>11530</v>
      </c>
      <c r="F11474" t="s">
        <v>11540</v>
      </c>
      <c r="G11474" t="s">
        <v>61</v>
      </c>
      <c r="H11474" t="s">
        <v>18</v>
      </c>
      <c r="I11474" t="s">
        <v>11541</v>
      </c>
      <c r="J11474">
        <v>2018</v>
      </c>
      <c r="K11474">
        <v>1806.65</v>
      </c>
      <c r="L11474">
        <v>35</v>
      </c>
      <c r="M11474">
        <v>1</v>
      </c>
      <c r="N11474">
        <f t="shared" si="446"/>
        <v>0</v>
      </c>
      <c r="O11474">
        <f t="shared" si="445"/>
        <v>0</v>
      </c>
      <c r="P11474" t="s">
        <v>12694</v>
      </c>
    </row>
    <row r="11475" spans="2:16" x14ac:dyDescent="0.25">
      <c r="B11475" t="s">
        <v>11481</v>
      </c>
      <c r="C11475" s="119" t="s">
        <v>60</v>
      </c>
      <c r="D11475" t="s">
        <v>11546</v>
      </c>
      <c r="E11475" t="s">
        <v>11530</v>
      </c>
      <c r="F11475" t="s">
        <v>11540</v>
      </c>
      <c r="G11475" t="s">
        <v>61</v>
      </c>
      <c r="H11475" t="s">
        <v>18</v>
      </c>
      <c r="I11475" t="s">
        <v>11541</v>
      </c>
      <c r="J11475">
        <v>2018</v>
      </c>
      <c r="K11475">
        <v>2811.7</v>
      </c>
      <c r="L11475">
        <v>58</v>
      </c>
      <c r="M11475">
        <v>1</v>
      </c>
      <c r="N11475">
        <f t="shared" si="446"/>
        <v>0</v>
      </c>
      <c r="O11475">
        <f t="shared" si="445"/>
        <v>0</v>
      </c>
      <c r="P11475" t="s">
        <v>12694</v>
      </c>
    </row>
    <row r="11476" spans="2:16" x14ac:dyDescent="0.25">
      <c r="B11476" t="s">
        <v>11482</v>
      </c>
      <c r="C11476" s="119" t="s">
        <v>60</v>
      </c>
      <c r="D11476" t="s">
        <v>11537</v>
      </c>
      <c r="E11476" t="s">
        <v>11530</v>
      </c>
      <c r="F11476" t="s">
        <v>11540</v>
      </c>
      <c r="G11476" t="s">
        <v>61</v>
      </c>
      <c r="H11476" t="s">
        <v>18</v>
      </c>
      <c r="I11476" t="s">
        <v>11541</v>
      </c>
      <c r="J11476">
        <v>2018</v>
      </c>
      <c r="K11476">
        <v>1867.4</v>
      </c>
      <c r="L11476">
        <v>49</v>
      </c>
      <c r="M11476">
        <v>1</v>
      </c>
      <c r="N11476">
        <f t="shared" si="446"/>
        <v>0</v>
      </c>
      <c r="O11476">
        <f t="shared" si="445"/>
        <v>0</v>
      </c>
      <c r="P11476" t="s">
        <v>12693</v>
      </c>
    </row>
    <row r="11477" spans="2:16" x14ac:dyDescent="0.25">
      <c r="B11477" t="s">
        <v>11483</v>
      </c>
      <c r="C11477" s="119" t="s">
        <v>60</v>
      </c>
      <c r="D11477" t="s">
        <v>11542</v>
      </c>
      <c r="E11477" t="s">
        <v>11530</v>
      </c>
      <c r="F11477" t="s">
        <v>11540</v>
      </c>
      <c r="G11477" t="s">
        <v>61</v>
      </c>
      <c r="H11477" t="s">
        <v>18</v>
      </c>
      <c r="I11477" t="s">
        <v>11541</v>
      </c>
      <c r="J11477">
        <v>2018</v>
      </c>
      <c r="K11477">
        <v>739.3</v>
      </c>
      <c r="L11477">
        <v>108</v>
      </c>
      <c r="M11477">
        <v>1</v>
      </c>
      <c r="N11477">
        <f t="shared" si="446"/>
        <v>0</v>
      </c>
      <c r="O11477">
        <f t="shared" si="445"/>
        <v>0</v>
      </c>
      <c r="P11477" t="s">
        <v>12693</v>
      </c>
    </row>
    <row r="11478" spans="2:16" x14ac:dyDescent="0.25">
      <c r="B11478" t="s">
        <v>11484</v>
      </c>
      <c r="C11478" s="119" t="s">
        <v>60</v>
      </c>
      <c r="D11478" t="s">
        <v>11539</v>
      </c>
      <c r="E11478" t="s">
        <v>11530</v>
      </c>
      <c r="F11478" t="s">
        <v>11540</v>
      </c>
      <c r="G11478" t="s">
        <v>61</v>
      </c>
      <c r="H11478" t="s">
        <v>18</v>
      </c>
      <c r="I11478" t="s">
        <v>11533</v>
      </c>
      <c r="J11478">
        <v>2018</v>
      </c>
      <c r="K11478">
        <v>5267.82</v>
      </c>
      <c r="L11478">
        <v>377</v>
      </c>
      <c r="M11478">
        <v>1</v>
      </c>
      <c r="N11478">
        <f t="shared" si="446"/>
        <v>0</v>
      </c>
      <c r="O11478">
        <f t="shared" si="445"/>
        <v>0</v>
      </c>
      <c r="P11478" t="s">
        <v>12694</v>
      </c>
    </row>
    <row r="11479" spans="2:16" x14ac:dyDescent="0.25">
      <c r="B11479" t="s">
        <v>11485</v>
      </c>
      <c r="C11479" s="119" t="s">
        <v>60</v>
      </c>
      <c r="D11479" t="s">
        <v>11563</v>
      </c>
      <c r="E11479" t="s">
        <v>11530</v>
      </c>
      <c r="F11479" t="s">
        <v>11540</v>
      </c>
      <c r="G11479" t="s">
        <v>61</v>
      </c>
      <c r="H11479" t="s">
        <v>18</v>
      </c>
      <c r="I11479" t="s">
        <v>11533</v>
      </c>
      <c r="J11479">
        <v>2018</v>
      </c>
      <c r="K11479">
        <v>1167.5999999999999</v>
      </c>
      <c r="L11479">
        <v>31</v>
      </c>
      <c r="M11479">
        <v>1</v>
      </c>
      <c r="N11479">
        <f t="shared" si="446"/>
        <v>0</v>
      </c>
      <c r="O11479">
        <f t="shared" si="445"/>
        <v>0</v>
      </c>
      <c r="P11479" t="s">
        <v>12694</v>
      </c>
    </row>
    <row r="11480" spans="2:16" x14ac:dyDescent="0.25">
      <c r="B11480" t="s">
        <v>11486</v>
      </c>
      <c r="C11480" s="119" t="s">
        <v>60</v>
      </c>
      <c r="D11480" t="s">
        <v>11550</v>
      </c>
      <c r="E11480" t="s">
        <v>11530</v>
      </c>
      <c r="F11480" t="s">
        <v>11540</v>
      </c>
      <c r="G11480" t="s">
        <v>61</v>
      </c>
      <c r="H11480" t="s">
        <v>18</v>
      </c>
      <c r="I11480" t="s">
        <v>11533</v>
      </c>
      <c r="J11480">
        <v>2018</v>
      </c>
      <c r="K11480">
        <v>6670.79</v>
      </c>
      <c r="L11480">
        <v>156</v>
      </c>
      <c r="M11480">
        <v>1</v>
      </c>
      <c r="N11480">
        <f t="shared" si="446"/>
        <v>0</v>
      </c>
      <c r="O11480">
        <f t="shared" ref="O11480:O11512" si="447">IF(OR(L11480="",L11480&lt;=0),1,0)</f>
        <v>0</v>
      </c>
      <c r="P11480" t="s">
        <v>12693</v>
      </c>
    </row>
    <row r="11481" spans="2:16" x14ac:dyDescent="0.25">
      <c r="B11481" t="s">
        <v>11487</v>
      </c>
      <c r="C11481" s="119" t="s">
        <v>60</v>
      </c>
      <c r="D11481" t="s">
        <v>11539</v>
      </c>
      <c r="E11481" t="s">
        <v>11530</v>
      </c>
      <c r="F11481" t="s">
        <v>11540</v>
      </c>
      <c r="G11481" t="s">
        <v>61</v>
      </c>
      <c r="H11481" t="s">
        <v>18</v>
      </c>
      <c r="I11481" t="s">
        <v>11533</v>
      </c>
      <c r="J11481">
        <v>2018</v>
      </c>
      <c r="K11481">
        <v>11139.09</v>
      </c>
      <c r="L11481">
        <v>108</v>
      </c>
      <c r="M11481">
        <v>1</v>
      </c>
      <c r="N11481">
        <f t="shared" si="446"/>
        <v>0</v>
      </c>
      <c r="O11481">
        <f t="shared" si="447"/>
        <v>0</v>
      </c>
      <c r="P11481" t="s">
        <v>12694</v>
      </c>
    </row>
    <row r="11482" spans="2:16" x14ac:dyDescent="0.25">
      <c r="B11482" t="s">
        <v>11488</v>
      </c>
      <c r="C11482" s="119" t="s">
        <v>60</v>
      </c>
      <c r="D11482" t="s">
        <v>11539</v>
      </c>
      <c r="E11482" t="s">
        <v>11530</v>
      </c>
      <c r="F11482" t="s">
        <v>11540</v>
      </c>
      <c r="G11482" t="s">
        <v>61</v>
      </c>
      <c r="H11482" t="s">
        <v>18</v>
      </c>
      <c r="I11482" t="s">
        <v>11541</v>
      </c>
      <c r="J11482">
        <v>2018</v>
      </c>
      <c r="K11482">
        <v>2373.64</v>
      </c>
      <c r="L11482">
        <v>63</v>
      </c>
      <c r="M11482">
        <v>1</v>
      </c>
      <c r="N11482">
        <f t="shared" si="446"/>
        <v>0</v>
      </c>
      <c r="O11482">
        <f t="shared" si="447"/>
        <v>0</v>
      </c>
      <c r="P11482" t="s">
        <v>12693</v>
      </c>
    </row>
    <row r="11483" spans="2:16" x14ac:dyDescent="0.25">
      <c r="B11483" t="s">
        <v>11489</v>
      </c>
      <c r="C11483" s="119" t="s">
        <v>60</v>
      </c>
      <c r="D11483" t="s">
        <v>11537</v>
      </c>
      <c r="E11483" t="s">
        <v>11530</v>
      </c>
      <c r="F11483" t="s">
        <v>11540</v>
      </c>
      <c r="G11483" t="s">
        <v>61</v>
      </c>
      <c r="H11483" t="s">
        <v>18</v>
      </c>
      <c r="I11483" t="s">
        <v>11541</v>
      </c>
      <c r="J11483">
        <v>2018</v>
      </c>
      <c r="K11483">
        <v>1884.73</v>
      </c>
      <c r="L11483">
        <v>67</v>
      </c>
      <c r="M11483">
        <v>1</v>
      </c>
      <c r="N11483">
        <f t="shared" si="446"/>
        <v>0</v>
      </c>
      <c r="O11483">
        <f t="shared" si="447"/>
        <v>0</v>
      </c>
      <c r="P11483" t="s">
        <v>12693</v>
      </c>
    </row>
    <row r="11484" spans="2:16" x14ac:dyDescent="0.25">
      <c r="B11484" t="s">
        <v>11490</v>
      </c>
      <c r="C11484" s="119" t="s">
        <v>60</v>
      </c>
      <c r="D11484" t="s">
        <v>11537</v>
      </c>
      <c r="E11484" t="s">
        <v>11530</v>
      </c>
      <c r="F11484" t="s">
        <v>11540</v>
      </c>
      <c r="G11484" t="s">
        <v>61</v>
      </c>
      <c r="H11484" t="s">
        <v>18</v>
      </c>
      <c r="I11484" t="s">
        <v>11541</v>
      </c>
      <c r="J11484">
        <v>2018</v>
      </c>
      <c r="K11484">
        <v>4293.03</v>
      </c>
      <c r="L11484">
        <v>44</v>
      </c>
      <c r="M11484">
        <v>1</v>
      </c>
      <c r="N11484">
        <f t="shared" si="446"/>
        <v>0</v>
      </c>
      <c r="O11484">
        <f t="shared" si="447"/>
        <v>0</v>
      </c>
      <c r="P11484" t="s">
        <v>12693</v>
      </c>
    </row>
    <row r="11485" spans="2:16" x14ac:dyDescent="0.25">
      <c r="B11485" t="s">
        <v>11491</v>
      </c>
      <c r="C11485" s="119" t="s">
        <v>60</v>
      </c>
      <c r="D11485" t="s">
        <v>11539</v>
      </c>
      <c r="E11485" t="s">
        <v>11530</v>
      </c>
      <c r="F11485" t="s">
        <v>11540</v>
      </c>
      <c r="G11485" t="s">
        <v>61</v>
      </c>
      <c r="H11485" t="s">
        <v>18</v>
      </c>
      <c r="I11485" t="s">
        <v>11541</v>
      </c>
      <c r="J11485">
        <v>2018</v>
      </c>
      <c r="K11485">
        <v>0</v>
      </c>
      <c r="M11485">
        <v>1</v>
      </c>
      <c r="N11485">
        <f t="shared" si="446"/>
        <v>1</v>
      </c>
      <c r="O11485">
        <f t="shared" si="447"/>
        <v>1</v>
      </c>
      <c r="P11485" t="s">
        <v>11528</v>
      </c>
    </row>
    <row r="11486" spans="2:16" x14ac:dyDescent="0.25">
      <c r="B11486" t="s">
        <v>11492</v>
      </c>
      <c r="C11486" s="119" t="s">
        <v>4</v>
      </c>
      <c r="D11486" t="s">
        <v>11537</v>
      </c>
      <c r="E11486" t="s">
        <v>11530</v>
      </c>
      <c r="F11486" t="s">
        <v>11540</v>
      </c>
      <c r="G11486" t="s">
        <v>64</v>
      </c>
      <c r="H11486" t="s">
        <v>18</v>
      </c>
      <c r="I11486" t="s">
        <v>11533</v>
      </c>
      <c r="J11486">
        <v>2018</v>
      </c>
      <c r="K11486">
        <v>1698.02</v>
      </c>
      <c r="L11486">
        <v>101</v>
      </c>
      <c r="M11486">
        <v>1</v>
      </c>
      <c r="N11486">
        <f t="shared" si="446"/>
        <v>0</v>
      </c>
      <c r="O11486">
        <f t="shared" si="447"/>
        <v>0</v>
      </c>
      <c r="P11486" t="s">
        <v>12694</v>
      </c>
    </row>
    <row r="11487" spans="2:16" x14ac:dyDescent="0.25">
      <c r="B11487" t="s">
        <v>11493</v>
      </c>
      <c r="C11487" s="119" t="s">
        <v>4</v>
      </c>
      <c r="D11487" t="s">
        <v>11537</v>
      </c>
      <c r="E11487" t="s">
        <v>11530</v>
      </c>
      <c r="F11487" t="s">
        <v>11540</v>
      </c>
      <c r="G11487" t="s">
        <v>64</v>
      </c>
      <c r="H11487" t="s">
        <v>18</v>
      </c>
      <c r="I11487" t="s">
        <v>11533</v>
      </c>
      <c r="J11487">
        <v>2018</v>
      </c>
      <c r="K11487">
        <v>1177.73</v>
      </c>
      <c r="L11487">
        <v>12</v>
      </c>
      <c r="M11487">
        <v>1</v>
      </c>
      <c r="N11487">
        <f t="shared" si="446"/>
        <v>0</v>
      </c>
      <c r="O11487">
        <f t="shared" si="447"/>
        <v>0</v>
      </c>
      <c r="P11487" t="s">
        <v>12693</v>
      </c>
    </row>
    <row r="11488" spans="2:16" x14ac:dyDescent="0.25">
      <c r="B11488" t="s">
        <v>11494</v>
      </c>
      <c r="C11488" s="119" t="s">
        <v>4</v>
      </c>
      <c r="D11488" t="s">
        <v>11537</v>
      </c>
      <c r="E11488" t="s">
        <v>11530</v>
      </c>
      <c r="F11488" t="s">
        <v>11540</v>
      </c>
      <c r="G11488" t="s">
        <v>64</v>
      </c>
      <c r="H11488" t="s">
        <v>18</v>
      </c>
      <c r="I11488" t="s">
        <v>11533</v>
      </c>
      <c r="J11488">
        <v>2018</v>
      </c>
      <c r="K11488">
        <v>1164.72</v>
      </c>
      <c r="L11488">
        <v>42</v>
      </c>
      <c r="M11488">
        <v>1</v>
      </c>
      <c r="N11488">
        <f t="shared" si="446"/>
        <v>0</v>
      </c>
      <c r="O11488">
        <f t="shared" si="447"/>
        <v>0</v>
      </c>
      <c r="P11488" t="s">
        <v>12693</v>
      </c>
    </row>
    <row r="11489" spans="2:16" x14ac:dyDescent="0.25">
      <c r="B11489" t="s">
        <v>11495</v>
      </c>
      <c r="C11489" s="119" t="s">
        <v>4</v>
      </c>
      <c r="D11489" t="s">
        <v>11537</v>
      </c>
      <c r="E11489" t="s">
        <v>11530</v>
      </c>
      <c r="F11489" t="s">
        <v>11540</v>
      </c>
      <c r="G11489" t="s">
        <v>64</v>
      </c>
      <c r="H11489" t="s">
        <v>18</v>
      </c>
      <c r="I11489" t="s">
        <v>11533</v>
      </c>
      <c r="J11489">
        <v>2018</v>
      </c>
      <c r="K11489">
        <v>1166.96</v>
      </c>
      <c r="L11489">
        <v>48</v>
      </c>
      <c r="M11489">
        <v>1</v>
      </c>
      <c r="N11489">
        <f t="shared" si="446"/>
        <v>0</v>
      </c>
      <c r="O11489">
        <f t="shared" si="447"/>
        <v>0</v>
      </c>
      <c r="P11489" t="s">
        <v>12693</v>
      </c>
    </row>
    <row r="11490" spans="2:16" x14ac:dyDescent="0.25">
      <c r="B11490" t="s">
        <v>11496</v>
      </c>
      <c r="C11490" s="119" t="s">
        <v>4</v>
      </c>
      <c r="D11490" t="s">
        <v>11537</v>
      </c>
      <c r="E11490" t="s">
        <v>11530</v>
      </c>
      <c r="F11490" t="s">
        <v>11540</v>
      </c>
      <c r="G11490" t="s">
        <v>64</v>
      </c>
      <c r="H11490" t="s">
        <v>18</v>
      </c>
      <c r="I11490" t="s">
        <v>11541</v>
      </c>
      <c r="J11490">
        <v>2018</v>
      </c>
      <c r="K11490">
        <v>1153.75</v>
      </c>
      <c r="L11490">
        <v>26</v>
      </c>
      <c r="M11490">
        <v>1</v>
      </c>
      <c r="N11490">
        <f t="shared" si="446"/>
        <v>0</v>
      </c>
      <c r="O11490">
        <f t="shared" si="447"/>
        <v>0</v>
      </c>
      <c r="P11490" t="s">
        <v>12693</v>
      </c>
    </row>
    <row r="11491" spans="2:16" x14ac:dyDescent="0.25">
      <c r="B11491" t="s">
        <v>11497</v>
      </c>
      <c r="C11491" s="119" t="s">
        <v>4</v>
      </c>
      <c r="D11491" t="s">
        <v>11537</v>
      </c>
      <c r="E11491" t="s">
        <v>11530</v>
      </c>
      <c r="F11491" t="s">
        <v>11540</v>
      </c>
      <c r="G11491" t="s">
        <v>64</v>
      </c>
      <c r="H11491" t="s">
        <v>18</v>
      </c>
      <c r="I11491" t="s">
        <v>11533</v>
      </c>
      <c r="J11491">
        <v>2018</v>
      </c>
      <c r="K11491">
        <v>1153.48</v>
      </c>
      <c r="L11491">
        <v>12</v>
      </c>
      <c r="M11491">
        <v>1</v>
      </c>
      <c r="N11491">
        <f t="shared" si="446"/>
        <v>0</v>
      </c>
      <c r="O11491">
        <f t="shared" si="447"/>
        <v>0</v>
      </c>
      <c r="P11491" t="s">
        <v>12693</v>
      </c>
    </row>
    <row r="11492" spans="2:16" x14ac:dyDescent="0.25">
      <c r="B11492" t="s">
        <v>11498</v>
      </c>
      <c r="C11492" s="119" t="s">
        <v>4</v>
      </c>
      <c r="D11492" t="s">
        <v>11537</v>
      </c>
      <c r="E11492" t="s">
        <v>11530</v>
      </c>
      <c r="F11492" t="s">
        <v>11540</v>
      </c>
      <c r="G11492" t="s">
        <v>64</v>
      </c>
      <c r="H11492" t="s">
        <v>18</v>
      </c>
      <c r="I11492" t="s">
        <v>11533</v>
      </c>
      <c r="J11492">
        <v>2018</v>
      </c>
      <c r="K11492">
        <v>1157.6099999999999</v>
      </c>
      <c r="L11492">
        <v>23</v>
      </c>
      <c r="M11492">
        <v>1</v>
      </c>
      <c r="N11492">
        <f t="shared" si="446"/>
        <v>0</v>
      </c>
      <c r="O11492">
        <f t="shared" si="447"/>
        <v>0</v>
      </c>
      <c r="P11492" t="s">
        <v>12693</v>
      </c>
    </row>
    <row r="11493" spans="2:16" x14ac:dyDescent="0.25">
      <c r="B11493" t="s">
        <v>11499</v>
      </c>
      <c r="C11493" s="119" t="s">
        <v>4</v>
      </c>
      <c r="D11493" t="s">
        <v>11537</v>
      </c>
      <c r="E11493" t="s">
        <v>11530</v>
      </c>
      <c r="F11493" t="s">
        <v>11540</v>
      </c>
      <c r="G11493" t="s">
        <v>64</v>
      </c>
      <c r="H11493" t="s">
        <v>18</v>
      </c>
      <c r="I11493" t="s">
        <v>11533</v>
      </c>
      <c r="J11493">
        <v>2018</v>
      </c>
      <c r="K11493">
        <v>1156.8499999999999</v>
      </c>
      <c r="L11493">
        <v>21</v>
      </c>
      <c r="M11493">
        <v>1</v>
      </c>
      <c r="N11493">
        <f t="shared" si="446"/>
        <v>0</v>
      </c>
      <c r="O11493">
        <f t="shared" si="447"/>
        <v>0</v>
      </c>
      <c r="P11493" t="s">
        <v>12693</v>
      </c>
    </row>
    <row r="11494" spans="2:16" x14ac:dyDescent="0.25">
      <c r="B11494" t="s">
        <v>11500</v>
      </c>
      <c r="C11494" s="119" t="s">
        <v>4</v>
      </c>
      <c r="D11494" t="s">
        <v>11537</v>
      </c>
      <c r="E11494" t="s">
        <v>11530</v>
      </c>
      <c r="F11494" t="s">
        <v>11540</v>
      </c>
      <c r="G11494" t="s">
        <v>64</v>
      </c>
      <c r="H11494" t="s">
        <v>18</v>
      </c>
      <c r="I11494" t="s">
        <v>11533</v>
      </c>
      <c r="J11494">
        <v>2018</v>
      </c>
      <c r="K11494">
        <v>1161.3499999999999</v>
      </c>
      <c r="L11494">
        <v>33</v>
      </c>
      <c r="M11494">
        <v>1</v>
      </c>
      <c r="N11494">
        <f t="shared" si="446"/>
        <v>0</v>
      </c>
      <c r="O11494">
        <f t="shared" si="447"/>
        <v>0</v>
      </c>
      <c r="P11494" t="s">
        <v>12693</v>
      </c>
    </row>
    <row r="11495" spans="2:16" x14ac:dyDescent="0.25">
      <c r="B11495" t="s">
        <v>11501</v>
      </c>
      <c r="C11495" s="119" t="s">
        <v>4</v>
      </c>
      <c r="D11495" t="s">
        <v>11537</v>
      </c>
      <c r="E11495" t="s">
        <v>11530</v>
      </c>
      <c r="F11495" t="s">
        <v>11540</v>
      </c>
      <c r="G11495" t="s">
        <v>64</v>
      </c>
      <c r="H11495" t="s">
        <v>18</v>
      </c>
      <c r="I11495" t="s">
        <v>11533</v>
      </c>
      <c r="J11495">
        <v>2018</v>
      </c>
      <c r="K11495">
        <v>1161.3499999999999</v>
      </c>
      <c r="L11495">
        <v>33</v>
      </c>
      <c r="M11495">
        <v>1</v>
      </c>
      <c r="N11495">
        <f t="shared" si="446"/>
        <v>0</v>
      </c>
      <c r="O11495">
        <f t="shared" si="447"/>
        <v>0</v>
      </c>
      <c r="P11495" t="s">
        <v>12693</v>
      </c>
    </row>
    <row r="11496" spans="2:16" x14ac:dyDescent="0.25">
      <c r="B11496" t="s">
        <v>11502</v>
      </c>
      <c r="C11496" s="119" t="s">
        <v>4</v>
      </c>
      <c r="D11496" t="s">
        <v>11537</v>
      </c>
      <c r="E11496" t="s">
        <v>11530</v>
      </c>
      <c r="F11496" t="s">
        <v>11540</v>
      </c>
      <c r="G11496" t="s">
        <v>64</v>
      </c>
      <c r="H11496" t="s">
        <v>18</v>
      </c>
      <c r="I11496" t="s">
        <v>11533</v>
      </c>
      <c r="J11496">
        <v>2018</v>
      </c>
      <c r="K11496">
        <v>1153.8599999999999</v>
      </c>
      <c r="L11496">
        <v>13</v>
      </c>
      <c r="M11496">
        <v>1</v>
      </c>
      <c r="N11496">
        <f t="shared" si="446"/>
        <v>0</v>
      </c>
      <c r="O11496">
        <f t="shared" si="447"/>
        <v>0</v>
      </c>
      <c r="P11496" t="s">
        <v>12693</v>
      </c>
    </row>
    <row r="11497" spans="2:16" x14ac:dyDescent="0.25">
      <c r="B11497" t="s">
        <v>11503</v>
      </c>
      <c r="C11497" s="119" t="s">
        <v>4</v>
      </c>
      <c r="D11497" t="s">
        <v>11537</v>
      </c>
      <c r="E11497" t="s">
        <v>11530</v>
      </c>
      <c r="F11497" t="s">
        <v>11540</v>
      </c>
      <c r="G11497" t="s">
        <v>64</v>
      </c>
      <c r="H11497" t="s">
        <v>18</v>
      </c>
      <c r="I11497" t="s">
        <v>11533</v>
      </c>
      <c r="J11497">
        <v>2018</v>
      </c>
      <c r="K11497">
        <v>2174.83</v>
      </c>
      <c r="L11497">
        <v>32</v>
      </c>
      <c r="M11497">
        <v>1</v>
      </c>
      <c r="N11497">
        <f t="shared" si="446"/>
        <v>0</v>
      </c>
      <c r="O11497">
        <f t="shared" si="447"/>
        <v>0</v>
      </c>
      <c r="P11497" t="s">
        <v>12694</v>
      </c>
    </row>
    <row r="11498" spans="2:16" x14ac:dyDescent="0.25">
      <c r="B11498" t="s">
        <v>11504</v>
      </c>
      <c r="C11498" s="119" t="s">
        <v>4</v>
      </c>
      <c r="D11498" t="s">
        <v>11546</v>
      </c>
      <c r="E11498" t="s">
        <v>11530</v>
      </c>
      <c r="F11498" t="s">
        <v>11540</v>
      </c>
      <c r="G11498" t="s">
        <v>61</v>
      </c>
      <c r="H11498" t="s">
        <v>18</v>
      </c>
      <c r="I11498" t="s">
        <v>11541</v>
      </c>
      <c r="J11498">
        <v>2018</v>
      </c>
      <c r="K11498">
        <v>1791.49</v>
      </c>
      <c r="L11498">
        <v>48</v>
      </c>
      <c r="M11498">
        <v>1</v>
      </c>
      <c r="N11498">
        <f t="shared" si="446"/>
        <v>0</v>
      </c>
      <c r="O11498">
        <f t="shared" si="447"/>
        <v>0</v>
      </c>
      <c r="P11498" t="s">
        <v>12693</v>
      </c>
    </row>
    <row r="11499" spans="2:16" x14ac:dyDescent="0.25">
      <c r="B11499" t="s">
        <v>11505</v>
      </c>
      <c r="C11499" s="119" t="s">
        <v>4</v>
      </c>
      <c r="D11499" t="s">
        <v>11537</v>
      </c>
      <c r="E11499" t="s">
        <v>11530</v>
      </c>
      <c r="F11499" t="s">
        <v>11540</v>
      </c>
      <c r="G11499" t="s">
        <v>61</v>
      </c>
      <c r="H11499" t="s">
        <v>18</v>
      </c>
      <c r="I11499" t="s">
        <v>11541</v>
      </c>
      <c r="J11499">
        <v>2018</v>
      </c>
      <c r="K11499">
        <v>653.91999999999996</v>
      </c>
      <c r="L11499">
        <v>24</v>
      </c>
      <c r="M11499">
        <v>1</v>
      </c>
      <c r="N11499">
        <f t="shared" si="446"/>
        <v>0</v>
      </c>
      <c r="O11499">
        <f t="shared" si="447"/>
        <v>0</v>
      </c>
      <c r="P11499" t="s">
        <v>12693</v>
      </c>
    </row>
    <row r="11500" spans="2:16" x14ac:dyDescent="0.25">
      <c r="B11500" t="s">
        <v>11506</v>
      </c>
      <c r="C11500" s="119" t="s">
        <v>4</v>
      </c>
      <c r="D11500" t="s">
        <v>11537</v>
      </c>
      <c r="E11500" t="s">
        <v>11530</v>
      </c>
      <c r="F11500" t="s">
        <v>11540</v>
      </c>
      <c r="G11500" t="s">
        <v>61</v>
      </c>
      <c r="H11500" t="s">
        <v>18</v>
      </c>
      <c r="I11500" t="s">
        <v>11541</v>
      </c>
      <c r="J11500">
        <v>2018</v>
      </c>
      <c r="K11500">
        <v>654.21</v>
      </c>
      <c r="L11500">
        <v>26</v>
      </c>
      <c r="M11500">
        <v>1</v>
      </c>
      <c r="N11500">
        <f t="shared" si="446"/>
        <v>0</v>
      </c>
      <c r="O11500">
        <f t="shared" si="447"/>
        <v>0</v>
      </c>
      <c r="P11500" t="s">
        <v>12693</v>
      </c>
    </row>
    <row r="11501" spans="2:16" x14ac:dyDescent="0.25">
      <c r="B11501" t="s">
        <v>11507</v>
      </c>
      <c r="C11501" s="119" t="s">
        <v>4</v>
      </c>
      <c r="D11501" t="s">
        <v>11546</v>
      </c>
      <c r="E11501" t="s">
        <v>11530</v>
      </c>
      <c r="F11501" t="s">
        <v>11540</v>
      </c>
      <c r="G11501" t="s">
        <v>61</v>
      </c>
      <c r="H11501" t="s">
        <v>18</v>
      </c>
      <c r="I11501" t="s">
        <v>11533</v>
      </c>
      <c r="J11501">
        <v>2018</v>
      </c>
      <c r="K11501">
        <v>760.07</v>
      </c>
      <c r="L11501">
        <v>104</v>
      </c>
      <c r="M11501">
        <v>1</v>
      </c>
      <c r="N11501">
        <f t="shared" si="446"/>
        <v>0</v>
      </c>
      <c r="O11501">
        <f t="shared" si="447"/>
        <v>0</v>
      </c>
      <c r="P11501" t="s">
        <v>12693</v>
      </c>
    </row>
    <row r="11502" spans="2:16" x14ac:dyDescent="0.25">
      <c r="B11502" t="s">
        <v>11508</v>
      </c>
      <c r="C11502" s="119" t="s">
        <v>4</v>
      </c>
      <c r="D11502" t="s">
        <v>11546</v>
      </c>
      <c r="E11502" t="s">
        <v>11530</v>
      </c>
      <c r="F11502" t="s">
        <v>11540</v>
      </c>
      <c r="G11502" t="s">
        <v>61</v>
      </c>
      <c r="H11502" t="s">
        <v>18</v>
      </c>
      <c r="I11502" t="s">
        <v>11533</v>
      </c>
      <c r="J11502">
        <v>2018</v>
      </c>
      <c r="K11502">
        <v>1764.09</v>
      </c>
      <c r="L11502">
        <v>455</v>
      </c>
      <c r="M11502">
        <v>1</v>
      </c>
      <c r="N11502">
        <f t="shared" si="446"/>
        <v>0</v>
      </c>
      <c r="O11502">
        <f t="shared" si="447"/>
        <v>0</v>
      </c>
      <c r="P11502" t="s">
        <v>12693</v>
      </c>
    </row>
    <row r="11503" spans="2:16" x14ac:dyDescent="0.25">
      <c r="B11503" t="s">
        <v>11509</v>
      </c>
      <c r="C11503" s="119" t="s">
        <v>4</v>
      </c>
      <c r="D11503" t="s">
        <v>11546</v>
      </c>
      <c r="E11503" t="s">
        <v>11530</v>
      </c>
      <c r="F11503" t="s">
        <v>11540</v>
      </c>
      <c r="G11503" t="s">
        <v>61</v>
      </c>
      <c r="H11503" t="s">
        <v>18</v>
      </c>
      <c r="I11503" t="s">
        <v>11533</v>
      </c>
      <c r="J11503">
        <v>2018</v>
      </c>
      <c r="K11503">
        <v>659.22</v>
      </c>
      <c r="L11503">
        <v>34</v>
      </c>
      <c r="M11503">
        <v>1</v>
      </c>
      <c r="N11503">
        <f t="shared" si="446"/>
        <v>0</v>
      </c>
      <c r="O11503">
        <f t="shared" si="447"/>
        <v>0</v>
      </c>
      <c r="P11503" t="s">
        <v>12694</v>
      </c>
    </row>
    <row r="11504" spans="2:16" x14ac:dyDescent="0.25">
      <c r="B11504" t="s">
        <v>11510</v>
      </c>
      <c r="C11504" s="119" t="s">
        <v>4</v>
      </c>
      <c r="D11504" t="s">
        <v>11546</v>
      </c>
      <c r="E11504" t="s">
        <v>11530</v>
      </c>
      <c r="F11504" t="s">
        <v>11540</v>
      </c>
      <c r="G11504" t="s">
        <v>61</v>
      </c>
      <c r="H11504" t="s">
        <v>18</v>
      </c>
      <c r="I11504" t="s">
        <v>11533</v>
      </c>
      <c r="J11504">
        <v>2018</v>
      </c>
      <c r="K11504">
        <v>1240.0999999999999</v>
      </c>
      <c r="L11504">
        <v>276</v>
      </c>
      <c r="M11504">
        <v>1</v>
      </c>
      <c r="N11504">
        <f t="shared" si="446"/>
        <v>0</v>
      </c>
      <c r="O11504">
        <f t="shared" si="447"/>
        <v>0</v>
      </c>
      <c r="P11504" t="s">
        <v>12694</v>
      </c>
    </row>
    <row r="11505" spans="2:16" x14ac:dyDescent="0.25">
      <c r="B11505" t="s">
        <v>11511</v>
      </c>
      <c r="C11505" s="119" t="s">
        <v>4</v>
      </c>
      <c r="D11505" t="s">
        <v>11546</v>
      </c>
      <c r="E11505" t="s">
        <v>11530</v>
      </c>
      <c r="F11505" t="s">
        <v>11540</v>
      </c>
      <c r="G11505" t="s">
        <v>61</v>
      </c>
      <c r="H11505" t="s">
        <v>18</v>
      </c>
      <c r="I11505" t="s">
        <v>11533</v>
      </c>
      <c r="J11505">
        <v>2018</v>
      </c>
      <c r="K11505">
        <v>1778.62</v>
      </c>
      <c r="L11505">
        <v>123</v>
      </c>
      <c r="M11505">
        <v>1</v>
      </c>
      <c r="N11505">
        <f t="shared" si="446"/>
        <v>0</v>
      </c>
      <c r="O11505">
        <f t="shared" si="447"/>
        <v>0</v>
      </c>
      <c r="P11505" t="s">
        <v>12694</v>
      </c>
    </row>
    <row r="11506" spans="2:16" x14ac:dyDescent="0.25">
      <c r="B11506" t="s">
        <v>11512</v>
      </c>
      <c r="C11506" s="119" t="s">
        <v>4</v>
      </c>
      <c r="D11506" t="s">
        <v>11537</v>
      </c>
      <c r="E11506" t="s">
        <v>11530</v>
      </c>
      <c r="F11506" t="s">
        <v>11540</v>
      </c>
      <c r="G11506" t="s">
        <v>61</v>
      </c>
      <c r="H11506" t="s">
        <v>18</v>
      </c>
      <c r="I11506" t="s">
        <v>11533</v>
      </c>
      <c r="J11506">
        <v>2018</v>
      </c>
      <c r="K11506">
        <v>1515.81</v>
      </c>
      <c r="L11506">
        <v>372</v>
      </c>
      <c r="M11506">
        <v>1</v>
      </c>
      <c r="N11506">
        <f t="shared" si="446"/>
        <v>0</v>
      </c>
      <c r="O11506">
        <f t="shared" si="447"/>
        <v>0</v>
      </c>
      <c r="P11506" t="s">
        <v>12693</v>
      </c>
    </row>
    <row r="11507" spans="2:16" x14ac:dyDescent="0.25">
      <c r="B11507" t="s">
        <v>11513</v>
      </c>
      <c r="C11507" s="119" t="s">
        <v>4</v>
      </c>
      <c r="D11507" t="s">
        <v>11539</v>
      </c>
      <c r="E11507" t="s">
        <v>11530</v>
      </c>
      <c r="F11507" t="s">
        <v>11540</v>
      </c>
      <c r="G11507" t="s">
        <v>61</v>
      </c>
      <c r="H11507" t="s">
        <v>18</v>
      </c>
      <c r="I11507" t="s">
        <v>11533</v>
      </c>
      <c r="J11507">
        <v>2018</v>
      </c>
      <c r="K11507">
        <v>1530.59</v>
      </c>
      <c r="L11507">
        <v>102</v>
      </c>
      <c r="M11507">
        <v>1</v>
      </c>
      <c r="N11507">
        <f t="shared" si="446"/>
        <v>0</v>
      </c>
      <c r="O11507">
        <f t="shared" si="447"/>
        <v>0</v>
      </c>
      <c r="P11507" t="s">
        <v>12693</v>
      </c>
    </row>
    <row r="11508" spans="2:16" x14ac:dyDescent="0.25">
      <c r="B11508" t="s">
        <v>11514</v>
      </c>
      <c r="C11508" s="119" t="s">
        <v>4</v>
      </c>
      <c r="D11508" t="s">
        <v>11537</v>
      </c>
      <c r="E11508" t="s">
        <v>11530</v>
      </c>
      <c r="F11508" t="s">
        <v>11540</v>
      </c>
      <c r="G11508" t="s">
        <v>61</v>
      </c>
      <c r="H11508" t="s">
        <v>18</v>
      </c>
      <c r="I11508" t="s">
        <v>11533</v>
      </c>
      <c r="J11508">
        <v>2018</v>
      </c>
      <c r="K11508">
        <v>1816.61</v>
      </c>
      <c r="L11508">
        <v>377</v>
      </c>
      <c r="M11508">
        <v>1</v>
      </c>
      <c r="N11508">
        <f t="shared" si="446"/>
        <v>0</v>
      </c>
      <c r="O11508">
        <f t="shared" si="447"/>
        <v>0</v>
      </c>
      <c r="P11508" t="s">
        <v>12693</v>
      </c>
    </row>
    <row r="11509" spans="2:16" x14ac:dyDescent="0.25">
      <c r="B11509" t="s">
        <v>11515</v>
      </c>
      <c r="C11509" s="119" t="s">
        <v>4</v>
      </c>
      <c r="D11509" t="s">
        <v>11537</v>
      </c>
      <c r="E11509" t="s">
        <v>11530</v>
      </c>
      <c r="F11509" t="s">
        <v>11540</v>
      </c>
      <c r="G11509" t="s">
        <v>61</v>
      </c>
      <c r="H11509" t="s">
        <v>18</v>
      </c>
      <c r="I11509" t="s">
        <v>11541</v>
      </c>
      <c r="J11509">
        <v>2018</v>
      </c>
      <c r="K11509">
        <v>1905.05</v>
      </c>
      <c r="L11509">
        <v>93</v>
      </c>
      <c r="M11509">
        <v>1</v>
      </c>
      <c r="N11509">
        <f t="shared" si="446"/>
        <v>0</v>
      </c>
      <c r="O11509">
        <f t="shared" si="447"/>
        <v>0</v>
      </c>
      <c r="P11509" t="s">
        <v>12693</v>
      </c>
    </row>
    <row r="11510" spans="2:16" x14ac:dyDescent="0.25">
      <c r="B11510" t="s">
        <v>11516</v>
      </c>
      <c r="C11510" s="119" t="s">
        <v>4</v>
      </c>
      <c r="D11510" t="s">
        <v>11537</v>
      </c>
      <c r="E11510" t="s">
        <v>11530</v>
      </c>
      <c r="F11510" t="s">
        <v>11540</v>
      </c>
      <c r="G11510" t="s">
        <v>61</v>
      </c>
      <c r="H11510" t="s">
        <v>18</v>
      </c>
      <c r="I11510" t="s">
        <v>11533</v>
      </c>
      <c r="J11510">
        <v>2018</v>
      </c>
      <c r="K11510">
        <v>2447.64</v>
      </c>
      <c r="L11510">
        <v>61</v>
      </c>
      <c r="M11510">
        <v>1</v>
      </c>
      <c r="N11510">
        <f t="shared" si="446"/>
        <v>0</v>
      </c>
      <c r="O11510">
        <f t="shared" si="447"/>
        <v>0</v>
      </c>
      <c r="P11510" t="s">
        <v>12694</v>
      </c>
    </row>
    <row r="11511" spans="2:16" x14ac:dyDescent="0.25">
      <c r="B11511" t="s">
        <v>11517</v>
      </c>
      <c r="C11511" s="119" t="s">
        <v>60</v>
      </c>
      <c r="D11511" t="s">
        <v>11537</v>
      </c>
      <c r="E11511" t="s">
        <v>11530</v>
      </c>
      <c r="F11511" t="s">
        <v>11540</v>
      </c>
      <c r="G11511" t="s">
        <v>61</v>
      </c>
      <c r="H11511" t="s">
        <v>18</v>
      </c>
      <c r="I11511" t="s">
        <v>11533</v>
      </c>
      <c r="J11511">
        <v>2018</v>
      </c>
      <c r="K11511">
        <v>1497.48</v>
      </c>
      <c r="L11511">
        <v>397</v>
      </c>
      <c r="M11511">
        <v>1</v>
      </c>
      <c r="N11511">
        <f t="shared" si="446"/>
        <v>0</v>
      </c>
      <c r="O11511">
        <f t="shared" si="447"/>
        <v>0</v>
      </c>
      <c r="P11511" t="s">
        <v>12694</v>
      </c>
    </row>
    <row r="11512" spans="2:16" x14ac:dyDescent="0.25">
      <c r="B11512" t="s">
        <v>11518</v>
      </c>
      <c r="C11512" s="119" t="s">
        <v>4</v>
      </c>
      <c r="D11512" t="s">
        <v>11539</v>
      </c>
      <c r="E11512" t="s">
        <v>11530</v>
      </c>
      <c r="F11512" t="s">
        <v>11540</v>
      </c>
      <c r="G11512" t="s">
        <v>61</v>
      </c>
      <c r="H11512" t="s">
        <v>18</v>
      </c>
      <c r="I11512" t="s">
        <v>11533</v>
      </c>
      <c r="J11512">
        <v>2018</v>
      </c>
      <c r="K11512">
        <v>11077.98</v>
      </c>
      <c r="L11512">
        <v>25</v>
      </c>
      <c r="M11512">
        <v>1</v>
      </c>
      <c r="N11512">
        <f t="shared" si="446"/>
        <v>0</v>
      </c>
      <c r="O11512">
        <f t="shared" si="447"/>
        <v>0</v>
      </c>
      <c r="P11512" t="s">
        <v>11528</v>
      </c>
    </row>
    <row r="11513" spans="2:16" x14ac:dyDescent="0.25">
      <c r="B11513" t="s">
        <v>12857</v>
      </c>
      <c r="C11513" s="119" t="s">
        <v>4</v>
      </c>
      <c r="D11513" t="s">
        <v>11548</v>
      </c>
      <c r="E11513" t="s">
        <v>11528</v>
      </c>
      <c r="F11513" t="s">
        <v>11540</v>
      </c>
      <c r="G11513" t="s">
        <v>5</v>
      </c>
      <c r="H11513" t="s">
        <v>2</v>
      </c>
      <c r="I11513" t="s">
        <v>11533</v>
      </c>
      <c r="J11513">
        <v>2019</v>
      </c>
      <c r="K11513">
        <v>2301.7199999999998</v>
      </c>
      <c r="L11513">
        <v>92</v>
      </c>
      <c r="M11513">
        <v>1</v>
      </c>
      <c r="N11513">
        <f t="shared" ref="N11513" si="448">IF(K11513&lt;100,1,0)</f>
        <v>0</v>
      </c>
      <c r="O11513">
        <f t="shared" ref="O11513" si="449">IF(OR(L11513="",L11513&lt;=0),1,0)</f>
        <v>0</v>
      </c>
      <c r="P11513" t="s">
        <v>12688</v>
      </c>
    </row>
    <row r="11514" spans="2:16" x14ac:dyDescent="0.25">
      <c r="B11514" t="s">
        <v>12858</v>
      </c>
      <c r="C11514" s="119" t="s">
        <v>4</v>
      </c>
      <c r="D11514" t="s">
        <v>11537</v>
      </c>
      <c r="E11514" t="s">
        <v>11530</v>
      </c>
      <c r="F11514" t="s">
        <v>11540</v>
      </c>
      <c r="G11514" t="s">
        <v>5</v>
      </c>
      <c r="H11514" t="s">
        <v>2</v>
      </c>
      <c r="I11514" t="s">
        <v>11533</v>
      </c>
      <c r="J11514">
        <v>2019</v>
      </c>
      <c r="K11514">
        <v>5902.48</v>
      </c>
      <c r="L11514">
        <v>132</v>
      </c>
      <c r="M11514">
        <v>1</v>
      </c>
      <c r="N11514">
        <f t="shared" ref="N11514:N11523" si="450">IF(K11514&lt;100,1,0)</f>
        <v>0</v>
      </c>
      <c r="O11514">
        <f t="shared" ref="O11514:O11523" si="451">IF(OR(L11514="",L11514&lt;=0),1,0)</f>
        <v>0</v>
      </c>
      <c r="P11514" t="s">
        <v>12692</v>
      </c>
    </row>
    <row r="11515" spans="2:16" x14ac:dyDescent="0.25">
      <c r="B11515" t="s">
        <v>12859</v>
      </c>
      <c r="C11515" s="119" t="s">
        <v>4</v>
      </c>
      <c r="D11515" t="s">
        <v>11537</v>
      </c>
      <c r="E11515" t="s">
        <v>11530</v>
      </c>
      <c r="F11515" t="s">
        <v>11540</v>
      </c>
      <c r="G11515" t="s">
        <v>5</v>
      </c>
      <c r="H11515" t="s">
        <v>2</v>
      </c>
      <c r="I11515" t="s">
        <v>11533</v>
      </c>
      <c r="J11515">
        <v>2019</v>
      </c>
      <c r="K11515">
        <v>10992.61</v>
      </c>
      <c r="L11515">
        <v>12</v>
      </c>
      <c r="M11515">
        <v>1</v>
      </c>
      <c r="N11515">
        <f t="shared" si="450"/>
        <v>0</v>
      </c>
      <c r="O11515">
        <f t="shared" si="451"/>
        <v>0</v>
      </c>
      <c r="P11515" t="s">
        <v>12692</v>
      </c>
    </row>
    <row r="11516" spans="2:16" x14ac:dyDescent="0.25">
      <c r="B11516" t="s">
        <v>12860</v>
      </c>
      <c r="C11516" s="119" t="s">
        <v>4</v>
      </c>
      <c r="D11516" t="s">
        <v>11542</v>
      </c>
      <c r="E11516" t="s">
        <v>11530</v>
      </c>
      <c r="F11516" t="s">
        <v>11540</v>
      </c>
      <c r="G11516" t="s">
        <v>5</v>
      </c>
      <c r="H11516" t="s">
        <v>2</v>
      </c>
      <c r="I11516" t="s">
        <v>11533</v>
      </c>
      <c r="J11516">
        <v>2019</v>
      </c>
      <c r="K11516">
        <v>5763.53</v>
      </c>
      <c r="L11516">
        <v>30</v>
      </c>
      <c r="M11516">
        <v>1</v>
      </c>
      <c r="N11516">
        <f t="shared" si="450"/>
        <v>0</v>
      </c>
      <c r="O11516">
        <f t="shared" si="451"/>
        <v>0</v>
      </c>
      <c r="P11516" t="s">
        <v>12692</v>
      </c>
    </row>
    <row r="11517" spans="2:16" x14ac:dyDescent="0.25">
      <c r="B11517" t="s">
        <v>12861</v>
      </c>
      <c r="C11517" s="119" t="s">
        <v>4</v>
      </c>
      <c r="D11517" t="s">
        <v>11550</v>
      </c>
      <c r="E11517" t="s">
        <v>11530</v>
      </c>
      <c r="F11517" t="s">
        <v>11540</v>
      </c>
      <c r="G11517" t="s">
        <v>5</v>
      </c>
      <c r="H11517" t="s">
        <v>2</v>
      </c>
      <c r="I11517" t="s">
        <v>11533</v>
      </c>
      <c r="J11517">
        <v>2019</v>
      </c>
      <c r="K11517">
        <v>23204.09</v>
      </c>
      <c r="L11517">
        <v>105</v>
      </c>
      <c r="M11517">
        <v>1</v>
      </c>
      <c r="N11517">
        <f t="shared" si="450"/>
        <v>0</v>
      </c>
      <c r="O11517">
        <f t="shared" si="451"/>
        <v>0</v>
      </c>
      <c r="P11517" t="s">
        <v>12692</v>
      </c>
    </row>
    <row r="11518" spans="2:16" x14ac:dyDescent="0.25">
      <c r="B11518" t="s">
        <v>12862</v>
      </c>
      <c r="C11518" s="119" t="s">
        <v>4</v>
      </c>
      <c r="D11518" t="s">
        <v>11537</v>
      </c>
      <c r="E11518" t="s">
        <v>11530</v>
      </c>
      <c r="F11518" t="s">
        <v>11540</v>
      </c>
      <c r="G11518" t="s">
        <v>5</v>
      </c>
      <c r="H11518" t="s">
        <v>2</v>
      </c>
      <c r="I11518" t="s">
        <v>11533</v>
      </c>
      <c r="J11518">
        <v>2019</v>
      </c>
      <c r="K11518">
        <v>15599.09</v>
      </c>
      <c r="L11518">
        <v>223</v>
      </c>
      <c r="M11518">
        <v>1</v>
      </c>
      <c r="N11518">
        <f t="shared" si="450"/>
        <v>0</v>
      </c>
      <c r="O11518">
        <f t="shared" si="451"/>
        <v>0</v>
      </c>
      <c r="P11518" t="s">
        <v>12692</v>
      </c>
    </row>
    <row r="11519" spans="2:16" x14ac:dyDescent="0.25">
      <c r="B11519" t="s">
        <v>12863</v>
      </c>
      <c r="C11519" s="119" t="s">
        <v>4</v>
      </c>
      <c r="D11519" t="s">
        <v>11537</v>
      </c>
      <c r="E11519" t="s">
        <v>11530</v>
      </c>
      <c r="F11519" t="s">
        <v>11540</v>
      </c>
      <c r="G11519" t="s">
        <v>5</v>
      </c>
      <c r="H11519" t="s">
        <v>2</v>
      </c>
      <c r="I11519" t="s">
        <v>11533</v>
      </c>
      <c r="J11519">
        <v>2019</v>
      </c>
      <c r="K11519">
        <v>13206.25</v>
      </c>
      <c r="L11519">
        <v>73</v>
      </c>
      <c r="M11519">
        <v>1</v>
      </c>
      <c r="N11519">
        <f t="shared" si="450"/>
        <v>0</v>
      </c>
      <c r="O11519">
        <f t="shared" si="451"/>
        <v>0</v>
      </c>
      <c r="P11519" t="s">
        <v>12692</v>
      </c>
    </row>
    <row r="11520" spans="2:16" x14ac:dyDescent="0.25">
      <c r="B11520" t="s">
        <v>12864</v>
      </c>
      <c r="C11520" s="119" t="s">
        <v>4</v>
      </c>
      <c r="D11520" t="s">
        <v>11544</v>
      </c>
      <c r="E11520" t="s">
        <v>11530</v>
      </c>
      <c r="F11520" t="s">
        <v>11540</v>
      </c>
      <c r="G11520" t="s">
        <v>5</v>
      </c>
      <c r="H11520" t="s">
        <v>18</v>
      </c>
      <c r="I11520" t="s">
        <v>11533</v>
      </c>
      <c r="J11520">
        <v>2019</v>
      </c>
      <c r="K11520">
        <v>787.75</v>
      </c>
      <c r="L11520">
        <v>20</v>
      </c>
      <c r="M11520">
        <v>1</v>
      </c>
      <c r="N11520">
        <f t="shared" si="450"/>
        <v>0</v>
      </c>
      <c r="O11520">
        <f t="shared" si="451"/>
        <v>0</v>
      </c>
      <c r="P11520" t="s">
        <v>11528</v>
      </c>
    </row>
    <row r="11521" spans="2:16" x14ac:dyDescent="0.25">
      <c r="B11521" t="s">
        <v>12865</v>
      </c>
      <c r="C11521" s="119" t="s">
        <v>4</v>
      </c>
      <c r="D11521" t="s">
        <v>11537</v>
      </c>
      <c r="E11521" t="s">
        <v>11530</v>
      </c>
      <c r="F11521" t="s">
        <v>11540</v>
      </c>
      <c r="G11521" t="s">
        <v>5</v>
      </c>
      <c r="H11521" t="s">
        <v>18</v>
      </c>
      <c r="I11521" t="s">
        <v>11529</v>
      </c>
      <c r="J11521">
        <v>2019</v>
      </c>
      <c r="K11521">
        <v>4648.71</v>
      </c>
      <c r="L11521">
        <v>67</v>
      </c>
      <c r="M11521">
        <v>1</v>
      </c>
      <c r="N11521">
        <f t="shared" si="450"/>
        <v>0</v>
      </c>
      <c r="O11521">
        <f t="shared" si="451"/>
        <v>0</v>
      </c>
      <c r="P11521" t="s">
        <v>11528</v>
      </c>
    </row>
    <row r="11522" spans="2:16" x14ac:dyDescent="0.25">
      <c r="B11522" t="s">
        <v>12866</v>
      </c>
      <c r="C11522" s="119" t="s">
        <v>4</v>
      </c>
      <c r="D11522" t="s">
        <v>11537</v>
      </c>
      <c r="E11522" t="s">
        <v>11530</v>
      </c>
      <c r="F11522" t="s">
        <v>11540</v>
      </c>
      <c r="G11522" t="s">
        <v>5</v>
      </c>
      <c r="H11522" t="s">
        <v>18</v>
      </c>
      <c r="I11522" t="s">
        <v>11529</v>
      </c>
      <c r="J11522">
        <v>2019</v>
      </c>
      <c r="K11522">
        <v>18132.66</v>
      </c>
      <c r="L11522">
        <v>3</v>
      </c>
      <c r="M11522">
        <v>1</v>
      </c>
      <c r="N11522">
        <f t="shared" si="450"/>
        <v>0</v>
      </c>
      <c r="O11522">
        <f t="shared" si="451"/>
        <v>0</v>
      </c>
      <c r="P11522" t="s">
        <v>12692</v>
      </c>
    </row>
    <row r="11523" spans="2:16" x14ac:dyDescent="0.25">
      <c r="B11523" t="s">
        <v>12867</v>
      </c>
      <c r="C11523" s="119" t="s">
        <v>4</v>
      </c>
      <c r="D11523" t="s">
        <v>11550</v>
      </c>
      <c r="E11523" t="s">
        <v>11530</v>
      </c>
      <c r="F11523" t="s">
        <v>11540</v>
      </c>
      <c r="G11523" t="s">
        <v>5</v>
      </c>
      <c r="H11523" t="s">
        <v>18</v>
      </c>
      <c r="I11523" t="s">
        <v>11529</v>
      </c>
      <c r="J11523">
        <v>2019</v>
      </c>
      <c r="K11523">
        <v>5214.82</v>
      </c>
      <c r="L11523">
        <v>863</v>
      </c>
      <c r="M11523">
        <v>1</v>
      </c>
      <c r="N11523">
        <f t="shared" si="450"/>
        <v>0</v>
      </c>
      <c r="O11523">
        <f t="shared" si="451"/>
        <v>0</v>
      </c>
      <c r="P11523" t="s">
        <v>11528</v>
      </c>
    </row>
    <row r="11524" spans="2:16" x14ac:dyDescent="0.25">
      <c r="B11524" t="s">
        <v>12868</v>
      </c>
      <c r="C11524" s="119" t="s">
        <v>4</v>
      </c>
      <c r="D11524" t="s">
        <v>11537</v>
      </c>
      <c r="E11524" t="s">
        <v>11530</v>
      </c>
      <c r="F11524" t="s">
        <v>11540</v>
      </c>
      <c r="G11524" t="s">
        <v>5</v>
      </c>
      <c r="H11524" t="s">
        <v>18</v>
      </c>
      <c r="I11524" t="s">
        <v>11533</v>
      </c>
      <c r="J11524">
        <v>2019</v>
      </c>
      <c r="K11524">
        <v>1433.53</v>
      </c>
      <c r="L11524">
        <v>165</v>
      </c>
      <c r="M11524">
        <v>1</v>
      </c>
      <c r="N11524">
        <f t="shared" ref="N11524:N11555" si="452">IF(K11524&lt;100,1,0)</f>
        <v>0</v>
      </c>
      <c r="O11524">
        <f t="shared" ref="O11524:O11555" si="453">IF(OR(L11524="",L11524&lt;=0),1,0)</f>
        <v>0</v>
      </c>
      <c r="P11524" t="s">
        <v>12692</v>
      </c>
    </row>
    <row r="11525" spans="2:16" x14ac:dyDescent="0.25">
      <c r="B11525" t="s">
        <v>12869</v>
      </c>
      <c r="C11525" s="119" t="s">
        <v>4</v>
      </c>
      <c r="D11525" t="s">
        <v>11537</v>
      </c>
      <c r="E11525" t="s">
        <v>11530</v>
      </c>
      <c r="F11525" t="s">
        <v>11540</v>
      </c>
      <c r="G11525" t="s">
        <v>5</v>
      </c>
      <c r="H11525" t="s">
        <v>18</v>
      </c>
      <c r="I11525" t="s">
        <v>11533</v>
      </c>
      <c r="J11525">
        <v>2019</v>
      </c>
      <c r="K11525">
        <v>1154.54</v>
      </c>
      <c r="L11525">
        <v>6</v>
      </c>
      <c r="M11525">
        <v>1</v>
      </c>
      <c r="N11525">
        <f t="shared" si="452"/>
        <v>0</v>
      </c>
      <c r="O11525">
        <f t="shared" si="453"/>
        <v>0</v>
      </c>
      <c r="P11525" t="s">
        <v>12692</v>
      </c>
    </row>
    <row r="11526" spans="2:16" x14ac:dyDescent="0.25">
      <c r="B11526" t="s">
        <v>12870</v>
      </c>
      <c r="C11526" s="119" t="s">
        <v>4</v>
      </c>
      <c r="D11526" t="s">
        <v>11537</v>
      </c>
      <c r="E11526" t="s">
        <v>11530</v>
      </c>
      <c r="F11526" t="s">
        <v>11540</v>
      </c>
      <c r="G11526" t="s">
        <v>5</v>
      </c>
      <c r="H11526" t="s">
        <v>18</v>
      </c>
      <c r="I11526" t="s">
        <v>11533</v>
      </c>
      <c r="J11526">
        <v>2019</v>
      </c>
      <c r="K11526">
        <v>1157.22</v>
      </c>
      <c r="L11526">
        <v>13</v>
      </c>
      <c r="M11526">
        <v>1</v>
      </c>
      <c r="N11526">
        <f t="shared" si="452"/>
        <v>0</v>
      </c>
      <c r="O11526">
        <f t="shared" si="453"/>
        <v>0</v>
      </c>
      <c r="P11526" t="s">
        <v>11528</v>
      </c>
    </row>
    <row r="11527" spans="2:16" x14ac:dyDescent="0.25">
      <c r="B11527" t="s">
        <v>12871</v>
      </c>
      <c r="C11527" s="119" t="s">
        <v>4</v>
      </c>
      <c r="D11527" t="s">
        <v>11537</v>
      </c>
      <c r="E11527" t="s">
        <v>11530</v>
      </c>
      <c r="F11527" t="s">
        <v>11540</v>
      </c>
      <c r="G11527" t="s">
        <v>5</v>
      </c>
      <c r="H11527" t="s">
        <v>18</v>
      </c>
      <c r="I11527" t="s">
        <v>11533</v>
      </c>
      <c r="J11527">
        <v>2019</v>
      </c>
      <c r="K11527">
        <v>1157.22</v>
      </c>
      <c r="L11527">
        <v>13</v>
      </c>
      <c r="M11527">
        <v>1</v>
      </c>
      <c r="N11527">
        <f t="shared" si="452"/>
        <v>0</v>
      </c>
      <c r="O11527">
        <f t="shared" si="453"/>
        <v>0</v>
      </c>
      <c r="P11527" t="s">
        <v>12692</v>
      </c>
    </row>
    <row r="11528" spans="2:16" x14ac:dyDescent="0.25">
      <c r="B11528" t="s">
        <v>12872</v>
      </c>
      <c r="C11528" s="119" t="s">
        <v>4</v>
      </c>
      <c r="D11528" t="s">
        <v>11537</v>
      </c>
      <c r="E11528" t="s">
        <v>11530</v>
      </c>
      <c r="F11528" t="s">
        <v>11540</v>
      </c>
      <c r="G11528" t="s">
        <v>5</v>
      </c>
      <c r="H11528" t="s">
        <v>18</v>
      </c>
      <c r="I11528" t="s">
        <v>11533</v>
      </c>
      <c r="J11528">
        <v>2019</v>
      </c>
      <c r="K11528">
        <v>1155.31</v>
      </c>
      <c r="L11528">
        <v>8</v>
      </c>
      <c r="M11528">
        <v>1</v>
      </c>
      <c r="N11528">
        <f t="shared" si="452"/>
        <v>0</v>
      </c>
      <c r="O11528">
        <f t="shared" si="453"/>
        <v>0</v>
      </c>
      <c r="P11528" t="s">
        <v>12692</v>
      </c>
    </row>
    <row r="11529" spans="2:16" x14ac:dyDescent="0.25">
      <c r="B11529" t="s">
        <v>12873</v>
      </c>
      <c r="C11529" s="119" t="s">
        <v>4</v>
      </c>
      <c r="D11529" t="s">
        <v>11539</v>
      </c>
      <c r="E11529" t="s">
        <v>11530</v>
      </c>
      <c r="F11529" t="s">
        <v>11540</v>
      </c>
      <c r="G11529" t="s">
        <v>5</v>
      </c>
      <c r="H11529" t="s">
        <v>18</v>
      </c>
      <c r="I11529" t="s">
        <v>11533</v>
      </c>
      <c r="J11529">
        <v>2019</v>
      </c>
      <c r="K11529">
        <v>2259.0500000000002</v>
      </c>
      <c r="L11529">
        <v>450</v>
      </c>
      <c r="M11529">
        <v>1</v>
      </c>
      <c r="N11529">
        <f t="shared" si="452"/>
        <v>0</v>
      </c>
      <c r="O11529">
        <f t="shared" si="453"/>
        <v>0</v>
      </c>
      <c r="P11529" t="s">
        <v>12692</v>
      </c>
    </row>
    <row r="11530" spans="2:16" x14ac:dyDescent="0.25">
      <c r="B11530" t="s">
        <v>12874</v>
      </c>
      <c r="C11530" s="119" t="s">
        <v>4</v>
      </c>
      <c r="D11530" t="s">
        <v>11537</v>
      </c>
      <c r="E11530" t="s">
        <v>11530</v>
      </c>
      <c r="F11530" t="s">
        <v>11540</v>
      </c>
      <c r="G11530" t="s">
        <v>5</v>
      </c>
      <c r="H11530" t="s">
        <v>18</v>
      </c>
      <c r="I11530" t="s">
        <v>11533</v>
      </c>
      <c r="J11530">
        <v>2019</v>
      </c>
      <c r="K11530">
        <v>4069.06</v>
      </c>
      <c r="L11530">
        <v>60</v>
      </c>
      <c r="M11530">
        <v>1</v>
      </c>
      <c r="N11530">
        <f t="shared" si="452"/>
        <v>0</v>
      </c>
      <c r="O11530">
        <f t="shared" si="453"/>
        <v>0</v>
      </c>
      <c r="P11530" t="s">
        <v>12692</v>
      </c>
    </row>
    <row r="11531" spans="2:16" x14ac:dyDescent="0.25">
      <c r="B11531" t="s">
        <v>12875</v>
      </c>
      <c r="C11531" s="119" t="s">
        <v>4</v>
      </c>
      <c r="D11531" t="s">
        <v>11537</v>
      </c>
      <c r="E11531" t="s">
        <v>11530</v>
      </c>
      <c r="F11531" t="s">
        <v>11540</v>
      </c>
      <c r="G11531" t="s">
        <v>5</v>
      </c>
      <c r="H11531" t="s">
        <v>18</v>
      </c>
      <c r="I11531" t="s">
        <v>11533</v>
      </c>
      <c r="J11531">
        <v>2019</v>
      </c>
      <c r="K11531">
        <v>1156.6300000000001</v>
      </c>
      <c r="L11531">
        <v>20</v>
      </c>
      <c r="M11531">
        <v>1</v>
      </c>
      <c r="N11531">
        <f t="shared" si="452"/>
        <v>0</v>
      </c>
      <c r="O11531">
        <f t="shared" si="453"/>
        <v>0</v>
      </c>
      <c r="P11531" t="s">
        <v>12692</v>
      </c>
    </row>
    <row r="11532" spans="2:16" x14ac:dyDescent="0.25">
      <c r="B11532" t="s">
        <v>12876</v>
      </c>
      <c r="C11532" s="119" t="s">
        <v>4</v>
      </c>
      <c r="D11532" t="s">
        <v>11537</v>
      </c>
      <c r="E11532" t="s">
        <v>11530</v>
      </c>
      <c r="F11532" t="s">
        <v>11540</v>
      </c>
      <c r="G11532" t="s">
        <v>5</v>
      </c>
      <c r="H11532" t="s">
        <v>18</v>
      </c>
      <c r="I11532" t="s">
        <v>11529</v>
      </c>
      <c r="J11532">
        <v>2019</v>
      </c>
      <c r="K11532">
        <v>1708.03</v>
      </c>
      <c r="L11532">
        <v>18</v>
      </c>
      <c r="M11532">
        <v>1</v>
      </c>
      <c r="N11532">
        <f t="shared" si="452"/>
        <v>0</v>
      </c>
      <c r="O11532">
        <f t="shared" si="453"/>
        <v>0</v>
      </c>
      <c r="P11532" t="s">
        <v>12692</v>
      </c>
    </row>
    <row r="11533" spans="2:16" x14ac:dyDescent="0.25">
      <c r="B11533" t="s">
        <v>12877</v>
      </c>
      <c r="C11533" s="119" t="s">
        <v>4</v>
      </c>
      <c r="D11533" t="s">
        <v>11537</v>
      </c>
      <c r="E11533" t="s">
        <v>11530</v>
      </c>
      <c r="F11533" t="s">
        <v>11540</v>
      </c>
      <c r="G11533" t="s">
        <v>5</v>
      </c>
      <c r="H11533" t="s">
        <v>18</v>
      </c>
      <c r="I11533" t="s">
        <v>11533</v>
      </c>
      <c r="J11533">
        <v>2019</v>
      </c>
      <c r="K11533">
        <v>1180.77</v>
      </c>
      <c r="L11533">
        <v>77</v>
      </c>
      <c r="M11533">
        <v>1</v>
      </c>
      <c r="N11533">
        <f t="shared" si="452"/>
        <v>0</v>
      </c>
      <c r="O11533">
        <f t="shared" si="453"/>
        <v>0</v>
      </c>
      <c r="P11533" t="s">
        <v>12692</v>
      </c>
    </row>
    <row r="11534" spans="2:16" x14ac:dyDescent="0.25">
      <c r="B11534" t="s">
        <v>12878</v>
      </c>
      <c r="C11534" s="119" t="s">
        <v>4</v>
      </c>
      <c r="D11534" t="s">
        <v>11537</v>
      </c>
      <c r="E11534" t="s">
        <v>11530</v>
      </c>
      <c r="F11534" t="s">
        <v>11540</v>
      </c>
      <c r="G11534" t="s">
        <v>5</v>
      </c>
      <c r="H11534" t="s">
        <v>18</v>
      </c>
      <c r="I11534" t="s">
        <v>11533</v>
      </c>
      <c r="J11534">
        <v>2019</v>
      </c>
      <c r="K11534">
        <v>2154.08</v>
      </c>
      <c r="L11534">
        <v>410</v>
      </c>
      <c r="M11534">
        <v>1</v>
      </c>
      <c r="N11534">
        <f t="shared" si="452"/>
        <v>0</v>
      </c>
      <c r="O11534">
        <f t="shared" si="453"/>
        <v>0</v>
      </c>
      <c r="P11534" t="s">
        <v>12692</v>
      </c>
    </row>
    <row r="11535" spans="2:16" x14ac:dyDescent="0.25">
      <c r="B11535" t="s">
        <v>12879</v>
      </c>
      <c r="C11535" s="119" t="s">
        <v>4</v>
      </c>
      <c r="D11535" t="s">
        <v>11537</v>
      </c>
      <c r="E11535" t="s">
        <v>11530</v>
      </c>
      <c r="F11535" t="s">
        <v>11540</v>
      </c>
      <c r="G11535" t="s">
        <v>5</v>
      </c>
      <c r="H11535" t="s">
        <v>18</v>
      </c>
      <c r="I11535" t="s">
        <v>11533</v>
      </c>
      <c r="J11535">
        <v>2019</v>
      </c>
      <c r="K11535">
        <v>1342.89</v>
      </c>
      <c r="L11535">
        <v>134</v>
      </c>
      <c r="M11535">
        <v>1</v>
      </c>
      <c r="N11535">
        <f t="shared" si="452"/>
        <v>0</v>
      </c>
      <c r="O11535">
        <f t="shared" si="453"/>
        <v>0</v>
      </c>
      <c r="P11535" t="s">
        <v>12692</v>
      </c>
    </row>
    <row r="11536" spans="2:16" x14ac:dyDescent="0.25">
      <c r="B11536" t="s">
        <v>12880</v>
      </c>
      <c r="C11536" s="119" t="s">
        <v>4</v>
      </c>
      <c r="D11536" t="s">
        <v>11537</v>
      </c>
      <c r="E11536" t="s">
        <v>11530</v>
      </c>
      <c r="F11536" t="s">
        <v>11540</v>
      </c>
      <c r="G11536" t="s">
        <v>5</v>
      </c>
      <c r="H11536" t="s">
        <v>18</v>
      </c>
      <c r="I11536" t="s">
        <v>11533</v>
      </c>
      <c r="J11536">
        <v>2019</v>
      </c>
      <c r="K11536">
        <v>1155.3</v>
      </c>
      <c r="L11536">
        <v>16</v>
      </c>
      <c r="M11536">
        <v>1</v>
      </c>
      <c r="N11536">
        <f t="shared" si="452"/>
        <v>0</v>
      </c>
      <c r="O11536">
        <f t="shared" si="453"/>
        <v>0</v>
      </c>
      <c r="P11536" t="s">
        <v>12692</v>
      </c>
    </row>
    <row r="11537" spans="2:16" x14ac:dyDescent="0.25">
      <c r="B11537" t="s">
        <v>12881</v>
      </c>
      <c r="C11537" s="119" t="s">
        <v>4</v>
      </c>
      <c r="D11537" t="s">
        <v>11537</v>
      </c>
      <c r="E11537" t="s">
        <v>11530</v>
      </c>
      <c r="F11537" t="s">
        <v>11540</v>
      </c>
      <c r="G11537" t="s">
        <v>5</v>
      </c>
      <c r="H11537" t="s">
        <v>18</v>
      </c>
      <c r="I11537" t="s">
        <v>11533</v>
      </c>
      <c r="J11537">
        <v>2019</v>
      </c>
      <c r="K11537">
        <v>2467.16</v>
      </c>
      <c r="L11537">
        <v>30</v>
      </c>
      <c r="M11537">
        <v>1</v>
      </c>
      <c r="N11537">
        <f t="shared" si="452"/>
        <v>0</v>
      </c>
      <c r="O11537">
        <f t="shared" si="453"/>
        <v>0</v>
      </c>
      <c r="P11537" t="s">
        <v>12692</v>
      </c>
    </row>
    <row r="11538" spans="2:16" x14ac:dyDescent="0.25">
      <c r="B11538" t="s">
        <v>12882</v>
      </c>
      <c r="C11538" s="119" t="s">
        <v>4</v>
      </c>
      <c r="D11538" t="s">
        <v>11537</v>
      </c>
      <c r="E11538" t="s">
        <v>11530</v>
      </c>
      <c r="F11538" t="s">
        <v>11540</v>
      </c>
      <c r="G11538" t="s">
        <v>5</v>
      </c>
      <c r="H11538" t="s">
        <v>18</v>
      </c>
      <c r="I11538" t="s">
        <v>11533</v>
      </c>
      <c r="J11538">
        <v>2019</v>
      </c>
      <c r="K11538">
        <v>2919.37</v>
      </c>
      <c r="L11538">
        <v>115</v>
      </c>
      <c r="M11538">
        <v>1</v>
      </c>
      <c r="N11538">
        <f t="shared" si="452"/>
        <v>0</v>
      </c>
      <c r="O11538">
        <f t="shared" si="453"/>
        <v>0</v>
      </c>
      <c r="P11538" t="s">
        <v>12692</v>
      </c>
    </row>
    <row r="11539" spans="2:16" x14ac:dyDescent="0.25">
      <c r="B11539" t="s">
        <v>12883</v>
      </c>
      <c r="C11539" s="119" t="s">
        <v>4</v>
      </c>
      <c r="D11539" t="s">
        <v>11537</v>
      </c>
      <c r="E11539" t="s">
        <v>11530</v>
      </c>
      <c r="F11539" t="s">
        <v>11540</v>
      </c>
      <c r="G11539" t="s">
        <v>5</v>
      </c>
      <c r="H11539" t="s">
        <v>18</v>
      </c>
      <c r="I11539" t="s">
        <v>11533</v>
      </c>
      <c r="J11539">
        <v>2019</v>
      </c>
      <c r="K11539">
        <v>1152.1400000000001</v>
      </c>
      <c r="L11539">
        <v>8</v>
      </c>
      <c r="M11539">
        <v>1</v>
      </c>
      <c r="N11539">
        <f t="shared" si="452"/>
        <v>0</v>
      </c>
      <c r="O11539">
        <f t="shared" si="453"/>
        <v>0</v>
      </c>
      <c r="P11539" t="s">
        <v>12692</v>
      </c>
    </row>
    <row r="11540" spans="2:16" x14ac:dyDescent="0.25">
      <c r="B11540" t="s">
        <v>12884</v>
      </c>
      <c r="C11540" s="119" t="s">
        <v>4</v>
      </c>
      <c r="D11540" t="s">
        <v>11537</v>
      </c>
      <c r="E11540" t="s">
        <v>11530</v>
      </c>
      <c r="F11540" t="s">
        <v>11540</v>
      </c>
      <c r="G11540" t="s">
        <v>5</v>
      </c>
      <c r="H11540" t="s">
        <v>18</v>
      </c>
      <c r="I11540" t="s">
        <v>11533</v>
      </c>
      <c r="J11540">
        <v>2019</v>
      </c>
      <c r="K11540">
        <v>1152.1400000000001</v>
      </c>
      <c r="L11540">
        <v>8</v>
      </c>
      <c r="M11540">
        <v>1</v>
      </c>
      <c r="N11540">
        <f t="shared" si="452"/>
        <v>0</v>
      </c>
      <c r="O11540">
        <f t="shared" si="453"/>
        <v>0</v>
      </c>
      <c r="P11540" t="s">
        <v>12692</v>
      </c>
    </row>
    <row r="11541" spans="2:16" x14ac:dyDescent="0.25">
      <c r="B11541" t="s">
        <v>12885</v>
      </c>
      <c r="C11541" s="119" t="s">
        <v>4</v>
      </c>
      <c r="D11541" t="s">
        <v>11537</v>
      </c>
      <c r="E11541" t="s">
        <v>11530</v>
      </c>
      <c r="F11541" t="s">
        <v>11540</v>
      </c>
      <c r="G11541" t="s">
        <v>5</v>
      </c>
      <c r="H11541" t="s">
        <v>18</v>
      </c>
      <c r="I11541" t="s">
        <v>11533</v>
      </c>
      <c r="J11541">
        <v>2019</v>
      </c>
      <c r="K11541">
        <v>1150.96</v>
      </c>
      <c r="L11541">
        <v>5</v>
      </c>
      <c r="M11541">
        <v>1</v>
      </c>
      <c r="N11541">
        <f t="shared" si="452"/>
        <v>0</v>
      </c>
      <c r="O11541">
        <f t="shared" si="453"/>
        <v>0</v>
      </c>
      <c r="P11541" t="s">
        <v>12692</v>
      </c>
    </row>
    <row r="11542" spans="2:16" x14ac:dyDescent="0.25">
      <c r="B11542" t="s">
        <v>12886</v>
      </c>
      <c r="C11542" s="119" t="s">
        <v>4</v>
      </c>
      <c r="D11542" t="s">
        <v>11537</v>
      </c>
      <c r="E11542" t="s">
        <v>11530</v>
      </c>
      <c r="F11542" t="s">
        <v>11540</v>
      </c>
      <c r="G11542" t="s">
        <v>5</v>
      </c>
      <c r="H11542" t="s">
        <v>18</v>
      </c>
      <c r="I11542" t="s">
        <v>11533</v>
      </c>
      <c r="J11542">
        <v>2019</v>
      </c>
      <c r="K11542">
        <v>1151.75</v>
      </c>
      <c r="L11542">
        <v>7</v>
      </c>
      <c r="M11542">
        <v>1</v>
      </c>
      <c r="N11542">
        <f t="shared" si="452"/>
        <v>0</v>
      </c>
      <c r="O11542">
        <f t="shared" si="453"/>
        <v>0</v>
      </c>
      <c r="P11542" t="s">
        <v>12692</v>
      </c>
    </row>
    <row r="11543" spans="2:16" x14ac:dyDescent="0.25">
      <c r="B11543" t="s">
        <v>12887</v>
      </c>
      <c r="C11543" s="119" t="s">
        <v>4</v>
      </c>
      <c r="D11543" t="s">
        <v>11537</v>
      </c>
      <c r="E11543" t="s">
        <v>11530</v>
      </c>
      <c r="F11543" t="s">
        <v>11540</v>
      </c>
      <c r="G11543" t="s">
        <v>5</v>
      </c>
      <c r="H11543" t="s">
        <v>18</v>
      </c>
      <c r="I11543" t="s">
        <v>11529</v>
      </c>
      <c r="J11543">
        <v>2019</v>
      </c>
      <c r="K11543">
        <v>4395.74</v>
      </c>
      <c r="L11543">
        <v>658</v>
      </c>
      <c r="M11543">
        <v>1</v>
      </c>
      <c r="N11543">
        <f t="shared" si="452"/>
        <v>0</v>
      </c>
      <c r="O11543">
        <f t="shared" si="453"/>
        <v>0</v>
      </c>
      <c r="P11543" t="s">
        <v>12692</v>
      </c>
    </row>
    <row r="11544" spans="2:16" x14ac:dyDescent="0.25">
      <c r="B11544" t="s">
        <v>12888</v>
      </c>
      <c r="C11544" s="119" t="s">
        <v>4</v>
      </c>
      <c r="D11544" t="s">
        <v>11537</v>
      </c>
      <c r="E11544" t="s">
        <v>11530</v>
      </c>
      <c r="F11544" t="s">
        <v>11540</v>
      </c>
      <c r="G11544" t="s">
        <v>5</v>
      </c>
      <c r="H11544" t="s">
        <v>18</v>
      </c>
      <c r="I11544" t="s">
        <v>11533</v>
      </c>
      <c r="J11544">
        <v>2019</v>
      </c>
      <c r="K11544">
        <v>1164.33</v>
      </c>
      <c r="L11544">
        <v>42</v>
      </c>
      <c r="M11544">
        <v>1</v>
      </c>
      <c r="N11544">
        <f t="shared" si="452"/>
        <v>0</v>
      </c>
      <c r="O11544">
        <f t="shared" si="453"/>
        <v>0</v>
      </c>
      <c r="P11544" t="s">
        <v>12692</v>
      </c>
    </row>
    <row r="11545" spans="2:16" x14ac:dyDescent="0.25">
      <c r="B11545" t="s">
        <v>12889</v>
      </c>
      <c r="C11545" s="119" t="s">
        <v>4</v>
      </c>
      <c r="D11545" t="s">
        <v>11537</v>
      </c>
      <c r="E11545" t="s">
        <v>11530</v>
      </c>
      <c r="F11545" t="s">
        <v>11540</v>
      </c>
      <c r="G11545" t="s">
        <v>5</v>
      </c>
      <c r="H11545" t="s">
        <v>18</v>
      </c>
      <c r="I11545" t="s">
        <v>11533</v>
      </c>
      <c r="J11545">
        <v>2019</v>
      </c>
      <c r="K11545">
        <v>1170.44</v>
      </c>
      <c r="L11545">
        <v>57</v>
      </c>
      <c r="M11545">
        <v>1</v>
      </c>
      <c r="N11545">
        <f t="shared" si="452"/>
        <v>0</v>
      </c>
      <c r="O11545">
        <f t="shared" si="453"/>
        <v>0</v>
      </c>
      <c r="P11545" t="s">
        <v>12692</v>
      </c>
    </row>
    <row r="11546" spans="2:16" x14ac:dyDescent="0.25">
      <c r="B11546" t="s">
        <v>12890</v>
      </c>
      <c r="C11546" s="119" t="s">
        <v>4</v>
      </c>
      <c r="D11546" t="s">
        <v>11537</v>
      </c>
      <c r="E11546" t="s">
        <v>11530</v>
      </c>
      <c r="F11546" t="s">
        <v>11540</v>
      </c>
      <c r="G11546" t="s">
        <v>5</v>
      </c>
      <c r="H11546" t="s">
        <v>18</v>
      </c>
      <c r="I11546" t="s">
        <v>11533</v>
      </c>
      <c r="J11546">
        <v>2019</v>
      </c>
      <c r="K11546">
        <v>3818.36</v>
      </c>
      <c r="L11546">
        <v>85</v>
      </c>
      <c r="M11546">
        <v>1</v>
      </c>
      <c r="N11546">
        <f t="shared" si="452"/>
        <v>0</v>
      </c>
      <c r="O11546">
        <f t="shared" si="453"/>
        <v>0</v>
      </c>
      <c r="P11546" t="s">
        <v>12692</v>
      </c>
    </row>
    <row r="11547" spans="2:16" x14ac:dyDescent="0.25">
      <c r="B11547" t="s">
        <v>12891</v>
      </c>
      <c r="C11547" s="119" t="s">
        <v>4</v>
      </c>
      <c r="D11547" t="s">
        <v>11537</v>
      </c>
      <c r="E11547" t="s">
        <v>11530</v>
      </c>
      <c r="F11547" t="s">
        <v>11540</v>
      </c>
      <c r="G11547" t="s">
        <v>5</v>
      </c>
      <c r="H11547" t="s">
        <v>18</v>
      </c>
      <c r="I11547" t="s">
        <v>11533</v>
      </c>
      <c r="J11547">
        <v>2019</v>
      </c>
      <c r="K11547">
        <v>1173.48</v>
      </c>
      <c r="L11547">
        <v>5</v>
      </c>
      <c r="M11547">
        <v>1</v>
      </c>
      <c r="N11547">
        <f t="shared" si="452"/>
        <v>0</v>
      </c>
      <c r="O11547">
        <f t="shared" si="453"/>
        <v>0</v>
      </c>
      <c r="P11547" t="s">
        <v>12692</v>
      </c>
    </row>
    <row r="11548" spans="2:16" x14ac:dyDescent="0.25">
      <c r="B11548" t="s">
        <v>12892</v>
      </c>
      <c r="C11548" s="119" t="s">
        <v>4</v>
      </c>
      <c r="D11548" t="s">
        <v>11537</v>
      </c>
      <c r="E11548" t="s">
        <v>11530</v>
      </c>
      <c r="F11548" t="s">
        <v>11540</v>
      </c>
      <c r="G11548" t="s">
        <v>5</v>
      </c>
      <c r="H11548" t="s">
        <v>18</v>
      </c>
      <c r="I11548" t="s">
        <v>11533</v>
      </c>
      <c r="J11548">
        <v>2019</v>
      </c>
      <c r="K11548">
        <v>1173.48</v>
      </c>
      <c r="L11548">
        <v>5</v>
      </c>
      <c r="M11548">
        <v>1</v>
      </c>
      <c r="N11548">
        <f t="shared" si="452"/>
        <v>0</v>
      </c>
      <c r="O11548">
        <f t="shared" si="453"/>
        <v>0</v>
      </c>
      <c r="P11548" t="s">
        <v>12692</v>
      </c>
    </row>
    <row r="11549" spans="2:16" x14ac:dyDescent="0.25">
      <c r="B11549" t="s">
        <v>12893</v>
      </c>
      <c r="C11549" s="119" t="s">
        <v>4</v>
      </c>
      <c r="D11549" t="s">
        <v>11537</v>
      </c>
      <c r="E11549" t="s">
        <v>11530</v>
      </c>
      <c r="F11549" t="s">
        <v>11540</v>
      </c>
      <c r="G11549" t="s">
        <v>5</v>
      </c>
      <c r="H11549" t="s">
        <v>18</v>
      </c>
      <c r="I11549" t="s">
        <v>11533</v>
      </c>
      <c r="J11549">
        <v>2019</v>
      </c>
      <c r="K11549">
        <v>1154.49</v>
      </c>
      <c r="L11549">
        <v>5</v>
      </c>
      <c r="M11549">
        <v>1</v>
      </c>
      <c r="N11549">
        <f t="shared" si="452"/>
        <v>0</v>
      </c>
      <c r="O11549">
        <f t="shared" si="453"/>
        <v>0</v>
      </c>
      <c r="P11549" t="s">
        <v>12692</v>
      </c>
    </row>
    <row r="11550" spans="2:16" x14ac:dyDescent="0.25">
      <c r="B11550" t="s">
        <v>12894</v>
      </c>
      <c r="C11550" s="119" t="s">
        <v>4</v>
      </c>
      <c r="D11550" t="s">
        <v>11537</v>
      </c>
      <c r="E11550" t="s">
        <v>11530</v>
      </c>
      <c r="F11550" t="s">
        <v>11540</v>
      </c>
      <c r="G11550" t="s">
        <v>5</v>
      </c>
      <c r="H11550" t="s">
        <v>18</v>
      </c>
      <c r="I11550" t="s">
        <v>11533</v>
      </c>
      <c r="J11550">
        <v>2019</v>
      </c>
      <c r="K11550">
        <v>1154.49</v>
      </c>
      <c r="L11550">
        <v>5</v>
      </c>
      <c r="M11550">
        <v>1</v>
      </c>
      <c r="N11550">
        <f t="shared" si="452"/>
        <v>0</v>
      </c>
      <c r="O11550">
        <f t="shared" si="453"/>
        <v>0</v>
      </c>
      <c r="P11550" t="s">
        <v>12692</v>
      </c>
    </row>
    <row r="11551" spans="2:16" x14ac:dyDescent="0.25">
      <c r="B11551" t="s">
        <v>12895</v>
      </c>
      <c r="C11551" s="119" t="s">
        <v>4</v>
      </c>
      <c r="D11551" t="s">
        <v>11537</v>
      </c>
      <c r="E11551" t="s">
        <v>11530</v>
      </c>
      <c r="F11551" t="s">
        <v>11540</v>
      </c>
      <c r="G11551" t="s">
        <v>5</v>
      </c>
      <c r="H11551" t="s">
        <v>18</v>
      </c>
      <c r="I11551" t="s">
        <v>11533</v>
      </c>
      <c r="J11551">
        <v>2019</v>
      </c>
      <c r="K11551">
        <v>1373.24</v>
      </c>
      <c r="L11551">
        <v>134</v>
      </c>
      <c r="M11551">
        <v>1</v>
      </c>
      <c r="N11551">
        <f t="shared" si="452"/>
        <v>0</v>
      </c>
      <c r="O11551">
        <f t="shared" si="453"/>
        <v>0</v>
      </c>
      <c r="P11551" t="s">
        <v>12692</v>
      </c>
    </row>
    <row r="11552" spans="2:16" x14ac:dyDescent="0.25">
      <c r="B11552" t="s">
        <v>12896</v>
      </c>
      <c r="C11552" s="119" t="s">
        <v>4</v>
      </c>
      <c r="D11552" t="s">
        <v>11537</v>
      </c>
      <c r="E11552" t="s">
        <v>11530</v>
      </c>
      <c r="F11552" t="s">
        <v>11540</v>
      </c>
      <c r="G11552" t="s">
        <v>5</v>
      </c>
      <c r="H11552" t="s">
        <v>18</v>
      </c>
      <c r="I11552" t="s">
        <v>11533</v>
      </c>
      <c r="J11552">
        <v>2019</v>
      </c>
      <c r="K11552">
        <v>7687.46</v>
      </c>
      <c r="L11552">
        <v>187</v>
      </c>
      <c r="M11552">
        <v>1</v>
      </c>
      <c r="N11552">
        <f t="shared" si="452"/>
        <v>0</v>
      </c>
      <c r="O11552">
        <f t="shared" si="453"/>
        <v>0</v>
      </c>
      <c r="P11552" t="s">
        <v>12692</v>
      </c>
    </row>
    <row r="11553" spans="2:16" x14ac:dyDescent="0.25">
      <c r="B11553" t="s">
        <v>12897</v>
      </c>
      <c r="C11553" s="119" t="s">
        <v>4</v>
      </c>
      <c r="D11553" t="s">
        <v>11539</v>
      </c>
      <c r="E11553" t="s">
        <v>11530</v>
      </c>
      <c r="F11553" t="s">
        <v>11540</v>
      </c>
      <c r="G11553" t="s">
        <v>5</v>
      </c>
      <c r="H11553" t="s">
        <v>18</v>
      </c>
      <c r="I11553" t="s">
        <v>11533</v>
      </c>
      <c r="J11553">
        <v>2019</v>
      </c>
      <c r="K11553">
        <v>1193.8</v>
      </c>
      <c r="L11553">
        <v>43</v>
      </c>
      <c r="M11553">
        <v>1</v>
      </c>
      <c r="N11553">
        <f t="shared" si="452"/>
        <v>0</v>
      </c>
      <c r="O11553">
        <f t="shared" si="453"/>
        <v>0</v>
      </c>
      <c r="P11553" t="s">
        <v>12692</v>
      </c>
    </row>
    <row r="11554" spans="2:16" x14ac:dyDescent="0.25">
      <c r="B11554" t="s">
        <v>12898</v>
      </c>
      <c r="C11554" s="119" t="s">
        <v>4</v>
      </c>
      <c r="D11554" t="s">
        <v>11539</v>
      </c>
      <c r="E11554" t="s">
        <v>11530</v>
      </c>
      <c r="F11554" t="s">
        <v>11540</v>
      </c>
      <c r="G11554" t="s">
        <v>5</v>
      </c>
      <c r="H11554" t="s">
        <v>18</v>
      </c>
      <c r="I11554" t="s">
        <v>11529</v>
      </c>
      <c r="J11554">
        <v>2019</v>
      </c>
      <c r="K11554">
        <v>2196.2600000000002</v>
      </c>
      <c r="L11554">
        <v>48</v>
      </c>
      <c r="M11554">
        <v>1</v>
      </c>
      <c r="N11554">
        <f t="shared" si="452"/>
        <v>0</v>
      </c>
      <c r="O11554">
        <f t="shared" si="453"/>
        <v>0</v>
      </c>
      <c r="P11554" t="s">
        <v>12692</v>
      </c>
    </row>
    <row r="11555" spans="2:16" x14ac:dyDescent="0.25">
      <c r="B11555" t="s">
        <v>12899</v>
      </c>
      <c r="C11555" s="119" t="s">
        <v>4</v>
      </c>
      <c r="D11555" t="s">
        <v>11539</v>
      </c>
      <c r="E11555" t="s">
        <v>11530</v>
      </c>
      <c r="F11555" t="s">
        <v>11540</v>
      </c>
      <c r="G11555" t="s">
        <v>5</v>
      </c>
      <c r="H11555" t="s">
        <v>18</v>
      </c>
      <c r="I11555" t="s">
        <v>11529</v>
      </c>
      <c r="J11555">
        <v>2019</v>
      </c>
      <c r="K11555">
        <v>2656.81</v>
      </c>
      <c r="L11555">
        <v>261</v>
      </c>
      <c r="M11555">
        <v>1</v>
      </c>
      <c r="N11555">
        <f t="shared" si="452"/>
        <v>0</v>
      </c>
      <c r="O11555">
        <f t="shared" si="453"/>
        <v>0</v>
      </c>
      <c r="P11555" t="s">
        <v>12692</v>
      </c>
    </row>
    <row r="11556" spans="2:16" x14ac:dyDescent="0.25">
      <c r="B11556" t="s">
        <v>12900</v>
      </c>
      <c r="C11556" s="119" t="s">
        <v>4</v>
      </c>
      <c r="D11556" t="s">
        <v>11537</v>
      </c>
      <c r="E11556" t="s">
        <v>11530</v>
      </c>
      <c r="F11556" t="s">
        <v>11540</v>
      </c>
      <c r="G11556" t="s">
        <v>5</v>
      </c>
      <c r="H11556" t="s">
        <v>18</v>
      </c>
      <c r="I11556" t="s">
        <v>11533</v>
      </c>
      <c r="J11556">
        <v>2019</v>
      </c>
      <c r="K11556">
        <v>1976.13</v>
      </c>
      <c r="L11556">
        <v>335</v>
      </c>
      <c r="M11556">
        <v>1</v>
      </c>
      <c r="N11556">
        <f t="shared" ref="N11556:N11595" si="454">IF(K11556&lt;100,1,0)</f>
        <v>0</v>
      </c>
      <c r="O11556">
        <f t="shared" ref="O11556:O11595" si="455">IF(OR(L11556="",L11556&lt;=0),1,0)</f>
        <v>0</v>
      </c>
      <c r="P11556" t="s">
        <v>12692</v>
      </c>
    </row>
    <row r="11557" spans="2:16" x14ac:dyDescent="0.25">
      <c r="B11557" t="s">
        <v>12901</v>
      </c>
      <c r="C11557" s="119" t="s">
        <v>4</v>
      </c>
      <c r="D11557" t="s">
        <v>11537</v>
      </c>
      <c r="E11557" t="s">
        <v>11530</v>
      </c>
      <c r="F11557" t="s">
        <v>11540</v>
      </c>
      <c r="G11557" t="s">
        <v>5</v>
      </c>
      <c r="H11557" t="s">
        <v>18</v>
      </c>
      <c r="I11557" t="s">
        <v>11529</v>
      </c>
      <c r="J11557">
        <v>2019</v>
      </c>
      <c r="K11557">
        <v>7665.33</v>
      </c>
      <c r="L11557">
        <v>360</v>
      </c>
      <c r="M11557">
        <v>1</v>
      </c>
      <c r="N11557">
        <f t="shared" si="454"/>
        <v>0</v>
      </c>
      <c r="O11557">
        <f t="shared" si="455"/>
        <v>0</v>
      </c>
      <c r="P11557" t="s">
        <v>12692</v>
      </c>
    </row>
    <row r="11558" spans="2:16" x14ac:dyDescent="0.25">
      <c r="B11558" t="s">
        <v>12902</v>
      </c>
      <c r="C11558" s="119" t="s">
        <v>4</v>
      </c>
      <c r="D11558" t="s">
        <v>11539</v>
      </c>
      <c r="E11558" t="s">
        <v>11530</v>
      </c>
      <c r="F11558" t="s">
        <v>11540</v>
      </c>
      <c r="G11558" t="s">
        <v>5</v>
      </c>
      <c r="H11558" t="s">
        <v>18</v>
      </c>
      <c r="I11558" t="s">
        <v>11533</v>
      </c>
      <c r="J11558">
        <v>2019</v>
      </c>
      <c r="K11558">
        <v>1376.02</v>
      </c>
      <c r="L11558">
        <v>135</v>
      </c>
      <c r="M11558">
        <v>1</v>
      </c>
      <c r="N11558">
        <f t="shared" si="454"/>
        <v>0</v>
      </c>
      <c r="O11558">
        <f t="shared" si="455"/>
        <v>0</v>
      </c>
      <c r="P11558" t="s">
        <v>12692</v>
      </c>
    </row>
    <row r="11559" spans="2:16" x14ac:dyDescent="0.25">
      <c r="B11559" t="s">
        <v>12903</v>
      </c>
      <c r="C11559" s="119" t="s">
        <v>4</v>
      </c>
      <c r="D11559" t="s">
        <v>11539</v>
      </c>
      <c r="E11559" t="s">
        <v>11530</v>
      </c>
      <c r="F11559" t="s">
        <v>11540</v>
      </c>
      <c r="G11559" t="s">
        <v>5</v>
      </c>
      <c r="H11559" t="s">
        <v>18</v>
      </c>
      <c r="I11559" t="s">
        <v>11533</v>
      </c>
      <c r="J11559">
        <v>2019</v>
      </c>
      <c r="K11559">
        <v>1570.71</v>
      </c>
      <c r="L11559">
        <v>11</v>
      </c>
      <c r="M11559">
        <v>1</v>
      </c>
      <c r="N11559">
        <f t="shared" si="454"/>
        <v>0</v>
      </c>
      <c r="O11559">
        <f t="shared" si="455"/>
        <v>0</v>
      </c>
      <c r="P11559" t="s">
        <v>12692</v>
      </c>
    </row>
    <row r="11560" spans="2:16" x14ac:dyDescent="0.25">
      <c r="B11560" t="s">
        <v>12904</v>
      </c>
      <c r="C11560" s="119" t="s">
        <v>4</v>
      </c>
      <c r="D11560" t="s">
        <v>11542</v>
      </c>
      <c r="E11560" t="s">
        <v>11530</v>
      </c>
      <c r="F11560" t="s">
        <v>11540</v>
      </c>
      <c r="G11560" t="s">
        <v>5</v>
      </c>
      <c r="H11560" t="s">
        <v>18</v>
      </c>
      <c r="I11560" t="s">
        <v>11533</v>
      </c>
      <c r="J11560">
        <v>2019</v>
      </c>
      <c r="K11560">
        <v>2965.92</v>
      </c>
      <c r="L11560">
        <v>86</v>
      </c>
      <c r="M11560">
        <v>1</v>
      </c>
      <c r="N11560">
        <f t="shared" si="454"/>
        <v>0</v>
      </c>
      <c r="O11560">
        <f t="shared" si="455"/>
        <v>0</v>
      </c>
      <c r="P11560" t="s">
        <v>12692</v>
      </c>
    </row>
    <row r="11561" spans="2:16" x14ac:dyDescent="0.25">
      <c r="B11561" t="s">
        <v>12905</v>
      </c>
      <c r="C11561" s="119" t="s">
        <v>4</v>
      </c>
      <c r="D11561" t="s">
        <v>11539</v>
      </c>
      <c r="E11561" t="s">
        <v>11530</v>
      </c>
      <c r="F11561" t="s">
        <v>11540</v>
      </c>
      <c r="G11561" t="s">
        <v>5</v>
      </c>
      <c r="H11561" t="s">
        <v>18</v>
      </c>
      <c r="I11561" t="s">
        <v>11533</v>
      </c>
      <c r="J11561">
        <v>2019</v>
      </c>
      <c r="K11561">
        <v>1199.18</v>
      </c>
      <c r="L11561">
        <v>65</v>
      </c>
      <c r="M11561">
        <v>1</v>
      </c>
      <c r="N11561">
        <f t="shared" si="454"/>
        <v>0</v>
      </c>
      <c r="O11561">
        <f t="shared" si="455"/>
        <v>0</v>
      </c>
      <c r="P11561" t="s">
        <v>12692</v>
      </c>
    </row>
    <row r="11562" spans="2:16" x14ac:dyDescent="0.25">
      <c r="B11562" t="s">
        <v>12906</v>
      </c>
      <c r="C11562" s="119" t="s">
        <v>4</v>
      </c>
      <c r="D11562" t="s">
        <v>11542</v>
      </c>
      <c r="E11562" t="s">
        <v>11530</v>
      </c>
      <c r="F11562" t="s">
        <v>11540</v>
      </c>
      <c r="G11562" t="s">
        <v>5</v>
      </c>
      <c r="H11562" t="s">
        <v>18</v>
      </c>
      <c r="I11562" t="s">
        <v>11533</v>
      </c>
      <c r="J11562">
        <v>2019</v>
      </c>
      <c r="K11562">
        <v>1023.98</v>
      </c>
      <c r="L11562">
        <v>10</v>
      </c>
      <c r="M11562">
        <v>1</v>
      </c>
      <c r="N11562">
        <f t="shared" si="454"/>
        <v>0</v>
      </c>
      <c r="O11562">
        <f t="shared" si="455"/>
        <v>0</v>
      </c>
      <c r="P11562" t="s">
        <v>12692</v>
      </c>
    </row>
    <row r="11563" spans="2:16" x14ac:dyDescent="0.25">
      <c r="B11563" t="s">
        <v>12907</v>
      </c>
      <c r="C11563" s="119" t="s">
        <v>4</v>
      </c>
      <c r="D11563" t="s">
        <v>11537</v>
      </c>
      <c r="E11563" t="s">
        <v>11530</v>
      </c>
      <c r="F11563" t="s">
        <v>11540</v>
      </c>
      <c r="G11563" t="s">
        <v>5</v>
      </c>
      <c r="H11563" t="s">
        <v>18</v>
      </c>
      <c r="I11563" t="s">
        <v>11533</v>
      </c>
      <c r="J11563">
        <v>2019</v>
      </c>
      <c r="K11563">
        <v>12537.75</v>
      </c>
      <c r="L11563">
        <v>196</v>
      </c>
      <c r="M11563">
        <v>1</v>
      </c>
      <c r="N11563">
        <f t="shared" si="454"/>
        <v>0</v>
      </c>
      <c r="O11563">
        <f t="shared" si="455"/>
        <v>0</v>
      </c>
      <c r="P11563" t="s">
        <v>12692</v>
      </c>
    </row>
    <row r="11564" spans="2:16" x14ac:dyDescent="0.25">
      <c r="B11564" t="s">
        <v>12908</v>
      </c>
      <c r="C11564" s="119" t="s">
        <v>4</v>
      </c>
      <c r="D11564" t="s">
        <v>11550</v>
      </c>
      <c r="E11564" t="s">
        <v>11530</v>
      </c>
      <c r="F11564" t="s">
        <v>11540</v>
      </c>
      <c r="G11564" t="s">
        <v>5</v>
      </c>
      <c r="H11564" t="s">
        <v>18</v>
      </c>
      <c r="I11564" t="s">
        <v>11533</v>
      </c>
      <c r="J11564">
        <v>2019</v>
      </c>
      <c r="K11564">
        <v>4483.09</v>
      </c>
      <c r="L11564">
        <v>79</v>
      </c>
      <c r="M11564">
        <v>1</v>
      </c>
      <c r="N11564">
        <f t="shared" si="454"/>
        <v>0</v>
      </c>
      <c r="O11564">
        <f t="shared" si="455"/>
        <v>0</v>
      </c>
      <c r="P11564" t="s">
        <v>12692</v>
      </c>
    </row>
    <row r="11565" spans="2:16" x14ac:dyDescent="0.25">
      <c r="B11565" t="s">
        <v>12909</v>
      </c>
      <c r="C11565" s="119" t="s">
        <v>4</v>
      </c>
      <c r="D11565" t="s">
        <v>11537</v>
      </c>
      <c r="E11565" t="s">
        <v>11530</v>
      </c>
      <c r="F11565" t="s">
        <v>11540</v>
      </c>
      <c r="G11565" t="s">
        <v>5</v>
      </c>
      <c r="H11565" t="s">
        <v>18</v>
      </c>
      <c r="I11565" t="s">
        <v>11533</v>
      </c>
      <c r="J11565">
        <v>2019</v>
      </c>
      <c r="K11565">
        <v>11892.04</v>
      </c>
      <c r="L11565">
        <v>418</v>
      </c>
      <c r="M11565">
        <v>1</v>
      </c>
      <c r="N11565">
        <f t="shared" si="454"/>
        <v>0</v>
      </c>
      <c r="O11565">
        <f t="shared" si="455"/>
        <v>0</v>
      </c>
      <c r="P11565" t="s">
        <v>12692</v>
      </c>
    </row>
    <row r="11566" spans="2:16" x14ac:dyDescent="0.25">
      <c r="B11566" t="s">
        <v>12910</v>
      </c>
      <c r="C11566" s="119" t="s">
        <v>4</v>
      </c>
      <c r="D11566" t="s">
        <v>11537</v>
      </c>
      <c r="E11566" t="s">
        <v>11530</v>
      </c>
      <c r="F11566" t="s">
        <v>11540</v>
      </c>
      <c r="G11566" t="s">
        <v>5</v>
      </c>
      <c r="H11566" t="s">
        <v>18</v>
      </c>
      <c r="I11566" t="s">
        <v>11529</v>
      </c>
      <c r="J11566">
        <v>2019</v>
      </c>
      <c r="K11566">
        <v>16330.42</v>
      </c>
      <c r="L11566">
        <v>339</v>
      </c>
      <c r="M11566">
        <v>1</v>
      </c>
      <c r="N11566">
        <f t="shared" si="454"/>
        <v>0</v>
      </c>
      <c r="O11566">
        <f t="shared" si="455"/>
        <v>0</v>
      </c>
      <c r="P11566" t="s">
        <v>12692</v>
      </c>
    </row>
    <row r="11567" spans="2:16" x14ac:dyDescent="0.25">
      <c r="B11567" t="s">
        <v>12911</v>
      </c>
      <c r="C11567" s="119" t="s">
        <v>4</v>
      </c>
      <c r="D11567" t="s">
        <v>11537</v>
      </c>
      <c r="E11567" t="s">
        <v>11530</v>
      </c>
      <c r="F11567" t="s">
        <v>11540</v>
      </c>
      <c r="G11567" t="s">
        <v>5</v>
      </c>
      <c r="H11567" t="s">
        <v>18</v>
      </c>
      <c r="I11567" t="s">
        <v>11529</v>
      </c>
      <c r="J11567">
        <v>2019</v>
      </c>
      <c r="K11567">
        <v>15555.1</v>
      </c>
      <c r="L11567">
        <v>548</v>
      </c>
      <c r="M11567">
        <v>1</v>
      </c>
      <c r="N11567">
        <f t="shared" si="454"/>
        <v>0</v>
      </c>
      <c r="O11567">
        <f t="shared" si="455"/>
        <v>0</v>
      </c>
      <c r="P11567" t="s">
        <v>12692</v>
      </c>
    </row>
    <row r="11568" spans="2:16" x14ac:dyDescent="0.25">
      <c r="B11568" t="s">
        <v>12912</v>
      </c>
      <c r="C11568" s="119" t="s">
        <v>4</v>
      </c>
      <c r="D11568" t="s">
        <v>11537</v>
      </c>
      <c r="E11568" t="s">
        <v>11530</v>
      </c>
      <c r="F11568" t="s">
        <v>11540</v>
      </c>
      <c r="G11568" t="s">
        <v>5</v>
      </c>
      <c r="H11568" t="s">
        <v>18</v>
      </c>
      <c r="I11568" t="s">
        <v>11533</v>
      </c>
      <c r="J11568">
        <v>2019</v>
      </c>
      <c r="K11568">
        <v>3495.14</v>
      </c>
      <c r="L11568">
        <v>123</v>
      </c>
      <c r="M11568">
        <v>1</v>
      </c>
      <c r="N11568">
        <f t="shared" si="454"/>
        <v>0</v>
      </c>
      <c r="O11568">
        <f t="shared" si="455"/>
        <v>0</v>
      </c>
      <c r="P11568" t="s">
        <v>12692</v>
      </c>
    </row>
    <row r="11569" spans="2:16" x14ac:dyDescent="0.25">
      <c r="B11569" t="s">
        <v>12913</v>
      </c>
      <c r="C11569" s="119" t="s">
        <v>4</v>
      </c>
      <c r="D11569" t="s">
        <v>11537</v>
      </c>
      <c r="E11569" t="s">
        <v>11530</v>
      </c>
      <c r="F11569" t="s">
        <v>11540</v>
      </c>
      <c r="G11569" t="s">
        <v>5</v>
      </c>
      <c r="H11569" t="s">
        <v>18</v>
      </c>
      <c r="I11569" t="s">
        <v>11533</v>
      </c>
      <c r="J11569">
        <v>2019</v>
      </c>
      <c r="K11569">
        <v>21640.34</v>
      </c>
      <c r="L11569">
        <v>49</v>
      </c>
      <c r="M11569">
        <v>1</v>
      </c>
      <c r="N11569">
        <f t="shared" si="454"/>
        <v>0</v>
      </c>
      <c r="O11569">
        <f t="shared" si="455"/>
        <v>0</v>
      </c>
      <c r="P11569" t="s">
        <v>12692</v>
      </c>
    </row>
    <row r="11570" spans="2:16" x14ac:dyDescent="0.25">
      <c r="B11570" t="s">
        <v>12914</v>
      </c>
      <c r="C11570" s="119" t="s">
        <v>4</v>
      </c>
      <c r="D11570" t="s">
        <v>11539</v>
      </c>
      <c r="E11570" t="s">
        <v>11530</v>
      </c>
      <c r="F11570" t="s">
        <v>11540</v>
      </c>
      <c r="G11570" t="s">
        <v>5</v>
      </c>
      <c r="H11570" t="s">
        <v>18</v>
      </c>
      <c r="I11570" t="s">
        <v>11529</v>
      </c>
      <c r="J11570">
        <v>2019</v>
      </c>
      <c r="K11570">
        <v>4636.2</v>
      </c>
      <c r="L11570">
        <v>209</v>
      </c>
      <c r="M11570">
        <v>1</v>
      </c>
      <c r="N11570">
        <f t="shared" si="454"/>
        <v>0</v>
      </c>
      <c r="O11570">
        <f t="shared" si="455"/>
        <v>0</v>
      </c>
      <c r="P11570" t="s">
        <v>12692</v>
      </c>
    </row>
    <row r="11571" spans="2:16" x14ac:dyDescent="0.25">
      <c r="B11571" t="s">
        <v>12915</v>
      </c>
      <c r="C11571" s="119" t="s">
        <v>4</v>
      </c>
      <c r="D11571" t="s">
        <v>11539</v>
      </c>
      <c r="E11571" t="s">
        <v>11530</v>
      </c>
      <c r="F11571" t="s">
        <v>11540</v>
      </c>
      <c r="G11571" t="s">
        <v>5</v>
      </c>
      <c r="H11571" t="s">
        <v>18</v>
      </c>
      <c r="I11571" t="s">
        <v>11529</v>
      </c>
      <c r="J11571">
        <v>2019</v>
      </c>
      <c r="K11571">
        <v>4477.1000000000004</v>
      </c>
      <c r="L11571">
        <v>214</v>
      </c>
      <c r="M11571">
        <v>1</v>
      </c>
      <c r="N11571">
        <f t="shared" si="454"/>
        <v>0</v>
      </c>
      <c r="O11571">
        <f t="shared" si="455"/>
        <v>0</v>
      </c>
      <c r="P11571" t="s">
        <v>12692</v>
      </c>
    </row>
    <row r="11572" spans="2:16" x14ac:dyDescent="0.25">
      <c r="B11572" t="s">
        <v>12916</v>
      </c>
      <c r="C11572" s="119" t="s">
        <v>4</v>
      </c>
      <c r="D11572" t="s">
        <v>11537</v>
      </c>
      <c r="E11572" t="s">
        <v>11530</v>
      </c>
      <c r="F11572" t="s">
        <v>11540</v>
      </c>
      <c r="G11572" t="s">
        <v>5</v>
      </c>
      <c r="H11572" t="s">
        <v>18</v>
      </c>
      <c r="I11572" t="s">
        <v>11533</v>
      </c>
      <c r="J11572">
        <v>2019</v>
      </c>
      <c r="K11572">
        <v>7205.99</v>
      </c>
      <c r="L11572">
        <v>118</v>
      </c>
      <c r="M11572">
        <v>1</v>
      </c>
      <c r="N11572">
        <f t="shared" si="454"/>
        <v>0</v>
      </c>
      <c r="O11572">
        <f t="shared" si="455"/>
        <v>0</v>
      </c>
      <c r="P11572" t="s">
        <v>12692</v>
      </c>
    </row>
    <row r="11573" spans="2:16" x14ac:dyDescent="0.25">
      <c r="B11573" t="s">
        <v>12917</v>
      </c>
      <c r="C11573" s="119" t="s">
        <v>4</v>
      </c>
      <c r="D11573" t="s">
        <v>11537</v>
      </c>
      <c r="E11573" t="s">
        <v>11530</v>
      </c>
      <c r="F11573" t="s">
        <v>11540</v>
      </c>
      <c r="G11573" t="s">
        <v>5</v>
      </c>
      <c r="H11573" t="s">
        <v>18</v>
      </c>
      <c r="I11573" t="s">
        <v>11533</v>
      </c>
      <c r="J11573">
        <v>2019</v>
      </c>
      <c r="K11573">
        <v>9795.2000000000007</v>
      </c>
      <c r="L11573">
        <v>42</v>
      </c>
      <c r="M11573">
        <v>1</v>
      </c>
      <c r="N11573">
        <f t="shared" si="454"/>
        <v>0</v>
      </c>
      <c r="O11573">
        <f t="shared" si="455"/>
        <v>0</v>
      </c>
      <c r="P11573" t="s">
        <v>12692</v>
      </c>
    </row>
    <row r="11574" spans="2:16" x14ac:dyDescent="0.25">
      <c r="B11574" t="s">
        <v>12918</v>
      </c>
      <c r="C11574" s="119" t="s">
        <v>4</v>
      </c>
      <c r="D11574" t="s">
        <v>11537</v>
      </c>
      <c r="E11574" t="s">
        <v>11530</v>
      </c>
      <c r="F11574" t="s">
        <v>11540</v>
      </c>
      <c r="G11574" t="s">
        <v>5</v>
      </c>
      <c r="H11574" t="s">
        <v>18</v>
      </c>
      <c r="I11574" t="s">
        <v>11533</v>
      </c>
      <c r="J11574">
        <v>2019</v>
      </c>
      <c r="K11574">
        <v>3673.37</v>
      </c>
      <c r="L11574">
        <v>67</v>
      </c>
      <c r="M11574">
        <v>1</v>
      </c>
      <c r="N11574">
        <f t="shared" si="454"/>
        <v>0</v>
      </c>
      <c r="O11574">
        <f t="shared" si="455"/>
        <v>0</v>
      </c>
      <c r="P11574" t="s">
        <v>12692</v>
      </c>
    </row>
    <row r="11575" spans="2:16" x14ac:dyDescent="0.25">
      <c r="B11575" t="s">
        <v>12919</v>
      </c>
      <c r="C11575" s="119" t="s">
        <v>4</v>
      </c>
      <c r="D11575" t="s">
        <v>11539</v>
      </c>
      <c r="E11575" t="s">
        <v>11530</v>
      </c>
      <c r="F11575" t="s">
        <v>11540</v>
      </c>
      <c r="G11575" t="s">
        <v>5</v>
      </c>
      <c r="H11575" t="s">
        <v>18</v>
      </c>
      <c r="I11575" t="s">
        <v>11533</v>
      </c>
      <c r="J11575">
        <v>2019</v>
      </c>
      <c r="K11575">
        <v>4740.3100000000004</v>
      </c>
      <c r="L11575">
        <v>24</v>
      </c>
      <c r="M11575">
        <v>1</v>
      </c>
      <c r="N11575">
        <f t="shared" si="454"/>
        <v>0</v>
      </c>
      <c r="O11575">
        <f t="shared" si="455"/>
        <v>0</v>
      </c>
      <c r="P11575" t="s">
        <v>12692</v>
      </c>
    </row>
    <row r="11576" spans="2:16" x14ac:dyDescent="0.25">
      <c r="B11576" t="s">
        <v>12920</v>
      </c>
      <c r="C11576" s="119" t="s">
        <v>4</v>
      </c>
      <c r="D11576" t="s">
        <v>11537</v>
      </c>
      <c r="E11576" t="s">
        <v>11530</v>
      </c>
      <c r="F11576" t="s">
        <v>11540</v>
      </c>
      <c r="G11576" t="s">
        <v>5</v>
      </c>
      <c r="H11576" t="s">
        <v>18</v>
      </c>
      <c r="I11576" t="s">
        <v>11533</v>
      </c>
      <c r="J11576">
        <v>2019</v>
      </c>
      <c r="K11576">
        <v>9624.86</v>
      </c>
      <c r="L11576">
        <v>39</v>
      </c>
      <c r="M11576">
        <v>1</v>
      </c>
      <c r="N11576">
        <f t="shared" si="454"/>
        <v>0</v>
      </c>
      <c r="O11576">
        <f t="shared" si="455"/>
        <v>0</v>
      </c>
      <c r="P11576" t="s">
        <v>11528</v>
      </c>
    </row>
    <row r="11577" spans="2:16" x14ac:dyDescent="0.25">
      <c r="B11577" t="s">
        <v>12921</v>
      </c>
      <c r="C11577" s="119" t="s">
        <v>4</v>
      </c>
      <c r="D11577" t="s">
        <v>11537</v>
      </c>
      <c r="E11577" t="s">
        <v>11530</v>
      </c>
      <c r="F11577" t="s">
        <v>11540</v>
      </c>
      <c r="G11577" t="s">
        <v>5</v>
      </c>
      <c r="H11577" t="s">
        <v>18</v>
      </c>
      <c r="I11577" t="s">
        <v>11533</v>
      </c>
      <c r="J11577">
        <v>2019</v>
      </c>
      <c r="K11577">
        <v>21339.31</v>
      </c>
      <c r="L11577">
        <v>319</v>
      </c>
      <c r="M11577">
        <v>1</v>
      </c>
      <c r="N11577">
        <f t="shared" si="454"/>
        <v>0</v>
      </c>
      <c r="O11577">
        <f t="shared" si="455"/>
        <v>0</v>
      </c>
      <c r="P11577" t="s">
        <v>12692</v>
      </c>
    </row>
    <row r="11578" spans="2:16" x14ac:dyDescent="0.25">
      <c r="B11578" t="s">
        <v>12922</v>
      </c>
      <c r="C11578" s="119" t="s">
        <v>4</v>
      </c>
      <c r="D11578" t="s">
        <v>11539</v>
      </c>
      <c r="E11578" t="s">
        <v>11530</v>
      </c>
      <c r="F11578" t="s">
        <v>11540</v>
      </c>
      <c r="G11578" t="s">
        <v>5</v>
      </c>
      <c r="H11578" t="s">
        <v>18</v>
      </c>
      <c r="I11578" t="s">
        <v>11529</v>
      </c>
      <c r="J11578">
        <v>2019</v>
      </c>
      <c r="K11578">
        <v>10957.63</v>
      </c>
      <c r="L11578">
        <v>127</v>
      </c>
      <c r="M11578">
        <v>1</v>
      </c>
      <c r="N11578">
        <f t="shared" si="454"/>
        <v>0</v>
      </c>
      <c r="O11578">
        <f t="shared" si="455"/>
        <v>0</v>
      </c>
      <c r="P11578" t="s">
        <v>12692</v>
      </c>
    </row>
    <row r="11579" spans="2:16" x14ac:dyDescent="0.25">
      <c r="B11579" t="s">
        <v>12923</v>
      </c>
      <c r="C11579" s="119" t="s">
        <v>4</v>
      </c>
      <c r="D11579" t="s">
        <v>11537</v>
      </c>
      <c r="E11579" t="s">
        <v>11530</v>
      </c>
      <c r="F11579" t="s">
        <v>11540</v>
      </c>
      <c r="G11579" t="s">
        <v>5</v>
      </c>
      <c r="H11579" t="s">
        <v>18</v>
      </c>
      <c r="I11579" t="s">
        <v>11533</v>
      </c>
      <c r="J11579">
        <v>2019</v>
      </c>
      <c r="K11579">
        <v>2624.21</v>
      </c>
      <c r="L11579">
        <v>182</v>
      </c>
      <c r="M11579">
        <v>1</v>
      </c>
      <c r="N11579">
        <f t="shared" si="454"/>
        <v>0</v>
      </c>
      <c r="O11579">
        <f t="shared" si="455"/>
        <v>0</v>
      </c>
      <c r="P11579" t="s">
        <v>12692</v>
      </c>
    </row>
    <row r="11580" spans="2:16" x14ac:dyDescent="0.25">
      <c r="B11580" t="s">
        <v>12924</v>
      </c>
      <c r="C11580" s="119" t="s">
        <v>4</v>
      </c>
      <c r="D11580" t="s">
        <v>11537</v>
      </c>
      <c r="E11580" t="s">
        <v>11530</v>
      </c>
      <c r="F11580" t="s">
        <v>11540</v>
      </c>
      <c r="G11580" t="s">
        <v>5</v>
      </c>
      <c r="H11580" t="s">
        <v>18</v>
      </c>
      <c r="I11580" t="s">
        <v>11533</v>
      </c>
      <c r="J11580">
        <v>2019</v>
      </c>
      <c r="K11580">
        <v>26908.15</v>
      </c>
      <c r="L11580">
        <v>94</v>
      </c>
      <c r="M11580">
        <v>1</v>
      </c>
      <c r="N11580">
        <f t="shared" si="454"/>
        <v>0</v>
      </c>
      <c r="O11580">
        <f t="shared" si="455"/>
        <v>0</v>
      </c>
      <c r="P11580" t="s">
        <v>12692</v>
      </c>
    </row>
    <row r="11581" spans="2:16" x14ac:dyDescent="0.25">
      <c r="B11581" t="s">
        <v>12925</v>
      </c>
      <c r="C11581" s="119" t="s">
        <v>4</v>
      </c>
      <c r="D11581" t="s">
        <v>11537</v>
      </c>
      <c r="E11581" t="s">
        <v>11530</v>
      </c>
      <c r="F11581" t="s">
        <v>11540</v>
      </c>
      <c r="G11581" t="s">
        <v>5</v>
      </c>
      <c r="H11581" t="s">
        <v>18</v>
      </c>
      <c r="I11581" t="s">
        <v>11529</v>
      </c>
      <c r="J11581">
        <v>2019</v>
      </c>
      <c r="K11581">
        <v>8316.7900000000009</v>
      </c>
      <c r="L11581">
        <v>126</v>
      </c>
      <c r="M11581">
        <v>1</v>
      </c>
      <c r="N11581">
        <f t="shared" si="454"/>
        <v>0</v>
      </c>
      <c r="O11581">
        <f t="shared" si="455"/>
        <v>0</v>
      </c>
      <c r="P11581" t="s">
        <v>12692</v>
      </c>
    </row>
    <row r="11582" spans="2:16" x14ac:dyDescent="0.25">
      <c r="B11582" t="s">
        <v>12926</v>
      </c>
      <c r="C11582" s="119" t="s">
        <v>4</v>
      </c>
      <c r="D11582" t="s">
        <v>11537</v>
      </c>
      <c r="E11582" t="s">
        <v>11530</v>
      </c>
      <c r="F11582" t="s">
        <v>11540</v>
      </c>
      <c r="G11582" t="s">
        <v>5</v>
      </c>
      <c r="H11582" t="s">
        <v>18</v>
      </c>
      <c r="I11582" t="s">
        <v>11529</v>
      </c>
      <c r="J11582">
        <v>2019</v>
      </c>
      <c r="K11582">
        <v>21219.07</v>
      </c>
      <c r="L11582">
        <v>107</v>
      </c>
      <c r="M11582">
        <v>1</v>
      </c>
      <c r="N11582">
        <f t="shared" si="454"/>
        <v>0</v>
      </c>
      <c r="O11582">
        <f t="shared" si="455"/>
        <v>0</v>
      </c>
      <c r="P11582" t="s">
        <v>11528</v>
      </c>
    </row>
    <row r="11583" spans="2:16" x14ac:dyDescent="0.25">
      <c r="B11583" t="s">
        <v>12927</v>
      </c>
      <c r="C11583" s="119" t="s">
        <v>4</v>
      </c>
      <c r="D11583" t="s">
        <v>11537</v>
      </c>
      <c r="E11583" t="s">
        <v>11530</v>
      </c>
      <c r="F11583" t="s">
        <v>11540</v>
      </c>
      <c r="G11583" t="s">
        <v>5</v>
      </c>
      <c r="H11583" t="s">
        <v>18</v>
      </c>
      <c r="I11583" t="s">
        <v>11533</v>
      </c>
      <c r="J11583">
        <v>2019</v>
      </c>
      <c r="K11583">
        <v>5359.08</v>
      </c>
      <c r="L11583">
        <v>30</v>
      </c>
      <c r="M11583">
        <v>1</v>
      </c>
      <c r="N11583">
        <f t="shared" si="454"/>
        <v>0</v>
      </c>
      <c r="O11583">
        <f t="shared" si="455"/>
        <v>0</v>
      </c>
      <c r="P11583" t="s">
        <v>12692</v>
      </c>
    </row>
    <row r="11584" spans="2:16" x14ac:dyDescent="0.25">
      <c r="B11584" t="s">
        <v>12928</v>
      </c>
      <c r="C11584" s="119" t="s">
        <v>4</v>
      </c>
      <c r="D11584" t="s">
        <v>11537</v>
      </c>
      <c r="E11584" t="s">
        <v>11530</v>
      </c>
      <c r="F11584" t="s">
        <v>11540</v>
      </c>
      <c r="G11584" t="s">
        <v>5</v>
      </c>
      <c r="H11584" t="s">
        <v>18</v>
      </c>
      <c r="I11584" t="s">
        <v>11529</v>
      </c>
      <c r="J11584">
        <v>2019</v>
      </c>
      <c r="K11584">
        <v>19073</v>
      </c>
      <c r="L11584">
        <v>288</v>
      </c>
      <c r="M11584">
        <v>1</v>
      </c>
      <c r="N11584">
        <f t="shared" si="454"/>
        <v>0</v>
      </c>
      <c r="O11584">
        <f t="shared" si="455"/>
        <v>0</v>
      </c>
      <c r="P11584" t="s">
        <v>12692</v>
      </c>
    </row>
    <row r="11585" spans="2:16" x14ac:dyDescent="0.25">
      <c r="B11585" t="s">
        <v>12929</v>
      </c>
      <c r="C11585" s="119" t="s">
        <v>4</v>
      </c>
      <c r="D11585" t="s">
        <v>11542</v>
      </c>
      <c r="E11585" t="s">
        <v>11530</v>
      </c>
      <c r="F11585" t="s">
        <v>11540</v>
      </c>
      <c r="G11585" t="s">
        <v>5</v>
      </c>
      <c r="H11585" t="s">
        <v>18</v>
      </c>
      <c r="I11585" t="s">
        <v>11533</v>
      </c>
      <c r="J11585">
        <v>2019</v>
      </c>
      <c r="K11585">
        <v>2876.13</v>
      </c>
      <c r="L11585">
        <v>25</v>
      </c>
      <c r="M11585">
        <v>1</v>
      </c>
      <c r="N11585">
        <f t="shared" si="454"/>
        <v>0</v>
      </c>
      <c r="O11585">
        <f t="shared" si="455"/>
        <v>0</v>
      </c>
      <c r="P11585" t="s">
        <v>12692</v>
      </c>
    </row>
    <row r="11586" spans="2:16" x14ac:dyDescent="0.25">
      <c r="B11586" t="s">
        <v>12930</v>
      </c>
      <c r="C11586" s="119" t="s">
        <v>4</v>
      </c>
      <c r="D11586" t="s">
        <v>11542</v>
      </c>
      <c r="E11586" t="s">
        <v>11530</v>
      </c>
      <c r="F11586" t="s">
        <v>11540</v>
      </c>
      <c r="G11586" t="s">
        <v>5</v>
      </c>
      <c r="H11586" t="s">
        <v>18</v>
      </c>
      <c r="I11586" t="s">
        <v>11533</v>
      </c>
      <c r="J11586">
        <v>2019</v>
      </c>
      <c r="K11586">
        <v>3217</v>
      </c>
      <c r="L11586">
        <v>19</v>
      </c>
      <c r="M11586">
        <v>1</v>
      </c>
      <c r="N11586">
        <f t="shared" si="454"/>
        <v>0</v>
      </c>
      <c r="O11586">
        <f t="shared" si="455"/>
        <v>0</v>
      </c>
      <c r="P11586" t="s">
        <v>12692</v>
      </c>
    </row>
    <row r="11587" spans="2:16" x14ac:dyDescent="0.25">
      <c r="B11587" t="s">
        <v>12931</v>
      </c>
      <c r="C11587" s="119" t="s">
        <v>4</v>
      </c>
      <c r="D11587" t="s">
        <v>11539</v>
      </c>
      <c r="E11587" t="s">
        <v>11530</v>
      </c>
      <c r="F11587" t="s">
        <v>11540</v>
      </c>
      <c r="G11587" t="s">
        <v>5</v>
      </c>
      <c r="H11587" t="s">
        <v>18</v>
      </c>
      <c r="I11587" t="s">
        <v>11533</v>
      </c>
      <c r="J11587">
        <v>2019</v>
      </c>
      <c r="K11587">
        <v>1913.56</v>
      </c>
      <c r="L11587">
        <v>15</v>
      </c>
      <c r="M11587">
        <v>1</v>
      </c>
      <c r="N11587">
        <f t="shared" si="454"/>
        <v>0</v>
      </c>
      <c r="O11587">
        <f t="shared" si="455"/>
        <v>0</v>
      </c>
      <c r="P11587" t="s">
        <v>12692</v>
      </c>
    </row>
    <row r="11588" spans="2:16" x14ac:dyDescent="0.25">
      <c r="B11588" t="s">
        <v>12932</v>
      </c>
      <c r="C11588" s="119" t="s">
        <v>4</v>
      </c>
      <c r="D11588" t="s">
        <v>11539</v>
      </c>
      <c r="E11588" t="s">
        <v>11530</v>
      </c>
      <c r="F11588" t="s">
        <v>11540</v>
      </c>
      <c r="G11588" t="s">
        <v>5</v>
      </c>
      <c r="H11588" t="s">
        <v>18</v>
      </c>
      <c r="I11588" t="s">
        <v>11533</v>
      </c>
      <c r="J11588">
        <v>2019</v>
      </c>
      <c r="K11588">
        <v>3122.75</v>
      </c>
      <c r="L11588">
        <v>33</v>
      </c>
      <c r="M11588">
        <v>1</v>
      </c>
      <c r="N11588">
        <f t="shared" si="454"/>
        <v>0</v>
      </c>
      <c r="O11588">
        <f t="shared" si="455"/>
        <v>0</v>
      </c>
      <c r="P11588" t="s">
        <v>12692</v>
      </c>
    </row>
    <row r="11589" spans="2:16" x14ac:dyDescent="0.25">
      <c r="B11589" t="s">
        <v>12933</v>
      </c>
      <c r="C11589" s="119" t="s">
        <v>4</v>
      </c>
      <c r="D11589" t="s">
        <v>11550</v>
      </c>
      <c r="E11589" t="s">
        <v>11530</v>
      </c>
      <c r="F11589" t="s">
        <v>11540</v>
      </c>
      <c r="G11589" t="s">
        <v>5</v>
      </c>
      <c r="H11589" t="s">
        <v>18</v>
      </c>
      <c r="I11589" t="s">
        <v>11529</v>
      </c>
      <c r="J11589">
        <v>2019</v>
      </c>
      <c r="K11589">
        <v>21883.53</v>
      </c>
      <c r="L11589">
        <v>106</v>
      </c>
      <c r="M11589">
        <v>1</v>
      </c>
      <c r="N11589">
        <f t="shared" si="454"/>
        <v>0</v>
      </c>
      <c r="O11589">
        <f t="shared" si="455"/>
        <v>0</v>
      </c>
      <c r="P11589" t="s">
        <v>12692</v>
      </c>
    </row>
    <row r="11590" spans="2:16" x14ac:dyDescent="0.25">
      <c r="B11590" t="s">
        <v>12934</v>
      </c>
      <c r="C11590" s="119" t="s">
        <v>4</v>
      </c>
      <c r="D11590" t="s">
        <v>11537</v>
      </c>
      <c r="E11590" t="s">
        <v>11530</v>
      </c>
      <c r="F11590" t="s">
        <v>11540</v>
      </c>
      <c r="G11590" t="s">
        <v>5</v>
      </c>
      <c r="H11590" t="s">
        <v>18</v>
      </c>
      <c r="I11590" t="s">
        <v>11533</v>
      </c>
      <c r="J11590">
        <v>2019</v>
      </c>
      <c r="K11590">
        <v>4703.07</v>
      </c>
      <c r="L11590">
        <v>61</v>
      </c>
      <c r="M11590">
        <v>1</v>
      </c>
      <c r="N11590">
        <f t="shared" si="454"/>
        <v>0</v>
      </c>
      <c r="O11590">
        <f t="shared" si="455"/>
        <v>0</v>
      </c>
      <c r="P11590" t="s">
        <v>12692</v>
      </c>
    </row>
    <row r="11591" spans="2:16" x14ac:dyDescent="0.25">
      <c r="B11591" t="s">
        <v>12935</v>
      </c>
      <c r="C11591" s="119" t="s">
        <v>4</v>
      </c>
      <c r="D11591" t="s">
        <v>11537</v>
      </c>
      <c r="E11591" t="s">
        <v>11530</v>
      </c>
      <c r="F11591" t="s">
        <v>11540</v>
      </c>
      <c r="G11591" t="s">
        <v>5</v>
      </c>
      <c r="H11591" t="s">
        <v>18</v>
      </c>
      <c r="I11591" t="s">
        <v>11570</v>
      </c>
      <c r="J11591">
        <v>2019</v>
      </c>
      <c r="K11591">
        <v>19063.330000000002</v>
      </c>
      <c r="M11591">
        <v>1</v>
      </c>
      <c r="N11591">
        <f t="shared" si="454"/>
        <v>0</v>
      </c>
      <c r="O11591">
        <f t="shared" si="455"/>
        <v>1</v>
      </c>
      <c r="P11591" t="s">
        <v>11528</v>
      </c>
    </row>
    <row r="11592" spans="2:16" x14ac:dyDescent="0.25">
      <c r="B11592" t="s">
        <v>12936</v>
      </c>
      <c r="C11592" s="119" t="s">
        <v>4</v>
      </c>
      <c r="D11592" t="s">
        <v>11537</v>
      </c>
      <c r="E11592" t="s">
        <v>11530</v>
      </c>
      <c r="F11592" t="s">
        <v>11540</v>
      </c>
      <c r="G11592" t="s">
        <v>5</v>
      </c>
      <c r="H11592" t="s">
        <v>18</v>
      </c>
      <c r="I11592" t="s">
        <v>11529</v>
      </c>
      <c r="J11592">
        <v>2019</v>
      </c>
      <c r="K11592">
        <v>6800.71</v>
      </c>
      <c r="L11592">
        <v>117</v>
      </c>
      <c r="M11592">
        <v>1</v>
      </c>
      <c r="N11592">
        <f t="shared" si="454"/>
        <v>0</v>
      </c>
      <c r="O11592">
        <f t="shared" si="455"/>
        <v>0</v>
      </c>
      <c r="P11592" t="s">
        <v>11528</v>
      </c>
    </row>
    <row r="11593" spans="2:16" x14ac:dyDescent="0.25">
      <c r="B11593" t="s">
        <v>12937</v>
      </c>
      <c r="C11593" s="119" t="s">
        <v>4</v>
      </c>
      <c r="D11593" t="s">
        <v>11537</v>
      </c>
      <c r="E11593" t="s">
        <v>11530</v>
      </c>
      <c r="F11593" t="s">
        <v>11540</v>
      </c>
      <c r="G11593" t="s">
        <v>5</v>
      </c>
      <c r="H11593" t="s">
        <v>18</v>
      </c>
      <c r="I11593" t="s">
        <v>11533</v>
      </c>
      <c r="J11593">
        <v>2019</v>
      </c>
      <c r="K11593">
        <v>1072.8599999999999</v>
      </c>
      <c r="L11593">
        <v>138</v>
      </c>
      <c r="M11593">
        <v>1</v>
      </c>
      <c r="N11593">
        <f t="shared" si="454"/>
        <v>0</v>
      </c>
      <c r="O11593">
        <f t="shared" si="455"/>
        <v>0</v>
      </c>
      <c r="P11593" t="s">
        <v>12692</v>
      </c>
    </row>
    <row r="11594" spans="2:16" x14ac:dyDescent="0.25">
      <c r="B11594" t="s">
        <v>12938</v>
      </c>
      <c r="C11594" s="119" t="s">
        <v>4</v>
      </c>
      <c r="D11594" t="s">
        <v>11537</v>
      </c>
      <c r="E11594" t="s">
        <v>11530</v>
      </c>
      <c r="F11594" t="s">
        <v>11540</v>
      </c>
      <c r="G11594" t="s">
        <v>5</v>
      </c>
      <c r="H11594" t="s">
        <v>18</v>
      </c>
      <c r="I11594" t="s">
        <v>11529</v>
      </c>
      <c r="J11594">
        <v>2019</v>
      </c>
      <c r="K11594">
        <v>2656.03</v>
      </c>
      <c r="M11594">
        <v>1</v>
      </c>
      <c r="N11594">
        <f t="shared" si="454"/>
        <v>0</v>
      </c>
      <c r="O11594">
        <f t="shared" si="455"/>
        <v>1</v>
      </c>
      <c r="P11594" t="s">
        <v>11528</v>
      </c>
    </row>
    <row r="11595" spans="2:16" x14ac:dyDescent="0.25">
      <c r="B11595" t="s">
        <v>12939</v>
      </c>
      <c r="C11595" s="119" t="s">
        <v>4</v>
      </c>
      <c r="D11595" t="s">
        <v>11537</v>
      </c>
      <c r="E11595" t="s">
        <v>11530</v>
      </c>
      <c r="F11595" t="s">
        <v>11540</v>
      </c>
      <c r="G11595" t="s">
        <v>5</v>
      </c>
      <c r="H11595" t="s">
        <v>18</v>
      </c>
      <c r="I11595" t="s">
        <v>11529</v>
      </c>
      <c r="J11595">
        <v>2019</v>
      </c>
      <c r="K11595">
        <v>0</v>
      </c>
      <c r="M11595">
        <v>1</v>
      </c>
      <c r="N11595">
        <f t="shared" si="454"/>
        <v>1</v>
      </c>
      <c r="O11595">
        <f t="shared" si="455"/>
        <v>1</v>
      </c>
      <c r="P11595" t="s">
        <v>11528</v>
      </c>
    </row>
    <row r="11596" spans="2:16" x14ac:dyDescent="0.25">
      <c r="B11596" t="s">
        <v>12940</v>
      </c>
      <c r="C11596" s="119" t="s">
        <v>60</v>
      </c>
      <c r="D11596" t="s">
        <v>11549</v>
      </c>
      <c r="E11596" t="s">
        <v>11530</v>
      </c>
      <c r="F11596" t="s">
        <v>11540</v>
      </c>
      <c r="G11596" t="s">
        <v>61</v>
      </c>
      <c r="H11596" t="s">
        <v>2</v>
      </c>
      <c r="I11596" t="s">
        <v>11541</v>
      </c>
      <c r="J11596">
        <v>2019</v>
      </c>
      <c r="K11596">
        <v>3521.12</v>
      </c>
      <c r="L11596">
        <v>40</v>
      </c>
      <c r="M11596">
        <v>1</v>
      </c>
      <c r="N11596">
        <f t="shared" ref="N11596:N11643" si="456">IF(K11596&lt;100,1,0)</f>
        <v>0</v>
      </c>
      <c r="O11596">
        <f t="shared" ref="O11596:O11643" si="457">IF(OR(L11596="",L11596&lt;=0),1,0)</f>
        <v>0</v>
      </c>
      <c r="P11596" t="s">
        <v>12693</v>
      </c>
    </row>
    <row r="11597" spans="2:16" x14ac:dyDescent="0.25">
      <c r="B11597" t="s">
        <v>12941</v>
      </c>
      <c r="C11597" s="119" t="s">
        <v>60</v>
      </c>
      <c r="D11597" t="s">
        <v>11568</v>
      </c>
      <c r="E11597" t="s">
        <v>11530</v>
      </c>
      <c r="F11597" t="s">
        <v>11540</v>
      </c>
      <c r="G11597" t="s">
        <v>61</v>
      </c>
      <c r="H11597" t="s">
        <v>2</v>
      </c>
      <c r="I11597" t="s">
        <v>11541</v>
      </c>
      <c r="J11597">
        <v>2019</v>
      </c>
      <c r="K11597">
        <v>5948.3</v>
      </c>
      <c r="L11597">
        <v>99</v>
      </c>
      <c r="M11597">
        <v>1</v>
      </c>
      <c r="N11597">
        <f t="shared" si="456"/>
        <v>0</v>
      </c>
      <c r="O11597">
        <f t="shared" si="457"/>
        <v>0</v>
      </c>
      <c r="P11597" t="s">
        <v>12693</v>
      </c>
    </row>
    <row r="11598" spans="2:16" x14ac:dyDescent="0.25">
      <c r="B11598" t="s">
        <v>12942</v>
      </c>
      <c r="C11598" s="119" t="s">
        <v>60</v>
      </c>
      <c r="D11598" t="s">
        <v>11544</v>
      </c>
      <c r="E11598" t="s">
        <v>11530</v>
      </c>
      <c r="F11598" t="s">
        <v>11540</v>
      </c>
      <c r="G11598" t="s">
        <v>61</v>
      </c>
      <c r="H11598" t="s">
        <v>2</v>
      </c>
      <c r="I11598" t="s">
        <v>11533</v>
      </c>
      <c r="J11598">
        <v>2019</v>
      </c>
      <c r="K11598">
        <v>12151.41</v>
      </c>
      <c r="L11598">
        <v>152</v>
      </c>
      <c r="M11598">
        <v>1</v>
      </c>
      <c r="N11598">
        <f t="shared" si="456"/>
        <v>0</v>
      </c>
      <c r="O11598">
        <f t="shared" si="457"/>
        <v>0</v>
      </c>
      <c r="P11598" t="s">
        <v>12693</v>
      </c>
    </row>
    <row r="11599" spans="2:16" x14ac:dyDescent="0.25">
      <c r="B11599" t="s">
        <v>12943</v>
      </c>
      <c r="C11599" s="119" t="s">
        <v>60</v>
      </c>
      <c r="D11599" t="s">
        <v>11544</v>
      </c>
      <c r="E11599" t="s">
        <v>11530</v>
      </c>
      <c r="F11599" t="s">
        <v>11540</v>
      </c>
      <c r="G11599" t="s">
        <v>61</v>
      </c>
      <c r="H11599" t="s">
        <v>2</v>
      </c>
      <c r="I11599" t="s">
        <v>11541</v>
      </c>
      <c r="J11599">
        <v>2019</v>
      </c>
      <c r="K11599">
        <v>2742.62</v>
      </c>
      <c r="L11599">
        <v>22</v>
      </c>
      <c r="M11599">
        <v>1</v>
      </c>
      <c r="N11599">
        <f t="shared" si="456"/>
        <v>0</v>
      </c>
      <c r="O11599">
        <f t="shared" si="457"/>
        <v>0</v>
      </c>
      <c r="P11599" t="s">
        <v>12693</v>
      </c>
    </row>
    <row r="11600" spans="2:16" x14ac:dyDescent="0.25">
      <c r="B11600" t="s">
        <v>12944</v>
      </c>
      <c r="C11600" s="119" t="s">
        <v>60</v>
      </c>
      <c r="D11600" t="s">
        <v>11567</v>
      </c>
      <c r="E11600" t="s">
        <v>11530</v>
      </c>
      <c r="F11600" t="s">
        <v>11540</v>
      </c>
      <c r="G11600" t="s">
        <v>61</v>
      </c>
      <c r="H11600" t="s">
        <v>2</v>
      </c>
      <c r="I11600" t="s">
        <v>11541</v>
      </c>
      <c r="J11600">
        <v>2019</v>
      </c>
      <c r="K11600">
        <v>11971.68</v>
      </c>
      <c r="L11600">
        <v>97</v>
      </c>
      <c r="M11600">
        <v>1</v>
      </c>
      <c r="N11600">
        <f t="shared" si="456"/>
        <v>0</v>
      </c>
      <c r="O11600">
        <f t="shared" si="457"/>
        <v>0</v>
      </c>
      <c r="P11600" t="s">
        <v>12693</v>
      </c>
    </row>
    <row r="11601" spans="2:16" x14ac:dyDescent="0.25">
      <c r="B11601" t="s">
        <v>12945</v>
      </c>
      <c r="C11601" s="119" t="s">
        <v>60</v>
      </c>
      <c r="D11601" t="s">
        <v>11568</v>
      </c>
      <c r="E11601" t="s">
        <v>11530</v>
      </c>
      <c r="F11601" t="s">
        <v>11540</v>
      </c>
      <c r="G11601" t="s">
        <v>61</v>
      </c>
      <c r="H11601" t="s">
        <v>2</v>
      </c>
      <c r="I11601" t="s">
        <v>11541</v>
      </c>
      <c r="J11601">
        <v>2019</v>
      </c>
      <c r="K11601">
        <v>2588.6</v>
      </c>
      <c r="L11601">
        <v>51</v>
      </c>
      <c r="M11601">
        <v>1</v>
      </c>
      <c r="N11601">
        <f t="shared" si="456"/>
        <v>0</v>
      </c>
      <c r="O11601">
        <f t="shared" si="457"/>
        <v>0</v>
      </c>
      <c r="P11601" t="s">
        <v>12693</v>
      </c>
    </row>
    <row r="11602" spans="2:16" x14ac:dyDescent="0.25">
      <c r="B11602" t="s">
        <v>12946</v>
      </c>
      <c r="C11602" s="119" t="s">
        <v>60</v>
      </c>
      <c r="D11602" t="s">
        <v>11537</v>
      </c>
      <c r="E11602" t="s">
        <v>11530</v>
      </c>
      <c r="F11602" t="s">
        <v>11540</v>
      </c>
      <c r="G11602" t="s">
        <v>61</v>
      </c>
      <c r="H11602" t="s">
        <v>2</v>
      </c>
      <c r="I11602" t="s">
        <v>11541</v>
      </c>
      <c r="J11602">
        <v>2019</v>
      </c>
      <c r="K11602">
        <v>1209.06</v>
      </c>
      <c r="L11602">
        <v>30</v>
      </c>
      <c r="M11602">
        <v>1</v>
      </c>
      <c r="N11602">
        <f t="shared" si="456"/>
        <v>0</v>
      </c>
      <c r="O11602">
        <f t="shared" si="457"/>
        <v>0</v>
      </c>
      <c r="P11602" t="s">
        <v>12693</v>
      </c>
    </row>
    <row r="11603" spans="2:16" x14ac:dyDescent="0.25">
      <c r="B11603" t="s">
        <v>12947</v>
      </c>
      <c r="C11603" s="119" t="s">
        <v>60</v>
      </c>
      <c r="D11603" t="s">
        <v>11537</v>
      </c>
      <c r="E11603" t="s">
        <v>11530</v>
      </c>
      <c r="F11603" t="s">
        <v>11540</v>
      </c>
      <c r="G11603" t="s">
        <v>61</v>
      </c>
      <c r="H11603" t="s">
        <v>2</v>
      </c>
      <c r="I11603" t="s">
        <v>11541</v>
      </c>
      <c r="J11603">
        <v>2019</v>
      </c>
      <c r="K11603">
        <v>2392.71</v>
      </c>
      <c r="L11603">
        <v>71</v>
      </c>
      <c r="M11603">
        <v>1</v>
      </c>
      <c r="N11603">
        <f t="shared" si="456"/>
        <v>0</v>
      </c>
      <c r="O11603">
        <f t="shared" si="457"/>
        <v>0</v>
      </c>
      <c r="P11603" t="s">
        <v>12693</v>
      </c>
    </row>
    <row r="11604" spans="2:16" x14ac:dyDescent="0.25">
      <c r="B11604" t="s">
        <v>12948</v>
      </c>
      <c r="C11604" s="119" t="s">
        <v>60</v>
      </c>
      <c r="D11604" t="s">
        <v>11537</v>
      </c>
      <c r="E11604" t="s">
        <v>11530</v>
      </c>
      <c r="F11604" t="s">
        <v>11540</v>
      </c>
      <c r="G11604" t="s">
        <v>61</v>
      </c>
      <c r="H11604" t="s">
        <v>2</v>
      </c>
      <c r="I11604" t="s">
        <v>11541</v>
      </c>
      <c r="J11604">
        <v>2019</v>
      </c>
      <c r="K11604">
        <v>3042.56</v>
      </c>
      <c r="L11604">
        <v>79</v>
      </c>
      <c r="M11604">
        <v>1</v>
      </c>
      <c r="N11604">
        <f t="shared" si="456"/>
        <v>0</v>
      </c>
      <c r="O11604">
        <f t="shared" si="457"/>
        <v>0</v>
      </c>
      <c r="P11604" t="s">
        <v>12693</v>
      </c>
    </row>
    <row r="11605" spans="2:16" x14ac:dyDescent="0.25">
      <c r="B11605" t="s">
        <v>12949</v>
      </c>
      <c r="C11605" s="119" t="s">
        <v>60</v>
      </c>
      <c r="D11605" t="s">
        <v>11542</v>
      </c>
      <c r="E11605" t="s">
        <v>11530</v>
      </c>
      <c r="F11605" t="s">
        <v>11540</v>
      </c>
      <c r="G11605" t="s">
        <v>61</v>
      </c>
      <c r="H11605" t="s">
        <v>2</v>
      </c>
      <c r="I11605" t="s">
        <v>11541</v>
      </c>
      <c r="J11605">
        <v>2019</v>
      </c>
      <c r="K11605">
        <v>1476.21</v>
      </c>
      <c r="L11605">
        <v>121</v>
      </c>
      <c r="M11605">
        <v>1</v>
      </c>
      <c r="N11605">
        <f t="shared" si="456"/>
        <v>0</v>
      </c>
      <c r="O11605">
        <f t="shared" si="457"/>
        <v>0</v>
      </c>
      <c r="P11605" t="s">
        <v>12693</v>
      </c>
    </row>
    <row r="11606" spans="2:16" x14ac:dyDescent="0.25">
      <c r="B11606" t="s">
        <v>12950</v>
      </c>
      <c r="C11606" s="119" t="s">
        <v>60</v>
      </c>
      <c r="D11606" t="s">
        <v>11550</v>
      </c>
      <c r="E11606" t="s">
        <v>11530</v>
      </c>
      <c r="F11606" t="s">
        <v>11540</v>
      </c>
      <c r="G11606" t="s">
        <v>61</v>
      </c>
      <c r="H11606" t="s">
        <v>2</v>
      </c>
      <c r="I11606" t="s">
        <v>11541</v>
      </c>
      <c r="J11606">
        <v>2019</v>
      </c>
      <c r="K11606">
        <v>2391.4699999999998</v>
      </c>
      <c r="L11606">
        <v>29</v>
      </c>
      <c r="M11606">
        <v>1</v>
      </c>
      <c r="N11606">
        <f t="shared" si="456"/>
        <v>0</v>
      </c>
      <c r="O11606">
        <f t="shared" si="457"/>
        <v>0</v>
      </c>
      <c r="P11606" t="s">
        <v>12691</v>
      </c>
    </row>
    <row r="11607" spans="2:16" x14ac:dyDescent="0.25">
      <c r="B11607" t="s">
        <v>12951</v>
      </c>
      <c r="C11607" s="119" t="s">
        <v>60</v>
      </c>
      <c r="D11607" t="s">
        <v>11537</v>
      </c>
      <c r="E11607" t="s">
        <v>11530</v>
      </c>
      <c r="F11607" t="s">
        <v>11540</v>
      </c>
      <c r="G11607" t="s">
        <v>61</v>
      </c>
      <c r="H11607" t="s">
        <v>2</v>
      </c>
      <c r="I11607" t="s">
        <v>11541</v>
      </c>
      <c r="J11607">
        <v>2019</v>
      </c>
      <c r="K11607">
        <v>1215.25</v>
      </c>
      <c r="L11607">
        <v>32</v>
      </c>
      <c r="M11607">
        <v>1</v>
      </c>
      <c r="N11607">
        <f t="shared" si="456"/>
        <v>0</v>
      </c>
      <c r="O11607">
        <f t="shared" si="457"/>
        <v>0</v>
      </c>
      <c r="P11607" t="s">
        <v>12693</v>
      </c>
    </row>
    <row r="11608" spans="2:16" x14ac:dyDescent="0.25">
      <c r="B11608" t="s">
        <v>12952</v>
      </c>
      <c r="C11608" s="119" t="s">
        <v>60</v>
      </c>
      <c r="D11608" t="s">
        <v>11542</v>
      </c>
      <c r="E11608" t="s">
        <v>11530</v>
      </c>
      <c r="F11608" t="s">
        <v>11540</v>
      </c>
      <c r="G11608" t="s">
        <v>61</v>
      </c>
      <c r="H11608" t="s">
        <v>2</v>
      </c>
      <c r="I11608" t="s">
        <v>11541</v>
      </c>
      <c r="J11608">
        <v>2019</v>
      </c>
      <c r="K11608">
        <v>1214.98</v>
      </c>
      <c r="L11608">
        <v>48</v>
      </c>
      <c r="M11608">
        <v>1</v>
      </c>
      <c r="N11608">
        <f t="shared" si="456"/>
        <v>0</v>
      </c>
      <c r="O11608">
        <f t="shared" si="457"/>
        <v>0</v>
      </c>
      <c r="P11608" t="s">
        <v>12693</v>
      </c>
    </row>
    <row r="11609" spans="2:16" x14ac:dyDescent="0.25">
      <c r="B11609" t="s">
        <v>12953</v>
      </c>
      <c r="C11609" s="119" t="s">
        <v>60</v>
      </c>
      <c r="D11609" t="s">
        <v>11550</v>
      </c>
      <c r="E11609" t="s">
        <v>11530</v>
      </c>
      <c r="F11609" t="s">
        <v>11540</v>
      </c>
      <c r="G11609" t="s">
        <v>61</v>
      </c>
      <c r="H11609" t="s">
        <v>2</v>
      </c>
      <c r="I11609" t="s">
        <v>11541</v>
      </c>
      <c r="J11609">
        <v>2019</v>
      </c>
      <c r="K11609">
        <v>2392.92</v>
      </c>
      <c r="L11609">
        <v>71</v>
      </c>
      <c r="M11609">
        <v>1</v>
      </c>
      <c r="N11609">
        <f t="shared" si="456"/>
        <v>0</v>
      </c>
      <c r="O11609">
        <f t="shared" si="457"/>
        <v>0</v>
      </c>
      <c r="P11609" t="s">
        <v>12693</v>
      </c>
    </row>
    <row r="11610" spans="2:16" x14ac:dyDescent="0.25">
      <c r="B11610" t="s">
        <v>12954</v>
      </c>
      <c r="C11610" s="119" t="s">
        <v>60</v>
      </c>
      <c r="D11610" t="s">
        <v>11537</v>
      </c>
      <c r="E11610" t="s">
        <v>11530</v>
      </c>
      <c r="F11610" t="s">
        <v>11540</v>
      </c>
      <c r="G11610" t="s">
        <v>61</v>
      </c>
      <c r="H11610" t="s">
        <v>2</v>
      </c>
      <c r="I11610" t="s">
        <v>11541</v>
      </c>
      <c r="J11610">
        <v>2019</v>
      </c>
      <c r="K11610">
        <v>3043.91</v>
      </c>
      <c r="L11610">
        <v>85</v>
      </c>
      <c r="M11610">
        <v>1</v>
      </c>
      <c r="N11610">
        <f t="shared" si="456"/>
        <v>0</v>
      </c>
      <c r="O11610">
        <f t="shared" si="457"/>
        <v>0</v>
      </c>
      <c r="P11610" t="s">
        <v>12693</v>
      </c>
    </row>
    <row r="11611" spans="2:16" x14ac:dyDescent="0.25">
      <c r="B11611" t="s">
        <v>12955</v>
      </c>
      <c r="C11611" s="119" t="s">
        <v>60</v>
      </c>
      <c r="D11611" t="s">
        <v>11539</v>
      </c>
      <c r="E11611" t="s">
        <v>11530</v>
      </c>
      <c r="F11611" t="s">
        <v>11540</v>
      </c>
      <c r="G11611" t="s">
        <v>61</v>
      </c>
      <c r="H11611" t="s">
        <v>2</v>
      </c>
      <c r="I11611" t="s">
        <v>11541</v>
      </c>
      <c r="J11611">
        <v>2019</v>
      </c>
      <c r="K11611">
        <v>3041.05</v>
      </c>
      <c r="L11611">
        <v>68</v>
      </c>
      <c r="M11611">
        <v>1</v>
      </c>
      <c r="N11611">
        <f t="shared" si="456"/>
        <v>0</v>
      </c>
      <c r="O11611">
        <f t="shared" si="457"/>
        <v>0</v>
      </c>
      <c r="P11611" t="s">
        <v>12693</v>
      </c>
    </row>
    <row r="11612" spans="2:16" x14ac:dyDescent="0.25">
      <c r="B11612" t="s">
        <v>12956</v>
      </c>
      <c r="C11612" s="119" t="s">
        <v>60</v>
      </c>
      <c r="D11612" t="s">
        <v>11550</v>
      </c>
      <c r="E11612" t="s">
        <v>11530</v>
      </c>
      <c r="F11612" t="s">
        <v>11540</v>
      </c>
      <c r="G11612" t="s">
        <v>61</v>
      </c>
      <c r="H11612" t="s">
        <v>2</v>
      </c>
      <c r="I11612" t="s">
        <v>11541</v>
      </c>
      <c r="J11612">
        <v>2019</v>
      </c>
      <c r="K11612">
        <v>1215.76</v>
      </c>
      <c r="L11612">
        <v>52</v>
      </c>
      <c r="M11612">
        <v>1</v>
      </c>
      <c r="N11612">
        <f t="shared" si="456"/>
        <v>0</v>
      </c>
      <c r="O11612">
        <f t="shared" si="457"/>
        <v>0</v>
      </c>
      <c r="P11612" t="s">
        <v>12693</v>
      </c>
    </row>
    <row r="11613" spans="2:16" x14ac:dyDescent="0.25">
      <c r="B11613" t="s">
        <v>12957</v>
      </c>
      <c r="C11613" s="119" t="s">
        <v>60</v>
      </c>
      <c r="D11613" t="s">
        <v>11537</v>
      </c>
      <c r="E11613" t="s">
        <v>11530</v>
      </c>
      <c r="F11613" t="s">
        <v>11540</v>
      </c>
      <c r="G11613" t="s">
        <v>61</v>
      </c>
      <c r="H11613" t="s">
        <v>2</v>
      </c>
      <c r="I11613" t="s">
        <v>11541</v>
      </c>
      <c r="J11613">
        <v>2019</v>
      </c>
      <c r="K11613">
        <v>1232.04</v>
      </c>
      <c r="L11613">
        <v>79</v>
      </c>
      <c r="M11613">
        <v>1</v>
      </c>
      <c r="N11613">
        <f t="shared" si="456"/>
        <v>0</v>
      </c>
      <c r="O11613">
        <f t="shared" si="457"/>
        <v>0</v>
      </c>
      <c r="P11613" t="s">
        <v>12693</v>
      </c>
    </row>
    <row r="11614" spans="2:16" x14ac:dyDescent="0.25">
      <c r="B11614" t="s">
        <v>12958</v>
      </c>
      <c r="C11614" s="119" t="s">
        <v>60</v>
      </c>
      <c r="D11614" t="s">
        <v>11537</v>
      </c>
      <c r="E11614" t="s">
        <v>11530</v>
      </c>
      <c r="F11614" t="s">
        <v>11540</v>
      </c>
      <c r="G11614" t="s">
        <v>61</v>
      </c>
      <c r="H11614" t="s">
        <v>2</v>
      </c>
      <c r="I11614" t="s">
        <v>11541</v>
      </c>
      <c r="J11614">
        <v>2019</v>
      </c>
      <c r="K11614">
        <v>2388.85</v>
      </c>
      <c r="L11614">
        <v>49</v>
      </c>
      <c r="M11614">
        <v>1</v>
      </c>
      <c r="N11614">
        <f t="shared" si="456"/>
        <v>0</v>
      </c>
      <c r="O11614">
        <f t="shared" si="457"/>
        <v>0</v>
      </c>
      <c r="P11614" t="s">
        <v>12693</v>
      </c>
    </row>
    <row r="11615" spans="2:16" x14ac:dyDescent="0.25">
      <c r="B11615" t="s">
        <v>12959</v>
      </c>
      <c r="C11615" s="119" t="s">
        <v>60</v>
      </c>
      <c r="D11615" t="s">
        <v>11537</v>
      </c>
      <c r="E11615" t="s">
        <v>11530</v>
      </c>
      <c r="F11615" t="s">
        <v>11540</v>
      </c>
      <c r="G11615" t="s">
        <v>61</v>
      </c>
      <c r="H11615" t="s">
        <v>2</v>
      </c>
      <c r="I11615" t="s">
        <v>11541</v>
      </c>
      <c r="J11615">
        <v>2019</v>
      </c>
      <c r="K11615">
        <v>2387.36</v>
      </c>
      <c r="L11615">
        <v>40</v>
      </c>
      <c r="M11615">
        <v>1</v>
      </c>
      <c r="N11615">
        <f t="shared" si="456"/>
        <v>0</v>
      </c>
      <c r="O11615">
        <f t="shared" si="457"/>
        <v>0</v>
      </c>
      <c r="P11615" t="s">
        <v>12693</v>
      </c>
    </row>
    <row r="11616" spans="2:16" x14ac:dyDescent="0.25">
      <c r="B11616" t="s">
        <v>12960</v>
      </c>
      <c r="C11616" s="119" t="s">
        <v>60</v>
      </c>
      <c r="D11616" t="s">
        <v>11537</v>
      </c>
      <c r="E11616" t="s">
        <v>11530</v>
      </c>
      <c r="F11616" t="s">
        <v>11540</v>
      </c>
      <c r="G11616" t="s">
        <v>61</v>
      </c>
      <c r="H11616" t="s">
        <v>2</v>
      </c>
      <c r="I11616" t="s">
        <v>11541</v>
      </c>
      <c r="J11616">
        <v>2019</v>
      </c>
      <c r="K11616">
        <v>1186.17</v>
      </c>
      <c r="L11616">
        <v>66</v>
      </c>
      <c r="M11616">
        <v>1</v>
      </c>
      <c r="N11616">
        <f t="shared" si="456"/>
        <v>0</v>
      </c>
      <c r="O11616">
        <f t="shared" si="457"/>
        <v>0</v>
      </c>
      <c r="P11616" t="s">
        <v>12693</v>
      </c>
    </row>
    <row r="11617" spans="2:16" x14ac:dyDescent="0.25">
      <c r="B11617" t="s">
        <v>12961</v>
      </c>
      <c r="C11617" s="119" t="s">
        <v>60</v>
      </c>
      <c r="D11617" t="s">
        <v>11537</v>
      </c>
      <c r="E11617" t="s">
        <v>11530</v>
      </c>
      <c r="F11617" t="s">
        <v>11540</v>
      </c>
      <c r="G11617" t="s">
        <v>61</v>
      </c>
      <c r="H11617" t="s">
        <v>2</v>
      </c>
      <c r="I11617" t="s">
        <v>11541</v>
      </c>
      <c r="J11617">
        <v>2019</v>
      </c>
      <c r="K11617">
        <v>1214.47</v>
      </c>
      <c r="L11617">
        <v>44</v>
      </c>
      <c r="M11617">
        <v>1</v>
      </c>
      <c r="N11617">
        <f t="shared" si="456"/>
        <v>0</v>
      </c>
      <c r="O11617">
        <f t="shared" si="457"/>
        <v>0</v>
      </c>
      <c r="P11617" t="s">
        <v>12693</v>
      </c>
    </row>
    <row r="11618" spans="2:16" x14ac:dyDescent="0.25">
      <c r="B11618" t="s">
        <v>12962</v>
      </c>
      <c r="C11618" s="119" t="s">
        <v>60</v>
      </c>
      <c r="D11618" t="s">
        <v>11542</v>
      </c>
      <c r="E11618" t="s">
        <v>11530</v>
      </c>
      <c r="F11618" t="s">
        <v>11540</v>
      </c>
      <c r="G11618" t="s">
        <v>61</v>
      </c>
      <c r="H11618" t="s">
        <v>2</v>
      </c>
      <c r="I11618" t="s">
        <v>11533</v>
      </c>
      <c r="J11618">
        <v>2019</v>
      </c>
      <c r="K11618">
        <v>2366.86</v>
      </c>
      <c r="L11618">
        <v>198</v>
      </c>
      <c r="M11618">
        <v>1</v>
      </c>
      <c r="N11618">
        <f t="shared" si="456"/>
        <v>0</v>
      </c>
      <c r="O11618">
        <f t="shared" si="457"/>
        <v>0</v>
      </c>
      <c r="P11618" t="s">
        <v>12693</v>
      </c>
    </row>
    <row r="11619" spans="2:16" x14ac:dyDescent="0.25">
      <c r="B11619" t="s">
        <v>12963</v>
      </c>
      <c r="C11619" s="119" t="s">
        <v>60</v>
      </c>
      <c r="D11619" t="s">
        <v>11537</v>
      </c>
      <c r="E11619" t="s">
        <v>11530</v>
      </c>
      <c r="F11619" t="s">
        <v>11540</v>
      </c>
      <c r="G11619" t="s">
        <v>61</v>
      </c>
      <c r="H11619" t="s">
        <v>2</v>
      </c>
      <c r="I11619" t="s">
        <v>11541</v>
      </c>
      <c r="J11619">
        <v>2019</v>
      </c>
      <c r="K11619">
        <v>1212.92</v>
      </c>
      <c r="L11619">
        <v>36</v>
      </c>
      <c r="M11619">
        <v>1</v>
      </c>
      <c r="N11619">
        <f t="shared" si="456"/>
        <v>0</v>
      </c>
      <c r="O11619">
        <f t="shared" si="457"/>
        <v>0</v>
      </c>
      <c r="P11619" t="s">
        <v>12693</v>
      </c>
    </row>
    <row r="11620" spans="2:16" x14ac:dyDescent="0.25">
      <c r="B11620" t="s">
        <v>12964</v>
      </c>
      <c r="C11620" s="119" t="s">
        <v>60</v>
      </c>
      <c r="D11620" t="s">
        <v>11546</v>
      </c>
      <c r="E11620" t="s">
        <v>11530</v>
      </c>
      <c r="F11620" t="s">
        <v>11540</v>
      </c>
      <c r="G11620" t="s">
        <v>61</v>
      </c>
      <c r="H11620" t="s">
        <v>2</v>
      </c>
      <c r="I11620" t="s">
        <v>11541</v>
      </c>
      <c r="J11620">
        <v>2019</v>
      </c>
      <c r="K11620">
        <v>2279.7199999999998</v>
      </c>
      <c r="L11620">
        <v>69</v>
      </c>
      <c r="M11620">
        <v>1</v>
      </c>
      <c r="N11620">
        <f t="shared" si="456"/>
        <v>0</v>
      </c>
      <c r="O11620">
        <f t="shared" si="457"/>
        <v>0</v>
      </c>
      <c r="P11620" t="s">
        <v>12693</v>
      </c>
    </row>
    <row r="11621" spans="2:16" x14ac:dyDescent="0.25">
      <c r="B11621" t="s">
        <v>12965</v>
      </c>
      <c r="C11621" s="119" t="s">
        <v>60</v>
      </c>
      <c r="D11621" t="s">
        <v>11537</v>
      </c>
      <c r="E11621" t="s">
        <v>11530</v>
      </c>
      <c r="F11621" t="s">
        <v>11540</v>
      </c>
      <c r="G11621" t="s">
        <v>61</v>
      </c>
      <c r="H11621" t="s">
        <v>2</v>
      </c>
      <c r="I11621" t="s">
        <v>11541</v>
      </c>
      <c r="J11621">
        <v>2019</v>
      </c>
      <c r="K11621">
        <v>2164.38</v>
      </c>
      <c r="L11621">
        <v>105</v>
      </c>
      <c r="M11621">
        <v>1</v>
      </c>
      <c r="N11621">
        <f t="shared" si="456"/>
        <v>0</v>
      </c>
      <c r="O11621">
        <f t="shared" si="457"/>
        <v>0</v>
      </c>
      <c r="P11621" t="s">
        <v>12693</v>
      </c>
    </row>
    <row r="11622" spans="2:16" x14ac:dyDescent="0.25">
      <c r="B11622" t="s">
        <v>12966</v>
      </c>
      <c r="C11622" s="119" t="s">
        <v>60</v>
      </c>
      <c r="D11622" t="s">
        <v>11537</v>
      </c>
      <c r="E11622" t="s">
        <v>11530</v>
      </c>
      <c r="F11622" t="s">
        <v>11540</v>
      </c>
      <c r="G11622" t="s">
        <v>61</v>
      </c>
      <c r="H11622" t="s">
        <v>2</v>
      </c>
      <c r="I11622" t="s">
        <v>11541</v>
      </c>
      <c r="J11622">
        <v>2019</v>
      </c>
      <c r="K11622">
        <v>3459.03</v>
      </c>
      <c r="L11622">
        <v>75</v>
      </c>
      <c r="M11622">
        <v>1</v>
      </c>
      <c r="N11622">
        <f t="shared" si="456"/>
        <v>0</v>
      </c>
      <c r="O11622">
        <f t="shared" si="457"/>
        <v>0</v>
      </c>
      <c r="P11622" t="s">
        <v>12693</v>
      </c>
    </row>
    <row r="11623" spans="2:16" x14ac:dyDescent="0.25">
      <c r="B11623" t="s">
        <v>12967</v>
      </c>
      <c r="C11623" s="119" t="s">
        <v>60</v>
      </c>
      <c r="D11623" t="s">
        <v>11537</v>
      </c>
      <c r="E11623" t="s">
        <v>11530</v>
      </c>
      <c r="F11623" t="s">
        <v>11540</v>
      </c>
      <c r="G11623" t="s">
        <v>61</v>
      </c>
      <c r="H11623" t="s">
        <v>2</v>
      </c>
      <c r="I11623" t="s">
        <v>11541</v>
      </c>
      <c r="J11623">
        <v>2019</v>
      </c>
      <c r="K11623">
        <v>3108.58</v>
      </c>
      <c r="L11623">
        <v>56</v>
      </c>
      <c r="M11623">
        <v>1</v>
      </c>
      <c r="N11623">
        <f t="shared" si="456"/>
        <v>0</v>
      </c>
      <c r="O11623">
        <f t="shared" si="457"/>
        <v>0</v>
      </c>
      <c r="P11623" t="s">
        <v>12693</v>
      </c>
    </row>
    <row r="11624" spans="2:16" x14ac:dyDescent="0.25">
      <c r="B11624" t="s">
        <v>12968</v>
      </c>
      <c r="C11624" s="119" t="s">
        <v>60</v>
      </c>
      <c r="D11624" t="s">
        <v>11546</v>
      </c>
      <c r="E11624" t="s">
        <v>11530</v>
      </c>
      <c r="F11624" t="s">
        <v>11540</v>
      </c>
      <c r="G11624" t="s">
        <v>61</v>
      </c>
      <c r="H11624" t="s">
        <v>2</v>
      </c>
      <c r="I11624" t="s">
        <v>11541</v>
      </c>
      <c r="J11624">
        <v>2019</v>
      </c>
      <c r="K11624">
        <v>3114.46</v>
      </c>
      <c r="L11624">
        <v>87</v>
      </c>
      <c r="M11624">
        <v>1</v>
      </c>
      <c r="N11624">
        <f t="shared" si="456"/>
        <v>0</v>
      </c>
      <c r="O11624">
        <f t="shared" si="457"/>
        <v>0</v>
      </c>
      <c r="P11624" t="s">
        <v>12693</v>
      </c>
    </row>
    <row r="11625" spans="2:16" x14ac:dyDescent="0.25">
      <c r="B11625" t="s">
        <v>12969</v>
      </c>
      <c r="C11625" s="119" t="s">
        <v>60</v>
      </c>
      <c r="D11625" t="s">
        <v>11537</v>
      </c>
      <c r="E11625" t="s">
        <v>11530</v>
      </c>
      <c r="F11625" t="s">
        <v>11540</v>
      </c>
      <c r="G11625" t="s">
        <v>61</v>
      </c>
      <c r="H11625" t="s">
        <v>2</v>
      </c>
      <c r="I11625" t="s">
        <v>11533</v>
      </c>
      <c r="J11625">
        <v>2019</v>
      </c>
      <c r="K11625">
        <v>3144.91</v>
      </c>
      <c r="L11625">
        <v>252</v>
      </c>
      <c r="M11625">
        <v>1</v>
      </c>
      <c r="N11625">
        <f t="shared" si="456"/>
        <v>0</v>
      </c>
      <c r="O11625">
        <f t="shared" si="457"/>
        <v>0</v>
      </c>
      <c r="P11625" t="s">
        <v>12693</v>
      </c>
    </row>
    <row r="11626" spans="2:16" x14ac:dyDescent="0.25">
      <c r="B11626" t="s">
        <v>12970</v>
      </c>
      <c r="C11626" s="119" t="s">
        <v>60</v>
      </c>
      <c r="D11626" t="s">
        <v>11537</v>
      </c>
      <c r="E11626" t="s">
        <v>11530</v>
      </c>
      <c r="F11626" t="s">
        <v>11540</v>
      </c>
      <c r="G11626" t="s">
        <v>61</v>
      </c>
      <c r="H11626" t="s">
        <v>2</v>
      </c>
      <c r="I11626" t="s">
        <v>11533</v>
      </c>
      <c r="J11626">
        <v>2019</v>
      </c>
      <c r="K11626">
        <v>2044.39</v>
      </c>
      <c r="L11626">
        <v>32</v>
      </c>
      <c r="M11626">
        <v>1</v>
      </c>
      <c r="N11626">
        <f t="shared" si="456"/>
        <v>0</v>
      </c>
      <c r="O11626">
        <f t="shared" si="457"/>
        <v>0</v>
      </c>
      <c r="P11626" t="s">
        <v>12693</v>
      </c>
    </row>
    <row r="11627" spans="2:16" x14ac:dyDescent="0.25">
      <c r="B11627" t="s">
        <v>12971</v>
      </c>
      <c r="C11627" s="119" t="s">
        <v>60</v>
      </c>
      <c r="D11627" t="s">
        <v>11537</v>
      </c>
      <c r="E11627" t="s">
        <v>11530</v>
      </c>
      <c r="F11627" t="s">
        <v>11540</v>
      </c>
      <c r="G11627" t="s">
        <v>61</v>
      </c>
      <c r="H11627" t="s">
        <v>2</v>
      </c>
      <c r="I11627" t="s">
        <v>11541</v>
      </c>
      <c r="J11627">
        <v>2019</v>
      </c>
      <c r="K11627">
        <v>1237.24</v>
      </c>
      <c r="L11627">
        <v>37</v>
      </c>
      <c r="M11627">
        <v>1</v>
      </c>
      <c r="N11627">
        <f t="shared" si="456"/>
        <v>0</v>
      </c>
      <c r="O11627">
        <f t="shared" si="457"/>
        <v>0</v>
      </c>
      <c r="P11627" t="s">
        <v>12693</v>
      </c>
    </row>
    <row r="11628" spans="2:16" x14ac:dyDescent="0.25">
      <c r="B11628" t="s">
        <v>12972</v>
      </c>
      <c r="C11628" s="119" t="s">
        <v>60</v>
      </c>
      <c r="D11628" t="s">
        <v>11537</v>
      </c>
      <c r="E11628" t="s">
        <v>11530</v>
      </c>
      <c r="F11628" t="s">
        <v>11540</v>
      </c>
      <c r="G11628" t="s">
        <v>61</v>
      </c>
      <c r="H11628" t="s">
        <v>2</v>
      </c>
      <c r="I11628" t="s">
        <v>11541</v>
      </c>
      <c r="J11628">
        <v>2019</v>
      </c>
      <c r="K11628">
        <v>73597.789999999994</v>
      </c>
      <c r="L11628">
        <v>41</v>
      </c>
      <c r="M11628">
        <v>1</v>
      </c>
      <c r="N11628">
        <f t="shared" si="456"/>
        <v>0</v>
      </c>
      <c r="O11628">
        <f t="shared" si="457"/>
        <v>0</v>
      </c>
      <c r="P11628" t="s">
        <v>12693</v>
      </c>
    </row>
    <row r="11629" spans="2:16" x14ac:dyDescent="0.25">
      <c r="B11629" t="s">
        <v>12973</v>
      </c>
      <c r="C11629" s="119" t="s">
        <v>60</v>
      </c>
      <c r="D11629" t="s">
        <v>11537</v>
      </c>
      <c r="E11629" t="s">
        <v>11530</v>
      </c>
      <c r="F11629" t="s">
        <v>11540</v>
      </c>
      <c r="G11629" t="s">
        <v>61</v>
      </c>
      <c r="H11629" t="s">
        <v>2</v>
      </c>
      <c r="I11629" t="s">
        <v>11541</v>
      </c>
      <c r="J11629">
        <v>2019</v>
      </c>
      <c r="K11629">
        <v>1643.67</v>
      </c>
      <c r="L11629">
        <v>35</v>
      </c>
      <c r="M11629">
        <v>1</v>
      </c>
      <c r="N11629">
        <f t="shared" si="456"/>
        <v>0</v>
      </c>
      <c r="O11629">
        <f t="shared" si="457"/>
        <v>0</v>
      </c>
      <c r="P11629" t="s">
        <v>12693</v>
      </c>
    </row>
    <row r="11630" spans="2:16" x14ac:dyDescent="0.25">
      <c r="B11630" t="s">
        <v>12974</v>
      </c>
      <c r="C11630" s="119" t="s">
        <v>60</v>
      </c>
      <c r="D11630" t="s">
        <v>11539</v>
      </c>
      <c r="E11630" t="s">
        <v>11530</v>
      </c>
      <c r="F11630" t="s">
        <v>11540</v>
      </c>
      <c r="G11630" t="s">
        <v>61</v>
      </c>
      <c r="H11630" t="s">
        <v>2</v>
      </c>
      <c r="I11630" t="s">
        <v>11541</v>
      </c>
      <c r="J11630">
        <v>2019</v>
      </c>
      <c r="K11630">
        <v>3485.85</v>
      </c>
      <c r="L11630">
        <v>57</v>
      </c>
      <c r="M11630">
        <v>1</v>
      </c>
      <c r="N11630">
        <f t="shared" si="456"/>
        <v>0</v>
      </c>
      <c r="O11630">
        <f t="shared" si="457"/>
        <v>0</v>
      </c>
      <c r="P11630" t="s">
        <v>12693</v>
      </c>
    </row>
    <row r="11631" spans="2:16" x14ac:dyDescent="0.25">
      <c r="B11631" t="s">
        <v>12975</v>
      </c>
      <c r="C11631" s="119" t="s">
        <v>60</v>
      </c>
      <c r="D11631" t="s">
        <v>11537</v>
      </c>
      <c r="E11631" t="s">
        <v>11530</v>
      </c>
      <c r="F11631" t="s">
        <v>11540</v>
      </c>
      <c r="G11631" t="s">
        <v>61</v>
      </c>
      <c r="H11631" t="s">
        <v>2</v>
      </c>
      <c r="I11631" t="s">
        <v>11541</v>
      </c>
      <c r="J11631">
        <v>2019</v>
      </c>
      <c r="K11631">
        <v>3508.39</v>
      </c>
      <c r="L11631">
        <v>68</v>
      </c>
      <c r="M11631">
        <v>1</v>
      </c>
      <c r="N11631">
        <f t="shared" si="456"/>
        <v>0</v>
      </c>
      <c r="O11631">
        <f t="shared" si="457"/>
        <v>0</v>
      </c>
      <c r="P11631" t="s">
        <v>12693</v>
      </c>
    </row>
    <row r="11632" spans="2:16" x14ac:dyDescent="0.25">
      <c r="B11632" t="s">
        <v>12976</v>
      </c>
      <c r="C11632" s="119" t="s">
        <v>60</v>
      </c>
      <c r="D11632" t="s">
        <v>11537</v>
      </c>
      <c r="E11632" t="s">
        <v>11530</v>
      </c>
      <c r="F11632" t="s">
        <v>11540</v>
      </c>
      <c r="G11632" t="s">
        <v>61</v>
      </c>
      <c r="H11632" t="s">
        <v>2</v>
      </c>
      <c r="I11632" t="s">
        <v>11541</v>
      </c>
      <c r="J11632">
        <v>2019</v>
      </c>
      <c r="K11632">
        <v>1643.29</v>
      </c>
      <c r="L11632">
        <v>33</v>
      </c>
      <c r="M11632">
        <v>1</v>
      </c>
      <c r="N11632">
        <f t="shared" si="456"/>
        <v>0</v>
      </c>
      <c r="O11632">
        <f t="shared" si="457"/>
        <v>0</v>
      </c>
      <c r="P11632" t="s">
        <v>12693</v>
      </c>
    </row>
    <row r="11633" spans="2:16" x14ac:dyDescent="0.25">
      <c r="B11633" t="s">
        <v>12977</v>
      </c>
      <c r="C11633" s="119" t="s">
        <v>60</v>
      </c>
      <c r="D11633" t="s">
        <v>11537</v>
      </c>
      <c r="E11633" t="s">
        <v>11530</v>
      </c>
      <c r="F11633" t="s">
        <v>11540</v>
      </c>
      <c r="G11633" t="s">
        <v>61</v>
      </c>
      <c r="H11633" t="s">
        <v>2</v>
      </c>
      <c r="I11633" t="s">
        <v>11541</v>
      </c>
      <c r="J11633">
        <v>2019</v>
      </c>
      <c r="K11633">
        <v>417.61</v>
      </c>
      <c r="L11633">
        <v>57</v>
      </c>
      <c r="M11633">
        <v>1</v>
      </c>
      <c r="N11633">
        <f t="shared" si="456"/>
        <v>0</v>
      </c>
      <c r="O11633">
        <f t="shared" si="457"/>
        <v>0</v>
      </c>
      <c r="P11633" t="s">
        <v>12693</v>
      </c>
    </row>
    <row r="11634" spans="2:16" x14ac:dyDescent="0.25">
      <c r="B11634" t="s">
        <v>12978</v>
      </c>
      <c r="C11634" s="119" t="s">
        <v>60</v>
      </c>
      <c r="D11634" t="s">
        <v>11550</v>
      </c>
      <c r="E11634" t="s">
        <v>11530</v>
      </c>
      <c r="F11634" t="s">
        <v>11540</v>
      </c>
      <c r="G11634" t="s">
        <v>61</v>
      </c>
      <c r="H11634" t="s">
        <v>2</v>
      </c>
      <c r="I11634" t="s">
        <v>11541</v>
      </c>
      <c r="J11634">
        <v>2019</v>
      </c>
      <c r="K11634">
        <v>2613.67</v>
      </c>
      <c r="L11634">
        <v>57</v>
      </c>
      <c r="M11634">
        <v>1</v>
      </c>
      <c r="N11634">
        <f t="shared" si="456"/>
        <v>0</v>
      </c>
      <c r="O11634">
        <f t="shared" si="457"/>
        <v>0</v>
      </c>
      <c r="P11634" t="s">
        <v>12693</v>
      </c>
    </row>
    <row r="11635" spans="2:16" x14ac:dyDescent="0.25">
      <c r="B11635" t="s">
        <v>12979</v>
      </c>
      <c r="C11635" s="119" t="s">
        <v>60</v>
      </c>
      <c r="D11635" t="s">
        <v>11537</v>
      </c>
      <c r="E11635" t="s">
        <v>11530</v>
      </c>
      <c r="F11635" t="s">
        <v>11540</v>
      </c>
      <c r="G11635" t="s">
        <v>61</v>
      </c>
      <c r="H11635" t="s">
        <v>2</v>
      </c>
      <c r="I11635" t="s">
        <v>11541</v>
      </c>
      <c r="J11635">
        <v>2019</v>
      </c>
      <c r="K11635">
        <v>1243.02</v>
      </c>
      <c r="L11635">
        <v>67</v>
      </c>
      <c r="M11635">
        <v>1</v>
      </c>
      <c r="N11635">
        <f t="shared" si="456"/>
        <v>0</v>
      </c>
      <c r="O11635">
        <f t="shared" si="457"/>
        <v>0</v>
      </c>
      <c r="P11635" t="s">
        <v>12693</v>
      </c>
    </row>
    <row r="11636" spans="2:16" x14ac:dyDescent="0.25">
      <c r="B11636" t="s">
        <v>12980</v>
      </c>
      <c r="C11636" s="119" t="s">
        <v>60</v>
      </c>
      <c r="D11636" t="s">
        <v>11537</v>
      </c>
      <c r="E11636" t="s">
        <v>11530</v>
      </c>
      <c r="F11636" t="s">
        <v>11540</v>
      </c>
      <c r="G11636" t="s">
        <v>61</v>
      </c>
      <c r="H11636" t="s">
        <v>2</v>
      </c>
      <c r="I11636" t="s">
        <v>11541</v>
      </c>
      <c r="J11636">
        <v>2019</v>
      </c>
      <c r="K11636">
        <v>2916.36</v>
      </c>
      <c r="L11636">
        <v>87</v>
      </c>
      <c r="M11636">
        <v>1</v>
      </c>
      <c r="N11636">
        <f t="shared" si="456"/>
        <v>0</v>
      </c>
      <c r="O11636">
        <f t="shared" si="457"/>
        <v>0</v>
      </c>
      <c r="P11636" t="s">
        <v>12693</v>
      </c>
    </row>
    <row r="11637" spans="2:16" x14ac:dyDescent="0.25">
      <c r="B11637" t="s">
        <v>12981</v>
      </c>
      <c r="C11637" s="119" t="s">
        <v>60</v>
      </c>
      <c r="D11637" t="s">
        <v>11537</v>
      </c>
      <c r="E11637" t="s">
        <v>11530</v>
      </c>
      <c r="F11637" t="s">
        <v>11540</v>
      </c>
      <c r="G11637" t="s">
        <v>61</v>
      </c>
      <c r="H11637" t="s">
        <v>2</v>
      </c>
      <c r="I11637" t="s">
        <v>11541</v>
      </c>
      <c r="J11637">
        <v>2019</v>
      </c>
      <c r="K11637">
        <v>2318.33</v>
      </c>
      <c r="L11637">
        <v>72</v>
      </c>
      <c r="M11637">
        <v>1</v>
      </c>
      <c r="N11637">
        <f t="shared" si="456"/>
        <v>0</v>
      </c>
      <c r="O11637">
        <f t="shared" si="457"/>
        <v>0</v>
      </c>
      <c r="P11637" t="s">
        <v>12693</v>
      </c>
    </row>
    <row r="11638" spans="2:16" x14ac:dyDescent="0.25">
      <c r="B11638" t="s">
        <v>12982</v>
      </c>
      <c r="C11638" s="119" t="s">
        <v>60</v>
      </c>
      <c r="D11638" t="s">
        <v>11537</v>
      </c>
      <c r="E11638" t="s">
        <v>11530</v>
      </c>
      <c r="F11638" t="s">
        <v>11540</v>
      </c>
      <c r="G11638" t="s">
        <v>61</v>
      </c>
      <c r="H11638" t="s">
        <v>2</v>
      </c>
      <c r="I11638" t="s">
        <v>11541</v>
      </c>
      <c r="J11638">
        <v>2019</v>
      </c>
      <c r="K11638">
        <v>1642.14</v>
      </c>
      <c r="L11638">
        <v>27</v>
      </c>
      <c r="M11638">
        <v>1</v>
      </c>
      <c r="N11638">
        <f t="shared" si="456"/>
        <v>0</v>
      </c>
      <c r="O11638">
        <f t="shared" si="457"/>
        <v>0</v>
      </c>
      <c r="P11638" t="s">
        <v>12693</v>
      </c>
    </row>
    <row r="11639" spans="2:16" x14ac:dyDescent="0.25">
      <c r="B11639" t="s">
        <v>12983</v>
      </c>
      <c r="C11639" s="119" t="s">
        <v>60</v>
      </c>
      <c r="D11639" t="s">
        <v>11537</v>
      </c>
      <c r="E11639" t="s">
        <v>11530</v>
      </c>
      <c r="F11639" t="s">
        <v>11540</v>
      </c>
      <c r="G11639" t="s">
        <v>61</v>
      </c>
      <c r="H11639" t="s">
        <v>2</v>
      </c>
      <c r="I11639" t="s">
        <v>11541</v>
      </c>
      <c r="J11639">
        <v>2019</v>
      </c>
      <c r="K11639">
        <v>3510.64</v>
      </c>
      <c r="L11639">
        <v>79</v>
      </c>
      <c r="M11639">
        <v>1</v>
      </c>
      <c r="N11639">
        <f t="shared" si="456"/>
        <v>0</v>
      </c>
      <c r="O11639">
        <f t="shared" si="457"/>
        <v>0</v>
      </c>
      <c r="P11639" t="s">
        <v>12693</v>
      </c>
    </row>
    <row r="11640" spans="2:16" x14ac:dyDescent="0.25">
      <c r="B11640" t="s">
        <v>12984</v>
      </c>
      <c r="C11640" s="119" t="s">
        <v>60</v>
      </c>
      <c r="D11640" t="s">
        <v>11537</v>
      </c>
      <c r="E11640" t="s">
        <v>11530</v>
      </c>
      <c r="F11640" t="s">
        <v>11540</v>
      </c>
      <c r="G11640" t="s">
        <v>61</v>
      </c>
      <c r="H11640" t="s">
        <v>2</v>
      </c>
      <c r="I11640" t="s">
        <v>11541</v>
      </c>
      <c r="J11640">
        <v>2019</v>
      </c>
      <c r="K11640">
        <v>3527.85</v>
      </c>
      <c r="L11640">
        <v>89</v>
      </c>
      <c r="M11640">
        <v>1</v>
      </c>
      <c r="N11640">
        <f t="shared" si="456"/>
        <v>0</v>
      </c>
      <c r="O11640">
        <f t="shared" si="457"/>
        <v>0</v>
      </c>
      <c r="P11640" t="s">
        <v>12693</v>
      </c>
    </row>
    <row r="11641" spans="2:16" x14ac:dyDescent="0.25">
      <c r="B11641" t="s">
        <v>12985</v>
      </c>
      <c r="C11641" s="119" t="s">
        <v>60</v>
      </c>
      <c r="D11641" t="s">
        <v>11537</v>
      </c>
      <c r="E11641" t="s">
        <v>11530</v>
      </c>
      <c r="F11641" t="s">
        <v>11540</v>
      </c>
      <c r="G11641" t="s">
        <v>61</v>
      </c>
      <c r="H11641" t="s">
        <v>2</v>
      </c>
      <c r="I11641" t="s">
        <v>11541</v>
      </c>
      <c r="J11641">
        <v>2019</v>
      </c>
      <c r="K11641">
        <v>1240.3800000000001</v>
      </c>
      <c r="L11641">
        <v>53</v>
      </c>
      <c r="M11641">
        <v>1</v>
      </c>
      <c r="N11641">
        <f t="shared" si="456"/>
        <v>0</v>
      </c>
      <c r="O11641">
        <f t="shared" si="457"/>
        <v>0</v>
      </c>
      <c r="P11641" t="s">
        <v>12693</v>
      </c>
    </row>
    <row r="11642" spans="2:16" x14ac:dyDescent="0.25">
      <c r="B11642" t="s">
        <v>12986</v>
      </c>
      <c r="C11642" s="119" t="s">
        <v>60</v>
      </c>
      <c r="D11642" t="s">
        <v>11537</v>
      </c>
      <c r="E11642" t="s">
        <v>11530</v>
      </c>
      <c r="F11642" t="s">
        <v>11540</v>
      </c>
      <c r="G11642" t="s">
        <v>61</v>
      </c>
      <c r="H11642" t="s">
        <v>2</v>
      </c>
      <c r="I11642" t="s">
        <v>11541</v>
      </c>
      <c r="J11642">
        <v>2019</v>
      </c>
      <c r="K11642">
        <v>1645.46</v>
      </c>
      <c r="L11642">
        <v>44</v>
      </c>
      <c r="M11642">
        <v>1</v>
      </c>
      <c r="N11642">
        <f t="shared" si="456"/>
        <v>0</v>
      </c>
      <c r="O11642">
        <f t="shared" si="457"/>
        <v>0</v>
      </c>
      <c r="P11642" t="s">
        <v>12693</v>
      </c>
    </row>
    <row r="11643" spans="2:16" x14ac:dyDescent="0.25">
      <c r="B11643" t="s">
        <v>12987</v>
      </c>
      <c r="C11643" s="119" t="s">
        <v>60</v>
      </c>
      <c r="D11643" t="s">
        <v>11550</v>
      </c>
      <c r="E11643" t="s">
        <v>11530</v>
      </c>
      <c r="F11643" t="s">
        <v>11540</v>
      </c>
      <c r="G11643" t="s">
        <v>61</v>
      </c>
      <c r="H11643" t="s">
        <v>2</v>
      </c>
      <c r="I11643" t="s">
        <v>11541</v>
      </c>
      <c r="J11643">
        <v>2019</v>
      </c>
      <c r="K11643">
        <v>2435.21</v>
      </c>
      <c r="L11643">
        <v>41</v>
      </c>
      <c r="M11643">
        <v>1</v>
      </c>
      <c r="N11643">
        <f t="shared" si="456"/>
        <v>0</v>
      </c>
      <c r="O11643">
        <f t="shared" si="457"/>
        <v>0</v>
      </c>
      <c r="P11643" t="s">
        <v>12693</v>
      </c>
    </row>
    <row r="11644" spans="2:16" x14ac:dyDescent="0.25">
      <c r="B11644" t="s">
        <v>12988</v>
      </c>
      <c r="C11644" s="119" t="s">
        <v>60</v>
      </c>
      <c r="D11644" t="s">
        <v>11550</v>
      </c>
      <c r="E11644" t="s">
        <v>11530</v>
      </c>
      <c r="F11644" t="s">
        <v>11540</v>
      </c>
      <c r="G11644" t="s">
        <v>61</v>
      </c>
      <c r="H11644" t="s">
        <v>2</v>
      </c>
      <c r="I11644" t="s">
        <v>11541</v>
      </c>
      <c r="J11644">
        <v>2019</v>
      </c>
      <c r="K11644">
        <v>1236.93</v>
      </c>
      <c r="L11644">
        <v>35</v>
      </c>
      <c r="M11644">
        <v>1</v>
      </c>
      <c r="N11644">
        <f t="shared" ref="N11644:N11707" si="458">IF(K11644&lt;100,1,0)</f>
        <v>0</v>
      </c>
      <c r="O11644">
        <f t="shared" ref="O11644:O11707" si="459">IF(OR(L11644="",L11644&lt;=0),1,0)</f>
        <v>0</v>
      </c>
      <c r="P11644" t="s">
        <v>12693</v>
      </c>
    </row>
    <row r="11645" spans="2:16" x14ac:dyDescent="0.25">
      <c r="B11645" t="s">
        <v>12989</v>
      </c>
      <c r="C11645" s="119" t="s">
        <v>60</v>
      </c>
      <c r="D11645" t="s">
        <v>11537</v>
      </c>
      <c r="E11645" t="s">
        <v>11530</v>
      </c>
      <c r="F11645" t="s">
        <v>11540</v>
      </c>
      <c r="G11645" t="s">
        <v>61</v>
      </c>
      <c r="H11645" t="s">
        <v>2</v>
      </c>
      <c r="I11645" t="s">
        <v>11541</v>
      </c>
      <c r="J11645">
        <v>2019</v>
      </c>
      <c r="K11645">
        <v>13588.95</v>
      </c>
      <c r="L11645">
        <v>73</v>
      </c>
      <c r="M11645">
        <v>1</v>
      </c>
      <c r="N11645">
        <f t="shared" si="458"/>
        <v>0</v>
      </c>
      <c r="O11645">
        <f t="shared" si="459"/>
        <v>0</v>
      </c>
      <c r="P11645" t="s">
        <v>12693</v>
      </c>
    </row>
    <row r="11646" spans="2:16" x14ac:dyDescent="0.25">
      <c r="B11646" t="s">
        <v>12990</v>
      </c>
      <c r="C11646" s="119" t="s">
        <v>60</v>
      </c>
      <c r="D11646" t="s">
        <v>11537</v>
      </c>
      <c r="E11646" t="s">
        <v>11530</v>
      </c>
      <c r="F11646" t="s">
        <v>11540</v>
      </c>
      <c r="G11646" t="s">
        <v>61</v>
      </c>
      <c r="H11646" t="s">
        <v>2</v>
      </c>
      <c r="I11646" t="s">
        <v>11541</v>
      </c>
      <c r="J11646">
        <v>2019</v>
      </c>
      <c r="K11646">
        <v>2310.2399999999998</v>
      </c>
      <c r="L11646">
        <v>62</v>
      </c>
      <c r="M11646">
        <v>1</v>
      </c>
      <c r="N11646">
        <f t="shared" si="458"/>
        <v>0</v>
      </c>
      <c r="O11646">
        <f t="shared" si="459"/>
        <v>0</v>
      </c>
      <c r="P11646" t="s">
        <v>12693</v>
      </c>
    </row>
    <row r="11647" spans="2:16" x14ac:dyDescent="0.25">
      <c r="B11647" t="s">
        <v>12991</v>
      </c>
      <c r="C11647" s="119" t="s">
        <v>60</v>
      </c>
      <c r="D11647" t="s">
        <v>11537</v>
      </c>
      <c r="E11647" t="s">
        <v>11530</v>
      </c>
      <c r="F11647" t="s">
        <v>11540</v>
      </c>
      <c r="G11647" t="s">
        <v>61</v>
      </c>
      <c r="H11647" t="s">
        <v>2</v>
      </c>
      <c r="I11647" t="s">
        <v>11541</v>
      </c>
      <c r="J11647">
        <v>2019</v>
      </c>
      <c r="K11647">
        <v>3511.19</v>
      </c>
      <c r="L11647">
        <v>82</v>
      </c>
      <c r="M11647">
        <v>1</v>
      </c>
      <c r="N11647">
        <f t="shared" si="458"/>
        <v>0</v>
      </c>
      <c r="O11647">
        <f t="shared" si="459"/>
        <v>0</v>
      </c>
      <c r="P11647" t="s">
        <v>12693</v>
      </c>
    </row>
    <row r="11648" spans="2:16" x14ac:dyDescent="0.25">
      <c r="B11648" t="s">
        <v>12992</v>
      </c>
      <c r="C11648" s="119" t="s">
        <v>60</v>
      </c>
      <c r="D11648" t="s">
        <v>11537</v>
      </c>
      <c r="E11648" t="s">
        <v>11530</v>
      </c>
      <c r="F11648" t="s">
        <v>11540</v>
      </c>
      <c r="G11648" t="s">
        <v>61</v>
      </c>
      <c r="H11648" t="s">
        <v>2</v>
      </c>
      <c r="I11648" t="s">
        <v>11541</v>
      </c>
      <c r="J11648">
        <v>2019</v>
      </c>
      <c r="K11648">
        <v>1536.35</v>
      </c>
      <c r="L11648">
        <v>107</v>
      </c>
      <c r="M11648">
        <v>1</v>
      </c>
      <c r="N11648">
        <f t="shared" si="458"/>
        <v>0</v>
      </c>
      <c r="O11648">
        <f t="shared" si="459"/>
        <v>0</v>
      </c>
      <c r="P11648" t="s">
        <v>12693</v>
      </c>
    </row>
    <row r="11649" spans="2:16" x14ac:dyDescent="0.25">
      <c r="B11649" t="s">
        <v>12993</v>
      </c>
      <c r="C11649" s="119" t="s">
        <v>60</v>
      </c>
      <c r="D11649" t="s">
        <v>11537</v>
      </c>
      <c r="E11649" t="s">
        <v>11530</v>
      </c>
      <c r="F11649" t="s">
        <v>11540</v>
      </c>
      <c r="G11649" t="s">
        <v>61</v>
      </c>
      <c r="H11649" t="s">
        <v>2</v>
      </c>
      <c r="I11649" t="s">
        <v>11533</v>
      </c>
      <c r="J11649">
        <v>2019</v>
      </c>
      <c r="K11649">
        <v>2462.0300000000002</v>
      </c>
      <c r="L11649">
        <v>141</v>
      </c>
      <c r="M11649">
        <v>1</v>
      </c>
      <c r="N11649">
        <f t="shared" si="458"/>
        <v>0</v>
      </c>
      <c r="O11649">
        <f t="shared" si="459"/>
        <v>0</v>
      </c>
      <c r="P11649" t="s">
        <v>12693</v>
      </c>
    </row>
    <row r="11650" spans="2:16" x14ac:dyDescent="0.25">
      <c r="B11650" t="s">
        <v>12994</v>
      </c>
      <c r="C11650" s="119" t="s">
        <v>60</v>
      </c>
      <c r="D11650" t="s">
        <v>11537</v>
      </c>
      <c r="E11650" t="s">
        <v>11530</v>
      </c>
      <c r="F11650" t="s">
        <v>11540</v>
      </c>
      <c r="G11650" t="s">
        <v>61</v>
      </c>
      <c r="H11650" t="s">
        <v>2</v>
      </c>
      <c r="I11650" t="s">
        <v>11541</v>
      </c>
      <c r="J11650">
        <v>2019</v>
      </c>
      <c r="K11650">
        <v>3539.67</v>
      </c>
      <c r="L11650">
        <v>52</v>
      </c>
      <c r="M11650">
        <v>1</v>
      </c>
      <c r="N11650">
        <f t="shared" si="458"/>
        <v>0</v>
      </c>
      <c r="O11650">
        <f t="shared" si="459"/>
        <v>0</v>
      </c>
      <c r="P11650" t="s">
        <v>12693</v>
      </c>
    </row>
    <row r="11651" spans="2:16" x14ac:dyDescent="0.25">
      <c r="B11651" t="s">
        <v>12995</v>
      </c>
      <c r="C11651" s="119" t="s">
        <v>60</v>
      </c>
      <c r="D11651" t="s">
        <v>11537</v>
      </c>
      <c r="E11651" t="s">
        <v>11530</v>
      </c>
      <c r="F11651" t="s">
        <v>11540</v>
      </c>
      <c r="G11651" t="s">
        <v>61</v>
      </c>
      <c r="H11651" t="s">
        <v>2</v>
      </c>
      <c r="I11651" t="s">
        <v>11541</v>
      </c>
      <c r="J11651">
        <v>2019</v>
      </c>
      <c r="K11651">
        <v>1376.81</v>
      </c>
      <c r="L11651">
        <v>59</v>
      </c>
      <c r="M11651">
        <v>1</v>
      </c>
      <c r="N11651">
        <f t="shared" si="458"/>
        <v>0</v>
      </c>
      <c r="O11651">
        <f t="shared" si="459"/>
        <v>0</v>
      </c>
      <c r="P11651" t="s">
        <v>12693</v>
      </c>
    </row>
    <row r="11652" spans="2:16" x14ac:dyDescent="0.25">
      <c r="B11652" t="s">
        <v>12996</v>
      </c>
      <c r="C11652" s="119" t="s">
        <v>60</v>
      </c>
      <c r="D11652" t="s">
        <v>11537</v>
      </c>
      <c r="E11652" t="s">
        <v>11530</v>
      </c>
      <c r="F11652" t="s">
        <v>11540</v>
      </c>
      <c r="G11652" t="s">
        <v>61</v>
      </c>
      <c r="H11652" t="s">
        <v>2</v>
      </c>
      <c r="I11652" t="s">
        <v>11541</v>
      </c>
      <c r="J11652">
        <v>2019</v>
      </c>
      <c r="K11652">
        <v>1846.61</v>
      </c>
      <c r="L11652">
        <v>42</v>
      </c>
      <c r="M11652">
        <v>1</v>
      </c>
      <c r="N11652">
        <f t="shared" si="458"/>
        <v>0</v>
      </c>
      <c r="O11652">
        <f t="shared" si="459"/>
        <v>0</v>
      </c>
      <c r="P11652" t="s">
        <v>12693</v>
      </c>
    </row>
    <row r="11653" spans="2:16" x14ac:dyDescent="0.25">
      <c r="B11653" t="s">
        <v>12997</v>
      </c>
      <c r="C11653" s="119" t="s">
        <v>60</v>
      </c>
      <c r="D11653" t="s">
        <v>11537</v>
      </c>
      <c r="E11653" t="s">
        <v>11530</v>
      </c>
      <c r="F11653" t="s">
        <v>11540</v>
      </c>
      <c r="G11653" t="s">
        <v>61</v>
      </c>
      <c r="H11653" t="s">
        <v>2</v>
      </c>
      <c r="I11653" t="s">
        <v>11541</v>
      </c>
      <c r="J11653">
        <v>2019</v>
      </c>
      <c r="K11653">
        <v>2844.1</v>
      </c>
      <c r="L11653">
        <v>52</v>
      </c>
      <c r="M11653">
        <v>1</v>
      </c>
      <c r="N11653">
        <f t="shared" si="458"/>
        <v>0</v>
      </c>
      <c r="O11653">
        <f t="shared" si="459"/>
        <v>0</v>
      </c>
      <c r="P11653" t="s">
        <v>12693</v>
      </c>
    </row>
    <row r="11654" spans="2:16" x14ac:dyDescent="0.25">
      <c r="B11654" t="s">
        <v>12998</v>
      </c>
      <c r="C11654" s="119" t="s">
        <v>60</v>
      </c>
      <c r="D11654" t="s">
        <v>11537</v>
      </c>
      <c r="E11654" t="s">
        <v>11530</v>
      </c>
      <c r="F11654" t="s">
        <v>11540</v>
      </c>
      <c r="G11654" t="s">
        <v>61</v>
      </c>
      <c r="H11654" t="s">
        <v>2</v>
      </c>
      <c r="I11654" t="s">
        <v>11541</v>
      </c>
      <c r="J11654">
        <v>2019</v>
      </c>
      <c r="K11654">
        <v>3545.72</v>
      </c>
      <c r="L11654">
        <v>87</v>
      </c>
      <c r="M11654">
        <v>1</v>
      </c>
      <c r="N11654">
        <f t="shared" si="458"/>
        <v>0</v>
      </c>
      <c r="O11654">
        <f t="shared" si="459"/>
        <v>0</v>
      </c>
      <c r="P11654" t="s">
        <v>12693</v>
      </c>
    </row>
    <row r="11655" spans="2:16" x14ac:dyDescent="0.25">
      <c r="B11655" t="s">
        <v>12999</v>
      </c>
      <c r="C11655" s="119" t="s">
        <v>60</v>
      </c>
      <c r="D11655" t="s">
        <v>11539</v>
      </c>
      <c r="E11655" t="s">
        <v>11530</v>
      </c>
      <c r="F11655" t="s">
        <v>11540</v>
      </c>
      <c r="G11655" t="s">
        <v>61</v>
      </c>
      <c r="H11655" t="s">
        <v>2</v>
      </c>
      <c r="I11655" t="s">
        <v>11533</v>
      </c>
      <c r="J11655">
        <v>2019</v>
      </c>
      <c r="K11655">
        <v>3615.39</v>
      </c>
      <c r="L11655">
        <v>132</v>
      </c>
      <c r="M11655">
        <v>1</v>
      </c>
      <c r="N11655">
        <f t="shared" si="458"/>
        <v>0</v>
      </c>
      <c r="O11655">
        <f t="shared" si="459"/>
        <v>0</v>
      </c>
      <c r="P11655" t="s">
        <v>12693</v>
      </c>
    </row>
    <row r="11656" spans="2:16" x14ac:dyDescent="0.25">
      <c r="B11656" t="s">
        <v>13000</v>
      </c>
      <c r="C11656" s="119" t="s">
        <v>60</v>
      </c>
      <c r="D11656" t="s">
        <v>11537</v>
      </c>
      <c r="E11656" t="s">
        <v>11530</v>
      </c>
      <c r="F11656" t="s">
        <v>11540</v>
      </c>
      <c r="G11656" t="s">
        <v>61</v>
      </c>
      <c r="H11656" t="s">
        <v>2</v>
      </c>
      <c r="I11656" t="s">
        <v>11541</v>
      </c>
      <c r="J11656">
        <v>2019</v>
      </c>
      <c r="K11656">
        <v>1668.58</v>
      </c>
      <c r="L11656">
        <v>49</v>
      </c>
      <c r="M11656">
        <v>1</v>
      </c>
      <c r="N11656">
        <f t="shared" si="458"/>
        <v>0</v>
      </c>
      <c r="O11656">
        <f t="shared" si="459"/>
        <v>0</v>
      </c>
      <c r="P11656" t="s">
        <v>12693</v>
      </c>
    </row>
    <row r="11657" spans="2:16" x14ac:dyDescent="0.25">
      <c r="B11657" t="s">
        <v>13001</v>
      </c>
      <c r="C11657" s="119" t="s">
        <v>60</v>
      </c>
      <c r="D11657" t="s">
        <v>11539</v>
      </c>
      <c r="E11657" t="s">
        <v>11530</v>
      </c>
      <c r="F11657" t="s">
        <v>11540</v>
      </c>
      <c r="G11657" t="s">
        <v>61</v>
      </c>
      <c r="H11657" t="s">
        <v>2</v>
      </c>
      <c r="I11657" t="s">
        <v>11541</v>
      </c>
      <c r="J11657">
        <v>2019</v>
      </c>
      <c r="K11657">
        <v>2856.48</v>
      </c>
      <c r="L11657">
        <v>70</v>
      </c>
      <c r="M11657">
        <v>1</v>
      </c>
      <c r="N11657">
        <f t="shared" si="458"/>
        <v>0</v>
      </c>
      <c r="O11657">
        <f t="shared" si="459"/>
        <v>0</v>
      </c>
      <c r="P11657" t="s">
        <v>12693</v>
      </c>
    </row>
    <row r="11658" spans="2:16" x14ac:dyDescent="0.25">
      <c r="B11658" t="s">
        <v>13002</v>
      </c>
      <c r="C11658" s="119" t="s">
        <v>60</v>
      </c>
      <c r="D11658" t="s">
        <v>11537</v>
      </c>
      <c r="E11658" t="s">
        <v>11530</v>
      </c>
      <c r="F11658" t="s">
        <v>11540</v>
      </c>
      <c r="G11658" t="s">
        <v>61</v>
      </c>
      <c r="H11658" t="s">
        <v>2</v>
      </c>
      <c r="I11658" t="s">
        <v>11541</v>
      </c>
      <c r="J11658">
        <v>2019</v>
      </c>
      <c r="K11658">
        <v>1666.48</v>
      </c>
      <c r="L11658">
        <v>38</v>
      </c>
      <c r="M11658">
        <v>1</v>
      </c>
      <c r="N11658">
        <f t="shared" si="458"/>
        <v>0</v>
      </c>
      <c r="O11658">
        <f t="shared" si="459"/>
        <v>0</v>
      </c>
      <c r="P11658" t="s">
        <v>12693</v>
      </c>
    </row>
    <row r="11659" spans="2:16" x14ac:dyDescent="0.25">
      <c r="B11659" t="s">
        <v>13003</v>
      </c>
      <c r="C11659" s="119" t="s">
        <v>60</v>
      </c>
      <c r="D11659" t="s">
        <v>11537</v>
      </c>
      <c r="E11659" t="s">
        <v>11530</v>
      </c>
      <c r="F11659" t="s">
        <v>11540</v>
      </c>
      <c r="G11659" t="s">
        <v>61</v>
      </c>
      <c r="H11659" t="s">
        <v>2</v>
      </c>
      <c r="I11659" t="s">
        <v>11541</v>
      </c>
      <c r="J11659">
        <v>2019</v>
      </c>
      <c r="K11659">
        <v>3524.3</v>
      </c>
      <c r="L11659">
        <v>91</v>
      </c>
      <c r="M11659">
        <v>1</v>
      </c>
      <c r="N11659">
        <f t="shared" si="458"/>
        <v>0</v>
      </c>
      <c r="O11659">
        <f t="shared" si="459"/>
        <v>0</v>
      </c>
      <c r="P11659" t="s">
        <v>12691</v>
      </c>
    </row>
    <row r="11660" spans="2:16" x14ac:dyDescent="0.25">
      <c r="B11660" t="s">
        <v>13004</v>
      </c>
      <c r="C11660" s="119" t="s">
        <v>60</v>
      </c>
      <c r="D11660" t="s">
        <v>11537</v>
      </c>
      <c r="E11660" t="s">
        <v>11530</v>
      </c>
      <c r="F11660" t="s">
        <v>11540</v>
      </c>
      <c r="G11660" t="s">
        <v>61</v>
      </c>
      <c r="H11660" t="s">
        <v>2</v>
      </c>
      <c r="I11660" t="s">
        <v>11541</v>
      </c>
      <c r="J11660">
        <v>2019</v>
      </c>
      <c r="K11660">
        <v>2869.33</v>
      </c>
      <c r="L11660">
        <v>68</v>
      </c>
      <c r="M11660">
        <v>1</v>
      </c>
      <c r="N11660">
        <f t="shared" si="458"/>
        <v>0</v>
      </c>
      <c r="O11660">
        <f t="shared" si="459"/>
        <v>0</v>
      </c>
      <c r="P11660" t="s">
        <v>12693</v>
      </c>
    </row>
    <row r="11661" spans="2:16" x14ac:dyDescent="0.25">
      <c r="B11661" t="s">
        <v>13005</v>
      </c>
      <c r="C11661" s="119" t="s">
        <v>60</v>
      </c>
      <c r="D11661" t="s">
        <v>11537</v>
      </c>
      <c r="E11661" t="s">
        <v>11530</v>
      </c>
      <c r="F11661" t="s">
        <v>11540</v>
      </c>
      <c r="G11661" t="s">
        <v>61</v>
      </c>
      <c r="H11661" t="s">
        <v>2</v>
      </c>
      <c r="I11661" t="s">
        <v>11541</v>
      </c>
      <c r="J11661">
        <v>2019</v>
      </c>
      <c r="K11661">
        <v>1671.07</v>
      </c>
      <c r="L11661">
        <v>62</v>
      </c>
      <c r="M11661">
        <v>1</v>
      </c>
      <c r="N11661">
        <f t="shared" si="458"/>
        <v>0</v>
      </c>
      <c r="O11661">
        <f t="shared" si="459"/>
        <v>0</v>
      </c>
      <c r="P11661" t="s">
        <v>12693</v>
      </c>
    </row>
    <row r="11662" spans="2:16" x14ac:dyDescent="0.25">
      <c r="B11662" t="s">
        <v>13006</v>
      </c>
      <c r="C11662" s="119" t="s">
        <v>60</v>
      </c>
      <c r="D11662" t="s">
        <v>11550</v>
      </c>
      <c r="E11662" t="s">
        <v>11530</v>
      </c>
      <c r="F11662" t="s">
        <v>11540</v>
      </c>
      <c r="G11662" t="s">
        <v>61</v>
      </c>
      <c r="H11662" t="s">
        <v>2</v>
      </c>
      <c r="I11662" t="s">
        <v>11533</v>
      </c>
      <c r="J11662">
        <v>2019</v>
      </c>
      <c r="K11662">
        <v>3788.7</v>
      </c>
      <c r="L11662">
        <v>162</v>
      </c>
      <c r="M11662">
        <v>1</v>
      </c>
      <c r="N11662">
        <f t="shared" si="458"/>
        <v>0</v>
      </c>
      <c r="O11662">
        <f t="shared" si="459"/>
        <v>0</v>
      </c>
      <c r="P11662" t="s">
        <v>12693</v>
      </c>
    </row>
    <row r="11663" spans="2:16" x14ac:dyDescent="0.25">
      <c r="B11663" t="s">
        <v>13007</v>
      </c>
      <c r="C11663" s="119" t="s">
        <v>60</v>
      </c>
      <c r="D11663" t="s">
        <v>11537</v>
      </c>
      <c r="E11663" t="s">
        <v>11530</v>
      </c>
      <c r="F11663" t="s">
        <v>11540</v>
      </c>
      <c r="G11663" t="s">
        <v>61</v>
      </c>
      <c r="H11663" t="s">
        <v>2</v>
      </c>
      <c r="I11663" t="s">
        <v>11541</v>
      </c>
      <c r="J11663">
        <v>2019</v>
      </c>
      <c r="K11663">
        <v>2313.48</v>
      </c>
      <c r="L11663">
        <v>79</v>
      </c>
      <c r="M11663">
        <v>1</v>
      </c>
      <c r="N11663">
        <f t="shared" si="458"/>
        <v>0</v>
      </c>
      <c r="O11663">
        <f t="shared" si="459"/>
        <v>0</v>
      </c>
      <c r="P11663" t="s">
        <v>12693</v>
      </c>
    </row>
    <row r="11664" spans="2:16" x14ac:dyDescent="0.25">
      <c r="B11664" t="s">
        <v>13008</v>
      </c>
      <c r="C11664" s="119" t="s">
        <v>60</v>
      </c>
      <c r="D11664" t="s">
        <v>11537</v>
      </c>
      <c r="E11664" t="s">
        <v>11530</v>
      </c>
      <c r="F11664" t="s">
        <v>11540</v>
      </c>
      <c r="G11664" t="s">
        <v>61</v>
      </c>
      <c r="H11664" t="s">
        <v>2</v>
      </c>
      <c r="I11664" t="s">
        <v>11541</v>
      </c>
      <c r="J11664">
        <v>2019</v>
      </c>
      <c r="K11664">
        <v>2338.77</v>
      </c>
      <c r="L11664">
        <v>96</v>
      </c>
      <c r="M11664">
        <v>1</v>
      </c>
      <c r="N11664">
        <f t="shared" si="458"/>
        <v>0</v>
      </c>
      <c r="O11664">
        <f t="shared" si="459"/>
        <v>0</v>
      </c>
      <c r="P11664" t="s">
        <v>12693</v>
      </c>
    </row>
    <row r="11665" spans="2:16" x14ac:dyDescent="0.25">
      <c r="B11665" t="s">
        <v>13009</v>
      </c>
      <c r="C11665" s="119" t="s">
        <v>60</v>
      </c>
      <c r="D11665" t="s">
        <v>11537</v>
      </c>
      <c r="E11665" t="s">
        <v>11530</v>
      </c>
      <c r="F11665" t="s">
        <v>11540</v>
      </c>
      <c r="G11665" t="s">
        <v>61</v>
      </c>
      <c r="H11665" t="s">
        <v>2</v>
      </c>
      <c r="I11665" t="s">
        <v>11541</v>
      </c>
      <c r="J11665">
        <v>2019</v>
      </c>
      <c r="K11665">
        <v>3708.82</v>
      </c>
      <c r="L11665">
        <v>59</v>
      </c>
      <c r="M11665">
        <v>1</v>
      </c>
      <c r="N11665">
        <f t="shared" si="458"/>
        <v>0</v>
      </c>
      <c r="O11665">
        <f t="shared" si="459"/>
        <v>0</v>
      </c>
      <c r="P11665" t="s">
        <v>12693</v>
      </c>
    </row>
    <row r="11666" spans="2:16" x14ac:dyDescent="0.25">
      <c r="B11666" t="s">
        <v>13010</v>
      </c>
      <c r="C11666" s="119" t="s">
        <v>60</v>
      </c>
      <c r="D11666" t="s">
        <v>11537</v>
      </c>
      <c r="E11666" t="s">
        <v>11530</v>
      </c>
      <c r="F11666" t="s">
        <v>11540</v>
      </c>
      <c r="G11666" t="s">
        <v>61</v>
      </c>
      <c r="H11666" t="s">
        <v>2</v>
      </c>
      <c r="I11666" t="s">
        <v>11541</v>
      </c>
      <c r="J11666">
        <v>2019</v>
      </c>
      <c r="K11666">
        <v>3534.49</v>
      </c>
      <c r="L11666">
        <v>89</v>
      </c>
      <c r="M11666">
        <v>1</v>
      </c>
      <c r="N11666">
        <f t="shared" si="458"/>
        <v>0</v>
      </c>
      <c r="O11666">
        <f t="shared" si="459"/>
        <v>0</v>
      </c>
      <c r="P11666" t="s">
        <v>12693</v>
      </c>
    </row>
    <row r="11667" spans="2:16" x14ac:dyDescent="0.25">
      <c r="B11667" t="s">
        <v>13011</v>
      </c>
      <c r="C11667" s="119" t="s">
        <v>60</v>
      </c>
      <c r="D11667" t="s">
        <v>11537</v>
      </c>
      <c r="E11667" t="s">
        <v>11530</v>
      </c>
      <c r="F11667" t="s">
        <v>11540</v>
      </c>
      <c r="G11667" t="s">
        <v>61</v>
      </c>
      <c r="H11667" t="s">
        <v>2</v>
      </c>
      <c r="I11667" t="s">
        <v>11541</v>
      </c>
      <c r="J11667">
        <v>2019</v>
      </c>
      <c r="K11667">
        <v>3548.87</v>
      </c>
      <c r="L11667">
        <v>91</v>
      </c>
      <c r="M11667">
        <v>1</v>
      </c>
      <c r="N11667">
        <f t="shared" si="458"/>
        <v>0</v>
      </c>
      <c r="O11667">
        <f t="shared" si="459"/>
        <v>0</v>
      </c>
      <c r="P11667" t="s">
        <v>12693</v>
      </c>
    </row>
    <row r="11668" spans="2:16" x14ac:dyDescent="0.25">
      <c r="B11668" t="s">
        <v>13012</v>
      </c>
      <c r="C11668" s="119" t="s">
        <v>60</v>
      </c>
      <c r="D11668" t="s">
        <v>11546</v>
      </c>
      <c r="E11668" t="s">
        <v>11530</v>
      </c>
      <c r="F11668" t="s">
        <v>11540</v>
      </c>
      <c r="G11668" t="s">
        <v>61</v>
      </c>
      <c r="H11668" t="s">
        <v>2</v>
      </c>
      <c r="I11668" t="s">
        <v>11541</v>
      </c>
      <c r="J11668">
        <v>2019</v>
      </c>
      <c r="K11668">
        <v>1855.64</v>
      </c>
      <c r="L11668">
        <v>52</v>
      </c>
      <c r="M11668">
        <v>1</v>
      </c>
      <c r="N11668">
        <f t="shared" si="458"/>
        <v>0</v>
      </c>
      <c r="O11668">
        <f t="shared" si="459"/>
        <v>0</v>
      </c>
      <c r="P11668" t="s">
        <v>12693</v>
      </c>
    </row>
    <row r="11669" spans="2:16" x14ac:dyDescent="0.25">
      <c r="B11669" t="s">
        <v>13013</v>
      </c>
      <c r="C11669" s="119" t="s">
        <v>60</v>
      </c>
      <c r="D11669" t="s">
        <v>11537</v>
      </c>
      <c r="E11669" t="s">
        <v>11530</v>
      </c>
      <c r="F11669" t="s">
        <v>11540</v>
      </c>
      <c r="G11669" t="s">
        <v>61</v>
      </c>
      <c r="H11669" t="s">
        <v>2</v>
      </c>
      <c r="I11669" t="s">
        <v>11541</v>
      </c>
      <c r="J11669">
        <v>2019</v>
      </c>
      <c r="K11669">
        <v>1647.31</v>
      </c>
      <c r="L11669">
        <v>54</v>
      </c>
      <c r="M11669">
        <v>1</v>
      </c>
      <c r="N11669">
        <f t="shared" si="458"/>
        <v>0</v>
      </c>
      <c r="O11669">
        <f t="shared" si="459"/>
        <v>0</v>
      </c>
      <c r="P11669" t="s">
        <v>12693</v>
      </c>
    </row>
    <row r="11670" spans="2:16" x14ac:dyDescent="0.25">
      <c r="B11670" t="s">
        <v>13014</v>
      </c>
      <c r="C11670" s="119" t="s">
        <v>60</v>
      </c>
      <c r="D11670" t="s">
        <v>11537</v>
      </c>
      <c r="E11670" t="s">
        <v>11530</v>
      </c>
      <c r="F11670" t="s">
        <v>11540</v>
      </c>
      <c r="G11670" t="s">
        <v>61</v>
      </c>
      <c r="H11670" t="s">
        <v>2</v>
      </c>
      <c r="I11670" t="s">
        <v>11533</v>
      </c>
      <c r="J11670">
        <v>2019</v>
      </c>
      <c r="K11670">
        <v>2248.86</v>
      </c>
      <c r="L11670">
        <v>162</v>
      </c>
      <c r="M11670">
        <v>1</v>
      </c>
      <c r="N11670">
        <f t="shared" si="458"/>
        <v>0</v>
      </c>
      <c r="O11670">
        <f t="shared" si="459"/>
        <v>0</v>
      </c>
      <c r="P11670" t="s">
        <v>12693</v>
      </c>
    </row>
    <row r="11671" spans="2:16" x14ac:dyDescent="0.25">
      <c r="B11671" t="s">
        <v>13015</v>
      </c>
      <c r="C11671" s="119" t="s">
        <v>60</v>
      </c>
      <c r="D11671" t="s">
        <v>11537</v>
      </c>
      <c r="E11671" t="s">
        <v>11530</v>
      </c>
      <c r="F11671" t="s">
        <v>11540</v>
      </c>
      <c r="G11671" t="s">
        <v>61</v>
      </c>
      <c r="H11671" t="s">
        <v>2</v>
      </c>
      <c r="I11671" t="s">
        <v>11541</v>
      </c>
      <c r="J11671">
        <v>2019</v>
      </c>
      <c r="K11671">
        <v>2211.71</v>
      </c>
      <c r="L11671">
        <v>102</v>
      </c>
      <c r="M11671">
        <v>1</v>
      </c>
      <c r="N11671">
        <f t="shared" si="458"/>
        <v>0</v>
      </c>
      <c r="O11671">
        <f t="shared" si="459"/>
        <v>0</v>
      </c>
      <c r="P11671" t="s">
        <v>12693</v>
      </c>
    </row>
    <row r="11672" spans="2:16" x14ac:dyDescent="0.25">
      <c r="B11672" t="s">
        <v>13016</v>
      </c>
      <c r="C11672" s="119" t="s">
        <v>60</v>
      </c>
      <c r="D11672" t="s">
        <v>11542</v>
      </c>
      <c r="E11672" t="s">
        <v>11530</v>
      </c>
      <c r="F11672" t="s">
        <v>11540</v>
      </c>
      <c r="G11672" t="s">
        <v>61</v>
      </c>
      <c r="H11672" t="s">
        <v>2</v>
      </c>
      <c r="I11672" t="s">
        <v>11541</v>
      </c>
      <c r="J11672">
        <v>2019</v>
      </c>
      <c r="K11672">
        <v>2852.21</v>
      </c>
      <c r="L11672">
        <v>36</v>
      </c>
      <c r="M11672">
        <v>1</v>
      </c>
      <c r="N11672">
        <f t="shared" si="458"/>
        <v>0</v>
      </c>
      <c r="O11672">
        <f t="shared" si="459"/>
        <v>0</v>
      </c>
      <c r="P11672" t="s">
        <v>12693</v>
      </c>
    </row>
    <row r="11673" spans="2:16" x14ac:dyDescent="0.25">
      <c r="B11673" t="s">
        <v>13017</v>
      </c>
      <c r="C11673" s="119" t="s">
        <v>60</v>
      </c>
      <c r="D11673" t="s">
        <v>11537</v>
      </c>
      <c r="E11673" t="s">
        <v>11530</v>
      </c>
      <c r="F11673" t="s">
        <v>11540</v>
      </c>
      <c r="G11673" t="s">
        <v>61</v>
      </c>
      <c r="H11673" t="s">
        <v>2</v>
      </c>
      <c r="I11673" t="s">
        <v>11541</v>
      </c>
      <c r="J11673">
        <v>2019</v>
      </c>
      <c r="K11673">
        <v>1282.6600000000001</v>
      </c>
      <c r="L11673">
        <v>35</v>
      </c>
      <c r="M11673">
        <v>1</v>
      </c>
      <c r="N11673">
        <f t="shared" si="458"/>
        <v>0</v>
      </c>
      <c r="O11673">
        <f t="shared" si="459"/>
        <v>0</v>
      </c>
      <c r="P11673" t="s">
        <v>12693</v>
      </c>
    </row>
    <row r="11674" spans="2:16" x14ac:dyDescent="0.25">
      <c r="B11674" t="s">
        <v>13018</v>
      </c>
      <c r="C11674" s="119" t="s">
        <v>60</v>
      </c>
      <c r="D11674" t="s">
        <v>11537</v>
      </c>
      <c r="E11674" t="s">
        <v>11530</v>
      </c>
      <c r="F11674" t="s">
        <v>11540</v>
      </c>
      <c r="G11674" t="s">
        <v>61</v>
      </c>
      <c r="H11674" t="s">
        <v>2</v>
      </c>
      <c r="I11674" t="s">
        <v>11541</v>
      </c>
      <c r="J11674">
        <v>2019</v>
      </c>
      <c r="K11674">
        <v>2889.44</v>
      </c>
      <c r="L11674">
        <v>50</v>
      </c>
      <c r="M11674">
        <v>1</v>
      </c>
      <c r="N11674">
        <f t="shared" si="458"/>
        <v>0</v>
      </c>
      <c r="O11674">
        <f t="shared" si="459"/>
        <v>0</v>
      </c>
      <c r="P11674" t="s">
        <v>12693</v>
      </c>
    </row>
    <row r="11675" spans="2:16" x14ac:dyDescent="0.25">
      <c r="B11675" t="s">
        <v>13019</v>
      </c>
      <c r="C11675" s="119" t="s">
        <v>60</v>
      </c>
      <c r="D11675" t="s">
        <v>11537</v>
      </c>
      <c r="E11675" t="s">
        <v>11530</v>
      </c>
      <c r="F11675" t="s">
        <v>11540</v>
      </c>
      <c r="G11675" t="s">
        <v>61</v>
      </c>
      <c r="H11675" t="s">
        <v>2</v>
      </c>
      <c r="I11675" t="s">
        <v>11541</v>
      </c>
      <c r="J11675">
        <v>2019</v>
      </c>
      <c r="K11675">
        <v>1233.0999999999999</v>
      </c>
      <c r="L11675">
        <v>15</v>
      </c>
      <c r="M11675">
        <v>1</v>
      </c>
      <c r="N11675">
        <f t="shared" si="458"/>
        <v>0</v>
      </c>
      <c r="O11675">
        <f t="shared" si="459"/>
        <v>0</v>
      </c>
      <c r="P11675" t="s">
        <v>12693</v>
      </c>
    </row>
    <row r="11676" spans="2:16" x14ac:dyDescent="0.25">
      <c r="B11676" t="s">
        <v>13020</v>
      </c>
      <c r="C11676" s="119" t="s">
        <v>60</v>
      </c>
      <c r="D11676" t="s">
        <v>11537</v>
      </c>
      <c r="E11676" t="s">
        <v>11530</v>
      </c>
      <c r="F11676" t="s">
        <v>11540</v>
      </c>
      <c r="G11676" t="s">
        <v>61</v>
      </c>
      <c r="H11676" t="s">
        <v>2</v>
      </c>
      <c r="I11676" t="s">
        <v>11541</v>
      </c>
      <c r="J11676">
        <v>2019</v>
      </c>
      <c r="K11676">
        <v>1234.81</v>
      </c>
      <c r="L11676">
        <v>24</v>
      </c>
      <c r="M11676">
        <v>1</v>
      </c>
      <c r="N11676">
        <f t="shared" si="458"/>
        <v>0</v>
      </c>
      <c r="O11676">
        <f t="shared" si="459"/>
        <v>0</v>
      </c>
      <c r="P11676" t="s">
        <v>12693</v>
      </c>
    </row>
    <row r="11677" spans="2:16" x14ac:dyDescent="0.25">
      <c r="B11677" t="s">
        <v>13021</v>
      </c>
      <c r="C11677" s="119" t="s">
        <v>60</v>
      </c>
      <c r="D11677" t="s">
        <v>11563</v>
      </c>
      <c r="E11677" t="s">
        <v>11530</v>
      </c>
      <c r="F11677" t="s">
        <v>11540</v>
      </c>
      <c r="G11677" t="s">
        <v>61</v>
      </c>
      <c r="H11677" t="s">
        <v>2</v>
      </c>
      <c r="I11677" t="s">
        <v>11541</v>
      </c>
      <c r="J11677">
        <v>2019</v>
      </c>
      <c r="K11677">
        <v>3875.28</v>
      </c>
      <c r="L11677">
        <v>102</v>
      </c>
      <c r="M11677">
        <v>1</v>
      </c>
      <c r="N11677">
        <f t="shared" si="458"/>
        <v>0</v>
      </c>
      <c r="O11677">
        <f t="shared" si="459"/>
        <v>0</v>
      </c>
      <c r="P11677" t="s">
        <v>12693</v>
      </c>
    </row>
    <row r="11678" spans="2:16" x14ac:dyDescent="0.25">
      <c r="B11678" t="s">
        <v>13022</v>
      </c>
      <c r="C11678" s="119" t="s">
        <v>60</v>
      </c>
      <c r="D11678" t="s">
        <v>11537</v>
      </c>
      <c r="E11678" t="s">
        <v>11530</v>
      </c>
      <c r="F11678" t="s">
        <v>11540</v>
      </c>
      <c r="G11678" t="s">
        <v>61</v>
      </c>
      <c r="H11678" t="s">
        <v>2</v>
      </c>
      <c r="I11678" t="s">
        <v>11541</v>
      </c>
      <c r="J11678">
        <v>2019</v>
      </c>
      <c r="K11678">
        <v>8.01</v>
      </c>
      <c r="L11678">
        <v>43</v>
      </c>
      <c r="M11678">
        <v>1</v>
      </c>
      <c r="N11678">
        <f t="shared" si="458"/>
        <v>1</v>
      </c>
      <c r="O11678">
        <f t="shared" si="459"/>
        <v>0</v>
      </c>
      <c r="P11678" t="s">
        <v>12693</v>
      </c>
    </row>
    <row r="11679" spans="2:16" x14ac:dyDescent="0.25">
      <c r="B11679" t="s">
        <v>13023</v>
      </c>
      <c r="C11679" s="119" t="s">
        <v>60</v>
      </c>
      <c r="D11679" t="s">
        <v>11539</v>
      </c>
      <c r="E11679" t="s">
        <v>11530</v>
      </c>
      <c r="F11679" t="s">
        <v>11540</v>
      </c>
      <c r="G11679" t="s">
        <v>61</v>
      </c>
      <c r="H11679" t="s">
        <v>2</v>
      </c>
      <c r="I11679" t="s">
        <v>11533</v>
      </c>
      <c r="J11679">
        <v>2019</v>
      </c>
      <c r="K11679">
        <v>2985.37</v>
      </c>
      <c r="L11679">
        <v>372</v>
      </c>
      <c r="M11679">
        <v>1</v>
      </c>
      <c r="N11679">
        <f t="shared" si="458"/>
        <v>0</v>
      </c>
      <c r="O11679">
        <f t="shared" si="459"/>
        <v>0</v>
      </c>
      <c r="P11679" t="s">
        <v>12693</v>
      </c>
    </row>
    <row r="11680" spans="2:16" x14ac:dyDescent="0.25">
      <c r="B11680" t="s">
        <v>13024</v>
      </c>
      <c r="C11680" s="119" t="s">
        <v>60</v>
      </c>
      <c r="D11680" t="s">
        <v>11537</v>
      </c>
      <c r="E11680" t="s">
        <v>11530</v>
      </c>
      <c r="F11680" t="s">
        <v>11540</v>
      </c>
      <c r="G11680" t="s">
        <v>61</v>
      </c>
      <c r="H11680" t="s">
        <v>2</v>
      </c>
      <c r="I11680" t="s">
        <v>11541</v>
      </c>
      <c r="J11680">
        <v>2019</v>
      </c>
      <c r="K11680">
        <v>3226.59</v>
      </c>
      <c r="L11680">
        <v>54</v>
      </c>
      <c r="M11680">
        <v>1</v>
      </c>
      <c r="N11680">
        <f t="shared" si="458"/>
        <v>0</v>
      </c>
      <c r="O11680">
        <f t="shared" si="459"/>
        <v>0</v>
      </c>
      <c r="P11680" t="s">
        <v>12693</v>
      </c>
    </row>
    <row r="11681" spans="2:16" x14ac:dyDescent="0.25">
      <c r="B11681" t="s">
        <v>13025</v>
      </c>
      <c r="C11681" s="119" t="s">
        <v>60</v>
      </c>
      <c r="D11681" t="s">
        <v>11546</v>
      </c>
      <c r="E11681" t="s">
        <v>11530</v>
      </c>
      <c r="F11681" t="s">
        <v>11540</v>
      </c>
      <c r="G11681" t="s">
        <v>61</v>
      </c>
      <c r="H11681" t="s">
        <v>2</v>
      </c>
      <c r="I11681" t="s">
        <v>11541</v>
      </c>
      <c r="J11681">
        <v>2019</v>
      </c>
      <c r="K11681">
        <v>2042.61</v>
      </c>
      <c r="L11681">
        <v>217</v>
      </c>
      <c r="M11681">
        <v>1</v>
      </c>
      <c r="N11681">
        <f t="shared" si="458"/>
        <v>0</v>
      </c>
      <c r="O11681">
        <f t="shared" si="459"/>
        <v>0</v>
      </c>
      <c r="P11681" t="s">
        <v>12693</v>
      </c>
    </row>
    <row r="11682" spans="2:16" x14ac:dyDescent="0.25">
      <c r="B11682" t="s">
        <v>13026</v>
      </c>
      <c r="C11682" s="119" t="s">
        <v>60</v>
      </c>
      <c r="D11682" t="s">
        <v>11546</v>
      </c>
      <c r="E11682" t="s">
        <v>11530</v>
      </c>
      <c r="F11682" t="s">
        <v>11540</v>
      </c>
      <c r="G11682" t="s">
        <v>61</v>
      </c>
      <c r="H11682" t="s">
        <v>2</v>
      </c>
      <c r="I11682" t="s">
        <v>11541</v>
      </c>
      <c r="J11682">
        <v>2019</v>
      </c>
      <c r="K11682">
        <v>3517.83</v>
      </c>
      <c r="L11682">
        <v>117</v>
      </c>
      <c r="M11682">
        <v>1</v>
      </c>
      <c r="N11682">
        <f t="shared" si="458"/>
        <v>0</v>
      </c>
      <c r="O11682">
        <f t="shared" si="459"/>
        <v>0</v>
      </c>
      <c r="P11682" t="s">
        <v>12693</v>
      </c>
    </row>
    <row r="11683" spans="2:16" x14ac:dyDescent="0.25">
      <c r="B11683" t="s">
        <v>13027</v>
      </c>
      <c r="C11683" s="119" t="s">
        <v>60</v>
      </c>
      <c r="D11683" t="s">
        <v>11546</v>
      </c>
      <c r="E11683" t="s">
        <v>11530</v>
      </c>
      <c r="F11683" t="s">
        <v>11540</v>
      </c>
      <c r="G11683" t="s">
        <v>61</v>
      </c>
      <c r="H11683" t="s">
        <v>2</v>
      </c>
      <c r="I11683" t="s">
        <v>11541</v>
      </c>
      <c r="J11683">
        <v>2019</v>
      </c>
      <c r="K11683">
        <v>1239.42</v>
      </c>
      <c r="L11683">
        <v>48</v>
      </c>
      <c r="M11683">
        <v>1</v>
      </c>
      <c r="N11683">
        <f t="shared" si="458"/>
        <v>0</v>
      </c>
      <c r="O11683">
        <f t="shared" si="459"/>
        <v>0</v>
      </c>
      <c r="P11683" t="s">
        <v>12693</v>
      </c>
    </row>
    <row r="11684" spans="2:16" x14ac:dyDescent="0.25">
      <c r="B11684" t="s">
        <v>13028</v>
      </c>
      <c r="C11684" s="119" t="s">
        <v>60</v>
      </c>
      <c r="D11684" t="s">
        <v>11563</v>
      </c>
      <c r="E11684" t="s">
        <v>11530</v>
      </c>
      <c r="F11684" t="s">
        <v>11540</v>
      </c>
      <c r="G11684" t="s">
        <v>61</v>
      </c>
      <c r="H11684" t="s">
        <v>2</v>
      </c>
      <c r="I11684" t="s">
        <v>11541</v>
      </c>
      <c r="J11684">
        <v>2019</v>
      </c>
      <c r="K11684">
        <v>2964.88</v>
      </c>
      <c r="L11684">
        <v>62</v>
      </c>
      <c r="M11684">
        <v>1</v>
      </c>
      <c r="N11684">
        <f t="shared" si="458"/>
        <v>0</v>
      </c>
      <c r="O11684">
        <f t="shared" si="459"/>
        <v>0</v>
      </c>
      <c r="P11684" t="s">
        <v>12693</v>
      </c>
    </row>
    <row r="11685" spans="2:16" x14ac:dyDescent="0.25">
      <c r="B11685" t="s">
        <v>13029</v>
      </c>
      <c r="C11685" s="119" t="s">
        <v>60</v>
      </c>
      <c r="D11685" t="s">
        <v>11546</v>
      </c>
      <c r="E11685" t="s">
        <v>11530</v>
      </c>
      <c r="F11685" t="s">
        <v>11540</v>
      </c>
      <c r="G11685" t="s">
        <v>61</v>
      </c>
      <c r="H11685" t="s">
        <v>2</v>
      </c>
      <c r="I11685" t="s">
        <v>11541</v>
      </c>
      <c r="J11685">
        <v>2019</v>
      </c>
      <c r="K11685">
        <v>1554.05</v>
      </c>
      <c r="L11685">
        <v>59</v>
      </c>
      <c r="M11685">
        <v>1</v>
      </c>
      <c r="N11685">
        <f t="shared" si="458"/>
        <v>0</v>
      </c>
      <c r="O11685">
        <f t="shared" si="459"/>
        <v>0</v>
      </c>
      <c r="P11685" t="s">
        <v>12693</v>
      </c>
    </row>
    <row r="11686" spans="2:16" x14ac:dyDescent="0.25">
      <c r="B11686" t="s">
        <v>13030</v>
      </c>
      <c r="C11686" s="119" t="s">
        <v>60</v>
      </c>
      <c r="D11686" t="s">
        <v>11537</v>
      </c>
      <c r="E11686" t="s">
        <v>11530</v>
      </c>
      <c r="F11686" t="s">
        <v>11540</v>
      </c>
      <c r="G11686" t="s">
        <v>61</v>
      </c>
      <c r="H11686" t="s">
        <v>2</v>
      </c>
      <c r="I11686" t="s">
        <v>11533</v>
      </c>
      <c r="J11686">
        <v>2019</v>
      </c>
      <c r="K11686">
        <v>3996.48</v>
      </c>
      <c r="L11686">
        <v>131</v>
      </c>
      <c r="M11686">
        <v>1</v>
      </c>
      <c r="N11686">
        <f t="shared" si="458"/>
        <v>0</v>
      </c>
      <c r="O11686">
        <f t="shared" si="459"/>
        <v>0</v>
      </c>
      <c r="P11686" t="s">
        <v>12693</v>
      </c>
    </row>
    <row r="11687" spans="2:16" x14ac:dyDescent="0.25">
      <c r="B11687" t="s">
        <v>13031</v>
      </c>
      <c r="C11687" s="119" t="s">
        <v>60</v>
      </c>
      <c r="D11687" t="s">
        <v>11537</v>
      </c>
      <c r="E11687" t="s">
        <v>11530</v>
      </c>
      <c r="F11687" t="s">
        <v>11540</v>
      </c>
      <c r="G11687" t="s">
        <v>61</v>
      </c>
      <c r="H11687" t="s">
        <v>2</v>
      </c>
      <c r="I11687" t="s">
        <v>11541</v>
      </c>
      <c r="J11687">
        <v>2019</v>
      </c>
      <c r="K11687">
        <v>6164.85</v>
      </c>
      <c r="L11687">
        <v>74</v>
      </c>
      <c r="M11687">
        <v>1</v>
      </c>
      <c r="N11687">
        <f t="shared" si="458"/>
        <v>0</v>
      </c>
      <c r="O11687">
        <f t="shared" si="459"/>
        <v>0</v>
      </c>
      <c r="P11687" t="s">
        <v>12693</v>
      </c>
    </row>
    <row r="11688" spans="2:16" x14ac:dyDescent="0.25">
      <c r="B11688" t="s">
        <v>13032</v>
      </c>
      <c r="C11688" s="119" t="s">
        <v>60</v>
      </c>
      <c r="D11688" t="s">
        <v>11537</v>
      </c>
      <c r="E11688" t="s">
        <v>11530</v>
      </c>
      <c r="F11688" t="s">
        <v>11540</v>
      </c>
      <c r="G11688" t="s">
        <v>61</v>
      </c>
      <c r="H11688" t="s">
        <v>2</v>
      </c>
      <c r="I11688" t="s">
        <v>11541</v>
      </c>
      <c r="J11688">
        <v>2019</v>
      </c>
      <c r="K11688">
        <v>6112.18</v>
      </c>
      <c r="L11688">
        <v>50</v>
      </c>
      <c r="M11688">
        <v>1</v>
      </c>
      <c r="N11688">
        <f t="shared" si="458"/>
        <v>0</v>
      </c>
      <c r="O11688">
        <f t="shared" si="459"/>
        <v>0</v>
      </c>
      <c r="P11688" t="s">
        <v>12693</v>
      </c>
    </row>
    <row r="11689" spans="2:16" x14ac:dyDescent="0.25">
      <c r="B11689" t="s">
        <v>13033</v>
      </c>
      <c r="C11689" s="119" t="s">
        <v>60</v>
      </c>
      <c r="D11689" t="s">
        <v>11537</v>
      </c>
      <c r="E11689" t="s">
        <v>11530</v>
      </c>
      <c r="F11689" t="s">
        <v>11540</v>
      </c>
      <c r="G11689" t="s">
        <v>61</v>
      </c>
      <c r="H11689" t="s">
        <v>2</v>
      </c>
      <c r="I11689" t="s">
        <v>11541</v>
      </c>
      <c r="J11689">
        <v>2019</v>
      </c>
      <c r="K11689">
        <v>6688.29</v>
      </c>
      <c r="L11689">
        <v>62</v>
      </c>
      <c r="M11689">
        <v>1</v>
      </c>
      <c r="N11689">
        <f t="shared" si="458"/>
        <v>0</v>
      </c>
      <c r="O11689">
        <f t="shared" si="459"/>
        <v>0</v>
      </c>
      <c r="P11689" t="s">
        <v>12693</v>
      </c>
    </row>
    <row r="11690" spans="2:16" x14ac:dyDescent="0.25">
      <c r="B11690" t="s">
        <v>13034</v>
      </c>
      <c r="C11690" s="119" t="s">
        <v>60</v>
      </c>
      <c r="D11690" t="s">
        <v>11537</v>
      </c>
      <c r="E11690" t="s">
        <v>11530</v>
      </c>
      <c r="F11690" t="s">
        <v>11540</v>
      </c>
      <c r="G11690" t="s">
        <v>61</v>
      </c>
      <c r="H11690" t="s">
        <v>2</v>
      </c>
      <c r="I11690" t="s">
        <v>11541</v>
      </c>
      <c r="J11690">
        <v>2019</v>
      </c>
      <c r="K11690">
        <v>17349.310000000001</v>
      </c>
      <c r="L11690">
        <v>218</v>
      </c>
      <c r="M11690">
        <v>1</v>
      </c>
      <c r="N11690">
        <f t="shared" si="458"/>
        <v>0</v>
      </c>
      <c r="O11690">
        <f t="shared" si="459"/>
        <v>0</v>
      </c>
      <c r="P11690" t="s">
        <v>12693</v>
      </c>
    </row>
    <row r="11691" spans="2:16" x14ac:dyDescent="0.25">
      <c r="B11691" t="s">
        <v>13035</v>
      </c>
      <c r="C11691" s="119" t="s">
        <v>60</v>
      </c>
      <c r="D11691" t="s">
        <v>11537</v>
      </c>
      <c r="E11691" t="s">
        <v>11530</v>
      </c>
      <c r="F11691" t="s">
        <v>11540</v>
      </c>
      <c r="G11691" t="s">
        <v>61</v>
      </c>
      <c r="H11691" t="s">
        <v>2</v>
      </c>
      <c r="I11691" t="s">
        <v>11541</v>
      </c>
      <c r="J11691">
        <v>2019</v>
      </c>
      <c r="K11691">
        <v>12666.55</v>
      </c>
      <c r="L11691">
        <v>93</v>
      </c>
      <c r="M11691">
        <v>1</v>
      </c>
      <c r="N11691">
        <f t="shared" si="458"/>
        <v>0</v>
      </c>
      <c r="O11691">
        <f t="shared" si="459"/>
        <v>0</v>
      </c>
      <c r="P11691" t="s">
        <v>12691</v>
      </c>
    </row>
    <row r="11692" spans="2:16" x14ac:dyDescent="0.25">
      <c r="B11692" t="s">
        <v>13036</v>
      </c>
      <c r="C11692" s="119" t="s">
        <v>60</v>
      </c>
      <c r="D11692" t="s">
        <v>11539</v>
      </c>
      <c r="E11692" t="s">
        <v>11530</v>
      </c>
      <c r="F11692" t="s">
        <v>11540</v>
      </c>
      <c r="G11692" t="s">
        <v>61</v>
      </c>
      <c r="H11692" t="s">
        <v>2</v>
      </c>
      <c r="I11692" t="s">
        <v>11541</v>
      </c>
      <c r="J11692">
        <v>2019</v>
      </c>
      <c r="K11692">
        <v>3370.52</v>
      </c>
      <c r="L11692">
        <v>49</v>
      </c>
      <c r="M11692">
        <v>1</v>
      </c>
      <c r="N11692">
        <f t="shared" si="458"/>
        <v>0</v>
      </c>
      <c r="O11692">
        <f t="shared" si="459"/>
        <v>0</v>
      </c>
      <c r="P11692" t="s">
        <v>12693</v>
      </c>
    </row>
    <row r="11693" spans="2:16" x14ac:dyDescent="0.25">
      <c r="B11693" t="s">
        <v>13037</v>
      </c>
      <c r="C11693" s="119" t="s">
        <v>60</v>
      </c>
      <c r="D11693" t="s">
        <v>11537</v>
      </c>
      <c r="E11693" t="s">
        <v>11530</v>
      </c>
      <c r="F11693" t="s">
        <v>11540</v>
      </c>
      <c r="G11693" t="s">
        <v>61</v>
      </c>
      <c r="H11693" t="s">
        <v>2</v>
      </c>
      <c r="I11693" t="s">
        <v>11541</v>
      </c>
      <c r="J11693">
        <v>2019</v>
      </c>
      <c r="K11693">
        <v>4869.8900000000003</v>
      </c>
      <c r="L11693">
        <v>48</v>
      </c>
      <c r="M11693">
        <v>1</v>
      </c>
      <c r="N11693">
        <f t="shared" si="458"/>
        <v>0</v>
      </c>
      <c r="O11693">
        <f t="shared" si="459"/>
        <v>0</v>
      </c>
      <c r="P11693" t="s">
        <v>12693</v>
      </c>
    </row>
    <row r="11694" spans="2:16" x14ac:dyDescent="0.25">
      <c r="B11694" t="s">
        <v>13038</v>
      </c>
      <c r="C11694" s="119" t="s">
        <v>60</v>
      </c>
      <c r="D11694" t="s">
        <v>11537</v>
      </c>
      <c r="E11694" t="s">
        <v>11530</v>
      </c>
      <c r="F11694" t="s">
        <v>11540</v>
      </c>
      <c r="G11694" t="s">
        <v>61</v>
      </c>
      <c r="H11694" t="s">
        <v>2</v>
      </c>
      <c r="I11694" t="s">
        <v>11541</v>
      </c>
      <c r="J11694">
        <v>2019</v>
      </c>
      <c r="K11694">
        <v>5642.78</v>
      </c>
      <c r="L11694">
        <v>52</v>
      </c>
      <c r="M11694">
        <v>1</v>
      </c>
      <c r="N11694">
        <f t="shared" si="458"/>
        <v>0</v>
      </c>
      <c r="O11694">
        <f t="shared" si="459"/>
        <v>0</v>
      </c>
      <c r="P11694" t="s">
        <v>12693</v>
      </c>
    </row>
    <row r="11695" spans="2:16" x14ac:dyDescent="0.25">
      <c r="B11695" t="s">
        <v>13039</v>
      </c>
      <c r="C11695" s="119" t="s">
        <v>60</v>
      </c>
      <c r="D11695" t="s">
        <v>11537</v>
      </c>
      <c r="E11695" t="s">
        <v>11530</v>
      </c>
      <c r="F11695" t="s">
        <v>11540</v>
      </c>
      <c r="G11695" t="s">
        <v>61</v>
      </c>
      <c r="H11695" t="s">
        <v>2</v>
      </c>
      <c r="I11695" t="s">
        <v>11541</v>
      </c>
      <c r="J11695">
        <v>2019</v>
      </c>
      <c r="K11695">
        <v>2213.48</v>
      </c>
      <c r="L11695">
        <v>71</v>
      </c>
      <c r="M11695">
        <v>1</v>
      </c>
      <c r="N11695">
        <f t="shared" si="458"/>
        <v>0</v>
      </c>
      <c r="O11695">
        <f t="shared" si="459"/>
        <v>0</v>
      </c>
      <c r="P11695" t="s">
        <v>12693</v>
      </c>
    </row>
    <row r="11696" spans="2:16" x14ac:dyDescent="0.25">
      <c r="B11696" t="s">
        <v>13040</v>
      </c>
      <c r="C11696" s="119" t="s">
        <v>60</v>
      </c>
      <c r="D11696" t="s">
        <v>11537</v>
      </c>
      <c r="E11696" t="s">
        <v>11530</v>
      </c>
      <c r="F11696" t="s">
        <v>11540</v>
      </c>
      <c r="G11696" t="s">
        <v>61</v>
      </c>
      <c r="H11696" t="s">
        <v>2</v>
      </c>
      <c r="I11696" t="s">
        <v>11541</v>
      </c>
      <c r="J11696">
        <v>2019</v>
      </c>
      <c r="K11696">
        <v>2229.12</v>
      </c>
      <c r="L11696">
        <v>47</v>
      </c>
      <c r="M11696">
        <v>1</v>
      </c>
      <c r="N11696">
        <f t="shared" si="458"/>
        <v>0</v>
      </c>
      <c r="O11696">
        <f t="shared" si="459"/>
        <v>0</v>
      </c>
      <c r="P11696" t="s">
        <v>12693</v>
      </c>
    </row>
    <row r="11697" spans="2:16" x14ac:dyDescent="0.25">
      <c r="B11697" t="s">
        <v>13041</v>
      </c>
      <c r="C11697" s="119" t="s">
        <v>60</v>
      </c>
      <c r="D11697" t="s">
        <v>11537</v>
      </c>
      <c r="E11697" t="s">
        <v>11530</v>
      </c>
      <c r="F11697" t="s">
        <v>11540</v>
      </c>
      <c r="G11697" t="s">
        <v>61</v>
      </c>
      <c r="H11697" t="s">
        <v>2</v>
      </c>
      <c r="I11697" t="s">
        <v>11533</v>
      </c>
      <c r="J11697">
        <v>2019</v>
      </c>
      <c r="K11697">
        <v>7998.69</v>
      </c>
      <c r="L11697">
        <v>196</v>
      </c>
      <c r="M11697">
        <v>1</v>
      </c>
      <c r="N11697">
        <f t="shared" si="458"/>
        <v>0</v>
      </c>
      <c r="O11697">
        <f t="shared" si="459"/>
        <v>0</v>
      </c>
      <c r="P11697" t="s">
        <v>12693</v>
      </c>
    </row>
    <row r="11698" spans="2:16" x14ac:dyDescent="0.25">
      <c r="B11698" t="s">
        <v>13042</v>
      </c>
      <c r="C11698" s="119" t="s">
        <v>60</v>
      </c>
      <c r="D11698" t="s">
        <v>11537</v>
      </c>
      <c r="E11698" t="s">
        <v>11530</v>
      </c>
      <c r="F11698" t="s">
        <v>11540</v>
      </c>
      <c r="G11698" t="s">
        <v>61</v>
      </c>
      <c r="H11698" t="s">
        <v>2</v>
      </c>
      <c r="I11698" t="s">
        <v>11541</v>
      </c>
      <c r="J11698">
        <v>2019</v>
      </c>
      <c r="K11698">
        <v>11735.95</v>
      </c>
      <c r="L11698">
        <v>76</v>
      </c>
      <c r="M11698">
        <v>1</v>
      </c>
      <c r="N11698">
        <f t="shared" si="458"/>
        <v>0</v>
      </c>
      <c r="O11698">
        <f t="shared" si="459"/>
        <v>0</v>
      </c>
      <c r="P11698" t="s">
        <v>12693</v>
      </c>
    </row>
    <row r="11699" spans="2:16" x14ac:dyDescent="0.25">
      <c r="B11699" t="s">
        <v>13043</v>
      </c>
      <c r="C11699" s="119" t="s">
        <v>60</v>
      </c>
      <c r="D11699" t="s">
        <v>11537</v>
      </c>
      <c r="E11699" t="s">
        <v>11530</v>
      </c>
      <c r="F11699" t="s">
        <v>11540</v>
      </c>
      <c r="G11699" t="s">
        <v>61</v>
      </c>
      <c r="H11699" t="s">
        <v>2</v>
      </c>
      <c r="I11699" t="s">
        <v>11541</v>
      </c>
      <c r="J11699">
        <v>2019</v>
      </c>
      <c r="K11699">
        <v>9462.35</v>
      </c>
      <c r="L11699">
        <v>105</v>
      </c>
      <c r="M11699">
        <v>1</v>
      </c>
      <c r="N11699">
        <f t="shared" si="458"/>
        <v>0</v>
      </c>
      <c r="O11699">
        <f t="shared" si="459"/>
        <v>0</v>
      </c>
      <c r="P11699" t="s">
        <v>12693</v>
      </c>
    </row>
    <row r="11700" spans="2:16" x14ac:dyDescent="0.25">
      <c r="B11700" t="s">
        <v>13044</v>
      </c>
      <c r="C11700" s="119" t="s">
        <v>60</v>
      </c>
      <c r="D11700" t="s">
        <v>11537</v>
      </c>
      <c r="E11700" t="s">
        <v>11530</v>
      </c>
      <c r="F11700" t="s">
        <v>11540</v>
      </c>
      <c r="G11700" t="s">
        <v>61</v>
      </c>
      <c r="H11700" t="s">
        <v>2</v>
      </c>
      <c r="I11700" t="s">
        <v>11541</v>
      </c>
      <c r="J11700">
        <v>2019</v>
      </c>
      <c r="K11700">
        <v>5081.3999999999996</v>
      </c>
      <c r="L11700">
        <v>57</v>
      </c>
      <c r="M11700">
        <v>1</v>
      </c>
      <c r="N11700">
        <f t="shared" si="458"/>
        <v>0</v>
      </c>
      <c r="O11700">
        <f t="shared" si="459"/>
        <v>0</v>
      </c>
      <c r="P11700" t="s">
        <v>12693</v>
      </c>
    </row>
    <row r="11701" spans="2:16" x14ac:dyDescent="0.25">
      <c r="B11701" t="s">
        <v>13045</v>
      </c>
      <c r="C11701" s="119" t="s">
        <v>60</v>
      </c>
      <c r="D11701" t="s">
        <v>11537</v>
      </c>
      <c r="E11701" t="s">
        <v>11530</v>
      </c>
      <c r="F11701" t="s">
        <v>11540</v>
      </c>
      <c r="G11701" t="s">
        <v>61</v>
      </c>
      <c r="H11701" t="s">
        <v>2</v>
      </c>
      <c r="I11701" t="s">
        <v>11541</v>
      </c>
      <c r="J11701">
        <v>2019</v>
      </c>
      <c r="K11701">
        <v>11796.99</v>
      </c>
      <c r="L11701">
        <v>87</v>
      </c>
      <c r="M11701">
        <v>1</v>
      </c>
      <c r="N11701">
        <f t="shared" si="458"/>
        <v>0</v>
      </c>
      <c r="O11701">
        <f t="shared" si="459"/>
        <v>0</v>
      </c>
      <c r="P11701" t="s">
        <v>12693</v>
      </c>
    </row>
    <row r="11702" spans="2:16" x14ac:dyDescent="0.25">
      <c r="B11702" t="s">
        <v>13046</v>
      </c>
      <c r="C11702" s="119" t="s">
        <v>60</v>
      </c>
      <c r="D11702" t="s">
        <v>11539</v>
      </c>
      <c r="E11702" t="s">
        <v>11530</v>
      </c>
      <c r="F11702" t="s">
        <v>11540</v>
      </c>
      <c r="G11702" t="s">
        <v>61</v>
      </c>
      <c r="H11702" t="s">
        <v>2</v>
      </c>
      <c r="I11702" t="s">
        <v>11541</v>
      </c>
      <c r="J11702">
        <v>2019</v>
      </c>
      <c r="K11702">
        <v>4742.6899999999996</v>
      </c>
      <c r="L11702">
        <v>39</v>
      </c>
      <c r="M11702">
        <v>1</v>
      </c>
      <c r="N11702">
        <f t="shared" si="458"/>
        <v>0</v>
      </c>
      <c r="O11702">
        <f t="shared" si="459"/>
        <v>0</v>
      </c>
      <c r="P11702" t="s">
        <v>12693</v>
      </c>
    </row>
    <row r="11703" spans="2:16" x14ac:dyDescent="0.25">
      <c r="B11703" t="s">
        <v>13047</v>
      </c>
      <c r="C11703" s="119" t="s">
        <v>60</v>
      </c>
      <c r="D11703" t="s">
        <v>11537</v>
      </c>
      <c r="E11703" t="s">
        <v>11530</v>
      </c>
      <c r="F11703" t="s">
        <v>11540</v>
      </c>
      <c r="G11703" t="s">
        <v>61</v>
      </c>
      <c r="H11703" t="s">
        <v>2</v>
      </c>
      <c r="I11703" t="s">
        <v>11541</v>
      </c>
      <c r="J11703">
        <v>2019</v>
      </c>
      <c r="K11703">
        <v>10726.63</v>
      </c>
      <c r="L11703">
        <v>87</v>
      </c>
      <c r="M11703">
        <v>1</v>
      </c>
      <c r="N11703">
        <f t="shared" si="458"/>
        <v>0</v>
      </c>
      <c r="O11703">
        <f t="shared" si="459"/>
        <v>0</v>
      </c>
      <c r="P11703" t="s">
        <v>12693</v>
      </c>
    </row>
    <row r="11704" spans="2:16" x14ac:dyDescent="0.25">
      <c r="B11704" t="s">
        <v>13048</v>
      </c>
      <c r="C11704" s="119" t="s">
        <v>60</v>
      </c>
      <c r="D11704" t="s">
        <v>11537</v>
      </c>
      <c r="E11704" t="s">
        <v>11530</v>
      </c>
      <c r="F11704" t="s">
        <v>11540</v>
      </c>
      <c r="G11704" t="s">
        <v>61</v>
      </c>
      <c r="H11704" t="s">
        <v>2</v>
      </c>
      <c r="I11704" t="s">
        <v>11541</v>
      </c>
      <c r="J11704">
        <v>2019</v>
      </c>
      <c r="K11704">
        <v>4702.7700000000004</v>
      </c>
      <c r="L11704">
        <v>48</v>
      </c>
      <c r="M11704">
        <v>1</v>
      </c>
      <c r="N11704">
        <f t="shared" si="458"/>
        <v>0</v>
      </c>
      <c r="O11704">
        <f t="shared" si="459"/>
        <v>0</v>
      </c>
      <c r="P11704" t="s">
        <v>12693</v>
      </c>
    </row>
    <row r="11705" spans="2:16" x14ac:dyDescent="0.25">
      <c r="B11705" t="s">
        <v>13049</v>
      </c>
      <c r="C11705" s="119" t="s">
        <v>60</v>
      </c>
      <c r="D11705" t="s">
        <v>11537</v>
      </c>
      <c r="E11705" t="s">
        <v>11530</v>
      </c>
      <c r="F11705" t="s">
        <v>11540</v>
      </c>
      <c r="G11705" t="s">
        <v>61</v>
      </c>
      <c r="H11705" t="s">
        <v>2</v>
      </c>
      <c r="I11705" t="s">
        <v>11541</v>
      </c>
      <c r="J11705">
        <v>2019</v>
      </c>
      <c r="K11705">
        <v>3663.82</v>
      </c>
      <c r="L11705">
        <v>33</v>
      </c>
      <c r="M11705">
        <v>1</v>
      </c>
      <c r="N11705">
        <f t="shared" si="458"/>
        <v>0</v>
      </c>
      <c r="O11705">
        <f t="shared" si="459"/>
        <v>0</v>
      </c>
      <c r="P11705" t="s">
        <v>12693</v>
      </c>
    </row>
    <row r="11706" spans="2:16" x14ac:dyDescent="0.25">
      <c r="B11706" t="s">
        <v>13050</v>
      </c>
      <c r="C11706" s="119" t="s">
        <v>60</v>
      </c>
      <c r="D11706" t="s">
        <v>11537</v>
      </c>
      <c r="E11706" t="s">
        <v>11530</v>
      </c>
      <c r="F11706" t="s">
        <v>11540</v>
      </c>
      <c r="G11706" t="s">
        <v>61</v>
      </c>
      <c r="H11706" t="s">
        <v>2</v>
      </c>
      <c r="I11706" t="s">
        <v>11541</v>
      </c>
      <c r="J11706">
        <v>2019</v>
      </c>
      <c r="K11706">
        <v>3363.24</v>
      </c>
      <c r="L11706">
        <v>46</v>
      </c>
      <c r="M11706">
        <v>1</v>
      </c>
      <c r="N11706">
        <f t="shared" si="458"/>
        <v>0</v>
      </c>
      <c r="O11706">
        <f t="shared" si="459"/>
        <v>0</v>
      </c>
      <c r="P11706" t="s">
        <v>12693</v>
      </c>
    </row>
    <row r="11707" spans="2:16" x14ac:dyDescent="0.25">
      <c r="B11707" t="s">
        <v>13051</v>
      </c>
      <c r="C11707" s="119" t="s">
        <v>60</v>
      </c>
      <c r="D11707" t="s">
        <v>11537</v>
      </c>
      <c r="E11707" t="s">
        <v>11530</v>
      </c>
      <c r="F11707" t="s">
        <v>11540</v>
      </c>
      <c r="G11707" t="s">
        <v>61</v>
      </c>
      <c r="H11707" t="s">
        <v>2</v>
      </c>
      <c r="I11707" t="s">
        <v>11541</v>
      </c>
      <c r="J11707">
        <v>2019</v>
      </c>
      <c r="K11707">
        <v>2271.61</v>
      </c>
      <c r="L11707">
        <v>29</v>
      </c>
      <c r="M11707">
        <v>1</v>
      </c>
      <c r="N11707">
        <f t="shared" si="458"/>
        <v>0</v>
      </c>
      <c r="O11707">
        <f t="shared" si="459"/>
        <v>0</v>
      </c>
      <c r="P11707" t="s">
        <v>12691</v>
      </c>
    </row>
    <row r="11708" spans="2:16" x14ac:dyDescent="0.25">
      <c r="B11708" t="s">
        <v>13052</v>
      </c>
      <c r="C11708" s="119" t="s">
        <v>60</v>
      </c>
      <c r="D11708" t="s">
        <v>11537</v>
      </c>
      <c r="E11708" t="s">
        <v>11530</v>
      </c>
      <c r="F11708" t="s">
        <v>11540</v>
      </c>
      <c r="G11708" t="s">
        <v>61</v>
      </c>
      <c r="H11708" t="s">
        <v>2</v>
      </c>
      <c r="I11708" t="s">
        <v>11541</v>
      </c>
      <c r="J11708">
        <v>2019</v>
      </c>
      <c r="K11708">
        <v>8153.59</v>
      </c>
      <c r="L11708">
        <v>66</v>
      </c>
      <c r="M11708">
        <v>1</v>
      </c>
      <c r="N11708">
        <f t="shared" ref="N11708:N11728" si="460">IF(K11708&lt;100,1,0)</f>
        <v>0</v>
      </c>
      <c r="O11708">
        <f t="shared" ref="O11708:O11728" si="461">IF(OR(L11708="",L11708&lt;=0),1,0)</f>
        <v>0</v>
      </c>
      <c r="P11708" t="s">
        <v>12693</v>
      </c>
    </row>
    <row r="11709" spans="2:16" x14ac:dyDescent="0.25">
      <c r="B11709" t="s">
        <v>13053</v>
      </c>
      <c r="C11709" s="119" t="s">
        <v>60</v>
      </c>
      <c r="D11709" t="s">
        <v>11537</v>
      </c>
      <c r="E11709" t="s">
        <v>11530</v>
      </c>
      <c r="F11709" t="s">
        <v>11540</v>
      </c>
      <c r="G11709" t="s">
        <v>61</v>
      </c>
      <c r="H11709" t="s">
        <v>2</v>
      </c>
      <c r="I11709" t="s">
        <v>11541</v>
      </c>
      <c r="J11709">
        <v>2019</v>
      </c>
      <c r="K11709">
        <v>4339.8900000000003</v>
      </c>
      <c r="L11709">
        <v>90</v>
      </c>
      <c r="M11709">
        <v>1</v>
      </c>
      <c r="N11709">
        <f t="shared" si="460"/>
        <v>0</v>
      </c>
      <c r="O11709">
        <f t="shared" si="461"/>
        <v>0</v>
      </c>
      <c r="P11709" t="s">
        <v>12693</v>
      </c>
    </row>
    <row r="11710" spans="2:16" x14ac:dyDescent="0.25">
      <c r="B11710" t="s">
        <v>13054</v>
      </c>
      <c r="C11710" s="119" t="s">
        <v>60</v>
      </c>
      <c r="D11710" t="s">
        <v>11542</v>
      </c>
      <c r="E11710" t="s">
        <v>11530</v>
      </c>
      <c r="F11710" t="s">
        <v>11540</v>
      </c>
      <c r="G11710" t="s">
        <v>61</v>
      </c>
      <c r="H11710" t="s">
        <v>2</v>
      </c>
      <c r="I11710" t="s">
        <v>11541</v>
      </c>
      <c r="J11710">
        <v>2019</v>
      </c>
      <c r="K11710">
        <v>4047.98</v>
      </c>
      <c r="L11710">
        <v>65</v>
      </c>
      <c r="M11710">
        <v>1</v>
      </c>
      <c r="N11710">
        <f t="shared" si="460"/>
        <v>0</v>
      </c>
      <c r="O11710">
        <f t="shared" si="461"/>
        <v>0</v>
      </c>
      <c r="P11710" t="s">
        <v>12693</v>
      </c>
    </row>
    <row r="11711" spans="2:16" x14ac:dyDescent="0.25">
      <c r="B11711" t="s">
        <v>13055</v>
      </c>
      <c r="C11711" s="119" t="s">
        <v>60</v>
      </c>
      <c r="D11711" t="s">
        <v>11537</v>
      </c>
      <c r="E11711" t="s">
        <v>11530</v>
      </c>
      <c r="F11711" t="s">
        <v>11540</v>
      </c>
      <c r="G11711" t="s">
        <v>61</v>
      </c>
      <c r="H11711" t="s">
        <v>2</v>
      </c>
      <c r="I11711" t="s">
        <v>11541</v>
      </c>
      <c r="J11711">
        <v>2019</v>
      </c>
      <c r="K11711">
        <v>4878.76</v>
      </c>
      <c r="L11711">
        <v>64</v>
      </c>
      <c r="M11711">
        <v>1</v>
      </c>
      <c r="N11711">
        <f t="shared" si="460"/>
        <v>0</v>
      </c>
      <c r="O11711">
        <f t="shared" si="461"/>
        <v>0</v>
      </c>
      <c r="P11711" t="s">
        <v>12693</v>
      </c>
    </row>
    <row r="11712" spans="2:16" x14ac:dyDescent="0.25">
      <c r="B11712" t="s">
        <v>13056</v>
      </c>
      <c r="C11712" s="119" t="s">
        <v>60</v>
      </c>
      <c r="D11712" t="s">
        <v>11537</v>
      </c>
      <c r="E11712" t="s">
        <v>11530</v>
      </c>
      <c r="F11712" t="s">
        <v>11540</v>
      </c>
      <c r="G11712" t="s">
        <v>61</v>
      </c>
      <c r="H11712" t="s">
        <v>2</v>
      </c>
      <c r="I11712" t="s">
        <v>11541</v>
      </c>
      <c r="J11712">
        <v>2019</v>
      </c>
      <c r="K11712">
        <v>10274.16</v>
      </c>
      <c r="L11712">
        <v>81</v>
      </c>
      <c r="M11712">
        <v>1</v>
      </c>
      <c r="N11712">
        <f t="shared" si="460"/>
        <v>0</v>
      </c>
      <c r="O11712">
        <f t="shared" si="461"/>
        <v>0</v>
      </c>
      <c r="P11712" t="s">
        <v>12693</v>
      </c>
    </row>
    <row r="11713" spans="2:16" x14ac:dyDescent="0.25">
      <c r="B11713" t="s">
        <v>13057</v>
      </c>
      <c r="C11713" s="119" t="s">
        <v>60</v>
      </c>
      <c r="D11713" t="s">
        <v>11537</v>
      </c>
      <c r="E11713" t="s">
        <v>11530</v>
      </c>
      <c r="F11713" t="s">
        <v>11540</v>
      </c>
      <c r="G11713" t="s">
        <v>61</v>
      </c>
      <c r="H11713" t="s">
        <v>2</v>
      </c>
      <c r="I11713" t="s">
        <v>11541</v>
      </c>
      <c r="J11713">
        <v>2019</v>
      </c>
      <c r="K11713">
        <v>3899.81</v>
      </c>
      <c r="M11713">
        <v>1</v>
      </c>
      <c r="N11713">
        <f t="shared" si="460"/>
        <v>0</v>
      </c>
      <c r="O11713">
        <f t="shared" si="461"/>
        <v>1</v>
      </c>
      <c r="P11713" t="s">
        <v>12693</v>
      </c>
    </row>
    <row r="11714" spans="2:16" x14ac:dyDescent="0.25">
      <c r="B11714" t="s">
        <v>13058</v>
      </c>
      <c r="C11714" s="119" t="s">
        <v>60</v>
      </c>
      <c r="D11714" t="s">
        <v>11537</v>
      </c>
      <c r="E11714" t="s">
        <v>11530</v>
      </c>
      <c r="F11714" t="s">
        <v>11540</v>
      </c>
      <c r="G11714" t="s">
        <v>61</v>
      </c>
      <c r="H11714" t="s">
        <v>2</v>
      </c>
      <c r="I11714" t="s">
        <v>11541</v>
      </c>
      <c r="J11714">
        <v>2019</v>
      </c>
      <c r="K11714">
        <v>14714.32</v>
      </c>
      <c r="L11714">
        <v>75</v>
      </c>
      <c r="M11714">
        <v>1</v>
      </c>
      <c r="N11714">
        <f t="shared" si="460"/>
        <v>0</v>
      </c>
      <c r="O11714">
        <f t="shared" si="461"/>
        <v>0</v>
      </c>
      <c r="P11714" t="s">
        <v>12693</v>
      </c>
    </row>
    <row r="11715" spans="2:16" x14ac:dyDescent="0.25">
      <c r="B11715" t="s">
        <v>13059</v>
      </c>
      <c r="C11715" s="119" t="s">
        <v>60</v>
      </c>
      <c r="D11715" t="s">
        <v>11539</v>
      </c>
      <c r="E11715" t="s">
        <v>11530</v>
      </c>
      <c r="F11715" t="s">
        <v>11540</v>
      </c>
      <c r="G11715" t="s">
        <v>61</v>
      </c>
      <c r="H11715" t="s">
        <v>2</v>
      </c>
      <c r="I11715" t="s">
        <v>11541</v>
      </c>
      <c r="J11715">
        <v>2019</v>
      </c>
      <c r="K11715">
        <v>3709.43</v>
      </c>
      <c r="L11715">
        <v>49</v>
      </c>
      <c r="M11715">
        <v>1</v>
      </c>
      <c r="N11715">
        <f t="shared" si="460"/>
        <v>0</v>
      </c>
      <c r="O11715">
        <f t="shared" si="461"/>
        <v>0</v>
      </c>
      <c r="P11715" t="s">
        <v>12693</v>
      </c>
    </row>
    <row r="11716" spans="2:16" x14ac:dyDescent="0.25">
      <c r="B11716" t="s">
        <v>13060</v>
      </c>
      <c r="C11716" s="119" t="s">
        <v>60</v>
      </c>
      <c r="D11716" t="s">
        <v>11537</v>
      </c>
      <c r="E11716" t="s">
        <v>11530</v>
      </c>
      <c r="F11716" t="s">
        <v>11540</v>
      </c>
      <c r="G11716" t="s">
        <v>61</v>
      </c>
      <c r="H11716" t="s">
        <v>2</v>
      </c>
      <c r="I11716" t="s">
        <v>11541</v>
      </c>
      <c r="J11716">
        <v>2019</v>
      </c>
      <c r="K11716">
        <v>7747.21</v>
      </c>
      <c r="L11716">
        <v>84</v>
      </c>
      <c r="M11716">
        <v>1</v>
      </c>
      <c r="N11716">
        <f t="shared" si="460"/>
        <v>0</v>
      </c>
      <c r="O11716">
        <f t="shared" si="461"/>
        <v>0</v>
      </c>
      <c r="P11716" t="s">
        <v>12693</v>
      </c>
    </row>
    <row r="11717" spans="2:16" x14ac:dyDescent="0.25">
      <c r="B11717" t="s">
        <v>13061</v>
      </c>
      <c r="C11717" s="119" t="s">
        <v>60</v>
      </c>
      <c r="D11717" t="s">
        <v>11537</v>
      </c>
      <c r="E11717" t="s">
        <v>11530</v>
      </c>
      <c r="F11717" t="s">
        <v>11540</v>
      </c>
      <c r="G11717" t="s">
        <v>61</v>
      </c>
      <c r="H11717" t="s">
        <v>2</v>
      </c>
      <c r="I11717" t="s">
        <v>11541</v>
      </c>
      <c r="J11717">
        <v>2019</v>
      </c>
      <c r="K11717">
        <v>3803.54</v>
      </c>
      <c r="L11717">
        <v>44</v>
      </c>
      <c r="M11717">
        <v>1</v>
      </c>
      <c r="N11717">
        <f t="shared" si="460"/>
        <v>0</v>
      </c>
      <c r="O11717">
        <f t="shared" si="461"/>
        <v>0</v>
      </c>
      <c r="P11717" t="s">
        <v>12693</v>
      </c>
    </row>
    <row r="11718" spans="2:16" x14ac:dyDescent="0.25">
      <c r="B11718" t="s">
        <v>13062</v>
      </c>
      <c r="C11718" s="119" t="s">
        <v>60</v>
      </c>
      <c r="D11718" t="s">
        <v>11537</v>
      </c>
      <c r="E11718" t="s">
        <v>11530</v>
      </c>
      <c r="F11718" t="s">
        <v>11540</v>
      </c>
      <c r="G11718" t="s">
        <v>61</v>
      </c>
      <c r="H11718" t="s">
        <v>2</v>
      </c>
      <c r="I11718" t="s">
        <v>11541</v>
      </c>
      <c r="J11718">
        <v>2019</v>
      </c>
      <c r="K11718">
        <v>5051.08</v>
      </c>
      <c r="L11718">
        <v>45</v>
      </c>
      <c r="M11718">
        <v>1</v>
      </c>
      <c r="N11718">
        <f t="shared" si="460"/>
        <v>0</v>
      </c>
      <c r="O11718">
        <f t="shared" si="461"/>
        <v>0</v>
      </c>
      <c r="P11718" t="s">
        <v>12693</v>
      </c>
    </row>
    <row r="11719" spans="2:16" x14ac:dyDescent="0.25">
      <c r="B11719" t="s">
        <v>13063</v>
      </c>
      <c r="C11719" s="119" t="s">
        <v>60</v>
      </c>
      <c r="D11719" t="s">
        <v>11537</v>
      </c>
      <c r="E11719" t="s">
        <v>11530</v>
      </c>
      <c r="F11719" t="s">
        <v>11540</v>
      </c>
      <c r="G11719" t="s">
        <v>61</v>
      </c>
      <c r="H11719" t="s">
        <v>2</v>
      </c>
      <c r="I11719" t="s">
        <v>11541</v>
      </c>
      <c r="J11719">
        <v>2019</v>
      </c>
      <c r="K11719">
        <v>6423.91</v>
      </c>
      <c r="L11719">
        <v>92</v>
      </c>
      <c r="M11719">
        <v>1</v>
      </c>
      <c r="N11719">
        <f t="shared" si="460"/>
        <v>0</v>
      </c>
      <c r="O11719">
        <f t="shared" si="461"/>
        <v>0</v>
      </c>
      <c r="P11719" t="s">
        <v>12693</v>
      </c>
    </row>
    <row r="11720" spans="2:16" x14ac:dyDescent="0.25">
      <c r="B11720" t="s">
        <v>13064</v>
      </c>
      <c r="C11720" s="119" t="s">
        <v>60</v>
      </c>
      <c r="D11720" t="s">
        <v>11537</v>
      </c>
      <c r="E11720" t="s">
        <v>11530</v>
      </c>
      <c r="F11720" t="s">
        <v>11540</v>
      </c>
      <c r="G11720" t="s">
        <v>61</v>
      </c>
      <c r="H11720" t="s">
        <v>2</v>
      </c>
      <c r="I11720" t="s">
        <v>11541</v>
      </c>
      <c r="J11720">
        <v>2019</v>
      </c>
      <c r="K11720">
        <v>13616.72</v>
      </c>
      <c r="L11720">
        <v>54</v>
      </c>
      <c r="M11720">
        <v>1</v>
      </c>
      <c r="N11720">
        <f t="shared" si="460"/>
        <v>0</v>
      </c>
      <c r="O11720">
        <f t="shared" si="461"/>
        <v>0</v>
      </c>
      <c r="P11720" t="s">
        <v>12693</v>
      </c>
    </row>
    <row r="11721" spans="2:16" x14ac:dyDescent="0.25">
      <c r="B11721" t="s">
        <v>13065</v>
      </c>
      <c r="C11721" s="119" t="s">
        <v>60</v>
      </c>
      <c r="D11721" t="s">
        <v>11537</v>
      </c>
      <c r="E11721" t="s">
        <v>11530</v>
      </c>
      <c r="F11721" t="s">
        <v>11540</v>
      </c>
      <c r="G11721" t="s">
        <v>61</v>
      </c>
      <c r="H11721" t="s">
        <v>2</v>
      </c>
      <c r="I11721" t="s">
        <v>11541</v>
      </c>
      <c r="J11721">
        <v>2019</v>
      </c>
      <c r="K11721">
        <v>1044.45</v>
      </c>
      <c r="L11721">
        <v>2</v>
      </c>
      <c r="M11721">
        <v>1</v>
      </c>
      <c r="N11721">
        <f t="shared" si="460"/>
        <v>0</v>
      </c>
      <c r="O11721">
        <f t="shared" si="461"/>
        <v>0</v>
      </c>
      <c r="P11721" t="s">
        <v>12693</v>
      </c>
    </row>
    <row r="11722" spans="2:16" x14ac:dyDescent="0.25">
      <c r="B11722" t="s">
        <v>13066</v>
      </c>
      <c r="C11722" s="119" t="s">
        <v>60</v>
      </c>
      <c r="D11722" t="s">
        <v>11537</v>
      </c>
      <c r="E11722" t="s">
        <v>11530</v>
      </c>
      <c r="F11722" t="s">
        <v>11540</v>
      </c>
      <c r="G11722" t="s">
        <v>61</v>
      </c>
      <c r="H11722" t="s">
        <v>2</v>
      </c>
      <c r="I11722" t="s">
        <v>11541</v>
      </c>
      <c r="J11722">
        <v>2019</v>
      </c>
      <c r="K11722">
        <v>0</v>
      </c>
      <c r="M11722">
        <v>1</v>
      </c>
      <c r="N11722">
        <f t="shared" si="460"/>
        <v>1</v>
      </c>
      <c r="O11722">
        <f t="shared" si="461"/>
        <v>1</v>
      </c>
      <c r="P11722" t="s">
        <v>11528</v>
      </c>
    </row>
    <row r="11723" spans="2:16" x14ac:dyDescent="0.25">
      <c r="B11723" t="s">
        <v>13067</v>
      </c>
      <c r="C11723" s="119" t="s">
        <v>4</v>
      </c>
      <c r="D11723" t="s">
        <v>11537</v>
      </c>
      <c r="E11723" t="s">
        <v>11530</v>
      </c>
      <c r="F11723" t="s">
        <v>11540</v>
      </c>
      <c r="G11723" t="s">
        <v>61</v>
      </c>
      <c r="H11723" t="s">
        <v>2</v>
      </c>
      <c r="I11723" t="s">
        <v>11541</v>
      </c>
      <c r="J11723">
        <v>2019</v>
      </c>
      <c r="K11723">
        <v>1222.54</v>
      </c>
      <c r="L11723">
        <v>69</v>
      </c>
      <c r="M11723">
        <v>1</v>
      </c>
      <c r="N11723">
        <f t="shared" si="460"/>
        <v>0</v>
      </c>
      <c r="O11723">
        <f t="shared" si="461"/>
        <v>0</v>
      </c>
      <c r="P11723" t="s">
        <v>12693</v>
      </c>
    </row>
    <row r="11724" spans="2:16" x14ac:dyDescent="0.25">
      <c r="B11724" t="s">
        <v>13068</v>
      </c>
      <c r="C11724" s="119" t="s">
        <v>4</v>
      </c>
      <c r="D11724" t="s">
        <v>11546</v>
      </c>
      <c r="E11724" t="s">
        <v>11530</v>
      </c>
      <c r="F11724" t="s">
        <v>11540</v>
      </c>
      <c r="G11724" t="s">
        <v>61</v>
      </c>
      <c r="H11724" t="s">
        <v>2</v>
      </c>
      <c r="I11724" t="s">
        <v>11541</v>
      </c>
      <c r="J11724">
        <v>2019</v>
      </c>
      <c r="K11724">
        <v>3793.63</v>
      </c>
      <c r="L11724">
        <v>67</v>
      </c>
      <c r="M11724">
        <v>1</v>
      </c>
      <c r="N11724">
        <f t="shared" si="460"/>
        <v>0</v>
      </c>
      <c r="O11724">
        <f t="shared" si="461"/>
        <v>0</v>
      </c>
      <c r="P11724" t="s">
        <v>12693</v>
      </c>
    </row>
    <row r="11725" spans="2:16" x14ac:dyDescent="0.25">
      <c r="B11725" t="s">
        <v>13069</v>
      </c>
      <c r="C11725" s="119" t="s">
        <v>4</v>
      </c>
      <c r="D11725" t="s">
        <v>11537</v>
      </c>
      <c r="E11725" t="s">
        <v>11530</v>
      </c>
      <c r="F11725" t="s">
        <v>11540</v>
      </c>
      <c r="G11725" t="s">
        <v>61</v>
      </c>
      <c r="H11725" t="s">
        <v>2</v>
      </c>
      <c r="I11725" t="s">
        <v>11541</v>
      </c>
      <c r="J11725">
        <v>2019</v>
      </c>
      <c r="K11725">
        <v>2936.53</v>
      </c>
      <c r="L11725">
        <v>104</v>
      </c>
      <c r="M11725">
        <v>1</v>
      </c>
      <c r="N11725">
        <f t="shared" si="460"/>
        <v>0</v>
      </c>
      <c r="O11725">
        <f t="shared" si="461"/>
        <v>0</v>
      </c>
      <c r="P11725" t="s">
        <v>12693</v>
      </c>
    </row>
    <row r="11726" spans="2:16" x14ac:dyDescent="0.25">
      <c r="B11726" t="s">
        <v>13070</v>
      </c>
      <c r="C11726" s="119" t="s">
        <v>4</v>
      </c>
      <c r="D11726" t="s">
        <v>11537</v>
      </c>
      <c r="E11726" t="s">
        <v>11530</v>
      </c>
      <c r="F11726" t="s">
        <v>11540</v>
      </c>
      <c r="G11726" t="s">
        <v>61</v>
      </c>
      <c r="H11726" t="s">
        <v>2</v>
      </c>
      <c r="I11726" t="s">
        <v>11541</v>
      </c>
      <c r="J11726">
        <v>2019</v>
      </c>
      <c r="K11726">
        <v>7272.4</v>
      </c>
      <c r="L11726">
        <v>88</v>
      </c>
      <c r="M11726">
        <v>1</v>
      </c>
      <c r="N11726">
        <f t="shared" si="460"/>
        <v>0</v>
      </c>
      <c r="O11726">
        <f t="shared" si="461"/>
        <v>0</v>
      </c>
      <c r="P11726" t="s">
        <v>12693</v>
      </c>
    </row>
    <row r="11727" spans="2:16" x14ac:dyDescent="0.25">
      <c r="B11727" t="s">
        <v>13071</v>
      </c>
      <c r="C11727" s="119" t="s">
        <v>4</v>
      </c>
      <c r="D11727" t="s">
        <v>11537</v>
      </c>
      <c r="E11727" t="s">
        <v>11530</v>
      </c>
      <c r="F11727" t="s">
        <v>11540</v>
      </c>
      <c r="G11727" t="s">
        <v>61</v>
      </c>
      <c r="H11727" t="s">
        <v>2</v>
      </c>
      <c r="I11727" t="s">
        <v>11541</v>
      </c>
      <c r="J11727">
        <v>2019</v>
      </c>
      <c r="K11727">
        <v>1333.52</v>
      </c>
      <c r="L11727">
        <v>62</v>
      </c>
      <c r="M11727">
        <v>1</v>
      </c>
      <c r="N11727">
        <f t="shared" si="460"/>
        <v>0</v>
      </c>
      <c r="O11727">
        <f t="shared" si="461"/>
        <v>0</v>
      </c>
      <c r="P11727" t="s">
        <v>12691</v>
      </c>
    </row>
    <row r="11728" spans="2:16" x14ac:dyDescent="0.25">
      <c r="B11728" t="s">
        <v>13072</v>
      </c>
      <c r="C11728" s="119" t="s">
        <v>4</v>
      </c>
      <c r="D11728" t="s">
        <v>11537</v>
      </c>
      <c r="E11728" t="s">
        <v>11530</v>
      </c>
      <c r="F11728" t="s">
        <v>11540</v>
      </c>
      <c r="G11728" t="s">
        <v>61</v>
      </c>
      <c r="H11728" t="s">
        <v>2</v>
      </c>
      <c r="I11728" t="s">
        <v>11533</v>
      </c>
      <c r="J11728">
        <v>2019</v>
      </c>
      <c r="K11728">
        <v>1289.46</v>
      </c>
      <c r="L11728">
        <v>49</v>
      </c>
      <c r="M11728">
        <v>1</v>
      </c>
      <c r="N11728">
        <f t="shared" si="460"/>
        <v>0</v>
      </c>
      <c r="O11728">
        <f t="shared" si="461"/>
        <v>0</v>
      </c>
      <c r="P11728" t="s">
        <v>12693</v>
      </c>
    </row>
    <row r="11729" spans="2:16" x14ac:dyDescent="0.25">
      <c r="B11729" t="s">
        <v>13074</v>
      </c>
      <c r="C11729" s="119" t="s">
        <v>209</v>
      </c>
      <c r="D11729" t="s">
        <v>11537</v>
      </c>
      <c r="E11729" t="s">
        <v>11530</v>
      </c>
      <c r="F11729" t="s">
        <v>11526</v>
      </c>
      <c r="G11729" t="s">
        <v>5</v>
      </c>
      <c r="H11729" t="s">
        <v>18</v>
      </c>
      <c r="I11729" t="s">
        <v>11529</v>
      </c>
      <c r="J11729">
        <v>2019</v>
      </c>
      <c r="K11729">
        <v>2218.11</v>
      </c>
      <c r="L11729">
        <v>56</v>
      </c>
      <c r="M11729">
        <v>1</v>
      </c>
      <c r="N11729">
        <f t="shared" ref="N11729:N11741" si="462">IF(K11729&lt;100,1,0)</f>
        <v>0</v>
      </c>
      <c r="O11729">
        <f t="shared" ref="O11729:O11741" si="463">IF(OR(L11729="",L11729&lt;=0),1,0)</f>
        <v>0</v>
      </c>
      <c r="P11729" t="s">
        <v>11528</v>
      </c>
    </row>
    <row r="11730" spans="2:16" x14ac:dyDescent="0.25">
      <c r="B11730" t="s">
        <v>13075</v>
      </c>
      <c r="C11730" s="119" t="s">
        <v>209</v>
      </c>
      <c r="D11730" t="s">
        <v>11537</v>
      </c>
      <c r="E11730" t="s">
        <v>11530</v>
      </c>
      <c r="F11730" t="s">
        <v>11526</v>
      </c>
      <c r="G11730" t="s">
        <v>5</v>
      </c>
      <c r="H11730" t="s">
        <v>18</v>
      </c>
      <c r="I11730" t="s">
        <v>11529</v>
      </c>
      <c r="J11730">
        <v>2019</v>
      </c>
      <c r="K11730">
        <v>20834.68</v>
      </c>
      <c r="L11730">
        <v>872</v>
      </c>
      <c r="M11730">
        <v>1</v>
      </c>
      <c r="N11730">
        <f t="shared" si="462"/>
        <v>0</v>
      </c>
      <c r="O11730">
        <f t="shared" si="463"/>
        <v>0</v>
      </c>
      <c r="P11730" t="s">
        <v>11528</v>
      </c>
    </row>
    <row r="11731" spans="2:16" x14ac:dyDescent="0.25">
      <c r="B11731" t="s">
        <v>13076</v>
      </c>
      <c r="C11731" s="119" t="s">
        <v>209</v>
      </c>
      <c r="D11731" t="s">
        <v>11537</v>
      </c>
      <c r="E11731" t="s">
        <v>11530</v>
      </c>
      <c r="F11731" t="s">
        <v>11526</v>
      </c>
      <c r="G11731" t="s">
        <v>5</v>
      </c>
      <c r="H11731" t="s">
        <v>18</v>
      </c>
      <c r="I11731" t="s">
        <v>11529</v>
      </c>
      <c r="J11731">
        <v>2019</v>
      </c>
      <c r="K11731">
        <v>17802.12</v>
      </c>
      <c r="L11731">
        <v>840</v>
      </c>
      <c r="M11731">
        <v>1</v>
      </c>
      <c r="N11731">
        <f t="shared" si="462"/>
        <v>0</v>
      </c>
      <c r="O11731">
        <f t="shared" si="463"/>
        <v>0</v>
      </c>
      <c r="P11731" t="s">
        <v>11528</v>
      </c>
    </row>
    <row r="11732" spans="2:16" x14ac:dyDescent="0.25">
      <c r="B11732" t="s">
        <v>13077</v>
      </c>
      <c r="C11732" s="119" t="s">
        <v>209</v>
      </c>
      <c r="D11732" t="s">
        <v>11542</v>
      </c>
      <c r="E11732" t="s">
        <v>11530</v>
      </c>
      <c r="F11732" t="s">
        <v>11526</v>
      </c>
      <c r="G11732" t="s">
        <v>5</v>
      </c>
      <c r="H11732" t="s">
        <v>18</v>
      </c>
      <c r="I11732" t="s">
        <v>11529</v>
      </c>
      <c r="J11732">
        <v>2019</v>
      </c>
      <c r="K11732">
        <v>18516.98</v>
      </c>
      <c r="L11732">
        <v>422</v>
      </c>
      <c r="M11732">
        <v>1</v>
      </c>
      <c r="N11732">
        <f t="shared" si="462"/>
        <v>0</v>
      </c>
      <c r="O11732">
        <f t="shared" si="463"/>
        <v>0</v>
      </c>
      <c r="P11732" t="s">
        <v>11528</v>
      </c>
    </row>
    <row r="11733" spans="2:16" x14ac:dyDescent="0.25">
      <c r="B11733" t="s">
        <v>13078</v>
      </c>
      <c r="C11733" s="119" t="s">
        <v>209</v>
      </c>
      <c r="D11733" t="s">
        <v>15550</v>
      </c>
      <c r="E11733" t="s">
        <v>11530</v>
      </c>
      <c r="F11733" t="s">
        <v>11526</v>
      </c>
      <c r="G11733" t="s">
        <v>5</v>
      </c>
      <c r="H11733" t="s">
        <v>18</v>
      </c>
      <c r="I11733" t="s">
        <v>11529</v>
      </c>
      <c r="J11733">
        <v>2019</v>
      </c>
      <c r="K11733">
        <v>4438.4799999999996</v>
      </c>
      <c r="L11733">
        <v>4</v>
      </c>
      <c r="M11733">
        <v>1</v>
      </c>
      <c r="N11733">
        <f t="shared" si="462"/>
        <v>0</v>
      </c>
      <c r="O11733">
        <f t="shared" si="463"/>
        <v>0</v>
      </c>
      <c r="P11733" t="s">
        <v>11528</v>
      </c>
    </row>
    <row r="11734" spans="2:16" x14ac:dyDescent="0.25">
      <c r="B11734" t="s">
        <v>13079</v>
      </c>
      <c r="C11734" s="119" t="s">
        <v>209</v>
      </c>
      <c r="D11734" t="s">
        <v>11537</v>
      </c>
      <c r="E11734" t="s">
        <v>11530</v>
      </c>
      <c r="F11734" t="s">
        <v>11526</v>
      </c>
      <c r="G11734" t="s">
        <v>5</v>
      </c>
      <c r="H11734" t="s">
        <v>18</v>
      </c>
      <c r="I11734" t="s">
        <v>11529</v>
      </c>
      <c r="J11734">
        <v>2019</v>
      </c>
      <c r="K11734">
        <v>62344.97</v>
      </c>
      <c r="L11734">
        <v>573</v>
      </c>
      <c r="M11734">
        <v>1</v>
      </c>
      <c r="N11734">
        <f t="shared" si="462"/>
        <v>0</v>
      </c>
      <c r="O11734">
        <f t="shared" si="463"/>
        <v>0</v>
      </c>
      <c r="P11734" t="s">
        <v>11528</v>
      </c>
    </row>
    <row r="11735" spans="2:16" x14ac:dyDescent="0.25">
      <c r="B11735" t="s">
        <v>13080</v>
      </c>
      <c r="C11735" s="119" t="s">
        <v>209</v>
      </c>
      <c r="D11735" t="s">
        <v>11539</v>
      </c>
      <c r="E11735" t="s">
        <v>11530</v>
      </c>
      <c r="F11735" t="s">
        <v>11526</v>
      </c>
      <c r="G11735" t="s">
        <v>5</v>
      </c>
      <c r="H11735" t="s">
        <v>18</v>
      </c>
      <c r="I11735" t="s">
        <v>11529</v>
      </c>
      <c r="J11735">
        <v>2019</v>
      </c>
      <c r="K11735">
        <v>0</v>
      </c>
      <c r="L11735">
        <v>0</v>
      </c>
      <c r="M11735">
        <v>1</v>
      </c>
      <c r="N11735">
        <f t="shared" si="462"/>
        <v>1</v>
      </c>
      <c r="O11735">
        <f t="shared" si="463"/>
        <v>1</v>
      </c>
      <c r="P11735" t="s">
        <v>11528</v>
      </c>
    </row>
    <row r="11736" spans="2:16" x14ac:dyDescent="0.25">
      <c r="B11736" t="s">
        <v>13081</v>
      </c>
      <c r="C11736" s="119" t="s">
        <v>209</v>
      </c>
      <c r="D11736" t="s">
        <v>11537</v>
      </c>
      <c r="E11736" t="s">
        <v>11530</v>
      </c>
      <c r="F11736" t="s">
        <v>11526</v>
      </c>
      <c r="G11736" t="s">
        <v>61</v>
      </c>
      <c r="H11736" t="s">
        <v>2</v>
      </c>
      <c r="I11736" t="s">
        <v>11529</v>
      </c>
      <c r="J11736">
        <v>2019</v>
      </c>
      <c r="K11736">
        <v>3404</v>
      </c>
      <c r="L11736">
        <v>117</v>
      </c>
      <c r="M11736">
        <v>1</v>
      </c>
      <c r="N11736">
        <f t="shared" si="462"/>
        <v>0</v>
      </c>
      <c r="O11736">
        <f t="shared" si="463"/>
        <v>0</v>
      </c>
      <c r="P11736" t="s">
        <v>11528</v>
      </c>
    </row>
    <row r="11737" spans="2:16" x14ac:dyDescent="0.25">
      <c r="B11737" t="s">
        <v>13082</v>
      </c>
      <c r="C11737" s="119" t="s">
        <v>209</v>
      </c>
      <c r="D11737" t="s">
        <v>11537</v>
      </c>
      <c r="E11737" t="s">
        <v>11530</v>
      </c>
      <c r="F11737" t="s">
        <v>11526</v>
      </c>
      <c r="G11737" t="s">
        <v>61</v>
      </c>
      <c r="H11737" t="s">
        <v>2</v>
      </c>
      <c r="I11737" t="s">
        <v>11551</v>
      </c>
      <c r="J11737">
        <v>2019</v>
      </c>
      <c r="K11737">
        <v>22577.61</v>
      </c>
      <c r="L11737">
        <v>60</v>
      </c>
      <c r="M11737">
        <v>1</v>
      </c>
      <c r="N11737">
        <f t="shared" si="462"/>
        <v>0</v>
      </c>
      <c r="O11737">
        <f t="shared" si="463"/>
        <v>0</v>
      </c>
      <c r="P11737" t="s">
        <v>11528</v>
      </c>
    </row>
    <row r="11738" spans="2:16" x14ac:dyDescent="0.25">
      <c r="B11738" t="s">
        <v>13083</v>
      </c>
      <c r="C11738" s="119" t="s">
        <v>209</v>
      </c>
      <c r="D11738" t="s">
        <v>11537</v>
      </c>
      <c r="E11738" t="s">
        <v>11530</v>
      </c>
      <c r="F11738" t="s">
        <v>11526</v>
      </c>
      <c r="G11738" t="s">
        <v>61</v>
      </c>
      <c r="H11738" t="s">
        <v>2</v>
      </c>
      <c r="I11738" t="s">
        <v>11529</v>
      </c>
      <c r="J11738">
        <v>2019</v>
      </c>
      <c r="K11738">
        <v>14252.89</v>
      </c>
      <c r="L11738">
        <v>76</v>
      </c>
      <c r="M11738">
        <v>1</v>
      </c>
      <c r="N11738">
        <f t="shared" si="462"/>
        <v>0</v>
      </c>
      <c r="O11738">
        <f t="shared" si="463"/>
        <v>0</v>
      </c>
      <c r="P11738" t="s">
        <v>11528</v>
      </c>
    </row>
    <row r="11739" spans="2:16" x14ac:dyDescent="0.25">
      <c r="B11739" t="s">
        <v>13084</v>
      </c>
      <c r="C11739" s="119" t="s">
        <v>209</v>
      </c>
      <c r="D11739" t="s">
        <v>11537</v>
      </c>
      <c r="E11739" t="s">
        <v>11530</v>
      </c>
      <c r="F11739" t="s">
        <v>11526</v>
      </c>
      <c r="G11739" t="s">
        <v>61</v>
      </c>
      <c r="H11739" t="s">
        <v>2</v>
      </c>
      <c r="I11739" t="s">
        <v>11529</v>
      </c>
      <c r="J11739">
        <v>2019</v>
      </c>
      <c r="K11739">
        <v>10127.879999999999</v>
      </c>
      <c r="L11739">
        <v>76</v>
      </c>
      <c r="M11739">
        <v>1</v>
      </c>
      <c r="N11739">
        <f t="shared" si="462"/>
        <v>0</v>
      </c>
      <c r="O11739">
        <f t="shared" si="463"/>
        <v>0</v>
      </c>
      <c r="P11739" t="s">
        <v>11528</v>
      </c>
    </row>
    <row r="11740" spans="2:16" x14ac:dyDescent="0.25">
      <c r="B11740" t="s">
        <v>13085</v>
      </c>
      <c r="C11740" s="119" t="s">
        <v>209</v>
      </c>
      <c r="D11740" t="s">
        <v>11537</v>
      </c>
      <c r="E11740" t="s">
        <v>11530</v>
      </c>
      <c r="F11740" t="s">
        <v>11526</v>
      </c>
      <c r="G11740" t="s">
        <v>61</v>
      </c>
      <c r="H11740" t="s">
        <v>2</v>
      </c>
      <c r="I11740" t="s">
        <v>11529</v>
      </c>
      <c r="J11740">
        <v>2019</v>
      </c>
      <c r="K11740">
        <v>10031.42</v>
      </c>
      <c r="L11740">
        <v>27</v>
      </c>
      <c r="M11740">
        <v>1</v>
      </c>
      <c r="N11740">
        <f t="shared" si="462"/>
        <v>0</v>
      </c>
      <c r="O11740">
        <f t="shared" si="463"/>
        <v>0</v>
      </c>
      <c r="P11740" t="s">
        <v>11528</v>
      </c>
    </row>
    <row r="11741" spans="2:16" x14ac:dyDescent="0.25">
      <c r="B11741" t="s">
        <v>13086</v>
      </c>
      <c r="C11741" s="119" t="s">
        <v>209</v>
      </c>
      <c r="D11741" t="s">
        <v>11537</v>
      </c>
      <c r="E11741" t="s">
        <v>11530</v>
      </c>
      <c r="F11741" t="s">
        <v>11526</v>
      </c>
      <c r="G11741" t="s">
        <v>61</v>
      </c>
      <c r="H11741" t="s">
        <v>2</v>
      </c>
      <c r="I11741" t="s">
        <v>11529</v>
      </c>
      <c r="J11741">
        <v>2019</v>
      </c>
      <c r="K11741">
        <v>24414.62</v>
      </c>
      <c r="L11741">
        <v>127</v>
      </c>
      <c r="M11741">
        <v>1</v>
      </c>
      <c r="N11741">
        <f t="shared" si="462"/>
        <v>0</v>
      </c>
      <c r="O11741">
        <f t="shared" si="463"/>
        <v>0</v>
      </c>
      <c r="P11741" t="s">
        <v>11528</v>
      </c>
    </row>
    <row r="11742" spans="2:16" x14ac:dyDescent="0.25">
      <c r="B11742" t="s">
        <v>13087</v>
      </c>
      <c r="C11742" s="119" t="s">
        <v>209</v>
      </c>
      <c r="D11742" t="s">
        <v>11544</v>
      </c>
      <c r="E11742" t="s">
        <v>11530</v>
      </c>
      <c r="F11742" t="s">
        <v>11526</v>
      </c>
      <c r="G11742" t="s">
        <v>61</v>
      </c>
      <c r="H11742" t="s">
        <v>18</v>
      </c>
      <c r="I11742" t="s">
        <v>11533</v>
      </c>
      <c r="J11742">
        <v>2019</v>
      </c>
      <c r="K11742">
        <v>3783.89</v>
      </c>
      <c r="L11742">
        <v>51</v>
      </c>
      <c r="M11742">
        <v>1</v>
      </c>
      <c r="N11742">
        <f t="shared" ref="N11742:N11750" si="464">IF(K11742&lt;100,1,0)</f>
        <v>0</v>
      </c>
      <c r="O11742">
        <f t="shared" ref="O11742:O11750" si="465">IF(OR(L11742="",L11742&lt;=0),1,0)</f>
        <v>0</v>
      </c>
      <c r="P11742" t="s">
        <v>11528</v>
      </c>
    </row>
    <row r="11743" spans="2:16" x14ac:dyDescent="0.25">
      <c r="B11743" t="s">
        <v>13088</v>
      </c>
      <c r="C11743" s="119" t="s">
        <v>209</v>
      </c>
      <c r="D11743" t="s">
        <v>11537</v>
      </c>
      <c r="E11743" t="s">
        <v>11530</v>
      </c>
      <c r="F11743" t="s">
        <v>11526</v>
      </c>
      <c r="G11743" t="s">
        <v>61</v>
      </c>
      <c r="H11743" t="s">
        <v>18</v>
      </c>
      <c r="I11743" t="s">
        <v>11529</v>
      </c>
      <c r="J11743">
        <v>2019</v>
      </c>
      <c r="K11743">
        <v>5219.41</v>
      </c>
      <c r="L11743">
        <v>88</v>
      </c>
      <c r="M11743">
        <v>1</v>
      </c>
      <c r="N11743">
        <f t="shared" si="464"/>
        <v>0</v>
      </c>
      <c r="O11743">
        <f t="shared" si="465"/>
        <v>0</v>
      </c>
      <c r="P11743" t="s">
        <v>11528</v>
      </c>
    </row>
    <row r="11744" spans="2:16" x14ac:dyDescent="0.25">
      <c r="B11744" t="s">
        <v>13089</v>
      </c>
      <c r="C11744" s="119" t="s">
        <v>209</v>
      </c>
      <c r="D11744" t="s">
        <v>11537</v>
      </c>
      <c r="E11744" t="s">
        <v>11530</v>
      </c>
      <c r="F11744" t="s">
        <v>11526</v>
      </c>
      <c r="G11744" t="s">
        <v>61</v>
      </c>
      <c r="H11744" t="s">
        <v>18</v>
      </c>
      <c r="I11744" t="s">
        <v>11529</v>
      </c>
      <c r="J11744">
        <v>2019</v>
      </c>
      <c r="K11744">
        <v>49674.94</v>
      </c>
      <c r="L11744">
        <v>1016</v>
      </c>
      <c r="M11744">
        <v>1</v>
      </c>
      <c r="N11744">
        <f t="shared" si="464"/>
        <v>0</v>
      </c>
      <c r="O11744">
        <f t="shared" si="465"/>
        <v>0</v>
      </c>
      <c r="P11744" t="s">
        <v>11528</v>
      </c>
    </row>
    <row r="11745" spans="2:16" x14ac:dyDescent="0.25">
      <c r="B11745" t="s">
        <v>13090</v>
      </c>
      <c r="C11745" s="119" t="s">
        <v>209</v>
      </c>
      <c r="D11745" t="s">
        <v>11550</v>
      </c>
      <c r="E11745" t="s">
        <v>11530</v>
      </c>
      <c r="F11745" t="s">
        <v>11526</v>
      </c>
      <c r="G11745" t="s">
        <v>61</v>
      </c>
      <c r="H11745" t="s">
        <v>18</v>
      </c>
      <c r="I11745" t="s">
        <v>11529</v>
      </c>
      <c r="J11745">
        <v>2019</v>
      </c>
      <c r="K11745">
        <v>9842.02</v>
      </c>
      <c r="L11745">
        <v>170</v>
      </c>
      <c r="M11745">
        <v>1</v>
      </c>
      <c r="N11745">
        <f t="shared" si="464"/>
        <v>0</v>
      </c>
      <c r="O11745">
        <f t="shared" si="465"/>
        <v>0</v>
      </c>
      <c r="P11745" t="s">
        <v>11528</v>
      </c>
    </row>
    <row r="11746" spans="2:16" x14ac:dyDescent="0.25">
      <c r="B11746" t="s">
        <v>13091</v>
      </c>
      <c r="C11746" s="119" t="s">
        <v>209</v>
      </c>
      <c r="D11746" t="s">
        <v>11542</v>
      </c>
      <c r="E11746" t="s">
        <v>11530</v>
      </c>
      <c r="F11746" t="s">
        <v>11526</v>
      </c>
      <c r="G11746" t="s">
        <v>61</v>
      </c>
      <c r="H11746" t="s">
        <v>18</v>
      </c>
      <c r="I11746" t="s">
        <v>11535</v>
      </c>
      <c r="J11746">
        <v>2019</v>
      </c>
      <c r="K11746">
        <v>221944.02</v>
      </c>
      <c r="L11746">
        <v>1322</v>
      </c>
      <c r="M11746">
        <v>1</v>
      </c>
      <c r="N11746">
        <f t="shared" si="464"/>
        <v>0</v>
      </c>
      <c r="O11746">
        <f t="shared" si="465"/>
        <v>0</v>
      </c>
      <c r="P11746" t="s">
        <v>11528</v>
      </c>
    </row>
    <row r="11747" spans="2:16" x14ac:dyDescent="0.25">
      <c r="B11747" t="s">
        <v>13092</v>
      </c>
      <c r="C11747" s="119" t="s">
        <v>209</v>
      </c>
      <c r="D11747" t="s">
        <v>11537</v>
      </c>
      <c r="E11747" t="s">
        <v>11530</v>
      </c>
      <c r="F11747" t="s">
        <v>11526</v>
      </c>
      <c r="G11747" t="s">
        <v>61</v>
      </c>
      <c r="H11747" t="s">
        <v>18</v>
      </c>
      <c r="I11747" t="s">
        <v>11529</v>
      </c>
      <c r="J11747">
        <v>2019</v>
      </c>
      <c r="K11747">
        <v>8045.21</v>
      </c>
      <c r="L11747">
        <v>50</v>
      </c>
      <c r="M11747">
        <v>1</v>
      </c>
      <c r="N11747">
        <f t="shared" si="464"/>
        <v>0</v>
      </c>
      <c r="O11747">
        <f t="shared" si="465"/>
        <v>0</v>
      </c>
      <c r="P11747" t="s">
        <v>11528</v>
      </c>
    </row>
    <row r="11748" spans="2:16" x14ac:dyDescent="0.25">
      <c r="B11748" t="s">
        <v>13093</v>
      </c>
      <c r="C11748" s="119" t="s">
        <v>209</v>
      </c>
      <c r="D11748" t="s">
        <v>11550</v>
      </c>
      <c r="E11748" t="s">
        <v>11530</v>
      </c>
      <c r="F11748" t="s">
        <v>11526</v>
      </c>
      <c r="G11748" t="s">
        <v>61</v>
      </c>
      <c r="H11748" t="s">
        <v>18</v>
      </c>
      <c r="I11748" t="s">
        <v>11529</v>
      </c>
      <c r="J11748">
        <v>2019</v>
      </c>
      <c r="K11748">
        <v>26413.65</v>
      </c>
      <c r="L11748">
        <v>338</v>
      </c>
      <c r="M11748">
        <v>1</v>
      </c>
      <c r="N11748">
        <f t="shared" si="464"/>
        <v>0</v>
      </c>
      <c r="O11748">
        <f t="shared" si="465"/>
        <v>0</v>
      </c>
      <c r="P11748" t="s">
        <v>11528</v>
      </c>
    </row>
    <row r="11749" spans="2:16" x14ac:dyDescent="0.25">
      <c r="B11749" t="s">
        <v>13094</v>
      </c>
      <c r="C11749" s="119" t="s">
        <v>209</v>
      </c>
      <c r="D11749" t="s">
        <v>11542</v>
      </c>
      <c r="E11749" t="s">
        <v>11530</v>
      </c>
      <c r="F11749" t="s">
        <v>11526</v>
      </c>
      <c r="G11749" t="s">
        <v>61</v>
      </c>
      <c r="H11749" t="s">
        <v>18</v>
      </c>
      <c r="I11749" t="s">
        <v>11551</v>
      </c>
      <c r="J11749">
        <v>2019</v>
      </c>
      <c r="K11749">
        <v>18007.400000000001</v>
      </c>
      <c r="L11749">
        <v>113</v>
      </c>
      <c r="M11749">
        <v>1</v>
      </c>
      <c r="N11749">
        <f t="shared" si="464"/>
        <v>0</v>
      </c>
      <c r="O11749">
        <f t="shared" si="465"/>
        <v>0</v>
      </c>
      <c r="P11749" t="s">
        <v>11528</v>
      </c>
    </row>
    <row r="11750" spans="2:16" x14ac:dyDescent="0.25">
      <c r="B11750" t="s">
        <v>13095</v>
      </c>
      <c r="C11750" s="119" t="s">
        <v>209</v>
      </c>
      <c r="D11750" t="s">
        <v>11537</v>
      </c>
      <c r="E11750" t="s">
        <v>11530</v>
      </c>
      <c r="F11750" t="s">
        <v>11526</v>
      </c>
      <c r="G11750" t="s">
        <v>61</v>
      </c>
      <c r="H11750" t="s">
        <v>18</v>
      </c>
      <c r="I11750" t="s">
        <v>11529</v>
      </c>
      <c r="J11750">
        <v>2019</v>
      </c>
      <c r="K11750">
        <v>9186.18</v>
      </c>
      <c r="L11750">
        <v>115</v>
      </c>
      <c r="M11750">
        <v>1</v>
      </c>
      <c r="N11750">
        <f t="shared" si="464"/>
        <v>0</v>
      </c>
      <c r="O11750">
        <f t="shared" si="465"/>
        <v>0</v>
      </c>
      <c r="P11750" t="s">
        <v>11528</v>
      </c>
    </row>
    <row r="11751" spans="2:16" x14ac:dyDescent="0.25">
      <c r="B11751" t="s">
        <v>13096</v>
      </c>
      <c r="C11751" s="119" t="s">
        <v>209</v>
      </c>
      <c r="D11751" t="s">
        <v>11568</v>
      </c>
      <c r="E11751" t="s">
        <v>11530</v>
      </c>
      <c r="F11751" t="s">
        <v>11526</v>
      </c>
      <c r="G11751" t="s">
        <v>61</v>
      </c>
      <c r="H11751" t="s">
        <v>18</v>
      </c>
      <c r="I11751" t="s">
        <v>11529</v>
      </c>
      <c r="J11751">
        <v>2019</v>
      </c>
      <c r="K11751">
        <v>7662.4</v>
      </c>
      <c r="L11751">
        <v>550</v>
      </c>
      <c r="M11751">
        <v>1</v>
      </c>
      <c r="N11751">
        <f t="shared" ref="N11751:N11778" si="466">IF(K11751&lt;100,1,0)</f>
        <v>0</v>
      </c>
      <c r="O11751">
        <f t="shared" ref="O11751:O11778" si="467">IF(OR(L11751="",L11751&lt;=0),1,0)</f>
        <v>0</v>
      </c>
      <c r="P11751" t="s">
        <v>11528</v>
      </c>
    </row>
    <row r="11752" spans="2:16" x14ac:dyDescent="0.25">
      <c r="B11752" t="s">
        <v>13097</v>
      </c>
      <c r="C11752" s="119" t="s">
        <v>209</v>
      </c>
      <c r="D11752" t="s">
        <v>11568</v>
      </c>
      <c r="E11752" t="s">
        <v>11530</v>
      </c>
      <c r="F11752" t="s">
        <v>11526</v>
      </c>
      <c r="G11752" t="s">
        <v>61</v>
      </c>
      <c r="H11752" t="s">
        <v>18</v>
      </c>
      <c r="I11752" t="s">
        <v>11533</v>
      </c>
      <c r="J11752">
        <v>2019</v>
      </c>
      <c r="K11752">
        <v>29.68</v>
      </c>
      <c r="L11752">
        <v>71</v>
      </c>
      <c r="M11752">
        <v>1</v>
      </c>
      <c r="N11752">
        <f t="shared" si="466"/>
        <v>1</v>
      </c>
      <c r="O11752">
        <f t="shared" si="467"/>
        <v>0</v>
      </c>
      <c r="P11752" t="s">
        <v>11528</v>
      </c>
    </row>
    <row r="11753" spans="2:16" x14ac:dyDescent="0.25">
      <c r="B11753" t="s">
        <v>13098</v>
      </c>
      <c r="C11753" s="119" t="s">
        <v>209</v>
      </c>
      <c r="D11753" t="s">
        <v>11568</v>
      </c>
      <c r="E11753" t="s">
        <v>11530</v>
      </c>
      <c r="F11753" t="s">
        <v>11526</v>
      </c>
      <c r="G11753" t="s">
        <v>61</v>
      </c>
      <c r="H11753" t="s">
        <v>18</v>
      </c>
      <c r="I11753" t="s">
        <v>11529</v>
      </c>
      <c r="J11753">
        <v>2019</v>
      </c>
      <c r="K11753">
        <v>8809.0300000000007</v>
      </c>
      <c r="L11753">
        <v>581</v>
      </c>
      <c r="M11753">
        <v>1</v>
      </c>
      <c r="N11753">
        <f t="shared" si="466"/>
        <v>0</v>
      </c>
      <c r="O11753">
        <f t="shared" si="467"/>
        <v>0</v>
      </c>
      <c r="P11753" t="s">
        <v>11528</v>
      </c>
    </row>
    <row r="11754" spans="2:16" x14ac:dyDescent="0.25">
      <c r="B11754" t="s">
        <v>13099</v>
      </c>
      <c r="C11754" s="119" t="s">
        <v>209</v>
      </c>
      <c r="D11754" t="s">
        <v>11568</v>
      </c>
      <c r="E11754" t="s">
        <v>11530</v>
      </c>
      <c r="F11754" t="s">
        <v>11526</v>
      </c>
      <c r="G11754" t="s">
        <v>61</v>
      </c>
      <c r="H11754" t="s">
        <v>18</v>
      </c>
      <c r="I11754" t="s">
        <v>11533</v>
      </c>
      <c r="J11754">
        <v>2019</v>
      </c>
      <c r="K11754">
        <v>26.34</v>
      </c>
      <c r="L11754">
        <v>63</v>
      </c>
      <c r="M11754">
        <v>1</v>
      </c>
      <c r="N11754">
        <f t="shared" si="466"/>
        <v>1</v>
      </c>
      <c r="O11754">
        <f t="shared" si="467"/>
        <v>0</v>
      </c>
      <c r="P11754" t="s">
        <v>11528</v>
      </c>
    </row>
    <row r="11755" spans="2:16" x14ac:dyDescent="0.25">
      <c r="B11755" t="s">
        <v>13100</v>
      </c>
      <c r="C11755" s="119" t="s">
        <v>209</v>
      </c>
      <c r="D11755" t="s">
        <v>11539</v>
      </c>
      <c r="E11755" t="s">
        <v>11530</v>
      </c>
      <c r="F11755" t="s">
        <v>11526</v>
      </c>
      <c r="G11755" t="s">
        <v>5</v>
      </c>
      <c r="H11755" t="s">
        <v>18</v>
      </c>
      <c r="I11755" t="s">
        <v>11529</v>
      </c>
      <c r="J11755">
        <v>2019</v>
      </c>
      <c r="K11755">
        <v>1843.45</v>
      </c>
      <c r="L11755">
        <v>213</v>
      </c>
      <c r="M11755">
        <v>1</v>
      </c>
      <c r="N11755">
        <f t="shared" si="466"/>
        <v>0</v>
      </c>
      <c r="O11755">
        <f t="shared" si="467"/>
        <v>0</v>
      </c>
      <c r="P11755" t="s">
        <v>11528</v>
      </c>
    </row>
    <row r="11756" spans="2:16" x14ac:dyDescent="0.25">
      <c r="B11756" t="s">
        <v>13101</v>
      </c>
      <c r="C11756" s="119" t="s">
        <v>209</v>
      </c>
      <c r="D11756" t="s">
        <v>11539</v>
      </c>
      <c r="E11756" t="s">
        <v>11530</v>
      </c>
      <c r="F11756" t="s">
        <v>11526</v>
      </c>
      <c r="G11756" t="s">
        <v>5</v>
      </c>
      <c r="H11756" t="s">
        <v>18</v>
      </c>
      <c r="I11756" t="s">
        <v>11551</v>
      </c>
      <c r="J11756">
        <v>2019</v>
      </c>
      <c r="K11756">
        <v>9692.98</v>
      </c>
      <c r="L11756">
        <v>799</v>
      </c>
      <c r="M11756">
        <v>1</v>
      </c>
      <c r="N11756">
        <f t="shared" si="466"/>
        <v>0</v>
      </c>
      <c r="O11756">
        <f t="shared" si="467"/>
        <v>0</v>
      </c>
      <c r="P11756" t="s">
        <v>11528</v>
      </c>
    </row>
    <row r="11757" spans="2:16" x14ac:dyDescent="0.25">
      <c r="B11757" t="s">
        <v>13102</v>
      </c>
      <c r="C11757" s="119" t="s">
        <v>209</v>
      </c>
      <c r="D11757" t="s">
        <v>11539</v>
      </c>
      <c r="E11757" t="s">
        <v>11530</v>
      </c>
      <c r="F11757" t="s">
        <v>11526</v>
      </c>
      <c r="G11757" t="s">
        <v>5</v>
      </c>
      <c r="H11757" t="s">
        <v>18</v>
      </c>
      <c r="I11757" t="s">
        <v>11529</v>
      </c>
      <c r="J11757">
        <v>2019</v>
      </c>
      <c r="K11757">
        <v>6450.34</v>
      </c>
      <c r="L11757">
        <v>745</v>
      </c>
      <c r="M11757">
        <v>1</v>
      </c>
      <c r="N11757">
        <f t="shared" si="466"/>
        <v>0</v>
      </c>
      <c r="O11757">
        <f t="shared" si="467"/>
        <v>0</v>
      </c>
      <c r="P11757" t="s">
        <v>11528</v>
      </c>
    </row>
    <row r="11758" spans="2:16" x14ac:dyDescent="0.25">
      <c r="B11758" t="s">
        <v>13103</v>
      </c>
      <c r="C11758" s="119" t="s">
        <v>209</v>
      </c>
      <c r="D11758" t="s">
        <v>11537</v>
      </c>
      <c r="E11758" t="s">
        <v>11530</v>
      </c>
      <c r="F11758" t="s">
        <v>11526</v>
      </c>
      <c r="G11758" t="s">
        <v>5</v>
      </c>
      <c r="H11758" t="s">
        <v>18</v>
      </c>
      <c r="I11758" t="s">
        <v>11529</v>
      </c>
      <c r="J11758">
        <v>2019</v>
      </c>
      <c r="K11758">
        <v>6453.18</v>
      </c>
      <c r="L11758">
        <v>901</v>
      </c>
      <c r="M11758">
        <v>1</v>
      </c>
      <c r="N11758">
        <f t="shared" si="466"/>
        <v>0</v>
      </c>
      <c r="O11758">
        <f t="shared" si="467"/>
        <v>0</v>
      </c>
      <c r="P11758" t="s">
        <v>11528</v>
      </c>
    </row>
    <row r="11759" spans="2:16" x14ac:dyDescent="0.25">
      <c r="B11759" t="s">
        <v>13104</v>
      </c>
      <c r="C11759" s="119" t="s">
        <v>209</v>
      </c>
      <c r="D11759" t="s">
        <v>11537</v>
      </c>
      <c r="E11759" t="s">
        <v>11530</v>
      </c>
      <c r="F11759" t="s">
        <v>11526</v>
      </c>
      <c r="G11759" t="s">
        <v>5</v>
      </c>
      <c r="H11759" t="s">
        <v>18</v>
      </c>
      <c r="I11759" t="s">
        <v>11551</v>
      </c>
      <c r="J11759">
        <v>2019</v>
      </c>
      <c r="K11759">
        <v>32983.839999999997</v>
      </c>
      <c r="L11759">
        <v>2860</v>
      </c>
      <c r="M11759">
        <v>1</v>
      </c>
      <c r="N11759">
        <f t="shared" si="466"/>
        <v>0</v>
      </c>
      <c r="O11759">
        <f t="shared" si="467"/>
        <v>0</v>
      </c>
      <c r="P11759" t="s">
        <v>11528</v>
      </c>
    </row>
    <row r="11760" spans="2:16" x14ac:dyDescent="0.25">
      <c r="B11760" t="s">
        <v>13105</v>
      </c>
      <c r="C11760" s="119" t="s">
        <v>209</v>
      </c>
      <c r="D11760" t="s">
        <v>11537</v>
      </c>
      <c r="E11760" t="s">
        <v>11530</v>
      </c>
      <c r="F11760" t="s">
        <v>11526</v>
      </c>
      <c r="G11760" t="s">
        <v>5</v>
      </c>
      <c r="H11760" t="s">
        <v>18</v>
      </c>
      <c r="I11760" t="s">
        <v>11529</v>
      </c>
      <c r="J11760">
        <v>2019</v>
      </c>
      <c r="K11760">
        <v>2286.02</v>
      </c>
      <c r="L11760">
        <v>264</v>
      </c>
      <c r="M11760">
        <v>1</v>
      </c>
      <c r="N11760">
        <f t="shared" si="466"/>
        <v>0</v>
      </c>
      <c r="O11760">
        <f t="shared" si="467"/>
        <v>0</v>
      </c>
      <c r="P11760" t="s">
        <v>11528</v>
      </c>
    </row>
    <row r="11761" spans="2:16" x14ac:dyDescent="0.25">
      <c r="B11761" t="s">
        <v>13106</v>
      </c>
      <c r="C11761" s="119" t="s">
        <v>209</v>
      </c>
      <c r="D11761" t="s">
        <v>11539</v>
      </c>
      <c r="E11761" t="s">
        <v>11530</v>
      </c>
      <c r="F11761" t="s">
        <v>11526</v>
      </c>
      <c r="G11761" t="s">
        <v>5</v>
      </c>
      <c r="H11761" t="s">
        <v>18</v>
      </c>
      <c r="I11761" t="s">
        <v>11535</v>
      </c>
      <c r="J11761">
        <v>2019</v>
      </c>
      <c r="K11761">
        <v>39472.86</v>
      </c>
      <c r="L11761">
        <v>1931</v>
      </c>
      <c r="M11761">
        <v>1</v>
      </c>
      <c r="N11761">
        <f t="shared" si="466"/>
        <v>0</v>
      </c>
      <c r="O11761">
        <f t="shared" si="467"/>
        <v>0</v>
      </c>
      <c r="P11761" t="s">
        <v>11528</v>
      </c>
    </row>
    <row r="11762" spans="2:16" x14ac:dyDescent="0.25">
      <c r="B11762" t="s">
        <v>13107</v>
      </c>
      <c r="C11762" s="119" t="s">
        <v>209</v>
      </c>
      <c r="D11762" t="s">
        <v>11539</v>
      </c>
      <c r="E11762" t="s">
        <v>11530</v>
      </c>
      <c r="F11762" t="s">
        <v>11526</v>
      </c>
      <c r="G11762" t="s">
        <v>5</v>
      </c>
      <c r="H11762" t="s">
        <v>18</v>
      </c>
      <c r="I11762" t="s">
        <v>11535</v>
      </c>
      <c r="J11762">
        <v>2019</v>
      </c>
      <c r="K11762">
        <v>9661.92</v>
      </c>
      <c r="L11762">
        <v>27</v>
      </c>
      <c r="M11762">
        <v>1</v>
      </c>
      <c r="N11762">
        <f t="shared" si="466"/>
        <v>0</v>
      </c>
      <c r="O11762">
        <f t="shared" si="467"/>
        <v>0</v>
      </c>
      <c r="P11762" t="s">
        <v>11528</v>
      </c>
    </row>
    <row r="11763" spans="2:16" x14ac:dyDescent="0.25">
      <c r="B11763" t="s">
        <v>13108</v>
      </c>
      <c r="C11763" s="119" t="s">
        <v>209</v>
      </c>
      <c r="D11763" t="s">
        <v>11539</v>
      </c>
      <c r="E11763" t="s">
        <v>11530</v>
      </c>
      <c r="F11763" t="s">
        <v>11526</v>
      </c>
      <c r="G11763" t="s">
        <v>5</v>
      </c>
      <c r="H11763" t="s">
        <v>18</v>
      </c>
      <c r="I11763" t="s">
        <v>11529</v>
      </c>
      <c r="J11763">
        <v>2019</v>
      </c>
      <c r="K11763">
        <v>1928.13</v>
      </c>
      <c r="L11763">
        <v>222</v>
      </c>
      <c r="M11763">
        <v>1</v>
      </c>
      <c r="N11763">
        <f t="shared" si="466"/>
        <v>0</v>
      </c>
      <c r="O11763">
        <f t="shared" si="467"/>
        <v>0</v>
      </c>
      <c r="P11763" t="s">
        <v>11528</v>
      </c>
    </row>
    <row r="11764" spans="2:16" x14ac:dyDescent="0.25">
      <c r="B11764" t="s">
        <v>13109</v>
      </c>
      <c r="C11764" s="119" t="s">
        <v>209</v>
      </c>
      <c r="D11764" t="s">
        <v>11537</v>
      </c>
      <c r="E11764" t="s">
        <v>11530</v>
      </c>
      <c r="F11764" t="s">
        <v>11526</v>
      </c>
      <c r="G11764" t="s">
        <v>5</v>
      </c>
      <c r="H11764" t="s">
        <v>18</v>
      </c>
      <c r="I11764" t="s">
        <v>11535</v>
      </c>
      <c r="J11764">
        <v>2019</v>
      </c>
      <c r="K11764">
        <v>49660.18</v>
      </c>
      <c r="L11764">
        <v>143</v>
      </c>
      <c r="M11764">
        <v>1</v>
      </c>
      <c r="N11764">
        <f t="shared" si="466"/>
        <v>0</v>
      </c>
      <c r="O11764">
        <f t="shared" si="467"/>
        <v>0</v>
      </c>
      <c r="P11764" t="s">
        <v>11528</v>
      </c>
    </row>
    <row r="11765" spans="2:16" x14ac:dyDescent="0.25">
      <c r="B11765" t="s">
        <v>13110</v>
      </c>
      <c r="C11765" s="119" t="s">
        <v>209</v>
      </c>
      <c r="D11765" t="s">
        <v>11537</v>
      </c>
      <c r="E11765" t="s">
        <v>11530</v>
      </c>
      <c r="F11765" t="s">
        <v>11526</v>
      </c>
      <c r="G11765" t="s">
        <v>5</v>
      </c>
      <c r="H11765" t="s">
        <v>18</v>
      </c>
      <c r="I11765" t="s">
        <v>11551</v>
      </c>
      <c r="J11765">
        <v>2019</v>
      </c>
      <c r="K11765">
        <v>1056.05</v>
      </c>
      <c r="L11765">
        <v>35</v>
      </c>
      <c r="M11765">
        <v>1</v>
      </c>
      <c r="N11765">
        <f t="shared" si="466"/>
        <v>0</v>
      </c>
      <c r="O11765">
        <f t="shared" si="467"/>
        <v>0</v>
      </c>
      <c r="P11765" t="s">
        <v>11528</v>
      </c>
    </row>
    <row r="11766" spans="2:16" x14ac:dyDescent="0.25">
      <c r="B11766" t="s">
        <v>13111</v>
      </c>
      <c r="C11766" s="119" t="s">
        <v>209</v>
      </c>
      <c r="D11766" t="s">
        <v>11539</v>
      </c>
      <c r="E11766" t="s">
        <v>11530</v>
      </c>
      <c r="F11766" t="s">
        <v>11526</v>
      </c>
      <c r="G11766" t="s">
        <v>5</v>
      </c>
      <c r="H11766" t="s">
        <v>18</v>
      </c>
      <c r="I11766" t="s">
        <v>11535</v>
      </c>
      <c r="J11766">
        <v>2019</v>
      </c>
      <c r="K11766">
        <v>9821.15</v>
      </c>
      <c r="L11766">
        <v>111</v>
      </c>
      <c r="M11766">
        <v>1</v>
      </c>
      <c r="N11766">
        <f t="shared" si="466"/>
        <v>0</v>
      </c>
      <c r="O11766">
        <f t="shared" si="467"/>
        <v>0</v>
      </c>
      <c r="P11766" t="s">
        <v>11528</v>
      </c>
    </row>
    <row r="11767" spans="2:16" x14ac:dyDescent="0.25">
      <c r="B11767" t="s">
        <v>13112</v>
      </c>
      <c r="C11767" s="119" t="s">
        <v>209</v>
      </c>
      <c r="D11767" t="s">
        <v>11537</v>
      </c>
      <c r="E11767" t="s">
        <v>11530</v>
      </c>
      <c r="F11767" t="s">
        <v>11526</v>
      </c>
      <c r="G11767" t="s">
        <v>64</v>
      </c>
      <c r="H11767" t="s">
        <v>18</v>
      </c>
      <c r="I11767" t="s">
        <v>11529</v>
      </c>
      <c r="J11767">
        <v>2019</v>
      </c>
      <c r="K11767">
        <v>32145.59</v>
      </c>
      <c r="L11767">
        <v>4556</v>
      </c>
      <c r="M11767">
        <v>1</v>
      </c>
      <c r="N11767">
        <f t="shared" si="466"/>
        <v>0</v>
      </c>
      <c r="O11767">
        <f t="shared" si="467"/>
        <v>0</v>
      </c>
      <c r="P11767" t="s">
        <v>11528</v>
      </c>
    </row>
    <row r="11768" spans="2:16" x14ac:dyDescent="0.25">
      <c r="B11768" t="s">
        <v>13113</v>
      </c>
      <c r="C11768" s="119" t="s">
        <v>209</v>
      </c>
      <c r="D11768" t="s">
        <v>11539</v>
      </c>
      <c r="E11768" t="s">
        <v>11530</v>
      </c>
      <c r="F11768" t="s">
        <v>11526</v>
      </c>
      <c r="G11768" t="s">
        <v>64</v>
      </c>
      <c r="H11768" t="s">
        <v>18</v>
      </c>
      <c r="I11768" t="s">
        <v>11551</v>
      </c>
      <c r="J11768">
        <v>2019</v>
      </c>
      <c r="K11768">
        <v>3271.85</v>
      </c>
      <c r="L11768">
        <v>256</v>
      </c>
      <c r="M11768">
        <v>1</v>
      </c>
      <c r="N11768">
        <f t="shared" si="466"/>
        <v>0</v>
      </c>
      <c r="O11768">
        <f t="shared" si="467"/>
        <v>0</v>
      </c>
      <c r="P11768" t="s">
        <v>11528</v>
      </c>
    </row>
    <row r="11769" spans="2:16" x14ac:dyDescent="0.25">
      <c r="B11769" t="s">
        <v>13114</v>
      </c>
      <c r="C11769" s="119" t="s">
        <v>209</v>
      </c>
      <c r="D11769" t="s">
        <v>11539</v>
      </c>
      <c r="E11769" t="s">
        <v>11530</v>
      </c>
      <c r="F11769" t="s">
        <v>11526</v>
      </c>
      <c r="G11769" t="s">
        <v>64</v>
      </c>
      <c r="H11769" t="s">
        <v>18</v>
      </c>
      <c r="I11769" t="s">
        <v>11551</v>
      </c>
      <c r="J11769">
        <v>2019</v>
      </c>
      <c r="K11769">
        <v>20984.04</v>
      </c>
      <c r="L11769">
        <v>135</v>
      </c>
      <c r="M11769">
        <v>1</v>
      </c>
      <c r="N11769">
        <f t="shared" si="466"/>
        <v>0</v>
      </c>
      <c r="O11769">
        <f t="shared" si="467"/>
        <v>0</v>
      </c>
      <c r="P11769" t="s">
        <v>11528</v>
      </c>
    </row>
    <row r="11770" spans="2:16" x14ac:dyDescent="0.25">
      <c r="B11770" t="s">
        <v>13115</v>
      </c>
      <c r="C11770" s="119" t="s">
        <v>209</v>
      </c>
      <c r="D11770" t="s">
        <v>11539</v>
      </c>
      <c r="E11770" t="s">
        <v>11530</v>
      </c>
      <c r="F11770" t="s">
        <v>11526</v>
      </c>
      <c r="G11770" t="s">
        <v>64</v>
      </c>
      <c r="H11770" t="s">
        <v>18</v>
      </c>
      <c r="I11770" t="s">
        <v>11529</v>
      </c>
      <c r="J11770">
        <v>2019</v>
      </c>
      <c r="K11770">
        <v>7194.67</v>
      </c>
      <c r="L11770">
        <v>968</v>
      </c>
      <c r="M11770">
        <v>1</v>
      </c>
      <c r="N11770">
        <f t="shared" si="466"/>
        <v>0</v>
      </c>
      <c r="O11770">
        <f t="shared" si="467"/>
        <v>0</v>
      </c>
      <c r="P11770" t="s">
        <v>11528</v>
      </c>
    </row>
    <row r="11771" spans="2:16" x14ac:dyDescent="0.25">
      <c r="B11771" t="s">
        <v>13116</v>
      </c>
      <c r="C11771" s="119" t="s">
        <v>209</v>
      </c>
      <c r="D11771" t="s">
        <v>11539</v>
      </c>
      <c r="E11771" t="s">
        <v>11530</v>
      </c>
      <c r="F11771" t="s">
        <v>11526</v>
      </c>
      <c r="G11771" t="s">
        <v>64</v>
      </c>
      <c r="H11771" t="s">
        <v>18</v>
      </c>
      <c r="I11771" t="s">
        <v>11551</v>
      </c>
      <c r="J11771">
        <v>2019</v>
      </c>
      <c r="K11771">
        <v>16156.29</v>
      </c>
      <c r="L11771">
        <v>1401</v>
      </c>
      <c r="M11771">
        <v>1</v>
      </c>
      <c r="N11771">
        <f t="shared" si="466"/>
        <v>0</v>
      </c>
      <c r="O11771">
        <f t="shared" si="467"/>
        <v>0</v>
      </c>
      <c r="P11771" t="s">
        <v>11528</v>
      </c>
    </row>
    <row r="11772" spans="2:16" x14ac:dyDescent="0.25">
      <c r="B11772" t="s">
        <v>13117</v>
      </c>
      <c r="C11772" s="119" t="s">
        <v>209</v>
      </c>
      <c r="D11772" t="s">
        <v>11539</v>
      </c>
      <c r="E11772" t="s">
        <v>11530</v>
      </c>
      <c r="F11772" t="s">
        <v>11526</v>
      </c>
      <c r="G11772" t="s">
        <v>64</v>
      </c>
      <c r="H11772" t="s">
        <v>18</v>
      </c>
      <c r="I11772" t="s">
        <v>11529</v>
      </c>
      <c r="J11772">
        <v>2019</v>
      </c>
      <c r="K11772">
        <v>11337.83</v>
      </c>
      <c r="L11772">
        <v>1583</v>
      </c>
      <c r="M11772">
        <v>1</v>
      </c>
      <c r="N11772">
        <f t="shared" si="466"/>
        <v>0</v>
      </c>
      <c r="O11772">
        <f t="shared" si="467"/>
        <v>0</v>
      </c>
      <c r="P11772" t="s">
        <v>11528</v>
      </c>
    </row>
    <row r="11773" spans="2:16" x14ac:dyDescent="0.25">
      <c r="B11773" t="s">
        <v>13118</v>
      </c>
      <c r="C11773" s="119" t="s">
        <v>209</v>
      </c>
      <c r="D11773" t="s">
        <v>11550</v>
      </c>
      <c r="E11773" t="s">
        <v>11530</v>
      </c>
      <c r="F11773" t="s">
        <v>11526</v>
      </c>
      <c r="G11773" t="s">
        <v>64</v>
      </c>
      <c r="H11773" t="s">
        <v>18</v>
      </c>
      <c r="I11773" t="s">
        <v>11529</v>
      </c>
      <c r="J11773">
        <v>2019</v>
      </c>
      <c r="K11773">
        <v>7833.72</v>
      </c>
      <c r="L11773">
        <v>858</v>
      </c>
      <c r="M11773">
        <v>1</v>
      </c>
      <c r="N11773">
        <f t="shared" si="466"/>
        <v>0</v>
      </c>
      <c r="O11773">
        <f t="shared" si="467"/>
        <v>0</v>
      </c>
      <c r="P11773" t="s">
        <v>11528</v>
      </c>
    </row>
    <row r="11774" spans="2:16" x14ac:dyDescent="0.25">
      <c r="B11774" t="s">
        <v>13119</v>
      </c>
      <c r="C11774" s="119" t="s">
        <v>209</v>
      </c>
      <c r="D11774" t="s">
        <v>11546</v>
      </c>
      <c r="E11774" t="s">
        <v>11530</v>
      </c>
      <c r="F11774" t="s">
        <v>11526</v>
      </c>
      <c r="G11774" t="s">
        <v>64</v>
      </c>
      <c r="H11774" t="s">
        <v>18</v>
      </c>
      <c r="I11774" t="s">
        <v>11529</v>
      </c>
      <c r="J11774">
        <v>2019</v>
      </c>
      <c r="K11774">
        <v>36247.47</v>
      </c>
      <c r="L11774">
        <v>224</v>
      </c>
      <c r="M11774">
        <v>1</v>
      </c>
      <c r="N11774">
        <f t="shared" si="466"/>
        <v>0</v>
      </c>
      <c r="O11774">
        <f t="shared" si="467"/>
        <v>0</v>
      </c>
      <c r="P11774" t="s">
        <v>11528</v>
      </c>
    </row>
    <row r="11775" spans="2:16" x14ac:dyDescent="0.25">
      <c r="B11775" t="s">
        <v>13120</v>
      </c>
      <c r="C11775" s="119" t="s">
        <v>209</v>
      </c>
      <c r="D11775" t="s">
        <v>11539</v>
      </c>
      <c r="E11775" t="s">
        <v>11530</v>
      </c>
      <c r="F11775" t="s">
        <v>11526</v>
      </c>
      <c r="G11775" t="s">
        <v>61</v>
      </c>
      <c r="H11775" t="s">
        <v>18</v>
      </c>
      <c r="I11775" t="s">
        <v>11529</v>
      </c>
      <c r="J11775">
        <v>2019</v>
      </c>
      <c r="K11775">
        <v>29465.439999999999</v>
      </c>
      <c r="L11775">
        <v>4114</v>
      </c>
      <c r="M11775">
        <v>1</v>
      </c>
      <c r="N11775">
        <f t="shared" si="466"/>
        <v>0</v>
      </c>
      <c r="O11775">
        <f t="shared" si="467"/>
        <v>0</v>
      </c>
      <c r="P11775" t="s">
        <v>11528</v>
      </c>
    </row>
    <row r="11776" spans="2:16" x14ac:dyDescent="0.25">
      <c r="B11776" t="s">
        <v>13121</v>
      </c>
      <c r="C11776" s="119" t="s">
        <v>209</v>
      </c>
      <c r="D11776" t="s">
        <v>11539</v>
      </c>
      <c r="E11776" t="s">
        <v>11530</v>
      </c>
      <c r="F11776" t="s">
        <v>11526</v>
      </c>
      <c r="G11776" t="s">
        <v>61</v>
      </c>
      <c r="H11776" t="s">
        <v>18</v>
      </c>
      <c r="I11776" t="s">
        <v>11533</v>
      </c>
      <c r="J11776">
        <v>2019</v>
      </c>
      <c r="K11776">
        <v>1610.31</v>
      </c>
      <c r="L11776">
        <v>197</v>
      </c>
      <c r="M11776">
        <v>1</v>
      </c>
      <c r="N11776">
        <f t="shared" si="466"/>
        <v>0</v>
      </c>
      <c r="O11776">
        <f t="shared" si="467"/>
        <v>0</v>
      </c>
      <c r="P11776" t="s">
        <v>11528</v>
      </c>
    </row>
    <row r="11777" spans="2:16" x14ac:dyDescent="0.25">
      <c r="B11777" t="s">
        <v>13122</v>
      </c>
      <c r="C11777" s="119" t="s">
        <v>209</v>
      </c>
      <c r="D11777" t="s">
        <v>11537</v>
      </c>
      <c r="E11777" t="s">
        <v>11530</v>
      </c>
      <c r="F11777" t="s">
        <v>11526</v>
      </c>
      <c r="G11777" t="s">
        <v>61</v>
      </c>
      <c r="H11777" t="s">
        <v>18</v>
      </c>
      <c r="I11777" t="s">
        <v>11529</v>
      </c>
      <c r="J11777">
        <v>2019</v>
      </c>
      <c r="K11777">
        <v>2193.0700000000002</v>
      </c>
      <c r="L11777">
        <v>258</v>
      </c>
      <c r="M11777">
        <v>1</v>
      </c>
      <c r="N11777">
        <f t="shared" si="466"/>
        <v>0</v>
      </c>
      <c r="O11777">
        <f t="shared" si="467"/>
        <v>0</v>
      </c>
      <c r="P11777" t="s">
        <v>11528</v>
      </c>
    </row>
    <row r="11778" spans="2:16" x14ac:dyDescent="0.25">
      <c r="B11778" t="s">
        <v>13123</v>
      </c>
      <c r="C11778" s="119" t="s">
        <v>209</v>
      </c>
      <c r="D11778" t="s">
        <v>11537</v>
      </c>
      <c r="E11778" t="s">
        <v>11530</v>
      </c>
      <c r="F11778" t="s">
        <v>11526</v>
      </c>
      <c r="G11778" t="s">
        <v>61</v>
      </c>
      <c r="H11778" t="s">
        <v>18</v>
      </c>
      <c r="I11778" t="s">
        <v>11529</v>
      </c>
      <c r="J11778">
        <v>2019</v>
      </c>
      <c r="K11778">
        <v>4284.9399999999996</v>
      </c>
      <c r="L11778">
        <v>28</v>
      </c>
      <c r="M11778">
        <v>1</v>
      </c>
      <c r="N11778">
        <f t="shared" si="466"/>
        <v>0</v>
      </c>
      <c r="O11778">
        <f t="shared" si="467"/>
        <v>0</v>
      </c>
      <c r="P11778" t="s">
        <v>11528</v>
      </c>
    </row>
    <row r="11779" spans="2:16" x14ac:dyDescent="0.25">
      <c r="B11779" t="s">
        <v>13124</v>
      </c>
      <c r="C11779" s="119" t="s">
        <v>209</v>
      </c>
      <c r="D11779" t="s">
        <v>11539</v>
      </c>
      <c r="E11779" t="s">
        <v>11530</v>
      </c>
      <c r="F11779" t="s">
        <v>11526</v>
      </c>
      <c r="G11779" t="s">
        <v>61</v>
      </c>
      <c r="H11779" t="s">
        <v>18</v>
      </c>
      <c r="I11779" t="s">
        <v>11529</v>
      </c>
      <c r="J11779">
        <v>2019</v>
      </c>
      <c r="K11779">
        <v>16149.44</v>
      </c>
      <c r="L11779">
        <v>1963</v>
      </c>
      <c r="M11779">
        <v>1</v>
      </c>
      <c r="N11779">
        <f t="shared" ref="N11779:N11842" si="468">IF(K11779&lt;100,1,0)</f>
        <v>0</v>
      </c>
      <c r="O11779">
        <f t="shared" ref="O11779:O11842" si="469">IF(OR(L11779="",L11779&lt;=0),1,0)</f>
        <v>0</v>
      </c>
      <c r="P11779" t="s">
        <v>11528</v>
      </c>
    </row>
    <row r="11780" spans="2:16" x14ac:dyDescent="0.25">
      <c r="B11780" t="s">
        <v>13125</v>
      </c>
      <c r="C11780" s="119" t="s">
        <v>209</v>
      </c>
      <c r="D11780" t="s">
        <v>11539</v>
      </c>
      <c r="E11780" t="s">
        <v>11530</v>
      </c>
      <c r="F11780" t="s">
        <v>11526</v>
      </c>
      <c r="G11780" t="s">
        <v>61</v>
      </c>
      <c r="H11780" t="s">
        <v>18</v>
      </c>
      <c r="I11780" t="s">
        <v>11529</v>
      </c>
      <c r="J11780">
        <v>2019</v>
      </c>
      <c r="K11780">
        <v>6221.95</v>
      </c>
      <c r="L11780">
        <v>115</v>
      </c>
      <c r="M11780">
        <v>1</v>
      </c>
      <c r="N11780">
        <f t="shared" si="468"/>
        <v>0</v>
      </c>
      <c r="O11780">
        <f t="shared" si="469"/>
        <v>0</v>
      </c>
      <c r="P11780" t="s">
        <v>11528</v>
      </c>
    </row>
    <row r="11781" spans="2:16" x14ac:dyDescent="0.25">
      <c r="B11781" t="s">
        <v>13126</v>
      </c>
      <c r="C11781" s="119" t="s">
        <v>209</v>
      </c>
      <c r="D11781" t="s">
        <v>11537</v>
      </c>
      <c r="E11781" t="s">
        <v>11530</v>
      </c>
      <c r="F11781" t="s">
        <v>11526</v>
      </c>
      <c r="G11781" t="s">
        <v>61</v>
      </c>
      <c r="H11781" t="s">
        <v>18</v>
      </c>
      <c r="I11781" t="s">
        <v>11529</v>
      </c>
      <c r="J11781">
        <v>2019</v>
      </c>
      <c r="K11781">
        <v>6522.15</v>
      </c>
      <c r="L11781">
        <v>927</v>
      </c>
      <c r="M11781">
        <v>1</v>
      </c>
      <c r="N11781">
        <f t="shared" si="468"/>
        <v>0</v>
      </c>
      <c r="O11781">
        <f t="shared" si="469"/>
        <v>0</v>
      </c>
      <c r="P11781" t="s">
        <v>11528</v>
      </c>
    </row>
    <row r="11782" spans="2:16" x14ac:dyDescent="0.25">
      <c r="B11782" t="s">
        <v>13127</v>
      </c>
      <c r="C11782" s="119" t="s">
        <v>209</v>
      </c>
      <c r="D11782" t="s">
        <v>11537</v>
      </c>
      <c r="E11782" t="s">
        <v>11530</v>
      </c>
      <c r="F11782" t="s">
        <v>11526</v>
      </c>
      <c r="G11782" t="s">
        <v>61</v>
      </c>
      <c r="H11782" t="s">
        <v>18</v>
      </c>
      <c r="I11782" t="s">
        <v>11529</v>
      </c>
      <c r="J11782">
        <v>2019</v>
      </c>
      <c r="K11782">
        <v>2006.71</v>
      </c>
      <c r="L11782">
        <v>20</v>
      </c>
      <c r="M11782">
        <v>1</v>
      </c>
      <c r="N11782">
        <f t="shared" si="468"/>
        <v>0</v>
      </c>
      <c r="O11782">
        <f t="shared" si="469"/>
        <v>0</v>
      </c>
      <c r="P11782" t="s">
        <v>11528</v>
      </c>
    </row>
    <row r="11783" spans="2:16" x14ac:dyDescent="0.25">
      <c r="B11783" t="s">
        <v>13128</v>
      </c>
      <c r="C11783" s="119" t="s">
        <v>209</v>
      </c>
      <c r="D11783" t="s">
        <v>11537</v>
      </c>
      <c r="E11783" t="s">
        <v>11530</v>
      </c>
      <c r="F11783" t="s">
        <v>11526</v>
      </c>
      <c r="G11783" t="s">
        <v>61</v>
      </c>
      <c r="H11783" t="s">
        <v>18</v>
      </c>
      <c r="I11783" t="s">
        <v>11529</v>
      </c>
      <c r="J11783">
        <v>2019</v>
      </c>
      <c r="K11783">
        <v>4768.6499999999996</v>
      </c>
      <c r="L11783">
        <v>561</v>
      </c>
      <c r="M11783">
        <v>1</v>
      </c>
      <c r="N11783">
        <f t="shared" si="468"/>
        <v>0</v>
      </c>
      <c r="O11783">
        <f t="shared" si="469"/>
        <v>0</v>
      </c>
      <c r="P11783" t="s">
        <v>11528</v>
      </c>
    </row>
    <row r="11784" spans="2:16" x14ac:dyDescent="0.25">
      <c r="B11784" t="s">
        <v>13129</v>
      </c>
      <c r="C11784" s="119" t="s">
        <v>209</v>
      </c>
      <c r="D11784" t="s">
        <v>11537</v>
      </c>
      <c r="E11784" t="s">
        <v>11530</v>
      </c>
      <c r="F11784" t="s">
        <v>11526</v>
      </c>
      <c r="G11784" t="s">
        <v>61</v>
      </c>
      <c r="H11784" t="s">
        <v>18</v>
      </c>
      <c r="I11784" t="s">
        <v>11529</v>
      </c>
      <c r="J11784">
        <v>2019</v>
      </c>
      <c r="K11784">
        <v>10159.06</v>
      </c>
      <c r="L11784">
        <v>68</v>
      </c>
      <c r="M11784">
        <v>1</v>
      </c>
      <c r="N11784">
        <f t="shared" si="468"/>
        <v>0</v>
      </c>
      <c r="O11784">
        <f t="shared" si="469"/>
        <v>0</v>
      </c>
      <c r="P11784" t="s">
        <v>11528</v>
      </c>
    </row>
    <row r="11785" spans="2:16" x14ac:dyDescent="0.25">
      <c r="B11785" t="s">
        <v>13130</v>
      </c>
      <c r="C11785" s="119" t="s">
        <v>209</v>
      </c>
      <c r="D11785" t="s">
        <v>11537</v>
      </c>
      <c r="E11785" t="s">
        <v>11530</v>
      </c>
      <c r="F11785" t="s">
        <v>11526</v>
      </c>
      <c r="G11785" t="s">
        <v>61</v>
      </c>
      <c r="H11785" t="s">
        <v>18</v>
      </c>
      <c r="I11785" t="s">
        <v>11529</v>
      </c>
      <c r="J11785">
        <v>2019</v>
      </c>
      <c r="K11785">
        <v>1954.7</v>
      </c>
      <c r="L11785">
        <v>230</v>
      </c>
      <c r="M11785">
        <v>1</v>
      </c>
      <c r="N11785">
        <f t="shared" si="468"/>
        <v>0</v>
      </c>
      <c r="O11785">
        <f t="shared" si="469"/>
        <v>0</v>
      </c>
      <c r="P11785" t="s">
        <v>11528</v>
      </c>
    </row>
    <row r="11786" spans="2:16" x14ac:dyDescent="0.25">
      <c r="B11786" t="s">
        <v>13131</v>
      </c>
      <c r="C11786" s="119" t="s">
        <v>209</v>
      </c>
      <c r="D11786" t="s">
        <v>11537</v>
      </c>
      <c r="E11786" t="s">
        <v>11530</v>
      </c>
      <c r="F11786" t="s">
        <v>11526</v>
      </c>
      <c r="G11786" t="s">
        <v>61</v>
      </c>
      <c r="H11786" t="s">
        <v>18</v>
      </c>
      <c r="I11786" t="s">
        <v>11529</v>
      </c>
      <c r="J11786">
        <v>2019</v>
      </c>
      <c r="K11786">
        <v>3871.56</v>
      </c>
      <c r="L11786">
        <v>457</v>
      </c>
      <c r="M11786">
        <v>1</v>
      </c>
      <c r="N11786">
        <f t="shared" si="468"/>
        <v>0</v>
      </c>
      <c r="O11786">
        <f t="shared" si="469"/>
        <v>0</v>
      </c>
      <c r="P11786" t="s">
        <v>11528</v>
      </c>
    </row>
    <row r="11787" spans="2:16" x14ac:dyDescent="0.25">
      <c r="B11787" t="s">
        <v>13132</v>
      </c>
      <c r="C11787" s="119" t="s">
        <v>209</v>
      </c>
      <c r="D11787" t="s">
        <v>11537</v>
      </c>
      <c r="E11787" t="s">
        <v>11530</v>
      </c>
      <c r="F11787" t="s">
        <v>11526</v>
      </c>
      <c r="G11787" t="s">
        <v>61</v>
      </c>
      <c r="H11787" t="s">
        <v>18</v>
      </c>
      <c r="I11787" t="s">
        <v>11529</v>
      </c>
      <c r="J11787">
        <v>2019</v>
      </c>
      <c r="K11787">
        <v>8584.5499999999993</v>
      </c>
      <c r="L11787">
        <v>154</v>
      </c>
      <c r="M11787">
        <v>1</v>
      </c>
      <c r="N11787">
        <f t="shared" si="468"/>
        <v>0</v>
      </c>
      <c r="O11787">
        <f t="shared" si="469"/>
        <v>0</v>
      </c>
      <c r="P11787" t="s">
        <v>11528</v>
      </c>
    </row>
    <row r="11788" spans="2:16" x14ac:dyDescent="0.25">
      <c r="B11788" t="s">
        <v>13133</v>
      </c>
      <c r="C11788" s="119" t="s">
        <v>209</v>
      </c>
      <c r="D11788" t="s">
        <v>11537</v>
      </c>
      <c r="E11788" t="s">
        <v>11530</v>
      </c>
      <c r="F11788" t="s">
        <v>11526</v>
      </c>
      <c r="G11788" t="s">
        <v>61</v>
      </c>
      <c r="H11788" t="s">
        <v>18</v>
      </c>
      <c r="I11788" t="s">
        <v>11529</v>
      </c>
      <c r="J11788">
        <v>2019</v>
      </c>
      <c r="K11788">
        <v>5014.38</v>
      </c>
      <c r="L11788">
        <v>11</v>
      </c>
      <c r="M11788">
        <v>1</v>
      </c>
      <c r="N11788">
        <f t="shared" si="468"/>
        <v>0</v>
      </c>
      <c r="O11788">
        <f t="shared" si="469"/>
        <v>0</v>
      </c>
      <c r="P11788" t="s">
        <v>11528</v>
      </c>
    </row>
    <row r="11789" spans="2:16" x14ac:dyDescent="0.25">
      <c r="B11789" t="s">
        <v>13134</v>
      </c>
      <c r="C11789" s="119" t="s">
        <v>209</v>
      </c>
      <c r="D11789" t="s">
        <v>11537</v>
      </c>
      <c r="E11789" t="s">
        <v>11530</v>
      </c>
      <c r="F11789" t="s">
        <v>11526</v>
      </c>
      <c r="G11789" t="s">
        <v>61</v>
      </c>
      <c r="H11789" t="s">
        <v>18</v>
      </c>
      <c r="I11789" t="s">
        <v>11529</v>
      </c>
      <c r="J11789">
        <v>2019</v>
      </c>
      <c r="K11789">
        <v>2072.75</v>
      </c>
      <c r="L11789">
        <v>72</v>
      </c>
      <c r="M11789">
        <v>1</v>
      </c>
      <c r="N11789">
        <f t="shared" si="468"/>
        <v>0</v>
      </c>
      <c r="O11789">
        <f t="shared" si="469"/>
        <v>0</v>
      </c>
      <c r="P11789" t="s">
        <v>11528</v>
      </c>
    </row>
    <row r="11790" spans="2:16" x14ac:dyDescent="0.25">
      <c r="B11790" t="s">
        <v>13135</v>
      </c>
      <c r="C11790" s="119" t="s">
        <v>209</v>
      </c>
      <c r="D11790" t="s">
        <v>11542</v>
      </c>
      <c r="E11790" t="s">
        <v>11530</v>
      </c>
      <c r="F11790" t="s">
        <v>11526</v>
      </c>
      <c r="G11790" t="s">
        <v>61</v>
      </c>
      <c r="H11790" t="s">
        <v>18</v>
      </c>
      <c r="I11790" t="s">
        <v>11529</v>
      </c>
      <c r="J11790">
        <v>2019</v>
      </c>
      <c r="K11790">
        <v>13861.04</v>
      </c>
      <c r="L11790">
        <v>1936</v>
      </c>
      <c r="M11790">
        <v>1</v>
      </c>
      <c r="N11790">
        <f t="shared" si="468"/>
        <v>0</v>
      </c>
      <c r="O11790">
        <f t="shared" si="469"/>
        <v>0</v>
      </c>
      <c r="P11790" t="s">
        <v>11528</v>
      </c>
    </row>
    <row r="11791" spans="2:16" x14ac:dyDescent="0.25">
      <c r="B11791" t="s">
        <v>13136</v>
      </c>
      <c r="C11791" s="119" t="s">
        <v>209</v>
      </c>
      <c r="D11791" t="s">
        <v>11542</v>
      </c>
      <c r="E11791" t="s">
        <v>11530</v>
      </c>
      <c r="F11791" t="s">
        <v>11526</v>
      </c>
      <c r="G11791" t="s">
        <v>61</v>
      </c>
      <c r="H11791" t="s">
        <v>18</v>
      </c>
      <c r="I11791" t="s">
        <v>11529</v>
      </c>
      <c r="J11791">
        <v>2019</v>
      </c>
      <c r="K11791">
        <v>9278.33</v>
      </c>
      <c r="L11791">
        <v>135</v>
      </c>
      <c r="M11791">
        <v>1</v>
      </c>
      <c r="N11791">
        <f t="shared" si="468"/>
        <v>0</v>
      </c>
      <c r="O11791">
        <f t="shared" si="469"/>
        <v>0</v>
      </c>
      <c r="P11791" t="s">
        <v>11528</v>
      </c>
    </row>
    <row r="11792" spans="2:16" x14ac:dyDescent="0.25">
      <c r="B11792" t="s">
        <v>13137</v>
      </c>
      <c r="C11792" s="119" t="s">
        <v>209</v>
      </c>
      <c r="D11792" t="s">
        <v>11537</v>
      </c>
      <c r="E11792" t="s">
        <v>11530</v>
      </c>
      <c r="F11792" t="s">
        <v>11526</v>
      </c>
      <c r="G11792" t="s">
        <v>61</v>
      </c>
      <c r="H11792" t="s">
        <v>18</v>
      </c>
      <c r="I11792" t="s">
        <v>11529</v>
      </c>
      <c r="J11792">
        <v>2019</v>
      </c>
      <c r="K11792">
        <v>16799.93</v>
      </c>
      <c r="L11792">
        <v>2382</v>
      </c>
      <c r="M11792">
        <v>1</v>
      </c>
      <c r="N11792">
        <f t="shared" si="468"/>
        <v>0</v>
      </c>
      <c r="O11792">
        <f t="shared" si="469"/>
        <v>0</v>
      </c>
      <c r="P11792" t="s">
        <v>11528</v>
      </c>
    </row>
    <row r="11793" spans="2:16" x14ac:dyDescent="0.25">
      <c r="B11793" t="s">
        <v>13138</v>
      </c>
      <c r="C11793" s="119" t="s">
        <v>209</v>
      </c>
      <c r="D11793" t="s">
        <v>11537</v>
      </c>
      <c r="E11793" t="s">
        <v>11530</v>
      </c>
      <c r="F11793" t="s">
        <v>11526</v>
      </c>
      <c r="G11793" t="s">
        <v>61</v>
      </c>
      <c r="H11793" t="s">
        <v>18</v>
      </c>
      <c r="I11793" t="s">
        <v>11529</v>
      </c>
      <c r="J11793">
        <v>2019</v>
      </c>
      <c r="K11793">
        <v>15295.23</v>
      </c>
      <c r="L11793">
        <v>2174</v>
      </c>
      <c r="M11793">
        <v>1</v>
      </c>
      <c r="N11793">
        <f t="shared" si="468"/>
        <v>0</v>
      </c>
      <c r="O11793">
        <f t="shared" si="469"/>
        <v>0</v>
      </c>
      <c r="P11793" t="s">
        <v>11528</v>
      </c>
    </row>
    <row r="11794" spans="2:16" x14ac:dyDescent="0.25">
      <c r="B11794" t="s">
        <v>13139</v>
      </c>
      <c r="C11794" s="119" t="s">
        <v>209</v>
      </c>
      <c r="D11794" t="s">
        <v>11537</v>
      </c>
      <c r="E11794" t="s">
        <v>11530</v>
      </c>
      <c r="F11794" t="s">
        <v>11526</v>
      </c>
      <c r="G11794" t="s">
        <v>61</v>
      </c>
      <c r="H11794" t="s">
        <v>18</v>
      </c>
      <c r="I11794" t="s">
        <v>11529</v>
      </c>
      <c r="J11794">
        <v>2019</v>
      </c>
      <c r="K11794">
        <v>6165.93</v>
      </c>
      <c r="L11794">
        <v>20</v>
      </c>
      <c r="M11794">
        <v>1</v>
      </c>
      <c r="N11794">
        <f t="shared" si="468"/>
        <v>0</v>
      </c>
      <c r="O11794">
        <f t="shared" si="469"/>
        <v>0</v>
      </c>
      <c r="P11794" t="s">
        <v>11528</v>
      </c>
    </row>
    <row r="11795" spans="2:16" x14ac:dyDescent="0.25">
      <c r="B11795" t="s">
        <v>13140</v>
      </c>
      <c r="C11795" s="119" t="s">
        <v>209</v>
      </c>
      <c r="D11795" t="s">
        <v>11539</v>
      </c>
      <c r="E11795" t="s">
        <v>11530</v>
      </c>
      <c r="F11795" t="s">
        <v>11526</v>
      </c>
      <c r="G11795" t="s">
        <v>61</v>
      </c>
      <c r="H11795" t="s">
        <v>18</v>
      </c>
      <c r="I11795" t="s">
        <v>11529</v>
      </c>
      <c r="J11795">
        <v>2019</v>
      </c>
      <c r="K11795">
        <v>16768.080000000002</v>
      </c>
      <c r="L11795">
        <v>2389</v>
      </c>
      <c r="M11795">
        <v>1</v>
      </c>
      <c r="N11795">
        <f t="shared" si="468"/>
        <v>0</v>
      </c>
      <c r="O11795">
        <f t="shared" si="469"/>
        <v>0</v>
      </c>
      <c r="P11795" t="s">
        <v>11528</v>
      </c>
    </row>
    <row r="11796" spans="2:16" x14ac:dyDescent="0.25">
      <c r="B11796" t="s">
        <v>13141</v>
      </c>
      <c r="C11796" s="119" t="s">
        <v>209</v>
      </c>
      <c r="D11796" t="s">
        <v>11539</v>
      </c>
      <c r="E11796" t="s">
        <v>11530</v>
      </c>
      <c r="F11796" t="s">
        <v>11526</v>
      </c>
      <c r="G11796" t="s">
        <v>61</v>
      </c>
      <c r="H11796" t="s">
        <v>18</v>
      </c>
      <c r="I11796" t="s">
        <v>11529</v>
      </c>
      <c r="J11796">
        <v>2019</v>
      </c>
      <c r="K11796">
        <v>30673.05</v>
      </c>
      <c r="L11796">
        <v>2404</v>
      </c>
      <c r="M11796">
        <v>1</v>
      </c>
      <c r="N11796">
        <f t="shared" si="468"/>
        <v>0</v>
      </c>
      <c r="O11796">
        <f t="shared" si="469"/>
        <v>0</v>
      </c>
      <c r="P11796" t="s">
        <v>11528</v>
      </c>
    </row>
    <row r="11797" spans="2:16" x14ac:dyDescent="0.25">
      <c r="B11797" t="s">
        <v>13142</v>
      </c>
      <c r="C11797" s="119" t="s">
        <v>209</v>
      </c>
      <c r="D11797" t="s">
        <v>11539</v>
      </c>
      <c r="E11797" t="s">
        <v>11530</v>
      </c>
      <c r="F11797" t="s">
        <v>11526</v>
      </c>
      <c r="G11797" t="s">
        <v>61</v>
      </c>
      <c r="H11797" t="s">
        <v>18</v>
      </c>
      <c r="I11797" t="s">
        <v>11529</v>
      </c>
      <c r="J11797">
        <v>2019</v>
      </c>
      <c r="K11797">
        <v>17030.95</v>
      </c>
      <c r="L11797">
        <v>37</v>
      </c>
      <c r="M11797">
        <v>1</v>
      </c>
      <c r="N11797">
        <f t="shared" si="468"/>
        <v>0</v>
      </c>
      <c r="O11797">
        <f t="shared" si="469"/>
        <v>0</v>
      </c>
      <c r="P11797" t="s">
        <v>11528</v>
      </c>
    </row>
    <row r="11798" spans="2:16" x14ac:dyDescent="0.25">
      <c r="B11798" t="s">
        <v>13143</v>
      </c>
      <c r="C11798" s="119" t="s">
        <v>209</v>
      </c>
      <c r="D11798" t="s">
        <v>11550</v>
      </c>
      <c r="E11798" t="s">
        <v>11530</v>
      </c>
      <c r="F11798" t="s">
        <v>11526</v>
      </c>
      <c r="G11798" t="s">
        <v>61</v>
      </c>
      <c r="H11798" t="s">
        <v>18</v>
      </c>
      <c r="I11798" t="s">
        <v>11529</v>
      </c>
      <c r="J11798">
        <v>2019</v>
      </c>
      <c r="K11798">
        <v>29993.82</v>
      </c>
      <c r="L11798">
        <v>4149</v>
      </c>
      <c r="M11798">
        <v>1</v>
      </c>
      <c r="N11798">
        <f t="shared" si="468"/>
        <v>0</v>
      </c>
      <c r="O11798">
        <f t="shared" si="469"/>
        <v>0</v>
      </c>
      <c r="P11798" t="s">
        <v>11528</v>
      </c>
    </row>
    <row r="11799" spans="2:16" x14ac:dyDescent="0.25">
      <c r="B11799" t="s">
        <v>13144</v>
      </c>
      <c r="C11799" s="119" t="s">
        <v>209</v>
      </c>
      <c r="D11799" t="s">
        <v>11537</v>
      </c>
      <c r="E11799" t="s">
        <v>11530</v>
      </c>
      <c r="F11799" t="s">
        <v>11526</v>
      </c>
      <c r="G11799" t="s">
        <v>61</v>
      </c>
      <c r="H11799" t="s">
        <v>18</v>
      </c>
      <c r="I11799" t="s">
        <v>11529</v>
      </c>
      <c r="J11799">
        <v>2019</v>
      </c>
      <c r="K11799">
        <v>42358.89</v>
      </c>
      <c r="L11799">
        <v>6035</v>
      </c>
      <c r="M11799">
        <v>1</v>
      </c>
      <c r="N11799">
        <f t="shared" si="468"/>
        <v>0</v>
      </c>
      <c r="O11799">
        <f t="shared" si="469"/>
        <v>0</v>
      </c>
      <c r="P11799" t="s">
        <v>11528</v>
      </c>
    </row>
    <row r="11800" spans="2:16" x14ac:dyDescent="0.25">
      <c r="B11800" t="s">
        <v>13145</v>
      </c>
      <c r="C11800" s="119" t="s">
        <v>209</v>
      </c>
      <c r="D11800" t="s">
        <v>11537</v>
      </c>
      <c r="E11800" t="s">
        <v>11530</v>
      </c>
      <c r="F11800" t="s">
        <v>11526</v>
      </c>
      <c r="G11800" t="s">
        <v>61</v>
      </c>
      <c r="H11800" t="s">
        <v>18</v>
      </c>
      <c r="I11800" t="s">
        <v>11529</v>
      </c>
      <c r="J11800">
        <v>2019</v>
      </c>
      <c r="K11800">
        <v>9747.14</v>
      </c>
      <c r="L11800">
        <v>123</v>
      </c>
      <c r="M11800">
        <v>1</v>
      </c>
      <c r="N11800">
        <f t="shared" si="468"/>
        <v>0</v>
      </c>
      <c r="O11800">
        <f t="shared" si="469"/>
        <v>0</v>
      </c>
      <c r="P11800" t="s">
        <v>11528</v>
      </c>
    </row>
    <row r="11801" spans="2:16" x14ac:dyDescent="0.25">
      <c r="B11801" t="s">
        <v>13146</v>
      </c>
      <c r="C11801" s="119" t="s">
        <v>209</v>
      </c>
      <c r="D11801" t="s">
        <v>11537</v>
      </c>
      <c r="E11801" t="s">
        <v>11530</v>
      </c>
      <c r="F11801" t="s">
        <v>11526</v>
      </c>
      <c r="G11801" t="s">
        <v>61</v>
      </c>
      <c r="H11801" t="s">
        <v>18</v>
      </c>
      <c r="I11801" t="s">
        <v>11529</v>
      </c>
      <c r="J11801">
        <v>2019</v>
      </c>
      <c r="K11801">
        <v>1977.95</v>
      </c>
      <c r="L11801">
        <v>232</v>
      </c>
      <c r="M11801">
        <v>1</v>
      </c>
      <c r="N11801">
        <f t="shared" si="468"/>
        <v>0</v>
      </c>
      <c r="O11801">
        <f t="shared" si="469"/>
        <v>0</v>
      </c>
      <c r="P11801" t="s">
        <v>11528</v>
      </c>
    </row>
    <row r="11802" spans="2:16" x14ac:dyDescent="0.25">
      <c r="B11802" t="s">
        <v>13147</v>
      </c>
      <c r="C11802" s="119" t="s">
        <v>209</v>
      </c>
      <c r="D11802" t="s">
        <v>11537</v>
      </c>
      <c r="E11802" t="s">
        <v>11530</v>
      </c>
      <c r="F11802" t="s">
        <v>11526</v>
      </c>
      <c r="G11802" t="s">
        <v>61</v>
      </c>
      <c r="H11802" t="s">
        <v>18</v>
      </c>
      <c r="I11802" t="s">
        <v>11529</v>
      </c>
      <c r="J11802">
        <v>2019</v>
      </c>
      <c r="K11802">
        <v>2777.73</v>
      </c>
      <c r="L11802">
        <v>21</v>
      </c>
      <c r="M11802">
        <v>1</v>
      </c>
      <c r="N11802">
        <f t="shared" si="468"/>
        <v>0</v>
      </c>
      <c r="O11802">
        <f t="shared" si="469"/>
        <v>0</v>
      </c>
      <c r="P11802" t="s">
        <v>11528</v>
      </c>
    </row>
    <row r="11803" spans="2:16" x14ac:dyDescent="0.25">
      <c r="B11803" t="s">
        <v>13148</v>
      </c>
      <c r="C11803" s="119" t="s">
        <v>209</v>
      </c>
      <c r="D11803" t="s">
        <v>11537</v>
      </c>
      <c r="E11803" t="s">
        <v>11530</v>
      </c>
      <c r="F11803" t="s">
        <v>11526</v>
      </c>
      <c r="G11803" t="s">
        <v>61</v>
      </c>
      <c r="H11803" t="s">
        <v>18</v>
      </c>
      <c r="I11803" t="s">
        <v>11533</v>
      </c>
      <c r="J11803">
        <v>2019</v>
      </c>
      <c r="K11803">
        <v>160.87</v>
      </c>
      <c r="L11803">
        <v>20</v>
      </c>
      <c r="M11803">
        <v>1</v>
      </c>
      <c r="N11803">
        <f t="shared" si="468"/>
        <v>0</v>
      </c>
      <c r="O11803">
        <f t="shared" si="469"/>
        <v>0</v>
      </c>
      <c r="P11803" t="s">
        <v>11528</v>
      </c>
    </row>
    <row r="11804" spans="2:16" x14ac:dyDescent="0.25">
      <c r="B11804" t="s">
        <v>13149</v>
      </c>
      <c r="C11804" s="119" t="s">
        <v>209</v>
      </c>
      <c r="D11804" t="s">
        <v>11539</v>
      </c>
      <c r="E11804" t="s">
        <v>11530</v>
      </c>
      <c r="F11804" t="s">
        <v>11526</v>
      </c>
      <c r="G11804" t="s">
        <v>61</v>
      </c>
      <c r="H11804" t="s">
        <v>18</v>
      </c>
      <c r="I11804" t="s">
        <v>11529</v>
      </c>
      <c r="J11804">
        <v>2019</v>
      </c>
      <c r="K11804">
        <v>33214.720000000001</v>
      </c>
      <c r="L11804">
        <v>4721</v>
      </c>
      <c r="M11804">
        <v>1</v>
      </c>
      <c r="N11804">
        <f t="shared" si="468"/>
        <v>0</v>
      </c>
      <c r="O11804">
        <f t="shared" si="469"/>
        <v>0</v>
      </c>
      <c r="P11804" t="s">
        <v>11528</v>
      </c>
    </row>
    <row r="11805" spans="2:16" x14ac:dyDescent="0.25">
      <c r="B11805" t="s">
        <v>13150</v>
      </c>
      <c r="C11805" s="119" t="s">
        <v>209</v>
      </c>
      <c r="D11805" t="s">
        <v>11537</v>
      </c>
      <c r="E11805" t="s">
        <v>11530</v>
      </c>
      <c r="F11805" t="s">
        <v>11526</v>
      </c>
      <c r="G11805" t="s">
        <v>61</v>
      </c>
      <c r="H11805" t="s">
        <v>18</v>
      </c>
      <c r="I11805" t="s">
        <v>11529</v>
      </c>
      <c r="J11805">
        <v>2019</v>
      </c>
      <c r="K11805">
        <v>40354.99</v>
      </c>
      <c r="L11805">
        <v>5301</v>
      </c>
      <c r="M11805">
        <v>1</v>
      </c>
      <c r="N11805">
        <f t="shared" si="468"/>
        <v>0</v>
      </c>
      <c r="O11805">
        <f t="shared" si="469"/>
        <v>0</v>
      </c>
      <c r="P11805" t="s">
        <v>11528</v>
      </c>
    </row>
    <row r="11806" spans="2:16" x14ac:dyDescent="0.25">
      <c r="B11806" t="s">
        <v>13151</v>
      </c>
      <c r="C11806" s="119" t="s">
        <v>209</v>
      </c>
      <c r="D11806" t="s">
        <v>11537</v>
      </c>
      <c r="E11806" t="s">
        <v>11530</v>
      </c>
      <c r="F11806" t="s">
        <v>11526</v>
      </c>
      <c r="G11806" t="s">
        <v>61</v>
      </c>
      <c r="H11806" t="s">
        <v>18</v>
      </c>
      <c r="I11806" t="s">
        <v>11529</v>
      </c>
      <c r="J11806">
        <v>2019</v>
      </c>
      <c r="K11806">
        <v>4503.21</v>
      </c>
      <c r="L11806">
        <v>55</v>
      </c>
      <c r="M11806">
        <v>1</v>
      </c>
      <c r="N11806">
        <f t="shared" si="468"/>
        <v>0</v>
      </c>
      <c r="O11806">
        <f t="shared" si="469"/>
        <v>0</v>
      </c>
      <c r="P11806" t="s">
        <v>11528</v>
      </c>
    </row>
    <row r="11807" spans="2:16" x14ac:dyDescent="0.25">
      <c r="B11807" t="s">
        <v>13152</v>
      </c>
      <c r="C11807" s="119" t="s">
        <v>209</v>
      </c>
      <c r="D11807" t="s">
        <v>11537</v>
      </c>
      <c r="E11807" t="s">
        <v>11530</v>
      </c>
      <c r="F11807" t="s">
        <v>11526</v>
      </c>
      <c r="G11807" t="s">
        <v>61</v>
      </c>
      <c r="H11807" t="s">
        <v>18</v>
      </c>
      <c r="I11807" t="s">
        <v>11529</v>
      </c>
      <c r="J11807">
        <v>2019</v>
      </c>
      <c r="K11807">
        <v>3832.43</v>
      </c>
      <c r="L11807">
        <v>452</v>
      </c>
      <c r="M11807">
        <v>1</v>
      </c>
      <c r="N11807">
        <f t="shared" si="468"/>
        <v>0</v>
      </c>
      <c r="O11807">
        <f t="shared" si="469"/>
        <v>0</v>
      </c>
      <c r="P11807" t="s">
        <v>11528</v>
      </c>
    </row>
    <row r="11808" spans="2:16" x14ac:dyDescent="0.25">
      <c r="B11808" t="s">
        <v>13153</v>
      </c>
      <c r="C11808" s="119" t="s">
        <v>209</v>
      </c>
      <c r="D11808" t="s">
        <v>11537</v>
      </c>
      <c r="E11808" t="s">
        <v>11530</v>
      </c>
      <c r="F11808" t="s">
        <v>11526</v>
      </c>
      <c r="G11808" t="s">
        <v>61</v>
      </c>
      <c r="H11808" t="s">
        <v>18</v>
      </c>
      <c r="I11808" t="s">
        <v>11529</v>
      </c>
      <c r="J11808">
        <v>2019</v>
      </c>
      <c r="K11808">
        <v>5765.31</v>
      </c>
      <c r="L11808">
        <v>30</v>
      </c>
      <c r="M11808">
        <v>1</v>
      </c>
      <c r="N11808">
        <f t="shared" si="468"/>
        <v>0</v>
      </c>
      <c r="O11808">
        <f t="shared" si="469"/>
        <v>0</v>
      </c>
      <c r="P11808" t="s">
        <v>11528</v>
      </c>
    </row>
    <row r="11809" spans="2:16" x14ac:dyDescent="0.25">
      <c r="B11809" t="s">
        <v>13154</v>
      </c>
      <c r="C11809" s="119" t="s">
        <v>209</v>
      </c>
      <c r="D11809" t="s">
        <v>11537</v>
      </c>
      <c r="E11809" t="s">
        <v>11530</v>
      </c>
      <c r="F11809" t="s">
        <v>11526</v>
      </c>
      <c r="G11809" t="s">
        <v>61</v>
      </c>
      <c r="H11809" t="s">
        <v>18</v>
      </c>
      <c r="I11809" t="s">
        <v>11533</v>
      </c>
      <c r="J11809">
        <v>2019</v>
      </c>
      <c r="K11809">
        <v>319.24</v>
      </c>
      <c r="L11809">
        <v>40</v>
      </c>
      <c r="M11809">
        <v>1</v>
      </c>
      <c r="N11809">
        <f t="shared" si="468"/>
        <v>0</v>
      </c>
      <c r="O11809">
        <f t="shared" si="469"/>
        <v>0</v>
      </c>
      <c r="P11809" t="s">
        <v>11528</v>
      </c>
    </row>
    <row r="11810" spans="2:16" x14ac:dyDescent="0.25">
      <c r="B11810" t="s">
        <v>13155</v>
      </c>
      <c r="C11810" s="119" t="s">
        <v>209</v>
      </c>
      <c r="D11810" t="s">
        <v>11537</v>
      </c>
      <c r="E11810" t="s">
        <v>11530</v>
      </c>
      <c r="F11810" t="s">
        <v>11526</v>
      </c>
      <c r="G11810" t="s">
        <v>61</v>
      </c>
      <c r="H11810" t="s">
        <v>18</v>
      </c>
      <c r="I11810" t="s">
        <v>11529</v>
      </c>
      <c r="J11810">
        <v>2019</v>
      </c>
      <c r="K11810">
        <v>4971.72</v>
      </c>
      <c r="L11810">
        <v>585</v>
      </c>
      <c r="M11810">
        <v>1</v>
      </c>
      <c r="N11810">
        <f t="shared" si="468"/>
        <v>0</v>
      </c>
      <c r="O11810">
        <f t="shared" si="469"/>
        <v>0</v>
      </c>
      <c r="P11810" t="s">
        <v>11528</v>
      </c>
    </row>
    <row r="11811" spans="2:16" x14ac:dyDescent="0.25">
      <c r="B11811" t="s">
        <v>13156</v>
      </c>
      <c r="C11811" s="119" t="s">
        <v>209</v>
      </c>
      <c r="D11811" t="s">
        <v>11537</v>
      </c>
      <c r="E11811" t="s">
        <v>11530</v>
      </c>
      <c r="F11811" t="s">
        <v>11526</v>
      </c>
      <c r="G11811" t="s">
        <v>61</v>
      </c>
      <c r="H11811" t="s">
        <v>18</v>
      </c>
      <c r="I11811" t="s">
        <v>11529</v>
      </c>
      <c r="J11811">
        <v>2019</v>
      </c>
      <c r="K11811">
        <v>1077.3599999999999</v>
      </c>
      <c r="L11811">
        <v>4</v>
      </c>
      <c r="M11811">
        <v>1</v>
      </c>
      <c r="N11811">
        <f t="shared" si="468"/>
        <v>0</v>
      </c>
      <c r="O11811">
        <f t="shared" si="469"/>
        <v>0</v>
      </c>
      <c r="P11811" t="s">
        <v>11528</v>
      </c>
    </row>
    <row r="11812" spans="2:16" x14ac:dyDescent="0.25">
      <c r="B11812" t="s">
        <v>13157</v>
      </c>
      <c r="C11812" s="119" t="s">
        <v>209</v>
      </c>
      <c r="D11812" t="s">
        <v>11537</v>
      </c>
      <c r="E11812" t="s">
        <v>11530</v>
      </c>
      <c r="F11812" t="s">
        <v>11526</v>
      </c>
      <c r="G11812" t="s">
        <v>61</v>
      </c>
      <c r="H11812" t="s">
        <v>18</v>
      </c>
      <c r="I11812" t="s">
        <v>11533</v>
      </c>
      <c r="J11812">
        <v>2019</v>
      </c>
      <c r="K11812">
        <v>264.11</v>
      </c>
      <c r="L11812">
        <v>33</v>
      </c>
      <c r="M11812">
        <v>1</v>
      </c>
      <c r="N11812">
        <f t="shared" si="468"/>
        <v>0</v>
      </c>
      <c r="O11812">
        <f t="shared" si="469"/>
        <v>0</v>
      </c>
      <c r="P11812" t="s">
        <v>11528</v>
      </c>
    </row>
    <row r="11813" spans="2:16" x14ac:dyDescent="0.25">
      <c r="B11813" t="s">
        <v>13158</v>
      </c>
      <c r="C11813" s="119" t="s">
        <v>209</v>
      </c>
      <c r="D11813" t="s">
        <v>11539</v>
      </c>
      <c r="E11813" t="s">
        <v>11530</v>
      </c>
      <c r="F11813" t="s">
        <v>11526</v>
      </c>
      <c r="G11813" t="s">
        <v>61</v>
      </c>
      <c r="H11813" t="s">
        <v>18</v>
      </c>
      <c r="I11813" t="s">
        <v>11529</v>
      </c>
      <c r="J11813">
        <v>2019</v>
      </c>
      <c r="K11813">
        <v>33036.22</v>
      </c>
      <c r="L11813">
        <v>4595</v>
      </c>
      <c r="M11813">
        <v>1</v>
      </c>
      <c r="N11813">
        <f t="shared" si="468"/>
        <v>0</v>
      </c>
      <c r="O11813">
        <f t="shared" si="469"/>
        <v>0</v>
      </c>
      <c r="P11813" t="s">
        <v>11528</v>
      </c>
    </row>
    <row r="11814" spans="2:16" x14ac:dyDescent="0.25">
      <c r="B11814" t="s">
        <v>13159</v>
      </c>
      <c r="C11814" s="119" t="s">
        <v>209</v>
      </c>
      <c r="D11814" t="s">
        <v>11537</v>
      </c>
      <c r="E11814" t="s">
        <v>11530</v>
      </c>
      <c r="F11814" t="s">
        <v>11526</v>
      </c>
      <c r="G11814" t="s">
        <v>61</v>
      </c>
      <c r="H11814" t="s">
        <v>18</v>
      </c>
      <c r="I11814" t="s">
        <v>11529</v>
      </c>
      <c r="J11814">
        <v>2019</v>
      </c>
      <c r="K11814">
        <v>11681.7</v>
      </c>
      <c r="L11814">
        <v>920</v>
      </c>
      <c r="M11814">
        <v>1</v>
      </c>
      <c r="N11814">
        <f t="shared" si="468"/>
        <v>0</v>
      </c>
      <c r="O11814">
        <f t="shared" si="469"/>
        <v>0</v>
      </c>
      <c r="P11814" t="s">
        <v>11528</v>
      </c>
    </row>
    <row r="11815" spans="2:16" x14ac:dyDescent="0.25">
      <c r="B11815" t="s">
        <v>13160</v>
      </c>
      <c r="C11815" s="119" t="s">
        <v>209</v>
      </c>
      <c r="D11815" t="s">
        <v>11537</v>
      </c>
      <c r="E11815" t="s">
        <v>11530</v>
      </c>
      <c r="F11815" t="s">
        <v>11526</v>
      </c>
      <c r="G11815" t="s">
        <v>61</v>
      </c>
      <c r="H11815" t="s">
        <v>18</v>
      </c>
      <c r="I11815" t="s">
        <v>11529</v>
      </c>
      <c r="J11815">
        <v>2019</v>
      </c>
      <c r="K11815">
        <v>8967.2800000000007</v>
      </c>
      <c r="L11815">
        <v>49</v>
      </c>
      <c r="M11815">
        <v>1</v>
      </c>
      <c r="N11815">
        <f t="shared" si="468"/>
        <v>0</v>
      </c>
      <c r="O11815">
        <f t="shared" si="469"/>
        <v>0</v>
      </c>
      <c r="P11815" t="s">
        <v>11528</v>
      </c>
    </row>
    <row r="11816" spans="2:16" x14ac:dyDescent="0.25">
      <c r="B11816" t="s">
        <v>13161</v>
      </c>
      <c r="C11816" s="119" t="s">
        <v>209</v>
      </c>
      <c r="D11816" t="s">
        <v>11546</v>
      </c>
      <c r="E11816" t="s">
        <v>11530</v>
      </c>
      <c r="F11816" t="s">
        <v>11526</v>
      </c>
      <c r="G11816" t="s">
        <v>61</v>
      </c>
      <c r="H11816" t="s">
        <v>18</v>
      </c>
      <c r="I11816" t="s">
        <v>11529</v>
      </c>
      <c r="J11816">
        <v>2019</v>
      </c>
      <c r="K11816">
        <v>41643.96</v>
      </c>
      <c r="L11816">
        <v>3102</v>
      </c>
      <c r="M11816">
        <v>1</v>
      </c>
      <c r="N11816">
        <f t="shared" si="468"/>
        <v>0</v>
      </c>
      <c r="O11816">
        <f t="shared" si="469"/>
        <v>0</v>
      </c>
      <c r="P11816" t="s">
        <v>11528</v>
      </c>
    </row>
    <row r="11817" spans="2:16" x14ac:dyDescent="0.25">
      <c r="B11817" t="s">
        <v>13162</v>
      </c>
      <c r="C11817" s="119" t="s">
        <v>209</v>
      </c>
      <c r="D11817" t="s">
        <v>11550</v>
      </c>
      <c r="E11817" t="s">
        <v>11530</v>
      </c>
      <c r="F11817" t="s">
        <v>11526</v>
      </c>
      <c r="G11817" t="s">
        <v>61</v>
      </c>
      <c r="H11817" t="s">
        <v>18</v>
      </c>
      <c r="I11817" t="s">
        <v>11529</v>
      </c>
      <c r="J11817">
        <v>2019</v>
      </c>
      <c r="K11817">
        <v>13928.28</v>
      </c>
      <c r="L11817">
        <v>1787</v>
      </c>
      <c r="M11817">
        <v>1</v>
      </c>
      <c r="N11817">
        <f t="shared" si="468"/>
        <v>0</v>
      </c>
      <c r="O11817">
        <f t="shared" si="469"/>
        <v>0</v>
      </c>
      <c r="P11817" t="s">
        <v>11528</v>
      </c>
    </row>
    <row r="11818" spans="2:16" x14ac:dyDescent="0.25">
      <c r="B11818" t="s">
        <v>13163</v>
      </c>
      <c r="C11818" s="119" t="s">
        <v>209</v>
      </c>
      <c r="D11818" t="s">
        <v>11537</v>
      </c>
      <c r="E11818" t="s">
        <v>11530</v>
      </c>
      <c r="F11818" t="s">
        <v>11526</v>
      </c>
      <c r="G11818" t="s">
        <v>61</v>
      </c>
      <c r="H11818" t="s">
        <v>18</v>
      </c>
      <c r="I11818" t="s">
        <v>11529</v>
      </c>
      <c r="J11818">
        <v>2019</v>
      </c>
      <c r="K11818">
        <v>34021.599999999999</v>
      </c>
      <c r="L11818">
        <v>4811</v>
      </c>
      <c r="M11818">
        <v>1</v>
      </c>
      <c r="N11818">
        <f t="shared" si="468"/>
        <v>0</v>
      </c>
      <c r="O11818">
        <f t="shared" si="469"/>
        <v>0</v>
      </c>
      <c r="P11818" t="s">
        <v>11528</v>
      </c>
    </row>
    <row r="11819" spans="2:16" x14ac:dyDescent="0.25">
      <c r="B11819" t="s">
        <v>13164</v>
      </c>
      <c r="C11819" s="119" t="s">
        <v>209</v>
      </c>
      <c r="D11819" t="s">
        <v>11537</v>
      </c>
      <c r="E11819" t="s">
        <v>11530</v>
      </c>
      <c r="F11819" t="s">
        <v>11526</v>
      </c>
      <c r="G11819" t="s">
        <v>61</v>
      </c>
      <c r="H11819" t="s">
        <v>18</v>
      </c>
      <c r="I11819" t="s">
        <v>11529</v>
      </c>
      <c r="J11819">
        <v>2019</v>
      </c>
      <c r="K11819">
        <v>7470.12</v>
      </c>
      <c r="L11819">
        <v>50</v>
      </c>
      <c r="M11819">
        <v>1</v>
      </c>
      <c r="N11819">
        <f t="shared" si="468"/>
        <v>0</v>
      </c>
      <c r="O11819">
        <f t="shared" si="469"/>
        <v>0</v>
      </c>
      <c r="P11819" t="s">
        <v>11528</v>
      </c>
    </row>
    <row r="11820" spans="2:16" x14ac:dyDescent="0.25">
      <c r="B11820" t="s">
        <v>13165</v>
      </c>
      <c r="C11820" s="119" t="s">
        <v>209</v>
      </c>
      <c r="D11820" t="s">
        <v>11537</v>
      </c>
      <c r="E11820" t="s">
        <v>11530</v>
      </c>
      <c r="F11820" t="s">
        <v>11526</v>
      </c>
      <c r="G11820" t="s">
        <v>61</v>
      </c>
      <c r="H11820" t="s">
        <v>18</v>
      </c>
      <c r="I11820" t="s">
        <v>11529</v>
      </c>
      <c r="J11820">
        <v>2019</v>
      </c>
      <c r="K11820">
        <v>2889.56</v>
      </c>
      <c r="L11820">
        <v>340</v>
      </c>
      <c r="M11820">
        <v>1</v>
      </c>
      <c r="N11820">
        <f t="shared" si="468"/>
        <v>0</v>
      </c>
      <c r="O11820">
        <f t="shared" si="469"/>
        <v>0</v>
      </c>
      <c r="P11820" t="s">
        <v>11528</v>
      </c>
    </row>
    <row r="11821" spans="2:16" x14ac:dyDescent="0.25">
      <c r="B11821" t="s">
        <v>13166</v>
      </c>
      <c r="C11821" s="119" t="s">
        <v>209</v>
      </c>
      <c r="D11821" t="s">
        <v>11542</v>
      </c>
      <c r="E11821" t="s">
        <v>11530</v>
      </c>
      <c r="F11821" t="s">
        <v>11526</v>
      </c>
      <c r="G11821" t="s">
        <v>61</v>
      </c>
      <c r="H11821" t="s">
        <v>18</v>
      </c>
      <c r="I11821" t="s">
        <v>11529</v>
      </c>
      <c r="J11821">
        <v>2019</v>
      </c>
      <c r="K11821">
        <v>4119.92</v>
      </c>
      <c r="L11821">
        <v>476</v>
      </c>
      <c r="M11821">
        <v>1</v>
      </c>
      <c r="N11821">
        <f t="shared" si="468"/>
        <v>0</v>
      </c>
      <c r="O11821">
        <f t="shared" si="469"/>
        <v>0</v>
      </c>
      <c r="P11821" t="s">
        <v>11528</v>
      </c>
    </row>
    <row r="11822" spans="2:16" x14ac:dyDescent="0.25">
      <c r="B11822" t="s">
        <v>13167</v>
      </c>
      <c r="C11822" s="119" t="s">
        <v>209</v>
      </c>
      <c r="D11822" t="s">
        <v>11537</v>
      </c>
      <c r="E11822" t="s">
        <v>11530</v>
      </c>
      <c r="F11822" t="s">
        <v>11526</v>
      </c>
      <c r="G11822" t="s">
        <v>61</v>
      </c>
      <c r="H11822" t="s">
        <v>18</v>
      </c>
      <c r="I11822" t="s">
        <v>11533</v>
      </c>
      <c r="J11822">
        <v>2019</v>
      </c>
      <c r="K11822">
        <v>360.46</v>
      </c>
      <c r="L11822">
        <v>45</v>
      </c>
      <c r="M11822">
        <v>1</v>
      </c>
      <c r="N11822">
        <f t="shared" si="468"/>
        <v>0</v>
      </c>
      <c r="O11822">
        <f t="shared" si="469"/>
        <v>0</v>
      </c>
      <c r="P11822" t="s">
        <v>11528</v>
      </c>
    </row>
    <row r="11823" spans="2:16" x14ac:dyDescent="0.25">
      <c r="B11823" t="s">
        <v>13168</v>
      </c>
      <c r="C11823" s="119" t="s">
        <v>209</v>
      </c>
      <c r="D11823" t="s">
        <v>11550</v>
      </c>
      <c r="E11823" t="s">
        <v>11530</v>
      </c>
      <c r="F11823" t="s">
        <v>11526</v>
      </c>
      <c r="G11823" t="s">
        <v>61</v>
      </c>
      <c r="H11823" t="s">
        <v>18</v>
      </c>
      <c r="I11823" t="s">
        <v>11529</v>
      </c>
      <c r="J11823">
        <v>2019</v>
      </c>
      <c r="K11823">
        <v>5499.66</v>
      </c>
      <c r="L11823">
        <v>647</v>
      </c>
      <c r="M11823">
        <v>1</v>
      </c>
      <c r="N11823">
        <f t="shared" si="468"/>
        <v>0</v>
      </c>
      <c r="O11823">
        <f t="shared" si="469"/>
        <v>0</v>
      </c>
      <c r="P11823" t="s">
        <v>11528</v>
      </c>
    </row>
    <row r="11824" spans="2:16" x14ac:dyDescent="0.25">
      <c r="B11824" t="s">
        <v>13169</v>
      </c>
      <c r="C11824" s="119" t="s">
        <v>209</v>
      </c>
      <c r="D11824" t="s">
        <v>11537</v>
      </c>
      <c r="E11824" t="s">
        <v>11530</v>
      </c>
      <c r="F11824" t="s">
        <v>11526</v>
      </c>
      <c r="G11824" t="s">
        <v>61</v>
      </c>
      <c r="H11824" t="s">
        <v>18</v>
      </c>
      <c r="I11824" t="s">
        <v>11529</v>
      </c>
      <c r="J11824">
        <v>2019</v>
      </c>
      <c r="K11824">
        <v>11962.61</v>
      </c>
      <c r="L11824">
        <v>1670</v>
      </c>
      <c r="M11824">
        <v>1</v>
      </c>
      <c r="N11824">
        <f t="shared" si="468"/>
        <v>0</v>
      </c>
      <c r="O11824">
        <f t="shared" si="469"/>
        <v>0</v>
      </c>
      <c r="P11824" t="s">
        <v>11528</v>
      </c>
    </row>
    <row r="11825" spans="2:16" x14ac:dyDescent="0.25">
      <c r="B11825" t="s">
        <v>13170</v>
      </c>
      <c r="C11825" s="119" t="s">
        <v>209</v>
      </c>
      <c r="D11825" t="s">
        <v>11537</v>
      </c>
      <c r="E11825" t="s">
        <v>11530</v>
      </c>
      <c r="F11825" t="s">
        <v>11526</v>
      </c>
      <c r="G11825" t="s">
        <v>61</v>
      </c>
      <c r="H11825" t="s">
        <v>18</v>
      </c>
      <c r="I11825" t="s">
        <v>11529</v>
      </c>
      <c r="J11825">
        <v>2019</v>
      </c>
      <c r="K11825">
        <v>5824.98</v>
      </c>
      <c r="L11825">
        <v>55</v>
      </c>
      <c r="M11825">
        <v>1</v>
      </c>
      <c r="N11825">
        <f t="shared" si="468"/>
        <v>0</v>
      </c>
      <c r="O11825">
        <f t="shared" si="469"/>
        <v>0</v>
      </c>
      <c r="P11825" t="s">
        <v>11528</v>
      </c>
    </row>
    <row r="11826" spans="2:16" x14ac:dyDescent="0.25">
      <c r="B11826" t="s">
        <v>13171</v>
      </c>
      <c r="C11826" s="119" t="s">
        <v>209</v>
      </c>
      <c r="D11826" t="s">
        <v>11537</v>
      </c>
      <c r="E11826" t="s">
        <v>11530</v>
      </c>
      <c r="F11826" t="s">
        <v>11526</v>
      </c>
      <c r="G11826" t="s">
        <v>61</v>
      </c>
      <c r="H11826" t="s">
        <v>18</v>
      </c>
      <c r="I11826" t="s">
        <v>11529</v>
      </c>
      <c r="J11826">
        <v>2019</v>
      </c>
      <c r="K11826">
        <v>5324.14</v>
      </c>
      <c r="L11826">
        <v>759</v>
      </c>
      <c r="M11826">
        <v>1</v>
      </c>
      <c r="N11826">
        <f t="shared" si="468"/>
        <v>0</v>
      </c>
      <c r="O11826">
        <f t="shared" si="469"/>
        <v>0</v>
      </c>
      <c r="P11826" t="s">
        <v>11528</v>
      </c>
    </row>
    <row r="11827" spans="2:16" x14ac:dyDescent="0.25">
      <c r="B11827" t="s">
        <v>13172</v>
      </c>
      <c r="C11827" s="119" t="s">
        <v>209</v>
      </c>
      <c r="D11827" t="s">
        <v>11537</v>
      </c>
      <c r="E11827" t="s">
        <v>11530</v>
      </c>
      <c r="F11827" t="s">
        <v>11526</v>
      </c>
      <c r="G11827" t="s">
        <v>61</v>
      </c>
      <c r="H11827" t="s">
        <v>18</v>
      </c>
      <c r="I11827" t="s">
        <v>11529</v>
      </c>
      <c r="J11827">
        <v>2019</v>
      </c>
      <c r="K11827">
        <v>4708.2700000000004</v>
      </c>
      <c r="L11827">
        <v>30</v>
      </c>
      <c r="M11827">
        <v>1</v>
      </c>
      <c r="N11827">
        <f t="shared" si="468"/>
        <v>0</v>
      </c>
      <c r="O11827">
        <f t="shared" si="469"/>
        <v>0</v>
      </c>
      <c r="P11827" t="s">
        <v>11528</v>
      </c>
    </row>
    <row r="11828" spans="2:16" x14ac:dyDescent="0.25">
      <c r="B11828" t="s">
        <v>13173</v>
      </c>
      <c r="C11828" s="119" t="s">
        <v>209</v>
      </c>
      <c r="D11828" t="s">
        <v>11537</v>
      </c>
      <c r="E11828" t="s">
        <v>11530</v>
      </c>
      <c r="F11828" t="s">
        <v>11526</v>
      </c>
      <c r="G11828" t="s">
        <v>61</v>
      </c>
      <c r="H11828" t="s">
        <v>18</v>
      </c>
      <c r="I11828" t="s">
        <v>11529</v>
      </c>
      <c r="J11828">
        <v>2019</v>
      </c>
      <c r="K11828">
        <v>1075.57</v>
      </c>
      <c r="L11828">
        <v>2</v>
      </c>
      <c r="M11828">
        <v>1</v>
      </c>
      <c r="N11828">
        <f t="shared" si="468"/>
        <v>0</v>
      </c>
      <c r="O11828">
        <f t="shared" si="469"/>
        <v>0</v>
      </c>
      <c r="P11828" t="s">
        <v>11528</v>
      </c>
    </row>
    <row r="11829" spans="2:16" x14ac:dyDescent="0.25">
      <c r="B11829" t="s">
        <v>13174</v>
      </c>
      <c r="C11829" s="119" t="s">
        <v>209</v>
      </c>
      <c r="D11829" t="s">
        <v>11539</v>
      </c>
      <c r="E11829" t="s">
        <v>11530</v>
      </c>
      <c r="F11829" t="s">
        <v>11526</v>
      </c>
      <c r="G11829" t="s">
        <v>61</v>
      </c>
      <c r="H11829" t="s">
        <v>18</v>
      </c>
      <c r="I11829" t="s">
        <v>11529</v>
      </c>
      <c r="J11829">
        <v>2019</v>
      </c>
      <c r="K11829">
        <v>6409.76</v>
      </c>
      <c r="L11829">
        <v>732</v>
      </c>
      <c r="M11829">
        <v>1</v>
      </c>
      <c r="N11829">
        <f t="shared" si="468"/>
        <v>0</v>
      </c>
      <c r="O11829">
        <f t="shared" si="469"/>
        <v>0</v>
      </c>
      <c r="P11829" t="s">
        <v>11528</v>
      </c>
    </row>
    <row r="11830" spans="2:16" x14ac:dyDescent="0.25">
      <c r="B11830" t="s">
        <v>13175</v>
      </c>
      <c r="C11830" s="119" t="s">
        <v>209</v>
      </c>
      <c r="D11830" t="s">
        <v>11537</v>
      </c>
      <c r="E11830" t="s">
        <v>11530</v>
      </c>
      <c r="F11830" t="s">
        <v>11526</v>
      </c>
      <c r="G11830" t="s">
        <v>61</v>
      </c>
      <c r="H11830" t="s">
        <v>18</v>
      </c>
      <c r="I11830" t="s">
        <v>11529</v>
      </c>
      <c r="J11830">
        <v>2019</v>
      </c>
      <c r="K11830">
        <v>17628.759999999998</v>
      </c>
      <c r="L11830">
        <v>1311</v>
      </c>
      <c r="M11830">
        <v>1</v>
      </c>
      <c r="N11830">
        <f t="shared" si="468"/>
        <v>0</v>
      </c>
      <c r="O11830">
        <f t="shared" si="469"/>
        <v>0</v>
      </c>
      <c r="P11830" t="s">
        <v>11528</v>
      </c>
    </row>
    <row r="11831" spans="2:16" x14ac:dyDescent="0.25">
      <c r="B11831" t="s">
        <v>13176</v>
      </c>
      <c r="C11831" s="119" t="s">
        <v>209</v>
      </c>
      <c r="D11831" t="s">
        <v>11537</v>
      </c>
      <c r="E11831" t="s">
        <v>11530</v>
      </c>
      <c r="F11831" t="s">
        <v>11526</v>
      </c>
      <c r="G11831" t="s">
        <v>61</v>
      </c>
      <c r="H11831" t="s">
        <v>18</v>
      </c>
      <c r="I11831" t="s">
        <v>11529</v>
      </c>
      <c r="J11831">
        <v>2019</v>
      </c>
      <c r="K11831">
        <v>6219.93</v>
      </c>
      <c r="L11831">
        <v>47</v>
      </c>
      <c r="M11831">
        <v>1</v>
      </c>
      <c r="N11831">
        <f t="shared" si="468"/>
        <v>0</v>
      </c>
      <c r="O11831">
        <f t="shared" si="469"/>
        <v>0</v>
      </c>
      <c r="P11831" t="s">
        <v>11528</v>
      </c>
    </row>
    <row r="11832" spans="2:16" x14ac:dyDescent="0.25">
      <c r="B11832" t="s">
        <v>13177</v>
      </c>
      <c r="C11832" s="119" t="s">
        <v>209</v>
      </c>
      <c r="D11832" t="s">
        <v>11539</v>
      </c>
      <c r="E11832" t="s">
        <v>11530</v>
      </c>
      <c r="F11832" t="s">
        <v>11526</v>
      </c>
      <c r="G11832" t="s">
        <v>61</v>
      </c>
      <c r="H11832" t="s">
        <v>18</v>
      </c>
      <c r="I11832" t="s">
        <v>11529</v>
      </c>
      <c r="J11832">
        <v>2019</v>
      </c>
      <c r="K11832">
        <v>7957.38</v>
      </c>
      <c r="L11832">
        <v>992</v>
      </c>
      <c r="M11832">
        <v>1</v>
      </c>
      <c r="N11832">
        <f t="shared" si="468"/>
        <v>0</v>
      </c>
      <c r="O11832">
        <f t="shared" si="469"/>
        <v>0</v>
      </c>
      <c r="P11832" t="s">
        <v>11528</v>
      </c>
    </row>
    <row r="11833" spans="2:16" x14ac:dyDescent="0.25">
      <c r="B11833" t="s">
        <v>13178</v>
      </c>
      <c r="C11833" s="119" t="s">
        <v>209</v>
      </c>
      <c r="D11833" t="s">
        <v>11539</v>
      </c>
      <c r="E11833" t="s">
        <v>11530</v>
      </c>
      <c r="F11833" t="s">
        <v>11526</v>
      </c>
      <c r="G11833" t="s">
        <v>61</v>
      </c>
      <c r="H11833" t="s">
        <v>18</v>
      </c>
      <c r="I11833" t="s">
        <v>11551</v>
      </c>
      <c r="J11833">
        <v>2019</v>
      </c>
      <c r="K11833">
        <v>37305.35</v>
      </c>
      <c r="L11833">
        <v>1846</v>
      </c>
      <c r="M11833">
        <v>1</v>
      </c>
      <c r="N11833">
        <f t="shared" si="468"/>
        <v>0</v>
      </c>
      <c r="O11833">
        <f t="shared" si="469"/>
        <v>0</v>
      </c>
      <c r="P11833" t="s">
        <v>11528</v>
      </c>
    </row>
    <row r="11834" spans="2:16" x14ac:dyDescent="0.25">
      <c r="B11834" t="s">
        <v>13179</v>
      </c>
      <c r="C11834" s="119" t="s">
        <v>209</v>
      </c>
      <c r="D11834" t="s">
        <v>11539</v>
      </c>
      <c r="E11834" t="s">
        <v>11530</v>
      </c>
      <c r="F11834" t="s">
        <v>11526</v>
      </c>
      <c r="G11834" t="s">
        <v>61</v>
      </c>
      <c r="H11834" t="s">
        <v>18</v>
      </c>
      <c r="I11834" t="s">
        <v>11551</v>
      </c>
      <c r="J11834">
        <v>2019</v>
      </c>
      <c r="K11834">
        <v>27592.12</v>
      </c>
      <c r="L11834">
        <v>50</v>
      </c>
      <c r="M11834">
        <v>1</v>
      </c>
      <c r="N11834">
        <f t="shared" si="468"/>
        <v>0</v>
      </c>
      <c r="O11834">
        <f t="shared" si="469"/>
        <v>0</v>
      </c>
      <c r="P11834" t="s">
        <v>11528</v>
      </c>
    </row>
    <row r="11835" spans="2:16" x14ac:dyDescent="0.25">
      <c r="B11835" t="s">
        <v>13180</v>
      </c>
      <c r="C11835" s="119" t="s">
        <v>209</v>
      </c>
      <c r="D11835" t="s">
        <v>11539</v>
      </c>
      <c r="E11835" t="s">
        <v>11530</v>
      </c>
      <c r="F11835" t="s">
        <v>11526</v>
      </c>
      <c r="G11835" t="s">
        <v>61</v>
      </c>
      <c r="H11835" t="s">
        <v>18</v>
      </c>
      <c r="I11835" t="s">
        <v>11529</v>
      </c>
      <c r="J11835">
        <v>2019</v>
      </c>
      <c r="K11835">
        <v>59569.33</v>
      </c>
      <c r="L11835">
        <v>4430</v>
      </c>
      <c r="M11835">
        <v>1</v>
      </c>
      <c r="N11835">
        <f t="shared" si="468"/>
        <v>0</v>
      </c>
      <c r="O11835">
        <f t="shared" si="469"/>
        <v>0</v>
      </c>
      <c r="P11835" t="s">
        <v>11528</v>
      </c>
    </row>
    <row r="11836" spans="2:16" x14ac:dyDescent="0.25">
      <c r="B11836" t="s">
        <v>13181</v>
      </c>
      <c r="C11836" s="119" t="s">
        <v>209</v>
      </c>
      <c r="D11836" t="s">
        <v>11537</v>
      </c>
      <c r="E11836" t="s">
        <v>11530</v>
      </c>
      <c r="F11836" t="s">
        <v>11526</v>
      </c>
      <c r="G11836" t="s">
        <v>61</v>
      </c>
      <c r="H11836" t="s">
        <v>18</v>
      </c>
      <c r="I11836" t="s">
        <v>11529</v>
      </c>
      <c r="J11836">
        <v>2019</v>
      </c>
      <c r="K11836">
        <v>1317.38</v>
      </c>
      <c r="L11836">
        <v>155</v>
      </c>
      <c r="M11836">
        <v>1</v>
      </c>
      <c r="N11836">
        <f t="shared" si="468"/>
        <v>0</v>
      </c>
      <c r="O11836">
        <f t="shared" si="469"/>
        <v>0</v>
      </c>
      <c r="P11836" t="s">
        <v>11528</v>
      </c>
    </row>
    <row r="11837" spans="2:16" x14ac:dyDescent="0.25">
      <c r="B11837" t="s">
        <v>13182</v>
      </c>
      <c r="C11837" s="119" t="s">
        <v>209</v>
      </c>
      <c r="D11837" t="s">
        <v>11537</v>
      </c>
      <c r="E11837" t="s">
        <v>11530</v>
      </c>
      <c r="F11837" t="s">
        <v>11526</v>
      </c>
      <c r="G11837" t="s">
        <v>61</v>
      </c>
      <c r="H11837" t="s">
        <v>18</v>
      </c>
      <c r="I11837" t="s">
        <v>11529</v>
      </c>
      <c r="J11837">
        <v>2019</v>
      </c>
      <c r="K11837">
        <v>1082.8599999999999</v>
      </c>
      <c r="L11837">
        <v>10</v>
      </c>
      <c r="M11837">
        <v>1</v>
      </c>
      <c r="N11837">
        <f t="shared" si="468"/>
        <v>0</v>
      </c>
      <c r="O11837">
        <f t="shared" si="469"/>
        <v>0</v>
      </c>
      <c r="P11837" t="s">
        <v>11528</v>
      </c>
    </row>
    <row r="11838" spans="2:16" x14ac:dyDescent="0.25">
      <c r="B11838" t="s">
        <v>13183</v>
      </c>
      <c r="C11838" s="119" t="s">
        <v>209</v>
      </c>
      <c r="D11838" t="s">
        <v>11537</v>
      </c>
      <c r="E11838" t="s">
        <v>11530</v>
      </c>
      <c r="F11838" t="s">
        <v>11526</v>
      </c>
      <c r="G11838" t="s">
        <v>61</v>
      </c>
      <c r="H11838" t="s">
        <v>18</v>
      </c>
      <c r="I11838" t="s">
        <v>11529</v>
      </c>
      <c r="J11838">
        <v>2019</v>
      </c>
      <c r="K11838">
        <v>2610.2199999999998</v>
      </c>
      <c r="L11838">
        <v>306</v>
      </c>
      <c r="M11838">
        <v>1</v>
      </c>
      <c r="N11838">
        <f t="shared" si="468"/>
        <v>0</v>
      </c>
      <c r="O11838">
        <f t="shared" si="469"/>
        <v>0</v>
      </c>
      <c r="P11838" t="s">
        <v>11528</v>
      </c>
    </row>
    <row r="11839" spans="2:16" x14ac:dyDescent="0.25">
      <c r="B11839" t="s">
        <v>13184</v>
      </c>
      <c r="C11839" s="119" t="s">
        <v>209</v>
      </c>
      <c r="D11839" t="s">
        <v>11537</v>
      </c>
      <c r="E11839" t="s">
        <v>11530</v>
      </c>
      <c r="F11839" t="s">
        <v>11526</v>
      </c>
      <c r="G11839" t="s">
        <v>61</v>
      </c>
      <c r="H11839" t="s">
        <v>18</v>
      </c>
      <c r="I11839" t="s">
        <v>11529</v>
      </c>
      <c r="J11839">
        <v>2019</v>
      </c>
      <c r="K11839">
        <v>2614.77</v>
      </c>
      <c r="L11839">
        <v>302</v>
      </c>
      <c r="M11839">
        <v>1</v>
      </c>
      <c r="N11839">
        <f t="shared" si="468"/>
        <v>0</v>
      </c>
      <c r="O11839">
        <f t="shared" si="469"/>
        <v>0</v>
      </c>
      <c r="P11839" t="s">
        <v>11528</v>
      </c>
    </row>
    <row r="11840" spans="2:16" x14ac:dyDescent="0.25">
      <c r="B11840" t="s">
        <v>13185</v>
      </c>
      <c r="C11840" s="119" t="s">
        <v>209</v>
      </c>
      <c r="D11840" t="s">
        <v>11537</v>
      </c>
      <c r="E11840" t="s">
        <v>11530</v>
      </c>
      <c r="F11840" t="s">
        <v>11526</v>
      </c>
      <c r="G11840" t="s">
        <v>61</v>
      </c>
      <c r="H11840" t="s">
        <v>18</v>
      </c>
      <c r="I11840" t="s">
        <v>11529</v>
      </c>
      <c r="J11840">
        <v>2019</v>
      </c>
      <c r="K11840">
        <v>5014.75</v>
      </c>
      <c r="L11840">
        <v>31</v>
      </c>
      <c r="M11840">
        <v>1</v>
      </c>
      <c r="N11840">
        <f t="shared" si="468"/>
        <v>0</v>
      </c>
      <c r="O11840">
        <f t="shared" si="469"/>
        <v>0</v>
      </c>
      <c r="P11840" t="s">
        <v>11528</v>
      </c>
    </row>
    <row r="11841" spans="2:16" x14ac:dyDescent="0.25">
      <c r="B11841" t="s">
        <v>13186</v>
      </c>
      <c r="C11841" s="119" t="s">
        <v>209</v>
      </c>
      <c r="D11841" t="s">
        <v>11537</v>
      </c>
      <c r="E11841" t="s">
        <v>11530</v>
      </c>
      <c r="F11841" t="s">
        <v>11526</v>
      </c>
      <c r="G11841" t="s">
        <v>61</v>
      </c>
      <c r="H11841" t="s">
        <v>18</v>
      </c>
      <c r="I11841" t="s">
        <v>11529</v>
      </c>
      <c r="J11841">
        <v>2019</v>
      </c>
      <c r="K11841">
        <v>2329.04</v>
      </c>
      <c r="L11841">
        <v>269</v>
      </c>
      <c r="M11841">
        <v>1</v>
      </c>
      <c r="N11841">
        <f t="shared" si="468"/>
        <v>0</v>
      </c>
      <c r="O11841">
        <f t="shared" si="469"/>
        <v>0</v>
      </c>
      <c r="P11841" t="s">
        <v>11528</v>
      </c>
    </row>
    <row r="11842" spans="2:16" x14ac:dyDescent="0.25">
      <c r="B11842" t="s">
        <v>13187</v>
      </c>
      <c r="C11842" s="119" t="s">
        <v>209</v>
      </c>
      <c r="D11842" t="s">
        <v>11537</v>
      </c>
      <c r="E11842" t="s">
        <v>11530</v>
      </c>
      <c r="F11842" t="s">
        <v>11526</v>
      </c>
      <c r="G11842" t="s">
        <v>61</v>
      </c>
      <c r="H11842" t="s">
        <v>18</v>
      </c>
      <c r="I11842" t="s">
        <v>11529</v>
      </c>
      <c r="J11842">
        <v>2019</v>
      </c>
      <c r="K11842">
        <v>2989.74</v>
      </c>
      <c r="L11842">
        <v>15</v>
      </c>
      <c r="M11842">
        <v>1</v>
      </c>
      <c r="N11842">
        <f t="shared" si="468"/>
        <v>0</v>
      </c>
      <c r="O11842">
        <f t="shared" si="469"/>
        <v>0</v>
      </c>
      <c r="P11842" t="s">
        <v>11528</v>
      </c>
    </row>
    <row r="11843" spans="2:16" x14ac:dyDescent="0.25">
      <c r="B11843" t="s">
        <v>13188</v>
      </c>
      <c r="C11843" s="119" t="s">
        <v>209</v>
      </c>
      <c r="D11843" t="s">
        <v>11537</v>
      </c>
      <c r="E11843" t="s">
        <v>11530</v>
      </c>
      <c r="F11843" t="s">
        <v>11526</v>
      </c>
      <c r="G11843" t="s">
        <v>61</v>
      </c>
      <c r="H11843" t="s">
        <v>18</v>
      </c>
      <c r="I11843" t="s">
        <v>11533</v>
      </c>
      <c r="J11843">
        <v>2019</v>
      </c>
      <c r="K11843">
        <v>302.44</v>
      </c>
      <c r="L11843">
        <v>37</v>
      </c>
      <c r="M11843">
        <v>1</v>
      </c>
      <c r="N11843">
        <f t="shared" ref="N11843:N11906" si="470">IF(K11843&lt;100,1,0)</f>
        <v>0</v>
      </c>
      <c r="O11843">
        <f t="shared" ref="O11843:O11906" si="471">IF(OR(L11843="",L11843&lt;=0),1,0)</f>
        <v>0</v>
      </c>
      <c r="P11843" t="s">
        <v>11528</v>
      </c>
    </row>
    <row r="11844" spans="2:16" x14ac:dyDescent="0.25">
      <c r="B11844" t="s">
        <v>13189</v>
      </c>
      <c r="C11844" s="119" t="s">
        <v>209</v>
      </c>
      <c r="D11844" t="s">
        <v>11537</v>
      </c>
      <c r="E11844" t="s">
        <v>11530</v>
      </c>
      <c r="F11844" t="s">
        <v>11526</v>
      </c>
      <c r="G11844" t="s">
        <v>61</v>
      </c>
      <c r="H11844" t="s">
        <v>18</v>
      </c>
      <c r="I11844" t="s">
        <v>11533</v>
      </c>
      <c r="J11844">
        <v>2019</v>
      </c>
      <c r="K11844">
        <v>4571.78</v>
      </c>
      <c r="L11844">
        <v>42</v>
      </c>
      <c r="M11844">
        <v>1</v>
      </c>
      <c r="N11844">
        <f t="shared" si="470"/>
        <v>0</v>
      </c>
      <c r="O11844">
        <f t="shared" si="471"/>
        <v>0</v>
      </c>
      <c r="P11844" t="s">
        <v>11528</v>
      </c>
    </row>
    <row r="11845" spans="2:16" x14ac:dyDescent="0.25">
      <c r="B11845" t="s">
        <v>13190</v>
      </c>
      <c r="C11845" s="119" t="s">
        <v>209</v>
      </c>
      <c r="D11845" t="s">
        <v>11539</v>
      </c>
      <c r="E11845" t="s">
        <v>11530</v>
      </c>
      <c r="F11845" t="s">
        <v>11526</v>
      </c>
      <c r="G11845" t="s">
        <v>61</v>
      </c>
      <c r="H11845" t="s">
        <v>18</v>
      </c>
      <c r="I11845" t="s">
        <v>11551</v>
      </c>
      <c r="J11845">
        <v>2019</v>
      </c>
      <c r="K11845">
        <v>27464.85</v>
      </c>
      <c r="L11845">
        <v>71</v>
      </c>
      <c r="M11845">
        <v>1</v>
      </c>
      <c r="N11845">
        <f t="shared" si="470"/>
        <v>0</v>
      </c>
      <c r="O11845">
        <f t="shared" si="471"/>
        <v>0</v>
      </c>
      <c r="P11845" t="s">
        <v>11528</v>
      </c>
    </row>
    <row r="11846" spans="2:16" x14ac:dyDescent="0.25">
      <c r="B11846" t="s">
        <v>13191</v>
      </c>
      <c r="C11846" s="119" t="s">
        <v>209</v>
      </c>
      <c r="D11846" t="s">
        <v>11537</v>
      </c>
      <c r="E11846" t="s">
        <v>11530</v>
      </c>
      <c r="F11846" t="s">
        <v>11526</v>
      </c>
      <c r="G11846" t="s">
        <v>61</v>
      </c>
      <c r="H11846" t="s">
        <v>18</v>
      </c>
      <c r="I11846" t="s">
        <v>11529</v>
      </c>
      <c r="J11846">
        <v>2019</v>
      </c>
      <c r="K11846">
        <v>4828.05</v>
      </c>
      <c r="L11846">
        <v>566</v>
      </c>
      <c r="M11846">
        <v>1</v>
      </c>
      <c r="N11846">
        <f t="shared" si="470"/>
        <v>0</v>
      </c>
      <c r="O11846">
        <f t="shared" si="471"/>
        <v>0</v>
      </c>
      <c r="P11846" t="s">
        <v>11528</v>
      </c>
    </row>
    <row r="11847" spans="2:16" x14ac:dyDescent="0.25">
      <c r="B11847" t="s">
        <v>13192</v>
      </c>
      <c r="C11847" s="119" t="s">
        <v>209</v>
      </c>
      <c r="D11847" t="s">
        <v>11537</v>
      </c>
      <c r="E11847" t="s">
        <v>11530</v>
      </c>
      <c r="F11847" t="s">
        <v>11526</v>
      </c>
      <c r="G11847" t="s">
        <v>61</v>
      </c>
      <c r="H11847" t="s">
        <v>18</v>
      </c>
      <c r="I11847" t="s">
        <v>11529</v>
      </c>
      <c r="J11847">
        <v>2019</v>
      </c>
      <c r="K11847">
        <v>4523.34</v>
      </c>
      <c r="L11847">
        <v>49</v>
      </c>
      <c r="M11847">
        <v>1</v>
      </c>
      <c r="N11847">
        <f t="shared" si="470"/>
        <v>0</v>
      </c>
      <c r="O11847">
        <f t="shared" si="471"/>
        <v>0</v>
      </c>
      <c r="P11847" t="s">
        <v>11528</v>
      </c>
    </row>
    <row r="11848" spans="2:16" x14ac:dyDescent="0.25">
      <c r="B11848" t="s">
        <v>13193</v>
      </c>
      <c r="C11848" s="119" t="s">
        <v>209</v>
      </c>
      <c r="D11848" t="s">
        <v>11537</v>
      </c>
      <c r="E11848" t="s">
        <v>11530</v>
      </c>
      <c r="F11848" t="s">
        <v>11526</v>
      </c>
      <c r="G11848" t="s">
        <v>61</v>
      </c>
      <c r="H11848" t="s">
        <v>18</v>
      </c>
      <c r="I11848" t="s">
        <v>11529</v>
      </c>
      <c r="J11848">
        <v>2019</v>
      </c>
      <c r="K11848">
        <v>5219.21</v>
      </c>
      <c r="L11848">
        <v>74</v>
      </c>
      <c r="M11848">
        <v>1</v>
      </c>
      <c r="N11848">
        <f t="shared" si="470"/>
        <v>0</v>
      </c>
      <c r="O11848">
        <f t="shared" si="471"/>
        <v>0</v>
      </c>
      <c r="P11848" t="s">
        <v>11528</v>
      </c>
    </row>
    <row r="11849" spans="2:16" x14ac:dyDescent="0.25">
      <c r="B11849" t="s">
        <v>13194</v>
      </c>
      <c r="C11849" s="119" t="s">
        <v>209</v>
      </c>
      <c r="D11849" t="s">
        <v>11537</v>
      </c>
      <c r="E11849" t="s">
        <v>11530</v>
      </c>
      <c r="F11849" t="s">
        <v>11526</v>
      </c>
      <c r="G11849" t="s">
        <v>61</v>
      </c>
      <c r="H11849" t="s">
        <v>18</v>
      </c>
      <c r="I11849" t="s">
        <v>11529</v>
      </c>
      <c r="J11849">
        <v>2019</v>
      </c>
      <c r="K11849">
        <v>14300.53</v>
      </c>
      <c r="L11849">
        <v>2008</v>
      </c>
      <c r="M11849">
        <v>1</v>
      </c>
      <c r="N11849">
        <f t="shared" si="470"/>
        <v>0</v>
      </c>
      <c r="O11849">
        <f t="shared" si="471"/>
        <v>0</v>
      </c>
      <c r="P11849" t="s">
        <v>11528</v>
      </c>
    </row>
    <row r="11850" spans="2:16" x14ac:dyDescent="0.25">
      <c r="B11850" t="s">
        <v>13195</v>
      </c>
      <c r="C11850" s="119" t="s">
        <v>209</v>
      </c>
      <c r="D11850" t="s">
        <v>11537</v>
      </c>
      <c r="E11850" t="s">
        <v>11530</v>
      </c>
      <c r="F11850" t="s">
        <v>11526</v>
      </c>
      <c r="G11850" t="s">
        <v>61</v>
      </c>
      <c r="H11850" t="s">
        <v>18</v>
      </c>
      <c r="I11850" t="s">
        <v>11529</v>
      </c>
      <c r="J11850">
        <v>2019</v>
      </c>
      <c r="K11850">
        <v>6461.23</v>
      </c>
      <c r="L11850">
        <v>902</v>
      </c>
      <c r="M11850">
        <v>1</v>
      </c>
      <c r="N11850">
        <f t="shared" si="470"/>
        <v>0</v>
      </c>
      <c r="O11850">
        <f t="shared" si="471"/>
        <v>0</v>
      </c>
      <c r="P11850" t="s">
        <v>11528</v>
      </c>
    </row>
    <row r="11851" spans="2:16" x14ac:dyDescent="0.25">
      <c r="B11851" t="s">
        <v>13196</v>
      </c>
      <c r="C11851" s="119" t="s">
        <v>209</v>
      </c>
      <c r="D11851" t="s">
        <v>11539</v>
      </c>
      <c r="E11851" t="s">
        <v>11530</v>
      </c>
      <c r="F11851" t="s">
        <v>11526</v>
      </c>
      <c r="G11851" t="s">
        <v>61</v>
      </c>
      <c r="H11851" t="s">
        <v>18</v>
      </c>
      <c r="I11851" t="s">
        <v>11533</v>
      </c>
      <c r="J11851">
        <v>2019</v>
      </c>
      <c r="K11851">
        <v>1717.72</v>
      </c>
      <c r="L11851">
        <v>210</v>
      </c>
      <c r="M11851">
        <v>1</v>
      </c>
      <c r="N11851">
        <f t="shared" si="470"/>
        <v>0</v>
      </c>
      <c r="O11851">
        <f t="shared" si="471"/>
        <v>0</v>
      </c>
      <c r="P11851" t="s">
        <v>11528</v>
      </c>
    </row>
    <row r="11852" spans="2:16" x14ac:dyDescent="0.25">
      <c r="B11852" t="s">
        <v>13197</v>
      </c>
      <c r="C11852" s="119" t="s">
        <v>209</v>
      </c>
      <c r="D11852" t="s">
        <v>11539</v>
      </c>
      <c r="E11852" t="s">
        <v>11530</v>
      </c>
      <c r="F11852" t="s">
        <v>11526</v>
      </c>
      <c r="G11852" t="s">
        <v>61</v>
      </c>
      <c r="H11852" t="s">
        <v>18</v>
      </c>
      <c r="I11852" t="s">
        <v>11529</v>
      </c>
      <c r="J11852">
        <v>2019</v>
      </c>
      <c r="K11852">
        <v>10276.86</v>
      </c>
      <c r="L11852">
        <v>626</v>
      </c>
      <c r="M11852">
        <v>1</v>
      </c>
      <c r="N11852">
        <f t="shared" si="470"/>
        <v>0</v>
      </c>
      <c r="O11852">
        <f t="shared" si="471"/>
        <v>0</v>
      </c>
      <c r="P11852" t="s">
        <v>11528</v>
      </c>
    </row>
    <row r="11853" spans="2:16" x14ac:dyDescent="0.25">
      <c r="B11853" t="s">
        <v>13198</v>
      </c>
      <c r="C11853" s="119" t="s">
        <v>209</v>
      </c>
      <c r="D11853" t="s">
        <v>11552</v>
      </c>
      <c r="E11853" t="s">
        <v>11530</v>
      </c>
      <c r="F11853" t="s">
        <v>11526</v>
      </c>
      <c r="G11853" t="s">
        <v>61</v>
      </c>
      <c r="H11853" t="s">
        <v>18</v>
      </c>
      <c r="I11853" t="s">
        <v>11551</v>
      </c>
      <c r="J11853">
        <v>2019</v>
      </c>
      <c r="K11853">
        <v>5419.35</v>
      </c>
      <c r="L11853">
        <v>470</v>
      </c>
      <c r="M11853">
        <v>1</v>
      </c>
      <c r="N11853">
        <f t="shared" si="470"/>
        <v>0</v>
      </c>
      <c r="O11853">
        <f t="shared" si="471"/>
        <v>0</v>
      </c>
      <c r="P11853" t="s">
        <v>11528</v>
      </c>
    </row>
    <row r="11854" spans="2:16" x14ac:dyDescent="0.25">
      <c r="B11854" t="s">
        <v>13199</v>
      </c>
      <c r="C11854" s="119" t="s">
        <v>209</v>
      </c>
      <c r="D11854" t="s">
        <v>11552</v>
      </c>
      <c r="E11854" t="s">
        <v>11530</v>
      </c>
      <c r="F11854" t="s">
        <v>11526</v>
      </c>
      <c r="G11854" t="s">
        <v>61</v>
      </c>
      <c r="H11854" t="s">
        <v>18</v>
      </c>
      <c r="I11854" t="s">
        <v>11551</v>
      </c>
      <c r="J11854">
        <v>2019</v>
      </c>
      <c r="K11854">
        <v>11995.41</v>
      </c>
      <c r="L11854">
        <v>19</v>
      </c>
      <c r="M11854">
        <v>1</v>
      </c>
      <c r="N11854">
        <f t="shared" si="470"/>
        <v>0</v>
      </c>
      <c r="O11854">
        <f t="shared" si="471"/>
        <v>0</v>
      </c>
      <c r="P11854" t="s">
        <v>11528</v>
      </c>
    </row>
    <row r="11855" spans="2:16" x14ac:dyDescent="0.25">
      <c r="B11855" t="s">
        <v>13200</v>
      </c>
      <c r="C11855" s="119" t="s">
        <v>209</v>
      </c>
      <c r="D11855" t="s">
        <v>11552</v>
      </c>
      <c r="E11855" t="s">
        <v>11530</v>
      </c>
      <c r="F11855" t="s">
        <v>11526</v>
      </c>
      <c r="G11855" t="s">
        <v>61</v>
      </c>
      <c r="H11855" t="s">
        <v>18</v>
      </c>
      <c r="I11855" t="s">
        <v>11529</v>
      </c>
      <c r="J11855">
        <v>2019</v>
      </c>
      <c r="K11855">
        <v>36931.96</v>
      </c>
      <c r="L11855">
        <v>5096</v>
      </c>
      <c r="M11855">
        <v>1</v>
      </c>
      <c r="N11855">
        <f t="shared" si="470"/>
        <v>0</v>
      </c>
      <c r="O11855">
        <f t="shared" si="471"/>
        <v>0</v>
      </c>
      <c r="P11855" t="s">
        <v>11528</v>
      </c>
    </row>
    <row r="11856" spans="2:16" x14ac:dyDescent="0.25">
      <c r="B11856" t="s">
        <v>13201</v>
      </c>
      <c r="C11856" s="119" t="s">
        <v>209</v>
      </c>
      <c r="D11856" t="s">
        <v>11539</v>
      </c>
      <c r="E11856" t="s">
        <v>11530</v>
      </c>
      <c r="F11856" t="s">
        <v>11526</v>
      </c>
      <c r="G11856" t="s">
        <v>61</v>
      </c>
      <c r="H11856" t="s">
        <v>18</v>
      </c>
      <c r="I11856" t="s">
        <v>11529</v>
      </c>
      <c r="J11856">
        <v>2019</v>
      </c>
      <c r="K11856">
        <v>1103.5</v>
      </c>
      <c r="L11856">
        <v>9</v>
      </c>
      <c r="M11856">
        <v>1</v>
      </c>
      <c r="N11856">
        <f t="shared" si="470"/>
        <v>0</v>
      </c>
      <c r="O11856">
        <f t="shared" si="471"/>
        <v>0</v>
      </c>
      <c r="P11856" t="s">
        <v>11528</v>
      </c>
    </row>
    <row r="11857" spans="2:16" x14ac:dyDescent="0.25">
      <c r="B11857" t="s">
        <v>13202</v>
      </c>
      <c r="C11857" s="119" t="s">
        <v>209</v>
      </c>
      <c r="D11857" t="s">
        <v>11537</v>
      </c>
      <c r="E11857" t="s">
        <v>11530</v>
      </c>
      <c r="F11857" t="s">
        <v>11526</v>
      </c>
      <c r="G11857" t="s">
        <v>61</v>
      </c>
      <c r="H11857" t="s">
        <v>18</v>
      </c>
      <c r="I11857" t="s">
        <v>11529</v>
      </c>
      <c r="J11857">
        <v>2019</v>
      </c>
      <c r="K11857">
        <v>2969.33</v>
      </c>
      <c r="L11857">
        <v>179</v>
      </c>
      <c r="M11857">
        <v>1</v>
      </c>
      <c r="N11857">
        <f t="shared" si="470"/>
        <v>0</v>
      </c>
      <c r="O11857">
        <f t="shared" si="471"/>
        <v>0</v>
      </c>
      <c r="P11857" t="s">
        <v>11528</v>
      </c>
    </row>
    <row r="11858" spans="2:16" x14ac:dyDescent="0.25">
      <c r="B11858" t="s">
        <v>13203</v>
      </c>
      <c r="C11858" s="119" t="s">
        <v>209</v>
      </c>
      <c r="D11858" t="s">
        <v>11537</v>
      </c>
      <c r="E11858" t="s">
        <v>11530</v>
      </c>
      <c r="F11858" t="s">
        <v>11526</v>
      </c>
      <c r="G11858" t="s">
        <v>61</v>
      </c>
      <c r="H11858" t="s">
        <v>18</v>
      </c>
      <c r="I11858" t="s">
        <v>11529</v>
      </c>
      <c r="J11858">
        <v>2019</v>
      </c>
      <c r="K11858">
        <v>2040.32</v>
      </c>
      <c r="L11858">
        <v>13</v>
      </c>
      <c r="M11858">
        <v>1</v>
      </c>
      <c r="N11858">
        <f t="shared" si="470"/>
        <v>0</v>
      </c>
      <c r="O11858">
        <f t="shared" si="471"/>
        <v>0</v>
      </c>
      <c r="P11858" t="s">
        <v>11528</v>
      </c>
    </row>
    <row r="11859" spans="2:16" x14ac:dyDescent="0.25">
      <c r="B11859" t="s">
        <v>13204</v>
      </c>
      <c r="C11859" s="119" t="s">
        <v>209</v>
      </c>
      <c r="D11859" t="s">
        <v>11537</v>
      </c>
      <c r="E11859" t="s">
        <v>11530</v>
      </c>
      <c r="F11859" t="s">
        <v>11526</v>
      </c>
      <c r="G11859" t="s">
        <v>61</v>
      </c>
      <c r="H11859" t="s">
        <v>18</v>
      </c>
      <c r="I11859" t="s">
        <v>11529</v>
      </c>
      <c r="J11859">
        <v>2019</v>
      </c>
      <c r="K11859">
        <v>1134.3499999999999</v>
      </c>
      <c r="L11859">
        <v>131</v>
      </c>
      <c r="M11859">
        <v>1</v>
      </c>
      <c r="N11859">
        <f t="shared" si="470"/>
        <v>0</v>
      </c>
      <c r="O11859">
        <f t="shared" si="471"/>
        <v>0</v>
      </c>
      <c r="P11859" t="s">
        <v>11528</v>
      </c>
    </row>
    <row r="11860" spans="2:16" x14ac:dyDescent="0.25">
      <c r="B11860" t="s">
        <v>13205</v>
      </c>
      <c r="C11860" s="119" t="s">
        <v>209</v>
      </c>
      <c r="D11860" t="s">
        <v>11537</v>
      </c>
      <c r="E11860" t="s">
        <v>11530</v>
      </c>
      <c r="F11860" t="s">
        <v>11526</v>
      </c>
      <c r="G11860" t="s">
        <v>61</v>
      </c>
      <c r="H11860" t="s">
        <v>18</v>
      </c>
      <c r="I11860" t="s">
        <v>11529</v>
      </c>
      <c r="J11860">
        <v>2019</v>
      </c>
      <c r="K11860">
        <v>4319</v>
      </c>
      <c r="L11860">
        <v>499</v>
      </c>
      <c r="M11860">
        <v>1</v>
      </c>
      <c r="N11860">
        <f t="shared" si="470"/>
        <v>0</v>
      </c>
      <c r="O11860">
        <f t="shared" si="471"/>
        <v>0</v>
      </c>
      <c r="P11860" t="s">
        <v>11528</v>
      </c>
    </row>
    <row r="11861" spans="2:16" x14ac:dyDescent="0.25">
      <c r="B11861" t="s">
        <v>13206</v>
      </c>
      <c r="C11861" s="119" t="s">
        <v>209</v>
      </c>
      <c r="D11861" t="s">
        <v>11537</v>
      </c>
      <c r="E11861" t="s">
        <v>11530</v>
      </c>
      <c r="F11861" t="s">
        <v>11526</v>
      </c>
      <c r="G11861" t="s">
        <v>61</v>
      </c>
      <c r="H11861" t="s">
        <v>18</v>
      </c>
      <c r="I11861" t="s">
        <v>11529</v>
      </c>
      <c r="J11861">
        <v>2019</v>
      </c>
      <c r="K11861">
        <v>6439.53</v>
      </c>
      <c r="L11861">
        <v>744</v>
      </c>
      <c r="M11861">
        <v>1</v>
      </c>
      <c r="N11861">
        <f t="shared" si="470"/>
        <v>0</v>
      </c>
      <c r="O11861">
        <f t="shared" si="471"/>
        <v>0</v>
      </c>
      <c r="P11861" t="s">
        <v>11528</v>
      </c>
    </row>
    <row r="11862" spans="2:16" x14ac:dyDescent="0.25">
      <c r="B11862" t="s">
        <v>13207</v>
      </c>
      <c r="C11862" s="119" t="s">
        <v>209</v>
      </c>
      <c r="D11862" t="s">
        <v>11542</v>
      </c>
      <c r="E11862" t="s">
        <v>11530</v>
      </c>
      <c r="F11862" t="s">
        <v>11526</v>
      </c>
      <c r="G11862" t="s">
        <v>61</v>
      </c>
      <c r="H11862" t="s">
        <v>18</v>
      </c>
      <c r="I11862" t="s">
        <v>11529</v>
      </c>
      <c r="J11862">
        <v>2019</v>
      </c>
      <c r="K11862">
        <v>23790.57</v>
      </c>
      <c r="L11862">
        <v>3323</v>
      </c>
      <c r="M11862">
        <v>1</v>
      </c>
      <c r="N11862">
        <f t="shared" si="470"/>
        <v>0</v>
      </c>
      <c r="O11862">
        <f t="shared" si="471"/>
        <v>0</v>
      </c>
      <c r="P11862" t="s">
        <v>11528</v>
      </c>
    </row>
    <row r="11863" spans="2:16" x14ac:dyDescent="0.25">
      <c r="B11863" t="s">
        <v>13208</v>
      </c>
      <c r="C11863" s="119" t="s">
        <v>209</v>
      </c>
      <c r="D11863" t="s">
        <v>11537</v>
      </c>
      <c r="E11863" t="s">
        <v>11530</v>
      </c>
      <c r="F11863" t="s">
        <v>11526</v>
      </c>
      <c r="G11863" t="s">
        <v>61</v>
      </c>
      <c r="H11863" t="s">
        <v>18</v>
      </c>
      <c r="I11863" t="s">
        <v>11529</v>
      </c>
      <c r="J11863">
        <v>2019</v>
      </c>
      <c r="K11863">
        <v>4364.22</v>
      </c>
      <c r="L11863">
        <v>504</v>
      </c>
      <c r="M11863">
        <v>1</v>
      </c>
      <c r="N11863">
        <f t="shared" si="470"/>
        <v>0</v>
      </c>
      <c r="O11863">
        <f t="shared" si="471"/>
        <v>0</v>
      </c>
      <c r="P11863" t="s">
        <v>11528</v>
      </c>
    </row>
    <row r="11864" spans="2:16" x14ac:dyDescent="0.25">
      <c r="B11864" t="s">
        <v>13209</v>
      </c>
      <c r="C11864" s="119" t="s">
        <v>209</v>
      </c>
      <c r="D11864" t="s">
        <v>11537</v>
      </c>
      <c r="E11864" t="s">
        <v>11530</v>
      </c>
      <c r="F11864" t="s">
        <v>11526</v>
      </c>
      <c r="G11864" t="s">
        <v>61</v>
      </c>
      <c r="H11864" t="s">
        <v>18</v>
      </c>
      <c r="I11864" t="s">
        <v>11529</v>
      </c>
      <c r="J11864">
        <v>2019</v>
      </c>
      <c r="K11864">
        <v>1107.0999999999999</v>
      </c>
      <c r="L11864">
        <v>13</v>
      </c>
      <c r="M11864">
        <v>1</v>
      </c>
      <c r="N11864">
        <f t="shared" si="470"/>
        <v>0</v>
      </c>
      <c r="O11864">
        <f t="shared" si="471"/>
        <v>0</v>
      </c>
      <c r="P11864" t="s">
        <v>11528</v>
      </c>
    </row>
    <row r="11865" spans="2:16" x14ac:dyDescent="0.25">
      <c r="B11865" t="s">
        <v>13210</v>
      </c>
      <c r="C11865" s="119" t="s">
        <v>209</v>
      </c>
      <c r="D11865" t="s">
        <v>11537</v>
      </c>
      <c r="E11865" t="s">
        <v>11530</v>
      </c>
      <c r="F11865" t="s">
        <v>11526</v>
      </c>
      <c r="G11865" t="s">
        <v>61</v>
      </c>
      <c r="H11865" t="s">
        <v>18</v>
      </c>
      <c r="I11865" t="s">
        <v>11533</v>
      </c>
      <c r="J11865">
        <v>2019</v>
      </c>
      <c r="K11865">
        <v>253.59</v>
      </c>
      <c r="L11865">
        <v>31</v>
      </c>
      <c r="M11865">
        <v>1</v>
      </c>
      <c r="N11865">
        <f t="shared" si="470"/>
        <v>0</v>
      </c>
      <c r="O11865">
        <f t="shared" si="471"/>
        <v>0</v>
      </c>
      <c r="P11865" t="s">
        <v>11528</v>
      </c>
    </row>
    <row r="11866" spans="2:16" x14ac:dyDescent="0.25">
      <c r="B11866" t="s">
        <v>13211</v>
      </c>
      <c r="C11866" s="119" t="s">
        <v>209</v>
      </c>
      <c r="D11866" t="s">
        <v>11537</v>
      </c>
      <c r="E11866" t="s">
        <v>11530</v>
      </c>
      <c r="F11866" t="s">
        <v>11526</v>
      </c>
      <c r="G11866" t="s">
        <v>61</v>
      </c>
      <c r="H11866" t="s">
        <v>18</v>
      </c>
      <c r="I11866" t="s">
        <v>11529</v>
      </c>
      <c r="J11866">
        <v>2019</v>
      </c>
      <c r="K11866">
        <v>10988.64</v>
      </c>
      <c r="L11866">
        <v>1535</v>
      </c>
      <c r="M11866">
        <v>1</v>
      </c>
      <c r="N11866">
        <f t="shared" si="470"/>
        <v>0</v>
      </c>
      <c r="O11866">
        <f t="shared" si="471"/>
        <v>0</v>
      </c>
      <c r="P11866" t="s">
        <v>11528</v>
      </c>
    </row>
    <row r="11867" spans="2:16" x14ac:dyDescent="0.25">
      <c r="B11867" t="s">
        <v>13212</v>
      </c>
      <c r="C11867" s="119" t="s">
        <v>209</v>
      </c>
      <c r="D11867" t="s">
        <v>11537</v>
      </c>
      <c r="E11867" t="s">
        <v>11530</v>
      </c>
      <c r="F11867" t="s">
        <v>11526</v>
      </c>
      <c r="G11867" t="s">
        <v>61</v>
      </c>
      <c r="H11867" t="s">
        <v>18</v>
      </c>
      <c r="I11867" t="s">
        <v>11529</v>
      </c>
      <c r="J11867">
        <v>2019</v>
      </c>
      <c r="K11867">
        <v>20471.419999999998</v>
      </c>
      <c r="L11867">
        <v>52</v>
      </c>
      <c r="M11867">
        <v>1</v>
      </c>
      <c r="N11867">
        <f t="shared" si="470"/>
        <v>0</v>
      </c>
      <c r="O11867">
        <f t="shared" si="471"/>
        <v>0</v>
      </c>
      <c r="P11867" t="s">
        <v>11528</v>
      </c>
    </row>
    <row r="11868" spans="2:16" x14ac:dyDescent="0.25">
      <c r="B11868" t="s">
        <v>13213</v>
      </c>
      <c r="C11868" s="119" t="s">
        <v>209</v>
      </c>
      <c r="D11868" t="s">
        <v>11552</v>
      </c>
      <c r="E11868" t="s">
        <v>11530</v>
      </c>
      <c r="F11868" t="s">
        <v>11526</v>
      </c>
      <c r="G11868" t="s">
        <v>61</v>
      </c>
      <c r="H11868" t="s">
        <v>18</v>
      </c>
      <c r="I11868" t="s">
        <v>11529</v>
      </c>
      <c r="J11868">
        <v>2019</v>
      </c>
      <c r="K11868">
        <v>5938.64</v>
      </c>
      <c r="L11868">
        <v>1034</v>
      </c>
      <c r="M11868">
        <v>1</v>
      </c>
      <c r="N11868">
        <f t="shared" si="470"/>
        <v>0</v>
      </c>
      <c r="O11868">
        <f t="shared" si="471"/>
        <v>0</v>
      </c>
      <c r="P11868" t="s">
        <v>11528</v>
      </c>
    </row>
    <row r="11869" spans="2:16" x14ac:dyDescent="0.25">
      <c r="B11869" t="s">
        <v>13214</v>
      </c>
      <c r="C11869" s="119" t="s">
        <v>209</v>
      </c>
      <c r="D11869" t="s">
        <v>11552</v>
      </c>
      <c r="E11869" t="s">
        <v>11530</v>
      </c>
      <c r="F11869" t="s">
        <v>11526</v>
      </c>
      <c r="G11869" t="s">
        <v>61</v>
      </c>
      <c r="H11869" t="s">
        <v>18</v>
      </c>
      <c r="I11869" t="s">
        <v>11551</v>
      </c>
      <c r="J11869">
        <v>2019</v>
      </c>
      <c r="K11869">
        <v>5084.96</v>
      </c>
      <c r="L11869">
        <v>441</v>
      </c>
      <c r="M11869">
        <v>1</v>
      </c>
      <c r="N11869">
        <f t="shared" si="470"/>
        <v>0</v>
      </c>
      <c r="O11869">
        <f t="shared" si="471"/>
        <v>0</v>
      </c>
      <c r="P11869" t="s">
        <v>11528</v>
      </c>
    </row>
    <row r="11870" spans="2:16" x14ac:dyDescent="0.25">
      <c r="B11870" t="s">
        <v>13215</v>
      </c>
      <c r="C11870" s="119" t="s">
        <v>209</v>
      </c>
      <c r="D11870" t="s">
        <v>11537</v>
      </c>
      <c r="E11870" t="s">
        <v>11530</v>
      </c>
      <c r="F11870" t="s">
        <v>11526</v>
      </c>
      <c r="G11870" t="s">
        <v>61</v>
      </c>
      <c r="H11870" t="s">
        <v>18</v>
      </c>
      <c r="I11870" t="s">
        <v>11529</v>
      </c>
      <c r="J11870">
        <v>2019</v>
      </c>
      <c r="K11870">
        <v>7746.43</v>
      </c>
      <c r="L11870">
        <v>1082</v>
      </c>
      <c r="M11870">
        <v>1</v>
      </c>
      <c r="N11870">
        <f t="shared" si="470"/>
        <v>0</v>
      </c>
      <c r="O11870">
        <f t="shared" si="471"/>
        <v>0</v>
      </c>
      <c r="P11870" t="s">
        <v>11528</v>
      </c>
    </row>
    <row r="11871" spans="2:16" x14ac:dyDescent="0.25">
      <c r="B11871" t="s">
        <v>13216</v>
      </c>
      <c r="C11871" s="119" t="s">
        <v>209</v>
      </c>
      <c r="D11871" t="s">
        <v>11537</v>
      </c>
      <c r="E11871" t="s">
        <v>11530</v>
      </c>
      <c r="F11871" t="s">
        <v>11526</v>
      </c>
      <c r="G11871" t="s">
        <v>61</v>
      </c>
      <c r="H11871" t="s">
        <v>18</v>
      </c>
      <c r="I11871" t="s">
        <v>11529</v>
      </c>
      <c r="J11871">
        <v>2019</v>
      </c>
      <c r="K11871">
        <v>10635.62</v>
      </c>
      <c r="L11871">
        <v>118</v>
      </c>
      <c r="M11871">
        <v>1</v>
      </c>
      <c r="N11871">
        <f t="shared" si="470"/>
        <v>0</v>
      </c>
      <c r="O11871">
        <f t="shared" si="471"/>
        <v>0</v>
      </c>
      <c r="P11871" t="s">
        <v>11528</v>
      </c>
    </row>
    <row r="11872" spans="2:16" x14ac:dyDescent="0.25">
      <c r="B11872" t="s">
        <v>13217</v>
      </c>
      <c r="C11872" s="119" t="s">
        <v>209</v>
      </c>
      <c r="D11872" t="s">
        <v>11537</v>
      </c>
      <c r="E11872" t="s">
        <v>11530</v>
      </c>
      <c r="F11872" t="s">
        <v>11526</v>
      </c>
      <c r="G11872" t="s">
        <v>61</v>
      </c>
      <c r="H11872" t="s">
        <v>18</v>
      </c>
      <c r="I11872" t="s">
        <v>11529</v>
      </c>
      <c r="J11872">
        <v>2019</v>
      </c>
      <c r="K11872">
        <v>7225.68</v>
      </c>
      <c r="L11872">
        <v>1015</v>
      </c>
      <c r="M11872">
        <v>1</v>
      </c>
      <c r="N11872">
        <f t="shared" si="470"/>
        <v>0</v>
      </c>
      <c r="O11872">
        <f t="shared" si="471"/>
        <v>0</v>
      </c>
      <c r="P11872" t="s">
        <v>11528</v>
      </c>
    </row>
    <row r="11873" spans="2:16" x14ac:dyDescent="0.25">
      <c r="B11873" t="s">
        <v>13134</v>
      </c>
      <c r="C11873" s="119" t="s">
        <v>209</v>
      </c>
      <c r="D11873" t="s">
        <v>11537</v>
      </c>
      <c r="E11873" t="s">
        <v>11530</v>
      </c>
      <c r="F11873" t="s">
        <v>11526</v>
      </c>
      <c r="G11873" t="s">
        <v>61</v>
      </c>
      <c r="H11873" t="s">
        <v>18</v>
      </c>
      <c r="I11873" t="s">
        <v>11529</v>
      </c>
      <c r="J11873">
        <v>2019</v>
      </c>
      <c r="K11873">
        <v>0</v>
      </c>
      <c r="M11873">
        <v>1</v>
      </c>
      <c r="N11873">
        <f t="shared" si="470"/>
        <v>1</v>
      </c>
      <c r="O11873">
        <f t="shared" si="471"/>
        <v>1</v>
      </c>
      <c r="P11873" t="s">
        <v>11528</v>
      </c>
    </row>
    <row r="11874" spans="2:16" x14ac:dyDescent="0.25">
      <c r="B11874" t="s">
        <v>13218</v>
      </c>
      <c r="C11874" s="119" t="s">
        <v>209</v>
      </c>
      <c r="D11874" t="s">
        <v>11537</v>
      </c>
      <c r="E11874" t="s">
        <v>11530</v>
      </c>
      <c r="F11874" t="s">
        <v>11526</v>
      </c>
      <c r="G11874" t="s">
        <v>61</v>
      </c>
      <c r="H11874" t="s">
        <v>18</v>
      </c>
      <c r="I11874" t="s">
        <v>11529</v>
      </c>
      <c r="J11874">
        <v>2019</v>
      </c>
      <c r="K11874">
        <v>11278.06</v>
      </c>
      <c r="L11874">
        <v>1571</v>
      </c>
      <c r="M11874">
        <v>1</v>
      </c>
      <c r="N11874">
        <f t="shared" si="470"/>
        <v>0</v>
      </c>
      <c r="O11874">
        <f t="shared" si="471"/>
        <v>0</v>
      </c>
      <c r="P11874" t="s">
        <v>11528</v>
      </c>
    </row>
    <row r="11875" spans="2:16" x14ac:dyDescent="0.25">
      <c r="B11875" t="s">
        <v>13219</v>
      </c>
      <c r="C11875" s="119" t="s">
        <v>209</v>
      </c>
      <c r="D11875" t="s">
        <v>11537</v>
      </c>
      <c r="E11875" t="s">
        <v>11530</v>
      </c>
      <c r="F11875" t="s">
        <v>11526</v>
      </c>
      <c r="G11875" t="s">
        <v>61</v>
      </c>
      <c r="H11875" t="s">
        <v>18</v>
      </c>
      <c r="I11875" t="s">
        <v>11529</v>
      </c>
      <c r="J11875">
        <v>2019</v>
      </c>
      <c r="K11875">
        <v>6306.52</v>
      </c>
      <c r="L11875">
        <v>51</v>
      </c>
      <c r="M11875">
        <v>1</v>
      </c>
      <c r="N11875">
        <f t="shared" si="470"/>
        <v>0</v>
      </c>
      <c r="O11875">
        <f t="shared" si="471"/>
        <v>0</v>
      </c>
      <c r="P11875" t="s">
        <v>11528</v>
      </c>
    </row>
    <row r="11876" spans="2:16" x14ac:dyDescent="0.25">
      <c r="B11876" t="s">
        <v>13220</v>
      </c>
      <c r="C11876" s="119" t="s">
        <v>209</v>
      </c>
      <c r="D11876" t="s">
        <v>11537</v>
      </c>
      <c r="E11876" t="s">
        <v>11530</v>
      </c>
      <c r="F11876" t="s">
        <v>11526</v>
      </c>
      <c r="G11876" t="s">
        <v>61</v>
      </c>
      <c r="H11876" t="s">
        <v>18</v>
      </c>
      <c r="I11876" t="s">
        <v>11529</v>
      </c>
      <c r="J11876">
        <v>2019</v>
      </c>
      <c r="K11876">
        <v>11074.66</v>
      </c>
      <c r="L11876">
        <v>1547</v>
      </c>
      <c r="M11876">
        <v>1</v>
      </c>
      <c r="N11876">
        <f t="shared" si="470"/>
        <v>0</v>
      </c>
      <c r="O11876">
        <f t="shared" si="471"/>
        <v>0</v>
      </c>
      <c r="P11876" t="s">
        <v>11528</v>
      </c>
    </row>
    <row r="11877" spans="2:16" x14ac:dyDescent="0.25">
      <c r="B11877" t="s">
        <v>13221</v>
      </c>
      <c r="C11877" s="119" t="s">
        <v>209</v>
      </c>
      <c r="D11877" t="s">
        <v>11537</v>
      </c>
      <c r="E11877" t="s">
        <v>11530</v>
      </c>
      <c r="F11877" t="s">
        <v>11526</v>
      </c>
      <c r="G11877" t="s">
        <v>61</v>
      </c>
      <c r="H11877" t="s">
        <v>18</v>
      </c>
      <c r="I11877" t="s">
        <v>11529</v>
      </c>
      <c r="J11877">
        <v>2019</v>
      </c>
      <c r="K11877">
        <v>6231.41</v>
      </c>
      <c r="L11877">
        <v>720</v>
      </c>
      <c r="M11877">
        <v>1</v>
      </c>
      <c r="N11877">
        <f t="shared" si="470"/>
        <v>0</v>
      </c>
      <c r="O11877">
        <f t="shared" si="471"/>
        <v>0</v>
      </c>
      <c r="P11877" t="s">
        <v>11528</v>
      </c>
    </row>
    <row r="11878" spans="2:16" x14ac:dyDescent="0.25">
      <c r="B11878" t="s">
        <v>13222</v>
      </c>
      <c r="C11878" s="119" t="s">
        <v>209</v>
      </c>
      <c r="D11878" t="s">
        <v>11537</v>
      </c>
      <c r="E11878" t="s">
        <v>11530</v>
      </c>
      <c r="F11878" t="s">
        <v>11526</v>
      </c>
      <c r="G11878" t="s">
        <v>61</v>
      </c>
      <c r="H11878" t="s">
        <v>18</v>
      </c>
      <c r="I11878" t="s">
        <v>11551</v>
      </c>
      <c r="J11878">
        <v>2019</v>
      </c>
      <c r="K11878">
        <v>5580.88</v>
      </c>
      <c r="L11878">
        <v>484</v>
      </c>
      <c r="M11878">
        <v>1</v>
      </c>
      <c r="N11878">
        <f t="shared" si="470"/>
        <v>0</v>
      </c>
      <c r="O11878">
        <f t="shared" si="471"/>
        <v>0</v>
      </c>
      <c r="P11878" t="s">
        <v>11528</v>
      </c>
    </row>
    <row r="11879" spans="2:16" x14ac:dyDescent="0.25">
      <c r="B11879" t="s">
        <v>13223</v>
      </c>
      <c r="C11879" s="119" t="s">
        <v>209</v>
      </c>
      <c r="D11879" t="s">
        <v>11537</v>
      </c>
      <c r="E11879" t="s">
        <v>11530</v>
      </c>
      <c r="F11879" t="s">
        <v>11526</v>
      </c>
      <c r="G11879" t="s">
        <v>61</v>
      </c>
      <c r="H11879" t="s">
        <v>18</v>
      </c>
      <c r="I11879" t="s">
        <v>11529</v>
      </c>
      <c r="J11879">
        <v>2019</v>
      </c>
      <c r="K11879">
        <v>18111.75</v>
      </c>
      <c r="L11879">
        <v>2530</v>
      </c>
      <c r="M11879">
        <v>1</v>
      </c>
      <c r="N11879">
        <f t="shared" si="470"/>
        <v>0</v>
      </c>
      <c r="O11879">
        <f t="shared" si="471"/>
        <v>0</v>
      </c>
      <c r="P11879" t="s">
        <v>11528</v>
      </c>
    </row>
    <row r="11880" spans="2:16" x14ac:dyDescent="0.25">
      <c r="B11880" t="s">
        <v>13224</v>
      </c>
      <c r="C11880" s="119" t="s">
        <v>209</v>
      </c>
      <c r="D11880" t="s">
        <v>11542</v>
      </c>
      <c r="E11880" t="s">
        <v>11530</v>
      </c>
      <c r="F11880" t="s">
        <v>11526</v>
      </c>
      <c r="G11880" t="s">
        <v>61</v>
      </c>
      <c r="H11880" t="s">
        <v>18</v>
      </c>
      <c r="I11880" t="s">
        <v>11529</v>
      </c>
      <c r="J11880">
        <v>2019</v>
      </c>
      <c r="K11880">
        <v>4639.43</v>
      </c>
      <c r="L11880">
        <v>529</v>
      </c>
      <c r="M11880">
        <v>1</v>
      </c>
      <c r="N11880">
        <f t="shared" si="470"/>
        <v>0</v>
      </c>
      <c r="O11880">
        <f t="shared" si="471"/>
        <v>0</v>
      </c>
      <c r="P11880" t="s">
        <v>11528</v>
      </c>
    </row>
    <row r="11881" spans="2:16" x14ac:dyDescent="0.25">
      <c r="B11881" t="s">
        <v>13225</v>
      </c>
      <c r="C11881" s="119" t="s">
        <v>209</v>
      </c>
      <c r="D11881" t="s">
        <v>11537</v>
      </c>
      <c r="E11881" t="s">
        <v>11530</v>
      </c>
      <c r="F11881" t="s">
        <v>11526</v>
      </c>
      <c r="G11881" t="s">
        <v>61</v>
      </c>
      <c r="H11881" t="s">
        <v>18</v>
      </c>
      <c r="I11881" t="s">
        <v>11529</v>
      </c>
      <c r="J11881">
        <v>2019</v>
      </c>
      <c r="K11881">
        <v>2856.14</v>
      </c>
      <c r="L11881">
        <v>330</v>
      </c>
      <c r="M11881">
        <v>1</v>
      </c>
      <c r="N11881">
        <f t="shared" si="470"/>
        <v>0</v>
      </c>
      <c r="O11881">
        <f t="shared" si="471"/>
        <v>0</v>
      </c>
      <c r="P11881" t="s">
        <v>11528</v>
      </c>
    </row>
    <row r="11882" spans="2:16" x14ac:dyDescent="0.25">
      <c r="B11882" t="s">
        <v>13226</v>
      </c>
      <c r="C11882" s="119" t="s">
        <v>209</v>
      </c>
      <c r="D11882" t="s">
        <v>11537</v>
      </c>
      <c r="E11882" t="s">
        <v>11530</v>
      </c>
      <c r="F11882" t="s">
        <v>11526</v>
      </c>
      <c r="G11882" t="s">
        <v>61</v>
      </c>
      <c r="H11882" t="s">
        <v>18</v>
      </c>
      <c r="I11882" t="s">
        <v>11529</v>
      </c>
      <c r="J11882">
        <v>2019</v>
      </c>
      <c r="K11882">
        <v>13461.15</v>
      </c>
      <c r="L11882">
        <v>43</v>
      </c>
      <c r="M11882">
        <v>1</v>
      </c>
      <c r="N11882">
        <f t="shared" si="470"/>
        <v>0</v>
      </c>
      <c r="O11882">
        <f t="shared" si="471"/>
        <v>0</v>
      </c>
      <c r="P11882" t="s">
        <v>11528</v>
      </c>
    </row>
    <row r="11883" spans="2:16" x14ac:dyDescent="0.25">
      <c r="B11883" t="s">
        <v>13227</v>
      </c>
      <c r="C11883" s="119" t="s">
        <v>209</v>
      </c>
      <c r="D11883" t="s">
        <v>11537</v>
      </c>
      <c r="E11883" t="s">
        <v>11530</v>
      </c>
      <c r="F11883" t="s">
        <v>11526</v>
      </c>
      <c r="G11883" t="s">
        <v>61</v>
      </c>
      <c r="H11883" t="s">
        <v>18</v>
      </c>
      <c r="I11883" t="s">
        <v>11529</v>
      </c>
      <c r="J11883">
        <v>2019</v>
      </c>
      <c r="K11883">
        <v>5920.4</v>
      </c>
      <c r="L11883">
        <v>684</v>
      </c>
      <c r="M11883">
        <v>1</v>
      </c>
      <c r="N11883">
        <f t="shared" si="470"/>
        <v>0</v>
      </c>
      <c r="O11883">
        <f t="shared" si="471"/>
        <v>0</v>
      </c>
      <c r="P11883" t="s">
        <v>11528</v>
      </c>
    </row>
    <row r="11884" spans="2:16" x14ac:dyDescent="0.25">
      <c r="B11884" t="s">
        <v>13228</v>
      </c>
      <c r="C11884" s="119" t="s">
        <v>209</v>
      </c>
      <c r="D11884" t="s">
        <v>11537</v>
      </c>
      <c r="E11884" t="s">
        <v>11530</v>
      </c>
      <c r="F11884" t="s">
        <v>11526</v>
      </c>
      <c r="G11884" t="s">
        <v>61</v>
      </c>
      <c r="H11884" t="s">
        <v>18</v>
      </c>
      <c r="I11884" t="s">
        <v>11529</v>
      </c>
      <c r="J11884">
        <v>2019</v>
      </c>
      <c r="K11884">
        <v>2043.01</v>
      </c>
      <c r="L11884">
        <v>16</v>
      </c>
      <c r="M11884">
        <v>1</v>
      </c>
      <c r="N11884">
        <f t="shared" si="470"/>
        <v>0</v>
      </c>
      <c r="O11884">
        <f t="shared" si="471"/>
        <v>0</v>
      </c>
      <c r="P11884" t="s">
        <v>11528</v>
      </c>
    </row>
    <row r="11885" spans="2:16" x14ac:dyDescent="0.25">
      <c r="B11885" t="s">
        <v>13229</v>
      </c>
      <c r="C11885" s="119" t="s">
        <v>209</v>
      </c>
      <c r="D11885" t="s">
        <v>11537</v>
      </c>
      <c r="E11885" t="s">
        <v>11530</v>
      </c>
      <c r="F11885" t="s">
        <v>11526</v>
      </c>
      <c r="G11885" t="s">
        <v>61</v>
      </c>
      <c r="H11885" t="s">
        <v>18</v>
      </c>
      <c r="I11885" t="s">
        <v>11529</v>
      </c>
      <c r="J11885">
        <v>2019</v>
      </c>
      <c r="K11885">
        <v>55362.76</v>
      </c>
      <c r="L11885">
        <v>7051</v>
      </c>
      <c r="M11885">
        <v>1</v>
      </c>
      <c r="N11885">
        <f t="shared" si="470"/>
        <v>0</v>
      </c>
      <c r="O11885">
        <f t="shared" si="471"/>
        <v>0</v>
      </c>
      <c r="P11885" t="s">
        <v>11528</v>
      </c>
    </row>
    <row r="11886" spans="2:16" x14ac:dyDescent="0.25">
      <c r="B11886" t="s">
        <v>13230</v>
      </c>
      <c r="C11886" s="119" t="s">
        <v>209</v>
      </c>
      <c r="D11886" t="s">
        <v>11537</v>
      </c>
      <c r="E11886" t="s">
        <v>11530</v>
      </c>
      <c r="F11886" t="s">
        <v>11526</v>
      </c>
      <c r="G11886" t="s">
        <v>61</v>
      </c>
      <c r="H11886" t="s">
        <v>18</v>
      </c>
      <c r="I11886" t="s">
        <v>11529</v>
      </c>
      <c r="J11886">
        <v>2019</v>
      </c>
      <c r="K11886">
        <v>18635.849999999999</v>
      </c>
      <c r="L11886">
        <v>2618</v>
      </c>
      <c r="M11886">
        <v>1</v>
      </c>
      <c r="N11886">
        <f t="shared" si="470"/>
        <v>0</v>
      </c>
      <c r="O11886">
        <f t="shared" si="471"/>
        <v>0</v>
      </c>
      <c r="P11886" t="s">
        <v>11528</v>
      </c>
    </row>
    <row r="11887" spans="2:16" x14ac:dyDescent="0.25">
      <c r="B11887" t="s">
        <v>13231</v>
      </c>
      <c r="C11887" s="119" t="s">
        <v>209</v>
      </c>
      <c r="D11887" t="s">
        <v>11539</v>
      </c>
      <c r="E11887" t="s">
        <v>11530</v>
      </c>
      <c r="F11887" t="s">
        <v>11526</v>
      </c>
      <c r="G11887" t="s">
        <v>61</v>
      </c>
      <c r="H11887" t="s">
        <v>18</v>
      </c>
      <c r="I11887" t="s">
        <v>11551</v>
      </c>
      <c r="J11887">
        <v>2019</v>
      </c>
      <c r="K11887">
        <v>9275.93</v>
      </c>
      <c r="L11887">
        <v>814</v>
      </c>
      <c r="M11887">
        <v>1</v>
      </c>
      <c r="N11887">
        <f t="shared" si="470"/>
        <v>0</v>
      </c>
      <c r="O11887">
        <f t="shared" si="471"/>
        <v>0</v>
      </c>
      <c r="P11887" t="s">
        <v>11528</v>
      </c>
    </row>
    <row r="11888" spans="2:16" x14ac:dyDescent="0.25">
      <c r="B11888" t="s">
        <v>13232</v>
      </c>
      <c r="C11888" s="119" t="s">
        <v>209</v>
      </c>
      <c r="D11888" t="s">
        <v>11539</v>
      </c>
      <c r="E11888" t="s">
        <v>11530</v>
      </c>
      <c r="F11888" t="s">
        <v>11526</v>
      </c>
      <c r="G11888" t="s">
        <v>61</v>
      </c>
      <c r="H11888" t="s">
        <v>18</v>
      </c>
      <c r="I11888" t="s">
        <v>11529</v>
      </c>
      <c r="J11888">
        <v>2019</v>
      </c>
      <c r="K11888">
        <v>8526.1</v>
      </c>
      <c r="L11888">
        <v>1191</v>
      </c>
      <c r="M11888">
        <v>1</v>
      </c>
      <c r="N11888">
        <f t="shared" si="470"/>
        <v>0</v>
      </c>
      <c r="O11888">
        <f t="shared" si="471"/>
        <v>0</v>
      </c>
      <c r="P11888" t="s">
        <v>11528</v>
      </c>
    </row>
    <row r="11889" spans="2:16" x14ac:dyDescent="0.25">
      <c r="B11889" t="s">
        <v>13233</v>
      </c>
      <c r="C11889" s="119" t="s">
        <v>209</v>
      </c>
      <c r="D11889" t="s">
        <v>11550</v>
      </c>
      <c r="E11889" t="s">
        <v>11530</v>
      </c>
      <c r="F11889" t="s">
        <v>11526</v>
      </c>
      <c r="G11889" t="s">
        <v>61</v>
      </c>
      <c r="H11889" t="s">
        <v>18</v>
      </c>
      <c r="I11889" t="s">
        <v>11529</v>
      </c>
      <c r="J11889">
        <v>2019</v>
      </c>
      <c r="K11889">
        <v>32801.67</v>
      </c>
      <c r="L11889">
        <v>4582</v>
      </c>
      <c r="M11889">
        <v>1</v>
      </c>
      <c r="N11889">
        <f t="shared" si="470"/>
        <v>0</v>
      </c>
      <c r="O11889">
        <f t="shared" si="471"/>
        <v>0</v>
      </c>
      <c r="P11889" t="s">
        <v>11528</v>
      </c>
    </row>
    <row r="11890" spans="2:16" x14ac:dyDescent="0.25">
      <c r="B11890" t="s">
        <v>13234</v>
      </c>
      <c r="C11890" s="119" t="s">
        <v>209</v>
      </c>
      <c r="D11890" t="s">
        <v>11539</v>
      </c>
      <c r="E11890" t="s">
        <v>11530</v>
      </c>
      <c r="F11890" t="s">
        <v>11526</v>
      </c>
      <c r="G11890" t="s">
        <v>61</v>
      </c>
      <c r="H11890" t="s">
        <v>18</v>
      </c>
      <c r="I11890" t="s">
        <v>11529</v>
      </c>
      <c r="J11890">
        <v>2019</v>
      </c>
      <c r="K11890">
        <v>18168.990000000002</v>
      </c>
      <c r="L11890">
        <v>2538</v>
      </c>
      <c r="M11890">
        <v>1</v>
      </c>
      <c r="N11890">
        <f t="shared" si="470"/>
        <v>0</v>
      </c>
      <c r="O11890">
        <f t="shared" si="471"/>
        <v>0</v>
      </c>
      <c r="P11890" t="s">
        <v>11528</v>
      </c>
    </row>
    <row r="11891" spans="2:16" x14ac:dyDescent="0.25">
      <c r="B11891" t="s">
        <v>13235</v>
      </c>
      <c r="C11891" s="119" t="s">
        <v>209</v>
      </c>
      <c r="D11891" t="s">
        <v>11537</v>
      </c>
      <c r="E11891" t="s">
        <v>11530</v>
      </c>
      <c r="F11891" t="s">
        <v>11526</v>
      </c>
      <c r="G11891" t="s">
        <v>61</v>
      </c>
      <c r="H11891" t="s">
        <v>18</v>
      </c>
      <c r="I11891" t="s">
        <v>11529</v>
      </c>
      <c r="J11891">
        <v>2019</v>
      </c>
      <c r="K11891">
        <v>6158.09</v>
      </c>
      <c r="L11891">
        <v>865</v>
      </c>
      <c r="M11891">
        <v>1</v>
      </c>
      <c r="N11891">
        <f t="shared" si="470"/>
        <v>0</v>
      </c>
      <c r="O11891">
        <f t="shared" si="471"/>
        <v>0</v>
      </c>
      <c r="P11891" t="s">
        <v>11528</v>
      </c>
    </row>
    <row r="11892" spans="2:16" x14ac:dyDescent="0.25">
      <c r="B11892" t="s">
        <v>13236</v>
      </c>
      <c r="C11892" s="119" t="s">
        <v>209</v>
      </c>
      <c r="D11892" t="s">
        <v>11537</v>
      </c>
      <c r="E11892" t="s">
        <v>11530</v>
      </c>
      <c r="F11892" t="s">
        <v>11526</v>
      </c>
      <c r="G11892" t="s">
        <v>61</v>
      </c>
      <c r="H11892" t="s">
        <v>18</v>
      </c>
      <c r="I11892" t="s">
        <v>11529</v>
      </c>
      <c r="J11892">
        <v>2019</v>
      </c>
      <c r="K11892">
        <v>3662.31</v>
      </c>
      <c r="L11892">
        <v>52</v>
      </c>
      <c r="M11892">
        <v>1</v>
      </c>
      <c r="N11892">
        <f t="shared" si="470"/>
        <v>0</v>
      </c>
      <c r="O11892">
        <f t="shared" si="471"/>
        <v>0</v>
      </c>
      <c r="P11892" t="s">
        <v>11528</v>
      </c>
    </row>
    <row r="11893" spans="2:16" x14ac:dyDescent="0.25">
      <c r="B11893" t="s">
        <v>13237</v>
      </c>
      <c r="C11893" s="119" t="s">
        <v>209</v>
      </c>
      <c r="D11893" t="s">
        <v>11537</v>
      </c>
      <c r="E11893" t="s">
        <v>11530</v>
      </c>
      <c r="F11893" t="s">
        <v>11526</v>
      </c>
      <c r="G11893" t="s">
        <v>61</v>
      </c>
      <c r="H11893" t="s">
        <v>18</v>
      </c>
      <c r="I11893" t="s">
        <v>11529</v>
      </c>
      <c r="J11893">
        <v>2019</v>
      </c>
      <c r="K11893">
        <v>7172.06</v>
      </c>
      <c r="L11893">
        <v>64</v>
      </c>
      <c r="M11893">
        <v>1</v>
      </c>
      <c r="N11893">
        <f t="shared" si="470"/>
        <v>0</v>
      </c>
      <c r="O11893">
        <f t="shared" si="471"/>
        <v>0</v>
      </c>
      <c r="P11893" t="s">
        <v>11528</v>
      </c>
    </row>
    <row r="11894" spans="2:16" x14ac:dyDescent="0.25">
      <c r="B11894" t="s">
        <v>13238</v>
      </c>
      <c r="C11894" s="119" t="s">
        <v>209</v>
      </c>
      <c r="D11894" t="s">
        <v>11550</v>
      </c>
      <c r="E11894" t="s">
        <v>11530</v>
      </c>
      <c r="F11894" t="s">
        <v>11526</v>
      </c>
      <c r="G11894" t="s">
        <v>61</v>
      </c>
      <c r="H11894" t="s">
        <v>18</v>
      </c>
      <c r="I11894" t="s">
        <v>11529</v>
      </c>
      <c r="J11894">
        <v>2019</v>
      </c>
      <c r="K11894">
        <v>4621.62</v>
      </c>
      <c r="L11894">
        <v>534</v>
      </c>
      <c r="M11894">
        <v>1</v>
      </c>
      <c r="N11894">
        <f t="shared" si="470"/>
        <v>0</v>
      </c>
      <c r="O11894">
        <f t="shared" si="471"/>
        <v>0</v>
      </c>
      <c r="P11894" t="s">
        <v>11528</v>
      </c>
    </row>
    <row r="11895" spans="2:16" x14ac:dyDescent="0.25">
      <c r="B11895" t="s">
        <v>13239</v>
      </c>
      <c r="C11895" s="119" t="s">
        <v>209</v>
      </c>
      <c r="D11895" t="s">
        <v>11550</v>
      </c>
      <c r="E11895" t="s">
        <v>11530</v>
      </c>
      <c r="F11895" t="s">
        <v>11526</v>
      </c>
      <c r="G11895" t="s">
        <v>61</v>
      </c>
      <c r="H11895" t="s">
        <v>18</v>
      </c>
      <c r="I11895" t="s">
        <v>11551</v>
      </c>
      <c r="J11895">
        <v>2019</v>
      </c>
      <c r="K11895">
        <v>23687.53</v>
      </c>
      <c r="L11895">
        <v>2054</v>
      </c>
      <c r="M11895">
        <v>1</v>
      </c>
      <c r="N11895">
        <f t="shared" si="470"/>
        <v>0</v>
      </c>
      <c r="O11895">
        <f t="shared" si="471"/>
        <v>0</v>
      </c>
      <c r="P11895" t="s">
        <v>11528</v>
      </c>
    </row>
    <row r="11896" spans="2:16" x14ac:dyDescent="0.25">
      <c r="B11896" t="s">
        <v>13240</v>
      </c>
      <c r="C11896" s="119" t="s">
        <v>209</v>
      </c>
      <c r="D11896" t="s">
        <v>11537</v>
      </c>
      <c r="E11896" t="s">
        <v>11530</v>
      </c>
      <c r="F11896" t="s">
        <v>11526</v>
      </c>
      <c r="G11896" t="s">
        <v>61</v>
      </c>
      <c r="H11896" t="s">
        <v>18</v>
      </c>
      <c r="I11896" t="s">
        <v>11529</v>
      </c>
      <c r="J11896">
        <v>2019</v>
      </c>
      <c r="K11896">
        <v>6255.55</v>
      </c>
      <c r="L11896">
        <v>727</v>
      </c>
      <c r="M11896">
        <v>1</v>
      </c>
      <c r="N11896">
        <f t="shared" si="470"/>
        <v>0</v>
      </c>
      <c r="O11896">
        <f t="shared" si="471"/>
        <v>0</v>
      </c>
      <c r="P11896" t="s">
        <v>11528</v>
      </c>
    </row>
    <row r="11897" spans="2:16" x14ac:dyDescent="0.25">
      <c r="B11897" t="s">
        <v>13241</v>
      </c>
      <c r="C11897" s="119" t="s">
        <v>209</v>
      </c>
      <c r="D11897" t="s">
        <v>11537</v>
      </c>
      <c r="E11897" t="s">
        <v>11530</v>
      </c>
      <c r="F11897" t="s">
        <v>11526</v>
      </c>
      <c r="G11897" t="s">
        <v>61</v>
      </c>
      <c r="H11897" t="s">
        <v>18</v>
      </c>
      <c r="I11897" t="s">
        <v>11529</v>
      </c>
      <c r="J11897">
        <v>2019</v>
      </c>
      <c r="K11897">
        <v>5037.3</v>
      </c>
      <c r="L11897">
        <v>76</v>
      </c>
      <c r="M11897">
        <v>1</v>
      </c>
      <c r="N11897">
        <f t="shared" si="470"/>
        <v>0</v>
      </c>
      <c r="O11897">
        <f t="shared" si="471"/>
        <v>0</v>
      </c>
      <c r="P11897" t="s">
        <v>11528</v>
      </c>
    </row>
    <row r="11898" spans="2:16" x14ac:dyDescent="0.25">
      <c r="B11898" t="s">
        <v>13242</v>
      </c>
      <c r="C11898" s="119" t="s">
        <v>209</v>
      </c>
      <c r="D11898" t="s">
        <v>11552</v>
      </c>
      <c r="E11898" t="s">
        <v>11530</v>
      </c>
      <c r="F11898" t="s">
        <v>11526</v>
      </c>
      <c r="G11898" t="s">
        <v>61</v>
      </c>
      <c r="H11898" t="s">
        <v>18</v>
      </c>
      <c r="I11898" t="s">
        <v>11529</v>
      </c>
      <c r="J11898">
        <v>2019</v>
      </c>
      <c r="K11898">
        <v>22072.75</v>
      </c>
      <c r="L11898">
        <v>3070</v>
      </c>
      <c r="M11898">
        <v>1</v>
      </c>
      <c r="N11898">
        <f t="shared" si="470"/>
        <v>0</v>
      </c>
      <c r="O11898">
        <f t="shared" si="471"/>
        <v>0</v>
      </c>
      <c r="P11898" t="s">
        <v>11528</v>
      </c>
    </row>
    <row r="11899" spans="2:16" x14ac:dyDescent="0.25">
      <c r="B11899" t="s">
        <v>13243</v>
      </c>
      <c r="C11899" s="119" t="s">
        <v>209</v>
      </c>
      <c r="D11899" t="s">
        <v>11539</v>
      </c>
      <c r="E11899" t="s">
        <v>11530</v>
      </c>
      <c r="F11899" t="s">
        <v>11526</v>
      </c>
      <c r="G11899" t="s">
        <v>61</v>
      </c>
      <c r="H11899" t="s">
        <v>18</v>
      </c>
      <c r="I11899" t="s">
        <v>11551</v>
      </c>
      <c r="J11899">
        <v>2019</v>
      </c>
      <c r="K11899">
        <v>13965.62</v>
      </c>
      <c r="L11899">
        <v>1153</v>
      </c>
      <c r="M11899">
        <v>1</v>
      </c>
      <c r="N11899">
        <f t="shared" si="470"/>
        <v>0</v>
      </c>
      <c r="O11899">
        <f t="shared" si="471"/>
        <v>0</v>
      </c>
      <c r="P11899" t="s">
        <v>11528</v>
      </c>
    </row>
    <row r="11900" spans="2:16" x14ac:dyDescent="0.25">
      <c r="B11900" t="s">
        <v>13244</v>
      </c>
      <c r="C11900" s="119" t="s">
        <v>209</v>
      </c>
      <c r="D11900" t="s">
        <v>11539</v>
      </c>
      <c r="E11900" t="s">
        <v>11530</v>
      </c>
      <c r="F11900" t="s">
        <v>11526</v>
      </c>
      <c r="G11900" t="s">
        <v>61</v>
      </c>
      <c r="H11900" t="s">
        <v>18</v>
      </c>
      <c r="I11900" t="s">
        <v>11529</v>
      </c>
      <c r="J11900">
        <v>2019</v>
      </c>
      <c r="K11900">
        <v>11733.24</v>
      </c>
      <c r="L11900">
        <v>1639</v>
      </c>
      <c r="M11900">
        <v>1</v>
      </c>
      <c r="N11900">
        <f t="shared" si="470"/>
        <v>0</v>
      </c>
      <c r="O11900">
        <f t="shared" si="471"/>
        <v>0</v>
      </c>
      <c r="P11900" t="s">
        <v>11528</v>
      </c>
    </row>
    <row r="11901" spans="2:16" x14ac:dyDescent="0.25">
      <c r="B11901" t="s">
        <v>13245</v>
      </c>
      <c r="C11901" s="119" t="s">
        <v>209</v>
      </c>
      <c r="D11901" t="s">
        <v>11539</v>
      </c>
      <c r="E11901" t="s">
        <v>11530</v>
      </c>
      <c r="F11901" t="s">
        <v>11526</v>
      </c>
      <c r="G11901" t="s">
        <v>61</v>
      </c>
      <c r="H11901" t="s">
        <v>18</v>
      </c>
      <c r="I11901" t="s">
        <v>11533</v>
      </c>
      <c r="J11901">
        <v>2019</v>
      </c>
      <c r="K11901">
        <v>605.32000000000005</v>
      </c>
      <c r="L11901">
        <v>74</v>
      </c>
      <c r="M11901">
        <v>1</v>
      </c>
      <c r="N11901">
        <f t="shared" si="470"/>
        <v>0</v>
      </c>
      <c r="O11901">
        <f t="shared" si="471"/>
        <v>0</v>
      </c>
      <c r="P11901" t="s">
        <v>11528</v>
      </c>
    </row>
    <row r="11902" spans="2:16" x14ac:dyDescent="0.25">
      <c r="B11902" t="s">
        <v>13246</v>
      </c>
      <c r="C11902" s="119" t="s">
        <v>209</v>
      </c>
      <c r="D11902" t="s">
        <v>11546</v>
      </c>
      <c r="E11902" t="s">
        <v>11530</v>
      </c>
      <c r="F11902" t="s">
        <v>11526</v>
      </c>
      <c r="G11902" t="s">
        <v>61</v>
      </c>
      <c r="H11902" t="s">
        <v>18</v>
      </c>
      <c r="I11902" t="s">
        <v>11529</v>
      </c>
      <c r="J11902">
        <v>2019</v>
      </c>
      <c r="K11902">
        <v>23874.25</v>
      </c>
      <c r="L11902">
        <v>2588</v>
      </c>
      <c r="M11902">
        <v>1</v>
      </c>
      <c r="N11902">
        <f t="shared" si="470"/>
        <v>0</v>
      </c>
      <c r="O11902">
        <f t="shared" si="471"/>
        <v>0</v>
      </c>
      <c r="P11902" t="s">
        <v>11528</v>
      </c>
    </row>
    <row r="11903" spans="2:16" x14ac:dyDescent="0.25">
      <c r="B11903" t="s">
        <v>13247</v>
      </c>
      <c r="C11903" s="119" t="s">
        <v>209</v>
      </c>
      <c r="D11903" t="s">
        <v>11539</v>
      </c>
      <c r="E11903" t="s">
        <v>11530</v>
      </c>
      <c r="F11903" t="s">
        <v>11526</v>
      </c>
      <c r="G11903" t="s">
        <v>61</v>
      </c>
      <c r="H11903" t="s">
        <v>18</v>
      </c>
      <c r="I11903" t="s">
        <v>11551</v>
      </c>
      <c r="J11903">
        <v>2019</v>
      </c>
      <c r="K11903">
        <v>9728.61</v>
      </c>
      <c r="L11903">
        <v>15</v>
      </c>
      <c r="M11903">
        <v>1</v>
      </c>
      <c r="N11903">
        <f t="shared" si="470"/>
        <v>0</v>
      </c>
      <c r="O11903">
        <f t="shared" si="471"/>
        <v>0</v>
      </c>
      <c r="P11903" t="s">
        <v>11528</v>
      </c>
    </row>
    <row r="11904" spans="2:16" x14ac:dyDescent="0.25">
      <c r="B11904" t="s">
        <v>13248</v>
      </c>
      <c r="C11904" s="119" t="s">
        <v>209</v>
      </c>
      <c r="D11904" t="s">
        <v>11537</v>
      </c>
      <c r="E11904" t="s">
        <v>11530</v>
      </c>
      <c r="F11904" t="s">
        <v>11526</v>
      </c>
      <c r="G11904" t="s">
        <v>61</v>
      </c>
      <c r="H11904" t="s">
        <v>18</v>
      </c>
      <c r="I11904" t="s">
        <v>11529</v>
      </c>
      <c r="J11904">
        <v>2019</v>
      </c>
      <c r="K11904">
        <v>1096.33</v>
      </c>
      <c r="L11904">
        <v>1</v>
      </c>
      <c r="M11904">
        <v>1</v>
      </c>
      <c r="N11904">
        <f t="shared" si="470"/>
        <v>0</v>
      </c>
      <c r="O11904">
        <f t="shared" si="471"/>
        <v>0</v>
      </c>
      <c r="P11904" t="s">
        <v>11528</v>
      </c>
    </row>
    <row r="11905" spans="2:16" x14ac:dyDescent="0.25">
      <c r="B11905" t="s">
        <v>13249</v>
      </c>
      <c r="C11905" s="119" t="s">
        <v>209</v>
      </c>
      <c r="D11905" t="s">
        <v>11550</v>
      </c>
      <c r="E11905" t="s">
        <v>11530</v>
      </c>
      <c r="F11905" t="s">
        <v>11526</v>
      </c>
      <c r="G11905" t="s">
        <v>61</v>
      </c>
      <c r="H11905" t="s">
        <v>18</v>
      </c>
      <c r="I11905" t="s">
        <v>11529</v>
      </c>
      <c r="J11905">
        <v>2019</v>
      </c>
      <c r="K11905">
        <v>5827.8</v>
      </c>
      <c r="L11905">
        <v>624</v>
      </c>
      <c r="M11905">
        <v>1</v>
      </c>
      <c r="N11905">
        <f t="shared" si="470"/>
        <v>0</v>
      </c>
      <c r="O11905">
        <f t="shared" si="471"/>
        <v>0</v>
      </c>
      <c r="P11905" t="s">
        <v>11528</v>
      </c>
    </row>
    <row r="11906" spans="2:16" x14ac:dyDescent="0.25">
      <c r="B11906" t="s">
        <v>13250</v>
      </c>
      <c r="C11906" s="119" t="s">
        <v>209</v>
      </c>
      <c r="D11906" t="s">
        <v>11537</v>
      </c>
      <c r="E11906" t="s">
        <v>11530</v>
      </c>
      <c r="F11906" t="s">
        <v>11526</v>
      </c>
      <c r="G11906" t="s">
        <v>61</v>
      </c>
      <c r="H11906" t="s">
        <v>18</v>
      </c>
      <c r="I11906" t="s">
        <v>11529</v>
      </c>
      <c r="J11906">
        <v>2019</v>
      </c>
      <c r="K11906">
        <v>22235.599999999999</v>
      </c>
      <c r="L11906">
        <v>247</v>
      </c>
      <c r="M11906">
        <v>1</v>
      </c>
      <c r="N11906">
        <f t="shared" si="470"/>
        <v>0</v>
      </c>
      <c r="O11906">
        <f t="shared" si="471"/>
        <v>0</v>
      </c>
      <c r="P11906" t="s">
        <v>11528</v>
      </c>
    </row>
    <row r="11907" spans="2:16" x14ac:dyDescent="0.25">
      <c r="B11907" t="s">
        <v>13251</v>
      </c>
      <c r="C11907" s="119" t="s">
        <v>209</v>
      </c>
      <c r="D11907" t="s">
        <v>11539</v>
      </c>
      <c r="E11907" t="s">
        <v>11530</v>
      </c>
      <c r="F11907" t="s">
        <v>11526</v>
      </c>
      <c r="G11907" t="s">
        <v>61</v>
      </c>
      <c r="H11907" t="s">
        <v>18</v>
      </c>
      <c r="I11907" t="s">
        <v>11529</v>
      </c>
      <c r="J11907">
        <v>2019</v>
      </c>
      <c r="K11907">
        <v>105.17</v>
      </c>
      <c r="L11907">
        <v>124</v>
      </c>
      <c r="M11907">
        <v>1</v>
      </c>
      <c r="N11907">
        <f t="shared" ref="N11907:N11913" si="472">IF(K11907&lt;100,1,0)</f>
        <v>0</v>
      </c>
      <c r="O11907">
        <f t="shared" ref="O11907:O11913" si="473">IF(OR(L11907="",L11907&lt;=0),1,0)</f>
        <v>0</v>
      </c>
      <c r="P11907" t="s">
        <v>11528</v>
      </c>
    </row>
    <row r="11908" spans="2:16" x14ac:dyDescent="0.25">
      <c r="B11908" t="s">
        <v>13252</v>
      </c>
      <c r="C11908" s="119" t="s">
        <v>209</v>
      </c>
      <c r="D11908" t="s">
        <v>11528</v>
      </c>
      <c r="E11908" t="s">
        <v>11530</v>
      </c>
      <c r="F11908" t="s">
        <v>11526</v>
      </c>
      <c r="G11908" t="s">
        <v>61</v>
      </c>
      <c r="H11908" t="s">
        <v>18</v>
      </c>
      <c r="I11908" t="s">
        <v>3</v>
      </c>
      <c r="J11908">
        <v>2019</v>
      </c>
      <c r="K11908">
        <v>578.35</v>
      </c>
      <c r="M11908">
        <v>1</v>
      </c>
      <c r="N11908">
        <f t="shared" si="472"/>
        <v>0</v>
      </c>
      <c r="O11908">
        <f t="shared" si="473"/>
        <v>1</v>
      </c>
      <c r="P11908" t="s">
        <v>11528</v>
      </c>
    </row>
    <row r="11909" spans="2:16" x14ac:dyDescent="0.25">
      <c r="B11909" t="s">
        <v>13253</v>
      </c>
      <c r="C11909" s="119" t="s">
        <v>4</v>
      </c>
      <c r="D11909" t="s">
        <v>11537</v>
      </c>
      <c r="E11909" t="s">
        <v>11530</v>
      </c>
      <c r="F11909" t="s">
        <v>11540</v>
      </c>
      <c r="G11909" t="s">
        <v>61</v>
      </c>
      <c r="H11909" t="s">
        <v>18</v>
      </c>
      <c r="I11909" t="s">
        <v>11541</v>
      </c>
      <c r="J11909">
        <v>2019</v>
      </c>
      <c r="K11909">
        <v>68.540000000000006</v>
      </c>
      <c r="L11909">
        <v>6</v>
      </c>
      <c r="M11909">
        <v>1</v>
      </c>
      <c r="N11909">
        <f t="shared" si="472"/>
        <v>1</v>
      </c>
      <c r="O11909">
        <f t="shared" si="473"/>
        <v>0</v>
      </c>
      <c r="P11909" t="s">
        <v>11528</v>
      </c>
    </row>
    <row r="11910" spans="2:16" x14ac:dyDescent="0.25">
      <c r="B11910" t="s">
        <v>13254</v>
      </c>
      <c r="C11910" s="119" t="s">
        <v>4</v>
      </c>
      <c r="D11910" t="s">
        <v>11537</v>
      </c>
      <c r="E11910" t="s">
        <v>11530</v>
      </c>
      <c r="F11910" t="s">
        <v>11540</v>
      </c>
      <c r="G11910" t="s">
        <v>61</v>
      </c>
      <c r="H11910" t="s">
        <v>18</v>
      </c>
      <c r="I11910" t="s">
        <v>11541</v>
      </c>
      <c r="J11910">
        <v>2019</v>
      </c>
      <c r="K11910">
        <v>640.27</v>
      </c>
      <c r="L11910">
        <v>25</v>
      </c>
      <c r="M11910">
        <v>1</v>
      </c>
      <c r="N11910">
        <f t="shared" si="472"/>
        <v>0</v>
      </c>
      <c r="O11910">
        <f t="shared" si="473"/>
        <v>0</v>
      </c>
      <c r="P11910" t="s">
        <v>11528</v>
      </c>
    </row>
    <row r="11911" spans="2:16" x14ac:dyDescent="0.25">
      <c r="B11911" t="s">
        <v>13255</v>
      </c>
      <c r="C11911" s="119" t="s">
        <v>4</v>
      </c>
      <c r="D11911" t="s">
        <v>11537</v>
      </c>
      <c r="E11911" t="s">
        <v>11530</v>
      </c>
      <c r="F11911" t="s">
        <v>11540</v>
      </c>
      <c r="G11911" t="s">
        <v>61</v>
      </c>
      <c r="H11911" t="s">
        <v>18</v>
      </c>
      <c r="I11911" t="s">
        <v>11541</v>
      </c>
      <c r="J11911">
        <v>2019</v>
      </c>
      <c r="K11911">
        <v>956.19</v>
      </c>
      <c r="L11911">
        <v>17</v>
      </c>
      <c r="M11911">
        <v>1</v>
      </c>
      <c r="N11911">
        <f t="shared" si="472"/>
        <v>0</v>
      </c>
      <c r="O11911">
        <f t="shared" si="473"/>
        <v>0</v>
      </c>
      <c r="P11911" t="s">
        <v>11528</v>
      </c>
    </row>
    <row r="11912" spans="2:16" x14ac:dyDescent="0.25">
      <c r="B11912" t="s">
        <v>13256</v>
      </c>
      <c r="C11912" s="119" t="s">
        <v>4</v>
      </c>
      <c r="D11912" t="s">
        <v>11537</v>
      </c>
      <c r="E11912" t="s">
        <v>11530</v>
      </c>
      <c r="F11912" t="s">
        <v>11540</v>
      </c>
      <c r="G11912" t="s">
        <v>61</v>
      </c>
      <c r="H11912" t="s">
        <v>18</v>
      </c>
      <c r="I11912" t="s">
        <v>11541</v>
      </c>
      <c r="J11912">
        <v>2019</v>
      </c>
      <c r="K11912">
        <v>640.27</v>
      </c>
      <c r="L11912">
        <v>25</v>
      </c>
      <c r="M11912">
        <v>1</v>
      </c>
      <c r="N11912">
        <f t="shared" si="472"/>
        <v>0</v>
      </c>
      <c r="O11912">
        <f t="shared" si="473"/>
        <v>0</v>
      </c>
      <c r="P11912" t="s">
        <v>11528</v>
      </c>
    </row>
    <row r="11913" spans="2:16" x14ac:dyDescent="0.25">
      <c r="B11913" t="s">
        <v>13257</v>
      </c>
      <c r="C11913" s="119" t="s">
        <v>4</v>
      </c>
      <c r="D11913" t="s">
        <v>11537</v>
      </c>
      <c r="E11913" t="s">
        <v>11530</v>
      </c>
      <c r="F11913" t="s">
        <v>11540</v>
      </c>
      <c r="G11913" t="s">
        <v>61</v>
      </c>
      <c r="H11913" t="s">
        <v>18</v>
      </c>
      <c r="I11913" t="s">
        <v>11541</v>
      </c>
      <c r="J11913">
        <v>2019</v>
      </c>
      <c r="K11913">
        <v>638.73</v>
      </c>
      <c r="L11913">
        <v>17</v>
      </c>
      <c r="M11913">
        <v>1</v>
      </c>
      <c r="N11913">
        <f t="shared" si="472"/>
        <v>0</v>
      </c>
      <c r="O11913">
        <f t="shared" si="473"/>
        <v>0</v>
      </c>
      <c r="P11913" t="s">
        <v>11528</v>
      </c>
    </row>
    <row r="11914" spans="2:16" x14ac:dyDescent="0.25">
      <c r="B11914" t="s">
        <v>13258</v>
      </c>
      <c r="C11914" s="119" t="s">
        <v>60</v>
      </c>
      <c r="D11914" t="s">
        <v>11544</v>
      </c>
      <c r="E11914" t="s">
        <v>11530</v>
      </c>
      <c r="F11914" t="s">
        <v>11540</v>
      </c>
      <c r="G11914" t="s">
        <v>61</v>
      </c>
      <c r="H11914" t="s">
        <v>18</v>
      </c>
      <c r="I11914" t="s">
        <v>11533</v>
      </c>
      <c r="J11914">
        <v>2019</v>
      </c>
      <c r="K11914">
        <v>1686.32</v>
      </c>
      <c r="L11914">
        <v>112</v>
      </c>
      <c r="M11914">
        <v>1</v>
      </c>
      <c r="N11914">
        <f t="shared" ref="N11914:N11921" si="474">IF(K11914&lt;100,1,0)</f>
        <v>0</v>
      </c>
      <c r="O11914">
        <f t="shared" ref="O11914:O11921" si="475">IF(OR(L11914="",L11914&lt;=0),1,0)</f>
        <v>0</v>
      </c>
      <c r="P11914" t="s">
        <v>12693</v>
      </c>
    </row>
    <row r="11915" spans="2:16" x14ac:dyDescent="0.25">
      <c r="B11915" t="s">
        <v>13259</v>
      </c>
      <c r="C11915" s="119" t="s">
        <v>60</v>
      </c>
      <c r="D11915" t="s">
        <v>11544</v>
      </c>
      <c r="E11915" t="s">
        <v>11530</v>
      </c>
      <c r="F11915" t="s">
        <v>11540</v>
      </c>
      <c r="G11915" t="s">
        <v>61</v>
      </c>
      <c r="H11915" t="s">
        <v>18</v>
      </c>
      <c r="I11915" t="s">
        <v>11541</v>
      </c>
      <c r="J11915">
        <v>2019</v>
      </c>
      <c r="K11915">
        <v>1058.78</v>
      </c>
      <c r="L11915">
        <v>107</v>
      </c>
      <c r="M11915">
        <v>1</v>
      </c>
      <c r="N11915">
        <f t="shared" si="474"/>
        <v>0</v>
      </c>
      <c r="O11915">
        <f t="shared" si="475"/>
        <v>0</v>
      </c>
      <c r="P11915" t="s">
        <v>12693</v>
      </c>
    </row>
    <row r="11916" spans="2:16" x14ac:dyDescent="0.25">
      <c r="B11916" t="s">
        <v>13260</v>
      </c>
      <c r="C11916" s="119" t="s">
        <v>60</v>
      </c>
      <c r="D11916" t="s">
        <v>11544</v>
      </c>
      <c r="E11916" t="s">
        <v>11530</v>
      </c>
      <c r="F11916" t="s">
        <v>11540</v>
      </c>
      <c r="G11916" t="s">
        <v>61</v>
      </c>
      <c r="H11916" t="s">
        <v>18</v>
      </c>
      <c r="I11916" t="s">
        <v>11541</v>
      </c>
      <c r="J11916">
        <v>2019</v>
      </c>
      <c r="K11916">
        <v>481.17</v>
      </c>
      <c r="L11916">
        <v>45</v>
      </c>
      <c r="M11916">
        <v>1</v>
      </c>
      <c r="N11916">
        <f t="shared" si="474"/>
        <v>0</v>
      </c>
      <c r="O11916">
        <f t="shared" si="475"/>
        <v>0</v>
      </c>
      <c r="P11916" t="s">
        <v>12694</v>
      </c>
    </row>
    <row r="11917" spans="2:16" x14ac:dyDescent="0.25">
      <c r="B11917" t="s">
        <v>13261</v>
      </c>
      <c r="C11917" s="119" t="s">
        <v>60</v>
      </c>
      <c r="D11917" t="s">
        <v>11544</v>
      </c>
      <c r="E11917" t="s">
        <v>11530</v>
      </c>
      <c r="F11917" t="s">
        <v>11540</v>
      </c>
      <c r="G11917" t="s">
        <v>61</v>
      </c>
      <c r="H11917" t="s">
        <v>18</v>
      </c>
      <c r="I11917" t="s">
        <v>11541</v>
      </c>
      <c r="J11917">
        <v>2019</v>
      </c>
      <c r="K11917">
        <v>996.31</v>
      </c>
      <c r="L11917">
        <v>38</v>
      </c>
      <c r="M11917">
        <v>1</v>
      </c>
      <c r="N11917">
        <f t="shared" si="474"/>
        <v>0</v>
      </c>
      <c r="O11917">
        <f t="shared" si="475"/>
        <v>0</v>
      </c>
      <c r="P11917" t="s">
        <v>12694</v>
      </c>
    </row>
    <row r="11918" spans="2:16" x14ac:dyDescent="0.25">
      <c r="B11918" t="s">
        <v>13262</v>
      </c>
      <c r="C11918" s="119" t="s">
        <v>60</v>
      </c>
      <c r="D11918" t="s">
        <v>11544</v>
      </c>
      <c r="E11918" t="s">
        <v>11530</v>
      </c>
      <c r="F11918" t="s">
        <v>11540</v>
      </c>
      <c r="G11918" t="s">
        <v>61</v>
      </c>
      <c r="H11918" t="s">
        <v>18</v>
      </c>
      <c r="I11918" t="s">
        <v>11541</v>
      </c>
      <c r="J11918">
        <v>2019</v>
      </c>
      <c r="K11918">
        <v>1149.74</v>
      </c>
      <c r="L11918">
        <v>27</v>
      </c>
      <c r="M11918">
        <v>1</v>
      </c>
      <c r="N11918">
        <f t="shared" si="474"/>
        <v>0</v>
      </c>
      <c r="O11918">
        <f t="shared" si="475"/>
        <v>0</v>
      </c>
      <c r="P11918" t="s">
        <v>12693</v>
      </c>
    </row>
    <row r="11919" spans="2:16" x14ac:dyDescent="0.25">
      <c r="B11919" t="s">
        <v>13263</v>
      </c>
      <c r="C11919" s="119" t="s">
        <v>60</v>
      </c>
      <c r="D11919" t="s">
        <v>11568</v>
      </c>
      <c r="E11919" t="s">
        <v>11530</v>
      </c>
      <c r="F11919" t="s">
        <v>11540</v>
      </c>
      <c r="G11919" t="s">
        <v>61</v>
      </c>
      <c r="H11919" t="s">
        <v>18</v>
      </c>
      <c r="I11919" t="s">
        <v>11541</v>
      </c>
      <c r="J11919">
        <v>2019</v>
      </c>
      <c r="K11919">
        <v>761.59</v>
      </c>
      <c r="L11919">
        <v>42</v>
      </c>
      <c r="M11919">
        <v>1</v>
      </c>
      <c r="N11919">
        <f t="shared" si="474"/>
        <v>0</v>
      </c>
      <c r="O11919">
        <f t="shared" si="475"/>
        <v>0</v>
      </c>
      <c r="P11919" t="s">
        <v>12694</v>
      </c>
    </row>
    <row r="11920" spans="2:16" x14ac:dyDescent="0.25">
      <c r="B11920" t="s">
        <v>13264</v>
      </c>
      <c r="C11920" s="119" t="s">
        <v>60</v>
      </c>
      <c r="D11920" t="s">
        <v>11544</v>
      </c>
      <c r="E11920" t="s">
        <v>11530</v>
      </c>
      <c r="F11920" t="s">
        <v>11540</v>
      </c>
      <c r="G11920" t="s">
        <v>61</v>
      </c>
      <c r="H11920" t="s">
        <v>18</v>
      </c>
      <c r="I11920" t="s">
        <v>11541</v>
      </c>
      <c r="J11920">
        <v>2019</v>
      </c>
      <c r="K11920">
        <v>2397.17</v>
      </c>
      <c r="L11920">
        <v>55</v>
      </c>
      <c r="M11920">
        <v>1</v>
      </c>
      <c r="N11920">
        <f t="shared" si="474"/>
        <v>0</v>
      </c>
      <c r="O11920">
        <f t="shared" si="475"/>
        <v>0</v>
      </c>
      <c r="P11920" t="s">
        <v>12694</v>
      </c>
    </row>
    <row r="11921" spans="2:16" x14ac:dyDescent="0.25">
      <c r="B11921" t="s">
        <v>13265</v>
      </c>
      <c r="C11921" s="119" t="s">
        <v>60</v>
      </c>
      <c r="D11921" t="s">
        <v>11544</v>
      </c>
      <c r="E11921" t="s">
        <v>11530</v>
      </c>
      <c r="F11921" t="s">
        <v>11540</v>
      </c>
      <c r="G11921" t="s">
        <v>61</v>
      </c>
      <c r="H11921" t="s">
        <v>18</v>
      </c>
      <c r="I11921" t="s">
        <v>11533</v>
      </c>
      <c r="J11921">
        <v>2019</v>
      </c>
      <c r="K11921">
        <v>10273.61</v>
      </c>
      <c r="L11921">
        <v>77</v>
      </c>
      <c r="M11921">
        <v>1</v>
      </c>
      <c r="N11921">
        <f t="shared" si="474"/>
        <v>0</v>
      </c>
      <c r="O11921">
        <f t="shared" si="475"/>
        <v>0</v>
      </c>
      <c r="P11921" t="s">
        <v>12694</v>
      </c>
    </row>
    <row r="11922" spans="2:16" x14ac:dyDescent="0.25">
      <c r="B11922" t="s">
        <v>13266</v>
      </c>
      <c r="C11922" s="119" t="s">
        <v>60</v>
      </c>
      <c r="D11922" t="s">
        <v>11544</v>
      </c>
      <c r="E11922" t="s">
        <v>11530</v>
      </c>
      <c r="F11922" t="s">
        <v>11540</v>
      </c>
      <c r="G11922" t="s">
        <v>61</v>
      </c>
      <c r="H11922" t="s">
        <v>18</v>
      </c>
      <c r="I11922" t="s">
        <v>11533</v>
      </c>
      <c r="J11922">
        <v>2019</v>
      </c>
      <c r="K11922">
        <v>9328.9500000000007</v>
      </c>
      <c r="L11922">
        <v>50</v>
      </c>
      <c r="M11922">
        <v>1</v>
      </c>
      <c r="N11922">
        <f t="shared" ref="N11922:N11985" si="476">IF(K11922&lt;100,1,0)</f>
        <v>0</v>
      </c>
      <c r="O11922">
        <f t="shared" ref="O11922:O11985" si="477">IF(OR(L11922="",L11922&lt;=0),1,0)</f>
        <v>0</v>
      </c>
      <c r="P11922" t="s">
        <v>12693</v>
      </c>
    </row>
    <row r="11923" spans="2:16" x14ac:dyDescent="0.25">
      <c r="B11923" t="s">
        <v>13267</v>
      </c>
      <c r="C11923" s="119" t="s">
        <v>60</v>
      </c>
      <c r="D11923" t="s">
        <v>11537</v>
      </c>
      <c r="E11923" t="s">
        <v>11530</v>
      </c>
      <c r="F11923" t="s">
        <v>11540</v>
      </c>
      <c r="G11923" t="s">
        <v>64</v>
      </c>
      <c r="H11923" t="s">
        <v>18</v>
      </c>
      <c r="I11923" t="s">
        <v>11533</v>
      </c>
      <c r="J11923">
        <v>2019</v>
      </c>
      <c r="K11923">
        <v>653.07000000000005</v>
      </c>
      <c r="L11923">
        <v>21</v>
      </c>
      <c r="M11923">
        <v>1</v>
      </c>
      <c r="N11923">
        <f t="shared" si="476"/>
        <v>0</v>
      </c>
      <c r="O11923">
        <f t="shared" si="477"/>
        <v>0</v>
      </c>
      <c r="P11923" t="s">
        <v>12694</v>
      </c>
    </row>
    <row r="11924" spans="2:16" x14ac:dyDescent="0.25">
      <c r="B11924" t="s">
        <v>13268</v>
      </c>
      <c r="C11924" s="119" t="s">
        <v>60</v>
      </c>
      <c r="D11924" t="s">
        <v>11537</v>
      </c>
      <c r="E11924" t="s">
        <v>11530</v>
      </c>
      <c r="F11924" t="s">
        <v>11540</v>
      </c>
      <c r="G11924" t="s">
        <v>64</v>
      </c>
      <c r="H11924" t="s">
        <v>18</v>
      </c>
      <c r="I11924" t="s">
        <v>11541</v>
      </c>
      <c r="J11924">
        <v>2019</v>
      </c>
      <c r="K11924">
        <v>683.48</v>
      </c>
      <c r="L11924">
        <v>20</v>
      </c>
      <c r="M11924">
        <v>1</v>
      </c>
      <c r="N11924">
        <f t="shared" si="476"/>
        <v>0</v>
      </c>
      <c r="O11924">
        <f t="shared" si="477"/>
        <v>0</v>
      </c>
      <c r="P11924" t="s">
        <v>12693</v>
      </c>
    </row>
    <row r="11925" spans="2:16" x14ac:dyDescent="0.25">
      <c r="B11925" t="s">
        <v>13269</v>
      </c>
      <c r="C11925" s="119" t="s">
        <v>60</v>
      </c>
      <c r="D11925" t="s">
        <v>11537</v>
      </c>
      <c r="E11925" t="s">
        <v>11530</v>
      </c>
      <c r="F11925" t="s">
        <v>11540</v>
      </c>
      <c r="G11925" t="s">
        <v>64</v>
      </c>
      <c r="H11925" t="s">
        <v>18</v>
      </c>
      <c r="I11925" t="s">
        <v>11541</v>
      </c>
      <c r="J11925">
        <v>2019</v>
      </c>
      <c r="K11925">
        <v>685.92</v>
      </c>
      <c r="L11925">
        <v>37</v>
      </c>
      <c r="M11925">
        <v>1</v>
      </c>
      <c r="N11925">
        <f t="shared" si="476"/>
        <v>0</v>
      </c>
      <c r="O11925">
        <f t="shared" si="477"/>
        <v>0</v>
      </c>
      <c r="P11925" t="s">
        <v>12693</v>
      </c>
    </row>
    <row r="11926" spans="2:16" x14ac:dyDescent="0.25">
      <c r="B11926" t="s">
        <v>13270</v>
      </c>
      <c r="C11926" s="119" t="s">
        <v>60</v>
      </c>
      <c r="D11926" t="s">
        <v>11537</v>
      </c>
      <c r="E11926" t="s">
        <v>11530</v>
      </c>
      <c r="F11926" t="s">
        <v>11540</v>
      </c>
      <c r="G11926" t="s">
        <v>64</v>
      </c>
      <c r="H11926" t="s">
        <v>18</v>
      </c>
      <c r="I11926" t="s">
        <v>11541</v>
      </c>
      <c r="J11926">
        <v>2019</v>
      </c>
      <c r="K11926">
        <v>655.56</v>
      </c>
      <c r="L11926">
        <v>49</v>
      </c>
      <c r="M11926">
        <v>1</v>
      </c>
      <c r="N11926">
        <f t="shared" si="476"/>
        <v>0</v>
      </c>
      <c r="O11926">
        <f t="shared" si="477"/>
        <v>0</v>
      </c>
      <c r="P11926" t="s">
        <v>12694</v>
      </c>
    </row>
    <row r="11927" spans="2:16" x14ac:dyDescent="0.25">
      <c r="B11927" t="s">
        <v>13271</v>
      </c>
      <c r="C11927" s="119" t="s">
        <v>60</v>
      </c>
      <c r="D11927" t="s">
        <v>11537</v>
      </c>
      <c r="E11927" t="s">
        <v>11530</v>
      </c>
      <c r="F11927" t="s">
        <v>11540</v>
      </c>
      <c r="G11927" t="s">
        <v>64</v>
      </c>
      <c r="H11927" t="s">
        <v>18</v>
      </c>
      <c r="I11927" t="s">
        <v>11541</v>
      </c>
      <c r="J11927">
        <v>2019</v>
      </c>
      <c r="K11927">
        <v>657.25</v>
      </c>
      <c r="L11927">
        <v>50</v>
      </c>
      <c r="M11927">
        <v>1</v>
      </c>
      <c r="N11927">
        <f t="shared" si="476"/>
        <v>0</v>
      </c>
      <c r="O11927">
        <f t="shared" si="477"/>
        <v>0</v>
      </c>
      <c r="P11927" t="s">
        <v>12694</v>
      </c>
    </row>
    <row r="11928" spans="2:16" x14ac:dyDescent="0.25">
      <c r="B11928" t="s">
        <v>13272</v>
      </c>
      <c r="C11928" s="119" t="s">
        <v>60</v>
      </c>
      <c r="D11928" t="s">
        <v>11537</v>
      </c>
      <c r="E11928" t="s">
        <v>11530</v>
      </c>
      <c r="F11928" t="s">
        <v>11540</v>
      </c>
      <c r="G11928" t="s">
        <v>64</v>
      </c>
      <c r="H11928" t="s">
        <v>18</v>
      </c>
      <c r="I11928" t="s">
        <v>11541</v>
      </c>
      <c r="J11928">
        <v>2019</v>
      </c>
      <c r="K11928">
        <v>655.86</v>
      </c>
      <c r="L11928">
        <v>45</v>
      </c>
      <c r="M11928">
        <v>1</v>
      </c>
      <c r="N11928">
        <f t="shared" si="476"/>
        <v>0</v>
      </c>
      <c r="O11928">
        <f t="shared" si="477"/>
        <v>0</v>
      </c>
      <c r="P11928" t="s">
        <v>12694</v>
      </c>
    </row>
    <row r="11929" spans="2:16" x14ac:dyDescent="0.25">
      <c r="B11929" t="s">
        <v>13273</v>
      </c>
      <c r="C11929" s="119" t="s">
        <v>60</v>
      </c>
      <c r="D11929" t="s">
        <v>11537</v>
      </c>
      <c r="E11929" t="s">
        <v>11530</v>
      </c>
      <c r="F11929" t="s">
        <v>11540</v>
      </c>
      <c r="G11929" t="s">
        <v>64</v>
      </c>
      <c r="H11929" t="s">
        <v>18</v>
      </c>
      <c r="I11929" t="s">
        <v>11541</v>
      </c>
      <c r="J11929">
        <v>2019</v>
      </c>
      <c r="K11929">
        <v>656.8</v>
      </c>
      <c r="L11929">
        <v>50</v>
      </c>
      <c r="M11929">
        <v>1</v>
      </c>
      <c r="N11929">
        <f t="shared" si="476"/>
        <v>0</v>
      </c>
      <c r="O11929">
        <f t="shared" si="477"/>
        <v>0</v>
      </c>
      <c r="P11929" t="s">
        <v>12694</v>
      </c>
    </row>
    <row r="11930" spans="2:16" x14ac:dyDescent="0.25">
      <c r="B11930" t="s">
        <v>13274</v>
      </c>
      <c r="C11930" s="119" t="s">
        <v>60</v>
      </c>
      <c r="D11930" t="s">
        <v>11537</v>
      </c>
      <c r="E11930" t="s">
        <v>11530</v>
      </c>
      <c r="F11930" t="s">
        <v>11540</v>
      </c>
      <c r="G11930" t="s">
        <v>64</v>
      </c>
      <c r="H11930" t="s">
        <v>18</v>
      </c>
      <c r="I11930" t="s">
        <v>11541</v>
      </c>
      <c r="J11930">
        <v>2019</v>
      </c>
      <c r="K11930">
        <v>2048.1999999999998</v>
      </c>
      <c r="L11930">
        <v>55</v>
      </c>
      <c r="M11930">
        <v>1</v>
      </c>
      <c r="N11930">
        <f t="shared" si="476"/>
        <v>0</v>
      </c>
      <c r="O11930">
        <f t="shared" si="477"/>
        <v>0</v>
      </c>
      <c r="P11930" t="s">
        <v>12694</v>
      </c>
    </row>
    <row r="11931" spans="2:16" x14ac:dyDescent="0.25">
      <c r="B11931" t="s">
        <v>13275</v>
      </c>
      <c r="C11931" s="119" t="s">
        <v>60</v>
      </c>
      <c r="D11931" t="s">
        <v>11537</v>
      </c>
      <c r="E11931" t="s">
        <v>11530</v>
      </c>
      <c r="F11931" t="s">
        <v>11540</v>
      </c>
      <c r="G11931" t="s">
        <v>64</v>
      </c>
      <c r="H11931" t="s">
        <v>18</v>
      </c>
      <c r="I11931" t="s">
        <v>11541</v>
      </c>
      <c r="J11931">
        <v>2019</v>
      </c>
      <c r="K11931">
        <v>872.84</v>
      </c>
      <c r="L11931">
        <v>46</v>
      </c>
      <c r="M11931">
        <v>1</v>
      </c>
      <c r="N11931">
        <f t="shared" si="476"/>
        <v>0</v>
      </c>
      <c r="O11931">
        <f t="shared" si="477"/>
        <v>0</v>
      </c>
      <c r="P11931" t="s">
        <v>12694</v>
      </c>
    </row>
    <row r="11932" spans="2:16" x14ac:dyDescent="0.25">
      <c r="B11932" t="s">
        <v>13276</v>
      </c>
      <c r="C11932" s="119" t="s">
        <v>60</v>
      </c>
      <c r="D11932" t="s">
        <v>11537</v>
      </c>
      <c r="E11932" t="s">
        <v>11530</v>
      </c>
      <c r="F11932" t="s">
        <v>11540</v>
      </c>
      <c r="G11932" t="s">
        <v>64</v>
      </c>
      <c r="H11932" t="s">
        <v>18</v>
      </c>
      <c r="I11932" t="s">
        <v>11541</v>
      </c>
      <c r="J11932">
        <v>2019</v>
      </c>
      <c r="K11932">
        <v>688.18</v>
      </c>
      <c r="L11932">
        <v>34</v>
      </c>
      <c r="M11932">
        <v>1</v>
      </c>
      <c r="N11932">
        <f t="shared" si="476"/>
        <v>0</v>
      </c>
      <c r="O11932">
        <f t="shared" si="477"/>
        <v>0</v>
      </c>
      <c r="P11932" t="s">
        <v>12694</v>
      </c>
    </row>
    <row r="11933" spans="2:16" x14ac:dyDescent="0.25">
      <c r="B11933" t="s">
        <v>13277</v>
      </c>
      <c r="C11933" s="119" t="s">
        <v>60</v>
      </c>
      <c r="D11933" t="s">
        <v>11546</v>
      </c>
      <c r="E11933" t="s">
        <v>11530</v>
      </c>
      <c r="F11933" t="s">
        <v>11540</v>
      </c>
      <c r="G11933" t="s">
        <v>64</v>
      </c>
      <c r="H11933" t="s">
        <v>18</v>
      </c>
      <c r="I11933" t="s">
        <v>11541</v>
      </c>
      <c r="J11933">
        <v>2019</v>
      </c>
      <c r="K11933">
        <v>872.51</v>
      </c>
      <c r="L11933">
        <v>31</v>
      </c>
      <c r="M11933">
        <v>1</v>
      </c>
      <c r="N11933">
        <f t="shared" si="476"/>
        <v>0</v>
      </c>
      <c r="O11933">
        <f t="shared" si="477"/>
        <v>0</v>
      </c>
      <c r="P11933" t="s">
        <v>12694</v>
      </c>
    </row>
    <row r="11934" spans="2:16" x14ac:dyDescent="0.25">
      <c r="B11934" t="s">
        <v>13278</v>
      </c>
      <c r="C11934" s="119" t="s">
        <v>60</v>
      </c>
      <c r="D11934" t="s">
        <v>11546</v>
      </c>
      <c r="E11934" t="s">
        <v>11530</v>
      </c>
      <c r="F11934" t="s">
        <v>11540</v>
      </c>
      <c r="G11934" t="s">
        <v>64</v>
      </c>
      <c r="H11934" t="s">
        <v>18</v>
      </c>
      <c r="I11934" t="s">
        <v>11541</v>
      </c>
      <c r="J11934">
        <v>2019</v>
      </c>
      <c r="K11934">
        <v>684.7</v>
      </c>
      <c r="L11934">
        <v>26</v>
      </c>
      <c r="M11934">
        <v>1</v>
      </c>
      <c r="N11934">
        <f t="shared" si="476"/>
        <v>0</v>
      </c>
      <c r="O11934">
        <f t="shared" si="477"/>
        <v>0</v>
      </c>
      <c r="P11934" t="s">
        <v>12694</v>
      </c>
    </row>
    <row r="11935" spans="2:16" x14ac:dyDescent="0.25">
      <c r="B11935" t="s">
        <v>13279</v>
      </c>
      <c r="C11935" s="119" t="s">
        <v>60</v>
      </c>
      <c r="D11935" t="s">
        <v>11546</v>
      </c>
      <c r="E11935" t="s">
        <v>11530</v>
      </c>
      <c r="F11935" t="s">
        <v>11540</v>
      </c>
      <c r="G11935" t="s">
        <v>64</v>
      </c>
      <c r="H11935" t="s">
        <v>18</v>
      </c>
      <c r="I11935" t="s">
        <v>11541</v>
      </c>
      <c r="J11935">
        <v>2019</v>
      </c>
      <c r="K11935">
        <v>685.64</v>
      </c>
      <c r="L11935">
        <v>31</v>
      </c>
      <c r="M11935">
        <v>1</v>
      </c>
      <c r="N11935">
        <f t="shared" si="476"/>
        <v>0</v>
      </c>
      <c r="O11935">
        <f t="shared" si="477"/>
        <v>0</v>
      </c>
      <c r="P11935" t="s">
        <v>12694</v>
      </c>
    </row>
    <row r="11936" spans="2:16" x14ac:dyDescent="0.25">
      <c r="B11936" t="s">
        <v>13280</v>
      </c>
      <c r="C11936" s="119" t="s">
        <v>60</v>
      </c>
      <c r="D11936" t="s">
        <v>11546</v>
      </c>
      <c r="E11936" t="s">
        <v>11530</v>
      </c>
      <c r="F11936" t="s">
        <v>11540</v>
      </c>
      <c r="G11936" t="s">
        <v>64</v>
      </c>
      <c r="H11936" t="s">
        <v>18</v>
      </c>
      <c r="I11936" t="s">
        <v>11541</v>
      </c>
      <c r="J11936">
        <v>2019</v>
      </c>
      <c r="K11936">
        <v>684.52</v>
      </c>
      <c r="L11936">
        <v>25</v>
      </c>
      <c r="M11936">
        <v>1</v>
      </c>
      <c r="N11936">
        <f t="shared" si="476"/>
        <v>0</v>
      </c>
      <c r="O11936">
        <f t="shared" si="477"/>
        <v>0</v>
      </c>
      <c r="P11936" t="s">
        <v>12694</v>
      </c>
    </row>
    <row r="11937" spans="2:16" x14ac:dyDescent="0.25">
      <c r="B11937" t="s">
        <v>13281</v>
      </c>
      <c r="C11937" s="119" t="s">
        <v>60</v>
      </c>
      <c r="D11937" t="s">
        <v>11546</v>
      </c>
      <c r="E11937" t="s">
        <v>11530</v>
      </c>
      <c r="F11937" t="s">
        <v>11540</v>
      </c>
      <c r="G11937" t="s">
        <v>64</v>
      </c>
      <c r="H11937" t="s">
        <v>18</v>
      </c>
      <c r="I11937" t="s">
        <v>11541</v>
      </c>
      <c r="J11937">
        <v>2019</v>
      </c>
      <c r="K11937">
        <v>684.89</v>
      </c>
      <c r="L11937">
        <v>27</v>
      </c>
      <c r="M11937">
        <v>1</v>
      </c>
      <c r="N11937">
        <f t="shared" si="476"/>
        <v>0</v>
      </c>
      <c r="O11937">
        <f t="shared" si="477"/>
        <v>0</v>
      </c>
      <c r="P11937" t="s">
        <v>12694</v>
      </c>
    </row>
    <row r="11938" spans="2:16" x14ac:dyDescent="0.25">
      <c r="B11938" t="s">
        <v>13282</v>
      </c>
      <c r="C11938" s="119" t="s">
        <v>60</v>
      </c>
      <c r="D11938" t="s">
        <v>11546</v>
      </c>
      <c r="E11938" t="s">
        <v>11530</v>
      </c>
      <c r="F11938" t="s">
        <v>11540</v>
      </c>
      <c r="G11938" t="s">
        <v>64</v>
      </c>
      <c r="H11938" t="s">
        <v>18</v>
      </c>
      <c r="I11938" t="s">
        <v>11541</v>
      </c>
      <c r="J11938">
        <v>2019</v>
      </c>
      <c r="K11938">
        <v>903.44</v>
      </c>
      <c r="L11938">
        <v>22</v>
      </c>
      <c r="M11938">
        <v>1</v>
      </c>
      <c r="N11938">
        <f t="shared" si="476"/>
        <v>0</v>
      </c>
      <c r="O11938">
        <f t="shared" si="477"/>
        <v>0</v>
      </c>
      <c r="P11938" t="s">
        <v>12694</v>
      </c>
    </row>
    <row r="11939" spans="2:16" x14ac:dyDescent="0.25">
      <c r="B11939" t="s">
        <v>13283</v>
      </c>
      <c r="C11939" s="119" t="s">
        <v>60</v>
      </c>
      <c r="D11939" t="s">
        <v>11546</v>
      </c>
      <c r="E11939" t="s">
        <v>11530</v>
      </c>
      <c r="F11939" t="s">
        <v>11540</v>
      </c>
      <c r="G11939" t="s">
        <v>64</v>
      </c>
      <c r="H11939" t="s">
        <v>18</v>
      </c>
      <c r="I11939" t="s">
        <v>11541</v>
      </c>
      <c r="J11939">
        <v>2019</v>
      </c>
      <c r="K11939">
        <v>904.02</v>
      </c>
      <c r="L11939">
        <v>25</v>
      </c>
      <c r="M11939">
        <v>1</v>
      </c>
      <c r="N11939">
        <f t="shared" si="476"/>
        <v>0</v>
      </c>
      <c r="O11939">
        <f t="shared" si="477"/>
        <v>0</v>
      </c>
      <c r="P11939" t="s">
        <v>12694</v>
      </c>
    </row>
    <row r="11940" spans="2:16" x14ac:dyDescent="0.25">
      <c r="B11940" t="s">
        <v>13284</v>
      </c>
      <c r="C11940" s="119" t="s">
        <v>60</v>
      </c>
      <c r="D11940" t="s">
        <v>11546</v>
      </c>
      <c r="E11940" t="s">
        <v>11530</v>
      </c>
      <c r="F11940" t="s">
        <v>11540</v>
      </c>
      <c r="G11940" t="s">
        <v>64</v>
      </c>
      <c r="H11940" t="s">
        <v>18</v>
      </c>
      <c r="I11940" t="s">
        <v>11541</v>
      </c>
      <c r="J11940">
        <v>2019</v>
      </c>
      <c r="K11940">
        <v>903.63</v>
      </c>
      <c r="L11940">
        <v>23</v>
      </c>
      <c r="M11940">
        <v>1</v>
      </c>
      <c r="N11940">
        <f t="shared" si="476"/>
        <v>0</v>
      </c>
      <c r="O11940">
        <f t="shared" si="477"/>
        <v>0</v>
      </c>
      <c r="P11940" t="s">
        <v>12694</v>
      </c>
    </row>
    <row r="11941" spans="2:16" x14ac:dyDescent="0.25">
      <c r="B11941" t="s">
        <v>13285</v>
      </c>
      <c r="C11941" s="119" t="s">
        <v>60</v>
      </c>
      <c r="D11941" t="s">
        <v>11546</v>
      </c>
      <c r="E11941" t="s">
        <v>11530</v>
      </c>
      <c r="F11941" t="s">
        <v>11540</v>
      </c>
      <c r="G11941" t="s">
        <v>64</v>
      </c>
      <c r="H11941" t="s">
        <v>18</v>
      </c>
      <c r="I11941" t="s">
        <v>11541</v>
      </c>
      <c r="J11941">
        <v>2019</v>
      </c>
      <c r="K11941">
        <v>701.93</v>
      </c>
      <c r="L11941">
        <v>45</v>
      </c>
      <c r="M11941">
        <v>1</v>
      </c>
      <c r="N11941">
        <f t="shared" si="476"/>
        <v>0</v>
      </c>
      <c r="O11941">
        <f t="shared" si="477"/>
        <v>0</v>
      </c>
      <c r="P11941" t="s">
        <v>12694</v>
      </c>
    </row>
    <row r="11942" spans="2:16" x14ac:dyDescent="0.25">
      <c r="B11942" t="s">
        <v>13286</v>
      </c>
      <c r="C11942" s="119" t="s">
        <v>60</v>
      </c>
      <c r="D11942" t="s">
        <v>11546</v>
      </c>
      <c r="E11942" t="s">
        <v>11530</v>
      </c>
      <c r="F11942" t="s">
        <v>11540</v>
      </c>
      <c r="G11942" t="s">
        <v>64</v>
      </c>
      <c r="H11942" t="s">
        <v>18</v>
      </c>
      <c r="I11942" t="s">
        <v>11541</v>
      </c>
      <c r="J11942">
        <v>2019</v>
      </c>
      <c r="K11942">
        <v>701.35</v>
      </c>
      <c r="L11942">
        <v>42</v>
      </c>
      <c r="M11942">
        <v>1</v>
      </c>
      <c r="N11942">
        <f t="shared" si="476"/>
        <v>0</v>
      </c>
      <c r="O11942">
        <f t="shared" si="477"/>
        <v>0</v>
      </c>
      <c r="P11942" t="s">
        <v>12694</v>
      </c>
    </row>
    <row r="11943" spans="2:16" x14ac:dyDescent="0.25">
      <c r="B11943" t="s">
        <v>13287</v>
      </c>
      <c r="C11943" s="119" t="s">
        <v>60</v>
      </c>
      <c r="D11943" t="s">
        <v>11546</v>
      </c>
      <c r="E11943" t="s">
        <v>11530</v>
      </c>
      <c r="F11943" t="s">
        <v>11540</v>
      </c>
      <c r="G11943" t="s">
        <v>64</v>
      </c>
      <c r="H11943" t="s">
        <v>18</v>
      </c>
      <c r="I11943" t="s">
        <v>11541</v>
      </c>
      <c r="J11943">
        <v>2019</v>
      </c>
      <c r="K11943">
        <v>700.78</v>
      </c>
      <c r="L11943">
        <v>39</v>
      </c>
      <c r="M11943">
        <v>1</v>
      </c>
      <c r="N11943">
        <f t="shared" si="476"/>
        <v>0</v>
      </c>
      <c r="O11943">
        <f t="shared" si="477"/>
        <v>0</v>
      </c>
      <c r="P11943" t="s">
        <v>12694</v>
      </c>
    </row>
    <row r="11944" spans="2:16" x14ac:dyDescent="0.25">
      <c r="B11944" t="s">
        <v>13288</v>
      </c>
      <c r="C11944" s="119" t="s">
        <v>60</v>
      </c>
      <c r="D11944" t="s">
        <v>11546</v>
      </c>
      <c r="E11944" t="s">
        <v>11530</v>
      </c>
      <c r="F11944" t="s">
        <v>11540</v>
      </c>
      <c r="G11944" t="s">
        <v>64</v>
      </c>
      <c r="H11944" t="s">
        <v>18</v>
      </c>
      <c r="I11944" t="s">
        <v>11541</v>
      </c>
      <c r="J11944">
        <v>2019</v>
      </c>
      <c r="K11944">
        <v>698.87</v>
      </c>
      <c r="L11944">
        <v>29</v>
      </c>
      <c r="M11944">
        <v>1</v>
      </c>
      <c r="N11944">
        <f t="shared" si="476"/>
        <v>0</v>
      </c>
      <c r="O11944">
        <f t="shared" si="477"/>
        <v>0</v>
      </c>
      <c r="P11944" t="s">
        <v>12694</v>
      </c>
    </row>
    <row r="11945" spans="2:16" x14ac:dyDescent="0.25">
      <c r="B11945" t="s">
        <v>13289</v>
      </c>
      <c r="C11945" s="119" t="s">
        <v>60</v>
      </c>
      <c r="D11945" t="s">
        <v>11546</v>
      </c>
      <c r="E11945" t="s">
        <v>11530</v>
      </c>
      <c r="F11945" t="s">
        <v>11540</v>
      </c>
      <c r="G11945" t="s">
        <v>64</v>
      </c>
      <c r="H11945" t="s">
        <v>18</v>
      </c>
      <c r="I11945" t="s">
        <v>11541</v>
      </c>
      <c r="J11945">
        <v>2019</v>
      </c>
      <c r="K11945">
        <v>697.36</v>
      </c>
      <c r="L11945">
        <v>21</v>
      </c>
      <c r="M11945">
        <v>1</v>
      </c>
      <c r="N11945">
        <f t="shared" si="476"/>
        <v>0</v>
      </c>
      <c r="O11945">
        <f t="shared" si="477"/>
        <v>0</v>
      </c>
      <c r="P11945" t="s">
        <v>12694</v>
      </c>
    </row>
    <row r="11946" spans="2:16" x14ac:dyDescent="0.25">
      <c r="B11946" t="s">
        <v>13290</v>
      </c>
      <c r="C11946" s="119" t="s">
        <v>60</v>
      </c>
      <c r="D11946" t="s">
        <v>11546</v>
      </c>
      <c r="E11946" t="s">
        <v>11530</v>
      </c>
      <c r="F11946" t="s">
        <v>11540</v>
      </c>
      <c r="G11946" t="s">
        <v>64</v>
      </c>
      <c r="H11946" t="s">
        <v>18</v>
      </c>
      <c r="I11946" t="s">
        <v>11541</v>
      </c>
      <c r="J11946">
        <v>2019</v>
      </c>
      <c r="K11946">
        <v>694.7</v>
      </c>
      <c r="L11946">
        <v>7</v>
      </c>
      <c r="M11946">
        <v>1</v>
      </c>
      <c r="N11946">
        <f t="shared" si="476"/>
        <v>0</v>
      </c>
      <c r="O11946">
        <f t="shared" si="477"/>
        <v>0</v>
      </c>
      <c r="P11946" t="s">
        <v>12694</v>
      </c>
    </row>
    <row r="11947" spans="2:16" x14ac:dyDescent="0.25">
      <c r="B11947" t="s">
        <v>13291</v>
      </c>
      <c r="C11947" s="119" t="s">
        <v>60</v>
      </c>
      <c r="D11947" t="s">
        <v>11550</v>
      </c>
      <c r="E11947" t="s">
        <v>11530</v>
      </c>
      <c r="F11947" t="s">
        <v>11540</v>
      </c>
      <c r="G11947" t="s">
        <v>64</v>
      </c>
      <c r="H11947" t="s">
        <v>18</v>
      </c>
      <c r="I11947" t="s">
        <v>11541</v>
      </c>
      <c r="J11947">
        <v>2019</v>
      </c>
      <c r="K11947">
        <v>626.91</v>
      </c>
      <c r="L11947">
        <v>6</v>
      </c>
      <c r="M11947">
        <v>1</v>
      </c>
      <c r="N11947">
        <f t="shared" si="476"/>
        <v>0</v>
      </c>
      <c r="O11947">
        <f t="shared" si="477"/>
        <v>0</v>
      </c>
      <c r="P11947" t="s">
        <v>12694</v>
      </c>
    </row>
    <row r="11948" spans="2:16" x14ac:dyDescent="0.25">
      <c r="B11948" t="s">
        <v>13292</v>
      </c>
      <c r="C11948" s="119" t="s">
        <v>60</v>
      </c>
      <c r="D11948" t="s">
        <v>11550</v>
      </c>
      <c r="E11948" t="s">
        <v>11530</v>
      </c>
      <c r="F11948" t="s">
        <v>11540</v>
      </c>
      <c r="G11948" t="s">
        <v>64</v>
      </c>
      <c r="H11948" t="s">
        <v>18</v>
      </c>
      <c r="I11948" t="s">
        <v>11541</v>
      </c>
      <c r="J11948">
        <v>2019</v>
      </c>
      <c r="K11948">
        <v>627.29</v>
      </c>
      <c r="L11948">
        <v>8</v>
      </c>
      <c r="M11948">
        <v>1</v>
      </c>
      <c r="N11948">
        <f t="shared" si="476"/>
        <v>0</v>
      </c>
      <c r="O11948">
        <f t="shared" si="477"/>
        <v>0</v>
      </c>
      <c r="P11948" t="s">
        <v>12694</v>
      </c>
    </row>
    <row r="11949" spans="2:16" x14ac:dyDescent="0.25">
      <c r="B11949" t="s">
        <v>13293</v>
      </c>
      <c r="C11949" s="119" t="s">
        <v>60</v>
      </c>
      <c r="D11949" t="s">
        <v>11546</v>
      </c>
      <c r="E11949" t="s">
        <v>11530</v>
      </c>
      <c r="F11949" t="s">
        <v>11540</v>
      </c>
      <c r="G11949" t="s">
        <v>64</v>
      </c>
      <c r="H11949" t="s">
        <v>18</v>
      </c>
      <c r="I11949" t="s">
        <v>11541</v>
      </c>
      <c r="J11949">
        <v>2019</v>
      </c>
      <c r="K11949">
        <v>699.89</v>
      </c>
      <c r="L11949">
        <v>34</v>
      </c>
      <c r="M11949">
        <v>1</v>
      </c>
      <c r="N11949">
        <f t="shared" si="476"/>
        <v>0</v>
      </c>
      <c r="O11949">
        <f t="shared" si="477"/>
        <v>0</v>
      </c>
      <c r="P11949" t="s">
        <v>12694</v>
      </c>
    </row>
    <row r="11950" spans="2:16" x14ac:dyDescent="0.25">
      <c r="B11950" t="s">
        <v>13294</v>
      </c>
      <c r="C11950" s="119" t="s">
        <v>60</v>
      </c>
      <c r="D11950" t="s">
        <v>11546</v>
      </c>
      <c r="E11950" t="s">
        <v>11530</v>
      </c>
      <c r="F11950" t="s">
        <v>11540</v>
      </c>
      <c r="G11950" t="s">
        <v>64</v>
      </c>
      <c r="H11950" t="s">
        <v>18</v>
      </c>
      <c r="I11950" t="s">
        <v>11541</v>
      </c>
      <c r="J11950">
        <v>2019</v>
      </c>
      <c r="K11950">
        <v>697.59</v>
      </c>
      <c r="L11950">
        <v>22</v>
      </c>
      <c r="M11950">
        <v>1</v>
      </c>
      <c r="N11950">
        <f t="shared" si="476"/>
        <v>0</v>
      </c>
      <c r="O11950">
        <f t="shared" si="477"/>
        <v>0</v>
      </c>
      <c r="P11950" t="s">
        <v>12694</v>
      </c>
    </row>
    <row r="11951" spans="2:16" x14ac:dyDescent="0.25">
      <c r="B11951" t="s">
        <v>13295</v>
      </c>
      <c r="C11951" s="119" t="s">
        <v>60</v>
      </c>
      <c r="D11951" t="s">
        <v>11546</v>
      </c>
      <c r="E11951" t="s">
        <v>11530</v>
      </c>
      <c r="F11951" t="s">
        <v>11540</v>
      </c>
      <c r="G11951" t="s">
        <v>64</v>
      </c>
      <c r="H11951" t="s">
        <v>18</v>
      </c>
      <c r="I11951" t="s">
        <v>11541</v>
      </c>
      <c r="J11951">
        <v>2019</v>
      </c>
      <c r="K11951">
        <v>697.59</v>
      </c>
      <c r="L11951">
        <v>22</v>
      </c>
      <c r="M11951">
        <v>1</v>
      </c>
      <c r="N11951">
        <f t="shared" si="476"/>
        <v>0</v>
      </c>
      <c r="O11951">
        <f t="shared" si="477"/>
        <v>0</v>
      </c>
      <c r="P11951" t="s">
        <v>12694</v>
      </c>
    </row>
    <row r="11952" spans="2:16" x14ac:dyDescent="0.25">
      <c r="B11952" t="s">
        <v>13296</v>
      </c>
      <c r="C11952" s="119" t="s">
        <v>60</v>
      </c>
      <c r="D11952" t="s">
        <v>11546</v>
      </c>
      <c r="E11952" t="s">
        <v>11530</v>
      </c>
      <c r="F11952" t="s">
        <v>11540</v>
      </c>
      <c r="G11952" t="s">
        <v>64</v>
      </c>
      <c r="H11952" t="s">
        <v>18</v>
      </c>
      <c r="I11952" t="s">
        <v>11541</v>
      </c>
      <c r="J11952">
        <v>2019</v>
      </c>
      <c r="K11952">
        <v>702</v>
      </c>
      <c r="L11952">
        <v>45</v>
      </c>
      <c r="M11952">
        <v>1</v>
      </c>
      <c r="N11952">
        <f t="shared" si="476"/>
        <v>0</v>
      </c>
      <c r="O11952">
        <f t="shared" si="477"/>
        <v>0</v>
      </c>
      <c r="P11952" t="s">
        <v>12694</v>
      </c>
    </row>
    <row r="11953" spans="2:16" x14ac:dyDescent="0.25">
      <c r="B11953" t="s">
        <v>13297</v>
      </c>
      <c r="C11953" s="119" t="s">
        <v>60</v>
      </c>
      <c r="D11953" t="s">
        <v>11546</v>
      </c>
      <c r="E11953" t="s">
        <v>11530</v>
      </c>
      <c r="F11953" t="s">
        <v>11540</v>
      </c>
      <c r="G11953" t="s">
        <v>64</v>
      </c>
      <c r="H11953" t="s">
        <v>18</v>
      </c>
      <c r="I11953" t="s">
        <v>11541</v>
      </c>
      <c r="J11953">
        <v>2019</v>
      </c>
      <c r="K11953">
        <v>698.17</v>
      </c>
      <c r="L11953">
        <v>25</v>
      </c>
      <c r="M11953">
        <v>1</v>
      </c>
      <c r="N11953">
        <f t="shared" si="476"/>
        <v>0</v>
      </c>
      <c r="O11953">
        <f t="shared" si="477"/>
        <v>0</v>
      </c>
      <c r="P11953" t="s">
        <v>12694</v>
      </c>
    </row>
    <row r="11954" spans="2:16" x14ac:dyDescent="0.25">
      <c r="B11954" t="s">
        <v>13298</v>
      </c>
      <c r="C11954" s="119" t="s">
        <v>60</v>
      </c>
      <c r="D11954" t="s">
        <v>11546</v>
      </c>
      <c r="E11954" t="s">
        <v>11530</v>
      </c>
      <c r="F11954" t="s">
        <v>11540</v>
      </c>
      <c r="G11954" t="s">
        <v>64</v>
      </c>
      <c r="H11954" t="s">
        <v>18</v>
      </c>
      <c r="I11954" t="s">
        <v>11541</v>
      </c>
      <c r="J11954">
        <v>2019</v>
      </c>
      <c r="K11954">
        <v>698.17</v>
      </c>
      <c r="L11954">
        <v>25</v>
      </c>
      <c r="M11954">
        <v>1</v>
      </c>
      <c r="N11954">
        <f t="shared" si="476"/>
        <v>0</v>
      </c>
      <c r="O11954">
        <f t="shared" si="477"/>
        <v>0</v>
      </c>
      <c r="P11954" t="s">
        <v>12694</v>
      </c>
    </row>
    <row r="11955" spans="2:16" x14ac:dyDescent="0.25">
      <c r="B11955" t="s">
        <v>13299</v>
      </c>
      <c r="C11955" s="119" t="s">
        <v>60</v>
      </c>
      <c r="D11955" t="s">
        <v>11550</v>
      </c>
      <c r="E11955" t="s">
        <v>11530</v>
      </c>
      <c r="F11955" t="s">
        <v>11540</v>
      </c>
      <c r="G11955" t="s">
        <v>64</v>
      </c>
      <c r="H11955" t="s">
        <v>18</v>
      </c>
      <c r="I11955" t="s">
        <v>11541</v>
      </c>
      <c r="J11955">
        <v>2019</v>
      </c>
      <c r="K11955">
        <v>698.15</v>
      </c>
      <c r="L11955">
        <v>25</v>
      </c>
      <c r="M11955">
        <v>1</v>
      </c>
      <c r="N11955">
        <f t="shared" si="476"/>
        <v>0</v>
      </c>
      <c r="O11955">
        <f t="shared" si="477"/>
        <v>0</v>
      </c>
      <c r="P11955" t="s">
        <v>12694</v>
      </c>
    </row>
    <row r="11956" spans="2:16" x14ac:dyDescent="0.25">
      <c r="B11956" t="s">
        <v>13300</v>
      </c>
      <c r="C11956" s="119" t="s">
        <v>60</v>
      </c>
      <c r="D11956" t="s">
        <v>11550</v>
      </c>
      <c r="E11956" t="s">
        <v>11530</v>
      </c>
      <c r="F11956" t="s">
        <v>11540</v>
      </c>
      <c r="G11956" t="s">
        <v>64</v>
      </c>
      <c r="H11956" t="s">
        <v>18</v>
      </c>
      <c r="I11956" t="s">
        <v>11541</v>
      </c>
      <c r="J11956">
        <v>2019</v>
      </c>
      <c r="K11956">
        <v>705.88</v>
      </c>
      <c r="L11956">
        <v>52</v>
      </c>
      <c r="M11956">
        <v>1</v>
      </c>
      <c r="N11956">
        <f t="shared" si="476"/>
        <v>0</v>
      </c>
      <c r="O11956">
        <f t="shared" si="477"/>
        <v>0</v>
      </c>
      <c r="P11956" t="s">
        <v>12694</v>
      </c>
    </row>
    <row r="11957" spans="2:16" x14ac:dyDescent="0.25">
      <c r="B11957" t="s">
        <v>13301</v>
      </c>
      <c r="C11957" s="119" t="s">
        <v>60</v>
      </c>
      <c r="D11957" t="s">
        <v>11550</v>
      </c>
      <c r="E11957" t="s">
        <v>11530</v>
      </c>
      <c r="F11957" t="s">
        <v>11540</v>
      </c>
      <c r="G11957" t="s">
        <v>64</v>
      </c>
      <c r="H11957" t="s">
        <v>18</v>
      </c>
      <c r="I11957" t="s">
        <v>11541</v>
      </c>
      <c r="J11957">
        <v>2019</v>
      </c>
      <c r="K11957">
        <v>708.94</v>
      </c>
      <c r="L11957">
        <v>68</v>
      </c>
      <c r="M11957">
        <v>1</v>
      </c>
      <c r="N11957">
        <f t="shared" si="476"/>
        <v>0</v>
      </c>
      <c r="O11957">
        <f t="shared" si="477"/>
        <v>0</v>
      </c>
      <c r="P11957" t="s">
        <v>12694</v>
      </c>
    </row>
    <row r="11958" spans="2:16" x14ac:dyDescent="0.25">
      <c r="B11958" t="s">
        <v>13302</v>
      </c>
      <c r="C11958" s="119" t="s">
        <v>60</v>
      </c>
      <c r="D11958" t="s">
        <v>11546</v>
      </c>
      <c r="E11958" t="s">
        <v>11530</v>
      </c>
      <c r="F11958" t="s">
        <v>11540</v>
      </c>
      <c r="G11958" t="s">
        <v>64</v>
      </c>
      <c r="H11958" t="s">
        <v>18</v>
      </c>
      <c r="I11958" t="s">
        <v>11541</v>
      </c>
      <c r="J11958">
        <v>2019</v>
      </c>
      <c r="K11958">
        <v>701.1</v>
      </c>
      <c r="L11958">
        <v>27</v>
      </c>
      <c r="M11958">
        <v>1</v>
      </c>
      <c r="N11958">
        <f t="shared" si="476"/>
        <v>0</v>
      </c>
      <c r="O11958">
        <f t="shared" si="477"/>
        <v>0</v>
      </c>
      <c r="P11958" t="s">
        <v>12694</v>
      </c>
    </row>
    <row r="11959" spans="2:16" x14ac:dyDescent="0.25">
      <c r="B11959" t="s">
        <v>13303</v>
      </c>
      <c r="C11959" s="119" t="s">
        <v>60</v>
      </c>
      <c r="D11959" t="s">
        <v>11546</v>
      </c>
      <c r="E11959" t="s">
        <v>11530</v>
      </c>
      <c r="F11959" t="s">
        <v>11540</v>
      </c>
      <c r="G11959" t="s">
        <v>64</v>
      </c>
      <c r="H11959" t="s">
        <v>18</v>
      </c>
      <c r="I11959" t="s">
        <v>11541</v>
      </c>
      <c r="J11959">
        <v>2019</v>
      </c>
      <c r="K11959">
        <v>703.96</v>
      </c>
      <c r="L11959">
        <v>42</v>
      </c>
      <c r="M11959">
        <v>1</v>
      </c>
      <c r="N11959">
        <f t="shared" si="476"/>
        <v>0</v>
      </c>
      <c r="O11959">
        <f t="shared" si="477"/>
        <v>0</v>
      </c>
      <c r="P11959" t="s">
        <v>12694</v>
      </c>
    </row>
    <row r="11960" spans="2:16" x14ac:dyDescent="0.25">
      <c r="B11960" t="s">
        <v>13304</v>
      </c>
      <c r="C11960" s="119" t="s">
        <v>60</v>
      </c>
      <c r="D11960" t="s">
        <v>11546</v>
      </c>
      <c r="E11960" t="s">
        <v>11530</v>
      </c>
      <c r="F11960" t="s">
        <v>11540</v>
      </c>
      <c r="G11960" t="s">
        <v>64</v>
      </c>
      <c r="H11960" t="s">
        <v>18</v>
      </c>
      <c r="I11960" t="s">
        <v>11541</v>
      </c>
      <c r="J11960">
        <v>2019</v>
      </c>
      <c r="K11960">
        <v>699.95</v>
      </c>
      <c r="L11960">
        <v>21</v>
      </c>
      <c r="M11960">
        <v>1</v>
      </c>
      <c r="N11960">
        <f t="shared" si="476"/>
        <v>0</v>
      </c>
      <c r="O11960">
        <f t="shared" si="477"/>
        <v>0</v>
      </c>
      <c r="P11960" t="s">
        <v>12694</v>
      </c>
    </row>
    <row r="11961" spans="2:16" x14ac:dyDescent="0.25">
      <c r="B11961" t="s">
        <v>13305</v>
      </c>
      <c r="C11961" s="119" t="s">
        <v>60</v>
      </c>
      <c r="D11961" t="s">
        <v>11550</v>
      </c>
      <c r="E11961" t="s">
        <v>11530</v>
      </c>
      <c r="F11961" t="s">
        <v>11540</v>
      </c>
      <c r="G11961" t="s">
        <v>64</v>
      </c>
      <c r="H11961" t="s">
        <v>18</v>
      </c>
      <c r="I11961" t="s">
        <v>11541</v>
      </c>
      <c r="J11961">
        <v>2019</v>
      </c>
      <c r="K11961">
        <v>661.59</v>
      </c>
      <c r="L11961">
        <v>7</v>
      </c>
      <c r="M11961">
        <v>1</v>
      </c>
      <c r="N11961">
        <f t="shared" si="476"/>
        <v>0</v>
      </c>
      <c r="O11961">
        <f t="shared" si="477"/>
        <v>0</v>
      </c>
      <c r="P11961" t="s">
        <v>12694</v>
      </c>
    </row>
    <row r="11962" spans="2:16" x14ac:dyDescent="0.25">
      <c r="B11962" t="s">
        <v>13306</v>
      </c>
      <c r="C11962" s="119" t="s">
        <v>60</v>
      </c>
      <c r="D11962" t="s">
        <v>11550</v>
      </c>
      <c r="E11962" t="s">
        <v>11530</v>
      </c>
      <c r="F11962" t="s">
        <v>11540</v>
      </c>
      <c r="G11962" t="s">
        <v>64</v>
      </c>
      <c r="H11962" t="s">
        <v>18</v>
      </c>
      <c r="I11962" t="s">
        <v>11533</v>
      </c>
      <c r="J11962">
        <v>2019</v>
      </c>
      <c r="K11962">
        <v>664.86</v>
      </c>
      <c r="L11962">
        <v>11</v>
      </c>
      <c r="M11962">
        <v>1</v>
      </c>
      <c r="N11962">
        <f t="shared" si="476"/>
        <v>0</v>
      </c>
      <c r="O11962">
        <f t="shared" si="477"/>
        <v>0</v>
      </c>
      <c r="P11962" t="s">
        <v>12694</v>
      </c>
    </row>
    <row r="11963" spans="2:16" x14ac:dyDescent="0.25">
      <c r="B11963" t="s">
        <v>13307</v>
      </c>
      <c r="C11963" s="119" t="s">
        <v>60</v>
      </c>
      <c r="D11963" t="s">
        <v>11537</v>
      </c>
      <c r="E11963" t="s">
        <v>11530</v>
      </c>
      <c r="F11963" t="s">
        <v>11540</v>
      </c>
      <c r="G11963" t="s">
        <v>61</v>
      </c>
      <c r="H11963" t="s">
        <v>18</v>
      </c>
      <c r="I11963" t="s">
        <v>11541</v>
      </c>
      <c r="J11963">
        <v>2019</v>
      </c>
      <c r="K11963">
        <v>696.83</v>
      </c>
      <c r="L11963">
        <v>53</v>
      </c>
      <c r="M11963">
        <v>1</v>
      </c>
      <c r="N11963">
        <f t="shared" si="476"/>
        <v>0</v>
      </c>
      <c r="O11963">
        <f t="shared" si="477"/>
        <v>0</v>
      </c>
      <c r="P11963" t="s">
        <v>12694</v>
      </c>
    </row>
    <row r="11964" spans="2:16" x14ac:dyDescent="0.25">
      <c r="B11964" t="s">
        <v>13308</v>
      </c>
      <c r="C11964" s="119" t="s">
        <v>60</v>
      </c>
      <c r="D11964" t="s">
        <v>11537</v>
      </c>
      <c r="E11964" t="s">
        <v>11530</v>
      </c>
      <c r="F11964" t="s">
        <v>11540</v>
      </c>
      <c r="G11964" t="s">
        <v>61</v>
      </c>
      <c r="H11964" t="s">
        <v>18</v>
      </c>
      <c r="I11964" t="s">
        <v>11541</v>
      </c>
      <c r="J11964">
        <v>2019</v>
      </c>
      <c r="K11964">
        <v>728.66</v>
      </c>
      <c r="L11964">
        <v>54</v>
      </c>
      <c r="M11964">
        <v>1</v>
      </c>
      <c r="N11964">
        <f t="shared" si="476"/>
        <v>0</v>
      </c>
      <c r="O11964">
        <f t="shared" si="477"/>
        <v>0</v>
      </c>
      <c r="P11964" t="s">
        <v>12694</v>
      </c>
    </row>
    <row r="11965" spans="2:16" x14ac:dyDescent="0.25">
      <c r="B11965" t="s">
        <v>13309</v>
      </c>
      <c r="C11965" s="119" t="s">
        <v>60</v>
      </c>
      <c r="D11965" t="s">
        <v>11537</v>
      </c>
      <c r="E11965" t="s">
        <v>11530</v>
      </c>
      <c r="F11965" t="s">
        <v>11540</v>
      </c>
      <c r="G11965" t="s">
        <v>61</v>
      </c>
      <c r="H11965" t="s">
        <v>18</v>
      </c>
      <c r="I11965" t="s">
        <v>11541</v>
      </c>
      <c r="J11965">
        <v>2019</v>
      </c>
      <c r="K11965">
        <v>669.43</v>
      </c>
      <c r="L11965">
        <v>29</v>
      </c>
      <c r="M11965">
        <v>1</v>
      </c>
      <c r="N11965">
        <f t="shared" si="476"/>
        <v>0</v>
      </c>
      <c r="O11965">
        <f t="shared" si="477"/>
        <v>0</v>
      </c>
      <c r="P11965" t="s">
        <v>12694</v>
      </c>
    </row>
    <row r="11966" spans="2:16" x14ac:dyDescent="0.25">
      <c r="B11966" t="s">
        <v>13310</v>
      </c>
      <c r="C11966" s="119" t="s">
        <v>60</v>
      </c>
      <c r="D11966" t="s">
        <v>11550</v>
      </c>
      <c r="E11966" t="s">
        <v>11530</v>
      </c>
      <c r="F11966" t="s">
        <v>11540</v>
      </c>
      <c r="G11966" t="s">
        <v>61</v>
      </c>
      <c r="H11966" t="s">
        <v>18</v>
      </c>
      <c r="I11966" t="s">
        <v>11541</v>
      </c>
      <c r="J11966">
        <v>2019</v>
      </c>
      <c r="K11966">
        <v>695.37</v>
      </c>
      <c r="L11966">
        <v>74</v>
      </c>
      <c r="M11966">
        <v>1</v>
      </c>
      <c r="N11966">
        <f t="shared" si="476"/>
        <v>0</v>
      </c>
      <c r="O11966">
        <f t="shared" si="477"/>
        <v>0</v>
      </c>
      <c r="P11966" t="s">
        <v>12694</v>
      </c>
    </row>
    <row r="11967" spans="2:16" x14ac:dyDescent="0.25">
      <c r="B11967" t="s">
        <v>13311</v>
      </c>
      <c r="C11967" s="119" t="s">
        <v>60</v>
      </c>
      <c r="D11967" t="s">
        <v>11550</v>
      </c>
      <c r="E11967" t="s">
        <v>11530</v>
      </c>
      <c r="F11967" t="s">
        <v>11540</v>
      </c>
      <c r="G11967" t="s">
        <v>61</v>
      </c>
      <c r="H11967" t="s">
        <v>18</v>
      </c>
      <c r="I11967" t="s">
        <v>11541</v>
      </c>
      <c r="J11967">
        <v>2019</v>
      </c>
      <c r="K11967">
        <v>684.4</v>
      </c>
      <c r="L11967">
        <v>31</v>
      </c>
      <c r="M11967">
        <v>1</v>
      </c>
      <c r="N11967">
        <f t="shared" si="476"/>
        <v>0</v>
      </c>
      <c r="O11967">
        <f t="shared" si="477"/>
        <v>0</v>
      </c>
      <c r="P11967" t="s">
        <v>12694</v>
      </c>
    </row>
    <row r="11968" spans="2:16" x14ac:dyDescent="0.25">
      <c r="B11968" t="s">
        <v>13312</v>
      </c>
      <c r="C11968" s="119" t="s">
        <v>60</v>
      </c>
      <c r="D11968" t="s">
        <v>11537</v>
      </c>
      <c r="E11968" t="s">
        <v>11530</v>
      </c>
      <c r="F11968" t="s">
        <v>11540</v>
      </c>
      <c r="G11968" t="s">
        <v>61</v>
      </c>
      <c r="H11968" t="s">
        <v>18</v>
      </c>
      <c r="I11968" t="s">
        <v>11541</v>
      </c>
      <c r="J11968">
        <v>2019</v>
      </c>
      <c r="K11968">
        <v>899.83</v>
      </c>
      <c r="L11968">
        <v>22</v>
      </c>
      <c r="M11968">
        <v>1</v>
      </c>
      <c r="N11968">
        <f t="shared" si="476"/>
        <v>0</v>
      </c>
      <c r="O11968">
        <f t="shared" si="477"/>
        <v>0</v>
      </c>
      <c r="P11968" t="s">
        <v>12694</v>
      </c>
    </row>
    <row r="11969" spans="2:16" x14ac:dyDescent="0.25">
      <c r="B11969" t="s">
        <v>13313</v>
      </c>
      <c r="C11969" s="119" t="s">
        <v>60</v>
      </c>
      <c r="D11969" t="s">
        <v>11537</v>
      </c>
      <c r="E11969" t="s">
        <v>11530</v>
      </c>
      <c r="F11969" t="s">
        <v>11540</v>
      </c>
      <c r="G11969" t="s">
        <v>61</v>
      </c>
      <c r="H11969" t="s">
        <v>18</v>
      </c>
      <c r="I11969" t="s">
        <v>11558</v>
      </c>
      <c r="J11969">
        <v>2019</v>
      </c>
      <c r="K11969">
        <v>695.51</v>
      </c>
      <c r="L11969">
        <v>25</v>
      </c>
      <c r="M11969">
        <v>1</v>
      </c>
      <c r="N11969">
        <f t="shared" si="476"/>
        <v>0</v>
      </c>
      <c r="O11969">
        <f t="shared" si="477"/>
        <v>0</v>
      </c>
      <c r="P11969" t="s">
        <v>12694</v>
      </c>
    </row>
    <row r="11970" spans="2:16" x14ac:dyDescent="0.25">
      <c r="B11970" t="s">
        <v>13314</v>
      </c>
      <c r="C11970" s="119" t="s">
        <v>60</v>
      </c>
      <c r="D11970" t="s">
        <v>11539</v>
      </c>
      <c r="E11970" t="s">
        <v>11530</v>
      </c>
      <c r="F11970" t="s">
        <v>11540</v>
      </c>
      <c r="G11970" t="s">
        <v>61</v>
      </c>
      <c r="H11970" t="s">
        <v>18</v>
      </c>
      <c r="I11970" t="s">
        <v>11541</v>
      </c>
      <c r="J11970">
        <v>2019</v>
      </c>
      <c r="K11970">
        <v>685.51</v>
      </c>
      <c r="L11970">
        <v>20</v>
      </c>
      <c r="M11970">
        <v>1</v>
      </c>
      <c r="N11970">
        <f t="shared" si="476"/>
        <v>0</v>
      </c>
      <c r="O11970">
        <f t="shared" si="477"/>
        <v>0</v>
      </c>
      <c r="P11970" t="s">
        <v>12694</v>
      </c>
    </row>
    <row r="11971" spans="2:16" x14ac:dyDescent="0.25">
      <c r="B11971" t="s">
        <v>13315</v>
      </c>
      <c r="C11971" s="119" t="s">
        <v>60</v>
      </c>
      <c r="D11971" t="s">
        <v>11539</v>
      </c>
      <c r="E11971" t="s">
        <v>11530</v>
      </c>
      <c r="F11971" t="s">
        <v>11540</v>
      </c>
      <c r="G11971" t="s">
        <v>61</v>
      </c>
      <c r="H11971" t="s">
        <v>18</v>
      </c>
      <c r="I11971" t="s">
        <v>11541</v>
      </c>
      <c r="J11971">
        <v>2019</v>
      </c>
      <c r="K11971">
        <v>1390.98</v>
      </c>
      <c r="L11971">
        <v>26</v>
      </c>
      <c r="M11971">
        <v>1</v>
      </c>
      <c r="N11971">
        <f t="shared" si="476"/>
        <v>0</v>
      </c>
      <c r="O11971">
        <f t="shared" si="477"/>
        <v>0</v>
      </c>
      <c r="P11971" t="s">
        <v>12694</v>
      </c>
    </row>
    <row r="11972" spans="2:16" x14ac:dyDescent="0.25">
      <c r="B11972" t="s">
        <v>13316</v>
      </c>
      <c r="C11972" s="119" t="s">
        <v>60</v>
      </c>
      <c r="D11972" t="s">
        <v>11539</v>
      </c>
      <c r="E11972" t="s">
        <v>11530</v>
      </c>
      <c r="F11972" t="s">
        <v>11540</v>
      </c>
      <c r="G11972" t="s">
        <v>61</v>
      </c>
      <c r="H11972" t="s">
        <v>18</v>
      </c>
      <c r="I11972" t="s">
        <v>11541</v>
      </c>
      <c r="J11972">
        <v>2019</v>
      </c>
      <c r="K11972">
        <v>652.4</v>
      </c>
      <c r="L11972">
        <v>28</v>
      </c>
      <c r="M11972">
        <v>1</v>
      </c>
      <c r="N11972">
        <f t="shared" si="476"/>
        <v>0</v>
      </c>
      <c r="O11972">
        <f t="shared" si="477"/>
        <v>0</v>
      </c>
      <c r="P11972" t="s">
        <v>12694</v>
      </c>
    </row>
    <row r="11973" spans="2:16" x14ac:dyDescent="0.25">
      <c r="B11973" t="s">
        <v>13317</v>
      </c>
      <c r="C11973" s="119" t="s">
        <v>60</v>
      </c>
      <c r="D11973" t="s">
        <v>11550</v>
      </c>
      <c r="E11973" t="s">
        <v>11530</v>
      </c>
      <c r="F11973" t="s">
        <v>11540</v>
      </c>
      <c r="G11973" t="s">
        <v>61</v>
      </c>
      <c r="H11973" t="s">
        <v>18</v>
      </c>
      <c r="I11973" t="s">
        <v>11533</v>
      </c>
      <c r="J11973">
        <v>2019</v>
      </c>
      <c r="K11973">
        <v>661.26</v>
      </c>
      <c r="L11973">
        <v>32</v>
      </c>
      <c r="M11973">
        <v>1</v>
      </c>
      <c r="N11973">
        <f t="shared" si="476"/>
        <v>0</v>
      </c>
      <c r="O11973">
        <f t="shared" si="477"/>
        <v>0</v>
      </c>
      <c r="P11973" t="s">
        <v>12693</v>
      </c>
    </row>
    <row r="11974" spans="2:16" x14ac:dyDescent="0.25">
      <c r="B11974" t="s">
        <v>13318</v>
      </c>
      <c r="C11974" s="119" t="s">
        <v>60</v>
      </c>
      <c r="D11974" t="s">
        <v>11539</v>
      </c>
      <c r="E11974" t="s">
        <v>11530</v>
      </c>
      <c r="F11974" t="s">
        <v>11540</v>
      </c>
      <c r="G11974" t="s">
        <v>61</v>
      </c>
      <c r="H11974" t="s">
        <v>18</v>
      </c>
      <c r="I11974" t="s">
        <v>11541</v>
      </c>
      <c r="J11974">
        <v>2019</v>
      </c>
      <c r="K11974">
        <v>683.06</v>
      </c>
      <c r="L11974">
        <v>18</v>
      </c>
      <c r="M11974">
        <v>1</v>
      </c>
      <c r="N11974">
        <f t="shared" si="476"/>
        <v>0</v>
      </c>
      <c r="O11974">
        <f t="shared" si="477"/>
        <v>0</v>
      </c>
      <c r="P11974" t="s">
        <v>12693</v>
      </c>
    </row>
    <row r="11975" spans="2:16" x14ac:dyDescent="0.25">
      <c r="B11975" t="s">
        <v>13319</v>
      </c>
      <c r="C11975" s="119" t="s">
        <v>60</v>
      </c>
      <c r="D11975" t="s">
        <v>11537</v>
      </c>
      <c r="E11975" t="s">
        <v>11530</v>
      </c>
      <c r="F11975" t="s">
        <v>11540</v>
      </c>
      <c r="G11975" t="s">
        <v>61</v>
      </c>
      <c r="H11975" t="s">
        <v>18</v>
      </c>
      <c r="I11975" t="s">
        <v>11541</v>
      </c>
      <c r="J11975">
        <v>2019</v>
      </c>
      <c r="K11975">
        <v>651.80999999999995</v>
      </c>
      <c r="L11975">
        <v>31</v>
      </c>
      <c r="M11975">
        <v>1</v>
      </c>
      <c r="N11975">
        <f t="shared" si="476"/>
        <v>0</v>
      </c>
      <c r="O11975">
        <f t="shared" si="477"/>
        <v>0</v>
      </c>
      <c r="P11975" t="s">
        <v>12694</v>
      </c>
    </row>
    <row r="11976" spans="2:16" x14ac:dyDescent="0.25">
      <c r="B11976" t="s">
        <v>13320</v>
      </c>
      <c r="C11976" s="119" t="s">
        <v>60</v>
      </c>
      <c r="D11976" t="s">
        <v>11537</v>
      </c>
      <c r="E11976" t="s">
        <v>11530</v>
      </c>
      <c r="F11976" t="s">
        <v>11540</v>
      </c>
      <c r="G11976" t="s">
        <v>61</v>
      </c>
      <c r="H11976" t="s">
        <v>18</v>
      </c>
      <c r="I11976" t="s">
        <v>11541</v>
      </c>
      <c r="J11976">
        <v>2019</v>
      </c>
      <c r="K11976">
        <v>651.80999999999995</v>
      </c>
      <c r="L11976">
        <v>31</v>
      </c>
      <c r="M11976">
        <v>1</v>
      </c>
      <c r="N11976">
        <f t="shared" si="476"/>
        <v>0</v>
      </c>
      <c r="O11976">
        <f t="shared" si="477"/>
        <v>0</v>
      </c>
      <c r="P11976" t="s">
        <v>12694</v>
      </c>
    </row>
    <row r="11977" spans="2:16" x14ac:dyDescent="0.25">
      <c r="B11977" t="s">
        <v>13321</v>
      </c>
      <c r="C11977" s="119" t="s">
        <v>60</v>
      </c>
      <c r="D11977" t="s">
        <v>11552</v>
      </c>
      <c r="E11977" t="s">
        <v>11530</v>
      </c>
      <c r="F11977" t="s">
        <v>11540</v>
      </c>
      <c r="G11977" t="s">
        <v>61</v>
      </c>
      <c r="H11977" t="s">
        <v>18</v>
      </c>
      <c r="I11977" t="s">
        <v>11541</v>
      </c>
      <c r="J11977">
        <v>2019</v>
      </c>
      <c r="K11977">
        <v>649.54</v>
      </c>
      <c r="L11977">
        <v>11</v>
      </c>
      <c r="M11977">
        <v>1</v>
      </c>
      <c r="N11977">
        <f t="shared" si="476"/>
        <v>0</v>
      </c>
      <c r="O11977">
        <f t="shared" si="477"/>
        <v>0</v>
      </c>
      <c r="P11977" t="s">
        <v>12694</v>
      </c>
    </row>
    <row r="11978" spans="2:16" x14ac:dyDescent="0.25">
      <c r="B11978" t="s">
        <v>13322</v>
      </c>
      <c r="C11978" s="119" t="s">
        <v>60</v>
      </c>
      <c r="D11978" t="s">
        <v>11542</v>
      </c>
      <c r="E11978" t="s">
        <v>11530</v>
      </c>
      <c r="F11978" t="s">
        <v>11540</v>
      </c>
      <c r="G11978" t="s">
        <v>61</v>
      </c>
      <c r="H11978" t="s">
        <v>18</v>
      </c>
      <c r="I11978" t="s">
        <v>11541</v>
      </c>
      <c r="J11978">
        <v>2019</v>
      </c>
      <c r="K11978">
        <v>684.06</v>
      </c>
      <c r="L11978">
        <v>12</v>
      </c>
      <c r="M11978">
        <v>1</v>
      </c>
      <c r="N11978">
        <f t="shared" si="476"/>
        <v>0</v>
      </c>
      <c r="O11978">
        <f t="shared" si="477"/>
        <v>0</v>
      </c>
      <c r="P11978" t="s">
        <v>12694</v>
      </c>
    </row>
    <row r="11979" spans="2:16" x14ac:dyDescent="0.25">
      <c r="B11979" t="s">
        <v>13323</v>
      </c>
      <c r="C11979" s="119" t="s">
        <v>60</v>
      </c>
      <c r="D11979" t="s">
        <v>11542</v>
      </c>
      <c r="E11979" t="s">
        <v>11530</v>
      </c>
      <c r="F11979" t="s">
        <v>11540</v>
      </c>
      <c r="G11979" t="s">
        <v>61</v>
      </c>
      <c r="H11979" t="s">
        <v>18</v>
      </c>
      <c r="I11979" t="s">
        <v>11541</v>
      </c>
      <c r="J11979">
        <v>2019</v>
      </c>
      <c r="K11979">
        <v>651.32000000000005</v>
      </c>
      <c r="L11979">
        <v>11</v>
      </c>
      <c r="M11979">
        <v>1</v>
      </c>
      <c r="N11979">
        <f t="shared" si="476"/>
        <v>0</v>
      </c>
      <c r="O11979">
        <f t="shared" si="477"/>
        <v>0</v>
      </c>
      <c r="P11979" t="s">
        <v>12694</v>
      </c>
    </row>
    <row r="11980" spans="2:16" x14ac:dyDescent="0.25">
      <c r="B11980" t="s">
        <v>13324</v>
      </c>
      <c r="C11980" s="119" t="s">
        <v>60</v>
      </c>
      <c r="D11980" t="s">
        <v>11542</v>
      </c>
      <c r="E11980" t="s">
        <v>11530</v>
      </c>
      <c r="F11980" t="s">
        <v>11540</v>
      </c>
      <c r="G11980" t="s">
        <v>61</v>
      </c>
      <c r="H11980" t="s">
        <v>18</v>
      </c>
      <c r="I11980" t="s">
        <v>11541</v>
      </c>
      <c r="J11980">
        <v>2019</v>
      </c>
      <c r="K11980">
        <v>687.15</v>
      </c>
      <c r="L11980">
        <v>29</v>
      </c>
      <c r="M11980">
        <v>1</v>
      </c>
      <c r="N11980">
        <f t="shared" si="476"/>
        <v>0</v>
      </c>
      <c r="O11980">
        <f t="shared" si="477"/>
        <v>0</v>
      </c>
      <c r="P11980" t="s">
        <v>12694</v>
      </c>
    </row>
    <row r="11981" spans="2:16" x14ac:dyDescent="0.25">
      <c r="B11981" t="s">
        <v>13325</v>
      </c>
      <c r="C11981" s="119" t="s">
        <v>60</v>
      </c>
      <c r="D11981" t="s">
        <v>11542</v>
      </c>
      <c r="E11981" t="s">
        <v>11530</v>
      </c>
      <c r="F11981" t="s">
        <v>11540</v>
      </c>
      <c r="G11981" t="s">
        <v>61</v>
      </c>
      <c r="H11981" t="s">
        <v>18</v>
      </c>
      <c r="I11981" t="s">
        <v>11541</v>
      </c>
      <c r="J11981">
        <v>2019</v>
      </c>
      <c r="K11981">
        <v>686.06</v>
      </c>
      <c r="L11981">
        <v>23</v>
      </c>
      <c r="M11981">
        <v>1</v>
      </c>
      <c r="N11981">
        <f t="shared" si="476"/>
        <v>0</v>
      </c>
      <c r="O11981">
        <f t="shared" si="477"/>
        <v>0</v>
      </c>
      <c r="P11981" t="s">
        <v>12694</v>
      </c>
    </row>
    <row r="11982" spans="2:16" x14ac:dyDescent="0.25">
      <c r="B11982" t="s">
        <v>13326</v>
      </c>
      <c r="C11982" s="119" t="s">
        <v>60</v>
      </c>
      <c r="D11982" t="s">
        <v>11542</v>
      </c>
      <c r="E11982" t="s">
        <v>11530</v>
      </c>
      <c r="F11982" t="s">
        <v>11540</v>
      </c>
      <c r="G11982" t="s">
        <v>61</v>
      </c>
      <c r="H11982" t="s">
        <v>18</v>
      </c>
      <c r="I11982" t="s">
        <v>11541</v>
      </c>
      <c r="J11982">
        <v>2019</v>
      </c>
      <c r="K11982">
        <v>684.43</v>
      </c>
      <c r="L11982">
        <v>14</v>
      </c>
      <c r="M11982">
        <v>1</v>
      </c>
      <c r="N11982">
        <f t="shared" si="476"/>
        <v>0</v>
      </c>
      <c r="O11982">
        <f t="shared" si="477"/>
        <v>0</v>
      </c>
      <c r="P11982" t="s">
        <v>12694</v>
      </c>
    </row>
    <row r="11983" spans="2:16" x14ac:dyDescent="0.25">
      <c r="B11983" t="s">
        <v>13327</v>
      </c>
      <c r="C11983" s="119" t="s">
        <v>60</v>
      </c>
      <c r="D11983" t="s">
        <v>11542</v>
      </c>
      <c r="E11983" t="s">
        <v>11530</v>
      </c>
      <c r="F11983" t="s">
        <v>11540</v>
      </c>
      <c r="G11983" t="s">
        <v>61</v>
      </c>
      <c r="H11983" t="s">
        <v>18</v>
      </c>
      <c r="I11983" t="s">
        <v>11541</v>
      </c>
      <c r="J11983">
        <v>2019</v>
      </c>
      <c r="K11983">
        <v>687.15</v>
      </c>
      <c r="L11983">
        <v>29</v>
      </c>
      <c r="M11983">
        <v>1</v>
      </c>
      <c r="N11983">
        <f t="shared" si="476"/>
        <v>0</v>
      </c>
      <c r="O11983">
        <f t="shared" si="477"/>
        <v>0</v>
      </c>
      <c r="P11983" t="s">
        <v>12694</v>
      </c>
    </row>
    <row r="11984" spans="2:16" x14ac:dyDescent="0.25">
      <c r="B11984" t="s">
        <v>13328</v>
      </c>
      <c r="C11984" s="119" t="s">
        <v>60</v>
      </c>
      <c r="D11984" t="s">
        <v>11542</v>
      </c>
      <c r="E11984" t="s">
        <v>11530</v>
      </c>
      <c r="F11984" t="s">
        <v>11540</v>
      </c>
      <c r="G11984" t="s">
        <v>61</v>
      </c>
      <c r="H11984" t="s">
        <v>18</v>
      </c>
      <c r="I11984" t="s">
        <v>11541</v>
      </c>
      <c r="J11984">
        <v>2019</v>
      </c>
      <c r="K11984">
        <v>654.59</v>
      </c>
      <c r="L11984">
        <v>29</v>
      </c>
      <c r="M11984">
        <v>1</v>
      </c>
      <c r="N11984">
        <f t="shared" si="476"/>
        <v>0</v>
      </c>
      <c r="O11984">
        <f t="shared" si="477"/>
        <v>0</v>
      </c>
      <c r="P11984" t="s">
        <v>12694</v>
      </c>
    </row>
    <row r="11985" spans="2:16" x14ac:dyDescent="0.25">
      <c r="B11985" t="s">
        <v>13329</v>
      </c>
      <c r="C11985" s="119" t="s">
        <v>60</v>
      </c>
      <c r="D11985" t="s">
        <v>11537</v>
      </c>
      <c r="E11985" t="s">
        <v>11530</v>
      </c>
      <c r="F11985" t="s">
        <v>11540</v>
      </c>
      <c r="G11985" t="s">
        <v>61</v>
      </c>
      <c r="H11985" t="s">
        <v>18</v>
      </c>
      <c r="I11985" t="s">
        <v>11541</v>
      </c>
      <c r="J11985">
        <v>2019</v>
      </c>
      <c r="K11985">
        <v>681.84</v>
      </c>
      <c r="L11985">
        <v>18</v>
      </c>
      <c r="M11985">
        <v>1</v>
      </c>
      <c r="N11985">
        <f t="shared" si="476"/>
        <v>0</v>
      </c>
      <c r="O11985">
        <f t="shared" si="477"/>
        <v>0</v>
      </c>
      <c r="P11985" t="s">
        <v>12694</v>
      </c>
    </row>
    <row r="11986" spans="2:16" x14ac:dyDescent="0.25">
      <c r="B11986" t="s">
        <v>13330</v>
      </c>
      <c r="C11986" s="119" t="s">
        <v>60</v>
      </c>
      <c r="D11986" t="s">
        <v>11550</v>
      </c>
      <c r="E11986" t="s">
        <v>11530</v>
      </c>
      <c r="F11986" t="s">
        <v>11540</v>
      </c>
      <c r="G11986" t="s">
        <v>61</v>
      </c>
      <c r="H11986" t="s">
        <v>18</v>
      </c>
      <c r="I11986" t="s">
        <v>11541</v>
      </c>
      <c r="J11986">
        <v>2019</v>
      </c>
      <c r="K11986">
        <v>651.26</v>
      </c>
      <c r="L11986">
        <v>28</v>
      </c>
      <c r="M11986">
        <v>1</v>
      </c>
      <c r="N11986">
        <f t="shared" ref="N11986:N12049" si="478">IF(K11986&lt;100,1,0)</f>
        <v>0</v>
      </c>
      <c r="O11986">
        <f t="shared" ref="O11986:O12049" si="479">IF(OR(L11986="",L11986&lt;=0),1,0)</f>
        <v>0</v>
      </c>
      <c r="P11986" t="s">
        <v>12694</v>
      </c>
    </row>
    <row r="11987" spans="2:16" x14ac:dyDescent="0.25">
      <c r="B11987" t="s">
        <v>13331</v>
      </c>
      <c r="C11987" s="119" t="s">
        <v>60</v>
      </c>
      <c r="D11987" t="s">
        <v>11537</v>
      </c>
      <c r="E11987" t="s">
        <v>11530</v>
      </c>
      <c r="F11987" t="s">
        <v>11540</v>
      </c>
      <c r="G11987" t="s">
        <v>61</v>
      </c>
      <c r="H11987" t="s">
        <v>18</v>
      </c>
      <c r="I11987" t="s">
        <v>11541</v>
      </c>
      <c r="J11987">
        <v>2019</v>
      </c>
      <c r="K11987">
        <v>686.04</v>
      </c>
      <c r="L11987">
        <v>41</v>
      </c>
      <c r="M11987">
        <v>1</v>
      </c>
      <c r="N11987">
        <f t="shared" si="478"/>
        <v>0</v>
      </c>
      <c r="O11987">
        <f t="shared" si="479"/>
        <v>0</v>
      </c>
      <c r="P11987" t="s">
        <v>12694</v>
      </c>
    </row>
    <row r="11988" spans="2:16" x14ac:dyDescent="0.25">
      <c r="B11988" t="s">
        <v>13332</v>
      </c>
      <c r="C11988" s="119" t="s">
        <v>60</v>
      </c>
      <c r="D11988" t="s">
        <v>11537</v>
      </c>
      <c r="E11988" t="s">
        <v>11530</v>
      </c>
      <c r="F11988" t="s">
        <v>11540</v>
      </c>
      <c r="G11988" t="s">
        <v>61</v>
      </c>
      <c r="H11988" t="s">
        <v>18</v>
      </c>
      <c r="I11988" t="s">
        <v>11541</v>
      </c>
      <c r="J11988">
        <v>2019</v>
      </c>
      <c r="K11988">
        <v>690.05</v>
      </c>
      <c r="L11988">
        <v>63</v>
      </c>
      <c r="M11988">
        <v>1</v>
      </c>
      <c r="N11988">
        <f t="shared" si="478"/>
        <v>0</v>
      </c>
      <c r="O11988">
        <f t="shared" si="479"/>
        <v>0</v>
      </c>
      <c r="P11988" t="s">
        <v>12694</v>
      </c>
    </row>
    <row r="11989" spans="2:16" x14ac:dyDescent="0.25">
      <c r="B11989" t="s">
        <v>13333</v>
      </c>
      <c r="C11989" s="119" t="s">
        <v>60</v>
      </c>
      <c r="D11989" t="s">
        <v>11537</v>
      </c>
      <c r="E11989" t="s">
        <v>11530</v>
      </c>
      <c r="F11989" t="s">
        <v>11540</v>
      </c>
      <c r="G11989" t="s">
        <v>61</v>
      </c>
      <c r="H11989" t="s">
        <v>18</v>
      </c>
      <c r="I11989" t="s">
        <v>11541</v>
      </c>
      <c r="J11989">
        <v>2019</v>
      </c>
      <c r="K11989">
        <v>687.71</v>
      </c>
      <c r="L11989">
        <v>32</v>
      </c>
      <c r="M11989">
        <v>1</v>
      </c>
      <c r="N11989">
        <f t="shared" si="478"/>
        <v>0</v>
      </c>
      <c r="O11989">
        <f t="shared" si="479"/>
        <v>0</v>
      </c>
      <c r="P11989" t="s">
        <v>12694</v>
      </c>
    </row>
    <row r="11990" spans="2:16" x14ac:dyDescent="0.25">
      <c r="B11990" t="s">
        <v>13334</v>
      </c>
      <c r="C11990" s="119" t="s">
        <v>60</v>
      </c>
      <c r="D11990" t="s">
        <v>11537</v>
      </c>
      <c r="E11990" t="s">
        <v>11530</v>
      </c>
      <c r="F11990" t="s">
        <v>11540</v>
      </c>
      <c r="G11990" t="s">
        <v>61</v>
      </c>
      <c r="H11990" t="s">
        <v>18</v>
      </c>
      <c r="I11990" t="s">
        <v>11533</v>
      </c>
      <c r="J11990">
        <v>2019</v>
      </c>
      <c r="K11990">
        <v>653.79</v>
      </c>
      <c r="L11990">
        <v>12</v>
      </c>
      <c r="M11990">
        <v>1</v>
      </c>
      <c r="N11990">
        <f t="shared" si="478"/>
        <v>0</v>
      </c>
      <c r="O11990">
        <f t="shared" si="479"/>
        <v>0</v>
      </c>
      <c r="P11990" t="s">
        <v>12694</v>
      </c>
    </row>
    <row r="11991" spans="2:16" x14ac:dyDescent="0.25">
      <c r="B11991" t="s">
        <v>13335</v>
      </c>
      <c r="C11991" s="119" t="s">
        <v>60</v>
      </c>
      <c r="D11991" t="s">
        <v>11537</v>
      </c>
      <c r="E11991" t="s">
        <v>11530</v>
      </c>
      <c r="F11991" t="s">
        <v>11540</v>
      </c>
      <c r="G11991" t="s">
        <v>61</v>
      </c>
      <c r="H11991" t="s">
        <v>18</v>
      </c>
      <c r="I11991" t="s">
        <v>11541</v>
      </c>
      <c r="J11991">
        <v>2019</v>
      </c>
      <c r="K11991">
        <v>685.88</v>
      </c>
      <c r="L11991">
        <v>22</v>
      </c>
      <c r="M11991">
        <v>1</v>
      </c>
      <c r="N11991">
        <f t="shared" si="478"/>
        <v>0</v>
      </c>
      <c r="O11991">
        <f t="shared" si="479"/>
        <v>0</v>
      </c>
      <c r="P11991" t="s">
        <v>12694</v>
      </c>
    </row>
    <row r="11992" spans="2:16" x14ac:dyDescent="0.25">
      <c r="B11992" t="s">
        <v>13336</v>
      </c>
      <c r="C11992" s="119" t="s">
        <v>60</v>
      </c>
      <c r="D11992" t="s">
        <v>11539</v>
      </c>
      <c r="E11992" t="s">
        <v>11530</v>
      </c>
      <c r="F11992" t="s">
        <v>11540</v>
      </c>
      <c r="G11992" t="s">
        <v>61</v>
      </c>
      <c r="H11992" t="s">
        <v>18</v>
      </c>
      <c r="I11992" t="s">
        <v>11541</v>
      </c>
      <c r="J11992">
        <v>2019</v>
      </c>
      <c r="K11992">
        <v>686.45</v>
      </c>
      <c r="L11992">
        <v>26</v>
      </c>
      <c r="M11992">
        <v>1</v>
      </c>
      <c r="N11992">
        <f t="shared" si="478"/>
        <v>0</v>
      </c>
      <c r="O11992">
        <f t="shared" si="479"/>
        <v>0</v>
      </c>
      <c r="P11992" t="s">
        <v>12694</v>
      </c>
    </row>
    <row r="11993" spans="2:16" x14ac:dyDescent="0.25">
      <c r="B11993" t="s">
        <v>13337</v>
      </c>
      <c r="C11993" s="119" t="s">
        <v>60</v>
      </c>
      <c r="D11993" t="s">
        <v>11537</v>
      </c>
      <c r="E11993" t="s">
        <v>11530</v>
      </c>
      <c r="F11993" t="s">
        <v>11540</v>
      </c>
      <c r="G11993" t="s">
        <v>61</v>
      </c>
      <c r="H11993" t="s">
        <v>18</v>
      </c>
      <c r="I11993" t="s">
        <v>11541</v>
      </c>
      <c r="J11993">
        <v>2019</v>
      </c>
      <c r="K11993">
        <v>683.31</v>
      </c>
      <c r="L11993">
        <v>26</v>
      </c>
      <c r="M11993">
        <v>1</v>
      </c>
      <c r="N11993">
        <f t="shared" si="478"/>
        <v>0</v>
      </c>
      <c r="O11993">
        <f t="shared" si="479"/>
        <v>0</v>
      </c>
      <c r="P11993" t="s">
        <v>12694</v>
      </c>
    </row>
    <row r="11994" spans="2:16" x14ac:dyDescent="0.25">
      <c r="B11994" t="s">
        <v>13338</v>
      </c>
      <c r="C11994" s="119" t="s">
        <v>60</v>
      </c>
      <c r="D11994" t="s">
        <v>11537</v>
      </c>
      <c r="E11994" t="s">
        <v>11530</v>
      </c>
      <c r="F11994" t="s">
        <v>11540</v>
      </c>
      <c r="G11994" t="s">
        <v>61</v>
      </c>
      <c r="H11994" t="s">
        <v>18</v>
      </c>
      <c r="I11994" t="s">
        <v>11541</v>
      </c>
      <c r="J11994">
        <v>2019</v>
      </c>
      <c r="K11994">
        <v>651.02</v>
      </c>
      <c r="L11994">
        <v>22</v>
      </c>
      <c r="M11994">
        <v>1</v>
      </c>
      <c r="N11994">
        <f t="shared" si="478"/>
        <v>0</v>
      </c>
      <c r="O11994">
        <f t="shared" si="479"/>
        <v>0</v>
      </c>
      <c r="P11994" t="s">
        <v>12694</v>
      </c>
    </row>
    <row r="11995" spans="2:16" x14ac:dyDescent="0.25">
      <c r="B11995" t="s">
        <v>13339</v>
      </c>
      <c r="C11995" s="119" t="s">
        <v>60</v>
      </c>
      <c r="D11995" t="s">
        <v>11537</v>
      </c>
      <c r="E11995" t="s">
        <v>11530</v>
      </c>
      <c r="F11995" t="s">
        <v>11540</v>
      </c>
      <c r="G11995" t="s">
        <v>61</v>
      </c>
      <c r="H11995" t="s">
        <v>18</v>
      </c>
      <c r="I11995" t="s">
        <v>11541</v>
      </c>
      <c r="J11995">
        <v>2019</v>
      </c>
      <c r="K11995">
        <v>682.95</v>
      </c>
      <c r="L11995">
        <v>24</v>
      </c>
      <c r="M11995">
        <v>1</v>
      </c>
      <c r="N11995">
        <f t="shared" si="478"/>
        <v>0</v>
      </c>
      <c r="O11995">
        <f t="shared" si="479"/>
        <v>0</v>
      </c>
      <c r="P11995" t="s">
        <v>12694</v>
      </c>
    </row>
    <row r="11996" spans="2:16" x14ac:dyDescent="0.25">
      <c r="B11996" t="s">
        <v>13340</v>
      </c>
      <c r="C11996" s="119" t="s">
        <v>60</v>
      </c>
      <c r="D11996" t="s">
        <v>11539</v>
      </c>
      <c r="E11996" t="s">
        <v>11530</v>
      </c>
      <c r="F11996" t="s">
        <v>11540</v>
      </c>
      <c r="G11996" t="s">
        <v>61</v>
      </c>
      <c r="H11996" t="s">
        <v>18</v>
      </c>
      <c r="I11996" t="s">
        <v>11541</v>
      </c>
      <c r="J11996">
        <v>2019</v>
      </c>
      <c r="K11996">
        <v>684.99</v>
      </c>
      <c r="L11996">
        <v>18</v>
      </c>
      <c r="M11996">
        <v>1</v>
      </c>
      <c r="N11996">
        <f t="shared" si="478"/>
        <v>0</v>
      </c>
      <c r="O11996">
        <f t="shared" si="479"/>
        <v>0</v>
      </c>
      <c r="P11996" t="s">
        <v>12694</v>
      </c>
    </row>
    <row r="11997" spans="2:16" x14ac:dyDescent="0.25">
      <c r="B11997" t="s">
        <v>13341</v>
      </c>
      <c r="C11997" s="119" t="s">
        <v>60</v>
      </c>
      <c r="D11997" t="s">
        <v>11539</v>
      </c>
      <c r="E11997" t="s">
        <v>11530</v>
      </c>
      <c r="F11997" t="s">
        <v>11540</v>
      </c>
      <c r="G11997" t="s">
        <v>61</v>
      </c>
      <c r="H11997" t="s">
        <v>18</v>
      </c>
      <c r="I11997" t="s">
        <v>11541</v>
      </c>
      <c r="J11997">
        <v>2019</v>
      </c>
      <c r="K11997">
        <v>687.73</v>
      </c>
      <c r="L11997">
        <v>33</v>
      </c>
      <c r="M11997">
        <v>1</v>
      </c>
      <c r="N11997">
        <f t="shared" si="478"/>
        <v>0</v>
      </c>
      <c r="O11997">
        <f t="shared" si="479"/>
        <v>0</v>
      </c>
      <c r="P11997" t="s">
        <v>12694</v>
      </c>
    </row>
    <row r="11998" spans="2:16" x14ac:dyDescent="0.25">
      <c r="B11998" t="s">
        <v>13342</v>
      </c>
      <c r="C11998" s="119" t="s">
        <v>60</v>
      </c>
      <c r="D11998" t="s">
        <v>11537</v>
      </c>
      <c r="E11998" t="s">
        <v>11530</v>
      </c>
      <c r="F11998" t="s">
        <v>11540</v>
      </c>
      <c r="G11998" t="s">
        <v>61</v>
      </c>
      <c r="H11998" t="s">
        <v>18</v>
      </c>
      <c r="I11998" t="s">
        <v>11541</v>
      </c>
      <c r="J11998">
        <v>2019</v>
      </c>
      <c r="K11998">
        <v>651.39</v>
      </c>
      <c r="L11998">
        <v>24</v>
      </c>
      <c r="M11998">
        <v>1</v>
      </c>
      <c r="N11998">
        <f t="shared" si="478"/>
        <v>0</v>
      </c>
      <c r="O11998">
        <f t="shared" si="479"/>
        <v>0</v>
      </c>
      <c r="P11998" t="s">
        <v>12694</v>
      </c>
    </row>
    <row r="11999" spans="2:16" x14ac:dyDescent="0.25">
      <c r="B11999" t="s">
        <v>13343</v>
      </c>
      <c r="C11999" s="119" t="s">
        <v>60</v>
      </c>
      <c r="D11999" t="s">
        <v>11539</v>
      </c>
      <c r="E11999" t="s">
        <v>11530</v>
      </c>
      <c r="F11999" t="s">
        <v>11540</v>
      </c>
      <c r="G11999" t="s">
        <v>61</v>
      </c>
      <c r="H11999" t="s">
        <v>18</v>
      </c>
      <c r="I11999" t="s">
        <v>11541</v>
      </c>
      <c r="J11999">
        <v>2019</v>
      </c>
      <c r="K11999">
        <v>687.73</v>
      </c>
      <c r="L11999">
        <v>33</v>
      </c>
      <c r="M11999">
        <v>1</v>
      </c>
      <c r="N11999">
        <f t="shared" si="478"/>
        <v>0</v>
      </c>
      <c r="O11999">
        <f t="shared" si="479"/>
        <v>0</v>
      </c>
      <c r="P11999" t="s">
        <v>12694</v>
      </c>
    </row>
    <row r="12000" spans="2:16" x14ac:dyDescent="0.25">
      <c r="B12000" t="s">
        <v>13344</v>
      </c>
      <c r="C12000" s="119" t="s">
        <v>60</v>
      </c>
      <c r="D12000" t="s">
        <v>11537</v>
      </c>
      <c r="E12000" t="s">
        <v>11530</v>
      </c>
      <c r="F12000" t="s">
        <v>11540</v>
      </c>
      <c r="G12000" t="s">
        <v>61</v>
      </c>
      <c r="H12000" t="s">
        <v>18</v>
      </c>
      <c r="I12000" t="s">
        <v>11541</v>
      </c>
      <c r="J12000">
        <v>2019</v>
      </c>
      <c r="K12000">
        <v>651.20000000000005</v>
      </c>
      <c r="L12000">
        <v>23</v>
      </c>
      <c r="M12000">
        <v>1</v>
      </c>
      <c r="N12000">
        <f t="shared" si="478"/>
        <v>0</v>
      </c>
      <c r="O12000">
        <f t="shared" si="479"/>
        <v>0</v>
      </c>
      <c r="P12000" t="s">
        <v>12694</v>
      </c>
    </row>
    <row r="12001" spans="2:16" x14ac:dyDescent="0.25">
      <c r="B12001" t="s">
        <v>13345</v>
      </c>
      <c r="C12001" s="119" t="s">
        <v>60</v>
      </c>
      <c r="D12001" t="s">
        <v>11537</v>
      </c>
      <c r="E12001" t="s">
        <v>11530</v>
      </c>
      <c r="F12001" t="s">
        <v>11540</v>
      </c>
      <c r="G12001" t="s">
        <v>61</v>
      </c>
      <c r="H12001" t="s">
        <v>18</v>
      </c>
      <c r="I12001" t="s">
        <v>11541</v>
      </c>
      <c r="J12001">
        <v>2019</v>
      </c>
      <c r="K12001">
        <v>651.58000000000004</v>
      </c>
      <c r="L12001">
        <v>25</v>
      </c>
      <c r="M12001">
        <v>1</v>
      </c>
      <c r="N12001">
        <f t="shared" si="478"/>
        <v>0</v>
      </c>
      <c r="O12001">
        <f t="shared" si="479"/>
        <v>0</v>
      </c>
      <c r="P12001" t="s">
        <v>12694</v>
      </c>
    </row>
    <row r="12002" spans="2:16" x14ac:dyDescent="0.25">
      <c r="B12002" t="s">
        <v>13346</v>
      </c>
      <c r="C12002" s="119" t="s">
        <v>60</v>
      </c>
      <c r="D12002" t="s">
        <v>11537</v>
      </c>
      <c r="E12002" t="s">
        <v>11530</v>
      </c>
      <c r="F12002" t="s">
        <v>11540</v>
      </c>
      <c r="G12002" t="s">
        <v>61</v>
      </c>
      <c r="H12002" t="s">
        <v>18</v>
      </c>
      <c r="I12002" t="s">
        <v>11541</v>
      </c>
      <c r="J12002">
        <v>2019</v>
      </c>
      <c r="K12002">
        <v>651.58000000000004</v>
      </c>
      <c r="L12002">
        <v>25</v>
      </c>
      <c r="M12002">
        <v>1</v>
      </c>
      <c r="N12002">
        <f t="shared" si="478"/>
        <v>0</v>
      </c>
      <c r="O12002">
        <f t="shared" si="479"/>
        <v>0</v>
      </c>
      <c r="P12002" t="s">
        <v>12694</v>
      </c>
    </row>
    <row r="12003" spans="2:16" x14ac:dyDescent="0.25">
      <c r="B12003" t="s">
        <v>13347</v>
      </c>
      <c r="C12003" s="119" t="s">
        <v>60</v>
      </c>
      <c r="D12003" t="s">
        <v>11537</v>
      </c>
      <c r="E12003" t="s">
        <v>11530</v>
      </c>
      <c r="F12003" t="s">
        <v>11540</v>
      </c>
      <c r="G12003" t="s">
        <v>61</v>
      </c>
      <c r="H12003" t="s">
        <v>18</v>
      </c>
      <c r="I12003" t="s">
        <v>11541</v>
      </c>
      <c r="J12003">
        <v>2019</v>
      </c>
      <c r="K12003">
        <v>684.21</v>
      </c>
      <c r="L12003">
        <v>26</v>
      </c>
      <c r="M12003">
        <v>1</v>
      </c>
      <c r="N12003">
        <f t="shared" si="478"/>
        <v>0</v>
      </c>
      <c r="O12003">
        <f t="shared" si="479"/>
        <v>0</v>
      </c>
      <c r="P12003" t="s">
        <v>12694</v>
      </c>
    </row>
    <row r="12004" spans="2:16" x14ac:dyDescent="0.25">
      <c r="B12004" t="s">
        <v>13348</v>
      </c>
      <c r="C12004" s="119" t="s">
        <v>60</v>
      </c>
      <c r="D12004" t="s">
        <v>11537</v>
      </c>
      <c r="E12004" t="s">
        <v>11530</v>
      </c>
      <c r="F12004" t="s">
        <v>11540</v>
      </c>
      <c r="G12004" t="s">
        <v>61</v>
      </c>
      <c r="H12004" t="s">
        <v>18</v>
      </c>
      <c r="I12004" t="s">
        <v>11541</v>
      </c>
      <c r="J12004">
        <v>2019</v>
      </c>
      <c r="K12004">
        <v>688.85</v>
      </c>
      <c r="L12004">
        <v>49</v>
      </c>
      <c r="M12004">
        <v>1</v>
      </c>
      <c r="N12004">
        <f t="shared" si="478"/>
        <v>0</v>
      </c>
      <c r="O12004">
        <f t="shared" si="479"/>
        <v>0</v>
      </c>
      <c r="P12004" t="s">
        <v>12694</v>
      </c>
    </row>
    <row r="12005" spans="2:16" x14ac:dyDescent="0.25">
      <c r="B12005" t="s">
        <v>13349</v>
      </c>
      <c r="C12005" s="119" t="s">
        <v>60</v>
      </c>
      <c r="D12005" t="s">
        <v>11537</v>
      </c>
      <c r="E12005" t="s">
        <v>11530</v>
      </c>
      <c r="F12005" t="s">
        <v>11540</v>
      </c>
      <c r="G12005" t="s">
        <v>61</v>
      </c>
      <c r="H12005" t="s">
        <v>18</v>
      </c>
      <c r="I12005" t="s">
        <v>11541</v>
      </c>
      <c r="J12005">
        <v>2019</v>
      </c>
      <c r="K12005">
        <v>690.05</v>
      </c>
      <c r="L12005">
        <v>58</v>
      </c>
      <c r="M12005">
        <v>1</v>
      </c>
      <c r="N12005">
        <f t="shared" si="478"/>
        <v>0</v>
      </c>
      <c r="O12005">
        <f t="shared" si="479"/>
        <v>0</v>
      </c>
      <c r="P12005" t="s">
        <v>12694</v>
      </c>
    </row>
    <row r="12006" spans="2:16" x14ac:dyDescent="0.25">
      <c r="B12006" t="s">
        <v>13350</v>
      </c>
      <c r="C12006" s="119" t="s">
        <v>60</v>
      </c>
      <c r="D12006" t="s">
        <v>11537</v>
      </c>
      <c r="E12006" t="s">
        <v>11530</v>
      </c>
      <c r="F12006" t="s">
        <v>11540</v>
      </c>
      <c r="G12006" t="s">
        <v>61</v>
      </c>
      <c r="H12006" t="s">
        <v>18</v>
      </c>
      <c r="I12006" t="s">
        <v>11541</v>
      </c>
      <c r="J12006">
        <v>2019</v>
      </c>
      <c r="K12006">
        <v>683.65</v>
      </c>
      <c r="L12006">
        <v>23</v>
      </c>
      <c r="M12006">
        <v>1</v>
      </c>
      <c r="N12006">
        <f t="shared" si="478"/>
        <v>0</v>
      </c>
      <c r="O12006">
        <f t="shared" si="479"/>
        <v>0</v>
      </c>
      <c r="P12006" t="s">
        <v>12694</v>
      </c>
    </row>
    <row r="12007" spans="2:16" x14ac:dyDescent="0.25">
      <c r="B12007" t="s">
        <v>13351</v>
      </c>
      <c r="C12007" s="119" t="s">
        <v>60</v>
      </c>
      <c r="D12007" t="s">
        <v>11537</v>
      </c>
      <c r="E12007" t="s">
        <v>11530</v>
      </c>
      <c r="F12007" t="s">
        <v>11540</v>
      </c>
      <c r="G12007" t="s">
        <v>61</v>
      </c>
      <c r="H12007" t="s">
        <v>18</v>
      </c>
      <c r="I12007" t="s">
        <v>11541</v>
      </c>
      <c r="J12007">
        <v>2019</v>
      </c>
      <c r="K12007">
        <v>839.74</v>
      </c>
      <c r="L12007">
        <v>32</v>
      </c>
      <c r="M12007">
        <v>1</v>
      </c>
      <c r="N12007">
        <f t="shared" si="478"/>
        <v>0</v>
      </c>
      <c r="O12007">
        <f t="shared" si="479"/>
        <v>0</v>
      </c>
      <c r="P12007" t="s">
        <v>12694</v>
      </c>
    </row>
    <row r="12008" spans="2:16" x14ac:dyDescent="0.25">
      <c r="B12008" t="s">
        <v>13352</v>
      </c>
      <c r="C12008" s="119" t="s">
        <v>60</v>
      </c>
      <c r="D12008" t="s">
        <v>11537</v>
      </c>
      <c r="E12008" t="s">
        <v>11530</v>
      </c>
      <c r="F12008" t="s">
        <v>11540</v>
      </c>
      <c r="G12008" t="s">
        <v>61</v>
      </c>
      <c r="H12008" t="s">
        <v>18</v>
      </c>
      <c r="I12008" t="s">
        <v>11541</v>
      </c>
      <c r="J12008">
        <v>2019</v>
      </c>
      <c r="K12008">
        <v>681.84</v>
      </c>
      <c r="L12008">
        <v>24</v>
      </c>
      <c r="M12008">
        <v>1</v>
      </c>
      <c r="N12008">
        <f t="shared" si="478"/>
        <v>0</v>
      </c>
      <c r="O12008">
        <f t="shared" si="479"/>
        <v>0</v>
      </c>
      <c r="P12008" t="s">
        <v>12694</v>
      </c>
    </row>
    <row r="12009" spans="2:16" x14ac:dyDescent="0.25">
      <c r="B12009" t="s">
        <v>13353</v>
      </c>
      <c r="C12009" s="119" t="s">
        <v>60</v>
      </c>
      <c r="D12009" t="s">
        <v>11537</v>
      </c>
      <c r="E12009" t="s">
        <v>11530</v>
      </c>
      <c r="F12009" t="s">
        <v>11540</v>
      </c>
      <c r="G12009" t="s">
        <v>61</v>
      </c>
      <c r="H12009" t="s">
        <v>18</v>
      </c>
      <c r="I12009" t="s">
        <v>11541</v>
      </c>
      <c r="J12009">
        <v>2019</v>
      </c>
      <c r="K12009">
        <v>650.22</v>
      </c>
      <c r="L12009">
        <v>28</v>
      </c>
      <c r="M12009">
        <v>1</v>
      </c>
      <c r="N12009">
        <f t="shared" si="478"/>
        <v>0</v>
      </c>
      <c r="O12009">
        <f t="shared" si="479"/>
        <v>0</v>
      </c>
      <c r="P12009" t="s">
        <v>12694</v>
      </c>
    </row>
    <row r="12010" spans="2:16" x14ac:dyDescent="0.25">
      <c r="B12010" t="s">
        <v>13354</v>
      </c>
      <c r="C12010" s="119" t="s">
        <v>60</v>
      </c>
      <c r="D12010" t="s">
        <v>11537</v>
      </c>
      <c r="E12010" t="s">
        <v>11530</v>
      </c>
      <c r="F12010" t="s">
        <v>11540</v>
      </c>
      <c r="G12010" t="s">
        <v>61</v>
      </c>
      <c r="H12010" t="s">
        <v>18</v>
      </c>
      <c r="I12010" t="s">
        <v>11541</v>
      </c>
      <c r="J12010">
        <v>2019</v>
      </c>
      <c r="K12010">
        <v>650.22</v>
      </c>
      <c r="L12010">
        <v>28</v>
      </c>
      <c r="M12010">
        <v>1</v>
      </c>
      <c r="N12010">
        <f t="shared" si="478"/>
        <v>0</v>
      </c>
      <c r="O12010">
        <f t="shared" si="479"/>
        <v>0</v>
      </c>
      <c r="P12010" t="s">
        <v>12694</v>
      </c>
    </row>
    <row r="12011" spans="2:16" x14ac:dyDescent="0.25">
      <c r="B12011" t="s">
        <v>13355</v>
      </c>
      <c r="C12011" s="119" t="s">
        <v>60</v>
      </c>
      <c r="D12011" t="s">
        <v>11539</v>
      </c>
      <c r="E12011" t="s">
        <v>11530</v>
      </c>
      <c r="F12011" t="s">
        <v>11540</v>
      </c>
      <c r="G12011" t="s">
        <v>61</v>
      </c>
      <c r="H12011" t="s">
        <v>18</v>
      </c>
      <c r="I12011" t="s">
        <v>11541</v>
      </c>
      <c r="J12011">
        <v>2019</v>
      </c>
      <c r="K12011">
        <v>687.36</v>
      </c>
      <c r="L12011">
        <v>31</v>
      </c>
      <c r="M12011">
        <v>1</v>
      </c>
      <c r="N12011">
        <f t="shared" si="478"/>
        <v>0</v>
      </c>
      <c r="O12011">
        <f t="shared" si="479"/>
        <v>0</v>
      </c>
      <c r="P12011" t="s">
        <v>12694</v>
      </c>
    </row>
    <row r="12012" spans="2:16" x14ac:dyDescent="0.25">
      <c r="B12012" t="s">
        <v>13356</v>
      </c>
      <c r="C12012" s="119" t="s">
        <v>60</v>
      </c>
      <c r="D12012" t="s">
        <v>11539</v>
      </c>
      <c r="E12012" t="s">
        <v>11530</v>
      </c>
      <c r="F12012" t="s">
        <v>11540</v>
      </c>
      <c r="G12012" t="s">
        <v>61</v>
      </c>
      <c r="H12012" t="s">
        <v>18</v>
      </c>
      <c r="I12012" t="s">
        <v>11541</v>
      </c>
      <c r="J12012">
        <v>2019</v>
      </c>
      <c r="K12012">
        <v>654.99</v>
      </c>
      <c r="L12012">
        <v>32</v>
      </c>
      <c r="M12012">
        <v>1</v>
      </c>
      <c r="N12012">
        <f t="shared" si="478"/>
        <v>0</v>
      </c>
      <c r="O12012">
        <f t="shared" si="479"/>
        <v>0</v>
      </c>
      <c r="P12012" t="s">
        <v>12694</v>
      </c>
    </row>
    <row r="12013" spans="2:16" x14ac:dyDescent="0.25">
      <c r="B12013" t="s">
        <v>13357</v>
      </c>
      <c r="C12013" s="119" t="s">
        <v>60</v>
      </c>
      <c r="D12013" t="s">
        <v>11539</v>
      </c>
      <c r="E12013" t="s">
        <v>11530</v>
      </c>
      <c r="F12013" t="s">
        <v>11540</v>
      </c>
      <c r="G12013" t="s">
        <v>61</v>
      </c>
      <c r="H12013" t="s">
        <v>18</v>
      </c>
      <c r="I12013" t="s">
        <v>11541</v>
      </c>
      <c r="J12013">
        <v>2019</v>
      </c>
      <c r="K12013">
        <v>654.99</v>
      </c>
      <c r="L12013">
        <v>32</v>
      </c>
      <c r="M12013">
        <v>1</v>
      </c>
      <c r="N12013">
        <f t="shared" si="478"/>
        <v>0</v>
      </c>
      <c r="O12013">
        <f t="shared" si="479"/>
        <v>0</v>
      </c>
      <c r="P12013" t="s">
        <v>12694</v>
      </c>
    </row>
    <row r="12014" spans="2:16" x14ac:dyDescent="0.25">
      <c r="B12014" t="s">
        <v>13358</v>
      </c>
      <c r="C12014" s="119" t="s">
        <v>60</v>
      </c>
      <c r="D12014" t="s">
        <v>11539</v>
      </c>
      <c r="E12014" t="s">
        <v>11530</v>
      </c>
      <c r="F12014" t="s">
        <v>11540</v>
      </c>
      <c r="G12014" t="s">
        <v>61</v>
      </c>
      <c r="H12014" t="s">
        <v>18</v>
      </c>
      <c r="I12014" t="s">
        <v>11541</v>
      </c>
      <c r="J12014">
        <v>2019</v>
      </c>
      <c r="K12014">
        <v>654.99</v>
      </c>
      <c r="L12014">
        <v>32</v>
      </c>
      <c r="M12014">
        <v>1</v>
      </c>
      <c r="N12014">
        <f t="shared" si="478"/>
        <v>0</v>
      </c>
      <c r="O12014">
        <f t="shared" si="479"/>
        <v>0</v>
      </c>
      <c r="P12014" t="s">
        <v>12694</v>
      </c>
    </row>
    <row r="12015" spans="2:16" x14ac:dyDescent="0.25">
      <c r="B12015" t="s">
        <v>13359</v>
      </c>
      <c r="C12015" s="119" t="s">
        <v>60</v>
      </c>
      <c r="D12015" t="s">
        <v>11539</v>
      </c>
      <c r="E12015" t="s">
        <v>11530</v>
      </c>
      <c r="F12015" t="s">
        <v>11540</v>
      </c>
      <c r="G12015" t="s">
        <v>61</v>
      </c>
      <c r="H12015" t="s">
        <v>18</v>
      </c>
      <c r="I12015" t="s">
        <v>11541</v>
      </c>
      <c r="J12015">
        <v>2019</v>
      </c>
      <c r="K12015">
        <v>654.99</v>
      </c>
      <c r="L12015">
        <v>32</v>
      </c>
      <c r="M12015">
        <v>1</v>
      </c>
      <c r="N12015">
        <f t="shared" si="478"/>
        <v>0</v>
      </c>
      <c r="O12015">
        <f t="shared" si="479"/>
        <v>0</v>
      </c>
      <c r="P12015" t="s">
        <v>12694</v>
      </c>
    </row>
    <row r="12016" spans="2:16" x14ac:dyDescent="0.25">
      <c r="B12016" t="s">
        <v>13360</v>
      </c>
      <c r="C12016" s="119" t="s">
        <v>60</v>
      </c>
      <c r="D12016" t="s">
        <v>11539</v>
      </c>
      <c r="E12016" t="s">
        <v>11530</v>
      </c>
      <c r="F12016" t="s">
        <v>11540</v>
      </c>
      <c r="G12016" t="s">
        <v>61</v>
      </c>
      <c r="H12016" t="s">
        <v>18</v>
      </c>
      <c r="I12016" t="s">
        <v>11541</v>
      </c>
      <c r="J12016">
        <v>2019</v>
      </c>
      <c r="K12016">
        <v>687.35</v>
      </c>
      <c r="L12016">
        <v>30</v>
      </c>
      <c r="M12016">
        <v>1</v>
      </c>
      <c r="N12016">
        <f t="shared" si="478"/>
        <v>0</v>
      </c>
      <c r="O12016">
        <f t="shared" si="479"/>
        <v>0</v>
      </c>
      <c r="P12016" t="s">
        <v>12694</v>
      </c>
    </row>
    <row r="12017" spans="2:16" x14ac:dyDescent="0.25">
      <c r="B12017" t="s">
        <v>13361</v>
      </c>
      <c r="C12017" s="119" t="s">
        <v>60</v>
      </c>
      <c r="D12017" t="s">
        <v>11539</v>
      </c>
      <c r="E12017" t="s">
        <v>11530</v>
      </c>
      <c r="F12017" t="s">
        <v>11540</v>
      </c>
      <c r="G12017" t="s">
        <v>61</v>
      </c>
      <c r="H12017" t="s">
        <v>18</v>
      </c>
      <c r="I12017" t="s">
        <v>11541</v>
      </c>
      <c r="J12017">
        <v>2019</v>
      </c>
      <c r="K12017">
        <v>655.14</v>
      </c>
      <c r="L12017">
        <v>32</v>
      </c>
      <c r="M12017">
        <v>1</v>
      </c>
      <c r="N12017">
        <f t="shared" si="478"/>
        <v>0</v>
      </c>
      <c r="O12017">
        <f t="shared" si="479"/>
        <v>0</v>
      </c>
      <c r="P12017" t="s">
        <v>12694</v>
      </c>
    </row>
    <row r="12018" spans="2:16" x14ac:dyDescent="0.25">
      <c r="B12018" t="s">
        <v>13362</v>
      </c>
      <c r="C12018" s="119" t="s">
        <v>60</v>
      </c>
      <c r="D12018" t="s">
        <v>11539</v>
      </c>
      <c r="E12018" t="s">
        <v>11530</v>
      </c>
      <c r="F12018" t="s">
        <v>11540</v>
      </c>
      <c r="G12018" t="s">
        <v>61</v>
      </c>
      <c r="H12018" t="s">
        <v>18</v>
      </c>
      <c r="I12018" t="s">
        <v>11541</v>
      </c>
      <c r="J12018">
        <v>2019</v>
      </c>
      <c r="K12018">
        <v>653.5</v>
      </c>
      <c r="L12018">
        <v>23</v>
      </c>
      <c r="M12018">
        <v>1</v>
      </c>
      <c r="N12018">
        <f t="shared" si="478"/>
        <v>0</v>
      </c>
      <c r="O12018">
        <f t="shared" si="479"/>
        <v>0</v>
      </c>
      <c r="P12018" t="s">
        <v>12694</v>
      </c>
    </row>
    <row r="12019" spans="2:16" x14ac:dyDescent="0.25">
      <c r="B12019" t="s">
        <v>13363</v>
      </c>
      <c r="C12019" s="119" t="s">
        <v>60</v>
      </c>
      <c r="D12019" t="s">
        <v>11537</v>
      </c>
      <c r="E12019" t="s">
        <v>11530</v>
      </c>
      <c r="F12019" t="s">
        <v>11540</v>
      </c>
      <c r="G12019" t="s">
        <v>61</v>
      </c>
      <c r="H12019" t="s">
        <v>18</v>
      </c>
      <c r="I12019" t="s">
        <v>11541</v>
      </c>
      <c r="J12019">
        <v>2019</v>
      </c>
      <c r="K12019">
        <v>649.5</v>
      </c>
      <c r="L12019">
        <v>24</v>
      </c>
      <c r="M12019">
        <v>1</v>
      </c>
      <c r="N12019">
        <f t="shared" si="478"/>
        <v>0</v>
      </c>
      <c r="O12019">
        <f t="shared" si="479"/>
        <v>0</v>
      </c>
      <c r="P12019" t="s">
        <v>12694</v>
      </c>
    </row>
    <row r="12020" spans="2:16" x14ac:dyDescent="0.25">
      <c r="B12020" t="s">
        <v>13364</v>
      </c>
      <c r="C12020" s="119" t="s">
        <v>60</v>
      </c>
      <c r="D12020" t="s">
        <v>11537</v>
      </c>
      <c r="E12020" t="s">
        <v>11530</v>
      </c>
      <c r="F12020" t="s">
        <v>11540</v>
      </c>
      <c r="G12020" t="s">
        <v>61</v>
      </c>
      <c r="H12020" t="s">
        <v>18</v>
      </c>
      <c r="I12020" t="s">
        <v>11541</v>
      </c>
      <c r="J12020">
        <v>2019</v>
      </c>
      <c r="K12020">
        <v>654.04999999999995</v>
      </c>
      <c r="L12020">
        <v>26</v>
      </c>
      <c r="M12020">
        <v>1</v>
      </c>
      <c r="N12020">
        <f t="shared" si="478"/>
        <v>0</v>
      </c>
      <c r="O12020">
        <f t="shared" si="479"/>
        <v>0</v>
      </c>
      <c r="P12020" t="s">
        <v>12694</v>
      </c>
    </row>
    <row r="12021" spans="2:16" x14ac:dyDescent="0.25">
      <c r="B12021" t="s">
        <v>13365</v>
      </c>
      <c r="C12021" s="119" t="s">
        <v>60</v>
      </c>
      <c r="D12021" t="s">
        <v>11537</v>
      </c>
      <c r="E12021" t="s">
        <v>11530</v>
      </c>
      <c r="F12021" t="s">
        <v>11540</v>
      </c>
      <c r="G12021" t="s">
        <v>61</v>
      </c>
      <c r="H12021" t="s">
        <v>18</v>
      </c>
      <c r="I12021" t="s">
        <v>11541</v>
      </c>
      <c r="J12021">
        <v>2019</v>
      </c>
      <c r="K12021">
        <v>683.85</v>
      </c>
      <c r="L12021">
        <v>35</v>
      </c>
      <c r="M12021">
        <v>1</v>
      </c>
      <c r="N12021">
        <f t="shared" si="478"/>
        <v>0</v>
      </c>
      <c r="O12021">
        <f t="shared" si="479"/>
        <v>0</v>
      </c>
      <c r="P12021" t="s">
        <v>12694</v>
      </c>
    </row>
    <row r="12022" spans="2:16" x14ac:dyDescent="0.25">
      <c r="B12022" t="s">
        <v>13366</v>
      </c>
      <c r="C12022" s="119" t="s">
        <v>60</v>
      </c>
      <c r="D12022" t="s">
        <v>11537</v>
      </c>
      <c r="E12022" t="s">
        <v>11530</v>
      </c>
      <c r="F12022" t="s">
        <v>11540</v>
      </c>
      <c r="G12022" t="s">
        <v>61</v>
      </c>
      <c r="H12022" t="s">
        <v>18</v>
      </c>
      <c r="I12022" t="s">
        <v>11541</v>
      </c>
      <c r="J12022">
        <v>2019</v>
      </c>
      <c r="K12022">
        <v>686.95</v>
      </c>
      <c r="L12022">
        <v>52</v>
      </c>
      <c r="M12022">
        <v>1</v>
      </c>
      <c r="N12022">
        <f t="shared" si="478"/>
        <v>0</v>
      </c>
      <c r="O12022">
        <f t="shared" si="479"/>
        <v>0</v>
      </c>
      <c r="P12022" t="s">
        <v>12694</v>
      </c>
    </row>
    <row r="12023" spans="2:16" x14ac:dyDescent="0.25">
      <c r="B12023" t="s">
        <v>13367</v>
      </c>
      <c r="C12023" s="119" t="s">
        <v>60</v>
      </c>
      <c r="D12023" t="s">
        <v>11537</v>
      </c>
      <c r="E12023" t="s">
        <v>11530</v>
      </c>
      <c r="F12023" t="s">
        <v>11540</v>
      </c>
      <c r="G12023" t="s">
        <v>61</v>
      </c>
      <c r="H12023" t="s">
        <v>18</v>
      </c>
      <c r="I12023" t="s">
        <v>11541</v>
      </c>
      <c r="J12023">
        <v>2019</v>
      </c>
      <c r="K12023">
        <v>650.22</v>
      </c>
      <c r="L12023">
        <v>28</v>
      </c>
      <c r="M12023">
        <v>1</v>
      </c>
      <c r="N12023">
        <f t="shared" si="478"/>
        <v>0</v>
      </c>
      <c r="O12023">
        <f t="shared" si="479"/>
        <v>0</v>
      </c>
      <c r="P12023" t="s">
        <v>12694</v>
      </c>
    </row>
    <row r="12024" spans="2:16" x14ac:dyDescent="0.25">
      <c r="B12024" t="s">
        <v>13368</v>
      </c>
      <c r="C12024" s="119" t="s">
        <v>60</v>
      </c>
      <c r="D12024" t="s">
        <v>11537</v>
      </c>
      <c r="E12024" t="s">
        <v>11530</v>
      </c>
      <c r="F12024" t="s">
        <v>11540</v>
      </c>
      <c r="G12024" t="s">
        <v>61</v>
      </c>
      <c r="H12024" t="s">
        <v>18</v>
      </c>
      <c r="I12024" t="s">
        <v>11541</v>
      </c>
      <c r="J12024">
        <v>2019</v>
      </c>
      <c r="K12024">
        <v>689.53</v>
      </c>
      <c r="L12024">
        <v>42</v>
      </c>
      <c r="M12024">
        <v>1</v>
      </c>
      <c r="N12024">
        <f t="shared" si="478"/>
        <v>0</v>
      </c>
      <c r="O12024">
        <f t="shared" si="479"/>
        <v>0</v>
      </c>
      <c r="P12024" t="s">
        <v>12694</v>
      </c>
    </row>
    <row r="12025" spans="2:16" x14ac:dyDescent="0.25">
      <c r="B12025" t="s">
        <v>13369</v>
      </c>
      <c r="C12025" s="119" t="s">
        <v>60</v>
      </c>
      <c r="D12025" t="s">
        <v>11539</v>
      </c>
      <c r="E12025" t="s">
        <v>11530</v>
      </c>
      <c r="F12025" t="s">
        <v>11540</v>
      </c>
      <c r="G12025" t="s">
        <v>61</v>
      </c>
      <c r="H12025" t="s">
        <v>18</v>
      </c>
      <c r="I12025" t="s">
        <v>11541</v>
      </c>
      <c r="J12025">
        <v>2019</v>
      </c>
      <c r="K12025">
        <v>686.25</v>
      </c>
      <c r="L12025">
        <v>24</v>
      </c>
      <c r="M12025">
        <v>1</v>
      </c>
      <c r="N12025">
        <f t="shared" si="478"/>
        <v>0</v>
      </c>
      <c r="O12025">
        <f t="shared" si="479"/>
        <v>0</v>
      </c>
      <c r="P12025" t="s">
        <v>12694</v>
      </c>
    </row>
    <row r="12026" spans="2:16" x14ac:dyDescent="0.25">
      <c r="B12026" t="s">
        <v>13370</v>
      </c>
      <c r="C12026" s="119" t="s">
        <v>60</v>
      </c>
      <c r="D12026" t="s">
        <v>11542</v>
      </c>
      <c r="E12026" t="s">
        <v>11530</v>
      </c>
      <c r="F12026" t="s">
        <v>11540</v>
      </c>
      <c r="G12026" t="s">
        <v>61</v>
      </c>
      <c r="H12026" t="s">
        <v>18</v>
      </c>
      <c r="I12026" t="s">
        <v>11541</v>
      </c>
      <c r="J12026">
        <v>2019</v>
      </c>
      <c r="K12026">
        <v>681.47</v>
      </c>
      <c r="L12026">
        <v>22</v>
      </c>
      <c r="M12026">
        <v>1</v>
      </c>
      <c r="N12026">
        <f t="shared" si="478"/>
        <v>0</v>
      </c>
      <c r="O12026">
        <f t="shared" si="479"/>
        <v>0</v>
      </c>
      <c r="P12026" t="s">
        <v>12694</v>
      </c>
    </row>
    <row r="12027" spans="2:16" x14ac:dyDescent="0.25">
      <c r="B12027" t="s">
        <v>13371</v>
      </c>
      <c r="C12027" s="119" t="s">
        <v>60</v>
      </c>
      <c r="D12027" t="s">
        <v>11542</v>
      </c>
      <c r="E12027" t="s">
        <v>11530</v>
      </c>
      <c r="F12027" t="s">
        <v>11540</v>
      </c>
      <c r="G12027" t="s">
        <v>61</v>
      </c>
      <c r="H12027" t="s">
        <v>18</v>
      </c>
      <c r="I12027" t="s">
        <v>11541</v>
      </c>
      <c r="J12027">
        <v>2019</v>
      </c>
      <c r="K12027">
        <v>681.47</v>
      </c>
      <c r="L12027">
        <v>22</v>
      </c>
      <c r="M12027">
        <v>1</v>
      </c>
      <c r="N12027">
        <f t="shared" si="478"/>
        <v>0</v>
      </c>
      <c r="O12027">
        <f t="shared" si="479"/>
        <v>0</v>
      </c>
      <c r="P12027" t="s">
        <v>12694</v>
      </c>
    </row>
    <row r="12028" spans="2:16" x14ac:dyDescent="0.25">
      <c r="B12028" t="s">
        <v>13372</v>
      </c>
      <c r="C12028" s="119" t="s">
        <v>60</v>
      </c>
      <c r="D12028" t="s">
        <v>11542</v>
      </c>
      <c r="E12028" t="s">
        <v>11530</v>
      </c>
      <c r="F12028" t="s">
        <v>11540</v>
      </c>
      <c r="G12028" t="s">
        <v>61</v>
      </c>
      <c r="H12028" t="s">
        <v>18</v>
      </c>
      <c r="I12028" t="s">
        <v>11541</v>
      </c>
      <c r="J12028">
        <v>2019</v>
      </c>
      <c r="K12028">
        <v>649.86</v>
      </c>
      <c r="L12028">
        <v>26</v>
      </c>
      <c r="M12028">
        <v>1</v>
      </c>
      <c r="N12028">
        <f t="shared" si="478"/>
        <v>0</v>
      </c>
      <c r="O12028">
        <f t="shared" si="479"/>
        <v>0</v>
      </c>
      <c r="P12028" t="s">
        <v>12694</v>
      </c>
    </row>
    <row r="12029" spans="2:16" x14ac:dyDescent="0.25">
      <c r="B12029" t="s">
        <v>13373</v>
      </c>
      <c r="C12029" s="119" t="s">
        <v>60</v>
      </c>
      <c r="D12029" t="s">
        <v>11542</v>
      </c>
      <c r="E12029" t="s">
        <v>11530</v>
      </c>
      <c r="F12029" t="s">
        <v>11540</v>
      </c>
      <c r="G12029" t="s">
        <v>61</v>
      </c>
      <c r="H12029" t="s">
        <v>18</v>
      </c>
      <c r="I12029" t="s">
        <v>11541</v>
      </c>
      <c r="J12029">
        <v>2019</v>
      </c>
      <c r="K12029">
        <v>650.59</v>
      </c>
      <c r="L12029">
        <v>30</v>
      </c>
      <c r="M12029">
        <v>1</v>
      </c>
      <c r="N12029">
        <f t="shared" si="478"/>
        <v>0</v>
      </c>
      <c r="O12029">
        <f t="shared" si="479"/>
        <v>0</v>
      </c>
      <c r="P12029" t="s">
        <v>12694</v>
      </c>
    </row>
    <row r="12030" spans="2:16" x14ac:dyDescent="0.25">
      <c r="B12030" t="s">
        <v>13374</v>
      </c>
      <c r="C12030" s="119" t="s">
        <v>60</v>
      </c>
      <c r="D12030" t="s">
        <v>11539</v>
      </c>
      <c r="E12030" t="s">
        <v>11530</v>
      </c>
      <c r="F12030" t="s">
        <v>11540</v>
      </c>
      <c r="G12030" t="s">
        <v>61</v>
      </c>
      <c r="H12030" t="s">
        <v>18</v>
      </c>
      <c r="I12030" t="s">
        <v>11541</v>
      </c>
      <c r="J12030">
        <v>2019</v>
      </c>
      <c r="K12030">
        <v>686.79</v>
      </c>
      <c r="L12030">
        <v>27</v>
      </c>
      <c r="M12030">
        <v>1</v>
      </c>
      <c r="N12030">
        <f t="shared" si="478"/>
        <v>0</v>
      </c>
      <c r="O12030">
        <f t="shared" si="479"/>
        <v>0</v>
      </c>
      <c r="P12030" t="s">
        <v>12694</v>
      </c>
    </row>
    <row r="12031" spans="2:16" x14ac:dyDescent="0.25">
      <c r="B12031" t="s">
        <v>13375</v>
      </c>
      <c r="C12031" s="119" t="s">
        <v>60</v>
      </c>
      <c r="D12031" t="s">
        <v>11539</v>
      </c>
      <c r="E12031" t="s">
        <v>11530</v>
      </c>
      <c r="F12031" t="s">
        <v>11540</v>
      </c>
      <c r="G12031" t="s">
        <v>61</v>
      </c>
      <c r="H12031" t="s">
        <v>18</v>
      </c>
      <c r="I12031" t="s">
        <v>11541</v>
      </c>
      <c r="J12031">
        <v>2019</v>
      </c>
      <c r="K12031">
        <v>652.94000000000005</v>
      </c>
      <c r="L12031">
        <v>20</v>
      </c>
      <c r="M12031">
        <v>1</v>
      </c>
      <c r="N12031">
        <f t="shared" si="478"/>
        <v>0</v>
      </c>
      <c r="O12031">
        <f t="shared" si="479"/>
        <v>0</v>
      </c>
      <c r="P12031" t="s">
        <v>12694</v>
      </c>
    </row>
    <row r="12032" spans="2:16" x14ac:dyDescent="0.25">
      <c r="B12032" t="s">
        <v>13376</v>
      </c>
      <c r="C12032" s="119" t="s">
        <v>60</v>
      </c>
      <c r="D12032" t="s">
        <v>11539</v>
      </c>
      <c r="E12032" t="s">
        <v>11530</v>
      </c>
      <c r="F12032" t="s">
        <v>11540</v>
      </c>
      <c r="G12032" t="s">
        <v>61</v>
      </c>
      <c r="H12032" t="s">
        <v>18</v>
      </c>
      <c r="I12032" t="s">
        <v>11541</v>
      </c>
      <c r="J12032">
        <v>2019</v>
      </c>
      <c r="K12032">
        <v>652.76</v>
      </c>
      <c r="L12032">
        <v>19</v>
      </c>
      <c r="M12032">
        <v>1</v>
      </c>
      <c r="N12032">
        <f t="shared" si="478"/>
        <v>0</v>
      </c>
      <c r="O12032">
        <f t="shared" si="479"/>
        <v>0</v>
      </c>
      <c r="P12032" t="s">
        <v>12694</v>
      </c>
    </row>
    <row r="12033" spans="2:16" x14ac:dyDescent="0.25">
      <c r="B12033" t="s">
        <v>13377</v>
      </c>
      <c r="C12033" s="119" t="s">
        <v>60</v>
      </c>
      <c r="D12033" t="s">
        <v>11539</v>
      </c>
      <c r="E12033" t="s">
        <v>11530</v>
      </c>
      <c r="F12033" t="s">
        <v>11540</v>
      </c>
      <c r="G12033" t="s">
        <v>61</v>
      </c>
      <c r="H12033" t="s">
        <v>18</v>
      </c>
      <c r="I12033" t="s">
        <v>11541</v>
      </c>
      <c r="J12033">
        <v>2019</v>
      </c>
      <c r="K12033">
        <v>652.76</v>
      </c>
      <c r="L12033">
        <v>19</v>
      </c>
      <c r="M12033">
        <v>1</v>
      </c>
      <c r="N12033">
        <f t="shared" si="478"/>
        <v>0</v>
      </c>
      <c r="O12033">
        <f t="shared" si="479"/>
        <v>0</v>
      </c>
      <c r="P12033" t="s">
        <v>12694</v>
      </c>
    </row>
    <row r="12034" spans="2:16" x14ac:dyDescent="0.25">
      <c r="B12034" t="s">
        <v>13378</v>
      </c>
      <c r="C12034" s="119" t="s">
        <v>60</v>
      </c>
      <c r="D12034" t="s">
        <v>11539</v>
      </c>
      <c r="E12034" t="s">
        <v>11530</v>
      </c>
      <c r="F12034" t="s">
        <v>11540</v>
      </c>
      <c r="G12034" t="s">
        <v>61</v>
      </c>
      <c r="H12034" t="s">
        <v>18</v>
      </c>
      <c r="I12034" t="s">
        <v>11541</v>
      </c>
      <c r="J12034">
        <v>2019</v>
      </c>
      <c r="K12034">
        <v>653.69000000000005</v>
      </c>
      <c r="L12034">
        <v>24</v>
      </c>
      <c r="M12034">
        <v>1</v>
      </c>
      <c r="N12034">
        <f t="shared" si="478"/>
        <v>0</v>
      </c>
      <c r="O12034">
        <f t="shared" si="479"/>
        <v>0</v>
      </c>
      <c r="P12034" t="s">
        <v>12694</v>
      </c>
    </row>
    <row r="12035" spans="2:16" x14ac:dyDescent="0.25">
      <c r="B12035" t="s">
        <v>13379</v>
      </c>
      <c r="C12035" s="119" t="s">
        <v>60</v>
      </c>
      <c r="D12035" t="s">
        <v>11537</v>
      </c>
      <c r="E12035" t="s">
        <v>11530</v>
      </c>
      <c r="F12035" t="s">
        <v>11540</v>
      </c>
      <c r="G12035" t="s">
        <v>61</v>
      </c>
      <c r="H12035" t="s">
        <v>18</v>
      </c>
      <c r="I12035" t="s">
        <v>11541</v>
      </c>
      <c r="J12035">
        <v>2019</v>
      </c>
      <c r="K12035">
        <v>685.16</v>
      </c>
      <c r="L12035">
        <v>18</v>
      </c>
      <c r="M12035">
        <v>1</v>
      </c>
      <c r="N12035">
        <f t="shared" si="478"/>
        <v>0</v>
      </c>
      <c r="O12035">
        <f t="shared" si="479"/>
        <v>0</v>
      </c>
      <c r="P12035" t="s">
        <v>12694</v>
      </c>
    </row>
    <row r="12036" spans="2:16" x14ac:dyDescent="0.25">
      <c r="B12036" t="s">
        <v>13380</v>
      </c>
      <c r="C12036" s="119" t="s">
        <v>60</v>
      </c>
      <c r="D12036" t="s">
        <v>11537</v>
      </c>
      <c r="E12036" t="s">
        <v>11530</v>
      </c>
      <c r="F12036" t="s">
        <v>11540</v>
      </c>
      <c r="G12036" t="s">
        <v>61</v>
      </c>
      <c r="H12036" t="s">
        <v>18</v>
      </c>
      <c r="I12036" t="s">
        <v>11541</v>
      </c>
      <c r="J12036">
        <v>2019</v>
      </c>
      <c r="K12036">
        <v>685.7</v>
      </c>
      <c r="L12036">
        <v>21</v>
      </c>
      <c r="M12036">
        <v>1</v>
      </c>
      <c r="N12036">
        <f t="shared" si="478"/>
        <v>0</v>
      </c>
      <c r="O12036">
        <f t="shared" si="479"/>
        <v>0</v>
      </c>
      <c r="P12036" t="s">
        <v>12694</v>
      </c>
    </row>
    <row r="12037" spans="2:16" x14ac:dyDescent="0.25">
      <c r="B12037" t="s">
        <v>13381</v>
      </c>
      <c r="C12037" s="119" t="s">
        <v>60</v>
      </c>
      <c r="D12037" t="s">
        <v>11537</v>
      </c>
      <c r="E12037" t="s">
        <v>11530</v>
      </c>
      <c r="F12037" t="s">
        <v>11540</v>
      </c>
      <c r="G12037" t="s">
        <v>61</v>
      </c>
      <c r="H12037" t="s">
        <v>18</v>
      </c>
      <c r="I12037" t="s">
        <v>11541</v>
      </c>
      <c r="J12037">
        <v>2019</v>
      </c>
      <c r="K12037">
        <v>649.30999999999995</v>
      </c>
      <c r="L12037">
        <v>23</v>
      </c>
      <c r="M12037">
        <v>1</v>
      </c>
      <c r="N12037">
        <f t="shared" si="478"/>
        <v>0</v>
      </c>
      <c r="O12037">
        <f t="shared" si="479"/>
        <v>0</v>
      </c>
      <c r="P12037" t="s">
        <v>12694</v>
      </c>
    </row>
    <row r="12038" spans="2:16" x14ac:dyDescent="0.25">
      <c r="B12038" t="s">
        <v>13382</v>
      </c>
      <c r="C12038" s="119" t="s">
        <v>60</v>
      </c>
      <c r="D12038" t="s">
        <v>11537</v>
      </c>
      <c r="E12038" t="s">
        <v>11530</v>
      </c>
      <c r="F12038" t="s">
        <v>11540</v>
      </c>
      <c r="G12038" t="s">
        <v>61</v>
      </c>
      <c r="H12038" t="s">
        <v>18</v>
      </c>
      <c r="I12038" t="s">
        <v>11541</v>
      </c>
      <c r="J12038">
        <v>2019</v>
      </c>
      <c r="K12038">
        <v>682.95</v>
      </c>
      <c r="L12038">
        <v>30</v>
      </c>
      <c r="M12038">
        <v>1</v>
      </c>
      <c r="N12038">
        <f t="shared" si="478"/>
        <v>0</v>
      </c>
      <c r="O12038">
        <f t="shared" si="479"/>
        <v>0</v>
      </c>
      <c r="P12038" t="s">
        <v>12694</v>
      </c>
    </row>
    <row r="12039" spans="2:16" x14ac:dyDescent="0.25">
      <c r="B12039" t="s">
        <v>13383</v>
      </c>
      <c r="C12039" s="119" t="s">
        <v>60</v>
      </c>
      <c r="D12039" t="s">
        <v>11550</v>
      </c>
      <c r="E12039" t="s">
        <v>11530</v>
      </c>
      <c r="F12039" t="s">
        <v>11540</v>
      </c>
      <c r="G12039" t="s">
        <v>61</v>
      </c>
      <c r="H12039" t="s">
        <v>18</v>
      </c>
      <c r="I12039" t="s">
        <v>11541</v>
      </c>
      <c r="J12039">
        <v>2019</v>
      </c>
      <c r="K12039">
        <v>652.78</v>
      </c>
      <c r="L12039">
        <v>30</v>
      </c>
      <c r="M12039">
        <v>1</v>
      </c>
      <c r="N12039">
        <f t="shared" si="478"/>
        <v>0</v>
      </c>
      <c r="O12039">
        <f t="shared" si="479"/>
        <v>0</v>
      </c>
      <c r="P12039" t="s">
        <v>12694</v>
      </c>
    </row>
    <row r="12040" spans="2:16" x14ac:dyDescent="0.25">
      <c r="B12040" t="s">
        <v>13384</v>
      </c>
      <c r="C12040" s="119" t="s">
        <v>60</v>
      </c>
      <c r="D12040" t="s">
        <v>11550</v>
      </c>
      <c r="E12040" t="s">
        <v>11530</v>
      </c>
      <c r="F12040" t="s">
        <v>11540</v>
      </c>
      <c r="G12040" t="s">
        <v>61</v>
      </c>
      <c r="H12040" t="s">
        <v>18</v>
      </c>
      <c r="I12040" t="s">
        <v>11541</v>
      </c>
      <c r="J12040">
        <v>2019</v>
      </c>
      <c r="K12040">
        <v>652.59</v>
      </c>
      <c r="L12040">
        <v>29</v>
      </c>
      <c r="M12040">
        <v>1</v>
      </c>
      <c r="N12040">
        <f t="shared" si="478"/>
        <v>0</v>
      </c>
      <c r="O12040">
        <f t="shared" si="479"/>
        <v>0</v>
      </c>
      <c r="P12040" t="s">
        <v>12694</v>
      </c>
    </row>
    <row r="12041" spans="2:16" x14ac:dyDescent="0.25">
      <c r="B12041" t="s">
        <v>13385</v>
      </c>
      <c r="C12041" s="119" t="s">
        <v>60</v>
      </c>
      <c r="D12041" t="s">
        <v>11539</v>
      </c>
      <c r="E12041" t="s">
        <v>11530</v>
      </c>
      <c r="F12041" t="s">
        <v>11540</v>
      </c>
      <c r="G12041" t="s">
        <v>61</v>
      </c>
      <c r="H12041" t="s">
        <v>18</v>
      </c>
      <c r="I12041" t="s">
        <v>11541</v>
      </c>
      <c r="J12041">
        <v>2019</v>
      </c>
      <c r="K12041">
        <v>652.04</v>
      </c>
      <c r="L12041">
        <v>29</v>
      </c>
      <c r="M12041">
        <v>1</v>
      </c>
      <c r="N12041">
        <f t="shared" si="478"/>
        <v>0</v>
      </c>
      <c r="O12041">
        <f t="shared" si="479"/>
        <v>0</v>
      </c>
      <c r="P12041" t="s">
        <v>12694</v>
      </c>
    </row>
    <row r="12042" spans="2:16" x14ac:dyDescent="0.25">
      <c r="B12042" t="s">
        <v>13386</v>
      </c>
      <c r="C12042" s="119" t="s">
        <v>60</v>
      </c>
      <c r="D12042" t="s">
        <v>11539</v>
      </c>
      <c r="E12042" t="s">
        <v>11530</v>
      </c>
      <c r="F12042" t="s">
        <v>11540</v>
      </c>
      <c r="G12042" t="s">
        <v>61</v>
      </c>
      <c r="H12042" t="s">
        <v>18</v>
      </c>
      <c r="I12042" t="s">
        <v>11541</v>
      </c>
      <c r="J12042">
        <v>2019</v>
      </c>
      <c r="K12042">
        <v>684.48</v>
      </c>
      <c r="L12042">
        <v>29</v>
      </c>
      <c r="M12042">
        <v>1</v>
      </c>
      <c r="N12042">
        <f t="shared" si="478"/>
        <v>0</v>
      </c>
      <c r="O12042">
        <f t="shared" si="479"/>
        <v>0</v>
      </c>
      <c r="P12042" t="s">
        <v>12694</v>
      </c>
    </row>
    <row r="12043" spans="2:16" x14ac:dyDescent="0.25">
      <c r="B12043" t="s">
        <v>13387</v>
      </c>
      <c r="C12043" s="119" t="s">
        <v>60</v>
      </c>
      <c r="D12043" t="s">
        <v>11539</v>
      </c>
      <c r="E12043" t="s">
        <v>11530</v>
      </c>
      <c r="F12043" t="s">
        <v>11540</v>
      </c>
      <c r="G12043" t="s">
        <v>61</v>
      </c>
      <c r="H12043" t="s">
        <v>18</v>
      </c>
      <c r="I12043" t="s">
        <v>11541</v>
      </c>
      <c r="J12043">
        <v>2019</v>
      </c>
      <c r="K12043">
        <v>652.79</v>
      </c>
      <c r="L12043">
        <v>33</v>
      </c>
      <c r="M12043">
        <v>1</v>
      </c>
      <c r="N12043">
        <f t="shared" si="478"/>
        <v>0</v>
      </c>
      <c r="O12043">
        <f t="shared" si="479"/>
        <v>0</v>
      </c>
      <c r="P12043" t="s">
        <v>12694</v>
      </c>
    </row>
    <row r="12044" spans="2:16" x14ac:dyDescent="0.25">
      <c r="B12044" t="s">
        <v>13388</v>
      </c>
      <c r="C12044" s="119" t="s">
        <v>60</v>
      </c>
      <c r="D12044" t="s">
        <v>11539</v>
      </c>
      <c r="E12044" t="s">
        <v>11530</v>
      </c>
      <c r="F12044" t="s">
        <v>11540</v>
      </c>
      <c r="G12044" t="s">
        <v>61</v>
      </c>
      <c r="H12044" t="s">
        <v>18</v>
      </c>
      <c r="I12044" t="s">
        <v>11541</v>
      </c>
      <c r="J12044">
        <v>2019</v>
      </c>
      <c r="K12044">
        <v>651.86</v>
      </c>
      <c r="L12044">
        <v>28</v>
      </c>
      <c r="M12044">
        <v>1</v>
      </c>
      <c r="N12044">
        <f t="shared" si="478"/>
        <v>0</v>
      </c>
      <c r="O12044">
        <f t="shared" si="479"/>
        <v>0</v>
      </c>
      <c r="P12044" t="s">
        <v>12694</v>
      </c>
    </row>
    <row r="12045" spans="2:16" x14ac:dyDescent="0.25">
      <c r="B12045" t="s">
        <v>13389</v>
      </c>
      <c r="C12045" s="119" t="s">
        <v>60</v>
      </c>
      <c r="D12045" t="s">
        <v>11539</v>
      </c>
      <c r="E12045" t="s">
        <v>11530</v>
      </c>
      <c r="F12045" t="s">
        <v>11540</v>
      </c>
      <c r="G12045" t="s">
        <v>61</v>
      </c>
      <c r="H12045" t="s">
        <v>18</v>
      </c>
      <c r="I12045" t="s">
        <v>11541</v>
      </c>
      <c r="J12045">
        <v>2019</v>
      </c>
      <c r="K12045">
        <v>652.23</v>
      </c>
      <c r="L12045">
        <v>30</v>
      </c>
      <c r="M12045">
        <v>1</v>
      </c>
      <c r="N12045">
        <f t="shared" si="478"/>
        <v>0</v>
      </c>
      <c r="O12045">
        <f t="shared" si="479"/>
        <v>0</v>
      </c>
      <c r="P12045" t="s">
        <v>12694</v>
      </c>
    </row>
    <row r="12046" spans="2:16" x14ac:dyDescent="0.25">
      <c r="B12046" t="s">
        <v>13390</v>
      </c>
      <c r="C12046" s="119" t="s">
        <v>60</v>
      </c>
      <c r="D12046" t="s">
        <v>11539</v>
      </c>
      <c r="E12046" t="s">
        <v>11530</v>
      </c>
      <c r="F12046" t="s">
        <v>11540</v>
      </c>
      <c r="G12046" t="s">
        <v>61</v>
      </c>
      <c r="H12046" t="s">
        <v>18</v>
      </c>
      <c r="I12046" t="s">
        <v>11541</v>
      </c>
      <c r="J12046">
        <v>2019</v>
      </c>
      <c r="K12046">
        <v>651.67999999999995</v>
      </c>
      <c r="L12046">
        <v>27</v>
      </c>
      <c r="M12046">
        <v>1</v>
      </c>
      <c r="N12046">
        <f t="shared" si="478"/>
        <v>0</v>
      </c>
      <c r="O12046">
        <f t="shared" si="479"/>
        <v>0</v>
      </c>
      <c r="P12046" t="s">
        <v>12694</v>
      </c>
    </row>
    <row r="12047" spans="2:16" x14ac:dyDescent="0.25">
      <c r="B12047" t="s">
        <v>13391</v>
      </c>
      <c r="C12047" s="119" t="s">
        <v>60</v>
      </c>
      <c r="D12047" t="s">
        <v>11539</v>
      </c>
      <c r="E12047" t="s">
        <v>11530</v>
      </c>
      <c r="F12047" t="s">
        <v>11540</v>
      </c>
      <c r="G12047" t="s">
        <v>61</v>
      </c>
      <c r="H12047" t="s">
        <v>18</v>
      </c>
      <c r="I12047" t="s">
        <v>11541</v>
      </c>
      <c r="J12047">
        <v>2019</v>
      </c>
      <c r="K12047">
        <v>651.5</v>
      </c>
      <c r="L12047">
        <v>26</v>
      </c>
      <c r="M12047">
        <v>1</v>
      </c>
      <c r="N12047">
        <f t="shared" si="478"/>
        <v>0</v>
      </c>
      <c r="O12047">
        <f t="shared" si="479"/>
        <v>0</v>
      </c>
      <c r="P12047" t="s">
        <v>12694</v>
      </c>
    </row>
    <row r="12048" spans="2:16" x14ac:dyDescent="0.25">
      <c r="B12048" t="s">
        <v>13392</v>
      </c>
      <c r="C12048" s="119" t="s">
        <v>60</v>
      </c>
      <c r="D12048" t="s">
        <v>11550</v>
      </c>
      <c r="E12048" t="s">
        <v>11530</v>
      </c>
      <c r="F12048" t="s">
        <v>11540</v>
      </c>
      <c r="G12048" t="s">
        <v>61</v>
      </c>
      <c r="H12048" t="s">
        <v>18</v>
      </c>
      <c r="I12048" t="s">
        <v>11541</v>
      </c>
      <c r="J12048">
        <v>2019</v>
      </c>
      <c r="K12048">
        <v>854.61</v>
      </c>
      <c r="L12048">
        <v>40</v>
      </c>
      <c r="M12048">
        <v>1</v>
      </c>
      <c r="N12048">
        <f t="shared" si="478"/>
        <v>0</v>
      </c>
      <c r="O12048">
        <f t="shared" si="479"/>
        <v>0</v>
      </c>
      <c r="P12048" t="s">
        <v>12694</v>
      </c>
    </row>
    <row r="12049" spans="2:16" x14ac:dyDescent="0.25">
      <c r="B12049" t="s">
        <v>13393</v>
      </c>
      <c r="C12049" s="119" t="s">
        <v>60</v>
      </c>
      <c r="D12049" t="s">
        <v>11537</v>
      </c>
      <c r="E12049" t="s">
        <v>11530</v>
      </c>
      <c r="F12049" t="s">
        <v>11540</v>
      </c>
      <c r="G12049" t="s">
        <v>61</v>
      </c>
      <c r="H12049" t="s">
        <v>18</v>
      </c>
      <c r="I12049" t="s">
        <v>11541</v>
      </c>
      <c r="J12049">
        <v>2019</v>
      </c>
      <c r="K12049">
        <v>685.04</v>
      </c>
      <c r="L12049">
        <v>32</v>
      </c>
      <c r="M12049">
        <v>1</v>
      </c>
      <c r="N12049">
        <f t="shared" si="478"/>
        <v>0</v>
      </c>
      <c r="O12049">
        <f t="shared" si="479"/>
        <v>0</v>
      </c>
      <c r="P12049" t="s">
        <v>12694</v>
      </c>
    </row>
    <row r="12050" spans="2:16" x14ac:dyDescent="0.25">
      <c r="B12050" t="s">
        <v>13394</v>
      </c>
      <c r="C12050" s="119" t="s">
        <v>60</v>
      </c>
      <c r="D12050" t="s">
        <v>11539</v>
      </c>
      <c r="E12050" t="s">
        <v>11530</v>
      </c>
      <c r="F12050" t="s">
        <v>11540</v>
      </c>
      <c r="G12050" t="s">
        <v>61</v>
      </c>
      <c r="H12050" t="s">
        <v>18</v>
      </c>
      <c r="I12050" t="s">
        <v>11541</v>
      </c>
      <c r="J12050">
        <v>2019</v>
      </c>
      <c r="K12050">
        <v>684.68</v>
      </c>
      <c r="L12050">
        <v>30</v>
      </c>
      <c r="M12050">
        <v>1</v>
      </c>
      <c r="N12050">
        <f t="shared" ref="N12050:N12113" si="480">IF(K12050&lt;100,1,0)</f>
        <v>0</v>
      </c>
      <c r="O12050">
        <f t="shared" ref="O12050:O12113" si="481">IF(OR(L12050="",L12050&lt;=0),1,0)</f>
        <v>0</v>
      </c>
      <c r="P12050" t="s">
        <v>12694</v>
      </c>
    </row>
    <row r="12051" spans="2:16" x14ac:dyDescent="0.25">
      <c r="B12051" t="s">
        <v>13395</v>
      </c>
      <c r="C12051" s="119" t="s">
        <v>60</v>
      </c>
      <c r="D12051" t="s">
        <v>11537</v>
      </c>
      <c r="E12051" t="s">
        <v>11530</v>
      </c>
      <c r="F12051" t="s">
        <v>11540</v>
      </c>
      <c r="G12051" t="s">
        <v>61</v>
      </c>
      <c r="H12051" t="s">
        <v>18</v>
      </c>
      <c r="I12051" t="s">
        <v>11541</v>
      </c>
      <c r="J12051">
        <v>2019</v>
      </c>
      <c r="K12051">
        <v>686.61</v>
      </c>
      <c r="L12051">
        <v>26</v>
      </c>
      <c r="M12051">
        <v>1</v>
      </c>
      <c r="N12051">
        <f t="shared" si="480"/>
        <v>0</v>
      </c>
      <c r="O12051">
        <f t="shared" si="481"/>
        <v>0</v>
      </c>
      <c r="P12051" t="s">
        <v>12693</v>
      </c>
    </row>
    <row r="12052" spans="2:16" x14ac:dyDescent="0.25">
      <c r="B12052" t="s">
        <v>13396</v>
      </c>
      <c r="C12052" s="119" t="s">
        <v>60</v>
      </c>
      <c r="D12052" t="s">
        <v>11537</v>
      </c>
      <c r="E12052" t="s">
        <v>11530</v>
      </c>
      <c r="F12052" t="s">
        <v>11540</v>
      </c>
      <c r="G12052" t="s">
        <v>61</v>
      </c>
      <c r="H12052" t="s">
        <v>18</v>
      </c>
      <c r="I12052" t="s">
        <v>11541</v>
      </c>
      <c r="J12052">
        <v>2019</v>
      </c>
      <c r="K12052">
        <v>1153.8699999999999</v>
      </c>
      <c r="L12052">
        <v>25</v>
      </c>
      <c r="M12052">
        <v>1</v>
      </c>
      <c r="N12052">
        <f t="shared" si="480"/>
        <v>0</v>
      </c>
      <c r="O12052">
        <f t="shared" si="481"/>
        <v>0</v>
      </c>
      <c r="P12052" t="s">
        <v>12693</v>
      </c>
    </row>
    <row r="12053" spans="2:16" x14ac:dyDescent="0.25">
      <c r="B12053" t="s">
        <v>13397</v>
      </c>
      <c r="C12053" s="119" t="s">
        <v>60</v>
      </c>
      <c r="D12053" t="s">
        <v>11537</v>
      </c>
      <c r="E12053" t="s">
        <v>11530</v>
      </c>
      <c r="F12053" t="s">
        <v>11540</v>
      </c>
      <c r="G12053" t="s">
        <v>61</v>
      </c>
      <c r="H12053" t="s">
        <v>18</v>
      </c>
      <c r="I12053" t="s">
        <v>11533</v>
      </c>
      <c r="J12053">
        <v>2019</v>
      </c>
      <c r="K12053">
        <v>659.23</v>
      </c>
      <c r="L12053">
        <v>26</v>
      </c>
      <c r="M12053">
        <v>1</v>
      </c>
      <c r="N12053">
        <f t="shared" si="480"/>
        <v>0</v>
      </c>
      <c r="O12053">
        <f t="shared" si="481"/>
        <v>0</v>
      </c>
      <c r="P12053" t="s">
        <v>12693</v>
      </c>
    </row>
    <row r="12054" spans="2:16" x14ac:dyDescent="0.25">
      <c r="B12054" t="s">
        <v>13398</v>
      </c>
      <c r="C12054" s="119" t="s">
        <v>60</v>
      </c>
      <c r="D12054" t="s">
        <v>11539</v>
      </c>
      <c r="E12054" t="s">
        <v>11530</v>
      </c>
      <c r="F12054" t="s">
        <v>11540</v>
      </c>
      <c r="G12054" t="s">
        <v>61</v>
      </c>
      <c r="H12054" t="s">
        <v>18</v>
      </c>
      <c r="I12054" t="s">
        <v>11541</v>
      </c>
      <c r="J12054">
        <v>2019</v>
      </c>
      <c r="K12054">
        <v>683.46</v>
      </c>
      <c r="L12054">
        <v>32</v>
      </c>
      <c r="M12054">
        <v>1</v>
      </c>
      <c r="N12054">
        <f t="shared" si="480"/>
        <v>0</v>
      </c>
      <c r="O12054">
        <f t="shared" si="481"/>
        <v>0</v>
      </c>
      <c r="P12054" t="s">
        <v>12694</v>
      </c>
    </row>
    <row r="12055" spans="2:16" x14ac:dyDescent="0.25">
      <c r="B12055" t="s">
        <v>13399</v>
      </c>
      <c r="C12055" s="119" t="s">
        <v>60</v>
      </c>
      <c r="D12055" t="s">
        <v>11546</v>
      </c>
      <c r="E12055" t="s">
        <v>11530</v>
      </c>
      <c r="F12055" t="s">
        <v>11540</v>
      </c>
      <c r="G12055" t="s">
        <v>61</v>
      </c>
      <c r="H12055" t="s">
        <v>18</v>
      </c>
      <c r="I12055" t="s">
        <v>11541</v>
      </c>
      <c r="J12055">
        <v>2019</v>
      </c>
      <c r="K12055">
        <v>651.69000000000005</v>
      </c>
      <c r="L12055">
        <v>24</v>
      </c>
      <c r="M12055">
        <v>1</v>
      </c>
      <c r="N12055">
        <f t="shared" si="480"/>
        <v>0</v>
      </c>
      <c r="O12055">
        <f t="shared" si="481"/>
        <v>0</v>
      </c>
      <c r="P12055" t="s">
        <v>12694</v>
      </c>
    </row>
    <row r="12056" spans="2:16" x14ac:dyDescent="0.25">
      <c r="B12056" t="s">
        <v>13400</v>
      </c>
      <c r="C12056" s="119" t="s">
        <v>60</v>
      </c>
      <c r="D12056" t="s">
        <v>11539</v>
      </c>
      <c r="E12056" t="s">
        <v>11530</v>
      </c>
      <c r="F12056" t="s">
        <v>11540</v>
      </c>
      <c r="G12056" t="s">
        <v>61</v>
      </c>
      <c r="H12056" t="s">
        <v>18</v>
      </c>
      <c r="I12056" t="s">
        <v>11541</v>
      </c>
      <c r="J12056">
        <v>2019</v>
      </c>
      <c r="K12056">
        <v>687.83</v>
      </c>
      <c r="L12056">
        <v>56</v>
      </c>
      <c r="M12056">
        <v>1</v>
      </c>
      <c r="N12056">
        <f t="shared" si="480"/>
        <v>0</v>
      </c>
      <c r="O12056">
        <f t="shared" si="481"/>
        <v>0</v>
      </c>
      <c r="P12056" t="s">
        <v>12693</v>
      </c>
    </row>
    <row r="12057" spans="2:16" x14ac:dyDescent="0.25">
      <c r="B12057" t="s">
        <v>13401</v>
      </c>
      <c r="C12057" s="119" t="s">
        <v>60</v>
      </c>
      <c r="D12057" t="s">
        <v>11537</v>
      </c>
      <c r="E12057" t="s">
        <v>11530</v>
      </c>
      <c r="F12057" t="s">
        <v>11540</v>
      </c>
      <c r="G12057" t="s">
        <v>61</v>
      </c>
      <c r="H12057" t="s">
        <v>18</v>
      </c>
      <c r="I12057" t="s">
        <v>11533</v>
      </c>
      <c r="J12057">
        <v>2019</v>
      </c>
      <c r="K12057">
        <v>658.88</v>
      </c>
      <c r="L12057">
        <v>35</v>
      </c>
      <c r="M12057">
        <v>1</v>
      </c>
      <c r="N12057">
        <f t="shared" si="480"/>
        <v>0</v>
      </c>
      <c r="O12057">
        <f t="shared" si="481"/>
        <v>0</v>
      </c>
      <c r="P12057" t="s">
        <v>12694</v>
      </c>
    </row>
    <row r="12058" spans="2:16" x14ac:dyDescent="0.25">
      <c r="B12058" t="s">
        <v>13402</v>
      </c>
      <c r="C12058" s="119" t="s">
        <v>60</v>
      </c>
      <c r="D12058" t="s">
        <v>11537</v>
      </c>
      <c r="E12058" t="s">
        <v>11530</v>
      </c>
      <c r="F12058" t="s">
        <v>11540</v>
      </c>
      <c r="G12058" t="s">
        <v>61</v>
      </c>
      <c r="H12058" t="s">
        <v>18</v>
      </c>
      <c r="I12058" t="s">
        <v>11541</v>
      </c>
      <c r="J12058">
        <v>2019</v>
      </c>
      <c r="K12058">
        <v>620.25</v>
      </c>
      <c r="L12058">
        <v>48</v>
      </c>
      <c r="M12058">
        <v>1</v>
      </c>
      <c r="N12058">
        <f t="shared" si="480"/>
        <v>0</v>
      </c>
      <c r="O12058">
        <f t="shared" si="481"/>
        <v>0</v>
      </c>
      <c r="P12058" t="s">
        <v>12694</v>
      </c>
    </row>
    <row r="12059" spans="2:16" x14ac:dyDescent="0.25">
      <c r="B12059" t="s">
        <v>13403</v>
      </c>
      <c r="C12059" s="119" t="s">
        <v>60</v>
      </c>
      <c r="D12059" t="s">
        <v>11550</v>
      </c>
      <c r="E12059" t="s">
        <v>11530</v>
      </c>
      <c r="F12059" t="s">
        <v>11540</v>
      </c>
      <c r="G12059" t="s">
        <v>61</v>
      </c>
      <c r="H12059" t="s">
        <v>18</v>
      </c>
      <c r="I12059" t="s">
        <v>11541</v>
      </c>
      <c r="J12059">
        <v>2019</v>
      </c>
      <c r="K12059">
        <v>652.59</v>
      </c>
      <c r="L12059">
        <v>29</v>
      </c>
      <c r="M12059">
        <v>1</v>
      </c>
      <c r="N12059">
        <f t="shared" si="480"/>
        <v>0</v>
      </c>
      <c r="O12059">
        <f t="shared" si="481"/>
        <v>0</v>
      </c>
      <c r="P12059" t="s">
        <v>12694</v>
      </c>
    </row>
    <row r="12060" spans="2:16" x14ac:dyDescent="0.25">
      <c r="B12060" t="s">
        <v>13404</v>
      </c>
      <c r="C12060" s="119" t="s">
        <v>60</v>
      </c>
      <c r="D12060" t="s">
        <v>11550</v>
      </c>
      <c r="E12060" t="s">
        <v>11530</v>
      </c>
      <c r="F12060" t="s">
        <v>11540</v>
      </c>
      <c r="G12060" t="s">
        <v>61</v>
      </c>
      <c r="H12060" t="s">
        <v>18</v>
      </c>
      <c r="I12060" t="s">
        <v>11541</v>
      </c>
      <c r="J12060">
        <v>2019</v>
      </c>
      <c r="K12060">
        <v>652.41</v>
      </c>
      <c r="L12060">
        <v>28</v>
      </c>
      <c r="M12060">
        <v>1</v>
      </c>
      <c r="N12060">
        <f t="shared" si="480"/>
        <v>0</v>
      </c>
      <c r="O12060">
        <f t="shared" si="481"/>
        <v>0</v>
      </c>
      <c r="P12060" t="s">
        <v>12694</v>
      </c>
    </row>
    <row r="12061" spans="2:16" x14ac:dyDescent="0.25">
      <c r="B12061" t="s">
        <v>13405</v>
      </c>
      <c r="C12061" s="119" t="s">
        <v>60</v>
      </c>
      <c r="D12061" t="s">
        <v>11550</v>
      </c>
      <c r="E12061" t="s">
        <v>11530</v>
      </c>
      <c r="F12061" t="s">
        <v>11540</v>
      </c>
      <c r="G12061" t="s">
        <v>61</v>
      </c>
      <c r="H12061" t="s">
        <v>18</v>
      </c>
      <c r="I12061" t="s">
        <v>11541</v>
      </c>
      <c r="J12061">
        <v>2019</v>
      </c>
      <c r="K12061">
        <v>652.41</v>
      </c>
      <c r="L12061">
        <v>28</v>
      </c>
      <c r="M12061">
        <v>1</v>
      </c>
      <c r="N12061">
        <f t="shared" si="480"/>
        <v>0</v>
      </c>
      <c r="O12061">
        <f t="shared" si="481"/>
        <v>0</v>
      </c>
      <c r="P12061" t="s">
        <v>12694</v>
      </c>
    </row>
    <row r="12062" spans="2:16" x14ac:dyDescent="0.25">
      <c r="B12062" t="s">
        <v>13406</v>
      </c>
      <c r="C12062" s="119" t="s">
        <v>60</v>
      </c>
      <c r="D12062" t="s">
        <v>11550</v>
      </c>
      <c r="E12062" t="s">
        <v>11530</v>
      </c>
      <c r="F12062" t="s">
        <v>11540</v>
      </c>
      <c r="G12062" t="s">
        <v>61</v>
      </c>
      <c r="H12062" t="s">
        <v>18</v>
      </c>
      <c r="I12062" t="s">
        <v>11541</v>
      </c>
      <c r="J12062">
        <v>2019</v>
      </c>
      <c r="K12062">
        <v>653.51</v>
      </c>
      <c r="L12062">
        <v>34</v>
      </c>
      <c r="M12062">
        <v>1</v>
      </c>
      <c r="N12062">
        <f t="shared" si="480"/>
        <v>0</v>
      </c>
      <c r="O12062">
        <f t="shared" si="481"/>
        <v>0</v>
      </c>
      <c r="P12062" t="s">
        <v>12694</v>
      </c>
    </row>
    <row r="12063" spans="2:16" x14ac:dyDescent="0.25">
      <c r="B12063" t="s">
        <v>13407</v>
      </c>
      <c r="C12063" s="119" t="s">
        <v>60</v>
      </c>
      <c r="D12063" t="s">
        <v>11550</v>
      </c>
      <c r="E12063" t="s">
        <v>11530</v>
      </c>
      <c r="F12063" t="s">
        <v>11540</v>
      </c>
      <c r="G12063" t="s">
        <v>61</v>
      </c>
      <c r="H12063" t="s">
        <v>18</v>
      </c>
      <c r="I12063" t="s">
        <v>11541</v>
      </c>
      <c r="J12063">
        <v>2019</v>
      </c>
      <c r="K12063">
        <v>652.41</v>
      </c>
      <c r="L12063">
        <v>28</v>
      </c>
      <c r="M12063">
        <v>1</v>
      </c>
      <c r="N12063">
        <f t="shared" si="480"/>
        <v>0</v>
      </c>
      <c r="O12063">
        <f t="shared" si="481"/>
        <v>0</v>
      </c>
      <c r="P12063" t="s">
        <v>12694</v>
      </c>
    </row>
    <row r="12064" spans="2:16" x14ac:dyDescent="0.25">
      <c r="B12064" t="s">
        <v>13408</v>
      </c>
      <c r="C12064" s="119" t="s">
        <v>60</v>
      </c>
      <c r="D12064" t="s">
        <v>11550</v>
      </c>
      <c r="E12064" t="s">
        <v>11530</v>
      </c>
      <c r="F12064" t="s">
        <v>11540</v>
      </c>
      <c r="G12064" t="s">
        <v>61</v>
      </c>
      <c r="H12064" t="s">
        <v>18</v>
      </c>
      <c r="I12064" t="s">
        <v>11541</v>
      </c>
      <c r="J12064">
        <v>2019</v>
      </c>
      <c r="K12064">
        <v>728.25</v>
      </c>
      <c r="L12064">
        <v>102</v>
      </c>
      <c r="M12064">
        <v>1</v>
      </c>
      <c r="N12064">
        <f t="shared" si="480"/>
        <v>0</v>
      </c>
      <c r="O12064">
        <f t="shared" si="481"/>
        <v>0</v>
      </c>
      <c r="P12064" t="s">
        <v>12694</v>
      </c>
    </row>
    <row r="12065" spans="2:16" x14ac:dyDescent="0.25">
      <c r="B12065" t="s">
        <v>13409</v>
      </c>
      <c r="C12065" s="119" t="s">
        <v>60</v>
      </c>
      <c r="D12065" t="s">
        <v>11550</v>
      </c>
      <c r="E12065" t="s">
        <v>11530</v>
      </c>
      <c r="F12065" t="s">
        <v>11540</v>
      </c>
      <c r="G12065" t="s">
        <v>61</v>
      </c>
      <c r="H12065" t="s">
        <v>18</v>
      </c>
      <c r="I12065" t="s">
        <v>11541</v>
      </c>
      <c r="J12065">
        <v>2019</v>
      </c>
      <c r="K12065">
        <v>654.05999999999995</v>
      </c>
      <c r="L12065">
        <v>37</v>
      </c>
      <c r="M12065">
        <v>1</v>
      </c>
      <c r="N12065">
        <f t="shared" si="480"/>
        <v>0</v>
      </c>
      <c r="O12065">
        <f t="shared" si="481"/>
        <v>0</v>
      </c>
      <c r="P12065" t="s">
        <v>12694</v>
      </c>
    </row>
    <row r="12066" spans="2:16" x14ac:dyDescent="0.25">
      <c r="B12066" t="s">
        <v>13410</v>
      </c>
      <c r="C12066" s="119" t="s">
        <v>60</v>
      </c>
      <c r="D12066" t="s">
        <v>11542</v>
      </c>
      <c r="E12066" t="s">
        <v>11530</v>
      </c>
      <c r="F12066" t="s">
        <v>11540</v>
      </c>
      <c r="G12066" t="s">
        <v>61</v>
      </c>
      <c r="H12066" t="s">
        <v>18</v>
      </c>
      <c r="I12066" t="s">
        <v>11541</v>
      </c>
      <c r="J12066">
        <v>2019</v>
      </c>
      <c r="K12066">
        <v>649.44000000000005</v>
      </c>
      <c r="L12066">
        <v>23</v>
      </c>
      <c r="M12066">
        <v>1</v>
      </c>
      <c r="N12066">
        <f t="shared" si="480"/>
        <v>0</v>
      </c>
      <c r="O12066">
        <f t="shared" si="481"/>
        <v>0</v>
      </c>
      <c r="P12066" t="s">
        <v>12694</v>
      </c>
    </row>
    <row r="12067" spans="2:16" x14ac:dyDescent="0.25">
      <c r="B12067" t="s">
        <v>13411</v>
      </c>
      <c r="C12067" s="119" t="s">
        <v>60</v>
      </c>
      <c r="D12067" t="s">
        <v>11537</v>
      </c>
      <c r="E12067" t="s">
        <v>11530</v>
      </c>
      <c r="F12067" t="s">
        <v>11540</v>
      </c>
      <c r="G12067" t="s">
        <v>61</v>
      </c>
      <c r="H12067" t="s">
        <v>18</v>
      </c>
      <c r="I12067" t="s">
        <v>11541</v>
      </c>
      <c r="J12067">
        <v>2019</v>
      </c>
      <c r="K12067">
        <v>681.45</v>
      </c>
      <c r="L12067">
        <v>21</v>
      </c>
      <c r="M12067">
        <v>1</v>
      </c>
      <c r="N12067">
        <f t="shared" si="480"/>
        <v>0</v>
      </c>
      <c r="O12067">
        <f t="shared" si="481"/>
        <v>0</v>
      </c>
      <c r="P12067" t="s">
        <v>12694</v>
      </c>
    </row>
    <row r="12068" spans="2:16" x14ac:dyDescent="0.25">
      <c r="B12068" t="s">
        <v>13412</v>
      </c>
      <c r="C12068" s="119" t="s">
        <v>60</v>
      </c>
      <c r="D12068" t="s">
        <v>11537</v>
      </c>
      <c r="E12068" t="s">
        <v>11530</v>
      </c>
      <c r="F12068" t="s">
        <v>11540</v>
      </c>
      <c r="G12068" t="s">
        <v>61</v>
      </c>
      <c r="H12068" t="s">
        <v>18</v>
      </c>
      <c r="I12068" t="s">
        <v>11541</v>
      </c>
      <c r="J12068">
        <v>2019</v>
      </c>
      <c r="K12068">
        <v>684.74</v>
      </c>
      <c r="L12068">
        <v>39</v>
      </c>
      <c r="M12068">
        <v>1</v>
      </c>
      <c r="N12068">
        <f t="shared" si="480"/>
        <v>0</v>
      </c>
      <c r="O12068">
        <f t="shared" si="481"/>
        <v>0</v>
      </c>
      <c r="P12068" t="s">
        <v>12694</v>
      </c>
    </row>
    <row r="12069" spans="2:16" x14ac:dyDescent="0.25">
      <c r="B12069" t="s">
        <v>13413</v>
      </c>
      <c r="C12069" s="119" t="s">
        <v>60</v>
      </c>
      <c r="D12069" t="s">
        <v>11537</v>
      </c>
      <c r="E12069" t="s">
        <v>11530</v>
      </c>
      <c r="F12069" t="s">
        <v>11540</v>
      </c>
      <c r="G12069" t="s">
        <v>61</v>
      </c>
      <c r="H12069" t="s">
        <v>18</v>
      </c>
      <c r="I12069" t="s">
        <v>11541</v>
      </c>
      <c r="J12069">
        <v>2019</v>
      </c>
      <c r="K12069">
        <v>685.65</v>
      </c>
      <c r="L12069">
        <v>44</v>
      </c>
      <c r="M12069">
        <v>1</v>
      </c>
      <c r="N12069">
        <f t="shared" si="480"/>
        <v>0</v>
      </c>
      <c r="O12069">
        <f t="shared" si="481"/>
        <v>0</v>
      </c>
      <c r="P12069" t="s">
        <v>12694</v>
      </c>
    </row>
    <row r="12070" spans="2:16" x14ac:dyDescent="0.25">
      <c r="B12070" t="s">
        <v>13414</v>
      </c>
      <c r="C12070" s="119" t="s">
        <v>60</v>
      </c>
      <c r="D12070" t="s">
        <v>11537</v>
      </c>
      <c r="E12070" t="s">
        <v>11530</v>
      </c>
      <c r="F12070" t="s">
        <v>11540</v>
      </c>
      <c r="G12070" t="s">
        <v>61</v>
      </c>
      <c r="H12070" t="s">
        <v>18</v>
      </c>
      <c r="I12070" t="s">
        <v>11541</v>
      </c>
      <c r="J12070">
        <v>2019</v>
      </c>
      <c r="K12070">
        <v>684.42</v>
      </c>
      <c r="L12070">
        <v>39</v>
      </c>
      <c r="M12070">
        <v>1</v>
      </c>
      <c r="N12070">
        <f t="shared" si="480"/>
        <v>0</v>
      </c>
      <c r="O12070">
        <f t="shared" si="481"/>
        <v>0</v>
      </c>
      <c r="P12070" t="s">
        <v>12694</v>
      </c>
    </row>
    <row r="12071" spans="2:16" x14ac:dyDescent="0.25">
      <c r="B12071" t="s">
        <v>13415</v>
      </c>
      <c r="C12071" s="119" t="s">
        <v>60</v>
      </c>
      <c r="D12071" t="s">
        <v>11537</v>
      </c>
      <c r="E12071" t="s">
        <v>11530</v>
      </c>
      <c r="F12071" t="s">
        <v>11540</v>
      </c>
      <c r="G12071" t="s">
        <v>61</v>
      </c>
      <c r="H12071" t="s">
        <v>18</v>
      </c>
      <c r="I12071" t="s">
        <v>11541</v>
      </c>
      <c r="J12071">
        <v>2019</v>
      </c>
      <c r="K12071">
        <v>680.57</v>
      </c>
      <c r="L12071">
        <v>18</v>
      </c>
      <c r="M12071">
        <v>1</v>
      </c>
      <c r="N12071">
        <f t="shared" si="480"/>
        <v>0</v>
      </c>
      <c r="O12071">
        <f t="shared" si="481"/>
        <v>0</v>
      </c>
      <c r="P12071" t="s">
        <v>12694</v>
      </c>
    </row>
    <row r="12072" spans="2:16" x14ac:dyDescent="0.25">
      <c r="B12072" t="s">
        <v>13416</v>
      </c>
      <c r="C12072" s="119" t="s">
        <v>60</v>
      </c>
      <c r="D12072" t="s">
        <v>11537</v>
      </c>
      <c r="E12072" t="s">
        <v>11530</v>
      </c>
      <c r="F12072" t="s">
        <v>11540</v>
      </c>
      <c r="G12072" t="s">
        <v>61</v>
      </c>
      <c r="H12072" t="s">
        <v>18</v>
      </c>
      <c r="I12072" t="s">
        <v>11541</v>
      </c>
      <c r="J12072">
        <v>2019</v>
      </c>
      <c r="K12072">
        <v>681.68</v>
      </c>
      <c r="L12072">
        <v>24</v>
      </c>
      <c r="M12072">
        <v>1</v>
      </c>
      <c r="N12072">
        <f t="shared" si="480"/>
        <v>0</v>
      </c>
      <c r="O12072">
        <f t="shared" si="481"/>
        <v>0</v>
      </c>
      <c r="P12072" t="s">
        <v>12694</v>
      </c>
    </row>
    <row r="12073" spans="2:16" x14ac:dyDescent="0.25">
      <c r="B12073" t="s">
        <v>13417</v>
      </c>
      <c r="C12073" s="119" t="s">
        <v>60</v>
      </c>
      <c r="D12073" t="s">
        <v>11537</v>
      </c>
      <c r="E12073" t="s">
        <v>11530</v>
      </c>
      <c r="F12073" t="s">
        <v>11540</v>
      </c>
      <c r="G12073" t="s">
        <v>61</v>
      </c>
      <c r="H12073" t="s">
        <v>18</v>
      </c>
      <c r="I12073" t="s">
        <v>11541</v>
      </c>
      <c r="J12073">
        <v>2019</v>
      </c>
      <c r="K12073">
        <v>686.07</v>
      </c>
      <c r="L12073">
        <v>48</v>
      </c>
      <c r="M12073">
        <v>1</v>
      </c>
      <c r="N12073">
        <f t="shared" si="480"/>
        <v>0</v>
      </c>
      <c r="O12073">
        <f t="shared" si="481"/>
        <v>0</v>
      </c>
      <c r="P12073" t="s">
        <v>12694</v>
      </c>
    </row>
    <row r="12074" spans="2:16" x14ac:dyDescent="0.25">
      <c r="B12074" t="s">
        <v>13418</v>
      </c>
      <c r="C12074" s="119" t="s">
        <v>60</v>
      </c>
      <c r="D12074" t="s">
        <v>11542</v>
      </c>
      <c r="E12074" t="s">
        <v>11530</v>
      </c>
      <c r="F12074" t="s">
        <v>11540</v>
      </c>
      <c r="G12074" t="s">
        <v>61</v>
      </c>
      <c r="H12074" t="s">
        <v>18</v>
      </c>
      <c r="I12074" t="s">
        <v>11541</v>
      </c>
      <c r="J12074">
        <v>2019</v>
      </c>
      <c r="K12074">
        <v>649.44000000000005</v>
      </c>
      <c r="L12074">
        <v>23</v>
      </c>
      <c r="M12074">
        <v>1</v>
      </c>
      <c r="N12074">
        <f t="shared" si="480"/>
        <v>0</v>
      </c>
      <c r="O12074">
        <f t="shared" si="481"/>
        <v>0</v>
      </c>
      <c r="P12074" t="s">
        <v>12694</v>
      </c>
    </row>
    <row r="12075" spans="2:16" x14ac:dyDescent="0.25">
      <c r="B12075" t="s">
        <v>13419</v>
      </c>
      <c r="C12075" s="119" t="s">
        <v>60</v>
      </c>
      <c r="D12075" t="s">
        <v>11542</v>
      </c>
      <c r="E12075" t="s">
        <v>11530</v>
      </c>
      <c r="F12075" t="s">
        <v>11540</v>
      </c>
      <c r="G12075" t="s">
        <v>61</v>
      </c>
      <c r="H12075" t="s">
        <v>18</v>
      </c>
      <c r="I12075" t="s">
        <v>11541</v>
      </c>
      <c r="J12075">
        <v>2019</v>
      </c>
      <c r="K12075">
        <v>649.63</v>
      </c>
      <c r="L12075">
        <v>24</v>
      </c>
      <c r="M12075">
        <v>1</v>
      </c>
      <c r="N12075">
        <f t="shared" si="480"/>
        <v>0</v>
      </c>
      <c r="O12075">
        <f t="shared" si="481"/>
        <v>0</v>
      </c>
      <c r="P12075" t="s">
        <v>12694</v>
      </c>
    </row>
    <row r="12076" spans="2:16" x14ac:dyDescent="0.25">
      <c r="B12076" t="s">
        <v>13420</v>
      </c>
      <c r="C12076" s="119" t="s">
        <v>60</v>
      </c>
      <c r="D12076" t="s">
        <v>11542</v>
      </c>
      <c r="E12076" t="s">
        <v>11530</v>
      </c>
      <c r="F12076" t="s">
        <v>11540</v>
      </c>
      <c r="G12076" t="s">
        <v>61</v>
      </c>
      <c r="H12076" t="s">
        <v>18</v>
      </c>
      <c r="I12076" t="s">
        <v>11541</v>
      </c>
      <c r="J12076">
        <v>2019</v>
      </c>
      <c r="K12076">
        <v>649.44000000000005</v>
      </c>
      <c r="L12076">
        <v>23</v>
      </c>
      <c r="M12076">
        <v>1</v>
      </c>
      <c r="N12076">
        <f t="shared" si="480"/>
        <v>0</v>
      </c>
      <c r="O12076">
        <f t="shared" si="481"/>
        <v>0</v>
      </c>
      <c r="P12076" t="s">
        <v>12694</v>
      </c>
    </row>
    <row r="12077" spans="2:16" x14ac:dyDescent="0.25">
      <c r="B12077" t="s">
        <v>13421</v>
      </c>
      <c r="C12077" s="119" t="s">
        <v>60</v>
      </c>
      <c r="D12077" t="s">
        <v>11537</v>
      </c>
      <c r="E12077" t="s">
        <v>11530</v>
      </c>
      <c r="F12077" t="s">
        <v>11540</v>
      </c>
      <c r="G12077" t="s">
        <v>61</v>
      </c>
      <c r="H12077" t="s">
        <v>18</v>
      </c>
      <c r="I12077" t="s">
        <v>11541</v>
      </c>
      <c r="J12077">
        <v>2019</v>
      </c>
      <c r="K12077">
        <v>651.15</v>
      </c>
      <c r="L12077">
        <v>34</v>
      </c>
      <c r="M12077">
        <v>1</v>
      </c>
      <c r="N12077">
        <f t="shared" si="480"/>
        <v>0</v>
      </c>
      <c r="O12077">
        <f t="shared" si="481"/>
        <v>0</v>
      </c>
      <c r="P12077" t="s">
        <v>12693</v>
      </c>
    </row>
    <row r="12078" spans="2:16" x14ac:dyDescent="0.25">
      <c r="B12078" t="s">
        <v>13422</v>
      </c>
      <c r="C12078" s="119" t="s">
        <v>60</v>
      </c>
      <c r="D12078" t="s">
        <v>11537</v>
      </c>
      <c r="E12078" t="s">
        <v>11530</v>
      </c>
      <c r="F12078" t="s">
        <v>11540</v>
      </c>
      <c r="G12078" t="s">
        <v>61</v>
      </c>
      <c r="H12078" t="s">
        <v>18</v>
      </c>
      <c r="I12078" t="s">
        <v>11541</v>
      </c>
      <c r="J12078">
        <v>2019</v>
      </c>
      <c r="K12078">
        <v>648.96</v>
      </c>
      <c r="L12078">
        <v>22</v>
      </c>
      <c r="M12078">
        <v>1</v>
      </c>
      <c r="N12078">
        <f t="shared" si="480"/>
        <v>0</v>
      </c>
      <c r="O12078">
        <f t="shared" si="481"/>
        <v>0</v>
      </c>
      <c r="P12078" t="s">
        <v>12694</v>
      </c>
    </row>
    <row r="12079" spans="2:16" x14ac:dyDescent="0.25">
      <c r="B12079" t="s">
        <v>13423</v>
      </c>
      <c r="C12079" s="119" t="s">
        <v>60</v>
      </c>
      <c r="D12079" t="s">
        <v>11537</v>
      </c>
      <c r="E12079" t="s">
        <v>11530</v>
      </c>
      <c r="F12079" t="s">
        <v>11540</v>
      </c>
      <c r="G12079" t="s">
        <v>61</v>
      </c>
      <c r="H12079" t="s">
        <v>18</v>
      </c>
      <c r="I12079" t="s">
        <v>11541</v>
      </c>
      <c r="J12079">
        <v>2019</v>
      </c>
      <c r="K12079">
        <v>648.59</v>
      </c>
      <c r="L12079">
        <v>20</v>
      </c>
      <c r="M12079">
        <v>1</v>
      </c>
      <c r="N12079">
        <f t="shared" si="480"/>
        <v>0</v>
      </c>
      <c r="O12079">
        <f t="shared" si="481"/>
        <v>0</v>
      </c>
      <c r="P12079" t="s">
        <v>12694</v>
      </c>
    </row>
    <row r="12080" spans="2:16" x14ac:dyDescent="0.25">
      <c r="B12080" t="s">
        <v>13424</v>
      </c>
      <c r="C12080" s="119" t="s">
        <v>60</v>
      </c>
      <c r="D12080" t="s">
        <v>11537</v>
      </c>
      <c r="E12080" t="s">
        <v>11530</v>
      </c>
      <c r="F12080" t="s">
        <v>11540</v>
      </c>
      <c r="G12080" t="s">
        <v>61</v>
      </c>
      <c r="H12080" t="s">
        <v>18</v>
      </c>
      <c r="I12080" t="s">
        <v>11541</v>
      </c>
      <c r="J12080">
        <v>2019</v>
      </c>
      <c r="K12080">
        <v>648.41</v>
      </c>
      <c r="L12080">
        <v>19</v>
      </c>
      <c r="M12080">
        <v>1</v>
      </c>
      <c r="N12080">
        <f t="shared" si="480"/>
        <v>0</v>
      </c>
      <c r="O12080">
        <f t="shared" si="481"/>
        <v>0</v>
      </c>
      <c r="P12080" t="s">
        <v>12694</v>
      </c>
    </row>
    <row r="12081" spans="2:16" x14ac:dyDescent="0.25">
      <c r="B12081" t="s">
        <v>13425</v>
      </c>
      <c r="C12081" s="119" t="s">
        <v>60</v>
      </c>
      <c r="D12081" t="s">
        <v>11550</v>
      </c>
      <c r="E12081" t="s">
        <v>11530</v>
      </c>
      <c r="F12081" t="s">
        <v>11540</v>
      </c>
      <c r="G12081" t="s">
        <v>61</v>
      </c>
      <c r="H12081" t="s">
        <v>18</v>
      </c>
      <c r="I12081" t="s">
        <v>11541</v>
      </c>
      <c r="J12081">
        <v>2019</v>
      </c>
      <c r="K12081">
        <v>653.15</v>
      </c>
      <c r="L12081">
        <v>32</v>
      </c>
      <c r="M12081">
        <v>1</v>
      </c>
      <c r="N12081">
        <f t="shared" si="480"/>
        <v>0</v>
      </c>
      <c r="O12081">
        <f t="shared" si="481"/>
        <v>0</v>
      </c>
      <c r="P12081" t="s">
        <v>12694</v>
      </c>
    </row>
    <row r="12082" spans="2:16" x14ac:dyDescent="0.25">
      <c r="B12082" t="s">
        <v>13426</v>
      </c>
      <c r="C12082" s="119" t="s">
        <v>60</v>
      </c>
      <c r="D12082" t="s">
        <v>11550</v>
      </c>
      <c r="E12082" t="s">
        <v>11530</v>
      </c>
      <c r="F12082" t="s">
        <v>11540</v>
      </c>
      <c r="G12082" t="s">
        <v>61</v>
      </c>
      <c r="H12082" t="s">
        <v>18</v>
      </c>
      <c r="I12082" t="s">
        <v>11541</v>
      </c>
      <c r="J12082">
        <v>2019</v>
      </c>
      <c r="K12082">
        <v>654.42999999999995</v>
      </c>
      <c r="L12082">
        <v>39</v>
      </c>
      <c r="M12082">
        <v>1</v>
      </c>
      <c r="N12082">
        <f t="shared" si="480"/>
        <v>0</v>
      </c>
      <c r="O12082">
        <f t="shared" si="481"/>
        <v>0</v>
      </c>
      <c r="P12082" t="s">
        <v>12694</v>
      </c>
    </row>
    <row r="12083" spans="2:16" x14ac:dyDescent="0.25">
      <c r="B12083" t="s">
        <v>13427</v>
      </c>
      <c r="C12083" s="119" t="s">
        <v>60</v>
      </c>
      <c r="D12083" t="s">
        <v>11550</v>
      </c>
      <c r="E12083" t="s">
        <v>11530</v>
      </c>
      <c r="F12083" t="s">
        <v>11540</v>
      </c>
      <c r="G12083" t="s">
        <v>61</v>
      </c>
      <c r="H12083" t="s">
        <v>18</v>
      </c>
      <c r="I12083" t="s">
        <v>11541</v>
      </c>
      <c r="J12083">
        <v>2019</v>
      </c>
      <c r="K12083">
        <v>654.98</v>
      </c>
      <c r="L12083">
        <v>42</v>
      </c>
      <c r="M12083">
        <v>1</v>
      </c>
      <c r="N12083">
        <f t="shared" si="480"/>
        <v>0</v>
      </c>
      <c r="O12083">
        <f t="shared" si="481"/>
        <v>0</v>
      </c>
      <c r="P12083" t="s">
        <v>12694</v>
      </c>
    </row>
    <row r="12084" spans="2:16" x14ac:dyDescent="0.25">
      <c r="B12084" t="s">
        <v>13428</v>
      </c>
      <c r="C12084" s="119" t="s">
        <v>60</v>
      </c>
      <c r="D12084" t="s">
        <v>11550</v>
      </c>
      <c r="E12084" t="s">
        <v>11530</v>
      </c>
      <c r="F12084" t="s">
        <v>11540</v>
      </c>
      <c r="G12084" t="s">
        <v>61</v>
      </c>
      <c r="H12084" t="s">
        <v>18</v>
      </c>
      <c r="I12084" t="s">
        <v>11541</v>
      </c>
      <c r="J12084">
        <v>2019</v>
      </c>
      <c r="K12084">
        <v>652.78</v>
      </c>
      <c r="L12084">
        <v>30</v>
      </c>
      <c r="M12084">
        <v>1</v>
      </c>
      <c r="N12084">
        <f t="shared" si="480"/>
        <v>0</v>
      </c>
      <c r="O12084">
        <f t="shared" si="481"/>
        <v>0</v>
      </c>
      <c r="P12084" t="s">
        <v>12694</v>
      </c>
    </row>
    <row r="12085" spans="2:16" x14ac:dyDescent="0.25">
      <c r="B12085" t="s">
        <v>13429</v>
      </c>
      <c r="C12085" s="119" t="s">
        <v>60</v>
      </c>
      <c r="D12085" t="s">
        <v>11550</v>
      </c>
      <c r="E12085" t="s">
        <v>11530</v>
      </c>
      <c r="F12085" t="s">
        <v>11540</v>
      </c>
      <c r="G12085" t="s">
        <v>61</v>
      </c>
      <c r="H12085" t="s">
        <v>18</v>
      </c>
      <c r="I12085" t="s">
        <v>11541</v>
      </c>
      <c r="J12085">
        <v>2019</v>
      </c>
      <c r="K12085">
        <v>652.78</v>
      </c>
      <c r="L12085">
        <v>30</v>
      </c>
      <c r="M12085">
        <v>1</v>
      </c>
      <c r="N12085">
        <f t="shared" si="480"/>
        <v>0</v>
      </c>
      <c r="O12085">
        <f t="shared" si="481"/>
        <v>0</v>
      </c>
      <c r="P12085" t="s">
        <v>12694</v>
      </c>
    </row>
    <row r="12086" spans="2:16" x14ac:dyDescent="0.25">
      <c r="B12086" t="s">
        <v>13430</v>
      </c>
      <c r="C12086" s="119" t="s">
        <v>60</v>
      </c>
      <c r="D12086" t="s">
        <v>11537</v>
      </c>
      <c r="E12086" t="s">
        <v>11530</v>
      </c>
      <c r="F12086" t="s">
        <v>11540</v>
      </c>
      <c r="G12086" t="s">
        <v>61</v>
      </c>
      <c r="H12086" t="s">
        <v>18</v>
      </c>
      <c r="I12086" t="s">
        <v>11541</v>
      </c>
      <c r="J12086">
        <v>2019</v>
      </c>
      <c r="K12086">
        <v>1291.52</v>
      </c>
      <c r="L12086">
        <v>22</v>
      </c>
      <c r="M12086">
        <v>1</v>
      </c>
      <c r="N12086">
        <f t="shared" si="480"/>
        <v>0</v>
      </c>
      <c r="O12086">
        <f t="shared" si="481"/>
        <v>0</v>
      </c>
      <c r="P12086" t="s">
        <v>12694</v>
      </c>
    </row>
    <row r="12087" spans="2:16" x14ac:dyDescent="0.25">
      <c r="B12087" t="s">
        <v>13431</v>
      </c>
      <c r="C12087" s="119" t="s">
        <v>60</v>
      </c>
      <c r="D12087" t="s">
        <v>11537</v>
      </c>
      <c r="E12087" t="s">
        <v>11530</v>
      </c>
      <c r="F12087" t="s">
        <v>11540</v>
      </c>
      <c r="G12087" t="s">
        <v>61</v>
      </c>
      <c r="H12087" t="s">
        <v>18</v>
      </c>
      <c r="I12087" t="s">
        <v>11541</v>
      </c>
      <c r="J12087">
        <v>2019</v>
      </c>
      <c r="K12087">
        <v>1291.7</v>
      </c>
      <c r="L12087">
        <v>23</v>
      </c>
      <c r="M12087">
        <v>1</v>
      </c>
      <c r="N12087">
        <f t="shared" si="480"/>
        <v>0</v>
      </c>
      <c r="O12087">
        <f t="shared" si="481"/>
        <v>0</v>
      </c>
      <c r="P12087" t="s">
        <v>12694</v>
      </c>
    </row>
    <row r="12088" spans="2:16" x14ac:dyDescent="0.25">
      <c r="B12088" t="s">
        <v>13432</v>
      </c>
      <c r="C12088" s="119" t="s">
        <v>60</v>
      </c>
      <c r="D12088" t="s">
        <v>11537</v>
      </c>
      <c r="E12088" t="s">
        <v>11530</v>
      </c>
      <c r="F12088" t="s">
        <v>11540</v>
      </c>
      <c r="G12088" t="s">
        <v>61</v>
      </c>
      <c r="H12088" t="s">
        <v>18</v>
      </c>
      <c r="I12088" t="s">
        <v>11541</v>
      </c>
      <c r="J12088">
        <v>2019</v>
      </c>
      <c r="K12088">
        <v>1291.3399999999999</v>
      </c>
      <c r="L12088">
        <v>21</v>
      </c>
      <c r="M12088">
        <v>1</v>
      </c>
      <c r="N12088">
        <f t="shared" si="480"/>
        <v>0</v>
      </c>
      <c r="O12088">
        <f t="shared" si="481"/>
        <v>0</v>
      </c>
      <c r="P12088" t="s">
        <v>12694</v>
      </c>
    </row>
    <row r="12089" spans="2:16" x14ac:dyDescent="0.25">
      <c r="B12089" t="s">
        <v>13433</v>
      </c>
      <c r="C12089" s="119" t="s">
        <v>60</v>
      </c>
      <c r="D12089" t="s">
        <v>11537</v>
      </c>
      <c r="E12089" t="s">
        <v>11530</v>
      </c>
      <c r="F12089" t="s">
        <v>11540</v>
      </c>
      <c r="G12089" t="s">
        <v>61</v>
      </c>
      <c r="H12089" t="s">
        <v>18</v>
      </c>
      <c r="I12089" t="s">
        <v>11541</v>
      </c>
      <c r="J12089">
        <v>2019</v>
      </c>
      <c r="K12089">
        <v>1356.27</v>
      </c>
      <c r="L12089">
        <v>23</v>
      </c>
      <c r="M12089">
        <v>1</v>
      </c>
      <c r="N12089">
        <f t="shared" si="480"/>
        <v>0</v>
      </c>
      <c r="O12089">
        <f t="shared" si="481"/>
        <v>0</v>
      </c>
      <c r="P12089" t="s">
        <v>12694</v>
      </c>
    </row>
    <row r="12090" spans="2:16" x14ac:dyDescent="0.25">
      <c r="B12090" t="s">
        <v>13434</v>
      </c>
      <c r="C12090" s="119" t="s">
        <v>60</v>
      </c>
      <c r="D12090" t="s">
        <v>11539</v>
      </c>
      <c r="E12090" t="s">
        <v>11530</v>
      </c>
      <c r="F12090" t="s">
        <v>11540</v>
      </c>
      <c r="G12090" t="s">
        <v>61</v>
      </c>
      <c r="H12090" t="s">
        <v>18</v>
      </c>
      <c r="I12090" t="s">
        <v>11541</v>
      </c>
      <c r="J12090">
        <v>2019</v>
      </c>
      <c r="K12090">
        <v>684.88</v>
      </c>
      <c r="L12090">
        <v>28</v>
      </c>
      <c r="M12090">
        <v>1</v>
      </c>
      <c r="N12090">
        <f t="shared" si="480"/>
        <v>0</v>
      </c>
      <c r="O12090">
        <f t="shared" si="481"/>
        <v>0</v>
      </c>
      <c r="P12090" t="s">
        <v>12694</v>
      </c>
    </row>
    <row r="12091" spans="2:16" x14ac:dyDescent="0.25">
      <c r="B12091" t="s">
        <v>13435</v>
      </c>
      <c r="C12091" s="119" t="s">
        <v>60</v>
      </c>
      <c r="D12091" t="s">
        <v>11537</v>
      </c>
      <c r="E12091" t="s">
        <v>11530</v>
      </c>
      <c r="F12091" t="s">
        <v>11540</v>
      </c>
      <c r="G12091" t="s">
        <v>61</v>
      </c>
      <c r="H12091" t="s">
        <v>18</v>
      </c>
      <c r="I12091" t="s">
        <v>11541</v>
      </c>
      <c r="J12091">
        <v>2019</v>
      </c>
      <c r="K12091">
        <v>1295.7</v>
      </c>
      <c r="L12091">
        <v>22</v>
      </c>
      <c r="M12091">
        <v>1</v>
      </c>
      <c r="N12091">
        <f t="shared" si="480"/>
        <v>0</v>
      </c>
      <c r="O12091">
        <f t="shared" si="481"/>
        <v>0</v>
      </c>
      <c r="P12091" t="s">
        <v>12694</v>
      </c>
    </row>
    <row r="12092" spans="2:16" x14ac:dyDescent="0.25">
      <c r="B12092" t="s">
        <v>13436</v>
      </c>
      <c r="C12092" s="119" t="s">
        <v>60</v>
      </c>
      <c r="D12092" t="s">
        <v>11537</v>
      </c>
      <c r="E12092" t="s">
        <v>11530</v>
      </c>
      <c r="F12092" t="s">
        <v>11540</v>
      </c>
      <c r="G12092" t="s">
        <v>61</v>
      </c>
      <c r="H12092" t="s">
        <v>18</v>
      </c>
      <c r="I12092" t="s">
        <v>11541</v>
      </c>
      <c r="J12092">
        <v>2019</v>
      </c>
      <c r="K12092">
        <v>649.33000000000004</v>
      </c>
      <c r="L12092">
        <v>24</v>
      </c>
      <c r="M12092">
        <v>1</v>
      </c>
      <c r="N12092">
        <f t="shared" si="480"/>
        <v>0</v>
      </c>
      <c r="O12092">
        <f t="shared" si="481"/>
        <v>0</v>
      </c>
      <c r="P12092" t="s">
        <v>12694</v>
      </c>
    </row>
    <row r="12093" spans="2:16" x14ac:dyDescent="0.25">
      <c r="B12093" t="s">
        <v>13437</v>
      </c>
      <c r="C12093" s="119" t="s">
        <v>60</v>
      </c>
      <c r="D12093" t="s">
        <v>11537</v>
      </c>
      <c r="E12093" t="s">
        <v>11530</v>
      </c>
      <c r="F12093" t="s">
        <v>11540</v>
      </c>
      <c r="G12093" t="s">
        <v>61</v>
      </c>
      <c r="H12093" t="s">
        <v>18</v>
      </c>
      <c r="I12093" t="s">
        <v>11541</v>
      </c>
      <c r="J12093">
        <v>2019</v>
      </c>
      <c r="K12093">
        <v>1357.55</v>
      </c>
      <c r="L12093">
        <v>30</v>
      </c>
      <c r="M12093">
        <v>1</v>
      </c>
      <c r="N12093">
        <f t="shared" si="480"/>
        <v>0</v>
      </c>
      <c r="O12093">
        <f t="shared" si="481"/>
        <v>0</v>
      </c>
      <c r="P12093" t="s">
        <v>12694</v>
      </c>
    </row>
    <row r="12094" spans="2:16" x14ac:dyDescent="0.25">
      <c r="B12094" t="s">
        <v>13438</v>
      </c>
      <c r="C12094" s="119" t="s">
        <v>60</v>
      </c>
      <c r="D12094" t="s">
        <v>11539</v>
      </c>
      <c r="E12094" t="s">
        <v>11530</v>
      </c>
      <c r="F12094" t="s">
        <v>11540</v>
      </c>
      <c r="G12094" t="s">
        <v>61</v>
      </c>
      <c r="H12094" t="s">
        <v>18</v>
      </c>
      <c r="I12094" t="s">
        <v>11541</v>
      </c>
      <c r="J12094">
        <v>2019</v>
      </c>
      <c r="K12094">
        <v>686.16</v>
      </c>
      <c r="L12094">
        <v>35</v>
      </c>
      <c r="M12094">
        <v>1</v>
      </c>
      <c r="N12094">
        <f t="shared" si="480"/>
        <v>0</v>
      </c>
      <c r="O12094">
        <f t="shared" si="481"/>
        <v>0</v>
      </c>
      <c r="P12094" t="s">
        <v>12694</v>
      </c>
    </row>
    <row r="12095" spans="2:16" x14ac:dyDescent="0.25">
      <c r="B12095" t="s">
        <v>13439</v>
      </c>
      <c r="C12095" s="119" t="s">
        <v>60</v>
      </c>
      <c r="D12095" t="s">
        <v>11539</v>
      </c>
      <c r="E12095" t="s">
        <v>11530</v>
      </c>
      <c r="F12095" t="s">
        <v>11540</v>
      </c>
      <c r="G12095" t="s">
        <v>61</v>
      </c>
      <c r="H12095" t="s">
        <v>18</v>
      </c>
      <c r="I12095" t="s">
        <v>11541</v>
      </c>
      <c r="J12095">
        <v>2019</v>
      </c>
      <c r="K12095">
        <v>685.98</v>
      </c>
      <c r="L12095">
        <v>34</v>
      </c>
      <c r="M12095">
        <v>1</v>
      </c>
      <c r="N12095">
        <f t="shared" si="480"/>
        <v>0</v>
      </c>
      <c r="O12095">
        <f t="shared" si="481"/>
        <v>0</v>
      </c>
      <c r="P12095" t="s">
        <v>12694</v>
      </c>
    </row>
    <row r="12096" spans="2:16" x14ac:dyDescent="0.25">
      <c r="B12096" t="s">
        <v>13440</v>
      </c>
      <c r="C12096" s="119" t="s">
        <v>60</v>
      </c>
      <c r="D12096" t="s">
        <v>11537</v>
      </c>
      <c r="E12096" t="s">
        <v>11530</v>
      </c>
      <c r="F12096" t="s">
        <v>11540</v>
      </c>
      <c r="G12096" t="s">
        <v>61</v>
      </c>
      <c r="H12096" t="s">
        <v>18</v>
      </c>
      <c r="I12096" t="s">
        <v>11541</v>
      </c>
      <c r="J12096">
        <v>2019</v>
      </c>
      <c r="K12096">
        <v>1359.38</v>
      </c>
      <c r="L12096">
        <v>40</v>
      </c>
      <c r="M12096">
        <v>1</v>
      </c>
      <c r="N12096">
        <f t="shared" si="480"/>
        <v>0</v>
      </c>
      <c r="O12096">
        <f t="shared" si="481"/>
        <v>0</v>
      </c>
      <c r="P12096" t="s">
        <v>12694</v>
      </c>
    </row>
    <row r="12097" spans="2:16" x14ac:dyDescent="0.25">
      <c r="B12097" t="s">
        <v>13441</v>
      </c>
      <c r="C12097" s="119" t="s">
        <v>60</v>
      </c>
      <c r="D12097" t="s">
        <v>11537</v>
      </c>
      <c r="E12097" t="s">
        <v>11530</v>
      </c>
      <c r="F12097" t="s">
        <v>11540</v>
      </c>
      <c r="G12097" t="s">
        <v>61</v>
      </c>
      <c r="H12097" t="s">
        <v>18</v>
      </c>
      <c r="I12097" t="s">
        <v>11541</v>
      </c>
      <c r="J12097">
        <v>2019</v>
      </c>
      <c r="K12097">
        <v>1355.19</v>
      </c>
      <c r="L12097">
        <v>17</v>
      </c>
      <c r="M12097">
        <v>1</v>
      </c>
      <c r="N12097">
        <f t="shared" si="480"/>
        <v>0</v>
      </c>
      <c r="O12097">
        <f t="shared" si="481"/>
        <v>0</v>
      </c>
      <c r="P12097" t="s">
        <v>12694</v>
      </c>
    </row>
    <row r="12098" spans="2:16" x14ac:dyDescent="0.25">
      <c r="B12098" t="s">
        <v>13442</v>
      </c>
      <c r="C12098" s="119" t="s">
        <v>60</v>
      </c>
      <c r="D12098" t="s">
        <v>11537</v>
      </c>
      <c r="E12098" t="s">
        <v>11530</v>
      </c>
      <c r="F12098" t="s">
        <v>11540</v>
      </c>
      <c r="G12098" t="s">
        <v>61</v>
      </c>
      <c r="H12098" t="s">
        <v>18</v>
      </c>
      <c r="I12098" t="s">
        <v>11541</v>
      </c>
      <c r="J12098">
        <v>2019</v>
      </c>
      <c r="K12098">
        <v>1296.79</v>
      </c>
      <c r="L12098">
        <v>28</v>
      </c>
      <c r="M12098">
        <v>1</v>
      </c>
      <c r="N12098">
        <f t="shared" si="480"/>
        <v>0</v>
      </c>
      <c r="O12098">
        <f t="shared" si="481"/>
        <v>0</v>
      </c>
      <c r="P12098" t="s">
        <v>12694</v>
      </c>
    </row>
    <row r="12099" spans="2:16" x14ac:dyDescent="0.25">
      <c r="B12099" t="s">
        <v>13443</v>
      </c>
      <c r="C12099" s="119" t="s">
        <v>60</v>
      </c>
      <c r="D12099" t="s">
        <v>11537</v>
      </c>
      <c r="E12099" t="s">
        <v>11530</v>
      </c>
      <c r="F12099" t="s">
        <v>11540</v>
      </c>
      <c r="G12099" t="s">
        <v>61</v>
      </c>
      <c r="H12099" t="s">
        <v>18</v>
      </c>
      <c r="I12099" t="s">
        <v>11541</v>
      </c>
      <c r="J12099">
        <v>2019</v>
      </c>
      <c r="K12099">
        <v>1359.58</v>
      </c>
      <c r="L12099">
        <v>17</v>
      </c>
      <c r="M12099">
        <v>1</v>
      </c>
      <c r="N12099">
        <f t="shared" si="480"/>
        <v>0</v>
      </c>
      <c r="O12099">
        <f t="shared" si="481"/>
        <v>0</v>
      </c>
      <c r="P12099" t="s">
        <v>12693</v>
      </c>
    </row>
    <row r="12100" spans="2:16" x14ac:dyDescent="0.25">
      <c r="B12100" t="s">
        <v>13444</v>
      </c>
      <c r="C12100" s="119" t="s">
        <v>60</v>
      </c>
      <c r="D12100" t="s">
        <v>11537</v>
      </c>
      <c r="E12100" t="s">
        <v>11530</v>
      </c>
      <c r="F12100" t="s">
        <v>11540</v>
      </c>
      <c r="G12100" t="s">
        <v>61</v>
      </c>
      <c r="H12100" t="s">
        <v>18</v>
      </c>
      <c r="I12100" t="s">
        <v>11541</v>
      </c>
      <c r="J12100">
        <v>2019</v>
      </c>
      <c r="K12100">
        <v>681.02</v>
      </c>
      <c r="L12100">
        <v>19</v>
      </c>
      <c r="M12100">
        <v>1</v>
      </c>
      <c r="N12100">
        <f t="shared" si="480"/>
        <v>0</v>
      </c>
      <c r="O12100">
        <f t="shared" si="481"/>
        <v>0</v>
      </c>
      <c r="P12100" t="s">
        <v>12693</v>
      </c>
    </row>
    <row r="12101" spans="2:16" x14ac:dyDescent="0.25">
      <c r="B12101" t="s">
        <v>13445</v>
      </c>
      <c r="C12101" s="119" t="s">
        <v>60</v>
      </c>
      <c r="D12101" t="s">
        <v>11537</v>
      </c>
      <c r="E12101" t="s">
        <v>11530</v>
      </c>
      <c r="F12101" t="s">
        <v>11540</v>
      </c>
      <c r="G12101" t="s">
        <v>61</v>
      </c>
      <c r="H12101" t="s">
        <v>18</v>
      </c>
      <c r="I12101" t="s">
        <v>11541</v>
      </c>
      <c r="J12101">
        <v>2019</v>
      </c>
      <c r="K12101">
        <v>681.57</v>
      </c>
      <c r="L12101">
        <v>22</v>
      </c>
      <c r="M12101">
        <v>1</v>
      </c>
      <c r="N12101">
        <f t="shared" si="480"/>
        <v>0</v>
      </c>
      <c r="O12101">
        <f t="shared" si="481"/>
        <v>0</v>
      </c>
      <c r="P12101" t="s">
        <v>12694</v>
      </c>
    </row>
    <row r="12102" spans="2:16" x14ac:dyDescent="0.25">
      <c r="B12102" t="s">
        <v>13446</v>
      </c>
      <c r="C12102" s="119" t="s">
        <v>60</v>
      </c>
      <c r="D12102" t="s">
        <v>11537</v>
      </c>
      <c r="E12102" t="s">
        <v>11530</v>
      </c>
      <c r="F12102" t="s">
        <v>11540</v>
      </c>
      <c r="G12102" t="s">
        <v>61</v>
      </c>
      <c r="H12102" t="s">
        <v>18</v>
      </c>
      <c r="I12102" t="s">
        <v>11541</v>
      </c>
      <c r="J12102">
        <v>2019</v>
      </c>
      <c r="K12102">
        <v>682.12</v>
      </c>
      <c r="L12102">
        <v>25</v>
      </c>
      <c r="M12102">
        <v>1</v>
      </c>
      <c r="N12102">
        <f t="shared" si="480"/>
        <v>0</v>
      </c>
      <c r="O12102">
        <f t="shared" si="481"/>
        <v>0</v>
      </c>
      <c r="P12102" t="s">
        <v>12694</v>
      </c>
    </row>
    <row r="12103" spans="2:16" x14ac:dyDescent="0.25">
      <c r="B12103" t="s">
        <v>13447</v>
      </c>
      <c r="C12103" s="119" t="s">
        <v>60</v>
      </c>
      <c r="D12103" t="s">
        <v>11537</v>
      </c>
      <c r="E12103" t="s">
        <v>11530</v>
      </c>
      <c r="F12103" t="s">
        <v>11540</v>
      </c>
      <c r="G12103" t="s">
        <v>61</v>
      </c>
      <c r="H12103" t="s">
        <v>18</v>
      </c>
      <c r="I12103" t="s">
        <v>11541</v>
      </c>
      <c r="J12103">
        <v>2019</v>
      </c>
      <c r="K12103">
        <v>681.57</v>
      </c>
      <c r="L12103">
        <v>22</v>
      </c>
      <c r="M12103">
        <v>1</v>
      </c>
      <c r="N12103">
        <f t="shared" si="480"/>
        <v>0</v>
      </c>
      <c r="O12103">
        <f t="shared" si="481"/>
        <v>0</v>
      </c>
      <c r="P12103" t="s">
        <v>12694</v>
      </c>
    </row>
    <row r="12104" spans="2:16" x14ac:dyDescent="0.25">
      <c r="B12104" t="s">
        <v>13448</v>
      </c>
      <c r="C12104" s="119" t="s">
        <v>60</v>
      </c>
      <c r="D12104" t="s">
        <v>11537</v>
      </c>
      <c r="E12104" t="s">
        <v>11530</v>
      </c>
      <c r="F12104" t="s">
        <v>11540</v>
      </c>
      <c r="G12104" t="s">
        <v>61</v>
      </c>
      <c r="H12104" t="s">
        <v>18</v>
      </c>
      <c r="I12104" t="s">
        <v>11541</v>
      </c>
      <c r="J12104">
        <v>2019</v>
      </c>
      <c r="K12104">
        <v>681.57</v>
      </c>
      <c r="L12104">
        <v>22</v>
      </c>
      <c r="M12104">
        <v>1</v>
      </c>
      <c r="N12104">
        <f t="shared" si="480"/>
        <v>0</v>
      </c>
      <c r="O12104">
        <f t="shared" si="481"/>
        <v>0</v>
      </c>
      <c r="P12104" t="s">
        <v>12694</v>
      </c>
    </row>
    <row r="12105" spans="2:16" x14ac:dyDescent="0.25">
      <c r="B12105" t="s">
        <v>13449</v>
      </c>
      <c r="C12105" s="119" t="s">
        <v>60</v>
      </c>
      <c r="D12105" t="s">
        <v>11539</v>
      </c>
      <c r="E12105" t="s">
        <v>11530</v>
      </c>
      <c r="F12105" t="s">
        <v>11540</v>
      </c>
      <c r="G12105" t="s">
        <v>61</v>
      </c>
      <c r="H12105" t="s">
        <v>18</v>
      </c>
      <c r="I12105" t="s">
        <v>11541</v>
      </c>
      <c r="J12105">
        <v>2019</v>
      </c>
      <c r="K12105">
        <v>652.41</v>
      </c>
      <c r="L12105">
        <v>28</v>
      </c>
      <c r="M12105">
        <v>1</v>
      </c>
      <c r="N12105">
        <f t="shared" si="480"/>
        <v>0</v>
      </c>
      <c r="O12105">
        <f t="shared" si="481"/>
        <v>0</v>
      </c>
      <c r="P12105" t="s">
        <v>12694</v>
      </c>
    </row>
    <row r="12106" spans="2:16" x14ac:dyDescent="0.25">
      <c r="B12106" t="s">
        <v>13450</v>
      </c>
      <c r="C12106" s="119" t="s">
        <v>60</v>
      </c>
      <c r="D12106" t="s">
        <v>11539</v>
      </c>
      <c r="E12106" t="s">
        <v>11530</v>
      </c>
      <c r="F12106" t="s">
        <v>11540</v>
      </c>
      <c r="G12106" t="s">
        <v>61</v>
      </c>
      <c r="H12106" t="s">
        <v>18</v>
      </c>
      <c r="I12106" t="s">
        <v>11541</v>
      </c>
      <c r="J12106">
        <v>2019</v>
      </c>
      <c r="K12106">
        <v>652.78</v>
      </c>
      <c r="L12106">
        <v>30</v>
      </c>
      <c r="M12106">
        <v>1</v>
      </c>
      <c r="N12106">
        <f t="shared" si="480"/>
        <v>0</v>
      </c>
      <c r="O12106">
        <f t="shared" si="481"/>
        <v>0</v>
      </c>
      <c r="P12106" t="s">
        <v>12694</v>
      </c>
    </row>
    <row r="12107" spans="2:16" x14ac:dyDescent="0.25">
      <c r="B12107" t="s">
        <v>13451</v>
      </c>
      <c r="C12107" s="119" t="s">
        <v>60</v>
      </c>
      <c r="D12107" t="s">
        <v>11539</v>
      </c>
      <c r="E12107" t="s">
        <v>11530</v>
      </c>
      <c r="F12107" t="s">
        <v>11540</v>
      </c>
      <c r="G12107" t="s">
        <v>61</v>
      </c>
      <c r="H12107" t="s">
        <v>18</v>
      </c>
      <c r="I12107" t="s">
        <v>11541</v>
      </c>
      <c r="J12107">
        <v>2019</v>
      </c>
      <c r="K12107">
        <v>652.78</v>
      </c>
      <c r="L12107">
        <v>30</v>
      </c>
      <c r="M12107">
        <v>1</v>
      </c>
      <c r="N12107">
        <f t="shared" si="480"/>
        <v>0</v>
      </c>
      <c r="O12107">
        <f t="shared" si="481"/>
        <v>0</v>
      </c>
      <c r="P12107" t="s">
        <v>12694</v>
      </c>
    </row>
    <row r="12108" spans="2:16" x14ac:dyDescent="0.25">
      <c r="B12108" t="s">
        <v>13452</v>
      </c>
      <c r="C12108" s="119" t="s">
        <v>60</v>
      </c>
      <c r="D12108" t="s">
        <v>11537</v>
      </c>
      <c r="E12108" t="s">
        <v>11530</v>
      </c>
      <c r="F12108" t="s">
        <v>11540</v>
      </c>
      <c r="G12108" t="s">
        <v>61</v>
      </c>
      <c r="H12108" t="s">
        <v>18</v>
      </c>
      <c r="I12108" t="s">
        <v>11541</v>
      </c>
      <c r="J12108">
        <v>2019</v>
      </c>
      <c r="K12108">
        <v>681.94</v>
      </c>
      <c r="L12108">
        <v>24</v>
      </c>
      <c r="M12108">
        <v>1</v>
      </c>
      <c r="N12108">
        <f t="shared" si="480"/>
        <v>0</v>
      </c>
      <c r="O12108">
        <f t="shared" si="481"/>
        <v>0</v>
      </c>
      <c r="P12108" t="s">
        <v>12694</v>
      </c>
    </row>
    <row r="12109" spans="2:16" x14ac:dyDescent="0.25">
      <c r="B12109" t="s">
        <v>13453</v>
      </c>
      <c r="C12109" s="119" t="s">
        <v>60</v>
      </c>
      <c r="D12109" t="s">
        <v>11537</v>
      </c>
      <c r="E12109" t="s">
        <v>11530</v>
      </c>
      <c r="F12109" t="s">
        <v>11540</v>
      </c>
      <c r="G12109" t="s">
        <v>61</v>
      </c>
      <c r="H12109" t="s">
        <v>18</v>
      </c>
      <c r="I12109" t="s">
        <v>11541</v>
      </c>
      <c r="J12109">
        <v>2019</v>
      </c>
      <c r="K12109">
        <v>649.21</v>
      </c>
      <c r="L12109">
        <v>22</v>
      </c>
      <c r="M12109">
        <v>1</v>
      </c>
      <c r="N12109">
        <f t="shared" si="480"/>
        <v>0</v>
      </c>
      <c r="O12109">
        <f t="shared" si="481"/>
        <v>0</v>
      </c>
      <c r="P12109" t="s">
        <v>12694</v>
      </c>
    </row>
    <row r="12110" spans="2:16" x14ac:dyDescent="0.25">
      <c r="B12110" t="s">
        <v>13454</v>
      </c>
      <c r="C12110" s="119" t="s">
        <v>60</v>
      </c>
      <c r="D12110" t="s">
        <v>11552</v>
      </c>
      <c r="E12110" t="s">
        <v>11530</v>
      </c>
      <c r="F12110" t="s">
        <v>11540</v>
      </c>
      <c r="G12110" t="s">
        <v>61</v>
      </c>
      <c r="H12110" t="s">
        <v>18</v>
      </c>
      <c r="I12110" t="s">
        <v>11541</v>
      </c>
      <c r="J12110">
        <v>2019</v>
      </c>
      <c r="K12110">
        <v>686.69</v>
      </c>
      <c r="L12110">
        <v>34</v>
      </c>
      <c r="M12110">
        <v>1</v>
      </c>
      <c r="N12110">
        <f t="shared" si="480"/>
        <v>0</v>
      </c>
      <c r="O12110">
        <f t="shared" si="481"/>
        <v>0</v>
      </c>
      <c r="P12110" t="s">
        <v>12693</v>
      </c>
    </row>
    <row r="12111" spans="2:16" x14ac:dyDescent="0.25">
      <c r="B12111" t="s">
        <v>13455</v>
      </c>
      <c r="C12111" s="119" t="s">
        <v>60</v>
      </c>
      <c r="D12111" t="s">
        <v>11539</v>
      </c>
      <c r="E12111" t="s">
        <v>11530</v>
      </c>
      <c r="F12111" t="s">
        <v>11540</v>
      </c>
      <c r="G12111" t="s">
        <v>61</v>
      </c>
      <c r="H12111" t="s">
        <v>18</v>
      </c>
      <c r="I12111" t="s">
        <v>11541</v>
      </c>
      <c r="J12111">
        <v>2019</v>
      </c>
      <c r="K12111">
        <v>5.84</v>
      </c>
      <c r="L12111">
        <v>32</v>
      </c>
      <c r="M12111">
        <v>1</v>
      </c>
      <c r="N12111">
        <f t="shared" si="480"/>
        <v>1</v>
      </c>
      <c r="O12111">
        <f t="shared" si="481"/>
        <v>0</v>
      </c>
      <c r="P12111" t="s">
        <v>12694</v>
      </c>
    </row>
    <row r="12112" spans="2:16" x14ac:dyDescent="0.25">
      <c r="B12112" t="s">
        <v>13456</v>
      </c>
      <c r="C12112" s="119" t="s">
        <v>60</v>
      </c>
      <c r="D12112" t="s">
        <v>11539</v>
      </c>
      <c r="E12112" t="s">
        <v>11530</v>
      </c>
      <c r="F12112" t="s">
        <v>11540</v>
      </c>
      <c r="G12112" t="s">
        <v>61</v>
      </c>
      <c r="H12112" t="s">
        <v>18</v>
      </c>
      <c r="I12112" t="s">
        <v>11541</v>
      </c>
      <c r="J12112">
        <v>2019</v>
      </c>
      <c r="K12112">
        <v>653.15</v>
      </c>
      <c r="L12112">
        <v>32</v>
      </c>
      <c r="M12112">
        <v>1</v>
      </c>
      <c r="N12112">
        <f t="shared" si="480"/>
        <v>0</v>
      </c>
      <c r="O12112">
        <f t="shared" si="481"/>
        <v>0</v>
      </c>
      <c r="P12112" t="s">
        <v>12694</v>
      </c>
    </row>
    <row r="12113" spans="2:16" x14ac:dyDescent="0.25">
      <c r="B12113" t="s">
        <v>13457</v>
      </c>
      <c r="C12113" s="119" t="s">
        <v>60</v>
      </c>
      <c r="D12113" t="s">
        <v>11537</v>
      </c>
      <c r="E12113" t="s">
        <v>11530</v>
      </c>
      <c r="F12113" t="s">
        <v>11540</v>
      </c>
      <c r="G12113" t="s">
        <v>61</v>
      </c>
      <c r="H12113" t="s">
        <v>18</v>
      </c>
      <c r="I12113" t="s">
        <v>11541</v>
      </c>
      <c r="J12113">
        <v>2019</v>
      </c>
      <c r="K12113">
        <v>682.48</v>
      </c>
      <c r="L12113">
        <v>27</v>
      </c>
      <c r="M12113">
        <v>1</v>
      </c>
      <c r="N12113">
        <f t="shared" si="480"/>
        <v>0</v>
      </c>
      <c r="O12113">
        <f t="shared" si="481"/>
        <v>0</v>
      </c>
      <c r="P12113" t="s">
        <v>12694</v>
      </c>
    </row>
    <row r="12114" spans="2:16" x14ac:dyDescent="0.25">
      <c r="B12114" t="s">
        <v>13458</v>
      </c>
      <c r="C12114" s="119" t="s">
        <v>60</v>
      </c>
      <c r="D12114" t="s">
        <v>11537</v>
      </c>
      <c r="E12114" t="s">
        <v>11530</v>
      </c>
      <c r="F12114" t="s">
        <v>11540</v>
      </c>
      <c r="G12114" t="s">
        <v>61</v>
      </c>
      <c r="H12114" t="s">
        <v>18</v>
      </c>
      <c r="I12114" t="s">
        <v>11541</v>
      </c>
      <c r="J12114">
        <v>2019</v>
      </c>
      <c r="K12114">
        <v>680.48</v>
      </c>
      <c r="L12114">
        <v>16</v>
      </c>
      <c r="M12114">
        <v>1</v>
      </c>
      <c r="N12114">
        <f t="shared" ref="N12114:N12177" si="482">IF(K12114&lt;100,1,0)</f>
        <v>0</v>
      </c>
      <c r="O12114">
        <f t="shared" ref="O12114:O12177" si="483">IF(OR(L12114="",L12114&lt;=0),1,0)</f>
        <v>0</v>
      </c>
      <c r="P12114" t="s">
        <v>12694</v>
      </c>
    </row>
    <row r="12115" spans="2:16" x14ac:dyDescent="0.25">
      <c r="B12115" t="s">
        <v>13459</v>
      </c>
      <c r="C12115" s="119" t="s">
        <v>60</v>
      </c>
      <c r="D12115" t="s">
        <v>11542</v>
      </c>
      <c r="E12115" t="s">
        <v>11530</v>
      </c>
      <c r="F12115" t="s">
        <v>11540</v>
      </c>
      <c r="G12115" t="s">
        <v>61</v>
      </c>
      <c r="H12115" t="s">
        <v>18</v>
      </c>
      <c r="I12115" t="s">
        <v>11541</v>
      </c>
      <c r="J12115">
        <v>2019</v>
      </c>
      <c r="K12115">
        <v>685.25</v>
      </c>
      <c r="L12115">
        <v>30</v>
      </c>
      <c r="M12115">
        <v>1</v>
      </c>
      <c r="N12115">
        <f t="shared" si="482"/>
        <v>0</v>
      </c>
      <c r="O12115">
        <f t="shared" si="483"/>
        <v>0</v>
      </c>
      <c r="P12115" t="s">
        <v>12694</v>
      </c>
    </row>
    <row r="12116" spans="2:16" x14ac:dyDescent="0.25">
      <c r="B12116" t="s">
        <v>13460</v>
      </c>
      <c r="C12116" s="119" t="s">
        <v>60</v>
      </c>
      <c r="D12116" t="s">
        <v>11537</v>
      </c>
      <c r="E12116" t="s">
        <v>11530</v>
      </c>
      <c r="F12116" t="s">
        <v>11540</v>
      </c>
      <c r="G12116" t="s">
        <v>61</v>
      </c>
      <c r="H12116" t="s">
        <v>18</v>
      </c>
      <c r="I12116" t="s">
        <v>11541</v>
      </c>
      <c r="J12116">
        <v>2019</v>
      </c>
      <c r="K12116">
        <v>682.51</v>
      </c>
      <c r="L12116">
        <v>22</v>
      </c>
      <c r="M12116">
        <v>1</v>
      </c>
      <c r="N12116">
        <f t="shared" si="482"/>
        <v>0</v>
      </c>
      <c r="O12116">
        <f t="shared" si="483"/>
        <v>0</v>
      </c>
      <c r="P12116" t="s">
        <v>12694</v>
      </c>
    </row>
    <row r="12117" spans="2:16" x14ac:dyDescent="0.25">
      <c r="B12117" t="s">
        <v>13461</v>
      </c>
      <c r="C12117" s="119" t="s">
        <v>60</v>
      </c>
      <c r="D12117" t="s">
        <v>11537</v>
      </c>
      <c r="E12117" t="s">
        <v>11530</v>
      </c>
      <c r="F12117" t="s">
        <v>11540</v>
      </c>
      <c r="G12117" t="s">
        <v>61</v>
      </c>
      <c r="H12117" t="s">
        <v>18</v>
      </c>
      <c r="I12117" t="s">
        <v>11541</v>
      </c>
      <c r="J12117">
        <v>2019</v>
      </c>
      <c r="K12117">
        <v>650.84</v>
      </c>
      <c r="L12117">
        <v>26</v>
      </c>
      <c r="M12117">
        <v>1</v>
      </c>
      <c r="N12117">
        <f t="shared" si="482"/>
        <v>0</v>
      </c>
      <c r="O12117">
        <f t="shared" si="483"/>
        <v>0</v>
      </c>
      <c r="P12117" t="s">
        <v>12694</v>
      </c>
    </row>
    <row r="12118" spans="2:16" x14ac:dyDescent="0.25">
      <c r="B12118" t="s">
        <v>13462</v>
      </c>
      <c r="C12118" s="119" t="s">
        <v>60</v>
      </c>
      <c r="D12118" t="s">
        <v>11537</v>
      </c>
      <c r="E12118" t="s">
        <v>11530</v>
      </c>
      <c r="F12118" t="s">
        <v>11540</v>
      </c>
      <c r="G12118" t="s">
        <v>61</v>
      </c>
      <c r="H12118" t="s">
        <v>18</v>
      </c>
      <c r="I12118" t="s">
        <v>11541</v>
      </c>
      <c r="J12118">
        <v>2019</v>
      </c>
      <c r="K12118">
        <v>682.51</v>
      </c>
      <c r="L12118">
        <v>22</v>
      </c>
      <c r="M12118">
        <v>1</v>
      </c>
      <c r="N12118">
        <f t="shared" si="482"/>
        <v>0</v>
      </c>
      <c r="O12118">
        <f t="shared" si="483"/>
        <v>0</v>
      </c>
      <c r="P12118" t="s">
        <v>12694</v>
      </c>
    </row>
    <row r="12119" spans="2:16" x14ac:dyDescent="0.25">
      <c r="B12119" t="s">
        <v>13463</v>
      </c>
      <c r="C12119" s="119" t="s">
        <v>60</v>
      </c>
      <c r="D12119" t="s">
        <v>11537</v>
      </c>
      <c r="E12119" t="s">
        <v>11530</v>
      </c>
      <c r="F12119" t="s">
        <v>11540</v>
      </c>
      <c r="G12119" t="s">
        <v>61</v>
      </c>
      <c r="H12119" t="s">
        <v>18</v>
      </c>
      <c r="I12119" t="s">
        <v>11541</v>
      </c>
      <c r="J12119">
        <v>2019</v>
      </c>
      <c r="K12119">
        <v>650.11</v>
      </c>
      <c r="L12119">
        <v>22</v>
      </c>
      <c r="M12119">
        <v>1</v>
      </c>
      <c r="N12119">
        <f t="shared" si="482"/>
        <v>0</v>
      </c>
      <c r="O12119">
        <f t="shared" si="483"/>
        <v>0</v>
      </c>
      <c r="P12119" t="s">
        <v>12694</v>
      </c>
    </row>
    <row r="12120" spans="2:16" x14ac:dyDescent="0.25">
      <c r="B12120" t="s">
        <v>13464</v>
      </c>
      <c r="C12120" s="119" t="s">
        <v>60</v>
      </c>
      <c r="D12120" t="s">
        <v>11542</v>
      </c>
      <c r="E12120" t="s">
        <v>11530</v>
      </c>
      <c r="F12120" t="s">
        <v>11540</v>
      </c>
      <c r="G12120" t="s">
        <v>61</v>
      </c>
      <c r="H12120" t="s">
        <v>18</v>
      </c>
      <c r="I12120" t="s">
        <v>11541</v>
      </c>
      <c r="J12120">
        <v>2019</v>
      </c>
      <c r="K12120">
        <v>684.57</v>
      </c>
      <c r="L12120">
        <v>41</v>
      </c>
      <c r="M12120">
        <v>1</v>
      </c>
      <c r="N12120">
        <f t="shared" si="482"/>
        <v>0</v>
      </c>
      <c r="O12120">
        <f t="shared" si="483"/>
        <v>0</v>
      </c>
      <c r="P12120" t="s">
        <v>12694</v>
      </c>
    </row>
    <row r="12121" spans="2:16" x14ac:dyDescent="0.25">
      <c r="B12121" t="s">
        <v>13465</v>
      </c>
      <c r="C12121" s="119" t="s">
        <v>60</v>
      </c>
      <c r="D12121" t="s">
        <v>11537</v>
      </c>
      <c r="E12121" t="s">
        <v>11530</v>
      </c>
      <c r="F12121" t="s">
        <v>11540</v>
      </c>
      <c r="G12121" t="s">
        <v>61</v>
      </c>
      <c r="H12121" t="s">
        <v>18</v>
      </c>
      <c r="I12121" t="s">
        <v>11541</v>
      </c>
      <c r="J12121">
        <v>2019</v>
      </c>
      <c r="K12121">
        <v>649.05999999999995</v>
      </c>
      <c r="L12121">
        <v>21</v>
      </c>
      <c r="M12121">
        <v>1</v>
      </c>
      <c r="N12121">
        <f t="shared" si="482"/>
        <v>0</v>
      </c>
      <c r="O12121">
        <f t="shared" si="483"/>
        <v>0</v>
      </c>
      <c r="P12121" t="s">
        <v>12694</v>
      </c>
    </row>
    <row r="12122" spans="2:16" x14ac:dyDescent="0.25">
      <c r="B12122" t="s">
        <v>13466</v>
      </c>
      <c r="C12122" s="119" t="s">
        <v>60</v>
      </c>
      <c r="D12122" t="s">
        <v>11550</v>
      </c>
      <c r="E12122" t="s">
        <v>11530</v>
      </c>
      <c r="F12122" t="s">
        <v>11540</v>
      </c>
      <c r="G12122" t="s">
        <v>61</v>
      </c>
      <c r="H12122" t="s">
        <v>18</v>
      </c>
      <c r="I12122" t="s">
        <v>11541</v>
      </c>
      <c r="J12122">
        <v>2019</v>
      </c>
      <c r="K12122">
        <v>649.15</v>
      </c>
      <c r="L12122">
        <v>24</v>
      </c>
      <c r="M12122">
        <v>1</v>
      </c>
      <c r="N12122">
        <f t="shared" si="482"/>
        <v>0</v>
      </c>
      <c r="O12122">
        <f t="shared" si="483"/>
        <v>0</v>
      </c>
      <c r="P12122" t="s">
        <v>12694</v>
      </c>
    </row>
    <row r="12123" spans="2:16" x14ac:dyDescent="0.25">
      <c r="B12123" t="s">
        <v>13467</v>
      </c>
      <c r="C12123" s="119" t="s">
        <v>60</v>
      </c>
      <c r="D12123" t="s">
        <v>11550</v>
      </c>
      <c r="E12123" t="s">
        <v>11530</v>
      </c>
      <c r="F12123" t="s">
        <v>11540</v>
      </c>
      <c r="G12123" t="s">
        <v>61</v>
      </c>
      <c r="H12123" t="s">
        <v>18</v>
      </c>
      <c r="I12123" t="s">
        <v>11541</v>
      </c>
      <c r="J12123">
        <v>2019</v>
      </c>
      <c r="K12123">
        <v>649.15</v>
      </c>
      <c r="L12123">
        <v>24</v>
      </c>
      <c r="M12123">
        <v>1</v>
      </c>
      <c r="N12123">
        <f t="shared" si="482"/>
        <v>0</v>
      </c>
      <c r="O12123">
        <f t="shared" si="483"/>
        <v>0</v>
      </c>
      <c r="P12123" t="s">
        <v>12694</v>
      </c>
    </row>
    <row r="12124" spans="2:16" x14ac:dyDescent="0.25">
      <c r="B12124" t="s">
        <v>13468</v>
      </c>
      <c r="C12124" s="119" t="s">
        <v>60</v>
      </c>
      <c r="D12124" t="s">
        <v>11537</v>
      </c>
      <c r="E12124" t="s">
        <v>11530</v>
      </c>
      <c r="F12124" t="s">
        <v>11540</v>
      </c>
      <c r="G12124" t="s">
        <v>61</v>
      </c>
      <c r="H12124" t="s">
        <v>18</v>
      </c>
      <c r="I12124" t="s">
        <v>11541</v>
      </c>
      <c r="J12124">
        <v>2019</v>
      </c>
      <c r="K12124">
        <v>650.11</v>
      </c>
      <c r="L12124">
        <v>22</v>
      </c>
      <c r="M12124">
        <v>1</v>
      </c>
      <c r="N12124">
        <f t="shared" si="482"/>
        <v>0</v>
      </c>
      <c r="O12124">
        <f t="shared" si="483"/>
        <v>0</v>
      </c>
      <c r="P12124" t="s">
        <v>12694</v>
      </c>
    </row>
    <row r="12125" spans="2:16" x14ac:dyDescent="0.25">
      <c r="B12125" t="s">
        <v>13469</v>
      </c>
      <c r="C12125" s="119" t="s">
        <v>60</v>
      </c>
      <c r="D12125" t="s">
        <v>11539</v>
      </c>
      <c r="E12125" t="s">
        <v>11530</v>
      </c>
      <c r="F12125" t="s">
        <v>11540</v>
      </c>
      <c r="G12125" t="s">
        <v>61</v>
      </c>
      <c r="H12125" t="s">
        <v>18</v>
      </c>
      <c r="I12125" t="s">
        <v>11541</v>
      </c>
      <c r="J12125">
        <v>2019</v>
      </c>
      <c r="K12125">
        <v>648.95000000000005</v>
      </c>
      <c r="L12125">
        <v>9</v>
      </c>
      <c r="M12125">
        <v>1</v>
      </c>
      <c r="N12125">
        <f t="shared" si="482"/>
        <v>0</v>
      </c>
      <c r="O12125">
        <f t="shared" si="483"/>
        <v>0</v>
      </c>
      <c r="P12125" t="s">
        <v>12694</v>
      </c>
    </row>
    <row r="12126" spans="2:16" x14ac:dyDescent="0.25">
      <c r="B12126" t="s">
        <v>13470</v>
      </c>
      <c r="C12126" s="119" t="s">
        <v>60</v>
      </c>
      <c r="D12126" t="s">
        <v>11539</v>
      </c>
      <c r="E12126" t="s">
        <v>11530</v>
      </c>
      <c r="F12126" t="s">
        <v>11540</v>
      </c>
      <c r="G12126" t="s">
        <v>61</v>
      </c>
      <c r="H12126" t="s">
        <v>18</v>
      </c>
      <c r="I12126" t="s">
        <v>11541</v>
      </c>
      <c r="J12126">
        <v>2019</v>
      </c>
      <c r="K12126">
        <v>685.62</v>
      </c>
      <c r="L12126">
        <v>32</v>
      </c>
      <c r="M12126">
        <v>1</v>
      </c>
      <c r="N12126">
        <f t="shared" si="482"/>
        <v>0</v>
      </c>
      <c r="O12126">
        <f t="shared" si="483"/>
        <v>0</v>
      </c>
      <c r="P12126" t="s">
        <v>12694</v>
      </c>
    </row>
    <row r="12127" spans="2:16" x14ac:dyDescent="0.25">
      <c r="B12127" t="s">
        <v>13471</v>
      </c>
      <c r="C12127" s="119" t="s">
        <v>60</v>
      </c>
      <c r="D12127" t="s">
        <v>11537</v>
      </c>
      <c r="E12127" t="s">
        <v>11530</v>
      </c>
      <c r="F12127" t="s">
        <v>11540</v>
      </c>
      <c r="G12127" t="s">
        <v>61</v>
      </c>
      <c r="H12127" t="s">
        <v>18</v>
      </c>
      <c r="I12127" t="s">
        <v>11541</v>
      </c>
      <c r="J12127">
        <v>2019</v>
      </c>
      <c r="K12127">
        <v>680.21</v>
      </c>
      <c r="L12127">
        <v>17</v>
      </c>
      <c r="M12127">
        <v>1</v>
      </c>
      <c r="N12127">
        <f t="shared" si="482"/>
        <v>0</v>
      </c>
      <c r="O12127">
        <f t="shared" si="483"/>
        <v>0</v>
      </c>
      <c r="P12127" t="s">
        <v>12694</v>
      </c>
    </row>
    <row r="12128" spans="2:16" x14ac:dyDescent="0.25">
      <c r="B12128" t="s">
        <v>13472</v>
      </c>
      <c r="C12128" s="119" t="s">
        <v>60</v>
      </c>
      <c r="D12128" t="s">
        <v>11537</v>
      </c>
      <c r="E12128" t="s">
        <v>11530</v>
      </c>
      <c r="F12128" t="s">
        <v>11540</v>
      </c>
      <c r="G12128" t="s">
        <v>61</v>
      </c>
      <c r="H12128" t="s">
        <v>18</v>
      </c>
      <c r="I12128" t="s">
        <v>11541</v>
      </c>
      <c r="J12128">
        <v>2019</v>
      </c>
      <c r="K12128">
        <v>681.48</v>
      </c>
      <c r="L12128">
        <v>24</v>
      </c>
      <c r="M12128">
        <v>1</v>
      </c>
      <c r="N12128">
        <f t="shared" si="482"/>
        <v>0</v>
      </c>
      <c r="O12128">
        <f t="shared" si="483"/>
        <v>0</v>
      </c>
      <c r="P12128" t="s">
        <v>12694</v>
      </c>
    </row>
    <row r="12129" spans="2:16" x14ac:dyDescent="0.25">
      <c r="B12129" t="s">
        <v>13473</v>
      </c>
      <c r="C12129" s="119" t="s">
        <v>60</v>
      </c>
      <c r="D12129" t="s">
        <v>11537</v>
      </c>
      <c r="E12129" t="s">
        <v>11530</v>
      </c>
      <c r="F12129" t="s">
        <v>11540</v>
      </c>
      <c r="G12129" t="s">
        <v>61</v>
      </c>
      <c r="H12129" t="s">
        <v>18</v>
      </c>
      <c r="I12129" t="s">
        <v>11541</v>
      </c>
      <c r="J12129">
        <v>2019</v>
      </c>
      <c r="K12129">
        <v>681.48</v>
      </c>
      <c r="L12129">
        <v>24</v>
      </c>
      <c r="M12129">
        <v>1</v>
      </c>
      <c r="N12129">
        <f t="shared" si="482"/>
        <v>0</v>
      </c>
      <c r="O12129">
        <f t="shared" si="483"/>
        <v>0</v>
      </c>
      <c r="P12129" t="s">
        <v>12694</v>
      </c>
    </row>
    <row r="12130" spans="2:16" x14ac:dyDescent="0.25">
      <c r="B12130" t="s">
        <v>13474</v>
      </c>
      <c r="C12130" s="119" t="s">
        <v>60</v>
      </c>
      <c r="D12130" t="s">
        <v>11537</v>
      </c>
      <c r="E12130" t="s">
        <v>11530</v>
      </c>
      <c r="F12130" t="s">
        <v>11540</v>
      </c>
      <c r="G12130" t="s">
        <v>61</v>
      </c>
      <c r="H12130" t="s">
        <v>18</v>
      </c>
      <c r="I12130" t="s">
        <v>11541</v>
      </c>
      <c r="J12130">
        <v>2019</v>
      </c>
      <c r="K12130">
        <v>684.88</v>
      </c>
      <c r="L12130">
        <v>35</v>
      </c>
      <c r="M12130">
        <v>1</v>
      </c>
      <c r="N12130">
        <f t="shared" si="482"/>
        <v>0</v>
      </c>
      <c r="O12130">
        <f t="shared" si="483"/>
        <v>0</v>
      </c>
      <c r="P12130" t="s">
        <v>12694</v>
      </c>
    </row>
    <row r="12131" spans="2:16" x14ac:dyDescent="0.25">
      <c r="B12131" t="s">
        <v>13475</v>
      </c>
      <c r="C12131" s="119" t="s">
        <v>60</v>
      </c>
      <c r="D12131" t="s">
        <v>11537</v>
      </c>
      <c r="E12131" t="s">
        <v>11530</v>
      </c>
      <c r="F12131" t="s">
        <v>11540</v>
      </c>
      <c r="G12131" t="s">
        <v>61</v>
      </c>
      <c r="H12131" t="s">
        <v>18</v>
      </c>
      <c r="I12131" t="s">
        <v>11541</v>
      </c>
      <c r="J12131">
        <v>2019</v>
      </c>
      <c r="K12131">
        <v>681.85</v>
      </c>
      <c r="L12131">
        <v>26</v>
      </c>
      <c r="M12131">
        <v>1</v>
      </c>
      <c r="N12131">
        <f t="shared" si="482"/>
        <v>0</v>
      </c>
      <c r="O12131">
        <f t="shared" si="483"/>
        <v>0</v>
      </c>
      <c r="P12131" t="s">
        <v>12693</v>
      </c>
    </row>
    <row r="12132" spans="2:16" x14ac:dyDescent="0.25">
      <c r="B12132" t="s">
        <v>13476</v>
      </c>
      <c r="C12132" s="119" t="s">
        <v>60</v>
      </c>
      <c r="D12132" t="s">
        <v>11537</v>
      </c>
      <c r="E12132" t="s">
        <v>11530</v>
      </c>
      <c r="F12132" t="s">
        <v>11540</v>
      </c>
      <c r="G12132" t="s">
        <v>61</v>
      </c>
      <c r="H12132" t="s">
        <v>18</v>
      </c>
      <c r="I12132" t="s">
        <v>11541</v>
      </c>
      <c r="J12132">
        <v>2019</v>
      </c>
      <c r="K12132">
        <v>647.88</v>
      </c>
      <c r="L12132">
        <v>17</v>
      </c>
      <c r="M12132">
        <v>1</v>
      </c>
      <c r="N12132">
        <f t="shared" si="482"/>
        <v>0</v>
      </c>
      <c r="O12132">
        <f t="shared" si="483"/>
        <v>0</v>
      </c>
      <c r="P12132" t="s">
        <v>12693</v>
      </c>
    </row>
    <row r="12133" spans="2:16" x14ac:dyDescent="0.25">
      <c r="B12133" t="s">
        <v>13477</v>
      </c>
      <c r="C12133" s="119" t="s">
        <v>60</v>
      </c>
      <c r="D12133" t="s">
        <v>11537</v>
      </c>
      <c r="E12133" t="s">
        <v>11530</v>
      </c>
      <c r="F12133" t="s">
        <v>11540</v>
      </c>
      <c r="G12133" t="s">
        <v>61</v>
      </c>
      <c r="H12133" t="s">
        <v>18</v>
      </c>
      <c r="I12133" t="s">
        <v>11541</v>
      </c>
      <c r="J12133">
        <v>2019</v>
      </c>
      <c r="K12133">
        <v>680.39</v>
      </c>
      <c r="L12133">
        <v>18</v>
      </c>
      <c r="M12133">
        <v>1</v>
      </c>
      <c r="N12133">
        <f t="shared" si="482"/>
        <v>0</v>
      </c>
      <c r="O12133">
        <f t="shared" si="483"/>
        <v>0</v>
      </c>
      <c r="P12133" t="s">
        <v>12693</v>
      </c>
    </row>
    <row r="12134" spans="2:16" x14ac:dyDescent="0.25">
      <c r="B12134" t="s">
        <v>13478</v>
      </c>
      <c r="C12134" s="119" t="s">
        <v>60</v>
      </c>
      <c r="D12134" t="s">
        <v>11537</v>
      </c>
      <c r="E12134" t="s">
        <v>11530</v>
      </c>
      <c r="F12134" t="s">
        <v>11540</v>
      </c>
      <c r="G12134" t="s">
        <v>61</v>
      </c>
      <c r="H12134" t="s">
        <v>18</v>
      </c>
      <c r="I12134" t="s">
        <v>11541</v>
      </c>
      <c r="J12134">
        <v>2019</v>
      </c>
      <c r="K12134">
        <v>713.92</v>
      </c>
      <c r="L12134">
        <v>85</v>
      </c>
      <c r="M12134">
        <v>1</v>
      </c>
      <c r="N12134">
        <f t="shared" si="482"/>
        <v>0</v>
      </c>
      <c r="O12134">
        <f t="shared" si="483"/>
        <v>0</v>
      </c>
      <c r="P12134" t="s">
        <v>12694</v>
      </c>
    </row>
    <row r="12135" spans="2:16" x14ac:dyDescent="0.25">
      <c r="B12135" t="s">
        <v>13479</v>
      </c>
      <c r="C12135" s="119" t="s">
        <v>60</v>
      </c>
      <c r="D12135" t="s">
        <v>11539</v>
      </c>
      <c r="E12135" t="s">
        <v>11530</v>
      </c>
      <c r="F12135" t="s">
        <v>11540</v>
      </c>
      <c r="G12135" t="s">
        <v>61</v>
      </c>
      <c r="H12135" t="s">
        <v>18</v>
      </c>
      <c r="I12135" t="s">
        <v>11541</v>
      </c>
      <c r="J12135">
        <v>2019</v>
      </c>
      <c r="K12135">
        <v>692.33</v>
      </c>
      <c r="L12135">
        <v>31</v>
      </c>
      <c r="M12135">
        <v>1</v>
      </c>
      <c r="N12135">
        <f t="shared" si="482"/>
        <v>0</v>
      </c>
      <c r="O12135">
        <f t="shared" si="483"/>
        <v>0</v>
      </c>
      <c r="P12135" t="s">
        <v>12694</v>
      </c>
    </row>
    <row r="12136" spans="2:16" x14ac:dyDescent="0.25">
      <c r="B12136" t="s">
        <v>13480</v>
      </c>
      <c r="C12136" s="119" t="s">
        <v>60</v>
      </c>
      <c r="D12136" t="s">
        <v>11539</v>
      </c>
      <c r="E12136" t="s">
        <v>11530</v>
      </c>
      <c r="F12136" t="s">
        <v>11540</v>
      </c>
      <c r="G12136" t="s">
        <v>61</v>
      </c>
      <c r="H12136" t="s">
        <v>18</v>
      </c>
      <c r="I12136" t="s">
        <v>11541</v>
      </c>
      <c r="J12136">
        <v>2019</v>
      </c>
      <c r="K12136">
        <v>692.33</v>
      </c>
      <c r="L12136">
        <v>31</v>
      </c>
      <c r="M12136">
        <v>1</v>
      </c>
      <c r="N12136">
        <f t="shared" si="482"/>
        <v>0</v>
      </c>
      <c r="O12136">
        <f t="shared" si="483"/>
        <v>0</v>
      </c>
      <c r="P12136" t="s">
        <v>12694</v>
      </c>
    </row>
    <row r="12137" spans="2:16" x14ac:dyDescent="0.25">
      <c r="B12137" t="s">
        <v>13481</v>
      </c>
      <c r="C12137" s="119" t="s">
        <v>60</v>
      </c>
      <c r="D12137" t="s">
        <v>11537</v>
      </c>
      <c r="E12137" t="s">
        <v>11530</v>
      </c>
      <c r="F12137" t="s">
        <v>11540</v>
      </c>
      <c r="G12137" t="s">
        <v>61</v>
      </c>
      <c r="H12137" t="s">
        <v>18</v>
      </c>
      <c r="I12137" t="s">
        <v>11541</v>
      </c>
      <c r="J12137">
        <v>2019</v>
      </c>
      <c r="K12137">
        <v>659.54</v>
      </c>
      <c r="L12137">
        <v>31</v>
      </c>
      <c r="M12137">
        <v>1</v>
      </c>
      <c r="N12137">
        <f t="shared" si="482"/>
        <v>0</v>
      </c>
      <c r="O12137">
        <f t="shared" si="483"/>
        <v>0</v>
      </c>
      <c r="P12137" t="s">
        <v>12694</v>
      </c>
    </row>
    <row r="12138" spans="2:16" x14ac:dyDescent="0.25">
      <c r="B12138" t="s">
        <v>13482</v>
      </c>
      <c r="C12138" s="119" t="s">
        <v>60</v>
      </c>
      <c r="D12138" t="s">
        <v>11537</v>
      </c>
      <c r="E12138" t="s">
        <v>11530</v>
      </c>
      <c r="F12138" t="s">
        <v>11540</v>
      </c>
      <c r="G12138" t="s">
        <v>61</v>
      </c>
      <c r="H12138" t="s">
        <v>18</v>
      </c>
      <c r="I12138" t="s">
        <v>11541</v>
      </c>
      <c r="J12138">
        <v>2019</v>
      </c>
      <c r="K12138">
        <v>659.53</v>
      </c>
      <c r="L12138">
        <v>31</v>
      </c>
      <c r="M12138">
        <v>1</v>
      </c>
      <c r="N12138">
        <f t="shared" si="482"/>
        <v>0</v>
      </c>
      <c r="O12138">
        <f t="shared" si="483"/>
        <v>0</v>
      </c>
      <c r="P12138" t="s">
        <v>12694</v>
      </c>
    </row>
    <row r="12139" spans="2:16" x14ac:dyDescent="0.25">
      <c r="B12139" t="s">
        <v>13483</v>
      </c>
      <c r="C12139" s="119" t="s">
        <v>60</v>
      </c>
      <c r="D12139" t="s">
        <v>11539</v>
      </c>
      <c r="E12139" t="s">
        <v>11530</v>
      </c>
      <c r="F12139" t="s">
        <v>11540</v>
      </c>
      <c r="G12139" t="s">
        <v>61</v>
      </c>
      <c r="H12139" t="s">
        <v>18</v>
      </c>
      <c r="I12139" t="s">
        <v>11541</v>
      </c>
      <c r="J12139">
        <v>2019</v>
      </c>
      <c r="K12139">
        <v>634.29</v>
      </c>
      <c r="L12139">
        <v>29</v>
      </c>
      <c r="M12139">
        <v>1</v>
      </c>
      <c r="N12139">
        <f t="shared" si="482"/>
        <v>0</v>
      </c>
      <c r="O12139">
        <f t="shared" si="483"/>
        <v>0</v>
      </c>
      <c r="P12139" t="s">
        <v>12694</v>
      </c>
    </row>
    <row r="12140" spans="2:16" x14ac:dyDescent="0.25">
      <c r="B12140" t="s">
        <v>13484</v>
      </c>
      <c r="C12140" s="119" t="s">
        <v>60</v>
      </c>
      <c r="D12140" t="s">
        <v>11539</v>
      </c>
      <c r="E12140" t="s">
        <v>11530</v>
      </c>
      <c r="F12140" t="s">
        <v>11540</v>
      </c>
      <c r="G12140" t="s">
        <v>61</v>
      </c>
      <c r="H12140" t="s">
        <v>18</v>
      </c>
      <c r="I12140" t="s">
        <v>11541</v>
      </c>
      <c r="J12140">
        <v>2019</v>
      </c>
      <c r="K12140">
        <v>690.84</v>
      </c>
      <c r="L12140">
        <v>23</v>
      </c>
      <c r="M12140">
        <v>1</v>
      </c>
      <c r="N12140">
        <f t="shared" si="482"/>
        <v>0</v>
      </c>
      <c r="O12140">
        <f t="shared" si="483"/>
        <v>0</v>
      </c>
      <c r="P12140" t="s">
        <v>12694</v>
      </c>
    </row>
    <row r="12141" spans="2:16" x14ac:dyDescent="0.25">
      <c r="B12141" t="s">
        <v>13485</v>
      </c>
      <c r="C12141" s="119" t="s">
        <v>60</v>
      </c>
      <c r="D12141" t="s">
        <v>11539</v>
      </c>
      <c r="E12141" t="s">
        <v>11530</v>
      </c>
      <c r="F12141" t="s">
        <v>11540</v>
      </c>
      <c r="G12141" t="s">
        <v>61</v>
      </c>
      <c r="H12141" t="s">
        <v>18</v>
      </c>
      <c r="I12141" t="s">
        <v>11541</v>
      </c>
      <c r="J12141">
        <v>2019</v>
      </c>
      <c r="K12141">
        <v>692.33</v>
      </c>
      <c r="L12141">
        <v>31</v>
      </c>
      <c r="M12141">
        <v>1</v>
      </c>
      <c r="N12141">
        <f t="shared" si="482"/>
        <v>0</v>
      </c>
      <c r="O12141">
        <f t="shared" si="483"/>
        <v>0</v>
      </c>
      <c r="P12141" t="s">
        <v>12694</v>
      </c>
    </row>
    <row r="12142" spans="2:16" x14ac:dyDescent="0.25">
      <c r="B12142" t="s">
        <v>13486</v>
      </c>
      <c r="C12142" s="119" t="s">
        <v>60</v>
      </c>
      <c r="D12142" t="s">
        <v>11539</v>
      </c>
      <c r="E12142" t="s">
        <v>11530</v>
      </c>
      <c r="F12142" t="s">
        <v>11540</v>
      </c>
      <c r="G12142" t="s">
        <v>61</v>
      </c>
      <c r="H12142" t="s">
        <v>18</v>
      </c>
      <c r="I12142" t="s">
        <v>11541</v>
      </c>
      <c r="J12142">
        <v>2019</v>
      </c>
      <c r="K12142">
        <v>685.65</v>
      </c>
      <c r="L12142">
        <v>22</v>
      </c>
      <c r="M12142">
        <v>1</v>
      </c>
      <c r="N12142">
        <f t="shared" si="482"/>
        <v>0</v>
      </c>
      <c r="O12142">
        <f t="shared" si="483"/>
        <v>0</v>
      </c>
      <c r="P12142" t="s">
        <v>12694</v>
      </c>
    </row>
    <row r="12143" spans="2:16" x14ac:dyDescent="0.25">
      <c r="B12143" t="s">
        <v>13487</v>
      </c>
      <c r="C12143" s="119" t="s">
        <v>60</v>
      </c>
      <c r="D12143" t="s">
        <v>11537</v>
      </c>
      <c r="E12143" t="s">
        <v>11530</v>
      </c>
      <c r="F12143" t="s">
        <v>11540</v>
      </c>
      <c r="G12143" t="s">
        <v>61</v>
      </c>
      <c r="H12143" t="s">
        <v>18</v>
      </c>
      <c r="I12143" t="s">
        <v>11541</v>
      </c>
      <c r="J12143">
        <v>2019</v>
      </c>
      <c r="K12143">
        <v>648.23</v>
      </c>
      <c r="L12143">
        <v>19</v>
      </c>
      <c r="M12143">
        <v>1</v>
      </c>
      <c r="N12143">
        <f t="shared" si="482"/>
        <v>0</v>
      </c>
      <c r="O12143">
        <f t="shared" si="483"/>
        <v>0</v>
      </c>
      <c r="P12143" t="s">
        <v>12694</v>
      </c>
    </row>
    <row r="12144" spans="2:16" x14ac:dyDescent="0.25">
      <c r="B12144" t="s">
        <v>13488</v>
      </c>
      <c r="C12144" s="119" t="s">
        <v>60</v>
      </c>
      <c r="D12144" t="s">
        <v>11539</v>
      </c>
      <c r="E12144" t="s">
        <v>11530</v>
      </c>
      <c r="F12144" t="s">
        <v>11540</v>
      </c>
      <c r="G12144" t="s">
        <v>61</v>
      </c>
      <c r="H12144" t="s">
        <v>18</v>
      </c>
      <c r="I12144" t="s">
        <v>11541</v>
      </c>
      <c r="J12144">
        <v>2019</v>
      </c>
      <c r="K12144">
        <v>654.04</v>
      </c>
      <c r="L12144">
        <v>27</v>
      </c>
      <c r="M12144">
        <v>1</v>
      </c>
      <c r="N12144">
        <f t="shared" si="482"/>
        <v>0</v>
      </c>
      <c r="O12144">
        <f t="shared" si="483"/>
        <v>0</v>
      </c>
      <c r="P12144" t="s">
        <v>12694</v>
      </c>
    </row>
    <row r="12145" spans="2:16" x14ac:dyDescent="0.25">
      <c r="B12145" t="s">
        <v>13489</v>
      </c>
      <c r="C12145" s="119" t="s">
        <v>60</v>
      </c>
      <c r="D12145" t="s">
        <v>11537</v>
      </c>
      <c r="E12145" t="s">
        <v>11530</v>
      </c>
      <c r="F12145" t="s">
        <v>11540</v>
      </c>
      <c r="G12145" t="s">
        <v>61</v>
      </c>
      <c r="H12145" t="s">
        <v>18</v>
      </c>
      <c r="I12145" t="s">
        <v>11541</v>
      </c>
      <c r="J12145">
        <v>2019</v>
      </c>
      <c r="K12145">
        <v>690.65</v>
      </c>
      <c r="L12145">
        <v>22</v>
      </c>
      <c r="M12145">
        <v>1</v>
      </c>
      <c r="N12145">
        <f t="shared" si="482"/>
        <v>0</v>
      </c>
      <c r="O12145">
        <f t="shared" si="483"/>
        <v>0</v>
      </c>
      <c r="P12145" t="s">
        <v>12694</v>
      </c>
    </row>
    <row r="12146" spans="2:16" x14ac:dyDescent="0.25">
      <c r="B12146" t="s">
        <v>13490</v>
      </c>
      <c r="C12146" s="119" t="s">
        <v>60</v>
      </c>
      <c r="D12146" t="s">
        <v>11537</v>
      </c>
      <c r="E12146" t="s">
        <v>11530</v>
      </c>
      <c r="F12146" t="s">
        <v>11540</v>
      </c>
      <c r="G12146" t="s">
        <v>61</v>
      </c>
      <c r="H12146" t="s">
        <v>18</v>
      </c>
      <c r="I12146" t="s">
        <v>11541</v>
      </c>
      <c r="J12146">
        <v>2019</v>
      </c>
      <c r="K12146">
        <v>658.63</v>
      </c>
      <c r="L12146">
        <v>26</v>
      </c>
      <c r="M12146">
        <v>1</v>
      </c>
      <c r="N12146">
        <f t="shared" si="482"/>
        <v>0</v>
      </c>
      <c r="O12146">
        <f t="shared" si="483"/>
        <v>0</v>
      </c>
      <c r="P12146" t="s">
        <v>12694</v>
      </c>
    </row>
    <row r="12147" spans="2:16" x14ac:dyDescent="0.25">
      <c r="B12147" t="s">
        <v>13491</v>
      </c>
      <c r="C12147" s="119" t="s">
        <v>60</v>
      </c>
      <c r="D12147" t="s">
        <v>11542</v>
      </c>
      <c r="E12147" t="s">
        <v>11530</v>
      </c>
      <c r="F12147" t="s">
        <v>11540</v>
      </c>
      <c r="G12147" t="s">
        <v>61</v>
      </c>
      <c r="H12147" t="s">
        <v>18</v>
      </c>
      <c r="I12147" t="s">
        <v>11541</v>
      </c>
      <c r="J12147">
        <v>2019</v>
      </c>
      <c r="K12147">
        <v>689.51</v>
      </c>
      <c r="L12147">
        <v>26</v>
      </c>
      <c r="M12147">
        <v>1</v>
      </c>
      <c r="N12147">
        <f t="shared" si="482"/>
        <v>0</v>
      </c>
      <c r="O12147">
        <f t="shared" si="483"/>
        <v>0</v>
      </c>
      <c r="P12147" t="s">
        <v>12694</v>
      </c>
    </row>
    <row r="12148" spans="2:16" x14ac:dyDescent="0.25">
      <c r="B12148" t="s">
        <v>13492</v>
      </c>
      <c r="C12148" s="119" t="s">
        <v>60</v>
      </c>
      <c r="D12148" t="s">
        <v>11537</v>
      </c>
      <c r="E12148" t="s">
        <v>11530</v>
      </c>
      <c r="F12148" t="s">
        <v>11540</v>
      </c>
      <c r="G12148" t="s">
        <v>61</v>
      </c>
      <c r="H12148" t="s">
        <v>18</v>
      </c>
      <c r="I12148" t="s">
        <v>11541</v>
      </c>
      <c r="J12148">
        <v>2019</v>
      </c>
      <c r="K12148">
        <v>687.14</v>
      </c>
      <c r="L12148">
        <v>30</v>
      </c>
      <c r="M12148">
        <v>1</v>
      </c>
      <c r="N12148">
        <f t="shared" si="482"/>
        <v>0</v>
      </c>
      <c r="O12148">
        <f t="shared" si="483"/>
        <v>0</v>
      </c>
      <c r="P12148" t="s">
        <v>12694</v>
      </c>
    </row>
    <row r="12149" spans="2:16" x14ac:dyDescent="0.25">
      <c r="B12149" t="s">
        <v>13493</v>
      </c>
      <c r="C12149" s="119" t="s">
        <v>60</v>
      </c>
      <c r="D12149" t="s">
        <v>11537</v>
      </c>
      <c r="E12149" t="s">
        <v>11530</v>
      </c>
      <c r="F12149" t="s">
        <v>11540</v>
      </c>
      <c r="G12149" t="s">
        <v>61</v>
      </c>
      <c r="H12149" t="s">
        <v>18</v>
      </c>
      <c r="I12149" t="s">
        <v>11541</v>
      </c>
      <c r="J12149">
        <v>2019</v>
      </c>
      <c r="K12149">
        <v>800.12</v>
      </c>
      <c r="L12149">
        <v>16</v>
      </c>
      <c r="M12149">
        <v>1</v>
      </c>
      <c r="N12149">
        <f t="shared" si="482"/>
        <v>0</v>
      </c>
      <c r="O12149">
        <f t="shared" si="483"/>
        <v>0</v>
      </c>
      <c r="P12149" t="s">
        <v>12694</v>
      </c>
    </row>
    <row r="12150" spans="2:16" x14ac:dyDescent="0.25">
      <c r="B12150" t="s">
        <v>13494</v>
      </c>
      <c r="C12150" s="119" t="s">
        <v>60</v>
      </c>
      <c r="D12150" t="s">
        <v>11537</v>
      </c>
      <c r="E12150" t="s">
        <v>11530</v>
      </c>
      <c r="F12150" t="s">
        <v>11540</v>
      </c>
      <c r="G12150" t="s">
        <v>61</v>
      </c>
      <c r="H12150" t="s">
        <v>18</v>
      </c>
      <c r="I12150" t="s">
        <v>11541</v>
      </c>
      <c r="J12150">
        <v>2019</v>
      </c>
      <c r="K12150">
        <v>653.49</v>
      </c>
      <c r="L12150">
        <v>24</v>
      </c>
      <c r="M12150">
        <v>1</v>
      </c>
      <c r="N12150">
        <f t="shared" si="482"/>
        <v>0</v>
      </c>
      <c r="O12150">
        <f t="shared" si="483"/>
        <v>0</v>
      </c>
      <c r="P12150" t="s">
        <v>12694</v>
      </c>
    </row>
    <row r="12151" spans="2:16" x14ac:dyDescent="0.25">
      <c r="B12151" t="s">
        <v>13495</v>
      </c>
      <c r="C12151" s="119" t="s">
        <v>60</v>
      </c>
      <c r="D12151" t="s">
        <v>11537</v>
      </c>
      <c r="E12151" t="s">
        <v>11530</v>
      </c>
      <c r="F12151" t="s">
        <v>11540</v>
      </c>
      <c r="G12151" t="s">
        <v>61</v>
      </c>
      <c r="H12151" t="s">
        <v>18</v>
      </c>
      <c r="I12151" t="s">
        <v>11541</v>
      </c>
      <c r="J12151">
        <v>2019</v>
      </c>
      <c r="K12151">
        <v>653.11</v>
      </c>
      <c r="L12151">
        <v>22</v>
      </c>
      <c r="M12151">
        <v>1</v>
      </c>
      <c r="N12151">
        <f t="shared" si="482"/>
        <v>0</v>
      </c>
      <c r="O12151">
        <f t="shared" si="483"/>
        <v>0</v>
      </c>
      <c r="P12151" t="s">
        <v>12694</v>
      </c>
    </row>
    <row r="12152" spans="2:16" x14ac:dyDescent="0.25">
      <c r="B12152" t="s">
        <v>13496</v>
      </c>
      <c r="C12152" s="119" t="s">
        <v>60</v>
      </c>
      <c r="D12152" t="s">
        <v>11537</v>
      </c>
      <c r="E12152" t="s">
        <v>11530</v>
      </c>
      <c r="F12152" t="s">
        <v>11540</v>
      </c>
      <c r="G12152" t="s">
        <v>61</v>
      </c>
      <c r="H12152" t="s">
        <v>18</v>
      </c>
      <c r="I12152" t="s">
        <v>11541</v>
      </c>
      <c r="J12152">
        <v>2019</v>
      </c>
      <c r="K12152">
        <v>684.55</v>
      </c>
      <c r="L12152">
        <v>16</v>
      </c>
      <c r="M12152">
        <v>1</v>
      </c>
      <c r="N12152">
        <f t="shared" si="482"/>
        <v>0</v>
      </c>
      <c r="O12152">
        <f t="shared" si="483"/>
        <v>0</v>
      </c>
      <c r="P12152" t="s">
        <v>12694</v>
      </c>
    </row>
    <row r="12153" spans="2:16" x14ac:dyDescent="0.25">
      <c r="B12153" t="s">
        <v>13497</v>
      </c>
      <c r="C12153" s="119" t="s">
        <v>60</v>
      </c>
      <c r="D12153" t="s">
        <v>11537</v>
      </c>
      <c r="E12153" t="s">
        <v>11530</v>
      </c>
      <c r="F12153" t="s">
        <v>11540</v>
      </c>
      <c r="G12153" t="s">
        <v>61</v>
      </c>
      <c r="H12153" t="s">
        <v>18</v>
      </c>
      <c r="I12153" t="s">
        <v>11541</v>
      </c>
      <c r="J12153">
        <v>2019</v>
      </c>
      <c r="K12153">
        <v>686.03</v>
      </c>
      <c r="L12153">
        <v>24</v>
      </c>
      <c r="M12153">
        <v>1</v>
      </c>
      <c r="N12153">
        <f t="shared" si="482"/>
        <v>0</v>
      </c>
      <c r="O12153">
        <f t="shared" si="483"/>
        <v>0</v>
      </c>
      <c r="P12153" t="s">
        <v>12694</v>
      </c>
    </row>
    <row r="12154" spans="2:16" x14ac:dyDescent="0.25">
      <c r="B12154" t="s">
        <v>13498</v>
      </c>
      <c r="C12154" s="119" t="s">
        <v>60</v>
      </c>
      <c r="D12154" t="s">
        <v>11537</v>
      </c>
      <c r="E12154" t="s">
        <v>11530</v>
      </c>
      <c r="F12154" t="s">
        <v>11540</v>
      </c>
      <c r="G12154" t="s">
        <v>61</v>
      </c>
      <c r="H12154" t="s">
        <v>18</v>
      </c>
      <c r="I12154" t="s">
        <v>11541</v>
      </c>
      <c r="J12154">
        <v>2019</v>
      </c>
      <c r="K12154">
        <v>682.34</v>
      </c>
      <c r="L12154">
        <v>28</v>
      </c>
      <c r="M12154">
        <v>1</v>
      </c>
      <c r="N12154">
        <f t="shared" si="482"/>
        <v>0</v>
      </c>
      <c r="O12154">
        <f t="shared" si="483"/>
        <v>0</v>
      </c>
      <c r="P12154" t="s">
        <v>12694</v>
      </c>
    </row>
    <row r="12155" spans="2:16" x14ac:dyDescent="0.25">
      <c r="B12155" t="s">
        <v>13499</v>
      </c>
      <c r="C12155" s="119" t="s">
        <v>60</v>
      </c>
      <c r="D12155" t="s">
        <v>11542</v>
      </c>
      <c r="E12155" t="s">
        <v>11530</v>
      </c>
      <c r="F12155" t="s">
        <v>11540</v>
      </c>
      <c r="G12155" t="s">
        <v>61</v>
      </c>
      <c r="H12155" t="s">
        <v>18</v>
      </c>
      <c r="I12155" t="s">
        <v>11541</v>
      </c>
      <c r="J12155">
        <v>2019</v>
      </c>
      <c r="K12155">
        <v>681.57</v>
      </c>
      <c r="L12155">
        <v>24</v>
      </c>
      <c r="M12155">
        <v>1</v>
      </c>
      <c r="N12155">
        <f t="shared" si="482"/>
        <v>0</v>
      </c>
      <c r="O12155">
        <f t="shared" si="483"/>
        <v>0</v>
      </c>
      <c r="P12155" t="s">
        <v>12694</v>
      </c>
    </row>
    <row r="12156" spans="2:16" x14ac:dyDescent="0.25">
      <c r="B12156" t="s">
        <v>13500</v>
      </c>
      <c r="C12156" s="119" t="s">
        <v>60</v>
      </c>
      <c r="D12156" t="s">
        <v>11537</v>
      </c>
      <c r="E12156" t="s">
        <v>11530</v>
      </c>
      <c r="F12156" t="s">
        <v>11540</v>
      </c>
      <c r="G12156" t="s">
        <v>61</v>
      </c>
      <c r="H12156" t="s">
        <v>18</v>
      </c>
      <c r="I12156" t="s">
        <v>11541</v>
      </c>
      <c r="J12156">
        <v>2019</v>
      </c>
      <c r="K12156">
        <v>681.01</v>
      </c>
      <c r="L12156">
        <v>21</v>
      </c>
      <c r="M12156">
        <v>1</v>
      </c>
      <c r="N12156">
        <f t="shared" si="482"/>
        <v>0</v>
      </c>
      <c r="O12156">
        <f t="shared" si="483"/>
        <v>0</v>
      </c>
      <c r="P12156" t="s">
        <v>12694</v>
      </c>
    </row>
    <row r="12157" spans="2:16" x14ac:dyDescent="0.25">
      <c r="B12157" t="s">
        <v>13501</v>
      </c>
      <c r="C12157" s="119" t="s">
        <v>60</v>
      </c>
      <c r="D12157" t="s">
        <v>11537</v>
      </c>
      <c r="E12157" t="s">
        <v>11530</v>
      </c>
      <c r="F12157" t="s">
        <v>11540</v>
      </c>
      <c r="G12157" t="s">
        <v>61</v>
      </c>
      <c r="H12157" t="s">
        <v>18</v>
      </c>
      <c r="I12157" t="s">
        <v>11541</v>
      </c>
      <c r="J12157">
        <v>2019</v>
      </c>
      <c r="K12157">
        <v>681.01</v>
      </c>
      <c r="L12157">
        <v>21</v>
      </c>
      <c r="M12157">
        <v>1</v>
      </c>
      <c r="N12157">
        <f t="shared" si="482"/>
        <v>0</v>
      </c>
      <c r="O12157">
        <f t="shared" si="483"/>
        <v>0</v>
      </c>
      <c r="P12157" t="s">
        <v>12694</v>
      </c>
    </row>
    <row r="12158" spans="2:16" x14ac:dyDescent="0.25">
      <c r="B12158" t="s">
        <v>13502</v>
      </c>
      <c r="C12158" s="119" t="s">
        <v>60</v>
      </c>
      <c r="D12158" t="s">
        <v>11537</v>
      </c>
      <c r="E12158" t="s">
        <v>11530</v>
      </c>
      <c r="F12158" t="s">
        <v>11540</v>
      </c>
      <c r="G12158" t="s">
        <v>61</v>
      </c>
      <c r="H12158" t="s">
        <v>18</v>
      </c>
      <c r="I12158" t="s">
        <v>11541</v>
      </c>
      <c r="J12158">
        <v>2019</v>
      </c>
      <c r="K12158">
        <v>649.04</v>
      </c>
      <c r="L12158">
        <v>23</v>
      </c>
      <c r="M12158">
        <v>1</v>
      </c>
      <c r="N12158">
        <f t="shared" si="482"/>
        <v>0</v>
      </c>
      <c r="O12158">
        <f t="shared" si="483"/>
        <v>0</v>
      </c>
      <c r="P12158" t="s">
        <v>12694</v>
      </c>
    </row>
    <row r="12159" spans="2:16" x14ac:dyDescent="0.25">
      <c r="B12159" t="s">
        <v>13503</v>
      </c>
      <c r="C12159" s="119" t="s">
        <v>60</v>
      </c>
      <c r="D12159" t="s">
        <v>11537</v>
      </c>
      <c r="E12159" t="s">
        <v>11530</v>
      </c>
      <c r="F12159" t="s">
        <v>11540</v>
      </c>
      <c r="G12159" t="s">
        <v>61</v>
      </c>
      <c r="H12159" t="s">
        <v>18</v>
      </c>
      <c r="I12159" t="s">
        <v>11541</v>
      </c>
      <c r="J12159">
        <v>2019</v>
      </c>
      <c r="K12159">
        <v>649.04</v>
      </c>
      <c r="L12159">
        <v>23</v>
      </c>
      <c r="M12159">
        <v>1</v>
      </c>
      <c r="N12159">
        <f t="shared" si="482"/>
        <v>0</v>
      </c>
      <c r="O12159">
        <f t="shared" si="483"/>
        <v>0</v>
      </c>
      <c r="P12159" t="s">
        <v>12694</v>
      </c>
    </row>
    <row r="12160" spans="2:16" x14ac:dyDescent="0.25">
      <c r="B12160" t="s">
        <v>13504</v>
      </c>
      <c r="C12160" s="119" t="s">
        <v>60</v>
      </c>
      <c r="D12160" t="s">
        <v>11537</v>
      </c>
      <c r="E12160" t="s">
        <v>11530</v>
      </c>
      <c r="F12160" t="s">
        <v>11540</v>
      </c>
      <c r="G12160" t="s">
        <v>61</v>
      </c>
      <c r="H12160" t="s">
        <v>18</v>
      </c>
      <c r="I12160" t="s">
        <v>11541</v>
      </c>
      <c r="J12160">
        <v>2019</v>
      </c>
      <c r="K12160">
        <v>653.11</v>
      </c>
      <c r="L12160">
        <v>22</v>
      </c>
      <c r="M12160">
        <v>1</v>
      </c>
      <c r="N12160">
        <f t="shared" si="482"/>
        <v>0</v>
      </c>
      <c r="O12160">
        <f t="shared" si="483"/>
        <v>0</v>
      </c>
      <c r="P12160" t="s">
        <v>12694</v>
      </c>
    </row>
    <row r="12161" spans="2:16" x14ac:dyDescent="0.25">
      <c r="B12161" t="s">
        <v>13505</v>
      </c>
      <c r="C12161" s="119" t="s">
        <v>60</v>
      </c>
      <c r="D12161" t="s">
        <v>11537</v>
      </c>
      <c r="E12161" t="s">
        <v>11530</v>
      </c>
      <c r="F12161" t="s">
        <v>11540</v>
      </c>
      <c r="G12161" t="s">
        <v>61</v>
      </c>
      <c r="H12161" t="s">
        <v>18</v>
      </c>
      <c r="I12161" t="s">
        <v>11541</v>
      </c>
      <c r="J12161">
        <v>2019</v>
      </c>
      <c r="K12161">
        <v>681.38</v>
      </c>
      <c r="L12161">
        <v>23</v>
      </c>
      <c r="M12161">
        <v>1</v>
      </c>
      <c r="N12161">
        <f t="shared" si="482"/>
        <v>0</v>
      </c>
      <c r="O12161">
        <f t="shared" si="483"/>
        <v>0</v>
      </c>
      <c r="P12161" t="s">
        <v>12694</v>
      </c>
    </row>
    <row r="12162" spans="2:16" x14ac:dyDescent="0.25">
      <c r="B12162" t="s">
        <v>13506</v>
      </c>
      <c r="C12162" s="119" t="s">
        <v>60</v>
      </c>
      <c r="D12162" t="s">
        <v>11537</v>
      </c>
      <c r="E12162" t="s">
        <v>11530</v>
      </c>
      <c r="F12162" t="s">
        <v>11540</v>
      </c>
      <c r="G12162" t="s">
        <v>61</v>
      </c>
      <c r="H12162" t="s">
        <v>18</v>
      </c>
      <c r="I12162" t="s">
        <v>11541</v>
      </c>
      <c r="J12162">
        <v>2019</v>
      </c>
      <c r="K12162">
        <v>649.97</v>
      </c>
      <c r="L12162">
        <v>28</v>
      </c>
      <c r="M12162">
        <v>1</v>
      </c>
      <c r="N12162">
        <f t="shared" si="482"/>
        <v>0</v>
      </c>
      <c r="O12162">
        <f t="shared" si="483"/>
        <v>0</v>
      </c>
      <c r="P12162" t="s">
        <v>12694</v>
      </c>
    </row>
    <row r="12163" spans="2:16" x14ac:dyDescent="0.25">
      <c r="B12163" t="s">
        <v>13507</v>
      </c>
      <c r="C12163" s="119" t="s">
        <v>60</v>
      </c>
      <c r="D12163" t="s">
        <v>11542</v>
      </c>
      <c r="E12163" t="s">
        <v>11530</v>
      </c>
      <c r="F12163" t="s">
        <v>11540</v>
      </c>
      <c r="G12163" t="s">
        <v>61</v>
      </c>
      <c r="H12163" t="s">
        <v>18</v>
      </c>
      <c r="I12163" t="s">
        <v>11541</v>
      </c>
      <c r="J12163">
        <v>2019</v>
      </c>
      <c r="K12163">
        <v>655.81</v>
      </c>
      <c r="L12163">
        <v>35</v>
      </c>
      <c r="M12163">
        <v>1</v>
      </c>
      <c r="N12163">
        <f t="shared" si="482"/>
        <v>0</v>
      </c>
      <c r="O12163">
        <f t="shared" si="483"/>
        <v>0</v>
      </c>
      <c r="P12163" t="s">
        <v>12693</v>
      </c>
    </row>
    <row r="12164" spans="2:16" x14ac:dyDescent="0.25">
      <c r="B12164" t="s">
        <v>13508</v>
      </c>
      <c r="C12164" s="119" t="s">
        <v>60</v>
      </c>
      <c r="D12164" t="s">
        <v>11550</v>
      </c>
      <c r="E12164" t="s">
        <v>11530</v>
      </c>
      <c r="F12164" t="s">
        <v>11540</v>
      </c>
      <c r="G12164" t="s">
        <v>61</v>
      </c>
      <c r="H12164" t="s">
        <v>18</v>
      </c>
      <c r="I12164" t="s">
        <v>11541</v>
      </c>
      <c r="J12164">
        <v>2019</v>
      </c>
      <c r="K12164">
        <v>648.12</v>
      </c>
      <c r="L12164">
        <v>18</v>
      </c>
      <c r="M12164">
        <v>1</v>
      </c>
      <c r="N12164">
        <f t="shared" si="482"/>
        <v>0</v>
      </c>
      <c r="O12164">
        <f t="shared" si="483"/>
        <v>0</v>
      </c>
      <c r="P12164" t="s">
        <v>12694</v>
      </c>
    </row>
    <row r="12165" spans="2:16" x14ac:dyDescent="0.25">
      <c r="B12165" t="s">
        <v>13509</v>
      </c>
      <c r="C12165" s="119" t="s">
        <v>60</v>
      </c>
      <c r="D12165" t="s">
        <v>11537</v>
      </c>
      <c r="E12165" t="s">
        <v>11530</v>
      </c>
      <c r="F12165" t="s">
        <v>11540</v>
      </c>
      <c r="G12165" t="s">
        <v>61</v>
      </c>
      <c r="H12165" t="s">
        <v>18</v>
      </c>
      <c r="I12165" t="s">
        <v>11541</v>
      </c>
      <c r="J12165">
        <v>2019</v>
      </c>
      <c r="K12165">
        <v>683.45</v>
      </c>
      <c r="L12165">
        <v>24</v>
      </c>
      <c r="M12165">
        <v>1</v>
      </c>
      <c r="N12165">
        <f t="shared" si="482"/>
        <v>0</v>
      </c>
      <c r="O12165">
        <f t="shared" si="483"/>
        <v>0</v>
      </c>
      <c r="P12165" t="s">
        <v>12694</v>
      </c>
    </row>
    <row r="12166" spans="2:16" x14ac:dyDescent="0.25">
      <c r="B12166" t="s">
        <v>13510</v>
      </c>
      <c r="C12166" s="119" t="s">
        <v>60</v>
      </c>
      <c r="D12166" t="s">
        <v>11537</v>
      </c>
      <c r="E12166" t="s">
        <v>11530</v>
      </c>
      <c r="F12166" t="s">
        <v>11540</v>
      </c>
      <c r="G12166" t="s">
        <v>61</v>
      </c>
      <c r="H12166" t="s">
        <v>18</v>
      </c>
      <c r="I12166" t="s">
        <v>11541</v>
      </c>
      <c r="J12166">
        <v>2019</v>
      </c>
      <c r="K12166">
        <v>651.02</v>
      </c>
      <c r="L12166">
        <v>24</v>
      </c>
      <c r="M12166">
        <v>1</v>
      </c>
      <c r="N12166">
        <f t="shared" si="482"/>
        <v>0</v>
      </c>
      <c r="O12166">
        <f t="shared" si="483"/>
        <v>0</v>
      </c>
      <c r="P12166" t="s">
        <v>12694</v>
      </c>
    </row>
    <row r="12167" spans="2:16" x14ac:dyDescent="0.25">
      <c r="B12167" t="s">
        <v>13511</v>
      </c>
      <c r="C12167" s="119" t="s">
        <v>60</v>
      </c>
      <c r="D12167" t="s">
        <v>11537</v>
      </c>
      <c r="E12167" t="s">
        <v>11530</v>
      </c>
      <c r="F12167" t="s">
        <v>11540</v>
      </c>
      <c r="G12167" t="s">
        <v>61</v>
      </c>
      <c r="H12167" t="s">
        <v>18</v>
      </c>
      <c r="I12167" t="s">
        <v>11541</v>
      </c>
      <c r="J12167">
        <v>2019</v>
      </c>
      <c r="K12167">
        <v>651.76</v>
      </c>
      <c r="L12167">
        <v>28</v>
      </c>
      <c r="M12167">
        <v>1</v>
      </c>
      <c r="N12167">
        <f t="shared" si="482"/>
        <v>0</v>
      </c>
      <c r="O12167">
        <f t="shared" si="483"/>
        <v>0</v>
      </c>
      <c r="P12167" t="s">
        <v>12694</v>
      </c>
    </row>
    <row r="12168" spans="2:16" x14ac:dyDescent="0.25">
      <c r="B12168" t="s">
        <v>13512</v>
      </c>
      <c r="C12168" s="119" t="s">
        <v>60</v>
      </c>
      <c r="D12168" t="s">
        <v>11539</v>
      </c>
      <c r="E12168" t="s">
        <v>11530</v>
      </c>
      <c r="F12168" t="s">
        <v>11540</v>
      </c>
      <c r="G12168" t="s">
        <v>61</v>
      </c>
      <c r="H12168" t="s">
        <v>18</v>
      </c>
      <c r="I12168" t="s">
        <v>11541</v>
      </c>
      <c r="J12168">
        <v>2019</v>
      </c>
      <c r="K12168">
        <v>684.74</v>
      </c>
      <c r="L12168">
        <v>31</v>
      </c>
      <c r="M12168">
        <v>1</v>
      </c>
      <c r="N12168">
        <f t="shared" si="482"/>
        <v>0</v>
      </c>
      <c r="O12168">
        <f t="shared" si="483"/>
        <v>0</v>
      </c>
      <c r="P12168" t="s">
        <v>12694</v>
      </c>
    </row>
    <row r="12169" spans="2:16" x14ac:dyDescent="0.25">
      <c r="B12169" t="s">
        <v>13513</v>
      </c>
      <c r="C12169" s="119" t="s">
        <v>60</v>
      </c>
      <c r="D12169" t="s">
        <v>11537</v>
      </c>
      <c r="E12169" t="s">
        <v>11530</v>
      </c>
      <c r="F12169" t="s">
        <v>11540</v>
      </c>
      <c r="G12169" t="s">
        <v>61</v>
      </c>
      <c r="H12169" t="s">
        <v>18</v>
      </c>
      <c r="I12169" t="s">
        <v>11541</v>
      </c>
      <c r="J12169">
        <v>2019</v>
      </c>
      <c r="K12169">
        <v>651.41</v>
      </c>
      <c r="L12169">
        <v>26</v>
      </c>
      <c r="M12169">
        <v>1</v>
      </c>
      <c r="N12169">
        <f t="shared" si="482"/>
        <v>0</v>
      </c>
      <c r="O12169">
        <f t="shared" si="483"/>
        <v>0</v>
      </c>
      <c r="P12169" t="s">
        <v>12694</v>
      </c>
    </row>
    <row r="12170" spans="2:16" x14ac:dyDescent="0.25">
      <c r="B12170" t="s">
        <v>13514</v>
      </c>
      <c r="C12170" s="119" t="s">
        <v>60</v>
      </c>
      <c r="D12170" t="s">
        <v>11537</v>
      </c>
      <c r="E12170" t="s">
        <v>11530</v>
      </c>
      <c r="F12170" t="s">
        <v>11540</v>
      </c>
      <c r="G12170" t="s">
        <v>61</v>
      </c>
      <c r="H12170" t="s">
        <v>18</v>
      </c>
      <c r="I12170" t="s">
        <v>11541</v>
      </c>
      <c r="J12170">
        <v>2019</v>
      </c>
      <c r="K12170">
        <v>682.34</v>
      </c>
      <c r="L12170">
        <v>18</v>
      </c>
      <c r="M12170">
        <v>1</v>
      </c>
      <c r="N12170">
        <f t="shared" si="482"/>
        <v>0</v>
      </c>
      <c r="O12170">
        <f t="shared" si="483"/>
        <v>0</v>
      </c>
      <c r="P12170" t="s">
        <v>12694</v>
      </c>
    </row>
    <row r="12171" spans="2:16" x14ac:dyDescent="0.25">
      <c r="B12171" t="s">
        <v>13515</v>
      </c>
      <c r="C12171" s="119" t="s">
        <v>60</v>
      </c>
      <c r="D12171" t="s">
        <v>11537</v>
      </c>
      <c r="E12171" t="s">
        <v>11530</v>
      </c>
      <c r="F12171" t="s">
        <v>11540</v>
      </c>
      <c r="G12171" t="s">
        <v>61</v>
      </c>
      <c r="H12171" t="s">
        <v>18</v>
      </c>
      <c r="I12171" t="s">
        <v>11541</v>
      </c>
      <c r="J12171">
        <v>2019</v>
      </c>
      <c r="K12171">
        <v>653.61</v>
      </c>
      <c r="L12171">
        <v>38</v>
      </c>
      <c r="M12171">
        <v>1</v>
      </c>
      <c r="N12171">
        <f t="shared" si="482"/>
        <v>0</v>
      </c>
      <c r="O12171">
        <f t="shared" si="483"/>
        <v>0</v>
      </c>
      <c r="P12171" t="s">
        <v>12694</v>
      </c>
    </row>
    <row r="12172" spans="2:16" x14ac:dyDescent="0.25">
      <c r="B12172" t="s">
        <v>13516</v>
      </c>
      <c r="C12172" s="119" t="s">
        <v>60</v>
      </c>
      <c r="D12172" t="s">
        <v>11537</v>
      </c>
      <c r="E12172" t="s">
        <v>11530</v>
      </c>
      <c r="F12172" t="s">
        <v>11540</v>
      </c>
      <c r="G12172" t="s">
        <v>61</v>
      </c>
      <c r="H12172" t="s">
        <v>18</v>
      </c>
      <c r="I12172" t="s">
        <v>11541</v>
      </c>
      <c r="J12172">
        <v>2019</v>
      </c>
      <c r="K12172">
        <v>683.45</v>
      </c>
      <c r="L12172">
        <v>24</v>
      </c>
      <c r="M12172">
        <v>1</v>
      </c>
      <c r="N12172">
        <f t="shared" si="482"/>
        <v>0</v>
      </c>
      <c r="O12172">
        <f t="shared" si="483"/>
        <v>0</v>
      </c>
      <c r="P12172" t="s">
        <v>12694</v>
      </c>
    </row>
    <row r="12173" spans="2:16" x14ac:dyDescent="0.25">
      <c r="B12173" t="s">
        <v>13517</v>
      </c>
      <c r="C12173" s="119" t="s">
        <v>60</v>
      </c>
      <c r="D12173" t="s">
        <v>11537</v>
      </c>
      <c r="E12173" t="s">
        <v>11530</v>
      </c>
      <c r="F12173" t="s">
        <v>11540</v>
      </c>
      <c r="G12173" t="s">
        <v>61</v>
      </c>
      <c r="H12173" t="s">
        <v>18</v>
      </c>
      <c r="I12173" t="s">
        <v>11541</v>
      </c>
      <c r="J12173">
        <v>2019</v>
      </c>
      <c r="K12173">
        <v>683.09</v>
      </c>
      <c r="L12173">
        <v>25</v>
      </c>
      <c r="M12173">
        <v>1</v>
      </c>
      <c r="N12173">
        <f t="shared" si="482"/>
        <v>0</v>
      </c>
      <c r="O12173">
        <f t="shared" si="483"/>
        <v>0</v>
      </c>
      <c r="P12173" t="s">
        <v>12694</v>
      </c>
    </row>
    <row r="12174" spans="2:16" x14ac:dyDescent="0.25">
      <c r="B12174" t="s">
        <v>13518</v>
      </c>
      <c r="C12174" s="119" t="s">
        <v>60</v>
      </c>
      <c r="D12174" t="s">
        <v>11550</v>
      </c>
      <c r="E12174" t="s">
        <v>11530</v>
      </c>
      <c r="F12174" t="s">
        <v>11540</v>
      </c>
      <c r="G12174" t="s">
        <v>61</v>
      </c>
      <c r="H12174" t="s">
        <v>18</v>
      </c>
      <c r="I12174" t="s">
        <v>11533</v>
      </c>
      <c r="J12174">
        <v>2019</v>
      </c>
      <c r="K12174">
        <v>667.82</v>
      </c>
      <c r="L12174">
        <v>55</v>
      </c>
      <c r="M12174">
        <v>1</v>
      </c>
      <c r="N12174">
        <f t="shared" si="482"/>
        <v>0</v>
      </c>
      <c r="O12174">
        <f t="shared" si="483"/>
        <v>0</v>
      </c>
      <c r="P12174" t="s">
        <v>12694</v>
      </c>
    </row>
    <row r="12175" spans="2:16" x14ac:dyDescent="0.25">
      <c r="B12175" t="s">
        <v>13519</v>
      </c>
      <c r="C12175" s="119" t="s">
        <v>60</v>
      </c>
      <c r="D12175" t="s">
        <v>11537</v>
      </c>
      <c r="E12175" t="s">
        <v>11530</v>
      </c>
      <c r="F12175" t="s">
        <v>11540</v>
      </c>
      <c r="G12175" t="s">
        <v>61</v>
      </c>
      <c r="H12175" t="s">
        <v>18</v>
      </c>
      <c r="I12175" t="s">
        <v>11541</v>
      </c>
      <c r="J12175">
        <v>2019</v>
      </c>
      <c r="K12175">
        <v>684.2</v>
      </c>
      <c r="L12175">
        <v>31</v>
      </c>
      <c r="M12175">
        <v>1</v>
      </c>
      <c r="N12175">
        <f t="shared" si="482"/>
        <v>0</v>
      </c>
      <c r="O12175">
        <f t="shared" si="483"/>
        <v>0</v>
      </c>
      <c r="P12175" t="s">
        <v>12694</v>
      </c>
    </row>
    <row r="12176" spans="2:16" x14ac:dyDescent="0.25">
      <c r="B12176" t="s">
        <v>13520</v>
      </c>
      <c r="C12176" s="119" t="s">
        <v>60</v>
      </c>
      <c r="D12176" t="s">
        <v>11539</v>
      </c>
      <c r="E12176" t="s">
        <v>11530</v>
      </c>
      <c r="F12176" t="s">
        <v>11540</v>
      </c>
      <c r="G12176" t="s">
        <v>61</v>
      </c>
      <c r="H12176" t="s">
        <v>18</v>
      </c>
      <c r="I12176" t="s">
        <v>11541</v>
      </c>
      <c r="J12176">
        <v>2019</v>
      </c>
      <c r="K12176">
        <v>652.30999999999995</v>
      </c>
      <c r="L12176">
        <v>27</v>
      </c>
      <c r="M12176">
        <v>1</v>
      </c>
      <c r="N12176">
        <f t="shared" si="482"/>
        <v>0</v>
      </c>
      <c r="O12176">
        <f t="shared" si="483"/>
        <v>0</v>
      </c>
      <c r="P12176" t="s">
        <v>12694</v>
      </c>
    </row>
    <row r="12177" spans="2:16" x14ac:dyDescent="0.25">
      <c r="B12177" t="s">
        <v>13521</v>
      </c>
      <c r="C12177" s="119" t="s">
        <v>60</v>
      </c>
      <c r="D12177" t="s">
        <v>11539</v>
      </c>
      <c r="E12177" t="s">
        <v>11530</v>
      </c>
      <c r="F12177" t="s">
        <v>11540</v>
      </c>
      <c r="G12177" t="s">
        <v>61</v>
      </c>
      <c r="H12177" t="s">
        <v>18</v>
      </c>
      <c r="I12177" t="s">
        <v>11541</v>
      </c>
      <c r="J12177">
        <v>2019</v>
      </c>
      <c r="K12177">
        <v>652.5</v>
      </c>
      <c r="L12177">
        <v>28</v>
      </c>
      <c r="M12177">
        <v>1</v>
      </c>
      <c r="N12177">
        <f t="shared" si="482"/>
        <v>0</v>
      </c>
      <c r="O12177">
        <f t="shared" si="483"/>
        <v>0</v>
      </c>
      <c r="P12177" t="s">
        <v>12694</v>
      </c>
    </row>
    <row r="12178" spans="2:16" x14ac:dyDescent="0.25">
      <c r="B12178" t="s">
        <v>13522</v>
      </c>
      <c r="C12178" s="119" t="s">
        <v>60</v>
      </c>
      <c r="D12178" t="s">
        <v>11550</v>
      </c>
      <c r="E12178" t="s">
        <v>11530</v>
      </c>
      <c r="F12178" t="s">
        <v>11540</v>
      </c>
      <c r="G12178" t="s">
        <v>61</v>
      </c>
      <c r="H12178" t="s">
        <v>18</v>
      </c>
      <c r="I12178" t="s">
        <v>11541</v>
      </c>
      <c r="J12178">
        <v>2019</v>
      </c>
      <c r="K12178">
        <v>902.5</v>
      </c>
      <c r="L12178">
        <v>32</v>
      </c>
      <c r="M12178">
        <v>1</v>
      </c>
      <c r="N12178">
        <f t="shared" ref="N12178:N12241" si="484">IF(K12178&lt;100,1,0)</f>
        <v>0</v>
      </c>
      <c r="O12178">
        <f t="shared" ref="O12178:O12241" si="485">IF(OR(L12178="",L12178&lt;=0),1,0)</f>
        <v>0</v>
      </c>
      <c r="P12178" t="s">
        <v>12694</v>
      </c>
    </row>
    <row r="12179" spans="2:16" x14ac:dyDescent="0.25">
      <c r="B12179" t="s">
        <v>13523</v>
      </c>
      <c r="C12179" s="119" t="s">
        <v>60</v>
      </c>
      <c r="D12179" t="s">
        <v>11550</v>
      </c>
      <c r="E12179" t="s">
        <v>11530</v>
      </c>
      <c r="F12179" t="s">
        <v>11540</v>
      </c>
      <c r="G12179" t="s">
        <v>61</v>
      </c>
      <c r="H12179" t="s">
        <v>18</v>
      </c>
      <c r="I12179" t="s">
        <v>11541</v>
      </c>
      <c r="J12179">
        <v>2019</v>
      </c>
      <c r="K12179">
        <v>651.99</v>
      </c>
      <c r="L12179">
        <v>32</v>
      </c>
      <c r="M12179">
        <v>1</v>
      </c>
      <c r="N12179">
        <f t="shared" si="484"/>
        <v>0</v>
      </c>
      <c r="O12179">
        <f t="shared" si="485"/>
        <v>0</v>
      </c>
      <c r="P12179" t="s">
        <v>12694</v>
      </c>
    </row>
    <row r="12180" spans="2:16" x14ac:dyDescent="0.25">
      <c r="B12180" t="s">
        <v>13524</v>
      </c>
      <c r="C12180" s="119" t="s">
        <v>60</v>
      </c>
      <c r="D12180" t="s">
        <v>11537</v>
      </c>
      <c r="E12180" t="s">
        <v>11530</v>
      </c>
      <c r="F12180" t="s">
        <v>11540</v>
      </c>
      <c r="G12180" t="s">
        <v>61</v>
      </c>
      <c r="H12180" t="s">
        <v>18</v>
      </c>
      <c r="I12180" t="s">
        <v>11541</v>
      </c>
      <c r="J12180">
        <v>2019</v>
      </c>
      <c r="K12180">
        <v>650.69000000000005</v>
      </c>
      <c r="L12180">
        <v>25</v>
      </c>
      <c r="M12180">
        <v>1</v>
      </c>
      <c r="N12180">
        <f t="shared" si="484"/>
        <v>0</v>
      </c>
      <c r="O12180">
        <f t="shared" si="485"/>
        <v>0</v>
      </c>
      <c r="P12180" t="s">
        <v>12694</v>
      </c>
    </row>
    <row r="12181" spans="2:16" x14ac:dyDescent="0.25">
      <c r="B12181" t="s">
        <v>13525</v>
      </c>
      <c r="C12181" s="119" t="s">
        <v>60</v>
      </c>
      <c r="D12181" t="s">
        <v>11537</v>
      </c>
      <c r="E12181" t="s">
        <v>11530</v>
      </c>
      <c r="F12181" t="s">
        <v>11540</v>
      </c>
      <c r="G12181" t="s">
        <v>61</v>
      </c>
      <c r="H12181" t="s">
        <v>18</v>
      </c>
      <c r="I12181" t="s">
        <v>11541</v>
      </c>
      <c r="J12181">
        <v>2019</v>
      </c>
      <c r="K12181">
        <v>650.88</v>
      </c>
      <c r="L12181">
        <v>26</v>
      </c>
      <c r="M12181">
        <v>1</v>
      </c>
      <c r="N12181">
        <f t="shared" si="484"/>
        <v>0</v>
      </c>
      <c r="O12181">
        <f t="shared" si="485"/>
        <v>0</v>
      </c>
      <c r="P12181" t="s">
        <v>12694</v>
      </c>
    </row>
    <row r="12182" spans="2:16" x14ac:dyDescent="0.25">
      <c r="B12182" t="s">
        <v>13526</v>
      </c>
      <c r="C12182" s="119" t="s">
        <v>60</v>
      </c>
      <c r="D12182" t="s">
        <v>11537</v>
      </c>
      <c r="E12182" t="s">
        <v>11530</v>
      </c>
      <c r="F12182" t="s">
        <v>11540</v>
      </c>
      <c r="G12182" t="s">
        <v>61</v>
      </c>
      <c r="H12182" t="s">
        <v>18</v>
      </c>
      <c r="I12182" t="s">
        <v>11541</v>
      </c>
      <c r="J12182">
        <v>2019</v>
      </c>
      <c r="K12182">
        <v>1056.17</v>
      </c>
      <c r="L12182">
        <v>22</v>
      </c>
      <c r="M12182">
        <v>1</v>
      </c>
      <c r="N12182">
        <f t="shared" si="484"/>
        <v>0</v>
      </c>
      <c r="O12182">
        <f t="shared" si="485"/>
        <v>0</v>
      </c>
      <c r="P12182" t="s">
        <v>12694</v>
      </c>
    </row>
    <row r="12183" spans="2:16" x14ac:dyDescent="0.25">
      <c r="B12183" t="s">
        <v>13527</v>
      </c>
      <c r="C12183" s="119" t="s">
        <v>60</v>
      </c>
      <c r="D12183" t="s">
        <v>11537</v>
      </c>
      <c r="E12183" t="s">
        <v>11530</v>
      </c>
      <c r="F12183" t="s">
        <v>11540</v>
      </c>
      <c r="G12183" t="s">
        <v>61</v>
      </c>
      <c r="H12183" t="s">
        <v>18</v>
      </c>
      <c r="I12183" t="s">
        <v>11541</v>
      </c>
      <c r="J12183">
        <v>2019</v>
      </c>
      <c r="K12183">
        <v>657.19</v>
      </c>
      <c r="L12183">
        <v>60</v>
      </c>
      <c r="M12183">
        <v>1</v>
      </c>
      <c r="N12183">
        <f t="shared" si="484"/>
        <v>0</v>
      </c>
      <c r="O12183">
        <f t="shared" si="485"/>
        <v>0</v>
      </c>
      <c r="P12183" t="s">
        <v>12694</v>
      </c>
    </row>
    <row r="12184" spans="2:16" x14ac:dyDescent="0.25">
      <c r="B12184" t="s">
        <v>13528</v>
      </c>
      <c r="C12184" s="119" t="s">
        <v>60</v>
      </c>
      <c r="D12184" t="s">
        <v>11537</v>
      </c>
      <c r="E12184" t="s">
        <v>11530</v>
      </c>
      <c r="F12184" t="s">
        <v>11540</v>
      </c>
      <c r="G12184" t="s">
        <v>61</v>
      </c>
      <c r="H12184" t="s">
        <v>18</v>
      </c>
      <c r="I12184" t="s">
        <v>11541</v>
      </c>
      <c r="J12184">
        <v>2019</v>
      </c>
      <c r="K12184">
        <v>651.99</v>
      </c>
      <c r="L12184">
        <v>32</v>
      </c>
      <c r="M12184">
        <v>1</v>
      </c>
      <c r="N12184">
        <f t="shared" si="484"/>
        <v>0</v>
      </c>
      <c r="O12184">
        <f t="shared" si="485"/>
        <v>0</v>
      </c>
      <c r="P12184" t="s">
        <v>12694</v>
      </c>
    </row>
    <row r="12185" spans="2:16" x14ac:dyDescent="0.25">
      <c r="B12185" t="s">
        <v>13529</v>
      </c>
      <c r="C12185" s="119" t="s">
        <v>60</v>
      </c>
      <c r="D12185" t="s">
        <v>11537</v>
      </c>
      <c r="E12185" t="s">
        <v>11530</v>
      </c>
      <c r="F12185" t="s">
        <v>11540</v>
      </c>
      <c r="G12185" t="s">
        <v>61</v>
      </c>
      <c r="H12185" t="s">
        <v>18</v>
      </c>
      <c r="I12185" t="s">
        <v>11541</v>
      </c>
      <c r="J12185">
        <v>2019</v>
      </c>
      <c r="K12185">
        <v>682.53</v>
      </c>
      <c r="L12185">
        <v>19</v>
      </c>
      <c r="M12185">
        <v>1</v>
      </c>
      <c r="N12185">
        <f t="shared" si="484"/>
        <v>0</v>
      </c>
      <c r="O12185">
        <f t="shared" si="485"/>
        <v>0</v>
      </c>
      <c r="P12185" t="s">
        <v>12694</v>
      </c>
    </row>
    <row r="12186" spans="2:16" x14ac:dyDescent="0.25">
      <c r="B12186" t="s">
        <v>13530</v>
      </c>
      <c r="C12186" s="119" t="s">
        <v>60</v>
      </c>
      <c r="D12186" t="s">
        <v>11537</v>
      </c>
      <c r="E12186" t="s">
        <v>11530</v>
      </c>
      <c r="F12186" t="s">
        <v>11540</v>
      </c>
      <c r="G12186" t="s">
        <v>61</v>
      </c>
      <c r="H12186" t="s">
        <v>18</v>
      </c>
      <c r="I12186" t="s">
        <v>11541</v>
      </c>
      <c r="J12186">
        <v>2019</v>
      </c>
      <c r="K12186">
        <v>683.07</v>
      </c>
      <c r="L12186">
        <v>22</v>
      </c>
      <c r="M12186">
        <v>1</v>
      </c>
      <c r="N12186">
        <f t="shared" si="484"/>
        <v>0</v>
      </c>
      <c r="O12186">
        <f t="shared" si="485"/>
        <v>0</v>
      </c>
      <c r="P12186" t="s">
        <v>12694</v>
      </c>
    </row>
    <row r="12187" spans="2:16" x14ac:dyDescent="0.25">
      <c r="B12187" t="s">
        <v>13531</v>
      </c>
      <c r="C12187" s="119" t="s">
        <v>60</v>
      </c>
      <c r="D12187" t="s">
        <v>11539</v>
      </c>
      <c r="E12187" t="s">
        <v>11530</v>
      </c>
      <c r="F12187" t="s">
        <v>11540</v>
      </c>
      <c r="G12187" t="s">
        <v>61</v>
      </c>
      <c r="H12187" t="s">
        <v>18</v>
      </c>
      <c r="I12187" t="s">
        <v>11541</v>
      </c>
      <c r="J12187">
        <v>2019</v>
      </c>
      <c r="K12187">
        <v>651.20000000000005</v>
      </c>
      <c r="L12187">
        <v>21</v>
      </c>
      <c r="M12187">
        <v>1</v>
      </c>
      <c r="N12187">
        <f t="shared" si="484"/>
        <v>0</v>
      </c>
      <c r="O12187">
        <f t="shared" si="485"/>
        <v>0</v>
      </c>
      <c r="P12187" t="s">
        <v>12694</v>
      </c>
    </row>
    <row r="12188" spans="2:16" x14ac:dyDescent="0.25">
      <c r="B12188" t="s">
        <v>13532</v>
      </c>
      <c r="C12188" s="119" t="s">
        <v>60</v>
      </c>
      <c r="D12188" t="s">
        <v>11539</v>
      </c>
      <c r="E12188" t="s">
        <v>11530</v>
      </c>
      <c r="F12188" t="s">
        <v>11540</v>
      </c>
      <c r="G12188" t="s">
        <v>61</v>
      </c>
      <c r="H12188" t="s">
        <v>18</v>
      </c>
      <c r="I12188" t="s">
        <v>11541</v>
      </c>
      <c r="J12188">
        <v>2019</v>
      </c>
      <c r="K12188">
        <v>650.84</v>
      </c>
      <c r="L12188">
        <v>19</v>
      </c>
      <c r="M12188">
        <v>1</v>
      </c>
      <c r="N12188">
        <f t="shared" si="484"/>
        <v>0</v>
      </c>
      <c r="O12188">
        <f t="shared" si="485"/>
        <v>0</v>
      </c>
      <c r="P12188" t="s">
        <v>12694</v>
      </c>
    </row>
    <row r="12189" spans="2:16" x14ac:dyDescent="0.25">
      <c r="B12189" t="s">
        <v>13533</v>
      </c>
      <c r="C12189" s="119" t="s">
        <v>60</v>
      </c>
      <c r="D12189" t="s">
        <v>11537</v>
      </c>
      <c r="E12189" t="s">
        <v>11530</v>
      </c>
      <c r="F12189" t="s">
        <v>11540</v>
      </c>
      <c r="G12189" t="s">
        <v>61</v>
      </c>
      <c r="H12189" t="s">
        <v>18</v>
      </c>
      <c r="I12189" t="s">
        <v>11541</v>
      </c>
      <c r="J12189">
        <v>2019</v>
      </c>
      <c r="K12189">
        <v>684.04</v>
      </c>
      <c r="L12189">
        <v>29</v>
      </c>
      <c r="M12189">
        <v>1</v>
      </c>
      <c r="N12189">
        <f t="shared" si="484"/>
        <v>0</v>
      </c>
      <c r="O12189">
        <f t="shared" si="485"/>
        <v>0</v>
      </c>
      <c r="P12189" t="s">
        <v>12694</v>
      </c>
    </row>
    <row r="12190" spans="2:16" x14ac:dyDescent="0.25">
      <c r="B12190" t="s">
        <v>13534</v>
      </c>
      <c r="C12190" s="119" t="s">
        <v>60</v>
      </c>
      <c r="D12190" t="s">
        <v>11537</v>
      </c>
      <c r="E12190" t="s">
        <v>11530</v>
      </c>
      <c r="F12190" t="s">
        <v>11540</v>
      </c>
      <c r="G12190" t="s">
        <v>61</v>
      </c>
      <c r="H12190" t="s">
        <v>18</v>
      </c>
      <c r="I12190" t="s">
        <v>11541</v>
      </c>
      <c r="J12190">
        <v>2019</v>
      </c>
      <c r="K12190">
        <v>684.04</v>
      </c>
      <c r="L12190">
        <v>29</v>
      </c>
      <c r="M12190">
        <v>1</v>
      </c>
      <c r="N12190">
        <f t="shared" si="484"/>
        <v>0</v>
      </c>
      <c r="O12190">
        <f t="shared" si="485"/>
        <v>0</v>
      </c>
      <c r="P12190" t="s">
        <v>12694</v>
      </c>
    </row>
    <row r="12191" spans="2:16" x14ac:dyDescent="0.25">
      <c r="B12191" t="s">
        <v>13535</v>
      </c>
      <c r="C12191" s="119" t="s">
        <v>60</v>
      </c>
      <c r="D12191" t="s">
        <v>11539</v>
      </c>
      <c r="E12191" t="s">
        <v>11530</v>
      </c>
      <c r="F12191" t="s">
        <v>11540</v>
      </c>
      <c r="G12191" t="s">
        <v>61</v>
      </c>
      <c r="H12191" t="s">
        <v>18</v>
      </c>
      <c r="I12191" t="s">
        <v>11541</v>
      </c>
      <c r="J12191">
        <v>2019</v>
      </c>
      <c r="K12191">
        <v>651.38</v>
      </c>
      <c r="L12191">
        <v>22</v>
      </c>
      <c r="M12191">
        <v>1</v>
      </c>
      <c r="N12191">
        <f t="shared" si="484"/>
        <v>0</v>
      </c>
      <c r="O12191">
        <f t="shared" si="485"/>
        <v>0</v>
      </c>
      <c r="P12191" t="s">
        <v>12694</v>
      </c>
    </row>
    <row r="12192" spans="2:16" x14ac:dyDescent="0.25">
      <c r="B12192" t="s">
        <v>13536</v>
      </c>
      <c r="C12192" s="119" t="s">
        <v>60</v>
      </c>
      <c r="D12192" t="s">
        <v>11539</v>
      </c>
      <c r="E12192" t="s">
        <v>11530</v>
      </c>
      <c r="F12192" t="s">
        <v>11540</v>
      </c>
      <c r="G12192" t="s">
        <v>61</v>
      </c>
      <c r="H12192" t="s">
        <v>18</v>
      </c>
      <c r="I12192" t="s">
        <v>11541</v>
      </c>
      <c r="J12192">
        <v>2019</v>
      </c>
      <c r="K12192">
        <v>659.54</v>
      </c>
      <c r="L12192">
        <v>66</v>
      </c>
      <c r="M12192">
        <v>1</v>
      </c>
      <c r="N12192">
        <f t="shared" si="484"/>
        <v>0</v>
      </c>
      <c r="O12192">
        <f t="shared" si="485"/>
        <v>0</v>
      </c>
      <c r="P12192" t="s">
        <v>12694</v>
      </c>
    </row>
    <row r="12193" spans="2:16" x14ac:dyDescent="0.25">
      <c r="B12193" t="s">
        <v>13537</v>
      </c>
      <c r="C12193" s="119" t="s">
        <v>60</v>
      </c>
      <c r="D12193" t="s">
        <v>11542</v>
      </c>
      <c r="E12193" t="s">
        <v>11530</v>
      </c>
      <c r="F12193" t="s">
        <v>11540</v>
      </c>
      <c r="G12193" t="s">
        <v>61</v>
      </c>
      <c r="H12193" t="s">
        <v>18</v>
      </c>
      <c r="I12193" t="s">
        <v>11541</v>
      </c>
      <c r="J12193">
        <v>2019</v>
      </c>
      <c r="K12193">
        <v>683.85</v>
      </c>
      <c r="L12193">
        <v>22</v>
      </c>
      <c r="M12193">
        <v>1</v>
      </c>
      <c r="N12193">
        <f t="shared" si="484"/>
        <v>0</v>
      </c>
      <c r="O12193">
        <f t="shared" si="485"/>
        <v>0</v>
      </c>
      <c r="P12193" t="s">
        <v>12694</v>
      </c>
    </row>
    <row r="12194" spans="2:16" x14ac:dyDescent="0.25">
      <c r="B12194" t="s">
        <v>13538</v>
      </c>
      <c r="C12194" s="119" t="s">
        <v>60</v>
      </c>
      <c r="D12194" t="s">
        <v>11542</v>
      </c>
      <c r="E12194" t="s">
        <v>11530</v>
      </c>
      <c r="F12194" t="s">
        <v>11540</v>
      </c>
      <c r="G12194" t="s">
        <v>61</v>
      </c>
      <c r="H12194" t="s">
        <v>18</v>
      </c>
      <c r="I12194" t="s">
        <v>11541</v>
      </c>
      <c r="J12194">
        <v>2019</v>
      </c>
      <c r="K12194">
        <v>652.69000000000005</v>
      </c>
      <c r="L12194">
        <v>29</v>
      </c>
      <c r="M12194">
        <v>1</v>
      </c>
      <c r="N12194">
        <f t="shared" si="484"/>
        <v>0</v>
      </c>
      <c r="O12194">
        <f t="shared" si="485"/>
        <v>0</v>
      </c>
      <c r="P12194" t="s">
        <v>12694</v>
      </c>
    </row>
    <row r="12195" spans="2:16" x14ac:dyDescent="0.25">
      <c r="B12195" t="s">
        <v>13539</v>
      </c>
      <c r="C12195" s="119" t="s">
        <v>60</v>
      </c>
      <c r="D12195" t="s">
        <v>11542</v>
      </c>
      <c r="E12195" t="s">
        <v>11530</v>
      </c>
      <c r="F12195" t="s">
        <v>11540</v>
      </c>
      <c r="G12195" t="s">
        <v>61</v>
      </c>
      <c r="H12195" t="s">
        <v>18</v>
      </c>
      <c r="I12195" t="s">
        <v>11541</v>
      </c>
      <c r="J12195">
        <v>2019</v>
      </c>
      <c r="K12195">
        <v>683.85</v>
      </c>
      <c r="L12195">
        <v>22</v>
      </c>
      <c r="M12195">
        <v>1</v>
      </c>
      <c r="N12195">
        <f t="shared" si="484"/>
        <v>0</v>
      </c>
      <c r="O12195">
        <f t="shared" si="485"/>
        <v>0</v>
      </c>
      <c r="P12195" t="s">
        <v>12694</v>
      </c>
    </row>
    <row r="12196" spans="2:16" x14ac:dyDescent="0.25">
      <c r="B12196" t="s">
        <v>13540</v>
      </c>
      <c r="C12196" s="119" t="s">
        <v>60</v>
      </c>
      <c r="D12196" t="s">
        <v>11542</v>
      </c>
      <c r="E12196" t="s">
        <v>11530</v>
      </c>
      <c r="F12196" t="s">
        <v>11540</v>
      </c>
      <c r="G12196" t="s">
        <v>61</v>
      </c>
      <c r="H12196" t="s">
        <v>18</v>
      </c>
      <c r="I12196" t="s">
        <v>11541</v>
      </c>
      <c r="J12196">
        <v>2019</v>
      </c>
      <c r="K12196">
        <v>652.5</v>
      </c>
      <c r="L12196">
        <v>28</v>
      </c>
      <c r="M12196">
        <v>1</v>
      </c>
      <c r="N12196">
        <f t="shared" si="484"/>
        <v>0</v>
      </c>
      <c r="O12196">
        <f t="shared" si="485"/>
        <v>0</v>
      </c>
      <c r="P12196" t="s">
        <v>12694</v>
      </c>
    </row>
    <row r="12197" spans="2:16" x14ac:dyDescent="0.25">
      <c r="B12197" t="s">
        <v>13541</v>
      </c>
      <c r="C12197" s="119" t="s">
        <v>60</v>
      </c>
      <c r="D12197" t="s">
        <v>11542</v>
      </c>
      <c r="E12197" t="s">
        <v>11530</v>
      </c>
      <c r="F12197" t="s">
        <v>11540</v>
      </c>
      <c r="G12197" t="s">
        <v>61</v>
      </c>
      <c r="H12197" t="s">
        <v>18</v>
      </c>
      <c r="I12197" t="s">
        <v>11541</v>
      </c>
      <c r="J12197">
        <v>2019</v>
      </c>
      <c r="K12197">
        <v>652.30999999999995</v>
      </c>
      <c r="L12197">
        <v>27</v>
      </c>
      <c r="M12197">
        <v>1</v>
      </c>
      <c r="N12197">
        <f t="shared" si="484"/>
        <v>0</v>
      </c>
      <c r="O12197">
        <f t="shared" si="485"/>
        <v>0</v>
      </c>
      <c r="P12197" t="s">
        <v>12694</v>
      </c>
    </row>
    <row r="12198" spans="2:16" x14ac:dyDescent="0.25">
      <c r="B12198" t="s">
        <v>13542</v>
      </c>
      <c r="C12198" s="119" t="s">
        <v>60</v>
      </c>
      <c r="D12198" t="s">
        <v>11542</v>
      </c>
      <c r="E12198" t="s">
        <v>11530</v>
      </c>
      <c r="F12198" t="s">
        <v>11540</v>
      </c>
      <c r="G12198" t="s">
        <v>61</v>
      </c>
      <c r="H12198" t="s">
        <v>18</v>
      </c>
      <c r="I12198" t="s">
        <v>11541</v>
      </c>
      <c r="J12198">
        <v>2019</v>
      </c>
      <c r="K12198">
        <v>684.04</v>
      </c>
      <c r="L12198">
        <v>23</v>
      </c>
      <c r="M12198">
        <v>1</v>
      </c>
      <c r="N12198">
        <f t="shared" si="484"/>
        <v>0</v>
      </c>
      <c r="O12198">
        <f t="shared" si="485"/>
        <v>0</v>
      </c>
      <c r="P12198" t="s">
        <v>12694</v>
      </c>
    </row>
    <row r="12199" spans="2:16" x14ac:dyDescent="0.25">
      <c r="B12199" t="s">
        <v>13543</v>
      </c>
      <c r="C12199" s="119" t="s">
        <v>60</v>
      </c>
      <c r="D12199" t="s">
        <v>11542</v>
      </c>
      <c r="E12199" t="s">
        <v>11530</v>
      </c>
      <c r="F12199" t="s">
        <v>11540</v>
      </c>
      <c r="G12199" t="s">
        <v>61</v>
      </c>
      <c r="H12199" t="s">
        <v>18</v>
      </c>
      <c r="I12199" t="s">
        <v>11541</v>
      </c>
      <c r="J12199">
        <v>2019</v>
      </c>
      <c r="K12199">
        <v>852.86</v>
      </c>
      <c r="L12199">
        <v>30</v>
      </c>
      <c r="M12199">
        <v>1</v>
      </c>
      <c r="N12199">
        <f t="shared" si="484"/>
        <v>0</v>
      </c>
      <c r="O12199">
        <f t="shared" si="485"/>
        <v>0</v>
      </c>
      <c r="P12199" t="s">
        <v>12694</v>
      </c>
    </row>
    <row r="12200" spans="2:16" x14ac:dyDescent="0.25">
      <c r="B12200" t="s">
        <v>13544</v>
      </c>
      <c r="C12200" s="119" t="s">
        <v>60</v>
      </c>
      <c r="D12200" t="s">
        <v>11542</v>
      </c>
      <c r="E12200" t="s">
        <v>11530</v>
      </c>
      <c r="F12200" t="s">
        <v>11540</v>
      </c>
      <c r="G12200" t="s">
        <v>61</v>
      </c>
      <c r="H12200" t="s">
        <v>18</v>
      </c>
      <c r="I12200" t="s">
        <v>11541</v>
      </c>
      <c r="J12200">
        <v>2019</v>
      </c>
      <c r="K12200">
        <v>688.32</v>
      </c>
      <c r="L12200">
        <v>46</v>
      </c>
      <c r="M12200">
        <v>1</v>
      </c>
      <c r="N12200">
        <f t="shared" si="484"/>
        <v>0</v>
      </c>
      <c r="O12200">
        <f t="shared" si="485"/>
        <v>0</v>
      </c>
      <c r="P12200" t="s">
        <v>12694</v>
      </c>
    </row>
    <row r="12201" spans="2:16" x14ac:dyDescent="0.25">
      <c r="B12201" t="s">
        <v>13545</v>
      </c>
      <c r="C12201" s="119" t="s">
        <v>60</v>
      </c>
      <c r="D12201" t="s">
        <v>11537</v>
      </c>
      <c r="E12201" t="s">
        <v>11530</v>
      </c>
      <c r="F12201" t="s">
        <v>11540</v>
      </c>
      <c r="G12201" t="s">
        <v>61</v>
      </c>
      <c r="H12201" t="s">
        <v>18</v>
      </c>
      <c r="I12201" t="s">
        <v>11541</v>
      </c>
      <c r="J12201">
        <v>2019</v>
      </c>
      <c r="K12201">
        <v>686.46</v>
      </c>
      <c r="L12201">
        <v>36</v>
      </c>
      <c r="M12201">
        <v>1</v>
      </c>
      <c r="N12201">
        <f t="shared" si="484"/>
        <v>0</v>
      </c>
      <c r="O12201">
        <f t="shared" si="485"/>
        <v>0</v>
      </c>
      <c r="P12201" t="s">
        <v>12694</v>
      </c>
    </row>
    <row r="12202" spans="2:16" x14ac:dyDescent="0.25">
      <c r="B12202" t="s">
        <v>13546</v>
      </c>
      <c r="C12202" s="119" t="s">
        <v>60</v>
      </c>
      <c r="D12202" t="s">
        <v>11537</v>
      </c>
      <c r="E12202" t="s">
        <v>11530</v>
      </c>
      <c r="F12202" t="s">
        <v>11540</v>
      </c>
      <c r="G12202" t="s">
        <v>61</v>
      </c>
      <c r="H12202" t="s">
        <v>18</v>
      </c>
      <c r="I12202" t="s">
        <v>11541</v>
      </c>
      <c r="J12202">
        <v>2019</v>
      </c>
      <c r="K12202">
        <v>677.98</v>
      </c>
      <c r="L12202">
        <v>14</v>
      </c>
      <c r="M12202">
        <v>1</v>
      </c>
      <c r="N12202">
        <f t="shared" si="484"/>
        <v>0</v>
      </c>
      <c r="O12202">
        <f t="shared" si="485"/>
        <v>0</v>
      </c>
      <c r="P12202" t="s">
        <v>12694</v>
      </c>
    </row>
    <row r="12203" spans="2:16" x14ac:dyDescent="0.25">
      <c r="B12203" t="s">
        <v>13547</v>
      </c>
      <c r="C12203" s="119" t="s">
        <v>60</v>
      </c>
      <c r="D12203" t="s">
        <v>11537</v>
      </c>
      <c r="E12203" t="s">
        <v>11530</v>
      </c>
      <c r="F12203" t="s">
        <v>11540</v>
      </c>
      <c r="G12203" t="s">
        <v>61</v>
      </c>
      <c r="H12203" t="s">
        <v>18</v>
      </c>
      <c r="I12203" t="s">
        <v>11541</v>
      </c>
      <c r="J12203">
        <v>2019</v>
      </c>
      <c r="K12203">
        <v>679.28</v>
      </c>
      <c r="L12203">
        <v>21</v>
      </c>
      <c r="M12203">
        <v>1</v>
      </c>
      <c r="N12203">
        <f t="shared" si="484"/>
        <v>0</v>
      </c>
      <c r="O12203">
        <f t="shared" si="485"/>
        <v>0</v>
      </c>
      <c r="P12203" t="s">
        <v>12694</v>
      </c>
    </row>
    <row r="12204" spans="2:16" x14ac:dyDescent="0.25">
      <c r="B12204" t="s">
        <v>13548</v>
      </c>
      <c r="C12204" s="119" t="s">
        <v>60</v>
      </c>
      <c r="D12204" t="s">
        <v>11537</v>
      </c>
      <c r="E12204" t="s">
        <v>11530</v>
      </c>
      <c r="F12204" t="s">
        <v>11540</v>
      </c>
      <c r="G12204" t="s">
        <v>61</v>
      </c>
      <c r="H12204" t="s">
        <v>18</v>
      </c>
      <c r="I12204" t="s">
        <v>11541</v>
      </c>
      <c r="J12204">
        <v>2019</v>
      </c>
      <c r="K12204">
        <v>678.36</v>
      </c>
      <c r="L12204">
        <v>16</v>
      </c>
      <c r="M12204">
        <v>1</v>
      </c>
      <c r="N12204">
        <f t="shared" si="484"/>
        <v>0</v>
      </c>
      <c r="O12204">
        <f t="shared" si="485"/>
        <v>0</v>
      </c>
      <c r="P12204" t="s">
        <v>12694</v>
      </c>
    </row>
    <row r="12205" spans="2:16" x14ac:dyDescent="0.25">
      <c r="B12205" t="s">
        <v>13549</v>
      </c>
      <c r="C12205" s="119" t="s">
        <v>60</v>
      </c>
      <c r="D12205" t="s">
        <v>11537</v>
      </c>
      <c r="E12205" t="s">
        <v>11530</v>
      </c>
      <c r="F12205" t="s">
        <v>11540</v>
      </c>
      <c r="G12205" t="s">
        <v>61</v>
      </c>
      <c r="H12205" t="s">
        <v>18</v>
      </c>
      <c r="I12205" t="s">
        <v>11541</v>
      </c>
      <c r="J12205">
        <v>2019</v>
      </c>
      <c r="K12205">
        <v>678.54</v>
      </c>
      <c r="L12205">
        <v>17</v>
      </c>
      <c r="M12205">
        <v>1</v>
      </c>
      <c r="N12205">
        <f t="shared" si="484"/>
        <v>0</v>
      </c>
      <c r="O12205">
        <f t="shared" si="485"/>
        <v>0</v>
      </c>
      <c r="P12205" t="s">
        <v>12694</v>
      </c>
    </row>
    <row r="12206" spans="2:16" x14ac:dyDescent="0.25">
      <c r="B12206" t="s">
        <v>13550</v>
      </c>
      <c r="C12206" s="119" t="s">
        <v>60</v>
      </c>
      <c r="D12206" t="s">
        <v>11537</v>
      </c>
      <c r="E12206" t="s">
        <v>11530</v>
      </c>
      <c r="F12206" t="s">
        <v>11540</v>
      </c>
      <c r="G12206" t="s">
        <v>61</v>
      </c>
      <c r="H12206" t="s">
        <v>18</v>
      </c>
      <c r="I12206" t="s">
        <v>11541</v>
      </c>
      <c r="J12206">
        <v>2019</v>
      </c>
      <c r="K12206">
        <v>677.79</v>
      </c>
      <c r="L12206">
        <v>13</v>
      </c>
      <c r="M12206">
        <v>1</v>
      </c>
      <c r="N12206">
        <f t="shared" si="484"/>
        <v>0</v>
      </c>
      <c r="O12206">
        <f t="shared" si="485"/>
        <v>0</v>
      </c>
      <c r="P12206" t="s">
        <v>12694</v>
      </c>
    </row>
    <row r="12207" spans="2:16" x14ac:dyDescent="0.25">
      <c r="B12207" t="s">
        <v>13551</v>
      </c>
      <c r="C12207" s="119" t="s">
        <v>60</v>
      </c>
      <c r="D12207" t="s">
        <v>11537</v>
      </c>
      <c r="E12207" t="s">
        <v>11530</v>
      </c>
      <c r="F12207" t="s">
        <v>11540</v>
      </c>
      <c r="G12207" t="s">
        <v>61</v>
      </c>
      <c r="H12207" t="s">
        <v>18</v>
      </c>
      <c r="I12207" t="s">
        <v>11541</v>
      </c>
      <c r="J12207">
        <v>2019</v>
      </c>
      <c r="K12207">
        <v>678.36</v>
      </c>
      <c r="L12207">
        <v>16</v>
      </c>
      <c r="M12207">
        <v>1</v>
      </c>
      <c r="N12207">
        <f t="shared" si="484"/>
        <v>0</v>
      </c>
      <c r="O12207">
        <f t="shared" si="485"/>
        <v>0</v>
      </c>
      <c r="P12207" t="s">
        <v>12694</v>
      </c>
    </row>
    <row r="12208" spans="2:16" x14ac:dyDescent="0.25">
      <c r="B12208" t="s">
        <v>13552</v>
      </c>
      <c r="C12208" s="119" t="s">
        <v>60</v>
      </c>
      <c r="D12208" t="s">
        <v>11537</v>
      </c>
      <c r="E12208" t="s">
        <v>11530</v>
      </c>
      <c r="F12208" t="s">
        <v>11540</v>
      </c>
      <c r="G12208" t="s">
        <v>61</v>
      </c>
      <c r="H12208" t="s">
        <v>18</v>
      </c>
      <c r="I12208" t="s">
        <v>11541</v>
      </c>
      <c r="J12208">
        <v>2019</v>
      </c>
      <c r="K12208">
        <v>682.73</v>
      </c>
      <c r="L12208">
        <v>22</v>
      </c>
      <c r="M12208">
        <v>1</v>
      </c>
      <c r="N12208">
        <f t="shared" si="484"/>
        <v>0</v>
      </c>
      <c r="O12208">
        <f t="shared" si="485"/>
        <v>0</v>
      </c>
      <c r="P12208" t="s">
        <v>12694</v>
      </c>
    </row>
    <row r="12209" spans="2:16" x14ac:dyDescent="0.25">
      <c r="B12209" t="s">
        <v>13553</v>
      </c>
      <c r="C12209" s="119" t="s">
        <v>60</v>
      </c>
      <c r="D12209" t="s">
        <v>11537</v>
      </c>
      <c r="E12209" t="s">
        <v>11530</v>
      </c>
      <c r="F12209" t="s">
        <v>11540</v>
      </c>
      <c r="G12209" t="s">
        <v>61</v>
      </c>
      <c r="H12209" t="s">
        <v>18</v>
      </c>
      <c r="I12209" t="s">
        <v>11541</v>
      </c>
      <c r="J12209">
        <v>2019</v>
      </c>
      <c r="K12209">
        <v>683.11</v>
      </c>
      <c r="L12209">
        <v>24</v>
      </c>
      <c r="M12209">
        <v>1</v>
      </c>
      <c r="N12209">
        <f t="shared" si="484"/>
        <v>0</v>
      </c>
      <c r="O12209">
        <f t="shared" si="485"/>
        <v>0</v>
      </c>
      <c r="P12209" t="s">
        <v>12694</v>
      </c>
    </row>
    <row r="12210" spans="2:16" x14ac:dyDescent="0.25">
      <c r="B12210" t="s">
        <v>13554</v>
      </c>
      <c r="C12210" s="119" t="s">
        <v>60</v>
      </c>
      <c r="D12210" t="s">
        <v>11537</v>
      </c>
      <c r="E12210" t="s">
        <v>11530</v>
      </c>
      <c r="F12210" t="s">
        <v>11540</v>
      </c>
      <c r="G12210" t="s">
        <v>61</v>
      </c>
      <c r="H12210" t="s">
        <v>18</v>
      </c>
      <c r="I12210" t="s">
        <v>11541</v>
      </c>
      <c r="J12210">
        <v>2019</v>
      </c>
      <c r="K12210">
        <v>689.38</v>
      </c>
      <c r="L12210">
        <v>25</v>
      </c>
      <c r="M12210">
        <v>1</v>
      </c>
      <c r="N12210">
        <f t="shared" si="484"/>
        <v>0</v>
      </c>
      <c r="O12210">
        <f t="shared" si="485"/>
        <v>0</v>
      </c>
      <c r="P12210" t="s">
        <v>12694</v>
      </c>
    </row>
    <row r="12211" spans="2:16" x14ac:dyDescent="0.25">
      <c r="B12211" t="s">
        <v>13555</v>
      </c>
      <c r="C12211" s="119" t="s">
        <v>60</v>
      </c>
      <c r="D12211" t="s">
        <v>11537</v>
      </c>
      <c r="E12211" t="s">
        <v>11530</v>
      </c>
      <c r="F12211" t="s">
        <v>11540</v>
      </c>
      <c r="G12211" t="s">
        <v>61</v>
      </c>
      <c r="H12211" t="s">
        <v>18</v>
      </c>
      <c r="I12211" t="s">
        <v>11541</v>
      </c>
      <c r="J12211">
        <v>2019</v>
      </c>
      <c r="K12211">
        <v>689.01</v>
      </c>
      <c r="L12211">
        <v>23</v>
      </c>
      <c r="M12211">
        <v>1</v>
      </c>
      <c r="N12211">
        <f t="shared" si="484"/>
        <v>0</v>
      </c>
      <c r="O12211">
        <f t="shared" si="485"/>
        <v>0</v>
      </c>
      <c r="P12211" t="s">
        <v>12694</v>
      </c>
    </row>
    <row r="12212" spans="2:16" x14ac:dyDescent="0.25">
      <c r="B12212" t="s">
        <v>13556</v>
      </c>
      <c r="C12212" s="119" t="s">
        <v>60</v>
      </c>
      <c r="D12212" t="s">
        <v>11546</v>
      </c>
      <c r="E12212" t="s">
        <v>11530</v>
      </c>
      <c r="F12212" t="s">
        <v>11540</v>
      </c>
      <c r="G12212" t="s">
        <v>61</v>
      </c>
      <c r="H12212" t="s">
        <v>18</v>
      </c>
      <c r="I12212" t="s">
        <v>11541</v>
      </c>
      <c r="J12212">
        <v>2019</v>
      </c>
      <c r="K12212">
        <v>672.29</v>
      </c>
      <c r="L12212">
        <v>81</v>
      </c>
      <c r="M12212">
        <v>1</v>
      </c>
      <c r="N12212">
        <f t="shared" si="484"/>
        <v>0</v>
      </c>
      <c r="O12212">
        <f t="shared" si="485"/>
        <v>0</v>
      </c>
      <c r="P12212" t="s">
        <v>12693</v>
      </c>
    </row>
    <row r="12213" spans="2:16" x14ac:dyDescent="0.25">
      <c r="B12213" t="s">
        <v>13557</v>
      </c>
      <c r="C12213" s="119" t="s">
        <v>60</v>
      </c>
      <c r="D12213" t="s">
        <v>11537</v>
      </c>
      <c r="E12213" t="s">
        <v>11530</v>
      </c>
      <c r="F12213" t="s">
        <v>11540</v>
      </c>
      <c r="G12213" t="s">
        <v>61</v>
      </c>
      <c r="H12213" t="s">
        <v>18</v>
      </c>
      <c r="I12213" t="s">
        <v>11541</v>
      </c>
      <c r="J12213">
        <v>2019</v>
      </c>
      <c r="K12213">
        <v>689.57</v>
      </c>
      <c r="L12213">
        <v>26</v>
      </c>
      <c r="M12213">
        <v>1</v>
      </c>
      <c r="N12213">
        <f t="shared" si="484"/>
        <v>0</v>
      </c>
      <c r="O12213">
        <f t="shared" si="485"/>
        <v>0</v>
      </c>
      <c r="P12213" t="s">
        <v>12694</v>
      </c>
    </row>
    <row r="12214" spans="2:16" x14ac:dyDescent="0.25">
      <c r="B12214" t="s">
        <v>13558</v>
      </c>
      <c r="C12214" s="119" t="s">
        <v>60</v>
      </c>
      <c r="D12214" t="s">
        <v>11539</v>
      </c>
      <c r="E12214" t="s">
        <v>11530</v>
      </c>
      <c r="F12214" t="s">
        <v>11540</v>
      </c>
      <c r="G12214" t="s">
        <v>61</v>
      </c>
      <c r="H12214" t="s">
        <v>18</v>
      </c>
      <c r="I12214" t="s">
        <v>11541</v>
      </c>
      <c r="J12214">
        <v>2019</v>
      </c>
      <c r="K12214">
        <v>656.5</v>
      </c>
      <c r="L12214">
        <v>24</v>
      </c>
      <c r="M12214">
        <v>1</v>
      </c>
      <c r="N12214">
        <f t="shared" si="484"/>
        <v>0</v>
      </c>
      <c r="O12214">
        <f t="shared" si="485"/>
        <v>0</v>
      </c>
      <c r="P12214" t="s">
        <v>12694</v>
      </c>
    </row>
    <row r="12215" spans="2:16" x14ac:dyDescent="0.25">
      <c r="B12215" t="s">
        <v>13559</v>
      </c>
      <c r="C12215" s="119" t="s">
        <v>60</v>
      </c>
      <c r="D12215" t="s">
        <v>11539</v>
      </c>
      <c r="E12215" t="s">
        <v>11530</v>
      </c>
      <c r="F12215" t="s">
        <v>11540</v>
      </c>
      <c r="G12215" t="s">
        <v>61</v>
      </c>
      <c r="H12215" t="s">
        <v>18</v>
      </c>
      <c r="I12215" t="s">
        <v>11541</v>
      </c>
      <c r="J12215">
        <v>2019</v>
      </c>
      <c r="K12215">
        <v>665.95</v>
      </c>
      <c r="L12215">
        <v>75</v>
      </c>
      <c r="M12215">
        <v>1</v>
      </c>
      <c r="N12215">
        <f t="shared" si="484"/>
        <v>0</v>
      </c>
      <c r="O12215">
        <f t="shared" si="485"/>
        <v>0</v>
      </c>
      <c r="P12215" t="s">
        <v>12694</v>
      </c>
    </row>
    <row r="12216" spans="2:16" x14ac:dyDescent="0.25">
      <c r="B12216" t="s">
        <v>13560</v>
      </c>
      <c r="C12216" s="119" t="s">
        <v>60</v>
      </c>
      <c r="D12216" t="s">
        <v>11539</v>
      </c>
      <c r="E12216" t="s">
        <v>11530</v>
      </c>
      <c r="F12216" t="s">
        <v>11540</v>
      </c>
      <c r="G12216" t="s">
        <v>61</v>
      </c>
      <c r="H12216" t="s">
        <v>18</v>
      </c>
      <c r="I12216" t="s">
        <v>11541</v>
      </c>
      <c r="J12216">
        <v>2019</v>
      </c>
      <c r="K12216">
        <v>655.94</v>
      </c>
      <c r="L12216">
        <v>21</v>
      </c>
      <c r="M12216">
        <v>1</v>
      </c>
      <c r="N12216">
        <f t="shared" si="484"/>
        <v>0</v>
      </c>
      <c r="O12216">
        <f t="shared" si="485"/>
        <v>0</v>
      </c>
      <c r="P12216" t="s">
        <v>12694</v>
      </c>
    </row>
    <row r="12217" spans="2:16" x14ac:dyDescent="0.25">
      <c r="B12217" t="s">
        <v>13561</v>
      </c>
      <c r="C12217" s="119" t="s">
        <v>60</v>
      </c>
      <c r="D12217" t="s">
        <v>11537</v>
      </c>
      <c r="E12217" t="s">
        <v>11530</v>
      </c>
      <c r="F12217" t="s">
        <v>11540</v>
      </c>
      <c r="G12217" t="s">
        <v>61</v>
      </c>
      <c r="H12217" t="s">
        <v>18</v>
      </c>
      <c r="I12217" t="s">
        <v>11541</v>
      </c>
      <c r="J12217">
        <v>2019</v>
      </c>
      <c r="K12217">
        <v>689.01</v>
      </c>
      <c r="L12217">
        <v>23</v>
      </c>
      <c r="M12217">
        <v>1</v>
      </c>
      <c r="N12217">
        <f t="shared" si="484"/>
        <v>0</v>
      </c>
      <c r="O12217">
        <f t="shared" si="485"/>
        <v>0</v>
      </c>
      <c r="P12217" t="s">
        <v>12694</v>
      </c>
    </row>
    <row r="12218" spans="2:16" x14ac:dyDescent="0.25">
      <c r="B12218" t="s">
        <v>13562</v>
      </c>
      <c r="C12218" s="119" t="s">
        <v>60</v>
      </c>
      <c r="D12218" t="s">
        <v>11539</v>
      </c>
      <c r="E12218" t="s">
        <v>11530</v>
      </c>
      <c r="F12218" t="s">
        <v>11540</v>
      </c>
      <c r="G12218" t="s">
        <v>61</v>
      </c>
      <c r="H12218" t="s">
        <v>18</v>
      </c>
      <c r="I12218" t="s">
        <v>11541</v>
      </c>
      <c r="J12218">
        <v>2019</v>
      </c>
      <c r="K12218">
        <v>689.38</v>
      </c>
      <c r="L12218">
        <v>25</v>
      </c>
      <c r="M12218">
        <v>1</v>
      </c>
      <c r="N12218">
        <f t="shared" si="484"/>
        <v>0</v>
      </c>
      <c r="O12218">
        <f t="shared" si="485"/>
        <v>0</v>
      </c>
      <c r="P12218" t="s">
        <v>12694</v>
      </c>
    </row>
    <row r="12219" spans="2:16" x14ac:dyDescent="0.25">
      <c r="B12219" t="s">
        <v>13563</v>
      </c>
      <c r="C12219" s="119" t="s">
        <v>60</v>
      </c>
      <c r="D12219" t="s">
        <v>11539</v>
      </c>
      <c r="E12219" t="s">
        <v>11530</v>
      </c>
      <c r="F12219" t="s">
        <v>11540</v>
      </c>
      <c r="G12219" t="s">
        <v>61</v>
      </c>
      <c r="H12219" t="s">
        <v>18</v>
      </c>
      <c r="I12219" t="s">
        <v>11541</v>
      </c>
      <c r="J12219">
        <v>2019</v>
      </c>
      <c r="K12219">
        <v>689.42</v>
      </c>
      <c r="L12219">
        <v>25</v>
      </c>
      <c r="M12219">
        <v>1</v>
      </c>
      <c r="N12219">
        <f t="shared" si="484"/>
        <v>0</v>
      </c>
      <c r="O12219">
        <f t="shared" si="485"/>
        <v>0</v>
      </c>
      <c r="P12219" t="s">
        <v>12694</v>
      </c>
    </row>
    <row r="12220" spans="2:16" x14ac:dyDescent="0.25">
      <c r="B12220" t="s">
        <v>13564</v>
      </c>
      <c r="C12220" s="119" t="s">
        <v>60</v>
      </c>
      <c r="D12220" t="s">
        <v>11537</v>
      </c>
      <c r="E12220" t="s">
        <v>11530</v>
      </c>
      <c r="F12220" t="s">
        <v>11540</v>
      </c>
      <c r="G12220" t="s">
        <v>61</v>
      </c>
      <c r="H12220" t="s">
        <v>18</v>
      </c>
      <c r="I12220" t="s">
        <v>11541</v>
      </c>
      <c r="J12220">
        <v>2019</v>
      </c>
      <c r="K12220">
        <v>651.02</v>
      </c>
      <c r="L12220">
        <v>20</v>
      </c>
      <c r="M12220">
        <v>1</v>
      </c>
      <c r="N12220">
        <f t="shared" si="484"/>
        <v>0</v>
      </c>
      <c r="O12220">
        <f t="shared" si="485"/>
        <v>0</v>
      </c>
      <c r="P12220" t="s">
        <v>12694</v>
      </c>
    </row>
    <row r="12221" spans="2:16" x14ac:dyDescent="0.25">
      <c r="B12221" t="s">
        <v>13565</v>
      </c>
      <c r="C12221" s="119" t="s">
        <v>60</v>
      </c>
      <c r="D12221" t="s">
        <v>11537</v>
      </c>
      <c r="E12221" t="s">
        <v>11530</v>
      </c>
      <c r="F12221" t="s">
        <v>11540</v>
      </c>
      <c r="G12221" t="s">
        <v>61</v>
      </c>
      <c r="H12221" t="s">
        <v>18</v>
      </c>
      <c r="I12221" t="s">
        <v>11541</v>
      </c>
      <c r="J12221">
        <v>2019</v>
      </c>
      <c r="K12221">
        <v>651.02</v>
      </c>
      <c r="L12221">
        <v>20</v>
      </c>
      <c r="M12221">
        <v>1</v>
      </c>
      <c r="N12221">
        <f t="shared" si="484"/>
        <v>0</v>
      </c>
      <c r="O12221">
        <f t="shared" si="485"/>
        <v>0</v>
      </c>
      <c r="P12221" t="s">
        <v>12694</v>
      </c>
    </row>
    <row r="12222" spans="2:16" x14ac:dyDescent="0.25">
      <c r="B12222" t="s">
        <v>13566</v>
      </c>
      <c r="C12222" s="119" t="s">
        <v>60</v>
      </c>
      <c r="D12222" t="s">
        <v>11537</v>
      </c>
      <c r="E12222" t="s">
        <v>11530</v>
      </c>
      <c r="F12222" t="s">
        <v>11540</v>
      </c>
      <c r="G12222" t="s">
        <v>61</v>
      </c>
      <c r="H12222" t="s">
        <v>18</v>
      </c>
      <c r="I12222" t="s">
        <v>11541</v>
      </c>
      <c r="J12222">
        <v>2019</v>
      </c>
      <c r="K12222">
        <v>689.38</v>
      </c>
      <c r="L12222">
        <v>25</v>
      </c>
      <c r="M12222">
        <v>1</v>
      </c>
      <c r="N12222">
        <f t="shared" si="484"/>
        <v>0</v>
      </c>
      <c r="O12222">
        <f t="shared" si="485"/>
        <v>0</v>
      </c>
      <c r="P12222" t="s">
        <v>12694</v>
      </c>
    </row>
    <row r="12223" spans="2:16" x14ac:dyDescent="0.25">
      <c r="B12223" t="s">
        <v>13567</v>
      </c>
      <c r="C12223" s="119" t="s">
        <v>60</v>
      </c>
      <c r="D12223" t="s">
        <v>11537</v>
      </c>
      <c r="E12223" t="s">
        <v>11530</v>
      </c>
      <c r="F12223" t="s">
        <v>11540</v>
      </c>
      <c r="G12223" t="s">
        <v>61</v>
      </c>
      <c r="H12223" t="s">
        <v>18</v>
      </c>
      <c r="I12223" t="s">
        <v>11541</v>
      </c>
      <c r="J12223">
        <v>2019</v>
      </c>
      <c r="K12223">
        <v>655.39</v>
      </c>
      <c r="L12223">
        <v>18</v>
      </c>
      <c r="M12223">
        <v>1</v>
      </c>
      <c r="N12223">
        <f t="shared" si="484"/>
        <v>0</v>
      </c>
      <c r="O12223">
        <f t="shared" si="485"/>
        <v>0</v>
      </c>
      <c r="P12223" t="s">
        <v>12694</v>
      </c>
    </row>
    <row r="12224" spans="2:16" x14ac:dyDescent="0.25">
      <c r="B12224" t="s">
        <v>13568</v>
      </c>
      <c r="C12224" s="119" t="s">
        <v>60</v>
      </c>
      <c r="D12224" t="s">
        <v>11537</v>
      </c>
      <c r="E12224" t="s">
        <v>11530</v>
      </c>
      <c r="F12224" t="s">
        <v>11540</v>
      </c>
      <c r="G12224" t="s">
        <v>61</v>
      </c>
      <c r="H12224" t="s">
        <v>18</v>
      </c>
      <c r="I12224" t="s">
        <v>11541</v>
      </c>
      <c r="J12224">
        <v>2019</v>
      </c>
      <c r="K12224">
        <v>682.93</v>
      </c>
      <c r="L12224">
        <v>17</v>
      </c>
      <c r="M12224">
        <v>1</v>
      </c>
      <c r="N12224">
        <f t="shared" si="484"/>
        <v>0</v>
      </c>
      <c r="O12224">
        <f t="shared" si="485"/>
        <v>0</v>
      </c>
      <c r="P12224" t="s">
        <v>12694</v>
      </c>
    </row>
    <row r="12225" spans="2:16" x14ac:dyDescent="0.25">
      <c r="B12225" t="s">
        <v>13569</v>
      </c>
      <c r="C12225" s="119" t="s">
        <v>60</v>
      </c>
      <c r="D12225" t="s">
        <v>11537</v>
      </c>
      <c r="E12225" t="s">
        <v>11530</v>
      </c>
      <c r="F12225" t="s">
        <v>11540</v>
      </c>
      <c r="G12225" t="s">
        <v>61</v>
      </c>
      <c r="H12225" t="s">
        <v>18</v>
      </c>
      <c r="I12225" t="s">
        <v>11541</v>
      </c>
      <c r="J12225">
        <v>2019</v>
      </c>
      <c r="K12225">
        <v>682.93</v>
      </c>
      <c r="L12225">
        <v>17</v>
      </c>
      <c r="M12225">
        <v>1</v>
      </c>
      <c r="N12225">
        <f t="shared" si="484"/>
        <v>0</v>
      </c>
      <c r="O12225">
        <f t="shared" si="485"/>
        <v>0</v>
      </c>
      <c r="P12225" t="s">
        <v>12694</v>
      </c>
    </row>
    <row r="12226" spans="2:16" x14ac:dyDescent="0.25">
      <c r="B12226" t="s">
        <v>13570</v>
      </c>
      <c r="C12226" s="119" t="s">
        <v>60</v>
      </c>
      <c r="D12226" t="s">
        <v>11537</v>
      </c>
      <c r="E12226" t="s">
        <v>11530</v>
      </c>
      <c r="F12226" t="s">
        <v>11540</v>
      </c>
      <c r="G12226" t="s">
        <v>61</v>
      </c>
      <c r="H12226" t="s">
        <v>18</v>
      </c>
      <c r="I12226" t="s">
        <v>11533</v>
      </c>
      <c r="J12226">
        <v>2019</v>
      </c>
      <c r="K12226">
        <v>1055.2</v>
      </c>
      <c r="L12226">
        <v>30</v>
      </c>
      <c r="M12226">
        <v>1</v>
      </c>
      <c r="N12226">
        <f t="shared" si="484"/>
        <v>0</v>
      </c>
      <c r="O12226">
        <f t="shared" si="485"/>
        <v>0</v>
      </c>
      <c r="P12226" t="s">
        <v>12694</v>
      </c>
    </row>
    <row r="12227" spans="2:16" x14ac:dyDescent="0.25">
      <c r="B12227" t="s">
        <v>13571</v>
      </c>
      <c r="C12227" s="119" t="s">
        <v>60</v>
      </c>
      <c r="D12227" t="s">
        <v>11537</v>
      </c>
      <c r="E12227" t="s">
        <v>11530</v>
      </c>
      <c r="F12227" t="s">
        <v>11540</v>
      </c>
      <c r="G12227" t="s">
        <v>61</v>
      </c>
      <c r="H12227" t="s">
        <v>18</v>
      </c>
      <c r="I12227" t="s">
        <v>11533</v>
      </c>
      <c r="J12227">
        <v>2019</v>
      </c>
      <c r="K12227">
        <v>659.95</v>
      </c>
      <c r="L12227">
        <v>32</v>
      </c>
      <c r="M12227">
        <v>1</v>
      </c>
      <c r="N12227">
        <f t="shared" si="484"/>
        <v>0</v>
      </c>
      <c r="O12227">
        <f t="shared" si="485"/>
        <v>0</v>
      </c>
      <c r="P12227" t="s">
        <v>12694</v>
      </c>
    </row>
    <row r="12228" spans="2:16" x14ac:dyDescent="0.25">
      <c r="B12228" t="s">
        <v>13572</v>
      </c>
      <c r="C12228" s="119" t="s">
        <v>60</v>
      </c>
      <c r="D12228" t="s">
        <v>11542</v>
      </c>
      <c r="E12228" t="s">
        <v>11530</v>
      </c>
      <c r="F12228" t="s">
        <v>11540</v>
      </c>
      <c r="G12228" t="s">
        <v>61</v>
      </c>
      <c r="H12228" t="s">
        <v>18</v>
      </c>
      <c r="I12228" t="s">
        <v>11541</v>
      </c>
      <c r="J12228">
        <v>2019</v>
      </c>
      <c r="K12228">
        <v>684.78</v>
      </c>
      <c r="L12228">
        <v>27</v>
      </c>
      <c r="M12228">
        <v>1</v>
      </c>
      <c r="N12228">
        <f t="shared" si="484"/>
        <v>0</v>
      </c>
      <c r="O12228">
        <f t="shared" si="485"/>
        <v>0</v>
      </c>
      <c r="P12228" t="s">
        <v>12694</v>
      </c>
    </row>
    <row r="12229" spans="2:16" x14ac:dyDescent="0.25">
      <c r="B12229" t="s">
        <v>13573</v>
      </c>
      <c r="C12229" s="119" t="s">
        <v>60</v>
      </c>
      <c r="D12229" t="s">
        <v>11552</v>
      </c>
      <c r="E12229" t="s">
        <v>11530</v>
      </c>
      <c r="F12229" t="s">
        <v>11540</v>
      </c>
      <c r="G12229" t="s">
        <v>61</v>
      </c>
      <c r="H12229" t="s">
        <v>18</v>
      </c>
      <c r="I12229" t="s">
        <v>11541</v>
      </c>
      <c r="J12229">
        <v>2019</v>
      </c>
      <c r="K12229">
        <v>684.04</v>
      </c>
      <c r="L12229">
        <v>21</v>
      </c>
      <c r="M12229">
        <v>1</v>
      </c>
      <c r="N12229">
        <f t="shared" si="484"/>
        <v>0</v>
      </c>
      <c r="O12229">
        <f t="shared" si="485"/>
        <v>0</v>
      </c>
      <c r="P12229" t="s">
        <v>12693</v>
      </c>
    </row>
    <row r="12230" spans="2:16" x14ac:dyDescent="0.25">
      <c r="B12230" t="s">
        <v>13574</v>
      </c>
      <c r="C12230" s="119" t="s">
        <v>60</v>
      </c>
      <c r="D12230" t="s">
        <v>11537</v>
      </c>
      <c r="E12230" t="s">
        <v>11530</v>
      </c>
      <c r="F12230" t="s">
        <v>11540</v>
      </c>
      <c r="G12230" t="s">
        <v>61</v>
      </c>
      <c r="H12230" t="s">
        <v>18</v>
      </c>
      <c r="I12230" t="s">
        <v>11541</v>
      </c>
      <c r="J12230">
        <v>2019</v>
      </c>
      <c r="K12230">
        <v>684.41</v>
      </c>
      <c r="L12230">
        <v>25</v>
      </c>
      <c r="M12230">
        <v>1</v>
      </c>
      <c r="N12230">
        <f t="shared" si="484"/>
        <v>0</v>
      </c>
      <c r="O12230">
        <f t="shared" si="485"/>
        <v>0</v>
      </c>
      <c r="P12230" t="s">
        <v>12694</v>
      </c>
    </row>
    <row r="12231" spans="2:16" x14ac:dyDescent="0.25">
      <c r="B12231" t="s">
        <v>13575</v>
      </c>
      <c r="C12231" s="119" t="s">
        <v>60</v>
      </c>
      <c r="D12231" t="s">
        <v>11539</v>
      </c>
      <c r="E12231" t="s">
        <v>11530</v>
      </c>
      <c r="F12231" t="s">
        <v>11540</v>
      </c>
      <c r="G12231" t="s">
        <v>61</v>
      </c>
      <c r="H12231" t="s">
        <v>18</v>
      </c>
      <c r="I12231" t="s">
        <v>11541</v>
      </c>
      <c r="J12231">
        <v>2019</v>
      </c>
      <c r="K12231">
        <v>684.4</v>
      </c>
      <c r="L12231">
        <v>25</v>
      </c>
      <c r="M12231">
        <v>1</v>
      </c>
      <c r="N12231">
        <f t="shared" si="484"/>
        <v>0</v>
      </c>
      <c r="O12231">
        <f t="shared" si="485"/>
        <v>0</v>
      </c>
      <c r="P12231" t="s">
        <v>12694</v>
      </c>
    </row>
    <row r="12232" spans="2:16" x14ac:dyDescent="0.25">
      <c r="B12232" t="s">
        <v>13576</v>
      </c>
      <c r="C12232" s="119" t="s">
        <v>60</v>
      </c>
      <c r="D12232" t="s">
        <v>11537</v>
      </c>
      <c r="E12232" t="s">
        <v>11530</v>
      </c>
      <c r="F12232" t="s">
        <v>11540</v>
      </c>
      <c r="G12232" t="s">
        <v>61</v>
      </c>
      <c r="H12232" t="s">
        <v>18</v>
      </c>
      <c r="I12232" t="s">
        <v>11541</v>
      </c>
      <c r="J12232">
        <v>2019</v>
      </c>
      <c r="K12232">
        <v>688.65</v>
      </c>
      <c r="L12232">
        <v>48</v>
      </c>
      <c r="M12232">
        <v>1</v>
      </c>
      <c r="N12232">
        <f t="shared" si="484"/>
        <v>0</v>
      </c>
      <c r="O12232">
        <f t="shared" si="485"/>
        <v>0</v>
      </c>
      <c r="P12232" t="s">
        <v>12694</v>
      </c>
    </row>
    <row r="12233" spans="2:16" x14ac:dyDescent="0.25">
      <c r="B12233" t="s">
        <v>13577</v>
      </c>
      <c r="C12233" s="119" t="s">
        <v>60</v>
      </c>
      <c r="D12233" t="s">
        <v>11537</v>
      </c>
      <c r="E12233" t="s">
        <v>11530</v>
      </c>
      <c r="F12233" t="s">
        <v>11540</v>
      </c>
      <c r="G12233" t="s">
        <v>61</v>
      </c>
      <c r="H12233" t="s">
        <v>18</v>
      </c>
      <c r="I12233" t="s">
        <v>11541</v>
      </c>
      <c r="J12233">
        <v>2019</v>
      </c>
      <c r="K12233">
        <v>693.28</v>
      </c>
      <c r="L12233">
        <v>73</v>
      </c>
      <c r="M12233">
        <v>1</v>
      </c>
      <c r="N12233">
        <f t="shared" si="484"/>
        <v>0</v>
      </c>
      <c r="O12233">
        <f t="shared" si="485"/>
        <v>0</v>
      </c>
      <c r="P12233" t="s">
        <v>12694</v>
      </c>
    </row>
    <row r="12234" spans="2:16" x14ac:dyDescent="0.25">
      <c r="B12234" t="s">
        <v>13578</v>
      </c>
      <c r="C12234" s="119" t="s">
        <v>60</v>
      </c>
      <c r="D12234" t="s">
        <v>11539</v>
      </c>
      <c r="E12234" t="s">
        <v>11530</v>
      </c>
      <c r="F12234" t="s">
        <v>11540</v>
      </c>
      <c r="G12234" t="s">
        <v>61</v>
      </c>
      <c r="H12234" t="s">
        <v>18</v>
      </c>
      <c r="I12234" t="s">
        <v>11541</v>
      </c>
      <c r="J12234">
        <v>2019</v>
      </c>
      <c r="K12234">
        <v>652.12</v>
      </c>
      <c r="L12234">
        <v>26</v>
      </c>
      <c r="M12234">
        <v>1</v>
      </c>
      <c r="N12234">
        <f t="shared" si="484"/>
        <v>0</v>
      </c>
      <c r="O12234">
        <f t="shared" si="485"/>
        <v>0</v>
      </c>
      <c r="P12234" t="s">
        <v>12694</v>
      </c>
    </row>
    <row r="12235" spans="2:16" x14ac:dyDescent="0.25">
      <c r="B12235" t="s">
        <v>13579</v>
      </c>
      <c r="C12235" s="119" t="s">
        <v>60</v>
      </c>
      <c r="D12235" t="s">
        <v>11537</v>
      </c>
      <c r="E12235" t="s">
        <v>11530</v>
      </c>
      <c r="F12235" t="s">
        <v>11540</v>
      </c>
      <c r="G12235" t="s">
        <v>61</v>
      </c>
      <c r="H12235" t="s">
        <v>18</v>
      </c>
      <c r="I12235" t="s">
        <v>11541</v>
      </c>
      <c r="J12235">
        <v>2019</v>
      </c>
      <c r="K12235">
        <v>798.19</v>
      </c>
      <c r="L12235">
        <v>128</v>
      </c>
      <c r="M12235">
        <v>1</v>
      </c>
      <c r="N12235">
        <f t="shared" si="484"/>
        <v>0</v>
      </c>
      <c r="O12235">
        <f t="shared" si="485"/>
        <v>0</v>
      </c>
      <c r="P12235" t="s">
        <v>12694</v>
      </c>
    </row>
    <row r="12236" spans="2:16" x14ac:dyDescent="0.25">
      <c r="B12236" t="s">
        <v>13580</v>
      </c>
      <c r="C12236" s="119" t="s">
        <v>60</v>
      </c>
      <c r="D12236" t="s">
        <v>11537</v>
      </c>
      <c r="E12236" t="s">
        <v>11530</v>
      </c>
      <c r="F12236" t="s">
        <v>11540</v>
      </c>
      <c r="G12236" t="s">
        <v>61</v>
      </c>
      <c r="H12236" t="s">
        <v>18</v>
      </c>
      <c r="I12236" t="s">
        <v>11541</v>
      </c>
      <c r="J12236">
        <v>2019</v>
      </c>
      <c r="K12236">
        <v>651.55999999999995</v>
      </c>
      <c r="L12236">
        <v>23</v>
      </c>
      <c r="M12236">
        <v>1</v>
      </c>
      <c r="N12236">
        <f t="shared" si="484"/>
        <v>0</v>
      </c>
      <c r="O12236">
        <f t="shared" si="485"/>
        <v>0</v>
      </c>
      <c r="P12236" t="s">
        <v>12694</v>
      </c>
    </row>
    <row r="12237" spans="2:16" x14ac:dyDescent="0.25">
      <c r="B12237" t="s">
        <v>13581</v>
      </c>
      <c r="C12237" s="119" t="s">
        <v>60</v>
      </c>
      <c r="D12237" t="s">
        <v>11537</v>
      </c>
      <c r="E12237" t="s">
        <v>11530</v>
      </c>
      <c r="F12237" t="s">
        <v>11540</v>
      </c>
      <c r="G12237" t="s">
        <v>61</v>
      </c>
      <c r="H12237" t="s">
        <v>18</v>
      </c>
      <c r="I12237" t="s">
        <v>11541</v>
      </c>
      <c r="J12237">
        <v>2019</v>
      </c>
      <c r="K12237">
        <v>651.01</v>
      </c>
      <c r="L12237">
        <v>20</v>
      </c>
      <c r="M12237">
        <v>1</v>
      </c>
      <c r="N12237">
        <f t="shared" si="484"/>
        <v>0</v>
      </c>
      <c r="O12237">
        <f t="shared" si="485"/>
        <v>0</v>
      </c>
      <c r="P12237" t="s">
        <v>12694</v>
      </c>
    </row>
    <row r="12238" spans="2:16" x14ac:dyDescent="0.25">
      <c r="B12238" t="s">
        <v>13582</v>
      </c>
      <c r="C12238" s="119" t="s">
        <v>60</v>
      </c>
      <c r="D12238" t="s">
        <v>11537</v>
      </c>
      <c r="E12238" t="s">
        <v>11530</v>
      </c>
      <c r="F12238" t="s">
        <v>11540</v>
      </c>
      <c r="G12238" t="s">
        <v>61</v>
      </c>
      <c r="H12238" t="s">
        <v>18</v>
      </c>
      <c r="I12238" t="s">
        <v>11541</v>
      </c>
      <c r="J12238">
        <v>2019</v>
      </c>
      <c r="K12238">
        <v>651.76</v>
      </c>
      <c r="L12238">
        <v>24</v>
      </c>
      <c r="M12238">
        <v>1</v>
      </c>
      <c r="N12238">
        <f t="shared" si="484"/>
        <v>0</v>
      </c>
      <c r="O12238">
        <f t="shared" si="485"/>
        <v>0</v>
      </c>
      <c r="P12238" t="s">
        <v>12694</v>
      </c>
    </row>
    <row r="12239" spans="2:16" x14ac:dyDescent="0.25">
      <c r="B12239" t="s">
        <v>13583</v>
      </c>
      <c r="C12239" s="119" t="s">
        <v>60</v>
      </c>
      <c r="D12239" t="s">
        <v>11539</v>
      </c>
      <c r="E12239" t="s">
        <v>11530</v>
      </c>
      <c r="F12239" t="s">
        <v>11540</v>
      </c>
      <c r="G12239" t="s">
        <v>61</v>
      </c>
      <c r="H12239" t="s">
        <v>18</v>
      </c>
      <c r="I12239" t="s">
        <v>11541</v>
      </c>
      <c r="J12239">
        <v>2019</v>
      </c>
      <c r="K12239">
        <v>688.29</v>
      </c>
      <c r="L12239">
        <v>46</v>
      </c>
      <c r="M12239">
        <v>1</v>
      </c>
      <c r="N12239">
        <f t="shared" si="484"/>
        <v>0</v>
      </c>
      <c r="O12239">
        <f t="shared" si="485"/>
        <v>0</v>
      </c>
      <c r="P12239" t="s">
        <v>12694</v>
      </c>
    </row>
    <row r="12240" spans="2:16" x14ac:dyDescent="0.25">
      <c r="B12240" t="s">
        <v>13584</v>
      </c>
      <c r="C12240" s="119" t="s">
        <v>60</v>
      </c>
      <c r="D12240" t="s">
        <v>11537</v>
      </c>
      <c r="E12240" t="s">
        <v>11530</v>
      </c>
      <c r="F12240" t="s">
        <v>11540</v>
      </c>
      <c r="G12240" t="s">
        <v>61</v>
      </c>
      <c r="H12240" t="s">
        <v>18</v>
      </c>
      <c r="I12240" t="s">
        <v>11541</v>
      </c>
      <c r="J12240">
        <v>2019</v>
      </c>
      <c r="K12240">
        <v>656.78</v>
      </c>
      <c r="L12240">
        <v>20</v>
      </c>
      <c r="M12240">
        <v>1</v>
      </c>
      <c r="N12240">
        <f t="shared" si="484"/>
        <v>0</v>
      </c>
      <c r="O12240">
        <f t="shared" si="485"/>
        <v>0</v>
      </c>
      <c r="P12240" t="s">
        <v>12694</v>
      </c>
    </row>
    <row r="12241" spans="2:16" x14ac:dyDescent="0.25">
      <c r="B12241" t="s">
        <v>13585</v>
      </c>
      <c r="C12241" s="119" t="s">
        <v>60</v>
      </c>
      <c r="D12241" t="s">
        <v>11539</v>
      </c>
      <c r="E12241" t="s">
        <v>11530</v>
      </c>
      <c r="F12241" t="s">
        <v>11540</v>
      </c>
      <c r="G12241" t="s">
        <v>61</v>
      </c>
      <c r="H12241" t="s">
        <v>18</v>
      </c>
      <c r="I12241" t="s">
        <v>11541</v>
      </c>
      <c r="J12241">
        <v>2019</v>
      </c>
      <c r="K12241">
        <v>683.12</v>
      </c>
      <c r="L12241">
        <v>18</v>
      </c>
      <c r="M12241">
        <v>1</v>
      </c>
      <c r="N12241">
        <f t="shared" si="484"/>
        <v>0</v>
      </c>
      <c r="O12241">
        <f t="shared" si="485"/>
        <v>0</v>
      </c>
      <c r="P12241" t="s">
        <v>12694</v>
      </c>
    </row>
    <row r="12242" spans="2:16" x14ac:dyDescent="0.25">
      <c r="B12242" t="s">
        <v>13586</v>
      </c>
      <c r="C12242" s="119" t="s">
        <v>60</v>
      </c>
      <c r="D12242" t="s">
        <v>11539</v>
      </c>
      <c r="E12242" t="s">
        <v>11530</v>
      </c>
      <c r="F12242" t="s">
        <v>11540</v>
      </c>
      <c r="G12242" t="s">
        <v>61</v>
      </c>
      <c r="H12242" t="s">
        <v>18</v>
      </c>
      <c r="I12242" t="s">
        <v>11541</v>
      </c>
      <c r="J12242">
        <v>2019</v>
      </c>
      <c r="K12242">
        <v>685.15</v>
      </c>
      <c r="L12242">
        <v>29</v>
      </c>
      <c r="M12242">
        <v>1</v>
      </c>
      <c r="N12242">
        <f t="shared" ref="N12242:N12305" si="486">IF(K12242&lt;100,1,0)</f>
        <v>0</v>
      </c>
      <c r="O12242">
        <f t="shared" ref="O12242:O12305" si="487">IF(OR(L12242="",L12242&lt;=0),1,0)</f>
        <v>0</v>
      </c>
      <c r="P12242" t="s">
        <v>12694</v>
      </c>
    </row>
    <row r="12243" spans="2:16" x14ac:dyDescent="0.25">
      <c r="B12243" t="s">
        <v>13587</v>
      </c>
      <c r="C12243" s="119" t="s">
        <v>60</v>
      </c>
      <c r="D12243" t="s">
        <v>11537</v>
      </c>
      <c r="E12243" t="s">
        <v>11530</v>
      </c>
      <c r="F12243" t="s">
        <v>11540</v>
      </c>
      <c r="G12243" t="s">
        <v>61</v>
      </c>
      <c r="H12243" t="s">
        <v>18</v>
      </c>
      <c r="I12243" t="s">
        <v>11541</v>
      </c>
      <c r="J12243">
        <v>2019</v>
      </c>
      <c r="K12243">
        <v>684.1</v>
      </c>
      <c r="L12243">
        <v>23</v>
      </c>
      <c r="M12243">
        <v>1</v>
      </c>
      <c r="N12243">
        <f t="shared" si="486"/>
        <v>0</v>
      </c>
      <c r="O12243">
        <f t="shared" si="487"/>
        <v>0</v>
      </c>
      <c r="P12243" t="s">
        <v>12694</v>
      </c>
    </row>
    <row r="12244" spans="2:16" x14ac:dyDescent="0.25">
      <c r="B12244" t="s">
        <v>13588</v>
      </c>
      <c r="C12244" s="119" t="s">
        <v>60</v>
      </c>
      <c r="D12244" t="s">
        <v>11563</v>
      </c>
      <c r="E12244" t="s">
        <v>11530</v>
      </c>
      <c r="F12244" t="s">
        <v>11540</v>
      </c>
      <c r="G12244" t="s">
        <v>61</v>
      </c>
      <c r="H12244" t="s">
        <v>18</v>
      </c>
      <c r="I12244" t="s">
        <v>11541</v>
      </c>
      <c r="J12244">
        <v>2019</v>
      </c>
      <c r="K12244">
        <v>693.17</v>
      </c>
      <c r="L12244">
        <v>72</v>
      </c>
      <c r="M12244">
        <v>1</v>
      </c>
      <c r="N12244">
        <f t="shared" si="486"/>
        <v>0</v>
      </c>
      <c r="O12244">
        <f t="shared" si="487"/>
        <v>0</v>
      </c>
      <c r="P12244" t="s">
        <v>12694</v>
      </c>
    </row>
    <row r="12245" spans="2:16" x14ac:dyDescent="0.25">
      <c r="B12245" t="s">
        <v>13589</v>
      </c>
      <c r="C12245" s="119" t="s">
        <v>60</v>
      </c>
      <c r="D12245" t="s">
        <v>11539</v>
      </c>
      <c r="E12245" t="s">
        <v>11530</v>
      </c>
      <c r="F12245" t="s">
        <v>11540</v>
      </c>
      <c r="G12245" t="s">
        <v>61</v>
      </c>
      <c r="H12245" t="s">
        <v>18</v>
      </c>
      <c r="I12245" t="s">
        <v>11533</v>
      </c>
      <c r="J12245">
        <v>2019</v>
      </c>
      <c r="K12245">
        <v>657.95</v>
      </c>
      <c r="L12245">
        <v>27</v>
      </c>
      <c r="M12245">
        <v>1</v>
      </c>
      <c r="N12245">
        <f t="shared" si="486"/>
        <v>0</v>
      </c>
      <c r="O12245">
        <f t="shared" si="487"/>
        <v>0</v>
      </c>
      <c r="P12245" t="s">
        <v>12693</v>
      </c>
    </row>
    <row r="12246" spans="2:16" x14ac:dyDescent="0.25">
      <c r="B12246" t="s">
        <v>13590</v>
      </c>
      <c r="C12246" s="119" t="s">
        <v>60</v>
      </c>
      <c r="D12246" t="s">
        <v>11550</v>
      </c>
      <c r="E12246" t="s">
        <v>11530</v>
      </c>
      <c r="F12246" t="s">
        <v>11540</v>
      </c>
      <c r="G12246" t="s">
        <v>61</v>
      </c>
      <c r="H12246" t="s">
        <v>18</v>
      </c>
      <c r="I12246" t="s">
        <v>11533</v>
      </c>
      <c r="J12246">
        <v>2019</v>
      </c>
      <c r="K12246">
        <v>859.54</v>
      </c>
      <c r="L12246">
        <v>140</v>
      </c>
      <c r="M12246">
        <v>1</v>
      </c>
      <c r="N12246">
        <f t="shared" si="486"/>
        <v>0</v>
      </c>
      <c r="O12246">
        <f t="shared" si="487"/>
        <v>0</v>
      </c>
      <c r="P12246" t="s">
        <v>12694</v>
      </c>
    </row>
    <row r="12247" spans="2:16" x14ac:dyDescent="0.25">
      <c r="B12247" t="s">
        <v>13591</v>
      </c>
      <c r="C12247" s="119" t="s">
        <v>60</v>
      </c>
      <c r="D12247" t="s">
        <v>11537</v>
      </c>
      <c r="E12247" t="s">
        <v>11530</v>
      </c>
      <c r="F12247" t="s">
        <v>11540</v>
      </c>
      <c r="G12247" t="s">
        <v>61</v>
      </c>
      <c r="H12247" t="s">
        <v>18</v>
      </c>
      <c r="I12247" t="s">
        <v>11541</v>
      </c>
      <c r="J12247">
        <v>2019</v>
      </c>
      <c r="K12247">
        <v>682.37</v>
      </c>
      <c r="L12247">
        <v>14</v>
      </c>
      <c r="M12247">
        <v>1</v>
      </c>
      <c r="N12247">
        <f t="shared" si="486"/>
        <v>0</v>
      </c>
      <c r="O12247">
        <f t="shared" si="487"/>
        <v>0</v>
      </c>
      <c r="P12247" t="s">
        <v>12694</v>
      </c>
    </row>
    <row r="12248" spans="2:16" x14ac:dyDescent="0.25">
      <c r="B12248" t="s">
        <v>13592</v>
      </c>
      <c r="C12248" s="119" t="s">
        <v>60</v>
      </c>
      <c r="D12248" t="s">
        <v>11537</v>
      </c>
      <c r="E12248" t="s">
        <v>11530</v>
      </c>
      <c r="F12248" t="s">
        <v>11540</v>
      </c>
      <c r="G12248" t="s">
        <v>61</v>
      </c>
      <c r="H12248" t="s">
        <v>18</v>
      </c>
      <c r="I12248" t="s">
        <v>11541</v>
      </c>
      <c r="J12248">
        <v>2019</v>
      </c>
      <c r="K12248">
        <v>683.66</v>
      </c>
      <c r="L12248">
        <v>21</v>
      </c>
      <c r="M12248">
        <v>1</v>
      </c>
      <c r="N12248">
        <f t="shared" si="486"/>
        <v>0</v>
      </c>
      <c r="O12248">
        <f t="shared" si="487"/>
        <v>0</v>
      </c>
      <c r="P12248" t="s">
        <v>12694</v>
      </c>
    </row>
    <row r="12249" spans="2:16" x14ac:dyDescent="0.25">
      <c r="B12249" t="s">
        <v>13593</v>
      </c>
      <c r="C12249" s="119" t="s">
        <v>60</v>
      </c>
      <c r="D12249" t="s">
        <v>11537</v>
      </c>
      <c r="E12249" t="s">
        <v>11530</v>
      </c>
      <c r="F12249" t="s">
        <v>11540</v>
      </c>
      <c r="G12249" t="s">
        <v>61</v>
      </c>
      <c r="H12249" t="s">
        <v>18</v>
      </c>
      <c r="I12249" t="s">
        <v>11541</v>
      </c>
      <c r="J12249">
        <v>2019</v>
      </c>
      <c r="K12249">
        <v>650.27</v>
      </c>
      <c r="L12249">
        <v>16</v>
      </c>
      <c r="M12249">
        <v>1</v>
      </c>
      <c r="N12249">
        <f t="shared" si="486"/>
        <v>0</v>
      </c>
      <c r="O12249">
        <f t="shared" si="487"/>
        <v>0</v>
      </c>
      <c r="P12249" t="s">
        <v>12694</v>
      </c>
    </row>
    <row r="12250" spans="2:16" x14ac:dyDescent="0.25">
      <c r="B12250" t="s">
        <v>13594</v>
      </c>
      <c r="C12250" s="119" t="s">
        <v>60</v>
      </c>
      <c r="D12250" t="s">
        <v>11550</v>
      </c>
      <c r="E12250" t="s">
        <v>11530</v>
      </c>
      <c r="F12250" t="s">
        <v>11540</v>
      </c>
      <c r="G12250" t="s">
        <v>61</v>
      </c>
      <c r="H12250" t="s">
        <v>18</v>
      </c>
      <c r="I12250" t="s">
        <v>11541</v>
      </c>
      <c r="J12250">
        <v>2019</v>
      </c>
      <c r="K12250">
        <v>653.04</v>
      </c>
      <c r="L12250">
        <v>31</v>
      </c>
      <c r="M12250">
        <v>1</v>
      </c>
      <c r="N12250">
        <f t="shared" si="486"/>
        <v>0</v>
      </c>
      <c r="O12250">
        <f t="shared" si="487"/>
        <v>0</v>
      </c>
      <c r="P12250" t="s">
        <v>12694</v>
      </c>
    </row>
    <row r="12251" spans="2:16" x14ac:dyDescent="0.25">
      <c r="B12251" t="s">
        <v>13595</v>
      </c>
      <c r="C12251" s="119" t="s">
        <v>60</v>
      </c>
      <c r="D12251" t="s">
        <v>11550</v>
      </c>
      <c r="E12251" t="s">
        <v>11530</v>
      </c>
      <c r="F12251" t="s">
        <v>11540</v>
      </c>
      <c r="G12251" t="s">
        <v>61</v>
      </c>
      <c r="H12251" t="s">
        <v>18</v>
      </c>
      <c r="I12251" t="s">
        <v>11541</v>
      </c>
      <c r="J12251">
        <v>2019</v>
      </c>
      <c r="K12251">
        <v>653.23</v>
      </c>
      <c r="L12251">
        <v>32</v>
      </c>
      <c r="M12251">
        <v>1</v>
      </c>
      <c r="N12251">
        <f t="shared" si="486"/>
        <v>0</v>
      </c>
      <c r="O12251">
        <f t="shared" si="487"/>
        <v>0</v>
      </c>
      <c r="P12251" t="s">
        <v>12694</v>
      </c>
    </row>
    <row r="12252" spans="2:16" x14ac:dyDescent="0.25">
      <c r="B12252" t="s">
        <v>13596</v>
      </c>
      <c r="C12252" s="119" t="s">
        <v>60</v>
      </c>
      <c r="D12252" t="s">
        <v>11550</v>
      </c>
      <c r="E12252" t="s">
        <v>11530</v>
      </c>
      <c r="F12252" t="s">
        <v>11540</v>
      </c>
      <c r="G12252" t="s">
        <v>61</v>
      </c>
      <c r="H12252" t="s">
        <v>18</v>
      </c>
      <c r="I12252" t="s">
        <v>11541</v>
      </c>
      <c r="J12252">
        <v>2019</v>
      </c>
      <c r="K12252">
        <v>653.23</v>
      </c>
      <c r="L12252">
        <v>32</v>
      </c>
      <c r="M12252">
        <v>1</v>
      </c>
      <c r="N12252">
        <f t="shared" si="486"/>
        <v>0</v>
      </c>
      <c r="O12252">
        <f t="shared" si="487"/>
        <v>0</v>
      </c>
      <c r="P12252" t="s">
        <v>12694</v>
      </c>
    </row>
    <row r="12253" spans="2:16" x14ac:dyDescent="0.25">
      <c r="B12253" t="s">
        <v>13597</v>
      </c>
      <c r="C12253" s="119" t="s">
        <v>60</v>
      </c>
      <c r="D12253" t="s">
        <v>11550</v>
      </c>
      <c r="E12253" t="s">
        <v>11530</v>
      </c>
      <c r="F12253" t="s">
        <v>11540</v>
      </c>
      <c r="G12253" t="s">
        <v>61</v>
      </c>
      <c r="H12253" t="s">
        <v>18</v>
      </c>
      <c r="I12253" t="s">
        <v>11541</v>
      </c>
      <c r="J12253">
        <v>2019</v>
      </c>
      <c r="K12253">
        <v>653.6</v>
      </c>
      <c r="L12253">
        <v>34</v>
      </c>
      <c r="M12253">
        <v>1</v>
      </c>
      <c r="N12253">
        <f t="shared" si="486"/>
        <v>0</v>
      </c>
      <c r="O12253">
        <f t="shared" si="487"/>
        <v>0</v>
      </c>
      <c r="P12253" t="s">
        <v>12694</v>
      </c>
    </row>
    <row r="12254" spans="2:16" x14ac:dyDescent="0.25">
      <c r="B12254" t="s">
        <v>13598</v>
      </c>
      <c r="C12254" s="119" t="s">
        <v>60</v>
      </c>
      <c r="D12254" t="s">
        <v>11550</v>
      </c>
      <c r="E12254" t="s">
        <v>11530</v>
      </c>
      <c r="F12254" t="s">
        <v>11540</v>
      </c>
      <c r="G12254" t="s">
        <v>61</v>
      </c>
      <c r="H12254" t="s">
        <v>18</v>
      </c>
      <c r="I12254" t="s">
        <v>11541</v>
      </c>
      <c r="J12254">
        <v>2019</v>
      </c>
      <c r="K12254">
        <v>684.77</v>
      </c>
      <c r="L12254">
        <v>27</v>
      </c>
      <c r="M12254">
        <v>1</v>
      </c>
      <c r="N12254">
        <f t="shared" si="486"/>
        <v>0</v>
      </c>
      <c r="O12254">
        <f t="shared" si="487"/>
        <v>0</v>
      </c>
      <c r="P12254" t="s">
        <v>12694</v>
      </c>
    </row>
    <row r="12255" spans="2:16" x14ac:dyDescent="0.25">
      <c r="B12255" t="s">
        <v>13599</v>
      </c>
      <c r="C12255" s="119" t="s">
        <v>60</v>
      </c>
      <c r="D12255" t="s">
        <v>11550</v>
      </c>
      <c r="E12255" t="s">
        <v>11530</v>
      </c>
      <c r="F12255" t="s">
        <v>11540</v>
      </c>
      <c r="G12255" t="s">
        <v>61</v>
      </c>
      <c r="H12255" t="s">
        <v>18</v>
      </c>
      <c r="I12255" t="s">
        <v>11541</v>
      </c>
      <c r="J12255">
        <v>2019</v>
      </c>
      <c r="K12255">
        <v>905.61</v>
      </c>
      <c r="L12255">
        <v>34</v>
      </c>
      <c r="M12255">
        <v>1</v>
      </c>
      <c r="N12255">
        <f t="shared" si="486"/>
        <v>0</v>
      </c>
      <c r="O12255">
        <f t="shared" si="487"/>
        <v>0</v>
      </c>
      <c r="P12255" t="s">
        <v>12694</v>
      </c>
    </row>
    <row r="12256" spans="2:16" x14ac:dyDescent="0.25">
      <c r="B12256" t="s">
        <v>13600</v>
      </c>
      <c r="C12256" s="119" t="s">
        <v>60</v>
      </c>
      <c r="D12256" t="s">
        <v>11550</v>
      </c>
      <c r="E12256" t="s">
        <v>11530</v>
      </c>
      <c r="F12256" t="s">
        <v>11540</v>
      </c>
      <c r="G12256" t="s">
        <v>61</v>
      </c>
      <c r="H12256" t="s">
        <v>18</v>
      </c>
      <c r="I12256" t="s">
        <v>11541</v>
      </c>
      <c r="J12256">
        <v>2019</v>
      </c>
      <c r="K12256">
        <v>852.12</v>
      </c>
      <c r="L12256">
        <v>26</v>
      </c>
      <c r="M12256">
        <v>1</v>
      </c>
      <c r="N12256">
        <f t="shared" si="486"/>
        <v>0</v>
      </c>
      <c r="O12256">
        <f t="shared" si="487"/>
        <v>0</v>
      </c>
      <c r="P12256" t="s">
        <v>12694</v>
      </c>
    </row>
    <row r="12257" spans="2:16" x14ac:dyDescent="0.25">
      <c r="B12257" t="s">
        <v>13601</v>
      </c>
      <c r="C12257" s="119" t="s">
        <v>60</v>
      </c>
      <c r="D12257" t="s">
        <v>11550</v>
      </c>
      <c r="E12257" t="s">
        <v>11530</v>
      </c>
      <c r="F12257" t="s">
        <v>11540</v>
      </c>
      <c r="G12257" t="s">
        <v>61</v>
      </c>
      <c r="H12257" t="s">
        <v>18</v>
      </c>
      <c r="I12257" t="s">
        <v>11541</v>
      </c>
      <c r="J12257">
        <v>2019</v>
      </c>
      <c r="K12257">
        <v>651.75</v>
      </c>
      <c r="L12257">
        <v>24</v>
      </c>
      <c r="M12257">
        <v>1</v>
      </c>
      <c r="N12257">
        <f t="shared" si="486"/>
        <v>0</v>
      </c>
      <c r="O12257">
        <f t="shared" si="487"/>
        <v>0</v>
      </c>
      <c r="P12257" t="s">
        <v>12694</v>
      </c>
    </row>
    <row r="12258" spans="2:16" x14ac:dyDescent="0.25">
      <c r="B12258" t="s">
        <v>13602</v>
      </c>
      <c r="C12258" s="119" t="s">
        <v>60</v>
      </c>
      <c r="D12258" t="s">
        <v>11550</v>
      </c>
      <c r="E12258" t="s">
        <v>11530</v>
      </c>
      <c r="F12258" t="s">
        <v>11540</v>
      </c>
      <c r="G12258" t="s">
        <v>61</v>
      </c>
      <c r="H12258" t="s">
        <v>18</v>
      </c>
      <c r="I12258" t="s">
        <v>11541</v>
      </c>
      <c r="J12258">
        <v>2019</v>
      </c>
      <c r="K12258">
        <v>655.63</v>
      </c>
      <c r="L12258">
        <v>45</v>
      </c>
      <c r="M12258">
        <v>1</v>
      </c>
      <c r="N12258">
        <f t="shared" si="486"/>
        <v>0</v>
      </c>
      <c r="O12258">
        <f t="shared" si="487"/>
        <v>0</v>
      </c>
      <c r="P12258" t="s">
        <v>12694</v>
      </c>
    </row>
    <row r="12259" spans="2:16" x14ac:dyDescent="0.25">
      <c r="B12259" t="s">
        <v>13603</v>
      </c>
      <c r="C12259" s="119" t="s">
        <v>60</v>
      </c>
      <c r="D12259" t="s">
        <v>11550</v>
      </c>
      <c r="E12259" t="s">
        <v>11530</v>
      </c>
      <c r="F12259" t="s">
        <v>11540</v>
      </c>
      <c r="G12259" t="s">
        <v>61</v>
      </c>
      <c r="H12259" t="s">
        <v>18</v>
      </c>
      <c r="I12259" t="s">
        <v>11541</v>
      </c>
      <c r="J12259">
        <v>2019</v>
      </c>
      <c r="K12259">
        <v>651.37</v>
      </c>
      <c r="L12259">
        <v>22</v>
      </c>
      <c r="M12259">
        <v>1</v>
      </c>
      <c r="N12259">
        <f t="shared" si="486"/>
        <v>0</v>
      </c>
      <c r="O12259">
        <f t="shared" si="487"/>
        <v>0</v>
      </c>
      <c r="P12259" t="s">
        <v>12694</v>
      </c>
    </row>
    <row r="12260" spans="2:16" x14ac:dyDescent="0.25">
      <c r="B12260" t="s">
        <v>13604</v>
      </c>
      <c r="C12260" s="119" t="s">
        <v>60</v>
      </c>
      <c r="D12260" t="s">
        <v>11563</v>
      </c>
      <c r="E12260" t="s">
        <v>11530</v>
      </c>
      <c r="F12260" t="s">
        <v>11540</v>
      </c>
      <c r="G12260" t="s">
        <v>61</v>
      </c>
      <c r="H12260" t="s">
        <v>18</v>
      </c>
      <c r="I12260" t="s">
        <v>11541</v>
      </c>
      <c r="J12260">
        <v>2019</v>
      </c>
      <c r="K12260">
        <v>652.75</v>
      </c>
      <c r="L12260">
        <v>29</v>
      </c>
      <c r="M12260">
        <v>1</v>
      </c>
      <c r="N12260">
        <f t="shared" si="486"/>
        <v>0</v>
      </c>
      <c r="O12260">
        <f t="shared" si="487"/>
        <v>0</v>
      </c>
      <c r="P12260" t="s">
        <v>12694</v>
      </c>
    </row>
    <row r="12261" spans="2:16" x14ac:dyDescent="0.25">
      <c r="B12261" t="s">
        <v>13605</v>
      </c>
      <c r="C12261" s="119" t="s">
        <v>60</v>
      </c>
      <c r="D12261" t="s">
        <v>11563</v>
      </c>
      <c r="E12261" t="s">
        <v>11530</v>
      </c>
      <c r="F12261" t="s">
        <v>11540</v>
      </c>
      <c r="G12261" t="s">
        <v>61</v>
      </c>
      <c r="H12261" t="s">
        <v>18</v>
      </c>
      <c r="I12261" t="s">
        <v>11541</v>
      </c>
      <c r="J12261">
        <v>2019</v>
      </c>
      <c r="K12261">
        <v>653.85</v>
      </c>
      <c r="L12261">
        <v>35</v>
      </c>
      <c r="M12261">
        <v>1</v>
      </c>
      <c r="N12261">
        <f t="shared" si="486"/>
        <v>0</v>
      </c>
      <c r="O12261">
        <f t="shared" si="487"/>
        <v>0</v>
      </c>
      <c r="P12261" t="s">
        <v>12694</v>
      </c>
    </row>
    <row r="12262" spans="2:16" x14ac:dyDescent="0.25">
      <c r="B12262" t="s">
        <v>13606</v>
      </c>
      <c r="C12262" s="119" t="s">
        <v>60</v>
      </c>
      <c r="D12262" t="s">
        <v>11563</v>
      </c>
      <c r="E12262" t="s">
        <v>11530</v>
      </c>
      <c r="F12262" t="s">
        <v>11540</v>
      </c>
      <c r="G12262" t="s">
        <v>61</v>
      </c>
      <c r="H12262" t="s">
        <v>18</v>
      </c>
      <c r="I12262" t="s">
        <v>11541</v>
      </c>
      <c r="J12262">
        <v>2019</v>
      </c>
      <c r="K12262">
        <v>653.82000000000005</v>
      </c>
      <c r="L12262">
        <v>35</v>
      </c>
      <c r="M12262">
        <v>1</v>
      </c>
      <c r="N12262">
        <f t="shared" si="486"/>
        <v>0</v>
      </c>
      <c r="O12262">
        <f t="shared" si="487"/>
        <v>0</v>
      </c>
      <c r="P12262" t="s">
        <v>12694</v>
      </c>
    </row>
    <row r="12263" spans="2:16" x14ac:dyDescent="0.25">
      <c r="B12263" t="s">
        <v>13607</v>
      </c>
      <c r="C12263" s="119" t="s">
        <v>60</v>
      </c>
      <c r="D12263" t="s">
        <v>11539</v>
      </c>
      <c r="E12263" t="s">
        <v>11530</v>
      </c>
      <c r="F12263" t="s">
        <v>11540</v>
      </c>
      <c r="G12263" t="s">
        <v>61</v>
      </c>
      <c r="H12263" t="s">
        <v>18</v>
      </c>
      <c r="I12263" t="s">
        <v>11541</v>
      </c>
      <c r="J12263">
        <v>2019</v>
      </c>
      <c r="K12263">
        <v>685.51</v>
      </c>
      <c r="L12263">
        <v>31</v>
      </c>
      <c r="M12263">
        <v>1</v>
      </c>
      <c r="N12263">
        <f t="shared" si="486"/>
        <v>0</v>
      </c>
      <c r="O12263">
        <f t="shared" si="487"/>
        <v>0</v>
      </c>
      <c r="P12263" t="s">
        <v>12694</v>
      </c>
    </row>
    <row r="12264" spans="2:16" x14ac:dyDescent="0.25">
      <c r="B12264" t="s">
        <v>13608</v>
      </c>
      <c r="C12264" s="119" t="s">
        <v>60</v>
      </c>
      <c r="D12264" t="s">
        <v>11537</v>
      </c>
      <c r="E12264" t="s">
        <v>11530</v>
      </c>
      <c r="F12264" t="s">
        <v>11540</v>
      </c>
      <c r="G12264" t="s">
        <v>61</v>
      </c>
      <c r="H12264" t="s">
        <v>18</v>
      </c>
      <c r="I12264" t="s">
        <v>11541</v>
      </c>
      <c r="J12264">
        <v>2019</v>
      </c>
      <c r="K12264">
        <v>652.49</v>
      </c>
      <c r="L12264">
        <v>28</v>
      </c>
      <c r="M12264">
        <v>1</v>
      </c>
      <c r="N12264">
        <f t="shared" si="486"/>
        <v>0</v>
      </c>
      <c r="O12264">
        <f t="shared" si="487"/>
        <v>0</v>
      </c>
      <c r="P12264" t="s">
        <v>12694</v>
      </c>
    </row>
    <row r="12265" spans="2:16" x14ac:dyDescent="0.25">
      <c r="B12265" t="s">
        <v>13609</v>
      </c>
      <c r="C12265" s="119" t="s">
        <v>60</v>
      </c>
      <c r="D12265" t="s">
        <v>11537</v>
      </c>
      <c r="E12265" t="s">
        <v>11530</v>
      </c>
      <c r="F12265" t="s">
        <v>11540</v>
      </c>
      <c r="G12265" t="s">
        <v>61</v>
      </c>
      <c r="H12265" t="s">
        <v>18</v>
      </c>
      <c r="I12265" t="s">
        <v>11541</v>
      </c>
      <c r="J12265">
        <v>2019</v>
      </c>
      <c r="K12265">
        <v>673.58</v>
      </c>
      <c r="L12265">
        <v>66</v>
      </c>
      <c r="M12265">
        <v>1</v>
      </c>
      <c r="N12265">
        <f t="shared" si="486"/>
        <v>0</v>
      </c>
      <c r="O12265">
        <f t="shared" si="487"/>
        <v>0</v>
      </c>
      <c r="P12265" t="s">
        <v>12694</v>
      </c>
    </row>
    <row r="12266" spans="2:16" x14ac:dyDescent="0.25">
      <c r="B12266" t="s">
        <v>13610</v>
      </c>
      <c r="C12266" s="119" t="s">
        <v>60</v>
      </c>
      <c r="D12266" t="s">
        <v>11539</v>
      </c>
      <c r="E12266" t="s">
        <v>11530</v>
      </c>
      <c r="F12266" t="s">
        <v>11540</v>
      </c>
      <c r="G12266" t="s">
        <v>61</v>
      </c>
      <c r="H12266" t="s">
        <v>18</v>
      </c>
      <c r="I12266" t="s">
        <v>11541</v>
      </c>
      <c r="J12266">
        <v>2019</v>
      </c>
      <c r="K12266">
        <v>653.25</v>
      </c>
      <c r="L12266">
        <v>32</v>
      </c>
      <c r="M12266">
        <v>1</v>
      </c>
      <c r="N12266">
        <f t="shared" si="486"/>
        <v>0</v>
      </c>
      <c r="O12266">
        <f t="shared" si="487"/>
        <v>0</v>
      </c>
      <c r="P12266" t="s">
        <v>12694</v>
      </c>
    </row>
    <row r="12267" spans="2:16" x14ac:dyDescent="0.25">
      <c r="B12267" t="s">
        <v>13611</v>
      </c>
      <c r="C12267" s="119" t="s">
        <v>60</v>
      </c>
      <c r="D12267" t="s">
        <v>11539</v>
      </c>
      <c r="E12267" t="s">
        <v>11530</v>
      </c>
      <c r="F12267" t="s">
        <v>11540</v>
      </c>
      <c r="G12267" t="s">
        <v>61</v>
      </c>
      <c r="H12267" t="s">
        <v>18</v>
      </c>
      <c r="I12267" t="s">
        <v>11541</v>
      </c>
      <c r="J12267">
        <v>2019</v>
      </c>
      <c r="K12267">
        <v>651.01</v>
      </c>
      <c r="L12267">
        <v>20</v>
      </c>
      <c r="M12267">
        <v>1</v>
      </c>
      <c r="N12267">
        <f t="shared" si="486"/>
        <v>0</v>
      </c>
      <c r="O12267">
        <f t="shared" si="487"/>
        <v>0</v>
      </c>
      <c r="P12267" t="s">
        <v>12694</v>
      </c>
    </row>
    <row r="12268" spans="2:16" x14ac:dyDescent="0.25">
      <c r="B12268" t="s">
        <v>13612</v>
      </c>
      <c r="C12268" s="119" t="s">
        <v>60</v>
      </c>
      <c r="D12268" t="s">
        <v>11552</v>
      </c>
      <c r="E12268" t="s">
        <v>11530</v>
      </c>
      <c r="F12268" t="s">
        <v>11540</v>
      </c>
      <c r="G12268" t="s">
        <v>61</v>
      </c>
      <c r="H12268" t="s">
        <v>18</v>
      </c>
      <c r="I12268" t="s">
        <v>11541</v>
      </c>
      <c r="J12268">
        <v>2019</v>
      </c>
      <c r="K12268">
        <v>651.36</v>
      </c>
      <c r="L12268">
        <v>20</v>
      </c>
      <c r="M12268">
        <v>1</v>
      </c>
      <c r="N12268">
        <f t="shared" si="486"/>
        <v>0</v>
      </c>
      <c r="O12268">
        <f t="shared" si="487"/>
        <v>0</v>
      </c>
      <c r="P12268" t="s">
        <v>12694</v>
      </c>
    </row>
    <row r="12269" spans="2:16" x14ac:dyDescent="0.25">
      <c r="B12269" t="s">
        <v>13613</v>
      </c>
      <c r="C12269" s="119" t="s">
        <v>60</v>
      </c>
      <c r="D12269" t="s">
        <v>11552</v>
      </c>
      <c r="E12269" t="s">
        <v>11530</v>
      </c>
      <c r="F12269" t="s">
        <v>11540</v>
      </c>
      <c r="G12269" t="s">
        <v>61</v>
      </c>
      <c r="H12269" t="s">
        <v>18</v>
      </c>
      <c r="I12269" t="s">
        <v>11541</v>
      </c>
      <c r="J12269">
        <v>2019</v>
      </c>
      <c r="K12269">
        <v>652.78</v>
      </c>
      <c r="L12269">
        <v>27</v>
      </c>
      <c r="M12269">
        <v>1</v>
      </c>
      <c r="N12269">
        <f t="shared" si="486"/>
        <v>0</v>
      </c>
      <c r="O12269">
        <f t="shared" si="487"/>
        <v>0</v>
      </c>
      <c r="P12269" t="s">
        <v>12694</v>
      </c>
    </row>
    <row r="12270" spans="2:16" x14ac:dyDescent="0.25">
      <c r="B12270" t="s">
        <v>13614</v>
      </c>
      <c r="C12270" s="119" t="s">
        <v>60</v>
      </c>
      <c r="D12270" t="s">
        <v>11537</v>
      </c>
      <c r="E12270" t="s">
        <v>11530</v>
      </c>
      <c r="F12270" t="s">
        <v>11540</v>
      </c>
      <c r="G12270" t="s">
        <v>61</v>
      </c>
      <c r="H12270" t="s">
        <v>18</v>
      </c>
      <c r="I12270" t="s">
        <v>11541</v>
      </c>
      <c r="J12270">
        <v>2019</v>
      </c>
      <c r="K12270">
        <v>685.22</v>
      </c>
      <c r="L12270">
        <v>29</v>
      </c>
      <c r="M12270">
        <v>1</v>
      </c>
      <c r="N12270">
        <f t="shared" si="486"/>
        <v>0</v>
      </c>
      <c r="O12270">
        <f t="shared" si="487"/>
        <v>0</v>
      </c>
      <c r="P12270" t="s">
        <v>12694</v>
      </c>
    </row>
    <row r="12271" spans="2:16" x14ac:dyDescent="0.25">
      <c r="B12271" t="s">
        <v>13615</v>
      </c>
      <c r="C12271" s="119" t="s">
        <v>60</v>
      </c>
      <c r="D12271" t="s">
        <v>11539</v>
      </c>
      <c r="E12271" t="s">
        <v>11530</v>
      </c>
      <c r="F12271" t="s">
        <v>11540</v>
      </c>
      <c r="G12271" t="s">
        <v>61</v>
      </c>
      <c r="H12271" t="s">
        <v>18</v>
      </c>
      <c r="I12271" t="s">
        <v>11541</v>
      </c>
      <c r="J12271">
        <v>2019</v>
      </c>
      <c r="K12271">
        <v>651.75</v>
      </c>
      <c r="L12271">
        <v>24</v>
      </c>
      <c r="M12271">
        <v>1</v>
      </c>
      <c r="N12271">
        <f t="shared" si="486"/>
        <v>0</v>
      </c>
      <c r="O12271">
        <f t="shared" si="487"/>
        <v>0</v>
      </c>
      <c r="P12271" t="s">
        <v>12694</v>
      </c>
    </row>
    <row r="12272" spans="2:16" x14ac:dyDescent="0.25">
      <c r="B12272" t="s">
        <v>13616</v>
      </c>
      <c r="C12272" s="119" t="s">
        <v>60</v>
      </c>
      <c r="D12272" t="s">
        <v>11542</v>
      </c>
      <c r="E12272" t="s">
        <v>11530</v>
      </c>
      <c r="F12272" t="s">
        <v>11540</v>
      </c>
      <c r="G12272" t="s">
        <v>61</v>
      </c>
      <c r="H12272" t="s">
        <v>18</v>
      </c>
      <c r="I12272" t="s">
        <v>11541</v>
      </c>
      <c r="J12272">
        <v>2019</v>
      </c>
      <c r="K12272">
        <v>709.22</v>
      </c>
      <c r="L12272">
        <v>95</v>
      </c>
      <c r="M12272">
        <v>1</v>
      </c>
      <c r="N12272">
        <f t="shared" si="486"/>
        <v>0</v>
      </c>
      <c r="O12272">
        <f t="shared" si="487"/>
        <v>0</v>
      </c>
      <c r="P12272" t="s">
        <v>12694</v>
      </c>
    </row>
    <row r="12273" spans="2:16" x14ac:dyDescent="0.25">
      <c r="B12273" t="s">
        <v>13617</v>
      </c>
      <c r="C12273" s="119" t="s">
        <v>60</v>
      </c>
      <c r="D12273" t="s">
        <v>11537</v>
      </c>
      <c r="E12273" t="s">
        <v>11530</v>
      </c>
      <c r="F12273" t="s">
        <v>11540</v>
      </c>
      <c r="G12273" t="s">
        <v>61</v>
      </c>
      <c r="H12273" t="s">
        <v>18</v>
      </c>
      <c r="I12273" t="s">
        <v>11541</v>
      </c>
      <c r="J12273">
        <v>2019</v>
      </c>
      <c r="K12273">
        <v>684.4</v>
      </c>
      <c r="L12273">
        <v>25</v>
      </c>
      <c r="M12273">
        <v>1</v>
      </c>
      <c r="N12273">
        <f t="shared" si="486"/>
        <v>0</v>
      </c>
      <c r="O12273">
        <f t="shared" si="487"/>
        <v>0</v>
      </c>
      <c r="P12273" t="s">
        <v>12694</v>
      </c>
    </row>
    <row r="12274" spans="2:16" x14ac:dyDescent="0.25">
      <c r="B12274" t="s">
        <v>13618</v>
      </c>
      <c r="C12274" s="119" t="s">
        <v>60</v>
      </c>
      <c r="D12274" t="s">
        <v>11537</v>
      </c>
      <c r="E12274" t="s">
        <v>11530</v>
      </c>
      <c r="F12274" t="s">
        <v>11540</v>
      </c>
      <c r="G12274" t="s">
        <v>61</v>
      </c>
      <c r="H12274" t="s">
        <v>18</v>
      </c>
      <c r="I12274" t="s">
        <v>11541</v>
      </c>
      <c r="J12274">
        <v>2019</v>
      </c>
      <c r="K12274">
        <v>654.82000000000005</v>
      </c>
      <c r="L12274">
        <v>30</v>
      </c>
      <c r="M12274">
        <v>1</v>
      </c>
      <c r="N12274">
        <f t="shared" si="486"/>
        <v>0</v>
      </c>
      <c r="O12274">
        <f t="shared" si="487"/>
        <v>0</v>
      </c>
      <c r="P12274" t="s">
        <v>12694</v>
      </c>
    </row>
    <row r="12275" spans="2:16" x14ac:dyDescent="0.25">
      <c r="B12275" t="s">
        <v>13619</v>
      </c>
      <c r="C12275" s="119" t="s">
        <v>60</v>
      </c>
      <c r="D12275" t="s">
        <v>11537</v>
      </c>
      <c r="E12275" t="s">
        <v>11530</v>
      </c>
      <c r="F12275" t="s">
        <v>11540</v>
      </c>
      <c r="G12275" t="s">
        <v>61</v>
      </c>
      <c r="H12275" t="s">
        <v>18</v>
      </c>
      <c r="I12275" t="s">
        <v>11541</v>
      </c>
      <c r="J12275">
        <v>2019</v>
      </c>
      <c r="K12275">
        <v>683.84</v>
      </c>
      <c r="L12275">
        <v>22</v>
      </c>
      <c r="M12275">
        <v>1</v>
      </c>
      <c r="N12275">
        <f t="shared" si="486"/>
        <v>0</v>
      </c>
      <c r="O12275">
        <f t="shared" si="487"/>
        <v>0</v>
      </c>
      <c r="P12275" t="s">
        <v>12694</v>
      </c>
    </row>
    <row r="12276" spans="2:16" x14ac:dyDescent="0.25">
      <c r="B12276" t="s">
        <v>13620</v>
      </c>
      <c r="C12276" s="119" t="s">
        <v>60</v>
      </c>
      <c r="D12276" t="s">
        <v>11537</v>
      </c>
      <c r="E12276" t="s">
        <v>11530</v>
      </c>
      <c r="F12276" t="s">
        <v>11540</v>
      </c>
      <c r="G12276" t="s">
        <v>61</v>
      </c>
      <c r="H12276" t="s">
        <v>18</v>
      </c>
      <c r="I12276" t="s">
        <v>11541</v>
      </c>
      <c r="J12276">
        <v>2019</v>
      </c>
      <c r="K12276">
        <v>687.29</v>
      </c>
      <c r="L12276">
        <v>31</v>
      </c>
      <c r="M12276">
        <v>1</v>
      </c>
      <c r="N12276">
        <f t="shared" si="486"/>
        <v>0</v>
      </c>
      <c r="O12276">
        <f t="shared" si="487"/>
        <v>0</v>
      </c>
      <c r="P12276" t="s">
        <v>12694</v>
      </c>
    </row>
    <row r="12277" spans="2:16" x14ac:dyDescent="0.25">
      <c r="B12277" t="s">
        <v>13621</v>
      </c>
      <c r="C12277" s="119" t="s">
        <v>60</v>
      </c>
      <c r="D12277" t="s">
        <v>11537</v>
      </c>
      <c r="E12277" t="s">
        <v>11530</v>
      </c>
      <c r="F12277" t="s">
        <v>11540</v>
      </c>
      <c r="G12277" t="s">
        <v>61</v>
      </c>
      <c r="H12277" t="s">
        <v>18</v>
      </c>
      <c r="I12277" t="s">
        <v>11541</v>
      </c>
      <c r="J12277">
        <v>2019</v>
      </c>
      <c r="K12277">
        <v>686.15</v>
      </c>
      <c r="L12277">
        <v>34</v>
      </c>
      <c r="M12277">
        <v>1</v>
      </c>
      <c r="N12277">
        <f t="shared" si="486"/>
        <v>0</v>
      </c>
      <c r="O12277">
        <f t="shared" si="487"/>
        <v>0</v>
      </c>
      <c r="P12277" t="s">
        <v>12693</v>
      </c>
    </row>
    <row r="12278" spans="2:16" x14ac:dyDescent="0.25">
      <c r="B12278" t="s">
        <v>13622</v>
      </c>
      <c r="C12278" s="119" t="s">
        <v>60</v>
      </c>
      <c r="D12278" t="s">
        <v>11537</v>
      </c>
      <c r="E12278" t="s">
        <v>11530</v>
      </c>
      <c r="F12278" t="s">
        <v>11540</v>
      </c>
      <c r="G12278" t="s">
        <v>61</v>
      </c>
      <c r="H12278" t="s">
        <v>18</v>
      </c>
      <c r="I12278" t="s">
        <v>11541</v>
      </c>
      <c r="J12278">
        <v>2019</v>
      </c>
      <c r="K12278">
        <v>685.4</v>
      </c>
      <c r="L12278">
        <v>30</v>
      </c>
      <c r="M12278">
        <v>1</v>
      </c>
      <c r="N12278">
        <f t="shared" si="486"/>
        <v>0</v>
      </c>
      <c r="O12278">
        <f t="shared" si="487"/>
        <v>0</v>
      </c>
      <c r="P12278" t="s">
        <v>12693</v>
      </c>
    </row>
    <row r="12279" spans="2:16" x14ac:dyDescent="0.25">
      <c r="B12279" t="s">
        <v>13623</v>
      </c>
      <c r="C12279" s="119" t="s">
        <v>60</v>
      </c>
      <c r="D12279" t="s">
        <v>11537</v>
      </c>
      <c r="E12279" t="s">
        <v>11530</v>
      </c>
      <c r="F12279" t="s">
        <v>11540</v>
      </c>
      <c r="G12279" t="s">
        <v>61</v>
      </c>
      <c r="H12279" t="s">
        <v>18</v>
      </c>
      <c r="I12279" t="s">
        <v>11541</v>
      </c>
      <c r="J12279">
        <v>2019</v>
      </c>
      <c r="K12279">
        <v>652.20000000000005</v>
      </c>
      <c r="L12279">
        <v>26</v>
      </c>
      <c r="M12279">
        <v>1</v>
      </c>
      <c r="N12279">
        <f t="shared" si="486"/>
        <v>0</v>
      </c>
      <c r="O12279">
        <f t="shared" si="487"/>
        <v>0</v>
      </c>
      <c r="P12279" t="s">
        <v>12694</v>
      </c>
    </row>
    <row r="12280" spans="2:16" x14ac:dyDescent="0.25">
      <c r="B12280" t="s">
        <v>13624</v>
      </c>
      <c r="C12280" s="119" t="s">
        <v>60</v>
      </c>
      <c r="D12280" t="s">
        <v>11537</v>
      </c>
      <c r="E12280" t="s">
        <v>11530</v>
      </c>
      <c r="F12280" t="s">
        <v>11540</v>
      </c>
      <c r="G12280" t="s">
        <v>61</v>
      </c>
      <c r="H12280" t="s">
        <v>18</v>
      </c>
      <c r="I12280" t="s">
        <v>11541</v>
      </c>
      <c r="J12280">
        <v>2019</v>
      </c>
      <c r="K12280">
        <v>898.98</v>
      </c>
      <c r="L12280">
        <v>22</v>
      </c>
      <c r="M12280">
        <v>1</v>
      </c>
      <c r="N12280">
        <f t="shared" si="486"/>
        <v>0</v>
      </c>
      <c r="O12280">
        <f t="shared" si="487"/>
        <v>0</v>
      </c>
      <c r="P12280" t="s">
        <v>12694</v>
      </c>
    </row>
    <row r="12281" spans="2:16" x14ac:dyDescent="0.25">
      <c r="B12281" t="s">
        <v>13625</v>
      </c>
      <c r="C12281" s="119" t="s">
        <v>60</v>
      </c>
      <c r="D12281" t="s">
        <v>11537</v>
      </c>
      <c r="E12281" t="s">
        <v>11530</v>
      </c>
      <c r="F12281" t="s">
        <v>11540</v>
      </c>
      <c r="G12281" t="s">
        <v>61</v>
      </c>
      <c r="H12281" t="s">
        <v>18</v>
      </c>
      <c r="I12281" t="s">
        <v>11541</v>
      </c>
      <c r="J12281">
        <v>2019</v>
      </c>
      <c r="K12281">
        <v>682.4</v>
      </c>
      <c r="L12281">
        <v>21</v>
      </c>
      <c r="M12281">
        <v>1</v>
      </c>
      <c r="N12281">
        <f t="shared" si="486"/>
        <v>0</v>
      </c>
      <c r="O12281">
        <f t="shared" si="487"/>
        <v>0</v>
      </c>
      <c r="P12281" t="s">
        <v>12694</v>
      </c>
    </row>
    <row r="12282" spans="2:16" x14ac:dyDescent="0.25">
      <c r="B12282" t="s">
        <v>13626</v>
      </c>
      <c r="C12282" s="119" t="s">
        <v>60</v>
      </c>
      <c r="D12282" t="s">
        <v>11539</v>
      </c>
      <c r="E12282" t="s">
        <v>11530</v>
      </c>
      <c r="F12282" t="s">
        <v>11540</v>
      </c>
      <c r="G12282" t="s">
        <v>61</v>
      </c>
      <c r="H12282" t="s">
        <v>18</v>
      </c>
      <c r="I12282" t="s">
        <v>11541</v>
      </c>
      <c r="J12282">
        <v>2019</v>
      </c>
      <c r="K12282">
        <v>687.58</v>
      </c>
      <c r="L12282">
        <v>42</v>
      </c>
      <c r="M12282">
        <v>1</v>
      </c>
      <c r="N12282">
        <f t="shared" si="486"/>
        <v>0</v>
      </c>
      <c r="O12282">
        <f t="shared" si="487"/>
        <v>0</v>
      </c>
      <c r="P12282" t="s">
        <v>12694</v>
      </c>
    </row>
    <row r="12283" spans="2:16" x14ac:dyDescent="0.25">
      <c r="B12283" t="s">
        <v>13627</v>
      </c>
      <c r="C12283" s="119" t="s">
        <v>60</v>
      </c>
      <c r="D12283" t="s">
        <v>11537</v>
      </c>
      <c r="E12283" t="s">
        <v>11530</v>
      </c>
      <c r="F12283" t="s">
        <v>11540</v>
      </c>
      <c r="G12283" t="s">
        <v>61</v>
      </c>
      <c r="H12283" t="s">
        <v>18</v>
      </c>
      <c r="I12283" t="s">
        <v>11541</v>
      </c>
      <c r="J12283">
        <v>2019</v>
      </c>
      <c r="K12283">
        <v>649.26</v>
      </c>
      <c r="L12283">
        <v>24</v>
      </c>
      <c r="M12283">
        <v>1</v>
      </c>
      <c r="N12283">
        <f t="shared" si="486"/>
        <v>0</v>
      </c>
      <c r="O12283">
        <f t="shared" si="487"/>
        <v>0</v>
      </c>
      <c r="P12283" t="s">
        <v>12694</v>
      </c>
    </row>
    <row r="12284" spans="2:16" x14ac:dyDescent="0.25">
      <c r="B12284" t="s">
        <v>13628</v>
      </c>
      <c r="C12284" s="119" t="s">
        <v>60</v>
      </c>
      <c r="D12284" t="s">
        <v>11537</v>
      </c>
      <c r="E12284" t="s">
        <v>11530</v>
      </c>
      <c r="F12284" t="s">
        <v>11540</v>
      </c>
      <c r="G12284" t="s">
        <v>61</v>
      </c>
      <c r="H12284" t="s">
        <v>18</v>
      </c>
      <c r="I12284" t="s">
        <v>11541</v>
      </c>
      <c r="J12284">
        <v>2019</v>
      </c>
      <c r="K12284">
        <v>649.46</v>
      </c>
      <c r="L12284">
        <v>25</v>
      </c>
      <c r="M12284">
        <v>1</v>
      </c>
      <c r="N12284">
        <f t="shared" si="486"/>
        <v>0</v>
      </c>
      <c r="O12284">
        <f t="shared" si="487"/>
        <v>0</v>
      </c>
      <c r="P12284" t="s">
        <v>12694</v>
      </c>
    </row>
    <row r="12285" spans="2:16" x14ac:dyDescent="0.25">
      <c r="B12285" t="s">
        <v>13629</v>
      </c>
      <c r="C12285" s="119" t="s">
        <v>60</v>
      </c>
      <c r="D12285" t="s">
        <v>11552</v>
      </c>
      <c r="E12285" t="s">
        <v>11530</v>
      </c>
      <c r="F12285" t="s">
        <v>11540</v>
      </c>
      <c r="G12285" t="s">
        <v>61</v>
      </c>
      <c r="H12285" t="s">
        <v>18</v>
      </c>
      <c r="I12285" t="s">
        <v>11541</v>
      </c>
      <c r="J12285">
        <v>2019</v>
      </c>
      <c r="K12285">
        <v>683.84</v>
      </c>
      <c r="L12285">
        <v>20</v>
      </c>
      <c r="M12285">
        <v>1</v>
      </c>
      <c r="N12285">
        <f t="shared" si="486"/>
        <v>0</v>
      </c>
      <c r="O12285">
        <f t="shared" si="487"/>
        <v>0</v>
      </c>
      <c r="P12285" t="s">
        <v>12693</v>
      </c>
    </row>
    <row r="12286" spans="2:16" x14ac:dyDescent="0.25">
      <c r="B12286" t="s">
        <v>13630</v>
      </c>
      <c r="C12286" s="119" t="s">
        <v>60</v>
      </c>
      <c r="D12286" t="s">
        <v>11539</v>
      </c>
      <c r="E12286" t="s">
        <v>11530</v>
      </c>
      <c r="F12286" t="s">
        <v>11540</v>
      </c>
      <c r="G12286" t="s">
        <v>61</v>
      </c>
      <c r="H12286" t="s">
        <v>18</v>
      </c>
      <c r="I12286" t="s">
        <v>11541</v>
      </c>
      <c r="J12286">
        <v>2019</v>
      </c>
      <c r="K12286">
        <v>652.69000000000005</v>
      </c>
      <c r="L12286">
        <v>29</v>
      </c>
      <c r="M12286">
        <v>1</v>
      </c>
      <c r="N12286">
        <f t="shared" si="486"/>
        <v>0</v>
      </c>
      <c r="O12286">
        <f t="shared" si="487"/>
        <v>0</v>
      </c>
      <c r="P12286" t="s">
        <v>12694</v>
      </c>
    </row>
    <row r="12287" spans="2:16" x14ac:dyDescent="0.25">
      <c r="B12287" t="s">
        <v>13631</v>
      </c>
      <c r="C12287" s="119" t="s">
        <v>60</v>
      </c>
      <c r="D12287" t="s">
        <v>11537</v>
      </c>
      <c r="E12287" t="s">
        <v>11530</v>
      </c>
      <c r="F12287" t="s">
        <v>11540</v>
      </c>
      <c r="G12287" t="s">
        <v>61</v>
      </c>
      <c r="H12287" t="s">
        <v>18</v>
      </c>
      <c r="I12287" t="s">
        <v>11541</v>
      </c>
      <c r="J12287">
        <v>2019</v>
      </c>
      <c r="K12287">
        <v>650.02</v>
      </c>
      <c r="L12287">
        <v>28</v>
      </c>
      <c r="M12287">
        <v>1</v>
      </c>
      <c r="N12287">
        <f t="shared" si="486"/>
        <v>0</v>
      </c>
      <c r="O12287">
        <f t="shared" si="487"/>
        <v>0</v>
      </c>
      <c r="P12287" t="s">
        <v>12694</v>
      </c>
    </row>
    <row r="12288" spans="2:16" x14ac:dyDescent="0.25">
      <c r="B12288" t="s">
        <v>13632</v>
      </c>
      <c r="C12288" s="119" t="s">
        <v>60</v>
      </c>
      <c r="D12288" t="s">
        <v>11537</v>
      </c>
      <c r="E12288" t="s">
        <v>11530</v>
      </c>
      <c r="F12288" t="s">
        <v>11540</v>
      </c>
      <c r="G12288" t="s">
        <v>61</v>
      </c>
      <c r="H12288" t="s">
        <v>18</v>
      </c>
      <c r="I12288" t="s">
        <v>11541</v>
      </c>
      <c r="J12288">
        <v>2019</v>
      </c>
      <c r="K12288">
        <v>649.46</v>
      </c>
      <c r="L12288">
        <v>25</v>
      </c>
      <c r="M12288">
        <v>1</v>
      </c>
      <c r="N12288">
        <f t="shared" si="486"/>
        <v>0</v>
      </c>
      <c r="O12288">
        <f t="shared" si="487"/>
        <v>0</v>
      </c>
      <c r="P12288" t="s">
        <v>12694</v>
      </c>
    </row>
    <row r="12289" spans="2:16" x14ac:dyDescent="0.25">
      <c r="B12289" t="s">
        <v>13633</v>
      </c>
      <c r="C12289" s="119" t="s">
        <v>60</v>
      </c>
      <c r="D12289" t="s">
        <v>11537</v>
      </c>
      <c r="E12289" t="s">
        <v>11530</v>
      </c>
      <c r="F12289" t="s">
        <v>11540</v>
      </c>
      <c r="G12289" t="s">
        <v>61</v>
      </c>
      <c r="H12289" t="s">
        <v>18</v>
      </c>
      <c r="I12289" t="s">
        <v>11541</v>
      </c>
      <c r="J12289">
        <v>2019</v>
      </c>
      <c r="K12289">
        <v>648.72</v>
      </c>
      <c r="L12289">
        <v>21</v>
      </c>
      <c r="M12289">
        <v>1</v>
      </c>
      <c r="N12289">
        <f t="shared" si="486"/>
        <v>0</v>
      </c>
      <c r="O12289">
        <f t="shared" si="487"/>
        <v>0</v>
      </c>
      <c r="P12289" t="s">
        <v>12694</v>
      </c>
    </row>
    <row r="12290" spans="2:16" x14ac:dyDescent="0.25">
      <c r="B12290" t="s">
        <v>13634</v>
      </c>
      <c r="C12290" s="119" t="s">
        <v>60</v>
      </c>
      <c r="D12290" t="s">
        <v>11537</v>
      </c>
      <c r="E12290" t="s">
        <v>11530</v>
      </c>
      <c r="F12290" t="s">
        <v>11540</v>
      </c>
      <c r="G12290" t="s">
        <v>61</v>
      </c>
      <c r="H12290" t="s">
        <v>18</v>
      </c>
      <c r="I12290" t="s">
        <v>11533</v>
      </c>
      <c r="J12290">
        <v>2019</v>
      </c>
      <c r="K12290">
        <v>676.85</v>
      </c>
      <c r="L12290">
        <v>80</v>
      </c>
      <c r="M12290">
        <v>1</v>
      </c>
      <c r="N12290">
        <f t="shared" si="486"/>
        <v>0</v>
      </c>
      <c r="O12290">
        <f t="shared" si="487"/>
        <v>0</v>
      </c>
      <c r="P12290" t="s">
        <v>12694</v>
      </c>
    </row>
    <row r="12291" spans="2:16" x14ac:dyDescent="0.25">
      <c r="B12291" t="s">
        <v>13635</v>
      </c>
      <c r="C12291" s="119" t="s">
        <v>60</v>
      </c>
      <c r="D12291" t="s">
        <v>11537</v>
      </c>
      <c r="E12291" t="s">
        <v>11530</v>
      </c>
      <c r="F12291" t="s">
        <v>11540</v>
      </c>
      <c r="G12291" t="s">
        <v>61</v>
      </c>
      <c r="H12291" t="s">
        <v>18</v>
      </c>
      <c r="I12291" t="s">
        <v>11541</v>
      </c>
      <c r="J12291">
        <v>2019</v>
      </c>
      <c r="K12291">
        <v>649.46</v>
      </c>
      <c r="L12291">
        <v>25</v>
      </c>
      <c r="M12291">
        <v>1</v>
      </c>
      <c r="N12291">
        <f t="shared" si="486"/>
        <v>0</v>
      </c>
      <c r="O12291">
        <f t="shared" si="487"/>
        <v>0</v>
      </c>
      <c r="P12291" t="s">
        <v>12694</v>
      </c>
    </row>
    <row r="12292" spans="2:16" x14ac:dyDescent="0.25">
      <c r="B12292" t="s">
        <v>13636</v>
      </c>
      <c r="C12292" s="119" t="s">
        <v>60</v>
      </c>
      <c r="D12292" t="s">
        <v>11537</v>
      </c>
      <c r="E12292" t="s">
        <v>11530</v>
      </c>
      <c r="F12292" t="s">
        <v>11540</v>
      </c>
      <c r="G12292" t="s">
        <v>61</v>
      </c>
      <c r="H12292" t="s">
        <v>18</v>
      </c>
      <c r="I12292" t="s">
        <v>11541</v>
      </c>
      <c r="J12292">
        <v>2019</v>
      </c>
      <c r="K12292">
        <v>683.14</v>
      </c>
      <c r="L12292">
        <v>25</v>
      </c>
      <c r="M12292">
        <v>1</v>
      </c>
      <c r="N12292">
        <f t="shared" si="486"/>
        <v>0</v>
      </c>
      <c r="O12292">
        <f t="shared" si="487"/>
        <v>0</v>
      </c>
      <c r="P12292" t="s">
        <v>12694</v>
      </c>
    </row>
    <row r="12293" spans="2:16" x14ac:dyDescent="0.25">
      <c r="B12293" t="s">
        <v>13637</v>
      </c>
      <c r="C12293" s="119" t="s">
        <v>60</v>
      </c>
      <c r="D12293" t="s">
        <v>11537</v>
      </c>
      <c r="E12293" t="s">
        <v>11530</v>
      </c>
      <c r="F12293" t="s">
        <v>11540</v>
      </c>
      <c r="G12293" t="s">
        <v>61</v>
      </c>
      <c r="H12293" t="s">
        <v>18</v>
      </c>
      <c r="I12293" t="s">
        <v>11541</v>
      </c>
      <c r="J12293">
        <v>2019</v>
      </c>
      <c r="K12293">
        <v>682.77</v>
      </c>
      <c r="L12293">
        <v>23</v>
      </c>
      <c r="M12293">
        <v>1</v>
      </c>
      <c r="N12293">
        <f t="shared" si="486"/>
        <v>0</v>
      </c>
      <c r="O12293">
        <f t="shared" si="487"/>
        <v>0</v>
      </c>
      <c r="P12293" t="s">
        <v>12694</v>
      </c>
    </row>
    <row r="12294" spans="2:16" x14ac:dyDescent="0.25">
      <c r="B12294" t="s">
        <v>13638</v>
      </c>
      <c r="C12294" s="119" t="s">
        <v>60</v>
      </c>
      <c r="D12294" t="s">
        <v>11537</v>
      </c>
      <c r="E12294" t="s">
        <v>11530</v>
      </c>
      <c r="F12294" t="s">
        <v>11540</v>
      </c>
      <c r="G12294" t="s">
        <v>61</v>
      </c>
      <c r="H12294" t="s">
        <v>18</v>
      </c>
      <c r="I12294" t="s">
        <v>11541</v>
      </c>
      <c r="J12294">
        <v>2019</v>
      </c>
      <c r="K12294">
        <v>648.16999999999996</v>
      </c>
      <c r="L12294">
        <v>18</v>
      </c>
      <c r="M12294">
        <v>1</v>
      </c>
      <c r="N12294">
        <f t="shared" si="486"/>
        <v>0</v>
      </c>
      <c r="O12294">
        <f t="shared" si="487"/>
        <v>0</v>
      </c>
      <c r="P12294" t="s">
        <v>12694</v>
      </c>
    </row>
    <row r="12295" spans="2:16" x14ac:dyDescent="0.25">
      <c r="B12295" t="s">
        <v>13639</v>
      </c>
      <c r="C12295" s="119" t="s">
        <v>60</v>
      </c>
      <c r="D12295" t="s">
        <v>11537</v>
      </c>
      <c r="E12295" t="s">
        <v>11530</v>
      </c>
      <c r="F12295" t="s">
        <v>11540</v>
      </c>
      <c r="G12295" t="s">
        <v>61</v>
      </c>
      <c r="H12295" t="s">
        <v>18</v>
      </c>
      <c r="I12295" t="s">
        <v>11541</v>
      </c>
      <c r="J12295">
        <v>2019</v>
      </c>
      <c r="K12295">
        <v>684.97</v>
      </c>
      <c r="L12295">
        <v>42</v>
      </c>
      <c r="M12295">
        <v>1</v>
      </c>
      <c r="N12295">
        <f t="shared" si="486"/>
        <v>0</v>
      </c>
      <c r="O12295">
        <f t="shared" si="487"/>
        <v>0</v>
      </c>
      <c r="P12295" t="s">
        <v>12694</v>
      </c>
    </row>
    <row r="12296" spans="2:16" x14ac:dyDescent="0.25">
      <c r="B12296" t="s">
        <v>13640</v>
      </c>
      <c r="C12296" s="119" t="s">
        <v>60</v>
      </c>
      <c r="D12296" t="s">
        <v>11537</v>
      </c>
      <c r="E12296" t="s">
        <v>11530</v>
      </c>
      <c r="F12296" t="s">
        <v>11540</v>
      </c>
      <c r="G12296" t="s">
        <v>61</v>
      </c>
      <c r="H12296" t="s">
        <v>18</v>
      </c>
      <c r="I12296" t="s">
        <v>11541</v>
      </c>
      <c r="J12296">
        <v>2019</v>
      </c>
      <c r="K12296">
        <v>687.92</v>
      </c>
      <c r="L12296">
        <v>58</v>
      </c>
      <c r="M12296">
        <v>1</v>
      </c>
      <c r="N12296">
        <f t="shared" si="486"/>
        <v>0</v>
      </c>
      <c r="O12296">
        <f t="shared" si="487"/>
        <v>0</v>
      </c>
      <c r="P12296" t="s">
        <v>12694</v>
      </c>
    </row>
    <row r="12297" spans="2:16" x14ac:dyDescent="0.25">
      <c r="B12297" t="s">
        <v>13641</v>
      </c>
      <c r="C12297" s="119" t="s">
        <v>60</v>
      </c>
      <c r="D12297" t="s">
        <v>11542</v>
      </c>
      <c r="E12297" t="s">
        <v>11530</v>
      </c>
      <c r="F12297" t="s">
        <v>11540</v>
      </c>
      <c r="G12297" t="s">
        <v>61</v>
      </c>
      <c r="H12297" t="s">
        <v>18</v>
      </c>
      <c r="I12297" t="s">
        <v>11541</v>
      </c>
      <c r="J12297">
        <v>2019</v>
      </c>
      <c r="K12297">
        <v>684.6</v>
      </c>
      <c r="L12297">
        <v>26</v>
      </c>
      <c r="M12297">
        <v>1</v>
      </c>
      <c r="N12297">
        <f t="shared" si="486"/>
        <v>0</v>
      </c>
      <c r="O12297">
        <f t="shared" si="487"/>
        <v>0</v>
      </c>
      <c r="P12297" t="s">
        <v>12694</v>
      </c>
    </row>
    <row r="12298" spans="2:16" x14ac:dyDescent="0.25">
      <c r="B12298" t="s">
        <v>13642</v>
      </c>
      <c r="C12298" s="119" t="s">
        <v>60</v>
      </c>
      <c r="D12298" t="s">
        <v>11537</v>
      </c>
      <c r="E12298" t="s">
        <v>11530</v>
      </c>
      <c r="F12298" t="s">
        <v>11540</v>
      </c>
      <c r="G12298" t="s">
        <v>61</v>
      </c>
      <c r="H12298" t="s">
        <v>18</v>
      </c>
      <c r="I12298" t="s">
        <v>11541</v>
      </c>
      <c r="J12298">
        <v>2019</v>
      </c>
      <c r="K12298">
        <v>650.17999999999995</v>
      </c>
      <c r="L12298">
        <v>22</v>
      </c>
      <c r="M12298">
        <v>1</v>
      </c>
      <c r="N12298">
        <f t="shared" si="486"/>
        <v>0</v>
      </c>
      <c r="O12298">
        <f t="shared" si="487"/>
        <v>0</v>
      </c>
      <c r="P12298" t="s">
        <v>12694</v>
      </c>
    </row>
    <row r="12299" spans="2:16" x14ac:dyDescent="0.25">
      <c r="B12299" t="s">
        <v>13643</v>
      </c>
      <c r="C12299" s="119" t="s">
        <v>60</v>
      </c>
      <c r="D12299" t="s">
        <v>11537</v>
      </c>
      <c r="E12299" t="s">
        <v>11530</v>
      </c>
      <c r="F12299" t="s">
        <v>11540</v>
      </c>
      <c r="G12299" t="s">
        <v>61</v>
      </c>
      <c r="H12299" t="s">
        <v>18</v>
      </c>
      <c r="I12299" t="s">
        <v>11541</v>
      </c>
      <c r="J12299">
        <v>2019</v>
      </c>
      <c r="K12299">
        <v>650.17999999999995</v>
      </c>
      <c r="L12299">
        <v>22</v>
      </c>
      <c r="M12299">
        <v>1</v>
      </c>
      <c r="N12299">
        <f t="shared" si="486"/>
        <v>0</v>
      </c>
      <c r="O12299">
        <f t="shared" si="487"/>
        <v>0</v>
      </c>
      <c r="P12299" t="s">
        <v>12694</v>
      </c>
    </row>
    <row r="12300" spans="2:16" x14ac:dyDescent="0.25">
      <c r="B12300" t="s">
        <v>13644</v>
      </c>
      <c r="C12300" s="119" t="s">
        <v>60</v>
      </c>
      <c r="D12300" t="s">
        <v>11537</v>
      </c>
      <c r="E12300" t="s">
        <v>11530</v>
      </c>
      <c r="F12300" t="s">
        <v>11540</v>
      </c>
      <c r="G12300" t="s">
        <v>61</v>
      </c>
      <c r="H12300" t="s">
        <v>18</v>
      </c>
      <c r="I12300" t="s">
        <v>11541</v>
      </c>
      <c r="J12300">
        <v>2019</v>
      </c>
      <c r="K12300">
        <v>650.79</v>
      </c>
      <c r="L12300">
        <v>22</v>
      </c>
      <c r="M12300">
        <v>1</v>
      </c>
      <c r="N12300">
        <f t="shared" si="486"/>
        <v>0</v>
      </c>
      <c r="O12300">
        <f t="shared" si="487"/>
        <v>0</v>
      </c>
      <c r="P12300" t="s">
        <v>12694</v>
      </c>
    </row>
    <row r="12301" spans="2:16" x14ac:dyDescent="0.25">
      <c r="B12301" t="s">
        <v>13645</v>
      </c>
      <c r="C12301" s="119" t="s">
        <v>60</v>
      </c>
      <c r="D12301" t="s">
        <v>11537</v>
      </c>
      <c r="E12301" t="s">
        <v>11530</v>
      </c>
      <c r="F12301" t="s">
        <v>11540</v>
      </c>
      <c r="G12301" t="s">
        <v>61</v>
      </c>
      <c r="H12301" t="s">
        <v>18</v>
      </c>
      <c r="I12301" t="s">
        <v>11541</v>
      </c>
      <c r="J12301">
        <v>2019</v>
      </c>
      <c r="K12301">
        <v>683.05</v>
      </c>
      <c r="L12301">
        <v>21</v>
      </c>
      <c r="M12301">
        <v>1</v>
      </c>
      <c r="N12301">
        <f t="shared" si="486"/>
        <v>0</v>
      </c>
      <c r="O12301">
        <f t="shared" si="487"/>
        <v>0</v>
      </c>
      <c r="P12301" t="s">
        <v>12694</v>
      </c>
    </row>
    <row r="12302" spans="2:16" x14ac:dyDescent="0.25">
      <c r="B12302" t="s">
        <v>13646</v>
      </c>
      <c r="C12302" s="119" t="s">
        <v>60</v>
      </c>
      <c r="D12302" t="s">
        <v>11539</v>
      </c>
      <c r="E12302" t="s">
        <v>11530</v>
      </c>
      <c r="F12302" t="s">
        <v>11540</v>
      </c>
      <c r="G12302" t="s">
        <v>61</v>
      </c>
      <c r="H12302" t="s">
        <v>18</v>
      </c>
      <c r="I12302" t="s">
        <v>11541</v>
      </c>
      <c r="J12302">
        <v>2019</v>
      </c>
      <c r="K12302">
        <v>685.53</v>
      </c>
      <c r="L12302">
        <v>31</v>
      </c>
      <c r="M12302">
        <v>1</v>
      </c>
      <c r="N12302">
        <f t="shared" si="486"/>
        <v>0</v>
      </c>
      <c r="O12302">
        <f t="shared" si="487"/>
        <v>0</v>
      </c>
      <c r="P12302" t="s">
        <v>12694</v>
      </c>
    </row>
    <row r="12303" spans="2:16" x14ac:dyDescent="0.25">
      <c r="B12303" t="s">
        <v>13647</v>
      </c>
      <c r="C12303" s="119" t="s">
        <v>60</v>
      </c>
      <c r="D12303" t="s">
        <v>11539</v>
      </c>
      <c r="E12303" t="s">
        <v>11530</v>
      </c>
      <c r="F12303" t="s">
        <v>11540</v>
      </c>
      <c r="G12303" t="s">
        <v>61</v>
      </c>
      <c r="H12303" t="s">
        <v>18</v>
      </c>
      <c r="I12303" t="s">
        <v>11541</v>
      </c>
      <c r="J12303">
        <v>2019</v>
      </c>
      <c r="K12303">
        <v>685.33</v>
      </c>
      <c r="L12303">
        <v>30</v>
      </c>
      <c r="M12303">
        <v>1</v>
      </c>
      <c r="N12303">
        <f t="shared" si="486"/>
        <v>0</v>
      </c>
      <c r="O12303">
        <f t="shared" si="487"/>
        <v>0</v>
      </c>
      <c r="P12303" t="s">
        <v>12694</v>
      </c>
    </row>
    <row r="12304" spans="2:16" x14ac:dyDescent="0.25">
      <c r="B12304" t="s">
        <v>13648</v>
      </c>
      <c r="C12304" s="119" t="s">
        <v>60</v>
      </c>
      <c r="D12304" t="s">
        <v>11539</v>
      </c>
      <c r="E12304" t="s">
        <v>11530</v>
      </c>
      <c r="F12304" t="s">
        <v>11540</v>
      </c>
      <c r="G12304" t="s">
        <v>61</v>
      </c>
      <c r="H12304" t="s">
        <v>18</v>
      </c>
      <c r="I12304" t="s">
        <v>11541</v>
      </c>
      <c r="J12304">
        <v>2019</v>
      </c>
      <c r="K12304">
        <v>653.05999999999995</v>
      </c>
      <c r="L12304">
        <v>31</v>
      </c>
      <c r="M12304">
        <v>1</v>
      </c>
      <c r="N12304">
        <f t="shared" si="486"/>
        <v>0</v>
      </c>
      <c r="O12304">
        <f t="shared" si="487"/>
        <v>0</v>
      </c>
      <c r="P12304" t="s">
        <v>12694</v>
      </c>
    </row>
    <row r="12305" spans="2:16" x14ac:dyDescent="0.25">
      <c r="B12305" t="s">
        <v>13649</v>
      </c>
      <c r="C12305" s="119" t="s">
        <v>60</v>
      </c>
      <c r="D12305" t="s">
        <v>11539</v>
      </c>
      <c r="E12305" t="s">
        <v>11530</v>
      </c>
      <c r="F12305" t="s">
        <v>11540</v>
      </c>
      <c r="G12305" t="s">
        <v>61</v>
      </c>
      <c r="H12305" t="s">
        <v>18</v>
      </c>
      <c r="I12305" t="s">
        <v>11541</v>
      </c>
      <c r="J12305">
        <v>2019</v>
      </c>
      <c r="K12305">
        <v>652.86</v>
      </c>
      <c r="L12305">
        <v>30</v>
      </c>
      <c r="M12305">
        <v>1</v>
      </c>
      <c r="N12305">
        <f t="shared" si="486"/>
        <v>0</v>
      </c>
      <c r="O12305">
        <f t="shared" si="487"/>
        <v>0</v>
      </c>
      <c r="P12305" t="s">
        <v>12694</v>
      </c>
    </row>
    <row r="12306" spans="2:16" x14ac:dyDescent="0.25">
      <c r="B12306" t="s">
        <v>13650</v>
      </c>
      <c r="C12306" s="119" t="s">
        <v>60</v>
      </c>
      <c r="D12306" t="s">
        <v>11539</v>
      </c>
      <c r="E12306" t="s">
        <v>11530</v>
      </c>
      <c r="F12306" t="s">
        <v>11540</v>
      </c>
      <c r="G12306" t="s">
        <v>61</v>
      </c>
      <c r="H12306" t="s">
        <v>18</v>
      </c>
      <c r="I12306" t="s">
        <v>11541</v>
      </c>
      <c r="J12306">
        <v>2019</v>
      </c>
      <c r="K12306">
        <v>651.94000000000005</v>
      </c>
      <c r="L12306">
        <v>25</v>
      </c>
      <c r="M12306">
        <v>1</v>
      </c>
      <c r="N12306">
        <f t="shared" ref="N12306:N12369" si="488">IF(K12306&lt;100,1,0)</f>
        <v>0</v>
      </c>
      <c r="O12306">
        <f t="shared" ref="O12306:O12369" si="489">IF(OR(L12306="",L12306&lt;=0),1,0)</f>
        <v>0</v>
      </c>
      <c r="P12306" t="s">
        <v>12694</v>
      </c>
    </row>
    <row r="12307" spans="2:16" x14ac:dyDescent="0.25">
      <c r="B12307" t="s">
        <v>13651</v>
      </c>
      <c r="C12307" s="119" t="s">
        <v>60</v>
      </c>
      <c r="D12307" t="s">
        <v>11539</v>
      </c>
      <c r="E12307" t="s">
        <v>11530</v>
      </c>
      <c r="F12307" t="s">
        <v>11540</v>
      </c>
      <c r="G12307" t="s">
        <v>61</v>
      </c>
      <c r="H12307" t="s">
        <v>18</v>
      </c>
      <c r="I12307" t="s">
        <v>11541</v>
      </c>
      <c r="J12307">
        <v>2019</v>
      </c>
      <c r="K12307">
        <v>651.76</v>
      </c>
      <c r="L12307">
        <v>24</v>
      </c>
      <c r="M12307">
        <v>1</v>
      </c>
      <c r="N12307">
        <f t="shared" si="488"/>
        <v>0</v>
      </c>
      <c r="O12307">
        <f t="shared" si="489"/>
        <v>0</v>
      </c>
      <c r="P12307" t="s">
        <v>12694</v>
      </c>
    </row>
    <row r="12308" spans="2:16" x14ac:dyDescent="0.25">
      <c r="B12308" t="s">
        <v>13652</v>
      </c>
      <c r="C12308" s="119" t="s">
        <v>60</v>
      </c>
      <c r="D12308" t="s">
        <v>11539</v>
      </c>
      <c r="E12308" t="s">
        <v>11530</v>
      </c>
      <c r="F12308" t="s">
        <v>11540</v>
      </c>
      <c r="G12308" t="s">
        <v>61</v>
      </c>
      <c r="H12308" t="s">
        <v>18</v>
      </c>
      <c r="I12308" t="s">
        <v>11541</v>
      </c>
      <c r="J12308">
        <v>2019</v>
      </c>
      <c r="K12308">
        <v>651.76</v>
      </c>
      <c r="L12308">
        <v>24</v>
      </c>
      <c r="M12308">
        <v>1</v>
      </c>
      <c r="N12308">
        <f t="shared" si="488"/>
        <v>0</v>
      </c>
      <c r="O12308">
        <f t="shared" si="489"/>
        <v>0</v>
      </c>
      <c r="P12308" t="s">
        <v>12694</v>
      </c>
    </row>
    <row r="12309" spans="2:16" x14ac:dyDescent="0.25">
      <c r="B12309" t="s">
        <v>13653</v>
      </c>
      <c r="C12309" s="119" t="s">
        <v>60</v>
      </c>
      <c r="D12309" t="s">
        <v>11537</v>
      </c>
      <c r="E12309" t="s">
        <v>11530</v>
      </c>
      <c r="F12309" t="s">
        <v>11540</v>
      </c>
      <c r="G12309" t="s">
        <v>61</v>
      </c>
      <c r="H12309" t="s">
        <v>18</v>
      </c>
      <c r="I12309" t="s">
        <v>11541</v>
      </c>
      <c r="J12309">
        <v>2019</v>
      </c>
      <c r="K12309">
        <v>649.64</v>
      </c>
      <c r="L12309">
        <v>19</v>
      </c>
      <c r="M12309">
        <v>1</v>
      </c>
      <c r="N12309">
        <f t="shared" si="488"/>
        <v>0</v>
      </c>
      <c r="O12309">
        <f t="shared" si="489"/>
        <v>0</v>
      </c>
      <c r="P12309" t="s">
        <v>12694</v>
      </c>
    </row>
    <row r="12310" spans="2:16" x14ac:dyDescent="0.25">
      <c r="B12310" t="s">
        <v>13654</v>
      </c>
      <c r="C12310" s="119" t="s">
        <v>60</v>
      </c>
      <c r="D12310" t="s">
        <v>11537</v>
      </c>
      <c r="E12310" t="s">
        <v>11530</v>
      </c>
      <c r="F12310" t="s">
        <v>11540</v>
      </c>
      <c r="G12310" t="s">
        <v>61</v>
      </c>
      <c r="H12310" t="s">
        <v>18</v>
      </c>
      <c r="I12310" t="s">
        <v>11541</v>
      </c>
      <c r="J12310">
        <v>2019</v>
      </c>
      <c r="K12310">
        <v>649.64</v>
      </c>
      <c r="L12310">
        <v>19</v>
      </c>
      <c r="M12310">
        <v>1</v>
      </c>
      <c r="N12310">
        <f t="shared" si="488"/>
        <v>0</v>
      </c>
      <c r="O12310">
        <f t="shared" si="489"/>
        <v>0</v>
      </c>
      <c r="P12310" t="s">
        <v>12694</v>
      </c>
    </row>
    <row r="12311" spans="2:16" x14ac:dyDescent="0.25">
      <c r="B12311" t="s">
        <v>13655</v>
      </c>
      <c r="C12311" s="119" t="s">
        <v>60</v>
      </c>
      <c r="D12311" t="s">
        <v>11537</v>
      </c>
      <c r="E12311" t="s">
        <v>11530</v>
      </c>
      <c r="F12311" t="s">
        <v>11540</v>
      </c>
      <c r="G12311" t="s">
        <v>61</v>
      </c>
      <c r="H12311" t="s">
        <v>18</v>
      </c>
      <c r="I12311" t="s">
        <v>11541</v>
      </c>
      <c r="J12311">
        <v>2019</v>
      </c>
      <c r="K12311">
        <v>649.64</v>
      </c>
      <c r="L12311">
        <v>19</v>
      </c>
      <c r="M12311">
        <v>1</v>
      </c>
      <c r="N12311">
        <f t="shared" si="488"/>
        <v>0</v>
      </c>
      <c r="O12311">
        <f t="shared" si="489"/>
        <v>0</v>
      </c>
      <c r="P12311" t="s">
        <v>12694</v>
      </c>
    </row>
    <row r="12312" spans="2:16" x14ac:dyDescent="0.25">
      <c r="B12312" t="s">
        <v>13656</v>
      </c>
      <c r="C12312" s="119" t="s">
        <v>60</v>
      </c>
      <c r="D12312" t="s">
        <v>11550</v>
      </c>
      <c r="E12312" t="s">
        <v>11530</v>
      </c>
      <c r="F12312" t="s">
        <v>11540</v>
      </c>
      <c r="G12312" t="s">
        <v>61</v>
      </c>
      <c r="H12312" t="s">
        <v>18</v>
      </c>
      <c r="I12312" t="s">
        <v>11541</v>
      </c>
      <c r="J12312">
        <v>2019</v>
      </c>
      <c r="K12312">
        <v>867.9</v>
      </c>
      <c r="L12312">
        <v>28</v>
      </c>
      <c r="M12312">
        <v>1</v>
      </c>
      <c r="N12312">
        <f t="shared" si="488"/>
        <v>0</v>
      </c>
      <c r="O12312">
        <f t="shared" si="489"/>
        <v>0</v>
      </c>
      <c r="P12312" t="s">
        <v>12694</v>
      </c>
    </row>
    <row r="12313" spans="2:16" x14ac:dyDescent="0.25">
      <c r="B12313" t="s">
        <v>13657</v>
      </c>
      <c r="C12313" s="119" t="s">
        <v>60</v>
      </c>
      <c r="D12313" t="s">
        <v>11539</v>
      </c>
      <c r="E12313" t="s">
        <v>11530</v>
      </c>
      <c r="F12313" t="s">
        <v>11540</v>
      </c>
      <c r="G12313" t="s">
        <v>61</v>
      </c>
      <c r="H12313" t="s">
        <v>18</v>
      </c>
      <c r="I12313" t="s">
        <v>11541</v>
      </c>
      <c r="J12313">
        <v>2019</v>
      </c>
      <c r="K12313">
        <v>686.09</v>
      </c>
      <c r="L12313">
        <v>34</v>
      </c>
      <c r="M12313">
        <v>1</v>
      </c>
      <c r="N12313">
        <f t="shared" si="488"/>
        <v>0</v>
      </c>
      <c r="O12313">
        <f t="shared" si="489"/>
        <v>0</v>
      </c>
      <c r="P12313" t="s">
        <v>12694</v>
      </c>
    </row>
    <row r="12314" spans="2:16" x14ac:dyDescent="0.25">
      <c r="B12314" t="s">
        <v>13658</v>
      </c>
      <c r="C12314" s="119" t="s">
        <v>60</v>
      </c>
      <c r="D12314" t="s">
        <v>11539</v>
      </c>
      <c r="E12314" t="s">
        <v>11530</v>
      </c>
      <c r="F12314" t="s">
        <v>11540</v>
      </c>
      <c r="G12314" t="s">
        <v>61</v>
      </c>
      <c r="H12314" t="s">
        <v>18</v>
      </c>
      <c r="I12314" t="s">
        <v>11541</v>
      </c>
      <c r="J12314">
        <v>2019</v>
      </c>
      <c r="K12314">
        <v>685.72</v>
      </c>
      <c r="L12314">
        <v>32</v>
      </c>
      <c r="M12314">
        <v>1</v>
      </c>
      <c r="N12314">
        <f t="shared" si="488"/>
        <v>0</v>
      </c>
      <c r="O12314">
        <f t="shared" si="489"/>
        <v>0</v>
      </c>
      <c r="P12314" t="s">
        <v>12694</v>
      </c>
    </row>
    <row r="12315" spans="2:16" x14ac:dyDescent="0.25">
      <c r="B12315" t="s">
        <v>13659</v>
      </c>
      <c r="C12315" s="119" t="s">
        <v>60</v>
      </c>
      <c r="D12315" t="s">
        <v>11539</v>
      </c>
      <c r="E12315" t="s">
        <v>11530</v>
      </c>
      <c r="F12315" t="s">
        <v>11540</v>
      </c>
      <c r="G12315" t="s">
        <v>61</v>
      </c>
      <c r="H12315" t="s">
        <v>18</v>
      </c>
      <c r="I12315" t="s">
        <v>11541</v>
      </c>
      <c r="J12315">
        <v>2019</v>
      </c>
      <c r="K12315">
        <v>653.25</v>
      </c>
      <c r="L12315">
        <v>32</v>
      </c>
      <c r="M12315">
        <v>1</v>
      </c>
      <c r="N12315">
        <f t="shared" si="488"/>
        <v>0</v>
      </c>
      <c r="O12315">
        <f t="shared" si="489"/>
        <v>0</v>
      </c>
      <c r="P12315" t="s">
        <v>12694</v>
      </c>
    </row>
    <row r="12316" spans="2:16" x14ac:dyDescent="0.25">
      <c r="B12316" t="s">
        <v>13660</v>
      </c>
      <c r="C12316" s="119" t="s">
        <v>60</v>
      </c>
      <c r="D12316" t="s">
        <v>11537</v>
      </c>
      <c r="E12316" t="s">
        <v>11530</v>
      </c>
      <c r="F12316" t="s">
        <v>11540</v>
      </c>
      <c r="G12316" t="s">
        <v>61</v>
      </c>
      <c r="H12316" t="s">
        <v>18</v>
      </c>
      <c r="I12316" t="s">
        <v>11541</v>
      </c>
      <c r="J12316">
        <v>2019</v>
      </c>
      <c r="K12316">
        <v>684.82</v>
      </c>
      <c r="L12316">
        <v>34</v>
      </c>
      <c r="M12316">
        <v>1</v>
      </c>
      <c r="N12316">
        <f t="shared" si="488"/>
        <v>0</v>
      </c>
      <c r="O12316">
        <f t="shared" si="489"/>
        <v>0</v>
      </c>
      <c r="P12316" t="s">
        <v>12693</v>
      </c>
    </row>
    <row r="12317" spans="2:16" x14ac:dyDescent="0.25">
      <c r="B12317" t="s">
        <v>13661</v>
      </c>
      <c r="C12317" s="119" t="s">
        <v>60</v>
      </c>
      <c r="D12317" t="s">
        <v>11537</v>
      </c>
      <c r="E12317" t="s">
        <v>11530</v>
      </c>
      <c r="F12317" t="s">
        <v>11540</v>
      </c>
      <c r="G12317" t="s">
        <v>61</v>
      </c>
      <c r="H12317" t="s">
        <v>18</v>
      </c>
      <c r="I12317" t="s">
        <v>11541</v>
      </c>
      <c r="J12317">
        <v>2019</v>
      </c>
      <c r="K12317">
        <v>652.5</v>
      </c>
      <c r="L12317">
        <v>28</v>
      </c>
      <c r="M12317">
        <v>1</v>
      </c>
      <c r="N12317">
        <f t="shared" si="488"/>
        <v>0</v>
      </c>
      <c r="O12317">
        <f t="shared" si="489"/>
        <v>0</v>
      </c>
      <c r="P12317" t="s">
        <v>12694</v>
      </c>
    </row>
    <row r="12318" spans="2:16" x14ac:dyDescent="0.25">
      <c r="B12318" t="s">
        <v>13662</v>
      </c>
      <c r="C12318" s="119" t="s">
        <v>60</v>
      </c>
      <c r="D12318" t="s">
        <v>11537</v>
      </c>
      <c r="E12318" t="s">
        <v>11530</v>
      </c>
      <c r="F12318" t="s">
        <v>11540</v>
      </c>
      <c r="G12318" t="s">
        <v>61</v>
      </c>
      <c r="H12318" t="s">
        <v>18</v>
      </c>
      <c r="I12318" t="s">
        <v>11541</v>
      </c>
      <c r="J12318">
        <v>2019</v>
      </c>
      <c r="K12318">
        <v>652.30999999999995</v>
      </c>
      <c r="L12318">
        <v>27</v>
      </c>
      <c r="M12318">
        <v>1</v>
      </c>
      <c r="N12318">
        <f t="shared" si="488"/>
        <v>0</v>
      </c>
      <c r="O12318">
        <f t="shared" si="489"/>
        <v>0</v>
      </c>
      <c r="P12318" t="s">
        <v>12694</v>
      </c>
    </row>
    <row r="12319" spans="2:16" x14ac:dyDescent="0.25">
      <c r="B12319" t="s">
        <v>13663</v>
      </c>
      <c r="C12319" s="119" t="s">
        <v>60</v>
      </c>
      <c r="D12319" t="s">
        <v>11537</v>
      </c>
      <c r="E12319" t="s">
        <v>11530</v>
      </c>
      <c r="F12319" t="s">
        <v>11540</v>
      </c>
      <c r="G12319" t="s">
        <v>61</v>
      </c>
      <c r="H12319" t="s">
        <v>18</v>
      </c>
      <c r="I12319" t="s">
        <v>11541</v>
      </c>
      <c r="J12319">
        <v>2019</v>
      </c>
      <c r="K12319">
        <v>653.79999999999995</v>
      </c>
      <c r="L12319">
        <v>35</v>
      </c>
      <c r="M12319">
        <v>1</v>
      </c>
      <c r="N12319">
        <f t="shared" si="488"/>
        <v>0</v>
      </c>
      <c r="O12319">
        <f t="shared" si="489"/>
        <v>0</v>
      </c>
      <c r="P12319" t="s">
        <v>12694</v>
      </c>
    </row>
    <row r="12320" spans="2:16" x14ac:dyDescent="0.25">
      <c r="B12320" t="s">
        <v>13664</v>
      </c>
      <c r="C12320" s="119" t="s">
        <v>60</v>
      </c>
      <c r="D12320" t="s">
        <v>11542</v>
      </c>
      <c r="E12320" t="s">
        <v>11530</v>
      </c>
      <c r="F12320" t="s">
        <v>11540</v>
      </c>
      <c r="G12320" t="s">
        <v>61</v>
      </c>
      <c r="H12320" t="s">
        <v>18</v>
      </c>
      <c r="I12320" t="s">
        <v>11541</v>
      </c>
      <c r="J12320">
        <v>2019</v>
      </c>
      <c r="K12320">
        <v>683.31</v>
      </c>
      <c r="L12320">
        <v>19</v>
      </c>
      <c r="M12320">
        <v>1</v>
      </c>
      <c r="N12320">
        <f t="shared" si="488"/>
        <v>0</v>
      </c>
      <c r="O12320">
        <f t="shared" si="489"/>
        <v>0</v>
      </c>
      <c r="P12320" t="s">
        <v>12694</v>
      </c>
    </row>
    <row r="12321" spans="2:16" x14ac:dyDescent="0.25">
      <c r="B12321" t="s">
        <v>13665</v>
      </c>
      <c r="C12321" s="119" t="s">
        <v>60</v>
      </c>
      <c r="D12321" t="s">
        <v>11537</v>
      </c>
      <c r="E12321" t="s">
        <v>11530</v>
      </c>
      <c r="F12321" t="s">
        <v>11540</v>
      </c>
      <c r="G12321" t="s">
        <v>61</v>
      </c>
      <c r="H12321" t="s">
        <v>18</v>
      </c>
      <c r="I12321" t="s">
        <v>11541</v>
      </c>
      <c r="J12321">
        <v>2019</v>
      </c>
      <c r="K12321">
        <v>684.78</v>
      </c>
      <c r="L12321">
        <v>27</v>
      </c>
      <c r="M12321">
        <v>1</v>
      </c>
      <c r="N12321">
        <f t="shared" si="488"/>
        <v>0</v>
      </c>
      <c r="O12321">
        <f t="shared" si="489"/>
        <v>0</v>
      </c>
      <c r="P12321" t="s">
        <v>12694</v>
      </c>
    </row>
    <row r="12322" spans="2:16" x14ac:dyDescent="0.25">
      <c r="B12322" t="s">
        <v>13666</v>
      </c>
      <c r="C12322" s="119" t="s">
        <v>60</v>
      </c>
      <c r="D12322" t="s">
        <v>11537</v>
      </c>
      <c r="E12322" t="s">
        <v>11530</v>
      </c>
      <c r="F12322" t="s">
        <v>11540</v>
      </c>
      <c r="G12322" t="s">
        <v>61</v>
      </c>
      <c r="H12322" t="s">
        <v>18</v>
      </c>
      <c r="I12322" t="s">
        <v>11541</v>
      </c>
      <c r="J12322">
        <v>2019</v>
      </c>
      <c r="K12322">
        <v>1637.72</v>
      </c>
      <c r="L12322">
        <v>19</v>
      </c>
      <c r="M12322">
        <v>1</v>
      </c>
      <c r="N12322">
        <f t="shared" si="488"/>
        <v>0</v>
      </c>
      <c r="O12322">
        <f t="shared" si="489"/>
        <v>0</v>
      </c>
      <c r="P12322" t="s">
        <v>12694</v>
      </c>
    </row>
    <row r="12323" spans="2:16" x14ac:dyDescent="0.25">
      <c r="B12323" t="s">
        <v>13667</v>
      </c>
      <c r="C12323" s="119" t="s">
        <v>60</v>
      </c>
      <c r="D12323" t="s">
        <v>11539</v>
      </c>
      <c r="E12323" t="s">
        <v>11530</v>
      </c>
      <c r="F12323" t="s">
        <v>11540</v>
      </c>
      <c r="G12323" t="s">
        <v>61</v>
      </c>
      <c r="H12323" t="s">
        <v>18</v>
      </c>
      <c r="I12323" t="s">
        <v>11541</v>
      </c>
      <c r="J12323">
        <v>2019</v>
      </c>
      <c r="K12323">
        <v>651.01</v>
      </c>
      <c r="L12323">
        <v>20</v>
      </c>
      <c r="M12323">
        <v>1</v>
      </c>
      <c r="N12323">
        <f t="shared" si="488"/>
        <v>0</v>
      </c>
      <c r="O12323">
        <f t="shared" si="489"/>
        <v>0</v>
      </c>
      <c r="P12323" t="s">
        <v>12694</v>
      </c>
    </row>
    <row r="12324" spans="2:16" x14ac:dyDescent="0.25">
      <c r="B12324" t="s">
        <v>13668</v>
      </c>
      <c r="C12324" s="119" t="s">
        <v>60</v>
      </c>
      <c r="D12324" t="s">
        <v>11542</v>
      </c>
      <c r="E12324" t="s">
        <v>11530</v>
      </c>
      <c r="F12324" t="s">
        <v>11540</v>
      </c>
      <c r="G12324" t="s">
        <v>61</v>
      </c>
      <c r="H12324" t="s">
        <v>18</v>
      </c>
      <c r="I12324" t="s">
        <v>11541</v>
      </c>
      <c r="J12324">
        <v>2019</v>
      </c>
      <c r="K12324">
        <v>650.28</v>
      </c>
      <c r="L12324">
        <v>16</v>
      </c>
      <c r="M12324">
        <v>1</v>
      </c>
      <c r="N12324">
        <f t="shared" si="488"/>
        <v>0</v>
      </c>
      <c r="O12324">
        <f t="shared" si="489"/>
        <v>0</v>
      </c>
      <c r="P12324" t="s">
        <v>12694</v>
      </c>
    </row>
    <row r="12325" spans="2:16" x14ac:dyDescent="0.25">
      <c r="B12325" t="s">
        <v>13669</v>
      </c>
      <c r="C12325" s="119" t="s">
        <v>60</v>
      </c>
      <c r="D12325" t="s">
        <v>11537</v>
      </c>
      <c r="E12325" t="s">
        <v>11530</v>
      </c>
      <c r="F12325" t="s">
        <v>11540</v>
      </c>
      <c r="G12325" t="s">
        <v>61</v>
      </c>
      <c r="H12325" t="s">
        <v>18</v>
      </c>
      <c r="I12325" t="s">
        <v>11541</v>
      </c>
      <c r="J12325">
        <v>2019</v>
      </c>
      <c r="K12325">
        <v>652.27</v>
      </c>
      <c r="L12325">
        <v>30</v>
      </c>
      <c r="M12325">
        <v>1</v>
      </c>
      <c r="N12325">
        <f t="shared" si="488"/>
        <v>0</v>
      </c>
      <c r="O12325">
        <f t="shared" si="489"/>
        <v>0</v>
      </c>
      <c r="P12325" t="s">
        <v>12694</v>
      </c>
    </row>
    <row r="12326" spans="2:16" x14ac:dyDescent="0.25">
      <c r="B12326" t="s">
        <v>13670</v>
      </c>
      <c r="C12326" s="119" t="s">
        <v>60</v>
      </c>
      <c r="D12326" t="s">
        <v>11537</v>
      </c>
      <c r="E12326" t="s">
        <v>11530</v>
      </c>
      <c r="F12326" t="s">
        <v>11540</v>
      </c>
      <c r="G12326" t="s">
        <v>61</v>
      </c>
      <c r="H12326" t="s">
        <v>18</v>
      </c>
      <c r="I12326" t="s">
        <v>11541</v>
      </c>
      <c r="J12326">
        <v>2019</v>
      </c>
      <c r="K12326">
        <v>655.37</v>
      </c>
      <c r="L12326">
        <v>48</v>
      </c>
      <c r="M12326">
        <v>1</v>
      </c>
      <c r="N12326">
        <f t="shared" si="488"/>
        <v>0</v>
      </c>
      <c r="O12326">
        <f t="shared" si="489"/>
        <v>0</v>
      </c>
      <c r="P12326" t="s">
        <v>12694</v>
      </c>
    </row>
    <row r="12327" spans="2:16" x14ac:dyDescent="0.25">
      <c r="B12327" t="s">
        <v>13671</v>
      </c>
      <c r="C12327" s="119" t="s">
        <v>60</v>
      </c>
      <c r="D12327" t="s">
        <v>11537</v>
      </c>
      <c r="E12327" t="s">
        <v>11530</v>
      </c>
      <c r="F12327" t="s">
        <v>11540</v>
      </c>
      <c r="G12327" t="s">
        <v>61</v>
      </c>
      <c r="H12327" t="s">
        <v>18</v>
      </c>
      <c r="I12327" t="s">
        <v>11541</v>
      </c>
      <c r="J12327">
        <v>2019</v>
      </c>
      <c r="K12327">
        <v>652.45000000000005</v>
      </c>
      <c r="L12327">
        <v>39</v>
      </c>
      <c r="M12327">
        <v>1</v>
      </c>
      <c r="N12327">
        <f t="shared" si="488"/>
        <v>0</v>
      </c>
      <c r="O12327">
        <f t="shared" si="489"/>
        <v>0</v>
      </c>
      <c r="P12327" t="s">
        <v>12694</v>
      </c>
    </row>
    <row r="12328" spans="2:16" x14ac:dyDescent="0.25">
      <c r="B12328" t="s">
        <v>13672</v>
      </c>
      <c r="C12328" s="119" t="s">
        <v>60</v>
      </c>
      <c r="D12328" t="s">
        <v>11537</v>
      </c>
      <c r="E12328" t="s">
        <v>11530</v>
      </c>
      <c r="F12328" t="s">
        <v>11540</v>
      </c>
      <c r="G12328" t="s">
        <v>61</v>
      </c>
      <c r="H12328" t="s">
        <v>18</v>
      </c>
      <c r="I12328" t="s">
        <v>11541</v>
      </c>
      <c r="J12328">
        <v>2019</v>
      </c>
      <c r="K12328">
        <v>651.16</v>
      </c>
      <c r="L12328">
        <v>32</v>
      </c>
      <c r="M12328">
        <v>1</v>
      </c>
      <c r="N12328">
        <f t="shared" si="488"/>
        <v>0</v>
      </c>
      <c r="O12328">
        <f t="shared" si="489"/>
        <v>0</v>
      </c>
      <c r="P12328" t="s">
        <v>12694</v>
      </c>
    </row>
    <row r="12329" spans="2:16" x14ac:dyDescent="0.25">
      <c r="B12329" t="s">
        <v>13673</v>
      </c>
      <c r="C12329" s="119" t="s">
        <v>60</v>
      </c>
      <c r="D12329" t="s">
        <v>11537</v>
      </c>
      <c r="E12329" t="s">
        <v>11530</v>
      </c>
      <c r="F12329" t="s">
        <v>11540</v>
      </c>
      <c r="G12329" t="s">
        <v>61</v>
      </c>
      <c r="H12329" t="s">
        <v>18</v>
      </c>
      <c r="I12329" t="s">
        <v>11541</v>
      </c>
      <c r="J12329">
        <v>2019</v>
      </c>
      <c r="K12329">
        <v>650.97</v>
      </c>
      <c r="L12329">
        <v>31</v>
      </c>
      <c r="M12329">
        <v>1</v>
      </c>
      <c r="N12329">
        <f t="shared" si="488"/>
        <v>0</v>
      </c>
      <c r="O12329">
        <f t="shared" si="489"/>
        <v>0</v>
      </c>
      <c r="P12329" t="s">
        <v>12694</v>
      </c>
    </row>
    <row r="12330" spans="2:16" x14ac:dyDescent="0.25">
      <c r="B12330" t="s">
        <v>13674</v>
      </c>
      <c r="C12330" s="119" t="s">
        <v>60</v>
      </c>
      <c r="D12330" t="s">
        <v>11537</v>
      </c>
      <c r="E12330" t="s">
        <v>11530</v>
      </c>
      <c r="F12330" t="s">
        <v>11540</v>
      </c>
      <c r="G12330" t="s">
        <v>61</v>
      </c>
      <c r="H12330" t="s">
        <v>18</v>
      </c>
      <c r="I12330" t="s">
        <v>11541</v>
      </c>
      <c r="J12330">
        <v>2019</v>
      </c>
      <c r="K12330">
        <v>655.56</v>
      </c>
      <c r="L12330">
        <v>49</v>
      </c>
      <c r="M12330">
        <v>1</v>
      </c>
      <c r="N12330">
        <f t="shared" si="488"/>
        <v>0</v>
      </c>
      <c r="O12330">
        <f t="shared" si="489"/>
        <v>0</v>
      </c>
      <c r="P12330" t="s">
        <v>12694</v>
      </c>
    </row>
    <row r="12331" spans="2:16" x14ac:dyDescent="0.25">
      <c r="B12331" t="s">
        <v>13675</v>
      </c>
      <c r="C12331" s="119" t="s">
        <v>60</v>
      </c>
      <c r="D12331" t="s">
        <v>11537</v>
      </c>
      <c r="E12331" t="s">
        <v>11530</v>
      </c>
      <c r="F12331" t="s">
        <v>11540</v>
      </c>
      <c r="G12331" t="s">
        <v>61</v>
      </c>
      <c r="H12331" t="s">
        <v>18</v>
      </c>
      <c r="I12331" t="s">
        <v>11541</v>
      </c>
      <c r="J12331">
        <v>2019</v>
      </c>
      <c r="K12331">
        <v>650.61</v>
      </c>
      <c r="L12331">
        <v>21</v>
      </c>
      <c r="M12331">
        <v>1</v>
      </c>
      <c r="N12331">
        <f t="shared" si="488"/>
        <v>0</v>
      </c>
      <c r="O12331">
        <f t="shared" si="489"/>
        <v>0</v>
      </c>
      <c r="P12331" t="s">
        <v>12694</v>
      </c>
    </row>
    <row r="12332" spans="2:16" x14ac:dyDescent="0.25">
      <c r="B12332" t="s">
        <v>13676</v>
      </c>
      <c r="C12332" s="119" t="s">
        <v>60</v>
      </c>
      <c r="D12332" t="s">
        <v>11537</v>
      </c>
      <c r="E12332" t="s">
        <v>11530</v>
      </c>
      <c r="F12332" t="s">
        <v>11540</v>
      </c>
      <c r="G12332" t="s">
        <v>61</v>
      </c>
      <c r="H12332" t="s">
        <v>18</v>
      </c>
      <c r="I12332" t="s">
        <v>11541</v>
      </c>
      <c r="J12332">
        <v>2019</v>
      </c>
      <c r="K12332">
        <v>649.62</v>
      </c>
      <c r="L12332">
        <v>17</v>
      </c>
      <c r="M12332">
        <v>1</v>
      </c>
      <c r="N12332">
        <f t="shared" si="488"/>
        <v>0</v>
      </c>
      <c r="O12332">
        <f t="shared" si="489"/>
        <v>0</v>
      </c>
      <c r="P12332" t="s">
        <v>12694</v>
      </c>
    </row>
    <row r="12333" spans="2:16" x14ac:dyDescent="0.25">
      <c r="B12333" t="s">
        <v>13677</v>
      </c>
      <c r="C12333" s="119" t="s">
        <v>60</v>
      </c>
      <c r="D12333" t="s">
        <v>11537</v>
      </c>
      <c r="E12333" t="s">
        <v>11530</v>
      </c>
      <c r="F12333" t="s">
        <v>11540</v>
      </c>
      <c r="G12333" t="s">
        <v>61</v>
      </c>
      <c r="H12333" t="s">
        <v>18</v>
      </c>
      <c r="I12333" t="s">
        <v>11541</v>
      </c>
      <c r="J12333">
        <v>2019</v>
      </c>
      <c r="K12333">
        <v>654.73</v>
      </c>
      <c r="L12333">
        <v>40</v>
      </c>
      <c r="M12333">
        <v>1</v>
      </c>
      <c r="N12333">
        <f t="shared" si="488"/>
        <v>0</v>
      </c>
      <c r="O12333">
        <f t="shared" si="489"/>
        <v>0</v>
      </c>
      <c r="P12333" t="s">
        <v>12694</v>
      </c>
    </row>
    <row r="12334" spans="2:16" x14ac:dyDescent="0.25">
      <c r="B12334" t="s">
        <v>13678</v>
      </c>
      <c r="C12334" s="119" t="s">
        <v>60</v>
      </c>
      <c r="D12334" t="s">
        <v>11537</v>
      </c>
      <c r="E12334" t="s">
        <v>11530</v>
      </c>
      <c r="F12334" t="s">
        <v>11540</v>
      </c>
      <c r="G12334" t="s">
        <v>61</v>
      </c>
      <c r="H12334" t="s">
        <v>18</v>
      </c>
      <c r="I12334" t="s">
        <v>11541</v>
      </c>
      <c r="J12334">
        <v>2019</v>
      </c>
      <c r="K12334">
        <v>932.83</v>
      </c>
      <c r="L12334">
        <v>28</v>
      </c>
      <c r="M12334">
        <v>1</v>
      </c>
      <c r="N12334">
        <f t="shared" si="488"/>
        <v>0</v>
      </c>
      <c r="O12334">
        <f t="shared" si="489"/>
        <v>0</v>
      </c>
      <c r="P12334" t="s">
        <v>12694</v>
      </c>
    </row>
    <row r="12335" spans="2:16" x14ac:dyDescent="0.25">
      <c r="B12335" t="s">
        <v>13679</v>
      </c>
      <c r="C12335" s="119" t="s">
        <v>60</v>
      </c>
      <c r="D12335" t="s">
        <v>11546</v>
      </c>
      <c r="E12335" t="s">
        <v>11530</v>
      </c>
      <c r="F12335" t="s">
        <v>11540</v>
      </c>
      <c r="G12335" t="s">
        <v>61</v>
      </c>
      <c r="H12335" t="s">
        <v>18</v>
      </c>
      <c r="I12335" t="s">
        <v>11541</v>
      </c>
      <c r="J12335">
        <v>2019</v>
      </c>
      <c r="K12335">
        <v>686.04</v>
      </c>
      <c r="L12335">
        <v>37</v>
      </c>
      <c r="M12335">
        <v>1</v>
      </c>
      <c r="N12335">
        <f t="shared" si="488"/>
        <v>0</v>
      </c>
      <c r="O12335">
        <f t="shared" si="489"/>
        <v>0</v>
      </c>
      <c r="P12335" t="s">
        <v>12693</v>
      </c>
    </row>
    <row r="12336" spans="2:16" x14ac:dyDescent="0.25">
      <c r="B12336" t="s">
        <v>13680</v>
      </c>
      <c r="C12336" s="119" t="s">
        <v>60</v>
      </c>
      <c r="D12336" t="s">
        <v>11537</v>
      </c>
      <c r="E12336" t="s">
        <v>11530</v>
      </c>
      <c r="F12336" t="s">
        <v>11540</v>
      </c>
      <c r="G12336" t="s">
        <v>61</v>
      </c>
      <c r="H12336" t="s">
        <v>18</v>
      </c>
      <c r="I12336" t="s">
        <v>11541</v>
      </c>
      <c r="J12336">
        <v>2019</v>
      </c>
      <c r="K12336">
        <v>650.41</v>
      </c>
      <c r="L12336">
        <v>28</v>
      </c>
      <c r="M12336">
        <v>1</v>
      </c>
      <c r="N12336">
        <f t="shared" si="488"/>
        <v>0</v>
      </c>
      <c r="O12336">
        <f t="shared" si="489"/>
        <v>0</v>
      </c>
      <c r="P12336" t="s">
        <v>12694</v>
      </c>
    </row>
    <row r="12337" spans="2:16" x14ac:dyDescent="0.25">
      <c r="B12337" t="s">
        <v>13681</v>
      </c>
      <c r="C12337" s="119" t="s">
        <v>60</v>
      </c>
      <c r="D12337" t="s">
        <v>11537</v>
      </c>
      <c r="E12337" t="s">
        <v>11530</v>
      </c>
      <c r="F12337" t="s">
        <v>11540</v>
      </c>
      <c r="G12337" t="s">
        <v>61</v>
      </c>
      <c r="H12337" t="s">
        <v>18</v>
      </c>
      <c r="I12337" t="s">
        <v>11541</v>
      </c>
      <c r="J12337">
        <v>2019</v>
      </c>
      <c r="K12337">
        <v>651.16</v>
      </c>
      <c r="L12337">
        <v>32</v>
      </c>
      <c r="M12337">
        <v>1</v>
      </c>
      <c r="N12337">
        <f t="shared" si="488"/>
        <v>0</v>
      </c>
      <c r="O12337">
        <f t="shared" si="489"/>
        <v>0</v>
      </c>
      <c r="P12337" t="s">
        <v>12694</v>
      </c>
    </row>
    <row r="12338" spans="2:16" x14ac:dyDescent="0.25">
      <c r="B12338" t="s">
        <v>13682</v>
      </c>
      <c r="C12338" s="119" t="s">
        <v>60</v>
      </c>
      <c r="D12338" t="s">
        <v>11537</v>
      </c>
      <c r="E12338" t="s">
        <v>11530</v>
      </c>
      <c r="F12338" t="s">
        <v>11540</v>
      </c>
      <c r="G12338" t="s">
        <v>61</v>
      </c>
      <c r="H12338" t="s">
        <v>18</v>
      </c>
      <c r="I12338" t="s">
        <v>11541</v>
      </c>
      <c r="J12338">
        <v>2019</v>
      </c>
      <c r="K12338">
        <v>650.6</v>
      </c>
      <c r="L12338">
        <v>29</v>
      </c>
      <c r="M12338">
        <v>1</v>
      </c>
      <c r="N12338">
        <f t="shared" si="488"/>
        <v>0</v>
      </c>
      <c r="O12338">
        <f t="shared" si="489"/>
        <v>0</v>
      </c>
      <c r="P12338" t="s">
        <v>12694</v>
      </c>
    </row>
    <row r="12339" spans="2:16" x14ac:dyDescent="0.25">
      <c r="B12339" t="s">
        <v>13683</v>
      </c>
      <c r="C12339" s="119" t="s">
        <v>60</v>
      </c>
      <c r="D12339" t="s">
        <v>11542</v>
      </c>
      <c r="E12339" t="s">
        <v>11530</v>
      </c>
      <c r="F12339" t="s">
        <v>11540</v>
      </c>
      <c r="G12339" t="s">
        <v>61</v>
      </c>
      <c r="H12339" t="s">
        <v>18</v>
      </c>
      <c r="I12339" t="s">
        <v>11541</v>
      </c>
      <c r="J12339">
        <v>2019</v>
      </c>
      <c r="K12339">
        <v>652.5</v>
      </c>
      <c r="L12339">
        <v>28</v>
      </c>
      <c r="M12339">
        <v>1</v>
      </c>
      <c r="N12339">
        <f t="shared" si="488"/>
        <v>0</v>
      </c>
      <c r="O12339">
        <f t="shared" si="489"/>
        <v>0</v>
      </c>
      <c r="P12339" t="s">
        <v>12694</v>
      </c>
    </row>
    <row r="12340" spans="2:16" x14ac:dyDescent="0.25">
      <c r="B12340" t="s">
        <v>13684</v>
      </c>
      <c r="C12340" s="119" t="s">
        <v>60</v>
      </c>
      <c r="D12340" t="s">
        <v>11542</v>
      </c>
      <c r="E12340" t="s">
        <v>11530</v>
      </c>
      <c r="F12340" t="s">
        <v>11540</v>
      </c>
      <c r="G12340" t="s">
        <v>61</v>
      </c>
      <c r="H12340" t="s">
        <v>18</v>
      </c>
      <c r="I12340" t="s">
        <v>11541</v>
      </c>
      <c r="J12340">
        <v>2019</v>
      </c>
      <c r="K12340">
        <v>652.69000000000005</v>
      </c>
      <c r="L12340">
        <v>29</v>
      </c>
      <c r="M12340">
        <v>1</v>
      </c>
      <c r="N12340">
        <f t="shared" si="488"/>
        <v>0</v>
      </c>
      <c r="O12340">
        <f t="shared" si="489"/>
        <v>0</v>
      </c>
      <c r="P12340" t="s">
        <v>12694</v>
      </c>
    </row>
    <row r="12341" spans="2:16" x14ac:dyDescent="0.25">
      <c r="B12341" t="s">
        <v>13685</v>
      </c>
      <c r="C12341" s="119" t="s">
        <v>60</v>
      </c>
      <c r="D12341" t="s">
        <v>11537</v>
      </c>
      <c r="E12341" t="s">
        <v>11530</v>
      </c>
      <c r="F12341" t="s">
        <v>11540</v>
      </c>
      <c r="G12341" t="s">
        <v>61</v>
      </c>
      <c r="H12341" t="s">
        <v>18</v>
      </c>
      <c r="I12341" t="s">
        <v>11541</v>
      </c>
      <c r="J12341">
        <v>2019</v>
      </c>
      <c r="K12341">
        <v>649.69000000000005</v>
      </c>
      <c r="L12341">
        <v>16</v>
      </c>
      <c r="M12341">
        <v>1</v>
      </c>
      <c r="N12341">
        <f t="shared" si="488"/>
        <v>0</v>
      </c>
      <c r="O12341">
        <f t="shared" si="489"/>
        <v>0</v>
      </c>
      <c r="P12341" t="s">
        <v>12694</v>
      </c>
    </row>
    <row r="12342" spans="2:16" x14ac:dyDescent="0.25">
      <c r="B12342" t="s">
        <v>13686</v>
      </c>
      <c r="C12342" s="119" t="s">
        <v>60</v>
      </c>
      <c r="D12342" t="s">
        <v>11537</v>
      </c>
      <c r="E12342" t="s">
        <v>11530</v>
      </c>
      <c r="F12342" t="s">
        <v>11540</v>
      </c>
      <c r="G12342" t="s">
        <v>61</v>
      </c>
      <c r="H12342" t="s">
        <v>18</v>
      </c>
      <c r="I12342" t="s">
        <v>11541</v>
      </c>
      <c r="J12342">
        <v>2019</v>
      </c>
      <c r="K12342">
        <v>650.20000000000005</v>
      </c>
      <c r="L12342">
        <v>20</v>
      </c>
      <c r="M12342">
        <v>1</v>
      </c>
      <c r="N12342">
        <f t="shared" si="488"/>
        <v>0</v>
      </c>
      <c r="O12342">
        <f t="shared" si="489"/>
        <v>0</v>
      </c>
      <c r="P12342" t="s">
        <v>12694</v>
      </c>
    </row>
    <row r="12343" spans="2:16" x14ac:dyDescent="0.25">
      <c r="B12343" t="s">
        <v>13687</v>
      </c>
      <c r="C12343" s="119" t="s">
        <v>60</v>
      </c>
      <c r="D12343" t="s">
        <v>11550</v>
      </c>
      <c r="E12343" t="s">
        <v>11530</v>
      </c>
      <c r="F12343" t="s">
        <v>11540</v>
      </c>
      <c r="G12343" t="s">
        <v>61</v>
      </c>
      <c r="H12343" t="s">
        <v>18</v>
      </c>
      <c r="I12343" t="s">
        <v>11541</v>
      </c>
      <c r="J12343">
        <v>2019</v>
      </c>
      <c r="K12343">
        <v>656.45</v>
      </c>
      <c r="L12343">
        <v>55</v>
      </c>
      <c r="M12343">
        <v>1</v>
      </c>
      <c r="N12343">
        <f t="shared" si="488"/>
        <v>0</v>
      </c>
      <c r="O12343">
        <f t="shared" si="489"/>
        <v>0</v>
      </c>
      <c r="P12343" t="s">
        <v>12694</v>
      </c>
    </row>
    <row r="12344" spans="2:16" x14ac:dyDescent="0.25">
      <c r="B12344" t="s">
        <v>13688</v>
      </c>
      <c r="C12344" s="119" t="s">
        <v>60</v>
      </c>
      <c r="D12344" t="s">
        <v>11539</v>
      </c>
      <c r="E12344" t="s">
        <v>11530</v>
      </c>
      <c r="F12344" t="s">
        <v>11540</v>
      </c>
      <c r="G12344" t="s">
        <v>61</v>
      </c>
      <c r="H12344" t="s">
        <v>18</v>
      </c>
      <c r="I12344" t="s">
        <v>11541</v>
      </c>
      <c r="J12344">
        <v>2019</v>
      </c>
      <c r="K12344">
        <v>650.28</v>
      </c>
      <c r="L12344">
        <v>16</v>
      </c>
      <c r="M12344">
        <v>1</v>
      </c>
      <c r="N12344">
        <f t="shared" si="488"/>
        <v>0</v>
      </c>
      <c r="O12344">
        <f t="shared" si="489"/>
        <v>0</v>
      </c>
      <c r="P12344" t="s">
        <v>12694</v>
      </c>
    </row>
    <row r="12345" spans="2:16" x14ac:dyDescent="0.25">
      <c r="B12345" t="s">
        <v>13689</v>
      </c>
      <c r="C12345" s="119" t="s">
        <v>60</v>
      </c>
      <c r="D12345" t="s">
        <v>11539</v>
      </c>
      <c r="E12345" t="s">
        <v>11530</v>
      </c>
      <c r="F12345" t="s">
        <v>11540</v>
      </c>
      <c r="G12345" t="s">
        <v>61</v>
      </c>
      <c r="H12345" t="s">
        <v>18</v>
      </c>
      <c r="I12345" t="s">
        <v>11541</v>
      </c>
      <c r="J12345">
        <v>2019</v>
      </c>
      <c r="K12345">
        <v>650.28</v>
      </c>
      <c r="L12345">
        <v>16</v>
      </c>
      <c r="M12345">
        <v>1</v>
      </c>
      <c r="N12345">
        <f t="shared" si="488"/>
        <v>0</v>
      </c>
      <c r="O12345">
        <f t="shared" si="489"/>
        <v>0</v>
      </c>
      <c r="P12345" t="s">
        <v>12694</v>
      </c>
    </row>
    <row r="12346" spans="2:16" x14ac:dyDescent="0.25">
      <c r="B12346" t="s">
        <v>13690</v>
      </c>
      <c r="C12346" s="119" t="s">
        <v>60</v>
      </c>
      <c r="D12346" t="s">
        <v>11542</v>
      </c>
      <c r="E12346" t="s">
        <v>11530</v>
      </c>
      <c r="F12346" t="s">
        <v>11540</v>
      </c>
      <c r="G12346" t="s">
        <v>61</v>
      </c>
      <c r="H12346" t="s">
        <v>18</v>
      </c>
      <c r="I12346" t="s">
        <v>11541</v>
      </c>
      <c r="J12346">
        <v>2019</v>
      </c>
      <c r="K12346">
        <v>677.06</v>
      </c>
      <c r="L12346">
        <v>73</v>
      </c>
      <c r="M12346">
        <v>1</v>
      </c>
      <c r="N12346">
        <f t="shared" si="488"/>
        <v>0</v>
      </c>
      <c r="O12346">
        <f t="shared" si="489"/>
        <v>0</v>
      </c>
      <c r="P12346" t="s">
        <v>12694</v>
      </c>
    </row>
    <row r="12347" spans="2:16" x14ac:dyDescent="0.25">
      <c r="B12347" t="s">
        <v>13691</v>
      </c>
      <c r="C12347" s="119" t="s">
        <v>60</v>
      </c>
      <c r="D12347" t="s">
        <v>11537</v>
      </c>
      <c r="E12347" t="s">
        <v>11530</v>
      </c>
      <c r="F12347" t="s">
        <v>11540</v>
      </c>
      <c r="G12347" t="s">
        <v>61</v>
      </c>
      <c r="H12347" t="s">
        <v>18</v>
      </c>
      <c r="I12347" t="s">
        <v>11541</v>
      </c>
      <c r="J12347">
        <v>2019</v>
      </c>
      <c r="K12347">
        <v>650.88</v>
      </c>
      <c r="L12347">
        <v>25</v>
      </c>
      <c r="M12347">
        <v>1</v>
      </c>
      <c r="N12347">
        <f t="shared" si="488"/>
        <v>0</v>
      </c>
      <c r="O12347">
        <f t="shared" si="489"/>
        <v>0</v>
      </c>
      <c r="P12347" t="s">
        <v>12694</v>
      </c>
    </row>
    <row r="12348" spans="2:16" x14ac:dyDescent="0.25">
      <c r="B12348" t="s">
        <v>13692</v>
      </c>
      <c r="C12348" s="119" t="s">
        <v>60</v>
      </c>
      <c r="D12348" t="s">
        <v>11550</v>
      </c>
      <c r="E12348" t="s">
        <v>11530</v>
      </c>
      <c r="F12348" t="s">
        <v>11540</v>
      </c>
      <c r="G12348" t="s">
        <v>61</v>
      </c>
      <c r="H12348" t="s">
        <v>18</v>
      </c>
      <c r="I12348" t="s">
        <v>11541</v>
      </c>
      <c r="J12348">
        <v>2019</v>
      </c>
      <c r="K12348">
        <v>654.79</v>
      </c>
      <c r="L12348">
        <v>46</v>
      </c>
      <c r="M12348">
        <v>1</v>
      </c>
      <c r="N12348">
        <f t="shared" si="488"/>
        <v>0</v>
      </c>
      <c r="O12348">
        <f t="shared" si="489"/>
        <v>0</v>
      </c>
      <c r="P12348" t="s">
        <v>12694</v>
      </c>
    </row>
    <row r="12349" spans="2:16" x14ac:dyDescent="0.25">
      <c r="B12349" t="s">
        <v>13693</v>
      </c>
      <c r="C12349" s="119" t="s">
        <v>60</v>
      </c>
      <c r="D12349" t="s">
        <v>11537</v>
      </c>
      <c r="E12349" t="s">
        <v>11530</v>
      </c>
      <c r="F12349" t="s">
        <v>11540</v>
      </c>
      <c r="G12349" t="s">
        <v>61</v>
      </c>
      <c r="H12349" t="s">
        <v>18</v>
      </c>
      <c r="I12349" t="s">
        <v>11541</v>
      </c>
      <c r="J12349">
        <v>2019</v>
      </c>
      <c r="K12349">
        <v>682.37</v>
      </c>
      <c r="L12349">
        <v>20</v>
      </c>
      <c r="M12349">
        <v>1</v>
      </c>
      <c r="N12349">
        <f t="shared" si="488"/>
        <v>0</v>
      </c>
      <c r="O12349">
        <f t="shared" si="489"/>
        <v>0</v>
      </c>
      <c r="P12349" t="s">
        <v>12694</v>
      </c>
    </row>
    <row r="12350" spans="2:16" x14ac:dyDescent="0.25">
      <c r="B12350" t="s">
        <v>13694</v>
      </c>
      <c r="C12350" s="119" t="s">
        <v>60</v>
      </c>
      <c r="D12350" t="s">
        <v>11542</v>
      </c>
      <c r="E12350" t="s">
        <v>11530</v>
      </c>
      <c r="F12350" t="s">
        <v>11540</v>
      </c>
      <c r="G12350" t="s">
        <v>61</v>
      </c>
      <c r="H12350" t="s">
        <v>18</v>
      </c>
      <c r="I12350" t="s">
        <v>11541</v>
      </c>
      <c r="J12350">
        <v>2019</v>
      </c>
      <c r="K12350">
        <v>651.86</v>
      </c>
      <c r="L12350">
        <v>24</v>
      </c>
      <c r="M12350">
        <v>1</v>
      </c>
      <c r="N12350">
        <f t="shared" si="488"/>
        <v>0</v>
      </c>
      <c r="O12350">
        <f t="shared" si="489"/>
        <v>0</v>
      </c>
      <c r="P12350" t="s">
        <v>12694</v>
      </c>
    </row>
    <row r="12351" spans="2:16" x14ac:dyDescent="0.25">
      <c r="B12351" t="s">
        <v>13695</v>
      </c>
      <c r="C12351" s="119" t="s">
        <v>60</v>
      </c>
      <c r="D12351" t="s">
        <v>11537</v>
      </c>
      <c r="E12351" t="s">
        <v>11530</v>
      </c>
      <c r="F12351" t="s">
        <v>11540</v>
      </c>
      <c r="G12351" t="s">
        <v>61</v>
      </c>
      <c r="H12351" t="s">
        <v>18</v>
      </c>
      <c r="I12351" t="s">
        <v>11541</v>
      </c>
      <c r="J12351">
        <v>2019</v>
      </c>
      <c r="K12351">
        <v>651.94000000000005</v>
      </c>
      <c r="L12351">
        <v>25</v>
      </c>
      <c r="M12351">
        <v>1</v>
      </c>
      <c r="N12351">
        <f t="shared" si="488"/>
        <v>0</v>
      </c>
      <c r="O12351">
        <f t="shared" si="489"/>
        <v>0</v>
      </c>
      <c r="P12351" t="s">
        <v>12694</v>
      </c>
    </row>
    <row r="12352" spans="2:16" x14ac:dyDescent="0.25">
      <c r="B12352" t="s">
        <v>13696</v>
      </c>
      <c r="C12352" s="119" t="s">
        <v>60</v>
      </c>
      <c r="D12352" t="s">
        <v>11542</v>
      </c>
      <c r="E12352" t="s">
        <v>11530</v>
      </c>
      <c r="F12352" t="s">
        <v>11540</v>
      </c>
      <c r="G12352" t="s">
        <v>61</v>
      </c>
      <c r="H12352" t="s">
        <v>18</v>
      </c>
      <c r="I12352" t="s">
        <v>11541</v>
      </c>
      <c r="J12352">
        <v>2019</v>
      </c>
      <c r="K12352">
        <v>652.80999999999995</v>
      </c>
      <c r="L12352">
        <v>29</v>
      </c>
      <c r="M12352">
        <v>1</v>
      </c>
      <c r="N12352">
        <f t="shared" si="488"/>
        <v>0</v>
      </c>
      <c r="O12352">
        <f t="shared" si="489"/>
        <v>0</v>
      </c>
      <c r="P12352" t="s">
        <v>12693</v>
      </c>
    </row>
    <row r="12353" spans="2:16" x14ac:dyDescent="0.25">
      <c r="B12353" t="s">
        <v>13697</v>
      </c>
      <c r="C12353" s="119" t="s">
        <v>60</v>
      </c>
      <c r="D12353" t="s">
        <v>11550</v>
      </c>
      <c r="E12353" t="s">
        <v>11530</v>
      </c>
      <c r="F12353" t="s">
        <v>11540</v>
      </c>
      <c r="G12353" t="s">
        <v>61</v>
      </c>
      <c r="H12353" t="s">
        <v>18</v>
      </c>
      <c r="I12353" t="s">
        <v>11541</v>
      </c>
      <c r="J12353">
        <v>2019</v>
      </c>
      <c r="K12353">
        <v>650.32000000000005</v>
      </c>
      <c r="L12353">
        <v>22</v>
      </c>
      <c r="M12353">
        <v>1</v>
      </c>
      <c r="N12353">
        <f t="shared" si="488"/>
        <v>0</v>
      </c>
      <c r="O12353">
        <f t="shared" si="489"/>
        <v>0</v>
      </c>
      <c r="P12353" t="s">
        <v>12694</v>
      </c>
    </row>
    <row r="12354" spans="2:16" x14ac:dyDescent="0.25">
      <c r="B12354" t="s">
        <v>13698</v>
      </c>
      <c r="C12354" s="119" t="s">
        <v>60</v>
      </c>
      <c r="D12354" t="s">
        <v>11550</v>
      </c>
      <c r="E12354" t="s">
        <v>11530</v>
      </c>
      <c r="F12354" t="s">
        <v>11540</v>
      </c>
      <c r="G12354" t="s">
        <v>61</v>
      </c>
      <c r="H12354" t="s">
        <v>18</v>
      </c>
      <c r="I12354" t="s">
        <v>11541</v>
      </c>
      <c r="J12354">
        <v>2019</v>
      </c>
      <c r="K12354">
        <v>651.77</v>
      </c>
      <c r="L12354">
        <v>30</v>
      </c>
      <c r="M12354">
        <v>1</v>
      </c>
      <c r="N12354">
        <f t="shared" si="488"/>
        <v>0</v>
      </c>
      <c r="O12354">
        <f t="shared" si="489"/>
        <v>0</v>
      </c>
      <c r="P12354" t="s">
        <v>12694</v>
      </c>
    </row>
    <row r="12355" spans="2:16" x14ac:dyDescent="0.25">
      <c r="B12355" t="s">
        <v>13699</v>
      </c>
      <c r="C12355" s="119" t="s">
        <v>60</v>
      </c>
      <c r="D12355" t="s">
        <v>11550</v>
      </c>
      <c r="E12355" t="s">
        <v>11530</v>
      </c>
      <c r="F12355" t="s">
        <v>11540</v>
      </c>
      <c r="G12355" t="s">
        <v>61</v>
      </c>
      <c r="H12355" t="s">
        <v>18</v>
      </c>
      <c r="I12355" t="s">
        <v>11541</v>
      </c>
      <c r="J12355">
        <v>2019</v>
      </c>
      <c r="K12355">
        <v>651.79999999999995</v>
      </c>
      <c r="L12355">
        <v>30</v>
      </c>
      <c r="M12355">
        <v>1</v>
      </c>
      <c r="N12355">
        <f t="shared" si="488"/>
        <v>0</v>
      </c>
      <c r="O12355">
        <f t="shared" si="489"/>
        <v>0</v>
      </c>
      <c r="P12355" t="s">
        <v>12694</v>
      </c>
    </row>
    <row r="12356" spans="2:16" x14ac:dyDescent="0.25">
      <c r="B12356" t="s">
        <v>13700</v>
      </c>
      <c r="C12356" s="119" t="s">
        <v>60</v>
      </c>
      <c r="D12356" t="s">
        <v>11550</v>
      </c>
      <c r="E12356" t="s">
        <v>11530</v>
      </c>
      <c r="F12356" t="s">
        <v>11540</v>
      </c>
      <c r="G12356" t="s">
        <v>61</v>
      </c>
      <c r="H12356" t="s">
        <v>18</v>
      </c>
      <c r="I12356" t="s">
        <v>11541</v>
      </c>
      <c r="J12356">
        <v>2019</v>
      </c>
      <c r="K12356">
        <v>658.3</v>
      </c>
      <c r="L12356">
        <v>65</v>
      </c>
      <c r="M12356">
        <v>1</v>
      </c>
      <c r="N12356">
        <f t="shared" si="488"/>
        <v>0</v>
      </c>
      <c r="O12356">
        <f t="shared" si="489"/>
        <v>0</v>
      </c>
      <c r="P12356" t="s">
        <v>12694</v>
      </c>
    </row>
    <row r="12357" spans="2:16" x14ac:dyDescent="0.25">
      <c r="B12357" t="s">
        <v>13701</v>
      </c>
      <c r="C12357" s="119" t="s">
        <v>60</v>
      </c>
      <c r="D12357" t="s">
        <v>11550</v>
      </c>
      <c r="E12357" t="s">
        <v>11530</v>
      </c>
      <c r="F12357" t="s">
        <v>11540</v>
      </c>
      <c r="G12357" t="s">
        <v>61</v>
      </c>
      <c r="H12357" t="s">
        <v>18</v>
      </c>
      <c r="I12357" t="s">
        <v>11541</v>
      </c>
      <c r="J12357">
        <v>2019</v>
      </c>
      <c r="K12357">
        <v>685.9</v>
      </c>
      <c r="L12357">
        <v>33</v>
      </c>
      <c r="M12357">
        <v>1</v>
      </c>
      <c r="N12357">
        <f t="shared" si="488"/>
        <v>0</v>
      </c>
      <c r="O12357">
        <f t="shared" si="489"/>
        <v>0</v>
      </c>
      <c r="P12357" t="s">
        <v>12694</v>
      </c>
    </row>
    <row r="12358" spans="2:16" x14ac:dyDescent="0.25">
      <c r="B12358" t="s">
        <v>13702</v>
      </c>
      <c r="C12358" s="119" t="s">
        <v>60</v>
      </c>
      <c r="D12358" t="s">
        <v>11550</v>
      </c>
      <c r="E12358" t="s">
        <v>11530</v>
      </c>
      <c r="F12358" t="s">
        <v>11540</v>
      </c>
      <c r="G12358" t="s">
        <v>61</v>
      </c>
      <c r="H12358" t="s">
        <v>18</v>
      </c>
      <c r="I12358" t="s">
        <v>11541</v>
      </c>
      <c r="J12358">
        <v>2019</v>
      </c>
      <c r="K12358">
        <v>652.30999999999995</v>
      </c>
      <c r="L12358">
        <v>27</v>
      </c>
      <c r="M12358">
        <v>1</v>
      </c>
      <c r="N12358">
        <f t="shared" si="488"/>
        <v>0</v>
      </c>
      <c r="O12358">
        <f t="shared" si="489"/>
        <v>0</v>
      </c>
      <c r="P12358" t="s">
        <v>12694</v>
      </c>
    </row>
    <row r="12359" spans="2:16" x14ac:dyDescent="0.25">
      <c r="B12359" t="s">
        <v>13703</v>
      </c>
      <c r="C12359" s="119" t="s">
        <v>60</v>
      </c>
      <c r="D12359" t="s">
        <v>11550</v>
      </c>
      <c r="E12359" t="s">
        <v>11530</v>
      </c>
      <c r="F12359" t="s">
        <v>11540</v>
      </c>
      <c r="G12359" t="s">
        <v>61</v>
      </c>
      <c r="H12359" t="s">
        <v>18</v>
      </c>
      <c r="I12359" t="s">
        <v>11541</v>
      </c>
      <c r="J12359">
        <v>2019</v>
      </c>
      <c r="K12359">
        <v>652.30999999999995</v>
      </c>
      <c r="L12359">
        <v>27</v>
      </c>
      <c r="M12359">
        <v>1</v>
      </c>
      <c r="N12359">
        <f t="shared" si="488"/>
        <v>0</v>
      </c>
      <c r="O12359">
        <f t="shared" si="489"/>
        <v>0</v>
      </c>
      <c r="P12359" t="s">
        <v>12694</v>
      </c>
    </row>
    <row r="12360" spans="2:16" x14ac:dyDescent="0.25">
      <c r="B12360" t="s">
        <v>13704</v>
      </c>
      <c r="C12360" s="119" t="s">
        <v>60</v>
      </c>
      <c r="D12360" t="s">
        <v>11542</v>
      </c>
      <c r="E12360" t="s">
        <v>11530</v>
      </c>
      <c r="F12360" t="s">
        <v>11540</v>
      </c>
      <c r="G12360" t="s">
        <v>61</v>
      </c>
      <c r="H12360" t="s">
        <v>18</v>
      </c>
      <c r="I12360" t="s">
        <v>11541</v>
      </c>
      <c r="J12360">
        <v>2019</v>
      </c>
      <c r="K12360">
        <v>653.20000000000005</v>
      </c>
      <c r="L12360">
        <v>31</v>
      </c>
      <c r="M12360">
        <v>1</v>
      </c>
      <c r="N12360">
        <f t="shared" si="488"/>
        <v>0</v>
      </c>
      <c r="O12360">
        <f t="shared" si="489"/>
        <v>0</v>
      </c>
      <c r="P12360" t="s">
        <v>12694</v>
      </c>
    </row>
    <row r="12361" spans="2:16" x14ac:dyDescent="0.25">
      <c r="B12361" t="s">
        <v>13705</v>
      </c>
      <c r="C12361" s="119" t="s">
        <v>60</v>
      </c>
      <c r="D12361" t="s">
        <v>11539</v>
      </c>
      <c r="E12361" t="s">
        <v>11530</v>
      </c>
      <c r="F12361" t="s">
        <v>11540</v>
      </c>
      <c r="G12361" t="s">
        <v>61</v>
      </c>
      <c r="H12361" t="s">
        <v>18</v>
      </c>
      <c r="I12361" t="s">
        <v>11541</v>
      </c>
      <c r="J12361">
        <v>2019</v>
      </c>
      <c r="K12361">
        <v>652.13</v>
      </c>
      <c r="L12361">
        <v>26</v>
      </c>
      <c r="M12361">
        <v>1</v>
      </c>
      <c r="N12361">
        <f t="shared" si="488"/>
        <v>0</v>
      </c>
      <c r="O12361">
        <f t="shared" si="489"/>
        <v>0</v>
      </c>
      <c r="P12361" t="s">
        <v>12694</v>
      </c>
    </row>
    <row r="12362" spans="2:16" x14ac:dyDescent="0.25">
      <c r="B12362" t="s">
        <v>13706</v>
      </c>
      <c r="C12362" s="119" t="s">
        <v>60</v>
      </c>
      <c r="D12362" t="s">
        <v>11537</v>
      </c>
      <c r="E12362" t="s">
        <v>11530</v>
      </c>
      <c r="F12362" t="s">
        <v>11540</v>
      </c>
      <c r="G12362" t="s">
        <v>61</v>
      </c>
      <c r="H12362" t="s">
        <v>18</v>
      </c>
      <c r="I12362" t="s">
        <v>11541</v>
      </c>
      <c r="J12362">
        <v>2019</v>
      </c>
      <c r="K12362">
        <v>651.38</v>
      </c>
      <c r="L12362">
        <v>22</v>
      </c>
      <c r="M12362">
        <v>1</v>
      </c>
      <c r="N12362">
        <f t="shared" si="488"/>
        <v>0</v>
      </c>
      <c r="O12362">
        <f t="shared" si="489"/>
        <v>0</v>
      </c>
      <c r="P12362" t="s">
        <v>12694</v>
      </c>
    </row>
    <row r="12363" spans="2:16" x14ac:dyDescent="0.25">
      <c r="B12363" t="s">
        <v>13707</v>
      </c>
      <c r="C12363" s="119" t="s">
        <v>60</v>
      </c>
      <c r="D12363" t="s">
        <v>11537</v>
      </c>
      <c r="E12363" t="s">
        <v>11530</v>
      </c>
      <c r="F12363" t="s">
        <v>11540</v>
      </c>
      <c r="G12363" t="s">
        <v>61</v>
      </c>
      <c r="H12363" t="s">
        <v>18</v>
      </c>
      <c r="I12363" t="s">
        <v>11541</v>
      </c>
      <c r="J12363">
        <v>2019</v>
      </c>
      <c r="K12363">
        <v>651.32000000000005</v>
      </c>
      <c r="L12363">
        <v>25</v>
      </c>
      <c r="M12363">
        <v>1</v>
      </c>
      <c r="N12363">
        <f t="shared" si="488"/>
        <v>0</v>
      </c>
      <c r="O12363">
        <f t="shared" si="489"/>
        <v>0</v>
      </c>
      <c r="P12363" t="s">
        <v>12694</v>
      </c>
    </row>
    <row r="12364" spans="2:16" x14ac:dyDescent="0.25">
      <c r="B12364" t="s">
        <v>13708</v>
      </c>
      <c r="C12364" s="119" t="s">
        <v>60</v>
      </c>
      <c r="D12364" t="s">
        <v>11537</v>
      </c>
      <c r="E12364" t="s">
        <v>11530</v>
      </c>
      <c r="F12364" t="s">
        <v>11540</v>
      </c>
      <c r="G12364" t="s">
        <v>61</v>
      </c>
      <c r="H12364" t="s">
        <v>18</v>
      </c>
      <c r="I12364" t="s">
        <v>11541</v>
      </c>
      <c r="J12364">
        <v>2019</v>
      </c>
      <c r="K12364">
        <v>683.58</v>
      </c>
      <c r="L12364">
        <v>24</v>
      </c>
      <c r="M12364">
        <v>1</v>
      </c>
      <c r="N12364">
        <f t="shared" si="488"/>
        <v>0</v>
      </c>
      <c r="O12364">
        <f t="shared" si="489"/>
        <v>0</v>
      </c>
      <c r="P12364" t="s">
        <v>12694</v>
      </c>
    </row>
    <row r="12365" spans="2:16" x14ac:dyDescent="0.25">
      <c r="B12365" t="s">
        <v>13709</v>
      </c>
      <c r="C12365" s="119" t="s">
        <v>60</v>
      </c>
      <c r="D12365" t="s">
        <v>11552</v>
      </c>
      <c r="E12365" t="s">
        <v>11530</v>
      </c>
      <c r="F12365" t="s">
        <v>11540</v>
      </c>
      <c r="G12365" t="s">
        <v>61</v>
      </c>
      <c r="H12365" t="s">
        <v>18</v>
      </c>
      <c r="I12365" t="s">
        <v>11541</v>
      </c>
      <c r="J12365">
        <v>2019</v>
      </c>
      <c r="K12365">
        <v>684.55</v>
      </c>
      <c r="L12365">
        <v>85</v>
      </c>
      <c r="M12365">
        <v>1</v>
      </c>
      <c r="N12365">
        <f t="shared" si="488"/>
        <v>0</v>
      </c>
      <c r="O12365">
        <f t="shared" si="489"/>
        <v>0</v>
      </c>
      <c r="P12365" t="s">
        <v>12693</v>
      </c>
    </row>
    <row r="12366" spans="2:16" x14ac:dyDescent="0.25">
      <c r="B12366" t="s">
        <v>13710</v>
      </c>
      <c r="C12366" s="119" t="s">
        <v>60</v>
      </c>
      <c r="D12366" t="s">
        <v>11550</v>
      </c>
      <c r="E12366" t="s">
        <v>11530</v>
      </c>
      <c r="F12366" t="s">
        <v>11540</v>
      </c>
      <c r="G12366" t="s">
        <v>61</v>
      </c>
      <c r="H12366" t="s">
        <v>18</v>
      </c>
      <c r="I12366" t="s">
        <v>11541</v>
      </c>
      <c r="J12366">
        <v>2019</v>
      </c>
      <c r="K12366">
        <v>655.29</v>
      </c>
      <c r="L12366">
        <v>43</v>
      </c>
      <c r="M12366">
        <v>1</v>
      </c>
      <c r="N12366">
        <f t="shared" si="488"/>
        <v>0</v>
      </c>
      <c r="O12366">
        <f t="shared" si="489"/>
        <v>0</v>
      </c>
      <c r="P12366" t="s">
        <v>12694</v>
      </c>
    </row>
    <row r="12367" spans="2:16" x14ac:dyDescent="0.25">
      <c r="B12367" t="s">
        <v>13711</v>
      </c>
      <c r="C12367" s="119" t="s">
        <v>60</v>
      </c>
      <c r="D12367" t="s">
        <v>11546</v>
      </c>
      <c r="E12367" t="s">
        <v>11530</v>
      </c>
      <c r="F12367" t="s">
        <v>11540</v>
      </c>
      <c r="G12367" t="s">
        <v>61</v>
      </c>
      <c r="H12367" t="s">
        <v>18</v>
      </c>
      <c r="I12367" t="s">
        <v>11541</v>
      </c>
      <c r="J12367">
        <v>2019</v>
      </c>
      <c r="K12367">
        <v>653.62</v>
      </c>
      <c r="L12367">
        <v>34</v>
      </c>
      <c r="M12367">
        <v>1</v>
      </c>
      <c r="N12367">
        <f t="shared" si="488"/>
        <v>0</v>
      </c>
      <c r="O12367">
        <f t="shared" si="489"/>
        <v>0</v>
      </c>
      <c r="P12367" t="s">
        <v>12693</v>
      </c>
    </row>
    <row r="12368" spans="2:16" x14ac:dyDescent="0.25">
      <c r="B12368" t="s">
        <v>13712</v>
      </c>
      <c r="C12368" s="119" t="s">
        <v>60</v>
      </c>
      <c r="D12368" t="s">
        <v>11537</v>
      </c>
      <c r="E12368" t="s">
        <v>11530</v>
      </c>
      <c r="F12368" t="s">
        <v>11540</v>
      </c>
      <c r="G12368" t="s">
        <v>61</v>
      </c>
      <c r="H12368" t="s">
        <v>18</v>
      </c>
      <c r="I12368" t="s">
        <v>11541</v>
      </c>
      <c r="J12368">
        <v>2019</v>
      </c>
      <c r="K12368">
        <v>683.88</v>
      </c>
      <c r="L12368">
        <v>25</v>
      </c>
      <c r="M12368">
        <v>1</v>
      </c>
      <c r="N12368">
        <f t="shared" si="488"/>
        <v>0</v>
      </c>
      <c r="O12368">
        <f t="shared" si="489"/>
        <v>0</v>
      </c>
      <c r="P12368" t="s">
        <v>12694</v>
      </c>
    </row>
    <row r="12369" spans="2:16" x14ac:dyDescent="0.25">
      <c r="B12369" t="s">
        <v>13713</v>
      </c>
      <c r="C12369" s="119" t="s">
        <v>60</v>
      </c>
      <c r="D12369" t="s">
        <v>11537</v>
      </c>
      <c r="E12369" t="s">
        <v>11530</v>
      </c>
      <c r="F12369" t="s">
        <v>11540</v>
      </c>
      <c r="G12369" t="s">
        <v>61</v>
      </c>
      <c r="H12369" t="s">
        <v>18</v>
      </c>
      <c r="I12369" t="s">
        <v>11541</v>
      </c>
      <c r="J12369">
        <v>2019</v>
      </c>
      <c r="K12369">
        <v>650.66999999999996</v>
      </c>
      <c r="L12369">
        <v>21</v>
      </c>
      <c r="M12369">
        <v>1</v>
      </c>
      <c r="N12369">
        <f t="shared" si="488"/>
        <v>0</v>
      </c>
      <c r="O12369">
        <f t="shared" si="489"/>
        <v>0</v>
      </c>
      <c r="P12369" t="s">
        <v>12694</v>
      </c>
    </row>
    <row r="12370" spans="2:16" x14ac:dyDescent="0.25">
      <c r="B12370" t="s">
        <v>13714</v>
      </c>
      <c r="C12370" s="119" t="s">
        <v>60</v>
      </c>
      <c r="D12370" t="s">
        <v>11539</v>
      </c>
      <c r="E12370" t="s">
        <v>11530</v>
      </c>
      <c r="F12370" t="s">
        <v>11540</v>
      </c>
      <c r="G12370" t="s">
        <v>61</v>
      </c>
      <c r="H12370" t="s">
        <v>18</v>
      </c>
      <c r="I12370" t="s">
        <v>11541</v>
      </c>
      <c r="J12370">
        <v>2019</v>
      </c>
      <c r="K12370">
        <v>652.62</v>
      </c>
      <c r="L12370">
        <v>28</v>
      </c>
      <c r="M12370">
        <v>1</v>
      </c>
      <c r="N12370">
        <f t="shared" ref="N12370:N12433" si="490">IF(K12370&lt;100,1,0)</f>
        <v>0</v>
      </c>
      <c r="O12370">
        <f t="shared" ref="O12370:O12433" si="491">IF(OR(L12370="",L12370&lt;=0),1,0)</f>
        <v>0</v>
      </c>
      <c r="P12370" t="s">
        <v>12694</v>
      </c>
    </row>
    <row r="12371" spans="2:16" x14ac:dyDescent="0.25">
      <c r="B12371" t="s">
        <v>13715</v>
      </c>
      <c r="C12371" s="119" t="s">
        <v>60</v>
      </c>
      <c r="D12371" t="s">
        <v>11539</v>
      </c>
      <c r="E12371" t="s">
        <v>11530</v>
      </c>
      <c r="F12371" t="s">
        <v>11540</v>
      </c>
      <c r="G12371" t="s">
        <v>61</v>
      </c>
      <c r="H12371" t="s">
        <v>18</v>
      </c>
      <c r="I12371" t="s">
        <v>11541</v>
      </c>
      <c r="J12371">
        <v>2019</v>
      </c>
      <c r="K12371">
        <v>652.62</v>
      </c>
      <c r="L12371">
        <v>28</v>
      </c>
      <c r="M12371">
        <v>1</v>
      </c>
      <c r="N12371">
        <f t="shared" si="490"/>
        <v>0</v>
      </c>
      <c r="O12371">
        <f t="shared" si="491"/>
        <v>0</v>
      </c>
      <c r="P12371" t="s">
        <v>12694</v>
      </c>
    </row>
    <row r="12372" spans="2:16" x14ac:dyDescent="0.25">
      <c r="B12372" t="s">
        <v>13716</v>
      </c>
      <c r="C12372" s="119" t="s">
        <v>60</v>
      </c>
      <c r="D12372" t="s">
        <v>11539</v>
      </c>
      <c r="E12372" t="s">
        <v>11530</v>
      </c>
      <c r="F12372" t="s">
        <v>11540</v>
      </c>
      <c r="G12372" t="s">
        <v>61</v>
      </c>
      <c r="H12372" t="s">
        <v>18</v>
      </c>
      <c r="I12372" t="s">
        <v>11541</v>
      </c>
      <c r="J12372">
        <v>2019</v>
      </c>
      <c r="K12372">
        <v>652.62</v>
      </c>
      <c r="L12372">
        <v>28</v>
      </c>
      <c r="M12372">
        <v>1</v>
      </c>
      <c r="N12372">
        <f t="shared" si="490"/>
        <v>0</v>
      </c>
      <c r="O12372">
        <f t="shared" si="491"/>
        <v>0</v>
      </c>
      <c r="P12372" t="s">
        <v>12694</v>
      </c>
    </row>
    <row r="12373" spans="2:16" x14ac:dyDescent="0.25">
      <c r="B12373" t="s">
        <v>13717</v>
      </c>
      <c r="C12373" s="119" t="s">
        <v>60</v>
      </c>
      <c r="D12373" t="s">
        <v>11550</v>
      </c>
      <c r="E12373" t="s">
        <v>11530</v>
      </c>
      <c r="F12373" t="s">
        <v>11540</v>
      </c>
      <c r="G12373" t="s">
        <v>61</v>
      </c>
      <c r="H12373" t="s">
        <v>18</v>
      </c>
      <c r="I12373" t="s">
        <v>11541</v>
      </c>
      <c r="J12373">
        <v>2019</v>
      </c>
      <c r="K12373">
        <v>652.77</v>
      </c>
      <c r="L12373">
        <v>32</v>
      </c>
      <c r="M12373">
        <v>1</v>
      </c>
      <c r="N12373">
        <f t="shared" si="490"/>
        <v>0</v>
      </c>
      <c r="O12373">
        <f t="shared" si="491"/>
        <v>0</v>
      </c>
      <c r="P12373" t="s">
        <v>12694</v>
      </c>
    </row>
    <row r="12374" spans="2:16" x14ac:dyDescent="0.25">
      <c r="B12374" t="s">
        <v>13718</v>
      </c>
      <c r="C12374" s="119" t="s">
        <v>60</v>
      </c>
      <c r="D12374" t="s">
        <v>11539</v>
      </c>
      <c r="E12374" t="s">
        <v>11530</v>
      </c>
      <c r="F12374" t="s">
        <v>11540</v>
      </c>
      <c r="G12374" t="s">
        <v>61</v>
      </c>
      <c r="H12374" t="s">
        <v>18</v>
      </c>
      <c r="I12374" t="s">
        <v>11541</v>
      </c>
      <c r="J12374">
        <v>2019</v>
      </c>
      <c r="K12374">
        <v>652.80999999999995</v>
      </c>
      <c r="L12374">
        <v>29</v>
      </c>
      <c r="M12374">
        <v>1</v>
      </c>
      <c r="N12374">
        <f t="shared" si="490"/>
        <v>0</v>
      </c>
      <c r="O12374">
        <f t="shared" si="491"/>
        <v>0</v>
      </c>
      <c r="P12374" t="s">
        <v>12694</v>
      </c>
    </row>
    <row r="12375" spans="2:16" x14ac:dyDescent="0.25">
      <c r="B12375" t="s">
        <v>13719</v>
      </c>
      <c r="C12375" s="119" t="s">
        <v>60</v>
      </c>
      <c r="D12375" t="s">
        <v>11537</v>
      </c>
      <c r="E12375" t="s">
        <v>11530</v>
      </c>
      <c r="F12375" t="s">
        <v>11540</v>
      </c>
      <c r="G12375" t="s">
        <v>61</v>
      </c>
      <c r="H12375" t="s">
        <v>18</v>
      </c>
      <c r="I12375" t="s">
        <v>11541</v>
      </c>
      <c r="J12375">
        <v>2019</v>
      </c>
      <c r="K12375">
        <v>650.86</v>
      </c>
      <c r="L12375">
        <v>22</v>
      </c>
      <c r="M12375">
        <v>1</v>
      </c>
      <c r="N12375">
        <f t="shared" si="490"/>
        <v>0</v>
      </c>
      <c r="O12375">
        <f t="shared" si="491"/>
        <v>0</v>
      </c>
      <c r="P12375" t="s">
        <v>12694</v>
      </c>
    </row>
    <row r="12376" spans="2:16" x14ac:dyDescent="0.25">
      <c r="B12376" t="s">
        <v>13720</v>
      </c>
      <c r="C12376" s="119" t="s">
        <v>60</v>
      </c>
      <c r="D12376" t="s">
        <v>11537</v>
      </c>
      <c r="E12376" t="s">
        <v>11530</v>
      </c>
      <c r="F12376" t="s">
        <v>11540</v>
      </c>
      <c r="G12376" t="s">
        <v>61</v>
      </c>
      <c r="H12376" t="s">
        <v>18</v>
      </c>
      <c r="I12376" t="s">
        <v>11541</v>
      </c>
      <c r="J12376">
        <v>2019</v>
      </c>
      <c r="K12376">
        <v>650.87</v>
      </c>
      <c r="L12376">
        <v>22</v>
      </c>
      <c r="M12376">
        <v>1</v>
      </c>
      <c r="N12376">
        <f t="shared" si="490"/>
        <v>0</v>
      </c>
      <c r="O12376">
        <f t="shared" si="491"/>
        <v>0</v>
      </c>
      <c r="P12376" t="s">
        <v>12694</v>
      </c>
    </row>
    <row r="12377" spans="2:16" x14ac:dyDescent="0.25">
      <c r="B12377" t="s">
        <v>13721</v>
      </c>
      <c r="C12377" s="119" t="s">
        <v>60</v>
      </c>
      <c r="D12377" t="s">
        <v>11542</v>
      </c>
      <c r="E12377" t="s">
        <v>11530</v>
      </c>
      <c r="F12377" t="s">
        <v>11540</v>
      </c>
      <c r="G12377" t="s">
        <v>61</v>
      </c>
      <c r="H12377" t="s">
        <v>18</v>
      </c>
      <c r="I12377" t="s">
        <v>11541</v>
      </c>
      <c r="J12377">
        <v>2019</v>
      </c>
      <c r="K12377">
        <v>658.12</v>
      </c>
      <c r="L12377">
        <v>57</v>
      </c>
      <c r="M12377">
        <v>1</v>
      </c>
      <c r="N12377">
        <f t="shared" si="490"/>
        <v>0</v>
      </c>
      <c r="O12377">
        <f t="shared" si="491"/>
        <v>0</v>
      </c>
      <c r="P12377" t="s">
        <v>12694</v>
      </c>
    </row>
    <row r="12378" spans="2:16" x14ac:dyDescent="0.25">
      <c r="B12378" t="s">
        <v>13722</v>
      </c>
      <c r="C12378" s="119" t="s">
        <v>60</v>
      </c>
      <c r="D12378" t="s">
        <v>11537</v>
      </c>
      <c r="E12378" t="s">
        <v>11530</v>
      </c>
      <c r="F12378" t="s">
        <v>11540</v>
      </c>
      <c r="G12378" t="s">
        <v>61</v>
      </c>
      <c r="H12378" t="s">
        <v>18</v>
      </c>
      <c r="I12378" t="s">
        <v>11541</v>
      </c>
      <c r="J12378">
        <v>2019</v>
      </c>
      <c r="K12378">
        <v>652.5</v>
      </c>
      <c r="L12378">
        <v>31</v>
      </c>
      <c r="M12378">
        <v>1</v>
      </c>
      <c r="N12378">
        <f t="shared" si="490"/>
        <v>0</v>
      </c>
      <c r="O12378">
        <f t="shared" si="491"/>
        <v>0</v>
      </c>
      <c r="P12378" t="s">
        <v>12694</v>
      </c>
    </row>
    <row r="12379" spans="2:16" x14ac:dyDescent="0.25">
      <c r="B12379" t="s">
        <v>13723</v>
      </c>
      <c r="C12379" s="119" t="s">
        <v>60</v>
      </c>
      <c r="D12379" t="s">
        <v>11537</v>
      </c>
      <c r="E12379" t="s">
        <v>11530</v>
      </c>
      <c r="F12379" t="s">
        <v>11540</v>
      </c>
      <c r="G12379" t="s">
        <v>61</v>
      </c>
      <c r="H12379" t="s">
        <v>18</v>
      </c>
      <c r="I12379" t="s">
        <v>11541</v>
      </c>
      <c r="J12379">
        <v>2019</v>
      </c>
      <c r="K12379">
        <v>658.18</v>
      </c>
      <c r="L12379">
        <v>61</v>
      </c>
      <c r="M12379">
        <v>1</v>
      </c>
      <c r="N12379">
        <f t="shared" si="490"/>
        <v>0</v>
      </c>
      <c r="O12379">
        <f t="shared" si="491"/>
        <v>0</v>
      </c>
      <c r="P12379" t="s">
        <v>12694</v>
      </c>
    </row>
    <row r="12380" spans="2:16" x14ac:dyDescent="0.25">
      <c r="B12380" t="s">
        <v>13724</v>
      </c>
      <c r="C12380" s="119" t="s">
        <v>60</v>
      </c>
      <c r="D12380" t="s">
        <v>11550</v>
      </c>
      <c r="E12380" t="s">
        <v>11530</v>
      </c>
      <c r="F12380" t="s">
        <v>11540</v>
      </c>
      <c r="G12380" t="s">
        <v>61</v>
      </c>
      <c r="H12380" t="s">
        <v>18</v>
      </c>
      <c r="I12380" t="s">
        <v>11541</v>
      </c>
      <c r="J12380">
        <v>2019</v>
      </c>
      <c r="K12380">
        <v>650.34</v>
      </c>
      <c r="L12380">
        <v>22</v>
      </c>
      <c r="M12380">
        <v>1</v>
      </c>
      <c r="N12380">
        <f t="shared" si="490"/>
        <v>0</v>
      </c>
      <c r="O12380">
        <f t="shared" si="491"/>
        <v>0</v>
      </c>
      <c r="P12380" t="s">
        <v>12694</v>
      </c>
    </row>
    <row r="12381" spans="2:16" x14ac:dyDescent="0.25">
      <c r="B12381" t="s">
        <v>13725</v>
      </c>
      <c r="C12381" s="119" t="s">
        <v>60</v>
      </c>
      <c r="D12381" t="s">
        <v>11550</v>
      </c>
      <c r="E12381" t="s">
        <v>11530</v>
      </c>
      <c r="F12381" t="s">
        <v>11540</v>
      </c>
      <c r="G12381" t="s">
        <v>61</v>
      </c>
      <c r="H12381" t="s">
        <v>18</v>
      </c>
      <c r="I12381" t="s">
        <v>11541</v>
      </c>
      <c r="J12381">
        <v>2019</v>
      </c>
      <c r="K12381">
        <v>650.52</v>
      </c>
      <c r="L12381">
        <v>23</v>
      </c>
      <c r="M12381">
        <v>1</v>
      </c>
      <c r="N12381">
        <f t="shared" si="490"/>
        <v>0</v>
      </c>
      <c r="O12381">
        <f t="shared" si="491"/>
        <v>0</v>
      </c>
      <c r="P12381" t="s">
        <v>12694</v>
      </c>
    </row>
    <row r="12382" spans="2:16" x14ac:dyDescent="0.25">
      <c r="B12382" t="s">
        <v>13726</v>
      </c>
      <c r="C12382" s="119" t="s">
        <v>60</v>
      </c>
      <c r="D12382" t="s">
        <v>11537</v>
      </c>
      <c r="E12382" t="s">
        <v>11530</v>
      </c>
      <c r="F12382" t="s">
        <v>11540</v>
      </c>
      <c r="G12382" t="s">
        <v>61</v>
      </c>
      <c r="H12382" t="s">
        <v>18</v>
      </c>
      <c r="I12382" t="s">
        <v>11541</v>
      </c>
      <c r="J12382">
        <v>2019</v>
      </c>
      <c r="K12382">
        <v>651.16</v>
      </c>
      <c r="L12382">
        <v>24</v>
      </c>
      <c r="M12382">
        <v>1</v>
      </c>
      <c r="N12382">
        <f t="shared" si="490"/>
        <v>0</v>
      </c>
      <c r="O12382">
        <f t="shared" si="491"/>
        <v>0</v>
      </c>
      <c r="P12382" t="s">
        <v>12694</v>
      </c>
    </row>
    <row r="12383" spans="2:16" x14ac:dyDescent="0.25">
      <c r="B12383" t="s">
        <v>13727</v>
      </c>
      <c r="C12383" s="119" t="s">
        <v>60</v>
      </c>
      <c r="D12383" t="s">
        <v>11537</v>
      </c>
      <c r="E12383" t="s">
        <v>11530</v>
      </c>
      <c r="F12383" t="s">
        <v>11540</v>
      </c>
      <c r="G12383" t="s">
        <v>61</v>
      </c>
      <c r="H12383" t="s">
        <v>18</v>
      </c>
      <c r="I12383" t="s">
        <v>11541</v>
      </c>
      <c r="J12383">
        <v>2019</v>
      </c>
      <c r="K12383">
        <v>651.58000000000004</v>
      </c>
      <c r="L12383">
        <v>26</v>
      </c>
      <c r="M12383">
        <v>1</v>
      </c>
      <c r="N12383">
        <f t="shared" si="490"/>
        <v>0</v>
      </c>
      <c r="O12383">
        <f t="shared" si="491"/>
        <v>0</v>
      </c>
      <c r="P12383" t="s">
        <v>12694</v>
      </c>
    </row>
    <row r="12384" spans="2:16" x14ac:dyDescent="0.25">
      <c r="B12384" t="s">
        <v>13728</v>
      </c>
      <c r="C12384" s="119" t="s">
        <v>60</v>
      </c>
      <c r="D12384" t="s">
        <v>11537</v>
      </c>
      <c r="E12384" t="s">
        <v>11530</v>
      </c>
      <c r="F12384" t="s">
        <v>11540</v>
      </c>
      <c r="G12384" t="s">
        <v>61</v>
      </c>
      <c r="H12384" t="s">
        <v>18</v>
      </c>
      <c r="I12384" t="s">
        <v>11541</v>
      </c>
      <c r="J12384">
        <v>2019</v>
      </c>
      <c r="K12384">
        <v>650.78</v>
      </c>
      <c r="L12384">
        <v>22</v>
      </c>
      <c r="M12384">
        <v>1</v>
      </c>
      <c r="N12384">
        <f t="shared" si="490"/>
        <v>0</v>
      </c>
      <c r="O12384">
        <f t="shared" si="491"/>
        <v>0</v>
      </c>
      <c r="P12384" t="s">
        <v>12694</v>
      </c>
    </row>
    <row r="12385" spans="2:16" x14ac:dyDescent="0.25">
      <c r="B12385" t="s">
        <v>13729</v>
      </c>
      <c r="C12385" s="119" t="s">
        <v>60</v>
      </c>
      <c r="D12385" t="s">
        <v>11550</v>
      </c>
      <c r="E12385" t="s">
        <v>11530</v>
      </c>
      <c r="F12385" t="s">
        <v>11540</v>
      </c>
      <c r="G12385" t="s">
        <v>61</v>
      </c>
      <c r="H12385" t="s">
        <v>18</v>
      </c>
      <c r="I12385" t="s">
        <v>11541</v>
      </c>
      <c r="J12385">
        <v>2019</v>
      </c>
      <c r="K12385">
        <v>654.15</v>
      </c>
      <c r="L12385">
        <v>42</v>
      </c>
      <c r="M12385">
        <v>1</v>
      </c>
      <c r="N12385">
        <f t="shared" si="490"/>
        <v>0</v>
      </c>
      <c r="O12385">
        <f t="shared" si="491"/>
        <v>0</v>
      </c>
      <c r="P12385" t="s">
        <v>12694</v>
      </c>
    </row>
    <row r="12386" spans="2:16" x14ac:dyDescent="0.25">
      <c r="B12386" t="s">
        <v>13730</v>
      </c>
      <c r="C12386" s="119" t="s">
        <v>60</v>
      </c>
      <c r="D12386" t="s">
        <v>11550</v>
      </c>
      <c r="E12386" t="s">
        <v>11530</v>
      </c>
      <c r="F12386" t="s">
        <v>11540</v>
      </c>
      <c r="G12386" t="s">
        <v>61</v>
      </c>
      <c r="H12386" t="s">
        <v>18</v>
      </c>
      <c r="I12386" t="s">
        <v>11541</v>
      </c>
      <c r="J12386">
        <v>2019</v>
      </c>
      <c r="K12386">
        <v>656.98</v>
      </c>
      <c r="L12386">
        <v>57</v>
      </c>
      <c r="M12386">
        <v>1</v>
      </c>
      <c r="N12386">
        <f t="shared" si="490"/>
        <v>0</v>
      </c>
      <c r="O12386">
        <f t="shared" si="491"/>
        <v>0</v>
      </c>
      <c r="P12386" t="s">
        <v>12694</v>
      </c>
    </row>
    <row r="12387" spans="2:16" x14ac:dyDescent="0.25">
      <c r="B12387" t="s">
        <v>13731</v>
      </c>
      <c r="C12387" s="119" t="s">
        <v>60</v>
      </c>
      <c r="D12387" t="s">
        <v>11539</v>
      </c>
      <c r="E12387" t="s">
        <v>11530</v>
      </c>
      <c r="F12387" t="s">
        <v>11540</v>
      </c>
      <c r="G12387" t="s">
        <v>61</v>
      </c>
      <c r="H12387" t="s">
        <v>18</v>
      </c>
      <c r="I12387" t="s">
        <v>11541</v>
      </c>
      <c r="J12387">
        <v>2019</v>
      </c>
      <c r="K12387">
        <v>651.1</v>
      </c>
      <c r="L12387">
        <v>20</v>
      </c>
      <c r="M12387">
        <v>1</v>
      </c>
      <c r="N12387">
        <f t="shared" si="490"/>
        <v>0</v>
      </c>
      <c r="O12387">
        <f t="shared" si="491"/>
        <v>0</v>
      </c>
      <c r="P12387" t="s">
        <v>12694</v>
      </c>
    </row>
    <row r="12388" spans="2:16" x14ac:dyDescent="0.25">
      <c r="B12388" t="s">
        <v>13732</v>
      </c>
      <c r="C12388" s="119" t="s">
        <v>60</v>
      </c>
      <c r="D12388" t="s">
        <v>11539</v>
      </c>
      <c r="E12388" t="s">
        <v>11530</v>
      </c>
      <c r="F12388" t="s">
        <v>11540</v>
      </c>
      <c r="G12388" t="s">
        <v>61</v>
      </c>
      <c r="H12388" t="s">
        <v>18</v>
      </c>
      <c r="I12388" t="s">
        <v>11541</v>
      </c>
      <c r="J12388">
        <v>2019</v>
      </c>
      <c r="K12388">
        <v>651.1</v>
      </c>
      <c r="L12388">
        <v>20</v>
      </c>
      <c r="M12388">
        <v>1</v>
      </c>
      <c r="N12388">
        <f t="shared" si="490"/>
        <v>0</v>
      </c>
      <c r="O12388">
        <f t="shared" si="491"/>
        <v>0</v>
      </c>
      <c r="P12388" t="s">
        <v>12694</v>
      </c>
    </row>
    <row r="12389" spans="2:16" x14ac:dyDescent="0.25">
      <c r="B12389" t="s">
        <v>13733</v>
      </c>
      <c r="C12389" s="119" t="s">
        <v>60</v>
      </c>
      <c r="D12389" t="s">
        <v>11537</v>
      </c>
      <c r="E12389" t="s">
        <v>11530</v>
      </c>
      <c r="F12389" t="s">
        <v>11540</v>
      </c>
      <c r="G12389" t="s">
        <v>61</v>
      </c>
      <c r="H12389" t="s">
        <v>18</v>
      </c>
      <c r="I12389" t="s">
        <v>11541</v>
      </c>
      <c r="J12389">
        <v>2019</v>
      </c>
      <c r="K12389">
        <v>652.5</v>
      </c>
      <c r="L12389">
        <v>31</v>
      </c>
      <c r="M12389">
        <v>1</v>
      </c>
      <c r="N12389">
        <f t="shared" si="490"/>
        <v>0</v>
      </c>
      <c r="O12389">
        <f t="shared" si="491"/>
        <v>0</v>
      </c>
      <c r="P12389" t="s">
        <v>12694</v>
      </c>
    </row>
    <row r="12390" spans="2:16" x14ac:dyDescent="0.25">
      <c r="B12390" t="s">
        <v>13734</v>
      </c>
      <c r="C12390" s="119" t="s">
        <v>60</v>
      </c>
      <c r="D12390" t="s">
        <v>11537</v>
      </c>
      <c r="E12390" t="s">
        <v>11530</v>
      </c>
      <c r="F12390" t="s">
        <v>11540</v>
      </c>
      <c r="G12390" t="s">
        <v>61</v>
      </c>
      <c r="H12390" t="s">
        <v>18</v>
      </c>
      <c r="I12390" t="s">
        <v>11541</v>
      </c>
      <c r="J12390">
        <v>2019</v>
      </c>
      <c r="K12390">
        <v>700.4</v>
      </c>
      <c r="L12390">
        <v>20</v>
      </c>
      <c r="M12390">
        <v>1</v>
      </c>
      <c r="N12390">
        <f t="shared" si="490"/>
        <v>0</v>
      </c>
      <c r="O12390">
        <f t="shared" si="491"/>
        <v>0</v>
      </c>
      <c r="P12390" t="s">
        <v>12694</v>
      </c>
    </row>
    <row r="12391" spans="2:16" x14ac:dyDescent="0.25">
      <c r="B12391" t="s">
        <v>13735</v>
      </c>
      <c r="C12391" s="119" t="s">
        <v>60</v>
      </c>
      <c r="D12391" t="s">
        <v>11537</v>
      </c>
      <c r="E12391" t="s">
        <v>11530</v>
      </c>
      <c r="F12391" t="s">
        <v>11540</v>
      </c>
      <c r="G12391" t="s">
        <v>61</v>
      </c>
      <c r="H12391" t="s">
        <v>18</v>
      </c>
      <c r="I12391" t="s">
        <v>11541</v>
      </c>
      <c r="J12391">
        <v>2019</v>
      </c>
      <c r="K12391">
        <v>649.83000000000004</v>
      </c>
      <c r="L12391">
        <v>17</v>
      </c>
      <c r="M12391">
        <v>1</v>
      </c>
      <c r="N12391">
        <f t="shared" si="490"/>
        <v>0</v>
      </c>
      <c r="O12391">
        <f t="shared" si="491"/>
        <v>0</v>
      </c>
      <c r="P12391" t="s">
        <v>12694</v>
      </c>
    </row>
    <row r="12392" spans="2:16" x14ac:dyDescent="0.25">
      <c r="B12392" t="s">
        <v>13736</v>
      </c>
      <c r="C12392" s="119" t="s">
        <v>60</v>
      </c>
      <c r="D12392" t="s">
        <v>11537</v>
      </c>
      <c r="E12392" t="s">
        <v>11530</v>
      </c>
      <c r="F12392" t="s">
        <v>11540</v>
      </c>
      <c r="G12392" t="s">
        <v>61</v>
      </c>
      <c r="H12392" t="s">
        <v>18</v>
      </c>
      <c r="I12392" t="s">
        <v>11541</v>
      </c>
      <c r="J12392">
        <v>2019</v>
      </c>
      <c r="K12392">
        <v>652.69000000000005</v>
      </c>
      <c r="L12392">
        <v>32</v>
      </c>
      <c r="M12392">
        <v>1</v>
      </c>
      <c r="N12392">
        <f t="shared" si="490"/>
        <v>0</v>
      </c>
      <c r="O12392">
        <f t="shared" si="491"/>
        <v>0</v>
      </c>
      <c r="P12392" t="s">
        <v>12694</v>
      </c>
    </row>
    <row r="12393" spans="2:16" x14ac:dyDescent="0.25">
      <c r="B12393" t="s">
        <v>13737</v>
      </c>
      <c r="C12393" s="119" t="s">
        <v>60</v>
      </c>
      <c r="D12393" t="s">
        <v>11537</v>
      </c>
      <c r="E12393" t="s">
        <v>11530</v>
      </c>
      <c r="F12393" t="s">
        <v>11540</v>
      </c>
      <c r="G12393" t="s">
        <v>61</v>
      </c>
      <c r="H12393" t="s">
        <v>18</v>
      </c>
      <c r="I12393" t="s">
        <v>11541</v>
      </c>
      <c r="J12393">
        <v>2019</v>
      </c>
      <c r="K12393">
        <v>650.59</v>
      </c>
      <c r="L12393">
        <v>21</v>
      </c>
      <c r="M12393">
        <v>1</v>
      </c>
      <c r="N12393">
        <f t="shared" si="490"/>
        <v>0</v>
      </c>
      <c r="O12393">
        <f t="shared" si="491"/>
        <v>0</v>
      </c>
      <c r="P12393" t="s">
        <v>12694</v>
      </c>
    </row>
    <row r="12394" spans="2:16" x14ac:dyDescent="0.25">
      <c r="B12394" t="s">
        <v>13738</v>
      </c>
      <c r="C12394" s="119" t="s">
        <v>60</v>
      </c>
      <c r="D12394" t="s">
        <v>11537</v>
      </c>
      <c r="E12394" t="s">
        <v>11530</v>
      </c>
      <c r="F12394" t="s">
        <v>11540</v>
      </c>
      <c r="G12394" t="s">
        <v>61</v>
      </c>
      <c r="H12394" t="s">
        <v>18</v>
      </c>
      <c r="I12394" t="s">
        <v>11541</v>
      </c>
      <c r="J12394">
        <v>2019</v>
      </c>
      <c r="K12394">
        <v>655.91</v>
      </c>
      <c r="L12394">
        <v>49</v>
      </c>
      <c r="M12394">
        <v>1</v>
      </c>
      <c r="N12394">
        <f t="shared" si="490"/>
        <v>0</v>
      </c>
      <c r="O12394">
        <f t="shared" si="491"/>
        <v>0</v>
      </c>
      <c r="P12394" t="s">
        <v>12694</v>
      </c>
    </row>
    <row r="12395" spans="2:16" x14ac:dyDescent="0.25">
      <c r="B12395" t="s">
        <v>13739</v>
      </c>
      <c r="C12395" s="119" t="s">
        <v>60</v>
      </c>
      <c r="D12395" t="s">
        <v>11537</v>
      </c>
      <c r="E12395" t="s">
        <v>11530</v>
      </c>
      <c r="F12395" t="s">
        <v>11540</v>
      </c>
      <c r="G12395" t="s">
        <v>61</v>
      </c>
      <c r="H12395" t="s">
        <v>18</v>
      </c>
      <c r="I12395" t="s">
        <v>11541</v>
      </c>
      <c r="J12395">
        <v>2019</v>
      </c>
      <c r="K12395">
        <v>651.54</v>
      </c>
      <c r="L12395">
        <v>26</v>
      </c>
      <c r="M12395">
        <v>1</v>
      </c>
      <c r="N12395">
        <f t="shared" si="490"/>
        <v>0</v>
      </c>
      <c r="O12395">
        <f t="shared" si="491"/>
        <v>0</v>
      </c>
      <c r="P12395" t="s">
        <v>12694</v>
      </c>
    </row>
    <row r="12396" spans="2:16" x14ac:dyDescent="0.25">
      <c r="B12396" t="s">
        <v>13740</v>
      </c>
      <c r="C12396" s="119" t="s">
        <v>60</v>
      </c>
      <c r="D12396" t="s">
        <v>11542</v>
      </c>
      <c r="E12396" t="s">
        <v>11530</v>
      </c>
      <c r="F12396" t="s">
        <v>11540</v>
      </c>
      <c r="G12396" t="s">
        <v>61</v>
      </c>
      <c r="H12396" t="s">
        <v>18</v>
      </c>
      <c r="I12396" t="s">
        <v>11541</v>
      </c>
      <c r="J12396">
        <v>2019</v>
      </c>
      <c r="K12396">
        <v>653.96</v>
      </c>
      <c r="L12396">
        <v>35</v>
      </c>
      <c r="M12396">
        <v>1</v>
      </c>
      <c r="N12396">
        <f t="shared" si="490"/>
        <v>0</v>
      </c>
      <c r="O12396">
        <f t="shared" si="491"/>
        <v>0</v>
      </c>
      <c r="P12396" t="s">
        <v>12694</v>
      </c>
    </row>
    <row r="12397" spans="2:16" x14ac:dyDescent="0.25">
      <c r="B12397" t="s">
        <v>13741</v>
      </c>
      <c r="C12397" s="119" t="s">
        <v>60</v>
      </c>
      <c r="D12397" t="s">
        <v>11542</v>
      </c>
      <c r="E12397" t="s">
        <v>11530</v>
      </c>
      <c r="F12397" t="s">
        <v>11540</v>
      </c>
      <c r="G12397" t="s">
        <v>61</v>
      </c>
      <c r="H12397" t="s">
        <v>18</v>
      </c>
      <c r="I12397" t="s">
        <v>11541</v>
      </c>
      <c r="J12397">
        <v>2019</v>
      </c>
      <c r="K12397">
        <v>655.1</v>
      </c>
      <c r="L12397">
        <v>41</v>
      </c>
      <c r="M12397">
        <v>1</v>
      </c>
      <c r="N12397">
        <f t="shared" si="490"/>
        <v>0</v>
      </c>
      <c r="O12397">
        <f t="shared" si="491"/>
        <v>0</v>
      </c>
      <c r="P12397" t="s">
        <v>12694</v>
      </c>
    </row>
    <row r="12398" spans="2:16" x14ac:dyDescent="0.25">
      <c r="B12398" t="s">
        <v>13742</v>
      </c>
      <c r="C12398" s="119" t="s">
        <v>60</v>
      </c>
      <c r="D12398" t="s">
        <v>11542</v>
      </c>
      <c r="E12398" t="s">
        <v>11530</v>
      </c>
      <c r="F12398" t="s">
        <v>11540</v>
      </c>
      <c r="G12398" t="s">
        <v>61</v>
      </c>
      <c r="H12398" t="s">
        <v>18</v>
      </c>
      <c r="I12398" t="s">
        <v>11541</v>
      </c>
      <c r="J12398">
        <v>2019</v>
      </c>
      <c r="K12398">
        <v>655.29</v>
      </c>
      <c r="L12398">
        <v>42</v>
      </c>
      <c r="M12398">
        <v>1</v>
      </c>
      <c r="N12398">
        <f t="shared" si="490"/>
        <v>0</v>
      </c>
      <c r="O12398">
        <f t="shared" si="491"/>
        <v>0</v>
      </c>
      <c r="P12398" t="s">
        <v>12694</v>
      </c>
    </row>
    <row r="12399" spans="2:16" x14ac:dyDescent="0.25">
      <c r="B12399" t="s">
        <v>13743</v>
      </c>
      <c r="C12399" s="119" t="s">
        <v>60</v>
      </c>
      <c r="D12399" t="s">
        <v>11550</v>
      </c>
      <c r="E12399" t="s">
        <v>11530</v>
      </c>
      <c r="F12399" t="s">
        <v>11540</v>
      </c>
      <c r="G12399" t="s">
        <v>61</v>
      </c>
      <c r="H12399" t="s">
        <v>18</v>
      </c>
      <c r="I12399" t="s">
        <v>11541</v>
      </c>
      <c r="J12399">
        <v>2019</v>
      </c>
      <c r="K12399">
        <v>652.82000000000005</v>
      </c>
      <c r="L12399">
        <v>35</v>
      </c>
      <c r="M12399">
        <v>1</v>
      </c>
      <c r="N12399">
        <f t="shared" si="490"/>
        <v>0</v>
      </c>
      <c r="O12399">
        <f t="shared" si="491"/>
        <v>0</v>
      </c>
      <c r="P12399" t="s">
        <v>12694</v>
      </c>
    </row>
    <row r="12400" spans="2:16" x14ac:dyDescent="0.25">
      <c r="B12400" t="s">
        <v>13744</v>
      </c>
      <c r="C12400" s="119" t="s">
        <v>60</v>
      </c>
      <c r="D12400" t="s">
        <v>11537</v>
      </c>
      <c r="E12400" t="s">
        <v>11530</v>
      </c>
      <c r="F12400" t="s">
        <v>11540</v>
      </c>
      <c r="G12400" t="s">
        <v>61</v>
      </c>
      <c r="H12400" t="s">
        <v>18</v>
      </c>
      <c r="I12400" t="s">
        <v>11541</v>
      </c>
      <c r="J12400">
        <v>2019</v>
      </c>
      <c r="K12400">
        <v>681.43</v>
      </c>
      <c r="L12400">
        <v>15</v>
      </c>
      <c r="M12400">
        <v>1</v>
      </c>
      <c r="N12400">
        <f t="shared" si="490"/>
        <v>0</v>
      </c>
      <c r="O12400">
        <f t="shared" si="491"/>
        <v>0</v>
      </c>
      <c r="P12400" t="s">
        <v>12694</v>
      </c>
    </row>
    <row r="12401" spans="2:16" x14ac:dyDescent="0.25">
      <c r="B12401" t="s">
        <v>13745</v>
      </c>
      <c r="C12401" s="119" t="s">
        <v>60</v>
      </c>
      <c r="D12401" t="s">
        <v>11537</v>
      </c>
      <c r="E12401" t="s">
        <v>11530</v>
      </c>
      <c r="F12401" t="s">
        <v>11540</v>
      </c>
      <c r="G12401" t="s">
        <v>61</v>
      </c>
      <c r="H12401" t="s">
        <v>18</v>
      </c>
      <c r="I12401" t="s">
        <v>11541</v>
      </c>
      <c r="J12401">
        <v>2019</v>
      </c>
      <c r="K12401">
        <v>272.2</v>
      </c>
      <c r="L12401">
        <v>30</v>
      </c>
      <c r="M12401">
        <v>1</v>
      </c>
      <c r="N12401">
        <f t="shared" si="490"/>
        <v>0</v>
      </c>
      <c r="O12401">
        <f t="shared" si="491"/>
        <v>0</v>
      </c>
      <c r="P12401" t="s">
        <v>12694</v>
      </c>
    </row>
    <row r="12402" spans="2:16" x14ac:dyDescent="0.25">
      <c r="B12402" t="s">
        <v>13746</v>
      </c>
      <c r="C12402" s="119" t="s">
        <v>60</v>
      </c>
      <c r="D12402" t="s">
        <v>11537</v>
      </c>
      <c r="E12402" t="s">
        <v>11530</v>
      </c>
      <c r="F12402" t="s">
        <v>11540</v>
      </c>
      <c r="G12402" t="s">
        <v>61</v>
      </c>
      <c r="H12402" t="s">
        <v>18</v>
      </c>
      <c r="I12402" t="s">
        <v>11541</v>
      </c>
      <c r="J12402">
        <v>2019</v>
      </c>
      <c r="K12402">
        <v>684.28</v>
      </c>
      <c r="L12402">
        <v>30</v>
      </c>
      <c r="M12402">
        <v>1</v>
      </c>
      <c r="N12402">
        <f t="shared" si="490"/>
        <v>0</v>
      </c>
      <c r="O12402">
        <f t="shared" si="491"/>
        <v>0</v>
      </c>
      <c r="P12402" t="s">
        <v>12694</v>
      </c>
    </row>
    <row r="12403" spans="2:16" x14ac:dyDescent="0.25">
      <c r="B12403" t="s">
        <v>13747</v>
      </c>
      <c r="C12403" s="119" t="s">
        <v>60</v>
      </c>
      <c r="D12403" t="s">
        <v>11537</v>
      </c>
      <c r="E12403" t="s">
        <v>11530</v>
      </c>
      <c r="F12403" t="s">
        <v>11540</v>
      </c>
      <c r="G12403" t="s">
        <v>61</v>
      </c>
      <c r="H12403" t="s">
        <v>18</v>
      </c>
      <c r="I12403" t="s">
        <v>11541</v>
      </c>
      <c r="J12403">
        <v>2019</v>
      </c>
      <c r="K12403">
        <v>684.66</v>
      </c>
      <c r="L12403">
        <v>32</v>
      </c>
      <c r="M12403">
        <v>1</v>
      </c>
      <c r="N12403">
        <f t="shared" si="490"/>
        <v>0</v>
      </c>
      <c r="O12403">
        <f t="shared" si="491"/>
        <v>0</v>
      </c>
      <c r="P12403" t="s">
        <v>12694</v>
      </c>
    </row>
    <row r="12404" spans="2:16" x14ac:dyDescent="0.25">
      <c r="B12404" t="s">
        <v>13748</v>
      </c>
      <c r="C12404" s="119" t="s">
        <v>60</v>
      </c>
      <c r="D12404" t="s">
        <v>11537</v>
      </c>
      <c r="E12404" t="s">
        <v>11530</v>
      </c>
      <c r="F12404" t="s">
        <v>11540</v>
      </c>
      <c r="G12404" t="s">
        <v>61</v>
      </c>
      <c r="H12404" t="s">
        <v>18</v>
      </c>
      <c r="I12404" t="s">
        <v>11541</v>
      </c>
      <c r="J12404">
        <v>2019</v>
      </c>
      <c r="K12404">
        <v>684.85</v>
      </c>
      <c r="L12404">
        <v>38</v>
      </c>
      <c r="M12404">
        <v>1</v>
      </c>
      <c r="N12404">
        <f t="shared" si="490"/>
        <v>0</v>
      </c>
      <c r="O12404">
        <f t="shared" si="491"/>
        <v>0</v>
      </c>
      <c r="P12404" t="s">
        <v>12694</v>
      </c>
    </row>
    <row r="12405" spans="2:16" x14ac:dyDescent="0.25">
      <c r="B12405" t="s">
        <v>13749</v>
      </c>
      <c r="C12405" s="119" t="s">
        <v>60</v>
      </c>
      <c r="D12405" t="s">
        <v>11539</v>
      </c>
      <c r="E12405" t="s">
        <v>11530</v>
      </c>
      <c r="F12405" t="s">
        <v>11540</v>
      </c>
      <c r="G12405" t="s">
        <v>61</v>
      </c>
      <c r="H12405" t="s">
        <v>18</v>
      </c>
      <c r="I12405" t="s">
        <v>11541</v>
      </c>
      <c r="J12405">
        <v>2019</v>
      </c>
      <c r="K12405">
        <v>652.96</v>
      </c>
      <c r="L12405">
        <v>35</v>
      </c>
      <c r="M12405">
        <v>1</v>
      </c>
      <c r="N12405">
        <f t="shared" si="490"/>
        <v>0</v>
      </c>
      <c r="O12405">
        <f t="shared" si="491"/>
        <v>0</v>
      </c>
      <c r="P12405" t="s">
        <v>12694</v>
      </c>
    </row>
    <row r="12406" spans="2:16" x14ac:dyDescent="0.25">
      <c r="B12406" t="s">
        <v>13750</v>
      </c>
      <c r="C12406" s="119" t="s">
        <v>60</v>
      </c>
      <c r="D12406" t="s">
        <v>11537</v>
      </c>
      <c r="E12406" t="s">
        <v>11530</v>
      </c>
      <c r="F12406" t="s">
        <v>11540</v>
      </c>
      <c r="G12406" t="s">
        <v>61</v>
      </c>
      <c r="H12406" t="s">
        <v>18</v>
      </c>
      <c r="I12406" t="s">
        <v>11541</v>
      </c>
      <c r="J12406">
        <v>2019</v>
      </c>
      <c r="K12406">
        <v>649.44000000000005</v>
      </c>
      <c r="L12406">
        <v>22</v>
      </c>
      <c r="M12406">
        <v>1</v>
      </c>
      <c r="N12406">
        <f t="shared" si="490"/>
        <v>0</v>
      </c>
      <c r="O12406">
        <f t="shared" si="491"/>
        <v>0</v>
      </c>
      <c r="P12406" t="s">
        <v>12694</v>
      </c>
    </row>
    <row r="12407" spans="2:16" x14ac:dyDescent="0.25">
      <c r="B12407" t="s">
        <v>13751</v>
      </c>
      <c r="C12407" s="119" t="s">
        <v>60</v>
      </c>
      <c r="D12407" t="s">
        <v>11537</v>
      </c>
      <c r="E12407" t="s">
        <v>11530</v>
      </c>
      <c r="F12407" t="s">
        <v>11540</v>
      </c>
      <c r="G12407" t="s">
        <v>61</v>
      </c>
      <c r="H12407" t="s">
        <v>18</v>
      </c>
      <c r="I12407" t="s">
        <v>11541</v>
      </c>
      <c r="J12407">
        <v>2019</v>
      </c>
      <c r="K12407">
        <v>680.36</v>
      </c>
      <c r="L12407">
        <v>16</v>
      </c>
      <c r="M12407">
        <v>1</v>
      </c>
      <c r="N12407">
        <f t="shared" si="490"/>
        <v>0</v>
      </c>
      <c r="O12407">
        <f t="shared" si="491"/>
        <v>0</v>
      </c>
      <c r="P12407" t="s">
        <v>12694</v>
      </c>
    </row>
    <row r="12408" spans="2:16" x14ac:dyDescent="0.25">
      <c r="B12408" t="s">
        <v>13752</v>
      </c>
      <c r="C12408" s="119" t="s">
        <v>60</v>
      </c>
      <c r="D12408" t="s">
        <v>11537</v>
      </c>
      <c r="E12408" t="s">
        <v>11530</v>
      </c>
      <c r="F12408" t="s">
        <v>11540</v>
      </c>
      <c r="G12408" t="s">
        <v>61</v>
      </c>
      <c r="H12408" t="s">
        <v>18</v>
      </c>
      <c r="I12408" t="s">
        <v>11541</v>
      </c>
      <c r="J12408">
        <v>2019</v>
      </c>
      <c r="K12408">
        <v>896.38</v>
      </c>
      <c r="L12408">
        <v>16</v>
      </c>
      <c r="M12408">
        <v>1</v>
      </c>
      <c r="N12408">
        <f t="shared" si="490"/>
        <v>0</v>
      </c>
      <c r="O12408">
        <f t="shared" si="491"/>
        <v>0</v>
      </c>
      <c r="P12408" t="s">
        <v>12694</v>
      </c>
    </row>
    <row r="12409" spans="2:16" x14ac:dyDescent="0.25">
      <c r="B12409" t="s">
        <v>13753</v>
      </c>
      <c r="C12409" s="119" t="s">
        <v>60</v>
      </c>
      <c r="D12409" t="s">
        <v>11537</v>
      </c>
      <c r="E12409" t="s">
        <v>11530</v>
      </c>
      <c r="F12409" t="s">
        <v>11540</v>
      </c>
      <c r="G12409" t="s">
        <v>61</v>
      </c>
      <c r="H12409" t="s">
        <v>18</v>
      </c>
      <c r="I12409" t="s">
        <v>11541</v>
      </c>
      <c r="J12409">
        <v>2019</v>
      </c>
      <c r="K12409">
        <v>652.04999999999995</v>
      </c>
      <c r="L12409">
        <v>27</v>
      </c>
      <c r="M12409">
        <v>1</v>
      </c>
      <c r="N12409">
        <f t="shared" si="490"/>
        <v>0</v>
      </c>
      <c r="O12409">
        <f t="shared" si="491"/>
        <v>0</v>
      </c>
      <c r="P12409" t="s">
        <v>12694</v>
      </c>
    </row>
    <row r="12410" spans="2:16" x14ac:dyDescent="0.25">
      <c r="B12410" t="s">
        <v>13754</v>
      </c>
      <c r="C12410" s="119" t="s">
        <v>60</v>
      </c>
      <c r="D12410" t="s">
        <v>11537</v>
      </c>
      <c r="E12410" t="s">
        <v>11530</v>
      </c>
      <c r="F12410" t="s">
        <v>11540</v>
      </c>
      <c r="G12410" t="s">
        <v>61</v>
      </c>
      <c r="H12410" t="s">
        <v>18</v>
      </c>
      <c r="I12410" t="s">
        <v>11541</v>
      </c>
      <c r="J12410">
        <v>2019</v>
      </c>
      <c r="K12410">
        <v>932.38</v>
      </c>
      <c r="L12410">
        <v>27</v>
      </c>
      <c r="M12410">
        <v>1</v>
      </c>
      <c r="N12410">
        <f t="shared" si="490"/>
        <v>0</v>
      </c>
      <c r="O12410">
        <f t="shared" si="491"/>
        <v>0</v>
      </c>
      <c r="P12410" t="s">
        <v>12694</v>
      </c>
    </row>
    <row r="12411" spans="2:16" x14ac:dyDescent="0.25">
      <c r="B12411" t="s">
        <v>13755</v>
      </c>
      <c r="C12411" s="119" t="s">
        <v>60</v>
      </c>
      <c r="D12411" t="s">
        <v>11537</v>
      </c>
      <c r="E12411" t="s">
        <v>11530</v>
      </c>
      <c r="F12411" t="s">
        <v>11540</v>
      </c>
      <c r="G12411" t="s">
        <v>61</v>
      </c>
      <c r="H12411" t="s">
        <v>18</v>
      </c>
      <c r="I12411" t="s">
        <v>11541</v>
      </c>
      <c r="J12411">
        <v>2019</v>
      </c>
      <c r="K12411">
        <v>652.42999999999995</v>
      </c>
      <c r="L12411">
        <v>29</v>
      </c>
      <c r="M12411">
        <v>1</v>
      </c>
      <c r="N12411">
        <f t="shared" si="490"/>
        <v>0</v>
      </c>
      <c r="O12411">
        <f t="shared" si="491"/>
        <v>0</v>
      </c>
      <c r="P12411" t="s">
        <v>12694</v>
      </c>
    </row>
    <row r="12412" spans="2:16" x14ac:dyDescent="0.25">
      <c r="B12412" t="s">
        <v>13756</v>
      </c>
      <c r="C12412" s="119" t="s">
        <v>60</v>
      </c>
      <c r="D12412" t="s">
        <v>11537</v>
      </c>
      <c r="E12412" t="s">
        <v>11530</v>
      </c>
      <c r="F12412" t="s">
        <v>11540</v>
      </c>
      <c r="G12412" t="s">
        <v>61</v>
      </c>
      <c r="H12412" t="s">
        <v>18</v>
      </c>
      <c r="I12412" t="s">
        <v>11541</v>
      </c>
      <c r="J12412">
        <v>2019</v>
      </c>
      <c r="K12412">
        <v>685.5</v>
      </c>
      <c r="L12412">
        <v>32</v>
      </c>
      <c r="M12412">
        <v>1</v>
      </c>
      <c r="N12412">
        <f t="shared" si="490"/>
        <v>0</v>
      </c>
      <c r="O12412">
        <f t="shared" si="491"/>
        <v>0</v>
      </c>
      <c r="P12412" t="s">
        <v>12694</v>
      </c>
    </row>
    <row r="12413" spans="2:16" x14ac:dyDescent="0.25">
      <c r="B12413" t="s">
        <v>13757</v>
      </c>
      <c r="C12413" s="119" t="s">
        <v>60</v>
      </c>
      <c r="D12413" t="s">
        <v>11537</v>
      </c>
      <c r="E12413" t="s">
        <v>11530</v>
      </c>
      <c r="F12413" t="s">
        <v>11540</v>
      </c>
      <c r="G12413" t="s">
        <v>61</v>
      </c>
      <c r="H12413" t="s">
        <v>18</v>
      </c>
      <c r="I12413" t="s">
        <v>11541</v>
      </c>
      <c r="J12413">
        <v>2019</v>
      </c>
      <c r="K12413">
        <v>689.25</v>
      </c>
      <c r="L12413">
        <v>52</v>
      </c>
      <c r="M12413">
        <v>1</v>
      </c>
      <c r="N12413">
        <f t="shared" si="490"/>
        <v>0</v>
      </c>
      <c r="O12413">
        <f t="shared" si="491"/>
        <v>0</v>
      </c>
      <c r="P12413" t="s">
        <v>12694</v>
      </c>
    </row>
    <row r="12414" spans="2:16" x14ac:dyDescent="0.25">
      <c r="B12414" t="s">
        <v>13758</v>
      </c>
      <c r="C12414" s="119" t="s">
        <v>60</v>
      </c>
      <c r="D12414" t="s">
        <v>11537</v>
      </c>
      <c r="E12414" t="s">
        <v>11530</v>
      </c>
      <c r="F12414" t="s">
        <v>11540</v>
      </c>
      <c r="G12414" t="s">
        <v>61</v>
      </c>
      <c r="H12414" t="s">
        <v>18</v>
      </c>
      <c r="I12414" t="s">
        <v>11541</v>
      </c>
      <c r="J12414">
        <v>2019</v>
      </c>
      <c r="K12414">
        <v>650.53</v>
      </c>
      <c r="L12414">
        <v>23</v>
      </c>
      <c r="M12414">
        <v>1</v>
      </c>
      <c r="N12414">
        <f t="shared" si="490"/>
        <v>0</v>
      </c>
      <c r="O12414">
        <f t="shared" si="491"/>
        <v>0</v>
      </c>
      <c r="P12414" t="s">
        <v>12694</v>
      </c>
    </row>
    <row r="12415" spans="2:16" x14ac:dyDescent="0.25">
      <c r="B12415" t="s">
        <v>13759</v>
      </c>
      <c r="C12415" s="119" t="s">
        <v>60</v>
      </c>
      <c r="D12415" t="s">
        <v>11537</v>
      </c>
      <c r="E12415" t="s">
        <v>11530</v>
      </c>
      <c r="F12415" t="s">
        <v>11540</v>
      </c>
      <c r="G12415" t="s">
        <v>61</v>
      </c>
      <c r="H12415" t="s">
        <v>18</v>
      </c>
      <c r="I12415" t="s">
        <v>11541</v>
      </c>
      <c r="J12415">
        <v>2019</v>
      </c>
      <c r="K12415">
        <v>651.1</v>
      </c>
      <c r="L12415">
        <v>22</v>
      </c>
      <c r="M12415">
        <v>1</v>
      </c>
      <c r="N12415">
        <f t="shared" si="490"/>
        <v>0</v>
      </c>
      <c r="O12415">
        <f t="shared" si="491"/>
        <v>0</v>
      </c>
      <c r="P12415" t="s">
        <v>12694</v>
      </c>
    </row>
    <row r="12416" spans="2:16" x14ac:dyDescent="0.25">
      <c r="B12416" t="s">
        <v>13760</v>
      </c>
      <c r="C12416" s="119" t="s">
        <v>60</v>
      </c>
      <c r="D12416" t="s">
        <v>11537</v>
      </c>
      <c r="E12416" t="s">
        <v>11530</v>
      </c>
      <c r="F12416" t="s">
        <v>11540</v>
      </c>
      <c r="G12416" t="s">
        <v>61</v>
      </c>
      <c r="H12416" t="s">
        <v>18</v>
      </c>
      <c r="I12416" t="s">
        <v>11541</v>
      </c>
      <c r="J12416">
        <v>2019</v>
      </c>
      <c r="K12416">
        <v>652.63</v>
      </c>
      <c r="L12416">
        <v>30</v>
      </c>
      <c r="M12416">
        <v>1</v>
      </c>
      <c r="N12416">
        <f t="shared" si="490"/>
        <v>0</v>
      </c>
      <c r="O12416">
        <f t="shared" si="491"/>
        <v>0</v>
      </c>
      <c r="P12416" t="s">
        <v>12694</v>
      </c>
    </row>
    <row r="12417" spans="2:16" x14ac:dyDescent="0.25">
      <c r="B12417" t="s">
        <v>13761</v>
      </c>
      <c r="C12417" s="119" t="s">
        <v>60</v>
      </c>
      <c r="D12417" t="s">
        <v>11537</v>
      </c>
      <c r="E12417" t="s">
        <v>11530</v>
      </c>
      <c r="F12417" t="s">
        <v>11540</v>
      </c>
      <c r="G12417" t="s">
        <v>61</v>
      </c>
      <c r="H12417" t="s">
        <v>18</v>
      </c>
      <c r="I12417" t="s">
        <v>11541</v>
      </c>
      <c r="J12417">
        <v>2019</v>
      </c>
      <c r="K12417">
        <v>650.58000000000004</v>
      </c>
      <c r="L12417">
        <v>24</v>
      </c>
      <c r="M12417">
        <v>1</v>
      </c>
      <c r="N12417">
        <f t="shared" si="490"/>
        <v>0</v>
      </c>
      <c r="O12417">
        <f t="shared" si="491"/>
        <v>0</v>
      </c>
      <c r="P12417" t="s">
        <v>12694</v>
      </c>
    </row>
    <row r="12418" spans="2:16" x14ac:dyDescent="0.25">
      <c r="B12418" t="s">
        <v>13762</v>
      </c>
      <c r="C12418" s="119" t="s">
        <v>60</v>
      </c>
      <c r="D12418" t="s">
        <v>11537</v>
      </c>
      <c r="E12418" t="s">
        <v>11530</v>
      </c>
      <c r="F12418" t="s">
        <v>11540</v>
      </c>
      <c r="G12418" t="s">
        <v>61</v>
      </c>
      <c r="H12418" t="s">
        <v>18</v>
      </c>
      <c r="I12418" t="s">
        <v>11541</v>
      </c>
      <c r="J12418">
        <v>2019</v>
      </c>
      <c r="K12418">
        <v>652.24</v>
      </c>
      <c r="L12418">
        <v>28</v>
      </c>
      <c r="M12418">
        <v>1</v>
      </c>
      <c r="N12418">
        <f t="shared" si="490"/>
        <v>0</v>
      </c>
      <c r="O12418">
        <f t="shared" si="491"/>
        <v>0</v>
      </c>
      <c r="P12418" t="s">
        <v>12694</v>
      </c>
    </row>
    <row r="12419" spans="2:16" x14ac:dyDescent="0.25">
      <c r="B12419" t="s">
        <v>13763</v>
      </c>
      <c r="C12419" s="119" t="s">
        <v>60</v>
      </c>
      <c r="D12419" t="s">
        <v>11537</v>
      </c>
      <c r="E12419" t="s">
        <v>11530</v>
      </c>
      <c r="F12419" t="s">
        <v>11540</v>
      </c>
      <c r="G12419" t="s">
        <v>61</v>
      </c>
      <c r="H12419" t="s">
        <v>18</v>
      </c>
      <c r="I12419" t="s">
        <v>11541</v>
      </c>
      <c r="J12419">
        <v>2019</v>
      </c>
      <c r="K12419">
        <v>652.04999999999995</v>
      </c>
      <c r="L12419">
        <v>27</v>
      </c>
      <c r="M12419">
        <v>1</v>
      </c>
      <c r="N12419">
        <f t="shared" si="490"/>
        <v>0</v>
      </c>
      <c r="O12419">
        <f t="shared" si="491"/>
        <v>0</v>
      </c>
      <c r="P12419" t="s">
        <v>12694</v>
      </c>
    </row>
    <row r="12420" spans="2:16" x14ac:dyDescent="0.25">
      <c r="B12420" t="s">
        <v>13764</v>
      </c>
      <c r="C12420" s="119" t="s">
        <v>60</v>
      </c>
      <c r="D12420" t="s">
        <v>11537</v>
      </c>
      <c r="E12420" t="s">
        <v>11530</v>
      </c>
      <c r="F12420" t="s">
        <v>11540</v>
      </c>
      <c r="G12420" t="s">
        <v>61</v>
      </c>
      <c r="H12420" t="s">
        <v>18</v>
      </c>
      <c r="I12420" t="s">
        <v>11541</v>
      </c>
      <c r="J12420">
        <v>2019</v>
      </c>
      <c r="K12420">
        <v>650.39</v>
      </c>
      <c r="L12420">
        <v>23</v>
      </c>
      <c r="M12420">
        <v>1</v>
      </c>
      <c r="N12420">
        <f t="shared" si="490"/>
        <v>0</v>
      </c>
      <c r="O12420">
        <f t="shared" si="491"/>
        <v>0</v>
      </c>
      <c r="P12420" t="s">
        <v>12694</v>
      </c>
    </row>
    <row r="12421" spans="2:16" x14ac:dyDescent="0.25">
      <c r="B12421" t="s">
        <v>13765</v>
      </c>
      <c r="C12421" s="119" t="s">
        <v>60</v>
      </c>
      <c r="D12421" t="s">
        <v>11537</v>
      </c>
      <c r="E12421" t="s">
        <v>11530</v>
      </c>
      <c r="F12421" t="s">
        <v>11540</v>
      </c>
      <c r="G12421" t="s">
        <v>61</v>
      </c>
      <c r="H12421" t="s">
        <v>18</v>
      </c>
      <c r="I12421" t="s">
        <v>11541</v>
      </c>
      <c r="J12421">
        <v>2019</v>
      </c>
      <c r="K12421">
        <v>650.22</v>
      </c>
      <c r="L12421">
        <v>22</v>
      </c>
      <c r="M12421">
        <v>1</v>
      </c>
      <c r="N12421">
        <f t="shared" si="490"/>
        <v>0</v>
      </c>
      <c r="O12421">
        <f t="shared" si="491"/>
        <v>0</v>
      </c>
      <c r="P12421" t="s">
        <v>12694</v>
      </c>
    </row>
    <row r="12422" spans="2:16" x14ac:dyDescent="0.25">
      <c r="B12422" t="s">
        <v>13766</v>
      </c>
      <c r="C12422" s="119" t="s">
        <v>60</v>
      </c>
      <c r="D12422" t="s">
        <v>11537</v>
      </c>
      <c r="E12422" t="s">
        <v>11530</v>
      </c>
      <c r="F12422" t="s">
        <v>11540</v>
      </c>
      <c r="G12422" t="s">
        <v>61</v>
      </c>
      <c r="H12422" t="s">
        <v>18</v>
      </c>
      <c r="I12422" t="s">
        <v>11541</v>
      </c>
      <c r="J12422">
        <v>2019</v>
      </c>
      <c r="K12422">
        <v>652.24</v>
      </c>
      <c r="L12422">
        <v>28</v>
      </c>
      <c r="M12422">
        <v>1</v>
      </c>
      <c r="N12422">
        <f t="shared" si="490"/>
        <v>0</v>
      </c>
      <c r="O12422">
        <f t="shared" si="491"/>
        <v>0</v>
      </c>
      <c r="P12422" t="s">
        <v>12694</v>
      </c>
    </row>
    <row r="12423" spans="2:16" x14ac:dyDescent="0.25">
      <c r="B12423" t="s">
        <v>13767</v>
      </c>
      <c r="C12423" s="119" t="s">
        <v>60</v>
      </c>
      <c r="D12423" t="s">
        <v>11537</v>
      </c>
      <c r="E12423" t="s">
        <v>11530</v>
      </c>
      <c r="F12423" t="s">
        <v>11540</v>
      </c>
      <c r="G12423" t="s">
        <v>61</v>
      </c>
      <c r="H12423" t="s">
        <v>18</v>
      </c>
      <c r="I12423" t="s">
        <v>11541</v>
      </c>
      <c r="J12423">
        <v>2019</v>
      </c>
      <c r="K12423">
        <v>651.48</v>
      </c>
      <c r="L12423">
        <v>24</v>
      </c>
      <c r="M12423">
        <v>1</v>
      </c>
      <c r="N12423">
        <f t="shared" si="490"/>
        <v>0</v>
      </c>
      <c r="O12423">
        <f t="shared" si="491"/>
        <v>0</v>
      </c>
      <c r="P12423" t="s">
        <v>12694</v>
      </c>
    </row>
    <row r="12424" spans="2:16" x14ac:dyDescent="0.25">
      <c r="B12424" t="s">
        <v>13768</v>
      </c>
      <c r="C12424" s="119" t="s">
        <v>60</v>
      </c>
      <c r="D12424" t="s">
        <v>11542</v>
      </c>
      <c r="E12424" t="s">
        <v>11530</v>
      </c>
      <c r="F12424" t="s">
        <v>11540</v>
      </c>
      <c r="G12424" t="s">
        <v>61</v>
      </c>
      <c r="H12424" t="s">
        <v>18</v>
      </c>
      <c r="I12424" t="s">
        <v>11541</v>
      </c>
      <c r="J12424">
        <v>2019</v>
      </c>
      <c r="K12424">
        <v>655.21</v>
      </c>
      <c r="L12424">
        <v>46</v>
      </c>
      <c r="M12424">
        <v>1</v>
      </c>
      <c r="N12424">
        <f t="shared" si="490"/>
        <v>0</v>
      </c>
      <c r="O12424">
        <f t="shared" si="491"/>
        <v>0</v>
      </c>
      <c r="P12424" t="s">
        <v>12693</v>
      </c>
    </row>
    <row r="12425" spans="2:16" x14ac:dyDescent="0.25">
      <c r="B12425" t="s">
        <v>13769</v>
      </c>
      <c r="C12425" s="119" t="s">
        <v>60</v>
      </c>
      <c r="D12425" t="s">
        <v>11537</v>
      </c>
      <c r="E12425" t="s">
        <v>11530</v>
      </c>
      <c r="F12425" t="s">
        <v>11540</v>
      </c>
      <c r="G12425" t="s">
        <v>61</v>
      </c>
      <c r="H12425" t="s">
        <v>18</v>
      </c>
      <c r="I12425" t="s">
        <v>11541</v>
      </c>
      <c r="J12425">
        <v>2019</v>
      </c>
      <c r="K12425">
        <v>650.78</v>
      </c>
      <c r="L12425">
        <v>25</v>
      </c>
      <c r="M12425">
        <v>1</v>
      </c>
      <c r="N12425">
        <f t="shared" si="490"/>
        <v>0</v>
      </c>
      <c r="O12425">
        <f t="shared" si="491"/>
        <v>0</v>
      </c>
      <c r="P12425" t="s">
        <v>12694</v>
      </c>
    </row>
    <row r="12426" spans="2:16" x14ac:dyDescent="0.25">
      <c r="B12426" t="s">
        <v>13770</v>
      </c>
      <c r="C12426" s="119" t="s">
        <v>60</v>
      </c>
      <c r="D12426" t="s">
        <v>11537</v>
      </c>
      <c r="E12426" t="s">
        <v>11530</v>
      </c>
      <c r="F12426" t="s">
        <v>11540</v>
      </c>
      <c r="G12426" t="s">
        <v>61</v>
      </c>
      <c r="H12426" t="s">
        <v>18</v>
      </c>
      <c r="I12426" t="s">
        <v>11541</v>
      </c>
      <c r="J12426">
        <v>2019</v>
      </c>
      <c r="K12426">
        <v>656.07</v>
      </c>
      <c r="L12426">
        <v>53</v>
      </c>
      <c r="M12426">
        <v>1</v>
      </c>
      <c r="N12426">
        <f t="shared" si="490"/>
        <v>0</v>
      </c>
      <c r="O12426">
        <f t="shared" si="491"/>
        <v>0</v>
      </c>
      <c r="P12426" t="s">
        <v>12694</v>
      </c>
    </row>
    <row r="12427" spans="2:16" x14ac:dyDescent="0.25">
      <c r="B12427" t="s">
        <v>13771</v>
      </c>
      <c r="C12427" s="119" t="s">
        <v>60</v>
      </c>
      <c r="D12427" t="s">
        <v>11537</v>
      </c>
      <c r="E12427" t="s">
        <v>11530</v>
      </c>
      <c r="F12427" t="s">
        <v>11540</v>
      </c>
      <c r="G12427" t="s">
        <v>61</v>
      </c>
      <c r="H12427" t="s">
        <v>18</v>
      </c>
      <c r="I12427" t="s">
        <v>11541</v>
      </c>
      <c r="J12427">
        <v>2019</v>
      </c>
      <c r="K12427">
        <v>703.46</v>
      </c>
      <c r="L12427">
        <v>93</v>
      </c>
      <c r="M12427">
        <v>1</v>
      </c>
      <c r="N12427">
        <f t="shared" si="490"/>
        <v>0</v>
      </c>
      <c r="O12427">
        <f t="shared" si="491"/>
        <v>0</v>
      </c>
      <c r="P12427" t="s">
        <v>12694</v>
      </c>
    </row>
    <row r="12428" spans="2:16" x14ac:dyDescent="0.25">
      <c r="B12428" t="s">
        <v>13772</v>
      </c>
      <c r="C12428" s="119" t="s">
        <v>60</v>
      </c>
      <c r="D12428" t="s">
        <v>11537</v>
      </c>
      <c r="E12428" t="s">
        <v>11530</v>
      </c>
      <c r="F12428" t="s">
        <v>11540</v>
      </c>
      <c r="G12428" t="s">
        <v>61</v>
      </c>
      <c r="H12428" t="s">
        <v>18</v>
      </c>
      <c r="I12428" t="s">
        <v>11541</v>
      </c>
      <c r="J12428">
        <v>2019</v>
      </c>
      <c r="K12428">
        <v>650.20000000000005</v>
      </c>
      <c r="L12428">
        <v>22</v>
      </c>
      <c r="M12428">
        <v>1</v>
      </c>
      <c r="N12428">
        <f t="shared" si="490"/>
        <v>0</v>
      </c>
      <c r="O12428">
        <f t="shared" si="491"/>
        <v>0</v>
      </c>
      <c r="P12428" t="s">
        <v>12694</v>
      </c>
    </row>
    <row r="12429" spans="2:16" x14ac:dyDescent="0.25">
      <c r="B12429" t="s">
        <v>13773</v>
      </c>
      <c r="C12429" s="119" t="s">
        <v>60</v>
      </c>
      <c r="D12429" t="s">
        <v>11537</v>
      </c>
      <c r="E12429" t="s">
        <v>11530</v>
      </c>
      <c r="F12429" t="s">
        <v>11540</v>
      </c>
      <c r="G12429" t="s">
        <v>61</v>
      </c>
      <c r="H12429" t="s">
        <v>18</v>
      </c>
      <c r="I12429" t="s">
        <v>11541</v>
      </c>
      <c r="J12429">
        <v>2019</v>
      </c>
      <c r="K12429">
        <v>682.6</v>
      </c>
      <c r="L12429">
        <v>22</v>
      </c>
      <c r="M12429">
        <v>1</v>
      </c>
      <c r="N12429">
        <f t="shared" si="490"/>
        <v>0</v>
      </c>
      <c r="O12429">
        <f t="shared" si="491"/>
        <v>0</v>
      </c>
      <c r="P12429" t="s">
        <v>12694</v>
      </c>
    </row>
    <row r="12430" spans="2:16" x14ac:dyDescent="0.25">
      <c r="B12430" t="s">
        <v>13774</v>
      </c>
      <c r="C12430" s="119" t="s">
        <v>60</v>
      </c>
      <c r="D12430" t="s">
        <v>11537</v>
      </c>
      <c r="E12430" t="s">
        <v>11530</v>
      </c>
      <c r="F12430" t="s">
        <v>11540</v>
      </c>
      <c r="G12430" t="s">
        <v>61</v>
      </c>
      <c r="H12430" t="s">
        <v>18</v>
      </c>
      <c r="I12430" t="s">
        <v>11541</v>
      </c>
      <c r="J12430">
        <v>2019</v>
      </c>
      <c r="K12430">
        <v>686.01</v>
      </c>
      <c r="L12430">
        <v>40</v>
      </c>
      <c r="M12430">
        <v>1</v>
      </c>
      <c r="N12430">
        <f t="shared" si="490"/>
        <v>0</v>
      </c>
      <c r="O12430">
        <f t="shared" si="491"/>
        <v>0</v>
      </c>
      <c r="P12430" t="s">
        <v>12694</v>
      </c>
    </row>
    <row r="12431" spans="2:16" x14ac:dyDescent="0.25">
      <c r="B12431" t="s">
        <v>13775</v>
      </c>
      <c r="C12431" s="119" t="s">
        <v>60</v>
      </c>
      <c r="D12431" t="s">
        <v>11537</v>
      </c>
      <c r="E12431" t="s">
        <v>11530</v>
      </c>
      <c r="F12431" t="s">
        <v>11540</v>
      </c>
      <c r="G12431" t="s">
        <v>61</v>
      </c>
      <c r="H12431" t="s">
        <v>18</v>
      </c>
      <c r="I12431" t="s">
        <v>11541</v>
      </c>
      <c r="J12431">
        <v>2019</v>
      </c>
      <c r="K12431">
        <v>683.55</v>
      </c>
      <c r="L12431">
        <v>27</v>
      </c>
      <c r="M12431">
        <v>1</v>
      </c>
      <c r="N12431">
        <f t="shared" si="490"/>
        <v>0</v>
      </c>
      <c r="O12431">
        <f t="shared" si="491"/>
        <v>0</v>
      </c>
      <c r="P12431" t="s">
        <v>12694</v>
      </c>
    </row>
    <row r="12432" spans="2:16" x14ac:dyDescent="0.25">
      <c r="B12432" t="s">
        <v>13776</v>
      </c>
      <c r="C12432" s="119" t="s">
        <v>60</v>
      </c>
      <c r="D12432" t="s">
        <v>11550</v>
      </c>
      <c r="E12432" t="s">
        <v>11530</v>
      </c>
      <c r="F12432" t="s">
        <v>11540</v>
      </c>
      <c r="G12432" t="s">
        <v>61</v>
      </c>
      <c r="H12432" t="s">
        <v>18</v>
      </c>
      <c r="I12432" t="s">
        <v>11541</v>
      </c>
      <c r="J12432">
        <v>2019</v>
      </c>
      <c r="K12432">
        <v>652.58000000000004</v>
      </c>
      <c r="L12432">
        <v>32</v>
      </c>
      <c r="M12432">
        <v>1</v>
      </c>
      <c r="N12432">
        <f t="shared" si="490"/>
        <v>0</v>
      </c>
      <c r="O12432">
        <f t="shared" si="491"/>
        <v>0</v>
      </c>
      <c r="P12432" t="s">
        <v>12694</v>
      </c>
    </row>
    <row r="12433" spans="2:16" x14ac:dyDescent="0.25">
      <c r="B12433" t="s">
        <v>13777</v>
      </c>
      <c r="C12433" s="119" t="s">
        <v>60</v>
      </c>
      <c r="D12433" t="s">
        <v>11550</v>
      </c>
      <c r="E12433" t="s">
        <v>11530</v>
      </c>
      <c r="F12433" t="s">
        <v>11540</v>
      </c>
      <c r="G12433" t="s">
        <v>61</v>
      </c>
      <c r="H12433" t="s">
        <v>18</v>
      </c>
      <c r="I12433" t="s">
        <v>11541</v>
      </c>
      <c r="J12433">
        <v>2019</v>
      </c>
      <c r="K12433">
        <v>652.55999999999995</v>
      </c>
      <c r="L12433">
        <v>32</v>
      </c>
      <c r="M12433">
        <v>1</v>
      </c>
      <c r="N12433">
        <f t="shared" si="490"/>
        <v>0</v>
      </c>
      <c r="O12433">
        <f t="shared" si="491"/>
        <v>0</v>
      </c>
      <c r="P12433" t="s">
        <v>12694</v>
      </c>
    </row>
    <row r="12434" spans="2:16" x14ac:dyDescent="0.25">
      <c r="B12434" t="s">
        <v>13778</v>
      </c>
      <c r="C12434" s="119" t="s">
        <v>60</v>
      </c>
      <c r="D12434" t="s">
        <v>11550</v>
      </c>
      <c r="E12434" t="s">
        <v>11530</v>
      </c>
      <c r="F12434" t="s">
        <v>11540</v>
      </c>
      <c r="G12434" t="s">
        <v>61</v>
      </c>
      <c r="H12434" t="s">
        <v>18</v>
      </c>
      <c r="I12434" t="s">
        <v>11541</v>
      </c>
      <c r="J12434">
        <v>2019</v>
      </c>
      <c r="K12434">
        <v>652.75</v>
      </c>
      <c r="L12434">
        <v>33</v>
      </c>
      <c r="M12434">
        <v>1</v>
      </c>
      <c r="N12434">
        <f t="shared" ref="N12434:N12497" si="492">IF(K12434&lt;100,1,0)</f>
        <v>0</v>
      </c>
      <c r="O12434">
        <f t="shared" ref="O12434:O12497" si="493">IF(OR(L12434="",L12434&lt;=0),1,0)</f>
        <v>0</v>
      </c>
      <c r="P12434" t="s">
        <v>12694</v>
      </c>
    </row>
    <row r="12435" spans="2:16" x14ac:dyDescent="0.25">
      <c r="B12435" t="s">
        <v>13779</v>
      </c>
      <c r="C12435" s="119" t="s">
        <v>60</v>
      </c>
      <c r="D12435" t="s">
        <v>11550</v>
      </c>
      <c r="E12435" t="s">
        <v>11530</v>
      </c>
      <c r="F12435" t="s">
        <v>11540</v>
      </c>
      <c r="G12435" t="s">
        <v>61</v>
      </c>
      <c r="H12435" t="s">
        <v>18</v>
      </c>
      <c r="I12435" t="s">
        <v>11541</v>
      </c>
      <c r="J12435">
        <v>2019</v>
      </c>
      <c r="K12435">
        <v>652.75</v>
      </c>
      <c r="L12435">
        <v>33</v>
      </c>
      <c r="M12435">
        <v>1</v>
      </c>
      <c r="N12435">
        <f t="shared" si="492"/>
        <v>0</v>
      </c>
      <c r="O12435">
        <f t="shared" si="493"/>
        <v>0</v>
      </c>
      <c r="P12435" t="s">
        <v>12694</v>
      </c>
    </row>
    <row r="12436" spans="2:16" x14ac:dyDescent="0.25">
      <c r="B12436" t="s">
        <v>13780</v>
      </c>
      <c r="C12436" s="119" t="s">
        <v>60</v>
      </c>
      <c r="D12436" t="s">
        <v>11537</v>
      </c>
      <c r="E12436" t="s">
        <v>11530</v>
      </c>
      <c r="F12436" t="s">
        <v>11540</v>
      </c>
      <c r="G12436" t="s">
        <v>61</v>
      </c>
      <c r="H12436" t="s">
        <v>18</v>
      </c>
      <c r="I12436" t="s">
        <v>11541</v>
      </c>
      <c r="J12436">
        <v>2019</v>
      </c>
      <c r="K12436">
        <v>686.87</v>
      </c>
      <c r="L12436">
        <v>42</v>
      </c>
      <c r="M12436">
        <v>1</v>
      </c>
      <c r="N12436">
        <f t="shared" si="492"/>
        <v>0</v>
      </c>
      <c r="O12436">
        <f t="shared" si="493"/>
        <v>0</v>
      </c>
      <c r="P12436" t="s">
        <v>12694</v>
      </c>
    </row>
    <row r="12437" spans="2:16" x14ac:dyDescent="0.25">
      <c r="B12437" t="s">
        <v>13781</v>
      </c>
      <c r="C12437" s="119" t="s">
        <v>60</v>
      </c>
      <c r="D12437" t="s">
        <v>11537</v>
      </c>
      <c r="E12437" t="s">
        <v>11530</v>
      </c>
      <c r="F12437" t="s">
        <v>11540</v>
      </c>
      <c r="G12437" t="s">
        <v>61</v>
      </c>
      <c r="H12437" t="s">
        <v>18</v>
      </c>
      <c r="I12437" t="s">
        <v>11541</v>
      </c>
      <c r="J12437">
        <v>2019</v>
      </c>
      <c r="K12437">
        <v>682.7</v>
      </c>
      <c r="L12437">
        <v>20</v>
      </c>
      <c r="M12437">
        <v>1</v>
      </c>
      <c r="N12437">
        <f t="shared" si="492"/>
        <v>0</v>
      </c>
      <c r="O12437">
        <f t="shared" si="493"/>
        <v>0</v>
      </c>
      <c r="P12437" t="s">
        <v>12694</v>
      </c>
    </row>
    <row r="12438" spans="2:16" x14ac:dyDescent="0.25">
      <c r="B12438" t="s">
        <v>13782</v>
      </c>
      <c r="C12438" s="119" t="s">
        <v>60</v>
      </c>
      <c r="D12438" t="s">
        <v>11537</v>
      </c>
      <c r="E12438" t="s">
        <v>11530</v>
      </c>
      <c r="F12438" t="s">
        <v>11540</v>
      </c>
      <c r="G12438" t="s">
        <v>61</v>
      </c>
      <c r="H12438" t="s">
        <v>18</v>
      </c>
      <c r="I12438" t="s">
        <v>11541</v>
      </c>
      <c r="J12438">
        <v>2019</v>
      </c>
      <c r="K12438">
        <v>649.48</v>
      </c>
      <c r="L12438">
        <v>16</v>
      </c>
      <c r="M12438">
        <v>1</v>
      </c>
      <c r="N12438">
        <f t="shared" si="492"/>
        <v>0</v>
      </c>
      <c r="O12438">
        <f t="shared" si="493"/>
        <v>0</v>
      </c>
      <c r="P12438" t="s">
        <v>12694</v>
      </c>
    </row>
    <row r="12439" spans="2:16" x14ac:dyDescent="0.25">
      <c r="B12439" t="s">
        <v>13783</v>
      </c>
      <c r="C12439" s="119" t="s">
        <v>60</v>
      </c>
      <c r="D12439" t="s">
        <v>11537</v>
      </c>
      <c r="E12439" t="s">
        <v>11530</v>
      </c>
      <c r="F12439" t="s">
        <v>11540</v>
      </c>
      <c r="G12439" t="s">
        <v>61</v>
      </c>
      <c r="H12439" t="s">
        <v>18</v>
      </c>
      <c r="I12439" t="s">
        <v>11541</v>
      </c>
      <c r="J12439">
        <v>2019</v>
      </c>
      <c r="K12439">
        <v>685.23</v>
      </c>
      <c r="L12439">
        <v>23</v>
      </c>
      <c r="M12439">
        <v>1</v>
      </c>
      <c r="N12439">
        <f t="shared" si="492"/>
        <v>0</v>
      </c>
      <c r="O12439">
        <f t="shared" si="493"/>
        <v>0</v>
      </c>
      <c r="P12439" t="s">
        <v>12694</v>
      </c>
    </row>
    <row r="12440" spans="2:16" x14ac:dyDescent="0.25">
      <c r="B12440" t="s">
        <v>13784</v>
      </c>
      <c r="C12440" s="119" t="s">
        <v>60</v>
      </c>
      <c r="D12440" t="s">
        <v>11537</v>
      </c>
      <c r="E12440" t="s">
        <v>11530</v>
      </c>
      <c r="F12440" t="s">
        <v>11540</v>
      </c>
      <c r="G12440" t="s">
        <v>61</v>
      </c>
      <c r="H12440" t="s">
        <v>18</v>
      </c>
      <c r="I12440" t="s">
        <v>11541</v>
      </c>
      <c r="J12440">
        <v>2019</v>
      </c>
      <c r="K12440">
        <v>685.9</v>
      </c>
      <c r="L12440">
        <v>22</v>
      </c>
      <c r="M12440">
        <v>1</v>
      </c>
      <c r="N12440">
        <f t="shared" si="492"/>
        <v>0</v>
      </c>
      <c r="O12440">
        <f t="shared" si="493"/>
        <v>0</v>
      </c>
      <c r="P12440" t="s">
        <v>12694</v>
      </c>
    </row>
    <row r="12441" spans="2:16" x14ac:dyDescent="0.25">
      <c r="B12441" t="s">
        <v>13785</v>
      </c>
      <c r="C12441" s="119" t="s">
        <v>60</v>
      </c>
      <c r="D12441" t="s">
        <v>11539</v>
      </c>
      <c r="E12441" t="s">
        <v>11530</v>
      </c>
      <c r="F12441" t="s">
        <v>11540</v>
      </c>
      <c r="G12441" t="s">
        <v>61</v>
      </c>
      <c r="H12441" t="s">
        <v>18</v>
      </c>
      <c r="I12441" t="s">
        <v>11541</v>
      </c>
      <c r="J12441">
        <v>2019</v>
      </c>
      <c r="K12441">
        <v>688.83</v>
      </c>
      <c r="L12441">
        <v>42</v>
      </c>
      <c r="M12441">
        <v>1</v>
      </c>
      <c r="N12441">
        <f t="shared" si="492"/>
        <v>0</v>
      </c>
      <c r="O12441">
        <f t="shared" si="493"/>
        <v>0</v>
      </c>
      <c r="P12441" t="s">
        <v>12694</v>
      </c>
    </row>
    <row r="12442" spans="2:16" x14ac:dyDescent="0.25">
      <c r="B12442" t="s">
        <v>13786</v>
      </c>
      <c r="C12442" s="119" t="s">
        <v>60</v>
      </c>
      <c r="D12442" t="s">
        <v>11539</v>
      </c>
      <c r="E12442" t="s">
        <v>11530</v>
      </c>
      <c r="F12442" t="s">
        <v>11540</v>
      </c>
      <c r="G12442" t="s">
        <v>61</v>
      </c>
      <c r="H12442" t="s">
        <v>18</v>
      </c>
      <c r="I12442" t="s">
        <v>11541</v>
      </c>
      <c r="J12442">
        <v>2019</v>
      </c>
      <c r="K12442">
        <v>690.72</v>
      </c>
      <c r="L12442">
        <v>52</v>
      </c>
      <c r="M12442">
        <v>1</v>
      </c>
      <c r="N12442">
        <f t="shared" si="492"/>
        <v>0</v>
      </c>
      <c r="O12442">
        <f t="shared" si="493"/>
        <v>0</v>
      </c>
      <c r="P12442" t="s">
        <v>12694</v>
      </c>
    </row>
    <row r="12443" spans="2:16" x14ac:dyDescent="0.25">
      <c r="B12443" t="s">
        <v>13787</v>
      </c>
      <c r="C12443" s="119" t="s">
        <v>60</v>
      </c>
      <c r="D12443" t="s">
        <v>11537</v>
      </c>
      <c r="E12443" t="s">
        <v>11530</v>
      </c>
      <c r="F12443" t="s">
        <v>11540</v>
      </c>
      <c r="G12443" t="s">
        <v>61</v>
      </c>
      <c r="H12443" t="s">
        <v>18</v>
      </c>
      <c r="I12443" t="s">
        <v>11541</v>
      </c>
      <c r="J12443">
        <v>2019</v>
      </c>
      <c r="K12443">
        <v>650.65</v>
      </c>
      <c r="L12443">
        <v>22</v>
      </c>
      <c r="M12443">
        <v>1</v>
      </c>
      <c r="N12443">
        <f t="shared" si="492"/>
        <v>0</v>
      </c>
      <c r="O12443">
        <f t="shared" si="493"/>
        <v>0</v>
      </c>
      <c r="P12443" t="s">
        <v>12694</v>
      </c>
    </row>
    <row r="12444" spans="2:16" x14ac:dyDescent="0.25">
      <c r="B12444" t="s">
        <v>13788</v>
      </c>
      <c r="C12444" s="119" t="s">
        <v>60</v>
      </c>
      <c r="D12444" t="s">
        <v>11537</v>
      </c>
      <c r="E12444" t="s">
        <v>11530</v>
      </c>
      <c r="F12444" t="s">
        <v>11540</v>
      </c>
      <c r="G12444" t="s">
        <v>61</v>
      </c>
      <c r="H12444" t="s">
        <v>18</v>
      </c>
      <c r="I12444" t="s">
        <v>11541</v>
      </c>
      <c r="J12444">
        <v>2019</v>
      </c>
      <c r="K12444">
        <v>869.27</v>
      </c>
      <c r="L12444">
        <v>33</v>
      </c>
      <c r="M12444">
        <v>1</v>
      </c>
      <c r="N12444">
        <f t="shared" si="492"/>
        <v>0</v>
      </c>
      <c r="O12444">
        <f t="shared" si="493"/>
        <v>0</v>
      </c>
      <c r="P12444" t="s">
        <v>12694</v>
      </c>
    </row>
    <row r="12445" spans="2:16" x14ac:dyDescent="0.25">
      <c r="B12445" t="s">
        <v>13789</v>
      </c>
      <c r="C12445" s="119" t="s">
        <v>60</v>
      </c>
      <c r="D12445" t="s">
        <v>11537</v>
      </c>
      <c r="E12445" t="s">
        <v>11530</v>
      </c>
      <c r="F12445" t="s">
        <v>11540</v>
      </c>
      <c r="G12445" t="s">
        <v>61</v>
      </c>
      <c r="H12445" t="s">
        <v>18</v>
      </c>
      <c r="I12445" t="s">
        <v>11541</v>
      </c>
      <c r="J12445">
        <v>2019</v>
      </c>
      <c r="K12445">
        <v>683.08</v>
      </c>
      <c r="L12445">
        <v>22</v>
      </c>
      <c r="M12445">
        <v>1</v>
      </c>
      <c r="N12445">
        <f t="shared" si="492"/>
        <v>0</v>
      </c>
      <c r="O12445">
        <f t="shared" si="493"/>
        <v>0</v>
      </c>
      <c r="P12445" t="s">
        <v>12694</v>
      </c>
    </row>
    <row r="12446" spans="2:16" x14ac:dyDescent="0.25">
      <c r="B12446" t="s">
        <v>13790</v>
      </c>
      <c r="C12446" s="119" t="s">
        <v>60</v>
      </c>
      <c r="D12446" t="s">
        <v>11537</v>
      </c>
      <c r="E12446" t="s">
        <v>11530</v>
      </c>
      <c r="F12446" t="s">
        <v>11540</v>
      </c>
      <c r="G12446" t="s">
        <v>61</v>
      </c>
      <c r="H12446" t="s">
        <v>18</v>
      </c>
      <c r="I12446" t="s">
        <v>11541</v>
      </c>
      <c r="J12446">
        <v>2019</v>
      </c>
      <c r="K12446">
        <v>683.08</v>
      </c>
      <c r="L12446">
        <v>22</v>
      </c>
      <c r="M12446">
        <v>1</v>
      </c>
      <c r="N12446">
        <f t="shared" si="492"/>
        <v>0</v>
      </c>
      <c r="O12446">
        <f t="shared" si="493"/>
        <v>0</v>
      </c>
      <c r="P12446" t="s">
        <v>12694</v>
      </c>
    </row>
    <row r="12447" spans="2:16" x14ac:dyDescent="0.25">
      <c r="B12447" t="s">
        <v>13791</v>
      </c>
      <c r="C12447" s="119" t="s">
        <v>60</v>
      </c>
      <c r="D12447" t="s">
        <v>11539</v>
      </c>
      <c r="E12447" t="s">
        <v>11530</v>
      </c>
      <c r="F12447" t="s">
        <v>11540</v>
      </c>
      <c r="G12447" t="s">
        <v>61</v>
      </c>
      <c r="H12447" t="s">
        <v>18</v>
      </c>
      <c r="I12447" t="s">
        <v>11541</v>
      </c>
      <c r="J12447">
        <v>2019</v>
      </c>
      <c r="K12447">
        <v>653.46</v>
      </c>
      <c r="L12447">
        <v>27</v>
      </c>
      <c r="M12447">
        <v>1</v>
      </c>
      <c r="N12447">
        <f t="shared" si="492"/>
        <v>0</v>
      </c>
      <c r="O12447">
        <f t="shared" si="493"/>
        <v>0</v>
      </c>
      <c r="P12447" t="s">
        <v>12694</v>
      </c>
    </row>
    <row r="12448" spans="2:16" x14ac:dyDescent="0.25">
      <c r="B12448" t="s">
        <v>13792</v>
      </c>
      <c r="C12448" s="119" t="s">
        <v>60</v>
      </c>
      <c r="D12448" t="s">
        <v>11537</v>
      </c>
      <c r="E12448" t="s">
        <v>11530</v>
      </c>
      <c r="F12448" t="s">
        <v>11540</v>
      </c>
      <c r="G12448" t="s">
        <v>61</v>
      </c>
      <c r="H12448" t="s">
        <v>18</v>
      </c>
      <c r="I12448" t="s">
        <v>11541</v>
      </c>
      <c r="J12448">
        <v>2019</v>
      </c>
      <c r="K12448">
        <v>687.61</v>
      </c>
      <c r="L12448">
        <v>31</v>
      </c>
      <c r="M12448">
        <v>1</v>
      </c>
      <c r="N12448">
        <f t="shared" si="492"/>
        <v>0</v>
      </c>
      <c r="O12448">
        <f t="shared" si="493"/>
        <v>0</v>
      </c>
      <c r="P12448" t="s">
        <v>12694</v>
      </c>
    </row>
    <row r="12449" spans="2:16" x14ac:dyDescent="0.25">
      <c r="B12449" t="s">
        <v>13793</v>
      </c>
      <c r="C12449" s="119" t="s">
        <v>60</v>
      </c>
      <c r="D12449" t="s">
        <v>11537</v>
      </c>
      <c r="E12449" t="s">
        <v>11530</v>
      </c>
      <c r="F12449" t="s">
        <v>11540</v>
      </c>
      <c r="G12449" t="s">
        <v>61</v>
      </c>
      <c r="H12449" t="s">
        <v>18</v>
      </c>
      <c r="I12449" t="s">
        <v>11541</v>
      </c>
      <c r="J12449">
        <v>2019</v>
      </c>
      <c r="K12449">
        <v>684.76</v>
      </c>
      <c r="L12449">
        <v>16</v>
      </c>
      <c r="M12449">
        <v>1</v>
      </c>
      <c r="N12449">
        <f t="shared" si="492"/>
        <v>0</v>
      </c>
      <c r="O12449">
        <f t="shared" si="493"/>
        <v>0</v>
      </c>
      <c r="P12449" t="s">
        <v>12694</v>
      </c>
    </row>
    <row r="12450" spans="2:16" x14ac:dyDescent="0.25">
      <c r="B12450" t="s">
        <v>13794</v>
      </c>
      <c r="C12450" s="119" t="s">
        <v>60</v>
      </c>
      <c r="D12450" t="s">
        <v>11563</v>
      </c>
      <c r="E12450" t="s">
        <v>11530</v>
      </c>
      <c r="F12450" t="s">
        <v>11540</v>
      </c>
      <c r="G12450" t="s">
        <v>61</v>
      </c>
      <c r="H12450" t="s">
        <v>18</v>
      </c>
      <c r="I12450" t="s">
        <v>11541</v>
      </c>
      <c r="J12450">
        <v>2019</v>
      </c>
      <c r="K12450">
        <v>662.75</v>
      </c>
      <c r="L12450">
        <v>76</v>
      </c>
      <c r="M12450">
        <v>1</v>
      </c>
      <c r="N12450">
        <f t="shared" si="492"/>
        <v>0</v>
      </c>
      <c r="O12450">
        <f t="shared" si="493"/>
        <v>0</v>
      </c>
      <c r="P12450" t="s">
        <v>12694</v>
      </c>
    </row>
    <row r="12451" spans="2:16" x14ac:dyDescent="0.25">
      <c r="B12451" t="s">
        <v>13795</v>
      </c>
      <c r="C12451" s="119" t="s">
        <v>60</v>
      </c>
      <c r="D12451" t="s">
        <v>11563</v>
      </c>
      <c r="E12451" t="s">
        <v>11530</v>
      </c>
      <c r="F12451" t="s">
        <v>11540</v>
      </c>
      <c r="G12451" t="s">
        <v>61</v>
      </c>
      <c r="H12451" t="s">
        <v>18</v>
      </c>
      <c r="I12451" t="s">
        <v>11541</v>
      </c>
      <c r="J12451">
        <v>2019</v>
      </c>
      <c r="K12451">
        <v>653.64</v>
      </c>
      <c r="L12451">
        <v>28</v>
      </c>
      <c r="M12451">
        <v>1</v>
      </c>
      <c r="N12451">
        <f t="shared" si="492"/>
        <v>0</v>
      </c>
      <c r="O12451">
        <f t="shared" si="493"/>
        <v>0</v>
      </c>
      <c r="P12451" t="s">
        <v>12694</v>
      </c>
    </row>
    <row r="12452" spans="2:16" x14ac:dyDescent="0.25">
      <c r="B12452" t="s">
        <v>13796</v>
      </c>
      <c r="C12452" s="119" t="s">
        <v>60</v>
      </c>
      <c r="D12452" t="s">
        <v>11563</v>
      </c>
      <c r="E12452" t="s">
        <v>11530</v>
      </c>
      <c r="F12452" t="s">
        <v>11540</v>
      </c>
      <c r="G12452" t="s">
        <v>61</v>
      </c>
      <c r="H12452" t="s">
        <v>18</v>
      </c>
      <c r="I12452" t="s">
        <v>11541</v>
      </c>
      <c r="J12452">
        <v>2019</v>
      </c>
      <c r="K12452">
        <v>652.86</v>
      </c>
      <c r="L12452">
        <v>29</v>
      </c>
      <c r="M12452">
        <v>1</v>
      </c>
      <c r="N12452">
        <f t="shared" si="492"/>
        <v>0</v>
      </c>
      <c r="O12452">
        <f t="shared" si="493"/>
        <v>0</v>
      </c>
      <c r="P12452" t="s">
        <v>12694</v>
      </c>
    </row>
    <row r="12453" spans="2:16" x14ac:dyDescent="0.25">
      <c r="B12453" t="s">
        <v>13797</v>
      </c>
      <c r="C12453" s="119" t="s">
        <v>60</v>
      </c>
      <c r="D12453" t="s">
        <v>11563</v>
      </c>
      <c r="E12453" t="s">
        <v>11530</v>
      </c>
      <c r="F12453" t="s">
        <v>11540</v>
      </c>
      <c r="G12453" t="s">
        <v>61</v>
      </c>
      <c r="H12453" t="s">
        <v>18</v>
      </c>
      <c r="I12453" t="s">
        <v>11541</v>
      </c>
      <c r="J12453">
        <v>2019</v>
      </c>
      <c r="K12453">
        <v>659.13</v>
      </c>
      <c r="L12453">
        <v>62</v>
      </c>
      <c r="M12453">
        <v>1</v>
      </c>
      <c r="N12453">
        <f t="shared" si="492"/>
        <v>0</v>
      </c>
      <c r="O12453">
        <f t="shared" si="493"/>
        <v>0</v>
      </c>
      <c r="P12453" t="s">
        <v>12694</v>
      </c>
    </row>
    <row r="12454" spans="2:16" x14ac:dyDescent="0.25">
      <c r="B12454" t="s">
        <v>13798</v>
      </c>
      <c r="C12454" s="119" t="s">
        <v>60</v>
      </c>
      <c r="D12454" t="s">
        <v>11552</v>
      </c>
      <c r="E12454" t="s">
        <v>11530</v>
      </c>
      <c r="F12454" t="s">
        <v>11540</v>
      </c>
      <c r="G12454" t="s">
        <v>61</v>
      </c>
      <c r="H12454" t="s">
        <v>18</v>
      </c>
      <c r="I12454" t="s">
        <v>11541</v>
      </c>
      <c r="J12454">
        <v>2019</v>
      </c>
      <c r="K12454">
        <v>708.99</v>
      </c>
      <c r="L12454">
        <v>82</v>
      </c>
      <c r="M12454">
        <v>1</v>
      </c>
      <c r="N12454">
        <f t="shared" si="492"/>
        <v>0</v>
      </c>
      <c r="O12454">
        <f t="shared" si="493"/>
        <v>0</v>
      </c>
      <c r="P12454" t="s">
        <v>12694</v>
      </c>
    </row>
    <row r="12455" spans="2:16" x14ac:dyDescent="0.25">
      <c r="B12455" t="s">
        <v>13799</v>
      </c>
      <c r="C12455" s="119" t="s">
        <v>60</v>
      </c>
      <c r="D12455" t="s">
        <v>11552</v>
      </c>
      <c r="E12455" t="s">
        <v>11530</v>
      </c>
      <c r="F12455" t="s">
        <v>11540</v>
      </c>
      <c r="G12455" t="s">
        <v>61</v>
      </c>
      <c r="H12455" t="s">
        <v>18</v>
      </c>
      <c r="I12455" t="s">
        <v>11541</v>
      </c>
      <c r="J12455">
        <v>2019</v>
      </c>
      <c r="K12455">
        <v>685.94</v>
      </c>
      <c r="L12455">
        <v>30</v>
      </c>
      <c r="M12455">
        <v>1</v>
      </c>
      <c r="N12455">
        <f t="shared" si="492"/>
        <v>0</v>
      </c>
      <c r="O12455">
        <f t="shared" si="493"/>
        <v>0</v>
      </c>
      <c r="P12455" t="s">
        <v>12694</v>
      </c>
    </row>
    <row r="12456" spans="2:16" x14ac:dyDescent="0.25">
      <c r="B12456" t="s">
        <v>13800</v>
      </c>
      <c r="C12456" s="119" t="s">
        <v>60</v>
      </c>
      <c r="D12456" t="s">
        <v>11552</v>
      </c>
      <c r="E12456" t="s">
        <v>11530</v>
      </c>
      <c r="F12456" t="s">
        <v>11540</v>
      </c>
      <c r="G12456" t="s">
        <v>61</v>
      </c>
      <c r="H12456" t="s">
        <v>18</v>
      </c>
      <c r="I12456" t="s">
        <v>11541</v>
      </c>
      <c r="J12456">
        <v>2019</v>
      </c>
      <c r="K12456">
        <v>653.27</v>
      </c>
      <c r="L12456">
        <v>29</v>
      </c>
      <c r="M12456">
        <v>1</v>
      </c>
      <c r="N12456">
        <f t="shared" si="492"/>
        <v>0</v>
      </c>
      <c r="O12456">
        <f t="shared" si="493"/>
        <v>0</v>
      </c>
      <c r="P12456" t="s">
        <v>12694</v>
      </c>
    </row>
    <row r="12457" spans="2:16" x14ac:dyDescent="0.25">
      <c r="B12457" t="s">
        <v>13801</v>
      </c>
      <c r="C12457" s="119" t="s">
        <v>60</v>
      </c>
      <c r="D12457" t="s">
        <v>11552</v>
      </c>
      <c r="E12457" t="s">
        <v>11530</v>
      </c>
      <c r="F12457" t="s">
        <v>11540</v>
      </c>
      <c r="G12457" t="s">
        <v>61</v>
      </c>
      <c r="H12457" t="s">
        <v>18</v>
      </c>
      <c r="I12457" t="s">
        <v>11541</v>
      </c>
      <c r="J12457">
        <v>2019</v>
      </c>
      <c r="K12457">
        <v>650.63</v>
      </c>
      <c r="L12457">
        <v>16</v>
      </c>
      <c r="M12457">
        <v>1</v>
      </c>
      <c r="N12457">
        <f t="shared" si="492"/>
        <v>0</v>
      </c>
      <c r="O12457">
        <f t="shared" si="493"/>
        <v>0</v>
      </c>
      <c r="P12457" t="s">
        <v>12694</v>
      </c>
    </row>
    <row r="12458" spans="2:16" x14ac:dyDescent="0.25">
      <c r="B12458" t="s">
        <v>13802</v>
      </c>
      <c r="C12458" s="119" t="s">
        <v>60</v>
      </c>
      <c r="D12458" t="s">
        <v>11539</v>
      </c>
      <c r="E12458" t="s">
        <v>11530</v>
      </c>
      <c r="F12458" t="s">
        <v>11540</v>
      </c>
      <c r="G12458" t="s">
        <v>61</v>
      </c>
      <c r="H12458" t="s">
        <v>18</v>
      </c>
      <c r="I12458" t="s">
        <v>11541</v>
      </c>
      <c r="J12458">
        <v>2019</v>
      </c>
      <c r="K12458">
        <v>689.71</v>
      </c>
      <c r="L12458">
        <v>52</v>
      </c>
      <c r="M12458">
        <v>1</v>
      </c>
      <c r="N12458">
        <f t="shared" si="492"/>
        <v>0</v>
      </c>
      <c r="O12458">
        <f t="shared" si="493"/>
        <v>0</v>
      </c>
      <c r="P12458" t="s">
        <v>12694</v>
      </c>
    </row>
    <row r="12459" spans="2:16" x14ac:dyDescent="0.25">
      <c r="B12459" t="s">
        <v>13803</v>
      </c>
      <c r="C12459" s="119" t="s">
        <v>60</v>
      </c>
      <c r="D12459" t="s">
        <v>11537</v>
      </c>
      <c r="E12459" t="s">
        <v>11530</v>
      </c>
      <c r="F12459" t="s">
        <v>11540</v>
      </c>
      <c r="G12459" t="s">
        <v>61</v>
      </c>
      <c r="H12459" t="s">
        <v>18</v>
      </c>
      <c r="I12459" t="s">
        <v>11541</v>
      </c>
      <c r="J12459">
        <v>2019</v>
      </c>
      <c r="K12459">
        <v>687.04</v>
      </c>
      <c r="L12459">
        <v>28</v>
      </c>
      <c r="M12459">
        <v>1</v>
      </c>
      <c r="N12459">
        <f t="shared" si="492"/>
        <v>0</v>
      </c>
      <c r="O12459">
        <f t="shared" si="493"/>
        <v>0</v>
      </c>
      <c r="P12459" t="s">
        <v>12694</v>
      </c>
    </row>
    <row r="12460" spans="2:16" x14ac:dyDescent="0.25">
      <c r="B12460" t="s">
        <v>13804</v>
      </c>
      <c r="C12460" s="119" t="s">
        <v>60</v>
      </c>
      <c r="D12460" t="s">
        <v>11550</v>
      </c>
      <c r="E12460" t="s">
        <v>11530</v>
      </c>
      <c r="F12460" t="s">
        <v>11540</v>
      </c>
      <c r="G12460" t="s">
        <v>61</v>
      </c>
      <c r="H12460" t="s">
        <v>18</v>
      </c>
      <c r="I12460" t="s">
        <v>11541</v>
      </c>
      <c r="J12460">
        <v>2019</v>
      </c>
      <c r="K12460">
        <v>685.73</v>
      </c>
      <c r="L12460">
        <v>31</v>
      </c>
      <c r="M12460">
        <v>1</v>
      </c>
      <c r="N12460">
        <f t="shared" si="492"/>
        <v>0</v>
      </c>
      <c r="O12460">
        <f t="shared" si="493"/>
        <v>0</v>
      </c>
      <c r="P12460" t="s">
        <v>12694</v>
      </c>
    </row>
    <row r="12461" spans="2:16" x14ac:dyDescent="0.25">
      <c r="B12461" t="s">
        <v>13805</v>
      </c>
      <c r="C12461" s="119" t="s">
        <v>60</v>
      </c>
      <c r="D12461" t="s">
        <v>11537</v>
      </c>
      <c r="E12461" t="s">
        <v>11530</v>
      </c>
      <c r="F12461" t="s">
        <v>11540</v>
      </c>
      <c r="G12461" t="s">
        <v>61</v>
      </c>
      <c r="H12461" t="s">
        <v>18</v>
      </c>
      <c r="I12461" t="s">
        <v>11541</v>
      </c>
      <c r="J12461">
        <v>2019</v>
      </c>
      <c r="K12461">
        <v>652.77</v>
      </c>
      <c r="L12461">
        <v>19</v>
      </c>
      <c r="M12461">
        <v>1</v>
      </c>
      <c r="N12461">
        <f t="shared" si="492"/>
        <v>0</v>
      </c>
      <c r="O12461">
        <f t="shared" si="493"/>
        <v>0</v>
      </c>
      <c r="P12461" t="s">
        <v>12694</v>
      </c>
    </row>
    <row r="12462" spans="2:16" x14ac:dyDescent="0.25">
      <c r="B12462" t="s">
        <v>13806</v>
      </c>
      <c r="C12462" s="119" t="s">
        <v>60</v>
      </c>
      <c r="D12462" t="s">
        <v>11537</v>
      </c>
      <c r="E12462" t="s">
        <v>11530</v>
      </c>
      <c r="F12462" t="s">
        <v>11540</v>
      </c>
      <c r="G12462" t="s">
        <v>61</v>
      </c>
      <c r="H12462" t="s">
        <v>18</v>
      </c>
      <c r="I12462" t="s">
        <v>11541</v>
      </c>
      <c r="J12462">
        <v>2019</v>
      </c>
      <c r="K12462">
        <v>653.72</v>
      </c>
      <c r="L12462">
        <v>24</v>
      </c>
      <c r="M12462">
        <v>1</v>
      </c>
      <c r="N12462">
        <f t="shared" si="492"/>
        <v>0</v>
      </c>
      <c r="O12462">
        <f t="shared" si="493"/>
        <v>0</v>
      </c>
      <c r="P12462" t="s">
        <v>12694</v>
      </c>
    </row>
    <row r="12463" spans="2:16" x14ac:dyDescent="0.25">
      <c r="B12463" t="s">
        <v>13807</v>
      </c>
      <c r="C12463" s="119" t="s">
        <v>60</v>
      </c>
      <c r="D12463" t="s">
        <v>11537</v>
      </c>
      <c r="E12463" t="s">
        <v>11530</v>
      </c>
      <c r="F12463" t="s">
        <v>11540</v>
      </c>
      <c r="G12463" t="s">
        <v>61</v>
      </c>
      <c r="H12463" t="s">
        <v>18</v>
      </c>
      <c r="I12463" t="s">
        <v>11541</v>
      </c>
      <c r="J12463">
        <v>2019</v>
      </c>
      <c r="K12463">
        <v>649.34</v>
      </c>
      <c r="L12463">
        <v>23</v>
      </c>
      <c r="M12463">
        <v>1</v>
      </c>
      <c r="N12463">
        <f t="shared" si="492"/>
        <v>0</v>
      </c>
      <c r="O12463">
        <f t="shared" si="493"/>
        <v>0</v>
      </c>
      <c r="P12463" t="s">
        <v>12694</v>
      </c>
    </row>
    <row r="12464" spans="2:16" x14ac:dyDescent="0.25">
      <c r="B12464" t="s">
        <v>13808</v>
      </c>
      <c r="C12464" s="119" t="s">
        <v>60</v>
      </c>
      <c r="D12464" t="s">
        <v>11550</v>
      </c>
      <c r="E12464" t="s">
        <v>11530</v>
      </c>
      <c r="F12464" t="s">
        <v>11540</v>
      </c>
      <c r="G12464" t="s">
        <v>61</v>
      </c>
      <c r="H12464" t="s">
        <v>18</v>
      </c>
      <c r="I12464" t="s">
        <v>11533</v>
      </c>
      <c r="J12464">
        <v>2019</v>
      </c>
      <c r="K12464">
        <v>704.09</v>
      </c>
      <c r="L12464">
        <v>83</v>
      </c>
      <c r="M12464">
        <v>1</v>
      </c>
      <c r="N12464">
        <f t="shared" si="492"/>
        <v>0</v>
      </c>
      <c r="O12464">
        <f t="shared" si="493"/>
        <v>0</v>
      </c>
      <c r="P12464" t="s">
        <v>12694</v>
      </c>
    </row>
    <row r="12465" spans="2:16" x14ac:dyDescent="0.25">
      <c r="B12465" t="s">
        <v>13809</v>
      </c>
      <c r="C12465" s="119" t="s">
        <v>60</v>
      </c>
      <c r="D12465" t="s">
        <v>11550</v>
      </c>
      <c r="E12465" t="s">
        <v>11530</v>
      </c>
      <c r="F12465" t="s">
        <v>11540</v>
      </c>
      <c r="G12465" t="s">
        <v>61</v>
      </c>
      <c r="H12465" t="s">
        <v>18</v>
      </c>
      <c r="I12465" t="s">
        <v>11533</v>
      </c>
      <c r="J12465">
        <v>2019</v>
      </c>
      <c r="K12465">
        <v>1018.38</v>
      </c>
      <c r="L12465">
        <v>114</v>
      </c>
      <c r="M12465">
        <v>1</v>
      </c>
      <c r="N12465">
        <f t="shared" si="492"/>
        <v>0</v>
      </c>
      <c r="O12465">
        <f t="shared" si="493"/>
        <v>0</v>
      </c>
      <c r="P12465" t="s">
        <v>12694</v>
      </c>
    </row>
    <row r="12466" spans="2:16" x14ac:dyDescent="0.25">
      <c r="B12466" t="s">
        <v>13810</v>
      </c>
      <c r="C12466" s="119" t="s">
        <v>60</v>
      </c>
      <c r="D12466" t="s">
        <v>11537</v>
      </c>
      <c r="E12466" t="s">
        <v>11530</v>
      </c>
      <c r="F12466" t="s">
        <v>11540</v>
      </c>
      <c r="G12466" t="s">
        <v>61</v>
      </c>
      <c r="H12466" t="s">
        <v>18</v>
      </c>
      <c r="I12466" t="s">
        <v>11541</v>
      </c>
      <c r="J12466">
        <v>2019</v>
      </c>
      <c r="K12466">
        <v>1400.2</v>
      </c>
      <c r="L12466">
        <v>19</v>
      </c>
      <c r="M12466">
        <v>1</v>
      </c>
      <c r="N12466">
        <f t="shared" si="492"/>
        <v>0</v>
      </c>
      <c r="O12466">
        <f t="shared" si="493"/>
        <v>0</v>
      </c>
      <c r="P12466" t="s">
        <v>12694</v>
      </c>
    </row>
    <row r="12467" spans="2:16" x14ac:dyDescent="0.25">
      <c r="B12467" t="s">
        <v>13811</v>
      </c>
      <c r="C12467" s="119" t="s">
        <v>60</v>
      </c>
      <c r="D12467" t="s">
        <v>11537</v>
      </c>
      <c r="E12467" t="s">
        <v>11530</v>
      </c>
      <c r="F12467" t="s">
        <v>11540</v>
      </c>
      <c r="G12467" t="s">
        <v>61</v>
      </c>
      <c r="H12467" t="s">
        <v>18</v>
      </c>
      <c r="I12467" t="s">
        <v>11541</v>
      </c>
      <c r="J12467">
        <v>2019</v>
      </c>
      <c r="K12467">
        <v>654.48</v>
      </c>
      <c r="L12467">
        <v>28</v>
      </c>
      <c r="M12467">
        <v>1</v>
      </c>
      <c r="N12467">
        <f t="shared" si="492"/>
        <v>0</v>
      </c>
      <c r="O12467">
        <f t="shared" si="493"/>
        <v>0</v>
      </c>
      <c r="P12467" t="s">
        <v>12694</v>
      </c>
    </row>
    <row r="12468" spans="2:16" x14ac:dyDescent="0.25">
      <c r="B12468" t="s">
        <v>13812</v>
      </c>
      <c r="C12468" s="119" t="s">
        <v>60</v>
      </c>
      <c r="D12468" t="s">
        <v>11537</v>
      </c>
      <c r="E12468" t="s">
        <v>11530</v>
      </c>
      <c r="F12468" t="s">
        <v>11540</v>
      </c>
      <c r="G12468" t="s">
        <v>61</v>
      </c>
      <c r="H12468" t="s">
        <v>18</v>
      </c>
      <c r="I12468" t="s">
        <v>11541</v>
      </c>
      <c r="J12468">
        <v>2019</v>
      </c>
      <c r="K12468">
        <v>653.53</v>
      </c>
      <c r="L12468">
        <v>23</v>
      </c>
      <c r="M12468">
        <v>1</v>
      </c>
      <c r="N12468">
        <f t="shared" si="492"/>
        <v>0</v>
      </c>
      <c r="O12468">
        <f t="shared" si="493"/>
        <v>0</v>
      </c>
      <c r="P12468" t="s">
        <v>12694</v>
      </c>
    </row>
    <row r="12469" spans="2:16" x14ac:dyDescent="0.25">
      <c r="B12469" t="s">
        <v>13813</v>
      </c>
      <c r="C12469" s="119" t="s">
        <v>60</v>
      </c>
      <c r="D12469" t="s">
        <v>11537</v>
      </c>
      <c r="E12469" t="s">
        <v>11530</v>
      </c>
      <c r="F12469" t="s">
        <v>11540</v>
      </c>
      <c r="G12469" t="s">
        <v>61</v>
      </c>
      <c r="H12469" t="s">
        <v>18</v>
      </c>
      <c r="I12469" t="s">
        <v>11541</v>
      </c>
      <c r="J12469">
        <v>2019</v>
      </c>
      <c r="K12469">
        <v>654.48</v>
      </c>
      <c r="L12469">
        <v>28</v>
      </c>
      <c r="M12469">
        <v>1</v>
      </c>
      <c r="N12469">
        <f t="shared" si="492"/>
        <v>0</v>
      </c>
      <c r="O12469">
        <f t="shared" si="493"/>
        <v>0</v>
      </c>
      <c r="P12469" t="s">
        <v>12694</v>
      </c>
    </row>
    <row r="12470" spans="2:16" x14ac:dyDescent="0.25">
      <c r="B12470" t="s">
        <v>13814</v>
      </c>
      <c r="C12470" s="119" t="s">
        <v>60</v>
      </c>
      <c r="D12470" t="s">
        <v>11537</v>
      </c>
      <c r="E12470" t="s">
        <v>11530</v>
      </c>
      <c r="F12470" t="s">
        <v>11540</v>
      </c>
      <c r="G12470" t="s">
        <v>61</v>
      </c>
      <c r="H12470" t="s">
        <v>18</v>
      </c>
      <c r="I12470" t="s">
        <v>11541</v>
      </c>
      <c r="J12470">
        <v>2019</v>
      </c>
      <c r="K12470">
        <v>685.9</v>
      </c>
      <c r="L12470">
        <v>22</v>
      </c>
      <c r="M12470">
        <v>1</v>
      </c>
      <c r="N12470">
        <f t="shared" si="492"/>
        <v>0</v>
      </c>
      <c r="O12470">
        <f t="shared" si="493"/>
        <v>0</v>
      </c>
      <c r="P12470" t="s">
        <v>12694</v>
      </c>
    </row>
    <row r="12471" spans="2:16" x14ac:dyDescent="0.25">
      <c r="B12471" t="s">
        <v>13815</v>
      </c>
      <c r="C12471" s="119" t="s">
        <v>60</v>
      </c>
      <c r="D12471" t="s">
        <v>11537</v>
      </c>
      <c r="E12471" t="s">
        <v>11530</v>
      </c>
      <c r="F12471" t="s">
        <v>11540</v>
      </c>
      <c r="G12471" t="s">
        <v>61</v>
      </c>
      <c r="H12471" t="s">
        <v>18</v>
      </c>
      <c r="I12471" t="s">
        <v>11541</v>
      </c>
      <c r="J12471">
        <v>2019</v>
      </c>
      <c r="K12471">
        <v>686.66</v>
      </c>
      <c r="L12471">
        <v>26</v>
      </c>
      <c r="M12471">
        <v>1</v>
      </c>
      <c r="N12471">
        <f t="shared" si="492"/>
        <v>0</v>
      </c>
      <c r="O12471">
        <f t="shared" si="493"/>
        <v>0</v>
      </c>
      <c r="P12471" t="s">
        <v>12694</v>
      </c>
    </row>
    <row r="12472" spans="2:16" x14ac:dyDescent="0.25">
      <c r="B12472" t="s">
        <v>13816</v>
      </c>
      <c r="C12472" s="119" t="s">
        <v>60</v>
      </c>
      <c r="D12472" t="s">
        <v>11537</v>
      </c>
      <c r="E12472" t="s">
        <v>11530</v>
      </c>
      <c r="F12472" t="s">
        <v>11540</v>
      </c>
      <c r="G12472" t="s">
        <v>61</v>
      </c>
      <c r="H12472" t="s">
        <v>18</v>
      </c>
      <c r="I12472" t="s">
        <v>11541</v>
      </c>
      <c r="J12472">
        <v>2019</v>
      </c>
      <c r="K12472">
        <v>683.57</v>
      </c>
      <c r="L12472">
        <v>20</v>
      </c>
      <c r="M12472">
        <v>1</v>
      </c>
      <c r="N12472">
        <f t="shared" si="492"/>
        <v>0</v>
      </c>
      <c r="O12472">
        <f t="shared" si="493"/>
        <v>0</v>
      </c>
      <c r="P12472" t="s">
        <v>12694</v>
      </c>
    </row>
    <row r="12473" spans="2:16" x14ac:dyDescent="0.25">
      <c r="B12473" t="s">
        <v>13817</v>
      </c>
      <c r="C12473" s="119" t="s">
        <v>60</v>
      </c>
      <c r="D12473" t="s">
        <v>11537</v>
      </c>
      <c r="E12473" t="s">
        <v>11530</v>
      </c>
      <c r="F12473" t="s">
        <v>11540</v>
      </c>
      <c r="G12473" t="s">
        <v>61</v>
      </c>
      <c r="H12473" t="s">
        <v>18</v>
      </c>
      <c r="I12473" t="s">
        <v>11541</v>
      </c>
      <c r="J12473">
        <v>2019</v>
      </c>
      <c r="K12473">
        <v>685.52</v>
      </c>
      <c r="L12473">
        <v>20</v>
      </c>
      <c r="M12473">
        <v>1</v>
      </c>
      <c r="N12473">
        <f t="shared" si="492"/>
        <v>0</v>
      </c>
      <c r="O12473">
        <f t="shared" si="493"/>
        <v>0</v>
      </c>
      <c r="P12473" t="s">
        <v>12694</v>
      </c>
    </row>
    <row r="12474" spans="2:16" x14ac:dyDescent="0.25">
      <c r="B12474" t="s">
        <v>13818</v>
      </c>
      <c r="C12474" s="119" t="s">
        <v>60</v>
      </c>
      <c r="D12474" t="s">
        <v>11537</v>
      </c>
      <c r="E12474" t="s">
        <v>11530</v>
      </c>
      <c r="F12474" t="s">
        <v>11540</v>
      </c>
      <c r="G12474" t="s">
        <v>61</v>
      </c>
      <c r="H12474" t="s">
        <v>18</v>
      </c>
      <c r="I12474" t="s">
        <v>11541</v>
      </c>
      <c r="J12474">
        <v>2019</v>
      </c>
      <c r="K12474">
        <v>686.85</v>
      </c>
      <c r="L12474">
        <v>27</v>
      </c>
      <c r="M12474">
        <v>1</v>
      </c>
      <c r="N12474">
        <f t="shared" si="492"/>
        <v>0</v>
      </c>
      <c r="O12474">
        <f t="shared" si="493"/>
        <v>0</v>
      </c>
      <c r="P12474" t="s">
        <v>12694</v>
      </c>
    </row>
    <row r="12475" spans="2:16" x14ac:dyDescent="0.25">
      <c r="B12475" t="s">
        <v>13819</v>
      </c>
      <c r="C12475" s="119" t="s">
        <v>60</v>
      </c>
      <c r="D12475" t="s">
        <v>11537</v>
      </c>
      <c r="E12475" t="s">
        <v>11530</v>
      </c>
      <c r="F12475" t="s">
        <v>11540</v>
      </c>
      <c r="G12475" t="s">
        <v>61</v>
      </c>
      <c r="H12475" t="s">
        <v>18</v>
      </c>
      <c r="I12475" t="s">
        <v>11541</v>
      </c>
      <c r="J12475">
        <v>2019</v>
      </c>
      <c r="K12475">
        <v>689.37</v>
      </c>
      <c r="L12475">
        <v>30</v>
      </c>
      <c r="M12475">
        <v>1</v>
      </c>
      <c r="N12475">
        <f t="shared" si="492"/>
        <v>0</v>
      </c>
      <c r="O12475">
        <f t="shared" si="493"/>
        <v>0</v>
      </c>
      <c r="P12475" t="s">
        <v>12694</v>
      </c>
    </row>
    <row r="12476" spans="2:16" x14ac:dyDescent="0.25">
      <c r="B12476" t="s">
        <v>13820</v>
      </c>
      <c r="C12476" s="119" t="s">
        <v>60</v>
      </c>
      <c r="D12476" t="s">
        <v>11537</v>
      </c>
      <c r="E12476" t="s">
        <v>11530</v>
      </c>
      <c r="F12476" t="s">
        <v>11540</v>
      </c>
      <c r="G12476" t="s">
        <v>61</v>
      </c>
      <c r="H12476" t="s">
        <v>18</v>
      </c>
      <c r="I12476" t="s">
        <v>11541</v>
      </c>
      <c r="J12476">
        <v>2019</v>
      </c>
      <c r="K12476">
        <v>908.66</v>
      </c>
      <c r="L12476">
        <v>34</v>
      </c>
      <c r="M12476">
        <v>1</v>
      </c>
      <c r="N12476">
        <f t="shared" si="492"/>
        <v>0</v>
      </c>
      <c r="O12476">
        <f t="shared" si="493"/>
        <v>0</v>
      </c>
      <c r="P12476" t="s">
        <v>12694</v>
      </c>
    </row>
    <row r="12477" spans="2:16" x14ac:dyDescent="0.25">
      <c r="B12477" t="s">
        <v>13821</v>
      </c>
      <c r="C12477" s="119" t="s">
        <v>60</v>
      </c>
      <c r="D12477" t="s">
        <v>11537</v>
      </c>
      <c r="E12477" t="s">
        <v>11530</v>
      </c>
      <c r="F12477" t="s">
        <v>11540</v>
      </c>
      <c r="G12477" t="s">
        <v>61</v>
      </c>
      <c r="H12477" t="s">
        <v>18</v>
      </c>
      <c r="I12477" t="s">
        <v>11541</v>
      </c>
      <c r="J12477">
        <v>2019</v>
      </c>
      <c r="K12477">
        <v>907.32</v>
      </c>
      <c r="L12477">
        <v>27</v>
      </c>
      <c r="M12477">
        <v>1</v>
      </c>
      <c r="N12477">
        <f t="shared" si="492"/>
        <v>0</v>
      </c>
      <c r="O12477">
        <f t="shared" si="493"/>
        <v>0</v>
      </c>
      <c r="P12477" t="s">
        <v>12694</v>
      </c>
    </row>
    <row r="12478" spans="2:16" x14ac:dyDescent="0.25">
      <c r="B12478" t="s">
        <v>13822</v>
      </c>
      <c r="C12478" s="119" t="s">
        <v>60</v>
      </c>
      <c r="D12478" t="s">
        <v>11537</v>
      </c>
      <c r="E12478" t="s">
        <v>11530</v>
      </c>
      <c r="F12478" t="s">
        <v>11540</v>
      </c>
      <c r="G12478" t="s">
        <v>61</v>
      </c>
      <c r="H12478" t="s">
        <v>18</v>
      </c>
      <c r="I12478" t="s">
        <v>11541</v>
      </c>
      <c r="J12478">
        <v>2019</v>
      </c>
      <c r="K12478">
        <v>907.32</v>
      </c>
      <c r="L12478">
        <v>27</v>
      </c>
      <c r="M12478">
        <v>1</v>
      </c>
      <c r="N12478">
        <f t="shared" si="492"/>
        <v>0</v>
      </c>
      <c r="O12478">
        <f t="shared" si="493"/>
        <v>0</v>
      </c>
      <c r="P12478" t="s">
        <v>12694</v>
      </c>
    </row>
    <row r="12479" spans="2:16" x14ac:dyDescent="0.25">
      <c r="B12479" t="s">
        <v>13823</v>
      </c>
      <c r="C12479" s="119" t="s">
        <v>60</v>
      </c>
      <c r="D12479" t="s">
        <v>11537</v>
      </c>
      <c r="E12479" t="s">
        <v>11530</v>
      </c>
      <c r="F12479" t="s">
        <v>11540</v>
      </c>
      <c r="G12479" t="s">
        <v>61</v>
      </c>
      <c r="H12479" t="s">
        <v>18</v>
      </c>
      <c r="I12479" t="s">
        <v>11541</v>
      </c>
      <c r="J12479">
        <v>2019</v>
      </c>
      <c r="K12479">
        <v>907.7</v>
      </c>
      <c r="L12479">
        <v>29</v>
      </c>
      <c r="M12479">
        <v>1</v>
      </c>
      <c r="N12479">
        <f t="shared" si="492"/>
        <v>0</v>
      </c>
      <c r="O12479">
        <f t="shared" si="493"/>
        <v>0</v>
      </c>
      <c r="P12479" t="s">
        <v>12694</v>
      </c>
    </row>
    <row r="12480" spans="2:16" x14ac:dyDescent="0.25">
      <c r="B12480" t="s">
        <v>13824</v>
      </c>
      <c r="C12480" s="119" t="s">
        <v>60</v>
      </c>
      <c r="D12480" t="s">
        <v>11537</v>
      </c>
      <c r="E12480" t="s">
        <v>11530</v>
      </c>
      <c r="F12480" t="s">
        <v>11540</v>
      </c>
      <c r="G12480" t="s">
        <v>61</v>
      </c>
      <c r="H12480" t="s">
        <v>18</v>
      </c>
      <c r="I12480" t="s">
        <v>11541</v>
      </c>
      <c r="J12480">
        <v>2019</v>
      </c>
      <c r="K12480">
        <v>701.66</v>
      </c>
      <c r="L12480">
        <v>32</v>
      </c>
      <c r="M12480">
        <v>1</v>
      </c>
      <c r="N12480">
        <f t="shared" si="492"/>
        <v>0</v>
      </c>
      <c r="O12480">
        <f t="shared" si="493"/>
        <v>0</v>
      </c>
      <c r="P12480" t="s">
        <v>12694</v>
      </c>
    </row>
    <row r="12481" spans="2:16" x14ac:dyDescent="0.25">
      <c r="B12481" t="s">
        <v>13825</v>
      </c>
      <c r="C12481" s="119" t="s">
        <v>60</v>
      </c>
      <c r="D12481" t="s">
        <v>11537</v>
      </c>
      <c r="E12481" t="s">
        <v>11530</v>
      </c>
      <c r="F12481" t="s">
        <v>11540</v>
      </c>
      <c r="G12481" t="s">
        <v>61</v>
      </c>
      <c r="H12481" t="s">
        <v>18</v>
      </c>
      <c r="I12481" t="s">
        <v>11541</v>
      </c>
      <c r="J12481">
        <v>2019</v>
      </c>
      <c r="K12481">
        <v>701.86</v>
      </c>
      <c r="L12481">
        <v>33</v>
      </c>
      <c r="M12481">
        <v>1</v>
      </c>
      <c r="N12481">
        <f t="shared" si="492"/>
        <v>0</v>
      </c>
      <c r="O12481">
        <f t="shared" si="493"/>
        <v>0</v>
      </c>
      <c r="P12481" t="s">
        <v>12694</v>
      </c>
    </row>
    <row r="12482" spans="2:16" x14ac:dyDescent="0.25">
      <c r="B12482" t="s">
        <v>13826</v>
      </c>
      <c r="C12482" s="119" t="s">
        <v>60</v>
      </c>
      <c r="D12482" t="s">
        <v>11539</v>
      </c>
      <c r="E12482" t="s">
        <v>11530</v>
      </c>
      <c r="F12482" t="s">
        <v>11540</v>
      </c>
      <c r="G12482" t="s">
        <v>61</v>
      </c>
      <c r="H12482" t="s">
        <v>18</v>
      </c>
      <c r="I12482" t="s">
        <v>11541</v>
      </c>
      <c r="J12482">
        <v>2019</v>
      </c>
      <c r="K12482">
        <v>688.55</v>
      </c>
      <c r="L12482">
        <v>36</v>
      </c>
      <c r="M12482">
        <v>1</v>
      </c>
      <c r="N12482">
        <f t="shared" si="492"/>
        <v>0</v>
      </c>
      <c r="O12482">
        <f t="shared" si="493"/>
        <v>0</v>
      </c>
      <c r="P12482" t="s">
        <v>12694</v>
      </c>
    </row>
    <row r="12483" spans="2:16" x14ac:dyDescent="0.25">
      <c r="B12483" t="s">
        <v>13827</v>
      </c>
      <c r="C12483" s="119" t="s">
        <v>60</v>
      </c>
      <c r="D12483" t="s">
        <v>11539</v>
      </c>
      <c r="E12483" t="s">
        <v>11530</v>
      </c>
      <c r="F12483" t="s">
        <v>11540</v>
      </c>
      <c r="G12483" t="s">
        <v>61</v>
      </c>
      <c r="H12483" t="s">
        <v>18</v>
      </c>
      <c r="I12483" t="s">
        <v>11541</v>
      </c>
      <c r="J12483">
        <v>2019</v>
      </c>
      <c r="K12483">
        <v>687.99</v>
      </c>
      <c r="L12483">
        <v>33</v>
      </c>
      <c r="M12483">
        <v>1</v>
      </c>
      <c r="N12483">
        <f t="shared" si="492"/>
        <v>0</v>
      </c>
      <c r="O12483">
        <f t="shared" si="493"/>
        <v>0</v>
      </c>
      <c r="P12483" t="s">
        <v>12694</v>
      </c>
    </row>
    <row r="12484" spans="2:16" x14ac:dyDescent="0.25">
      <c r="B12484" t="s">
        <v>13828</v>
      </c>
      <c r="C12484" s="119" t="s">
        <v>60</v>
      </c>
      <c r="D12484" t="s">
        <v>11550</v>
      </c>
      <c r="E12484" t="s">
        <v>11530</v>
      </c>
      <c r="F12484" t="s">
        <v>11540</v>
      </c>
      <c r="G12484" t="s">
        <v>61</v>
      </c>
      <c r="H12484" t="s">
        <v>18</v>
      </c>
      <c r="I12484" t="s">
        <v>11533</v>
      </c>
      <c r="J12484">
        <v>2019</v>
      </c>
      <c r="K12484">
        <v>664.43</v>
      </c>
      <c r="L12484">
        <v>37</v>
      </c>
      <c r="M12484">
        <v>1</v>
      </c>
      <c r="N12484">
        <f t="shared" si="492"/>
        <v>0</v>
      </c>
      <c r="O12484">
        <f t="shared" si="493"/>
        <v>0</v>
      </c>
      <c r="P12484" t="s">
        <v>12693</v>
      </c>
    </row>
    <row r="12485" spans="2:16" x14ac:dyDescent="0.25">
      <c r="B12485" t="s">
        <v>13829</v>
      </c>
      <c r="C12485" s="119" t="s">
        <v>60</v>
      </c>
      <c r="D12485" t="s">
        <v>11537</v>
      </c>
      <c r="E12485" t="s">
        <v>11530</v>
      </c>
      <c r="F12485" t="s">
        <v>11540</v>
      </c>
      <c r="G12485" t="s">
        <v>61</v>
      </c>
      <c r="H12485" t="s">
        <v>18</v>
      </c>
      <c r="I12485" t="s">
        <v>11541</v>
      </c>
      <c r="J12485">
        <v>2019</v>
      </c>
      <c r="K12485">
        <v>904.83</v>
      </c>
      <c r="L12485">
        <v>30</v>
      </c>
      <c r="M12485">
        <v>1</v>
      </c>
      <c r="N12485">
        <f t="shared" si="492"/>
        <v>0</v>
      </c>
      <c r="O12485">
        <f t="shared" si="493"/>
        <v>0</v>
      </c>
      <c r="P12485" t="s">
        <v>12694</v>
      </c>
    </row>
    <row r="12486" spans="2:16" x14ac:dyDescent="0.25">
      <c r="B12486" t="s">
        <v>13830</v>
      </c>
      <c r="C12486" s="119" t="s">
        <v>60</v>
      </c>
      <c r="D12486" t="s">
        <v>11537</v>
      </c>
      <c r="E12486" t="s">
        <v>11530</v>
      </c>
      <c r="F12486" t="s">
        <v>11540</v>
      </c>
      <c r="G12486" t="s">
        <v>61</v>
      </c>
      <c r="H12486" t="s">
        <v>18</v>
      </c>
      <c r="I12486" t="s">
        <v>11541</v>
      </c>
      <c r="J12486">
        <v>2019</v>
      </c>
      <c r="K12486">
        <v>685.71</v>
      </c>
      <c r="L12486">
        <v>21</v>
      </c>
      <c r="M12486">
        <v>1</v>
      </c>
      <c r="N12486">
        <f t="shared" si="492"/>
        <v>0</v>
      </c>
      <c r="O12486">
        <f t="shared" si="493"/>
        <v>0</v>
      </c>
      <c r="P12486" t="s">
        <v>12693</v>
      </c>
    </row>
    <row r="12487" spans="2:16" x14ac:dyDescent="0.25">
      <c r="B12487" t="s">
        <v>13831</v>
      </c>
      <c r="C12487" s="119" t="s">
        <v>60</v>
      </c>
      <c r="D12487" t="s">
        <v>11537</v>
      </c>
      <c r="E12487" t="s">
        <v>11530</v>
      </c>
      <c r="F12487" t="s">
        <v>11540</v>
      </c>
      <c r="G12487" t="s">
        <v>61</v>
      </c>
      <c r="H12487" t="s">
        <v>18</v>
      </c>
      <c r="I12487" t="s">
        <v>11541</v>
      </c>
      <c r="J12487">
        <v>2019</v>
      </c>
      <c r="K12487">
        <v>906</v>
      </c>
      <c r="L12487">
        <v>20</v>
      </c>
      <c r="M12487">
        <v>1</v>
      </c>
      <c r="N12487">
        <f t="shared" si="492"/>
        <v>0</v>
      </c>
      <c r="O12487">
        <f t="shared" si="493"/>
        <v>0</v>
      </c>
      <c r="P12487" t="s">
        <v>12693</v>
      </c>
    </row>
    <row r="12488" spans="2:16" x14ac:dyDescent="0.25">
      <c r="B12488" t="s">
        <v>13832</v>
      </c>
      <c r="C12488" s="119" t="s">
        <v>60</v>
      </c>
      <c r="D12488" t="s">
        <v>11537</v>
      </c>
      <c r="E12488" t="s">
        <v>11530</v>
      </c>
      <c r="F12488" t="s">
        <v>11540</v>
      </c>
      <c r="G12488" t="s">
        <v>61</v>
      </c>
      <c r="H12488" t="s">
        <v>18</v>
      </c>
      <c r="I12488" t="s">
        <v>11541</v>
      </c>
      <c r="J12488">
        <v>2019</v>
      </c>
      <c r="K12488">
        <v>906</v>
      </c>
      <c r="L12488">
        <v>20</v>
      </c>
      <c r="M12488">
        <v>1</v>
      </c>
      <c r="N12488">
        <f t="shared" si="492"/>
        <v>0</v>
      </c>
      <c r="O12488">
        <f t="shared" si="493"/>
        <v>0</v>
      </c>
      <c r="P12488" t="s">
        <v>12693</v>
      </c>
    </row>
    <row r="12489" spans="2:16" x14ac:dyDescent="0.25">
      <c r="B12489" t="s">
        <v>13833</v>
      </c>
      <c r="C12489" s="119" t="s">
        <v>60</v>
      </c>
      <c r="D12489" t="s">
        <v>11537</v>
      </c>
      <c r="E12489" t="s">
        <v>11530</v>
      </c>
      <c r="F12489" t="s">
        <v>11540</v>
      </c>
      <c r="G12489" t="s">
        <v>61</v>
      </c>
      <c r="H12489" t="s">
        <v>18</v>
      </c>
      <c r="I12489" t="s">
        <v>11541</v>
      </c>
      <c r="J12489">
        <v>2019</v>
      </c>
      <c r="K12489">
        <v>1246.8499999999999</v>
      </c>
      <c r="L12489">
        <v>24</v>
      </c>
      <c r="M12489">
        <v>1</v>
      </c>
      <c r="N12489">
        <f t="shared" si="492"/>
        <v>0</v>
      </c>
      <c r="O12489">
        <f t="shared" si="493"/>
        <v>0</v>
      </c>
      <c r="P12489" t="s">
        <v>12693</v>
      </c>
    </row>
    <row r="12490" spans="2:16" x14ac:dyDescent="0.25">
      <c r="B12490" t="s">
        <v>13834</v>
      </c>
      <c r="C12490" s="119" t="s">
        <v>60</v>
      </c>
      <c r="D12490" t="s">
        <v>11537</v>
      </c>
      <c r="E12490" t="s">
        <v>11530</v>
      </c>
      <c r="F12490" t="s">
        <v>11540</v>
      </c>
      <c r="G12490" t="s">
        <v>61</v>
      </c>
      <c r="H12490" t="s">
        <v>18</v>
      </c>
      <c r="I12490" t="s">
        <v>11541</v>
      </c>
      <c r="J12490">
        <v>2019</v>
      </c>
      <c r="K12490">
        <v>653.72</v>
      </c>
      <c r="L12490">
        <v>24</v>
      </c>
      <c r="M12490">
        <v>1</v>
      </c>
      <c r="N12490">
        <f t="shared" si="492"/>
        <v>0</v>
      </c>
      <c r="O12490">
        <f t="shared" si="493"/>
        <v>0</v>
      </c>
      <c r="P12490" t="s">
        <v>12693</v>
      </c>
    </row>
    <row r="12491" spans="2:16" x14ac:dyDescent="0.25">
      <c r="B12491" t="s">
        <v>13835</v>
      </c>
      <c r="C12491" s="119" t="s">
        <v>60</v>
      </c>
      <c r="D12491" t="s">
        <v>11537</v>
      </c>
      <c r="E12491" t="s">
        <v>11530</v>
      </c>
      <c r="F12491" t="s">
        <v>11540</v>
      </c>
      <c r="G12491" t="s">
        <v>61</v>
      </c>
      <c r="H12491" t="s">
        <v>18</v>
      </c>
      <c r="I12491" t="s">
        <v>11541</v>
      </c>
      <c r="J12491">
        <v>2019</v>
      </c>
      <c r="K12491">
        <v>872.76</v>
      </c>
      <c r="L12491">
        <v>22</v>
      </c>
      <c r="M12491">
        <v>1</v>
      </c>
      <c r="N12491">
        <f t="shared" si="492"/>
        <v>0</v>
      </c>
      <c r="O12491">
        <f t="shared" si="493"/>
        <v>0</v>
      </c>
      <c r="P12491" t="s">
        <v>12693</v>
      </c>
    </row>
    <row r="12492" spans="2:16" x14ac:dyDescent="0.25">
      <c r="B12492" t="s">
        <v>13836</v>
      </c>
      <c r="C12492" s="119" t="s">
        <v>60</v>
      </c>
      <c r="D12492" t="s">
        <v>11537</v>
      </c>
      <c r="E12492" t="s">
        <v>11530</v>
      </c>
      <c r="F12492" t="s">
        <v>11540</v>
      </c>
      <c r="G12492" t="s">
        <v>61</v>
      </c>
      <c r="H12492" t="s">
        <v>18</v>
      </c>
      <c r="I12492" t="s">
        <v>11541</v>
      </c>
      <c r="J12492">
        <v>2019</v>
      </c>
      <c r="K12492">
        <v>685.52</v>
      </c>
      <c r="L12492">
        <v>20</v>
      </c>
      <c r="M12492">
        <v>1</v>
      </c>
      <c r="N12492">
        <f t="shared" si="492"/>
        <v>0</v>
      </c>
      <c r="O12492">
        <f t="shared" si="493"/>
        <v>0</v>
      </c>
      <c r="P12492" t="s">
        <v>12693</v>
      </c>
    </row>
    <row r="12493" spans="2:16" x14ac:dyDescent="0.25">
      <c r="B12493" t="s">
        <v>13837</v>
      </c>
      <c r="C12493" s="119" t="s">
        <v>60</v>
      </c>
      <c r="D12493" t="s">
        <v>11550</v>
      </c>
      <c r="E12493" t="s">
        <v>11530</v>
      </c>
      <c r="F12493" t="s">
        <v>11540</v>
      </c>
      <c r="G12493" t="s">
        <v>61</v>
      </c>
      <c r="H12493" t="s">
        <v>18</v>
      </c>
      <c r="I12493" t="s">
        <v>11541</v>
      </c>
      <c r="J12493">
        <v>2019</v>
      </c>
      <c r="K12493">
        <v>771.66</v>
      </c>
      <c r="L12493">
        <v>105</v>
      </c>
      <c r="M12493">
        <v>1</v>
      </c>
      <c r="N12493">
        <f t="shared" si="492"/>
        <v>0</v>
      </c>
      <c r="O12493">
        <f t="shared" si="493"/>
        <v>0</v>
      </c>
      <c r="P12493" t="s">
        <v>12694</v>
      </c>
    </row>
    <row r="12494" spans="2:16" x14ac:dyDescent="0.25">
      <c r="B12494" t="s">
        <v>13838</v>
      </c>
      <c r="C12494" s="119" t="s">
        <v>60</v>
      </c>
      <c r="D12494" t="s">
        <v>11537</v>
      </c>
      <c r="E12494" t="s">
        <v>11530</v>
      </c>
      <c r="F12494" t="s">
        <v>11540</v>
      </c>
      <c r="G12494" t="s">
        <v>61</v>
      </c>
      <c r="H12494" t="s">
        <v>18</v>
      </c>
      <c r="I12494" t="s">
        <v>11541</v>
      </c>
      <c r="J12494">
        <v>2019</v>
      </c>
      <c r="K12494">
        <v>654.86</v>
      </c>
      <c r="L12494">
        <v>30</v>
      </c>
      <c r="M12494">
        <v>1</v>
      </c>
      <c r="N12494">
        <f t="shared" si="492"/>
        <v>0</v>
      </c>
      <c r="O12494">
        <f t="shared" si="493"/>
        <v>0</v>
      </c>
      <c r="P12494" t="s">
        <v>12694</v>
      </c>
    </row>
    <row r="12495" spans="2:16" x14ac:dyDescent="0.25">
      <c r="B12495" t="s">
        <v>13839</v>
      </c>
      <c r="C12495" s="119" t="s">
        <v>60</v>
      </c>
      <c r="D12495" t="s">
        <v>11537</v>
      </c>
      <c r="E12495" t="s">
        <v>11530</v>
      </c>
      <c r="F12495" t="s">
        <v>11540</v>
      </c>
      <c r="G12495" t="s">
        <v>61</v>
      </c>
      <c r="H12495" t="s">
        <v>18</v>
      </c>
      <c r="I12495" t="s">
        <v>11541</v>
      </c>
      <c r="J12495">
        <v>2019</v>
      </c>
      <c r="K12495">
        <v>653.15</v>
      </c>
      <c r="L12495">
        <v>21</v>
      </c>
      <c r="M12495">
        <v>1</v>
      </c>
      <c r="N12495">
        <f t="shared" si="492"/>
        <v>0</v>
      </c>
      <c r="O12495">
        <f t="shared" si="493"/>
        <v>0</v>
      </c>
      <c r="P12495" t="s">
        <v>12693</v>
      </c>
    </row>
    <row r="12496" spans="2:16" x14ac:dyDescent="0.25">
      <c r="B12496" t="s">
        <v>13840</v>
      </c>
      <c r="C12496" s="119" t="s">
        <v>60</v>
      </c>
      <c r="D12496" t="s">
        <v>11537</v>
      </c>
      <c r="E12496" t="s">
        <v>11530</v>
      </c>
      <c r="F12496" t="s">
        <v>11540</v>
      </c>
      <c r="G12496" t="s">
        <v>61</v>
      </c>
      <c r="H12496" t="s">
        <v>18</v>
      </c>
      <c r="I12496" t="s">
        <v>11541</v>
      </c>
      <c r="J12496">
        <v>2019</v>
      </c>
      <c r="K12496">
        <v>653.72</v>
      </c>
      <c r="L12496">
        <v>24</v>
      </c>
      <c r="M12496">
        <v>1</v>
      </c>
      <c r="N12496">
        <f t="shared" si="492"/>
        <v>0</v>
      </c>
      <c r="O12496">
        <f t="shared" si="493"/>
        <v>0</v>
      </c>
      <c r="P12496" t="s">
        <v>12694</v>
      </c>
    </row>
    <row r="12497" spans="2:16" x14ac:dyDescent="0.25">
      <c r="B12497" t="s">
        <v>13841</v>
      </c>
      <c r="C12497" s="119" t="s">
        <v>60</v>
      </c>
      <c r="D12497" t="s">
        <v>11537</v>
      </c>
      <c r="E12497" t="s">
        <v>11530</v>
      </c>
      <c r="F12497" t="s">
        <v>11540</v>
      </c>
      <c r="G12497" t="s">
        <v>61</v>
      </c>
      <c r="H12497" t="s">
        <v>18</v>
      </c>
      <c r="I12497" t="s">
        <v>11541</v>
      </c>
      <c r="J12497">
        <v>2019</v>
      </c>
      <c r="K12497">
        <v>653.53</v>
      </c>
      <c r="L12497">
        <v>23</v>
      </c>
      <c r="M12497">
        <v>1</v>
      </c>
      <c r="N12497">
        <f t="shared" si="492"/>
        <v>0</v>
      </c>
      <c r="O12497">
        <f t="shared" si="493"/>
        <v>0</v>
      </c>
      <c r="P12497" t="s">
        <v>12694</v>
      </c>
    </row>
    <row r="12498" spans="2:16" x14ac:dyDescent="0.25">
      <c r="B12498" t="s">
        <v>13842</v>
      </c>
      <c r="C12498" s="119" t="s">
        <v>60</v>
      </c>
      <c r="D12498" t="s">
        <v>11546</v>
      </c>
      <c r="E12498" t="s">
        <v>11530</v>
      </c>
      <c r="F12498" t="s">
        <v>11540</v>
      </c>
      <c r="G12498" t="s">
        <v>61</v>
      </c>
      <c r="H12498" t="s">
        <v>18</v>
      </c>
      <c r="I12498" t="s">
        <v>11541</v>
      </c>
      <c r="J12498">
        <v>2019</v>
      </c>
      <c r="K12498">
        <v>688.18</v>
      </c>
      <c r="L12498">
        <v>34</v>
      </c>
      <c r="M12498">
        <v>1</v>
      </c>
      <c r="N12498">
        <f t="shared" ref="N12498:N12561" si="494">IF(K12498&lt;100,1,0)</f>
        <v>0</v>
      </c>
      <c r="O12498">
        <f t="shared" ref="O12498:O12561" si="495">IF(OR(L12498="",L12498&lt;=0),1,0)</f>
        <v>0</v>
      </c>
      <c r="P12498" t="s">
        <v>12693</v>
      </c>
    </row>
    <row r="12499" spans="2:16" x14ac:dyDescent="0.25">
      <c r="B12499" t="s">
        <v>13843</v>
      </c>
      <c r="C12499" s="119" t="s">
        <v>60</v>
      </c>
      <c r="D12499" t="s">
        <v>11550</v>
      </c>
      <c r="E12499" t="s">
        <v>11530</v>
      </c>
      <c r="F12499" t="s">
        <v>11540</v>
      </c>
      <c r="G12499" t="s">
        <v>61</v>
      </c>
      <c r="H12499" t="s">
        <v>18</v>
      </c>
      <c r="I12499" t="s">
        <v>11541</v>
      </c>
      <c r="J12499">
        <v>2019</v>
      </c>
      <c r="K12499">
        <v>654.86</v>
      </c>
      <c r="L12499">
        <v>30</v>
      </c>
      <c r="M12499">
        <v>1</v>
      </c>
      <c r="N12499">
        <f t="shared" si="494"/>
        <v>0</v>
      </c>
      <c r="O12499">
        <f t="shared" si="495"/>
        <v>0</v>
      </c>
      <c r="P12499" t="s">
        <v>12694</v>
      </c>
    </row>
    <row r="12500" spans="2:16" x14ac:dyDescent="0.25">
      <c r="B12500" t="s">
        <v>13844</v>
      </c>
      <c r="C12500" s="119" t="s">
        <v>60</v>
      </c>
      <c r="D12500" t="s">
        <v>11550</v>
      </c>
      <c r="E12500" t="s">
        <v>11530</v>
      </c>
      <c r="F12500" t="s">
        <v>11540</v>
      </c>
      <c r="G12500" t="s">
        <v>61</v>
      </c>
      <c r="H12500" t="s">
        <v>18</v>
      </c>
      <c r="I12500" t="s">
        <v>11541</v>
      </c>
      <c r="J12500">
        <v>2019</v>
      </c>
      <c r="K12500">
        <v>687.61</v>
      </c>
      <c r="L12500">
        <v>31</v>
      </c>
      <c r="M12500">
        <v>1</v>
      </c>
      <c r="N12500">
        <f t="shared" si="494"/>
        <v>0</v>
      </c>
      <c r="O12500">
        <f t="shared" si="495"/>
        <v>0</v>
      </c>
      <c r="P12500" t="s">
        <v>12694</v>
      </c>
    </row>
    <row r="12501" spans="2:16" x14ac:dyDescent="0.25">
      <c r="B12501" t="s">
        <v>13845</v>
      </c>
      <c r="C12501" s="119" t="s">
        <v>60</v>
      </c>
      <c r="D12501" t="s">
        <v>11550</v>
      </c>
      <c r="E12501" t="s">
        <v>11530</v>
      </c>
      <c r="F12501" t="s">
        <v>11540</v>
      </c>
      <c r="G12501" t="s">
        <v>61</v>
      </c>
      <c r="H12501" t="s">
        <v>18</v>
      </c>
      <c r="I12501" t="s">
        <v>11541</v>
      </c>
      <c r="J12501">
        <v>2019</v>
      </c>
      <c r="K12501">
        <v>654.86</v>
      </c>
      <c r="L12501">
        <v>30</v>
      </c>
      <c r="M12501">
        <v>1</v>
      </c>
      <c r="N12501">
        <f t="shared" si="494"/>
        <v>0</v>
      </c>
      <c r="O12501">
        <f t="shared" si="495"/>
        <v>0</v>
      </c>
      <c r="P12501" t="s">
        <v>12694</v>
      </c>
    </row>
    <row r="12502" spans="2:16" x14ac:dyDescent="0.25">
      <c r="B12502" t="s">
        <v>13846</v>
      </c>
      <c r="C12502" s="119" t="s">
        <v>60</v>
      </c>
      <c r="D12502" t="s">
        <v>11550</v>
      </c>
      <c r="E12502" t="s">
        <v>11530</v>
      </c>
      <c r="F12502" t="s">
        <v>11540</v>
      </c>
      <c r="G12502" t="s">
        <v>61</v>
      </c>
      <c r="H12502" t="s">
        <v>18</v>
      </c>
      <c r="I12502" t="s">
        <v>11541</v>
      </c>
      <c r="J12502">
        <v>2019</v>
      </c>
      <c r="K12502">
        <v>655.04999999999995</v>
      </c>
      <c r="L12502">
        <v>31</v>
      </c>
      <c r="M12502">
        <v>1</v>
      </c>
      <c r="N12502">
        <f t="shared" si="494"/>
        <v>0</v>
      </c>
      <c r="O12502">
        <f t="shared" si="495"/>
        <v>0</v>
      </c>
      <c r="P12502" t="s">
        <v>12694</v>
      </c>
    </row>
    <row r="12503" spans="2:16" x14ac:dyDescent="0.25">
      <c r="B12503" t="s">
        <v>13847</v>
      </c>
      <c r="C12503" s="119" t="s">
        <v>60</v>
      </c>
      <c r="D12503" t="s">
        <v>11550</v>
      </c>
      <c r="E12503" t="s">
        <v>11530</v>
      </c>
      <c r="F12503" t="s">
        <v>11540</v>
      </c>
      <c r="G12503" t="s">
        <v>61</v>
      </c>
      <c r="H12503" t="s">
        <v>18</v>
      </c>
      <c r="I12503" t="s">
        <v>11541</v>
      </c>
      <c r="J12503">
        <v>2019</v>
      </c>
      <c r="K12503">
        <v>655.04999999999995</v>
      </c>
      <c r="L12503">
        <v>31</v>
      </c>
      <c r="M12503">
        <v>1</v>
      </c>
      <c r="N12503">
        <f t="shared" si="494"/>
        <v>0</v>
      </c>
      <c r="O12503">
        <f t="shared" si="495"/>
        <v>0</v>
      </c>
      <c r="P12503" t="s">
        <v>12694</v>
      </c>
    </row>
    <row r="12504" spans="2:16" x14ac:dyDescent="0.25">
      <c r="B12504" t="s">
        <v>13848</v>
      </c>
      <c r="C12504" s="119" t="s">
        <v>60</v>
      </c>
      <c r="D12504" t="s">
        <v>11550</v>
      </c>
      <c r="E12504" t="s">
        <v>11530</v>
      </c>
      <c r="F12504" t="s">
        <v>11540</v>
      </c>
      <c r="G12504" t="s">
        <v>61</v>
      </c>
      <c r="H12504" t="s">
        <v>18</v>
      </c>
      <c r="I12504" t="s">
        <v>11541</v>
      </c>
      <c r="J12504">
        <v>2019</v>
      </c>
      <c r="K12504">
        <v>687.61</v>
      </c>
      <c r="L12504">
        <v>31</v>
      </c>
      <c r="M12504">
        <v>1</v>
      </c>
      <c r="N12504">
        <f t="shared" si="494"/>
        <v>0</v>
      </c>
      <c r="O12504">
        <f t="shared" si="495"/>
        <v>0</v>
      </c>
      <c r="P12504" t="s">
        <v>12694</v>
      </c>
    </row>
    <row r="12505" spans="2:16" x14ac:dyDescent="0.25">
      <c r="B12505" t="s">
        <v>13849</v>
      </c>
      <c r="C12505" s="119" t="s">
        <v>60</v>
      </c>
      <c r="D12505" t="s">
        <v>11550</v>
      </c>
      <c r="E12505" t="s">
        <v>11530</v>
      </c>
      <c r="F12505" t="s">
        <v>11540</v>
      </c>
      <c r="G12505" t="s">
        <v>61</v>
      </c>
      <c r="H12505" t="s">
        <v>18</v>
      </c>
      <c r="I12505" t="s">
        <v>11541</v>
      </c>
      <c r="J12505">
        <v>2019</v>
      </c>
      <c r="K12505">
        <v>687.8</v>
      </c>
      <c r="L12505">
        <v>32</v>
      </c>
      <c r="M12505">
        <v>1</v>
      </c>
      <c r="N12505">
        <f t="shared" si="494"/>
        <v>0</v>
      </c>
      <c r="O12505">
        <f t="shared" si="495"/>
        <v>0</v>
      </c>
      <c r="P12505" t="s">
        <v>12694</v>
      </c>
    </row>
    <row r="12506" spans="2:16" x14ac:dyDescent="0.25">
      <c r="B12506" t="s">
        <v>13850</v>
      </c>
      <c r="C12506" s="119" t="s">
        <v>60</v>
      </c>
      <c r="D12506" t="s">
        <v>11537</v>
      </c>
      <c r="E12506" t="s">
        <v>11530</v>
      </c>
      <c r="F12506" t="s">
        <v>11540</v>
      </c>
      <c r="G12506" t="s">
        <v>61</v>
      </c>
      <c r="H12506" t="s">
        <v>18</v>
      </c>
      <c r="I12506" t="s">
        <v>11541</v>
      </c>
      <c r="J12506">
        <v>2019</v>
      </c>
      <c r="K12506">
        <v>681.31</v>
      </c>
      <c r="L12506">
        <v>21</v>
      </c>
      <c r="M12506">
        <v>1</v>
      </c>
      <c r="N12506">
        <f t="shared" si="494"/>
        <v>0</v>
      </c>
      <c r="O12506">
        <f t="shared" si="495"/>
        <v>0</v>
      </c>
      <c r="P12506" t="s">
        <v>12694</v>
      </c>
    </row>
    <row r="12507" spans="2:16" x14ac:dyDescent="0.25">
      <c r="B12507" t="s">
        <v>13851</v>
      </c>
      <c r="C12507" s="119" t="s">
        <v>60</v>
      </c>
      <c r="D12507" t="s">
        <v>11550</v>
      </c>
      <c r="E12507" t="s">
        <v>11530</v>
      </c>
      <c r="F12507" t="s">
        <v>11540</v>
      </c>
      <c r="G12507" t="s">
        <v>61</v>
      </c>
      <c r="H12507" t="s">
        <v>18</v>
      </c>
      <c r="I12507" t="s">
        <v>11541</v>
      </c>
      <c r="J12507">
        <v>2019</v>
      </c>
      <c r="K12507">
        <v>654.86</v>
      </c>
      <c r="L12507">
        <v>30</v>
      </c>
      <c r="M12507">
        <v>1</v>
      </c>
      <c r="N12507">
        <f t="shared" si="494"/>
        <v>0</v>
      </c>
      <c r="O12507">
        <f t="shared" si="495"/>
        <v>0</v>
      </c>
      <c r="P12507" t="s">
        <v>12694</v>
      </c>
    </row>
    <row r="12508" spans="2:16" x14ac:dyDescent="0.25">
      <c r="B12508" t="s">
        <v>13852</v>
      </c>
      <c r="C12508" s="119" t="s">
        <v>60</v>
      </c>
      <c r="D12508" t="s">
        <v>11550</v>
      </c>
      <c r="E12508" t="s">
        <v>11530</v>
      </c>
      <c r="F12508" t="s">
        <v>11540</v>
      </c>
      <c r="G12508" t="s">
        <v>61</v>
      </c>
      <c r="H12508" t="s">
        <v>18</v>
      </c>
      <c r="I12508" t="s">
        <v>11541</v>
      </c>
      <c r="J12508">
        <v>2019</v>
      </c>
      <c r="K12508">
        <v>687.42</v>
      </c>
      <c r="L12508">
        <v>30</v>
      </c>
      <c r="M12508">
        <v>1</v>
      </c>
      <c r="N12508">
        <f t="shared" si="494"/>
        <v>0</v>
      </c>
      <c r="O12508">
        <f t="shared" si="495"/>
        <v>0</v>
      </c>
      <c r="P12508" t="s">
        <v>12694</v>
      </c>
    </row>
    <row r="12509" spans="2:16" x14ac:dyDescent="0.25">
      <c r="B12509" t="s">
        <v>13853</v>
      </c>
      <c r="C12509" s="119" t="s">
        <v>60</v>
      </c>
      <c r="D12509" t="s">
        <v>11550</v>
      </c>
      <c r="E12509" t="s">
        <v>11530</v>
      </c>
      <c r="F12509" t="s">
        <v>11540</v>
      </c>
      <c r="G12509" t="s">
        <v>61</v>
      </c>
      <c r="H12509" t="s">
        <v>18</v>
      </c>
      <c r="I12509" t="s">
        <v>11541</v>
      </c>
      <c r="J12509">
        <v>2019</v>
      </c>
      <c r="K12509">
        <v>687.61</v>
      </c>
      <c r="L12509">
        <v>31</v>
      </c>
      <c r="M12509">
        <v>1</v>
      </c>
      <c r="N12509">
        <f t="shared" si="494"/>
        <v>0</v>
      </c>
      <c r="O12509">
        <f t="shared" si="495"/>
        <v>0</v>
      </c>
      <c r="P12509" t="s">
        <v>12694</v>
      </c>
    </row>
    <row r="12510" spans="2:16" x14ac:dyDescent="0.25">
      <c r="B12510" t="s">
        <v>13854</v>
      </c>
      <c r="C12510" s="119" t="s">
        <v>60</v>
      </c>
      <c r="D12510" t="s">
        <v>11550</v>
      </c>
      <c r="E12510" t="s">
        <v>11530</v>
      </c>
      <c r="F12510" t="s">
        <v>11540</v>
      </c>
      <c r="G12510" t="s">
        <v>61</v>
      </c>
      <c r="H12510" t="s">
        <v>18</v>
      </c>
      <c r="I12510" t="s">
        <v>11541</v>
      </c>
      <c r="J12510">
        <v>2019</v>
      </c>
      <c r="K12510">
        <v>687.61</v>
      </c>
      <c r="L12510">
        <v>31</v>
      </c>
      <c r="M12510">
        <v>1</v>
      </c>
      <c r="N12510">
        <f t="shared" si="494"/>
        <v>0</v>
      </c>
      <c r="O12510">
        <f t="shared" si="495"/>
        <v>0</v>
      </c>
      <c r="P12510" t="s">
        <v>12694</v>
      </c>
    </row>
    <row r="12511" spans="2:16" x14ac:dyDescent="0.25">
      <c r="B12511" t="s">
        <v>13855</v>
      </c>
      <c r="C12511" s="119" t="s">
        <v>60</v>
      </c>
      <c r="D12511" t="s">
        <v>11550</v>
      </c>
      <c r="E12511" t="s">
        <v>11530</v>
      </c>
      <c r="F12511" t="s">
        <v>11540</v>
      </c>
      <c r="G12511" t="s">
        <v>61</v>
      </c>
      <c r="H12511" t="s">
        <v>18</v>
      </c>
      <c r="I12511" t="s">
        <v>11541</v>
      </c>
      <c r="J12511">
        <v>2019</v>
      </c>
      <c r="K12511">
        <v>654.86</v>
      </c>
      <c r="L12511">
        <v>30</v>
      </c>
      <c r="M12511">
        <v>1</v>
      </c>
      <c r="N12511">
        <f t="shared" si="494"/>
        <v>0</v>
      </c>
      <c r="O12511">
        <f t="shared" si="495"/>
        <v>0</v>
      </c>
      <c r="P12511" t="s">
        <v>12694</v>
      </c>
    </row>
    <row r="12512" spans="2:16" x14ac:dyDescent="0.25">
      <c r="B12512" t="s">
        <v>13856</v>
      </c>
      <c r="C12512" s="119" t="s">
        <v>60</v>
      </c>
      <c r="D12512" t="s">
        <v>11539</v>
      </c>
      <c r="E12512" t="s">
        <v>11530</v>
      </c>
      <c r="F12512" t="s">
        <v>11540</v>
      </c>
      <c r="G12512" t="s">
        <v>61</v>
      </c>
      <c r="H12512" t="s">
        <v>18</v>
      </c>
      <c r="I12512" t="s">
        <v>11541</v>
      </c>
      <c r="J12512">
        <v>2019</v>
      </c>
      <c r="K12512">
        <v>1029.3399999999999</v>
      </c>
      <c r="L12512">
        <v>34</v>
      </c>
      <c r="M12512">
        <v>1</v>
      </c>
      <c r="N12512">
        <f t="shared" si="494"/>
        <v>0</v>
      </c>
      <c r="O12512">
        <f t="shared" si="495"/>
        <v>0</v>
      </c>
      <c r="P12512" t="s">
        <v>12694</v>
      </c>
    </row>
    <row r="12513" spans="2:16" x14ac:dyDescent="0.25">
      <c r="B12513" t="s">
        <v>13857</v>
      </c>
      <c r="C12513" s="119" t="s">
        <v>60</v>
      </c>
      <c r="D12513" t="s">
        <v>11539</v>
      </c>
      <c r="E12513" t="s">
        <v>11530</v>
      </c>
      <c r="F12513" t="s">
        <v>11540</v>
      </c>
      <c r="G12513" t="s">
        <v>61</v>
      </c>
      <c r="H12513" t="s">
        <v>18</v>
      </c>
      <c r="I12513" t="s">
        <v>11541</v>
      </c>
      <c r="J12513">
        <v>2019</v>
      </c>
      <c r="K12513">
        <v>654.48</v>
      </c>
      <c r="L12513">
        <v>28</v>
      </c>
      <c r="M12513">
        <v>1</v>
      </c>
      <c r="N12513">
        <f t="shared" si="494"/>
        <v>0</v>
      </c>
      <c r="O12513">
        <f t="shared" si="495"/>
        <v>0</v>
      </c>
      <c r="P12513" t="s">
        <v>12694</v>
      </c>
    </row>
    <row r="12514" spans="2:16" x14ac:dyDescent="0.25">
      <c r="B12514" t="s">
        <v>13858</v>
      </c>
      <c r="C12514" s="119" t="s">
        <v>60</v>
      </c>
      <c r="D12514" t="s">
        <v>11539</v>
      </c>
      <c r="E12514" t="s">
        <v>11530</v>
      </c>
      <c r="F12514" t="s">
        <v>11540</v>
      </c>
      <c r="G12514" t="s">
        <v>61</v>
      </c>
      <c r="H12514" t="s">
        <v>18</v>
      </c>
      <c r="I12514" t="s">
        <v>11541</v>
      </c>
      <c r="J12514">
        <v>2019</v>
      </c>
      <c r="K12514">
        <v>935.11</v>
      </c>
      <c r="L12514">
        <v>29</v>
      </c>
      <c r="M12514">
        <v>1</v>
      </c>
      <c r="N12514">
        <f t="shared" si="494"/>
        <v>0</v>
      </c>
      <c r="O12514">
        <f t="shared" si="495"/>
        <v>0</v>
      </c>
      <c r="P12514" t="s">
        <v>12694</v>
      </c>
    </row>
    <row r="12515" spans="2:16" x14ac:dyDescent="0.25">
      <c r="B12515" t="s">
        <v>13859</v>
      </c>
      <c r="C12515" s="119" t="s">
        <v>60</v>
      </c>
      <c r="D12515" t="s">
        <v>11539</v>
      </c>
      <c r="E12515" t="s">
        <v>11530</v>
      </c>
      <c r="F12515" t="s">
        <v>11540</v>
      </c>
      <c r="G12515" t="s">
        <v>61</v>
      </c>
      <c r="H12515" t="s">
        <v>18</v>
      </c>
      <c r="I12515" t="s">
        <v>11541</v>
      </c>
      <c r="J12515">
        <v>2019</v>
      </c>
      <c r="K12515">
        <v>687.8</v>
      </c>
      <c r="L12515">
        <v>32</v>
      </c>
      <c r="M12515">
        <v>1</v>
      </c>
      <c r="N12515">
        <f t="shared" si="494"/>
        <v>0</v>
      </c>
      <c r="O12515">
        <f t="shared" si="495"/>
        <v>0</v>
      </c>
      <c r="P12515" t="s">
        <v>12694</v>
      </c>
    </row>
    <row r="12516" spans="2:16" x14ac:dyDescent="0.25">
      <c r="B12516" t="s">
        <v>13860</v>
      </c>
      <c r="C12516" s="119" t="s">
        <v>60</v>
      </c>
      <c r="D12516" t="s">
        <v>11537</v>
      </c>
      <c r="E12516" t="s">
        <v>11530</v>
      </c>
      <c r="F12516" t="s">
        <v>11540</v>
      </c>
      <c r="G12516" t="s">
        <v>61</v>
      </c>
      <c r="H12516" t="s">
        <v>18</v>
      </c>
      <c r="I12516" t="s">
        <v>11541</v>
      </c>
      <c r="J12516">
        <v>2019</v>
      </c>
      <c r="K12516">
        <v>1060.2</v>
      </c>
      <c r="L12516">
        <v>25</v>
      </c>
      <c r="M12516">
        <v>1</v>
      </c>
      <c r="N12516">
        <f t="shared" si="494"/>
        <v>0</v>
      </c>
      <c r="O12516">
        <f t="shared" si="495"/>
        <v>0</v>
      </c>
      <c r="P12516" t="s">
        <v>12694</v>
      </c>
    </row>
    <row r="12517" spans="2:16" x14ac:dyDescent="0.25">
      <c r="B12517" t="s">
        <v>13861</v>
      </c>
      <c r="C12517" s="119" t="s">
        <v>60</v>
      </c>
      <c r="D12517" t="s">
        <v>11537</v>
      </c>
      <c r="E12517" t="s">
        <v>11530</v>
      </c>
      <c r="F12517" t="s">
        <v>11540</v>
      </c>
      <c r="G12517" t="s">
        <v>61</v>
      </c>
      <c r="H12517" t="s">
        <v>18</v>
      </c>
      <c r="I12517" t="s">
        <v>11541</v>
      </c>
      <c r="J12517">
        <v>2019</v>
      </c>
      <c r="K12517">
        <v>654.48</v>
      </c>
      <c r="L12517">
        <v>28</v>
      </c>
      <c r="M12517">
        <v>1</v>
      </c>
      <c r="N12517">
        <f t="shared" si="494"/>
        <v>0</v>
      </c>
      <c r="O12517">
        <f t="shared" si="495"/>
        <v>0</v>
      </c>
      <c r="P12517" t="s">
        <v>12694</v>
      </c>
    </row>
    <row r="12518" spans="2:16" x14ac:dyDescent="0.25">
      <c r="B12518" t="s">
        <v>13862</v>
      </c>
      <c r="C12518" s="119" t="s">
        <v>60</v>
      </c>
      <c r="D12518" t="s">
        <v>11537</v>
      </c>
      <c r="E12518" t="s">
        <v>11530</v>
      </c>
      <c r="F12518" t="s">
        <v>11540</v>
      </c>
      <c r="G12518" t="s">
        <v>61</v>
      </c>
      <c r="H12518" t="s">
        <v>18</v>
      </c>
      <c r="I12518" t="s">
        <v>11541</v>
      </c>
      <c r="J12518">
        <v>2019</v>
      </c>
      <c r="K12518">
        <v>685.75</v>
      </c>
      <c r="L12518">
        <v>29</v>
      </c>
      <c r="M12518">
        <v>1</v>
      </c>
      <c r="N12518">
        <f t="shared" si="494"/>
        <v>0</v>
      </c>
      <c r="O12518">
        <f t="shared" si="495"/>
        <v>0</v>
      </c>
      <c r="P12518" t="s">
        <v>12694</v>
      </c>
    </row>
    <row r="12519" spans="2:16" x14ac:dyDescent="0.25">
      <c r="B12519" t="s">
        <v>13863</v>
      </c>
      <c r="C12519" s="119" t="s">
        <v>60</v>
      </c>
      <c r="D12519" t="s">
        <v>11537</v>
      </c>
      <c r="E12519" t="s">
        <v>11530</v>
      </c>
      <c r="F12519" t="s">
        <v>11540</v>
      </c>
      <c r="G12519" t="s">
        <v>61</v>
      </c>
      <c r="H12519" t="s">
        <v>18</v>
      </c>
      <c r="I12519" t="s">
        <v>11541</v>
      </c>
      <c r="J12519">
        <v>2019</v>
      </c>
      <c r="K12519">
        <v>685.56</v>
      </c>
      <c r="L12519">
        <v>28</v>
      </c>
      <c r="M12519">
        <v>1</v>
      </c>
      <c r="N12519">
        <f t="shared" si="494"/>
        <v>0</v>
      </c>
      <c r="O12519">
        <f t="shared" si="495"/>
        <v>0</v>
      </c>
      <c r="P12519" t="s">
        <v>12694</v>
      </c>
    </row>
    <row r="12520" spans="2:16" x14ac:dyDescent="0.25">
      <c r="B12520" t="s">
        <v>13864</v>
      </c>
      <c r="C12520" s="119" t="s">
        <v>60</v>
      </c>
      <c r="D12520" t="s">
        <v>11537</v>
      </c>
      <c r="E12520" t="s">
        <v>11530</v>
      </c>
      <c r="F12520" t="s">
        <v>11540</v>
      </c>
      <c r="G12520" t="s">
        <v>61</v>
      </c>
      <c r="H12520" t="s">
        <v>18</v>
      </c>
      <c r="I12520" t="s">
        <v>11541</v>
      </c>
      <c r="J12520">
        <v>2019</v>
      </c>
      <c r="K12520">
        <v>685.37</v>
      </c>
      <c r="L12520">
        <v>27</v>
      </c>
      <c r="M12520">
        <v>1</v>
      </c>
      <c r="N12520">
        <f t="shared" si="494"/>
        <v>0</v>
      </c>
      <c r="O12520">
        <f t="shared" si="495"/>
        <v>0</v>
      </c>
      <c r="P12520" t="s">
        <v>12694</v>
      </c>
    </row>
    <row r="12521" spans="2:16" x14ac:dyDescent="0.25">
      <c r="B12521" t="s">
        <v>13865</v>
      </c>
      <c r="C12521" s="119" t="s">
        <v>60</v>
      </c>
      <c r="D12521" t="s">
        <v>11537</v>
      </c>
      <c r="E12521" t="s">
        <v>11530</v>
      </c>
      <c r="F12521" t="s">
        <v>11540</v>
      </c>
      <c r="G12521" t="s">
        <v>61</v>
      </c>
      <c r="H12521" t="s">
        <v>18</v>
      </c>
      <c r="I12521" t="s">
        <v>11541</v>
      </c>
      <c r="J12521">
        <v>2019</v>
      </c>
      <c r="K12521">
        <v>652.30999999999995</v>
      </c>
      <c r="L12521">
        <v>24</v>
      </c>
      <c r="M12521">
        <v>1</v>
      </c>
      <c r="N12521">
        <f t="shared" si="494"/>
        <v>0</v>
      </c>
      <c r="O12521">
        <f t="shared" si="495"/>
        <v>0</v>
      </c>
      <c r="P12521" t="s">
        <v>12694</v>
      </c>
    </row>
    <row r="12522" spans="2:16" x14ac:dyDescent="0.25">
      <c r="B12522" t="s">
        <v>13866</v>
      </c>
      <c r="C12522" s="119" t="s">
        <v>60</v>
      </c>
      <c r="D12522" t="s">
        <v>11537</v>
      </c>
      <c r="E12522" t="s">
        <v>11530</v>
      </c>
      <c r="F12522" t="s">
        <v>11540</v>
      </c>
      <c r="G12522" t="s">
        <v>61</v>
      </c>
      <c r="H12522" t="s">
        <v>18</v>
      </c>
      <c r="I12522" t="s">
        <v>11541</v>
      </c>
      <c r="J12522">
        <v>2019</v>
      </c>
      <c r="K12522">
        <v>684.23</v>
      </c>
      <c r="L12522">
        <v>21</v>
      </c>
      <c r="M12522">
        <v>1</v>
      </c>
      <c r="N12522">
        <f t="shared" si="494"/>
        <v>0</v>
      </c>
      <c r="O12522">
        <f t="shared" si="495"/>
        <v>0</v>
      </c>
      <c r="P12522" t="s">
        <v>12694</v>
      </c>
    </row>
    <row r="12523" spans="2:16" x14ac:dyDescent="0.25">
      <c r="B12523" t="s">
        <v>13867</v>
      </c>
      <c r="C12523" s="119" t="s">
        <v>60</v>
      </c>
      <c r="D12523" t="s">
        <v>11550</v>
      </c>
      <c r="E12523" t="s">
        <v>11530</v>
      </c>
      <c r="F12523" t="s">
        <v>11540</v>
      </c>
      <c r="G12523" t="s">
        <v>61</v>
      </c>
      <c r="H12523" t="s">
        <v>18</v>
      </c>
      <c r="I12523" t="s">
        <v>11541</v>
      </c>
      <c r="J12523">
        <v>2019</v>
      </c>
      <c r="K12523">
        <v>696.34</v>
      </c>
      <c r="L12523">
        <v>77</v>
      </c>
      <c r="M12523">
        <v>1</v>
      </c>
      <c r="N12523">
        <f t="shared" si="494"/>
        <v>0</v>
      </c>
      <c r="O12523">
        <f t="shared" si="495"/>
        <v>0</v>
      </c>
      <c r="P12523" t="s">
        <v>12694</v>
      </c>
    </row>
    <row r="12524" spans="2:16" x14ac:dyDescent="0.25">
      <c r="B12524" t="s">
        <v>13868</v>
      </c>
      <c r="C12524" s="119" t="s">
        <v>60</v>
      </c>
      <c r="D12524" t="s">
        <v>11550</v>
      </c>
      <c r="E12524" t="s">
        <v>11530</v>
      </c>
      <c r="F12524" t="s">
        <v>11540</v>
      </c>
      <c r="G12524" t="s">
        <v>61</v>
      </c>
      <c r="H12524" t="s">
        <v>18</v>
      </c>
      <c r="I12524" t="s">
        <v>11541</v>
      </c>
      <c r="J12524">
        <v>2019</v>
      </c>
      <c r="K12524">
        <v>655.43</v>
      </c>
      <c r="L12524">
        <v>33</v>
      </c>
      <c r="M12524">
        <v>1</v>
      </c>
      <c r="N12524">
        <f t="shared" si="494"/>
        <v>0</v>
      </c>
      <c r="O12524">
        <f t="shared" si="495"/>
        <v>0</v>
      </c>
      <c r="P12524" t="s">
        <v>12694</v>
      </c>
    </row>
    <row r="12525" spans="2:16" x14ac:dyDescent="0.25">
      <c r="B12525" t="s">
        <v>13869</v>
      </c>
      <c r="C12525" s="119" t="s">
        <v>60</v>
      </c>
      <c r="D12525" t="s">
        <v>11550</v>
      </c>
      <c r="E12525" t="s">
        <v>11530</v>
      </c>
      <c r="F12525" t="s">
        <v>11540</v>
      </c>
      <c r="G12525" t="s">
        <v>61</v>
      </c>
      <c r="H12525" t="s">
        <v>18</v>
      </c>
      <c r="I12525" t="s">
        <v>11541</v>
      </c>
      <c r="J12525">
        <v>2019</v>
      </c>
      <c r="K12525">
        <v>657.14</v>
      </c>
      <c r="L12525">
        <v>42</v>
      </c>
      <c r="M12525">
        <v>1</v>
      </c>
      <c r="N12525">
        <f t="shared" si="494"/>
        <v>0</v>
      </c>
      <c r="O12525">
        <f t="shared" si="495"/>
        <v>0</v>
      </c>
      <c r="P12525" t="s">
        <v>12694</v>
      </c>
    </row>
    <row r="12526" spans="2:16" x14ac:dyDescent="0.25">
      <c r="B12526" t="s">
        <v>13870</v>
      </c>
      <c r="C12526" s="119" t="s">
        <v>60</v>
      </c>
      <c r="D12526" t="s">
        <v>11550</v>
      </c>
      <c r="E12526" t="s">
        <v>11530</v>
      </c>
      <c r="F12526" t="s">
        <v>11540</v>
      </c>
      <c r="G12526" t="s">
        <v>61</v>
      </c>
      <c r="H12526" t="s">
        <v>18</v>
      </c>
      <c r="I12526" t="s">
        <v>11541</v>
      </c>
      <c r="J12526">
        <v>2019</v>
      </c>
      <c r="K12526">
        <v>655.24</v>
      </c>
      <c r="L12526">
        <v>32</v>
      </c>
      <c r="M12526">
        <v>1</v>
      </c>
      <c r="N12526">
        <f t="shared" si="494"/>
        <v>0</v>
      </c>
      <c r="O12526">
        <f t="shared" si="495"/>
        <v>0</v>
      </c>
      <c r="P12526" t="s">
        <v>12694</v>
      </c>
    </row>
    <row r="12527" spans="2:16" x14ac:dyDescent="0.25">
      <c r="B12527" t="s">
        <v>13871</v>
      </c>
      <c r="C12527" s="119" t="s">
        <v>60</v>
      </c>
      <c r="D12527" t="s">
        <v>11550</v>
      </c>
      <c r="E12527" t="s">
        <v>11530</v>
      </c>
      <c r="F12527" t="s">
        <v>11540</v>
      </c>
      <c r="G12527" t="s">
        <v>61</v>
      </c>
      <c r="H12527" t="s">
        <v>18</v>
      </c>
      <c r="I12527" t="s">
        <v>11541</v>
      </c>
      <c r="J12527">
        <v>2019</v>
      </c>
      <c r="K12527">
        <v>655.82</v>
      </c>
      <c r="L12527">
        <v>35</v>
      </c>
      <c r="M12527">
        <v>1</v>
      </c>
      <c r="N12527">
        <f t="shared" si="494"/>
        <v>0</v>
      </c>
      <c r="O12527">
        <f t="shared" si="495"/>
        <v>0</v>
      </c>
      <c r="P12527" t="s">
        <v>12694</v>
      </c>
    </row>
    <row r="12528" spans="2:16" x14ac:dyDescent="0.25">
      <c r="B12528" t="s">
        <v>13872</v>
      </c>
      <c r="C12528" s="119" t="s">
        <v>60</v>
      </c>
      <c r="D12528" t="s">
        <v>11550</v>
      </c>
      <c r="E12528" t="s">
        <v>11530</v>
      </c>
      <c r="F12528" t="s">
        <v>11540</v>
      </c>
      <c r="G12528" t="s">
        <v>61</v>
      </c>
      <c r="H12528" t="s">
        <v>18</v>
      </c>
      <c r="I12528" t="s">
        <v>11541</v>
      </c>
      <c r="J12528">
        <v>2019</v>
      </c>
      <c r="K12528">
        <v>659.04</v>
      </c>
      <c r="L12528">
        <v>52</v>
      </c>
      <c r="M12528">
        <v>1</v>
      </c>
      <c r="N12528">
        <f t="shared" si="494"/>
        <v>0</v>
      </c>
      <c r="O12528">
        <f t="shared" si="495"/>
        <v>0</v>
      </c>
      <c r="P12528" t="s">
        <v>12694</v>
      </c>
    </row>
    <row r="12529" spans="2:16" x14ac:dyDescent="0.25">
      <c r="B12529" t="s">
        <v>13873</v>
      </c>
      <c r="C12529" s="119" t="s">
        <v>60</v>
      </c>
      <c r="D12529" t="s">
        <v>11550</v>
      </c>
      <c r="E12529" t="s">
        <v>11530</v>
      </c>
      <c r="F12529" t="s">
        <v>11540</v>
      </c>
      <c r="G12529" t="s">
        <v>61</v>
      </c>
      <c r="H12529" t="s">
        <v>18</v>
      </c>
      <c r="I12529" t="s">
        <v>11541</v>
      </c>
      <c r="J12529">
        <v>2019</v>
      </c>
      <c r="K12529">
        <v>687.61</v>
      </c>
      <c r="L12529">
        <v>31</v>
      </c>
      <c r="M12529">
        <v>1</v>
      </c>
      <c r="N12529">
        <f t="shared" si="494"/>
        <v>0</v>
      </c>
      <c r="O12529">
        <f t="shared" si="495"/>
        <v>0</v>
      </c>
      <c r="P12529" t="s">
        <v>12694</v>
      </c>
    </row>
    <row r="12530" spans="2:16" x14ac:dyDescent="0.25">
      <c r="B12530" t="s">
        <v>13874</v>
      </c>
      <c r="C12530" s="119" t="s">
        <v>60</v>
      </c>
      <c r="D12530" t="s">
        <v>11537</v>
      </c>
      <c r="E12530" t="s">
        <v>11530</v>
      </c>
      <c r="F12530" t="s">
        <v>11540</v>
      </c>
      <c r="G12530" t="s">
        <v>61</v>
      </c>
      <c r="H12530" t="s">
        <v>18</v>
      </c>
      <c r="I12530" t="s">
        <v>11541</v>
      </c>
      <c r="J12530">
        <v>2019</v>
      </c>
      <c r="K12530">
        <v>684.79</v>
      </c>
      <c r="L12530">
        <v>24</v>
      </c>
      <c r="M12530">
        <v>1</v>
      </c>
      <c r="N12530">
        <f t="shared" si="494"/>
        <v>0</v>
      </c>
      <c r="O12530">
        <f t="shared" si="495"/>
        <v>0</v>
      </c>
      <c r="P12530" t="s">
        <v>12694</v>
      </c>
    </row>
    <row r="12531" spans="2:16" x14ac:dyDescent="0.25">
      <c r="B12531" t="s">
        <v>13875</v>
      </c>
      <c r="C12531" s="119" t="s">
        <v>60</v>
      </c>
      <c r="D12531" t="s">
        <v>11537</v>
      </c>
      <c r="E12531" t="s">
        <v>11530</v>
      </c>
      <c r="F12531" t="s">
        <v>11540</v>
      </c>
      <c r="G12531" t="s">
        <v>61</v>
      </c>
      <c r="H12531" t="s">
        <v>18</v>
      </c>
      <c r="I12531" t="s">
        <v>11541</v>
      </c>
      <c r="J12531">
        <v>2019</v>
      </c>
      <c r="K12531">
        <v>685.74</v>
      </c>
      <c r="L12531">
        <v>29</v>
      </c>
      <c r="M12531">
        <v>1</v>
      </c>
      <c r="N12531">
        <f t="shared" si="494"/>
        <v>0</v>
      </c>
      <c r="O12531">
        <f t="shared" si="495"/>
        <v>0</v>
      </c>
      <c r="P12531" t="s">
        <v>12694</v>
      </c>
    </row>
    <row r="12532" spans="2:16" x14ac:dyDescent="0.25">
      <c r="B12532" t="s">
        <v>13876</v>
      </c>
      <c r="C12532" s="119" t="s">
        <v>60</v>
      </c>
      <c r="D12532" t="s">
        <v>11537</v>
      </c>
      <c r="E12532" t="s">
        <v>11530</v>
      </c>
      <c r="F12532" t="s">
        <v>11540</v>
      </c>
      <c r="G12532" t="s">
        <v>61</v>
      </c>
      <c r="H12532" t="s">
        <v>18</v>
      </c>
      <c r="I12532" t="s">
        <v>11541</v>
      </c>
      <c r="J12532">
        <v>2019</v>
      </c>
      <c r="K12532">
        <v>691.63</v>
      </c>
      <c r="L12532">
        <v>60</v>
      </c>
      <c r="M12532">
        <v>1</v>
      </c>
      <c r="N12532">
        <f t="shared" si="494"/>
        <v>0</v>
      </c>
      <c r="O12532">
        <f t="shared" si="495"/>
        <v>0</v>
      </c>
      <c r="P12532" t="s">
        <v>12694</v>
      </c>
    </row>
    <row r="12533" spans="2:16" x14ac:dyDescent="0.25">
      <c r="B12533" t="s">
        <v>13877</v>
      </c>
      <c r="C12533" s="119" t="s">
        <v>60</v>
      </c>
      <c r="D12533" t="s">
        <v>11537</v>
      </c>
      <c r="E12533" t="s">
        <v>11530</v>
      </c>
      <c r="F12533" t="s">
        <v>11540</v>
      </c>
      <c r="G12533" t="s">
        <v>61</v>
      </c>
      <c r="H12533" t="s">
        <v>18</v>
      </c>
      <c r="I12533" t="s">
        <v>11541</v>
      </c>
      <c r="J12533">
        <v>2019</v>
      </c>
      <c r="K12533">
        <v>651.29</v>
      </c>
      <c r="L12533">
        <v>21</v>
      </c>
      <c r="M12533">
        <v>1</v>
      </c>
      <c r="N12533">
        <f t="shared" si="494"/>
        <v>0</v>
      </c>
      <c r="O12533">
        <f t="shared" si="495"/>
        <v>0</v>
      </c>
      <c r="P12533" t="s">
        <v>12694</v>
      </c>
    </row>
    <row r="12534" spans="2:16" x14ac:dyDescent="0.25">
      <c r="B12534" t="s">
        <v>13878</v>
      </c>
      <c r="C12534" s="119" t="s">
        <v>60</v>
      </c>
      <c r="D12534" t="s">
        <v>11539</v>
      </c>
      <c r="E12534" t="s">
        <v>11530</v>
      </c>
      <c r="F12534" t="s">
        <v>11540</v>
      </c>
      <c r="G12534" t="s">
        <v>61</v>
      </c>
      <c r="H12534" t="s">
        <v>18</v>
      </c>
      <c r="I12534" t="s">
        <v>11541</v>
      </c>
      <c r="J12534">
        <v>2019</v>
      </c>
      <c r="K12534">
        <v>653.17999999999995</v>
      </c>
      <c r="L12534">
        <v>31</v>
      </c>
      <c r="M12534">
        <v>1</v>
      </c>
      <c r="N12534">
        <f t="shared" si="494"/>
        <v>0</v>
      </c>
      <c r="O12534">
        <f t="shared" si="495"/>
        <v>0</v>
      </c>
      <c r="P12534" t="s">
        <v>12694</v>
      </c>
    </row>
    <row r="12535" spans="2:16" x14ac:dyDescent="0.25">
      <c r="B12535" t="s">
        <v>13879</v>
      </c>
      <c r="C12535" s="119" t="s">
        <v>60</v>
      </c>
      <c r="D12535" t="s">
        <v>11539</v>
      </c>
      <c r="E12535" t="s">
        <v>11530</v>
      </c>
      <c r="F12535" t="s">
        <v>11540</v>
      </c>
      <c r="G12535" t="s">
        <v>61</v>
      </c>
      <c r="H12535" t="s">
        <v>18</v>
      </c>
      <c r="I12535" t="s">
        <v>11541</v>
      </c>
      <c r="J12535">
        <v>2019</v>
      </c>
      <c r="K12535">
        <v>652.99</v>
      </c>
      <c r="L12535">
        <v>30</v>
      </c>
      <c r="M12535">
        <v>1</v>
      </c>
      <c r="N12535">
        <f t="shared" si="494"/>
        <v>0</v>
      </c>
      <c r="O12535">
        <f t="shared" si="495"/>
        <v>0</v>
      </c>
      <c r="P12535" t="s">
        <v>12694</v>
      </c>
    </row>
    <row r="12536" spans="2:16" x14ac:dyDescent="0.25">
      <c r="B12536" t="s">
        <v>13880</v>
      </c>
      <c r="C12536" s="119" t="s">
        <v>60</v>
      </c>
      <c r="D12536" t="s">
        <v>11537</v>
      </c>
      <c r="E12536" t="s">
        <v>11530</v>
      </c>
      <c r="F12536" t="s">
        <v>11540</v>
      </c>
      <c r="G12536" t="s">
        <v>61</v>
      </c>
      <c r="H12536" t="s">
        <v>18</v>
      </c>
      <c r="I12536" t="s">
        <v>11541</v>
      </c>
      <c r="J12536">
        <v>2019</v>
      </c>
      <c r="K12536">
        <v>649.20000000000005</v>
      </c>
      <c r="L12536">
        <v>32</v>
      </c>
      <c r="M12536">
        <v>1</v>
      </c>
      <c r="N12536">
        <f t="shared" si="494"/>
        <v>0</v>
      </c>
      <c r="O12536">
        <f t="shared" si="495"/>
        <v>0</v>
      </c>
      <c r="P12536" t="s">
        <v>12694</v>
      </c>
    </row>
    <row r="12537" spans="2:16" x14ac:dyDescent="0.25">
      <c r="B12537" t="s">
        <v>13881</v>
      </c>
      <c r="C12537" s="119" t="s">
        <v>60</v>
      </c>
      <c r="D12537" t="s">
        <v>11537</v>
      </c>
      <c r="E12537" t="s">
        <v>11530</v>
      </c>
      <c r="F12537" t="s">
        <v>11540</v>
      </c>
      <c r="G12537" t="s">
        <v>61</v>
      </c>
      <c r="H12537" t="s">
        <v>18</v>
      </c>
      <c r="I12537" t="s">
        <v>11541</v>
      </c>
      <c r="J12537">
        <v>2019</v>
      </c>
      <c r="K12537">
        <v>651.66999999999996</v>
      </c>
      <c r="L12537">
        <v>23</v>
      </c>
      <c r="M12537">
        <v>1</v>
      </c>
      <c r="N12537">
        <f t="shared" si="494"/>
        <v>0</v>
      </c>
      <c r="O12537">
        <f t="shared" si="495"/>
        <v>0</v>
      </c>
      <c r="P12537" t="s">
        <v>12694</v>
      </c>
    </row>
    <row r="12538" spans="2:16" x14ac:dyDescent="0.25">
      <c r="B12538" t="s">
        <v>13882</v>
      </c>
      <c r="C12538" s="119" t="s">
        <v>60</v>
      </c>
      <c r="D12538" t="s">
        <v>11542</v>
      </c>
      <c r="E12538" t="s">
        <v>11530</v>
      </c>
      <c r="F12538" t="s">
        <v>11540</v>
      </c>
      <c r="G12538" t="s">
        <v>61</v>
      </c>
      <c r="H12538" t="s">
        <v>18</v>
      </c>
      <c r="I12538" t="s">
        <v>11541</v>
      </c>
      <c r="J12538">
        <v>2019</v>
      </c>
      <c r="K12538">
        <v>838.72</v>
      </c>
      <c r="L12538">
        <v>24</v>
      </c>
      <c r="M12538">
        <v>1</v>
      </c>
      <c r="N12538">
        <f t="shared" si="494"/>
        <v>0</v>
      </c>
      <c r="O12538">
        <f t="shared" si="495"/>
        <v>0</v>
      </c>
      <c r="P12538" t="s">
        <v>12694</v>
      </c>
    </row>
    <row r="12539" spans="2:16" x14ac:dyDescent="0.25">
      <c r="B12539" t="s">
        <v>13883</v>
      </c>
      <c r="C12539" s="119" t="s">
        <v>60</v>
      </c>
      <c r="D12539" t="s">
        <v>11537</v>
      </c>
      <c r="E12539" t="s">
        <v>11530</v>
      </c>
      <c r="F12539" t="s">
        <v>11540</v>
      </c>
      <c r="G12539" t="s">
        <v>61</v>
      </c>
      <c r="H12539" t="s">
        <v>18</v>
      </c>
      <c r="I12539" t="s">
        <v>11541</v>
      </c>
      <c r="J12539">
        <v>2019</v>
      </c>
      <c r="K12539">
        <v>683.76</v>
      </c>
      <c r="L12539">
        <v>21</v>
      </c>
      <c r="M12539">
        <v>1</v>
      </c>
      <c r="N12539">
        <f t="shared" si="494"/>
        <v>0</v>
      </c>
      <c r="O12539">
        <f t="shared" si="495"/>
        <v>0</v>
      </c>
      <c r="P12539" t="s">
        <v>12694</v>
      </c>
    </row>
    <row r="12540" spans="2:16" x14ac:dyDescent="0.25">
      <c r="B12540" t="s">
        <v>13884</v>
      </c>
      <c r="C12540" s="119" t="s">
        <v>60</v>
      </c>
      <c r="D12540" t="s">
        <v>11539</v>
      </c>
      <c r="E12540" t="s">
        <v>11530</v>
      </c>
      <c r="F12540" t="s">
        <v>11540</v>
      </c>
      <c r="G12540" t="s">
        <v>61</v>
      </c>
      <c r="H12540" t="s">
        <v>18</v>
      </c>
      <c r="I12540" t="s">
        <v>11541</v>
      </c>
      <c r="J12540">
        <v>2019</v>
      </c>
      <c r="K12540">
        <v>686.23</v>
      </c>
      <c r="L12540">
        <v>34</v>
      </c>
      <c r="M12540">
        <v>1</v>
      </c>
      <c r="N12540">
        <f t="shared" si="494"/>
        <v>0</v>
      </c>
      <c r="O12540">
        <f t="shared" si="495"/>
        <v>0</v>
      </c>
      <c r="P12540" t="s">
        <v>12694</v>
      </c>
    </row>
    <row r="12541" spans="2:16" x14ac:dyDescent="0.25">
      <c r="B12541" t="s">
        <v>13885</v>
      </c>
      <c r="C12541" s="119" t="s">
        <v>60</v>
      </c>
      <c r="D12541" t="s">
        <v>11537</v>
      </c>
      <c r="E12541" t="s">
        <v>11530</v>
      </c>
      <c r="F12541" t="s">
        <v>11540</v>
      </c>
      <c r="G12541" t="s">
        <v>61</v>
      </c>
      <c r="H12541" t="s">
        <v>18</v>
      </c>
      <c r="I12541" t="s">
        <v>11541</v>
      </c>
      <c r="J12541">
        <v>2019</v>
      </c>
      <c r="K12541">
        <v>653.34</v>
      </c>
      <c r="L12541">
        <v>22</v>
      </c>
      <c r="M12541">
        <v>1</v>
      </c>
      <c r="N12541">
        <f t="shared" si="494"/>
        <v>0</v>
      </c>
      <c r="O12541">
        <f t="shared" si="495"/>
        <v>0</v>
      </c>
      <c r="P12541" t="s">
        <v>12694</v>
      </c>
    </row>
    <row r="12542" spans="2:16" x14ac:dyDescent="0.25">
      <c r="B12542" t="s">
        <v>13886</v>
      </c>
      <c r="C12542" s="119" t="s">
        <v>60</v>
      </c>
      <c r="D12542" t="s">
        <v>11537</v>
      </c>
      <c r="E12542" t="s">
        <v>11530</v>
      </c>
      <c r="F12542" t="s">
        <v>11540</v>
      </c>
      <c r="G12542" t="s">
        <v>61</v>
      </c>
      <c r="H12542" t="s">
        <v>18</v>
      </c>
      <c r="I12542" t="s">
        <v>11541</v>
      </c>
      <c r="J12542">
        <v>2019</v>
      </c>
      <c r="K12542">
        <v>1330.81</v>
      </c>
      <c r="L12542">
        <v>25</v>
      </c>
      <c r="M12542">
        <v>1</v>
      </c>
      <c r="N12542">
        <f t="shared" si="494"/>
        <v>0</v>
      </c>
      <c r="O12542">
        <f t="shared" si="495"/>
        <v>0</v>
      </c>
      <c r="P12542" t="s">
        <v>12694</v>
      </c>
    </row>
    <row r="12543" spans="2:16" x14ac:dyDescent="0.25">
      <c r="B12543" t="s">
        <v>13887</v>
      </c>
      <c r="C12543" s="119" t="s">
        <v>60</v>
      </c>
      <c r="D12543" t="s">
        <v>11537</v>
      </c>
      <c r="E12543" t="s">
        <v>11530</v>
      </c>
      <c r="F12543" t="s">
        <v>11540</v>
      </c>
      <c r="G12543" t="s">
        <v>61</v>
      </c>
      <c r="H12543" t="s">
        <v>18</v>
      </c>
      <c r="I12543" t="s">
        <v>11541</v>
      </c>
      <c r="J12543">
        <v>2019</v>
      </c>
      <c r="K12543">
        <v>649.71</v>
      </c>
      <c r="L12543">
        <v>25</v>
      </c>
      <c r="M12543">
        <v>1</v>
      </c>
      <c r="N12543">
        <f t="shared" si="494"/>
        <v>0</v>
      </c>
      <c r="O12543">
        <f t="shared" si="495"/>
        <v>0</v>
      </c>
      <c r="P12543" t="s">
        <v>12694</v>
      </c>
    </row>
    <row r="12544" spans="2:16" x14ac:dyDescent="0.25">
      <c r="B12544" t="s">
        <v>13888</v>
      </c>
      <c r="C12544" s="119" t="s">
        <v>60</v>
      </c>
      <c r="D12544" t="s">
        <v>11537</v>
      </c>
      <c r="E12544" t="s">
        <v>11530</v>
      </c>
      <c r="F12544" t="s">
        <v>11540</v>
      </c>
      <c r="G12544" t="s">
        <v>61</v>
      </c>
      <c r="H12544" t="s">
        <v>18</v>
      </c>
      <c r="I12544" t="s">
        <v>11541</v>
      </c>
      <c r="J12544">
        <v>2019</v>
      </c>
      <c r="K12544">
        <v>651.59</v>
      </c>
      <c r="L12544">
        <v>35</v>
      </c>
      <c r="M12544">
        <v>1</v>
      </c>
      <c r="N12544">
        <f t="shared" si="494"/>
        <v>0</v>
      </c>
      <c r="O12544">
        <f t="shared" si="495"/>
        <v>0</v>
      </c>
      <c r="P12544" t="s">
        <v>12694</v>
      </c>
    </row>
    <row r="12545" spans="2:16" x14ac:dyDescent="0.25">
      <c r="B12545" t="s">
        <v>13889</v>
      </c>
      <c r="C12545" s="119" t="s">
        <v>60</v>
      </c>
      <c r="D12545" t="s">
        <v>11542</v>
      </c>
      <c r="E12545" t="s">
        <v>11530</v>
      </c>
      <c r="F12545" t="s">
        <v>11540</v>
      </c>
      <c r="G12545" t="s">
        <v>61</v>
      </c>
      <c r="H12545" t="s">
        <v>18</v>
      </c>
      <c r="I12545" t="s">
        <v>11541</v>
      </c>
      <c r="J12545">
        <v>2019</v>
      </c>
      <c r="K12545">
        <v>685.85</v>
      </c>
      <c r="L12545">
        <v>32</v>
      </c>
      <c r="M12545">
        <v>1</v>
      </c>
      <c r="N12545">
        <f t="shared" si="494"/>
        <v>0</v>
      </c>
      <c r="O12545">
        <f t="shared" si="495"/>
        <v>0</v>
      </c>
      <c r="P12545" t="s">
        <v>12694</v>
      </c>
    </row>
    <row r="12546" spans="2:16" x14ac:dyDescent="0.25">
      <c r="B12546" t="s">
        <v>13890</v>
      </c>
      <c r="C12546" s="119" t="s">
        <v>60</v>
      </c>
      <c r="D12546" t="s">
        <v>11542</v>
      </c>
      <c r="E12546" t="s">
        <v>11530</v>
      </c>
      <c r="F12546" t="s">
        <v>11540</v>
      </c>
      <c r="G12546" t="s">
        <v>61</v>
      </c>
      <c r="H12546" t="s">
        <v>18</v>
      </c>
      <c r="I12546" t="s">
        <v>11541</v>
      </c>
      <c r="J12546">
        <v>2019</v>
      </c>
      <c r="K12546">
        <v>686.04</v>
      </c>
      <c r="L12546">
        <v>33</v>
      </c>
      <c r="M12546">
        <v>1</v>
      </c>
      <c r="N12546">
        <f t="shared" si="494"/>
        <v>0</v>
      </c>
      <c r="O12546">
        <f t="shared" si="495"/>
        <v>0</v>
      </c>
      <c r="P12546" t="s">
        <v>12693</v>
      </c>
    </row>
    <row r="12547" spans="2:16" x14ac:dyDescent="0.25">
      <c r="B12547" t="s">
        <v>13891</v>
      </c>
      <c r="C12547" s="119" t="s">
        <v>60</v>
      </c>
      <c r="D12547" t="s">
        <v>11537</v>
      </c>
      <c r="E12547" t="s">
        <v>11530</v>
      </c>
      <c r="F12547" t="s">
        <v>11540</v>
      </c>
      <c r="G12547" t="s">
        <v>61</v>
      </c>
      <c r="H12547" t="s">
        <v>18</v>
      </c>
      <c r="I12547" t="s">
        <v>11541</v>
      </c>
      <c r="J12547">
        <v>2019</v>
      </c>
      <c r="K12547">
        <v>651.86</v>
      </c>
      <c r="L12547">
        <v>24</v>
      </c>
      <c r="M12547">
        <v>1</v>
      </c>
      <c r="N12547">
        <f t="shared" si="494"/>
        <v>0</v>
      </c>
      <c r="O12547">
        <f t="shared" si="495"/>
        <v>0</v>
      </c>
      <c r="P12547" t="s">
        <v>12694</v>
      </c>
    </row>
    <row r="12548" spans="2:16" x14ac:dyDescent="0.25">
      <c r="B12548" t="s">
        <v>13892</v>
      </c>
      <c r="C12548" s="119" t="s">
        <v>60</v>
      </c>
      <c r="D12548" t="s">
        <v>11539</v>
      </c>
      <c r="E12548" t="s">
        <v>11530</v>
      </c>
      <c r="F12548" t="s">
        <v>11540</v>
      </c>
      <c r="G12548" t="s">
        <v>61</v>
      </c>
      <c r="H12548" t="s">
        <v>18</v>
      </c>
      <c r="I12548" t="s">
        <v>11541</v>
      </c>
      <c r="J12548">
        <v>2019</v>
      </c>
      <c r="K12548">
        <v>654.41</v>
      </c>
      <c r="L12548">
        <v>16</v>
      </c>
      <c r="M12548">
        <v>1</v>
      </c>
      <c r="N12548">
        <f t="shared" si="494"/>
        <v>0</v>
      </c>
      <c r="O12548">
        <f t="shared" si="495"/>
        <v>0</v>
      </c>
      <c r="P12548" t="s">
        <v>12694</v>
      </c>
    </row>
    <row r="12549" spans="2:16" x14ac:dyDescent="0.25">
      <c r="B12549" t="s">
        <v>13893</v>
      </c>
      <c r="C12549" s="119" t="s">
        <v>60</v>
      </c>
      <c r="D12549" t="s">
        <v>11542</v>
      </c>
      <c r="E12549" t="s">
        <v>11530</v>
      </c>
      <c r="F12549" t="s">
        <v>11540</v>
      </c>
      <c r="G12549" t="s">
        <v>61</v>
      </c>
      <c r="H12549" t="s">
        <v>18</v>
      </c>
      <c r="I12549" t="s">
        <v>11541</v>
      </c>
      <c r="J12549">
        <v>2019</v>
      </c>
      <c r="K12549">
        <v>652.04999999999995</v>
      </c>
      <c r="L12549">
        <v>25</v>
      </c>
      <c r="M12549">
        <v>1</v>
      </c>
      <c r="N12549">
        <f t="shared" si="494"/>
        <v>0</v>
      </c>
      <c r="O12549">
        <f t="shared" si="495"/>
        <v>0</v>
      </c>
      <c r="P12549" t="s">
        <v>12694</v>
      </c>
    </row>
    <row r="12550" spans="2:16" x14ac:dyDescent="0.25">
      <c r="B12550" t="s">
        <v>13894</v>
      </c>
      <c r="C12550" s="119" t="s">
        <v>60</v>
      </c>
      <c r="D12550" t="s">
        <v>11550</v>
      </c>
      <c r="E12550" t="s">
        <v>11530</v>
      </c>
      <c r="F12550" t="s">
        <v>11540</v>
      </c>
      <c r="G12550" t="s">
        <v>61</v>
      </c>
      <c r="H12550" t="s">
        <v>18</v>
      </c>
      <c r="I12550" t="s">
        <v>11541</v>
      </c>
      <c r="J12550">
        <v>2019</v>
      </c>
      <c r="K12550">
        <v>651.66999999999996</v>
      </c>
      <c r="L12550">
        <v>23</v>
      </c>
      <c r="M12550">
        <v>1</v>
      </c>
      <c r="N12550">
        <f t="shared" si="494"/>
        <v>0</v>
      </c>
      <c r="O12550">
        <f t="shared" si="495"/>
        <v>0</v>
      </c>
      <c r="P12550" t="s">
        <v>12694</v>
      </c>
    </row>
    <row r="12551" spans="2:16" x14ac:dyDescent="0.25">
      <c r="B12551" t="s">
        <v>13895</v>
      </c>
      <c r="C12551" s="119" t="s">
        <v>60</v>
      </c>
      <c r="D12551" t="s">
        <v>11537</v>
      </c>
      <c r="E12551" t="s">
        <v>11530</v>
      </c>
      <c r="F12551" t="s">
        <v>11540</v>
      </c>
      <c r="G12551" t="s">
        <v>61</v>
      </c>
      <c r="H12551" t="s">
        <v>18</v>
      </c>
      <c r="I12551" t="s">
        <v>11541</v>
      </c>
      <c r="J12551">
        <v>2019</v>
      </c>
      <c r="K12551">
        <v>651.86</v>
      </c>
      <c r="L12551">
        <v>24</v>
      </c>
      <c r="M12551">
        <v>1</v>
      </c>
      <c r="N12551">
        <f t="shared" si="494"/>
        <v>0</v>
      </c>
      <c r="O12551">
        <f t="shared" si="495"/>
        <v>0</v>
      </c>
      <c r="P12551" t="s">
        <v>12694</v>
      </c>
    </row>
    <row r="12552" spans="2:16" x14ac:dyDescent="0.25">
      <c r="B12552" t="s">
        <v>13896</v>
      </c>
      <c r="C12552" s="119" t="s">
        <v>60</v>
      </c>
      <c r="D12552" t="s">
        <v>11537</v>
      </c>
      <c r="E12552" t="s">
        <v>11530</v>
      </c>
      <c r="F12552" t="s">
        <v>11540</v>
      </c>
      <c r="G12552" t="s">
        <v>61</v>
      </c>
      <c r="H12552" t="s">
        <v>18</v>
      </c>
      <c r="I12552" t="s">
        <v>11541</v>
      </c>
      <c r="J12552">
        <v>2019</v>
      </c>
      <c r="K12552">
        <v>649.14</v>
      </c>
      <c r="L12552">
        <v>22</v>
      </c>
      <c r="M12552">
        <v>1</v>
      </c>
      <c r="N12552">
        <f t="shared" si="494"/>
        <v>0</v>
      </c>
      <c r="O12552">
        <f t="shared" si="495"/>
        <v>0</v>
      </c>
      <c r="P12552" t="s">
        <v>12694</v>
      </c>
    </row>
    <row r="12553" spans="2:16" x14ac:dyDescent="0.25">
      <c r="B12553" t="s">
        <v>13897</v>
      </c>
      <c r="C12553" s="119" t="s">
        <v>60</v>
      </c>
      <c r="D12553" t="s">
        <v>11537</v>
      </c>
      <c r="E12553" t="s">
        <v>11530</v>
      </c>
      <c r="F12553" t="s">
        <v>11540</v>
      </c>
      <c r="G12553" t="s">
        <v>61</v>
      </c>
      <c r="H12553" t="s">
        <v>18</v>
      </c>
      <c r="I12553" t="s">
        <v>11541</v>
      </c>
      <c r="J12553">
        <v>2019</v>
      </c>
      <c r="K12553">
        <v>380.09</v>
      </c>
      <c r="L12553">
        <v>21</v>
      </c>
      <c r="M12553">
        <v>1</v>
      </c>
      <c r="N12553">
        <f t="shared" si="494"/>
        <v>0</v>
      </c>
      <c r="O12553">
        <f t="shared" si="495"/>
        <v>0</v>
      </c>
      <c r="P12553" t="s">
        <v>12694</v>
      </c>
    </row>
    <row r="12554" spans="2:16" x14ac:dyDescent="0.25">
      <c r="B12554" t="s">
        <v>13898</v>
      </c>
      <c r="C12554" s="119" t="s">
        <v>60</v>
      </c>
      <c r="D12554" t="s">
        <v>11539</v>
      </c>
      <c r="E12554" t="s">
        <v>11530</v>
      </c>
      <c r="F12554" t="s">
        <v>11540</v>
      </c>
      <c r="G12554" t="s">
        <v>61</v>
      </c>
      <c r="H12554" t="s">
        <v>18</v>
      </c>
      <c r="I12554" t="s">
        <v>11541</v>
      </c>
      <c r="J12554">
        <v>2019</v>
      </c>
      <c r="K12554">
        <v>845.23</v>
      </c>
      <c r="L12554">
        <v>37</v>
      </c>
      <c r="M12554">
        <v>1</v>
      </c>
      <c r="N12554">
        <f t="shared" si="494"/>
        <v>0</v>
      </c>
      <c r="O12554">
        <f t="shared" si="495"/>
        <v>0</v>
      </c>
      <c r="P12554" t="s">
        <v>12694</v>
      </c>
    </row>
    <row r="12555" spans="2:16" x14ac:dyDescent="0.25">
      <c r="B12555" t="s">
        <v>13899</v>
      </c>
      <c r="C12555" s="119" t="s">
        <v>60</v>
      </c>
      <c r="D12555" t="s">
        <v>11539</v>
      </c>
      <c r="E12555" t="s">
        <v>11530</v>
      </c>
      <c r="F12555" t="s">
        <v>11540</v>
      </c>
      <c r="G12555" t="s">
        <v>61</v>
      </c>
      <c r="H12555" t="s">
        <v>18</v>
      </c>
      <c r="I12555" t="s">
        <v>11541</v>
      </c>
      <c r="J12555">
        <v>2019</v>
      </c>
      <c r="K12555">
        <v>789.88</v>
      </c>
      <c r="L12555">
        <v>31</v>
      </c>
      <c r="M12555">
        <v>1</v>
      </c>
      <c r="N12555">
        <f t="shared" si="494"/>
        <v>0</v>
      </c>
      <c r="O12555">
        <f t="shared" si="495"/>
        <v>0</v>
      </c>
      <c r="P12555" t="s">
        <v>12694</v>
      </c>
    </row>
    <row r="12556" spans="2:16" x14ac:dyDescent="0.25">
      <c r="B12556" t="s">
        <v>13900</v>
      </c>
      <c r="C12556" s="119" t="s">
        <v>60</v>
      </c>
      <c r="D12556" t="s">
        <v>11537</v>
      </c>
      <c r="E12556" t="s">
        <v>11530</v>
      </c>
      <c r="F12556" t="s">
        <v>11540</v>
      </c>
      <c r="G12556" t="s">
        <v>61</v>
      </c>
      <c r="H12556" t="s">
        <v>18</v>
      </c>
      <c r="I12556" t="s">
        <v>11541</v>
      </c>
      <c r="J12556">
        <v>2019</v>
      </c>
      <c r="K12556">
        <v>681.49</v>
      </c>
      <c r="L12556">
        <v>22</v>
      </c>
      <c r="M12556">
        <v>1</v>
      </c>
      <c r="N12556">
        <f t="shared" si="494"/>
        <v>0</v>
      </c>
      <c r="O12556">
        <f t="shared" si="495"/>
        <v>0</v>
      </c>
      <c r="P12556" t="s">
        <v>12694</v>
      </c>
    </row>
    <row r="12557" spans="2:16" x14ac:dyDescent="0.25">
      <c r="B12557" t="s">
        <v>13901</v>
      </c>
      <c r="C12557" s="119" t="s">
        <v>60</v>
      </c>
      <c r="D12557" t="s">
        <v>11537</v>
      </c>
      <c r="E12557" t="s">
        <v>11530</v>
      </c>
      <c r="F12557" t="s">
        <v>11540</v>
      </c>
      <c r="G12557" t="s">
        <v>61</v>
      </c>
      <c r="H12557" t="s">
        <v>18</v>
      </c>
      <c r="I12557" t="s">
        <v>11541</v>
      </c>
      <c r="J12557">
        <v>2019</v>
      </c>
      <c r="K12557">
        <v>651.04</v>
      </c>
      <c r="L12557">
        <v>32</v>
      </c>
      <c r="M12557">
        <v>1</v>
      </c>
      <c r="N12557">
        <f t="shared" si="494"/>
        <v>0</v>
      </c>
      <c r="O12557">
        <f t="shared" si="495"/>
        <v>0</v>
      </c>
      <c r="P12557" t="s">
        <v>12694</v>
      </c>
    </row>
    <row r="12558" spans="2:16" x14ac:dyDescent="0.25">
      <c r="B12558" t="s">
        <v>13902</v>
      </c>
      <c r="C12558" s="119" t="s">
        <v>60</v>
      </c>
      <c r="D12558" t="s">
        <v>11537</v>
      </c>
      <c r="E12558" t="s">
        <v>11530</v>
      </c>
      <c r="F12558" t="s">
        <v>11540</v>
      </c>
      <c r="G12558" t="s">
        <v>61</v>
      </c>
      <c r="H12558" t="s">
        <v>18</v>
      </c>
      <c r="I12558" t="s">
        <v>11541</v>
      </c>
      <c r="J12558">
        <v>2019</v>
      </c>
      <c r="K12558">
        <v>685.71</v>
      </c>
      <c r="L12558">
        <v>21</v>
      </c>
      <c r="M12558">
        <v>1</v>
      </c>
      <c r="N12558">
        <f t="shared" si="494"/>
        <v>0</v>
      </c>
      <c r="O12558">
        <f t="shared" si="495"/>
        <v>0</v>
      </c>
      <c r="P12558" t="s">
        <v>12694</v>
      </c>
    </row>
    <row r="12559" spans="2:16" x14ac:dyDescent="0.25">
      <c r="B12559" t="s">
        <v>13903</v>
      </c>
      <c r="C12559" s="119" t="s">
        <v>60</v>
      </c>
      <c r="D12559" t="s">
        <v>11537</v>
      </c>
      <c r="E12559" t="s">
        <v>11530</v>
      </c>
      <c r="F12559" t="s">
        <v>11540</v>
      </c>
      <c r="G12559" t="s">
        <v>61</v>
      </c>
      <c r="H12559" t="s">
        <v>18</v>
      </c>
      <c r="I12559" t="s">
        <v>11541</v>
      </c>
      <c r="J12559">
        <v>2019</v>
      </c>
      <c r="K12559">
        <v>653.72</v>
      </c>
      <c r="L12559">
        <v>24</v>
      </c>
      <c r="M12559">
        <v>1</v>
      </c>
      <c r="N12559">
        <f t="shared" si="494"/>
        <v>0</v>
      </c>
      <c r="O12559">
        <f t="shared" si="495"/>
        <v>0</v>
      </c>
      <c r="P12559" t="s">
        <v>12694</v>
      </c>
    </row>
    <row r="12560" spans="2:16" x14ac:dyDescent="0.25">
      <c r="B12560" t="s">
        <v>13904</v>
      </c>
      <c r="C12560" s="119" t="s">
        <v>60</v>
      </c>
      <c r="D12560" t="s">
        <v>11537</v>
      </c>
      <c r="E12560" t="s">
        <v>11530</v>
      </c>
      <c r="F12560" t="s">
        <v>11540</v>
      </c>
      <c r="G12560" t="s">
        <v>61</v>
      </c>
      <c r="H12560" t="s">
        <v>18</v>
      </c>
      <c r="I12560" t="s">
        <v>11533</v>
      </c>
      <c r="J12560">
        <v>2019</v>
      </c>
      <c r="K12560">
        <v>1029.83</v>
      </c>
      <c r="L12560">
        <v>27</v>
      </c>
      <c r="M12560">
        <v>1</v>
      </c>
      <c r="N12560">
        <f t="shared" si="494"/>
        <v>0</v>
      </c>
      <c r="O12560">
        <f t="shared" si="495"/>
        <v>0</v>
      </c>
      <c r="P12560" t="s">
        <v>12694</v>
      </c>
    </row>
    <row r="12561" spans="2:16" x14ac:dyDescent="0.25">
      <c r="B12561" t="s">
        <v>13905</v>
      </c>
      <c r="C12561" s="119" t="s">
        <v>60</v>
      </c>
      <c r="D12561" t="s">
        <v>11537</v>
      </c>
      <c r="E12561" t="s">
        <v>11530</v>
      </c>
      <c r="F12561" t="s">
        <v>11540</v>
      </c>
      <c r="G12561" t="s">
        <v>61</v>
      </c>
      <c r="H12561" t="s">
        <v>18</v>
      </c>
      <c r="I12561" t="s">
        <v>11533</v>
      </c>
      <c r="J12561">
        <v>2019</v>
      </c>
      <c r="K12561">
        <v>1029.42</v>
      </c>
      <c r="L12561">
        <v>26</v>
      </c>
      <c r="M12561">
        <v>1</v>
      </c>
      <c r="N12561">
        <f t="shared" si="494"/>
        <v>0</v>
      </c>
      <c r="O12561">
        <f t="shared" si="495"/>
        <v>0</v>
      </c>
      <c r="P12561" t="s">
        <v>12694</v>
      </c>
    </row>
    <row r="12562" spans="2:16" x14ac:dyDescent="0.25">
      <c r="B12562" t="s">
        <v>13906</v>
      </c>
      <c r="C12562" s="119" t="s">
        <v>60</v>
      </c>
      <c r="D12562" t="s">
        <v>11539</v>
      </c>
      <c r="E12562" t="s">
        <v>11530</v>
      </c>
      <c r="F12562" t="s">
        <v>11540</v>
      </c>
      <c r="G12562" t="s">
        <v>61</v>
      </c>
      <c r="H12562" t="s">
        <v>18</v>
      </c>
      <c r="I12562" t="s">
        <v>11541</v>
      </c>
      <c r="J12562">
        <v>2019</v>
      </c>
      <c r="K12562">
        <v>687.41</v>
      </c>
      <c r="L12562">
        <v>30</v>
      </c>
      <c r="M12562">
        <v>1</v>
      </c>
      <c r="N12562">
        <f t="shared" ref="N12562:N12625" si="496">IF(K12562&lt;100,1,0)</f>
        <v>0</v>
      </c>
      <c r="O12562">
        <f t="shared" ref="O12562:O12625" si="497">IF(OR(L12562="",L12562&lt;=0),1,0)</f>
        <v>0</v>
      </c>
      <c r="P12562" t="s">
        <v>12694</v>
      </c>
    </row>
    <row r="12563" spans="2:16" x14ac:dyDescent="0.25">
      <c r="B12563" t="s">
        <v>13907</v>
      </c>
      <c r="C12563" s="119" t="s">
        <v>60</v>
      </c>
      <c r="D12563" t="s">
        <v>11539</v>
      </c>
      <c r="E12563" t="s">
        <v>11530</v>
      </c>
      <c r="F12563" t="s">
        <v>11540</v>
      </c>
      <c r="G12563" t="s">
        <v>61</v>
      </c>
      <c r="H12563" t="s">
        <v>18</v>
      </c>
      <c r="I12563" t="s">
        <v>11541</v>
      </c>
      <c r="J12563">
        <v>2019</v>
      </c>
      <c r="K12563">
        <v>687.41</v>
      </c>
      <c r="L12563">
        <v>30</v>
      </c>
      <c r="M12563">
        <v>1</v>
      </c>
      <c r="N12563">
        <f t="shared" si="496"/>
        <v>0</v>
      </c>
      <c r="O12563">
        <f t="shared" si="497"/>
        <v>0</v>
      </c>
      <c r="P12563" t="s">
        <v>12694</v>
      </c>
    </row>
    <row r="12564" spans="2:16" x14ac:dyDescent="0.25">
      <c r="B12564" t="s">
        <v>13908</v>
      </c>
      <c r="C12564" s="119" t="s">
        <v>60</v>
      </c>
      <c r="D12564" t="s">
        <v>11563</v>
      </c>
      <c r="E12564" t="s">
        <v>11530</v>
      </c>
      <c r="F12564" t="s">
        <v>11540</v>
      </c>
      <c r="G12564" t="s">
        <v>61</v>
      </c>
      <c r="H12564" t="s">
        <v>18</v>
      </c>
      <c r="I12564" t="s">
        <v>11541</v>
      </c>
      <c r="J12564">
        <v>2019</v>
      </c>
      <c r="K12564">
        <v>649.9</v>
      </c>
      <c r="L12564">
        <v>26</v>
      </c>
      <c r="M12564">
        <v>1</v>
      </c>
      <c r="N12564">
        <f t="shared" si="496"/>
        <v>0</v>
      </c>
      <c r="O12564">
        <f t="shared" si="497"/>
        <v>0</v>
      </c>
      <c r="P12564" t="s">
        <v>12694</v>
      </c>
    </row>
    <row r="12565" spans="2:16" x14ac:dyDescent="0.25">
      <c r="B12565" t="s">
        <v>13909</v>
      </c>
      <c r="C12565" s="119" t="s">
        <v>60</v>
      </c>
      <c r="D12565" t="s">
        <v>11550</v>
      </c>
      <c r="E12565" t="s">
        <v>11530</v>
      </c>
      <c r="F12565" t="s">
        <v>11540</v>
      </c>
      <c r="G12565" t="s">
        <v>61</v>
      </c>
      <c r="H12565" t="s">
        <v>18</v>
      </c>
      <c r="I12565" t="s">
        <v>11533</v>
      </c>
      <c r="J12565">
        <v>2019</v>
      </c>
      <c r="K12565">
        <v>817.85</v>
      </c>
      <c r="L12565">
        <v>124</v>
      </c>
      <c r="M12565">
        <v>1</v>
      </c>
      <c r="N12565">
        <f t="shared" si="496"/>
        <v>0</v>
      </c>
      <c r="O12565">
        <f t="shared" si="497"/>
        <v>0</v>
      </c>
      <c r="P12565" t="s">
        <v>12694</v>
      </c>
    </row>
    <row r="12566" spans="2:16" x14ac:dyDescent="0.25">
      <c r="B12566" t="s">
        <v>13910</v>
      </c>
      <c r="C12566" s="119" t="s">
        <v>60</v>
      </c>
      <c r="D12566" t="s">
        <v>11542</v>
      </c>
      <c r="E12566" t="s">
        <v>11530</v>
      </c>
      <c r="F12566" t="s">
        <v>11540</v>
      </c>
      <c r="G12566" t="s">
        <v>61</v>
      </c>
      <c r="H12566" t="s">
        <v>18</v>
      </c>
      <c r="I12566" t="s">
        <v>11541</v>
      </c>
      <c r="J12566">
        <v>2019</v>
      </c>
      <c r="K12566">
        <v>687.22</v>
      </c>
      <c r="L12566">
        <v>29</v>
      </c>
      <c r="M12566">
        <v>1</v>
      </c>
      <c r="N12566">
        <f t="shared" si="496"/>
        <v>0</v>
      </c>
      <c r="O12566">
        <f t="shared" si="497"/>
        <v>0</v>
      </c>
      <c r="P12566" t="s">
        <v>12694</v>
      </c>
    </row>
    <row r="12567" spans="2:16" x14ac:dyDescent="0.25">
      <c r="B12567" t="s">
        <v>13911</v>
      </c>
      <c r="C12567" s="119" t="s">
        <v>60</v>
      </c>
      <c r="D12567" t="s">
        <v>11537</v>
      </c>
      <c r="E12567" t="s">
        <v>11530</v>
      </c>
      <c r="F12567" t="s">
        <v>11540</v>
      </c>
      <c r="G12567" t="s">
        <v>61</v>
      </c>
      <c r="H12567" t="s">
        <v>18</v>
      </c>
      <c r="I12567" t="s">
        <v>11541</v>
      </c>
      <c r="J12567">
        <v>2019</v>
      </c>
      <c r="K12567">
        <v>685.33</v>
      </c>
      <c r="L12567">
        <v>19</v>
      </c>
      <c r="M12567">
        <v>1</v>
      </c>
      <c r="N12567">
        <f t="shared" si="496"/>
        <v>0</v>
      </c>
      <c r="O12567">
        <f t="shared" si="497"/>
        <v>0</v>
      </c>
      <c r="P12567" t="s">
        <v>12694</v>
      </c>
    </row>
    <row r="12568" spans="2:16" x14ac:dyDescent="0.25">
      <c r="B12568" t="s">
        <v>13912</v>
      </c>
      <c r="C12568" s="119" t="s">
        <v>60</v>
      </c>
      <c r="D12568" t="s">
        <v>11537</v>
      </c>
      <c r="E12568" t="s">
        <v>11530</v>
      </c>
      <c r="F12568" t="s">
        <v>11540</v>
      </c>
      <c r="G12568" t="s">
        <v>61</v>
      </c>
      <c r="H12568" t="s">
        <v>18</v>
      </c>
      <c r="I12568" t="s">
        <v>11541</v>
      </c>
      <c r="J12568">
        <v>2019</v>
      </c>
      <c r="K12568">
        <v>654.28</v>
      </c>
      <c r="L12568">
        <v>27</v>
      </c>
      <c r="M12568">
        <v>1</v>
      </c>
      <c r="N12568">
        <f t="shared" si="496"/>
        <v>0</v>
      </c>
      <c r="O12568">
        <f t="shared" si="497"/>
        <v>0</v>
      </c>
      <c r="P12568" t="s">
        <v>12694</v>
      </c>
    </row>
    <row r="12569" spans="2:16" x14ac:dyDescent="0.25">
      <c r="B12569" t="s">
        <v>13913</v>
      </c>
      <c r="C12569" s="119" t="s">
        <v>60</v>
      </c>
      <c r="D12569" t="s">
        <v>11537</v>
      </c>
      <c r="E12569" t="s">
        <v>11530</v>
      </c>
      <c r="F12569" t="s">
        <v>11540</v>
      </c>
      <c r="G12569" t="s">
        <v>61</v>
      </c>
      <c r="H12569" t="s">
        <v>18</v>
      </c>
      <c r="I12569" t="s">
        <v>11541</v>
      </c>
      <c r="J12569">
        <v>2019</v>
      </c>
      <c r="K12569">
        <v>654.28</v>
      </c>
      <c r="L12569">
        <v>27</v>
      </c>
      <c r="M12569">
        <v>1</v>
      </c>
      <c r="N12569">
        <f t="shared" si="496"/>
        <v>0</v>
      </c>
      <c r="O12569">
        <f t="shared" si="497"/>
        <v>0</v>
      </c>
      <c r="P12569" t="s">
        <v>12694</v>
      </c>
    </row>
    <row r="12570" spans="2:16" x14ac:dyDescent="0.25">
      <c r="B12570" t="s">
        <v>13914</v>
      </c>
      <c r="C12570" s="119" t="s">
        <v>60</v>
      </c>
      <c r="D12570" t="s">
        <v>11537</v>
      </c>
      <c r="E12570" t="s">
        <v>11530</v>
      </c>
      <c r="F12570" t="s">
        <v>11540</v>
      </c>
      <c r="G12570" t="s">
        <v>61</v>
      </c>
      <c r="H12570" t="s">
        <v>18</v>
      </c>
      <c r="I12570" t="s">
        <v>11541</v>
      </c>
      <c r="J12570">
        <v>2019</v>
      </c>
      <c r="K12570">
        <v>682.43</v>
      </c>
      <c r="L12570">
        <v>27</v>
      </c>
      <c r="M12570">
        <v>1</v>
      </c>
      <c r="N12570">
        <f t="shared" si="496"/>
        <v>0</v>
      </c>
      <c r="O12570">
        <f t="shared" si="497"/>
        <v>0</v>
      </c>
      <c r="P12570" t="s">
        <v>12694</v>
      </c>
    </row>
    <row r="12571" spans="2:16" x14ac:dyDescent="0.25">
      <c r="B12571" t="s">
        <v>13915</v>
      </c>
      <c r="C12571" s="119" t="s">
        <v>60</v>
      </c>
      <c r="D12571" t="s">
        <v>11550</v>
      </c>
      <c r="E12571" t="s">
        <v>11530</v>
      </c>
      <c r="F12571" t="s">
        <v>11540</v>
      </c>
      <c r="G12571" t="s">
        <v>61</v>
      </c>
      <c r="H12571" t="s">
        <v>18</v>
      </c>
      <c r="I12571" t="s">
        <v>11541</v>
      </c>
      <c r="J12571">
        <v>2019</v>
      </c>
      <c r="K12571">
        <v>654.85</v>
      </c>
      <c r="L12571">
        <v>30</v>
      </c>
      <c r="M12571">
        <v>1</v>
      </c>
      <c r="N12571">
        <f t="shared" si="496"/>
        <v>0</v>
      </c>
      <c r="O12571">
        <f t="shared" si="497"/>
        <v>0</v>
      </c>
      <c r="P12571" t="s">
        <v>12694</v>
      </c>
    </row>
    <row r="12572" spans="2:16" x14ac:dyDescent="0.25">
      <c r="B12572" t="s">
        <v>13916</v>
      </c>
      <c r="C12572" s="119" t="s">
        <v>60</v>
      </c>
      <c r="D12572" t="s">
        <v>11550</v>
      </c>
      <c r="E12572" t="s">
        <v>11530</v>
      </c>
      <c r="F12572" t="s">
        <v>11540</v>
      </c>
      <c r="G12572" t="s">
        <v>61</v>
      </c>
      <c r="H12572" t="s">
        <v>18</v>
      </c>
      <c r="I12572" t="s">
        <v>11541</v>
      </c>
      <c r="J12572">
        <v>2019</v>
      </c>
      <c r="K12572">
        <v>654.85</v>
      </c>
      <c r="L12572">
        <v>30</v>
      </c>
      <c r="M12572">
        <v>1</v>
      </c>
      <c r="N12572">
        <f t="shared" si="496"/>
        <v>0</v>
      </c>
      <c r="O12572">
        <f t="shared" si="497"/>
        <v>0</v>
      </c>
      <c r="P12572" t="s">
        <v>12694</v>
      </c>
    </row>
    <row r="12573" spans="2:16" x14ac:dyDescent="0.25">
      <c r="B12573" t="s">
        <v>13917</v>
      </c>
      <c r="C12573" s="119" t="s">
        <v>60</v>
      </c>
      <c r="D12573" t="s">
        <v>11550</v>
      </c>
      <c r="E12573" t="s">
        <v>11530</v>
      </c>
      <c r="F12573" t="s">
        <v>11540</v>
      </c>
      <c r="G12573" t="s">
        <v>61</v>
      </c>
      <c r="H12573" t="s">
        <v>18</v>
      </c>
      <c r="I12573" t="s">
        <v>11541</v>
      </c>
      <c r="J12573">
        <v>2019</v>
      </c>
      <c r="K12573">
        <v>655.62</v>
      </c>
      <c r="L12573">
        <v>34</v>
      </c>
      <c r="M12573">
        <v>1</v>
      </c>
      <c r="N12573">
        <f t="shared" si="496"/>
        <v>0</v>
      </c>
      <c r="O12573">
        <f t="shared" si="497"/>
        <v>0</v>
      </c>
      <c r="P12573" t="s">
        <v>12694</v>
      </c>
    </row>
    <row r="12574" spans="2:16" x14ac:dyDescent="0.25">
      <c r="B12574" t="s">
        <v>13918</v>
      </c>
      <c r="C12574" s="119" t="s">
        <v>60</v>
      </c>
      <c r="D12574" t="s">
        <v>11542</v>
      </c>
      <c r="E12574" t="s">
        <v>11530</v>
      </c>
      <c r="F12574" t="s">
        <v>11540</v>
      </c>
      <c r="G12574" t="s">
        <v>61</v>
      </c>
      <c r="H12574" t="s">
        <v>18</v>
      </c>
      <c r="I12574" t="s">
        <v>11541</v>
      </c>
      <c r="J12574">
        <v>2019</v>
      </c>
      <c r="K12574">
        <v>687.41</v>
      </c>
      <c r="L12574">
        <v>30</v>
      </c>
      <c r="M12574">
        <v>1</v>
      </c>
      <c r="N12574">
        <f t="shared" si="496"/>
        <v>0</v>
      </c>
      <c r="O12574">
        <f t="shared" si="497"/>
        <v>0</v>
      </c>
      <c r="P12574" t="s">
        <v>12694</v>
      </c>
    </row>
    <row r="12575" spans="2:16" x14ac:dyDescent="0.25">
      <c r="B12575" t="s">
        <v>13919</v>
      </c>
      <c r="C12575" s="119" t="s">
        <v>60</v>
      </c>
      <c r="D12575" t="s">
        <v>11537</v>
      </c>
      <c r="E12575" t="s">
        <v>11530</v>
      </c>
      <c r="F12575" t="s">
        <v>11540</v>
      </c>
      <c r="G12575" t="s">
        <v>61</v>
      </c>
      <c r="H12575" t="s">
        <v>18</v>
      </c>
      <c r="I12575" t="s">
        <v>11541</v>
      </c>
      <c r="J12575">
        <v>2019</v>
      </c>
      <c r="K12575">
        <v>653.72</v>
      </c>
      <c r="L12575">
        <v>24</v>
      </c>
      <c r="M12575">
        <v>1</v>
      </c>
      <c r="N12575">
        <f t="shared" si="496"/>
        <v>0</v>
      </c>
      <c r="O12575">
        <f t="shared" si="497"/>
        <v>0</v>
      </c>
      <c r="P12575" t="s">
        <v>12694</v>
      </c>
    </row>
    <row r="12576" spans="2:16" x14ac:dyDescent="0.25">
      <c r="B12576" t="s">
        <v>13920</v>
      </c>
      <c r="C12576" s="119" t="s">
        <v>60</v>
      </c>
      <c r="D12576" t="s">
        <v>11537</v>
      </c>
      <c r="E12576" t="s">
        <v>11530</v>
      </c>
      <c r="F12576" t="s">
        <v>11540</v>
      </c>
      <c r="G12576" t="s">
        <v>61</v>
      </c>
      <c r="H12576" t="s">
        <v>18</v>
      </c>
      <c r="I12576" t="s">
        <v>11541</v>
      </c>
      <c r="J12576">
        <v>2019</v>
      </c>
      <c r="K12576">
        <v>654.66</v>
      </c>
      <c r="L12576">
        <v>29</v>
      </c>
      <c r="M12576">
        <v>1</v>
      </c>
      <c r="N12576">
        <f t="shared" si="496"/>
        <v>0</v>
      </c>
      <c r="O12576">
        <f t="shared" si="497"/>
        <v>0</v>
      </c>
      <c r="P12576" t="s">
        <v>12694</v>
      </c>
    </row>
    <row r="12577" spans="2:16" x14ac:dyDescent="0.25">
      <c r="B12577" t="s">
        <v>13921</v>
      </c>
      <c r="C12577" s="119" t="s">
        <v>60</v>
      </c>
      <c r="D12577" t="s">
        <v>11539</v>
      </c>
      <c r="E12577" t="s">
        <v>11530</v>
      </c>
      <c r="F12577" t="s">
        <v>11540</v>
      </c>
      <c r="G12577" t="s">
        <v>61</v>
      </c>
      <c r="H12577" t="s">
        <v>18</v>
      </c>
      <c r="I12577" t="s">
        <v>11541</v>
      </c>
      <c r="J12577">
        <v>2019</v>
      </c>
      <c r="K12577">
        <v>655.04</v>
      </c>
      <c r="L12577">
        <v>31</v>
      </c>
      <c r="M12577">
        <v>1</v>
      </c>
      <c r="N12577">
        <f t="shared" si="496"/>
        <v>0</v>
      </c>
      <c r="O12577">
        <f t="shared" si="497"/>
        <v>0</v>
      </c>
      <c r="P12577" t="s">
        <v>12694</v>
      </c>
    </row>
    <row r="12578" spans="2:16" x14ac:dyDescent="0.25">
      <c r="B12578" t="s">
        <v>13922</v>
      </c>
      <c r="C12578" s="119" t="s">
        <v>60</v>
      </c>
      <c r="D12578" t="s">
        <v>11539</v>
      </c>
      <c r="E12578" t="s">
        <v>11530</v>
      </c>
      <c r="F12578" t="s">
        <v>11540</v>
      </c>
      <c r="G12578" t="s">
        <v>61</v>
      </c>
      <c r="H12578" t="s">
        <v>18</v>
      </c>
      <c r="I12578" t="s">
        <v>11541</v>
      </c>
      <c r="J12578">
        <v>2019</v>
      </c>
      <c r="K12578">
        <v>655.04</v>
      </c>
      <c r="L12578">
        <v>31</v>
      </c>
      <c r="M12578">
        <v>1</v>
      </c>
      <c r="N12578">
        <f t="shared" si="496"/>
        <v>0</v>
      </c>
      <c r="O12578">
        <f t="shared" si="497"/>
        <v>0</v>
      </c>
      <c r="P12578" t="s">
        <v>12694</v>
      </c>
    </row>
    <row r="12579" spans="2:16" x14ac:dyDescent="0.25">
      <c r="B12579" t="s">
        <v>13923</v>
      </c>
      <c r="C12579" s="119" t="s">
        <v>60</v>
      </c>
      <c r="D12579" t="s">
        <v>11537</v>
      </c>
      <c r="E12579" t="s">
        <v>11530</v>
      </c>
      <c r="F12579" t="s">
        <v>11540</v>
      </c>
      <c r="G12579" t="s">
        <v>61</v>
      </c>
      <c r="H12579" t="s">
        <v>18</v>
      </c>
      <c r="I12579" t="s">
        <v>11541</v>
      </c>
      <c r="J12579">
        <v>2019</v>
      </c>
      <c r="K12579">
        <v>659.04</v>
      </c>
      <c r="L12579">
        <v>52</v>
      </c>
      <c r="M12579">
        <v>1</v>
      </c>
      <c r="N12579">
        <f t="shared" si="496"/>
        <v>0</v>
      </c>
      <c r="O12579">
        <f t="shared" si="497"/>
        <v>0</v>
      </c>
      <c r="P12579" t="s">
        <v>12694</v>
      </c>
    </row>
    <row r="12580" spans="2:16" x14ac:dyDescent="0.25">
      <c r="B12580" t="s">
        <v>13924</v>
      </c>
      <c r="C12580" s="119" t="s">
        <v>60</v>
      </c>
      <c r="D12580" t="s">
        <v>11537</v>
      </c>
      <c r="E12580" t="s">
        <v>11530</v>
      </c>
      <c r="F12580" t="s">
        <v>11540</v>
      </c>
      <c r="G12580" t="s">
        <v>61</v>
      </c>
      <c r="H12580" t="s">
        <v>18</v>
      </c>
      <c r="I12580" t="s">
        <v>11541</v>
      </c>
      <c r="J12580">
        <v>2019</v>
      </c>
      <c r="K12580">
        <v>654.47</v>
      </c>
      <c r="L12580">
        <v>28</v>
      </c>
      <c r="M12580">
        <v>1</v>
      </c>
      <c r="N12580">
        <f t="shared" si="496"/>
        <v>0</v>
      </c>
      <c r="O12580">
        <f t="shared" si="497"/>
        <v>0</v>
      </c>
      <c r="P12580" t="s">
        <v>12694</v>
      </c>
    </row>
    <row r="12581" spans="2:16" x14ac:dyDescent="0.25">
      <c r="B12581" t="s">
        <v>13925</v>
      </c>
      <c r="C12581" s="119" t="s">
        <v>60</v>
      </c>
      <c r="D12581" t="s">
        <v>11539</v>
      </c>
      <c r="E12581" t="s">
        <v>11530</v>
      </c>
      <c r="F12581" t="s">
        <v>11540</v>
      </c>
      <c r="G12581" t="s">
        <v>61</v>
      </c>
      <c r="H12581" t="s">
        <v>18</v>
      </c>
      <c r="I12581" t="s">
        <v>11541</v>
      </c>
      <c r="J12581">
        <v>2019</v>
      </c>
      <c r="K12581">
        <v>652.58000000000004</v>
      </c>
      <c r="L12581">
        <v>18</v>
      </c>
      <c r="M12581">
        <v>1</v>
      </c>
      <c r="N12581">
        <f t="shared" si="496"/>
        <v>0</v>
      </c>
      <c r="O12581">
        <f t="shared" si="497"/>
        <v>0</v>
      </c>
      <c r="P12581" t="s">
        <v>12694</v>
      </c>
    </row>
    <row r="12582" spans="2:16" x14ac:dyDescent="0.25">
      <c r="B12582" t="s">
        <v>13926</v>
      </c>
      <c r="C12582" s="119" t="s">
        <v>60</v>
      </c>
      <c r="D12582" t="s">
        <v>11539</v>
      </c>
      <c r="E12582" t="s">
        <v>11530</v>
      </c>
      <c r="F12582" t="s">
        <v>11540</v>
      </c>
      <c r="G12582" t="s">
        <v>61</v>
      </c>
      <c r="H12582" t="s">
        <v>18</v>
      </c>
      <c r="I12582" t="s">
        <v>11541</v>
      </c>
      <c r="J12582">
        <v>2019</v>
      </c>
      <c r="K12582">
        <v>652.77</v>
      </c>
      <c r="L12582">
        <v>19</v>
      </c>
      <c r="M12582">
        <v>1</v>
      </c>
      <c r="N12582">
        <f t="shared" si="496"/>
        <v>0</v>
      </c>
      <c r="O12582">
        <f t="shared" si="497"/>
        <v>0</v>
      </c>
      <c r="P12582" t="s">
        <v>12694</v>
      </c>
    </row>
    <row r="12583" spans="2:16" x14ac:dyDescent="0.25">
      <c r="B12583" t="s">
        <v>13927</v>
      </c>
      <c r="C12583" s="119" t="s">
        <v>60</v>
      </c>
      <c r="D12583" t="s">
        <v>11539</v>
      </c>
      <c r="E12583" t="s">
        <v>11530</v>
      </c>
      <c r="F12583" t="s">
        <v>11540</v>
      </c>
      <c r="G12583" t="s">
        <v>61</v>
      </c>
      <c r="H12583" t="s">
        <v>18</v>
      </c>
      <c r="I12583" t="s">
        <v>11541</v>
      </c>
      <c r="J12583">
        <v>2019</v>
      </c>
      <c r="K12583">
        <v>654.09</v>
      </c>
      <c r="L12583">
        <v>26</v>
      </c>
      <c r="M12583">
        <v>1</v>
      </c>
      <c r="N12583">
        <f t="shared" si="496"/>
        <v>0</v>
      </c>
      <c r="O12583">
        <f t="shared" si="497"/>
        <v>0</v>
      </c>
      <c r="P12583" t="s">
        <v>12694</v>
      </c>
    </row>
    <row r="12584" spans="2:16" x14ac:dyDescent="0.25">
      <c r="B12584" t="s">
        <v>13928</v>
      </c>
      <c r="C12584" s="119" t="s">
        <v>60</v>
      </c>
      <c r="D12584" t="s">
        <v>11537</v>
      </c>
      <c r="E12584" t="s">
        <v>11530</v>
      </c>
      <c r="F12584" t="s">
        <v>11540</v>
      </c>
      <c r="G12584" t="s">
        <v>61</v>
      </c>
      <c r="H12584" t="s">
        <v>18</v>
      </c>
      <c r="I12584" t="s">
        <v>11541</v>
      </c>
      <c r="J12584">
        <v>2019</v>
      </c>
      <c r="K12584">
        <v>650.66</v>
      </c>
      <c r="L12584">
        <v>30</v>
      </c>
      <c r="M12584">
        <v>1</v>
      </c>
      <c r="N12584">
        <f t="shared" si="496"/>
        <v>0</v>
      </c>
      <c r="O12584">
        <f t="shared" si="497"/>
        <v>0</v>
      </c>
      <c r="P12584" t="s">
        <v>12694</v>
      </c>
    </row>
    <row r="12585" spans="2:16" x14ac:dyDescent="0.25">
      <c r="B12585" t="s">
        <v>13929</v>
      </c>
      <c r="C12585" s="119" t="s">
        <v>60</v>
      </c>
      <c r="D12585" t="s">
        <v>11537</v>
      </c>
      <c r="E12585" t="s">
        <v>11530</v>
      </c>
      <c r="F12585" t="s">
        <v>11540</v>
      </c>
      <c r="G12585" t="s">
        <v>61</v>
      </c>
      <c r="H12585" t="s">
        <v>18</v>
      </c>
      <c r="I12585" t="s">
        <v>11541</v>
      </c>
      <c r="J12585">
        <v>2019</v>
      </c>
      <c r="K12585">
        <v>651.04</v>
      </c>
      <c r="L12585">
        <v>32</v>
      </c>
      <c r="M12585">
        <v>1</v>
      </c>
      <c r="N12585">
        <f t="shared" si="496"/>
        <v>0</v>
      </c>
      <c r="O12585">
        <f t="shared" si="497"/>
        <v>0</v>
      </c>
      <c r="P12585" t="s">
        <v>12694</v>
      </c>
    </row>
    <row r="12586" spans="2:16" x14ac:dyDescent="0.25">
      <c r="B12586" t="s">
        <v>13930</v>
      </c>
      <c r="C12586" s="119" t="s">
        <v>60</v>
      </c>
      <c r="D12586" t="s">
        <v>11542</v>
      </c>
      <c r="E12586" t="s">
        <v>11530</v>
      </c>
      <c r="F12586" t="s">
        <v>11540</v>
      </c>
      <c r="G12586" t="s">
        <v>61</v>
      </c>
      <c r="H12586" t="s">
        <v>18</v>
      </c>
      <c r="I12586" t="s">
        <v>11541</v>
      </c>
      <c r="J12586">
        <v>2019</v>
      </c>
      <c r="K12586">
        <v>685.71</v>
      </c>
      <c r="L12586">
        <v>21</v>
      </c>
      <c r="M12586">
        <v>1</v>
      </c>
      <c r="N12586">
        <f t="shared" si="496"/>
        <v>0</v>
      </c>
      <c r="O12586">
        <f t="shared" si="497"/>
        <v>0</v>
      </c>
      <c r="P12586" t="s">
        <v>12694</v>
      </c>
    </row>
    <row r="12587" spans="2:16" x14ac:dyDescent="0.25">
      <c r="B12587" t="s">
        <v>13931</v>
      </c>
      <c r="C12587" s="119" t="s">
        <v>60</v>
      </c>
      <c r="D12587" t="s">
        <v>11537</v>
      </c>
      <c r="E12587" t="s">
        <v>11530</v>
      </c>
      <c r="F12587" t="s">
        <v>11540</v>
      </c>
      <c r="G12587" t="s">
        <v>61</v>
      </c>
      <c r="H12587" t="s">
        <v>18</v>
      </c>
      <c r="I12587" t="s">
        <v>11541</v>
      </c>
      <c r="J12587">
        <v>2019</v>
      </c>
      <c r="K12587">
        <v>653.34</v>
      </c>
      <c r="L12587">
        <v>22</v>
      </c>
      <c r="M12587">
        <v>1</v>
      </c>
      <c r="N12587">
        <f t="shared" si="496"/>
        <v>0</v>
      </c>
      <c r="O12587">
        <f t="shared" si="497"/>
        <v>0</v>
      </c>
      <c r="P12587" t="s">
        <v>12694</v>
      </c>
    </row>
    <row r="12588" spans="2:16" x14ac:dyDescent="0.25">
      <c r="B12588" t="s">
        <v>13932</v>
      </c>
      <c r="C12588" s="119" t="s">
        <v>60</v>
      </c>
      <c r="D12588" t="s">
        <v>11539</v>
      </c>
      <c r="E12588" t="s">
        <v>11530</v>
      </c>
      <c r="F12588" t="s">
        <v>11540</v>
      </c>
      <c r="G12588" t="s">
        <v>61</v>
      </c>
      <c r="H12588" t="s">
        <v>18</v>
      </c>
      <c r="I12588" t="s">
        <v>11541</v>
      </c>
      <c r="J12588">
        <v>2019</v>
      </c>
      <c r="K12588">
        <v>693.49</v>
      </c>
      <c r="L12588">
        <v>62</v>
      </c>
      <c r="M12588">
        <v>1</v>
      </c>
      <c r="N12588">
        <f t="shared" si="496"/>
        <v>0</v>
      </c>
      <c r="O12588">
        <f t="shared" si="497"/>
        <v>0</v>
      </c>
      <c r="P12588" t="s">
        <v>12694</v>
      </c>
    </row>
    <row r="12589" spans="2:16" x14ac:dyDescent="0.25">
      <c r="B12589" t="s">
        <v>13933</v>
      </c>
      <c r="C12589" s="119" t="s">
        <v>60</v>
      </c>
      <c r="D12589" t="s">
        <v>11537</v>
      </c>
      <c r="E12589" t="s">
        <v>11530</v>
      </c>
      <c r="F12589" t="s">
        <v>11540</v>
      </c>
      <c r="G12589" t="s">
        <v>61</v>
      </c>
      <c r="H12589" t="s">
        <v>18</v>
      </c>
      <c r="I12589" t="s">
        <v>11541</v>
      </c>
      <c r="J12589">
        <v>2019</v>
      </c>
      <c r="K12589">
        <v>652.96</v>
      </c>
      <c r="L12589">
        <v>20</v>
      </c>
      <c r="M12589">
        <v>1</v>
      </c>
      <c r="N12589">
        <f t="shared" si="496"/>
        <v>0</v>
      </c>
      <c r="O12589">
        <f t="shared" si="497"/>
        <v>0</v>
      </c>
      <c r="P12589" t="s">
        <v>12694</v>
      </c>
    </row>
    <row r="12590" spans="2:16" x14ac:dyDescent="0.25">
      <c r="B12590" t="s">
        <v>13934</v>
      </c>
      <c r="C12590" s="119" t="s">
        <v>60</v>
      </c>
      <c r="D12590" t="s">
        <v>11542</v>
      </c>
      <c r="E12590" t="s">
        <v>11530</v>
      </c>
      <c r="F12590" t="s">
        <v>11540</v>
      </c>
      <c r="G12590" t="s">
        <v>61</v>
      </c>
      <c r="H12590" t="s">
        <v>18</v>
      </c>
      <c r="I12590" t="s">
        <v>11541</v>
      </c>
      <c r="J12590">
        <v>2019</v>
      </c>
      <c r="K12590">
        <v>687.03</v>
      </c>
      <c r="L12590">
        <v>28</v>
      </c>
      <c r="M12590">
        <v>1</v>
      </c>
      <c r="N12590">
        <f t="shared" si="496"/>
        <v>0</v>
      </c>
      <c r="O12590">
        <f t="shared" si="497"/>
        <v>0</v>
      </c>
      <c r="P12590" t="s">
        <v>12694</v>
      </c>
    </row>
    <row r="12591" spans="2:16" x14ac:dyDescent="0.25">
      <c r="B12591" t="s">
        <v>13935</v>
      </c>
      <c r="C12591" s="119" t="s">
        <v>60</v>
      </c>
      <c r="D12591" t="s">
        <v>11537</v>
      </c>
      <c r="E12591" t="s">
        <v>11530</v>
      </c>
      <c r="F12591" t="s">
        <v>11540</v>
      </c>
      <c r="G12591" t="s">
        <v>61</v>
      </c>
      <c r="H12591" t="s">
        <v>18</v>
      </c>
      <c r="I12591" t="s">
        <v>11541</v>
      </c>
      <c r="J12591">
        <v>2019</v>
      </c>
      <c r="K12591">
        <v>653.34</v>
      </c>
      <c r="L12591">
        <v>22</v>
      </c>
      <c r="M12591">
        <v>1</v>
      </c>
      <c r="N12591">
        <f t="shared" si="496"/>
        <v>0</v>
      </c>
      <c r="O12591">
        <f t="shared" si="497"/>
        <v>0</v>
      </c>
      <c r="P12591" t="s">
        <v>12694</v>
      </c>
    </row>
    <row r="12592" spans="2:16" x14ac:dyDescent="0.25">
      <c r="B12592" t="s">
        <v>13936</v>
      </c>
      <c r="C12592" s="119" t="s">
        <v>60</v>
      </c>
      <c r="D12592" t="s">
        <v>11537</v>
      </c>
      <c r="E12592" t="s">
        <v>11530</v>
      </c>
      <c r="F12592" t="s">
        <v>11540</v>
      </c>
      <c r="G12592" t="s">
        <v>61</v>
      </c>
      <c r="H12592" t="s">
        <v>18</v>
      </c>
      <c r="I12592" t="s">
        <v>11541</v>
      </c>
      <c r="J12592">
        <v>2019</v>
      </c>
      <c r="K12592">
        <v>652.96</v>
      </c>
      <c r="L12592">
        <v>20</v>
      </c>
      <c r="M12592">
        <v>1</v>
      </c>
      <c r="N12592">
        <f t="shared" si="496"/>
        <v>0</v>
      </c>
      <c r="O12592">
        <f t="shared" si="497"/>
        <v>0</v>
      </c>
      <c r="P12592" t="s">
        <v>12694</v>
      </c>
    </row>
    <row r="12593" spans="2:16" x14ac:dyDescent="0.25">
      <c r="B12593" t="s">
        <v>13937</v>
      </c>
      <c r="C12593" s="119" t="s">
        <v>60</v>
      </c>
      <c r="D12593" t="s">
        <v>11539</v>
      </c>
      <c r="E12593" t="s">
        <v>11530</v>
      </c>
      <c r="F12593" t="s">
        <v>11540</v>
      </c>
      <c r="G12593" t="s">
        <v>61</v>
      </c>
      <c r="H12593" t="s">
        <v>18</v>
      </c>
      <c r="I12593" t="s">
        <v>11541</v>
      </c>
      <c r="J12593">
        <v>2019</v>
      </c>
      <c r="K12593">
        <v>672.97</v>
      </c>
      <c r="L12593">
        <v>67</v>
      </c>
      <c r="M12593">
        <v>1</v>
      </c>
      <c r="N12593">
        <f t="shared" si="496"/>
        <v>0</v>
      </c>
      <c r="O12593">
        <f t="shared" si="497"/>
        <v>0</v>
      </c>
      <c r="P12593" t="s">
        <v>12694</v>
      </c>
    </row>
    <row r="12594" spans="2:16" x14ac:dyDescent="0.25">
      <c r="B12594" t="s">
        <v>13938</v>
      </c>
      <c r="C12594" s="119" t="s">
        <v>60</v>
      </c>
      <c r="D12594" t="s">
        <v>11539</v>
      </c>
      <c r="E12594" t="s">
        <v>11530</v>
      </c>
      <c r="F12594" t="s">
        <v>11540</v>
      </c>
      <c r="G12594" t="s">
        <v>61</v>
      </c>
      <c r="H12594" t="s">
        <v>18</v>
      </c>
      <c r="I12594" t="s">
        <v>11541</v>
      </c>
      <c r="J12594">
        <v>2019</v>
      </c>
      <c r="K12594">
        <v>660.93</v>
      </c>
      <c r="L12594">
        <v>62</v>
      </c>
      <c r="M12594">
        <v>1</v>
      </c>
      <c r="N12594">
        <f t="shared" si="496"/>
        <v>0</v>
      </c>
      <c r="O12594">
        <f t="shared" si="497"/>
        <v>0</v>
      </c>
      <c r="P12594" t="s">
        <v>12694</v>
      </c>
    </row>
    <row r="12595" spans="2:16" x14ac:dyDescent="0.25">
      <c r="B12595" t="s">
        <v>13939</v>
      </c>
      <c r="C12595" s="119" t="s">
        <v>60</v>
      </c>
      <c r="D12595" t="s">
        <v>11539</v>
      </c>
      <c r="E12595" t="s">
        <v>11530</v>
      </c>
      <c r="F12595" t="s">
        <v>11540</v>
      </c>
      <c r="G12595" t="s">
        <v>61</v>
      </c>
      <c r="H12595" t="s">
        <v>18</v>
      </c>
      <c r="I12595" t="s">
        <v>11541</v>
      </c>
      <c r="J12595">
        <v>2019</v>
      </c>
      <c r="K12595">
        <v>653.28</v>
      </c>
      <c r="L12595">
        <v>39</v>
      </c>
      <c r="M12595">
        <v>1</v>
      </c>
      <c r="N12595">
        <f t="shared" si="496"/>
        <v>0</v>
      </c>
      <c r="O12595">
        <f t="shared" si="497"/>
        <v>0</v>
      </c>
      <c r="P12595" t="s">
        <v>12693</v>
      </c>
    </row>
    <row r="12596" spans="2:16" x14ac:dyDescent="0.25">
      <c r="B12596" t="s">
        <v>13940</v>
      </c>
      <c r="C12596" s="119" t="s">
        <v>60</v>
      </c>
      <c r="D12596" t="s">
        <v>11539</v>
      </c>
      <c r="E12596" t="s">
        <v>11530</v>
      </c>
      <c r="F12596" t="s">
        <v>11540</v>
      </c>
      <c r="G12596" t="s">
        <v>61</v>
      </c>
      <c r="H12596" t="s">
        <v>18</v>
      </c>
      <c r="I12596" t="s">
        <v>11541</v>
      </c>
      <c r="J12596">
        <v>2019</v>
      </c>
      <c r="K12596">
        <v>653.34</v>
      </c>
      <c r="L12596">
        <v>22</v>
      </c>
      <c r="M12596">
        <v>1</v>
      </c>
      <c r="N12596">
        <f t="shared" si="496"/>
        <v>0</v>
      </c>
      <c r="O12596">
        <f t="shared" si="497"/>
        <v>0</v>
      </c>
      <c r="P12596" t="s">
        <v>12694</v>
      </c>
    </row>
    <row r="12597" spans="2:16" x14ac:dyDescent="0.25">
      <c r="B12597" t="s">
        <v>13941</v>
      </c>
      <c r="C12597" s="119" t="s">
        <v>60</v>
      </c>
      <c r="D12597" t="s">
        <v>11537</v>
      </c>
      <c r="E12597" t="s">
        <v>11530</v>
      </c>
      <c r="F12597" t="s">
        <v>11540</v>
      </c>
      <c r="G12597" t="s">
        <v>61</v>
      </c>
      <c r="H12597" t="s">
        <v>18</v>
      </c>
      <c r="I12597" t="s">
        <v>11541</v>
      </c>
      <c r="J12597">
        <v>2019</v>
      </c>
      <c r="K12597">
        <v>691.98</v>
      </c>
      <c r="L12597">
        <v>54</v>
      </c>
      <c r="M12597">
        <v>1</v>
      </c>
      <c r="N12597">
        <f t="shared" si="496"/>
        <v>0</v>
      </c>
      <c r="O12597">
        <f t="shared" si="497"/>
        <v>0</v>
      </c>
      <c r="P12597" t="s">
        <v>12694</v>
      </c>
    </row>
    <row r="12598" spans="2:16" x14ac:dyDescent="0.25">
      <c r="B12598" t="s">
        <v>13942</v>
      </c>
      <c r="C12598" s="119" t="s">
        <v>60</v>
      </c>
      <c r="D12598" t="s">
        <v>11537</v>
      </c>
      <c r="E12598" t="s">
        <v>11530</v>
      </c>
      <c r="F12598" t="s">
        <v>11540</v>
      </c>
      <c r="G12598" t="s">
        <v>61</v>
      </c>
      <c r="H12598" t="s">
        <v>18</v>
      </c>
      <c r="I12598" t="s">
        <v>11541</v>
      </c>
      <c r="J12598">
        <v>2019</v>
      </c>
      <c r="K12598">
        <v>691.79</v>
      </c>
      <c r="L12598">
        <v>53</v>
      </c>
      <c r="M12598">
        <v>1</v>
      </c>
      <c r="N12598">
        <f t="shared" si="496"/>
        <v>0</v>
      </c>
      <c r="O12598">
        <f t="shared" si="497"/>
        <v>0</v>
      </c>
      <c r="P12598" t="s">
        <v>12694</v>
      </c>
    </row>
    <row r="12599" spans="2:16" x14ac:dyDescent="0.25">
      <c r="B12599" t="s">
        <v>13943</v>
      </c>
      <c r="C12599" s="119" t="s">
        <v>60</v>
      </c>
      <c r="D12599" t="s">
        <v>11539</v>
      </c>
      <c r="E12599" t="s">
        <v>11530</v>
      </c>
      <c r="F12599" t="s">
        <v>11540</v>
      </c>
      <c r="G12599" t="s">
        <v>61</v>
      </c>
      <c r="H12599" t="s">
        <v>18</v>
      </c>
      <c r="I12599" t="s">
        <v>11541</v>
      </c>
      <c r="J12599">
        <v>2019</v>
      </c>
      <c r="K12599">
        <v>686.42</v>
      </c>
      <c r="L12599">
        <v>35</v>
      </c>
      <c r="M12599">
        <v>1</v>
      </c>
      <c r="N12599">
        <f t="shared" si="496"/>
        <v>0</v>
      </c>
      <c r="O12599">
        <f t="shared" si="497"/>
        <v>0</v>
      </c>
      <c r="P12599" t="s">
        <v>12694</v>
      </c>
    </row>
    <row r="12600" spans="2:16" x14ac:dyDescent="0.25">
      <c r="B12600" t="s">
        <v>13944</v>
      </c>
      <c r="C12600" s="119" t="s">
        <v>60</v>
      </c>
      <c r="D12600" t="s">
        <v>11537</v>
      </c>
      <c r="E12600" t="s">
        <v>11530</v>
      </c>
      <c r="F12600" t="s">
        <v>11540</v>
      </c>
      <c r="G12600" t="s">
        <v>61</v>
      </c>
      <c r="H12600" t="s">
        <v>18</v>
      </c>
      <c r="I12600" t="s">
        <v>11541</v>
      </c>
      <c r="J12600">
        <v>2019</v>
      </c>
      <c r="K12600">
        <v>758.55</v>
      </c>
      <c r="L12600">
        <v>32</v>
      </c>
      <c r="M12600">
        <v>1</v>
      </c>
      <c r="N12600">
        <f t="shared" si="496"/>
        <v>0</v>
      </c>
      <c r="O12600">
        <f t="shared" si="497"/>
        <v>0</v>
      </c>
      <c r="P12600" t="s">
        <v>12694</v>
      </c>
    </row>
    <row r="12601" spans="2:16" x14ac:dyDescent="0.25">
      <c r="B12601" t="s">
        <v>13945</v>
      </c>
      <c r="C12601" s="119" t="s">
        <v>60</v>
      </c>
      <c r="D12601" t="s">
        <v>11537</v>
      </c>
      <c r="E12601" t="s">
        <v>11530</v>
      </c>
      <c r="F12601" t="s">
        <v>11540</v>
      </c>
      <c r="G12601" t="s">
        <v>61</v>
      </c>
      <c r="H12601" t="s">
        <v>18</v>
      </c>
      <c r="I12601" t="s">
        <v>11541</v>
      </c>
      <c r="J12601">
        <v>2019</v>
      </c>
      <c r="K12601">
        <v>2035.27</v>
      </c>
      <c r="L12601">
        <v>20</v>
      </c>
      <c r="M12601">
        <v>1</v>
      </c>
      <c r="N12601">
        <f t="shared" si="496"/>
        <v>0</v>
      </c>
      <c r="O12601">
        <f t="shared" si="497"/>
        <v>0</v>
      </c>
      <c r="P12601" t="s">
        <v>12694</v>
      </c>
    </row>
    <row r="12602" spans="2:16" x14ac:dyDescent="0.25">
      <c r="B12602" t="s">
        <v>13946</v>
      </c>
      <c r="C12602" s="119" t="s">
        <v>60</v>
      </c>
      <c r="D12602" t="s">
        <v>11542</v>
      </c>
      <c r="E12602" t="s">
        <v>11530</v>
      </c>
      <c r="F12602" t="s">
        <v>11540</v>
      </c>
      <c r="G12602" t="s">
        <v>61</v>
      </c>
      <c r="H12602" t="s">
        <v>18</v>
      </c>
      <c r="I12602" t="s">
        <v>11541</v>
      </c>
      <c r="J12602">
        <v>2019</v>
      </c>
      <c r="K12602">
        <v>653.34</v>
      </c>
      <c r="L12602">
        <v>22</v>
      </c>
      <c r="M12602">
        <v>1</v>
      </c>
      <c r="N12602">
        <f t="shared" si="496"/>
        <v>0</v>
      </c>
      <c r="O12602">
        <f t="shared" si="497"/>
        <v>0</v>
      </c>
      <c r="P12602" t="s">
        <v>12694</v>
      </c>
    </row>
    <row r="12603" spans="2:16" x14ac:dyDescent="0.25">
      <c r="B12603" t="s">
        <v>13947</v>
      </c>
      <c r="C12603" s="119" t="s">
        <v>60</v>
      </c>
      <c r="D12603" t="s">
        <v>11542</v>
      </c>
      <c r="E12603" t="s">
        <v>11530</v>
      </c>
      <c r="F12603" t="s">
        <v>11540</v>
      </c>
      <c r="G12603" t="s">
        <v>61</v>
      </c>
      <c r="H12603" t="s">
        <v>18</v>
      </c>
      <c r="I12603" t="s">
        <v>11541</v>
      </c>
      <c r="J12603">
        <v>2019</v>
      </c>
      <c r="K12603">
        <v>686.28</v>
      </c>
      <c r="L12603">
        <v>24</v>
      </c>
      <c r="M12603">
        <v>1</v>
      </c>
      <c r="N12603">
        <f t="shared" si="496"/>
        <v>0</v>
      </c>
      <c r="O12603">
        <f t="shared" si="497"/>
        <v>0</v>
      </c>
      <c r="P12603" t="s">
        <v>12694</v>
      </c>
    </row>
    <row r="12604" spans="2:16" x14ac:dyDescent="0.25">
      <c r="B12604" t="s">
        <v>13948</v>
      </c>
      <c r="C12604" s="119" t="s">
        <v>60</v>
      </c>
      <c r="D12604" t="s">
        <v>11542</v>
      </c>
      <c r="E12604" t="s">
        <v>11530</v>
      </c>
      <c r="F12604" t="s">
        <v>11540</v>
      </c>
      <c r="G12604" t="s">
        <v>61</v>
      </c>
      <c r="H12604" t="s">
        <v>18</v>
      </c>
      <c r="I12604" t="s">
        <v>11541</v>
      </c>
      <c r="J12604">
        <v>2019</v>
      </c>
      <c r="K12604">
        <v>686.47</v>
      </c>
      <c r="L12604">
        <v>25</v>
      </c>
      <c r="M12604">
        <v>1</v>
      </c>
      <c r="N12604">
        <f t="shared" si="496"/>
        <v>0</v>
      </c>
      <c r="O12604">
        <f t="shared" si="497"/>
        <v>0</v>
      </c>
      <c r="P12604" t="s">
        <v>12694</v>
      </c>
    </row>
    <row r="12605" spans="2:16" x14ac:dyDescent="0.25">
      <c r="B12605" t="s">
        <v>13949</v>
      </c>
      <c r="C12605" s="119" t="s">
        <v>60</v>
      </c>
      <c r="D12605" t="s">
        <v>11542</v>
      </c>
      <c r="E12605" t="s">
        <v>11530</v>
      </c>
      <c r="F12605" t="s">
        <v>11540</v>
      </c>
      <c r="G12605" t="s">
        <v>61</v>
      </c>
      <c r="H12605" t="s">
        <v>18</v>
      </c>
      <c r="I12605" t="s">
        <v>11541</v>
      </c>
      <c r="J12605">
        <v>2019</v>
      </c>
      <c r="K12605">
        <v>653.34</v>
      </c>
      <c r="L12605">
        <v>22</v>
      </c>
      <c r="M12605">
        <v>1</v>
      </c>
      <c r="N12605">
        <f t="shared" si="496"/>
        <v>0</v>
      </c>
      <c r="O12605">
        <f t="shared" si="497"/>
        <v>0</v>
      </c>
      <c r="P12605" t="s">
        <v>12694</v>
      </c>
    </row>
    <row r="12606" spans="2:16" x14ac:dyDescent="0.25">
      <c r="B12606" t="s">
        <v>13950</v>
      </c>
      <c r="C12606" s="119" t="s">
        <v>60</v>
      </c>
      <c r="D12606" t="s">
        <v>11542</v>
      </c>
      <c r="E12606" t="s">
        <v>11530</v>
      </c>
      <c r="F12606" t="s">
        <v>11540</v>
      </c>
      <c r="G12606" t="s">
        <v>61</v>
      </c>
      <c r="H12606" t="s">
        <v>18</v>
      </c>
      <c r="I12606" t="s">
        <v>11541</v>
      </c>
      <c r="J12606">
        <v>2019</v>
      </c>
      <c r="K12606">
        <v>685.9</v>
      </c>
      <c r="L12606">
        <v>22</v>
      </c>
      <c r="M12606">
        <v>1</v>
      </c>
      <c r="N12606">
        <f t="shared" si="496"/>
        <v>0</v>
      </c>
      <c r="O12606">
        <f t="shared" si="497"/>
        <v>0</v>
      </c>
      <c r="P12606" t="s">
        <v>12694</v>
      </c>
    </row>
    <row r="12607" spans="2:16" x14ac:dyDescent="0.25">
      <c r="B12607" t="s">
        <v>13951</v>
      </c>
      <c r="C12607" s="119" t="s">
        <v>60</v>
      </c>
      <c r="D12607" t="s">
        <v>11542</v>
      </c>
      <c r="E12607" t="s">
        <v>11530</v>
      </c>
      <c r="F12607" t="s">
        <v>11540</v>
      </c>
      <c r="G12607" t="s">
        <v>61</v>
      </c>
      <c r="H12607" t="s">
        <v>18</v>
      </c>
      <c r="I12607" t="s">
        <v>11541</v>
      </c>
      <c r="J12607">
        <v>2019</v>
      </c>
      <c r="K12607">
        <v>654.28</v>
      </c>
      <c r="L12607">
        <v>27</v>
      </c>
      <c r="M12607">
        <v>1</v>
      </c>
      <c r="N12607">
        <f t="shared" si="496"/>
        <v>0</v>
      </c>
      <c r="O12607">
        <f t="shared" si="497"/>
        <v>0</v>
      </c>
      <c r="P12607" t="s">
        <v>12694</v>
      </c>
    </row>
    <row r="12608" spans="2:16" x14ac:dyDescent="0.25">
      <c r="B12608" t="s">
        <v>13952</v>
      </c>
      <c r="C12608" s="119" t="s">
        <v>60</v>
      </c>
      <c r="D12608" t="s">
        <v>11552</v>
      </c>
      <c r="E12608" t="s">
        <v>11530</v>
      </c>
      <c r="F12608" t="s">
        <v>11540</v>
      </c>
      <c r="G12608" t="s">
        <v>61</v>
      </c>
      <c r="H12608" t="s">
        <v>18</v>
      </c>
      <c r="I12608" t="s">
        <v>11541</v>
      </c>
      <c r="J12608">
        <v>2019</v>
      </c>
      <c r="K12608">
        <v>653.42999999999995</v>
      </c>
      <c r="L12608">
        <v>21</v>
      </c>
      <c r="M12608">
        <v>1</v>
      </c>
      <c r="N12608">
        <f t="shared" si="496"/>
        <v>0</v>
      </c>
      <c r="O12608">
        <f t="shared" si="497"/>
        <v>0</v>
      </c>
      <c r="P12608" t="s">
        <v>12694</v>
      </c>
    </row>
    <row r="12609" spans="2:16" x14ac:dyDescent="0.25">
      <c r="B12609" t="s">
        <v>13953</v>
      </c>
      <c r="C12609" s="119" t="s">
        <v>60</v>
      </c>
      <c r="D12609" t="s">
        <v>11537</v>
      </c>
      <c r="E12609" t="s">
        <v>11530</v>
      </c>
      <c r="F12609" t="s">
        <v>11540</v>
      </c>
      <c r="G12609" t="s">
        <v>61</v>
      </c>
      <c r="H12609" t="s">
        <v>18</v>
      </c>
      <c r="I12609" t="s">
        <v>11541</v>
      </c>
      <c r="J12609">
        <v>2019</v>
      </c>
      <c r="K12609">
        <v>651.61</v>
      </c>
      <c r="L12609">
        <v>27</v>
      </c>
      <c r="M12609">
        <v>1</v>
      </c>
      <c r="N12609">
        <f t="shared" si="496"/>
        <v>0</v>
      </c>
      <c r="O12609">
        <f t="shared" si="497"/>
        <v>0</v>
      </c>
      <c r="P12609" t="s">
        <v>12694</v>
      </c>
    </row>
    <row r="12610" spans="2:16" x14ac:dyDescent="0.25">
      <c r="B12610" t="s">
        <v>13954</v>
      </c>
      <c r="C12610" s="119" t="s">
        <v>60</v>
      </c>
      <c r="D12610" t="s">
        <v>11537</v>
      </c>
      <c r="E12610" t="s">
        <v>11530</v>
      </c>
      <c r="F12610" t="s">
        <v>11540</v>
      </c>
      <c r="G12610" t="s">
        <v>61</v>
      </c>
      <c r="H12610" t="s">
        <v>18</v>
      </c>
      <c r="I12610" t="s">
        <v>11541</v>
      </c>
      <c r="J12610">
        <v>2019</v>
      </c>
      <c r="K12610">
        <v>652.58000000000004</v>
      </c>
      <c r="L12610">
        <v>32</v>
      </c>
      <c r="M12610">
        <v>1</v>
      </c>
      <c r="N12610">
        <f t="shared" si="496"/>
        <v>0</v>
      </c>
      <c r="O12610">
        <f t="shared" si="497"/>
        <v>0</v>
      </c>
      <c r="P12610" t="s">
        <v>12694</v>
      </c>
    </row>
    <row r="12611" spans="2:16" x14ac:dyDescent="0.25">
      <c r="B12611" t="s">
        <v>13955</v>
      </c>
      <c r="C12611" s="119" t="s">
        <v>60</v>
      </c>
      <c r="D12611" t="s">
        <v>11539</v>
      </c>
      <c r="E12611" t="s">
        <v>11530</v>
      </c>
      <c r="F12611" t="s">
        <v>11540</v>
      </c>
      <c r="G12611" t="s">
        <v>61</v>
      </c>
      <c r="H12611" t="s">
        <v>18</v>
      </c>
      <c r="I12611" t="s">
        <v>11541</v>
      </c>
      <c r="J12611">
        <v>2019</v>
      </c>
      <c r="K12611">
        <v>655.51</v>
      </c>
      <c r="L12611">
        <v>33</v>
      </c>
      <c r="M12611">
        <v>1</v>
      </c>
      <c r="N12611">
        <f t="shared" si="496"/>
        <v>0</v>
      </c>
      <c r="O12611">
        <f t="shared" si="497"/>
        <v>0</v>
      </c>
      <c r="P12611" t="s">
        <v>12694</v>
      </c>
    </row>
    <row r="12612" spans="2:16" x14ac:dyDescent="0.25">
      <c r="B12612" t="s">
        <v>13956</v>
      </c>
      <c r="C12612" s="119" t="s">
        <v>60</v>
      </c>
      <c r="D12612" t="s">
        <v>11539</v>
      </c>
      <c r="E12612" t="s">
        <v>11530</v>
      </c>
      <c r="F12612" t="s">
        <v>11540</v>
      </c>
      <c r="G12612" t="s">
        <v>61</v>
      </c>
      <c r="H12612" t="s">
        <v>18</v>
      </c>
      <c r="I12612" t="s">
        <v>11541</v>
      </c>
      <c r="J12612">
        <v>2019</v>
      </c>
      <c r="K12612">
        <v>655.7</v>
      </c>
      <c r="L12612">
        <v>34</v>
      </c>
      <c r="M12612">
        <v>1</v>
      </c>
      <c r="N12612">
        <f t="shared" si="496"/>
        <v>0</v>
      </c>
      <c r="O12612">
        <f t="shared" si="497"/>
        <v>0</v>
      </c>
      <c r="P12612" t="s">
        <v>12694</v>
      </c>
    </row>
    <row r="12613" spans="2:16" x14ac:dyDescent="0.25">
      <c r="B12613" t="s">
        <v>13957</v>
      </c>
      <c r="C12613" s="119" t="s">
        <v>60</v>
      </c>
      <c r="D12613" t="s">
        <v>11539</v>
      </c>
      <c r="E12613" t="s">
        <v>11530</v>
      </c>
      <c r="F12613" t="s">
        <v>11540</v>
      </c>
      <c r="G12613" t="s">
        <v>61</v>
      </c>
      <c r="H12613" t="s">
        <v>18</v>
      </c>
      <c r="I12613" t="s">
        <v>11541</v>
      </c>
      <c r="J12613">
        <v>2019</v>
      </c>
      <c r="K12613">
        <v>655.7</v>
      </c>
      <c r="L12613">
        <v>34</v>
      </c>
      <c r="M12613">
        <v>1</v>
      </c>
      <c r="N12613">
        <f t="shared" si="496"/>
        <v>0</v>
      </c>
      <c r="O12613">
        <f t="shared" si="497"/>
        <v>0</v>
      </c>
      <c r="P12613" t="s">
        <v>12694</v>
      </c>
    </row>
    <row r="12614" spans="2:16" x14ac:dyDescent="0.25">
      <c r="B12614" t="s">
        <v>13958</v>
      </c>
      <c r="C12614" s="119" t="s">
        <v>60</v>
      </c>
      <c r="D12614" t="s">
        <v>11539</v>
      </c>
      <c r="E12614" t="s">
        <v>11530</v>
      </c>
      <c r="F12614" t="s">
        <v>11540</v>
      </c>
      <c r="G12614" t="s">
        <v>61</v>
      </c>
      <c r="H12614" t="s">
        <v>18</v>
      </c>
      <c r="I12614" t="s">
        <v>11541</v>
      </c>
      <c r="J12614">
        <v>2019</v>
      </c>
      <c r="K12614">
        <v>654.94000000000005</v>
      </c>
      <c r="L12614">
        <v>30</v>
      </c>
      <c r="M12614">
        <v>1</v>
      </c>
      <c r="N12614">
        <f t="shared" si="496"/>
        <v>0</v>
      </c>
      <c r="O12614">
        <f t="shared" si="497"/>
        <v>0</v>
      </c>
      <c r="P12614" t="s">
        <v>12694</v>
      </c>
    </row>
    <row r="12615" spans="2:16" x14ac:dyDescent="0.25">
      <c r="B12615" t="s">
        <v>13959</v>
      </c>
      <c r="C12615" s="119" t="s">
        <v>60</v>
      </c>
      <c r="D12615" t="s">
        <v>11537</v>
      </c>
      <c r="E12615" t="s">
        <v>11530</v>
      </c>
      <c r="F12615" t="s">
        <v>11540</v>
      </c>
      <c r="G12615" t="s">
        <v>61</v>
      </c>
      <c r="H12615" t="s">
        <v>18</v>
      </c>
      <c r="I12615" t="s">
        <v>11541</v>
      </c>
      <c r="J12615">
        <v>2019</v>
      </c>
      <c r="K12615">
        <v>650.65</v>
      </c>
      <c r="L12615">
        <v>22</v>
      </c>
      <c r="M12615">
        <v>1</v>
      </c>
      <c r="N12615">
        <f t="shared" si="496"/>
        <v>0</v>
      </c>
      <c r="O12615">
        <f t="shared" si="497"/>
        <v>0</v>
      </c>
      <c r="P12615" t="s">
        <v>12694</v>
      </c>
    </row>
    <row r="12616" spans="2:16" x14ac:dyDescent="0.25">
      <c r="B12616" t="s">
        <v>13960</v>
      </c>
      <c r="C12616" s="119" t="s">
        <v>60</v>
      </c>
      <c r="D12616" t="s">
        <v>11546</v>
      </c>
      <c r="E12616" t="s">
        <v>11530</v>
      </c>
      <c r="F12616" t="s">
        <v>11540</v>
      </c>
      <c r="G12616" t="s">
        <v>61</v>
      </c>
      <c r="H12616" t="s">
        <v>18</v>
      </c>
      <c r="I12616" t="s">
        <v>11541</v>
      </c>
      <c r="J12616">
        <v>2019</v>
      </c>
      <c r="K12616">
        <v>7.76</v>
      </c>
      <c r="L12616">
        <v>41</v>
      </c>
      <c r="M12616">
        <v>1</v>
      </c>
      <c r="N12616">
        <f t="shared" si="496"/>
        <v>1</v>
      </c>
      <c r="O12616">
        <f t="shared" si="497"/>
        <v>0</v>
      </c>
      <c r="P12616" t="s">
        <v>12693</v>
      </c>
    </row>
    <row r="12617" spans="2:16" x14ac:dyDescent="0.25">
      <c r="B12617" t="s">
        <v>13961</v>
      </c>
      <c r="C12617" s="119" t="s">
        <v>60</v>
      </c>
      <c r="D12617" t="s">
        <v>11546</v>
      </c>
      <c r="E12617" t="s">
        <v>11530</v>
      </c>
      <c r="F12617" t="s">
        <v>11540</v>
      </c>
      <c r="G12617" t="s">
        <v>61</v>
      </c>
      <c r="H12617" t="s">
        <v>18</v>
      </c>
      <c r="I12617" t="s">
        <v>11541</v>
      </c>
      <c r="J12617">
        <v>2019</v>
      </c>
      <c r="K12617">
        <v>685.37</v>
      </c>
      <c r="L12617">
        <v>34</v>
      </c>
      <c r="M12617">
        <v>1</v>
      </c>
      <c r="N12617">
        <f t="shared" si="496"/>
        <v>0</v>
      </c>
      <c r="O12617">
        <f t="shared" si="497"/>
        <v>0</v>
      </c>
      <c r="P12617" t="s">
        <v>12693</v>
      </c>
    </row>
    <row r="12618" spans="2:16" x14ac:dyDescent="0.25">
      <c r="B12618" t="s">
        <v>13962</v>
      </c>
      <c r="C12618" s="119" t="s">
        <v>60</v>
      </c>
      <c r="D12618" t="s">
        <v>11537</v>
      </c>
      <c r="E12618" t="s">
        <v>11530</v>
      </c>
      <c r="F12618" t="s">
        <v>11540</v>
      </c>
      <c r="G12618" t="s">
        <v>61</v>
      </c>
      <c r="H12618" t="s">
        <v>18</v>
      </c>
      <c r="I12618" t="s">
        <v>11541</v>
      </c>
      <c r="J12618">
        <v>2019</v>
      </c>
      <c r="K12618">
        <v>884.05</v>
      </c>
      <c r="L12618">
        <v>22</v>
      </c>
      <c r="M12618">
        <v>1</v>
      </c>
      <c r="N12618">
        <f t="shared" si="496"/>
        <v>0</v>
      </c>
      <c r="O12618">
        <f t="shared" si="497"/>
        <v>0</v>
      </c>
      <c r="P12618" t="s">
        <v>12694</v>
      </c>
    </row>
    <row r="12619" spans="2:16" x14ac:dyDescent="0.25">
      <c r="B12619" t="s">
        <v>13963</v>
      </c>
      <c r="C12619" s="119" t="s">
        <v>60</v>
      </c>
      <c r="D12619" t="s">
        <v>11537</v>
      </c>
      <c r="E12619" t="s">
        <v>11530</v>
      </c>
      <c r="F12619" t="s">
        <v>11540</v>
      </c>
      <c r="G12619" t="s">
        <v>61</v>
      </c>
      <c r="H12619" t="s">
        <v>18</v>
      </c>
      <c r="I12619" t="s">
        <v>11541</v>
      </c>
      <c r="J12619">
        <v>2019</v>
      </c>
      <c r="K12619">
        <v>682.16</v>
      </c>
      <c r="L12619">
        <v>17</v>
      </c>
      <c r="M12619">
        <v>1</v>
      </c>
      <c r="N12619">
        <f t="shared" si="496"/>
        <v>0</v>
      </c>
      <c r="O12619">
        <f t="shared" si="497"/>
        <v>0</v>
      </c>
      <c r="P12619" t="s">
        <v>12694</v>
      </c>
    </row>
    <row r="12620" spans="2:16" x14ac:dyDescent="0.25">
      <c r="B12620" t="s">
        <v>13964</v>
      </c>
      <c r="C12620" s="119" t="s">
        <v>60</v>
      </c>
      <c r="D12620" t="s">
        <v>11537</v>
      </c>
      <c r="E12620" t="s">
        <v>11530</v>
      </c>
      <c r="F12620" t="s">
        <v>11540</v>
      </c>
      <c r="G12620" t="s">
        <v>61</v>
      </c>
      <c r="H12620" t="s">
        <v>18</v>
      </c>
      <c r="I12620" t="s">
        <v>11541</v>
      </c>
      <c r="J12620">
        <v>2019</v>
      </c>
      <c r="K12620">
        <v>961.43</v>
      </c>
      <c r="L12620">
        <v>21</v>
      </c>
      <c r="M12620">
        <v>1</v>
      </c>
      <c r="N12620">
        <f t="shared" si="496"/>
        <v>0</v>
      </c>
      <c r="O12620">
        <f t="shared" si="497"/>
        <v>0</v>
      </c>
      <c r="P12620" t="s">
        <v>12694</v>
      </c>
    </row>
    <row r="12621" spans="2:16" x14ac:dyDescent="0.25">
      <c r="B12621" t="s">
        <v>13965</v>
      </c>
      <c r="C12621" s="119" t="s">
        <v>60</v>
      </c>
      <c r="D12621" t="s">
        <v>11537</v>
      </c>
      <c r="E12621" t="s">
        <v>11530</v>
      </c>
      <c r="F12621" t="s">
        <v>11540</v>
      </c>
      <c r="G12621" t="s">
        <v>61</v>
      </c>
      <c r="H12621" t="s">
        <v>18</v>
      </c>
      <c r="I12621" t="s">
        <v>11541</v>
      </c>
      <c r="J12621">
        <v>2019</v>
      </c>
      <c r="K12621">
        <v>651.04999999999995</v>
      </c>
      <c r="L12621">
        <v>24</v>
      </c>
      <c r="M12621">
        <v>1</v>
      </c>
      <c r="N12621">
        <f t="shared" si="496"/>
        <v>0</v>
      </c>
      <c r="O12621">
        <f t="shared" si="497"/>
        <v>0</v>
      </c>
      <c r="P12621" t="s">
        <v>12694</v>
      </c>
    </row>
    <row r="12622" spans="2:16" x14ac:dyDescent="0.25">
      <c r="B12622" t="s">
        <v>13966</v>
      </c>
      <c r="C12622" s="119" t="s">
        <v>60</v>
      </c>
      <c r="D12622" t="s">
        <v>11539</v>
      </c>
      <c r="E12622" t="s">
        <v>11530</v>
      </c>
      <c r="F12622" t="s">
        <v>11540</v>
      </c>
      <c r="G12622" t="s">
        <v>61</v>
      </c>
      <c r="H12622" t="s">
        <v>18</v>
      </c>
      <c r="I12622" t="s">
        <v>11541</v>
      </c>
      <c r="J12622">
        <v>2019</v>
      </c>
      <c r="K12622">
        <v>653.41999999999996</v>
      </c>
      <c r="L12622">
        <v>22</v>
      </c>
      <c r="M12622">
        <v>1</v>
      </c>
      <c r="N12622">
        <f t="shared" si="496"/>
        <v>0</v>
      </c>
      <c r="O12622">
        <f t="shared" si="497"/>
        <v>0</v>
      </c>
      <c r="P12622" t="s">
        <v>12694</v>
      </c>
    </row>
    <row r="12623" spans="2:16" x14ac:dyDescent="0.25">
      <c r="B12623" t="s">
        <v>13967</v>
      </c>
      <c r="C12623" s="119" t="s">
        <v>60</v>
      </c>
      <c r="D12623" t="s">
        <v>11542</v>
      </c>
      <c r="E12623" t="s">
        <v>11530</v>
      </c>
      <c r="F12623" t="s">
        <v>11540</v>
      </c>
      <c r="G12623" t="s">
        <v>61</v>
      </c>
      <c r="H12623" t="s">
        <v>18</v>
      </c>
      <c r="I12623" t="s">
        <v>11541</v>
      </c>
      <c r="J12623">
        <v>2019</v>
      </c>
      <c r="K12623">
        <v>687.31</v>
      </c>
      <c r="L12623">
        <v>29</v>
      </c>
      <c r="M12623">
        <v>1</v>
      </c>
      <c r="N12623">
        <f t="shared" si="496"/>
        <v>0</v>
      </c>
      <c r="O12623">
        <f t="shared" si="497"/>
        <v>0</v>
      </c>
      <c r="P12623" t="s">
        <v>12694</v>
      </c>
    </row>
    <row r="12624" spans="2:16" x14ac:dyDescent="0.25">
      <c r="B12624" t="s">
        <v>13968</v>
      </c>
      <c r="C12624" s="119" t="s">
        <v>60</v>
      </c>
      <c r="D12624" t="s">
        <v>11542</v>
      </c>
      <c r="E12624" t="s">
        <v>11530</v>
      </c>
      <c r="F12624" t="s">
        <v>11540</v>
      </c>
      <c r="G12624" t="s">
        <v>61</v>
      </c>
      <c r="H12624" t="s">
        <v>18</v>
      </c>
      <c r="I12624" t="s">
        <v>11541</v>
      </c>
      <c r="J12624">
        <v>2019</v>
      </c>
      <c r="K12624">
        <v>687.31</v>
      </c>
      <c r="L12624">
        <v>29</v>
      </c>
      <c r="M12624">
        <v>1</v>
      </c>
      <c r="N12624">
        <f t="shared" si="496"/>
        <v>0</v>
      </c>
      <c r="O12624">
        <f t="shared" si="497"/>
        <v>0</v>
      </c>
      <c r="P12624" t="s">
        <v>12694</v>
      </c>
    </row>
    <row r="12625" spans="2:16" x14ac:dyDescent="0.25">
      <c r="B12625" t="s">
        <v>13969</v>
      </c>
      <c r="C12625" s="119" t="s">
        <v>60</v>
      </c>
      <c r="D12625" t="s">
        <v>11542</v>
      </c>
      <c r="E12625" t="s">
        <v>11530</v>
      </c>
      <c r="F12625" t="s">
        <v>11540</v>
      </c>
      <c r="G12625" t="s">
        <v>61</v>
      </c>
      <c r="H12625" t="s">
        <v>18</v>
      </c>
      <c r="I12625" t="s">
        <v>11541</v>
      </c>
      <c r="J12625">
        <v>2019</v>
      </c>
      <c r="K12625">
        <v>687.5</v>
      </c>
      <c r="L12625">
        <v>30</v>
      </c>
      <c r="M12625">
        <v>1</v>
      </c>
      <c r="N12625">
        <f t="shared" si="496"/>
        <v>0</v>
      </c>
      <c r="O12625">
        <f t="shared" si="497"/>
        <v>0</v>
      </c>
      <c r="P12625" t="s">
        <v>12694</v>
      </c>
    </row>
    <row r="12626" spans="2:16" x14ac:dyDescent="0.25">
      <c r="B12626" t="s">
        <v>13970</v>
      </c>
      <c r="C12626" s="119" t="s">
        <v>60</v>
      </c>
      <c r="D12626" t="s">
        <v>11537</v>
      </c>
      <c r="E12626" t="s">
        <v>11530</v>
      </c>
      <c r="F12626" t="s">
        <v>11540</v>
      </c>
      <c r="G12626" t="s">
        <v>61</v>
      </c>
      <c r="H12626" t="s">
        <v>18</v>
      </c>
      <c r="I12626" t="s">
        <v>11541</v>
      </c>
      <c r="J12626">
        <v>2019</v>
      </c>
      <c r="K12626">
        <v>650.29</v>
      </c>
      <c r="L12626">
        <v>20</v>
      </c>
      <c r="M12626">
        <v>1</v>
      </c>
      <c r="N12626">
        <f t="shared" ref="N12626:N12689" si="498">IF(K12626&lt;100,1,0)</f>
        <v>0</v>
      </c>
      <c r="O12626">
        <f t="shared" ref="O12626:O12689" si="499">IF(OR(L12626="",L12626&lt;=0),1,0)</f>
        <v>0</v>
      </c>
      <c r="P12626" t="s">
        <v>12694</v>
      </c>
    </row>
    <row r="12627" spans="2:16" x14ac:dyDescent="0.25">
      <c r="B12627" t="s">
        <v>13971</v>
      </c>
      <c r="C12627" s="119" t="s">
        <v>60</v>
      </c>
      <c r="D12627" t="s">
        <v>11537</v>
      </c>
      <c r="E12627" t="s">
        <v>11530</v>
      </c>
      <c r="F12627" t="s">
        <v>11540</v>
      </c>
      <c r="G12627" t="s">
        <v>61</v>
      </c>
      <c r="H12627" t="s">
        <v>18</v>
      </c>
      <c r="I12627" t="s">
        <v>11541</v>
      </c>
      <c r="J12627">
        <v>2019</v>
      </c>
      <c r="K12627">
        <v>682.15</v>
      </c>
      <c r="L12627">
        <v>17</v>
      </c>
      <c r="M12627">
        <v>1</v>
      </c>
      <c r="N12627">
        <f t="shared" si="498"/>
        <v>0</v>
      </c>
      <c r="O12627">
        <f t="shared" si="499"/>
        <v>0</v>
      </c>
      <c r="P12627" t="s">
        <v>12694</v>
      </c>
    </row>
    <row r="12628" spans="2:16" x14ac:dyDescent="0.25">
      <c r="B12628" t="s">
        <v>13972</v>
      </c>
      <c r="C12628" s="119" t="s">
        <v>60</v>
      </c>
      <c r="D12628" t="s">
        <v>11537</v>
      </c>
      <c r="E12628" t="s">
        <v>11530</v>
      </c>
      <c r="F12628" t="s">
        <v>11540</v>
      </c>
      <c r="G12628" t="s">
        <v>61</v>
      </c>
      <c r="H12628" t="s">
        <v>18</v>
      </c>
      <c r="I12628" t="s">
        <v>11541</v>
      </c>
      <c r="J12628">
        <v>2019</v>
      </c>
      <c r="K12628">
        <v>678.6</v>
      </c>
      <c r="L12628">
        <v>17</v>
      </c>
      <c r="M12628">
        <v>1</v>
      </c>
      <c r="N12628">
        <f t="shared" si="498"/>
        <v>0</v>
      </c>
      <c r="O12628">
        <f t="shared" si="499"/>
        <v>0</v>
      </c>
      <c r="P12628" t="s">
        <v>12694</v>
      </c>
    </row>
    <row r="12629" spans="2:16" x14ac:dyDescent="0.25">
      <c r="B12629" t="s">
        <v>13973</v>
      </c>
      <c r="C12629" s="119" t="s">
        <v>60</v>
      </c>
      <c r="D12629" t="s">
        <v>11537</v>
      </c>
      <c r="E12629" t="s">
        <v>11530</v>
      </c>
      <c r="F12629" t="s">
        <v>11540</v>
      </c>
      <c r="G12629" t="s">
        <v>61</v>
      </c>
      <c r="H12629" t="s">
        <v>18</v>
      </c>
      <c r="I12629" t="s">
        <v>11541</v>
      </c>
      <c r="J12629">
        <v>2019</v>
      </c>
      <c r="K12629">
        <v>683.94</v>
      </c>
      <c r="L12629">
        <v>22</v>
      </c>
      <c r="M12629">
        <v>1</v>
      </c>
      <c r="N12629">
        <f t="shared" si="498"/>
        <v>0</v>
      </c>
      <c r="O12629">
        <f t="shared" si="499"/>
        <v>0</v>
      </c>
      <c r="P12629" t="s">
        <v>12694</v>
      </c>
    </row>
    <row r="12630" spans="2:16" x14ac:dyDescent="0.25">
      <c r="B12630" t="s">
        <v>13974</v>
      </c>
      <c r="C12630" s="119" t="s">
        <v>60</v>
      </c>
      <c r="D12630" t="s">
        <v>11537</v>
      </c>
      <c r="E12630" t="s">
        <v>11530</v>
      </c>
      <c r="F12630" t="s">
        <v>11540</v>
      </c>
      <c r="G12630" t="s">
        <v>61</v>
      </c>
      <c r="H12630" t="s">
        <v>18</v>
      </c>
      <c r="I12630" t="s">
        <v>11541</v>
      </c>
      <c r="J12630">
        <v>2019</v>
      </c>
      <c r="K12630">
        <v>685.97</v>
      </c>
      <c r="L12630">
        <v>21</v>
      </c>
      <c r="M12630">
        <v>1</v>
      </c>
      <c r="N12630">
        <f t="shared" si="498"/>
        <v>0</v>
      </c>
      <c r="O12630">
        <f t="shared" si="499"/>
        <v>0</v>
      </c>
      <c r="P12630" t="s">
        <v>12694</v>
      </c>
    </row>
    <row r="12631" spans="2:16" x14ac:dyDescent="0.25">
      <c r="B12631" t="s">
        <v>13975</v>
      </c>
      <c r="C12631" s="119" t="s">
        <v>60</v>
      </c>
      <c r="D12631" t="s">
        <v>11537</v>
      </c>
      <c r="E12631" t="s">
        <v>11530</v>
      </c>
      <c r="F12631" t="s">
        <v>11540</v>
      </c>
      <c r="G12631" t="s">
        <v>61</v>
      </c>
      <c r="H12631" t="s">
        <v>18</v>
      </c>
      <c r="I12631" t="s">
        <v>11541</v>
      </c>
      <c r="J12631">
        <v>2019</v>
      </c>
      <c r="K12631">
        <v>654.53</v>
      </c>
      <c r="L12631">
        <v>27</v>
      </c>
      <c r="M12631">
        <v>1</v>
      </c>
      <c r="N12631">
        <f t="shared" si="498"/>
        <v>0</v>
      </c>
      <c r="O12631">
        <f t="shared" si="499"/>
        <v>0</v>
      </c>
      <c r="P12631" t="s">
        <v>12694</v>
      </c>
    </row>
    <row r="12632" spans="2:16" x14ac:dyDescent="0.25">
      <c r="B12632" t="s">
        <v>13976</v>
      </c>
      <c r="C12632" s="119" t="s">
        <v>60</v>
      </c>
      <c r="D12632" t="s">
        <v>11537</v>
      </c>
      <c r="E12632" t="s">
        <v>11530</v>
      </c>
      <c r="F12632" t="s">
        <v>11540</v>
      </c>
      <c r="G12632" t="s">
        <v>61</v>
      </c>
      <c r="H12632" t="s">
        <v>18</v>
      </c>
      <c r="I12632" t="s">
        <v>11541</v>
      </c>
      <c r="J12632">
        <v>2019</v>
      </c>
      <c r="K12632">
        <v>683.75</v>
      </c>
      <c r="L12632">
        <v>21</v>
      </c>
      <c r="M12632">
        <v>1</v>
      </c>
      <c r="N12632">
        <f t="shared" si="498"/>
        <v>0</v>
      </c>
      <c r="O12632">
        <f t="shared" si="499"/>
        <v>0</v>
      </c>
      <c r="P12632" t="s">
        <v>12694</v>
      </c>
    </row>
    <row r="12633" spans="2:16" x14ac:dyDescent="0.25">
      <c r="B12633" t="s">
        <v>13977</v>
      </c>
      <c r="C12633" s="119" t="s">
        <v>60</v>
      </c>
      <c r="D12633" t="s">
        <v>11537</v>
      </c>
      <c r="E12633" t="s">
        <v>11530</v>
      </c>
      <c r="F12633" t="s">
        <v>11540</v>
      </c>
      <c r="G12633" t="s">
        <v>61</v>
      </c>
      <c r="H12633" t="s">
        <v>18</v>
      </c>
      <c r="I12633" t="s">
        <v>11541</v>
      </c>
      <c r="J12633">
        <v>2019</v>
      </c>
      <c r="K12633">
        <v>653.97</v>
      </c>
      <c r="L12633">
        <v>24</v>
      </c>
      <c r="M12633">
        <v>1</v>
      </c>
      <c r="N12633">
        <f t="shared" si="498"/>
        <v>0</v>
      </c>
      <c r="O12633">
        <f t="shared" si="499"/>
        <v>0</v>
      </c>
      <c r="P12633" t="s">
        <v>12694</v>
      </c>
    </row>
    <row r="12634" spans="2:16" x14ac:dyDescent="0.25">
      <c r="B12634" t="s">
        <v>13978</v>
      </c>
      <c r="C12634" s="119" t="s">
        <v>60</v>
      </c>
      <c r="D12634" t="s">
        <v>11550</v>
      </c>
      <c r="E12634" t="s">
        <v>11530</v>
      </c>
      <c r="F12634" t="s">
        <v>11540</v>
      </c>
      <c r="G12634" t="s">
        <v>61</v>
      </c>
      <c r="H12634" t="s">
        <v>18</v>
      </c>
      <c r="I12634" t="s">
        <v>11541</v>
      </c>
      <c r="J12634">
        <v>2019</v>
      </c>
      <c r="K12634">
        <v>655.29</v>
      </c>
      <c r="L12634">
        <v>31</v>
      </c>
      <c r="M12634">
        <v>1</v>
      </c>
      <c r="N12634">
        <f t="shared" si="498"/>
        <v>0</v>
      </c>
      <c r="O12634">
        <f t="shared" si="499"/>
        <v>0</v>
      </c>
      <c r="P12634" t="s">
        <v>12694</v>
      </c>
    </row>
    <row r="12635" spans="2:16" x14ac:dyDescent="0.25">
      <c r="B12635" t="s">
        <v>13979</v>
      </c>
      <c r="C12635" s="119" t="s">
        <v>60</v>
      </c>
      <c r="D12635" t="s">
        <v>11550</v>
      </c>
      <c r="E12635" t="s">
        <v>11530</v>
      </c>
      <c r="F12635" t="s">
        <v>11540</v>
      </c>
      <c r="G12635" t="s">
        <v>61</v>
      </c>
      <c r="H12635" t="s">
        <v>18</v>
      </c>
      <c r="I12635" t="s">
        <v>11533</v>
      </c>
      <c r="J12635">
        <v>2019</v>
      </c>
      <c r="K12635">
        <v>669.22</v>
      </c>
      <c r="L12635">
        <v>48</v>
      </c>
      <c r="M12635">
        <v>1</v>
      </c>
      <c r="N12635">
        <f t="shared" si="498"/>
        <v>0</v>
      </c>
      <c r="O12635">
        <f t="shared" si="499"/>
        <v>0</v>
      </c>
      <c r="P12635" t="s">
        <v>12694</v>
      </c>
    </row>
    <row r="12636" spans="2:16" x14ac:dyDescent="0.25">
      <c r="B12636" t="s">
        <v>13980</v>
      </c>
      <c r="C12636" s="119" t="s">
        <v>60</v>
      </c>
      <c r="D12636" t="s">
        <v>11550</v>
      </c>
      <c r="E12636" t="s">
        <v>11530</v>
      </c>
      <c r="F12636" t="s">
        <v>11540</v>
      </c>
      <c r="G12636" t="s">
        <v>61</v>
      </c>
      <c r="H12636" t="s">
        <v>18</v>
      </c>
      <c r="I12636" t="s">
        <v>11541</v>
      </c>
      <c r="J12636">
        <v>2019</v>
      </c>
      <c r="K12636">
        <v>653.78</v>
      </c>
      <c r="L12636">
        <v>23</v>
      </c>
      <c r="M12636">
        <v>1</v>
      </c>
      <c r="N12636">
        <f t="shared" si="498"/>
        <v>0</v>
      </c>
      <c r="O12636">
        <f t="shared" si="499"/>
        <v>0</v>
      </c>
      <c r="P12636" t="s">
        <v>12694</v>
      </c>
    </row>
    <row r="12637" spans="2:16" x14ac:dyDescent="0.25">
      <c r="B12637" t="s">
        <v>13981</v>
      </c>
      <c r="C12637" s="119" t="s">
        <v>60</v>
      </c>
      <c r="D12637" t="s">
        <v>11550</v>
      </c>
      <c r="E12637" t="s">
        <v>11530</v>
      </c>
      <c r="F12637" t="s">
        <v>11540</v>
      </c>
      <c r="G12637" t="s">
        <v>61</v>
      </c>
      <c r="H12637" t="s">
        <v>18</v>
      </c>
      <c r="I12637" t="s">
        <v>11541</v>
      </c>
      <c r="J12637">
        <v>2019</v>
      </c>
      <c r="K12637">
        <v>653.59</v>
      </c>
      <c r="L12637">
        <v>22</v>
      </c>
      <c r="M12637">
        <v>1</v>
      </c>
      <c r="N12637">
        <f t="shared" si="498"/>
        <v>0</v>
      </c>
      <c r="O12637">
        <f t="shared" si="499"/>
        <v>0</v>
      </c>
      <c r="P12637" t="s">
        <v>12694</v>
      </c>
    </row>
    <row r="12638" spans="2:16" x14ac:dyDescent="0.25">
      <c r="B12638" t="s">
        <v>13982</v>
      </c>
      <c r="C12638" s="119" t="s">
        <v>60</v>
      </c>
      <c r="D12638" t="s">
        <v>11550</v>
      </c>
      <c r="E12638" t="s">
        <v>11530</v>
      </c>
      <c r="F12638" t="s">
        <v>11540</v>
      </c>
      <c r="G12638" t="s">
        <v>61</v>
      </c>
      <c r="H12638" t="s">
        <v>18</v>
      </c>
      <c r="I12638" t="s">
        <v>11541</v>
      </c>
      <c r="J12638">
        <v>2019</v>
      </c>
      <c r="K12638">
        <v>654.16</v>
      </c>
      <c r="L12638">
        <v>25</v>
      </c>
      <c r="M12638">
        <v>1</v>
      </c>
      <c r="N12638">
        <f t="shared" si="498"/>
        <v>0</v>
      </c>
      <c r="O12638">
        <f t="shared" si="499"/>
        <v>0</v>
      </c>
      <c r="P12638" t="s">
        <v>12694</v>
      </c>
    </row>
    <row r="12639" spans="2:16" x14ac:dyDescent="0.25">
      <c r="B12639" t="s">
        <v>13983</v>
      </c>
      <c r="C12639" s="119" t="s">
        <v>60</v>
      </c>
      <c r="D12639" t="s">
        <v>11550</v>
      </c>
      <c r="E12639" t="s">
        <v>11530</v>
      </c>
      <c r="F12639" t="s">
        <v>11540</v>
      </c>
      <c r="G12639" t="s">
        <v>61</v>
      </c>
      <c r="H12639" t="s">
        <v>18</v>
      </c>
      <c r="I12639" t="s">
        <v>11541</v>
      </c>
      <c r="J12639">
        <v>2019</v>
      </c>
      <c r="K12639">
        <v>654.16</v>
      </c>
      <c r="L12639">
        <v>25</v>
      </c>
      <c r="M12639">
        <v>1</v>
      </c>
      <c r="N12639">
        <f t="shared" si="498"/>
        <v>0</v>
      </c>
      <c r="O12639">
        <f t="shared" si="499"/>
        <v>0</v>
      </c>
      <c r="P12639" t="s">
        <v>12694</v>
      </c>
    </row>
    <row r="12640" spans="2:16" x14ac:dyDescent="0.25">
      <c r="B12640" t="s">
        <v>13984</v>
      </c>
      <c r="C12640" s="119" t="s">
        <v>60</v>
      </c>
      <c r="D12640" t="s">
        <v>11550</v>
      </c>
      <c r="E12640" t="s">
        <v>11530</v>
      </c>
      <c r="F12640" t="s">
        <v>11540</v>
      </c>
      <c r="G12640" t="s">
        <v>61</v>
      </c>
      <c r="H12640" t="s">
        <v>18</v>
      </c>
      <c r="I12640" t="s">
        <v>11541</v>
      </c>
      <c r="J12640">
        <v>2019</v>
      </c>
      <c r="K12640">
        <v>5.88</v>
      </c>
      <c r="L12640">
        <v>31</v>
      </c>
      <c r="M12640">
        <v>1</v>
      </c>
      <c r="N12640">
        <f t="shared" si="498"/>
        <v>1</v>
      </c>
      <c r="O12640">
        <f t="shared" si="499"/>
        <v>0</v>
      </c>
      <c r="P12640" t="s">
        <v>12694</v>
      </c>
    </row>
    <row r="12641" spans="2:16" x14ac:dyDescent="0.25">
      <c r="B12641" t="s">
        <v>13985</v>
      </c>
      <c r="C12641" s="119" t="s">
        <v>60</v>
      </c>
      <c r="D12641" t="s">
        <v>11550</v>
      </c>
      <c r="E12641" t="s">
        <v>11530</v>
      </c>
      <c r="F12641" t="s">
        <v>11540</v>
      </c>
      <c r="G12641" t="s">
        <v>61</v>
      </c>
      <c r="H12641" t="s">
        <v>18</v>
      </c>
      <c r="I12641" t="s">
        <v>11541</v>
      </c>
      <c r="J12641">
        <v>2019</v>
      </c>
      <c r="K12641">
        <v>662.13</v>
      </c>
      <c r="L12641">
        <v>67</v>
      </c>
      <c r="M12641">
        <v>1</v>
      </c>
      <c r="N12641">
        <f t="shared" si="498"/>
        <v>0</v>
      </c>
      <c r="O12641">
        <f t="shared" si="499"/>
        <v>0</v>
      </c>
      <c r="P12641" t="s">
        <v>12694</v>
      </c>
    </row>
    <row r="12642" spans="2:16" x14ac:dyDescent="0.25">
      <c r="B12642" t="s">
        <v>13986</v>
      </c>
      <c r="C12642" s="119" t="s">
        <v>60</v>
      </c>
      <c r="D12642" t="s">
        <v>11537</v>
      </c>
      <c r="E12642" t="s">
        <v>11530</v>
      </c>
      <c r="F12642" t="s">
        <v>11540</v>
      </c>
      <c r="G12642" t="s">
        <v>61</v>
      </c>
      <c r="H12642" t="s">
        <v>18</v>
      </c>
      <c r="I12642" t="s">
        <v>11541</v>
      </c>
      <c r="J12642">
        <v>2019</v>
      </c>
      <c r="K12642">
        <v>655.48</v>
      </c>
      <c r="L12642">
        <v>32</v>
      </c>
      <c r="M12642">
        <v>1</v>
      </c>
      <c r="N12642">
        <f t="shared" si="498"/>
        <v>0</v>
      </c>
      <c r="O12642">
        <f t="shared" si="499"/>
        <v>0</v>
      </c>
      <c r="P12642" t="s">
        <v>12694</v>
      </c>
    </row>
    <row r="12643" spans="2:16" x14ac:dyDescent="0.25">
      <c r="B12643" t="s">
        <v>13987</v>
      </c>
      <c r="C12643" s="119" t="s">
        <v>60</v>
      </c>
      <c r="D12643" t="s">
        <v>11552</v>
      </c>
      <c r="E12643" t="s">
        <v>11530</v>
      </c>
      <c r="F12643" t="s">
        <v>11540</v>
      </c>
      <c r="G12643" t="s">
        <v>61</v>
      </c>
      <c r="H12643" t="s">
        <v>18</v>
      </c>
      <c r="I12643" t="s">
        <v>11541</v>
      </c>
      <c r="J12643">
        <v>2019</v>
      </c>
      <c r="K12643">
        <v>651.29</v>
      </c>
      <c r="L12643">
        <v>10</v>
      </c>
      <c r="M12643">
        <v>1</v>
      </c>
      <c r="N12643">
        <f t="shared" si="498"/>
        <v>0</v>
      </c>
      <c r="O12643">
        <f t="shared" si="499"/>
        <v>0</v>
      </c>
      <c r="P12643" t="s">
        <v>12694</v>
      </c>
    </row>
    <row r="12644" spans="2:16" x14ac:dyDescent="0.25">
      <c r="B12644" t="s">
        <v>13988</v>
      </c>
      <c r="C12644" s="119" t="s">
        <v>60</v>
      </c>
      <c r="D12644" t="s">
        <v>11537</v>
      </c>
      <c r="E12644" t="s">
        <v>11530</v>
      </c>
      <c r="F12644" t="s">
        <v>11540</v>
      </c>
      <c r="G12644" t="s">
        <v>61</v>
      </c>
      <c r="H12644" t="s">
        <v>18</v>
      </c>
      <c r="I12644" t="s">
        <v>11541</v>
      </c>
      <c r="J12644">
        <v>2019</v>
      </c>
      <c r="K12644">
        <v>683.94</v>
      </c>
      <c r="L12644">
        <v>22</v>
      </c>
      <c r="M12644">
        <v>1</v>
      </c>
      <c r="N12644">
        <f t="shared" si="498"/>
        <v>0</v>
      </c>
      <c r="O12644">
        <f t="shared" si="499"/>
        <v>0</v>
      </c>
      <c r="P12644" t="s">
        <v>12694</v>
      </c>
    </row>
    <row r="12645" spans="2:16" x14ac:dyDescent="0.25">
      <c r="B12645" t="s">
        <v>13989</v>
      </c>
      <c r="C12645" s="119" t="s">
        <v>60</v>
      </c>
      <c r="D12645" t="s">
        <v>11552</v>
      </c>
      <c r="E12645" t="s">
        <v>11530</v>
      </c>
      <c r="F12645" t="s">
        <v>11540</v>
      </c>
      <c r="G12645" t="s">
        <v>61</v>
      </c>
      <c r="H12645" t="s">
        <v>18</v>
      </c>
      <c r="I12645" t="s">
        <v>11541</v>
      </c>
      <c r="J12645">
        <v>2019</v>
      </c>
      <c r="K12645">
        <v>660.62</v>
      </c>
      <c r="L12645">
        <v>56</v>
      </c>
      <c r="M12645">
        <v>1</v>
      </c>
      <c r="N12645">
        <f t="shared" si="498"/>
        <v>0</v>
      </c>
      <c r="O12645">
        <f t="shared" si="499"/>
        <v>0</v>
      </c>
      <c r="P12645" t="s">
        <v>12694</v>
      </c>
    </row>
    <row r="12646" spans="2:16" x14ac:dyDescent="0.25">
      <c r="B12646" t="s">
        <v>13990</v>
      </c>
      <c r="C12646" s="119" t="s">
        <v>60</v>
      </c>
      <c r="D12646" t="s">
        <v>11552</v>
      </c>
      <c r="E12646" t="s">
        <v>11530</v>
      </c>
      <c r="F12646" t="s">
        <v>11540</v>
      </c>
      <c r="G12646" t="s">
        <v>61</v>
      </c>
      <c r="H12646" t="s">
        <v>18</v>
      </c>
      <c r="I12646" t="s">
        <v>11541</v>
      </c>
      <c r="J12646">
        <v>2019</v>
      </c>
      <c r="K12646">
        <v>655.35</v>
      </c>
      <c r="L12646">
        <v>30</v>
      </c>
      <c r="M12646">
        <v>1</v>
      </c>
      <c r="N12646">
        <f t="shared" si="498"/>
        <v>0</v>
      </c>
      <c r="O12646">
        <f t="shared" si="499"/>
        <v>0</v>
      </c>
      <c r="P12646" t="s">
        <v>12694</v>
      </c>
    </row>
    <row r="12647" spans="2:16" x14ac:dyDescent="0.25">
      <c r="B12647" t="s">
        <v>13991</v>
      </c>
      <c r="C12647" s="119" t="s">
        <v>60</v>
      </c>
      <c r="D12647" t="s">
        <v>11537</v>
      </c>
      <c r="E12647" t="s">
        <v>11530</v>
      </c>
      <c r="F12647" t="s">
        <v>11540</v>
      </c>
      <c r="G12647" t="s">
        <v>61</v>
      </c>
      <c r="H12647" t="s">
        <v>18</v>
      </c>
      <c r="I12647" t="s">
        <v>11533</v>
      </c>
      <c r="J12647">
        <v>2019</v>
      </c>
      <c r="K12647">
        <v>653.48</v>
      </c>
      <c r="L12647">
        <v>20</v>
      </c>
      <c r="M12647">
        <v>1</v>
      </c>
      <c r="N12647">
        <f t="shared" si="498"/>
        <v>0</v>
      </c>
      <c r="O12647">
        <f t="shared" si="499"/>
        <v>0</v>
      </c>
      <c r="P12647" t="s">
        <v>12694</v>
      </c>
    </row>
    <row r="12648" spans="2:16" x14ac:dyDescent="0.25">
      <c r="B12648" t="s">
        <v>13992</v>
      </c>
      <c r="C12648" s="119" t="s">
        <v>60</v>
      </c>
      <c r="D12648" t="s">
        <v>11537</v>
      </c>
      <c r="E12648" t="s">
        <v>11530</v>
      </c>
      <c r="F12648" t="s">
        <v>11540</v>
      </c>
      <c r="G12648" t="s">
        <v>61</v>
      </c>
      <c r="H12648" t="s">
        <v>18</v>
      </c>
      <c r="I12648" t="s">
        <v>11541</v>
      </c>
      <c r="J12648">
        <v>2019</v>
      </c>
      <c r="K12648">
        <v>685.4</v>
      </c>
      <c r="L12648">
        <v>18</v>
      </c>
      <c r="M12648">
        <v>1</v>
      </c>
      <c r="N12648">
        <f t="shared" si="498"/>
        <v>0</v>
      </c>
      <c r="O12648">
        <f t="shared" si="499"/>
        <v>0</v>
      </c>
      <c r="P12648" t="s">
        <v>12694</v>
      </c>
    </row>
    <row r="12649" spans="2:16" x14ac:dyDescent="0.25">
      <c r="B12649" t="s">
        <v>13993</v>
      </c>
      <c r="C12649" s="119" t="s">
        <v>60</v>
      </c>
      <c r="D12649" t="s">
        <v>11537</v>
      </c>
      <c r="E12649" t="s">
        <v>11530</v>
      </c>
      <c r="F12649" t="s">
        <v>11540</v>
      </c>
      <c r="G12649" t="s">
        <v>61</v>
      </c>
      <c r="H12649" t="s">
        <v>18</v>
      </c>
      <c r="I12649" t="s">
        <v>11541</v>
      </c>
      <c r="J12649">
        <v>2019</v>
      </c>
      <c r="K12649">
        <v>701.9</v>
      </c>
      <c r="L12649">
        <v>23</v>
      </c>
      <c r="M12649">
        <v>1</v>
      </c>
      <c r="N12649">
        <f t="shared" si="498"/>
        <v>0</v>
      </c>
      <c r="O12649">
        <f t="shared" si="499"/>
        <v>0</v>
      </c>
      <c r="P12649" t="s">
        <v>12694</v>
      </c>
    </row>
    <row r="12650" spans="2:16" x14ac:dyDescent="0.25">
      <c r="B12650" t="s">
        <v>13994</v>
      </c>
      <c r="C12650" s="119" t="s">
        <v>60</v>
      </c>
      <c r="D12650" t="s">
        <v>11552</v>
      </c>
      <c r="E12650" t="s">
        <v>11530</v>
      </c>
      <c r="F12650" t="s">
        <v>11540</v>
      </c>
      <c r="G12650" t="s">
        <v>61</v>
      </c>
      <c r="H12650" t="s">
        <v>18</v>
      </c>
      <c r="I12650" t="s">
        <v>11533</v>
      </c>
      <c r="J12650">
        <v>2019</v>
      </c>
      <c r="K12650">
        <v>664.57</v>
      </c>
      <c r="L12650">
        <v>35</v>
      </c>
      <c r="M12650">
        <v>1</v>
      </c>
      <c r="N12650">
        <f t="shared" si="498"/>
        <v>0</v>
      </c>
      <c r="O12650">
        <f t="shared" si="499"/>
        <v>0</v>
      </c>
      <c r="P12650" t="s">
        <v>12694</v>
      </c>
    </row>
    <row r="12651" spans="2:16" x14ac:dyDescent="0.25">
      <c r="B12651" t="s">
        <v>13995</v>
      </c>
      <c r="C12651" s="119" t="s">
        <v>60</v>
      </c>
      <c r="D12651" t="s">
        <v>11537</v>
      </c>
      <c r="E12651" t="s">
        <v>11530</v>
      </c>
      <c r="F12651" t="s">
        <v>11540</v>
      </c>
      <c r="G12651" t="s">
        <v>61</v>
      </c>
      <c r="H12651" t="s">
        <v>18</v>
      </c>
      <c r="I12651" t="s">
        <v>11541</v>
      </c>
      <c r="J12651">
        <v>2019</v>
      </c>
      <c r="K12651">
        <v>668.78</v>
      </c>
      <c r="L12651">
        <v>24</v>
      </c>
      <c r="M12651">
        <v>1</v>
      </c>
      <c r="N12651">
        <f t="shared" si="498"/>
        <v>0</v>
      </c>
      <c r="O12651">
        <f t="shared" si="499"/>
        <v>0</v>
      </c>
      <c r="P12651" t="s">
        <v>12694</v>
      </c>
    </row>
    <row r="12652" spans="2:16" x14ac:dyDescent="0.25">
      <c r="B12652" t="s">
        <v>13996</v>
      </c>
      <c r="C12652" s="119" t="s">
        <v>60</v>
      </c>
      <c r="D12652" t="s">
        <v>11539</v>
      </c>
      <c r="E12652" t="s">
        <v>11530</v>
      </c>
      <c r="F12652" t="s">
        <v>11540</v>
      </c>
      <c r="G12652" t="s">
        <v>61</v>
      </c>
      <c r="H12652" t="s">
        <v>18</v>
      </c>
      <c r="I12652" t="s">
        <v>11541</v>
      </c>
      <c r="J12652">
        <v>2019</v>
      </c>
      <c r="K12652">
        <v>703.03</v>
      </c>
      <c r="L12652">
        <v>29</v>
      </c>
      <c r="M12652">
        <v>1</v>
      </c>
      <c r="N12652">
        <f t="shared" si="498"/>
        <v>0</v>
      </c>
      <c r="O12652">
        <f t="shared" si="499"/>
        <v>0</v>
      </c>
      <c r="P12652" t="s">
        <v>12694</v>
      </c>
    </row>
    <row r="12653" spans="2:16" x14ac:dyDescent="0.25">
      <c r="B12653" t="s">
        <v>13997</v>
      </c>
      <c r="C12653" s="119" t="s">
        <v>60</v>
      </c>
      <c r="D12653" t="s">
        <v>11546</v>
      </c>
      <c r="E12653" t="s">
        <v>11530</v>
      </c>
      <c r="F12653" t="s">
        <v>11540</v>
      </c>
      <c r="G12653" t="s">
        <v>61</v>
      </c>
      <c r="H12653" t="s">
        <v>18</v>
      </c>
      <c r="I12653" t="s">
        <v>11541</v>
      </c>
      <c r="J12653">
        <v>2019</v>
      </c>
      <c r="K12653">
        <v>649.66999999999996</v>
      </c>
      <c r="L12653">
        <v>20</v>
      </c>
      <c r="M12653">
        <v>1</v>
      </c>
      <c r="N12653">
        <f t="shared" si="498"/>
        <v>0</v>
      </c>
      <c r="O12653">
        <f t="shared" si="499"/>
        <v>0</v>
      </c>
      <c r="P12653" t="s">
        <v>12693</v>
      </c>
    </row>
    <row r="12654" spans="2:16" x14ac:dyDescent="0.25">
      <c r="B12654" t="s">
        <v>13998</v>
      </c>
      <c r="C12654" s="119" t="s">
        <v>60</v>
      </c>
      <c r="D12654" t="s">
        <v>11539</v>
      </c>
      <c r="E12654" t="s">
        <v>11530</v>
      </c>
      <c r="F12654" t="s">
        <v>11540</v>
      </c>
      <c r="G12654" t="s">
        <v>61</v>
      </c>
      <c r="H12654" t="s">
        <v>18</v>
      </c>
      <c r="I12654" t="s">
        <v>11541</v>
      </c>
      <c r="J12654">
        <v>2019</v>
      </c>
      <c r="K12654">
        <v>687.5</v>
      </c>
      <c r="L12654">
        <v>30</v>
      </c>
      <c r="M12654">
        <v>1</v>
      </c>
      <c r="N12654">
        <f t="shared" si="498"/>
        <v>0</v>
      </c>
      <c r="O12654">
        <f t="shared" si="499"/>
        <v>0</v>
      </c>
      <c r="P12654" t="s">
        <v>12694</v>
      </c>
    </row>
    <row r="12655" spans="2:16" x14ac:dyDescent="0.25">
      <c r="B12655" t="s">
        <v>13999</v>
      </c>
      <c r="C12655" s="119" t="s">
        <v>60</v>
      </c>
      <c r="D12655" t="s">
        <v>11539</v>
      </c>
      <c r="E12655" t="s">
        <v>11530</v>
      </c>
      <c r="F12655" t="s">
        <v>11540</v>
      </c>
      <c r="G12655" t="s">
        <v>61</v>
      </c>
      <c r="H12655" t="s">
        <v>18</v>
      </c>
      <c r="I12655" t="s">
        <v>11541</v>
      </c>
      <c r="J12655">
        <v>2019</v>
      </c>
      <c r="K12655">
        <v>688.26</v>
      </c>
      <c r="L12655">
        <v>34</v>
      </c>
      <c r="M12655">
        <v>1</v>
      </c>
      <c r="N12655">
        <f t="shared" si="498"/>
        <v>0</v>
      </c>
      <c r="O12655">
        <f t="shared" si="499"/>
        <v>0</v>
      </c>
      <c r="P12655" t="s">
        <v>12694</v>
      </c>
    </row>
    <row r="12656" spans="2:16" x14ac:dyDescent="0.25">
      <c r="B12656" t="s">
        <v>14000</v>
      </c>
      <c r="C12656" s="119" t="s">
        <v>60</v>
      </c>
      <c r="D12656" t="s">
        <v>11537</v>
      </c>
      <c r="E12656" t="s">
        <v>11530</v>
      </c>
      <c r="F12656" t="s">
        <v>11540</v>
      </c>
      <c r="G12656" t="s">
        <v>61</v>
      </c>
      <c r="H12656" t="s">
        <v>18</v>
      </c>
      <c r="I12656" t="s">
        <v>11541</v>
      </c>
      <c r="J12656">
        <v>2019</v>
      </c>
      <c r="K12656">
        <v>701.52</v>
      </c>
      <c r="L12656">
        <v>21</v>
      </c>
      <c r="M12656">
        <v>1</v>
      </c>
      <c r="N12656">
        <f t="shared" si="498"/>
        <v>0</v>
      </c>
      <c r="O12656">
        <f t="shared" si="499"/>
        <v>0</v>
      </c>
      <c r="P12656" t="s">
        <v>12694</v>
      </c>
    </row>
    <row r="12657" spans="2:16" x14ac:dyDescent="0.25">
      <c r="B12657" t="s">
        <v>14001</v>
      </c>
      <c r="C12657" s="119" t="s">
        <v>60</v>
      </c>
      <c r="D12657" t="s">
        <v>11537</v>
      </c>
      <c r="E12657" t="s">
        <v>11530</v>
      </c>
      <c r="F12657" t="s">
        <v>11540</v>
      </c>
      <c r="G12657" t="s">
        <v>61</v>
      </c>
      <c r="H12657" t="s">
        <v>18</v>
      </c>
      <c r="I12657" t="s">
        <v>11541</v>
      </c>
      <c r="J12657">
        <v>2019</v>
      </c>
      <c r="K12657">
        <v>669.15</v>
      </c>
      <c r="L12657">
        <v>26</v>
      </c>
      <c r="M12657">
        <v>1</v>
      </c>
      <c r="N12657">
        <f t="shared" si="498"/>
        <v>0</v>
      </c>
      <c r="O12657">
        <f t="shared" si="499"/>
        <v>0</v>
      </c>
      <c r="P12657" t="s">
        <v>12694</v>
      </c>
    </row>
    <row r="12658" spans="2:16" x14ac:dyDescent="0.25">
      <c r="B12658" t="s">
        <v>14002</v>
      </c>
      <c r="C12658" s="119" t="s">
        <v>60</v>
      </c>
      <c r="D12658" t="s">
        <v>11537</v>
      </c>
      <c r="E12658" t="s">
        <v>11530</v>
      </c>
      <c r="F12658" t="s">
        <v>11540</v>
      </c>
      <c r="G12658" t="s">
        <v>61</v>
      </c>
      <c r="H12658" t="s">
        <v>18</v>
      </c>
      <c r="I12658" t="s">
        <v>11541</v>
      </c>
      <c r="J12658">
        <v>2019</v>
      </c>
      <c r="K12658">
        <v>650.15</v>
      </c>
      <c r="L12658">
        <v>26</v>
      </c>
      <c r="M12658">
        <v>1</v>
      </c>
      <c r="N12658">
        <f t="shared" si="498"/>
        <v>0</v>
      </c>
      <c r="O12658">
        <f t="shared" si="499"/>
        <v>0</v>
      </c>
      <c r="P12658" t="s">
        <v>12694</v>
      </c>
    </row>
    <row r="12659" spans="2:16" x14ac:dyDescent="0.25">
      <c r="B12659" t="s">
        <v>14003</v>
      </c>
      <c r="C12659" s="119" t="s">
        <v>60</v>
      </c>
      <c r="D12659" t="s">
        <v>11539</v>
      </c>
      <c r="E12659" t="s">
        <v>11530</v>
      </c>
      <c r="F12659" t="s">
        <v>11540</v>
      </c>
      <c r="G12659" t="s">
        <v>61</v>
      </c>
      <c r="H12659" t="s">
        <v>18</v>
      </c>
      <c r="I12659" t="s">
        <v>11541</v>
      </c>
      <c r="J12659">
        <v>2019</v>
      </c>
      <c r="K12659">
        <v>670.29</v>
      </c>
      <c r="L12659">
        <v>32</v>
      </c>
      <c r="M12659">
        <v>1</v>
      </c>
      <c r="N12659">
        <f t="shared" si="498"/>
        <v>0</v>
      </c>
      <c r="O12659">
        <f t="shared" si="499"/>
        <v>0</v>
      </c>
      <c r="P12659" t="s">
        <v>12694</v>
      </c>
    </row>
    <row r="12660" spans="2:16" x14ac:dyDescent="0.25">
      <c r="B12660" t="s">
        <v>14004</v>
      </c>
      <c r="C12660" s="119" t="s">
        <v>60</v>
      </c>
      <c r="D12660" t="s">
        <v>11539</v>
      </c>
      <c r="E12660" t="s">
        <v>11530</v>
      </c>
      <c r="F12660" t="s">
        <v>11540</v>
      </c>
      <c r="G12660" t="s">
        <v>61</v>
      </c>
      <c r="H12660" t="s">
        <v>18</v>
      </c>
      <c r="I12660" t="s">
        <v>11541</v>
      </c>
      <c r="J12660">
        <v>2019</v>
      </c>
      <c r="K12660">
        <v>945.29</v>
      </c>
      <c r="L12660">
        <v>32</v>
      </c>
      <c r="M12660">
        <v>1</v>
      </c>
      <c r="N12660">
        <f t="shared" si="498"/>
        <v>0</v>
      </c>
      <c r="O12660">
        <f t="shared" si="499"/>
        <v>0</v>
      </c>
      <c r="P12660" t="s">
        <v>12694</v>
      </c>
    </row>
    <row r="12661" spans="2:16" x14ac:dyDescent="0.25">
      <c r="B12661" t="s">
        <v>14005</v>
      </c>
      <c r="C12661" s="119" t="s">
        <v>60</v>
      </c>
      <c r="D12661" t="s">
        <v>11539</v>
      </c>
      <c r="E12661" t="s">
        <v>11530</v>
      </c>
      <c r="F12661" t="s">
        <v>11540</v>
      </c>
      <c r="G12661" t="s">
        <v>61</v>
      </c>
      <c r="H12661" t="s">
        <v>18</v>
      </c>
      <c r="I12661" t="s">
        <v>11541</v>
      </c>
      <c r="J12661">
        <v>2019</v>
      </c>
      <c r="K12661">
        <v>670.29</v>
      </c>
      <c r="L12661">
        <v>32</v>
      </c>
      <c r="M12661">
        <v>1</v>
      </c>
      <c r="N12661">
        <f t="shared" si="498"/>
        <v>0</v>
      </c>
      <c r="O12661">
        <f t="shared" si="499"/>
        <v>0</v>
      </c>
      <c r="P12661" t="s">
        <v>12694</v>
      </c>
    </row>
    <row r="12662" spans="2:16" x14ac:dyDescent="0.25">
      <c r="B12662" t="s">
        <v>14006</v>
      </c>
      <c r="C12662" s="119" t="s">
        <v>60</v>
      </c>
      <c r="D12662" t="s">
        <v>11539</v>
      </c>
      <c r="E12662" t="s">
        <v>11530</v>
      </c>
      <c r="F12662" t="s">
        <v>11540</v>
      </c>
      <c r="G12662" t="s">
        <v>61</v>
      </c>
      <c r="H12662" t="s">
        <v>18</v>
      </c>
      <c r="I12662" t="s">
        <v>11541</v>
      </c>
      <c r="J12662">
        <v>2019</v>
      </c>
      <c r="K12662">
        <v>670.29</v>
      </c>
      <c r="L12662">
        <v>32</v>
      </c>
      <c r="M12662">
        <v>1</v>
      </c>
      <c r="N12662">
        <f t="shared" si="498"/>
        <v>0</v>
      </c>
      <c r="O12662">
        <f t="shared" si="499"/>
        <v>0</v>
      </c>
      <c r="P12662" t="s">
        <v>12694</v>
      </c>
    </row>
    <row r="12663" spans="2:16" x14ac:dyDescent="0.25">
      <c r="B12663" t="s">
        <v>14007</v>
      </c>
      <c r="C12663" s="119" t="s">
        <v>60</v>
      </c>
      <c r="D12663" t="s">
        <v>11539</v>
      </c>
      <c r="E12663" t="s">
        <v>11530</v>
      </c>
      <c r="F12663" t="s">
        <v>11540</v>
      </c>
      <c r="G12663" t="s">
        <v>61</v>
      </c>
      <c r="H12663" t="s">
        <v>18</v>
      </c>
      <c r="I12663" t="s">
        <v>11541</v>
      </c>
      <c r="J12663">
        <v>2019</v>
      </c>
      <c r="K12663">
        <v>670.1</v>
      </c>
      <c r="L12663">
        <v>31</v>
      </c>
      <c r="M12663">
        <v>1</v>
      </c>
      <c r="N12663">
        <f t="shared" si="498"/>
        <v>0</v>
      </c>
      <c r="O12663">
        <f t="shared" si="499"/>
        <v>0</v>
      </c>
      <c r="P12663" t="s">
        <v>12694</v>
      </c>
    </row>
    <row r="12664" spans="2:16" x14ac:dyDescent="0.25">
      <c r="B12664" t="s">
        <v>14008</v>
      </c>
      <c r="C12664" s="119" t="s">
        <v>60</v>
      </c>
      <c r="D12664" t="s">
        <v>11539</v>
      </c>
      <c r="E12664" t="s">
        <v>11530</v>
      </c>
      <c r="F12664" t="s">
        <v>11540</v>
      </c>
      <c r="G12664" t="s">
        <v>61</v>
      </c>
      <c r="H12664" t="s">
        <v>18</v>
      </c>
      <c r="I12664" t="s">
        <v>11541</v>
      </c>
      <c r="J12664">
        <v>2019</v>
      </c>
      <c r="K12664">
        <v>670.1</v>
      </c>
      <c r="L12664">
        <v>31</v>
      </c>
      <c r="M12664">
        <v>1</v>
      </c>
      <c r="N12664">
        <f t="shared" si="498"/>
        <v>0</v>
      </c>
      <c r="O12664">
        <f t="shared" si="499"/>
        <v>0</v>
      </c>
      <c r="P12664" t="s">
        <v>12694</v>
      </c>
    </row>
    <row r="12665" spans="2:16" x14ac:dyDescent="0.25">
      <c r="B12665" t="s">
        <v>14009</v>
      </c>
      <c r="C12665" s="119" t="s">
        <v>60</v>
      </c>
      <c r="D12665" t="s">
        <v>11563</v>
      </c>
      <c r="E12665" t="s">
        <v>11530</v>
      </c>
      <c r="F12665" t="s">
        <v>11540</v>
      </c>
      <c r="G12665" t="s">
        <v>61</v>
      </c>
      <c r="H12665" t="s">
        <v>18</v>
      </c>
      <c r="I12665" t="s">
        <v>11541</v>
      </c>
      <c r="J12665">
        <v>2019</v>
      </c>
      <c r="K12665">
        <v>702.95</v>
      </c>
      <c r="L12665">
        <v>74</v>
      </c>
      <c r="M12665">
        <v>1</v>
      </c>
      <c r="N12665">
        <f t="shared" si="498"/>
        <v>0</v>
      </c>
      <c r="O12665">
        <f t="shared" si="499"/>
        <v>0</v>
      </c>
      <c r="P12665" t="s">
        <v>12694</v>
      </c>
    </row>
    <row r="12666" spans="2:16" x14ac:dyDescent="0.25">
      <c r="B12666" t="s">
        <v>14010</v>
      </c>
      <c r="C12666" s="119" t="s">
        <v>60</v>
      </c>
      <c r="D12666" t="s">
        <v>11537</v>
      </c>
      <c r="E12666" t="s">
        <v>11530</v>
      </c>
      <c r="F12666" t="s">
        <v>11540</v>
      </c>
      <c r="G12666" t="s">
        <v>61</v>
      </c>
      <c r="H12666" t="s">
        <v>18</v>
      </c>
      <c r="I12666" t="s">
        <v>11541</v>
      </c>
      <c r="J12666">
        <v>2019</v>
      </c>
      <c r="K12666">
        <v>667.13</v>
      </c>
      <c r="L12666">
        <v>25</v>
      </c>
      <c r="M12666">
        <v>1</v>
      </c>
      <c r="N12666">
        <f t="shared" si="498"/>
        <v>0</v>
      </c>
      <c r="O12666">
        <f t="shared" si="499"/>
        <v>0</v>
      </c>
      <c r="P12666" t="s">
        <v>12694</v>
      </c>
    </row>
    <row r="12667" spans="2:16" x14ac:dyDescent="0.25">
      <c r="B12667" t="s">
        <v>14011</v>
      </c>
      <c r="C12667" s="119" t="s">
        <v>60</v>
      </c>
      <c r="D12667" t="s">
        <v>11550</v>
      </c>
      <c r="E12667" t="s">
        <v>11530</v>
      </c>
      <c r="F12667" t="s">
        <v>11540</v>
      </c>
      <c r="G12667" t="s">
        <v>61</v>
      </c>
      <c r="H12667" t="s">
        <v>18</v>
      </c>
      <c r="I12667" t="s">
        <v>11541</v>
      </c>
      <c r="J12667">
        <v>2019</v>
      </c>
      <c r="K12667">
        <v>673.14</v>
      </c>
      <c r="L12667">
        <v>47</v>
      </c>
      <c r="M12667">
        <v>1</v>
      </c>
      <c r="N12667">
        <f t="shared" si="498"/>
        <v>0</v>
      </c>
      <c r="O12667">
        <f t="shared" si="499"/>
        <v>0</v>
      </c>
      <c r="P12667" t="s">
        <v>12694</v>
      </c>
    </row>
    <row r="12668" spans="2:16" x14ac:dyDescent="0.25">
      <c r="B12668" t="s">
        <v>14012</v>
      </c>
      <c r="C12668" s="119" t="s">
        <v>60</v>
      </c>
      <c r="D12668" t="s">
        <v>11550</v>
      </c>
      <c r="E12668" t="s">
        <v>11530</v>
      </c>
      <c r="F12668" t="s">
        <v>11540</v>
      </c>
      <c r="G12668" t="s">
        <v>61</v>
      </c>
      <c r="H12668" t="s">
        <v>18</v>
      </c>
      <c r="I12668" t="s">
        <v>11541</v>
      </c>
      <c r="J12668">
        <v>2019</v>
      </c>
      <c r="K12668">
        <v>670.67</v>
      </c>
      <c r="L12668">
        <v>34</v>
      </c>
      <c r="M12668">
        <v>1</v>
      </c>
      <c r="N12668">
        <f t="shared" si="498"/>
        <v>0</v>
      </c>
      <c r="O12668">
        <f t="shared" si="499"/>
        <v>0</v>
      </c>
      <c r="P12668" t="s">
        <v>12694</v>
      </c>
    </row>
    <row r="12669" spans="2:16" x14ac:dyDescent="0.25">
      <c r="B12669" t="s">
        <v>14013</v>
      </c>
      <c r="C12669" s="119" t="s">
        <v>60</v>
      </c>
      <c r="D12669" t="s">
        <v>11550</v>
      </c>
      <c r="E12669" t="s">
        <v>11530</v>
      </c>
      <c r="F12669" t="s">
        <v>11540</v>
      </c>
      <c r="G12669" t="s">
        <v>61</v>
      </c>
      <c r="H12669" t="s">
        <v>18</v>
      </c>
      <c r="I12669" t="s">
        <v>11541</v>
      </c>
      <c r="J12669">
        <v>2019</v>
      </c>
      <c r="K12669">
        <v>670.86</v>
      </c>
      <c r="L12669">
        <v>35</v>
      </c>
      <c r="M12669">
        <v>1</v>
      </c>
      <c r="N12669">
        <f t="shared" si="498"/>
        <v>0</v>
      </c>
      <c r="O12669">
        <f t="shared" si="499"/>
        <v>0</v>
      </c>
      <c r="P12669" t="s">
        <v>12694</v>
      </c>
    </row>
    <row r="12670" spans="2:16" x14ac:dyDescent="0.25">
      <c r="B12670" t="s">
        <v>14014</v>
      </c>
      <c r="C12670" s="119" t="s">
        <v>60</v>
      </c>
      <c r="D12670" t="s">
        <v>11550</v>
      </c>
      <c r="E12670" t="s">
        <v>11530</v>
      </c>
      <c r="F12670" t="s">
        <v>11540</v>
      </c>
      <c r="G12670" t="s">
        <v>61</v>
      </c>
      <c r="H12670" t="s">
        <v>18</v>
      </c>
      <c r="I12670" t="s">
        <v>11541</v>
      </c>
      <c r="J12670">
        <v>2019</v>
      </c>
      <c r="K12670">
        <v>669.72</v>
      </c>
      <c r="L12670">
        <v>29</v>
      </c>
      <c r="M12670">
        <v>1</v>
      </c>
      <c r="N12670">
        <f t="shared" si="498"/>
        <v>0</v>
      </c>
      <c r="O12670">
        <f t="shared" si="499"/>
        <v>0</v>
      </c>
      <c r="P12670" t="s">
        <v>12694</v>
      </c>
    </row>
    <row r="12671" spans="2:16" x14ac:dyDescent="0.25">
      <c r="B12671" t="s">
        <v>14015</v>
      </c>
      <c r="C12671" s="119" t="s">
        <v>60</v>
      </c>
      <c r="D12671" t="s">
        <v>11537</v>
      </c>
      <c r="E12671" t="s">
        <v>11530</v>
      </c>
      <c r="F12671" t="s">
        <v>11540</v>
      </c>
      <c r="G12671" t="s">
        <v>61</v>
      </c>
      <c r="H12671" t="s">
        <v>18</v>
      </c>
      <c r="I12671" t="s">
        <v>11541</v>
      </c>
      <c r="J12671">
        <v>2019</v>
      </c>
      <c r="K12671">
        <v>668.02</v>
      </c>
      <c r="L12671">
        <v>20</v>
      </c>
      <c r="M12671">
        <v>1</v>
      </c>
      <c r="N12671">
        <f t="shared" si="498"/>
        <v>0</v>
      </c>
      <c r="O12671">
        <f t="shared" si="499"/>
        <v>0</v>
      </c>
      <c r="P12671" t="s">
        <v>12694</v>
      </c>
    </row>
    <row r="12672" spans="2:16" x14ac:dyDescent="0.25">
      <c r="B12672" t="s">
        <v>14016</v>
      </c>
      <c r="C12672" s="119" t="s">
        <v>60</v>
      </c>
      <c r="D12672" t="s">
        <v>11537</v>
      </c>
      <c r="E12672" t="s">
        <v>11530</v>
      </c>
      <c r="F12672" t="s">
        <v>11540</v>
      </c>
      <c r="G12672" t="s">
        <v>61</v>
      </c>
      <c r="H12672" t="s">
        <v>18</v>
      </c>
      <c r="I12672" t="s">
        <v>11541</v>
      </c>
      <c r="J12672">
        <v>2019</v>
      </c>
      <c r="K12672">
        <v>668.97</v>
      </c>
      <c r="L12672">
        <v>25</v>
      </c>
      <c r="M12672">
        <v>1</v>
      </c>
      <c r="N12672">
        <f t="shared" si="498"/>
        <v>0</v>
      </c>
      <c r="O12672">
        <f t="shared" si="499"/>
        <v>0</v>
      </c>
      <c r="P12672" t="s">
        <v>12694</v>
      </c>
    </row>
    <row r="12673" spans="2:16" x14ac:dyDescent="0.25">
      <c r="B12673" t="s">
        <v>14017</v>
      </c>
      <c r="C12673" s="119" t="s">
        <v>60</v>
      </c>
      <c r="D12673" t="s">
        <v>11537</v>
      </c>
      <c r="E12673" t="s">
        <v>11530</v>
      </c>
      <c r="F12673" t="s">
        <v>11540</v>
      </c>
      <c r="G12673" t="s">
        <v>61</v>
      </c>
      <c r="H12673" t="s">
        <v>18</v>
      </c>
      <c r="I12673" t="s">
        <v>11541</v>
      </c>
      <c r="J12673">
        <v>2019</v>
      </c>
      <c r="K12673">
        <v>666.18</v>
      </c>
      <c r="L12673">
        <v>20</v>
      </c>
      <c r="M12673">
        <v>1</v>
      </c>
      <c r="N12673">
        <f t="shared" si="498"/>
        <v>0</v>
      </c>
      <c r="O12673">
        <f t="shared" si="499"/>
        <v>0</v>
      </c>
      <c r="P12673" t="s">
        <v>12694</v>
      </c>
    </row>
    <row r="12674" spans="2:16" x14ac:dyDescent="0.25">
      <c r="B12674" t="s">
        <v>14018</v>
      </c>
      <c r="C12674" s="119" t="s">
        <v>60</v>
      </c>
      <c r="D12674" t="s">
        <v>11537</v>
      </c>
      <c r="E12674" t="s">
        <v>11530</v>
      </c>
      <c r="F12674" t="s">
        <v>11540</v>
      </c>
      <c r="G12674" t="s">
        <v>61</v>
      </c>
      <c r="H12674" t="s">
        <v>18</v>
      </c>
      <c r="I12674" t="s">
        <v>11541</v>
      </c>
      <c r="J12674">
        <v>2019</v>
      </c>
      <c r="K12674">
        <v>666.18</v>
      </c>
      <c r="L12674">
        <v>20</v>
      </c>
      <c r="M12674">
        <v>1</v>
      </c>
      <c r="N12674">
        <f t="shared" si="498"/>
        <v>0</v>
      </c>
      <c r="O12674">
        <f t="shared" si="499"/>
        <v>0</v>
      </c>
      <c r="P12674" t="s">
        <v>12694</v>
      </c>
    </row>
    <row r="12675" spans="2:16" x14ac:dyDescent="0.25">
      <c r="B12675" t="s">
        <v>14019</v>
      </c>
      <c r="C12675" s="119" t="s">
        <v>60</v>
      </c>
      <c r="D12675" t="s">
        <v>11542</v>
      </c>
      <c r="E12675" t="s">
        <v>11530</v>
      </c>
      <c r="F12675" t="s">
        <v>11540</v>
      </c>
      <c r="G12675" t="s">
        <v>61</v>
      </c>
      <c r="H12675" t="s">
        <v>18</v>
      </c>
      <c r="I12675" t="s">
        <v>11541</v>
      </c>
      <c r="J12675">
        <v>2019</v>
      </c>
      <c r="K12675">
        <v>703.22</v>
      </c>
      <c r="L12675">
        <v>30</v>
      </c>
      <c r="M12675">
        <v>1</v>
      </c>
      <c r="N12675">
        <f t="shared" si="498"/>
        <v>0</v>
      </c>
      <c r="O12675">
        <f t="shared" si="499"/>
        <v>0</v>
      </c>
      <c r="P12675" t="s">
        <v>12694</v>
      </c>
    </row>
    <row r="12676" spans="2:16" x14ac:dyDescent="0.25">
      <c r="B12676" t="s">
        <v>14020</v>
      </c>
      <c r="C12676" s="119" t="s">
        <v>60</v>
      </c>
      <c r="D12676" t="s">
        <v>11539</v>
      </c>
      <c r="E12676" t="s">
        <v>11530</v>
      </c>
      <c r="F12676" t="s">
        <v>11540</v>
      </c>
      <c r="G12676" t="s">
        <v>61</v>
      </c>
      <c r="H12676" t="s">
        <v>18</v>
      </c>
      <c r="I12676" t="s">
        <v>11541</v>
      </c>
      <c r="J12676">
        <v>2019</v>
      </c>
      <c r="K12676">
        <v>701.52</v>
      </c>
      <c r="L12676">
        <v>21</v>
      </c>
      <c r="M12676">
        <v>1</v>
      </c>
      <c r="N12676">
        <f t="shared" si="498"/>
        <v>0</v>
      </c>
      <c r="O12676">
        <f t="shared" si="499"/>
        <v>0</v>
      </c>
      <c r="P12676" t="s">
        <v>12694</v>
      </c>
    </row>
    <row r="12677" spans="2:16" x14ac:dyDescent="0.25">
      <c r="B12677" t="s">
        <v>14021</v>
      </c>
      <c r="C12677" s="119" t="s">
        <v>60</v>
      </c>
      <c r="D12677" t="s">
        <v>11550</v>
      </c>
      <c r="E12677" t="s">
        <v>11530</v>
      </c>
      <c r="F12677" t="s">
        <v>11540</v>
      </c>
      <c r="G12677" t="s">
        <v>61</v>
      </c>
      <c r="H12677" t="s">
        <v>18</v>
      </c>
      <c r="I12677" t="s">
        <v>11541</v>
      </c>
      <c r="J12677">
        <v>2019</v>
      </c>
      <c r="K12677">
        <v>703.19</v>
      </c>
      <c r="L12677">
        <v>32</v>
      </c>
      <c r="M12677">
        <v>1</v>
      </c>
      <c r="N12677">
        <f t="shared" si="498"/>
        <v>0</v>
      </c>
      <c r="O12677">
        <f t="shared" si="499"/>
        <v>0</v>
      </c>
      <c r="P12677" t="s">
        <v>12694</v>
      </c>
    </row>
    <row r="12678" spans="2:16" x14ac:dyDescent="0.25">
      <c r="B12678" t="s">
        <v>14022</v>
      </c>
      <c r="C12678" s="119" t="s">
        <v>60</v>
      </c>
      <c r="D12678" t="s">
        <v>11550</v>
      </c>
      <c r="E12678" t="s">
        <v>11530</v>
      </c>
      <c r="F12678" t="s">
        <v>11540</v>
      </c>
      <c r="G12678" t="s">
        <v>61</v>
      </c>
      <c r="H12678" t="s">
        <v>18</v>
      </c>
      <c r="I12678" t="s">
        <v>11541</v>
      </c>
      <c r="J12678">
        <v>2019</v>
      </c>
      <c r="K12678">
        <v>705.29</v>
      </c>
      <c r="L12678">
        <v>43</v>
      </c>
      <c r="M12678">
        <v>1</v>
      </c>
      <c r="N12678">
        <f t="shared" si="498"/>
        <v>0</v>
      </c>
      <c r="O12678">
        <f t="shared" si="499"/>
        <v>0</v>
      </c>
      <c r="P12678" t="s">
        <v>12694</v>
      </c>
    </row>
    <row r="12679" spans="2:16" x14ac:dyDescent="0.25">
      <c r="B12679" t="s">
        <v>14023</v>
      </c>
      <c r="C12679" s="119" t="s">
        <v>60</v>
      </c>
      <c r="D12679" t="s">
        <v>11550</v>
      </c>
      <c r="E12679" t="s">
        <v>11530</v>
      </c>
      <c r="F12679" t="s">
        <v>11540</v>
      </c>
      <c r="G12679" t="s">
        <v>61</v>
      </c>
      <c r="H12679" t="s">
        <v>18</v>
      </c>
      <c r="I12679" t="s">
        <v>11541</v>
      </c>
      <c r="J12679">
        <v>2019</v>
      </c>
      <c r="K12679">
        <v>672.57</v>
      </c>
      <c r="L12679">
        <v>46</v>
      </c>
      <c r="M12679">
        <v>1</v>
      </c>
      <c r="N12679">
        <f t="shared" si="498"/>
        <v>0</v>
      </c>
      <c r="O12679">
        <f t="shared" si="499"/>
        <v>0</v>
      </c>
      <c r="P12679" t="s">
        <v>12694</v>
      </c>
    </row>
    <row r="12680" spans="2:16" x14ac:dyDescent="0.25">
      <c r="B12680" t="s">
        <v>14024</v>
      </c>
      <c r="C12680" s="119" t="s">
        <v>60</v>
      </c>
      <c r="D12680" t="s">
        <v>11550</v>
      </c>
      <c r="E12680" t="s">
        <v>11530</v>
      </c>
      <c r="F12680" t="s">
        <v>11540</v>
      </c>
      <c r="G12680" t="s">
        <v>61</v>
      </c>
      <c r="H12680" t="s">
        <v>18</v>
      </c>
      <c r="I12680" t="s">
        <v>11541</v>
      </c>
      <c r="J12680">
        <v>2019</v>
      </c>
      <c r="K12680">
        <v>672.57</v>
      </c>
      <c r="L12680">
        <v>46</v>
      </c>
      <c r="M12680">
        <v>1</v>
      </c>
      <c r="N12680">
        <f t="shared" si="498"/>
        <v>0</v>
      </c>
      <c r="O12680">
        <f t="shared" si="499"/>
        <v>0</v>
      </c>
      <c r="P12680" t="s">
        <v>12694</v>
      </c>
    </row>
    <row r="12681" spans="2:16" x14ac:dyDescent="0.25">
      <c r="B12681" t="s">
        <v>14025</v>
      </c>
      <c r="C12681" s="119" t="s">
        <v>60</v>
      </c>
      <c r="D12681" t="s">
        <v>11537</v>
      </c>
      <c r="E12681" t="s">
        <v>11530</v>
      </c>
      <c r="F12681" t="s">
        <v>11540</v>
      </c>
      <c r="G12681" t="s">
        <v>61</v>
      </c>
      <c r="H12681" t="s">
        <v>18</v>
      </c>
      <c r="I12681" t="s">
        <v>11541</v>
      </c>
      <c r="J12681">
        <v>2019</v>
      </c>
      <c r="K12681">
        <v>666.56</v>
      </c>
      <c r="L12681">
        <v>22</v>
      </c>
      <c r="M12681">
        <v>1</v>
      </c>
      <c r="N12681">
        <f t="shared" si="498"/>
        <v>0</v>
      </c>
      <c r="O12681">
        <f t="shared" si="499"/>
        <v>0</v>
      </c>
      <c r="P12681" t="s">
        <v>12694</v>
      </c>
    </row>
    <row r="12682" spans="2:16" x14ac:dyDescent="0.25">
      <c r="B12682" t="s">
        <v>14026</v>
      </c>
      <c r="C12682" s="119" t="s">
        <v>60</v>
      </c>
      <c r="D12682" t="s">
        <v>11537</v>
      </c>
      <c r="E12682" t="s">
        <v>11530</v>
      </c>
      <c r="F12682" t="s">
        <v>11540</v>
      </c>
      <c r="G12682" t="s">
        <v>61</v>
      </c>
      <c r="H12682" t="s">
        <v>18</v>
      </c>
      <c r="I12682" t="s">
        <v>11541</v>
      </c>
      <c r="J12682">
        <v>2019</v>
      </c>
      <c r="K12682">
        <v>666.56</v>
      </c>
      <c r="L12682">
        <v>22</v>
      </c>
      <c r="M12682">
        <v>1</v>
      </c>
      <c r="N12682">
        <f t="shared" si="498"/>
        <v>0</v>
      </c>
      <c r="O12682">
        <f t="shared" si="499"/>
        <v>0</v>
      </c>
      <c r="P12682" t="s">
        <v>12694</v>
      </c>
    </row>
    <row r="12683" spans="2:16" x14ac:dyDescent="0.25">
      <c r="B12683" t="s">
        <v>14027</v>
      </c>
      <c r="C12683" s="119" t="s">
        <v>60</v>
      </c>
      <c r="D12683" t="s">
        <v>11537</v>
      </c>
      <c r="E12683" t="s">
        <v>11530</v>
      </c>
      <c r="F12683" t="s">
        <v>11540</v>
      </c>
      <c r="G12683" t="s">
        <v>61</v>
      </c>
      <c r="H12683" t="s">
        <v>18</v>
      </c>
      <c r="I12683" t="s">
        <v>11541</v>
      </c>
      <c r="J12683">
        <v>2019</v>
      </c>
      <c r="K12683">
        <v>699.78</v>
      </c>
      <c r="L12683">
        <v>22</v>
      </c>
      <c r="M12683">
        <v>1</v>
      </c>
      <c r="N12683">
        <f t="shared" si="498"/>
        <v>0</v>
      </c>
      <c r="O12683">
        <f t="shared" si="499"/>
        <v>0</v>
      </c>
      <c r="P12683" t="s">
        <v>12694</v>
      </c>
    </row>
    <row r="12684" spans="2:16" x14ac:dyDescent="0.25">
      <c r="B12684" t="s">
        <v>14028</v>
      </c>
      <c r="C12684" s="119" t="s">
        <v>60</v>
      </c>
      <c r="D12684" t="s">
        <v>11539</v>
      </c>
      <c r="E12684" t="s">
        <v>11530</v>
      </c>
      <c r="F12684" t="s">
        <v>11540</v>
      </c>
      <c r="G12684" t="s">
        <v>61</v>
      </c>
      <c r="H12684" t="s">
        <v>18</v>
      </c>
      <c r="I12684" t="s">
        <v>11541</v>
      </c>
      <c r="J12684">
        <v>2019</v>
      </c>
      <c r="K12684">
        <v>670.29</v>
      </c>
      <c r="L12684">
        <v>32</v>
      </c>
      <c r="M12684">
        <v>1</v>
      </c>
      <c r="N12684">
        <f t="shared" si="498"/>
        <v>0</v>
      </c>
      <c r="O12684">
        <f t="shared" si="499"/>
        <v>0</v>
      </c>
      <c r="P12684" t="s">
        <v>12694</v>
      </c>
    </row>
    <row r="12685" spans="2:16" x14ac:dyDescent="0.25">
      <c r="B12685" t="s">
        <v>14029</v>
      </c>
      <c r="C12685" s="119" t="s">
        <v>60</v>
      </c>
      <c r="D12685" t="s">
        <v>11539</v>
      </c>
      <c r="E12685" t="s">
        <v>11530</v>
      </c>
      <c r="F12685" t="s">
        <v>11540</v>
      </c>
      <c r="G12685" t="s">
        <v>61</v>
      </c>
      <c r="H12685" t="s">
        <v>18</v>
      </c>
      <c r="I12685" t="s">
        <v>11541</v>
      </c>
      <c r="J12685">
        <v>2019</v>
      </c>
      <c r="K12685">
        <v>674.09</v>
      </c>
      <c r="L12685">
        <v>52</v>
      </c>
      <c r="M12685">
        <v>1</v>
      </c>
      <c r="N12685">
        <f t="shared" si="498"/>
        <v>0</v>
      </c>
      <c r="O12685">
        <f t="shared" si="499"/>
        <v>0</v>
      </c>
      <c r="P12685" t="s">
        <v>12694</v>
      </c>
    </row>
    <row r="12686" spans="2:16" x14ac:dyDescent="0.25">
      <c r="B12686" t="s">
        <v>14030</v>
      </c>
      <c r="C12686" s="119" t="s">
        <v>60</v>
      </c>
      <c r="D12686" t="s">
        <v>11539</v>
      </c>
      <c r="E12686" t="s">
        <v>11530</v>
      </c>
      <c r="F12686" t="s">
        <v>11540</v>
      </c>
      <c r="G12686" t="s">
        <v>61</v>
      </c>
      <c r="H12686" t="s">
        <v>18</v>
      </c>
      <c r="I12686" t="s">
        <v>11541</v>
      </c>
      <c r="J12686">
        <v>2019</v>
      </c>
      <c r="K12686">
        <v>670.29</v>
      </c>
      <c r="L12686">
        <v>32</v>
      </c>
      <c r="M12686">
        <v>1</v>
      </c>
      <c r="N12686">
        <f t="shared" si="498"/>
        <v>0</v>
      </c>
      <c r="O12686">
        <f t="shared" si="499"/>
        <v>0</v>
      </c>
      <c r="P12686" t="s">
        <v>12694</v>
      </c>
    </row>
    <row r="12687" spans="2:16" x14ac:dyDescent="0.25">
      <c r="B12687" t="s">
        <v>14031</v>
      </c>
      <c r="C12687" s="119" t="s">
        <v>60</v>
      </c>
      <c r="D12687" t="s">
        <v>11539</v>
      </c>
      <c r="E12687" t="s">
        <v>11530</v>
      </c>
      <c r="F12687" t="s">
        <v>11540</v>
      </c>
      <c r="G12687" t="s">
        <v>61</v>
      </c>
      <c r="H12687" t="s">
        <v>18</v>
      </c>
      <c r="I12687" t="s">
        <v>11541</v>
      </c>
      <c r="J12687">
        <v>2019</v>
      </c>
      <c r="K12687">
        <v>703.98</v>
      </c>
      <c r="L12687">
        <v>34</v>
      </c>
      <c r="M12687">
        <v>1</v>
      </c>
      <c r="N12687">
        <f t="shared" si="498"/>
        <v>0</v>
      </c>
      <c r="O12687">
        <f t="shared" si="499"/>
        <v>0</v>
      </c>
      <c r="P12687" t="s">
        <v>12694</v>
      </c>
    </row>
    <row r="12688" spans="2:16" x14ac:dyDescent="0.25">
      <c r="B12688" t="s">
        <v>14032</v>
      </c>
      <c r="C12688" s="119" t="s">
        <v>60</v>
      </c>
      <c r="D12688" t="s">
        <v>11537</v>
      </c>
      <c r="E12688" t="s">
        <v>11530</v>
      </c>
      <c r="F12688" t="s">
        <v>11540</v>
      </c>
      <c r="G12688" t="s">
        <v>61</v>
      </c>
      <c r="H12688" t="s">
        <v>18</v>
      </c>
      <c r="I12688" t="s">
        <v>11533</v>
      </c>
      <c r="J12688">
        <v>2019</v>
      </c>
      <c r="K12688">
        <v>674.98</v>
      </c>
      <c r="L12688">
        <v>27</v>
      </c>
      <c r="M12688">
        <v>1</v>
      </c>
      <c r="N12688">
        <f t="shared" si="498"/>
        <v>0</v>
      </c>
      <c r="O12688">
        <f t="shared" si="499"/>
        <v>0</v>
      </c>
      <c r="P12688" t="s">
        <v>12694</v>
      </c>
    </row>
    <row r="12689" spans="2:16" x14ac:dyDescent="0.25">
      <c r="B12689" t="s">
        <v>14033</v>
      </c>
      <c r="C12689" s="119" t="s">
        <v>60</v>
      </c>
      <c r="D12689" t="s">
        <v>11537</v>
      </c>
      <c r="E12689" t="s">
        <v>11530</v>
      </c>
      <c r="F12689" t="s">
        <v>11540</v>
      </c>
      <c r="G12689" t="s">
        <v>61</v>
      </c>
      <c r="H12689" t="s">
        <v>18</v>
      </c>
      <c r="I12689" t="s">
        <v>11541</v>
      </c>
      <c r="J12689">
        <v>2019</v>
      </c>
      <c r="K12689">
        <v>914.92</v>
      </c>
      <c r="L12689">
        <v>25</v>
      </c>
      <c r="M12689">
        <v>1</v>
      </c>
      <c r="N12689">
        <f t="shared" si="498"/>
        <v>0</v>
      </c>
      <c r="O12689">
        <f t="shared" si="499"/>
        <v>0</v>
      </c>
      <c r="P12689" t="s">
        <v>12694</v>
      </c>
    </row>
    <row r="12690" spans="2:16" x14ac:dyDescent="0.25">
      <c r="B12690" t="s">
        <v>14034</v>
      </c>
      <c r="C12690" s="119" t="s">
        <v>60</v>
      </c>
      <c r="D12690" t="s">
        <v>11550</v>
      </c>
      <c r="E12690" t="s">
        <v>11530</v>
      </c>
      <c r="F12690" t="s">
        <v>11540</v>
      </c>
      <c r="G12690" t="s">
        <v>61</v>
      </c>
      <c r="H12690" t="s">
        <v>18</v>
      </c>
      <c r="I12690" t="s">
        <v>11541</v>
      </c>
      <c r="J12690">
        <v>2019</v>
      </c>
      <c r="K12690">
        <v>669.91</v>
      </c>
      <c r="L12690">
        <v>32</v>
      </c>
      <c r="M12690">
        <v>1</v>
      </c>
      <c r="N12690">
        <f t="shared" ref="N12690:N12753" si="500">IF(K12690&lt;100,1,0)</f>
        <v>0</v>
      </c>
      <c r="O12690">
        <f t="shared" ref="O12690:O12753" si="501">IF(OR(L12690="",L12690&lt;=0),1,0)</f>
        <v>0</v>
      </c>
      <c r="P12690" t="s">
        <v>12694</v>
      </c>
    </row>
    <row r="12691" spans="2:16" x14ac:dyDescent="0.25">
      <c r="B12691" t="s">
        <v>14035</v>
      </c>
      <c r="C12691" s="119" t="s">
        <v>60</v>
      </c>
      <c r="D12691" t="s">
        <v>11550</v>
      </c>
      <c r="E12691" t="s">
        <v>11530</v>
      </c>
      <c r="F12691" t="s">
        <v>11540</v>
      </c>
      <c r="G12691" t="s">
        <v>61</v>
      </c>
      <c r="H12691" t="s">
        <v>18</v>
      </c>
      <c r="I12691" t="s">
        <v>11541</v>
      </c>
      <c r="J12691">
        <v>2019</v>
      </c>
      <c r="K12691">
        <v>669.44</v>
      </c>
      <c r="L12691">
        <v>32</v>
      </c>
      <c r="M12691">
        <v>1</v>
      </c>
      <c r="N12691">
        <f t="shared" si="500"/>
        <v>0</v>
      </c>
      <c r="O12691">
        <f t="shared" si="501"/>
        <v>0</v>
      </c>
      <c r="P12691" t="s">
        <v>12694</v>
      </c>
    </row>
    <row r="12692" spans="2:16" x14ac:dyDescent="0.25">
      <c r="B12692" t="s">
        <v>14036</v>
      </c>
      <c r="C12692" s="119" t="s">
        <v>60</v>
      </c>
      <c r="D12692" t="s">
        <v>11550</v>
      </c>
      <c r="E12692" t="s">
        <v>11530</v>
      </c>
      <c r="F12692" t="s">
        <v>11540</v>
      </c>
      <c r="G12692" t="s">
        <v>61</v>
      </c>
      <c r="H12692" t="s">
        <v>18</v>
      </c>
      <c r="I12692" t="s">
        <v>11541</v>
      </c>
      <c r="J12692">
        <v>2019</v>
      </c>
      <c r="K12692">
        <v>667.55</v>
      </c>
      <c r="L12692">
        <v>22</v>
      </c>
      <c r="M12692">
        <v>1</v>
      </c>
      <c r="N12692">
        <f t="shared" si="500"/>
        <v>0</v>
      </c>
      <c r="O12692">
        <f t="shared" si="501"/>
        <v>0</v>
      </c>
      <c r="P12692" t="s">
        <v>12694</v>
      </c>
    </row>
    <row r="12693" spans="2:16" x14ac:dyDescent="0.25">
      <c r="B12693" t="s">
        <v>14037</v>
      </c>
      <c r="C12693" s="119" t="s">
        <v>60</v>
      </c>
      <c r="D12693" t="s">
        <v>11550</v>
      </c>
      <c r="E12693" t="s">
        <v>11530</v>
      </c>
      <c r="F12693" t="s">
        <v>11540</v>
      </c>
      <c r="G12693" t="s">
        <v>61</v>
      </c>
      <c r="H12693" t="s">
        <v>18</v>
      </c>
      <c r="I12693" t="s">
        <v>11541</v>
      </c>
      <c r="J12693">
        <v>2019</v>
      </c>
      <c r="K12693">
        <v>673.05</v>
      </c>
      <c r="L12693">
        <v>51</v>
      </c>
      <c r="M12693">
        <v>1</v>
      </c>
      <c r="N12693">
        <f t="shared" si="500"/>
        <v>0</v>
      </c>
      <c r="O12693">
        <f t="shared" si="501"/>
        <v>0</v>
      </c>
      <c r="P12693" t="s">
        <v>12694</v>
      </c>
    </row>
    <row r="12694" spans="2:16" x14ac:dyDescent="0.25">
      <c r="B12694" t="s">
        <v>14038</v>
      </c>
      <c r="C12694" s="119" t="s">
        <v>60</v>
      </c>
      <c r="D12694" t="s">
        <v>11539</v>
      </c>
      <c r="E12694" t="s">
        <v>11530</v>
      </c>
      <c r="F12694" t="s">
        <v>11540</v>
      </c>
      <c r="G12694" t="s">
        <v>61</v>
      </c>
      <c r="H12694" t="s">
        <v>18</v>
      </c>
      <c r="I12694" t="s">
        <v>11541</v>
      </c>
      <c r="J12694">
        <v>2019</v>
      </c>
      <c r="K12694">
        <v>668.21</v>
      </c>
      <c r="L12694">
        <v>21</v>
      </c>
      <c r="M12694">
        <v>1</v>
      </c>
      <c r="N12694">
        <f t="shared" si="500"/>
        <v>0</v>
      </c>
      <c r="O12694">
        <f t="shared" si="501"/>
        <v>0</v>
      </c>
      <c r="P12694" t="s">
        <v>12694</v>
      </c>
    </row>
    <row r="12695" spans="2:16" x14ac:dyDescent="0.25">
      <c r="B12695" t="s">
        <v>14039</v>
      </c>
      <c r="C12695" s="119" t="s">
        <v>60</v>
      </c>
      <c r="D12695" t="s">
        <v>11539</v>
      </c>
      <c r="E12695" t="s">
        <v>11530</v>
      </c>
      <c r="F12695" t="s">
        <v>11540</v>
      </c>
      <c r="G12695" t="s">
        <v>61</v>
      </c>
      <c r="H12695" t="s">
        <v>18</v>
      </c>
      <c r="I12695" t="s">
        <v>11541</v>
      </c>
      <c r="J12695">
        <v>2019</v>
      </c>
      <c r="K12695">
        <v>668.4</v>
      </c>
      <c r="L12695">
        <v>22</v>
      </c>
      <c r="M12695">
        <v>1</v>
      </c>
      <c r="N12695">
        <f t="shared" si="500"/>
        <v>0</v>
      </c>
      <c r="O12695">
        <f t="shared" si="501"/>
        <v>0</v>
      </c>
      <c r="P12695" t="s">
        <v>12694</v>
      </c>
    </row>
    <row r="12696" spans="2:16" x14ac:dyDescent="0.25">
      <c r="B12696" t="s">
        <v>14040</v>
      </c>
      <c r="C12696" s="119" t="s">
        <v>60</v>
      </c>
      <c r="D12696" t="s">
        <v>11539</v>
      </c>
      <c r="E12696" t="s">
        <v>11530</v>
      </c>
      <c r="F12696" t="s">
        <v>11540</v>
      </c>
      <c r="G12696" t="s">
        <v>61</v>
      </c>
      <c r="H12696" t="s">
        <v>18</v>
      </c>
      <c r="I12696" t="s">
        <v>11541</v>
      </c>
      <c r="J12696">
        <v>2019</v>
      </c>
      <c r="K12696">
        <v>668.4</v>
      </c>
      <c r="L12696">
        <v>22</v>
      </c>
      <c r="M12696">
        <v>1</v>
      </c>
      <c r="N12696">
        <f t="shared" si="500"/>
        <v>0</v>
      </c>
      <c r="O12696">
        <f t="shared" si="501"/>
        <v>0</v>
      </c>
      <c r="P12696" t="s">
        <v>12694</v>
      </c>
    </row>
    <row r="12697" spans="2:16" x14ac:dyDescent="0.25">
      <c r="B12697" t="s">
        <v>14041</v>
      </c>
      <c r="C12697" s="119" t="s">
        <v>60</v>
      </c>
      <c r="D12697" t="s">
        <v>11539</v>
      </c>
      <c r="E12697" t="s">
        <v>11530</v>
      </c>
      <c r="F12697" t="s">
        <v>11540</v>
      </c>
      <c r="G12697" t="s">
        <v>61</v>
      </c>
      <c r="H12697" t="s">
        <v>18</v>
      </c>
      <c r="I12697" t="s">
        <v>11541</v>
      </c>
      <c r="J12697">
        <v>2019</v>
      </c>
      <c r="K12697">
        <v>668.4</v>
      </c>
      <c r="L12697">
        <v>22</v>
      </c>
      <c r="M12697">
        <v>1</v>
      </c>
      <c r="N12697">
        <f t="shared" si="500"/>
        <v>0</v>
      </c>
      <c r="O12697">
        <f t="shared" si="501"/>
        <v>0</v>
      </c>
      <c r="P12697" t="s">
        <v>12694</v>
      </c>
    </row>
    <row r="12698" spans="2:16" x14ac:dyDescent="0.25">
      <c r="B12698" t="s">
        <v>14042</v>
      </c>
      <c r="C12698" s="119" t="s">
        <v>60</v>
      </c>
      <c r="D12698" t="s">
        <v>11539</v>
      </c>
      <c r="E12698" t="s">
        <v>11530</v>
      </c>
      <c r="F12698" t="s">
        <v>11540</v>
      </c>
      <c r="G12698" t="s">
        <v>61</v>
      </c>
      <c r="H12698" t="s">
        <v>18</v>
      </c>
      <c r="I12698" t="s">
        <v>11541</v>
      </c>
      <c r="J12698">
        <v>2019</v>
      </c>
      <c r="K12698">
        <v>668.78</v>
      </c>
      <c r="L12698">
        <v>24</v>
      </c>
      <c r="M12698">
        <v>1</v>
      </c>
      <c r="N12698">
        <f t="shared" si="500"/>
        <v>0</v>
      </c>
      <c r="O12698">
        <f t="shared" si="501"/>
        <v>0</v>
      </c>
      <c r="P12698" t="s">
        <v>12694</v>
      </c>
    </row>
    <row r="12699" spans="2:16" x14ac:dyDescent="0.25">
      <c r="B12699" t="s">
        <v>14043</v>
      </c>
      <c r="C12699" s="119" t="s">
        <v>60</v>
      </c>
      <c r="D12699" t="s">
        <v>11537</v>
      </c>
      <c r="E12699" t="s">
        <v>11530</v>
      </c>
      <c r="F12699" t="s">
        <v>11540</v>
      </c>
      <c r="G12699" t="s">
        <v>61</v>
      </c>
      <c r="H12699" t="s">
        <v>18</v>
      </c>
      <c r="I12699" t="s">
        <v>11541</v>
      </c>
      <c r="J12699">
        <v>2019</v>
      </c>
      <c r="K12699">
        <v>668.21</v>
      </c>
      <c r="L12699">
        <v>23</v>
      </c>
      <c r="M12699">
        <v>1</v>
      </c>
      <c r="N12699">
        <f t="shared" si="500"/>
        <v>0</v>
      </c>
      <c r="O12699">
        <f t="shared" si="501"/>
        <v>0</v>
      </c>
      <c r="P12699" t="s">
        <v>12694</v>
      </c>
    </row>
    <row r="12700" spans="2:16" x14ac:dyDescent="0.25">
      <c r="B12700" t="s">
        <v>14044</v>
      </c>
      <c r="C12700" s="119" t="s">
        <v>60</v>
      </c>
      <c r="D12700" t="s">
        <v>11537</v>
      </c>
      <c r="E12700" t="s">
        <v>11530</v>
      </c>
      <c r="F12700" t="s">
        <v>11540</v>
      </c>
      <c r="G12700" t="s">
        <v>61</v>
      </c>
      <c r="H12700" t="s">
        <v>18</v>
      </c>
      <c r="I12700" t="s">
        <v>11541</v>
      </c>
      <c r="J12700">
        <v>2019</v>
      </c>
      <c r="K12700">
        <v>667.62</v>
      </c>
      <c r="L12700">
        <v>20</v>
      </c>
      <c r="M12700">
        <v>1</v>
      </c>
      <c r="N12700">
        <f t="shared" si="500"/>
        <v>0</v>
      </c>
      <c r="O12700">
        <f t="shared" si="501"/>
        <v>0</v>
      </c>
      <c r="P12700" t="s">
        <v>12694</v>
      </c>
    </row>
    <row r="12701" spans="2:16" x14ac:dyDescent="0.25">
      <c r="B12701" t="s">
        <v>14045</v>
      </c>
      <c r="C12701" s="119" t="s">
        <v>60</v>
      </c>
      <c r="D12701" t="s">
        <v>11537</v>
      </c>
      <c r="E12701" t="s">
        <v>11530</v>
      </c>
      <c r="F12701" t="s">
        <v>11540</v>
      </c>
      <c r="G12701" t="s">
        <v>61</v>
      </c>
      <c r="H12701" t="s">
        <v>18</v>
      </c>
      <c r="I12701" t="s">
        <v>11541</v>
      </c>
      <c r="J12701">
        <v>2019</v>
      </c>
      <c r="K12701">
        <v>668.02</v>
      </c>
      <c r="L12701">
        <v>22</v>
      </c>
      <c r="M12701">
        <v>1</v>
      </c>
      <c r="N12701">
        <f t="shared" si="500"/>
        <v>0</v>
      </c>
      <c r="O12701">
        <f t="shared" si="501"/>
        <v>0</v>
      </c>
      <c r="P12701" t="s">
        <v>12694</v>
      </c>
    </row>
    <row r="12702" spans="2:16" x14ac:dyDescent="0.25">
      <c r="B12702" t="s">
        <v>14046</v>
      </c>
      <c r="C12702" s="119" t="s">
        <v>60</v>
      </c>
      <c r="D12702" t="s">
        <v>11537</v>
      </c>
      <c r="E12702" t="s">
        <v>11530</v>
      </c>
      <c r="F12702" t="s">
        <v>11540</v>
      </c>
      <c r="G12702" t="s">
        <v>61</v>
      </c>
      <c r="H12702" t="s">
        <v>18</v>
      </c>
      <c r="I12702" t="s">
        <v>11541</v>
      </c>
      <c r="J12702">
        <v>2019</v>
      </c>
      <c r="K12702">
        <v>668.59</v>
      </c>
      <c r="L12702">
        <v>25</v>
      </c>
      <c r="M12702">
        <v>1</v>
      </c>
      <c r="N12702">
        <f t="shared" si="500"/>
        <v>0</v>
      </c>
      <c r="O12702">
        <f t="shared" si="501"/>
        <v>0</v>
      </c>
      <c r="P12702" t="s">
        <v>12694</v>
      </c>
    </row>
    <row r="12703" spans="2:16" x14ac:dyDescent="0.25">
      <c r="B12703" t="s">
        <v>14047</v>
      </c>
      <c r="C12703" s="119" t="s">
        <v>60</v>
      </c>
      <c r="D12703" t="s">
        <v>11539</v>
      </c>
      <c r="E12703" t="s">
        <v>11530</v>
      </c>
      <c r="F12703" t="s">
        <v>11540</v>
      </c>
      <c r="G12703" t="s">
        <v>61</v>
      </c>
      <c r="H12703" t="s">
        <v>18</v>
      </c>
      <c r="I12703" t="s">
        <v>11541</v>
      </c>
      <c r="J12703">
        <v>2019</v>
      </c>
      <c r="K12703">
        <v>666.6</v>
      </c>
      <c r="L12703">
        <v>23</v>
      </c>
      <c r="M12703">
        <v>1</v>
      </c>
      <c r="N12703">
        <f t="shared" si="500"/>
        <v>0</v>
      </c>
      <c r="O12703">
        <f t="shared" si="501"/>
        <v>0</v>
      </c>
      <c r="P12703" t="s">
        <v>12694</v>
      </c>
    </row>
    <row r="12704" spans="2:16" x14ac:dyDescent="0.25">
      <c r="B12704" t="s">
        <v>14048</v>
      </c>
      <c r="C12704" s="119" t="s">
        <v>60</v>
      </c>
      <c r="D12704" t="s">
        <v>11539</v>
      </c>
      <c r="E12704" t="s">
        <v>11530</v>
      </c>
      <c r="F12704" t="s">
        <v>11540</v>
      </c>
      <c r="G12704" t="s">
        <v>61</v>
      </c>
      <c r="H12704" t="s">
        <v>18</v>
      </c>
      <c r="I12704" t="s">
        <v>11541</v>
      </c>
      <c r="J12704">
        <v>2019</v>
      </c>
      <c r="K12704">
        <v>666.6</v>
      </c>
      <c r="L12704">
        <v>23</v>
      </c>
      <c r="M12704">
        <v>1</v>
      </c>
      <c r="N12704">
        <f t="shared" si="500"/>
        <v>0</v>
      </c>
      <c r="O12704">
        <f t="shared" si="501"/>
        <v>0</v>
      </c>
      <c r="P12704" t="s">
        <v>12694</v>
      </c>
    </row>
    <row r="12705" spans="2:16" x14ac:dyDescent="0.25">
      <c r="B12705" t="s">
        <v>14049</v>
      </c>
      <c r="C12705" s="119" t="s">
        <v>60</v>
      </c>
      <c r="D12705" t="s">
        <v>11550</v>
      </c>
      <c r="E12705" t="s">
        <v>11530</v>
      </c>
      <c r="F12705" t="s">
        <v>11540</v>
      </c>
      <c r="G12705" t="s">
        <v>61</v>
      </c>
      <c r="H12705" t="s">
        <v>18</v>
      </c>
      <c r="I12705" t="s">
        <v>11533</v>
      </c>
      <c r="J12705">
        <v>2019</v>
      </c>
      <c r="K12705">
        <v>692.33</v>
      </c>
      <c r="L12705">
        <v>69</v>
      </c>
      <c r="M12705">
        <v>1</v>
      </c>
      <c r="N12705">
        <f t="shared" si="500"/>
        <v>0</v>
      </c>
      <c r="O12705">
        <f t="shared" si="501"/>
        <v>0</v>
      </c>
      <c r="P12705" t="s">
        <v>12694</v>
      </c>
    </row>
    <row r="12706" spans="2:16" x14ac:dyDescent="0.25">
      <c r="B12706" t="s">
        <v>14050</v>
      </c>
      <c r="C12706" s="119" t="s">
        <v>60</v>
      </c>
      <c r="D12706" t="s">
        <v>11539</v>
      </c>
      <c r="E12706" t="s">
        <v>11530</v>
      </c>
      <c r="F12706" t="s">
        <v>11540</v>
      </c>
      <c r="G12706" t="s">
        <v>61</v>
      </c>
      <c r="H12706" t="s">
        <v>18</v>
      </c>
      <c r="I12706" t="s">
        <v>11541</v>
      </c>
      <c r="J12706">
        <v>2019</v>
      </c>
      <c r="K12706">
        <v>704.35</v>
      </c>
      <c r="L12706">
        <v>36</v>
      </c>
      <c r="M12706">
        <v>1</v>
      </c>
      <c r="N12706">
        <f t="shared" si="500"/>
        <v>0</v>
      </c>
      <c r="O12706">
        <f t="shared" si="501"/>
        <v>0</v>
      </c>
      <c r="P12706" t="s">
        <v>12694</v>
      </c>
    </row>
    <row r="12707" spans="2:16" x14ac:dyDescent="0.25">
      <c r="B12707" t="s">
        <v>14051</v>
      </c>
      <c r="C12707" s="119" t="s">
        <v>60</v>
      </c>
      <c r="D12707" t="s">
        <v>11539</v>
      </c>
      <c r="E12707" t="s">
        <v>11530</v>
      </c>
      <c r="F12707" t="s">
        <v>11540</v>
      </c>
      <c r="G12707" t="s">
        <v>61</v>
      </c>
      <c r="H12707" t="s">
        <v>18</v>
      </c>
      <c r="I12707" t="s">
        <v>11541</v>
      </c>
      <c r="J12707">
        <v>2019</v>
      </c>
      <c r="K12707">
        <v>705.33</v>
      </c>
      <c r="L12707">
        <v>52</v>
      </c>
      <c r="M12707">
        <v>1</v>
      </c>
      <c r="N12707">
        <f t="shared" si="500"/>
        <v>0</v>
      </c>
      <c r="O12707">
        <f t="shared" si="501"/>
        <v>0</v>
      </c>
      <c r="P12707" t="s">
        <v>12694</v>
      </c>
    </row>
    <row r="12708" spans="2:16" x14ac:dyDescent="0.25">
      <c r="B12708" t="s">
        <v>14052</v>
      </c>
      <c r="C12708" s="119" t="s">
        <v>60</v>
      </c>
      <c r="D12708" t="s">
        <v>11542</v>
      </c>
      <c r="E12708" t="s">
        <v>11530</v>
      </c>
      <c r="F12708" t="s">
        <v>11540</v>
      </c>
      <c r="G12708" t="s">
        <v>61</v>
      </c>
      <c r="H12708" t="s">
        <v>18</v>
      </c>
      <c r="I12708" t="s">
        <v>11541</v>
      </c>
      <c r="J12708">
        <v>2019</v>
      </c>
      <c r="K12708">
        <v>666.41</v>
      </c>
      <c r="L12708">
        <v>22</v>
      </c>
      <c r="M12708">
        <v>1</v>
      </c>
      <c r="N12708">
        <f t="shared" si="500"/>
        <v>0</v>
      </c>
      <c r="O12708">
        <f t="shared" si="501"/>
        <v>0</v>
      </c>
      <c r="P12708" t="s">
        <v>12694</v>
      </c>
    </row>
    <row r="12709" spans="2:16" x14ac:dyDescent="0.25">
      <c r="B12709" t="s">
        <v>14053</v>
      </c>
      <c r="C12709" s="119" t="s">
        <v>60</v>
      </c>
      <c r="D12709" t="s">
        <v>11542</v>
      </c>
      <c r="E12709" t="s">
        <v>11530</v>
      </c>
      <c r="F12709" t="s">
        <v>11540</v>
      </c>
      <c r="G12709" t="s">
        <v>61</v>
      </c>
      <c r="H12709" t="s">
        <v>18</v>
      </c>
      <c r="I12709" t="s">
        <v>11541</v>
      </c>
      <c r="J12709">
        <v>2019</v>
      </c>
      <c r="K12709">
        <v>665.83</v>
      </c>
      <c r="L12709">
        <v>19</v>
      </c>
      <c r="M12709">
        <v>1</v>
      </c>
      <c r="N12709">
        <f t="shared" si="500"/>
        <v>0</v>
      </c>
      <c r="O12709">
        <f t="shared" si="501"/>
        <v>0</v>
      </c>
      <c r="P12709" t="s">
        <v>12694</v>
      </c>
    </row>
    <row r="12710" spans="2:16" x14ac:dyDescent="0.25">
      <c r="B12710" t="s">
        <v>14054</v>
      </c>
      <c r="C12710" s="119" t="s">
        <v>60</v>
      </c>
      <c r="D12710" t="s">
        <v>11537</v>
      </c>
      <c r="E12710" t="s">
        <v>11530</v>
      </c>
      <c r="F12710" t="s">
        <v>11540</v>
      </c>
      <c r="G12710" t="s">
        <v>61</v>
      </c>
      <c r="H12710" t="s">
        <v>18</v>
      </c>
      <c r="I12710" t="s">
        <v>11541</v>
      </c>
      <c r="J12710">
        <v>2019</v>
      </c>
      <c r="K12710">
        <v>669.44</v>
      </c>
      <c r="L12710">
        <v>32</v>
      </c>
      <c r="M12710">
        <v>1</v>
      </c>
      <c r="N12710">
        <f t="shared" si="500"/>
        <v>0</v>
      </c>
      <c r="O12710">
        <f t="shared" si="501"/>
        <v>0</v>
      </c>
      <c r="P12710" t="s">
        <v>12693</v>
      </c>
    </row>
    <row r="12711" spans="2:16" x14ac:dyDescent="0.25">
      <c r="B12711" t="s">
        <v>14055</v>
      </c>
      <c r="C12711" s="119" t="s">
        <v>60</v>
      </c>
      <c r="D12711" t="s">
        <v>11537</v>
      </c>
      <c r="E12711" t="s">
        <v>11530</v>
      </c>
      <c r="F12711" t="s">
        <v>11540</v>
      </c>
      <c r="G12711" t="s">
        <v>61</v>
      </c>
      <c r="H12711" t="s">
        <v>18</v>
      </c>
      <c r="I12711" t="s">
        <v>11541</v>
      </c>
      <c r="J12711">
        <v>2019</v>
      </c>
      <c r="K12711">
        <v>700.46</v>
      </c>
      <c r="L12711">
        <v>20</v>
      </c>
      <c r="M12711">
        <v>1</v>
      </c>
      <c r="N12711">
        <f t="shared" si="500"/>
        <v>0</v>
      </c>
      <c r="O12711">
        <f t="shared" si="501"/>
        <v>0</v>
      </c>
      <c r="P12711" t="s">
        <v>12694</v>
      </c>
    </row>
    <row r="12712" spans="2:16" x14ac:dyDescent="0.25">
      <c r="B12712" t="s">
        <v>14056</v>
      </c>
      <c r="C12712" s="119" t="s">
        <v>60</v>
      </c>
      <c r="D12712" t="s">
        <v>11537</v>
      </c>
      <c r="E12712" t="s">
        <v>11530</v>
      </c>
      <c r="F12712" t="s">
        <v>11540</v>
      </c>
      <c r="G12712" t="s">
        <v>61</v>
      </c>
      <c r="H12712" t="s">
        <v>18</v>
      </c>
      <c r="I12712" t="s">
        <v>11541</v>
      </c>
      <c r="J12712">
        <v>2019</v>
      </c>
      <c r="K12712">
        <v>668.3</v>
      </c>
      <c r="L12712">
        <v>26</v>
      </c>
      <c r="M12712">
        <v>1</v>
      </c>
      <c r="N12712">
        <f t="shared" si="500"/>
        <v>0</v>
      </c>
      <c r="O12712">
        <f t="shared" si="501"/>
        <v>0</v>
      </c>
      <c r="P12712" t="s">
        <v>12693</v>
      </c>
    </row>
    <row r="12713" spans="2:16" x14ac:dyDescent="0.25">
      <c r="B12713" t="s">
        <v>14057</v>
      </c>
      <c r="C12713" s="119" t="s">
        <v>60</v>
      </c>
      <c r="D12713" t="s">
        <v>11550</v>
      </c>
      <c r="E12713" t="s">
        <v>11530</v>
      </c>
      <c r="F12713" t="s">
        <v>11540</v>
      </c>
      <c r="G12713" t="s">
        <v>61</v>
      </c>
      <c r="H12713" t="s">
        <v>18</v>
      </c>
      <c r="I12713" t="s">
        <v>11541</v>
      </c>
      <c r="J12713">
        <v>2019</v>
      </c>
      <c r="K12713">
        <v>668.68</v>
      </c>
      <c r="L12713">
        <v>28</v>
      </c>
      <c r="M12713">
        <v>1</v>
      </c>
      <c r="N12713">
        <f t="shared" si="500"/>
        <v>0</v>
      </c>
      <c r="O12713">
        <f t="shared" si="501"/>
        <v>0</v>
      </c>
      <c r="P12713" t="s">
        <v>12694</v>
      </c>
    </row>
    <row r="12714" spans="2:16" x14ac:dyDescent="0.25">
      <c r="B12714" t="s">
        <v>14058</v>
      </c>
      <c r="C12714" s="119" t="s">
        <v>60</v>
      </c>
      <c r="D12714" t="s">
        <v>11550</v>
      </c>
      <c r="E12714" t="s">
        <v>11530</v>
      </c>
      <c r="F12714" t="s">
        <v>11540</v>
      </c>
      <c r="G12714" t="s">
        <v>61</v>
      </c>
      <c r="H12714" t="s">
        <v>18</v>
      </c>
      <c r="I12714" t="s">
        <v>11541</v>
      </c>
      <c r="J12714">
        <v>2019</v>
      </c>
      <c r="K12714">
        <v>669.06</v>
      </c>
      <c r="L12714">
        <v>30</v>
      </c>
      <c r="M12714">
        <v>1</v>
      </c>
      <c r="N12714">
        <f t="shared" si="500"/>
        <v>0</v>
      </c>
      <c r="O12714">
        <f t="shared" si="501"/>
        <v>0</v>
      </c>
      <c r="P12714" t="s">
        <v>12694</v>
      </c>
    </row>
    <row r="12715" spans="2:16" x14ac:dyDescent="0.25">
      <c r="B12715" t="s">
        <v>14059</v>
      </c>
      <c r="C12715" s="119" t="s">
        <v>60</v>
      </c>
      <c r="D12715" t="s">
        <v>11537</v>
      </c>
      <c r="E12715" t="s">
        <v>11530</v>
      </c>
      <c r="F12715" t="s">
        <v>11540</v>
      </c>
      <c r="G12715" t="s">
        <v>61</v>
      </c>
      <c r="H12715" t="s">
        <v>18</v>
      </c>
      <c r="I12715" t="s">
        <v>11541</v>
      </c>
      <c r="J12715">
        <v>2019</v>
      </c>
      <c r="K12715">
        <v>664.43</v>
      </c>
      <c r="L12715">
        <v>22</v>
      </c>
      <c r="M12715">
        <v>1</v>
      </c>
      <c r="N12715">
        <f t="shared" si="500"/>
        <v>0</v>
      </c>
      <c r="O12715">
        <f t="shared" si="501"/>
        <v>0</v>
      </c>
      <c r="P12715" t="s">
        <v>12694</v>
      </c>
    </row>
    <row r="12716" spans="2:16" x14ac:dyDescent="0.25">
      <c r="B12716" t="s">
        <v>14060</v>
      </c>
      <c r="C12716" s="119" t="s">
        <v>60</v>
      </c>
      <c r="D12716" t="s">
        <v>11537</v>
      </c>
      <c r="E12716" t="s">
        <v>11530</v>
      </c>
      <c r="F12716" t="s">
        <v>11540</v>
      </c>
      <c r="G12716" t="s">
        <v>61</v>
      </c>
      <c r="H12716" t="s">
        <v>18</v>
      </c>
      <c r="I12716" t="s">
        <v>11541</v>
      </c>
      <c r="J12716">
        <v>2019</v>
      </c>
      <c r="K12716">
        <v>696.98</v>
      </c>
      <c r="L12716">
        <v>19</v>
      </c>
      <c r="M12716">
        <v>1</v>
      </c>
      <c r="N12716">
        <f t="shared" si="500"/>
        <v>0</v>
      </c>
      <c r="O12716">
        <f t="shared" si="501"/>
        <v>0</v>
      </c>
      <c r="P12716" t="s">
        <v>12694</v>
      </c>
    </row>
    <row r="12717" spans="2:16" x14ac:dyDescent="0.25">
      <c r="B12717" t="s">
        <v>14061</v>
      </c>
      <c r="C12717" s="119" t="s">
        <v>60</v>
      </c>
      <c r="D12717" t="s">
        <v>11537</v>
      </c>
      <c r="E12717" t="s">
        <v>11530</v>
      </c>
      <c r="F12717" t="s">
        <v>11540</v>
      </c>
      <c r="G12717" t="s">
        <v>61</v>
      </c>
      <c r="H12717" t="s">
        <v>18</v>
      </c>
      <c r="I12717" t="s">
        <v>11541</v>
      </c>
      <c r="J12717">
        <v>2019</v>
      </c>
      <c r="K12717">
        <v>699.52</v>
      </c>
      <c r="L12717">
        <v>56</v>
      </c>
      <c r="M12717">
        <v>1</v>
      </c>
      <c r="N12717">
        <f t="shared" si="500"/>
        <v>0</v>
      </c>
      <c r="O12717">
        <f t="shared" si="501"/>
        <v>0</v>
      </c>
      <c r="P12717" t="s">
        <v>12694</v>
      </c>
    </row>
    <row r="12718" spans="2:16" x14ac:dyDescent="0.25">
      <c r="B12718" t="s">
        <v>14062</v>
      </c>
      <c r="C12718" s="119" t="s">
        <v>60</v>
      </c>
      <c r="D12718" t="s">
        <v>11537</v>
      </c>
      <c r="E12718" t="s">
        <v>11530</v>
      </c>
      <c r="F12718" t="s">
        <v>11540</v>
      </c>
      <c r="G12718" t="s">
        <v>61</v>
      </c>
      <c r="H12718" t="s">
        <v>18</v>
      </c>
      <c r="I12718" t="s">
        <v>11541</v>
      </c>
      <c r="J12718">
        <v>2019</v>
      </c>
      <c r="K12718">
        <v>697.93</v>
      </c>
      <c r="L12718">
        <v>24</v>
      </c>
      <c r="M12718">
        <v>1</v>
      </c>
      <c r="N12718">
        <f t="shared" si="500"/>
        <v>0</v>
      </c>
      <c r="O12718">
        <f t="shared" si="501"/>
        <v>0</v>
      </c>
      <c r="P12718" t="s">
        <v>12694</v>
      </c>
    </row>
    <row r="12719" spans="2:16" x14ac:dyDescent="0.25">
      <c r="B12719" t="s">
        <v>14063</v>
      </c>
      <c r="C12719" s="119" t="s">
        <v>60</v>
      </c>
      <c r="D12719" t="s">
        <v>11537</v>
      </c>
      <c r="E12719" t="s">
        <v>11530</v>
      </c>
      <c r="F12719" t="s">
        <v>11540</v>
      </c>
      <c r="G12719" t="s">
        <v>61</v>
      </c>
      <c r="H12719" t="s">
        <v>18</v>
      </c>
      <c r="I12719" t="s">
        <v>11541</v>
      </c>
      <c r="J12719">
        <v>2019</v>
      </c>
      <c r="K12719">
        <v>692.69</v>
      </c>
      <c r="L12719">
        <v>20</v>
      </c>
      <c r="M12719">
        <v>1</v>
      </c>
      <c r="N12719">
        <f t="shared" si="500"/>
        <v>0</v>
      </c>
      <c r="O12719">
        <f t="shared" si="501"/>
        <v>0</v>
      </c>
      <c r="P12719" t="s">
        <v>12694</v>
      </c>
    </row>
    <row r="12720" spans="2:16" x14ac:dyDescent="0.25">
      <c r="B12720" t="s">
        <v>14064</v>
      </c>
      <c r="C12720" s="119" t="s">
        <v>60</v>
      </c>
      <c r="D12720" t="s">
        <v>11537</v>
      </c>
      <c r="E12720" t="s">
        <v>11530</v>
      </c>
      <c r="F12720" t="s">
        <v>11540</v>
      </c>
      <c r="G12720" t="s">
        <v>61</v>
      </c>
      <c r="H12720" t="s">
        <v>18</v>
      </c>
      <c r="I12720" t="s">
        <v>11541</v>
      </c>
      <c r="J12720">
        <v>2019</v>
      </c>
      <c r="K12720">
        <v>664.62</v>
      </c>
      <c r="L12720">
        <v>23</v>
      </c>
      <c r="M12720">
        <v>1</v>
      </c>
      <c r="N12720">
        <f t="shared" si="500"/>
        <v>0</v>
      </c>
      <c r="O12720">
        <f t="shared" si="501"/>
        <v>0</v>
      </c>
      <c r="P12720" t="s">
        <v>12694</v>
      </c>
    </row>
    <row r="12721" spans="2:16" x14ac:dyDescent="0.25">
      <c r="B12721" t="s">
        <v>14065</v>
      </c>
      <c r="C12721" s="119" t="s">
        <v>60</v>
      </c>
      <c r="D12721" t="s">
        <v>11537</v>
      </c>
      <c r="E12721" t="s">
        <v>11530</v>
      </c>
      <c r="F12721" t="s">
        <v>11540</v>
      </c>
      <c r="G12721" t="s">
        <v>61</v>
      </c>
      <c r="H12721" t="s">
        <v>18</v>
      </c>
      <c r="I12721" t="s">
        <v>11541</v>
      </c>
      <c r="J12721">
        <v>2019</v>
      </c>
      <c r="K12721">
        <v>664.62</v>
      </c>
      <c r="L12721">
        <v>23</v>
      </c>
      <c r="M12721">
        <v>1</v>
      </c>
      <c r="N12721">
        <f t="shared" si="500"/>
        <v>0</v>
      </c>
      <c r="O12721">
        <f t="shared" si="501"/>
        <v>0</v>
      </c>
      <c r="P12721" t="s">
        <v>12694</v>
      </c>
    </row>
    <row r="12722" spans="2:16" x14ac:dyDescent="0.25">
      <c r="B12722" t="s">
        <v>14066</v>
      </c>
      <c r="C12722" s="119" t="s">
        <v>60</v>
      </c>
      <c r="D12722" t="s">
        <v>11537</v>
      </c>
      <c r="E12722" t="s">
        <v>11530</v>
      </c>
      <c r="F12722" t="s">
        <v>11540</v>
      </c>
      <c r="G12722" t="s">
        <v>61</v>
      </c>
      <c r="H12722" t="s">
        <v>18</v>
      </c>
      <c r="I12722" t="s">
        <v>11541</v>
      </c>
      <c r="J12722">
        <v>2019</v>
      </c>
      <c r="K12722">
        <v>700.58</v>
      </c>
      <c r="L12722">
        <v>38</v>
      </c>
      <c r="M12722">
        <v>1</v>
      </c>
      <c r="N12722">
        <f t="shared" si="500"/>
        <v>0</v>
      </c>
      <c r="O12722">
        <f t="shared" si="501"/>
        <v>0</v>
      </c>
      <c r="P12722" t="s">
        <v>12694</v>
      </c>
    </row>
    <row r="12723" spans="2:16" x14ac:dyDescent="0.25">
      <c r="B12723" t="s">
        <v>14067</v>
      </c>
      <c r="C12723" s="119" t="s">
        <v>60</v>
      </c>
      <c r="D12723" t="s">
        <v>11550</v>
      </c>
      <c r="E12723" t="s">
        <v>11530</v>
      </c>
      <c r="F12723" t="s">
        <v>11540</v>
      </c>
      <c r="G12723" t="s">
        <v>61</v>
      </c>
      <c r="H12723" t="s">
        <v>18</v>
      </c>
      <c r="I12723" t="s">
        <v>11541</v>
      </c>
      <c r="J12723">
        <v>2019</v>
      </c>
      <c r="K12723">
        <v>668.49</v>
      </c>
      <c r="L12723">
        <v>27</v>
      </c>
      <c r="M12723">
        <v>1</v>
      </c>
      <c r="N12723">
        <f t="shared" si="500"/>
        <v>0</v>
      </c>
      <c r="O12723">
        <f t="shared" si="501"/>
        <v>0</v>
      </c>
      <c r="P12723" t="s">
        <v>12694</v>
      </c>
    </row>
    <row r="12724" spans="2:16" x14ac:dyDescent="0.25">
      <c r="B12724" t="s">
        <v>14068</v>
      </c>
      <c r="C12724" s="119" t="s">
        <v>60</v>
      </c>
      <c r="D12724" t="s">
        <v>11537</v>
      </c>
      <c r="E12724" t="s">
        <v>11530</v>
      </c>
      <c r="F12724" t="s">
        <v>11540</v>
      </c>
      <c r="G12724" t="s">
        <v>61</v>
      </c>
      <c r="H12724" t="s">
        <v>18</v>
      </c>
      <c r="I12724" t="s">
        <v>11541</v>
      </c>
      <c r="J12724">
        <v>2019</v>
      </c>
      <c r="K12724">
        <v>664.24</v>
      </c>
      <c r="L12724">
        <v>21</v>
      </c>
      <c r="M12724">
        <v>1</v>
      </c>
      <c r="N12724">
        <f t="shared" si="500"/>
        <v>0</v>
      </c>
      <c r="O12724">
        <f t="shared" si="501"/>
        <v>0</v>
      </c>
      <c r="P12724" t="s">
        <v>12694</v>
      </c>
    </row>
    <row r="12725" spans="2:16" x14ac:dyDescent="0.25">
      <c r="B12725" t="s">
        <v>14069</v>
      </c>
      <c r="C12725" s="119" t="s">
        <v>60</v>
      </c>
      <c r="D12725" t="s">
        <v>11537</v>
      </c>
      <c r="E12725" t="s">
        <v>11530</v>
      </c>
      <c r="F12725" t="s">
        <v>11540</v>
      </c>
      <c r="G12725" t="s">
        <v>61</v>
      </c>
      <c r="H12725" t="s">
        <v>18</v>
      </c>
      <c r="I12725" t="s">
        <v>11541</v>
      </c>
      <c r="J12725">
        <v>2019</v>
      </c>
      <c r="K12725">
        <v>664.43</v>
      </c>
      <c r="L12725">
        <v>22</v>
      </c>
      <c r="M12725">
        <v>1</v>
      </c>
      <c r="N12725">
        <f t="shared" si="500"/>
        <v>0</v>
      </c>
      <c r="O12725">
        <f t="shared" si="501"/>
        <v>0</v>
      </c>
      <c r="P12725" t="s">
        <v>12694</v>
      </c>
    </row>
    <row r="12726" spans="2:16" x14ac:dyDescent="0.25">
      <c r="B12726" t="s">
        <v>14070</v>
      </c>
      <c r="C12726" s="119" t="s">
        <v>60</v>
      </c>
      <c r="D12726" t="s">
        <v>11539</v>
      </c>
      <c r="E12726" t="s">
        <v>11530</v>
      </c>
      <c r="F12726" t="s">
        <v>11540</v>
      </c>
      <c r="G12726" t="s">
        <v>61</v>
      </c>
      <c r="H12726" t="s">
        <v>18</v>
      </c>
      <c r="I12726" t="s">
        <v>11541</v>
      </c>
      <c r="J12726">
        <v>2019</v>
      </c>
      <c r="K12726">
        <v>698.87</v>
      </c>
      <c r="L12726">
        <v>29</v>
      </c>
      <c r="M12726">
        <v>1</v>
      </c>
      <c r="N12726">
        <f t="shared" si="500"/>
        <v>0</v>
      </c>
      <c r="O12726">
        <f t="shared" si="501"/>
        <v>0</v>
      </c>
      <c r="P12726" t="s">
        <v>12694</v>
      </c>
    </row>
    <row r="12727" spans="2:16" x14ac:dyDescent="0.25">
      <c r="B12727" t="s">
        <v>14071</v>
      </c>
      <c r="C12727" s="119" t="s">
        <v>60</v>
      </c>
      <c r="D12727" t="s">
        <v>11539</v>
      </c>
      <c r="E12727" t="s">
        <v>11530</v>
      </c>
      <c r="F12727" t="s">
        <v>11540</v>
      </c>
      <c r="G12727" t="s">
        <v>61</v>
      </c>
      <c r="H12727" t="s">
        <v>18</v>
      </c>
      <c r="I12727" t="s">
        <v>11541</v>
      </c>
      <c r="J12727">
        <v>2019</v>
      </c>
      <c r="K12727">
        <v>665.56</v>
      </c>
      <c r="L12727">
        <v>28</v>
      </c>
      <c r="M12727">
        <v>1</v>
      </c>
      <c r="N12727">
        <f t="shared" si="500"/>
        <v>0</v>
      </c>
      <c r="O12727">
        <f t="shared" si="501"/>
        <v>0</v>
      </c>
      <c r="P12727" t="s">
        <v>12694</v>
      </c>
    </row>
    <row r="12728" spans="2:16" x14ac:dyDescent="0.25">
      <c r="B12728" t="s">
        <v>14072</v>
      </c>
      <c r="C12728" s="119" t="s">
        <v>60</v>
      </c>
      <c r="D12728" t="s">
        <v>11539</v>
      </c>
      <c r="E12728" t="s">
        <v>11530</v>
      </c>
      <c r="F12728" t="s">
        <v>11540</v>
      </c>
      <c r="G12728" t="s">
        <v>61</v>
      </c>
      <c r="H12728" t="s">
        <v>18</v>
      </c>
      <c r="I12728" t="s">
        <v>11541</v>
      </c>
      <c r="J12728">
        <v>2019</v>
      </c>
      <c r="K12728">
        <v>666.33</v>
      </c>
      <c r="L12728">
        <v>32</v>
      </c>
      <c r="M12728">
        <v>1</v>
      </c>
      <c r="N12728">
        <f t="shared" si="500"/>
        <v>0</v>
      </c>
      <c r="O12728">
        <f t="shared" si="501"/>
        <v>0</v>
      </c>
      <c r="P12728" t="s">
        <v>12694</v>
      </c>
    </row>
    <row r="12729" spans="2:16" x14ac:dyDescent="0.25">
      <c r="B12729" t="s">
        <v>14073</v>
      </c>
      <c r="C12729" s="119" t="s">
        <v>60</v>
      </c>
      <c r="D12729" t="s">
        <v>11539</v>
      </c>
      <c r="E12729" t="s">
        <v>11530</v>
      </c>
      <c r="F12729" t="s">
        <v>11540</v>
      </c>
      <c r="G12729" t="s">
        <v>61</v>
      </c>
      <c r="H12729" t="s">
        <v>18</v>
      </c>
      <c r="I12729" t="s">
        <v>11541</v>
      </c>
      <c r="J12729">
        <v>2019</v>
      </c>
      <c r="K12729">
        <v>672.97</v>
      </c>
      <c r="L12729">
        <v>67</v>
      </c>
      <c r="M12729">
        <v>1</v>
      </c>
      <c r="N12729">
        <f t="shared" si="500"/>
        <v>0</v>
      </c>
      <c r="O12729">
        <f t="shared" si="501"/>
        <v>0</v>
      </c>
      <c r="P12729" t="s">
        <v>12694</v>
      </c>
    </row>
    <row r="12730" spans="2:16" x14ac:dyDescent="0.25">
      <c r="B12730" t="s">
        <v>14074</v>
      </c>
      <c r="C12730" s="119" t="s">
        <v>60</v>
      </c>
      <c r="D12730" t="s">
        <v>11539</v>
      </c>
      <c r="E12730" t="s">
        <v>11530</v>
      </c>
      <c r="F12730" t="s">
        <v>11540</v>
      </c>
      <c r="G12730" t="s">
        <v>61</v>
      </c>
      <c r="H12730" t="s">
        <v>18</v>
      </c>
      <c r="I12730" t="s">
        <v>11541</v>
      </c>
      <c r="J12730">
        <v>2019</v>
      </c>
      <c r="K12730">
        <v>670.13</v>
      </c>
      <c r="L12730">
        <v>52</v>
      </c>
      <c r="M12730">
        <v>1</v>
      </c>
      <c r="N12730">
        <f t="shared" si="500"/>
        <v>0</v>
      </c>
      <c r="O12730">
        <f t="shared" si="501"/>
        <v>0</v>
      </c>
      <c r="P12730" t="s">
        <v>12694</v>
      </c>
    </row>
    <row r="12731" spans="2:16" x14ac:dyDescent="0.25">
      <c r="B12731" t="s">
        <v>14075</v>
      </c>
      <c r="C12731" s="119" t="s">
        <v>60</v>
      </c>
      <c r="D12731" t="s">
        <v>11539</v>
      </c>
      <c r="E12731" t="s">
        <v>11530</v>
      </c>
      <c r="F12731" t="s">
        <v>11540</v>
      </c>
      <c r="G12731" t="s">
        <v>61</v>
      </c>
      <c r="H12731" t="s">
        <v>18</v>
      </c>
      <c r="I12731" t="s">
        <v>11541</v>
      </c>
      <c r="J12731">
        <v>2019</v>
      </c>
      <c r="K12731">
        <v>670.32</v>
      </c>
      <c r="L12731">
        <v>53</v>
      </c>
      <c r="M12731">
        <v>1</v>
      </c>
      <c r="N12731">
        <f t="shared" si="500"/>
        <v>0</v>
      </c>
      <c r="O12731">
        <f t="shared" si="501"/>
        <v>0</v>
      </c>
      <c r="P12731" t="s">
        <v>12694</v>
      </c>
    </row>
    <row r="12732" spans="2:16" x14ac:dyDescent="0.25">
      <c r="B12732" t="s">
        <v>14076</v>
      </c>
      <c r="C12732" s="119" t="s">
        <v>60</v>
      </c>
      <c r="D12732" t="s">
        <v>11550</v>
      </c>
      <c r="E12732" t="s">
        <v>11530</v>
      </c>
      <c r="F12732" t="s">
        <v>11540</v>
      </c>
      <c r="G12732" t="s">
        <v>61</v>
      </c>
      <c r="H12732" t="s">
        <v>18</v>
      </c>
      <c r="I12732" t="s">
        <v>11541</v>
      </c>
      <c r="J12732">
        <v>2019</v>
      </c>
      <c r="K12732">
        <v>666.71</v>
      </c>
      <c r="L12732">
        <v>34</v>
      </c>
      <c r="M12732">
        <v>1</v>
      </c>
      <c r="N12732">
        <f t="shared" si="500"/>
        <v>0</v>
      </c>
      <c r="O12732">
        <f t="shared" si="501"/>
        <v>0</v>
      </c>
      <c r="P12732" t="s">
        <v>12694</v>
      </c>
    </row>
    <row r="12733" spans="2:16" x14ac:dyDescent="0.25">
      <c r="B12733" t="s">
        <v>14077</v>
      </c>
      <c r="C12733" s="119" t="s">
        <v>60</v>
      </c>
      <c r="D12733" t="s">
        <v>11537</v>
      </c>
      <c r="E12733" t="s">
        <v>11530</v>
      </c>
      <c r="F12733" t="s">
        <v>11540</v>
      </c>
      <c r="G12733" t="s">
        <v>61</v>
      </c>
      <c r="H12733" t="s">
        <v>18</v>
      </c>
      <c r="I12733" t="s">
        <v>11541</v>
      </c>
      <c r="J12733">
        <v>2019</v>
      </c>
      <c r="K12733">
        <v>697.55</v>
      </c>
      <c r="L12733">
        <v>22</v>
      </c>
      <c r="M12733">
        <v>1</v>
      </c>
      <c r="N12733">
        <f t="shared" si="500"/>
        <v>0</v>
      </c>
      <c r="O12733">
        <f t="shared" si="501"/>
        <v>0</v>
      </c>
      <c r="P12733" t="s">
        <v>12694</v>
      </c>
    </row>
    <row r="12734" spans="2:16" x14ac:dyDescent="0.25">
      <c r="B12734" t="s">
        <v>14078</v>
      </c>
      <c r="C12734" s="119" t="s">
        <v>60</v>
      </c>
      <c r="D12734" t="s">
        <v>11537</v>
      </c>
      <c r="E12734" t="s">
        <v>11530</v>
      </c>
      <c r="F12734" t="s">
        <v>11540</v>
      </c>
      <c r="G12734" t="s">
        <v>61</v>
      </c>
      <c r="H12734" t="s">
        <v>18</v>
      </c>
      <c r="I12734" t="s">
        <v>11541</v>
      </c>
      <c r="J12734">
        <v>2019</v>
      </c>
      <c r="K12734">
        <v>701.36</v>
      </c>
      <c r="L12734">
        <v>42</v>
      </c>
      <c r="M12734">
        <v>1</v>
      </c>
      <c r="N12734">
        <f t="shared" si="500"/>
        <v>0</v>
      </c>
      <c r="O12734">
        <f t="shared" si="501"/>
        <v>0</v>
      </c>
      <c r="P12734" t="s">
        <v>12694</v>
      </c>
    </row>
    <row r="12735" spans="2:16" x14ac:dyDescent="0.25">
      <c r="B12735" t="s">
        <v>14079</v>
      </c>
      <c r="C12735" s="119" t="s">
        <v>60</v>
      </c>
      <c r="D12735" t="s">
        <v>11537</v>
      </c>
      <c r="E12735" t="s">
        <v>11530</v>
      </c>
      <c r="F12735" t="s">
        <v>11540</v>
      </c>
      <c r="G12735" t="s">
        <v>61</v>
      </c>
      <c r="H12735" t="s">
        <v>18</v>
      </c>
      <c r="I12735" t="s">
        <v>11541</v>
      </c>
      <c r="J12735">
        <v>2019</v>
      </c>
      <c r="K12735">
        <v>664.81</v>
      </c>
      <c r="L12735">
        <v>24</v>
      </c>
      <c r="M12735">
        <v>1</v>
      </c>
      <c r="N12735">
        <f t="shared" si="500"/>
        <v>0</v>
      </c>
      <c r="O12735">
        <f t="shared" si="501"/>
        <v>0</v>
      </c>
      <c r="P12735" t="s">
        <v>12694</v>
      </c>
    </row>
    <row r="12736" spans="2:16" x14ac:dyDescent="0.25">
      <c r="B12736" t="s">
        <v>14080</v>
      </c>
      <c r="C12736" s="119" t="s">
        <v>60</v>
      </c>
      <c r="D12736" t="s">
        <v>11537</v>
      </c>
      <c r="E12736" t="s">
        <v>11530</v>
      </c>
      <c r="F12736" t="s">
        <v>11540</v>
      </c>
      <c r="G12736" t="s">
        <v>61</v>
      </c>
      <c r="H12736" t="s">
        <v>18</v>
      </c>
      <c r="I12736" t="s">
        <v>11541</v>
      </c>
      <c r="J12736">
        <v>2019</v>
      </c>
      <c r="K12736">
        <v>697.55</v>
      </c>
      <c r="L12736">
        <v>22</v>
      </c>
      <c r="M12736">
        <v>1</v>
      </c>
      <c r="N12736">
        <f t="shared" si="500"/>
        <v>0</v>
      </c>
      <c r="O12736">
        <f t="shared" si="501"/>
        <v>0</v>
      </c>
      <c r="P12736" t="s">
        <v>12694</v>
      </c>
    </row>
    <row r="12737" spans="2:16" x14ac:dyDescent="0.25">
      <c r="B12737" t="s">
        <v>14081</v>
      </c>
      <c r="C12737" s="119" t="s">
        <v>60</v>
      </c>
      <c r="D12737" t="s">
        <v>11542</v>
      </c>
      <c r="E12737" t="s">
        <v>11530</v>
      </c>
      <c r="F12737" t="s">
        <v>11540</v>
      </c>
      <c r="G12737" t="s">
        <v>61</v>
      </c>
      <c r="H12737" t="s">
        <v>18</v>
      </c>
      <c r="I12737" t="s">
        <v>11541</v>
      </c>
      <c r="J12737">
        <v>2019</v>
      </c>
      <c r="K12737">
        <v>665.75</v>
      </c>
      <c r="L12737">
        <v>29</v>
      </c>
      <c r="M12737">
        <v>1</v>
      </c>
      <c r="N12737">
        <f t="shared" si="500"/>
        <v>0</v>
      </c>
      <c r="O12737">
        <f t="shared" si="501"/>
        <v>0</v>
      </c>
      <c r="P12737" t="s">
        <v>12694</v>
      </c>
    </row>
    <row r="12738" spans="2:16" x14ac:dyDescent="0.25">
      <c r="B12738" t="s">
        <v>14082</v>
      </c>
      <c r="C12738" s="119" t="s">
        <v>60</v>
      </c>
      <c r="D12738" t="s">
        <v>11542</v>
      </c>
      <c r="E12738" t="s">
        <v>11530</v>
      </c>
      <c r="F12738" t="s">
        <v>11540</v>
      </c>
      <c r="G12738" t="s">
        <v>61</v>
      </c>
      <c r="H12738" t="s">
        <v>18</v>
      </c>
      <c r="I12738" t="s">
        <v>11541</v>
      </c>
      <c r="J12738">
        <v>2019</v>
      </c>
      <c r="K12738">
        <v>668.05</v>
      </c>
      <c r="L12738">
        <v>41</v>
      </c>
      <c r="M12738">
        <v>1</v>
      </c>
      <c r="N12738">
        <f t="shared" si="500"/>
        <v>0</v>
      </c>
      <c r="O12738">
        <f t="shared" si="501"/>
        <v>0</v>
      </c>
      <c r="P12738" t="s">
        <v>12694</v>
      </c>
    </row>
    <row r="12739" spans="2:16" x14ac:dyDescent="0.25">
      <c r="B12739" t="s">
        <v>14083</v>
      </c>
      <c r="C12739" s="119" t="s">
        <v>60</v>
      </c>
      <c r="D12739" t="s">
        <v>11537</v>
      </c>
      <c r="E12739" t="s">
        <v>11530</v>
      </c>
      <c r="F12739" t="s">
        <v>11540</v>
      </c>
      <c r="G12739" t="s">
        <v>61</v>
      </c>
      <c r="H12739" t="s">
        <v>18</v>
      </c>
      <c r="I12739" t="s">
        <v>11541</v>
      </c>
      <c r="J12739">
        <v>2019</v>
      </c>
      <c r="K12739">
        <v>659.6</v>
      </c>
      <c r="L12739">
        <v>19</v>
      </c>
      <c r="M12739">
        <v>1</v>
      </c>
      <c r="N12739">
        <f t="shared" si="500"/>
        <v>0</v>
      </c>
      <c r="O12739">
        <f t="shared" si="501"/>
        <v>0</v>
      </c>
      <c r="P12739" t="s">
        <v>12694</v>
      </c>
    </row>
    <row r="12740" spans="2:16" x14ac:dyDescent="0.25">
      <c r="B12740" t="s">
        <v>14084</v>
      </c>
      <c r="C12740" s="119" t="s">
        <v>60</v>
      </c>
      <c r="D12740" t="s">
        <v>11550</v>
      </c>
      <c r="E12740" t="s">
        <v>11530</v>
      </c>
      <c r="F12740" t="s">
        <v>11540</v>
      </c>
      <c r="G12740" t="s">
        <v>61</v>
      </c>
      <c r="H12740" t="s">
        <v>18</v>
      </c>
      <c r="I12740" t="s">
        <v>11541</v>
      </c>
      <c r="J12740">
        <v>2019</v>
      </c>
      <c r="K12740">
        <v>666.71</v>
      </c>
      <c r="L12740">
        <v>34</v>
      </c>
      <c r="M12740">
        <v>1</v>
      </c>
      <c r="N12740">
        <f t="shared" si="500"/>
        <v>0</v>
      </c>
      <c r="O12740">
        <f t="shared" si="501"/>
        <v>0</v>
      </c>
      <c r="P12740" t="s">
        <v>12694</v>
      </c>
    </row>
    <row r="12741" spans="2:16" x14ac:dyDescent="0.25">
      <c r="B12741" t="s">
        <v>14085</v>
      </c>
      <c r="C12741" s="119" t="s">
        <v>60</v>
      </c>
      <c r="D12741" t="s">
        <v>11550</v>
      </c>
      <c r="E12741" t="s">
        <v>11530</v>
      </c>
      <c r="F12741" t="s">
        <v>11540</v>
      </c>
      <c r="G12741" t="s">
        <v>61</v>
      </c>
      <c r="H12741" t="s">
        <v>18</v>
      </c>
      <c r="I12741" t="s">
        <v>11541</v>
      </c>
      <c r="J12741">
        <v>2019</v>
      </c>
      <c r="K12741">
        <v>666.52</v>
      </c>
      <c r="L12741">
        <v>33</v>
      </c>
      <c r="M12741">
        <v>1</v>
      </c>
      <c r="N12741">
        <f t="shared" si="500"/>
        <v>0</v>
      </c>
      <c r="O12741">
        <f t="shared" si="501"/>
        <v>0</v>
      </c>
      <c r="P12741" t="s">
        <v>12694</v>
      </c>
    </row>
    <row r="12742" spans="2:16" x14ac:dyDescent="0.25">
      <c r="B12742" t="s">
        <v>14086</v>
      </c>
      <c r="C12742" s="119" t="s">
        <v>60</v>
      </c>
      <c r="D12742" t="s">
        <v>11550</v>
      </c>
      <c r="E12742" t="s">
        <v>11530</v>
      </c>
      <c r="F12742" t="s">
        <v>11540</v>
      </c>
      <c r="G12742" t="s">
        <v>61</v>
      </c>
      <c r="H12742" t="s">
        <v>18</v>
      </c>
      <c r="I12742" t="s">
        <v>11541</v>
      </c>
      <c r="J12742">
        <v>2019</v>
      </c>
      <c r="K12742">
        <v>666.33</v>
      </c>
      <c r="L12742">
        <v>32</v>
      </c>
      <c r="M12742">
        <v>1</v>
      </c>
      <c r="N12742">
        <f t="shared" si="500"/>
        <v>0</v>
      </c>
      <c r="O12742">
        <f t="shared" si="501"/>
        <v>0</v>
      </c>
      <c r="P12742" t="s">
        <v>12694</v>
      </c>
    </row>
    <row r="12743" spans="2:16" x14ac:dyDescent="0.25">
      <c r="B12743" t="s">
        <v>14087</v>
      </c>
      <c r="C12743" s="119" t="s">
        <v>60</v>
      </c>
      <c r="D12743" t="s">
        <v>11550</v>
      </c>
      <c r="E12743" t="s">
        <v>11530</v>
      </c>
      <c r="F12743" t="s">
        <v>11540</v>
      </c>
      <c r="G12743" t="s">
        <v>61</v>
      </c>
      <c r="H12743" t="s">
        <v>18</v>
      </c>
      <c r="I12743" t="s">
        <v>11541</v>
      </c>
      <c r="J12743">
        <v>2019</v>
      </c>
      <c r="K12743">
        <v>666.33</v>
      </c>
      <c r="L12743">
        <v>32</v>
      </c>
      <c r="M12743">
        <v>1</v>
      </c>
      <c r="N12743">
        <f t="shared" si="500"/>
        <v>0</v>
      </c>
      <c r="O12743">
        <f t="shared" si="501"/>
        <v>0</v>
      </c>
      <c r="P12743" t="s">
        <v>12694</v>
      </c>
    </row>
    <row r="12744" spans="2:16" x14ac:dyDescent="0.25">
      <c r="B12744" t="s">
        <v>14088</v>
      </c>
      <c r="C12744" s="119" t="s">
        <v>60</v>
      </c>
      <c r="D12744" t="s">
        <v>11537</v>
      </c>
      <c r="E12744" t="s">
        <v>11530</v>
      </c>
      <c r="F12744" t="s">
        <v>11540</v>
      </c>
      <c r="G12744" t="s">
        <v>61</v>
      </c>
      <c r="H12744" t="s">
        <v>18</v>
      </c>
      <c r="I12744" t="s">
        <v>11541</v>
      </c>
      <c r="J12744">
        <v>2019</v>
      </c>
      <c r="K12744">
        <v>666.33</v>
      </c>
      <c r="L12744">
        <v>32</v>
      </c>
      <c r="M12744">
        <v>1</v>
      </c>
      <c r="N12744">
        <f t="shared" si="500"/>
        <v>0</v>
      </c>
      <c r="O12744">
        <f t="shared" si="501"/>
        <v>0</v>
      </c>
      <c r="P12744" t="s">
        <v>12694</v>
      </c>
    </row>
    <row r="12745" spans="2:16" x14ac:dyDescent="0.25">
      <c r="B12745" t="s">
        <v>14089</v>
      </c>
      <c r="C12745" s="119" t="s">
        <v>60</v>
      </c>
      <c r="D12745" t="s">
        <v>11537</v>
      </c>
      <c r="E12745" t="s">
        <v>11530</v>
      </c>
      <c r="F12745" t="s">
        <v>11540</v>
      </c>
      <c r="G12745" t="s">
        <v>61</v>
      </c>
      <c r="H12745" t="s">
        <v>18</v>
      </c>
      <c r="I12745" t="s">
        <v>11541</v>
      </c>
      <c r="J12745">
        <v>2019</v>
      </c>
      <c r="K12745">
        <v>666.33</v>
      </c>
      <c r="L12745">
        <v>32</v>
      </c>
      <c r="M12745">
        <v>1</v>
      </c>
      <c r="N12745">
        <f t="shared" si="500"/>
        <v>0</v>
      </c>
      <c r="O12745">
        <f t="shared" si="501"/>
        <v>0</v>
      </c>
      <c r="P12745" t="s">
        <v>12694</v>
      </c>
    </row>
    <row r="12746" spans="2:16" x14ac:dyDescent="0.25">
      <c r="B12746" t="s">
        <v>14090</v>
      </c>
      <c r="C12746" s="119" t="s">
        <v>60</v>
      </c>
      <c r="D12746" t="s">
        <v>11563</v>
      </c>
      <c r="E12746" t="s">
        <v>11530</v>
      </c>
      <c r="F12746" t="s">
        <v>11540</v>
      </c>
      <c r="G12746" t="s">
        <v>61</v>
      </c>
      <c r="H12746" t="s">
        <v>18</v>
      </c>
      <c r="I12746" t="s">
        <v>11541</v>
      </c>
      <c r="J12746">
        <v>2019</v>
      </c>
      <c r="K12746">
        <v>661.69</v>
      </c>
      <c r="L12746">
        <v>30</v>
      </c>
      <c r="M12746">
        <v>1</v>
      </c>
      <c r="N12746">
        <f t="shared" si="500"/>
        <v>0</v>
      </c>
      <c r="O12746">
        <f t="shared" si="501"/>
        <v>0</v>
      </c>
      <c r="P12746" t="s">
        <v>12694</v>
      </c>
    </row>
    <row r="12747" spans="2:16" x14ac:dyDescent="0.25">
      <c r="B12747" t="s">
        <v>14091</v>
      </c>
      <c r="C12747" s="119" t="s">
        <v>60</v>
      </c>
      <c r="D12747" t="s">
        <v>11563</v>
      </c>
      <c r="E12747" t="s">
        <v>11530</v>
      </c>
      <c r="F12747" t="s">
        <v>11540</v>
      </c>
      <c r="G12747" t="s">
        <v>61</v>
      </c>
      <c r="H12747" t="s">
        <v>18</v>
      </c>
      <c r="I12747" t="s">
        <v>11541</v>
      </c>
      <c r="J12747">
        <v>2019</v>
      </c>
      <c r="K12747">
        <v>661.69</v>
      </c>
      <c r="L12747">
        <v>30</v>
      </c>
      <c r="M12747">
        <v>1</v>
      </c>
      <c r="N12747">
        <f t="shared" si="500"/>
        <v>0</v>
      </c>
      <c r="O12747">
        <f t="shared" si="501"/>
        <v>0</v>
      </c>
      <c r="P12747" t="s">
        <v>12694</v>
      </c>
    </row>
    <row r="12748" spans="2:16" x14ac:dyDescent="0.25">
      <c r="B12748" t="s">
        <v>14092</v>
      </c>
      <c r="C12748" s="119" t="s">
        <v>60</v>
      </c>
      <c r="D12748" t="s">
        <v>11539</v>
      </c>
      <c r="E12748" t="s">
        <v>11530</v>
      </c>
      <c r="F12748" t="s">
        <v>11540</v>
      </c>
      <c r="G12748" t="s">
        <v>61</v>
      </c>
      <c r="H12748" t="s">
        <v>18</v>
      </c>
      <c r="I12748" t="s">
        <v>11541</v>
      </c>
      <c r="J12748">
        <v>2019</v>
      </c>
      <c r="K12748">
        <v>699.64</v>
      </c>
      <c r="L12748">
        <v>33</v>
      </c>
      <c r="M12748">
        <v>1</v>
      </c>
      <c r="N12748">
        <f t="shared" si="500"/>
        <v>0</v>
      </c>
      <c r="O12748">
        <f t="shared" si="501"/>
        <v>0</v>
      </c>
      <c r="P12748" t="s">
        <v>12694</v>
      </c>
    </row>
    <row r="12749" spans="2:16" x14ac:dyDescent="0.25">
      <c r="B12749" t="s">
        <v>14093</v>
      </c>
      <c r="C12749" s="119" t="s">
        <v>60</v>
      </c>
      <c r="D12749" t="s">
        <v>11550</v>
      </c>
      <c r="E12749" t="s">
        <v>11530</v>
      </c>
      <c r="F12749" t="s">
        <v>11540</v>
      </c>
      <c r="G12749" t="s">
        <v>61</v>
      </c>
      <c r="H12749" t="s">
        <v>18</v>
      </c>
      <c r="I12749" t="s">
        <v>11541</v>
      </c>
      <c r="J12749">
        <v>2019</v>
      </c>
      <c r="K12749">
        <v>814.74</v>
      </c>
      <c r="L12749">
        <v>116</v>
      </c>
      <c r="M12749">
        <v>1</v>
      </c>
      <c r="N12749">
        <f t="shared" si="500"/>
        <v>0</v>
      </c>
      <c r="O12749">
        <f t="shared" si="501"/>
        <v>0</v>
      </c>
      <c r="P12749" t="s">
        <v>12694</v>
      </c>
    </row>
    <row r="12750" spans="2:16" x14ac:dyDescent="0.25">
      <c r="B12750" t="s">
        <v>14094</v>
      </c>
      <c r="C12750" s="119" t="s">
        <v>60</v>
      </c>
      <c r="D12750" t="s">
        <v>11550</v>
      </c>
      <c r="E12750" t="s">
        <v>11530</v>
      </c>
      <c r="F12750" t="s">
        <v>11540</v>
      </c>
      <c r="G12750" t="s">
        <v>61</v>
      </c>
      <c r="H12750" t="s">
        <v>18</v>
      </c>
      <c r="I12750" t="s">
        <v>11541</v>
      </c>
      <c r="J12750">
        <v>2019</v>
      </c>
      <c r="K12750">
        <v>668.99</v>
      </c>
      <c r="L12750">
        <v>46</v>
      </c>
      <c r="M12750">
        <v>1</v>
      </c>
      <c r="N12750">
        <f t="shared" si="500"/>
        <v>0</v>
      </c>
      <c r="O12750">
        <f t="shared" si="501"/>
        <v>0</v>
      </c>
      <c r="P12750" t="s">
        <v>12694</v>
      </c>
    </row>
    <row r="12751" spans="2:16" x14ac:dyDescent="0.25">
      <c r="B12751" t="s">
        <v>14095</v>
      </c>
      <c r="C12751" s="119" t="s">
        <v>60</v>
      </c>
      <c r="D12751" t="s">
        <v>11550</v>
      </c>
      <c r="E12751" t="s">
        <v>11530</v>
      </c>
      <c r="F12751" t="s">
        <v>11540</v>
      </c>
      <c r="G12751" t="s">
        <v>61</v>
      </c>
      <c r="H12751" t="s">
        <v>18</v>
      </c>
      <c r="I12751" t="s">
        <v>11541</v>
      </c>
      <c r="J12751">
        <v>2019</v>
      </c>
      <c r="K12751">
        <v>706.67</v>
      </c>
      <c r="L12751">
        <v>70</v>
      </c>
      <c r="M12751">
        <v>1</v>
      </c>
      <c r="N12751">
        <f t="shared" si="500"/>
        <v>0</v>
      </c>
      <c r="O12751">
        <f t="shared" si="501"/>
        <v>0</v>
      </c>
      <c r="P12751" t="s">
        <v>12694</v>
      </c>
    </row>
    <row r="12752" spans="2:16" x14ac:dyDescent="0.25">
      <c r="B12752" t="s">
        <v>14096</v>
      </c>
      <c r="C12752" s="119" t="s">
        <v>60</v>
      </c>
      <c r="D12752" t="s">
        <v>11550</v>
      </c>
      <c r="E12752" t="s">
        <v>11530</v>
      </c>
      <c r="F12752" t="s">
        <v>11540</v>
      </c>
      <c r="G12752" t="s">
        <v>61</v>
      </c>
      <c r="H12752" t="s">
        <v>18</v>
      </c>
      <c r="I12752" t="s">
        <v>11541</v>
      </c>
      <c r="J12752">
        <v>2019</v>
      </c>
      <c r="K12752">
        <v>768.21</v>
      </c>
      <c r="L12752">
        <v>99</v>
      </c>
      <c r="M12752">
        <v>1</v>
      </c>
      <c r="N12752">
        <f t="shared" si="500"/>
        <v>0</v>
      </c>
      <c r="O12752">
        <f t="shared" si="501"/>
        <v>0</v>
      </c>
      <c r="P12752" t="s">
        <v>12694</v>
      </c>
    </row>
    <row r="12753" spans="2:16" x14ac:dyDescent="0.25">
      <c r="B12753" t="s">
        <v>14097</v>
      </c>
      <c r="C12753" s="119" t="s">
        <v>60</v>
      </c>
      <c r="D12753" t="s">
        <v>11537</v>
      </c>
      <c r="E12753" t="s">
        <v>11530</v>
      </c>
      <c r="F12753" t="s">
        <v>11540</v>
      </c>
      <c r="G12753" t="s">
        <v>61</v>
      </c>
      <c r="H12753" t="s">
        <v>18</v>
      </c>
      <c r="I12753" t="s">
        <v>11541</v>
      </c>
      <c r="J12753">
        <v>2019</v>
      </c>
      <c r="K12753">
        <v>694.01</v>
      </c>
      <c r="L12753">
        <v>27</v>
      </c>
      <c r="M12753">
        <v>1</v>
      </c>
      <c r="N12753">
        <f t="shared" si="500"/>
        <v>0</v>
      </c>
      <c r="O12753">
        <f t="shared" si="501"/>
        <v>0</v>
      </c>
      <c r="P12753" t="s">
        <v>12694</v>
      </c>
    </row>
    <row r="12754" spans="2:16" x14ac:dyDescent="0.25">
      <c r="B12754" t="s">
        <v>14098</v>
      </c>
      <c r="C12754" s="119" t="s">
        <v>60</v>
      </c>
      <c r="D12754" t="s">
        <v>11537</v>
      </c>
      <c r="E12754" t="s">
        <v>11530</v>
      </c>
      <c r="F12754" t="s">
        <v>11540</v>
      </c>
      <c r="G12754" t="s">
        <v>61</v>
      </c>
      <c r="H12754" t="s">
        <v>18</v>
      </c>
      <c r="I12754" t="s">
        <v>11541</v>
      </c>
      <c r="J12754">
        <v>2019</v>
      </c>
      <c r="K12754">
        <v>698.87</v>
      </c>
      <c r="L12754">
        <v>29</v>
      </c>
      <c r="M12754">
        <v>1</v>
      </c>
      <c r="N12754">
        <f t="shared" ref="N12754:N12817" si="502">IF(K12754&lt;100,1,0)</f>
        <v>0</v>
      </c>
      <c r="O12754">
        <f t="shared" ref="O12754:O12817" si="503">IF(OR(L12754="",L12754&lt;=0),1,0)</f>
        <v>0</v>
      </c>
      <c r="P12754" t="s">
        <v>12694</v>
      </c>
    </row>
    <row r="12755" spans="2:16" x14ac:dyDescent="0.25">
      <c r="B12755" t="s">
        <v>14099</v>
      </c>
      <c r="C12755" s="119" t="s">
        <v>60</v>
      </c>
      <c r="D12755" t="s">
        <v>11537</v>
      </c>
      <c r="E12755" t="s">
        <v>11530</v>
      </c>
      <c r="F12755" t="s">
        <v>11540</v>
      </c>
      <c r="G12755" t="s">
        <v>61</v>
      </c>
      <c r="H12755" t="s">
        <v>18</v>
      </c>
      <c r="I12755" t="s">
        <v>11541</v>
      </c>
      <c r="J12755">
        <v>2019</v>
      </c>
      <c r="K12755">
        <v>665.75</v>
      </c>
      <c r="L12755">
        <v>29</v>
      </c>
      <c r="M12755">
        <v>1</v>
      </c>
      <c r="N12755">
        <f t="shared" si="502"/>
        <v>0</v>
      </c>
      <c r="O12755">
        <f t="shared" si="503"/>
        <v>0</v>
      </c>
      <c r="P12755" t="s">
        <v>12694</v>
      </c>
    </row>
    <row r="12756" spans="2:16" x14ac:dyDescent="0.25">
      <c r="B12756" t="s">
        <v>14100</v>
      </c>
      <c r="C12756" s="119" t="s">
        <v>60</v>
      </c>
      <c r="D12756" t="s">
        <v>11537</v>
      </c>
      <c r="E12756" t="s">
        <v>11530</v>
      </c>
      <c r="F12756" t="s">
        <v>11540</v>
      </c>
      <c r="G12756" t="s">
        <v>61</v>
      </c>
      <c r="H12756" t="s">
        <v>18</v>
      </c>
      <c r="I12756" t="s">
        <v>11541</v>
      </c>
      <c r="J12756">
        <v>2019</v>
      </c>
      <c r="K12756">
        <v>694.2</v>
      </c>
      <c r="L12756">
        <v>28</v>
      </c>
      <c r="M12756">
        <v>1</v>
      </c>
      <c r="N12756">
        <f t="shared" si="502"/>
        <v>0</v>
      </c>
      <c r="O12756">
        <f t="shared" si="503"/>
        <v>0</v>
      </c>
      <c r="P12756" t="s">
        <v>12694</v>
      </c>
    </row>
    <row r="12757" spans="2:16" x14ac:dyDescent="0.25">
      <c r="B12757" t="s">
        <v>14101</v>
      </c>
      <c r="C12757" s="119" t="s">
        <v>60</v>
      </c>
      <c r="D12757" t="s">
        <v>11537</v>
      </c>
      <c r="E12757" t="s">
        <v>11530</v>
      </c>
      <c r="F12757" t="s">
        <v>11540</v>
      </c>
      <c r="G12757" t="s">
        <v>61</v>
      </c>
      <c r="H12757" t="s">
        <v>18</v>
      </c>
      <c r="I12757" t="s">
        <v>11541</v>
      </c>
      <c r="J12757">
        <v>2019</v>
      </c>
      <c r="K12757">
        <v>694.2</v>
      </c>
      <c r="L12757">
        <v>28</v>
      </c>
      <c r="M12757">
        <v>1</v>
      </c>
      <c r="N12757">
        <f t="shared" si="502"/>
        <v>0</v>
      </c>
      <c r="O12757">
        <f t="shared" si="503"/>
        <v>0</v>
      </c>
      <c r="P12757" t="s">
        <v>12694</v>
      </c>
    </row>
    <row r="12758" spans="2:16" x14ac:dyDescent="0.25">
      <c r="B12758" t="s">
        <v>14102</v>
      </c>
      <c r="C12758" s="119" t="s">
        <v>60</v>
      </c>
      <c r="D12758" t="s">
        <v>11537</v>
      </c>
      <c r="E12758" t="s">
        <v>11530</v>
      </c>
      <c r="F12758" t="s">
        <v>11540</v>
      </c>
      <c r="G12758" t="s">
        <v>61</v>
      </c>
      <c r="H12758" t="s">
        <v>18</v>
      </c>
      <c r="I12758" t="s">
        <v>11565</v>
      </c>
      <c r="J12758">
        <v>2019</v>
      </c>
      <c r="K12758">
        <v>892.03</v>
      </c>
      <c r="L12758">
        <v>29</v>
      </c>
      <c r="M12758">
        <v>1</v>
      </c>
      <c r="N12758">
        <f t="shared" si="502"/>
        <v>0</v>
      </c>
      <c r="O12758">
        <f t="shared" si="503"/>
        <v>0</v>
      </c>
      <c r="P12758" t="s">
        <v>12694</v>
      </c>
    </row>
    <row r="12759" spans="2:16" x14ac:dyDescent="0.25">
      <c r="B12759" t="s">
        <v>14103</v>
      </c>
      <c r="C12759" s="119" t="s">
        <v>60</v>
      </c>
      <c r="D12759" t="s">
        <v>11537</v>
      </c>
      <c r="E12759" t="s">
        <v>11530</v>
      </c>
      <c r="F12759" t="s">
        <v>11540</v>
      </c>
      <c r="G12759" t="s">
        <v>61</v>
      </c>
      <c r="H12759" t="s">
        <v>18</v>
      </c>
      <c r="I12759" t="s">
        <v>11533</v>
      </c>
      <c r="J12759">
        <v>2019</v>
      </c>
      <c r="K12759">
        <v>672.22</v>
      </c>
      <c r="L12759">
        <v>29</v>
      </c>
      <c r="M12759">
        <v>1</v>
      </c>
      <c r="N12759">
        <f t="shared" si="502"/>
        <v>0</v>
      </c>
      <c r="O12759">
        <f t="shared" si="503"/>
        <v>0</v>
      </c>
      <c r="P12759" t="s">
        <v>12694</v>
      </c>
    </row>
    <row r="12760" spans="2:16" x14ac:dyDescent="0.25">
      <c r="B12760" t="s">
        <v>14104</v>
      </c>
      <c r="C12760" s="119" t="s">
        <v>60</v>
      </c>
      <c r="D12760" t="s">
        <v>11537</v>
      </c>
      <c r="E12760" t="s">
        <v>11530</v>
      </c>
      <c r="F12760" t="s">
        <v>11540</v>
      </c>
      <c r="G12760" t="s">
        <v>61</v>
      </c>
      <c r="H12760" t="s">
        <v>18</v>
      </c>
      <c r="I12760" t="s">
        <v>11541</v>
      </c>
      <c r="J12760">
        <v>2019</v>
      </c>
      <c r="K12760">
        <v>885.03</v>
      </c>
      <c r="L12760">
        <v>42</v>
      </c>
      <c r="M12760">
        <v>1</v>
      </c>
      <c r="N12760">
        <f t="shared" si="502"/>
        <v>0</v>
      </c>
      <c r="O12760">
        <f t="shared" si="503"/>
        <v>0</v>
      </c>
      <c r="P12760" t="s">
        <v>12694</v>
      </c>
    </row>
    <row r="12761" spans="2:16" x14ac:dyDescent="0.25">
      <c r="B12761" t="s">
        <v>14105</v>
      </c>
      <c r="C12761" s="119" t="s">
        <v>60</v>
      </c>
      <c r="D12761" t="s">
        <v>11537</v>
      </c>
      <c r="E12761" t="s">
        <v>11530</v>
      </c>
      <c r="F12761" t="s">
        <v>11540</v>
      </c>
      <c r="G12761" t="s">
        <v>61</v>
      </c>
      <c r="H12761" t="s">
        <v>18</v>
      </c>
      <c r="I12761" t="s">
        <v>11541</v>
      </c>
      <c r="J12761">
        <v>2019</v>
      </c>
      <c r="K12761">
        <v>693.82</v>
      </c>
      <c r="L12761">
        <v>26</v>
      </c>
      <c r="M12761">
        <v>1</v>
      </c>
      <c r="N12761">
        <f t="shared" si="502"/>
        <v>0</v>
      </c>
      <c r="O12761">
        <f t="shared" si="503"/>
        <v>0</v>
      </c>
      <c r="P12761" t="s">
        <v>12694</v>
      </c>
    </row>
    <row r="12762" spans="2:16" x14ac:dyDescent="0.25">
      <c r="B12762" t="s">
        <v>14106</v>
      </c>
      <c r="C12762" s="119" t="s">
        <v>60</v>
      </c>
      <c r="D12762" t="s">
        <v>11537</v>
      </c>
      <c r="E12762" t="s">
        <v>11530</v>
      </c>
      <c r="F12762" t="s">
        <v>11540</v>
      </c>
      <c r="G12762" t="s">
        <v>61</v>
      </c>
      <c r="H12762" t="s">
        <v>18</v>
      </c>
      <c r="I12762" t="s">
        <v>11541</v>
      </c>
      <c r="J12762">
        <v>2019</v>
      </c>
      <c r="K12762">
        <v>660.55</v>
      </c>
      <c r="L12762">
        <v>24</v>
      </c>
      <c r="M12762">
        <v>1</v>
      </c>
      <c r="N12762">
        <f t="shared" si="502"/>
        <v>0</v>
      </c>
      <c r="O12762">
        <f t="shared" si="503"/>
        <v>0</v>
      </c>
      <c r="P12762" t="s">
        <v>12694</v>
      </c>
    </row>
    <row r="12763" spans="2:16" x14ac:dyDescent="0.25">
      <c r="B12763" t="s">
        <v>14107</v>
      </c>
      <c r="C12763" s="119" t="s">
        <v>60</v>
      </c>
      <c r="D12763" t="s">
        <v>11537</v>
      </c>
      <c r="E12763" t="s">
        <v>11530</v>
      </c>
      <c r="F12763" t="s">
        <v>11540</v>
      </c>
      <c r="G12763" t="s">
        <v>61</v>
      </c>
      <c r="H12763" t="s">
        <v>18</v>
      </c>
      <c r="I12763" t="s">
        <v>11541</v>
      </c>
      <c r="J12763">
        <v>2019</v>
      </c>
      <c r="K12763">
        <v>663.98</v>
      </c>
      <c r="L12763">
        <v>42</v>
      </c>
      <c r="M12763">
        <v>1</v>
      </c>
      <c r="N12763">
        <f t="shared" si="502"/>
        <v>0</v>
      </c>
      <c r="O12763">
        <f t="shared" si="503"/>
        <v>0</v>
      </c>
      <c r="P12763" t="s">
        <v>12694</v>
      </c>
    </row>
    <row r="12764" spans="2:16" x14ac:dyDescent="0.25">
      <c r="B12764" t="s">
        <v>14108</v>
      </c>
      <c r="C12764" s="119" t="s">
        <v>60</v>
      </c>
      <c r="D12764" t="s">
        <v>11550</v>
      </c>
      <c r="E12764" t="s">
        <v>11530</v>
      </c>
      <c r="F12764" t="s">
        <v>11540</v>
      </c>
      <c r="G12764" t="s">
        <v>61</v>
      </c>
      <c r="H12764" t="s">
        <v>18</v>
      </c>
      <c r="I12764" t="s">
        <v>11541</v>
      </c>
      <c r="J12764">
        <v>2019</v>
      </c>
      <c r="K12764">
        <v>917.8</v>
      </c>
      <c r="L12764">
        <v>25</v>
      </c>
      <c r="M12764">
        <v>1</v>
      </c>
      <c r="N12764">
        <f t="shared" si="502"/>
        <v>0</v>
      </c>
      <c r="O12764">
        <f t="shared" si="503"/>
        <v>0</v>
      </c>
      <c r="P12764" t="s">
        <v>12694</v>
      </c>
    </row>
    <row r="12765" spans="2:16" x14ac:dyDescent="0.25">
      <c r="B12765" t="s">
        <v>14109</v>
      </c>
      <c r="C12765" s="119" t="s">
        <v>60</v>
      </c>
      <c r="D12765" t="s">
        <v>11550</v>
      </c>
      <c r="E12765" t="s">
        <v>11530</v>
      </c>
      <c r="F12765" t="s">
        <v>11540</v>
      </c>
      <c r="G12765" t="s">
        <v>61</v>
      </c>
      <c r="H12765" t="s">
        <v>18</v>
      </c>
      <c r="I12765" t="s">
        <v>11541</v>
      </c>
      <c r="J12765">
        <v>2019</v>
      </c>
      <c r="K12765">
        <v>698.92</v>
      </c>
      <c r="L12765">
        <v>29</v>
      </c>
      <c r="M12765">
        <v>1</v>
      </c>
      <c r="N12765">
        <f t="shared" si="502"/>
        <v>0</v>
      </c>
      <c r="O12765">
        <f t="shared" si="503"/>
        <v>0</v>
      </c>
      <c r="P12765" t="s">
        <v>12694</v>
      </c>
    </row>
    <row r="12766" spans="2:16" x14ac:dyDescent="0.25">
      <c r="B12766" t="s">
        <v>14110</v>
      </c>
      <c r="C12766" s="119" t="s">
        <v>60</v>
      </c>
      <c r="D12766" t="s">
        <v>11550</v>
      </c>
      <c r="E12766" t="s">
        <v>11530</v>
      </c>
      <c r="F12766" t="s">
        <v>11540</v>
      </c>
      <c r="G12766" t="s">
        <v>61</v>
      </c>
      <c r="H12766" t="s">
        <v>18</v>
      </c>
      <c r="I12766" t="s">
        <v>11541</v>
      </c>
      <c r="J12766">
        <v>2019</v>
      </c>
      <c r="K12766">
        <v>700.82</v>
      </c>
      <c r="L12766">
        <v>27</v>
      </c>
      <c r="M12766">
        <v>1</v>
      </c>
      <c r="N12766">
        <f t="shared" si="502"/>
        <v>0</v>
      </c>
      <c r="O12766">
        <f t="shared" si="503"/>
        <v>0</v>
      </c>
      <c r="P12766" t="s">
        <v>12694</v>
      </c>
    </row>
    <row r="12767" spans="2:16" x14ac:dyDescent="0.25">
      <c r="B12767" t="s">
        <v>14111</v>
      </c>
      <c r="C12767" s="119" t="s">
        <v>60</v>
      </c>
      <c r="D12767" t="s">
        <v>11550</v>
      </c>
      <c r="E12767" t="s">
        <v>11530</v>
      </c>
      <c r="F12767" t="s">
        <v>11540</v>
      </c>
      <c r="G12767" t="s">
        <v>61</v>
      </c>
      <c r="H12767" t="s">
        <v>18</v>
      </c>
      <c r="I12767" t="s">
        <v>11541</v>
      </c>
      <c r="J12767">
        <v>2019</v>
      </c>
      <c r="K12767">
        <v>665.75</v>
      </c>
      <c r="L12767">
        <v>29</v>
      </c>
      <c r="M12767">
        <v>1</v>
      </c>
      <c r="N12767">
        <f t="shared" si="502"/>
        <v>0</v>
      </c>
      <c r="O12767">
        <f t="shared" si="503"/>
        <v>0</v>
      </c>
      <c r="P12767" t="s">
        <v>12694</v>
      </c>
    </row>
    <row r="12768" spans="2:16" x14ac:dyDescent="0.25">
      <c r="B12768" t="s">
        <v>14112</v>
      </c>
      <c r="C12768" s="119" t="s">
        <v>60</v>
      </c>
      <c r="D12768" t="s">
        <v>11550</v>
      </c>
      <c r="E12768" t="s">
        <v>11530</v>
      </c>
      <c r="F12768" t="s">
        <v>11540</v>
      </c>
      <c r="G12768" t="s">
        <v>61</v>
      </c>
      <c r="H12768" t="s">
        <v>18</v>
      </c>
      <c r="I12768" t="s">
        <v>11541</v>
      </c>
      <c r="J12768">
        <v>2019</v>
      </c>
      <c r="K12768">
        <v>666.14</v>
      </c>
      <c r="L12768">
        <v>31</v>
      </c>
      <c r="M12768">
        <v>1</v>
      </c>
      <c r="N12768">
        <f t="shared" si="502"/>
        <v>0</v>
      </c>
      <c r="O12768">
        <f t="shared" si="503"/>
        <v>0</v>
      </c>
      <c r="P12768" t="s">
        <v>12694</v>
      </c>
    </row>
    <row r="12769" spans="2:16" x14ac:dyDescent="0.25">
      <c r="B12769" t="s">
        <v>14113</v>
      </c>
      <c r="C12769" s="119" t="s">
        <v>60</v>
      </c>
      <c r="D12769" t="s">
        <v>11550</v>
      </c>
      <c r="E12769" t="s">
        <v>11530</v>
      </c>
      <c r="F12769" t="s">
        <v>11540</v>
      </c>
      <c r="G12769" t="s">
        <v>61</v>
      </c>
      <c r="H12769" t="s">
        <v>18</v>
      </c>
      <c r="I12769" t="s">
        <v>11541</v>
      </c>
      <c r="J12769">
        <v>2019</v>
      </c>
      <c r="K12769">
        <v>916.67</v>
      </c>
      <c r="L12769">
        <v>34</v>
      </c>
      <c r="M12769">
        <v>1</v>
      </c>
      <c r="N12769">
        <f t="shared" si="502"/>
        <v>0</v>
      </c>
      <c r="O12769">
        <f t="shared" si="503"/>
        <v>0</v>
      </c>
      <c r="P12769" t="s">
        <v>12694</v>
      </c>
    </row>
    <row r="12770" spans="2:16" x14ac:dyDescent="0.25">
      <c r="B12770" t="s">
        <v>14114</v>
      </c>
      <c r="C12770" s="119" t="s">
        <v>60</v>
      </c>
      <c r="D12770" t="s">
        <v>11539</v>
      </c>
      <c r="E12770" t="s">
        <v>11530</v>
      </c>
      <c r="F12770" t="s">
        <v>11540</v>
      </c>
      <c r="G12770" t="s">
        <v>61</v>
      </c>
      <c r="H12770" t="s">
        <v>18</v>
      </c>
      <c r="I12770" t="s">
        <v>11541</v>
      </c>
      <c r="J12770">
        <v>2019</v>
      </c>
      <c r="K12770">
        <v>665.95</v>
      </c>
      <c r="L12770">
        <v>30</v>
      </c>
      <c r="M12770">
        <v>1</v>
      </c>
      <c r="N12770">
        <f t="shared" si="502"/>
        <v>0</v>
      </c>
      <c r="O12770">
        <f t="shared" si="503"/>
        <v>0</v>
      </c>
      <c r="P12770" t="s">
        <v>12694</v>
      </c>
    </row>
    <row r="12771" spans="2:16" x14ac:dyDescent="0.25">
      <c r="B12771" t="s">
        <v>14115</v>
      </c>
      <c r="C12771" s="119" t="s">
        <v>60</v>
      </c>
      <c r="D12771" t="s">
        <v>11537</v>
      </c>
      <c r="E12771" t="s">
        <v>11530</v>
      </c>
      <c r="F12771" t="s">
        <v>11540</v>
      </c>
      <c r="G12771" t="s">
        <v>61</v>
      </c>
      <c r="H12771" t="s">
        <v>18</v>
      </c>
      <c r="I12771" t="s">
        <v>11541</v>
      </c>
      <c r="J12771">
        <v>2019</v>
      </c>
      <c r="K12771">
        <v>915.86</v>
      </c>
      <c r="L12771">
        <v>30</v>
      </c>
      <c r="M12771">
        <v>1</v>
      </c>
      <c r="N12771">
        <f t="shared" si="502"/>
        <v>0</v>
      </c>
      <c r="O12771">
        <f t="shared" si="503"/>
        <v>0</v>
      </c>
      <c r="P12771" t="s">
        <v>12694</v>
      </c>
    </row>
    <row r="12772" spans="2:16" x14ac:dyDescent="0.25">
      <c r="B12772" t="s">
        <v>14116</v>
      </c>
      <c r="C12772" s="119" t="s">
        <v>60</v>
      </c>
      <c r="D12772" t="s">
        <v>11542</v>
      </c>
      <c r="E12772" t="s">
        <v>11530</v>
      </c>
      <c r="F12772" t="s">
        <v>11540</v>
      </c>
      <c r="G12772" t="s">
        <v>61</v>
      </c>
      <c r="H12772" t="s">
        <v>18</v>
      </c>
      <c r="I12772" t="s">
        <v>11541</v>
      </c>
      <c r="J12772">
        <v>2019</v>
      </c>
      <c r="K12772">
        <v>665.18</v>
      </c>
      <c r="L12772">
        <v>26</v>
      </c>
      <c r="M12772">
        <v>1</v>
      </c>
      <c r="N12772">
        <f t="shared" si="502"/>
        <v>0</v>
      </c>
      <c r="O12772">
        <f t="shared" si="503"/>
        <v>0</v>
      </c>
      <c r="P12772" t="s">
        <v>12694</v>
      </c>
    </row>
    <row r="12773" spans="2:16" x14ac:dyDescent="0.25">
      <c r="B12773" t="s">
        <v>14117</v>
      </c>
      <c r="C12773" s="119" t="s">
        <v>60</v>
      </c>
      <c r="D12773" t="s">
        <v>11542</v>
      </c>
      <c r="E12773" t="s">
        <v>11530</v>
      </c>
      <c r="F12773" t="s">
        <v>11540</v>
      </c>
      <c r="G12773" t="s">
        <v>61</v>
      </c>
      <c r="H12773" t="s">
        <v>18</v>
      </c>
      <c r="I12773" t="s">
        <v>11541</v>
      </c>
      <c r="J12773">
        <v>2019</v>
      </c>
      <c r="K12773">
        <v>4.74</v>
      </c>
      <c r="L12773">
        <v>25</v>
      </c>
      <c r="M12773">
        <v>1</v>
      </c>
      <c r="N12773">
        <f t="shared" si="502"/>
        <v>1</v>
      </c>
      <c r="O12773">
        <f t="shared" si="503"/>
        <v>0</v>
      </c>
      <c r="P12773" t="s">
        <v>12694</v>
      </c>
    </row>
    <row r="12774" spans="2:16" x14ac:dyDescent="0.25">
      <c r="B12774" t="s">
        <v>14118</v>
      </c>
      <c r="C12774" s="119" t="s">
        <v>60</v>
      </c>
      <c r="D12774" t="s">
        <v>11542</v>
      </c>
      <c r="E12774" t="s">
        <v>11530</v>
      </c>
      <c r="F12774" t="s">
        <v>11540</v>
      </c>
      <c r="G12774" t="s">
        <v>61</v>
      </c>
      <c r="H12774" t="s">
        <v>18</v>
      </c>
      <c r="I12774" t="s">
        <v>11541</v>
      </c>
      <c r="J12774">
        <v>2019</v>
      </c>
      <c r="K12774">
        <v>698.49</v>
      </c>
      <c r="L12774">
        <v>27</v>
      </c>
      <c r="M12774">
        <v>1</v>
      </c>
      <c r="N12774">
        <f t="shared" si="502"/>
        <v>0</v>
      </c>
      <c r="O12774">
        <f t="shared" si="503"/>
        <v>0</v>
      </c>
      <c r="P12774" t="s">
        <v>12694</v>
      </c>
    </row>
    <row r="12775" spans="2:16" x14ac:dyDescent="0.25">
      <c r="B12775" t="s">
        <v>14119</v>
      </c>
      <c r="C12775" s="119" t="s">
        <v>60</v>
      </c>
      <c r="D12775" t="s">
        <v>11537</v>
      </c>
      <c r="E12775" t="s">
        <v>11530</v>
      </c>
      <c r="F12775" t="s">
        <v>11540</v>
      </c>
      <c r="G12775" t="s">
        <v>61</v>
      </c>
      <c r="H12775" t="s">
        <v>18</v>
      </c>
      <c r="I12775" t="s">
        <v>11541</v>
      </c>
      <c r="J12775">
        <v>2019</v>
      </c>
      <c r="K12775">
        <v>881.42</v>
      </c>
      <c r="L12775">
        <v>23</v>
      </c>
      <c r="M12775">
        <v>1</v>
      </c>
      <c r="N12775">
        <f t="shared" si="502"/>
        <v>0</v>
      </c>
      <c r="O12775">
        <f t="shared" si="503"/>
        <v>0</v>
      </c>
      <c r="P12775" t="s">
        <v>12694</v>
      </c>
    </row>
    <row r="12776" spans="2:16" x14ac:dyDescent="0.25">
      <c r="B12776" t="s">
        <v>14120</v>
      </c>
      <c r="C12776" s="119" t="s">
        <v>60</v>
      </c>
      <c r="D12776" t="s">
        <v>11537</v>
      </c>
      <c r="E12776" t="s">
        <v>11530</v>
      </c>
      <c r="F12776" t="s">
        <v>11540</v>
      </c>
      <c r="G12776" t="s">
        <v>61</v>
      </c>
      <c r="H12776" t="s">
        <v>18</v>
      </c>
      <c r="I12776" t="s">
        <v>11541</v>
      </c>
      <c r="J12776">
        <v>2019</v>
      </c>
      <c r="K12776">
        <v>881.42</v>
      </c>
      <c r="L12776">
        <v>23</v>
      </c>
      <c r="M12776">
        <v>1</v>
      </c>
      <c r="N12776">
        <f t="shared" si="502"/>
        <v>0</v>
      </c>
      <c r="O12776">
        <f t="shared" si="503"/>
        <v>0</v>
      </c>
      <c r="P12776" t="s">
        <v>12694</v>
      </c>
    </row>
    <row r="12777" spans="2:16" x14ac:dyDescent="0.25">
      <c r="B12777" t="s">
        <v>14121</v>
      </c>
      <c r="C12777" s="119" t="s">
        <v>60</v>
      </c>
      <c r="D12777" t="s">
        <v>11537</v>
      </c>
      <c r="E12777" t="s">
        <v>11530</v>
      </c>
      <c r="F12777" t="s">
        <v>11540</v>
      </c>
      <c r="G12777" t="s">
        <v>61</v>
      </c>
      <c r="H12777" t="s">
        <v>18</v>
      </c>
      <c r="I12777" t="s">
        <v>11541</v>
      </c>
      <c r="J12777">
        <v>2019</v>
      </c>
      <c r="K12777">
        <v>704.19</v>
      </c>
      <c r="L12777">
        <v>57</v>
      </c>
      <c r="M12777">
        <v>1</v>
      </c>
      <c r="N12777">
        <f t="shared" si="502"/>
        <v>0</v>
      </c>
      <c r="O12777">
        <f t="shared" si="503"/>
        <v>0</v>
      </c>
      <c r="P12777" t="s">
        <v>12694</v>
      </c>
    </row>
    <row r="12778" spans="2:16" x14ac:dyDescent="0.25">
      <c r="B12778" t="s">
        <v>14122</v>
      </c>
      <c r="C12778" s="119" t="s">
        <v>60</v>
      </c>
      <c r="D12778" t="s">
        <v>11542</v>
      </c>
      <c r="E12778" t="s">
        <v>11530</v>
      </c>
      <c r="F12778" t="s">
        <v>11540</v>
      </c>
      <c r="G12778" t="s">
        <v>61</v>
      </c>
      <c r="H12778" t="s">
        <v>18</v>
      </c>
      <c r="I12778" t="s">
        <v>11541</v>
      </c>
      <c r="J12778">
        <v>2019</v>
      </c>
      <c r="K12778">
        <v>698.29</v>
      </c>
      <c r="L12778">
        <v>26</v>
      </c>
      <c r="M12778">
        <v>1</v>
      </c>
      <c r="N12778">
        <f t="shared" si="502"/>
        <v>0</v>
      </c>
      <c r="O12778">
        <f t="shared" si="503"/>
        <v>0</v>
      </c>
      <c r="P12778" t="s">
        <v>12694</v>
      </c>
    </row>
    <row r="12779" spans="2:16" x14ac:dyDescent="0.25">
      <c r="B12779" t="s">
        <v>14123</v>
      </c>
      <c r="C12779" s="119" t="s">
        <v>60</v>
      </c>
      <c r="D12779" t="s">
        <v>11537</v>
      </c>
      <c r="E12779" t="s">
        <v>11530</v>
      </c>
      <c r="F12779" t="s">
        <v>11540</v>
      </c>
      <c r="G12779" t="s">
        <v>61</v>
      </c>
      <c r="H12779" t="s">
        <v>18</v>
      </c>
      <c r="I12779" t="s">
        <v>11541</v>
      </c>
      <c r="J12779">
        <v>2019</v>
      </c>
      <c r="K12779">
        <v>694.39</v>
      </c>
      <c r="L12779">
        <v>29</v>
      </c>
      <c r="M12779">
        <v>1</v>
      </c>
      <c r="N12779">
        <f t="shared" si="502"/>
        <v>0</v>
      </c>
      <c r="O12779">
        <f t="shared" si="503"/>
        <v>0</v>
      </c>
      <c r="P12779" t="s">
        <v>12694</v>
      </c>
    </row>
    <row r="12780" spans="2:16" x14ac:dyDescent="0.25">
      <c r="B12780" t="s">
        <v>14124</v>
      </c>
      <c r="C12780" s="119" t="s">
        <v>60</v>
      </c>
      <c r="D12780" t="s">
        <v>11539</v>
      </c>
      <c r="E12780" t="s">
        <v>11530</v>
      </c>
      <c r="F12780" t="s">
        <v>11540</v>
      </c>
      <c r="G12780" t="s">
        <v>61</v>
      </c>
      <c r="H12780" t="s">
        <v>18</v>
      </c>
      <c r="I12780" t="s">
        <v>11541</v>
      </c>
      <c r="J12780">
        <v>2019</v>
      </c>
      <c r="K12780">
        <v>704.35</v>
      </c>
      <c r="L12780">
        <v>58</v>
      </c>
      <c r="M12780">
        <v>1</v>
      </c>
      <c r="N12780">
        <f t="shared" si="502"/>
        <v>0</v>
      </c>
      <c r="O12780">
        <f t="shared" si="503"/>
        <v>0</v>
      </c>
      <c r="P12780" t="s">
        <v>12694</v>
      </c>
    </row>
    <row r="12781" spans="2:16" x14ac:dyDescent="0.25">
      <c r="B12781" t="s">
        <v>14125</v>
      </c>
      <c r="C12781" s="119" t="s">
        <v>60</v>
      </c>
      <c r="D12781" t="s">
        <v>11539</v>
      </c>
      <c r="E12781" t="s">
        <v>11530</v>
      </c>
      <c r="F12781" t="s">
        <v>11540</v>
      </c>
      <c r="G12781" t="s">
        <v>61</v>
      </c>
      <c r="H12781" t="s">
        <v>18</v>
      </c>
      <c r="I12781" t="s">
        <v>11541</v>
      </c>
      <c r="J12781">
        <v>2019</v>
      </c>
      <c r="K12781">
        <v>703.22</v>
      </c>
      <c r="L12781">
        <v>52</v>
      </c>
      <c r="M12781">
        <v>1</v>
      </c>
      <c r="N12781">
        <f t="shared" si="502"/>
        <v>0</v>
      </c>
      <c r="O12781">
        <f t="shared" si="503"/>
        <v>0</v>
      </c>
      <c r="P12781" t="s">
        <v>12694</v>
      </c>
    </row>
    <row r="12782" spans="2:16" x14ac:dyDescent="0.25">
      <c r="B12782" t="s">
        <v>14126</v>
      </c>
      <c r="C12782" s="119" t="s">
        <v>60</v>
      </c>
      <c r="D12782" t="s">
        <v>11537</v>
      </c>
      <c r="E12782" t="s">
        <v>11530</v>
      </c>
      <c r="F12782" t="s">
        <v>11540</v>
      </c>
      <c r="G12782" t="s">
        <v>61</v>
      </c>
      <c r="H12782" t="s">
        <v>18</v>
      </c>
      <c r="I12782" t="s">
        <v>11541</v>
      </c>
      <c r="J12782">
        <v>2019</v>
      </c>
      <c r="K12782">
        <v>757.61</v>
      </c>
      <c r="L12782">
        <v>22</v>
      </c>
      <c r="M12782">
        <v>1</v>
      </c>
      <c r="N12782">
        <f t="shared" si="502"/>
        <v>0</v>
      </c>
      <c r="O12782">
        <f t="shared" si="503"/>
        <v>0</v>
      </c>
      <c r="P12782" t="s">
        <v>12694</v>
      </c>
    </row>
    <row r="12783" spans="2:16" x14ac:dyDescent="0.25">
      <c r="B12783" t="s">
        <v>14127</v>
      </c>
      <c r="C12783" s="119" t="s">
        <v>60</v>
      </c>
      <c r="D12783" t="s">
        <v>11537</v>
      </c>
      <c r="E12783" t="s">
        <v>11530</v>
      </c>
      <c r="F12783" t="s">
        <v>11540</v>
      </c>
      <c r="G12783" t="s">
        <v>61</v>
      </c>
      <c r="H12783" t="s">
        <v>18</v>
      </c>
      <c r="I12783" t="s">
        <v>11541</v>
      </c>
      <c r="J12783">
        <v>2019</v>
      </c>
      <c r="K12783">
        <v>664.43</v>
      </c>
      <c r="L12783">
        <v>22</v>
      </c>
      <c r="M12783">
        <v>1</v>
      </c>
      <c r="N12783">
        <f t="shared" si="502"/>
        <v>0</v>
      </c>
      <c r="O12783">
        <f t="shared" si="503"/>
        <v>0</v>
      </c>
      <c r="P12783" t="s">
        <v>12694</v>
      </c>
    </row>
    <row r="12784" spans="2:16" x14ac:dyDescent="0.25">
      <c r="B12784" t="s">
        <v>14128</v>
      </c>
      <c r="C12784" s="119" t="s">
        <v>60</v>
      </c>
      <c r="D12784" t="s">
        <v>11537</v>
      </c>
      <c r="E12784" t="s">
        <v>11530</v>
      </c>
      <c r="F12784" t="s">
        <v>11540</v>
      </c>
      <c r="G12784" t="s">
        <v>61</v>
      </c>
      <c r="H12784" t="s">
        <v>18</v>
      </c>
      <c r="I12784" t="s">
        <v>11541</v>
      </c>
      <c r="J12784">
        <v>2019</v>
      </c>
      <c r="K12784">
        <v>698.68</v>
      </c>
      <c r="L12784">
        <v>28</v>
      </c>
      <c r="M12784">
        <v>1</v>
      </c>
      <c r="N12784">
        <f t="shared" si="502"/>
        <v>0</v>
      </c>
      <c r="O12784">
        <f t="shared" si="503"/>
        <v>0</v>
      </c>
      <c r="P12784" t="s">
        <v>12694</v>
      </c>
    </row>
    <row r="12785" spans="2:16" x14ac:dyDescent="0.25">
      <c r="B12785" t="s">
        <v>14129</v>
      </c>
      <c r="C12785" s="119" t="s">
        <v>60</v>
      </c>
      <c r="D12785" t="s">
        <v>11539</v>
      </c>
      <c r="E12785" t="s">
        <v>11530</v>
      </c>
      <c r="F12785" t="s">
        <v>11540</v>
      </c>
      <c r="G12785" t="s">
        <v>61</v>
      </c>
      <c r="H12785" t="s">
        <v>18</v>
      </c>
      <c r="I12785" t="s">
        <v>11541</v>
      </c>
      <c r="J12785">
        <v>2019</v>
      </c>
      <c r="K12785">
        <v>9010.25</v>
      </c>
      <c r="L12785">
        <v>35</v>
      </c>
      <c r="M12785">
        <v>1</v>
      </c>
      <c r="N12785">
        <f t="shared" si="502"/>
        <v>0</v>
      </c>
      <c r="O12785">
        <f t="shared" si="503"/>
        <v>0</v>
      </c>
      <c r="P12785" t="s">
        <v>12694</v>
      </c>
    </row>
    <row r="12786" spans="2:16" x14ac:dyDescent="0.25">
      <c r="B12786" t="s">
        <v>14130</v>
      </c>
      <c r="C12786" s="119" t="s">
        <v>60</v>
      </c>
      <c r="D12786" t="s">
        <v>11537</v>
      </c>
      <c r="E12786" t="s">
        <v>11530</v>
      </c>
      <c r="F12786" t="s">
        <v>11540</v>
      </c>
      <c r="G12786" t="s">
        <v>61</v>
      </c>
      <c r="H12786" t="s">
        <v>18</v>
      </c>
      <c r="I12786" t="s">
        <v>11541</v>
      </c>
      <c r="J12786">
        <v>2019</v>
      </c>
      <c r="K12786">
        <v>664.81</v>
      </c>
      <c r="L12786">
        <v>24</v>
      </c>
      <c r="M12786">
        <v>1</v>
      </c>
      <c r="N12786">
        <f t="shared" si="502"/>
        <v>0</v>
      </c>
      <c r="O12786">
        <f t="shared" si="503"/>
        <v>0</v>
      </c>
      <c r="P12786" t="s">
        <v>12694</v>
      </c>
    </row>
    <row r="12787" spans="2:16" x14ac:dyDescent="0.25">
      <c r="B12787" t="s">
        <v>14131</v>
      </c>
      <c r="C12787" s="119" t="s">
        <v>60</v>
      </c>
      <c r="D12787" t="s">
        <v>11542</v>
      </c>
      <c r="E12787" t="s">
        <v>11530</v>
      </c>
      <c r="F12787" t="s">
        <v>11540</v>
      </c>
      <c r="G12787" t="s">
        <v>61</v>
      </c>
      <c r="H12787" t="s">
        <v>18</v>
      </c>
      <c r="I12787" t="s">
        <v>11541</v>
      </c>
      <c r="J12787">
        <v>2019</v>
      </c>
      <c r="K12787">
        <v>664.8</v>
      </c>
      <c r="L12787">
        <v>24</v>
      </c>
      <c r="M12787">
        <v>1</v>
      </c>
      <c r="N12787">
        <f t="shared" si="502"/>
        <v>0</v>
      </c>
      <c r="O12787">
        <f t="shared" si="503"/>
        <v>0</v>
      </c>
      <c r="P12787" t="s">
        <v>12694</v>
      </c>
    </row>
    <row r="12788" spans="2:16" x14ac:dyDescent="0.25">
      <c r="B12788" t="s">
        <v>14132</v>
      </c>
      <c r="C12788" s="119" t="s">
        <v>60</v>
      </c>
      <c r="D12788" t="s">
        <v>11550</v>
      </c>
      <c r="E12788" t="s">
        <v>11530</v>
      </c>
      <c r="F12788" t="s">
        <v>11540</v>
      </c>
      <c r="G12788" t="s">
        <v>61</v>
      </c>
      <c r="H12788" t="s">
        <v>18</v>
      </c>
      <c r="I12788" t="s">
        <v>11533</v>
      </c>
      <c r="J12788">
        <v>2019</v>
      </c>
      <c r="K12788">
        <v>672.22</v>
      </c>
      <c r="L12788">
        <v>29</v>
      </c>
      <c r="M12788">
        <v>1</v>
      </c>
      <c r="N12788">
        <f t="shared" si="502"/>
        <v>0</v>
      </c>
      <c r="O12788">
        <f t="shared" si="503"/>
        <v>0</v>
      </c>
      <c r="P12788" t="s">
        <v>12694</v>
      </c>
    </row>
    <row r="12789" spans="2:16" x14ac:dyDescent="0.25">
      <c r="B12789" t="s">
        <v>14133</v>
      </c>
      <c r="C12789" s="119" t="s">
        <v>60</v>
      </c>
      <c r="D12789" t="s">
        <v>11542</v>
      </c>
      <c r="E12789" t="s">
        <v>11530</v>
      </c>
      <c r="F12789" t="s">
        <v>11540</v>
      </c>
      <c r="G12789" t="s">
        <v>61</v>
      </c>
      <c r="H12789" t="s">
        <v>18</v>
      </c>
      <c r="I12789" t="s">
        <v>11533</v>
      </c>
      <c r="J12789">
        <v>2019</v>
      </c>
      <c r="K12789">
        <v>917.39</v>
      </c>
      <c r="L12789">
        <v>142</v>
      </c>
      <c r="M12789">
        <v>1</v>
      </c>
      <c r="N12789">
        <f t="shared" si="502"/>
        <v>0</v>
      </c>
      <c r="O12789">
        <f t="shared" si="503"/>
        <v>0</v>
      </c>
      <c r="P12789" t="s">
        <v>12694</v>
      </c>
    </row>
    <row r="12790" spans="2:16" x14ac:dyDescent="0.25">
      <c r="B12790" t="s">
        <v>14134</v>
      </c>
      <c r="C12790" s="119" t="s">
        <v>60</v>
      </c>
      <c r="D12790" t="s">
        <v>11539</v>
      </c>
      <c r="E12790" t="s">
        <v>11530</v>
      </c>
      <c r="F12790" t="s">
        <v>11540</v>
      </c>
      <c r="G12790" t="s">
        <v>61</v>
      </c>
      <c r="H12790" t="s">
        <v>18</v>
      </c>
      <c r="I12790" t="s">
        <v>11541</v>
      </c>
      <c r="J12790">
        <v>2019</v>
      </c>
      <c r="K12790">
        <v>666.33</v>
      </c>
      <c r="L12790">
        <v>32</v>
      </c>
      <c r="M12790">
        <v>1</v>
      </c>
      <c r="N12790">
        <f t="shared" si="502"/>
        <v>0</v>
      </c>
      <c r="O12790">
        <f t="shared" si="503"/>
        <v>0</v>
      </c>
      <c r="P12790" t="s">
        <v>12694</v>
      </c>
    </row>
    <row r="12791" spans="2:16" x14ac:dyDescent="0.25">
      <c r="B12791" t="s">
        <v>14135</v>
      </c>
      <c r="C12791" s="119" t="s">
        <v>60</v>
      </c>
      <c r="D12791" t="s">
        <v>11539</v>
      </c>
      <c r="E12791" t="s">
        <v>11530</v>
      </c>
      <c r="F12791" t="s">
        <v>11540</v>
      </c>
      <c r="G12791" t="s">
        <v>61</v>
      </c>
      <c r="H12791" t="s">
        <v>18</v>
      </c>
      <c r="I12791" t="s">
        <v>11541</v>
      </c>
      <c r="J12791">
        <v>2019</v>
      </c>
      <c r="K12791">
        <v>666.33</v>
      </c>
      <c r="L12791">
        <v>32</v>
      </c>
      <c r="M12791">
        <v>1</v>
      </c>
      <c r="N12791">
        <f t="shared" si="502"/>
        <v>0</v>
      </c>
      <c r="O12791">
        <f t="shared" si="503"/>
        <v>0</v>
      </c>
      <c r="P12791" t="s">
        <v>12694</v>
      </c>
    </row>
    <row r="12792" spans="2:16" x14ac:dyDescent="0.25">
      <c r="B12792" t="s">
        <v>14136</v>
      </c>
      <c r="C12792" s="119" t="s">
        <v>60</v>
      </c>
      <c r="D12792" t="s">
        <v>11537</v>
      </c>
      <c r="E12792" t="s">
        <v>11530</v>
      </c>
      <c r="F12792" t="s">
        <v>11540</v>
      </c>
      <c r="G12792" t="s">
        <v>61</v>
      </c>
      <c r="H12792" t="s">
        <v>18</v>
      </c>
      <c r="I12792" t="s">
        <v>11541</v>
      </c>
      <c r="J12792">
        <v>2019</v>
      </c>
      <c r="K12792">
        <v>665.56</v>
      </c>
      <c r="L12792">
        <v>28</v>
      </c>
      <c r="M12792">
        <v>1</v>
      </c>
      <c r="N12792">
        <f t="shared" si="502"/>
        <v>0</v>
      </c>
      <c r="O12792">
        <f t="shared" si="503"/>
        <v>0</v>
      </c>
      <c r="P12792" t="s">
        <v>12694</v>
      </c>
    </row>
    <row r="12793" spans="2:16" x14ac:dyDescent="0.25">
      <c r="B12793" t="s">
        <v>14137</v>
      </c>
      <c r="C12793" s="119" t="s">
        <v>60</v>
      </c>
      <c r="D12793" t="s">
        <v>11537</v>
      </c>
      <c r="E12793" t="s">
        <v>11530</v>
      </c>
      <c r="F12793" t="s">
        <v>11540</v>
      </c>
      <c r="G12793" t="s">
        <v>61</v>
      </c>
      <c r="H12793" t="s">
        <v>18</v>
      </c>
      <c r="I12793" t="s">
        <v>11541</v>
      </c>
      <c r="J12793">
        <v>2019</v>
      </c>
      <c r="K12793">
        <v>665.56</v>
      </c>
      <c r="L12793">
        <v>28</v>
      </c>
      <c r="M12793">
        <v>1</v>
      </c>
      <c r="N12793">
        <f t="shared" si="502"/>
        <v>0</v>
      </c>
      <c r="O12793">
        <f t="shared" si="503"/>
        <v>0</v>
      </c>
      <c r="P12793" t="s">
        <v>12694</v>
      </c>
    </row>
    <row r="12794" spans="2:16" x14ac:dyDescent="0.25">
      <c r="B12794" t="s">
        <v>14138</v>
      </c>
      <c r="C12794" s="119" t="s">
        <v>60</v>
      </c>
      <c r="D12794" t="s">
        <v>11539</v>
      </c>
      <c r="E12794" t="s">
        <v>11530</v>
      </c>
      <c r="F12794" t="s">
        <v>11540</v>
      </c>
      <c r="G12794" t="s">
        <v>61</v>
      </c>
      <c r="H12794" t="s">
        <v>18</v>
      </c>
      <c r="I12794" t="s">
        <v>11541</v>
      </c>
      <c r="J12794">
        <v>2019</v>
      </c>
      <c r="K12794">
        <v>664.43</v>
      </c>
      <c r="L12794">
        <v>22</v>
      </c>
      <c r="M12794">
        <v>1</v>
      </c>
      <c r="N12794">
        <f t="shared" si="502"/>
        <v>0</v>
      </c>
      <c r="O12794">
        <f t="shared" si="503"/>
        <v>0</v>
      </c>
      <c r="P12794" t="s">
        <v>12694</v>
      </c>
    </row>
    <row r="12795" spans="2:16" x14ac:dyDescent="0.25">
      <c r="B12795" t="s">
        <v>14139</v>
      </c>
      <c r="C12795" s="119" t="s">
        <v>60</v>
      </c>
      <c r="D12795" t="s">
        <v>11539</v>
      </c>
      <c r="E12795" t="s">
        <v>11530</v>
      </c>
      <c r="F12795" t="s">
        <v>11540</v>
      </c>
      <c r="G12795" t="s">
        <v>61</v>
      </c>
      <c r="H12795" t="s">
        <v>18</v>
      </c>
      <c r="I12795" t="s">
        <v>11541</v>
      </c>
      <c r="J12795">
        <v>2019</v>
      </c>
      <c r="K12795">
        <v>664.43</v>
      </c>
      <c r="L12795">
        <v>22</v>
      </c>
      <c r="M12795">
        <v>1</v>
      </c>
      <c r="N12795">
        <f t="shared" si="502"/>
        <v>0</v>
      </c>
      <c r="O12795">
        <f t="shared" si="503"/>
        <v>0</v>
      </c>
      <c r="P12795" t="s">
        <v>12694</v>
      </c>
    </row>
    <row r="12796" spans="2:16" x14ac:dyDescent="0.25">
      <c r="B12796" t="s">
        <v>14140</v>
      </c>
      <c r="C12796" s="119" t="s">
        <v>60</v>
      </c>
      <c r="D12796" t="s">
        <v>11539</v>
      </c>
      <c r="E12796" t="s">
        <v>11530</v>
      </c>
      <c r="F12796" t="s">
        <v>11540</v>
      </c>
      <c r="G12796" t="s">
        <v>61</v>
      </c>
      <c r="H12796" t="s">
        <v>18</v>
      </c>
      <c r="I12796" t="s">
        <v>11541</v>
      </c>
      <c r="J12796">
        <v>2019</v>
      </c>
      <c r="K12796">
        <v>664.43</v>
      </c>
      <c r="L12796">
        <v>22</v>
      </c>
      <c r="M12796">
        <v>1</v>
      </c>
      <c r="N12796">
        <f t="shared" si="502"/>
        <v>0</v>
      </c>
      <c r="O12796">
        <f t="shared" si="503"/>
        <v>0</v>
      </c>
      <c r="P12796" t="s">
        <v>12694</v>
      </c>
    </row>
    <row r="12797" spans="2:16" x14ac:dyDescent="0.25">
      <c r="B12797" t="s">
        <v>14141</v>
      </c>
      <c r="C12797" s="119" t="s">
        <v>60</v>
      </c>
      <c r="D12797" t="s">
        <v>11537</v>
      </c>
      <c r="E12797" t="s">
        <v>11530</v>
      </c>
      <c r="F12797" t="s">
        <v>11540</v>
      </c>
      <c r="G12797" t="s">
        <v>61</v>
      </c>
      <c r="H12797" t="s">
        <v>18</v>
      </c>
      <c r="I12797" t="s">
        <v>11541</v>
      </c>
      <c r="J12797">
        <v>2019</v>
      </c>
      <c r="K12797">
        <v>698.12</v>
      </c>
      <c r="L12797">
        <v>25</v>
      </c>
      <c r="M12797">
        <v>1</v>
      </c>
      <c r="N12797">
        <f t="shared" si="502"/>
        <v>0</v>
      </c>
      <c r="O12797">
        <f t="shared" si="503"/>
        <v>0</v>
      </c>
      <c r="P12797" t="s">
        <v>12694</v>
      </c>
    </row>
    <row r="12798" spans="2:16" x14ac:dyDescent="0.25">
      <c r="B12798" t="s">
        <v>14142</v>
      </c>
      <c r="C12798" s="119" t="s">
        <v>60</v>
      </c>
      <c r="D12798" t="s">
        <v>11537</v>
      </c>
      <c r="E12798" t="s">
        <v>11530</v>
      </c>
      <c r="F12798" t="s">
        <v>11540</v>
      </c>
      <c r="G12798" t="s">
        <v>61</v>
      </c>
      <c r="H12798" t="s">
        <v>18</v>
      </c>
      <c r="I12798" t="s">
        <v>11541</v>
      </c>
      <c r="J12798">
        <v>2019</v>
      </c>
      <c r="K12798">
        <v>696.78</v>
      </c>
      <c r="L12798">
        <v>18</v>
      </c>
      <c r="M12798">
        <v>1</v>
      </c>
      <c r="N12798">
        <f t="shared" si="502"/>
        <v>0</v>
      </c>
      <c r="O12798">
        <f t="shared" si="503"/>
        <v>0</v>
      </c>
      <c r="P12798" t="s">
        <v>12694</v>
      </c>
    </row>
    <row r="12799" spans="2:16" x14ac:dyDescent="0.25">
      <c r="B12799" t="s">
        <v>14143</v>
      </c>
      <c r="C12799" s="119" t="s">
        <v>60</v>
      </c>
      <c r="D12799" t="s">
        <v>11537</v>
      </c>
      <c r="E12799" t="s">
        <v>11530</v>
      </c>
      <c r="F12799" t="s">
        <v>11540</v>
      </c>
      <c r="G12799" t="s">
        <v>61</v>
      </c>
      <c r="H12799" t="s">
        <v>18</v>
      </c>
      <c r="I12799" t="s">
        <v>11541</v>
      </c>
      <c r="J12799">
        <v>2019</v>
      </c>
      <c r="K12799">
        <v>697.54</v>
      </c>
      <c r="L12799">
        <v>22</v>
      </c>
      <c r="M12799">
        <v>1</v>
      </c>
      <c r="N12799">
        <f t="shared" si="502"/>
        <v>0</v>
      </c>
      <c r="O12799">
        <f t="shared" si="503"/>
        <v>0</v>
      </c>
      <c r="P12799" t="s">
        <v>12694</v>
      </c>
    </row>
    <row r="12800" spans="2:16" x14ac:dyDescent="0.25">
      <c r="B12800" t="s">
        <v>14144</v>
      </c>
      <c r="C12800" s="119" t="s">
        <v>60</v>
      </c>
      <c r="D12800" t="s">
        <v>11552</v>
      </c>
      <c r="E12800" t="s">
        <v>11530</v>
      </c>
      <c r="F12800" t="s">
        <v>11540</v>
      </c>
      <c r="G12800" t="s">
        <v>61</v>
      </c>
      <c r="H12800" t="s">
        <v>18</v>
      </c>
      <c r="I12800" t="s">
        <v>11541</v>
      </c>
      <c r="J12800">
        <v>2019</v>
      </c>
      <c r="K12800">
        <v>669.78</v>
      </c>
      <c r="L12800">
        <v>47</v>
      </c>
      <c r="M12800">
        <v>1</v>
      </c>
      <c r="N12800">
        <f t="shared" si="502"/>
        <v>0</v>
      </c>
      <c r="O12800">
        <f t="shared" si="503"/>
        <v>0</v>
      </c>
      <c r="P12800" t="s">
        <v>12694</v>
      </c>
    </row>
    <row r="12801" spans="2:16" x14ac:dyDescent="0.25">
      <c r="B12801" t="s">
        <v>14145</v>
      </c>
      <c r="C12801" s="119" t="s">
        <v>60</v>
      </c>
      <c r="D12801" t="s">
        <v>11537</v>
      </c>
      <c r="E12801" t="s">
        <v>11530</v>
      </c>
      <c r="F12801" t="s">
        <v>11540</v>
      </c>
      <c r="G12801" t="s">
        <v>61</v>
      </c>
      <c r="H12801" t="s">
        <v>18</v>
      </c>
      <c r="I12801" t="s">
        <v>11541</v>
      </c>
      <c r="J12801">
        <v>2019</v>
      </c>
      <c r="K12801">
        <v>659.98</v>
      </c>
      <c r="L12801">
        <v>21</v>
      </c>
      <c r="M12801">
        <v>1</v>
      </c>
      <c r="N12801">
        <f t="shared" si="502"/>
        <v>0</v>
      </c>
      <c r="O12801">
        <f t="shared" si="503"/>
        <v>0</v>
      </c>
      <c r="P12801" t="s">
        <v>12694</v>
      </c>
    </row>
    <row r="12802" spans="2:16" x14ac:dyDescent="0.25">
      <c r="B12802" t="s">
        <v>14146</v>
      </c>
      <c r="C12802" s="119" t="s">
        <v>60</v>
      </c>
      <c r="D12802" t="s">
        <v>11537</v>
      </c>
      <c r="E12802" t="s">
        <v>11530</v>
      </c>
      <c r="F12802" t="s">
        <v>11540</v>
      </c>
      <c r="G12802" t="s">
        <v>61</v>
      </c>
      <c r="H12802" t="s">
        <v>18</v>
      </c>
      <c r="I12802" t="s">
        <v>11533</v>
      </c>
      <c r="J12802">
        <v>2019</v>
      </c>
      <c r="K12802">
        <v>672.64</v>
      </c>
      <c r="L12802">
        <v>30</v>
      </c>
      <c r="M12802">
        <v>1</v>
      </c>
      <c r="N12802">
        <f t="shared" si="502"/>
        <v>0</v>
      </c>
      <c r="O12802">
        <f t="shared" si="503"/>
        <v>0</v>
      </c>
      <c r="P12802" t="s">
        <v>12694</v>
      </c>
    </row>
    <row r="12803" spans="2:16" x14ac:dyDescent="0.25">
      <c r="B12803" t="s">
        <v>14147</v>
      </c>
      <c r="C12803" s="119" t="s">
        <v>60</v>
      </c>
      <c r="D12803" t="s">
        <v>11537</v>
      </c>
      <c r="E12803" t="s">
        <v>11530</v>
      </c>
      <c r="F12803" t="s">
        <v>11540</v>
      </c>
      <c r="G12803" t="s">
        <v>61</v>
      </c>
      <c r="H12803" t="s">
        <v>18</v>
      </c>
      <c r="I12803" t="s">
        <v>11533</v>
      </c>
      <c r="J12803">
        <v>2019</v>
      </c>
      <c r="K12803">
        <v>668.38</v>
      </c>
      <c r="L12803">
        <v>30</v>
      </c>
      <c r="M12803">
        <v>1</v>
      </c>
      <c r="N12803">
        <f t="shared" si="502"/>
        <v>0</v>
      </c>
      <c r="O12803">
        <f t="shared" si="503"/>
        <v>0</v>
      </c>
      <c r="P12803" t="s">
        <v>12694</v>
      </c>
    </row>
    <row r="12804" spans="2:16" x14ac:dyDescent="0.25">
      <c r="B12804" t="s">
        <v>14148</v>
      </c>
      <c r="C12804" s="119" t="s">
        <v>60</v>
      </c>
      <c r="D12804" t="s">
        <v>11539</v>
      </c>
      <c r="E12804" t="s">
        <v>11530</v>
      </c>
      <c r="F12804" t="s">
        <v>11540</v>
      </c>
      <c r="G12804" t="s">
        <v>61</v>
      </c>
      <c r="H12804" t="s">
        <v>18</v>
      </c>
      <c r="I12804" t="s">
        <v>11541</v>
      </c>
      <c r="J12804">
        <v>2019</v>
      </c>
      <c r="K12804">
        <v>665.93</v>
      </c>
      <c r="L12804">
        <v>30</v>
      </c>
      <c r="M12804">
        <v>1</v>
      </c>
      <c r="N12804">
        <f t="shared" si="502"/>
        <v>0</v>
      </c>
      <c r="O12804">
        <f t="shared" si="503"/>
        <v>0</v>
      </c>
      <c r="P12804" t="s">
        <v>12694</v>
      </c>
    </row>
    <row r="12805" spans="2:16" x14ac:dyDescent="0.25">
      <c r="B12805" t="s">
        <v>14149</v>
      </c>
      <c r="C12805" s="119" t="s">
        <v>60</v>
      </c>
      <c r="D12805" t="s">
        <v>11537</v>
      </c>
      <c r="E12805" t="s">
        <v>11530</v>
      </c>
      <c r="F12805" t="s">
        <v>11540</v>
      </c>
      <c r="G12805" t="s">
        <v>61</v>
      </c>
      <c r="H12805" t="s">
        <v>18</v>
      </c>
      <c r="I12805" t="s">
        <v>11541</v>
      </c>
      <c r="J12805">
        <v>2019</v>
      </c>
      <c r="K12805">
        <v>1323.8</v>
      </c>
      <c r="L12805">
        <v>24</v>
      </c>
      <c r="M12805">
        <v>1</v>
      </c>
      <c r="N12805">
        <f t="shared" si="502"/>
        <v>0</v>
      </c>
      <c r="O12805">
        <f t="shared" si="503"/>
        <v>0</v>
      </c>
      <c r="P12805" t="s">
        <v>12694</v>
      </c>
    </row>
    <row r="12806" spans="2:16" x14ac:dyDescent="0.25">
      <c r="B12806" t="s">
        <v>14150</v>
      </c>
      <c r="C12806" s="119" t="s">
        <v>60</v>
      </c>
      <c r="D12806" t="s">
        <v>11537</v>
      </c>
      <c r="E12806" t="s">
        <v>11530</v>
      </c>
      <c r="F12806" t="s">
        <v>11540</v>
      </c>
      <c r="G12806" t="s">
        <v>61</v>
      </c>
      <c r="H12806" t="s">
        <v>18</v>
      </c>
      <c r="I12806" t="s">
        <v>11541</v>
      </c>
      <c r="J12806">
        <v>2019</v>
      </c>
      <c r="K12806">
        <v>664.8</v>
      </c>
      <c r="L12806">
        <v>24</v>
      </c>
      <c r="M12806">
        <v>1</v>
      </c>
      <c r="N12806">
        <f t="shared" si="502"/>
        <v>0</v>
      </c>
      <c r="O12806">
        <f t="shared" si="503"/>
        <v>0</v>
      </c>
      <c r="P12806" t="s">
        <v>12694</v>
      </c>
    </row>
    <row r="12807" spans="2:16" x14ac:dyDescent="0.25">
      <c r="B12807" t="s">
        <v>14151</v>
      </c>
      <c r="C12807" s="119" t="s">
        <v>60</v>
      </c>
      <c r="D12807" t="s">
        <v>11537</v>
      </c>
      <c r="E12807" t="s">
        <v>11530</v>
      </c>
      <c r="F12807" t="s">
        <v>11540</v>
      </c>
      <c r="G12807" t="s">
        <v>61</v>
      </c>
      <c r="H12807" t="s">
        <v>18</v>
      </c>
      <c r="I12807" t="s">
        <v>11541</v>
      </c>
      <c r="J12807">
        <v>2019</v>
      </c>
      <c r="K12807">
        <v>696.98</v>
      </c>
      <c r="L12807">
        <v>19</v>
      </c>
      <c r="M12807">
        <v>1</v>
      </c>
      <c r="N12807">
        <f t="shared" si="502"/>
        <v>0</v>
      </c>
      <c r="O12807">
        <f t="shared" si="503"/>
        <v>0</v>
      </c>
      <c r="P12807" t="s">
        <v>12694</v>
      </c>
    </row>
    <row r="12808" spans="2:16" x14ac:dyDescent="0.25">
      <c r="B12808" t="s">
        <v>14152</v>
      </c>
      <c r="C12808" s="119" t="s">
        <v>60</v>
      </c>
      <c r="D12808" t="s">
        <v>11542</v>
      </c>
      <c r="E12808" t="s">
        <v>11530</v>
      </c>
      <c r="F12808" t="s">
        <v>11540</v>
      </c>
      <c r="G12808" t="s">
        <v>61</v>
      </c>
      <c r="H12808" t="s">
        <v>18</v>
      </c>
      <c r="I12808" t="s">
        <v>11541</v>
      </c>
      <c r="J12808">
        <v>2019</v>
      </c>
      <c r="K12808">
        <v>701.52</v>
      </c>
      <c r="L12808">
        <v>43</v>
      </c>
      <c r="M12808">
        <v>1</v>
      </c>
      <c r="N12808">
        <f t="shared" si="502"/>
        <v>0</v>
      </c>
      <c r="O12808">
        <f t="shared" si="503"/>
        <v>0</v>
      </c>
      <c r="P12808" t="s">
        <v>12694</v>
      </c>
    </row>
    <row r="12809" spans="2:16" x14ac:dyDescent="0.25">
      <c r="B12809" t="s">
        <v>14153</v>
      </c>
      <c r="C12809" s="119" t="s">
        <v>60</v>
      </c>
      <c r="D12809" t="s">
        <v>11552</v>
      </c>
      <c r="E12809" t="s">
        <v>11530</v>
      </c>
      <c r="F12809" t="s">
        <v>11540</v>
      </c>
      <c r="G12809" t="s">
        <v>61</v>
      </c>
      <c r="H12809" t="s">
        <v>18</v>
      </c>
      <c r="I12809" t="s">
        <v>11541</v>
      </c>
      <c r="J12809">
        <v>2019</v>
      </c>
      <c r="K12809">
        <v>702.08</v>
      </c>
      <c r="L12809">
        <v>43</v>
      </c>
      <c r="M12809">
        <v>1</v>
      </c>
      <c r="N12809">
        <f t="shared" si="502"/>
        <v>0</v>
      </c>
      <c r="O12809">
        <f t="shared" si="503"/>
        <v>0</v>
      </c>
      <c r="P12809" t="s">
        <v>12694</v>
      </c>
    </row>
    <row r="12810" spans="2:16" x14ac:dyDescent="0.25">
      <c r="B12810" t="s">
        <v>14154</v>
      </c>
      <c r="C12810" s="119" t="s">
        <v>60</v>
      </c>
      <c r="D12810" t="s">
        <v>11537</v>
      </c>
      <c r="E12810" t="s">
        <v>11530</v>
      </c>
      <c r="F12810" t="s">
        <v>11540</v>
      </c>
      <c r="G12810" t="s">
        <v>61</v>
      </c>
      <c r="H12810" t="s">
        <v>18</v>
      </c>
      <c r="I12810" t="s">
        <v>11541</v>
      </c>
      <c r="J12810">
        <v>2019</v>
      </c>
      <c r="K12810">
        <v>665.55</v>
      </c>
      <c r="L12810">
        <v>28</v>
      </c>
      <c r="M12810">
        <v>1</v>
      </c>
      <c r="N12810">
        <f t="shared" si="502"/>
        <v>0</v>
      </c>
      <c r="O12810">
        <f t="shared" si="503"/>
        <v>0</v>
      </c>
      <c r="P12810" t="s">
        <v>12694</v>
      </c>
    </row>
    <row r="12811" spans="2:16" x14ac:dyDescent="0.25">
      <c r="B12811" t="s">
        <v>14155</v>
      </c>
      <c r="C12811" s="119" t="s">
        <v>60</v>
      </c>
      <c r="D12811" t="s">
        <v>11537</v>
      </c>
      <c r="E12811" t="s">
        <v>11530</v>
      </c>
      <c r="F12811" t="s">
        <v>11540</v>
      </c>
      <c r="G12811" t="s">
        <v>61</v>
      </c>
      <c r="H12811" t="s">
        <v>18</v>
      </c>
      <c r="I12811" t="s">
        <v>11541</v>
      </c>
      <c r="J12811">
        <v>2019</v>
      </c>
      <c r="K12811">
        <v>664.24</v>
      </c>
      <c r="L12811">
        <v>21</v>
      </c>
      <c r="M12811">
        <v>1</v>
      </c>
      <c r="N12811">
        <f t="shared" si="502"/>
        <v>0</v>
      </c>
      <c r="O12811">
        <f t="shared" si="503"/>
        <v>0</v>
      </c>
      <c r="P12811" t="s">
        <v>12694</v>
      </c>
    </row>
    <row r="12812" spans="2:16" x14ac:dyDescent="0.25">
      <c r="B12812" t="s">
        <v>14156</v>
      </c>
      <c r="C12812" s="119" t="s">
        <v>60</v>
      </c>
      <c r="D12812" t="s">
        <v>11550</v>
      </c>
      <c r="E12812" t="s">
        <v>11530</v>
      </c>
      <c r="F12812" t="s">
        <v>11540</v>
      </c>
      <c r="G12812" t="s">
        <v>61</v>
      </c>
      <c r="H12812" t="s">
        <v>18</v>
      </c>
      <c r="I12812" t="s">
        <v>11541</v>
      </c>
      <c r="J12812">
        <v>2019</v>
      </c>
      <c r="K12812">
        <v>666.52</v>
      </c>
      <c r="L12812">
        <v>33</v>
      </c>
      <c r="M12812">
        <v>1</v>
      </c>
      <c r="N12812">
        <f t="shared" si="502"/>
        <v>0</v>
      </c>
      <c r="O12812">
        <f t="shared" si="503"/>
        <v>0</v>
      </c>
      <c r="P12812" t="s">
        <v>12694</v>
      </c>
    </row>
    <row r="12813" spans="2:16" x14ac:dyDescent="0.25">
      <c r="B12813" t="s">
        <v>14157</v>
      </c>
      <c r="C12813" s="119" t="s">
        <v>60</v>
      </c>
      <c r="D12813" t="s">
        <v>11550</v>
      </c>
      <c r="E12813" t="s">
        <v>11530</v>
      </c>
      <c r="F12813" t="s">
        <v>11540</v>
      </c>
      <c r="G12813" t="s">
        <v>61</v>
      </c>
      <c r="H12813" t="s">
        <v>18</v>
      </c>
      <c r="I12813" t="s">
        <v>11541</v>
      </c>
      <c r="J12813">
        <v>2019</v>
      </c>
      <c r="K12813">
        <v>665.75</v>
      </c>
      <c r="L12813">
        <v>29</v>
      </c>
      <c r="M12813">
        <v>1</v>
      </c>
      <c r="N12813">
        <f t="shared" si="502"/>
        <v>0</v>
      </c>
      <c r="O12813">
        <f t="shared" si="503"/>
        <v>0</v>
      </c>
      <c r="P12813" t="s">
        <v>12694</v>
      </c>
    </row>
    <row r="12814" spans="2:16" x14ac:dyDescent="0.25">
      <c r="B12814" t="s">
        <v>14158</v>
      </c>
      <c r="C12814" s="119" t="s">
        <v>60</v>
      </c>
      <c r="D12814" t="s">
        <v>11539</v>
      </c>
      <c r="E12814" t="s">
        <v>11530</v>
      </c>
      <c r="F12814" t="s">
        <v>11540</v>
      </c>
      <c r="G12814" t="s">
        <v>61</v>
      </c>
      <c r="H12814" t="s">
        <v>18</v>
      </c>
      <c r="I12814" t="s">
        <v>11541</v>
      </c>
      <c r="J12814">
        <v>2019</v>
      </c>
      <c r="K12814">
        <v>665.94</v>
      </c>
      <c r="L12814">
        <v>30</v>
      </c>
      <c r="M12814">
        <v>1</v>
      </c>
      <c r="N12814">
        <f t="shared" si="502"/>
        <v>0</v>
      </c>
      <c r="O12814">
        <f t="shared" si="503"/>
        <v>0</v>
      </c>
      <c r="P12814" t="s">
        <v>12694</v>
      </c>
    </row>
    <row r="12815" spans="2:16" x14ac:dyDescent="0.25">
      <c r="B12815" t="s">
        <v>14159</v>
      </c>
      <c r="C12815" s="119" t="s">
        <v>60</v>
      </c>
      <c r="D12815" t="s">
        <v>11539</v>
      </c>
      <c r="E12815" t="s">
        <v>11530</v>
      </c>
      <c r="F12815" t="s">
        <v>11540</v>
      </c>
      <c r="G12815" t="s">
        <v>61</v>
      </c>
      <c r="H12815" t="s">
        <v>18</v>
      </c>
      <c r="I12815" t="s">
        <v>11541</v>
      </c>
      <c r="J12815">
        <v>2019</v>
      </c>
      <c r="K12815">
        <v>5.49</v>
      </c>
      <c r="L12815">
        <v>29</v>
      </c>
      <c r="M12815">
        <v>1</v>
      </c>
      <c r="N12815">
        <f t="shared" si="502"/>
        <v>1</v>
      </c>
      <c r="O12815">
        <f t="shared" si="503"/>
        <v>0</v>
      </c>
      <c r="P12815" t="s">
        <v>12694</v>
      </c>
    </row>
    <row r="12816" spans="2:16" x14ac:dyDescent="0.25">
      <c r="B12816" t="s">
        <v>14160</v>
      </c>
      <c r="C12816" s="119" t="s">
        <v>60</v>
      </c>
      <c r="D12816" t="s">
        <v>11539</v>
      </c>
      <c r="E12816" t="s">
        <v>11530</v>
      </c>
      <c r="F12816" t="s">
        <v>11540</v>
      </c>
      <c r="G12816" t="s">
        <v>61</v>
      </c>
      <c r="H12816" t="s">
        <v>18</v>
      </c>
      <c r="I12816" t="s">
        <v>11541</v>
      </c>
      <c r="J12816">
        <v>2019</v>
      </c>
      <c r="K12816">
        <v>665.94</v>
      </c>
      <c r="L12816">
        <v>30</v>
      </c>
      <c r="M12816">
        <v>1</v>
      </c>
      <c r="N12816">
        <f t="shared" si="502"/>
        <v>0</v>
      </c>
      <c r="O12816">
        <f t="shared" si="503"/>
        <v>0</v>
      </c>
      <c r="P12816" t="s">
        <v>12694</v>
      </c>
    </row>
    <row r="12817" spans="2:16" x14ac:dyDescent="0.25">
      <c r="B12817" t="s">
        <v>14161</v>
      </c>
      <c r="C12817" s="119" t="s">
        <v>60</v>
      </c>
      <c r="D12817" t="s">
        <v>11539</v>
      </c>
      <c r="E12817" t="s">
        <v>11530</v>
      </c>
      <c r="F12817" t="s">
        <v>11540</v>
      </c>
      <c r="G12817" t="s">
        <v>61</v>
      </c>
      <c r="H12817" t="s">
        <v>18</v>
      </c>
      <c r="I12817" t="s">
        <v>11541</v>
      </c>
      <c r="J12817">
        <v>2019</v>
      </c>
      <c r="K12817">
        <v>666.13</v>
      </c>
      <c r="L12817">
        <v>31</v>
      </c>
      <c r="M12817">
        <v>1</v>
      </c>
      <c r="N12817">
        <f t="shared" si="502"/>
        <v>0</v>
      </c>
      <c r="O12817">
        <f t="shared" si="503"/>
        <v>0</v>
      </c>
      <c r="P12817" t="s">
        <v>12694</v>
      </c>
    </row>
    <row r="12818" spans="2:16" x14ac:dyDescent="0.25">
      <c r="B12818" t="s">
        <v>14162</v>
      </c>
      <c r="C12818" s="119" t="s">
        <v>60</v>
      </c>
      <c r="D12818" t="s">
        <v>11539</v>
      </c>
      <c r="E12818" t="s">
        <v>11530</v>
      </c>
      <c r="F12818" t="s">
        <v>11540</v>
      </c>
      <c r="G12818" t="s">
        <v>61</v>
      </c>
      <c r="H12818" t="s">
        <v>18</v>
      </c>
      <c r="I12818" t="s">
        <v>11541</v>
      </c>
      <c r="J12818">
        <v>2019</v>
      </c>
      <c r="K12818">
        <v>665.56</v>
      </c>
      <c r="L12818">
        <v>28</v>
      </c>
      <c r="M12818">
        <v>1</v>
      </c>
      <c r="N12818">
        <f t="shared" ref="N12818:N12881" si="504">IF(K12818&lt;100,1,0)</f>
        <v>0</v>
      </c>
      <c r="O12818">
        <f t="shared" ref="O12818:O12881" si="505">IF(OR(L12818="",L12818&lt;=0),1,0)</f>
        <v>0</v>
      </c>
      <c r="P12818" t="s">
        <v>12694</v>
      </c>
    </row>
    <row r="12819" spans="2:16" x14ac:dyDescent="0.25">
      <c r="B12819" t="s">
        <v>14163</v>
      </c>
      <c r="C12819" s="119" t="s">
        <v>60</v>
      </c>
      <c r="D12819" t="s">
        <v>11537</v>
      </c>
      <c r="E12819" t="s">
        <v>11530</v>
      </c>
      <c r="F12819" t="s">
        <v>11540</v>
      </c>
      <c r="G12819" t="s">
        <v>61</v>
      </c>
      <c r="H12819" t="s">
        <v>18</v>
      </c>
      <c r="I12819" t="s">
        <v>11541</v>
      </c>
      <c r="J12819">
        <v>2019</v>
      </c>
      <c r="K12819">
        <v>699.45</v>
      </c>
      <c r="L12819">
        <v>32</v>
      </c>
      <c r="M12819">
        <v>1</v>
      </c>
      <c r="N12819">
        <f t="shared" si="504"/>
        <v>0</v>
      </c>
      <c r="O12819">
        <f t="shared" si="505"/>
        <v>0</v>
      </c>
      <c r="P12819" t="s">
        <v>12694</v>
      </c>
    </row>
    <row r="12820" spans="2:16" x14ac:dyDescent="0.25">
      <c r="B12820" t="s">
        <v>14164</v>
      </c>
      <c r="C12820" s="119" t="s">
        <v>60</v>
      </c>
      <c r="D12820" t="s">
        <v>11537</v>
      </c>
      <c r="E12820" t="s">
        <v>11530</v>
      </c>
      <c r="F12820" t="s">
        <v>11540</v>
      </c>
      <c r="G12820" t="s">
        <v>61</v>
      </c>
      <c r="H12820" t="s">
        <v>18</v>
      </c>
      <c r="I12820" t="s">
        <v>11541</v>
      </c>
      <c r="J12820">
        <v>2019</v>
      </c>
      <c r="K12820">
        <v>705.14</v>
      </c>
      <c r="L12820">
        <v>62</v>
      </c>
      <c r="M12820">
        <v>1</v>
      </c>
      <c r="N12820">
        <f t="shared" si="504"/>
        <v>0</v>
      </c>
      <c r="O12820">
        <f t="shared" si="505"/>
        <v>0</v>
      </c>
      <c r="P12820" t="s">
        <v>12694</v>
      </c>
    </row>
    <row r="12821" spans="2:16" x14ac:dyDescent="0.25">
      <c r="B12821" t="s">
        <v>14165</v>
      </c>
      <c r="C12821" s="119" t="s">
        <v>60</v>
      </c>
      <c r="D12821" t="s">
        <v>11537</v>
      </c>
      <c r="E12821" t="s">
        <v>11530</v>
      </c>
      <c r="F12821" t="s">
        <v>11540</v>
      </c>
      <c r="G12821" t="s">
        <v>61</v>
      </c>
      <c r="H12821" t="s">
        <v>18</v>
      </c>
      <c r="I12821" t="s">
        <v>11541</v>
      </c>
      <c r="J12821">
        <v>2019</v>
      </c>
      <c r="K12821">
        <v>693.07</v>
      </c>
      <c r="L12821">
        <v>22</v>
      </c>
      <c r="M12821">
        <v>1</v>
      </c>
      <c r="N12821">
        <f t="shared" si="504"/>
        <v>0</v>
      </c>
      <c r="O12821">
        <f t="shared" si="505"/>
        <v>0</v>
      </c>
      <c r="P12821" t="s">
        <v>12694</v>
      </c>
    </row>
    <row r="12822" spans="2:16" x14ac:dyDescent="0.25">
      <c r="B12822" t="s">
        <v>14166</v>
      </c>
      <c r="C12822" s="119" t="s">
        <v>60</v>
      </c>
      <c r="D12822" t="s">
        <v>11537</v>
      </c>
      <c r="E12822" t="s">
        <v>11530</v>
      </c>
      <c r="F12822" t="s">
        <v>11540</v>
      </c>
      <c r="G12822" t="s">
        <v>61</v>
      </c>
      <c r="H12822" t="s">
        <v>18</v>
      </c>
      <c r="I12822" t="s">
        <v>11541</v>
      </c>
      <c r="J12822">
        <v>2019</v>
      </c>
      <c r="K12822">
        <v>693.82</v>
      </c>
      <c r="L12822">
        <v>26</v>
      </c>
      <c r="M12822">
        <v>1</v>
      </c>
      <c r="N12822">
        <f t="shared" si="504"/>
        <v>0</v>
      </c>
      <c r="O12822">
        <f t="shared" si="505"/>
        <v>0</v>
      </c>
      <c r="P12822" t="s">
        <v>12694</v>
      </c>
    </row>
    <row r="12823" spans="2:16" x14ac:dyDescent="0.25">
      <c r="B12823" t="s">
        <v>14167</v>
      </c>
      <c r="C12823" s="119" t="s">
        <v>60</v>
      </c>
      <c r="D12823" t="s">
        <v>11537</v>
      </c>
      <c r="E12823" t="s">
        <v>11530</v>
      </c>
      <c r="F12823" t="s">
        <v>11540</v>
      </c>
      <c r="G12823" t="s">
        <v>61</v>
      </c>
      <c r="H12823" t="s">
        <v>18</v>
      </c>
      <c r="I12823" t="s">
        <v>11541</v>
      </c>
      <c r="J12823">
        <v>2019</v>
      </c>
      <c r="K12823">
        <v>664.81</v>
      </c>
      <c r="L12823">
        <v>24</v>
      </c>
      <c r="M12823">
        <v>1</v>
      </c>
      <c r="N12823">
        <f t="shared" si="504"/>
        <v>0</v>
      </c>
      <c r="O12823">
        <f t="shared" si="505"/>
        <v>0</v>
      </c>
      <c r="P12823" t="s">
        <v>12694</v>
      </c>
    </row>
    <row r="12824" spans="2:16" x14ac:dyDescent="0.25">
      <c r="B12824" t="s">
        <v>14168</v>
      </c>
      <c r="C12824" s="119" t="s">
        <v>60</v>
      </c>
      <c r="D12824" t="s">
        <v>11537</v>
      </c>
      <c r="E12824" t="s">
        <v>11530</v>
      </c>
      <c r="F12824" t="s">
        <v>11540</v>
      </c>
      <c r="G12824" t="s">
        <v>61</v>
      </c>
      <c r="H12824" t="s">
        <v>18</v>
      </c>
      <c r="I12824" t="s">
        <v>11541</v>
      </c>
      <c r="J12824">
        <v>2019</v>
      </c>
      <c r="K12824">
        <v>630.37</v>
      </c>
      <c r="L12824">
        <v>35</v>
      </c>
      <c r="M12824">
        <v>1</v>
      </c>
      <c r="N12824">
        <f t="shared" si="504"/>
        <v>0</v>
      </c>
      <c r="O12824">
        <f t="shared" si="505"/>
        <v>0</v>
      </c>
      <c r="P12824" t="s">
        <v>12694</v>
      </c>
    </row>
    <row r="12825" spans="2:16" x14ac:dyDescent="0.25">
      <c r="B12825" t="s">
        <v>14169</v>
      </c>
      <c r="C12825" s="119" t="s">
        <v>60</v>
      </c>
      <c r="D12825" t="s">
        <v>11537</v>
      </c>
      <c r="E12825" t="s">
        <v>11530</v>
      </c>
      <c r="F12825" t="s">
        <v>11540</v>
      </c>
      <c r="G12825" t="s">
        <v>61</v>
      </c>
      <c r="H12825" t="s">
        <v>18</v>
      </c>
      <c r="I12825" t="s">
        <v>11541</v>
      </c>
      <c r="J12825">
        <v>2019</v>
      </c>
      <c r="K12825">
        <v>664.24</v>
      </c>
      <c r="L12825">
        <v>21</v>
      </c>
      <c r="M12825">
        <v>1</v>
      </c>
      <c r="N12825">
        <f t="shared" si="504"/>
        <v>0</v>
      </c>
      <c r="O12825">
        <f t="shared" si="505"/>
        <v>0</v>
      </c>
      <c r="P12825" t="s">
        <v>12694</v>
      </c>
    </row>
    <row r="12826" spans="2:16" x14ac:dyDescent="0.25">
      <c r="B12826" t="s">
        <v>14170</v>
      </c>
      <c r="C12826" s="119" t="s">
        <v>60</v>
      </c>
      <c r="D12826" t="s">
        <v>11537</v>
      </c>
      <c r="E12826" t="s">
        <v>11530</v>
      </c>
      <c r="F12826" t="s">
        <v>11540</v>
      </c>
      <c r="G12826" t="s">
        <v>61</v>
      </c>
      <c r="H12826" t="s">
        <v>18</v>
      </c>
      <c r="I12826" t="s">
        <v>11541</v>
      </c>
      <c r="J12826">
        <v>2019</v>
      </c>
      <c r="K12826">
        <v>664.81</v>
      </c>
      <c r="L12826">
        <v>24</v>
      </c>
      <c r="M12826">
        <v>1</v>
      </c>
      <c r="N12826">
        <f t="shared" si="504"/>
        <v>0</v>
      </c>
      <c r="O12826">
        <f t="shared" si="505"/>
        <v>0</v>
      </c>
      <c r="P12826" t="s">
        <v>12694</v>
      </c>
    </row>
    <row r="12827" spans="2:16" x14ac:dyDescent="0.25">
      <c r="B12827" t="s">
        <v>14171</v>
      </c>
      <c r="C12827" s="119" t="s">
        <v>60</v>
      </c>
      <c r="D12827" t="s">
        <v>11550</v>
      </c>
      <c r="E12827" t="s">
        <v>11530</v>
      </c>
      <c r="F12827" t="s">
        <v>11540</v>
      </c>
      <c r="G12827" t="s">
        <v>61</v>
      </c>
      <c r="H12827" t="s">
        <v>18</v>
      </c>
      <c r="I12827" t="s">
        <v>11541</v>
      </c>
      <c r="J12827">
        <v>2019</v>
      </c>
      <c r="K12827">
        <v>665.75</v>
      </c>
      <c r="L12827">
        <v>29</v>
      </c>
      <c r="M12827">
        <v>1</v>
      </c>
      <c r="N12827">
        <f t="shared" si="504"/>
        <v>0</v>
      </c>
      <c r="O12827">
        <f t="shared" si="505"/>
        <v>0</v>
      </c>
      <c r="P12827" t="s">
        <v>12694</v>
      </c>
    </row>
    <row r="12828" spans="2:16" x14ac:dyDescent="0.25">
      <c r="B12828" t="s">
        <v>14172</v>
      </c>
      <c r="C12828" s="119" t="s">
        <v>60</v>
      </c>
      <c r="D12828" t="s">
        <v>11539</v>
      </c>
      <c r="E12828" t="s">
        <v>11530</v>
      </c>
      <c r="F12828" t="s">
        <v>11540</v>
      </c>
      <c r="G12828" t="s">
        <v>61</v>
      </c>
      <c r="H12828" t="s">
        <v>18</v>
      </c>
      <c r="I12828" t="s">
        <v>11541</v>
      </c>
      <c r="J12828">
        <v>2019</v>
      </c>
      <c r="K12828">
        <v>699.06</v>
      </c>
      <c r="L12828">
        <v>30</v>
      </c>
      <c r="M12828">
        <v>1</v>
      </c>
      <c r="N12828">
        <f t="shared" si="504"/>
        <v>0</v>
      </c>
      <c r="O12828">
        <f t="shared" si="505"/>
        <v>0</v>
      </c>
      <c r="P12828" t="s">
        <v>12694</v>
      </c>
    </row>
    <row r="12829" spans="2:16" x14ac:dyDescent="0.25">
      <c r="B12829" t="s">
        <v>14173</v>
      </c>
      <c r="C12829" s="119" t="s">
        <v>60</v>
      </c>
      <c r="D12829" t="s">
        <v>11550</v>
      </c>
      <c r="E12829" t="s">
        <v>11530</v>
      </c>
      <c r="F12829" t="s">
        <v>11540</v>
      </c>
      <c r="G12829" t="s">
        <v>61</v>
      </c>
      <c r="H12829" t="s">
        <v>18</v>
      </c>
      <c r="I12829" t="s">
        <v>11541</v>
      </c>
      <c r="J12829">
        <v>2019</v>
      </c>
      <c r="K12829">
        <v>665.18</v>
      </c>
      <c r="L12829">
        <v>26</v>
      </c>
      <c r="M12829">
        <v>1</v>
      </c>
      <c r="N12829">
        <f t="shared" si="504"/>
        <v>0</v>
      </c>
      <c r="O12829">
        <f t="shared" si="505"/>
        <v>0</v>
      </c>
      <c r="P12829" t="s">
        <v>12694</v>
      </c>
    </row>
    <row r="12830" spans="2:16" x14ac:dyDescent="0.25">
      <c r="B12830" t="s">
        <v>14174</v>
      </c>
      <c r="C12830" s="119" t="s">
        <v>60</v>
      </c>
      <c r="D12830" t="s">
        <v>11550</v>
      </c>
      <c r="E12830" t="s">
        <v>11530</v>
      </c>
      <c r="F12830" t="s">
        <v>11540</v>
      </c>
      <c r="G12830" t="s">
        <v>61</v>
      </c>
      <c r="H12830" t="s">
        <v>18</v>
      </c>
      <c r="I12830" t="s">
        <v>11541</v>
      </c>
      <c r="J12830">
        <v>2019</v>
      </c>
      <c r="K12830">
        <v>665.75</v>
      </c>
      <c r="L12830">
        <v>29</v>
      </c>
      <c r="M12830">
        <v>1</v>
      </c>
      <c r="N12830">
        <f t="shared" si="504"/>
        <v>0</v>
      </c>
      <c r="O12830">
        <f t="shared" si="505"/>
        <v>0</v>
      </c>
      <c r="P12830" t="s">
        <v>12694</v>
      </c>
    </row>
    <row r="12831" spans="2:16" x14ac:dyDescent="0.25">
      <c r="B12831" t="s">
        <v>14175</v>
      </c>
      <c r="C12831" s="119" t="s">
        <v>60</v>
      </c>
      <c r="D12831" t="s">
        <v>11550</v>
      </c>
      <c r="E12831" t="s">
        <v>11530</v>
      </c>
      <c r="F12831" t="s">
        <v>11540</v>
      </c>
      <c r="G12831" t="s">
        <v>61</v>
      </c>
      <c r="H12831" t="s">
        <v>18</v>
      </c>
      <c r="I12831" t="s">
        <v>11541</v>
      </c>
      <c r="J12831">
        <v>2019</v>
      </c>
      <c r="K12831">
        <v>665.18</v>
      </c>
      <c r="L12831">
        <v>26</v>
      </c>
      <c r="M12831">
        <v>1</v>
      </c>
      <c r="N12831">
        <f t="shared" si="504"/>
        <v>0</v>
      </c>
      <c r="O12831">
        <f t="shared" si="505"/>
        <v>0</v>
      </c>
      <c r="P12831" t="s">
        <v>12694</v>
      </c>
    </row>
    <row r="12832" spans="2:16" x14ac:dyDescent="0.25">
      <c r="B12832" t="s">
        <v>14176</v>
      </c>
      <c r="C12832" s="119" t="s">
        <v>60</v>
      </c>
      <c r="D12832" t="s">
        <v>11550</v>
      </c>
      <c r="E12832" t="s">
        <v>11530</v>
      </c>
      <c r="F12832" t="s">
        <v>11540</v>
      </c>
      <c r="G12832" t="s">
        <v>61</v>
      </c>
      <c r="H12832" t="s">
        <v>18</v>
      </c>
      <c r="I12832" t="s">
        <v>11541</v>
      </c>
      <c r="J12832">
        <v>2019</v>
      </c>
      <c r="K12832">
        <v>665.56</v>
      </c>
      <c r="L12832">
        <v>28</v>
      </c>
      <c r="M12832">
        <v>1</v>
      </c>
      <c r="N12832">
        <f t="shared" si="504"/>
        <v>0</v>
      </c>
      <c r="O12832">
        <f t="shared" si="505"/>
        <v>0</v>
      </c>
      <c r="P12832" t="s">
        <v>12694</v>
      </c>
    </row>
    <row r="12833" spans="2:16" x14ac:dyDescent="0.25">
      <c r="B12833" t="s">
        <v>14177</v>
      </c>
      <c r="C12833" s="119" t="s">
        <v>60</v>
      </c>
      <c r="D12833" t="s">
        <v>11550</v>
      </c>
      <c r="E12833" t="s">
        <v>11530</v>
      </c>
      <c r="F12833" t="s">
        <v>11540</v>
      </c>
      <c r="G12833" t="s">
        <v>61</v>
      </c>
      <c r="H12833" t="s">
        <v>18</v>
      </c>
      <c r="I12833" t="s">
        <v>11541</v>
      </c>
      <c r="J12833">
        <v>2019</v>
      </c>
      <c r="K12833">
        <v>666.9</v>
      </c>
      <c r="L12833">
        <v>35</v>
      </c>
      <c r="M12833">
        <v>1</v>
      </c>
      <c r="N12833">
        <f t="shared" si="504"/>
        <v>0</v>
      </c>
      <c r="O12833">
        <f t="shared" si="505"/>
        <v>0</v>
      </c>
      <c r="P12833" t="s">
        <v>12694</v>
      </c>
    </row>
    <row r="12834" spans="2:16" x14ac:dyDescent="0.25">
      <c r="B12834" t="s">
        <v>14178</v>
      </c>
      <c r="C12834" s="119" t="s">
        <v>60</v>
      </c>
      <c r="D12834" t="s">
        <v>11539</v>
      </c>
      <c r="E12834" t="s">
        <v>11530</v>
      </c>
      <c r="F12834" t="s">
        <v>11540</v>
      </c>
      <c r="G12834" t="s">
        <v>61</v>
      </c>
      <c r="H12834" t="s">
        <v>18</v>
      </c>
      <c r="I12834" t="s">
        <v>11541</v>
      </c>
      <c r="J12834">
        <v>2019</v>
      </c>
      <c r="K12834">
        <v>666.33</v>
      </c>
      <c r="L12834">
        <v>32</v>
      </c>
      <c r="M12834">
        <v>1</v>
      </c>
      <c r="N12834">
        <f t="shared" si="504"/>
        <v>0</v>
      </c>
      <c r="O12834">
        <f t="shared" si="505"/>
        <v>0</v>
      </c>
      <c r="P12834" t="s">
        <v>12694</v>
      </c>
    </row>
    <row r="12835" spans="2:16" x14ac:dyDescent="0.25">
      <c r="B12835" t="s">
        <v>14179</v>
      </c>
      <c r="C12835" s="119" t="s">
        <v>60</v>
      </c>
      <c r="D12835" t="s">
        <v>11539</v>
      </c>
      <c r="E12835" t="s">
        <v>11530</v>
      </c>
      <c r="F12835" t="s">
        <v>11540</v>
      </c>
      <c r="G12835" t="s">
        <v>61</v>
      </c>
      <c r="H12835" t="s">
        <v>18</v>
      </c>
      <c r="I12835" t="s">
        <v>11541</v>
      </c>
      <c r="J12835">
        <v>2019</v>
      </c>
      <c r="K12835">
        <v>666.33</v>
      </c>
      <c r="L12835">
        <v>32</v>
      </c>
      <c r="M12835">
        <v>1</v>
      </c>
      <c r="N12835">
        <f t="shared" si="504"/>
        <v>0</v>
      </c>
      <c r="O12835">
        <f t="shared" si="505"/>
        <v>0</v>
      </c>
      <c r="P12835" t="s">
        <v>12694</v>
      </c>
    </row>
    <row r="12836" spans="2:16" x14ac:dyDescent="0.25">
      <c r="B12836" t="s">
        <v>14180</v>
      </c>
      <c r="C12836" s="119" t="s">
        <v>60</v>
      </c>
      <c r="D12836" t="s">
        <v>11537</v>
      </c>
      <c r="E12836" t="s">
        <v>11530</v>
      </c>
      <c r="F12836" t="s">
        <v>11540</v>
      </c>
      <c r="G12836" t="s">
        <v>61</v>
      </c>
      <c r="H12836" t="s">
        <v>18</v>
      </c>
      <c r="I12836" t="s">
        <v>11541</v>
      </c>
      <c r="J12836">
        <v>2019</v>
      </c>
      <c r="K12836">
        <v>699.45</v>
      </c>
      <c r="L12836">
        <v>32</v>
      </c>
      <c r="M12836">
        <v>1</v>
      </c>
      <c r="N12836">
        <f t="shared" si="504"/>
        <v>0</v>
      </c>
      <c r="O12836">
        <f t="shared" si="505"/>
        <v>0</v>
      </c>
      <c r="P12836" t="s">
        <v>12694</v>
      </c>
    </row>
    <row r="12837" spans="2:16" x14ac:dyDescent="0.25">
      <c r="B12837" t="s">
        <v>14181</v>
      </c>
      <c r="C12837" s="119" t="s">
        <v>60</v>
      </c>
      <c r="D12837" t="s">
        <v>11537</v>
      </c>
      <c r="E12837" t="s">
        <v>11530</v>
      </c>
      <c r="F12837" t="s">
        <v>11540</v>
      </c>
      <c r="G12837" t="s">
        <v>61</v>
      </c>
      <c r="H12837" t="s">
        <v>18</v>
      </c>
      <c r="I12837" t="s">
        <v>11541</v>
      </c>
      <c r="J12837">
        <v>2019</v>
      </c>
      <c r="K12837">
        <v>660.36</v>
      </c>
      <c r="L12837">
        <v>23</v>
      </c>
      <c r="M12837">
        <v>1</v>
      </c>
      <c r="N12837">
        <f t="shared" si="504"/>
        <v>0</v>
      </c>
      <c r="O12837">
        <f t="shared" si="505"/>
        <v>0</v>
      </c>
      <c r="P12837" t="s">
        <v>12694</v>
      </c>
    </row>
    <row r="12838" spans="2:16" x14ac:dyDescent="0.25">
      <c r="B12838" t="s">
        <v>14182</v>
      </c>
      <c r="C12838" s="119" t="s">
        <v>60</v>
      </c>
      <c r="D12838" t="s">
        <v>11537</v>
      </c>
      <c r="E12838" t="s">
        <v>11530</v>
      </c>
      <c r="F12838" t="s">
        <v>11540</v>
      </c>
      <c r="G12838" t="s">
        <v>61</v>
      </c>
      <c r="H12838" t="s">
        <v>18</v>
      </c>
      <c r="I12838" t="s">
        <v>11541</v>
      </c>
      <c r="J12838">
        <v>2019</v>
      </c>
      <c r="K12838">
        <v>660.36</v>
      </c>
      <c r="L12838">
        <v>23</v>
      </c>
      <c r="M12838">
        <v>1</v>
      </c>
      <c r="N12838">
        <f t="shared" si="504"/>
        <v>0</v>
      </c>
      <c r="O12838">
        <f t="shared" si="505"/>
        <v>0</v>
      </c>
      <c r="P12838" t="s">
        <v>12694</v>
      </c>
    </row>
    <row r="12839" spans="2:16" x14ac:dyDescent="0.25">
      <c r="B12839" t="s">
        <v>14183</v>
      </c>
      <c r="C12839" s="119" t="s">
        <v>60</v>
      </c>
      <c r="D12839" t="s">
        <v>11537</v>
      </c>
      <c r="E12839" t="s">
        <v>11530</v>
      </c>
      <c r="F12839" t="s">
        <v>11540</v>
      </c>
      <c r="G12839" t="s">
        <v>61</v>
      </c>
      <c r="H12839" t="s">
        <v>18</v>
      </c>
      <c r="I12839" t="s">
        <v>11541</v>
      </c>
      <c r="J12839">
        <v>2019</v>
      </c>
      <c r="K12839">
        <v>697.55</v>
      </c>
      <c r="L12839">
        <v>22</v>
      </c>
      <c r="M12839">
        <v>1</v>
      </c>
      <c r="N12839">
        <f t="shared" si="504"/>
        <v>0</v>
      </c>
      <c r="O12839">
        <f t="shared" si="505"/>
        <v>0</v>
      </c>
      <c r="P12839" t="s">
        <v>12694</v>
      </c>
    </row>
    <row r="12840" spans="2:16" x14ac:dyDescent="0.25">
      <c r="B12840" t="s">
        <v>14184</v>
      </c>
      <c r="C12840" s="119" t="s">
        <v>60</v>
      </c>
      <c r="D12840" t="s">
        <v>11537</v>
      </c>
      <c r="E12840" t="s">
        <v>11530</v>
      </c>
      <c r="F12840" t="s">
        <v>11540</v>
      </c>
      <c r="G12840" t="s">
        <v>61</v>
      </c>
      <c r="H12840" t="s">
        <v>18</v>
      </c>
      <c r="I12840" t="s">
        <v>11541</v>
      </c>
      <c r="J12840">
        <v>2019</v>
      </c>
      <c r="K12840">
        <v>660.36</v>
      </c>
      <c r="L12840">
        <v>23</v>
      </c>
      <c r="M12840">
        <v>1</v>
      </c>
      <c r="N12840">
        <f t="shared" si="504"/>
        <v>0</v>
      </c>
      <c r="O12840">
        <f t="shared" si="505"/>
        <v>0</v>
      </c>
      <c r="P12840" t="s">
        <v>12694</v>
      </c>
    </row>
    <row r="12841" spans="2:16" x14ac:dyDescent="0.25">
      <c r="B12841" t="s">
        <v>14185</v>
      </c>
      <c r="C12841" s="119" t="s">
        <v>60</v>
      </c>
      <c r="D12841" t="s">
        <v>11537</v>
      </c>
      <c r="E12841" t="s">
        <v>11530</v>
      </c>
      <c r="F12841" t="s">
        <v>11540</v>
      </c>
      <c r="G12841" t="s">
        <v>61</v>
      </c>
      <c r="H12841" t="s">
        <v>18</v>
      </c>
      <c r="I12841" t="s">
        <v>11541</v>
      </c>
      <c r="J12841">
        <v>2019</v>
      </c>
      <c r="K12841">
        <v>660.74</v>
      </c>
      <c r="L12841">
        <v>25</v>
      </c>
      <c r="M12841">
        <v>1</v>
      </c>
      <c r="N12841">
        <f t="shared" si="504"/>
        <v>0</v>
      </c>
      <c r="O12841">
        <f t="shared" si="505"/>
        <v>0</v>
      </c>
      <c r="P12841" t="s">
        <v>12694</v>
      </c>
    </row>
    <row r="12842" spans="2:16" x14ac:dyDescent="0.25">
      <c r="B12842" t="s">
        <v>14186</v>
      </c>
      <c r="C12842" s="119" t="s">
        <v>60</v>
      </c>
      <c r="D12842" t="s">
        <v>11537</v>
      </c>
      <c r="E12842" t="s">
        <v>11530</v>
      </c>
      <c r="F12842" t="s">
        <v>11540</v>
      </c>
      <c r="G12842" t="s">
        <v>61</v>
      </c>
      <c r="H12842" t="s">
        <v>18</v>
      </c>
      <c r="I12842" t="s">
        <v>11541</v>
      </c>
      <c r="J12842">
        <v>2019</v>
      </c>
      <c r="K12842">
        <v>697.36</v>
      </c>
      <c r="L12842">
        <v>21</v>
      </c>
      <c r="M12842">
        <v>1</v>
      </c>
      <c r="N12842">
        <f t="shared" si="504"/>
        <v>0</v>
      </c>
      <c r="O12842">
        <f t="shared" si="505"/>
        <v>0</v>
      </c>
      <c r="P12842" t="s">
        <v>12694</v>
      </c>
    </row>
    <row r="12843" spans="2:16" x14ac:dyDescent="0.25">
      <c r="B12843" t="s">
        <v>14187</v>
      </c>
      <c r="C12843" s="119" t="s">
        <v>60</v>
      </c>
      <c r="D12843" t="s">
        <v>11537</v>
      </c>
      <c r="E12843" t="s">
        <v>11530</v>
      </c>
      <c r="F12843" t="s">
        <v>11540</v>
      </c>
      <c r="G12843" t="s">
        <v>61</v>
      </c>
      <c r="H12843" t="s">
        <v>18</v>
      </c>
      <c r="I12843" t="s">
        <v>11541</v>
      </c>
      <c r="J12843">
        <v>2019</v>
      </c>
      <c r="K12843">
        <v>659.79</v>
      </c>
      <c r="L12843">
        <v>20</v>
      </c>
      <c r="M12843">
        <v>1</v>
      </c>
      <c r="N12843">
        <f t="shared" si="504"/>
        <v>0</v>
      </c>
      <c r="O12843">
        <f t="shared" si="505"/>
        <v>0</v>
      </c>
      <c r="P12843" t="s">
        <v>12694</v>
      </c>
    </row>
    <row r="12844" spans="2:16" x14ac:dyDescent="0.25">
      <c r="B12844" t="s">
        <v>14188</v>
      </c>
      <c r="C12844" s="119" t="s">
        <v>60</v>
      </c>
      <c r="D12844" t="s">
        <v>11537</v>
      </c>
      <c r="E12844" t="s">
        <v>11530</v>
      </c>
      <c r="F12844" t="s">
        <v>11540</v>
      </c>
      <c r="G12844" t="s">
        <v>61</v>
      </c>
      <c r="H12844" t="s">
        <v>18</v>
      </c>
      <c r="I12844" t="s">
        <v>11541</v>
      </c>
      <c r="J12844">
        <v>2019</v>
      </c>
      <c r="K12844">
        <v>658.85</v>
      </c>
      <c r="L12844">
        <v>15</v>
      </c>
      <c r="M12844">
        <v>1</v>
      </c>
      <c r="N12844">
        <f t="shared" si="504"/>
        <v>0</v>
      </c>
      <c r="O12844">
        <f t="shared" si="505"/>
        <v>0</v>
      </c>
      <c r="P12844" t="s">
        <v>12694</v>
      </c>
    </row>
    <row r="12845" spans="2:16" x14ac:dyDescent="0.25">
      <c r="B12845" t="s">
        <v>14189</v>
      </c>
      <c r="C12845" s="119" t="s">
        <v>60</v>
      </c>
      <c r="D12845" t="s">
        <v>11537</v>
      </c>
      <c r="E12845" t="s">
        <v>11530</v>
      </c>
      <c r="F12845" t="s">
        <v>11540</v>
      </c>
      <c r="G12845" t="s">
        <v>61</v>
      </c>
      <c r="H12845" t="s">
        <v>18</v>
      </c>
      <c r="I12845" t="s">
        <v>11541</v>
      </c>
      <c r="J12845">
        <v>2019</v>
      </c>
      <c r="K12845">
        <v>659.41</v>
      </c>
      <c r="L12845">
        <v>18</v>
      </c>
      <c r="M12845">
        <v>1</v>
      </c>
      <c r="N12845">
        <f t="shared" si="504"/>
        <v>0</v>
      </c>
      <c r="O12845">
        <f t="shared" si="505"/>
        <v>0</v>
      </c>
      <c r="P12845" t="s">
        <v>12694</v>
      </c>
    </row>
    <row r="12846" spans="2:16" x14ac:dyDescent="0.25">
      <c r="B12846" t="s">
        <v>14190</v>
      </c>
      <c r="C12846" s="119" t="s">
        <v>60</v>
      </c>
      <c r="D12846" t="s">
        <v>11537</v>
      </c>
      <c r="E12846" t="s">
        <v>11530</v>
      </c>
      <c r="F12846" t="s">
        <v>11540</v>
      </c>
      <c r="G12846" t="s">
        <v>61</v>
      </c>
      <c r="H12846" t="s">
        <v>18</v>
      </c>
      <c r="I12846" t="s">
        <v>11541</v>
      </c>
      <c r="J12846">
        <v>2019</v>
      </c>
      <c r="K12846">
        <v>659.79</v>
      </c>
      <c r="L12846">
        <v>20</v>
      </c>
      <c r="M12846">
        <v>1</v>
      </c>
      <c r="N12846">
        <f t="shared" si="504"/>
        <v>0</v>
      </c>
      <c r="O12846">
        <f t="shared" si="505"/>
        <v>0</v>
      </c>
      <c r="P12846" t="s">
        <v>12694</v>
      </c>
    </row>
    <row r="12847" spans="2:16" x14ac:dyDescent="0.25">
      <c r="B12847" t="s">
        <v>14191</v>
      </c>
      <c r="C12847" s="119" t="s">
        <v>60</v>
      </c>
      <c r="D12847" t="s">
        <v>11537</v>
      </c>
      <c r="E12847" t="s">
        <v>11530</v>
      </c>
      <c r="F12847" t="s">
        <v>11540</v>
      </c>
      <c r="G12847" t="s">
        <v>61</v>
      </c>
      <c r="H12847" t="s">
        <v>18</v>
      </c>
      <c r="I12847" t="s">
        <v>11541</v>
      </c>
      <c r="J12847">
        <v>2019</v>
      </c>
      <c r="K12847">
        <v>1982.22</v>
      </c>
      <c r="L12847">
        <v>40</v>
      </c>
      <c r="M12847">
        <v>1</v>
      </c>
      <c r="N12847">
        <f t="shared" si="504"/>
        <v>0</v>
      </c>
      <c r="O12847">
        <f t="shared" si="505"/>
        <v>0</v>
      </c>
      <c r="P12847" t="s">
        <v>12694</v>
      </c>
    </row>
    <row r="12848" spans="2:16" x14ac:dyDescent="0.25">
      <c r="B12848" t="s">
        <v>14192</v>
      </c>
      <c r="C12848" s="119" t="s">
        <v>60</v>
      </c>
      <c r="D12848" t="s">
        <v>11537</v>
      </c>
      <c r="E12848" t="s">
        <v>11530</v>
      </c>
      <c r="F12848" t="s">
        <v>11540</v>
      </c>
      <c r="G12848" t="s">
        <v>61</v>
      </c>
      <c r="H12848" t="s">
        <v>18</v>
      </c>
      <c r="I12848" t="s">
        <v>11541</v>
      </c>
      <c r="J12848">
        <v>2019</v>
      </c>
      <c r="K12848">
        <v>693.45</v>
      </c>
      <c r="L12848">
        <v>24</v>
      </c>
      <c r="M12848">
        <v>1</v>
      </c>
      <c r="N12848">
        <f t="shared" si="504"/>
        <v>0</v>
      </c>
      <c r="O12848">
        <f t="shared" si="505"/>
        <v>0</v>
      </c>
      <c r="P12848" t="s">
        <v>12694</v>
      </c>
    </row>
    <row r="12849" spans="2:16" x14ac:dyDescent="0.25">
      <c r="B12849" t="s">
        <v>14193</v>
      </c>
      <c r="C12849" s="119" t="s">
        <v>60</v>
      </c>
      <c r="D12849" t="s">
        <v>11537</v>
      </c>
      <c r="E12849" t="s">
        <v>11530</v>
      </c>
      <c r="F12849" t="s">
        <v>11540</v>
      </c>
      <c r="G12849" t="s">
        <v>61</v>
      </c>
      <c r="H12849" t="s">
        <v>18</v>
      </c>
      <c r="I12849" t="s">
        <v>11541</v>
      </c>
      <c r="J12849">
        <v>2019</v>
      </c>
      <c r="K12849">
        <v>664.62</v>
      </c>
      <c r="L12849">
        <v>23</v>
      </c>
      <c r="M12849">
        <v>1</v>
      </c>
      <c r="N12849">
        <f t="shared" si="504"/>
        <v>0</v>
      </c>
      <c r="O12849">
        <f t="shared" si="505"/>
        <v>0</v>
      </c>
      <c r="P12849" t="s">
        <v>12694</v>
      </c>
    </row>
    <row r="12850" spans="2:16" x14ac:dyDescent="0.25">
      <c r="B12850" t="s">
        <v>14194</v>
      </c>
      <c r="C12850" s="119" t="s">
        <v>60</v>
      </c>
      <c r="D12850" t="s">
        <v>11550</v>
      </c>
      <c r="E12850" t="s">
        <v>11530</v>
      </c>
      <c r="F12850" t="s">
        <v>11540</v>
      </c>
      <c r="G12850" t="s">
        <v>61</v>
      </c>
      <c r="H12850" t="s">
        <v>18</v>
      </c>
      <c r="I12850" t="s">
        <v>11541</v>
      </c>
      <c r="J12850">
        <v>2019</v>
      </c>
      <c r="K12850">
        <v>665.56</v>
      </c>
      <c r="L12850">
        <v>28</v>
      </c>
      <c r="M12850">
        <v>1</v>
      </c>
      <c r="N12850">
        <f t="shared" si="504"/>
        <v>0</v>
      </c>
      <c r="O12850">
        <f t="shared" si="505"/>
        <v>0</v>
      </c>
      <c r="P12850" t="s">
        <v>12694</v>
      </c>
    </row>
    <row r="12851" spans="2:16" x14ac:dyDescent="0.25">
      <c r="B12851" t="s">
        <v>14195</v>
      </c>
      <c r="C12851" s="119" t="s">
        <v>60</v>
      </c>
      <c r="D12851" t="s">
        <v>11550</v>
      </c>
      <c r="E12851" t="s">
        <v>11530</v>
      </c>
      <c r="F12851" t="s">
        <v>11540</v>
      </c>
      <c r="G12851" t="s">
        <v>61</v>
      </c>
      <c r="H12851" t="s">
        <v>18</v>
      </c>
      <c r="I12851" t="s">
        <v>11541</v>
      </c>
      <c r="J12851">
        <v>2019</v>
      </c>
      <c r="K12851">
        <v>665.56</v>
      </c>
      <c r="L12851">
        <v>28</v>
      </c>
      <c r="M12851">
        <v>1</v>
      </c>
      <c r="N12851">
        <f t="shared" si="504"/>
        <v>0</v>
      </c>
      <c r="O12851">
        <f t="shared" si="505"/>
        <v>0</v>
      </c>
      <c r="P12851" t="s">
        <v>12694</v>
      </c>
    </row>
    <row r="12852" spans="2:16" x14ac:dyDescent="0.25">
      <c r="B12852" t="s">
        <v>14196</v>
      </c>
      <c r="C12852" s="119" t="s">
        <v>60</v>
      </c>
      <c r="D12852" t="s">
        <v>11537</v>
      </c>
      <c r="E12852" t="s">
        <v>11530</v>
      </c>
      <c r="F12852" t="s">
        <v>11540</v>
      </c>
      <c r="G12852" t="s">
        <v>61</v>
      </c>
      <c r="H12852" t="s">
        <v>18</v>
      </c>
      <c r="I12852" t="s">
        <v>11541</v>
      </c>
      <c r="J12852">
        <v>2019</v>
      </c>
      <c r="K12852">
        <v>664.62</v>
      </c>
      <c r="L12852">
        <v>23</v>
      </c>
      <c r="M12852">
        <v>1</v>
      </c>
      <c r="N12852">
        <f t="shared" si="504"/>
        <v>0</v>
      </c>
      <c r="O12852">
        <f t="shared" si="505"/>
        <v>0</v>
      </c>
      <c r="P12852" t="s">
        <v>12694</v>
      </c>
    </row>
    <row r="12853" spans="2:16" x14ac:dyDescent="0.25">
      <c r="B12853" t="s">
        <v>14197</v>
      </c>
      <c r="C12853" s="119" t="s">
        <v>60</v>
      </c>
      <c r="D12853" t="s">
        <v>11539</v>
      </c>
      <c r="E12853" t="s">
        <v>11530</v>
      </c>
      <c r="F12853" t="s">
        <v>11540</v>
      </c>
      <c r="G12853" t="s">
        <v>61</v>
      </c>
      <c r="H12853" t="s">
        <v>18</v>
      </c>
      <c r="I12853" t="s">
        <v>11541</v>
      </c>
      <c r="J12853">
        <v>2019</v>
      </c>
      <c r="K12853">
        <v>697.55</v>
      </c>
      <c r="L12853">
        <v>22</v>
      </c>
      <c r="M12853">
        <v>1</v>
      </c>
      <c r="N12853">
        <f t="shared" si="504"/>
        <v>0</v>
      </c>
      <c r="O12853">
        <f t="shared" si="505"/>
        <v>0</v>
      </c>
      <c r="P12853" t="s">
        <v>12694</v>
      </c>
    </row>
    <row r="12854" spans="2:16" x14ac:dyDescent="0.25">
      <c r="B12854" t="s">
        <v>14198</v>
      </c>
      <c r="C12854" s="119" t="s">
        <v>60</v>
      </c>
      <c r="D12854" t="s">
        <v>11537</v>
      </c>
      <c r="E12854" t="s">
        <v>11530</v>
      </c>
      <c r="F12854" t="s">
        <v>11540</v>
      </c>
      <c r="G12854" t="s">
        <v>61</v>
      </c>
      <c r="H12854" t="s">
        <v>18</v>
      </c>
      <c r="I12854" t="s">
        <v>11541</v>
      </c>
      <c r="J12854">
        <v>2019</v>
      </c>
      <c r="K12854">
        <v>707.24</v>
      </c>
      <c r="L12854">
        <v>73</v>
      </c>
      <c r="M12854">
        <v>1</v>
      </c>
      <c r="N12854">
        <f t="shared" si="504"/>
        <v>0</v>
      </c>
      <c r="O12854">
        <f t="shared" si="505"/>
        <v>0</v>
      </c>
      <c r="P12854" t="s">
        <v>12694</v>
      </c>
    </row>
    <row r="12855" spans="2:16" x14ac:dyDescent="0.25">
      <c r="B12855" t="s">
        <v>14199</v>
      </c>
      <c r="C12855" s="119" t="s">
        <v>60</v>
      </c>
      <c r="D12855" t="s">
        <v>11537</v>
      </c>
      <c r="E12855" t="s">
        <v>11530</v>
      </c>
      <c r="F12855" t="s">
        <v>11540</v>
      </c>
      <c r="G12855" t="s">
        <v>61</v>
      </c>
      <c r="H12855" t="s">
        <v>18</v>
      </c>
      <c r="I12855" t="s">
        <v>11541</v>
      </c>
      <c r="J12855">
        <v>2019</v>
      </c>
      <c r="K12855">
        <v>660.74</v>
      </c>
      <c r="L12855">
        <v>25</v>
      </c>
      <c r="M12855">
        <v>1</v>
      </c>
      <c r="N12855">
        <f t="shared" si="504"/>
        <v>0</v>
      </c>
      <c r="O12855">
        <f t="shared" si="505"/>
        <v>0</v>
      </c>
      <c r="P12855" t="s">
        <v>12694</v>
      </c>
    </row>
    <row r="12856" spans="2:16" x14ac:dyDescent="0.25">
      <c r="B12856" t="s">
        <v>14200</v>
      </c>
      <c r="C12856" s="119" t="s">
        <v>60</v>
      </c>
      <c r="D12856" t="s">
        <v>11537</v>
      </c>
      <c r="E12856" t="s">
        <v>11530</v>
      </c>
      <c r="F12856" t="s">
        <v>11540</v>
      </c>
      <c r="G12856" t="s">
        <v>61</v>
      </c>
      <c r="H12856" t="s">
        <v>18</v>
      </c>
      <c r="I12856" t="s">
        <v>11541</v>
      </c>
      <c r="J12856">
        <v>2019</v>
      </c>
      <c r="K12856">
        <v>664.81</v>
      </c>
      <c r="L12856">
        <v>24</v>
      </c>
      <c r="M12856">
        <v>1</v>
      </c>
      <c r="N12856">
        <f t="shared" si="504"/>
        <v>0</v>
      </c>
      <c r="O12856">
        <f t="shared" si="505"/>
        <v>0</v>
      </c>
      <c r="P12856" t="s">
        <v>12694</v>
      </c>
    </row>
    <row r="12857" spans="2:16" x14ac:dyDescent="0.25">
      <c r="B12857" t="s">
        <v>14201</v>
      </c>
      <c r="C12857" s="119" t="s">
        <v>60</v>
      </c>
      <c r="D12857" t="s">
        <v>11537</v>
      </c>
      <c r="E12857" t="s">
        <v>11530</v>
      </c>
      <c r="F12857" t="s">
        <v>11540</v>
      </c>
      <c r="G12857" t="s">
        <v>61</v>
      </c>
      <c r="H12857" t="s">
        <v>18</v>
      </c>
      <c r="I12857" t="s">
        <v>11541</v>
      </c>
      <c r="J12857">
        <v>2019</v>
      </c>
      <c r="K12857">
        <v>699.06</v>
      </c>
      <c r="L12857">
        <v>30</v>
      </c>
      <c r="M12857">
        <v>1</v>
      </c>
      <c r="N12857">
        <f t="shared" si="504"/>
        <v>0</v>
      </c>
      <c r="O12857">
        <f t="shared" si="505"/>
        <v>0</v>
      </c>
      <c r="P12857" t="s">
        <v>12694</v>
      </c>
    </row>
    <row r="12858" spans="2:16" x14ac:dyDescent="0.25">
      <c r="B12858" t="s">
        <v>14202</v>
      </c>
      <c r="C12858" s="119" t="s">
        <v>60</v>
      </c>
      <c r="D12858" t="s">
        <v>11539</v>
      </c>
      <c r="E12858" t="s">
        <v>11530</v>
      </c>
      <c r="F12858" t="s">
        <v>11540</v>
      </c>
      <c r="G12858" t="s">
        <v>61</v>
      </c>
      <c r="H12858" t="s">
        <v>18</v>
      </c>
      <c r="I12858" t="s">
        <v>11541</v>
      </c>
      <c r="J12858">
        <v>2019</v>
      </c>
      <c r="K12858">
        <v>924.08</v>
      </c>
      <c r="L12858">
        <v>57</v>
      </c>
      <c r="M12858">
        <v>1</v>
      </c>
      <c r="N12858">
        <f t="shared" si="504"/>
        <v>0</v>
      </c>
      <c r="O12858">
        <f t="shared" si="505"/>
        <v>0</v>
      </c>
      <c r="P12858" t="s">
        <v>12694</v>
      </c>
    </row>
    <row r="12859" spans="2:16" x14ac:dyDescent="0.25">
      <c r="B12859" t="s">
        <v>14203</v>
      </c>
      <c r="C12859" s="119" t="s">
        <v>60</v>
      </c>
      <c r="D12859" t="s">
        <v>11539</v>
      </c>
      <c r="E12859" t="s">
        <v>11530</v>
      </c>
      <c r="F12859" t="s">
        <v>11540</v>
      </c>
      <c r="G12859" t="s">
        <v>61</v>
      </c>
      <c r="H12859" t="s">
        <v>18</v>
      </c>
      <c r="I12859" t="s">
        <v>11541</v>
      </c>
      <c r="J12859">
        <v>2019</v>
      </c>
      <c r="K12859">
        <v>918.51</v>
      </c>
      <c r="L12859">
        <v>28</v>
      </c>
      <c r="M12859">
        <v>1</v>
      </c>
      <c r="N12859">
        <f t="shared" si="504"/>
        <v>0</v>
      </c>
      <c r="O12859">
        <f t="shared" si="505"/>
        <v>0</v>
      </c>
      <c r="P12859" t="s">
        <v>12694</v>
      </c>
    </row>
    <row r="12860" spans="2:16" x14ac:dyDescent="0.25">
      <c r="B12860" t="s">
        <v>14204</v>
      </c>
      <c r="C12860" s="119" t="s">
        <v>60</v>
      </c>
      <c r="D12860" t="s">
        <v>11537</v>
      </c>
      <c r="E12860" t="s">
        <v>11530</v>
      </c>
      <c r="F12860" t="s">
        <v>11540</v>
      </c>
      <c r="G12860" t="s">
        <v>61</v>
      </c>
      <c r="H12860" t="s">
        <v>18</v>
      </c>
      <c r="I12860" t="s">
        <v>11541</v>
      </c>
      <c r="J12860">
        <v>2019</v>
      </c>
      <c r="K12860">
        <v>664.81</v>
      </c>
      <c r="L12860">
        <v>24</v>
      </c>
      <c r="M12860">
        <v>1</v>
      </c>
      <c r="N12860">
        <f t="shared" si="504"/>
        <v>0</v>
      </c>
      <c r="O12860">
        <f t="shared" si="505"/>
        <v>0</v>
      </c>
      <c r="P12860" t="s">
        <v>12694</v>
      </c>
    </row>
    <row r="12861" spans="2:16" x14ac:dyDescent="0.25">
      <c r="B12861" t="s">
        <v>14205</v>
      </c>
      <c r="C12861" s="119" t="s">
        <v>60</v>
      </c>
      <c r="D12861" t="s">
        <v>11563</v>
      </c>
      <c r="E12861" t="s">
        <v>11530</v>
      </c>
      <c r="F12861" t="s">
        <v>11540</v>
      </c>
      <c r="G12861" t="s">
        <v>61</v>
      </c>
      <c r="H12861" t="s">
        <v>18</v>
      </c>
      <c r="I12861" t="s">
        <v>11541</v>
      </c>
      <c r="J12861">
        <v>2019</v>
      </c>
      <c r="K12861">
        <v>662.26</v>
      </c>
      <c r="L12861">
        <v>33</v>
      </c>
      <c r="M12861">
        <v>1</v>
      </c>
      <c r="N12861">
        <f t="shared" si="504"/>
        <v>0</v>
      </c>
      <c r="O12861">
        <f t="shared" si="505"/>
        <v>0</v>
      </c>
      <c r="P12861" t="s">
        <v>12694</v>
      </c>
    </row>
    <row r="12862" spans="2:16" x14ac:dyDescent="0.25">
      <c r="B12862" t="s">
        <v>14206</v>
      </c>
      <c r="C12862" s="119" t="s">
        <v>60</v>
      </c>
      <c r="D12862" t="s">
        <v>11563</v>
      </c>
      <c r="E12862" t="s">
        <v>11530</v>
      </c>
      <c r="F12862" t="s">
        <v>11540</v>
      </c>
      <c r="G12862" t="s">
        <v>61</v>
      </c>
      <c r="H12862" t="s">
        <v>18</v>
      </c>
      <c r="I12862" t="s">
        <v>11541</v>
      </c>
      <c r="J12862">
        <v>2019</v>
      </c>
      <c r="K12862">
        <v>662.07</v>
      </c>
      <c r="L12862">
        <v>32</v>
      </c>
      <c r="M12862">
        <v>1</v>
      </c>
      <c r="N12862">
        <f t="shared" si="504"/>
        <v>0</v>
      </c>
      <c r="O12862">
        <f t="shared" si="505"/>
        <v>0</v>
      </c>
      <c r="P12862" t="s">
        <v>12694</v>
      </c>
    </row>
    <row r="12863" spans="2:16" x14ac:dyDescent="0.25">
      <c r="B12863" t="s">
        <v>14207</v>
      </c>
      <c r="C12863" s="119" t="s">
        <v>60</v>
      </c>
      <c r="D12863" t="s">
        <v>11563</v>
      </c>
      <c r="E12863" t="s">
        <v>11530</v>
      </c>
      <c r="F12863" t="s">
        <v>11540</v>
      </c>
      <c r="G12863" t="s">
        <v>61</v>
      </c>
      <c r="H12863" t="s">
        <v>18</v>
      </c>
      <c r="I12863" t="s">
        <v>11541</v>
      </c>
      <c r="J12863">
        <v>2019</v>
      </c>
      <c r="K12863">
        <v>662.45</v>
      </c>
      <c r="L12863">
        <v>34</v>
      </c>
      <c r="M12863">
        <v>1</v>
      </c>
      <c r="N12863">
        <f t="shared" si="504"/>
        <v>0</v>
      </c>
      <c r="O12863">
        <f t="shared" si="505"/>
        <v>0</v>
      </c>
      <c r="P12863" t="s">
        <v>12694</v>
      </c>
    </row>
    <row r="12864" spans="2:16" x14ac:dyDescent="0.25">
      <c r="B12864" t="s">
        <v>14208</v>
      </c>
      <c r="C12864" s="119" t="s">
        <v>60</v>
      </c>
      <c r="D12864" t="s">
        <v>11563</v>
      </c>
      <c r="E12864" t="s">
        <v>11530</v>
      </c>
      <c r="F12864" t="s">
        <v>11540</v>
      </c>
      <c r="G12864" t="s">
        <v>61</v>
      </c>
      <c r="H12864" t="s">
        <v>18</v>
      </c>
      <c r="I12864" t="s">
        <v>11541</v>
      </c>
      <c r="J12864">
        <v>2019</v>
      </c>
      <c r="K12864">
        <v>662.07</v>
      </c>
      <c r="L12864">
        <v>32</v>
      </c>
      <c r="M12864">
        <v>1</v>
      </c>
      <c r="N12864">
        <f t="shared" si="504"/>
        <v>0</v>
      </c>
      <c r="O12864">
        <f t="shared" si="505"/>
        <v>0</v>
      </c>
      <c r="P12864" t="s">
        <v>12694</v>
      </c>
    </row>
    <row r="12865" spans="2:16" x14ac:dyDescent="0.25">
      <c r="B12865" t="s">
        <v>14209</v>
      </c>
      <c r="C12865" s="119" t="s">
        <v>60</v>
      </c>
      <c r="D12865" t="s">
        <v>11537</v>
      </c>
      <c r="E12865" t="s">
        <v>11530</v>
      </c>
      <c r="F12865" t="s">
        <v>11540</v>
      </c>
      <c r="G12865" t="s">
        <v>61</v>
      </c>
      <c r="H12865" t="s">
        <v>18</v>
      </c>
      <c r="I12865" t="s">
        <v>11541</v>
      </c>
      <c r="J12865">
        <v>2019</v>
      </c>
      <c r="K12865">
        <v>665.18</v>
      </c>
      <c r="L12865">
        <v>26</v>
      </c>
      <c r="M12865">
        <v>1</v>
      </c>
      <c r="N12865">
        <f t="shared" si="504"/>
        <v>0</v>
      </c>
      <c r="O12865">
        <f t="shared" si="505"/>
        <v>0</v>
      </c>
      <c r="P12865" t="s">
        <v>12694</v>
      </c>
    </row>
    <row r="12866" spans="2:16" x14ac:dyDescent="0.25">
      <c r="B12866" t="s">
        <v>14210</v>
      </c>
      <c r="C12866" s="119" t="s">
        <v>60</v>
      </c>
      <c r="D12866" t="s">
        <v>11539</v>
      </c>
      <c r="E12866" t="s">
        <v>11530</v>
      </c>
      <c r="F12866" t="s">
        <v>11540</v>
      </c>
      <c r="G12866" t="s">
        <v>61</v>
      </c>
      <c r="H12866" t="s">
        <v>18</v>
      </c>
      <c r="I12866" t="s">
        <v>11541</v>
      </c>
      <c r="J12866">
        <v>2019</v>
      </c>
      <c r="K12866">
        <v>699.45</v>
      </c>
      <c r="L12866">
        <v>32</v>
      </c>
      <c r="M12866">
        <v>1</v>
      </c>
      <c r="N12866">
        <f t="shared" si="504"/>
        <v>0</v>
      </c>
      <c r="O12866">
        <f t="shared" si="505"/>
        <v>0</v>
      </c>
      <c r="P12866" t="s">
        <v>12694</v>
      </c>
    </row>
    <row r="12867" spans="2:16" x14ac:dyDescent="0.25">
      <c r="B12867" t="s">
        <v>14211</v>
      </c>
      <c r="C12867" s="119" t="s">
        <v>60</v>
      </c>
      <c r="D12867" t="s">
        <v>11537</v>
      </c>
      <c r="E12867" t="s">
        <v>11530</v>
      </c>
      <c r="F12867" t="s">
        <v>11540</v>
      </c>
      <c r="G12867" t="s">
        <v>61</v>
      </c>
      <c r="H12867" t="s">
        <v>18</v>
      </c>
      <c r="I12867" t="s">
        <v>11541</v>
      </c>
      <c r="J12867">
        <v>2019</v>
      </c>
      <c r="K12867">
        <v>696.98</v>
      </c>
      <c r="L12867">
        <v>19</v>
      </c>
      <c r="M12867">
        <v>1</v>
      </c>
      <c r="N12867">
        <f t="shared" si="504"/>
        <v>0</v>
      </c>
      <c r="O12867">
        <f t="shared" si="505"/>
        <v>0</v>
      </c>
      <c r="P12867" t="s">
        <v>12694</v>
      </c>
    </row>
    <row r="12868" spans="2:16" x14ac:dyDescent="0.25">
      <c r="B12868" t="s">
        <v>14212</v>
      </c>
      <c r="C12868" s="119" t="s">
        <v>60</v>
      </c>
      <c r="D12868" t="s">
        <v>11537</v>
      </c>
      <c r="E12868" t="s">
        <v>11530</v>
      </c>
      <c r="F12868" t="s">
        <v>11540</v>
      </c>
      <c r="G12868" t="s">
        <v>61</v>
      </c>
      <c r="H12868" t="s">
        <v>18</v>
      </c>
      <c r="I12868" t="s">
        <v>11541</v>
      </c>
      <c r="J12868">
        <v>2019</v>
      </c>
      <c r="K12868">
        <v>693.26</v>
      </c>
      <c r="L12868">
        <v>23</v>
      </c>
      <c r="M12868">
        <v>1</v>
      </c>
      <c r="N12868">
        <f t="shared" si="504"/>
        <v>0</v>
      </c>
      <c r="O12868">
        <f t="shared" si="505"/>
        <v>0</v>
      </c>
      <c r="P12868" t="s">
        <v>12694</v>
      </c>
    </row>
    <row r="12869" spans="2:16" x14ac:dyDescent="0.25">
      <c r="B12869" t="s">
        <v>14213</v>
      </c>
      <c r="C12869" s="119" t="s">
        <v>60</v>
      </c>
      <c r="D12869" t="s">
        <v>11537</v>
      </c>
      <c r="E12869" t="s">
        <v>11530</v>
      </c>
      <c r="F12869" t="s">
        <v>11540</v>
      </c>
      <c r="G12869" t="s">
        <v>61</v>
      </c>
      <c r="H12869" t="s">
        <v>18</v>
      </c>
      <c r="I12869" t="s">
        <v>11541</v>
      </c>
      <c r="J12869">
        <v>2019</v>
      </c>
      <c r="K12869">
        <v>702.11</v>
      </c>
      <c r="L12869">
        <v>46</v>
      </c>
      <c r="M12869">
        <v>1</v>
      </c>
      <c r="N12869">
        <f t="shared" si="504"/>
        <v>0</v>
      </c>
      <c r="O12869">
        <f t="shared" si="505"/>
        <v>0</v>
      </c>
      <c r="P12869" t="s">
        <v>12694</v>
      </c>
    </row>
    <row r="12870" spans="2:16" x14ac:dyDescent="0.25">
      <c r="B12870" t="s">
        <v>14214</v>
      </c>
      <c r="C12870" s="119" t="s">
        <v>60</v>
      </c>
      <c r="D12870" t="s">
        <v>11537</v>
      </c>
      <c r="E12870" t="s">
        <v>11530</v>
      </c>
      <c r="F12870" t="s">
        <v>11540</v>
      </c>
      <c r="G12870" t="s">
        <v>61</v>
      </c>
      <c r="H12870" t="s">
        <v>18</v>
      </c>
      <c r="I12870" t="s">
        <v>11541</v>
      </c>
      <c r="J12870">
        <v>2019</v>
      </c>
      <c r="K12870">
        <v>664.05</v>
      </c>
      <c r="L12870">
        <v>20</v>
      </c>
      <c r="M12870">
        <v>1</v>
      </c>
      <c r="N12870">
        <f t="shared" si="504"/>
        <v>0</v>
      </c>
      <c r="O12870">
        <f t="shared" si="505"/>
        <v>0</v>
      </c>
      <c r="P12870" t="s">
        <v>12694</v>
      </c>
    </row>
    <row r="12871" spans="2:16" x14ac:dyDescent="0.25">
      <c r="B12871" t="s">
        <v>14215</v>
      </c>
      <c r="C12871" s="119" t="s">
        <v>60</v>
      </c>
      <c r="D12871" t="s">
        <v>11537</v>
      </c>
      <c r="E12871" t="s">
        <v>11530</v>
      </c>
      <c r="F12871" t="s">
        <v>11540</v>
      </c>
      <c r="G12871" t="s">
        <v>61</v>
      </c>
      <c r="H12871" t="s">
        <v>18</v>
      </c>
      <c r="I12871" t="s">
        <v>11541</v>
      </c>
      <c r="J12871">
        <v>2019</v>
      </c>
      <c r="K12871">
        <v>692.69</v>
      </c>
      <c r="L12871">
        <v>20</v>
      </c>
      <c r="M12871">
        <v>1</v>
      </c>
      <c r="N12871">
        <f t="shared" si="504"/>
        <v>0</v>
      </c>
      <c r="O12871">
        <f t="shared" si="505"/>
        <v>0</v>
      </c>
      <c r="P12871" t="s">
        <v>12694</v>
      </c>
    </row>
    <row r="12872" spans="2:16" x14ac:dyDescent="0.25">
      <c r="B12872" t="s">
        <v>14216</v>
      </c>
      <c r="C12872" s="119" t="s">
        <v>60</v>
      </c>
      <c r="D12872" t="s">
        <v>11537</v>
      </c>
      <c r="E12872" t="s">
        <v>11530</v>
      </c>
      <c r="F12872" t="s">
        <v>11540</v>
      </c>
      <c r="G12872" t="s">
        <v>61</v>
      </c>
      <c r="H12872" t="s">
        <v>18</v>
      </c>
      <c r="I12872" t="s">
        <v>11541</v>
      </c>
      <c r="J12872">
        <v>2019</v>
      </c>
      <c r="K12872">
        <v>699.83</v>
      </c>
      <c r="L12872">
        <v>34</v>
      </c>
      <c r="M12872">
        <v>1</v>
      </c>
      <c r="N12872">
        <f t="shared" si="504"/>
        <v>0</v>
      </c>
      <c r="O12872">
        <f t="shared" si="505"/>
        <v>0</v>
      </c>
      <c r="P12872" t="s">
        <v>12694</v>
      </c>
    </row>
    <row r="12873" spans="2:16" x14ac:dyDescent="0.25">
      <c r="B12873" t="s">
        <v>14217</v>
      </c>
      <c r="C12873" s="119" t="s">
        <v>60</v>
      </c>
      <c r="D12873" t="s">
        <v>11537</v>
      </c>
      <c r="E12873" t="s">
        <v>11530</v>
      </c>
      <c r="F12873" t="s">
        <v>11540</v>
      </c>
      <c r="G12873" t="s">
        <v>61</v>
      </c>
      <c r="H12873" t="s">
        <v>18</v>
      </c>
      <c r="I12873" t="s">
        <v>11541</v>
      </c>
      <c r="J12873">
        <v>2019</v>
      </c>
      <c r="K12873">
        <v>703.06</v>
      </c>
      <c r="L12873">
        <v>51</v>
      </c>
      <c r="M12873">
        <v>1</v>
      </c>
      <c r="N12873">
        <f t="shared" si="504"/>
        <v>0</v>
      </c>
      <c r="O12873">
        <f t="shared" si="505"/>
        <v>0</v>
      </c>
      <c r="P12873" t="s">
        <v>12694</v>
      </c>
    </row>
    <row r="12874" spans="2:16" x14ac:dyDescent="0.25">
      <c r="B12874" t="s">
        <v>14218</v>
      </c>
      <c r="C12874" s="119" t="s">
        <v>60</v>
      </c>
      <c r="D12874" t="s">
        <v>11537</v>
      </c>
      <c r="E12874" t="s">
        <v>11530</v>
      </c>
      <c r="F12874" t="s">
        <v>11540</v>
      </c>
      <c r="G12874" t="s">
        <v>61</v>
      </c>
      <c r="H12874" t="s">
        <v>18</v>
      </c>
      <c r="I12874" t="s">
        <v>11541</v>
      </c>
      <c r="J12874">
        <v>2019</v>
      </c>
      <c r="K12874">
        <v>701.93</v>
      </c>
      <c r="L12874">
        <v>45</v>
      </c>
      <c r="M12874">
        <v>1</v>
      </c>
      <c r="N12874">
        <f t="shared" si="504"/>
        <v>0</v>
      </c>
      <c r="O12874">
        <f t="shared" si="505"/>
        <v>0</v>
      </c>
      <c r="P12874" t="s">
        <v>12694</v>
      </c>
    </row>
    <row r="12875" spans="2:16" x14ac:dyDescent="0.25">
      <c r="B12875" t="s">
        <v>14219</v>
      </c>
      <c r="C12875" s="119" t="s">
        <v>60</v>
      </c>
      <c r="D12875" t="s">
        <v>11537</v>
      </c>
      <c r="E12875" t="s">
        <v>11530</v>
      </c>
      <c r="F12875" t="s">
        <v>11540</v>
      </c>
      <c r="G12875" t="s">
        <v>61</v>
      </c>
      <c r="H12875" t="s">
        <v>18</v>
      </c>
      <c r="I12875" t="s">
        <v>11541</v>
      </c>
      <c r="J12875">
        <v>2019</v>
      </c>
      <c r="K12875">
        <v>701.93</v>
      </c>
      <c r="L12875">
        <v>45</v>
      </c>
      <c r="M12875">
        <v>1</v>
      </c>
      <c r="N12875">
        <f t="shared" si="504"/>
        <v>0</v>
      </c>
      <c r="O12875">
        <f t="shared" si="505"/>
        <v>0</v>
      </c>
      <c r="P12875" t="s">
        <v>12694</v>
      </c>
    </row>
    <row r="12876" spans="2:16" x14ac:dyDescent="0.25">
      <c r="B12876" t="s">
        <v>14220</v>
      </c>
      <c r="C12876" s="119" t="s">
        <v>60</v>
      </c>
      <c r="D12876" t="s">
        <v>11539</v>
      </c>
      <c r="E12876" t="s">
        <v>11530</v>
      </c>
      <c r="F12876" t="s">
        <v>11540</v>
      </c>
      <c r="G12876" t="s">
        <v>61</v>
      </c>
      <c r="H12876" t="s">
        <v>18</v>
      </c>
      <c r="I12876" t="s">
        <v>11541</v>
      </c>
      <c r="J12876">
        <v>2019</v>
      </c>
      <c r="K12876">
        <v>697.93</v>
      </c>
      <c r="L12876">
        <v>24</v>
      </c>
      <c r="M12876">
        <v>1</v>
      </c>
      <c r="N12876">
        <f t="shared" si="504"/>
        <v>0</v>
      </c>
      <c r="O12876">
        <f t="shared" si="505"/>
        <v>0</v>
      </c>
      <c r="P12876" t="s">
        <v>12694</v>
      </c>
    </row>
    <row r="12877" spans="2:16" x14ac:dyDescent="0.25">
      <c r="B12877" t="s">
        <v>14221</v>
      </c>
      <c r="C12877" s="119" t="s">
        <v>60</v>
      </c>
      <c r="D12877" t="s">
        <v>11550</v>
      </c>
      <c r="E12877" t="s">
        <v>11530</v>
      </c>
      <c r="F12877" t="s">
        <v>11540</v>
      </c>
      <c r="G12877" t="s">
        <v>61</v>
      </c>
      <c r="H12877" t="s">
        <v>18</v>
      </c>
      <c r="I12877" t="s">
        <v>11541</v>
      </c>
      <c r="J12877">
        <v>2019</v>
      </c>
      <c r="K12877">
        <v>665</v>
      </c>
      <c r="L12877">
        <v>25</v>
      </c>
      <c r="M12877">
        <v>1</v>
      </c>
      <c r="N12877">
        <f t="shared" si="504"/>
        <v>0</v>
      </c>
      <c r="O12877">
        <f t="shared" si="505"/>
        <v>0</v>
      </c>
      <c r="P12877" t="s">
        <v>12694</v>
      </c>
    </row>
    <row r="12878" spans="2:16" x14ac:dyDescent="0.25">
      <c r="B12878" t="s">
        <v>14222</v>
      </c>
      <c r="C12878" s="119" t="s">
        <v>60</v>
      </c>
      <c r="D12878" t="s">
        <v>11550</v>
      </c>
      <c r="E12878" t="s">
        <v>11530</v>
      </c>
      <c r="F12878" t="s">
        <v>11540</v>
      </c>
      <c r="G12878" t="s">
        <v>61</v>
      </c>
      <c r="H12878" t="s">
        <v>18</v>
      </c>
      <c r="I12878" t="s">
        <v>11541</v>
      </c>
      <c r="J12878">
        <v>2019</v>
      </c>
      <c r="K12878">
        <v>665.94</v>
      </c>
      <c r="L12878">
        <v>30</v>
      </c>
      <c r="M12878">
        <v>1</v>
      </c>
      <c r="N12878">
        <f t="shared" si="504"/>
        <v>0</v>
      </c>
      <c r="O12878">
        <f t="shared" si="505"/>
        <v>0</v>
      </c>
      <c r="P12878" t="s">
        <v>12694</v>
      </c>
    </row>
    <row r="12879" spans="2:16" x14ac:dyDescent="0.25">
      <c r="B12879" t="s">
        <v>14223</v>
      </c>
      <c r="C12879" s="119" t="s">
        <v>60</v>
      </c>
      <c r="D12879" t="s">
        <v>11550</v>
      </c>
      <c r="E12879" t="s">
        <v>11530</v>
      </c>
      <c r="F12879" t="s">
        <v>11540</v>
      </c>
      <c r="G12879" t="s">
        <v>61</v>
      </c>
      <c r="H12879" t="s">
        <v>18</v>
      </c>
      <c r="I12879" t="s">
        <v>11541</v>
      </c>
      <c r="J12879">
        <v>2019</v>
      </c>
      <c r="K12879">
        <v>666.33</v>
      </c>
      <c r="L12879">
        <v>32</v>
      </c>
      <c r="M12879">
        <v>1</v>
      </c>
      <c r="N12879">
        <f t="shared" si="504"/>
        <v>0</v>
      </c>
      <c r="O12879">
        <f t="shared" si="505"/>
        <v>0</v>
      </c>
      <c r="P12879" t="s">
        <v>12694</v>
      </c>
    </row>
    <row r="12880" spans="2:16" x14ac:dyDescent="0.25">
      <c r="B12880" t="s">
        <v>14224</v>
      </c>
      <c r="C12880" s="119" t="s">
        <v>60</v>
      </c>
      <c r="D12880" t="s">
        <v>11550</v>
      </c>
      <c r="E12880" t="s">
        <v>11530</v>
      </c>
      <c r="F12880" t="s">
        <v>11540</v>
      </c>
      <c r="G12880" t="s">
        <v>61</v>
      </c>
      <c r="H12880" t="s">
        <v>18</v>
      </c>
      <c r="I12880" t="s">
        <v>11541</v>
      </c>
      <c r="J12880">
        <v>2019</v>
      </c>
      <c r="K12880">
        <v>665.94</v>
      </c>
      <c r="L12880">
        <v>30</v>
      </c>
      <c r="M12880">
        <v>1</v>
      </c>
      <c r="N12880">
        <f t="shared" si="504"/>
        <v>0</v>
      </c>
      <c r="O12880">
        <f t="shared" si="505"/>
        <v>0</v>
      </c>
      <c r="P12880" t="s">
        <v>12694</v>
      </c>
    </row>
    <row r="12881" spans="2:16" x14ac:dyDescent="0.25">
      <c r="B12881" t="s">
        <v>14225</v>
      </c>
      <c r="C12881" s="119" t="s">
        <v>60</v>
      </c>
      <c r="D12881" t="s">
        <v>11550</v>
      </c>
      <c r="E12881" t="s">
        <v>11530</v>
      </c>
      <c r="F12881" t="s">
        <v>11540</v>
      </c>
      <c r="G12881" t="s">
        <v>61</v>
      </c>
      <c r="H12881" t="s">
        <v>18</v>
      </c>
      <c r="I12881" t="s">
        <v>11541</v>
      </c>
      <c r="J12881">
        <v>2019</v>
      </c>
      <c r="K12881">
        <v>665.94</v>
      </c>
      <c r="L12881">
        <v>30</v>
      </c>
      <c r="M12881">
        <v>1</v>
      </c>
      <c r="N12881">
        <f t="shared" si="504"/>
        <v>0</v>
      </c>
      <c r="O12881">
        <f t="shared" si="505"/>
        <v>0</v>
      </c>
      <c r="P12881" t="s">
        <v>12694</v>
      </c>
    </row>
    <row r="12882" spans="2:16" x14ac:dyDescent="0.25">
      <c r="B12882" t="s">
        <v>14226</v>
      </c>
      <c r="C12882" s="119" t="s">
        <v>60</v>
      </c>
      <c r="D12882" t="s">
        <v>11537</v>
      </c>
      <c r="E12882" t="s">
        <v>11530</v>
      </c>
      <c r="F12882" t="s">
        <v>11540</v>
      </c>
      <c r="G12882" t="s">
        <v>61</v>
      </c>
      <c r="H12882" t="s">
        <v>18</v>
      </c>
      <c r="I12882" t="s">
        <v>11541</v>
      </c>
      <c r="J12882">
        <v>2019</v>
      </c>
      <c r="K12882">
        <v>665.18</v>
      </c>
      <c r="L12882">
        <v>26</v>
      </c>
      <c r="M12882">
        <v>1</v>
      </c>
      <c r="N12882">
        <f t="shared" ref="N12882:N12945" si="506">IF(K12882&lt;100,1,0)</f>
        <v>0</v>
      </c>
      <c r="O12882">
        <f t="shared" ref="O12882:O12945" si="507">IF(OR(L12882="",L12882&lt;=0),1,0)</f>
        <v>0</v>
      </c>
      <c r="P12882" t="s">
        <v>12694</v>
      </c>
    </row>
    <row r="12883" spans="2:16" x14ac:dyDescent="0.25">
      <c r="B12883" t="s">
        <v>14227</v>
      </c>
      <c r="C12883" s="119" t="s">
        <v>60</v>
      </c>
      <c r="D12883" t="s">
        <v>11537</v>
      </c>
      <c r="E12883" t="s">
        <v>11530</v>
      </c>
      <c r="F12883" t="s">
        <v>11540</v>
      </c>
      <c r="G12883" t="s">
        <v>61</v>
      </c>
      <c r="H12883" t="s">
        <v>18</v>
      </c>
      <c r="I12883" t="s">
        <v>11541</v>
      </c>
      <c r="J12883">
        <v>2019</v>
      </c>
      <c r="K12883">
        <v>660.55</v>
      </c>
      <c r="L12883">
        <v>24</v>
      </c>
      <c r="M12883">
        <v>1</v>
      </c>
      <c r="N12883">
        <f t="shared" si="506"/>
        <v>0</v>
      </c>
      <c r="O12883">
        <f t="shared" si="507"/>
        <v>0</v>
      </c>
      <c r="P12883" t="s">
        <v>12694</v>
      </c>
    </row>
    <row r="12884" spans="2:16" x14ac:dyDescent="0.25">
      <c r="B12884" t="s">
        <v>14228</v>
      </c>
      <c r="C12884" s="119" t="s">
        <v>60</v>
      </c>
      <c r="D12884" t="s">
        <v>11539</v>
      </c>
      <c r="E12884" t="s">
        <v>11530</v>
      </c>
      <c r="F12884" t="s">
        <v>11540</v>
      </c>
      <c r="G12884" t="s">
        <v>61</v>
      </c>
      <c r="H12884" t="s">
        <v>18</v>
      </c>
      <c r="I12884" t="s">
        <v>11541</v>
      </c>
      <c r="J12884">
        <v>2019</v>
      </c>
      <c r="K12884">
        <v>669.18</v>
      </c>
      <c r="L12884">
        <v>47</v>
      </c>
      <c r="M12884">
        <v>1</v>
      </c>
      <c r="N12884">
        <f t="shared" si="506"/>
        <v>0</v>
      </c>
      <c r="O12884">
        <f t="shared" si="507"/>
        <v>0</v>
      </c>
      <c r="P12884" t="s">
        <v>12694</v>
      </c>
    </row>
    <row r="12885" spans="2:16" x14ac:dyDescent="0.25">
      <c r="B12885" t="s">
        <v>14229</v>
      </c>
      <c r="C12885" s="119" t="s">
        <v>60</v>
      </c>
      <c r="D12885" t="s">
        <v>11539</v>
      </c>
      <c r="E12885" t="s">
        <v>11530</v>
      </c>
      <c r="F12885" t="s">
        <v>11540</v>
      </c>
      <c r="G12885" t="s">
        <v>61</v>
      </c>
      <c r="H12885" t="s">
        <v>18</v>
      </c>
      <c r="I12885" t="s">
        <v>11541</v>
      </c>
      <c r="J12885">
        <v>2019</v>
      </c>
      <c r="K12885">
        <v>697.17</v>
      </c>
      <c r="L12885">
        <v>20</v>
      </c>
      <c r="M12885">
        <v>1</v>
      </c>
      <c r="N12885">
        <f t="shared" si="506"/>
        <v>0</v>
      </c>
      <c r="O12885">
        <f t="shared" si="507"/>
        <v>0</v>
      </c>
      <c r="P12885" t="s">
        <v>12694</v>
      </c>
    </row>
    <row r="12886" spans="2:16" x14ac:dyDescent="0.25">
      <c r="B12886" t="s">
        <v>14230</v>
      </c>
      <c r="C12886" s="119" t="s">
        <v>60</v>
      </c>
      <c r="D12886" t="s">
        <v>11537</v>
      </c>
      <c r="E12886" t="s">
        <v>11530</v>
      </c>
      <c r="F12886" t="s">
        <v>11540</v>
      </c>
      <c r="G12886" t="s">
        <v>61</v>
      </c>
      <c r="H12886" t="s">
        <v>18</v>
      </c>
      <c r="I12886" t="s">
        <v>11541</v>
      </c>
      <c r="J12886">
        <v>2019</v>
      </c>
      <c r="K12886">
        <v>664.62</v>
      </c>
      <c r="L12886">
        <v>23</v>
      </c>
      <c r="M12886">
        <v>1</v>
      </c>
      <c r="N12886">
        <f t="shared" si="506"/>
        <v>0</v>
      </c>
      <c r="O12886">
        <f t="shared" si="507"/>
        <v>0</v>
      </c>
      <c r="P12886" t="s">
        <v>12694</v>
      </c>
    </row>
    <row r="12887" spans="2:16" x14ac:dyDescent="0.25">
      <c r="B12887" t="s">
        <v>14231</v>
      </c>
      <c r="C12887" s="119" t="s">
        <v>60</v>
      </c>
      <c r="D12887" t="s">
        <v>11539</v>
      </c>
      <c r="E12887" t="s">
        <v>11530</v>
      </c>
      <c r="F12887" t="s">
        <v>11540</v>
      </c>
      <c r="G12887" t="s">
        <v>61</v>
      </c>
      <c r="H12887" t="s">
        <v>18</v>
      </c>
      <c r="I12887" t="s">
        <v>11541</v>
      </c>
      <c r="J12887">
        <v>2019</v>
      </c>
      <c r="K12887">
        <v>671.83</v>
      </c>
      <c r="L12887">
        <v>61</v>
      </c>
      <c r="M12887">
        <v>1</v>
      </c>
      <c r="N12887">
        <f t="shared" si="506"/>
        <v>0</v>
      </c>
      <c r="O12887">
        <f t="shared" si="507"/>
        <v>0</v>
      </c>
      <c r="P12887" t="s">
        <v>12694</v>
      </c>
    </row>
    <row r="12888" spans="2:16" x14ac:dyDescent="0.25">
      <c r="B12888" t="s">
        <v>14232</v>
      </c>
      <c r="C12888" s="119" t="s">
        <v>60</v>
      </c>
      <c r="D12888" t="s">
        <v>11539</v>
      </c>
      <c r="E12888" t="s">
        <v>11530</v>
      </c>
      <c r="F12888" t="s">
        <v>11540</v>
      </c>
      <c r="G12888" t="s">
        <v>61</v>
      </c>
      <c r="H12888" t="s">
        <v>18</v>
      </c>
      <c r="I12888" t="s">
        <v>11541</v>
      </c>
      <c r="J12888">
        <v>2019</v>
      </c>
      <c r="K12888">
        <v>664.43</v>
      </c>
      <c r="L12888">
        <v>22</v>
      </c>
      <c r="M12888">
        <v>1</v>
      </c>
      <c r="N12888">
        <f t="shared" si="506"/>
        <v>0</v>
      </c>
      <c r="O12888">
        <f t="shared" si="507"/>
        <v>0</v>
      </c>
      <c r="P12888" t="s">
        <v>12694</v>
      </c>
    </row>
    <row r="12889" spans="2:16" x14ac:dyDescent="0.25">
      <c r="B12889" t="s">
        <v>14233</v>
      </c>
      <c r="C12889" s="119" t="s">
        <v>60</v>
      </c>
      <c r="D12889" t="s">
        <v>11539</v>
      </c>
      <c r="E12889" t="s">
        <v>11530</v>
      </c>
      <c r="F12889" t="s">
        <v>11540</v>
      </c>
      <c r="G12889" t="s">
        <v>61</v>
      </c>
      <c r="H12889" t="s">
        <v>18</v>
      </c>
      <c r="I12889" t="s">
        <v>11541</v>
      </c>
      <c r="J12889">
        <v>2019</v>
      </c>
      <c r="K12889">
        <v>665.75</v>
      </c>
      <c r="L12889">
        <v>29</v>
      </c>
      <c r="M12889">
        <v>1</v>
      </c>
      <c r="N12889">
        <f t="shared" si="506"/>
        <v>0</v>
      </c>
      <c r="O12889">
        <f t="shared" si="507"/>
        <v>0</v>
      </c>
      <c r="P12889" t="s">
        <v>12694</v>
      </c>
    </row>
    <row r="12890" spans="2:16" x14ac:dyDescent="0.25">
      <c r="B12890" t="s">
        <v>14234</v>
      </c>
      <c r="C12890" s="119" t="s">
        <v>60</v>
      </c>
      <c r="D12890" t="s">
        <v>11539</v>
      </c>
      <c r="E12890" t="s">
        <v>11530</v>
      </c>
      <c r="F12890" t="s">
        <v>11540</v>
      </c>
      <c r="G12890" t="s">
        <v>61</v>
      </c>
      <c r="H12890" t="s">
        <v>18</v>
      </c>
      <c r="I12890" t="s">
        <v>11541</v>
      </c>
      <c r="J12890">
        <v>2019</v>
      </c>
      <c r="K12890">
        <v>665.37</v>
      </c>
      <c r="L12890">
        <v>27</v>
      </c>
      <c r="M12890">
        <v>1</v>
      </c>
      <c r="N12890">
        <f t="shared" si="506"/>
        <v>0</v>
      </c>
      <c r="O12890">
        <f t="shared" si="507"/>
        <v>0</v>
      </c>
      <c r="P12890" t="s">
        <v>12694</v>
      </c>
    </row>
    <row r="12891" spans="2:16" x14ac:dyDescent="0.25">
      <c r="B12891" t="s">
        <v>14235</v>
      </c>
      <c r="C12891" s="119" t="s">
        <v>60</v>
      </c>
      <c r="D12891" t="s">
        <v>11539</v>
      </c>
      <c r="E12891" t="s">
        <v>11530</v>
      </c>
      <c r="F12891" t="s">
        <v>11540</v>
      </c>
      <c r="G12891" t="s">
        <v>61</v>
      </c>
      <c r="H12891" t="s">
        <v>18</v>
      </c>
      <c r="I12891" t="s">
        <v>11541</v>
      </c>
      <c r="J12891">
        <v>2019</v>
      </c>
      <c r="K12891">
        <v>665.94</v>
      </c>
      <c r="L12891">
        <v>30</v>
      </c>
      <c r="M12891">
        <v>1</v>
      </c>
      <c r="N12891">
        <f t="shared" si="506"/>
        <v>0</v>
      </c>
      <c r="O12891">
        <f t="shared" si="507"/>
        <v>0</v>
      </c>
      <c r="P12891" t="s">
        <v>12694</v>
      </c>
    </row>
    <row r="12892" spans="2:16" x14ac:dyDescent="0.25">
      <c r="B12892" t="s">
        <v>14236</v>
      </c>
      <c r="C12892" s="119" t="s">
        <v>60</v>
      </c>
      <c r="D12892" t="s">
        <v>11550</v>
      </c>
      <c r="E12892" t="s">
        <v>11530</v>
      </c>
      <c r="F12892" t="s">
        <v>11540</v>
      </c>
      <c r="G12892" t="s">
        <v>61</v>
      </c>
      <c r="H12892" t="s">
        <v>18</v>
      </c>
      <c r="I12892" t="s">
        <v>11541</v>
      </c>
      <c r="J12892">
        <v>2019</v>
      </c>
      <c r="K12892">
        <v>666.71</v>
      </c>
      <c r="L12892">
        <v>34</v>
      </c>
      <c r="M12892">
        <v>1</v>
      </c>
      <c r="N12892">
        <f t="shared" si="506"/>
        <v>0</v>
      </c>
      <c r="O12892">
        <f t="shared" si="507"/>
        <v>0</v>
      </c>
      <c r="P12892" t="s">
        <v>12694</v>
      </c>
    </row>
    <row r="12893" spans="2:16" x14ac:dyDescent="0.25">
      <c r="B12893" t="s">
        <v>14237</v>
      </c>
      <c r="C12893" s="119" t="s">
        <v>60</v>
      </c>
      <c r="D12893" t="s">
        <v>11550</v>
      </c>
      <c r="E12893" t="s">
        <v>11530</v>
      </c>
      <c r="F12893" t="s">
        <v>11540</v>
      </c>
      <c r="G12893" t="s">
        <v>61</v>
      </c>
      <c r="H12893" t="s">
        <v>18</v>
      </c>
      <c r="I12893" t="s">
        <v>11541</v>
      </c>
      <c r="J12893">
        <v>2019</v>
      </c>
      <c r="K12893">
        <v>666.33</v>
      </c>
      <c r="L12893">
        <v>32</v>
      </c>
      <c r="M12893">
        <v>1</v>
      </c>
      <c r="N12893">
        <f t="shared" si="506"/>
        <v>0</v>
      </c>
      <c r="O12893">
        <f t="shared" si="507"/>
        <v>0</v>
      </c>
      <c r="P12893" t="s">
        <v>12694</v>
      </c>
    </row>
    <row r="12894" spans="2:16" x14ac:dyDescent="0.25">
      <c r="B12894" t="s">
        <v>14238</v>
      </c>
      <c r="C12894" s="119" t="s">
        <v>60</v>
      </c>
      <c r="D12894" t="s">
        <v>11539</v>
      </c>
      <c r="E12894" t="s">
        <v>11530</v>
      </c>
      <c r="F12894" t="s">
        <v>11540</v>
      </c>
      <c r="G12894" t="s">
        <v>61</v>
      </c>
      <c r="H12894" t="s">
        <v>18</v>
      </c>
      <c r="I12894" t="s">
        <v>11541</v>
      </c>
      <c r="J12894">
        <v>2019</v>
      </c>
      <c r="K12894">
        <v>701.93</v>
      </c>
      <c r="L12894">
        <v>45</v>
      </c>
      <c r="M12894">
        <v>1</v>
      </c>
      <c r="N12894">
        <f t="shared" si="506"/>
        <v>0</v>
      </c>
      <c r="O12894">
        <f t="shared" si="507"/>
        <v>0</v>
      </c>
      <c r="P12894" t="s">
        <v>12694</v>
      </c>
    </row>
    <row r="12895" spans="2:16" x14ac:dyDescent="0.25">
      <c r="B12895" t="s">
        <v>14239</v>
      </c>
      <c r="C12895" s="119" t="s">
        <v>60</v>
      </c>
      <c r="D12895" t="s">
        <v>11537</v>
      </c>
      <c r="E12895" t="s">
        <v>11530</v>
      </c>
      <c r="F12895" t="s">
        <v>11540</v>
      </c>
      <c r="G12895" t="s">
        <v>61</v>
      </c>
      <c r="H12895" t="s">
        <v>18</v>
      </c>
      <c r="I12895" t="s">
        <v>11541</v>
      </c>
      <c r="J12895">
        <v>2019</v>
      </c>
      <c r="K12895">
        <v>664.62</v>
      </c>
      <c r="L12895">
        <v>23</v>
      </c>
      <c r="M12895">
        <v>1</v>
      </c>
      <c r="N12895">
        <f t="shared" si="506"/>
        <v>0</v>
      </c>
      <c r="O12895">
        <f t="shared" si="507"/>
        <v>0</v>
      </c>
      <c r="P12895" t="s">
        <v>12694</v>
      </c>
    </row>
    <row r="12896" spans="2:16" x14ac:dyDescent="0.25">
      <c r="B12896" t="s">
        <v>14240</v>
      </c>
      <c r="C12896" s="119" t="s">
        <v>60</v>
      </c>
      <c r="D12896" t="s">
        <v>11539</v>
      </c>
      <c r="E12896" t="s">
        <v>11530</v>
      </c>
      <c r="F12896" t="s">
        <v>11540</v>
      </c>
      <c r="G12896" t="s">
        <v>61</v>
      </c>
      <c r="H12896" t="s">
        <v>18</v>
      </c>
      <c r="I12896" t="s">
        <v>11541</v>
      </c>
      <c r="J12896">
        <v>2019</v>
      </c>
      <c r="K12896">
        <v>664.43</v>
      </c>
      <c r="L12896">
        <v>22</v>
      </c>
      <c r="M12896">
        <v>1</v>
      </c>
      <c r="N12896">
        <f t="shared" si="506"/>
        <v>0</v>
      </c>
      <c r="O12896">
        <f t="shared" si="507"/>
        <v>0</v>
      </c>
      <c r="P12896" t="s">
        <v>12694</v>
      </c>
    </row>
    <row r="12897" spans="2:16" x14ac:dyDescent="0.25">
      <c r="B12897" t="s">
        <v>14241</v>
      </c>
      <c r="C12897" s="119" t="s">
        <v>60</v>
      </c>
      <c r="D12897" t="s">
        <v>11537</v>
      </c>
      <c r="E12897" t="s">
        <v>11530</v>
      </c>
      <c r="F12897" t="s">
        <v>11540</v>
      </c>
      <c r="G12897" t="s">
        <v>61</v>
      </c>
      <c r="H12897" t="s">
        <v>18</v>
      </c>
      <c r="I12897" t="s">
        <v>11541</v>
      </c>
      <c r="J12897">
        <v>2019</v>
      </c>
      <c r="K12897">
        <v>697.36</v>
      </c>
      <c r="L12897">
        <v>21</v>
      </c>
      <c r="M12897">
        <v>1</v>
      </c>
      <c r="N12897">
        <f t="shared" si="506"/>
        <v>0</v>
      </c>
      <c r="O12897">
        <f t="shared" si="507"/>
        <v>0</v>
      </c>
      <c r="P12897" t="s">
        <v>12694</v>
      </c>
    </row>
    <row r="12898" spans="2:16" x14ac:dyDescent="0.25">
      <c r="B12898" t="s">
        <v>14242</v>
      </c>
      <c r="C12898" s="119" t="s">
        <v>60</v>
      </c>
      <c r="D12898" t="s">
        <v>11537</v>
      </c>
      <c r="E12898" t="s">
        <v>11530</v>
      </c>
      <c r="F12898" t="s">
        <v>11540</v>
      </c>
      <c r="G12898" t="s">
        <v>61</v>
      </c>
      <c r="H12898" t="s">
        <v>18</v>
      </c>
      <c r="I12898" t="s">
        <v>11541</v>
      </c>
      <c r="J12898">
        <v>2019</v>
      </c>
      <c r="K12898">
        <v>697.55</v>
      </c>
      <c r="L12898">
        <v>22</v>
      </c>
      <c r="M12898">
        <v>1</v>
      </c>
      <c r="N12898">
        <f t="shared" si="506"/>
        <v>0</v>
      </c>
      <c r="O12898">
        <f t="shared" si="507"/>
        <v>0</v>
      </c>
      <c r="P12898" t="s">
        <v>12694</v>
      </c>
    </row>
    <row r="12899" spans="2:16" x14ac:dyDescent="0.25">
      <c r="B12899" t="s">
        <v>14243</v>
      </c>
      <c r="C12899" s="119" t="s">
        <v>60</v>
      </c>
      <c r="D12899" t="s">
        <v>11537</v>
      </c>
      <c r="E12899" t="s">
        <v>11530</v>
      </c>
      <c r="F12899" t="s">
        <v>11540</v>
      </c>
      <c r="G12899" t="s">
        <v>61</v>
      </c>
      <c r="H12899" t="s">
        <v>18</v>
      </c>
      <c r="I12899" t="s">
        <v>11541</v>
      </c>
      <c r="J12899">
        <v>2019</v>
      </c>
      <c r="K12899">
        <v>697.17</v>
      </c>
      <c r="L12899">
        <v>20</v>
      </c>
      <c r="M12899">
        <v>1</v>
      </c>
      <c r="N12899">
        <f t="shared" si="506"/>
        <v>0</v>
      </c>
      <c r="O12899">
        <f t="shared" si="507"/>
        <v>0</v>
      </c>
      <c r="P12899" t="s">
        <v>12694</v>
      </c>
    </row>
    <row r="12900" spans="2:16" x14ac:dyDescent="0.25">
      <c r="B12900" t="s">
        <v>14244</v>
      </c>
      <c r="C12900" s="119" t="s">
        <v>60</v>
      </c>
      <c r="D12900" t="s">
        <v>11537</v>
      </c>
      <c r="E12900" t="s">
        <v>11530</v>
      </c>
      <c r="F12900" t="s">
        <v>11540</v>
      </c>
      <c r="G12900" t="s">
        <v>61</v>
      </c>
      <c r="H12900" t="s">
        <v>18</v>
      </c>
      <c r="I12900" t="s">
        <v>11541</v>
      </c>
      <c r="J12900">
        <v>2019</v>
      </c>
      <c r="K12900">
        <v>697.74</v>
      </c>
      <c r="L12900">
        <v>23</v>
      </c>
      <c r="M12900">
        <v>1</v>
      </c>
      <c r="N12900">
        <f t="shared" si="506"/>
        <v>0</v>
      </c>
      <c r="O12900">
        <f t="shared" si="507"/>
        <v>0</v>
      </c>
      <c r="P12900" t="s">
        <v>12694</v>
      </c>
    </row>
    <row r="12901" spans="2:16" x14ac:dyDescent="0.25">
      <c r="B12901" t="s">
        <v>14245</v>
      </c>
      <c r="C12901" s="119" t="s">
        <v>60</v>
      </c>
      <c r="D12901" t="s">
        <v>11537</v>
      </c>
      <c r="E12901" t="s">
        <v>11530</v>
      </c>
      <c r="F12901" t="s">
        <v>11540</v>
      </c>
      <c r="G12901" t="s">
        <v>61</v>
      </c>
      <c r="H12901" t="s">
        <v>18</v>
      </c>
      <c r="I12901" t="s">
        <v>11541</v>
      </c>
      <c r="J12901">
        <v>2019</v>
      </c>
      <c r="K12901">
        <v>697.74</v>
      </c>
      <c r="L12901">
        <v>23</v>
      </c>
      <c r="M12901">
        <v>1</v>
      </c>
      <c r="N12901">
        <f t="shared" si="506"/>
        <v>0</v>
      </c>
      <c r="O12901">
        <f t="shared" si="507"/>
        <v>0</v>
      </c>
      <c r="P12901" t="s">
        <v>12694</v>
      </c>
    </row>
    <row r="12902" spans="2:16" x14ac:dyDescent="0.25">
      <c r="B12902" t="s">
        <v>14246</v>
      </c>
      <c r="C12902" s="119" t="s">
        <v>60</v>
      </c>
      <c r="D12902" t="s">
        <v>11542</v>
      </c>
      <c r="E12902" t="s">
        <v>11530</v>
      </c>
      <c r="F12902" t="s">
        <v>11540</v>
      </c>
      <c r="G12902" t="s">
        <v>61</v>
      </c>
      <c r="H12902" t="s">
        <v>18</v>
      </c>
      <c r="I12902" t="s">
        <v>11541</v>
      </c>
      <c r="J12902">
        <v>2019</v>
      </c>
      <c r="K12902">
        <v>637.01</v>
      </c>
      <c r="L12902">
        <v>70</v>
      </c>
      <c r="M12902">
        <v>1</v>
      </c>
      <c r="N12902">
        <f t="shared" si="506"/>
        <v>0</v>
      </c>
      <c r="O12902">
        <f t="shared" si="507"/>
        <v>0</v>
      </c>
      <c r="P12902" t="s">
        <v>12694</v>
      </c>
    </row>
    <row r="12903" spans="2:16" x14ac:dyDescent="0.25">
      <c r="B12903" t="s">
        <v>14247</v>
      </c>
      <c r="C12903" s="119" t="s">
        <v>60</v>
      </c>
      <c r="D12903" t="s">
        <v>11537</v>
      </c>
      <c r="E12903" t="s">
        <v>11530</v>
      </c>
      <c r="F12903" t="s">
        <v>11540</v>
      </c>
      <c r="G12903" t="s">
        <v>61</v>
      </c>
      <c r="H12903" t="s">
        <v>18</v>
      </c>
      <c r="I12903" t="s">
        <v>11541</v>
      </c>
      <c r="J12903">
        <v>2019</v>
      </c>
      <c r="K12903">
        <v>664.43</v>
      </c>
      <c r="L12903">
        <v>22</v>
      </c>
      <c r="M12903">
        <v>1</v>
      </c>
      <c r="N12903">
        <f t="shared" si="506"/>
        <v>0</v>
      </c>
      <c r="O12903">
        <f t="shared" si="507"/>
        <v>0</v>
      </c>
      <c r="P12903" t="s">
        <v>12694</v>
      </c>
    </row>
    <row r="12904" spans="2:16" x14ac:dyDescent="0.25">
      <c r="B12904" t="s">
        <v>14248</v>
      </c>
      <c r="C12904" s="119" t="s">
        <v>60</v>
      </c>
      <c r="D12904" t="s">
        <v>11542</v>
      </c>
      <c r="E12904" t="s">
        <v>11530</v>
      </c>
      <c r="F12904" t="s">
        <v>11540</v>
      </c>
      <c r="G12904" t="s">
        <v>61</v>
      </c>
      <c r="H12904" t="s">
        <v>18</v>
      </c>
      <c r="I12904" t="s">
        <v>11541</v>
      </c>
      <c r="J12904">
        <v>2019</v>
      </c>
      <c r="K12904">
        <v>699.25</v>
      </c>
      <c r="L12904">
        <v>31</v>
      </c>
      <c r="M12904">
        <v>1</v>
      </c>
      <c r="N12904">
        <f t="shared" si="506"/>
        <v>0</v>
      </c>
      <c r="O12904">
        <f t="shared" si="507"/>
        <v>0</v>
      </c>
      <c r="P12904" t="s">
        <v>12694</v>
      </c>
    </row>
    <row r="12905" spans="2:16" x14ac:dyDescent="0.25">
      <c r="B12905" t="s">
        <v>14249</v>
      </c>
      <c r="C12905" s="119" t="s">
        <v>60</v>
      </c>
      <c r="D12905" t="s">
        <v>11537</v>
      </c>
      <c r="E12905" t="s">
        <v>11530</v>
      </c>
      <c r="F12905" t="s">
        <v>11540</v>
      </c>
      <c r="G12905" t="s">
        <v>61</v>
      </c>
      <c r="H12905" t="s">
        <v>18</v>
      </c>
      <c r="I12905" t="s">
        <v>11541</v>
      </c>
      <c r="J12905">
        <v>2019</v>
      </c>
      <c r="K12905">
        <v>697.55</v>
      </c>
      <c r="L12905">
        <v>22</v>
      </c>
      <c r="M12905">
        <v>1</v>
      </c>
      <c r="N12905">
        <f t="shared" si="506"/>
        <v>0</v>
      </c>
      <c r="O12905">
        <f t="shared" si="507"/>
        <v>0</v>
      </c>
      <c r="P12905" t="s">
        <v>12694</v>
      </c>
    </row>
    <row r="12906" spans="2:16" x14ac:dyDescent="0.25">
      <c r="B12906" t="s">
        <v>14250</v>
      </c>
      <c r="C12906" s="119" t="s">
        <v>60</v>
      </c>
      <c r="D12906" t="s">
        <v>11537</v>
      </c>
      <c r="E12906" t="s">
        <v>11530</v>
      </c>
      <c r="F12906" t="s">
        <v>11540</v>
      </c>
      <c r="G12906" t="s">
        <v>61</v>
      </c>
      <c r="H12906" t="s">
        <v>18</v>
      </c>
      <c r="I12906" t="s">
        <v>11541</v>
      </c>
      <c r="J12906">
        <v>2019</v>
      </c>
      <c r="K12906">
        <v>664.24</v>
      </c>
      <c r="L12906">
        <v>21</v>
      </c>
      <c r="M12906">
        <v>1</v>
      </c>
      <c r="N12906">
        <f t="shared" si="506"/>
        <v>0</v>
      </c>
      <c r="O12906">
        <f t="shared" si="507"/>
        <v>0</v>
      </c>
      <c r="P12906" t="s">
        <v>12694</v>
      </c>
    </row>
    <row r="12907" spans="2:16" x14ac:dyDescent="0.25">
      <c r="B12907" t="s">
        <v>14251</v>
      </c>
      <c r="C12907" s="119" t="s">
        <v>60</v>
      </c>
      <c r="D12907" t="s">
        <v>11537</v>
      </c>
      <c r="E12907" t="s">
        <v>11530</v>
      </c>
      <c r="F12907" t="s">
        <v>11540</v>
      </c>
      <c r="G12907" t="s">
        <v>61</v>
      </c>
      <c r="H12907" t="s">
        <v>18</v>
      </c>
      <c r="I12907" t="s">
        <v>11541</v>
      </c>
      <c r="J12907">
        <v>2019</v>
      </c>
      <c r="K12907">
        <v>924.46</v>
      </c>
      <c r="L12907">
        <v>59</v>
      </c>
      <c r="M12907">
        <v>1</v>
      </c>
      <c r="N12907">
        <f t="shared" si="506"/>
        <v>0</v>
      </c>
      <c r="O12907">
        <f t="shared" si="507"/>
        <v>0</v>
      </c>
      <c r="P12907" t="s">
        <v>12694</v>
      </c>
    </row>
    <row r="12908" spans="2:16" x14ac:dyDescent="0.25">
      <c r="B12908" t="s">
        <v>14252</v>
      </c>
      <c r="C12908" s="119" t="s">
        <v>60</v>
      </c>
      <c r="D12908" t="s">
        <v>11539</v>
      </c>
      <c r="E12908" t="s">
        <v>11530</v>
      </c>
      <c r="F12908" t="s">
        <v>11540</v>
      </c>
      <c r="G12908" t="s">
        <v>61</v>
      </c>
      <c r="H12908" t="s">
        <v>18</v>
      </c>
      <c r="I12908" t="s">
        <v>11541</v>
      </c>
      <c r="J12908">
        <v>2019</v>
      </c>
      <c r="K12908">
        <v>699.25</v>
      </c>
      <c r="L12908">
        <v>31</v>
      </c>
      <c r="M12908">
        <v>1</v>
      </c>
      <c r="N12908">
        <f t="shared" si="506"/>
        <v>0</v>
      </c>
      <c r="O12908">
        <f t="shared" si="507"/>
        <v>0</v>
      </c>
      <c r="P12908" t="s">
        <v>12694</v>
      </c>
    </row>
    <row r="12909" spans="2:16" x14ac:dyDescent="0.25">
      <c r="B12909" t="s">
        <v>14253</v>
      </c>
      <c r="C12909" s="119" t="s">
        <v>60</v>
      </c>
      <c r="D12909" t="s">
        <v>11539</v>
      </c>
      <c r="E12909" t="s">
        <v>11530</v>
      </c>
      <c r="F12909" t="s">
        <v>11540</v>
      </c>
      <c r="G12909" t="s">
        <v>61</v>
      </c>
      <c r="H12909" t="s">
        <v>18</v>
      </c>
      <c r="I12909" t="s">
        <v>11541</v>
      </c>
      <c r="J12909">
        <v>2019</v>
      </c>
      <c r="K12909">
        <v>701.74</v>
      </c>
      <c r="L12909">
        <v>44</v>
      </c>
      <c r="M12909">
        <v>1</v>
      </c>
      <c r="N12909">
        <f t="shared" si="506"/>
        <v>0</v>
      </c>
      <c r="O12909">
        <f t="shared" si="507"/>
        <v>0</v>
      </c>
      <c r="P12909" t="s">
        <v>12694</v>
      </c>
    </row>
    <row r="12910" spans="2:16" x14ac:dyDescent="0.25">
      <c r="B12910" t="s">
        <v>14254</v>
      </c>
      <c r="C12910" s="119" t="s">
        <v>60</v>
      </c>
      <c r="D12910" t="s">
        <v>11537</v>
      </c>
      <c r="E12910" t="s">
        <v>11530</v>
      </c>
      <c r="F12910" t="s">
        <v>11540</v>
      </c>
      <c r="G12910" t="s">
        <v>61</v>
      </c>
      <c r="H12910" t="s">
        <v>18</v>
      </c>
      <c r="I12910" t="s">
        <v>11533</v>
      </c>
      <c r="J12910">
        <v>2019</v>
      </c>
      <c r="K12910">
        <v>666.03</v>
      </c>
      <c r="L12910">
        <v>14</v>
      </c>
      <c r="M12910">
        <v>1</v>
      </c>
      <c r="N12910">
        <f t="shared" si="506"/>
        <v>0</v>
      </c>
      <c r="O12910">
        <f t="shared" si="507"/>
        <v>0</v>
      </c>
      <c r="P12910" t="s">
        <v>12694</v>
      </c>
    </row>
    <row r="12911" spans="2:16" x14ac:dyDescent="0.25">
      <c r="B12911" t="s">
        <v>14255</v>
      </c>
      <c r="C12911" s="119" t="s">
        <v>60</v>
      </c>
      <c r="D12911" t="s">
        <v>11537</v>
      </c>
      <c r="E12911" t="s">
        <v>11530</v>
      </c>
      <c r="F12911" t="s">
        <v>11540</v>
      </c>
      <c r="G12911" t="s">
        <v>61</v>
      </c>
      <c r="H12911" t="s">
        <v>18</v>
      </c>
      <c r="I12911" t="s">
        <v>11533</v>
      </c>
      <c r="J12911">
        <v>2019</v>
      </c>
      <c r="K12911">
        <v>672.64</v>
      </c>
      <c r="L12911">
        <v>30</v>
      </c>
      <c r="M12911">
        <v>1</v>
      </c>
      <c r="N12911">
        <f t="shared" si="506"/>
        <v>0</v>
      </c>
      <c r="O12911">
        <f t="shared" si="507"/>
        <v>0</v>
      </c>
      <c r="P12911" t="s">
        <v>12694</v>
      </c>
    </row>
    <row r="12912" spans="2:16" x14ac:dyDescent="0.25">
      <c r="B12912" t="s">
        <v>14256</v>
      </c>
      <c r="C12912" s="119" t="s">
        <v>60</v>
      </c>
      <c r="D12912" t="s">
        <v>11537</v>
      </c>
      <c r="E12912" t="s">
        <v>11530</v>
      </c>
      <c r="F12912" t="s">
        <v>11540</v>
      </c>
      <c r="G12912" t="s">
        <v>61</v>
      </c>
      <c r="H12912" t="s">
        <v>18</v>
      </c>
      <c r="I12912" t="s">
        <v>11541</v>
      </c>
      <c r="J12912">
        <v>2019</v>
      </c>
      <c r="K12912">
        <v>664.99</v>
      </c>
      <c r="L12912">
        <v>25</v>
      </c>
      <c r="M12912">
        <v>1</v>
      </c>
      <c r="N12912">
        <f t="shared" si="506"/>
        <v>0</v>
      </c>
      <c r="O12912">
        <f t="shared" si="507"/>
        <v>0</v>
      </c>
      <c r="P12912" t="s">
        <v>12694</v>
      </c>
    </row>
    <row r="12913" spans="2:16" x14ac:dyDescent="0.25">
      <c r="B12913" t="s">
        <v>14257</v>
      </c>
      <c r="C12913" s="119" t="s">
        <v>60</v>
      </c>
      <c r="D12913" t="s">
        <v>11537</v>
      </c>
      <c r="E12913" t="s">
        <v>11530</v>
      </c>
      <c r="F12913" t="s">
        <v>11540</v>
      </c>
      <c r="G12913" t="s">
        <v>61</v>
      </c>
      <c r="H12913" t="s">
        <v>18</v>
      </c>
      <c r="I12913" t="s">
        <v>11541</v>
      </c>
      <c r="J12913">
        <v>2019</v>
      </c>
      <c r="K12913">
        <v>665.55</v>
      </c>
      <c r="L12913">
        <v>28</v>
      </c>
      <c r="M12913">
        <v>1</v>
      </c>
      <c r="N12913">
        <f t="shared" si="506"/>
        <v>0</v>
      </c>
      <c r="O12913">
        <f t="shared" si="507"/>
        <v>0</v>
      </c>
      <c r="P12913" t="s">
        <v>12694</v>
      </c>
    </row>
    <row r="12914" spans="2:16" x14ac:dyDescent="0.25">
      <c r="B12914" t="s">
        <v>14258</v>
      </c>
      <c r="C12914" s="119" t="s">
        <v>60</v>
      </c>
      <c r="D12914" t="s">
        <v>11537</v>
      </c>
      <c r="E12914" t="s">
        <v>11530</v>
      </c>
      <c r="F12914" t="s">
        <v>11540</v>
      </c>
      <c r="G12914" t="s">
        <v>61</v>
      </c>
      <c r="H12914" t="s">
        <v>18</v>
      </c>
      <c r="I12914" t="s">
        <v>11541</v>
      </c>
      <c r="J12914">
        <v>2019</v>
      </c>
      <c r="K12914">
        <v>697.35</v>
      </c>
      <c r="L12914">
        <v>21</v>
      </c>
      <c r="M12914">
        <v>1</v>
      </c>
      <c r="N12914">
        <f t="shared" si="506"/>
        <v>0</v>
      </c>
      <c r="O12914">
        <f t="shared" si="507"/>
        <v>0</v>
      </c>
      <c r="P12914" t="s">
        <v>12694</v>
      </c>
    </row>
    <row r="12915" spans="2:16" x14ac:dyDescent="0.25">
      <c r="B12915" t="s">
        <v>14259</v>
      </c>
      <c r="C12915" s="119" t="s">
        <v>60</v>
      </c>
      <c r="D12915" t="s">
        <v>11537</v>
      </c>
      <c r="E12915" t="s">
        <v>11530</v>
      </c>
      <c r="F12915" t="s">
        <v>11540</v>
      </c>
      <c r="G12915" t="s">
        <v>61</v>
      </c>
      <c r="H12915" t="s">
        <v>18</v>
      </c>
      <c r="I12915" t="s">
        <v>11541</v>
      </c>
      <c r="J12915">
        <v>2019</v>
      </c>
      <c r="K12915">
        <v>697.54</v>
      </c>
      <c r="L12915">
        <v>22</v>
      </c>
      <c r="M12915">
        <v>1</v>
      </c>
      <c r="N12915">
        <f t="shared" si="506"/>
        <v>0</v>
      </c>
      <c r="O12915">
        <f t="shared" si="507"/>
        <v>0</v>
      </c>
      <c r="P12915" t="s">
        <v>12694</v>
      </c>
    </row>
    <row r="12916" spans="2:16" x14ac:dyDescent="0.25">
      <c r="B12916" t="s">
        <v>14260</v>
      </c>
      <c r="C12916" s="119" t="s">
        <v>60</v>
      </c>
      <c r="D12916" t="s">
        <v>11537</v>
      </c>
      <c r="E12916" t="s">
        <v>11530</v>
      </c>
      <c r="F12916" t="s">
        <v>11540</v>
      </c>
      <c r="G12916" t="s">
        <v>61</v>
      </c>
      <c r="H12916" t="s">
        <v>18</v>
      </c>
      <c r="I12916" t="s">
        <v>11533</v>
      </c>
      <c r="J12916">
        <v>2019</v>
      </c>
      <c r="K12916">
        <v>668.52</v>
      </c>
      <c r="L12916">
        <v>20</v>
      </c>
      <c r="M12916">
        <v>1</v>
      </c>
      <c r="N12916">
        <f t="shared" si="506"/>
        <v>0</v>
      </c>
      <c r="O12916">
        <f t="shared" si="507"/>
        <v>0</v>
      </c>
      <c r="P12916" t="s">
        <v>12694</v>
      </c>
    </row>
    <row r="12917" spans="2:16" x14ac:dyDescent="0.25">
      <c r="B12917" t="s">
        <v>14261</v>
      </c>
      <c r="C12917" s="119" t="s">
        <v>60</v>
      </c>
      <c r="D12917" t="s">
        <v>11537</v>
      </c>
      <c r="E12917" t="s">
        <v>11530</v>
      </c>
      <c r="F12917" t="s">
        <v>11540</v>
      </c>
      <c r="G12917" t="s">
        <v>61</v>
      </c>
      <c r="H12917" t="s">
        <v>18</v>
      </c>
      <c r="I12917" t="s">
        <v>11541</v>
      </c>
      <c r="J12917">
        <v>2019</v>
      </c>
      <c r="K12917">
        <v>696.78</v>
      </c>
      <c r="L12917">
        <v>18</v>
      </c>
      <c r="M12917">
        <v>1</v>
      </c>
      <c r="N12917">
        <f t="shared" si="506"/>
        <v>0</v>
      </c>
      <c r="O12917">
        <f t="shared" si="507"/>
        <v>0</v>
      </c>
      <c r="P12917" t="s">
        <v>12694</v>
      </c>
    </row>
    <row r="12918" spans="2:16" x14ac:dyDescent="0.25">
      <c r="B12918" t="s">
        <v>14262</v>
      </c>
      <c r="C12918" s="119" t="s">
        <v>60</v>
      </c>
      <c r="D12918" t="s">
        <v>11537</v>
      </c>
      <c r="E12918" t="s">
        <v>11530</v>
      </c>
      <c r="F12918" t="s">
        <v>11540</v>
      </c>
      <c r="G12918" t="s">
        <v>61</v>
      </c>
      <c r="H12918" t="s">
        <v>18</v>
      </c>
      <c r="I12918" t="s">
        <v>11541</v>
      </c>
      <c r="J12918">
        <v>2019</v>
      </c>
      <c r="K12918">
        <v>698.48</v>
      </c>
      <c r="L12918">
        <v>27</v>
      </c>
      <c r="M12918">
        <v>1</v>
      </c>
      <c r="N12918">
        <f t="shared" si="506"/>
        <v>0</v>
      </c>
      <c r="O12918">
        <f t="shared" si="507"/>
        <v>0</v>
      </c>
      <c r="P12918" t="s">
        <v>12693</v>
      </c>
    </row>
    <row r="12919" spans="2:16" x14ac:dyDescent="0.25">
      <c r="B12919" t="s">
        <v>14263</v>
      </c>
      <c r="C12919" s="119" t="s">
        <v>60</v>
      </c>
      <c r="D12919" t="s">
        <v>11537</v>
      </c>
      <c r="E12919" t="s">
        <v>11530</v>
      </c>
      <c r="F12919" t="s">
        <v>11540</v>
      </c>
      <c r="G12919" t="s">
        <v>61</v>
      </c>
      <c r="H12919" t="s">
        <v>18</v>
      </c>
      <c r="I12919" t="s">
        <v>11541</v>
      </c>
      <c r="J12919">
        <v>2019</v>
      </c>
      <c r="K12919">
        <v>701.74</v>
      </c>
      <c r="L12919">
        <v>44</v>
      </c>
      <c r="M12919">
        <v>1</v>
      </c>
      <c r="N12919">
        <f t="shared" si="506"/>
        <v>0</v>
      </c>
      <c r="O12919">
        <f t="shared" si="507"/>
        <v>0</v>
      </c>
      <c r="P12919" t="s">
        <v>12694</v>
      </c>
    </row>
    <row r="12920" spans="2:16" x14ac:dyDescent="0.25">
      <c r="B12920" t="s">
        <v>14264</v>
      </c>
      <c r="C12920" s="119" t="s">
        <v>60</v>
      </c>
      <c r="D12920" t="s">
        <v>11537</v>
      </c>
      <c r="E12920" t="s">
        <v>11530</v>
      </c>
      <c r="F12920" t="s">
        <v>11540</v>
      </c>
      <c r="G12920" t="s">
        <v>61</v>
      </c>
      <c r="H12920" t="s">
        <v>18</v>
      </c>
      <c r="I12920" t="s">
        <v>11541</v>
      </c>
      <c r="J12920">
        <v>2019</v>
      </c>
      <c r="K12920">
        <v>669.62</v>
      </c>
      <c r="L12920">
        <v>49</v>
      </c>
      <c r="M12920">
        <v>1</v>
      </c>
      <c r="N12920">
        <f t="shared" si="506"/>
        <v>0</v>
      </c>
      <c r="O12920">
        <f t="shared" si="507"/>
        <v>0</v>
      </c>
      <c r="P12920" t="s">
        <v>12694</v>
      </c>
    </row>
    <row r="12921" spans="2:16" x14ac:dyDescent="0.25">
      <c r="B12921" t="s">
        <v>14265</v>
      </c>
      <c r="C12921" s="119" t="s">
        <v>60</v>
      </c>
      <c r="D12921" t="s">
        <v>11537</v>
      </c>
      <c r="E12921" t="s">
        <v>11530</v>
      </c>
      <c r="F12921" t="s">
        <v>11540</v>
      </c>
      <c r="G12921" t="s">
        <v>61</v>
      </c>
      <c r="H12921" t="s">
        <v>18</v>
      </c>
      <c r="I12921" t="s">
        <v>11541</v>
      </c>
      <c r="J12921">
        <v>2019</v>
      </c>
      <c r="K12921">
        <v>695.37</v>
      </c>
      <c r="L12921">
        <v>22</v>
      </c>
      <c r="M12921">
        <v>1</v>
      </c>
      <c r="N12921">
        <f t="shared" si="506"/>
        <v>0</v>
      </c>
      <c r="O12921">
        <f t="shared" si="507"/>
        <v>0</v>
      </c>
      <c r="P12921" t="s">
        <v>12694</v>
      </c>
    </row>
    <row r="12922" spans="2:16" x14ac:dyDescent="0.25">
      <c r="B12922" t="s">
        <v>14266</v>
      </c>
      <c r="C12922" s="119" t="s">
        <v>60</v>
      </c>
      <c r="D12922" t="s">
        <v>11537</v>
      </c>
      <c r="E12922" t="s">
        <v>11530</v>
      </c>
      <c r="F12922" t="s">
        <v>11540</v>
      </c>
      <c r="G12922" t="s">
        <v>61</v>
      </c>
      <c r="H12922" t="s">
        <v>18</v>
      </c>
      <c r="I12922" t="s">
        <v>11541</v>
      </c>
      <c r="J12922">
        <v>2019</v>
      </c>
      <c r="K12922">
        <v>662.16</v>
      </c>
      <c r="L12922">
        <v>21</v>
      </c>
      <c r="M12922">
        <v>1</v>
      </c>
      <c r="N12922">
        <f t="shared" si="506"/>
        <v>0</v>
      </c>
      <c r="O12922">
        <f t="shared" si="507"/>
        <v>0</v>
      </c>
      <c r="P12922" t="s">
        <v>12694</v>
      </c>
    </row>
    <row r="12923" spans="2:16" x14ac:dyDescent="0.25">
      <c r="B12923" t="s">
        <v>14267</v>
      </c>
      <c r="C12923" s="119" t="s">
        <v>60</v>
      </c>
      <c r="D12923" t="s">
        <v>11542</v>
      </c>
      <c r="E12923" t="s">
        <v>11530</v>
      </c>
      <c r="F12923" t="s">
        <v>11540</v>
      </c>
      <c r="G12923" t="s">
        <v>61</v>
      </c>
      <c r="H12923" t="s">
        <v>18</v>
      </c>
      <c r="I12923" t="s">
        <v>11541</v>
      </c>
      <c r="J12923">
        <v>2019</v>
      </c>
      <c r="K12923">
        <v>701.31</v>
      </c>
      <c r="L12923">
        <v>30</v>
      </c>
      <c r="M12923">
        <v>1</v>
      </c>
      <c r="N12923">
        <f t="shared" si="506"/>
        <v>0</v>
      </c>
      <c r="O12923">
        <f t="shared" si="507"/>
        <v>0</v>
      </c>
      <c r="P12923" t="s">
        <v>12694</v>
      </c>
    </row>
    <row r="12924" spans="2:16" x14ac:dyDescent="0.25">
      <c r="B12924" t="s">
        <v>14268</v>
      </c>
      <c r="C12924" s="119" t="s">
        <v>60</v>
      </c>
      <c r="D12924" t="s">
        <v>11537</v>
      </c>
      <c r="E12924" t="s">
        <v>11530</v>
      </c>
      <c r="F12924" t="s">
        <v>11540</v>
      </c>
      <c r="G12924" t="s">
        <v>61</v>
      </c>
      <c r="H12924" t="s">
        <v>18</v>
      </c>
      <c r="I12924" t="s">
        <v>11541</v>
      </c>
      <c r="J12924">
        <v>2019</v>
      </c>
      <c r="K12924">
        <v>666.31</v>
      </c>
      <c r="L12924">
        <v>32</v>
      </c>
      <c r="M12924">
        <v>1</v>
      </c>
      <c r="N12924">
        <f t="shared" si="506"/>
        <v>0</v>
      </c>
      <c r="O12924">
        <f t="shared" si="507"/>
        <v>0</v>
      </c>
      <c r="P12924" t="s">
        <v>12694</v>
      </c>
    </row>
    <row r="12925" spans="2:16" x14ac:dyDescent="0.25">
      <c r="B12925" t="s">
        <v>14269</v>
      </c>
      <c r="C12925" s="119" t="s">
        <v>60</v>
      </c>
      <c r="D12925" t="s">
        <v>11537</v>
      </c>
      <c r="E12925" t="s">
        <v>11530</v>
      </c>
      <c r="F12925" t="s">
        <v>11540</v>
      </c>
      <c r="G12925" t="s">
        <v>61</v>
      </c>
      <c r="H12925" t="s">
        <v>18</v>
      </c>
      <c r="I12925" t="s">
        <v>11541</v>
      </c>
      <c r="J12925">
        <v>2019</v>
      </c>
      <c r="K12925">
        <v>666.37</v>
      </c>
      <c r="L12925">
        <v>32</v>
      </c>
      <c r="M12925">
        <v>1</v>
      </c>
      <c r="N12925">
        <f t="shared" si="506"/>
        <v>0</v>
      </c>
      <c r="O12925">
        <f t="shared" si="507"/>
        <v>0</v>
      </c>
      <c r="P12925" t="s">
        <v>12694</v>
      </c>
    </row>
    <row r="12926" spans="2:16" x14ac:dyDescent="0.25">
      <c r="B12926" t="s">
        <v>14270</v>
      </c>
      <c r="C12926" s="119" t="s">
        <v>60</v>
      </c>
      <c r="D12926" t="s">
        <v>11537</v>
      </c>
      <c r="E12926" t="s">
        <v>11530</v>
      </c>
      <c r="F12926" t="s">
        <v>11540</v>
      </c>
      <c r="G12926" t="s">
        <v>61</v>
      </c>
      <c r="H12926" t="s">
        <v>18</v>
      </c>
      <c r="I12926" t="s">
        <v>11541</v>
      </c>
      <c r="J12926">
        <v>2019</v>
      </c>
      <c r="K12926">
        <v>698.35</v>
      </c>
      <c r="L12926">
        <v>26</v>
      </c>
      <c r="M12926">
        <v>1</v>
      </c>
      <c r="N12926">
        <f t="shared" si="506"/>
        <v>0</v>
      </c>
      <c r="O12926">
        <f t="shared" si="507"/>
        <v>0</v>
      </c>
      <c r="P12926" t="s">
        <v>12694</v>
      </c>
    </row>
    <row r="12927" spans="2:16" x14ac:dyDescent="0.25">
      <c r="B12927" t="s">
        <v>14271</v>
      </c>
      <c r="C12927" s="119" t="s">
        <v>60</v>
      </c>
      <c r="D12927" t="s">
        <v>11537</v>
      </c>
      <c r="E12927" t="s">
        <v>11530</v>
      </c>
      <c r="F12927" t="s">
        <v>11540</v>
      </c>
      <c r="G12927" t="s">
        <v>61</v>
      </c>
      <c r="H12927" t="s">
        <v>18</v>
      </c>
      <c r="I12927" t="s">
        <v>11541</v>
      </c>
      <c r="J12927">
        <v>2019</v>
      </c>
      <c r="K12927">
        <v>664.84</v>
      </c>
      <c r="L12927">
        <v>24</v>
      </c>
      <c r="M12927">
        <v>1</v>
      </c>
      <c r="N12927">
        <f t="shared" si="506"/>
        <v>0</v>
      </c>
      <c r="O12927">
        <f t="shared" si="507"/>
        <v>0</v>
      </c>
      <c r="P12927" t="s">
        <v>12694</v>
      </c>
    </row>
    <row r="12928" spans="2:16" x14ac:dyDescent="0.25">
      <c r="B12928" t="s">
        <v>14272</v>
      </c>
      <c r="C12928" s="119" t="s">
        <v>60</v>
      </c>
      <c r="D12928" t="s">
        <v>11537</v>
      </c>
      <c r="E12928" t="s">
        <v>11530</v>
      </c>
      <c r="F12928" t="s">
        <v>11540</v>
      </c>
      <c r="G12928" t="s">
        <v>61</v>
      </c>
      <c r="H12928" t="s">
        <v>18</v>
      </c>
      <c r="I12928" t="s">
        <v>11541</v>
      </c>
      <c r="J12928">
        <v>2019</v>
      </c>
      <c r="K12928">
        <v>663.89</v>
      </c>
      <c r="L12928">
        <v>19</v>
      </c>
      <c r="M12928">
        <v>1</v>
      </c>
      <c r="N12928">
        <f t="shared" si="506"/>
        <v>0</v>
      </c>
      <c r="O12928">
        <f t="shared" si="507"/>
        <v>0</v>
      </c>
      <c r="P12928" t="s">
        <v>12694</v>
      </c>
    </row>
    <row r="12929" spans="2:16" x14ac:dyDescent="0.25">
      <c r="B12929" t="s">
        <v>14273</v>
      </c>
      <c r="C12929" s="119" t="s">
        <v>60</v>
      </c>
      <c r="D12929" t="s">
        <v>11537</v>
      </c>
      <c r="E12929" t="s">
        <v>11530</v>
      </c>
      <c r="F12929" t="s">
        <v>11540</v>
      </c>
      <c r="G12929" t="s">
        <v>61</v>
      </c>
      <c r="H12929" t="s">
        <v>18</v>
      </c>
      <c r="I12929" t="s">
        <v>11541</v>
      </c>
      <c r="J12929">
        <v>2019</v>
      </c>
      <c r="K12929">
        <v>697.58</v>
      </c>
      <c r="L12929">
        <v>22</v>
      </c>
      <c r="M12929">
        <v>1</v>
      </c>
      <c r="N12929">
        <f t="shared" si="506"/>
        <v>0</v>
      </c>
      <c r="O12929">
        <f t="shared" si="507"/>
        <v>0</v>
      </c>
      <c r="P12929" t="s">
        <v>12694</v>
      </c>
    </row>
    <row r="12930" spans="2:16" x14ac:dyDescent="0.25">
      <c r="B12930" t="s">
        <v>14274</v>
      </c>
      <c r="C12930" s="119" t="s">
        <v>60</v>
      </c>
      <c r="D12930" t="s">
        <v>11537</v>
      </c>
      <c r="E12930" t="s">
        <v>11530</v>
      </c>
      <c r="F12930" t="s">
        <v>11540</v>
      </c>
      <c r="G12930" t="s">
        <v>61</v>
      </c>
      <c r="H12930" t="s">
        <v>18</v>
      </c>
      <c r="I12930" t="s">
        <v>11541</v>
      </c>
      <c r="J12930">
        <v>2019</v>
      </c>
      <c r="K12930">
        <v>1480.06</v>
      </c>
      <c r="L12930">
        <v>19</v>
      </c>
      <c r="M12930">
        <v>1</v>
      </c>
      <c r="N12930">
        <f t="shared" si="506"/>
        <v>0</v>
      </c>
      <c r="O12930">
        <f t="shared" si="507"/>
        <v>0</v>
      </c>
      <c r="P12930" t="s">
        <v>12694</v>
      </c>
    </row>
    <row r="12931" spans="2:16" x14ac:dyDescent="0.25">
      <c r="B12931" t="s">
        <v>14275</v>
      </c>
      <c r="C12931" s="119" t="s">
        <v>60</v>
      </c>
      <c r="D12931" t="s">
        <v>11550</v>
      </c>
      <c r="E12931" t="s">
        <v>11530</v>
      </c>
      <c r="F12931" t="s">
        <v>11540</v>
      </c>
      <c r="G12931" t="s">
        <v>61</v>
      </c>
      <c r="H12931" t="s">
        <v>18</v>
      </c>
      <c r="I12931" t="s">
        <v>11541</v>
      </c>
      <c r="J12931">
        <v>2019</v>
      </c>
      <c r="K12931">
        <v>668.54</v>
      </c>
      <c r="L12931">
        <v>32</v>
      </c>
      <c r="M12931">
        <v>1</v>
      </c>
      <c r="N12931">
        <f t="shared" si="506"/>
        <v>0</v>
      </c>
      <c r="O12931">
        <f t="shared" si="507"/>
        <v>0</v>
      </c>
      <c r="P12931" t="s">
        <v>12694</v>
      </c>
    </row>
    <row r="12932" spans="2:16" x14ac:dyDescent="0.25">
      <c r="B12932" t="s">
        <v>14276</v>
      </c>
      <c r="C12932" s="119" t="s">
        <v>60</v>
      </c>
      <c r="D12932" t="s">
        <v>11550</v>
      </c>
      <c r="E12932" t="s">
        <v>11530</v>
      </c>
      <c r="F12932" t="s">
        <v>11540</v>
      </c>
      <c r="G12932" t="s">
        <v>61</v>
      </c>
      <c r="H12932" t="s">
        <v>18</v>
      </c>
      <c r="I12932" t="s">
        <v>11541</v>
      </c>
      <c r="J12932">
        <v>2019</v>
      </c>
      <c r="K12932">
        <v>668.35</v>
      </c>
      <c r="L12932">
        <v>31</v>
      </c>
      <c r="M12932">
        <v>1</v>
      </c>
      <c r="N12932">
        <f t="shared" si="506"/>
        <v>0</v>
      </c>
      <c r="O12932">
        <f t="shared" si="507"/>
        <v>0</v>
      </c>
      <c r="P12932" t="s">
        <v>12694</v>
      </c>
    </row>
    <row r="12933" spans="2:16" x14ac:dyDescent="0.25">
      <c r="B12933" t="s">
        <v>14277</v>
      </c>
      <c r="C12933" s="119" t="s">
        <v>60</v>
      </c>
      <c r="D12933" t="s">
        <v>11550</v>
      </c>
      <c r="E12933" t="s">
        <v>11530</v>
      </c>
      <c r="F12933" t="s">
        <v>11540</v>
      </c>
      <c r="G12933" t="s">
        <v>61</v>
      </c>
      <c r="H12933" t="s">
        <v>18</v>
      </c>
      <c r="I12933" t="s">
        <v>11541</v>
      </c>
      <c r="J12933">
        <v>2019</v>
      </c>
      <c r="K12933">
        <v>668.54</v>
      </c>
      <c r="L12933">
        <v>32</v>
      </c>
      <c r="M12933">
        <v>1</v>
      </c>
      <c r="N12933">
        <f t="shared" si="506"/>
        <v>0</v>
      </c>
      <c r="O12933">
        <f t="shared" si="507"/>
        <v>0</v>
      </c>
      <c r="P12933" t="s">
        <v>12694</v>
      </c>
    </row>
    <row r="12934" spans="2:16" x14ac:dyDescent="0.25">
      <c r="B12934" t="s">
        <v>14278</v>
      </c>
      <c r="C12934" s="119" t="s">
        <v>60</v>
      </c>
      <c r="D12934" t="s">
        <v>11550</v>
      </c>
      <c r="E12934" t="s">
        <v>11530</v>
      </c>
      <c r="F12934" t="s">
        <v>11540</v>
      </c>
      <c r="G12934" t="s">
        <v>61</v>
      </c>
      <c r="H12934" t="s">
        <v>18</v>
      </c>
      <c r="I12934" t="s">
        <v>11541</v>
      </c>
      <c r="J12934">
        <v>2019</v>
      </c>
      <c r="K12934">
        <v>668.92</v>
      </c>
      <c r="L12934">
        <v>34</v>
      </c>
      <c r="M12934">
        <v>1</v>
      </c>
      <c r="N12934">
        <f t="shared" si="506"/>
        <v>0</v>
      </c>
      <c r="O12934">
        <f t="shared" si="507"/>
        <v>0</v>
      </c>
      <c r="P12934" t="s">
        <v>12694</v>
      </c>
    </row>
    <row r="12935" spans="2:16" x14ac:dyDescent="0.25">
      <c r="B12935" t="s">
        <v>14279</v>
      </c>
      <c r="C12935" s="119" t="s">
        <v>60</v>
      </c>
      <c r="D12935" t="s">
        <v>11550</v>
      </c>
      <c r="E12935" t="s">
        <v>11530</v>
      </c>
      <c r="F12935" t="s">
        <v>11540</v>
      </c>
      <c r="G12935" t="s">
        <v>61</v>
      </c>
      <c r="H12935" t="s">
        <v>18</v>
      </c>
      <c r="I12935" t="s">
        <v>11541</v>
      </c>
      <c r="J12935">
        <v>2019</v>
      </c>
      <c r="K12935">
        <v>668.54</v>
      </c>
      <c r="L12935">
        <v>32</v>
      </c>
      <c r="M12935">
        <v>1</v>
      </c>
      <c r="N12935">
        <f t="shared" si="506"/>
        <v>0</v>
      </c>
      <c r="O12935">
        <f t="shared" si="507"/>
        <v>0</v>
      </c>
      <c r="P12935" t="s">
        <v>12694</v>
      </c>
    </row>
    <row r="12936" spans="2:16" x14ac:dyDescent="0.25">
      <c r="B12936" t="s">
        <v>14280</v>
      </c>
      <c r="C12936" s="119" t="s">
        <v>60</v>
      </c>
      <c r="D12936" t="s">
        <v>11542</v>
      </c>
      <c r="E12936" t="s">
        <v>11530</v>
      </c>
      <c r="F12936" t="s">
        <v>11540</v>
      </c>
      <c r="G12936" t="s">
        <v>61</v>
      </c>
      <c r="H12936" t="s">
        <v>18</v>
      </c>
      <c r="I12936" t="s">
        <v>11541</v>
      </c>
      <c r="J12936">
        <v>2019</v>
      </c>
      <c r="K12936">
        <v>699.67</v>
      </c>
      <c r="L12936">
        <v>21</v>
      </c>
      <c r="M12936">
        <v>1</v>
      </c>
      <c r="N12936">
        <f t="shared" si="506"/>
        <v>0</v>
      </c>
      <c r="O12936">
        <f t="shared" si="507"/>
        <v>0</v>
      </c>
      <c r="P12936" t="s">
        <v>12694</v>
      </c>
    </row>
    <row r="12937" spans="2:16" x14ac:dyDescent="0.25">
      <c r="B12937" t="s">
        <v>14281</v>
      </c>
      <c r="C12937" s="119" t="s">
        <v>60</v>
      </c>
      <c r="D12937" t="s">
        <v>11537</v>
      </c>
      <c r="E12937" t="s">
        <v>11530</v>
      </c>
      <c r="F12937" t="s">
        <v>11540</v>
      </c>
      <c r="G12937" t="s">
        <v>61</v>
      </c>
      <c r="H12937" t="s">
        <v>18</v>
      </c>
      <c r="I12937" t="s">
        <v>11541</v>
      </c>
      <c r="J12937">
        <v>2019</v>
      </c>
      <c r="K12937">
        <v>667.01</v>
      </c>
      <c r="L12937">
        <v>24</v>
      </c>
      <c r="M12937">
        <v>1</v>
      </c>
      <c r="N12937">
        <f t="shared" si="506"/>
        <v>0</v>
      </c>
      <c r="O12937">
        <f t="shared" si="507"/>
        <v>0</v>
      </c>
      <c r="P12937" t="s">
        <v>12694</v>
      </c>
    </row>
    <row r="12938" spans="2:16" x14ac:dyDescent="0.25">
      <c r="B12938" t="s">
        <v>14282</v>
      </c>
      <c r="C12938" s="119" t="s">
        <v>60</v>
      </c>
      <c r="D12938" t="s">
        <v>11537</v>
      </c>
      <c r="E12938" t="s">
        <v>11530</v>
      </c>
      <c r="F12938" t="s">
        <v>11540</v>
      </c>
      <c r="G12938" t="s">
        <v>61</v>
      </c>
      <c r="H12938" t="s">
        <v>18</v>
      </c>
      <c r="I12938" t="s">
        <v>11541</v>
      </c>
      <c r="J12938">
        <v>2019</v>
      </c>
      <c r="K12938">
        <v>673.14</v>
      </c>
      <c r="L12938">
        <v>56</v>
      </c>
      <c r="M12938">
        <v>1</v>
      </c>
      <c r="N12938">
        <f t="shared" si="506"/>
        <v>0</v>
      </c>
      <c r="O12938">
        <f t="shared" si="507"/>
        <v>0</v>
      </c>
      <c r="P12938" t="s">
        <v>12694</v>
      </c>
    </row>
    <row r="12939" spans="2:16" x14ac:dyDescent="0.25">
      <c r="B12939" t="s">
        <v>14283</v>
      </c>
      <c r="C12939" s="119" t="s">
        <v>60</v>
      </c>
      <c r="D12939" t="s">
        <v>11537</v>
      </c>
      <c r="E12939" t="s">
        <v>11530</v>
      </c>
      <c r="F12939" t="s">
        <v>11540</v>
      </c>
      <c r="G12939" t="s">
        <v>61</v>
      </c>
      <c r="H12939" t="s">
        <v>18</v>
      </c>
      <c r="I12939" t="s">
        <v>11541</v>
      </c>
      <c r="J12939">
        <v>2019</v>
      </c>
      <c r="K12939">
        <v>706.39</v>
      </c>
      <c r="L12939">
        <v>56</v>
      </c>
      <c r="M12939">
        <v>1</v>
      </c>
      <c r="N12939">
        <f t="shared" si="506"/>
        <v>0</v>
      </c>
      <c r="O12939">
        <f t="shared" si="507"/>
        <v>0</v>
      </c>
      <c r="P12939" t="s">
        <v>12694</v>
      </c>
    </row>
    <row r="12940" spans="2:16" x14ac:dyDescent="0.25">
      <c r="B12940" t="s">
        <v>14284</v>
      </c>
      <c r="C12940" s="119" t="s">
        <v>60</v>
      </c>
      <c r="D12940" t="s">
        <v>11537</v>
      </c>
      <c r="E12940" t="s">
        <v>11530</v>
      </c>
      <c r="F12940" t="s">
        <v>11540</v>
      </c>
      <c r="G12940" t="s">
        <v>61</v>
      </c>
      <c r="H12940" t="s">
        <v>18</v>
      </c>
      <c r="I12940" t="s">
        <v>11541</v>
      </c>
      <c r="J12940">
        <v>2019</v>
      </c>
      <c r="K12940">
        <v>673.53</v>
      </c>
      <c r="L12940">
        <v>58</v>
      </c>
      <c r="M12940">
        <v>1</v>
      </c>
      <c r="N12940">
        <f t="shared" si="506"/>
        <v>0</v>
      </c>
      <c r="O12940">
        <f t="shared" si="507"/>
        <v>0</v>
      </c>
      <c r="P12940" t="s">
        <v>12694</v>
      </c>
    </row>
    <row r="12941" spans="2:16" x14ac:dyDescent="0.25">
      <c r="B12941" t="s">
        <v>14285</v>
      </c>
      <c r="C12941" s="119" t="s">
        <v>60</v>
      </c>
      <c r="D12941" t="s">
        <v>11537</v>
      </c>
      <c r="E12941" t="s">
        <v>11530</v>
      </c>
      <c r="F12941" t="s">
        <v>11540</v>
      </c>
      <c r="G12941" t="s">
        <v>61</v>
      </c>
      <c r="H12941" t="s">
        <v>18</v>
      </c>
      <c r="I12941" t="s">
        <v>11541</v>
      </c>
      <c r="J12941">
        <v>2019</v>
      </c>
      <c r="K12941">
        <v>673.53</v>
      </c>
      <c r="L12941">
        <v>58</v>
      </c>
      <c r="M12941">
        <v>1</v>
      </c>
      <c r="N12941">
        <f t="shared" si="506"/>
        <v>0</v>
      </c>
      <c r="O12941">
        <f t="shared" si="507"/>
        <v>0</v>
      </c>
      <c r="P12941" t="s">
        <v>12694</v>
      </c>
    </row>
    <row r="12942" spans="2:16" x14ac:dyDescent="0.25">
      <c r="B12942" t="s">
        <v>14286</v>
      </c>
      <c r="C12942" s="119" t="s">
        <v>60</v>
      </c>
      <c r="D12942" t="s">
        <v>11537</v>
      </c>
      <c r="E12942" t="s">
        <v>11530</v>
      </c>
      <c r="F12942" t="s">
        <v>11540</v>
      </c>
      <c r="G12942" t="s">
        <v>61</v>
      </c>
      <c r="H12942" t="s">
        <v>18</v>
      </c>
      <c r="I12942" t="s">
        <v>11541</v>
      </c>
      <c r="J12942">
        <v>2019</v>
      </c>
      <c r="K12942">
        <v>663.88</v>
      </c>
      <c r="L12942">
        <v>30</v>
      </c>
      <c r="M12942">
        <v>1</v>
      </c>
      <c r="N12942">
        <f t="shared" si="506"/>
        <v>0</v>
      </c>
      <c r="O12942">
        <f t="shared" si="507"/>
        <v>0</v>
      </c>
      <c r="P12942" t="s">
        <v>12694</v>
      </c>
    </row>
    <row r="12943" spans="2:16" x14ac:dyDescent="0.25">
      <c r="B12943" t="s">
        <v>14287</v>
      </c>
      <c r="C12943" s="119" t="s">
        <v>60</v>
      </c>
      <c r="D12943" t="s">
        <v>11537</v>
      </c>
      <c r="E12943" t="s">
        <v>11530</v>
      </c>
      <c r="F12943" t="s">
        <v>11540</v>
      </c>
      <c r="G12943" t="s">
        <v>61</v>
      </c>
      <c r="H12943" t="s">
        <v>18</v>
      </c>
      <c r="I12943" t="s">
        <v>11541</v>
      </c>
      <c r="J12943">
        <v>2019</v>
      </c>
      <c r="K12943">
        <v>662.35</v>
      </c>
      <c r="L12943">
        <v>22</v>
      </c>
      <c r="M12943">
        <v>1</v>
      </c>
      <c r="N12943">
        <f t="shared" si="506"/>
        <v>0</v>
      </c>
      <c r="O12943">
        <f t="shared" si="507"/>
        <v>0</v>
      </c>
      <c r="P12943" t="s">
        <v>12694</v>
      </c>
    </row>
    <row r="12944" spans="2:16" x14ac:dyDescent="0.25">
      <c r="B12944" t="s">
        <v>14288</v>
      </c>
      <c r="C12944" s="119" t="s">
        <v>60</v>
      </c>
      <c r="D12944" t="s">
        <v>11539</v>
      </c>
      <c r="E12944" t="s">
        <v>11530</v>
      </c>
      <c r="F12944" t="s">
        <v>11540</v>
      </c>
      <c r="G12944" t="s">
        <v>61</v>
      </c>
      <c r="H12944" t="s">
        <v>18</v>
      </c>
      <c r="I12944" t="s">
        <v>11541</v>
      </c>
      <c r="J12944">
        <v>2019</v>
      </c>
      <c r="K12944">
        <v>667.59</v>
      </c>
      <c r="L12944">
        <v>27</v>
      </c>
      <c r="M12944">
        <v>1</v>
      </c>
      <c r="N12944">
        <f t="shared" si="506"/>
        <v>0</v>
      </c>
      <c r="O12944">
        <f t="shared" si="507"/>
        <v>0</v>
      </c>
      <c r="P12944" t="s">
        <v>12694</v>
      </c>
    </row>
    <row r="12945" spans="2:16" x14ac:dyDescent="0.25">
      <c r="B12945" t="s">
        <v>14289</v>
      </c>
      <c r="C12945" s="119" t="s">
        <v>60</v>
      </c>
      <c r="D12945" t="s">
        <v>11539</v>
      </c>
      <c r="E12945" t="s">
        <v>11530</v>
      </c>
      <c r="F12945" t="s">
        <v>11540</v>
      </c>
      <c r="G12945" t="s">
        <v>61</v>
      </c>
      <c r="H12945" t="s">
        <v>18</v>
      </c>
      <c r="I12945" t="s">
        <v>11541</v>
      </c>
      <c r="J12945">
        <v>2019</v>
      </c>
      <c r="K12945">
        <v>667.01</v>
      </c>
      <c r="L12945">
        <v>24</v>
      </c>
      <c r="M12945">
        <v>1</v>
      </c>
      <c r="N12945">
        <f t="shared" si="506"/>
        <v>0</v>
      </c>
      <c r="O12945">
        <f t="shared" si="507"/>
        <v>0</v>
      </c>
      <c r="P12945" t="s">
        <v>12694</v>
      </c>
    </row>
    <row r="12946" spans="2:16" x14ac:dyDescent="0.25">
      <c r="B12946" t="s">
        <v>14290</v>
      </c>
      <c r="C12946" s="119" t="s">
        <v>60</v>
      </c>
      <c r="D12946" t="s">
        <v>11539</v>
      </c>
      <c r="E12946" t="s">
        <v>11530</v>
      </c>
      <c r="F12946" t="s">
        <v>11540</v>
      </c>
      <c r="G12946" t="s">
        <v>61</v>
      </c>
      <c r="H12946" t="s">
        <v>18</v>
      </c>
      <c r="I12946" t="s">
        <v>11541</v>
      </c>
      <c r="J12946">
        <v>2019</v>
      </c>
      <c r="K12946">
        <v>1001.62</v>
      </c>
      <c r="L12946">
        <v>105</v>
      </c>
      <c r="M12946">
        <v>1</v>
      </c>
      <c r="N12946">
        <f t="shared" ref="N12946:N13009" si="508">IF(K12946&lt;100,1,0)</f>
        <v>0</v>
      </c>
      <c r="O12946">
        <f t="shared" ref="O12946:O13009" si="509">IF(OR(L12946="",L12946&lt;=0),1,0)</f>
        <v>0</v>
      </c>
      <c r="P12946" t="s">
        <v>12694</v>
      </c>
    </row>
    <row r="12947" spans="2:16" x14ac:dyDescent="0.25">
      <c r="B12947" t="s">
        <v>14291</v>
      </c>
      <c r="C12947" s="119" t="s">
        <v>60</v>
      </c>
      <c r="D12947" t="s">
        <v>11539</v>
      </c>
      <c r="E12947" t="s">
        <v>11530</v>
      </c>
      <c r="F12947" t="s">
        <v>11540</v>
      </c>
      <c r="G12947" t="s">
        <v>61</v>
      </c>
      <c r="H12947" t="s">
        <v>18</v>
      </c>
      <c r="I12947" t="s">
        <v>11541</v>
      </c>
      <c r="J12947">
        <v>2019</v>
      </c>
      <c r="K12947">
        <v>676.2</v>
      </c>
      <c r="L12947">
        <v>72</v>
      </c>
      <c r="M12947">
        <v>1</v>
      </c>
      <c r="N12947">
        <f t="shared" si="508"/>
        <v>0</v>
      </c>
      <c r="O12947">
        <f t="shared" si="509"/>
        <v>0</v>
      </c>
      <c r="P12947" t="s">
        <v>12694</v>
      </c>
    </row>
    <row r="12948" spans="2:16" x14ac:dyDescent="0.25">
      <c r="B12948" t="s">
        <v>14292</v>
      </c>
      <c r="C12948" s="119" t="s">
        <v>60</v>
      </c>
      <c r="D12948" t="s">
        <v>11539</v>
      </c>
      <c r="E12948" t="s">
        <v>11530</v>
      </c>
      <c r="F12948" t="s">
        <v>11540</v>
      </c>
      <c r="G12948" t="s">
        <v>61</v>
      </c>
      <c r="H12948" t="s">
        <v>18</v>
      </c>
      <c r="I12948" t="s">
        <v>11541</v>
      </c>
      <c r="J12948">
        <v>2019</v>
      </c>
      <c r="K12948">
        <v>667.21</v>
      </c>
      <c r="L12948">
        <v>25</v>
      </c>
      <c r="M12948">
        <v>1</v>
      </c>
      <c r="N12948">
        <f t="shared" si="508"/>
        <v>0</v>
      </c>
      <c r="O12948">
        <f t="shared" si="509"/>
        <v>0</v>
      </c>
      <c r="P12948" t="s">
        <v>12694</v>
      </c>
    </row>
    <row r="12949" spans="2:16" x14ac:dyDescent="0.25">
      <c r="B12949" t="s">
        <v>14293</v>
      </c>
      <c r="C12949" s="119" t="s">
        <v>60</v>
      </c>
      <c r="D12949" t="s">
        <v>11539</v>
      </c>
      <c r="E12949" t="s">
        <v>11530</v>
      </c>
      <c r="F12949" t="s">
        <v>11540</v>
      </c>
      <c r="G12949" t="s">
        <v>61</v>
      </c>
      <c r="H12949" t="s">
        <v>18</v>
      </c>
      <c r="I12949" t="s">
        <v>11541</v>
      </c>
      <c r="J12949">
        <v>2019</v>
      </c>
      <c r="K12949">
        <v>667.59</v>
      </c>
      <c r="L12949">
        <v>27</v>
      </c>
      <c r="M12949">
        <v>1</v>
      </c>
      <c r="N12949">
        <f t="shared" si="508"/>
        <v>0</v>
      </c>
      <c r="O12949">
        <f t="shared" si="509"/>
        <v>0</v>
      </c>
      <c r="P12949" t="s">
        <v>12694</v>
      </c>
    </row>
    <row r="12950" spans="2:16" x14ac:dyDescent="0.25">
      <c r="B12950" t="s">
        <v>14294</v>
      </c>
      <c r="C12950" s="119" t="s">
        <v>60</v>
      </c>
      <c r="D12950" t="s">
        <v>11539</v>
      </c>
      <c r="E12950" t="s">
        <v>11530</v>
      </c>
      <c r="F12950" t="s">
        <v>11540</v>
      </c>
      <c r="G12950" t="s">
        <v>61</v>
      </c>
      <c r="H12950" t="s">
        <v>18</v>
      </c>
      <c r="I12950" t="s">
        <v>11541</v>
      </c>
      <c r="J12950">
        <v>2019</v>
      </c>
      <c r="K12950">
        <v>701.6</v>
      </c>
      <c r="L12950">
        <v>31</v>
      </c>
      <c r="M12950">
        <v>1</v>
      </c>
      <c r="N12950">
        <f t="shared" si="508"/>
        <v>0</v>
      </c>
      <c r="O12950">
        <f t="shared" si="509"/>
        <v>0</v>
      </c>
      <c r="P12950" t="s">
        <v>12694</v>
      </c>
    </row>
    <row r="12951" spans="2:16" x14ac:dyDescent="0.25">
      <c r="B12951" t="s">
        <v>14295</v>
      </c>
      <c r="C12951" s="119" t="s">
        <v>60</v>
      </c>
      <c r="D12951" t="s">
        <v>11539</v>
      </c>
      <c r="E12951" t="s">
        <v>11530</v>
      </c>
      <c r="F12951" t="s">
        <v>11540</v>
      </c>
      <c r="G12951" t="s">
        <v>61</v>
      </c>
      <c r="H12951" t="s">
        <v>18</v>
      </c>
      <c r="I12951" t="s">
        <v>11541</v>
      </c>
      <c r="J12951">
        <v>2019</v>
      </c>
      <c r="K12951">
        <v>667.01</v>
      </c>
      <c r="L12951">
        <v>24</v>
      </c>
      <c r="M12951">
        <v>1</v>
      </c>
      <c r="N12951">
        <f t="shared" si="508"/>
        <v>0</v>
      </c>
      <c r="O12951">
        <f t="shared" si="509"/>
        <v>0</v>
      </c>
      <c r="P12951" t="s">
        <v>12694</v>
      </c>
    </row>
    <row r="12952" spans="2:16" x14ac:dyDescent="0.25">
      <c r="B12952" t="s">
        <v>14296</v>
      </c>
      <c r="C12952" s="119" t="s">
        <v>60</v>
      </c>
      <c r="D12952" t="s">
        <v>11539</v>
      </c>
      <c r="E12952" t="s">
        <v>11530</v>
      </c>
      <c r="F12952" t="s">
        <v>11540</v>
      </c>
      <c r="G12952" t="s">
        <v>61</v>
      </c>
      <c r="H12952" t="s">
        <v>18</v>
      </c>
      <c r="I12952" t="s">
        <v>11541</v>
      </c>
      <c r="J12952">
        <v>2019</v>
      </c>
      <c r="K12952">
        <v>667.21</v>
      </c>
      <c r="L12952">
        <v>25</v>
      </c>
      <c r="M12952">
        <v>1</v>
      </c>
      <c r="N12952">
        <f t="shared" si="508"/>
        <v>0</v>
      </c>
      <c r="O12952">
        <f t="shared" si="509"/>
        <v>0</v>
      </c>
      <c r="P12952" t="s">
        <v>12694</v>
      </c>
    </row>
    <row r="12953" spans="2:16" x14ac:dyDescent="0.25">
      <c r="B12953" t="s">
        <v>14297</v>
      </c>
      <c r="C12953" s="119" t="s">
        <v>60</v>
      </c>
      <c r="D12953" t="s">
        <v>11537</v>
      </c>
      <c r="E12953" t="s">
        <v>11530</v>
      </c>
      <c r="F12953" t="s">
        <v>11540</v>
      </c>
      <c r="G12953" t="s">
        <v>61</v>
      </c>
      <c r="H12953" t="s">
        <v>18</v>
      </c>
      <c r="I12953" t="s">
        <v>11541</v>
      </c>
      <c r="J12953">
        <v>2019</v>
      </c>
      <c r="K12953">
        <v>699.47</v>
      </c>
      <c r="L12953">
        <v>20</v>
      </c>
      <c r="M12953">
        <v>1</v>
      </c>
      <c r="N12953">
        <f t="shared" si="508"/>
        <v>0</v>
      </c>
      <c r="O12953">
        <f t="shared" si="509"/>
        <v>0</v>
      </c>
      <c r="P12953" t="s">
        <v>12694</v>
      </c>
    </row>
    <row r="12954" spans="2:16" x14ac:dyDescent="0.25">
      <c r="B12954" t="s">
        <v>14298</v>
      </c>
      <c r="C12954" s="119" t="s">
        <v>60</v>
      </c>
      <c r="D12954" t="s">
        <v>11537</v>
      </c>
      <c r="E12954" t="s">
        <v>11530</v>
      </c>
      <c r="F12954" t="s">
        <v>11540</v>
      </c>
      <c r="G12954" t="s">
        <v>61</v>
      </c>
      <c r="H12954" t="s">
        <v>18</v>
      </c>
      <c r="I12954" t="s">
        <v>11541</v>
      </c>
      <c r="J12954">
        <v>2019</v>
      </c>
      <c r="K12954">
        <v>702.34</v>
      </c>
      <c r="L12954">
        <v>35</v>
      </c>
      <c r="M12954">
        <v>1</v>
      </c>
      <c r="N12954">
        <f t="shared" si="508"/>
        <v>0</v>
      </c>
      <c r="O12954">
        <f t="shared" si="509"/>
        <v>0</v>
      </c>
      <c r="P12954" t="s">
        <v>12694</v>
      </c>
    </row>
    <row r="12955" spans="2:16" x14ac:dyDescent="0.25">
      <c r="B12955" t="s">
        <v>14299</v>
      </c>
      <c r="C12955" s="119" t="s">
        <v>60</v>
      </c>
      <c r="D12955" t="s">
        <v>11539</v>
      </c>
      <c r="E12955" t="s">
        <v>11530</v>
      </c>
      <c r="F12955" t="s">
        <v>11540</v>
      </c>
      <c r="G12955" t="s">
        <v>61</v>
      </c>
      <c r="H12955" t="s">
        <v>18</v>
      </c>
      <c r="I12955" t="s">
        <v>11541</v>
      </c>
      <c r="J12955">
        <v>2019</v>
      </c>
      <c r="K12955">
        <v>701.39</v>
      </c>
      <c r="L12955">
        <v>30</v>
      </c>
      <c r="M12955">
        <v>1</v>
      </c>
      <c r="N12955">
        <f t="shared" si="508"/>
        <v>0</v>
      </c>
      <c r="O12955">
        <f t="shared" si="509"/>
        <v>0</v>
      </c>
      <c r="P12955" t="s">
        <v>12694</v>
      </c>
    </row>
    <row r="12956" spans="2:16" x14ac:dyDescent="0.25">
      <c r="B12956" t="s">
        <v>14300</v>
      </c>
      <c r="C12956" s="119" t="s">
        <v>60</v>
      </c>
      <c r="D12956" t="s">
        <v>11539</v>
      </c>
      <c r="E12956" t="s">
        <v>11530</v>
      </c>
      <c r="F12956" t="s">
        <v>11540</v>
      </c>
      <c r="G12956" t="s">
        <v>61</v>
      </c>
      <c r="H12956" t="s">
        <v>18</v>
      </c>
      <c r="I12956" t="s">
        <v>11541</v>
      </c>
      <c r="J12956">
        <v>2019</v>
      </c>
      <c r="K12956">
        <v>667.4</v>
      </c>
      <c r="L12956">
        <v>26</v>
      </c>
      <c r="M12956">
        <v>1</v>
      </c>
      <c r="N12956">
        <f t="shared" si="508"/>
        <v>0</v>
      </c>
      <c r="O12956">
        <f t="shared" si="509"/>
        <v>0</v>
      </c>
      <c r="P12956" t="s">
        <v>12694</v>
      </c>
    </row>
    <row r="12957" spans="2:16" x14ac:dyDescent="0.25">
      <c r="B12957" t="s">
        <v>14301</v>
      </c>
      <c r="C12957" s="119" t="s">
        <v>60</v>
      </c>
      <c r="D12957" t="s">
        <v>11539</v>
      </c>
      <c r="E12957" t="s">
        <v>11530</v>
      </c>
      <c r="F12957" t="s">
        <v>11540</v>
      </c>
      <c r="G12957" t="s">
        <v>61</v>
      </c>
      <c r="H12957" t="s">
        <v>18</v>
      </c>
      <c r="I12957" t="s">
        <v>11541</v>
      </c>
      <c r="J12957">
        <v>2019</v>
      </c>
      <c r="K12957">
        <v>702.34</v>
      </c>
      <c r="L12957">
        <v>35</v>
      </c>
      <c r="M12957">
        <v>1</v>
      </c>
      <c r="N12957">
        <f t="shared" si="508"/>
        <v>0</v>
      </c>
      <c r="O12957">
        <f t="shared" si="509"/>
        <v>0</v>
      </c>
      <c r="P12957" t="s">
        <v>12694</v>
      </c>
    </row>
    <row r="12958" spans="2:16" x14ac:dyDescent="0.25">
      <c r="B12958" t="s">
        <v>14302</v>
      </c>
      <c r="C12958" s="119" t="s">
        <v>60</v>
      </c>
      <c r="D12958" t="s">
        <v>11537</v>
      </c>
      <c r="E12958" t="s">
        <v>11530</v>
      </c>
      <c r="F12958" t="s">
        <v>11540</v>
      </c>
      <c r="G12958" t="s">
        <v>61</v>
      </c>
      <c r="H12958" t="s">
        <v>18</v>
      </c>
      <c r="I12958" t="s">
        <v>11541</v>
      </c>
      <c r="J12958">
        <v>2019</v>
      </c>
      <c r="K12958">
        <v>670.84</v>
      </c>
      <c r="L12958">
        <v>44</v>
      </c>
      <c r="M12958">
        <v>1</v>
      </c>
      <c r="N12958">
        <f t="shared" si="508"/>
        <v>0</v>
      </c>
      <c r="O12958">
        <f t="shared" si="509"/>
        <v>0</v>
      </c>
      <c r="P12958" t="s">
        <v>12694</v>
      </c>
    </row>
    <row r="12959" spans="2:16" x14ac:dyDescent="0.25">
      <c r="B12959" t="s">
        <v>14303</v>
      </c>
      <c r="C12959" s="119" t="s">
        <v>60</v>
      </c>
      <c r="D12959" t="s">
        <v>11539</v>
      </c>
      <c r="E12959" t="s">
        <v>11530</v>
      </c>
      <c r="F12959" t="s">
        <v>11540</v>
      </c>
      <c r="G12959" t="s">
        <v>61</v>
      </c>
      <c r="H12959" t="s">
        <v>18</v>
      </c>
      <c r="I12959" t="s">
        <v>11541</v>
      </c>
      <c r="J12959">
        <v>2019</v>
      </c>
      <c r="K12959">
        <v>704.84</v>
      </c>
      <c r="L12959">
        <v>48</v>
      </c>
      <c r="M12959">
        <v>1</v>
      </c>
      <c r="N12959">
        <f t="shared" si="508"/>
        <v>0</v>
      </c>
      <c r="O12959">
        <f t="shared" si="509"/>
        <v>0</v>
      </c>
      <c r="P12959" t="s">
        <v>12694</v>
      </c>
    </row>
    <row r="12960" spans="2:16" x14ac:dyDescent="0.25">
      <c r="B12960" t="s">
        <v>14304</v>
      </c>
      <c r="C12960" s="119" t="s">
        <v>60</v>
      </c>
      <c r="D12960" t="s">
        <v>11539</v>
      </c>
      <c r="E12960" t="s">
        <v>11530</v>
      </c>
      <c r="F12960" t="s">
        <v>11540</v>
      </c>
      <c r="G12960" t="s">
        <v>61</v>
      </c>
      <c r="H12960" t="s">
        <v>18</v>
      </c>
      <c r="I12960" t="s">
        <v>11541</v>
      </c>
      <c r="J12960">
        <v>2019</v>
      </c>
      <c r="K12960">
        <v>700.44</v>
      </c>
      <c r="L12960">
        <v>25</v>
      </c>
      <c r="M12960">
        <v>1</v>
      </c>
      <c r="N12960">
        <f t="shared" si="508"/>
        <v>0</v>
      </c>
      <c r="O12960">
        <f t="shared" si="509"/>
        <v>0</v>
      </c>
      <c r="P12960" t="s">
        <v>12694</v>
      </c>
    </row>
    <row r="12961" spans="2:16" x14ac:dyDescent="0.25">
      <c r="B12961" t="s">
        <v>14305</v>
      </c>
      <c r="C12961" s="119" t="s">
        <v>60</v>
      </c>
      <c r="D12961" t="s">
        <v>11537</v>
      </c>
      <c r="E12961" t="s">
        <v>11530</v>
      </c>
      <c r="F12961" t="s">
        <v>11540</v>
      </c>
      <c r="G12961" t="s">
        <v>61</v>
      </c>
      <c r="H12961" t="s">
        <v>18</v>
      </c>
      <c r="I12961" t="s">
        <v>11541</v>
      </c>
      <c r="J12961">
        <v>2019</v>
      </c>
      <c r="K12961">
        <v>667.01</v>
      </c>
      <c r="L12961">
        <v>24</v>
      </c>
      <c r="M12961">
        <v>1</v>
      </c>
      <c r="N12961">
        <f t="shared" si="508"/>
        <v>0</v>
      </c>
      <c r="O12961">
        <f t="shared" si="509"/>
        <v>0</v>
      </c>
      <c r="P12961" t="s">
        <v>12694</v>
      </c>
    </row>
    <row r="12962" spans="2:16" x14ac:dyDescent="0.25">
      <c r="B12962" t="s">
        <v>14306</v>
      </c>
      <c r="C12962" s="119" t="s">
        <v>60</v>
      </c>
      <c r="D12962" t="s">
        <v>11550</v>
      </c>
      <c r="E12962" t="s">
        <v>11530</v>
      </c>
      <c r="F12962" t="s">
        <v>11540</v>
      </c>
      <c r="G12962" t="s">
        <v>61</v>
      </c>
      <c r="H12962" t="s">
        <v>18</v>
      </c>
      <c r="I12962" t="s">
        <v>11541</v>
      </c>
      <c r="J12962">
        <v>2019</v>
      </c>
      <c r="K12962">
        <v>672.38</v>
      </c>
      <c r="L12962">
        <v>52</v>
      </c>
      <c r="M12962">
        <v>1</v>
      </c>
      <c r="N12962">
        <f t="shared" si="508"/>
        <v>0</v>
      </c>
      <c r="O12962">
        <f t="shared" si="509"/>
        <v>0</v>
      </c>
      <c r="P12962" t="s">
        <v>12694</v>
      </c>
    </row>
    <row r="12963" spans="2:16" x14ac:dyDescent="0.25">
      <c r="B12963" t="s">
        <v>14307</v>
      </c>
      <c r="C12963" s="119" t="s">
        <v>60</v>
      </c>
      <c r="D12963" t="s">
        <v>11550</v>
      </c>
      <c r="E12963" t="s">
        <v>11530</v>
      </c>
      <c r="F12963" t="s">
        <v>11540</v>
      </c>
      <c r="G12963" t="s">
        <v>61</v>
      </c>
      <c r="H12963" t="s">
        <v>18</v>
      </c>
      <c r="I12963" t="s">
        <v>11541</v>
      </c>
      <c r="J12963">
        <v>2019</v>
      </c>
      <c r="K12963">
        <v>666.63</v>
      </c>
      <c r="L12963">
        <v>22</v>
      </c>
      <c r="M12963">
        <v>1</v>
      </c>
      <c r="N12963">
        <f t="shared" si="508"/>
        <v>0</v>
      </c>
      <c r="O12963">
        <f t="shared" si="509"/>
        <v>0</v>
      </c>
      <c r="P12963" t="s">
        <v>12694</v>
      </c>
    </row>
    <row r="12964" spans="2:16" x14ac:dyDescent="0.25">
      <c r="B12964" t="s">
        <v>14308</v>
      </c>
      <c r="C12964" s="119" t="s">
        <v>60</v>
      </c>
      <c r="D12964" t="s">
        <v>11550</v>
      </c>
      <c r="E12964" t="s">
        <v>11530</v>
      </c>
      <c r="F12964" t="s">
        <v>11540</v>
      </c>
      <c r="G12964" t="s">
        <v>61</v>
      </c>
      <c r="H12964" t="s">
        <v>18</v>
      </c>
      <c r="I12964" t="s">
        <v>11541</v>
      </c>
      <c r="J12964">
        <v>2019</v>
      </c>
      <c r="K12964">
        <v>703.68</v>
      </c>
      <c r="L12964">
        <v>42</v>
      </c>
      <c r="M12964">
        <v>1</v>
      </c>
      <c r="N12964">
        <f t="shared" si="508"/>
        <v>0</v>
      </c>
      <c r="O12964">
        <f t="shared" si="509"/>
        <v>0</v>
      </c>
      <c r="P12964" t="s">
        <v>12694</v>
      </c>
    </row>
    <row r="12965" spans="2:16" x14ac:dyDescent="0.25">
      <c r="B12965" t="s">
        <v>14309</v>
      </c>
      <c r="C12965" s="119" t="s">
        <v>60</v>
      </c>
      <c r="D12965" t="s">
        <v>11550</v>
      </c>
      <c r="E12965" t="s">
        <v>11530</v>
      </c>
      <c r="F12965" t="s">
        <v>11540</v>
      </c>
      <c r="G12965" t="s">
        <v>61</v>
      </c>
      <c r="H12965" t="s">
        <v>18</v>
      </c>
      <c r="I12965" t="s">
        <v>11541</v>
      </c>
      <c r="J12965">
        <v>2019</v>
      </c>
      <c r="K12965">
        <v>700.24</v>
      </c>
      <c r="L12965">
        <v>24</v>
      </c>
      <c r="M12965">
        <v>1</v>
      </c>
      <c r="N12965">
        <f t="shared" si="508"/>
        <v>0</v>
      </c>
      <c r="O12965">
        <f t="shared" si="509"/>
        <v>0</v>
      </c>
      <c r="P12965" t="s">
        <v>12694</v>
      </c>
    </row>
    <row r="12966" spans="2:16" x14ac:dyDescent="0.25">
      <c r="B12966" t="s">
        <v>14310</v>
      </c>
      <c r="C12966" s="119" t="s">
        <v>60</v>
      </c>
      <c r="D12966" t="s">
        <v>11550</v>
      </c>
      <c r="E12966" t="s">
        <v>11530</v>
      </c>
      <c r="F12966" t="s">
        <v>11540</v>
      </c>
      <c r="G12966" t="s">
        <v>61</v>
      </c>
      <c r="H12966" t="s">
        <v>18</v>
      </c>
      <c r="I12966" t="s">
        <v>11541</v>
      </c>
      <c r="J12966">
        <v>2019</v>
      </c>
      <c r="K12966">
        <v>700.63</v>
      </c>
      <c r="L12966">
        <v>26</v>
      </c>
      <c r="M12966">
        <v>1</v>
      </c>
      <c r="N12966">
        <f t="shared" si="508"/>
        <v>0</v>
      </c>
      <c r="O12966">
        <f t="shared" si="509"/>
        <v>0</v>
      </c>
      <c r="P12966" t="s">
        <v>12694</v>
      </c>
    </row>
    <row r="12967" spans="2:16" x14ac:dyDescent="0.25">
      <c r="B12967" t="s">
        <v>14311</v>
      </c>
      <c r="C12967" s="119" t="s">
        <v>60</v>
      </c>
      <c r="D12967" t="s">
        <v>11537</v>
      </c>
      <c r="E12967" t="s">
        <v>11530</v>
      </c>
      <c r="F12967" t="s">
        <v>11540</v>
      </c>
      <c r="G12967" t="s">
        <v>61</v>
      </c>
      <c r="H12967" t="s">
        <v>18</v>
      </c>
      <c r="I12967" t="s">
        <v>11541</v>
      </c>
      <c r="J12967">
        <v>2019</v>
      </c>
      <c r="K12967">
        <v>666.25</v>
      </c>
      <c r="L12967">
        <v>20</v>
      </c>
      <c r="M12967">
        <v>1</v>
      </c>
      <c r="N12967">
        <f t="shared" si="508"/>
        <v>0</v>
      </c>
      <c r="O12967">
        <f t="shared" si="509"/>
        <v>0</v>
      </c>
      <c r="P12967" t="s">
        <v>12694</v>
      </c>
    </row>
    <row r="12968" spans="2:16" x14ac:dyDescent="0.25">
      <c r="B12968" t="s">
        <v>14312</v>
      </c>
      <c r="C12968" s="119" t="s">
        <v>60</v>
      </c>
      <c r="D12968" t="s">
        <v>11539</v>
      </c>
      <c r="E12968" t="s">
        <v>11530</v>
      </c>
      <c r="F12968" t="s">
        <v>11540</v>
      </c>
      <c r="G12968" t="s">
        <v>61</v>
      </c>
      <c r="H12968" t="s">
        <v>18</v>
      </c>
      <c r="I12968" t="s">
        <v>11533</v>
      </c>
      <c r="J12968">
        <v>2019</v>
      </c>
      <c r="K12968">
        <v>669.12</v>
      </c>
      <c r="L12968">
        <v>16</v>
      </c>
      <c r="M12968">
        <v>1</v>
      </c>
      <c r="N12968">
        <f t="shared" si="508"/>
        <v>0</v>
      </c>
      <c r="O12968">
        <f t="shared" si="509"/>
        <v>0</v>
      </c>
      <c r="P12968" t="s">
        <v>12694</v>
      </c>
    </row>
    <row r="12969" spans="2:16" x14ac:dyDescent="0.25">
      <c r="B12969" t="s">
        <v>14313</v>
      </c>
      <c r="C12969" s="119" t="s">
        <v>60</v>
      </c>
      <c r="D12969" t="s">
        <v>11539</v>
      </c>
      <c r="E12969" t="s">
        <v>11530</v>
      </c>
      <c r="F12969" t="s">
        <v>11540</v>
      </c>
      <c r="G12969" t="s">
        <v>61</v>
      </c>
      <c r="H12969" t="s">
        <v>18</v>
      </c>
      <c r="I12969" t="s">
        <v>11533</v>
      </c>
      <c r="J12969">
        <v>2019</v>
      </c>
      <c r="K12969">
        <v>647.52</v>
      </c>
      <c r="L12969">
        <v>52</v>
      </c>
      <c r="M12969">
        <v>1</v>
      </c>
      <c r="N12969">
        <f t="shared" si="508"/>
        <v>0</v>
      </c>
      <c r="O12969">
        <f t="shared" si="509"/>
        <v>0</v>
      </c>
      <c r="P12969" t="s">
        <v>12694</v>
      </c>
    </row>
    <row r="12970" spans="2:16" x14ac:dyDescent="0.25">
      <c r="B12970" t="s">
        <v>14314</v>
      </c>
      <c r="C12970" s="119" t="s">
        <v>60</v>
      </c>
      <c r="D12970" t="s">
        <v>11539</v>
      </c>
      <c r="E12970" t="s">
        <v>11530</v>
      </c>
      <c r="F12970" t="s">
        <v>11540</v>
      </c>
      <c r="G12970" t="s">
        <v>61</v>
      </c>
      <c r="H12970" t="s">
        <v>18</v>
      </c>
      <c r="I12970" t="s">
        <v>11541</v>
      </c>
      <c r="J12970">
        <v>2019</v>
      </c>
      <c r="K12970">
        <v>667.77</v>
      </c>
      <c r="L12970">
        <v>28</v>
      </c>
      <c r="M12970">
        <v>1</v>
      </c>
      <c r="N12970">
        <f t="shared" si="508"/>
        <v>0</v>
      </c>
      <c r="O12970">
        <f t="shared" si="509"/>
        <v>0</v>
      </c>
      <c r="P12970" t="s">
        <v>12694</v>
      </c>
    </row>
    <row r="12971" spans="2:16" x14ac:dyDescent="0.25">
      <c r="B12971" t="s">
        <v>14315</v>
      </c>
      <c r="C12971" s="119" t="s">
        <v>60</v>
      </c>
      <c r="D12971" t="s">
        <v>11539</v>
      </c>
      <c r="E12971" t="s">
        <v>11530</v>
      </c>
      <c r="F12971" t="s">
        <v>11540</v>
      </c>
      <c r="G12971" t="s">
        <v>61</v>
      </c>
      <c r="H12971" t="s">
        <v>18</v>
      </c>
      <c r="I12971" t="s">
        <v>11541</v>
      </c>
      <c r="J12971">
        <v>2019</v>
      </c>
      <c r="K12971">
        <v>666.44</v>
      </c>
      <c r="L12971">
        <v>21</v>
      </c>
      <c r="M12971">
        <v>1</v>
      </c>
      <c r="N12971">
        <f t="shared" si="508"/>
        <v>0</v>
      </c>
      <c r="O12971">
        <f t="shared" si="509"/>
        <v>0</v>
      </c>
      <c r="P12971" t="s">
        <v>12694</v>
      </c>
    </row>
    <row r="12972" spans="2:16" x14ac:dyDescent="0.25">
      <c r="B12972" t="s">
        <v>14316</v>
      </c>
      <c r="C12972" s="119" t="s">
        <v>60</v>
      </c>
      <c r="D12972" t="s">
        <v>11537</v>
      </c>
      <c r="E12972" t="s">
        <v>11530</v>
      </c>
      <c r="F12972" t="s">
        <v>11540</v>
      </c>
      <c r="G12972" t="s">
        <v>61</v>
      </c>
      <c r="H12972" t="s">
        <v>18</v>
      </c>
      <c r="I12972" t="s">
        <v>11541</v>
      </c>
      <c r="J12972">
        <v>2019</v>
      </c>
      <c r="K12972">
        <v>700.24</v>
      </c>
      <c r="L12972">
        <v>24</v>
      </c>
      <c r="M12972">
        <v>1</v>
      </c>
      <c r="N12972">
        <f t="shared" si="508"/>
        <v>0</v>
      </c>
      <c r="O12972">
        <f t="shared" si="509"/>
        <v>0</v>
      </c>
      <c r="P12972" t="s">
        <v>12694</v>
      </c>
    </row>
    <row r="12973" spans="2:16" x14ac:dyDescent="0.25">
      <c r="B12973" t="s">
        <v>14317</v>
      </c>
      <c r="C12973" s="119" t="s">
        <v>60</v>
      </c>
      <c r="D12973" t="s">
        <v>11537</v>
      </c>
      <c r="E12973" t="s">
        <v>11530</v>
      </c>
      <c r="F12973" t="s">
        <v>11540</v>
      </c>
      <c r="G12973" t="s">
        <v>61</v>
      </c>
      <c r="H12973" t="s">
        <v>18</v>
      </c>
      <c r="I12973" t="s">
        <v>11541</v>
      </c>
      <c r="J12973">
        <v>2019</v>
      </c>
      <c r="K12973">
        <v>667.01</v>
      </c>
      <c r="L12973">
        <v>24</v>
      </c>
      <c r="M12973">
        <v>1</v>
      </c>
      <c r="N12973">
        <f t="shared" si="508"/>
        <v>0</v>
      </c>
      <c r="O12973">
        <f t="shared" si="509"/>
        <v>0</v>
      </c>
      <c r="P12973" t="s">
        <v>12694</v>
      </c>
    </row>
    <row r="12974" spans="2:16" x14ac:dyDescent="0.25">
      <c r="B12974" t="s">
        <v>14318</v>
      </c>
      <c r="C12974" s="119" t="s">
        <v>60</v>
      </c>
      <c r="D12974" t="s">
        <v>11537</v>
      </c>
      <c r="E12974" t="s">
        <v>11530</v>
      </c>
      <c r="F12974" t="s">
        <v>11540</v>
      </c>
      <c r="G12974" t="s">
        <v>61</v>
      </c>
      <c r="H12974" t="s">
        <v>18</v>
      </c>
      <c r="I12974" t="s">
        <v>11541</v>
      </c>
      <c r="J12974">
        <v>2019</v>
      </c>
      <c r="K12974">
        <v>661.21</v>
      </c>
      <c r="L12974">
        <v>16</v>
      </c>
      <c r="M12974">
        <v>1</v>
      </c>
      <c r="N12974">
        <f t="shared" si="508"/>
        <v>0</v>
      </c>
      <c r="O12974">
        <f t="shared" si="509"/>
        <v>0</v>
      </c>
      <c r="P12974" t="s">
        <v>12694</v>
      </c>
    </row>
    <row r="12975" spans="2:16" x14ac:dyDescent="0.25">
      <c r="B12975" t="s">
        <v>14319</v>
      </c>
      <c r="C12975" s="119" t="s">
        <v>60</v>
      </c>
      <c r="D12975" t="s">
        <v>11537</v>
      </c>
      <c r="E12975" t="s">
        <v>11530</v>
      </c>
      <c r="F12975" t="s">
        <v>11540</v>
      </c>
      <c r="G12975" t="s">
        <v>61</v>
      </c>
      <c r="H12975" t="s">
        <v>18</v>
      </c>
      <c r="I12975" t="s">
        <v>11541</v>
      </c>
      <c r="J12975">
        <v>2019</v>
      </c>
      <c r="K12975">
        <v>661.97</v>
      </c>
      <c r="L12975">
        <v>20</v>
      </c>
      <c r="M12975">
        <v>1</v>
      </c>
      <c r="N12975">
        <f t="shared" si="508"/>
        <v>0</v>
      </c>
      <c r="O12975">
        <f t="shared" si="509"/>
        <v>0</v>
      </c>
      <c r="P12975" t="s">
        <v>12694</v>
      </c>
    </row>
    <row r="12976" spans="2:16" x14ac:dyDescent="0.25">
      <c r="B12976" t="s">
        <v>14320</v>
      </c>
      <c r="C12976" s="119" t="s">
        <v>60</v>
      </c>
      <c r="D12976" t="s">
        <v>11537</v>
      </c>
      <c r="E12976" t="s">
        <v>11530</v>
      </c>
      <c r="F12976" t="s">
        <v>11540</v>
      </c>
      <c r="G12976" t="s">
        <v>61</v>
      </c>
      <c r="H12976" t="s">
        <v>18</v>
      </c>
      <c r="I12976" t="s">
        <v>11541</v>
      </c>
      <c r="J12976">
        <v>2019</v>
      </c>
      <c r="K12976">
        <v>662.35</v>
      </c>
      <c r="L12976">
        <v>22</v>
      </c>
      <c r="M12976">
        <v>1</v>
      </c>
      <c r="N12976">
        <f t="shared" si="508"/>
        <v>0</v>
      </c>
      <c r="O12976">
        <f t="shared" si="509"/>
        <v>0</v>
      </c>
      <c r="P12976" t="s">
        <v>12694</v>
      </c>
    </row>
    <row r="12977" spans="2:16" x14ac:dyDescent="0.25">
      <c r="B12977" t="s">
        <v>14321</v>
      </c>
      <c r="C12977" s="119" t="s">
        <v>60</v>
      </c>
      <c r="D12977" t="s">
        <v>11537</v>
      </c>
      <c r="E12977" t="s">
        <v>11530</v>
      </c>
      <c r="F12977" t="s">
        <v>11540</v>
      </c>
      <c r="G12977" t="s">
        <v>61</v>
      </c>
      <c r="H12977" t="s">
        <v>18</v>
      </c>
      <c r="I12977" t="s">
        <v>11541</v>
      </c>
      <c r="J12977">
        <v>2019</v>
      </c>
      <c r="K12977">
        <v>667.01</v>
      </c>
      <c r="L12977">
        <v>24</v>
      </c>
      <c r="M12977">
        <v>1</v>
      </c>
      <c r="N12977">
        <f t="shared" si="508"/>
        <v>0</v>
      </c>
      <c r="O12977">
        <f t="shared" si="509"/>
        <v>0</v>
      </c>
      <c r="P12977" t="s">
        <v>12694</v>
      </c>
    </row>
    <row r="12978" spans="2:16" x14ac:dyDescent="0.25">
      <c r="B12978" t="s">
        <v>14322</v>
      </c>
      <c r="C12978" s="119" t="s">
        <v>60</v>
      </c>
      <c r="D12978" t="s">
        <v>11537</v>
      </c>
      <c r="E12978" t="s">
        <v>11530</v>
      </c>
      <c r="F12978" t="s">
        <v>11540</v>
      </c>
      <c r="G12978" t="s">
        <v>61</v>
      </c>
      <c r="H12978" t="s">
        <v>18</v>
      </c>
      <c r="I12978" t="s">
        <v>11541</v>
      </c>
      <c r="J12978">
        <v>2019</v>
      </c>
      <c r="K12978">
        <v>667.01</v>
      </c>
      <c r="L12978">
        <v>24</v>
      </c>
      <c r="M12978">
        <v>1</v>
      </c>
      <c r="N12978">
        <f t="shared" si="508"/>
        <v>0</v>
      </c>
      <c r="O12978">
        <f t="shared" si="509"/>
        <v>0</v>
      </c>
      <c r="P12978" t="s">
        <v>12694</v>
      </c>
    </row>
    <row r="12979" spans="2:16" x14ac:dyDescent="0.25">
      <c r="B12979" t="s">
        <v>14323</v>
      </c>
      <c r="C12979" s="119" t="s">
        <v>60</v>
      </c>
      <c r="D12979" t="s">
        <v>11537</v>
      </c>
      <c r="E12979" t="s">
        <v>11530</v>
      </c>
      <c r="F12979" t="s">
        <v>11540</v>
      </c>
      <c r="G12979" t="s">
        <v>61</v>
      </c>
      <c r="H12979" t="s">
        <v>18</v>
      </c>
      <c r="I12979" t="s">
        <v>11541</v>
      </c>
      <c r="J12979">
        <v>2019</v>
      </c>
      <c r="K12979">
        <v>669.32</v>
      </c>
      <c r="L12979">
        <v>36</v>
      </c>
      <c r="M12979">
        <v>1</v>
      </c>
      <c r="N12979">
        <f t="shared" si="508"/>
        <v>0</v>
      </c>
      <c r="O12979">
        <f t="shared" si="509"/>
        <v>0</v>
      </c>
      <c r="P12979" t="s">
        <v>12694</v>
      </c>
    </row>
    <row r="12980" spans="2:16" x14ac:dyDescent="0.25">
      <c r="B12980" t="s">
        <v>14324</v>
      </c>
      <c r="C12980" s="119" t="s">
        <v>60</v>
      </c>
      <c r="D12980" t="s">
        <v>11542</v>
      </c>
      <c r="E12980" t="s">
        <v>11530</v>
      </c>
      <c r="F12980" t="s">
        <v>11540</v>
      </c>
      <c r="G12980" t="s">
        <v>61</v>
      </c>
      <c r="H12980" t="s">
        <v>18</v>
      </c>
      <c r="I12980" t="s">
        <v>11541</v>
      </c>
      <c r="J12980">
        <v>2019</v>
      </c>
      <c r="K12980">
        <v>698.17</v>
      </c>
      <c r="L12980">
        <v>25</v>
      </c>
      <c r="M12980">
        <v>1</v>
      </c>
      <c r="N12980">
        <f t="shared" si="508"/>
        <v>0</v>
      </c>
      <c r="O12980">
        <f t="shared" si="509"/>
        <v>0</v>
      </c>
      <c r="P12980" t="s">
        <v>12694</v>
      </c>
    </row>
    <row r="12981" spans="2:16" x14ac:dyDescent="0.25">
      <c r="B12981" t="s">
        <v>14325</v>
      </c>
      <c r="C12981" s="119" t="s">
        <v>60</v>
      </c>
      <c r="D12981" t="s">
        <v>11542</v>
      </c>
      <c r="E12981" t="s">
        <v>11530</v>
      </c>
      <c r="F12981" t="s">
        <v>11540</v>
      </c>
      <c r="G12981" t="s">
        <v>61</v>
      </c>
      <c r="H12981" t="s">
        <v>18</v>
      </c>
      <c r="I12981" t="s">
        <v>11541</v>
      </c>
      <c r="J12981">
        <v>2019</v>
      </c>
      <c r="K12981">
        <v>698.17</v>
      </c>
      <c r="L12981">
        <v>25</v>
      </c>
      <c r="M12981">
        <v>1</v>
      </c>
      <c r="N12981">
        <f t="shared" si="508"/>
        <v>0</v>
      </c>
      <c r="O12981">
        <f t="shared" si="509"/>
        <v>0</v>
      </c>
      <c r="P12981" t="s">
        <v>12694</v>
      </c>
    </row>
    <row r="12982" spans="2:16" x14ac:dyDescent="0.25">
      <c r="B12982" t="s">
        <v>14326</v>
      </c>
      <c r="C12982" s="119" t="s">
        <v>60</v>
      </c>
      <c r="D12982" t="s">
        <v>11542</v>
      </c>
      <c r="E12982" t="s">
        <v>11530</v>
      </c>
      <c r="F12982" t="s">
        <v>11540</v>
      </c>
      <c r="G12982" t="s">
        <v>61</v>
      </c>
      <c r="H12982" t="s">
        <v>18</v>
      </c>
      <c r="I12982" t="s">
        <v>11541</v>
      </c>
      <c r="J12982">
        <v>2019</v>
      </c>
      <c r="K12982">
        <v>667.01</v>
      </c>
      <c r="L12982">
        <v>24</v>
      </c>
      <c r="M12982">
        <v>1</v>
      </c>
      <c r="N12982">
        <f t="shared" si="508"/>
        <v>0</v>
      </c>
      <c r="O12982">
        <f t="shared" si="509"/>
        <v>0</v>
      </c>
      <c r="P12982" t="s">
        <v>12694</v>
      </c>
    </row>
    <row r="12983" spans="2:16" x14ac:dyDescent="0.25">
      <c r="B12983" t="s">
        <v>14327</v>
      </c>
      <c r="C12983" s="119" t="s">
        <v>60</v>
      </c>
      <c r="D12983" t="s">
        <v>11537</v>
      </c>
      <c r="E12983" t="s">
        <v>11530</v>
      </c>
      <c r="F12983" t="s">
        <v>11540</v>
      </c>
      <c r="G12983" t="s">
        <v>61</v>
      </c>
      <c r="H12983" t="s">
        <v>18</v>
      </c>
      <c r="I12983" t="s">
        <v>11533</v>
      </c>
      <c r="J12983">
        <v>2019</v>
      </c>
      <c r="K12983">
        <v>673.66</v>
      </c>
      <c r="L12983">
        <v>32</v>
      </c>
      <c r="M12983">
        <v>1</v>
      </c>
      <c r="N12983">
        <f t="shared" si="508"/>
        <v>0</v>
      </c>
      <c r="O12983">
        <f t="shared" si="509"/>
        <v>0</v>
      </c>
      <c r="P12983" t="s">
        <v>12694</v>
      </c>
    </row>
    <row r="12984" spans="2:16" x14ac:dyDescent="0.25">
      <c r="B12984" t="s">
        <v>14328</v>
      </c>
      <c r="C12984" s="119" t="s">
        <v>60</v>
      </c>
      <c r="D12984" t="s">
        <v>11537</v>
      </c>
      <c r="E12984" t="s">
        <v>11530</v>
      </c>
      <c r="F12984" t="s">
        <v>11540</v>
      </c>
      <c r="G12984" t="s">
        <v>61</v>
      </c>
      <c r="H12984" t="s">
        <v>18</v>
      </c>
      <c r="I12984" t="s">
        <v>11533</v>
      </c>
      <c r="J12984">
        <v>2019</v>
      </c>
      <c r="K12984">
        <v>672.81</v>
      </c>
      <c r="L12984">
        <v>30</v>
      </c>
      <c r="M12984">
        <v>1</v>
      </c>
      <c r="N12984">
        <f t="shared" si="508"/>
        <v>0</v>
      </c>
      <c r="O12984">
        <f t="shared" si="509"/>
        <v>0</v>
      </c>
      <c r="P12984" t="s">
        <v>12694</v>
      </c>
    </row>
    <row r="12985" spans="2:16" x14ac:dyDescent="0.25">
      <c r="B12985" t="s">
        <v>14329</v>
      </c>
      <c r="C12985" s="119" t="s">
        <v>60</v>
      </c>
      <c r="D12985" t="s">
        <v>11537</v>
      </c>
      <c r="E12985" t="s">
        <v>11530</v>
      </c>
      <c r="F12985" t="s">
        <v>11540</v>
      </c>
      <c r="G12985" t="s">
        <v>61</v>
      </c>
      <c r="H12985" t="s">
        <v>18</v>
      </c>
      <c r="I12985" t="s">
        <v>11541</v>
      </c>
      <c r="J12985">
        <v>2019</v>
      </c>
      <c r="K12985">
        <v>696.9</v>
      </c>
      <c r="L12985">
        <v>30</v>
      </c>
      <c r="M12985">
        <v>1</v>
      </c>
      <c r="N12985">
        <f t="shared" si="508"/>
        <v>0</v>
      </c>
      <c r="O12985">
        <f t="shared" si="509"/>
        <v>0</v>
      </c>
      <c r="P12985" t="s">
        <v>12693</v>
      </c>
    </row>
    <row r="12986" spans="2:16" x14ac:dyDescent="0.25">
      <c r="B12986" t="s">
        <v>14330</v>
      </c>
      <c r="C12986" s="119" t="s">
        <v>60</v>
      </c>
      <c r="D12986" t="s">
        <v>11537</v>
      </c>
      <c r="E12986" t="s">
        <v>11530</v>
      </c>
      <c r="F12986" t="s">
        <v>11540</v>
      </c>
      <c r="G12986" t="s">
        <v>61</v>
      </c>
      <c r="H12986" t="s">
        <v>18</v>
      </c>
      <c r="I12986" t="s">
        <v>11541</v>
      </c>
      <c r="J12986">
        <v>2019</v>
      </c>
      <c r="K12986">
        <v>664.46</v>
      </c>
      <c r="L12986">
        <v>33</v>
      </c>
      <c r="M12986">
        <v>1</v>
      </c>
      <c r="N12986">
        <f t="shared" si="508"/>
        <v>0</v>
      </c>
      <c r="O12986">
        <f t="shared" si="509"/>
        <v>0</v>
      </c>
      <c r="P12986" t="s">
        <v>12693</v>
      </c>
    </row>
    <row r="12987" spans="2:16" x14ac:dyDescent="0.25">
      <c r="B12987" t="s">
        <v>14331</v>
      </c>
      <c r="C12987" s="119" t="s">
        <v>60</v>
      </c>
      <c r="D12987" t="s">
        <v>11537</v>
      </c>
      <c r="E12987" t="s">
        <v>11530</v>
      </c>
      <c r="F12987" t="s">
        <v>11540</v>
      </c>
      <c r="G12987" t="s">
        <v>61</v>
      </c>
      <c r="H12987" t="s">
        <v>18</v>
      </c>
      <c r="I12987" t="s">
        <v>11541</v>
      </c>
      <c r="J12987">
        <v>2019</v>
      </c>
      <c r="K12987">
        <v>663.68</v>
      </c>
      <c r="L12987">
        <v>29</v>
      </c>
      <c r="M12987">
        <v>1</v>
      </c>
      <c r="N12987">
        <f t="shared" si="508"/>
        <v>0</v>
      </c>
      <c r="O12987">
        <f t="shared" si="509"/>
        <v>0</v>
      </c>
      <c r="P12987" t="s">
        <v>12693</v>
      </c>
    </row>
    <row r="12988" spans="2:16" x14ac:dyDescent="0.25">
      <c r="B12988" t="s">
        <v>14332</v>
      </c>
      <c r="C12988" s="119" t="s">
        <v>60</v>
      </c>
      <c r="D12988" t="s">
        <v>11537</v>
      </c>
      <c r="E12988" t="s">
        <v>11530</v>
      </c>
      <c r="F12988" t="s">
        <v>11540</v>
      </c>
      <c r="G12988" t="s">
        <v>61</v>
      </c>
      <c r="H12988" t="s">
        <v>18</v>
      </c>
      <c r="I12988" t="s">
        <v>11541</v>
      </c>
      <c r="J12988">
        <v>2019</v>
      </c>
      <c r="K12988">
        <v>663.68</v>
      </c>
      <c r="L12988">
        <v>29</v>
      </c>
      <c r="M12988">
        <v>1</v>
      </c>
      <c r="N12988">
        <f t="shared" si="508"/>
        <v>0</v>
      </c>
      <c r="O12988">
        <f t="shared" si="509"/>
        <v>0</v>
      </c>
      <c r="P12988" t="s">
        <v>12693</v>
      </c>
    </row>
    <row r="12989" spans="2:16" x14ac:dyDescent="0.25">
      <c r="B12989" t="s">
        <v>14333</v>
      </c>
      <c r="C12989" s="119" t="s">
        <v>60</v>
      </c>
      <c r="D12989" t="s">
        <v>11537</v>
      </c>
      <c r="E12989" t="s">
        <v>11530</v>
      </c>
      <c r="F12989" t="s">
        <v>11540</v>
      </c>
      <c r="G12989" t="s">
        <v>61</v>
      </c>
      <c r="H12989" t="s">
        <v>18</v>
      </c>
      <c r="I12989" t="s">
        <v>11541</v>
      </c>
      <c r="J12989">
        <v>2019</v>
      </c>
      <c r="K12989">
        <v>663.49</v>
      </c>
      <c r="L12989">
        <v>28</v>
      </c>
      <c r="M12989">
        <v>1</v>
      </c>
      <c r="N12989">
        <f t="shared" si="508"/>
        <v>0</v>
      </c>
      <c r="O12989">
        <f t="shared" si="509"/>
        <v>0</v>
      </c>
      <c r="P12989" t="s">
        <v>12693</v>
      </c>
    </row>
    <row r="12990" spans="2:16" x14ac:dyDescent="0.25">
      <c r="B12990" t="s">
        <v>14334</v>
      </c>
      <c r="C12990" s="119" t="s">
        <v>60</v>
      </c>
      <c r="D12990" t="s">
        <v>11537</v>
      </c>
      <c r="E12990" t="s">
        <v>11530</v>
      </c>
      <c r="F12990" t="s">
        <v>11540</v>
      </c>
      <c r="G12990" t="s">
        <v>61</v>
      </c>
      <c r="H12990" t="s">
        <v>18</v>
      </c>
      <c r="I12990" t="s">
        <v>11541</v>
      </c>
      <c r="J12990">
        <v>2019</v>
      </c>
      <c r="K12990">
        <v>663.31</v>
      </c>
      <c r="L12990">
        <v>27</v>
      </c>
      <c r="M12990">
        <v>1</v>
      </c>
      <c r="N12990">
        <f t="shared" si="508"/>
        <v>0</v>
      </c>
      <c r="O12990">
        <f t="shared" si="509"/>
        <v>0</v>
      </c>
      <c r="P12990" t="s">
        <v>12694</v>
      </c>
    </row>
    <row r="12991" spans="2:16" x14ac:dyDescent="0.25">
      <c r="B12991" t="s">
        <v>14335</v>
      </c>
      <c r="C12991" s="119" t="s">
        <v>60</v>
      </c>
      <c r="D12991" t="s">
        <v>11537</v>
      </c>
      <c r="E12991" t="s">
        <v>11530</v>
      </c>
      <c r="F12991" t="s">
        <v>11540</v>
      </c>
      <c r="G12991" t="s">
        <v>61</v>
      </c>
      <c r="H12991" t="s">
        <v>18</v>
      </c>
      <c r="I12991" t="s">
        <v>11541</v>
      </c>
      <c r="J12991">
        <v>2019</v>
      </c>
      <c r="K12991">
        <v>666.2</v>
      </c>
      <c r="L12991">
        <v>31</v>
      </c>
      <c r="M12991">
        <v>1</v>
      </c>
      <c r="N12991">
        <f t="shared" si="508"/>
        <v>0</v>
      </c>
      <c r="O12991">
        <f t="shared" si="509"/>
        <v>0</v>
      </c>
      <c r="P12991" t="s">
        <v>12694</v>
      </c>
    </row>
    <row r="12992" spans="2:16" x14ac:dyDescent="0.25">
      <c r="B12992" t="s">
        <v>14336</v>
      </c>
      <c r="C12992" s="119" t="s">
        <v>60</v>
      </c>
      <c r="D12992" t="s">
        <v>11539</v>
      </c>
      <c r="E12992" t="s">
        <v>11530</v>
      </c>
      <c r="F12992" t="s">
        <v>11540</v>
      </c>
      <c r="G12992" t="s">
        <v>61</v>
      </c>
      <c r="H12992" t="s">
        <v>18</v>
      </c>
      <c r="I12992" t="s">
        <v>11541</v>
      </c>
      <c r="J12992">
        <v>2019</v>
      </c>
      <c r="K12992">
        <v>666.01</v>
      </c>
      <c r="L12992">
        <v>30</v>
      </c>
      <c r="M12992">
        <v>1</v>
      </c>
      <c r="N12992">
        <f t="shared" si="508"/>
        <v>0</v>
      </c>
      <c r="O12992">
        <f t="shared" si="509"/>
        <v>0</v>
      </c>
      <c r="P12992" t="s">
        <v>12694</v>
      </c>
    </row>
    <row r="12993" spans="2:16" x14ac:dyDescent="0.25">
      <c r="B12993" t="s">
        <v>14337</v>
      </c>
      <c r="C12993" s="119" t="s">
        <v>60</v>
      </c>
      <c r="D12993" t="s">
        <v>11539</v>
      </c>
      <c r="E12993" t="s">
        <v>11530</v>
      </c>
      <c r="F12993" t="s">
        <v>11540</v>
      </c>
      <c r="G12993" t="s">
        <v>61</v>
      </c>
      <c r="H12993" t="s">
        <v>18</v>
      </c>
      <c r="I12993" t="s">
        <v>11541</v>
      </c>
      <c r="J12993">
        <v>2019</v>
      </c>
      <c r="K12993">
        <v>668.92</v>
      </c>
      <c r="L12993">
        <v>34</v>
      </c>
      <c r="M12993">
        <v>1</v>
      </c>
      <c r="N12993">
        <f t="shared" si="508"/>
        <v>0</v>
      </c>
      <c r="O12993">
        <f t="shared" si="509"/>
        <v>0</v>
      </c>
      <c r="P12993" t="s">
        <v>12694</v>
      </c>
    </row>
    <row r="12994" spans="2:16" x14ac:dyDescent="0.25">
      <c r="B12994" t="s">
        <v>14338</v>
      </c>
      <c r="C12994" s="119" t="s">
        <v>60</v>
      </c>
      <c r="D12994" t="s">
        <v>11539</v>
      </c>
      <c r="E12994" t="s">
        <v>11530</v>
      </c>
      <c r="F12994" t="s">
        <v>11540</v>
      </c>
      <c r="G12994" t="s">
        <v>61</v>
      </c>
      <c r="H12994" t="s">
        <v>18</v>
      </c>
      <c r="I12994" t="s">
        <v>11541</v>
      </c>
      <c r="J12994">
        <v>2019</v>
      </c>
      <c r="K12994">
        <v>668.16</v>
      </c>
      <c r="L12994">
        <v>30</v>
      </c>
      <c r="M12994">
        <v>1</v>
      </c>
      <c r="N12994">
        <f t="shared" si="508"/>
        <v>0</v>
      </c>
      <c r="O12994">
        <f t="shared" si="509"/>
        <v>0</v>
      </c>
      <c r="P12994" t="s">
        <v>12694</v>
      </c>
    </row>
    <row r="12995" spans="2:16" x14ac:dyDescent="0.25">
      <c r="B12995" t="s">
        <v>14339</v>
      </c>
      <c r="C12995" s="119" t="s">
        <v>60</v>
      </c>
      <c r="D12995" t="s">
        <v>11537</v>
      </c>
      <c r="E12995" t="s">
        <v>11530</v>
      </c>
      <c r="F12995" t="s">
        <v>11540</v>
      </c>
      <c r="G12995" t="s">
        <v>61</v>
      </c>
      <c r="H12995" t="s">
        <v>18</v>
      </c>
      <c r="I12995" t="s">
        <v>11541</v>
      </c>
      <c r="J12995">
        <v>2019</v>
      </c>
      <c r="K12995">
        <v>697.21</v>
      </c>
      <c r="L12995">
        <v>20</v>
      </c>
      <c r="M12995">
        <v>1</v>
      </c>
      <c r="N12995">
        <f t="shared" si="508"/>
        <v>0</v>
      </c>
      <c r="O12995">
        <f t="shared" si="509"/>
        <v>0</v>
      </c>
      <c r="P12995" t="s">
        <v>12694</v>
      </c>
    </row>
    <row r="12996" spans="2:16" x14ac:dyDescent="0.25">
      <c r="B12996" t="s">
        <v>14340</v>
      </c>
      <c r="C12996" s="119" t="s">
        <v>60</v>
      </c>
      <c r="D12996" t="s">
        <v>11537</v>
      </c>
      <c r="E12996" t="s">
        <v>11530</v>
      </c>
      <c r="F12996" t="s">
        <v>11540</v>
      </c>
      <c r="G12996" t="s">
        <v>61</v>
      </c>
      <c r="H12996" t="s">
        <v>18</v>
      </c>
      <c r="I12996" t="s">
        <v>11533</v>
      </c>
      <c r="J12996">
        <v>2019</v>
      </c>
      <c r="K12996">
        <v>672.39</v>
      </c>
      <c r="L12996">
        <v>29</v>
      </c>
      <c r="M12996">
        <v>1</v>
      </c>
      <c r="N12996">
        <f t="shared" si="508"/>
        <v>0</v>
      </c>
      <c r="O12996">
        <f t="shared" si="509"/>
        <v>0</v>
      </c>
      <c r="P12996" t="s">
        <v>12694</v>
      </c>
    </row>
    <row r="12997" spans="2:16" x14ac:dyDescent="0.25">
      <c r="B12997" t="s">
        <v>14341</v>
      </c>
      <c r="C12997" s="119" t="s">
        <v>60</v>
      </c>
      <c r="D12997" t="s">
        <v>11537</v>
      </c>
      <c r="E12997" t="s">
        <v>11530</v>
      </c>
      <c r="F12997" t="s">
        <v>11540</v>
      </c>
      <c r="G12997" t="s">
        <v>61</v>
      </c>
      <c r="H12997" t="s">
        <v>18</v>
      </c>
      <c r="I12997" t="s">
        <v>11541</v>
      </c>
      <c r="J12997">
        <v>2019</v>
      </c>
      <c r="K12997">
        <v>664.85</v>
      </c>
      <c r="L12997">
        <v>24</v>
      </c>
      <c r="M12997">
        <v>1</v>
      </c>
      <c r="N12997">
        <f t="shared" si="508"/>
        <v>0</v>
      </c>
      <c r="O12997">
        <f t="shared" si="509"/>
        <v>0</v>
      </c>
      <c r="P12997" t="s">
        <v>12694</v>
      </c>
    </row>
    <row r="12998" spans="2:16" x14ac:dyDescent="0.25">
      <c r="B12998" t="s">
        <v>14342</v>
      </c>
      <c r="C12998" s="119" t="s">
        <v>60</v>
      </c>
      <c r="D12998" t="s">
        <v>11537</v>
      </c>
      <c r="E12998" t="s">
        <v>11530</v>
      </c>
      <c r="F12998" t="s">
        <v>11540</v>
      </c>
      <c r="G12998" t="s">
        <v>61</v>
      </c>
      <c r="H12998" t="s">
        <v>18</v>
      </c>
      <c r="I12998" t="s">
        <v>11541</v>
      </c>
      <c r="J12998">
        <v>2019</v>
      </c>
      <c r="K12998">
        <v>698.36</v>
      </c>
      <c r="L12998">
        <v>26</v>
      </c>
      <c r="M12998">
        <v>1</v>
      </c>
      <c r="N12998">
        <f t="shared" si="508"/>
        <v>0</v>
      </c>
      <c r="O12998">
        <f t="shared" si="509"/>
        <v>0</v>
      </c>
      <c r="P12998" t="s">
        <v>12694</v>
      </c>
    </row>
    <row r="12999" spans="2:16" x14ac:dyDescent="0.25">
      <c r="B12999" t="s">
        <v>14343</v>
      </c>
      <c r="C12999" s="119" t="s">
        <v>60</v>
      </c>
      <c r="D12999" t="s">
        <v>11537</v>
      </c>
      <c r="E12999" t="s">
        <v>11530</v>
      </c>
      <c r="F12999" t="s">
        <v>11540</v>
      </c>
      <c r="G12999" t="s">
        <v>61</v>
      </c>
      <c r="H12999" t="s">
        <v>18</v>
      </c>
      <c r="I12999" t="s">
        <v>11541</v>
      </c>
      <c r="J12999">
        <v>2019</v>
      </c>
      <c r="K12999">
        <v>697.97</v>
      </c>
      <c r="L12999">
        <v>24</v>
      </c>
      <c r="M12999">
        <v>1</v>
      </c>
      <c r="N12999">
        <f t="shared" si="508"/>
        <v>0</v>
      </c>
      <c r="O12999">
        <f t="shared" si="509"/>
        <v>0</v>
      </c>
      <c r="P12999" t="s">
        <v>12694</v>
      </c>
    </row>
    <row r="13000" spans="2:16" x14ac:dyDescent="0.25">
      <c r="B13000" t="s">
        <v>14344</v>
      </c>
      <c r="C13000" s="119" t="s">
        <v>60</v>
      </c>
      <c r="D13000" t="s">
        <v>11539</v>
      </c>
      <c r="E13000" t="s">
        <v>11530</v>
      </c>
      <c r="F13000" t="s">
        <v>11540</v>
      </c>
      <c r="G13000" t="s">
        <v>61</v>
      </c>
      <c r="H13000" t="s">
        <v>18</v>
      </c>
      <c r="I13000" t="s">
        <v>11541</v>
      </c>
      <c r="J13000">
        <v>2019</v>
      </c>
      <c r="K13000">
        <v>667.01</v>
      </c>
      <c r="L13000">
        <v>24</v>
      </c>
      <c r="M13000">
        <v>1</v>
      </c>
      <c r="N13000">
        <f t="shared" si="508"/>
        <v>0</v>
      </c>
      <c r="O13000">
        <f t="shared" si="509"/>
        <v>0</v>
      </c>
      <c r="P13000" t="s">
        <v>12694</v>
      </c>
    </row>
    <row r="13001" spans="2:16" x14ac:dyDescent="0.25">
      <c r="B13001" t="s">
        <v>14345</v>
      </c>
      <c r="C13001" s="119" t="s">
        <v>60</v>
      </c>
      <c r="D13001" t="s">
        <v>11537</v>
      </c>
      <c r="E13001" t="s">
        <v>11530</v>
      </c>
      <c r="F13001" t="s">
        <v>11540</v>
      </c>
      <c r="G13001" t="s">
        <v>61</v>
      </c>
      <c r="H13001" t="s">
        <v>18</v>
      </c>
      <c r="I13001" t="s">
        <v>11541</v>
      </c>
      <c r="J13001">
        <v>2019</v>
      </c>
      <c r="K13001">
        <v>664.28</v>
      </c>
      <c r="L13001">
        <v>21</v>
      </c>
      <c r="M13001">
        <v>1</v>
      </c>
      <c r="N13001">
        <f t="shared" si="508"/>
        <v>0</v>
      </c>
      <c r="O13001">
        <f t="shared" si="509"/>
        <v>0</v>
      </c>
      <c r="P13001" t="s">
        <v>12694</v>
      </c>
    </row>
    <row r="13002" spans="2:16" x14ac:dyDescent="0.25">
      <c r="B13002" t="s">
        <v>14346</v>
      </c>
      <c r="C13002" s="119" t="s">
        <v>60</v>
      </c>
      <c r="D13002" t="s">
        <v>11537</v>
      </c>
      <c r="E13002" t="s">
        <v>11530</v>
      </c>
      <c r="F13002" t="s">
        <v>11540</v>
      </c>
      <c r="G13002" t="s">
        <v>61</v>
      </c>
      <c r="H13002" t="s">
        <v>18</v>
      </c>
      <c r="I13002" t="s">
        <v>11541</v>
      </c>
      <c r="J13002">
        <v>2019</v>
      </c>
      <c r="K13002">
        <v>660.4</v>
      </c>
      <c r="L13002">
        <v>23</v>
      </c>
      <c r="M13002">
        <v>1</v>
      </c>
      <c r="N13002">
        <f t="shared" si="508"/>
        <v>0</v>
      </c>
      <c r="O13002">
        <f t="shared" si="509"/>
        <v>0</v>
      </c>
      <c r="P13002" t="s">
        <v>12694</v>
      </c>
    </row>
    <row r="13003" spans="2:16" x14ac:dyDescent="0.25">
      <c r="B13003" t="s">
        <v>14347</v>
      </c>
      <c r="C13003" s="119" t="s">
        <v>60</v>
      </c>
      <c r="D13003" t="s">
        <v>11537</v>
      </c>
      <c r="E13003" t="s">
        <v>11530</v>
      </c>
      <c r="F13003" t="s">
        <v>11540</v>
      </c>
      <c r="G13003" t="s">
        <v>61</v>
      </c>
      <c r="H13003" t="s">
        <v>18</v>
      </c>
      <c r="I13003" t="s">
        <v>11541</v>
      </c>
      <c r="J13003">
        <v>2019</v>
      </c>
      <c r="K13003">
        <v>699.32</v>
      </c>
      <c r="L13003">
        <v>31</v>
      </c>
      <c r="M13003">
        <v>1</v>
      </c>
      <c r="N13003">
        <f t="shared" si="508"/>
        <v>0</v>
      </c>
      <c r="O13003">
        <f t="shared" si="509"/>
        <v>0</v>
      </c>
      <c r="P13003" t="s">
        <v>12694</v>
      </c>
    </row>
    <row r="13004" spans="2:16" x14ac:dyDescent="0.25">
      <c r="B13004" t="s">
        <v>14348</v>
      </c>
      <c r="C13004" s="119" t="s">
        <v>60</v>
      </c>
      <c r="D13004" t="s">
        <v>11537</v>
      </c>
      <c r="E13004" t="s">
        <v>11530</v>
      </c>
      <c r="F13004" t="s">
        <v>11540</v>
      </c>
      <c r="G13004" t="s">
        <v>61</v>
      </c>
      <c r="H13004" t="s">
        <v>18</v>
      </c>
      <c r="I13004" t="s">
        <v>11541</v>
      </c>
      <c r="J13004">
        <v>2019</v>
      </c>
      <c r="K13004">
        <v>699.13</v>
      </c>
      <c r="L13004">
        <v>30</v>
      </c>
      <c r="M13004">
        <v>1</v>
      </c>
      <c r="N13004">
        <f t="shared" si="508"/>
        <v>0</v>
      </c>
      <c r="O13004">
        <f t="shared" si="509"/>
        <v>0</v>
      </c>
      <c r="P13004" t="s">
        <v>12694</v>
      </c>
    </row>
    <row r="13005" spans="2:16" x14ac:dyDescent="0.25">
      <c r="B13005" t="s">
        <v>14349</v>
      </c>
      <c r="C13005" s="119" t="s">
        <v>60</v>
      </c>
      <c r="D13005" t="s">
        <v>11542</v>
      </c>
      <c r="E13005" t="s">
        <v>11530</v>
      </c>
      <c r="F13005" t="s">
        <v>11540</v>
      </c>
      <c r="G13005" t="s">
        <v>61</v>
      </c>
      <c r="H13005" t="s">
        <v>18</v>
      </c>
      <c r="I13005" t="s">
        <v>11541</v>
      </c>
      <c r="J13005">
        <v>2019</v>
      </c>
      <c r="K13005">
        <v>703.84</v>
      </c>
      <c r="L13005">
        <v>25</v>
      </c>
      <c r="M13005">
        <v>1</v>
      </c>
      <c r="N13005">
        <f t="shared" si="508"/>
        <v>0</v>
      </c>
      <c r="O13005">
        <f t="shared" si="509"/>
        <v>0</v>
      </c>
      <c r="P13005" t="s">
        <v>12694</v>
      </c>
    </row>
    <row r="13006" spans="2:16" x14ac:dyDescent="0.25">
      <c r="B13006" t="s">
        <v>14350</v>
      </c>
      <c r="C13006" s="119" t="s">
        <v>60</v>
      </c>
      <c r="D13006" t="s">
        <v>11542</v>
      </c>
      <c r="E13006" t="s">
        <v>11530</v>
      </c>
      <c r="F13006" t="s">
        <v>11540</v>
      </c>
      <c r="G13006" t="s">
        <v>61</v>
      </c>
      <c r="H13006" t="s">
        <v>18</v>
      </c>
      <c r="I13006" t="s">
        <v>11533</v>
      </c>
      <c r="J13006">
        <v>2019</v>
      </c>
      <c r="K13006">
        <v>703.84</v>
      </c>
      <c r="L13006">
        <v>25</v>
      </c>
      <c r="M13006">
        <v>1</v>
      </c>
      <c r="N13006">
        <f t="shared" si="508"/>
        <v>0</v>
      </c>
      <c r="O13006">
        <f t="shared" si="509"/>
        <v>0</v>
      </c>
      <c r="P13006" t="s">
        <v>12694</v>
      </c>
    </row>
    <row r="13007" spans="2:16" x14ac:dyDescent="0.25">
      <c r="B13007" t="s">
        <v>14351</v>
      </c>
      <c r="C13007" s="119" t="s">
        <v>60</v>
      </c>
      <c r="D13007" t="s">
        <v>11537</v>
      </c>
      <c r="E13007" t="s">
        <v>11530</v>
      </c>
      <c r="F13007" t="s">
        <v>11540</v>
      </c>
      <c r="G13007" t="s">
        <v>61</v>
      </c>
      <c r="H13007" t="s">
        <v>18</v>
      </c>
      <c r="I13007" t="s">
        <v>11541</v>
      </c>
      <c r="J13007">
        <v>2019</v>
      </c>
      <c r="K13007">
        <v>697.59</v>
      </c>
      <c r="L13007">
        <v>22</v>
      </c>
      <c r="M13007">
        <v>1</v>
      </c>
      <c r="N13007">
        <f t="shared" si="508"/>
        <v>0</v>
      </c>
      <c r="O13007">
        <f t="shared" si="509"/>
        <v>0</v>
      </c>
      <c r="P13007" t="s">
        <v>12694</v>
      </c>
    </row>
    <row r="13008" spans="2:16" x14ac:dyDescent="0.25">
      <c r="B13008" t="s">
        <v>14352</v>
      </c>
      <c r="C13008" s="119" t="s">
        <v>60</v>
      </c>
      <c r="D13008" t="s">
        <v>11539</v>
      </c>
      <c r="E13008" t="s">
        <v>11530</v>
      </c>
      <c r="F13008" t="s">
        <v>11540</v>
      </c>
      <c r="G13008" t="s">
        <v>61</v>
      </c>
      <c r="H13008" t="s">
        <v>18</v>
      </c>
      <c r="I13008" t="s">
        <v>11541</v>
      </c>
      <c r="J13008">
        <v>2019</v>
      </c>
      <c r="K13008">
        <v>669.51</v>
      </c>
      <c r="L13008">
        <v>37</v>
      </c>
      <c r="M13008">
        <v>1</v>
      </c>
      <c r="N13008">
        <f t="shared" si="508"/>
        <v>0</v>
      </c>
      <c r="O13008">
        <f t="shared" si="509"/>
        <v>0</v>
      </c>
      <c r="P13008" t="s">
        <v>12694</v>
      </c>
    </row>
    <row r="13009" spans="2:16" x14ac:dyDescent="0.25">
      <c r="B13009" t="s">
        <v>14353</v>
      </c>
      <c r="C13009" s="119" t="s">
        <v>60</v>
      </c>
      <c r="D13009" t="s">
        <v>11539</v>
      </c>
      <c r="E13009" t="s">
        <v>11530</v>
      </c>
      <c r="F13009" t="s">
        <v>11540</v>
      </c>
      <c r="G13009" t="s">
        <v>61</v>
      </c>
      <c r="H13009" t="s">
        <v>18</v>
      </c>
      <c r="I13009" t="s">
        <v>11541</v>
      </c>
      <c r="J13009">
        <v>2019</v>
      </c>
      <c r="K13009">
        <v>667.4</v>
      </c>
      <c r="L13009">
        <v>26</v>
      </c>
      <c r="M13009">
        <v>1</v>
      </c>
      <c r="N13009">
        <f t="shared" si="508"/>
        <v>0</v>
      </c>
      <c r="O13009">
        <f t="shared" si="509"/>
        <v>0</v>
      </c>
      <c r="P13009" t="s">
        <v>12694</v>
      </c>
    </row>
    <row r="13010" spans="2:16" x14ac:dyDescent="0.25">
      <c r="B13010" t="s">
        <v>14354</v>
      </c>
      <c r="C13010" s="119" t="s">
        <v>60</v>
      </c>
      <c r="D13010" t="s">
        <v>11537</v>
      </c>
      <c r="E13010" t="s">
        <v>11530</v>
      </c>
      <c r="F13010" t="s">
        <v>11540</v>
      </c>
      <c r="G13010" t="s">
        <v>61</v>
      </c>
      <c r="H13010" t="s">
        <v>18</v>
      </c>
      <c r="I13010" t="s">
        <v>11541</v>
      </c>
      <c r="J13010">
        <v>2019</v>
      </c>
      <c r="K13010">
        <v>700.05</v>
      </c>
      <c r="L13010">
        <v>23</v>
      </c>
      <c r="M13010">
        <v>1</v>
      </c>
      <c r="N13010">
        <f t="shared" ref="N13010:N13073" si="510">IF(K13010&lt;100,1,0)</f>
        <v>0</v>
      </c>
      <c r="O13010">
        <f t="shared" ref="O13010:O13073" si="511">IF(OR(L13010="",L13010&lt;=0),1,0)</f>
        <v>0</v>
      </c>
      <c r="P13010" t="s">
        <v>12694</v>
      </c>
    </row>
    <row r="13011" spans="2:16" x14ac:dyDescent="0.25">
      <c r="B13011" t="s">
        <v>14355</v>
      </c>
      <c r="C13011" s="119" t="s">
        <v>60</v>
      </c>
      <c r="D13011" t="s">
        <v>11537</v>
      </c>
      <c r="E13011" t="s">
        <v>11530</v>
      </c>
      <c r="F13011" t="s">
        <v>11540</v>
      </c>
      <c r="G13011" t="s">
        <v>61</v>
      </c>
      <c r="H13011" t="s">
        <v>18</v>
      </c>
      <c r="I13011" t="s">
        <v>11541</v>
      </c>
      <c r="J13011">
        <v>2019</v>
      </c>
      <c r="K13011">
        <v>698.92</v>
      </c>
      <c r="L13011">
        <v>29</v>
      </c>
      <c r="M13011">
        <v>1</v>
      </c>
      <c r="N13011">
        <f t="shared" si="510"/>
        <v>0</v>
      </c>
      <c r="O13011">
        <f t="shared" si="511"/>
        <v>0</v>
      </c>
      <c r="P13011" t="s">
        <v>12694</v>
      </c>
    </row>
    <row r="13012" spans="2:16" x14ac:dyDescent="0.25">
      <c r="B13012" t="s">
        <v>14356</v>
      </c>
      <c r="C13012" s="119" t="s">
        <v>60</v>
      </c>
      <c r="D13012" t="s">
        <v>11537</v>
      </c>
      <c r="E13012" t="s">
        <v>11530</v>
      </c>
      <c r="F13012" t="s">
        <v>11540</v>
      </c>
      <c r="G13012" t="s">
        <v>61</v>
      </c>
      <c r="H13012" t="s">
        <v>18</v>
      </c>
      <c r="I13012" t="s">
        <v>11541</v>
      </c>
      <c r="J13012">
        <v>2019</v>
      </c>
      <c r="K13012">
        <v>699.13</v>
      </c>
      <c r="L13012">
        <v>30</v>
      </c>
      <c r="M13012">
        <v>1</v>
      </c>
      <c r="N13012">
        <f t="shared" si="510"/>
        <v>0</v>
      </c>
      <c r="O13012">
        <f t="shared" si="511"/>
        <v>0</v>
      </c>
      <c r="P13012" t="s">
        <v>12694</v>
      </c>
    </row>
    <row r="13013" spans="2:16" x14ac:dyDescent="0.25">
      <c r="B13013" t="s">
        <v>14357</v>
      </c>
      <c r="C13013" s="119" t="s">
        <v>60</v>
      </c>
      <c r="D13013" t="s">
        <v>11546</v>
      </c>
      <c r="E13013" t="s">
        <v>11530</v>
      </c>
      <c r="F13013" t="s">
        <v>11540</v>
      </c>
      <c r="G13013" t="s">
        <v>61</v>
      </c>
      <c r="H13013" t="s">
        <v>18</v>
      </c>
      <c r="I13013" t="s">
        <v>11533</v>
      </c>
      <c r="J13013">
        <v>2019</v>
      </c>
      <c r="K13013">
        <v>672.39</v>
      </c>
      <c r="L13013">
        <v>29</v>
      </c>
      <c r="M13013">
        <v>1</v>
      </c>
      <c r="N13013">
        <f t="shared" si="510"/>
        <v>0</v>
      </c>
      <c r="O13013">
        <f t="shared" si="511"/>
        <v>0</v>
      </c>
      <c r="P13013" t="s">
        <v>12694</v>
      </c>
    </row>
    <row r="13014" spans="2:16" x14ac:dyDescent="0.25">
      <c r="B13014" t="s">
        <v>14358</v>
      </c>
      <c r="C13014" s="119" t="s">
        <v>60</v>
      </c>
      <c r="D13014" t="s">
        <v>11550</v>
      </c>
      <c r="E13014" t="s">
        <v>11530</v>
      </c>
      <c r="F13014" t="s">
        <v>11540</v>
      </c>
      <c r="G13014" t="s">
        <v>61</v>
      </c>
      <c r="H13014" t="s">
        <v>18</v>
      </c>
      <c r="I13014" t="s">
        <v>11541</v>
      </c>
      <c r="J13014">
        <v>2019</v>
      </c>
      <c r="K13014">
        <v>6.13</v>
      </c>
      <c r="L13014">
        <v>32</v>
      </c>
      <c r="M13014">
        <v>1</v>
      </c>
      <c r="N13014">
        <f t="shared" si="510"/>
        <v>1</v>
      </c>
      <c r="O13014">
        <f t="shared" si="511"/>
        <v>0</v>
      </c>
      <c r="P13014" t="s">
        <v>12694</v>
      </c>
    </row>
    <row r="13015" spans="2:16" x14ac:dyDescent="0.25">
      <c r="B13015" t="s">
        <v>14359</v>
      </c>
      <c r="C13015" s="119" t="s">
        <v>60</v>
      </c>
      <c r="D13015" t="s">
        <v>11550</v>
      </c>
      <c r="E13015" t="s">
        <v>11530</v>
      </c>
      <c r="F13015" t="s">
        <v>11540</v>
      </c>
      <c r="G13015" t="s">
        <v>61</v>
      </c>
      <c r="H13015" t="s">
        <v>18</v>
      </c>
      <c r="I13015" t="s">
        <v>11541</v>
      </c>
      <c r="J13015">
        <v>2019</v>
      </c>
      <c r="K13015">
        <v>666.96</v>
      </c>
      <c r="L13015">
        <v>35</v>
      </c>
      <c r="M13015">
        <v>1</v>
      </c>
      <c r="N13015">
        <f t="shared" si="510"/>
        <v>0</v>
      </c>
      <c r="O13015">
        <f t="shared" si="511"/>
        <v>0</v>
      </c>
      <c r="P13015" t="s">
        <v>12694</v>
      </c>
    </row>
    <row r="13016" spans="2:16" x14ac:dyDescent="0.25">
      <c r="B13016" t="s">
        <v>14360</v>
      </c>
      <c r="C13016" s="119" t="s">
        <v>60</v>
      </c>
      <c r="D13016" t="s">
        <v>11539</v>
      </c>
      <c r="E13016" t="s">
        <v>11530</v>
      </c>
      <c r="F13016" t="s">
        <v>11540</v>
      </c>
      <c r="G13016" t="s">
        <v>61</v>
      </c>
      <c r="H13016" t="s">
        <v>18</v>
      </c>
      <c r="I13016" t="s">
        <v>11541</v>
      </c>
      <c r="J13016">
        <v>2019</v>
      </c>
      <c r="K13016">
        <v>699.32</v>
      </c>
      <c r="L13016">
        <v>31</v>
      </c>
      <c r="M13016">
        <v>1</v>
      </c>
      <c r="N13016">
        <f t="shared" si="510"/>
        <v>0</v>
      </c>
      <c r="O13016">
        <f t="shared" si="511"/>
        <v>0</v>
      </c>
      <c r="P13016" t="s">
        <v>12694</v>
      </c>
    </row>
    <row r="13017" spans="2:16" x14ac:dyDescent="0.25">
      <c r="B13017" t="s">
        <v>14361</v>
      </c>
      <c r="C13017" s="119" t="s">
        <v>60</v>
      </c>
      <c r="D13017" t="s">
        <v>11539</v>
      </c>
      <c r="E13017" t="s">
        <v>11530</v>
      </c>
      <c r="F13017" t="s">
        <v>11540</v>
      </c>
      <c r="G13017" t="s">
        <v>61</v>
      </c>
      <c r="H13017" t="s">
        <v>18</v>
      </c>
      <c r="I13017" t="s">
        <v>11541</v>
      </c>
      <c r="J13017">
        <v>2019</v>
      </c>
      <c r="K13017">
        <v>666.01</v>
      </c>
      <c r="L13017">
        <v>30</v>
      </c>
      <c r="M13017">
        <v>1</v>
      </c>
      <c r="N13017">
        <f t="shared" si="510"/>
        <v>0</v>
      </c>
      <c r="O13017">
        <f t="shared" si="511"/>
        <v>0</v>
      </c>
      <c r="P13017" t="s">
        <v>12694</v>
      </c>
    </row>
    <row r="13018" spans="2:16" x14ac:dyDescent="0.25">
      <c r="B13018" t="s">
        <v>14362</v>
      </c>
      <c r="C13018" s="119" t="s">
        <v>60</v>
      </c>
      <c r="D13018" t="s">
        <v>11539</v>
      </c>
      <c r="E13018" t="s">
        <v>11530</v>
      </c>
      <c r="F13018" t="s">
        <v>11540</v>
      </c>
      <c r="G13018" t="s">
        <v>61</v>
      </c>
      <c r="H13018" t="s">
        <v>18</v>
      </c>
      <c r="I13018" t="s">
        <v>11541</v>
      </c>
      <c r="J13018">
        <v>2019</v>
      </c>
      <c r="K13018">
        <v>666.2</v>
      </c>
      <c r="L13018">
        <v>31</v>
      </c>
      <c r="M13018">
        <v>1</v>
      </c>
      <c r="N13018">
        <f t="shared" si="510"/>
        <v>0</v>
      </c>
      <c r="O13018">
        <f t="shared" si="511"/>
        <v>0</v>
      </c>
      <c r="P13018" t="s">
        <v>12694</v>
      </c>
    </row>
    <row r="13019" spans="2:16" x14ac:dyDescent="0.25">
      <c r="B13019" t="s">
        <v>14363</v>
      </c>
      <c r="C13019" s="119" t="s">
        <v>60</v>
      </c>
      <c r="D13019" t="s">
        <v>11539</v>
      </c>
      <c r="E13019" t="s">
        <v>11530</v>
      </c>
      <c r="F13019" t="s">
        <v>11540</v>
      </c>
      <c r="G13019" t="s">
        <v>61</v>
      </c>
      <c r="H13019" t="s">
        <v>18</v>
      </c>
      <c r="I13019" t="s">
        <v>11541</v>
      </c>
      <c r="J13019">
        <v>2019</v>
      </c>
      <c r="K13019">
        <v>705.24</v>
      </c>
      <c r="L13019">
        <v>62</v>
      </c>
      <c r="M13019">
        <v>1</v>
      </c>
      <c r="N13019">
        <f t="shared" si="510"/>
        <v>0</v>
      </c>
      <c r="O13019">
        <f t="shared" si="511"/>
        <v>0</v>
      </c>
      <c r="P13019" t="s">
        <v>12694</v>
      </c>
    </row>
    <row r="13020" spans="2:16" x14ac:dyDescent="0.25">
      <c r="B13020" t="s">
        <v>14364</v>
      </c>
      <c r="C13020" s="119" t="s">
        <v>60</v>
      </c>
      <c r="D13020" t="s">
        <v>11539</v>
      </c>
      <c r="E13020" t="s">
        <v>11530</v>
      </c>
      <c r="F13020" t="s">
        <v>11540</v>
      </c>
      <c r="G13020" t="s">
        <v>61</v>
      </c>
      <c r="H13020" t="s">
        <v>18</v>
      </c>
      <c r="I13020" t="s">
        <v>11541</v>
      </c>
      <c r="J13020">
        <v>2019</v>
      </c>
      <c r="K13020">
        <v>908.17</v>
      </c>
      <c r="L13020">
        <v>51</v>
      </c>
      <c r="M13020">
        <v>1</v>
      </c>
      <c r="N13020">
        <f t="shared" si="510"/>
        <v>0</v>
      </c>
      <c r="O13020">
        <f t="shared" si="511"/>
        <v>0</v>
      </c>
      <c r="P13020" t="s">
        <v>12694</v>
      </c>
    </row>
    <row r="13021" spans="2:16" x14ac:dyDescent="0.25">
      <c r="B13021" t="s">
        <v>14365</v>
      </c>
      <c r="C13021" s="119" t="s">
        <v>60</v>
      </c>
      <c r="D13021" t="s">
        <v>11539</v>
      </c>
      <c r="E13021" t="s">
        <v>11530</v>
      </c>
      <c r="F13021" t="s">
        <v>11540</v>
      </c>
      <c r="G13021" t="s">
        <v>61</v>
      </c>
      <c r="H13021" t="s">
        <v>18</v>
      </c>
      <c r="I13021" t="s">
        <v>11541</v>
      </c>
      <c r="J13021">
        <v>2019</v>
      </c>
      <c r="K13021">
        <v>666.77</v>
      </c>
      <c r="L13021">
        <v>34</v>
      </c>
      <c r="M13021">
        <v>1</v>
      </c>
      <c r="N13021">
        <f t="shared" si="510"/>
        <v>0</v>
      </c>
      <c r="O13021">
        <f t="shared" si="511"/>
        <v>0</v>
      </c>
      <c r="P13021" t="s">
        <v>12694</v>
      </c>
    </row>
    <row r="13022" spans="2:16" x14ac:dyDescent="0.25">
      <c r="B13022" t="s">
        <v>14366</v>
      </c>
      <c r="C13022" s="119" t="s">
        <v>60</v>
      </c>
      <c r="D13022" t="s">
        <v>11539</v>
      </c>
      <c r="E13022" t="s">
        <v>11530</v>
      </c>
      <c r="F13022" t="s">
        <v>11540</v>
      </c>
      <c r="G13022" t="s">
        <v>61</v>
      </c>
      <c r="H13022" t="s">
        <v>18</v>
      </c>
      <c r="I13022" t="s">
        <v>11541</v>
      </c>
      <c r="J13022">
        <v>2019</v>
      </c>
      <c r="K13022">
        <v>666.77</v>
      </c>
      <c r="L13022">
        <v>34</v>
      </c>
      <c r="M13022">
        <v>1</v>
      </c>
      <c r="N13022">
        <f t="shared" si="510"/>
        <v>0</v>
      </c>
      <c r="O13022">
        <f t="shared" si="511"/>
        <v>0</v>
      </c>
      <c r="P13022" t="s">
        <v>12694</v>
      </c>
    </row>
    <row r="13023" spans="2:16" x14ac:dyDescent="0.25">
      <c r="B13023" t="s">
        <v>14367</v>
      </c>
      <c r="C13023" s="119" t="s">
        <v>60</v>
      </c>
      <c r="D13023" t="s">
        <v>11539</v>
      </c>
      <c r="E13023" t="s">
        <v>11530</v>
      </c>
      <c r="F13023" t="s">
        <v>11540</v>
      </c>
      <c r="G13023" t="s">
        <v>61</v>
      </c>
      <c r="H13023" t="s">
        <v>18</v>
      </c>
      <c r="I13023" t="s">
        <v>11541</v>
      </c>
      <c r="J13023">
        <v>2019</v>
      </c>
      <c r="K13023">
        <v>668.36</v>
      </c>
      <c r="L13023">
        <v>31</v>
      </c>
      <c r="M13023">
        <v>1</v>
      </c>
      <c r="N13023">
        <f t="shared" si="510"/>
        <v>0</v>
      </c>
      <c r="O13023">
        <f t="shared" si="511"/>
        <v>0</v>
      </c>
      <c r="P13023" t="s">
        <v>12694</v>
      </c>
    </row>
    <row r="13024" spans="2:16" x14ac:dyDescent="0.25">
      <c r="B13024" t="s">
        <v>14368</v>
      </c>
      <c r="C13024" s="119" t="s">
        <v>60</v>
      </c>
      <c r="D13024" t="s">
        <v>11539</v>
      </c>
      <c r="E13024" t="s">
        <v>11530</v>
      </c>
      <c r="F13024" t="s">
        <v>11540</v>
      </c>
      <c r="G13024" t="s">
        <v>61</v>
      </c>
      <c r="H13024" t="s">
        <v>18</v>
      </c>
      <c r="I13024" t="s">
        <v>11541</v>
      </c>
      <c r="J13024">
        <v>2019</v>
      </c>
      <c r="K13024">
        <v>667.16</v>
      </c>
      <c r="L13024">
        <v>36</v>
      </c>
      <c r="M13024">
        <v>1</v>
      </c>
      <c r="N13024">
        <f t="shared" si="510"/>
        <v>0</v>
      </c>
      <c r="O13024">
        <f t="shared" si="511"/>
        <v>0</v>
      </c>
      <c r="P13024" t="s">
        <v>12694</v>
      </c>
    </row>
    <row r="13025" spans="2:16" x14ac:dyDescent="0.25">
      <c r="B13025" t="s">
        <v>14369</v>
      </c>
      <c r="C13025" s="119" t="s">
        <v>60</v>
      </c>
      <c r="D13025" t="s">
        <v>11539</v>
      </c>
      <c r="E13025" t="s">
        <v>11530</v>
      </c>
      <c r="F13025" t="s">
        <v>11540</v>
      </c>
      <c r="G13025" t="s">
        <v>61</v>
      </c>
      <c r="H13025" t="s">
        <v>18</v>
      </c>
      <c r="I13025" t="s">
        <v>11541</v>
      </c>
      <c r="J13025">
        <v>2019</v>
      </c>
      <c r="K13025">
        <v>698.55</v>
      </c>
      <c r="L13025">
        <v>27</v>
      </c>
      <c r="M13025">
        <v>1</v>
      </c>
      <c r="N13025">
        <f t="shared" si="510"/>
        <v>0</v>
      </c>
      <c r="O13025">
        <f t="shared" si="511"/>
        <v>0</v>
      </c>
      <c r="P13025" t="s">
        <v>12694</v>
      </c>
    </row>
    <row r="13026" spans="2:16" x14ac:dyDescent="0.25">
      <c r="B13026" t="s">
        <v>14370</v>
      </c>
      <c r="C13026" s="119" t="s">
        <v>60</v>
      </c>
      <c r="D13026" t="s">
        <v>11537</v>
      </c>
      <c r="E13026" t="s">
        <v>11530</v>
      </c>
      <c r="F13026" t="s">
        <v>11540</v>
      </c>
      <c r="G13026" t="s">
        <v>61</v>
      </c>
      <c r="H13026" t="s">
        <v>18</v>
      </c>
      <c r="I13026" t="s">
        <v>11541</v>
      </c>
      <c r="J13026">
        <v>2019</v>
      </c>
      <c r="K13026">
        <v>663.9</v>
      </c>
      <c r="L13026">
        <v>19</v>
      </c>
      <c r="M13026">
        <v>1</v>
      </c>
      <c r="N13026">
        <f t="shared" si="510"/>
        <v>0</v>
      </c>
      <c r="O13026">
        <f t="shared" si="511"/>
        <v>0</v>
      </c>
      <c r="P13026" t="s">
        <v>12694</v>
      </c>
    </row>
    <row r="13027" spans="2:16" x14ac:dyDescent="0.25">
      <c r="B13027" t="s">
        <v>14371</v>
      </c>
      <c r="C13027" s="119" t="s">
        <v>60</v>
      </c>
      <c r="D13027" t="s">
        <v>11537</v>
      </c>
      <c r="E13027" t="s">
        <v>11530</v>
      </c>
      <c r="F13027" t="s">
        <v>11540</v>
      </c>
      <c r="G13027" t="s">
        <v>61</v>
      </c>
      <c r="H13027" t="s">
        <v>18</v>
      </c>
      <c r="I13027" t="s">
        <v>11541</v>
      </c>
      <c r="J13027">
        <v>2019</v>
      </c>
      <c r="K13027">
        <v>698.17</v>
      </c>
      <c r="L13027">
        <v>25</v>
      </c>
      <c r="M13027">
        <v>1</v>
      </c>
      <c r="N13027">
        <f t="shared" si="510"/>
        <v>0</v>
      </c>
      <c r="O13027">
        <f t="shared" si="511"/>
        <v>0</v>
      </c>
      <c r="P13027" t="s">
        <v>12694</v>
      </c>
    </row>
    <row r="13028" spans="2:16" x14ac:dyDescent="0.25">
      <c r="B13028" t="s">
        <v>14372</v>
      </c>
      <c r="C13028" s="119" t="s">
        <v>60</v>
      </c>
      <c r="D13028" t="s">
        <v>11537</v>
      </c>
      <c r="E13028" t="s">
        <v>11530</v>
      </c>
      <c r="F13028" t="s">
        <v>11540</v>
      </c>
      <c r="G13028" t="s">
        <v>61</v>
      </c>
      <c r="H13028" t="s">
        <v>18</v>
      </c>
      <c r="I13028" t="s">
        <v>11541</v>
      </c>
      <c r="J13028">
        <v>2019</v>
      </c>
      <c r="K13028">
        <v>697.59</v>
      </c>
      <c r="L13028">
        <v>22</v>
      </c>
      <c r="M13028">
        <v>1</v>
      </c>
      <c r="N13028">
        <f t="shared" si="510"/>
        <v>0</v>
      </c>
      <c r="O13028">
        <f t="shared" si="511"/>
        <v>0</v>
      </c>
      <c r="P13028" t="s">
        <v>12694</v>
      </c>
    </row>
    <row r="13029" spans="2:16" x14ac:dyDescent="0.25">
      <c r="B13029" t="s">
        <v>14373</v>
      </c>
      <c r="C13029" s="119" t="s">
        <v>60</v>
      </c>
      <c r="D13029" t="s">
        <v>11537</v>
      </c>
      <c r="E13029" t="s">
        <v>11530</v>
      </c>
      <c r="F13029" t="s">
        <v>11540</v>
      </c>
      <c r="G13029" t="s">
        <v>61</v>
      </c>
      <c r="H13029" t="s">
        <v>18</v>
      </c>
      <c r="I13029" t="s">
        <v>11541</v>
      </c>
      <c r="J13029">
        <v>2019</v>
      </c>
      <c r="K13029">
        <v>665.24</v>
      </c>
      <c r="L13029">
        <v>26</v>
      </c>
      <c r="M13029">
        <v>1</v>
      </c>
      <c r="N13029">
        <f t="shared" si="510"/>
        <v>0</v>
      </c>
      <c r="O13029">
        <f t="shared" si="511"/>
        <v>0</v>
      </c>
      <c r="P13029" t="s">
        <v>12694</v>
      </c>
    </row>
    <row r="13030" spans="2:16" x14ac:dyDescent="0.25">
      <c r="B13030" t="s">
        <v>14374</v>
      </c>
      <c r="C13030" s="119" t="s">
        <v>60</v>
      </c>
      <c r="D13030" t="s">
        <v>11537</v>
      </c>
      <c r="E13030" t="s">
        <v>11530</v>
      </c>
      <c r="F13030" t="s">
        <v>11540</v>
      </c>
      <c r="G13030" t="s">
        <v>61</v>
      </c>
      <c r="H13030" t="s">
        <v>18</v>
      </c>
      <c r="I13030" t="s">
        <v>11541</v>
      </c>
      <c r="J13030">
        <v>2019</v>
      </c>
      <c r="K13030">
        <v>665.24</v>
      </c>
      <c r="L13030">
        <v>26</v>
      </c>
      <c r="M13030">
        <v>1</v>
      </c>
      <c r="N13030">
        <f t="shared" si="510"/>
        <v>0</v>
      </c>
      <c r="O13030">
        <f t="shared" si="511"/>
        <v>0</v>
      </c>
      <c r="P13030" t="s">
        <v>12694</v>
      </c>
    </row>
    <row r="13031" spans="2:16" x14ac:dyDescent="0.25">
      <c r="B13031" t="s">
        <v>14375</v>
      </c>
      <c r="C13031" s="119" t="s">
        <v>60</v>
      </c>
      <c r="D13031" t="s">
        <v>11542</v>
      </c>
      <c r="E13031" t="s">
        <v>11530</v>
      </c>
      <c r="F13031" t="s">
        <v>11540</v>
      </c>
      <c r="G13031" t="s">
        <v>61</v>
      </c>
      <c r="H13031" t="s">
        <v>18</v>
      </c>
      <c r="I13031" t="s">
        <v>11541</v>
      </c>
      <c r="J13031">
        <v>2019</v>
      </c>
      <c r="K13031">
        <v>664.28</v>
      </c>
      <c r="L13031">
        <v>21</v>
      </c>
      <c r="M13031">
        <v>1</v>
      </c>
      <c r="N13031">
        <f t="shared" si="510"/>
        <v>0</v>
      </c>
      <c r="O13031">
        <f t="shared" si="511"/>
        <v>0</v>
      </c>
      <c r="P13031" t="s">
        <v>12694</v>
      </c>
    </row>
    <row r="13032" spans="2:16" x14ac:dyDescent="0.25">
      <c r="B13032" t="s">
        <v>14376</v>
      </c>
      <c r="C13032" s="119" t="s">
        <v>60</v>
      </c>
      <c r="D13032" t="s">
        <v>11542</v>
      </c>
      <c r="E13032" t="s">
        <v>11530</v>
      </c>
      <c r="F13032" t="s">
        <v>11540</v>
      </c>
      <c r="G13032" t="s">
        <v>61</v>
      </c>
      <c r="H13032" t="s">
        <v>18</v>
      </c>
      <c r="I13032" t="s">
        <v>11541</v>
      </c>
      <c r="J13032">
        <v>2019</v>
      </c>
      <c r="K13032">
        <v>664.47</v>
      </c>
      <c r="L13032">
        <v>22</v>
      </c>
      <c r="M13032">
        <v>1</v>
      </c>
      <c r="N13032">
        <f t="shared" si="510"/>
        <v>0</v>
      </c>
      <c r="O13032">
        <f t="shared" si="511"/>
        <v>0</v>
      </c>
      <c r="P13032" t="s">
        <v>12694</v>
      </c>
    </row>
    <row r="13033" spans="2:16" x14ac:dyDescent="0.25">
      <c r="B13033" t="s">
        <v>14377</v>
      </c>
      <c r="C13033" s="119" t="s">
        <v>60</v>
      </c>
      <c r="D13033" t="s">
        <v>11550</v>
      </c>
      <c r="E13033" t="s">
        <v>11530</v>
      </c>
      <c r="F13033" t="s">
        <v>11540</v>
      </c>
      <c r="G13033" t="s">
        <v>61</v>
      </c>
      <c r="H13033" t="s">
        <v>18</v>
      </c>
      <c r="I13033" t="s">
        <v>11541</v>
      </c>
      <c r="J13033">
        <v>2019</v>
      </c>
      <c r="K13033">
        <v>698.73</v>
      </c>
      <c r="L13033">
        <v>28</v>
      </c>
      <c r="M13033">
        <v>1</v>
      </c>
      <c r="N13033">
        <f t="shared" si="510"/>
        <v>0</v>
      </c>
      <c r="O13033">
        <f t="shared" si="511"/>
        <v>0</v>
      </c>
      <c r="P13033" t="s">
        <v>12694</v>
      </c>
    </row>
    <row r="13034" spans="2:16" x14ac:dyDescent="0.25">
      <c r="B13034" t="s">
        <v>14378</v>
      </c>
      <c r="C13034" s="119" t="s">
        <v>60</v>
      </c>
      <c r="D13034" t="s">
        <v>11550</v>
      </c>
      <c r="E13034" t="s">
        <v>11530</v>
      </c>
      <c r="F13034" t="s">
        <v>11540</v>
      </c>
      <c r="G13034" t="s">
        <v>61</v>
      </c>
      <c r="H13034" t="s">
        <v>18</v>
      </c>
      <c r="I13034" t="s">
        <v>11541</v>
      </c>
      <c r="J13034">
        <v>2019</v>
      </c>
      <c r="K13034">
        <v>665.24</v>
      </c>
      <c r="L13034">
        <v>26</v>
      </c>
      <c r="M13034">
        <v>1</v>
      </c>
      <c r="N13034">
        <f t="shared" si="510"/>
        <v>0</v>
      </c>
      <c r="O13034">
        <f t="shared" si="511"/>
        <v>0</v>
      </c>
      <c r="P13034" t="s">
        <v>12694</v>
      </c>
    </row>
    <row r="13035" spans="2:16" x14ac:dyDescent="0.25">
      <c r="B13035" t="s">
        <v>14379</v>
      </c>
      <c r="C13035" s="119" t="s">
        <v>60</v>
      </c>
      <c r="D13035" t="s">
        <v>11537</v>
      </c>
      <c r="E13035" t="s">
        <v>11530</v>
      </c>
      <c r="F13035" t="s">
        <v>11540</v>
      </c>
      <c r="G13035" t="s">
        <v>61</v>
      </c>
      <c r="H13035" t="s">
        <v>18</v>
      </c>
      <c r="I13035" t="s">
        <v>11541</v>
      </c>
      <c r="J13035">
        <v>2019</v>
      </c>
      <c r="K13035">
        <v>704.3</v>
      </c>
      <c r="L13035">
        <v>57</v>
      </c>
      <c r="M13035">
        <v>1</v>
      </c>
      <c r="N13035">
        <f t="shared" si="510"/>
        <v>0</v>
      </c>
      <c r="O13035">
        <f t="shared" si="511"/>
        <v>0</v>
      </c>
      <c r="P13035" t="s">
        <v>12694</v>
      </c>
    </row>
    <row r="13036" spans="2:16" x14ac:dyDescent="0.25">
      <c r="B13036" t="s">
        <v>14380</v>
      </c>
      <c r="C13036" s="119" t="s">
        <v>60</v>
      </c>
      <c r="D13036" t="s">
        <v>11550</v>
      </c>
      <c r="E13036" t="s">
        <v>11530</v>
      </c>
      <c r="F13036" t="s">
        <v>11540</v>
      </c>
      <c r="G13036" t="s">
        <v>61</v>
      </c>
      <c r="H13036" t="s">
        <v>18</v>
      </c>
      <c r="I13036" t="s">
        <v>11541</v>
      </c>
      <c r="J13036">
        <v>2019</v>
      </c>
      <c r="K13036">
        <v>699.51</v>
      </c>
      <c r="L13036">
        <v>32</v>
      </c>
      <c r="M13036">
        <v>1</v>
      </c>
      <c r="N13036">
        <f t="shared" si="510"/>
        <v>0</v>
      </c>
      <c r="O13036">
        <f t="shared" si="511"/>
        <v>0</v>
      </c>
      <c r="P13036" t="s">
        <v>12694</v>
      </c>
    </row>
    <row r="13037" spans="2:16" x14ac:dyDescent="0.25">
      <c r="B13037" t="s">
        <v>14381</v>
      </c>
      <c r="C13037" s="119" t="s">
        <v>60</v>
      </c>
      <c r="D13037" t="s">
        <v>11550</v>
      </c>
      <c r="E13037" t="s">
        <v>11530</v>
      </c>
      <c r="F13037" t="s">
        <v>11540</v>
      </c>
      <c r="G13037" t="s">
        <v>61</v>
      </c>
      <c r="H13037" t="s">
        <v>18</v>
      </c>
      <c r="I13037" t="s">
        <v>11541</v>
      </c>
      <c r="J13037">
        <v>2019</v>
      </c>
      <c r="K13037">
        <v>2160.19</v>
      </c>
      <c r="L13037">
        <v>29</v>
      </c>
      <c r="M13037">
        <v>1</v>
      </c>
      <c r="N13037">
        <f t="shared" si="510"/>
        <v>0</v>
      </c>
      <c r="O13037">
        <f t="shared" si="511"/>
        <v>0</v>
      </c>
      <c r="P13037" t="s">
        <v>12694</v>
      </c>
    </row>
    <row r="13038" spans="2:16" x14ac:dyDescent="0.25">
      <c r="B13038" t="s">
        <v>14382</v>
      </c>
      <c r="C13038" s="119" t="s">
        <v>60</v>
      </c>
      <c r="D13038" t="s">
        <v>11537</v>
      </c>
      <c r="E13038" t="s">
        <v>11530</v>
      </c>
      <c r="F13038" t="s">
        <v>11540</v>
      </c>
      <c r="G13038" t="s">
        <v>61</v>
      </c>
      <c r="H13038" t="s">
        <v>18</v>
      </c>
      <c r="I13038" t="s">
        <v>11533</v>
      </c>
      <c r="J13038">
        <v>2019</v>
      </c>
      <c r="K13038">
        <v>1332.16</v>
      </c>
      <c r="L13038">
        <v>38</v>
      </c>
      <c r="M13038">
        <v>1</v>
      </c>
      <c r="N13038">
        <f t="shared" si="510"/>
        <v>0</v>
      </c>
      <c r="O13038">
        <f t="shared" si="511"/>
        <v>0</v>
      </c>
      <c r="P13038" t="s">
        <v>12694</v>
      </c>
    </row>
    <row r="13039" spans="2:16" x14ac:dyDescent="0.25">
      <c r="B13039" t="s">
        <v>14383</v>
      </c>
      <c r="C13039" s="119" t="s">
        <v>60</v>
      </c>
      <c r="D13039" t="s">
        <v>11537</v>
      </c>
      <c r="E13039" t="s">
        <v>11530</v>
      </c>
      <c r="F13039" t="s">
        <v>11540</v>
      </c>
      <c r="G13039" t="s">
        <v>61</v>
      </c>
      <c r="H13039" t="s">
        <v>18</v>
      </c>
      <c r="I13039" t="s">
        <v>11541</v>
      </c>
      <c r="J13039">
        <v>2019</v>
      </c>
      <c r="K13039">
        <v>664.85</v>
      </c>
      <c r="L13039">
        <v>24</v>
      </c>
      <c r="M13039">
        <v>1</v>
      </c>
      <c r="N13039">
        <f t="shared" si="510"/>
        <v>0</v>
      </c>
      <c r="O13039">
        <f t="shared" si="511"/>
        <v>0</v>
      </c>
      <c r="P13039" t="s">
        <v>12694</v>
      </c>
    </row>
    <row r="13040" spans="2:16" x14ac:dyDescent="0.25">
      <c r="B13040" t="s">
        <v>14384</v>
      </c>
      <c r="C13040" s="119" t="s">
        <v>60</v>
      </c>
      <c r="D13040" t="s">
        <v>11537</v>
      </c>
      <c r="E13040" t="s">
        <v>11530</v>
      </c>
      <c r="F13040" t="s">
        <v>11540</v>
      </c>
      <c r="G13040" t="s">
        <v>61</v>
      </c>
      <c r="H13040" t="s">
        <v>18</v>
      </c>
      <c r="I13040" t="s">
        <v>11541</v>
      </c>
      <c r="J13040">
        <v>2019</v>
      </c>
      <c r="K13040">
        <v>692.92</v>
      </c>
      <c r="L13040">
        <v>21</v>
      </c>
      <c r="M13040">
        <v>1</v>
      </c>
      <c r="N13040">
        <f t="shared" si="510"/>
        <v>0</v>
      </c>
      <c r="O13040">
        <f t="shared" si="511"/>
        <v>0</v>
      </c>
      <c r="P13040" t="s">
        <v>12694</v>
      </c>
    </row>
    <row r="13041" spans="2:16" x14ac:dyDescent="0.25">
      <c r="B13041" t="s">
        <v>14385</v>
      </c>
      <c r="C13041" s="119" t="s">
        <v>60</v>
      </c>
      <c r="D13041" t="s">
        <v>11537</v>
      </c>
      <c r="E13041" t="s">
        <v>11530</v>
      </c>
      <c r="F13041" t="s">
        <v>11540</v>
      </c>
      <c r="G13041" t="s">
        <v>61</v>
      </c>
      <c r="H13041" t="s">
        <v>18</v>
      </c>
      <c r="I13041" t="s">
        <v>11541</v>
      </c>
      <c r="J13041">
        <v>2019</v>
      </c>
      <c r="K13041">
        <v>693.11</v>
      </c>
      <c r="L13041">
        <v>22</v>
      </c>
      <c r="M13041">
        <v>1</v>
      </c>
      <c r="N13041">
        <f t="shared" si="510"/>
        <v>0</v>
      </c>
      <c r="O13041">
        <f t="shared" si="511"/>
        <v>0</v>
      </c>
      <c r="P13041" t="s">
        <v>12694</v>
      </c>
    </row>
    <row r="13042" spans="2:16" x14ac:dyDescent="0.25">
      <c r="B13042" t="s">
        <v>14386</v>
      </c>
      <c r="C13042" s="119" t="s">
        <v>60</v>
      </c>
      <c r="D13042" t="s">
        <v>11537</v>
      </c>
      <c r="E13042" t="s">
        <v>11530</v>
      </c>
      <c r="F13042" t="s">
        <v>11540</v>
      </c>
      <c r="G13042" t="s">
        <v>61</v>
      </c>
      <c r="H13042" t="s">
        <v>18</v>
      </c>
      <c r="I13042" t="s">
        <v>11541</v>
      </c>
      <c r="J13042">
        <v>2019</v>
      </c>
      <c r="K13042">
        <v>666.39</v>
      </c>
      <c r="L13042">
        <v>32</v>
      </c>
      <c r="M13042">
        <v>1</v>
      </c>
      <c r="N13042">
        <f t="shared" si="510"/>
        <v>0</v>
      </c>
      <c r="O13042">
        <f t="shared" si="511"/>
        <v>0</v>
      </c>
      <c r="P13042" t="s">
        <v>12694</v>
      </c>
    </row>
    <row r="13043" spans="2:16" x14ac:dyDescent="0.25">
      <c r="B13043" t="s">
        <v>14387</v>
      </c>
      <c r="C13043" s="119" t="s">
        <v>60</v>
      </c>
      <c r="D13043" t="s">
        <v>11537</v>
      </c>
      <c r="E13043" t="s">
        <v>11530</v>
      </c>
      <c r="F13043" t="s">
        <v>11540</v>
      </c>
      <c r="G13043" t="s">
        <v>61</v>
      </c>
      <c r="H13043" t="s">
        <v>18</v>
      </c>
      <c r="I13043" t="s">
        <v>11541</v>
      </c>
      <c r="J13043">
        <v>2019</v>
      </c>
      <c r="K13043">
        <v>666.2</v>
      </c>
      <c r="L13043">
        <v>31</v>
      </c>
      <c r="M13043">
        <v>1</v>
      </c>
      <c r="N13043">
        <f t="shared" si="510"/>
        <v>0</v>
      </c>
      <c r="O13043">
        <f t="shared" si="511"/>
        <v>0</v>
      </c>
      <c r="P13043" t="s">
        <v>12694</v>
      </c>
    </row>
    <row r="13044" spans="2:16" x14ac:dyDescent="0.25">
      <c r="B13044" t="s">
        <v>14388</v>
      </c>
      <c r="C13044" s="119" t="s">
        <v>60</v>
      </c>
      <c r="D13044" t="s">
        <v>11542</v>
      </c>
      <c r="E13044" t="s">
        <v>11530</v>
      </c>
      <c r="F13044" t="s">
        <v>11540</v>
      </c>
      <c r="G13044" t="s">
        <v>61</v>
      </c>
      <c r="H13044" t="s">
        <v>18</v>
      </c>
      <c r="I13044" t="s">
        <v>11541</v>
      </c>
      <c r="J13044">
        <v>2019</v>
      </c>
      <c r="K13044">
        <v>919.2</v>
      </c>
      <c r="L13044">
        <v>87</v>
      </c>
      <c r="M13044">
        <v>1</v>
      </c>
      <c r="N13044">
        <f t="shared" si="510"/>
        <v>0</v>
      </c>
      <c r="O13044">
        <f t="shared" si="511"/>
        <v>0</v>
      </c>
      <c r="P13044" t="s">
        <v>12694</v>
      </c>
    </row>
    <row r="13045" spans="2:16" x14ac:dyDescent="0.25">
      <c r="B13045" t="s">
        <v>14389</v>
      </c>
      <c r="C13045" s="119" t="s">
        <v>60</v>
      </c>
      <c r="D13045" t="s">
        <v>11537</v>
      </c>
      <c r="E13045" t="s">
        <v>11530</v>
      </c>
      <c r="F13045" t="s">
        <v>11540</v>
      </c>
      <c r="G13045" t="s">
        <v>61</v>
      </c>
      <c r="H13045" t="s">
        <v>18</v>
      </c>
      <c r="I13045" t="s">
        <v>11541</v>
      </c>
      <c r="J13045">
        <v>2019</v>
      </c>
      <c r="K13045">
        <v>697.21</v>
      </c>
      <c r="L13045">
        <v>20</v>
      </c>
      <c r="M13045">
        <v>1</v>
      </c>
      <c r="N13045">
        <f t="shared" si="510"/>
        <v>0</v>
      </c>
      <c r="O13045">
        <f t="shared" si="511"/>
        <v>0</v>
      </c>
      <c r="P13045" t="s">
        <v>12694</v>
      </c>
    </row>
    <row r="13046" spans="2:16" x14ac:dyDescent="0.25">
      <c r="B13046" t="s">
        <v>14390</v>
      </c>
      <c r="C13046" s="119" t="s">
        <v>60</v>
      </c>
      <c r="D13046" t="s">
        <v>11563</v>
      </c>
      <c r="E13046" t="s">
        <v>11530</v>
      </c>
      <c r="F13046" t="s">
        <v>11540</v>
      </c>
      <c r="G13046" t="s">
        <v>61</v>
      </c>
      <c r="H13046" t="s">
        <v>18</v>
      </c>
      <c r="I13046" t="s">
        <v>11533</v>
      </c>
      <c r="J13046">
        <v>2019</v>
      </c>
      <c r="K13046">
        <v>814.1</v>
      </c>
      <c r="L13046">
        <v>118</v>
      </c>
      <c r="M13046">
        <v>1</v>
      </c>
      <c r="N13046">
        <f t="shared" si="510"/>
        <v>0</v>
      </c>
      <c r="O13046">
        <f t="shared" si="511"/>
        <v>0</v>
      </c>
      <c r="P13046" t="s">
        <v>12694</v>
      </c>
    </row>
    <row r="13047" spans="2:16" x14ac:dyDescent="0.25">
      <c r="B13047" t="s">
        <v>14391</v>
      </c>
      <c r="C13047" s="119" t="s">
        <v>60</v>
      </c>
      <c r="D13047" t="s">
        <v>11552</v>
      </c>
      <c r="E13047" t="s">
        <v>11530</v>
      </c>
      <c r="F13047" t="s">
        <v>11540</v>
      </c>
      <c r="G13047" t="s">
        <v>61</v>
      </c>
      <c r="H13047" t="s">
        <v>18</v>
      </c>
      <c r="I13047" t="s">
        <v>11541</v>
      </c>
      <c r="J13047">
        <v>2019</v>
      </c>
      <c r="K13047">
        <v>698.42</v>
      </c>
      <c r="L13047">
        <v>23</v>
      </c>
      <c r="M13047">
        <v>1</v>
      </c>
      <c r="N13047">
        <f t="shared" si="510"/>
        <v>0</v>
      </c>
      <c r="O13047">
        <f t="shared" si="511"/>
        <v>0</v>
      </c>
      <c r="P13047" t="s">
        <v>12694</v>
      </c>
    </row>
    <row r="13048" spans="2:16" x14ac:dyDescent="0.25">
      <c r="B13048" t="s">
        <v>14392</v>
      </c>
      <c r="C13048" s="119" t="s">
        <v>60</v>
      </c>
      <c r="D13048" t="s">
        <v>11552</v>
      </c>
      <c r="E13048" t="s">
        <v>11530</v>
      </c>
      <c r="F13048" t="s">
        <v>11540</v>
      </c>
      <c r="G13048" t="s">
        <v>61</v>
      </c>
      <c r="H13048" t="s">
        <v>18</v>
      </c>
      <c r="I13048" t="s">
        <v>11541</v>
      </c>
      <c r="J13048">
        <v>2019</v>
      </c>
      <c r="K13048">
        <v>662.44</v>
      </c>
      <c r="L13048">
        <v>10</v>
      </c>
      <c r="M13048">
        <v>1</v>
      </c>
      <c r="N13048">
        <f t="shared" si="510"/>
        <v>0</v>
      </c>
      <c r="O13048">
        <f t="shared" si="511"/>
        <v>0</v>
      </c>
      <c r="P13048" t="s">
        <v>12694</v>
      </c>
    </row>
    <row r="13049" spans="2:16" x14ac:dyDescent="0.25">
      <c r="B13049" t="s">
        <v>14393</v>
      </c>
      <c r="C13049" s="119" t="s">
        <v>60</v>
      </c>
      <c r="D13049" t="s">
        <v>11542</v>
      </c>
      <c r="E13049" t="s">
        <v>11530</v>
      </c>
      <c r="F13049" t="s">
        <v>11540</v>
      </c>
      <c r="G13049" t="s">
        <v>61</v>
      </c>
      <c r="H13049" t="s">
        <v>18</v>
      </c>
      <c r="I13049" t="s">
        <v>11541</v>
      </c>
      <c r="J13049">
        <v>2019</v>
      </c>
      <c r="K13049">
        <v>664.47</v>
      </c>
      <c r="L13049">
        <v>22</v>
      </c>
      <c r="M13049">
        <v>1</v>
      </c>
      <c r="N13049">
        <f t="shared" si="510"/>
        <v>0</v>
      </c>
      <c r="O13049">
        <f t="shared" si="511"/>
        <v>0</v>
      </c>
      <c r="P13049" t="s">
        <v>12694</v>
      </c>
    </row>
    <row r="13050" spans="2:16" x14ac:dyDescent="0.25">
      <c r="B13050" t="s">
        <v>14394</v>
      </c>
      <c r="C13050" s="119" t="s">
        <v>60</v>
      </c>
      <c r="D13050" t="s">
        <v>11542</v>
      </c>
      <c r="E13050" t="s">
        <v>11530</v>
      </c>
      <c r="F13050" t="s">
        <v>11540</v>
      </c>
      <c r="G13050" t="s">
        <v>61</v>
      </c>
      <c r="H13050" t="s">
        <v>18</v>
      </c>
      <c r="I13050" t="s">
        <v>11541</v>
      </c>
      <c r="J13050">
        <v>2019</v>
      </c>
      <c r="K13050">
        <v>664.47</v>
      </c>
      <c r="L13050">
        <v>22</v>
      </c>
      <c r="M13050">
        <v>1</v>
      </c>
      <c r="N13050">
        <f t="shared" si="510"/>
        <v>0</v>
      </c>
      <c r="O13050">
        <f t="shared" si="511"/>
        <v>0</v>
      </c>
      <c r="P13050" t="s">
        <v>12694</v>
      </c>
    </row>
    <row r="13051" spans="2:16" x14ac:dyDescent="0.25">
      <c r="B13051" t="s">
        <v>14395</v>
      </c>
      <c r="C13051" s="119" t="s">
        <v>60</v>
      </c>
      <c r="D13051" t="s">
        <v>11539</v>
      </c>
      <c r="E13051" t="s">
        <v>11530</v>
      </c>
      <c r="F13051" t="s">
        <v>11540</v>
      </c>
      <c r="G13051" t="s">
        <v>61</v>
      </c>
      <c r="H13051" t="s">
        <v>18</v>
      </c>
      <c r="I13051" t="s">
        <v>11541</v>
      </c>
      <c r="J13051">
        <v>2019</v>
      </c>
      <c r="K13051">
        <v>668.12</v>
      </c>
      <c r="L13051">
        <v>41</v>
      </c>
      <c r="M13051">
        <v>1</v>
      </c>
      <c r="N13051">
        <f t="shared" si="510"/>
        <v>0</v>
      </c>
      <c r="O13051">
        <f t="shared" si="511"/>
        <v>0</v>
      </c>
      <c r="P13051" t="s">
        <v>12694</v>
      </c>
    </row>
    <row r="13052" spans="2:16" x14ac:dyDescent="0.25">
      <c r="B13052" t="s">
        <v>14396</v>
      </c>
      <c r="C13052" s="119" t="s">
        <v>60</v>
      </c>
      <c r="D13052" t="s">
        <v>11539</v>
      </c>
      <c r="E13052" t="s">
        <v>11530</v>
      </c>
      <c r="F13052" t="s">
        <v>11540</v>
      </c>
      <c r="G13052" t="s">
        <v>61</v>
      </c>
      <c r="H13052" t="s">
        <v>18</v>
      </c>
      <c r="I13052" t="s">
        <v>11541</v>
      </c>
      <c r="J13052">
        <v>2019</v>
      </c>
      <c r="K13052">
        <v>668.12</v>
      </c>
      <c r="L13052">
        <v>41</v>
      </c>
      <c r="M13052">
        <v>1</v>
      </c>
      <c r="N13052">
        <f t="shared" si="510"/>
        <v>0</v>
      </c>
      <c r="O13052">
        <f t="shared" si="511"/>
        <v>0</v>
      </c>
      <c r="P13052" t="s">
        <v>12694</v>
      </c>
    </row>
    <row r="13053" spans="2:16" x14ac:dyDescent="0.25">
      <c r="B13053" t="s">
        <v>14397</v>
      </c>
      <c r="C13053" s="119" t="s">
        <v>60</v>
      </c>
      <c r="D13053" t="s">
        <v>11539</v>
      </c>
      <c r="E13053" t="s">
        <v>11530</v>
      </c>
      <c r="F13053" t="s">
        <v>11540</v>
      </c>
      <c r="G13053" t="s">
        <v>61</v>
      </c>
      <c r="H13053" t="s">
        <v>18</v>
      </c>
      <c r="I13053" t="s">
        <v>11541</v>
      </c>
      <c r="J13053">
        <v>2019</v>
      </c>
      <c r="K13053">
        <v>667.54</v>
      </c>
      <c r="L13053">
        <v>38</v>
      </c>
      <c r="M13053">
        <v>1</v>
      </c>
      <c r="N13053">
        <f t="shared" si="510"/>
        <v>0</v>
      </c>
      <c r="O13053">
        <f t="shared" si="511"/>
        <v>0</v>
      </c>
      <c r="P13053" t="s">
        <v>12694</v>
      </c>
    </row>
    <row r="13054" spans="2:16" x14ac:dyDescent="0.25">
      <c r="B13054" t="s">
        <v>14398</v>
      </c>
      <c r="C13054" s="119" t="s">
        <v>60</v>
      </c>
      <c r="D13054" t="s">
        <v>11539</v>
      </c>
      <c r="E13054" t="s">
        <v>11530</v>
      </c>
      <c r="F13054" t="s">
        <v>11540</v>
      </c>
      <c r="G13054" t="s">
        <v>61</v>
      </c>
      <c r="H13054" t="s">
        <v>18</v>
      </c>
      <c r="I13054" t="s">
        <v>11541</v>
      </c>
      <c r="J13054">
        <v>2019</v>
      </c>
      <c r="K13054">
        <v>666.39</v>
      </c>
      <c r="L13054">
        <v>32</v>
      </c>
      <c r="M13054">
        <v>1</v>
      </c>
      <c r="N13054">
        <f t="shared" si="510"/>
        <v>0</v>
      </c>
      <c r="O13054">
        <f t="shared" si="511"/>
        <v>0</v>
      </c>
      <c r="P13054" t="s">
        <v>12694</v>
      </c>
    </row>
    <row r="13055" spans="2:16" x14ac:dyDescent="0.25">
      <c r="B13055" t="s">
        <v>14399</v>
      </c>
      <c r="C13055" s="119" t="s">
        <v>60</v>
      </c>
      <c r="D13055" t="s">
        <v>11539</v>
      </c>
      <c r="E13055" t="s">
        <v>11530</v>
      </c>
      <c r="F13055" t="s">
        <v>11540</v>
      </c>
      <c r="G13055" t="s">
        <v>61</v>
      </c>
      <c r="H13055" t="s">
        <v>18</v>
      </c>
      <c r="I13055" t="s">
        <v>11541</v>
      </c>
      <c r="J13055">
        <v>2019</v>
      </c>
      <c r="K13055">
        <v>666.01</v>
      </c>
      <c r="L13055">
        <v>30</v>
      </c>
      <c r="M13055">
        <v>1</v>
      </c>
      <c r="N13055">
        <f t="shared" si="510"/>
        <v>0</v>
      </c>
      <c r="O13055">
        <f t="shared" si="511"/>
        <v>0</v>
      </c>
      <c r="P13055" t="s">
        <v>12694</v>
      </c>
    </row>
    <row r="13056" spans="2:16" x14ac:dyDescent="0.25">
      <c r="B13056" t="s">
        <v>14400</v>
      </c>
      <c r="C13056" s="119" t="s">
        <v>60</v>
      </c>
      <c r="D13056" t="s">
        <v>11550</v>
      </c>
      <c r="E13056" t="s">
        <v>11530</v>
      </c>
      <c r="F13056" t="s">
        <v>11540</v>
      </c>
      <c r="G13056" t="s">
        <v>61</v>
      </c>
      <c r="H13056" t="s">
        <v>18</v>
      </c>
      <c r="I13056" t="s">
        <v>11541</v>
      </c>
      <c r="J13056">
        <v>2019</v>
      </c>
      <c r="K13056">
        <v>698.92</v>
      </c>
      <c r="L13056">
        <v>29</v>
      </c>
      <c r="M13056">
        <v>1</v>
      </c>
      <c r="N13056">
        <f t="shared" si="510"/>
        <v>0</v>
      </c>
      <c r="O13056">
        <f t="shared" si="511"/>
        <v>0</v>
      </c>
      <c r="P13056" t="s">
        <v>12694</v>
      </c>
    </row>
    <row r="13057" spans="2:16" x14ac:dyDescent="0.25">
      <c r="B13057" t="s">
        <v>14401</v>
      </c>
      <c r="C13057" s="119" t="s">
        <v>60</v>
      </c>
      <c r="D13057" t="s">
        <v>11537</v>
      </c>
      <c r="E13057" t="s">
        <v>11530</v>
      </c>
      <c r="F13057" t="s">
        <v>11540</v>
      </c>
      <c r="G13057" t="s">
        <v>61</v>
      </c>
      <c r="H13057" t="s">
        <v>18</v>
      </c>
      <c r="I13057" t="s">
        <v>11541</v>
      </c>
      <c r="J13057">
        <v>2019</v>
      </c>
      <c r="K13057">
        <v>697.78</v>
      </c>
      <c r="L13057">
        <v>23</v>
      </c>
      <c r="M13057">
        <v>1</v>
      </c>
      <c r="N13057">
        <f t="shared" si="510"/>
        <v>0</v>
      </c>
      <c r="O13057">
        <f t="shared" si="511"/>
        <v>0</v>
      </c>
      <c r="P13057" t="s">
        <v>12694</v>
      </c>
    </row>
    <row r="13058" spans="2:16" x14ac:dyDescent="0.25">
      <c r="B13058" t="s">
        <v>14402</v>
      </c>
      <c r="C13058" s="119" t="s">
        <v>60</v>
      </c>
      <c r="D13058" t="s">
        <v>11537</v>
      </c>
      <c r="E13058" t="s">
        <v>11530</v>
      </c>
      <c r="F13058" t="s">
        <v>11540</v>
      </c>
      <c r="G13058" t="s">
        <v>61</v>
      </c>
      <c r="H13058" t="s">
        <v>18</v>
      </c>
      <c r="I13058" t="s">
        <v>11541</v>
      </c>
      <c r="J13058">
        <v>2019</v>
      </c>
      <c r="K13058">
        <v>697.78</v>
      </c>
      <c r="L13058">
        <v>23</v>
      </c>
      <c r="M13058">
        <v>1</v>
      </c>
      <c r="N13058">
        <f t="shared" si="510"/>
        <v>0</v>
      </c>
      <c r="O13058">
        <f t="shared" si="511"/>
        <v>0</v>
      </c>
      <c r="P13058" t="s">
        <v>12694</v>
      </c>
    </row>
    <row r="13059" spans="2:16" x14ac:dyDescent="0.25">
      <c r="B13059" t="s">
        <v>14403</v>
      </c>
      <c r="C13059" s="119" t="s">
        <v>60</v>
      </c>
      <c r="D13059" t="s">
        <v>11537</v>
      </c>
      <c r="E13059" t="s">
        <v>11530</v>
      </c>
      <c r="F13059" t="s">
        <v>11540</v>
      </c>
      <c r="G13059" t="s">
        <v>61</v>
      </c>
      <c r="H13059" t="s">
        <v>18</v>
      </c>
      <c r="I13059" t="s">
        <v>11541</v>
      </c>
      <c r="J13059">
        <v>2019</v>
      </c>
      <c r="K13059">
        <v>667.11</v>
      </c>
      <c r="L13059">
        <v>58</v>
      </c>
      <c r="M13059">
        <v>1</v>
      </c>
      <c r="N13059">
        <f t="shared" si="510"/>
        <v>0</v>
      </c>
      <c r="O13059">
        <f t="shared" si="511"/>
        <v>0</v>
      </c>
      <c r="P13059" t="s">
        <v>12694</v>
      </c>
    </row>
    <row r="13060" spans="2:16" x14ac:dyDescent="0.25">
      <c r="B13060" t="s">
        <v>14404</v>
      </c>
      <c r="C13060" s="119" t="s">
        <v>60</v>
      </c>
      <c r="D13060" t="s">
        <v>11537</v>
      </c>
      <c r="E13060" t="s">
        <v>11530</v>
      </c>
      <c r="F13060" t="s">
        <v>11540</v>
      </c>
      <c r="G13060" t="s">
        <v>61</v>
      </c>
      <c r="H13060" t="s">
        <v>18</v>
      </c>
      <c r="I13060" t="s">
        <v>11541</v>
      </c>
      <c r="J13060">
        <v>2019</v>
      </c>
      <c r="K13060">
        <v>660.21</v>
      </c>
      <c r="L13060">
        <v>22</v>
      </c>
      <c r="M13060">
        <v>1</v>
      </c>
      <c r="N13060">
        <f t="shared" si="510"/>
        <v>0</v>
      </c>
      <c r="O13060">
        <f t="shared" si="511"/>
        <v>0</v>
      </c>
      <c r="P13060" t="s">
        <v>12694</v>
      </c>
    </row>
    <row r="13061" spans="2:16" x14ac:dyDescent="0.25">
      <c r="B13061" t="s">
        <v>14405</v>
      </c>
      <c r="C13061" s="119" t="s">
        <v>60</v>
      </c>
      <c r="D13061" t="s">
        <v>11537</v>
      </c>
      <c r="E13061" t="s">
        <v>11530</v>
      </c>
      <c r="F13061" t="s">
        <v>11540</v>
      </c>
      <c r="G13061" t="s">
        <v>61</v>
      </c>
      <c r="H13061" t="s">
        <v>18</v>
      </c>
      <c r="I13061" t="s">
        <v>11541</v>
      </c>
      <c r="J13061">
        <v>2019</v>
      </c>
      <c r="K13061">
        <v>695.6</v>
      </c>
      <c r="L13061">
        <v>35</v>
      </c>
      <c r="M13061">
        <v>1</v>
      </c>
      <c r="N13061">
        <f t="shared" si="510"/>
        <v>0</v>
      </c>
      <c r="O13061">
        <f t="shared" si="511"/>
        <v>0</v>
      </c>
      <c r="P13061" t="s">
        <v>12694</v>
      </c>
    </row>
    <row r="13062" spans="2:16" x14ac:dyDescent="0.25">
      <c r="B13062" t="s">
        <v>14406</v>
      </c>
      <c r="C13062" s="119" t="s">
        <v>60</v>
      </c>
      <c r="D13062" t="s">
        <v>11537</v>
      </c>
      <c r="E13062" t="s">
        <v>11530</v>
      </c>
      <c r="F13062" t="s">
        <v>11540</v>
      </c>
      <c r="G13062" t="s">
        <v>61</v>
      </c>
      <c r="H13062" t="s">
        <v>18</v>
      </c>
      <c r="I13062" t="s">
        <v>11541</v>
      </c>
      <c r="J13062">
        <v>2019</v>
      </c>
      <c r="K13062">
        <v>666.58</v>
      </c>
      <c r="L13062">
        <v>33</v>
      </c>
      <c r="M13062">
        <v>1</v>
      </c>
      <c r="N13062">
        <f t="shared" si="510"/>
        <v>0</v>
      </c>
      <c r="O13062">
        <f t="shared" si="511"/>
        <v>0</v>
      </c>
      <c r="P13062" t="s">
        <v>12694</v>
      </c>
    </row>
    <row r="13063" spans="2:16" x14ac:dyDescent="0.25">
      <c r="B13063" t="s">
        <v>14407</v>
      </c>
      <c r="C13063" s="119" t="s">
        <v>60</v>
      </c>
      <c r="D13063" t="s">
        <v>11550</v>
      </c>
      <c r="E13063" t="s">
        <v>11530</v>
      </c>
      <c r="F13063" t="s">
        <v>11540</v>
      </c>
      <c r="G13063" t="s">
        <v>61</v>
      </c>
      <c r="H13063" t="s">
        <v>18</v>
      </c>
      <c r="I13063" t="s">
        <v>11541</v>
      </c>
      <c r="J13063">
        <v>2019</v>
      </c>
      <c r="K13063">
        <v>665.8</v>
      </c>
      <c r="L13063">
        <v>29</v>
      </c>
      <c r="M13063">
        <v>1</v>
      </c>
      <c r="N13063">
        <f t="shared" si="510"/>
        <v>0</v>
      </c>
      <c r="O13063">
        <f t="shared" si="511"/>
        <v>0</v>
      </c>
      <c r="P13063" t="s">
        <v>12694</v>
      </c>
    </row>
    <row r="13064" spans="2:16" x14ac:dyDescent="0.25">
      <c r="B13064" t="s">
        <v>14408</v>
      </c>
      <c r="C13064" s="119" t="s">
        <v>60</v>
      </c>
      <c r="D13064" t="s">
        <v>11550</v>
      </c>
      <c r="E13064" t="s">
        <v>11530</v>
      </c>
      <c r="F13064" t="s">
        <v>11540</v>
      </c>
      <c r="G13064" t="s">
        <v>61</v>
      </c>
      <c r="H13064" t="s">
        <v>18</v>
      </c>
      <c r="I13064" t="s">
        <v>11541</v>
      </c>
      <c r="J13064">
        <v>2019</v>
      </c>
      <c r="K13064">
        <v>699.51</v>
      </c>
      <c r="L13064">
        <v>32</v>
      </c>
      <c r="M13064">
        <v>1</v>
      </c>
      <c r="N13064">
        <f t="shared" si="510"/>
        <v>0</v>
      </c>
      <c r="O13064">
        <f t="shared" si="511"/>
        <v>0</v>
      </c>
      <c r="P13064" t="s">
        <v>12694</v>
      </c>
    </row>
    <row r="13065" spans="2:16" x14ac:dyDescent="0.25">
      <c r="B13065" t="s">
        <v>14409</v>
      </c>
      <c r="C13065" s="119" t="s">
        <v>60</v>
      </c>
      <c r="D13065" t="s">
        <v>11550</v>
      </c>
      <c r="E13065" t="s">
        <v>11530</v>
      </c>
      <c r="F13065" t="s">
        <v>11540</v>
      </c>
      <c r="G13065" t="s">
        <v>61</v>
      </c>
      <c r="H13065" t="s">
        <v>18</v>
      </c>
      <c r="I13065" t="s">
        <v>11541</v>
      </c>
      <c r="J13065">
        <v>2019</v>
      </c>
      <c r="K13065">
        <v>666.01</v>
      </c>
      <c r="L13065">
        <v>30</v>
      </c>
      <c r="M13065">
        <v>1</v>
      </c>
      <c r="N13065">
        <f t="shared" si="510"/>
        <v>0</v>
      </c>
      <c r="O13065">
        <f t="shared" si="511"/>
        <v>0</v>
      </c>
      <c r="P13065" t="s">
        <v>12694</v>
      </c>
    </row>
    <row r="13066" spans="2:16" x14ac:dyDescent="0.25">
      <c r="B13066" t="s">
        <v>14410</v>
      </c>
      <c r="C13066" s="119" t="s">
        <v>60</v>
      </c>
      <c r="D13066" t="s">
        <v>11550</v>
      </c>
      <c r="E13066" t="s">
        <v>11530</v>
      </c>
      <c r="F13066" t="s">
        <v>11540</v>
      </c>
      <c r="G13066" t="s">
        <v>61</v>
      </c>
      <c r="H13066" t="s">
        <v>18</v>
      </c>
      <c r="I13066" t="s">
        <v>11541</v>
      </c>
      <c r="J13066">
        <v>2019</v>
      </c>
      <c r="K13066">
        <v>666.2</v>
      </c>
      <c r="L13066">
        <v>31</v>
      </c>
      <c r="M13066">
        <v>1</v>
      </c>
      <c r="N13066">
        <f t="shared" si="510"/>
        <v>0</v>
      </c>
      <c r="O13066">
        <f t="shared" si="511"/>
        <v>0</v>
      </c>
      <c r="P13066" t="s">
        <v>12694</v>
      </c>
    </row>
    <row r="13067" spans="2:16" x14ac:dyDescent="0.25">
      <c r="B13067" t="s">
        <v>14411</v>
      </c>
      <c r="C13067" s="119" t="s">
        <v>60</v>
      </c>
      <c r="D13067" t="s">
        <v>11550</v>
      </c>
      <c r="E13067" t="s">
        <v>11530</v>
      </c>
      <c r="F13067" t="s">
        <v>11540</v>
      </c>
      <c r="G13067" t="s">
        <v>61</v>
      </c>
      <c r="H13067" t="s">
        <v>18</v>
      </c>
      <c r="I13067" t="s">
        <v>11541</v>
      </c>
      <c r="J13067">
        <v>2019</v>
      </c>
      <c r="K13067">
        <v>665.61</v>
      </c>
      <c r="L13067">
        <v>28</v>
      </c>
      <c r="M13067">
        <v>1</v>
      </c>
      <c r="N13067">
        <f t="shared" si="510"/>
        <v>0</v>
      </c>
      <c r="O13067">
        <f t="shared" si="511"/>
        <v>0</v>
      </c>
      <c r="P13067" t="s">
        <v>12694</v>
      </c>
    </row>
    <row r="13068" spans="2:16" x14ac:dyDescent="0.25">
      <c r="B13068" t="s">
        <v>14412</v>
      </c>
      <c r="C13068" s="119" t="s">
        <v>60</v>
      </c>
      <c r="D13068" t="s">
        <v>11550</v>
      </c>
      <c r="E13068" t="s">
        <v>11530</v>
      </c>
      <c r="F13068" t="s">
        <v>11540</v>
      </c>
      <c r="G13068" t="s">
        <v>61</v>
      </c>
      <c r="H13068" t="s">
        <v>18</v>
      </c>
      <c r="I13068" t="s">
        <v>11541</v>
      </c>
      <c r="J13068">
        <v>2019</v>
      </c>
      <c r="K13068">
        <v>1330.09</v>
      </c>
      <c r="L13068">
        <v>50</v>
      </c>
      <c r="M13068">
        <v>1</v>
      </c>
      <c r="N13068">
        <f t="shared" si="510"/>
        <v>0</v>
      </c>
      <c r="O13068">
        <f t="shared" si="511"/>
        <v>0</v>
      </c>
      <c r="P13068" t="s">
        <v>12694</v>
      </c>
    </row>
    <row r="13069" spans="2:16" x14ac:dyDescent="0.25">
      <c r="B13069" t="s">
        <v>14413</v>
      </c>
      <c r="C13069" s="119" t="s">
        <v>60</v>
      </c>
      <c r="D13069" t="s">
        <v>11550</v>
      </c>
      <c r="E13069" t="s">
        <v>11530</v>
      </c>
      <c r="F13069" t="s">
        <v>11540</v>
      </c>
      <c r="G13069" t="s">
        <v>61</v>
      </c>
      <c r="H13069" t="s">
        <v>18</v>
      </c>
      <c r="I13069" t="s">
        <v>11541</v>
      </c>
      <c r="J13069">
        <v>2019</v>
      </c>
      <c r="K13069">
        <v>1393.27</v>
      </c>
      <c r="L13069">
        <v>34</v>
      </c>
      <c r="M13069">
        <v>1</v>
      </c>
      <c r="N13069">
        <f t="shared" si="510"/>
        <v>0</v>
      </c>
      <c r="O13069">
        <f t="shared" si="511"/>
        <v>0</v>
      </c>
      <c r="P13069" t="s">
        <v>12694</v>
      </c>
    </row>
    <row r="13070" spans="2:16" x14ac:dyDescent="0.25">
      <c r="B13070" t="s">
        <v>14414</v>
      </c>
      <c r="C13070" s="119" t="s">
        <v>60</v>
      </c>
      <c r="D13070" t="s">
        <v>11550</v>
      </c>
      <c r="E13070" t="s">
        <v>11530</v>
      </c>
      <c r="F13070" t="s">
        <v>11540</v>
      </c>
      <c r="G13070" t="s">
        <v>61</v>
      </c>
      <c r="H13070" t="s">
        <v>18</v>
      </c>
      <c r="I13070" t="s">
        <v>11541</v>
      </c>
      <c r="J13070">
        <v>2019</v>
      </c>
      <c r="K13070">
        <v>1392.7</v>
      </c>
      <c r="L13070">
        <v>31</v>
      </c>
      <c r="M13070">
        <v>1</v>
      </c>
      <c r="N13070">
        <f t="shared" si="510"/>
        <v>0</v>
      </c>
      <c r="O13070">
        <f t="shared" si="511"/>
        <v>0</v>
      </c>
      <c r="P13070" t="s">
        <v>12694</v>
      </c>
    </row>
    <row r="13071" spans="2:16" x14ac:dyDescent="0.25">
      <c r="B13071" t="s">
        <v>14415</v>
      </c>
      <c r="C13071" s="119" t="s">
        <v>60</v>
      </c>
      <c r="D13071" t="s">
        <v>11550</v>
      </c>
      <c r="E13071" t="s">
        <v>11530</v>
      </c>
      <c r="F13071" t="s">
        <v>11540</v>
      </c>
      <c r="G13071" t="s">
        <v>61</v>
      </c>
      <c r="H13071" t="s">
        <v>18</v>
      </c>
      <c r="I13071" t="s">
        <v>11541</v>
      </c>
      <c r="J13071">
        <v>2019</v>
      </c>
      <c r="K13071">
        <v>699.51</v>
      </c>
      <c r="L13071">
        <v>32</v>
      </c>
      <c r="M13071">
        <v>1</v>
      </c>
      <c r="N13071">
        <f t="shared" si="510"/>
        <v>0</v>
      </c>
      <c r="O13071">
        <f t="shared" si="511"/>
        <v>0</v>
      </c>
      <c r="P13071" t="s">
        <v>12694</v>
      </c>
    </row>
    <row r="13072" spans="2:16" x14ac:dyDescent="0.25">
      <c r="B13072" t="s">
        <v>14416</v>
      </c>
      <c r="C13072" s="119" t="s">
        <v>60</v>
      </c>
      <c r="D13072" t="s">
        <v>11550</v>
      </c>
      <c r="E13072" t="s">
        <v>11530</v>
      </c>
      <c r="F13072" t="s">
        <v>11540</v>
      </c>
      <c r="G13072" t="s">
        <v>61</v>
      </c>
      <c r="H13072" t="s">
        <v>18</v>
      </c>
      <c r="I13072" t="s">
        <v>11541</v>
      </c>
      <c r="J13072">
        <v>2019</v>
      </c>
      <c r="K13072">
        <v>1326.27</v>
      </c>
      <c r="L13072">
        <v>30</v>
      </c>
      <c r="M13072">
        <v>1</v>
      </c>
      <c r="N13072">
        <f t="shared" si="510"/>
        <v>0</v>
      </c>
      <c r="O13072">
        <f t="shared" si="511"/>
        <v>0</v>
      </c>
      <c r="P13072" t="s">
        <v>12694</v>
      </c>
    </row>
    <row r="13073" spans="2:16" x14ac:dyDescent="0.25">
      <c r="B13073" t="s">
        <v>14417</v>
      </c>
      <c r="C13073" s="119" t="s">
        <v>60</v>
      </c>
      <c r="D13073" t="s">
        <v>11550</v>
      </c>
      <c r="E13073" t="s">
        <v>11530</v>
      </c>
      <c r="F13073" t="s">
        <v>11540</v>
      </c>
      <c r="G13073" t="s">
        <v>61</v>
      </c>
      <c r="H13073" t="s">
        <v>18</v>
      </c>
      <c r="I13073" t="s">
        <v>11541</v>
      </c>
      <c r="J13073">
        <v>2019</v>
      </c>
      <c r="K13073">
        <v>1392.51</v>
      </c>
      <c r="L13073">
        <v>30</v>
      </c>
      <c r="M13073">
        <v>1</v>
      </c>
      <c r="N13073">
        <f t="shared" si="510"/>
        <v>0</v>
      </c>
      <c r="O13073">
        <f t="shared" si="511"/>
        <v>0</v>
      </c>
      <c r="P13073" t="s">
        <v>12694</v>
      </c>
    </row>
    <row r="13074" spans="2:16" x14ac:dyDescent="0.25">
      <c r="B13074" t="s">
        <v>14418</v>
      </c>
      <c r="C13074" s="119" t="s">
        <v>60</v>
      </c>
      <c r="D13074" t="s">
        <v>11550</v>
      </c>
      <c r="E13074" t="s">
        <v>11530</v>
      </c>
      <c r="F13074" t="s">
        <v>11540</v>
      </c>
      <c r="G13074" t="s">
        <v>61</v>
      </c>
      <c r="H13074" t="s">
        <v>18</v>
      </c>
      <c r="I13074" t="s">
        <v>11541</v>
      </c>
      <c r="J13074">
        <v>2019</v>
      </c>
      <c r="K13074">
        <v>1325.87</v>
      </c>
      <c r="L13074">
        <v>28</v>
      </c>
      <c r="M13074">
        <v>1</v>
      </c>
      <c r="N13074">
        <f t="shared" ref="N13074:N13137" si="512">IF(K13074&lt;100,1,0)</f>
        <v>0</v>
      </c>
      <c r="O13074">
        <f t="shared" ref="O13074:O13137" si="513">IF(OR(L13074="",L13074&lt;=0),1,0)</f>
        <v>0</v>
      </c>
      <c r="P13074" t="s">
        <v>12694</v>
      </c>
    </row>
    <row r="13075" spans="2:16" x14ac:dyDescent="0.25">
      <c r="B13075" t="s">
        <v>14419</v>
      </c>
      <c r="C13075" s="119" t="s">
        <v>60</v>
      </c>
      <c r="D13075" t="s">
        <v>11552</v>
      </c>
      <c r="E13075" t="s">
        <v>11530</v>
      </c>
      <c r="F13075" t="s">
        <v>11540</v>
      </c>
      <c r="G13075" t="s">
        <v>61</v>
      </c>
      <c r="H13075" t="s">
        <v>18</v>
      </c>
      <c r="I13075" t="s">
        <v>11541</v>
      </c>
      <c r="J13075">
        <v>2019</v>
      </c>
      <c r="K13075">
        <v>698.2</v>
      </c>
      <c r="L13075">
        <v>22</v>
      </c>
      <c r="M13075">
        <v>1</v>
      </c>
      <c r="N13075">
        <f t="shared" si="512"/>
        <v>0</v>
      </c>
      <c r="O13075">
        <f t="shared" si="513"/>
        <v>0</v>
      </c>
      <c r="P13075" t="s">
        <v>12694</v>
      </c>
    </row>
    <row r="13076" spans="2:16" x14ac:dyDescent="0.25">
      <c r="B13076" t="s">
        <v>14420</v>
      </c>
      <c r="C13076" s="119" t="s">
        <v>60</v>
      </c>
      <c r="D13076" t="s">
        <v>11537</v>
      </c>
      <c r="E13076" t="s">
        <v>11530</v>
      </c>
      <c r="F13076" t="s">
        <v>11540</v>
      </c>
      <c r="G13076" t="s">
        <v>61</v>
      </c>
      <c r="H13076" t="s">
        <v>18</v>
      </c>
      <c r="I13076" t="s">
        <v>11533</v>
      </c>
      <c r="J13076">
        <v>2019</v>
      </c>
      <c r="K13076">
        <v>673.25</v>
      </c>
      <c r="L13076">
        <v>31</v>
      </c>
      <c r="M13076">
        <v>1</v>
      </c>
      <c r="N13076">
        <f t="shared" si="512"/>
        <v>0</v>
      </c>
      <c r="O13076">
        <f t="shared" si="513"/>
        <v>0</v>
      </c>
      <c r="P13076" t="s">
        <v>12693</v>
      </c>
    </row>
    <row r="13077" spans="2:16" x14ac:dyDescent="0.25">
      <c r="B13077" t="s">
        <v>14421</v>
      </c>
      <c r="C13077" s="119" t="s">
        <v>60</v>
      </c>
      <c r="D13077" t="s">
        <v>11537</v>
      </c>
      <c r="E13077" t="s">
        <v>11530</v>
      </c>
      <c r="F13077" t="s">
        <v>11540</v>
      </c>
      <c r="G13077" t="s">
        <v>61</v>
      </c>
      <c r="H13077" t="s">
        <v>18</v>
      </c>
      <c r="I13077" t="s">
        <v>11541</v>
      </c>
      <c r="J13077">
        <v>2019</v>
      </c>
      <c r="K13077">
        <v>693.3</v>
      </c>
      <c r="L13077">
        <v>23</v>
      </c>
      <c r="M13077">
        <v>1</v>
      </c>
      <c r="N13077">
        <f t="shared" si="512"/>
        <v>0</v>
      </c>
      <c r="O13077">
        <f t="shared" si="513"/>
        <v>0</v>
      </c>
      <c r="P13077" t="s">
        <v>12694</v>
      </c>
    </row>
    <row r="13078" spans="2:16" x14ac:dyDescent="0.25">
      <c r="B13078" t="s">
        <v>14422</v>
      </c>
      <c r="C13078" s="119" t="s">
        <v>60</v>
      </c>
      <c r="D13078" t="s">
        <v>11537</v>
      </c>
      <c r="E13078" t="s">
        <v>11530</v>
      </c>
      <c r="F13078" t="s">
        <v>11540</v>
      </c>
      <c r="G13078" t="s">
        <v>61</v>
      </c>
      <c r="H13078" t="s">
        <v>18</v>
      </c>
      <c r="I13078" t="s">
        <v>11541</v>
      </c>
      <c r="J13078">
        <v>2019</v>
      </c>
      <c r="K13078">
        <v>665.24</v>
      </c>
      <c r="L13078">
        <v>26</v>
      </c>
      <c r="M13078">
        <v>1</v>
      </c>
      <c r="N13078">
        <f t="shared" si="512"/>
        <v>0</v>
      </c>
      <c r="O13078">
        <f t="shared" si="513"/>
        <v>0</v>
      </c>
      <c r="P13078" t="s">
        <v>12694</v>
      </c>
    </row>
    <row r="13079" spans="2:16" x14ac:dyDescent="0.25">
      <c r="B13079" t="s">
        <v>14423</v>
      </c>
      <c r="C13079" s="119" t="s">
        <v>60</v>
      </c>
      <c r="D13079" t="s">
        <v>11537</v>
      </c>
      <c r="E13079" t="s">
        <v>11530</v>
      </c>
      <c r="F13079" t="s">
        <v>11540</v>
      </c>
      <c r="G13079" t="s">
        <v>61</v>
      </c>
      <c r="H13079" t="s">
        <v>18</v>
      </c>
      <c r="I13079" t="s">
        <v>11541</v>
      </c>
      <c r="J13079">
        <v>2019</v>
      </c>
      <c r="K13079">
        <v>665.24</v>
      </c>
      <c r="L13079">
        <v>26</v>
      </c>
      <c r="M13079">
        <v>1</v>
      </c>
      <c r="N13079">
        <f t="shared" si="512"/>
        <v>0</v>
      </c>
      <c r="O13079">
        <f t="shared" si="513"/>
        <v>0</v>
      </c>
      <c r="P13079" t="s">
        <v>12694</v>
      </c>
    </row>
    <row r="13080" spans="2:16" x14ac:dyDescent="0.25">
      <c r="B13080" t="s">
        <v>14424</v>
      </c>
      <c r="C13080" s="119" t="s">
        <v>60</v>
      </c>
      <c r="D13080" t="s">
        <v>11537</v>
      </c>
      <c r="E13080" t="s">
        <v>11530</v>
      </c>
      <c r="F13080" t="s">
        <v>11540</v>
      </c>
      <c r="G13080" t="s">
        <v>61</v>
      </c>
      <c r="H13080" t="s">
        <v>18</v>
      </c>
      <c r="I13080" t="s">
        <v>11541</v>
      </c>
      <c r="J13080">
        <v>2019</v>
      </c>
      <c r="K13080">
        <v>666.2</v>
      </c>
      <c r="L13080">
        <v>31</v>
      </c>
      <c r="M13080">
        <v>1</v>
      </c>
      <c r="N13080">
        <f t="shared" si="512"/>
        <v>0</v>
      </c>
      <c r="O13080">
        <f t="shared" si="513"/>
        <v>0</v>
      </c>
      <c r="P13080" t="s">
        <v>12694</v>
      </c>
    </row>
    <row r="13081" spans="2:16" x14ac:dyDescent="0.25">
      <c r="B13081" t="s">
        <v>14425</v>
      </c>
      <c r="C13081" s="119" t="s">
        <v>60</v>
      </c>
      <c r="D13081" t="s">
        <v>11550</v>
      </c>
      <c r="E13081" t="s">
        <v>11530</v>
      </c>
      <c r="F13081" t="s">
        <v>11540</v>
      </c>
      <c r="G13081" t="s">
        <v>61</v>
      </c>
      <c r="H13081" t="s">
        <v>18</v>
      </c>
      <c r="I13081" t="s">
        <v>11541</v>
      </c>
      <c r="J13081">
        <v>2019</v>
      </c>
      <c r="K13081">
        <v>699.32</v>
      </c>
      <c r="L13081">
        <v>31</v>
      </c>
      <c r="M13081">
        <v>1</v>
      </c>
      <c r="N13081">
        <f t="shared" si="512"/>
        <v>0</v>
      </c>
      <c r="O13081">
        <f t="shared" si="513"/>
        <v>0</v>
      </c>
      <c r="P13081" t="s">
        <v>12694</v>
      </c>
    </row>
    <row r="13082" spans="2:16" x14ac:dyDescent="0.25">
      <c r="B13082" t="s">
        <v>14426</v>
      </c>
      <c r="C13082" s="119" t="s">
        <v>60</v>
      </c>
      <c r="D13082" t="s">
        <v>11537</v>
      </c>
      <c r="E13082" t="s">
        <v>11530</v>
      </c>
      <c r="F13082" t="s">
        <v>11540</v>
      </c>
      <c r="G13082" t="s">
        <v>61</v>
      </c>
      <c r="H13082" t="s">
        <v>18</v>
      </c>
      <c r="I13082" t="s">
        <v>11541</v>
      </c>
      <c r="J13082">
        <v>2019</v>
      </c>
      <c r="K13082">
        <v>698.92</v>
      </c>
      <c r="L13082">
        <v>29</v>
      </c>
      <c r="M13082">
        <v>1</v>
      </c>
      <c r="N13082">
        <f t="shared" si="512"/>
        <v>0</v>
      </c>
      <c r="O13082">
        <f t="shared" si="513"/>
        <v>0</v>
      </c>
      <c r="P13082" t="s">
        <v>12694</v>
      </c>
    </row>
    <row r="13083" spans="2:16" x14ac:dyDescent="0.25">
      <c r="B13083" t="s">
        <v>14427</v>
      </c>
      <c r="C13083" s="119" t="s">
        <v>60</v>
      </c>
      <c r="D13083" t="s">
        <v>11539</v>
      </c>
      <c r="E13083" t="s">
        <v>11530</v>
      </c>
      <c r="F13083" t="s">
        <v>11540</v>
      </c>
      <c r="G13083" t="s">
        <v>61</v>
      </c>
      <c r="H13083" t="s">
        <v>18</v>
      </c>
      <c r="I13083" t="s">
        <v>11541</v>
      </c>
      <c r="J13083">
        <v>2019</v>
      </c>
      <c r="K13083">
        <v>700.66</v>
      </c>
      <c r="L13083">
        <v>38</v>
      </c>
      <c r="M13083">
        <v>1</v>
      </c>
      <c r="N13083">
        <f t="shared" si="512"/>
        <v>0</v>
      </c>
      <c r="O13083">
        <f t="shared" si="513"/>
        <v>0</v>
      </c>
      <c r="P13083" t="s">
        <v>12694</v>
      </c>
    </row>
    <row r="13084" spans="2:16" x14ac:dyDescent="0.25">
      <c r="B13084" t="s">
        <v>14428</v>
      </c>
      <c r="C13084" s="119" t="s">
        <v>60</v>
      </c>
      <c r="D13084" t="s">
        <v>11542</v>
      </c>
      <c r="E13084" t="s">
        <v>11530</v>
      </c>
      <c r="F13084" t="s">
        <v>11540</v>
      </c>
      <c r="G13084" t="s">
        <v>61</v>
      </c>
      <c r="H13084" t="s">
        <v>18</v>
      </c>
      <c r="I13084" t="s">
        <v>11541</v>
      </c>
      <c r="J13084">
        <v>2019</v>
      </c>
      <c r="K13084">
        <v>700.66</v>
      </c>
      <c r="L13084">
        <v>38</v>
      </c>
      <c r="M13084">
        <v>1</v>
      </c>
      <c r="N13084">
        <f t="shared" si="512"/>
        <v>0</v>
      </c>
      <c r="O13084">
        <f t="shared" si="513"/>
        <v>0</v>
      </c>
      <c r="P13084" t="s">
        <v>12694</v>
      </c>
    </row>
    <row r="13085" spans="2:16" x14ac:dyDescent="0.25">
      <c r="B13085" t="s">
        <v>14429</v>
      </c>
      <c r="C13085" s="119" t="s">
        <v>60</v>
      </c>
      <c r="D13085" t="s">
        <v>11542</v>
      </c>
      <c r="E13085" t="s">
        <v>11530</v>
      </c>
      <c r="F13085" t="s">
        <v>11540</v>
      </c>
      <c r="G13085" t="s">
        <v>61</v>
      </c>
      <c r="H13085" t="s">
        <v>18</v>
      </c>
      <c r="I13085" t="s">
        <v>11541</v>
      </c>
      <c r="J13085">
        <v>2019</v>
      </c>
      <c r="K13085">
        <v>662.74</v>
      </c>
      <c r="L13085">
        <v>13</v>
      </c>
      <c r="M13085">
        <v>1</v>
      </c>
      <c r="N13085">
        <f t="shared" si="512"/>
        <v>0</v>
      </c>
      <c r="O13085">
        <f t="shared" si="513"/>
        <v>0</v>
      </c>
      <c r="P13085" t="s">
        <v>12694</v>
      </c>
    </row>
    <row r="13086" spans="2:16" x14ac:dyDescent="0.25">
      <c r="B13086" t="s">
        <v>14430</v>
      </c>
      <c r="C13086" s="119" t="s">
        <v>60</v>
      </c>
      <c r="D13086" t="s">
        <v>11542</v>
      </c>
      <c r="E13086" t="s">
        <v>11530</v>
      </c>
      <c r="F13086" t="s">
        <v>11540</v>
      </c>
      <c r="G13086" t="s">
        <v>61</v>
      </c>
      <c r="H13086" t="s">
        <v>18</v>
      </c>
      <c r="I13086" t="s">
        <v>11541</v>
      </c>
      <c r="J13086">
        <v>2019</v>
      </c>
      <c r="K13086">
        <v>664.85</v>
      </c>
      <c r="L13086">
        <v>24</v>
      </c>
      <c r="M13086">
        <v>1</v>
      </c>
      <c r="N13086">
        <f t="shared" si="512"/>
        <v>0</v>
      </c>
      <c r="O13086">
        <f t="shared" si="513"/>
        <v>0</v>
      </c>
      <c r="P13086" t="s">
        <v>12694</v>
      </c>
    </row>
    <row r="13087" spans="2:16" x14ac:dyDescent="0.25">
      <c r="B13087" t="s">
        <v>14431</v>
      </c>
      <c r="C13087" s="119" t="s">
        <v>60</v>
      </c>
      <c r="D13087" t="s">
        <v>11550</v>
      </c>
      <c r="E13087" t="s">
        <v>11530</v>
      </c>
      <c r="F13087" t="s">
        <v>11540</v>
      </c>
      <c r="G13087" t="s">
        <v>61</v>
      </c>
      <c r="H13087" t="s">
        <v>18</v>
      </c>
      <c r="I13087" t="s">
        <v>11541</v>
      </c>
      <c r="J13087">
        <v>2019</v>
      </c>
      <c r="K13087">
        <v>666.96</v>
      </c>
      <c r="L13087">
        <v>35</v>
      </c>
      <c r="M13087">
        <v>1</v>
      </c>
      <c r="N13087">
        <f t="shared" si="512"/>
        <v>0</v>
      </c>
      <c r="O13087">
        <f t="shared" si="513"/>
        <v>0</v>
      </c>
      <c r="P13087" t="s">
        <v>12694</v>
      </c>
    </row>
    <row r="13088" spans="2:16" x14ac:dyDescent="0.25">
      <c r="B13088" t="s">
        <v>14432</v>
      </c>
      <c r="C13088" s="119" t="s">
        <v>60</v>
      </c>
      <c r="D13088" t="s">
        <v>11550</v>
      </c>
      <c r="E13088" t="s">
        <v>11530</v>
      </c>
      <c r="F13088" t="s">
        <v>11540</v>
      </c>
      <c r="G13088" t="s">
        <v>61</v>
      </c>
      <c r="H13088" t="s">
        <v>18</v>
      </c>
      <c r="I13088" t="s">
        <v>11541</v>
      </c>
      <c r="J13088">
        <v>2019</v>
      </c>
      <c r="K13088">
        <v>666.39</v>
      </c>
      <c r="L13088">
        <v>32</v>
      </c>
      <c r="M13088">
        <v>1</v>
      </c>
      <c r="N13088">
        <f t="shared" si="512"/>
        <v>0</v>
      </c>
      <c r="O13088">
        <f t="shared" si="513"/>
        <v>0</v>
      </c>
      <c r="P13088" t="s">
        <v>12694</v>
      </c>
    </row>
    <row r="13089" spans="2:16" x14ac:dyDescent="0.25">
      <c r="B13089" t="s">
        <v>14433</v>
      </c>
      <c r="C13089" s="119" t="s">
        <v>60</v>
      </c>
      <c r="D13089" t="s">
        <v>11550</v>
      </c>
      <c r="E13089" t="s">
        <v>11530</v>
      </c>
      <c r="F13089" t="s">
        <v>11540</v>
      </c>
      <c r="G13089" t="s">
        <v>61</v>
      </c>
      <c r="H13089" t="s">
        <v>18</v>
      </c>
      <c r="I13089" t="s">
        <v>11541</v>
      </c>
      <c r="J13089">
        <v>2019</v>
      </c>
      <c r="K13089">
        <v>665.43</v>
      </c>
      <c r="L13089">
        <v>27</v>
      </c>
      <c r="M13089">
        <v>1</v>
      </c>
      <c r="N13089">
        <f t="shared" si="512"/>
        <v>0</v>
      </c>
      <c r="O13089">
        <f t="shared" si="513"/>
        <v>0</v>
      </c>
      <c r="P13089" t="s">
        <v>12694</v>
      </c>
    </row>
    <row r="13090" spans="2:16" x14ac:dyDescent="0.25">
      <c r="B13090" t="s">
        <v>14434</v>
      </c>
      <c r="C13090" s="119" t="s">
        <v>60</v>
      </c>
      <c r="D13090" t="s">
        <v>11550</v>
      </c>
      <c r="E13090" t="s">
        <v>11530</v>
      </c>
      <c r="F13090" t="s">
        <v>11540</v>
      </c>
      <c r="G13090" t="s">
        <v>61</v>
      </c>
      <c r="H13090" t="s">
        <v>18</v>
      </c>
      <c r="I13090" t="s">
        <v>11541</v>
      </c>
      <c r="J13090">
        <v>2019</v>
      </c>
      <c r="K13090">
        <v>671.75</v>
      </c>
      <c r="L13090">
        <v>60</v>
      </c>
      <c r="M13090">
        <v>1</v>
      </c>
      <c r="N13090">
        <f t="shared" si="512"/>
        <v>0</v>
      </c>
      <c r="O13090">
        <f t="shared" si="513"/>
        <v>0</v>
      </c>
      <c r="P13090" t="s">
        <v>12694</v>
      </c>
    </row>
    <row r="13091" spans="2:16" x14ac:dyDescent="0.25">
      <c r="B13091" t="s">
        <v>14435</v>
      </c>
      <c r="C13091" s="119" t="s">
        <v>60</v>
      </c>
      <c r="D13091" t="s">
        <v>11550</v>
      </c>
      <c r="E13091" t="s">
        <v>11530</v>
      </c>
      <c r="F13091" t="s">
        <v>11540</v>
      </c>
      <c r="G13091" t="s">
        <v>61</v>
      </c>
      <c r="H13091" t="s">
        <v>18</v>
      </c>
      <c r="I13091" t="s">
        <v>11541</v>
      </c>
      <c r="J13091">
        <v>2019</v>
      </c>
      <c r="K13091">
        <v>902.56</v>
      </c>
      <c r="L13091">
        <v>14</v>
      </c>
      <c r="M13091">
        <v>1</v>
      </c>
      <c r="N13091">
        <f t="shared" si="512"/>
        <v>0</v>
      </c>
      <c r="O13091">
        <f t="shared" si="513"/>
        <v>0</v>
      </c>
      <c r="P13091" t="s">
        <v>12694</v>
      </c>
    </row>
    <row r="13092" spans="2:16" x14ac:dyDescent="0.25">
      <c r="B13092" t="s">
        <v>14436</v>
      </c>
      <c r="C13092" s="119" t="s">
        <v>60</v>
      </c>
      <c r="D13092" t="s">
        <v>11550</v>
      </c>
      <c r="E13092" t="s">
        <v>11530</v>
      </c>
      <c r="F13092" t="s">
        <v>11540</v>
      </c>
      <c r="G13092" t="s">
        <v>61</v>
      </c>
      <c r="H13092" t="s">
        <v>18</v>
      </c>
      <c r="I13092" t="s">
        <v>11541</v>
      </c>
      <c r="J13092">
        <v>2019</v>
      </c>
      <c r="K13092">
        <v>662.17</v>
      </c>
      <c r="L13092">
        <v>10</v>
      </c>
      <c r="M13092">
        <v>1</v>
      </c>
      <c r="N13092">
        <f t="shared" si="512"/>
        <v>0</v>
      </c>
      <c r="O13092">
        <f t="shared" si="513"/>
        <v>0</v>
      </c>
      <c r="P13092" t="s">
        <v>12694</v>
      </c>
    </row>
    <row r="13093" spans="2:16" x14ac:dyDescent="0.25">
      <c r="B13093" t="s">
        <v>14437</v>
      </c>
      <c r="C13093" s="119" t="s">
        <v>60</v>
      </c>
      <c r="D13093" t="s">
        <v>11539</v>
      </c>
      <c r="E13093" t="s">
        <v>11530</v>
      </c>
      <c r="F13093" t="s">
        <v>11540</v>
      </c>
      <c r="G13093" t="s">
        <v>61</v>
      </c>
      <c r="H13093" t="s">
        <v>18</v>
      </c>
      <c r="I13093" t="s">
        <v>11533</v>
      </c>
      <c r="J13093">
        <v>2019</v>
      </c>
      <c r="K13093">
        <v>706.78</v>
      </c>
      <c r="L13093">
        <v>32</v>
      </c>
      <c r="M13093">
        <v>1</v>
      </c>
      <c r="N13093">
        <f t="shared" si="512"/>
        <v>0</v>
      </c>
      <c r="O13093">
        <f t="shared" si="513"/>
        <v>0</v>
      </c>
      <c r="P13093" t="s">
        <v>12694</v>
      </c>
    </row>
    <row r="13094" spans="2:16" x14ac:dyDescent="0.25">
      <c r="B13094" t="s">
        <v>14438</v>
      </c>
      <c r="C13094" s="119" t="s">
        <v>60</v>
      </c>
      <c r="D13094" t="s">
        <v>11537</v>
      </c>
      <c r="E13094" t="s">
        <v>11530</v>
      </c>
      <c r="F13094" t="s">
        <v>11540</v>
      </c>
      <c r="G13094" t="s">
        <v>61</v>
      </c>
      <c r="H13094" t="s">
        <v>18</v>
      </c>
      <c r="I13094" t="s">
        <v>11541</v>
      </c>
      <c r="J13094">
        <v>2019</v>
      </c>
      <c r="K13094">
        <v>697.59</v>
      </c>
      <c r="L13094">
        <v>22</v>
      </c>
      <c r="M13094">
        <v>1</v>
      </c>
      <c r="N13094">
        <f t="shared" si="512"/>
        <v>0</v>
      </c>
      <c r="O13094">
        <f t="shared" si="513"/>
        <v>0</v>
      </c>
      <c r="P13094" t="s">
        <v>12694</v>
      </c>
    </row>
    <row r="13095" spans="2:16" x14ac:dyDescent="0.25">
      <c r="B13095" t="s">
        <v>14439</v>
      </c>
      <c r="C13095" s="119" t="s">
        <v>60</v>
      </c>
      <c r="D13095" t="s">
        <v>11542</v>
      </c>
      <c r="E13095" t="s">
        <v>11530</v>
      </c>
      <c r="F13095" t="s">
        <v>11540</v>
      </c>
      <c r="G13095" t="s">
        <v>61</v>
      </c>
      <c r="H13095" t="s">
        <v>18</v>
      </c>
      <c r="I13095" t="s">
        <v>11541</v>
      </c>
      <c r="J13095">
        <v>2019</v>
      </c>
      <c r="K13095">
        <v>699.13</v>
      </c>
      <c r="L13095">
        <v>30</v>
      </c>
      <c r="M13095">
        <v>1</v>
      </c>
      <c r="N13095">
        <f t="shared" si="512"/>
        <v>0</v>
      </c>
      <c r="O13095">
        <f t="shared" si="513"/>
        <v>0</v>
      </c>
      <c r="P13095" t="s">
        <v>12694</v>
      </c>
    </row>
    <row r="13096" spans="2:16" x14ac:dyDescent="0.25">
      <c r="B13096" t="s">
        <v>14440</v>
      </c>
      <c r="C13096" s="119" t="s">
        <v>60</v>
      </c>
      <c r="D13096" t="s">
        <v>11537</v>
      </c>
      <c r="E13096" t="s">
        <v>11530</v>
      </c>
      <c r="F13096" t="s">
        <v>11540</v>
      </c>
      <c r="G13096" t="s">
        <v>61</v>
      </c>
      <c r="H13096" t="s">
        <v>18</v>
      </c>
      <c r="I13096" t="s">
        <v>11541</v>
      </c>
      <c r="J13096">
        <v>2019</v>
      </c>
      <c r="K13096">
        <v>697.02</v>
      </c>
      <c r="L13096">
        <v>19</v>
      </c>
      <c r="M13096">
        <v>1</v>
      </c>
      <c r="N13096">
        <f t="shared" si="512"/>
        <v>0</v>
      </c>
      <c r="O13096">
        <f t="shared" si="513"/>
        <v>0</v>
      </c>
      <c r="P13096" t="s">
        <v>12694</v>
      </c>
    </row>
    <row r="13097" spans="2:16" x14ac:dyDescent="0.25">
      <c r="B13097" t="s">
        <v>14441</v>
      </c>
      <c r="C13097" s="119" t="s">
        <v>60</v>
      </c>
      <c r="D13097" t="s">
        <v>11537</v>
      </c>
      <c r="E13097" t="s">
        <v>11530</v>
      </c>
      <c r="F13097" t="s">
        <v>11540</v>
      </c>
      <c r="G13097" t="s">
        <v>61</v>
      </c>
      <c r="H13097" t="s">
        <v>18</v>
      </c>
      <c r="I13097" t="s">
        <v>11541</v>
      </c>
      <c r="J13097">
        <v>2019</v>
      </c>
      <c r="K13097">
        <v>664.66</v>
      </c>
      <c r="L13097">
        <v>23</v>
      </c>
      <c r="M13097">
        <v>1</v>
      </c>
      <c r="N13097">
        <f t="shared" si="512"/>
        <v>0</v>
      </c>
      <c r="O13097">
        <f t="shared" si="513"/>
        <v>0</v>
      </c>
      <c r="P13097" t="s">
        <v>12694</v>
      </c>
    </row>
    <row r="13098" spans="2:16" x14ac:dyDescent="0.25">
      <c r="B13098" t="s">
        <v>14442</v>
      </c>
      <c r="C13098" s="119" t="s">
        <v>60</v>
      </c>
      <c r="D13098" t="s">
        <v>11550</v>
      </c>
      <c r="E13098" t="s">
        <v>11530</v>
      </c>
      <c r="F13098" t="s">
        <v>11540</v>
      </c>
      <c r="G13098" t="s">
        <v>61</v>
      </c>
      <c r="H13098" t="s">
        <v>18</v>
      </c>
      <c r="I13098" t="s">
        <v>11541</v>
      </c>
      <c r="J13098">
        <v>2019</v>
      </c>
      <c r="K13098">
        <v>667.35</v>
      </c>
      <c r="L13098">
        <v>37</v>
      </c>
      <c r="M13098">
        <v>1</v>
      </c>
      <c r="N13098">
        <f t="shared" si="512"/>
        <v>0</v>
      </c>
      <c r="O13098">
        <f t="shared" si="513"/>
        <v>0</v>
      </c>
      <c r="P13098" t="s">
        <v>12694</v>
      </c>
    </row>
    <row r="13099" spans="2:16" x14ac:dyDescent="0.25">
      <c r="B13099" t="s">
        <v>14443</v>
      </c>
      <c r="C13099" s="119" t="s">
        <v>60</v>
      </c>
      <c r="D13099" t="s">
        <v>11550</v>
      </c>
      <c r="E13099" t="s">
        <v>11530</v>
      </c>
      <c r="F13099" t="s">
        <v>11540</v>
      </c>
      <c r="G13099" t="s">
        <v>61</v>
      </c>
      <c r="H13099" t="s">
        <v>18</v>
      </c>
      <c r="I13099" t="s">
        <v>11541</v>
      </c>
      <c r="J13099">
        <v>2019</v>
      </c>
      <c r="K13099">
        <v>666.01</v>
      </c>
      <c r="L13099">
        <v>30</v>
      </c>
      <c r="M13099">
        <v>1</v>
      </c>
      <c r="N13099">
        <f t="shared" si="512"/>
        <v>0</v>
      </c>
      <c r="O13099">
        <f t="shared" si="513"/>
        <v>0</v>
      </c>
      <c r="P13099" t="s">
        <v>12694</v>
      </c>
    </row>
    <row r="13100" spans="2:16" x14ac:dyDescent="0.25">
      <c r="B13100" t="s">
        <v>14444</v>
      </c>
      <c r="C13100" s="119" t="s">
        <v>60</v>
      </c>
      <c r="D13100" t="s">
        <v>11550</v>
      </c>
      <c r="E13100" t="s">
        <v>11530</v>
      </c>
      <c r="F13100" t="s">
        <v>11540</v>
      </c>
      <c r="G13100" t="s">
        <v>61</v>
      </c>
      <c r="H13100" t="s">
        <v>18</v>
      </c>
      <c r="I13100" t="s">
        <v>11541</v>
      </c>
      <c r="J13100">
        <v>2019</v>
      </c>
      <c r="K13100">
        <v>666.58</v>
      </c>
      <c r="L13100">
        <v>33</v>
      </c>
      <c r="M13100">
        <v>1</v>
      </c>
      <c r="N13100">
        <f t="shared" si="512"/>
        <v>0</v>
      </c>
      <c r="O13100">
        <f t="shared" si="513"/>
        <v>0</v>
      </c>
      <c r="P13100" t="s">
        <v>12694</v>
      </c>
    </row>
    <row r="13101" spans="2:16" x14ac:dyDescent="0.25">
      <c r="B13101" t="s">
        <v>14445</v>
      </c>
      <c r="C13101" s="119" t="s">
        <v>60</v>
      </c>
      <c r="D13101" t="s">
        <v>11550</v>
      </c>
      <c r="E13101" t="s">
        <v>11530</v>
      </c>
      <c r="F13101" t="s">
        <v>11540</v>
      </c>
      <c r="G13101" t="s">
        <v>61</v>
      </c>
      <c r="H13101" t="s">
        <v>18</v>
      </c>
      <c r="I13101" t="s">
        <v>11541</v>
      </c>
      <c r="J13101">
        <v>2019</v>
      </c>
      <c r="K13101">
        <v>666.77</v>
      </c>
      <c r="L13101">
        <v>34</v>
      </c>
      <c r="M13101">
        <v>1</v>
      </c>
      <c r="N13101">
        <f t="shared" si="512"/>
        <v>0</v>
      </c>
      <c r="O13101">
        <f t="shared" si="513"/>
        <v>0</v>
      </c>
      <c r="P13101" t="s">
        <v>12694</v>
      </c>
    </row>
    <row r="13102" spans="2:16" x14ac:dyDescent="0.25">
      <c r="B13102" t="s">
        <v>14446</v>
      </c>
      <c r="C13102" s="119" t="s">
        <v>60</v>
      </c>
      <c r="D13102" t="s">
        <v>11550</v>
      </c>
      <c r="E13102" t="s">
        <v>11530</v>
      </c>
      <c r="F13102" t="s">
        <v>11540</v>
      </c>
      <c r="G13102" t="s">
        <v>61</v>
      </c>
      <c r="H13102" t="s">
        <v>18</v>
      </c>
      <c r="I13102" t="s">
        <v>11541</v>
      </c>
      <c r="J13102">
        <v>2019</v>
      </c>
      <c r="K13102">
        <v>700.47</v>
      </c>
      <c r="L13102">
        <v>37</v>
      </c>
      <c r="M13102">
        <v>1</v>
      </c>
      <c r="N13102">
        <f t="shared" si="512"/>
        <v>0</v>
      </c>
      <c r="O13102">
        <f t="shared" si="513"/>
        <v>0</v>
      </c>
      <c r="P13102" t="s">
        <v>12694</v>
      </c>
    </row>
    <row r="13103" spans="2:16" x14ac:dyDescent="0.25">
      <c r="B13103" t="s">
        <v>14447</v>
      </c>
      <c r="C13103" s="119" t="s">
        <v>60</v>
      </c>
      <c r="D13103" t="s">
        <v>11550</v>
      </c>
      <c r="E13103" t="s">
        <v>11530</v>
      </c>
      <c r="F13103" t="s">
        <v>11540</v>
      </c>
      <c r="G13103" t="s">
        <v>61</v>
      </c>
      <c r="H13103" t="s">
        <v>18</v>
      </c>
      <c r="I13103" t="s">
        <v>11541</v>
      </c>
      <c r="J13103">
        <v>2019</v>
      </c>
      <c r="K13103">
        <v>667.16</v>
      </c>
      <c r="L13103">
        <v>36</v>
      </c>
      <c r="M13103">
        <v>1</v>
      </c>
      <c r="N13103">
        <f t="shared" si="512"/>
        <v>0</v>
      </c>
      <c r="O13103">
        <f t="shared" si="513"/>
        <v>0</v>
      </c>
      <c r="P13103" t="s">
        <v>12694</v>
      </c>
    </row>
    <row r="13104" spans="2:16" x14ac:dyDescent="0.25">
      <c r="B13104" t="s">
        <v>14448</v>
      </c>
      <c r="C13104" s="119" t="s">
        <v>60</v>
      </c>
      <c r="D13104" t="s">
        <v>11550</v>
      </c>
      <c r="E13104" t="s">
        <v>11530</v>
      </c>
      <c r="F13104" t="s">
        <v>11540</v>
      </c>
      <c r="G13104" t="s">
        <v>61</v>
      </c>
      <c r="H13104" t="s">
        <v>18</v>
      </c>
      <c r="I13104" t="s">
        <v>11541</v>
      </c>
      <c r="J13104">
        <v>2019</v>
      </c>
      <c r="K13104">
        <v>665.05</v>
      </c>
      <c r="L13104">
        <v>25</v>
      </c>
      <c r="M13104">
        <v>1</v>
      </c>
      <c r="N13104">
        <f t="shared" si="512"/>
        <v>0</v>
      </c>
      <c r="O13104">
        <f t="shared" si="513"/>
        <v>0</v>
      </c>
      <c r="P13104" t="s">
        <v>12694</v>
      </c>
    </row>
    <row r="13105" spans="2:16" x14ac:dyDescent="0.25">
      <c r="B13105" t="s">
        <v>14449</v>
      </c>
      <c r="C13105" s="119" t="s">
        <v>60</v>
      </c>
      <c r="D13105" t="s">
        <v>11550</v>
      </c>
      <c r="E13105" t="s">
        <v>11530</v>
      </c>
      <c r="F13105" t="s">
        <v>11540</v>
      </c>
      <c r="G13105" t="s">
        <v>61</v>
      </c>
      <c r="H13105" t="s">
        <v>18</v>
      </c>
      <c r="I13105" t="s">
        <v>11541</v>
      </c>
      <c r="J13105">
        <v>2019</v>
      </c>
      <c r="K13105">
        <v>699.89</v>
      </c>
      <c r="L13105">
        <v>34</v>
      </c>
      <c r="M13105">
        <v>1</v>
      </c>
      <c r="N13105">
        <f t="shared" si="512"/>
        <v>0</v>
      </c>
      <c r="O13105">
        <f t="shared" si="513"/>
        <v>0</v>
      </c>
      <c r="P13105" t="s">
        <v>12694</v>
      </c>
    </row>
    <row r="13106" spans="2:16" x14ac:dyDescent="0.25">
      <c r="B13106" t="s">
        <v>14450</v>
      </c>
      <c r="C13106" s="119" t="s">
        <v>60</v>
      </c>
      <c r="D13106" t="s">
        <v>11539</v>
      </c>
      <c r="E13106" t="s">
        <v>11530</v>
      </c>
      <c r="F13106" t="s">
        <v>11540</v>
      </c>
      <c r="G13106" t="s">
        <v>61</v>
      </c>
      <c r="H13106" t="s">
        <v>18</v>
      </c>
      <c r="I13106" t="s">
        <v>11541</v>
      </c>
      <c r="J13106">
        <v>2019</v>
      </c>
      <c r="K13106">
        <v>699.51</v>
      </c>
      <c r="L13106">
        <v>32</v>
      </c>
      <c r="M13106">
        <v>1</v>
      </c>
      <c r="N13106">
        <f t="shared" si="512"/>
        <v>0</v>
      </c>
      <c r="O13106">
        <f t="shared" si="513"/>
        <v>0</v>
      </c>
      <c r="P13106" t="s">
        <v>12694</v>
      </c>
    </row>
    <row r="13107" spans="2:16" x14ac:dyDescent="0.25">
      <c r="B13107" t="s">
        <v>14451</v>
      </c>
      <c r="C13107" s="119" t="s">
        <v>60</v>
      </c>
      <c r="D13107" t="s">
        <v>11539</v>
      </c>
      <c r="E13107" t="s">
        <v>11530</v>
      </c>
      <c r="F13107" t="s">
        <v>11540</v>
      </c>
      <c r="G13107" t="s">
        <v>61</v>
      </c>
      <c r="H13107" t="s">
        <v>18</v>
      </c>
      <c r="I13107" t="s">
        <v>11541</v>
      </c>
      <c r="J13107">
        <v>2019</v>
      </c>
      <c r="K13107">
        <v>701.43</v>
      </c>
      <c r="L13107">
        <v>42</v>
      </c>
      <c r="M13107">
        <v>1</v>
      </c>
      <c r="N13107">
        <f t="shared" si="512"/>
        <v>0</v>
      </c>
      <c r="O13107">
        <f t="shared" si="513"/>
        <v>0</v>
      </c>
      <c r="P13107" t="s">
        <v>12694</v>
      </c>
    </row>
    <row r="13108" spans="2:16" x14ac:dyDescent="0.25">
      <c r="B13108" t="s">
        <v>14452</v>
      </c>
      <c r="C13108" s="119" t="s">
        <v>60</v>
      </c>
      <c r="D13108" t="s">
        <v>11539</v>
      </c>
      <c r="E13108" t="s">
        <v>11530</v>
      </c>
      <c r="F13108" t="s">
        <v>11540</v>
      </c>
      <c r="G13108" t="s">
        <v>61</v>
      </c>
      <c r="H13108" t="s">
        <v>18</v>
      </c>
      <c r="I13108" t="s">
        <v>11541</v>
      </c>
      <c r="J13108">
        <v>2019</v>
      </c>
      <c r="K13108">
        <v>666.01</v>
      </c>
      <c r="L13108">
        <v>30</v>
      </c>
      <c r="M13108">
        <v>1</v>
      </c>
      <c r="N13108">
        <f t="shared" si="512"/>
        <v>0</v>
      </c>
      <c r="O13108">
        <f t="shared" si="513"/>
        <v>0</v>
      </c>
      <c r="P13108" t="s">
        <v>12694</v>
      </c>
    </row>
    <row r="13109" spans="2:16" x14ac:dyDescent="0.25">
      <c r="B13109" t="s">
        <v>14453</v>
      </c>
      <c r="C13109" s="119" t="s">
        <v>60</v>
      </c>
      <c r="D13109" t="s">
        <v>11539</v>
      </c>
      <c r="E13109" t="s">
        <v>11530</v>
      </c>
      <c r="F13109" t="s">
        <v>11540</v>
      </c>
      <c r="G13109" t="s">
        <v>61</v>
      </c>
      <c r="H13109" t="s">
        <v>18</v>
      </c>
      <c r="I13109" t="s">
        <v>11541</v>
      </c>
      <c r="J13109">
        <v>2019</v>
      </c>
      <c r="K13109">
        <v>666.01</v>
      </c>
      <c r="L13109">
        <v>30</v>
      </c>
      <c r="M13109">
        <v>1</v>
      </c>
      <c r="N13109">
        <f t="shared" si="512"/>
        <v>0</v>
      </c>
      <c r="O13109">
        <f t="shared" si="513"/>
        <v>0</v>
      </c>
      <c r="P13109" t="s">
        <v>12694</v>
      </c>
    </row>
    <row r="13110" spans="2:16" x14ac:dyDescent="0.25">
      <c r="B13110" t="s">
        <v>14454</v>
      </c>
      <c r="C13110" s="119" t="s">
        <v>60</v>
      </c>
      <c r="D13110" t="s">
        <v>11550</v>
      </c>
      <c r="E13110" t="s">
        <v>11530</v>
      </c>
      <c r="F13110" t="s">
        <v>11540</v>
      </c>
      <c r="G13110" t="s">
        <v>61</v>
      </c>
      <c r="H13110" t="s">
        <v>18</v>
      </c>
      <c r="I13110" t="s">
        <v>11541</v>
      </c>
      <c r="J13110">
        <v>2019</v>
      </c>
      <c r="K13110">
        <v>701.43</v>
      </c>
      <c r="L13110">
        <v>42</v>
      </c>
      <c r="M13110">
        <v>1</v>
      </c>
      <c r="N13110">
        <f t="shared" si="512"/>
        <v>0</v>
      </c>
      <c r="O13110">
        <f t="shared" si="513"/>
        <v>0</v>
      </c>
      <c r="P13110" t="s">
        <v>12694</v>
      </c>
    </row>
    <row r="13111" spans="2:16" x14ac:dyDescent="0.25">
      <c r="B13111" t="s">
        <v>14455</v>
      </c>
      <c r="C13111" s="119" t="s">
        <v>60</v>
      </c>
      <c r="D13111" t="s">
        <v>11537</v>
      </c>
      <c r="E13111" t="s">
        <v>11530</v>
      </c>
      <c r="F13111" t="s">
        <v>11540</v>
      </c>
      <c r="G13111" t="s">
        <v>61</v>
      </c>
      <c r="H13111" t="s">
        <v>18</v>
      </c>
      <c r="I13111" t="s">
        <v>11541</v>
      </c>
      <c r="J13111">
        <v>2019</v>
      </c>
      <c r="K13111">
        <v>664.84</v>
      </c>
      <c r="L13111">
        <v>24</v>
      </c>
      <c r="M13111">
        <v>1</v>
      </c>
      <c r="N13111">
        <f t="shared" si="512"/>
        <v>0</v>
      </c>
      <c r="O13111">
        <f t="shared" si="513"/>
        <v>0</v>
      </c>
      <c r="P13111" t="s">
        <v>12694</v>
      </c>
    </row>
    <row r="13112" spans="2:16" x14ac:dyDescent="0.25">
      <c r="B13112" t="s">
        <v>14456</v>
      </c>
      <c r="C13112" s="119" t="s">
        <v>60</v>
      </c>
      <c r="D13112" t="s">
        <v>11537</v>
      </c>
      <c r="E13112" t="s">
        <v>11530</v>
      </c>
      <c r="F13112" t="s">
        <v>11540</v>
      </c>
      <c r="G13112" t="s">
        <v>61</v>
      </c>
      <c r="H13112" t="s">
        <v>18</v>
      </c>
      <c r="I13112" t="s">
        <v>11541</v>
      </c>
      <c r="J13112">
        <v>2019</v>
      </c>
      <c r="K13112">
        <v>664.46</v>
      </c>
      <c r="L13112">
        <v>22</v>
      </c>
      <c r="M13112">
        <v>1</v>
      </c>
      <c r="N13112">
        <f t="shared" si="512"/>
        <v>0</v>
      </c>
      <c r="O13112">
        <f t="shared" si="513"/>
        <v>0</v>
      </c>
      <c r="P13112" t="s">
        <v>12694</v>
      </c>
    </row>
    <row r="13113" spans="2:16" x14ac:dyDescent="0.25">
      <c r="B13113" t="s">
        <v>14457</v>
      </c>
      <c r="C13113" s="119" t="s">
        <v>60</v>
      </c>
      <c r="D13113" t="s">
        <v>11542</v>
      </c>
      <c r="E13113" t="s">
        <v>11530</v>
      </c>
      <c r="F13113" t="s">
        <v>11540</v>
      </c>
      <c r="G13113" t="s">
        <v>61</v>
      </c>
      <c r="H13113" t="s">
        <v>18</v>
      </c>
      <c r="I13113" t="s">
        <v>11541</v>
      </c>
      <c r="J13113">
        <v>2019</v>
      </c>
      <c r="K13113">
        <v>698.92</v>
      </c>
      <c r="L13113">
        <v>29</v>
      </c>
      <c r="M13113">
        <v>1</v>
      </c>
      <c r="N13113">
        <f t="shared" si="512"/>
        <v>0</v>
      </c>
      <c r="O13113">
        <f t="shared" si="513"/>
        <v>0</v>
      </c>
      <c r="P13113" t="s">
        <v>12694</v>
      </c>
    </row>
    <row r="13114" spans="2:16" x14ac:dyDescent="0.25">
      <c r="B13114" t="s">
        <v>14458</v>
      </c>
      <c r="C13114" s="119" t="s">
        <v>60</v>
      </c>
      <c r="D13114" t="s">
        <v>11542</v>
      </c>
      <c r="E13114" t="s">
        <v>11530</v>
      </c>
      <c r="F13114" t="s">
        <v>11540</v>
      </c>
      <c r="G13114" t="s">
        <v>61</v>
      </c>
      <c r="H13114" t="s">
        <v>18</v>
      </c>
      <c r="I13114" t="s">
        <v>11541</v>
      </c>
      <c r="J13114">
        <v>2019</v>
      </c>
      <c r="K13114">
        <v>698.73</v>
      </c>
      <c r="L13114">
        <v>28</v>
      </c>
      <c r="M13114">
        <v>1</v>
      </c>
      <c r="N13114">
        <f t="shared" si="512"/>
        <v>0</v>
      </c>
      <c r="O13114">
        <f t="shared" si="513"/>
        <v>0</v>
      </c>
      <c r="P13114" t="s">
        <v>12694</v>
      </c>
    </row>
    <row r="13115" spans="2:16" x14ac:dyDescent="0.25">
      <c r="B13115" t="s">
        <v>14459</v>
      </c>
      <c r="C13115" s="119" t="s">
        <v>60</v>
      </c>
      <c r="D13115" t="s">
        <v>11542</v>
      </c>
      <c r="E13115" t="s">
        <v>11530</v>
      </c>
      <c r="F13115" t="s">
        <v>11540</v>
      </c>
      <c r="G13115" t="s">
        <v>61</v>
      </c>
      <c r="H13115" t="s">
        <v>18</v>
      </c>
      <c r="I13115" t="s">
        <v>11541</v>
      </c>
      <c r="J13115">
        <v>2019</v>
      </c>
      <c r="K13115">
        <v>701.81</v>
      </c>
      <c r="L13115">
        <v>44</v>
      </c>
      <c r="M13115">
        <v>1</v>
      </c>
      <c r="N13115">
        <f t="shared" si="512"/>
        <v>0</v>
      </c>
      <c r="O13115">
        <f t="shared" si="513"/>
        <v>0</v>
      </c>
      <c r="P13115" t="s">
        <v>12694</v>
      </c>
    </row>
    <row r="13116" spans="2:16" x14ac:dyDescent="0.25">
      <c r="B13116" t="s">
        <v>14460</v>
      </c>
      <c r="C13116" s="119" t="s">
        <v>60</v>
      </c>
      <c r="D13116" t="s">
        <v>11537</v>
      </c>
      <c r="E13116" t="s">
        <v>11530</v>
      </c>
      <c r="F13116" t="s">
        <v>11540</v>
      </c>
      <c r="G13116" t="s">
        <v>61</v>
      </c>
      <c r="H13116" t="s">
        <v>18</v>
      </c>
      <c r="I13116" t="s">
        <v>11541</v>
      </c>
      <c r="J13116">
        <v>2019</v>
      </c>
      <c r="K13116">
        <v>697.78</v>
      </c>
      <c r="L13116">
        <v>23</v>
      </c>
      <c r="M13116">
        <v>1</v>
      </c>
      <c r="N13116">
        <f t="shared" si="512"/>
        <v>0</v>
      </c>
      <c r="O13116">
        <f t="shared" si="513"/>
        <v>0</v>
      </c>
      <c r="P13116" t="s">
        <v>12694</v>
      </c>
    </row>
    <row r="13117" spans="2:16" x14ac:dyDescent="0.25">
      <c r="B13117" t="s">
        <v>14461</v>
      </c>
      <c r="C13117" s="119" t="s">
        <v>60</v>
      </c>
      <c r="D13117" t="s">
        <v>11537</v>
      </c>
      <c r="E13117" t="s">
        <v>11530</v>
      </c>
      <c r="F13117" t="s">
        <v>11540</v>
      </c>
      <c r="G13117" t="s">
        <v>61</v>
      </c>
      <c r="H13117" t="s">
        <v>18</v>
      </c>
      <c r="I13117" t="s">
        <v>11541</v>
      </c>
      <c r="J13117">
        <v>2019</v>
      </c>
      <c r="K13117">
        <v>667.33</v>
      </c>
      <c r="L13117">
        <v>37</v>
      </c>
      <c r="M13117">
        <v>1</v>
      </c>
      <c r="N13117">
        <f t="shared" si="512"/>
        <v>0</v>
      </c>
      <c r="O13117">
        <f t="shared" si="513"/>
        <v>0</v>
      </c>
      <c r="P13117" t="s">
        <v>12694</v>
      </c>
    </row>
    <row r="13118" spans="2:16" x14ac:dyDescent="0.25">
      <c r="B13118" t="s">
        <v>14462</v>
      </c>
      <c r="C13118" s="119" t="s">
        <v>60</v>
      </c>
      <c r="D13118" t="s">
        <v>11537</v>
      </c>
      <c r="E13118" t="s">
        <v>11530</v>
      </c>
      <c r="F13118" t="s">
        <v>11540</v>
      </c>
      <c r="G13118" t="s">
        <v>61</v>
      </c>
      <c r="H13118" t="s">
        <v>18</v>
      </c>
      <c r="I13118" t="s">
        <v>11541</v>
      </c>
      <c r="J13118">
        <v>2019</v>
      </c>
      <c r="K13118">
        <v>697.2</v>
      </c>
      <c r="L13118">
        <v>20</v>
      </c>
      <c r="M13118">
        <v>1</v>
      </c>
      <c r="N13118">
        <f t="shared" si="512"/>
        <v>0</v>
      </c>
      <c r="O13118">
        <f t="shared" si="513"/>
        <v>0</v>
      </c>
      <c r="P13118" t="s">
        <v>12694</v>
      </c>
    </row>
    <row r="13119" spans="2:16" x14ac:dyDescent="0.25">
      <c r="B13119" t="s">
        <v>14463</v>
      </c>
      <c r="C13119" s="119" t="s">
        <v>60</v>
      </c>
      <c r="D13119" t="s">
        <v>11537</v>
      </c>
      <c r="E13119" t="s">
        <v>11530</v>
      </c>
      <c r="F13119" t="s">
        <v>11540</v>
      </c>
      <c r="G13119" t="s">
        <v>61</v>
      </c>
      <c r="H13119" t="s">
        <v>18</v>
      </c>
      <c r="I13119" t="s">
        <v>11541</v>
      </c>
      <c r="J13119">
        <v>2019</v>
      </c>
      <c r="K13119">
        <v>697.77</v>
      </c>
      <c r="L13119">
        <v>23</v>
      </c>
      <c r="M13119">
        <v>1</v>
      </c>
      <c r="N13119">
        <f t="shared" si="512"/>
        <v>0</v>
      </c>
      <c r="O13119">
        <f t="shared" si="513"/>
        <v>0</v>
      </c>
      <c r="P13119" t="s">
        <v>12694</v>
      </c>
    </row>
    <row r="13120" spans="2:16" x14ac:dyDescent="0.25">
      <c r="B13120" t="s">
        <v>14464</v>
      </c>
      <c r="C13120" s="119" t="s">
        <v>60</v>
      </c>
      <c r="D13120" t="s">
        <v>11539</v>
      </c>
      <c r="E13120" t="s">
        <v>11530</v>
      </c>
      <c r="F13120" t="s">
        <v>11540</v>
      </c>
      <c r="G13120" t="s">
        <v>61</v>
      </c>
      <c r="H13120" t="s">
        <v>18</v>
      </c>
      <c r="I13120" t="s">
        <v>11541</v>
      </c>
      <c r="J13120">
        <v>2019</v>
      </c>
      <c r="K13120">
        <v>699.32</v>
      </c>
      <c r="L13120">
        <v>31</v>
      </c>
      <c r="M13120">
        <v>1</v>
      </c>
      <c r="N13120">
        <f t="shared" si="512"/>
        <v>0</v>
      </c>
      <c r="O13120">
        <f t="shared" si="513"/>
        <v>0</v>
      </c>
      <c r="P13120" t="s">
        <v>12694</v>
      </c>
    </row>
    <row r="13121" spans="2:16" x14ac:dyDescent="0.25">
      <c r="B13121" t="s">
        <v>14465</v>
      </c>
      <c r="C13121" s="119" t="s">
        <v>60</v>
      </c>
      <c r="D13121" t="s">
        <v>11537</v>
      </c>
      <c r="E13121" t="s">
        <v>11530</v>
      </c>
      <c r="F13121" t="s">
        <v>11540</v>
      </c>
      <c r="G13121" t="s">
        <v>61</v>
      </c>
      <c r="H13121" t="s">
        <v>18</v>
      </c>
      <c r="I13121" t="s">
        <v>11541</v>
      </c>
      <c r="J13121">
        <v>2019</v>
      </c>
      <c r="K13121">
        <v>698.17</v>
      </c>
      <c r="L13121">
        <v>25</v>
      </c>
      <c r="M13121">
        <v>1</v>
      </c>
      <c r="N13121">
        <f t="shared" si="512"/>
        <v>0</v>
      </c>
      <c r="O13121">
        <f t="shared" si="513"/>
        <v>0</v>
      </c>
      <c r="P13121" t="s">
        <v>12694</v>
      </c>
    </row>
    <row r="13122" spans="2:16" x14ac:dyDescent="0.25">
      <c r="B13122" t="s">
        <v>14466</v>
      </c>
      <c r="C13122" s="119" t="s">
        <v>60</v>
      </c>
      <c r="D13122" t="s">
        <v>11537</v>
      </c>
      <c r="E13122" t="s">
        <v>11530</v>
      </c>
      <c r="F13122" t="s">
        <v>11540</v>
      </c>
      <c r="G13122" t="s">
        <v>61</v>
      </c>
      <c r="H13122" t="s">
        <v>18</v>
      </c>
      <c r="I13122" t="s">
        <v>11541</v>
      </c>
      <c r="J13122">
        <v>2019</v>
      </c>
      <c r="K13122">
        <v>697.58</v>
      </c>
      <c r="L13122">
        <v>22</v>
      </c>
      <c r="M13122">
        <v>1</v>
      </c>
      <c r="N13122">
        <f t="shared" si="512"/>
        <v>0</v>
      </c>
      <c r="O13122">
        <f t="shared" si="513"/>
        <v>0</v>
      </c>
      <c r="P13122" t="s">
        <v>12694</v>
      </c>
    </row>
    <row r="13123" spans="2:16" x14ac:dyDescent="0.25">
      <c r="B13123" t="s">
        <v>14467</v>
      </c>
      <c r="C13123" s="119" t="s">
        <v>60</v>
      </c>
      <c r="D13123" t="s">
        <v>11552</v>
      </c>
      <c r="E13123" t="s">
        <v>11530</v>
      </c>
      <c r="F13123" t="s">
        <v>11540</v>
      </c>
      <c r="G13123" t="s">
        <v>61</v>
      </c>
      <c r="H13123" t="s">
        <v>18</v>
      </c>
      <c r="I13123" t="s">
        <v>11541</v>
      </c>
      <c r="J13123">
        <v>2019</v>
      </c>
      <c r="K13123">
        <v>701.49</v>
      </c>
      <c r="L13123">
        <v>37</v>
      </c>
      <c r="M13123">
        <v>1</v>
      </c>
      <c r="N13123">
        <f t="shared" si="512"/>
        <v>0</v>
      </c>
      <c r="O13123">
        <f t="shared" si="513"/>
        <v>0</v>
      </c>
      <c r="P13123" t="s">
        <v>12694</v>
      </c>
    </row>
    <row r="13124" spans="2:16" x14ac:dyDescent="0.25">
      <c r="B13124" t="s">
        <v>14468</v>
      </c>
      <c r="C13124" s="119" t="s">
        <v>60</v>
      </c>
      <c r="D13124" t="s">
        <v>11537</v>
      </c>
      <c r="E13124" t="s">
        <v>11530</v>
      </c>
      <c r="F13124" t="s">
        <v>11540</v>
      </c>
      <c r="G13124" t="s">
        <v>61</v>
      </c>
      <c r="H13124" t="s">
        <v>18</v>
      </c>
      <c r="I13124" t="s">
        <v>11541</v>
      </c>
      <c r="J13124">
        <v>2019</v>
      </c>
      <c r="K13124">
        <v>1008.37</v>
      </c>
      <c r="L13124">
        <v>22</v>
      </c>
      <c r="M13124">
        <v>1</v>
      </c>
      <c r="N13124">
        <f t="shared" si="512"/>
        <v>0</v>
      </c>
      <c r="O13124">
        <f t="shared" si="513"/>
        <v>0</v>
      </c>
      <c r="P13124" t="s">
        <v>12694</v>
      </c>
    </row>
    <row r="13125" spans="2:16" x14ac:dyDescent="0.25">
      <c r="B13125" t="s">
        <v>14469</v>
      </c>
      <c r="C13125" s="119" t="s">
        <v>60</v>
      </c>
      <c r="D13125" t="s">
        <v>11537</v>
      </c>
      <c r="E13125" t="s">
        <v>11530</v>
      </c>
      <c r="F13125" t="s">
        <v>11540</v>
      </c>
      <c r="G13125" t="s">
        <v>61</v>
      </c>
      <c r="H13125" t="s">
        <v>18</v>
      </c>
      <c r="I13125" t="s">
        <v>11541</v>
      </c>
      <c r="J13125">
        <v>2019</v>
      </c>
      <c r="K13125">
        <v>664.47</v>
      </c>
      <c r="L13125">
        <v>22</v>
      </c>
      <c r="M13125">
        <v>1</v>
      </c>
      <c r="N13125">
        <f t="shared" si="512"/>
        <v>0</v>
      </c>
      <c r="O13125">
        <f t="shared" si="513"/>
        <v>0</v>
      </c>
      <c r="P13125" t="s">
        <v>12694</v>
      </c>
    </row>
    <row r="13126" spans="2:16" x14ac:dyDescent="0.25">
      <c r="B13126" t="s">
        <v>14470</v>
      </c>
      <c r="C13126" s="119" t="s">
        <v>60</v>
      </c>
      <c r="D13126" t="s">
        <v>11537</v>
      </c>
      <c r="E13126" t="s">
        <v>11530</v>
      </c>
      <c r="F13126" t="s">
        <v>11540</v>
      </c>
      <c r="G13126" t="s">
        <v>61</v>
      </c>
      <c r="H13126" t="s">
        <v>18</v>
      </c>
      <c r="I13126" t="s">
        <v>11541</v>
      </c>
      <c r="J13126">
        <v>2019</v>
      </c>
      <c r="K13126">
        <v>664.65</v>
      </c>
      <c r="L13126">
        <v>23</v>
      </c>
      <c r="M13126">
        <v>1</v>
      </c>
      <c r="N13126">
        <f t="shared" si="512"/>
        <v>0</v>
      </c>
      <c r="O13126">
        <f t="shared" si="513"/>
        <v>0</v>
      </c>
      <c r="P13126" t="s">
        <v>12694</v>
      </c>
    </row>
    <row r="13127" spans="2:16" x14ac:dyDescent="0.25">
      <c r="B13127" t="s">
        <v>14471</v>
      </c>
      <c r="C13127" s="119" t="s">
        <v>60</v>
      </c>
      <c r="D13127" t="s">
        <v>11537</v>
      </c>
      <c r="E13127" t="s">
        <v>11530</v>
      </c>
      <c r="F13127" t="s">
        <v>11540</v>
      </c>
      <c r="G13127" t="s">
        <v>61</v>
      </c>
      <c r="H13127" t="s">
        <v>18</v>
      </c>
      <c r="I13127" t="s">
        <v>11541</v>
      </c>
      <c r="J13127">
        <v>2019</v>
      </c>
      <c r="K13127">
        <v>664.66</v>
      </c>
      <c r="L13127">
        <v>23</v>
      </c>
      <c r="M13127">
        <v>1</v>
      </c>
      <c r="N13127">
        <f t="shared" si="512"/>
        <v>0</v>
      </c>
      <c r="O13127">
        <f t="shared" si="513"/>
        <v>0</v>
      </c>
      <c r="P13127" t="s">
        <v>12694</v>
      </c>
    </row>
    <row r="13128" spans="2:16" x14ac:dyDescent="0.25">
      <c r="B13128" t="s">
        <v>14472</v>
      </c>
      <c r="C13128" s="119" t="s">
        <v>60</v>
      </c>
      <c r="D13128" t="s">
        <v>11550</v>
      </c>
      <c r="E13128" t="s">
        <v>11530</v>
      </c>
      <c r="F13128" t="s">
        <v>11540</v>
      </c>
      <c r="G13128" t="s">
        <v>61</v>
      </c>
      <c r="H13128" t="s">
        <v>18</v>
      </c>
      <c r="I13128" t="s">
        <v>11541</v>
      </c>
      <c r="J13128">
        <v>2019</v>
      </c>
      <c r="K13128">
        <v>668.85</v>
      </c>
      <c r="L13128">
        <v>45</v>
      </c>
      <c r="M13128">
        <v>1</v>
      </c>
      <c r="N13128">
        <f t="shared" si="512"/>
        <v>0</v>
      </c>
      <c r="O13128">
        <f t="shared" si="513"/>
        <v>0</v>
      </c>
      <c r="P13128" t="s">
        <v>12694</v>
      </c>
    </row>
    <row r="13129" spans="2:16" x14ac:dyDescent="0.25">
      <c r="B13129" t="s">
        <v>14473</v>
      </c>
      <c r="C13129" s="119" t="s">
        <v>60</v>
      </c>
      <c r="D13129" t="s">
        <v>11550</v>
      </c>
      <c r="E13129" t="s">
        <v>11530</v>
      </c>
      <c r="F13129" t="s">
        <v>11540</v>
      </c>
      <c r="G13129" t="s">
        <v>61</v>
      </c>
      <c r="H13129" t="s">
        <v>18</v>
      </c>
      <c r="I13129" t="s">
        <v>11541</v>
      </c>
      <c r="J13129">
        <v>2019</v>
      </c>
      <c r="K13129">
        <v>666.18</v>
      </c>
      <c r="L13129">
        <v>31</v>
      </c>
      <c r="M13129">
        <v>1</v>
      </c>
      <c r="N13129">
        <f t="shared" si="512"/>
        <v>0</v>
      </c>
      <c r="O13129">
        <f t="shared" si="513"/>
        <v>0</v>
      </c>
      <c r="P13129" t="s">
        <v>12694</v>
      </c>
    </row>
    <row r="13130" spans="2:16" x14ac:dyDescent="0.25">
      <c r="B13130" t="s">
        <v>14474</v>
      </c>
      <c r="C13130" s="119" t="s">
        <v>60</v>
      </c>
      <c r="D13130" t="s">
        <v>11537</v>
      </c>
      <c r="E13130" t="s">
        <v>11530</v>
      </c>
      <c r="F13130" t="s">
        <v>11540</v>
      </c>
      <c r="G13130" t="s">
        <v>61</v>
      </c>
      <c r="H13130" t="s">
        <v>18</v>
      </c>
      <c r="I13130" t="s">
        <v>11541</v>
      </c>
      <c r="J13130">
        <v>2019</v>
      </c>
      <c r="K13130">
        <v>667.7</v>
      </c>
      <c r="L13130">
        <v>39</v>
      </c>
      <c r="M13130">
        <v>1</v>
      </c>
      <c r="N13130">
        <f t="shared" si="512"/>
        <v>0</v>
      </c>
      <c r="O13130">
        <f t="shared" si="513"/>
        <v>0</v>
      </c>
      <c r="P13130" t="s">
        <v>12694</v>
      </c>
    </row>
    <row r="13131" spans="2:16" x14ac:dyDescent="0.25">
      <c r="B13131" t="s">
        <v>14475</v>
      </c>
      <c r="C13131" s="119" t="s">
        <v>60</v>
      </c>
      <c r="D13131" t="s">
        <v>11537</v>
      </c>
      <c r="E13131" t="s">
        <v>11530</v>
      </c>
      <c r="F13131" t="s">
        <v>11540</v>
      </c>
      <c r="G13131" t="s">
        <v>61</v>
      </c>
      <c r="H13131" t="s">
        <v>18</v>
      </c>
      <c r="I13131" t="s">
        <v>11541</v>
      </c>
      <c r="J13131">
        <v>2019</v>
      </c>
      <c r="K13131">
        <v>699.3</v>
      </c>
      <c r="L13131">
        <v>31</v>
      </c>
      <c r="M13131">
        <v>1</v>
      </c>
      <c r="N13131">
        <f t="shared" si="512"/>
        <v>0</v>
      </c>
      <c r="O13131">
        <f t="shared" si="513"/>
        <v>0</v>
      </c>
      <c r="P13131" t="s">
        <v>12694</v>
      </c>
    </row>
    <row r="13132" spans="2:16" x14ac:dyDescent="0.25">
      <c r="B13132" t="s">
        <v>14476</v>
      </c>
      <c r="C13132" s="119" t="s">
        <v>60</v>
      </c>
      <c r="D13132" t="s">
        <v>11542</v>
      </c>
      <c r="E13132" t="s">
        <v>11530</v>
      </c>
      <c r="F13132" t="s">
        <v>11540</v>
      </c>
      <c r="G13132" t="s">
        <v>61</v>
      </c>
      <c r="H13132" t="s">
        <v>18</v>
      </c>
      <c r="I13132" t="s">
        <v>11541</v>
      </c>
      <c r="J13132">
        <v>2019</v>
      </c>
      <c r="K13132">
        <v>697.96</v>
      </c>
      <c r="L13132">
        <v>24</v>
      </c>
      <c r="M13132">
        <v>1</v>
      </c>
      <c r="N13132">
        <f t="shared" si="512"/>
        <v>0</v>
      </c>
      <c r="O13132">
        <f t="shared" si="513"/>
        <v>0</v>
      </c>
      <c r="P13132" t="s">
        <v>12693</v>
      </c>
    </row>
    <row r="13133" spans="2:16" x14ac:dyDescent="0.25">
      <c r="B13133" t="s">
        <v>14477</v>
      </c>
      <c r="C13133" s="119" t="s">
        <v>60</v>
      </c>
      <c r="D13133" t="s">
        <v>11537</v>
      </c>
      <c r="E13133" t="s">
        <v>11530</v>
      </c>
      <c r="F13133" t="s">
        <v>11540</v>
      </c>
      <c r="G13133" t="s">
        <v>61</v>
      </c>
      <c r="H13133" t="s">
        <v>18</v>
      </c>
      <c r="I13133" t="s">
        <v>11541</v>
      </c>
      <c r="J13133">
        <v>2019</v>
      </c>
      <c r="K13133">
        <v>702.17</v>
      </c>
      <c r="L13133">
        <v>34</v>
      </c>
      <c r="M13133">
        <v>1</v>
      </c>
      <c r="N13133">
        <f t="shared" si="512"/>
        <v>0</v>
      </c>
      <c r="O13133">
        <f t="shared" si="513"/>
        <v>0</v>
      </c>
      <c r="P13133" t="s">
        <v>12694</v>
      </c>
    </row>
    <row r="13134" spans="2:16" x14ac:dyDescent="0.25">
      <c r="B13134" t="s">
        <v>14478</v>
      </c>
      <c r="C13134" s="119" t="s">
        <v>60</v>
      </c>
      <c r="D13134" t="s">
        <v>11537</v>
      </c>
      <c r="E13134" t="s">
        <v>11530</v>
      </c>
      <c r="F13134" t="s">
        <v>11540</v>
      </c>
      <c r="G13134" t="s">
        <v>61</v>
      </c>
      <c r="H13134" t="s">
        <v>18</v>
      </c>
      <c r="I13134" t="s">
        <v>11541</v>
      </c>
      <c r="J13134">
        <v>2019</v>
      </c>
      <c r="K13134">
        <v>699.3</v>
      </c>
      <c r="L13134">
        <v>19</v>
      </c>
      <c r="M13134">
        <v>1</v>
      </c>
      <c r="N13134">
        <f t="shared" si="512"/>
        <v>0</v>
      </c>
      <c r="O13134">
        <f t="shared" si="513"/>
        <v>0</v>
      </c>
      <c r="P13134" t="s">
        <v>12694</v>
      </c>
    </row>
    <row r="13135" spans="2:16" x14ac:dyDescent="0.25">
      <c r="B13135" t="s">
        <v>14479</v>
      </c>
      <c r="C13135" s="119" t="s">
        <v>60</v>
      </c>
      <c r="D13135" t="s">
        <v>11537</v>
      </c>
      <c r="E13135" t="s">
        <v>11530</v>
      </c>
      <c r="F13135" t="s">
        <v>11540</v>
      </c>
      <c r="G13135" t="s">
        <v>61</v>
      </c>
      <c r="H13135" t="s">
        <v>18</v>
      </c>
      <c r="I13135" t="s">
        <v>11541</v>
      </c>
      <c r="J13135">
        <v>2019</v>
      </c>
      <c r="K13135">
        <v>699.3</v>
      </c>
      <c r="L13135">
        <v>19</v>
      </c>
      <c r="M13135">
        <v>1</v>
      </c>
      <c r="N13135">
        <f t="shared" si="512"/>
        <v>0</v>
      </c>
      <c r="O13135">
        <f t="shared" si="513"/>
        <v>0</v>
      </c>
      <c r="P13135" t="s">
        <v>12694</v>
      </c>
    </row>
    <row r="13136" spans="2:16" x14ac:dyDescent="0.25">
      <c r="B13136" t="s">
        <v>14480</v>
      </c>
      <c r="C13136" s="119" t="s">
        <v>60</v>
      </c>
      <c r="D13136" t="s">
        <v>11537</v>
      </c>
      <c r="E13136" t="s">
        <v>11530</v>
      </c>
      <c r="F13136" t="s">
        <v>11540</v>
      </c>
      <c r="G13136" t="s">
        <v>61</v>
      </c>
      <c r="H13136" t="s">
        <v>18</v>
      </c>
      <c r="I13136" t="s">
        <v>11541</v>
      </c>
      <c r="J13136">
        <v>2019</v>
      </c>
      <c r="K13136">
        <v>702.36</v>
      </c>
      <c r="L13136">
        <v>35</v>
      </c>
      <c r="M13136">
        <v>1</v>
      </c>
      <c r="N13136">
        <f t="shared" si="512"/>
        <v>0</v>
      </c>
      <c r="O13136">
        <f t="shared" si="513"/>
        <v>0</v>
      </c>
      <c r="P13136" t="s">
        <v>12694</v>
      </c>
    </row>
    <row r="13137" spans="2:16" x14ac:dyDescent="0.25">
      <c r="B13137" t="s">
        <v>14481</v>
      </c>
      <c r="C13137" s="119" t="s">
        <v>60</v>
      </c>
      <c r="D13137" t="s">
        <v>11537</v>
      </c>
      <c r="E13137" t="s">
        <v>11530</v>
      </c>
      <c r="F13137" t="s">
        <v>11540</v>
      </c>
      <c r="G13137" t="s">
        <v>61</v>
      </c>
      <c r="H13137" t="s">
        <v>18</v>
      </c>
      <c r="I13137" t="s">
        <v>11541</v>
      </c>
      <c r="J13137">
        <v>2019</v>
      </c>
      <c r="K13137">
        <v>700.84</v>
      </c>
      <c r="L13137">
        <v>27</v>
      </c>
      <c r="M13137">
        <v>1</v>
      </c>
      <c r="N13137">
        <f t="shared" si="512"/>
        <v>0</v>
      </c>
      <c r="O13137">
        <f t="shared" si="513"/>
        <v>0</v>
      </c>
      <c r="P13137" t="s">
        <v>12694</v>
      </c>
    </row>
    <row r="13138" spans="2:16" x14ac:dyDescent="0.25">
      <c r="B13138" t="s">
        <v>14482</v>
      </c>
      <c r="C13138" s="119" t="s">
        <v>60</v>
      </c>
      <c r="D13138" t="s">
        <v>11539</v>
      </c>
      <c r="E13138" t="s">
        <v>11530</v>
      </c>
      <c r="F13138" t="s">
        <v>11540</v>
      </c>
      <c r="G13138" t="s">
        <v>61</v>
      </c>
      <c r="H13138" t="s">
        <v>18</v>
      </c>
      <c r="I13138" t="s">
        <v>11541</v>
      </c>
      <c r="J13138">
        <v>2019</v>
      </c>
      <c r="K13138">
        <v>667.22</v>
      </c>
      <c r="L13138">
        <v>25</v>
      </c>
      <c r="M13138">
        <v>1</v>
      </c>
      <c r="N13138">
        <f t="shared" ref="N13138:N13201" si="514">IF(K13138&lt;100,1,0)</f>
        <v>0</v>
      </c>
      <c r="O13138">
        <f t="shared" ref="O13138:O13201" si="515">IF(OR(L13138="",L13138&lt;=0),1,0)</f>
        <v>0</v>
      </c>
      <c r="P13138" t="s">
        <v>12694</v>
      </c>
    </row>
    <row r="13139" spans="2:16" x14ac:dyDescent="0.25">
      <c r="B13139" t="s">
        <v>14483</v>
      </c>
      <c r="C13139" s="119" t="s">
        <v>60</v>
      </c>
      <c r="D13139" t="s">
        <v>11539</v>
      </c>
      <c r="E13139" t="s">
        <v>11530</v>
      </c>
      <c r="F13139" t="s">
        <v>11540</v>
      </c>
      <c r="G13139" t="s">
        <v>61</v>
      </c>
      <c r="H13139" t="s">
        <v>18</v>
      </c>
      <c r="I13139" t="s">
        <v>11541</v>
      </c>
      <c r="J13139">
        <v>2019</v>
      </c>
      <c r="K13139">
        <v>667.6</v>
      </c>
      <c r="L13139">
        <v>27</v>
      </c>
      <c r="M13139">
        <v>1</v>
      </c>
      <c r="N13139">
        <f t="shared" si="514"/>
        <v>0</v>
      </c>
      <c r="O13139">
        <f t="shared" si="515"/>
        <v>0</v>
      </c>
      <c r="P13139" t="s">
        <v>12694</v>
      </c>
    </row>
    <row r="13140" spans="2:16" x14ac:dyDescent="0.25">
      <c r="B13140" t="s">
        <v>14484</v>
      </c>
      <c r="C13140" s="119" t="s">
        <v>60</v>
      </c>
      <c r="D13140" t="s">
        <v>11539</v>
      </c>
      <c r="E13140" t="s">
        <v>11530</v>
      </c>
      <c r="F13140" t="s">
        <v>11540</v>
      </c>
      <c r="G13140" t="s">
        <v>61</v>
      </c>
      <c r="H13140" t="s">
        <v>18</v>
      </c>
      <c r="I13140" t="s">
        <v>11541</v>
      </c>
      <c r="J13140">
        <v>2019</v>
      </c>
      <c r="K13140">
        <v>667.22</v>
      </c>
      <c r="L13140">
        <v>25</v>
      </c>
      <c r="M13140">
        <v>1</v>
      </c>
      <c r="N13140">
        <f t="shared" si="514"/>
        <v>0</v>
      </c>
      <c r="O13140">
        <f t="shared" si="515"/>
        <v>0</v>
      </c>
      <c r="P13140" t="s">
        <v>12694</v>
      </c>
    </row>
    <row r="13141" spans="2:16" x14ac:dyDescent="0.25">
      <c r="B13141" t="s">
        <v>14485</v>
      </c>
      <c r="C13141" s="119" t="s">
        <v>60</v>
      </c>
      <c r="D13141" t="s">
        <v>11539</v>
      </c>
      <c r="E13141" t="s">
        <v>11530</v>
      </c>
      <c r="F13141" t="s">
        <v>11540</v>
      </c>
      <c r="G13141" t="s">
        <v>61</v>
      </c>
      <c r="H13141" t="s">
        <v>18</v>
      </c>
      <c r="I13141" t="s">
        <v>11541</v>
      </c>
      <c r="J13141">
        <v>2019</v>
      </c>
      <c r="K13141">
        <v>667.22</v>
      </c>
      <c r="L13141">
        <v>25</v>
      </c>
      <c r="M13141">
        <v>1</v>
      </c>
      <c r="N13141">
        <f t="shared" si="514"/>
        <v>0</v>
      </c>
      <c r="O13141">
        <f t="shared" si="515"/>
        <v>0</v>
      </c>
      <c r="P13141" t="s">
        <v>12694</v>
      </c>
    </row>
    <row r="13142" spans="2:16" x14ac:dyDescent="0.25">
      <c r="B13142" t="s">
        <v>14486</v>
      </c>
      <c r="C13142" s="119" t="s">
        <v>60</v>
      </c>
      <c r="D13142" t="s">
        <v>11542</v>
      </c>
      <c r="E13142" t="s">
        <v>11530</v>
      </c>
      <c r="F13142" t="s">
        <v>11540</v>
      </c>
      <c r="G13142" t="s">
        <v>61</v>
      </c>
      <c r="H13142" t="s">
        <v>18</v>
      </c>
      <c r="I13142" t="s">
        <v>11541</v>
      </c>
      <c r="J13142">
        <v>2019</v>
      </c>
      <c r="K13142">
        <v>696.62</v>
      </c>
      <c r="L13142">
        <v>17</v>
      </c>
      <c r="M13142">
        <v>1</v>
      </c>
      <c r="N13142">
        <f t="shared" si="514"/>
        <v>0</v>
      </c>
      <c r="O13142">
        <f t="shared" si="515"/>
        <v>0</v>
      </c>
      <c r="P13142" t="s">
        <v>12694</v>
      </c>
    </row>
    <row r="13143" spans="2:16" x14ac:dyDescent="0.25">
      <c r="B13143" t="s">
        <v>14487</v>
      </c>
      <c r="C13143" s="119" t="s">
        <v>60</v>
      </c>
      <c r="D13143" t="s">
        <v>11539</v>
      </c>
      <c r="E13143" t="s">
        <v>11530</v>
      </c>
      <c r="F13143" t="s">
        <v>11540</v>
      </c>
      <c r="G13143" t="s">
        <v>61</v>
      </c>
      <c r="H13143" t="s">
        <v>18</v>
      </c>
      <c r="I13143" t="s">
        <v>11541</v>
      </c>
      <c r="J13143">
        <v>2019</v>
      </c>
      <c r="K13143">
        <v>667.97</v>
      </c>
      <c r="L13143">
        <v>29</v>
      </c>
      <c r="M13143">
        <v>1</v>
      </c>
      <c r="N13143">
        <f t="shared" si="514"/>
        <v>0</v>
      </c>
      <c r="O13143">
        <f t="shared" si="515"/>
        <v>0</v>
      </c>
      <c r="P13143" t="s">
        <v>12694</v>
      </c>
    </row>
    <row r="13144" spans="2:16" x14ac:dyDescent="0.25">
      <c r="B13144" t="s">
        <v>14488</v>
      </c>
      <c r="C13144" s="119" t="s">
        <v>60</v>
      </c>
      <c r="D13144" t="s">
        <v>11552</v>
      </c>
      <c r="E13144" t="s">
        <v>11530</v>
      </c>
      <c r="F13144" t="s">
        <v>11540</v>
      </c>
      <c r="G13144" t="s">
        <v>61</v>
      </c>
      <c r="H13144" t="s">
        <v>18</v>
      </c>
      <c r="I13144" t="s">
        <v>11541</v>
      </c>
      <c r="J13144">
        <v>2019</v>
      </c>
      <c r="K13144">
        <v>665.07</v>
      </c>
      <c r="L13144">
        <v>22</v>
      </c>
      <c r="M13144">
        <v>1</v>
      </c>
      <c r="N13144">
        <f t="shared" si="514"/>
        <v>0</v>
      </c>
      <c r="O13144">
        <f t="shared" si="515"/>
        <v>0</v>
      </c>
      <c r="P13144" t="s">
        <v>12694</v>
      </c>
    </row>
    <row r="13145" spans="2:16" x14ac:dyDescent="0.25">
      <c r="B13145" t="s">
        <v>14489</v>
      </c>
      <c r="C13145" s="119" t="s">
        <v>60</v>
      </c>
      <c r="D13145" t="s">
        <v>11552</v>
      </c>
      <c r="E13145" t="s">
        <v>11530</v>
      </c>
      <c r="F13145" t="s">
        <v>11540</v>
      </c>
      <c r="G13145" t="s">
        <v>61</v>
      </c>
      <c r="H13145" t="s">
        <v>18</v>
      </c>
      <c r="I13145" t="s">
        <v>11541</v>
      </c>
      <c r="J13145">
        <v>2019</v>
      </c>
      <c r="K13145">
        <v>665.29</v>
      </c>
      <c r="L13145">
        <v>23</v>
      </c>
      <c r="M13145">
        <v>1</v>
      </c>
      <c r="N13145">
        <f t="shared" si="514"/>
        <v>0</v>
      </c>
      <c r="O13145">
        <f t="shared" si="515"/>
        <v>0</v>
      </c>
      <c r="P13145" t="s">
        <v>12694</v>
      </c>
    </row>
    <row r="13146" spans="2:16" x14ac:dyDescent="0.25">
      <c r="B13146" t="s">
        <v>14490</v>
      </c>
      <c r="C13146" s="119" t="s">
        <v>60</v>
      </c>
      <c r="D13146" t="s">
        <v>11552</v>
      </c>
      <c r="E13146" t="s">
        <v>11530</v>
      </c>
      <c r="F13146" t="s">
        <v>11540</v>
      </c>
      <c r="G13146" t="s">
        <v>61</v>
      </c>
      <c r="H13146" t="s">
        <v>18</v>
      </c>
      <c r="I13146" t="s">
        <v>11541</v>
      </c>
      <c r="J13146">
        <v>2019</v>
      </c>
      <c r="K13146">
        <v>667.25</v>
      </c>
      <c r="L13146">
        <v>22</v>
      </c>
      <c r="M13146">
        <v>1</v>
      </c>
      <c r="N13146">
        <f t="shared" si="514"/>
        <v>0</v>
      </c>
      <c r="O13146">
        <f t="shared" si="515"/>
        <v>0</v>
      </c>
      <c r="P13146" t="s">
        <v>12694</v>
      </c>
    </row>
    <row r="13147" spans="2:16" x14ac:dyDescent="0.25">
      <c r="B13147" t="s">
        <v>14491</v>
      </c>
      <c r="C13147" s="119" t="s">
        <v>60</v>
      </c>
      <c r="D13147" t="s">
        <v>11552</v>
      </c>
      <c r="E13147" t="s">
        <v>11530</v>
      </c>
      <c r="F13147" t="s">
        <v>11540</v>
      </c>
      <c r="G13147" t="s">
        <v>61</v>
      </c>
      <c r="H13147" t="s">
        <v>18</v>
      </c>
      <c r="I13147" t="s">
        <v>11541</v>
      </c>
      <c r="J13147">
        <v>2019</v>
      </c>
      <c r="K13147">
        <v>723.7</v>
      </c>
      <c r="L13147">
        <v>93</v>
      </c>
      <c r="M13147">
        <v>1</v>
      </c>
      <c r="N13147">
        <f t="shared" si="514"/>
        <v>0</v>
      </c>
      <c r="O13147">
        <f t="shared" si="515"/>
        <v>0</v>
      </c>
      <c r="P13147" t="s">
        <v>12694</v>
      </c>
    </row>
    <row r="13148" spans="2:16" x14ac:dyDescent="0.25">
      <c r="B13148" t="s">
        <v>14492</v>
      </c>
      <c r="C13148" s="119" t="s">
        <v>60</v>
      </c>
      <c r="D13148" t="s">
        <v>11546</v>
      </c>
      <c r="E13148" t="s">
        <v>11530</v>
      </c>
      <c r="F13148" t="s">
        <v>11540</v>
      </c>
      <c r="G13148" t="s">
        <v>61</v>
      </c>
      <c r="H13148" t="s">
        <v>18</v>
      </c>
      <c r="I13148" t="s">
        <v>11541</v>
      </c>
      <c r="J13148">
        <v>2019</v>
      </c>
      <c r="K13148">
        <v>762.92</v>
      </c>
      <c r="L13148">
        <v>97</v>
      </c>
      <c r="M13148">
        <v>1</v>
      </c>
      <c r="N13148">
        <f t="shared" si="514"/>
        <v>0</v>
      </c>
      <c r="O13148">
        <f t="shared" si="515"/>
        <v>0</v>
      </c>
      <c r="P13148" t="s">
        <v>12694</v>
      </c>
    </row>
    <row r="13149" spans="2:16" x14ac:dyDescent="0.25">
      <c r="B13149" t="s">
        <v>14493</v>
      </c>
      <c r="C13149" s="119" t="s">
        <v>60</v>
      </c>
      <c r="D13149" t="s">
        <v>11550</v>
      </c>
      <c r="E13149" t="s">
        <v>11530</v>
      </c>
      <c r="F13149" t="s">
        <v>11540</v>
      </c>
      <c r="G13149" t="s">
        <v>61</v>
      </c>
      <c r="H13149" t="s">
        <v>18</v>
      </c>
      <c r="I13149" t="s">
        <v>11541</v>
      </c>
      <c r="J13149">
        <v>2019</v>
      </c>
      <c r="K13149">
        <v>669.52</v>
      </c>
      <c r="L13149">
        <v>37</v>
      </c>
      <c r="M13149">
        <v>1</v>
      </c>
      <c r="N13149">
        <f t="shared" si="514"/>
        <v>0</v>
      </c>
      <c r="O13149">
        <f t="shared" si="515"/>
        <v>0</v>
      </c>
      <c r="P13149" t="s">
        <v>12694</v>
      </c>
    </row>
    <row r="13150" spans="2:16" x14ac:dyDescent="0.25">
      <c r="B13150" t="s">
        <v>14494</v>
      </c>
      <c r="C13150" s="119" t="s">
        <v>60</v>
      </c>
      <c r="D13150" t="s">
        <v>11537</v>
      </c>
      <c r="E13150" t="s">
        <v>11530</v>
      </c>
      <c r="F13150" t="s">
        <v>11540</v>
      </c>
      <c r="G13150" t="s">
        <v>61</v>
      </c>
      <c r="H13150" t="s">
        <v>18</v>
      </c>
      <c r="I13150" t="s">
        <v>11541</v>
      </c>
      <c r="J13150">
        <v>2019</v>
      </c>
      <c r="K13150">
        <v>668.55</v>
      </c>
      <c r="L13150">
        <v>32</v>
      </c>
      <c r="M13150">
        <v>1</v>
      </c>
      <c r="N13150">
        <f t="shared" si="514"/>
        <v>0</v>
      </c>
      <c r="O13150">
        <f t="shared" si="515"/>
        <v>0</v>
      </c>
      <c r="P13150" t="s">
        <v>12694</v>
      </c>
    </row>
    <row r="13151" spans="2:16" x14ac:dyDescent="0.25">
      <c r="B13151" t="s">
        <v>14495</v>
      </c>
      <c r="C13151" s="119" t="s">
        <v>60</v>
      </c>
      <c r="D13151" t="s">
        <v>11537</v>
      </c>
      <c r="E13151" t="s">
        <v>11530</v>
      </c>
      <c r="F13151" t="s">
        <v>11540</v>
      </c>
      <c r="G13151" t="s">
        <v>61</v>
      </c>
      <c r="H13151" t="s">
        <v>18</v>
      </c>
      <c r="I13151" t="s">
        <v>11541</v>
      </c>
      <c r="J13151">
        <v>2019</v>
      </c>
      <c r="K13151">
        <v>668.36</v>
      </c>
      <c r="L13151">
        <v>31</v>
      </c>
      <c r="M13151">
        <v>1</v>
      </c>
      <c r="N13151">
        <f t="shared" si="514"/>
        <v>0</v>
      </c>
      <c r="O13151">
        <f t="shared" si="515"/>
        <v>0</v>
      </c>
      <c r="P13151" t="s">
        <v>12694</v>
      </c>
    </row>
    <row r="13152" spans="2:16" x14ac:dyDescent="0.25">
      <c r="B13152" t="s">
        <v>14496</v>
      </c>
      <c r="C13152" s="119" t="s">
        <v>60</v>
      </c>
      <c r="D13152" t="s">
        <v>11537</v>
      </c>
      <c r="E13152" t="s">
        <v>11530</v>
      </c>
      <c r="F13152" t="s">
        <v>11540</v>
      </c>
      <c r="G13152" t="s">
        <v>61</v>
      </c>
      <c r="H13152" t="s">
        <v>18</v>
      </c>
      <c r="I13152" t="s">
        <v>11533</v>
      </c>
      <c r="J13152">
        <v>2019</v>
      </c>
      <c r="K13152">
        <v>671.54</v>
      </c>
      <c r="L13152">
        <v>32</v>
      </c>
      <c r="M13152">
        <v>1</v>
      </c>
      <c r="N13152">
        <f t="shared" si="514"/>
        <v>0</v>
      </c>
      <c r="O13152">
        <f t="shared" si="515"/>
        <v>0</v>
      </c>
      <c r="P13152" t="s">
        <v>12694</v>
      </c>
    </row>
    <row r="13153" spans="2:16" x14ac:dyDescent="0.25">
      <c r="B13153" t="s">
        <v>14497</v>
      </c>
      <c r="C13153" s="119" t="s">
        <v>60</v>
      </c>
      <c r="D13153" t="s">
        <v>11537</v>
      </c>
      <c r="E13153" t="s">
        <v>11530</v>
      </c>
      <c r="F13153" t="s">
        <v>11540</v>
      </c>
      <c r="G13153" t="s">
        <v>61</v>
      </c>
      <c r="H13153" t="s">
        <v>18</v>
      </c>
      <c r="I13153" t="s">
        <v>11533</v>
      </c>
      <c r="J13153">
        <v>2019</v>
      </c>
      <c r="K13153">
        <v>672.37</v>
      </c>
      <c r="L13153">
        <v>34</v>
      </c>
      <c r="M13153">
        <v>1</v>
      </c>
      <c r="N13153">
        <f t="shared" si="514"/>
        <v>0</v>
      </c>
      <c r="O13153">
        <f t="shared" si="515"/>
        <v>0</v>
      </c>
      <c r="P13153" t="s">
        <v>12694</v>
      </c>
    </row>
    <row r="13154" spans="2:16" x14ac:dyDescent="0.25">
      <c r="B13154" t="s">
        <v>14498</v>
      </c>
      <c r="C13154" s="119" t="s">
        <v>60</v>
      </c>
      <c r="D13154" t="s">
        <v>11537</v>
      </c>
      <c r="E13154" t="s">
        <v>11530</v>
      </c>
      <c r="F13154" t="s">
        <v>11540</v>
      </c>
      <c r="G13154" t="s">
        <v>61</v>
      </c>
      <c r="H13154" t="s">
        <v>18</v>
      </c>
      <c r="I13154" t="s">
        <v>11541</v>
      </c>
      <c r="J13154">
        <v>2019</v>
      </c>
      <c r="K13154">
        <v>708.49</v>
      </c>
      <c r="L13154">
        <v>67</v>
      </c>
      <c r="M13154">
        <v>1</v>
      </c>
      <c r="N13154">
        <f t="shared" si="514"/>
        <v>0</v>
      </c>
      <c r="O13154">
        <f t="shared" si="515"/>
        <v>0</v>
      </c>
      <c r="P13154" t="s">
        <v>12694</v>
      </c>
    </row>
    <row r="13155" spans="2:16" x14ac:dyDescent="0.25">
      <c r="B13155" t="s">
        <v>14499</v>
      </c>
      <c r="C13155" s="119" t="s">
        <v>60</v>
      </c>
      <c r="D13155" t="s">
        <v>11542</v>
      </c>
      <c r="E13155" t="s">
        <v>11530</v>
      </c>
      <c r="F13155" t="s">
        <v>11540</v>
      </c>
      <c r="G13155" t="s">
        <v>61</v>
      </c>
      <c r="H13155" t="s">
        <v>18</v>
      </c>
      <c r="I13155" t="s">
        <v>11541</v>
      </c>
      <c r="J13155">
        <v>2019</v>
      </c>
      <c r="K13155">
        <v>668.17</v>
      </c>
      <c r="L13155">
        <v>30</v>
      </c>
      <c r="M13155">
        <v>1</v>
      </c>
      <c r="N13155">
        <f t="shared" si="514"/>
        <v>0</v>
      </c>
      <c r="O13155">
        <f t="shared" si="515"/>
        <v>0</v>
      </c>
      <c r="P13155" t="s">
        <v>12694</v>
      </c>
    </row>
    <row r="13156" spans="2:16" x14ac:dyDescent="0.25">
      <c r="B13156" t="s">
        <v>14500</v>
      </c>
      <c r="C13156" s="119" t="s">
        <v>60</v>
      </c>
      <c r="D13156" t="s">
        <v>11537</v>
      </c>
      <c r="E13156" t="s">
        <v>11530</v>
      </c>
      <c r="F13156" t="s">
        <v>11540</v>
      </c>
      <c r="G13156" t="s">
        <v>61</v>
      </c>
      <c r="H13156" t="s">
        <v>18</v>
      </c>
      <c r="I13156" t="s">
        <v>11541</v>
      </c>
      <c r="J13156">
        <v>2019</v>
      </c>
      <c r="K13156">
        <v>672.77</v>
      </c>
      <c r="L13156">
        <v>54</v>
      </c>
      <c r="M13156">
        <v>1</v>
      </c>
      <c r="N13156">
        <f t="shared" si="514"/>
        <v>0</v>
      </c>
      <c r="O13156">
        <f t="shared" si="515"/>
        <v>0</v>
      </c>
      <c r="P13156" t="s">
        <v>12694</v>
      </c>
    </row>
    <row r="13157" spans="2:16" x14ac:dyDescent="0.25">
      <c r="B13157" t="s">
        <v>14501</v>
      </c>
      <c r="C13157" s="119" t="s">
        <v>60</v>
      </c>
      <c r="D13157" t="s">
        <v>11537</v>
      </c>
      <c r="E13157" t="s">
        <v>11530</v>
      </c>
      <c r="F13157" t="s">
        <v>11540</v>
      </c>
      <c r="G13157" t="s">
        <v>61</v>
      </c>
      <c r="H13157" t="s">
        <v>18</v>
      </c>
      <c r="I13157" t="s">
        <v>11541</v>
      </c>
      <c r="J13157">
        <v>2019</v>
      </c>
      <c r="K13157">
        <v>668.17</v>
      </c>
      <c r="L13157">
        <v>30</v>
      </c>
      <c r="M13157">
        <v>1</v>
      </c>
      <c r="N13157">
        <f t="shared" si="514"/>
        <v>0</v>
      </c>
      <c r="O13157">
        <f t="shared" si="515"/>
        <v>0</v>
      </c>
      <c r="P13157" t="s">
        <v>12694</v>
      </c>
    </row>
    <row r="13158" spans="2:16" x14ac:dyDescent="0.25">
      <c r="B13158" t="s">
        <v>14502</v>
      </c>
      <c r="C13158" s="119" t="s">
        <v>60</v>
      </c>
      <c r="D13158" t="s">
        <v>11537</v>
      </c>
      <c r="E13158" t="s">
        <v>11530</v>
      </c>
      <c r="F13158" t="s">
        <v>11540</v>
      </c>
      <c r="G13158" t="s">
        <v>61</v>
      </c>
      <c r="H13158" t="s">
        <v>18</v>
      </c>
      <c r="I13158" t="s">
        <v>11541</v>
      </c>
      <c r="J13158">
        <v>2019</v>
      </c>
      <c r="K13158">
        <v>666.83</v>
      </c>
      <c r="L13158">
        <v>23</v>
      </c>
      <c r="M13158">
        <v>1</v>
      </c>
      <c r="N13158">
        <f t="shared" si="514"/>
        <v>0</v>
      </c>
      <c r="O13158">
        <f t="shared" si="515"/>
        <v>0</v>
      </c>
      <c r="P13158" t="s">
        <v>12694</v>
      </c>
    </row>
    <row r="13159" spans="2:16" x14ac:dyDescent="0.25">
      <c r="B13159" t="s">
        <v>14503</v>
      </c>
      <c r="C13159" s="119" t="s">
        <v>60</v>
      </c>
      <c r="D13159" t="s">
        <v>11537</v>
      </c>
      <c r="E13159" t="s">
        <v>11530</v>
      </c>
      <c r="F13159" t="s">
        <v>11540</v>
      </c>
      <c r="G13159" t="s">
        <v>61</v>
      </c>
      <c r="H13159" t="s">
        <v>18</v>
      </c>
      <c r="I13159" t="s">
        <v>11541</v>
      </c>
      <c r="J13159">
        <v>2019</v>
      </c>
      <c r="K13159">
        <v>699.69</v>
      </c>
      <c r="L13159">
        <v>21</v>
      </c>
      <c r="M13159">
        <v>1</v>
      </c>
      <c r="N13159">
        <f t="shared" si="514"/>
        <v>0</v>
      </c>
      <c r="O13159">
        <f t="shared" si="515"/>
        <v>0</v>
      </c>
      <c r="P13159" t="s">
        <v>12694</v>
      </c>
    </row>
    <row r="13160" spans="2:16" x14ac:dyDescent="0.25">
      <c r="B13160" t="s">
        <v>14504</v>
      </c>
      <c r="C13160" s="119" t="s">
        <v>60</v>
      </c>
      <c r="D13160" t="s">
        <v>11537</v>
      </c>
      <c r="E13160" t="s">
        <v>11530</v>
      </c>
      <c r="F13160" t="s">
        <v>11540</v>
      </c>
      <c r="G13160" t="s">
        <v>61</v>
      </c>
      <c r="H13160" t="s">
        <v>18</v>
      </c>
      <c r="I13160" t="s">
        <v>11541</v>
      </c>
      <c r="J13160">
        <v>2019</v>
      </c>
      <c r="K13160">
        <v>700.26</v>
      </c>
      <c r="L13160">
        <v>24</v>
      </c>
      <c r="M13160">
        <v>1</v>
      </c>
      <c r="N13160">
        <f t="shared" si="514"/>
        <v>0</v>
      </c>
      <c r="O13160">
        <f t="shared" si="515"/>
        <v>0</v>
      </c>
      <c r="P13160" t="s">
        <v>12694</v>
      </c>
    </row>
    <row r="13161" spans="2:16" x14ac:dyDescent="0.25">
      <c r="B13161" t="s">
        <v>14505</v>
      </c>
      <c r="C13161" s="119" t="s">
        <v>60</v>
      </c>
      <c r="D13161" t="s">
        <v>11537</v>
      </c>
      <c r="E13161" t="s">
        <v>11530</v>
      </c>
      <c r="F13161" t="s">
        <v>11540</v>
      </c>
      <c r="G13161" t="s">
        <v>61</v>
      </c>
      <c r="H13161" t="s">
        <v>18</v>
      </c>
      <c r="I13161" t="s">
        <v>11541</v>
      </c>
      <c r="J13161">
        <v>2019</v>
      </c>
      <c r="K13161">
        <v>699.1</v>
      </c>
      <c r="L13161">
        <v>18</v>
      </c>
      <c r="M13161">
        <v>1</v>
      </c>
      <c r="N13161">
        <f t="shared" si="514"/>
        <v>0</v>
      </c>
      <c r="O13161">
        <f t="shared" si="515"/>
        <v>0</v>
      </c>
      <c r="P13161" t="s">
        <v>12694</v>
      </c>
    </row>
    <row r="13162" spans="2:16" x14ac:dyDescent="0.25">
      <c r="B13162" t="s">
        <v>14506</v>
      </c>
      <c r="C13162" s="119" t="s">
        <v>60</v>
      </c>
      <c r="D13162" t="s">
        <v>11537</v>
      </c>
      <c r="E13162" t="s">
        <v>11530</v>
      </c>
      <c r="F13162" t="s">
        <v>11540</v>
      </c>
      <c r="G13162" t="s">
        <v>61</v>
      </c>
      <c r="H13162" t="s">
        <v>18</v>
      </c>
      <c r="I13162" t="s">
        <v>11541</v>
      </c>
      <c r="J13162">
        <v>2019</v>
      </c>
      <c r="K13162">
        <v>699.88</v>
      </c>
      <c r="L13162">
        <v>22</v>
      </c>
      <c r="M13162">
        <v>1</v>
      </c>
      <c r="N13162">
        <f t="shared" si="514"/>
        <v>0</v>
      </c>
      <c r="O13162">
        <f t="shared" si="515"/>
        <v>0</v>
      </c>
      <c r="P13162" t="s">
        <v>12694</v>
      </c>
    </row>
    <row r="13163" spans="2:16" x14ac:dyDescent="0.25">
      <c r="B13163" t="s">
        <v>14507</v>
      </c>
      <c r="C13163" s="119" t="s">
        <v>60</v>
      </c>
      <c r="D13163" t="s">
        <v>11539</v>
      </c>
      <c r="E13163" t="s">
        <v>11530</v>
      </c>
      <c r="F13163" t="s">
        <v>11540</v>
      </c>
      <c r="G13163" t="s">
        <v>61</v>
      </c>
      <c r="H13163" t="s">
        <v>18</v>
      </c>
      <c r="I13163" t="s">
        <v>11541</v>
      </c>
      <c r="J13163">
        <v>2019</v>
      </c>
      <c r="K13163">
        <v>664.85</v>
      </c>
      <c r="L13163">
        <v>24</v>
      </c>
      <c r="M13163">
        <v>1</v>
      </c>
      <c r="N13163">
        <f t="shared" si="514"/>
        <v>0</v>
      </c>
      <c r="O13163">
        <f t="shared" si="515"/>
        <v>0</v>
      </c>
      <c r="P13163" t="s">
        <v>12694</v>
      </c>
    </row>
    <row r="13164" spans="2:16" x14ac:dyDescent="0.25">
      <c r="B13164" t="s">
        <v>14508</v>
      </c>
      <c r="C13164" s="119" t="s">
        <v>60</v>
      </c>
      <c r="D13164" t="s">
        <v>11539</v>
      </c>
      <c r="E13164" t="s">
        <v>11530</v>
      </c>
      <c r="F13164" t="s">
        <v>11540</v>
      </c>
      <c r="G13164" t="s">
        <v>61</v>
      </c>
      <c r="H13164" t="s">
        <v>18</v>
      </c>
      <c r="I13164" t="s">
        <v>11541</v>
      </c>
      <c r="J13164">
        <v>2019</v>
      </c>
      <c r="K13164">
        <v>665.05</v>
      </c>
      <c r="L13164">
        <v>25</v>
      </c>
      <c r="M13164">
        <v>1</v>
      </c>
      <c r="N13164">
        <f t="shared" si="514"/>
        <v>0</v>
      </c>
      <c r="O13164">
        <f t="shared" si="515"/>
        <v>0</v>
      </c>
      <c r="P13164" t="s">
        <v>12694</v>
      </c>
    </row>
    <row r="13165" spans="2:16" x14ac:dyDescent="0.25">
      <c r="B13165" t="s">
        <v>14509</v>
      </c>
      <c r="C13165" s="119" t="s">
        <v>60</v>
      </c>
      <c r="D13165" t="s">
        <v>11537</v>
      </c>
      <c r="E13165" t="s">
        <v>11530</v>
      </c>
      <c r="F13165" t="s">
        <v>11540</v>
      </c>
      <c r="G13165" t="s">
        <v>61</v>
      </c>
      <c r="H13165" t="s">
        <v>18</v>
      </c>
      <c r="I13165" t="s">
        <v>11541</v>
      </c>
      <c r="J13165">
        <v>2019</v>
      </c>
      <c r="K13165">
        <v>664.28</v>
      </c>
      <c r="L13165">
        <v>21</v>
      </c>
      <c r="M13165">
        <v>1</v>
      </c>
      <c r="N13165">
        <f t="shared" si="514"/>
        <v>0</v>
      </c>
      <c r="O13165">
        <f t="shared" si="515"/>
        <v>0</v>
      </c>
      <c r="P13165" t="s">
        <v>12694</v>
      </c>
    </row>
    <row r="13166" spans="2:16" x14ac:dyDescent="0.25">
      <c r="B13166" t="s">
        <v>14510</v>
      </c>
      <c r="C13166" s="119" t="s">
        <v>60</v>
      </c>
      <c r="D13166" t="s">
        <v>11537</v>
      </c>
      <c r="E13166" t="s">
        <v>11530</v>
      </c>
      <c r="F13166" t="s">
        <v>11540</v>
      </c>
      <c r="G13166" t="s">
        <v>61</v>
      </c>
      <c r="H13166" t="s">
        <v>18</v>
      </c>
      <c r="I13166" t="s">
        <v>11541</v>
      </c>
      <c r="J13166">
        <v>2019</v>
      </c>
      <c r="K13166">
        <v>664.47</v>
      </c>
      <c r="L13166">
        <v>22</v>
      </c>
      <c r="M13166">
        <v>1</v>
      </c>
      <c r="N13166">
        <f t="shared" si="514"/>
        <v>0</v>
      </c>
      <c r="O13166">
        <f t="shared" si="515"/>
        <v>0</v>
      </c>
      <c r="P13166" t="s">
        <v>12694</v>
      </c>
    </row>
    <row r="13167" spans="2:16" x14ac:dyDescent="0.25">
      <c r="B13167" t="s">
        <v>14511</v>
      </c>
      <c r="C13167" s="119" t="s">
        <v>60</v>
      </c>
      <c r="D13167" t="s">
        <v>11550</v>
      </c>
      <c r="E13167" t="s">
        <v>11530</v>
      </c>
      <c r="F13167" t="s">
        <v>11540</v>
      </c>
      <c r="G13167" t="s">
        <v>61</v>
      </c>
      <c r="H13167" t="s">
        <v>18</v>
      </c>
      <c r="I13167" t="s">
        <v>11541</v>
      </c>
      <c r="J13167">
        <v>2019</v>
      </c>
      <c r="K13167">
        <v>5.54</v>
      </c>
      <c r="L13167">
        <v>29</v>
      </c>
      <c r="M13167">
        <v>1</v>
      </c>
      <c r="N13167">
        <f t="shared" si="514"/>
        <v>1</v>
      </c>
      <c r="O13167">
        <f t="shared" si="515"/>
        <v>0</v>
      </c>
      <c r="P13167" t="s">
        <v>12694</v>
      </c>
    </row>
    <row r="13168" spans="2:16" x14ac:dyDescent="0.25">
      <c r="B13168" t="s">
        <v>14512</v>
      </c>
      <c r="C13168" s="119" t="s">
        <v>60</v>
      </c>
      <c r="D13168" t="s">
        <v>11550</v>
      </c>
      <c r="E13168" t="s">
        <v>11530</v>
      </c>
      <c r="F13168" t="s">
        <v>11540</v>
      </c>
      <c r="G13168" t="s">
        <v>61</v>
      </c>
      <c r="H13168" t="s">
        <v>18</v>
      </c>
      <c r="I13168" t="s">
        <v>11541</v>
      </c>
      <c r="J13168">
        <v>2019</v>
      </c>
      <c r="K13168">
        <v>665.61</v>
      </c>
      <c r="L13168">
        <v>28</v>
      </c>
      <c r="M13168">
        <v>1</v>
      </c>
      <c r="N13168">
        <f t="shared" si="514"/>
        <v>0</v>
      </c>
      <c r="O13168">
        <f t="shared" si="515"/>
        <v>0</v>
      </c>
      <c r="P13168" t="s">
        <v>12694</v>
      </c>
    </row>
    <row r="13169" spans="2:16" x14ac:dyDescent="0.25">
      <c r="B13169" t="s">
        <v>14513</v>
      </c>
      <c r="C13169" s="119" t="s">
        <v>60</v>
      </c>
      <c r="D13169" t="s">
        <v>11537</v>
      </c>
      <c r="E13169" t="s">
        <v>11530</v>
      </c>
      <c r="F13169" t="s">
        <v>11540</v>
      </c>
      <c r="G13169" t="s">
        <v>61</v>
      </c>
      <c r="H13169" t="s">
        <v>18</v>
      </c>
      <c r="I13169" t="s">
        <v>11541</v>
      </c>
      <c r="J13169">
        <v>2019</v>
      </c>
      <c r="K13169">
        <v>697.78</v>
      </c>
      <c r="L13169">
        <v>23</v>
      </c>
      <c r="M13169">
        <v>1</v>
      </c>
      <c r="N13169">
        <f t="shared" si="514"/>
        <v>0</v>
      </c>
      <c r="O13169">
        <f t="shared" si="515"/>
        <v>0</v>
      </c>
      <c r="P13169" t="s">
        <v>12694</v>
      </c>
    </row>
    <row r="13170" spans="2:16" x14ac:dyDescent="0.25">
      <c r="B13170" t="s">
        <v>14514</v>
      </c>
      <c r="C13170" s="119" t="s">
        <v>60</v>
      </c>
      <c r="D13170" t="s">
        <v>11537</v>
      </c>
      <c r="E13170" t="s">
        <v>11530</v>
      </c>
      <c r="F13170" t="s">
        <v>11540</v>
      </c>
      <c r="G13170" t="s">
        <v>61</v>
      </c>
      <c r="H13170" t="s">
        <v>18</v>
      </c>
      <c r="I13170" t="s">
        <v>11541</v>
      </c>
      <c r="J13170">
        <v>2019</v>
      </c>
      <c r="K13170">
        <v>697.4</v>
      </c>
      <c r="L13170">
        <v>21</v>
      </c>
      <c r="M13170">
        <v>1</v>
      </c>
      <c r="N13170">
        <f t="shared" si="514"/>
        <v>0</v>
      </c>
      <c r="O13170">
        <f t="shared" si="515"/>
        <v>0</v>
      </c>
      <c r="P13170" t="s">
        <v>12694</v>
      </c>
    </row>
    <row r="13171" spans="2:16" x14ac:dyDescent="0.25">
      <c r="B13171" t="s">
        <v>14515</v>
      </c>
      <c r="C13171" s="119" t="s">
        <v>60</v>
      </c>
      <c r="D13171" t="s">
        <v>11537</v>
      </c>
      <c r="E13171" t="s">
        <v>11530</v>
      </c>
      <c r="F13171" t="s">
        <v>11540</v>
      </c>
      <c r="G13171" t="s">
        <v>61</v>
      </c>
      <c r="H13171" t="s">
        <v>18</v>
      </c>
      <c r="I13171" t="s">
        <v>11541</v>
      </c>
      <c r="J13171">
        <v>2019</v>
      </c>
      <c r="K13171">
        <v>697.78</v>
      </c>
      <c r="L13171">
        <v>23</v>
      </c>
      <c r="M13171">
        <v>1</v>
      </c>
      <c r="N13171">
        <f t="shared" si="514"/>
        <v>0</v>
      </c>
      <c r="O13171">
        <f t="shared" si="515"/>
        <v>0</v>
      </c>
      <c r="P13171" t="s">
        <v>12694</v>
      </c>
    </row>
    <row r="13172" spans="2:16" x14ac:dyDescent="0.25">
      <c r="B13172" t="s">
        <v>14516</v>
      </c>
      <c r="C13172" s="119" t="s">
        <v>60</v>
      </c>
      <c r="D13172" t="s">
        <v>11537</v>
      </c>
      <c r="E13172" t="s">
        <v>11530</v>
      </c>
      <c r="F13172" t="s">
        <v>11540</v>
      </c>
      <c r="G13172" t="s">
        <v>61</v>
      </c>
      <c r="H13172" t="s">
        <v>18</v>
      </c>
      <c r="I13172" t="s">
        <v>11541</v>
      </c>
      <c r="J13172">
        <v>2019</v>
      </c>
      <c r="K13172">
        <v>697.97</v>
      </c>
      <c r="L13172">
        <v>24</v>
      </c>
      <c r="M13172">
        <v>1</v>
      </c>
      <c r="N13172">
        <f t="shared" si="514"/>
        <v>0</v>
      </c>
      <c r="O13172">
        <f t="shared" si="515"/>
        <v>0</v>
      </c>
      <c r="P13172" t="s">
        <v>12694</v>
      </c>
    </row>
    <row r="13173" spans="2:16" x14ac:dyDescent="0.25">
      <c r="B13173" t="s">
        <v>14517</v>
      </c>
      <c r="C13173" s="119" t="s">
        <v>60</v>
      </c>
      <c r="D13173" t="s">
        <v>11537</v>
      </c>
      <c r="E13173" t="s">
        <v>11530</v>
      </c>
      <c r="F13173" t="s">
        <v>11540</v>
      </c>
      <c r="G13173" t="s">
        <v>61</v>
      </c>
      <c r="H13173" t="s">
        <v>18</v>
      </c>
      <c r="I13173" t="s">
        <v>11541</v>
      </c>
      <c r="J13173">
        <v>2019</v>
      </c>
      <c r="K13173">
        <v>664.28</v>
      </c>
      <c r="L13173">
        <v>21</v>
      </c>
      <c r="M13173">
        <v>1</v>
      </c>
      <c r="N13173">
        <f t="shared" si="514"/>
        <v>0</v>
      </c>
      <c r="O13173">
        <f t="shared" si="515"/>
        <v>0</v>
      </c>
      <c r="P13173" t="s">
        <v>12694</v>
      </c>
    </row>
    <row r="13174" spans="2:16" x14ac:dyDescent="0.25">
      <c r="B13174" t="s">
        <v>14518</v>
      </c>
      <c r="C13174" s="119" t="s">
        <v>60</v>
      </c>
      <c r="D13174" t="s">
        <v>11537</v>
      </c>
      <c r="E13174" t="s">
        <v>11530</v>
      </c>
      <c r="F13174" t="s">
        <v>11540</v>
      </c>
      <c r="G13174" t="s">
        <v>61</v>
      </c>
      <c r="H13174" t="s">
        <v>18</v>
      </c>
      <c r="I13174" t="s">
        <v>11541</v>
      </c>
      <c r="J13174">
        <v>2019</v>
      </c>
      <c r="K13174">
        <v>660.4</v>
      </c>
      <c r="L13174">
        <v>23</v>
      </c>
      <c r="M13174">
        <v>1</v>
      </c>
      <c r="N13174">
        <f t="shared" si="514"/>
        <v>0</v>
      </c>
      <c r="O13174">
        <f t="shared" si="515"/>
        <v>0</v>
      </c>
      <c r="P13174" t="s">
        <v>12694</v>
      </c>
    </row>
    <row r="13175" spans="2:16" x14ac:dyDescent="0.25">
      <c r="B13175" t="s">
        <v>14519</v>
      </c>
      <c r="C13175" s="119" t="s">
        <v>60</v>
      </c>
      <c r="D13175" t="s">
        <v>11539</v>
      </c>
      <c r="E13175" t="s">
        <v>11530</v>
      </c>
      <c r="F13175" t="s">
        <v>11540</v>
      </c>
      <c r="G13175" t="s">
        <v>61</v>
      </c>
      <c r="H13175" t="s">
        <v>18</v>
      </c>
      <c r="I13175" t="s">
        <v>11541</v>
      </c>
      <c r="J13175">
        <v>2019</v>
      </c>
      <c r="K13175">
        <v>666.01</v>
      </c>
      <c r="L13175">
        <v>30</v>
      </c>
      <c r="M13175">
        <v>1</v>
      </c>
      <c r="N13175">
        <f t="shared" si="514"/>
        <v>0</v>
      </c>
      <c r="O13175">
        <f t="shared" si="515"/>
        <v>0</v>
      </c>
      <c r="P13175" t="s">
        <v>12694</v>
      </c>
    </row>
    <row r="13176" spans="2:16" x14ac:dyDescent="0.25">
      <c r="B13176" t="s">
        <v>14520</v>
      </c>
      <c r="C13176" s="119" t="s">
        <v>60</v>
      </c>
      <c r="D13176" t="s">
        <v>11539</v>
      </c>
      <c r="E13176" t="s">
        <v>11530</v>
      </c>
      <c r="F13176" t="s">
        <v>11540</v>
      </c>
      <c r="G13176" t="s">
        <v>61</v>
      </c>
      <c r="H13176" t="s">
        <v>18</v>
      </c>
      <c r="I13176" t="s">
        <v>11541</v>
      </c>
      <c r="J13176">
        <v>2019</v>
      </c>
      <c r="K13176">
        <v>666.2</v>
      </c>
      <c r="L13176">
        <v>31</v>
      </c>
      <c r="M13176">
        <v>1</v>
      </c>
      <c r="N13176">
        <f t="shared" si="514"/>
        <v>0</v>
      </c>
      <c r="O13176">
        <f t="shared" si="515"/>
        <v>0</v>
      </c>
      <c r="P13176" t="s">
        <v>12694</v>
      </c>
    </row>
    <row r="13177" spans="2:16" x14ac:dyDescent="0.25">
      <c r="B13177" t="s">
        <v>14521</v>
      </c>
      <c r="C13177" s="119" t="s">
        <v>60</v>
      </c>
      <c r="D13177" t="s">
        <v>11539</v>
      </c>
      <c r="E13177" t="s">
        <v>11530</v>
      </c>
      <c r="F13177" t="s">
        <v>11540</v>
      </c>
      <c r="G13177" t="s">
        <v>61</v>
      </c>
      <c r="H13177" t="s">
        <v>18</v>
      </c>
      <c r="I13177" t="s">
        <v>11541</v>
      </c>
      <c r="J13177">
        <v>2019</v>
      </c>
      <c r="K13177">
        <v>666.75</v>
      </c>
      <c r="L13177">
        <v>34</v>
      </c>
      <c r="M13177">
        <v>1</v>
      </c>
      <c r="N13177">
        <f t="shared" si="514"/>
        <v>0</v>
      </c>
      <c r="O13177">
        <f t="shared" si="515"/>
        <v>0</v>
      </c>
      <c r="P13177" t="s">
        <v>12694</v>
      </c>
    </row>
    <row r="13178" spans="2:16" x14ac:dyDescent="0.25">
      <c r="B13178" t="s">
        <v>14522</v>
      </c>
      <c r="C13178" s="119" t="s">
        <v>60</v>
      </c>
      <c r="D13178" t="s">
        <v>11539</v>
      </c>
      <c r="E13178" t="s">
        <v>11530</v>
      </c>
      <c r="F13178" t="s">
        <v>11540</v>
      </c>
      <c r="G13178" t="s">
        <v>61</v>
      </c>
      <c r="H13178" t="s">
        <v>18</v>
      </c>
      <c r="I13178" t="s">
        <v>11541</v>
      </c>
      <c r="J13178">
        <v>2019</v>
      </c>
      <c r="K13178">
        <v>666.17</v>
      </c>
      <c r="L13178">
        <v>31</v>
      </c>
      <c r="M13178">
        <v>1</v>
      </c>
      <c r="N13178">
        <f t="shared" si="514"/>
        <v>0</v>
      </c>
      <c r="O13178">
        <f t="shared" si="515"/>
        <v>0</v>
      </c>
      <c r="P13178" t="s">
        <v>12694</v>
      </c>
    </row>
    <row r="13179" spans="2:16" x14ac:dyDescent="0.25">
      <c r="B13179" t="s">
        <v>14523</v>
      </c>
      <c r="C13179" s="119" t="s">
        <v>60</v>
      </c>
      <c r="D13179" t="s">
        <v>11539</v>
      </c>
      <c r="E13179" t="s">
        <v>11530</v>
      </c>
      <c r="F13179" t="s">
        <v>11540</v>
      </c>
      <c r="G13179" t="s">
        <v>61</v>
      </c>
      <c r="H13179" t="s">
        <v>18</v>
      </c>
      <c r="I13179" t="s">
        <v>11541</v>
      </c>
      <c r="J13179">
        <v>2019</v>
      </c>
      <c r="K13179">
        <v>699.51</v>
      </c>
      <c r="L13179">
        <v>32</v>
      </c>
      <c r="M13179">
        <v>1</v>
      </c>
      <c r="N13179">
        <f t="shared" si="514"/>
        <v>0</v>
      </c>
      <c r="O13179">
        <f t="shared" si="515"/>
        <v>0</v>
      </c>
      <c r="P13179" t="s">
        <v>12694</v>
      </c>
    </row>
    <row r="13180" spans="2:16" x14ac:dyDescent="0.25">
      <c r="B13180" t="s">
        <v>14524</v>
      </c>
      <c r="C13180" s="119" t="s">
        <v>60</v>
      </c>
      <c r="D13180" t="s">
        <v>11539</v>
      </c>
      <c r="E13180" t="s">
        <v>11530</v>
      </c>
      <c r="F13180" t="s">
        <v>11540</v>
      </c>
      <c r="G13180" t="s">
        <v>61</v>
      </c>
      <c r="H13180" t="s">
        <v>18</v>
      </c>
      <c r="I13180" t="s">
        <v>11533</v>
      </c>
      <c r="J13180">
        <v>2019</v>
      </c>
      <c r="K13180">
        <v>669.88</v>
      </c>
      <c r="L13180">
        <v>23</v>
      </c>
      <c r="M13180">
        <v>1</v>
      </c>
      <c r="N13180">
        <f t="shared" si="514"/>
        <v>0</v>
      </c>
      <c r="O13180">
        <f t="shared" si="515"/>
        <v>0</v>
      </c>
      <c r="P13180" t="s">
        <v>12694</v>
      </c>
    </row>
    <row r="13181" spans="2:16" x14ac:dyDescent="0.25">
      <c r="B13181" t="s">
        <v>14525</v>
      </c>
      <c r="C13181" s="119" t="s">
        <v>60</v>
      </c>
      <c r="D13181" t="s">
        <v>11550</v>
      </c>
      <c r="E13181" t="s">
        <v>11530</v>
      </c>
      <c r="F13181" t="s">
        <v>11540</v>
      </c>
      <c r="G13181" t="s">
        <v>61</v>
      </c>
      <c r="H13181" t="s">
        <v>18</v>
      </c>
      <c r="I13181" t="s">
        <v>11541</v>
      </c>
      <c r="J13181">
        <v>2019</v>
      </c>
      <c r="K13181">
        <v>1261.6400000000001</v>
      </c>
      <c r="L13181">
        <v>26</v>
      </c>
      <c r="M13181">
        <v>1</v>
      </c>
      <c r="N13181">
        <f t="shared" si="514"/>
        <v>0</v>
      </c>
      <c r="O13181">
        <f t="shared" si="515"/>
        <v>0</v>
      </c>
      <c r="P13181" t="s">
        <v>12694</v>
      </c>
    </row>
    <row r="13182" spans="2:16" x14ac:dyDescent="0.25">
      <c r="B13182" t="s">
        <v>14526</v>
      </c>
      <c r="C13182" s="119" t="s">
        <v>60</v>
      </c>
      <c r="D13182" t="s">
        <v>11550</v>
      </c>
      <c r="E13182" t="s">
        <v>11530</v>
      </c>
      <c r="F13182" t="s">
        <v>11540</v>
      </c>
      <c r="G13182" t="s">
        <v>61</v>
      </c>
      <c r="H13182" t="s">
        <v>18</v>
      </c>
      <c r="I13182" t="s">
        <v>11541</v>
      </c>
      <c r="J13182">
        <v>2019</v>
      </c>
      <c r="K13182">
        <v>665.43</v>
      </c>
      <c r="L13182">
        <v>27</v>
      </c>
      <c r="M13182">
        <v>1</v>
      </c>
      <c r="N13182">
        <f t="shared" si="514"/>
        <v>0</v>
      </c>
      <c r="O13182">
        <f t="shared" si="515"/>
        <v>0</v>
      </c>
      <c r="P13182" t="s">
        <v>12694</v>
      </c>
    </row>
    <row r="13183" spans="2:16" x14ac:dyDescent="0.25">
      <c r="B13183" t="s">
        <v>14527</v>
      </c>
      <c r="C13183" s="119" t="s">
        <v>60</v>
      </c>
      <c r="D13183" t="s">
        <v>11550</v>
      </c>
      <c r="E13183" t="s">
        <v>11530</v>
      </c>
      <c r="F13183" t="s">
        <v>11540</v>
      </c>
      <c r="G13183" t="s">
        <v>61</v>
      </c>
      <c r="H13183" t="s">
        <v>18</v>
      </c>
      <c r="I13183" t="s">
        <v>11541</v>
      </c>
      <c r="J13183">
        <v>2019</v>
      </c>
      <c r="K13183">
        <v>665.61</v>
      </c>
      <c r="L13183">
        <v>28</v>
      </c>
      <c r="M13183">
        <v>1</v>
      </c>
      <c r="N13183">
        <f t="shared" si="514"/>
        <v>0</v>
      </c>
      <c r="O13183">
        <f t="shared" si="515"/>
        <v>0</v>
      </c>
      <c r="P13183" t="s">
        <v>12694</v>
      </c>
    </row>
    <row r="13184" spans="2:16" x14ac:dyDescent="0.25">
      <c r="B13184" t="s">
        <v>14528</v>
      </c>
      <c r="C13184" s="119" t="s">
        <v>60</v>
      </c>
      <c r="D13184" t="s">
        <v>11563</v>
      </c>
      <c r="E13184" t="s">
        <v>11530</v>
      </c>
      <c r="F13184" t="s">
        <v>11540</v>
      </c>
      <c r="G13184" t="s">
        <v>61</v>
      </c>
      <c r="H13184" t="s">
        <v>18</v>
      </c>
      <c r="I13184" t="s">
        <v>11541</v>
      </c>
      <c r="J13184">
        <v>2019</v>
      </c>
      <c r="K13184">
        <v>694.84</v>
      </c>
      <c r="L13184">
        <v>31</v>
      </c>
      <c r="M13184">
        <v>1</v>
      </c>
      <c r="N13184">
        <f t="shared" si="514"/>
        <v>0</v>
      </c>
      <c r="O13184">
        <f t="shared" si="515"/>
        <v>0</v>
      </c>
      <c r="P13184" t="s">
        <v>12694</v>
      </c>
    </row>
    <row r="13185" spans="2:16" x14ac:dyDescent="0.25">
      <c r="B13185" t="s">
        <v>14529</v>
      </c>
      <c r="C13185" s="119" t="s">
        <v>60</v>
      </c>
      <c r="D13185" t="s">
        <v>11563</v>
      </c>
      <c r="E13185" t="s">
        <v>11530</v>
      </c>
      <c r="F13185" t="s">
        <v>11540</v>
      </c>
      <c r="G13185" t="s">
        <v>61</v>
      </c>
      <c r="H13185" t="s">
        <v>18</v>
      </c>
      <c r="I13185" t="s">
        <v>11541</v>
      </c>
      <c r="J13185">
        <v>2019</v>
      </c>
      <c r="K13185">
        <v>661.17</v>
      </c>
      <c r="L13185">
        <v>27</v>
      </c>
      <c r="M13185">
        <v>1</v>
      </c>
      <c r="N13185">
        <f t="shared" si="514"/>
        <v>0</v>
      </c>
      <c r="O13185">
        <f t="shared" si="515"/>
        <v>0</v>
      </c>
      <c r="P13185" t="s">
        <v>12694</v>
      </c>
    </row>
    <row r="13186" spans="2:16" x14ac:dyDescent="0.25">
      <c r="B13186" t="s">
        <v>14530</v>
      </c>
      <c r="C13186" s="119" t="s">
        <v>60</v>
      </c>
      <c r="D13186" t="s">
        <v>11563</v>
      </c>
      <c r="E13186" t="s">
        <v>11530</v>
      </c>
      <c r="F13186" t="s">
        <v>11540</v>
      </c>
      <c r="G13186" t="s">
        <v>61</v>
      </c>
      <c r="H13186" t="s">
        <v>18</v>
      </c>
      <c r="I13186" t="s">
        <v>11541</v>
      </c>
      <c r="J13186">
        <v>2019</v>
      </c>
      <c r="K13186">
        <v>661.17</v>
      </c>
      <c r="L13186">
        <v>27</v>
      </c>
      <c r="M13186">
        <v>1</v>
      </c>
      <c r="N13186">
        <f t="shared" si="514"/>
        <v>0</v>
      </c>
      <c r="O13186">
        <f t="shared" si="515"/>
        <v>0</v>
      </c>
      <c r="P13186" t="s">
        <v>12694</v>
      </c>
    </row>
    <row r="13187" spans="2:16" x14ac:dyDescent="0.25">
      <c r="B13187" t="s">
        <v>14531</v>
      </c>
      <c r="C13187" s="119" t="s">
        <v>60</v>
      </c>
      <c r="D13187" t="s">
        <v>11563</v>
      </c>
      <c r="E13187" t="s">
        <v>11530</v>
      </c>
      <c r="F13187" t="s">
        <v>11540</v>
      </c>
      <c r="G13187" t="s">
        <v>61</v>
      </c>
      <c r="H13187" t="s">
        <v>18</v>
      </c>
      <c r="I13187" t="s">
        <v>11541</v>
      </c>
      <c r="J13187">
        <v>2019</v>
      </c>
      <c r="K13187">
        <v>695.03</v>
      </c>
      <c r="L13187">
        <v>32</v>
      </c>
      <c r="M13187">
        <v>1</v>
      </c>
      <c r="N13187">
        <f t="shared" si="514"/>
        <v>0</v>
      </c>
      <c r="O13187">
        <f t="shared" si="515"/>
        <v>0</v>
      </c>
      <c r="P13187" t="s">
        <v>12694</v>
      </c>
    </row>
    <row r="13188" spans="2:16" x14ac:dyDescent="0.25">
      <c r="B13188" t="s">
        <v>14532</v>
      </c>
      <c r="C13188" s="119" t="s">
        <v>60</v>
      </c>
      <c r="D13188" t="s">
        <v>11563</v>
      </c>
      <c r="E13188" t="s">
        <v>11530</v>
      </c>
      <c r="F13188" t="s">
        <v>11540</v>
      </c>
      <c r="G13188" t="s">
        <v>61</v>
      </c>
      <c r="H13188" t="s">
        <v>18</v>
      </c>
      <c r="I13188" t="s">
        <v>11541</v>
      </c>
      <c r="J13188">
        <v>2019</v>
      </c>
      <c r="K13188">
        <v>661.17</v>
      </c>
      <c r="L13188">
        <v>27</v>
      </c>
      <c r="M13188">
        <v>1</v>
      </c>
      <c r="N13188">
        <f t="shared" si="514"/>
        <v>0</v>
      </c>
      <c r="O13188">
        <f t="shared" si="515"/>
        <v>0</v>
      </c>
      <c r="P13188" t="s">
        <v>12694</v>
      </c>
    </row>
    <row r="13189" spans="2:16" x14ac:dyDescent="0.25">
      <c r="B13189" t="s">
        <v>14533</v>
      </c>
      <c r="C13189" s="119" t="s">
        <v>60</v>
      </c>
      <c r="D13189" t="s">
        <v>11563</v>
      </c>
      <c r="E13189" t="s">
        <v>11530</v>
      </c>
      <c r="F13189" t="s">
        <v>11540</v>
      </c>
      <c r="G13189" t="s">
        <v>61</v>
      </c>
      <c r="H13189" t="s">
        <v>18</v>
      </c>
      <c r="I13189" t="s">
        <v>11541</v>
      </c>
      <c r="J13189">
        <v>2019</v>
      </c>
      <c r="K13189">
        <v>660.98</v>
      </c>
      <c r="L13189">
        <v>26</v>
      </c>
      <c r="M13189">
        <v>1</v>
      </c>
      <c r="N13189">
        <f t="shared" si="514"/>
        <v>0</v>
      </c>
      <c r="O13189">
        <f t="shared" si="515"/>
        <v>0</v>
      </c>
      <c r="P13189" t="s">
        <v>12694</v>
      </c>
    </row>
    <row r="13190" spans="2:16" x14ac:dyDescent="0.25">
      <c r="B13190" t="s">
        <v>14534</v>
      </c>
      <c r="C13190" s="119" t="s">
        <v>60</v>
      </c>
      <c r="D13190" t="s">
        <v>11542</v>
      </c>
      <c r="E13190" t="s">
        <v>11530</v>
      </c>
      <c r="F13190" t="s">
        <v>11540</v>
      </c>
      <c r="G13190" t="s">
        <v>61</v>
      </c>
      <c r="H13190" t="s">
        <v>18</v>
      </c>
      <c r="I13190" t="s">
        <v>11541</v>
      </c>
      <c r="J13190">
        <v>2019</v>
      </c>
      <c r="K13190">
        <v>665.61</v>
      </c>
      <c r="L13190">
        <v>28</v>
      </c>
      <c r="M13190">
        <v>1</v>
      </c>
      <c r="N13190">
        <f t="shared" si="514"/>
        <v>0</v>
      </c>
      <c r="O13190">
        <f t="shared" si="515"/>
        <v>0</v>
      </c>
      <c r="P13190" t="s">
        <v>12694</v>
      </c>
    </row>
    <row r="13191" spans="2:16" x14ac:dyDescent="0.25">
      <c r="B13191" t="s">
        <v>14535</v>
      </c>
      <c r="C13191" s="119" t="s">
        <v>60</v>
      </c>
      <c r="D13191" t="s">
        <v>11542</v>
      </c>
      <c r="E13191" t="s">
        <v>11530</v>
      </c>
      <c r="F13191" t="s">
        <v>11540</v>
      </c>
      <c r="G13191" t="s">
        <v>61</v>
      </c>
      <c r="H13191" t="s">
        <v>18</v>
      </c>
      <c r="I13191" t="s">
        <v>11541</v>
      </c>
      <c r="J13191">
        <v>2019</v>
      </c>
      <c r="K13191">
        <v>664.85</v>
      </c>
      <c r="L13191">
        <v>24</v>
      </c>
      <c r="M13191">
        <v>1</v>
      </c>
      <c r="N13191">
        <f t="shared" si="514"/>
        <v>0</v>
      </c>
      <c r="O13191">
        <f t="shared" si="515"/>
        <v>0</v>
      </c>
      <c r="P13191" t="s">
        <v>12694</v>
      </c>
    </row>
    <row r="13192" spans="2:16" x14ac:dyDescent="0.25">
      <c r="B13192" t="s">
        <v>14536</v>
      </c>
      <c r="C13192" s="119" t="s">
        <v>60</v>
      </c>
      <c r="D13192" t="s">
        <v>11542</v>
      </c>
      <c r="E13192" t="s">
        <v>11530</v>
      </c>
      <c r="F13192" t="s">
        <v>11540</v>
      </c>
      <c r="G13192" t="s">
        <v>61</v>
      </c>
      <c r="H13192" t="s">
        <v>18</v>
      </c>
      <c r="I13192" t="s">
        <v>11541</v>
      </c>
      <c r="J13192">
        <v>2019</v>
      </c>
      <c r="K13192">
        <v>664.47</v>
      </c>
      <c r="L13192">
        <v>22</v>
      </c>
      <c r="M13192">
        <v>1</v>
      </c>
      <c r="N13192">
        <f t="shared" si="514"/>
        <v>0</v>
      </c>
      <c r="O13192">
        <f t="shared" si="515"/>
        <v>0</v>
      </c>
      <c r="P13192" t="s">
        <v>12694</v>
      </c>
    </row>
    <row r="13193" spans="2:16" x14ac:dyDescent="0.25">
      <c r="B13193" t="s">
        <v>14537</v>
      </c>
      <c r="C13193" s="119" t="s">
        <v>60</v>
      </c>
      <c r="D13193" t="s">
        <v>11537</v>
      </c>
      <c r="E13193" t="s">
        <v>11530</v>
      </c>
      <c r="F13193" t="s">
        <v>11540</v>
      </c>
      <c r="G13193" t="s">
        <v>61</v>
      </c>
      <c r="H13193" t="s">
        <v>18</v>
      </c>
      <c r="I13193" t="s">
        <v>11541</v>
      </c>
      <c r="J13193">
        <v>2019</v>
      </c>
      <c r="K13193">
        <v>666.77</v>
      </c>
      <c r="L13193">
        <v>34</v>
      </c>
      <c r="M13193">
        <v>1</v>
      </c>
      <c r="N13193">
        <f t="shared" si="514"/>
        <v>0</v>
      </c>
      <c r="O13193">
        <f t="shared" si="515"/>
        <v>0</v>
      </c>
      <c r="P13193" t="s">
        <v>12694</v>
      </c>
    </row>
    <row r="13194" spans="2:16" x14ac:dyDescent="0.25">
      <c r="B13194" t="s">
        <v>14538</v>
      </c>
      <c r="C13194" s="119" t="s">
        <v>60</v>
      </c>
      <c r="D13194" t="s">
        <v>11537</v>
      </c>
      <c r="E13194" t="s">
        <v>11530</v>
      </c>
      <c r="F13194" t="s">
        <v>11540</v>
      </c>
      <c r="G13194" t="s">
        <v>61</v>
      </c>
      <c r="H13194" t="s">
        <v>18</v>
      </c>
      <c r="I13194" t="s">
        <v>11541</v>
      </c>
      <c r="J13194">
        <v>2019</v>
      </c>
      <c r="K13194">
        <v>913.24</v>
      </c>
      <c r="L13194">
        <v>32</v>
      </c>
      <c r="M13194">
        <v>1</v>
      </c>
      <c r="N13194">
        <f t="shared" si="514"/>
        <v>0</v>
      </c>
      <c r="O13194">
        <f t="shared" si="515"/>
        <v>0</v>
      </c>
      <c r="P13194" t="s">
        <v>12694</v>
      </c>
    </row>
    <row r="13195" spans="2:16" x14ac:dyDescent="0.25">
      <c r="B13195" t="s">
        <v>14539</v>
      </c>
      <c r="C13195" s="119" t="s">
        <v>60</v>
      </c>
      <c r="D13195" t="s">
        <v>11550</v>
      </c>
      <c r="E13195" t="s">
        <v>11530</v>
      </c>
      <c r="F13195" t="s">
        <v>11540</v>
      </c>
      <c r="G13195" t="s">
        <v>61</v>
      </c>
      <c r="H13195" t="s">
        <v>18</v>
      </c>
      <c r="I13195" t="s">
        <v>11541</v>
      </c>
      <c r="J13195">
        <v>2019</v>
      </c>
      <c r="K13195">
        <v>662.17</v>
      </c>
      <c r="L13195">
        <v>10</v>
      </c>
      <c r="M13195">
        <v>1</v>
      </c>
      <c r="N13195">
        <f t="shared" si="514"/>
        <v>0</v>
      </c>
      <c r="O13195">
        <f t="shared" si="515"/>
        <v>0</v>
      </c>
      <c r="P13195" t="s">
        <v>12694</v>
      </c>
    </row>
    <row r="13196" spans="2:16" x14ac:dyDescent="0.25">
      <c r="B13196" t="s">
        <v>14540</v>
      </c>
      <c r="C13196" s="119" t="s">
        <v>60</v>
      </c>
      <c r="D13196" t="s">
        <v>11550</v>
      </c>
      <c r="E13196" t="s">
        <v>11530</v>
      </c>
      <c r="F13196" t="s">
        <v>11540</v>
      </c>
      <c r="G13196" t="s">
        <v>61</v>
      </c>
      <c r="H13196" t="s">
        <v>18</v>
      </c>
      <c r="I13196" t="s">
        <v>11541</v>
      </c>
      <c r="J13196">
        <v>2019</v>
      </c>
      <c r="K13196">
        <v>666.96</v>
      </c>
      <c r="L13196">
        <v>35</v>
      </c>
      <c r="M13196">
        <v>1</v>
      </c>
      <c r="N13196">
        <f t="shared" si="514"/>
        <v>0</v>
      </c>
      <c r="O13196">
        <f t="shared" si="515"/>
        <v>0</v>
      </c>
      <c r="P13196" t="s">
        <v>12694</v>
      </c>
    </row>
    <row r="13197" spans="2:16" x14ac:dyDescent="0.25">
      <c r="B13197" t="s">
        <v>14541</v>
      </c>
      <c r="C13197" s="119" t="s">
        <v>60</v>
      </c>
      <c r="D13197" t="s">
        <v>11537</v>
      </c>
      <c r="E13197" t="s">
        <v>11530</v>
      </c>
      <c r="F13197" t="s">
        <v>11540</v>
      </c>
      <c r="G13197" t="s">
        <v>61</v>
      </c>
      <c r="H13197" t="s">
        <v>18</v>
      </c>
      <c r="I13197" t="s">
        <v>11541</v>
      </c>
      <c r="J13197">
        <v>2019</v>
      </c>
      <c r="K13197">
        <v>668.31</v>
      </c>
      <c r="L13197">
        <v>42</v>
      </c>
      <c r="M13197">
        <v>1</v>
      </c>
      <c r="N13197">
        <f t="shared" si="514"/>
        <v>0</v>
      </c>
      <c r="O13197">
        <f t="shared" si="515"/>
        <v>0</v>
      </c>
      <c r="P13197" t="s">
        <v>12694</v>
      </c>
    </row>
    <row r="13198" spans="2:16" x14ac:dyDescent="0.25">
      <c r="B13198" t="s">
        <v>14542</v>
      </c>
      <c r="C13198" s="119" t="s">
        <v>60</v>
      </c>
      <c r="D13198" t="s">
        <v>11537</v>
      </c>
      <c r="E13198" t="s">
        <v>11530</v>
      </c>
      <c r="F13198" t="s">
        <v>11540</v>
      </c>
      <c r="G13198" t="s">
        <v>61</v>
      </c>
      <c r="H13198" t="s">
        <v>18</v>
      </c>
      <c r="I13198" t="s">
        <v>11541</v>
      </c>
      <c r="J13198">
        <v>2019</v>
      </c>
      <c r="K13198">
        <v>664.85</v>
      </c>
      <c r="L13198">
        <v>24</v>
      </c>
      <c r="M13198">
        <v>1</v>
      </c>
      <c r="N13198">
        <f t="shared" si="514"/>
        <v>0</v>
      </c>
      <c r="O13198">
        <f t="shared" si="515"/>
        <v>0</v>
      </c>
      <c r="P13198" t="s">
        <v>12694</v>
      </c>
    </row>
    <row r="13199" spans="2:16" x14ac:dyDescent="0.25">
      <c r="B13199" t="s">
        <v>14543</v>
      </c>
      <c r="C13199" s="119" t="s">
        <v>60</v>
      </c>
      <c r="D13199" t="s">
        <v>11537</v>
      </c>
      <c r="E13199" t="s">
        <v>11530</v>
      </c>
      <c r="F13199" t="s">
        <v>11540</v>
      </c>
      <c r="G13199" t="s">
        <v>61</v>
      </c>
      <c r="H13199" t="s">
        <v>18</v>
      </c>
      <c r="I13199" t="s">
        <v>11541</v>
      </c>
      <c r="J13199">
        <v>2019</v>
      </c>
      <c r="K13199">
        <v>669.07</v>
      </c>
      <c r="L13199">
        <v>46</v>
      </c>
      <c r="M13199">
        <v>1</v>
      </c>
      <c r="N13199">
        <f t="shared" si="514"/>
        <v>0</v>
      </c>
      <c r="O13199">
        <f t="shared" si="515"/>
        <v>0</v>
      </c>
      <c r="P13199" t="s">
        <v>12694</v>
      </c>
    </row>
    <row r="13200" spans="2:16" x14ac:dyDescent="0.25">
      <c r="B13200" t="s">
        <v>14544</v>
      </c>
      <c r="C13200" s="119" t="s">
        <v>60</v>
      </c>
      <c r="D13200" t="s">
        <v>11537</v>
      </c>
      <c r="E13200" t="s">
        <v>11530</v>
      </c>
      <c r="F13200" t="s">
        <v>11540</v>
      </c>
      <c r="G13200" t="s">
        <v>61</v>
      </c>
      <c r="H13200" t="s">
        <v>18</v>
      </c>
      <c r="I13200" t="s">
        <v>11541</v>
      </c>
      <c r="J13200">
        <v>2019</v>
      </c>
      <c r="K13200">
        <v>669.85</v>
      </c>
      <c r="L13200">
        <v>50</v>
      </c>
      <c r="M13200">
        <v>1</v>
      </c>
      <c r="N13200">
        <f t="shared" si="514"/>
        <v>0</v>
      </c>
      <c r="O13200">
        <f t="shared" si="515"/>
        <v>0</v>
      </c>
      <c r="P13200" t="s">
        <v>12694</v>
      </c>
    </row>
    <row r="13201" spans="2:16" x14ac:dyDescent="0.25">
      <c r="B13201" t="s">
        <v>14545</v>
      </c>
      <c r="C13201" s="119" t="s">
        <v>60</v>
      </c>
      <c r="D13201" t="s">
        <v>11550</v>
      </c>
      <c r="E13201" t="s">
        <v>11530</v>
      </c>
      <c r="F13201" t="s">
        <v>11540</v>
      </c>
      <c r="G13201" t="s">
        <v>61</v>
      </c>
      <c r="H13201" t="s">
        <v>18</v>
      </c>
      <c r="I13201" t="s">
        <v>11541</v>
      </c>
      <c r="J13201">
        <v>2019</v>
      </c>
      <c r="K13201">
        <v>666.39</v>
      </c>
      <c r="L13201">
        <v>32</v>
      </c>
      <c r="M13201">
        <v>1</v>
      </c>
      <c r="N13201">
        <f t="shared" si="514"/>
        <v>0</v>
      </c>
      <c r="O13201">
        <f t="shared" si="515"/>
        <v>0</v>
      </c>
      <c r="P13201" t="s">
        <v>12694</v>
      </c>
    </row>
    <row r="13202" spans="2:16" x14ac:dyDescent="0.25">
      <c r="B13202" t="s">
        <v>14546</v>
      </c>
      <c r="C13202" s="119" t="s">
        <v>60</v>
      </c>
      <c r="D13202" t="s">
        <v>11539</v>
      </c>
      <c r="E13202" t="s">
        <v>11530</v>
      </c>
      <c r="F13202" t="s">
        <v>11540</v>
      </c>
      <c r="G13202" t="s">
        <v>61</v>
      </c>
      <c r="H13202" t="s">
        <v>18</v>
      </c>
      <c r="I13202" t="s">
        <v>11541</v>
      </c>
      <c r="J13202">
        <v>2019</v>
      </c>
      <c r="K13202">
        <v>700.08</v>
      </c>
      <c r="L13202">
        <v>35</v>
      </c>
      <c r="M13202">
        <v>1</v>
      </c>
      <c r="N13202">
        <f t="shared" ref="N13202:N13265" si="516">IF(K13202&lt;100,1,0)</f>
        <v>0</v>
      </c>
      <c r="O13202">
        <f t="shared" ref="O13202:O13265" si="517">IF(OR(L13202="",L13202&lt;=0),1,0)</f>
        <v>0</v>
      </c>
      <c r="P13202" t="s">
        <v>12694</v>
      </c>
    </row>
    <row r="13203" spans="2:16" x14ac:dyDescent="0.25">
      <c r="B13203" t="s">
        <v>14547</v>
      </c>
      <c r="C13203" s="119" t="s">
        <v>60</v>
      </c>
      <c r="D13203" t="s">
        <v>11537</v>
      </c>
      <c r="E13203" t="s">
        <v>11530</v>
      </c>
      <c r="F13203" t="s">
        <v>11540</v>
      </c>
      <c r="G13203" t="s">
        <v>61</v>
      </c>
      <c r="H13203" t="s">
        <v>18</v>
      </c>
      <c r="I13203" t="s">
        <v>11541</v>
      </c>
      <c r="J13203">
        <v>2019</v>
      </c>
      <c r="K13203">
        <v>666.39</v>
      </c>
      <c r="L13203">
        <v>32</v>
      </c>
      <c r="M13203">
        <v>1</v>
      </c>
      <c r="N13203">
        <f t="shared" si="516"/>
        <v>0</v>
      </c>
      <c r="O13203">
        <f t="shared" si="517"/>
        <v>0</v>
      </c>
      <c r="P13203" t="s">
        <v>12694</v>
      </c>
    </row>
    <row r="13204" spans="2:16" x14ac:dyDescent="0.25">
      <c r="B13204" t="s">
        <v>14548</v>
      </c>
      <c r="C13204" s="119" t="s">
        <v>60</v>
      </c>
      <c r="D13204" t="s">
        <v>11539</v>
      </c>
      <c r="E13204" t="s">
        <v>11530</v>
      </c>
      <c r="F13204" t="s">
        <v>11540</v>
      </c>
      <c r="G13204" t="s">
        <v>61</v>
      </c>
      <c r="H13204" t="s">
        <v>18</v>
      </c>
      <c r="I13204" t="s">
        <v>11541</v>
      </c>
      <c r="J13204">
        <v>2019</v>
      </c>
      <c r="K13204">
        <v>702.19</v>
      </c>
      <c r="L13204">
        <v>46</v>
      </c>
      <c r="M13204">
        <v>1</v>
      </c>
      <c r="N13204">
        <f t="shared" si="516"/>
        <v>0</v>
      </c>
      <c r="O13204">
        <f t="shared" si="517"/>
        <v>0</v>
      </c>
      <c r="P13204" t="s">
        <v>12694</v>
      </c>
    </row>
    <row r="13205" spans="2:16" x14ac:dyDescent="0.25">
      <c r="B13205" t="s">
        <v>14549</v>
      </c>
      <c r="C13205" s="119" t="s">
        <v>60</v>
      </c>
      <c r="D13205" t="s">
        <v>11539</v>
      </c>
      <c r="E13205" t="s">
        <v>11530</v>
      </c>
      <c r="F13205" t="s">
        <v>11540</v>
      </c>
      <c r="G13205" t="s">
        <v>61</v>
      </c>
      <c r="H13205" t="s">
        <v>18</v>
      </c>
      <c r="I13205" t="s">
        <v>11541</v>
      </c>
      <c r="J13205">
        <v>2019</v>
      </c>
      <c r="K13205">
        <v>697.78</v>
      </c>
      <c r="L13205">
        <v>23</v>
      </c>
      <c r="M13205">
        <v>1</v>
      </c>
      <c r="N13205">
        <f t="shared" si="516"/>
        <v>0</v>
      </c>
      <c r="O13205">
        <f t="shared" si="517"/>
        <v>0</v>
      </c>
      <c r="P13205" t="s">
        <v>12694</v>
      </c>
    </row>
    <row r="13206" spans="2:16" x14ac:dyDescent="0.25">
      <c r="B13206" t="s">
        <v>14550</v>
      </c>
      <c r="C13206" s="119" t="s">
        <v>60</v>
      </c>
      <c r="D13206" t="s">
        <v>11537</v>
      </c>
      <c r="E13206" t="s">
        <v>11530</v>
      </c>
      <c r="F13206" t="s">
        <v>11540</v>
      </c>
      <c r="G13206" t="s">
        <v>61</v>
      </c>
      <c r="H13206" t="s">
        <v>18</v>
      </c>
      <c r="I13206" t="s">
        <v>11541</v>
      </c>
      <c r="J13206">
        <v>2019</v>
      </c>
      <c r="K13206">
        <v>659.83</v>
      </c>
      <c r="L13206">
        <v>20</v>
      </c>
      <c r="M13206">
        <v>1</v>
      </c>
      <c r="N13206">
        <f t="shared" si="516"/>
        <v>0</v>
      </c>
      <c r="O13206">
        <f t="shared" si="517"/>
        <v>0</v>
      </c>
      <c r="P13206" t="s">
        <v>12694</v>
      </c>
    </row>
    <row r="13207" spans="2:16" x14ac:dyDescent="0.25">
      <c r="B13207" t="s">
        <v>14551</v>
      </c>
      <c r="C13207" s="119" t="s">
        <v>60</v>
      </c>
      <c r="D13207" t="s">
        <v>11542</v>
      </c>
      <c r="E13207" t="s">
        <v>11530</v>
      </c>
      <c r="F13207" t="s">
        <v>11540</v>
      </c>
      <c r="G13207" t="s">
        <v>61</v>
      </c>
      <c r="H13207" t="s">
        <v>18</v>
      </c>
      <c r="I13207" t="s">
        <v>11541</v>
      </c>
      <c r="J13207">
        <v>2019</v>
      </c>
      <c r="K13207">
        <v>660.79</v>
      </c>
      <c r="L13207">
        <v>25</v>
      </c>
      <c r="M13207">
        <v>1</v>
      </c>
      <c r="N13207">
        <f t="shared" si="516"/>
        <v>0</v>
      </c>
      <c r="O13207">
        <f t="shared" si="517"/>
        <v>0</v>
      </c>
      <c r="P13207" t="s">
        <v>12694</v>
      </c>
    </row>
    <row r="13208" spans="2:16" x14ac:dyDescent="0.25">
      <c r="B13208" t="s">
        <v>14552</v>
      </c>
      <c r="C13208" s="119" t="s">
        <v>60</v>
      </c>
      <c r="D13208" t="s">
        <v>11537</v>
      </c>
      <c r="E13208" t="s">
        <v>11530</v>
      </c>
      <c r="F13208" t="s">
        <v>11540</v>
      </c>
      <c r="G13208" t="s">
        <v>61</v>
      </c>
      <c r="H13208" t="s">
        <v>18</v>
      </c>
      <c r="I13208" t="s">
        <v>11541</v>
      </c>
      <c r="J13208">
        <v>2019</v>
      </c>
      <c r="K13208">
        <v>698.36</v>
      </c>
      <c r="L13208">
        <v>26</v>
      </c>
      <c r="M13208">
        <v>1</v>
      </c>
      <c r="N13208">
        <f t="shared" si="516"/>
        <v>0</v>
      </c>
      <c r="O13208">
        <f t="shared" si="517"/>
        <v>0</v>
      </c>
      <c r="P13208" t="s">
        <v>12694</v>
      </c>
    </row>
    <row r="13209" spans="2:16" x14ac:dyDescent="0.25">
      <c r="B13209" t="s">
        <v>14553</v>
      </c>
      <c r="C13209" s="119" t="s">
        <v>60</v>
      </c>
      <c r="D13209" t="s">
        <v>11537</v>
      </c>
      <c r="E13209" t="s">
        <v>11530</v>
      </c>
      <c r="F13209" t="s">
        <v>11540</v>
      </c>
      <c r="G13209" t="s">
        <v>61</v>
      </c>
      <c r="H13209" t="s">
        <v>18</v>
      </c>
      <c r="I13209" t="s">
        <v>11541</v>
      </c>
      <c r="J13209">
        <v>2019</v>
      </c>
      <c r="K13209">
        <v>673.29</v>
      </c>
      <c r="L13209">
        <v>68</v>
      </c>
      <c r="M13209">
        <v>1</v>
      </c>
      <c r="N13209">
        <f t="shared" si="516"/>
        <v>0</v>
      </c>
      <c r="O13209">
        <f t="shared" si="517"/>
        <v>0</v>
      </c>
      <c r="P13209" t="s">
        <v>12694</v>
      </c>
    </row>
    <row r="13210" spans="2:16" x14ac:dyDescent="0.25">
      <c r="B13210" t="s">
        <v>14554</v>
      </c>
      <c r="C13210" s="119" t="s">
        <v>60</v>
      </c>
      <c r="D13210" t="s">
        <v>11537</v>
      </c>
      <c r="E13210" t="s">
        <v>11530</v>
      </c>
      <c r="F13210" t="s">
        <v>11540</v>
      </c>
      <c r="G13210" t="s">
        <v>61</v>
      </c>
      <c r="H13210" t="s">
        <v>18</v>
      </c>
      <c r="I13210" t="s">
        <v>11541</v>
      </c>
      <c r="J13210">
        <v>2019</v>
      </c>
      <c r="K13210">
        <v>664.66</v>
      </c>
      <c r="L13210">
        <v>23</v>
      </c>
      <c r="M13210">
        <v>1</v>
      </c>
      <c r="N13210">
        <f t="shared" si="516"/>
        <v>0</v>
      </c>
      <c r="O13210">
        <f t="shared" si="517"/>
        <v>0</v>
      </c>
      <c r="P13210" t="s">
        <v>12694</v>
      </c>
    </row>
    <row r="13211" spans="2:16" x14ac:dyDescent="0.25">
      <c r="B13211" t="s">
        <v>14555</v>
      </c>
      <c r="C13211" s="119" t="s">
        <v>60</v>
      </c>
      <c r="D13211" t="s">
        <v>11542</v>
      </c>
      <c r="E13211" t="s">
        <v>11530</v>
      </c>
      <c r="F13211" t="s">
        <v>11540</v>
      </c>
      <c r="G13211" t="s">
        <v>61</v>
      </c>
      <c r="H13211" t="s">
        <v>18</v>
      </c>
      <c r="I13211" t="s">
        <v>11541</v>
      </c>
      <c r="J13211">
        <v>2019</v>
      </c>
      <c r="K13211">
        <v>698.17</v>
      </c>
      <c r="L13211">
        <v>25</v>
      </c>
      <c r="M13211">
        <v>1</v>
      </c>
      <c r="N13211">
        <f t="shared" si="516"/>
        <v>0</v>
      </c>
      <c r="O13211">
        <f t="shared" si="517"/>
        <v>0</v>
      </c>
      <c r="P13211" t="s">
        <v>12694</v>
      </c>
    </row>
    <row r="13212" spans="2:16" x14ac:dyDescent="0.25">
      <c r="B13212" t="s">
        <v>14556</v>
      </c>
      <c r="C13212" s="119" t="s">
        <v>60</v>
      </c>
      <c r="D13212" t="s">
        <v>11537</v>
      </c>
      <c r="E13212" t="s">
        <v>11530</v>
      </c>
      <c r="F13212" t="s">
        <v>11540</v>
      </c>
      <c r="G13212" t="s">
        <v>61</v>
      </c>
      <c r="H13212" t="s">
        <v>18</v>
      </c>
      <c r="I13212" t="s">
        <v>11541</v>
      </c>
      <c r="J13212">
        <v>2019</v>
      </c>
      <c r="K13212">
        <v>663.89</v>
      </c>
      <c r="L13212">
        <v>19</v>
      </c>
      <c r="M13212">
        <v>1</v>
      </c>
      <c r="N13212">
        <f t="shared" si="516"/>
        <v>0</v>
      </c>
      <c r="O13212">
        <f t="shared" si="517"/>
        <v>0</v>
      </c>
      <c r="P13212" t="s">
        <v>12693</v>
      </c>
    </row>
    <row r="13213" spans="2:16" x14ac:dyDescent="0.25">
      <c r="B13213" t="s">
        <v>14557</v>
      </c>
      <c r="C13213" s="119" t="s">
        <v>60</v>
      </c>
      <c r="D13213" t="s">
        <v>11550</v>
      </c>
      <c r="E13213" t="s">
        <v>11530</v>
      </c>
      <c r="F13213" t="s">
        <v>11540</v>
      </c>
      <c r="G13213" t="s">
        <v>61</v>
      </c>
      <c r="H13213" t="s">
        <v>18</v>
      </c>
      <c r="I13213" t="s">
        <v>11541</v>
      </c>
      <c r="J13213">
        <v>2019</v>
      </c>
      <c r="K13213">
        <v>666.77</v>
      </c>
      <c r="L13213">
        <v>34</v>
      </c>
      <c r="M13213">
        <v>1</v>
      </c>
      <c r="N13213">
        <f t="shared" si="516"/>
        <v>0</v>
      </c>
      <c r="O13213">
        <f t="shared" si="517"/>
        <v>0</v>
      </c>
      <c r="P13213" t="s">
        <v>12694</v>
      </c>
    </row>
    <row r="13214" spans="2:16" x14ac:dyDescent="0.25">
      <c r="B13214" t="s">
        <v>14558</v>
      </c>
      <c r="C13214" s="119" t="s">
        <v>60</v>
      </c>
      <c r="D13214" t="s">
        <v>11539</v>
      </c>
      <c r="E13214" t="s">
        <v>11530</v>
      </c>
      <c r="F13214" t="s">
        <v>11540</v>
      </c>
      <c r="G13214" t="s">
        <v>61</v>
      </c>
      <c r="H13214" t="s">
        <v>18</v>
      </c>
      <c r="I13214" t="s">
        <v>11541</v>
      </c>
      <c r="J13214">
        <v>2019</v>
      </c>
      <c r="K13214">
        <v>665.05</v>
      </c>
      <c r="L13214">
        <v>25</v>
      </c>
      <c r="M13214">
        <v>1</v>
      </c>
      <c r="N13214">
        <f t="shared" si="516"/>
        <v>0</v>
      </c>
      <c r="O13214">
        <f t="shared" si="517"/>
        <v>0</v>
      </c>
      <c r="P13214" t="s">
        <v>12694</v>
      </c>
    </row>
    <row r="13215" spans="2:16" x14ac:dyDescent="0.25">
      <c r="B13215" t="s">
        <v>14559</v>
      </c>
      <c r="C13215" s="119" t="s">
        <v>60</v>
      </c>
      <c r="D13215" t="s">
        <v>11539</v>
      </c>
      <c r="E13215" t="s">
        <v>11530</v>
      </c>
      <c r="F13215" t="s">
        <v>11540</v>
      </c>
      <c r="G13215" t="s">
        <v>61</v>
      </c>
      <c r="H13215" t="s">
        <v>18</v>
      </c>
      <c r="I13215" t="s">
        <v>11541</v>
      </c>
      <c r="J13215">
        <v>2019</v>
      </c>
      <c r="K13215">
        <v>665.24</v>
      </c>
      <c r="L13215">
        <v>26</v>
      </c>
      <c r="M13215">
        <v>1</v>
      </c>
      <c r="N13215">
        <f t="shared" si="516"/>
        <v>0</v>
      </c>
      <c r="O13215">
        <f t="shared" si="517"/>
        <v>0</v>
      </c>
      <c r="P13215" t="s">
        <v>12694</v>
      </c>
    </row>
    <row r="13216" spans="2:16" x14ac:dyDescent="0.25">
      <c r="B13216" t="s">
        <v>14560</v>
      </c>
      <c r="C13216" s="119" t="s">
        <v>60</v>
      </c>
      <c r="D13216" t="s">
        <v>11542</v>
      </c>
      <c r="E13216" t="s">
        <v>11530</v>
      </c>
      <c r="F13216" t="s">
        <v>11540</v>
      </c>
      <c r="G13216" t="s">
        <v>61</v>
      </c>
      <c r="H13216" t="s">
        <v>18</v>
      </c>
      <c r="I13216" t="s">
        <v>11541</v>
      </c>
      <c r="J13216">
        <v>2019</v>
      </c>
      <c r="K13216">
        <v>665.43</v>
      </c>
      <c r="L13216">
        <v>27</v>
      </c>
      <c r="M13216">
        <v>1</v>
      </c>
      <c r="N13216">
        <f t="shared" si="516"/>
        <v>0</v>
      </c>
      <c r="O13216">
        <f t="shared" si="517"/>
        <v>0</v>
      </c>
      <c r="P13216" t="s">
        <v>12694</v>
      </c>
    </row>
    <row r="13217" spans="2:16" x14ac:dyDescent="0.25">
      <c r="B13217" t="s">
        <v>14561</v>
      </c>
      <c r="C13217" s="119" t="s">
        <v>60</v>
      </c>
      <c r="D13217" t="s">
        <v>11537</v>
      </c>
      <c r="E13217" t="s">
        <v>11530</v>
      </c>
      <c r="F13217" t="s">
        <v>11540</v>
      </c>
      <c r="G13217" t="s">
        <v>61</v>
      </c>
      <c r="H13217" t="s">
        <v>18</v>
      </c>
      <c r="I13217" t="s">
        <v>11541</v>
      </c>
      <c r="J13217">
        <v>2019</v>
      </c>
      <c r="K13217">
        <v>699.89</v>
      </c>
      <c r="L13217">
        <v>34</v>
      </c>
      <c r="M13217">
        <v>1</v>
      </c>
      <c r="N13217">
        <f t="shared" si="516"/>
        <v>0</v>
      </c>
      <c r="O13217">
        <f t="shared" si="517"/>
        <v>0</v>
      </c>
      <c r="P13217" t="s">
        <v>12694</v>
      </c>
    </row>
    <row r="13218" spans="2:16" x14ac:dyDescent="0.25">
      <c r="B13218" t="s">
        <v>14562</v>
      </c>
      <c r="C13218" s="119" t="s">
        <v>60</v>
      </c>
      <c r="D13218" t="s">
        <v>11537</v>
      </c>
      <c r="E13218" t="s">
        <v>11530</v>
      </c>
      <c r="F13218" t="s">
        <v>11540</v>
      </c>
      <c r="G13218" t="s">
        <v>61</v>
      </c>
      <c r="H13218" t="s">
        <v>18</v>
      </c>
      <c r="I13218" t="s">
        <v>11541</v>
      </c>
      <c r="J13218">
        <v>2019</v>
      </c>
      <c r="K13218">
        <v>699.32</v>
      </c>
      <c r="L13218">
        <v>31</v>
      </c>
      <c r="M13218">
        <v>1</v>
      </c>
      <c r="N13218">
        <f t="shared" si="516"/>
        <v>0</v>
      </c>
      <c r="O13218">
        <f t="shared" si="517"/>
        <v>0</v>
      </c>
      <c r="P13218" t="s">
        <v>12694</v>
      </c>
    </row>
    <row r="13219" spans="2:16" x14ac:dyDescent="0.25">
      <c r="B13219" t="s">
        <v>14563</v>
      </c>
      <c r="C13219" s="119" t="s">
        <v>60</v>
      </c>
      <c r="D13219" t="s">
        <v>11537</v>
      </c>
      <c r="E13219" t="s">
        <v>11530</v>
      </c>
      <c r="F13219" t="s">
        <v>11540</v>
      </c>
      <c r="G13219" t="s">
        <v>61</v>
      </c>
      <c r="H13219" t="s">
        <v>18</v>
      </c>
      <c r="I13219" t="s">
        <v>11541</v>
      </c>
      <c r="J13219">
        <v>2019</v>
      </c>
      <c r="K13219">
        <v>702</v>
      </c>
      <c r="L13219">
        <v>45</v>
      </c>
      <c r="M13219">
        <v>1</v>
      </c>
      <c r="N13219">
        <f t="shared" si="516"/>
        <v>0</v>
      </c>
      <c r="O13219">
        <f t="shared" si="517"/>
        <v>0</v>
      </c>
      <c r="P13219" t="s">
        <v>12694</v>
      </c>
    </row>
    <row r="13220" spans="2:16" x14ac:dyDescent="0.25">
      <c r="B13220" t="s">
        <v>14564</v>
      </c>
      <c r="C13220" s="119" t="s">
        <v>60</v>
      </c>
      <c r="D13220" t="s">
        <v>11537</v>
      </c>
      <c r="E13220" t="s">
        <v>11530</v>
      </c>
      <c r="F13220" t="s">
        <v>11540</v>
      </c>
      <c r="G13220" t="s">
        <v>61</v>
      </c>
      <c r="H13220" t="s">
        <v>18</v>
      </c>
      <c r="I13220" t="s">
        <v>11541</v>
      </c>
      <c r="J13220">
        <v>2019</v>
      </c>
      <c r="K13220">
        <v>701.81</v>
      </c>
      <c r="L13220">
        <v>44</v>
      </c>
      <c r="M13220">
        <v>1</v>
      </c>
      <c r="N13220">
        <f t="shared" si="516"/>
        <v>0</v>
      </c>
      <c r="O13220">
        <f t="shared" si="517"/>
        <v>0</v>
      </c>
      <c r="P13220" t="s">
        <v>12694</v>
      </c>
    </row>
    <row r="13221" spans="2:16" x14ac:dyDescent="0.25">
      <c r="B13221" t="s">
        <v>14565</v>
      </c>
      <c r="C13221" s="119" t="s">
        <v>60</v>
      </c>
      <c r="D13221" t="s">
        <v>11537</v>
      </c>
      <c r="E13221" t="s">
        <v>11530</v>
      </c>
      <c r="F13221" t="s">
        <v>11540</v>
      </c>
      <c r="G13221" t="s">
        <v>61</v>
      </c>
      <c r="H13221" t="s">
        <v>18</v>
      </c>
      <c r="I13221" t="s">
        <v>11541</v>
      </c>
      <c r="J13221">
        <v>2019</v>
      </c>
      <c r="K13221">
        <v>664.66</v>
      </c>
      <c r="L13221">
        <v>23</v>
      </c>
      <c r="M13221">
        <v>1</v>
      </c>
      <c r="N13221">
        <f t="shared" si="516"/>
        <v>0</v>
      </c>
      <c r="O13221">
        <f t="shared" si="517"/>
        <v>0</v>
      </c>
      <c r="P13221" t="s">
        <v>12694</v>
      </c>
    </row>
    <row r="13222" spans="2:16" x14ac:dyDescent="0.25">
      <c r="B13222" t="s">
        <v>14566</v>
      </c>
      <c r="C13222" s="119" t="s">
        <v>60</v>
      </c>
      <c r="D13222" t="s">
        <v>11537</v>
      </c>
      <c r="E13222" t="s">
        <v>11530</v>
      </c>
      <c r="F13222" t="s">
        <v>11540</v>
      </c>
      <c r="G13222" t="s">
        <v>61</v>
      </c>
      <c r="H13222" t="s">
        <v>18</v>
      </c>
      <c r="I13222" t="s">
        <v>11541</v>
      </c>
      <c r="J13222">
        <v>2019</v>
      </c>
      <c r="K13222">
        <v>667.16</v>
      </c>
      <c r="L13222">
        <v>36</v>
      </c>
      <c r="M13222">
        <v>1</v>
      </c>
      <c r="N13222">
        <f t="shared" si="516"/>
        <v>0</v>
      </c>
      <c r="O13222">
        <f t="shared" si="517"/>
        <v>0</v>
      </c>
      <c r="P13222" t="s">
        <v>12694</v>
      </c>
    </row>
    <row r="13223" spans="2:16" x14ac:dyDescent="0.25">
      <c r="B13223" t="s">
        <v>14567</v>
      </c>
      <c r="C13223" s="119" t="s">
        <v>60</v>
      </c>
      <c r="D13223" t="s">
        <v>11539</v>
      </c>
      <c r="E13223" t="s">
        <v>11530</v>
      </c>
      <c r="F13223" t="s">
        <v>11540</v>
      </c>
      <c r="G13223" t="s">
        <v>61</v>
      </c>
      <c r="H13223" t="s">
        <v>18</v>
      </c>
      <c r="I13223" t="s">
        <v>11541</v>
      </c>
      <c r="J13223">
        <v>2019</v>
      </c>
      <c r="K13223">
        <v>665.8</v>
      </c>
      <c r="L13223">
        <v>29</v>
      </c>
      <c r="M13223">
        <v>1</v>
      </c>
      <c r="N13223">
        <f t="shared" si="516"/>
        <v>0</v>
      </c>
      <c r="O13223">
        <f t="shared" si="517"/>
        <v>0</v>
      </c>
      <c r="P13223" t="s">
        <v>12694</v>
      </c>
    </row>
    <row r="13224" spans="2:16" x14ac:dyDescent="0.25">
      <c r="B13224" t="s">
        <v>14568</v>
      </c>
      <c r="C13224" s="119" t="s">
        <v>60</v>
      </c>
      <c r="D13224" t="s">
        <v>11539</v>
      </c>
      <c r="E13224" t="s">
        <v>11530</v>
      </c>
      <c r="F13224" t="s">
        <v>11540</v>
      </c>
      <c r="G13224" t="s">
        <v>61</v>
      </c>
      <c r="H13224" t="s">
        <v>18</v>
      </c>
      <c r="I13224" t="s">
        <v>11541</v>
      </c>
      <c r="J13224">
        <v>2019</v>
      </c>
      <c r="K13224">
        <v>697.59</v>
      </c>
      <c r="L13224">
        <v>22</v>
      </c>
      <c r="M13224">
        <v>1</v>
      </c>
      <c r="N13224">
        <f t="shared" si="516"/>
        <v>0</v>
      </c>
      <c r="O13224">
        <f t="shared" si="517"/>
        <v>0</v>
      </c>
      <c r="P13224" t="s">
        <v>12694</v>
      </c>
    </row>
    <row r="13225" spans="2:16" x14ac:dyDescent="0.25">
      <c r="B13225" t="s">
        <v>14569</v>
      </c>
      <c r="C13225" s="119" t="s">
        <v>60</v>
      </c>
      <c r="D13225" t="s">
        <v>11539</v>
      </c>
      <c r="E13225" t="s">
        <v>11530</v>
      </c>
      <c r="F13225" t="s">
        <v>11540</v>
      </c>
      <c r="G13225" t="s">
        <v>61</v>
      </c>
      <c r="H13225" t="s">
        <v>18</v>
      </c>
      <c r="I13225" t="s">
        <v>11541</v>
      </c>
      <c r="J13225">
        <v>2019</v>
      </c>
      <c r="K13225">
        <v>664.47</v>
      </c>
      <c r="L13225">
        <v>22</v>
      </c>
      <c r="M13225">
        <v>1</v>
      </c>
      <c r="N13225">
        <f t="shared" si="516"/>
        <v>0</v>
      </c>
      <c r="O13225">
        <f t="shared" si="517"/>
        <v>0</v>
      </c>
      <c r="P13225" t="s">
        <v>12694</v>
      </c>
    </row>
    <row r="13226" spans="2:16" x14ac:dyDescent="0.25">
      <c r="B13226" t="s">
        <v>14570</v>
      </c>
      <c r="C13226" s="119" t="s">
        <v>60</v>
      </c>
      <c r="D13226" t="s">
        <v>11542</v>
      </c>
      <c r="E13226" t="s">
        <v>11530</v>
      </c>
      <c r="F13226" t="s">
        <v>11540</v>
      </c>
      <c r="G13226" t="s">
        <v>61</v>
      </c>
      <c r="H13226" t="s">
        <v>18</v>
      </c>
      <c r="I13226" t="s">
        <v>11541</v>
      </c>
      <c r="J13226">
        <v>2019</v>
      </c>
      <c r="K13226">
        <v>1324.13</v>
      </c>
      <c r="L13226">
        <v>30</v>
      </c>
      <c r="M13226">
        <v>1</v>
      </c>
      <c r="N13226">
        <f t="shared" si="516"/>
        <v>0</v>
      </c>
      <c r="O13226">
        <f t="shared" si="517"/>
        <v>0</v>
      </c>
      <c r="P13226" t="s">
        <v>12694</v>
      </c>
    </row>
    <row r="13227" spans="2:16" x14ac:dyDescent="0.25">
      <c r="B13227" t="s">
        <v>14571</v>
      </c>
      <c r="C13227" s="119" t="s">
        <v>60</v>
      </c>
      <c r="D13227" t="s">
        <v>11542</v>
      </c>
      <c r="E13227" t="s">
        <v>11530</v>
      </c>
      <c r="F13227" t="s">
        <v>11540</v>
      </c>
      <c r="G13227" t="s">
        <v>61</v>
      </c>
      <c r="H13227" t="s">
        <v>18</v>
      </c>
      <c r="I13227" t="s">
        <v>11541</v>
      </c>
      <c r="J13227">
        <v>2019</v>
      </c>
      <c r="K13227">
        <v>665.8</v>
      </c>
      <c r="L13227">
        <v>29</v>
      </c>
      <c r="M13227">
        <v>1</v>
      </c>
      <c r="N13227">
        <f t="shared" si="516"/>
        <v>0</v>
      </c>
      <c r="O13227">
        <f t="shared" si="517"/>
        <v>0</v>
      </c>
      <c r="P13227" t="s">
        <v>12694</v>
      </c>
    </row>
    <row r="13228" spans="2:16" x14ac:dyDescent="0.25">
      <c r="B13228" t="s">
        <v>14572</v>
      </c>
      <c r="C13228" s="119" t="s">
        <v>60</v>
      </c>
      <c r="D13228" t="s">
        <v>11542</v>
      </c>
      <c r="E13228" t="s">
        <v>11530</v>
      </c>
      <c r="F13228" t="s">
        <v>11540</v>
      </c>
      <c r="G13228" t="s">
        <v>61</v>
      </c>
      <c r="H13228" t="s">
        <v>18</v>
      </c>
      <c r="I13228" t="s">
        <v>11541</v>
      </c>
      <c r="J13228">
        <v>2019</v>
      </c>
      <c r="K13228">
        <v>667.35</v>
      </c>
      <c r="L13228">
        <v>37</v>
      </c>
      <c r="M13228">
        <v>1</v>
      </c>
      <c r="N13228">
        <f t="shared" si="516"/>
        <v>0</v>
      </c>
      <c r="O13228">
        <f t="shared" si="517"/>
        <v>0</v>
      </c>
      <c r="P13228" t="s">
        <v>12694</v>
      </c>
    </row>
    <row r="13229" spans="2:16" x14ac:dyDescent="0.25">
      <c r="B13229" t="s">
        <v>14573</v>
      </c>
      <c r="C13229" s="119" t="s">
        <v>60</v>
      </c>
      <c r="D13229" t="s">
        <v>11537</v>
      </c>
      <c r="E13229" t="s">
        <v>11530</v>
      </c>
      <c r="F13229" t="s">
        <v>11540</v>
      </c>
      <c r="G13229" t="s">
        <v>61</v>
      </c>
      <c r="H13229" t="s">
        <v>18</v>
      </c>
      <c r="I13229" t="s">
        <v>11541</v>
      </c>
      <c r="J13229">
        <v>2019</v>
      </c>
      <c r="K13229">
        <v>916.86</v>
      </c>
      <c r="L13229">
        <v>35</v>
      </c>
      <c r="M13229">
        <v>1</v>
      </c>
      <c r="N13229">
        <f t="shared" si="516"/>
        <v>0</v>
      </c>
      <c r="O13229">
        <f t="shared" si="517"/>
        <v>0</v>
      </c>
      <c r="P13229" t="s">
        <v>12694</v>
      </c>
    </row>
    <row r="13230" spans="2:16" x14ac:dyDescent="0.25">
      <c r="B13230" t="s">
        <v>14574</v>
      </c>
      <c r="C13230" s="119" t="s">
        <v>60</v>
      </c>
      <c r="D13230" t="s">
        <v>11537</v>
      </c>
      <c r="E13230" t="s">
        <v>11530</v>
      </c>
      <c r="F13230" t="s">
        <v>11540</v>
      </c>
      <c r="G13230" t="s">
        <v>61</v>
      </c>
      <c r="H13230" t="s">
        <v>18</v>
      </c>
      <c r="I13230" t="s">
        <v>11541</v>
      </c>
      <c r="J13230">
        <v>2019</v>
      </c>
      <c r="K13230">
        <v>699.49</v>
      </c>
      <c r="L13230">
        <v>32</v>
      </c>
      <c r="M13230">
        <v>1</v>
      </c>
      <c r="N13230">
        <f t="shared" si="516"/>
        <v>0</v>
      </c>
      <c r="O13230">
        <f t="shared" si="517"/>
        <v>0</v>
      </c>
      <c r="P13230" t="s">
        <v>12694</v>
      </c>
    </row>
    <row r="13231" spans="2:16" x14ac:dyDescent="0.25">
      <c r="B13231" t="s">
        <v>14575</v>
      </c>
      <c r="C13231" s="119" t="s">
        <v>60</v>
      </c>
      <c r="D13231" t="s">
        <v>11537</v>
      </c>
      <c r="E13231" t="s">
        <v>11530</v>
      </c>
      <c r="F13231" t="s">
        <v>11540</v>
      </c>
      <c r="G13231" t="s">
        <v>61</v>
      </c>
      <c r="H13231" t="s">
        <v>18</v>
      </c>
      <c r="I13231" t="s">
        <v>11541</v>
      </c>
      <c r="J13231">
        <v>2019</v>
      </c>
      <c r="K13231">
        <v>697.4</v>
      </c>
      <c r="L13231">
        <v>21</v>
      </c>
      <c r="M13231">
        <v>1</v>
      </c>
      <c r="N13231">
        <f t="shared" si="516"/>
        <v>0</v>
      </c>
      <c r="O13231">
        <f t="shared" si="517"/>
        <v>0</v>
      </c>
      <c r="P13231" t="s">
        <v>12694</v>
      </c>
    </row>
    <row r="13232" spans="2:16" x14ac:dyDescent="0.25">
      <c r="B13232" t="s">
        <v>14576</v>
      </c>
      <c r="C13232" s="119" t="s">
        <v>60</v>
      </c>
      <c r="D13232" t="s">
        <v>11537</v>
      </c>
      <c r="E13232" t="s">
        <v>11530</v>
      </c>
      <c r="F13232" t="s">
        <v>11540</v>
      </c>
      <c r="G13232" t="s">
        <v>61</v>
      </c>
      <c r="H13232" t="s">
        <v>18</v>
      </c>
      <c r="I13232" t="s">
        <v>11541</v>
      </c>
      <c r="J13232">
        <v>2019</v>
      </c>
      <c r="K13232">
        <v>705.83</v>
      </c>
      <c r="L13232">
        <v>65</v>
      </c>
      <c r="M13232">
        <v>1</v>
      </c>
      <c r="N13232">
        <f t="shared" si="516"/>
        <v>0</v>
      </c>
      <c r="O13232">
        <f t="shared" si="517"/>
        <v>0</v>
      </c>
      <c r="P13232" t="s">
        <v>12694</v>
      </c>
    </row>
    <row r="13233" spans="2:16" x14ac:dyDescent="0.25">
      <c r="B13233" t="s">
        <v>14577</v>
      </c>
      <c r="C13233" s="119" t="s">
        <v>60</v>
      </c>
      <c r="D13233" t="s">
        <v>11537</v>
      </c>
      <c r="E13233" t="s">
        <v>11530</v>
      </c>
      <c r="F13233" t="s">
        <v>11540</v>
      </c>
      <c r="G13233" t="s">
        <v>61</v>
      </c>
      <c r="H13233" t="s">
        <v>18</v>
      </c>
      <c r="I13233" t="s">
        <v>11541</v>
      </c>
      <c r="J13233">
        <v>2019</v>
      </c>
      <c r="K13233">
        <v>698.17</v>
      </c>
      <c r="L13233">
        <v>25</v>
      </c>
      <c r="M13233">
        <v>1</v>
      </c>
      <c r="N13233">
        <f t="shared" si="516"/>
        <v>0</v>
      </c>
      <c r="O13233">
        <f t="shared" si="517"/>
        <v>0</v>
      </c>
      <c r="P13233" t="s">
        <v>12694</v>
      </c>
    </row>
    <row r="13234" spans="2:16" x14ac:dyDescent="0.25">
      <c r="B13234" t="s">
        <v>14578</v>
      </c>
      <c r="C13234" s="119" t="s">
        <v>60</v>
      </c>
      <c r="D13234" t="s">
        <v>11550</v>
      </c>
      <c r="E13234" t="s">
        <v>11530</v>
      </c>
      <c r="F13234" t="s">
        <v>11540</v>
      </c>
      <c r="G13234" t="s">
        <v>61</v>
      </c>
      <c r="H13234" t="s">
        <v>18</v>
      </c>
      <c r="I13234" t="s">
        <v>11541</v>
      </c>
      <c r="J13234">
        <v>2019</v>
      </c>
      <c r="K13234">
        <v>665.61</v>
      </c>
      <c r="L13234">
        <v>28</v>
      </c>
      <c r="M13234">
        <v>1</v>
      </c>
      <c r="N13234">
        <f t="shared" si="516"/>
        <v>0</v>
      </c>
      <c r="O13234">
        <f t="shared" si="517"/>
        <v>0</v>
      </c>
      <c r="P13234" t="s">
        <v>12694</v>
      </c>
    </row>
    <row r="13235" spans="2:16" x14ac:dyDescent="0.25">
      <c r="B13235" t="s">
        <v>14579</v>
      </c>
      <c r="C13235" s="119" t="s">
        <v>60</v>
      </c>
      <c r="D13235" t="s">
        <v>11537</v>
      </c>
      <c r="E13235" t="s">
        <v>11530</v>
      </c>
      <c r="F13235" t="s">
        <v>11540</v>
      </c>
      <c r="G13235" t="s">
        <v>61</v>
      </c>
      <c r="H13235" t="s">
        <v>18</v>
      </c>
      <c r="I13235" t="s">
        <v>11541</v>
      </c>
      <c r="J13235">
        <v>2019</v>
      </c>
      <c r="K13235">
        <v>662.32</v>
      </c>
      <c r="L13235">
        <v>33</v>
      </c>
      <c r="M13235">
        <v>1</v>
      </c>
      <c r="N13235">
        <f t="shared" si="516"/>
        <v>0</v>
      </c>
      <c r="O13235">
        <f t="shared" si="517"/>
        <v>0</v>
      </c>
      <c r="P13235" t="s">
        <v>12694</v>
      </c>
    </row>
    <row r="13236" spans="2:16" x14ac:dyDescent="0.25">
      <c r="B13236" t="s">
        <v>14580</v>
      </c>
      <c r="C13236" s="119" t="s">
        <v>60</v>
      </c>
      <c r="D13236" t="s">
        <v>11537</v>
      </c>
      <c r="E13236" t="s">
        <v>11530</v>
      </c>
      <c r="F13236" t="s">
        <v>11540</v>
      </c>
      <c r="G13236" t="s">
        <v>61</v>
      </c>
      <c r="H13236" t="s">
        <v>18</v>
      </c>
      <c r="I13236" t="s">
        <v>11541</v>
      </c>
      <c r="J13236">
        <v>2019</v>
      </c>
      <c r="K13236">
        <v>660.79</v>
      </c>
      <c r="L13236">
        <v>25</v>
      </c>
      <c r="M13236">
        <v>1</v>
      </c>
      <c r="N13236">
        <f t="shared" si="516"/>
        <v>0</v>
      </c>
      <c r="O13236">
        <f t="shared" si="517"/>
        <v>0</v>
      </c>
      <c r="P13236" t="s">
        <v>12694</v>
      </c>
    </row>
    <row r="13237" spans="2:16" x14ac:dyDescent="0.25">
      <c r="B13237" t="s">
        <v>14581</v>
      </c>
      <c r="C13237" s="119" t="s">
        <v>60</v>
      </c>
      <c r="D13237" t="s">
        <v>11537</v>
      </c>
      <c r="E13237" t="s">
        <v>11530</v>
      </c>
      <c r="F13237" t="s">
        <v>11540</v>
      </c>
      <c r="G13237" t="s">
        <v>61</v>
      </c>
      <c r="H13237" t="s">
        <v>18</v>
      </c>
      <c r="I13237" t="s">
        <v>11541</v>
      </c>
      <c r="J13237">
        <v>2019</v>
      </c>
      <c r="K13237">
        <v>660.98</v>
      </c>
      <c r="L13237">
        <v>26</v>
      </c>
      <c r="M13237">
        <v>1</v>
      </c>
      <c r="N13237">
        <f t="shared" si="516"/>
        <v>0</v>
      </c>
      <c r="O13237">
        <f t="shared" si="517"/>
        <v>0</v>
      </c>
      <c r="P13237" t="s">
        <v>12694</v>
      </c>
    </row>
    <row r="13238" spans="2:16" x14ac:dyDescent="0.25">
      <c r="B13238" t="s">
        <v>14582</v>
      </c>
      <c r="C13238" s="119" t="s">
        <v>60</v>
      </c>
      <c r="D13238" t="s">
        <v>11537</v>
      </c>
      <c r="E13238" t="s">
        <v>11530</v>
      </c>
      <c r="F13238" t="s">
        <v>11540</v>
      </c>
      <c r="G13238" t="s">
        <v>61</v>
      </c>
      <c r="H13238" t="s">
        <v>18</v>
      </c>
      <c r="I13238" t="s">
        <v>11541</v>
      </c>
      <c r="J13238">
        <v>2019</v>
      </c>
      <c r="K13238">
        <v>660.98</v>
      </c>
      <c r="L13238">
        <v>26</v>
      </c>
      <c r="M13238">
        <v>1</v>
      </c>
      <c r="N13238">
        <f t="shared" si="516"/>
        <v>0</v>
      </c>
      <c r="O13238">
        <f t="shared" si="517"/>
        <v>0</v>
      </c>
      <c r="P13238" t="s">
        <v>12694</v>
      </c>
    </row>
    <row r="13239" spans="2:16" x14ac:dyDescent="0.25">
      <c r="B13239" t="s">
        <v>14583</v>
      </c>
      <c r="C13239" s="119" t="s">
        <v>60</v>
      </c>
      <c r="D13239" t="s">
        <v>11539</v>
      </c>
      <c r="E13239" t="s">
        <v>11530</v>
      </c>
      <c r="F13239" t="s">
        <v>11540</v>
      </c>
      <c r="G13239" t="s">
        <v>61</v>
      </c>
      <c r="H13239" t="s">
        <v>18</v>
      </c>
      <c r="I13239" t="s">
        <v>11541</v>
      </c>
      <c r="J13239">
        <v>2019</v>
      </c>
      <c r="K13239">
        <v>697.01</v>
      </c>
      <c r="L13239">
        <v>19</v>
      </c>
      <c r="M13239">
        <v>1</v>
      </c>
      <c r="N13239">
        <f t="shared" si="516"/>
        <v>0</v>
      </c>
      <c r="O13239">
        <f t="shared" si="517"/>
        <v>0</v>
      </c>
      <c r="P13239" t="s">
        <v>12694</v>
      </c>
    </row>
    <row r="13240" spans="2:16" x14ac:dyDescent="0.25">
      <c r="B13240" t="s">
        <v>14584</v>
      </c>
      <c r="C13240" s="119" t="s">
        <v>60</v>
      </c>
      <c r="D13240" t="s">
        <v>11552</v>
      </c>
      <c r="E13240" t="s">
        <v>11530</v>
      </c>
      <c r="F13240" t="s">
        <v>11540</v>
      </c>
      <c r="G13240" t="s">
        <v>61</v>
      </c>
      <c r="H13240" t="s">
        <v>18</v>
      </c>
      <c r="I13240" t="s">
        <v>11541</v>
      </c>
      <c r="J13240">
        <v>2019</v>
      </c>
      <c r="K13240">
        <v>665.07</v>
      </c>
      <c r="L13240">
        <v>22</v>
      </c>
      <c r="M13240">
        <v>1</v>
      </c>
      <c r="N13240">
        <f t="shared" si="516"/>
        <v>0</v>
      </c>
      <c r="O13240">
        <f t="shared" si="517"/>
        <v>0</v>
      </c>
      <c r="P13240" t="s">
        <v>12694</v>
      </c>
    </row>
    <row r="13241" spans="2:16" x14ac:dyDescent="0.25">
      <c r="B13241" t="s">
        <v>14585</v>
      </c>
      <c r="C13241" s="119" t="s">
        <v>60</v>
      </c>
      <c r="D13241" t="s">
        <v>11552</v>
      </c>
      <c r="E13241" t="s">
        <v>11530</v>
      </c>
      <c r="F13241" t="s">
        <v>11540</v>
      </c>
      <c r="G13241" t="s">
        <v>61</v>
      </c>
      <c r="H13241" t="s">
        <v>18</v>
      </c>
      <c r="I13241" t="s">
        <v>11541</v>
      </c>
      <c r="J13241">
        <v>2019</v>
      </c>
      <c r="K13241">
        <v>666.61</v>
      </c>
      <c r="L13241">
        <v>29</v>
      </c>
      <c r="M13241">
        <v>1</v>
      </c>
      <c r="N13241">
        <f t="shared" si="516"/>
        <v>0</v>
      </c>
      <c r="O13241">
        <f t="shared" si="517"/>
        <v>0</v>
      </c>
      <c r="P13241" t="s">
        <v>12694</v>
      </c>
    </row>
    <row r="13242" spans="2:16" x14ac:dyDescent="0.25">
      <c r="B13242" t="s">
        <v>14586</v>
      </c>
      <c r="C13242" s="119" t="s">
        <v>60</v>
      </c>
      <c r="D13242" t="s">
        <v>11539</v>
      </c>
      <c r="E13242" t="s">
        <v>11530</v>
      </c>
      <c r="F13242" t="s">
        <v>11540</v>
      </c>
      <c r="G13242" t="s">
        <v>61</v>
      </c>
      <c r="H13242" t="s">
        <v>18</v>
      </c>
      <c r="I13242" t="s">
        <v>11541</v>
      </c>
      <c r="J13242">
        <v>2019</v>
      </c>
      <c r="K13242">
        <v>748.97</v>
      </c>
      <c r="L13242">
        <v>104</v>
      </c>
      <c r="M13242">
        <v>1</v>
      </c>
      <c r="N13242">
        <f t="shared" si="516"/>
        <v>0</v>
      </c>
      <c r="O13242">
        <f t="shared" si="517"/>
        <v>0</v>
      </c>
      <c r="P13242" t="s">
        <v>12694</v>
      </c>
    </row>
    <row r="13243" spans="2:16" x14ac:dyDescent="0.25">
      <c r="B13243" t="s">
        <v>14587</v>
      </c>
      <c r="C13243" s="119" t="s">
        <v>60</v>
      </c>
      <c r="D13243" t="s">
        <v>11550</v>
      </c>
      <c r="E13243" t="s">
        <v>11530</v>
      </c>
      <c r="F13243" t="s">
        <v>11540</v>
      </c>
      <c r="G13243" t="s">
        <v>61</v>
      </c>
      <c r="H13243" t="s">
        <v>18</v>
      </c>
      <c r="I13243" t="s">
        <v>11541</v>
      </c>
      <c r="J13243">
        <v>2019</v>
      </c>
      <c r="K13243">
        <v>666.2</v>
      </c>
      <c r="L13243">
        <v>31</v>
      </c>
      <c r="M13243">
        <v>1</v>
      </c>
      <c r="N13243">
        <f t="shared" si="516"/>
        <v>0</v>
      </c>
      <c r="O13243">
        <f t="shared" si="517"/>
        <v>0</v>
      </c>
      <c r="P13243" t="s">
        <v>12694</v>
      </c>
    </row>
    <row r="13244" spans="2:16" x14ac:dyDescent="0.25">
      <c r="B13244" t="s">
        <v>14588</v>
      </c>
      <c r="C13244" s="119" t="s">
        <v>60</v>
      </c>
      <c r="D13244" t="s">
        <v>11550</v>
      </c>
      <c r="E13244" t="s">
        <v>11530</v>
      </c>
      <c r="F13244" t="s">
        <v>11540</v>
      </c>
      <c r="G13244" t="s">
        <v>61</v>
      </c>
      <c r="H13244" t="s">
        <v>18</v>
      </c>
      <c r="I13244" t="s">
        <v>11541</v>
      </c>
      <c r="J13244">
        <v>2019</v>
      </c>
      <c r="K13244">
        <v>668.12</v>
      </c>
      <c r="L13244">
        <v>41</v>
      </c>
      <c r="M13244">
        <v>1</v>
      </c>
      <c r="N13244">
        <f t="shared" si="516"/>
        <v>0</v>
      </c>
      <c r="O13244">
        <f t="shared" si="517"/>
        <v>0</v>
      </c>
      <c r="P13244" t="s">
        <v>12694</v>
      </c>
    </row>
    <row r="13245" spans="2:16" x14ac:dyDescent="0.25">
      <c r="B13245" t="s">
        <v>14589</v>
      </c>
      <c r="C13245" s="119" t="s">
        <v>60</v>
      </c>
      <c r="D13245" t="s">
        <v>11539</v>
      </c>
      <c r="E13245" t="s">
        <v>11530</v>
      </c>
      <c r="F13245" t="s">
        <v>11540</v>
      </c>
      <c r="G13245" t="s">
        <v>61</v>
      </c>
      <c r="H13245" t="s">
        <v>18</v>
      </c>
      <c r="I13245" t="s">
        <v>11541</v>
      </c>
      <c r="J13245">
        <v>2019</v>
      </c>
      <c r="K13245">
        <v>697.59</v>
      </c>
      <c r="L13245">
        <v>22</v>
      </c>
      <c r="M13245">
        <v>1</v>
      </c>
      <c r="N13245">
        <f t="shared" si="516"/>
        <v>0</v>
      </c>
      <c r="O13245">
        <f t="shared" si="517"/>
        <v>0</v>
      </c>
      <c r="P13245" t="s">
        <v>12694</v>
      </c>
    </row>
    <row r="13246" spans="2:16" x14ac:dyDescent="0.25">
      <c r="B13246" t="s">
        <v>14590</v>
      </c>
      <c r="C13246" s="119" t="s">
        <v>60</v>
      </c>
      <c r="D13246" t="s">
        <v>11537</v>
      </c>
      <c r="E13246" t="s">
        <v>11530</v>
      </c>
      <c r="F13246" t="s">
        <v>11540</v>
      </c>
      <c r="G13246" t="s">
        <v>61</v>
      </c>
      <c r="H13246" t="s">
        <v>18</v>
      </c>
      <c r="I13246" t="s">
        <v>11541</v>
      </c>
      <c r="J13246">
        <v>2019</v>
      </c>
      <c r="K13246">
        <v>660.79</v>
      </c>
      <c r="L13246">
        <v>25</v>
      </c>
      <c r="M13246">
        <v>1</v>
      </c>
      <c r="N13246">
        <f t="shared" si="516"/>
        <v>0</v>
      </c>
      <c r="O13246">
        <f t="shared" si="517"/>
        <v>0</v>
      </c>
      <c r="P13246" t="s">
        <v>12694</v>
      </c>
    </row>
    <row r="13247" spans="2:16" x14ac:dyDescent="0.25">
      <c r="B13247" t="s">
        <v>14591</v>
      </c>
      <c r="C13247" s="119" t="s">
        <v>60</v>
      </c>
      <c r="D13247" t="s">
        <v>11537</v>
      </c>
      <c r="E13247" t="s">
        <v>11530</v>
      </c>
      <c r="F13247" t="s">
        <v>11540</v>
      </c>
      <c r="G13247" t="s">
        <v>61</v>
      </c>
      <c r="H13247" t="s">
        <v>18</v>
      </c>
      <c r="I13247" t="s">
        <v>11541</v>
      </c>
      <c r="J13247">
        <v>2019</v>
      </c>
      <c r="K13247">
        <v>660.79</v>
      </c>
      <c r="L13247">
        <v>25</v>
      </c>
      <c r="M13247">
        <v>1</v>
      </c>
      <c r="N13247">
        <f t="shared" si="516"/>
        <v>0</v>
      </c>
      <c r="O13247">
        <f t="shared" si="517"/>
        <v>0</v>
      </c>
      <c r="P13247" t="s">
        <v>12694</v>
      </c>
    </row>
    <row r="13248" spans="2:16" x14ac:dyDescent="0.25">
      <c r="B13248" t="s">
        <v>14592</v>
      </c>
      <c r="C13248" s="119" t="s">
        <v>60</v>
      </c>
      <c r="D13248" t="s">
        <v>11537</v>
      </c>
      <c r="E13248" t="s">
        <v>11530</v>
      </c>
      <c r="F13248" t="s">
        <v>11540</v>
      </c>
      <c r="G13248" t="s">
        <v>61</v>
      </c>
      <c r="H13248" t="s">
        <v>18</v>
      </c>
      <c r="I13248" t="s">
        <v>11541</v>
      </c>
      <c r="J13248">
        <v>2019</v>
      </c>
      <c r="K13248">
        <v>705.25</v>
      </c>
      <c r="L13248">
        <v>62</v>
      </c>
      <c r="M13248">
        <v>1</v>
      </c>
      <c r="N13248">
        <f t="shared" si="516"/>
        <v>0</v>
      </c>
      <c r="O13248">
        <f t="shared" si="517"/>
        <v>0</v>
      </c>
      <c r="P13248" t="s">
        <v>12694</v>
      </c>
    </row>
    <row r="13249" spans="2:16" x14ac:dyDescent="0.25">
      <c r="B13249" t="s">
        <v>14593</v>
      </c>
      <c r="C13249" s="119" t="s">
        <v>60</v>
      </c>
      <c r="D13249" t="s">
        <v>11539</v>
      </c>
      <c r="E13249" t="s">
        <v>11530</v>
      </c>
      <c r="F13249" t="s">
        <v>11540</v>
      </c>
      <c r="G13249" t="s">
        <v>61</v>
      </c>
      <c r="H13249" t="s">
        <v>18</v>
      </c>
      <c r="I13249" t="s">
        <v>11541</v>
      </c>
      <c r="J13249">
        <v>2019</v>
      </c>
      <c r="K13249">
        <v>700.28</v>
      </c>
      <c r="L13249">
        <v>36</v>
      </c>
      <c r="M13249">
        <v>1</v>
      </c>
      <c r="N13249">
        <f t="shared" si="516"/>
        <v>0</v>
      </c>
      <c r="O13249">
        <f t="shared" si="517"/>
        <v>0</v>
      </c>
      <c r="P13249" t="s">
        <v>12694</v>
      </c>
    </row>
    <row r="13250" spans="2:16" x14ac:dyDescent="0.25">
      <c r="B13250" t="s">
        <v>14594</v>
      </c>
      <c r="C13250" s="119" t="s">
        <v>60</v>
      </c>
      <c r="D13250" t="s">
        <v>11539</v>
      </c>
      <c r="E13250" t="s">
        <v>11530</v>
      </c>
      <c r="F13250" t="s">
        <v>11540</v>
      </c>
      <c r="G13250" t="s">
        <v>61</v>
      </c>
      <c r="H13250" t="s">
        <v>18</v>
      </c>
      <c r="I13250" t="s">
        <v>11541</v>
      </c>
      <c r="J13250">
        <v>2019</v>
      </c>
      <c r="K13250">
        <v>697.59</v>
      </c>
      <c r="L13250">
        <v>22</v>
      </c>
      <c r="M13250">
        <v>1</v>
      </c>
      <c r="N13250">
        <f t="shared" si="516"/>
        <v>0</v>
      </c>
      <c r="O13250">
        <f t="shared" si="517"/>
        <v>0</v>
      </c>
      <c r="P13250" t="s">
        <v>12694</v>
      </c>
    </row>
    <row r="13251" spans="2:16" x14ac:dyDescent="0.25">
      <c r="B13251" t="s">
        <v>14595</v>
      </c>
      <c r="C13251" s="119" t="s">
        <v>60</v>
      </c>
      <c r="D13251" t="s">
        <v>11542</v>
      </c>
      <c r="E13251" t="s">
        <v>11530</v>
      </c>
      <c r="F13251" t="s">
        <v>11540</v>
      </c>
      <c r="G13251" t="s">
        <v>61</v>
      </c>
      <c r="H13251" t="s">
        <v>18</v>
      </c>
      <c r="I13251" t="s">
        <v>11541</v>
      </c>
      <c r="J13251">
        <v>2019</v>
      </c>
      <c r="K13251">
        <v>699.13</v>
      </c>
      <c r="L13251">
        <v>30</v>
      </c>
      <c r="M13251">
        <v>1</v>
      </c>
      <c r="N13251">
        <f t="shared" si="516"/>
        <v>0</v>
      </c>
      <c r="O13251">
        <f t="shared" si="517"/>
        <v>0</v>
      </c>
      <c r="P13251" t="s">
        <v>12694</v>
      </c>
    </row>
    <row r="13252" spans="2:16" x14ac:dyDescent="0.25">
      <c r="B13252" t="s">
        <v>14596</v>
      </c>
      <c r="C13252" s="119" t="s">
        <v>60</v>
      </c>
      <c r="D13252" t="s">
        <v>11550</v>
      </c>
      <c r="E13252" t="s">
        <v>11530</v>
      </c>
      <c r="F13252" t="s">
        <v>11540</v>
      </c>
      <c r="G13252" t="s">
        <v>61</v>
      </c>
      <c r="H13252" t="s">
        <v>18</v>
      </c>
      <c r="I13252" t="s">
        <v>11541</v>
      </c>
      <c r="J13252">
        <v>2019</v>
      </c>
      <c r="K13252">
        <v>700.66</v>
      </c>
      <c r="L13252">
        <v>38</v>
      </c>
      <c r="M13252">
        <v>1</v>
      </c>
      <c r="N13252">
        <f t="shared" si="516"/>
        <v>0</v>
      </c>
      <c r="O13252">
        <f t="shared" si="517"/>
        <v>0</v>
      </c>
      <c r="P13252" t="s">
        <v>12694</v>
      </c>
    </row>
    <row r="13253" spans="2:16" x14ac:dyDescent="0.25">
      <c r="B13253" t="s">
        <v>14597</v>
      </c>
      <c r="C13253" s="119" t="s">
        <v>60</v>
      </c>
      <c r="D13253" t="s">
        <v>11550</v>
      </c>
      <c r="E13253" t="s">
        <v>11530</v>
      </c>
      <c r="F13253" t="s">
        <v>11540</v>
      </c>
      <c r="G13253" t="s">
        <v>61</v>
      </c>
      <c r="H13253" t="s">
        <v>18</v>
      </c>
      <c r="I13253" t="s">
        <v>11541</v>
      </c>
      <c r="J13253">
        <v>2019</v>
      </c>
      <c r="K13253">
        <v>673.87</v>
      </c>
      <c r="L13253">
        <v>71</v>
      </c>
      <c r="M13253">
        <v>1</v>
      </c>
      <c r="N13253">
        <f t="shared" si="516"/>
        <v>0</v>
      </c>
      <c r="O13253">
        <f t="shared" si="517"/>
        <v>0</v>
      </c>
      <c r="P13253" t="s">
        <v>12694</v>
      </c>
    </row>
    <row r="13254" spans="2:16" x14ac:dyDescent="0.25">
      <c r="B13254" t="s">
        <v>14598</v>
      </c>
      <c r="C13254" s="119" t="s">
        <v>60</v>
      </c>
      <c r="D13254" t="s">
        <v>11550</v>
      </c>
      <c r="E13254" t="s">
        <v>11530</v>
      </c>
      <c r="F13254" t="s">
        <v>11540</v>
      </c>
      <c r="G13254" t="s">
        <v>61</v>
      </c>
      <c r="H13254" t="s">
        <v>18</v>
      </c>
      <c r="I13254" t="s">
        <v>11541</v>
      </c>
      <c r="J13254">
        <v>2019</v>
      </c>
      <c r="K13254">
        <v>666.39</v>
      </c>
      <c r="L13254">
        <v>32</v>
      </c>
      <c r="M13254">
        <v>1</v>
      </c>
      <c r="N13254">
        <f t="shared" si="516"/>
        <v>0</v>
      </c>
      <c r="O13254">
        <f t="shared" si="517"/>
        <v>0</v>
      </c>
      <c r="P13254" t="s">
        <v>12694</v>
      </c>
    </row>
    <row r="13255" spans="2:16" x14ac:dyDescent="0.25">
      <c r="B13255" t="s">
        <v>14599</v>
      </c>
      <c r="C13255" s="119" t="s">
        <v>60</v>
      </c>
      <c r="D13255" t="s">
        <v>11550</v>
      </c>
      <c r="E13255" t="s">
        <v>11530</v>
      </c>
      <c r="F13255" t="s">
        <v>11540</v>
      </c>
      <c r="G13255" t="s">
        <v>61</v>
      </c>
      <c r="H13255" t="s">
        <v>18</v>
      </c>
      <c r="I13255" t="s">
        <v>11541</v>
      </c>
      <c r="J13255">
        <v>2019</v>
      </c>
      <c r="K13255">
        <v>666.58</v>
      </c>
      <c r="L13255">
        <v>33</v>
      </c>
      <c r="M13255">
        <v>1</v>
      </c>
      <c r="N13255">
        <f t="shared" si="516"/>
        <v>0</v>
      </c>
      <c r="O13255">
        <f t="shared" si="517"/>
        <v>0</v>
      </c>
      <c r="P13255" t="s">
        <v>12694</v>
      </c>
    </row>
    <row r="13256" spans="2:16" x14ac:dyDescent="0.25">
      <c r="B13256" t="s">
        <v>14600</v>
      </c>
      <c r="C13256" s="119" t="s">
        <v>60</v>
      </c>
      <c r="D13256" t="s">
        <v>11550</v>
      </c>
      <c r="E13256" t="s">
        <v>11530</v>
      </c>
      <c r="F13256" t="s">
        <v>11540</v>
      </c>
      <c r="G13256" t="s">
        <v>61</v>
      </c>
      <c r="H13256" t="s">
        <v>18</v>
      </c>
      <c r="I13256" t="s">
        <v>11541</v>
      </c>
      <c r="J13256">
        <v>2019</v>
      </c>
      <c r="K13256">
        <v>666.96</v>
      </c>
      <c r="L13256">
        <v>35</v>
      </c>
      <c r="M13256">
        <v>1</v>
      </c>
      <c r="N13256">
        <f t="shared" si="516"/>
        <v>0</v>
      </c>
      <c r="O13256">
        <f t="shared" si="517"/>
        <v>0</v>
      </c>
      <c r="P13256" t="s">
        <v>12694</v>
      </c>
    </row>
    <row r="13257" spans="2:16" x14ac:dyDescent="0.25">
      <c r="B13257" t="s">
        <v>14601</v>
      </c>
      <c r="C13257" s="119" t="s">
        <v>60</v>
      </c>
      <c r="D13257" t="s">
        <v>11550</v>
      </c>
      <c r="E13257" t="s">
        <v>11530</v>
      </c>
      <c r="F13257" t="s">
        <v>11540</v>
      </c>
      <c r="G13257" t="s">
        <v>61</v>
      </c>
      <c r="H13257" t="s">
        <v>18</v>
      </c>
      <c r="I13257" t="s">
        <v>11541</v>
      </c>
      <c r="J13257">
        <v>2019</v>
      </c>
      <c r="K13257">
        <v>665.8</v>
      </c>
      <c r="L13257">
        <v>29</v>
      </c>
      <c r="M13257">
        <v>1</v>
      </c>
      <c r="N13257">
        <f t="shared" si="516"/>
        <v>0</v>
      </c>
      <c r="O13257">
        <f t="shared" si="517"/>
        <v>0</v>
      </c>
      <c r="P13257" t="s">
        <v>12694</v>
      </c>
    </row>
    <row r="13258" spans="2:16" x14ac:dyDescent="0.25">
      <c r="B13258" t="s">
        <v>14602</v>
      </c>
      <c r="C13258" s="119" t="s">
        <v>60</v>
      </c>
      <c r="D13258" t="s">
        <v>11542</v>
      </c>
      <c r="E13258" t="s">
        <v>11530</v>
      </c>
      <c r="F13258" t="s">
        <v>11540</v>
      </c>
      <c r="G13258" t="s">
        <v>61</v>
      </c>
      <c r="H13258" t="s">
        <v>18</v>
      </c>
      <c r="I13258" t="s">
        <v>11541</v>
      </c>
      <c r="J13258">
        <v>2019</v>
      </c>
      <c r="K13258">
        <v>698.55</v>
      </c>
      <c r="L13258">
        <v>27</v>
      </c>
      <c r="M13258">
        <v>1</v>
      </c>
      <c r="N13258">
        <f t="shared" si="516"/>
        <v>0</v>
      </c>
      <c r="O13258">
        <f t="shared" si="517"/>
        <v>0</v>
      </c>
      <c r="P13258" t="s">
        <v>12694</v>
      </c>
    </row>
    <row r="13259" spans="2:16" x14ac:dyDescent="0.25">
      <c r="B13259" t="s">
        <v>14603</v>
      </c>
      <c r="C13259" s="119" t="s">
        <v>60</v>
      </c>
      <c r="D13259" t="s">
        <v>11542</v>
      </c>
      <c r="E13259" t="s">
        <v>11530</v>
      </c>
      <c r="F13259" t="s">
        <v>11540</v>
      </c>
      <c r="G13259" t="s">
        <v>61</v>
      </c>
      <c r="H13259" t="s">
        <v>18</v>
      </c>
      <c r="I13259" t="s">
        <v>11541</v>
      </c>
      <c r="J13259">
        <v>2019</v>
      </c>
      <c r="K13259">
        <v>698.55</v>
      </c>
      <c r="L13259">
        <v>27</v>
      </c>
      <c r="M13259">
        <v>1</v>
      </c>
      <c r="N13259">
        <f t="shared" si="516"/>
        <v>0</v>
      </c>
      <c r="O13259">
        <f t="shared" si="517"/>
        <v>0</v>
      </c>
      <c r="P13259" t="s">
        <v>12694</v>
      </c>
    </row>
    <row r="13260" spans="2:16" x14ac:dyDescent="0.25">
      <c r="B13260" t="s">
        <v>14604</v>
      </c>
      <c r="C13260" s="119" t="s">
        <v>60</v>
      </c>
      <c r="D13260" t="s">
        <v>11550</v>
      </c>
      <c r="E13260" t="s">
        <v>11530</v>
      </c>
      <c r="F13260" t="s">
        <v>11540</v>
      </c>
      <c r="G13260" t="s">
        <v>61</v>
      </c>
      <c r="H13260" t="s">
        <v>18</v>
      </c>
      <c r="I13260" t="s">
        <v>11541</v>
      </c>
      <c r="J13260">
        <v>2019</v>
      </c>
      <c r="K13260">
        <v>665.24</v>
      </c>
      <c r="L13260">
        <v>26</v>
      </c>
      <c r="M13260">
        <v>1</v>
      </c>
      <c r="N13260">
        <f t="shared" si="516"/>
        <v>0</v>
      </c>
      <c r="O13260">
        <f t="shared" si="517"/>
        <v>0</v>
      </c>
      <c r="P13260" t="s">
        <v>12694</v>
      </c>
    </row>
    <row r="13261" spans="2:16" x14ac:dyDescent="0.25">
      <c r="B13261" t="s">
        <v>14605</v>
      </c>
      <c r="C13261" s="119" t="s">
        <v>60</v>
      </c>
      <c r="D13261" t="s">
        <v>11550</v>
      </c>
      <c r="E13261" t="s">
        <v>11530</v>
      </c>
      <c r="F13261" t="s">
        <v>11540</v>
      </c>
      <c r="G13261" t="s">
        <v>61</v>
      </c>
      <c r="H13261" t="s">
        <v>18</v>
      </c>
      <c r="I13261" t="s">
        <v>11541</v>
      </c>
      <c r="J13261">
        <v>2019</v>
      </c>
      <c r="K13261">
        <v>665.8</v>
      </c>
      <c r="L13261">
        <v>29</v>
      </c>
      <c r="M13261">
        <v>1</v>
      </c>
      <c r="N13261">
        <f t="shared" si="516"/>
        <v>0</v>
      </c>
      <c r="O13261">
        <f t="shared" si="517"/>
        <v>0</v>
      </c>
      <c r="P13261" t="s">
        <v>12694</v>
      </c>
    </row>
    <row r="13262" spans="2:16" x14ac:dyDescent="0.25">
      <c r="B13262" t="s">
        <v>14606</v>
      </c>
      <c r="C13262" s="119" t="s">
        <v>60</v>
      </c>
      <c r="D13262" t="s">
        <v>11550</v>
      </c>
      <c r="E13262" t="s">
        <v>11530</v>
      </c>
      <c r="F13262" t="s">
        <v>11540</v>
      </c>
      <c r="G13262" t="s">
        <v>61</v>
      </c>
      <c r="H13262" t="s">
        <v>18</v>
      </c>
      <c r="I13262" t="s">
        <v>11541</v>
      </c>
      <c r="J13262">
        <v>2019</v>
      </c>
      <c r="K13262">
        <v>665.8</v>
      </c>
      <c r="L13262">
        <v>29</v>
      </c>
      <c r="M13262">
        <v>1</v>
      </c>
      <c r="N13262">
        <f t="shared" si="516"/>
        <v>0</v>
      </c>
      <c r="O13262">
        <f t="shared" si="517"/>
        <v>0</v>
      </c>
      <c r="P13262" t="s">
        <v>12694</v>
      </c>
    </row>
    <row r="13263" spans="2:16" x14ac:dyDescent="0.25">
      <c r="B13263" t="s">
        <v>14607</v>
      </c>
      <c r="C13263" s="119" t="s">
        <v>60</v>
      </c>
      <c r="D13263" t="s">
        <v>11550</v>
      </c>
      <c r="E13263" t="s">
        <v>11530</v>
      </c>
      <c r="F13263" t="s">
        <v>11540</v>
      </c>
      <c r="G13263" t="s">
        <v>61</v>
      </c>
      <c r="H13263" t="s">
        <v>18</v>
      </c>
      <c r="I13263" t="s">
        <v>11541</v>
      </c>
      <c r="J13263">
        <v>2019</v>
      </c>
      <c r="K13263">
        <v>668.31</v>
      </c>
      <c r="L13263">
        <v>42</v>
      </c>
      <c r="M13263">
        <v>1</v>
      </c>
      <c r="N13263">
        <f t="shared" si="516"/>
        <v>0</v>
      </c>
      <c r="O13263">
        <f t="shared" si="517"/>
        <v>0</v>
      </c>
      <c r="P13263" t="s">
        <v>12694</v>
      </c>
    </row>
    <row r="13264" spans="2:16" x14ac:dyDescent="0.25">
      <c r="B13264" t="s">
        <v>14608</v>
      </c>
      <c r="C13264" s="119" t="s">
        <v>60</v>
      </c>
      <c r="D13264" t="s">
        <v>11542</v>
      </c>
      <c r="E13264" t="s">
        <v>11530</v>
      </c>
      <c r="F13264" t="s">
        <v>11540</v>
      </c>
      <c r="G13264" t="s">
        <v>61</v>
      </c>
      <c r="H13264" t="s">
        <v>18</v>
      </c>
      <c r="I13264" t="s">
        <v>11541</v>
      </c>
      <c r="J13264">
        <v>2019</v>
      </c>
      <c r="K13264">
        <v>699.13</v>
      </c>
      <c r="L13264">
        <v>30</v>
      </c>
      <c r="M13264">
        <v>1</v>
      </c>
      <c r="N13264">
        <f t="shared" si="516"/>
        <v>0</v>
      </c>
      <c r="O13264">
        <f t="shared" si="517"/>
        <v>0</v>
      </c>
      <c r="P13264" t="s">
        <v>12694</v>
      </c>
    </row>
    <row r="13265" spans="2:16" x14ac:dyDescent="0.25">
      <c r="B13265" t="s">
        <v>14609</v>
      </c>
      <c r="C13265" s="119" t="s">
        <v>60</v>
      </c>
      <c r="D13265" t="s">
        <v>11537</v>
      </c>
      <c r="E13265" t="s">
        <v>11530</v>
      </c>
      <c r="F13265" t="s">
        <v>11540</v>
      </c>
      <c r="G13265" t="s">
        <v>61</v>
      </c>
      <c r="H13265" t="s">
        <v>18</v>
      </c>
      <c r="I13265" t="s">
        <v>11541</v>
      </c>
      <c r="J13265">
        <v>2019</v>
      </c>
      <c r="K13265">
        <v>666.91</v>
      </c>
      <c r="L13265">
        <v>57</v>
      </c>
      <c r="M13265">
        <v>1</v>
      </c>
      <c r="N13265">
        <f t="shared" si="516"/>
        <v>0</v>
      </c>
      <c r="O13265">
        <f t="shared" si="517"/>
        <v>0</v>
      </c>
      <c r="P13265" t="s">
        <v>12694</v>
      </c>
    </row>
    <row r="13266" spans="2:16" x14ac:dyDescent="0.25">
      <c r="B13266" t="s">
        <v>14610</v>
      </c>
      <c r="C13266" s="119" t="s">
        <v>60</v>
      </c>
      <c r="D13266" t="s">
        <v>11550</v>
      </c>
      <c r="E13266" t="s">
        <v>11530</v>
      </c>
      <c r="F13266" t="s">
        <v>11540</v>
      </c>
      <c r="G13266" t="s">
        <v>61</v>
      </c>
      <c r="H13266" t="s">
        <v>18</v>
      </c>
      <c r="I13266" t="s">
        <v>11541</v>
      </c>
      <c r="J13266">
        <v>2019</v>
      </c>
      <c r="K13266">
        <v>666.75</v>
      </c>
      <c r="L13266">
        <v>34</v>
      </c>
      <c r="M13266">
        <v>1</v>
      </c>
      <c r="N13266">
        <f t="shared" ref="N13266:N13329" si="518">IF(K13266&lt;100,1,0)</f>
        <v>0</v>
      </c>
      <c r="O13266">
        <f t="shared" ref="O13266:O13329" si="519">IF(OR(L13266="",L13266&lt;=0),1,0)</f>
        <v>0</v>
      </c>
      <c r="P13266" t="s">
        <v>12694</v>
      </c>
    </row>
    <row r="13267" spans="2:16" x14ac:dyDescent="0.25">
      <c r="B13267" t="s">
        <v>14611</v>
      </c>
      <c r="C13267" s="119" t="s">
        <v>60</v>
      </c>
      <c r="D13267" t="s">
        <v>11550</v>
      </c>
      <c r="E13267" t="s">
        <v>11530</v>
      </c>
      <c r="F13267" t="s">
        <v>11540</v>
      </c>
      <c r="G13267" t="s">
        <v>61</v>
      </c>
      <c r="H13267" t="s">
        <v>18</v>
      </c>
      <c r="I13267" t="s">
        <v>11541</v>
      </c>
      <c r="J13267">
        <v>2019</v>
      </c>
      <c r="K13267">
        <v>666.75</v>
      </c>
      <c r="L13267">
        <v>34</v>
      </c>
      <c r="M13267">
        <v>1</v>
      </c>
      <c r="N13267">
        <f t="shared" si="518"/>
        <v>0</v>
      </c>
      <c r="O13267">
        <f t="shared" si="519"/>
        <v>0</v>
      </c>
      <c r="P13267" t="s">
        <v>12694</v>
      </c>
    </row>
    <row r="13268" spans="2:16" x14ac:dyDescent="0.25">
      <c r="B13268" t="s">
        <v>14612</v>
      </c>
      <c r="C13268" s="119" t="s">
        <v>60</v>
      </c>
      <c r="D13268" t="s">
        <v>11550</v>
      </c>
      <c r="E13268" t="s">
        <v>11530</v>
      </c>
      <c r="F13268" t="s">
        <v>11540</v>
      </c>
      <c r="G13268" t="s">
        <v>61</v>
      </c>
      <c r="H13268" t="s">
        <v>18</v>
      </c>
      <c r="I13268" t="s">
        <v>11541</v>
      </c>
      <c r="J13268">
        <v>2019</v>
      </c>
      <c r="K13268">
        <v>665.79</v>
      </c>
      <c r="L13268">
        <v>29</v>
      </c>
      <c r="M13268">
        <v>1</v>
      </c>
      <c r="N13268">
        <f t="shared" si="518"/>
        <v>0</v>
      </c>
      <c r="O13268">
        <f t="shared" si="519"/>
        <v>0</v>
      </c>
      <c r="P13268" t="s">
        <v>12694</v>
      </c>
    </row>
    <row r="13269" spans="2:16" x14ac:dyDescent="0.25">
      <c r="B13269" t="s">
        <v>14613</v>
      </c>
      <c r="C13269" s="119" t="s">
        <v>60</v>
      </c>
      <c r="D13269" t="s">
        <v>11537</v>
      </c>
      <c r="E13269" t="s">
        <v>11530</v>
      </c>
      <c r="F13269" t="s">
        <v>11540</v>
      </c>
      <c r="G13269" t="s">
        <v>61</v>
      </c>
      <c r="H13269" t="s">
        <v>18</v>
      </c>
      <c r="I13269" t="s">
        <v>11541</v>
      </c>
      <c r="J13269">
        <v>2019</v>
      </c>
      <c r="K13269">
        <v>695.6</v>
      </c>
      <c r="L13269">
        <v>35</v>
      </c>
      <c r="M13269">
        <v>1</v>
      </c>
      <c r="N13269">
        <f t="shared" si="518"/>
        <v>0</v>
      </c>
      <c r="O13269">
        <f t="shared" si="519"/>
        <v>0</v>
      </c>
      <c r="P13269" t="s">
        <v>12694</v>
      </c>
    </row>
    <row r="13270" spans="2:16" x14ac:dyDescent="0.25">
      <c r="B13270" t="s">
        <v>14614</v>
      </c>
      <c r="C13270" s="119" t="s">
        <v>60</v>
      </c>
      <c r="D13270" t="s">
        <v>11537</v>
      </c>
      <c r="E13270" t="s">
        <v>11530</v>
      </c>
      <c r="F13270" t="s">
        <v>11540</v>
      </c>
      <c r="G13270" t="s">
        <v>61</v>
      </c>
      <c r="H13270" t="s">
        <v>18</v>
      </c>
      <c r="I13270" t="s">
        <v>11541</v>
      </c>
      <c r="J13270">
        <v>2019</v>
      </c>
      <c r="K13270">
        <v>664.78</v>
      </c>
      <c r="L13270">
        <v>46</v>
      </c>
      <c r="M13270">
        <v>1</v>
      </c>
      <c r="N13270">
        <f t="shared" si="518"/>
        <v>0</v>
      </c>
      <c r="O13270">
        <f t="shared" si="519"/>
        <v>0</v>
      </c>
      <c r="P13270" t="s">
        <v>12694</v>
      </c>
    </row>
    <row r="13271" spans="2:16" x14ac:dyDescent="0.25">
      <c r="B13271" t="s">
        <v>14615</v>
      </c>
      <c r="C13271" s="119" t="s">
        <v>60</v>
      </c>
      <c r="D13271" t="s">
        <v>11537</v>
      </c>
      <c r="E13271" t="s">
        <v>11530</v>
      </c>
      <c r="F13271" t="s">
        <v>11540</v>
      </c>
      <c r="G13271" t="s">
        <v>61</v>
      </c>
      <c r="H13271" t="s">
        <v>18</v>
      </c>
      <c r="I13271" t="s">
        <v>11541</v>
      </c>
      <c r="J13271">
        <v>2019</v>
      </c>
      <c r="K13271">
        <v>749.63</v>
      </c>
      <c r="L13271">
        <v>106</v>
      </c>
      <c r="M13271">
        <v>1</v>
      </c>
      <c r="N13271">
        <f t="shared" si="518"/>
        <v>0</v>
      </c>
      <c r="O13271">
        <f t="shared" si="519"/>
        <v>0</v>
      </c>
      <c r="P13271" t="s">
        <v>12694</v>
      </c>
    </row>
    <row r="13272" spans="2:16" x14ac:dyDescent="0.25">
      <c r="B13272" t="s">
        <v>14616</v>
      </c>
      <c r="C13272" s="119" t="s">
        <v>60</v>
      </c>
      <c r="D13272" t="s">
        <v>11539</v>
      </c>
      <c r="E13272" t="s">
        <v>11530</v>
      </c>
      <c r="F13272" t="s">
        <v>11540</v>
      </c>
      <c r="G13272" t="s">
        <v>61</v>
      </c>
      <c r="H13272" t="s">
        <v>18</v>
      </c>
      <c r="I13272" t="s">
        <v>11541</v>
      </c>
      <c r="J13272">
        <v>2019</v>
      </c>
      <c r="K13272">
        <v>664.65</v>
      </c>
      <c r="L13272">
        <v>23</v>
      </c>
      <c r="M13272">
        <v>1</v>
      </c>
      <c r="N13272">
        <f t="shared" si="518"/>
        <v>0</v>
      </c>
      <c r="O13272">
        <f t="shared" si="519"/>
        <v>0</v>
      </c>
      <c r="P13272" t="s">
        <v>12694</v>
      </c>
    </row>
    <row r="13273" spans="2:16" x14ac:dyDescent="0.25">
      <c r="B13273" t="s">
        <v>14617</v>
      </c>
      <c r="C13273" s="119" t="s">
        <v>60</v>
      </c>
      <c r="D13273" t="s">
        <v>11537</v>
      </c>
      <c r="E13273" t="s">
        <v>11530</v>
      </c>
      <c r="F13273" t="s">
        <v>11540</v>
      </c>
      <c r="G13273" t="s">
        <v>61</v>
      </c>
      <c r="H13273" t="s">
        <v>18</v>
      </c>
      <c r="I13273" t="s">
        <v>11541</v>
      </c>
      <c r="J13273">
        <v>2019</v>
      </c>
      <c r="K13273">
        <v>664.65</v>
      </c>
      <c r="L13273">
        <v>23</v>
      </c>
      <c r="M13273">
        <v>1</v>
      </c>
      <c r="N13273">
        <f t="shared" si="518"/>
        <v>0</v>
      </c>
      <c r="O13273">
        <f t="shared" si="519"/>
        <v>0</v>
      </c>
      <c r="P13273" t="s">
        <v>12694</v>
      </c>
    </row>
    <row r="13274" spans="2:16" x14ac:dyDescent="0.25">
      <c r="B13274" t="s">
        <v>14618</v>
      </c>
      <c r="C13274" s="119" t="s">
        <v>60</v>
      </c>
      <c r="D13274" t="s">
        <v>11537</v>
      </c>
      <c r="E13274" t="s">
        <v>11530</v>
      </c>
      <c r="F13274" t="s">
        <v>11540</v>
      </c>
      <c r="G13274" t="s">
        <v>61</v>
      </c>
      <c r="H13274" t="s">
        <v>18</v>
      </c>
      <c r="I13274" t="s">
        <v>11541</v>
      </c>
      <c r="J13274">
        <v>2019</v>
      </c>
      <c r="K13274">
        <v>697.09</v>
      </c>
      <c r="L13274">
        <v>193</v>
      </c>
      <c r="M13274">
        <v>1</v>
      </c>
      <c r="N13274">
        <f t="shared" si="518"/>
        <v>0</v>
      </c>
      <c r="O13274">
        <f t="shared" si="519"/>
        <v>0</v>
      </c>
      <c r="P13274" t="s">
        <v>12694</v>
      </c>
    </row>
    <row r="13275" spans="2:16" x14ac:dyDescent="0.25">
      <c r="B13275" t="s">
        <v>14619</v>
      </c>
      <c r="C13275" s="119" t="s">
        <v>60</v>
      </c>
      <c r="D13275" t="s">
        <v>11537</v>
      </c>
      <c r="E13275" t="s">
        <v>11530</v>
      </c>
      <c r="F13275" t="s">
        <v>11540</v>
      </c>
      <c r="G13275" t="s">
        <v>61</v>
      </c>
      <c r="H13275" t="s">
        <v>18</v>
      </c>
      <c r="I13275" t="s">
        <v>11541</v>
      </c>
      <c r="J13275">
        <v>2019</v>
      </c>
      <c r="K13275">
        <v>697.09</v>
      </c>
      <c r="L13275">
        <v>193</v>
      </c>
      <c r="M13275">
        <v>1</v>
      </c>
      <c r="N13275">
        <f t="shared" si="518"/>
        <v>0</v>
      </c>
      <c r="O13275">
        <f t="shared" si="519"/>
        <v>0</v>
      </c>
      <c r="P13275" t="s">
        <v>12694</v>
      </c>
    </row>
    <row r="13276" spans="2:16" x14ac:dyDescent="0.25">
      <c r="B13276" t="s">
        <v>14620</v>
      </c>
      <c r="C13276" s="119" t="s">
        <v>60</v>
      </c>
      <c r="D13276" t="s">
        <v>11550</v>
      </c>
      <c r="E13276" t="s">
        <v>11530</v>
      </c>
      <c r="F13276" t="s">
        <v>11540</v>
      </c>
      <c r="G13276" t="s">
        <v>61</v>
      </c>
      <c r="H13276" t="s">
        <v>18</v>
      </c>
      <c r="I13276" t="s">
        <v>11533</v>
      </c>
      <c r="J13276">
        <v>2019</v>
      </c>
      <c r="K13276">
        <v>976.94</v>
      </c>
      <c r="L13276">
        <v>172</v>
      </c>
      <c r="M13276">
        <v>1</v>
      </c>
      <c r="N13276">
        <f t="shared" si="518"/>
        <v>0</v>
      </c>
      <c r="O13276">
        <f t="shared" si="519"/>
        <v>0</v>
      </c>
      <c r="P13276" t="s">
        <v>12694</v>
      </c>
    </row>
    <row r="13277" spans="2:16" x14ac:dyDescent="0.25">
      <c r="B13277" t="s">
        <v>14621</v>
      </c>
      <c r="C13277" s="119" t="s">
        <v>60</v>
      </c>
      <c r="D13277" t="s">
        <v>11542</v>
      </c>
      <c r="E13277" t="s">
        <v>11530</v>
      </c>
      <c r="F13277" t="s">
        <v>11540</v>
      </c>
      <c r="G13277" t="s">
        <v>61</v>
      </c>
      <c r="H13277" t="s">
        <v>18</v>
      </c>
      <c r="I13277" t="s">
        <v>11541</v>
      </c>
      <c r="J13277">
        <v>2019</v>
      </c>
      <c r="K13277">
        <v>697.77</v>
      </c>
      <c r="L13277">
        <v>23</v>
      </c>
      <c r="M13277">
        <v>1</v>
      </c>
      <c r="N13277">
        <f t="shared" si="518"/>
        <v>0</v>
      </c>
      <c r="O13277">
        <f t="shared" si="519"/>
        <v>0</v>
      </c>
      <c r="P13277" t="s">
        <v>12694</v>
      </c>
    </row>
    <row r="13278" spans="2:16" x14ac:dyDescent="0.25">
      <c r="B13278" t="s">
        <v>14622</v>
      </c>
      <c r="C13278" s="119" t="s">
        <v>60</v>
      </c>
      <c r="D13278" t="s">
        <v>11542</v>
      </c>
      <c r="E13278" t="s">
        <v>11530</v>
      </c>
      <c r="F13278" t="s">
        <v>11540</v>
      </c>
      <c r="G13278" t="s">
        <v>61</v>
      </c>
      <c r="H13278" t="s">
        <v>18</v>
      </c>
      <c r="I13278" t="s">
        <v>11541</v>
      </c>
      <c r="J13278">
        <v>2019</v>
      </c>
      <c r="K13278">
        <v>697.77</v>
      </c>
      <c r="L13278">
        <v>23</v>
      </c>
      <c r="M13278">
        <v>1</v>
      </c>
      <c r="N13278">
        <f t="shared" si="518"/>
        <v>0</v>
      </c>
      <c r="O13278">
        <f t="shared" si="519"/>
        <v>0</v>
      </c>
      <c r="P13278" t="s">
        <v>12694</v>
      </c>
    </row>
    <row r="13279" spans="2:16" x14ac:dyDescent="0.25">
      <c r="B13279" t="s">
        <v>14623</v>
      </c>
      <c r="C13279" s="119" t="s">
        <v>60</v>
      </c>
      <c r="D13279" t="s">
        <v>11550</v>
      </c>
      <c r="E13279" t="s">
        <v>11530</v>
      </c>
      <c r="F13279" t="s">
        <v>11540</v>
      </c>
      <c r="G13279" t="s">
        <v>61</v>
      </c>
      <c r="H13279" t="s">
        <v>18</v>
      </c>
      <c r="I13279" t="s">
        <v>11541</v>
      </c>
      <c r="J13279">
        <v>2019</v>
      </c>
      <c r="K13279">
        <v>667.33</v>
      </c>
      <c r="L13279">
        <v>37</v>
      </c>
      <c r="M13279">
        <v>1</v>
      </c>
      <c r="N13279">
        <f t="shared" si="518"/>
        <v>0</v>
      </c>
      <c r="O13279">
        <f t="shared" si="519"/>
        <v>0</v>
      </c>
      <c r="P13279" t="s">
        <v>12694</v>
      </c>
    </row>
    <row r="13280" spans="2:16" x14ac:dyDescent="0.25">
      <c r="B13280" t="s">
        <v>14624</v>
      </c>
      <c r="C13280" s="119" t="s">
        <v>60</v>
      </c>
      <c r="D13280" t="s">
        <v>11537</v>
      </c>
      <c r="E13280" t="s">
        <v>11530</v>
      </c>
      <c r="F13280" t="s">
        <v>11540</v>
      </c>
      <c r="G13280" t="s">
        <v>61</v>
      </c>
      <c r="H13280" t="s">
        <v>18</v>
      </c>
      <c r="I13280" t="s">
        <v>11541</v>
      </c>
      <c r="J13280">
        <v>2019</v>
      </c>
      <c r="K13280">
        <v>661.16</v>
      </c>
      <c r="L13280">
        <v>27</v>
      </c>
      <c r="M13280">
        <v>1</v>
      </c>
      <c r="N13280">
        <f t="shared" si="518"/>
        <v>0</v>
      </c>
      <c r="O13280">
        <f t="shared" si="519"/>
        <v>0</v>
      </c>
      <c r="P13280" t="s">
        <v>12694</v>
      </c>
    </row>
    <row r="13281" spans="2:16" x14ac:dyDescent="0.25">
      <c r="B13281" t="s">
        <v>14625</v>
      </c>
      <c r="C13281" s="119" t="s">
        <v>60</v>
      </c>
      <c r="D13281" t="s">
        <v>11537</v>
      </c>
      <c r="E13281" t="s">
        <v>11530</v>
      </c>
      <c r="F13281" t="s">
        <v>11540</v>
      </c>
      <c r="G13281" t="s">
        <v>61</v>
      </c>
      <c r="H13281" t="s">
        <v>18</v>
      </c>
      <c r="I13281" t="s">
        <v>11541</v>
      </c>
      <c r="J13281">
        <v>2019</v>
      </c>
      <c r="K13281">
        <v>665.16</v>
      </c>
      <c r="L13281">
        <v>48</v>
      </c>
      <c r="M13281">
        <v>1</v>
      </c>
      <c r="N13281">
        <f t="shared" si="518"/>
        <v>0</v>
      </c>
      <c r="O13281">
        <f t="shared" si="519"/>
        <v>0</v>
      </c>
      <c r="P13281" t="s">
        <v>12694</v>
      </c>
    </row>
    <row r="13282" spans="2:16" x14ac:dyDescent="0.25">
      <c r="B13282" t="s">
        <v>14626</v>
      </c>
      <c r="C13282" s="119" t="s">
        <v>60</v>
      </c>
      <c r="D13282" t="s">
        <v>11537</v>
      </c>
      <c r="E13282" t="s">
        <v>11530</v>
      </c>
      <c r="F13282" t="s">
        <v>11540</v>
      </c>
      <c r="G13282" t="s">
        <v>61</v>
      </c>
      <c r="H13282" t="s">
        <v>18</v>
      </c>
      <c r="I13282" t="s">
        <v>11541</v>
      </c>
      <c r="J13282">
        <v>2019</v>
      </c>
      <c r="K13282">
        <v>726.4</v>
      </c>
      <c r="L13282">
        <v>173</v>
      </c>
      <c r="M13282">
        <v>1</v>
      </c>
      <c r="N13282">
        <f t="shared" si="518"/>
        <v>0</v>
      </c>
      <c r="O13282">
        <f t="shared" si="519"/>
        <v>0</v>
      </c>
      <c r="P13282" t="s">
        <v>12694</v>
      </c>
    </row>
    <row r="13283" spans="2:16" x14ac:dyDescent="0.25">
      <c r="B13283" t="s">
        <v>14627</v>
      </c>
      <c r="C13283" s="119" t="s">
        <v>60</v>
      </c>
      <c r="D13283" t="s">
        <v>11537</v>
      </c>
      <c r="E13283" t="s">
        <v>11530</v>
      </c>
      <c r="F13283" t="s">
        <v>11540</v>
      </c>
      <c r="G13283" t="s">
        <v>61</v>
      </c>
      <c r="H13283" t="s">
        <v>18</v>
      </c>
      <c r="I13283" t="s">
        <v>11541</v>
      </c>
      <c r="J13283">
        <v>2019</v>
      </c>
      <c r="K13283">
        <v>665.23</v>
      </c>
      <c r="L13283">
        <v>26</v>
      </c>
      <c r="M13283">
        <v>1</v>
      </c>
      <c r="N13283">
        <f t="shared" si="518"/>
        <v>0</v>
      </c>
      <c r="O13283">
        <f t="shared" si="519"/>
        <v>0</v>
      </c>
      <c r="P13283" t="s">
        <v>12694</v>
      </c>
    </row>
    <row r="13284" spans="2:16" x14ac:dyDescent="0.25">
      <c r="B13284" t="s">
        <v>14628</v>
      </c>
      <c r="C13284" s="119" t="s">
        <v>60</v>
      </c>
      <c r="D13284" t="s">
        <v>11537</v>
      </c>
      <c r="E13284" t="s">
        <v>11530</v>
      </c>
      <c r="F13284" t="s">
        <v>11540</v>
      </c>
      <c r="G13284" t="s">
        <v>61</v>
      </c>
      <c r="H13284" t="s">
        <v>18</v>
      </c>
      <c r="I13284" t="s">
        <v>11541</v>
      </c>
      <c r="J13284">
        <v>2019</v>
      </c>
      <c r="K13284">
        <v>665.79</v>
      </c>
      <c r="L13284">
        <v>29</v>
      </c>
      <c r="M13284">
        <v>1</v>
      </c>
      <c r="N13284">
        <f t="shared" si="518"/>
        <v>0</v>
      </c>
      <c r="O13284">
        <f t="shared" si="519"/>
        <v>0</v>
      </c>
      <c r="P13284" t="s">
        <v>12694</v>
      </c>
    </row>
    <row r="13285" spans="2:16" x14ac:dyDescent="0.25">
      <c r="B13285" t="s">
        <v>14629</v>
      </c>
      <c r="C13285" s="119" t="s">
        <v>60</v>
      </c>
      <c r="D13285" t="s">
        <v>11537</v>
      </c>
      <c r="E13285" t="s">
        <v>11530</v>
      </c>
      <c r="F13285" t="s">
        <v>11540</v>
      </c>
      <c r="G13285" t="s">
        <v>61</v>
      </c>
      <c r="H13285" t="s">
        <v>18</v>
      </c>
      <c r="I13285" t="s">
        <v>11541</v>
      </c>
      <c r="J13285">
        <v>2019</v>
      </c>
      <c r="K13285">
        <v>697.2</v>
      </c>
      <c r="L13285">
        <v>20</v>
      </c>
      <c r="M13285">
        <v>1</v>
      </c>
      <c r="N13285">
        <f t="shared" si="518"/>
        <v>0</v>
      </c>
      <c r="O13285">
        <f t="shared" si="519"/>
        <v>0</v>
      </c>
      <c r="P13285" t="s">
        <v>12694</v>
      </c>
    </row>
    <row r="13286" spans="2:16" x14ac:dyDescent="0.25">
      <c r="B13286" t="s">
        <v>14630</v>
      </c>
      <c r="C13286" s="119" t="s">
        <v>60</v>
      </c>
      <c r="D13286" t="s">
        <v>11537</v>
      </c>
      <c r="E13286" t="s">
        <v>11530</v>
      </c>
      <c r="F13286" t="s">
        <v>11540</v>
      </c>
      <c r="G13286" t="s">
        <v>61</v>
      </c>
      <c r="H13286" t="s">
        <v>18</v>
      </c>
      <c r="I13286" t="s">
        <v>11541</v>
      </c>
      <c r="J13286">
        <v>2019</v>
      </c>
      <c r="K13286">
        <v>665.03</v>
      </c>
      <c r="L13286">
        <v>25</v>
      </c>
      <c r="M13286">
        <v>1</v>
      </c>
      <c r="N13286">
        <f t="shared" si="518"/>
        <v>0</v>
      </c>
      <c r="O13286">
        <f t="shared" si="519"/>
        <v>0</v>
      </c>
      <c r="P13286" t="s">
        <v>12694</v>
      </c>
    </row>
    <row r="13287" spans="2:16" x14ac:dyDescent="0.25">
      <c r="B13287" t="s">
        <v>14631</v>
      </c>
      <c r="C13287" s="119" t="s">
        <v>60</v>
      </c>
      <c r="D13287" t="s">
        <v>11537</v>
      </c>
      <c r="E13287" t="s">
        <v>11530</v>
      </c>
      <c r="F13287" t="s">
        <v>11540</v>
      </c>
      <c r="G13287" t="s">
        <v>61</v>
      </c>
      <c r="H13287" t="s">
        <v>18</v>
      </c>
      <c r="I13287" t="s">
        <v>11541</v>
      </c>
      <c r="J13287">
        <v>2019</v>
      </c>
      <c r="K13287">
        <v>662.45</v>
      </c>
      <c r="L13287">
        <v>23</v>
      </c>
      <c r="M13287">
        <v>1</v>
      </c>
      <c r="N13287">
        <f t="shared" si="518"/>
        <v>0</v>
      </c>
      <c r="O13287">
        <f t="shared" si="519"/>
        <v>0</v>
      </c>
      <c r="P13287" t="s">
        <v>12694</v>
      </c>
    </row>
    <row r="13288" spans="2:16" x14ac:dyDescent="0.25">
      <c r="B13288" t="s">
        <v>14632</v>
      </c>
      <c r="C13288" s="119" t="s">
        <v>60</v>
      </c>
      <c r="D13288" t="s">
        <v>11537</v>
      </c>
      <c r="E13288" t="s">
        <v>11530</v>
      </c>
      <c r="F13288" t="s">
        <v>11540</v>
      </c>
      <c r="G13288" t="s">
        <v>61</v>
      </c>
      <c r="H13288" t="s">
        <v>18</v>
      </c>
      <c r="I13288" t="s">
        <v>11541</v>
      </c>
      <c r="J13288">
        <v>2019</v>
      </c>
      <c r="K13288">
        <v>661.88</v>
      </c>
      <c r="L13288">
        <v>20</v>
      </c>
      <c r="M13288">
        <v>1</v>
      </c>
      <c r="N13288">
        <f t="shared" si="518"/>
        <v>0</v>
      </c>
      <c r="O13288">
        <f t="shared" si="519"/>
        <v>0</v>
      </c>
      <c r="P13288" t="s">
        <v>12694</v>
      </c>
    </row>
    <row r="13289" spans="2:16" x14ac:dyDescent="0.25">
      <c r="B13289" t="s">
        <v>14633</v>
      </c>
      <c r="C13289" s="119" t="s">
        <v>60</v>
      </c>
      <c r="D13289" t="s">
        <v>11539</v>
      </c>
      <c r="E13289" t="s">
        <v>11530</v>
      </c>
      <c r="F13289" t="s">
        <v>11540</v>
      </c>
      <c r="G13289" t="s">
        <v>61</v>
      </c>
      <c r="H13289" t="s">
        <v>18</v>
      </c>
      <c r="I13289" t="s">
        <v>11541</v>
      </c>
      <c r="J13289">
        <v>2019</v>
      </c>
      <c r="K13289">
        <v>700.9</v>
      </c>
      <c r="L13289">
        <v>28</v>
      </c>
      <c r="M13289">
        <v>1</v>
      </c>
      <c r="N13289">
        <f t="shared" si="518"/>
        <v>0</v>
      </c>
      <c r="O13289">
        <f t="shared" si="519"/>
        <v>0</v>
      </c>
      <c r="P13289" t="s">
        <v>12694</v>
      </c>
    </row>
    <row r="13290" spans="2:16" x14ac:dyDescent="0.25">
      <c r="B13290" t="s">
        <v>14634</v>
      </c>
      <c r="C13290" s="119" t="s">
        <v>60</v>
      </c>
      <c r="D13290" t="s">
        <v>11537</v>
      </c>
      <c r="E13290" t="s">
        <v>11530</v>
      </c>
      <c r="F13290" t="s">
        <v>11540</v>
      </c>
      <c r="G13290" t="s">
        <v>61</v>
      </c>
      <c r="H13290" t="s">
        <v>18</v>
      </c>
      <c r="I13290" t="s">
        <v>11541</v>
      </c>
      <c r="J13290">
        <v>2019</v>
      </c>
      <c r="K13290">
        <v>674.19</v>
      </c>
      <c r="L13290">
        <v>62</v>
      </c>
      <c r="M13290">
        <v>1</v>
      </c>
      <c r="N13290">
        <f t="shared" si="518"/>
        <v>0</v>
      </c>
      <c r="O13290">
        <f t="shared" si="519"/>
        <v>0</v>
      </c>
      <c r="P13290" t="s">
        <v>12694</v>
      </c>
    </row>
    <row r="13291" spans="2:16" x14ac:dyDescent="0.25">
      <c r="B13291" t="s">
        <v>14635</v>
      </c>
      <c r="C13291" s="119" t="s">
        <v>60</v>
      </c>
      <c r="D13291" t="s">
        <v>11539</v>
      </c>
      <c r="E13291" t="s">
        <v>11530</v>
      </c>
      <c r="F13291" t="s">
        <v>11540</v>
      </c>
      <c r="G13291" t="s">
        <v>61</v>
      </c>
      <c r="H13291" t="s">
        <v>18</v>
      </c>
      <c r="I13291" t="s">
        <v>11541</v>
      </c>
      <c r="J13291">
        <v>2019</v>
      </c>
      <c r="K13291">
        <v>668.45</v>
      </c>
      <c r="L13291">
        <v>32</v>
      </c>
      <c r="M13291">
        <v>1</v>
      </c>
      <c r="N13291">
        <f t="shared" si="518"/>
        <v>0</v>
      </c>
      <c r="O13291">
        <f t="shared" si="519"/>
        <v>0</v>
      </c>
      <c r="P13291" t="s">
        <v>12694</v>
      </c>
    </row>
    <row r="13292" spans="2:16" x14ac:dyDescent="0.25">
      <c r="B13292" t="s">
        <v>14636</v>
      </c>
      <c r="C13292" s="119" t="s">
        <v>60</v>
      </c>
      <c r="D13292" t="s">
        <v>11539</v>
      </c>
      <c r="E13292" t="s">
        <v>11530</v>
      </c>
      <c r="F13292" t="s">
        <v>11540</v>
      </c>
      <c r="G13292" t="s">
        <v>61</v>
      </c>
      <c r="H13292" t="s">
        <v>18</v>
      </c>
      <c r="I13292" t="s">
        <v>11541</v>
      </c>
      <c r="J13292">
        <v>2019</v>
      </c>
      <c r="K13292">
        <v>667.87</v>
      </c>
      <c r="L13292">
        <v>29</v>
      </c>
      <c r="M13292">
        <v>1</v>
      </c>
      <c r="N13292">
        <f t="shared" si="518"/>
        <v>0</v>
      </c>
      <c r="O13292">
        <f t="shared" si="519"/>
        <v>0</v>
      </c>
      <c r="P13292" t="s">
        <v>12694</v>
      </c>
    </row>
    <row r="13293" spans="2:16" x14ac:dyDescent="0.25">
      <c r="B13293" t="s">
        <v>14637</v>
      </c>
      <c r="C13293" s="119" t="s">
        <v>60</v>
      </c>
      <c r="D13293" t="s">
        <v>11539</v>
      </c>
      <c r="E13293" t="s">
        <v>11530</v>
      </c>
      <c r="F13293" t="s">
        <v>11540</v>
      </c>
      <c r="G13293" t="s">
        <v>61</v>
      </c>
      <c r="H13293" t="s">
        <v>18</v>
      </c>
      <c r="I13293" t="s">
        <v>11541</v>
      </c>
      <c r="J13293">
        <v>2019</v>
      </c>
      <c r="K13293">
        <v>667.3</v>
      </c>
      <c r="L13293">
        <v>26</v>
      </c>
      <c r="M13293">
        <v>1</v>
      </c>
      <c r="N13293">
        <f t="shared" si="518"/>
        <v>0</v>
      </c>
      <c r="O13293">
        <f t="shared" si="519"/>
        <v>0</v>
      </c>
      <c r="P13293" t="s">
        <v>12694</v>
      </c>
    </row>
    <row r="13294" spans="2:16" x14ac:dyDescent="0.25">
      <c r="B13294" t="s">
        <v>14638</v>
      </c>
      <c r="C13294" s="119" t="s">
        <v>60</v>
      </c>
      <c r="D13294" t="s">
        <v>11539</v>
      </c>
      <c r="E13294" t="s">
        <v>11530</v>
      </c>
      <c r="F13294" t="s">
        <v>11540</v>
      </c>
      <c r="G13294" t="s">
        <v>61</v>
      </c>
      <c r="H13294" t="s">
        <v>18</v>
      </c>
      <c r="I13294" t="s">
        <v>11541</v>
      </c>
      <c r="J13294">
        <v>2019</v>
      </c>
      <c r="K13294">
        <v>667.3</v>
      </c>
      <c r="L13294">
        <v>26</v>
      </c>
      <c r="M13294">
        <v>1</v>
      </c>
      <c r="N13294">
        <f t="shared" si="518"/>
        <v>0</v>
      </c>
      <c r="O13294">
        <f t="shared" si="519"/>
        <v>0</v>
      </c>
      <c r="P13294" t="s">
        <v>12694</v>
      </c>
    </row>
    <row r="13295" spans="2:16" x14ac:dyDescent="0.25">
      <c r="B13295" t="s">
        <v>14639</v>
      </c>
      <c r="C13295" s="119" t="s">
        <v>60</v>
      </c>
      <c r="D13295" t="s">
        <v>11537</v>
      </c>
      <c r="E13295" t="s">
        <v>11530</v>
      </c>
      <c r="F13295" t="s">
        <v>11540</v>
      </c>
      <c r="G13295" t="s">
        <v>61</v>
      </c>
      <c r="H13295" t="s">
        <v>18</v>
      </c>
      <c r="I13295" t="s">
        <v>11541</v>
      </c>
      <c r="J13295">
        <v>2019</v>
      </c>
      <c r="K13295">
        <v>666.52</v>
      </c>
      <c r="L13295">
        <v>22</v>
      </c>
      <c r="M13295">
        <v>1</v>
      </c>
      <c r="N13295">
        <f t="shared" si="518"/>
        <v>0</v>
      </c>
      <c r="O13295">
        <f t="shared" si="519"/>
        <v>0</v>
      </c>
      <c r="P13295" t="s">
        <v>12694</v>
      </c>
    </row>
    <row r="13296" spans="2:16" x14ac:dyDescent="0.25">
      <c r="B13296" t="s">
        <v>14640</v>
      </c>
      <c r="C13296" s="119" t="s">
        <v>60</v>
      </c>
      <c r="D13296" t="s">
        <v>11539</v>
      </c>
      <c r="E13296" t="s">
        <v>11530</v>
      </c>
      <c r="F13296" t="s">
        <v>11540</v>
      </c>
      <c r="G13296" t="s">
        <v>61</v>
      </c>
      <c r="H13296" t="s">
        <v>18</v>
      </c>
      <c r="I13296" t="s">
        <v>11541</v>
      </c>
      <c r="J13296">
        <v>2019</v>
      </c>
      <c r="K13296">
        <v>701.67</v>
      </c>
      <c r="L13296">
        <v>32</v>
      </c>
      <c r="M13296">
        <v>1</v>
      </c>
      <c r="N13296">
        <f t="shared" si="518"/>
        <v>0</v>
      </c>
      <c r="O13296">
        <f t="shared" si="519"/>
        <v>0</v>
      </c>
      <c r="P13296" t="s">
        <v>12694</v>
      </c>
    </row>
    <row r="13297" spans="2:16" x14ac:dyDescent="0.25">
      <c r="B13297" t="s">
        <v>14641</v>
      </c>
      <c r="C13297" s="119" t="s">
        <v>60</v>
      </c>
      <c r="D13297" t="s">
        <v>11539</v>
      </c>
      <c r="E13297" t="s">
        <v>11530</v>
      </c>
      <c r="F13297" t="s">
        <v>11540</v>
      </c>
      <c r="G13297" t="s">
        <v>61</v>
      </c>
      <c r="H13297" t="s">
        <v>18</v>
      </c>
      <c r="I13297" t="s">
        <v>11541</v>
      </c>
      <c r="J13297">
        <v>2019</v>
      </c>
      <c r="K13297">
        <v>701.86</v>
      </c>
      <c r="L13297">
        <v>33</v>
      </c>
      <c r="M13297">
        <v>1</v>
      </c>
      <c r="N13297">
        <f t="shared" si="518"/>
        <v>0</v>
      </c>
      <c r="O13297">
        <f t="shared" si="519"/>
        <v>0</v>
      </c>
      <c r="P13297" t="s">
        <v>12694</v>
      </c>
    </row>
    <row r="13298" spans="2:16" x14ac:dyDescent="0.25">
      <c r="B13298" t="s">
        <v>14642</v>
      </c>
      <c r="C13298" s="119" t="s">
        <v>60</v>
      </c>
      <c r="D13298" t="s">
        <v>11539</v>
      </c>
      <c r="E13298" t="s">
        <v>11530</v>
      </c>
      <c r="F13298" t="s">
        <v>11540</v>
      </c>
      <c r="G13298" t="s">
        <v>61</v>
      </c>
      <c r="H13298" t="s">
        <v>18</v>
      </c>
      <c r="I13298" t="s">
        <v>11541</v>
      </c>
      <c r="J13298">
        <v>2019</v>
      </c>
      <c r="K13298">
        <v>701.09</v>
      </c>
      <c r="L13298">
        <v>29</v>
      </c>
      <c r="M13298">
        <v>1</v>
      </c>
      <c r="N13298">
        <f t="shared" si="518"/>
        <v>0</v>
      </c>
      <c r="O13298">
        <f t="shared" si="519"/>
        <v>0</v>
      </c>
      <c r="P13298" t="s">
        <v>12694</v>
      </c>
    </row>
    <row r="13299" spans="2:16" x14ac:dyDescent="0.25">
      <c r="B13299" t="s">
        <v>14643</v>
      </c>
      <c r="C13299" s="119" t="s">
        <v>60</v>
      </c>
      <c r="D13299" t="s">
        <v>11539</v>
      </c>
      <c r="E13299" t="s">
        <v>11530</v>
      </c>
      <c r="F13299" t="s">
        <v>11540</v>
      </c>
      <c r="G13299" t="s">
        <v>61</v>
      </c>
      <c r="H13299" t="s">
        <v>18</v>
      </c>
      <c r="I13299" t="s">
        <v>11541</v>
      </c>
      <c r="J13299">
        <v>2019</v>
      </c>
      <c r="K13299">
        <v>668.83</v>
      </c>
      <c r="L13299">
        <v>34</v>
      </c>
      <c r="M13299">
        <v>1</v>
      </c>
      <c r="N13299">
        <f t="shared" si="518"/>
        <v>0</v>
      </c>
      <c r="O13299">
        <f t="shared" si="519"/>
        <v>0</v>
      </c>
      <c r="P13299" t="s">
        <v>12694</v>
      </c>
    </row>
    <row r="13300" spans="2:16" x14ac:dyDescent="0.25">
      <c r="B13300" t="s">
        <v>14644</v>
      </c>
      <c r="C13300" s="119" t="s">
        <v>60</v>
      </c>
      <c r="D13300" t="s">
        <v>11539</v>
      </c>
      <c r="E13300" t="s">
        <v>11530</v>
      </c>
      <c r="F13300" t="s">
        <v>11540</v>
      </c>
      <c r="G13300" t="s">
        <v>61</v>
      </c>
      <c r="H13300" t="s">
        <v>18</v>
      </c>
      <c r="I13300" t="s">
        <v>11541</v>
      </c>
      <c r="J13300">
        <v>2019</v>
      </c>
      <c r="K13300">
        <v>665.8</v>
      </c>
      <c r="L13300">
        <v>29</v>
      </c>
      <c r="M13300">
        <v>1</v>
      </c>
      <c r="N13300">
        <f t="shared" si="518"/>
        <v>0</v>
      </c>
      <c r="O13300">
        <f t="shared" si="519"/>
        <v>0</v>
      </c>
      <c r="P13300" t="s">
        <v>12694</v>
      </c>
    </row>
    <row r="13301" spans="2:16" x14ac:dyDescent="0.25">
      <c r="B13301" t="s">
        <v>14645</v>
      </c>
      <c r="C13301" s="119" t="s">
        <v>60</v>
      </c>
      <c r="D13301" t="s">
        <v>11539</v>
      </c>
      <c r="E13301" t="s">
        <v>11530</v>
      </c>
      <c r="F13301" t="s">
        <v>11540</v>
      </c>
      <c r="G13301" t="s">
        <v>61</v>
      </c>
      <c r="H13301" t="s">
        <v>18</v>
      </c>
      <c r="I13301" t="s">
        <v>11541</v>
      </c>
      <c r="J13301">
        <v>2019</v>
      </c>
      <c r="K13301">
        <v>668.25</v>
      </c>
      <c r="L13301">
        <v>31</v>
      </c>
      <c r="M13301">
        <v>1</v>
      </c>
      <c r="N13301">
        <f t="shared" si="518"/>
        <v>0</v>
      </c>
      <c r="O13301">
        <f t="shared" si="519"/>
        <v>0</v>
      </c>
      <c r="P13301" t="s">
        <v>12694</v>
      </c>
    </row>
    <row r="13302" spans="2:16" x14ac:dyDescent="0.25">
      <c r="B13302" t="s">
        <v>14646</v>
      </c>
      <c r="C13302" s="119" t="s">
        <v>60</v>
      </c>
      <c r="D13302" t="s">
        <v>11539</v>
      </c>
      <c r="E13302" t="s">
        <v>11530</v>
      </c>
      <c r="F13302" t="s">
        <v>11540</v>
      </c>
      <c r="G13302" t="s">
        <v>61</v>
      </c>
      <c r="H13302" t="s">
        <v>18</v>
      </c>
      <c r="I13302" t="s">
        <v>11541</v>
      </c>
      <c r="J13302">
        <v>2019</v>
      </c>
      <c r="K13302">
        <v>668.83</v>
      </c>
      <c r="L13302">
        <v>34</v>
      </c>
      <c r="M13302">
        <v>1</v>
      </c>
      <c r="N13302">
        <f t="shared" si="518"/>
        <v>0</v>
      </c>
      <c r="O13302">
        <f t="shared" si="519"/>
        <v>0</v>
      </c>
      <c r="P13302" t="s">
        <v>12694</v>
      </c>
    </row>
    <row r="13303" spans="2:16" x14ac:dyDescent="0.25">
      <c r="B13303" t="s">
        <v>14647</v>
      </c>
      <c r="C13303" s="119" t="s">
        <v>60</v>
      </c>
      <c r="D13303" t="s">
        <v>11539</v>
      </c>
      <c r="E13303" t="s">
        <v>11530</v>
      </c>
      <c r="F13303" t="s">
        <v>11540</v>
      </c>
      <c r="G13303" t="s">
        <v>61</v>
      </c>
      <c r="H13303" t="s">
        <v>18</v>
      </c>
      <c r="I13303" t="s">
        <v>11541</v>
      </c>
      <c r="J13303">
        <v>2019</v>
      </c>
      <c r="K13303">
        <v>668.06</v>
      </c>
      <c r="L13303">
        <v>30</v>
      </c>
      <c r="M13303">
        <v>1</v>
      </c>
      <c r="N13303">
        <f t="shared" si="518"/>
        <v>0</v>
      </c>
      <c r="O13303">
        <f t="shared" si="519"/>
        <v>0</v>
      </c>
      <c r="P13303" t="s">
        <v>12694</v>
      </c>
    </row>
    <row r="13304" spans="2:16" x14ac:dyDescent="0.25">
      <c r="B13304" t="s">
        <v>14648</v>
      </c>
      <c r="C13304" s="119" t="s">
        <v>60</v>
      </c>
      <c r="D13304" t="s">
        <v>11539</v>
      </c>
      <c r="E13304" t="s">
        <v>11530</v>
      </c>
      <c r="F13304" t="s">
        <v>11540</v>
      </c>
      <c r="G13304" t="s">
        <v>61</v>
      </c>
      <c r="H13304" t="s">
        <v>18</v>
      </c>
      <c r="I13304" t="s">
        <v>11541</v>
      </c>
      <c r="J13304">
        <v>2019</v>
      </c>
      <c r="K13304">
        <v>671.51</v>
      </c>
      <c r="L13304">
        <v>48</v>
      </c>
      <c r="M13304">
        <v>1</v>
      </c>
      <c r="N13304">
        <f t="shared" si="518"/>
        <v>0</v>
      </c>
      <c r="O13304">
        <f t="shared" si="519"/>
        <v>0</v>
      </c>
      <c r="P13304" t="s">
        <v>12694</v>
      </c>
    </row>
    <row r="13305" spans="2:16" x14ac:dyDescent="0.25">
      <c r="B13305" t="s">
        <v>14649</v>
      </c>
      <c r="C13305" s="119" t="s">
        <v>60</v>
      </c>
      <c r="D13305" t="s">
        <v>11539</v>
      </c>
      <c r="E13305" t="s">
        <v>11530</v>
      </c>
      <c r="F13305" t="s">
        <v>11540</v>
      </c>
      <c r="G13305" t="s">
        <v>61</v>
      </c>
      <c r="H13305" t="s">
        <v>18</v>
      </c>
      <c r="I13305" t="s">
        <v>11541</v>
      </c>
      <c r="J13305">
        <v>2019</v>
      </c>
      <c r="K13305">
        <v>669.03</v>
      </c>
      <c r="L13305">
        <v>35</v>
      </c>
      <c r="M13305">
        <v>1</v>
      </c>
      <c r="N13305">
        <f t="shared" si="518"/>
        <v>0</v>
      </c>
      <c r="O13305">
        <f t="shared" si="519"/>
        <v>0</v>
      </c>
      <c r="P13305" t="s">
        <v>12694</v>
      </c>
    </row>
    <row r="13306" spans="2:16" x14ac:dyDescent="0.25">
      <c r="B13306" t="s">
        <v>14650</v>
      </c>
      <c r="C13306" s="119" t="s">
        <v>60</v>
      </c>
      <c r="D13306" t="s">
        <v>11539</v>
      </c>
      <c r="E13306" t="s">
        <v>11530</v>
      </c>
      <c r="F13306" t="s">
        <v>11540</v>
      </c>
      <c r="G13306" t="s">
        <v>61</v>
      </c>
      <c r="H13306" t="s">
        <v>18</v>
      </c>
      <c r="I13306" t="s">
        <v>11541</v>
      </c>
      <c r="J13306">
        <v>2019</v>
      </c>
      <c r="K13306">
        <v>668.45</v>
      </c>
      <c r="L13306">
        <v>32</v>
      </c>
      <c r="M13306">
        <v>1</v>
      </c>
      <c r="N13306">
        <f t="shared" si="518"/>
        <v>0</v>
      </c>
      <c r="O13306">
        <f t="shared" si="519"/>
        <v>0</v>
      </c>
      <c r="P13306" t="s">
        <v>12694</v>
      </c>
    </row>
    <row r="13307" spans="2:16" x14ac:dyDescent="0.25">
      <c r="B13307" t="s">
        <v>14651</v>
      </c>
      <c r="C13307" s="119" t="s">
        <v>60</v>
      </c>
      <c r="D13307" t="s">
        <v>11537</v>
      </c>
      <c r="E13307" t="s">
        <v>11530</v>
      </c>
      <c r="F13307" t="s">
        <v>11540</v>
      </c>
      <c r="G13307" t="s">
        <v>61</v>
      </c>
      <c r="H13307" t="s">
        <v>18</v>
      </c>
      <c r="I13307" t="s">
        <v>11541</v>
      </c>
      <c r="J13307">
        <v>2019</v>
      </c>
      <c r="K13307">
        <v>666.52</v>
      </c>
      <c r="L13307">
        <v>22</v>
      </c>
      <c r="M13307">
        <v>1</v>
      </c>
      <c r="N13307">
        <f t="shared" si="518"/>
        <v>0</v>
      </c>
      <c r="O13307">
        <f t="shared" si="519"/>
        <v>0</v>
      </c>
      <c r="P13307" t="s">
        <v>12694</v>
      </c>
    </row>
    <row r="13308" spans="2:16" x14ac:dyDescent="0.25">
      <c r="B13308" t="s">
        <v>14652</v>
      </c>
      <c r="C13308" s="119" t="s">
        <v>60</v>
      </c>
      <c r="D13308" t="s">
        <v>11537</v>
      </c>
      <c r="E13308" t="s">
        <v>11530</v>
      </c>
      <c r="F13308" t="s">
        <v>11540</v>
      </c>
      <c r="G13308" t="s">
        <v>61</v>
      </c>
      <c r="H13308" t="s">
        <v>18</v>
      </c>
      <c r="I13308" t="s">
        <v>11541</v>
      </c>
      <c r="J13308">
        <v>2019</v>
      </c>
      <c r="K13308">
        <v>667.29</v>
      </c>
      <c r="L13308">
        <v>26</v>
      </c>
      <c r="M13308">
        <v>1</v>
      </c>
      <c r="N13308">
        <f t="shared" si="518"/>
        <v>0</v>
      </c>
      <c r="O13308">
        <f t="shared" si="519"/>
        <v>0</v>
      </c>
      <c r="P13308" t="s">
        <v>12694</v>
      </c>
    </row>
    <row r="13309" spans="2:16" x14ac:dyDescent="0.25">
      <c r="B13309" t="s">
        <v>14653</v>
      </c>
      <c r="C13309" s="119" t="s">
        <v>60</v>
      </c>
      <c r="D13309" t="s">
        <v>11537</v>
      </c>
      <c r="E13309" t="s">
        <v>11530</v>
      </c>
      <c r="F13309" t="s">
        <v>11540</v>
      </c>
      <c r="G13309" t="s">
        <v>61</v>
      </c>
      <c r="H13309" t="s">
        <v>18</v>
      </c>
      <c r="I13309" t="s">
        <v>11541</v>
      </c>
      <c r="J13309">
        <v>2019</v>
      </c>
      <c r="K13309">
        <v>699.76</v>
      </c>
      <c r="L13309">
        <v>22</v>
      </c>
      <c r="M13309">
        <v>1</v>
      </c>
      <c r="N13309">
        <f t="shared" si="518"/>
        <v>0</v>
      </c>
      <c r="O13309">
        <f t="shared" si="519"/>
        <v>0</v>
      </c>
      <c r="P13309" t="s">
        <v>12694</v>
      </c>
    </row>
    <row r="13310" spans="2:16" x14ac:dyDescent="0.25">
      <c r="B13310" t="s">
        <v>14654</v>
      </c>
      <c r="C13310" s="119" t="s">
        <v>60</v>
      </c>
      <c r="D13310" t="s">
        <v>11537</v>
      </c>
      <c r="E13310" t="s">
        <v>11530</v>
      </c>
      <c r="F13310" t="s">
        <v>11540</v>
      </c>
      <c r="G13310" t="s">
        <v>61</v>
      </c>
      <c r="H13310" t="s">
        <v>18</v>
      </c>
      <c r="I13310" t="s">
        <v>11541</v>
      </c>
      <c r="J13310">
        <v>2019</v>
      </c>
      <c r="K13310">
        <v>700.52</v>
      </c>
      <c r="L13310">
        <v>26</v>
      </c>
      <c r="M13310">
        <v>1</v>
      </c>
      <c r="N13310">
        <f t="shared" si="518"/>
        <v>0</v>
      </c>
      <c r="O13310">
        <f t="shared" si="519"/>
        <v>0</v>
      </c>
      <c r="P13310" t="s">
        <v>12694</v>
      </c>
    </row>
    <row r="13311" spans="2:16" x14ac:dyDescent="0.25">
      <c r="B13311" t="s">
        <v>14655</v>
      </c>
      <c r="C13311" s="119" t="s">
        <v>60</v>
      </c>
      <c r="D13311" t="s">
        <v>11537</v>
      </c>
      <c r="E13311" t="s">
        <v>11530</v>
      </c>
      <c r="F13311" t="s">
        <v>11540</v>
      </c>
      <c r="G13311" t="s">
        <v>61</v>
      </c>
      <c r="H13311" t="s">
        <v>18</v>
      </c>
      <c r="I13311" t="s">
        <v>11541</v>
      </c>
      <c r="J13311">
        <v>2019</v>
      </c>
      <c r="K13311">
        <v>700.72</v>
      </c>
      <c r="L13311">
        <v>27</v>
      </c>
      <c r="M13311">
        <v>1</v>
      </c>
      <c r="N13311">
        <f t="shared" si="518"/>
        <v>0</v>
      </c>
      <c r="O13311">
        <f t="shared" si="519"/>
        <v>0</v>
      </c>
      <c r="P13311" t="s">
        <v>12694</v>
      </c>
    </row>
    <row r="13312" spans="2:16" x14ac:dyDescent="0.25">
      <c r="B13312" t="s">
        <v>14656</v>
      </c>
      <c r="C13312" s="119" t="s">
        <v>60</v>
      </c>
      <c r="D13312" t="s">
        <v>11537</v>
      </c>
      <c r="E13312" t="s">
        <v>11530</v>
      </c>
      <c r="F13312" t="s">
        <v>11540</v>
      </c>
      <c r="G13312" t="s">
        <v>61</v>
      </c>
      <c r="H13312" t="s">
        <v>18</v>
      </c>
      <c r="I13312" t="s">
        <v>11541</v>
      </c>
      <c r="J13312">
        <v>2019</v>
      </c>
      <c r="K13312">
        <v>700.52</v>
      </c>
      <c r="L13312">
        <v>26</v>
      </c>
      <c r="M13312">
        <v>1</v>
      </c>
      <c r="N13312">
        <f t="shared" si="518"/>
        <v>0</v>
      </c>
      <c r="O13312">
        <f t="shared" si="519"/>
        <v>0</v>
      </c>
      <c r="P13312" t="s">
        <v>12694</v>
      </c>
    </row>
    <row r="13313" spans="2:16" x14ac:dyDescent="0.25">
      <c r="B13313" t="s">
        <v>14657</v>
      </c>
      <c r="C13313" s="119" t="s">
        <v>60</v>
      </c>
      <c r="D13313" t="s">
        <v>11539</v>
      </c>
      <c r="E13313" t="s">
        <v>11530</v>
      </c>
      <c r="F13313" t="s">
        <v>11540</v>
      </c>
      <c r="G13313" t="s">
        <v>61</v>
      </c>
      <c r="H13313" t="s">
        <v>18</v>
      </c>
      <c r="I13313" t="s">
        <v>11541</v>
      </c>
      <c r="J13313">
        <v>2019</v>
      </c>
      <c r="K13313">
        <v>667.1</v>
      </c>
      <c r="L13313">
        <v>25</v>
      </c>
      <c r="M13313">
        <v>1</v>
      </c>
      <c r="N13313">
        <f t="shared" si="518"/>
        <v>0</v>
      </c>
      <c r="O13313">
        <f t="shared" si="519"/>
        <v>0</v>
      </c>
      <c r="P13313" t="s">
        <v>12694</v>
      </c>
    </row>
    <row r="13314" spans="2:16" x14ac:dyDescent="0.25">
      <c r="B13314" t="s">
        <v>14658</v>
      </c>
      <c r="C13314" s="119" t="s">
        <v>60</v>
      </c>
      <c r="D13314" t="s">
        <v>11539</v>
      </c>
      <c r="E13314" t="s">
        <v>11530</v>
      </c>
      <c r="F13314" t="s">
        <v>11540</v>
      </c>
      <c r="G13314" t="s">
        <v>61</v>
      </c>
      <c r="H13314" t="s">
        <v>18</v>
      </c>
      <c r="I13314" t="s">
        <v>11541</v>
      </c>
      <c r="J13314">
        <v>2019</v>
      </c>
      <c r="K13314">
        <v>700.87</v>
      </c>
      <c r="L13314">
        <v>25</v>
      </c>
      <c r="M13314">
        <v>1</v>
      </c>
      <c r="N13314">
        <f t="shared" si="518"/>
        <v>0</v>
      </c>
      <c r="O13314">
        <f t="shared" si="519"/>
        <v>0</v>
      </c>
      <c r="P13314" t="s">
        <v>12694</v>
      </c>
    </row>
    <row r="13315" spans="2:16" x14ac:dyDescent="0.25">
      <c r="B13315" t="s">
        <v>14659</v>
      </c>
      <c r="C13315" s="119" t="s">
        <v>60</v>
      </c>
      <c r="D13315" t="s">
        <v>11539</v>
      </c>
      <c r="E13315" t="s">
        <v>11530</v>
      </c>
      <c r="F13315" t="s">
        <v>11540</v>
      </c>
      <c r="G13315" t="s">
        <v>61</v>
      </c>
      <c r="H13315" t="s">
        <v>18</v>
      </c>
      <c r="I13315" t="s">
        <v>11541</v>
      </c>
      <c r="J13315">
        <v>2019</v>
      </c>
      <c r="K13315">
        <v>668.95</v>
      </c>
      <c r="L13315">
        <v>32</v>
      </c>
      <c r="M13315">
        <v>1</v>
      </c>
      <c r="N13315">
        <f t="shared" si="518"/>
        <v>0</v>
      </c>
      <c r="O13315">
        <f t="shared" si="519"/>
        <v>0</v>
      </c>
      <c r="P13315" t="s">
        <v>12694</v>
      </c>
    </row>
    <row r="13316" spans="2:16" x14ac:dyDescent="0.25">
      <c r="B13316" t="s">
        <v>14660</v>
      </c>
      <c r="C13316" s="119" t="s">
        <v>60</v>
      </c>
      <c r="D13316" t="s">
        <v>11539</v>
      </c>
      <c r="E13316" t="s">
        <v>11530</v>
      </c>
      <c r="F13316" t="s">
        <v>11540</v>
      </c>
      <c r="G13316" t="s">
        <v>61</v>
      </c>
      <c r="H13316" t="s">
        <v>18</v>
      </c>
      <c r="I13316" t="s">
        <v>11541</v>
      </c>
      <c r="J13316">
        <v>2019</v>
      </c>
      <c r="K13316">
        <v>668.19</v>
      </c>
      <c r="L13316">
        <v>28</v>
      </c>
      <c r="M13316">
        <v>1</v>
      </c>
      <c r="N13316">
        <f t="shared" si="518"/>
        <v>0</v>
      </c>
      <c r="O13316">
        <f t="shared" si="519"/>
        <v>0</v>
      </c>
      <c r="P13316" t="s">
        <v>12694</v>
      </c>
    </row>
    <row r="13317" spans="2:16" x14ac:dyDescent="0.25">
      <c r="B13317" t="s">
        <v>14661</v>
      </c>
      <c r="C13317" s="119" t="s">
        <v>60</v>
      </c>
      <c r="D13317" t="s">
        <v>11537</v>
      </c>
      <c r="E13317" t="s">
        <v>11530</v>
      </c>
      <c r="F13317" t="s">
        <v>11540</v>
      </c>
      <c r="G13317" t="s">
        <v>61</v>
      </c>
      <c r="H13317" t="s">
        <v>18</v>
      </c>
      <c r="I13317" t="s">
        <v>11541</v>
      </c>
      <c r="J13317">
        <v>2019</v>
      </c>
      <c r="K13317">
        <v>663.59</v>
      </c>
      <c r="L13317">
        <v>29</v>
      </c>
      <c r="M13317">
        <v>1</v>
      </c>
      <c r="N13317">
        <f t="shared" si="518"/>
        <v>0</v>
      </c>
      <c r="O13317">
        <f t="shared" si="519"/>
        <v>0</v>
      </c>
      <c r="P13317" t="s">
        <v>12694</v>
      </c>
    </row>
    <row r="13318" spans="2:16" x14ac:dyDescent="0.25">
      <c r="B13318" t="s">
        <v>14662</v>
      </c>
      <c r="C13318" s="119" t="s">
        <v>60</v>
      </c>
      <c r="D13318" t="s">
        <v>11563</v>
      </c>
      <c r="E13318" t="s">
        <v>11530</v>
      </c>
      <c r="F13318" t="s">
        <v>11540</v>
      </c>
      <c r="G13318" t="s">
        <v>61</v>
      </c>
      <c r="H13318" t="s">
        <v>18</v>
      </c>
      <c r="I13318" t="s">
        <v>11541</v>
      </c>
      <c r="J13318">
        <v>2019</v>
      </c>
      <c r="K13318">
        <v>663.22</v>
      </c>
      <c r="L13318">
        <v>27</v>
      </c>
      <c r="M13318">
        <v>1</v>
      </c>
      <c r="N13318">
        <f t="shared" si="518"/>
        <v>0</v>
      </c>
      <c r="O13318">
        <f t="shared" si="519"/>
        <v>0</v>
      </c>
      <c r="P13318" t="s">
        <v>12694</v>
      </c>
    </row>
    <row r="13319" spans="2:16" x14ac:dyDescent="0.25">
      <c r="B13319" t="s">
        <v>14663</v>
      </c>
      <c r="C13319" s="119" t="s">
        <v>60</v>
      </c>
      <c r="D13319" t="s">
        <v>11537</v>
      </c>
      <c r="E13319" t="s">
        <v>11530</v>
      </c>
      <c r="F13319" t="s">
        <v>11540</v>
      </c>
      <c r="G13319" t="s">
        <v>61</v>
      </c>
      <c r="H13319" t="s">
        <v>18</v>
      </c>
      <c r="I13319" t="s">
        <v>11533</v>
      </c>
      <c r="J13319">
        <v>2019</v>
      </c>
      <c r="K13319">
        <v>671.12</v>
      </c>
      <c r="L13319">
        <v>26</v>
      </c>
      <c r="M13319">
        <v>1</v>
      </c>
      <c r="N13319">
        <f t="shared" si="518"/>
        <v>0</v>
      </c>
      <c r="O13319">
        <f t="shared" si="519"/>
        <v>0</v>
      </c>
      <c r="P13319" t="s">
        <v>12694</v>
      </c>
    </row>
    <row r="13320" spans="2:16" x14ac:dyDescent="0.25">
      <c r="B13320" t="s">
        <v>14664</v>
      </c>
      <c r="C13320" s="119" t="s">
        <v>60</v>
      </c>
      <c r="D13320" t="s">
        <v>11537</v>
      </c>
      <c r="E13320" t="s">
        <v>11530</v>
      </c>
      <c r="F13320" t="s">
        <v>11540</v>
      </c>
      <c r="G13320" t="s">
        <v>61</v>
      </c>
      <c r="H13320" t="s">
        <v>18</v>
      </c>
      <c r="I13320" t="s">
        <v>11541</v>
      </c>
      <c r="J13320">
        <v>2019</v>
      </c>
      <c r="K13320">
        <v>918.41</v>
      </c>
      <c r="L13320">
        <v>43</v>
      </c>
      <c r="M13320">
        <v>1</v>
      </c>
      <c r="N13320">
        <f t="shared" si="518"/>
        <v>0</v>
      </c>
      <c r="O13320">
        <f t="shared" si="519"/>
        <v>0</v>
      </c>
      <c r="P13320" t="s">
        <v>12694</v>
      </c>
    </row>
    <row r="13321" spans="2:16" x14ac:dyDescent="0.25">
      <c r="B13321" t="s">
        <v>14665</v>
      </c>
      <c r="C13321" s="119" t="s">
        <v>60</v>
      </c>
      <c r="D13321" t="s">
        <v>11537</v>
      </c>
      <c r="E13321" t="s">
        <v>11530</v>
      </c>
      <c r="F13321" t="s">
        <v>11540</v>
      </c>
      <c r="G13321" t="s">
        <v>61</v>
      </c>
      <c r="H13321" t="s">
        <v>18</v>
      </c>
      <c r="I13321" t="s">
        <v>11541</v>
      </c>
      <c r="J13321">
        <v>2019</v>
      </c>
      <c r="K13321">
        <v>716.34</v>
      </c>
      <c r="L13321">
        <v>80</v>
      </c>
      <c r="M13321">
        <v>1</v>
      </c>
      <c r="N13321">
        <f t="shared" si="518"/>
        <v>0</v>
      </c>
      <c r="O13321">
        <f t="shared" si="519"/>
        <v>0</v>
      </c>
      <c r="P13321" t="s">
        <v>12694</v>
      </c>
    </row>
    <row r="13322" spans="2:16" x14ac:dyDescent="0.25">
      <c r="B13322" t="s">
        <v>14666</v>
      </c>
      <c r="C13322" s="119" t="s">
        <v>60</v>
      </c>
      <c r="D13322" t="s">
        <v>11539</v>
      </c>
      <c r="E13322" t="s">
        <v>11530</v>
      </c>
      <c r="F13322" t="s">
        <v>11540</v>
      </c>
      <c r="G13322" t="s">
        <v>61</v>
      </c>
      <c r="H13322" t="s">
        <v>18</v>
      </c>
      <c r="I13322" t="s">
        <v>11541</v>
      </c>
      <c r="J13322">
        <v>2019</v>
      </c>
      <c r="K13322">
        <v>705.31</v>
      </c>
      <c r="L13322">
        <v>51</v>
      </c>
      <c r="M13322">
        <v>1</v>
      </c>
      <c r="N13322">
        <f t="shared" si="518"/>
        <v>0</v>
      </c>
      <c r="O13322">
        <f t="shared" si="519"/>
        <v>0</v>
      </c>
      <c r="P13322" t="s">
        <v>12694</v>
      </c>
    </row>
    <row r="13323" spans="2:16" x14ac:dyDescent="0.25">
      <c r="B13323" t="s">
        <v>14667</v>
      </c>
      <c r="C13323" s="119" t="s">
        <v>60</v>
      </c>
      <c r="D13323" t="s">
        <v>11539</v>
      </c>
      <c r="E13323" t="s">
        <v>11530</v>
      </c>
      <c r="F13323" t="s">
        <v>11540</v>
      </c>
      <c r="G13323" t="s">
        <v>61</v>
      </c>
      <c r="H13323" t="s">
        <v>18</v>
      </c>
      <c r="I13323" t="s">
        <v>11541</v>
      </c>
      <c r="J13323">
        <v>2019</v>
      </c>
      <c r="K13323">
        <v>702.38</v>
      </c>
      <c r="L13323">
        <v>47</v>
      </c>
      <c r="M13323">
        <v>1</v>
      </c>
      <c r="N13323">
        <f t="shared" si="518"/>
        <v>0</v>
      </c>
      <c r="O13323">
        <f t="shared" si="519"/>
        <v>0</v>
      </c>
      <c r="P13323" t="s">
        <v>12694</v>
      </c>
    </row>
    <row r="13324" spans="2:16" x14ac:dyDescent="0.25">
      <c r="B13324" t="s">
        <v>14668</v>
      </c>
      <c r="C13324" s="119" t="s">
        <v>60</v>
      </c>
      <c r="D13324" t="s">
        <v>11550</v>
      </c>
      <c r="E13324" t="s">
        <v>11530</v>
      </c>
      <c r="F13324" t="s">
        <v>11540</v>
      </c>
      <c r="G13324" t="s">
        <v>61</v>
      </c>
      <c r="H13324" t="s">
        <v>18</v>
      </c>
      <c r="I13324" t="s">
        <v>11541</v>
      </c>
      <c r="J13324">
        <v>2019</v>
      </c>
      <c r="K13324">
        <v>668.44</v>
      </c>
      <c r="L13324">
        <v>32</v>
      </c>
      <c r="M13324">
        <v>1</v>
      </c>
      <c r="N13324">
        <f t="shared" si="518"/>
        <v>0</v>
      </c>
      <c r="O13324">
        <f t="shared" si="519"/>
        <v>0</v>
      </c>
      <c r="P13324" t="s">
        <v>12694</v>
      </c>
    </row>
    <row r="13325" spans="2:16" x14ac:dyDescent="0.25">
      <c r="B13325" t="s">
        <v>14669</v>
      </c>
      <c r="C13325" s="119" t="s">
        <v>60</v>
      </c>
      <c r="D13325" t="s">
        <v>11537</v>
      </c>
      <c r="E13325" t="s">
        <v>11530</v>
      </c>
      <c r="F13325" t="s">
        <v>11540</v>
      </c>
      <c r="G13325" t="s">
        <v>61</v>
      </c>
      <c r="H13325" t="s">
        <v>18</v>
      </c>
      <c r="I13325" t="s">
        <v>11541</v>
      </c>
      <c r="J13325">
        <v>2019</v>
      </c>
      <c r="K13325">
        <v>700.14</v>
      </c>
      <c r="L13325">
        <v>24</v>
      </c>
      <c r="M13325">
        <v>1</v>
      </c>
      <c r="N13325">
        <f t="shared" si="518"/>
        <v>0</v>
      </c>
      <c r="O13325">
        <f t="shared" si="519"/>
        <v>0</v>
      </c>
      <c r="P13325" t="s">
        <v>12694</v>
      </c>
    </row>
    <row r="13326" spans="2:16" x14ac:dyDescent="0.25">
      <c r="B13326" t="s">
        <v>14670</v>
      </c>
      <c r="C13326" s="119" t="s">
        <v>60</v>
      </c>
      <c r="D13326" t="s">
        <v>11537</v>
      </c>
      <c r="E13326" t="s">
        <v>11530</v>
      </c>
      <c r="F13326" t="s">
        <v>11540</v>
      </c>
      <c r="G13326" t="s">
        <v>61</v>
      </c>
      <c r="H13326" t="s">
        <v>18</v>
      </c>
      <c r="I13326" t="s">
        <v>11541</v>
      </c>
      <c r="J13326">
        <v>2019</v>
      </c>
      <c r="K13326">
        <v>668.44</v>
      </c>
      <c r="L13326">
        <v>32</v>
      </c>
      <c r="M13326">
        <v>1</v>
      </c>
      <c r="N13326">
        <f t="shared" si="518"/>
        <v>0</v>
      </c>
      <c r="O13326">
        <f t="shared" si="519"/>
        <v>0</v>
      </c>
      <c r="P13326" t="s">
        <v>12694</v>
      </c>
    </row>
    <row r="13327" spans="2:16" x14ac:dyDescent="0.25">
      <c r="B13327" t="s">
        <v>14671</v>
      </c>
      <c r="C13327" s="119" t="s">
        <v>60</v>
      </c>
      <c r="D13327" t="s">
        <v>11537</v>
      </c>
      <c r="E13327" t="s">
        <v>11530</v>
      </c>
      <c r="F13327" t="s">
        <v>11540</v>
      </c>
      <c r="G13327" t="s">
        <v>61</v>
      </c>
      <c r="H13327" t="s">
        <v>18</v>
      </c>
      <c r="I13327" t="s">
        <v>11541</v>
      </c>
      <c r="J13327">
        <v>2019</v>
      </c>
      <c r="K13327">
        <v>667.87</v>
      </c>
      <c r="L13327">
        <v>29</v>
      </c>
      <c r="M13327">
        <v>1</v>
      </c>
      <c r="N13327">
        <f t="shared" si="518"/>
        <v>0</v>
      </c>
      <c r="O13327">
        <f t="shared" si="519"/>
        <v>0</v>
      </c>
      <c r="P13327" t="s">
        <v>12694</v>
      </c>
    </row>
    <row r="13328" spans="2:16" x14ac:dyDescent="0.25">
      <c r="B13328" t="s">
        <v>14672</v>
      </c>
      <c r="C13328" s="119" t="s">
        <v>60</v>
      </c>
      <c r="D13328" t="s">
        <v>11537</v>
      </c>
      <c r="E13328" t="s">
        <v>11530</v>
      </c>
      <c r="F13328" t="s">
        <v>11540</v>
      </c>
      <c r="G13328" t="s">
        <v>61</v>
      </c>
      <c r="H13328" t="s">
        <v>18</v>
      </c>
      <c r="I13328" t="s">
        <v>11541</v>
      </c>
      <c r="J13328">
        <v>2019</v>
      </c>
      <c r="K13328">
        <v>668.06</v>
      </c>
      <c r="L13328">
        <v>30</v>
      </c>
      <c r="M13328">
        <v>1</v>
      </c>
      <c r="N13328">
        <f t="shared" si="518"/>
        <v>0</v>
      </c>
      <c r="O13328">
        <f t="shared" si="519"/>
        <v>0</v>
      </c>
      <c r="P13328" t="s">
        <v>12694</v>
      </c>
    </row>
    <row r="13329" spans="2:16" x14ac:dyDescent="0.25">
      <c r="B13329" t="s">
        <v>14673</v>
      </c>
      <c r="C13329" s="119" t="s">
        <v>60</v>
      </c>
      <c r="D13329" t="s">
        <v>11537</v>
      </c>
      <c r="E13329" t="s">
        <v>11530</v>
      </c>
      <c r="F13329" t="s">
        <v>11540</v>
      </c>
      <c r="G13329" t="s">
        <v>61</v>
      </c>
      <c r="H13329" t="s">
        <v>18</v>
      </c>
      <c r="I13329" t="s">
        <v>11541</v>
      </c>
      <c r="J13329">
        <v>2019</v>
      </c>
      <c r="K13329">
        <v>667.87</v>
      </c>
      <c r="L13329">
        <v>29</v>
      </c>
      <c r="M13329">
        <v>1</v>
      </c>
      <c r="N13329">
        <f t="shared" si="518"/>
        <v>0</v>
      </c>
      <c r="O13329">
        <f t="shared" si="519"/>
        <v>0</v>
      </c>
      <c r="P13329" t="s">
        <v>12694</v>
      </c>
    </row>
    <row r="13330" spans="2:16" x14ac:dyDescent="0.25">
      <c r="B13330" t="s">
        <v>14674</v>
      </c>
      <c r="C13330" s="119" t="s">
        <v>60</v>
      </c>
      <c r="D13330" t="s">
        <v>11537</v>
      </c>
      <c r="E13330" t="s">
        <v>11530</v>
      </c>
      <c r="F13330" t="s">
        <v>11540</v>
      </c>
      <c r="G13330" t="s">
        <v>61</v>
      </c>
      <c r="H13330" t="s">
        <v>18</v>
      </c>
      <c r="I13330" t="s">
        <v>11541</v>
      </c>
      <c r="J13330">
        <v>2019</v>
      </c>
      <c r="K13330">
        <v>665.61</v>
      </c>
      <c r="L13330">
        <v>28</v>
      </c>
      <c r="M13330">
        <v>1</v>
      </c>
      <c r="N13330">
        <f t="shared" ref="N13330:N13393" si="520">IF(K13330&lt;100,1,0)</f>
        <v>0</v>
      </c>
      <c r="O13330">
        <f t="shared" ref="O13330:O13393" si="521">IF(OR(L13330="",L13330&lt;=0),1,0)</f>
        <v>0</v>
      </c>
      <c r="P13330" t="s">
        <v>12694</v>
      </c>
    </row>
    <row r="13331" spans="2:16" x14ac:dyDescent="0.25">
      <c r="B13331" t="s">
        <v>14675</v>
      </c>
      <c r="C13331" s="119" t="s">
        <v>60</v>
      </c>
      <c r="D13331" t="s">
        <v>11537</v>
      </c>
      <c r="E13331" t="s">
        <v>11530</v>
      </c>
      <c r="F13331" t="s">
        <v>11540</v>
      </c>
      <c r="G13331" t="s">
        <v>61</v>
      </c>
      <c r="H13331" t="s">
        <v>18</v>
      </c>
      <c r="I13331" t="s">
        <v>11541</v>
      </c>
      <c r="J13331">
        <v>2019</v>
      </c>
      <c r="K13331">
        <v>665.61</v>
      </c>
      <c r="L13331">
        <v>28</v>
      </c>
      <c r="M13331">
        <v>1</v>
      </c>
      <c r="N13331">
        <f t="shared" si="520"/>
        <v>0</v>
      </c>
      <c r="O13331">
        <f t="shared" si="521"/>
        <v>0</v>
      </c>
      <c r="P13331" t="s">
        <v>12694</v>
      </c>
    </row>
    <row r="13332" spans="2:16" x14ac:dyDescent="0.25">
      <c r="B13332" t="s">
        <v>14676</v>
      </c>
      <c r="C13332" s="119" t="s">
        <v>60</v>
      </c>
      <c r="D13332" t="s">
        <v>11542</v>
      </c>
      <c r="E13332" t="s">
        <v>11530</v>
      </c>
      <c r="F13332" t="s">
        <v>11540</v>
      </c>
      <c r="G13332" t="s">
        <v>61</v>
      </c>
      <c r="H13332" t="s">
        <v>18</v>
      </c>
      <c r="I13332" t="s">
        <v>11541</v>
      </c>
      <c r="J13332">
        <v>2019</v>
      </c>
      <c r="K13332">
        <v>699.5</v>
      </c>
      <c r="L13332">
        <v>32</v>
      </c>
      <c r="M13332">
        <v>1</v>
      </c>
      <c r="N13332">
        <f t="shared" si="520"/>
        <v>0</v>
      </c>
      <c r="O13332">
        <f t="shared" si="521"/>
        <v>0</v>
      </c>
      <c r="P13332" t="s">
        <v>12694</v>
      </c>
    </row>
    <row r="13333" spans="2:16" x14ac:dyDescent="0.25">
      <c r="B13333" t="s">
        <v>14677</v>
      </c>
      <c r="C13333" s="119" t="s">
        <v>60</v>
      </c>
      <c r="D13333" t="s">
        <v>11542</v>
      </c>
      <c r="E13333" t="s">
        <v>11530</v>
      </c>
      <c r="F13333" t="s">
        <v>11540</v>
      </c>
      <c r="G13333" t="s">
        <v>61</v>
      </c>
      <c r="H13333" t="s">
        <v>18</v>
      </c>
      <c r="I13333" t="s">
        <v>11541</v>
      </c>
      <c r="J13333">
        <v>2019</v>
      </c>
      <c r="K13333">
        <v>664.85</v>
      </c>
      <c r="L13333">
        <v>24</v>
      </c>
      <c r="M13333">
        <v>1</v>
      </c>
      <c r="N13333">
        <f t="shared" si="520"/>
        <v>0</v>
      </c>
      <c r="O13333">
        <f t="shared" si="521"/>
        <v>0</v>
      </c>
      <c r="P13333" t="s">
        <v>12694</v>
      </c>
    </row>
    <row r="13334" spans="2:16" x14ac:dyDescent="0.25">
      <c r="B13334" t="s">
        <v>14678</v>
      </c>
      <c r="C13334" s="119" t="s">
        <v>60</v>
      </c>
      <c r="D13334" t="s">
        <v>11537</v>
      </c>
      <c r="E13334" t="s">
        <v>11530</v>
      </c>
      <c r="F13334" t="s">
        <v>11540</v>
      </c>
      <c r="G13334" t="s">
        <v>61</v>
      </c>
      <c r="H13334" t="s">
        <v>18</v>
      </c>
      <c r="I13334" t="s">
        <v>11541</v>
      </c>
      <c r="J13334">
        <v>2019</v>
      </c>
      <c r="K13334">
        <v>661.87</v>
      </c>
      <c r="L13334">
        <v>20</v>
      </c>
      <c r="M13334">
        <v>1</v>
      </c>
      <c r="N13334">
        <f t="shared" si="520"/>
        <v>0</v>
      </c>
      <c r="O13334">
        <f t="shared" si="521"/>
        <v>0</v>
      </c>
      <c r="P13334" t="s">
        <v>12694</v>
      </c>
    </row>
    <row r="13335" spans="2:16" x14ac:dyDescent="0.25">
      <c r="B13335" t="s">
        <v>14679</v>
      </c>
      <c r="C13335" s="119" t="s">
        <v>60</v>
      </c>
      <c r="D13335" t="s">
        <v>11537</v>
      </c>
      <c r="E13335" t="s">
        <v>11530</v>
      </c>
      <c r="F13335" t="s">
        <v>11540</v>
      </c>
      <c r="G13335" t="s">
        <v>61</v>
      </c>
      <c r="H13335" t="s">
        <v>18</v>
      </c>
      <c r="I13335" t="s">
        <v>11541</v>
      </c>
      <c r="J13335">
        <v>2019</v>
      </c>
      <c r="K13335">
        <v>693.11</v>
      </c>
      <c r="L13335">
        <v>22</v>
      </c>
      <c r="M13335">
        <v>1</v>
      </c>
      <c r="N13335">
        <f t="shared" si="520"/>
        <v>0</v>
      </c>
      <c r="O13335">
        <f t="shared" si="521"/>
        <v>0</v>
      </c>
      <c r="P13335" t="s">
        <v>12694</v>
      </c>
    </row>
    <row r="13336" spans="2:16" x14ac:dyDescent="0.25">
      <c r="B13336" t="s">
        <v>14680</v>
      </c>
      <c r="C13336" s="119" t="s">
        <v>60</v>
      </c>
      <c r="D13336" t="s">
        <v>11537</v>
      </c>
      <c r="E13336" t="s">
        <v>11530</v>
      </c>
      <c r="F13336" t="s">
        <v>11540</v>
      </c>
      <c r="G13336" t="s">
        <v>61</v>
      </c>
      <c r="H13336" t="s">
        <v>18</v>
      </c>
      <c r="I13336" t="s">
        <v>11541</v>
      </c>
      <c r="J13336">
        <v>2019</v>
      </c>
      <c r="K13336">
        <v>693.11</v>
      </c>
      <c r="L13336">
        <v>22</v>
      </c>
      <c r="M13336">
        <v>1</v>
      </c>
      <c r="N13336">
        <f t="shared" si="520"/>
        <v>0</v>
      </c>
      <c r="O13336">
        <f t="shared" si="521"/>
        <v>0</v>
      </c>
      <c r="P13336" t="s">
        <v>12694</v>
      </c>
    </row>
    <row r="13337" spans="2:16" x14ac:dyDescent="0.25">
      <c r="B13337" t="s">
        <v>14681</v>
      </c>
      <c r="C13337" s="119" t="s">
        <v>60</v>
      </c>
      <c r="D13337" t="s">
        <v>11537</v>
      </c>
      <c r="E13337" t="s">
        <v>11530</v>
      </c>
      <c r="F13337" t="s">
        <v>11540</v>
      </c>
      <c r="G13337" t="s">
        <v>61</v>
      </c>
      <c r="H13337" t="s">
        <v>18</v>
      </c>
      <c r="I13337" t="s">
        <v>11541</v>
      </c>
      <c r="J13337">
        <v>2019</v>
      </c>
      <c r="K13337">
        <v>660.4</v>
      </c>
      <c r="L13337">
        <v>23</v>
      </c>
      <c r="M13337">
        <v>1</v>
      </c>
      <c r="N13337">
        <f t="shared" si="520"/>
        <v>0</v>
      </c>
      <c r="O13337">
        <f t="shared" si="521"/>
        <v>0</v>
      </c>
      <c r="P13337" t="s">
        <v>12694</v>
      </c>
    </row>
    <row r="13338" spans="2:16" x14ac:dyDescent="0.25">
      <c r="B13338" t="s">
        <v>14682</v>
      </c>
      <c r="C13338" s="119" t="s">
        <v>60</v>
      </c>
      <c r="D13338" t="s">
        <v>11537</v>
      </c>
      <c r="E13338" t="s">
        <v>11530</v>
      </c>
      <c r="F13338" t="s">
        <v>11540</v>
      </c>
      <c r="G13338" t="s">
        <v>61</v>
      </c>
      <c r="H13338" t="s">
        <v>18</v>
      </c>
      <c r="I13338" t="s">
        <v>11541</v>
      </c>
      <c r="J13338">
        <v>2019</v>
      </c>
      <c r="K13338">
        <v>660.21</v>
      </c>
      <c r="L13338">
        <v>22</v>
      </c>
      <c r="M13338">
        <v>1</v>
      </c>
      <c r="N13338">
        <f t="shared" si="520"/>
        <v>0</v>
      </c>
      <c r="O13338">
        <f t="shared" si="521"/>
        <v>0</v>
      </c>
      <c r="P13338" t="s">
        <v>12694</v>
      </c>
    </row>
    <row r="13339" spans="2:16" x14ac:dyDescent="0.25">
      <c r="B13339" t="s">
        <v>14683</v>
      </c>
      <c r="C13339" s="119" t="s">
        <v>60</v>
      </c>
      <c r="D13339" t="s">
        <v>11537</v>
      </c>
      <c r="E13339" t="s">
        <v>11530</v>
      </c>
      <c r="F13339" t="s">
        <v>11540</v>
      </c>
      <c r="G13339" t="s">
        <v>61</v>
      </c>
      <c r="H13339" t="s">
        <v>18</v>
      </c>
      <c r="I13339" t="s">
        <v>11541</v>
      </c>
      <c r="J13339">
        <v>2019</v>
      </c>
      <c r="K13339">
        <v>670.17</v>
      </c>
      <c r="L13339">
        <v>41</v>
      </c>
      <c r="M13339">
        <v>1</v>
      </c>
      <c r="N13339">
        <f t="shared" si="520"/>
        <v>0</v>
      </c>
      <c r="O13339">
        <f t="shared" si="521"/>
        <v>0</v>
      </c>
      <c r="P13339" t="s">
        <v>12694</v>
      </c>
    </row>
    <row r="13340" spans="2:16" x14ac:dyDescent="0.25">
      <c r="B13340" t="s">
        <v>14684</v>
      </c>
      <c r="C13340" s="119" t="s">
        <v>60</v>
      </c>
      <c r="D13340" t="s">
        <v>11542</v>
      </c>
      <c r="E13340" t="s">
        <v>11530</v>
      </c>
      <c r="F13340" t="s">
        <v>11540</v>
      </c>
      <c r="G13340" t="s">
        <v>61</v>
      </c>
      <c r="H13340" t="s">
        <v>18</v>
      </c>
      <c r="I13340" t="s">
        <v>11541</v>
      </c>
      <c r="J13340">
        <v>2019</v>
      </c>
      <c r="K13340">
        <v>697.4</v>
      </c>
      <c r="L13340">
        <v>21</v>
      </c>
      <c r="M13340">
        <v>1</v>
      </c>
      <c r="N13340">
        <f t="shared" si="520"/>
        <v>0</v>
      </c>
      <c r="O13340">
        <f t="shared" si="521"/>
        <v>0</v>
      </c>
      <c r="P13340" t="s">
        <v>12694</v>
      </c>
    </row>
    <row r="13341" spans="2:16" x14ac:dyDescent="0.25">
      <c r="B13341" t="s">
        <v>14685</v>
      </c>
      <c r="C13341" s="119" t="s">
        <v>60</v>
      </c>
      <c r="D13341" t="s">
        <v>11537</v>
      </c>
      <c r="E13341" t="s">
        <v>11530</v>
      </c>
      <c r="F13341" t="s">
        <v>11540</v>
      </c>
      <c r="G13341" t="s">
        <v>61</v>
      </c>
      <c r="H13341" t="s">
        <v>18</v>
      </c>
      <c r="I13341" t="s">
        <v>11541</v>
      </c>
      <c r="J13341">
        <v>2019</v>
      </c>
      <c r="K13341">
        <v>699.5</v>
      </c>
      <c r="L13341">
        <v>32</v>
      </c>
      <c r="M13341">
        <v>1</v>
      </c>
      <c r="N13341">
        <f t="shared" si="520"/>
        <v>0</v>
      </c>
      <c r="O13341">
        <f t="shared" si="521"/>
        <v>0</v>
      </c>
      <c r="P13341" t="s">
        <v>12694</v>
      </c>
    </row>
    <row r="13342" spans="2:16" x14ac:dyDescent="0.25">
      <c r="B13342" t="s">
        <v>14686</v>
      </c>
      <c r="C13342" s="119" t="s">
        <v>60</v>
      </c>
      <c r="D13342" t="s">
        <v>11537</v>
      </c>
      <c r="E13342" t="s">
        <v>11530</v>
      </c>
      <c r="F13342" t="s">
        <v>11540</v>
      </c>
      <c r="G13342" t="s">
        <v>61</v>
      </c>
      <c r="H13342" t="s">
        <v>18</v>
      </c>
      <c r="I13342" t="s">
        <v>11541</v>
      </c>
      <c r="J13342">
        <v>2019</v>
      </c>
      <c r="K13342">
        <v>659.63</v>
      </c>
      <c r="L13342">
        <v>19</v>
      </c>
      <c r="M13342">
        <v>1</v>
      </c>
      <c r="N13342">
        <f t="shared" si="520"/>
        <v>0</v>
      </c>
      <c r="O13342">
        <f t="shared" si="521"/>
        <v>0</v>
      </c>
      <c r="P13342" t="s">
        <v>12694</v>
      </c>
    </row>
    <row r="13343" spans="2:16" x14ac:dyDescent="0.25">
      <c r="B13343" t="s">
        <v>14687</v>
      </c>
      <c r="C13343" s="119" t="s">
        <v>60</v>
      </c>
      <c r="D13343" t="s">
        <v>11537</v>
      </c>
      <c r="E13343" t="s">
        <v>11530</v>
      </c>
      <c r="F13343" t="s">
        <v>11540</v>
      </c>
      <c r="G13343" t="s">
        <v>61</v>
      </c>
      <c r="H13343" t="s">
        <v>18</v>
      </c>
      <c r="I13343" t="s">
        <v>11541</v>
      </c>
      <c r="J13343">
        <v>2019</v>
      </c>
      <c r="K13343">
        <v>660.02</v>
      </c>
      <c r="L13343">
        <v>21</v>
      </c>
      <c r="M13343">
        <v>1</v>
      </c>
      <c r="N13343">
        <f t="shared" si="520"/>
        <v>0</v>
      </c>
      <c r="O13343">
        <f t="shared" si="521"/>
        <v>0</v>
      </c>
      <c r="P13343" t="s">
        <v>12694</v>
      </c>
    </row>
    <row r="13344" spans="2:16" x14ac:dyDescent="0.25">
      <c r="B13344" t="s">
        <v>14688</v>
      </c>
      <c r="C13344" s="119" t="s">
        <v>60</v>
      </c>
      <c r="D13344" t="s">
        <v>11537</v>
      </c>
      <c r="E13344" t="s">
        <v>11530</v>
      </c>
      <c r="F13344" t="s">
        <v>11540</v>
      </c>
      <c r="G13344" t="s">
        <v>61</v>
      </c>
      <c r="H13344" t="s">
        <v>18</v>
      </c>
      <c r="I13344" t="s">
        <v>11541</v>
      </c>
      <c r="J13344">
        <v>2019</v>
      </c>
      <c r="K13344">
        <v>697.78</v>
      </c>
      <c r="L13344">
        <v>23</v>
      </c>
      <c r="M13344">
        <v>1</v>
      </c>
      <c r="N13344">
        <f t="shared" si="520"/>
        <v>0</v>
      </c>
      <c r="O13344">
        <f t="shared" si="521"/>
        <v>0</v>
      </c>
      <c r="P13344" t="s">
        <v>12694</v>
      </c>
    </row>
    <row r="13345" spans="2:16" x14ac:dyDescent="0.25">
      <c r="B13345" t="s">
        <v>14689</v>
      </c>
      <c r="C13345" s="119" t="s">
        <v>60</v>
      </c>
      <c r="D13345" t="s">
        <v>11550</v>
      </c>
      <c r="E13345" t="s">
        <v>11530</v>
      </c>
      <c r="F13345" t="s">
        <v>11540</v>
      </c>
      <c r="G13345" t="s">
        <v>61</v>
      </c>
      <c r="H13345" t="s">
        <v>18</v>
      </c>
      <c r="I13345" t="s">
        <v>11541</v>
      </c>
      <c r="J13345">
        <v>2019</v>
      </c>
      <c r="K13345">
        <v>667.49</v>
      </c>
      <c r="L13345">
        <v>27</v>
      </c>
      <c r="M13345">
        <v>1</v>
      </c>
      <c r="N13345">
        <f t="shared" si="520"/>
        <v>0</v>
      </c>
      <c r="O13345">
        <f t="shared" si="521"/>
        <v>0</v>
      </c>
      <c r="P13345" t="s">
        <v>12694</v>
      </c>
    </row>
    <row r="13346" spans="2:16" x14ac:dyDescent="0.25">
      <c r="B13346" t="s">
        <v>14690</v>
      </c>
      <c r="C13346" s="119" t="s">
        <v>60</v>
      </c>
      <c r="D13346" t="s">
        <v>11550</v>
      </c>
      <c r="E13346" t="s">
        <v>11530</v>
      </c>
      <c r="F13346" t="s">
        <v>11540</v>
      </c>
      <c r="G13346" t="s">
        <v>61</v>
      </c>
      <c r="H13346" t="s">
        <v>18</v>
      </c>
      <c r="I13346" t="s">
        <v>11541</v>
      </c>
      <c r="J13346">
        <v>2019</v>
      </c>
      <c r="K13346">
        <v>667.49</v>
      </c>
      <c r="L13346">
        <v>27</v>
      </c>
      <c r="M13346">
        <v>1</v>
      </c>
      <c r="N13346">
        <f t="shared" si="520"/>
        <v>0</v>
      </c>
      <c r="O13346">
        <f t="shared" si="521"/>
        <v>0</v>
      </c>
      <c r="P13346" t="s">
        <v>12694</v>
      </c>
    </row>
    <row r="13347" spans="2:16" x14ac:dyDescent="0.25">
      <c r="B13347" t="s">
        <v>14691</v>
      </c>
      <c r="C13347" s="119" t="s">
        <v>60</v>
      </c>
      <c r="D13347" t="s">
        <v>11550</v>
      </c>
      <c r="E13347" t="s">
        <v>11530</v>
      </c>
      <c r="F13347" t="s">
        <v>11540</v>
      </c>
      <c r="G13347" t="s">
        <v>61</v>
      </c>
      <c r="H13347" t="s">
        <v>18</v>
      </c>
      <c r="I13347" t="s">
        <v>11541</v>
      </c>
      <c r="J13347">
        <v>2019</v>
      </c>
      <c r="K13347">
        <v>667.49</v>
      </c>
      <c r="L13347">
        <v>27</v>
      </c>
      <c r="M13347">
        <v>1</v>
      </c>
      <c r="N13347">
        <f t="shared" si="520"/>
        <v>0</v>
      </c>
      <c r="O13347">
        <f t="shared" si="521"/>
        <v>0</v>
      </c>
      <c r="P13347" t="s">
        <v>12694</v>
      </c>
    </row>
    <row r="13348" spans="2:16" x14ac:dyDescent="0.25">
      <c r="B13348" t="s">
        <v>14692</v>
      </c>
      <c r="C13348" s="119" t="s">
        <v>60</v>
      </c>
      <c r="D13348" t="s">
        <v>11550</v>
      </c>
      <c r="E13348" t="s">
        <v>11530</v>
      </c>
      <c r="F13348" t="s">
        <v>11540</v>
      </c>
      <c r="G13348" t="s">
        <v>61</v>
      </c>
      <c r="H13348" t="s">
        <v>18</v>
      </c>
      <c r="I13348" t="s">
        <v>11533</v>
      </c>
      <c r="J13348">
        <v>2019</v>
      </c>
      <c r="K13348">
        <v>1465.65</v>
      </c>
      <c r="L13348">
        <v>36</v>
      </c>
      <c r="M13348">
        <v>1</v>
      </c>
      <c r="N13348">
        <f t="shared" si="520"/>
        <v>0</v>
      </c>
      <c r="O13348">
        <f t="shared" si="521"/>
        <v>0</v>
      </c>
      <c r="P13348" t="s">
        <v>12694</v>
      </c>
    </row>
    <row r="13349" spans="2:16" x14ac:dyDescent="0.25">
      <c r="B13349" t="s">
        <v>14693</v>
      </c>
      <c r="C13349" s="119" t="s">
        <v>60</v>
      </c>
      <c r="D13349" t="s">
        <v>11539</v>
      </c>
      <c r="E13349" t="s">
        <v>11530</v>
      </c>
      <c r="F13349" t="s">
        <v>11540</v>
      </c>
      <c r="G13349" t="s">
        <v>61</v>
      </c>
      <c r="H13349" t="s">
        <v>18</v>
      </c>
      <c r="I13349" t="s">
        <v>11541</v>
      </c>
      <c r="J13349">
        <v>2019</v>
      </c>
      <c r="K13349">
        <v>666.18</v>
      </c>
      <c r="L13349">
        <v>31</v>
      </c>
      <c r="M13349">
        <v>1</v>
      </c>
      <c r="N13349">
        <f t="shared" si="520"/>
        <v>0</v>
      </c>
      <c r="O13349">
        <f t="shared" si="521"/>
        <v>0</v>
      </c>
      <c r="P13349" t="s">
        <v>12694</v>
      </c>
    </row>
    <row r="13350" spans="2:16" x14ac:dyDescent="0.25">
      <c r="B13350" t="s">
        <v>14694</v>
      </c>
      <c r="C13350" s="119" t="s">
        <v>60</v>
      </c>
      <c r="D13350" t="s">
        <v>11537</v>
      </c>
      <c r="E13350" t="s">
        <v>11530</v>
      </c>
      <c r="F13350" t="s">
        <v>11540</v>
      </c>
      <c r="G13350" t="s">
        <v>61</v>
      </c>
      <c r="H13350" t="s">
        <v>18</v>
      </c>
      <c r="I13350" t="s">
        <v>11541</v>
      </c>
      <c r="J13350">
        <v>2019</v>
      </c>
      <c r="K13350">
        <v>664.85</v>
      </c>
      <c r="L13350">
        <v>24</v>
      </c>
      <c r="M13350">
        <v>1</v>
      </c>
      <c r="N13350">
        <f t="shared" si="520"/>
        <v>0</v>
      </c>
      <c r="O13350">
        <f t="shared" si="521"/>
        <v>0</v>
      </c>
      <c r="P13350" t="s">
        <v>12694</v>
      </c>
    </row>
    <row r="13351" spans="2:16" x14ac:dyDescent="0.25">
      <c r="B13351" t="s">
        <v>14695</v>
      </c>
      <c r="C13351" s="119" t="s">
        <v>60</v>
      </c>
      <c r="D13351" t="s">
        <v>11537</v>
      </c>
      <c r="E13351" t="s">
        <v>11530</v>
      </c>
      <c r="F13351" t="s">
        <v>11540</v>
      </c>
      <c r="G13351" t="s">
        <v>61</v>
      </c>
      <c r="H13351" t="s">
        <v>18</v>
      </c>
      <c r="I13351" t="s">
        <v>11541</v>
      </c>
      <c r="J13351">
        <v>2019</v>
      </c>
      <c r="K13351">
        <v>664.42</v>
      </c>
      <c r="L13351">
        <v>44</v>
      </c>
      <c r="M13351">
        <v>1</v>
      </c>
      <c r="N13351">
        <f t="shared" si="520"/>
        <v>0</v>
      </c>
      <c r="O13351">
        <f t="shared" si="521"/>
        <v>0</v>
      </c>
      <c r="P13351" t="s">
        <v>12694</v>
      </c>
    </row>
    <row r="13352" spans="2:16" x14ac:dyDescent="0.25">
      <c r="B13352" t="s">
        <v>14696</v>
      </c>
      <c r="C13352" s="119" t="s">
        <v>60</v>
      </c>
      <c r="D13352" t="s">
        <v>11537</v>
      </c>
      <c r="E13352" t="s">
        <v>11530</v>
      </c>
      <c r="F13352" t="s">
        <v>11540</v>
      </c>
      <c r="G13352" t="s">
        <v>61</v>
      </c>
      <c r="H13352" t="s">
        <v>18</v>
      </c>
      <c r="I13352" t="s">
        <v>11541</v>
      </c>
      <c r="J13352">
        <v>2019</v>
      </c>
      <c r="K13352">
        <v>694.07</v>
      </c>
      <c r="L13352">
        <v>27</v>
      </c>
      <c r="M13352">
        <v>1</v>
      </c>
      <c r="N13352">
        <f t="shared" si="520"/>
        <v>0</v>
      </c>
      <c r="O13352">
        <f t="shared" si="521"/>
        <v>0</v>
      </c>
      <c r="P13352" t="s">
        <v>12694</v>
      </c>
    </row>
    <row r="13353" spans="2:16" x14ac:dyDescent="0.25">
      <c r="B13353" t="s">
        <v>14697</v>
      </c>
      <c r="C13353" s="119" t="s">
        <v>60</v>
      </c>
      <c r="D13353" t="s">
        <v>11537</v>
      </c>
      <c r="E13353" t="s">
        <v>11530</v>
      </c>
      <c r="F13353" t="s">
        <v>11540</v>
      </c>
      <c r="G13353" t="s">
        <v>61</v>
      </c>
      <c r="H13353" t="s">
        <v>18</v>
      </c>
      <c r="I13353" t="s">
        <v>11541</v>
      </c>
      <c r="J13353">
        <v>2019</v>
      </c>
      <c r="K13353">
        <v>694.25</v>
      </c>
      <c r="L13353">
        <v>28</v>
      </c>
      <c r="M13353">
        <v>1</v>
      </c>
      <c r="N13353">
        <f t="shared" si="520"/>
        <v>0</v>
      </c>
      <c r="O13353">
        <f t="shared" si="521"/>
        <v>0</v>
      </c>
      <c r="P13353" t="s">
        <v>12694</v>
      </c>
    </row>
    <row r="13354" spans="2:16" x14ac:dyDescent="0.25">
      <c r="B13354" t="s">
        <v>14698</v>
      </c>
      <c r="C13354" s="119" t="s">
        <v>60</v>
      </c>
      <c r="D13354" t="s">
        <v>11539</v>
      </c>
      <c r="E13354" t="s">
        <v>11530</v>
      </c>
      <c r="F13354" t="s">
        <v>11540</v>
      </c>
      <c r="G13354" t="s">
        <v>61</v>
      </c>
      <c r="H13354" t="s">
        <v>18</v>
      </c>
      <c r="I13354" t="s">
        <v>11541</v>
      </c>
      <c r="J13354">
        <v>2019</v>
      </c>
      <c r="K13354">
        <v>666.18</v>
      </c>
      <c r="L13354">
        <v>31</v>
      </c>
      <c r="M13354">
        <v>1</v>
      </c>
      <c r="N13354">
        <f t="shared" si="520"/>
        <v>0</v>
      </c>
      <c r="O13354">
        <f t="shared" si="521"/>
        <v>0</v>
      </c>
      <c r="P13354" t="s">
        <v>12694</v>
      </c>
    </row>
    <row r="13355" spans="2:16" x14ac:dyDescent="0.25">
      <c r="B13355" t="s">
        <v>14699</v>
      </c>
      <c r="C13355" s="119" t="s">
        <v>60</v>
      </c>
      <c r="D13355" t="s">
        <v>11537</v>
      </c>
      <c r="E13355" t="s">
        <v>11530</v>
      </c>
      <c r="F13355" t="s">
        <v>11540</v>
      </c>
      <c r="G13355" t="s">
        <v>61</v>
      </c>
      <c r="H13355" t="s">
        <v>18</v>
      </c>
      <c r="I13355" t="s">
        <v>11541</v>
      </c>
      <c r="J13355">
        <v>2019</v>
      </c>
      <c r="K13355">
        <v>695.98</v>
      </c>
      <c r="L13355">
        <v>37</v>
      </c>
      <c r="M13355">
        <v>1</v>
      </c>
      <c r="N13355">
        <f t="shared" si="520"/>
        <v>0</v>
      </c>
      <c r="O13355">
        <f t="shared" si="521"/>
        <v>0</v>
      </c>
      <c r="P13355" t="s">
        <v>12694</v>
      </c>
    </row>
    <row r="13356" spans="2:16" x14ac:dyDescent="0.25">
      <c r="B13356" t="s">
        <v>14700</v>
      </c>
      <c r="C13356" s="119" t="s">
        <v>60</v>
      </c>
      <c r="D13356" t="s">
        <v>11537</v>
      </c>
      <c r="E13356" t="s">
        <v>11530</v>
      </c>
      <c r="F13356" t="s">
        <v>11540</v>
      </c>
      <c r="G13356" t="s">
        <v>61</v>
      </c>
      <c r="H13356" t="s">
        <v>18</v>
      </c>
      <c r="I13356" t="s">
        <v>11541</v>
      </c>
      <c r="J13356">
        <v>2019</v>
      </c>
      <c r="K13356">
        <v>660.4</v>
      </c>
      <c r="L13356">
        <v>23</v>
      </c>
      <c r="M13356">
        <v>1</v>
      </c>
      <c r="N13356">
        <f t="shared" si="520"/>
        <v>0</v>
      </c>
      <c r="O13356">
        <f t="shared" si="521"/>
        <v>0</v>
      </c>
      <c r="P13356" t="s">
        <v>12694</v>
      </c>
    </row>
    <row r="13357" spans="2:16" x14ac:dyDescent="0.25">
      <c r="B13357" t="s">
        <v>14701</v>
      </c>
      <c r="C13357" s="119" t="s">
        <v>60</v>
      </c>
      <c r="D13357" t="s">
        <v>11539</v>
      </c>
      <c r="E13357" t="s">
        <v>11530</v>
      </c>
      <c r="F13357" t="s">
        <v>11540</v>
      </c>
      <c r="G13357" t="s">
        <v>61</v>
      </c>
      <c r="H13357" t="s">
        <v>18</v>
      </c>
      <c r="I13357" t="s">
        <v>11541</v>
      </c>
      <c r="J13357">
        <v>2019</v>
      </c>
      <c r="K13357">
        <v>698.35</v>
      </c>
      <c r="L13357">
        <v>26</v>
      </c>
      <c r="M13357">
        <v>1</v>
      </c>
      <c r="N13357">
        <f t="shared" si="520"/>
        <v>0</v>
      </c>
      <c r="O13357">
        <f t="shared" si="521"/>
        <v>0</v>
      </c>
      <c r="P13357" t="s">
        <v>12694</v>
      </c>
    </row>
    <row r="13358" spans="2:16" x14ac:dyDescent="0.25">
      <c r="B13358" t="s">
        <v>14702</v>
      </c>
      <c r="C13358" s="119" t="s">
        <v>60</v>
      </c>
      <c r="D13358" t="s">
        <v>11539</v>
      </c>
      <c r="E13358" t="s">
        <v>11530</v>
      </c>
      <c r="F13358" t="s">
        <v>11540</v>
      </c>
      <c r="G13358" t="s">
        <v>61</v>
      </c>
      <c r="H13358" t="s">
        <v>18</v>
      </c>
      <c r="I13358" t="s">
        <v>11541</v>
      </c>
      <c r="J13358">
        <v>2019</v>
      </c>
      <c r="K13358">
        <v>700.84</v>
      </c>
      <c r="L13358">
        <v>39</v>
      </c>
      <c r="M13358">
        <v>1</v>
      </c>
      <c r="N13358">
        <f t="shared" si="520"/>
        <v>0</v>
      </c>
      <c r="O13358">
        <f t="shared" si="521"/>
        <v>0</v>
      </c>
      <c r="P13358" t="s">
        <v>12694</v>
      </c>
    </row>
    <row r="13359" spans="2:16" x14ac:dyDescent="0.25">
      <c r="B13359" t="s">
        <v>14703</v>
      </c>
      <c r="C13359" s="119" t="s">
        <v>60</v>
      </c>
      <c r="D13359" t="s">
        <v>11537</v>
      </c>
      <c r="E13359" t="s">
        <v>11530</v>
      </c>
      <c r="F13359" t="s">
        <v>11540</v>
      </c>
      <c r="G13359" t="s">
        <v>61</v>
      </c>
      <c r="H13359" t="s">
        <v>18</v>
      </c>
      <c r="I13359" t="s">
        <v>11541</v>
      </c>
      <c r="J13359">
        <v>2019</v>
      </c>
      <c r="K13359">
        <v>699.23</v>
      </c>
      <c r="L13359">
        <v>54</v>
      </c>
      <c r="M13359">
        <v>1</v>
      </c>
      <c r="N13359">
        <f t="shared" si="520"/>
        <v>0</v>
      </c>
      <c r="O13359">
        <f t="shared" si="521"/>
        <v>0</v>
      </c>
      <c r="P13359" t="s">
        <v>12694</v>
      </c>
    </row>
    <row r="13360" spans="2:16" x14ac:dyDescent="0.25">
      <c r="B13360" t="s">
        <v>14704</v>
      </c>
      <c r="C13360" s="119" t="s">
        <v>60</v>
      </c>
      <c r="D13360" t="s">
        <v>11537</v>
      </c>
      <c r="E13360" t="s">
        <v>11530</v>
      </c>
      <c r="F13360" t="s">
        <v>11540</v>
      </c>
      <c r="G13360" t="s">
        <v>61</v>
      </c>
      <c r="H13360" t="s">
        <v>18</v>
      </c>
      <c r="I13360" t="s">
        <v>11541</v>
      </c>
      <c r="J13360">
        <v>2019</v>
      </c>
      <c r="K13360">
        <v>666.71</v>
      </c>
      <c r="L13360">
        <v>56</v>
      </c>
      <c r="M13360">
        <v>1</v>
      </c>
      <c r="N13360">
        <f t="shared" si="520"/>
        <v>0</v>
      </c>
      <c r="O13360">
        <f t="shared" si="521"/>
        <v>0</v>
      </c>
      <c r="P13360" t="s">
        <v>12694</v>
      </c>
    </row>
    <row r="13361" spans="2:16" x14ac:dyDescent="0.25">
      <c r="B13361" t="s">
        <v>14705</v>
      </c>
      <c r="C13361" s="119" t="s">
        <v>60</v>
      </c>
      <c r="D13361" t="s">
        <v>11537</v>
      </c>
      <c r="E13361" t="s">
        <v>11530</v>
      </c>
      <c r="F13361" t="s">
        <v>11540</v>
      </c>
      <c r="G13361" t="s">
        <v>61</v>
      </c>
      <c r="H13361" t="s">
        <v>18</v>
      </c>
      <c r="I13361" t="s">
        <v>11541</v>
      </c>
      <c r="J13361">
        <v>2019</v>
      </c>
      <c r="K13361">
        <v>699.42</v>
      </c>
      <c r="L13361">
        <v>55</v>
      </c>
      <c r="M13361">
        <v>1</v>
      </c>
      <c r="N13361">
        <f t="shared" si="520"/>
        <v>0</v>
      </c>
      <c r="O13361">
        <f t="shared" si="521"/>
        <v>0</v>
      </c>
      <c r="P13361" t="s">
        <v>12694</v>
      </c>
    </row>
    <row r="13362" spans="2:16" x14ac:dyDescent="0.25">
      <c r="B13362" t="s">
        <v>14706</v>
      </c>
      <c r="C13362" s="119" t="s">
        <v>60</v>
      </c>
      <c r="D13362" t="s">
        <v>11537</v>
      </c>
      <c r="E13362" t="s">
        <v>11530</v>
      </c>
      <c r="F13362" t="s">
        <v>11540</v>
      </c>
      <c r="G13362" t="s">
        <v>61</v>
      </c>
      <c r="H13362" t="s">
        <v>18</v>
      </c>
      <c r="I13362" t="s">
        <v>11541</v>
      </c>
      <c r="J13362">
        <v>2019</v>
      </c>
      <c r="K13362">
        <v>665.04</v>
      </c>
      <c r="L13362">
        <v>25</v>
      </c>
      <c r="M13362">
        <v>1</v>
      </c>
      <c r="N13362">
        <f t="shared" si="520"/>
        <v>0</v>
      </c>
      <c r="O13362">
        <f t="shared" si="521"/>
        <v>0</v>
      </c>
      <c r="P13362" t="s">
        <v>12694</v>
      </c>
    </row>
    <row r="13363" spans="2:16" x14ac:dyDescent="0.25">
      <c r="B13363" t="s">
        <v>14707</v>
      </c>
      <c r="C13363" s="119" t="s">
        <v>60</v>
      </c>
      <c r="D13363" t="s">
        <v>11542</v>
      </c>
      <c r="E13363" t="s">
        <v>11530</v>
      </c>
      <c r="F13363" t="s">
        <v>11540</v>
      </c>
      <c r="G13363" t="s">
        <v>61</v>
      </c>
      <c r="H13363" t="s">
        <v>18</v>
      </c>
      <c r="I13363" t="s">
        <v>11541</v>
      </c>
      <c r="J13363">
        <v>2019</v>
      </c>
      <c r="K13363">
        <v>698.35</v>
      </c>
      <c r="L13363">
        <v>26</v>
      </c>
      <c r="M13363">
        <v>1</v>
      </c>
      <c r="N13363">
        <f t="shared" si="520"/>
        <v>0</v>
      </c>
      <c r="O13363">
        <f t="shared" si="521"/>
        <v>0</v>
      </c>
      <c r="P13363" t="s">
        <v>12694</v>
      </c>
    </row>
    <row r="13364" spans="2:16" x14ac:dyDescent="0.25">
      <c r="B13364" t="s">
        <v>14708</v>
      </c>
      <c r="C13364" s="119" t="s">
        <v>60</v>
      </c>
      <c r="D13364" t="s">
        <v>11539</v>
      </c>
      <c r="E13364" t="s">
        <v>11530</v>
      </c>
      <c r="F13364" t="s">
        <v>11540</v>
      </c>
      <c r="G13364" t="s">
        <v>61</v>
      </c>
      <c r="H13364" t="s">
        <v>18</v>
      </c>
      <c r="I13364" t="s">
        <v>11541</v>
      </c>
      <c r="J13364">
        <v>2019</v>
      </c>
      <c r="K13364">
        <v>698.92</v>
      </c>
      <c r="L13364">
        <v>29</v>
      </c>
      <c r="M13364">
        <v>1</v>
      </c>
      <c r="N13364">
        <f t="shared" si="520"/>
        <v>0</v>
      </c>
      <c r="O13364">
        <f t="shared" si="521"/>
        <v>0</v>
      </c>
      <c r="P13364" t="s">
        <v>12694</v>
      </c>
    </row>
    <row r="13365" spans="2:16" x14ac:dyDescent="0.25">
      <c r="B13365" t="s">
        <v>14709</v>
      </c>
      <c r="C13365" s="119" t="s">
        <v>60</v>
      </c>
      <c r="D13365" t="s">
        <v>11539</v>
      </c>
      <c r="E13365" t="s">
        <v>11530</v>
      </c>
      <c r="F13365" t="s">
        <v>11540</v>
      </c>
      <c r="G13365" t="s">
        <v>61</v>
      </c>
      <c r="H13365" t="s">
        <v>18</v>
      </c>
      <c r="I13365" t="s">
        <v>11541</v>
      </c>
      <c r="J13365">
        <v>2019</v>
      </c>
      <c r="K13365">
        <v>697.78</v>
      </c>
      <c r="L13365">
        <v>23</v>
      </c>
      <c r="M13365">
        <v>1</v>
      </c>
      <c r="N13365">
        <f t="shared" si="520"/>
        <v>0</v>
      </c>
      <c r="O13365">
        <f t="shared" si="521"/>
        <v>0</v>
      </c>
      <c r="P13365" t="s">
        <v>12694</v>
      </c>
    </row>
    <row r="13366" spans="2:16" x14ac:dyDescent="0.25">
      <c r="B13366" t="s">
        <v>14710</v>
      </c>
      <c r="C13366" s="119" t="s">
        <v>60</v>
      </c>
      <c r="D13366" t="s">
        <v>11537</v>
      </c>
      <c r="E13366" t="s">
        <v>11530</v>
      </c>
      <c r="F13366" t="s">
        <v>11540</v>
      </c>
      <c r="G13366" t="s">
        <v>61</v>
      </c>
      <c r="H13366" t="s">
        <v>18</v>
      </c>
      <c r="I13366" t="s">
        <v>11541</v>
      </c>
      <c r="J13366">
        <v>2019</v>
      </c>
      <c r="K13366">
        <v>677.75</v>
      </c>
      <c r="L13366">
        <v>74</v>
      </c>
      <c r="M13366">
        <v>1</v>
      </c>
      <c r="N13366">
        <f t="shared" si="520"/>
        <v>0</v>
      </c>
      <c r="O13366">
        <f t="shared" si="521"/>
        <v>0</v>
      </c>
      <c r="P13366" t="s">
        <v>12694</v>
      </c>
    </row>
    <row r="13367" spans="2:16" x14ac:dyDescent="0.25">
      <c r="B13367" t="s">
        <v>14711</v>
      </c>
      <c r="C13367" s="119" t="s">
        <v>60</v>
      </c>
      <c r="D13367" t="s">
        <v>11542</v>
      </c>
      <c r="E13367" t="s">
        <v>11530</v>
      </c>
      <c r="F13367" t="s">
        <v>11540</v>
      </c>
      <c r="G13367" t="s">
        <v>61</v>
      </c>
      <c r="H13367" t="s">
        <v>18</v>
      </c>
      <c r="I13367" t="s">
        <v>11541</v>
      </c>
      <c r="J13367">
        <v>2019</v>
      </c>
      <c r="K13367">
        <v>704.09</v>
      </c>
      <c r="L13367">
        <v>56</v>
      </c>
      <c r="M13367">
        <v>1</v>
      </c>
      <c r="N13367">
        <f t="shared" si="520"/>
        <v>0</v>
      </c>
      <c r="O13367">
        <f t="shared" si="521"/>
        <v>0</v>
      </c>
      <c r="P13367" t="s">
        <v>12694</v>
      </c>
    </row>
    <row r="13368" spans="2:16" x14ac:dyDescent="0.25">
      <c r="B13368" t="s">
        <v>14712</v>
      </c>
      <c r="C13368" s="119" t="s">
        <v>60</v>
      </c>
      <c r="D13368" t="s">
        <v>11550</v>
      </c>
      <c r="E13368" t="s">
        <v>11530</v>
      </c>
      <c r="F13368" t="s">
        <v>11540</v>
      </c>
      <c r="G13368" t="s">
        <v>61</v>
      </c>
      <c r="H13368" t="s">
        <v>18</v>
      </c>
      <c r="I13368" t="s">
        <v>11541</v>
      </c>
      <c r="J13368">
        <v>2019</v>
      </c>
      <c r="K13368">
        <v>663.89</v>
      </c>
      <c r="L13368">
        <v>19</v>
      </c>
      <c r="M13368">
        <v>1</v>
      </c>
      <c r="N13368">
        <f t="shared" si="520"/>
        <v>0</v>
      </c>
      <c r="O13368">
        <f t="shared" si="521"/>
        <v>0</v>
      </c>
      <c r="P13368" t="s">
        <v>12694</v>
      </c>
    </row>
    <row r="13369" spans="2:16" x14ac:dyDescent="0.25">
      <c r="B13369" t="s">
        <v>14713</v>
      </c>
      <c r="C13369" s="119" t="s">
        <v>60</v>
      </c>
      <c r="D13369" t="s">
        <v>11539</v>
      </c>
      <c r="E13369" t="s">
        <v>11530</v>
      </c>
      <c r="F13369" t="s">
        <v>11540</v>
      </c>
      <c r="G13369" t="s">
        <v>61</v>
      </c>
      <c r="H13369" t="s">
        <v>18</v>
      </c>
      <c r="I13369" t="s">
        <v>11541</v>
      </c>
      <c r="J13369">
        <v>2019</v>
      </c>
      <c r="K13369">
        <v>699.89</v>
      </c>
      <c r="L13369">
        <v>34</v>
      </c>
      <c r="M13369">
        <v>1</v>
      </c>
      <c r="N13369">
        <f t="shared" si="520"/>
        <v>0</v>
      </c>
      <c r="O13369">
        <f t="shared" si="521"/>
        <v>0</v>
      </c>
      <c r="P13369" t="s">
        <v>12694</v>
      </c>
    </row>
    <row r="13370" spans="2:16" x14ac:dyDescent="0.25">
      <c r="B13370" t="s">
        <v>14714</v>
      </c>
      <c r="C13370" s="119" t="s">
        <v>60</v>
      </c>
      <c r="D13370" t="s">
        <v>11537</v>
      </c>
      <c r="E13370" t="s">
        <v>11530</v>
      </c>
      <c r="F13370" t="s">
        <v>11540</v>
      </c>
      <c r="G13370" t="s">
        <v>61</v>
      </c>
      <c r="H13370" t="s">
        <v>18</v>
      </c>
      <c r="I13370" t="s">
        <v>11541</v>
      </c>
      <c r="J13370">
        <v>2019</v>
      </c>
      <c r="K13370">
        <v>664.66</v>
      </c>
      <c r="L13370">
        <v>23</v>
      </c>
      <c r="M13370">
        <v>1</v>
      </c>
      <c r="N13370">
        <f t="shared" si="520"/>
        <v>0</v>
      </c>
      <c r="O13370">
        <f t="shared" si="521"/>
        <v>0</v>
      </c>
      <c r="P13370" t="s">
        <v>12694</v>
      </c>
    </row>
    <row r="13371" spans="2:16" x14ac:dyDescent="0.25">
      <c r="B13371" t="s">
        <v>14715</v>
      </c>
      <c r="C13371" s="119" t="s">
        <v>60</v>
      </c>
      <c r="D13371" t="s">
        <v>11550</v>
      </c>
      <c r="E13371" t="s">
        <v>11530</v>
      </c>
      <c r="F13371" t="s">
        <v>11540</v>
      </c>
      <c r="G13371" t="s">
        <v>61</v>
      </c>
      <c r="H13371" t="s">
        <v>18</v>
      </c>
      <c r="I13371" t="s">
        <v>11541</v>
      </c>
      <c r="J13371">
        <v>2019</v>
      </c>
      <c r="K13371">
        <v>665.04</v>
      </c>
      <c r="L13371">
        <v>25</v>
      </c>
      <c r="M13371">
        <v>1</v>
      </c>
      <c r="N13371">
        <f t="shared" si="520"/>
        <v>0</v>
      </c>
      <c r="O13371">
        <f t="shared" si="521"/>
        <v>0</v>
      </c>
      <c r="P13371" t="s">
        <v>12694</v>
      </c>
    </row>
    <row r="13372" spans="2:16" x14ac:dyDescent="0.25">
      <c r="B13372" t="s">
        <v>14716</v>
      </c>
      <c r="C13372" s="119" t="s">
        <v>60</v>
      </c>
      <c r="D13372" t="s">
        <v>11550</v>
      </c>
      <c r="E13372" t="s">
        <v>11530</v>
      </c>
      <c r="F13372" t="s">
        <v>11540</v>
      </c>
      <c r="G13372" t="s">
        <v>61</v>
      </c>
      <c r="H13372" t="s">
        <v>18</v>
      </c>
      <c r="I13372" t="s">
        <v>11541</v>
      </c>
      <c r="J13372">
        <v>2019</v>
      </c>
      <c r="K13372">
        <v>665.8</v>
      </c>
      <c r="L13372">
        <v>29</v>
      </c>
      <c r="M13372">
        <v>1</v>
      </c>
      <c r="N13372">
        <f t="shared" si="520"/>
        <v>0</v>
      </c>
      <c r="O13372">
        <f t="shared" si="521"/>
        <v>0</v>
      </c>
      <c r="P13372" t="s">
        <v>12694</v>
      </c>
    </row>
    <row r="13373" spans="2:16" x14ac:dyDescent="0.25">
      <c r="B13373" t="s">
        <v>14717</v>
      </c>
      <c r="C13373" s="119" t="s">
        <v>60</v>
      </c>
      <c r="D13373" t="s">
        <v>11550</v>
      </c>
      <c r="E13373" t="s">
        <v>11530</v>
      </c>
      <c r="F13373" t="s">
        <v>11540</v>
      </c>
      <c r="G13373" t="s">
        <v>61</v>
      </c>
      <c r="H13373" t="s">
        <v>18</v>
      </c>
      <c r="I13373" t="s">
        <v>11541</v>
      </c>
      <c r="J13373">
        <v>2019</v>
      </c>
      <c r="K13373">
        <v>667.34</v>
      </c>
      <c r="L13373">
        <v>37</v>
      </c>
      <c r="M13373">
        <v>1</v>
      </c>
      <c r="N13373">
        <f t="shared" si="520"/>
        <v>0</v>
      </c>
      <c r="O13373">
        <f t="shared" si="521"/>
        <v>0</v>
      </c>
      <c r="P13373" t="s">
        <v>12694</v>
      </c>
    </row>
    <row r="13374" spans="2:16" x14ac:dyDescent="0.25">
      <c r="B13374" t="s">
        <v>14718</v>
      </c>
      <c r="C13374" s="119" t="s">
        <v>60</v>
      </c>
      <c r="D13374" t="s">
        <v>11550</v>
      </c>
      <c r="E13374" t="s">
        <v>11530</v>
      </c>
      <c r="F13374" t="s">
        <v>11540</v>
      </c>
      <c r="G13374" t="s">
        <v>61</v>
      </c>
      <c r="H13374" t="s">
        <v>18</v>
      </c>
      <c r="I13374" t="s">
        <v>11541</v>
      </c>
      <c r="J13374">
        <v>2019</v>
      </c>
      <c r="K13374">
        <v>665.43</v>
      </c>
      <c r="L13374">
        <v>27</v>
      </c>
      <c r="M13374">
        <v>1</v>
      </c>
      <c r="N13374">
        <f t="shared" si="520"/>
        <v>0</v>
      </c>
      <c r="O13374">
        <f t="shared" si="521"/>
        <v>0</v>
      </c>
      <c r="P13374" t="s">
        <v>12694</v>
      </c>
    </row>
    <row r="13375" spans="2:16" x14ac:dyDescent="0.25">
      <c r="B13375" t="s">
        <v>14719</v>
      </c>
      <c r="C13375" s="119" t="s">
        <v>60</v>
      </c>
      <c r="D13375" t="s">
        <v>11537</v>
      </c>
      <c r="E13375" t="s">
        <v>11530</v>
      </c>
      <c r="F13375" t="s">
        <v>11540</v>
      </c>
      <c r="G13375" t="s">
        <v>61</v>
      </c>
      <c r="H13375" t="s">
        <v>18</v>
      </c>
      <c r="I13375" t="s">
        <v>11541</v>
      </c>
      <c r="J13375">
        <v>2019</v>
      </c>
      <c r="K13375">
        <v>698.35</v>
      </c>
      <c r="L13375">
        <v>26</v>
      </c>
      <c r="M13375">
        <v>1</v>
      </c>
      <c r="N13375">
        <f t="shared" si="520"/>
        <v>0</v>
      </c>
      <c r="O13375">
        <f t="shared" si="521"/>
        <v>0</v>
      </c>
      <c r="P13375" t="s">
        <v>12694</v>
      </c>
    </row>
    <row r="13376" spans="2:16" x14ac:dyDescent="0.25">
      <c r="B13376" t="s">
        <v>14720</v>
      </c>
      <c r="C13376" s="119" t="s">
        <v>60</v>
      </c>
      <c r="D13376" t="s">
        <v>11539</v>
      </c>
      <c r="E13376" t="s">
        <v>11530</v>
      </c>
      <c r="F13376" t="s">
        <v>11540</v>
      </c>
      <c r="G13376" t="s">
        <v>61</v>
      </c>
      <c r="H13376" t="s">
        <v>18</v>
      </c>
      <c r="I13376" t="s">
        <v>11541</v>
      </c>
      <c r="J13376">
        <v>2019</v>
      </c>
      <c r="K13376">
        <v>697.97</v>
      </c>
      <c r="L13376">
        <v>24</v>
      </c>
      <c r="M13376">
        <v>1</v>
      </c>
      <c r="N13376">
        <f t="shared" si="520"/>
        <v>0</v>
      </c>
      <c r="O13376">
        <f t="shared" si="521"/>
        <v>0</v>
      </c>
      <c r="P13376" t="s">
        <v>12694</v>
      </c>
    </row>
    <row r="13377" spans="2:16" x14ac:dyDescent="0.25">
      <c r="B13377" t="s">
        <v>14721</v>
      </c>
      <c r="C13377" s="119" t="s">
        <v>60</v>
      </c>
      <c r="D13377" t="s">
        <v>11539</v>
      </c>
      <c r="E13377" t="s">
        <v>11530</v>
      </c>
      <c r="F13377" t="s">
        <v>11540</v>
      </c>
      <c r="G13377" t="s">
        <v>61</v>
      </c>
      <c r="H13377" t="s">
        <v>18</v>
      </c>
      <c r="I13377" t="s">
        <v>11541</v>
      </c>
      <c r="J13377">
        <v>2019</v>
      </c>
      <c r="K13377">
        <v>700.08</v>
      </c>
      <c r="L13377">
        <v>35</v>
      </c>
      <c r="M13377">
        <v>1</v>
      </c>
      <c r="N13377">
        <f t="shared" si="520"/>
        <v>0</v>
      </c>
      <c r="O13377">
        <f t="shared" si="521"/>
        <v>0</v>
      </c>
      <c r="P13377" t="s">
        <v>12694</v>
      </c>
    </row>
    <row r="13378" spans="2:16" x14ac:dyDescent="0.25">
      <c r="B13378" t="s">
        <v>14722</v>
      </c>
      <c r="C13378" s="119" t="s">
        <v>60</v>
      </c>
      <c r="D13378" t="s">
        <v>11550</v>
      </c>
      <c r="E13378" t="s">
        <v>11530</v>
      </c>
      <c r="F13378" t="s">
        <v>11540</v>
      </c>
      <c r="G13378" t="s">
        <v>61</v>
      </c>
      <c r="H13378" t="s">
        <v>18</v>
      </c>
      <c r="I13378" t="s">
        <v>11541</v>
      </c>
      <c r="J13378">
        <v>2019</v>
      </c>
      <c r="K13378">
        <v>665.61</v>
      </c>
      <c r="L13378">
        <v>28</v>
      </c>
      <c r="M13378">
        <v>1</v>
      </c>
      <c r="N13378">
        <f t="shared" si="520"/>
        <v>0</v>
      </c>
      <c r="O13378">
        <f t="shared" si="521"/>
        <v>0</v>
      </c>
      <c r="P13378" t="s">
        <v>12694</v>
      </c>
    </row>
    <row r="13379" spans="2:16" x14ac:dyDescent="0.25">
      <c r="B13379" t="s">
        <v>14723</v>
      </c>
      <c r="C13379" s="119" t="s">
        <v>60</v>
      </c>
      <c r="D13379" t="s">
        <v>11550</v>
      </c>
      <c r="E13379" t="s">
        <v>11530</v>
      </c>
      <c r="F13379" t="s">
        <v>11540</v>
      </c>
      <c r="G13379" t="s">
        <v>61</v>
      </c>
      <c r="H13379" t="s">
        <v>18</v>
      </c>
      <c r="I13379" t="s">
        <v>11541</v>
      </c>
      <c r="J13379">
        <v>2019</v>
      </c>
      <c r="K13379">
        <v>699.7</v>
      </c>
      <c r="L13379">
        <v>33</v>
      </c>
      <c r="M13379">
        <v>1</v>
      </c>
      <c r="N13379">
        <f t="shared" si="520"/>
        <v>0</v>
      </c>
      <c r="O13379">
        <f t="shared" si="521"/>
        <v>0</v>
      </c>
      <c r="P13379" t="s">
        <v>12694</v>
      </c>
    </row>
    <row r="13380" spans="2:16" x14ac:dyDescent="0.25">
      <c r="B13380" t="s">
        <v>14724</v>
      </c>
      <c r="C13380" s="119" t="s">
        <v>60</v>
      </c>
      <c r="D13380" t="s">
        <v>11550</v>
      </c>
      <c r="E13380" t="s">
        <v>11530</v>
      </c>
      <c r="F13380" t="s">
        <v>11540</v>
      </c>
      <c r="G13380" t="s">
        <v>61</v>
      </c>
      <c r="H13380" t="s">
        <v>18</v>
      </c>
      <c r="I13380" t="s">
        <v>11541</v>
      </c>
      <c r="J13380">
        <v>2019</v>
      </c>
      <c r="K13380">
        <v>702.02</v>
      </c>
      <c r="L13380">
        <v>31</v>
      </c>
      <c r="M13380">
        <v>1</v>
      </c>
      <c r="N13380">
        <f t="shared" si="520"/>
        <v>0</v>
      </c>
      <c r="O13380">
        <f t="shared" si="521"/>
        <v>0</v>
      </c>
      <c r="P13380" t="s">
        <v>12694</v>
      </c>
    </row>
    <row r="13381" spans="2:16" x14ac:dyDescent="0.25">
      <c r="B13381" t="s">
        <v>14725</v>
      </c>
      <c r="C13381" s="119" t="s">
        <v>60</v>
      </c>
      <c r="D13381" t="s">
        <v>11550</v>
      </c>
      <c r="E13381" t="s">
        <v>11530</v>
      </c>
      <c r="F13381" t="s">
        <v>11540</v>
      </c>
      <c r="G13381" t="s">
        <v>61</v>
      </c>
      <c r="H13381" t="s">
        <v>18</v>
      </c>
      <c r="I13381" t="s">
        <v>11541</v>
      </c>
      <c r="J13381">
        <v>2019</v>
      </c>
      <c r="K13381">
        <v>702.38</v>
      </c>
      <c r="L13381">
        <v>47</v>
      </c>
      <c r="M13381">
        <v>1</v>
      </c>
      <c r="N13381">
        <f t="shared" si="520"/>
        <v>0</v>
      </c>
      <c r="O13381">
        <f t="shared" si="521"/>
        <v>0</v>
      </c>
      <c r="P13381" t="s">
        <v>12694</v>
      </c>
    </row>
    <row r="13382" spans="2:16" x14ac:dyDescent="0.25">
      <c r="B13382" t="s">
        <v>14726</v>
      </c>
      <c r="C13382" s="119" t="s">
        <v>60</v>
      </c>
      <c r="D13382" t="s">
        <v>11542</v>
      </c>
      <c r="E13382" t="s">
        <v>11530</v>
      </c>
      <c r="F13382" t="s">
        <v>11540</v>
      </c>
      <c r="G13382" t="s">
        <v>61</v>
      </c>
      <c r="H13382" t="s">
        <v>18</v>
      </c>
      <c r="I13382" t="s">
        <v>11541</v>
      </c>
      <c r="J13382">
        <v>2019</v>
      </c>
      <c r="K13382">
        <v>697.59</v>
      </c>
      <c r="L13382">
        <v>22</v>
      </c>
      <c r="M13382">
        <v>1</v>
      </c>
      <c r="N13382">
        <f t="shared" si="520"/>
        <v>0</v>
      </c>
      <c r="O13382">
        <f t="shared" si="521"/>
        <v>0</v>
      </c>
      <c r="P13382" t="s">
        <v>12694</v>
      </c>
    </row>
    <row r="13383" spans="2:16" x14ac:dyDescent="0.25">
      <c r="B13383" t="s">
        <v>14727</v>
      </c>
      <c r="C13383" s="119" t="s">
        <v>60</v>
      </c>
      <c r="D13383" t="s">
        <v>11552</v>
      </c>
      <c r="E13383" t="s">
        <v>11530</v>
      </c>
      <c r="F13383" t="s">
        <v>11540</v>
      </c>
      <c r="G13383" t="s">
        <v>61</v>
      </c>
      <c r="H13383" t="s">
        <v>18</v>
      </c>
      <c r="I13383" t="s">
        <v>11541</v>
      </c>
      <c r="J13383">
        <v>2019</v>
      </c>
      <c r="K13383">
        <v>665.28</v>
      </c>
      <c r="L13383">
        <v>23</v>
      </c>
      <c r="M13383">
        <v>1</v>
      </c>
      <c r="N13383">
        <f t="shared" si="520"/>
        <v>0</v>
      </c>
      <c r="O13383">
        <f t="shared" si="521"/>
        <v>0</v>
      </c>
      <c r="P13383" t="s">
        <v>12694</v>
      </c>
    </row>
    <row r="13384" spans="2:16" x14ac:dyDescent="0.25">
      <c r="B13384" t="s">
        <v>14728</v>
      </c>
      <c r="C13384" s="119" t="s">
        <v>60</v>
      </c>
      <c r="D13384" t="s">
        <v>11552</v>
      </c>
      <c r="E13384" t="s">
        <v>11530</v>
      </c>
      <c r="F13384" t="s">
        <v>11540</v>
      </c>
      <c r="G13384" t="s">
        <v>61</v>
      </c>
      <c r="H13384" t="s">
        <v>18</v>
      </c>
      <c r="I13384" t="s">
        <v>11541</v>
      </c>
      <c r="J13384">
        <v>2019</v>
      </c>
      <c r="K13384">
        <v>665.28</v>
      </c>
      <c r="L13384">
        <v>23</v>
      </c>
      <c r="M13384">
        <v>1</v>
      </c>
      <c r="N13384">
        <f t="shared" si="520"/>
        <v>0</v>
      </c>
      <c r="O13384">
        <f t="shared" si="521"/>
        <v>0</v>
      </c>
      <c r="P13384" t="s">
        <v>12694</v>
      </c>
    </row>
    <row r="13385" spans="2:16" x14ac:dyDescent="0.25">
      <c r="B13385" t="s">
        <v>14729</v>
      </c>
      <c r="C13385" s="119" t="s">
        <v>60</v>
      </c>
      <c r="D13385" t="s">
        <v>11552</v>
      </c>
      <c r="E13385" t="s">
        <v>11530</v>
      </c>
      <c r="F13385" t="s">
        <v>11540</v>
      </c>
      <c r="G13385" t="s">
        <v>61</v>
      </c>
      <c r="H13385" t="s">
        <v>18</v>
      </c>
      <c r="I13385" t="s">
        <v>11541</v>
      </c>
      <c r="J13385">
        <v>2019</v>
      </c>
      <c r="K13385">
        <v>666.15</v>
      </c>
      <c r="L13385">
        <v>27</v>
      </c>
      <c r="M13385">
        <v>1</v>
      </c>
      <c r="N13385">
        <f t="shared" si="520"/>
        <v>0</v>
      </c>
      <c r="O13385">
        <f t="shared" si="521"/>
        <v>0</v>
      </c>
      <c r="P13385" t="s">
        <v>12694</v>
      </c>
    </row>
    <row r="13386" spans="2:16" x14ac:dyDescent="0.25">
      <c r="B13386" t="s">
        <v>14730</v>
      </c>
      <c r="C13386" s="119" t="s">
        <v>60</v>
      </c>
      <c r="D13386" t="s">
        <v>11542</v>
      </c>
      <c r="E13386" t="s">
        <v>11530</v>
      </c>
      <c r="F13386" t="s">
        <v>11540</v>
      </c>
      <c r="G13386" t="s">
        <v>61</v>
      </c>
      <c r="H13386" t="s">
        <v>18</v>
      </c>
      <c r="I13386" t="s">
        <v>11541</v>
      </c>
      <c r="J13386">
        <v>2019</v>
      </c>
      <c r="K13386">
        <v>2937.03</v>
      </c>
      <c r="L13386">
        <v>23</v>
      </c>
      <c r="M13386">
        <v>1</v>
      </c>
      <c r="N13386">
        <f t="shared" si="520"/>
        <v>0</v>
      </c>
      <c r="O13386">
        <f t="shared" si="521"/>
        <v>0</v>
      </c>
      <c r="P13386" t="s">
        <v>12694</v>
      </c>
    </row>
    <row r="13387" spans="2:16" x14ac:dyDescent="0.25">
      <c r="B13387" t="s">
        <v>14731</v>
      </c>
      <c r="C13387" s="119" t="s">
        <v>60</v>
      </c>
      <c r="D13387" t="s">
        <v>11537</v>
      </c>
      <c r="E13387" t="s">
        <v>11530</v>
      </c>
      <c r="F13387" t="s">
        <v>11540</v>
      </c>
      <c r="G13387" t="s">
        <v>61</v>
      </c>
      <c r="H13387" t="s">
        <v>18</v>
      </c>
      <c r="I13387" t="s">
        <v>11541</v>
      </c>
      <c r="J13387">
        <v>2019</v>
      </c>
      <c r="K13387">
        <v>668.29</v>
      </c>
      <c r="L13387">
        <v>42</v>
      </c>
      <c r="M13387">
        <v>1</v>
      </c>
      <c r="N13387">
        <f t="shared" si="520"/>
        <v>0</v>
      </c>
      <c r="O13387">
        <f t="shared" si="521"/>
        <v>0</v>
      </c>
      <c r="P13387" t="s">
        <v>12694</v>
      </c>
    </row>
    <row r="13388" spans="2:16" x14ac:dyDescent="0.25">
      <c r="B13388" t="s">
        <v>14732</v>
      </c>
      <c r="C13388" s="119" t="s">
        <v>60</v>
      </c>
      <c r="D13388" t="s">
        <v>11537</v>
      </c>
      <c r="E13388" t="s">
        <v>11530</v>
      </c>
      <c r="F13388" t="s">
        <v>11540</v>
      </c>
      <c r="G13388" t="s">
        <v>61</v>
      </c>
      <c r="H13388" t="s">
        <v>18</v>
      </c>
      <c r="I13388" t="s">
        <v>11541</v>
      </c>
      <c r="J13388">
        <v>2019</v>
      </c>
      <c r="K13388">
        <v>666.58</v>
      </c>
      <c r="L13388">
        <v>33</v>
      </c>
      <c r="M13388">
        <v>1</v>
      </c>
      <c r="N13388">
        <f t="shared" si="520"/>
        <v>0</v>
      </c>
      <c r="O13388">
        <f t="shared" si="521"/>
        <v>0</v>
      </c>
      <c r="P13388" t="s">
        <v>12694</v>
      </c>
    </row>
    <row r="13389" spans="2:16" x14ac:dyDescent="0.25">
      <c r="B13389" t="s">
        <v>14733</v>
      </c>
      <c r="C13389" s="119" t="s">
        <v>60</v>
      </c>
      <c r="D13389" t="s">
        <v>11537</v>
      </c>
      <c r="E13389" t="s">
        <v>11530</v>
      </c>
      <c r="F13389" t="s">
        <v>11540</v>
      </c>
      <c r="G13389" t="s">
        <v>61</v>
      </c>
      <c r="H13389" t="s">
        <v>18</v>
      </c>
      <c r="I13389" t="s">
        <v>11541</v>
      </c>
      <c r="J13389">
        <v>2019</v>
      </c>
      <c r="K13389">
        <v>878.63</v>
      </c>
      <c r="L13389">
        <v>20</v>
      </c>
      <c r="M13389">
        <v>1</v>
      </c>
      <c r="N13389">
        <f t="shared" si="520"/>
        <v>0</v>
      </c>
      <c r="O13389">
        <f t="shared" si="521"/>
        <v>0</v>
      </c>
      <c r="P13389" t="s">
        <v>12694</v>
      </c>
    </row>
    <row r="13390" spans="2:16" x14ac:dyDescent="0.25">
      <c r="B13390" t="s">
        <v>14734</v>
      </c>
      <c r="C13390" s="119" t="s">
        <v>60</v>
      </c>
      <c r="D13390" t="s">
        <v>11537</v>
      </c>
      <c r="E13390" t="s">
        <v>11530</v>
      </c>
      <c r="F13390" t="s">
        <v>11540</v>
      </c>
      <c r="G13390" t="s">
        <v>61</v>
      </c>
      <c r="H13390" t="s">
        <v>18</v>
      </c>
      <c r="I13390" t="s">
        <v>11541</v>
      </c>
      <c r="J13390">
        <v>2019</v>
      </c>
      <c r="K13390">
        <v>878.63</v>
      </c>
      <c r="L13390">
        <v>20</v>
      </c>
      <c r="M13390">
        <v>1</v>
      </c>
      <c r="N13390">
        <f t="shared" si="520"/>
        <v>0</v>
      </c>
      <c r="O13390">
        <f t="shared" si="521"/>
        <v>0</v>
      </c>
      <c r="P13390" t="s">
        <v>12694</v>
      </c>
    </row>
    <row r="13391" spans="2:16" x14ac:dyDescent="0.25">
      <c r="B13391" t="s">
        <v>14735</v>
      </c>
      <c r="C13391" s="119" t="s">
        <v>60</v>
      </c>
      <c r="D13391" t="s">
        <v>11542</v>
      </c>
      <c r="E13391" t="s">
        <v>11530</v>
      </c>
      <c r="F13391" t="s">
        <v>11540</v>
      </c>
      <c r="G13391" t="s">
        <v>61</v>
      </c>
      <c r="H13391" t="s">
        <v>18</v>
      </c>
      <c r="I13391" t="s">
        <v>11541</v>
      </c>
      <c r="J13391">
        <v>2019</v>
      </c>
      <c r="K13391">
        <v>664.47</v>
      </c>
      <c r="L13391">
        <v>22</v>
      </c>
      <c r="M13391">
        <v>1</v>
      </c>
      <c r="N13391">
        <f t="shared" si="520"/>
        <v>0</v>
      </c>
      <c r="O13391">
        <f t="shared" si="521"/>
        <v>0</v>
      </c>
      <c r="P13391" t="s">
        <v>12694</v>
      </c>
    </row>
    <row r="13392" spans="2:16" x14ac:dyDescent="0.25">
      <c r="B13392" t="s">
        <v>14736</v>
      </c>
      <c r="C13392" s="119" t="s">
        <v>60</v>
      </c>
      <c r="D13392" t="s">
        <v>11542</v>
      </c>
      <c r="E13392" t="s">
        <v>11530</v>
      </c>
      <c r="F13392" t="s">
        <v>11540</v>
      </c>
      <c r="G13392" t="s">
        <v>61</v>
      </c>
      <c r="H13392" t="s">
        <v>18</v>
      </c>
      <c r="I13392" t="s">
        <v>11541</v>
      </c>
      <c r="J13392">
        <v>2019</v>
      </c>
      <c r="K13392">
        <v>665.99</v>
      </c>
      <c r="L13392">
        <v>30</v>
      </c>
      <c r="M13392">
        <v>1</v>
      </c>
      <c r="N13392">
        <f t="shared" si="520"/>
        <v>0</v>
      </c>
      <c r="O13392">
        <f t="shared" si="521"/>
        <v>0</v>
      </c>
      <c r="P13392" t="s">
        <v>12694</v>
      </c>
    </row>
    <row r="13393" spans="2:16" x14ac:dyDescent="0.25">
      <c r="B13393" t="s">
        <v>14737</v>
      </c>
      <c r="C13393" s="119" t="s">
        <v>60</v>
      </c>
      <c r="D13393" t="s">
        <v>11539</v>
      </c>
      <c r="E13393" t="s">
        <v>11530</v>
      </c>
      <c r="F13393" t="s">
        <v>11540</v>
      </c>
      <c r="G13393" t="s">
        <v>61</v>
      </c>
      <c r="H13393" t="s">
        <v>18</v>
      </c>
      <c r="I13393" t="s">
        <v>11541</v>
      </c>
      <c r="J13393">
        <v>2019</v>
      </c>
      <c r="K13393">
        <v>666.38</v>
      </c>
      <c r="L13393">
        <v>32</v>
      </c>
      <c r="M13393">
        <v>1</v>
      </c>
      <c r="N13393">
        <f t="shared" si="520"/>
        <v>0</v>
      </c>
      <c r="O13393">
        <f t="shared" si="521"/>
        <v>0</v>
      </c>
      <c r="P13393" t="s">
        <v>12694</v>
      </c>
    </row>
    <row r="13394" spans="2:16" x14ac:dyDescent="0.25">
      <c r="B13394" t="s">
        <v>14738</v>
      </c>
      <c r="C13394" s="119" t="s">
        <v>60</v>
      </c>
      <c r="D13394" t="s">
        <v>11539</v>
      </c>
      <c r="E13394" t="s">
        <v>11530</v>
      </c>
      <c r="F13394" t="s">
        <v>11540</v>
      </c>
      <c r="G13394" t="s">
        <v>61</v>
      </c>
      <c r="H13394" t="s">
        <v>18</v>
      </c>
      <c r="I13394" t="s">
        <v>11541</v>
      </c>
      <c r="J13394">
        <v>2019</v>
      </c>
      <c r="K13394">
        <v>665.61</v>
      </c>
      <c r="L13394">
        <v>28</v>
      </c>
      <c r="M13394">
        <v>1</v>
      </c>
      <c r="N13394">
        <f t="shared" ref="N13394:N13457" si="522">IF(K13394&lt;100,1,0)</f>
        <v>0</v>
      </c>
      <c r="O13394">
        <f t="shared" ref="O13394:O13457" si="523">IF(OR(L13394="",L13394&lt;=0),1,0)</f>
        <v>0</v>
      </c>
      <c r="P13394" t="s">
        <v>12694</v>
      </c>
    </row>
    <row r="13395" spans="2:16" x14ac:dyDescent="0.25">
      <c r="B13395" t="s">
        <v>14739</v>
      </c>
      <c r="C13395" s="119" t="s">
        <v>60</v>
      </c>
      <c r="D13395" t="s">
        <v>11542</v>
      </c>
      <c r="E13395" t="s">
        <v>11530</v>
      </c>
      <c r="F13395" t="s">
        <v>11540</v>
      </c>
      <c r="G13395" t="s">
        <v>61</v>
      </c>
      <c r="H13395" t="s">
        <v>18</v>
      </c>
      <c r="I13395" t="s">
        <v>11541</v>
      </c>
      <c r="J13395">
        <v>2019</v>
      </c>
      <c r="K13395">
        <v>697.4</v>
      </c>
      <c r="L13395">
        <v>21</v>
      </c>
      <c r="M13395">
        <v>1</v>
      </c>
      <c r="N13395">
        <f t="shared" si="522"/>
        <v>0</v>
      </c>
      <c r="O13395">
        <f t="shared" si="523"/>
        <v>0</v>
      </c>
      <c r="P13395" t="s">
        <v>12694</v>
      </c>
    </row>
    <row r="13396" spans="2:16" x14ac:dyDescent="0.25">
      <c r="B13396" t="s">
        <v>14740</v>
      </c>
      <c r="C13396" s="119" t="s">
        <v>60</v>
      </c>
      <c r="D13396" t="s">
        <v>11542</v>
      </c>
      <c r="E13396" t="s">
        <v>11530</v>
      </c>
      <c r="F13396" t="s">
        <v>11540</v>
      </c>
      <c r="G13396" t="s">
        <v>61</v>
      </c>
      <c r="H13396" t="s">
        <v>18</v>
      </c>
      <c r="I13396" t="s">
        <v>11541</v>
      </c>
      <c r="J13396">
        <v>2019</v>
      </c>
      <c r="K13396">
        <v>697.59</v>
      </c>
      <c r="L13396">
        <v>22</v>
      </c>
      <c r="M13396">
        <v>1</v>
      </c>
      <c r="N13396">
        <f t="shared" si="522"/>
        <v>0</v>
      </c>
      <c r="O13396">
        <f t="shared" si="523"/>
        <v>0</v>
      </c>
      <c r="P13396" t="s">
        <v>12694</v>
      </c>
    </row>
    <row r="13397" spans="2:16" x14ac:dyDescent="0.25">
      <c r="B13397" t="s">
        <v>14741</v>
      </c>
      <c r="C13397" s="119" t="s">
        <v>60</v>
      </c>
      <c r="D13397" t="s">
        <v>11542</v>
      </c>
      <c r="E13397" t="s">
        <v>11530</v>
      </c>
      <c r="F13397" t="s">
        <v>11540</v>
      </c>
      <c r="G13397" t="s">
        <v>61</v>
      </c>
      <c r="H13397" t="s">
        <v>18</v>
      </c>
      <c r="I13397" t="s">
        <v>11541</v>
      </c>
      <c r="J13397">
        <v>2019</v>
      </c>
      <c r="K13397">
        <v>697.4</v>
      </c>
      <c r="L13397">
        <v>21</v>
      </c>
      <c r="M13397">
        <v>1</v>
      </c>
      <c r="N13397">
        <f t="shared" si="522"/>
        <v>0</v>
      </c>
      <c r="O13397">
        <f t="shared" si="523"/>
        <v>0</v>
      </c>
      <c r="P13397" t="s">
        <v>12694</v>
      </c>
    </row>
    <row r="13398" spans="2:16" x14ac:dyDescent="0.25">
      <c r="B13398" t="s">
        <v>14742</v>
      </c>
      <c r="C13398" s="119" t="s">
        <v>60</v>
      </c>
      <c r="D13398" t="s">
        <v>11550</v>
      </c>
      <c r="E13398" t="s">
        <v>11530</v>
      </c>
      <c r="F13398" t="s">
        <v>11540</v>
      </c>
      <c r="G13398" t="s">
        <v>61</v>
      </c>
      <c r="H13398" t="s">
        <v>18</v>
      </c>
      <c r="I13398" t="s">
        <v>11541</v>
      </c>
      <c r="J13398">
        <v>2019</v>
      </c>
      <c r="K13398">
        <v>700.08</v>
      </c>
      <c r="L13398">
        <v>35</v>
      </c>
      <c r="M13398">
        <v>1</v>
      </c>
      <c r="N13398">
        <f t="shared" si="522"/>
        <v>0</v>
      </c>
      <c r="O13398">
        <f t="shared" si="523"/>
        <v>0</v>
      </c>
      <c r="P13398" t="s">
        <v>12694</v>
      </c>
    </row>
    <row r="13399" spans="2:16" x14ac:dyDescent="0.25">
      <c r="B13399" t="s">
        <v>14743</v>
      </c>
      <c r="C13399" s="119" t="s">
        <v>60</v>
      </c>
      <c r="D13399" t="s">
        <v>11546</v>
      </c>
      <c r="E13399" t="s">
        <v>11530</v>
      </c>
      <c r="F13399" t="s">
        <v>11540</v>
      </c>
      <c r="G13399" t="s">
        <v>61</v>
      </c>
      <c r="H13399" t="s">
        <v>18</v>
      </c>
      <c r="I13399" t="s">
        <v>11541</v>
      </c>
      <c r="J13399">
        <v>2019</v>
      </c>
      <c r="K13399">
        <v>698.35</v>
      </c>
      <c r="L13399">
        <v>26</v>
      </c>
      <c r="M13399">
        <v>1</v>
      </c>
      <c r="N13399">
        <f t="shared" si="522"/>
        <v>0</v>
      </c>
      <c r="O13399">
        <f t="shared" si="523"/>
        <v>0</v>
      </c>
      <c r="P13399" t="s">
        <v>12694</v>
      </c>
    </row>
    <row r="13400" spans="2:16" x14ac:dyDescent="0.25">
      <c r="B13400" t="s">
        <v>14744</v>
      </c>
      <c r="C13400" s="119" t="s">
        <v>60</v>
      </c>
      <c r="D13400" t="s">
        <v>11550</v>
      </c>
      <c r="E13400" t="s">
        <v>11530</v>
      </c>
      <c r="F13400" t="s">
        <v>11540</v>
      </c>
      <c r="G13400" t="s">
        <v>61</v>
      </c>
      <c r="H13400" t="s">
        <v>18</v>
      </c>
      <c r="I13400" t="s">
        <v>11541</v>
      </c>
      <c r="J13400">
        <v>2019</v>
      </c>
      <c r="K13400">
        <v>699.11</v>
      </c>
      <c r="L13400">
        <v>30</v>
      </c>
      <c r="M13400">
        <v>1</v>
      </c>
      <c r="N13400">
        <f t="shared" si="522"/>
        <v>0</v>
      </c>
      <c r="O13400">
        <f t="shared" si="523"/>
        <v>0</v>
      </c>
      <c r="P13400" t="s">
        <v>12694</v>
      </c>
    </row>
    <row r="13401" spans="2:16" x14ac:dyDescent="0.25">
      <c r="B13401" t="s">
        <v>14745</v>
      </c>
      <c r="C13401" s="119" t="s">
        <v>60</v>
      </c>
      <c r="D13401" t="s">
        <v>11537</v>
      </c>
      <c r="E13401" t="s">
        <v>11530</v>
      </c>
      <c r="F13401" t="s">
        <v>11540</v>
      </c>
      <c r="G13401" t="s">
        <v>61</v>
      </c>
      <c r="H13401" t="s">
        <v>18</v>
      </c>
      <c r="I13401" t="s">
        <v>11541</v>
      </c>
      <c r="J13401">
        <v>2019</v>
      </c>
      <c r="K13401">
        <v>662.39</v>
      </c>
      <c r="L13401">
        <v>29</v>
      </c>
      <c r="M13401">
        <v>1</v>
      </c>
      <c r="N13401">
        <f t="shared" si="522"/>
        <v>0</v>
      </c>
      <c r="O13401">
        <f t="shared" si="523"/>
        <v>0</v>
      </c>
      <c r="P13401" t="s">
        <v>12694</v>
      </c>
    </row>
    <row r="13402" spans="2:16" x14ac:dyDescent="0.25">
      <c r="B13402" t="s">
        <v>14746</v>
      </c>
      <c r="C13402" s="119" t="s">
        <v>60</v>
      </c>
      <c r="D13402" t="s">
        <v>11537</v>
      </c>
      <c r="E13402" t="s">
        <v>11530</v>
      </c>
      <c r="F13402" t="s">
        <v>11540</v>
      </c>
      <c r="G13402" t="s">
        <v>61</v>
      </c>
      <c r="H13402" t="s">
        <v>18</v>
      </c>
      <c r="I13402" t="s">
        <v>11541</v>
      </c>
      <c r="J13402">
        <v>2019</v>
      </c>
      <c r="K13402">
        <v>698.55</v>
      </c>
      <c r="L13402">
        <v>27</v>
      </c>
      <c r="M13402">
        <v>1</v>
      </c>
      <c r="N13402">
        <f t="shared" si="522"/>
        <v>0</v>
      </c>
      <c r="O13402">
        <f t="shared" si="523"/>
        <v>0</v>
      </c>
      <c r="P13402" t="s">
        <v>12694</v>
      </c>
    </row>
    <row r="13403" spans="2:16" x14ac:dyDescent="0.25">
      <c r="B13403" t="s">
        <v>14747</v>
      </c>
      <c r="C13403" s="119" t="s">
        <v>60</v>
      </c>
      <c r="D13403" t="s">
        <v>11537</v>
      </c>
      <c r="E13403" t="s">
        <v>11530</v>
      </c>
      <c r="F13403" t="s">
        <v>11540</v>
      </c>
      <c r="G13403" t="s">
        <v>61</v>
      </c>
      <c r="H13403" t="s">
        <v>18</v>
      </c>
      <c r="I13403" t="s">
        <v>11541</v>
      </c>
      <c r="J13403">
        <v>2019</v>
      </c>
      <c r="K13403">
        <v>697.97</v>
      </c>
      <c r="L13403">
        <v>24</v>
      </c>
      <c r="M13403">
        <v>1</v>
      </c>
      <c r="N13403">
        <f t="shared" si="522"/>
        <v>0</v>
      </c>
      <c r="O13403">
        <f t="shared" si="523"/>
        <v>0</v>
      </c>
      <c r="P13403" t="s">
        <v>12694</v>
      </c>
    </row>
    <row r="13404" spans="2:16" x14ac:dyDescent="0.25">
      <c r="B13404" t="s">
        <v>14748</v>
      </c>
      <c r="C13404" s="119" t="s">
        <v>60</v>
      </c>
      <c r="D13404" t="s">
        <v>11537</v>
      </c>
      <c r="E13404" t="s">
        <v>11530</v>
      </c>
      <c r="F13404" t="s">
        <v>11540</v>
      </c>
      <c r="G13404" t="s">
        <v>61</v>
      </c>
      <c r="H13404" t="s">
        <v>18</v>
      </c>
      <c r="I13404" t="s">
        <v>11541</v>
      </c>
      <c r="J13404">
        <v>2019</v>
      </c>
      <c r="K13404">
        <v>665.61</v>
      </c>
      <c r="L13404">
        <v>28</v>
      </c>
      <c r="M13404">
        <v>1</v>
      </c>
      <c r="N13404">
        <f t="shared" si="522"/>
        <v>0</v>
      </c>
      <c r="O13404">
        <f t="shared" si="523"/>
        <v>0</v>
      </c>
      <c r="P13404" t="s">
        <v>12694</v>
      </c>
    </row>
    <row r="13405" spans="2:16" x14ac:dyDescent="0.25">
      <c r="B13405" t="s">
        <v>14749</v>
      </c>
      <c r="C13405" s="119" t="s">
        <v>60</v>
      </c>
      <c r="D13405" t="s">
        <v>11539</v>
      </c>
      <c r="E13405" t="s">
        <v>11530</v>
      </c>
      <c r="F13405" t="s">
        <v>11540</v>
      </c>
      <c r="G13405" t="s">
        <v>61</v>
      </c>
      <c r="H13405" t="s">
        <v>18</v>
      </c>
      <c r="I13405" t="s">
        <v>11541</v>
      </c>
      <c r="J13405">
        <v>2019</v>
      </c>
      <c r="K13405">
        <v>700.46</v>
      </c>
      <c r="L13405">
        <v>37</v>
      </c>
      <c r="M13405">
        <v>1</v>
      </c>
      <c r="N13405">
        <f t="shared" si="522"/>
        <v>0</v>
      </c>
      <c r="O13405">
        <f t="shared" si="523"/>
        <v>0</v>
      </c>
      <c r="P13405" t="s">
        <v>12694</v>
      </c>
    </row>
    <row r="13406" spans="2:16" x14ac:dyDescent="0.25">
      <c r="B13406" t="s">
        <v>14750</v>
      </c>
      <c r="C13406" s="119" t="s">
        <v>60</v>
      </c>
      <c r="D13406" t="s">
        <v>11537</v>
      </c>
      <c r="E13406" t="s">
        <v>11530</v>
      </c>
      <c r="F13406" t="s">
        <v>11540</v>
      </c>
      <c r="G13406" t="s">
        <v>61</v>
      </c>
      <c r="H13406" t="s">
        <v>18</v>
      </c>
      <c r="I13406" t="s">
        <v>11541</v>
      </c>
      <c r="J13406">
        <v>2019</v>
      </c>
      <c r="K13406">
        <v>669.45</v>
      </c>
      <c r="L13406">
        <v>48</v>
      </c>
      <c r="M13406">
        <v>1</v>
      </c>
      <c r="N13406">
        <f t="shared" si="522"/>
        <v>0</v>
      </c>
      <c r="O13406">
        <f t="shared" si="523"/>
        <v>0</v>
      </c>
      <c r="P13406" t="s">
        <v>12694</v>
      </c>
    </row>
    <row r="13407" spans="2:16" x14ac:dyDescent="0.25">
      <c r="B13407" t="s">
        <v>14751</v>
      </c>
      <c r="C13407" s="119" t="s">
        <v>60</v>
      </c>
      <c r="D13407" t="s">
        <v>11537</v>
      </c>
      <c r="E13407" t="s">
        <v>11530</v>
      </c>
      <c r="F13407" t="s">
        <v>11540</v>
      </c>
      <c r="G13407" t="s">
        <v>61</v>
      </c>
      <c r="H13407" t="s">
        <v>18</v>
      </c>
      <c r="I13407" t="s">
        <v>11541</v>
      </c>
      <c r="J13407">
        <v>2019</v>
      </c>
      <c r="K13407">
        <v>672.7</v>
      </c>
      <c r="L13407">
        <v>65</v>
      </c>
      <c r="M13407">
        <v>1</v>
      </c>
      <c r="N13407">
        <f t="shared" si="522"/>
        <v>0</v>
      </c>
      <c r="O13407">
        <f t="shared" si="523"/>
        <v>0</v>
      </c>
      <c r="P13407" t="s">
        <v>12694</v>
      </c>
    </row>
    <row r="13408" spans="2:16" x14ac:dyDescent="0.25">
      <c r="B13408" t="s">
        <v>14752</v>
      </c>
      <c r="C13408" s="119" t="s">
        <v>60</v>
      </c>
      <c r="D13408" t="s">
        <v>11537</v>
      </c>
      <c r="E13408" t="s">
        <v>11530</v>
      </c>
      <c r="F13408" t="s">
        <v>11540</v>
      </c>
      <c r="G13408" t="s">
        <v>61</v>
      </c>
      <c r="H13408" t="s">
        <v>18</v>
      </c>
      <c r="I13408" t="s">
        <v>11541</v>
      </c>
      <c r="J13408">
        <v>2019</v>
      </c>
      <c r="K13408">
        <v>693.87</v>
      </c>
      <c r="L13408">
        <v>26</v>
      </c>
      <c r="M13408">
        <v>1</v>
      </c>
      <c r="N13408">
        <f t="shared" si="522"/>
        <v>0</v>
      </c>
      <c r="O13408">
        <f t="shared" si="523"/>
        <v>0</v>
      </c>
      <c r="P13408" t="s">
        <v>12694</v>
      </c>
    </row>
    <row r="13409" spans="2:16" x14ac:dyDescent="0.25">
      <c r="B13409" t="s">
        <v>14753</v>
      </c>
      <c r="C13409" s="119" t="s">
        <v>60</v>
      </c>
      <c r="D13409" t="s">
        <v>11537</v>
      </c>
      <c r="E13409" t="s">
        <v>11530</v>
      </c>
      <c r="F13409" t="s">
        <v>11540</v>
      </c>
      <c r="G13409" t="s">
        <v>61</v>
      </c>
      <c r="H13409" t="s">
        <v>18</v>
      </c>
      <c r="I13409" t="s">
        <v>11541</v>
      </c>
      <c r="J13409">
        <v>2019</v>
      </c>
      <c r="K13409">
        <v>694.63</v>
      </c>
      <c r="L13409">
        <v>30</v>
      </c>
      <c r="M13409">
        <v>1</v>
      </c>
      <c r="N13409">
        <f t="shared" si="522"/>
        <v>0</v>
      </c>
      <c r="O13409">
        <f t="shared" si="523"/>
        <v>0</v>
      </c>
      <c r="P13409" t="s">
        <v>12694</v>
      </c>
    </row>
    <row r="13410" spans="2:16" x14ac:dyDescent="0.25">
      <c r="B13410" t="s">
        <v>14754</v>
      </c>
      <c r="C13410" s="119" t="s">
        <v>60</v>
      </c>
      <c r="D13410" t="s">
        <v>11537</v>
      </c>
      <c r="E13410" t="s">
        <v>11530</v>
      </c>
      <c r="F13410" t="s">
        <v>11540</v>
      </c>
      <c r="G13410" t="s">
        <v>61</v>
      </c>
      <c r="H13410" t="s">
        <v>18</v>
      </c>
      <c r="I13410" t="s">
        <v>11541</v>
      </c>
      <c r="J13410">
        <v>2019</v>
      </c>
      <c r="K13410">
        <v>665.23</v>
      </c>
      <c r="L13410">
        <v>26</v>
      </c>
      <c r="M13410">
        <v>1</v>
      </c>
      <c r="N13410">
        <f t="shared" si="522"/>
        <v>0</v>
      </c>
      <c r="O13410">
        <f t="shared" si="523"/>
        <v>0</v>
      </c>
      <c r="P13410" t="s">
        <v>12694</v>
      </c>
    </row>
    <row r="13411" spans="2:16" x14ac:dyDescent="0.25">
      <c r="B13411" t="s">
        <v>14755</v>
      </c>
      <c r="C13411" s="119" t="s">
        <v>60</v>
      </c>
      <c r="D13411" t="s">
        <v>11542</v>
      </c>
      <c r="E13411" t="s">
        <v>11530</v>
      </c>
      <c r="F13411" t="s">
        <v>11540</v>
      </c>
      <c r="G13411" t="s">
        <v>61</v>
      </c>
      <c r="H13411" t="s">
        <v>18</v>
      </c>
      <c r="I13411" t="s">
        <v>11541</v>
      </c>
      <c r="J13411">
        <v>2019</v>
      </c>
      <c r="K13411">
        <v>664.66</v>
      </c>
      <c r="L13411">
        <v>23</v>
      </c>
      <c r="M13411">
        <v>1</v>
      </c>
      <c r="N13411">
        <f t="shared" si="522"/>
        <v>0</v>
      </c>
      <c r="O13411">
        <f t="shared" si="523"/>
        <v>0</v>
      </c>
      <c r="P13411" t="s">
        <v>12694</v>
      </c>
    </row>
    <row r="13412" spans="2:16" x14ac:dyDescent="0.25">
      <c r="B13412" t="s">
        <v>14756</v>
      </c>
      <c r="C13412" s="119" t="s">
        <v>60</v>
      </c>
      <c r="D13412" t="s">
        <v>11550</v>
      </c>
      <c r="E13412" t="s">
        <v>11530</v>
      </c>
      <c r="F13412" t="s">
        <v>11540</v>
      </c>
      <c r="G13412" t="s">
        <v>61</v>
      </c>
      <c r="H13412" t="s">
        <v>18</v>
      </c>
      <c r="I13412" t="s">
        <v>11541</v>
      </c>
      <c r="J13412">
        <v>2019</v>
      </c>
      <c r="K13412">
        <v>1800.82</v>
      </c>
      <c r="L13412">
        <v>62</v>
      </c>
      <c r="M13412">
        <v>1</v>
      </c>
      <c r="N13412">
        <f t="shared" si="522"/>
        <v>0</v>
      </c>
      <c r="O13412">
        <f t="shared" si="523"/>
        <v>0</v>
      </c>
      <c r="P13412" t="s">
        <v>12694</v>
      </c>
    </row>
    <row r="13413" spans="2:16" x14ac:dyDescent="0.25">
      <c r="B13413" t="s">
        <v>14757</v>
      </c>
      <c r="C13413" s="119" t="s">
        <v>60</v>
      </c>
      <c r="D13413" t="s">
        <v>11542</v>
      </c>
      <c r="E13413" t="s">
        <v>11530</v>
      </c>
      <c r="F13413" t="s">
        <v>11540</v>
      </c>
      <c r="G13413" t="s">
        <v>61</v>
      </c>
      <c r="H13413" t="s">
        <v>18</v>
      </c>
      <c r="I13413" t="s">
        <v>11541</v>
      </c>
      <c r="J13413">
        <v>2019</v>
      </c>
      <c r="K13413">
        <v>698.92</v>
      </c>
      <c r="L13413">
        <v>29</v>
      </c>
      <c r="M13413">
        <v>1</v>
      </c>
      <c r="N13413">
        <f t="shared" si="522"/>
        <v>0</v>
      </c>
      <c r="O13413">
        <f t="shared" si="523"/>
        <v>0</v>
      </c>
      <c r="P13413" t="s">
        <v>12694</v>
      </c>
    </row>
    <row r="13414" spans="2:16" x14ac:dyDescent="0.25">
      <c r="B13414" t="s">
        <v>14758</v>
      </c>
      <c r="C13414" s="119" t="s">
        <v>60</v>
      </c>
      <c r="D13414" t="s">
        <v>11542</v>
      </c>
      <c r="E13414" t="s">
        <v>11530</v>
      </c>
      <c r="F13414" t="s">
        <v>11540</v>
      </c>
      <c r="G13414" t="s">
        <v>61</v>
      </c>
      <c r="H13414" t="s">
        <v>18</v>
      </c>
      <c r="I13414" t="s">
        <v>11541</v>
      </c>
      <c r="J13414">
        <v>2019</v>
      </c>
      <c r="K13414">
        <v>698.92</v>
      </c>
      <c r="L13414">
        <v>29</v>
      </c>
      <c r="M13414">
        <v>1</v>
      </c>
      <c r="N13414">
        <f t="shared" si="522"/>
        <v>0</v>
      </c>
      <c r="O13414">
        <f t="shared" si="523"/>
        <v>0</v>
      </c>
      <c r="P13414" t="s">
        <v>12694</v>
      </c>
    </row>
    <row r="13415" spans="2:16" x14ac:dyDescent="0.25">
      <c r="B13415" t="s">
        <v>14759</v>
      </c>
      <c r="C13415" s="119" t="s">
        <v>60</v>
      </c>
      <c r="D13415" t="s">
        <v>11537</v>
      </c>
      <c r="E13415" t="s">
        <v>11530</v>
      </c>
      <c r="F13415" t="s">
        <v>11540</v>
      </c>
      <c r="G13415" t="s">
        <v>61</v>
      </c>
      <c r="H13415" t="s">
        <v>18</v>
      </c>
      <c r="I13415" t="s">
        <v>11541</v>
      </c>
      <c r="J13415">
        <v>2019</v>
      </c>
      <c r="K13415">
        <v>703.9</v>
      </c>
      <c r="L13415">
        <v>55</v>
      </c>
      <c r="M13415">
        <v>1</v>
      </c>
      <c r="N13415">
        <f t="shared" si="522"/>
        <v>0</v>
      </c>
      <c r="O13415">
        <f t="shared" si="523"/>
        <v>0</v>
      </c>
      <c r="P13415" t="s">
        <v>12694</v>
      </c>
    </row>
    <row r="13416" spans="2:16" x14ac:dyDescent="0.25">
      <c r="B13416" t="s">
        <v>14760</v>
      </c>
      <c r="C13416" s="119" t="s">
        <v>60</v>
      </c>
      <c r="D13416" t="s">
        <v>11537</v>
      </c>
      <c r="E13416" t="s">
        <v>11530</v>
      </c>
      <c r="F13416" t="s">
        <v>11540</v>
      </c>
      <c r="G13416" t="s">
        <v>61</v>
      </c>
      <c r="H13416" t="s">
        <v>18</v>
      </c>
      <c r="I13416" t="s">
        <v>11541</v>
      </c>
      <c r="J13416">
        <v>2019</v>
      </c>
      <c r="K13416">
        <v>699.7</v>
      </c>
      <c r="L13416">
        <v>33</v>
      </c>
      <c r="M13416">
        <v>1</v>
      </c>
      <c r="N13416">
        <f t="shared" si="522"/>
        <v>0</v>
      </c>
      <c r="O13416">
        <f t="shared" si="523"/>
        <v>0</v>
      </c>
      <c r="P13416" t="s">
        <v>12694</v>
      </c>
    </row>
    <row r="13417" spans="2:16" x14ac:dyDescent="0.25">
      <c r="B13417" t="s">
        <v>14761</v>
      </c>
      <c r="C13417" s="119" t="s">
        <v>60</v>
      </c>
      <c r="D13417" t="s">
        <v>11539</v>
      </c>
      <c r="E13417" t="s">
        <v>11530</v>
      </c>
      <c r="F13417" t="s">
        <v>11540</v>
      </c>
      <c r="G13417" t="s">
        <v>61</v>
      </c>
      <c r="H13417" t="s">
        <v>18</v>
      </c>
      <c r="I13417" t="s">
        <v>11541</v>
      </c>
      <c r="J13417">
        <v>2019</v>
      </c>
      <c r="K13417">
        <v>697.78</v>
      </c>
      <c r="L13417">
        <v>23</v>
      </c>
      <c r="M13417">
        <v>1</v>
      </c>
      <c r="N13417">
        <f t="shared" si="522"/>
        <v>0</v>
      </c>
      <c r="O13417">
        <f t="shared" si="523"/>
        <v>0</v>
      </c>
      <c r="P13417" t="s">
        <v>12694</v>
      </c>
    </row>
    <row r="13418" spans="2:16" x14ac:dyDescent="0.25">
      <c r="B13418" t="s">
        <v>14762</v>
      </c>
      <c r="C13418" s="119" t="s">
        <v>60</v>
      </c>
      <c r="D13418" t="s">
        <v>11537</v>
      </c>
      <c r="E13418" t="s">
        <v>11530</v>
      </c>
      <c r="F13418" t="s">
        <v>11540</v>
      </c>
      <c r="G13418" t="s">
        <v>61</v>
      </c>
      <c r="H13418" t="s">
        <v>18</v>
      </c>
      <c r="I13418" t="s">
        <v>11541</v>
      </c>
      <c r="J13418">
        <v>2019</v>
      </c>
      <c r="K13418">
        <v>660.4</v>
      </c>
      <c r="L13418">
        <v>23</v>
      </c>
      <c r="M13418">
        <v>1</v>
      </c>
      <c r="N13418">
        <f t="shared" si="522"/>
        <v>0</v>
      </c>
      <c r="O13418">
        <f t="shared" si="523"/>
        <v>0</v>
      </c>
      <c r="P13418" t="s">
        <v>12694</v>
      </c>
    </row>
    <row r="13419" spans="2:16" x14ac:dyDescent="0.25">
      <c r="B13419" t="s">
        <v>14763</v>
      </c>
      <c r="C13419" s="119" t="s">
        <v>60</v>
      </c>
      <c r="D13419" t="s">
        <v>11537</v>
      </c>
      <c r="E13419" t="s">
        <v>11530</v>
      </c>
      <c r="F13419" t="s">
        <v>11540</v>
      </c>
      <c r="G13419" t="s">
        <v>61</v>
      </c>
      <c r="H13419" t="s">
        <v>18</v>
      </c>
      <c r="I13419" t="s">
        <v>11541</v>
      </c>
      <c r="J13419">
        <v>2019</v>
      </c>
      <c r="K13419">
        <v>662.12</v>
      </c>
      <c r="L13419">
        <v>32</v>
      </c>
      <c r="M13419">
        <v>1</v>
      </c>
      <c r="N13419">
        <f t="shared" si="522"/>
        <v>0</v>
      </c>
      <c r="O13419">
        <f t="shared" si="523"/>
        <v>0</v>
      </c>
      <c r="P13419" t="s">
        <v>12694</v>
      </c>
    </row>
    <row r="13420" spans="2:16" x14ac:dyDescent="0.25">
      <c r="B13420" t="s">
        <v>14764</v>
      </c>
      <c r="C13420" s="119" t="s">
        <v>60</v>
      </c>
      <c r="D13420" t="s">
        <v>11537</v>
      </c>
      <c r="E13420" t="s">
        <v>11530</v>
      </c>
      <c r="F13420" t="s">
        <v>11540</v>
      </c>
      <c r="G13420" t="s">
        <v>61</v>
      </c>
      <c r="H13420" t="s">
        <v>18</v>
      </c>
      <c r="I13420" t="s">
        <v>11541</v>
      </c>
      <c r="J13420">
        <v>2019</v>
      </c>
      <c r="K13420">
        <v>659.82</v>
      </c>
      <c r="L13420">
        <v>20</v>
      </c>
      <c r="M13420">
        <v>1</v>
      </c>
      <c r="N13420">
        <f t="shared" si="522"/>
        <v>0</v>
      </c>
      <c r="O13420">
        <f t="shared" si="523"/>
        <v>0</v>
      </c>
      <c r="P13420" t="s">
        <v>12694</v>
      </c>
    </row>
    <row r="13421" spans="2:16" x14ac:dyDescent="0.25">
      <c r="B13421" t="s">
        <v>14765</v>
      </c>
      <c r="C13421" s="119" t="s">
        <v>60</v>
      </c>
      <c r="D13421" t="s">
        <v>11537</v>
      </c>
      <c r="E13421" t="s">
        <v>11530</v>
      </c>
      <c r="F13421" t="s">
        <v>11540</v>
      </c>
      <c r="G13421" t="s">
        <v>61</v>
      </c>
      <c r="H13421" t="s">
        <v>18</v>
      </c>
      <c r="I13421" t="s">
        <v>11541</v>
      </c>
      <c r="J13421">
        <v>2019</v>
      </c>
      <c r="K13421">
        <v>660.59</v>
      </c>
      <c r="L13421">
        <v>24</v>
      </c>
      <c r="M13421">
        <v>1</v>
      </c>
      <c r="N13421">
        <f t="shared" si="522"/>
        <v>0</v>
      </c>
      <c r="O13421">
        <f t="shared" si="523"/>
        <v>0</v>
      </c>
      <c r="P13421" t="s">
        <v>12694</v>
      </c>
    </row>
    <row r="13422" spans="2:16" x14ac:dyDescent="0.25">
      <c r="B13422" t="s">
        <v>14766</v>
      </c>
      <c r="C13422" s="119" t="s">
        <v>60</v>
      </c>
      <c r="D13422" t="s">
        <v>11537</v>
      </c>
      <c r="E13422" t="s">
        <v>11530</v>
      </c>
      <c r="F13422" t="s">
        <v>11540</v>
      </c>
      <c r="G13422" t="s">
        <v>61</v>
      </c>
      <c r="H13422" t="s">
        <v>18</v>
      </c>
      <c r="I13422" t="s">
        <v>11541</v>
      </c>
      <c r="J13422">
        <v>2019</v>
      </c>
      <c r="K13422">
        <v>664.66</v>
      </c>
      <c r="L13422">
        <v>23</v>
      </c>
      <c r="M13422">
        <v>1</v>
      </c>
      <c r="N13422">
        <f t="shared" si="522"/>
        <v>0</v>
      </c>
      <c r="O13422">
        <f t="shared" si="523"/>
        <v>0</v>
      </c>
      <c r="P13422" t="s">
        <v>12694</v>
      </c>
    </row>
    <row r="13423" spans="2:16" x14ac:dyDescent="0.25">
      <c r="B13423" t="s">
        <v>14767</v>
      </c>
      <c r="C13423" s="119" t="s">
        <v>60</v>
      </c>
      <c r="D13423" t="s">
        <v>11537</v>
      </c>
      <c r="E13423" t="s">
        <v>11530</v>
      </c>
      <c r="F13423" t="s">
        <v>11540</v>
      </c>
      <c r="G13423" t="s">
        <v>61</v>
      </c>
      <c r="H13423" t="s">
        <v>18</v>
      </c>
      <c r="I13423" t="s">
        <v>11541</v>
      </c>
      <c r="J13423">
        <v>2019</v>
      </c>
      <c r="K13423">
        <v>668.29</v>
      </c>
      <c r="L13423">
        <v>42</v>
      </c>
      <c r="M13423">
        <v>1</v>
      </c>
      <c r="N13423">
        <f t="shared" si="522"/>
        <v>0</v>
      </c>
      <c r="O13423">
        <f t="shared" si="523"/>
        <v>0</v>
      </c>
      <c r="P13423" t="s">
        <v>12694</v>
      </c>
    </row>
    <row r="13424" spans="2:16" x14ac:dyDescent="0.25">
      <c r="B13424" t="s">
        <v>14768</v>
      </c>
      <c r="C13424" s="119" t="s">
        <v>60</v>
      </c>
      <c r="D13424" t="s">
        <v>11537</v>
      </c>
      <c r="E13424" t="s">
        <v>11530</v>
      </c>
      <c r="F13424" t="s">
        <v>11540</v>
      </c>
      <c r="G13424" t="s">
        <v>61</v>
      </c>
      <c r="H13424" t="s">
        <v>18</v>
      </c>
      <c r="I13424" t="s">
        <v>11541</v>
      </c>
      <c r="J13424">
        <v>2019</v>
      </c>
      <c r="K13424">
        <v>664.85</v>
      </c>
      <c r="L13424">
        <v>24</v>
      </c>
      <c r="M13424">
        <v>1</v>
      </c>
      <c r="N13424">
        <f t="shared" si="522"/>
        <v>0</v>
      </c>
      <c r="O13424">
        <f t="shared" si="523"/>
        <v>0</v>
      </c>
      <c r="P13424" t="s">
        <v>12694</v>
      </c>
    </row>
    <row r="13425" spans="2:16" x14ac:dyDescent="0.25">
      <c r="B13425" t="s">
        <v>14769</v>
      </c>
      <c r="C13425" s="119" t="s">
        <v>60</v>
      </c>
      <c r="D13425" t="s">
        <v>11537</v>
      </c>
      <c r="E13425" t="s">
        <v>11530</v>
      </c>
      <c r="F13425" t="s">
        <v>11540</v>
      </c>
      <c r="G13425" t="s">
        <v>61</v>
      </c>
      <c r="H13425" t="s">
        <v>18</v>
      </c>
      <c r="I13425" t="s">
        <v>11541</v>
      </c>
      <c r="J13425">
        <v>2019</v>
      </c>
      <c r="K13425">
        <v>693.11</v>
      </c>
      <c r="L13425">
        <v>22</v>
      </c>
      <c r="M13425">
        <v>1</v>
      </c>
      <c r="N13425">
        <f t="shared" si="522"/>
        <v>0</v>
      </c>
      <c r="O13425">
        <f t="shared" si="523"/>
        <v>0</v>
      </c>
      <c r="P13425" t="s">
        <v>12694</v>
      </c>
    </row>
    <row r="13426" spans="2:16" x14ac:dyDescent="0.25">
      <c r="B13426" t="s">
        <v>14770</v>
      </c>
      <c r="C13426" s="119" t="s">
        <v>60</v>
      </c>
      <c r="D13426" t="s">
        <v>11539</v>
      </c>
      <c r="E13426" t="s">
        <v>11530</v>
      </c>
      <c r="F13426" t="s">
        <v>11540</v>
      </c>
      <c r="G13426" t="s">
        <v>61</v>
      </c>
      <c r="H13426" t="s">
        <v>18</v>
      </c>
      <c r="I13426" t="s">
        <v>11541</v>
      </c>
      <c r="J13426">
        <v>2019</v>
      </c>
      <c r="K13426">
        <v>666.58</v>
      </c>
      <c r="L13426">
        <v>33</v>
      </c>
      <c r="M13426">
        <v>1</v>
      </c>
      <c r="N13426">
        <f t="shared" si="522"/>
        <v>0</v>
      </c>
      <c r="O13426">
        <f t="shared" si="523"/>
        <v>0</v>
      </c>
      <c r="P13426" t="s">
        <v>12694</v>
      </c>
    </row>
    <row r="13427" spans="2:16" x14ac:dyDescent="0.25">
      <c r="B13427" t="s">
        <v>14771</v>
      </c>
      <c r="C13427" s="119" t="s">
        <v>60</v>
      </c>
      <c r="D13427" t="s">
        <v>11539</v>
      </c>
      <c r="E13427" t="s">
        <v>11530</v>
      </c>
      <c r="F13427" t="s">
        <v>11540</v>
      </c>
      <c r="G13427" t="s">
        <v>61</v>
      </c>
      <c r="H13427" t="s">
        <v>18</v>
      </c>
      <c r="I13427" t="s">
        <v>11541</v>
      </c>
      <c r="J13427">
        <v>2019</v>
      </c>
      <c r="K13427">
        <v>665.8</v>
      </c>
      <c r="L13427">
        <v>29</v>
      </c>
      <c r="M13427">
        <v>1</v>
      </c>
      <c r="N13427">
        <f t="shared" si="522"/>
        <v>0</v>
      </c>
      <c r="O13427">
        <f t="shared" si="523"/>
        <v>0</v>
      </c>
      <c r="P13427" t="s">
        <v>12694</v>
      </c>
    </row>
    <row r="13428" spans="2:16" x14ac:dyDescent="0.25">
      <c r="B13428" t="s">
        <v>14772</v>
      </c>
      <c r="C13428" s="119" t="s">
        <v>60</v>
      </c>
      <c r="D13428" t="s">
        <v>11539</v>
      </c>
      <c r="E13428" t="s">
        <v>11530</v>
      </c>
      <c r="F13428" t="s">
        <v>11540</v>
      </c>
      <c r="G13428" t="s">
        <v>61</v>
      </c>
      <c r="H13428" t="s">
        <v>18</v>
      </c>
      <c r="I13428" t="s">
        <v>11541</v>
      </c>
      <c r="J13428">
        <v>2019</v>
      </c>
      <c r="K13428">
        <v>665.99</v>
      </c>
      <c r="L13428">
        <v>30</v>
      </c>
      <c r="M13428">
        <v>1</v>
      </c>
      <c r="N13428">
        <f t="shared" si="522"/>
        <v>0</v>
      </c>
      <c r="O13428">
        <f t="shared" si="523"/>
        <v>0</v>
      </c>
      <c r="P13428" t="s">
        <v>12694</v>
      </c>
    </row>
    <row r="13429" spans="2:16" x14ac:dyDescent="0.25">
      <c r="B13429" t="s">
        <v>14773</v>
      </c>
      <c r="C13429" s="119" t="s">
        <v>60</v>
      </c>
      <c r="D13429" t="s">
        <v>11539</v>
      </c>
      <c r="E13429" t="s">
        <v>11530</v>
      </c>
      <c r="F13429" t="s">
        <v>11540</v>
      </c>
      <c r="G13429" t="s">
        <v>61</v>
      </c>
      <c r="H13429" t="s">
        <v>18</v>
      </c>
      <c r="I13429" t="s">
        <v>11541</v>
      </c>
      <c r="J13429">
        <v>2019</v>
      </c>
      <c r="K13429">
        <v>665.04</v>
      </c>
      <c r="L13429">
        <v>25</v>
      </c>
      <c r="M13429">
        <v>1</v>
      </c>
      <c r="N13429">
        <f t="shared" si="522"/>
        <v>0</v>
      </c>
      <c r="O13429">
        <f t="shared" si="523"/>
        <v>0</v>
      </c>
      <c r="P13429" t="s">
        <v>12694</v>
      </c>
    </row>
    <row r="13430" spans="2:16" x14ac:dyDescent="0.25">
      <c r="B13430" t="s">
        <v>14774</v>
      </c>
      <c r="C13430" s="119" t="s">
        <v>60</v>
      </c>
      <c r="D13430" t="s">
        <v>11550</v>
      </c>
      <c r="E13430" t="s">
        <v>11530</v>
      </c>
      <c r="F13430" t="s">
        <v>11540</v>
      </c>
      <c r="G13430" t="s">
        <v>61</v>
      </c>
      <c r="H13430" t="s">
        <v>18</v>
      </c>
      <c r="I13430" t="s">
        <v>11533</v>
      </c>
      <c r="J13430">
        <v>2019</v>
      </c>
      <c r="K13430">
        <v>893.78</v>
      </c>
      <c r="L13430">
        <v>40</v>
      </c>
      <c r="M13430">
        <v>1</v>
      </c>
      <c r="N13430">
        <f t="shared" si="522"/>
        <v>0</v>
      </c>
      <c r="O13430">
        <f t="shared" si="523"/>
        <v>0</v>
      </c>
      <c r="P13430" t="s">
        <v>12694</v>
      </c>
    </row>
    <row r="13431" spans="2:16" x14ac:dyDescent="0.25">
      <c r="B13431" t="s">
        <v>14775</v>
      </c>
      <c r="C13431" s="119" t="s">
        <v>60</v>
      </c>
      <c r="D13431" t="s">
        <v>11537</v>
      </c>
      <c r="E13431" t="s">
        <v>11530</v>
      </c>
      <c r="F13431" t="s">
        <v>11540</v>
      </c>
      <c r="G13431" t="s">
        <v>61</v>
      </c>
      <c r="H13431" t="s">
        <v>18</v>
      </c>
      <c r="I13431" t="s">
        <v>11541</v>
      </c>
      <c r="J13431">
        <v>2019</v>
      </c>
      <c r="K13431">
        <v>663.89</v>
      </c>
      <c r="L13431">
        <v>19</v>
      </c>
      <c r="M13431">
        <v>1</v>
      </c>
      <c r="N13431">
        <f t="shared" si="522"/>
        <v>0</v>
      </c>
      <c r="O13431">
        <f t="shared" si="523"/>
        <v>0</v>
      </c>
      <c r="P13431" t="s">
        <v>12694</v>
      </c>
    </row>
    <row r="13432" spans="2:16" x14ac:dyDescent="0.25">
      <c r="B13432" t="s">
        <v>14776</v>
      </c>
      <c r="C13432" s="119" t="s">
        <v>60</v>
      </c>
      <c r="D13432" t="s">
        <v>11537</v>
      </c>
      <c r="E13432" t="s">
        <v>11530</v>
      </c>
      <c r="F13432" t="s">
        <v>11540</v>
      </c>
      <c r="G13432" t="s">
        <v>61</v>
      </c>
      <c r="H13432" t="s">
        <v>18</v>
      </c>
      <c r="I13432" t="s">
        <v>11541</v>
      </c>
      <c r="J13432">
        <v>2019</v>
      </c>
      <c r="K13432">
        <v>1649.08</v>
      </c>
      <c r="L13432">
        <v>18</v>
      </c>
      <c r="M13432">
        <v>1</v>
      </c>
      <c r="N13432">
        <f t="shared" si="522"/>
        <v>0</v>
      </c>
      <c r="O13432">
        <f t="shared" si="523"/>
        <v>0</v>
      </c>
      <c r="P13432" t="s">
        <v>12694</v>
      </c>
    </row>
    <row r="13433" spans="2:16" x14ac:dyDescent="0.25">
      <c r="B13433" t="s">
        <v>14777</v>
      </c>
      <c r="C13433" s="119" t="s">
        <v>60</v>
      </c>
      <c r="D13433" t="s">
        <v>11542</v>
      </c>
      <c r="E13433" t="s">
        <v>11530</v>
      </c>
      <c r="F13433" t="s">
        <v>11540</v>
      </c>
      <c r="G13433" t="s">
        <v>61</v>
      </c>
      <c r="H13433" t="s">
        <v>18</v>
      </c>
      <c r="I13433" t="s">
        <v>11541</v>
      </c>
      <c r="J13433">
        <v>2019</v>
      </c>
      <c r="K13433">
        <v>698.15</v>
      </c>
      <c r="L13433">
        <v>25</v>
      </c>
      <c r="M13433">
        <v>1</v>
      </c>
      <c r="N13433">
        <f t="shared" si="522"/>
        <v>0</v>
      </c>
      <c r="O13433">
        <f t="shared" si="523"/>
        <v>0</v>
      </c>
      <c r="P13433" t="s">
        <v>12694</v>
      </c>
    </row>
    <row r="13434" spans="2:16" x14ac:dyDescent="0.25">
      <c r="B13434" t="s">
        <v>14778</v>
      </c>
      <c r="C13434" s="119" t="s">
        <v>60</v>
      </c>
      <c r="D13434" t="s">
        <v>11537</v>
      </c>
      <c r="E13434" t="s">
        <v>11530</v>
      </c>
      <c r="F13434" t="s">
        <v>11540</v>
      </c>
      <c r="G13434" t="s">
        <v>61</v>
      </c>
      <c r="H13434" t="s">
        <v>18</v>
      </c>
      <c r="I13434" t="s">
        <v>11541</v>
      </c>
      <c r="J13434">
        <v>2019</v>
      </c>
      <c r="K13434">
        <v>771.12</v>
      </c>
      <c r="L13434">
        <v>100</v>
      </c>
      <c r="M13434">
        <v>1</v>
      </c>
      <c r="N13434">
        <f t="shared" si="522"/>
        <v>0</v>
      </c>
      <c r="O13434">
        <f t="shared" si="523"/>
        <v>0</v>
      </c>
      <c r="P13434" t="s">
        <v>12694</v>
      </c>
    </row>
    <row r="13435" spans="2:16" x14ac:dyDescent="0.25">
      <c r="B13435" t="s">
        <v>14779</v>
      </c>
      <c r="C13435" s="119" t="s">
        <v>60</v>
      </c>
      <c r="D13435" t="s">
        <v>11550</v>
      </c>
      <c r="E13435" t="s">
        <v>11530</v>
      </c>
      <c r="F13435" t="s">
        <v>11540</v>
      </c>
      <c r="G13435" t="s">
        <v>61</v>
      </c>
      <c r="H13435" t="s">
        <v>18</v>
      </c>
      <c r="I13435" t="s">
        <v>11541</v>
      </c>
      <c r="J13435">
        <v>2019</v>
      </c>
      <c r="K13435">
        <v>699.48</v>
      </c>
      <c r="L13435">
        <v>32</v>
      </c>
      <c r="M13435">
        <v>1</v>
      </c>
      <c r="N13435">
        <f t="shared" si="522"/>
        <v>0</v>
      </c>
      <c r="O13435">
        <f t="shared" si="523"/>
        <v>0</v>
      </c>
      <c r="P13435" t="s">
        <v>12693</v>
      </c>
    </row>
    <row r="13436" spans="2:16" x14ac:dyDescent="0.25">
      <c r="B13436" t="s">
        <v>14780</v>
      </c>
      <c r="C13436" s="119" t="s">
        <v>60</v>
      </c>
      <c r="D13436" t="s">
        <v>11539</v>
      </c>
      <c r="E13436" t="s">
        <v>11530</v>
      </c>
      <c r="F13436" t="s">
        <v>11540</v>
      </c>
      <c r="G13436" t="s">
        <v>61</v>
      </c>
      <c r="H13436" t="s">
        <v>18</v>
      </c>
      <c r="I13436" t="s">
        <v>11541</v>
      </c>
      <c r="J13436">
        <v>2019</v>
      </c>
      <c r="K13436">
        <v>698.34</v>
      </c>
      <c r="L13436">
        <v>26</v>
      </c>
      <c r="M13436">
        <v>1</v>
      </c>
      <c r="N13436">
        <f t="shared" si="522"/>
        <v>0</v>
      </c>
      <c r="O13436">
        <f t="shared" si="523"/>
        <v>0</v>
      </c>
      <c r="P13436" t="s">
        <v>12694</v>
      </c>
    </row>
    <row r="13437" spans="2:16" x14ac:dyDescent="0.25">
      <c r="B13437" t="s">
        <v>14781</v>
      </c>
      <c r="C13437" s="119" t="s">
        <v>60</v>
      </c>
      <c r="D13437" t="s">
        <v>11537</v>
      </c>
      <c r="E13437" t="s">
        <v>11530</v>
      </c>
      <c r="F13437" t="s">
        <v>11540</v>
      </c>
      <c r="G13437" t="s">
        <v>61</v>
      </c>
      <c r="H13437" t="s">
        <v>18</v>
      </c>
      <c r="I13437" t="s">
        <v>11541</v>
      </c>
      <c r="J13437">
        <v>2019</v>
      </c>
      <c r="K13437">
        <v>699.68</v>
      </c>
      <c r="L13437">
        <v>33</v>
      </c>
      <c r="M13437">
        <v>1</v>
      </c>
      <c r="N13437">
        <f t="shared" si="522"/>
        <v>0</v>
      </c>
      <c r="O13437">
        <f t="shared" si="523"/>
        <v>0</v>
      </c>
      <c r="P13437" t="s">
        <v>12694</v>
      </c>
    </row>
    <row r="13438" spans="2:16" x14ac:dyDescent="0.25">
      <c r="B13438" t="s">
        <v>14782</v>
      </c>
      <c r="C13438" s="119" t="s">
        <v>60</v>
      </c>
      <c r="D13438" t="s">
        <v>11539</v>
      </c>
      <c r="E13438" t="s">
        <v>11530</v>
      </c>
      <c r="F13438" t="s">
        <v>11540</v>
      </c>
      <c r="G13438" t="s">
        <v>61</v>
      </c>
      <c r="H13438" t="s">
        <v>18</v>
      </c>
      <c r="I13438" t="s">
        <v>11541</v>
      </c>
      <c r="J13438">
        <v>2019</v>
      </c>
      <c r="K13438">
        <v>697.96</v>
      </c>
      <c r="L13438">
        <v>24</v>
      </c>
      <c r="M13438">
        <v>1</v>
      </c>
      <c r="N13438">
        <f t="shared" si="522"/>
        <v>0</v>
      </c>
      <c r="O13438">
        <f t="shared" si="523"/>
        <v>0</v>
      </c>
      <c r="P13438" t="s">
        <v>12694</v>
      </c>
    </row>
    <row r="13439" spans="2:16" x14ac:dyDescent="0.25">
      <c r="B13439" t="s">
        <v>14783</v>
      </c>
      <c r="C13439" s="119" t="s">
        <v>60</v>
      </c>
      <c r="D13439" t="s">
        <v>11537</v>
      </c>
      <c r="E13439" t="s">
        <v>11530</v>
      </c>
      <c r="F13439" t="s">
        <v>11540</v>
      </c>
      <c r="G13439" t="s">
        <v>61</v>
      </c>
      <c r="H13439" t="s">
        <v>18</v>
      </c>
      <c r="I13439" t="s">
        <v>11541</v>
      </c>
      <c r="J13439">
        <v>2019</v>
      </c>
      <c r="K13439">
        <v>700.06</v>
      </c>
      <c r="L13439">
        <v>35</v>
      </c>
      <c r="M13439">
        <v>1</v>
      </c>
      <c r="N13439">
        <f t="shared" si="522"/>
        <v>0</v>
      </c>
      <c r="O13439">
        <f t="shared" si="523"/>
        <v>0</v>
      </c>
      <c r="P13439" t="s">
        <v>12694</v>
      </c>
    </row>
    <row r="13440" spans="2:16" x14ac:dyDescent="0.25">
      <c r="B13440" t="s">
        <v>14784</v>
      </c>
      <c r="C13440" s="119" t="s">
        <v>60</v>
      </c>
      <c r="D13440" t="s">
        <v>11542</v>
      </c>
      <c r="E13440" t="s">
        <v>11530</v>
      </c>
      <c r="F13440" t="s">
        <v>11540</v>
      </c>
      <c r="G13440" t="s">
        <v>61</v>
      </c>
      <c r="H13440" t="s">
        <v>18</v>
      </c>
      <c r="I13440" t="s">
        <v>11541</v>
      </c>
      <c r="J13440">
        <v>2019</v>
      </c>
      <c r="K13440">
        <v>697.77</v>
      </c>
      <c r="L13440">
        <v>23</v>
      </c>
      <c r="M13440">
        <v>1</v>
      </c>
      <c r="N13440">
        <f t="shared" si="522"/>
        <v>0</v>
      </c>
      <c r="O13440">
        <f t="shared" si="523"/>
        <v>0</v>
      </c>
      <c r="P13440" t="s">
        <v>12694</v>
      </c>
    </row>
    <row r="13441" spans="2:16" x14ac:dyDescent="0.25">
      <c r="B13441" t="s">
        <v>14785</v>
      </c>
      <c r="C13441" s="119" t="s">
        <v>60</v>
      </c>
      <c r="D13441" t="s">
        <v>11537</v>
      </c>
      <c r="E13441" t="s">
        <v>11530</v>
      </c>
      <c r="F13441" t="s">
        <v>11540</v>
      </c>
      <c r="G13441" t="s">
        <v>61</v>
      </c>
      <c r="H13441" t="s">
        <v>18</v>
      </c>
      <c r="I13441" t="s">
        <v>11541</v>
      </c>
      <c r="J13441">
        <v>2019</v>
      </c>
      <c r="K13441">
        <v>693.29</v>
      </c>
      <c r="L13441">
        <v>23</v>
      </c>
      <c r="M13441">
        <v>1</v>
      </c>
      <c r="N13441">
        <f t="shared" si="522"/>
        <v>0</v>
      </c>
      <c r="O13441">
        <f t="shared" si="523"/>
        <v>0</v>
      </c>
      <c r="P13441" t="s">
        <v>12694</v>
      </c>
    </row>
    <row r="13442" spans="2:16" x14ac:dyDescent="0.25">
      <c r="B13442" t="s">
        <v>14786</v>
      </c>
      <c r="C13442" s="119" t="s">
        <v>60</v>
      </c>
      <c r="D13442" t="s">
        <v>11537</v>
      </c>
      <c r="E13442" t="s">
        <v>11530</v>
      </c>
      <c r="F13442" t="s">
        <v>11540</v>
      </c>
      <c r="G13442" t="s">
        <v>61</v>
      </c>
      <c r="H13442" t="s">
        <v>18</v>
      </c>
      <c r="I13442" t="s">
        <v>11541</v>
      </c>
      <c r="J13442">
        <v>2019</v>
      </c>
      <c r="K13442">
        <v>692.52</v>
      </c>
      <c r="L13442">
        <v>19</v>
      </c>
      <c r="M13442">
        <v>1</v>
      </c>
      <c r="N13442">
        <f t="shared" si="522"/>
        <v>0</v>
      </c>
      <c r="O13442">
        <f t="shared" si="523"/>
        <v>0</v>
      </c>
      <c r="P13442" t="s">
        <v>12694</v>
      </c>
    </row>
    <row r="13443" spans="2:16" x14ac:dyDescent="0.25">
      <c r="B13443" t="s">
        <v>14787</v>
      </c>
      <c r="C13443" s="119" t="s">
        <v>60</v>
      </c>
      <c r="D13443" t="s">
        <v>11542</v>
      </c>
      <c r="E13443" t="s">
        <v>11530</v>
      </c>
      <c r="F13443" t="s">
        <v>11540</v>
      </c>
      <c r="G13443" t="s">
        <v>61</v>
      </c>
      <c r="H13443" t="s">
        <v>18</v>
      </c>
      <c r="I13443" t="s">
        <v>11541</v>
      </c>
      <c r="J13443">
        <v>2019</v>
      </c>
      <c r="K13443">
        <v>667.13</v>
      </c>
      <c r="L13443">
        <v>36</v>
      </c>
      <c r="M13443">
        <v>1</v>
      </c>
      <c r="N13443">
        <f t="shared" si="522"/>
        <v>0</v>
      </c>
      <c r="O13443">
        <f t="shared" si="523"/>
        <v>0</v>
      </c>
      <c r="P13443" t="s">
        <v>12694</v>
      </c>
    </row>
    <row r="13444" spans="2:16" x14ac:dyDescent="0.25">
      <c r="B13444" t="s">
        <v>14788</v>
      </c>
      <c r="C13444" s="119" t="s">
        <v>60</v>
      </c>
      <c r="D13444" t="s">
        <v>11537</v>
      </c>
      <c r="E13444" t="s">
        <v>11530</v>
      </c>
      <c r="F13444" t="s">
        <v>11540</v>
      </c>
      <c r="G13444" t="s">
        <v>61</v>
      </c>
      <c r="H13444" t="s">
        <v>18</v>
      </c>
      <c r="I13444" t="s">
        <v>11541</v>
      </c>
      <c r="J13444">
        <v>2019</v>
      </c>
      <c r="K13444">
        <v>668.76</v>
      </c>
      <c r="L13444">
        <v>31</v>
      </c>
      <c r="M13444">
        <v>1</v>
      </c>
      <c r="N13444">
        <f t="shared" si="522"/>
        <v>0</v>
      </c>
      <c r="O13444">
        <f t="shared" si="523"/>
        <v>0</v>
      </c>
      <c r="P13444" t="s">
        <v>12694</v>
      </c>
    </row>
    <row r="13445" spans="2:16" x14ac:dyDescent="0.25">
      <c r="B13445" t="s">
        <v>14789</v>
      </c>
      <c r="C13445" s="119" t="s">
        <v>60</v>
      </c>
      <c r="D13445" t="s">
        <v>11550</v>
      </c>
      <c r="E13445" t="s">
        <v>11530</v>
      </c>
      <c r="F13445" t="s">
        <v>11540</v>
      </c>
      <c r="G13445" t="s">
        <v>61</v>
      </c>
      <c r="H13445" t="s">
        <v>18</v>
      </c>
      <c r="I13445" t="s">
        <v>11541</v>
      </c>
      <c r="J13445">
        <v>2019</v>
      </c>
      <c r="K13445">
        <v>672.79</v>
      </c>
      <c r="L13445">
        <v>52</v>
      </c>
      <c r="M13445">
        <v>1</v>
      </c>
      <c r="N13445">
        <f t="shared" si="522"/>
        <v>0</v>
      </c>
      <c r="O13445">
        <f t="shared" si="523"/>
        <v>0</v>
      </c>
      <c r="P13445" t="s">
        <v>12694</v>
      </c>
    </row>
    <row r="13446" spans="2:16" x14ac:dyDescent="0.25">
      <c r="B13446" t="s">
        <v>14790</v>
      </c>
      <c r="C13446" s="119" t="s">
        <v>60</v>
      </c>
      <c r="D13446" t="s">
        <v>11563</v>
      </c>
      <c r="E13446" t="s">
        <v>11530</v>
      </c>
      <c r="F13446" t="s">
        <v>11540</v>
      </c>
      <c r="G13446" t="s">
        <v>61</v>
      </c>
      <c r="H13446" t="s">
        <v>18</v>
      </c>
      <c r="I13446" t="s">
        <v>11541</v>
      </c>
      <c r="J13446">
        <v>2019</v>
      </c>
      <c r="K13446">
        <v>694.62</v>
      </c>
      <c r="L13446">
        <v>30</v>
      </c>
      <c r="M13446">
        <v>1</v>
      </c>
      <c r="N13446">
        <f t="shared" si="522"/>
        <v>0</v>
      </c>
      <c r="O13446">
        <f t="shared" si="523"/>
        <v>0</v>
      </c>
      <c r="P13446" t="s">
        <v>12694</v>
      </c>
    </row>
    <row r="13447" spans="2:16" x14ac:dyDescent="0.25">
      <c r="B13447" t="s">
        <v>14791</v>
      </c>
      <c r="C13447" s="119" t="s">
        <v>60</v>
      </c>
      <c r="D13447" t="s">
        <v>11537</v>
      </c>
      <c r="E13447" t="s">
        <v>11530</v>
      </c>
      <c r="F13447" t="s">
        <v>11540</v>
      </c>
      <c r="G13447" t="s">
        <v>61</v>
      </c>
      <c r="H13447" t="s">
        <v>18</v>
      </c>
      <c r="I13447" t="s">
        <v>11541</v>
      </c>
      <c r="J13447">
        <v>2019</v>
      </c>
      <c r="K13447">
        <v>701.25</v>
      </c>
      <c r="L13447">
        <v>27</v>
      </c>
      <c r="M13447">
        <v>1</v>
      </c>
      <c r="N13447">
        <f t="shared" si="522"/>
        <v>0</v>
      </c>
      <c r="O13447">
        <f t="shared" si="523"/>
        <v>0</v>
      </c>
      <c r="P13447" t="s">
        <v>12693</v>
      </c>
    </row>
    <row r="13448" spans="2:16" x14ac:dyDescent="0.25">
      <c r="B13448" t="s">
        <v>14792</v>
      </c>
      <c r="C13448" s="119" t="s">
        <v>60</v>
      </c>
      <c r="D13448" t="s">
        <v>11537</v>
      </c>
      <c r="E13448" t="s">
        <v>11530</v>
      </c>
      <c r="F13448" t="s">
        <v>11540</v>
      </c>
      <c r="G13448" t="s">
        <v>61</v>
      </c>
      <c r="H13448" t="s">
        <v>18</v>
      </c>
      <c r="I13448" t="s">
        <v>11541</v>
      </c>
      <c r="J13448">
        <v>2019</v>
      </c>
      <c r="K13448">
        <v>667.24</v>
      </c>
      <c r="L13448">
        <v>23</v>
      </c>
      <c r="M13448">
        <v>1</v>
      </c>
      <c r="N13448">
        <f t="shared" si="522"/>
        <v>0</v>
      </c>
      <c r="O13448">
        <f t="shared" si="523"/>
        <v>0</v>
      </c>
      <c r="P13448" t="s">
        <v>12694</v>
      </c>
    </row>
    <row r="13449" spans="2:16" x14ac:dyDescent="0.25">
      <c r="B13449" t="s">
        <v>14793</v>
      </c>
      <c r="C13449" s="119" t="s">
        <v>60</v>
      </c>
      <c r="D13449" t="s">
        <v>11550</v>
      </c>
      <c r="E13449" t="s">
        <v>11530</v>
      </c>
      <c r="F13449" t="s">
        <v>11540</v>
      </c>
      <c r="G13449" t="s">
        <v>61</v>
      </c>
      <c r="H13449" t="s">
        <v>18</v>
      </c>
      <c r="I13449" t="s">
        <v>11541</v>
      </c>
      <c r="J13449">
        <v>2019</v>
      </c>
      <c r="K13449">
        <v>702.6</v>
      </c>
      <c r="L13449">
        <v>34</v>
      </c>
      <c r="M13449">
        <v>1</v>
      </c>
      <c r="N13449">
        <f t="shared" si="522"/>
        <v>0</v>
      </c>
      <c r="O13449">
        <f t="shared" si="523"/>
        <v>0</v>
      </c>
      <c r="P13449" t="s">
        <v>12694</v>
      </c>
    </row>
    <row r="13450" spans="2:16" x14ac:dyDescent="0.25">
      <c r="B13450" t="s">
        <v>14794</v>
      </c>
      <c r="C13450" s="119" t="s">
        <v>60</v>
      </c>
      <c r="D13450" t="s">
        <v>11550</v>
      </c>
      <c r="E13450" t="s">
        <v>11530</v>
      </c>
      <c r="F13450" t="s">
        <v>11540</v>
      </c>
      <c r="G13450" t="s">
        <v>61</v>
      </c>
      <c r="H13450" t="s">
        <v>18</v>
      </c>
      <c r="I13450" t="s">
        <v>11541</v>
      </c>
      <c r="J13450">
        <v>2019</v>
      </c>
      <c r="K13450">
        <v>702.02</v>
      </c>
      <c r="L13450">
        <v>31</v>
      </c>
      <c r="M13450">
        <v>1</v>
      </c>
      <c r="N13450">
        <f t="shared" si="522"/>
        <v>0</v>
      </c>
      <c r="O13450">
        <f t="shared" si="523"/>
        <v>0</v>
      </c>
      <c r="P13450" t="s">
        <v>12694</v>
      </c>
    </row>
    <row r="13451" spans="2:16" x14ac:dyDescent="0.25">
      <c r="B13451" t="s">
        <v>14795</v>
      </c>
      <c r="C13451" s="119" t="s">
        <v>60</v>
      </c>
      <c r="D13451" t="s">
        <v>11537</v>
      </c>
      <c r="E13451" t="s">
        <v>11530</v>
      </c>
      <c r="F13451" t="s">
        <v>11540</v>
      </c>
      <c r="G13451" t="s">
        <v>61</v>
      </c>
      <c r="H13451" t="s">
        <v>18</v>
      </c>
      <c r="I13451" t="s">
        <v>11541</v>
      </c>
      <c r="J13451">
        <v>2019</v>
      </c>
      <c r="K13451">
        <v>699.71</v>
      </c>
      <c r="L13451">
        <v>19</v>
      </c>
      <c r="M13451">
        <v>1</v>
      </c>
      <c r="N13451">
        <f t="shared" si="522"/>
        <v>0</v>
      </c>
      <c r="O13451">
        <f t="shared" si="523"/>
        <v>0</v>
      </c>
      <c r="P13451" t="s">
        <v>12694</v>
      </c>
    </row>
    <row r="13452" spans="2:16" x14ac:dyDescent="0.25">
      <c r="B13452" t="s">
        <v>14796</v>
      </c>
      <c r="C13452" s="119" t="s">
        <v>60</v>
      </c>
      <c r="D13452" t="s">
        <v>11537</v>
      </c>
      <c r="E13452" t="s">
        <v>11530</v>
      </c>
      <c r="F13452" t="s">
        <v>11540</v>
      </c>
      <c r="G13452" t="s">
        <v>61</v>
      </c>
      <c r="H13452" t="s">
        <v>18</v>
      </c>
      <c r="I13452" t="s">
        <v>11541</v>
      </c>
      <c r="J13452">
        <v>2019</v>
      </c>
      <c r="K13452">
        <v>697.77</v>
      </c>
      <c r="L13452">
        <v>23</v>
      </c>
      <c r="M13452">
        <v>1</v>
      </c>
      <c r="N13452">
        <f t="shared" si="522"/>
        <v>0</v>
      </c>
      <c r="O13452">
        <f t="shared" si="523"/>
        <v>0</v>
      </c>
      <c r="P13452" t="s">
        <v>12694</v>
      </c>
    </row>
    <row r="13453" spans="2:16" x14ac:dyDescent="0.25">
      <c r="B13453" t="s">
        <v>14797</v>
      </c>
      <c r="C13453" s="119" t="s">
        <v>60</v>
      </c>
      <c r="D13453" t="s">
        <v>11537</v>
      </c>
      <c r="E13453" t="s">
        <v>11530</v>
      </c>
      <c r="F13453" t="s">
        <v>11540</v>
      </c>
      <c r="G13453" t="s">
        <v>61</v>
      </c>
      <c r="H13453" t="s">
        <v>18</v>
      </c>
      <c r="I13453" t="s">
        <v>11541</v>
      </c>
      <c r="J13453">
        <v>2019</v>
      </c>
      <c r="K13453">
        <v>667.05</v>
      </c>
      <c r="L13453">
        <v>22</v>
      </c>
      <c r="M13453">
        <v>1</v>
      </c>
      <c r="N13453">
        <f t="shared" si="522"/>
        <v>0</v>
      </c>
      <c r="O13453">
        <f t="shared" si="523"/>
        <v>0</v>
      </c>
      <c r="P13453" t="s">
        <v>12694</v>
      </c>
    </row>
    <row r="13454" spans="2:16" x14ac:dyDescent="0.25">
      <c r="B13454" t="s">
        <v>14798</v>
      </c>
      <c r="C13454" s="119" t="s">
        <v>60</v>
      </c>
      <c r="D13454" t="s">
        <v>11537</v>
      </c>
      <c r="E13454" t="s">
        <v>11530</v>
      </c>
      <c r="F13454" t="s">
        <v>11540</v>
      </c>
      <c r="G13454" t="s">
        <v>61</v>
      </c>
      <c r="H13454" t="s">
        <v>18</v>
      </c>
      <c r="I13454" t="s">
        <v>11541</v>
      </c>
      <c r="J13454">
        <v>2019</v>
      </c>
      <c r="K13454">
        <v>884.68</v>
      </c>
      <c r="L13454">
        <v>22</v>
      </c>
      <c r="M13454">
        <v>1</v>
      </c>
      <c r="N13454">
        <f t="shared" si="522"/>
        <v>0</v>
      </c>
      <c r="O13454">
        <f t="shared" si="523"/>
        <v>0</v>
      </c>
      <c r="P13454" t="s">
        <v>12694</v>
      </c>
    </row>
    <row r="13455" spans="2:16" x14ac:dyDescent="0.25">
      <c r="B13455" t="s">
        <v>14799</v>
      </c>
      <c r="C13455" s="119" t="s">
        <v>60</v>
      </c>
      <c r="D13455" t="s">
        <v>11537</v>
      </c>
      <c r="E13455" t="s">
        <v>11530</v>
      </c>
      <c r="F13455" t="s">
        <v>11540</v>
      </c>
      <c r="G13455" t="s">
        <v>61</v>
      </c>
      <c r="H13455" t="s">
        <v>18</v>
      </c>
      <c r="I13455" t="s">
        <v>11541</v>
      </c>
      <c r="J13455">
        <v>2019</v>
      </c>
      <c r="K13455">
        <v>667.05</v>
      </c>
      <c r="L13455">
        <v>22</v>
      </c>
      <c r="M13455">
        <v>1</v>
      </c>
      <c r="N13455">
        <f t="shared" si="522"/>
        <v>0</v>
      </c>
      <c r="O13455">
        <f t="shared" si="523"/>
        <v>0</v>
      </c>
      <c r="P13455" t="s">
        <v>12694</v>
      </c>
    </row>
    <row r="13456" spans="2:16" x14ac:dyDescent="0.25">
      <c r="B13456" t="s">
        <v>14800</v>
      </c>
      <c r="C13456" s="119" t="s">
        <v>60</v>
      </c>
      <c r="D13456" t="s">
        <v>11550</v>
      </c>
      <c r="E13456" t="s">
        <v>11530</v>
      </c>
      <c r="F13456" t="s">
        <v>11540</v>
      </c>
      <c r="G13456" t="s">
        <v>61</v>
      </c>
      <c r="H13456" t="s">
        <v>18</v>
      </c>
      <c r="I13456" t="s">
        <v>11541</v>
      </c>
      <c r="J13456">
        <v>2019</v>
      </c>
      <c r="K13456">
        <v>702.6</v>
      </c>
      <c r="L13456">
        <v>34</v>
      </c>
      <c r="M13456">
        <v>1</v>
      </c>
      <c r="N13456">
        <f t="shared" si="522"/>
        <v>0</v>
      </c>
      <c r="O13456">
        <f t="shared" si="523"/>
        <v>0</v>
      </c>
      <c r="P13456" t="s">
        <v>12694</v>
      </c>
    </row>
    <row r="13457" spans="2:16" x14ac:dyDescent="0.25">
      <c r="B13457" t="s">
        <v>14801</v>
      </c>
      <c r="C13457" s="119" t="s">
        <v>60</v>
      </c>
      <c r="D13457" t="s">
        <v>11550</v>
      </c>
      <c r="E13457" t="s">
        <v>11530</v>
      </c>
      <c r="F13457" t="s">
        <v>11540</v>
      </c>
      <c r="G13457" t="s">
        <v>61</v>
      </c>
      <c r="H13457" t="s">
        <v>18</v>
      </c>
      <c r="I13457" t="s">
        <v>11541</v>
      </c>
      <c r="J13457">
        <v>2019</v>
      </c>
      <c r="K13457">
        <v>702.21</v>
      </c>
      <c r="L13457">
        <v>32</v>
      </c>
      <c r="M13457">
        <v>1</v>
      </c>
      <c r="N13457">
        <f t="shared" si="522"/>
        <v>0</v>
      </c>
      <c r="O13457">
        <f t="shared" si="523"/>
        <v>0</v>
      </c>
      <c r="P13457" t="s">
        <v>12694</v>
      </c>
    </row>
    <row r="13458" spans="2:16" x14ac:dyDescent="0.25">
      <c r="B13458" t="s">
        <v>14802</v>
      </c>
      <c r="C13458" s="119" t="s">
        <v>60</v>
      </c>
      <c r="D13458" t="s">
        <v>11550</v>
      </c>
      <c r="E13458" t="s">
        <v>11530</v>
      </c>
      <c r="F13458" t="s">
        <v>11540</v>
      </c>
      <c r="G13458" t="s">
        <v>61</v>
      </c>
      <c r="H13458" t="s">
        <v>18</v>
      </c>
      <c r="I13458" t="s">
        <v>11541</v>
      </c>
      <c r="J13458">
        <v>2019</v>
      </c>
      <c r="K13458">
        <v>882.04</v>
      </c>
      <c r="L13458">
        <v>26</v>
      </c>
      <c r="M13458">
        <v>1</v>
      </c>
      <c r="N13458">
        <f t="shared" ref="N13458:N13521" si="524">IF(K13458&lt;100,1,0)</f>
        <v>0</v>
      </c>
      <c r="O13458">
        <f t="shared" ref="O13458:O13521" si="525">IF(OR(L13458="",L13458&lt;=0),1,0)</f>
        <v>0</v>
      </c>
      <c r="P13458" t="s">
        <v>12694</v>
      </c>
    </row>
    <row r="13459" spans="2:16" x14ac:dyDescent="0.25">
      <c r="B13459" t="s">
        <v>14803</v>
      </c>
      <c r="C13459" s="119" t="s">
        <v>60</v>
      </c>
      <c r="D13459" t="s">
        <v>11537</v>
      </c>
      <c r="E13459" t="s">
        <v>11530</v>
      </c>
      <c r="F13459" t="s">
        <v>11540</v>
      </c>
      <c r="G13459" t="s">
        <v>61</v>
      </c>
      <c r="H13459" t="s">
        <v>18</v>
      </c>
      <c r="I13459" t="s">
        <v>11541</v>
      </c>
      <c r="J13459">
        <v>2019</v>
      </c>
      <c r="K13459">
        <v>700.3</v>
      </c>
      <c r="L13459">
        <v>22</v>
      </c>
      <c r="M13459">
        <v>1</v>
      </c>
      <c r="N13459">
        <f t="shared" si="524"/>
        <v>0</v>
      </c>
      <c r="O13459">
        <f t="shared" si="525"/>
        <v>0</v>
      </c>
      <c r="P13459" t="s">
        <v>12694</v>
      </c>
    </row>
    <row r="13460" spans="2:16" x14ac:dyDescent="0.25">
      <c r="B13460" t="s">
        <v>14804</v>
      </c>
      <c r="C13460" s="119" t="s">
        <v>60</v>
      </c>
      <c r="D13460" t="s">
        <v>11537</v>
      </c>
      <c r="E13460" t="s">
        <v>11530</v>
      </c>
      <c r="F13460" t="s">
        <v>11540</v>
      </c>
      <c r="G13460" t="s">
        <v>61</v>
      </c>
      <c r="H13460" t="s">
        <v>18</v>
      </c>
      <c r="I13460" t="s">
        <v>11541</v>
      </c>
      <c r="J13460">
        <v>2019</v>
      </c>
      <c r="K13460">
        <v>670.49</v>
      </c>
      <c r="L13460">
        <v>40</v>
      </c>
      <c r="M13460">
        <v>1</v>
      </c>
      <c r="N13460">
        <f t="shared" si="524"/>
        <v>0</v>
      </c>
      <c r="O13460">
        <f t="shared" si="525"/>
        <v>0</v>
      </c>
      <c r="P13460" t="s">
        <v>12694</v>
      </c>
    </row>
    <row r="13461" spans="2:16" x14ac:dyDescent="0.25">
      <c r="B13461" t="s">
        <v>14805</v>
      </c>
      <c r="C13461" s="119" t="s">
        <v>60</v>
      </c>
      <c r="D13461" t="s">
        <v>11537</v>
      </c>
      <c r="E13461" t="s">
        <v>11530</v>
      </c>
      <c r="F13461" t="s">
        <v>11540</v>
      </c>
      <c r="G13461" t="s">
        <v>61</v>
      </c>
      <c r="H13461" t="s">
        <v>18</v>
      </c>
      <c r="I13461" t="s">
        <v>11541</v>
      </c>
      <c r="J13461">
        <v>2019</v>
      </c>
      <c r="K13461">
        <v>666.66</v>
      </c>
      <c r="L13461">
        <v>20</v>
      </c>
      <c r="M13461">
        <v>1</v>
      </c>
      <c r="N13461">
        <f t="shared" si="524"/>
        <v>0</v>
      </c>
      <c r="O13461">
        <f t="shared" si="525"/>
        <v>0</v>
      </c>
      <c r="P13461" t="s">
        <v>12694</v>
      </c>
    </row>
    <row r="13462" spans="2:16" x14ac:dyDescent="0.25">
      <c r="B13462" t="s">
        <v>14806</v>
      </c>
      <c r="C13462" s="119" t="s">
        <v>60</v>
      </c>
      <c r="D13462" t="s">
        <v>11537</v>
      </c>
      <c r="E13462" t="s">
        <v>11530</v>
      </c>
      <c r="F13462" t="s">
        <v>11540</v>
      </c>
      <c r="G13462" t="s">
        <v>61</v>
      </c>
      <c r="H13462" t="s">
        <v>18</v>
      </c>
      <c r="I13462" t="s">
        <v>11541</v>
      </c>
      <c r="J13462">
        <v>2019</v>
      </c>
      <c r="K13462">
        <v>667.62</v>
      </c>
      <c r="L13462">
        <v>25</v>
      </c>
      <c r="M13462">
        <v>1</v>
      </c>
      <c r="N13462">
        <f t="shared" si="524"/>
        <v>0</v>
      </c>
      <c r="O13462">
        <f t="shared" si="525"/>
        <v>0</v>
      </c>
      <c r="P13462" t="s">
        <v>12694</v>
      </c>
    </row>
    <row r="13463" spans="2:16" x14ac:dyDescent="0.25">
      <c r="B13463" t="s">
        <v>14807</v>
      </c>
      <c r="C13463" s="119" t="s">
        <v>60</v>
      </c>
      <c r="D13463" t="s">
        <v>11550</v>
      </c>
      <c r="E13463" t="s">
        <v>11530</v>
      </c>
      <c r="F13463" t="s">
        <v>11540</v>
      </c>
      <c r="G13463" t="s">
        <v>61</v>
      </c>
      <c r="H13463" t="s">
        <v>18</v>
      </c>
      <c r="I13463" t="s">
        <v>11541</v>
      </c>
      <c r="J13463">
        <v>2019</v>
      </c>
      <c r="K13463">
        <v>669.35</v>
      </c>
      <c r="L13463">
        <v>34</v>
      </c>
      <c r="M13463">
        <v>1</v>
      </c>
      <c r="N13463">
        <f t="shared" si="524"/>
        <v>0</v>
      </c>
      <c r="O13463">
        <f t="shared" si="525"/>
        <v>0</v>
      </c>
      <c r="P13463" t="s">
        <v>12694</v>
      </c>
    </row>
    <row r="13464" spans="2:16" x14ac:dyDescent="0.25">
      <c r="B13464" t="s">
        <v>14808</v>
      </c>
      <c r="C13464" s="119" t="s">
        <v>60</v>
      </c>
      <c r="D13464" t="s">
        <v>11550</v>
      </c>
      <c r="E13464" t="s">
        <v>11530</v>
      </c>
      <c r="F13464" t="s">
        <v>11540</v>
      </c>
      <c r="G13464" t="s">
        <v>61</v>
      </c>
      <c r="H13464" t="s">
        <v>18</v>
      </c>
      <c r="I13464" t="s">
        <v>11541</v>
      </c>
      <c r="J13464">
        <v>2019</v>
      </c>
      <c r="K13464">
        <v>672.98</v>
      </c>
      <c r="L13464">
        <v>53</v>
      </c>
      <c r="M13464">
        <v>1</v>
      </c>
      <c r="N13464">
        <f t="shared" si="524"/>
        <v>0</v>
      </c>
      <c r="O13464">
        <f t="shared" si="525"/>
        <v>0</v>
      </c>
      <c r="P13464" t="s">
        <v>12694</v>
      </c>
    </row>
    <row r="13465" spans="2:16" x14ac:dyDescent="0.25">
      <c r="B13465" t="s">
        <v>14809</v>
      </c>
      <c r="C13465" s="119" t="s">
        <v>60</v>
      </c>
      <c r="D13465" t="s">
        <v>11537</v>
      </c>
      <c r="E13465" t="s">
        <v>11530</v>
      </c>
      <c r="F13465" t="s">
        <v>11540</v>
      </c>
      <c r="G13465" t="s">
        <v>61</v>
      </c>
      <c r="H13465" t="s">
        <v>18</v>
      </c>
      <c r="I13465" t="s">
        <v>11541</v>
      </c>
      <c r="J13465">
        <v>2019</v>
      </c>
      <c r="K13465">
        <v>882.6</v>
      </c>
      <c r="L13465">
        <v>29</v>
      </c>
      <c r="M13465">
        <v>1</v>
      </c>
      <c r="N13465">
        <f t="shared" si="524"/>
        <v>0</v>
      </c>
      <c r="O13465">
        <f t="shared" si="525"/>
        <v>0</v>
      </c>
      <c r="P13465" t="s">
        <v>12694</v>
      </c>
    </row>
    <row r="13466" spans="2:16" x14ac:dyDescent="0.25">
      <c r="B13466" t="s">
        <v>14810</v>
      </c>
      <c r="C13466" s="119" t="s">
        <v>60</v>
      </c>
      <c r="D13466" t="s">
        <v>11537</v>
      </c>
      <c r="E13466" t="s">
        <v>11530</v>
      </c>
      <c r="F13466" t="s">
        <v>11540</v>
      </c>
      <c r="G13466" t="s">
        <v>61</v>
      </c>
      <c r="H13466" t="s">
        <v>18</v>
      </c>
      <c r="I13466" t="s">
        <v>11541</v>
      </c>
      <c r="J13466">
        <v>2019</v>
      </c>
      <c r="K13466">
        <v>667.81</v>
      </c>
      <c r="L13466">
        <v>26</v>
      </c>
      <c r="M13466">
        <v>1</v>
      </c>
      <c r="N13466">
        <f t="shared" si="524"/>
        <v>0</v>
      </c>
      <c r="O13466">
        <f t="shared" si="525"/>
        <v>0</v>
      </c>
      <c r="P13466" t="s">
        <v>12694</v>
      </c>
    </row>
    <row r="13467" spans="2:16" x14ac:dyDescent="0.25">
      <c r="B13467" t="s">
        <v>14811</v>
      </c>
      <c r="C13467" s="119" t="s">
        <v>60</v>
      </c>
      <c r="D13467" t="s">
        <v>11537</v>
      </c>
      <c r="E13467" t="s">
        <v>11530</v>
      </c>
      <c r="F13467" t="s">
        <v>11540</v>
      </c>
      <c r="G13467" t="s">
        <v>61</v>
      </c>
      <c r="H13467" t="s">
        <v>18</v>
      </c>
      <c r="I13467" t="s">
        <v>11541</v>
      </c>
      <c r="J13467">
        <v>2019</v>
      </c>
      <c r="K13467">
        <v>666.86</v>
      </c>
      <c r="L13467">
        <v>21</v>
      </c>
      <c r="M13467">
        <v>1</v>
      </c>
      <c r="N13467">
        <f t="shared" si="524"/>
        <v>0</v>
      </c>
      <c r="O13467">
        <f t="shared" si="525"/>
        <v>0</v>
      </c>
      <c r="P13467" t="s">
        <v>12694</v>
      </c>
    </row>
    <row r="13468" spans="2:16" x14ac:dyDescent="0.25">
      <c r="B13468" t="s">
        <v>14812</v>
      </c>
      <c r="C13468" s="119" t="s">
        <v>60</v>
      </c>
      <c r="D13468" t="s">
        <v>11537</v>
      </c>
      <c r="E13468" t="s">
        <v>11530</v>
      </c>
      <c r="F13468" t="s">
        <v>11540</v>
      </c>
      <c r="G13468" t="s">
        <v>61</v>
      </c>
      <c r="H13468" t="s">
        <v>18</v>
      </c>
      <c r="I13468" t="s">
        <v>11541</v>
      </c>
      <c r="J13468">
        <v>2019</v>
      </c>
      <c r="K13468">
        <v>669.35</v>
      </c>
      <c r="L13468">
        <v>34</v>
      </c>
      <c r="M13468">
        <v>1</v>
      </c>
      <c r="N13468">
        <f t="shared" si="524"/>
        <v>0</v>
      </c>
      <c r="O13468">
        <f t="shared" si="525"/>
        <v>0</v>
      </c>
      <c r="P13468" t="s">
        <v>12694</v>
      </c>
    </row>
    <row r="13469" spans="2:16" x14ac:dyDescent="0.25">
      <c r="B13469" t="s">
        <v>14813</v>
      </c>
      <c r="C13469" s="119" t="s">
        <v>60</v>
      </c>
      <c r="D13469" t="s">
        <v>11537</v>
      </c>
      <c r="E13469" t="s">
        <v>11530</v>
      </c>
      <c r="F13469" t="s">
        <v>11540</v>
      </c>
      <c r="G13469" t="s">
        <v>61</v>
      </c>
      <c r="H13469" t="s">
        <v>18</v>
      </c>
      <c r="I13469" t="s">
        <v>11541</v>
      </c>
      <c r="J13469">
        <v>2019</v>
      </c>
      <c r="K13469">
        <v>668.57</v>
      </c>
      <c r="L13469">
        <v>30</v>
      </c>
      <c r="M13469">
        <v>1</v>
      </c>
      <c r="N13469">
        <f t="shared" si="524"/>
        <v>0</v>
      </c>
      <c r="O13469">
        <f t="shared" si="525"/>
        <v>0</v>
      </c>
      <c r="P13469" t="s">
        <v>12694</v>
      </c>
    </row>
    <row r="13470" spans="2:16" x14ac:dyDescent="0.25">
      <c r="B13470" t="s">
        <v>14814</v>
      </c>
      <c r="C13470" s="119" t="s">
        <v>60</v>
      </c>
      <c r="D13470" t="s">
        <v>11537</v>
      </c>
      <c r="E13470" t="s">
        <v>11530</v>
      </c>
      <c r="F13470" t="s">
        <v>11540</v>
      </c>
      <c r="G13470" t="s">
        <v>61</v>
      </c>
      <c r="H13470" t="s">
        <v>18</v>
      </c>
      <c r="I13470" t="s">
        <v>11541</v>
      </c>
      <c r="J13470">
        <v>2019</v>
      </c>
      <c r="K13470">
        <v>667.05</v>
      </c>
      <c r="L13470">
        <v>22</v>
      </c>
      <c r="M13470">
        <v>1</v>
      </c>
      <c r="N13470">
        <f t="shared" si="524"/>
        <v>0</v>
      </c>
      <c r="O13470">
        <f t="shared" si="525"/>
        <v>0</v>
      </c>
      <c r="P13470" t="s">
        <v>12694</v>
      </c>
    </row>
    <row r="13471" spans="2:16" x14ac:dyDescent="0.25">
      <c r="B13471" t="s">
        <v>14815</v>
      </c>
      <c r="C13471" s="119" t="s">
        <v>60</v>
      </c>
      <c r="D13471" t="s">
        <v>11542</v>
      </c>
      <c r="E13471" t="s">
        <v>11530</v>
      </c>
      <c r="F13471" t="s">
        <v>11540</v>
      </c>
      <c r="G13471" t="s">
        <v>61</v>
      </c>
      <c r="H13471" t="s">
        <v>18</v>
      </c>
      <c r="I13471" t="s">
        <v>11541</v>
      </c>
      <c r="J13471">
        <v>2019</v>
      </c>
      <c r="K13471">
        <v>699.9</v>
      </c>
      <c r="L13471">
        <v>20</v>
      </c>
      <c r="M13471">
        <v>1</v>
      </c>
      <c r="N13471">
        <f t="shared" si="524"/>
        <v>0</v>
      </c>
      <c r="O13471">
        <f t="shared" si="525"/>
        <v>0</v>
      </c>
      <c r="P13471" t="s">
        <v>12694</v>
      </c>
    </row>
    <row r="13472" spans="2:16" x14ac:dyDescent="0.25">
      <c r="B13472" t="s">
        <v>14816</v>
      </c>
      <c r="C13472" s="119" t="s">
        <v>60</v>
      </c>
      <c r="D13472" t="s">
        <v>11537</v>
      </c>
      <c r="E13472" t="s">
        <v>11530</v>
      </c>
      <c r="F13472" t="s">
        <v>11540</v>
      </c>
      <c r="G13472" t="s">
        <v>61</v>
      </c>
      <c r="H13472" t="s">
        <v>18</v>
      </c>
      <c r="I13472" t="s">
        <v>11541</v>
      </c>
      <c r="J13472">
        <v>2019</v>
      </c>
      <c r="K13472">
        <v>662.19</v>
      </c>
      <c r="L13472">
        <v>19</v>
      </c>
      <c r="M13472">
        <v>1</v>
      </c>
      <c r="N13472">
        <f t="shared" si="524"/>
        <v>0</v>
      </c>
      <c r="O13472">
        <f t="shared" si="525"/>
        <v>0</v>
      </c>
      <c r="P13472" t="s">
        <v>12694</v>
      </c>
    </row>
    <row r="13473" spans="2:16" x14ac:dyDescent="0.25">
      <c r="B13473" t="s">
        <v>14817</v>
      </c>
      <c r="C13473" s="119" t="s">
        <v>60</v>
      </c>
      <c r="D13473" t="s">
        <v>11539</v>
      </c>
      <c r="E13473" t="s">
        <v>11530</v>
      </c>
      <c r="F13473" t="s">
        <v>11540</v>
      </c>
      <c r="G13473" t="s">
        <v>61</v>
      </c>
      <c r="H13473" t="s">
        <v>18</v>
      </c>
      <c r="I13473" t="s">
        <v>11541</v>
      </c>
      <c r="J13473">
        <v>2019</v>
      </c>
      <c r="K13473">
        <v>667.24</v>
      </c>
      <c r="L13473">
        <v>23</v>
      </c>
      <c r="M13473">
        <v>1</v>
      </c>
      <c r="N13473">
        <f t="shared" si="524"/>
        <v>0</v>
      </c>
      <c r="O13473">
        <f t="shared" si="525"/>
        <v>0</v>
      </c>
      <c r="P13473" t="s">
        <v>12694</v>
      </c>
    </row>
    <row r="13474" spans="2:16" x14ac:dyDescent="0.25">
      <c r="B13474" t="s">
        <v>14818</v>
      </c>
      <c r="C13474" s="119" t="s">
        <v>60</v>
      </c>
      <c r="D13474" t="s">
        <v>11539</v>
      </c>
      <c r="E13474" t="s">
        <v>11530</v>
      </c>
      <c r="F13474" t="s">
        <v>11540</v>
      </c>
      <c r="G13474" t="s">
        <v>61</v>
      </c>
      <c r="H13474" t="s">
        <v>18</v>
      </c>
      <c r="I13474" t="s">
        <v>11541</v>
      </c>
      <c r="J13474">
        <v>2019</v>
      </c>
      <c r="K13474">
        <v>703.55</v>
      </c>
      <c r="L13474">
        <v>39</v>
      </c>
      <c r="M13474">
        <v>1</v>
      </c>
      <c r="N13474">
        <f t="shared" si="524"/>
        <v>0</v>
      </c>
      <c r="O13474">
        <f t="shared" si="525"/>
        <v>0</v>
      </c>
      <c r="P13474" t="s">
        <v>12694</v>
      </c>
    </row>
    <row r="13475" spans="2:16" x14ac:dyDescent="0.25">
      <c r="B13475" t="s">
        <v>14819</v>
      </c>
      <c r="C13475" s="119" t="s">
        <v>60</v>
      </c>
      <c r="D13475" t="s">
        <v>11539</v>
      </c>
      <c r="E13475" t="s">
        <v>11530</v>
      </c>
      <c r="F13475" t="s">
        <v>11540</v>
      </c>
      <c r="G13475" t="s">
        <v>61</v>
      </c>
      <c r="H13475" t="s">
        <v>18</v>
      </c>
      <c r="I13475" t="s">
        <v>11541</v>
      </c>
      <c r="J13475">
        <v>2019</v>
      </c>
      <c r="K13475">
        <v>665.91</v>
      </c>
      <c r="L13475">
        <v>16</v>
      </c>
      <c r="M13475">
        <v>1</v>
      </c>
      <c r="N13475">
        <f t="shared" si="524"/>
        <v>0</v>
      </c>
      <c r="O13475">
        <f t="shared" si="525"/>
        <v>0</v>
      </c>
      <c r="P13475" t="s">
        <v>12694</v>
      </c>
    </row>
    <row r="13476" spans="2:16" x14ac:dyDescent="0.25">
      <c r="B13476" t="s">
        <v>14820</v>
      </c>
      <c r="C13476" s="119" t="s">
        <v>60</v>
      </c>
      <c r="D13476" t="s">
        <v>11539</v>
      </c>
      <c r="E13476" t="s">
        <v>11530</v>
      </c>
      <c r="F13476" t="s">
        <v>11540</v>
      </c>
      <c r="G13476" t="s">
        <v>61</v>
      </c>
      <c r="H13476" t="s">
        <v>18</v>
      </c>
      <c r="I13476" t="s">
        <v>11541</v>
      </c>
      <c r="J13476">
        <v>2019</v>
      </c>
      <c r="K13476">
        <v>701.44</v>
      </c>
      <c r="L13476">
        <v>28</v>
      </c>
      <c r="M13476">
        <v>1</v>
      </c>
      <c r="N13476">
        <f t="shared" si="524"/>
        <v>0</v>
      </c>
      <c r="O13476">
        <f t="shared" si="525"/>
        <v>0</v>
      </c>
      <c r="P13476" t="s">
        <v>12694</v>
      </c>
    </row>
    <row r="13477" spans="2:16" x14ac:dyDescent="0.25">
      <c r="B13477" t="s">
        <v>14821</v>
      </c>
      <c r="C13477" s="119" t="s">
        <v>60</v>
      </c>
      <c r="D13477" t="s">
        <v>11539</v>
      </c>
      <c r="E13477" t="s">
        <v>11530</v>
      </c>
      <c r="F13477" t="s">
        <v>11540</v>
      </c>
      <c r="G13477" t="s">
        <v>61</v>
      </c>
      <c r="H13477" t="s">
        <v>18</v>
      </c>
      <c r="I13477" t="s">
        <v>11541</v>
      </c>
      <c r="J13477">
        <v>2019</v>
      </c>
      <c r="K13477">
        <v>667.43</v>
      </c>
      <c r="L13477">
        <v>24</v>
      </c>
      <c r="M13477">
        <v>1</v>
      </c>
      <c r="N13477">
        <f t="shared" si="524"/>
        <v>0</v>
      </c>
      <c r="O13477">
        <f t="shared" si="525"/>
        <v>0</v>
      </c>
      <c r="P13477" t="s">
        <v>12694</v>
      </c>
    </row>
    <row r="13478" spans="2:16" x14ac:dyDescent="0.25">
      <c r="B13478" t="s">
        <v>14822</v>
      </c>
      <c r="C13478" s="119" t="s">
        <v>60</v>
      </c>
      <c r="D13478" t="s">
        <v>11539</v>
      </c>
      <c r="E13478" t="s">
        <v>11530</v>
      </c>
      <c r="F13478" t="s">
        <v>11540</v>
      </c>
      <c r="G13478" t="s">
        <v>61</v>
      </c>
      <c r="H13478" t="s">
        <v>18</v>
      </c>
      <c r="I13478" t="s">
        <v>11541</v>
      </c>
      <c r="J13478">
        <v>2019</v>
      </c>
      <c r="K13478">
        <v>667.24</v>
      </c>
      <c r="L13478">
        <v>23</v>
      </c>
      <c r="M13478">
        <v>1</v>
      </c>
      <c r="N13478">
        <f t="shared" si="524"/>
        <v>0</v>
      </c>
      <c r="O13478">
        <f t="shared" si="525"/>
        <v>0</v>
      </c>
      <c r="P13478" t="s">
        <v>12694</v>
      </c>
    </row>
    <row r="13479" spans="2:16" x14ac:dyDescent="0.25">
      <c r="B13479" t="s">
        <v>14823</v>
      </c>
      <c r="C13479" s="119" t="s">
        <v>60</v>
      </c>
      <c r="D13479" t="s">
        <v>11550</v>
      </c>
      <c r="E13479" t="s">
        <v>11530</v>
      </c>
      <c r="F13479" t="s">
        <v>11540</v>
      </c>
      <c r="G13479" t="s">
        <v>61</v>
      </c>
      <c r="H13479" t="s">
        <v>18</v>
      </c>
      <c r="I13479" t="s">
        <v>11541</v>
      </c>
      <c r="J13479">
        <v>2019</v>
      </c>
      <c r="K13479">
        <v>706.8</v>
      </c>
      <c r="L13479">
        <v>56</v>
      </c>
      <c r="M13479">
        <v>1</v>
      </c>
      <c r="N13479">
        <f t="shared" si="524"/>
        <v>0</v>
      </c>
      <c r="O13479">
        <f t="shared" si="525"/>
        <v>0</v>
      </c>
      <c r="P13479" t="s">
        <v>12694</v>
      </c>
    </row>
    <row r="13480" spans="2:16" x14ac:dyDescent="0.25">
      <c r="B13480" t="s">
        <v>14824</v>
      </c>
      <c r="C13480" s="119" t="s">
        <v>60</v>
      </c>
      <c r="D13480" t="s">
        <v>11550</v>
      </c>
      <c r="E13480" t="s">
        <v>11530</v>
      </c>
      <c r="F13480" t="s">
        <v>11540</v>
      </c>
      <c r="G13480" t="s">
        <v>61</v>
      </c>
      <c r="H13480" t="s">
        <v>18</v>
      </c>
      <c r="I13480" t="s">
        <v>11541</v>
      </c>
      <c r="J13480">
        <v>2019</v>
      </c>
      <c r="K13480">
        <v>703.17</v>
      </c>
      <c r="L13480">
        <v>37</v>
      </c>
      <c r="M13480">
        <v>1</v>
      </c>
      <c r="N13480">
        <f t="shared" si="524"/>
        <v>0</v>
      </c>
      <c r="O13480">
        <f t="shared" si="525"/>
        <v>0</v>
      </c>
      <c r="P13480" t="s">
        <v>12694</v>
      </c>
    </row>
    <row r="13481" spans="2:16" x14ac:dyDescent="0.25">
      <c r="B13481" t="s">
        <v>14825</v>
      </c>
      <c r="C13481" s="119" t="s">
        <v>60</v>
      </c>
      <c r="D13481" t="s">
        <v>11539</v>
      </c>
      <c r="E13481" t="s">
        <v>11530</v>
      </c>
      <c r="F13481" t="s">
        <v>11540</v>
      </c>
      <c r="G13481" t="s">
        <v>61</v>
      </c>
      <c r="H13481" t="s">
        <v>18</v>
      </c>
      <c r="I13481" t="s">
        <v>11541</v>
      </c>
      <c r="J13481">
        <v>2019</v>
      </c>
      <c r="K13481">
        <v>667.81</v>
      </c>
      <c r="L13481">
        <v>26</v>
      </c>
      <c r="M13481">
        <v>1</v>
      </c>
      <c r="N13481">
        <f t="shared" si="524"/>
        <v>0</v>
      </c>
      <c r="O13481">
        <f t="shared" si="525"/>
        <v>0</v>
      </c>
      <c r="P13481" t="s">
        <v>12694</v>
      </c>
    </row>
    <row r="13482" spans="2:16" x14ac:dyDescent="0.25">
      <c r="B13482" t="s">
        <v>14826</v>
      </c>
      <c r="C13482" s="119" t="s">
        <v>60</v>
      </c>
      <c r="D13482" t="s">
        <v>11539</v>
      </c>
      <c r="E13482" t="s">
        <v>11530</v>
      </c>
      <c r="F13482" t="s">
        <v>11540</v>
      </c>
      <c r="G13482" t="s">
        <v>61</v>
      </c>
      <c r="H13482" t="s">
        <v>18</v>
      </c>
      <c r="I13482" t="s">
        <v>11541</v>
      </c>
      <c r="J13482">
        <v>2019</v>
      </c>
      <c r="K13482">
        <v>668.01</v>
      </c>
      <c r="L13482">
        <v>27</v>
      </c>
      <c r="M13482">
        <v>1</v>
      </c>
      <c r="N13482">
        <f t="shared" si="524"/>
        <v>0</v>
      </c>
      <c r="O13482">
        <f t="shared" si="525"/>
        <v>0</v>
      </c>
      <c r="P13482" t="s">
        <v>12694</v>
      </c>
    </row>
    <row r="13483" spans="2:16" x14ac:dyDescent="0.25">
      <c r="B13483" t="s">
        <v>14827</v>
      </c>
      <c r="C13483" s="119" t="s">
        <v>60</v>
      </c>
      <c r="D13483" t="s">
        <v>11537</v>
      </c>
      <c r="E13483" t="s">
        <v>11530</v>
      </c>
      <c r="F13483" t="s">
        <v>11540</v>
      </c>
      <c r="G13483" t="s">
        <v>61</v>
      </c>
      <c r="H13483" t="s">
        <v>18</v>
      </c>
      <c r="I13483" t="s">
        <v>11541</v>
      </c>
      <c r="J13483">
        <v>2019</v>
      </c>
      <c r="K13483">
        <v>663.54</v>
      </c>
      <c r="L13483">
        <v>26</v>
      </c>
      <c r="M13483">
        <v>1</v>
      </c>
      <c r="N13483">
        <f t="shared" si="524"/>
        <v>0</v>
      </c>
      <c r="O13483">
        <f t="shared" si="525"/>
        <v>0</v>
      </c>
      <c r="P13483" t="s">
        <v>12694</v>
      </c>
    </row>
    <row r="13484" spans="2:16" x14ac:dyDescent="0.25">
      <c r="B13484" t="s">
        <v>14828</v>
      </c>
      <c r="C13484" s="119" t="s">
        <v>60</v>
      </c>
      <c r="D13484" t="s">
        <v>11537</v>
      </c>
      <c r="E13484" t="s">
        <v>11530</v>
      </c>
      <c r="F13484" t="s">
        <v>11540</v>
      </c>
      <c r="G13484" t="s">
        <v>61</v>
      </c>
      <c r="H13484" t="s">
        <v>18</v>
      </c>
      <c r="I13484" t="s">
        <v>11541</v>
      </c>
      <c r="J13484">
        <v>2019</v>
      </c>
      <c r="K13484">
        <v>667.81</v>
      </c>
      <c r="L13484">
        <v>26</v>
      </c>
      <c r="M13484">
        <v>1</v>
      </c>
      <c r="N13484">
        <f t="shared" si="524"/>
        <v>0</v>
      </c>
      <c r="O13484">
        <f t="shared" si="525"/>
        <v>0</v>
      </c>
      <c r="P13484" t="s">
        <v>12694</v>
      </c>
    </row>
    <row r="13485" spans="2:16" x14ac:dyDescent="0.25">
      <c r="B13485" t="s">
        <v>14829</v>
      </c>
      <c r="C13485" s="119" t="s">
        <v>60</v>
      </c>
      <c r="D13485" t="s">
        <v>11542</v>
      </c>
      <c r="E13485" t="s">
        <v>11530</v>
      </c>
      <c r="F13485" t="s">
        <v>11540</v>
      </c>
      <c r="G13485" t="s">
        <v>61</v>
      </c>
      <c r="H13485" t="s">
        <v>18</v>
      </c>
      <c r="I13485" t="s">
        <v>11541</v>
      </c>
      <c r="J13485">
        <v>2019</v>
      </c>
      <c r="K13485">
        <v>700.68</v>
      </c>
      <c r="L13485">
        <v>24</v>
      </c>
      <c r="M13485">
        <v>1</v>
      </c>
      <c r="N13485">
        <f t="shared" si="524"/>
        <v>0</v>
      </c>
      <c r="O13485">
        <f t="shared" si="525"/>
        <v>0</v>
      </c>
      <c r="P13485" t="s">
        <v>12694</v>
      </c>
    </row>
    <row r="13486" spans="2:16" x14ac:dyDescent="0.25">
      <c r="B13486" t="s">
        <v>14830</v>
      </c>
      <c r="C13486" s="119" t="s">
        <v>60</v>
      </c>
      <c r="D13486" t="s">
        <v>11542</v>
      </c>
      <c r="E13486" t="s">
        <v>11530</v>
      </c>
      <c r="F13486" t="s">
        <v>11540</v>
      </c>
      <c r="G13486" t="s">
        <v>61</v>
      </c>
      <c r="H13486" t="s">
        <v>18</v>
      </c>
      <c r="I13486" t="s">
        <v>11541</v>
      </c>
      <c r="J13486">
        <v>2019</v>
      </c>
      <c r="K13486">
        <v>700.49</v>
      </c>
      <c r="L13486">
        <v>23</v>
      </c>
      <c r="M13486">
        <v>1</v>
      </c>
      <c r="N13486">
        <f t="shared" si="524"/>
        <v>0</v>
      </c>
      <c r="O13486">
        <f t="shared" si="525"/>
        <v>0</v>
      </c>
      <c r="P13486" t="s">
        <v>12694</v>
      </c>
    </row>
    <row r="13487" spans="2:16" x14ac:dyDescent="0.25">
      <c r="B13487" t="s">
        <v>14831</v>
      </c>
      <c r="C13487" s="119" t="s">
        <v>60</v>
      </c>
      <c r="D13487" t="s">
        <v>11537</v>
      </c>
      <c r="E13487" t="s">
        <v>11530</v>
      </c>
      <c r="F13487" t="s">
        <v>11540</v>
      </c>
      <c r="G13487" t="s">
        <v>61</v>
      </c>
      <c r="H13487" t="s">
        <v>18</v>
      </c>
      <c r="I13487" t="s">
        <v>11541</v>
      </c>
      <c r="J13487">
        <v>2019</v>
      </c>
      <c r="K13487">
        <v>700.68</v>
      </c>
      <c r="L13487">
        <v>24</v>
      </c>
      <c r="M13487">
        <v>1</v>
      </c>
      <c r="N13487">
        <f t="shared" si="524"/>
        <v>0</v>
      </c>
      <c r="O13487">
        <f t="shared" si="525"/>
        <v>0</v>
      </c>
      <c r="P13487" t="s">
        <v>12694</v>
      </c>
    </row>
    <row r="13488" spans="2:16" x14ac:dyDescent="0.25">
      <c r="B13488" t="s">
        <v>14832</v>
      </c>
      <c r="C13488" s="119" t="s">
        <v>60</v>
      </c>
      <c r="D13488" t="s">
        <v>11537</v>
      </c>
      <c r="E13488" t="s">
        <v>11530</v>
      </c>
      <c r="F13488" t="s">
        <v>11540</v>
      </c>
      <c r="G13488" t="s">
        <v>61</v>
      </c>
      <c r="H13488" t="s">
        <v>18</v>
      </c>
      <c r="I13488" t="s">
        <v>11541</v>
      </c>
      <c r="J13488">
        <v>2019</v>
      </c>
      <c r="K13488">
        <v>699.15</v>
      </c>
      <c r="L13488">
        <v>16</v>
      </c>
      <c r="M13488">
        <v>1</v>
      </c>
      <c r="N13488">
        <f t="shared" si="524"/>
        <v>0</v>
      </c>
      <c r="O13488">
        <f t="shared" si="525"/>
        <v>0</v>
      </c>
      <c r="P13488" t="s">
        <v>12694</v>
      </c>
    </row>
    <row r="13489" spans="2:16" x14ac:dyDescent="0.25">
      <c r="B13489" t="s">
        <v>14833</v>
      </c>
      <c r="C13489" s="119" t="s">
        <v>60</v>
      </c>
      <c r="D13489" t="s">
        <v>11542</v>
      </c>
      <c r="E13489" t="s">
        <v>11530</v>
      </c>
      <c r="F13489" t="s">
        <v>11540</v>
      </c>
      <c r="G13489" t="s">
        <v>61</v>
      </c>
      <c r="H13489" t="s">
        <v>18</v>
      </c>
      <c r="I13489" t="s">
        <v>11541</v>
      </c>
      <c r="J13489">
        <v>2019</v>
      </c>
      <c r="K13489">
        <v>699.9</v>
      </c>
      <c r="L13489">
        <v>20</v>
      </c>
      <c r="M13489">
        <v>1</v>
      </c>
      <c r="N13489">
        <f t="shared" si="524"/>
        <v>0</v>
      </c>
      <c r="O13489">
        <f t="shared" si="525"/>
        <v>0</v>
      </c>
      <c r="P13489" t="s">
        <v>12694</v>
      </c>
    </row>
    <row r="13490" spans="2:16" x14ac:dyDescent="0.25">
      <c r="B13490" t="s">
        <v>14834</v>
      </c>
      <c r="C13490" s="119" t="s">
        <v>60</v>
      </c>
      <c r="D13490" t="s">
        <v>11542</v>
      </c>
      <c r="E13490" t="s">
        <v>11530</v>
      </c>
      <c r="F13490" t="s">
        <v>11540</v>
      </c>
      <c r="G13490" t="s">
        <v>61</v>
      </c>
      <c r="H13490" t="s">
        <v>18</v>
      </c>
      <c r="I13490" t="s">
        <v>11541</v>
      </c>
      <c r="J13490">
        <v>2019</v>
      </c>
      <c r="K13490">
        <v>704.12</v>
      </c>
      <c r="L13490">
        <v>42</v>
      </c>
      <c r="M13490">
        <v>1</v>
      </c>
      <c r="N13490">
        <f t="shared" si="524"/>
        <v>0</v>
      </c>
      <c r="O13490">
        <f t="shared" si="525"/>
        <v>0</v>
      </c>
      <c r="P13490" t="s">
        <v>12694</v>
      </c>
    </row>
    <row r="13491" spans="2:16" x14ac:dyDescent="0.25">
      <c r="B13491" t="s">
        <v>14835</v>
      </c>
      <c r="C13491" s="119" t="s">
        <v>60</v>
      </c>
      <c r="D13491" t="s">
        <v>11537</v>
      </c>
      <c r="E13491" t="s">
        <v>11530</v>
      </c>
      <c r="F13491" t="s">
        <v>11540</v>
      </c>
      <c r="G13491" t="s">
        <v>61</v>
      </c>
      <c r="H13491" t="s">
        <v>18</v>
      </c>
      <c r="I13491" t="s">
        <v>11541</v>
      </c>
      <c r="J13491">
        <v>2019</v>
      </c>
      <c r="K13491">
        <v>662.77</v>
      </c>
      <c r="L13491">
        <v>22</v>
      </c>
      <c r="M13491">
        <v>1</v>
      </c>
      <c r="N13491">
        <f t="shared" si="524"/>
        <v>0</v>
      </c>
      <c r="O13491">
        <f t="shared" si="525"/>
        <v>0</v>
      </c>
      <c r="P13491" t="s">
        <v>12694</v>
      </c>
    </row>
    <row r="13492" spans="2:16" x14ac:dyDescent="0.25">
      <c r="B13492" t="s">
        <v>14836</v>
      </c>
      <c r="C13492" s="119" t="s">
        <v>60</v>
      </c>
      <c r="D13492" t="s">
        <v>11537</v>
      </c>
      <c r="E13492" t="s">
        <v>11530</v>
      </c>
      <c r="F13492" t="s">
        <v>11540</v>
      </c>
      <c r="G13492" t="s">
        <v>61</v>
      </c>
      <c r="H13492" t="s">
        <v>18</v>
      </c>
      <c r="I13492" t="s">
        <v>11541</v>
      </c>
      <c r="J13492">
        <v>2019</v>
      </c>
      <c r="K13492">
        <v>663.92</v>
      </c>
      <c r="L13492">
        <v>28</v>
      </c>
      <c r="M13492">
        <v>1</v>
      </c>
      <c r="N13492">
        <f t="shared" si="524"/>
        <v>0</v>
      </c>
      <c r="O13492">
        <f t="shared" si="525"/>
        <v>0</v>
      </c>
      <c r="P13492" t="s">
        <v>12694</v>
      </c>
    </row>
    <row r="13493" spans="2:16" x14ac:dyDescent="0.25">
      <c r="B13493" t="s">
        <v>14837</v>
      </c>
      <c r="C13493" s="119" t="s">
        <v>60</v>
      </c>
      <c r="D13493" t="s">
        <v>11537</v>
      </c>
      <c r="E13493" t="s">
        <v>11530</v>
      </c>
      <c r="F13493" t="s">
        <v>11540</v>
      </c>
      <c r="G13493" t="s">
        <v>61</v>
      </c>
      <c r="H13493" t="s">
        <v>18</v>
      </c>
      <c r="I13493" t="s">
        <v>11541</v>
      </c>
      <c r="J13493">
        <v>2019</v>
      </c>
      <c r="K13493">
        <v>663.35</v>
      </c>
      <c r="L13493">
        <v>25</v>
      </c>
      <c r="M13493">
        <v>1</v>
      </c>
      <c r="N13493">
        <f t="shared" si="524"/>
        <v>0</v>
      </c>
      <c r="O13493">
        <f t="shared" si="525"/>
        <v>0</v>
      </c>
      <c r="P13493" t="s">
        <v>12694</v>
      </c>
    </row>
    <row r="13494" spans="2:16" x14ac:dyDescent="0.25">
      <c r="B13494" t="s">
        <v>14838</v>
      </c>
      <c r="C13494" s="119" t="s">
        <v>60</v>
      </c>
      <c r="D13494" t="s">
        <v>11537</v>
      </c>
      <c r="E13494" t="s">
        <v>11530</v>
      </c>
      <c r="F13494" t="s">
        <v>11540</v>
      </c>
      <c r="G13494" t="s">
        <v>61</v>
      </c>
      <c r="H13494" t="s">
        <v>18</v>
      </c>
      <c r="I13494" t="s">
        <v>11541</v>
      </c>
      <c r="J13494">
        <v>2019</v>
      </c>
      <c r="K13494">
        <v>662.97</v>
      </c>
      <c r="L13494">
        <v>23</v>
      </c>
      <c r="M13494">
        <v>1</v>
      </c>
      <c r="N13494">
        <f t="shared" si="524"/>
        <v>0</v>
      </c>
      <c r="O13494">
        <f t="shared" si="525"/>
        <v>0</v>
      </c>
      <c r="P13494" t="s">
        <v>12694</v>
      </c>
    </row>
    <row r="13495" spans="2:16" x14ac:dyDescent="0.25">
      <c r="B13495" t="s">
        <v>14839</v>
      </c>
      <c r="C13495" s="119" t="s">
        <v>60</v>
      </c>
      <c r="D13495" t="s">
        <v>11537</v>
      </c>
      <c r="E13495" t="s">
        <v>11530</v>
      </c>
      <c r="F13495" t="s">
        <v>11540</v>
      </c>
      <c r="G13495" t="s">
        <v>61</v>
      </c>
      <c r="H13495" t="s">
        <v>18</v>
      </c>
      <c r="I13495" t="s">
        <v>11541</v>
      </c>
      <c r="J13495">
        <v>2019</v>
      </c>
      <c r="K13495">
        <v>699.9</v>
      </c>
      <c r="L13495">
        <v>20</v>
      </c>
      <c r="M13495">
        <v>1</v>
      </c>
      <c r="N13495">
        <f t="shared" si="524"/>
        <v>0</v>
      </c>
      <c r="O13495">
        <f t="shared" si="525"/>
        <v>0</v>
      </c>
      <c r="P13495" t="s">
        <v>12694</v>
      </c>
    </row>
    <row r="13496" spans="2:16" x14ac:dyDescent="0.25">
      <c r="B13496" t="s">
        <v>14840</v>
      </c>
      <c r="C13496" s="119" t="s">
        <v>60</v>
      </c>
      <c r="D13496" t="s">
        <v>11537</v>
      </c>
      <c r="E13496" t="s">
        <v>11530</v>
      </c>
      <c r="F13496" t="s">
        <v>11540</v>
      </c>
      <c r="G13496" t="s">
        <v>61</v>
      </c>
      <c r="H13496" t="s">
        <v>18</v>
      </c>
      <c r="I13496" t="s">
        <v>11541</v>
      </c>
      <c r="J13496">
        <v>2019</v>
      </c>
      <c r="K13496">
        <v>667.81</v>
      </c>
      <c r="L13496">
        <v>26</v>
      </c>
      <c r="M13496">
        <v>1</v>
      </c>
      <c r="N13496">
        <f t="shared" si="524"/>
        <v>0</v>
      </c>
      <c r="O13496">
        <f t="shared" si="525"/>
        <v>0</v>
      </c>
      <c r="P13496" t="s">
        <v>12694</v>
      </c>
    </row>
    <row r="13497" spans="2:16" x14ac:dyDescent="0.25">
      <c r="B13497" t="s">
        <v>14841</v>
      </c>
      <c r="C13497" s="119" t="s">
        <v>60</v>
      </c>
      <c r="D13497" t="s">
        <v>11537</v>
      </c>
      <c r="E13497" t="s">
        <v>11530</v>
      </c>
      <c r="F13497" t="s">
        <v>11540</v>
      </c>
      <c r="G13497" t="s">
        <v>61</v>
      </c>
      <c r="H13497" t="s">
        <v>18</v>
      </c>
      <c r="I13497" t="s">
        <v>11541</v>
      </c>
      <c r="J13497">
        <v>2019</v>
      </c>
      <c r="K13497">
        <v>667.81</v>
      </c>
      <c r="L13497">
        <v>26</v>
      </c>
      <c r="M13497">
        <v>1</v>
      </c>
      <c r="N13497">
        <f t="shared" si="524"/>
        <v>0</v>
      </c>
      <c r="O13497">
        <f t="shared" si="525"/>
        <v>0</v>
      </c>
      <c r="P13497" t="s">
        <v>12694</v>
      </c>
    </row>
    <row r="13498" spans="2:16" x14ac:dyDescent="0.25">
      <c r="B13498" t="s">
        <v>14842</v>
      </c>
      <c r="C13498" s="119" t="s">
        <v>60</v>
      </c>
      <c r="D13498" t="s">
        <v>11539</v>
      </c>
      <c r="E13498" t="s">
        <v>11530</v>
      </c>
      <c r="F13498" t="s">
        <v>11540</v>
      </c>
      <c r="G13498" t="s">
        <v>61</v>
      </c>
      <c r="H13498" t="s">
        <v>18</v>
      </c>
      <c r="I13498" t="s">
        <v>11541</v>
      </c>
      <c r="J13498">
        <v>2019</v>
      </c>
      <c r="K13498">
        <v>700.87</v>
      </c>
      <c r="L13498">
        <v>25</v>
      </c>
      <c r="M13498">
        <v>1</v>
      </c>
      <c r="N13498">
        <f t="shared" si="524"/>
        <v>0</v>
      </c>
      <c r="O13498">
        <f t="shared" si="525"/>
        <v>0</v>
      </c>
      <c r="P13498" t="s">
        <v>12694</v>
      </c>
    </row>
    <row r="13499" spans="2:16" x14ac:dyDescent="0.25">
      <c r="B13499" t="s">
        <v>14843</v>
      </c>
      <c r="C13499" s="119" t="s">
        <v>60</v>
      </c>
      <c r="D13499" t="s">
        <v>11537</v>
      </c>
      <c r="E13499" t="s">
        <v>11530</v>
      </c>
      <c r="F13499" t="s">
        <v>11540</v>
      </c>
      <c r="G13499" t="s">
        <v>61</v>
      </c>
      <c r="H13499" t="s">
        <v>18</v>
      </c>
      <c r="I13499" t="s">
        <v>11541</v>
      </c>
      <c r="J13499">
        <v>2019</v>
      </c>
      <c r="K13499">
        <v>1131.3699999999999</v>
      </c>
      <c r="L13499">
        <v>23</v>
      </c>
      <c r="M13499">
        <v>1</v>
      </c>
      <c r="N13499">
        <f t="shared" si="524"/>
        <v>0</v>
      </c>
      <c r="O13499">
        <f t="shared" si="525"/>
        <v>0</v>
      </c>
      <c r="P13499" t="s">
        <v>12694</v>
      </c>
    </row>
    <row r="13500" spans="2:16" x14ac:dyDescent="0.25">
      <c r="B13500" t="s">
        <v>14844</v>
      </c>
      <c r="C13500" s="119" t="s">
        <v>60</v>
      </c>
      <c r="D13500" t="s">
        <v>11537</v>
      </c>
      <c r="E13500" t="s">
        <v>11530</v>
      </c>
      <c r="F13500" t="s">
        <v>11540</v>
      </c>
      <c r="G13500" t="s">
        <v>61</v>
      </c>
      <c r="H13500" t="s">
        <v>18</v>
      </c>
      <c r="I13500" t="s">
        <v>11541</v>
      </c>
      <c r="J13500">
        <v>2019</v>
      </c>
      <c r="K13500">
        <v>696.38</v>
      </c>
      <c r="L13500">
        <v>25</v>
      </c>
      <c r="M13500">
        <v>1</v>
      </c>
      <c r="N13500">
        <f t="shared" si="524"/>
        <v>0</v>
      </c>
      <c r="O13500">
        <f t="shared" si="525"/>
        <v>0</v>
      </c>
      <c r="P13500" t="s">
        <v>12694</v>
      </c>
    </row>
    <row r="13501" spans="2:16" x14ac:dyDescent="0.25">
      <c r="B13501" t="s">
        <v>14845</v>
      </c>
      <c r="C13501" s="119" t="s">
        <v>60</v>
      </c>
      <c r="D13501" t="s">
        <v>11537</v>
      </c>
      <c r="E13501" t="s">
        <v>11530</v>
      </c>
      <c r="F13501" t="s">
        <v>11540</v>
      </c>
      <c r="G13501" t="s">
        <v>61</v>
      </c>
      <c r="H13501" t="s">
        <v>18</v>
      </c>
      <c r="I13501" t="s">
        <v>11541</v>
      </c>
      <c r="J13501">
        <v>2019</v>
      </c>
      <c r="K13501">
        <v>664.11</v>
      </c>
      <c r="L13501">
        <v>29</v>
      </c>
      <c r="M13501">
        <v>1</v>
      </c>
      <c r="N13501">
        <f t="shared" si="524"/>
        <v>0</v>
      </c>
      <c r="O13501">
        <f t="shared" si="525"/>
        <v>0</v>
      </c>
      <c r="P13501" t="s">
        <v>12694</v>
      </c>
    </row>
    <row r="13502" spans="2:16" x14ac:dyDescent="0.25">
      <c r="B13502" t="s">
        <v>14846</v>
      </c>
      <c r="C13502" s="119" t="s">
        <v>60</v>
      </c>
      <c r="D13502" t="s">
        <v>11537</v>
      </c>
      <c r="E13502" t="s">
        <v>11530</v>
      </c>
      <c r="F13502" t="s">
        <v>11540</v>
      </c>
      <c r="G13502" t="s">
        <v>61</v>
      </c>
      <c r="H13502" t="s">
        <v>18</v>
      </c>
      <c r="I13502" t="s">
        <v>11541</v>
      </c>
      <c r="J13502">
        <v>2019</v>
      </c>
      <c r="K13502">
        <v>696</v>
      </c>
      <c r="L13502">
        <v>23</v>
      </c>
      <c r="M13502">
        <v>1</v>
      </c>
      <c r="N13502">
        <f t="shared" si="524"/>
        <v>0</v>
      </c>
      <c r="O13502">
        <f t="shared" si="525"/>
        <v>0</v>
      </c>
      <c r="P13502" t="s">
        <v>12694</v>
      </c>
    </row>
    <row r="13503" spans="2:16" x14ac:dyDescent="0.25">
      <c r="B13503" t="s">
        <v>14847</v>
      </c>
      <c r="C13503" s="119" t="s">
        <v>60</v>
      </c>
      <c r="D13503" t="s">
        <v>11537</v>
      </c>
      <c r="E13503" t="s">
        <v>11530</v>
      </c>
      <c r="F13503" t="s">
        <v>11540</v>
      </c>
      <c r="G13503" t="s">
        <v>61</v>
      </c>
      <c r="H13503" t="s">
        <v>18</v>
      </c>
      <c r="I13503" t="s">
        <v>11541</v>
      </c>
      <c r="J13503">
        <v>2019</v>
      </c>
      <c r="K13503">
        <v>4.59</v>
      </c>
      <c r="L13503">
        <v>24</v>
      </c>
      <c r="M13503">
        <v>1</v>
      </c>
      <c r="N13503">
        <f t="shared" si="524"/>
        <v>1</v>
      </c>
      <c r="O13503">
        <f t="shared" si="525"/>
        <v>0</v>
      </c>
      <c r="P13503" t="s">
        <v>12694</v>
      </c>
    </row>
    <row r="13504" spans="2:16" x14ac:dyDescent="0.25">
      <c r="B13504" t="s">
        <v>14848</v>
      </c>
      <c r="C13504" s="119" t="s">
        <v>60</v>
      </c>
      <c r="D13504" t="s">
        <v>11537</v>
      </c>
      <c r="E13504" t="s">
        <v>11530</v>
      </c>
      <c r="F13504" t="s">
        <v>11540</v>
      </c>
      <c r="G13504" t="s">
        <v>61</v>
      </c>
      <c r="H13504" t="s">
        <v>18</v>
      </c>
      <c r="I13504" t="s">
        <v>11541</v>
      </c>
      <c r="J13504">
        <v>2019</v>
      </c>
      <c r="K13504">
        <v>701.26</v>
      </c>
      <c r="L13504">
        <v>27</v>
      </c>
      <c r="M13504">
        <v>1</v>
      </c>
      <c r="N13504">
        <f t="shared" si="524"/>
        <v>0</v>
      </c>
      <c r="O13504">
        <f t="shared" si="525"/>
        <v>0</v>
      </c>
      <c r="P13504" t="s">
        <v>12694</v>
      </c>
    </row>
    <row r="13505" spans="2:16" x14ac:dyDescent="0.25">
      <c r="B13505" t="s">
        <v>14849</v>
      </c>
      <c r="C13505" s="119" t="s">
        <v>60</v>
      </c>
      <c r="D13505" t="s">
        <v>11537</v>
      </c>
      <c r="E13505" t="s">
        <v>11530</v>
      </c>
      <c r="F13505" t="s">
        <v>11540</v>
      </c>
      <c r="G13505" t="s">
        <v>61</v>
      </c>
      <c r="H13505" t="s">
        <v>18</v>
      </c>
      <c r="I13505" t="s">
        <v>11541</v>
      </c>
      <c r="J13505">
        <v>2019</v>
      </c>
      <c r="K13505">
        <v>701.64</v>
      </c>
      <c r="L13505">
        <v>29</v>
      </c>
      <c r="M13505">
        <v>1</v>
      </c>
      <c r="N13505">
        <f t="shared" si="524"/>
        <v>0</v>
      </c>
      <c r="O13505">
        <f t="shared" si="525"/>
        <v>0</v>
      </c>
      <c r="P13505" t="s">
        <v>12694</v>
      </c>
    </row>
    <row r="13506" spans="2:16" x14ac:dyDescent="0.25">
      <c r="B13506" t="s">
        <v>14850</v>
      </c>
      <c r="C13506" s="119" t="s">
        <v>60</v>
      </c>
      <c r="D13506" t="s">
        <v>11537</v>
      </c>
      <c r="E13506" t="s">
        <v>11530</v>
      </c>
      <c r="F13506" t="s">
        <v>11540</v>
      </c>
      <c r="G13506" t="s">
        <v>61</v>
      </c>
      <c r="H13506" t="s">
        <v>18</v>
      </c>
      <c r="I13506" t="s">
        <v>11541</v>
      </c>
      <c r="J13506">
        <v>2019</v>
      </c>
      <c r="K13506">
        <v>702.98</v>
      </c>
      <c r="L13506">
        <v>36</v>
      </c>
      <c r="M13506">
        <v>1</v>
      </c>
      <c r="N13506">
        <f t="shared" si="524"/>
        <v>0</v>
      </c>
      <c r="O13506">
        <f t="shared" si="525"/>
        <v>0</v>
      </c>
      <c r="P13506" t="s">
        <v>12694</v>
      </c>
    </row>
    <row r="13507" spans="2:16" x14ac:dyDescent="0.25">
      <c r="B13507" t="s">
        <v>14851</v>
      </c>
      <c r="C13507" s="119" t="s">
        <v>60</v>
      </c>
      <c r="D13507" t="s">
        <v>11550</v>
      </c>
      <c r="E13507" t="s">
        <v>11530</v>
      </c>
      <c r="F13507" t="s">
        <v>11540</v>
      </c>
      <c r="G13507" t="s">
        <v>61</v>
      </c>
      <c r="H13507" t="s">
        <v>18</v>
      </c>
      <c r="I13507" t="s">
        <v>11541</v>
      </c>
      <c r="J13507">
        <v>2019</v>
      </c>
      <c r="K13507">
        <v>667.81</v>
      </c>
      <c r="L13507">
        <v>26</v>
      </c>
      <c r="M13507">
        <v>1</v>
      </c>
      <c r="N13507">
        <f t="shared" si="524"/>
        <v>0</v>
      </c>
      <c r="O13507">
        <f t="shared" si="525"/>
        <v>0</v>
      </c>
      <c r="P13507" t="s">
        <v>12694</v>
      </c>
    </row>
    <row r="13508" spans="2:16" x14ac:dyDescent="0.25">
      <c r="B13508" t="s">
        <v>14852</v>
      </c>
      <c r="C13508" s="119" t="s">
        <v>60</v>
      </c>
      <c r="D13508" t="s">
        <v>11550</v>
      </c>
      <c r="E13508" t="s">
        <v>11530</v>
      </c>
      <c r="F13508" t="s">
        <v>11540</v>
      </c>
      <c r="G13508" t="s">
        <v>61</v>
      </c>
      <c r="H13508" t="s">
        <v>18</v>
      </c>
      <c r="I13508" t="s">
        <v>11541</v>
      </c>
      <c r="J13508">
        <v>2019</v>
      </c>
      <c r="K13508">
        <v>667.81</v>
      </c>
      <c r="L13508">
        <v>26</v>
      </c>
      <c r="M13508">
        <v>1</v>
      </c>
      <c r="N13508">
        <f t="shared" si="524"/>
        <v>0</v>
      </c>
      <c r="O13508">
        <f t="shared" si="525"/>
        <v>0</v>
      </c>
      <c r="P13508" t="s">
        <v>12694</v>
      </c>
    </row>
    <row r="13509" spans="2:16" x14ac:dyDescent="0.25">
      <c r="B13509" t="s">
        <v>14853</v>
      </c>
      <c r="C13509" s="119" t="s">
        <v>60</v>
      </c>
      <c r="D13509" t="s">
        <v>11550</v>
      </c>
      <c r="E13509" t="s">
        <v>11530</v>
      </c>
      <c r="F13509" t="s">
        <v>11540</v>
      </c>
      <c r="G13509" t="s">
        <v>61</v>
      </c>
      <c r="H13509" t="s">
        <v>18</v>
      </c>
      <c r="I13509" t="s">
        <v>11541</v>
      </c>
      <c r="J13509">
        <v>2019</v>
      </c>
      <c r="K13509">
        <v>667.81</v>
      </c>
      <c r="L13509">
        <v>26</v>
      </c>
      <c r="M13509">
        <v>1</v>
      </c>
      <c r="N13509">
        <f t="shared" si="524"/>
        <v>0</v>
      </c>
      <c r="O13509">
        <f t="shared" si="525"/>
        <v>0</v>
      </c>
      <c r="P13509" t="s">
        <v>12694</v>
      </c>
    </row>
    <row r="13510" spans="2:16" x14ac:dyDescent="0.25">
      <c r="B13510" t="s">
        <v>14854</v>
      </c>
      <c r="C13510" s="119" t="s">
        <v>60</v>
      </c>
      <c r="D13510" t="s">
        <v>11537</v>
      </c>
      <c r="E13510" t="s">
        <v>11530</v>
      </c>
      <c r="F13510" t="s">
        <v>11540</v>
      </c>
      <c r="G13510" t="s">
        <v>61</v>
      </c>
      <c r="H13510" t="s">
        <v>18</v>
      </c>
      <c r="I13510" t="s">
        <v>11541</v>
      </c>
      <c r="J13510">
        <v>2019</v>
      </c>
      <c r="K13510">
        <v>695.22</v>
      </c>
      <c r="L13510">
        <v>19</v>
      </c>
      <c r="M13510">
        <v>1</v>
      </c>
      <c r="N13510">
        <f t="shared" si="524"/>
        <v>0</v>
      </c>
      <c r="O13510">
        <f t="shared" si="525"/>
        <v>0</v>
      </c>
      <c r="P13510" t="s">
        <v>12694</v>
      </c>
    </row>
    <row r="13511" spans="2:16" x14ac:dyDescent="0.25">
      <c r="B13511" t="s">
        <v>14855</v>
      </c>
      <c r="C13511" s="119" t="s">
        <v>60</v>
      </c>
      <c r="D13511" t="s">
        <v>11539</v>
      </c>
      <c r="E13511" t="s">
        <v>11530</v>
      </c>
      <c r="F13511" t="s">
        <v>11540</v>
      </c>
      <c r="G13511" t="s">
        <v>61</v>
      </c>
      <c r="H13511" t="s">
        <v>18</v>
      </c>
      <c r="I13511" t="s">
        <v>11541</v>
      </c>
      <c r="J13511">
        <v>2019</v>
      </c>
      <c r="K13511">
        <v>700.1</v>
      </c>
      <c r="L13511">
        <v>21</v>
      </c>
      <c r="M13511">
        <v>1</v>
      </c>
      <c r="N13511">
        <f t="shared" si="524"/>
        <v>0</v>
      </c>
      <c r="O13511">
        <f t="shared" si="525"/>
        <v>0</v>
      </c>
      <c r="P13511" t="s">
        <v>12694</v>
      </c>
    </row>
    <row r="13512" spans="2:16" x14ac:dyDescent="0.25">
      <c r="B13512" t="s">
        <v>14856</v>
      </c>
      <c r="C13512" s="119" t="s">
        <v>60</v>
      </c>
      <c r="D13512" t="s">
        <v>11537</v>
      </c>
      <c r="E13512" t="s">
        <v>11530</v>
      </c>
      <c r="F13512" t="s">
        <v>11540</v>
      </c>
      <c r="G13512" t="s">
        <v>61</v>
      </c>
      <c r="H13512" t="s">
        <v>18</v>
      </c>
      <c r="I13512" t="s">
        <v>11541</v>
      </c>
      <c r="J13512">
        <v>2019</v>
      </c>
      <c r="K13512">
        <v>673.55</v>
      </c>
      <c r="L13512">
        <v>56</v>
      </c>
      <c r="M13512">
        <v>1</v>
      </c>
      <c r="N13512">
        <f t="shared" si="524"/>
        <v>0</v>
      </c>
      <c r="O13512">
        <f t="shared" si="525"/>
        <v>0</v>
      </c>
      <c r="P13512" t="s">
        <v>12694</v>
      </c>
    </row>
    <row r="13513" spans="2:16" x14ac:dyDescent="0.25">
      <c r="B13513" t="s">
        <v>14857</v>
      </c>
      <c r="C13513" s="119" t="s">
        <v>60</v>
      </c>
      <c r="D13513" t="s">
        <v>11537</v>
      </c>
      <c r="E13513" t="s">
        <v>11530</v>
      </c>
      <c r="F13513" t="s">
        <v>11540</v>
      </c>
      <c r="G13513" t="s">
        <v>61</v>
      </c>
      <c r="H13513" t="s">
        <v>18</v>
      </c>
      <c r="I13513" t="s">
        <v>11541</v>
      </c>
      <c r="J13513">
        <v>2019</v>
      </c>
      <c r="K13513">
        <v>702.78</v>
      </c>
      <c r="L13513">
        <v>35</v>
      </c>
      <c r="M13513">
        <v>1</v>
      </c>
      <c r="N13513">
        <f t="shared" si="524"/>
        <v>0</v>
      </c>
      <c r="O13513">
        <f t="shared" si="525"/>
        <v>0</v>
      </c>
      <c r="P13513" t="s">
        <v>12694</v>
      </c>
    </row>
    <row r="13514" spans="2:16" x14ac:dyDescent="0.25">
      <c r="B13514" t="s">
        <v>14858</v>
      </c>
      <c r="C13514" s="119" t="s">
        <v>60</v>
      </c>
      <c r="D13514" t="s">
        <v>11537</v>
      </c>
      <c r="E13514" t="s">
        <v>11530</v>
      </c>
      <c r="F13514" t="s">
        <v>11540</v>
      </c>
      <c r="G13514" t="s">
        <v>61</v>
      </c>
      <c r="H13514" t="s">
        <v>18</v>
      </c>
      <c r="I13514" t="s">
        <v>11541</v>
      </c>
      <c r="J13514">
        <v>2019</v>
      </c>
      <c r="K13514">
        <v>702.78</v>
      </c>
      <c r="L13514">
        <v>35</v>
      </c>
      <c r="M13514">
        <v>1</v>
      </c>
      <c r="N13514">
        <f t="shared" si="524"/>
        <v>0</v>
      </c>
      <c r="O13514">
        <f t="shared" si="525"/>
        <v>0</v>
      </c>
      <c r="P13514" t="s">
        <v>12694</v>
      </c>
    </row>
    <row r="13515" spans="2:16" x14ac:dyDescent="0.25">
      <c r="B13515" t="s">
        <v>14859</v>
      </c>
      <c r="C13515" s="119" t="s">
        <v>60</v>
      </c>
      <c r="D13515" t="s">
        <v>11546</v>
      </c>
      <c r="E13515" t="s">
        <v>11530</v>
      </c>
      <c r="F13515" t="s">
        <v>11540</v>
      </c>
      <c r="G13515" t="s">
        <v>61</v>
      </c>
      <c r="H13515" t="s">
        <v>18</v>
      </c>
      <c r="I13515" t="s">
        <v>11541</v>
      </c>
      <c r="J13515">
        <v>2019</v>
      </c>
      <c r="K13515">
        <v>474.35</v>
      </c>
      <c r="L13515">
        <v>16</v>
      </c>
      <c r="M13515">
        <v>1</v>
      </c>
      <c r="N13515">
        <f t="shared" si="524"/>
        <v>0</v>
      </c>
      <c r="O13515">
        <f t="shared" si="525"/>
        <v>0</v>
      </c>
      <c r="P13515" t="s">
        <v>12694</v>
      </c>
    </row>
    <row r="13516" spans="2:16" x14ac:dyDescent="0.25">
      <c r="B13516" t="s">
        <v>14860</v>
      </c>
      <c r="C13516" s="119" t="s">
        <v>60</v>
      </c>
      <c r="D13516" t="s">
        <v>11542</v>
      </c>
      <c r="E13516" t="s">
        <v>11530</v>
      </c>
      <c r="F13516" t="s">
        <v>11540</v>
      </c>
      <c r="G13516" t="s">
        <v>61</v>
      </c>
      <c r="H13516" t="s">
        <v>18</v>
      </c>
      <c r="I13516" t="s">
        <v>11541</v>
      </c>
      <c r="J13516">
        <v>2019</v>
      </c>
      <c r="K13516">
        <v>703.55</v>
      </c>
      <c r="L13516">
        <v>39</v>
      </c>
      <c r="M13516">
        <v>1</v>
      </c>
      <c r="N13516">
        <f t="shared" si="524"/>
        <v>0</v>
      </c>
      <c r="O13516">
        <f t="shared" si="525"/>
        <v>0</v>
      </c>
      <c r="P13516" t="s">
        <v>12694</v>
      </c>
    </row>
    <row r="13517" spans="2:16" x14ac:dyDescent="0.25">
      <c r="B13517" t="s">
        <v>14861</v>
      </c>
      <c r="C13517" s="119" t="s">
        <v>60</v>
      </c>
      <c r="D13517" t="s">
        <v>11542</v>
      </c>
      <c r="E13517" t="s">
        <v>11530</v>
      </c>
      <c r="F13517" t="s">
        <v>11540</v>
      </c>
      <c r="G13517" t="s">
        <v>61</v>
      </c>
      <c r="H13517" t="s">
        <v>18</v>
      </c>
      <c r="I13517" t="s">
        <v>11541</v>
      </c>
      <c r="J13517">
        <v>2019</v>
      </c>
      <c r="K13517">
        <v>704.3</v>
      </c>
      <c r="L13517">
        <v>43</v>
      </c>
      <c r="M13517">
        <v>1</v>
      </c>
      <c r="N13517">
        <f t="shared" si="524"/>
        <v>0</v>
      </c>
      <c r="O13517">
        <f t="shared" si="525"/>
        <v>0</v>
      </c>
      <c r="P13517" t="s">
        <v>12694</v>
      </c>
    </row>
    <row r="13518" spans="2:16" x14ac:dyDescent="0.25">
      <c r="B13518" t="s">
        <v>14862</v>
      </c>
      <c r="C13518" s="119" t="s">
        <v>60</v>
      </c>
      <c r="D13518" t="s">
        <v>11542</v>
      </c>
      <c r="E13518" t="s">
        <v>11530</v>
      </c>
      <c r="F13518" t="s">
        <v>11540</v>
      </c>
      <c r="G13518" t="s">
        <v>61</v>
      </c>
      <c r="H13518" t="s">
        <v>18</v>
      </c>
      <c r="I13518" t="s">
        <v>11541</v>
      </c>
      <c r="J13518">
        <v>2019</v>
      </c>
      <c r="K13518">
        <v>701.44</v>
      </c>
      <c r="L13518">
        <v>28</v>
      </c>
      <c r="M13518">
        <v>1</v>
      </c>
      <c r="N13518">
        <f t="shared" si="524"/>
        <v>0</v>
      </c>
      <c r="O13518">
        <f t="shared" si="525"/>
        <v>0</v>
      </c>
      <c r="P13518" t="s">
        <v>12694</v>
      </c>
    </row>
    <row r="13519" spans="2:16" x14ac:dyDescent="0.25">
      <c r="B13519" t="s">
        <v>14863</v>
      </c>
      <c r="C13519" s="119" t="s">
        <v>60</v>
      </c>
      <c r="D13519" t="s">
        <v>11539</v>
      </c>
      <c r="E13519" t="s">
        <v>11530</v>
      </c>
      <c r="F13519" t="s">
        <v>11540</v>
      </c>
      <c r="G13519" t="s">
        <v>61</v>
      </c>
      <c r="H13519" t="s">
        <v>18</v>
      </c>
      <c r="I13519" t="s">
        <v>11541</v>
      </c>
      <c r="J13519">
        <v>2019</v>
      </c>
      <c r="K13519">
        <v>1331.8</v>
      </c>
      <c r="L13519">
        <v>32</v>
      </c>
      <c r="M13519">
        <v>1</v>
      </c>
      <c r="N13519">
        <f t="shared" si="524"/>
        <v>0</v>
      </c>
      <c r="O13519">
        <f t="shared" si="525"/>
        <v>0</v>
      </c>
      <c r="P13519" t="s">
        <v>12694</v>
      </c>
    </row>
    <row r="13520" spans="2:16" x14ac:dyDescent="0.25">
      <c r="B13520" t="s">
        <v>14864</v>
      </c>
      <c r="C13520" s="119" t="s">
        <v>60</v>
      </c>
      <c r="D13520" t="s">
        <v>11539</v>
      </c>
      <c r="E13520" t="s">
        <v>11530</v>
      </c>
      <c r="F13520" t="s">
        <v>11540</v>
      </c>
      <c r="G13520" t="s">
        <v>61</v>
      </c>
      <c r="H13520" t="s">
        <v>18</v>
      </c>
      <c r="I13520" t="s">
        <v>11541</v>
      </c>
      <c r="J13520">
        <v>2019</v>
      </c>
      <c r="K13520">
        <v>6.51</v>
      </c>
      <c r="L13520">
        <v>34</v>
      </c>
      <c r="M13520">
        <v>1</v>
      </c>
      <c r="N13520">
        <f t="shared" si="524"/>
        <v>1</v>
      </c>
      <c r="O13520">
        <f t="shared" si="525"/>
        <v>0</v>
      </c>
      <c r="P13520" t="s">
        <v>12694</v>
      </c>
    </row>
    <row r="13521" spans="2:16" x14ac:dyDescent="0.25">
      <c r="B13521" t="s">
        <v>14865</v>
      </c>
      <c r="C13521" s="119" t="s">
        <v>60</v>
      </c>
      <c r="D13521" t="s">
        <v>11539</v>
      </c>
      <c r="E13521" t="s">
        <v>11530</v>
      </c>
      <c r="F13521" t="s">
        <v>11540</v>
      </c>
      <c r="G13521" t="s">
        <v>61</v>
      </c>
      <c r="H13521" t="s">
        <v>18</v>
      </c>
      <c r="I13521" t="s">
        <v>11541</v>
      </c>
      <c r="J13521">
        <v>2019</v>
      </c>
      <c r="K13521">
        <v>669.73</v>
      </c>
      <c r="L13521">
        <v>36</v>
      </c>
      <c r="M13521">
        <v>1</v>
      </c>
      <c r="N13521">
        <f t="shared" si="524"/>
        <v>0</v>
      </c>
      <c r="O13521">
        <f t="shared" si="525"/>
        <v>0</v>
      </c>
      <c r="P13521" t="s">
        <v>12694</v>
      </c>
    </row>
    <row r="13522" spans="2:16" x14ac:dyDescent="0.25">
      <c r="B13522" t="s">
        <v>14866</v>
      </c>
      <c r="C13522" s="119" t="s">
        <v>60</v>
      </c>
      <c r="D13522" t="s">
        <v>11539</v>
      </c>
      <c r="E13522" t="s">
        <v>11530</v>
      </c>
      <c r="F13522" t="s">
        <v>11540</v>
      </c>
      <c r="G13522" t="s">
        <v>61</v>
      </c>
      <c r="H13522" t="s">
        <v>18</v>
      </c>
      <c r="I13522" t="s">
        <v>11541</v>
      </c>
      <c r="J13522">
        <v>2019</v>
      </c>
      <c r="K13522">
        <v>702.21</v>
      </c>
      <c r="L13522">
        <v>32</v>
      </c>
      <c r="M13522">
        <v>1</v>
      </c>
      <c r="N13522">
        <f t="shared" ref="N13522:N13585" si="526">IF(K13522&lt;100,1,0)</f>
        <v>0</v>
      </c>
      <c r="O13522">
        <f t="shared" ref="O13522:O13585" si="527">IF(OR(L13522="",L13522&lt;=0),1,0)</f>
        <v>0</v>
      </c>
      <c r="P13522" t="s">
        <v>12694</v>
      </c>
    </row>
    <row r="13523" spans="2:16" x14ac:dyDescent="0.25">
      <c r="B13523" t="s">
        <v>14867</v>
      </c>
      <c r="C13523" s="119" t="s">
        <v>60</v>
      </c>
      <c r="D13523" t="s">
        <v>11539</v>
      </c>
      <c r="E13523" t="s">
        <v>11530</v>
      </c>
      <c r="F13523" t="s">
        <v>11540</v>
      </c>
      <c r="G13523" t="s">
        <v>61</v>
      </c>
      <c r="H13523" t="s">
        <v>18</v>
      </c>
      <c r="I13523" t="s">
        <v>11541</v>
      </c>
      <c r="J13523">
        <v>2019</v>
      </c>
      <c r="K13523">
        <v>701.83</v>
      </c>
      <c r="L13523">
        <v>30</v>
      </c>
      <c r="M13523">
        <v>1</v>
      </c>
      <c r="N13523">
        <f t="shared" si="526"/>
        <v>0</v>
      </c>
      <c r="O13523">
        <f t="shared" si="527"/>
        <v>0</v>
      </c>
      <c r="P13523" t="s">
        <v>12694</v>
      </c>
    </row>
    <row r="13524" spans="2:16" x14ac:dyDescent="0.25">
      <c r="B13524" t="s">
        <v>14868</v>
      </c>
      <c r="C13524" s="119" t="s">
        <v>60</v>
      </c>
      <c r="D13524" t="s">
        <v>11537</v>
      </c>
      <c r="E13524" t="s">
        <v>11530</v>
      </c>
      <c r="F13524" t="s">
        <v>11540</v>
      </c>
      <c r="G13524" t="s">
        <v>61</v>
      </c>
      <c r="H13524" t="s">
        <v>18</v>
      </c>
      <c r="I13524" t="s">
        <v>11541</v>
      </c>
      <c r="J13524">
        <v>2019</v>
      </c>
      <c r="K13524">
        <v>695.81</v>
      </c>
      <c r="L13524">
        <v>22</v>
      </c>
      <c r="M13524">
        <v>1</v>
      </c>
      <c r="N13524">
        <f t="shared" si="526"/>
        <v>0</v>
      </c>
      <c r="O13524">
        <f t="shared" si="527"/>
        <v>0</v>
      </c>
      <c r="P13524" t="s">
        <v>12694</v>
      </c>
    </row>
    <row r="13525" spans="2:16" x14ac:dyDescent="0.25">
      <c r="B13525" t="s">
        <v>14869</v>
      </c>
      <c r="C13525" s="119" t="s">
        <v>60</v>
      </c>
      <c r="D13525" t="s">
        <v>11539</v>
      </c>
      <c r="E13525" t="s">
        <v>11530</v>
      </c>
      <c r="F13525" t="s">
        <v>11540</v>
      </c>
      <c r="G13525" t="s">
        <v>61</v>
      </c>
      <c r="H13525" t="s">
        <v>18</v>
      </c>
      <c r="I13525" t="s">
        <v>11541</v>
      </c>
      <c r="J13525">
        <v>2019</v>
      </c>
      <c r="K13525">
        <v>668.57</v>
      </c>
      <c r="L13525">
        <v>30</v>
      </c>
      <c r="M13525">
        <v>1</v>
      </c>
      <c r="N13525">
        <f t="shared" si="526"/>
        <v>0</v>
      </c>
      <c r="O13525">
        <f t="shared" si="527"/>
        <v>0</v>
      </c>
      <c r="P13525" t="s">
        <v>12694</v>
      </c>
    </row>
    <row r="13526" spans="2:16" x14ac:dyDescent="0.25">
      <c r="B13526" t="s">
        <v>14870</v>
      </c>
      <c r="C13526" s="119" t="s">
        <v>60</v>
      </c>
      <c r="D13526" t="s">
        <v>11537</v>
      </c>
      <c r="E13526" t="s">
        <v>11530</v>
      </c>
      <c r="F13526" t="s">
        <v>11540</v>
      </c>
      <c r="G13526" t="s">
        <v>61</v>
      </c>
      <c r="H13526" t="s">
        <v>18</v>
      </c>
      <c r="I13526" t="s">
        <v>11541</v>
      </c>
      <c r="J13526">
        <v>2019</v>
      </c>
      <c r="K13526">
        <v>663.92</v>
      </c>
      <c r="L13526">
        <v>28</v>
      </c>
      <c r="M13526">
        <v>1</v>
      </c>
      <c r="N13526">
        <f t="shared" si="526"/>
        <v>0</v>
      </c>
      <c r="O13526">
        <f t="shared" si="527"/>
        <v>0</v>
      </c>
      <c r="P13526" t="s">
        <v>12694</v>
      </c>
    </row>
    <row r="13527" spans="2:16" x14ac:dyDescent="0.25">
      <c r="B13527" t="s">
        <v>14871</v>
      </c>
      <c r="C13527" s="119" t="s">
        <v>60</v>
      </c>
      <c r="D13527" t="s">
        <v>11537</v>
      </c>
      <c r="E13527" t="s">
        <v>11530</v>
      </c>
      <c r="F13527" t="s">
        <v>11540</v>
      </c>
      <c r="G13527" t="s">
        <v>61</v>
      </c>
      <c r="H13527" t="s">
        <v>18</v>
      </c>
      <c r="I13527" t="s">
        <v>11541</v>
      </c>
      <c r="J13527">
        <v>2019</v>
      </c>
      <c r="K13527">
        <v>882.11</v>
      </c>
      <c r="L13527">
        <v>56</v>
      </c>
      <c r="M13527">
        <v>1</v>
      </c>
      <c r="N13527">
        <f t="shared" si="526"/>
        <v>0</v>
      </c>
      <c r="O13527">
        <f t="shared" si="527"/>
        <v>0</v>
      </c>
      <c r="P13527" t="s">
        <v>12694</v>
      </c>
    </row>
    <row r="13528" spans="2:16" x14ac:dyDescent="0.25">
      <c r="B13528" t="s">
        <v>14872</v>
      </c>
      <c r="C13528" s="119" t="s">
        <v>60</v>
      </c>
      <c r="D13528" t="s">
        <v>11537</v>
      </c>
      <c r="E13528" t="s">
        <v>11530</v>
      </c>
      <c r="F13528" t="s">
        <v>11540</v>
      </c>
      <c r="G13528" t="s">
        <v>61</v>
      </c>
      <c r="H13528" t="s">
        <v>18</v>
      </c>
      <c r="I13528" t="s">
        <v>11541</v>
      </c>
      <c r="J13528">
        <v>2019</v>
      </c>
      <c r="K13528">
        <v>663.74</v>
      </c>
      <c r="L13528">
        <v>27</v>
      </c>
      <c r="M13528">
        <v>1</v>
      </c>
      <c r="N13528">
        <f t="shared" si="526"/>
        <v>0</v>
      </c>
      <c r="O13528">
        <f t="shared" si="527"/>
        <v>0</v>
      </c>
      <c r="P13528" t="s">
        <v>12694</v>
      </c>
    </row>
    <row r="13529" spans="2:16" x14ac:dyDescent="0.25">
      <c r="B13529" t="s">
        <v>14873</v>
      </c>
      <c r="C13529" s="119" t="s">
        <v>60</v>
      </c>
      <c r="D13529" t="s">
        <v>11537</v>
      </c>
      <c r="E13529" t="s">
        <v>11530</v>
      </c>
      <c r="F13529" t="s">
        <v>11540</v>
      </c>
      <c r="G13529" t="s">
        <v>61</v>
      </c>
      <c r="H13529" t="s">
        <v>18</v>
      </c>
      <c r="I13529" t="s">
        <v>11541</v>
      </c>
      <c r="J13529">
        <v>2019</v>
      </c>
      <c r="K13529">
        <v>669.28</v>
      </c>
      <c r="L13529">
        <v>56</v>
      </c>
      <c r="M13529">
        <v>1</v>
      </c>
      <c r="N13529">
        <f t="shared" si="526"/>
        <v>0</v>
      </c>
      <c r="O13529">
        <f t="shared" si="527"/>
        <v>0</v>
      </c>
      <c r="P13529" t="s">
        <v>12694</v>
      </c>
    </row>
    <row r="13530" spans="2:16" x14ac:dyDescent="0.25">
      <c r="B13530" t="s">
        <v>14874</v>
      </c>
      <c r="C13530" s="119" t="s">
        <v>60</v>
      </c>
      <c r="D13530" t="s">
        <v>11537</v>
      </c>
      <c r="E13530" t="s">
        <v>11530</v>
      </c>
      <c r="F13530" t="s">
        <v>11540</v>
      </c>
      <c r="G13530" t="s">
        <v>61</v>
      </c>
      <c r="H13530" t="s">
        <v>18</v>
      </c>
      <c r="I13530" t="s">
        <v>11541</v>
      </c>
      <c r="J13530">
        <v>2019</v>
      </c>
      <c r="K13530">
        <v>663.74</v>
      </c>
      <c r="L13530">
        <v>27</v>
      </c>
      <c r="M13530">
        <v>1</v>
      </c>
      <c r="N13530">
        <f t="shared" si="526"/>
        <v>0</v>
      </c>
      <c r="O13530">
        <f t="shared" si="527"/>
        <v>0</v>
      </c>
      <c r="P13530" t="s">
        <v>12694</v>
      </c>
    </row>
    <row r="13531" spans="2:16" x14ac:dyDescent="0.25">
      <c r="B13531" t="s">
        <v>14875</v>
      </c>
      <c r="C13531" s="119" t="s">
        <v>60</v>
      </c>
      <c r="D13531" t="s">
        <v>11537</v>
      </c>
      <c r="E13531" t="s">
        <v>11530</v>
      </c>
      <c r="F13531" t="s">
        <v>11540</v>
      </c>
      <c r="G13531" t="s">
        <v>61</v>
      </c>
      <c r="H13531" t="s">
        <v>18</v>
      </c>
      <c r="I13531" t="s">
        <v>11541</v>
      </c>
      <c r="J13531">
        <v>2019</v>
      </c>
      <c r="K13531">
        <v>669.28</v>
      </c>
      <c r="L13531">
        <v>56</v>
      </c>
      <c r="M13531">
        <v>1</v>
      </c>
      <c r="N13531">
        <f t="shared" si="526"/>
        <v>0</v>
      </c>
      <c r="O13531">
        <f t="shared" si="527"/>
        <v>0</v>
      </c>
      <c r="P13531" t="s">
        <v>12694</v>
      </c>
    </row>
    <row r="13532" spans="2:16" x14ac:dyDescent="0.25">
      <c r="B13532" t="s">
        <v>14876</v>
      </c>
      <c r="C13532" s="119" t="s">
        <v>60</v>
      </c>
      <c r="D13532" t="s">
        <v>11537</v>
      </c>
      <c r="E13532" t="s">
        <v>11530</v>
      </c>
      <c r="F13532" t="s">
        <v>11540</v>
      </c>
      <c r="G13532" t="s">
        <v>61</v>
      </c>
      <c r="H13532" t="s">
        <v>18</v>
      </c>
      <c r="I13532" t="s">
        <v>11541</v>
      </c>
      <c r="J13532">
        <v>2019</v>
      </c>
      <c r="K13532">
        <v>701.54</v>
      </c>
      <c r="L13532">
        <v>52</v>
      </c>
      <c r="M13532">
        <v>1</v>
      </c>
      <c r="N13532">
        <f t="shared" si="526"/>
        <v>0</v>
      </c>
      <c r="O13532">
        <f t="shared" si="527"/>
        <v>0</v>
      </c>
      <c r="P13532" t="s">
        <v>12694</v>
      </c>
    </row>
    <row r="13533" spans="2:16" x14ac:dyDescent="0.25">
      <c r="B13533" t="s">
        <v>14877</v>
      </c>
      <c r="C13533" s="119" t="s">
        <v>60</v>
      </c>
      <c r="D13533" t="s">
        <v>11537</v>
      </c>
      <c r="E13533" t="s">
        <v>11530</v>
      </c>
      <c r="F13533" t="s">
        <v>11540</v>
      </c>
      <c r="G13533" t="s">
        <v>61</v>
      </c>
      <c r="H13533" t="s">
        <v>18</v>
      </c>
      <c r="I13533" t="s">
        <v>11541</v>
      </c>
      <c r="J13533">
        <v>2019</v>
      </c>
      <c r="K13533">
        <v>663.74</v>
      </c>
      <c r="L13533">
        <v>27</v>
      </c>
      <c r="M13533">
        <v>1</v>
      </c>
      <c r="N13533">
        <f t="shared" si="526"/>
        <v>0</v>
      </c>
      <c r="O13533">
        <f t="shared" si="527"/>
        <v>0</v>
      </c>
      <c r="P13533" t="s">
        <v>12694</v>
      </c>
    </row>
    <row r="13534" spans="2:16" x14ac:dyDescent="0.25">
      <c r="B13534" t="s">
        <v>14878</v>
      </c>
      <c r="C13534" s="119" t="s">
        <v>60</v>
      </c>
      <c r="D13534" t="s">
        <v>11537</v>
      </c>
      <c r="E13534" t="s">
        <v>11530</v>
      </c>
      <c r="F13534" t="s">
        <v>11540</v>
      </c>
      <c r="G13534" t="s">
        <v>61</v>
      </c>
      <c r="H13534" t="s">
        <v>18</v>
      </c>
      <c r="I13534" t="s">
        <v>11541</v>
      </c>
      <c r="J13534">
        <v>2019</v>
      </c>
      <c r="K13534">
        <v>663.74</v>
      </c>
      <c r="L13534">
        <v>27</v>
      </c>
      <c r="M13534">
        <v>1</v>
      </c>
      <c r="N13534">
        <f t="shared" si="526"/>
        <v>0</v>
      </c>
      <c r="O13534">
        <f t="shared" si="527"/>
        <v>0</v>
      </c>
      <c r="P13534" t="s">
        <v>12694</v>
      </c>
    </row>
    <row r="13535" spans="2:16" x14ac:dyDescent="0.25">
      <c r="B13535" t="s">
        <v>14879</v>
      </c>
      <c r="C13535" s="119" t="s">
        <v>60</v>
      </c>
      <c r="D13535" t="s">
        <v>11550</v>
      </c>
      <c r="E13535" t="s">
        <v>11530</v>
      </c>
      <c r="F13535" t="s">
        <v>11540</v>
      </c>
      <c r="G13535" t="s">
        <v>61</v>
      </c>
      <c r="H13535" t="s">
        <v>18</v>
      </c>
      <c r="I13535" t="s">
        <v>11541</v>
      </c>
      <c r="J13535">
        <v>2019</v>
      </c>
      <c r="K13535">
        <v>668.19</v>
      </c>
      <c r="L13535">
        <v>28</v>
      </c>
      <c r="M13535">
        <v>1</v>
      </c>
      <c r="N13535">
        <f t="shared" si="526"/>
        <v>0</v>
      </c>
      <c r="O13535">
        <f t="shared" si="527"/>
        <v>0</v>
      </c>
      <c r="P13535" t="s">
        <v>12694</v>
      </c>
    </row>
    <row r="13536" spans="2:16" x14ac:dyDescent="0.25">
      <c r="B13536" t="s">
        <v>14880</v>
      </c>
      <c r="C13536" s="119" t="s">
        <v>60</v>
      </c>
      <c r="D13536" t="s">
        <v>11550</v>
      </c>
      <c r="E13536" t="s">
        <v>11530</v>
      </c>
      <c r="F13536" t="s">
        <v>11540</v>
      </c>
      <c r="G13536" t="s">
        <v>61</v>
      </c>
      <c r="H13536" t="s">
        <v>18</v>
      </c>
      <c r="I13536" t="s">
        <v>11541</v>
      </c>
      <c r="J13536">
        <v>2019</v>
      </c>
      <c r="K13536">
        <v>668.01</v>
      </c>
      <c r="L13536">
        <v>27</v>
      </c>
      <c r="M13536">
        <v>1</v>
      </c>
      <c r="N13536">
        <f t="shared" si="526"/>
        <v>0</v>
      </c>
      <c r="O13536">
        <f t="shared" si="527"/>
        <v>0</v>
      </c>
      <c r="P13536" t="s">
        <v>12694</v>
      </c>
    </row>
    <row r="13537" spans="2:16" x14ac:dyDescent="0.25">
      <c r="B13537" t="s">
        <v>14881</v>
      </c>
      <c r="C13537" s="119" t="s">
        <v>60</v>
      </c>
      <c r="D13537" t="s">
        <v>11550</v>
      </c>
      <c r="E13537" t="s">
        <v>11530</v>
      </c>
      <c r="F13537" t="s">
        <v>11540</v>
      </c>
      <c r="G13537" t="s">
        <v>61</v>
      </c>
      <c r="H13537" t="s">
        <v>18</v>
      </c>
      <c r="I13537" t="s">
        <v>11541</v>
      </c>
      <c r="J13537">
        <v>2019</v>
      </c>
      <c r="K13537">
        <v>668.57</v>
      </c>
      <c r="L13537">
        <v>30</v>
      </c>
      <c r="M13537">
        <v>1</v>
      </c>
      <c r="N13537">
        <f t="shared" si="526"/>
        <v>0</v>
      </c>
      <c r="O13537">
        <f t="shared" si="527"/>
        <v>0</v>
      </c>
      <c r="P13537" t="s">
        <v>12694</v>
      </c>
    </row>
    <row r="13538" spans="2:16" x14ac:dyDescent="0.25">
      <c r="B13538" t="s">
        <v>14882</v>
      </c>
      <c r="C13538" s="119" t="s">
        <v>60</v>
      </c>
      <c r="D13538" t="s">
        <v>11550</v>
      </c>
      <c r="E13538" t="s">
        <v>11530</v>
      </c>
      <c r="F13538" t="s">
        <v>11540</v>
      </c>
      <c r="G13538" t="s">
        <v>61</v>
      </c>
      <c r="H13538" t="s">
        <v>18</v>
      </c>
      <c r="I13538" t="s">
        <v>11541</v>
      </c>
      <c r="J13538">
        <v>2019</v>
      </c>
      <c r="K13538">
        <v>667.81</v>
      </c>
      <c r="L13538">
        <v>26</v>
      </c>
      <c r="M13538">
        <v>1</v>
      </c>
      <c r="N13538">
        <f t="shared" si="526"/>
        <v>0</v>
      </c>
      <c r="O13538">
        <f t="shared" si="527"/>
        <v>0</v>
      </c>
      <c r="P13538" t="s">
        <v>12694</v>
      </c>
    </row>
    <row r="13539" spans="2:16" x14ac:dyDescent="0.25">
      <c r="B13539" t="s">
        <v>14883</v>
      </c>
      <c r="C13539" s="119" t="s">
        <v>60</v>
      </c>
      <c r="D13539" t="s">
        <v>11537</v>
      </c>
      <c r="E13539" t="s">
        <v>11530</v>
      </c>
      <c r="F13539" t="s">
        <v>11540</v>
      </c>
      <c r="G13539" t="s">
        <v>61</v>
      </c>
      <c r="H13539" t="s">
        <v>18</v>
      </c>
      <c r="I13539" t="s">
        <v>11541</v>
      </c>
      <c r="J13539">
        <v>2019</v>
      </c>
      <c r="K13539">
        <v>702.12</v>
      </c>
      <c r="L13539">
        <v>55</v>
      </c>
      <c r="M13539">
        <v>1</v>
      </c>
      <c r="N13539">
        <f t="shared" si="526"/>
        <v>0</v>
      </c>
      <c r="O13539">
        <f t="shared" si="527"/>
        <v>0</v>
      </c>
      <c r="P13539" t="s">
        <v>12694</v>
      </c>
    </row>
    <row r="13540" spans="2:16" x14ac:dyDescent="0.25">
      <c r="B13540" t="s">
        <v>14884</v>
      </c>
      <c r="C13540" s="119" t="s">
        <v>60</v>
      </c>
      <c r="D13540" t="s">
        <v>11537</v>
      </c>
      <c r="E13540" t="s">
        <v>11530</v>
      </c>
      <c r="F13540" t="s">
        <v>11540</v>
      </c>
      <c r="G13540" t="s">
        <v>61</v>
      </c>
      <c r="H13540" t="s">
        <v>18</v>
      </c>
      <c r="I13540" t="s">
        <v>11541</v>
      </c>
      <c r="J13540">
        <v>2019</v>
      </c>
      <c r="K13540">
        <v>2633.9</v>
      </c>
      <c r="L13540">
        <v>56</v>
      </c>
      <c r="M13540">
        <v>1</v>
      </c>
      <c r="N13540">
        <f t="shared" si="526"/>
        <v>0</v>
      </c>
      <c r="O13540">
        <f t="shared" si="527"/>
        <v>0</v>
      </c>
      <c r="P13540" t="s">
        <v>12694</v>
      </c>
    </row>
    <row r="13541" spans="2:16" x14ac:dyDescent="0.25">
      <c r="B13541" t="s">
        <v>14885</v>
      </c>
      <c r="C13541" s="119" t="s">
        <v>60</v>
      </c>
      <c r="D13541" t="s">
        <v>11537</v>
      </c>
      <c r="E13541" t="s">
        <v>11530</v>
      </c>
      <c r="F13541" t="s">
        <v>11540</v>
      </c>
      <c r="G13541" t="s">
        <v>61</v>
      </c>
      <c r="H13541" t="s">
        <v>18</v>
      </c>
      <c r="I13541" t="s">
        <v>11541</v>
      </c>
      <c r="J13541">
        <v>2019</v>
      </c>
      <c r="K13541">
        <v>669.28</v>
      </c>
      <c r="L13541">
        <v>56</v>
      </c>
      <c r="M13541">
        <v>1</v>
      </c>
      <c r="N13541">
        <f t="shared" si="526"/>
        <v>0</v>
      </c>
      <c r="O13541">
        <f t="shared" si="527"/>
        <v>0</v>
      </c>
      <c r="P13541" t="s">
        <v>12694</v>
      </c>
    </row>
    <row r="13542" spans="2:16" x14ac:dyDescent="0.25">
      <c r="B13542" t="s">
        <v>14886</v>
      </c>
      <c r="C13542" s="119" t="s">
        <v>60</v>
      </c>
      <c r="D13542" t="s">
        <v>11537</v>
      </c>
      <c r="E13542" t="s">
        <v>11530</v>
      </c>
      <c r="F13542" t="s">
        <v>11540</v>
      </c>
      <c r="G13542" t="s">
        <v>61</v>
      </c>
      <c r="H13542" t="s">
        <v>18</v>
      </c>
      <c r="I13542" t="s">
        <v>11541</v>
      </c>
      <c r="J13542">
        <v>2019</v>
      </c>
      <c r="K13542">
        <v>669.48</v>
      </c>
      <c r="L13542">
        <v>57</v>
      </c>
      <c r="M13542">
        <v>1</v>
      </c>
      <c r="N13542">
        <f t="shared" si="526"/>
        <v>0</v>
      </c>
      <c r="O13542">
        <f t="shared" si="527"/>
        <v>0</v>
      </c>
      <c r="P13542" t="s">
        <v>12694</v>
      </c>
    </row>
    <row r="13543" spans="2:16" x14ac:dyDescent="0.25">
      <c r="B13543" t="s">
        <v>14887</v>
      </c>
      <c r="C13543" s="119" t="s">
        <v>60</v>
      </c>
      <c r="D13543" t="s">
        <v>11537</v>
      </c>
      <c r="E13543" t="s">
        <v>11530</v>
      </c>
      <c r="F13543" t="s">
        <v>11540</v>
      </c>
      <c r="G13543" t="s">
        <v>61</v>
      </c>
      <c r="H13543" t="s">
        <v>18</v>
      </c>
      <c r="I13543" t="s">
        <v>11541</v>
      </c>
      <c r="J13543">
        <v>2019</v>
      </c>
      <c r="K13543">
        <v>703.54</v>
      </c>
      <c r="L13543">
        <v>39</v>
      </c>
      <c r="M13543">
        <v>1</v>
      </c>
      <c r="N13543">
        <f t="shared" si="526"/>
        <v>0</v>
      </c>
      <c r="O13543">
        <f t="shared" si="527"/>
        <v>0</v>
      </c>
      <c r="P13543" t="s">
        <v>12694</v>
      </c>
    </row>
    <row r="13544" spans="2:16" x14ac:dyDescent="0.25">
      <c r="B13544" t="s">
        <v>14888</v>
      </c>
      <c r="C13544" s="119" t="s">
        <v>60</v>
      </c>
      <c r="D13544" t="s">
        <v>11537</v>
      </c>
      <c r="E13544" t="s">
        <v>11530</v>
      </c>
      <c r="F13544" t="s">
        <v>11540</v>
      </c>
      <c r="G13544" t="s">
        <v>61</v>
      </c>
      <c r="H13544" t="s">
        <v>18</v>
      </c>
      <c r="I13544" t="s">
        <v>11541</v>
      </c>
      <c r="J13544">
        <v>2019</v>
      </c>
      <c r="K13544">
        <v>699.9</v>
      </c>
      <c r="L13544">
        <v>20</v>
      </c>
      <c r="M13544">
        <v>1</v>
      </c>
      <c r="N13544">
        <f t="shared" si="526"/>
        <v>0</v>
      </c>
      <c r="O13544">
        <f t="shared" si="527"/>
        <v>0</v>
      </c>
      <c r="P13544" t="s">
        <v>12694</v>
      </c>
    </row>
    <row r="13545" spans="2:16" x14ac:dyDescent="0.25">
      <c r="B13545" t="s">
        <v>14889</v>
      </c>
      <c r="C13545" s="119" t="s">
        <v>60</v>
      </c>
      <c r="D13545" t="s">
        <v>11537</v>
      </c>
      <c r="E13545" t="s">
        <v>11530</v>
      </c>
      <c r="F13545" t="s">
        <v>11540</v>
      </c>
      <c r="G13545" t="s">
        <v>61</v>
      </c>
      <c r="H13545" t="s">
        <v>18</v>
      </c>
      <c r="I13545" t="s">
        <v>11541</v>
      </c>
      <c r="J13545">
        <v>2019</v>
      </c>
      <c r="K13545">
        <v>702.21</v>
      </c>
      <c r="L13545">
        <v>32</v>
      </c>
      <c r="M13545">
        <v>1</v>
      </c>
      <c r="N13545">
        <f t="shared" si="526"/>
        <v>0</v>
      </c>
      <c r="O13545">
        <f t="shared" si="527"/>
        <v>0</v>
      </c>
      <c r="P13545" t="s">
        <v>12694</v>
      </c>
    </row>
    <row r="13546" spans="2:16" x14ac:dyDescent="0.25">
      <c r="B13546" t="s">
        <v>14890</v>
      </c>
      <c r="C13546" s="119" t="s">
        <v>60</v>
      </c>
      <c r="D13546" t="s">
        <v>11537</v>
      </c>
      <c r="E13546" t="s">
        <v>11530</v>
      </c>
      <c r="F13546" t="s">
        <v>11540</v>
      </c>
      <c r="G13546" t="s">
        <v>61</v>
      </c>
      <c r="H13546" t="s">
        <v>18</v>
      </c>
      <c r="I13546" t="s">
        <v>11541</v>
      </c>
      <c r="J13546">
        <v>2019</v>
      </c>
      <c r="K13546">
        <v>702.21</v>
      </c>
      <c r="L13546">
        <v>32</v>
      </c>
      <c r="M13546">
        <v>1</v>
      </c>
      <c r="N13546">
        <f t="shared" si="526"/>
        <v>0</v>
      </c>
      <c r="O13546">
        <f t="shared" si="527"/>
        <v>0</v>
      </c>
      <c r="P13546" t="s">
        <v>12694</v>
      </c>
    </row>
    <row r="13547" spans="2:16" x14ac:dyDescent="0.25">
      <c r="B13547" t="s">
        <v>14891</v>
      </c>
      <c r="C13547" s="119" t="s">
        <v>60</v>
      </c>
      <c r="D13547" t="s">
        <v>11537</v>
      </c>
      <c r="E13547" t="s">
        <v>11530</v>
      </c>
      <c r="F13547" t="s">
        <v>11540</v>
      </c>
      <c r="G13547" t="s">
        <v>61</v>
      </c>
      <c r="H13547" t="s">
        <v>18</v>
      </c>
      <c r="I13547" t="s">
        <v>11541</v>
      </c>
      <c r="J13547">
        <v>2019</v>
      </c>
      <c r="K13547">
        <v>697.33</v>
      </c>
      <c r="L13547">
        <v>30</v>
      </c>
      <c r="M13547">
        <v>1</v>
      </c>
      <c r="N13547">
        <f t="shared" si="526"/>
        <v>0</v>
      </c>
      <c r="O13547">
        <f t="shared" si="527"/>
        <v>0</v>
      </c>
      <c r="P13547" t="s">
        <v>12693</v>
      </c>
    </row>
    <row r="13548" spans="2:16" x14ac:dyDescent="0.25">
      <c r="B13548" t="s">
        <v>14892</v>
      </c>
      <c r="C13548" s="119" t="s">
        <v>60</v>
      </c>
      <c r="D13548" t="s">
        <v>11537</v>
      </c>
      <c r="E13548" t="s">
        <v>11530</v>
      </c>
      <c r="F13548" t="s">
        <v>11540</v>
      </c>
      <c r="G13548" t="s">
        <v>61</v>
      </c>
      <c r="H13548" t="s">
        <v>18</v>
      </c>
      <c r="I13548" t="s">
        <v>11541</v>
      </c>
      <c r="J13548">
        <v>2019</v>
      </c>
      <c r="K13548">
        <v>703.17</v>
      </c>
      <c r="L13548">
        <v>37</v>
      </c>
      <c r="M13548">
        <v>1</v>
      </c>
      <c r="N13548">
        <f t="shared" si="526"/>
        <v>0</v>
      </c>
      <c r="O13548">
        <f t="shared" si="527"/>
        <v>0</v>
      </c>
      <c r="P13548" t="s">
        <v>12694</v>
      </c>
    </row>
    <row r="13549" spans="2:16" x14ac:dyDescent="0.25">
      <c r="B13549" t="s">
        <v>14893</v>
      </c>
      <c r="C13549" s="119" t="s">
        <v>60</v>
      </c>
      <c r="D13549" t="s">
        <v>11537</v>
      </c>
      <c r="E13549" t="s">
        <v>11530</v>
      </c>
      <c r="F13549" t="s">
        <v>11540</v>
      </c>
      <c r="G13549" t="s">
        <v>61</v>
      </c>
      <c r="H13549" t="s">
        <v>18</v>
      </c>
      <c r="I13549" t="s">
        <v>11541</v>
      </c>
      <c r="J13549">
        <v>2019</v>
      </c>
      <c r="K13549">
        <v>697.13</v>
      </c>
      <c r="L13549">
        <v>29</v>
      </c>
      <c r="M13549">
        <v>1</v>
      </c>
      <c r="N13549">
        <f t="shared" si="526"/>
        <v>0</v>
      </c>
      <c r="O13549">
        <f t="shared" si="527"/>
        <v>0</v>
      </c>
      <c r="P13549" t="s">
        <v>12694</v>
      </c>
    </row>
    <row r="13550" spans="2:16" x14ac:dyDescent="0.25">
      <c r="B13550" t="s">
        <v>14894</v>
      </c>
      <c r="C13550" s="119" t="s">
        <v>60</v>
      </c>
      <c r="D13550" t="s">
        <v>11552</v>
      </c>
      <c r="E13550" t="s">
        <v>11530</v>
      </c>
      <c r="F13550" t="s">
        <v>11540</v>
      </c>
      <c r="G13550" t="s">
        <v>61</v>
      </c>
      <c r="H13550" t="s">
        <v>18</v>
      </c>
      <c r="I13550" t="s">
        <v>11541</v>
      </c>
      <c r="J13550">
        <v>2019</v>
      </c>
      <c r="K13550">
        <v>635.12</v>
      </c>
      <c r="L13550">
        <v>41</v>
      </c>
      <c r="M13550">
        <v>1</v>
      </c>
      <c r="N13550">
        <f t="shared" si="526"/>
        <v>0</v>
      </c>
      <c r="O13550">
        <f t="shared" si="527"/>
        <v>0</v>
      </c>
      <c r="P13550" t="s">
        <v>12694</v>
      </c>
    </row>
    <row r="13551" spans="2:16" x14ac:dyDescent="0.25">
      <c r="B13551" t="s">
        <v>14895</v>
      </c>
      <c r="C13551" s="119" t="s">
        <v>60</v>
      </c>
      <c r="D13551" t="s">
        <v>11552</v>
      </c>
      <c r="E13551" t="s">
        <v>11530</v>
      </c>
      <c r="F13551" t="s">
        <v>11540</v>
      </c>
      <c r="G13551" t="s">
        <v>61</v>
      </c>
      <c r="H13551" t="s">
        <v>18</v>
      </c>
      <c r="I13551" t="s">
        <v>11541</v>
      </c>
      <c r="J13551">
        <v>2019</v>
      </c>
      <c r="K13551">
        <v>669.82</v>
      </c>
      <c r="L13551">
        <v>32</v>
      </c>
      <c r="M13551">
        <v>1</v>
      </c>
      <c r="N13551">
        <f t="shared" si="526"/>
        <v>0</v>
      </c>
      <c r="O13551">
        <f t="shared" si="527"/>
        <v>0</v>
      </c>
      <c r="P13551" t="s">
        <v>12694</v>
      </c>
    </row>
    <row r="13552" spans="2:16" x14ac:dyDescent="0.25">
      <c r="B13552" t="s">
        <v>14896</v>
      </c>
      <c r="C13552" s="119" t="s">
        <v>60</v>
      </c>
      <c r="D13552" t="s">
        <v>11550</v>
      </c>
      <c r="E13552" t="s">
        <v>11530</v>
      </c>
      <c r="F13552" t="s">
        <v>11540</v>
      </c>
      <c r="G13552" t="s">
        <v>61</v>
      </c>
      <c r="H13552" t="s">
        <v>18</v>
      </c>
      <c r="I13552" t="s">
        <v>11541</v>
      </c>
      <c r="J13552">
        <v>2019</v>
      </c>
      <c r="K13552">
        <v>669.15</v>
      </c>
      <c r="L13552">
        <v>33</v>
      </c>
      <c r="M13552">
        <v>1</v>
      </c>
      <c r="N13552">
        <f t="shared" si="526"/>
        <v>0</v>
      </c>
      <c r="O13552">
        <f t="shared" si="527"/>
        <v>0</v>
      </c>
      <c r="P13552" t="s">
        <v>12694</v>
      </c>
    </row>
    <row r="13553" spans="2:16" x14ac:dyDescent="0.25">
      <c r="B13553" t="s">
        <v>14897</v>
      </c>
      <c r="C13553" s="119" t="s">
        <v>60</v>
      </c>
      <c r="D13553" t="s">
        <v>11539</v>
      </c>
      <c r="E13553" t="s">
        <v>11530</v>
      </c>
      <c r="F13553" t="s">
        <v>11540</v>
      </c>
      <c r="G13553" t="s">
        <v>61</v>
      </c>
      <c r="H13553" t="s">
        <v>18</v>
      </c>
      <c r="I13553" t="s">
        <v>11541</v>
      </c>
      <c r="J13553">
        <v>2019</v>
      </c>
      <c r="K13553">
        <v>668.76</v>
      </c>
      <c r="L13553">
        <v>31</v>
      </c>
      <c r="M13553">
        <v>1</v>
      </c>
      <c r="N13553">
        <f t="shared" si="526"/>
        <v>0</v>
      </c>
      <c r="O13553">
        <f t="shared" si="527"/>
        <v>0</v>
      </c>
      <c r="P13553" t="s">
        <v>12694</v>
      </c>
    </row>
    <row r="13554" spans="2:16" x14ac:dyDescent="0.25">
      <c r="B13554" t="s">
        <v>14898</v>
      </c>
      <c r="C13554" s="119" t="s">
        <v>60</v>
      </c>
      <c r="D13554" t="s">
        <v>11542</v>
      </c>
      <c r="E13554" t="s">
        <v>11530</v>
      </c>
      <c r="F13554" t="s">
        <v>11540</v>
      </c>
      <c r="G13554" t="s">
        <v>61</v>
      </c>
      <c r="H13554" t="s">
        <v>18</v>
      </c>
      <c r="I13554" t="s">
        <v>11541</v>
      </c>
      <c r="J13554">
        <v>2019</v>
      </c>
      <c r="K13554">
        <v>663.91</v>
      </c>
      <c r="L13554">
        <v>28</v>
      </c>
      <c r="M13554">
        <v>1</v>
      </c>
      <c r="N13554">
        <f t="shared" si="526"/>
        <v>0</v>
      </c>
      <c r="O13554">
        <f t="shared" si="527"/>
        <v>0</v>
      </c>
      <c r="P13554" t="s">
        <v>12694</v>
      </c>
    </row>
    <row r="13555" spans="2:16" x14ac:dyDescent="0.25">
      <c r="B13555" t="s">
        <v>14899</v>
      </c>
      <c r="C13555" s="119" t="s">
        <v>60</v>
      </c>
      <c r="D13555" t="s">
        <v>11539</v>
      </c>
      <c r="E13555" t="s">
        <v>11530</v>
      </c>
      <c r="F13555" t="s">
        <v>11540</v>
      </c>
      <c r="G13555" t="s">
        <v>61</v>
      </c>
      <c r="H13555" t="s">
        <v>18</v>
      </c>
      <c r="I13555" t="s">
        <v>11541</v>
      </c>
      <c r="J13555">
        <v>2019</v>
      </c>
      <c r="K13555">
        <v>667.43</v>
      </c>
      <c r="L13555">
        <v>24</v>
      </c>
      <c r="M13555">
        <v>1</v>
      </c>
      <c r="N13555">
        <f t="shared" si="526"/>
        <v>0</v>
      </c>
      <c r="O13555">
        <f t="shared" si="527"/>
        <v>0</v>
      </c>
      <c r="P13555" t="s">
        <v>12694</v>
      </c>
    </row>
    <row r="13556" spans="2:16" x14ac:dyDescent="0.25">
      <c r="B13556" t="s">
        <v>14900</v>
      </c>
      <c r="C13556" s="119" t="s">
        <v>60</v>
      </c>
      <c r="D13556" t="s">
        <v>11539</v>
      </c>
      <c r="E13556" t="s">
        <v>11530</v>
      </c>
      <c r="F13556" t="s">
        <v>11540</v>
      </c>
      <c r="G13556" t="s">
        <v>61</v>
      </c>
      <c r="H13556" t="s">
        <v>18</v>
      </c>
      <c r="I13556" t="s">
        <v>11541</v>
      </c>
      <c r="J13556">
        <v>2019</v>
      </c>
      <c r="K13556">
        <v>667.43</v>
      </c>
      <c r="L13556">
        <v>24</v>
      </c>
      <c r="M13556">
        <v>1</v>
      </c>
      <c r="N13556">
        <f t="shared" si="526"/>
        <v>0</v>
      </c>
      <c r="O13556">
        <f t="shared" si="527"/>
        <v>0</v>
      </c>
      <c r="P13556" t="s">
        <v>12694</v>
      </c>
    </row>
    <row r="13557" spans="2:16" x14ac:dyDescent="0.25">
      <c r="B13557" t="s">
        <v>14901</v>
      </c>
      <c r="C13557" s="119" t="s">
        <v>60</v>
      </c>
      <c r="D13557" t="s">
        <v>11539</v>
      </c>
      <c r="E13557" t="s">
        <v>11530</v>
      </c>
      <c r="F13557" t="s">
        <v>11540</v>
      </c>
      <c r="G13557" t="s">
        <v>61</v>
      </c>
      <c r="H13557" t="s">
        <v>18</v>
      </c>
      <c r="I13557" t="s">
        <v>11541</v>
      </c>
      <c r="J13557">
        <v>2019</v>
      </c>
      <c r="K13557">
        <v>668.19</v>
      </c>
      <c r="L13557">
        <v>28</v>
      </c>
      <c r="M13557">
        <v>1</v>
      </c>
      <c r="N13557">
        <f t="shared" si="526"/>
        <v>0</v>
      </c>
      <c r="O13557">
        <f t="shared" si="527"/>
        <v>0</v>
      </c>
      <c r="P13557" t="s">
        <v>12694</v>
      </c>
    </row>
    <row r="13558" spans="2:16" x14ac:dyDescent="0.25">
      <c r="B13558" t="s">
        <v>14902</v>
      </c>
      <c r="C13558" s="119" t="s">
        <v>60</v>
      </c>
      <c r="D13558" t="s">
        <v>11539</v>
      </c>
      <c r="E13558" t="s">
        <v>11530</v>
      </c>
      <c r="F13558" t="s">
        <v>11540</v>
      </c>
      <c r="G13558" t="s">
        <v>61</v>
      </c>
      <c r="H13558" t="s">
        <v>18</v>
      </c>
      <c r="I13558" t="s">
        <v>11541</v>
      </c>
      <c r="J13558">
        <v>2019</v>
      </c>
      <c r="K13558">
        <v>667.62</v>
      </c>
      <c r="L13558">
        <v>25</v>
      </c>
      <c r="M13558">
        <v>1</v>
      </c>
      <c r="N13558">
        <f t="shared" si="526"/>
        <v>0</v>
      </c>
      <c r="O13558">
        <f t="shared" si="527"/>
        <v>0</v>
      </c>
      <c r="P13558" t="s">
        <v>12694</v>
      </c>
    </row>
    <row r="13559" spans="2:16" x14ac:dyDescent="0.25">
      <c r="B13559" t="s">
        <v>14903</v>
      </c>
      <c r="C13559" s="119" t="s">
        <v>60</v>
      </c>
      <c r="D13559" t="s">
        <v>11539</v>
      </c>
      <c r="E13559" t="s">
        <v>11530</v>
      </c>
      <c r="F13559" t="s">
        <v>11540</v>
      </c>
      <c r="G13559" t="s">
        <v>61</v>
      </c>
      <c r="H13559" t="s">
        <v>18</v>
      </c>
      <c r="I13559" t="s">
        <v>11541</v>
      </c>
      <c r="J13559">
        <v>2019</v>
      </c>
      <c r="K13559">
        <v>667.62</v>
      </c>
      <c r="L13559">
        <v>25</v>
      </c>
      <c r="M13559">
        <v>1</v>
      </c>
      <c r="N13559">
        <f t="shared" si="526"/>
        <v>0</v>
      </c>
      <c r="O13559">
        <f t="shared" si="527"/>
        <v>0</v>
      </c>
      <c r="P13559" t="s">
        <v>12694</v>
      </c>
    </row>
    <row r="13560" spans="2:16" x14ac:dyDescent="0.25">
      <c r="B13560" t="s">
        <v>14904</v>
      </c>
      <c r="C13560" s="119" t="s">
        <v>60</v>
      </c>
      <c r="D13560" t="s">
        <v>11539</v>
      </c>
      <c r="E13560" t="s">
        <v>11530</v>
      </c>
      <c r="F13560" t="s">
        <v>11540</v>
      </c>
      <c r="G13560" t="s">
        <v>61</v>
      </c>
      <c r="H13560" t="s">
        <v>18</v>
      </c>
      <c r="I13560" t="s">
        <v>11541</v>
      </c>
      <c r="J13560">
        <v>2019</v>
      </c>
      <c r="K13560">
        <v>668.01</v>
      </c>
      <c r="L13560">
        <v>27</v>
      </c>
      <c r="M13560">
        <v>1</v>
      </c>
      <c r="N13560">
        <f t="shared" si="526"/>
        <v>0</v>
      </c>
      <c r="O13560">
        <f t="shared" si="527"/>
        <v>0</v>
      </c>
      <c r="P13560" t="s">
        <v>12694</v>
      </c>
    </row>
    <row r="13561" spans="2:16" x14ac:dyDescent="0.25">
      <c r="B13561" t="s">
        <v>14905</v>
      </c>
      <c r="C13561" s="119" t="s">
        <v>60</v>
      </c>
      <c r="D13561" t="s">
        <v>11542</v>
      </c>
      <c r="E13561" t="s">
        <v>11530</v>
      </c>
      <c r="F13561" t="s">
        <v>11540</v>
      </c>
      <c r="G13561" t="s">
        <v>61</v>
      </c>
      <c r="H13561" t="s">
        <v>18</v>
      </c>
      <c r="I13561" t="s">
        <v>11541</v>
      </c>
      <c r="J13561">
        <v>2019</v>
      </c>
      <c r="K13561">
        <v>664.49</v>
      </c>
      <c r="L13561">
        <v>31</v>
      </c>
      <c r="M13561">
        <v>1</v>
      </c>
      <c r="N13561">
        <f t="shared" si="526"/>
        <v>0</v>
      </c>
      <c r="O13561">
        <f t="shared" si="527"/>
        <v>0</v>
      </c>
      <c r="P13561" t="s">
        <v>12694</v>
      </c>
    </row>
    <row r="13562" spans="2:16" x14ac:dyDescent="0.25">
      <c r="B13562" t="s">
        <v>14906</v>
      </c>
      <c r="C13562" s="119" t="s">
        <v>60</v>
      </c>
      <c r="D13562" t="s">
        <v>11542</v>
      </c>
      <c r="E13562" t="s">
        <v>11530</v>
      </c>
      <c r="F13562" t="s">
        <v>11540</v>
      </c>
      <c r="G13562" t="s">
        <v>61</v>
      </c>
      <c r="H13562" t="s">
        <v>18</v>
      </c>
      <c r="I13562" t="s">
        <v>11541</v>
      </c>
      <c r="J13562">
        <v>2019</v>
      </c>
      <c r="K13562">
        <v>695.8</v>
      </c>
      <c r="L13562">
        <v>22</v>
      </c>
      <c r="M13562">
        <v>1</v>
      </c>
      <c r="N13562">
        <f t="shared" si="526"/>
        <v>0</v>
      </c>
      <c r="O13562">
        <f t="shared" si="527"/>
        <v>0</v>
      </c>
      <c r="P13562" t="s">
        <v>12694</v>
      </c>
    </row>
    <row r="13563" spans="2:16" x14ac:dyDescent="0.25">
      <c r="B13563" t="s">
        <v>14907</v>
      </c>
      <c r="C13563" s="119" t="s">
        <v>60</v>
      </c>
      <c r="D13563" t="s">
        <v>11537</v>
      </c>
      <c r="E13563" t="s">
        <v>11530</v>
      </c>
      <c r="F13563" t="s">
        <v>11540</v>
      </c>
      <c r="G13563" t="s">
        <v>61</v>
      </c>
      <c r="H13563" t="s">
        <v>18</v>
      </c>
      <c r="I13563" t="s">
        <v>11541</v>
      </c>
      <c r="J13563">
        <v>2019</v>
      </c>
      <c r="K13563">
        <v>675.07</v>
      </c>
      <c r="L13563">
        <v>64</v>
      </c>
      <c r="M13563">
        <v>1</v>
      </c>
      <c r="N13563">
        <f t="shared" si="526"/>
        <v>0</v>
      </c>
      <c r="O13563">
        <f t="shared" si="527"/>
        <v>0</v>
      </c>
      <c r="P13563" t="s">
        <v>12694</v>
      </c>
    </row>
    <row r="13564" spans="2:16" x14ac:dyDescent="0.25">
      <c r="B13564" t="s">
        <v>14908</v>
      </c>
      <c r="C13564" s="119" t="s">
        <v>60</v>
      </c>
      <c r="D13564" t="s">
        <v>11537</v>
      </c>
      <c r="E13564" t="s">
        <v>11530</v>
      </c>
      <c r="F13564" t="s">
        <v>11540</v>
      </c>
      <c r="G13564" t="s">
        <v>61</v>
      </c>
      <c r="H13564" t="s">
        <v>18</v>
      </c>
      <c r="I13564" t="s">
        <v>11541</v>
      </c>
      <c r="J13564">
        <v>2019</v>
      </c>
      <c r="K13564">
        <v>699.9</v>
      </c>
      <c r="L13564">
        <v>20</v>
      </c>
      <c r="M13564">
        <v>1</v>
      </c>
      <c r="N13564">
        <f t="shared" si="526"/>
        <v>0</v>
      </c>
      <c r="O13564">
        <f t="shared" si="527"/>
        <v>0</v>
      </c>
      <c r="P13564" t="s">
        <v>12694</v>
      </c>
    </row>
    <row r="13565" spans="2:16" x14ac:dyDescent="0.25">
      <c r="B13565" t="s">
        <v>14909</v>
      </c>
      <c r="C13565" s="119" t="s">
        <v>60</v>
      </c>
      <c r="D13565" t="s">
        <v>11539</v>
      </c>
      <c r="E13565" t="s">
        <v>11530</v>
      </c>
      <c r="F13565" t="s">
        <v>11540</v>
      </c>
      <c r="G13565" t="s">
        <v>61</v>
      </c>
      <c r="H13565" t="s">
        <v>18</v>
      </c>
      <c r="I13565" t="s">
        <v>11541</v>
      </c>
      <c r="J13565">
        <v>2019</v>
      </c>
      <c r="K13565">
        <v>668.18</v>
      </c>
      <c r="L13565">
        <v>28</v>
      </c>
      <c r="M13565">
        <v>1</v>
      </c>
      <c r="N13565">
        <f t="shared" si="526"/>
        <v>0</v>
      </c>
      <c r="O13565">
        <f t="shared" si="527"/>
        <v>0</v>
      </c>
      <c r="P13565" t="s">
        <v>12694</v>
      </c>
    </row>
    <row r="13566" spans="2:16" x14ac:dyDescent="0.25">
      <c r="B13566" t="s">
        <v>14910</v>
      </c>
      <c r="C13566" s="119" t="s">
        <v>60</v>
      </c>
      <c r="D13566" t="s">
        <v>11539</v>
      </c>
      <c r="E13566" t="s">
        <v>11530</v>
      </c>
      <c r="F13566" t="s">
        <v>11540</v>
      </c>
      <c r="G13566" t="s">
        <v>61</v>
      </c>
      <c r="H13566" t="s">
        <v>18</v>
      </c>
      <c r="I13566" t="s">
        <v>11541</v>
      </c>
      <c r="J13566">
        <v>2019</v>
      </c>
      <c r="K13566">
        <v>919.27</v>
      </c>
      <c r="L13566">
        <v>30</v>
      </c>
      <c r="M13566">
        <v>1</v>
      </c>
      <c r="N13566">
        <f t="shared" si="526"/>
        <v>0</v>
      </c>
      <c r="O13566">
        <f t="shared" si="527"/>
        <v>0</v>
      </c>
      <c r="P13566" t="s">
        <v>12694</v>
      </c>
    </row>
    <row r="13567" spans="2:16" x14ac:dyDescent="0.25">
      <c r="B13567" t="s">
        <v>14911</v>
      </c>
      <c r="C13567" s="119" t="s">
        <v>60</v>
      </c>
      <c r="D13567" t="s">
        <v>11537</v>
      </c>
      <c r="E13567" t="s">
        <v>11530</v>
      </c>
      <c r="F13567" t="s">
        <v>11540</v>
      </c>
      <c r="G13567" t="s">
        <v>61</v>
      </c>
      <c r="H13567" t="s">
        <v>18</v>
      </c>
      <c r="I13567" t="s">
        <v>11541</v>
      </c>
      <c r="J13567">
        <v>2019</v>
      </c>
      <c r="K13567">
        <v>662.76</v>
      </c>
      <c r="L13567">
        <v>22</v>
      </c>
      <c r="M13567">
        <v>1</v>
      </c>
      <c r="N13567">
        <f t="shared" si="526"/>
        <v>0</v>
      </c>
      <c r="O13567">
        <f t="shared" si="527"/>
        <v>0</v>
      </c>
      <c r="P13567" t="s">
        <v>12694</v>
      </c>
    </row>
    <row r="13568" spans="2:16" x14ac:dyDescent="0.25">
      <c r="B13568" t="s">
        <v>14912</v>
      </c>
      <c r="C13568" s="119" t="s">
        <v>60</v>
      </c>
      <c r="D13568" t="s">
        <v>11537</v>
      </c>
      <c r="E13568" t="s">
        <v>11530</v>
      </c>
      <c r="F13568" t="s">
        <v>11540</v>
      </c>
      <c r="G13568" t="s">
        <v>61</v>
      </c>
      <c r="H13568" t="s">
        <v>18</v>
      </c>
      <c r="I13568" t="s">
        <v>11541</v>
      </c>
      <c r="J13568">
        <v>2019</v>
      </c>
      <c r="K13568">
        <v>699.71</v>
      </c>
      <c r="L13568">
        <v>19</v>
      </c>
      <c r="M13568">
        <v>1</v>
      </c>
      <c r="N13568">
        <f t="shared" si="526"/>
        <v>0</v>
      </c>
      <c r="O13568">
        <f t="shared" si="527"/>
        <v>0</v>
      </c>
      <c r="P13568" t="s">
        <v>12694</v>
      </c>
    </row>
    <row r="13569" spans="2:16" x14ac:dyDescent="0.25">
      <c r="B13569" t="s">
        <v>14913</v>
      </c>
      <c r="C13569" s="119" t="s">
        <v>60</v>
      </c>
      <c r="D13569" t="s">
        <v>11550</v>
      </c>
      <c r="E13569" t="s">
        <v>11530</v>
      </c>
      <c r="F13569" t="s">
        <v>11540</v>
      </c>
      <c r="G13569" t="s">
        <v>61</v>
      </c>
      <c r="H13569" t="s">
        <v>18</v>
      </c>
      <c r="I13569" t="s">
        <v>11541</v>
      </c>
      <c r="J13569">
        <v>2019</v>
      </c>
      <c r="K13569">
        <v>670.86</v>
      </c>
      <c r="L13569">
        <v>42</v>
      </c>
      <c r="M13569">
        <v>1</v>
      </c>
      <c r="N13569">
        <f t="shared" si="526"/>
        <v>0</v>
      </c>
      <c r="O13569">
        <f t="shared" si="527"/>
        <v>0</v>
      </c>
      <c r="P13569" t="s">
        <v>12694</v>
      </c>
    </row>
    <row r="13570" spans="2:16" x14ac:dyDescent="0.25">
      <c r="B13570" t="s">
        <v>14914</v>
      </c>
      <c r="C13570" s="119" t="s">
        <v>60</v>
      </c>
      <c r="D13570" t="s">
        <v>11537</v>
      </c>
      <c r="E13570" t="s">
        <v>11530</v>
      </c>
      <c r="F13570" t="s">
        <v>11540</v>
      </c>
      <c r="G13570" t="s">
        <v>61</v>
      </c>
      <c r="H13570" t="s">
        <v>18</v>
      </c>
      <c r="I13570" t="s">
        <v>11541</v>
      </c>
      <c r="J13570">
        <v>2019</v>
      </c>
      <c r="K13570">
        <v>668.18</v>
      </c>
      <c r="L13570">
        <v>28</v>
      </c>
      <c r="M13570">
        <v>1</v>
      </c>
      <c r="N13570">
        <f t="shared" si="526"/>
        <v>0</v>
      </c>
      <c r="O13570">
        <f t="shared" si="527"/>
        <v>0</v>
      </c>
      <c r="P13570" t="s">
        <v>12694</v>
      </c>
    </row>
    <row r="13571" spans="2:16" x14ac:dyDescent="0.25">
      <c r="B13571" t="s">
        <v>14915</v>
      </c>
      <c r="C13571" s="119" t="s">
        <v>60</v>
      </c>
      <c r="D13571" t="s">
        <v>11537</v>
      </c>
      <c r="E13571" t="s">
        <v>11530</v>
      </c>
      <c r="F13571" t="s">
        <v>11540</v>
      </c>
      <c r="G13571" t="s">
        <v>61</v>
      </c>
      <c r="H13571" t="s">
        <v>18</v>
      </c>
      <c r="I13571" t="s">
        <v>11541</v>
      </c>
      <c r="J13571">
        <v>2019</v>
      </c>
      <c r="K13571">
        <v>667.81</v>
      </c>
      <c r="L13571">
        <v>26</v>
      </c>
      <c r="M13571">
        <v>1</v>
      </c>
      <c r="N13571">
        <f t="shared" si="526"/>
        <v>0</v>
      </c>
      <c r="O13571">
        <f t="shared" si="527"/>
        <v>0</v>
      </c>
      <c r="P13571" t="s">
        <v>12694</v>
      </c>
    </row>
    <row r="13572" spans="2:16" x14ac:dyDescent="0.25">
      <c r="B13572" t="s">
        <v>14916</v>
      </c>
      <c r="C13572" s="119" t="s">
        <v>60</v>
      </c>
      <c r="D13572" t="s">
        <v>11537</v>
      </c>
      <c r="E13572" t="s">
        <v>11530</v>
      </c>
      <c r="F13572" t="s">
        <v>11540</v>
      </c>
      <c r="G13572" t="s">
        <v>61</v>
      </c>
      <c r="H13572" t="s">
        <v>18</v>
      </c>
      <c r="I13572" t="s">
        <v>11541</v>
      </c>
      <c r="J13572">
        <v>2019</v>
      </c>
      <c r="K13572">
        <v>1346.25</v>
      </c>
      <c r="L13572">
        <v>42</v>
      </c>
      <c r="M13572">
        <v>1</v>
      </c>
      <c r="N13572">
        <f t="shared" si="526"/>
        <v>0</v>
      </c>
      <c r="O13572">
        <f t="shared" si="527"/>
        <v>0</v>
      </c>
      <c r="P13572" t="s">
        <v>12693</v>
      </c>
    </row>
    <row r="13573" spans="2:16" x14ac:dyDescent="0.25">
      <c r="B13573" t="s">
        <v>14917</v>
      </c>
      <c r="C13573" s="119" t="s">
        <v>60</v>
      </c>
      <c r="D13573" t="s">
        <v>11537</v>
      </c>
      <c r="E13573" t="s">
        <v>11530</v>
      </c>
      <c r="F13573" t="s">
        <v>11540</v>
      </c>
      <c r="G13573" t="s">
        <v>61</v>
      </c>
      <c r="H13573" t="s">
        <v>18</v>
      </c>
      <c r="I13573" t="s">
        <v>11541</v>
      </c>
      <c r="J13573">
        <v>2019</v>
      </c>
      <c r="K13573">
        <v>701.6</v>
      </c>
      <c r="L13573">
        <v>43</v>
      </c>
      <c r="M13573">
        <v>1</v>
      </c>
      <c r="N13573">
        <f t="shared" si="526"/>
        <v>0</v>
      </c>
      <c r="O13573">
        <f t="shared" si="527"/>
        <v>0</v>
      </c>
      <c r="P13573" t="s">
        <v>12694</v>
      </c>
    </row>
    <row r="13574" spans="2:16" x14ac:dyDescent="0.25">
      <c r="B13574" t="s">
        <v>14918</v>
      </c>
      <c r="C13574" s="119" t="s">
        <v>60</v>
      </c>
      <c r="D13574" t="s">
        <v>11537</v>
      </c>
      <c r="E13574" t="s">
        <v>11530</v>
      </c>
      <c r="F13574" t="s">
        <v>11540</v>
      </c>
      <c r="G13574" t="s">
        <v>61</v>
      </c>
      <c r="H13574" t="s">
        <v>18</v>
      </c>
      <c r="I13574" t="s">
        <v>11541</v>
      </c>
      <c r="J13574">
        <v>2019</v>
      </c>
      <c r="K13574">
        <v>662.76</v>
      </c>
      <c r="L13574">
        <v>22</v>
      </c>
      <c r="M13574">
        <v>1</v>
      </c>
      <c r="N13574">
        <f t="shared" si="526"/>
        <v>0</v>
      </c>
      <c r="O13574">
        <f t="shared" si="527"/>
        <v>0</v>
      </c>
      <c r="P13574" t="s">
        <v>12694</v>
      </c>
    </row>
    <row r="13575" spans="2:16" x14ac:dyDescent="0.25">
      <c r="B13575" t="s">
        <v>14919</v>
      </c>
      <c r="C13575" s="119" t="s">
        <v>60</v>
      </c>
      <c r="D13575" t="s">
        <v>11552</v>
      </c>
      <c r="E13575" t="s">
        <v>11530</v>
      </c>
      <c r="F13575" t="s">
        <v>11540</v>
      </c>
      <c r="G13575" t="s">
        <v>61</v>
      </c>
      <c r="H13575" t="s">
        <v>18</v>
      </c>
      <c r="I13575" t="s">
        <v>11541</v>
      </c>
      <c r="J13575">
        <v>2019</v>
      </c>
      <c r="K13575">
        <v>702.86</v>
      </c>
      <c r="L13575">
        <v>31</v>
      </c>
      <c r="M13575">
        <v>1</v>
      </c>
      <c r="N13575">
        <f t="shared" si="526"/>
        <v>0</v>
      </c>
      <c r="O13575">
        <f t="shared" si="527"/>
        <v>0</v>
      </c>
      <c r="P13575" t="s">
        <v>12694</v>
      </c>
    </row>
    <row r="13576" spans="2:16" x14ac:dyDescent="0.25">
      <c r="B13576" t="s">
        <v>14920</v>
      </c>
      <c r="C13576" s="119" t="s">
        <v>60</v>
      </c>
      <c r="D13576" t="s">
        <v>11539</v>
      </c>
      <c r="E13576" t="s">
        <v>11530</v>
      </c>
      <c r="F13576" t="s">
        <v>11540</v>
      </c>
      <c r="G13576" t="s">
        <v>61</v>
      </c>
      <c r="H13576" t="s">
        <v>18</v>
      </c>
      <c r="I13576" t="s">
        <v>11541</v>
      </c>
      <c r="J13576">
        <v>2019</v>
      </c>
      <c r="K13576">
        <v>701.06</v>
      </c>
      <c r="L13576">
        <v>26</v>
      </c>
      <c r="M13576">
        <v>1</v>
      </c>
      <c r="N13576">
        <f t="shared" si="526"/>
        <v>0</v>
      </c>
      <c r="O13576">
        <f t="shared" si="527"/>
        <v>0</v>
      </c>
      <c r="P13576" t="s">
        <v>12694</v>
      </c>
    </row>
    <row r="13577" spans="2:16" x14ac:dyDescent="0.25">
      <c r="B13577" t="s">
        <v>14921</v>
      </c>
      <c r="C13577" s="119" t="s">
        <v>60</v>
      </c>
      <c r="D13577" t="s">
        <v>11537</v>
      </c>
      <c r="E13577" t="s">
        <v>11530</v>
      </c>
      <c r="F13577" t="s">
        <v>11540</v>
      </c>
      <c r="G13577" t="s">
        <v>61</v>
      </c>
      <c r="H13577" t="s">
        <v>18</v>
      </c>
      <c r="I13577" t="s">
        <v>11541</v>
      </c>
      <c r="J13577">
        <v>2019</v>
      </c>
      <c r="K13577">
        <v>700.29</v>
      </c>
      <c r="L13577">
        <v>22</v>
      </c>
      <c r="M13577">
        <v>1</v>
      </c>
      <c r="N13577">
        <f t="shared" si="526"/>
        <v>0</v>
      </c>
      <c r="O13577">
        <f t="shared" si="527"/>
        <v>0</v>
      </c>
      <c r="P13577" t="s">
        <v>12694</v>
      </c>
    </row>
    <row r="13578" spans="2:16" x14ac:dyDescent="0.25">
      <c r="B13578" t="s">
        <v>14922</v>
      </c>
      <c r="C13578" s="119" t="s">
        <v>60</v>
      </c>
      <c r="D13578" t="s">
        <v>11550</v>
      </c>
      <c r="E13578" t="s">
        <v>11530</v>
      </c>
      <c r="F13578" t="s">
        <v>11540</v>
      </c>
      <c r="G13578" t="s">
        <v>61</v>
      </c>
      <c r="H13578" t="s">
        <v>18</v>
      </c>
      <c r="I13578" t="s">
        <v>11541</v>
      </c>
      <c r="J13578">
        <v>2019</v>
      </c>
      <c r="K13578">
        <v>919.27</v>
      </c>
      <c r="L13578">
        <v>30</v>
      </c>
      <c r="M13578">
        <v>1</v>
      </c>
      <c r="N13578">
        <f t="shared" si="526"/>
        <v>0</v>
      </c>
      <c r="O13578">
        <f t="shared" si="527"/>
        <v>0</v>
      </c>
      <c r="P13578" t="s">
        <v>12694</v>
      </c>
    </row>
    <row r="13579" spans="2:16" x14ac:dyDescent="0.25">
      <c r="B13579" t="s">
        <v>14923</v>
      </c>
      <c r="C13579" s="119" t="s">
        <v>60</v>
      </c>
      <c r="D13579" t="s">
        <v>11550</v>
      </c>
      <c r="E13579" t="s">
        <v>11530</v>
      </c>
      <c r="F13579" t="s">
        <v>11540</v>
      </c>
      <c r="G13579" t="s">
        <v>61</v>
      </c>
      <c r="H13579" t="s">
        <v>18</v>
      </c>
      <c r="I13579" t="s">
        <v>11541</v>
      </c>
      <c r="J13579">
        <v>2019</v>
      </c>
      <c r="K13579">
        <v>699.69</v>
      </c>
      <c r="L13579">
        <v>33</v>
      </c>
      <c r="M13579">
        <v>1</v>
      </c>
      <c r="N13579">
        <f t="shared" si="526"/>
        <v>0</v>
      </c>
      <c r="O13579">
        <f t="shared" si="527"/>
        <v>0</v>
      </c>
      <c r="P13579" t="s">
        <v>12694</v>
      </c>
    </row>
    <row r="13580" spans="2:16" x14ac:dyDescent="0.25">
      <c r="B13580" t="s">
        <v>14924</v>
      </c>
      <c r="C13580" s="119" t="s">
        <v>60</v>
      </c>
      <c r="D13580" t="s">
        <v>11550</v>
      </c>
      <c r="E13580" t="s">
        <v>11530</v>
      </c>
      <c r="F13580" t="s">
        <v>11540</v>
      </c>
      <c r="G13580" t="s">
        <v>61</v>
      </c>
      <c r="H13580" t="s">
        <v>18</v>
      </c>
      <c r="I13580" t="s">
        <v>11541</v>
      </c>
      <c r="J13580">
        <v>2019</v>
      </c>
      <c r="K13580">
        <v>705.62</v>
      </c>
      <c r="L13580">
        <v>64</v>
      </c>
      <c r="M13580">
        <v>1</v>
      </c>
      <c r="N13580">
        <f t="shared" si="526"/>
        <v>0</v>
      </c>
      <c r="O13580">
        <f t="shared" si="527"/>
        <v>0</v>
      </c>
      <c r="P13580" t="s">
        <v>12694</v>
      </c>
    </row>
    <row r="13581" spans="2:16" x14ac:dyDescent="0.25">
      <c r="B13581" t="s">
        <v>14925</v>
      </c>
      <c r="C13581" s="119" t="s">
        <v>60</v>
      </c>
      <c r="D13581" t="s">
        <v>11550</v>
      </c>
      <c r="E13581" t="s">
        <v>11530</v>
      </c>
      <c r="F13581" t="s">
        <v>11540</v>
      </c>
      <c r="G13581" t="s">
        <v>61</v>
      </c>
      <c r="H13581" t="s">
        <v>18</v>
      </c>
      <c r="I13581" t="s">
        <v>11541</v>
      </c>
      <c r="J13581">
        <v>2019</v>
      </c>
      <c r="K13581">
        <v>665.8</v>
      </c>
      <c r="L13581">
        <v>29</v>
      </c>
      <c r="M13581">
        <v>1</v>
      </c>
      <c r="N13581">
        <f t="shared" si="526"/>
        <v>0</v>
      </c>
      <c r="O13581">
        <f t="shared" si="527"/>
        <v>0</v>
      </c>
      <c r="P13581" t="s">
        <v>12694</v>
      </c>
    </row>
    <row r="13582" spans="2:16" x14ac:dyDescent="0.25">
      <c r="B13582" t="s">
        <v>14926</v>
      </c>
      <c r="C13582" s="119" t="s">
        <v>60</v>
      </c>
      <c r="D13582" t="s">
        <v>11550</v>
      </c>
      <c r="E13582" t="s">
        <v>11530</v>
      </c>
      <c r="F13582" t="s">
        <v>11540</v>
      </c>
      <c r="G13582" t="s">
        <v>61</v>
      </c>
      <c r="H13582" t="s">
        <v>18</v>
      </c>
      <c r="I13582" t="s">
        <v>11541</v>
      </c>
      <c r="J13582">
        <v>2019</v>
      </c>
      <c r="K13582">
        <v>665.61</v>
      </c>
      <c r="L13582">
        <v>28</v>
      </c>
      <c r="M13582">
        <v>1</v>
      </c>
      <c r="N13582">
        <f t="shared" si="526"/>
        <v>0</v>
      </c>
      <c r="O13582">
        <f t="shared" si="527"/>
        <v>0</v>
      </c>
      <c r="P13582" t="s">
        <v>12694</v>
      </c>
    </row>
    <row r="13583" spans="2:16" x14ac:dyDescent="0.25">
      <c r="B13583" t="s">
        <v>14927</v>
      </c>
      <c r="C13583" s="119" t="s">
        <v>60</v>
      </c>
      <c r="D13583" t="s">
        <v>11550</v>
      </c>
      <c r="E13583" t="s">
        <v>11530</v>
      </c>
      <c r="F13583" t="s">
        <v>11540</v>
      </c>
      <c r="G13583" t="s">
        <v>61</v>
      </c>
      <c r="H13583" t="s">
        <v>18</v>
      </c>
      <c r="I13583" t="s">
        <v>11541</v>
      </c>
      <c r="J13583">
        <v>2019</v>
      </c>
      <c r="K13583">
        <v>668.29</v>
      </c>
      <c r="L13583">
        <v>42</v>
      </c>
      <c r="M13583">
        <v>1</v>
      </c>
      <c r="N13583">
        <f t="shared" si="526"/>
        <v>0</v>
      </c>
      <c r="O13583">
        <f t="shared" si="527"/>
        <v>0</v>
      </c>
      <c r="P13583" t="s">
        <v>12694</v>
      </c>
    </row>
    <row r="13584" spans="2:16" x14ac:dyDescent="0.25">
      <c r="B13584" t="s">
        <v>14928</v>
      </c>
      <c r="C13584" s="119" t="s">
        <v>60</v>
      </c>
      <c r="D13584" t="s">
        <v>11550</v>
      </c>
      <c r="E13584" t="s">
        <v>11530</v>
      </c>
      <c r="F13584" t="s">
        <v>11540</v>
      </c>
      <c r="G13584" t="s">
        <v>61</v>
      </c>
      <c r="H13584" t="s">
        <v>18</v>
      </c>
      <c r="I13584" t="s">
        <v>11541</v>
      </c>
      <c r="J13584">
        <v>2019</v>
      </c>
      <c r="K13584">
        <v>664.27</v>
      </c>
      <c r="L13584">
        <v>21</v>
      </c>
      <c r="M13584">
        <v>1</v>
      </c>
      <c r="N13584">
        <f t="shared" si="526"/>
        <v>0</v>
      </c>
      <c r="O13584">
        <f t="shared" si="527"/>
        <v>0</v>
      </c>
      <c r="P13584" t="s">
        <v>12694</v>
      </c>
    </row>
    <row r="13585" spans="2:16" x14ac:dyDescent="0.25">
      <c r="B13585" t="s">
        <v>14929</v>
      </c>
      <c r="C13585" s="119" t="s">
        <v>60</v>
      </c>
      <c r="D13585" t="s">
        <v>11539</v>
      </c>
      <c r="E13585" t="s">
        <v>11530</v>
      </c>
      <c r="F13585" t="s">
        <v>11540</v>
      </c>
      <c r="G13585" t="s">
        <v>61</v>
      </c>
      <c r="H13585" t="s">
        <v>18</v>
      </c>
      <c r="I13585" t="s">
        <v>11541</v>
      </c>
      <c r="J13585">
        <v>2019</v>
      </c>
      <c r="K13585">
        <v>698.92</v>
      </c>
      <c r="L13585">
        <v>29</v>
      </c>
      <c r="M13585">
        <v>1</v>
      </c>
      <c r="N13585">
        <f t="shared" si="526"/>
        <v>0</v>
      </c>
      <c r="O13585">
        <f t="shared" si="527"/>
        <v>0</v>
      </c>
      <c r="P13585" t="s">
        <v>12694</v>
      </c>
    </row>
    <row r="13586" spans="2:16" x14ac:dyDescent="0.25">
      <c r="B13586" t="s">
        <v>14930</v>
      </c>
      <c r="C13586" s="119" t="s">
        <v>60</v>
      </c>
      <c r="D13586" t="s">
        <v>11539</v>
      </c>
      <c r="E13586" t="s">
        <v>11530</v>
      </c>
      <c r="F13586" t="s">
        <v>11540</v>
      </c>
      <c r="G13586" t="s">
        <v>61</v>
      </c>
      <c r="H13586" t="s">
        <v>18</v>
      </c>
      <c r="I13586" t="s">
        <v>11541</v>
      </c>
      <c r="J13586">
        <v>2019</v>
      </c>
      <c r="K13586">
        <v>918.12</v>
      </c>
      <c r="L13586">
        <v>24</v>
      </c>
      <c r="M13586">
        <v>1</v>
      </c>
      <c r="N13586">
        <f t="shared" ref="N13586:N13649" si="528">IF(K13586&lt;100,1,0)</f>
        <v>0</v>
      </c>
      <c r="O13586">
        <f t="shared" ref="O13586:O13649" si="529">IF(OR(L13586="",L13586&lt;=0),1,0)</f>
        <v>0</v>
      </c>
      <c r="P13586" t="s">
        <v>12694</v>
      </c>
    </row>
    <row r="13587" spans="2:16" x14ac:dyDescent="0.25">
      <c r="B13587" t="s">
        <v>14931</v>
      </c>
      <c r="C13587" s="119" t="s">
        <v>60</v>
      </c>
      <c r="D13587" t="s">
        <v>11542</v>
      </c>
      <c r="E13587" t="s">
        <v>11530</v>
      </c>
      <c r="F13587" t="s">
        <v>11540</v>
      </c>
      <c r="G13587" t="s">
        <v>61</v>
      </c>
      <c r="H13587" t="s">
        <v>18</v>
      </c>
      <c r="I13587" t="s">
        <v>11541</v>
      </c>
      <c r="J13587">
        <v>2019</v>
      </c>
      <c r="K13587">
        <v>913.37</v>
      </c>
      <c r="L13587">
        <v>30</v>
      </c>
      <c r="M13587">
        <v>1</v>
      </c>
      <c r="N13587">
        <f t="shared" si="528"/>
        <v>0</v>
      </c>
      <c r="O13587">
        <f t="shared" si="529"/>
        <v>0</v>
      </c>
      <c r="P13587" t="s">
        <v>12694</v>
      </c>
    </row>
    <row r="13588" spans="2:16" x14ac:dyDescent="0.25">
      <c r="B13588" t="s">
        <v>14932</v>
      </c>
      <c r="C13588" s="119" t="s">
        <v>60</v>
      </c>
      <c r="D13588" t="s">
        <v>11542</v>
      </c>
      <c r="E13588" t="s">
        <v>11530</v>
      </c>
      <c r="F13588" t="s">
        <v>11540</v>
      </c>
      <c r="G13588" t="s">
        <v>61</v>
      </c>
      <c r="H13588" t="s">
        <v>18</v>
      </c>
      <c r="I13588" t="s">
        <v>11541</v>
      </c>
      <c r="J13588">
        <v>2019</v>
      </c>
      <c r="K13588">
        <v>913.37</v>
      </c>
      <c r="L13588">
        <v>30</v>
      </c>
      <c r="M13588">
        <v>1</v>
      </c>
      <c r="N13588">
        <f t="shared" si="528"/>
        <v>0</v>
      </c>
      <c r="O13588">
        <f t="shared" si="529"/>
        <v>0</v>
      </c>
      <c r="P13588" t="s">
        <v>12694</v>
      </c>
    </row>
    <row r="13589" spans="2:16" x14ac:dyDescent="0.25">
      <c r="B13589" t="s">
        <v>14933</v>
      </c>
      <c r="C13589" s="119" t="s">
        <v>60</v>
      </c>
      <c r="D13589" t="s">
        <v>11537</v>
      </c>
      <c r="E13589" t="s">
        <v>11530</v>
      </c>
      <c r="F13589" t="s">
        <v>11540</v>
      </c>
      <c r="G13589" t="s">
        <v>61</v>
      </c>
      <c r="H13589" t="s">
        <v>18</v>
      </c>
      <c r="I13589" t="s">
        <v>11541</v>
      </c>
      <c r="J13589">
        <v>2019</v>
      </c>
      <c r="K13589">
        <v>666.28</v>
      </c>
      <c r="L13589">
        <v>18</v>
      </c>
      <c r="M13589">
        <v>1</v>
      </c>
      <c r="N13589">
        <f t="shared" si="528"/>
        <v>0</v>
      </c>
      <c r="O13589">
        <f t="shared" si="529"/>
        <v>0</v>
      </c>
      <c r="P13589" t="s">
        <v>12694</v>
      </c>
    </row>
    <row r="13590" spans="2:16" x14ac:dyDescent="0.25">
      <c r="B13590" t="s">
        <v>14934</v>
      </c>
      <c r="C13590" s="119" t="s">
        <v>60</v>
      </c>
      <c r="D13590" t="s">
        <v>11537</v>
      </c>
      <c r="E13590" t="s">
        <v>11530</v>
      </c>
      <c r="F13590" t="s">
        <v>11540</v>
      </c>
      <c r="G13590" t="s">
        <v>61</v>
      </c>
      <c r="H13590" t="s">
        <v>18</v>
      </c>
      <c r="I13590" t="s">
        <v>11541</v>
      </c>
      <c r="J13590">
        <v>2019</v>
      </c>
      <c r="K13590">
        <v>696.82</v>
      </c>
      <c r="L13590">
        <v>18</v>
      </c>
      <c r="M13590">
        <v>1</v>
      </c>
      <c r="N13590">
        <f t="shared" si="528"/>
        <v>0</v>
      </c>
      <c r="O13590">
        <f t="shared" si="529"/>
        <v>0</v>
      </c>
      <c r="P13590" t="s">
        <v>12694</v>
      </c>
    </row>
    <row r="13591" spans="2:16" x14ac:dyDescent="0.25">
      <c r="B13591" t="s">
        <v>14935</v>
      </c>
      <c r="C13591" s="119" t="s">
        <v>60</v>
      </c>
      <c r="D13591" t="s">
        <v>11542</v>
      </c>
      <c r="E13591" t="s">
        <v>11530</v>
      </c>
      <c r="F13591" t="s">
        <v>11540</v>
      </c>
      <c r="G13591" t="s">
        <v>61</v>
      </c>
      <c r="H13591" t="s">
        <v>18</v>
      </c>
      <c r="I13591" t="s">
        <v>11541</v>
      </c>
      <c r="J13591">
        <v>2019</v>
      </c>
      <c r="K13591">
        <v>664.85</v>
      </c>
      <c r="L13591">
        <v>24</v>
      </c>
      <c r="M13591">
        <v>1</v>
      </c>
      <c r="N13591">
        <f t="shared" si="528"/>
        <v>0</v>
      </c>
      <c r="O13591">
        <f t="shared" si="529"/>
        <v>0</v>
      </c>
      <c r="P13591" t="s">
        <v>12694</v>
      </c>
    </row>
    <row r="13592" spans="2:16" x14ac:dyDescent="0.25">
      <c r="B13592" t="s">
        <v>14936</v>
      </c>
      <c r="C13592" s="119" t="s">
        <v>60</v>
      </c>
      <c r="D13592" t="s">
        <v>11552</v>
      </c>
      <c r="E13592" t="s">
        <v>11530</v>
      </c>
      <c r="F13592" t="s">
        <v>11540</v>
      </c>
      <c r="G13592" t="s">
        <v>61</v>
      </c>
      <c r="H13592" t="s">
        <v>18</v>
      </c>
      <c r="I13592" t="s">
        <v>11541</v>
      </c>
      <c r="J13592">
        <v>2019</v>
      </c>
      <c r="K13592">
        <v>699.28</v>
      </c>
      <c r="L13592">
        <v>27</v>
      </c>
      <c r="M13592">
        <v>1</v>
      </c>
      <c r="N13592">
        <f t="shared" si="528"/>
        <v>0</v>
      </c>
      <c r="O13592">
        <f t="shared" si="529"/>
        <v>0</v>
      </c>
      <c r="P13592" t="s">
        <v>12694</v>
      </c>
    </row>
    <row r="13593" spans="2:16" x14ac:dyDescent="0.25">
      <c r="B13593" t="s">
        <v>14937</v>
      </c>
      <c r="C13593" s="119" t="s">
        <v>60</v>
      </c>
      <c r="D13593" t="s">
        <v>11542</v>
      </c>
      <c r="E13593" t="s">
        <v>11530</v>
      </c>
      <c r="F13593" t="s">
        <v>11540</v>
      </c>
      <c r="G13593" t="s">
        <v>61</v>
      </c>
      <c r="H13593" t="s">
        <v>18</v>
      </c>
      <c r="I13593" t="s">
        <v>11541</v>
      </c>
      <c r="J13593">
        <v>2019</v>
      </c>
      <c r="K13593">
        <v>661.54</v>
      </c>
      <c r="L13593">
        <v>29</v>
      </c>
      <c r="M13593">
        <v>1</v>
      </c>
      <c r="N13593">
        <f t="shared" si="528"/>
        <v>0</v>
      </c>
      <c r="O13593">
        <f t="shared" si="529"/>
        <v>0</v>
      </c>
      <c r="P13593" t="s">
        <v>12694</v>
      </c>
    </row>
    <row r="13594" spans="2:16" x14ac:dyDescent="0.25">
      <c r="B13594" t="s">
        <v>14938</v>
      </c>
      <c r="C13594" s="119" t="s">
        <v>60</v>
      </c>
      <c r="D13594" t="s">
        <v>11542</v>
      </c>
      <c r="E13594" t="s">
        <v>11530</v>
      </c>
      <c r="F13594" t="s">
        <v>11540</v>
      </c>
      <c r="G13594" t="s">
        <v>61</v>
      </c>
      <c r="H13594" t="s">
        <v>18</v>
      </c>
      <c r="I13594" t="s">
        <v>11541</v>
      </c>
      <c r="J13594">
        <v>2019</v>
      </c>
      <c r="K13594">
        <v>660.58</v>
      </c>
      <c r="L13594">
        <v>24</v>
      </c>
      <c r="M13594">
        <v>1</v>
      </c>
      <c r="N13594">
        <f t="shared" si="528"/>
        <v>0</v>
      </c>
      <c r="O13594">
        <f t="shared" si="529"/>
        <v>0</v>
      </c>
      <c r="P13594" t="s">
        <v>12694</v>
      </c>
    </row>
    <row r="13595" spans="2:16" x14ac:dyDescent="0.25">
      <c r="B13595" t="s">
        <v>14939</v>
      </c>
      <c r="C13595" s="119" t="s">
        <v>60</v>
      </c>
      <c r="D13595" t="s">
        <v>11537</v>
      </c>
      <c r="E13595" t="s">
        <v>11530</v>
      </c>
      <c r="F13595" t="s">
        <v>11540</v>
      </c>
      <c r="G13595" t="s">
        <v>61</v>
      </c>
      <c r="H13595" t="s">
        <v>18</v>
      </c>
      <c r="I13595" t="s">
        <v>11541</v>
      </c>
      <c r="J13595">
        <v>2019</v>
      </c>
      <c r="K13595">
        <v>697.39</v>
      </c>
      <c r="L13595">
        <v>21</v>
      </c>
      <c r="M13595">
        <v>1</v>
      </c>
      <c r="N13595">
        <f t="shared" si="528"/>
        <v>0</v>
      </c>
      <c r="O13595">
        <f t="shared" si="529"/>
        <v>0</v>
      </c>
      <c r="P13595" t="s">
        <v>12694</v>
      </c>
    </row>
    <row r="13596" spans="2:16" x14ac:dyDescent="0.25">
      <c r="B13596" t="s">
        <v>14940</v>
      </c>
      <c r="C13596" s="119" t="s">
        <v>60</v>
      </c>
      <c r="D13596" t="s">
        <v>11537</v>
      </c>
      <c r="E13596" t="s">
        <v>11530</v>
      </c>
      <c r="F13596" t="s">
        <v>11540</v>
      </c>
      <c r="G13596" t="s">
        <v>61</v>
      </c>
      <c r="H13596" t="s">
        <v>18</v>
      </c>
      <c r="I13596" t="s">
        <v>11541</v>
      </c>
      <c r="J13596">
        <v>2019</v>
      </c>
      <c r="K13596">
        <v>698.36</v>
      </c>
      <c r="L13596">
        <v>26</v>
      </c>
      <c r="M13596">
        <v>1</v>
      </c>
      <c r="N13596">
        <f t="shared" si="528"/>
        <v>0</v>
      </c>
      <c r="O13596">
        <f t="shared" si="529"/>
        <v>0</v>
      </c>
      <c r="P13596" t="s">
        <v>12694</v>
      </c>
    </row>
    <row r="13597" spans="2:16" x14ac:dyDescent="0.25">
      <c r="B13597" t="s">
        <v>14941</v>
      </c>
      <c r="C13597" s="119" t="s">
        <v>60</v>
      </c>
      <c r="D13597" t="s">
        <v>11563</v>
      </c>
      <c r="E13597" t="s">
        <v>11530</v>
      </c>
      <c r="F13597" t="s">
        <v>11540</v>
      </c>
      <c r="G13597" t="s">
        <v>61</v>
      </c>
      <c r="H13597" t="s">
        <v>18</v>
      </c>
      <c r="I13597" t="s">
        <v>11541</v>
      </c>
      <c r="J13597">
        <v>2019</v>
      </c>
      <c r="K13597">
        <v>693.1</v>
      </c>
      <c r="L13597">
        <v>22</v>
      </c>
      <c r="M13597">
        <v>1</v>
      </c>
      <c r="N13597">
        <f t="shared" si="528"/>
        <v>0</v>
      </c>
      <c r="O13597">
        <f t="shared" si="529"/>
        <v>0</v>
      </c>
      <c r="P13597" t="s">
        <v>12694</v>
      </c>
    </row>
    <row r="13598" spans="2:16" x14ac:dyDescent="0.25">
      <c r="B13598" t="s">
        <v>14942</v>
      </c>
      <c r="C13598" s="119" t="s">
        <v>60</v>
      </c>
      <c r="D13598" t="s">
        <v>11550</v>
      </c>
      <c r="E13598" t="s">
        <v>11530</v>
      </c>
      <c r="F13598" t="s">
        <v>11540</v>
      </c>
      <c r="G13598" t="s">
        <v>61</v>
      </c>
      <c r="H13598" t="s">
        <v>18</v>
      </c>
      <c r="I13598" t="s">
        <v>11533</v>
      </c>
      <c r="J13598">
        <v>2019</v>
      </c>
      <c r="K13598">
        <v>892.43</v>
      </c>
      <c r="L13598">
        <v>29</v>
      </c>
      <c r="M13598">
        <v>1</v>
      </c>
      <c r="N13598">
        <f t="shared" si="528"/>
        <v>0</v>
      </c>
      <c r="O13598">
        <f t="shared" si="529"/>
        <v>0</v>
      </c>
      <c r="P13598" t="s">
        <v>12694</v>
      </c>
    </row>
    <row r="13599" spans="2:16" x14ac:dyDescent="0.25">
      <c r="B13599" t="s">
        <v>14943</v>
      </c>
      <c r="C13599" s="119" t="s">
        <v>60</v>
      </c>
      <c r="D13599" t="s">
        <v>11539</v>
      </c>
      <c r="E13599" t="s">
        <v>11530</v>
      </c>
      <c r="F13599" t="s">
        <v>11540</v>
      </c>
      <c r="G13599" t="s">
        <v>61</v>
      </c>
      <c r="H13599" t="s">
        <v>18</v>
      </c>
      <c r="I13599" t="s">
        <v>11541</v>
      </c>
      <c r="J13599">
        <v>2019</v>
      </c>
      <c r="K13599">
        <v>700.08</v>
      </c>
      <c r="L13599">
        <v>35</v>
      </c>
      <c r="M13599">
        <v>1</v>
      </c>
      <c r="N13599">
        <f t="shared" si="528"/>
        <v>0</v>
      </c>
      <c r="O13599">
        <f t="shared" si="529"/>
        <v>0</v>
      </c>
      <c r="P13599" t="s">
        <v>12693</v>
      </c>
    </row>
    <row r="13600" spans="2:16" x14ac:dyDescent="0.25">
      <c r="B13600" t="s">
        <v>14944</v>
      </c>
      <c r="C13600" s="119" t="s">
        <v>60</v>
      </c>
      <c r="D13600" t="s">
        <v>11537</v>
      </c>
      <c r="E13600" t="s">
        <v>11530</v>
      </c>
      <c r="F13600" t="s">
        <v>11540</v>
      </c>
      <c r="G13600" t="s">
        <v>61</v>
      </c>
      <c r="H13600" t="s">
        <v>18</v>
      </c>
      <c r="I13600" t="s">
        <v>11541</v>
      </c>
      <c r="J13600">
        <v>2019</v>
      </c>
      <c r="K13600">
        <v>664.08</v>
      </c>
      <c r="L13600">
        <v>20</v>
      </c>
      <c r="M13600">
        <v>1</v>
      </c>
      <c r="N13600">
        <f t="shared" si="528"/>
        <v>0</v>
      </c>
      <c r="O13600">
        <f t="shared" si="529"/>
        <v>0</v>
      </c>
      <c r="P13600" t="s">
        <v>12694</v>
      </c>
    </row>
    <row r="13601" spans="2:16" x14ac:dyDescent="0.25">
      <c r="B13601" t="s">
        <v>14945</v>
      </c>
      <c r="C13601" s="119" t="s">
        <v>60</v>
      </c>
      <c r="D13601" t="s">
        <v>11552</v>
      </c>
      <c r="E13601" t="s">
        <v>11530</v>
      </c>
      <c r="F13601" t="s">
        <v>11540</v>
      </c>
      <c r="G13601" t="s">
        <v>61</v>
      </c>
      <c r="H13601" t="s">
        <v>18</v>
      </c>
      <c r="I13601" t="s">
        <v>11541</v>
      </c>
      <c r="J13601">
        <v>2019</v>
      </c>
      <c r="K13601">
        <v>665.06</v>
      </c>
      <c r="L13601">
        <v>22</v>
      </c>
      <c r="M13601">
        <v>1</v>
      </c>
      <c r="N13601">
        <f t="shared" si="528"/>
        <v>0</v>
      </c>
      <c r="O13601">
        <f t="shared" si="529"/>
        <v>0</v>
      </c>
      <c r="P13601" t="s">
        <v>12694</v>
      </c>
    </row>
    <row r="13602" spans="2:16" x14ac:dyDescent="0.25">
      <c r="B13602" t="s">
        <v>14946</v>
      </c>
      <c r="C13602" s="119" t="s">
        <v>60</v>
      </c>
      <c r="D13602" t="s">
        <v>11539</v>
      </c>
      <c r="E13602" t="s">
        <v>11530</v>
      </c>
      <c r="F13602" t="s">
        <v>11540</v>
      </c>
      <c r="G13602" t="s">
        <v>61</v>
      </c>
      <c r="H13602" t="s">
        <v>18</v>
      </c>
      <c r="I13602" t="s">
        <v>11541</v>
      </c>
      <c r="J13602">
        <v>2019</v>
      </c>
      <c r="K13602">
        <v>699.5</v>
      </c>
      <c r="L13602">
        <v>32</v>
      </c>
      <c r="M13602">
        <v>1</v>
      </c>
      <c r="N13602">
        <f t="shared" si="528"/>
        <v>0</v>
      </c>
      <c r="O13602">
        <f t="shared" si="529"/>
        <v>0</v>
      </c>
      <c r="P13602" t="s">
        <v>12693</v>
      </c>
    </row>
    <row r="13603" spans="2:16" x14ac:dyDescent="0.25">
      <c r="B13603" t="s">
        <v>14947</v>
      </c>
      <c r="C13603" s="119" t="s">
        <v>60</v>
      </c>
      <c r="D13603" t="s">
        <v>11537</v>
      </c>
      <c r="E13603" t="s">
        <v>11530</v>
      </c>
      <c r="F13603" t="s">
        <v>11540</v>
      </c>
      <c r="G13603" t="s">
        <v>61</v>
      </c>
      <c r="H13603" t="s">
        <v>18</v>
      </c>
      <c r="I13603" t="s">
        <v>11541</v>
      </c>
      <c r="J13603">
        <v>2019</v>
      </c>
      <c r="K13603">
        <v>2210.66</v>
      </c>
      <c r="L13603">
        <v>25</v>
      </c>
      <c r="M13603">
        <v>1</v>
      </c>
      <c r="N13603">
        <f t="shared" si="528"/>
        <v>0</v>
      </c>
      <c r="O13603">
        <f t="shared" si="529"/>
        <v>0</v>
      </c>
      <c r="P13603" t="s">
        <v>12694</v>
      </c>
    </row>
    <row r="13604" spans="2:16" x14ac:dyDescent="0.25">
      <c r="B13604" t="s">
        <v>14948</v>
      </c>
      <c r="C13604" s="119" t="s">
        <v>60</v>
      </c>
      <c r="D13604" t="s">
        <v>11537</v>
      </c>
      <c r="E13604" t="s">
        <v>11530</v>
      </c>
      <c r="F13604" t="s">
        <v>11540</v>
      </c>
      <c r="G13604" t="s">
        <v>61</v>
      </c>
      <c r="H13604" t="s">
        <v>18</v>
      </c>
      <c r="I13604" t="s">
        <v>11541</v>
      </c>
      <c r="J13604">
        <v>2019</v>
      </c>
      <c r="K13604">
        <v>665.04</v>
      </c>
      <c r="L13604">
        <v>25</v>
      </c>
      <c r="M13604">
        <v>1</v>
      </c>
      <c r="N13604">
        <f t="shared" si="528"/>
        <v>0</v>
      </c>
      <c r="O13604">
        <f t="shared" si="529"/>
        <v>0</v>
      </c>
      <c r="P13604" t="s">
        <v>12694</v>
      </c>
    </row>
    <row r="13605" spans="2:16" x14ac:dyDescent="0.25">
      <c r="B13605" t="s">
        <v>14949</v>
      </c>
      <c r="C13605" s="119" t="s">
        <v>60</v>
      </c>
      <c r="D13605" t="s">
        <v>11537</v>
      </c>
      <c r="E13605" t="s">
        <v>11530</v>
      </c>
      <c r="F13605" t="s">
        <v>11540</v>
      </c>
      <c r="G13605" t="s">
        <v>61</v>
      </c>
      <c r="H13605" t="s">
        <v>18</v>
      </c>
      <c r="I13605" t="s">
        <v>11541</v>
      </c>
      <c r="J13605">
        <v>2019</v>
      </c>
      <c r="K13605">
        <v>664.27</v>
      </c>
      <c r="L13605">
        <v>21</v>
      </c>
      <c r="M13605">
        <v>1</v>
      </c>
      <c r="N13605">
        <f t="shared" si="528"/>
        <v>0</v>
      </c>
      <c r="O13605">
        <f t="shared" si="529"/>
        <v>0</v>
      </c>
      <c r="P13605" t="s">
        <v>12694</v>
      </c>
    </row>
    <row r="13606" spans="2:16" x14ac:dyDescent="0.25">
      <c r="B13606" t="s">
        <v>14950</v>
      </c>
      <c r="C13606" s="119" t="s">
        <v>60</v>
      </c>
      <c r="D13606" t="s">
        <v>11537</v>
      </c>
      <c r="E13606" t="s">
        <v>11530</v>
      </c>
      <c r="F13606" t="s">
        <v>11540</v>
      </c>
      <c r="G13606" t="s">
        <v>61</v>
      </c>
      <c r="H13606" t="s">
        <v>18</v>
      </c>
      <c r="I13606" t="s">
        <v>11541</v>
      </c>
      <c r="J13606">
        <v>2019</v>
      </c>
      <c r="K13606">
        <v>670.4</v>
      </c>
      <c r="L13606">
        <v>53</v>
      </c>
      <c r="M13606">
        <v>1</v>
      </c>
      <c r="N13606">
        <f t="shared" si="528"/>
        <v>0</v>
      </c>
      <c r="O13606">
        <f t="shared" si="529"/>
        <v>0</v>
      </c>
      <c r="P13606" t="s">
        <v>12694</v>
      </c>
    </row>
    <row r="13607" spans="2:16" x14ac:dyDescent="0.25">
      <c r="B13607" t="s">
        <v>14951</v>
      </c>
      <c r="C13607" s="119" t="s">
        <v>60</v>
      </c>
      <c r="D13607" t="s">
        <v>11537</v>
      </c>
      <c r="E13607" t="s">
        <v>11530</v>
      </c>
      <c r="F13607" t="s">
        <v>11540</v>
      </c>
      <c r="G13607" t="s">
        <v>61</v>
      </c>
      <c r="H13607" t="s">
        <v>18</v>
      </c>
      <c r="I13607" t="s">
        <v>11541</v>
      </c>
      <c r="J13607">
        <v>2019</v>
      </c>
      <c r="K13607">
        <v>660.2</v>
      </c>
      <c r="L13607">
        <v>22</v>
      </c>
      <c r="M13607">
        <v>1</v>
      </c>
      <c r="N13607">
        <f t="shared" si="528"/>
        <v>0</v>
      </c>
      <c r="O13607">
        <f t="shared" si="529"/>
        <v>0</v>
      </c>
      <c r="P13607" t="s">
        <v>12694</v>
      </c>
    </row>
    <row r="13608" spans="2:16" x14ac:dyDescent="0.25">
      <c r="B13608" t="s">
        <v>14952</v>
      </c>
      <c r="C13608" s="119" t="s">
        <v>60</v>
      </c>
      <c r="D13608" t="s">
        <v>11537</v>
      </c>
      <c r="E13608" t="s">
        <v>11530</v>
      </c>
      <c r="F13608" t="s">
        <v>11540</v>
      </c>
      <c r="G13608" t="s">
        <v>61</v>
      </c>
      <c r="H13608" t="s">
        <v>18</v>
      </c>
      <c r="I13608" t="s">
        <v>11541</v>
      </c>
      <c r="J13608">
        <v>2019</v>
      </c>
      <c r="K13608">
        <v>661.74</v>
      </c>
      <c r="L13608">
        <v>30</v>
      </c>
      <c r="M13608">
        <v>1</v>
      </c>
      <c r="N13608">
        <f t="shared" si="528"/>
        <v>0</v>
      </c>
      <c r="O13608">
        <f t="shared" si="529"/>
        <v>0</v>
      </c>
      <c r="P13608" t="s">
        <v>12694</v>
      </c>
    </row>
    <row r="13609" spans="2:16" x14ac:dyDescent="0.25">
      <c r="B13609" t="s">
        <v>14953</v>
      </c>
      <c r="C13609" s="119" t="s">
        <v>60</v>
      </c>
      <c r="D13609" t="s">
        <v>11537</v>
      </c>
      <c r="E13609" t="s">
        <v>11530</v>
      </c>
      <c r="F13609" t="s">
        <v>11540</v>
      </c>
      <c r="G13609" t="s">
        <v>61</v>
      </c>
      <c r="H13609" t="s">
        <v>18</v>
      </c>
      <c r="I13609" t="s">
        <v>11541</v>
      </c>
      <c r="J13609">
        <v>2019</v>
      </c>
      <c r="K13609">
        <v>694.07</v>
      </c>
      <c r="L13609">
        <v>27</v>
      </c>
      <c r="M13609">
        <v>1</v>
      </c>
      <c r="N13609">
        <f t="shared" si="528"/>
        <v>0</v>
      </c>
      <c r="O13609">
        <f t="shared" si="529"/>
        <v>0</v>
      </c>
      <c r="P13609" t="s">
        <v>12694</v>
      </c>
    </row>
    <row r="13610" spans="2:16" x14ac:dyDescent="0.25">
      <c r="B13610" t="s">
        <v>14954</v>
      </c>
      <c r="C13610" s="119" t="s">
        <v>60</v>
      </c>
      <c r="D13610" t="s">
        <v>11550</v>
      </c>
      <c r="E13610" t="s">
        <v>11530</v>
      </c>
      <c r="F13610" t="s">
        <v>11540</v>
      </c>
      <c r="G13610" t="s">
        <v>61</v>
      </c>
      <c r="H13610" t="s">
        <v>18</v>
      </c>
      <c r="I13610" t="s">
        <v>11541</v>
      </c>
      <c r="J13610">
        <v>2019</v>
      </c>
      <c r="K13610">
        <v>698.92</v>
      </c>
      <c r="L13610">
        <v>29</v>
      </c>
      <c r="M13610">
        <v>1</v>
      </c>
      <c r="N13610">
        <f t="shared" si="528"/>
        <v>0</v>
      </c>
      <c r="O13610">
        <f t="shared" si="529"/>
        <v>0</v>
      </c>
      <c r="P13610" t="s">
        <v>12694</v>
      </c>
    </row>
    <row r="13611" spans="2:16" x14ac:dyDescent="0.25">
      <c r="B13611" t="s">
        <v>14955</v>
      </c>
      <c r="C13611" s="119" t="s">
        <v>60</v>
      </c>
      <c r="D13611" t="s">
        <v>11537</v>
      </c>
      <c r="E13611" t="s">
        <v>11530</v>
      </c>
      <c r="F13611" t="s">
        <v>11540</v>
      </c>
      <c r="G13611" t="s">
        <v>61</v>
      </c>
      <c r="H13611" t="s">
        <v>18</v>
      </c>
      <c r="I13611" t="s">
        <v>11541</v>
      </c>
      <c r="J13611">
        <v>2019</v>
      </c>
      <c r="K13611">
        <v>698.16</v>
      </c>
      <c r="L13611">
        <v>25</v>
      </c>
      <c r="M13611">
        <v>1</v>
      </c>
      <c r="N13611">
        <f t="shared" si="528"/>
        <v>0</v>
      </c>
      <c r="O13611">
        <f t="shared" si="529"/>
        <v>0</v>
      </c>
      <c r="P13611" t="s">
        <v>12694</v>
      </c>
    </row>
    <row r="13612" spans="2:16" x14ac:dyDescent="0.25">
      <c r="B13612" t="s">
        <v>14956</v>
      </c>
      <c r="C13612" s="119" t="s">
        <v>60</v>
      </c>
      <c r="D13612" t="s">
        <v>11537</v>
      </c>
      <c r="E13612" t="s">
        <v>11530</v>
      </c>
      <c r="F13612" t="s">
        <v>11540</v>
      </c>
      <c r="G13612" t="s">
        <v>61</v>
      </c>
      <c r="H13612" t="s">
        <v>18</v>
      </c>
      <c r="I13612" t="s">
        <v>11541</v>
      </c>
      <c r="J13612">
        <v>2019</v>
      </c>
      <c r="K13612">
        <v>696.82</v>
      </c>
      <c r="L13612">
        <v>18</v>
      </c>
      <c r="M13612">
        <v>1</v>
      </c>
      <c r="N13612">
        <f t="shared" si="528"/>
        <v>0</v>
      </c>
      <c r="O13612">
        <f t="shared" si="529"/>
        <v>0</v>
      </c>
      <c r="P13612" t="s">
        <v>12694</v>
      </c>
    </row>
    <row r="13613" spans="2:16" x14ac:dyDescent="0.25">
      <c r="B13613" t="s">
        <v>14957</v>
      </c>
      <c r="C13613" s="119" t="s">
        <v>60</v>
      </c>
      <c r="D13613" t="s">
        <v>11537</v>
      </c>
      <c r="E13613" t="s">
        <v>11530</v>
      </c>
      <c r="F13613" t="s">
        <v>11540</v>
      </c>
      <c r="G13613" t="s">
        <v>61</v>
      </c>
      <c r="H13613" t="s">
        <v>18</v>
      </c>
      <c r="I13613" t="s">
        <v>11541</v>
      </c>
      <c r="J13613">
        <v>2019</v>
      </c>
      <c r="K13613">
        <v>696.82</v>
      </c>
      <c r="L13613">
        <v>18</v>
      </c>
      <c r="M13613">
        <v>1</v>
      </c>
      <c r="N13613">
        <f t="shared" si="528"/>
        <v>0</v>
      </c>
      <c r="O13613">
        <f t="shared" si="529"/>
        <v>0</v>
      </c>
      <c r="P13613" t="s">
        <v>12694</v>
      </c>
    </row>
    <row r="13614" spans="2:16" x14ac:dyDescent="0.25">
      <c r="B13614" t="s">
        <v>14958</v>
      </c>
      <c r="C13614" s="119" t="s">
        <v>60</v>
      </c>
      <c r="D13614" t="s">
        <v>11550</v>
      </c>
      <c r="E13614" t="s">
        <v>11530</v>
      </c>
      <c r="F13614" t="s">
        <v>11540</v>
      </c>
      <c r="G13614" t="s">
        <v>61</v>
      </c>
      <c r="H13614" t="s">
        <v>18</v>
      </c>
      <c r="I13614" t="s">
        <v>11541</v>
      </c>
      <c r="J13614">
        <v>2019</v>
      </c>
      <c r="K13614">
        <v>699.69</v>
      </c>
      <c r="L13614">
        <v>33</v>
      </c>
      <c r="M13614">
        <v>1</v>
      </c>
      <c r="N13614">
        <f t="shared" si="528"/>
        <v>0</v>
      </c>
      <c r="O13614">
        <f t="shared" si="529"/>
        <v>0</v>
      </c>
      <c r="P13614" t="s">
        <v>12694</v>
      </c>
    </row>
    <row r="13615" spans="2:16" x14ac:dyDescent="0.25">
      <c r="B13615" t="s">
        <v>14959</v>
      </c>
      <c r="C13615" s="119" t="s">
        <v>60</v>
      </c>
      <c r="D13615" t="s">
        <v>11550</v>
      </c>
      <c r="E13615" t="s">
        <v>11530</v>
      </c>
      <c r="F13615" t="s">
        <v>11540</v>
      </c>
      <c r="G13615" t="s">
        <v>61</v>
      </c>
      <c r="H13615" t="s">
        <v>18</v>
      </c>
      <c r="I13615" t="s">
        <v>11541</v>
      </c>
      <c r="J13615">
        <v>2019</v>
      </c>
      <c r="K13615">
        <v>666.96</v>
      </c>
      <c r="L13615">
        <v>35</v>
      </c>
      <c r="M13615">
        <v>1</v>
      </c>
      <c r="N13615">
        <f t="shared" si="528"/>
        <v>0</v>
      </c>
      <c r="O13615">
        <f t="shared" si="529"/>
        <v>0</v>
      </c>
      <c r="P13615" t="s">
        <v>12694</v>
      </c>
    </row>
    <row r="13616" spans="2:16" x14ac:dyDescent="0.25">
      <c r="B13616" t="s">
        <v>14960</v>
      </c>
      <c r="C13616" s="119" t="s">
        <v>60</v>
      </c>
      <c r="D13616" t="s">
        <v>11550</v>
      </c>
      <c r="E13616" t="s">
        <v>11530</v>
      </c>
      <c r="F13616" t="s">
        <v>11540</v>
      </c>
      <c r="G13616" t="s">
        <v>61</v>
      </c>
      <c r="H13616" t="s">
        <v>18</v>
      </c>
      <c r="I13616" t="s">
        <v>11541</v>
      </c>
      <c r="J13616">
        <v>2019</v>
      </c>
      <c r="K13616">
        <v>666.38</v>
      </c>
      <c r="L13616">
        <v>32</v>
      </c>
      <c r="M13616">
        <v>1</v>
      </c>
      <c r="N13616">
        <f t="shared" si="528"/>
        <v>0</v>
      </c>
      <c r="O13616">
        <f t="shared" si="529"/>
        <v>0</v>
      </c>
      <c r="P13616" t="s">
        <v>12694</v>
      </c>
    </row>
    <row r="13617" spans="2:16" x14ac:dyDescent="0.25">
      <c r="B13617" t="s">
        <v>14961</v>
      </c>
      <c r="C13617" s="119" t="s">
        <v>60</v>
      </c>
      <c r="D13617" t="s">
        <v>11537</v>
      </c>
      <c r="E13617" t="s">
        <v>11530</v>
      </c>
      <c r="F13617" t="s">
        <v>11540</v>
      </c>
      <c r="G13617" t="s">
        <v>61</v>
      </c>
      <c r="H13617" t="s">
        <v>18</v>
      </c>
      <c r="I13617" t="s">
        <v>11541</v>
      </c>
      <c r="J13617">
        <v>2019</v>
      </c>
      <c r="K13617">
        <v>699.42</v>
      </c>
      <c r="L13617">
        <v>55</v>
      </c>
      <c r="M13617">
        <v>1</v>
      </c>
      <c r="N13617">
        <f t="shared" si="528"/>
        <v>0</v>
      </c>
      <c r="O13617">
        <f t="shared" si="529"/>
        <v>0</v>
      </c>
      <c r="P13617" t="s">
        <v>12694</v>
      </c>
    </row>
    <row r="13618" spans="2:16" x14ac:dyDescent="0.25">
      <c r="B13618" t="s">
        <v>14962</v>
      </c>
      <c r="C13618" s="119" t="s">
        <v>60</v>
      </c>
      <c r="D13618" t="s">
        <v>11537</v>
      </c>
      <c r="E13618" t="s">
        <v>11530</v>
      </c>
      <c r="F13618" t="s">
        <v>11540</v>
      </c>
      <c r="G13618" t="s">
        <v>61</v>
      </c>
      <c r="H13618" t="s">
        <v>18</v>
      </c>
      <c r="I13618" t="s">
        <v>11541</v>
      </c>
      <c r="J13618">
        <v>2019</v>
      </c>
      <c r="K13618">
        <v>656.62</v>
      </c>
      <c r="L13618">
        <v>21</v>
      </c>
      <c r="M13618">
        <v>1</v>
      </c>
      <c r="N13618">
        <f t="shared" si="528"/>
        <v>0</v>
      </c>
      <c r="O13618">
        <f t="shared" si="529"/>
        <v>0</v>
      </c>
      <c r="P13618" t="s">
        <v>12694</v>
      </c>
    </row>
    <row r="13619" spans="2:16" x14ac:dyDescent="0.25">
      <c r="B13619" t="s">
        <v>14963</v>
      </c>
      <c r="C13619" s="119" t="s">
        <v>60</v>
      </c>
      <c r="D13619" t="s">
        <v>11537</v>
      </c>
      <c r="E13619" t="s">
        <v>11530</v>
      </c>
      <c r="F13619" t="s">
        <v>11540</v>
      </c>
      <c r="G13619" t="s">
        <v>61</v>
      </c>
      <c r="H13619" t="s">
        <v>18</v>
      </c>
      <c r="I13619" t="s">
        <v>11541</v>
      </c>
      <c r="J13619">
        <v>2019</v>
      </c>
      <c r="K13619">
        <v>698.65</v>
      </c>
      <c r="L13619">
        <v>51</v>
      </c>
      <c r="M13619">
        <v>1</v>
      </c>
      <c r="N13619">
        <f t="shared" si="528"/>
        <v>0</v>
      </c>
      <c r="O13619">
        <f t="shared" si="529"/>
        <v>0</v>
      </c>
      <c r="P13619" t="s">
        <v>12694</v>
      </c>
    </row>
    <row r="13620" spans="2:16" x14ac:dyDescent="0.25">
      <c r="B13620" t="s">
        <v>14964</v>
      </c>
      <c r="C13620" s="119" t="s">
        <v>60</v>
      </c>
      <c r="D13620" t="s">
        <v>11537</v>
      </c>
      <c r="E13620" t="s">
        <v>11530</v>
      </c>
      <c r="F13620" t="s">
        <v>11540</v>
      </c>
      <c r="G13620" t="s">
        <v>61</v>
      </c>
      <c r="H13620" t="s">
        <v>18</v>
      </c>
      <c r="I13620" t="s">
        <v>11541</v>
      </c>
      <c r="J13620">
        <v>2019</v>
      </c>
      <c r="K13620">
        <v>692.91</v>
      </c>
      <c r="L13620">
        <v>21</v>
      </c>
      <c r="M13620">
        <v>1</v>
      </c>
      <c r="N13620">
        <f t="shared" si="528"/>
        <v>0</v>
      </c>
      <c r="O13620">
        <f t="shared" si="529"/>
        <v>0</v>
      </c>
      <c r="P13620" t="s">
        <v>12694</v>
      </c>
    </row>
    <row r="13621" spans="2:16" x14ac:dyDescent="0.25">
      <c r="B13621" t="s">
        <v>14965</v>
      </c>
      <c r="C13621" s="119" t="s">
        <v>60</v>
      </c>
      <c r="D13621" t="s">
        <v>11542</v>
      </c>
      <c r="E13621" t="s">
        <v>11530</v>
      </c>
      <c r="F13621" t="s">
        <v>11540</v>
      </c>
      <c r="G13621" t="s">
        <v>61</v>
      </c>
      <c r="H13621" t="s">
        <v>18</v>
      </c>
      <c r="I13621" t="s">
        <v>11541</v>
      </c>
      <c r="J13621">
        <v>2019</v>
      </c>
      <c r="K13621">
        <v>662.7</v>
      </c>
      <c r="L13621">
        <v>35</v>
      </c>
      <c r="M13621">
        <v>1</v>
      </c>
      <c r="N13621">
        <f t="shared" si="528"/>
        <v>0</v>
      </c>
      <c r="O13621">
        <f t="shared" si="529"/>
        <v>0</v>
      </c>
      <c r="P13621" t="s">
        <v>12694</v>
      </c>
    </row>
    <row r="13622" spans="2:16" x14ac:dyDescent="0.25">
      <c r="B13622" t="s">
        <v>14966</v>
      </c>
      <c r="C13622" s="119" t="s">
        <v>60</v>
      </c>
      <c r="D13622" t="s">
        <v>11542</v>
      </c>
      <c r="E13622" t="s">
        <v>11530</v>
      </c>
      <c r="F13622" t="s">
        <v>11540</v>
      </c>
      <c r="G13622" t="s">
        <v>61</v>
      </c>
      <c r="H13622" t="s">
        <v>18</v>
      </c>
      <c r="I13622" t="s">
        <v>11541</v>
      </c>
      <c r="J13622">
        <v>2019</v>
      </c>
      <c r="K13622">
        <v>660.01</v>
      </c>
      <c r="L13622">
        <v>21</v>
      </c>
      <c r="M13622">
        <v>1</v>
      </c>
      <c r="N13622">
        <f t="shared" si="528"/>
        <v>0</v>
      </c>
      <c r="O13622">
        <f t="shared" si="529"/>
        <v>0</v>
      </c>
      <c r="P13622" t="s">
        <v>12694</v>
      </c>
    </row>
    <row r="13623" spans="2:16" x14ac:dyDescent="0.25">
      <c r="B13623" t="s">
        <v>14967</v>
      </c>
      <c r="C13623" s="119" t="s">
        <v>60</v>
      </c>
      <c r="D13623" t="s">
        <v>11537</v>
      </c>
      <c r="E13623" t="s">
        <v>11530</v>
      </c>
      <c r="F13623" t="s">
        <v>11540</v>
      </c>
      <c r="G13623" t="s">
        <v>61</v>
      </c>
      <c r="H13623" t="s">
        <v>18</v>
      </c>
      <c r="I13623" t="s">
        <v>11541</v>
      </c>
      <c r="J13623">
        <v>2019</v>
      </c>
      <c r="K13623">
        <v>666.19</v>
      </c>
      <c r="L13623">
        <v>31</v>
      </c>
      <c r="M13623">
        <v>1</v>
      </c>
      <c r="N13623">
        <f t="shared" si="528"/>
        <v>0</v>
      </c>
      <c r="O13623">
        <f t="shared" si="529"/>
        <v>0</v>
      </c>
      <c r="P13623" t="s">
        <v>12694</v>
      </c>
    </row>
    <row r="13624" spans="2:16" x14ac:dyDescent="0.25">
      <c r="B13624" t="s">
        <v>14968</v>
      </c>
      <c r="C13624" s="119" t="s">
        <v>60</v>
      </c>
      <c r="D13624" t="s">
        <v>11537</v>
      </c>
      <c r="E13624" t="s">
        <v>11530</v>
      </c>
      <c r="F13624" t="s">
        <v>11540</v>
      </c>
      <c r="G13624" t="s">
        <v>61</v>
      </c>
      <c r="H13624" t="s">
        <v>18</v>
      </c>
      <c r="I13624" t="s">
        <v>11541</v>
      </c>
      <c r="J13624">
        <v>2019</v>
      </c>
      <c r="K13624">
        <v>659.82</v>
      </c>
      <c r="L13624">
        <v>20</v>
      </c>
      <c r="M13624">
        <v>1</v>
      </c>
      <c r="N13624">
        <f t="shared" si="528"/>
        <v>0</v>
      </c>
      <c r="O13624">
        <f t="shared" si="529"/>
        <v>0</v>
      </c>
      <c r="P13624" t="s">
        <v>12694</v>
      </c>
    </row>
    <row r="13625" spans="2:16" x14ac:dyDescent="0.25">
      <c r="B13625" t="s">
        <v>14969</v>
      </c>
      <c r="C13625" s="119" t="s">
        <v>60</v>
      </c>
      <c r="D13625" t="s">
        <v>11537</v>
      </c>
      <c r="E13625" t="s">
        <v>11530</v>
      </c>
      <c r="F13625" t="s">
        <v>11540</v>
      </c>
      <c r="G13625" t="s">
        <v>61</v>
      </c>
      <c r="H13625" t="s">
        <v>18</v>
      </c>
      <c r="I13625" t="s">
        <v>11541</v>
      </c>
      <c r="J13625">
        <v>2019</v>
      </c>
      <c r="K13625">
        <v>692.33</v>
      </c>
      <c r="L13625">
        <v>18</v>
      </c>
      <c r="M13625">
        <v>1</v>
      </c>
      <c r="N13625">
        <f t="shared" si="528"/>
        <v>0</v>
      </c>
      <c r="O13625">
        <f t="shared" si="529"/>
        <v>0</v>
      </c>
      <c r="P13625" t="s">
        <v>12694</v>
      </c>
    </row>
    <row r="13626" spans="2:16" x14ac:dyDescent="0.25">
      <c r="B13626" t="s">
        <v>14970</v>
      </c>
      <c r="C13626" s="119" t="s">
        <v>60</v>
      </c>
      <c r="D13626" t="s">
        <v>11537</v>
      </c>
      <c r="E13626" t="s">
        <v>11530</v>
      </c>
      <c r="F13626" t="s">
        <v>11540</v>
      </c>
      <c r="G13626" t="s">
        <v>61</v>
      </c>
      <c r="H13626" t="s">
        <v>18</v>
      </c>
      <c r="I13626" t="s">
        <v>11541</v>
      </c>
      <c r="J13626">
        <v>2019</v>
      </c>
      <c r="K13626">
        <v>665.43</v>
      </c>
      <c r="L13626">
        <v>27</v>
      </c>
      <c r="M13626">
        <v>1</v>
      </c>
      <c r="N13626">
        <f t="shared" si="528"/>
        <v>0</v>
      </c>
      <c r="O13626">
        <f t="shared" si="529"/>
        <v>0</v>
      </c>
      <c r="P13626" t="s">
        <v>12694</v>
      </c>
    </row>
    <row r="13627" spans="2:16" x14ac:dyDescent="0.25">
      <c r="B13627" t="s">
        <v>14971</v>
      </c>
      <c r="C13627" s="119" t="s">
        <v>60</v>
      </c>
      <c r="D13627" t="s">
        <v>11550</v>
      </c>
      <c r="E13627" t="s">
        <v>11530</v>
      </c>
      <c r="F13627" t="s">
        <v>11540</v>
      </c>
      <c r="G13627" t="s">
        <v>61</v>
      </c>
      <c r="H13627" t="s">
        <v>18</v>
      </c>
      <c r="I13627" t="s">
        <v>11541</v>
      </c>
      <c r="J13627">
        <v>2019</v>
      </c>
      <c r="K13627">
        <v>665.04</v>
      </c>
      <c r="L13627">
        <v>25</v>
      </c>
      <c r="M13627">
        <v>1</v>
      </c>
      <c r="N13627">
        <f t="shared" si="528"/>
        <v>0</v>
      </c>
      <c r="O13627">
        <f t="shared" si="529"/>
        <v>0</v>
      </c>
      <c r="P13627" t="s">
        <v>12694</v>
      </c>
    </row>
    <row r="13628" spans="2:16" x14ac:dyDescent="0.25">
      <c r="B13628" t="s">
        <v>14972</v>
      </c>
      <c r="C13628" s="119" t="s">
        <v>60</v>
      </c>
      <c r="D13628" t="s">
        <v>11539</v>
      </c>
      <c r="E13628" t="s">
        <v>11530</v>
      </c>
      <c r="F13628" t="s">
        <v>11540</v>
      </c>
      <c r="G13628" t="s">
        <v>61</v>
      </c>
      <c r="H13628" t="s">
        <v>18</v>
      </c>
      <c r="I13628" t="s">
        <v>11541</v>
      </c>
      <c r="J13628">
        <v>2019</v>
      </c>
      <c r="K13628">
        <v>698.16</v>
      </c>
      <c r="L13628">
        <v>25</v>
      </c>
      <c r="M13628">
        <v>1</v>
      </c>
      <c r="N13628">
        <f t="shared" si="528"/>
        <v>0</v>
      </c>
      <c r="O13628">
        <f t="shared" si="529"/>
        <v>0</v>
      </c>
      <c r="P13628" t="s">
        <v>12694</v>
      </c>
    </row>
    <row r="13629" spans="2:16" x14ac:dyDescent="0.25">
      <c r="B13629" t="s">
        <v>14973</v>
      </c>
      <c r="C13629" s="119" t="s">
        <v>60</v>
      </c>
      <c r="D13629" t="s">
        <v>11550</v>
      </c>
      <c r="E13629" t="s">
        <v>11530</v>
      </c>
      <c r="F13629" t="s">
        <v>11540</v>
      </c>
      <c r="G13629" t="s">
        <v>61</v>
      </c>
      <c r="H13629" t="s">
        <v>18</v>
      </c>
      <c r="I13629" t="s">
        <v>11541</v>
      </c>
      <c r="J13629">
        <v>2019</v>
      </c>
      <c r="K13629">
        <v>665.8</v>
      </c>
      <c r="L13629">
        <v>29</v>
      </c>
      <c r="M13629">
        <v>1</v>
      </c>
      <c r="N13629">
        <f t="shared" si="528"/>
        <v>0</v>
      </c>
      <c r="O13629">
        <f t="shared" si="529"/>
        <v>0</v>
      </c>
      <c r="P13629" t="s">
        <v>12694</v>
      </c>
    </row>
    <row r="13630" spans="2:16" x14ac:dyDescent="0.25">
      <c r="B13630" t="s">
        <v>14974</v>
      </c>
      <c r="C13630" s="119" t="s">
        <v>60</v>
      </c>
      <c r="D13630" t="s">
        <v>11539</v>
      </c>
      <c r="E13630" t="s">
        <v>11530</v>
      </c>
      <c r="F13630" t="s">
        <v>11540</v>
      </c>
      <c r="G13630" t="s">
        <v>61</v>
      </c>
      <c r="H13630" t="s">
        <v>18</v>
      </c>
      <c r="I13630" t="s">
        <v>11541</v>
      </c>
      <c r="J13630">
        <v>2019</v>
      </c>
      <c r="K13630">
        <v>699.69</v>
      </c>
      <c r="L13630">
        <v>33</v>
      </c>
      <c r="M13630">
        <v>1</v>
      </c>
      <c r="N13630">
        <f t="shared" si="528"/>
        <v>0</v>
      </c>
      <c r="O13630">
        <f t="shared" si="529"/>
        <v>0</v>
      </c>
      <c r="P13630" t="s">
        <v>12694</v>
      </c>
    </row>
    <row r="13631" spans="2:16" x14ac:dyDescent="0.25">
      <c r="B13631" t="s">
        <v>14975</v>
      </c>
      <c r="C13631" s="119" t="s">
        <v>60</v>
      </c>
      <c r="D13631" t="s">
        <v>11537</v>
      </c>
      <c r="E13631" t="s">
        <v>11530</v>
      </c>
      <c r="F13631" t="s">
        <v>11540</v>
      </c>
      <c r="G13631" t="s">
        <v>61</v>
      </c>
      <c r="H13631" t="s">
        <v>18</v>
      </c>
      <c r="I13631" t="s">
        <v>11541</v>
      </c>
      <c r="J13631">
        <v>2019</v>
      </c>
      <c r="K13631">
        <v>661.35</v>
      </c>
      <c r="L13631">
        <v>28</v>
      </c>
      <c r="M13631">
        <v>1</v>
      </c>
      <c r="N13631">
        <f t="shared" si="528"/>
        <v>0</v>
      </c>
      <c r="O13631">
        <f t="shared" si="529"/>
        <v>0</v>
      </c>
      <c r="P13631" t="s">
        <v>12694</v>
      </c>
    </row>
    <row r="13632" spans="2:16" x14ac:dyDescent="0.25">
      <c r="B13632" t="s">
        <v>14976</v>
      </c>
      <c r="C13632" s="119" t="s">
        <v>60</v>
      </c>
      <c r="D13632" t="s">
        <v>11537</v>
      </c>
      <c r="E13632" t="s">
        <v>11530</v>
      </c>
      <c r="F13632" t="s">
        <v>11540</v>
      </c>
      <c r="G13632" t="s">
        <v>61</v>
      </c>
      <c r="H13632" t="s">
        <v>18</v>
      </c>
      <c r="I13632" t="s">
        <v>11541</v>
      </c>
      <c r="J13632">
        <v>2019</v>
      </c>
      <c r="K13632">
        <v>660.98</v>
      </c>
      <c r="L13632">
        <v>26</v>
      </c>
      <c r="M13632">
        <v>1</v>
      </c>
      <c r="N13632">
        <f t="shared" si="528"/>
        <v>0</v>
      </c>
      <c r="O13632">
        <f t="shared" si="529"/>
        <v>0</v>
      </c>
      <c r="P13632" t="s">
        <v>12694</v>
      </c>
    </row>
    <row r="13633" spans="2:16" x14ac:dyDescent="0.25">
      <c r="B13633" t="s">
        <v>14977</v>
      </c>
      <c r="C13633" s="119" t="s">
        <v>60</v>
      </c>
      <c r="D13633" t="s">
        <v>11537</v>
      </c>
      <c r="E13633" t="s">
        <v>11530</v>
      </c>
      <c r="F13633" t="s">
        <v>11540</v>
      </c>
      <c r="G13633" t="s">
        <v>61</v>
      </c>
      <c r="H13633" t="s">
        <v>18</v>
      </c>
      <c r="I13633" t="s">
        <v>11541</v>
      </c>
      <c r="J13633">
        <v>2019</v>
      </c>
      <c r="K13633">
        <v>661.17</v>
      </c>
      <c r="L13633">
        <v>27</v>
      </c>
      <c r="M13633">
        <v>1</v>
      </c>
      <c r="N13633">
        <f t="shared" si="528"/>
        <v>0</v>
      </c>
      <c r="O13633">
        <f t="shared" si="529"/>
        <v>0</v>
      </c>
      <c r="P13633" t="s">
        <v>12694</v>
      </c>
    </row>
    <row r="13634" spans="2:16" x14ac:dyDescent="0.25">
      <c r="B13634" t="s">
        <v>14978</v>
      </c>
      <c r="C13634" s="119" t="s">
        <v>60</v>
      </c>
      <c r="D13634" t="s">
        <v>11539</v>
      </c>
      <c r="E13634" t="s">
        <v>11530</v>
      </c>
      <c r="F13634" t="s">
        <v>11540</v>
      </c>
      <c r="G13634" t="s">
        <v>61</v>
      </c>
      <c r="H13634" t="s">
        <v>18</v>
      </c>
      <c r="I13634" t="s">
        <v>11541</v>
      </c>
      <c r="J13634">
        <v>2019</v>
      </c>
      <c r="K13634">
        <v>705.24</v>
      </c>
      <c r="L13634">
        <v>62</v>
      </c>
      <c r="M13634">
        <v>1</v>
      </c>
      <c r="N13634">
        <f t="shared" si="528"/>
        <v>0</v>
      </c>
      <c r="O13634">
        <f t="shared" si="529"/>
        <v>0</v>
      </c>
      <c r="P13634" t="s">
        <v>12694</v>
      </c>
    </row>
    <row r="13635" spans="2:16" x14ac:dyDescent="0.25">
      <c r="B13635" t="s">
        <v>14979</v>
      </c>
      <c r="C13635" s="119" t="s">
        <v>60</v>
      </c>
      <c r="D13635" t="s">
        <v>11537</v>
      </c>
      <c r="E13635" t="s">
        <v>11530</v>
      </c>
      <c r="F13635" t="s">
        <v>11540</v>
      </c>
      <c r="G13635" t="s">
        <v>61</v>
      </c>
      <c r="H13635" t="s">
        <v>18</v>
      </c>
      <c r="I13635" t="s">
        <v>11541</v>
      </c>
      <c r="J13635">
        <v>2019</v>
      </c>
      <c r="K13635">
        <v>664.46</v>
      </c>
      <c r="L13635">
        <v>22</v>
      </c>
      <c r="M13635">
        <v>1</v>
      </c>
      <c r="N13635">
        <f t="shared" si="528"/>
        <v>0</v>
      </c>
      <c r="O13635">
        <f t="shared" si="529"/>
        <v>0</v>
      </c>
      <c r="P13635" t="s">
        <v>12694</v>
      </c>
    </row>
    <row r="13636" spans="2:16" x14ac:dyDescent="0.25">
      <c r="B13636" t="s">
        <v>14980</v>
      </c>
      <c r="C13636" s="119" t="s">
        <v>60</v>
      </c>
      <c r="D13636" t="s">
        <v>11537</v>
      </c>
      <c r="E13636" t="s">
        <v>11530</v>
      </c>
      <c r="F13636" t="s">
        <v>11540</v>
      </c>
      <c r="G13636" t="s">
        <v>61</v>
      </c>
      <c r="H13636" t="s">
        <v>18</v>
      </c>
      <c r="I13636" t="s">
        <v>11541</v>
      </c>
      <c r="J13636">
        <v>2019</v>
      </c>
      <c r="K13636">
        <v>883.15</v>
      </c>
      <c r="L13636">
        <v>32</v>
      </c>
      <c r="M13636">
        <v>1</v>
      </c>
      <c r="N13636">
        <f t="shared" si="528"/>
        <v>0</v>
      </c>
      <c r="O13636">
        <f t="shared" si="529"/>
        <v>0</v>
      </c>
      <c r="P13636" t="s">
        <v>12694</v>
      </c>
    </row>
    <row r="13637" spans="2:16" x14ac:dyDescent="0.25">
      <c r="B13637" t="s">
        <v>14981</v>
      </c>
      <c r="C13637" s="119" t="s">
        <v>60</v>
      </c>
      <c r="D13637" t="s">
        <v>11539</v>
      </c>
      <c r="E13637" t="s">
        <v>11530</v>
      </c>
      <c r="F13637" t="s">
        <v>11540</v>
      </c>
      <c r="G13637" t="s">
        <v>61</v>
      </c>
      <c r="H13637" t="s">
        <v>18</v>
      </c>
      <c r="I13637" t="s">
        <v>11541</v>
      </c>
      <c r="J13637">
        <v>2019</v>
      </c>
      <c r="K13637">
        <v>699.5</v>
      </c>
      <c r="L13637">
        <v>32</v>
      </c>
      <c r="M13637">
        <v>1</v>
      </c>
      <c r="N13637">
        <f t="shared" si="528"/>
        <v>0</v>
      </c>
      <c r="O13637">
        <f t="shared" si="529"/>
        <v>0</v>
      </c>
      <c r="P13637" t="s">
        <v>12693</v>
      </c>
    </row>
    <row r="13638" spans="2:16" x14ac:dyDescent="0.25">
      <c r="B13638" t="s">
        <v>14982</v>
      </c>
      <c r="C13638" s="119" t="s">
        <v>60</v>
      </c>
      <c r="D13638" t="s">
        <v>11539</v>
      </c>
      <c r="E13638" t="s">
        <v>11530</v>
      </c>
      <c r="F13638" t="s">
        <v>11540</v>
      </c>
      <c r="G13638" t="s">
        <v>61</v>
      </c>
      <c r="H13638" t="s">
        <v>18</v>
      </c>
      <c r="I13638" t="s">
        <v>11541</v>
      </c>
      <c r="J13638">
        <v>2019</v>
      </c>
      <c r="K13638">
        <v>701.8</v>
      </c>
      <c r="L13638">
        <v>44</v>
      </c>
      <c r="M13638">
        <v>1</v>
      </c>
      <c r="N13638">
        <f t="shared" si="528"/>
        <v>0</v>
      </c>
      <c r="O13638">
        <f t="shared" si="529"/>
        <v>0</v>
      </c>
      <c r="P13638" t="s">
        <v>12693</v>
      </c>
    </row>
    <row r="13639" spans="2:16" x14ac:dyDescent="0.25">
      <c r="B13639" t="s">
        <v>14983</v>
      </c>
      <c r="C13639" s="119" t="s">
        <v>60</v>
      </c>
      <c r="D13639" t="s">
        <v>11537</v>
      </c>
      <c r="E13639" t="s">
        <v>11530</v>
      </c>
      <c r="F13639" t="s">
        <v>11540</v>
      </c>
      <c r="G13639" t="s">
        <v>61</v>
      </c>
      <c r="H13639" t="s">
        <v>18</v>
      </c>
      <c r="I13639" t="s">
        <v>11541</v>
      </c>
      <c r="J13639">
        <v>2019</v>
      </c>
      <c r="K13639">
        <v>918.52</v>
      </c>
      <c r="L13639">
        <v>26</v>
      </c>
      <c r="M13639">
        <v>1</v>
      </c>
      <c r="N13639">
        <f t="shared" si="528"/>
        <v>0</v>
      </c>
      <c r="O13639">
        <f t="shared" si="529"/>
        <v>0</v>
      </c>
      <c r="P13639" t="s">
        <v>12694</v>
      </c>
    </row>
    <row r="13640" spans="2:16" x14ac:dyDescent="0.25">
      <c r="B13640" t="s">
        <v>14984</v>
      </c>
      <c r="C13640" s="119" t="s">
        <v>60</v>
      </c>
      <c r="D13640" t="s">
        <v>11537</v>
      </c>
      <c r="E13640" t="s">
        <v>11530</v>
      </c>
      <c r="F13640" t="s">
        <v>11540</v>
      </c>
      <c r="G13640" t="s">
        <v>61</v>
      </c>
      <c r="H13640" t="s">
        <v>18</v>
      </c>
      <c r="I13640" t="s">
        <v>11541</v>
      </c>
      <c r="J13640">
        <v>2019</v>
      </c>
      <c r="K13640">
        <v>665.8</v>
      </c>
      <c r="L13640">
        <v>29</v>
      </c>
      <c r="M13640">
        <v>1</v>
      </c>
      <c r="N13640">
        <f t="shared" si="528"/>
        <v>0</v>
      </c>
      <c r="O13640">
        <f t="shared" si="529"/>
        <v>0</v>
      </c>
      <c r="P13640" t="s">
        <v>12694</v>
      </c>
    </row>
    <row r="13641" spans="2:16" x14ac:dyDescent="0.25">
      <c r="B13641" t="s">
        <v>14985</v>
      </c>
      <c r="C13641" s="119" t="s">
        <v>60</v>
      </c>
      <c r="D13641" t="s">
        <v>11537</v>
      </c>
      <c r="E13641" t="s">
        <v>11530</v>
      </c>
      <c r="F13641" t="s">
        <v>11540</v>
      </c>
      <c r="G13641" t="s">
        <v>61</v>
      </c>
      <c r="H13641" t="s">
        <v>18</v>
      </c>
      <c r="I13641" t="s">
        <v>11541</v>
      </c>
      <c r="J13641">
        <v>2019</v>
      </c>
      <c r="K13641">
        <v>665.61</v>
      </c>
      <c r="L13641">
        <v>28</v>
      </c>
      <c r="M13641">
        <v>1</v>
      </c>
      <c r="N13641">
        <f t="shared" si="528"/>
        <v>0</v>
      </c>
      <c r="O13641">
        <f t="shared" si="529"/>
        <v>0</v>
      </c>
      <c r="P13641" t="s">
        <v>12694</v>
      </c>
    </row>
    <row r="13642" spans="2:16" x14ac:dyDescent="0.25">
      <c r="B13642" t="s">
        <v>14986</v>
      </c>
      <c r="C13642" s="119" t="s">
        <v>60</v>
      </c>
      <c r="D13642" t="s">
        <v>11550</v>
      </c>
      <c r="E13642" t="s">
        <v>11530</v>
      </c>
      <c r="F13642" t="s">
        <v>11540</v>
      </c>
      <c r="G13642" t="s">
        <v>61</v>
      </c>
      <c r="H13642" t="s">
        <v>18</v>
      </c>
      <c r="I13642" t="s">
        <v>11541</v>
      </c>
      <c r="J13642">
        <v>2019</v>
      </c>
      <c r="K13642">
        <v>666.38</v>
      </c>
      <c r="L13642">
        <v>32</v>
      </c>
      <c r="M13642">
        <v>1</v>
      </c>
      <c r="N13642">
        <f t="shared" si="528"/>
        <v>0</v>
      </c>
      <c r="O13642">
        <f t="shared" si="529"/>
        <v>0</v>
      </c>
      <c r="P13642" t="s">
        <v>12694</v>
      </c>
    </row>
    <row r="13643" spans="2:16" x14ac:dyDescent="0.25">
      <c r="B13643" t="s">
        <v>14987</v>
      </c>
      <c r="C13643" s="119" t="s">
        <v>60</v>
      </c>
      <c r="D13643" t="s">
        <v>11550</v>
      </c>
      <c r="E13643" t="s">
        <v>11530</v>
      </c>
      <c r="F13643" t="s">
        <v>11540</v>
      </c>
      <c r="G13643" t="s">
        <v>61</v>
      </c>
      <c r="H13643" t="s">
        <v>18</v>
      </c>
      <c r="I13643" t="s">
        <v>11541</v>
      </c>
      <c r="J13643">
        <v>2019</v>
      </c>
      <c r="K13643">
        <v>666.76</v>
      </c>
      <c r="L13643">
        <v>34</v>
      </c>
      <c r="M13643">
        <v>1</v>
      </c>
      <c r="N13643">
        <f t="shared" si="528"/>
        <v>0</v>
      </c>
      <c r="O13643">
        <f t="shared" si="529"/>
        <v>0</v>
      </c>
      <c r="P13643" t="s">
        <v>12694</v>
      </c>
    </row>
    <row r="13644" spans="2:16" x14ac:dyDescent="0.25">
      <c r="B13644" t="s">
        <v>14988</v>
      </c>
      <c r="C13644" s="119" t="s">
        <v>60</v>
      </c>
      <c r="D13644" t="s">
        <v>11542</v>
      </c>
      <c r="E13644" t="s">
        <v>11530</v>
      </c>
      <c r="F13644" t="s">
        <v>11540</v>
      </c>
      <c r="G13644" t="s">
        <v>61</v>
      </c>
      <c r="H13644" t="s">
        <v>18</v>
      </c>
      <c r="I13644" t="s">
        <v>11541</v>
      </c>
      <c r="J13644">
        <v>2019</v>
      </c>
      <c r="K13644">
        <v>700.65</v>
      </c>
      <c r="L13644">
        <v>38</v>
      </c>
      <c r="M13644">
        <v>1</v>
      </c>
      <c r="N13644">
        <f t="shared" si="528"/>
        <v>0</v>
      </c>
      <c r="O13644">
        <f t="shared" si="529"/>
        <v>0</v>
      </c>
      <c r="P13644" t="s">
        <v>12694</v>
      </c>
    </row>
    <row r="13645" spans="2:16" x14ac:dyDescent="0.25">
      <c r="B13645" t="s">
        <v>14989</v>
      </c>
      <c r="C13645" s="119" t="s">
        <v>60</v>
      </c>
      <c r="D13645" t="s">
        <v>11537</v>
      </c>
      <c r="E13645" t="s">
        <v>11530</v>
      </c>
      <c r="F13645" t="s">
        <v>11540</v>
      </c>
      <c r="G13645" t="s">
        <v>61</v>
      </c>
      <c r="H13645" t="s">
        <v>18</v>
      </c>
      <c r="I13645" t="s">
        <v>11541</v>
      </c>
      <c r="J13645">
        <v>2019</v>
      </c>
      <c r="K13645">
        <v>699.67</v>
      </c>
      <c r="L13645">
        <v>33</v>
      </c>
      <c r="M13645">
        <v>1</v>
      </c>
      <c r="N13645">
        <f t="shared" si="528"/>
        <v>0</v>
      </c>
      <c r="O13645">
        <f t="shared" si="529"/>
        <v>0</v>
      </c>
      <c r="P13645" t="s">
        <v>12694</v>
      </c>
    </row>
    <row r="13646" spans="2:16" x14ac:dyDescent="0.25">
      <c r="B13646" t="s">
        <v>14990</v>
      </c>
      <c r="C13646" s="119" t="s">
        <v>60</v>
      </c>
      <c r="D13646" t="s">
        <v>11537</v>
      </c>
      <c r="E13646" t="s">
        <v>11530</v>
      </c>
      <c r="F13646" t="s">
        <v>11540</v>
      </c>
      <c r="G13646" t="s">
        <v>61</v>
      </c>
      <c r="H13646" t="s">
        <v>18</v>
      </c>
      <c r="I13646" t="s">
        <v>11541</v>
      </c>
      <c r="J13646">
        <v>2019</v>
      </c>
      <c r="K13646">
        <v>699.47</v>
      </c>
      <c r="L13646">
        <v>32</v>
      </c>
      <c r="M13646">
        <v>1</v>
      </c>
      <c r="N13646">
        <f t="shared" si="528"/>
        <v>0</v>
      </c>
      <c r="O13646">
        <f t="shared" si="529"/>
        <v>0</v>
      </c>
      <c r="P13646" t="s">
        <v>12694</v>
      </c>
    </row>
    <row r="13647" spans="2:16" x14ac:dyDescent="0.25">
      <c r="B13647" t="s">
        <v>14991</v>
      </c>
      <c r="C13647" s="119" t="s">
        <v>60</v>
      </c>
      <c r="D13647" t="s">
        <v>11537</v>
      </c>
      <c r="E13647" t="s">
        <v>11530</v>
      </c>
      <c r="F13647" t="s">
        <v>11540</v>
      </c>
      <c r="G13647" t="s">
        <v>61</v>
      </c>
      <c r="H13647" t="s">
        <v>18</v>
      </c>
      <c r="I13647" t="s">
        <v>11541</v>
      </c>
      <c r="J13647">
        <v>2019</v>
      </c>
      <c r="K13647">
        <v>665.61</v>
      </c>
      <c r="L13647">
        <v>28</v>
      </c>
      <c r="M13647">
        <v>1</v>
      </c>
      <c r="N13647">
        <f t="shared" si="528"/>
        <v>0</v>
      </c>
      <c r="O13647">
        <f t="shared" si="529"/>
        <v>0</v>
      </c>
      <c r="P13647" t="s">
        <v>12694</v>
      </c>
    </row>
    <row r="13648" spans="2:16" x14ac:dyDescent="0.25">
      <c r="B13648" t="s">
        <v>14992</v>
      </c>
      <c r="C13648" s="119" t="s">
        <v>60</v>
      </c>
      <c r="D13648" t="s">
        <v>11537</v>
      </c>
      <c r="E13648" t="s">
        <v>11530</v>
      </c>
      <c r="F13648" t="s">
        <v>11540</v>
      </c>
      <c r="G13648" t="s">
        <v>61</v>
      </c>
      <c r="H13648" t="s">
        <v>18</v>
      </c>
      <c r="I13648" t="s">
        <v>11541</v>
      </c>
      <c r="J13648">
        <v>2019</v>
      </c>
      <c r="K13648">
        <v>697.97</v>
      </c>
      <c r="L13648">
        <v>24</v>
      </c>
      <c r="M13648">
        <v>1</v>
      </c>
      <c r="N13648">
        <f t="shared" si="528"/>
        <v>0</v>
      </c>
      <c r="O13648">
        <f t="shared" si="529"/>
        <v>0</v>
      </c>
      <c r="P13648" t="s">
        <v>12694</v>
      </c>
    </row>
    <row r="13649" spans="2:16" x14ac:dyDescent="0.25">
      <c r="B13649" t="s">
        <v>14993</v>
      </c>
      <c r="C13649" s="119" t="s">
        <v>60</v>
      </c>
      <c r="D13649" t="s">
        <v>11537</v>
      </c>
      <c r="E13649" t="s">
        <v>11530</v>
      </c>
      <c r="F13649" t="s">
        <v>11540</v>
      </c>
      <c r="G13649" t="s">
        <v>61</v>
      </c>
      <c r="H13649" t="s">
        <v>18</v>
      </c>
      <c r="I13649" t="s">
        <v>11541</v>
      </c>
      <c r="J13649">
        <v>2019</v>
      </c>
      <c r="K13649">
        <v>666.96</v>
      </c>
      <c r="L13649">
        <v>35</v>
      </c>
      <c r="M13649">
        <v>1</v>
      </c>
      <c r="N13649">
        <f t="shared" si="528"/>
        <v>0</v>
      </c>
      <c r="O13649">
        <f t="shared" si="529"/>
        <v>0</v>
      </c>
      <c r="P13649" t="s">
        <v>12694</v>
      </c>
    </row>
    <row r="13650" spans="2:16" x14ac:dyDescent="0.25">
      <c r="B13650" t="s">
        <v>14994</v>
      </c>
      <c r="C13650" s="119" t="s">
        <v>60</v>
      </c>
      <c r="D13650" t="s">
        <v>11537</v>
      </c>
      <c r="E13650" t="s">
        <v>11530</v>
      </c>
      <c r="F13650" t="s">
        <v>11540</v>
      </c>
      <c r="G13650" t="s">
        <v>61</v>
      </c>
      <c r="H13650" t="s">
        <v>18</v>
      </c>
      <c r="I13650" t="s">
        <v>11541</v>
      </c>
      <c r="J13650">
        <v>2019</v>
      </c>
      <c r="K13650">
        <v>912.07</v>
      </c>
      <c r="L13650">
        <v>22</v>
      </c>
      <c r="M13650">
        <v>1</v>
      </c>
      <c r="N13650">
        <f t="shared" ref="N13650:N13713" si="530">IF(K13650&lt;100,1,0)</f>
        <v>0</v>
      </c>
      <c r="O13650">
        <f t="shared" ref="O13650:O13713" si="531">IF(OR(L13650="",L13650&lt;=0),1,0)</f>
        <v>0</v>
      </c>
      <c r="P13650" t="s">
        <v>12694</v>
      </c>
    </row>
    <row r="13651" spans="2:16" x14ac:dyDescent="0.25">
      <c r="B13651" t="s">
        <v>14995</v>
      </c>
      <c r="C13651" s="119" t="s">
        <v>60</v>
      </c>
      <c r="D13651" t="s">
        <v>11537</v>
      </c>
      <c r="E13651" t="s">
        <v>11530</v>
      </c>
      <c r="F13651" t="s">
        <v>11540</v>
      </c>
      <c r="G13651" t="s">
        <v>61</v>
      </c>
      <c r="H13651" t="s">
        <v>18</v>
      </c>
      <c r="I13651" t="s">
        <v>11541</v>
      </c>
      <c r="J13651">
        <v>2019</v>
      </c>
      <c r="K13651">
        <v>814.92</v>
      </c>
      <c r="L13651">
        <v>116</v>
      </c>
      <c r="M13651">
        <v>1</v>
      </c>
      <c r="N13651">
        <f t="shared" si="530"/>
        <v>0</v>
      </c>
      <c r="O13651">
        <f t="shared" si="531"/>
        <v>0</v>
      </c>
      <c r="P13651" t="s">
        <v>12694</v>
      </c>
    </row>
    <row r="13652" spans="2:16" x14ac:dyDescent="0.25">
      <c r="B13652" t="s">
        <v>14996</v>
      </c>
      <c r="C13652" s="119" t="s">
        <v>60</v>
      </c>
      <c r="D13652" t="s">
        <v>11537</v>
      </c>
      <c r="E13652" t="s">
        <v>11530</v>
      </c>
      <c r="F13652" t="s">
        <v>11540</v>
      </c>
      <c r="G13652" t="s">
        <v>61</v>
      </c>
      <c r="H13652" t="s">
        <v>18</v>
      </c>
      <c r="I13652" t="s">
        <v>11541</v>
      </c>
      <c r="J13652">
        <v>2019</v>
      </c>
      <c r="K13652">
        <v>665.24</v>
      </c>
      <c r="L13652">
        <v>26</v>
      </c>
      <c r="M13652">
        <v>1</v>
      </c>
      <c r="N13652">
        <f t="shared" si="530"/>
        <v>0</v>
      </c>
      <c r="O13652">
        <f t="shared" si="531"/>
        <v>0</v>
      </c>
      <c r="P13652" t="s">
        <v>12694</v>
      </c>
    </row>
    <row r="13653" spans="2:16" x14ac:dyDescent="0.25">
      <c r="B13653" t="s">
        <v>14997</v>
      </c>
      <c r="C13653" s="119" t="s">
        <v>60</v>
      </c>
      <c r="D13653" t="s">
        <v>11539</v>
      </c>
      <c r="E13653" t="s">
        <v>11530</v>
      </c>
      <c r="F13653" t="s">
        <v>11540</v>
      </c>
      <c r="G13653" t="s">
        <v>61</v>
      </c>
      <c r="H13653" t="s">
        <v>18</v>
      </c>
      <c r="I13653" t="s">
        <v>11541</v>
      </c>
      <c r="J13653">
        <v>2019</v>
      </c>
      <c r="K13653">
        <v>699.12</v>
      </c>
      <c r="L13653">
        <v>30</v>
      </c>
      <c r="M13653">
        <v>1</v>
      </c>
      <c r="N13653">
        <f t="shared" si="530"/>
        <v>0</v>
      </c>
      <c r="O13653">
        <f t="shared" si="531"/>
        <v>0</v>
      </c>
      <c r="P13653" t="s">
        <v>12694</v>
      </c>
    </row>
    <row r="13654" spans="2:16" x14ac:dyDescent="0.25">
      <c r="B13654" t="s">
        <v>14998</v>
      </c>
      <c r="C13654" s="119" t="s">
        <v>60</v>
      </c>
      <c r="D13654" t="s">
        <v>11539</v>
      </c>
      <c r="E13654" t="s">
        <v>11530</v>
      </c>
      <c r="F13654" t="s">
        <v>11540</v>
      </c>
      <c r="G13654" t="s">
        <v>61</v>
      </c>
      <c r="H13654" t="s">
        <v>18</v>
      </c>
      <c r="I13654" t="s">
        <v>11541</v>
      </c>
      <c r="J13654">
        <v>2019</v>
      </c>
      <c r="K13654">
        <v>698.36</v>
      </c>
      <c r="L13654">
        <v>26</v>
      </c>
      <c r="M13654">
        <v>1</v>
      </c>
      <c r="N13654">
        <f t="shared" si="530"/>
        <v>0</v>
      </c>
      <c r="O13654">
        <f t="shared" si="531"/>
        <v>0</v>
      </c>
      <c r="P13654" t="s">
        <v>12694</v>
      </c>
    </row>
    <row r="13655" spans="2:16" x14ac:dyDescent="0.25">
      <c r="B13655" t="s">
        <v>14999</v>
      </c>
      <c r="C13655" s="119" t="s">
        <v>60</v>
      </c>
      <c r="D13655" t="s">
        <v>11537</v>
      </c>
      <c r="E13655" t="s">
        <v>11530</v>
      </c>
      <c r="F13655" t="s">
        <v>11540</v>
      </c>
      <c r="G13655" t="s">
        <v>61</v>
      </c>
      <c r="H13655" t="s">
        <v>18</v>
      </c>
      <c r="I13655" t="s">
        <v>11541</v>
      </c>
      <c r="J13655">
        <v>2019</v>
      </c>
      <c r="K13655">
        <v>665</v>
      </c>
      <c r="L13655">
        <v>47</v>
      </c>
      <c r="M13655">
        <v>1</v>
      </c>
      <c r="N13655">
        <f t="shared" si="530"/>
        <v>0</v>
      </c>
      <c r="O13655">
        <f t="shared" si="531"/>
        <v>0</v>
      </c>
      <c r="P13655" t="s">
        <v>12694</v>
      </c>
    </row>
    <row r="13656" spans="2:16" x14ac:dyDescent="0.25">
      <c r="B13656" t="s">
        <v>15000</v>
      </c>
      <c r="C13656" s="119" t="s">
        <v>60</v>
      </c>
      <c r="D13656" t="s">
        <v>11539</v>
      </c>
      <c r="E13656" t="s">
        <v>11530</v>
      </c>
      <c r="F13656" t="s">
        <v>11540</v>
      </c>
      <c r="G13656" t="s">
        <v>61</v>
      </c>
      <c r="H13656" t="s">
        <v>18</v>
      </c>
      <c r="I13656" t="s">
        <v>11541</v>
      </c>
      <c r="J13656">
        <v>2019</v>
      </c>
      <c r="K13656">
        <v>664.08</v>
      </c>
      <c r="L13656">
        <v>20</v>
      </c>
      <c r="M13656">
        <v>1</v>
      </c>
      <c r="N13656">
        <f t="shared" si="530"/>
        <v>0</v>
      </c>
      <c r="O13656">
        <f t="shared" si="531"/>
        <v>0</v>
      </c>
      <c r="P13656" t="s">
        <v>12694</v>
      </c>
    </row>
    <row r="13657" spans="2:16" x14ac:dyDescent="0.25">
      <c r="B13657" t="s">
        <v>15001</v>
      </c>
      <c r="C13657" s="119" t="s">
        <v>60</v>
      </c>
      <c r="D13657" t="s">
        <v>11550</v>
      </c>
      <c r="E13657" t="s">
        <v>11530</v>
      </c>
      <c r="F13657" t="s">
        <v>11540</v>
      </c>
      <c r="G13657" t="s">
        <v>61</v>
      </c>
      <c r="H13657" t="s">
        <v>18</v>
      </c>
      <c r="I13657" t="s">
        <v>11533</v>
      </c>
      <c r="J13657">
        <v>2019</v>
      </c>
      <c r="K13657">
        <v>685.76</v>
      </c>
      <c r="L13657">
        <v>61</v>
      </c>
      <c r="M13657">
        <v>1</v>
      </c>
      <c r="N13657">
        <f t="shared" si="530"/>
        <v>0</v>
      </c>
      <c r="O13657">
        <f t="shared" si="531"/>
        <v>0</v>
      </c>
      <c r="P13657" t="s">
        <v>12694</v>
      </c>
    </row>
    <row r="13658" spans="2:16" x14ac:dyDescent="0.25">
      <c r="B13658" t="s">
        <v>15002</v>
      </c>
      <c r="C13658" s="119" t="s">
        <v>60</v>
      </c>
      <c r="D13658" t="s">
        <v>11537</v>
      </c>
      <c r="E13658" t="s">
        <v>11530</v>
      </c>
      <c r="F13658" t="s">
        <v>11540</v>
      </c>
      <c r="G13658" t="s">
        <v>61</v>
      </c>
      <c r="H13658" t="s">
        <v>18</v>
      </c>
      <c r="I13658" t="s">
        <v>11541</v>
      </c>
      <c r="J13658">
        <v>2019</v>
      </c>
      <c r="K13658">
        <v>659.43</v>
      </c>
      <c r="L13658">
        <v>18</v>
      </c>
      <c r="M13658">
        <v>1</v>
      </c>
      <c r="N13658">
        <f t="shared" si="530"/>
        <v>0</v>
      </c>
      <c r="O13658">
        <f t="shared" si="531"/>
        <v>0</v>
      </c>
      <c r="P13658" t="s">
        <v>12694</v>
      </c>
    </row>
    <row r="13659" spans="2:16" x14ac:dyDescent="0.25">
      <c r="B13659" t="s">
        <v>15003</v>
      </c>
      <c r="C13659" s="119" t="s">
        <v>60</v>
      </c>
      <c r="D13659" t="s">
        <v>11537</v>
      </c>
      <c r="E13659" t="s">
        <v>11530</v>
      </c>
      <c r="F13659" t="s">
        <v>11540</v>
      </c>
      <c r="G13659" t="s">
        <v>61</v>
      </c>
      <c r="H13659" t="s">
        <v>18</v>
      </c>
      <c r="I13659" t="s">
        <v>11541</v>
      </c>
      <c r="J13659">
        <v>2019</v>
      </c>
      <c r="K13659">
        <v>664.26</v>
      </c>
      <c r="L13659">
        <v>21</v>
      </c>
      <c r="M13659">
        <v>1</v>
      </c>
      <c r="N13659">
        <f t="shared" si="530"/>
        <v>0</v>
      </c>
      <c r="O13659">
        <f t="shared" si="531"/>
        <v>0</v>
      </c>
      <c r="P13659" t="s">
        <v>12694</v>
      </c>
    </row>
    <row r="13660" spans="2:16" x14ac:dyDescent="0.25">
      <c r="B13660" t="s">
        <v>15004</v>
      </c>
      <c r="C13660" s="119" t="s">
        <v>60</v>
      </c>
      <c r="D13660" t="s">
        <v>11537</v>
      </c>
      <c r="E13660" t="s">
        <v>11530</v>
      </c>
      <c r="F13660" t="s">
        <v>11540</v>
      </c>
      <c r="G13660" t="s">
        <v>61</v>
      </c>
      <c r="H13660" t="s">
        <v>18</v>
      </c>
      <c r="I13660" t="s">
        <v>11533</v>
      </c>
      <c r="J13660">
        <v>2019</v>
      </c>
      <c r="K13660">
        <v>682.71</v>
      </c>
      <c r="L13660">
        <v>62</v>
      </c>
      <c r="M13660">
        <v>1</v>
      </c>
      <c r="N13660">
        <f t="shared" si="530"/>
        <v>0</v>
      </c>
      <c r="O13660">
        <f t="shared" si="531"/>
        <v>0</v>
      </c>
      <c r="P13660" t="s">
        <v>12694</v>
      </c>
    </row>
    <row r="13661" spans="2:16" x14ac:dyDescent="0.25">
      <c r="B13661" t="s">
        <v>15005</v>
      </c>
      <c r="C13661" s="119" t="s">
        <v>60</v>
      </c>
      <c r="D13661" t="s">
        <v>11537</v>
      </c>
      <c r="E13661" t="s">
        <v>11530</v>
      </c>
      <c r="F13661" t="s">
        <v>11540</v>
      </c>
      <c r="G13661" t="s">
        <v>61</v>
      </c>
      <c r="H13661" t="s">
        <v>18</v>
      </c>
      <c r="I13661" t="s">
        <v>11541</v>
      </c>
      <c r="J13661">
        <v>2019</v>
      </c>
      <c r="K13661">
        <v>667.31</v>
      </c>
      <c r="L13661">
        <v>37</v>
      </c>
      <c r="M13661">
        <v>1</v>
      </c>
      <c r="N13661">
        <f t="shared" si="530"/>
        <v>0</v>
      </c>
      <c r="O13661">
        <f t="shared" si="531"/>
        <v>0</v>
      </c>
      <c r="P13661" t="s">
        <v>12694</v>
      </c>
    </row>
    <row r="13662" spans="2:16" x14ac:dyDescent="0.25">
      <c r="B13662" t="s">
        <v>15006</v>
      </c>
      <c r="C13662" s="119" t="s">
        <v>60</v>
      </c>
      <c r="D13662" t="s">
        <v>11539</v>
      </c>
      <c r="E13662" t="s">
        <v>11530</v>
      </c>
      <c r="F13662" t="s">
        <v>11540</v>
      </c>
      <c r="G13662" t="s">
        <v>61</v>
      </c>
      <c r="H13662" t="s">
        <v>18</v>
      </c>
      <c r="I13662" t="s">
        <v>11541</v>
      </c>
      <c r="J13662">
        <v>2019</v>
      </c>
      <c r="K13662">
        <v>700.43</v>
      </c>
      <c r="L13662">
        <v>37</v>
      </c>
      <c r="M13662">
        <v>1</v>
      </c>
      <c r="N13662">
        <f t="shared" si="530"/>
        <v>0</v>
      </c>
      <c r="O13662">
        <f t="shared" si="531"/>
        <v>0</v>
      </c>
      <c r="P13662" t="s">
        <v>12694</v>
      </c>
    </row>
    <row r="13663" spans="2:16" x14ac:dyDescent="0.25">
      <c r="B13663" t="s">
        <v>15007</v>
      </c>
      <c r="C13663" s="119" t="s">
        <v>60</v>
      </c>
      <c r="D13663" t="s">
        <v>11546</v>
      </c>
      <c r="E13663" t="s">
        <v>11530</v>
      </c>
      <c r="F13663" t="s">
        <v>11540</v>
      </c>
      <c r="G13663" t="s">
        <v>61</v>
      </c>
      <c r="H13663" t="s">
        <v>18</v>
      </c>
      <c r="I13663" t="s">
        <v>11541</v>
      </c>
      <c r="J13663">
        <v>2019</v>
      </c>
      <c r="K13663">
        <v>697.95</v>
      </c>
      <c r="L13663">
        <v>24</v>
      </c>
      <c r="M13663">
        <v>1</v>
      </c>
      <c r="N13663">
        <f t="shared" si="530"/>
        <v>0</v>
      </c>
      <c r="O13663">
        <f t="shared" si="531"/>
        <v>0</v>
      </c>
      <c r="P13663" t="s">
        <v>12694</v>
      </c>
    </row>
    <row r="13664" spans="2:16" x14ac:dyDescent="0.25">
      <c r="B13664" t="s">
        <v>15008</v>
      </c>
      <c r="C13664" s="119" t="s">
        <v>60</v>
      </c>
      <c r="D13664" t="s">
        <v>11542</v>
      </c>
      <c r="E13664" t="s">
        <v>11530</v>
      </c>
      <c r="F13664" t="s">
        <v>11540</v>
      </c>
      <c r="G13664" t="s">
        <v>61</v>
      </c>
      <c r="H13664" t="s">
        <v>18</v>
      </c>
      <c r="I13664" t="s">
        <v>11541</v>
      </c>
      <c r="J13664">
        <v>2019</v>
      </c>
      <c r="K13664">
        <v>698.34</v>
      </c>
      <c r="L13664">
        <v>26</v>
      </c>
      <c r="M13664">
        <v>1</v>
      </c>
      <c r="N13664">
        <f t="shared" si="530"/>
        <v>0</v>
      </c>
      <c r="O13664">
        <f t="shared" si="531"/>
        <v>0</v>
      </c>
      <c r="P13664" t="s">
        <v>12694</v>
      </c>
    </row>
    <row r="13665" spans="2:16" x14ac:dyDescent="0.25">
      <c r="B13665" t="s">
        <v>15009</v>
      </c>
      <c r="C13665" s="119" t="s">
        <v>60</v>
      </c>
      <c r="D13665" t="s">
        <v>11550</v>
      </c>
      <c r="E13665" t="s">
        <v>11530</v>
      </c>
      <c r="F13665" t="s">
        <v>11540</v>
      </c>
      <c r="G13665" t="s">
        <v>61</v>
      </c>
      <c r="H13665" t="s">
        <v>18</v>
      </c>
      <c r="I13665" t="s">
        <v>11541</v>
      </c>
      <c r="J13665">
        <v>2019</v>
      </c>
      <c r="K13665">
        <v>667.86</v>
      </c>
      <c r="L13665">
        <v>27</v>
      </c>
      <c r="M13665">
        <v>1</v>
      </c>
      <c r="N13665">
        <f t="shared" si="530"/>
        <v>0</v>
      </c>
      <c r="O13665">
        <f t="shared" si="531"/>
        <v>0</v>
      </c>
      <c r="P13665" t="s">
        <v>12694</v>
      </c>
    </row>
    <row r="13666" spans="2:16" x14ac:dyDescent="0.25">
      <c r="B13666" t="s">
        <v>15010</v>
      </c>
      <c r="C13666" s="119" t="s">
        <v>60</v>
      </c>
      <c r="D13666" t="s">
        <v>11550</v>
      </c>
      <c r="E13666" t="s">
        <v>11530</v>
      </c>
      <c r="F13666" t="s">
        <v>11540</v>
      </c>
      <c r="G13666" t="s">
        <v>61</v>
      </c>
      <c r="H13666" t="s">
        <v>18</v>
      </c>
      <c r="I13666" t="s">
        <v>11541</v>
      </c>
      <c r="J13666">
        <v>2019</v>
      </c>
      <c r="K13666">
        <v>724.13</v>
      </c>
      <c r="L13666">
        <v>94</v>
      </c>
      <c r="M13666">
        <v>1</v>
      </c>
      <c r="N13666">
        <f t="shared" si="530"/>
        <v>0</v>
      </c>
      <c r="O13666">
        <f t="shared" si="531"/>
        <v>0</v>
      </c>
      <c r="P13666" t="s">
        <v>12694</v>
      </c>
    </row>
    <row r="13667" spans="2:16" x14ac:dyDescent="0.25">
      <c r="B13667" t="s">
        <v>15011</v>
      </c>
      <c r="C13667" s="119" t="s">
        <v>60</v>
      </c>
      <c r="D13667" t="s">
        <v>11550</v>
      </c>
      <c r="E13667" t="s">
        <v>11530</v>
      </c>
      <c r="F13667" t="s">
        <v>11540</v>
      </c>
      <c r="G13667" t="s">
        <v>61</v>
      </c>
      <c r="H13667" t="s">
        <v>18</v>
      </c>
      <c r="I13667" t="s">
        <v>11541</v>
      </c>
      <c r="J13667">
        <v>2019</v>
      </c>
      <c r="K13667">
        <v>703.38</v>
      </c>
      <c r="L13667">
        <v>39</v>
      </c>
      <c r="M13667">
        <v>1</v>
      </c>
      <c r="N13667">
        <f t="shared" si="530"/>
        <v>0</v>
      </c>
      <c r="O13667">
        <f t="shared" si="531"/>
        <v>0</v>
      </c>
      <c r="P13667" t="s">
        <v>12694</v>
      </c>
    </row>
    <row r="13668" spans="2:16" x14ac:dyDescent="0.25">
      <c r="B13668" t="s">
        <v>15012</v>
      </c>
      <c r="C13668" s="119" t="s">
        <v>60</v>
      </c>
      <c r="D13668" t="s">
        <v>11537</v>
      </c>
      <c r="E13668" t="s">
        <v>11530</v>
      </c>
      <c r="F13668" t="s">
        <v>11540</v>
      </c>
      <c r="G13668" t="s">
        <v>61</v>
      </c>
      <c r="H13668" t="s">
        <v>18</v>
      </c>
      <c r="I13668" t="s">
        <v>11541</v>
      </c>
      <c r="J13668">
        <v>2019</v>
      </c>
      <c r="K13668">
        <v>703.86</v>
      </c>
      <c r="L13668">
        <v>55</v>
      </c>
      <c r="M13668">
        <v>1</v>
      </c>
      <c r="N13668">
        <f t="shared" si="530"/>
        <v>0</v>
      </c>
      <c r="O13668">
        <f t="shared" si="531"/>
        <v>0</v>
      </c>
      <c r="P13668" t="s">
        <v>12694</v>
      </c>
    </row>
    <row r="13669" spans="2:16" x14ac:dyDescent="0.25">
      <c r="B13669" t="s">
        <v>15013</v>
      </c>
      <c r="C13669" s="119" t="s">
        <v>60</v>
      </c>
      <c r="D13669" t="s">
        <v>11537</v>
      </c>
      <c r="E13669" t="s">
        <v>11530</v>
      </c>
      <c r="F13669" t="s">
        <v>11540</v>
      </c>
      <c r="G13669" t="s">
        <v>61</v>
      </c>
      <c r="H13669" t="s">
        <v>18</v>
      </c>
      <c r="I13669" t="s">
        <v>11541</v>
      </c>
      <c r="J13669">
        <v>2019</v>
      </c>
      <c r="K13669">
        <v>693.86</v>
      </c>
      <c r="L13669">
        <v>26</v>
      </c>
      <c r="M13669">
        <v>1</v>
      </c>
      <c r="N13669">
        <f t="shared" si="530"/>
        <v>0</v>
      </c>
      <c r="O13669">
        <f t="shared" si="531"/>
        <v>0</v>
      </c>
      <c r="P13669" t="s">
        <v>12694</v>
      </c>
    </row>
    <row r="13670" spans="2:16" x14ac:dyDescent="0.25">
      <c r="B13670" t="s">
        <v>15014</v>
      </c>
      <c r="C13670" s="119" t="s">
        <v>60</v>
      </c>
      <c r="D13670" t="s">
        <v>11537</v>
      </c>
      <c r="E13670" t="s">
        <v>11530</v>
      </c>
      <c r="F13670" t="s">
        <v>11540</v>
      </c>
      <c r="G13670" t="s">
        <v>61</v>
      </c>
      <c r="H13670" t="s">
        <v>18</v>
      </c>
      <c r="I13670" t="s">
        <v>11541</v>
      </c>
      <c r="J13670">
        <v>2019</v>
      </c>
      <c r="K13670">
        <v>700.43</v>
      </c>
      <c r="L13670">
        <v>37</v>
      </c>
      <c r="M13670">
        <v>1</v>
      </c>
      <c r="N13670">
        <f t="shared" si="530"/>
        <v>0</v>
      </c>
      <c r="O13670">
        <f t="shared" si="531"/>
        <v>0</v>
      </c>
      <c r="P13670" t="s">
        <v>12694</v>
      </c>
    </row>
    <row r="13671" spans="2:16" x14ac:dyDescent="0.25">
      <c r="B13671" t="s">
        <v>15015</v>
      </c>
      <c r="C13671" s="119" t="s">
        <v>60</v>
      </c>
      <c r="D13671" t="s">
        <v>11537</v>
      </c>
      <c r="E13671" t="s">
        <v>11530</v>
      </c>
      <c r="F13671" t="s">
        <v>11540</v>
      </c>
      <c r="G13671" t="s">
        <v>61</v>
      </c>
      <c r="H13671" t="s">
        <v>18</v>
      </c>
      <c r="I13671" t="s">
        <v>11541</v>
      </c>
      <c r="J13671">
        <v>2019</v>
      </c>
      <c r="K13671">
        <v>917.59</v>
      </c>
      <c r="L13671">
        <v>20</v>
      </c>
      <c r="M13671">
        <v>1</v>
      </c>
      <c r="N13671">
        <f t="shared" si="530"/>
        <v>0</v>
      </c>
      <c r="O13671">
        <f t="shared" si="531"/>
        <v>0</v>
      </c>
      <c r="P13671" t="s">
        <v>12694</v>
      </c>
    </row>
    <row r="13672" spans="2:16" x14ac:dyDescent="0.25">
      <c r="B13672" t="s">
        <v>15016</v>
      </c>
      <c r="C13672" s="119" t="s">
        <v>60</v>
      </c>
      <c r="D13672" t="s">
        <v>11537</v>
      </c>
      <c r="E13672" t="s">
        <v>11530</v>
      </c>
      <c r="F13672" t="s">
        <v>11540</v>
      </c>
      <c r="G13672" t="s">
        <v>61</v>
      </c>
      <c r="H13672" t="s">
        <v>18</v>
      </c>
      <c r="I13672" t="s">
        <v>11541</v>
      </c>
      <c r="J13672">
        <v>2019</v>
      </c>
      <c r="K13672">
        <v>697.76</v>
      </c>
      <c r="L13672">
        <v>23</v>
      </c>
      <c r="M13672">
        <v>1</v>
      </c>
      <c r="N13672">
        <f t="shared" si="530"/>
        <v>0</v>
      </c>
      <c r="O13672">
        <f t="shared" si="531"/>
        <v>0</v>
      </c>
      <c r="P13672" t="s">
        <v>12694</v>
      </c>
    </row>
    <row r="13673" spans="2:16" x14ac:dyDescent="0.25">
      <c r="B13673" t="s">
        <v>15017</v>
      </c>
      <c r="C13673" s="119" t="s">
        <v>60</v>
      </c>
      <c r="D13673" t="s">
        <v>11550</v>
      </c>
      <c r="E13673" t="s">
        <v>11530</v>
      </c>
      <c r="F13673" t="s">
        <v>11540</v>
      </c>
      <c r="G13673" t="s">
        <v>61</v>
      </c>
      <c r="H13673" t="s">
        <v>18</v>
      </c>
      <c r="I13673" t="s">
        <v>11541</v>
      </c>
      <c r="J13673">
        <v>2019</v>
      </c>
      <c r="K13673">
        <v>701.1</v>
      </c>
      <c r="L13673">
        <v>27</v>
      </c>
      <c r="M13673">
        <v>1</v>
      </c>
      <c r="N13673">
        <f t="shared" si="530"/>
        <v>0</v>
      </c>
      <c r="O13673">
        <f t="shared" si="531"/>
        <v>0</v>
      </c>
      <c r="P13673" t="s">
        <v>12694</v>
      </c>
    </row>
    <row r="13674" spans="2:16" x14ac:dyDescent="0.25">
      <c r="B13674" t="s">
        <v>15018</v>
      </c>
      <c r="C13674" s="119" t="s">
        <v>60</v>
      </c>
      <c r="D13674" t="s">
        <v>11550</v>
      </c>
      <c r="E13674" t="s">
        <v>11530</v>
      </c>
      <c r="F13674" t="s">
        <v>11540</v>
      </c>
      <c r="G13674" t="s">
        <v>61</v>
      </c>
      <c r="H13674" t="s">
        <v>18</v>
      </c>
      <c r="I13674" t="s">
        <v>11541</v>
      </c>
      <c r="J13674">
        <v>2019</v>
      </c>
      <c r="K13674">
        <v>667.86</v>
      </c>
      <c r="L13674">
        <v>27</v>
      </c>
      <c r="M13674">
        <v>1</v>
      </c>
      <c r="N13674">
        <f t="shared" si="530"/>
        <v>0</v>
      </c>
      <c r="O13674">
        <f t="shared" si="531"/>
        <v>0</v>
      </c>
      <c r="P13674" t="s">
        <v>12694</v>
      </c>
    </row>
    <row r="13675" spans="2:16" x14ac:dyDescent="0.25">
      <c r="B13675" t="s">
        <v>15019</v>
      </c>
      <c r="C13675" s="119" t="s">
        <v>60</v>
      </c>
      <c r="D13675" t="s">
        <v>11550</v>
      </c>
      <c r="E13675" t="s">
        <v>11530</v>
      </c>
      <c r="F13675" t="s">
        <v>11540</v>
      </c>
      <c r="G13675" t="s">
        <v>61</v>
      </c>
      <c r="H13675" t="s">
        <v>18</v>
      </c>
      <c r="I13675" t="s">
        <v>11541</v>
      </c>
      <c r="J13675">
        <v>2019</v>
      </c>
      <c r="K13675">
        <v>669.77</v>
      </c>
      <c r="L13675">
        <v>37</v>
      </c>
      <c r="M13675">
        <v>1</v>
      </c>
      <c r="N13675">
        <f t="shared" si="530"/>
        <v>0</v>
      </c>
      <c r="O13675">
        <f t="shared" si="531"/>
        <v>0</v>
      </c>
      <c r="P13675" t="s">
        <v>12694</v>
      </c>
    </row>
    <row r="13676" spans="2:16" x14ac:dyDescent="0.25">
      <c r="B13676" t="s">
        <v>15020</v>
      </c>
      <c r="C13676" s="119" t="s">
        <v>60</v>
      </c>
      <c r="D13676" t="s">
        <v>11537</v>
      </c>
      <c r="E13676" t="s">
        <v>11530</v>
      </c>
      <c r="F13676" t="s">
        <v>11540</v>
      </c>
      <c r="G13676" t="s">
        <v>61</v>
      </c>
      <c r="H13676" t="s">
        <v>18</v>
      </c>
      <c r="I13676" t="s">
        <v>11541</v>
      </c>
      <c r="J13676">
        <v>2019</v>
      </c>
      <c r="K13676">
        <v>665.4</v>
      </c>
      <c r="L13676">
        <v>27</v>
      </c>
      <c r="M13676">
        <v>1</v>
      </c>
      <c r="N13676">
        <f t="shared" si="530"/>
        <v>0</v>
      </c>
      <c r="O13676">
        <f t="shared" si="531"/>
        <v>0</v>
      </c>
      <c r="P13676" t="s">
        <v>12694</v>
      </c>
    </row>
    <row r="13677" spans="2:16" x14ac:dyDescent="0.25">
      <c r="B13677" t="s">
        <v>15021</v>
      </c>
      <c r="C13677" s="119" t="s">
        <v>60</v>
      </c>
      <c r="D13677" t="s">
        <v>11537</v>
      </c>
      <c r="E13677" t="s">
        <v>11530</v>
      </c>
      <c r="F13677" t="s">
        <v>11540</v>
      </c>
      <c r="G13677" t="s">
        <v>61</v>
      </c>
      <c r="H13677" t="s">
        <v>18</v>
      </c>
      <c r="I13677" t="s">
        <v>11541</v>
      </c>
      <c r="J13677">
        <v>2019</v>
      </c>
      <c r="K13677">
        <v>704.35</v>
      </c>
      <c r="L13677">
        <v>44</v>
      </c>
      <c r="M13677">
        <v>1</v>
      </c>
      <c r="N13677">
        <f t="shared" si="530"/>
        <v>0</v>
      </c>
      <c r="O13677">
        <f t="shared" si="531"/>
        <v>0</v>
      </c>
      <c r="P13677" t="s">
        <v>12694</v>
      </c>
    </row>
    <row r="13678" spans="2:16" x14ac:dyDescent="0.25">
      <c r="B13678" t="s">
        <v>15022</v>
      </c>
      <c r="C13678" s="119" t="s">
        <v>60</v>
      </c>
      <c r="D13678" t="s">
        <v>11542</v>
      </c>
      <c r="E13678" t="s">
        <v>11530</v>
      </c>
      <c r="F13678" t="s">
        <v>11540</v>
      </c>
      <c r="G13678" t="s">
        <v>61</v>
      </c>
      <c r="H13678" t="s">
        <v>18</v>
      </c>
      <c r="I13678" t="s">
        <v>11541</v>
      </c>
      <c r="J13678">
        <v>2019</v>
      </c>
      <c r="K13678">
        <v>669.58</v>
      </c>
      <c r="L13678">
        <v>36</v>
      </c>
      <c r="M13678">
        <v>1</v>
      </c>
      <c r="N13678">
        <f t="shared" si="530"/>
        <v>0</v>
      </c>
      <c r="O13678">
        <f t="shared" si="531"/>
        <v>0</v>
      </c>
      <c r="P13678" t="s">
        <v>12694</v>
      </c>
    </row>
    <row r="13679" spans="2:16" x14ac:dyDescent="0.25">
      <c r="B13679" t="s">
        <v>15023</v>
      </c>
      <c r="C13679" s="119" t="s">
        <v>60</v>
      </c>
      <c r="D13679" t="s">
        <v>11539</v>
      </c>
      <c r="E13679" t="s">
        <v>11530</v>
      </c>
      <c r="F13679" t="s">
        <v>11540</v>
      </c>
      <c r="G13679" t="s">
        <v>61</v>
      </c>
      <c r="H13679" t="s">
        <v>18</v>
      </c>
      <c r="I13679" t="s">
        <v>11541</v>
      </c>
      <c r="J13679">
        <v>2019</v>
      </c>
      <c r="K13679">
        <v>667.86</v>
      </c>
      <c r="L13679">
        <v>27</v>
      </c>
      <c r="M13679">
        <v>1</v>
      </c>
      <c r="N13679">
        <f t="shared" si="530"/>
        <v>0</v>
      </c>
      <c r="O13679">
        <f t="shared" si="531"/>
        <v>0</v>
      </c>
      <c r="P13679" t="s">
        <v>12694</v>
      </c>
    </row>
    <row r="13680" spans="2:16" x14ac:dyDescent="0.25">
      <c r="B13680" t="s">
        <v>15024</v>
      </c>
      <c r="C13680" s="119" t="s">
        <v>60</v>
      </c>
      <c r="D13680" t="s">
        <v>11539</v>
      </c>
      <c r="E13680" t="s">
        <v>11530</v>
      </c>
      <c r="F13680" t="s">
        <v>11540</v>
      </c>
      <c r="G13680" t="s">
        <v>61</v>
      </c>
      <c r="H13680" t="s">
        <v>18</v>
      </c>
      <c r="I13680" t="s">
        <v>11541</v>
      </c>
      <c r="J13680">
        <v>2019</v>
      </c>
      <c r="K13680">
        <v>674.16</v>
      </c>
      <c r="L13680">
        <v>60</v>
      </c>
      <c r="M13680">
        <v>1</v>
      </c>
      <c r="N13680">
        <f t="shared" si="530"/>
        <v>0</v>
      </c>
      <c r="O13680">
        <f t="shared" si="531"/>
        <v>0</v>
      </c>
      <c r="P13680" t="s">
        <v>12694</v>
      </c>
    </row>
    <row r="13681" spans="2:16" x14ac:dyDescent="0.25">
      <c r="B13681" t="s">
        <v>15025</v>
      </c>
      <c r="C13681" s="119" t="s">
        <v>60</v>
      </c>
      <c r="D13681" t="s">
        <v>11539</v>
      </c>
      <c r="E13681" t="s">
        <v>11530</v>
      </c>
      <c r="F13681" t="s">
        <v>11540</v>
      </c>
      <c r="G13681" t="s">
        <v>61</v>
      </c>
      <c r="H13681" t="s">
        <v>18</v>
      </c>
      <c r="I13681" t="s">
        <v>11541</v>
      </c>
      <c r="J13681">
        <v>2019</v>
      </c>
      <c r="K13681">
        <v>667.68</v>
      </c>
      <c r="L13681">
        <v>26</v>
      </c>
      <c r="M13681">
        <v>1</v>
      </c>
      <c r="N13681">
        <f t="shared" si="530"/>
        <v>0</v>
      </c>
      <c r="O13681">
        <f t="shared" si="531"/>
        <v>0</v>
      </c>
      <c r="P13681" t="s">
        <v>12694</v>
      </c>
    </row>
    <row r="13682" spans="2:16" x14ac:dyDescent="0.25">
      <c r="B13682" t="s">
        <v>15026</v>
      </c>
      <c r="C13682" s="119" t="s">
        <v>60</v>
      </c>
      <c r="D13682" t="s">
        <v>11539</v>
      </c>
      <c r="E13682" t="s">
        <v>11530</v>
      </c>
      <c r="F13682" t="s">
        <v>11540</v>
      </c>
      <c r="G13682" t="s">
        <v>61</v>
      </c>
      <c r="H13682" t="s">
        <v>18</v>
      </c>
      <c r="I13682" t="s">
        <v>11541</v>
      </c>
      <c r="J13682">
        <v>2019</v>
      </c>
      <c r="K13682">
        <v>667.29</v>
      </c>
      <c r="L13682">
        <v>24</v>
      </c>
      <c r="M13682">
        <v>1</v>
      </c>
      <c r="N13682">
        <f t="shared" si="530"/>
        <v>0</v>
      </c>
      <c r="O13682">
        <f t="shared" si="531"/>
        <v>0</v>
      </c>
      <c r="P13682" t="s">
        <v>12694</v>
      </c>
    </row>
    <row r="13683" spans="2:16" x14ac:dyDescent="0.25">
      <c r="B13683" t="s">
        <v>15027</v>
      </c>
      <c r="C13683" s="119" t="s">
        <v>60</v>
      </c>
      <c r="D13683" t="s">
        <v>11563</v>
      </c>
      <c r="E13683" t="s">
        <v>11530</v>
      </c>
      <c r="F13683" t="s">
        <v>11540</v>
      </c>
      <c r="G13683" t="s">
        <v>61</v>
      </c>
      <c r="H13683" t="s">
        <v>18</v>
      </c>
      <c r="I13683" t="s">
        <v>11541</v>
      </c>
      <c r="J13683">
        <v>2019</v>
      </c>
      <c r="K13683">
        <v>663.96</v>
      </c>
      <c r="L13683">
        <v>29</v>
      </c>
      <c r="M13683">
        <v>1</v>
      </c>
      <c r="N13683">
        <f t="shared" si="530"/>
        <v>0</v>
      </c>
      <c r="O13683">
        <f t="shared" si="531"/>
        <v>0</v>
      </c>
      <c r="P13683" t="s">
        <v>12694</v>
      </c>
    </row>
    <row r="13684" spans="2:16" x14ac:dyDescent="0.25">
      <c r="B13684" t="s">
        <v>15028</v>
      </c>
      <c r="C13684" s="119" t="s">
        <v>60</v>
      </c>
      <c r="D13684" t="s">
        <v>11563</v>
      </c>
      <c r="E13684" t="s">
        <v>11530</v>
      </c>
      <c r="F13684" t="s">
        <v>11540</v>
      </c>
      <c r="G13684" t="s">
        <v>61</v>
      </c>
      <c r="H13684" t="s">
        <v>18</v>
      </c>
      <c r="I13684" t="s">
        <v>11541</v>
      </c>
      <c r="J13684">
        <v>2019</v>
      </c>
      <c r="K13684">
        <v>663.58</v>
      </c>
      <c r="L13684">
        <v>27</v>
      </c>
      <c r="M13684">
        <v>1</v>
      </c>
      <c r="N13684">
        <f t="shared" si="530"/>
        <v>0</v>
      </c>
      <c r="O13684">
        <f t="shared" si="531"/>
        <v>0</v>
      </c>
      <c r="P13684" t="s">
        <v>12694</v>
      </c>
    </row>
    <row r="13685" spans="2:16" x14ac:dyDescent="0.25">
      <c r="B13685" t="s">
        <v>15029</v>
      </c>
      <c r="C13685" s="119" t="s">
        <v>60</v>
      </c>
      <c r="D13685" t="s">
        <v>11537</v>
      </c>
      <c r="E13685" t="s">
        <v>11530</v>
      </c>
      <c r="F13685" t="s">
        <v>11540</v>
      </c>
      <c r="G13685" t="s">
        <v>61</v>
      </c>
      <c r="H13685" t="s">
        <v>18</v>
      </c>
      <c r="I13685" t="s">
        <v>11541</v>
      </c>
      <c r="J13685">
        <v>2019</v>
      </c>
      <c r="K13685">
        <v>667.1</v>
      </c>
      <c r="L13685">
        <v>23</v>
      </c>
      <c r="M13685">
        <v>1</v>
      </c>
      <c r="N13685">
        <f t="shared" si="530"/>
        <v>0</v>
      </c>
      <c r="O13685">
        <f t="shared" si="531"/>
        <v>0</v>
      </c>
      <c r="P13685" t="s">
        <v>12694</v>
      </c>
    </row>
    <row r="13686" spans="2:16" x14ac:dyDescent="0.25">
      <c r="B13686" t="s">
        <v>15030</v>
      </c>
      <c r="C13686" s="119" t="s">
        <v>60</v>
      </c>
      <c r="D13686" t="s">
        <v>11537</v>
      </c>
      <c r="E13686" t="s">
        <v>11530</v>
      </c>
      <c r="F13686" t="s">
        <v>11540</v>
      </c>
      <c r="G13686" t="s">
        <v>61</v>
      </c>
      <c r="H13686" t="s">
        <v>18</v>
      </c>
      <c r="I13686" t="s">
        <v>11541</v>
      </c>
      <c r="J13686">
        <v>2019</v>
      </c>
      <c r="K13686">
        <v>699.28</v>
      </c>
      <c r="L13686">
        <v>31</v>
      </c>
      <c r="M13686">
        <v>1</v>
      </c>
      <c r="N13686">
        <f t="shared" si="530"/>
        <v>0</v>
      </c>
      <c r="O13686">
        <f t="shared" si="531"/>
        <v>0</v>
      </c>
      <c r="P13686" t="s">
        <v>12694</v>
      </c>
    </row>
    <row r="13687" spans="2:16" x14ac:dyDescent="0.25">
      <c r="B13687" t="s">
        <v>15031</v>
      </c>
      <c r="C13687" s="119" t="s">
        <v>60</v>
      </c>
      <c r="D13687" t="s">
        <v>11563</v>
      </c>
      <c r="E13687" t="s">
        <v>11530</v>
      </c>
      <c r="F13687" t="s">
        <v>11540</v>
      </c>
      <c r="G13687" t="s">
        <v>61</v>
      </c>
      <c r="H13687" t="s">
        <v>18</v>
      </c>
      <c r="I13687" t="s">
        <v>11541</v>
      </c>
      <c r="J13687">
        <v>2019</v>
      </c>
      <c r="K13687">
        <v>697.76</v>
      </c>
      <c r="L13687">
        <v>33</v>
      </c>
      <c r="M13687">
        <v>1</v>
      </c>
      <c r="N13687">
        <f t="shared" si="530"/>
        <v>0</v>
      </c>
      <c r="O13687">
        <f t="shared" si="531"/>
        <v>0</v>
      </c>
      <c r="P13687" t="s">
        <v>12694</v>
      </c>
    </row>
    <row r="13688" spans="2:16" x14ac:dyDescent="0.25">
      <c r="B13688" t="s">
        <v>15032</v>
      </c>
      <c r="C13688" s="119" t="s">
        <v>60</v>
      </c>
      <c r="D13688" t="s">
        <v>11563</v>
      </c>
      <c r="E13688" t="s">
        <v>11530</v>
      </c>
      <c r="F13688" t="s">
        <v>11540</v>
      </c>
      <c r="G13688" t="s">
        <v>61</v>
      </c>
      <c r="H13688" t="s">
        <v>18</v>
      </c>
      <c r="I13688" t="s">
        <v>11541</v>
      </c>
      <c r="J13688">
        <v>2019</v>
      </c>
      <c r="K13688">
        <v>696.99</v>
      </c>
      <c r="L13688">
        <v>29</v>
      </c>
      <c r="M13688">
        <v>1</v>
      </c>
      <c r="N13688">
        <f t="shared" si="530"/>
        <v>0</v>
      </c>
      <c r="O13688">
        <f t="shared" si="531"/>
        <v>0</v>
      </c>
      <c r="P13688" t="s">
        <v>12694</v>
      </c>
    </row>
    <row r="13689" spans="2:16" x14ac:dyDescent="0.25">
      <c r="B13689" t="s">
        <v>15033</v>
      </c>
      <c r="C13689" s="119" t="s">
        <v>60</v>
      </c>
      <c r="D13689" t="s">
        <v>11563</v>
      </c>
      <c r="E13689" t="s">
        <v>11530</v>
      </c>
      <c r="F13689" t="s">
        <v>11540</v>
      </c>
      <c r="G13689" t="s">
        <v>61</v>
      </c>
      <c r="H13689" t="s">
        <v>18</v>
      </c>
      <c r="I13689" t="s">
        <v>11541</v>
      </c>
      <c r="J13689">
        <v>2019</v>
      </c>
      <c r="K13689">
        <v>698.33</v>
      </c>
      <c r="L13689">
        <v>36</v>
      </c>
      <c r="M13689">
        <v>1</v>
      </c>
      <c r="N13689">
        <f t="shared" si="530"/>
        <v>0</v>
      </c>
      <c r="O13689">
        <f t="shared" si="531"/>
        <v>0</v>
      </c>
      <c r="P13689" t="s">
        <v>12694</v>
      </c>
    </row>
    <row r="13690" spans="2:16" x14ac:dyDescent="0.25">
      <c r="B13690" t="s">
        <v>15034</v>
      </c>
      <c r="C13690" s="119" t="s">
        <v>60</v>
      </c>
      <c r="D13690" t="s">
        <v>11563</v>
      </c>
      <c r="E13690" t="s">
        <v>11530</v>
      </c>
      <c r="F13690" t="s">
        <v>11540</v>
      </c>
      <c r="G13690" t="s">
        <v>61</v>
      </c>
      <c r="H13690" t="s">
        <v>18</v>
      </c>
      <c r="I13690" t="s">
        <v>11541</v>
      </c>
      <c r="J13690">
        <v>2019</v>
      </c>
      <c r="K13690">
        <v>700.81</v>
      </c>
      <c r="L13690">
        <v>49</v>
      </c>
      <c r="M13690">
        <v>1</v>
      </c>
      <c r="N13690">
        <f t="shared" si="530"/>
        <v>0</v>
      </c>
      <c r="O13690">
        <f t="shared" si="531"/>
        <v>0</v>
      </c>
      <c r="P13690" t="s">
        <v>12694</v>
      </c>
    </row>
    <row r="13691" spans="2:16" x14ac:dyDescent="0.25">
      <c r="B13691" t="s">
        <v>15035</v>
      </c>
      <c r="C13691" s="119" t="s">
        <v>60</v>
      </c>
      <c r="D13691" t="s">
        <v>11563</v>
      </c>
      <c r="E13691" t="s">
        <v>11530</v>
      </c>
      <c r="F13691" t="s">
        <v>11540</v>
      </c>
      <c r="G13691" t="s">
        <v>61</v>
      </c>
      <c r="H13691" t="s">
        <v>18</v>
      </c>
      <c r="I13691" t="s">
        <v>11541</v>
      </c>
      <c r="J13691">
        <v>2019</v>
      </c>
      <c r="K13691">
        <v>696.42</v>
      </c>
      <c r="L13691">
        <v>26</v>
      </c>
      <c r="M13691">
        <v>1</v>
      </c>
      <c r="N13691">
        <f t="shared" si="530"/>
        <v>0</v>
      </c>
      <c r="O13691">
        <f t="shared" si="531"/>
        <v>0</v>
      </c>
      <c r="P13691" t="s">
        <v>12694</v>
      </c>
    </row>
    <row r="13692" spans="2:16" x14ac:dyDescent="0.25">
      <c r="B13692" t="s">
        <v>15036</v>
      </c>
      <c r="C13692" s="119" t="s">
        <v>60</v>
      </c>
      <c r="D13692" t="s">
        <v>11539</v>
      </c>
      <c r="E13692" t="s">
        <v>11530</v>
      </c>
      <c r="F13692" t="s">
        <v>11540</v>
      </c>
      <c r="G13692" t="s">
        <v>61</v>
      </c>
      <c r="H13692" t="s">
        <v>18</v>
      </c>
      <c r="I13692" t="s">
        <v>11541</v>
      </c>
      <c r="J13692">
        <v>2019</v>
      </c>
      <c r="K13692">
        <v>667.1</v>
      </c>
      <c r="L13692">
        <v>23</v>
      </c>
      <c r="M13692">
        <v>1</v>
      </c>
      <c r="N13692">
        <f t="shared" si="530"/>
        <v>0</v>
      </c>
      <c r="O13692">
        <f t="shared" si="531"/>
        <v>0</v>
      </c>
      <c r="P13692" t="s">
        <v>12694</v>
      </c>
    </row>
    <row r="13693" spans="2:16" x14ac:dyDescent="0.25">
      <c r="B13693" t="s">
        <v>15037</v>
      </c>
      <c r="C13693" s="119" t="s">
        <v>60</v>
      </c>
      <c r="D13693" t="s">
        <v>11539</v>
      </c>
      <c r="E13693" t="s">
        <v>11530</v>
      </c>
      <c r="F13693" t="s">
        <v>11540</v>
      </c>
      <c r="G13693" t="s">
        <v>61</v>
      </c>
      <c r="H13693" t="s">
        <v>18</v>
      </c>
      <c r="I13693" t="s">
        <v>11541</v>
      </c>
      <c r="J13693">
        <v>2019</v>
      </c>
      <c r="K13693">
        <v>667.1</v>
      </c>
      <c r="L13693">
        <v>23</v>
      </c>
      <c r="M13693">
        <v>1</v>
      </c>
      <c r="N13693">
        <f t="shared" si="530"/>
        <v>0</v>
      </c>
      <c r="O13693">
        <f t="shared" si="531"/>
        <v>0</v>
      </c>
      <c r="P13693" t="s">
        <v>12694</v>
      </c>
    </row>
    <row r="13694" spans="2:16" x14ac:dyDescent="0.25">
      <c r="B13694" t="s">
        <v>15038</v>
      </c>
      <c r="C13694" s="119" t="s">
        <v>60</v>
      </c>
      <c r="D13694" t="s">
        <v>11537</v>
      </c>
      <c r="E13694" t="s">
        <v>11530</v>
      </c>
      <c r="F13694" t="s">
        <v>11540</v>
      </c>
      <c r="G13694" t="s">
        <v>61</v>
      </c>
      <c r="H13694" t="s">
        <v>18</v>
      </c>
      <c r="I13694" t="s">
        <v>11541</v>
      </c>
      <c r="J13694">
        <v>2019</v>
      </c>
      <c r="K13694">
        <v>707.41</v>
      </c>
      <c r="L13694">
        <v>60</v>
      </c>
      <c r="M13694">
        <v>1</v>
      </c>
      <c r="N13694">
        <f t="shared" si="530"/>
        <v>0</v>
      </c>
      <c r="O13694">
        <f t="shared" si="531"/>
        <v>0</v>
      </c>
      <c r="P13694" t="s">
        <v>12694</v>
      </c>
    </row>
    <row r="13695" spans="2:16" x14ac:dyDescent="0.25">
      <c r="B13695" t="s">
        <v>15039</v>
      </c>
      <c r="C13695" s="119" t="s">
        <v>60</v>
      </c>
      <c r="D13695" t="s">
        <v>11546</v>
      </c>
      <c r="E13695" t="s">
        <v>11530</v>
      </c>
      <c r="F13695" t="s">
        <v>11540</v>
      </c>
      <c r="G13695" t="s">
        <v>61</v>
      </c>
      <c r="H13695" t="s">
        <v>18</v>
      </c>
      <c r="I13695" t="s">
        <v>11541</v>
      </c>
      <c r="J13695">
        <v>2019</v>
      </c>
      <c r="K13695">
        <v>751.88</v>
      </c>
      <c r="L13695">
        <v>92</v>
      </c>
      <c r="M13695">
        <v>1</v>
      </c>
      <c r="N13695">
        <f t="shared" si="530"/>
        <v>0</v>
      </c>
      <c r="O13695">
        <f t="shared" si="531"/>
        <v>0</v>
      </c>
      <c r="P13695" t="s">
        <v>12693</v>
      </c>
    </row>
    <row r="13696" spans="2:16" x14ac:dyDescent="0.25">
      <c r="B13696" t="s">
        <v>15040</v>
      </c>
      <c r="C13696" s="119" t="s">
        <v>60</v>
      </c>
      <c r="D13696" t="s">
        <v>11537</v>
      </c>
      <c r="E13696" t="s">
        <v>11530</v>
      </c>
      <c r="F13696" t="s">
        <v>11540</v>
      </c>
      <c r="G13696" t="s">
        <v>61</v>
      </c>
      <c r="H13696" t="s">
        <v>18</v>
      </c>
      <c r="I13696" t="s">
        <v>11541</v>
      </c>
      <c r="J13696">
        <v>2019</v>
      </c>
      <c r="K13696">
        <v>881.12</v>
      </c>
      <c r="L13696">
        <v>34</v>
      </c>
      <c r="M13696">
        <v>1</v>
      </c>
      <c r="N13696">
        <f t="shared" si="530"/>
        <v>0</v>
      </c>
      <c r="O13696">
        <f t="shared" si="531"/>
        <v>0</v>
      </c>
      <c r="P13696" t="s">
        <v>12694</v>
      </c>
    </row>
    <row r="13697" spans="2:16" x14ac:dyDescent="0.25">
      <c r="B13697" t="s">
        <v>15041</v>
      </c>
      <c r="C13697" s="119" t="s">
        <v>60</v>
      </c>
      <c r="D13697" t="s">
        <v>11537</v>
      </c>
      <c r="E13697" t="s">
        <v>11530</v>
      </c>
      <c r="F13697" t="s">
        <v>11540</v>
      </c>
      <c r="G13697" t="s">
        <v>61</v>
      </c>
      <c r="H13697" t="s">
        <v>18</v>
      </c>
      <c r="I13697" t="s">
        <v>11533</v>
      </c>
      <c r="J13697">
        <v>2019</v>
      </c>
      <c r="K13697">
        <v>672.64</v>
      </c>
      <c r="L13697">
        <v>34</v>
      </c>
      <c r="M13697">
        <v>1</v>
      </c>
      <c r="N13697">
        <f t="shared" si="530"/>
        <v>0</v>
      </c>
      <c r="O13697">
        <f t="shared" si="531"/>
        <v>0</v>
      </c>
      <c r="P13697" t="s">
        <v>12694</v>
      </c>
    </row>
    <row r="13698" spans="2:16" x14ac:dyDescent="0.25">
      <c r="B13698" t="s">
        <v>15042</v>
      </c>
      <c r="C13698" s="119" t="s">
        <v>60</v>
      </c>
      <c r="D13698" t="s">
        <v>11537</v>
      </c>
      <c r="E13698" t="s">
        <v>11530</v>
      </c>
      <c r="F13698" t="s">
        <v>11540</v>
      </c>
      <c r="G13698" t="s">
        <v>61</v>
      </c>
      <c r="H13698" t="s">
        <v>18</v>
      </c>
      <c r="I13698" t="s">
        <v>11541</v>
      </c>
      <c r="J13698">
        <v>2019</v>
      </c>
      <c r="K13698">
        <v>669.01</v>
      </c>
      <c r="L13698">
        <v>33</v>
      </c>
      <c r="M13698">
        <v>1</v>
      </c>
      <c r="N13698">
        <f t="shared" si="530"/>
        <v>0</v>
      </c>
      <c r="O13698">
        <f t="shared" si="531"/>
        <v>0</v>
      </c>
      <c r="P13698" t="s">
        <v>12694</v>
      </c>
    </row>
    <row r="13699" spans="2:16" x14ac:dyDescent="0.25">
      <c r="B13699" t="s">
        <v>15043</v>
      </c>
      <c r="C13699" s="119" t="s">
        <v>60</v>
      </c>
      <c r="D13699" t="s">
        <v>11542</v>
      </c>
      <c r="E13699" t="s">
        <v>11530</v>
      </c>
      <c r="F13699" t="s">
        <v>11540</v>
      </c>
      <c r="G13699" t="s">
        <v>61</v>
      </c>
      <c r="H13699" t="s">
        <v>18</v>
      </c>
      <c r="I13699" t="s">
        <v>11541</v>
      </c>
      <c r="J13699">
        <v>2019</v>
      </c>
      <c r="K13699">
        <v>700.14</v>
      </c>
      <c r="L13699">
        <v>22</v>
      </c>
      <c r="M13699">
        <v>1</v>
      </c>
      <c r="N13699">
        <f t="shared" si="530"/>
        <v>0</v>
      </c>
      <c r="O13699">
        <f t="shared" si="531"/>
        <v>0</v>
      </c>
      <c r="P13699" t="s">
        <v>12694</v>
      </c>
    </row>
    <row r="13700" spans="2:16" x14ac:dyDescent="0.25">
      <c r="B13700" t="s">
        <v>15044</v>
      </c>
      <c r="C13700" s="119" t="s">
        <v>60</v>
      </c>
      <c r="D13700" t="s">
        <v>11537</v>
      </c>
      <c r="E13700" t="s">
        <v>11530</v>
      </c>
      <c r="F13700" t="s">
        <v>11540</v>
      </c>
      <c r="G13700" t="s">
        <v>61</v>
      </c>
      <c r="H13700" t="s">
        <v>18</v>
      </c>
      <c r="I13700" t="s">
        <v>11541</v>
      </c>
      <c r="J13700">
        <v>2019</v>
      </c>
      <c r="K13700">
        <v>667.1</v>
      </c>
      <c r="L13700">
        <v>23</v>
      </c>
      <c r="M13700">
        <v>1</v>
      </c>
      <c r="N13700">
        <f t="shared" si="530"/>
        <v>0</v>
      </c>
      <c r="O13700">
        <f t="shared" si="531"/>
        <v>0</v>
      </c>
      <c r="P13700" t="s">
        <v>12694</v>
      </c>
    </row>
    <row r="13701" spans="2:16" x14ac:dyDescent="0.25">
      <c r="B13701" t="s">
        <v>15045</v>
      </c>
      <c r="C13701" s="119" t="s">
        <v>60</v>
      </c>
      <c r="D13701" t="s">
        <v>11537</v>
      </c>
      <c r="E13701" t="s">
        <v>11530</v>
      </c>
      <c r="F13701" t="s">
        <v>11540</v>
      </c>
      <c r="G13701" t="s">
        <v>61</v>
      </c>
      <c r="H13701" t="s">
        <v>18</v>
      </c>
      <c r="I13701" t="s">
        <v>11541</v>
      </c>
      <c r="J13701">
        <v>2019</v>
      </c>
      <c r="K13701">
        <v>666.91</v>
      </c>
      <c r="L13701">
        <v>22</v>
      </c>
      <c r="M13701">
        <v>1</v>
      </c>
      <c r="N13701">
        <f t="shared" si="530"/>
        <v>0</v>
      </c>
      <c r="O13701">
        <f t="shared" si="531"/>
        <v>0</v>
      </c>
      <c r="P13701" t="s">
        <v>12694</v>
      </c>
    </row>
    <row r="13702" spans="2:16" x14ac:dyDescent="0.25">
      <c r="B13702" t="s">
        <v>15046</v>
      </c>
      <c r="C13702" s="119" t="s">
        <v>60</v>
      </c>
      <c r="D13702" t="s">
        <v>11539</v>
      </c>
      <c r="E13702" t="s">
        <v>11530</v>
      </c>
      <c r="F13702" t="s">
        <v>11540</v>
      </c>
      <c r="G13702" t="s">
        <v>61</v>
      </c>
      <c r="H13702" t="s">
        <v>18</v>
      </c>
      <c r="I13702" t="s">
        <v>11541</v>
      </c>
      <c r="J13702">
        <v>2019</v>
      </c>
      <c r="K13702">
        <v>669.01</v>
      </c>
      <c r="L13702">
        <v>33</v>
      </c>
      <c r="M13702">
        <v>1</v>
      </c>
      <c r="N13702">
        <f t="shared" si="530"/>
        <v>0</v>
      </c>
      <c r="O13702">
        <f t="shared" si="531"/>
        <v>0</v>
      </c>
      <c r="P13702" t="s">
        <v>12694</v>
      </c>
    </row>
    <row r="13703" spans="2:16" x14ac:dyDescent="0.25">
      <c r="B13703" t="s">
        <v>15047</v>
      </c>
      <c r="C13703" s="119" t="s">
        <v>60</v>
      </c>
      <c r="D13703" t="s">
        <v>11539</v>
      </c>
      <c r="E13703" t="s">
        <v>11530</v>
      </c>
      <c r="F13703" t="s">
        <v>11540</v>
      </c>
      <c r="G13703" t="s">
        <v>61</v>
      </c>
      <c r="H13703" t="s">
        <v>18</v>
      </c>
      <c r="I13703" t="s">
        <v>11541</v>
      </c>
      <c r="J13703">
        <v>2019</v>
      </c>
      <c r="K13703">
        <v>699.76</v>
      </c>
      <c r="L13703">
        <v>20</v>
      </c>
      <c r="M13703">
        <v>1</v>
      </c>
      <c r="N13703">
        <f t="shared" si="530"/>
        <v>0</v>
      </c>
      <c r="O13703">
        <f t="shared" si="531"/>
        <v>0</v>
      </c>
      <c r="P13703" t="s">
        <v>12694</v>
      </c>
    </row>
    <row r="13704" spans="2:16" x14ac:dyDescent="0.25">
      <c r="B13704" t="s">
        <v>15048</v>
      </c>
      <c r="C13704" s="119" t="s">
        <v>60</v>
      </c>
      <c r="D13704" t="s">
        <v>11539</v>
      </c>
      <c r="E13704" t="s">
        <v>11530</v>
      </c>
      <c r="F13704" t="s">
        <v>11540</v>
      </c>
      <c r="G13704" t="s">
        <v>61</v>
      </c>
      <c r="H13704" t="s">
        <v>18</v>
      </c>
      <c r="I13704" t="s">
        <v>11541</v>
      </c>
      <c r="J13704">
        <v>2019</v>
      </c>
      <c r="K13704">
        <v>666.53</v>
      </c>
      <c r="L13704">
        <v>20</v>
      </c>
      <c r="M13704">
        <v>1</v>
      </c>
      <c r="N13704">
        <f t="shared" si="530"/>
        <v>0</v>
      </c>
      <c r="O13704">
        <f t="shared" si="531"/>
        <v>0</v>
      </c>
      <c r="P13704" t="s">
        <v>12694</v>
      </c>
    </row>
    <row r="13705" spans="2:16" x14ac:dyDescent="0.25">
      <c r="B13705" t="s">
        <v>15049</v>
      </c>
      <c r="C13705" s="119" t="s">
        <v>60</v>
      </c>
      <c r="D13705" t="s">
        <v>11539</v>
      </c>
      <c r="E13705" t="s">
        <v>11530</v>
      </c>
      <c r="F13705" t="s">
        <v>11540</v>
      </c>
      <c r="G13705" t="s">
        <v>61</v>
      </c>
      <c r="H13705" t="s">
        <v>18</v>
      </c>
      <c r="I13705" t="s">
        <v>11541</v>
      </c>
      <c r="J13705">
        <v>2019</v>
      </c>
      <c r="K13705">
        <v>667.48</v>
      </c>
      <c r="L13705">
        <v>25</v>
      </c>
      <c r="M13705">
        <v>1</v>
      </c>
      <c r="N13705">
        <f t="shared" si="530"/>
        <v>0</v>
      </c>
      <c r="O13705">
        <f t="shared" si="531"/>
        <v>0</v>
      </c>
      <c r="P13705" t="s">
        <v>12694</v>
      </c>
    </row>
    <row r="13706" spans="2:16" x14ac:dyDescent="0.25">
      <c r="B13706" t="s">
        <v>15050</v>
      </c>
      <c r="C13706" s="119" t="s">
        <v>60</v>
      </c>
      <c r="D13706" t="s">
        <v>11546</v>
      </c>
      <c r="E13706" t="s">
        <v>11530</v>
      </c>
      <c r="F13706" t="s">
        <v>11540</v>
      </c>
      <c r="G13706" t="s">
        <v>61</v>
      </c>
      <c r="H13706" t="s">
        <v>18</v>
      </c>
      <c r="I13706" t="s">
        <v>11541</v>
      </c>
      <c r="J13706">
        <v>2019</v>
      </c>
      <c r="K13706">
        <v>702.05</v>
      </c>
      <c r="L13706">
        <v>32</v>
      </c>
      <c r="M13706">
        <v>1</v>
      </c>
      <c r="N13706">
        <f t="shared" si="530"/>
        <v>0</v>
      </c>
      <c r="O13706">
        <f t="shared" si="531"/>
        <v>0</v>
      </c>
      <c r="P13706" t="s">
        <v>12694</v>
      </c>
    </row>
    <row r="13707" spans="2:16" x14ac:dyDescent="0.25">
      <c r="B13707" t="s">
        <v>15051</v>
      </c>
      <c r="C13707" s="119" t="s">
        <v>60</v>
      </c>
      <c r="D13707" t="s">
        <v>11537</v>
      </c>
      <c r="E13707" t="s">
        <v>11530</v>
      </c>
      <c r="F13707" t="s">
        <v>11540</v>
      </c>
      <c r="G13707" t="s">
        <v>61</v>
      </c>
      <c r="H13707" t="s">
        <v>18</v>
      </c>
      <c r="I13707" t="s">
        <v>11541</v>
      </c>
      <c r="J13707">
        <v>2019</v>
      </c>
      <c r="K13707">
        <v>672.06</v>
      </c>
      <c r="L13707">
        <v>49</v>
      </c>
      <c r="M13707">
        <v>1</v>
      </c>
      <c r="N13707">
        <f t="shared" si="530"/>
        <v>0</v>
      </c>
      <c r="O13707">
        <f t="shared" si="531"/>
        <v>0</v>
      </c>
      <c r="P13707" t="s">
        <v>12694</v>
      </c>
    </row>
    <row r="13708" spans="2:16" x14ac:dyDescent="0.25">
      <c r="B13708" t="s">
        <v>15052</v>
      </c>
      <c r="C13708" s="119" t="s">
        <v>60</v>
      </c>
      <c r="D13708" t="s">
        <v>11539</v>
      </c>
      <c r="E13708" t="s">
        <v>11530</v>
      </c>
      <c r="F13708" t="s">
        <v>11540</v>
      </c>
      <c r="G13708" t="s">
        <v>61</v>
      </c>
      <c r="H13708" t="s">
        <v>18</v>
      </c>
      <c r="I13708" t="s">
        <v>11541</v>
      </c>
      <c r="J13708">
        <v>2019</v>
      </c>
      <c r="K13708">
        <v>667.68</v>
      </c>
      <c r="L13708">
        <v>26</v>
      </c>
      <c r="M13708">
        <v>1</v>
      </c>
      <c r="N13708">
        <f t="shared" si="530"/>
        <v>0</v>
      </c>
      <c r="O13708">
        <f t="shared" si="531"/>
        <v>0</v>
      </c>
      <c r="P13708" t="s">
        <v>12694</v>
      </c>
    </row>
    <row r="13709" spans="2:16" x14ac:dyDescent="0.25">
      <c r="B13709" t="s">
        <v>15053</v>
      </c>
      <c r="C13709" s="119" t="s">
        <v>60</v>
      </c>
      <c r="D13709" t="s">
        <v>11539</v>
      </c>
      <c r="E13709" t="s">
        <v>11530</v>
      </c>
      <c r="F13709" t="s">
        <v>11540</v>
      </c>
      <c r="G13709" t="s">
        <v>61</v>
      </c>
      <c r="H13709" t="s">
        <v>18</v>
      </c>
      <c r="I13709" t="s">
        <v>11541</v>
      </c>
      <c r="J13709">
        <v>2019</v>
      </c>
      <c r="K13709">
        <v>667.68</v>
      </c>
      <c r="L13709">
        <v>26</v>
      </c>
      <c r="M13709">
        <v>1</v>
      </c>
      <c r="N13709">
        <f t="shared" si="530"/>
        <v>0</v>
      </c>
      <c r="O13709">
        <f t="shared" si="531"/>
        <v>0</v>
      </c>
      <c r="P13709" t="s">
        <v>12694</v>
      </c>
    </row>
    <row r="13710" spans="2:16" x14ac:dyDescent="0.25">
      <c r="B13710" t="s">
        <v>15054</v>
      </c>
      <c r="C13710" s="119" t="s">
        <v>60</v>
      </c>
      <c r="D13710" t="s">
        <v>11539</v>
      </c>
      <c r="E13710" t="s">
        <v>11530</v>
      </c>
      <c r="F13710" t="s">
        <v>11540</v>
      </c>
      <c r="G13710" t="s">
        <v>61</v>
      </c>
      <c r="H13710" t="s">
        <v>18</v>
      </c>
      <c r="I13710" t="s">
        <v>11541</v>
      </c>
      <c r="J13710">
        <v>2019</v>
      </c>
      <c r="K13710">
        <v>667.68</v>
      </c>
      <c r="L13710">
        <v>26</v>
      </c>
      <c r="M13710">
        <v>1</v>
      </c>
      <c r="N13710">
        <f t="shared" si="530"/>
        <v>0</v>
      </c>
      <c r="O13710">
        <f t="shared" si="531"/>
        <v>0</v>
      </c>
      <c r="P13710" t="s">
        <v>12694</v>
      </c>
    </row>
    <row r="13711" spans="2:16" x14ac:dyDescent="0.25">
      <c r="B13711" t="s">
        <v>15055</v>
      </c>
      <c r="C13711" s="119" t="s">
        <v>60</v>
      </c>
      <c r="D13711" t="s">
        <v>11539</v>
      </c>
      <c r="E13711" t="s">
        <v>11530</v>
      </c>
      <c r="F13711" t="s">
        <v>11540</v>
      </c>
      <c r="G13711" t="s">
        <v>61</v>
      </c>
      <c r="H13711" t="s">
        <v>18</v>
      </c>
      <c r="I13711" t="s">
        <v>11541</v>
      </c>
      <c r="J13711">
        <v>2019</v>
      </c>
      <c r="K13711">
        <v>668.81</v>
      </c>
      <c r="L13711">
        <v>32</v>
      </c>
      <c r="M13711">
        <v>1</v>
      </c>
      <c r="N13711">
        <f t="shared" si="530"/>
        <v>0</v>
      </c>
      <c r="O13711">
        <f t="shared" si="531"/>
        <v>0</v>
      </c>
      <c r="P13711" t="s">
        <v>12694</v>
      </c>
    </row>
    <row r="13712" spans="2:16" x14ac:dyDescent="0.25">
      <c r="B13712" t="s">
        <v>15056</v>
      </c>
      <c r="C13712" s="119" t="s">
        <v>60</v>
      </c>
      <c r="D13712" t="s">
        <v>11539</v>
      </c>
      <c r="E13712" t="s">
        <v>11530</v>
      </c>
      <c r="F13712" t="s">
        <v>11540</v>
      </c>
      <c r="G13712" t="s">
        <v>61</v>
      </c>
      <c r="H13712" t="s">
        <v>18</v>
      </c>
      <c r="I13712" t="s">
        <v>11541</v>
      </c>
      <c r="J13712">
        <v>2019</v>
      </c>
      <c r="K13712">
        <v>668.81</v>
      </c>
      <c r="L13712">
        <v>32</v>
      </c>
      <c r="M13712">
        <v>1</v>
      </c>
      <c r="N13712">
        <f t="shared" si="530"/>
        <v>0</v>
      </c>
      <c r="O13712">
        <f t="shared" si="531"/>
        <v>0</v>
      </c>
      <c r="P13712" t="s">
        <v>12694</v>
      </c>
    </row>
    <row r="13713" spans="2:16" x14ac:dyDescent="0.25">
      <c r="B13713" t="s">
        <v>15057</v>
      </c>
      <c r="C13713" s="119" t="s">
        <v>60</v>
      </c>
      <c r="D13713" t="s">
        <v>11539</v>
      </c>
      <c r="E13713" t="s">
        <v>11530</v>
      </c>
      <c r="F13713" t="s">
        <v>11540</v>
      </c>
      <c r="G13713" t="s">
        <v>61</v>
      </c>
      <c r="H13713" t="s">
        <v>18</v>
      </c>
      <c r="I13713" t="s">
        <v>11541</v>
      </c>
      <c r="J13713">
        <v>2019</v>
      </c>
      <c r="K13713">
        <v>700.92</v>
      </c>
      <c r="L13713">
        <v>26</v>
      </c>
      <c r="M13713">
        <v>1</v>
      </c>
      <c r="N13713">
        <f t="shared" si="530"/>
        <v>0</v>
      </c>
      <c r="O13713">
        <f t="shared" si="531"/>
        <v>0</v>
      </c>
      <c r="P13713" t="s">
        <v>12694</v>
      </c>
    </row>
    <row r="13714" spans="2:16" x14ac:dyDescent="0.25">
      <c r="B13714" t="s">
        <v>15058</v>
      </c>
      <c r="C13714" s="119" t="s">
        <v>60</v>
      </c>
      <c r="D13714" t="s">
        <v>11537</v>
      </c>
      <c r="E13714" t="s">
        <v>11530</v>
      </c>
      <c r="F13714" t="s">
        <v>11540</v>
      </c>
      <c r="G13714" t="s">
        <v>61</v>
      </c>
      <c r="H13714" t="s">
        <v>18</v>
      </c>
      <c r="I13714" t="s">
        <v>11541</v>
      </c>
      <c r="J13714">
        <v>2019</v>
      </c>
      <c r="K13714">
        <v>667.48</v>
      </c>
      <c r="L13714">
        <v>25</v>
      </c>
      <c r="M13714">
        <v>1</v>
      </c>
      <c r="N13714">
        <f t="shared" ref="N13714:N13777" si="532">IF(K13714&lt;100,1,0)</f>
        <v>0</v>
      </c>
      <c r="O13714">
        <f t="shared" ref="O13714:O13777" si="533">IF(OR(L13714="",L13714&lt;=0),1,0)</f>
        <v>0</v>
      </c>
      <c r="P13714" t="s">
        <v>12694</v>
      </c>
    </row>
    <row r="13715" spans="2:16" x14ac:dyDescent="0.25">
      <c r="B13715" t="s">
        <v>15059</v>
      </c>
      <c r="C13715" s="119" t="s">
        <v>60</v>
      </c>
      <c r="D13715" t="s">
        <v>11550</v>
      </c>
      <c r="E13715" t="s">
        <v>11530</v>
      </c>
      <c r="F13715" t="s">
        <v>11540</v>
      </c>
      <c r="G13715" t="s">
        <v>61</v>
      </c>
      <c r="H13715" t="s">
        <v>18</v>
      </c>
      <c r="I13715" t="s">
        <v>11541</v>
      </c>
      <c r="J13715">
        <v>2019</v>
      </c>
      <c r="K13715">
        <v>669.2</v>
      </c>
      <c r="L13715">
        <v>34</v>
      </c>
      <c r="M13715">
        <v>1</v>
      </c>
      <c r="N13715">
        <f t="shared" si="532"/>
        <v>0</v>
      </c>
      <c r="O13715">
        <f t="shared" si="533"/>
        <v>0</v>
      </c>
      <c r="P13715" t="s">
        <v>12694</v>
      </c>
    </row>
    <row r="13716" spans="2:16" x14ac:dyDescent="0.25">
      <c r="B13716" t="s">
        <v>15060</v>
      </c>
      <c r="C13716" s="119" t="s">
        <v>60</v>
      </c>
      <c r="D13716" t="s">
        <v>11550</v>
      </c>
      <c r="E13716" t="s">
        <v>11530</v>
      </c>
      <c r="F13716" t="s">
        <v>11540</v>
      </c>
      <c r="G13716" t="s">
        <v>61</v>
      </c>
      <c r="H13716" t="s">
        <v>18</v>
      </c>
      <c r="I13716" t="s">
        <v>11541</v>
      </c>
      <c r="J13716">
        <v>2019</v>
      </c>
      <c r="K13716">
        <v>669.39</v>
      </c>
      <c r="L13716">
        <v>35</v>
      </c>
      <c r="M13716">
        <v>1</v>
      </c>
      <c r="N13716">
        <f t="shared" si="532"/>
        <v>0</v>
      </c>
      <c r="O13716">
        <f t="shared" si="533"/>
        <v>0</v>
      </c>
      <c r="P13716" t="s">
        <v>12694</v>
      </c>
    </row>
    <row r="13717" spans="2:16" x14ac:dyDescent="0.25">
      <c r="B13717" t="s">
        <v>15061</v>
      </c>
      <c r="C13717" s="119" t="s">
        <v>60</v>
      </c>
      <c r="D13717" t="s">
        <v>11542</v>
      </c>
      <c r="E13717" t="s">
        <v>11530</v>
      </c>
      <c r="F13717" t="s">
        <v>11540</v>
      </c>
      <c r="G13717" t="s">
        <v>61</v>
      </c>
      <c r="H13717" t="s">
        <v>18</v>
      </c>
      <c r="I13717" t="s">
        <v>11541</v>
      </c>
      <c r="J13717">
        <v>2019</v>
      </c>
      <c r="K13717">
        <v>701.76</v>
      </c>
      <c r="L13717">
        <v>54</v>
      </c>
      <c r="M13717">
        <v>1</v>
      </c>
      <c r="N13717">
        <f t="shared" si="532"/>
        <v>0</v>
      </c>
      <c r="O13717">
        <f t="shared" si="533"/>
        <v>0</v>
      </c>
      <c r="P13717" t="s">
        <v>12694</v>
      </c>
    </row>
    <row r="13718" spans="2:16" x14ac:dyDescent="0.25">
      <c r="B13718" t="s">
        <v>15062</v>
      </c>
      <c r="C13718" s="119" t="s">
        <v>60</v>
      </c>
      <c r="D13718" t="s">
        <v>11539</v>
      </c>
      <c r="E13718" t="s">
        <v>11530</v>
      </c>
      <c r="F13718" t="s">
        <v>11540</v>
      </c>
      <c r="G13718" t="s">
        <v>61</v>
      </c>
      <c r="H13718" t="s">
        <v>18</v>
      </c>
      <c r="I13718" t="s">
        <v>11541</v>
      </c>
      <c r="J13718">
        <v>2019</v>
      </c>
      <c r="K13718">
        <v>666.72</v>
      </c>
      <c r="L13718">
        <v>21</v>
      </c>
      <c r="M13718">
        <v>1</v>
      </c>
      <c r="N13718">
        <f t="shared" si="532"/>
        <v>0</v>
      </c>
      <c r="O13718">
        <f t="shared" si="533"/>
        <v>0</v>
      </c>
      <c r="P13718" t="s">
        <v>12694</v>
      </c>
    </row>
    <row r="13719" spans="2:16" x14ac:dyDescent="0.25">
      <c r="B13719" t="s">
        <v>15063</v>
      </c>
      <c r="C13719" s="119" t="s">
        <v>60</v>
      </c>
      <c r="D13719" t="s">
        <v>11539</v>
      </c>
      <c r="E13719" t="s">
        <v>11530</v>
      </c>
      <c r="F13719" t="s">
        <v>11540</v>
      </c>
      <c r="G13719" t="s">
        <v>61</v>
      </c>
      <c r="H13719" t="s">
        <v>18</v>
      </c>
      <c r="I13719" t="s">
        <v>11541</v>
      </c>
      <c r="J13719">
        <v>2019</v>
      </c>
      <c r="K13719">
        <v>666.72</v>
      </c>
      <c r="L13719">
        <v>21</v>
      </c>
      <c r="M13719">
        <v>1</v>
      </c>
      <c r="N13719">
        <f t="shared" si="532"/>
        <v>0</v>
      </c>
      <c r="O13719">
        <f t="shared" si="533"/>
        <v>0</v>
      </c>
      <c r="P13719" t="s">
        <v>12694</v>
      </c>
    </row>
    <row r="13720" spans="2:16" x14ac:dyDescent="0.25">
      <c r="B13720" t="s">
        <v>15064</v>
      </c>
      <c r="C13720" s="119" t="s">
        <v>60</v>
      </c>
      <c r="D13720" t="s">
        <v>11539</v>
      </c>
      <c r="E13720" t="s">
        <v>11530</v>
      </c>
      <c r="F13720" t="s">
        <v>11540</v>
      </c>
      <c r="G13720" t="s">
        <v>61</v>
      </c>
      <c r="H13720" t="s">
        <v>18</v>
      </c>
      <c r="I13720" t="s">
        <v>11541</v>
      </c>
      <c r="J13720">
        <v>2019</v>
      </c>
      <c r="K13720">
        <v>667.48</v>
      </c>
      <c r="L13720">
        <v>25</v>
      </c>
      <c r="M13720">
        <v>1</v>
      </c>
      <c r="N13720">
        <f t="shared" si="532"/>
        <v>0</v>
      </c>
      <c r="O13720">
        <f t="shared" si="533"/>
        <v>0</v>
      </c>
      <c r="P13720" t="s">
        <v>12694</v>
      </c>
    </row>
    <row r="13721" spans="2:16" x14ac:dyDescent="0.25">
      <c r="B13721" t="s">
        <v>15065</v>
      </c>
      <c r="C13721" s="119" t="s">
        <v>60</v>
      </c>
      <c r="D13721" t="s">
        <v>11539</v>
      </c>
      <c r="E13721" t="s">
        <v>11530</v>
      </c>
      <c r="F13721" t="s">
        <v>11540</v>
      </c>
      <c r="G13721" t="s">
        <v>61</v>
      </c>
      <c r="H13721" t="s">
        <v>18</v>
      </c>
      <c r="I13721" t="s">
        <v>11541</v>
      </c>
      <c r="J13721">
        <v>2019</v>
      </c>
      <c r="K13721">
        <v>701.29</v>
      </c>
      <c r="L13721">
        <v>28</v>
      </c>
      <c r="M13721">
        <v>1</v>
      </c>
      <c r="N13721">
        <f t="shared" si="532"/>
        <v>0</v>
      </c>
      <c r="O13721">
        <f t="shared" si="533"/>
        <v>0</v>
      </c>
      <c r="P13721" t="s">
        <v>12694</v>
      </c>
    </row>
    <row r="13722" spans="2:16" x14ac:dyDescent="0.25">
      <c r="B13722" t="s">
        <v>15066</v>
      </c>
      <c r="C13722" s="119" t="s">
        <v>60</v>
      </c>
      <c r="D13722" t="s">
        <v>11537</v>
      </c>
      <c r="E13722" t="s">
        <v>11530</v>
      </c>
      <c r="F13722" t="s">
        <v>11540</v>
      </c>
      <c r="G13722" t="s">
        <v>61</v>
      </c>
      <c r="H13722" t="s">
        <v>18</v>
      </c>
      <c r="I13722" t="s">
        <v>11541</v>
      </c>
      <c r="J13722">
        <v>2019</v>
      </c>
      <c r="K13722">
        <v>699.18</v>
      </c>
      <c r="L13722">
        <v>17</v>
      </c>
      <c r="M13722">
        <v>1</v>
      </c>
      <c r="N13722">
        <f t="shared" si="532"/>
        <v>0</v>
      </c>
      <c r="O13722">
        <f t="shared" si="533"/>
        <v>0</v>
      </c>
      <c r="P13722" t="s">
        <v>12694</v>
      </c>
    </row>
    <row r="13723" spans="2:16" x14ac:dyDescent="0.25">
      <c r="B13723" t="s">
        <v>15067</v>
      </c>
      <c r="C13723" s="119" t="s">
        <v>60</v>
      </c>
      <c r="D13723" t="s">
        <v>11537</v>
      </c>
      <c r="E13723" t="s">
        <v>11530</v>
      </c>
      <c r="F13723" t="s">
        <v>11540</v>
      </c>
      <c r="G13723" t="s">
        <v>61</v>
      </c>
      <c r="H13723" t="s">
        <v>18</v>
      </c>
      <c r="I13723" t="s">
        <v>11541</v>
      </c>
      <c r="J13723">
        <v>2019</v>
      </c>
      <c r="K13723">
        <v>699.18</v>
      </c>
      <c r="L13723">
        <v>17</v>
      </c>
      <c r="M13723">
        <v>1</v>
      </c>
      <c r="N13723">
        <f t="shared" si="532"/>
        <v>0</v>
      </c>
      <c r="O13723">
        <f t="shared" si="533"/>
        <v>0</v>
      </c>
      <c r="P13723" t="s">
        <v>12694</v>
      </c>
    </row>
    <row r="13724" spans="2:16" x14ac:dyDescent="0.25">
      <c r="B13724" t="s">
        <v>15068</v>
      </c>
      <c r="C13724" s="119" t="s">
        <v>60</v>
      </c>
      <c r="D13724" t="s">
        <v>11537</v>
      </c>
      <c r="E13724" t="s">
        <v>11530</v>
      </c>
      <c r="F13724" t="s">
        <v>11540</v>
      </c>
      <c r="G13724" t="s">
        <v>61</v>
      </c>
      <c r="H13724" t="s">
        <v>18</v>
      </c>
      <c r="I13724" t="s">
        <v>11541</v>
      </c>
      <c r="J13724">
        <v>2019</v>
      </c>
      <c r="K13724">
        <v>663.96</v>
      </c>
      <c r="L13724">
        <v>29</v>
      </c>
      <c r="M13724">
        <v>1</v>
      </c>
      <c r="N13724">
        <f t="shared" si="532"/>
        <v>0</v>
      </c>
      <c r="O13724">
        <f t="shared" si="533"/>
        <v>0</v>
      </c>
      <c r="P13724" t="s">
        <v>12694</v>
      </c>
    </row>
    <row r="13725" spans="2:16" x14ac:dyDescent="0.25">
      <c r="B13725" t="s">
        <v>15069</v>
      </c>
      <c r="C13725" s="119" t="s">
        <v>60</v>
      </c>
      <c r="D13725" t="s">
        <v>11537</v>
      </c>
      <c r="E13725" t="s">
        <v>11530</v>
      </c>
      <c r="F13725" t="s">
        <v>11540</v>
      </c>
      <c r="G13725" t="s">
        <v>61</v>
      </c>
      <c r="H13725" t="s">
        <v>18</v>
      </c>
      <c r="I13725" t="s">
        <v>11541</v>
      </c>
      <c r="J13725">
        <v>2019</v>
      </c>
      <c r="K13725">
        <v>663.58</v>
      </c>
      <c r="L13725">
        <v>27</v>
      </c>
      <c r="M13725">
        <v>1</v>
      </c>
      <c r="N13725">
        <f t="shared" si="532"/>
        <v>0</v>
      </c>
      <c r="O13725">
        <f t="shared" si="533"/>
        <v>0</v>
      </c>
      <c r="P13725" t="s">
        <v>12694</v>
      </c>
    </row>
    <row r="13726" spans="2:16" x14ac:dyDescent="0.25">
      <c r="B13726" t="s">
        <v>15070</v>
      </c>
      <c r="C13726" s="119" t="s">
        <v>60</v>
      </c>
      <c r="D13726" t="s">
        <v>11542</v>
      </c>
      <c r="E13726" t="s">
        <v>11530</v>
      </c>
      <c r="F13726" t="s">
        <v>11540</v>
      </c>
      <c r="G13726" t="s">
        <v>61</v>
      </c>
      <c r="H13726" t="s">
        <v>18</v>
      </c>
      <c r="I13726" t="s">
        <v>11541</v>
      </c>
      <c r="J13726">
        <v>2019</v>
      </c>
      <c r="K13726">
        <v>695.84</v>
      </c>
      <c r="L13726">
        <v>23</v>
      </c>
      <c r="M13726">
        <v>1</v>
      </c>
      <c r="N13726">
        <f t="shared" si="532"/>
        <v>0</v>
      </c>
      <c r="O13726">
        <f t="shared" si="533"/>
        <v>0</v>
      </c>
      <c r="P13726" t="s">
        <v>12694</v>
      </c>
    </row>
    <row r="13727" spans="2:16" x14ac:dyDescent="0.25">
      <c r="B13727" t="s">
        <v>15071</v>
      </c>
      <c r="C13727" s="119" t="s">
        <v>60</v>
      </c>
      <c r="D13727" t="s">
        <v>11539</v>
      </c>
      <c r="E13727" t="s">
        <v>11530</v>
      </c>
      <c r="F13727" t="s">
        <v>11540</v>
      </c>
      <c r="G13727" t="s">
        <v>61</v>
      </c>
      <c r="H13727" t="s">
        <v>18</v>
      </c>
      <c r="I13727" t="s">
        <v>11541</v>
      </c>
      <c r="J13727">
        <v>2019</v>
      </c>
      <c r="K13727">
        <v>669.77</v>
      </c>
      <c r="L13727">
        <v>37</v>
      </c>
      <c r="M13727">
        <v>1</v>
      </c>
      <c r="N13727">
        <f t="shared" si="532"/>
        <v>0</v>
      </c>
      <c r="O13727">
        <f t="shared" si="533"/>
        <v>0</v>
      </c>
      <c r="P13727" t="s">
        <v>12694</v>
      </c>
    </row>
    <row r="13728" spans="2:16" x14ac:dyDescent="0.25">
      <c r="B13728" t="s">
        <v>15072</v>
      </c>
      <c r="C13728" s="119" t="s">
        <v>60</v>
      </c>
      <c r="D13728" t="s">
        <v>11539</v>
      </c>
      <c r="E13728" t="s">
        <v>11530</v>
      </c>
      <c r="F13728" t="s">
        <v>11540</v>
      </c>
      <c r="G13728" t="s">
        <v>61</v>
      </c>
      <c r="H13728" t="s">
        <v>18</v>
      </c>
      <c r="I13728" t="s">
        <v>11541</v>
      </c>
      <c r="J13728">
        <v>2019</v>
      </c>
      <c r="K13728">
        <v>916.68</v>
      </c>
      <c r="L13728">
        <v>34</v>
      </c>
      <c r="M13728">
        <v>1</v>
      </c>
      <c r="N13728">
        <f t="shared" si="532"/>
        <v>0</v>
      </c>
      <c r="O13728">
        <f t="shared" si="533"/>
        <v>0</v>
      </c>
      <c r="P13728" t="s">
        <v>12694</v>
      </c>
    </row>
    <row r="13729" spans="2:16" x14ac:dyDescent="0.25">
      <c r="B13729" t="s">
        <v>15073</v>
      </c>
      <c r="C13729" s="119" t="s">
        <v>60</v>
      </c>
      <c r="D13729" t="s">
        <v>11539</v>
      </c>
      <c r="E13729" t="s">
        <v>11530</v>
      </c>
      <c r="F13729" t="s">
        <v>11540</v>
      </c>
      <c r="G13729" t="s">
        <v>61</v>
      </c>
      <c r="H13729" t="s">
        <v>18</v>
      </c>
      <c r="I13729" t="s">
        <v>11541</v>
      </c>
      <c r="J13729">
        <v>2019</v>
      </c>
      <c r="K13729">
        <v>882.79</v>
      </c>
      <c r="L13729">
        <v>30</v>
      </c>
      <c r="M13729">
        <v>1</v>
      </c>
      <c r="N13729">
        <f t="shared" si="532"/>
        <v>0</v>
      </c>
      <c r="O13729">
        <f t="shared" si="533"/>
        <v>0</v>
      </c>
      <c r="P13729" t="s">
        <v>12694</v>
      </c>
    </row>
    <row r="13730" spans="2:16" x14ac:dyDescent="0.25">
      <c r="B13730" t="s">
        <v>15074</v>
      </c>
      <c r="C13730" s="119" t="s">
        <v>60</v>
      </c>
      <c r="D13730" t="s">
        <v>11539</v>
      </c>
      <c r="E13730" t="s">
        <v>11530</v>
      </c>
      <c r="F13730" t="s">
        <v>11540</v>
      </c>
      <c r="G13730" t="s">
        <v>61</v>
      </c>
      <c r="H13730" t="s">
        <v>18</v>
      </c>
      <c r="I13730" t="s">
        <v>11541</v>
      </c>
      <c r="J13730">
        <v>2019</v>
      </c>
      <c r="K13730">
        <v>669.77</v>
      </c>
      <c r="L13730">
        <v>37</v>
      </c>
      <c r="M13730">
        <v>1</v>
      </c>
      <c r="N13730">
        <f t="shared" si="532"/>
        <v>0</v>
      </c>
      <c r="O13730">
        <f t="shared" si="533"/>
        <v>0</v>
      </c>
      <c r="P13730" t="s">
        <v>12694</v>
      </c>
    </row>
    <row r="13731" spans="2:16" x14ac:dyDescent="0.25">
      <c r="B13731" t="s">
        <v>15075</v>
      </c>
      <c r="C13731" s="119" t="s">
        <v>60</v>
      </c>
      <c r="D13731" t="s">
        <v>11539</v>
      </c>
      <c r="E13731" t="s">
        <v>11530</v>
      </c>
      <c r="F13731" t="s">
        <v>11540</v>
      </c>
      <c r="G13731" t="s">
        <v>61</v>
      </c>
      <c r="H13731" t="s">
        <v>18</v>
      </c>
      <c r="I13731" t="s">
        <v>11541</v>
      </c>
      <c r="J13731">
        <v>2019</v>
      </c>
      <c r="K13731">
        <v>669.01</v>
      </c>
      <c r="L13731">
        <v>33</v>
      </c>
      <c r="M13731">
        <v>1</v>
      </c>
      <c r="N13731">
        <f t="shared" si="532"/>
        <v>0</v>
      </c>
      <c r="O13731">
        <f t="shared" si="533"/>
        <v>0</v>
      </c>
      <c r="P13731" t="s">
        <v>12694</v>
      </c>
    </row>
    <row r="13732" spans="2:16" x14ac:dyDescent="0.25">
      <c r="B13732" t="s">
        <v>15076</v>
      </c>
      <c r="C13732" s="119" t="s">
        <v>60</v>
      </c>
      <c r="D13732" t="s">
        <v>11539</v>
      </c>
      <c r="E13732" t="s">
        <v>11530</v>
      </c>
      <c r="F13732" t="s">
        <v>11540</v>
      </c>
      <c r="G13732" t="s">
        <v>61</v>
      </c>
      <c r="H13732" t="s">
        <v>18</v>
      </c>
      <c r="I13732" t="s">
        <v>11541</v>
      </c>
      <c r="J13732">
        <v>2019</v>
      </c>
      <c r="K13732">
        <v>669.01</v>
      </c>
      <c r="L13732">
        <v>33</v>
      </c>
      <c r="M13732">
        <v>1</v>
      </c>
      <c r="N13732">
        <f t="shared" si="532"/>
        <v>0</v>
      </c>
      <c r="O13732">
        <f t="shared" si="533"/>
        <v>0</v>
      </c>
      <c r="P13732" t="s">
        <v>12694</v>
      </c>
    </row>
    <row r="13733" spans="2:16" x14ac:dyDescent="0.25">
      <c r="B13733" t="s">
        <v>15077</v>
      </c>
      <c r="C13733" s="119" t="s">
        <v>60</v>
      </c>
      <c r="D13733" t="s">
        <v>11539</v>
      </c>
      <c r="E13733" t="s">
        <v>11530</v>
      </c>
      <c r="F13733" t="s">
        <v>11540</v>
      </c>
      <c r="G13733" t="s">
        <v>61</v>
      </c>
      <c r="H13733" t="s">
        <v>18</v>
      </c>
      <c r="I13733" t="s">
        <v>11541</v>
      </c>
      <c r="J13733">
        <v>2019</v>
      </c>
      <c r="K13733">
        <v>669.77</v>
      </c>
      <c r="L13733">
        <v>37</v>
      </c>
      <c r="M13733">
        <v>1</v>
      </c>
      <c r="N13733">
        <f t="shared" si="532"/>
        <v>0</v>
      </c>
      <c r="O13733">
        <f t="shared" si="533"/>
        <v>0</v>
      </c>
      <c r="P13733" t="s">
        <v>12694</v>
      </c>
    </row>
    <row r="13734" spans="2:16" x14ac:dyDescent="0.25">
      <c r="B13734" t="s">
        <v>15078</v>
      </c>
      <c r="C13734" s="119" t="s">
        <v>60</v>
      </c>
      <c r="D13734" t="s">
        <v>11537</v>
      </c>
      <c r="E13734" t="s">
        <v>11530</v>
      </c>
      <c r="F13734" t="s">
        <v>11540</v>
      </c>
      <c r="G13734" t="s">
        <v>61</v>
      </c>
      <c r="H13734" t="s">
        <v>18</v>
      </c>
      <c r="I13734" t="s">
        <v>11541</v>
      </c>
      <c r="J13734">
        <v>2019</v>
      </c>
      <c r="K13734">
        <v>699.57</v>
      </c>
      <c r="L13734">
        <v>19</v>
      </c>
      <c r="M13734">
        <v>1</v>
      </c>
      <c r="N13734">
        <f t="shared" si="532"/>
        <v>0</v>
      </c>
      <c r="O13734">
        <f t="shared" si="533"/>
        <v>0</v>
      </c>
      <c r="P13734" t="s">
        <v>12694</v>
      </c>
    </row>
    <row r="13735" spans="2:16" x14ac:dyDescent="0.25">
      <c r="B13735" t="s">
        <v>15079</v>
      </c>
      <c r="C13735" s="119" t="s">
        <v>60</v>
      </c>
      <c r="D13735" t="s">
        <v>11537</v>
      </c>
      <c r="E13735" t="s">
        <v>11530</v>
      </c>
      <c r="F13735" t="s">
        <v>11540</v>
      </c>
      <c r="G13735" t="s">
        <v>61</v>
      </c>
      <c r="H13735" t="s">
        <v>18</v>
      </c>
      <c r="I13735" t="s">
        <v>11541</v>
      </c>
      <c r="J13735">
        <v>2019</v>
      </c>
      <c r="K13735">
        <v>701.67</v>
      </c>
      <c r="L13735">
        <v>30</v>
      </c>
      <c r="M13735">
        <v>1</v>
      </c>
      <c r="N13735">
        <f t="shared" si="532"/>
        <v>0</v>
      </c>
      <c r="O13735">
        <f t="shared" si="533"/>
        <v>0</v>
      </c>
      <c r="P13735" t="s">
        <v>12694</v>
      </c>
    </row>
    <row r="13736" spans="2:16" x14ac:dyDescent="0.25">
      <c r="B13736" t="s">
        <v>15080</v>
      </c>
      <c r="C13736" s="119" t="s">
        <v>60</v>
      </c>
      <c r="D13736" t="s">
        <v>11537</v>
      </c>
      <c r="E13736" t="s">
        <v>11530</v>
      </c>
      <c r="F13736" t="s">
        <v>11540</v>
      </c>
      <c r="G13736" t="s">
        <v>61</v>
      </c>
      <c r="H13736" t="s">
        <v>18</v>
      </c>
      <c r="I13736" t="s">
        <v>11541</v>
      </c>
      <c r="J13736">
        <v>2019</v>
      </c>
      <c r="K13736">
        <v>666.91</v>
      </c>
      <c r="L13736">
        <v>22</v>
      </c>
      <c r="M13736">
        <v>1</v>
      </c>
      <c r="N13736">
        <f t="shared" si="532"/>
        <v>0</v>
      </c>
      <c r="O13736">
        <f t="shared" si="533"/>
        <v>0</v>
      </c>
      <c r="P13736" t="s">
        <v>12694</v>
      </c>
    </row>
    <row r="13737" spans="2:16" x14ac:dyDescent="0.25">
      <c r="B13737" t="s">
        <v>15081</v>
      </c>
      <c r="C13737" s="119" t="s">
        <v>60</v>
      </c>
      <c r="D13737" t="s">
        <v>11542</v>
      </c>
      <c r="E13737" t="s">
        <v>11530</v>
      </c>
      <c r="F13737" t="s">
        <v>11540</v>
      </c>
      <c r="G13737" t="s">
        <v>61</v>
      </c>
      <c r="H13737" t="s">
        <v>18</v>
      </c>
      <c r="I13737" t="s">
        <v>11541</v>
      </c>
      <c r="J13737">
        <v>2019</v>
      </c>
      <c r="K13737">
        <v>699.47</v>
      </c>
      <c r="L13737">
        <v>42</v>
      </c>
      <c r="M13737">
        <v>1</v>
      </c>
      <c r="N13737">
        <f t="shared" si="532"/>
        <v>0</v>
      </c>
      <c r="O13737">
        <f t="shared" si="533"/>
        <v>0</v>
      </c>
      <c r="P13737" t="s">
        <v>12694</v>
      </c>
    </row>
    <row r="13738" spans="2:16" x14ac:dyDescent="0.25">
      <c r="B13738" t="s">
        <v>15082</v>
      </c>
      <c r="C13738" s="119" t="s">
        <v>60</v>
      </c>
      <c r="D13738" t="s">
        <v>11542</v>
      </c>
      <c r="E13738" t="s">
        <v>11530</v>
      </c>
      <c r="F13738" t="s">
        <v>11540</v>
      </c>
      <c r="G13738" t="s">
        <v>61</v>
      </c>
      <c r="H13738" t="s">
        <v>18</v>
      </c>
      <c r="I13738" t="s">
        <v>11541</v>
      </c>
      <c r="J13738">
        <v>2019</v>
      </c>
      <c r="K13738">
        <v>667.1</v>
      </c>
      <c r="L13738">
        <v>23</v>
      </c>
      <c r="M13738">
        <v>1</v>
      </c>
      <c r="N13738">
        <f t="shared" si="532"/>
        <v>0</v>
      </c>
      <c r="O13738">
        <f t="shared" si="533"/>
        <v>0</v>
      </c>
      <c r="P13738" t="s">
        <v>12694</v>
      </c>
    </row>
    <row r="13739" spans="2:16" x14ac:dyDescent="0.25">
      <c r="B13739" t="s">
        <v>15083</v>
      </c>
      <c r="C13739" s="119" t="s">
        <v>60</v>
      </c>
      <c r="D13739" t="s">
        <v>11542</v>
      </c>
      <c r="E13739" t="s">
        <v>11530</v>
      </c>
      <c r="F13739" t="s">
        <v>11540</v>
      </c>
      <c r="G13739" t="s">
        <v>61</v>
      </c>
      <c r="H13739" t="s">
        <v>18</v>
      </c>
      <c r="I13739" t="s">
        <v>11541</v>
      </c>
      <c r="J13739">
        <v>2019</v>
      </c>
      <c r="K13739">
        <v>663.01</v>
      </c>
      <c r="L13739">
        <v>24</v>
      </c>
      <c r="M13739">
        <v>1</v>
      </c>
      <c r="N13739">
        <f t="shared" si="532"/>
        <v>0</v>
      </c>
      <c r="O13739">
        <f t="shared" si="533"/>
        <v>0</v>
      </c>
      <c r="P13739" t="s">
        <v>12694</v>
      </c>
    </row>
    <row r="13740" spans="2:16" x14ac:dyDescent="0.25">
      <c r="B13740" t="s">
        <v>15084</v>
      </c>
      <c r="C13740" s="119" t="s">
        <v>60</v>
      </c>
      <c r="D13740" t="s">
        <v>11546</v>
      </c>
      <c r="E13740" t="s">
        <v>11530</v>
      </c>
      <c r="F13740" t="s">
        <v>11540</v>
      </c>
      <c r="G13740" t="s">
        <v>61</v>
      </c>
      <c r="H13740" t="s">
        <v>18</v>
      </c>
      <c r="I13740" t="s">
        <v>11541</v>
      </c>
      <c r="J13740">
        <v>2019</v>
      </c>
      <c r="K13740">
        <v>699.95</v>
      </c>
      <c r="L13740">
        <v>21</v>
      </c>
      <c r="M13740">
        <v>1</v>
      </c>
      <c r="N13740">
        <f t="shared" si="532"/>
        <v>0</v>
      </c>
      <c r="O13740">
        <f t="shared" si="533"/>
        <v>0</v>
      </c>
      <c r="P13740" t="s">
        <v>12694</v>
      </c>
    </row>
    <row r="13741" spans="2:16" x14ac:dyDescent="0.25">
      <c r="B13741" t="s">
        <v>15085</v>
      </c>
      <c r="C13741" s="119" t="s">
        <v>60</v>
      </c>
      <c r="D13741" t="s">
        <v>11537</v>
      </c>
      <c r="E13741" t="s">
        <v>11530</v>
      </c>
      <c r="F13741" t="s">
        <v>11540</v>
      </c>
      <c r="G13741" t="s">
        <v>61</v>
      </c>
      <c r="H13741" t="s">
        <v>18</v>
      </c>
      <c r="I13741" t="s">
        <v>11541</v>
      </c>
      <c r="J13741">
        <v>2019</v>
      </c>
      <c r="K13741">
        <v>662.63</v>
      </c>
      <c r="L13741">
        <v>22</v>
      </c>
      <c r="M13741">
        <v>1</v>
      </c>
      <c r="N13741">
        <f t="shared" si="532"/>
        <v>0</v>
      </c>
      <c r="O13741">
        <f t="shared" si="533"/>
        <v>0</v>
      </c>
      <c r="P13741" t="s">
        <v>12694</v>
      </c>
    </row>
    <row r="13742" spans="2:16" x14ac:dyDescent="0.25">
      <c r="B13742" t="s">
        <v>15086</v>
      </c>
      <c r="C13742" s="119" t="s">
        <v>60</v>
      </c>
      <c r="D13742" t="s">
        <v>11537</v>
      </c>
      <c r="E13742" t="s">
        <v>11530</v>
      </c>
      <c r="F13742" t="s">
        <v>11540</v>
      </c>
      <c r="G13742" t="s">
        <v>61</v>
      </c>
      <c r="H13742" t="s">
        <v>18</v>
      </c>
      <c r="I13742" t="s">
        <v>11541</v>
      </c>
      <c r="J13742">
        <v>2019</v>
      </c>
      <c r="K13742">
        <v>699.57</v>
      </c>
      <c r="L13742">
        <v>19</v>
      </c>
      <c r="M13742">
        <v>1</v>
      </c>
      <c r="N13742">
        <f t="shared" si="532"/>
        <v>0</v>
      </c>
      <c r="O13742">
        <f t="shared" si="533"/>
        <v>0</v>
      </c>
      <c r="P13742" t="s">
        <v>12694</v>
      </c>
    </row>
    <row r="13743" spans="2:16" x14ac:dyDescent="0.25">
      <c r="B13743" t="s">
        <v>15087</v>
      </c>
      <c r="C13743" s="119" t="s">
        <v>60</v>
      </c>
      <c r="D13743" t="s">
        <v>11539</v>
      </c>
      <c r="E13743" t="s">
        <v>11530</v>
      </c>
      <c r="F13743" t="s">
        <v>11540</v>
      </c>
      <c r="G13743" t="s">
        <v>61</v>
      </c>
      <c r="H13743" t="s">
        <v>18</v>
      </c>
      <c r="I13743" t="s">
        <v>11541</v>
      </c>
      <c r="J13743">
        <v>2019</v>
      </c>
      <c r="K13743">
        <v>698.15</v>
      </c>
      <c r="L13743">
        <v>25</v>
      </c>
      <c r="M13743">
        <v>1</v>
      </c>
      <c r="N13743">
        <f t="shared" si="532"/>
        <v>0</v>
      </c>
      <c r="O13743">
        <f t="shared" si="533"/>
        <v>0</v>
      </c>
      <c r="P13743" t="s">
        <v>12694</v>
      </c>
    </row>
    <row r="13744" spans="2:16" x14ac:dyDescent="0.25">
      <c r="B13744" t="s">
        <v>15088</v>
      </c>
      <c r="C13744" s="119" t="s">
        <v>60</v>
      </c>
      <c r="D13744" t="s">
        <v>11539</v>
      </c>
      <c r="E13744" t="s">
        <v>11530</v>
      </c>
      <c r="F13744" t="s">
        <v>11540</v>
      </c>
      <c r="G13744" t="s">
        <v>61</v>
      </c>
      <c r="H13744" t="s">
        <v>18</v>
      </c>
      <c r="I13744" t="s">
        <v>11541</v>
      </c>
      <c r="J13744">
        <v>2019</v>
      </c>
      <c r="K13744">
        <v>698.15</v>
      </c>
      <c r="L13744">
        <v>25</v>
      </c>
      <c r="M13744">
        <v>1</v>
      </c>
      <c r="N13744">
        <f t="shared" si="532"/>
        <v>0</v>
      </c>
      <c r="O13744">
        <f t="shared" si="533"/>
        <v>0</v>
      </c>
      <c r="P13744" t="s">
        <v>12694</v>
      </c>
    </row>
    <row r="13745" spans="2:16" x14ac:dyDescent="0.25">
      <c r="B13745" t="s">
        <v>15089</v>
      </c>
      <c r="C13745" s="119" t="s">
        <v>60</v>
      </c>
      <c r="D13745" t="s">
        <v>11550</v>
      </c>
      <c r="E13745" t="s">
        <v>11530</v>
      </c>
      <c r="F13745" t="s">
        <v>11540</v>
      </c>
      <c r="G13745" t="s">
        <v>61</v>
      </c>
      <c r="H13745" t="s">
        <v>18</v>
      </c>
      <c r="I13745" t="s">
        <v>11541</v>
      </c>
      <c r="J13745">
        <v>2019</v>
      </c>
      <c r="K13745">
        <v>703.01</v>
      </c>
      <c r="L13745">
        <v>37</v>
      </c>
      <c r="M13745">
        <v>1</v>
      </c>
      <c r="N13745">
        <f t="shared" si="532"/>
        <v>0</v>
      </c>
      <c r="O13745">
        <f t="shared" si="533"/>
        <v>0</v>
      </c>
      <c r="P13745" t="s">
        <v>12694</v>
      </c>
    </row>
    <row r="13746" spans="2:16" x14ac:dyDescent="0.25">
      <c r="B13746" t="s">
        <v>15090</v>
      </c>
      <c r="C13746" s="119" t="s">
        <v>60</v>
      </c>
      <c r="D13746" t="s">
        <v>11537</v>
      </c>
      <c r="E13746" t="s">
        <v>11530</v>
      </c>
      <c r="F13746" t="s">
        <v>11540</v>
      </c>
      <c r="G13746" t="s">
        <v>61</v>
      </c>
      <c r="H13746" t="s">
        <v>18</v>
      </c>
      <c r="I13746" t="s">
        <v>11541</v>
      </c>
      <c r="J13746">
        <v>2019</v>
      </c>
      <c r="K13746">
        <v>665.42</v>
      </c>
      <c r="L13746">
        <v>27</v>
      </c>
      <c r="M13746">
        <v>1</v>
      </c>
      <c r="N13746">
        <f t="shared" si="532"/>
        <v>0</v>
      </c>
      <c r="O13746">
        <f t="shared" si="533"/>
        <v>0</v>
      </c>
      <c r="P13746" t="s">
        <v>12694</v>
      </c>
    </row>
    <row r="13747" spans="2:16" x14ac:dyDescent="0.25">
      <c r="B13747" t="s">
        <v>15091</v>
      </c>
      <c r="C13747" s="119" t="s">
        <v>60</v>
      </c>
      <c r="D13747" t="s">
        <v>11537</v>
      </c>
      <c r="E13747" t="s">
        <v>11530</v>
      </c>
      <c r="F13747" t="s">
        <v>11540</v>
      </c>
      <c r="G13747" t="s">
        <v>61</v>
      </c>
      <c r="H13747" t="s">
        <v>18</v>
      </c>
      <c r="I13747" t="s">
        <v>11541</v>
      </c>
      <c r="J13747">
        <v>2019</v>
      </c>
      <c r="K13747">
        <v>663.89</v>
      </c>
      <c r="L13747">
        <v>19</v>
      </c>
      <c r="M13747">
        <v>1</v>
      </c>
      <c r="N13747">
        <f t="shared" si="532"/>
        <v>0</v>
      </c>
      <c r="O13747">
        <f t="shared" si="533"/>
        <v>0</v>
      </c>
      <c r="P13747" t="s">
        <v>12694</v>
      </c>
    </row>
    <row r="13748" spans="2:16" x14ac:dyDescent="0.25">
      <c r="B13748" t="s">
        <v>15092</v>
      </c>
      <c r="C13748" s="119" t="s">
        <v>60</v>
      </c>
      <c r="D13748" t="s">
        <v>11537</v>
      </c>
      <c r="E13748" t="s">
        <v>11530</v>
      </c>
      <c r="F13748" t="s">
        <v>11540</v>
      </c>
      <c r="G13748" t="s">
        <v>61</v>
      </c>
      <c r="H13748" t="s">
        <v>18</v>
      </c>
      <c r="I13748" t="s">
        <v>11541</v>
      </c>
      <c r="J13748">
        <v>2019</v>
      </c>
      <c r="K13748">
        <v>665.99</v>
      </c>
      <c r="L13748">
        <v>30</v>
      </c>
      <c r="M13748">
        <v>1</v>
      </c>
      <c r="N13748">
        <f t="shared" si="532"/>
        <v>0</v>
      </c>
      <c r="O13748">
        <f t="shared" si="533"/>
        <v>0</v>
      </c>
      <c r="P13748" t="s">
        <v>12694</v>
      </c>
    </row>
    <row r="13749" spans="2:16" x14ac:dyDescent="0.25">
      <c r="B13749" t="s">
        <v>15093</v>
      </c>
      <c r="C13749" s="119" t="s">
        <v>60</v>
      </c>
      <c r="D13749" t="s">
        <v>11537</v>
      </c>
      <c r="E13749" t="s">
        <v>11530</v>
      </c>
      <c r="F13749" t="s">
        <v>11540</v>
      </c>
      <c r="G13749" t="s">
        <v>61</v>
      </c>
      <c r="H13749" t="s">
        <v>18</v>
      </c>
      <c r="I13749" t="s">
        <v>11541</v>
      </c>
      <c r="J13749">
        <v>2019</v>
      </c>
      <c r="K13749">
        <v>664.27</v>
      </c>
      <c r="L13749">
        <v>21</v>
      </c>
      <c r="M13749">
        <v>1</v>
      </c>
      <c r="N13749">
        <f t="shared" si="532"/>
        <v>0</v>
      </c>
      <c r="O13749">
        <f t="shared" si="533"/>
        <v>0</v>
      </c>
      <c r="P13749" t="s">
        <v>12694</v>
      </c>
    </row>
    <row r="13750" spans="2:16" x14ac:dyDescent="0.25">
      <c r="B13750" t="s">
        <v>15094</v>
      </c>
      <c r="C13750" s="119" t="s">
        <v>60</v>
      </c>
      <c r="D13750" t="s">
        <v>11537</v>
      </c>
      <c r="E13750" t="s">
        <v>11530</v>
      </c>
      <c r="F13750" t="s">
        <v>11540</v>
      </c>
      <c r="G13750" t="s">
        <v>61</v>
      </c>
      <c r="H13750" t="s">
        <v>18</v>
      </c>
      <c r="I13750" t="s">
        <v>11541</v>
      </c>
      <c r="J13750">
        <v>2019</v>
      </c>
      <c r="K13750">
        <v>663.89</v>
      </c>
      <c r="L13750">
        <v>19</v>
      </c>
      <c r="M13750">
        <v>1</v>
      </c>
      <c r="N13750">
        <f t="shared" si="532"/>
        <v>0</v>
      </c>
      <c r="O13750">
        <f t="shared" si="533"/>
        <v>0</v>
      </c>
      <c r="P13750" t="s">
        <v>12694</v>
      </c>
    </row>
    <row r="13751" spans="2:16" x14ac:dyDescent="0.25">
      <c r="B13751" t="s">
        <v>15095</v>
      </c>
      <c r="C13751" s="119" t="s">
        <v>60</v>
      </c>
      <c r="D13751" t="s">
        <v>11537</v>
      </c>
      <c r="E13751" t="s">
        <v>11530</v>
      </c>
      <c r="F13751" t="s">
        <v>11540</v>
      </c>
      <c r="G13751" t="s">
        <v>61</v>
      </c>
      <c r="H13751" t="s">
        <v>18</v>
      </c>
      <c r="I13751" t="s">
        <v>11541</v>
      </c>
      <c r="J13751">
        <v>2019</v>
      </c>
      <c r="K13751">
        <v>665.99</v>
      </c>
      <c r="L13751">
        <v>30</v>
      </c>
      <c r="M13751">
        <v>1</v>
      </c>
      <c r="N13751">
        <f t="shared" si="532"/>
        <v>0</v>
      </c>
      <c r="O13751">
        <f t="shared" si="533"/>
        <v>0</v>
      </c>
      <c r="P13751" t="s">
        <v>12694</v>
      </c>
    </row>
    <row r="13752" spans="2:16" x14ac:dyDescent="0.25">
      <c r="B13752" t="s">
        <v>15096</v>
      </c>
      <c r="C13752" s="119" t="s">
        <v>60</v>
      </c>
      <c r="D13752" t="s">
        <v>11550</v>
      </c>
      <c r="E13752" t="s">
        <v>11530</v>
      </c>
      <c r="F13752" t="s">
        <v>11540</v>
      </c>
      <c r="G13752" t="s">
        <v>61</v>
      </c>
      <c r="H13752" t="s">
        <v>18</v>
      </c>
      <c r="I13752" t="s">
        <v>11541</v>
      </c>
      <c r="J13752">
        <v>2019</v>
      </c>
      <c r="K13752">
        <v>670.78</v>
      </c>
      <c r="L13752">
        <v>55</v>
      </c>
      <c r="M13752">
        <v>1</v>
      </c>
      <c r="N13752">
        <f t="shared" si="532"/>
        <v>0</v>
      </c>
      <c r="O13752">
        <f t="shared" si="533"/>
        <v>0</v>
      </c>
      <c r="P13752" t="s">
        <v>12694</v>
      </c>
    </row>
    <row r="13753" spans="2:16" x14ac:dyDescent="0.25">
      <c r="B13753" t="s">
        <v>15097</v>
      </c>
      <c r="C13753" s="119" t="s">
        <v>60</v>
      </c>
      <c r="D13753" t="s">
        <v>11550</v>
      </c>
      <c r="E13753" t="s">
        <v>11530</v>
      </c>
      <c r="F13753" t="s">
        <v>11540</v>
      </c>
      <c r="G13753" t="s">
        <v>61</v>
      </c>
      <c r="H13753" t="s">
        <v>18</v>
      </c>
      <c r="I13753" t="s">
        <v>11541</v>
      </c>
      <c r="J13753">
        <v>2019</v>
      </c>
      <c r="K13753">
        <v>665.8</v>
      </c>
      <c r="L13753">
        <v>29</v>
      </c>
      <c r="M13753">
        <v>1</v>
      </c>
      <c r="N13753">
        <f t="shared" si="532"/>
        <v>0</v>
      </c>
      <c r="O13753">
        <f t="shared" si="533"/>
        <v>0</v>
      </c>
      <c r="P13753" t="s">
        <v>12694</v>
      </c>
    </row>
    <row r="13754" spans="2:16" x14ac:dyDescent="0.25">
      <c r="B13754" t="s">
        <v>15098</v>
      </c>
      <c r="C13754" s="119" t="s">
        <v>60</v>
      </c>
      <c r="D13754" t="s">
        <v>11537</v>
      </c>
      <c r="E13754" t="s">
        <v>11530</v>
      </c>
      <c r="F13754" t="s">
        <v>11540</v>
      </c>
      <c r="G13754" t="s">
        <v>61</v>
      </c>
      <c r="H13754" t="s">
        <v>18</v>
      </c>
      <c r="I13754" t="s">
        <v>11541</v>
      </c>
      <c r="J13754">
        <v>2019</v>
      </c>
      <c r="K13754">
        <v>693.1</v>
      </c>
      <c r="L13754">
        <v>22</v>
      </c>
      <c r="M13754">
        <v>1</v>
      </c>
      <c r="N13754">
        <f t="shared" si="532"/>
        <v>0</v>
      </c>
      <c r="O13754">
        <f t="shared" si="533"/>
        <v>0</v>
      </c>
      <c r="P13754" t="s">
        <v>12694</v>
      </c>
    </row>
    <row r="13755" spans="2:16" x14ac:dyDescent="0.25">
      <c r="B13755" t="s">
        <v>15099</v>
      </c>
      <c r="C13755" s="119" t="s">
        <v>60</v>
      </c>
      <c r="D13755" t="s">
        <v>11537</v>
      </c>
      <c r="E13755" t="s">
        <v>11530</v>
      </c>
      <c r="F13755" t="s">
        <v>11540</v>
      </c>
      <c r="G13755" t="s">
        <v>61</v>
      </c>
      <c r="H13755" t="s">
        <v>18</v>
      </c>
      <c r="I13755" t="s">
        <v>11541</v>
      </c>
      <c r="J13755">
        <v>2019</v>
      </c>
      <c r="K13755">
        <v>693.67</v>
      </c>
      <c r="L13755">
        <v>25</v>
      </c>
      <c r="M13755">
        <v>1</v>
      </c>
      <c r="N13755">
        <f t="shared" si="532"/>
        <v>0</v>
      </c>
      <c r="O13755">
        <f t="shared" si="533"/>
        <v>0</v>
      </c>
      <c r="P13755" t="s">
        <v>12694</v>
      </c>
    </row>
    <row r="13756" spans="2:16" x14ac:dyDescent="0.25">
      <c r="B13756" t="s">
        <v>15100</v>
      </c>
      <c r="C13756" s="119" t="s">
        <v>60</v>
      </c>
      <c r="D13756" t="s">
        <v>11537</v>
      </c>
      <c r="E13756" t="s">
        <v>11530</v>
      </c>
      <c r="F13756" t="s">
        <v>11540</v>
      </c>
      <c r="G13756" t="s">
        <v>61</v>
      </c>
      <c r="H13756" t="s">
        <v>18</v>
      </c>
      <c r="I13756" t="s">
        <v>11541</v>
      </c>
      <c r="J13756">
        <v>2019</v>
      </c>
      <c r="K13756">
        <v>660.77</v>
      </c>
      <c r="L13756">
        <v>25</v>
      </c>
      <c r="M13756">
        <v>1</v>
      </c>
      <c r="N13756">
        <f t="shared" si="532"/>
        <v>0</v>
      </c>
      <c r="O13756">
        <f t="shared" si="533"/>
        <v>0</v>
      </c>
      <c r="P13756" t="s">
        <v>12694</v>
      </c>
    </row>
    <row r="13757" spans="2:16" x14ac:dyDescent="0.25">
      <c r="B13757" t="s">
        <v>15101</v>
      </c>
      <c r="C13757" s="119" t="s">
        <v>60</v>
      </c>
      <c r="D13757" t="s">
        <v>11537</v>
      </c>
      <c r="E13757" t="s">
        <v>11530</v>
      </c>
      <c r="F13757" t="s">
        <v>11540</v>
      </c>
      <c r="G13757" t="s">
        <v>61</v>
      </c>
      <c r="H13757" t="s">
        <v>18</v>
      </c>
      <c r="I13757" t="s">
        <v>11541</v>
      </c>
      <c r="J13757">
        <v>2019</v>
      </c>
      <c r="K13757">
        <v>692.72</v>
      </c>
      <c r="L13757">
        <v>20</v>
      </c>
      <c r="M13757">
        <v>1</v>
      </c>
      <c r="N13757">
        <f t="shared" si="532"/>
        <v>0</v>
      </c>
      <c r="O13757">
        <f t="shared" si="533"/>
        <v>0</v>
      </c>
      <c r="P13757" t="s">
        <v>12694</v>
      </c>
    </row>
    <row r="13758" spans="2:16" x14ac:dyDescent="0.25">
      <c r="B13758" t="s">
        <v>15102</v>
      </c>
      <c r="C13758" s="119" t="s">
        <v>60</v>
      </c>
      <c r="D13758" t="s">
        <v>11537</v>
      </c>
      <c r="E13758" t="s">
        <v>11530</v>
      </c>
      <c r="F13758" t="s">
        <v>11540</v>
      </c>
      <c r="G13758" t="s">
        <v>61</v>
      </c>
      <c r="H13758" t="s">
        <v>18</v>
      </c>
      <c r="I13758" t="s">
        <v>11541</v>
      </c>
      <c r="J13758">
        <v>2019</v>
      </c>
      <c r="K13758">
        <v>694.63</v>
      </c>
      <c r="L13758">
        <v>30</v>
      </c>
      <c r="M13758">
        <v>1</v>
      </c>
      <c r="N13758">
        <f t="shared" si="532"/>
        <v>0</v>
      </c>
      <c r="O13758">
        <f t="shared" si="533"/>
        <v>0</v>
      </c>
      <c r="P13758" t="s">
        <v>12694</v>
      </c>
    </row>
    <row r="13759" spans="2:16" x14ac:dyDescent="0.25">
      <c r="B13759" t="s">
        <v>15103</v>
      </c>
      <c r="C13759" s="119" t="s">
        <v>60</v>
      </c>
      <c r="D13759" t="s">
        <v>11537</v>
      </c>
      <c r="E13759" t="s">
        <v>11530</v>
      </c>
      <c r="F13759" t="s">
        <v>11540</v>
      </c>
      <c r="G13759" t="s">
        <v>61</v>
      </c>
      <c r="H13759" t="s">
        <v>18</v>
      </c>
      <c r="I13759" t="s">
        <v>11541</v>
      </c>
      <c r="J13759">
        <v>2019</v>
      </c>
      <c r="K13759">
        <v>660.97</v>
      </c>
      <c r="L13759">
        <v>26</v>
      </c>
      <c r="M13759">
        <v>1</v>
      </c>
      <c r="N13759">
        <f t="shared" si="532"/>
        <v>0</v>
      </c>
      <c r="O13759">
        <f t="shared" si="533"/>
        <v>0</v>
      </c>
      <c r="P13759" t="s">
        <v>12694</v>
      </c>
    </row>
    <row r="13760" spans="2:16" x14ac:dyDescent="0.25">
      <c r="B13760" t="s">
        <v>15104</v>
      </c>
      <c r="C13760" s="119" t="s">
        <v>60</v>
      </c>
      <c r="D13760" t="s">
        <v>11537</v>
      </c>
      <c r="E13760" t="s">
        <v>11530</v>
      </c>
      <c r="F13760" t="s">
        <v>11540</v>
      </c>
      <c r="G13760" t="s">
        <v>61</v>
      </c>
      <c r="H13760" t="s">
        <v>18</v>
      </c>
      <c r="I13760" t="s">
        <v>11541</v>
      </c>
      <c r="J13760">
        <v>2019</v>
      </c>
      <c r="K13760">
        <v>692.72</v>
      </c>
      <c r="L13760">
        <v>20</v>
      </c>
      <c r="M13760">
        <v>1</v>
      </c>
      <c r="N13760">
        <f t="shared" si="532"/>
        <v>0</v>
      </c>
      <c r="O13760">
        <f t="shared" si="533"/>
        <v>0</v>
      </c>
      <c r="P13760" t="s">
        <v>12694</v>
      </c>
    </row>
    <row r="13761" spans="2:16" x14ac:dyDescent="0.25">
      <c r="B13761" t="s">
        <v>15105</v>
      </c>
      <c r="C13761" s="119" t="s">
        <v>60</v>
      </c>
      <c r="D13761" t="s">
        <v>11537</v>
      </c>
      <c r="E13761" t="s">
        <v>11530</v>
      </c>
      <c r="F13761" t="s">
        <v>11540</v>
      </c>
      <c r="G13761" t="s">
        <v>61</v>
      </c>
      <c r="H13761" t="s">
        <v>18</v>
      </c>
      <c r="I13761" t="s">
        <v>11541</v>
      </c>
      <c r="J13761">
        <v>2019</v>
      </c>
      <c r="K13761">
        <v>692.91</v>
      </c>
      <c r="L13761">
        <v>21</v>
      </c>
      <c r="M13761">
        <v>1</v>
      </c>
      <c r="N13761">
        <f t="shared" si="532"/>
        <v>0</v>
      </c>
      <c r="O13761">
        <f t="shared" si="533"/>
        <v>0</v>
      </c>
      <c r="P13761" t="s">
        <v>12694</v>
      </c>
    </row>
    <row r="13762" spans="2:16" x14ac:dyDescent="0.25">
      <c r="B13762" t="s">
        <v>15106</v>
      </c>
      <c r="C13762" s="119" t="s">
        <v>60</v>
      </c>
      <c r="D13762" t="s">
        <v>11537</v>
      </c>
      <c r="E13762" t="s">
        <v>11530</v>
      </c>
      <c r="F13762" t="s">
        <v>11540</v>
      </c>
      <c r="G13762" t="s">
        <v>61</v>
      </c>
      <c r="H13762" t="s">
        <v>18</v>
      </c>
      <c r="I13762" t="s">
        <v>11541</v>
      </c>
      <c r="J13762">
        <v>2019</v>
      </c>
      <c r="K13762">
        <v>696.81</v>
      </c>
      <c r="L13762">
        <v>18</v>
      </c>
      <c r="M13762">
        <v>1</v>
      </c>
      <c r="N13762">
        <f t="shared" si="532"/>
        <v>0</v>
      </c>
      <c r="O13762">
        <f t="shared" si="533"/>
        <v>0</v>
      </c>
      <c r="P13762" t="s">
        <v>12694</v>
      </c>
    </row>
    <row r="13763" spans="2:16" x14ac:dyDescent="0.25">
      <c r="B13763" t="s">
        <v>15107</v>
      </c>
      <c r="C13763" s="119" t="s">
        <v>60</v>
      </c>
      <c r="D13763" t="s">
        <v>11537</v>
      </c>
      <c r="E13763" t="s">
        <v>11530</v>
      </c>
      <c r="F13763" t="s">
        <v>11540</v>
      </c>
      <c r="G13763" t="s">
        <v>61</v>
      </c>
      <c r="H13763" t="s">
        <v>18</v>
      </c>
      <c r="I13763" t="s">
        <v>11541</v>
      </c>
      <c r="J13763">
        <v>2019</v>
      </c>
      <c r="K13763">
        <v>696.81</v>
      </c>
      <c r="L13763">
        <v>18</v>
      </c>
      <c r="M13763">
        <v>1</v>
      </c>
      <c r="N13763">
        <f t="shared" si="532"/>
        <v>0</v>
      </c>
      <c r="O13763">
        <f t="shared" si="533"/>
        <v>0</v>
      </c>
      <c r="P13763" t="s">
        <v>12694</v>
      </c>
    </row>
    <row r="13764" spans="2:16" x14ac:dyDescent="0.25">
      <c r="B13764" t="s">
        <v>15108</v>
      </c>
      <c r="C13764" s="119" t="s">
        <v>60</v>
      </c>
      <c r="D13764" t="s">
        <v>11537</v>
      </c>
      <c r="E13764" t="s">
        <v>11530</v>
      </c>
      <c r="F13764" t="s">
        <v>11540</v>
      </c>
      <c r="G13764" t="s">
        <v>61</v>
      </c>
      <c r="H13764" t="s">
        <v>18</v>
      </c>
      <c r="I13764" t="s">
        <v>11541</v>
      </c>
      <c r="J13764">
        <v>2019</v>
      </c>
      <c r="K13764">
        <v>661.54</v>
      </c>
      <c r="L13764">
        <v>29</v>
      </c>
      <c r="M13764">
        <v>1</v>
      </c>
      <c r="N13764">
        <f t="shared" si="532"/>
        <v>0</v>
      </c>
      <c r="O13764">
        <f t="shared" si="533"/>
        <v>0</v>
      </c>
      <c r="P13764" t="s">
        <v>12694</v>
      </c>
    </row>
    <row r="13765" spans="2:16" x14ac:dyDescent="0.25">
      <c r="B13765" t="s">
        <v>15109</v>
      </c>
      <c r="C13765" s="119" t="s">
        <v>60</v>
      </c>
      <c r="D13765" t="s">
        <v>11550</v>
      </c>
      <c r="E13765" t="s">
        <v>11530</v>
      </c>
      <c r="F13765" t="s">
        <v>11540</v>
      </c>
      <c r="G13765" t="s">
        <v>61</v>
      </c>
      <c r="H13765" t="s">
        <v>18</v>
      </c>
      <c r="I13765" t="s">
        <v>11541</v>
      </c>
      <c r="J13765">
        <v>2019</v>
      </c>
      <c r="K13765">
        <v>666.37</v>
      </c>
      <c r="L13765">
        <v>32</v>
      </c>
      <c r="M13765">
        <v>1</v>
      </c>
      <c r="N13765">
        <f t="shared" si="532"/>
        <v>0</v>
      </c>
      <c r="O13765">
        <f t="shared" si="533"/>
        <v>0</v>
      </c>
      <c r="P13765" t="s">
        <v>12694</v>
      </c>
    </row>
    <row r="13766" spans="2:16" x14ac:dyDescent="0.25">
      <c r="B13766" t="s">
        <v>15110</v>
      </c>
      <c r="C13766" s="119" t="s">
        <v>60</v>
      </c>
      <c r="D13766" t="s">
        <v>11552</v>
      </c>
      <c r="E13766" t="s">
        <v>11530</v>
      </c>
      <c r="F13766" t="s">
        <v>11540</v>
      </c>
      <c r="G13766" t="s">
        <v>61</v>
      </c>
      <c r="H13766" t="s">
        <v>18</v>
      </c>
      <c r="I13766" t="s">
        <v>11541</v>
      </c>
      <c r="J13766">
        <v>2019</v>
      </c>
      <c r="K13766">
        <v>665.72</v>
      </c>
      <c r="L13766">
        <v>25</v>
      </c>
      <c r="M13766">
        <v>1</v>
      </c>
      <c r="N13766">
        <f t="shared" si="532"/>
        <v>0</v>
      </c>
      <c r="O13766">
        <f t="shared" si="533"/>
        <v>0</v>
      </c>
      <c r="P13766" t="s">
        <v>12694</v>
      </c>
    </row>
    <row r="13767" spans="2:16" x14ac:dyDescent="0.25">
      <c r="B13767" t="s">
        <v>15111</v>
      </c>
      <c r="C13767" s="119" t="s">
        <v>60</v>
      </c>
      <c r="D13767" t="s">
        <v>11552</v>
      </c>
      <c r="E13767" t="s">
        <v>11530</v>
      </c>
      <c r="F13767" t="s">
        <v>11540</v>
      </c>
      <c r="G13767" t="s">
        <v>61</v>
      </c>
      <c r="H13767" t="s">
        <v>18</v>
      </c>
      <c r="I13767" t="s">
        <v>11541</v>
      </c>
      <c r="J13767">
        <v>2019</v>
      </c>
      <c r="K13767">
        <v>664.41</v>
      </c>
      <c r="L13767">
        <v>19</v>
      </c>
      <c r="M13767">
        <v>1</v>
      </c>
      <c r="N13767">
        <f t="shared" si="532"/>
        <v>0</v>
      </c>
      <c r="O13767">
        <f t="shared" si="533"/>
        <v>0</v>
      </c>
      <c r="P13767" t="s">
        <v>12694</v>
      </c>
    </row>
    <row r="13768" spans="2:16" x14ac:dyDescent="0.25">
      <c r="B13768" t="s">
        <v>15112</v>
      </c>
      <c r="C13768" s="119" t="s">
        <v>60</v>
      </c>
      <c r="D13768" t="s">
        <v>11537</v>
      </c>
      <c r="E13768" t="s">
        <v>11530</v>
      </c>
      <c r="F13768" t="s">
        <v>11540</v>
      </c>
      <c r="G13768" t="s">
        <v>61</v>
      </c>
      <c r="H13768" t="s">
        <v>18</v>
      </c>
      <c r="I13768" t="s">
        <v>11541</v>
      </c>
      <c r="J13768">
        <v>2019</v>
      </c>
      <c r="K13768">
        <v>665.42</v>
      </c>
      <c r="L13768">
        <v>27</v>
      </c>
      <c r="M13768">
        <v>1</v>
      </c>
      <c r="N13768">
        <f t="shared" si="532"/>
        <v>0</v>
      </c>
      <c r="O13768">
        <f t="shared" si="533"/>
        <v>0</v>
      </c>
      <c r="P13768" t="s">
        <v>12694</v>
      </c>
    </row>
    <row r="13769" spans="2:16" x14ac:dyDescent="0.25">
      <c r="B13769" t="s">
        <v>15113</v>
      </c>
      <c r="C13769" s="119" t="s">
        <v>60</v>
      </c>
      <c r="D13769" t="s">
        <v>11542</v>
      </c>
      <c r="E13769" t="s">
        <v>11530</v>
      </c>
      <c r="F13769" t="s">
        <v>11540</v>
      </c>
      <c r="G13769" t="s">
        <v>61</v>
      </c>
      <c r="H13769" t="s">
        <v>18</v>
      </c>
      <c r="I13769" t="s">
        <v>11541</v>
      </c>
      <c r="J13769">
        <v>2019</v>
      </c>
      <c r="K13769">
        <v>666.95</v>
      </c>
      <c r="L13769">
        <v>35</v>
      </c>
      <c r="M13769">
        <v>1</v>
      </c>
      <c r="N13769">
        <f t="shared" si="532"/>
        <v>0</v>
      </c>
      <c r="O13769">
        <f t="shared" si="533"/>
        <v>0</v>
      </c>
      <c r="P13769" t="s">
        <v>12694</v>
      </c>
    </row>
    <row r="13770" spans="2:16" x14ac:dyDescent="0.25">
      <c r="B13770" t="s">
        <v>15114</v>
      </c>
      <c r="C13770" s="119" t="s">
        <v>60</v>
      </c>
      <c r="D13770" t="s">
        <v>11542</v>
      </c>
      <c r="E13770" t="s">
        <v>11530</v>
      </c>
      <c r="F13770" t="s">
        <v>11540</v>
      </c>
      <c r="G13770" t="s">
        <v>61</v>
      </c>
      <c r="H13770" t="s">
        <v>18</v>
      </c>
      <c r="I13770" t="s">
        <v>11541</v>
      </c>
      <c r="J13770">
        <v>2019</v>
      </c>
      <c r="K13770">
        <v>666.37</v>
      </c>
      <c r="L13770">
        <v>32</v>
      </c>
      <c r="M13770">
        <v>1</v>
      </c>
      <c r="N13770">
        <f t="shared" si="532"/>
        <v>0</v>
      </c>
      <c r="O13770">
        <f t="shared" si="533"/>
        <v>0</v>
      </c>
      <c r="P13770" t="s">
        <v>12694</v>
      </c>
    </row>
    <row r="13771" spans="2:16" x14ac:dyDescent="0.25">
      <c r="B13771" t="s">
        <v>15115</v>
      </c>
      <c r="C13771" s="119" t="s">
        <v>60</v>
      </c>
      <c r="D13771" t="s">
        <v>11537</v>
      </c>
      <c r="E13771" t="s">
        <v>11530</v>
      </c>
      <c r="F13771" t="s">
        <v>11540</v>
      </c>
      <c r="G13771" t="s">
        <v>61</v>
      </c>
      <c r="H13771" t="s">
        <v>18</v>
      </c>
      <c r="I13771" t="s">
        <v>11541</v>
      </c>
      <c r="J13771">
        <v>2019</v>
      </c>
      <c r="K13771">
        <v>699.69</v>
      </c>
      <c r="L13771">
        <v>33</v>
      </c>
      <c r="M13771">
        <v>1</v>
      </c>
      <c r="N13771">
        <f t="shared" si="532"/>
        <v>0</v>
      </c>
      <c r="O13771">
        <f t="shared" si="533"/>
        <v>0</v>
      </c>
      <c r="P13771" t="s">
        <v>12693</v>
      </c>
    </row>
    <row r="13772" spans="2:16" x14ac:dyDescent="0.25">
      <c r="B13772" t="s">
        <v>15116</v>
      </c>
      <c r="C13772" s="119" t="s">
        <v>60</v>
      </c>
      <c r="D13772" t="s">
        <v>11537</v>
      </c>
      <c r="E13772" t="s">
        <v>11530</v>
      </c>
      <c r="F13772" t="s">
        <v>11540</v>
      </c>
      <c r="G13772" t="s">
        <v>61</v>
      </c>
      <c r="H13772" t="s">
        <v>18</v>
      </c>
      <c r="I13772" t="s">
        <v>11541</v>
      </c>
      <c r="J13772">
        <v>2019</v>
      </c>
      <c r="K13772">
        <v>920.08</v>
      </c>
      <c r="L13772">
        <v>33</v>
      </c>
      <c r="M13772">
        <v>1</v>
      </c>
      <c r="N13772">
        <f t="shared" si="532"/>
        <v>0</v>
      </c>
      <c r="O13772">
        <f t="shared" si="533"/>
        <v>0</v>
      </c>
      <c r="P13772" t="s">
        <v>12694</v>
      </c>
    </row>
    <row r="13773" spans="2:16" x14ac:dyDescent="0.25">
      <c r="B13773" t="s">
        <v>15117</v>
      </c>
      <c r="C13773" s="119" t="s">
        <v>60</v>
      </c>
      <c r="D13773" t="s">
        <v>11537</v>
      </c>
      <c r="E13773" t="s">
        <v>11530</v>
      </c>
      <c r="F13773" t="s">
        <v>11540</v>
      </c>
      <c r="G13773" t="s">
        <v>61</v>
      </c>
      <c r="H13773" t="s">
        <v>18</v>
      </c>
      <c r="I13773" t="s">
        <v>11541</v>
      </c>
      <c r="J13773">
        <v>2019</v>
      </c>
      <c r="K13773">
        <v>920.08</v>
      </c>
      <c r="L13773">
        <v>33</v>
      </c>
      <c r="M13773">
        <v>1</v>
      </c>
      <c r="N13773">
        <f t="shared" si="532"/>
        <v>0</v>
      </c>
      <c r="O13773">
        <f t="shared" si="533"/>
        <v>0</v>
      </c>
      <c r="P13773" t="s">
        <v>12694</v>
      </c>
    </row>
    <row r="13774" spans="2:16" x14ac:dyDescent="0.25">
      <c r="B13774" t="s">
        <v>15118</v>
      </c>
      <c r="C13774" s="119" t="s">
        <v>60</v>
      </c>
      <c r="D13774" t="s">
        <v>11542</v>
      </c>
      <c r="E13774" t="s">
        <v>11530</v>
      </c>
      <c r="F13774" t="s">
        <v>11540</v>
      </c>
      <c r="G13774" t="s">
        <v>61</v>
      </c>
      <c r="H13774" t="s">
        <v>18</v>
      </c>
      <c r="I13774" t="s">
        <v>11541</v>
      </c>
      <c r="J13774">
        <v>2019</v>
      </c>
      <c r="K13774">
        <v>671.54</v>
      </c>
      <c r="L13774">
        <v>59</v>
      </c>
      <c r="M13774">
        <v>1</v>
      </c>
      <c r="N13774">
        <f t="shared" si="532"/>
        <v>0</v>
      </c>
      <c r="O13774">
        <f t="shared" si="533"/>
        <v>0</v>
      </c>
      <c r="P13774" t="s">
        <v>12694</v>
      </c>
    </row>
    <row r="13775" spans="2:16" x14ac:dyDescent="0.25">
      <c r="B13775" t="s">
        <v>15119</v>
      </c>
      <c r="C13775" s="119" t="s">
        <v>60</v>
      </c>
      <c r="D13775" t="s">
        <v>11539</v>
      </c>
      <c r="E13775" t="s">
        <v>11530</v>
      </c>
      <c r="F13775" t="s">
        <v>11540</v>
      </c>
      <c r="G13775" t="s">
        <v>61</v>
      </c>
      <c r="H13775" t="s">
        <v>18</v>
      </c>
      <c r="I13775" t="s">
        <v>11541</v>
      </c>
      <c r="J13775">
        <v>2019</v>
      </c>
      <c r="K13775">
        <v>843.66</v>
      </c>
      <c r="L13775">
        <v>21</v>
      </c>
      <c r="M13775">
        <v>1</v>
      </c>
      <c r="N13775">
        <f t="shared" si="532"/>
        <v>0</v>
      </c>
      <c r="O13775">
        <f t="shared" si="533"/>
        <v>0</v>
      </c>
      <c r="P13775" t="s">
        <v>12694</v>
      </c>
    </row>
    <row r="13776" spans="2:16" x14ac:dyDescent="0.25">
      <c r="B13776" t="s">
        <v>15120</v>
      </c>
      <c r="C13776" s="119" t="s">
        <v>60</v>
      </c>
      <c r="D13776" t="s">
        <v>11537</v>
      </c>
      <c r="E13776" t="s">
        <v>11530</v>
      </c>
      <c r="F13776" t="s">
        <v>11540</v>
      </c>
      <c r="G13776" t="s">
        <v>61</v>
      </c>
      <c r="H13776" t="s">
        <v>18</v>
      </c>
      <c r="I13776" t="s">
        <v>11541</v>
      </c>
      <c r="J13776">
        <v>2019</v>
      </c>
      <c r="K13776">
        <v>702.18</v>
      </c>
      <c r="L13776">
        <v>46</v>
      </c>
      <c r="M13776">
        <v>1</v>
      </c>
      <c r="N13776">
        <f t="shared" si="532"/>
        <v>0</v>
      </c>
      <c r="O13776">
        <f t="shared" si="533"/>
        <v>0</v>
      </c>
      <c r="P13776" t="s">
        <v>12694</v>
      </c>
    </row>
    <row r="13777" spans="2:16" x14ac:dyDescent="0.25">
      <c r="B13777" t="s">
        <v>15121</v>
      </c>
      <c r="C13777" s="119" t="s">
        <v>60</v>
      </c>
      <c r="D13777" t="s">
        <v>11539</v>
      </c>
      <c r="E13777" t="s">
        <v>11530</v>
      </c>
      <c r="F13777" t="s">
        <v>11540</v>
      </c>
      <c r="G13777" t="s">
        <v>61</v>
      </c>
      <c r="H13777" t="s">
        <v>18</v>
      </c>
      <c r="I13777" t="s">
        <v>11541</v>
      </c>
      <c r="J13777">
        <v>2019</v>
      </c>
      <c r="K13777">
        <v>703.9</v>
      </c>
      <c r="L13777">
        <v>55</v>
      </c>
      <c r="M13777">
        <v>1</v>
      </c>
      <c r="N13777">
        <f t="shared" si="532"/>
        <v>0</v>
      </c>
      <c r="O13777">
        <f t="shared" si="533"/>
        <v>0</v>
      </c>
      <c r="P13777" t="s">
        <v>12694</v>
      </c>
    </row>
    <row r="13778" spans="2:16" x14ac:dyDescent="0.25">
      <c r="B13778" t="s">
        <v>15122</v>
      </c>
      <c r="C13778" s="119" t="s">
        <v>60</v>
      </c>
      <c r="D13778" t="s">
        <v>11539</v>
      </c>
      <c r="E13778" t="s">
        <v>11530</v>
      </c>
      <c r="F13778" t="s">
        <v>11540</v>
      </c>
      <c r="G13778" t="s">
        <v>61</v>
      </c>
      <c r="H13778" t="s">
        <v>18</v>
      </c>
      <c r="I13778" t="s">
        <v>11541</v>
      </c>
      <c r="J13778">
        <v>2019</v>
      </c>
      <c r="K13778">
        <v>702.38</v>
      </c>
      <c r="L13778">
        <v>47</v>
      </c>
      <c r="M13778">
        <v>1</v>
      </c>
      <c r="N13778">
        <f t="shared" ref="N13778:N13841" si="534">IF(K13778&lt;100,1,0)</f>
        <v>0</v>
      </c>
      <c r="O13778">
        <f t="shared" ref="O13778:O13841" si="535">IF(OR(L13778="",L13778&lt;=0),1,0)</f>
        <v>0</v>
      </c>
      <c r="P13778" t="s">
        <v>12694</v>
      </c>
    </row>
    <row r="13779" spans="2:16" x14ac:dyDescent="0.25">
      <c r="B13779" t="s">
        <v>15123</v>
      </c>
      <c r="C13779" s="119" t="s">
        <v>60</v>
      </c>
      <c r="D13779" t="s">
        <v>11537</v>
      </c>
      <c r="E13779" t="s">
        <v>11530</v>
      </c>
      <c r="F13779" t="s">
        <v>11540</v>
      </c>
      <c r="G13779" t="s">
        <v>61</v>
      </c>
      <c r="H13779" t="s">
        <v>18</v>
      </c>
      <c r="I13779" t="s">
        <v>11541</v>
      </c>
      <c r="J13779">
        <v>2019</v>
      </c>
      <c r="K13779">
        <v>697.77</v>
      </c>
      <c r="L13779">
        <v>23</v>
      </c>
      <c r="M13779">
        <v>1</v>
      </c>
      <c r="N13779">
        <f t="shared" si="534"/>
        <v>0</v>
      </c>
      <c r="O13779">
        <f t="shared" si="535"/>
        <v>0</v>
      </c>
      <c r="P13779" t="s">
        <v>12694</v>
      </c>
    </row>
    <row r="13780" spans="2:16" x14ac:dyDescent="0.25">
      <c r="B13780" t="s">
        <v>15124</v>
      </c>
      <c r="C13780" s="119" t="s">
        <v>60</v>
      </c>
      <c r="D13780" t="s">
        <v>11550</v>
      </c>
      <c r="E13780" t="s">
        <v>11530</v>
      </c>
      <c r="F13780" t="s">
        <v>11540</v>
      </c>
      <c r="G13780" t="s">
        <v>61</v>
      </c>
      <c r="H13780" t="s">
        <v>18</v>
      </c>
      <c r="I13780" t="s">
        <v>11541</v>
      </c>
      <c r="J13780">
        <v>2019</v>
      </c>
      <c r="K13780">
        <v>665.23</v>
      </c>
      <c r="L13780">
        <v>26</v>
      </c>
      <c r="M13780">
        <v>1</v>
      </c>
      <c r="N13780">
        <f t="shared" si="534"/>
        <v>0</v>
      </c>
      <c r="O13780">
        <f t="shared" si="535"/>
        <v>0</v>
      </c>
      <c r="P13780" t="s">
        <v>12694</v>
      </c>
    </row>
    <row r="13781" spans="2:16" x14ac:dyDescent="0.25">
      <c r="B13781" t="s">
        <v>15125</v>
      </c>
      <c r="C13781" s="119" t="s">
        <v>60</v>
      </c>
      <c r="D13781" t="s">
        <v>11537</v>
      </c>
      <c r="E13781" t="s">
        <v>11530</v>
      </c>
      <c r="F13781" t="s">
        <v>11540</v>
      </c>
      <c r="G13781" t="s">
        <v>61</v>
      </c>
      <c r="H13781" t="s">
        <v>18</v>
      </c>
      <c r="I13781" t="s">
        <v>11533</v>
      </c>
      <c r="J13781">
        <v>2019</v>
      </c>
      <c r="K13781">
        <v>676.16</v>
      </c>
      <c r="L13781">
        <v>38</v>
      </c>
      <c r="M13781">
        <v>1</v>
      </c>
      <c r="N13781">
        <f t="shared" si="534"/>
        <v>0</v>
      </c>
      <c r="O13781">
        <f t="shared" si="535"/>
        <v>0</v>
      </c>
      <c r="P13781" t="s">
        <v>12694</v>
      </c>
    </row>
    <row r="13782" spans="2:16" x14ac:dyDescent="0.25">
      <c r="B13782" t="s">
        <v>15126</v>
      </c>
      <c r="C13782" s="119" t="s">
        <v>60</v>
      </c>
      <c r="D13782" t="s">
        <v>11550</v>
      </c>
      <c r="E13782" t="s">
        <v>11530</v>
      </c>
      <c r="F13782" t="s">
        <v>11540</v>
      </c>
      <c r="G13782" t="s">
        <v>61</v>
      </c>
      <c r="H13782" t="s">
        <v>18</v>
      </c>
      <c r="I13782" t="s">
        <v>11541</v>
      </c>
      <c r="J13782">
        <v>2019</v>
      </c>
      <c r="K13782">
        <v>672.82</v>
      </c>
      <c r="L13782">
        <v>30</v>
      </c>
      <c r="M13782">
        <v>1</v>
      </c>
      <c r="N13782">
        <f t="shared" si="534"/>
        <v>0</v>
      </c>
      <c r="O13782">
        <f t="shared" si="535"/>
        <v>0</v>
      </c>
      <c r="P13782" t="s">
        <v>12694</v>
      </c>
    </row>
    <row r="13783" spans="2:16" x14ac:dyDescent="0.25">
      <c r="B13783" t="s">
        <v>15127</v>
      </c>
      <c r="C13783" s="119" t="s">
        <v>60</v>
      </c>
      <c r="D13783" t="s">
        <v>11537</v>
      </c>
      <c r="E13783" t="s">
        <v>11530</v>
      </c>
      <c r="F13783" t="s">
        <v>11540</v>
      </c>
      <c r="G13783" t="s">
        <v>61</v>
      </c>
      <c r="H13783" t="s">
        <v>18</v>
      </c>
      <c r="I13783" t="s">
        <v>11541</v>
      </c>
      <c r="J13783">
        <v>2019</v>
      </c>
      <c r="K13783">
        <v>660.77</v>
      </c>
      <c r="L13783">
        <v>25</v>
      </c>
      <c r="M13783">
        <v>1</v>
      </c>
      <c r="N13783">
        <f t="shared" si="534"/>
        <v>0</v>
      </c>
      <c r="O13783">
        <f t="shared" si="535"/>
        <v>0</v>
      </c>
      <c r="P13783" t="s">
        <v>12694</v>
      </c>
    </row>
    <row r="13784" spans="2:16" x14ac:dyDescent="0.25">
      <c r="B13784" t="s">
        <v>15128</v>
      </c>
      <c r="C13784" s="119" t="s">
        <v>60</v>
      </c>
      <c r="D13784" t="s">
        <v>11537</v>
      </c>
      <c r="E13784" t="s">
        <v>11530</v>
      </c>
      <c r="F13784" t="s">
        <v>11540</v>
      </c>
      <c r="G13784" t="s">
        <v>61</v>
      </c>
      <c r="H13784" t="s">
        <v>18</v>
      </c>
      <c r="I13784" t="s">
        <v>11533</v>
      </c>
      <c r="J13784">
        <v>2019</v>
      </c>
      <c r="K13784">
        <v>675.31</v>
      </c>
      <c r="L13784">
        <v>36</v>
      </c>
      <c r="M13784">
        <v>1</v>
      </c>
      <c r="N13784">
        <f t="shared" si="534"/>
        <v>0</v>
      </c>
      <c r="O13784">
        <f t="shared" si="535"/>
        <v>0</v>
      </c>
      <c r="P13784" t="s">
        <v>12694</v>
      </c>
    </row>
    <row r="13785" spans="2:16" x14ac:dyDescent="0.25">
      <c r="B13785" t="s">
        <v>15129</v>
      </c>
      <c r="C13785" s="119" t="s">
        <v>60</v>
      </c>
      <c r="D13785" t="s">
        <v>11539</v>
      </c>
      <c r="E13785" t="s">
        <v>11530</v>
      </c>
      <c r="F13785" t="s">
        <v>11540</v>
      </c>
      <c r="G13785" t="s">
        <v>61</v>
      </c>
      <c r="H13785" t="s">
        <v>18</v>
      </c>
      <c r="I13785" t="s">
        <v>11541</v>
      </c>
      <c r="J13785">
        <v>2019</v>
      </c>
      <c r="K13785">
        <v>700.63</v>
      </c>
      <c r="L13785">
        <v>38</v>
      </c>
      <c r="M13785">
        <v>1</v>
      </c>
      <c r="N13785">
        <f t="shared" si="534"/>
        <v>0</v>
      </c>
      <c r="O13785">
        <f t="shared" si="535"/>
        <v>0</v>
      </c>
      <c r="P13785" t="s">
        <v>12694</v>
      </c>
    </row>
    <row r="13786" spans="2:16" x14ac:dyDescent="0.25">
      <c r="B13786" t="s">
        <v>15130</v>
      </c>
      <c r="C13786" s="119" t="s">
        <v>60</v>
      </c>
      <c r="D13786" t="s">
        <v>11539</v>
      </c>
      <c r="E13786" t="s">
        <v>11530</v>
      </c>
      <c r="F13786" t="s">
        <v>11540</v>
      </c>
      <c r="G13786" t="s">
        <v>61</v>
      </c>
      <c r="H13786" t="s">
        <v>18</v>
      </c>
      <c r="I13786" t="s">
        <v>11541</v>
      </c>
      <c r="J13786">
        <v>2019</v>
      </c>
      <c r="K13786">
        <v>700.45</v>
      </c>
      <c r="L13786">
        <v>37</v>
      </c>
      <c r="M13786">
        <v>1</v>
      </c>
      <c r="N13786">
        <f t="shared" si="534"/>
        <v>0</v>
      </c>
      <c r="O13786">
        <f t="shared" si="535"/>
        <v>0</v>
      </c>
      <c r="P13786" t="s">
        <v>12694</v>
      </c>
    </row>
    <row r="13787" spans="2:16" x14ac:dyDescent="0.25">
      <c r="B13787" t="s">
        <v>15131</v>
      </c>
      <c r="C13787" s="119" t="s">
        <v>60</v>
      </c>
      <c r="D13787" t="s">
        <v>11539</v>
      </c>
      <c r="E13787" t="s">
        <v>11530</v>
      </c>
      <c r="F13787" t="s">
        <v>11540</v>
      </c>
      <c r="G13787" t="s">
        <v>61</v>
      </c>
      <c r="H13787" t="s">
        <v>18</v>
      </c>
      <c r="I13787" t="s">
        <v>11541</v>
      </c>
      <c r="J13787">
        <v>2019</v>
      </c>
      <c r="K13787">
        <v>698.73</v>
      </c>
      <c r="L13787">
        <v>28</v>
      </c>
      <c r="M13787">
        <v>1</v>
      </c>
      <c r="N13787">
        <f t="shared" si="534"/>
        <v>0</v>
      </c>
      <c r="O13787">
        <f t="shared" si="535"/>
        <v>0</v>
      </c>
      <c r="P13787" t="s">
        <v>12694</v>
      </c>
    </row>
    <row r="13788" spans="2:16" x14ac:dyDescent="0.25">
      <c r="B13788" t="s">
        <v>15132</v>
      </c>
      <c r="C13788" s="119" t="s">
        <v>60</v>
      </c>
      <c r="D13788" t="s">
        <v>11537</v>
      </c>
      <c r="E13788" t="s">
        <v>11530</v>
      </c>
      <c r="F13788" t="s">
        <v>11540</v>
      </c>
      <c r="G13788" t="s">
        <v>61</v>
      </c>
      <c r="H13788" t="s">
        <v>18</v>
      </c>
      <c r="I13788" t="s">
        <v>11541</v>
      </c>
      <c r="J13788">
        <v>2019</v>
      </c>
      <c r="K13788">
        <v>661.73</v>
      </c>
      <c r="L13788">
        <v>30</v>
      </c>
      <c r="M13788">
        <v>1</v>
      </c>
      <c r="N13788">
        <f t="shared" si="534"/>
        <v>0</v>
      </c>
      <c r="O13788">
        <f t="shared" si="535"/>
        <v>0</v>
      </c>
      <c r="P13788" t="s">
        <v>12694</v>
      </c>
    </row>
    <row r="13789" spans="2:16" x14ac:dyDescent="0.25">
      <c r="B13789" t="s">
        <v>15133</v>
      </c>
      <c r="C13789" s="119" t="s">
        <v>60</v>
      </c>
      <c r="D13789" t="s">
        <v>11537</v>
      </c>
      <c r="E13789" t="s">
        <v>11530</v>
      </c>
      <c r="F13789" t="s">
        <v>11540</v>
      </c>
      <c r="G13789" t="s">
        <v>61</v>
      </c>
      <c r="H13789" t="s">
        <v>18</v>
      </c>
      <c r="I13789" t="s">
        <v>11541</v>
      </c>
      <c r="J13789">
        <v>2019</v>
      </c>
      <c r="K13789">
        <v>666.52</v>
      </c>
      <c r="L13789">
        <v>55</v>
      </c>
      <c r="M13789">
        <v>1</v>
      </c>
      <c r="N13789">
        <f t="shared" si="534"/>
        <v>0</v>
      </c>
      <c r="O13789">
        <f t="shared" si="535"/>
        <v>0</v>
      </c>
      <c r="P13789" t="s">
        <v>12694</v>
      </c>
    </row>
    <row r="13790" spans="2:16" x14ac:dyDescent="0.25">
      <c r="B13790" t="s">
        <v>15134</v>
      </c>
      <c r="C13790" s="119" t="s">
        <v>60</v>
      </c>
      <c r="D13790" t="s">
        <v>11542</v>
      </c>
      <c r="E13790" t="s">
        <v>11530</v>
      </c>
      <c r="F13790" t="s">
        <v>11540</v>
      </c>
      <c r="G13790" t="s">
        <v>61</v>
      </c>
      <c r="H13790" t="s">
        <v>18</v>
      </c>
      <c r="I13790" t="s">
        <v>11541</v>
      </c>
      <c r="J13790">
        <v>2019</v>
      </c>
      <c r="K13790">
        <v>698.35</v>
      </c>
      <c r="L13790">
        <v>26</v>
      </c>
      <c r="M13790">
        <v>1</v>
      </c>
      <c r="N13790">
        <f t="shared" si="534"/>
        <v>0</v>
      </c>
      <c r="O13790">
        <f t="shared" si="535"/>
        <v>0</v>
      </c>
      <c r="P13790" t="s">
        <v>12693</v>
      </c>
    </row>
    <row r="13791" spans="2:16" x14ac:dyDescent="0.25">
      <c r="B13791" t="s">
        <v>15135</v>
      </c>
      <c r="C13791" s="119" t="s">
        <v>60</v>
      </c>
      <c r="D13791" t="s">
        <v>11537</v>
      </c>
      <c r="E13791" t="s">
        <v>11530</v>
      </c>
      <c r="F13791" t="s">
        <v>11540</v>
      </c>
      <c r="G13791" t="s">
        <v>61</v>
      </c>
      <c r="H13791" t="s">
        <v>18</v>
      </c>
      <c r="I13791" t="s">
        <v>11541</v>
      </c>
      <c r="J13791">
        <v>2019</v>
      </c>
      <c r="K13791">
        <v>666.52</v>
      </c>
      <c r="L13791">
        <v>55</v>
      </c>
      <c r="M13791">
        <v>1</v>
      </c>
      <c r="N13791">
        <f t="shared" si="534"/>
        <v>0</v>
      </c>
      <c r="O13791">
        <f t="shared" si="535"/>
        <v>0</v>
      </c>
      <c r="P13791" t="s">
        <v>12694</v>
      </c>
    </row>
    <row r="13792" spans="2:16" x14ac:dyDescent="0.25">
      <c r="B13792" t="s">
        <v>15136</v>
      </c>
      <c r="C13792" s="119" t="s">
        <v>60</v>
      </c>
      <c r="D13792" t="s">
        <v>11537</v>
      </c>
      <c r="E13792" t="s">
        <v>11530</v>
      </c>
      <c r="F13792" t="s">
        <v>11540</v>
      </c>
      <c r="G13792" t="s">
        <v>61</v>
      </c>
      <c r="H13792" t="s">
        <v>18</v>
      </c>
      <c r="I13792" t="s">
        <v>11541</v>
      </c>
      <c r="J13792">
        <v>2019</v>
      </c>
      <c r="K13792">
        <v>660.77</v>
      </c>
      <c r="L13792">
        <v>25</v>
      </c>
      <c r="M13792">
        <v>1</v>
      </c>
      <c r="N13792">
        <f t="shared" si="534"/>
        <v>0</v>
      </c>
      <c r="O13792">
        <f t="shared" si="535"/>
        <v>0</v>
      </c>
      <c r="P13792" t="s">
        <v>12694</v>
      </c>
    </row>
    <row r="13793" spans="2:16" x14ac:dyDescent="0.25">
      <c r="B13793" t="s">
        <v>15137</v>
      </c>
      <c r="C13793" s="119" t="s">
        <v>60</v>
      </c>
      <c r="D13793" t="s">
        <v>11537</v>
      </c>
      <c r="E13793" t="s">
        <v>11530</v>
      </c>
      <c r="F13793" t="s">
        <v>11540</v>
      </c>
      <c r="G13793" t="s">
        <v>61</v>
      </c>
      <c r="H13793" t="s">
        <v>18</v>
      </c>
      <c r="I13793" t="s">
        <v>11541</v>
      </c>
      <c r="J13793">
        <v>2019</v>
      </c>
      <c r="K13793">
        <v>660.2</v>
      </c>
      <c r="L13793">
        <v>22</v>
      </c>
      <c r="M13793">
        <v>1</v>
      </c>
      <c r="N13793">
        <f t="shared" si="534"/>
        <v>0</v>
      </c>
      <c r="O13793">
        <f t="shared" si="535"/>
        <v>0</v>
      </c>
      <c r="P13793" t="s">
        <v>12694</v>
      </c>
    </row>
    <row r="13794" spans="2:16" x14ac:dyDescent="0.25">
      <c r="B13794" t="s">
        <v>15138</v>
      </c>
      <c r="C13794" s="119" t="s">
        <v>60</v>
      </c>
      <c r="D13794" t="s">
        <v>11537</v>
      </c>
      <c r="E13794" t="s">
        <v>11530</v>
      </c>
      <c r="F13794" t="s">
        <v>11540</v>
      </c>
      <c r="G13794" t="s">
        <v>61</v>
      </c>
      <c r="H13794" t="s">
        <v>18</v>
      </c>
      <c r="I13794" t="s">
        <v>11541</v>
      </c>
      <c r="J13794">
        <v>2019</v>
      </c>
      <c r="K13794">
        <v>666.9</v>
      </c>
      <c r="L13794">
        <v>57</v>
      </c>
      <c r="M13794">
        <v>1</v>
      </c>
      <c r="N13794">
        <f t="shared" si="534"/>
        <v>0</v>
      </c>
      <c r="O13794">
        <f t="shared" si="535"/>
        <v>0</v>
      </c>
      <c r="P13794" t="s">
        <v>12694</v>
      </c>
    </row>
    <row r="13795" spans="2:16" x14ac:dyDescent="0.25">
      <c r="B13795" t="s">
        <v>15139</v>
      </c>
      <c r="C13795" s="119" t="s">
        <v>60</v>
      </c>
      <c r="D13795" t="s">
        <v>11550</v>
      </c>
      <c r="E13795" t="s">
        <v>11530</v>
      </c>
      <c r="F13795" t="s">
        <v>11540</v>
      </c>
      <c r="G13795" t="s">
        <v>61</v>
      </c>
      <c r="H13795" t="s">
        <v>18</v>
      </c>
      <c r="I13795" t="s">
        <v>11533</v>
      </c>
      <c r="J13795">
        <v>2019</v>
      </c>
      <c r="K13795">
        <v>676.57</v>
      </c>
      <c r="L13795">
        <v>39</v>
      </c>
      <c r="M13795">
        <v>1</v>
      </c>
      <c r="N13795">
        <f t="shared" si="534"/>
        <v>0</v>
      </c>
      <c r="O13795">
        <f t="shared" si="535"/>
        <v>0</v>
      </c>
      <c r="P13795" t="s">
        <v>12694</v>
      </c>
    </row>
    <row r="13796" spans="2:16" x14ac:dyDescent="0.25">
      <c r="B13796" t="s">
        <v>15140</v>
      </c>
      <c r="C13796" s="119" t="s">
        <v>60</v>
      </c>
      <c r="D13796" t="s">
        <v>11537</v>
      </c>
      <c r="E13796" t="s">
        <v>11530</v>
      </c>
      <c r="F13796" t="s">
        <v>11540</v>
      </c>
      <c r="G13796" t="s">
        <v>61</v>
      </c>
      <c r="H13796" t="s">
        <v>18</v>
      </c>
      <c r="I13796" t="s">
        <v>11541</v>
      </c>
      <c r="J13796">
        <v>2019</v>
      </c>
      <c r="K13796">
        <v>666.71</v>
      </c>
      <c r="L13796">
        <v>56</v>
      </c>
      <c r="M13796">
        <v>1</v>
      </c>
      <c r="N13796">
        <f t="shared" si="534"/>
        <v>0</v>
      </c>
      <c r="O13796">
        <f t="shared" si="535"/>
        <v>0</v>
      </c>
      <c r="P13796" t="s">
        <v>12694</v>
      </c>
    </row>
    <row r="13797" spans="2:16" x14ac:dyDescent="0.25">
      <c r="B13797" t="s">
        <v>15141</v>
      </c>
      <c r="C13797" s="119" t="s">
        <v>60</v>
      </c>
      <c r="D13797" t="s">
        <v>11542</v>
      </c>
      <c r="E13797" t="s">
        <v>11530</v>
      </c>
      <c r="F13797" t="s">
        <v>11540</v>
      </c>
      <c r="G13797" t="s">
        <v>61</v>
      </c>
      <c r="H13797" t="s">
        <v>18</v>
      </c>
      <c r="I13797" t="s">
        <v>11533</v>
      </c>
      <c r="J13797">
        <v>2019</v>
      </c>
      <c r="K13797">
        <v>673.66</v>
      </c>
      <c r="L13797">
        <v>32</v>
      </c>
      <c r="M13797">
        <v>1</v>
      </c>
      <c r="N13797">
        <f t="shared" si="534"/>
        <v>0</v>
      </c>
      <c r="O13797">
        <f t="shared" si="535"/>
        <v>0</v>
      </c>
      <c r="P13797" t="s">
        <v>12694</v>
      </c>
    </row>
    <row r="13798" spans="2:16" x14ac:dyDescent="0.25">
      <c r="B13798" t="s">
        <v>15142</v>
      </c>
      <c r="C13798" s="119" t="s">
        <v>60</v>
      </c>
      <c r="D13798" t="s">
        <v>11537</v>
      </c>
      <c r="E13798" t="s">
        <v>11530</v>
      </c>
      <c r="F13798" t="s">
        <v>11540</v>
      </c>
      <c r="G13798" t="s">
        <v>61</v>
      </c>
      <c r="H13798" t="s">
        <v>18</v>
      </c>
      <c r="I13798" t="s">
        <v>11541</v>
      </c>
      <c r="J13798">
        <v>2019</v>
      </c>
      <c r="K13798">
        <v>697.77</v>
      </c>
      <c r="L13798">
        <v>23</v>
      </c>
      <c r="M13798">
        <v>1</v>
      </c>
      <c r="N13798">
        <f t="shared" si="534"/>
        <v>0</v>
      </c>
      <c r="O13798">
        <f t="shared" si="535"/>
        <v>0</v>
      </c>
      <c r="P13798" t="s">
        <v>12694</v>
      </c>
    </row>
    <row r="13799" spans="2:16" x14ac:dyDescent="0.25">
      <c r="B13799" t="s">
        <v>15143</v>
      </c>
      <c r="C13799" s="119" t="s">
        <v>60</v>
      </c>
      <c r="D13799" t="s">
        <v>11537</v>
      </c>
      <c r="E13799" t="s">
        <v>11530</v>
      </c>
      <c r="F13799" t="s">
        <v>11540</v>
      </c>
      <c r="G13799" t="s">
        <v>61</v>
      </c>
      <c r="H13799" t="s">
        <v>18</v>
      </c>
      <c r="I13799" t="s">
        <v>11541</v>
      </c>
      <c r="J13799">
        <v>2019</v>
      </c>
      <c r="K13799">
        <v>664.46</v>
      </c>
      <c r="L13799">
        <v>22</v>
      </c>
      <c r="M13799">
        <v>1</v>
      </c>
      <c r="N13799">
        <f t="shared" si="534"/>
        <v>0</v>
      </c>
      <c r="O13799">
        <f t="shared" si="535"/>
        <v>0</v>
      </c>
      <c r="P13799" t="s">
        <v>12694</v>
      </c>
    </row>
    <row r="13800" spans="2:16" x14ac:dyDescent="0.25">
      <c r="B13800" t="s">
        <v>15144</v>
      </c>
      <c r="C13800" s="119" t="s">
        <v>60</v>
      </c>
      <c r="D13800" t="s">
        <v>11537</v>
      </c>
      <c r="E13800" t="s">
        <v>11530</v>
      </c>
      <c r="F13800" t="s">
        <v>11540</v>
      </c>
      <c r="G13800" t="s">
        <v>61</v>
      </c>
      <c r="H13800" t="s">
        <v>18</v>
      </c>
      <c r="I13800" t="s">
        <v>11541</v>
      </c>
      <c r="J13800">
        <v>2019</v>
      </c>
      <c r="K13800">
        <v>694.25</v>
      </c>
      <c r="L13800">
        <v>28</v>
      </c>
      <c r="M13800">
        <v>1</v>
      </c>
      <c r="N13800">
        <f t="shared" si="534"/>
        <v>0</v>
      </c>
      <c r="O13800">
        <f t="shared" si="535"/>
        <v>0</v>
      </c>
      <c r="P13800" t="s">
        <v>12694</v>
      </c>
    </row>
    <row r="13801" spans="2:16" x14ac:dyDescent="0.25">
      <c r="B13801" t="s">
        <v>15145</v>
      </c>
      <c r="C13801" s="119" t="s">
        <v>60</v>
      </c>
      <c r="D13801" t="s">
        <v>11539</v>
      </c>
      <c r="E13801" t="s">
        <v>11530</v>
      </c>
      <c r="F13801" t="s">
        <v>11540</v>
      </c>
      <c r="G13801" t="s">
        <v>61</v>
      </c>
      <c r="H13801" t="s">
        <v>18</v>
      </c>
      <c r="I13801" t="s">
        <v>11541</v>
      </c>
      <c r="J13801">
        <v>2019</v>
      </c>
      <c r="K13801">
        <v>698.73</v>
      </c>
      <c r="L13801">
        <v>28</v>
      </c>
      <c r="M13801">
        <v>1</v>
      </c>
      <c r="N13801">
        <f t="shared" si="534"/>
        <v>0</v>
      </c>
      <c r="O13801">
        <f t="shared" si="535"/>
        <v>0</v>
      </c>
      <c r="P13801" t="s">
        <v>12694</v>
      </c>
    </row>
    <row r="13802" spans="2:16" x14ac:dyDescent="0.25">
      <c r="B13802" t="s">
        <v>15146</v>
      </c>
      <c r="C13802" s="119" t="s">
        <v>60</v>
      </c>
      <c r="D13802" t="s">
        <v>11539</v>
      </c>
      <c r="E13802" t="s">
        <v>11530</v>
      </c>
      <c r="F13802" t="s">
        <v>11540</v>
      </c>
      <c r="G13802" t="s">
        <v>61</v>
      </c>
      <c r="H13802" t="s">
        <v>18</v>
      </c>
      <c r="I13802" t="s">
        <v>11541</v>
      </c>
      <c r="J13802">
        <v>2019</v>
      </c>
      <c r="K13802">
        <v>1203.29</v>
      </c>
      <c r="L13802">
        <v>21</v>
      </c>
      <c r="M13802">
        <v>1</v>
      </c>
      <c r="N13802">
        <f t="shared" si="534"/>
        <v>0</v>
      </c>
      <c r="O13802">
        <f t="shared" si="535"/>
        <v>0</v>
      </c>
      <c r="P13802" t="s">
        <v>12694</v>
      </c>
    </row>
    <row r="13803" spans="2:16" x14ac:dyDescent="0.25">
      <c r="B13803" t="s">
        <v>15147</v>
      </c>
      <c r="C13803" s="119" t="s">
        <v>60</v>
      </c>
      <c r="D13803" t="s">
        <v>11537</v>
      </c>
      <c r="E13803" t="s">
        <v>11530</v>
      </c>
      <c r="F13803" t="s">
        <v>11540</v>
      </c>
      <c r="G13803" t="s">
        <v>61</v>
      </c>
      <c r="H13803" t="s">
        <v>18</v>
      </c>
      <c r="I13803" t="s">
        <v>11541</v>
      </c>
      <c r="J13803">
        <v>2019</v>
      </c>
      <c r="K13803">
        <v>693.1</v>
      </c>
      <c r="L13803">
        <v>22</v>
      </c>
      <c r="M13803">
        <v>1</v>
      </c>
      <c r="N13803">
        <f t="shared" si="534"/>
        <v>0</v>
      </c>
      <c r="O13803">
        <f t="shared" si="535"/>
        <v>0</v>
      </c>
      <c r="P13803" t="s">
        <v>12694</v>
      </c>
    </row>
    <row r="13804" spans="2:16" x14ac:dyDescent="0.25">
      <c r="B13804" t="s">
        <v>15148</v>
      </c>
      <c r="C13804" s="119" t="s">
        <v>60</v>
      </c>
      <c r="D13804" t="s">
        <v>11550</v>
      </c>
      <c r="E13804" t="s">
        <v>11530</v>
      </c>
      <c r="F13804" t="s">
        <v>11540</v>
      </c>
      <c r="G13804" t="s">
        <v>61</v>
      </c>
      <c r="H13804" t="s">
        <v>18</v>
      </c>
      <c r="I13804" t="s">
        <v>11541</v>
      </c>
      <c r="J13804">
        <v>2019</v>
      </c>
      <c r="K13804">
        <v>668.87</v>
      </c>
      <c r="L13804">
        <v>45</v>
      </c>
      <c r="M13804">
        <v>1</v>
      </c>
      <c r="N13804">
        <f t="shared" si="534"/>
        <v>0</v>
      </c>
      <c r="O13804">
        <f t="shared" si="535"/>
        <v>0</v>
      </c>
      <c r="P13804" t="s">
        <v>12694</v>
      </c>
    </row>
    <row r="13805" spans="2:16" x14ac:dyDescent="0.25">
      <c r="B13805" t="s">
        <v>15149</v>
      </c>
      <c r="C13805" s="119" t="s">
        <v>60</v>
      </c>
      <c r="D13805" t="s">
        <v>11550</v>
      </c>
      <c r="E13805" t="s">
        <v>11530</v>
      </c>
      <c r="F13805" t="s">
        <v>11540</v>
      </c>
      <c r="G13805" t="s">
        <v>61</v>
      </c>
      <c r="H13805" t="s">
        <v>18</v>
      </c>
      <c r="I13805" t="s">
        <v>11541</v>
      </c>
      <c r="J13805">
        <v>2019</v>
      </c>
      <c r="K13805">
        <v>699.11</v>
      </c>
      <c r="L13805">
        <v>30</v>
      </c>
      <c r="M13805">
        <v>1</v>
      </c>
      <c r="N13805">
        <f t="shared" si="534"/>
        <v>0</v>
      </c>
      <c r="O13805">
        <f t="shared" si="535"/>
        <v>0</v>
      </c>
      <c r="P13805" t="s">
        <v>12694</v>
      </c>
    </row>
    <row r="13806" spans="2:16" x14ac:dyDescent="0.25">
      <c r="B13806" t="s">
        <v>15150</v>
      </c>
      <c r="C13806" s="119" t="s">
        <v>60</v>
      </c>
      <c r="D13806" t="s">
        <v>11552</v>
      </c>
      <c r="E13806" t="s">
        <v>11530</v>
      </c>
      <c r="F13806" t="s">
        <v>11540</v>
      </c>
      <c r="G13806" t="s">
        <v>61</v>
      </c>
      <c r="H13806" t="s">
        <v>18</v>
      </c>
      <c r="I13806" t="s">
        <v>11541</v>
      </c>
      <c r="J13806">
        <v>2019</v>
      </c>
      <c r="K13806">
        <v>699.7</v>
      </c>
      <c r="L13806">
        <v>29</v>
      </c>
      <c r="M13806">
        <v>1</v>
      </c>
      <c r="N13806">
        <f t="shared" si="534"/>
        <v>0</v>
      </c>
      <c r="O13806">
        <f t="shared" si="535"/>
        <v>0</v>
      </c>
      <c r="P13806" t="s">
        <v>12694</v>
      </c>
    </row>
    <row r="13807" spans="2:16" x14ac:dyDescent="0.25">
      <c r="B13807" t="s">
        <v>15151</v>
      </c>
      <c r="C13807" s="119" t="s">
        <v>60</v>
      </c>
      <c r="D13807" t="s">
        <v>11550</v>
      </c>
      <c r="E13807" t="s">
        <v>11530</v>
      </c>
      <c r="F13807" t="s">
        <v>11540</v>
      </c>
      <c r="G13807" t="s">
        <v>61</v>
      </c>
      <c r="H13807" t="s">
        <v>18</v>
      </c>
      <c r="I13807" t="s">
        <v>11541</v>
      </c>
      <c r="J13807">
        <v>2019</v>
      </c>
      <c r="K13807">
        <v>665.99</v>
      </c>
      <c r="L13807">
        <v>30</v>
      </c>
      <c r="M13807">
        <v>1</v>
      </c>
      <c r="N13807">
        <f t="shared" si="534"/>
        <v>0</v>
      </c>
      <c r="O13807">
        <f t="shared" si="535"/>
        <v>0</v>
      </c>
      <c r="P13807" t="s">
        <v>12694</v>
      </c>
    </row>
    <row r="13808" spans="2:16" x14ac:dyDescent="0.25">
      <c r="B13808" t="s">
        <v>15152</v>
      </c>
      <c r="C13808" s="119" t="s">
        <v>60</v>
      </c>
      <c r="D13808" t="s">
        <v>11537</v>
      </c>
      <c r="E13808" t="s">
        <v>11530</v>
      </c>
      <c r="F13808" t="s">
        <v>11540</v>
      </c>
      <c r="G13808" t="s">
        <v>61</v>
      </c>
      <c r="H13808" t="s">
        <v>18</v>
      </c>
      <c r="I13808" t="s">
        <v>11541</v>
      </c>
      <c r="J13808">
        <v>2019</v>
      </c>
      <c r="K13808">
        <v>664.46</v>
      </c>
      <c r="L13808">
        <v>22</v>
      </c>
      <c r="M13808">
        <v>1</v>
      </c>
      <c r="N13808">
        <f t="shared" si="534"/>
        <v>0</v>
      </c>
      <c r="O13808">
        <f t="shared" si="535"/>
        <v>0</v>
      </c>
      <c r="P13808" t="s">
        <v>12694</v>
      </c>
    </row>
    <row r="13809" spans="2:16" x14ac:dyDescent="0.25">
      <c r="B13809" t="s">
        <v>15153</v>
      </c>
      <c r="C13809" s="119" t="s">
        <v>60</v>
      </c>
      <c r="D13809" t="s">
        <v>11537</v>
      </c>
      <c r="E13809" t="s">
        <v>11530</v>
      </c>
      <c r="F13809" t="s">
        <v>11540</v>
      </c>
      <c r="G13809" t="s">
        <v>61</v>
      </c>
      <c r="H13809" t="s">
        <v>18</v>
      </c>
      <c r="I13809" t="s">
        <v>11541</v>
      </c>
      <c r="J13809">
        <v>2019</v>
      </c>
      <c r="K13809">
        <v>664.65</v>
      </c>
      <c r="L13809">
        <v>23</v>
      </c>
      <c r="M13809">
        <v>1</v>
      </c>
      <c r="N13809">
        <f t="shared" si="534"/>
        <v>0</v>
      </c>
      <c r="O13809">
        <f t="shared" si="535"/>
        <v>0</v>
      </c>
      <c r="P13809" t="s">
        <v>12694</v>
      </c>
    </row>
    <row r="13810" spans="2:16" x14ac:dyDescent="0.25">
      <c r="B13810" t="s">
        <v>15154</v>
      </c>
      <c r="C13810" s="119" t="s">
        <v>60</v>
      </c>
      <c r="D13810" t="s">
        <v>11537</v>
      </c>
      <c r="E13810" t="s">
        <v>11530</v>
      </c>
      <c r="F13810" t="s">
        <v>11540</v>
      </c>
      <c r="G13810" t="s">
        <v>61</v>
      </c>
      <c r="H13810" t="s">
        <v>18</v>
      </c>
      <c r="I13810" t="s">
        <v>11541</v>
      </c>
      <c r="J13810">
        <v>2019</v>
      </c>
      <c r="K13810">
        <v>706.76</v>
      </c>
      <c r="L13810">
        <v>70</v>
      </c>
      <c r="M13810">
        <v>1</v>
      </c>
      <c r="N13810">
        <f t="shared" si="534"/>
        <v>0</v>
      </c>
      <c r="O13810">
        <f t="shared" si="535"/>
        <v>0</v>
      </c>
      <c r="P13810" t="s">
        <v>12694</v>
      </c>
    </row>
    <row r="13811" spans="2:16" x14ac:dyDescent="0.25">
      <c r="B13811" t="s">
        <v>15155</v>
      </c>
      <c r="C13811" s="119" t="s">
        <v>60</v>
      </c>
      <c r="D13811" t="s">
        <v>11537</v>
      </c>
      <c r="E13811" t="s">
        <v>11530</v>
      </c>
      <c r="F13811" t="s">
        <v>11540</v>
      </c>
      <c r="G13811" t="s">
        <v>61</v>
      </c>
      <c r="H13811" t="s">
        <v>18</v>
      </c>
      <c r="I13811" t="s">
        <v>11541</v>
      </c>
      <c r="J13811">
        <v>2019</v>
      </c>
      <c r="K13811">
        <v>661.73</v>
      </c>
      <c r="L13811">
        <v>30</v>
      </c>
      <c r="M13811">
        <v>1</v>
      </c>
      <c r="N13811">
        <f t="shared" si="534"/>
        <v>0</v>
      </c>
      <c r="O13811">
        <f t="shared" si="535"/>
        <v>0</v>
      </c>
      <c r="P13811" t="s">
        <v>12694</v>
      </c>
    </row>
    <row r="13812" spans="2:16" x14ac:dyDescent="0.25">
      <c r="B13812" t="s">
        <v>15156</v>
      </c>
      <c r="C13812" s="119" t="s">
        <v>60</v>
      </c>
      <c r="D13812" t="s">
        <v>11537</v>
      </c>
      <c r="E13812" t="s">
        <v>11530</v>
      </c>
      <c r="F13812" t="s">
        <v>11540</v>
      </c>
      <c r="G13812" t="s">
        <v>61</v>
      </c>
      <c r="H13812" t="s">
        <v>18</v>
      </c>
      <c r="I13812" t="s">
        <v>11541</v>
      </c>
      <c r="J13812">
        <v>2019</v>
      </c>
      <c r="K13812">
        <v>664.46</v>
      </c>
      <c r="L13812">
        <v>22</v>
      </c>
      <c r="M13812">
        <v>1</v>
      </c>
      <c r="N13812">
        <f t="shared" si="534"/>
        <v>0</v>
      </c>
      <c r="O13812">
        <f t="shared" si="535"/>
        <v>0</v>
      </c>
      <c r="P13812" t="s">
        <v>12694</v>
      </c>
    </row>
    <row r="13813" spans="2:16" x14ac:dyDescent="0.25">
      <c r="B13813" t="s">
        <v>15157</v>
      </c>
      <c r="C13813" s="119" t="s">
        <v>60</v>
      </c>
      <c r="D13813" t="s">
        <v>11539</v>
      </c>
      <c r="E13813" t="s">
        <v>11530</v>
      </c>
      <c r="F13813" t="s">
        <v>11540</v>
      </c>
      <c r="G13813" t="s">
        <v>61</v>
      </c>
      <c r="H13813" t="s">
        <v>18</v>
      </c>
      <c r="I13813" t="s">
        <v>11541</v>
      </c>
      <c r="J13813">
        <v>2019</v>
      </c>
      <c r="K13813">
        <v>698.73</v>
      </c>
      <c r="L13813">
        <v>28</v>
      </c>
      <c r="M13813">
        <v>1</v>
      </c>
      <c r="N13813">
        <f t="shared" si="534"/>
        <v>0</v>
      </c>
      <c r="O13813">
        <f t="shared" si="535"/>
        <v>0</v>
      </c>
      <c r="P13813" t="s">
        <v>12694</v>
      </c>
    </row>
    <row r="13814" spans="2:16" x14ac:dyDescent="0.25">
      <c r="B13814" t="s">
        <v>15158</v>
      </c>
      <c r="C13814" s="119" t="s">
        <v>60</v>
      </c>
      <c r="D13814" t="s">
        <v>11539</v>
      </c>
      <c r="E13814" t="s">
        <v>11530</v>
      </c>
      <c r="F13814" t="s">
        <v>11540</v>
      </c>
      <c r="G13814" t="s">
        <v>61</v>
      </c>
      <c r="H13814" t="s">
        <v>18</v>
      </c>
      <c r="I13814" t="s">
        <v>11541</v>
      </c>
      <c r="J13814">
        <v>2019</v>
      </c>
      <c r="K13814">
        <v>664.84</v>
      </c>
      <c r="L13814">
        <v>24</v>
      </c>
      <c r="M13814">
        <v>1</v>
      </c>
      <c r="N13814">
        <f t="shared" si="534"/>
        <v>0</v>
      </c>
      <c r="O13814">
        <f t="shared" si="535"/>
        <v>0</v>
      </c>
      <c r="P13814" t="s">
        <v>12694</v>
      </c>
    </row>
    <row r="13815" spans="2:16" x14ac:dyDescent="0.25">
      <c r="B13815" t="s">
        <v>15159</v>
      </c>
      <c r="C13815" s="119" t="s">
        <v>60</v>
      </c>
      <c r="D13815" t="s">
        <v>11542</v>
      </c>
      <c r="E13815" t="s">
        <v>11530</v>
      </c>
      <c r="F13815" t="s">
        <v>11540</v>
      </c>
      <c r="G13815" t="s">
        <v>61</v>
      </c>
      <c r="H13815" t="s">
        <v>18</v>
      </c>
      <c r="I13815" t="s">
        <v>11541</v>
      </c>
      <c r="J13815">
        <v>2019</v>
      </c>
      <c r="K13815">
        <v>732.43</v>
      </c>
      <c r="L13815">
        <v>29</v>
      </c>
      <c r="M13815">
        <v>1</v>
      </c>
      <c r="N13815">
        <f t="shared" si="534"/>
        <v>0</v>
      </c>
      <c r="O13815">
        <f t="shared" si="535"/>
        <v>0</v>
      </c>
      <c r="P13815" t="s">
        <v>12694</v>
      </c>
    </row>
    <row r="13816" spans="2:16" x14ac:dyDescent="0.25">
      <c r="B13816" t="s">
        <v>15160</v>
      </c>
      <c r="C13816" s="119" t="s">
        <v>60</v>
      </c>
      <c r="D13816" t="s">
        <v>11539</v>
      </c>
      <c r="E13816" t="s">
        <v>11530</v>
      </c>
      <c r="F13816" t="s">
        <v>11540</v>
      </c>
      <c r="G13816" t="s">
        <v>61</v>
      </c>
      <c r="H13816" t="s">
        <v>18</v>
      </c>
      <c r="I13816" t="s">
        <v>11541</v>
      </c>
      <c r="J13816">
        <v>2019</v>
      </c>
      <c r="K13816">
        <v>667.51</v>
      </c>
      <c r="L13816">
        <v>38</v>
      </c>
      <c r="M13816">
        <v>1</v>
      </c>
      <c r="N13816">
        <f t="shared" si="534"/>
        <v>0</v>
      </c>
      <c r="O13816">
        <f t="shared" si="535"/>
        <v>0</v>
      </c>
      <c r="P13816" t="s">
        <v>12694</v>
      </c>
    </row>
    <row r="13817" spans="2:16" x14ac:dyDescent="0.25">
      <c r="B13817" t="s">
        <v>15161</v>
      </c>
      <c r="C13817" s="119" t="s">
        <v>60</v>
      </c>
      <c r="D13817" t="s">
        <v>11537</v>
      </c>
      <c r="E13817" t="s">
        <v>11530</v>
      </c>
      <c r="F13817" t="s">
        <v>11540</v>
      </c>
      <c r="G13817" t="s">
        <v>61</v>
      </c>
      <c r="H13817" t="s">
        <v>18</v>
      </c>
      <c r="I13817" t="s">
        <v>11541</v>
      </c>
      <c r="J13817">
        <v>2019</v>
      </c>
      <c r="K13817">
        <v>665.23</v>
      </c>
      <c r="L13817">
        <v>26</v>
      </c>
      <c r="M13817">
        <v>1</v>
      </c>
      <c r="N13817">
        <f t="shared" si="534"/>
        <v>0</v>
      </c>
      <c r="O13817">
        <f t="shared" si="535"/>
        <v>0</v>
      </c>
      <c r="P13817" t="s">
        <v>12694</v>
      </c>
    </row>
    <row r="13818" spans="2:16" x14ac:dyDescent="0.25">
      <c r="B13818" t="s">
        <v>15162</v>
      </c>
      <c r="C13818" s="119" t="s">
        <v>60</v>
      </c>
      <c r="D13818" t="s">
        <v>11539</v>
      </c>
      <c r="E13818" t="s">
        <v>11530</v>
      </c>
      <c r="F13818" t="s">
        <v>11540</v>
      </c>
      <c r="G13818" t="s">
        <v>61</v>
      </c>
      <c r="H13818" t="s">
        <v>18</v>
      </c>
      <c r="I13818" t="s">
        <v>11541</v>
      </c>
      <c r="J13818">
        <v>2019</v>
      </c>
      <c r="K13818">
        <v>700.83</v>
      </c>
      <c r="L13818">
        <v>39</v>
      </c>
      <c r="M13818">
        <v>1</v>
      </c>
      <c r="N13818">
        <f t="shared" si="534"/>
        <v>0</v>
      </c>
      <c r="O13818">
        <f t="shared" si="535"/>
        <v>0</v>
      </c>
      <c r="P13818" t="s">
        <v>12694</v>
      </c>
    </row>
    <row r="13819" spans="2:16" x14ac:dyDescent="0.25">
      <c r="B13819" t="s">
        <v>15163</v>
      </c>
      <c r="C13819" s="119" t="s">
        <v>60</v>
      </c>
      <c r="D13819" t="s">
        <v>11537</v>
      </c>
      <c r="E13819" t="s">
        <v>11530</v>
      </c>
      <c r="F13819" t="s">
        <v>11540</v>
      </c>
      <c r="G13819" t="s">
        <v>61</v>
      </c>
      <c r="H13819" t="s">
        <v>18</v>
      </c>
      <c r="I13819" t="s">
        <v>11541</v>
      </c>
      <c r="J13819">
        <v>2019</v>
      </c>
      <c r="K13819">
        <v>666.9</v>
      </c>
      <c r="L13819">
        <v>57</v>
      </c>
      <c r="M13819">
        <v>1</v>
      </c>
      <c r="N13819">
        <f t="shared" si="534"/>
        <v>0</v>
      </c>
      <c r="O13819">
        <f t="shared" si="535"/>
        <v>0</v>
      </c>
      <c r="P13819" t="s">
        <v>12694</v>
      </c>
    </row>
    <row r="13820" spans="2:16" x14ac:dyDescent="0.25">
      <c r="B13820" t="s">
        <v>15164</v>
      </c>
      <c r="C13820" s="119" t="s">
        <v>60</v>
      </c>
      <c r="D13820" t="s">
        <v>11537</v>
      </c>
      <c r="E13820" t="s">
        <v>11530</v>
      </c>
      <c r="F13820" t="s">
        <v>11540</v>
      </c>
      <c r="G13820" t="s">
        <v>61</v>
      </c>
      <c r="H13820" t="s">
        <v>18</v>
      </c>
      <c r="I13820" t="s">
        <v>11541</v>
      </c>
      <c r="J13820">
        <v>2019</v>
      </c>
      <c r="K13820">
        <v>666.32</v>
      </c>
      <c r="L13820">
        <v>54</v>
      </c>
      <c r="M13820">
        <v>1</v>
      </c>
      <c r="N13820">
        <f t="shared" si="534"/>
        <v>0</v>
      </c>
      <c r="O13820">
        <f t="shared" si="535"/>
        <v>0</v>
      </c>
      <c r="P13820" t="s">
        <v>12694</v>
      </c>
    </row>
    <row r="13821" spans="2:16" x14ac:dyDescent="0.25">
      <c r="B13821" t="s">
        <v>15165</v>
      </c>
      <c r="C13821" s="119" t="s">
        <v>60</v>
      </c>
      <c r="D13821" t="s">
        <v>11537</v>
      </c>
      <c r="E13821" t="s">
        <v>11530</v>
      </c>
      <c r="F13821" t="s">
        <v>11540</v>
      </c>
      <c r="G13821" t="s">
        <v>61</v>
      </c>
      <c r="H13821" t="s">
        <v>18</v>
      </c>
      <c r="I13821" t="s">
        <v>11541</v>
      </c>
      <c r="J13821">
        <v>2019</v>
      </c>
      <c r="K13821">
        <v>660.58</v>
      </c>
      <c r="L13821">
        <v>24</v>
      </c>
      <c r="M13821">
        <v>1</v>
      </c>
      <c r="N13821">
        <f t="shared" si="534"/>
        <v>0</v>
      </c>
      <c r="O13821">
        <f t="shared" si="535"/>
        <v>0</v>
      </c>
      <c r="P13821" t="s">
        <v>12694</v>
      </c>
    </row>
    <row r="13822" spans="2:16" x14ac:dyDescent="0.25">
      <c r="B13822" t="s">
        <v>15166</v>
      </c>
      <c r="C13822" s="119" t="s">
        <v>60</v>
      </c>
      <c r="D13822" t="s">
        <v>11537</v>
      </c>
      <c r="E13822" t="s">
        <v>11530</v>
      </c>
      <c r="F13822" t="s">
        <v>11540</v>
      </c>
      <c r="G13822" t="s">
        <v>61</v>
      </c>
      <c r="H13822" t="s">
        <v>18</v>
      </c>
      <c r="I13822" t="s">
        <v>11541</v>
      </c>
      <c r="J13822">
        <v>2019</v>
      </c>
      <c r="K13822">
        <v>666.32</v>
      </c>
      <c r="L13822">
        <v>54</v>
      </c>
      <c r="M13822">
        <v>1</v>
      </c>
      <c r="N13822">
        <f t="shared" si="534"/>
        <v>0</v>
      </c>
      <c r="O13822">
        <f t="shared" si="535"/>
        <v>0</v>
      </c>
      <c r="P13822" t="s">
        <v>12694</v>
      </c>
    </row>
    <row r="13823" spans="2:16" x14ac:dyDescent="0.25">
      <c r="B13823" t="s">
        <v>15167</v>
      </c>
      <c r="C13823" s="119" t="s">
        <v>60</v>
      </c>
      <c r="D13823" t="s">
        <v>11550</v>
      </c>
      <c r="E13823" t="s">
        <v>11530</v>
      </c>
      <c r="F13823" t="s">
        <v>11540</v>
      </c>
      <c r="G13823" t="s">
        <v>61</v>
      </c>
      <c r="H13823" t="s">
        <v>18</v>
      </c>
      <c r="I13823" t="s">
        <v>11541</v>
      </c>
      <c r="J13823">
        <v>2019</v>
      </c>
      <c r="K13823">
        <v>665.8</v>
      </c>
      <c r="L13823">
        <v>29</v>
      </c>
      <c r="M13823">
        <v>1</v>
      </c>
      <c r="N13823">
        <f t="shared" si="534"/>
        <v>0</v>
      </c>
      <c r="O13823">
        <f t="shared" si="535"/>
        <v>0</v>
      </c>
      <c r="P13823" t="s">
        <v>12694</v>
      </c>
    </row>
    <row r="13824" spans="2:16" x14ac:dyDescent="0.25">
      <c r="B13824" t="s">
        <v>15168</v>
      </c>
      <c r="C13824" s="119" t="s">
        <v>60</v>
      </c>
      <c r="D13824" t="s">
        <v>11537</v>
      </c>
      <c r="E13824" t="s">
        <v>11530</v>
      </c>
      <c r="F13824" t="s">
        <v>11540</v>
      </c>
      <c r="G13824" t="s">
        <v>61</v>
      </c>
      <c r="H13824" t="s">
        <v>18</v>
      </c>
      <c r="I13824" t="s">
        <v>11541</v>
      </c>
      <c r="J13824">
        <v>2019</v>
      </c>
      <c r="K13824">
        <v>660.39</v>
      </c>
      <c r="L13824">
        <v>23</v>
      </c>
      <c r="M13824">
        <v>1</v>
      </c>
      <c r="N13824">
        <f t="shared" si="534"/>
        <v>0</v>
      </c>
      <c r="O13824">
        <f t="shared" si="535"/>
        <v>0</v>
      </c>
      <c r="P13824" t="s">
        <v>12694</v>
      </c>
    </row>
    <row r="13825" spans="2:16" x14ac:dyDescent="0.25">
      <c r="B13825" t="s">
        <v>15169</v>
      </c>
      <c r="C13825" s="119" t="s">
        <v>60</v>
      </c>
      <c r="D13825" t="s">
        <v>11539</v>
      </c>
      <c r="E13825" t="s">
        <v>11530</v>
      </c>
      <c r="F13825" t="s">
        <v>11540</v>
      </c>
      <c r="G13825" t="s">
        <v>61</v>
      </c>
      <c r="H13825" t="s">
        <v>18</v>
      </c>
      <c r="I13825" t="s">
        <v>11541</v>
      </c>
      <c r="J13825">
        <v>2019</v>
      </c>
      <c r="K13825">
        <v>644.63</v>
      </c>
      <c r="L13825">
        <v>26</v>
      </c>
      <c r="M13825">
        <v>1</v>
      </c>
      <c r="N13825">
        <f t="shared" si="534"/>
        <v>0</v>
      </c>
      <c r="O13825">
        <f t="shared" si="535"/>
        <v>0</v>
      </c>
      <c r="P13825" t="s">
        <v>12694</v>
      </c>
    </row>
    <row r="13826" spans="2:16" x14ac:dyDescent="0.25">
      <c r="B13826" t="s">
        <v>15170</v>
      </c>
      <c r="C13826" s="119" t="s">
        <v>60</v>
      </c>
      <c r="D13826" t="s">
        <v>11537</v>
      </c>
      <c r="E13826" t="s">
        <v>11530</v>
      </c>
      <c r="F13826" t="s">
        <v>11540</v>
      </c>
      <c r="G13826" t="s">
        <v>61</v>
      </c>
      <c r="H13826" t="s">
        <v>18</v>
      </c>
      <c r="I13826" t="s">
        <v>11541</v>
      </c>
      <c r="J13826">
        <v>2019</v>
      </c>
      <c r="K13826">
        <v>700.07</v>
      </c>
      <c r="L13826">
        <v>35</v>
      </c>
      <c r="M13826">
        <v>1</v>
      </c>
      <c r="N13826">
        <f t="shared" si="534"/>
        <v>0</v>
      </c>
      <c r="O13826">
        <f t="shared" si="535"/>
        <v>0</v>
      </c>
      <c r="P13826" t="s">
        <v>12694</v>
      </c>
    </row>
    <row r="13827" spans="2:16" x14ac:dyDescent="0.25">
      <c r="B13827" t="s">
        <v>15171</v>
      </c>
      <c r="C13827" s="119" t="s">
        <v>60</v>
      </c>
      <c r="D13827" t="s">
        <v>11537</v>
      </c>
      <c r="E13827" t="s">
        <v>11530</v>
      </c>
      <c r="F13827" t="s">
        <v>11540</v>
      </c>
      <c r="G13827" t="s">
        <v>61</v>
      </c>
      <c r="H13827" t="s">
        <v>18</v>
      </c>
      <c r="I13827" t="s">
        <v>11541</v>
      </c>
      <c r="J13827">
        <v>2019</v>
      </c>
      <c r="K13827">
        <v>704.84</v>
      </c>
      <c r="L13827">
        <v>60</v>
      </c>
      <c r="M13827">
        <v>1</v>
      </c>
      <c r="N13827">
        <f t="shared" si="534"/>
        <v>0</v>
      </c>
      <c r="O13827">
        <f t="shared" si="535"/>
        <v>0</v>
      </c>
      <c r="P13827" t="s">
        <v>12694</v>
      </c>
    </row>
    <row r="13828" spans="2:16" x14ac:dyDescent="0.25">
      <c r="B13828" t="s">
        <v>15172</v>
      </c>
      <c r="C13828" s="119" t="s">
        <v>60</v>
      </c>
      <c r="D13828" t="s">
        <v>11550</v>
      </c>
      <c r="E13828" t="s">
        <v>11530</v>
      </c>
      <c r="F13828" t="s">
        <v>11540</v>
      </c>
      <c r="G13828" t="s">
        <v>61</v>
      </c>
      <c r="H13828" t="s">
        <v>18</v>
      </c>
      <c r="I13828" t="s">
        <v>11541</v>
      </c>
      <c r="J13828">
        <v>2019</v>
      </c>
      <c r="K13828">
        <v>666.37</v>
      </c>
      <c r="L13828">
        <v>32</v>
      </c>
      <c r="M13828">
        <v>1</v>
      </c>
      <c r="N13828">
        <f t="shared" si="534"/>
        <v>0</v>
      </c>
      <c r="O13828">
        <f t="shared" si="535"/>
        <v>0</v>
      </c>
      <c r="P13828" t="s">
        <v>12694</v>
      </c>
    </row>
    <row r="13829" spans="2:16" x14ac:dyDescent="0.25">
      <c r="B13829" t="s">
        <v>15173</v>
      </c>
      <c r="C13829" s="119" t="s">
        <v>60</v>
      </c>
      <c r="D13829" t="s">
        <v>11537</v>
      </c>
      <c r="E13829" t="s">
        <v>11530</v>
      </c>
      <c r="F13829" t="s">
        <v>11540</v>
      </c>
      <c r="G13829" t="s">
        <v>61</v>
      </c>
      <c r="H13829" t="s">
        <v>18</v>
      </c>
      <c r="I13829" t="s">
        <v>11541</v>
      </c>
      <c r="J13829">
        <v>2019</v>
      </c>
      <c r="K13829">
        <v>701.57</v>
      </c>
      <c r="L13829">
        <v>43</v>
      </c>
      <c r="M13829">
        <v>1</v>
      </c>
      <c r="N13829">
        <f t="shared" si="534"/>
        <v>0</v>
      </c>
      <c r="O13829">
        <f t="shared" si="535"/>
        <v>0</v>
      </c>
      <c r="P13829" t="s">
        <v>12694</v>
      </c>
    </row>
    <row r="13830" spans="2:16" x14ac:dyDescent="0.25">
      <c r="B13830" t="s">
        <v>15174</v>
      </c>
      <c r="C13830" s="119" t="s">
        <v>60</v>
      </c>
      <c r="D13830" t="s">
        <v>11537</v>
      </c>
      <c r="E13830" t="s">
        <v>11530</v>
      </c>
      <c r="F13830" t="s">
        <v>11540</v>
      </c>
      <c r="G13830" t="s">
        <v>61</v>
      </c>
      <c r="H13830" t="s">
        <v>18</v>
      </c>
      <c r="I13830" t="s">
        <v>11541</v>
      </c>
      <c r="J13830">
        <v>2019</v>
      </c>
      <c r="K13830">
        <v>701.76</v>
      </c>
      <c r="L13830">
        <v>44</v>
      </c>
      <c r="M13830">
        <v>1</v>
      </c>
      <c r="N13830">
        <f t="shared" si="534"/>
        <v>0</v>
      </c>
      <c r="O13830">
        <f t="shared" si="535"/>
        <v>0</v>
      </c>
      <c r="P13830" t="s">
        <v>12694</v>
      </c>
    </row>
    <row r="13831" spans="2:16" x14ac:dyDescent="0.25">
      <c r="B13831" t="s">
        <v>15175</v>
      </c>
      <c r="C13831" s="119" t="s">
        <v>60</v>
      </c>
      <c r="D13831" t="s">
        <v>11537</v>
      </c>
      <c r="E13831" t="s">
        <v>11530</v>
      </c>
      <c r="F13831" t="s">
        <v>11540</v>
      </c>
      <c r="G13831" t="s">
        <v>61</v>
      </c>
      <c r="H13831" t="s">
        <v>18</v>
      </c>
      <c r="I13831" t="s">
        <v>11541</v>
      </c>
      <c r="J13831">
        <v>2019</v>
      </c>
      <c r="K13831">
        <v>693.1</v>
      </c>
      <c r="L13831">
        <v>22</v>
      </c>
      <c r="M13831">
        <v>1</v>
      </c>
      <c r="N13831">
        <f t="shared" si="534"/>
        <v>0</v>
      </c>
      <c r="O13831">
        <f t="shared" si="535"/>
        <v>0</v>
      </c>
      <c r="P13831" t="s">
        <v>12694</v>
      </c>
    </row>
    <row r="13832" spans="2:16" x14ac:dyDescent="0.25">
      <c r="B13832" t="s">
        <v>15176</v>
      </c>
      <c r="C13832" s="119" t="s">
        <v>60</v>
      </c>
      <c r="D13832" t="s">
        <v>11550</v>
      </c>
      <c r="E13832" t="s">
        <v>11530</v>
      </c>
      <c r="F13832" t="s">
        <v>11540</v>
      </c>
      <c r="G13832" t="s">
        <v>61</v>
      </c>
      <c r="H13832" t="s">
        <v>18</v>
      </c>
      <c r="I13832" t="s">
        <v>11541</v>
      </c>
      <c r="J13832">
        <v>2019</v>
      </c>
      <c r="K13832">
        <v>667.91</v>
      </c>
      <c r="L13832">
        <v>40</v>
      </c>
      <c r="M13832">
        <v>1</v>
      </c>
      <c r="N13832">
        <f t="shared" si="534"/>
        <v>0</v>
      </c>
      <c r="O13832">
        <f t="shared" si="535"/>
        <v>0</v>
      </c>
      <c r="P13832" t="s">
        <v>12694</v>
      </c>
    </row>
    <row r="13833" spans="2:16" x14ac:dyDescent="0.25">
      <c r="B13833" t="s">
        <v>15177</v>
      </c>
      <c r="C13833" s="119" t="s">
        <v>60</v>
      </c>
      <c r="D13833" t="s">
        <v>11539</v>
      </c>
      <c r="E13833" t="s">
        <v>11530</v>
      </c>
      <c r="F13833" t="s">
        <v>11540</v>
      </c>
      <c r="G13833" t="s">
        <v>61</v>
      </c>
      <c r="H13833" t="s">
        <v>18</v>
      </c>
      <c r="I13833" t="s">
        <v>11541</v>
      </c>
      <c r="J13833">
        <v>2019</v>
      </c>
      <c r="K13833">
        <v>666.74</v>
      </c>
      <c r="L13833">
        <v>34</v>
      </c>
      <c r="M13833">
        <v>1</v>
      </c>
      <c r="N13833">
        <f t="shared" si="534"/>
        <v>0</v>
      </c>
      <c r="O13833">
        <f t="shared" si="535"/>
        <v>0</v>
      </c>
      <c r="P13833" t="s">
        <v>12694</v>
      </c>
    </row>
    <row r="13834" spans="2:16" x14ac:dyDescent="0.25">
      <c r="B13834" t="s">
        <v>15178</v>
      </c>
      <c r="C13834" s="119" t="s">
        <v>60</v>
      </c>
      <c r="D13834" t="s">
        <v>11539</v>
      </c>
      <c r="E13834" t="s">
        <v>11530</v>
      </c>
      <c r="F13834" t="s">
        <v>11540</v>
      </c>
      <c r="G13834" t="s">
        <v>61</v>
      </c>
      <c r="H13834" t="s">
        <v>18</v>
      </c>
      <c r="I13834" t="s">
        <v>11541</v>
      </c>
      <c r="J13834">
        <v>2019</v>
      </c>
      <c r="K13834">
        <v>664.45</v>
      </c>
      <c r="L13834">
        <v>22</v>
      </c>
      <c r="M13834">
        <v>1</v>
      </c>
      <c r="N13834">
        <f t="shared" si="534"/>
        <v>0</v>
      </c>
      <c r="O13834">
        <f t="shared" si="535"/>
        <v>0</v>
      </c>
      <c r="P13834" t="s">
        <v>12694</v>
      </c>
    </row>
    <row r="13835" spans="2:16" x14ac:dyDescent="0.25">
      <c r="B13835" t="s">
        <v>15179</v>
      </c>
      <c r="C13835" s="119" t="s">
        <v>60</v>
      </c>
      <c r="D13835" t="s">
        <v>11546</v>
      </c>
      <c r="E13835" t="s">
        <v>11530</v>
      </c>
      <c r="F13835" t="s">
        <v>11540</v>
      </c>
      <c r="G13835" t="s">
        <v>61</v>
      </c>
      <c r="H13835" t="s">
        <v>18</v>
      </c>
      <c r="I13835" t="s">
        <v>11541</v>
      </c>
      <c r="J13835">
        <v>2019</v>
      </c>
      <c r="K13835">
        <v>701.42</v>
      </c>
      <c r="L13835">
        <v>42</v>
      </c>
      <c r="M13835">
        <v>1</v>
      </c>
      <c r="N13835">
        <f t="shared" si="534"/>
        <v>0</v>
      </c>
      <c r="O13835">
        <f t="shared" si="535"/>
        <v>0</v>
      </c>
      <c r="P13835" t="s">
        <v>12694</v>
      </c>
    </row>
    <row r="13836" spans="2:16" x14ac:dyDescent="0.25">
      <c r="B13836" t="s">
        <v>15180</v>
      </c>
      <c r="C13836" s="119" t="s">
        <v>60</v>
      </c>
      <c r="D13836" t="s">
        <v>11537</v>
      </c>
      <c r="E13836" t="s">
        <v>11530</v>
      </c>
      <c r="F13836" t="s">
        <v>11540</v>
      </c>
      <c r="G13836" t="s">
        <v>61</v>
      </c>
      <c r="H13836" t="s">
        <v>18</v>
      </c>
      <c r="I13836" t="s">
        <v>11541</v>
      </c>
      <c r="J13836">
        <v>2019</v>
      </c>
      <c r="K13836">
        <v>697.57</v>
      </c>
      <c r="L13836">
        <v>22</v>
      </c>
      <c r="M13836">
        <v>1</v>
      </c>
      <c r="N13836">
        <f t="shared" si="534"/>
        <v>0</v>
      </c>
      <c r="O13836">
        <f t="shared" si="535"/>
        <v>0</v>
      </c>
      <c r="P13836" t="s">
        <v>12694</v>
      </c>
    </row>
    <row r="13837" spans="2:16" x14ac:dyDescent="0.25">
      <c r="B13837" t="s">
        <v>15181</v>
      </c>
      <c r="C13837" s="119" t="s">
        <v>60</v>
      </c>
      <c r="D13837" t="s">
        <v>11537</v>
      </c>
      <c r="E13837" t="s">
        <v>11530</v>
      </c>
      <c r="F13837" t="s">
        <v>11540</v>
      </c>
      <c r="G13837" t="s">
        <v>61</v>
      </c>
      <c r="H13837" t="s">
        <v>18</v>
      </c>
      <c r="I13837" t="s">
        <v>11541</v>
      </c>
      <c r="J13837">
        <v>2019</v>
      </c>
      <c r="K13837">
        <v>700.13</v>
      </c>
      <c r="L13837">
        <v>21</v>
      </c>
      <c r="M13837">
        <v>1</v>
      </c>
      <c r="N13837">
        <f t="shared" si="534"/>
        <v>0</v>
      </c>
      <c r="O13837">
        <f t="shared" si="535"/>
        <v>0</v>
      </c>
      <c r="P13837" t="s">
        <v>12694</v>
      </c>
    </row>
    <row r="13838" spans="2:16" x14ac:dyDescent="0.25">
      <c r="B13838" t="s">
        <v>15182</v>
      </c>
      <c r="C13838" s="119" t="s">
        <v>60</v>
      </c>
      <c r="D13838" t="s">
        <v>11539</v>
      </c>
      <c r="E13838" t="s">
        <v>11530</v>
      </c>
      <c r="F13838" t="s">
        <v>11540</v>
      </c>
      <c r="G13838" t="s">
        <v>61</v>
      </c>
      <c r="H13838" t="s">
        <v>18</v>
      </c>
      <c r="I13838" t="s">
        <v>11541</v>
      </c>
      <c r="J13838">
        <v>2019</v>
      </c>
      <c r="K13838">
        <v>666.16</v>
      </c>
      <c r="L13838">
        <v>31</v>
      </c>
      <c r="M13838">
        <v>1</v>
      </c>
      <c r="N13838">
        <f t="shared" si="534"/>
        <v>0</v>
      </c>
      <c r="O13838">
        <f t="shared" si="535"/>
        <v>0</v>
      </c>
      <c r="P13838" t="s">
        <v>12694</v>
      </c>
    </row>
    <row r="13839" spans="2:16" x14ac:dyDescent="0.25">
      <c r="B13839" t="s">
        <v>15183</v>
      </c>
      <c r="C13839" s="119" t="s">
        <v>60</v>
      </c>
      <c r="D13839" t="s">
        <v>11537</v>
      </c>
      <c r="E13839" t="s">
        <v>11530</v>
      </c>
      <c r="F13839" t="s">
        <v>11540</v>
      </c>
      <c r="G13839" t="s">
        <v>61</v>
      </c>
      <c r="H13839" t="s">
        <v>18</v>
      </c>
      <c r="I13839" t="s">
        <v>11541</v>
      </c>
      <c r="J13839">
        <v>2019</v>
      </c>
      <c r="K13839">
        <v>706.05</v>
      </c>
      <c r="L13839">
        <v>52</v>
      </c>
      <c r="M13839">
        <v>1</v>
      </c>
      <c r="N13839">
        <f t="shared" si="534"/>
        <v>0</v>
      </c>
      <c r="O13839">
        <f t="shared" si="535"/>
        <v>0</v>
      </c>
      <c r="P13839" t="s">
        <v>12694</v>
      </c>
    </row>
    <row r="13840" spans="2:16" x14ac:dyDescent="0.25">
      <c r="B13840" t="s">
        <v>15184</v>
      </c>
      <c r="C13840" s="119" t="s">
        <v>60</v>
      </c>
      <c r="D13840" t="s">
        <v>11537</v>
      </c>
      <c r="E13840" t="s">
        <v>11530</v>
      </c>
      <c r="F13840" t="s">
        <v>11540</v>
      </c>
      <c r="G13840" t="s">
        <v>61</v>
      </c>
      <c r="H13840" t="s">
        <v>18</v>
      </c>
      <c r="I13840" t="s">
        <v>11541</v>
      </c>
      <c r="J13840">
        <v>2019</v>
      </c>
      <c r="K13840">
        <v>667.07</v>
      </c>
      <c r="L13840">
        <v>22</v>
      </c>
      <c r="M13840">
        <v>1</v>
      </c>
      <c r="N13840">
        <f t="shared" si="534"/>
        <v>0</v>
      </c>
      <c r="O13840">
        <f t="shared" si="535"/>
        <v>0</v>
      </c>
      <c r="P13840" t="s">
        <v>12694</v>
      </c>
    </row>
    <row r="13841" spans="2:16" x14ac:dyDescent="0.25">
      <c r="B13841" t="s">
        <v>15185</v>
      </c>
      <c r="C13841" s="119" t="s">
        <v>60</v>
      </c>
      <c r="D13841" t="s">
        <v>11537</v>
      </c>
      <c r="E13841" t="s">
        <v>11530</v>
      </c>
      <c r="F13841" t="s">
        <v>11540</v>
      </c>
      <c r="G13841" t="s">
        <v>61</v>
      </c>
      <c r="H13841" t="s">
        <v>18</v>
      </c>
      <c r="I13841" t="s">
        <v>11541</v>
      </c>
      <c r="J13841">
        <v>2019</v>
      </c>
      <c r="K13841">
        <v>667.07</v>
      </c>
      <c r="L13841">
        <v>22</v>
      </c>
      <c r="M13841">
        <v>1</v>
      </c>
      <c r="N13841">
        <f t="shared" si="534"/>
        <v>0</v>
      </c>
      <c r="O13841">
        <f t="shared" si="535"/>
        <v>0</v>
      </c>
      <c r="P13841" t="s">
        <v>12694</v>
      </c>
    </row>
    <row r="13842" spans="2:16" x14ac:dyDescent="0.25">
      <c r="B13842" t="s">
        <v>15186</v>
      </c>
      <c r="C13842" s="119" t="s">
        <v>60</v>
      </c>
      <c r="D13842" t="s">
        <v>11550</v>
      </c>
      <c r="E13842" t="s">
        <v>11530</v>
      </c>
      <c r="F13842" t="s">
        <v>11540</v>
      </c>
      <c r="G13842" t="s">
        <v>61</v>
      </c>
      <c r="H13842" t="s">
        <v>18</v>
      </c>
      <c r="I13842" t="s">
        <v>11541</v>
      </c>
      <c r="J13842">
        <v>2019</v>
      </c>
      <c r="K13842">
        <v>669.74</v>
      </c>
      <c r="L13842">
        <v>36</v>
      </c>
      <c r="M13842">
        <v>1</v>
      </c>
      <c r="N13842">
        <f t="shared" ref="N13842:N13905" si="536">IF(K13842&lt;100,1,0)</f>
        <v>0</v>
      </c>
      <c r="O13842">
        <f t="shared" ref="O13842:O13905" si="537">IF(OR(L13842="",L13842&lt;=0),1,0)</f>
        <v>0</v>
      </c>
      <c r="P13842" t="s">
        <v>12694</v>
      </c>
    </row>
    <row r="13843" spans="2:16" x14ac:dyDescent="0.25">
      <c r="B13843" t="s">
        <v>15187</v>
      </c>
      <c r="C13843" s="119" t="s">
        <v>60</v>
      </c>
      <c r="D13843" t="s">
        <v>11542</v>
      </c>
      <c r="E13843" t="s">
        <v>11530</v>
      </c>
      <c r="F13843" t="s">
        <v>11540</v>
      </c>
      <c r="G13843" t="s">
        <v>61</v>
      </c>
      <c r="H13843" t="s">
        <v>18</v>
      </c>
      <c r="I13843" t="s">
        <v>11541</v>
      </c>
      <c r="J13843">
        <v>2019</v>
      </c>
      <c r="K13843">
        <v>663.75</v>
      </c>
      <c r="L13843">
        <v>27</v>
      </c>
      <c r="M13843">
        <v>1</v>
      </c>
      <c r="N13843">
        <f t="shared" si="536"/>
        <v>0</v>
      </c>
      <c r="O13843">
        <f t="shared" si="537"/>
        <v>0</v>
      </c>
      <c r="P13843" t="s">
        <v>12694</v>
      </c>
    </row>
    <row r="13844" spans="2:16" x14ac:dyDescent="0.25">
      <c r="B13844" t="s">
        <v>15188</v>
      </c>
      <c r="C13844" s="119" t="s">
        <v>60</v>
      </c>
      <c r="D13844" t="s">
        <v>11542</v>
      </c>
      <c r="E13844" t="s">
        <v>11530</v>
      </c>
      <c r="F13844" t="s">
        <v>11540</v>
      </c>
      <c r="G13844" t="s">
        <v>61</v>
      </c>
      <c r="H13844" t="s">
        <v>18</v>
      </c>
      <c r="I13844" t="s">
        <v>11541</v>
      </c>
      <c r="J13844">
        <v>2019</v>
      </c>
      <c r="K13844">
        <v>814.83</v>
      </c>
      <c r="L13844">
        <v>30</v>
      </c>
      <c r="M13844">
        <v>1</v>
      </c>
      <c r="N13844">
        <f t="shared" si="536"/>
        <v>0</v>
      </c>
      <c r="O13844">
        <f t="shared" si="537"/>
        <v>0</v>
      </c>
      <c r="P13844" t="s">
        <v>12694</v>
      </c>
    </row>
    <row r="13845" spans="2:16" x14ac:dyDescent="0.25">
      <c r="B13845" t="s">
        <v>15189</v>
      </c>
      <c r="C13845" s="119" t="s">
        <v>60</v>
      </c>
      <c r="D13845" t="s">
        <v>11537</v>
      </c>
      <c r="E13845" t="s">
        <v>11530</v>
      </c>
      <c r="F13845" t="s">
        <v>11540</v>
      </c>
      <c r="G13845" t="s">
        <v>61</v>
      </c>
      <c r="H13845" t="s">
        <v>18</v>
      </c>
      <c r="I13845" t="s">
        <v>11541</v>
      </c>
      <c r="J13845">
        <v>2019</v>
      </c>
      <c r="K13845">
        <v>662.99</v>
      </c>
      <c r="L13845">
        <v>23</v>
      </c>
      <c r="M13845">
        <v>1</v>
      </c>
      <c r="N13845">
        <f t="shared" si="536"/>
        <v>0</v>
      </c>
      <c r="O13845">
        <f t="shared" si="537"/>
        <v>0</v>
      </c>
      <c r="P13845" t="s">
        <v>12694</v>
      </c>
    </row>
    <row r="13846" spans="2:16" x14ac:dyDescent="0.25">
      <c r="B13846" t="s">
        <v>15190</v>
      </c>
      <c r="C13846" s="119" t="s">
        <v>60</v>
      </c>
      <c r="D13846" t="s">
        <v>11537</v>
      </c>
      <c r="E13846" t="s">
        <v>11530</v>
      </c>
      <c r="F13846" t="s">
        <v>11540</v>
      </c>
      <c r="G13846" t="s">
        <v>61</v>
      </c>
      <c r="H13846" t="s">
        <v>18</v>
      </c>
      <c r="I13846" t="s">
        <v>11541</v>
      </c>
      <c r="J13846">
        <v>2019</v>
      </c>
      <c r="K13846">
        <v>667.84</v>
      </c>
      <c r="L13846">
        <v>26</v>
      </c>
      <c r="M13846">
        <v>1</v>
      </c>
      <c r="N13846">
        <f t="shared" si="536"/>
        <v>0</v>
      </c>
      <c r="O13846">
        <f t="shared" si="537"/>
        <v>0</v>
      </c>
      <c r="P13846" t="s">
        <v>12694</v>
      </c>
    </row>
    <row r="13847" spans="2:16" x14ac:dyDescent="0.25">
      <c r="B13847" t="s">
        <v>15191</v>
      </c>
      <c r="C13847" s="119" t="s">
        <v>60</v>
      </c>
      <c r="D13847" t="s">
        <v>11537</v>
      </c>
      <c r="E13847" t="s">
        <v>11530</v>
      </c>
      <c r="F13847" t="s">
        <v>11540</v>
      </c>
      <c r="G13847" t="s">
        <v>61</v>
      </c>
      <c r="H13847" t="s">
        <v>18</v>
      </c>
      <c r="I13847" t="s">
        <v>11541</v>
      </c>
      <c r="J13847">
        <v>2019</v>
      </c>
      <c r="K13847">
        <v>702.04</v>
      </c>
      <c r="L13847">
        <v>31</v>
      </c>
      <c r="M13847">
        <v>1</v>
      </c>
      <c r="N13847">
        <f t="shared" si="536"/>
        <v>0</v>
      </c>
      <c r="O13847">
        <f t="shared" si="537"/>
        <v>0</v>
      </c>
      <c r="P13847" t="s">
        <v>12694</v>
      </c>
    </row>
    <row r="13848" spans="2:16" x14ac:dyDescent="0.25">
      <c r="B13848" t="s">
        <v>15192</v>
      </c>
      <c r="C13848" s="119" t="s">
        <v>60</v>
      </c>
      <c r="D13848" t="s">
        <v>11537</v>
      </c>
      <c r="E13848" t="s">
        <v>11530</v>
      </c>
      <c r="F13848" t="s">
        <v>11540</v>
      </c>
      <c r="G13848" t="s">
        <v>61</v>
      </c>
      <c r="H13848" t="s">
        <v>18</v>
      </c>
      <c r="I13848" t="s">
        <v>11541</v>
      </c>
      <c r="J13848">
        <v>2019</v>
      </c>
      <c r="K13848">
        <v>668.59</v>
      </c>
      <c r="L13848">
        <v>30</v>
      </c>
      <c r="M13848">
        <v>1</v>
      </c>
      <c r="N13848">
        <f t="shared" si="536"/>
        <v>0</v>
      </c>
      <c r="O13848">
        <f t="shared" si="537"/>
        <v>0</v>
      </c>
      <c r="P13848" t="s">
        <v>12694</v>
      </c>
    </row>
    <row r="13849" spans="2:16" x14ac:dyDescent="0.25">
      <c r="B13849" t="s">
        <v>15193</v>
      </c>
      <c r="C13849" s="119" t="s">
        <v>60</v>
      </c>
      <c r="D13849" t="s">
        <v>11537</v>
      </c>
      <c r="E13849" t="s">
        <v>11530</v>
      </c>
      <c r="F13849" t="s">
        <v>11540</v>
      </c>
      <c r="G13849" t="s">
        <v>61</v>
      </c>
      <c r="H13849" t="s">
        <v>18</v>
      </c>
      <c r="I13849" t="s">
        <v>11541</v>
      </c>
      <c r="J13849">
        <v>2019</v>
      </c>
      <c r="K13849">
        <v>669.36</v>
      </c>
      <c r="L13849">
        <v>34</v>
      </c>
      <c r="M13849">
        <v>1</v>
      </c>
      <c r="N13849">
        <f t="shared" si="536"/>
        <v>0</v>
      </c>
      <c r="O13849">
        <f t="shared" si="537"/>
        <v>0</v>
      </c>
      <c r="P13849" t="s">
        <v>12694</v>
      </c>
    </row>
    <row r="13850" spans="2:16" x14ac:dyDescent="0.25">
      <c r="B13850" t="s">
        <v>15194</v>
      </c>
      <c r="C13850" s="119" t="s">
        <v>60</v>
      </c>
      <c r="D13850" t="s">
        <v>11537</v>
      </c>
      <c r="E13850" t="s">
        <v>11530</v>
      </c>
      <c r="F13850" t="s">
        <v>11540</v>
      </c>
      <c r="G13850" t="s">
        <v>61</v>
      </c>
      <c r="H13850" t="s">
        <v>18</v>
      </c>
      <c r="I13850" t="s">
        <v>11541</v>
      </c>
      <c r="J13850">
        <v>2019</v>
      </c>
      <c r="K13850">
        <v>702.04</v>
      </c>
      <c r="L13850">
        <v>31</v>
      </c>
      <c r="M13850">
        <v>1</v>
      </c>
      <c r="N13850">
        <f t="shared" si="536"/>
        <v>0</v>
      </c>
      <c r="O13850">
        <f t="shared" si="537"/>
        <v>0</v>
      </c>
      <c r="P13850" t="s">
        <v>12693</v>
      </c>
    </row>
    <row r="13851" spans="2:16" x14ac:dyDescent="0.25">
      <c r="B13851" t="s">
        <v>15195</v>
      </c>
      <c r="C13851" s="119" t="s">
        <v>60</v>
      </c>
      <c r="D13851" t="s">
        <v>11537</v>
      </c>
      <c r="E13851" t="s">
        <v>11530</v>
      </c>
      <c r="F13851" t="s">
        <v>11540</v>
      </c>
      <c r="G13851" t="s">
        <v>61</v>
      </c>
      <c r="H13851" t="s">
        <v>18</v>
      </c>
      <c r="I13851" t="s">
        <v>11541</v>
      </c>
      <c r="J13851">
        <v>2019</v>
      </c>
      <c r="K13851">
        <v>668.02</v>
      </c>
      <c r="L13851">
        <v>27</v>
      </c>
      <c r="M13851">
        <v>1</v>
      </c>
      <c r="N13851">
        <f t="shared" si="536"/>
        <v>0</v>
      </c>
      <c r="O13851">
        <f t="shared" si="537"/>
        <v>0</v>
      </c>
      <c r="P13851" t="s">
        <v>12694</v>
      </c>
    </row>
    <row r="13852" spans="2:16" x14ac:dyDescent="0.25">
      <c r="B13852" t="s">
        <v>15196</v>
      </c>
      <c r="C13852" s="119" t="s">
        <v>60</v>
      </c>
      <c r="D13852" t="s">
        <v>11537</v>
      </c>
      <c r="E13852" t="s">
        <v>11530</v>
      </c>
      <c r="F13852" t="s">
        <v>11540</v>
      </c>
      <c r="G13852" t="s">
        <v>61</v>
      </c>
      <c r="H13852" t="s">
        <v>18</v>
      </c>
      <c r="I13852" t="s">
        <v>11541</v>
      </c>
      <c r="J13852">
        <v>2019</v>
      </c>
      <c r="K13852">
        <v>667.64</v>
      </c>
      <c r="L13852">
        <v>25</v>
      </c>
      <c r="M13852">
        <v>1</v>
      </c>
      <c r="N13852">
        <f t="shared" si="536"/>
        <v>0</v>
      </c>
      <c r="O13852">
        <f t="shared" si="537"/>
        <v>0</v>
      </c>
      <c r="P13852" t="s">
        <v>12694</v>
      </c>
    </row>
    <row r="13853" spans="2:16" x14ac:dyDescent="0.25">
      <c r="B13853" t="s">
        <v>15197</v>
      </c>
      <c r="C13853" s="119" t="s">
        <v>60</v>
      </c>
      <c r="D13853" t="s">
        <v>11550</v>
      </c>
      <c r="E13853" t="s">
        <v>11530</v>
      </c>
      <c r="F13853" t="s">
        <v>11540</v>
      </c>
      <c r="G13853" t="s">
        <v>61</v>
      </c>
      <c r="H13853" t="s">
        <v>18</v>
      </c>
      <c r="I13853" t="s">
        <v>11533</v>
      </c>
      <c r="J13853">
        <v>2019</v>
      </c>
      <c r="K13853">
        <v>672.49</v>
      </c>
      <c r="L13853">
        <v>23</v>
      </c>
      <c r="M13853">
        <v>1</v>
      </c>
      <c r="N13853">
        <f t="shared" si="536"/>
        <v>0</v>
      </c>
      <c r="O13853">
        <f t="shared" si="537"/>
        <v>0</v>
      </c>
      <c r="P13853" t="s">
        <v>12694</v>
      </c>
    </row>
    <row r="13854" spans="2:16" x14ac:dyDescent="0.25">
      <c r="B13854" t="s">
        <v>15198</v>
      </c>
      <c r="C13854" s="119" t="s">
        <v>60</v>
      </c>
      <c r="D13854" t="s">
        <v>11537</v>
      </c>
      <c r="E13854" t="s">
        <v>11530</v>
      </c>
      <c r="F13854" t="s">
        <v>11540</v>
      </c>
      <c r="G13854" t="s">
        <v>61</v>
      </c>
      <c r="H13854" t="s">
        <v>18</v>
      </c>
      <c r="I13854" t="s">
        <v>11541</v>
      </c>
      <c r="J13854">
        <v>2019</v>
      </c>
      <c r="K13854">
        <v>661.64</v>
      </c>
      <c r="L13854">
        <v>16</v>
      </c>
      <c r="M13854">
        <v>1</v>
      </c>
      <c r="N13854">
        <f t="shared" si="536"/>
        <v>0</v>
      </c>
      <c r="O13854">
        <f t="shared" si="537"/>
        <v>0</v>
      </c>
      <c r="P13854" t="s">
        <v>12694</v>
      </c>
    </row>
    <row r="13855" spans="2:16" x14ac:dyDescent="0.25">
      <c r="B13855" t="s">
        <v>15199</v>
      </c>
      <c r="C13855" s="119" t="s">
        <v>60</v>
      </c>
      <c r="D13855" t="s">
        <v>11537</v>
      </c>
      <c r="E13855" t="s">
        <v>11530</v>
      </c>
      <c r="F13855" t="s">
        <v>11540</v>
      </c>
      <c r="G13855" t="s">
        <v>61</v>
      </c>
      <c r="H13855" t="s">
        <v>18</v>
      </c>
      <c r="I13855" t="s">
        <v>11541</v>
      </c>
      <c r="J13855">
        <v>2019</v>
      </c>
      <c r="K13855">
        <v>662.79</v>
      </c>
      <c r="L13855">
        <v>22</v>
      </c>
      <c r="M13855">
        <v>1</v>
      </c>
      <c r="N13855">
        <f t="shared" si="536"/>
        <v>0</v>
      </c>
      <c r="O13855">
        <f t="shared" si="537"/>
        <v>0</v>
      </c>
      <c r="P13855" t="s">
        <v>12694</v>
      </c>
    </row>
    <row r="13856" spans="2:16" x14ac:dyDescent="0.25">
      <c r="B13856" t="s">
        <v>15200</v>
      </c>
      <c r="C13856" s="119" t="s">
        <v>60</v>
      </c>
      <c r="D13856" t="s">
        <v>11537</v>
      </c>
      <c r="E13856" t="s">
        <v>11530</v>
      </c>
      <c r="F13856" t="s">
        <v>11540</v>
      </c>
      <c r="G13856" t="s">
        <v>61</v>
      </c>
      <c r="H13856" t="s">
        <v>18</v>
      </c>
      <c r="I13856" t="s">
        <v>11541</v>
      </c>
      <c r="J13856">
        <v>2019</v>
      </c>
      <c r="K13856">
        <v>662.79</v>
      </c>
      <c r="L13856">
        <v>22</v>
      </c>
      <c r="M13856">
        <v>1</v>
      </c>
      <c r="N13856">
        <f t="shared" si="536"/>
        <v>0</v>
      </c>
      <c r="O13856">
        <f t="shared" si="537"/>
        <v>0</v>
      </c>
      <c r="P13856" t="s">
        <v>12694</v>
      </c>
    </row>
    <row r="13857" spans="2:16" x14ac:dyDescent="0.25">
      <c r="B13857" t="s">
        <v>15201</v>
      </c>
      <c r="C13857" s="119" t="s">
        <v>60</v>
      </c>
      <c r="D13857" t="s">
        <v>11537</v>
      </c>
      <c r="E13857" t="s">
        <v>11530</v>
      </c>
      <c r="F13857" t="s">
        <v>11540</v>
      </c>
      <c r="G13857" t="s">
        <v>61</v>
      </c>
      <c r="H13857" t="s">
        <v>18</v>
      </c>
      <c r="I13857" t="s">
        <v>11541</v>
      </c>
      <c r="J13857">
        <v>2019</v>
      </c>
      <c r="K13857">
        <v>662.6</v>
      </c>
      <c r="L13857">
        <v>21</v>
      </c>
      <c r="M13857">
        <v>1</v>
      </c>
      <c r="N13857">
        <f t="shared" si="536"/>
        <v>0</v>
      </c>
      <c r="O13857">
        <f t="shared" si="537"/>
        <v>0</v>
      </c>
      <c r="P13857" t="s">
        <v>12694</v>
      </c>
    </row>
    <row r="13858" spans="2:16" x14ac:dyDescent="0.25">
      <c r="B13858" t="s">
        <v>15202</v>
      </c>
      <c r="C13858" s="119" t="s">
        <v>60</v>
      </c>
      <c r="D13858" t="s">
        <v>11542</v>
      </c>
      <c r="E13858" t="s">
        <v>11530</v>
      </c>
      <c r="F13858" t="s">
        <v>11540</v>
      </c>
      <c r="G13858" t="s">
        <v>61</v>
      </c>
      <c r="H13858" t="s">
        <v>18</v>
      </c>
      <c r="I13858" t="s">
        <v>11541</v>
      </c>
      <c r="J13858">
        <v>2019</v>
      </c>
      <c r="K13858">
        <v>666.13</v>
      </c>
      <c r="L13858">
        <v>35</v>
      </c>
      <c r="M13858">
        <v>1</v>
      </c>
      <c r="N13858">
        <f t="shared" si="536"/>
        <v>0</v>
      </c>
      <c r="O13858">
        <f t="shared" si="537"/>
        <v>0</v>
      </c>
      <c r="P13858" t="s">
        <v>12694</v>
      </c>
    </row>
    <row r="13859" spans="2:16" x14ac:dyDescent="0.25">
      <c r="B13859" t="s">
        <v>15203</v>
      </c>
      <c r="C13859" s="119" t="s">
        <v>60</v>
      </c>
      <c r="D13859" t="s">
        <v>11550</v>
      </c>
      <c r="E13859" t="s">
        <v>11530</v>
      </c>
      <c r="F13859" t="s">
        <v>11540</v>
      </c>
      <c r="G13859" t="s">
        <v>61</v>
      </c>
      <c r="H13859" t="s">
        <v>18</v>
      </c>
      <c r="I13859" t="s">
        <v>11541</v>
      </c>
      <c r="J13859">
        <v>2019</v>
      </c>
      <c r="K13859">
        <v>627.71</v>
      </c>
      <c r="L13859">
        <v>8</v>
      </c>
      <c r="M13859">
        <v>1</v>
      </c>
      <c r="N13859">
        <f t="shared" si="536"/>
        <v>0</v>
      </c>
      <c r="O13859">
        <f t="shared" si="537"/>
        <v>0</v>
      </c>
      <c r="P13859" t="s">
        <v>12694</v>
      </c>
    </row>
    <row r="13860" spans="2:16" x14ac:dyDescent="0.25">
      <c r="B13860" t="s">
        <v>15204</v>
      </c>
      <c r="C13860" s="119" t="s">
        <v>60</v>
      </c>
      <c r="D13860" t="s">
        <v>11550</v>
      </c>
      <c r="E13860" t="s">
        <v>11530</v>
      </c>
      <c r="F13860" t="s">
        <v>11540</v>
      </c>
      <c r="G13860" t="s">
        <v>61</v>
      </c>
      <c r="H13860" t="s">
        <v>18</v>
      </c>
      <c r="I13860" t="s">
        <v>11541</v>
      </c>
      <c r="J13860">
        <v>2019</v>
      </c>
      <c r="K13860">
        <v>669.36</v>
      </c>
      <c r="L13860">
        <v>34</v>
      </c>
      <c r="M13860">
        <v>1</v>
      </c>
      <c r="N13860">
        <f t="shared" si="536"/>
        <v>0</v>
      </c>
      <c r="O13860">
        <f t="shared" si="537"/>
        <v>0</v>
      </c>
      <c r="P13860" t="s">
        <v>12694</v>
      </c>
    </row>
    <row r="13861" spans="2:16" x14ac:dyDescent="0.25">
      <c r="B13861" t="s">
        <v>15205</v>
      </c>
      <c r="C13861" s="119" t="s">
        <v>60</v>
      </c>
      <c r="D13861" t="s">
        <v>11550</v>
      </c>
      <c r="E13861" t="s">
        <v>11530</v>
      </c>
      <c r="F13861" t="s">
        <v>11540</v>
      </c>
      <c r="G13861" t="s">
        <v>61</v>
      </c>
      <c r="H13861" t="s">
        <v>18</v>
      </c>
      <c r="I13861" t="s">
        <v>11541</v>
      </c>
      <c r="J13861">
        <v>2019</v>
      </c>
      <c r="K13861">
        <v>668.97</v>
      </c>
      <c r="L13861">
        <v>32</v>
      </c>
      <c r="M13861">
        <v>1</v>
      </c>
      <c r="N13861">
        <f t="shared" si="536"/>
        <v>0</v>
      </c>
      <c r="O13861">
        <f t="shared" si="537"/>
        <v>0</v>
      </c>
      <c r="P13861" t="s">
        <v>12694</v>
      </c>
    </row>
    <row r="13862" spans="2:16" x14ac:dyDescent="0.25">
      <c r="B13862" t="s">
        <v>15206</v>
      </c>
      <c r="C13862" s="119" t="s">
        <v>60</v>
      </c>
      <c r="D13862" t="s">
        <v>11550</v>
      </c>
      <c r="E13862" t="s">
        <v>11530</v>
      </c>
      <c r="F13862" t="s">
        <v>11540</v>
      </c>
      <c r="G13862" t="s">
        <v>61</v>
      </c>
      <c r="H13862" t="s">
        <v>18</v>
      </c>
      <c r="I13862" t="s">
        <v>11541</v>
      </c>
      <c r="J13862">
        <v>2019</v>
      </c>
      <c r="K13862">
        <v>627.71</v>
      </c>
      <c r="L13862">
        <v>8</v>
      </c>
      <c r="M13862">
        <v>1</v>
      </c>
      <c r="N13862">
        <f t="shared" si="536"/>
        <v>0</v>
      </c>
      <c r="O13862">
        <f t="shared" si="537"/>
        <v>0</v>
      </c>
      <c r="P13862" t="s">
        <v>12694</v>
      </c>
    </row>
    <row r="13863" spans="2:16" x14ac:dyDescent="0.25">
      <c r="B13863" t="s">
        <v>15207</v>
      </c>
      <c r="C13863" s="119" t="s">
        <v>60</v>
      </c>
      <c r="D13863" t="s">
        <v>11550</v>
      </c>
      <c r="E13863" t="s">
        <v>11530</v>
      </c>
      <c r="F13863" t="s">
        <v>11540</v>
      </c>
      <c r="G13863" t="s">
        <v>61</v>
      </c>
      <c r="H13863" t="s">
        <v>18</v>
      </c>
      <c r="I13863" t="s">
        <v>11541</v>
      </c>
      <c r="J13863">
        <v>2019</v>
      </c>
      <c r="K13863">
        <v>668.97</v>
      </c>
      <c r="L13863">
        <v>32</v>
      </c>
      <c r="M13863">
        <v>1</v>
      </c>
      <c r="N13863">
        <f t="shared" si="536"/>
        <v>0</v>
      </c>
      <c r="O13863">
        <f t="shared" si="537"/>
        <v>0</v>
      </c>
      <c r="P13863" t="s">
        <v>12694</v>
      </c>
    </row>
    <row r="13864" spans="2:16" x14ac:dyDescent="0.25">
      <c r="B13864" t="s">
        <v>15208</v>
      </c>
      <c r="C13864" s="119" t="s">
        <v>60</v>
      </c>
      <c r="D13864" t="s">
        <v>11550</v>
      </c>
      <c r="E13864" t="s">
        <v>11530</v>
      </c>
      <c r="F13864" t="s">
        <v>11540</v>
      </c>
      <c r="G13864" t="s">
        <v>61</v>
      </c>
      <c r="H13864" t="s">
        <v>18</v>
      </c>
      <c r="I13864" t="s">
        <v>11541</v>
      </c>
      <c r="J13864">
        <v>2019</v>
      </c>
      <c r="K13864">
        <v>668.4</v>
      </c>
      <c r="L13864">
        <v>29</v>
      </c>
      <c r="M13864">
        <v>1</v>
      </c>
      <c r="N13864">
        <f t="shared" si="536"/>
        <v>0</v>
      </c>
      <c r="O13864">
        <f t="shared" si="537"/>
        <v>0</v>
      </c>
      <c r="P13864" t="s">
        <v>12694</v>
      </c>
    </row>
    <row r="13865" spans="2:16" x14ac:dyDescent="0.25">
      <c r="B13865" t="s">
        <v>15209</v>
      </c>
      <c r="C13865" s="119" t="s">
        <v>60</v>
      </c>
      <c r="D13865" t="s">
        <v>11537</v>
      </c>
      <c r="E13865" t="s">
        <v>11530</v>
      </c>
      <c r="F13865" t="s">
        <v>11540</v>
      </c>
      <c r="G13865" t="s">
        <v>61</v>
      </c>
      <c r="H13865" t="s">
        <v>18</v>
      </c>
      <c r="I13865" t="s">
        <v>11541</v>
      </c>
      <c r="J13865">
        <v>2019</v>
      </c>
      <c r="K13865">
        <v>664.42</v>
      </c>
      <c r="L13865">
        <v>26</v>
      </c>
      <c r="M13865">
        <v>1</v>
      </c>
      <c r="N13865">
        <f t="shared" si="536"/>
        <v>0</v>
      </c>
      <c r="O13865">
        <f t="shared" si="537"/>
        <v>0</v>
      </c>
      <c r="P13865" t="s">
        <v>12694</v>
      </c>
    </row>
    <row r="13866" spans="2:16" x14ac:dyDescent="0.25">
      <c r="B13866" t="s">
        <v>15210</v>
      </c>
      <c r="C13866" s="119" t="s">
        <v>60</v>
      </c>
      <c r="D13866" t="s">
        <v>11537</v>
      </c>
      <c r="E13866" t="s">
        <v>11530</v>
      </c>
      <c r="F13866" t="s">
        <v>11540</v>
      </c>
      <c r="G13866" t="s">
        <v>61</v>
      </c>
      <c r="H13866" t="s">
        <v>18</v>
      </c>
      <c r="I13866" t="s">
        <v>11541</v>
      </c>
      <c r="J13866">
        <v>2019</v>
      </c>
      <c r="K13866">
        <v>663.46</v>
      </c>
      <c r="L13866">
        <v>21</v>
      </c>
      <c r="M13866">
        <v>1</v>
      </c>
      <c r="N13866">
        <f t="shared" si="536"/>
        <v>0</v>
      </c>
      <c r="O13866">
        <f t="shared" si="537"/>
        <v>0</v>
      </c>
      <c r="P13866" t="s">
        <v>12694</v>
      </c>
    </row>
    <row r="13867" spans="2:16" x14ac:dyDescent="0.25">
      <c r="B13867" t="s">
        <v>15211</v>
      </c>
      <c r="C13867" s="119" t="s">
        <v>60</v>
      </c>
      <c r="D13867" t="s">
        <v>11537</v>
      </c>
      <c r="E13867" t="s">
        <v>11530</v>
      </c>
      <c r="F13867" t="s">
        <v>11540</v>
      </c>
      <c r="G13867" t="s">
        <v>61</v>
      </c>
      <c r="H13867" t="s">
        <v>18</v>
      </c>
      <c r="I13867" t="s">
        <v>11541</v>
      </c>
      <c r="J13867">
        <v>2019</v>
      </c>
      <c r="K13867">
        <v>663.84</v>
      </c>
      <c r="L13867">
        <v>23</v>
      </c>
      <c r="M13867">
        <v>1</v>
      </c>
      <c r="N13867">
        <f t="shared" si="536"/>
        <v>0</v>
      </c>
      <c r="O13867">
        <f t="shared" si="537"/>
        <v>0</v>
      </c>
      <c r="P13867" t="s">
        <v>12694</v>
      </c>
    </row>
    <row r="13868" spans="2:16" x14ac:dyDescent="0.25">
      <c r="B13868" t="s">
        <v>15212</v>
      </c>
      <c r="C13868" s="119" t="s">
        <v>60</v>
      </c>
      <c r="D13868" t="s">
        <v>11537</v>
      </c>
      <c r="E13868" t="s">
        <v>11530</v>
      </c>
      <c r="F13868" t="s">
        <v>11540</v>
      </c>
      <c r="G13868" t="s">
        <v>61</v>
      </c>
      <c r="H13868" t="s">
        <v>18</v>
      </c>
      <c r="I13868" t="s">
        <v>11541</v>
      </c>
      <c r="J13868">
        <v>2019</v>
      </c>
      <c r="K13868">
        <v>701.66</v>
      </c>
      <c r="L13868">
        <v>29</v>
      </c>
      <c r="M13868">
        <v>1</v>
      </c>
      <c r="N13868">
        <f t="shared" si="536"/>
        <v>0</v>
      </c>
      <c r="O13868">
        <f t="shared" si="537"/>
        <v>0</v>
      </c>
      <c r="P13868" t="s">
        <v>12694</v>
      </c>
    </row>
    <row r="13869" spans="2:16" x14ac:dyDescent="0.25">
      <c r="B13869" t="s">
        <v>15213</v>
      </c>
      <c r="C13869" s="119" t="s">
        <v>60</v>
      </c>
      <c r="D13869" t="s">
        <v>11537</v>
      </c>
      <c r="E13869" t="s">
        <v>11530</v>
      </c>
      <c r="F13869" t="s">
        <v>11540</v>
      </c>
      <c r="G13869" t="s">
        <v>61</v>
      </c>
      <c r="H13869" t="s">
        <v>18</v>
      </c>
      <c r="I13869" t="s">
        <v>11541</v>
      </c>
      <c r="J13869">
        <v>2019</v>
      </c>
      <c r="K13869">
        <v>699.94</v>
      </c>
      <c r="L13869">
        <v>20</v>
      </c>
      <c r="M13869">
        <v>1</v>
      </c>
      <c r="N13869">
        <f t="shared" si="536"/>
        <v>0</v>
      </c>
      <c r="O13869">
        <f t="shared" si="537"/>
        <v>0</v>
      </c>
      <c r="P13869" t="s">
        <v>12694</v>
      </c>
    </row>
    <row r="13870" spans="2:16" x14ac:dyDescent="0.25">
      <c r="B13870" t="s">
        <v>15214</v>
      </c>
      <c r="C13870" s="119" t="s">
        <v>60</v>
      </c>
      <c r="D13870" t="s">
        <v>11537</v>
      </c>
      <c r="E13870" t="s">
        <v>11530</v>
      </c>
      <c r="F13870" t="s">
        <v>11540</v>
      </c>
      <c r="G13870" t="s">
        <v>61</v>
      </c>
      <c r="H13870" t="s">
        <v>18</v>
      </c>
      <c r="I13870" t="s">
        <v>11541</v>
      </c>
      <c r="J13870">
        <v>2019</v>
      </c>
      <c r="K13870">
        <v>667.84</v>
      </c>
      <c r="L13870">
        <v>26</v>
      </c>
      <c r="M13870">
        <v>1</v>
      </c>
      <c r="N13870">
        <f t="shared" si="536"/>
        <v>0</v>
      </c>
      <c r="O13870">
        <f t="shared" si="537"/>
        <v>0</v>
      </c>
      <c r="P13870" t="s">
        <v>12694</v>
      </c>
    </row>
    <row r="13871" spans="2:16" x14ac:dyDescent="0.25">
      <c r="B13871" t="s">
        <v>15215</v>
      </c>
      <c r="C13871" s="119" t="s">
        <v>60</v>
      </c>
      <c r="D13871" t="s">
        <v>11563</v>
      </c>
      <c r="E13871" t="s">
        <v>11530</v>
      </c>
      <c r="F13871" t="s">
        <v>11540</v>
      </c>
      <c r="G13871" t="s">
        <v>61</v>
      </c>
      <c r="H13871" t="s">
        <v>18</v>
      </c>
      <c r="I13871" t="s">
        <v>11541</v>
      </c>
      <c r="J13871">
        <v>2019</v>
      </c>
      <c r="K13871">
        <v>663.75</v>
      </c>
      <c r="L13871">
        <v>27</v>
      </c>
      <c r="M13871">
        <v>1</v>
      </c>
      <c r="N13871">
        <f t="shared" si="536"/>
        <v>0</v>
      </c>
      <c r="O13871">
        <f t="shared" si="537"/>
        <v>0</v>
      </c>
      <c r="P13871" t="s">
        <v>12694</v>
      </c>
    </row>
    <row r="13872" spans="2:16" x14ac:dyDescent="0.25">
      <c r="B13872" t="s">
        <v>15216</v>
      </c>
      <c r="C13872" s="119" t="s">
        <v>60</v>
      </c>
      <c r="D13872" t="s">
        <v>11537</v>
      </c>
      <c r="E13872" t="s">
        <v>11530</v>
      </c>
      <c r="F13872" t="s">
        <v>11540</v>
      </c>
      <c r="G13872" t="s">
        <v>61</v>
      </c>
      <c r="H13872" t="s">
        <v>18</v>
      </c>
      <c r="I13872" t="s">
        <v>11541</v>
      </c>
      <c r="J13872">
        <v>2019</v>
      </c>
      <c r="K13872">
        <v>700.13</v>
      </c>
      <c r="L13872">
        <v>21</v>
      </c>
      <c r="M13872">
        <v>1</v>
      </c>
      <c r="N13872">
        <f t="shared" si="536"/>
        <v>0</v>
      </c>
      <c r="O13872">
        <f t="shared" si="537"/>
        <v>0</v>
      </c>
      <c r="P13872" t="s">
        <v>12694</v>
      </c>
    </row>
    <row r="13873" spans="2:16" x14ac:dyDescent="0.25">
      <c r="B13873" t="s">
        <v>15217</v>
      </c>
      <c r="C13873" s="119" t="s">
        <v>60</v>
      </c>
      <c r="D13873" t="s">
        <v>11537</v>
      </c>
      <c r="E13873" t="s">
        <v>11530</v>
      </c>
      <c r="F13873" t="s">
        <v>11540</v>
      </c>
      <c r="G13873" t="s">
        <v>61</v>
      </c>
      <c r="H13873" t="s">
        <v>18</v>
      </c>
      <c r="I13873" t="s">
        <v>11541</v>
      </c>
      <c r="J13873">
        <v>2019</v>
      </c>
      <c r="K13873">
        <v>700.13</v>
      </c>
      <c r="L13873">
        <v>21</v>
      </c>
      <c r="M13873">
        <v>1</v>
      </c>
      <c r="N13873">
        <f t="shared" si="536"/>
        <v>0</v>
      </c>
      <c r="O13873">
        <f t="shared" si="537"/>
        <v>0</v>
      </c>
      <c r="P13873" t="s">
        <v>12694</v>
      </c>
    </row>
    <row r="13874" spans="2:16" x14ac:dyDescent="0.25">
      <c r="B13874" t="s">
        <v>15218</v>
      </c>
      <c r="C13874" s="119" t="s">
        <v>60</v>
      </c>
      <c r="D13874" t="s">
        <v>11537</v>
      </c>
      <c r="E13874" t="s">
        <v>11530</v>
      </c>
      <c r="F13874" t="s">
        <v>11540</v>
      </c>
      <c r="G13874" t="s">
        <v>61</v>
      </c>
      <c r="H13874" t="s">
        <v>18</v>
      </c>
      <c r="I13874" t="s">
        <v>11541</v>
      </c>
      <c r="J13874">
        <v>2019</v>
      </c>
      <c r="K13874">
        <v>668.97</v>
      </c>
      <c r="L13874">
        <v>32</v>
      </c>
      <c r="M13874">
        <v>1</v>
      </c>
      <c r="N13874">
        <f t="shared" si="536"/>
        <v>0</v>
      </c>
      <c r="O13874">
        <f t="shared" si="537"/>
        <v>0</v>
      </c>
      <c r="P13874" t="s">
        <v>12694</v>
      </c>
    </row>
    <row r="13875" spans="2:16" x14ac:dyDescent="0.25">
      <c r="B13875" t="s">
        <v>15219</v>
      </c>
      <c r="C13875" s="119" t="s">
        <v>60</v>
      </c>
      <c r="D13875" t="s">
        <v>11537</v>
      </c>
      <c r="E13875" t="s">
        <v>11530</v>
      </c>
      <c r="F13875" t="s">
        <v>11540</v>
      </c>
      <c r="G13875" t="s">
        <v>61</v>
      </c>
      <c r="H13875" t="s">
        <v>18</v>
      </c>
      <c r="I13875" t="s">
        <v>11541</v>
      </c>
      <c r="J13875">
        <v>2019</v>
      </c>
      <c r="K13875">
        <v>700.13</v>
      </c>
      <c r="L13875">
        <v>21</v>
      </c>
      <c r="M13875">
        <v>1</v>
      </c>
      <c r="N13875">
        <f t="shared" si="536"/>
        <v>0</v>
      </c>
      <c r="O13875">
        <f t="shared" si="537"/>
        <v>0</v>
      </c>
      <c r="P13875" t="s">
        <v>12694</v>
      </c>
    </row>
    <row r="13876" spans="2:16" x14ac:dyDescent="0.25">
      <c r="B13876" t="s">
        <v>15220</v>
      </c>
      <c r="C13876" s="119" t="s">
        <v>60</v>
      </c>
      <c r="D13876" t="s">
        <v>11537</v>
      </c>
      <c r="E13876" t="s">
        <v>11530</v>
      </c>
      <c r="F13876" t="s">
        <v>11540</v>
      </c>
      <c r="G13876" t="s">
        <v>61</v>
      </c>
      <c r="H13876" t="s">
        <v>18</v>
      </c>
      <c r="I13876" t="s">
        <v>11541</v>
      </c>
      <c r="J13876">
        <v>2019</v>
      </c>
      <c r="K13876">
        <v>667.64</v>
      </c>
      <c r="L13876">
        <v>25</v>
      </c>
      <c r="M13876">
        <v>1</v>
      </c>
      <c r="N13876">
        <f t="shared" si="536"/>
        <v>0</v>
      </c>
      <c r="O13876">
        <f t="shared" si="537"/>
        <v>0</v>
      </c>
      <c r="P13876" t="s">
        <v>12694</v>
      </c>
    </row>
    <row r="13877" spans="2:16" x14ac:dyDescent="0.25">
      <c r="B13877" t="s">
        <v>15221</v>
      </c>
      <c r="C13877" s="119" t="s">
        <v>60</v>
      </c>
      <c r="D13877" t="s">
        <v>11537</v>
      </c>
      <c r="E13877" t="s">
        <v>11530</v>
      </c>
      <c r="F13877" t="s">
        <v>11540</v>
      </c>
      <c r="G13877" t="s">
        <v>61</v>
      </c>
      <c r="H13877" t="s">
        <v>18</v>
      </c>
      <c r="I13877" t="s">
        <v>11541</v>
      </c>
      <c r="J13877">
        <v>2019</v>
      </c>
      <c r="K13877">
        <v>700.32</v>
      </c>
      <c r="L13877">
        <v>22</v>
      </c>
      <c r="M13877">
        <v>1</v>
      </c>
      <c r="N13877">
        <f t="shared" si="536"/>
        <v>0</v>
      </c>
      <c r="O13877">
        <f t="shared" si="537"/>
        <v>0</v>
      </c>
      <c r="P13877" t="s">
        <v>12694</v>
      </c>
    </row>
    <row r="13878" spans="2:16" x14ac:dyDescent="0.25">
      <c r="B13878" t="s">
        <v>15222</v>
      </c>
      <c r="C13878" s="119" t="s">
        <v>60</v>
      </c>
      <c r="D13878" t="s">
        <v>11537</v>
      </c>
      <c r="E13878" t="s">
        <v>11530</v>
      </c>
      <c r="F13878" t="s">
        <v>11540</v>
      </c>
      <c r="G13878" t="s">
        <v>61</v>
      </c>
      <c r="H13878" t="s">
        <v>18</v>
      </c>
      <c r="I13878" t="s">
        <v>11541</v>
      </c>
      <c r="J13878">
        <v>2019</v>
      </c>
      <c r="K13878">
        <v>669.55</v>
      </c>
      <c r="L13878">
        <v>35</v>
      </c>
      <c r="M13878">
        <v>1</v>
      </c>
      <c r="N13878">
        <f t="shared" si="536"/>
        <v>0</v>
      </c>
      <c r="O13878">
        <f t="shared" si="537"/>
        <v>0</v>
      </c>
      <c r="P13878" t="s">
        <v>12694</v>
      </c>
    </row>
    <row r="13879" spans="2:16" x14ac:dyDescent="0.25">
      <c r="B13879" t="s">
        <v>15223</v>
      </c>
      <c r="C13879" s="119" t="s">
        <v>60</v>
      </c>
      <c r="D13879" t="s">
        <v>11537</v>
      </c>
      <c r="E13879" t="s">
        <v>11530</v>
      </c>
      <c r="F13879" t="s">
        <v>11540</v>
      </c>
      <c r="G13879" t="s">
        <v>61</v>
      </c>
      <c r="H13879" t="s">
        <v>18</v>
      </c>
      <c r="I13879" t="s">
        <v>11541</v>
      </c>
      <c r="J13879">
        <v>2019</v>
      </c>
      <c r="K13879">
        <v>667.07</v>
      </c>
      <c r="L13879">
        <v>22</v>
      </c>
      <c r="M13879">
        <v>1</v>
      </c>
      <c r="N13879">
        <f t="shared" si="536"/>
        <v>0</v>
      </c>
      <c r="O13879">
        <f t="shared" si="537"/>
        <v>0</v>
      </c>
      <c r="P13879" t="s">
        <v>12694</v>
      </c>
    </row>
    <row r="13880" spans="2:16" x14ac:dyDescent="0.25">
      <c r="B13880" t="s">
        <v>15224</v>
      </c>
      <c r="C13880" s="119" t="s">
        <v>60</v>
      </c>
      <c r="D13880" t="s">
        <v>11537</v>
      </c>
      <c r="E13880" t="s">
        <v>11530</v>
      </c>
      <c r="F13880" t="s">
        <v>11540</v>
      </c>
      <c r="G13880" t="s">
        <v>61</v>
      </c>
      <c r="H13880" t="s">
        <v>18</v>
      </c>
      <c r="I13880" t="s">
        <v>11541</v>
      </c>
      <c r="J13880">
        <v>2019</v>
      </c>
      <c r="K13880">
        <v>667.26</v>
      </c>
      <c r="L13880">
        <v>23</v>
      </c>
      <c r="M13880">
        <v>1</v>
      </c>
      <c r="N13880">
        <f t="shared" si="536"/>
        <v>0</v>
      </c>
      <c r="O13880">
        <f t="shared" si="537"/>
        <v>0</v>
      </c>
      <c r="P13880" t="s">
        <v>12694</v>
      </c>
    </row>
    <row r="13881" spans="2:16" x14ac:dyDescent="0.25">
      <c r="B13881" t="s">
        <v>15225</v>
      </c>
      <c r="C13881" s="119" t="s">
        <v>60</v>
      </c>
      <c r="D13881" t="s">
        <v>11539</v>
      </c>
      <c r="E13881" t="s">
        <v>11530</v>
      </c>
      <c r="F13881" t="s">
        <v>11540</v>
      </c>
      <c r="G13881" t="s">
        <v>61</v>
      </c>
      <c r="H13881" t="s">
        <v>18</v>
      </c>
      <c r="I13881" t="s">
        <v>11541</v>
      </c>
      <c r="J13881">
        <v>2019</v>
      </c>
      <c r="K13881">
        <v>670.51</v>
      </c>
      <c r="L13881">
        <v>30</v>
      </c>
      <c r="M13881">
        <v>1</v>
      </c>
      <c r="N13881">
        <f t="shared" si="536"/>
        <v>0</v>
      </c>
      <c r="O13881">
        <f t="shared" si="537"/>
        <v>0</v>
      </c>
      <c r="P13881" t="s">
        <v>12694</v>
      </c>
    </row>
    <row r="13882" spans="2:16" x14ac:dyDescent="0.25">
      <c r="B13882" t="s">
        <v>15226</v>
      </c>
      <c r="C13882" s="119" t="s">
        <v>60</v>
      </c>
      <c r="D13882" t="s">
        <v>11539</v>
      </c>
      <c r="E13882" t="s">
        <v>11530</v>
      </c>
      <c r="F13882" t="s">
        <v>11540</v>
      </c>
      <c r="G13882" t="s">
        <v>61</v>
      </c>
      <c r="H13882" t="s">
        <v>18</v>
      </c>
      <c r="I13882" t="s">
        <v>11541</v>
      </c>
      <c r="J13882">
        <v>2019</v>
      </c>
      <c r="K13882">
        <v>888.79</v>
      </c>
      <c r="L13882">
        <v>30</v>
      </c>
      <c r="M13882">
        <v>1</v>
      </c>
      <c r="N13882">
        <f t="shared" si="536"/>
        <v>0</v>
      </c>
      <c r="O13882">
        <f t="shared" si="537"/>
        <v>0</v>
      </c>
      <c r="P13882" t="s">
        <v>12694</v>
      </c>
    </row>
    <row r="13883" spans="2:16" x14ac:dyDescent="0.25">
      <c r="B13883" t="s">
        <v>15227</v>
      </c>
      <c r="C13883" s="119" t="s">
        <v>60</v>
      </c>
      <c r="D13883" t="s">
        <v>11542</v>
      </c>
      <c r="E13883" t="s">
        <v>11530</v>
      </c>
      <c r="F13883" t="s">
        <v>11540</v>
      </c>
      <c r="G13883" t="s">
        <v>61</v>
      </c>
      <c r="H13883" t="s">
        <v>18</v>
      </c>
      <c r="I13883" t="s">
        <v>11541</v>
      </c>
      <c r="J13883">
        <v>2019</v>
      </c>
      <c r="K13883">
        <v>702.62</v>
      </c>
      <c r="L13883">
        <v>34</v>
      </c>
      <c r="M13883">
        <v>1</v>
      </c>
      <c r="N13883">
        <f t="shared" si="536"/>
        <v>0</v>
      </c>
      <c r="O13883">
        <f t="shared" si="537"/>
        <v>0</v>
      </c>
      <c r="P13883" t="s">
        <v>12694</v>
      </c>
    </row>
    <row r="13884" spans="2:16" x14ac:dyDescent="0.25">
      <c r="B13884" t="s">
        <v>15228</v>
      </c>
      <c r="C13884" s="119" t="s">
        <v>60</v>
      </c>
      <c r="D13884" t="s">
        <v>11539</v>
      </c>
      <c r="E13884" t="s">
        <v>11530</v>
      </c>
      <c r="F13884" t="s">
        <v>11540</v>
      </c>
      <c r="G13884" t="s">
        <v>61</v>
      </c>
      <c r="H13884" t="s">
        <v>18</v>
      </c>
      <c r="I13884" t="s">
        <v>11541</v>
      </c>
      <c r="J13884">
        <v>2019</v>
      </c>
      <c r="K13884">
        <v>700.32</v>
      </c>
      <c r="L13884">
        <v>22</v>
      </c>
      <c r="M13884">
        <v>1</v>
      </c>
      <c r="N13884">
        <f t="shared" si="536"/>
        <v>0</v>
      </c>
      <c r="O13884">
        <f t="shared" si="537"/>
        <v>0</v>
      </c>
      <c r="P13884" t="s">
        <v>12694</v>
      </c>
    </row>
    <row r="13885" spans="2:16" x14ac:dyDescent="0.25">
      <c r="B13885" t="s">
        <v>15229</v>
      </c>
      <c r="C13885" s="119" t="s">
        <v>60</v>
      </c>
      <c r="D13885" t="s">
        <v>11537</v>
      </c>
      <c r="E13885" t="s">
        <v>11530</v>
      </c>
      <c r="F13885" t="s">
        <v>11540</v>
      </c>
      <c r="G13885" t="s">
        <v>61</v>
      </c>
      <c r="H13885" t="s">
        <v>18</v>
      </c>
      <c r="I13885" t="s">
        <v>11541</v>
      </c>
      <c r="J13885">
        <v>2019</v>
      </c>
      <c r="K13885">
        <v>700.7</v>
      </c>
      <c r="L13885">
        <v>24</v>
      </c>
      <c r="M13885">
        <v>1</v>
      </c>
      <c r="N13885">
        <f t="shared" si="536"/>
        <v>0</v>
      </c>
      <c r="O13885">
        <f t="shared" si="537"/>
        <v>0</v>
      </c>
      <c r="P13885" t="s">
        <v>12694</v>
      </c>
    </row>
    <row r="13886" spans="2:16" x14ac:dyDescent="0.25">
      <c r="B13886" t="s">
        <v>15230</v>
      </c>
      <c r="C13886" s="119" t="s">
        <v>60</v>
      </c>
      <c r="D13886" t="s">
        <v>11563</v>
      </c>
      <c r="E13886" t="s">
        <v>11530</v>
      </c>
      <c r="F13886" t="s">
        <v>11540</v>
      </c>
      <c r="G13886" t="s">
        <v>61</v>
      </c>
      <c r="H13886" t="s">
        <v>18</v>
      </c>
      <c r="I13886" t="s">
        <v>11541</v>
      </c>
      <c r="J13886">
        <v>2019</v>
      </c>
      <c r="K13886">
        <v>664.7</v>
      </c>
      <c r="L13886">
        <v>32</v>
      </c>
      <c r="M13886">
        <v>1</v>
      </c>
      <c r="N13886">
        <f t="shared" si="536"/>
        <v>0</v>
      </c>
      <c r="O13886">
        <f t="shared" si="537"/>
        <v>0</v>
      </c>
      <c r="P13886" t="s">
        <v>12694</v>
      </c>
    </row>
    <row r="13887" spans="2:16" x14ac:dyDescent="0.25">
      <c r="B13887" t="s">
        <v>15231</v>
      </c>
      <c r="C13887" s="119" t="s">
        <v>60</v>
      </c>
      <c r="D13887" t="s">
        <v>11537</v>
      </c>
      <c r="E13887" t="s">
        <v>11530</v>
      </c>
      <c r="F13887" t="s">
        <v>11540</v>
      </c>
      <c r="G13887" t="s">
        <v>61</v>
      </c>
      <c r="H13887" t="s">
        <v>18</v>
      </c>
      <c r="I13887" t="s">
        <v>11541</v>
      </c>
      <c r="J13887">
        <v>2019</v>
      </c>
      <c r="K13887">
        <v>664.7</v>
      </c>
      <c r="L13887">
        <v>32</v>
      </c>
      <c r="M13887">
        <v>1</v>
      </c>
      <c r="N13887">
        <f t="shared" si="536"/>
        <v>0</v>
      </c>
      <c r="O13887">
        <f t="shared" si="537"/>
        <v>0</v>
      </c>
      <c r="P13887" t="s">
        <v>12694</v>
      </c>
    </row>
    <row r="13888" spans="2:16" x14ac:dyDescent="0.25">
      <c r="B13888" t="s">
        <v>15232</v>
      </c>
      <c r="C13888" s="119" t="s">
        <v>60</v>
      </c>
      <c r="D13888" t="s">
        <v>11537</v>
      </c>
      <c r="E13888" t="s">
        <v>11530</v>
      </c>
      <c r="F13888" t="s">
        <v>11540</v>
      </c>
      <c r="G13888" t="s">
        <v>61</v>
      </c>
      <c r="H13888" t="s">
        <v>18</v>
      </c>
      <c r="I13888" t="s">
        <v>11541</v>
      </c>
      <c r="J13888">
        <v>2019</v>
      </c>
      <c r="K13888">
        <v>662.6</v>
      </c>
      <c r="L13888">
        <v>21</v>
      </c>
      <c r="M13888">
        <v>1</v>
      </c>
      <c r="N13888">
        <f t="shared" si="536"/>
        <v>0</v>
      </c>
      <c r="O13888">
        <f t="shared" si="537"/>
        <v>0</v>
      </c>
      <c r="P13888" t="s">
        <v>12694</v>
      </c>
    </row>
    <row r="13889" spans="2:16" x14ac:dyDescent="0.25">
      <c r="B13889" t="s">
        <v>15233</v>
      </c>
      <c r="C13889" s="119" t="s">
        <v>60</v>
      </c>
      <c r="D13889" t="s">
        <v>11550</v>
      </c>
      <c r="E13889" t="s">
        <v>11530</v>
      </c>
      <c r="F13889" t="s">
        <v>11540</v>
      </c>
      <c r="G13889" t="s">
        <v>61</v>
      </c>
      <c r="H13889" t="s">
        <v>18</v>
      </c>
      <c r="I13889" t="s">
        <v>11541</v>
      </c>
      <c r="J13889">
        <v>2019</v>
      </c>
      <c r="K13889">
        <v>668.21</v>
      </c>
      <c r="L13889">
        <v>28</v>
      </c>
      <c r="M13889">
        <v>1</v>
      </c>
      <c r="N13889">
        <f t="shared" si="536"/>
        <v>0</v>
      </c>
      <c r="O13889">
        <f t="shared" si="537"/>
        <v>0</v>
      </c>
      <c r="P13889" t="s">
        <v>12694</v>
      </c>
    </row>
    <row r="13890" spans="2:16" x14ac:dyDescent="0.25">
      <c r="B13890" t="s">
        <v>15234</v>
      </c>
      <c r="C13890" s="119" t="s">
        <v>60</v>
      </c>
      <c r="D13890" t="s">
        <v>11550</v>
      </c>
      <c r="E13890" t="s">
        <v>11530</v>
      </c>
      <c r="F13890" t="s">
        <v>11540</v>
      </c>
      <c r="G13890" t="s">
        <v>61</v>
      </c>
      <c r="H13890" t="s">
        <v>18</v>
      </c>
      <c r="I13890" t="s">
        <v>11541</v>
      </c>
      <c r="J13890">
        <v>2019</v>
      </c>
      <c r="K13890">
        <v>702.04</v>
      </c>
      <c r="L13890">
        <v>31</v>
      </c>
      <c r="M13890">
        <v>1</v>
      </c>
      <c r="N13890">
        <f t="shared" si="536"/>
        <v>0</v>
      </c>
      <c r="O13890">
        <f t="shared" si="537"/>
        <v>0</v>
      </c>
      <c r="P13890" t="s">
        <v>12694</v>
      </c>
    </row>
    <row r="13891" spans="2:16" x14ac:dyDescent="0.25">
      <c r="B13891" t="s">
        <v>15235</v>
      </c>
      <c r="C13891" s="119" t="s">
        <v>60</v>
      </c>
      <c r="D13891" t="s">
        <v>11537</v>
      </c>
      <c r="E13891" t="s">
        <v>11530</v>
      </c>
      <c r="F13891" t="s">
        <v>11540</v>
      </c>
      <c r="G13891" t="s">
        <v>61</v>
      </c>
      <c r="H13891" t="s">
        <v>18</v>
      </c>
      <c r="I13891" t="s">
        <v>11541</v>
      </c>
      <c r="J13891">
        <v>2019</v>
      </c>
      <c r="K13891">
        <v>650.92999999999995</v>
      </c>
      <c r="L13891">
        <v>59</v>
      </c>
      <c r="M13891">
        <v>1</v>
      </c>
      <c r="N13891">
        <f t="shared" si="536"/>
        <v>0</v>
      </c>
      <c r="O13891">
        <f t="shared" si="537"/>
        <v>0</v>
      </c>
      <c r="P13891" t="s">
        <v>12694</v>
      </c>
    </row>
    <row r="13892" spans="2:16" x14ac:dyDescent="0.25">
      <c r="B13892" t="s">
        <v>15236</v>
      </c>
      <c r="C13892" s="119" t="s">
        <v>60</v>
      </c>
      <c r="D13892" t="s">
        <v>11537</v>
      </c>
      <c r="E13892" t="s">
        <v>11530</v>
      </c>
      <c r="F13892" t="s">
        <v>11540</v>
      </c>
      <c r="G13892" t="s">
        <v>61</v>
      </c>
      <c r="H13892" t="s">
        <v>18</v>
      </c>
      <c r="I13892" t="s">
        <v>11541</v>
      </c>
      <c r="J13892">
        <v>2019</v>
      </c>
      <c r="K13892">
        <v>653.41</v>
      </c>
      <c r="L13892">
        <v>72</v>
      </c>
      <c r="M13892">
        <v>1</v>
      </c>
      <c r="N13892">
        <f t="shared" si="536"/>
        <v>0</v>
      </c>
      <c r="O13892">
        <f t="shared" si="537"/>
        <v>0</v>
      </c>
      <c r="P13892" t="s">
        <v>12694</v>
      </c>
    </row>
    <row r="13893" spans="2:16" x14ac:dyDescent="0.25">
      <c r="B13893" t="s">
        <v>15237</v>
      </c>
      <c r="C13893" s="119" t="s">
        <v>60</v>
      </c>
      <c r="D13893" t="s">
        <v>11537</v>
      </c>
      <c r="E13893" t="s">
        <v>11530</v>
      </c>
      <c r="F13893" t="s">
        <v>11540</v>
      </c>
      <c r="G13893" t="s">
        <v>61</v>
      </c>
      <c r="H13893" t="s">
        <v>18</v>
      </c>
      <c r="I13893" t="s">
        <v>11541</v>
      </c>
      <c r="J13893">
        <v>2019</v>
      </c>
      <c r="K13893">
        <v>614.45000000000005</v>
      </c>
      <c r="L13893">
        <v>28</v>
      </c>
      <c r="M13893">
        <v>1</v>
      </c>
      <c r="N13893">
        <f t="shared" si="536"/>
        <v>0</v>
      </c>
      <c r="O13893">
        <f t="shared" si="537"/>
        <v>0</v>
      </c>
      <c r="P13893" t="s">
        <v>12694</v>
      </c>
    </row>
    <row r="13894" spans="2:16" x14ac:dyDescent="0.25">
      <c r="B13894" t="s">
        <v>15238</v>
      </c>
      <c r="C13894" s="119" t="s">
        <v>60</v>
      </c>
      <c r="D13894" t="s">
        <v>11537</v>
      </c>
      <c r="E13894" t="s">
        <v>11530</v>
      </c>
      <c r="F13894" t="s">
        <v>11540</v>
      </c>
      <c r="G13894" t="s">
        <v>61</v>
      </c>
      <c r="H13894" t="s">
        <v>18</v>
      </c>
      <c r="I13894" t="s">
        <v>11541</v>
      </c>
      <c r="J13894">
        <v>2019</v>
      </c>
      <c r="K13894">
        <v>661.64</v>
      </c>
      <c r="L13894">
        <v>16</v>
      </c>
      <c r="M13894">
        <v>1</v>
      </c>
      <c r="N13894">
        <f t="shared" si="536"/>
        <v>0</v>
      </c>
      <c r="O13894">
        <f t="shared" si="537"/>
        <v>0</v>
      </c>
      <c r="P13894" t="s">
        <v>12694</v>
      </c>
    </row>
    <row r="13895" spans="2:16" x14ac:dyDescent="0.25">
      <c r="B13895" t="s">
        <v>15239</v>
      </c>
      <c r="C13895" s="119" t="s">
        <v>60</v>
      </c>
      <c r="D13895" t="s">
        <v>11537</v>
      </c>
      <c r="E13895" t="s">
        <v>11530</v>
      </c>
      <c r="F13895" t="s">
        <v>11540</v>
      </c>
      <c r="G13895" t="s">
        <v>61</v>
      </c>
      <c r="H13895" t="s">
        <v>18</v>
      </c>
      <c r="I13895" t="s">
        <v>11541</v>
      </c>
      <c r="J13895">
        <v>2019</v>
      </c>
      <c r="K13895">
        <v>662.6</v>
      </c>
      <c r="L13895">
        <v>21</v>
      </c>
      <c r="M13895">
        <v>1</v>
      </c>
      <c r="N13895">
        <f t="shared" si="536"/>
        <v>0</v>
      </c>
      <c r="O13895">
        <f t="shared" si="537"/>
        <v>0</v>
      </c>
      <c r="P13895" t="s">
        <v>12694</v>
      </c>
    </row>
    <row r="13896" spans="2:16" x14ac:dyDescent="0.25">
      <c r="B13896" t="s">
        <v>15240</v>
      </c>
      <c r="C13896" s="119" t="s">
        <v>60</v>
      </c>
      <c r="D13896" t="s">
        <v>11537</v>
      </c>
      <c r="E13896" t="s">
        <v>11530</v>
      </c>
      <c r="F13896" t="s">
        <v>11540</v>
      </c>
      <c r="G13896" t="s">
        <v>61</v>
      </c>
      <c r="H13896" t="s">
        <v>18</v>
      </c>
      <c r="I13896" t="s">
        <v>11541</v>
      </c>
      <c r="J13896">
        <v>2019</v>
      </c>
      <c r="K13896">
        <v>644.41999999999996</v>
      </c>
      <c r="L13896">
        <v>25</v>
      </c>
      <c r="M13896">
        <v>1</v>
      </c>
      <c r="N13896">
        <f t="shared" si="536"/>
        <v>0</v>
      </c>
      <c r="O13896">
        <f t="shared" si="537"/>
        <v>0</v>
      </c>
      <c r="P13896" t="s">
        <v>12694</v>
      </c>
    </row>
    <row r="13897" spans="2:16" x14ac:dyDescent="0.25">
      <c r="B13897" t="s">
        <v>15241</v>
      </c>
      <c r="C13897" s="119" t="s">
        <v>60</v>
      </c>
      <c r="D13897" t="s">
        <v>11537</v>
      </c>
      <c r="E13897" t="s">
        <v>11530</v>
      </c>
      <c r="F13897" t="s">
        <v>11540</v>
      </c>
      <c r="G13897" t="s">
        <v>61</v>
      </c>
      <c r="H13897" t="s">
        <v>18</v>
      </c>
      <c r="I13897" t="s">
        <v>11541</v>
      </c>
      <c r="J13897">
        <v>2019</v>
      </c>
      <c r="K13897">
        <v>645</v>
      </c>
      <c r="L13897">
        <v>28</v>
      </c>
      <c r="M13897">
        <v>1</v>
      </c>
      <c r="N13897">
        <f t="shared" si="536"/>
        <v>0</v>
      </c>
      <c r="O13897">
        <f t="shared" si="537"/>
        <v>0</v>
      </c>
      <c r="P13897" t="s">
        <v>12694</v>
      </c>
    </row>
    <row r="13898" spans="2:16" x14ac:dyDescent="0.25">
      <c r="B13898" t="s">
        <v>15242</v>
      </c>
      <c r="C13898" s="119" t="s">
        <v>60</v>
      </c>
      <c r="D13898" t="s">
        <v>11537</v>
      </c>
      <c r="E13898" t="s">
        <v>11530</v>
      </c>
      <c r="F13898" t="s">
        <v>11540</v>
      </c>
      <c r="G13898" t="s">
        <v>61</v>
      </c>
      <c r="H13898" t="s">
        <v>18</v>
      </c>
      <c r="I13898" t="s">
        <v>11541</v>
      </c>
      <c r="J13898">
        <v>2019</v>
      </c>
      <c r="K13898">
        <v>668.97</v>
      </c>
      <c r="L13898">
        <v>32</v>
      </c>
      <c r="M13898">
        <v>1</v>
      </c>
      <c r="N13898">
        <f t="shared" si="536"/>
        <v>0</v>
      </c>
      <c r="O13898">
        <f t="shared" si="537"/>
        <v>0</v>
      </c>
      <c r="P13898" t="s">
        <v>12694</v>
      </c>
    </row>
    <row r="13899" spans="2:16" x14ac:dyDescent="0.25">
      <c r="B13899" t="s">
        <v>15243</v>
      </c>
      <c r="C13899" s="119" t="s">
        <v>60</v>
      </c>
      <c r="D13899" t="s">
        <v>11537</v>
      </c>
      <c r="E13899" t="s">
        <v>11530</v>
      </c>
      <c r="F13899" t="s">
        <v>11540</v>
      </c>
      <c r="G13899" t="s">
        <v>61</v>
      </c>
      <c r="H13899" t="s">
        <v>18</v>
      </c>
      <c r="I13899" t="s">
        <v>11541</v>
      </c>
      <c r="J13899">
        <v>2019</v>
      </c>
      <c r="K13899">
        <v>614.64</v>
      </c>
      <c r="L13899">
        <v>29</v>
      </c>
      <c r="M13899">
        <v>1</v>
      </c>
      <c r="N13899">
        <f t="shared" si="536"/>
        <v>0</v>
      </c>
      <c r="O13899">
        <f t="shared" si="537"/>
        <v>0</v>
      </c>
      <c r="P13899" t="s">
        <v>12694</v>
      </c>
    </row>
    <row r="13900" spans="2:16" x14ac:dyDescent="0.25">
      <c r="B13900" t="s">
        <v>15244</v>
      </c>
      <c r="C13900" s="119" t="s">
        <v>60</v>
      </c>
      <c r="D13900" t="s">
        <v>11546</v>
      </c>
      <c r="E13900" t="s">
        <v>11530</v>
      </c>
      <c r="F13900" t="s">
        <v>11540</v>
      </c>
      <c r="G13900" t="s">
        <v>61</v>
      </c>
      <c r="H13900" t="s">
        <v>18</v>
      </c>
      <c r="I13900" t="s">
        <v>11541</v>
      </c>
      <c r="J13900">
        <v>2019</v>
      </c>
      <c r="K13900">
        <v>942.48</v>
      </c>
      <c r="L13900">
        <v>52</v>
      </c>
      <c r="M13900">
        <v>1</v>
      </c>
      <c r="N13900">
        <f t="shared" si="536"/>
        <v>0</v>
      </c>
      <c r="O13900">
        <f t="shared" si="537"/>
        <v>0</v>
      </c>
      <c r="P13900" t="s">
        <v>12694</v>
      </c>
    </row>
    <row r="13901" spans="2:16" x14ac:dyDescent="0.25">
      <c r="B13901" t="s">
        <v>15245</v>
      </c>
      <c r="C13901" s="119" t="s">
        <v>60</v>
      </c>
      <c r="D13901" t="s">
        <v>11537</v>
      </c>
      <c r="E13901" t="s">
        <v>11530</v>
      </c>
      <c r="F13901" t="s">
        <v>11540</v>
      </c>
      <c r="G13901" t="s">
        <v>61</v>
      </c>
      <c r="H13901" t="s">
        <v>18</v>
      </c>
      <c r="I13901" t="s">
        <v>11541</v>
      </c>
      <c r="J13901">
        <v>2019</v>
      </c>
      <c r="K13901">
        <v>644.04</v>
      </c>
      <c r="L13901">
        <v>23</v>
      </c>
      <c r="M13901">
        <v>1</v>
      </c>
      <c r="N13901">
        <f t="shared" si="536"/>
        <v>0</v>
      </c>
      <c r="O13901">
        <f t="shared" si="537"/>
        <v>0</v>
      </c>
      <c r="P13901" t="s">
        <v>12694</v>
      </c>
    </row>
    <row r="13902" spans="2:16" x14ac:dyDescent="0.25">
      <c r="B13902" t="s">
        <v>15246</v>
      </c>
      <c r="C13902" s="119" t="s">
        <v>60</v>
      </c>
      <c r="D13902" t="s">
        <v>11552</v>
      </c>
      <c r="E13902" t="s">
        <v>11530</v>
      </c>
      <c r="F13902" t="s">
        <v>11540</v>
      </c>
      <c r="G13902" t="s">
        <v>61</v>
      </c>
      <c r="H13902" t="s">
        <v>18</v>
      </c>
      <c r="I13902" t="s">
        <v>11541</v>
      </c>
      <c r="J13902">
        <v>2019</v>
      </c>
      <c r="K13902">
        <v>889.59</v>
      </c>
      <c r="L13902">
        <v>30</v>
      </c>
      <c r="M13902">
        <v>1</v>
      </c>
      <c r="N13902">
        <f t="shared" si="536"/>
        <v>0</v>
      </c>
      <c r="O13902">
        <f t="shared" si="537"/>
        <v>0</v>
      </c>
      <c r="P13902" t="s">
        <v>12694</v>
      </c>
    </row>
    <row r="13903" spans="2:16" x14ac:dyDescent="0.25">
      <c r="B13903" t="s">
        <v>15247</v>
      </c>
      <c r="C13903" s="119" t="s">
        <v>60</v>
      </c>
      <c r="D13903" t="s">
        <v>11539</v>
      </c>
      <c r="E13903" t="s">
        <v>11530</v>
      </c>
      <c r="F13903" t="s">
        <v>11540</v>
      </c>
      <c r="G13903" t="s">
        <v>61</v>
      </c>
      <c r="H13903" t="s">
        <v>18</v>
      </c>
      <c r="I13903" t="s">
        <v>11541</v>
      </c>
      <c r="J13903">
        <v>2019</v>
      </c>
      <c r="K13903">
        <v>705.11</v>
      </c>
      <c r="L13903">
        <v>47</v>
      </c>
      <c r="M13903">
        <v>1</v>
      </c>
      <c r="N13903">
        <f t="shared" si="536"/>
        <v>0</v>
      </c>
      <c r="O13903">
        <f t="shared" si="537"/>
        <v>0</v>
      </c>
      <c r="P13903" t="s">
        <v>12694</v>
      </c>
    </row>
    <row r="13904" spans="2:16" x14ac:dyDescent="0.25">
      <c r="B13904" t="s">
        <v>15248</v>
      </c>
      <c r="C13904" s="119" t="s">
        <v>60</v>
      </c>
      <c r="D13904" t="s">
        <v>11539</v>
      </c>
      <c r="E13904" t="s">
        <v>11530</v>
      </c>
      <c r="F13904" t="s">
        <v>11540</v>
      </c>
      <c r="G13904" t="s">
        <v>61</v>
      </c>
      <c r="H13904" t="s">
        <v>18</v>
      </c>
      <c r="I13904" t="s">
        <v>11541</v>
      </c>
      <c r="J13904">
        <v>2019</v>
      </c>
      <c r="K13904">
        <v>672.62</v>
      </c>
      <c r="L13904">
        <v>51</v>
      </c>
      <c r="M13904">
        <v>1</v>
      </c>
      <c r="N13904">
        <f t="shared" si="536"/>
        <v>0</v>
      </c>
      <c r="O13904">
        <f t="shared" si="537"/>
        <v>0</v>
      </c>
      <c r="P13904" t="s">
        <v>12694</v>
      </c>
    </row>
    <row r="13905" spans="2:16" x14ac:dyDescent="0.25">
      <c r="B13905" t="s">
        <v>15249</v>
      </c>
      <c r="C13905" s="119" t="s">
        <v>60</v>
      </c>
      <c r="D13905" t="s">
        <v>11537</v>
      </c>
      <c r="E13905" t="s">
        <v>11530</v>
      </c>
      <c r="F13905" t="s">
        <v>11540</v>
      </c>
      <c r="G13905" t="s">
        <v>61</v>
      </c>
      <c r="H13905" t="s">
        <v>18</v>
      </c>
      <c r="I13905" t="s">
        <v>11541</v>
      </c>
      <c r="J13905">
        <v>2019</v>
      </c>
      <c r="K13905">
        <v>614.45000000000005</v>
      </c>
      <c r="L13905">
        <v>28</v>
      </c>
      <c r="M13905">
        <v>1</v>
      </c>
      <c r="N13905">
        <f t="shared" si="536"/>
        <v>0</v>
      </c>
      <c r="O13905">
        <f t="shared" si="537"/>
        <v>0</v>
      </c>
      <c r="P13905" t="s">
        <v>12694</v>
      </c>
    </row>
    <row r="13906" spans="2:16" x14ac:dyDescent="0.25">
      <c r="B13906" t="s">
        <v>15250</v>
      </c>
      <c r="C13906" s="119" t="s">
        <v>60</v>
      </c>
      <c r="D13906" t="s">
        <v>11537</v>
      </c>
      <c r="E13906" t="s">
        <v>11530</v>
      </c>
      <c r="F13906" t="s">
        <v>11540</v>
      </c>
      <c r="G13906" t="s">
        <v>61</v>
      </c>
      <c r="H13906" t="s">
        <v>18</v>
      </c>
      <c r="I13906" t="s">
        <v>11541</v>
      </c>
      <c r="J13906">
        <v>2019</v>
      </c>
      <c r="K13906">
        <v>644.63</v>
      </c>
      <c r="L13906">
        <v>26</v>
      </c>
      <c r="M13906">
        <v>1</v>
      </c>
      <c r="N13906">
        <f t="shared" ref="N13906:N13969" si="538">IF(K13906&lt;100,1,0)</f>
        <v>0</v>
      </c>
      <c r="O13906">
        <f t="shared" ref="O13906:O13969" si="539">IF(OR(L13906="",L13906&lt;=0),1,0)</f>
        <v>0</v>
      </c>
      <c r="P13906" t="s">
        <v>12694</v>
      </c>
    </row>
    <row r="13907" spans="2:16" x14ac:dyDescent="0.25">
      <c r="B13907" t="s">
        <v>15251</v>
      </c>
      <c r="C13907" s="119" t="s">
        <v>60</v>
      </c>
      <c r="D13907" t="s">
        <v>11539</v>
      </c>
      <c r="E13907" t="s">
        <v>11530</v>
      </c>
      <c r="F13907" t="s">
        <v>11540</v>
      </c>
      <c r="G13907" t="s">
        <v>61</v>
      </c>
      <c r="H13907" t="s">
        <v>18</v>
      </c>
      <c r="I13907" t="s">
        <v>11541</v>
      </c>
      <c r="J13907">
        <v>2019</v>
      </c>
      <c r="K13907">
        <v>668.78</v>
      </c>
      <c r="L13907">
        <v>31</v>
      </c>
      <c r="M13907">
        <v>1</v>
      </c>
      <c r="N13907">
        <f t="shared" si="538"/>
        <v>0</v>
      </c>
      <c r="O13907">
        <f t="shared" si="539"/>
        <v>0</v>
      </c>
      <c r="P13907" t="s">
        <v>12694</v>
      </c>
    </row>
    <row r="13908" spans="2:16" x14ac:dyDescent="0.25">
      <c r="B13908" t="s">
        <v>15252</v>
      </c>
      <c r="C13908" s="119" t="s">
        <v>60</v>
      </c>
      <c r="D13908" t="s">
        <v>11539</v>
      </c>
      <c r="E13908" t="s">
        <v>11530</v>
      </c>
      <c r="F13908" t="s">
        <v>11540</v>
      </c>
      <c r="G13908" t="s">
        <v>61</v>
      </c>
      <c r="H13908" t="s">
        <v>18</v>
      </c>
      <c r="I13908" t="s">
        <v>11541</v>
      </c>
      <c r="J13908">
        <v>2019</v>
      </c>
      <c r="K13908">
        <v>667.64</v>
      </c>
      <c r="L13908">
        <v>25</v>
      </c>
      <c r="M13908">
        <v>1</v>
      </c>
      <c r="N13908">
        <f t="shared" si="538"/>
        <v>0</v>
      </c>
      <c r="O13908">
        <f t="shared" si="539"/>
        <v>0</v>
      </c>
      <c r="P13908" t="s">
        <v>12694</v>
      </c>
    </row>
    <row r="13909" spans="2:16" x14ac:dyDescent="0.25">
      <c r="B13909" t="s">
        <v>15253</v>
      </c>
      <c r="C13909" s="119" t="s">
        <v>60</v>
      </c>
      <c r="D13909" t="s">
        <v>11539</v>
      </c>
      <c r="E13909" t="s">
        <v>11530</v>
      </c>
      <c r="F13909" t="s">
        <v>11540</v>
      </c>
      <c r="G13909" t="s">
        <v>61</v>
      </c>
      <c r="H13909" t="s">
        <v>18</v>
      </c>
      <c r="I13909" t="s">
        <v>11541</v>
      </c>
      <c r="J13909">
        <v>2019</v>
      </c>
      <c r="K13909">
        <v>668.78</v>
      </c>
      <c r="L13909">
        <v>31</v>
      </c>
      <c r="M13909">
        <v>1</v>
      </c>
      <c r="N13909">
        <f t="shared" si="538"/>
        <v>0</v>
      </c>
      <c r="O13909">
        <f t="shared" si="539"/>
        <v>0</v>
      </c>
      <c r="P13909" t="s">
        <v>12694</v>
      </c>
    </row>
    <row r="13910" spans="2:16" x14ac:dyDescent="0.25">
      <c r="B13910" t="s">
        <v>15254</v>
      </c>
      <c r="C13910" s="119" t="s">
        <v>60</v>
      </c>
      <c r="D13910" t="s">
        <v>11539</v>
      </c>
      <c r="E13910" t="s">
        <v>11530</v>
      </c>
      <c r="F13910" t="s">
        <v>11540</v>
      </c>
      <c r="G13910" t="s">
        <v>61</v>
      </c>
      <c r="H13910" t="s">
        <v>18</v>
      </c>
      <c r="I13910" t="s">
        <v>11541</v>
      </c>
      <c r="J13910">
        <v>2019</v>
      </c>
      <c r="K13910">
        <v>615.21</v>
      </c>
      <c r="L13910">
        <v>32</v>
      </c>
      <c r="M13910">
        <v>1</v>
      </c>
      <c r="N13910">
        <f t="shared" si="538"/>
        <v>0</v>
      </c>
      <c r="O13910">
        <f t="shared" si="539"/>
        <v>0</v>
      </c>
      <c r="P13910" t="s">
        <v>12694</v>
      </c>
    </row>
    <row r="13911" spans="2:16" x14ac:dyDescent="0.25">
      <c r="B13911" t="s">
        <v>15255</v>
      </c>
      <c r="C13911" s="119" t="s">
        <v>60</v>
      </c>
      <c r="D13911" t="s">
        <v>11539</v>
      </c>
      <c r="E13911" t="s">
        <v>11530</v>
      </c>
      <c r="F13911" t="s">
        <v>11540</v>
      </c>
      <c r="G13911" t="s">
        <v>61</v>
      </c>
      <c r="H13911" t="s">
        <v>18</v>
      </c>
      <c r="I13911" t="s">
        <v>11541</v>
      </c>
      <c r="J13911">
        <v>2019</v>
      </c>
      <c r="K13911">
        <v>615.21</v>
      </c>
      <c r="L13911">
        <v>32</v>
      </c>
      <c r="M13911">
        <v>1</v>
      </c>
      <c r="N13911">
        <f t="shared" si="538"/>
        <v>0</v>
      </c>
      <c r="O13911">
        <f t="shared" si="539"/>
        <v>0</v>
      </c>
      <c r="P13911" t="s">
        <v>12694</v>
      </c>
    </row>
    <row r="13912" spans="2:16" x14ac:dyDescent="0.25">
      <c r="B13912" t="s">
        <v>15256</v>
      </c>
      <c r="C13912" s="119" t="s">
        <v>60</v>
      </c>
      <c r="D13912" t="s">
        <v>11550</v>
      </c>
      <c r="E13912" t="s">
        <v>11530</v>
      </c>
      <c r="F13912" t="s">
        <v>11540</v>
      </c>
      <c r="G13912" t="s">
        <v>61</v>
      </c>
      <c r="H13912" t="s">
        <v>18</v>
      </c>
      <c r="I13912" t="s">
        <v>11541</v>
      </c>
      <c r="J13912">
        <v>2019</v>
      </c>
      <c r="K13912">
        <v>615.21</v>
      </c>
      <c r="L13912">
        <v>32</v>
      </c>
      <c r="M13912">
        <v>1</v>
      </c>
      <c r="N13912">
        <f t="shared" si="538"/>
        <v>0</v>
      </c>
      <c r="O13912">
        <f t="shared" si="539"/>
        <v>0</v>
      </c>
      <c r="P13912" t="s">
        <v>12694</v>
      </c>
    </row>
    <row r="13913" spans="2:16" x14ac:dyDescent="0.25">
      <c r="B13913" t="s">
        <v>15257</v>
      </c>
      <c r="C13913" s="119" t="s">
        <v>60</v>
      </c>
      <c r="D13913" t="s">
        <v>11550</v>
      </c>
      <c r="E13913" t="s">
        <v>11530</v>
      </c>
      <c r="F13913" t="s">
        <v>11540</v>
      </c>
      <c r="G13913" t="s">
        <v>61</v>
      </c>
      <c r="H13913" t="s">
        <v>18</v>
      </c>
      <c r="I13913" t="s">
        <v>11541</v>
      </c>
      <c r="J13913">
        <v>2019</v>
      </c>
      <c r="K13913">
        <v>645.19000000000005</v>
      </c>
      <c r="L13913">
        <v>29</v>
      </c>
      <c r="M13913">
        <v>1</v>
      </c>
      <c r="N13913">
        <f t="shared" si="538"/>
        <v>0</v>
      </c>
      <c r="O13913">
        <f t="shared" si="539"/>
        <v>0</v>
      </c>
      <c r="P13913" t="s">
        <v>12694</v>
      </c>
    </row>
    <row r="13914" spans="2:16" x14ac:dyDescent="0.25">
      <c r="B13914" t="s">
        <v>15258</v>
      </c>
      <c r="C13914" s="119" t="s">
        <v>60</v>
      </c>
      <c r="D13914" t="s">
        <v>11563</v>
      </c>
      <c r="E13914" t="s">
        <v>11530</v>
      </c>
      <c r="F13914" t="s">
        <v>11540</v>
      </c>
      <c r="G13914" t="s">
        <v>61</v>
      </c>
      <c r="H13914" t="s">
        <v>18</v>
      </c>
      <c r="I13914" t="s">
        <v>11541</v>
      </c>
      <c r="J13914">
        <v>2019</v>
      </c>
      <c r="K13914">
        <v>646.35</v>
      </c>
      <c r="L13914">
        <v>35</v>
      </c>
      <c r="M13914">
        <v>1</v>
      </c>
      <c r="N13914">
        <f t="shared" si="538"/>
        <v>0</v>
      </c>
      <c r="O13914">
        <f t="shared" si="539"/>
        <v>0</v>
      </c>
      <c r="P13914" t="s">
        <v>12694</v>
      </c>
    </row>
    <row r="13915" spans="2:16" x14ac:dyDescent="0.25">
      <c r="B13915" t="s">
        <v>15259</v>
      </c>
      <c r="C13915" s="119" t="s">
        <v>60</v>
      </c>
      <c r="D13915" t="s">
        <v>11550</v>
      </c>
      <c r="E13915" t="s">
        <v>11530</v>
      </c>
      <c r="F13915" t="s">
        <v>11540</v>
      </c>
      <c r="G13915" t="s">
        <v>61</v>
      </c>
      <c r="H13915" t="s">
        <v>18</v>
      </c>
      <c r="I13915" t="s">
        <v>11541</v>
      </c>
      <c r="J13915">
        <v>2019</v>
      </c>
      <c r="K13915">
        <v>615.02</v>
      </c>
      <c r="L13915">
        <v>31</v>
      </c>
      <c r="M13915">
        <v>1</v>
      </c>
      <c r="N13915">
        <f t="shared" si="538"/>
        <v>0</v>
      </c>
      <c r="O13915">
        <f t="shared" si="539"/>
        <v>0</v>
      </c>
      <c r="P13915" t="s">
        <v>12694</v>
      </c>
    </row>
    <row r="13916" spans="2:16" x14ac:dyDescent="0.25">
      <c r="B13916" t="s">
        <v>15260</v>
      </c>
      <c r="C13916" s="119" t="s">
        <v>60</v>
      </c>
      <c r="D13916" t="s">
        <v>11550</v>
      </c>
      <c r="E13916" t="s">
        <v>11530</v>
      </c>
      <c r="F13916" t="s">
        <v>11540</v>
      </c>
      <c r="G13916" t="s">
        <v>61</v>
      </c>
      <c r="H13916" t="s">
        <v>18</v>
      </c>
      <c r="I13916" t="s">
        <v>11541</v>
      </c>
      <c r="J13916">
        <v>2019</v>
      </c>
      <c r="K13916">
        <v>615.6</v>
      </c>
      <c r="L13916">
        <v>34</v>
      </c>
      <c r="M13916">
        <v>1</v>
      </c>
      <c r="N13916">
        <f t="shared" si="538"/>
        <v>0</v>
      </c>
      <c r="O13916">
        <f t="shared" si="539"/>
        <v>0</v>
      </c>
      <c r="P13916" t="s">
        <v>12694</v>
      </c>
    </row>
    <row r="13917" spans="2:16" x14ac:dyDescent="0.25">
      <c r="B13917" t="s">
        <v>15261</v>
      </c>
      <c r="C13917" s="119" t="s">
        <v>60</v>
      </c>
      <c r="D13917" t="s">
        <v>11537</v>
      </c>
      <c r="E13917" t="s">
        <v>11530</v>
      </c>
      <c r="F13917" t="s">
        <v>11540</v>
      </c>
      <c r="G13917" t="s">
        <v>61</v>
      </c>
      <c r="H13917" t="s">
        <v>18</v>
      </c>
      <c r="I13917" t="s">
        <v>11541</v>
      </c>
      <c r="J13917">
        <v>2019</v>
      </c>
      <c r="K13917">
        <v>645.19000000000005</v>
      </c>
      <c r="L13917">
        <v>29</v>
      </c>
      <c r="M13917">
        <v>1</v>
      </c>
      <c r="N13917">
        <f t="shared" si="538"/>
        <v>0</v>
      </c>
      <c r="O13917">
        <f t="shared" si="539"/>
        <v>0</v>
      </c>
      <c r="P13917" t="s">
        <v>12694</v>
      </c>
    </row>
    <row r="13918" spans="2:16" x14ac:dyDescent="0.25">
      <c r="B13918" t="s">
        <v>15262</v>
      </c>
      <c r="C13918" s="119" t="s">
        <v>60</v>
      </c>
      <c r="D13918" t="s">
        <v>11539</v>
      </c>
      <c r="E13918" t="s">
        <v>11530</v>
      </c>
      <c r="F13918" t="s">
        <v>11540</v>
      </c>
      <c r="G13918" t="s">
        <v>61</v>
      </c>
      <c r="H13918" t="s">
        <v>18</v>
      </c>
      <c r="I13918" t="s">
        <v>11541</v>
      </c>
      <c r="J13918">
        <v>2019</v>
      </c>
      <c r="K13918">
        <v>617.71</v>
      </c>
      <c r="L13918">
        <v>45</v>
      </c>
      <c r="M13918">
        <v>1</v>
      </c>
      <c r="N13918">
        <f t="shared" si="538"/>
        <v>0</v>
      </c>
      <c r="O13918">
        <f t="shared" si="539"/>
        <v>0</v>
      </c>
      <c r="P13918" t="s">
        <v>12694</v>
      </c>
    </row>
    <row r="13919" spans="2:16" x14ac:dyDescent="0.25">
      <c r="B13919" t="s">
        <v>15263</v>
      </c>
      <c r="C13919" s="119" t="s">
        <v>60</v>
      </c>
      <c r="D13919" t="s">
        <v>11539</v>
      </c>
      <c r="E13919" t="s">
        <v>11530</v>
      </c>
      <c r="F13919" t="s">
        <v>11540</v>
      </c>
      <c r="G13919" t="s">
        <v>61</v>
      </c>
      <c r="H13919" t="s">
        <v>18</v>
      </c>
      <c r="I13919" t="s">
        <v>11541</v>
      </c>
      <c r="J13919">
        <v>2019</v>
      </c>
      <c r="K13919">
        <v>614.64</v>
      </c>
      <c r="L13919">
        <v>29</v>
      </c>
      <c r="M13919">
        <v>1</v>
      </c>
      <c r="N13919">
        <f t="shared" si="538"/>
        <v>0</v>
      </c>
      <c r="O13919">
        <f t="shared" si="539"/>
        <v>0</v>
      </c>
      <c r="P13919" t="s">
        <v>12694</v>
      </c>
    </row>
    <row r="13920" spans="2:16" x14ac:dyDescent="0.25">
      <c r="B13920" t="s">
        <v>15264</v>
      </c>
      <c r="C13920" s="119" t="s">
        <v>60</v>
      </c>
      <c r="D13920" t="s">
        <v>11539</v>
      </c>
      <c r="E13920" t="s">
        <v>11530</v>
      </c>
      <c r="F13920" t="s">
        <v>11540</v>
      </c>
      <c r="G13920" t="s">
        <v>61</v>
      </c>
      <c r="H13920" t="s">
        <v>18</v>
      </c>
      <c r="I13920" t="s">
        <v>11541</v>
      </c>
      <c r="J13920">
        <v>2019</v>
      </c>
      <c r="K13920">
        <v>614.64</v>
      </c>
      <c r="L13920">
        <v>29</v>
      </c>
      <c r="M13920">
        <v>1</v>
      </c>
      <c r="N13920">
        <f t="shared" si="538"/>
        <v>0</v>
      </c>
      <c r="O13920">
        <f t="shared" si="539"/>
        <v>0</v>
      </c>
      <c r="P13920" t="s">
        <v>12694</v>
      </c>
    </row>
    <row r="13921" spans="2:16" x14ac:dyDescent="0.25">
      <c r="B13921" t="s">
        <v>15265</v>
      </c>
      <c r="C13921" s="119" t="s">
        <v>60</v>
      </c>
      <c r="D13921" t="s">
        <v>11550</v>
      </c>
      <c r="E13921" t="s">
        <v>11530</v>
      </c>
      <c r="F13921" t="s">
        <v>11540</v>
      </c>
      <c r="G13921" t="s">
        <v>61</v>
      </c>
      <c r="H13921" t="s">
        <v>18</v>
      </c>
      <c r="I13921" t="s">
        <v>11541</v>
      </c>
      <c r="J13921">
        <v>2019</v>
      </c>
      <c r="K13921">
        <v>6.11</v>
      </c>
      <c r="L13921">
        <v>32</v>
      </c>
      <c r="M13921">
        <v>1</v>
      </c>
      <c r="N13921">
        <f t="shared" si="538"/>
        <v>1</v>
      </c>
      <c r="O13921">
        <f t="shared" si="539"/>
        <v>0</v>
      </c>
      <c r="P13921" t="s">
        <v>12694</v>
      </c>
    </row>
    <row r="13922" spans="2:16" x14ac:dyDescent="0.25">
      <c r="B13922" t="s">
        <v>15266</v>
      </c>
      <c r="C13922" s="119" t="s">
        <v>60</v>
      </c>
      <c r="D13922" t="s">
        <v>11550</v>
      </c>
      <c r="E13922" t="s">
        <v>11530</v>
      </c>
      <c r="F13922" t="s">
        <v>11540</v>
      </c>
      <c r="G13922" t="s">
        <v>61</v>
      </c>
      <c r="H13922" t="s">
        <v>18</v>
      </c>
      <c r="I13922" t="s">
        <v>11541</v>
      </c>
      <c r="J13922">
        <v>2019</v>
      </c>
      <c r="K13922">
        <v>614.08000000000004</v>
      </c>
      <c r="L13922">
        <v>26</v>
      </c>
      <c r="M13922">
        <v>1</v>
      </c>
      <c r="N13922">
        <f t="shared" si="538"/>
        <v>0</v>
      </c>
      <c r="O13922">
        <f t="shared" si="539"/>
        <v>0</v>
      </c>
      <c r="P13922" t="s">
        <v>12694</v>
      </c>
    </row>
    <row r="13923" spans="2:16" x14ac:dyDescent="0.25">
      <c r="B13923" t="s">
        <v>15267</v>
      </c>
      <c r="C13923" s="119" t="s">
        <v>60</v>
      </c>
      <c r="D13923" t="s">
        <v>11537</v>
      </c>
      <c r="E13923" t="s">
        <v>11530</v>
      </c>
      <c r="F13923" t="s">
        <v>11540</v>
      </c>
      <c r="G13923" t="s">
        <v>61</v>
      </c>
      <c r="H13923" t="s">
        <v>18</v>
      </c>
      <c r="I13923" t="s">
        <v>11541</v>
      </c>
      <c r="J13923">
        <v>2019</v>
      </c>
      <c r="K13923">
        <v>614.08000000000004</v>
      </c>
      <c r="L13923">
        <v>26</v>
      </c>
      <c r="M13923">
        <v>1</v>
      </c>
      <c r="N13923">
        <f t="shared" si="538"/>
        <v>0</v>
      </c>
      <c r="O13923">
        <f t="shared" si="539"/>
        <v>0</v>
      </c>
      <c r="P13923" t="s">
        <v>12694</v>
      </c>
    </row>
    <row r="13924" spans="2:16" x14ac:dyDescent="0.25">
      <c r="B13924" t="s">
        <v>15268</v>
      </c>
      <c r="C13924" s="119" t="s">
        <v>60</v>
      </c>
      <c r="D13924" t="s">
        <v>11537</v>
      </c>
      <c r="E13924" t="s">
        <v>11530</v>
      </c>
      <c r="F13924" t="s">
        <v>11540</v>
      </c>
      <c r="G13924" t="s">
        <v>61</v>
      </c>
      <c r="H13924" t="s">
        <v>18</v>
      </c>
      <c r="I13924" t="s">
        <v>11541</v>
      </c>
      <c r="J13924">
        <v>2019</v>
      </c>
      <c r="K13924">
        <v>614.08000000000004</v>
      </c>
      <c r="L13924">
        <v>26</v>
      </c>
      <c r="M13924">
        <v>1</v>
      </c>
      <c r="N13924">
        <f t="shared" si="538"/>
        <v>0</v>
      </c>
      <c r="O13924">
        <f t="shared" si="539"/>
        <v>0</v>
      </c>
      <c r="P13924" t="s">
        <v>12694</v>
      </c>
    </row>
    <row r="13925" spans="2:16" x14ac:dyDescent="0.25">
      <c r="B13925" t="s">
        <v>15269</v>
      </c>
      <c r="C13925" s="119" t="s">
        <v>60</v>
      </c>
      <c r="D13925" t="s">
        <v>11542</v>
      </c>
      <c r="E13925" t="s">
        <v>11530</v>
      </c>
      <c r="F13925" t="s">
        <v>11540</v>
      </c>
      <c r="G13925" t="s">
        <v>61</v>
      </c>
      <c r="H13925" t="s">
        <v>18</v>
      </c>
      <c r="I13925" t="s">
        <v>11541</v>
      </c>
      <c r="J13925">
        <v>2019</v>
      </c>
      <c r="K13925">
        <v>613.49</v>
      </c>
      <c r="L13925">
        <v>23</v>
      </c>
      <c r="M13925">
        <v>1</v>
      </c>
      <c r="N13925">
        <f t="shared" si="538"/>
        <v>0</v>
      </c>
      <c r="O13925">
        <f t="shared" si="539"/>
        <v>0</v>
      </c>
      <c r="P13925" t="s">
        <v>12694</v>
      </c>
    </row>
    <row r="13926" spans="2:16" x14ac:dyDescent="0.25">
      <c r="B13926" t="s">
        <v>15270</v>
      </c>
      <c r="C13926" s="119" t="s">
        <v>60</v>
      </c>
      <c r="D13926" t="s">
        <v>11542</v>
      </c>
      <c r="E13926" t="s">
        <v>11530</v>
      </c>
      <c r="F13926" t="s">
        <v>11540</v>
      </c>
      <c r="G13926" t="s">
        <v>61</v>
      </c>
      <c r="H13926" t="s">
        <v>18</v>
      </c>
      <c r="I13926" t="s">
        <v>11541</v>
      </c>
      <c r="J13926">
        <v>2019</v>
      </c>
      <c r="K13926">
        <v>614.83000000000004</v>
      </c>
      <c r="L13926">
        <v>30</v>
      </c>
      <c r="M13926">
        <v>1</v>
      </c>
      <c r="N13926">
        <f t="shared" si="538"/>
        <v>0</v>
      </c>
      <c r="O13926">
        <f t="shared" si="539"/>
        <v>0</v>
      </c>
      <c r="P13926" t="s">
        <v>12694</v>
      </c>
    </row>
    <row r="13927" spans="2:16" x14ac:dyDescent="0.25">
      <c r="B13927" t="s">
        <v>15271</v>
      </c>
      <c r="C13927" s="119" t="s">
        <v>60</v>
      </c>
      <c r="D13927" t="s">
        <v>11542</v>
      </c>
      <c r="E13927" t="s">
        <v>11530</v>
      </c>
      <c r="F13927" t="s">
        <v>11540</v>
      </c>
      <c r="G13927" t="s">
        <v>61</v>
      </c>
      <c r="H13927" t="s">
        <v>18</v>
      </c>
      <c r="I13927" t="s">
        <v>11541</v>
      </c>
      <c r="J13927">
        <v>2019</v>
      </c>
      <c r="K13927">
        <v>614.08000000000004</v>
      </c>
      <c r="L13927">
        <v>26</v>
      </c>
      <c r="M13927">
        <v>1</v>
      </c>
      <c r="N13927">
        <f t="shared" si="538"/>
        <v>0</v>
      </c>
      <c r="O13927">
        <f t="shared" si="539"/>
        <v>0</v>
      </c>
      <c r="P13927" t="s">
        <v>12694</v>
      </c>
    </row>
    <row r="13928" spans="2:16" x14ac:dyDescent="0.25">
      <c r="B13928" t="s">
        <v>15272</v>
      </c>
      <c r="C13928" s="119" t="s">
        <v>60</v>
      </c>
      <c r="D13928" t="s">
        <v>11537</v>
      </c>
      <c r="E13928" t="s">
        <v>11530</v>
      </c>
      <c r="F13928" t="s">
        <v>11540</v>
      </c>
      <c r="G13928" t="s">
        <v>61</v>
      </c>
      <c r="H13928" t="s">
        <v>18</v>
      </c>
      <c r="I13928" t="s">
        <v>11541</v>
      </c>
      <c r="J13928">
        <v>2019</v>
      </c>
      <c r="K13928">
        <v>609.87</v>
      </c>
      <c r="L13928">
        <v>4</v>
      </c>
      <c r="M13928">
        <v>1</v>
      </c>
      <c r="N13928">
        <f t="shared" si="538"/>
        <v>0</v>
      </c>
      <c r="O13928">
        <f t="shared" si="539"/>
        <v>0</v>
      </c>
      <c r="P13928" t="s">
        <v>12694</v>
      </c>
    </row>
    <row r="13929" spans="2:16" x14ac:dyDescent="0.25">
      <c r="B13929" t="s">
        <v>15273</v>
      </c>
      <c r="C13929" s="119" t="s">
        <v>60</v>
      </c>
      <c r="D13929" t="s">
        <v>11537</v>
      </c>
      <c r="E13929" t="s">
        <v>11530</v>
      </c>
      <c r="F13929" t="s">
        <v>11540</v>
      </c>
      <c r="G13929" t="s">
        <v>61</v>
      </c>
      <c r="H13929" t="s">
        <v>18</v>
      </c>
      <c r="I13929" t="s">
        <v>11541</v>
      </c>
      <c r="J13929">
        <v>2019</v>
      </c>
      <c r="K13929">
        <v>613.29999999999995</v>
      </c>
      <c r="L13929">
        <v>22</v>
      </c>
      <c r="M13929">
        <v>1</v>
      </c>
      <c r="N13929">
        <f t="shared" si="538"/>
        <v>0</v>
      </c>
      <c r="O13929">
        <f t="shared" si="539"/>
        <v>0</v>
      </c>
      <c r="P13929" t="s">
        <v>12694</v>
      </c>
    </row>
    <row r="13930" spans="2:16" x14ac:dyDescent="0.25">
      <c r="B13930" t="s">
        <v>15274</v>
      </c>
      <c r="C13930" s="119" t="s">
        <v>60</v>
      </c>
      <c r="D13930" t="s">
        <v>11550</v>
      </c>
      <c r="E13930" t="s">
        <v>11530</v>
      </c>
      <c r="F13930" t="s">
        <v>11540</v>
      </c>
      <c r="G13930" t="s">
        <v>61</v>
      </c>
      <c r="H13930" t="s">
        <v>18</v>
      </c>
      <c r="I13930" t="s">
        <v>11541</v>
      </c>
      <c r="J13930">
        <v>2019</v>
      </c>
      <c r="K13930">
        <v>615.6</v>
      </c>
      <c r="L13930">
        <v>34</v>
      </c>
      <c r="M13930">
        <v>1</v>
      </c>
      <c r="N13930">
        <f t="shared" si="538"/>
        <v>0</v>
      </c>
      <c r="O13930">
        <f t="shared" si="539"/>
        <v>0</v>
      </c>
      <c r="P13930" t="s">
        <v>12694</v>
      </c>
    </row>
    <row r="13931" spans="2:16" x14ac:dyDescent="0.25">
      <c r="B13931" t="s">
        <v>15275</v>
      </c>
      <c r="C13931" s="119" t="s">
        <v>60</v>
      </c>
      <c r="D13931" t="s">
        <v>11537</v>
      </c>
      <c r="E13931" t="s">
        <v>11530</v>
      </c>
      <c r="F13931" t="s">
        <v>11540</v>
      </c>
      <c r="G13931" t="s">
        <v>61</v>
      </c>
      <c r="H13931" t="s">
        <v>18</v>
      </c>
      <c r="I13931" t="s">
        <v>11541</v>
      </c>
      <c r="J13931">
        <v>2019</v>
      </c>
      <c r="K13931">
        <v>614.45000000000005</v>
      </c>
      <c r="L13931">
        <v>28</v>
      </c>
      <c r="M13931">
        <v>1</v>
      </c>
      <c r="N13931">
        <f t="shared" si="538"/>
        <v>0</v>
      </c>
      <c r="O13931">
        <f t="shared" si="539"/>
        <v>0</v>
      </c>
      <c r="P13931" t="s">
        <v>12694</v>
      </c>
    </row>
    <row r="13932" spans="2:16" x14ac:dyDescent="0.25">
      <c r="B13932" t="s">
        <v>15276</v>
      </c>
      <c r="C13932" s="119" t="s">
        <v>60</v>
      </c>
      <c r="D13932" t="s">
        <v>11550</v>
      </c>
      <c r="E13932" t="s">
        <v>11530</v>
      </c>
      <c r="F13932" t="s">
        <v>11540</v>
      </c>
      <c r="G13932" t="s">
        <v>61</v>
      </c>
      <c r="H13932" t="s">
        <v>18</v>
      </c>
      <c r="I13932" t="s">
        <v>11541</v>
      </c>
      <c r="J13932">
        <v>2019</v>
      </c>
      <c r="K13932">
        <v>619.04</v>
      </c>
      <c r="L13932">
        <v>52</v>
      </c>
      <c r="M13932">
        <v>1</v>
      </c>
      <c r="N13932">
        <f t="shared" si="538"/>
        <v>0</v>
      </c>
      <c r="O13932">
        <f t="shared" si="539"/>
        <v>0</v>
      </c>
      <c r="P13932" t="s">
        <v>12694</v>
      </c>
    </row>
    <row r="13933" spans="2:16" x14ac:dyDescent="0.25">
      <c r="B13933" t="s">
        <v>15277</v>
      </c>
      <c r="C13933" s="119" t="s">
        <v>60</v>
      </c>
      <c r="D13933" t="s">
        <v>11537</v>
      </c>
      <c r="E13933" t="s">
        <v>11530</v>
      </c>
      <c r="F13933" t="s">
        <v>11540</v>
      </c>
      <c r="G13933" t="s">
        <v>61</v>
      </c>
      <c r="H13933" t="s">
        <v>18</v>
      </c>
      <c r="I13933" t="s">
        <v>11541</v>
      </c>
      <c r="J13933">
        <v>2019</v>
      </c>
      <c r="K13933">
        <v>613.67999999999995</v>
      </c>
      <c r="L13933">
        <v>24</v>
      </c>
      <c r="M13933">
        <v>1</v>
      </c>
      <c r="N13933">
        <f t="shared" si="538"/>
        <v>0</v>
      </c>
      <c r="O13933">
        <f t="shared" si="539"/>
        <v>0</v>
      </c>
      <c r="P13933" t="s">
        <v>12694</v>
      </c>
    </row>
    <row r="13934" spans="2:16" x14ac:dyDescent="0.25">
      <c r="B13934" t="s">
        <v>15278</v>
      </c>
      <c r="C13934" s="119" t="s">
        <v>60</v>
      </c>
      <c r="D13934" t="s">
        <v>11537</v>
      </c>
      <c r="E13934" t="s">
        <v>11530</v>
      </c>
      <c r="F13934" t="s">
        <v>11540</v>
      </c>
      <c r="G13934" t="s">
        <v>61</v>
      </c>
      <c r="H13934" t="s">
        <v>18</v>
      </c>
      <c r="I13934" t="s">
        <v>11541</v>
      </c>
      <c r="J13934">
        <v>2019</v>
      </c>
      <c r="K13934">
        <v>613.67999999999995</v>
      </c>
      <c r="L13934">
        <v>24</v>
      </c>
      <c r="M13934">
        <v>1</v>
      </c>
      <c r="N13934">
        <f t="shared" si="538"/>
        <v>0</v>
      </c>
      <c r="O13934">
        <f t="shared" si="539"/>
        <v>0</v>
      </c>
      <c r="P13934" t="s">
        <v>12694</v>
      </c>
    </row>
    <row r="13935" spans="2:16" x14ac:dyDescent="0.25">
      <c r="B13935" t="s">
        <v>15279</v>
      </c>
      <c r="C13935" s="119" t="s">
        <v>60</v>
      </c>
      <c r="D13935" t="s">
        <v>11539</v>
      </c>
      <c r="E13935" t="s">
        <v>11530</v>
      </c>
      <c r="F13935" t="s">
        <v>11540</v>
      </c>
      <c r="G13935" t="s">
        <v>61</v>
      </c>
      <c r="H13935" t="s">
        <v>18</v>
      </c>
      <c r="I13935" t="s">
        <v>11541</v>
      </c>
      <c r="J13935">
        <v>2019</v>
      </c>
      <c r="K13935">
        <v>612.73</v>
      </c>
      <c r="L13935">
        <v>19</v>
      </c>
      <c r="M13935">
        <v>1</v>
      </c>
      <c r="N13935">
        <f t="shared" si="538"/>
        <v>0</v>
      </c>
      <c r="O13935">
        <f t="shared" si="539"/>
        <v>0</v>
      </c>
      <c r="P13935" t="s">
        <v>12694</v>
      </c>
    </row>
    <row r="13936" spans="2:16" x14ac:dyDescent="0.25">
      <c r="B13936" t="s">
        <v>15280</v>
      </c>
      <c r="C13936" s="119" t="s">
        <v>60</v>
      </c>
      <c r="D13936" t="s">
        <v>11539</v>
      </c>
      <c r="E13936" t="s">
        <v>11530</v>
      </c>
      <c r="F13936" t="s">
        <v>11540</v>
      </c>
      <c r="G13936" t="s">
        <v>61</v>
      </c>
      <c r="H13936" t="s">
        <v>18</v>
      </c>
      <c r="I13936" t="s">
        <v>11541</v>
      </c>
      <c r="J13936">
        <v>2019</v>
      </c>
      <c r="K13936">
        <v>613.67999999999995</v>
      </c>
      <c r="L13936">
        <v>24</v>
      </c>
      <c r="M13936">
        <v>1</v>
      </c>
      <c r="N13936">
        <f t="shared" si="538"/>
        <v>0</v>
      </c>
      <c r="O13936">
        <f t="shared" si="539"/>
        <v>0</v>
      </c>
      <c r="P13936" t="s">
        <v>12694</v>
      </c>
    </row>
    <row r="13937" spans="2:16" x14ac:dyDescent="0.25">
      <c r="B13937" t="s">
        <v>15281</v>
      </c>
      <c r="C13937" s="119" t="s">
        <v>60</v>
      </c>
      <c r="D13937" t="s">
        <v>11539</v>
      </c>
      <c r="E13937" t="s">
        <v>11530</v>
      </c>
      <c r="F13937" t="s">
        <v>11540</v>
      </c>
      <c r="G13937" t="s">
        <v>61</v>
      </c>
      <c r="H13937" t="s">
        <v>18</v>
      </c>
      <c r="I13937" t="s">
        <v>11541</v>
      </c>
      <c r="J13937">
        <v>2019</v>
      </c>
      <c r="K13937">
        <v>613.87</v>
      </c>
      <c r="L13937">
        <v>25</v>
      </c>
      <c r="M13937">
        <v>1</v>
      </c>
      <c r="N13937">
        <f t="shared" si="538"/>
        <v>0</v>
      </c>
      <c r="O13937">
        <f t="shared" si="539"/>
        <v>0</v>
      </c>
      <c r="P13937" t="s">
        <v>12694</v>
      </c>
    </row>
    <row r="13938" spans="2:16" x14ac:dyDescent="0.25">
      <c r="B13938" t="s">
        <v>15282</v>
      </c>
      <c r="C13938" s="119" t="s">
        <v>60</v>
      </c>
      <c r="D13938" t="s">
        <v>11552</v>
      </c>
      <c r="E13938" t="s">
        <v>11530</v>
      </c>
      <c r="F13938" t="s">
        <v>11540</v>
      </c>
      <c r="G13938" t="s">
        <v>61</v>
      </c>
      <c r="H13938" t="s">
        <v>18</v>
      </c>
      <c r="I13938" t="s">
        <v>11541</v>
      </c>
      <c r="J13938">
        <v>2019</v>
      </c>
      <c r="K13938">
        <v>621.65</v>
      </c>
      <c r="L13938">
        <v>58</v>
      </c>
      <c r="M13938">
        <v>1</v>
      </c>
      <c r="N13938">
        <f t="shared" si="538"/>
        <v>0</v>
      </c>
      <c r="O13938">
        <f t="shared" si="539"/>
        <v>0</v>
      </c>
      <c r="P13938" t="s">
        <v>12693</v>
      </c>
    </row>
    <row r="13939" spans="2:16" x14ac:dyDescent="0.25">
      <c r="B13939" t="s">
        <v>15283</v>
      </c>
      <c r="C13939" s="119" t="s">
        <v>60</v>
      </c>
      <c r="D13939" t="s">
        <v>11537</v>
      </c>
      <c r="E13939" t="s">
        <v>11530</v>
      </c>
      <c r="F13939" t="s">
        <v>11540</v>
      </c>
      <c r="G13939" t="s">
        <v>61</v>
      </c>
      <c r="H13939" t="s">
        <v>18</v>
      </c>
      <c r="I13939" t="s">
        <v>11541</v>
      </c>
      <c r="J13939">
        <v>2019</v>
      </c>
      <c r="K13939">
        <v>645.76</v>
      </c>
      <c r="L13939">
        <v>32</v>
      </c>
      <c r="M13939">
        <v>1</v>
      </c>
      <c r="N13939">
        <f t="shared" si="538"/>
        <v>0</v>
      </c>
      <c r="O13939">
        <f t="shared" si="539"/>
        <v>0</v>
      </c>
      <c r="P13939" t="s">
        <v>12694</v>
      </c>
    </row>
    <row r="13940" spans="2:16" x14ac:dyDescent="0.25">
      <c r="B13940" t="s">
        <v>15284</v>
      </c>
      <c r="C13940" s="119" t="s">
        <v>60</v>
      </c>
      <c r="D13940" t="s">
        <v>11539</v>
      </c>
      <c r="E13940" t="s">
        <v>11530</v>
      </c>
      <c r="F13940" t="s">
        <v>11540</v>
      </c>
      <c r="G13940" t="s">
        <v>61</v>
      </c>
      <c r="H13940" t="s">
        <v>18</v>
      </c>
      <c r="I13940" t="s">
        <v>11541</v>
      </c>
      <c r="J13940">
        <v>2019</v>
      </c>
      <c r="K13940">
        <v>614.45000000000005</v>
      </c>
      <c r="L13940">
        <v>28</v>
      </c>
      <c r="M13940">
        <v>1</v>
      </c>
      <c r="N13940">
        <f t="shared" si="538"/>
        <v>0</v>
      </c>
      <c r="O13940">
        <f t="shared" si="539"/>
        <v>0</v>
      </c>
      <c r="P13940" t="s">
        <v>12694</v>
      </c>
    </row>
    <row r="13941" spans="2:16" x14ac:dyDescent="0.25">
      <c r="B13941" t="s">
        <v>15285</v>
      </c>
      <c r="C13941" s="119" t="s">
        <v>60</v>
      </c>
      <c r="D13941" t="s">
        <v>11542</v>
      </c>
      <c r="E13941" t="s">
        <v>11530</v>
      </c>
      <c r="F13941" t="s">
        <v>11540</v>
      </c>
      <c r="G13941" t="s">
        <v>61</v>
      </c>
      <c r="H13941" t="s">
        <v>18</v>
      </c>
      <c r="I13941" t="s">
        <v>11541</v>
      </c>
      <c r="J13941">
        <v>2019</v>
      </c>
      <c r="K13941">
        <v>615.70000000000005</v>
      </c>
      <c r="L13941">
        <v>35</v>
      </c>
      <c r="M13941">
        <v>1</v>
      </c>
      <c r="N13941">
        <f t="shared" si="538"/>
        <v>0</v>
      </c>
      <c r="O13941">
        <f t="shared" si="539"/>
        <v>0</v>
      </c>
      <c r="P13941" t="s">
        <v>12694</v>
      </c>
    </row>
    <row r="13942" spans="2:16" x14ac:dyDescent="0.25">
      <c r="B13942" t="s">
        <v>15286</v>
      </c>
      <c r="C13942" s="119" t="s">
        <v>60</v>
      </c>
      <c r="D13942" t="s">
        <v>11537</v>
      </c>
      <c r="E13942" t="s">
        <v>11530</v>
      </c>
      <c r="F13942" t="s">
        <v>11540</v>
      </c>
      <c r="G13942" t="s">
        <v>61</v>
      </c>
      <c r="H13942" t="s">
        <v>18</v>
      </c>
      <c r="I13942" t="s">
        <v>11541</v>
      </c>
      <c r="J13942">
        <v>2019</v>
      </c>
      <c r="K13942">
        <v>700.88</v>
      </c>
      <c r="L13942">
        <v>46</v>
      </c>
      <c r="M13942">
        <v>1</v>
      </c>
      <c r="N13942">
        <f t="shared" si="538"/>
        <v>0</v>
      </c>
      <c r="O13942">
        <f t="shared" si="539"/>
        <v>0</v>
      </c>
      <c r="P13942" t="s">
        <v>12694</v>
      </c>
    </row>
    <row r="13943" spans="2:16" x14ac:dyDescent="0.25">
      <c r="B13943" t="s">
        <v>15287</v>
      </c>
      <c r="C13943" s="119" t="s">
        <v>60</v>
      </c>
      <c r="D13943" t="s">
        <v>11546</v>
      </c>
      <c r="E13943" t="s">
        <v>11530</v>
      </c>
      <c r="F13943" t="s">
        <v>11540</v>
      </c>
      <c r="G13943" t="s">
        <v>61</v>
      </c>
      <c r="H13943" t="s">
        <v>18</v>
      </c>
      <c r="I13943" t="s">
        <v>11533</v>
      </c>
      <c r="J13943">
        <v>2019</v>
      </c>
      <c r="K13943">
        <v>622.91</v>
      </c>
      <c r="L13943">
        <v>33</v>
      </c>
      <c r="M13943">
        <v>1</v>
      </c>
      <c r="N13943">
        <f t="shared" si="538"/>
        <v>0</v>
      </c>
      <c r="O13943">
        <f t="shared" si="539"/>
        <v>0</v>
      </c>
      <c r="P13943" t="s">
        <v>12694</v>
      </c>
    </row>
    <row r="13944" spans="2:16" x14ac:dyDescent="0.25">
      <c r="B13944" t="s">
        <v>15288</v>
      </c>
      <c r="C13944" s="119" t="s">
        <v>60</v>
      </c>
      <c r="D13944" t="s">
        <v>11539</v>
      </c>
      <c r="E13944" t="s">
        <v>11530</v>
      </c>
      <c r="F13944" t="s">
        <v>11540</v>
      </c>
      <c r="G13944" t="s">
        <v>61</v>
      </c>
      <c r="H13944" t="s">
        <v>18</v>
      </c>
      <c r="I13944" t="s">
        <v>11541</v>
      </c>
      <c r="J13944">
        <v>2019</v>
      </c>
      <c r="K13944">
        <v>703.1</v>
      </c>
      <c r="L13944">
        <v>26</v>
      </c>
      <c r="M13944">
        <v>1</v>
      </c>
      <c r="N13944">
        <f t="shared" si="538"/>
        <v>0</v>
      </c>
      <c r="O13944">
        <f t="shared" si="539"/>
        <v>0</v>
      </c>
      <c r="P13944" t="s">
        <v>12694</v>
      </c>
    </row>
    <row r="13945" spans="2:16" x14ac:dyDescent="0.25">
      <c r="B13945" t="s">
        <v>15289</v>
      </c>
      <c r="C13945" s="119" t="s">
        <v>60</v>
      </c>
      <c r="D13945" t="s">
        <v>11539</v>
      </c>
      <c r="E13945" t="s">
        <v>11530</v>
      </c>
      <c r="F13945" t="s">
        <v>11540</v>
      </c>
      <c r="G13945" t="s">
        <v>61</v>
      </c>
      <c r="H13945" t="s">
        <v>18</v>
      </c>
      <c r="I13945" t="s">
        <v>11541</v>
      </c>
      <c r="J13945">
        <v>2019</v>
      </c>
      <c r="K13945">
        <v>703.85</v>
      </c>
      <c r="L13945">
        <v>30</v>
      </c>
      <c r="M13945">
        <v>1</v>
      </c>
      <c r="N13945">
        <f t="shared" si="538"/>
        <v>0</v>
      </c>
      <c r="O13945">
        <f t="shared" si="539"/>
        <v>0</v>
      </c>
      <c r="P13945" t="s">
        <v>12694</v>
      </c>
    </row>
    <row r="13946" spans="2:16" x14ac:dyDescent="0.25">
      <c r="B13946" t="s">
        <v>15290</v>
      </c>
      <c r="C13946" s="119" t="s">
        <v>60</v>
      </c>
      <c r="D13946" t="s">
        <v>11539</v>
      </c>
      <c r="E13946" t="s">
        <v>11530</v>
      </c>
      <c r="F13946" t="s">
        <v>11540</v>
      </c>
      <c r="G13946" t="s">
        <v>61</v>
      </c>
      <c r="H13946" t="s">
        <v>18</v>
      </c>
      <c r="I13946" t="s">
        <v>11541</v>
      </c>
      <c r="J13946">
        <v>2019</v>
      </c>
      <c r="K13946">
        <v>705.39</v>
      </c>
      <c r="L13946">
        <v>38</v>
      </c>
      <c r="M13946">
        <v>1</v>
      </c>
      <c r="N13946">
        <f t="shared" si="538"/>
        <v>0</v>
      </c>
      <c r="O13946">
        <f t="shared" si="539"/>
        <v>0</v>
      </c>
      <c r="P13946" t="s">
        <v>12694</v>
      </c>
    </row>
    <row r="13947" spans="2:16" x14ac:dyDescent="0.25">
      <c r="B13947" t="s">
        <v>15291</v>
      </c>
      <c r="C13947" s="119" t="s">
        <v>60</v>
      </c>
      <c r="D13947" t="s">
        <v>11539</v>
      </c>
      <c r="E13947" t="s">
        <v>11530</v>
      </c>
      <c r="F13947" t="s">
        <v>11540</v>
      </c>
      <c r="G13947" t="s">
        <v>61</v>
      </c>
      <c r="H13947" t="s">
        <v>18</v>
      </c>
      <c r="I13947" t="s">
        <v>11541</v>
      </c>
      <c r="J13947">
        <v>2019</v>
      </c>
      <c r="K13947">
        <v>668.02</v>
      </c>
      <c r="L13947">
        <v>17</v>
      </c>
      <c r="M13947">
        <v>1</v>
      </c>
      <c r="N13947">
        <f t="shared" si="538"/>
        <v>0</v>
      </c>
      <c r="O13947">
        <f t="shared" si="539"/>
        <v>0</v>
      </c>
      <c r="P13947" t="s">
        <v>12694</v>
      </c>
    </row>
    <row r="13948" spans="2:16" x14ac:dyDescent="0.25">
      <c r="B13948" t="s">
        <v>15292</v>
      </c>
      <c r="C13948" s="119" t="s">
        <v>60</v>
      </c>
      <c r="D13948" t="s">
        <v>11537</v>
      </c>
      <c r="E13948" t="s">
        <v>11530</v>
      </c>
      <c r="F13948" t="s">
        <v>11540</v>
      </c>
      <c r="G13948" t="s">
        <v>61</v>
      </c>
      <c r="H13948" t="s">
        <v>18</v>
      </c>
      <c r="I13948" t="s">
        <v>11541</v>
      </c>
      <c r="J13948">
        <v>2019</v>
      </c>
      <c r="K13948">
        <v>700.7</v>
      </c>
      <c r="L13948">
        <v>45</v>
      </c>
      <c r="M13948">
        <v>1</v>
      </c>
      <c r="N13948">
        <f t="shared" si="538"/>
        <v>0</v>
      </c>
      <c r="O13948">
        <f t="shared" si="539"/>
        <v>0</v>
      </c>
      <c r="P13948" t="s">
        <v>12694</v>
      </c>
    </row>
    <row r="13949" spans="2:16" x14ac:dyDescent="0.25">
      <c r="B13949" t="s">
        <v>15293</v>
      </c>
      <c r="C13949" s="119" t="s">
        <v>60</v>
      </c>
      <c r="D13949" t="s">
        <v>11537</v>
      </c>
      <c r="E13949" t="s">
        <v>11530</v>
      </c>
      <c r="F13949" t="s">
        <v>11540</v>
      </c>
      <c r="G13949" t="s">
        <v>61</v>
      </c>
      <c r="H13949" t="s">
        <v>18</v>
      </c>
      <c r="I13949" t="s">
        <v>11541</v>
      </c>
      <c r="J13949">
        <v>2019</v>
      </c>
      <c r="K13949">
        <v>701.07</v>
      </c>
      <c r="L13949">
        <v>47</v>
      </c>
      <c r="M13949">
        <v>1</v>
      </c>
      <c r="N13949">
        <f t="shared" si="538"/>
        <v>0</v>
      </c>
      <c r="O13949">
        <f t="shared" si="539"/>
        <v>0</v>
      </c>
      <c r="P13949" t="s">
        <v>12694</v>
      </c>
    </row>
    <row r="13950" spans="2:16" x14ac:dyDescent="0.25">
      <c r="B13950" t="s">
        <v>15294</v>
      </c>
      <c r="C13950" s="119" t="s">
        <v>60</v>
      </c>
      <c r="D13950" t="s">
        <v>11539</v>
      </c>
      <c r="E13950" t="s">
        <v>11530</v>
      </c>
      <c r="F13950" t="s">
        <v>11540</v>
      </c>
      <c r="G13950" t="s">
        <v>61</v>
      </c>
      <c r="H13950" t="s">
        <v>18</v>
      </c>
      <c r="I13950" t="s">
        <v>11541</v>
      </c>
      <c r="J13950">
        <v>2019</v>
      </c>
      <c r="K13950">
        <v>645.66</v>
      </c>
      <c r="L13950">
        <v>32</v>
      </c>
      <c r="M13950">
        <v>1</v>
      </c>
      <c r="N13950">
        <f t="shared" si="538"/>
        <v>0</v>
      </c>
      <c r="O13950">
        <f t="shared" si="539"/>
        <v>0</v>
      </c>
      <c r="P13950" t="s">
        <v>12694</v>
      </c>
    </row>
    <row r="13951" spans="2:16" x14ac:dyDescent="0.25">
      <c r="B13951" t="s">
        <v>15295</v>
      </c>
      <c r="C13951" s="119" t="s">
        <v>60</v>
      </c>
      <c r="D13951" t="s">
        <v>11537</v>
      </c>
      <c r="E13951" t="s">
        <v>11530</v>
      </c>
      <c r="F13951" t="s">
        <v>11540</v>
      </c>
      <c r="G13951" t="s">
        <v>61</v>
      </c>
      <c r="H13951" t="s">
        <v>18</v>
      </c>
      <c r="I13951" t="s">
        <v>11541</v>
      </c>
      <c r="J13951">
        <v>2019</v>
      </c>
      <c r="K13951">
        <v>696.28</v>
      </c>
      <c r="L13951">
        <v>22</v>
      </c>
      <c r="M13951">
        <v>1</v>
      </c>
      <c r="N13951">
        <f t="shared" si="538"/>
        <v>0</v>
      </c>
      <c r="O13951">
        <f t="shared" si="539"/>
        <v>0</v>
      </c>
      <c r="P13951" t="s">
        <v>12694</v>
      </c>
    </row>
    <row r="13952" spans="2:16" x14ac:dyDescent="0.25">
      <c r="B13952" t="s">
        <v>15296</v>
      </c>
      <c r="C13952" s="119" t="s">
        <v>60</v>
      </c>
      <c r="D13952" t="s">
        <v>11546</v>
      </c>
      <c r="E13952" t="s">
        <v>11530</v>
      </c>
      <c r="F13952" t="s">
        <v>11540</v>
      </c>
      <c r="G13952" t="s">
        <v>61</v>
      </c>
      <c r="H13952" t="s">
        <v>18</v>
      </c>
      <c r="I13952" t="s">
        <v>11541</v>
      </c>
      <c r="J13952">
        <v>2019</v>
      </c>
      <c r="K13952">
        <v>4.7699999999999996</v>
      </c>
      <c r="L13952">
        <v>25</v>
      </c>
      <c r="M13952">
        <v>1</v>
      </c>
      <c r="N13952">
        <f t="shared" si="538"/>
        <v>1</v>
      </c>
      <c r="O13952">
        <f t="shared" si="539"/>
        <v>0</v>
      </c>
      <c r="P13952" t="s">
        <v>12694</v>
      </c>
    </row>
    <row r="13953" spans="2:16" x14ac:dyDescent="0.25">
      <c r="B13953" t="s">
        <v>15297</v>
      </c>
      <c r="C13953" s="119" t="s">
        <v>60</v>
      </c>
      <c r="D13953" t="s">
        <v>11537</v>
      </c>
      <c r="E13953" t="s">
        <v>11530</v>
      </c>
      <c r="F13953" t="s">
        <v>11540</v>
      </c>
      <c r="G13953" t="s">
        <v>61</v>
      </c>
      <c r="H13953" t="s">
        <v>18</v>
      </c>
      <c r="I13953" t="s">
        <v>11541</v>
      </c>
      <c r="J13953">
        <v>2019</v>
      </c>
      <c r="K13953">
        <v>613.11</v>
      </c>
      <c r="L13953">
        <v>21</v>
      </c>
      <c r="M13953">
        <v>1</v>
      </c>
      <c r="N13953">
        <f t="shared" si="538"/>
        <v>0</v>
      </c>
      <c r="O13953">
        <f t="shared" si="539"/>
        <v>0</v>
      </c>
      <c r="P13953" t="s">
        <v>12694</v>
      </c>
    </row>
    <row r="13954" spans="2:16" x14ac:dyDescent="0.25">
      <c r="B13954" t="s">
        <v>15298</v>
      </c>
      <c r="C13954" s="119" t="s">
        <v>60</v>
      </c>
      <c r="D13954" t="s">
        <v>11550</v>
      </c>
      <c r="E13954" t="s">
        <v>11530</v>
      </c>
      <c r="F13954" t="s">
        <v>11540</v>
      </c>
      <c r="G13954" t="s">
        <v>61</v>
      </c>
      <c r="H13954" t="s">
        <v>18</v>
      </c>
      <c r="I13954" t="s">
        <v>11541</v>
      </c>
      <c r="J13954">
        <v>2019</v>
      </c>
      <c r="K13954">
        <v>616.19000000000005</v>
      </c>
      <c r="L13954">
        <v>37</v>
      </c>
      <c r="M13954">
        <v>1</v>
      </c>
      <c r="N13954">
        <f t="shared" si="538"/>
        <v>0</v>
      </c>
      <c r="O13954">
        <f t="shared" si="539"/>
        <v>0</v>
      </c>
      <c r="P13954" t="s">
        <v>12694</v>
      </c>
    </row>
    <row r="13955" spans="2:16" x14ac:dyDescent="0.25">
      <c r="B13955" t="s">
        <v>15299</v>
      </c>
      <c r="C13955" s="119" t="s">
        <v>60</v>
      </c>
      <c r="D13955" t="s">
        <v>11537</v>
      </c>
      <c r="E13955" t="s">
        <v>11530</v>
      </c>
      <c r="F13955" t="s">
        <v>11540</v>
      </c>
      <c r="G13955" t="s">
        <v>61</v>
      </c>
      <c r="H13955" t="s">
        <v>18</v>
      </c>
      <c r="I13955" t="s">
        <v>11541</v>
      </c>
      <c r="J13955">
        <v>2019</v>
      </c>
      <c r="K13955">
        <v>663.61</v>
      </c>
      <c r="L13955">
        <v>24</v>
      </c>
      <c r="M13955">
        <v>1</v>
      </c>
      <c r="N13955">
        <f t="shared" si="538"/>
        <v>0</v>
      </c>
      <c r="O13955">
        <f t="shared" si="539"/>
        <v>0</v>
      </c>
      <c r="P13955" t="s">
        <v>12694</v>
      </c>
    </row>
    <row r="13956" spans="2:16" x14ac:dyDescent="0.25">
      <c r="B13956" t="s">
        <v>15300</v>
      </c>
      <c r="C13956" s="119" t="s">
        <v>60</v>
      </c>
      <c r="D13956" t="s">
        <v>11537</v>
      </c>
      <c r="E13956" t="s">
        <v>11530</v>
      </c>
      <c r="F13956" t="s">
        <v>11540</v>
      </c>
      <c r="G13956" t="s">
        <v>61</v>
      </c>
      <c r="H13956" t="s">
        <v>18</v>
      </c>
      <c r="I13956" t="s">
        <v>11541</v>
      </c>
      <c r="J13956">
        <v>2019</v>
      </c>
      <c r="K13956">
        <v>665.53</v>
      </c>
      <c r="L13956">
        <v>34</v>
      </c>
      <c r="M13956">
        <v>1</v>
      </c>
      <c r="N13956">
        <f t="shared" si="538"/>
        <v>0</v>
      </c>
      <c r="O13956">
        <f t="shared" si="539"/>
        <v>0</v>
      </c>
      <c r="P13956" t="s">
        <v>12694</v>
      </c>
    </row>
    <row r="13957" spans="2:16" x14ac:dyDescent="0.25">
      <c r="B13957" t="s">
        <v>15301</v>
      </c>
      <c r="C13957" s="119" t="s">
        <v>60</v>
      </c>
      <c r="D13957" t="s">
        <v>11552</v>
      </c>
      <c r="E13957" t="s">
        <v>11530</v>
      </c>
      <c r="F13957" t="s">
        <v>11540</v>
      </c>
      <c r="G13957" t="s">
        <v>61</v>
      </c>
      <c r="H13957" t="s">
        <v>18</v>
      </c>
      <c r="I13957" t="s">
        <v>11541</v>
      </c>
      <c r="J13957">
        <v>2019</v>
      </c>
      <c r="K13957">
        <v>700.8</v>
      </c>
      <c r="L13957">
        <v>40</v>
      </c>
      <c r="M13957">
        <v>1</v>
      </c>
      <c r="N13957">
        <f t="shared" si="538"/>
        <v>0</v>
      </c>
      <c r="O13957">
        <f t="shared" si="539"/>
        <v>0</v>
      </c>
      <c r="P13957" t="s">
        <v>12694</v>
      </c>
    </row>
    <row r="13958" spans="2:16" x14ac:dyDescent="0.25">
      <c r="B13958" t="s">
        <v>15302</v>
      </c>
      <c r="C13958" s="119" t="s">
        <v>60</v>
      </c>
      <c r="D13958" t="s">
        <v>11537</v>
      </c>
      <c r="E13958" t="s">
        <v>11530</v>
      </c>
      <c r="F13958" t="s">
        <v>11540</v>
      </c>
      <c r="G13958" t="s">
        <v>61</v>
      </c>
      <c r="H13958" t="s">
        <v>18</v>
      </c>
      <c r="I13958" t="s">
        <v>11541</v>
      </c>
      <c r="J13958">
        <v>2019</v>
      </c>
      <c r="K13958">
        <v>664.49</v>
      </c>
      <c r="L13958">
        <v>31</v>
      </c>
      <c r="M13958">
        <v>1</v>
      </c>
      <c r="N13958">
        <f t="shared" si="538"/>
        <v>0</v>
      </c>
      <c r="O13958">
        <f t="shared" si="539"/>
        <v>0</v>
      </c>
      <c r="P13958" t="s">
        <v>12694</v>
      </c>
    </row>
    <row r="13959" spans="2:16" x14ac:dyDescent="0.25">
      <c r="B13959" t="s">
        <v>15303</v>
      </c>
      <c r="C13959" s="119" t="s">
        <v>60</v>
      </c>
      <c r="D13959" t="s">
        <v>11550</v>
      </c>
      <c r="E13959" t="s">
        <v>11530</v>
      </c>
      <c r="F13959" t="s">
        <v>11540</v>
      </c>
      <c r="G13959" t="s">
        <v>61</v>
      </c>
      <c r="H13959" t="s">
        <v>18</v>
      </c>
      <c r="I13959" t="s">
        <v>11541</v>
      </c>
      <c r="J13959">
        <v>2019</v>
      </c>
      <c r="K13959">
        <v>1053.1500000000001</v>
      </c>
      <c r="L13959">
        <v>35</v>
      </c>
      <c r="M13959">
        <v>1</v>
      </c>
      <c r="N13959">
        <f t="shared" si="538"/>
        <v>0</v>
      </c>
      <c r="O13959">
        <f t="shared" si="539"/>
        <v>0</v>
      </c>
      <c r="P13959" t="s">
        <v>12694</v>
      </c>
    </row>
    <row r="13960" spans="2:16" x14ac:dyDescent="0.25">
      <c r="B13960" t="s">
        <v>15304</v>
      </c>
      <c r="C13960" s="119" t="s">
        <v>60</v>
      </c>
      <c r="D13960" t="s">
        <v>11537</v>
      </c>
      <c r="E13960" t="s">
        <v>11530</v>
      </c>
      <c r="F13960" t="s">
        <v>11540</v>
      </c>
      <c r="G13960" t="s">
        <v>61</v>
      </c>
      <c r="H13960" t="s">
        <v>18</v>
      </c>
      <c r="I13960" t="s">
        <v>11541</v>
      </c>
      <c r="J13960">
        <v>2019</v>
      </c>
      <c r="K13960">
        <v>663.04</v>
      </c>
      <c r="L13960">
        <v>21</v>
      </c>
      <c r="M13960">
        <v>1</v>
      </c>
      <c r="N13960">
        <f t="shared" si="538"/>
        <v>0</v>
      </c>
      <c r="O13960">
        <f t="shared" si="539"/>
        <v>0</v>
      </c>
      <c r="P13960" t="s">
        <v>12694</v>
      </c>
    </row>
    <row r="13961" spans="2:16" x14ac:dyDescent="0.25">
      <c r="B13961" t="s">
        <v>15305</v>
      </c>
      <c r="C13961" s="119" t="s">
        <v>60</v>
      </c>
      <c r="D13961" t="s">
        <v>11537</v>
      </c>
      <c r="E13961" t="s">
        <v>11530</v>
      </c>
      <c r="F13961" t="s">
        <v>11540</v>
      </c>
      <c r="G13961" t="s">
        <v>61</v>
      </c>
      <c r="H13961" t="s">
        <v>18</v>
      </c>
      <c r="I13961" t="s">
        <v>11541</v>
      </c>
      <c r="J13961">
        <v>2019</v>
      </c>
      <c r="K13961">
        <v>1222.21</v>
      </c>
      <c r="L13961">
        <v>21</v>
      </c>
      <c r="M13961">
        <v>1</v>
      </c>
      <c r="N13961">
        <f t="shared" si="538"/>
        <v>0</v>
      </c>
      <c r="O13961">
        <f t="shared" si="539"/>
        <v>0</v>
      </c>
      <c r="P13961" t="s">
        <v>12694</v>
      </c>
    </row>
    <row r="13962" spans="2:16" x14ac:dyDescent="0.25">
      <c r="B13962" t="s">
        <v>15306</v>
      </c>
      <c r="C13962" s="119" t="s">
        <v>60</v>
      </c>
      <c r="D13962" t="s">
        <v>11537</v>
      </c>
      <c r="E13962" t="s">
        <v>11530</v>
      </c>
      <c r="F13962" t="s">
        <v>11540</v>
      </c>
      <c r="G13962" t="s">
        <v>61</v>
      </c>
      <c r="H13962" t="s">
        <v>18</v>
      </c>
      <c r="I13962" t="s">
        <v>11541</v>
      </c>
      <c r="J13962">
        <v>2019</v>
      </c>
      <c r="K13962">
        <v>613.29999999999995</v>
      </c>
      <c r="L13962">
        <v>22</v>
      </c>
      <c r="M13962">
        <v>1</v>
      </c>
      <c r="N13962">
        <f t="shared" si="538"/>
        <v>0</v>
      </c>
      <c r="O13962">
        <f t="shared" si="539"/>
        <v>0</v>
      </c>
      <c r="P13962" t="s">
        <v>12694</v>
      </c>
    </row>
    <row r="13963" spans="2:16" x14ac:dyDescent="0.25">
      <c r="B13963" t="s">
        <v>15307</v>
      </c>
      <c r="C13963" s="119" t="s">
        <v>60</v>
      </c>
      <c r="D13963" t="s">
        <v>11537</v>
      </c>
      <c r="E13963" t="s">
        <v>11530</v>
      </c>
      <c r="F13963" t="s">
        <v>11540</v>
      </c>
      <c r="G13963" t="s">
        <v>61</v>
      </c>
      <c r="H13963" t="s">
        <v>18</v>
      </c>
      <c r="I13963" t="s">
        <v>11541</v>
      </c>
      <c r="J13963">
        <v>2019</v>
      </c>
      <c r="K13963">
        <v>696.94</v>
      </c>
      <c r="L13963">
        <v>28</v>
      </c>
      <c r="M13963">
        <v>1</v>
      </c>
      <c r="N13963">
        <f t="shared" si="538"/>
        <v>0</v>
      </c>
      <c r="O13963">
        <f t="shared" si="539"/>
        <v>0</v>
      </c>
      <c r="P13963" t="s">
        <v>12694</v>
      </c>
    </row>
    <row r="13964" spans="2:16" x14ac:dyDescent="0.25">
      <c r="B13964" t="s">
        <v>15308</v>
      </c>
      <c r="C13964" s="119" t="s">
        <v>60</v>
      </c>
      <c r="D13964" t="s">
        <v>11550</v>
      </c>
      <c r="E13964" t="s">
        <v>11530</v>
      </c>
      <c r="F13964" t="s">
        <v>11540</v>
      </c>
      <c r="G13964" t="s">
        <v>61</v>
      </c>
      <c r="H13964" t="s">
        <v>18</v>
      </c>
      <c r="I13964" t="s">
        <v>11541</v>
      </c>
      <c r="J13964">
        <v>2019</v>
      </c>
      <c r="K13964">
        <v>646.54</v>
      </c>
      <c r="L13964">
        <v>36</v>
      </c>
      <c r="M13964">
        <v>1</v>
      </c>
      <c r="N13964">
        <f t="shared" si="538"/>
        <v>0</v>
      </c>
      <c r="O13964">
        <f t="shared" si="539"/>
        <v>0</v>
      </c>
      <c r="P13964" t="s">
        <v>12694</v>
      </c>
    </row>
    <row r="13965" spans="2:16" x14ac:dyDescent="0.25">
      <c r="B13965" t="s">
        <v>15309</v>
      </c>
      <c r="C13965" s="119" t="s">
        <v>60</v>
      </c>
      <c r="D13965" t="s">
        <v>11537</v>
      </c>
      <c r="E13965" t="s">
        <v>11530</v>
      </c>
      <c r="F13965" t="s">
        <v>11540</v>
      </c>
      <c r="G13965" t="s">
        <v>61</v>
      </c>
      <c r="H13965" t="s">
        <v>18</v>
      </c>
      <c r="I13965" t="s">
        <v>11541</v>
      </c>
      <c r="J13965">
        <v>2019</v>
      </c>
      <c r="K13965">
        <v>697.13</v>
      </c>
      <c r="L13965">
        <v>29</v>
      </c>
      <c r="M13965">
        <v>1</v>
      </c>
      <c r="N13965">
        <f t="shared" si="538"/>
        <v>0</v>
      </c>
      <c r="O13965">
        <f t="shared" si="539"/>
        <v>0</v>
      </c>
      <c r="P13965" t="s">
        <v>12694</v>
      </c>
    </row>
    <row r="13966" spans="2:16" x14ac:dyDescent="0.25">
      <c r="B13966" t="s">
        <v>15310</v>
      </c>
      <c r="C13966" s="119" t="s">
        <v>60</v>
      </c>
      <c r="D13966" t="s">
        <v>11537</v>
      </c>
      <c r="E13966" t="s">
        <v>11530</v>
      </c>
      <c r="F13966" t="s">
        <v>11540</v>
      </c>
      <c r="G13966" t="s">
        <v>61</v>
      </c>
      <c r="H13966" t="s">
        <v>18</v>
      </c>
      <c r="I13966" t="s">
        <v>11541</v>
      </c>
      <c r="J13966">
        <v>2019</v>
      </c>
      <c r="K13966">
        <v>694.83</v>
      </c>
      <c r="L13966">
        <v>17</v>
      </c>
      <c r="M13966">
        <v>1</v>
      </c>
      <c r="N13966">
        <f t="shared" si="538"/>
        <v>0</v>
      </c>
      <c r="O13966">
        <f t="shared" si="539"/>
        <v>0</v>
      </c>
      <c r="P13966" t="s">
        <v>12694</v>
      </c>
    </row>
    <row r="13967" spans="2:16" x14ac:dyDescent="0.25">
      <c r="B13967" t="s">
        <v>15311</v>
      </c>
      <c r="C13967" s="119" t="s">
        <v>60</v>
      </c>
      <c r="D13967" t="s">
        <v>11537</v>
      </c>
      <c r="E13967" t="s">
        <v>11530</v>
      </c>
      <c r="F13967" t="s">
        <v>11540</v>
      </c>
      <c r="G13967" t="s">
        <v>61</v>
      </c>
      <c r="H13967" t="s">
        <v>18</v>
      </c>
      <c r="I13967" t="s">
        <v>11541</v>
      </c>
      <c r="J13967">
        <v>2019</v>
      </c>
      <c r="K13967">
        <v>663.54</v>
      </c>
      <c r="L13967">
        <v>26</v>
      </c>
      <c r="M13967">
        <v>1</v>
      </c>
      <c r="N13967">
        <f t="shared" si="538"/>
        <v>0</v>
      </c>
      <c r="O13967">
        <f t="shared" si="539"/>
        <v>0</v>
      </c>
      <c r="P13967" t="s">
        <v>12694</v>
      </c>
    </row>
    <row r="13968" spans="2:16" x14ac:dyDescent="0.25">
      <c r="B13968" t="s">
        <v>15312</v>
      </c>
      <c r="C13968" s="119" t="s">
        <v>60</v>
      </c>
      <c r="D13968" t="s">
        <v>11537</v>
      </c>
      <c r="E13968" t="s">
        <v>11530</v>
      </c>
      <c r="F13968" t="s">
        <v>11540</v>
      </c>
      <c r="G13968" t="s">
        <v>61</v>
      </c>
      <c r="H13968" t="s">
        <v>18</v>
      </c>
      <c r="I13968" t="s">
        <v>11541</v>
      </c>
      <c r="J13968">
        <v>2019</v>
      </c>
      <c r="K13968">
        <v>663.33</v>
      </c>
      <c r="L13968">
        <v>25</v>
      </c>
      <c r="M13968">
        <v>1</v>
      </c>
      <c r="N13968">
        <f t="shared" si="538"/>
        <v>0</v>
      </c>
      <c r="O13968">
        <f t="shared" si="539"/>
        <v>0</v>
      </c>
      <c r="P13968" t="s">
        <v>12694</v>
      </c>
    </row>
    <row r="13969" spans="2:16" x14ac:dyDescent="0.25">
      <c r="B13969" t="s">
        <v>15313</v>
      </c>
      <c r="C13969" s="119" t="s">
        <v>60</v>
      </c>
      <c r="D13969" t="s">
        <v>11537</v>
      </c>
      <c r="E13969" t="s">
        <v>11530</v>
      </c>
      <c r="F13969" t="s">
        <v>11540</v>
      </c>
      <c r="G13969" t="s">
        <v>61</v>
      </c>
      <c r="H13969" t="s">
        <v>18</v>
      </c>
      <c r="I13969" t="s">
        <v>11541</v>
      </c>
      <c r="J13969">
        <v>2019</v>
      </c>
      <c r="K13969">
        <v>662.76</v>
      </c>
      <c r="L13969">
        <v>22</v>
      </c>
      <c r="M13969">
        <v>1</v>
      </c>
      <c r="N13969">
        <f t="shared" si="538"/>
        <v>0</v>
      </c>
      <c r="O13969">
        <f t="shared" si="539"/>
        <v>0</v>
      </c>
      <c r="P13969" t="s">
        <v>12694</v>
      </c>
    </row>
    <row r="13970" spans="2:16" x14ac:dyDescent="0.25">
      <c r="B13970" t="s">
        <v>15314</v>
      </c>
      <c r="C13970" s="119" t="s">
        <v>60</v>
      </c>
      <c r="D13970" t="s">
        <v>11537</v>
      </c>
      <c r="E13970" t="s">
        <v>11530</v>
      </c>
      <c r="F13970" t="s">
        <v>11540</v>
      </c>
      <c r="G13970" t="s">
        <v>61</v>
      </c>
      <c r="H13970" t="s">
        <v>18</v>
      </c>
      <c r="I13970" t="s">
        <v>11541</v>
      </c>
      <c r="J13970">
        <v>2019</v>
      </c>
      <c r="K13970">
        <v>662.57</v>
      </c>
      <c r="L13970">
        <v>21</v>
      </c>
      <c r="M13970">
        <v>1</v>
      </c>
      <c r="N13970">
        <f t="shared" ref="N13970:N13990" si="540">IF(K13970&lt;100,1,0)</f>
        <v>0</v>
      </c>
      <c r="O13970">
        <f t="shared" ref="O13970:O13990" si="541">IF(OR(L13970="",L13970&lt;=0),1,0)</f>
        <v>0</v>
      </c>
      <c r="P13970" t="s">
        <v>12694</v>
      </c>
    </row>
    <row r="13971" spans="2:16" x14ac:dyDescent="0.25">
      <c r="B13971" t="s">
        <v>15315</v>
      </c>
      <c r="C13971" s="119" t="s">
        <v>60</v>
      </c>
      <c r="D13971" t="s">
        <v>11539</v>
      </c>
      <c r="E13971" t="s">
        <v>11530</v>
      </c>
      <c r="F13971" t="s">
        <v>11540</v>
      </c>
      <c r="G13971" t="s">
        <v>61</v>
      </c>
      <c r="H13971" t="s">
        <v>18</v>
      </c>
      <c r="I13971" t="s">
        <v>11541</v>
      </c>
      <c r="J13971">
        <v>2019</v>
      </c>
      <c r="K13971">
        <v>665.61</v>
      </c>
      <c r="L13971">
        <v>28</v>
      </c>
      <c r="M13971">
        <v>1</v>
      </c>
      <c r="N13971">
        <f t="shared" si="540"/>
        <v>0</v>
      </c>
      <c r="O13971">
        <f t="shared" si="541"/>
        <v>0</v>
      </c>
      <c r="P13971" t="s">
        <v>12694</v>
      </c>
    </row>
    <row r="13972" spans="2:16" x14ac:dyDescent="0.25">
      <c r="B13972" t="s">
        <v>15316</v>
      </c>
      <c r="C13972" s="119" t="s">
        <v>60</v>
      </c>
      <c r="D13972" t="s">
        <v>11539</v>
      </c>
      <c r="E13972" t="s">
        <v>11530</v>
      </c>
      <c r="F13972" t="s">
        <v>11540</v>
      </c>
      <c r="G13972" t="s">
        <v>61</v>
      </c>
      <c r="H13972" t="s">
        <v>18</v>
      </c>
      <c r="I13972" t="s">
        <v>11541</v>
      </c>
      <c r="J13972">
        <v>2019</v>
      </c>
      <c r="K13972">
        <v>667.35</v>
      </c>
      <c r="L13972">
        <v>37</v>
      </c>
      <c r="M13972">
        <v>1</v>
      </c>
      <c r="N13972">
        <f t="shared" si="540"/>
        <v>0</v>
      </c>
      <c r="O13972">
        <f t="shared" si="541"/>
        <v>0</v>
      </c>
      <c r="P13972" t="s">
        <v>12694</v>
      </c>
    </row>
    <row r="13973" spans="2:16" x14ac:dyDescent="0.25">
      <c r="B13973" t="s">
        <v>15317</v>
      </c>
      <c r="C13973" s="119" t="s">
        <v>60</v>
      </c>
      <c r="D13973" t="s">
        <v>11550</v>
      </c>
      <c r="E13973" t="s">
        <v>11530</v>
      </c>
      <c r="F13973" t="s">
        <v>11540</v>
      </c>
      <c r="G13973" t="s">
        <v>61</v>
      </c>
      <c r="H13973" t="s">
        <v>18</v>
      </c>
      <c r="I13973" t="s">
        <v>11533</v>
      </c>
      <c r="J13973">
        <v>2019</v>
      </c>
      <c r="K13973">
        <v>851.38</v>
      </c>
      <c r="L13973">
        <v>131</v>
      </c>
      <c r="M13973">
        <v>1</v>
      </c>
      <c r="N13973">
        <f t="shared" si="540"/>
        <v>0</v>
      </c>
      <c r="O13973">
        <f t="shared" si="541"/>
        <v>0</v>
      </c>
      <c r="P13973" t="s">
        <v>12694</v>
      </c>
    </row>
    <row r="13974" spans="2:16" x14ac:dyDescent="0.25">
      <c r="B13974" t="s">
        <v>15318</v>
      </c>
      <c r="C13974" s="119" t="s">
        <v>60</v>
      </c>
      <c r="D13974" t="s">
        <v>11537</v>
      </c>
      <c r="E13974" t="s">
        <v>11530</v>
      </c>
      <c r="F13974" t="s">
        <v>11540</v>
      </c>
      <c r="G13974" t="s">
        <v>61</v>
      </c>
      <c r="H13974" t="s">
        <v>18</v>
      </c>
      <c r="I13974" t="s">
        <v>11541</v>
      </c>
      <c r="J13974">
        <v>2019</v>
      </c>
      <c r="K13974">
        <v>663.98</v>
      </c>
      <c r="L13974">
        <v>25</v>
      </c>
      <c r="M13974">
        <v>1</v>
      </c>
      <c r="N13974">
        <f t="shared" si="540"/>
        <v>0</v>
      </c>
      <c r="O13974">
        <f t="shared" si="541"/>
        <v>0</v>
      </c>
      <c r="P13974" t="s">
        <v>12694</v>
      </c>
    </row>
    <row r="13975" spans="2:16" x14ac:dyDescent="0.25">
      <c r="B13975" t="s">
        <v>15319</v>
      </c>
      <c r="C13975" s="119" t="s">
        <v>60</v>
      </c>
      <c r="D13975" t="s">
        <v>11552</v>
      </c>
      <c r="E13975" t="s">
        <v>11530</v>
      </c>
      <c r="F13975" t="s">
        <v>11540</v>
      </c>
      <c r="G13975" t="s">
        <v>61</v>
      </c>
      <c r="H13975" t="s">
        <v>18</v>
      </c>
      <c r="I13975" t="s">
        <v>11541</v>
      </c>
      <c r="J13975">
        <v>2019</v>
      </c>
      <c r="K13975">
        <v>8.2899999999999991</v>
      </c>
      <c r="L13975">
        <v>38</v>
      </c>
      <c r="M13975">
        <v>1</v>
      </c>
      <c r="N13975">
        <f t="shared" si="540"/>
        <v>1</v>
      </c>
      <c r="O13975">
        <f t="shared" si="541"/>
        <v>0</v>
      </c>
      <c r="P13975" t="s">
        <v>12694</v>
      </c>
    </row>
    <row r="13976" spans="2:16" x14ac:dyDescent="0.25">
      <c r="B13976" t="s">
        <v>15320</v>
      </c>
      <c r="C13976" s="119" t="s">
        <v>60</v>
      </c>
      <c r="D13976" t="s">
        <v>11563</v>
      </c>
      <c r="E13976" t="s">
        <v>11530</v>
      </c>
      <c r="F13976" t="s">
        <v>11540</v>
      </c>
      <c r="G13976" t="s">
        <v>61</v>
      </c>
      <c r="H13976" t="s">
        <v>18</v>
      </c>
      <c r="I13976" t="s">
        <v>11541</v>
      </c>
      <c r="J13976">
        <v>2019</v>
      </c>
      <c r="K13976">
        <v>4.2</v>
      </c>
      <c r="L13976">
        <v>22</v>
      </c>
      <c r="M13976">
        <v>1</v>
      </c>
      <c r="N13976">
        <f t="shared" si="540"/>
        <v>1</v>
      </c>
      <c r="O13976">
        <f t="shared" si="541"/>
        <v>0</v>
      </c>
      <c r="P13976" t="s">
        <v>12694</v>
      </c>
    </row>
    <row r="13977" spans="2:16" x14ac:dyDescent="0.25">
      <c r="B13977" t="s">
        <v>15321</v>
      </c>
      <c r="C13977" s="119" t="s">
        <v>60</v>
      </c>
      <c r="D13977" t="s">
        <v>11550</v>
      </c>
      <c r="E13977" t="s">
        <v>11530</v>
      </c>
      <c r="F13977" t="s">
        <v>11540</v>
      </c>
      <c r="G13977" t="s">
        <v>61</v>
      </c>
      <c r="H13977" t="s">
        <v>18</v>
      </c>
      <c r="I13977" t="s">
        <v>11541</v>
      </c>
      <c r="J13977">
        <v>2019</v>
      </c>
      <c r="K13977">
        <v>667.25</v>
      </c>
      <c r="L13977">
        <v>42</v>
      </c>
      <c r="M13977">
        <v>1</v>
      </c>
      <c r="N13977">
        <f t="shared" si="540"/>
        <v>0</v>
      </c>
      <c r="O13977">
        <f t="shared" si="541"/>
        <v>0</v>
      </c>
      <c r="P13977" t="s">
        <v>12694</v>
      </c>
    </row>
    <row r="13978" spans="2:16" x14ac:dyDescent="0.25">
      <c r="B13978" t="s">
        <v>15322</v>
      </c>
      <c r="C13978" s="119" t="s">
        <v>60</v>
      </c>
      <c r="D13978" t="s">
        <v>11550</v>
      </c>
      <c r="E13978" t="s">
        <v>11530</v>
      </c>
      <c r="F13978" t="s">
        <v>11540</v>
      </c>
      <c r="G13978" t="s">
        <v>61</v>
      </c>
      <c r="H13978" t="s">
        <v>18</v>
      </c>
      <c r="I13978" t="s">
        <v>11533</v>
      </c>
      <c r="J13978">
        <v>2019</v>
      </c>
      <c r="K13978">
        <v>670.94</v>
      </c>
      <c r="L13978">
        <v>28</v>
      </c>
      <c r="M13978">
        <v>1</v>
      </c>
      <c r="N13978">
        <f t="shared" si="540"/>
        <v>0</v>
      </c>
      <c r="O13978">
        <f t="shared" si="541"/>
        <v>0</v>
      </c>
      <c r="P13978" t="s">
        <v>12694</v>
      </c>
    </row>
    <row r="13979" spans="2:16" x14ac:dyDescent="0.25">
      <c r="B13979" t="s">
        <v>15323</v>
      </c>
      <c r="C13979" s="119" t="s">
        <v>60</v>
      </c>
      <c r="D13979" t="s">
        <v>11539</v>
      </c>
      <c r="E13979" t="s">
        <v>11530</v>
      </c>
      <c r="F13979" t="s">
        <v>11540</v>
      </c>
      <c r="G13979" t="s">
        <v>61</v>
      </c>
      <c r="H13979" t="s">
        <v>18</v>
      </c>
      <c r="I13979" t="s">
        <v>11541</v>
      </c>
      <c r="J13979">
        <v>2019</v>
      </c>
      <c r="K13979">
        <v>1392.73</v>
      </c>
      <c r="L13979">
        <v>38</v>
      </c>
      <c r="M13979">
        <v>1</v>
      </c>
      <c r="N13979">
        <f t="shared" si="540"/>
        <v>0</v>
      </c>
      <c r="O13979">
        <f t="shared" si="541"/>
        <v>0</v>
      </c>
      <c r="P13979" t="s">
        <v>12694</v>
      </c>
    </row>
    <row r="13980" spans="2:16" x14ac:dyDescent="0.25">
      <c r="B13980" t="s">
        <v>15324</v>
      </c>
      <c r="C13980" s="119" t="s">
        <v>60</v>
      </c>
      <c r="D13980" t="s">
        <v>11537</v>
      </c>
      <c r="E13980" t="s">
        <v>11530</v>
      </c>
      <c r="F13980" t="s">
        <v>11540</v>
      </c>
      <c r="G13980" t="s">
        <v>61</v>
      </c>
      <c r="H13980" t="s">
        <v>18</v>
      </c>
      <c r="I13980" t="s">
        <v>11541</v>
      </c>
      <c r="J13980">
        <v>2019</v>
      </c>
      <c r="K13980">
        <v>663.6</v>
      </c>
      <c r="L13980">
        <v>23</v>
      </c>
      <c r="M13980">
        <v>1</v>
      </c>
      <c r="N13980">
        <f t="shared" si="540"/>
        <v>0</v>
      </c>
      <c r="O13980">
        <f t="shared" si="541"/>
        <v>0</v>
      </c>
      <c r="P13980" t="s">
        <v>12694</v>
      </c>
    </row>
    <row r="13981" spans="2:16" x14ac:dyDescent="0.25">
      <c r="B13981" t="s">
        <v>15325</v>
      </c>
      <c r="C13981" s="119" t="s">
        <v>60</v>
      </c>
      <c r="D13981" t="s">
        <v>11537</v>
      </c>
      <c r="E13981" t="s">
        <v>11530</v>
      </c>
      <c r="F13981" t="s">
        <v>11540</v>
      </c>
      <c r="G13981" t="s">
        <v>61</v>
      </c>
      <c r="H13981" t="s">
        <v>18</v>
      </c>
      <c r="I13981" t="s">
        <v>11541</v>
      </c>
      <c r="J13981">
        <v>2019</v>
      </c>
      <c r="K13981">
        <v>662.64</v>
      </c>
      <c r="L13981">
        <v>18</v>
      </c>
      <c r="M13981">
        <v>1</v>
      </c>
      <c r="N13981">
        <f t="shared" si="540"/>
        <v>0</v>
      </c>
      <c r="O13981">
        <f t="shared" si="541"/>
        <v>0</v>
      </c>
      <c r="P13981" t="s">
        <v>12694</v>
      </c>
    </row>
    <row r="13982" spans="2:16" x14ac:dyDescent="0.25">
      <c r="B13982" t="s">
        <v>15326</v>
      </c>
      <c r="C13982" s="119" t="s">
        <v>60</v>
      </c>
      <c r="D13982" t="s">
        <v>11537</v>
      </c>
      <c r="E13982" t="s">
        <v>11530</v>
      </c>
      <c r="F13982" t="s">
        <v>11540</v>
      </c>
      <c r="G13982" t="s">
        <v>61</v>
      </c>
      <c r="H13982" t="s">
        <v>18</v>
      </c>
      <c r="I13982" t="s">
        <v>11541</v>
      </c>
      <c r="J13982">
        <v>2019</v>
      </c>
      <c r="K13982">
        <v>697.04</v>
      </c>
      <c r="L13982">
        <v>25</v>
      </c>
      <c r="M13982">
        <v>1</v>
      </c>
      <c r="N13982">
        <f t="shared" si="540"/>
        <v>0</v>
      </c>
      <c r="O13982">
        <f t="shared" si="541"/>
        <v>0</v>
      </c>
      <c r="P13982" t="s">
        <v>12694</v>
      </c>
    </row>
    <row r="13983" spans="2:16" x14ac:dyDescent="0.25">
      <c r="B13983" t="s">
        <v>15327</v>
      </c>
      <c r="C13983" s="119" t="s">
        <v>60</v>
      </c>
      <c r="D13983" t="s">
        <v>11537</v>
      </c>
      <c r="E13983" t="s">
        <v>11530</v>
      </c>
      <c r="F13983" t="s">
        <v>11540</v>
      </c>
      <c r="G13983" t="s">
        <v>61</v>
      </c>
      <c r="H13983" t="s">
        <v>18</v>
      </c>
      <c r="I13983" t="s">
        <v>11541</v>
      </c>
      <c r="J13983">
        <v>2019</v>
      </c>
      <c r="K13983">
        <v>697.43</v>
      </c>
      <c r="L13983">
        <v>27</v>
      </c>
      <c r="M13983">
        <v>1</v>
      </c>
      <c r="N13983">
        <f t="shared" si="540"/>
        <v>0</v>
      </c>
      <c r="O13983">
        <f t="shared" si="541"/>
        <v>0</v>
      </c>
      <c r="P13983" t="s">
        <v>12694</v>
      </c>
    </row>
    <row r="13984" spans="2:16" x14ac:dyDescent="0.25">
      <c r="B13984" t="s">
        <v>15328</v>
      </c>
      <c r="C13984" s="119" t="s">
        <v>60</v>
      </c>
      <c r="D13984" t="s">
        <v>11539</v>
      </c>
      <c r="E13984" t="s">
        <v>11530</v>
      </c>
      <c r="F13984" t="s">
        <v>11540</v>
      </c>
      <c r="G13984" t="s">
        <v>61</v>
      </c>
      <c r="H13984" t="s">
        <v>18</v>
      </c>
      <c r="I13984" t="s">
        <v>11541</v>
      </c>
      <c r="J13984">
        <v>2019</v>
      </c>
      <c r="K13984">
        <v>695.56</v>
      </c>
      <c r="L13984">
        <v>23</v>
      </c>
      <c r="M13984">
        <v>1</v>
      </c>
      <c r="N13984">
        <f t="shared" si="540"/>
        <v>0</v>
      </c>
      <c r="O13984">
        <f t="shared" si="541"/>
        <v>0</v>
      </c>
      <c r="P13984" t="s">
        <v>12694</v>
      </c>
    </row>
    <row r="13985" spans="2:16" x14ac:dyDescent="0.25">
      <c r="B13985" t="s">
        <v>15329</v>
      </c>
      <c r="C13985" s="119" t="s">
        <v>60</v>
      </c>
      <c r="D13985" t="s">
        <v>11563</v>
      </c>
      <c r="E13985" t="s">
        <v>11530</v>
      </c>
      <c r="F13985" t="s">
        <v>11540</v>
      </c>
      <c r="G13985" t="s">
        <v>61</v>
      </c>
      <c r="H13985" t="s">
        <v>18</v>
      </c>
      <c r="I13985" t="s">
        <v>11541</v>
      </c>
      <c r="J13985">
        <v>2019</v>
      </c>
      <c r="K13985">
        <v>662.93</v>
      </c>
      <c r="L13985">
        <v>25</v>
      </c>
      <c r="M13985">
        <v>1</v>
      </c>
      <c r="N13985">
        <f t="shared" si="540"/>
        <v>0</v>
      </c>
      <c r="O13985">
        <f t="shared" si="541"/>
        <v>0</v>
      </c>
      <c r="P13985" t="s">
        <v>12694</v>
      </c>
    </row>
    <row r="13986" spans="2:16" x14ac:dyDescent="0.25">
      <c r="B13986" t="s">
        <v>15330</v>
      </c>
      <c r="C13986" s="119" t="s">
        <v>60</v>
      </c>
      <c r="D13986" t="s">
        <v>11550</v>
      </c>
      <c r="E13986" t="s">
        <v>11530</v>
      </c>
      <c r="F13986" t="s">
        <v>11540</v>
      </c>
      <c r="G13986" t="s">
        <v>61</v>
      </c>
      <c r="H13986" t="s">
        <v>18</v>
      </c>
      <c r="I13986" t="s">
        <v>11541</v>
      </c>
      <c r="J13986">
        <v>2019</v>
      </c>
      <c r="K13986">
        <v>1405.66</v>
      </c>
      <c r="L13986">
        <v>99</v>
      </c>
      <c r="M13986">
        <v>1</v>
      </c>
      <c r="N13986">
        <f t="shared" si="540"/>
        <v>0</v>
      </c>
      <c r="O13986">
        <f t="shared" si="541"/>
        <v>0</v>
      </c>
      <c r="P13986" t="s">
        <v>12694</v>
      </c>
    </row>
    <row r="13987" spans="2:16" x14ac:dyDescent="0.25">
      <c r="B13987" t="s">
        <v>15331</v>
      </c>
      <c r="C13987" s="119" t="s">
        <v>60</v>
      </c>
      <c r="D13987" t="s">
        <v>11550</v>
      </c>
      <c r="E13987" t="s">
        <v>11530</v>
      </c>
      <c r="F13987" t="s">
        <v>11540</v>
      </c>
      <c r="G13987" t="s">
        <v>61</v>
      </c>
      <c r="H13987" t="s">
        <v>18</v>
      </c>
      <c r="I13987" t="s">
        <v>11541</v>
      </c>
      <c r="J13987">
        <v>2019</v>
      </c>
      <c r="K13987">
        <v>0</v>
      </c>
      <c r="M13987">
        <v>1</v>
      </c>
      <c r="N13987">
        <f t="shared" si="540"/>
        <v>1</v>
      </c>
      <c r="O13987">
        <f t="shared" si="541"/>
        <v>1</v>
      </c>
      <c r="P13987" t="s">
        <v>12694</v>
      </c>
    </row>
    <row r="13988" spans="2:16" x14ac:dyDescent="0.25">
      <c r="B13988" t="s">
        <v>15332</v>
      </c>
      <c r="C13988" s="119" t="s">
        <v>60</v>
      </c>
      <c r="D13988" t="s">
        <v>11537</v>
      </c>
      <c r="E13988" t="s">
        <v>11530</v>
      </c>
      <c r="F13988" t="s">
        <v>11540</v>
      </c>
      <c r="G13988" t="s">
        <v>61</v>
      </c>
      <c r="H13988" t="s">
        <v>18</v>
      </c>
      <c r="I13988" t="s">
        <v>11541</v>
      </c>
      <c r="J13988">
        <v>2019</v>
      </c>
      <c r="K13988">
        <v>0</v>
      </c>
      <c r="M13988">
        <v>1</v>
      </c>
      <c r="N13988">
        <f t="shared" si="540"/>
        <v>1</v>
      </c>
      <c r="O13988">
        <f t="shared" si="541"/>
        <v>1</v>
      </c>
      <c r="P13988" t="s">
        <v>11528</v>
      </c>
    </row>
    <row r="13989" spans="2:16" x14ac:dyDescent="0.25">
      <c r="B13989" t="s">
        <v>15333</v>
      </c>
      <c r="C13989" s="119" t="s">
        <v>60</v>
      </c>
      <c r="D13989" t="s">
        <v>11537</v>
      </c>
      <c r="E13989" t="s">
        <v>11530</v>
      </c>
      <c r="F13989" t="s">
        <v>11540</v>
      </c>
      <c r="G13989" t="s">
        <v>61</v>
      </c>
      <c r="H13989" t="s">
        <v>18</v>
      </c>
      <c r="I13989" t="s">
        <v>11541</v>
      </c>
      <c r="J13989">
        <v>2019</v>
      </c>
      <c r="K13989">
        <v>0</v>
      </c>
      <c r="M13989">
        <v>1</v>
      </c>
      <c r="N13989">
        <f t="shared" si="540"/>
        <v>1</v>
      </c>
      <c r="O13989">
        <f t="shared" si="541"/>
        <v>1</v>
      </c>
      <c r="P13989" t="s">
        <v>12694</v>
      </c>
    </row>
    <row r="13990" spans="2:16" x14ac:dyDescent="0.25">
      <c r="B13990" t="s">
        <v>15334</v>
      </c>
      <c r="C13990" s="119" t="s">
        <v>60</v>
      </c>
      <c r="D13990" t="s">
        <v>11537</v>
      </c>
      <c r="E13990" t="s">
        <v>11530</v>
      </c>
      <c r="F13990" t="s">
        <v>11540</v>
      </c>
      <c r="G13990" t="s">
        <v>61</v>
      </c>
      <c r="H13990" t="s">
        <v>18</v>
      </c>
      <c r="I13990" t="s">
        <v>11541</v>
      </c>
      <c r="J13990">
        <v>2019</v>
      </c>
      <c r="K13990">
        <v>0</v>
      </c>
      <c r="M13990">
        <v>1</v>
      </c>
      <c r="N13990">
        <f t="shared" si="540"/>
        <v>1</v>
      </c>
      <c r="O13990">
        <f t="shared" si="541"/>
        <v>1</v>
      </c>
      <c r="P13990" t="s">
        <v>11528</v>
      </c>
    </row>
    <row r="13991" spans="2:16" x14ac:dyDescent="0.25">
      <c r="B13991" t="s">
        <v>15335</v>
      </c>
      <c r="C13991" s="119" t="s">
        <v>60</v>
      </c>
      <c r="D13991" t="s">
        <v>11544</v>
      </c>
      <c r="E13991" t="s">
        <v>11530</v>
      </c>
      <c r="F13991" t="s">
        <v>11540</v>
      </c>
      <c r="G13991" t="s">
        <v>64</v>
      </c>
      <c r="H13991" t="s">
        <v>18</v>
      </c>
      <c r="I13991" t="s">
        <v>11533</v>
      </c>
      <c r="J13991">
        <v>2019</v>
      </c>
      <c r="K13991">
        <v>9118.36</v>
      </c>
      <c r="L13991">
        <v>32</v>
      </c>
      <c r="M13991">
        <v>1</v>
      </c>
      <c r="N13991">
        <f t="shared" ref="N13991:N14041" si="542">IF(K13991&lt;100,1,0)</f>
        <v>0</v>
      </c>
      <c r="O13991">
        <f t="shared" ref="O13991:O14041" si="543">IF(OR(L13991="",L13991&lt;=0),1,0)</f>
        <v>0</v>
      </c>
      <c r="P13991" t="s">
        <v>12693</v>
      </c>
    </row>
    <row r="13992" spans="2:16" x14ac:dyDescent="0.25">
      <c r="B13992" t="s">
        <v>15336</v>
      </c>
      <c r="C13992" s="119" t="s">
        <v>60</v>
      </c>
      <c r="D13992" t="s">
        <v>11567</v>
      </c>
      <c r="E13992" t="s">
        <v>11530</v>
      </c>
      <c r="F13992" t="s">
        <v>11540</v>
      </c>
      <c r="G13992" t="s">
        <v>64</v>
      </c>
      <c r="H13992" t="s">
        <v>18</v>
      </c>
      <c r="I13992" t="s">
        <v>11541</v>
      </c>
      <c r="J13992">
        <v>2019</v>
      </c>
      <c r="K13992">
        <v>13.42</v>
      </c>
      <c r="L13992">
        <v>70</v>
      </c>
      <c r="M13992">
        <v>1</v>
      </c>
      <c r="N13992">
        <f t="shared" si="542"/>
        <v>1</v>
      </c>
      <c r="O13992">
        <f t="shared" si="543"/>
        <v>0</v>
      </c>
      <c r="P13992" t="s">
        <v>12693</v>
      </c>
    </row>
    <row r="13993" spans="2:16" x14ac:dyDescent="0.25">
      <c r="B13993" t="s">
        <v>15337</v>
      </c>
      <c r="C13993" s="119" t="s">
        <v>60</v>
      </c>
      <c r="D13993" t="s">
        <v>11567</v>
      </c>
      <c r="E13993" t="s">
        <v>11530</v>
      </c>
      <c r="F13993" t="s">
        <v>11540</v>
      </c>
      <c r="G13993" t="s">
        <v>64</v>
      </c>
      <c r="H13993" t="s">
        <v>18</v>
      </c>
      <c r="I13993" t="s">
        <v>11541</v>
      </c>
      <c r="J13993">
        <v>2019</v>
      </c>
      <c r="K13993">
        <v>11.87</v>
      </c>
      <c r="L13993">
        <v>62</v>
      </c>
      <c r="M13993">
        <v>1</v>
      </c>
      <c r="N13993">
        <f t="shared" si="542"/>
        <v>1</v>
      </c>
      <c r="O13993">
        <f t="shared" si="543"/>
        <v>0</v>
      </c>
      <c r="P13993" t="s">
        <v>12693</v>
      </c>
    </row>
    <row r="13994" spans="2:16" x14ac:dyDescent="0.25">
      <c r="B13994" t="s">
        <v>15338</v>
      </c>
      <c r="C13994" s="119" t="s">
        <v>60</v>
      </c>
      <c r="D13994" t="s">
        <v>11544</v>
      </c>
      <c r="E13994" t="s">
        <v>11530</v>
      </c>
      <c r="F13994" t="s">
        <v>11540</v>
      </c>
      <c r="G13994" t="s">
        <v>61</v>
      </c>
      <c r="H13994" t="s">
        <v>18</v>
      </c>
      <c r="I13994" t="s">
        <v>11541</v>
      </c>
      <c r="J13994">
        <v>2019</v>
      </c>
      <c r="K13994">
        <v>2721.78</v>
      </c>
      <c r="L13994">
        <v>57</v>
      </c>
      <c r="M13994">
        <v>1</v>
      </c>
      <c r="N13994">
        <f t="shared" si="542"/>
        <v>0</v>
      </c>
      <c r="O13994">
        <f t="shared" si="543"/>
        <v>0</v>
      </c>
      <c r="P13994" t="s">
        <v>12693</v>
      </c>
    </row>
    <row r="13995" spans="2:16" x14ac:dyDescent="0.25">
      <c r="B13995" t="s">
        <v>15339</v>
      </c>
      <c r="C13995" s="119" t="s">
        <v>60</v>
      </c>
      <c r="D13995" t="s">
        <v>11568</v>
      </c>
      <c r="E13995" t="s">
        <v>11530</v>
      </c>
      <c r="F13995" t="s">
        <v>11540</v>
      </c>
      <c r="G13995" t="s">
        <v>61</v>
      </c>
      <c r="H13995" t="s">
        <v>18</v>
      </c>
      <c r="I13995" t="s">
        <v>11541</v>
      </c>
      <c r="J13995">
        <v>2019</v>
      </c>
      <c r="K13995">
        <v>4218.12</v>
      </c>
      <c r="L13995">
        <v>116</v>
      </c>
      <c r="M13995">
        <v>1</v>
      </c>
      <c r="N13995">
        <f t="shared" si="542"/>
        <v>0</v>
      </c>
      <c r="O13995">
        <f t="shared" si="543"/>
        <v>0</v>
      </c>
      <c r="P13995" t="s">
        <v>12694</v>
      </c>
    </row>
    <row r="13996" spans="2:16" x14ac:dyDescent="0.25">
      <c r="B13996" t="s">
        <v>15340</v>
      </c>
      <c r="C13996" s="119" t="s">
        <v>60</v>
      </c>
      <c r="D13996" t="s">
        <v>11544</v>
      </c>
      <c r="E13996" t="s">
        <v>11530</v>
      </c>
      <c r="F13996" t="s">
        <v>11540</v>
      </c>
      <c r="G13996" t="s">
        <v>61</v>
      </c>
      <c r="H13996" t="s">
        <v>18</v>
      </c>
      <c r="I13996" t="s">
        <v>11533</v>
      </c>
      <c r="J13996">
        <v>2019</v>
      </c>
      <c r="K13996">
        <v>8097.32</v>
      </c>
      <c r="L13996">
        <v>148</v>
      </c>
      <c r="M13996">
        <v>1</v>
      </c>
      <c r="N13996">
        <f t="shared" si="542"/>
        <v>0</v>
      </c>
      <c r="O13996">
        <f t="shared" si="543"/>
        <v>0</v>
      </c>
      <c r="P13996" t="s">
        <v>12693</v>
      </c>
    </row>
    <row r="13997" spans="2:16" x14ac:dyDescent="0.25">
      <c r="B13997" t="s">
        <v>15341</v>
      </c>
      <c r="C13997" s="119" t="s">
        <v>60</v>
      </c>
      <c r="D13997" t="s">
        <v>11544</v>
      </c>
      <c r="E13997" t="s">
        <v>11530</v>
      </c>
      <c r="F13997" t="s">
        <v>11540</v>
      </c>
      <c r="G13997" t="s">
        <v>61</v>
      </c>
      <c r="H13997" t="s">
        <v>18</v>
      </c>
      <c r="I13997" t="s">
        <v>11541</v>
      </c>
      <c r="J13997">
        <v>2019</v>
      </c>
      <c r="K13997">
        <v>10574.84</v>
      </c>
      <c r="L13997">
        <v>100</v>
      </c>
      <c r="M13997">
        <v>1</v>
      </c>
      <c r="N13997">
        <f t="shared" si="542"/>
        <v>0</v>
      </c>
      <c r="O13997">
        <f t="shared" si="543"/>
        <v>0</v>
      </c>
      <c r="P13997" t="s">
        <v>12694</v>
      </c>
    </row>
    <row r="13998" spans="2:16" x14ac:dyDescent="0.25">
      <c r="B13998" t="s">
        <v>15342</v>
      </c>
      <c r="C13998" s="119" t="s">
        <v>60</v>
      </c>
      <c r="D13998" t="s">
        <v>11544</v>
      </c>
      <c r="E13998" t="s">
        <v>11530</v>
      </c>
      <c r="F13998" t="s">
        <v>11540</v>
      </c>
      <c r="G13998" t="s">
        <v>61</v>
      </c>
      <c r="H13998" t="s">
        <v>18</v>
      </c>
      <c r="I13998" t="s">
        <v>11533</v>
      </c>
      <c r="J13998">
        <v>2019</v>
      </c>
      <c r="K13998">
        <v>1097.43</v>
      </c>
      <c r="L13998">
        <v>93</v>
      </c>
      <c r="M13998">
        <v>1</v>
      </c>
      <c r="N13998">
        <f t="shared" si="542"/>
        <v>0</v>
      </c>
      <c r="O13998">
        <f t="shared" si="543"/>
        <v>0</v>
      </c>
      <c r="P13998" t="s">
        <v>12694</v>
      </c>
    </row>
    <row r="13999" spans="2:16" x14ac:dyDescent="0.25">
      <c r="B13999" t="s">
        <v>15343</v>
      </c>
      <c r="C13999" s="119" t="s">
        <v>60</v>
      </c>
      <c r="D13999" t="s">
        <v>11544</v>
      </c>
      <c r="E13999" t="s">
        <v>11530</v>
      </c>
      <c r="F13999" t="s">
        <v>11540</v>
      </c>
      <c r="G13999" t="s">
        <v>61</v>
      </c>
      <c r="H13999" t="s">
        <v>18</v>
      </c>
      <c r="I13999" t="s">
        <v>11541</v>
      </c>
      <c r="J13999">
        <v>2019</v>
      </c>
      <c r="K13999">
        <v>8709.42</v>
      </c>
      <c r="L13999">
        <v>60</v>
      </c>
      <c r="M13999">
        <v>1</v>
      </c>
      <c r="N13999">
        <f t="shared" si="542"/>
        <v>0</v>
      </c>
      <c r="O13999">
        <f t="shared" si="543"/>
        <v>0</v>
      </c>
      <c r="P13999" t="s">
        <v>12693</v>
      </c>
    </row>
    <row r="14000" spans="2:16" x14ac:dyDescent="0.25">
      <c r="B14000" t="s">
        <v>15344</v>
      </c>
      <c r="C14000" s="119" t="s">
        <v>60</v>
      </c>
      <c r="D14000" t="s">
        <v>11544</v>
      </c>
      <c r="E14000" t="s">
        <v>11530</v>
      </c>
      <c r="F14000" t="s">
        <v>11540</v>
      </c>
      <c r="G14000" t="s">
        <v>61</v>
      </c>
      <c r="H14000" t="s">
        <v>18</v>
      </c>
      <c r="I14000" t="s">
        <v>11533</v>
      </c>
      <c r="J14000">
        <v>2019</v>
      </c>
      <c r="K14000">
        <v>9279.99</v>
      </c>
      <c r="L14000">
        <v>146</v>
      </c>
      <c r="M14000">
        <v>1</v>
      </c>
      <c r="N14000">
        <f t="shared" si="542"/>
        <v>0</v>
      </c>
      <c r="O14000">
        <f t="shared" si="543"/>
        <v>0</v>
      </c>
      <c r="P14000" t="s">
        <v>12693</v>
      </c>
    </row>
    <row r="14001" spans="2:16" x14ac:dyDescent="0.25">
      <c r="B14001" t="s">
        <v>15345</v>
      </c>
      <c r="C14001" s="119" t="s">
        <v>60</v>
      </c>
      <c r="D14001" t="s">
        <v>11544</v>
      </c>
      <c r="E14001" t="s">
        <v>11530</v>
      </c>
      <c r="F14001" t="s">
        <v>11540</v>
      </c>
      <c r="G14001" t="s">
        <v>61</v>
      </c>
      <c r="H14001" t="s">
        <v>18</v>
      </c>
      <c r="I14001" t="s">
        <v>11533</v>
      </c>
      <c r="J14001">
        <v>2019</v>
      </c>
      <c r="K14001">
        <v>1986.81</v>
      </c>
      <c r="L14001">
        <v>270</v>
      </c>
      <c r="M14001">
        <v>1</v>
      </c>
      <c r="N14001">
        <f t="shared" si="542"/>
        <v>0</v>
      </c>
      <c r="O14001">
        <f t="shared" si="543"/>
        <v>0</v>
      </c>
      <c r="P14001" t="s">
        <v>12693</v>
      </c>
    </row>
    <row r="14002" spans="2:16" x14ac:dyDescent="0.25">
      <c r="B14002" t="s">
        <v>15346</v>
      </c>
      <c r="C14002" s="119" t="s">
        <v>60</v>
      </c>
      <c r="D14002" t="s">
        <v>11544</v>
      </c>
      <c r="E14002" t="s">
        <v>11530</v>
      </c>
      <c r="F14002" t="s">
        <v>11540</v>
      </c>
      <c r="G14002" t="s">
        <v>61</v>
      </c>
      <c r="H14002" t="s">
        <v>18</v>
      </c>
      <c r="I14002" t="s">
        <v>11541</v>
      </c>
      <c r="J14002">
        <v>2019</v>
      </c>
      <c r="K14002">
        <v>715.28</v>
      </c>
      <c r="L14002">
        <v>44</v>
      </c>
      <c r="M14002">
        <v>1</v>
      </c>
      <c r="N14002">
        <f t="shared" si="542"/>
        <v>0</v>
      </c>
      <c r="O14002">
        <f t="shared" si="543"/>
        <v>0</v>
      </c>
      <c r="P14002" t="s">
        <v>12693</v>
      </c>
    </row>
    <row r="14003" spans="2:16" x14ac:dyDescent="0.25">
      <c r="B14003" t="s">
        <v>15347</v>
      </c>
      <c r="C14003" s="119" t="s">
        <v>60</v>
      </c>
      <c r="D14003" t="s">
        <v>11544</v>
      </c>
      <c r="E14003" t="s">
        <v>11530</v>
      </c>
      <c r="F14003" t="s">
        <v>11540</v>
      </c>
      <c r="G14003" t="s">
        <v>61</v>
      </c>
      <c r="H14003" t="s">
        <v>18</v>
      </c>
      <c r="I14003" t="s">
        <v>11541</v>
      </c>
      <c r="J14003">
        <v>2019</v>
      </c>
      <c r="K14003">
        <v>12618.38</v>
      </c>
      <c r="L14003">
        <v>84</v>
      </c>
      <c r="M14003">
        <v>1</v>
      </c>
      <c r="N14003">
        <f t="shared" si="542"/>
        <v>0</v>
      </c>
      <c r="O14003">
        <f t="shared" si="543"/>
        <v>0</v>
      </c>
      <c r="P14003" t="s">
        <v>12694</v>
      </c>
    </row>
    <row r="14004" spans="2:16" x14ac:dyDescent="0.25">
      <c r="B14004" t="s">
        <v>15348</v>
      </c>
      <c r="C14004" s="119" t="s">
        <v>60</v>
      </c>
      <c r="D14004" t="s">
        <v>11544</v>
      </c>
      <c r="E14004" t="s">
        <v>11530</v>
      </c>
      <c r="F14004" t="s">
        <v>11540</v>
      </c>
      <c r="G14004" t="s">
        <v>61</v>
      </c>
      <c r="H14004" t="s">
        <v>18</v>
      </c>
      <c r="I14004" t="s">
        <v>11541</v>
      </c>
      <c r="J14004">
        <v>2019</v>
      </c>
      <c r="K14004">
        <v>1699.28</v>
      </c>
      <c r="L14004">
        <v>34</v>
      </c>
      <c r="M14004">
        <v>1</v>
      </c>
      <c r="N14004">
        <f t="shared" si="542"/>
        <v>0</v>
      </c>
      <c r="O14004">
        <f t="shared" si="543"/>
        <v>0</v>
      </c>
      <c r="P14004" t="s">
        <v>12693</v>
      </c>
    </row>
    <row r="14005" spans="2:16" x14ac:dyDescent="0.25">
      <c r="B14005" t="s">
        <v>15349</v>
      </c>
      <c r="C14005" s="119" t="s">
        <v>60</v>
      </c>
      <c r="D14005" t="s">
        <v>11544</v>
      </c>
      <c r="E14005" t="s">
        <v>11530</v>
      </c>
      <c r="F14005" t="s">
        <v>11540</v>
      </c>
      <c r="G14005" t="s">
        <v>61</v>
      </c>
      <c r="H14005" t="s">
        <v>18</v>
      </c>
      <c r="I14005" t="s">
        <v>11541</v>
      </c>
      <c r="J14005">
        <v>2019</v>
      </c>
      <c r="K14005">
        <v>11986.09</v>
      </c>
      <c r="L14005">
        <v>82</v>
      </c>
      <c r="M14005">
        <v>1</v>
      </c>
      <c r="N14005">
        <f t="shared" si="542"/>
        <v>0</v>
      </c>
      <c r="O14005">
        <f t="shared" si="543"/>
        <v>0</v>
      </c>
      <c r="P14005" t="s">
        <v>12694</v>
      </c>
    </row>
    <row r="14006" spans="2:16" x14ac:dyDescent="0.25">
      <c r="B14006" t="s">
        <v>15350</v>
      </c>
      <c r="C14006" s="119" t="s">
        <v>60</v>
      </c>
      <c r="D14006" t="s">
        <v>11544</v>
      </c>
      <c r="E14006" t="s">
        <v>11530</v>
      </c>
      <c r="F14006" t="s">
        <v>11540</v>
      </c>
      <c r="G14006" t="s">
        <v>61</v>
      </c>
      <c r="H14006" t="s">
        <v>18</v>
      </c>
      <c r="I14006" t="s">
        <v>11541</v>
      </c>
      <c r="J14006">
        <v>2019</v>
      </c>
      <c r="K14006">
        <v>5598.84</v>
      </c>
      <c r="L14006">
        <v>61</v>
      </c>
      <c r="M14006">
        <v>1</v>
      </c>
      <c r="N14006">
        <f t="shared" si="542"/>
        <v>0</v>
      </c>
      <c r="O14006">
        <f t="shared" si="543"/>
        <v>0</v>
      </c>
      <c r="P14006" t="s">
        <v>12691</v>
      </c>
    </row>
    <row r="14007" spans="2:16" x14ac:dyDescent="0.25">
      <c r="B14007" t="s">
        <v>15351</v>
      </c>
      <c r="C14007" s="119" t="s">
        <v>4</v>
      </c>
      <c r="D14007" t="s">
        <v>11544</v>
      </c>
      <c r="E14007" t="s">
        <v>11530</v>
      </c>
      <c r="F14007" t="s">
        <v>11540</v>
      </c>
      <c r="G14007" t="s">
        <v>64</v>
      </c>
      <c r="H14007" t="s">
        <v>18</v>
      </c>
      <c r="I14007" t="s">
        <v>11541</v>
      </c>
      <c r="J14007">
        <v>2019</v>
      </c>
      <c r="K14007">
        <v>6.32</v>
      </c>
      <c r="L14007">
        <v>33</v>
      </c>
      <c r="M14007">
        <v>1</v>
      </c>
      <c r="N14007">
        <f t="shared" si="542"/>
        <v>1</v>
      </c>
      <c r="O14007">
        <f t="shared" si="543"/>
        <v>0</v>
      </c>
      <c r="P14007" t="s">
        <v>12694</v>
      </c>
    </row>
    <row r="14008" spans="2:16" x14ac:dyDescent="0.25">
      <c r="B14008" t="s">
        <v>15352</v>
      </c>
      <c r="C14008" s="119" t="s">
        <v>4</v>
      </c>
      <c r="D14008" t="s">
        <v>11544</v>
      </c>
      <c r="E14008" t="s">
        <v>11530</v>
      </c>
      <c r="F14008" t="s">
        <v>11540</v>
      </c>
      <c r="G14008" t="s">
        <v>64</v>
      </c>
      <c r="H14008" t="s">
        <v>18</v>
      </c>
      <c r="I14008" t="s">
        <v>11541</v>
      </c>
      <c r="J14008">
        <v>2019</v>
      </c>
      <c r="K14008">
        <v>700.02</v>
      </c>
      <c r="L14008">
        <v>53</v>
      </c>
      <c r="M14008">
        <v>1</v>
      </c>
      <c r="N14008">
        <f t="shared" si="542"/>
        <v>0</v>
      </c>
      <c r="O14008">
        <f t="shared" si="543"/>
        <v>0</v>
      </c>
      <c r="P14008" t="s">
        <v>12694</v>
      </c>
    </row>
    <row r="14009" spans="2:16" x14ac:dyDescent="0.25">
      <c r="B14009" t="s">
        <v>15353</v>
      </c>
      <c r="C14009" s="119" t="s">
        <v>60</v>
      </c>
      <c r="D14009" t="s">
        <v>11537</v>
      </c>
      <c r="E14009" t="s">
        <v>11530</v>
      </c>
      <c r="F14009" t="s">
        <v>11540</v>
      </c>
      <c r="G14009" t="s">
        <v>64</v>
      </c>
      <c r="H14009" t="s">
        <v>18</v>
      </c>
      <c r="I14009" t="s">
        <v>11533</v>
      </c>
      <c r="J14009">
        <v>2019</v>
      </c>
      <c r="K14009">
        <v>662.32</v>
      </c>
      <c r="L14009">
        <v>38</v>
      </c>
      <c r="M14009">
        <v>1</v>
      </c>
      <c r="N14009">
        <f t="shared" si="542"/>
        <v>0</v>
      </c>
      <c r="O14009">
        <f t="shared" si="543"/>
        <v>0</v>
      </c>
      <c r="P14009" t="s">
        <v>12694</v>
      </c>
    </row>
    <row r="14010" spans="2:16" x14ac:dyDescent="0.25">
      <c r="B14010" t="s">
        <v>15354</v>
      </c>
      <c r="C14010" s="119" t="s">
        <v>60</v>
      </c>
      <c r="D14010" t="s">
        <v>11537</v>
      </c>
      <c r="E14010" t="s">
        <v>11530</v>
      </c>
      <c r="F14010" t="s">
        <v>11540</v>
      </c>
      <c r="G14010" t="s">
        <v>64</v>
      </c>
      <c r="H14010" t="s">
        <v>18</v>
      </c>
      <c r="I14010" t="s">
        <v>11533</v>
      </c>
      <c r="J14010">
        <v>2019</v>
      </c>
      <c r="K14010">
        <v>659.55</v>
      </c>
      <c r="L14010">
        <v>31</v>
      </c>
      <c r="M14010">
        <v>1</v>
      </c>
      <c r="N14010">
        <f t="shared" si="542"/>
        <v>0</v>
      </c>
      <c r="O14010">
        <f t="shared" si="543"/>
        <v>0</v>
      </c>
      <c r="P14010" t="s">
        <v>12694</v>
      </c>
    </row>
    <row r="14011" spans="2:16" x14ac:dyDescent="0.25">
      <c r="B14011" t="s">
        <v>15355</v>
      </c>
      <c r="C14011" s="119" t="s">
        <v>60</v>
      </c>
      <c r="D14011" t="s">
        <v>11537</v>
      </c>
      <c r="E14011" t="s">
        <v>11530</v>
      </c>
      <c r="F14011" t="s">
        <v>11540</v>
      </c>
      <c r="G14011" t="s">
        <v>64</v>
      </c>
      <c r="H14011" t="s">
        <v>18</v>
      </c>
      <c r="I14011" t="s">
        <v>11533</v>
      </c>
      <c r="J14011">
        <v>2019</v>
      </c>
      <c r="K14011">
        <v>662.84</v>
      </c>
      <c r="L14011">
        <v>42</v>
      </c>
      <c r="M14011">
        <v>1</v>
      </c>
      <c r="N14011">
        <f t="shared" si="542"/>
        <v>0</v>
      </c>
      <c r="O14011">
        <f t="shared" si="543"/>
        <v>0</v>
      </c>
      <c r="P14011" t="s">
        <v>12694</v>
      </c>
    </row>
    <row r="14012" spans="2:16" x14ac:dyDescent="0.25">
      <c r="B14012" t="s">
        <v>15356</v>
      </c>
      <c r="C14012" s="119" t="s">
        <v>60</v>
      </c>
      <c r="D14012" t="s">
        <v>11537</v>
      </c>
      <c r="E14012" t="s">
        <v>11530</v>
      </c>
      <c r="F14012" t="s">
        <v>11540</v>
      </c>
      <c r="G14012" t="s">
        <v>64</v>
      </c>
      <c r="H14012" t="s">
        <v>18</v>
      </c>
      <c r="I14012" t="s">
        <v>11533</v>
      </c>
      <c r="J14012">
        <v>2019</v>
      </c>
      <c r="K14012">
        <v>663.57</v>
      </c>
      <c r="L14012">
        <v>41</v>
      </c>
      <c r="M14012">
        <v>1</v>
      </c>
      <c r="N14012">
        <f t="shared" si="542"/>
        <v>0</v>
      </c>
      <c r="O14012">
        <f t="shared" si="543"/>
        <v>0</v>
      </c>
      <c r="P14012" t="s">
        <v>12694</v>
      </c>
    </row>
    <row r="14013" spans="2:16" x14ac:dyDescent="0.25">
      <c r="B14013" t="s">
        <v>15357</v>
      </c>
      <c r="C14013" s="119" t="s">
        <v>60</v>
      </c>
      <c r="D14013" t="s">
        <v>11537</v>
      </c>
      <c r="E14013" t="s">
        <v>11530</v>
      </c>
      <c r="F14013" t="s">
        <v>11540</v>
      </c>
      <c r="G14013" t="s">
        <v>64</v>
      </c>
      <c r="H14013" t="s">
        <v>18</v>
      </c>
      <c r="I14013" t="s">
        <v>11541</v>
      </c>
      <c r="J14013">
        <v>2019</v>
      </c>
      <c r="K14013">
        <v>662.29</v>
      </c>
      <c r="L14013">
        <v>36</v>
      </c>
      <c r="M14013">
        <v>1</v>
      </c>
      <c r="N14013">
        <f t="shared" si="542"/>
        <v>0</v>
      </c>
      <c r="O14013">
        <f t="shared" si="543"/>
        <v>0</v>
      </c>
      <c r="P14013" t="s">
        <v>12694</v>
      </c>
    </row>
    <row r="14014" spans="2:16" x14ac:dyDescent="0.25">
      <c r="B14014" t="s">
        <v>15358</v>
      </c>
      <c r="C14014" s="119" t="s">
        <v>60</v>
      </c>
      <c r="D14014" t="s">
        <v>11537</v>
      </c>
      <c r="E14014" t="s">
        <v>11530</v>
      </c>
      <c r="F14014" t="s">
        <v>11540</v>
      </c>
      <c r="G14014" t="s">
        <v>64</v>
      </c>
      <c r="H14014" t="s">
        <v>18</v>
      </c>
      <c r="I14014" t="s">
        <v>11533</v>
      </c>
      <c r="J14014">
        <v>2019</v>
      </c>
      <c r="K14014">
        <v>659.62</v>
      </c>
      <c r="L14014">
        <v>31</v>
      </c>
      <c r="M14014">
        <v>1</v>
      </c>
      <c r="N14014">
        <f t="shared" si="542"/>
        <v>0</v>
      </c>
      <c r="O14014">
        <f t="shared" si="543"/>
        <v>0</v>
      </c>
      <c r="P14014" t="s">
        <v>12694</v>
      </c>
    </row>
    <row r="14015" spans="2:16" x14ac:dyDescent="0.25">
      <c r="B14015" t="s">
        <v>15359</v>
      </c>
      <c r="C14015" s="119" t="s">
        <v>60</v>
      </c>
      <c r="D14015" t="s">
        <v>11537</v>
      </c>
      <c r="E14015" t="s">
        <v>11530</v>
      </c>
      <c r="F14015" t="s">
        <v>11540</v>
      </c>
      <c r="G14015" t="s">
        <v>64</v>
      </c>
      <c r="H14015" t="s">
        <v>18</v>
      </c>
      <c r="I14015" t="s">
        <v>11533</v>
      </c>
      <c r="J14015">
        <v>2019</v>
      </c>
      <c r="K14015">
        <v>878.97</v>
      </c>
      <c r="L14015">
        <v>36</v>
      </c>
      <c r="M14015">
        <v>1</v>
      </c>
      <c r="N14015">
        <f t="shared" si="542"/>
        <v>0</v>
      </c>
      <c r="O14015">
        <f t="shared" si="543"/>
        <v>0</v>
      </c>
      <c r="P14015" t="s">
        <v>12694</v>
      </c>
    </row>
    <row r="14016" spans="2:16" x14ac:dyDescent="0.25">
      <c r="B14016" t="s">
        <v>15360</v>
      </c>
      <c r="C14016" s="119" t="s">
        <v>60</v>
      </c>
      <c r="D14016" t="s">
        <v>11537</v>
      </c>
      <c r="E14016" t="s">
        <v>11530</v>
      </c>
      <c r="F14016" t="s">
        <v>11540</v>
      </c>
      <c r="G14016" t="s">
        <v>64</v>
      </c>
      <c r="H14016" t="s">
        <v>18</v>
      </c>
      <c r="I14016" t="s">
        <v>11533</v>
      </c>
      <c r="J14016">
        <v>2019</v>
      </c>
      <c r="K14016">
        <v>662.05</v>
      </c>
      <c r="L14016">
        <v>40</v>
      </c>
      <c r="M14016">
        <v>1</v>
      </c>
      <c r="N14016">
        <f t="shared" si="542"/>
        <v>0</v>
      </c>
      <c r="O14016">
        <f t="shared" si="543"/>
        <v>0</v>
      </c>
      <c r="P14016" t="s">
        <v>12694</v>
      </c>
    </row>
    <row r="14017" spans="2:16" x14ac:dyDescent="0.25">
      <c r="B14017" t="s">
        <v>15361</v>
      </c>
      <c r="C14017" s="119" t="s">
        <v>60</v>
      </c>
      <c r="D14017" t="s">
        <v>11537</v>
      </c>
      <c r="E14017" t="s">
        <v>11530</v>
      </c>
      <c r="F14017" t="s">
        <v>11540</v>
      </c>
      <c r="G14017" t="s">
        <v>64</v>
      </c>
      <c r="H14017" t="s">
        <v>18</v>
      </c>
      <c r="I14017" t="s">
        <v>11533</v>
      </c>
      <c r="J14017">
        <v>2019</v>
      </c>
      <c r="K14017">
        <v>657.7</v>
      </c>
      <c r="L14017">
        <v>29</v>
      </c>
      <c r="M14017">
        <v>1</v>
      </c>
      <c r="N14017">
        <f t="shared" si="542"/>
        <v>0</v>
      </c>
      <c r="O14017">
        <f t="shared" si="543"/>
        <v>0</v>
      </c>
      <c r="P14017" t="s">
        <v>12694</v>
      </c>
    </row>
    <row r="14018" spans="2:16" x14ac:dyDescent="0.25">
      <c r="B14018" t="s">
        <v>15362</v>
      </c>
      <c r="C14018" s="119" t="s">
        <v>60</v>
      </c>
      <c r="D14018" t="s">
        <v>11537</v>
      </c>
      <c r="E14018" t="s">
        <v>11530</v>
      </c>
      <c r="F14018" t="s">
        <v>11540</v>
      </c>
      <c r="G14018" t="s">
        <v>64</v>
      </c>
      <c r="H14018" t="s">
        <v>18</v>
      </c>
      <c r="I14018" t="s">
        <v>11541</v>
      </c>
      <c r="J14018">
        <v>2019</v>
      </c>
      <c r="K14018">
        <v>699.83</v>
      </c>
      <c r="L14018">
        <v>34</v>
      </c>
      <c r="M14018">
        <v>1</v>
      </c>
      <c r="N14018">
        <f t="shared" si="542"/>
        <v>0</v>
      </c>
      <c r="O14018">
        <f t="shared" si="543"/>
        <v>0</v>
      </c>
      <c r="P14018" t="s">
        <v>12693</v>
      </c>
    </row>
    <row r="14019" spans="2:16" x14ac:dyDescent="0.25">
      <c r="B14019" t="s">
        <v>15363</v>
      </c>
      <c r="C14019" s="119" t="s">
        <v>60</v>
      </c>
      <c r="D14019" t="s">
        <v>11537</v>
      </c>
      <c r="E14019" t="s">
        <v>11530</v>
      </c>
      <c r="F14019" t="s">
        <v>11540</v>
      </c>
      <c r="G14019" t="s">
        <v>64</v>
      </c>
      <c r="H14019" t="s">
        <v>18</v>
      </c>
      <c r="I14019" t="s">
        <v>11541</v>
      </c>
      <c r="J14019">
        <v>2019</v>
      </c>
      <c r="K14019">
        <v>701.16</v>
      </c>
      <c r="L14019">
        <v>41</v>
      </c>
      <c r="M14019">
        <v>1</v>
      </c>
      <c r="N14019">
        <f t="shared" si="542"/>
        <v>0</v>
      </c>
      <c r="O14019">
        <f t="shared" si="543"/>
        <v>0</v>
      </c>
      <c r="P14019" t="s">
        <v>12693</v>
      </c>
    </row>
    <row r="14020" spans="2:16" x14ac:dyDescent="0.25">
      <c r="B14020" t="s">
        <v>15364</v>
      </c>
      <c r="C14020" s="119" t="s">
        <v>60</v>
      </c>
      <c r="D14020" t="s">
        <v>11537</v>
      </c>
      <c r="E14020" t="s">
        <v>11530</v>
      </c>
      <c r="F14020" t="s">
        <v>11540</v>
      </c>
      <c r="G14020" t="s">
        <v>64</v>
      </c>
      <c r="H14020" t="s">
        <v>18</v>
      </c>
      <c r="I14020" t="s">
        <v>11533</v>
      </c>
      <c r="J14020">
        <v>2019</v>
      </c>
      <c r="K14020">
        <v>671.81</v>
      </c>
      <c r="L14020">
        <v>28</v>
      </c>
      <c r="M14020">
        <v>1</v>
      </c>
      <c r="N14020">
        <f t="shared" si="542"/>
        <v>0</v>
      </c>
      <c r="O14020">
        <f t="shared" si="543"/>
        <v>0</v>
      </c>
      <c r="P14020" t="s">
        <v>12694</v>
      </c>
    </row>
    <row r="14021" spans="2:16" x14ac:dyDescent="0.25">
      <c r="B14021" t="s">
        <v>15365</v>
      </c>
      <c r="C14021" s="119" t="s">
        <v>60</v>
      </c>
      <c r="D14021" t="s">
        <v>11537</v>
      </c>
      <c r="E14021" t="s">
        <v>11530</v>
      </c>
      <c r="F14021" t="s">
        <v>11540</v>
      </c>
      <c r="G14021" t="s">
        <v>64</v>
      </c>
      <c r="H14021" t="s">
        <v>18</v>
      </c>
      <c r="I14021" t="s">
        <v>11533</v>
      </c>
      <c r="J14021">
        <v>2019</v>
      </c>
      <c r="K14021">
        <v>677.59</v>
      </c>
      <c r="L14021">
        <v>42</v>
      </c>
      <c r="M14021">
        <v>1</v>
      </c>
      <c r="N14021">
        <f t="shared" si="542"/>
        <v>0</v>
      </c>
      <c r="O14021">
        <f t="shared" si="543"/>
        <v>0</v>
      </c>
      <c r="P14021" t="s">
        <v>12694</v>
      </c>
    </row>
    <row r="14022" spans="2:16" x14ac:dyDescent="0.25">
      <c r="B14022" t="s">
        <v>15366</v>
      </c>
      <c r="C14022" s="119" t="s">
        <v>60</v>
      </c>
      <c r="D14022" t="s">
        <v>11537</v>
      </c>
      <c r="E14022" t="s">
        <v>11530</v>
      </c>
      <c r="F14022" t="s">
        <v>11540</v>
      </c>
      <c r="G14022" t="s">
        <v>64</v>
      </c>
      <c r="H14022" t="s">
        <v>18</v>
      </c>
      <c r="I14022" t="s">
        <v>11533</v>
      </c>
      <c r="J14022">
        <v>2019</v>
      </c>
      <c r="K14022">
        <v>673.3</v>
      </c>
      <c r="L14022">
        <v>26</v>
      </c>
      <c r="M14022">
        <v>1</v>
      </c>
      <c r="N14022">
        <f t="shared" si="542"/>
        <v>0</v>
      </c>
      <c r="O14022">
        <f t="shared" si="543"/>
        <v>0</v>
      </c>
      <c r="P14022" t="s">
        <v>12694</v>
      </c>
    </row>
    <row r="14023" spans="2:16" x14ac:dyDescent="0.25">
      <c r="B14023" t="s">
        <v>15367</v>
      </c>
      <c r="C14023" s="119" t="s">
        <v>60</v>
      </c>
      <c r="D14023" t="s">
        <v>11537</v>
      </c>
      <c r="E14023" t="s">
        <v>11530</v>
      </c>
      <c r="F14023" t="s">
        <v>11540</v>
      </c>
      <c r="G14023" t="s">
        <v>64</v>
      </c>
      <c r="H14023" t="s">
        <v>18</v>
      </c>
      <c r="I14023" t="s">
        <v>11533</v>
      </c>
      <c r="J14023">
        <v>2019</v>
      </c>
      <c r="K14023">
        <v>671.2</v>
      </c>
      <c r="L14023">
        <v>21</v>
      </c>
      <c r="M14023">
        <v>1</v>
      </c>
      <c r="N14023">
        <f t="shared" si="542"/>
        <v>0</v>
      </c>
      <c r="O14023">
        <f t="shared" si="543"/>
        <v>0</v>
      </c>
      <c r="P14023" t="s">
        <v>12694</v>
      </c>
    </row>
    <row r="14024" spans="2:16" x14ac:dyDescent="0.25">
      <c r="B14024" t="s">
        <v>15368</v>
      </c>
      <c r="C14024" s="119" t="s">
        <v>60</v>
      </c>
      <c r="D14024" t="s">
        <v>11537</v>
      </c>
      <c r="E14024" t="s">
        <v>11530</v>
      </c>
      <c r="F14024" t="s">
        <v>11540</v>
      </c>
      <c r="G14024" t="s">
        <v>64</v>
      </c>
      <c r="H14024" t="s">
        <v>18</v>
      </c>
      <c r="I14024" t="s">
        <v>11533</v>
      </c>
      <c r="J14024">
        <v>2019</v>
      </c>
      <c r="K14024">
        <v>672.05</v>
      </c>
      <c r="L14024">
        <v>23</v>
      </c>
      <c r="M14024">
        <v>1</v>
      </c>
      <c r="N14024">
        <f t="shared" si="542"/>
        <v>0</v>
      </c>
      <c r="O14024">
        <f t="shared" si="543"/>
        <v>0</v>
      </c>
      <c r="P14024" t="s">
        <v>12694</v>
      </c>
    </row>
    <row r="14025" spans="2:16" x14ac:dyDescent="0.25">
      <c r="B14025" t="s">
        <v>15369</v>
      </c>
      <c r="C14025" s="119" t="s">
        <v>60</v>
      </c>
      <c r="D14025" t="s">
        <v>11537</v>
      </c>
      <c r="E14025" t="s">
        <v>11530</v>
      </c>
      <c r="F14025" t="s">
        <v>11540</v>
      </c>
      <c r="G14025" t="s">
        <v>64</v>
      </c>
      <c r="H14025" t="s">
        <v>18</v>
      </c>
      <c r="I14025" t="s">
        <v>11541</v>
      </c>
      <c r="J14025">
        <v>2019</v>
      </c>
      <c r="K14025">
        <v>672.88</v>
      </c>
      <c r="L14025">
        <v>25</v>
      </c>
      <c r="M14025">
        <v>1</v>
      </c>
      <c r="N14025">
        <f t="shared" si="542"/>
        <v>0</v>
      </c>
      <c r="O14025">
        <f t="shared" si="543"/>
        <v>0</v>
      </c>
      <c r="P14025" t="s">
        <v>12694</v>
      </c>
    </row>
    <row r="14026" spans="2:16" x14ac:dyDescent="0.25">
      <c r="B14026" t="s">
        <v>15370</v>
      </c>
      <c r="C14026" s="119" t="s">
        <v>60</v>
      </c>
      <c r="D14026" t="s">
        <v>11537</v>
      </c>
      <c r="E14026" t="s">
        <v>11530</v>
      </c>
      <c r="F14026" t="s">
        <v>11540</v>
      </c>
      <c r="G14026" t="s">
        <v>64</v>
      </c>
      <c r="H14026" t="s">
        <v>18</v>
      </c>
      <c r="I14026" t="s">
        <v>11533</v>
      </c>
      <c r="J14026">
        <v>2019</v>
      </c>
      <c r="K14026">
        <v>674.56</v>
      </c>
      <c r="L14026">
        <v>29</v>
      </c>
      <c r="M14026">
        <v>1</v>
      </c>
      <c r="N14026">
        <f t="shared" si="542"/>
        <v>0</v>
      </c>
      <c r="O14026">
        <f t="shared" si="543"/>
        <v>0</v>
      </c>
      <c r="P14026" t="s">
        <v>12694</v>
      </c>
    </row>
    <row r="14027" spans="2:16" x14ac:dyDescent="0.25">
      <c r="B14027" t="s">
        <v>15371</v>
      </c>
      <c r="C14027" s="119" t="s">
        <v>60</v>
      </c>
      <c r="D14027" t="s">
        <v>11537</v>
      </c>
      <c r="E14027" t="s">
        <v>11530</v>
      </c>
      <c r="F14027" t="s">
        <v>11540</v>
      </c>
      <c r="G14027" t="s">
        <v>64</v>
      </c>
      <c r="H14027" t="s">
        <v>18</v>
      </c>
      <c r="I14027" t="s">
        <v>11533</v>
      </c>
      <c r="J14027">
        <v>2019</v>
      </c>
      <c r="K14027">
        <v>678.73</v>
      </c>
      <c r="L14027">
        <v>39</v>
      </c>
      <c r="M14027">
        <v>1</v>
      </c>
      <c r="N14027">
        <f t="shared" si="542"/>
        <v>0</v>
      </c>
      <c r="O14027">
        <f t="shared" si="543"/>
        <v>0</v>
      </c>
      <c r="P14027" t="s">
        <v>12694</v>
      </c>
    </row>
    <row r="14028" spans="2:16" x14ac:dyDescent="0.25">
      <c r="B14028" t="s">
        <v>15372</v>
      </c>
      <c r="C14028" s="119" t="s">
        <v>60</v>
      </c>
      <c r="D14028" t="s">
        <v>11539</v>
      </c>
      <c r="E14028" t="s">
        <v>11530</v>
      </c>
      <c r="F14028" t="s">
        <v>11540</v>
      </c>
      <c r="G14028" t="s">
        <v>64</v>
      </c>
      <c r="H14028" t="s">
        <v>18</v>
      </c>
      <c r="I14028" t="s">
        <v>11533</v>
      </c>
      <c r="J14028">
        <v>2019</v>
      </c>
      <c r="K14028">
        <v>1975.93</v>
      </c>
      <c r="L14028">
        <v>69</v>
      </c>
      <c r="M14028">
        <v>1</v>
      </c>
      <c r="N14028">
        <f t="shared" si="542"/>
        <v>0</v>
      </c>
      <c r="O14028">
        <f t="shared" si="543"/>
        <v>0</v>
      </c>
      <c r="P14028" t="s">
        <v>12694</v>
      </c>
    </row>
    <row r="14029" spans="2:16" x14ac:dyDescent="0.25">
      <c r="B14029" t="s">
        <v>15373</v>
      </c>
      <c r="C14029" s="119" t="s">
        <v>60</v>
      </c>
      <c r="D14029" t="s">
        <v>11537</v>
      </c>
      <c r="E14029" t="s">
        <v>11530</v>
      </c>
      <c r="F14029" t="s">
        <v>11540</v>
      </c>
      <c r="G14029" t="s">
        <v>64</v>
      </c>
      <c r="H14029" t="s">
        <v>18</v>
      </c>
      <c r="I14029" t="s">
        <v>11533</v>
      </c>
      <c r="J14029">
        <v>2019</v>
      </c>
      <c r="K14029">
        <v>627.49</v>
      </c>
      <c r="L14029">
        <v>9</v>
      </c>
      <c r="M14029">
        <v>1</v>
      </c>
      <c r="N14029">
        <f t="shared" si="542"/>
        <v>0</v>
      </c>
      <c r="O14029">
        <f t="shared" si="543"/>
        <v>0</v>
      </c>
      <c r="P14029" t="s">
        <v>12693</v>
      </c>
    </row>
    <row r="14030" spans="2:16" x14ac:dyDescent="0.25">
      <c r="B14030" t="s">
        <v>15374</v>
      </c>
      <c r="C14030" s="119" t="s">
        <v>60</v>
      </c>
      <c r="D14030" t="s">
        <v>11537</v>
      </c>
      <c r="E14030" t="s">
        <v>11530</v>
      </c>
      <c r="F14030" t="s">
        <v>11540</v>
      </c>
      <c r="G14030" t="s">
        <v>64</v>
      </c>
      <c r="H14030" t="s">
        <v>18</v>
      </c>
      <c r="I14030" t="s">
        <v>11533</v>
      </c>
      <c r="J14030">
        <v>2019</v>
      </c>
      <c r="K14030">
        <v>675.3</v>
      </c>
      <c r="L14030">
        <v>36</v>
      </c>
      <c r="M14030">
        <v>1</v>
      </c>
      <c r="N14030">
        <f t="shared" si="542"/>
        <v>0</v>
      </c>
      <c r="O14030">
        <f t="shared" si="543"/>
        <v>0</v>
      </c>
      <c r="P14030" t="s">
        <v>12694</v>
      </c>
    </row>
    <row r="14031" spans="2:16" x14ac:dyDescent="0.25">
      <c r="B14031" t="s">
        <v>15375</v>
      </c>
      <c r="C14031" s="119" t="s">
        <v>60</v>
      </c>
      <c r="D14031" t="s">
        <v>11537</v>
      </c>
      <c r="E14031" t="s">
        <v>11530</v>
      </c>
      <c r="F14031" t="s">
        <v>11540</v>
      </c>
      <c r="G14031" t="s">
        <v>64</v>
      </c>
      <c r="H14031" t="s">
        <v>18</v>
      </c>
      <c r="I14031" t="s">
        <v>11533</v>
      </c>
      <c r="J14031">
        <v>2019</v>
      </c>
      <c r="K14031">
        <v>664.02</v>
      </c>
      <c r="L14031">
        <v>9</v>
      </c>
      <c r="M14031">
        <v>1</v>
      </c>
      <c r="N14031">
        <f t="shared" si="542"/>
        <v>0</v>
      </c>
      <c r="O14031">
        <f t="shared" si="543"/>
        <v>0</v>
      </c>
      <c r="P14031" t="s">
        <v>12694</v>
      </c>
    </row>
    <row r="14032" spans="2:16" x14ac:dyDescent="0.25">
      <c r="B14032" t="s">
        <v>15376</v>
      </c>
      <c r="C14032" s="119" t="s">
        <v>60</v>
      </c>
      <c r="D14032" t="s">
        <v>11542</v>
      </c>
      <c r="E14032" t="s">
        <v>11530</v>
      </c>
      <c r="F14032" t="s">
        <v>11540</v>
      </c>
      <c r="G14032" t="s">
        <v>64</v>
      </c>
      <c r="H14032" t="s">
        <v>18</v>
      </c>
      <c r="I14032" t="s">
        <v>11533</v>
      </c>
      <c r="J14032">
        <v>2019</v>
      </c>
      <c r="K14032">
        <v>666.87</v>
      </c>
      <c r="L14032">
        <v>26</v>
      </c>
      <c r="M14032">
        <v>1</v>
      </c>
      <c r="N14032">
        <f t="shared" si="542"/>
        <v>0</v>
      </c>
      <c r="O14032">
        <f t="shared" si="543"/>
        <v>0</v>
      </c>
      <c r="P14032" t="s">
        <v>12693</v>
      </c>
    </row>
    <row r="14033" spans="2:16" x14ac:dyDescent="0.25">
      <c r="B14033" t="s">
        <v>15377</v>
      </c>
      <c r="C14033" s="119" t="s">
        <v>60</v>
      </c>
      <c r="D14033" t="s">
        <v>11537</v>
      </c>
      <c r="E14033" t="s">
        <v>11530</v>
      </c>
      <c r="F14033" t="s">
        <v>11540</v>
      </c>
      <c r="G14033" t="s">
        <v>64</v>
      </c>
      <c r="H14033" t="s">
        <v>18</v>
      </c>
      <c r="I14033" t="s">
        <v>11533</v>
      </c>
      <c r="J14033">
        <v>2019</v>
      </c>
      <c r="K14033">
        <v>665.34</v>
      </c>
      <c r="L14033">
        <v>42</v>
      </c>
      <c r="M14033">
        <v>1</v>
      </c>
      <c r="N14033">
        <f t="shared" si="542"/>
        <v>0</v>
      </c>
      <c r="O14033">
        <f t="shared" si="543"/>
        <v>0</v>
      </c>
      <c r="P14033" t="s">
        <v>12694</v>
      </c>
    </row>
    <row r="14034" spans="2:16" x14ac:dyDescent="0.25">
      <c r="B14034" t="s">
        <v>15378</v>
      </c>
      <c r="C14034" s="119" t="s">
        <v>60</v>
      </c>
      <c r="D14034" t="s">
        <v>11537</v>
      </c>
      <c r="E14034" t="s">
        <v>11530</v>
      </c>
      <c r="F14034" t="s">
        <v>11540</v>
      </c>
      <c r="G14034" t="s">
        <v>64</v>
      </c>
      <c r="H14034" t="s">
        <v>18</v>
      </c>
      <c r="I14034" t="s">
        <v>11533</v>
      </c>
      <c r="J14034">
        <v>2019</v>
      </c>
      <c r="K14034">
        <v>667.26</v>
      </c>
      <c r="L14034">
        <v>58</v>
      </c>
      <c r="M14034">
        <v>1</v>
      </c>
      <c r="N14034">
        <f t="shared" si="542"/>
        <v>0</v>
      </c>
      <c r="O14034">
        <f t="shared" si="543"/>
        <v>0</v>
      </c>
      <c r="P14034" t="s">
        <v>12694</v>
      </c>
    </row>
    <row r="14035" spans="2:16" x14ac:dyDescent="0.25">
      <c r="B14035" t="s">
        <v>15379</v>
      </c>
      <c r="C14035" s="119" t="s">
        <v>60</v>
      </c>
      <c r="D14035" t="s">
        <v>11546</v>
      </c>
      <c r="E14035" t="s">
        <v>11530</v>
      </c>
      <c r="F14035" t="s">
        <v>11540</v>
      </c>
      <c r="G14035" t="s">
        <v>64</v>
      </c>
      <c r="H14035" t="s">
        <v>18</v>
      </c>
      <c r="I14035" t="s">
        <v>11533</v>
      </c>
      <c r="J14035">
        <v>2019</v>
      </c>
      <c r="K14035">
        <v>1098.54</v>
      </c>
      <c r="L14035">
        <v>214</v>
      </c>
      <c r="M14035">
        <v>1</v>
      </c>
      <c r="N14035">
        <f t="shared" si="542"/>
        <v>0</v>
      </c>
      <c r="O14035">
        <f t="shared" si="543"/>
        <v>0</v>
      </c>
      <c r="P14035" t="s">
        <v>12693</v>
      </c>
    </row>
    <row r="14036" spans="2:16" x14ac:dyDescent="0.25">
      <c r="B14036" t="s">
        <v>15380</v>
      </c>
      <c r="C14036" s="119" t="s">
        <v>60</v>
      </c>
      <c r="D14036" t="s">
        <v>11537</v>
      </c>
      <c r="E14036" t="s">
        <v>11530</v>
      </c>
      <c r="F14036" t="s">
        <v>11540</v>
      </c>
      <c r="G14036" t="s">
        <v>64</v>
      </c>
      <c r="H14036" t="s">
        <v>18</v>
      </c>
      <c r="I14036" t="s">
        <v>11533</v>
      </c>
      <c r="J14036">
        <v>2019</v>
      </c>
      <c r="K14036">
        <v>10719.54</v>
      </c>
      <c r="L14036">
        <v>103</v>
      </c>
      <c r="M14036">
        <v>1</v>
      </c>
      <c r="N14036">
        <f t="shared" si="542"/>
        <v>0</v>
      </c>
      <c r="O14036">
        <f t="shared" si="543"/>
        <v>0</v>
      </c>
      <c r="P14036" t="s">
        <v>12693</v>
      </c>
    </row>
    <row r="14037" spans="2:16" x14ac:dyDescent="0.25">
      <c r="B14037" t="s">
        <v>15381</v>
      </c>
      <c r="C14037" s="119" t="s">
        <v>60</v>
      </c>
      <c r="D14037" t="s">
        <v>11550</v>
      </c>
      <c r="E14037" t="s">
        <v>11530</v>
      </c>
      <c r="F14037" t="s">
        <v>11540</v>
      </c>
      <c r="G14037" t="s">
        <v>64</v>
      </c>
      <c r="H14037" t="s">
        <v>18</v>
      </c>
      <c r="I14037" t="s">
        <v>11533</v>
      </c>
      <c r="J14037">
        <v>2019</v>
      </c>
      <c r="K14037">
        <v>0</v>
      </c>
      <c r="M14037">
        <v>1</v>
      </c>
      <c r="N14037">
        <f t="shared" si="542"/>
        <v>1</v>
      </c>
      <c r="O14037">
        <f t="shared" si="543"/>
        <v>1</v>
      </c>
      <c r="P14037" t="s">
        <v>12694</v>
      </c>
    </row>
    <row r="14038" spans="2:16" x14ac:dyDescent="0.25">
      <c r="B14038" t="s">
        <v>15382</v>
      </c>
      <c r="C14038" s="119" t="s">
        <v>60</v>
      </c>
      <c r="D14038" t="s">
        <v>11563</v>
      </c>
      <c r="E14038" t="s">
        <v>11530</v>
      </c>
      <c r="F14038" t="s">
        <v>11540</v>
      </c>
      <c r="G14038" t="s">
        <v>61</v>
      </c>
      <c r="H14038" t="s">
        <v>18</v>
      </c>
      <c r="I14038" t="s">
        <v>11541</v>
      </c>
      <c r="J14038">
        <v>2019</v>
      </c>
      <c r="K14038">
        <v>1061.5899999999999</v>
      </c>
      <c r="L14038">
        <v>200</v>
      </c>
      <c r="M14038">
        <v>1</v>
      </c>
      <c r="N14038">
        <f t="shared" si="542"/>
        <v>0</v>
      </c>
      <c r="O14038">
        <f t="shared" si="543"/>
        <v>0</v>
      </c>
      <c r="P14038" t="s">
        <v>12694</v>
      </c>
    </row>
    <row r="14039" spans="2:16" x14ac:dyDescent="0.25">
      <c r="B14039" t="s">
        <v>15383</v>
      </c>
      <c r="C14039" s="119" t="s">
        <v>60</v>
      </c>
      <c r="D14039" t="s">
        <v>11546</v>
      </c>
      <c r="E14039" t="s">
        <v>11530</v>
      </c>
      <c r="F14039" t="s">
        <v>11540</v>
      </c>
      <c r="G14039" t="s">
        <v>61</v>
      </c>
      <c r="H14039" t="s">
        <v>18</v>
      </c>
      <c r="I14039" t="s">
        <v>11533</v>
      </c>
      <c r="J14039">
        <v>2019</v>
      </c>
      <c r="K14039">
        <v>4071.98</v>
      </c>
      <c r="L14039">
        <v>272</v>
      </c>
      <c r="M14039">
        <v>1</v>
      </c>
      <c r="N14039">
        <f t="shared" si="542"/>
        <v>0</v>
      </c>
      <c r="O14039">
        <f t="shared" si="543"/>
        <v>0</v>
      </c>
      <c r="P14039" t="s">
        <v>12694</v>
      </c>
    </row>
    <row r="14040" spans="2:16" x14ac:dyDescent="0.25">
      <c r="B14040" t="s">
        <v>15384</v>
      </c>
      <c r="C14040" s="119" t="s">
        <v>60</v>
      </c>
      <c r="D14040" t="s">
        <v>11537</v>
      </c>
      <c r="E14040" t="s">
        <v>11530</v>
      </c>
      <c r="F14040" t="s">
        <v>11540</v>
      </c>
      <c r="G14040" t="s">
        <v>61</v>
      </c>
      <c r="H14040" t="s">
        <v>18</v>
      </c>
      <c r="I14040" t="s">
        <v>11533</v>
      </c>
      <c r="J14040">
        <v>2019</v>
      </c>
      <c r="K14040">
        <v>2465.65</v>
      </c>
      <c r="L14040">
        <v>216</v>
      </c>
      <c r="M14040">
        <v>1</v>
      </c>
      <c r="N14040">
        <f t="shared" si="542"/>
        <v>0</v>
      </c>
      <c r="O14040">
        <f t="shared" si="543"/>
        <v>0</v>
      </c>
      <c r="P14040" t="s">
        <v>12694</v>
      </c>
    </row>
    <row r="14041" spans="2:16" x14ac:dyDescent="0.25">
      <c r="B14041" t="s">
        <v>15385</v>
      </c>
      <c r="C14041" s="119" t="s">
        <v>60</v>
      </c>
      <c r="D14041" t="s">
        <v>11537</v>
      </c>
      <c r="E14041" t="s">
        <v>11530</v>
      </c>
      <c r="F14041" t="s">
        <v>11540</v>
      </c>
      <c r="G14041" t="s">
        <v>61</v>
      </c>
      <c r="H14041" t="s">
        <v>18</v>
      </c>
      <c r="I14041" t="s">
        <v>11533</v>
      </c>
      <c r="J14041">
        <v>2019</v>
      </c>
      <c r="K14041">
        <v>673.2</v>
      </c>
      <c r="L14041">
        <v>58</v>
      </c>
      <c r="M14041">
        <v>1</v>
      </c>
      <c r="N14041">
        <f t="shared" si="542"/>
        <v>0</v>
      </c>
      <c r="O14041">
        <f t="shared" si="543"/>
        <v>0</v>
      </c>
      <c r="P14041" t="s">
        <v>12694</v>
      </c>
    </row>
    <row r="14042" spans="2:16" x14ac:dyDescent="0.25">
      <c r="B14042" t="s">
        <v>15386</v>
      </c>
      <c r="C14042" s="119" t="s">
        <v>60</v>
      </c>
      <c r="D14042" t="s">
        <v>11537</v>
      </c>
      <c r="E14042" t="s">
        <v>11530</v>
      </c>
      <c r="F14042" t="s">
        <v>11540</v>
      </c>
      <c r="G14042" t="s">
        <v>61</v>
      </c>
      <c r="H14042" t="s">
        <v>18</v>
      </c>
      <c r="I14042" t="s">
        <v>11533</v>
      </c>
      <c r="J14042">
        <v>2019</v>
      </c>
      <c r="K14042">
        <v>668.57</v>
      </c>
      <c r="L14042">
        <v>47</v>
      </c>
      <c r="M14042">
        <v>1</v>
      </c>
      <c r="N14042">
        <f t="shared" ref="N14042:N14105" si="544">IF(K14042&lt;100,1,0)</f>
        <v>0</v>
      </c>
      <c r="O14042">
        <f t="shared" ref="O14042:O14105" si="545">IF(OR(L14042="",L14042&lt;=0),1,0)</f>
        <v>0</v>
      </c>
      <c r="P14042" t="s">
        <v>12694</v>
      </c>
    </row>
    <row r="14043" spans="2:16" x14ac:dyDescent="0.25">
      <c r="B14043" t="s">
        <v>15387</v>
      </c>
      <c r="C14043" s="119" t="s">
        <v>60</v>
      </c>
      <c r="D14043" t="s">
        <v>11537</v>
      </c>
      <c r="E14043" t="s">
        <v>11530</v>
      </c>
      <c r="F14043" t="s">
        <v>11540</v>
      </c>
      <c r="G14043" t="s">
        <v>61</v>
      </c>
      <c r="H14043" t="s">
        <v>18</v>
      </c>
      <c r="I14043" t="s">
        <v>11533</v>
      </c>
      <c r="J14043">
        <v>2019</v>
      </c>
      <c r="K14043">
        <v>715.28</v>
      </c>
      <c r="L14043">
        <v>43</v>
      </c>
      <c r="M14043">
        <v>1</v>
      </c>
      <c r="N14043">
        <f t="shared" si="544"/>
        <v>0</v>
      </c>
      <c r="O14043">
        <f t="shared" si="545"/>
        <v>0</v>
      </c>
      <c r="P14043" t="s">
        <v>12693</v>
      </c>
    </row>
    <row r="14044" spans="2:16" x14ac:dyDescent="0.25">
      <c r="B14044" t="s">
        <v>15388</v>
      </c>
      <c r="C14044" s="119" t="s">
        <v>60</v>
      </c>
      <c r="D14044" t="s">
        <v>11537</v>
      </c>
      <c r="E14044" t="s">
        <v>11530</v>
      </c>
      <c r="F14044" t="s">
        <v>11540</v>
      </c>
      <c r="G14044" t="s">
        <v>61</v>
      </c>
      <c r="H14044" t="s">
        <v>18</v>
      </c>
      <c r="I14044" t="s">
        <v>11541</v>
      </c>
      <c r="J14044">
        <v>2019</v>
      </c>
      <c r="K14044">
        <v>701.29</v>
      </c>
      <c r="L14044">
        <v>30</v>
      </c>
      <c r="M14044">
        <v>1</v>
      </c>
      <c r="N14044">
        <f t="shared" si="544"/>
        <v>0</v>
      </c>
      <c r="O14044">
        <f t="shared" si="545"/>
        <v>0</v>
      </c>
      <c r="P14044" t="s">
        <v>12694</v>
      </c>
    </row>
    <row r="14045" spans="2:16" x14ac:dyDescent="0.25">
      <c r="B14045" t="s">
        <v>15389</v>
      </c>
      <c r="C14045" s="119" t="s">
        <v>60</v>
      </c>
      <c r="D14045" t="s">
        <v>11537</v>
      </c>
      <c r="E14045" t="s">
        <v>11530</v>
      </c>
      <c r="F14045" t="s">
        <v>11540</v>
      </c>
      <c r="G14045" t="s">
        <v>61</v>
      </c>
      <c r="H14045" t="s">
        <v>18</v>
      </c>
      <c r="I14045" t="s">
        <v>11541</v>
      </c>
      <c r="J14045">
        <v>2019</v>
      </c>
      <c r="K14045">
        <v>700.91</v>
      </c>
      <c r="L14045">
        <v>28</v>
      </c>
      <c r="M14045">
        <v>1</v>
      </c>
      <c r="N14045">
        <f t="shared" si="544"/>
        <v>0</v>
      </c>
      <c r="O14045">
        <f t="shared" si="545"/>
        <v>0</v>
      </c>
      <c r="P14045" t="s">
        <v>12694</v>
      </c>
    </row>
    <row r="14046" spans="2:16" x14ac:dyDescent="0.25">
      <c r="B14046" t="s">
        <v>15390</v>
      </c>
      <c r="C14046" s="119" t="s">
        <v>60</v>
      </c>
      <c r="D14046" t="s">
        <v>11537</v>
      </c>
      <c r="E14046" t="s">
        <v>11530</v>
      </c>
      <c r="F14046" t="s">
        <v>11540</v>
      </c>
      <c r="G14046" t="s">
        <v>61</v>
      </c>
      <c r="H14046" t="s">
        <v>18</v>
      </c>
      <c r="I14046" t="s">
        <v>11541</v>
      </c>
      <c r="J14046">
        <v>2019</v>
      </c>
      <c r="K14046">
        <v>915.67</v>
      </c>
      <c r="L14046">
        <v>29</v>
      </c>
      <c r="M14046">
        <v>1</v>
      </c>
      <c r="N14046">
        <f t="shared" si="544"/>
        <v>0</v>
      </c>
      <c r="O14046">
        <f t="shared" si="545"/>
        <v>0</v>
      </c>
      <c r="P14046" t="s">
        <v>12694</v>
      </c>
    </row>
    <row r="14047" spans="2:16" x14ac:dyDescent="0.25">
      <c r="B14047" t="s">
        <v>15391</v>
      </c>
      <c r="C14047" s="119" t="s">
        <v>60</v>
      </c>
      <c r="D14047" t="s">
        <v>11537</v>
      </c>
      <c r="E14047" t="s">
        <v>11530</v>
      </c>
      <c r="F14047" t="s">
        <v>11540</v>
      </c>
      <c r="G14047" t="s">
        <v>61</v>
      </c>
      <c r="H14047" t="s">
        <v>18</v>
      </c>
      <c r="I14047" t="s">
        <v>11533</v>
      </c>
      <c r="J14047">
        <v>2019</v>
      </c>
      <c r="K14047">
        <v>678.64</v>
      </c>
      <c r="L14047">
        <v>37</v>
      </c>
      <c r="M14047">
        <v>1</v>
      </c>
      <c r="N14047">
        <f t="shared" si="544"/>
        <v>0</v>
      </c>
      <c r="O14047">
        <f t="shared" si="545"/>
        <v>0</v>
      </c>
      <c r="P14047" t="s">
        <v>12694</v>
      </c>
    </row>
    <row r="14048" spans="2:16" x14ac:dyDescent="0.25">
      <c r="B14048" t="s">
        <v>15392</v>
      </c>
      <c r="C14048" s="119" t="s">
        <v>60</v>
      </c>
      <c r="D14048" t="s">
        <v>11537</v>
      </c>
      <c r="E14048" t="s">
        <v>11530</v>
      </c>
      <c r="F14048" t="s">
        <v>11540</v>
      </c>
      <c r="G14048" t="s">
        <v>61</v>
      </c>
      <c r="H14048" t="s">
        <v>18</v>
      </c>
      <c r="I14048" t="s">
        <v>11541</v>
      </c>
      <c r="J14048">
        <v>2019</v>
      </c>
      <c r="K14048">
        <v>664.43</v>
      </c>
      <c r="L14048">
        <v>22</v>
      </c>
      <c r="M14048">
        <v>1</v>
      </c>
      <c r="N14048">
        <f t="shared" si="544"/>
        <v>0</v>
      </c>
      <c r="O14048">
        <f t="shared" si="545"/>
        <v>0</v>
      </c>
      <c r="P14048" t="s">
        <v>12693</v>
      </c>
    </row>
    <row r="14049" spans="2:16" x14ac:dyDescent="0.25">
      <c r="B14049" t="s">
        <v>15393</v>
      </c>
      <c r="C14049" s="119" t="s">
        <v>60</v>
      </c>
      <c r="D14049" t="s">
        <v>11537</v>
      </c>
      <c r="E14049" t="s">
        <v>11530</v>
      </c>
      <c r="F14049" t="s">
        <v>11540</v>
      </c>
      <c r="G14049" t="s">
        <v>61</v>
      </c>
      <c r="H14049" t="s">
        <v>18</v>
      </c>
      <c r="I14049" t="s">
        <v>11541</v>
      </c>
      <c r="J14049">
        <v>2019</v>
      </c>
      <c r="K14049">
        <v>668.24</v>
      </c>
      <c r="L14049">
        <v>42</v>
      </c>
      <c r="M14049">
        <v>1</v>
      </c>
      <c r="N14049">
        <f t="shared" si="544"/>
        <v>0</v>
      </c>
      <c r="O14049">
        <f t="shared" si="545"/>
        <v>0</v>
      </c>
      <c r="P14049" t="s">
        <v>12694</v>
      </c>
    </row>
    <row r="14050" spans="2:16" x14ac:dyDescent="0.25">
      <c r="B14050" t="s">
        <v>15394</v>
      </c>
      <c r="C14050" s="119" t="s">
        <v>60</v>
      </c>
      <c r="D14050" t="s">
        <v>11537</v>
      </c>
      <c r="E14050" t="s">
        <v>11530</v>
      </c>
      <c r="F14050" t="s">
        <v>11540</v>
      </c>
      <c r="G14050" t="s">
        <v>61</v>
      </c>
      <c r="H14050" t="s">
        <v>18</v>
      </c>
      <c r="I14050" t="s">
        <v>11533</v>
      </c>
      <c r="J14050">
        <v>2019</v>
      </c>
      <c r="K14050">
        <v>683.8</v>
      </c>
      <c r="L14050">
        <v>57</v>
      </c>
      <c r="M14050">
        <v>1</v>
      </c>
      <c r="N14050">
        <f t="shared" si="544"/>
        <v>0</v>
      </c>
      <c r="O14050">
        <f t="shared" si="545"/>
        <v>0</v>
      </c>
      <c r="P14050" t="s">
        <v>12693</v>
      </c>
    </row>
    <row r="14051" spans="2:16" x14ac:dyDescent="0.25">
      <c r="B14051" t="s">
        <v>15395</v>
      </c>
      <c r="C14051" s="119" t="s">
        <v>60</v>
      </c>
      <c r="D14051" t="s">
        <v>11563</v>
      </c>
      <c r="E14051" t="s">
        <v>11530</v>
      </c>
      <c r="F14051" t="s">
        <v>11540</v>
      </c>
      <c r="G14051" t="s">
        <v>61</v>
      </c>
      <c r="H14051" t="s">
        <v>18</v>
      </c>
      <c r="I14051" t="s">
        <v>11541</v>
      </c>
      <c r="J14051">
        <v>2019</v>
      </c>
      <c r="K14051">
        <v>1797.36</v>
      </c>
      <c r="L14051">
        <v>94</v>
      </c>
      <c r="M14051">
        <v>1</v>
      </c>
      <c r="N14051">
        <f t="shared" si="544"/>
        <v>0</v>
      </c>
      <c r="O14051">
        <f t="shared" si="545"/>
        <v>0</v>
      </c>
      <c r="P14051" t="s">
        <v>12694</v>
      </c>
    </row>
    <row r="14052" spans="2:16" x14ac:dyDescent="0.25">
      <c r="B14052" t="s">
        <v>15396</v>
      </c>
      <c r="C14052" s="119" t="s">
        <v>60</v>
      </c>
      <c r="D14052" t="s">
        <v>11537</v>
      </c>
      <c r="E14052" t="s">
        <v>11530</v>
      </c>
      <c r="F14052" t="s">
        <v>11540</v>
      </c>
      <c r="G14052" t="s">
        <v>61</v>
      </c>
      <c r="H14052" t="s">
        <v>18</v>
      </c>
      <c r="I14052" t="s">
        <v>11541</v>
      </c>
      <c r="J14052">
        <v>2019</v>
      </c>
      <c r="K14052">
        <v>693.82</v>
      </c>
      <c r="L14052">
        <v>26</v>
      </c>
      <c r="M14052">
        <v>1</v>
      </c>
      <c r="N14052">
        <f t="shared" si="544"/>
        <v>0</v>
      </c>
      <c r="O14052">
        <f t="shared" si="545"/>
        <v>0</v>
      </c>
      <c r="P14052" t="s">
        <v>12694</v>
      </c>
    </row>
    <row r="14053" spans="2:16" x14ac:dyDescent="0.25">
      <c r="B14053" t="s">
        <v>15397</v>
      </c>
      <c r="C14053" s="119" t="s">
        <v>60</v>
      </c>
      <c r="D14053" t="s">
        <v>11537</v>
      </c>
      <c r="E14053" t="s">
        <v>11530</v>
      </c>
      <c r="F14053" t="s">
        <v>11540</v>
      </c>
      <c r="G14053" t="s">
        <v>61</v>
      </c>
      <c r="H14053" t="s">
        <v>18</v>
      </c>
      <c r="I14053" t="s">
        <v>11541</v>
      </c>
      <c r="J14053">
        <v>2019</v>
      </c>
      <c r="K14053">
        <v>703.25</v>
      </c>
      <c r="L14053">
        <v>52</v>
      </c>
      <c r="M14053">
        <v>1</v>
      </c>
      <c r="N14053">
        <f t="shared" si="544"/>
        <v>0</v>
      </c>
      <c r="O14053">
        <f t="shared" si="545"/>
        <v>0</v>
      </c>
      <c r="P14053" t="s">
        <v>12694</v>
      </c>
    </row>
    <row r="14054" spans="2:16" x14ac:dyDescent="0.25">
      <c r="B14054" t="s">
        <v>15398</v>
      </c>
      <c r="C14054" s="119" t="s">
        <v>60</v>
      </c>
      <c r="D14054" t="s">
        <v>11537</v>
      </c>
      <c r="E14054" t="s">
        <v>11530</v>
      </c>
      <c r="F14054" t="s">
        <v>11540</v>
      </c>
      <c r="G14054" t="s">
        <v>61</v>
      </c>
      <c r="H14054" t="s">
        <v>18</v>
      </c>
      <c r="I14054" t="s">
        <v>11541</v>
      </c>
      <c r="J14054">
        <v>2019</v>
      </c>
      <c r="K14054">
        <v>697.55</v>
      </c>
      <c r="L14054">
        <v>22</v>
      </c>
      <c r="M14054">
        <v>1</v>
      </c>
      <c r="N14054">
        <f t="shared" si="544"/>
        <v>0</v>
      </c>
      <c r="O14054">
        <f t="shared" si="545"/>
        <v>0</v>
      </c>
      <c r="P14054" t="s">
        <v>12694</v>
      </c>
    </row>
    <row r="14055" spans="2:16" x14ac:dyDescent="0.25">
      <c r="B14055" t="s">
        <v>15399</v>
      </c>
      <c r="C14055" s="119" t="s">
        <v>60</v>
      </c>
      <c r="D14055" t="s">
        <v>11537</v>
      </c>
      <c r="E14055" t="s">
        <v>11530</v>
      </c>
      <c r="F14055" t="s">
        <v>11540</v>
      </c>
      <c r="G14055" t="s">
        <v>61</v>
      </c>
      <c r="H14055" t="s">
        <v>18</v>
      </c>
      <c r="I14055" t="s">
        <v>11541</v>
      </c>
      <c r="J14055">
        <v>2019</v>
      </c>
      <c r="K14055">
        <v>697.55</v>
      </c>
      <c r="L14055">
        <v>22</v>
      </c>
      <c r="M14055">
        <v>1</v>
      </c>
      <c r="N14055">
        <f t="shared" si="544"/>
        <v>0</v>
      </c>
      <c r="O14055">
        <f t="shared" si="545"/>
        <v>0</v>
      </c>
      <c r="P14055" t="s">
        <v>12694</v>
      </c>
    </row>
    <row r="14056" spans="2:16" x14ac:dyDescent="0.25">
      <c r="B14056" t="s">
        <v>15400</v>
      </c>
      <c r="C14056" s="119" t="s">
        <v>60</v>
      </c>
      <c r="D14056" t="s">
        <v>11537</v>
      </c>
      <c r="E14056" t="s">
        <v>11530</v>
      </c>
      <c r="F14056" t="s">
        <v>11540</v>
      </c>
      <c r="G14056" t="s">
        <v>61</v>
      </c>
      <c r="H14056" t="s">
        <v>18</v>
      </c>
      <c r="I14056" t="s">
        <v>11541</v>
      </c>
      <c r="J14056">
        <v>2019</v>
      </c>
      <c r="K14056">
        <v>697.55</v>
      </c>
      <c r="L14056">
        <v>22</v>
      </c>
      <c r="M14056">
        <v>1</v>
      </c>
      <c r="N14056">
        <f t="shared" si="544"/>
        <v>0</v>
      </c>
      <c r="O14056">
        <f t="shared" si="545"/>
        <v>0</v>
      </c>
      <c r="P14056" t="s">
        <v>12694</v>
      </c>
    </row>
    <row r="14057" spans="2:16" x14ac:dyDescent="0.25">
      <c r="B14057" t="s">
        <v>15401</v>
      </c>
      <c r="C14057" s="119" t="s">
        <v>60</v>
      </c>
      <c r="D14057" t="s">
        <v>11537</v>
      </c>
      <c r="E14057" t="s">
        <v>11530</v>
      </c>
      <c r="F14057" t="s">
        <v>11540</v>
      </c>
      <c r="G14057" t="s">
        <v>61</v>
      </c>
      <c r="H14057" t="s">
        <v>18</v>
      </c>
      <c r="I14057" t="s">
        <v>11541</v>
      </c>
      <c r="J14057">
        <v>2019</v>
      </c>
      <c r="K14057">
        <v>772.63</v>
      </c>
      <c r="L14057">
        <v>82</v>
      </c>
      <c r="M14057">
        <v>1</v>
      </c>
      <c r="N14057">
        <f t="shared" si="544"/>
        <v>0</v>
      </c>
      <c r="O14057">
        <f t="shared" si="545"/>
        <v>0</v>
      </c>
      <c r="P14057" t="s">
        <v>12694</v>
      </c>
    </row>
    <row r="14058" spans="2:16" x14ac:dyDescent="0.25">
      <c r="B14058" t="s">
        <v>15402</v>
      </c>
      <c r="C14058" s="119" t="s">
        <v>60</v>
      </c>
      <c r="D14058" t="s">
        <v>11537</v>
      </c>
      <c r="E14058" t="s">
        <v>11530</v>
      </c>
      <c r="F14058" t="s">
        <v>11540</v>
      </c>
      <c r="G14058" t="s">
        <v>61</v>
      </c>
      <c r="H14058" t="s">
        <v>18</v>
      </c>
      <c r="I14058" t="s">
        <v>11533</v>
      </c>
      <c r="J14058">
        <v>2019</v>
      </c>
      <c r="K14058">
        <v>655.1</v>
      </c>
      <c r="L14058">
        <v>76</v>
      </c>
      <c r="M14058">
        <v>1</v>
      </c>
      <c r="N14058">
        <f t="shared" si="544"/>
        <v>0</v>
      </c>
      <c r="O14058">
        <f t="shared" si="545"/>
        <v>0</v>
      </c>
      <c r="P14058" t="s">
        <v>12694</v>
      </c>
    </row>
    <row r="14059" spans="2:16" x14ac:dyDescent="0.25">
      <c r="B14059" t="s">
        <v>15403</v>
      </c>
      <c r="C14059" s="119" t="s">
        <v>60</v>
      </c>
      <c r="D14059" t="s">
        <v>11552</v>
      </c>
      <c r="E14059" t="s">
        <v>11530</v>
      </c>
      <c r="F14059" t="s">
        <v>11540</v>
      </c>
      <c r="G14059" t="s">
        <v>61</v>
      </c>
      <c r="H14059" t="s">
        <v>18</v>
      </c>
      <c r="I14059" t="s">
        <v>11533</v>
      </c>
      <c r="J14059">
        <v>2019</v>
      </c>
      <c r="K14059">
        <v>674.27</v>
      </c>
      <c r="L14059">
        <v>32</v>
      </c>
      <c r="M14059">
        <v>1</v>
      </c>
      <c r="N14059">
        <f t="shared" si="544"/>
        <v>0</v>
      </c>
      <c r="O14059">
        <f t="shared" si="545"/>
        <v>0</v>
      </c>
      <c r="P14059" t="s">
        <v>12693</v>
      </c>
    </row>
    <row r="14060" spans="2:16" x14ac:dyDescent="0.25">
      <c r="B14060" t="s">
        <v>15404</v>
      </c>
      <c r="C14060" s="119" t="s">
        <v>60</v>
      </c>
      <c r="D14060" t="s">
        <v>11537</v>
      </c>
      <c r="E14060" t="s">
        <v>11530</v>
      </c>
      <c r="F14060" t="s">
        <v>11540</v>
      </c>
      <c r="G14060" t="s">
        <v>61</v>
      </c>
      <c r="H14060" t="s">
        <v>18</v>
      </c>
      <c r="I14060" t="s">
        <v>11541</v>
      </c>
      <c r="J14060">
        <v>2019</v>
      </c>
      <c r="K14060">
        <v>804</v>
      </c>
      <c r="L14060">
        <v>112</v>
      </c>
      <c r="M14060">
        <v>1</v>
      </c>
      <c r="N14060">
        <f t="shared" si="544"/>
        <v>0</v>
      </c>
      <c r="O14060">
        <f t="shared" si="545"/>
        <v>0</v>
      </c>
      <c r="P14060" t="s">
        <v>12694</v>
      </c>
    </row>
    <row r="14061" spans="2:16" x14ac:dyDescent="0.25">
      <c r="B14061" t="s">
        <v>15405</v>
      </c>
      <c r="C14061" s="119" t="s">
        <v>60</v>
      </c>
      <c r="D14061" t="s">
        <v>11537</v>
      </c>
      <c r="E14061" t="s">
        <v>11530</v>
      </c>
      <c r="F14061" t="s">
        <v>11540</v>
      </c>
      <c r="G14061" t="s">
        <v>61</v>
      </c>
      <c r="H14061" t="s">
        <v>18</v>
      </c>
      <c r="I14061" t="s">
        <v>11541</v>
      </c>
      <c r="J14061">
        <v>2019</v>
      </c>
      <c r="K14061">
        <v>698.73</v>
      </c>
      <c r="L14061">
        <v>28</v>
      </c>
      <c r="M14061">
        <v>1</v>
      </c>
      <c r="N14061">
        <f t="shared" si="544"/>
        <v>0</v>
      </c>
      <c r="O14061">
        <f t="shared" si="545"/>
        <v>0</v>
      </c>
      <c r="P14061" t="s">
        <v>12694</v>
      </c>
    </row>
    <row r="14062" spans="2:16" x14ac:dyDescent="0.25">
      <c r="B14062" t="s">
        <v>15406</v>
      </c>
      <c r="C14062" s="119" t="s">
        <v>60</v>
      </c>
      <c r="D14062" t="s">
        <v>11537</v>
      </c>
      <c r="E14062" t="s">
        <v>11530</v>
      </c>
      <c r="F14062" t="s">
        <v>11540</v>
      </c>
      <c r="G14062" t="s">
        <v>61</v>
      </c>
      <c r="H14062" t="s">
        <v>18</v>
      </c>
      <c r="I14062" t="s">
        <v>11541</v>
      </c>
      <c r="J14062">
        <v>2019</v>
      </c>
      <c r="K14062">
        <v>695.38</v>
      </c>
      <c r="L14062">
        <v>22</v>
      </c>
      <c r="M14062">
        <v>1</v>
      </c>
      <c r="N14062">
        <f t="shared" si="544"/>
        <v>0</v>
      </c>
      <c r="O14062">
        <f t="shared" si="545"/>
        <v>0</v>
      </c>
      <c r="P14062" t="s">
        <v>12693</v>
      </c>
    </row>
    <row r="14063" spans="2:16" x14ac:dyDescent="0.25">
      <c r="B14063" t="s">
        <v>15407</v>
      </c>
      <c r="C14063" s="119" t="s">
        <v>60</v>
      </c>
      <c r="D14063" t="s">
        <v>11537</v>
      </c>
      <c r="E14063" t="s">
        <v>11530</v>
      </c>
      <c r="F14063" t="s">
        <v>11540</v>
      </c>
      <c r="G14063" t="s">
        <v>61</v>
      </c>
      <c r="H14063" t="s">
        <v>18</v>
      </c>
      <c r="I14063" t="s">
        <v>11541</v>
      </c>
      <c r="J14063">
        <v>2019</v>
      </c>
      <c r="K14063">
        <v>696.05</v>
      </c>
      <c r="L14063">
        <v>14</v>
      </c>
      <c r="M14063">
        <v>1</v>
      </c>
      <c r="N14063">
        <f t="shared" si="544"/>
        <v>0</v>
      </c>
      <c r="O14063">
        <f t="shared" si="545"/>
        <v>0</v>
      </c>
      <c r="P14063" t="s">
        <v>12693</v>
      </c>
    </row>
    <row r="14064" spans="2:16" x14ac:dyDescent="0.25">
      <c r="B14064" t="s">
        <v>15408</v>
      </c>
      <c r="C14064" s="119" t="s">
        <v>60</v>
      </c>
      <c r="D14064" t="s">
        <v>11537</v>
      </c>
      <c r="E14064" t="s">
        <v>11530</v>
      </c>
      <c r="F14064" t="s">
        <v>11540</v>
      </c>
      <c r="G14064" t="s">
        <v>61</v>
      </c>
      <c r="H14064" t="s">
        <v>18</v>
      </c>
      <c r="I14064" t="s">
        <v>11541</v>
      </c>
      <c r="J14064">
        <v>2019</v>
      </c>
      <c r="K14064">
        <v>662.66</v>
      </c>
      <c r="L14064">
        <v>17</v>
      </c>
      <c r="M14064">
        <v>1</v>
      </c>
      <c r="N14064">
        <f t="shared" si="544"/>
        <v>0</v>
      </c>
      <c r="O14064">
        <f t="shared" si="545"/>
        <v>0</v>
      </c>
      <c r="P14064" t="s">
        <v>12694</v>
      </c>
    </row>
    <row r="14065" spans="2:16" x14ac:dyDescent="0.25">
      <c r="B14065" t="s">
        <v>15409</v>
      </c>
      <c r="C14065" s="119" t="s">
        <v>60</v>
      </c>
      <c r="D14065" t="s">
        <v>11552</v>
      </c>
      <c r="E14065" t="s">
        <v>11530</v>
      </c>
      <c r="F14065" t="s">
        <v>11540</v>
      </c>
      <c r="G14065" t="s">
        <v>61</v>
      </c>
      <c r="H14065" t="s">
        <v>18</v>
      </c>
      <c r="I14065" t="s">
        <v>11541</v>
      </c>
      <c r="J14065">
        <v>2019</v>
      </c>
      <c r="K14065">
        <v>705.4</v>
      </c>
      <c r="L14065">
        <v>55</v>
      </c>
      <c r="M14065">
        <v>1</v>
      </c>
      <c r="N14065">
        <f t="shared" si="544"/>
        <v>0</v>
      </c>
      <c r="O14065">
        <f t="shared" si="545"/>
        <v>0</v>
      </c>
      <c r="P14065" t="s">
        <v>12693</v>
      </c>
    </row>
    <row r="14066" spans="2:16" x14ac:dyDescent="0.25">
      <c r="B14066" t="s">
        <v>15410</v>
      </c>
      <c r="C14066" s="119" t="s">
        <v>60</v>
      </c>
      <c r="D14066" t="s">
        <v>11537</v>
      </c>
      <c r="E14066" t="s">
        <v>11530</v>
      </c>
      <c r="F14066" t="s">
        <v>11540</v>
      </c>
      <c r="G14066" t="s">
        <v>61</v>
      </c>
      <c r="H14066" t="s">
        <v>18</v>
      </c>
      <c r="I14066" t="s">
        <v>11541</v>
      </c>
      <c r="J14066">
        <v>2019</v>
      </c>
      <c r="K14066">
        <v>722.48</v>
      </c>
      <c r="L14066">
        <v>22</v>
      </c>
      <c r="M14066">
        <v>1</v>
      </c>
      <c r="N14066">
        <f t="shared" si="544"/>
        <v>0</v>
      </c>
      <c r="O14066">
        <f t="shared" si="545"/>
        <v>0</v>
      </c>
      <c r="P14066" t="s">
        <v>12694</v>
      </c>
    </row>
    <row r="14067" spans="2:16" x14ac:dyDescent="0.25">
      <c r="B14067" t="s">
        <v>15411</v>
      </c>
      <c r="C14067" s="119" t="s">
        <v>60</v>
      </c>
      <c r="D14067" t="s">
        <v>11537</v>
      </c>
      <c r="E14067" t="s">
        <v>11530</v>
      </c>
      <c r="F14067" t="s">
        <v>11540</v>
      </c>
      <c r="G14067" t="s">
        <v>61</v>
      </c>
      <c r="H14067" t="s">
        <v>18</v>
      </c>
      <c r="I14067" t="s">
        <v>11533</v>
      </c>
      <c r="J14067">
        <v>2019</v>
      </c>
      <c r="K14067">
        <v>674.95</v>
      </c>
      <c r="L14067">
        <v>29</v>
      </c>
      <c r="M14067">
        <v>1</v>
      </c>
      <c r="N14067">
        <f t="shared" si="544"/>
        <v>0</v>
      </c>
      <c r="O14067">
        <f t="shared" si="545"/>
        <v>0</v>
      </c>
      <c r="P14067" t="s">
        <v>12693</v>
      </c>
    </row>
    <row r="14068" spans="2:16" x14ac:dyDescent="0.25">
      <c r="B14068" t="s">
        <v>15412</v>
      </c>
      <c r="C14068" s="119" t="s">
        <v>60</v>
      </c>
      <c r="D14068" t="s">
        <v>11537</v>
      </c>
      <c r="E14068" t="s">
        <v>11530</v>
      </c>
      <c r="F14068" t="s">
        <v>11540</v>
      </c>
      <c r="G14068" t="s">
        <v>61</v>
      </c>
      <c r="H14068" t="s">
        <v>18</v>
      </c>
      <c r="I14068" t="s">
        <v>11541</v>
      </c>
      <c r="J14068">
        <v>2019</v>
      </c>
      <c r="K14068">
        <v>668.95</v>
      </c>
      <c r="L14068">
        <v>32</v>
      </c>
      <c r="M14068">
        <v>1</v>
      </c>
      <c r="N14068">
        <f t="shared" si="544"/>
        <v>0</v>
      </c>
      <c r="O14068">
        <f t="shared" si="545"/>
        <v>0</v>
      </c>
      <c r="P14068" t="s">
        <v>12694</v>
      </c>
    </row>
    <row r="14069" spans="2:16" x14ac:dyDescent="0.25">
      <c r="B14069" t="s">
        <v>15413</v>
      </c>
      <c r="C14069" s="119" t="s">
        <v>60</v>
      </c>
      <c r="D14069" t="s">
        <v>11537</v>
      </c>
      <c r="E14069" t="s">
        <v>11530</v>
      </c>
      <c r="F14069" t="s">
        <v>11540</v>
      </c>
      <c r="G14069" t="s">
        <v>61</v>
      </c>
      <c r="H14069" t="s">
        <v>18</v>
      </c>
      <c r="I14069" t="s">
        <v>11541</v>
      </c>
      <c r="J14069">
        <v>2019</v>
      </c>
      <c r="K14069">
        <v>703.55</v>
      </c>
      <c r="L14069">
        <v>39</v>
      </c>
      <c r="M14069">
        <v>1</v>
      </c>
      <c r="N14069">
        <f t="shared" si="544"/>
        <v>0</v>
      </c>
      <c r="O14069">
        <f t="shared" si="545"/>
        <v>0</v>
      </c>
      <c r="P14069" t="s">
        <v>12694</v>
      </c>
    </row>
    <row r="14070" spans="2:16" x14ac:dyDescent="0.25">
      <c r="B14070" t="s">
        <v>15414</v>
      </c>
      <c r="C14070" s="119" t="s">
        <v>60</v>
      </c>
      <c r="D14070" t="s">
        <v>11552</v>
      </c>
      <c r="E14070" t="s">
        <v>11530</v>
      </c>
      <c r="F14070" t="s">
        <v>11540</v>
      </c>
      <c r="G14070" t="s">
        <v>61</v>
      </c>
      <c r="H14070" t="s">
        <v>18</v>
      </c>
      <c r="I14070" t="s">
        <v>11541</v>
      </c>
      <c r="J14070">
        <v>2019</v>
      </c>
      <c r="K14070">
        <v>704.61</v>
      </c>
      <c r="L14070">
        <v>39</v>
      </c>
      <c r="M14070">
        <v>1</v>
      </c>
      <c r="N14070">
        <f t="shared" si="544"/>
        <v>0</v>
      </c>
      <c r="O14070">
        <f t="shared" si="545"/>
        <v>0</v>
      </c>
      <c r="P14070" t="s">
        <v>12693</v>
      </c>
    </row>
    <row r="14071" spans="2:16" x14ac:dyDescent="0.25">
      <c r="B14071" t="s">
        <v>15415</v>
      </c>
      <c r="C14071" s="119" t="s">
        <v>60</v>
      </c>
      <c r="D14071" t="s">
        <v>11537</v>
      </c>
      <c r="E14071" t="s">
        <v>11530</v>
      </c>
      <c r="F14071" t="s">
        <v>11540</v>
      </c>
      <c r="G14071" t="s">
        <v>61</v>
      </c>
      <c r="H14071" t="s">
        <v>18</v>
      </c>
      <c r="I14071" t="s">
        <v>11533</v>
      </c>
      <c r="J14071">
        <v>2019</v>
      </c>
      <c r="K14071">
        <v>673.58</v>
      </c>
      <c r="L14071">
        <v>26</v>
      </c>
      <c r="M14071">
        <v>1</v>
      </c>
      <c r="N14071">
        <f t="shared" si="544"/>
        <v>0</v>
      </c>
      <c r="O14071">
        <f t="shared" si="545"/>
        <v>0</v>
      </c>
      <c r="P14071" t="s">
        <v>12693</v>
      </c>
    </row>
    <row r="14072" spans="2:16" x14ac:dyDescent="0.25">
      <c r="B14072" t="s">
        <v>15416</v>
      </c>
      <c r="C14072" s="119" t="s">
        <v>60</v>
      </c>
      <c r="D14072" t="s">
        <v>11537</v>
      </c>
      <c r="E14072" t="s">
        <v>11530</v>
      </c>
      <c r="F14072" t="s">
        <v>11540</v>
      </c>
      <c r="G14072" t="s">
        <v>61</v>
      </c>
      <c r="H14072" t="s">
        <v>18</v>
      </c>
      <c r="I14072" t="s">
        <v>11541</v>
      </c>
      <c r="J14072">
        <v>2019</v>
      </c>
      <c r="K14072">
        <v>668.81</v>
      </c>
      <c r="L14072">
        <v>32</v>
      </c>
      <c r="M14072">
        <v>1</v>
      </c>
      <c r="N14072">
        <f t="shared" si="544"/>
        <v>0</v>
      </c>
      <c r="O14072">
        <f t="shared" si="545"/>
        <v>0</v>
      </c>
      <c r="P14072" t="s">
        <v>12693</v>
      </c>
    </row>
    <row r="14073" spans="2:16" x14ac:dyDescent="0.25">
      <c r="B14073" t="s">
        <v>15417</v>
      </c>
      <c r="C14073" s="119" t="s">
        <v>60</v>
      </c>
      <c r="D14073" t="s">
        <v>11537</v>
      </c>
      <c r="E14073" t="s">
        <v>11530</v>
      </c>
      <c r="F14073" t="s">
        <v>11540</v>
      </c>
      <c r="G14073" t="s">
        <v>61</v>
      </c>
      <c r="H14073" t="s">
        <v>18</v>
      </c>
      <c r="I14073" t="s">
        <v>11541</v>
      </c>
      <c r="J14073">
        <v>2019</v>
      </c>
      <c r="K14073">
        <v>699.95</v>
      </c>
      <c r="L14073">
        <v>21</v>
      </c>
      <c r="M14073">
        <v>1</v>
      </c>
      <c r="N14073">
        <f t="shared" si="544"/>
        <v>0</v>
      </c>
      <c r="O14073">
        <f t="shared" si="545"/>
        <v>0</v>
      </c>
      <c r="P14073" t="s">
        <v>12693</v>
      </c>
    </row>
    <row r="14074" spans="2:16" x14ac:dyDescent="0.25">
      <c r="B14074" t="s">
        <v>15418</v>
      </c>
      <c r="C14074" s="119" t="s">
        <v>60</v>
      </c>
      <c r="D14074" t="s">
        <v>11537</v>
      </c>
      <c r="E14074" t="s">
        <v>11530</v>
      </c>
      <c r="F14074" t="s">
        <v>11540</v>
      </c>
      <c r="G14074" t="s">
        <v>61</v>
      </c>
      <c r="H14074" t="s">
        <v>18</v>
      </c>
      <c r="I14074" t="s">
        <v>11541</v>
      </c>
      <c r="J14074">
        <v>2019</v>
      </c>
      <c r="K14074">
        <v>923.5</v>
      </c>
      <c r="L14074">
        <v>51</v>
      </c>
      <c r="M14074">
        <v>1</v>
      </c>
      <c r="N14074">
        <f t="shared" si="544"/>
        <v>0</v>
      </c>
      <c r="O14074">
        <f t="shared" si="545"/>
        <v>0</v>
      </c>
      <c r="P14074" t="s">
        <v>12694</v>
      </c>
    </row>
    <row r="14075" spans="2:16" x14ac:dyDescent="0.25">
      <c r="B14075" t="s">
        <v>15419</v>
      </c>
      <c r="C14075" s="119" t="s">
        <v>60</v>
      </c>
      <c r="D14075" t="s">
        <v>11542</v>
      </c>
      <c r="E14075" t="s">
        <v>11530</v>
      </c>
      <c r="F14075" t="s">
        <v>11540</v>
      </c>
      <c r="G14075" t="s">
        <v>61</v>
      </c>
      <c r="H14075" t="s">
        <v>18</v>
      </c>
      <c r="I14075" t="s">
        <v>11541</v>
      </c>
      <c r="J14075">
        <v>2019</v>
      </c>
      <c r="K14075">
        <v>624.48</v>
      </c>
      <c r="L14075">
        <v>81</v>
      </c>
      <c r="M14075">
        <v>1</v>
      </c>
      <c r="N14075">
        <f t="shared" si="544"/>
        <v>0</v>
      </c>
      <c r="O14075">
        <f t="shared" si="545"/>
        <v>0</v>
      </c>
      <c r="P14075" t="s">
        <v>12693</v>
      </c>
    </row>
    <row r="14076" spans="2:16" x14ac:dyDescent="0.25">
      <c r="B14076" t="s">
        <v>15420</v>
      </c>
      <c r="C14076" s="119" t="s">
        <v>60</v>
      </c>
      <c r="D14076" t="s">
        <v>11563</v>
      </c>
      <c r="E14076" t="s">
        <v>11530</v>
      </c>
      <c r="F14076" t="s">
        <v>11540</v>
      </c>
      <c r="G14076" t="s">
        <v>61</v>
      </c>
      <c r="H14076" t="s">
        <v>18</v>
      </c>
      <c r="I14076" t="s">
        <v>11541</v>
      </c>
      <c r="J14076">
        <v>2019</v>
      </c>
      <c r="K14076">
        <v>705.21</v>
      </c>
      <c r="L14076">
        <v>37</v>
      </c>
      <c r="M14076">
        <v>1</v>
      </c>
      <c r="N14076">
        <f t="shared" si="544"/>
        <v>0</v>
      </c>
      <c r="O14076">
        <f t="shared" si="545"/>
        <v>0</v>
      </c>
      <c r="P14076" t="s">
        <v>12693</v>
      </c>
    </row>
    <row r="14077" spans="2:16" x14ac:dyDescent="0.25">
      <c r="B14077" t="s">
        <v>15421</v>
      </c>
      <c r="C14077" s="119" t="s">
        <v>60</v>
      </c>
      <c r="D14077" t="s">
        <v>11563</v>
      </c>
      <c r="E14077" t="s">
        <v>11530</v>
      </c>
      <c r="F14077" t="s">
        <v>11540</v>
      </c>
      <c r="G14077" t="s">
        <v>61</v>
      </c>
      <c r="H14077" t="s">
        <v>18</v>
      </c>
      <c r="I14077" t="s">
        <v>11541</v>
      </c>
      <c r="J14077">
        <v>2019</v>
      </c>
      <c r="K14077">
        <v>704.26</v>
      </c>
      <c r="L14077">
        <v>32</v>
      </c>
      <c r="M14077">
        <v>1</v>
      </c>
      <c r="N14077">
        <f t="shared" si="544"/>
        <v>0</v>
      </c>
      <c r="O14077">
        <f t="shared" si="545"/>
        <v>0</v>
      </c>
      <c r="P14077" t="s">
        <v>12693</v>
      </c>
    </row>
    <row r="14078" spans="2:16" x14ac:dyDescent="0.25">
      <c r="B14078" t="s">
        <v>15422</v>
      </c>
      <c r="C14078" s="119" t="s">
        <v>60</v>
      </c>
      <c r="D14078" t="s">
        <v>11552</v>
      </c>
      <c r="E14078" t="s">
        <v>11530</v>
      </c>
      <c r="F14078" t="s">
        <v>11540</v>
      </c>
      <c r="G14078" t="s">
        <v>61</v>
      </c>
      <c r="H14078" t="s">
        <v>18</v>
      </c>
      <c r="I14078" t="s">
        <v>11541</v>
      </c>
      <c r="J14078">
        <v>2019</v>
      </c>
      <c r="K14078">
        <v>706.69</v>
      </c>
      <c r="L14078">
        <v>67</v>
      </c>
      <c r="M14078">
        <v>1</v>
      </c>
      <c r="N14078">
        <f t="shared" si="544"/>
        <v>0</v>
      </c>
      <c r="O14078">
        <f t="shared" si="545"/>
        <v>0</v>
      </c>
      <c r="P14078" t="s">
        <v>12694</v>
      </c>
    </row>
    <row r="14079" spans="2:16" x14ac:dyDescent="0.25">
      <c r="B14079" t="s">
        <v>15423</v>
      </c>
      <c r="C14079" s="119" t="s">
        <v>60</v>
      </c>
      <c r="D14079" t="s">
        <v>11537</v>
      </c>
      <c r="E14079" t="s">
        <v>11530</v>
      </c>
      <c r="F14079" t="s">
        <v>11540</v>
      </c>
      <c r="G14079" t="s">
        <v>61</v>
      </c>
      <c r="H14079" t="s">
        <v>18</v>
      </c>
      <c r="I14079" t="s">
        <v>11533</v>
      </c>
      <c r="J14079">
        <v>2019</v>
      </c>
      <c r="K14079">
        <v>2047.66</v>
      </c>
      <c r="L14079">
        <v>32</v>
      </c>
      <c r="M14079">
        <v>1</v>
      </c>
      <c r="N14079">
        <f t="shared" si="544"/>
        <v>0</v>
      </c>
      <c r="O14079">
        <f t="shared" si="545"/>
        <v>0</v>
      </c>
      <c r="P14079" t="s">
        <v>12693</v>
      </c>
    </row>
    <row r="14080" spans="2:16" x14ac:dyDescent="0.25">
      <c r="B14080" t="s">
        <v>15424</v>
      </c>
      <c r="C14080" s="119" t="s">
        <v>60</v>
      </c>
      <c r="D14080" t="s">
        <v>11546</v>
      </c>
      <c r="E14080" t="s">
        <v>11530</v>
      </c>
      <c r="F14080" t="s">
        <v>11540</v>
      </c>
      <c r="G14080" t="s">
        <v>61</v>
      </c>
      <c r="H14080" t="s">
        <v>18</v>
      </c>
      <c r="I14080" t="s">
        <v>11541</v>
      </c>
      <c r="J14080">
        <v>2019</v>
      </c>
      <c r="K14080">
        <v>683.07</v>
      </c>
      <c r="L14080">
        <v>18</v>
      </c>
      <c r="M14080">
        <v>1</v>
      </c>
      <c r="N14080">
        <f t="shared" si="544"/>
        <v>0</v>
      </c>
      <c r="O14080">
        <f t="shared" si="545"/>
        <v>0</v>
      </c>
      <c r="P14080" t="s">
        <v>12693</v>
      </c>
    </row>
    <row r="14081" spans="2:16" x14ac:dyDescent="0.25">
      <c r="B14081" t="s">
        <v>15425</v>
      </c>
      <c r="C14081" s="119" t="s">
        <v>60</v>
      </c>
      <c r="D14081" t="s">
        <v>11537</v>
      </c>
      <c r="E14081" t="s">
        <v>11530</v>
      </c>
      <c r="F14081" t="s">
        <v>11540</v>
      </c>
      <c r="G14081" t="s">
        <v>61</v>
      </c>
      <c r="H14081" t="s">
        <v>18</v>
      </c>
      <c r="I14081" t="s">
        <v>11533</v>
      </c>
      <c r="J14081">
        <v>2019</v>
      </c>
      <c r="K14081">
        <v>661.33</v>
      </c>
      <c r="L14081">
        <v>36</v>
      </c>
      <c r="M14081">
        <v>1</v>
      </c>
      <c r="N14081">
        <f t="shared" si="544"/>
        <v>0</v>
      </c>
      <c r="O14081">
        <f t="shared" si="545"/>
        <v>0</v>
      </c>
      <c r="P14081" t="s">
        <v>12694</v>
      </c>
    </row>
    <row r="14082" spans="2:16" x14ac:dyDescent="0.25">
      <c r="B14082" t="s">
        <v>15426</v>
      </c>
      <c r="C14082" s="119" t="s">
        <v>60</v>
      </c>
      <c r="D14082" t="s">
        <v>11537</v>
      </c>
      <c r="E14082" t="s">
        <v>11530</v>
      </c>
      <c r="F14082" t="s">
        <v>11540</v>
      </c>
      <c r="G14082" t="s">
        <v>61</v>
      </c>
      <c r="H14082" t="s">
        <v>18</v>
      </c>
      <c r="I14082" t="s">
        <v>11533</v>
      </c>
      <c r="J14082">
        <v>2019</v>
      </c>
      <c r="K14082">
        <v>663.16</v>
      </c>
      <c r="L14082">
        <v>42</v>
      </c>
      <c r="M14082">
        <v>1</v>
      </c>
      <c r="N14082">
        <f t="shared" si="544"/>
        <v>0</v>
      </c>
      <c r="O14082">
        <f t="shared" si="545"/>
        <v>0</v>
      </c>
      <c r="P14082" t="s">
        <v>12694</v>
      </c>
    </row>
    <row r="14083" spans="2:16" x14ac:dyDescent="0.25">
      <c r="B14083" t="s">
        <v>15427</v>
      </c>
      <c r="C14083" s="119" t="s">
        <v>60</v>
      </c>
      <c r="D14083" t="s">
        <v>11546</v>
      </c>
      <c r="E14083" t="s">
        <v>11530</v>
      </c>
      <c r="F14083" t="s">
        <v>11540</v>
      </c>
      <c r="G14083" t="s">
        <v>61</v>
      </c>
      <c r="H14083" t="s">
        <v>18</v>
      </c>
      <c r="I14083" t="s">
        <v>11533</v>
      </c>
      <c r="J14083">
        <v>2019</v>
      </c>
      <c r="K14083">
        <v>695.84</v>
      </c>
      <c r="L14083">
        <v>44</v>
      </c>
      <c r="M14083">
        <v>1</v>
      </c>
      <c r="N14083">
        <f t="shared" si="544"/>
        <v>0</v>
      </c>
      <c r="O14083">
        <f t="shared" si="545"/>
        <v>0</v>
      </c>
      <c r="P14083" t="s">
        <v>12693</v>
      </c>
    </row>
    <row r="14084" spans="2:16" x14ac:dyDescent="0.25">
      <c r="B14084" t="s">
        <v>15428</v>
      </c>
      <c r="C14084" s="119" t="s">
        <v>60</v>
      </c>
      <c r="D14084" t="s">
        <v>11537</v>
      </c>
      <c r="E14084" t="s">
        <v>11530</v>
      </c>
      <c r="F14084" t="s">
        <v>11540</v>
      </c>
      <c r="G14084" t="s">
        <v>61</v>
      </c>
      <c r="H14084" t="s">
        <v>18</v>
      </c>
      <c r="I14084" t="s">
        <v>11541</v>
      </c>
      <c r="J14084">
        <v>2019</v>
      </c>
      <c r="K14084">
        <v>1834.26</v>
      </c>
      <c r="L14084">
        <v>42</v>
      </c>
      <c r="M14084">
        <v>1</v>
      </c>
      <c r="N14084">
        <f t="shared" si="544"/>
        <v>0</v>
      </c>
      <c r="O14084">
        <f t="shared" si="545"/>
        <v>0</v>
      </c>
      <c r="P14084" t="s">
        <v>12693</v>
      </c>
    </row>
    <row r="14085" spans="2:16" x14ac:dyDescent="0.25">
      <c r="B14085" t="s">
        <v>15429</v>
      </c>
      <c r="C14085" s="119" t="s">
        <v>60</v>
      </c>
      <c r="D14085" t="s">
        <v>11537</v>
      </c>
      <c r="E14085" t="s">
        <v>11530</v>
      </c>
      <c r="F14085" t="s">
        <v>11540</v>
      </c>
      <c r="G14085" t="s">
        <v>61</v>
      </c>
      <c r="H14085" t="s">
        <v>18</v>
      </c>
      <c r="I14085" t="s">
        <v>11533</v>
      </c>
      <c r="J14085">
        <v>2019</v>
      </c>
      <c r="K14085">
        <v>664.15</v>
      </c>
      <c r="L14085">
        <v>49</v>
      </c>
      <c r="M14085">
        <v>1</v>
      </c>
      <c r="N14085">
        <f t="shared" si="544"/>
        <v>0</v>
      </c>
      <c r="O14085">
        <f t="shared" si="545"/>
        <v>0</v>
      </c>
      <c r="P14085" t="s">
        <v>12693</v>
      </c>
    </row>
    <row r="14086" spans="2:16" x14ac:dyDescent="0.25">
      <c r="B14086" t="s">
        <v>15430</v>
      </c>
      <c r="C14086" s="119" t="s">
        <v>60</v>
      </c>
      <c r="D14086" t="s">
        <v>11537</v>
      </c>
      <c r="E14086" t="s">
        <v>11530</v>
      </c>
      <c r="F14086" t="s">
        <v>11540</v>
      </c>
      <c r="G14086" t="s">
        <v>61</v>
      </c>
      <c r="H14086" t="s">
        <v>18</v>
      </c>
      <c r="I14086" t="s">
        <v>11541</v>
      </c>
      <c r="J14086">
        <v>2019</v>
      </c>
      <c r="K14086">
        <v>1737.79</v>
      </c>
      <c r="L14086">
        <v>77</v>
      </c>
      <c r="M14086">
        <v>1</v>
      </c>
      <c r="N14086">
        <f t="shared" si="544"/>
        <v>0</v>
      </c>
      <c r="O14086">
        <f t="shared" si="545"/>
        <v>0</v>
      </c>
      <c r="P14086" t="s">
        <v>12693</v>
      </c>
    </row>
    <row r="14087" spans="2:16" x14ac:dyDescent="0.25">
      <c r="B14087" t="s">
        <v>15431</v>
      </c>
      <c r="C14087" s="119" t="s">
        <v>60</v>
      </c>
      <c r="D14087" t="s">
        <v>11537</v>
      </c>
      <c r="E14087" t="s">
        <v>11530</v>
      </c>
      <c r="F14087" t="s">
        <v>11540</v>
      </c>
      <c r="G14087" t="s">
        <v>61</v>
      </c>
      <c r="H14087" t="s">
        <v>18</v>
      </c>
      <c r="I14087" t="s">
        <v>11533</v>
      </c>
      <c r="J14087">
        <v>2019</v>
      </c>
      <c r="K14087">
        <v>2940.02</v>
      </c>
      <c r="L14087">
        <v>92</v>
      </c>
      <c r="M14087">
        <v>1</v>
      </c>
      <c r="N14087">
        <f t="shared" si="544"/>
        <v>0</v>
      </c>
      <c r="O14087">
        <f t="shared" si="545"/>
        <v>0</v>
      </c>
      <c r="P14087" t="s">
        <v>12693</v>
      </c>
    </row>
    <row r="14088" spans="2:16" x14ac:dyDescent="0.25">
      <c r="B14088" t="s">
        <v>15432</v>
      </c>
      <c r="C14088" s="119" t="s">
        <v>60</v>
      </c>
      <c r="D14088" t="s">
        <v>11537</v>
      </c>
      <c r="E14088" t="s">
        <v>11530</v>
      </c>
      <c r="F14088" t="s">
        <v>11540</v>
      </c>
      <c r="G14088" t="s">
        <v>61</v>
      </c>
      <c r="H14088" t="s">
        <v>18</v>
      </c>
      <c r="I14088" t="s">
        <v>11533</v>
      </c>
      <c r="J14088">
        <v>2019</v>
      </c>
      <c r="K14088">
        <v>1799.26</v>
      </c>
      <c r="L14088">
        <v>127</v>
      </c>
      <c r="M14088">
        <v>1</v>
      </c>
      <c r="N14088">
        <f t="shared" si="544"/>
        <v>0</v>
      </c>
      <c r="O14088">
        <f t="shared" si="545"/>
        <v>0</v>
      </c>
      <c r="P14088" t="s">
        <v>12694</v>
      </c>
    </row>
    <row r="14089" spans="2:16" x14ac:dyDescent="0.25">
      <c r="B14089" t="s">
        <v>15433</v>
      </c>
      <c r="C14089" s="119" t="s">
        <v>60</v>
      </c>
      <c r="D14089" t="s">
        <v>11537</v>
      </c>
      <c r="E14089" t="s">
        <v>11530</v>
      </c>
      <c r="F14089" t="s">
        <v>11540</v>
      </c>
      <c r="G14089" t="s">
        <v>61</v>
      </c>
      <c r="H14089" t="s">
        <v>18</v>
      </c>
      <c r="I14089" t="s">
        <v>11533</v>
      </c>
      <c r="J14089">
        <v>2019</v>
      </c>
      <c r="K14089">
        <v>1910.36</v>
      </c>
      <c r="L14089">
        <v>97</v>
      </c>
      <c r="M14089">
        <v>1</v>
      </c>
      <c r="N14089">
        <f t="shared" si="544"/>
        <v>0</v>
      </c>
      <c r="O14089">
        <f t="shared" si="545"/>
        <v>0</v>
      </c>
      <c r="P14089" t="s">
        <v>12693</v>
      </c>
    </row>
    <row r="14090" spans="2:16" x14ac:dyDescent="0.25">
      <c r="B14090" t="s">
        <v>15434</v>
      </c>
      <c r="C14090" s="119" t="s">
        <v>60</v>
      </c>
      <c r="D14090" t="s">
        <v>11563</v>
      </c>
      <c r="E14090" t="s">
        <v>11530</v>
      </c>
      <c r="F14090" t="s">
        <v>11540</v>
      </c>
      <c r="G14090" t="s">
        <v>61</v>
      </c>
      <c r="H14090" t="s">
        <v>18</v>
      </c>
      <c r="I14090" t="s">
        <v>11541</v>
      </c>
      <c r="J14090">
        <v>2019</v>
      </c>
      <c r="K14090">
        <v>1741.12</v>
      </c>
      <c r="L14090">
        <v>92</v>
      </c>
      <c r="M14090">
        <v>1</v>
      </c>
      <c r="N14090">
        <f t="shared" si="544"/>
        <v>0</v>
      </c>
      <c r="O14090">
        <f t="shared" si="545"/>
        <v>0</v>
      </c>
      <c r="P14090" t="s">
        <v>12694</v>
      </c>
    </row>
    <row r="14091" spans="2:16" x14ac:dyDescent="0.25">
      <c r="B14091" t="s">
        <v>15435</v>
      </c>
      <c r="C14091" s="119" t="s">
        <v>60</v>
      </c>
      <c r="D14091" t="s">
        <v>11550</v>
      </c>
      <c r="E14091" t="s">
        <v>11530</v>
      </c>
      <c r="F14091" t="s">
        <v>11540</v>
      </c>
      <c r="G14091" t="s">
        <v>61</v>
      </c>
      <c r="H14091" t="s">
        <v>18</v>
      </c>
      <c r="I14091" t="s">
        <v>11533</v>
      </c>
      <c r="J14091">
        <v>2019</v>
      </c>
      <c r="K14091">
        <v>1838.28</v>
      </c>
      <c r="L14091">
        <v>42</v>
      </c>
      <c r="M14091">
        <v>1</v>
      </c>
      <c r="N14091">
        <f t="shared" si="544"/>
        <v>0</v>
      </c>
      <c r="O14091">
        <f t="shared" si="545"/>
        <v>0</v>
      </c>
      <c r="P14091" t="s">
        <v>12694</v>
      </c>
    </row>
    <row r="14092" spans="2:16" x14ac:dyDescent="0.25">
      <c r="B14092" t="s">
        <v>15436</v>
      </c>
      <c r="C14092" s="119" t="s">
        <v>60</v>
      </c>
      <c r="D14092" t="s">
        <v>11537</v>
      </c>
      <c r="E14092" t="s">
        <v>11530</v>
      </c>
      <c r="F14092" t="s">
        <v>11540</v>
      </c>
      <c r="G14092" t="s">
        <v>61</v>
      </c>
      <c r="H14092" t="s">
        <v>18</v>
      </c>
      <c r="I14092" t="s">
        <v>11541</v>
      </c>
      <c r="J14092">
        <v>2019</v>
      </c>
      <c r="K14092">
        <v>1769.63</v>
      </c>
      <c r="L14092">
        <v>72</v>
      </c>
      <c r="M14092">
        <v>1</v>
      </c>
      <c r="N14092">
        <f t="shared" si="544"/>
        <v>0</v>
      </c>
      <c r="O14092">
        <f t="shared" si="545"/>
        <v>0</v>
      </c>
      <c r="P14092" t="s">
        <v>12693</v>
      </c>
    </row>
    <row r="14093" spans="2:16" x14ac:dyDescent="0.25">
      <c r="B14093" t="s">
        <v>15437</v>
      </c>
      <c r="C14093" s="119" t="s">
        <v>60</v>
      </c>
      <c r="D14093" t="s">
        <v>11550</v>
      </c>
      <c r="E14093" t="s">
        <v>11530</v>
      </c>
      <c r="F14093" t="s">
        <v>11540</v>
      </c>
      <c r="G14093" t="s">
        <v>61</v>
      </c>
      <c r="H14093" t="s">
        <v>18</v>
      </c>
      <c r="I14093" t="s">
        <v>11541</v>
      </c>
      <c r="J14093">
        <v>2019</v>
      </c>
      <c r="K14093">
        <v>2943.85</v>
      </c>
      <c r="L14093">
        <v>75</v>
      </c>
      <c r="M14093">
        <v>1</v>
      </c>
      <c r="N14093">
        <f t="shared" si="544"/>
        <v>0</v>
      </c>
      <c r="O14093">
        <f t="shared" si="545"/>
        <v>0</v>
      </c>
      <c r="P14093" t="s">
        <v>12694</v>
      </c>
    </row>
    <row r="14094" spans="2:16" x14ac:dyDescent="0.25">
      <c r="B14094" t="s">
        <v>15438</v>
      </c>
      <c r="C14094" s="119" t="s">
        <v>60</v>
      </c>
      <c r="D14094" t="s">
        <v>11537</v>
      </c>
      <c r="E14094" t="s">
        <v>11530</v>
      </c>
      <c r="F14094" t="s">
        <v>11540</v>
      </c>
      <c r="G14094" t="s">
        <v>61</v>
      </c>
      <c r="H14094" t="s">
        <v>18</v>
      </c>
      <c r="I14094" t="s">
        <v>11533</v>
      </c>
      <c r="J14094">
        <v>2019</v>
      </c>
      <c r="K14094">
        <v>1742.91</v>
      </c>
      <c r="L14094">
        <v>47</v>
      </c>
      <c r="M14094">
        <v>1</v>
      </c>
      <c r="N14094">
        <f t="shared" si="544"/>
        <v>0</v>
      </c>
      <c r="O14094">
        <f t="shared" si="545"/>
        <v>0</v>
      </c>
      <c r="P14094" t="s">
        <v>12694</v>
      </c>
    </row>
    <row r="14095" spans="2:16" x14ac:dyDescent="0.25">
      <c r="B14095" t="s">
        <v>15439</v>
      </c>
      <c r="C14095" s="119" t="s">
        <v>60</v>
      </c>
      <c r="D14095" t="s">
        <v>11537</v>
      </c>
      <c r="E14095" t="s">
        <v>11530</v>
      </c>
      <c r="F14095" t="s">
        <v>11540</v>
      </c>
      <c r="G14095" t="s">
        <v>61</v>
      </c>
      <c r="H14095" t="s">
        <v>18</v>
      </c>
      <c r="I14095" t="s">
        <v>11533</v>
      </c>
      <c r="J14095">
        <v>2019</v>
      </c>
      <c r="K14095">
        <v>2210.62</v>
      </c>
      <c r="L14095">
        <v>71</v>
      </c>
      <c r="M14095">
        <v>1</v>
      </c>
      <c r="N14095">
        <f t="shared" si="544"/>
        <v>0</v>
      </c>
      <c r="O14095">
        <f t="shared" si="545"/>
        <v>0</v>
      </c>
      <c r="P14095" t="s">
        <v>12693</v>
      </c>
    </row>
    <row r="14096" spans="2:16" x14ac:dyDescent="0.25">
      <c r="B14096" t="s">
        <v>15440</v>
      </c>
      <c r="C14096" s="119" t="s">
        <v>60</v>
      </c>
      <c r="D14096" t="s">
        <v>11537</v>
      </c>
      <c r="E14096" t="s">
        <v>11530</v>
      </c>
      <c r="F14096" t="s">
        <v>11540</v>
      </c>
      <c r="G14096" t="s">
        <v>61</v>
      </c>
      <c r="H14096" t="s">
        <v>18</v>
      </c>
      <c r="I14096" t="s">
        <v>11541</v>
      </c>
      <c r="J14096">
        <v>2019</v>
      </c>
      <c r="K14096">
        <v>690.64</v>
      </c>
      <c r="L14096">
        <v>47</v>
      </c>
      <c r="M14096">
        <v>1</v>
      </c>
      <c r="N14096">
        <f t="shared" si="544"/>
        <v>0</v>
      </c>
      <c r="O14096">
        <f t="shared" si="545"/>
        <v>0</v>
      </c>
      <c r="P14096" t="s">
        <v>12693</v>
      </c>
    </row>
    <row r="14097" spans="2:16" x14ac:dyDescent="0.25">
      <c r="B14097" t="s">
        <v>15441</v>
      </c>
      <c r="C14097" s="119" t="s">
        <v>60</v>
      </c>
      <c r="D14097" t="s">
        <v>11546</v>
      </c>
      <c r="E14097" t="s">
        <v>11530</v>
      </c>
      <c r="F14097" t="s">
        <v>11540</v>
      </c>
      <c r="G14097" t="s">
        <v>61</v>
      </c>
      <c r="H14097" t="s">
        <v>18</v>
      </c>
      <c r="I14097" t="s">
        <v>11541</v>
      </c>
      <c r="J14097">
        <v>2019</v>
      </c>
      <c r="K14097">
        <v>701.15</v>
      </c>
      <c r="L14097">
        <v>30</v>
      </c>
      <c r="M14097">
        <v>1</v>
      </c>
      <c r="N14097">
        <f t="shared" si="544"/>
        <v>0</v>
      </c>
      <c r="O14097">
        <f t="shared" si="545"/>
        <v>0</v>
      </c>
      <c r="P14097" t="s">
        <v>12693</v>
      </c>
    </row>
    <row r="14098" spans="2:16" x14ac:dyDescent="0.25">
      <c r="B14098" t="s">
        <v>15442</v>
      </c>
      <c r="C14098" s="119" t="s">
        <v>60</v>
      </c>
      <c r="D14098" t="s">
        <v>11552</v>
      </c>
      <c r="E14098" t="s">
        <v>11530</v>
      </c>
      <c r="F14098" t="s">
        <v>11540</v>
      </c>
      <c r="G14098" t="s">
        <v>61</v>
      </c>
      <c r="H14098" t="s">
        <v>18</v>
      </c>
      <c r="I14098" t="s">
        <v>11541</v>
      </c>
      <c r="J14098">
        <v>2019</v>
      </c>
      <c r="K14098">
        <v>703.83</v>
      </c>
      <c r="L14098">
        <v>31</v>
      </c>
      <c r="M14098">
        <v>1</v>
      </c>
      <c r="N14098">
        <f t="shared" si="544"/>
        <v>0</v>
      </c>
      <c r="O14098">
        <f t="shared" si="545"/>
        <v>0</v>
      </c>
      <c r="P14098" t="s">
        <v>12693</v>
      </c>
    </row>
    <row r="14099" spans="2:16" x14ac:dyDescent="0.25">
      <c r="B14099" t="s">
        <v>15443</v>
      </c>
      <c r="C14099" s="119" t="s">
        <v>60</v>
      </c>
      <c r="D14099" t="s">
        <v>11537</v>
      </c>
      <c r="E14099" t="s">
        <v>11530</v>
      </c>
      <c r="F14099" t="s">
        <v>11540</v>
      </c>
      <c r="G14099" t="s">
        <v>61</v>
      </c>
      <c r="H14099" t="s">
        <v>18</v>
      </c>
      <c r="I14099" t="s">
        <v>11541</v>
      </c>
      <c r="J14099">
        <v>2019</v>
      </c>
      <c r="K14099">
        <v>1892.77</v>
      </c>
      <c r="L14099">
        <v>12</v>
      </c>
      <c r="M14099">
        <v>1</v>
      </c>
      <c r="N14099">
        <f t="shared" si="544"/>
        <v>0</v>
      </c>
      <c r="O14099">
        <f t="shared" si="545"/>
        <v>0</v>
      </c>
      <c r="P14099" t="s">
        <v>12694</v>
      </c>
    </row>
    <row r="14100" spans="2:16" x14ac:dyDescent="0.25">
      <c r="B14100" t="s">
        <v>15444</v>
      </c>
      <c r="C14100" s="119" t="s">
        <v>60</v>
      </c>
      <c r="D14100" t="s">
        <v>11537</v>
      </c>
      <c r="E14100" t="s">
        <v>11530</v>
      </c>
      <c r="F14100" t="s">
        <v>11540</v>
      </c>
      <c r="G14100" t="s">
        <v>61</v>
      </c>
      <c r="H14100" t="s">
        <v>18</v>
      </c>
      <c r="I14100" t="s">
        <v>11541</v>
      </c>
      <c r="J14100">
        <v>2019</v>
      </c>
      <c r="K14100">
        <v>2993.32</v>
      </c>
      <c r="L14100">
        <v>27</v>
      </c>
      <c r="M14100">
        <v>1</v>
      </c>
      <c r="N14100">
        <f t="shared" si="544"/>
        <v>0</v>
      </c>
      <c r="O14100">
        <f t="shared" si="545"/>
        <v>0</v>
      </c>
      <c r="P14100" t="s">
        <v>12694</v>
      </c>
    </row>
    <row r="14101" spans="2:16" x14ac:dyDescent="0.25">
      <c r="B14101" t="s">
        <v>15445</v>
      </c>
      <c r="C14101" s="119" t="s">
        <v>60</v>
      </c>
      <c r="D14101" t="s">
        <v>11537</v>
      </c>
      <c r="E14101" t="s">
        <v>11530</v>
      </c>
      <c r="F14101" t="s">
        <v>11540</v>
      </c>
      <c r="G14101" t="s">
        <v>61</v>
      </c>
      <c r="H14101" t="s">
        <v>18</v>
      </c>
      <c r="I14101" t="s">
        <v>11541</v>
      </c>
      <c r="J14101">
        <v>2019</v>
      </c>
      <c r="K14101">
        <v>1897.51</v>
      </c>
      <c r="L14101">
        <v>37</v>
      </c>
      <c r="M14101">
        <v>1</v>
      </c>
      <c r="N14101">
        <f t="shared" si="544"/>
        <v>0</v>
      </c>
      <c r="O14101">
        <f t="shared" si="545"/>
        <v>0</v>
      </c>
      <c r="P14101" t="s">
        <v>12694</v>
      </c>
    </row>
    <row r="14102" spans="2:16" x14ac:dyDescent="0.25">
      <c r="B14102" t="s">
        <v>15446</v>
      </c>
      <c r="C14102" s="119" t="s">
        <v>60</v>
      </c>
      <c r="D14102" t="s">
        <v>11550</v>
      </c>
      <c r="E14102" t="s">
        <v>11530</v>
      </c>
      <c r="F14102" t="s">
        <v>11540</v>
      </c>
      <c r="G14102" t="s">
        <v>61</v>
      </c>
      <c r="H14102" t="s">
        <v>18</v>
      </c>
      <c r="I14102" t="s">
        <v>11533</v>
      </c>
      <c r="J14102">
        <v>2019</v>
      </c>
      <c r="K14102">
        <v>2247.9</v>
      </c>
      <c r="L14102">
        <v>187</v>
      </c>
      <c r="M14102">
        <v>1</v>
      </c>
      <c r="N14102">
        <f t="shared" si="544"/>
        <v>0</v>
      </c>
      <c r="O14102">
        <f t="shared" si="545"/>
        <v>0</v>
      </c>
      <c r="P14102" t="s">
        <v>12693</v>
      </c>
    </row>
    <row r="14103" spans="2:16" x14ac:dyDescent="0.25">
      <c r="B14103" t="s">
        <v>15447</v>
      </c>
      <c r="C14103" s="119" t="s">
        <v>60</v>
      </c>
      <c r="D14103" t="s">
        <v>11537</v>
      </c>
      <c r="E14103" t="s">
        <v>11530</v>
      </c>
      <c r="F14103" t="s">
        <v>11540</v>
      </c>
      <c r="G14103" t="s">
        <v>61</v>
      </c>
      <c r="H14103" t="s">
        <v>18</v>
      </c>
      <c r="I14103" t="s">
        <v>11541</v>
      </c>
      <c r="J14103">
        <v>2019</v>
      </c>
      <c r="K14103">
        <v>666.33</v>
      </c>
      <c r="L14103">
        <v>32</v>
      </c>
      <c r="M14103">
        <v>1</v>
      </c>
      <c r="N14103">
        <f t="shared" si="544"/>
        <v>0</v>
      </c>
      <c r="O14103">
        <f t="shared" si="545"/>
        <v>0</v>
      </c>
      <c r="P14103" t="s">
        <v>12694</v>
      </c>
    </row>
    <row r="14104" spans="2:16" x14ac:dyDescent="0.25">
      <c r="B14104" t="s">
        <v>15448</v>
      </c>
      <c r="C14104" s="119" t="s">
        <v>60</v>
      </c>
      <c r="D14104" t="s">
        <v>11537</v>
      </c>
      <c r="E14104" t="s">
        <v>11530</v>
      </c>
      <c r="F14104" t="s">
        <v>11540</v>
      </c>
      <c r="G14104" t="s">
        <v>61</v>
      </c>
      <c r="H14104" t="s">
        <v>18</v>
      </c>
      <c r="I14104" t="s">
        <v>11533</v>
      </c>
      <c r="J14104">
        <v>2019</v>
      </c>
      <c r="K14104">
        <v>1876.83</v>
      </c>
      <c r="L14104">
        <v>32</v>
      </c>
      <c r="M14104">
        <v>1</v>
      </c>
      <c r="N14104">
        <f t="shared" si="544"/>
        <v>0</v>
      </c>
      <c r="O14104">
        <f t="shared" si="545"/>
        <v>0</v>
      </c>
      <c r="P14104" t="s">
        <v>12694</v>
      </c>
    </row>
    <row r="14105" spans="2:16" x14ac:dyDescent="0.25">
      <c r="B14105" t="s">
        <v>15449</v>
      </c>
      <c r="C14105" s="119" t="s">
        <v>60</v>
      </c>
      <c r="D14105" t="s">
        <v>11552</v>
      </c>
      <c r="E14105" t="s">
        <v>11530</v>
      </c>
      <c r="F14105" t="s">
        <v>11540</v>
      </c>
      <c r="G14105" t="s">
        <v>61</v>
      </c>
      <c r="H14105" t="s">
        <v>18</v>
      </c>
      <c r="I14105" t="s">
        <v>11541</v>
      </c>
      <c r="J14105">
        <v>2019</v>
      </c>
      <c r="K14105">
        <v>700.27</v>
      </c>
      <c r="L14105">
        <v>34</v>
      </c>
      <c r="M14105">
        <v>1</v>
      </c>
      <c r="N14105">
        <f t="shared" si="544"/>
        <v>0</v>
      </c>
      <c r="O14105">
        <f t="shared" si="545"/>
        <v>0</v>
      </c>
      <c r="P14105" t="s">
        <v>12694</v>
      </c>
    </row>
    <row r="14106" spans="2:16" x14ac:dyDescent="0.25">
      <c r="B14106" t="s">
        <v>15450</v>
      </c>
      <c r="C14106" s="119" t="s">
        <v>60</v>
      </c>
      <c r="D14106" t="s">
        <v>11546</v>
      </c>
      <c r="E14106" t="s">
        <v>11530</v>
      </c>
      <c r="F14106" t="s">
        <v>11540</v>
      </c>
      <c r="G14106" t="s">
        <v>61</v>
      </c>
      <c r="H14106" t="s">
        <v>18</v>
      </c>
      <c r="I14106" t="s">
        <v>11541</v>
      </c>
      <c r="J14106">
        <v>2019</v>
      </c>
      <c r="K14106">
        <v>698.68</v>
      </c>
      <c r="L14106">
        <v>28</v>
      </c>
      <c r="M14106">
        <v>1</v>
      </c>
      <c r="N14106">
        <f t="shared" ref="N14106:N14169" si="546">IF(K14106&lt;100,1,0)</f>
        <v>0</v>
      </c>
      <c r="O14106">
        <f t="shared" ref="O14106:O14169" si="547">IF(OR(L14106="",L14106&lt;=0),1,0)</f>
        <v>0</v>
      </c>
      <c r="P14106" t="s">
        <v>12693</v>
      </c>
    </row>
    <row r="14107" spans="2:16" x14ac:dyDescent="0.25">
      <c r="B14107" t="s">
        <v>15451</v>
      </c>
      <c r="C14107" s="119" t="s">
        <v>60</v>
      </c>
      <c r="D14107" t="s">
        <v>11537</v>
      </c>
      <c r="E14107" t="s">
        <v>11530</v>
      </c>
      <c r="F14107" t="s">
        <v>11540</v>
      </c>
      <c r="G14107" t="s">
        <v>61</v>
      </c>
      <c r="H14107" t="s">
        <v>18</v>
      </c>
      <c r="I14107" t="s">
        <v>11541</v>
      </c>
      <c r="J14107">
        <v>2019</v>
      </c>
      <c r="K14107">
        <v>662.34</v>
      </c>
      <c r="L14107">
        <v>29</v>
      </c>
      <c r="M14107">
        <v>1</v>
      </c>
      <c r="N14107">
        <f t="shared" si="546"/>
        <v>0</v>
      </c>
      <c r="O14107">
        <f t="shared" si="547"/>
        <v>0</v>
      </c>
      <c r="P14107" t="s">
        <v>12693</v>
      </c>
    </row>
    <row r="14108" spans="2:16" x14ac:dyDescent="0.25">
      <c r="B14108" t="s">
        <v>15452</v>
      </c>
      <c r="C14108" s="119" t="s">
        <v>60</v>
      </c>
      <c r="D14108" t="s">
        <v>11537</v>
      </c>
      <c r="E14108" t="s">
        <v>11530</v>
      </c>
      <c r="F14108" t="s">
        <v>11540</v>
      </c>
      <c r="G14108" t="s">
        <v>61</v>
      </c>
      <c r="H14108" t="s">
        <v>18</v>
      </c>
      <c r="I14108" t="s">
        <v>11541</v>
      </c>
      <c r="J14108">
        <v>2019</v>
      </c>
      <c r="K14108">
        <v>2024.55</v>
      </c>
      <c r="L14108">
        <v>87</v>
      </c>
      <c r="M14108">
        <v>1</v>
      </c>
      <c r="N14108">
        <f t="shared" si="546"/>
        <v>0</v>
      </c>
      <c r="O14108">
        <f t="shared" si="547"/>
        <v>0</v>
      </c>
      <c r="P14108" t="s">
        <v>12694</v>
      </c>
    </row>
    <row r="14109" spans="2:16" x14ac:dyDescent="0.25">
      <c r="B14109" t="s">
        <v>15453</v>
      </c>
      <c r="C14109" s="119" t="s">
        <v>60</v>
      </c>
      <c r="D14109" t="s">
        <v>11550</v>
      </c>
      <c r="E14109" t="s">
        <v>11530</v>
      </c>
      <c r="F14109" t="s">
        <v>11540</v>
      </c>
      <c r="G14109" t="s">
        <v>61</v>
      </c>
      <c r="H14109" t="s">
        <v>18</v>
      </c>
      <c r="I14109" t="s">
        <v>11533</v>
      </c>
      <c r="J14109">
        <v>2019</v>
      </c>
      <c r="K14109">
        <v>697.97</v>
      </c>
      <c r="L14109">
        <v>79</v>
      </c>
      <c r="M14109">
        <v>1</v>
      </c>
      <c r="N14109">
        <f t="shared" si="546"/>
        <v>0</v>
      </c>
      <c r="O14109">
        <f t="shared" si="547"/>
        <v>0</v>
      </c>
      <c r="P14109" t="s">
        <v>12694</v>
      </c>
    </row>
    <row r="14110" spans="2:16" x14ac:dyDescent="0.25">
      <c r="B14110" t="s">
        <v>15454</v>
      </c>
      <c r="C14110" s="119" t="s">
        <v>60</v>
      </c>
      <c r="D14110" t="s">
        <v>11537</v>
      </c>
      <c r="E14110" t="s">
        <v>11530</v>
      </c>
      <c r="F14110" t="s">
        <v>11540</v>
      </c>
      <c r="G14110" t="s">
        <v>61</v>
      </c>
      <c r="H14110" t="s">
        <v>18</v>
      </c>
      <c r="I14110" t="s">
        <v>11533</v>
      </c>
      <c r="J14110">
        <v>2019</v>
      </c>
      <c r="K14110">
        <v>1271.08</v>
      </c>
      <c r="L14110">
        <v>10</v>
      </c>
      <c r="M14110">
        <v>1</v>
      </c>
      <c r="N14110">
        <f t="shared" si="546"/>
        <v>0</v>
      </c>
      <c r="O14110">
        <f t="shared" si="547"/>
        <v>0</v>
      </c>
      <c r="P14110" t="s">
        <v>12693</v>
      </c>
    </row>
    <row r="14111" spans="2:16" x14ac:dyDescent="0.25">
      <c r="B14111" t="s">
        <v>15455</v>
      </c>
      <c r="C14111" s="119" t="s">
        <v>60</v>
      </c>
      <c r="D14111" t="s">
        <v>11537</v>
      </c>
      <c r="E14111" t="s">
        <v>11530</v>
      </c>
      <c r="F14111" t="s">
        <v>11540</v>
      </c>
      <c r="G14111" t="s">
        <v>61</v>
      </c>
      <c r="H14111" t="s">
        <v>18</v>
      </c>
      <c r="I14111" t="s">
        <v>11541</v>
      </c>
      <c r="J14111">
        <v>2019</v>
      </c>
      <c r="K14111">
        <v>2549.33</v>
      </c>
      <c r="L14111">
        <v>44</v>
      </c>
      <c r="M14111">
        <v>1</v>
      </c>
      <c r="N14111">
        <f t="shared" si="546"/>
        <v>0</v>
      </c>
      <c r="O14111">
        <f t="shared" si="547"/>
        <v>0</v>
      </c>
      <c r="P14111" t="s">
        <v>12694</v>
      </c>
    </row>
    <row r="14112" spans="2:16" x14ac:dyDescent="0.25">
      <c r="B14112" t="s">
        <v>15456</v>
      </c>
      <c r="C14112" s="119" t="s">
        <v>60</v>
      </c>
      <c r="D14112" t="s">
        <v>11552</v>
      </c>
      <c r="E14112" t="s">
        <v>11530</v>
      </c>
      <c r="F14112" t="s">
        <v>11540</v>
      </c>
      <c r="G14112" t="s">
        <v>61</v>
      </c>
      <c r="H14112" t="s">
        <v>18</v>
      </c>
      <c r="I14112" t="s">
        <v>11533</v>
      </c>
      <c r="J14112">
        <v>2019</v>
      </c>
      <c r="K14112">
        <v>676.87</v>
      </c>
      <c r="L14112">
        <v>33</v>
      </c>
      <c r="M14112">
        <v>1</v>
      </c>
      <c r="N14112">
        <f t="shared" si="546"/>
        <v>0</v>
      </c>
      <c r="O14112">
        <f t="shared" si="547"/>
        <v>0</v>
      </c>
      <c r="P14112" t="s">
        <v>12693</v>
      </c>
    </row>
    <row r="14113" spans="2:16" x14ac:dyDescent="0.25">
      <c r="B14113" t="s">
        <v>15457</v>
      </c>
      <c r="C14113" s="119" t="s">
        <v>60</v>
      </c>
      <c r="D14113" t="s">
        <v>11550</v>
      </c>
      <c r="E14113" t="s">
        <v>11530</v>
      </c>
      <c r="F14113" t="s">
        <v>11540</v>
      </c>
      <c r="G14113" t="s">
        <v>61</v>
      </c>
      <c r="H14113" t="s">
        <v>18</v>
      </c>
      <c r="I14113" t="s">
        <v>11541</v>
      </c>
      <c r="J14113">
        <v>2019</v>
      </c>
      <c r="K14113">
        <v>668.54</v>
      </c>
      <c r="L14113">
        <v>32</v>
      </c>
      <c r="M14113">
        <v>1</v>
      </c>
      <c r="N14113">
        <f t="shared" si="546"/>
        <v>0</v>
      </c>
      <c r="O14113">
        <f t="shared" si="547"/>
        <v>0</v>
      </c>
      <c r="P14113" t="s">
        <v>12694</v>
      </c>
    </row>
    <row r="14114" spans="2:16" x14ac:dyDescent="0.25">
      <c r="B14114" t="s">
        <v>15458</v>
      </c>
      <c r="C14114" s="119" t="s">
        <v>60</v>
      </c>
      <c r="D14114" t="s">
        <v>11537</v>
      </c>
      <c r="E14114" t="s">
        <v>11530</v>
      </c>
      <c r="F14114" t="s">
        <v>11540</v>
      </c>
      <c r="G14114" t="s">
        <v>61</v>
      </c>
      <c r="H14114" t="s">
        <v>18</v>
      </c>
      <c r="I14114" t="s">
        <v>11541</v>
      </c>
      <c r="J14114">
        <v>2019</v>
      </c>
      <c r="K14114">
        <v>672.18</v>
      </c>
      <c r="L14114">
        <v>51</v>
      </c>
      <c r="M14114">
        <v>1</v>
      </c>
      <c r="N14114">
        <f t="shared" si="546"/>
        <v>0</v>
      </c>
      <c r="O14114">
        <f t="shared" si="547"/>
        <v>0</v>
      </c>
      <c r="P14114" t="s">
        <v>12693</v>
      </c>
    </row>
    <row r="14115" spans="2:16" x14ac:dyDescent="0.25">
      <c r="B14115" t="s">
        <v>15459</v>
      </c>
      <c r="C14115" s="119" t="s">
        <v>60</v>
      </c>
      <c r="D14115" t="s">
        <v>11546</v>
      </c>
      <c r="E14115" t="s">
        <v>11530</v>
      </c>
      <c r="F14115" t="s">
        <v>11540</v>
      </c>
      <c r="G14115" t="s">
        <v>61</v>
      </c>
      <c r="H14115" t="s">
        <v>18</v>
      </c>
      <c r="I14115" t="s">
        <v>11533</v>
      </c>
      <c r="J14115">
        <v>2019</v>
      </c>
      <c r="K14115">
        <v>674.92</v>
      </c>
      <c r="L14115">
        <v>35</v>
      </c>
      <c r="M14115">
        <v>1</v>
      </c>
      <c r="N14115">
        <f t="shared" si="546"/>
        <v>0</v>
      </c>
      <c r="O14115">
        <f t="shared" si="547"/>
        <v>0</v>
      </c>
      <c r="P14115" t="s">
        <v>11528</v>
      </c>
    </row>
    <row r="14116" spans="2:16" x14ac:dyDescent="0.25">
      <c r="B14116" t="s">
        <v>15460</v>
      </c>
      <c r="C14116" s="119" t="s">
        <v>60</v>
      </c>
      <c r="D14116" t="s">
        <v>11537</v>
      </c>
      <c r="E14116" t="s">
        <v>11530</v>
      </c>
      <c r="F14116" t="s">
        <v>11540</v>
      </c>
      <c r="G14116" t="s">
        <v>61</v>
      </c>
      <c r="H14116" t="s">
        <v>18</v>
      </c>
      <c r="I14116" t="s">
        <v>11541</v>
      </c>
      <c r="J14116">
        <v>2019</v>
      </c>
      <c r="K14116">
        <v>699.3</v>
      </c>
      <c r="L14116">
        <v>19</v>
      </c>
      <c r="M14116">
        <v>1</v>
      </c>
      <c r="N14116">
        <f t="shared" si="546"/>
        <v>0</v>
      </c>
      <c r="O14116">
        <f t="shared" si="547"/>
        <v>0</v>
      </c>
      <c r="P14116" t="s">
        <v>12694</v>
      </c>
    </row>
    <row r="14117" spans="2:16" x14ac:dyDescent="0.25">
      <c r="B14117" t="s">
        <v>15461</v>
      </c>
      <c r="C14117" s="119" t="s">
        <v>60</v>
      </c>
      <c r="D14117" t="s">
        <v>11537</v>
      </c>
      <c r="E14117" t="s">
        <v>11530</v>
      </c>
      <c r="F14117" t="s">
        <v>11540</v>
      </c>
      <c r="G14117" t="s">
        <v>61</v>
      </c>
      <c r="H14117" t="s">
        <v>18</v>
      </c>
      <c r="I14117" t="s">
        <v>11541</v>
      </c>
      <c r="J14117">
        <v>2019</v>
      </c>
      <c r="K14117">
        <v>3246.12</v>
      </c>
      <c r="L14117">
        <v>75</v>
      </c>
      <c r="M14117">
        <v>1</v>
      </c>
      <c r="N14117">
        <f t="shared" si="546"/>
        <v>0</v>
      </c>
      <c r="O14117">
        <f t="shared" si="547"/>
        <v>0</v>
      </c>
      <c r="P14117" t="s">
        <v>12694</v>
      </c>
    </row>
    <row r="14118" spans="2:16" x14ac:dyDescent="0.25">
      <c r="B14118" t="s">
        <v>15462</v>
      </c>
      <c r="C14118" s="119" t="s">
        <v>60</v>
      </c>
      <c r="D14118" t="s">
        <v>11537</v>
      </c>
      <c r="E14118" t="s">
        <v>11530</v>
      </c>
      <c r="F14118" t="s">
        <v>11540</v>
      </c>
      <c r="G14118" t="s">
        <v>61</v>
      </c>
      <c r="H14118" t="s">
        <v>18</v>
      </c>
      <c r="I14118" t="s">
        <v>11541</v>
      </c>
      <c r="J14118">
        <v>2019</v>
      </c>
      <c r="K14118">
        <v>699.7</v>
      </c>
      <c r="L14118">
        <v>33</v>
      </c>
      <c r="M14118">
        <v>1</v>
      </c>
      <c r="N14118">
        <f t="shared" si="546"/>
        <v>0</v>
      </c>
      <c r="O14118">
        <f t="shared" si="547"/>
        <v>0</v>
      </c>
      <c r="P14118" t="s">
        <v>12694</v>
      </c>
    </row>
    <row r="14119" spans="2:16" x14ac:dyDescent="0.25">
      <c r="B14119" t="s">
        <v>15463</v>
      </c>
      <c r="C14119" s="119" t="s">
        <v>60</v>
      </c>
      <c r="D14119" t="s">
        <v>11537</v>
      </c>
      <c r="E14119" t="s">
        <v>11530</v>
      </c>
      <c r="F14119" t="s">
        <v>11540</v>
      </c>
      <c r="G14119" t="s">
        <v>61</v>
      </c>
      <c r="H14119" t="s">
        <v>18</v>
      </c>
      <c r="I14119" t="s">
        <v>11541</v>
      </c>
      <c r="J14119">
        <v>2019</v>
      </c>
      <c r="K14119">
        <v>1896.99</v>
      </c>
      <c r="L14119">
        <v>34</v>
      </c>
      <c r="M14119">
        <v>1</v>
      </c>
      <c r="N14119">
        <f t="shared" si="546"/>
        <v>0</v>
      </c>
      <c r="O14119">
        <f t="shared" si="547"/>
        <v>0</v>
      </c>
      <c r="P14119" t="s">
        <v>12694</v>
      </c>
    </row>
    <row r="14120" spans="2:16" x14ac:dyDescent="0.25">
      <c r="B14120" t="s">
        <v>15464</v>
      </c>
      <c r="C14120" s="119" t="s">
        <v>60</v>
      </c>
      <c r="D14120" t="s">
        <v>11537</v>
      </c>
      <c r="E14120" t="s">
        <v>11530</v>
      </c>
      <c r="F14120" t="s">
        <v>11540</v>
      </c>
      <c r="G14120" t="s">
        <v>61</v>
      </c>
      <c r="H14120" t="s">
        <v>18</v>
      </c>
      <c r="I14120" t="s">
        <v>11541</v>
      </c>
      <c r="J14120">
        <v>2019</v>
      </c>
      <c r="K14120">
        <v>697.78</v>
      </c>
      <c r="L14120">
        <v>23</v>
      </c>
      <c r="M14120">
        <v>1</v>
      </c>
      <c r="N14120">
        <f t="shared" si="546"/>
        <v>0</v>
      </c>
      <c r="O14120">
        <f t="shared" si="547"/>
        <v>0</v>
      </c>
      <c r="P14120" t="s">
        <v>12693</v>
      </c>
    </row>
    <row r="14121" spans="2:16" x14ac:dyDescent="0.25">
      <c r="B14121" t="s">
        <v>15465</v>
      </c>
      <c r="C14121" s="119" t="s">
        <v>60</v>
      </c>
      <c r="D14121" t="s">
        <v>11550</v>
      </c>
      <c r="E14121" t="s">
        <v>11530</v>
      </c>
      <c r="F14121" t="s">
        <v>11540</v>
      </c>
      <c r="G14121" t="s">
        <v>61</v>
      </c>
      <c r="H14121" t="s">
        <v>18</v>
      </c>
      <c r="I14121" t="s">
        <v>11533</v>
      </c>
      <c r="J14121">
        <v>2019</v>
      </c>
      <c r="K14121">
        <v>7755.51</v>
      </c>
      <c r="L14121">
        <v>262</v>
      </c>
      <c r="M14121">
        <v>1</v>
      </c>
      <c r="N14121">
        <f t="shared" si="546"/>
        <v>0</v>
      </c>
      <c r="O14121">
        <f t="shared" si="547"/>
        <v>0</v>
      </c>
      <c r="P14121" t="s">
        <v>12693</v>
      </c>
    </row>
    <row r="14122" spans="2:16" x14ac:dyDescent="0.25">
      <c r="B14122" t="s">
        <v>15466</v>
      </c>
      <c r="C14122" s="119" t="s">
        <v>60</v>
      </c>
      <c r="D14122" t="s">
        <v>11563</v>
      </c>
      <c r="E14122" t="s">
        <v>11530</v>
      </c>
      <c r="F14122" t="s">
        <v>11540</v>
      </c>
      <c r="G14122" t="s">
        <v>61</v>
      </c>
      <c r="H14122" t="s">
        <v>18</v>
      </c>
      <c r="I14122" t="s">
        <v>11533</v>
      </c>
      <c r="J14122">
        <v>2019</v>
      </c>
      <c r="K14122">
        <v>684.44</v>
      </c>
      <c r="L14122">
        <v>68</v>
      </c>
      <c r="M14122">
        <v>1</v>
      </c>
      <c r="N14122">
        <f t="shared" si="546"/>
        <v>0</v>
      </c>
      <c r="O14122">
        <f t="shared" si="547"/>
        <v>0</v>
      </c>
      <c r="P14122" t="s">
        <v>12693</v>
      </c>
    </row>
    <row r="14123" spans="2:16" x14ac:dyDescent="0.25">
      <c r="B14123" t="s">
        <v>15467</v>
      </c>
      <c r="C14123" s="119" t="s">
        <v>60</v>
      </c>
      <c r="D14123" t="s">
        <v>11550</v>
      </c>
      <c r="E14123" t="s">
        <v>11530</v>
      </c>
      <c r="F14123" t="s">
        <v>11540</v>
      </c>
      <c r="G14123" t="s">
        <v>61</v>
      </c>
      <c r="H14123" t="s">
        <v>18</v>
      </c>
      <c r="I14123" t="s">
        <v>11541</v>
      </c>
      <c r="J14123">
        <v>2019</v>
      </c>
      <c r="K14123">
        <v>2198.85</v>
      </c>
      <c r="L14123">
        <v>238</v>
      </c>
      <c r="M14123">
        <v>1</v>
      </c>
      <c r="N14123">
        <f t="shared" si="546"/>
        <v>0</v>
      </c>
      <c r="O14123">
        <f t="shared" si="547"/>
        <v>0</v>
      </c>
      <c r="P14123" t="s">
        <v>12694</v>
      </c>
    </row>
    <row r="14124" spans="2:16" x14ac:dyDescent="0.25">
      <c r="B14124" t="s">
        <v>15468</v>
      </c>
      <c r="C14124" s="119" t="s">
        <v>60</v>
      </c>
      <c r="D14124" t="s">
        <v>11542</v>
      </c>
      <c r="E14124" t="s">
        <v>11530</v>
      </c>
      <c r="F14124" t="s">
        <v>11540</v>
      </c>
      <c r="G14124" t="s">
        <v>61</v>
      </c>
      <c r="H14124" t="s">
        <v>18</v>
      </c>
      <c r="I14124" t="s">
        <v>11541</v>
      </c>
      <c r="J14124">
        <v>2019</v>
      </c>
      <c r="K14124">
        <v>703.14</v>
      </c>
      <c r="L14124">
        <v>51</v>
      </c>
      <c r="M14124">
        <v>1</v>
      </c>
      <c r="N14124">
        <f t="shared" si="546"/>
        <v>0</v>
      </c>
      <c r="O14124">
        <f t="shared" si="547"/>
        <v>0</v>
      </c>
      <c r="P14124" t="s">
        <v>12693</v>
      </c>
    </row>
    <row r="14125" spans="2:16" x14ac:dyDescent="0.25">
      <c r="B14125" t="s">
        <v>15469</v>
      </c>
      <c r="C14125" s="119" t="s">
        <v>60</v>
      </c>
      <c r="D14125" t="s">
        <v>11539</v>
      </c>
      <c r="E14125" t="s">
        <v>11530</v>
      </c>
      <c r="F14125" t="s">
        <v>11540</v>
      </c>
      <c r="G14125" t="s">
        <v>61</v>
      </c>
      <c r="H14125" t="s">
        <v>18</v>
      </c>
      <c r="I14125" t="s">
        <v>11541</v>
      </c>
      <c r="J14125">
        <v>2019</v>
      </c>
      <c r="K14125">
        <v>6882.83</v>
      </c>
      <c r="L14125">
        <v>82</v>
      </c>
      <c r="M14125">
        <v>1</v>
      </c>
      <c r="N14125">
        <f t="shared" si="546"/>
        <v>0</v>
      </c>
      <c r="O14125">
        <f t="shared" si="547"/>
        <v>0</v>
      </c>
      <c r="P14125" t="s">
        <v>12694</v>
      </c>
    </row>
    <row r="14126" spans="2:16" x14ac:dyDescent="0.25">
      <c r="B14126" t="s">
        <v>15470</v>
      </c>
      <c r="C14126" s="119" t="s">
        <v>60</v>
      </c>
      <c r="D14126" t="s">
        <v>11542</v>
      </c>
      <c r="E14126" t="s">
        <v>11530</v>
      </c>
      <c r="F14126" t="s">
        <v>11540</v>
      </c>
      <c r="G14126" t="s">
        <v>61</v>
      </c>
      <c r="H14126" t="s">
        <v>18</v>
      </c>
      <c r="I14126" t="s">
        <v>11533</v>
      </c>
      <c r="J14126">
        <v>2019</v>
      </c>
      <c r="K14126">
        <v>959.71</v>
      </c>
      <c r="L14126">
        <v>94</v>
      </c>
      <c r="M14126">
        <v>1</v>
      </c>
      <c r="N14126">
        <f t="shared" si="546"/>
        <v>0</v>
      </c>
      <c r="O14126">
        <f t="shared" si="547"/>
        <v>0</v>
      </c>
      <c r="P14126" t="s">
        <v>12693</v>
      </c>
    </row>
    <row r="14127" spans="2:16" x14ac:dyDescent="0.25">
      <c r="B14127" t="s">
        <v>15471</v>
      </c>
      <c r="C14127" s="119" t="s">
        <v>60</v>
      </c>
      <c r="D14127" t="s">
        <v>11537</v>
      </c>
      <c r="E14127" t="s">
        <v>11530</v>
      </c>
      <c r="F14127" t="s">
        <v>11540</v>
      </c>
      <c r="G14127" t="s">
        <v>61</v>
      </c>
      <c r="H14127" t="s">
        <v>18</v>
      </c>
      <c r="I14127" t="s">
        <v>11541</v>
      </c>
      <c r="J14127">
        <v>2019</v>
      </c>
      <c r="K14127">
        <v>1776.54</v>
      </c>
      <c r="L14127">
        <v>97</v>
      </c>
      <c r="M14127">
        <v>1</v>
      </c>
      <c r="N14127">
        <f t="shared" si="546"/>
        <v>0</v>
      </c>
      <c r="O14127">
        <f t="shared" si="547"/>
        <v>0</v>
      </c>
      <c r="P14127" t="s">
        <v>12693</v>
      </c>
    </row>
    <row r="14128" spans="2:16" x14ac:dyDescent="0.25">
      <c r="B14128" t="s">
        <v>15472</v>
      </c>
      <c r="C14128" s="119" t="s">
        <v>60</v>
      </c>
      <c r="D14128" t="s">
        <v>11537</v>
      </c>
      <c r="E14128" t="s">
        <v>11530</v>
      </c>
      <c r="F14128" t="s">
        <v>11540</v>
      </c>
      <c r="G14128" t="s">
        <v>61</v>
      </c>
      <c r="H14128" t="s">
        <v>18</v>
      </c>
      <c r="I14128" t="s">
        <v>11541</v>
      </c>
      <c r="J14128">
        <v>2019</v>
      </c>
      <c r="K14128">
        <v>697.97</v>
      </c>
      <c r="L14128">
        <v>24</v>
      </c>
      <c r="M14128">
        <v>1</v>
      </c>
      <c r="N14128">
        <f t="shared" si="546"/>
        <v>0</v>
      </c>
      <c r="O14128">
        <f t="shared" si="547"/>
        <v>0</v>
      </c>
      <c r="P14128" t="s">
        <v>12693</v>
      </c>
    </row>
    <row r="14129" spans="2:16" x14ac:dyDescent="0.25">
      <c r="B14129" t="s">
        <v>15473</v>
      </c>
      <c r="C14129" s="119" t="s">
        <v>60</v>
      </c>
      <c r="D14129" t="s">
        <v>11563</v>
      </c>
      <c r="E14129" t="s">
        <v>11530</v>
      </c>
      <c r="F14129" t="s">
        <v>11540</v>
      </c>
      <c r="G14129" t="s">
        <v>61</v>
      </c>
      <c r="H14129" t="s">
        <v>18</v>
      </c>
      <c r="I14129" t="s">
        <v>11533</v>
      </c>
      <c r="J14129">
        <v>2019</v>
      </c>
      <c r="K14129">
        <v>1021.8</v>
      </c>
      <c r="L14129">
        <v>179</v>
      </c>
      <c r="M14129">
        <v>1</v>
      </c>
      <c r="N14129">
        <f t="shared" si="546"/>
        <v>0</v>
      </c>
      <c r="O14129">
        <f t="shared" si="547"/>
        <v>0</v>
      </c>
      <c r="P14129" t="s">
        <v>12693</v>
      </c>
    </row>
    <row r="14130" spans="2:16" x14ac:dyDescent="0.25">
      <c r="B14130" t="s">
        <v>15474</v>
      </c>
      <c r="C14130" s="119" t="s">
        <v>60</v>
      </c>
      <c r="D14130" t="s">
        <v>11546</v>
      </c>
      <c r="E14130" t="s">
        <v>11530</v>
      </c>
      <c r="F14130" t="s">
        <v>11540</v>
      </c>
      <c r="G14130" t="s">
        <v>61</v>
      </c>
      <c r="H14130" t="s">
        <v>18</v>
      </c>
      <c r="I14130" t="s">
        <v>11533</v>
      </c>
      <c r="J14130">
        <v>2019</v>
      </c>
      <c r="K14130">
        <v>2414.4699999999998</v>
      </c>
      <c r="L14130">
        <v>251</v>
      </c>
      <c r="M14130">
        <v>1</v>
      </c>
      <c r="N14130">
        <f t="shared" si="546"/>
        <v>0</v>
      </c>
      <c r="O14130">
        <f t="shared" si="547"/>
        <v>0</v>
      </c>
      <c r="P14130" t="s">
        <v>12693</v>
      </c>
    </row>
    <row r="14131" spans="2:16" x14ac:dyDescent="0.25">
      <c r="B14131" t="s">
        <v>15475</v>
      </c>
      <c r="C14131" s="119" t="s">
        <v>60</v>
      </c>
      <c r="D14131" t="s">
        <v>11550</v>
      </c>
      <c r="E14131" t="s">
        <v>11530</v>
      </c>
      <c r="F14131" t="s">
        <v>11540</v>
      </c>
      <c r="G14131" t="s">
        <v>61</v>
      </c>
      <c r="H14131" t="s">
        <v>18</v>
      </c>
      <c r="I14131" t="s">
        <v>11541</v>
      </c>
      <c r="J14131">
        <v>2019</v>
      </c>
      <c r="K14131">
        <v>11177.52</v>
      </c>
      <c r="L14131">
        <v>90</v>
      </c>
      <c r="M14131">
        <v>1</v>
      </c>
      <c r="N14131">
        <f t="shared" si="546"/>
        <v>0</v>
      </c>
      <c r="O14131">
        <f t="shared" si="547"/>
        <v>0</v>
      </c>
      <c r="P14131" t="s">
        <v>12694</v>
      </c>
    </row>
    <row r="14132" spans="2:16" x14ac:dyDescent="0.25">
      <c r="B14132" t="s">
        <v>15476</v>
      </c>
      <c r="C14132" s="119" t="s">
        <v>60</v>
      </c>
      <c r="D14132" t="s">
        <v>11537</v>
      </c>
      <c r="E14132" t="s">
        <v>11530</v>
      </c>
      <c r="F14132" t="s">
        <v>11540</v>
      </c>
      <c r="G14132" t="s">
        <v>61</v>
      </c>
      <c r="H14132" t="s">
        <v>18</v>
      </c>
      <c r="I14132" t="s">
        <v>11533</v>
      </c>
      <c r="J14132">
        <v>2019</v>
      </c>
      <c r="K14132">
        <v>1798.68</v>
      </c>
      <c r="L14132">
        <v>81</v>
      </c>
      <c r="M14132">
        <v>1</v>
      </c>
      <c r="N14132">
        <f t="shared" si="546"/>
        <v>0</v>
      </c>
      <c r="O14132">
        <f t="shared" si="547"/>
        <v>0</v>
      </c>
      <c r="P14132" t="s">
        <v>12693</v>
      </c>
    </row>
    <row r="14133" spans="2:16" x14ac:dyDescent="0.25">
      <c r="B14133" t="s">
        <v>15477</v>
      </c>
      <c r="C14133" s="119" t="s">
        <v>60</v>
      </c>
      <c r="D14133" t="s">
        <v>11550</v>
      </c>
      <c r="E14133" t="s">
        <v>11530</v>
      </c>
      <c r="F14133" t="s">
        <v>11540</v>
      </c>
      <c r="G14133" t="s">
        <v>61</v>
      </c>
      <c r="H14133" t="s">
        <v>18</v>
      </c>
      <c r="I14133" t="s">
        <v>11533</v>
      </c>
      <c r="J14133">
        <v>2019</v>
      </c>
      <c r="K14133">
        <v>3307.08</v>
      </c>
      <c r="L14133">
        <v>215</v>
      </c>
      <c r="M14133">
        <v>1</v>
      </c>
      <c r="N14133">
        <f t="shared" si="546"/>
        <v>0</v>
      </c>
      <c r="O14133">
        <f t="shared" si="547"/>
        <v>0</v>
      </c>
      <c r="P14133" t="s">
        <v>12693</v>
      </c>
    </row>
    <row r="14134" spans="2:16" x14ac:dyDescent="0.25">
      <c r="B14134" t="s">
        <v>15478</v>
      </c>
      <c r="C14134" s="119" t="s">
        <v>60</v>
      </c>
      <c r="D14134" t="s">
        <v>11537</v>
      </c>
      <c r="E14134" t="s">
        <v>11530</v>
      </c>
      <c r="F14134" t="s">
        <v>11540</v>
      </c>
      <c r="G14134" t="s">
        <v>61</v>
      </c>
      <c r="H14134" t="s">
        <v>18</v>
      </c>
      <c r="I14134" t="s">
        <v>11533</v>
      </c>
      <c r="J14134">
        <v>2019</v>
      </c>
      <c r="K14134">
        <v>673.66</v>
      </c>
      <c r="L14134">
        <v>32</v>
      </c>
      <c r="M14134">
        <v>1</v>
      </c>
      <c r="N14134">
        <f t="shared" si="546"/>
        <v>0</v>
      </c>
      <c r="O14134">
        <f t="shared" si="547"/>
        <v>0</v>
      </c>
      <c r="P14134" t="s">
        <v>12694</v>
      </c>
    </row>
    <row r="14135" spans="2:16" x14ac:dyDescent="0.25">
      <c r="B14135" t="s">
        <v>15479</v>
      </c>
      <c r="C14135" s="119" t="s">
        <v>60</v>
      </c>
      <c r="D14135" t="s">
        <v>11537</v>
      </c>
      <c r="E14135" t="s">
        <v>11530</v>
      </c>
      <c r="F14135" t="s">
        <v>11540</v>
      </c>
      <c r="G14135" t="s">
        <v>61</v>
      </c>
      <c r="H14135" t="s">
        <v>18</v>
      </c>
      <c r="I14135" t="s">
        <v>11533</v>
      </c>
      <c r="J14135">
        <v>2019</v>
      </c>
      <c r="K14135">
        <v>2995.2</v>
      </c>
      <c r="L14135">
        <v>96</v>
      </c>
      <c r="M14135">
        <v>1</v>
      </c>
      <c r="N14135">
        <f t="shared" si="546"/>
        <v>0</v>
      </c>
      <c r="O14135">
        <f t="shared" si="547"/>
        <v>0</v>
      </c>
      <c r="P14135" t="s">
        <v>12693</v>
      </c>
    </row>
    <row r="14136" spans="2:16" x14ac:dyDescent="0.25">
      <c r="B14136" t="s">
        <v>15480</v>
      </c>
      <c r="C14136" s="119" t="s">
        <v>60</v>
      </c>
      <c r="D14136" t="s">
        <v>11542</v>
      </c>
      <c r="E14136" t="s">
        <v>11530</v>
      </c>
      <c r="F14136" t="s">
        <v>11540</v>
      </c>
      <c r="G14136" t="s">
        <v>61</v>
      </c>
      <c r="H14136" t="s">
        <v>18</v>
      </c>
      <c r="I14136" t="s">
        <v>11541</v>
      </c>
      <c r="J14136">
        <v>2019</v>
      </c>
      <c r="K14136">
        <v>667.34</v>
      </c>
      <c r="L14136">
        <v>37</v>
      </c>
      <c r="M14136">
        <v>1</v>
      </c>
      <c r="N14136">
        <f t="shared" si="546"/>
        <v>0</v>
      </c>
      <c r="O14136">
        <f t="shared" si="547"/>
        <v>0</v>
      </c>
      <c r="P14136" t="s">
        <v>12693</v>
      </c>
    </row>
    <row r="14137" spans="2:16" x14ac:dyDescent="0.25">
      <c r="B14137" t="s">
        <v>15481</v>
      </c>
      <c r="C14137" s="119" t="s">
        <v>60</v>
      </c>
      <c r="D14137" t="s">
        <v>11546</v>
      </c>
      <c r="E14137" t="s">
        <v>11530</v>
      </c>
      <c r="F14137" t="s">
        <v>11540</v>
      </c>
      <c r="G14137" t="s">
        <v>61</v>
      </c>
      <c r="H14137" t="s">
        <v>18</v>
      </c>
      <c r="I14137" t="s">
        <v>11541</v>
      </c>
      <c r="J14137">
        <v>2019</v>
      </c>
      <c r="K14137">
        <v>1900.44</v>
      </c>
      <c r="L14137">
        <v>52</v>
      </c>
      <c r="M14137">
        <v>1</v>
      </c>
      <c r="N14137">
        <f t="shared" si="546"/>
        <v>0</v>
      </c>
      <c r="O14137">
        <f t="shared" si="547"/>
        <v>0</v>
      </c>
      <c r="P14137" t="s">
        <v>12693</v>
      </c>
    </row>
    <row r="14138" spans="2:16" x14ac:dyDescent="0.25">
      <c r="B14138" t="s">
        <v>15482</v>
      </c>
      <c r="C14138" s="119" t="s">
        <v>60</v>
      </c>
      <c r="D14138" t="s">
        <v>11537</v>
      </c>
      <c r="E14138" t="s">
        <v>11530</v>
      </c>
      <c r="F14138" t="s">
        <v>11540</v>
      </c>
      <c r="G14138" t="s">
        <v>61</v>
      </c>
      <c r="H14138" t="s">
        <v>18</v>
      </c>
      <c r="I14138" t="s">
        <v>11541</v>
      </c>
      <c r="J14138">
        <v>2019</v>
      </c>
      <c r="K14138">
        <v>1899.5</v>
      </c>
      <c r="L14138">
        <v>47</v>
      </c>
      <c r="M14138">
        <v>1</v>
      </c>
      <c r="N14138">
        <f t="shared" si="546"/>
        <v>0</v>
      </c>
      <c r="O14138">
        <f t="shared" si="547"/>
        <v>0</v>
      </c>
      <c r="P14138" t="s">
        <v>12694</v>
      </c>
    </row>
    <row r="14139" spans="2:16" x14ac:dyDescent="0.25">
      <c r="B14139" t="s">
        <v>15483</v>
      </c>
      <c r="C14139" s="119" t="s">
        <v>60</v>
      </c>
      <c r="D14139" t="s">
        <v>11542</v>
      </c>
      <c r="E14139" t="s">
        <v>11530</v>
      </c>
      <c r="F14139" t="s">
        <v>11540</v>
      </c>
      <c r="G14139" t="s">
        <v>61</v>
      </c>
      <c r="H14139" t="s">
        <v>18</v>
      </c>
      <c r="I14139" t="s">
        <v>11541</v>
      </c>
      <c r="J14139">
        <v>2019</v>
      </c>
      <c r="K14139">
        <v>698.73</v>
      </c>
      <c r="L14139">
        <v>28</v>
      </c>
      <c r="M14139">
        <v>1</v>
      </c>
      <c r="N14139">
        <f t="shared" si="546"/>
        <v>0</v>
      </c>
      <c r="O14139">
        <f t="shared" si="547"/>
        <v>0</v>
      </c>
      <c r="P14139" t="s">
        <v>12693</v>
      </c>
    </row>
    <row r="14140" spans="2:16" x14ac:dyDescent="0.25">
      <c r="B14140" t="s">
        <v>15484</v>
      </c>
      <c r="C14140" s="119" t="s">
        <v>60</v>
      </c>
      <c r="D14140" t="s">
        <v>11537</v>
      </c>
      <c r="E14140" t="s">
        <v>11530</v>
      </c>
      <c r="F14140" t="s">
        <v>11540</v>
      </c>
      <c r="G14140" t="s">
        <v>61</v>
      </c>
      <c r="H14140" t="s">
        <v>18</v>
      </c>
      <c r="I14140" t="s">
        <v>11541</v>
      </c>
      <c r="J14140">
        <v>2019</v>
      </c>
      <c r="K14140">
        <v>919.74</v>
      </c>
      <c r="L14140">
        <v>50</v>
      </c>
      <c r="M14140">
        <v>1</v>
      </c>
      <c r="N14140">
        <f t="shared" si="546"/>
        <v>0</v>
      </c>
      <c r="O14140">
        <f t="shared" si="547"/>
        <v>0</v>
      </c>
      <c r="P14140" t="s">
        <v>12693</v>
      </c>
    </row>
    <row r="14141" spans="2:16" x14ac:dyDescent="0.25">
      <c r="B14141" t="s">
        <v>15485</v>
      </c>
      <c r="C14141" s="119" t="s">
        <v>60</v>
      </c>
      <c r="D14141" t="s">
        <v>11537</v>
      </c>
      <c r="E14141" t="s">
        <v>11530</v>
      </c>
      <c r="F14141" t="s">
        <v>11540</v>
      </c>
      <c r="G14141" t="s">
        <v>61</v>
      </c>
      <c r="H14141" t="s">
        <v>18</v>
      </c>
      <c r="I14141" t="s">
        <v>11533</v>
      </c>
      <c r="J14141">
        <v>2019</v>
      </c>
      <c r="K14141">
        <v>3067.2</v>
      </c>
      <c r="L14141">
        <v>206</v>
      </c>
      <c r="M14141">
        <v>1</v>
      </c>
      <c r="N14141">
        <f t="shared" si="546"/>
        <v>0</v>
      </c>
      <c r="O14141">
        <f t="shared" si="547"/>
        <v>0</v>
      </c>
      <c r="P14141" t="s">
        <v>12694</v>
      </c>
    </row>
    <row r="14142" spans="2:16" x14ac:dyDescent="0.25">
      <c r="B14142" t="s">
        <v>15486</v>
      </c>
      <c r="C14142" s="119" t="s">
        <v>60</v>
      </c>
      <c r="D14142" t="s">
        <v>11537</v>
      </c>
      <c r="E14142" t="s">
        <v>11530</v>
      </c>
      <c r="F14142" t="s">
        <v>11540</v>
      </c>
      <c r="G14142" t="s">
        <v>61</v>
      </c>
      <c r="H14142" t="s">
        <v>18</v>
      </c>
      <c r="I14142" t="s">
        <v>11541</v>
      </c>
      <c r="J14142">
        <v>2019</v>
      </c>
      <c r="K14142">
        <v>1724.91</v>
      </c>
      <c r="L14142">
        <v>60</v>
      </c>
      <c r="M14142">
        <v>1</v>
      </c>
      <c r="N14142">
        <f t="shared" si="546"/>
        <v>0</v>
      </c>
      <c r="O14142">
        <f t="shared" si="547"/>
        <v>0</v>
      </c>
      <c r="P14142" t="s">
        <v>11528</v>
      </c>
    </row>
    <row r="14143" spans="2:16" x14ac:dyDescent="0.25">
      <c r="B14143" t="s">
        <v>15487</v>
      </c>
      <c r="C14143" s="119" t="s">
        <v>60</v>
      </c>
      <c r="D14143" t="s">
        <v>11539</v>
      </c>
      <c r="E14143" t="s">
        <v>11530</v>
      </c>
      <c r="F14143" t="s">
        <v>11540</v>
      </c>
      <c r="G14143" t="s">
        <v>61</v>
      </c>
      <c r="H14143" t="s">
        <v>18</v>
      </c>
      <c r="I14143" t="s">
        <v>11533</v>
      </c>
      <c r="J14143">
        <v>2019</v>
      </c>
      <c r="K14143">
        <v>2906.24</v>
      </c>
      <c r="L14143">
        <v>820</v>
      </c>
      <c r="M14143">
        <v>1</v>
      </c>
      <c r="N14143">
        <f t="shared" si="546"/>
        <v>0</v>
      </c>
      <c r="O14143">
        <f t="shared" si="547"/>
        <v>0</v>
      </c>
      <c r="P14143" t="s">
        <v>12693</v>
      </c>
    </row>
    <row r="14144" spans="2:16" x14ac:dyDescent="0.25">
      <c r="B14144" t="s">
        <v>15488</v>
      </c>
      <c r="C14144" s="119" t="s">
        <v>60</v>
      </c>
      <c r="D14144" t="s">
        <v>11550</v>
      </c>
      <c r="E14144" t="s">
        <v>11530</v>
      </c>
      <c r="F14144" t="s">
        <v>11540</v>
      </c>
      <c r="G14144" t="s">
        <v>61</v>
      </c>
      <c r="H14144" t="s">
        <v>18</v>
      </c>
      <c r="I14144" t="s">
        <v>11533</v>
      </c>
      <c r="J14144">
        <v>2019</v>
      </c>
      <c r="K14144">
        <v>986.73</v>
      </c>
      <c r="L14144">
        <v>175</v>
      </c>
      <c r="M14144">
        <v>1</v>
      </c>
      <c r="N14144">
        <f t="shared" si="546"/>
        <v>0</v>
      </c>
      <c r="O14144">
        <f t="shared" si="547"/>
        <v>0</v>
      </c>
      <c r="P14144" t="s">
        <v>11528</v>
      </c>
    </row>
    <row r="14145" spans="2:16" x14ac:dyDescent="0.25">
      <c r="B14145" t="s">
        <v>15489</v>
      </c>
      <c r="C14145" s="119" t="s">
        <v>60</v>
      </c>
      <c r="D14145" t="s">
        <v>11537</v>
      </c>
      <c r="E14145" t="s">
        <v>11530</v>
      </c>
      <c r="F14145" t="s">
        <v>11540</v>
      </c>
      <c r="G14145" t="s">
        <v>61</v>
      </c>
      <c r="H14145" t="s">
        <v>18</v>
      </c>
      <c r="I14145" t="s">
        <v>11541</v>
      </c>
      <c r="J14145">
        <v>2019</v>
      </c>
      <c r="K14145">
        <v>616.65</v>
      </c>
      <c r="L14145">
        <v>40</v>
      </c>
      <c r="M14145">
        <v>1</v>
      </c>
      <c r="N14145">
        <f t="shared" si="546"/>
        <v>0</v>
      </c>
      <c r="O14145">
        <f t="shared" si="547"/>
        <v>0</v>
      </c>
      <c r="P14145" t="s">
        <v>12694</v>
      </c>
    </row>
    <row r="14146" spans="2:16" x14ac:dyDescent="0.25">
      <c r="B14146" t="s">
        <v>15490</v>
      </c>
      <c r="C14146" s="119" t="s">
        <v>60</v>
      </c>
      <c r="D14146" t="s">
        <v>11537</v>
      </c>
      <c r="E14146" t="s">
        <v>11530</v>
      </c>
      <c r="F14146" t="s">
        <v>11540</v>
      </c>
      <c r="G14146" t="s">
        <v>61</v>
      </c>
      <c r="H14146" t="s">
        <v>18</v>
      </c>
      <c r="I14146" t="s">
        <v>11541</v>
      </c>
      <c r="J14146">
        <v>2019</v>
      </c>
      <c r="K14146">
        <v>613.98</v>
      </c>
      <c r="L14146">
        <v>26</v>
      </c>
      <c r="M14146">
        <v>1</v>
      </c>
      <c r="N14146">
        <f t="shared" si="546"/>
        <v>0</v>
      </c>
      <c r="O14146">
        <f t="shared" si="547"/>
        <v>0</v>
      </c>
      <c r="P14146" t="s">
        <v>12694</v>
      </c>
    </row>
    <row r="14147" spans="2:16" x14ac:dyDescent="0.25">
      <c r="B14147" t="s">
        <v>15491</v>
      </c>
      <c r="C14147" s="119" t="s">
        <v>60</v>
      </c>
      <c r="D14147" t="s">
        <v>11537</v>
      </c>
      <c r="E14147" t="s">
        <v>11530</v>
      </c>
      <c r="F14147" t="s">
        <v>11540</v>
      </c>
      <c r="G14147" t="s">
        <v>61</v>
      </c>
      <c r="H14147" t="s">
        <v>18</v>
      </c>
      <c r="I14147" t="s">
        <v>11541</v>
      </c>
      <c r="J14147">
        <v>2019</v>
      </c>
      <c r="K14147">
        <v>645.38</v>
      </c>
      <c r="L14147">
        <v>30</v>
      </c>
      <c r="M14147">
        <v>1</v>
      </c>
      <c r="N14147">
        <f t="shared" si="546"/>
        <v>0</v>
      </c>
      <c r="O14147">
        <f t="shared" si="547"/>
        <v>0</v>
      </c>
      <c r="P14147" t="s">
        <v>12694</v>
      </c>
    </row>
    <row r="14148" spans="2:16" x14ac:dyDescent="0.25">
      <c r="B14148" t="s">
        <v>15492</v>
      </c>
      <c r="C14148" s="119" t="s">
        <v>60</v>
      </c>
      <c r="D14148" t="s">
        <v>11542</v>
      </c>
      <c r="E14148" t="s">
        <v>11530</v>
      </c>
      <c r="F14148" t="s">
        <v>11540</v>
      </c>
      <c r="G14148" t="s">
        <v>61</v>
      </c>
      <c r="H14148" t="s">
        <v>18</v>
      </c>
      <c r="I14148" t="s">
        <v>11541</v>
      </c>
      <c r="J14148">
        <v>2019</v>
      </c>
      <c r="K14148">
        <v>663.33</v>
      </c>
      <c r="L14148">
        <v>25</v>
      </c>
      <c r="M14148">
        <v>1</v>
      </c>
      <c r="N14148">
        <f t="shared" si="546"/>
        <v>0</v>
      </c>
      <c r="O14148">
        <f t="shared" si="547"/>
        <v>0</v>
      </c>
      <c r="P14148" t="s">
        <v>12693</v>
      </c>
    </row>
    <row r="14149" spans="2:16" x14ac:dyDescent="0.25">
      <c r="B14149" t="s">
        <v>15493</v>
      </c>
      <c r="C14149" s="119" t="s">
        <v>60</v>
      </c>
      <c r="D14149" t="s">
        <v>11542</v>
      </c>
      <c r="E14149" t="s">
        <v>11530</v>
      </c>
      <c r="F14149" t="s">
        <v>11540</v>
      </c>
      <c r="G14149" t="s">
        <v>61</v>
      </c>
      <c r="H14149" t="s">
        <v>18</v>
      </c>
      <c r="I14149" t="s">
        <v>11541</v>
      </c>
      <c r="J14149">
        <v>2019</v>
      </c>
      <c r="K14149">
        <v>663.33</v>
      </c>
      <c r="L14149">
        <v>25</v>
      </c>
      <c r="M14149">
        <v>1</v>
      </c>
      <c r="N14149">
        <f t="shared" si="546"/>
        <v>0</v>
      </c>
      <c r="O14149">
        <f t="shared" si="547"/>
        <v>0</v>
      </c>
      <c r="P14149" t="s">
        <v>12693</v>
      </c>
    </row>
    <row r="14150" spans="2:16" x14ac:dyDescent="0.25">
      <c r="B14150" t="s">
        <v>15494</v>
      </c>
      <c r="C14150" s="119" t="s">
        <v>60</v>
      </c>
      <c r="D14150" t="s">
        <v>11537</v>
      </c>
      <c r="E14150" t="s">
        <v>11530</v>
      </c>
      <c r="F14150" t="s">
        <v>11540</v>
      </c>
      <c r="G14150" t="s">
        <v>61</v>
      </c>
      <c r="H14150" t="s">
        <v>18</v>
      </c>
      <c r="I14150" t="s">
        <v>11541</v>
      </c>
      <c r="J14150">
        <v>2019</v>
      </c>
      <c r="K14150">
        <v>1390.96</v>
      </c>
      <c r="L14150">
        <v>22</v>
      </c>
      <c r="M14150">
        <v>1</v>
      </c>
      <c r="N14150">
        <f t="shared" si="546"/>
        <v>0</v>
      </c>
      <c r="O14150">
        <f t="shared" si="547"/>
        <v>0</v>
      </c>
      <c r="P14150" t="s">
        <v>12693</v>
      </c>
    </row>
    <row r="14151" spans="2:16" x14ac:dyDescent="0.25">
      <c r="B14151" t="s">
        <v>15495</v>
      </c>
      <c r="C14151" s="119" t="s">
        <v>60</v>
      </c>
      <c r="D14151" t="s">
        <v>11552</v>
      </c>
      <c r="E14151" t="s">
        <v>11530</v>
      </c>
      <c r="F14151" t="s">
        <v>11540</v>
      </c>
      <c r="G14151" t="s">
        <v>61</v>
      </c>
      <c r="H14151" t="s">
        <v>18</v>
      </c>
      <c r="I14151" t="s">
        <v>11533</v>
      </c>
      <c r="J14151">
        <v>2019</v>
      </c>
      <c r="K14151">
        <v>2020.96</v>
      </c>
      <c r="L14151">
        <v>201</v>
      </c>
      <c r="M14151">
        <v>1</v>
      </c>
      <c r="N14151">
        <f t="shared" si="546"/>
        <v>0</v>
      </c>
      <c r="O14151">
        <f t="shared" si="547"/>
        <v>0</v>
      </c>
      <c r="P14151" t="s">
        <v>12694</v>
      </c>
    </row>
    <row r="14152" spans="2:16" x14ac:dyDescent="0.25">
      <c r="B14152" t="s">
        <v>15496</v>
      </c>
      <c r="C14152" s="119" t="s">
        <v>60</v>
      </c>
      <c r="D14152" t="s">
        <v>11537</v>
      </c>
      <c r="E14152" t="s">
        <v>11530</v>
      </c>
      <c r="F14152" t="s">
        <v>11540</v>
      </c>
      <c r="G14152" t="s">
        <v>61</v>
      </c>
      <c r="H14152" t="s">
        <v>18</v>
      </c>
      <c r="I14152" t="s">
        <v>11533</v>
      </c>
      <c r="J14152">
        <v>2019</v>
      </c>
      <c r="K14152">
        <v>1982.8</v>
      </c>
      <c r="L14152">
        <v>121</v>
      </c>
      <c r="M14152">
        <v>1</v>
      </c>
      <c r="N14152">
        <f t="shared" si="546"/>
        <v>0</v>
      </c>
      <c r="O14152">
        <f t="shared" si="547"/>
        <v>0</v>
      </c>
      <c r="P14152" t="s">
        <v>12693</v>
      </c>
    </row>
    <row r="14153" spans="2:16" x14ac:dyDescent="0.25">
      <c r="B14153" t="s">
        <v>15497</v>
      </c>
      <c r="C14153" s="119" t="s">
        <v>60</v>
      </c>
      <c r="D14153" t="s">
        <v>11546</v>
      </c>
      <c r="E14153" t="s">
        <v>11530</v>
      </c>
      <c r="F14153" t="s">
        <v>11540</v>
      </c>
      <c r="G14153" t="s">
        <v>61</v>
      </c>
      <c r="H14153" t="s">
        <v>18</v>
      </c>
      <c r="I14153" t="s">
        <v>11533</v>
      </c>
      <c r="J14153">
        <v>2019</v>
      </c>
      <c r="K14153">
        <v>658.95</v>
      </c>
      <c r="L14153">
        <v>31</v>
      </c>
      <c r="M14153">
        <v>1</v>
      </c>
      <c r="N14153">
        <f t="shared" si="546"/>
        <v>0</v>
      </c>
      <c r="O14153">
        <f t="shared" si="547"/>
        <v>0</v>
      </c>
      <c r="P14153" t="s">
        <v>12694</v>
      </c>
    </row>
    <row r="14154" spans="2:16" x14ac:dyDescent="0.25">
      <c r="B14154" t="s">
        <v>15498</v>
      </c>
      <c r="C14154" s="119" t="s">
        <v>60</v>
      </c>
      <c r="D14154" t="s">
        <v>11542</v>
      </c>
      <c r="E14154" t="s">
        <v>11530</v>
      </c>
      <c r="F14154" t="s">
        <v>11540</v>
      </c>
      <c r="G14154" t="s">
        <v>61</v>
      </c>
      <c r="H14154" t="s">
        <v>18</v>
      </c>
      <c r="I14154" t="s">
        <v>11533</v>
      </c>
      <c r="J14154">
        <v>2019</v>
      </c>
      <c r="K14154">
        <v>2647.27</v>
      </c>
      <c r="L14154">
        <v>132</v>
      </c>
      <c r="M14154">
        <v>1</v>
      </c>
      <c r="N14154">
        <f t="shared" si="546"/>
        <v>0</v>
      </c>
      <c r="O14154">
        <f t="shared" si="547"/>
        <v>0</v>
      </c>
      <c r="P14154" t="s">
        <v>12693</v>
      </c>
    </row>
    <row r="14155" spans="2:16" x14ac:dyDescent="0.25">
      <c r="B14155" t="s">
        <v>15499</v>
      </c>
      <c r="C14155" s="119" t="s">
        <v>60</v>
      </c>
      <c r="D14155" t="s">
        <v>11550</v>
      </c>
      <c r="E14155" t="s">
        <v>11530</v>
      </c>
      <c r="F14155" t="s">
        <v>11540</v>
      </c>
      <c r="G14155" t="s">
        <v>61</v>
      </c>
      <c r="H14155" t="s">
        <v>18</v>
      </c>
      <c r="I14155" t="s">
        <v>11533</v>
      </c>
      <c r="J14155">
        <v>2019</v>
      </c>
      <c r="K14155">
        <v>3009.35</v>
      </c>
      <c r="L14155">
        <v>77</v>
      </c>
      <c r="M14155">
        <v>1</v>
      </c>
      <c r="N14155">
        <f t="shared" si="546"/>
        <v>0</v>
      </c>
      <c r="O14155">
        <f t="shared" si="547"/>
        <v>0</v>
      </c>
      <c r="P14155" t="s">
        <v>12693</v>
      </c>
    </row>
    <row r="14156" spans="2:16" x14ac:dyDescent="0.25">
      <c r="B14156" t="s">
        <v>15500</v>
      </c>
      <c r="C14156" s="119" t="s">
        <v>60</v>
      </c>
      <c r="D14156" t="s">
        <v>11537</v>
      </c>
      <c r="E14156" t="s">
        <v>11530</v>
      </c>
      <c r="F14156" t="s">
        <v>11540</v>
      </c>
      <c r="G14156" t="s">
        <v>61</v>
      </c>
      <c r="H14156" t="s">
        <v>18</v>
      </c>
      <c r="I14156" t="s">
        <v>11541</v>
      </c>
      <c r="J14156">
        <v>2019</v>
      </c>
      <c r="K14156">
        <v>4354.97</v>
      </c>
      <c r="L14156">
        <v>57</v>
      </c>
      <c r="M14156">
        <v>1</v>
      </c>
      <c r="N14156">
        <f t="shared" si="546"/>
        <v>0</v>
      </c>
      <c r="O14156">
        <f t="shared" si="547"/>
        <v>0</v>
      </c>
      <c r="P14156" t="s">
        <v>12694</v>
      </c>
    </row>
    <row r="14157" spans="2:16" x14ac:dyDescent="0.25">
      <c r="B14157" t="s">
        <v>15501</v>
      </c>
      <c r="C14157" s="119" t="s">
        <v>60</v>
      </c>
      <c r="D14157" t="s">
        <v>11537</v>
      </c>
      <c r="E14157" t="s">
        <v>11530</v>
      </c>
      <c r="F14157" t="s">
        <v>11540</v>
      </c>
      <c r="G14157" t="s">
        <v>61</v>
      </c>
      <c r="H14157" t="s">
        <v>18</v>
      </c>
      <c r="I14157" t="s">
        <v>11541</v>
      </c>
      <c r="J14157">
        <v>2019</v>
      </c>
      <c r="K14157">
        <v>4957.17</v>
      </c>
      <c r="L14157">
        <v>83</v>
      </c>
      <c r="M14157">
        <v>1</v>
      </c>
      <c r="N14157">
        <f t="shared" si="546"/>
        <v>0</v>
      </c>
      <c r="O14157">
        <f t="shared" si="547"/>
        <v>0</v>
      </c>
      <c r="P14157" t="s">
        <v>12694</v>
      </c>
    </row>
    <row r="14158" spans="2:16" x14ac:dyDescent="0.25">
      <c r="B14158" t="s">
        <v>15502</v>
      </c>
      <c r="C14158" s="119" t="s">
        <v>60</v>
      </c>
      <c r="D14158" t="s">
        <v>11550</v>
      </c>
      <c r="E14158" t="s">
        <v>11530</v>
      </c>
      <c r="F14158" t="s">
        <v>11540</v>
      </c>
      <c r="G14158" t="s">
        <v>61</v>
      </c>
      <c r="H14158" t="s">
        <v>18</v>
      </c>
      <c r="I14158" t="s">
        <v>11533</v>
      </c>
      <c r="J14158">
        <v>2019</v>
      </c>
      <c r="K14158">
        <v>8638.16</v>
      </c>
      <c r="L14158">
        <v>517</v>
      </c>
      <c r="M14158">
        <v>1</v>
      </c>
      <c r="N14158">
        <f t="shared" si="546"/>
        <v>0</v>
      </c>
      <c r="O14158">
        <f t="shared" si="547"/>
        <v>0</v>
      </c>
      <c r="P14158" t="s">
        <v>12694</v>
      </c>
    </row>
    <row r="14159" spans="2:16" x14ac:dyDescent="0.25">
      <c r="B14159" t="s">
        <v>15503</v>
      </c>
      <c r="C14159" s="119" t="s">
        <v>60</v>
      </c>
      <c r="D14159" t="s">
        <v>11542</v>
      </c>
      <c r="E14159" t="s">
        <v>11530</v>
      </c>
      <c r="F14159" t="s">
        <v>11540</v>
      </c>
      <c r="G14159" t="s">
        <v>61</v>
      </c>
      <c r="H14159" t="s">
        <v>18</v>
      </c>
      <c r="I14159" t="s">
        <v>11533</v>
      </c>
      <c r="J14159">
        <v>2019</v>
      </c>
      <c r="K14159">
        <v>3227.6</v>
      </c>
      <c r="L14159">
        <v>59</v>
      </c>
      <c r="M14159">
        <v>1</v>
      </c>
      <c r="N14159">
        <f t="shared" si="546"/>
        <v>0</v>
      </c>
      <c r="O14159">
        <f t="shared" si="547"/>
        <v>0</v>
      </c>
      <c r="P14159" t="s">
        <v>12693</v>
      </c>
    </row>
    <row r="14160" spans="2:16" x14ac:dyDescent="0.25">
      <c r="B14160" t="s">
        <v>15504</v>
      </c>
      <c r="C14160" s="119" t="s">
        <v>60</v>
      </c>
      <c r="D14160" t="s">
        <v>11537</v>
      </c>
      <c r="E14160" t="s">
        <v>11530</v>
      </c>
      <c r="F14160" t="s">
        <v>11540</v>
      </c>
      <c r="G14160" t="s">
        <v>61</v>
      </c>
      <c r="H14160" t="s">
        <v>18</v>
      </c>
      <c r="I14160" t="s">
        <v>11533</v>
      </c>
      <c r="J14160">
        <v>2019</v>
      </c>
      <c r="K14160">
        <v>6017.74</v>
      </c>
      <c r="L14160">
        <v>176</v>
      </c>
      <c r="M14160">
        <v>1</v>
      </c>
      <c r="N14160">
        <f t="shared" si="546"/>
        <v>0</v>
      </c>
      <c r="O14160">
        <f t="shared" si="547"/>
        <v>0</v>
      </c>
      <c r="P14160" t="s">
        <v>12694</v>
      </c>
    </row>
    <row r="14161" spans="2:16" x14ac:dyDescent="0.25">
      <c r="B14161" t="s">
        <v>15505</v>
      </c>
      <c r="C14161" s="119" t="s">
        <v>60</v>
      </c>
      <c r="D14161" t="s">
        <v>11537</v>
      </c>
      <c r="E14161" t="s">
        <v>11530</v>
      </c>
      <c r="F14161" t="s">
        <v>11540</v>
      </c>
      <c r="G14161" t="s">
        <v>61</v>
      </c>
      <c r="H14161" t="s">
        <v>18</v>
      </c>
      <c r="I14161" t="s">
        <v>11541</v>
      </c>
      <c r="J14161">
        <v>2019</v>
      </c>
      <c r="K14161">
        <v>4819.8</v>
      </c>
      <c r="L14161">
        <v>48</v>
      </c>
      <c r="M14161">
        <v>1</v>
      </c>
      <c r="N14161">
        <f t="shared" si="546"/>
        <v>0</v>
      </c>
      <c r="O14161">
        <f t="shared" si="547"/>
        <v>0</v>
      </c>
      <c r="P14161" t="s">
        <v>12694</v>
      </c>
    </row>
    <row r="14162" spans="2:16" x14ac:dyDescent="0.25">
      <c r="B14162" t="s">
        <v>15506</v>
      </c>
      <c r="C14162" s="119" t="s">
        <v>60</v>
      </c>
      <c r="D14162" t="s">
        <v>11539</v>
      </c>
      <c r="E14162" t="s">
        <v>11530</v>
      </c>
      <c r="F14162" t="s">
        <v>11540</v>
      </c>
      <c r="G14162" t="s">
        <v>61</v>
      </c>
      <c r="H14162" t="s">
        <v>18</v>
      </c>
      <c r="I14162" t="s">
        <v>11541</v>
      </c>
      <c r="J14162">
        <v>2019</v>
      </c>
      <c r="K14162">
        <v>3373.55</v>
      </c>
      <c r="L14162">
        <v>57</v>
      </c>
      <c r="M14162">
        <v>1</v>
      </c>
      <c r="N14162">
        <f t="shared" si="546"/>
        <v>0</v>
      </c>
      <c r="O14162">
        <f t="shared" si="547"/>
        <v>0</v>
      </c>
      <c r="P14162" t="s">
        <v>12693</v>
      </c>
    </row>
    <row r="14163" spans="2:16" x14ac:dyDescent="0.25">
      <c r="B14163" t="s">
        <v>15507</v>
      </c>
      <c r="C14163" s="119" t="s">
        <v>60</v>
      </c>
      <c r="D14163" t="s">
        <v>11537</v>
      </c>
      <c r="E14163" t="s">
        <v>11530</v>
      </c>
      <c r="F14163" t="s">
        <v>11540</v>
      </c>
      <c r="G14163" t="s">
        <v>61</v>
      </c>
      <c r="H14163" t="s">
        <v>18</v>
      </c>
      <c r="I14163" t="s">
        <v>11533</v>
      </c>
      <c r="J14163">
        <v>2019</v>
      </c>
      <c r="K14163">
        <v>3650.99</v>
      </c>
      <c r="L14163">
        <v>190</v>
      </c>
      <c r="M14163">
        <v>1</v>
      </c>
      <c r="N14163">
        <f t="shared" si="546"/>
        <v>0</v>
      </c>
      <c r="O14163">
        <f t="shared" si="547"/>
        <v>0</v>
      </c>
      <c r="P14163" t="s">
        <v>12694</v>
      </c>
    </row>
    <row r="14164" spans="2:16" x14ac:dyDescent="0.25">
      <c r="B14164" t="s">
        <v>15508</v>
      </c>
      <c r="C14164" s="119" t="s">
        <v>60</v>
      </c>
      <c r="D14164" t="s">
        <v>11537</v>
      </c>
      <c r="E14164" t="s">
        <v>11530</v>
      </c>
      <c r="F14164" t="s">
        <v>11540</v>
      </c>
      <c r="G14164" t="s">
        <v>61</v>
      </c>
      <c r="H14164" t="s">
        <v>18</v>
      </c>
      <c r="I14164" t="s">
        <v>11541</v>
      </c>
      <c r="J14164">
        <v>2019</v>
      </c>
      <c r="K14164">
        <v>4341.63</v>
      </c>
      <c r="L14164">
        <v>84</v>
      </c>
      <c r="M14164">
        <v>1</v>
      </c>
      <c r="N14164">
        <f t="shared" si="546"/>
        <v>0</v>
      </c>
      <c r="O14164">
        <f t="shared" si="547"/>
        <v>0</v>
      </c>
      <c r="P14164" t="s">
        <v>12693</v>
      </c>
    </row>
    <row r="14165" spans="2:16" x14ac:dyDescent="0.25">
      <c r="B14165" t="s">
        <v>15509</v>
      </c>
      <c r="C14165" s="119" t="s">
        <v>60</v>
      </c>
      <c r="D14165" t="s">
        <v>11537</v>
      </c>
      <c r="E14165" t="s">
        <v>11530</v>
      </c>
      <c r="F14165" t="s">
        <v>11540</v>
      </c>
      <c r="G14165" t="s">
        <v>61</v>
      </c>
      <c r="H14165" t="s">
        <v>18</v>
      </c>
      <c r="I14165" t="s">
        <v>11533</v>
      </c>
      <c r="J14165">
        <v>2019</v>
      </c>
      <c r="K14165">
        <v>16060.82</v>
      </c>
      <c r="L14165">
        <v>115</v>
      </c>
      <c r="M14165">
        <v>1</v>
      </c>
      <c r="N14165">
        <f t="shared" si="546"/>
        <v>0</v>
      </c>
      <c r="O14165">
        <f t="shared" si="547"/>
        <v>0</v>
      </c>
      <c r="P14165" t="s">
        <v>12694</v>
      </c>
    </row>
    <row r="14166" spans="2:16" x14ac:dyDescent="0.25">
      <c r="B14166" t="s">
        <v>15510</v>
      </c>
      <c r="C14166" s="119" t="s">
        <v>60</v>
      </c>
      <c r="D14166" t="s">
        <v>11537</v>
      </c>
      <c r="E14166" t="s">
        <v>11530</v>
      </c>
      <c r="F14166" t="s">
        <v>11540</v>
      </c>
      <c r="G14166" t="s">
        <v>61</v>
      </c>
      <c r="H14166" t="s">
        <v>18</v>
      </c>
      <c r="I14166" t="s">
        <v>11533</v>
      </c>
      <c r="J14166">
        <v>2019</v>
      </c>
      <c r="K14166">
        <v>5183.37</v>
      </c>
      <c r="L14166">
        <v>433</v>
      </c>
      <c r="M14166">
        <v>1</v>
      </c>
      <c r="N14166">
        <f t="shared" si="546"/>
        <v>0</v>
      </c>
      <c r="O14166">
        <f t="shared" si="547"/>
        <v>0</v>
      </c>
      <c r="P14166" t="s">
        <v>11528</v>
      </c>
    </row>
    <row r="14167" spans="2:16" x14ac:dyDescent="0.25">
      <c r="B14167" t="s">
        <v>15511</v>
      </c>
      <c r="C14167" s="119" t="s">
        <v>60</v>
      </c>
      <c r="D14167" t="s">
        <v>11542</v>
      </c>
      <c r="E14167" t="s">
        <v>11530</v>
      </c>
      <c r="F14167" t="s">
        <v>11540</v>
      </c>
      <c r="G14167" t="s">
        <v>61</v>
      </c>
      <c r="H14167" t="s">
        <v>18</v>
      </c>
      <c r="I14167" t="s">
        <v>11533</v>
      </c>
      <c r="J14167">
        <v>2019</v>
      </c>
      <c r="K14167">
        <v>9796.81</v>
      </c>
      <c r="L14167">
        <v>398</v>
      </c>
      <c r="M14167">
        <v>1</v>
      </c>
      <c r="N14167">
        <f t="shared" si="546"/>
        <v>0</v>
      </c>
      <c r="O14167">
        <f t="shared" si="547"/>
        <v>0</v>
      </c>
      <c r="P14167" t="s">
        <v>12693</v>
      </c>
    </row>
    <row r="14168" spans="2:16" x14ac:dyDescent="0.25">
      <c r="B14168" t="s">
        <v>15512</v>
      </c>
      <c r="C14168" s="119" t="s">
        <v>60</v>
      </c>
      <c r="D14168" t="s">
        <v>11537</v>
      </c>
      <c r="E14168" t="s">
        <v>11530</v>
      </c>
      <c r="F14168" t="s">
        <v>11540</v>
      </c>
      <c r="G14168" t="s">
        <v>61</v>
      </c>
      <c r="H14168" t="s">
        <v>18</v>
      </c>
      <c r="I14168" t="s">
        <v>11533</v>
      </c>
      <c r="J14168">
        <v>2019</v>
      </c>
      <c r="K14168">
        <v>10643.61</v>
      </c>
      <c r="L14168">
        <v>98</v>
      </c>
      <c r="M14168">
        <v>1</v>
      </c>
      <c r="N14168">
        <f t="shared" si="546"/>
        <v>0</v>
      </c>
      <c r="O14168">
        <f t="shared" si="547"/>
        <v>0</v>
      </c>
      <c r="P14168" t="s">
        <v>12694</v>
      </c>
    </row>
    <row r="14169" spans="2:16" x14ac:dyDescent="0.25">
      <c r="B14169" t="s">
        <v>15513</v>
      </c>
      <c r="C14169" s="119" t="s">
        <v>4</v>
      </c>
      <c r="D14169" t="s">
        <v>11539</v>
      </c>
      <c r="E14169" t="s">
        <v>11530</v>
      </c>
      <c r="F14169" t="s">
        <v>11540</v>
      </c>
      <c r="G14169" t="s">
        <v>64</v>
      </c>
      <c r="H14169" t="s">
        <v>18</v>
      </c>
      <c r="I14169" t="s">
        <v>11533</v>
      </c>
      <c r="J14169">
        <v>2019</v>
      </c>
      <c r="K14169">
        <v>1404.71</v>
      </c>
      <c r="L14169">
        <v>25</v>
      </c>
      <c r="M14169">
        <v>1</v>
      </c>
      <c r="N14169">
        <f t="shared" si="546"/>
        <v>0</v>
      </c>
      <c r="O14169">
        <f t="shared" si="547"/>
        <v>0</v>
      </c>
      <c r="P14169" t="s">
        <v>12693</v>
      </c>
    </row>
    <row r="14170" spans="2:16" x14ac:dyDescent="0.25">
      <c r="B14170" t="s">
        <v>15514</v>
      </c>
      <c r="C14170" s="119" t="s">
        <v>4</v>
      </c>
      <c r="D14170" t="s">
        <v>11539</v>
      </c>
      <c r="E14170" t="s">
        <v>11530</v>
      </c>
      <c r="F14170" t="s">
        <v>11540</v>
      </c>
      <c r="G14170" t="s">
        <v>64</v>
      </c>
      <c r="H14170" t="s">
        <v>18</v>
      </c>
      <c r="I14170" t="s">
        <v>11533</v>
      </c>
      <c r="J14170">
        <v>2019</v>
      </c>
      <c r="K14170">
        <v>1404.29</v>
      </c>
      <c r="L14170">
        <v>24</v>
      </c>
      <c r="M14170">
        <v>1</v>
      </c>
      <c r="N14170">
        <f t="shared" ref="N14170:N14205" si="548">IF(K14170&lt;100,1,0)</f>
        <v>0</v>
      </c>
      <c r="O14170">
        <f t="shared" ref="O14170:O14205" si="549">IF(OR(L14170="",L14170&lt;=0),1,0)</f>
        <v>0</v>
      </c>
      <c r="P14170" t="s">
        <v>12693</v>
      </c>
    </row>
    <row r="14171" spans="2:16" x14ac:dyDescent="0.25">
      <c r="B14171" t="s">
        <v>15515</v>
      </c>
      <c r="C14171" s="119" t="s">
        <v>4</v>
      </c>
      <c r="D14171" t="s">
        <v>11539</v>
      </c>
      <c r="E14171" t="s">
        <v>11530</v>
      </c>
      <c r="F14171" t="s">
        <v>11540</v>
      </c>
      <c r="G14171" t="s">
        <v>64</v>
      </c>
      <c r="H14171" t="s">
        <v>18</v>
      </c>
      <c r="I14171" t="s">
        <v>11533</v>
      </c>
      <c r="J14171">
        <v>2019</v>
      </c>
      <c r="K14171">
        <v>1407.64</v>
      </c>
      <c r="L14171">
        <v>32</v>
      </c>
      <c r="M14171">
        <v>1</v>
      </c>
      <c r="N14171">
        <f t="shared" si="548"/>
        <v>0</v>
      </c>
      <c r="O14171">
        <f t="shared" si="549"/>
        <v>0</v>
      </c>
      <c r="P14171" t="s">
        <v>12693</v>
      </c>
    </row>
    <row r="14172" spans="2:16" x14ac:dyDescent="0.25">
      <c r="B14172" t="s">
        <v>15516</v>
      </c>
      <c r="C14172" s="119" t="s">
        <v>4</v>
      </c>
      <c r="D14172" t="s">
        <v>11539</v>
      </c>
      <c r="E14172" t="s">
        <v>11530</v>
      </c>
      <c r="F14172" t="s">
        <v>11540</v>
      </c>
      <c r="G14172" t="s">
        <v>64</v>
      </c>
      <c r="H14172" t="s">
        <v>18</v>
      </c>
      <c r="I14172" t="s">
        <v>11533</v>
      </c>
      <c r="J14172">
        <v>2019</v>
      </c>
      <c r="K14172">
        <v>1183.27</v>
      </c>
      <c r="L14172">
        <v>27</v>
      </c>
      <c r="M14172">
        <v>1</v>
      </c>
      <c r="N14172">
        <f t="shared" si="548"/>
        <v>0</v>
      </c>
      <c r="O14172">
        <f t="shared" si="549"/>
        <v>0</v>
      </c>
      <c r="P14172" t="s">
        <v>12693</v>
      </c>
    </row>
    <row r="14173" spans="2:16" x14ac:dyDescent="0.25">
      <c r="B14173" t="s">
        <v>15517</v>
      </c>
      <c r="C14173" s="119" t="s">
        <v>4</v>
      </c>
      <c r="D14173" t="s">
        <v>11539</v>
      </c>
      <c r="E14173" t="s">
        <v>11530</v>
      </c>
      <c r="F14173" t="s">
        <v>11540</v>
      </c>
      <c r="G14173" t="s">
        <v>64</v>
      </c>
      <c r="H14173" t="s">
        <v>18</v>
      </c>
      <c r="I14173" t="s">
        <v>11533</v>
      </c>
      <c r="J14173">
        <v>2019</v>
      </c>
      <c r="K14173">
        <v>1406.8</v>
      </c>
      <c r="L14173">
        <v>30</v>
      </c>
      <c r="M14173">
        <v>1</v>
      </c>
      <c r="N14173">
        <f t="shared" si="548"/>
        <v>0</v>
      </c>
      <c r="O14173">
        <f t="shared" si="549"/>
        <v>0</v>
      </c>
      <c r="P14173" t="s">
        <v>12693</v>
      </c>
    </row>
    <row r="14174" spans="2:16" x14ac:dyDescent="0.25">
      <c r="B14174" t="s">
        <v>15518</v>
      </c>
      <c r="C14174" s="119" t="s">
        <v>4</v>
      </c>
      <c r="D14174" t="s">
        <v>11539</v>
      </c>
      <c r="E14174" t="s">
        <v>11530</v>
      </c>
      <c r="F14174" t="s">
        <v>11540</v>
      </c>
      <c r="G14174" t="s">
        <v>64</v>
      </c>
      <c r="H14174" t="s">
        <v>18</v>
      </c>
      <c r="I14174" t="s">
        <v>11533</v>
      </c>
      <c r="J14174">
        <v>2019</v>
      </c>
      <c r="K14174">
        <v>1182.44</v>
      </c>
      <c r="L14174">
        <v>25</v>
      </c>
      <c r="M14174">
        <v>1</v>
      </c>
      <c r="N14174">
        <f t="shared" si="548"/>
        <v>0</v>
      </c>
      <c r="O14174">
        <f t="shared" si="549"/>
        <v>0</v>
      </c>
      <c r="P14174" t="s">
        <v>12693</v>
      </c>
    </row>
    <row r="14175" spans="2:16" x14ac:dyDescent="0.25">
      <c r="B14175" t="s">
        <v>15519</v>
      </c>
      <c r="C14175" s="119" t="s">
        <v>4</v>
      </c>
      <c r="D14175" t="s">
        <v>11539</v>
      </c>
      <c r="E14175" t="s">
        <v>11530</v>
      </c>
      <c r="F14175" t="s">
        <v>11540</v>
      </c>
      <c r="G14175" t="s">
        <v>64</v>
      </c>
      <c r="H14175" t="s">
        <v>18</v>
      </c>
      <c r="I14175" t="s">
        <v>11533</v>
      </c>
      <c r="J14175">
        <v>2019</v>
      </c>
      <c r="K14175">
        <v>1216.32</v>
      </c>
      <c r="L14175">
        <v>106</v>
      </c>
      <c r="M14175">
        <v>1</v>
      </c>
      <c r="N14175">
        <f t="shared" si="548"/>
        <v>0</v>
      </c>
      <c r="O14175">
        <f t="shared" si="549"/>
        <v>0</v>
      </c>
      <c r="P14175" t="s">
        <v>12693</v>
      </c>
    </row>
    <row r="14176" spans="2:16" x14ac:dyDescent="0.25">
      <c r="B14176" t="s">
        <v>15520</v>
      </c>
      <c r="C14176" s="119" t="s">
        <v>4</v>
      </c>
      <c r="D14176" t="s">
        <v>11539</v>
      </c>
      <c r="E14176" t="s">
        <v>11530</v>
      </c>
      <c r="F14176" t="s">
        <v>11540</v>
      </c>
      <c r="G14176" t="s">
        <v>64</v>
      </c>
      <c r="H14176" t="s">
        <v>18</v>
      </c>
      <c r="I14176" t="s">
        <v>11533</v>
      </c>
      <c r="J14176">
        <v>2019</v>
      </c>
      <c r="K14176">
        <v>1406.8</v>
      </c>
      <c r="L14176">
        <v>30</v>
      </c>
      <c r="M14176">
        <v>1</v>
      </c>
      <c r="N14176">
        <f t="shared" si="548"/>
        <v>0</v>
      </c>
      <c r="O14176">
        <f t="shared" si="549"/>
        <v>0</v>
      </c>
      <c r="P14176" t="s">
        <v>12693</v>
      </c>
    </row>
    <row r="14177" spans="2:16" x14ac:dyDescent="0.25">
      <c r="B14177" t="s">
        <v>15521</v>
      </c>
      <c r="C14177" s="119" t="s">
        <v>4</v>
      </c>
      <c r="D14177" t="s">
        <v>11539</v>
      </c>
      <c r="E14177" t="s">
        <v>11530</v>
      </c>
      <c r="F14177" t="s">
        <v>11540</v>
      </c>
      <c r="G14177" t="s">
        <v>64</v>
      </c>
      <c r="H14177" t="s">
        <v>18</v>
      </c>
      <c r="I14177" t="s">
        <v>11533</v>
      </c>
      <c r="J14177">
        <v>2019</v>
      </c>
      <c r="K14177">
        <v>1181.58</v>
      </c>
      <c r="L14177">
        <v>23</v>
      </c>
      <c r="M14177">
        <v>1</v>
      </c>
      <c r="N14177">
        <f t="shared" si="548"/>
        <v>0</v>
      </c>
      <c r="O14177">
        <f t="shared" si="549"/>
        <v>0</v>
      </c>
      <c r="P14177" t="s">
        <v>12693</v>
      </c>
    </row>
    <row r="14178" spans="2:16" x14ac:dyDescent="0.25">
      <c r="B14178" t="s">
        <v>15522</v>
      </c>
      <c r="C14178" s="119" t="s">
        <v>4</v>
      </c>
      <c r="D14178" t="s">
        <v>11539</v>
      </c>
      <c r="E14178" t="s">
        <v>11530</v>
      </c>
      <c r="F14178" t="s">
        <v>11540</v>
      </c>
      <c r="G14178" t="s">
        <v>64</v>
      </c>
      <c r="H14178" t="s">
        <v>18</v>
      </c>
      <c r="I14178" t="s">
        <v>11533</v>
      </c>
      <c r="J14178">
        <v>2019</v>
      </c>
      <c r="K14178">
        <v>1184.49</v>
      </c>
      <c r="L14178">
        <v>30</v>
      </c>
      <c r="M14178">
        <v>1</v>
      </c>
      <c r="N14178">
        <f t="shared" si="548"/>
        <v>0</v>
      </c>
      <c r="O14178">
        <f t="shared" si="549"/>
        <v>0</v>
      </c>
      <c r="P14178" t="s">
        <v>12693</v>
      </c>
    </row>
    <row r="14179" spans="2:16" x14ac:dyDescent="0.25">
      <c r="B14179" t="s">
        <v>15523</v>
      </c>
      <c r="C14179" s="119" t="s">
        <v>4</v>
      </c>
      <c r="D14179" t="s">
        <v>11539</v>
      </c>
      <c r="E14179" t="s">
        <v>11530</v>
      </c>
      <c r="F14179" t="s">
        <v>11540</v>
      </c>
      <c r="G14179" t="s">
        <v>64</v>
      </c>
      <c r="H14179" t="s">
        <v>18</v>
      </c>
      <c r="I14179" t="s">
        <v>11533</v>
      </c>
      <c r="J14179">
        <v>2019</v>
      </c>
      <c r="K14179">
        <v>1183.24</v>
      </c>
      <c r="L14179">
        <v>27</v>
      </c>
      <c r="M14179">
        <v>1</v>
      </c>
      <c r="N14179">
        <f t="shared" si="548"/>
        <v>0</v>
      </c>
      <c r="O14179">
        <f t="shared" si="549"/>
        <v>0</v>
      </c>
      <c r="P14179" t="s">
        <v>12693</v>
      </c>
    </row>
    <row r="14180" spans="2:16" x14ac:dyDescent="0.25">
      <c r="B14180" t="s">
        <v>15524</v>
      </c>
      <c r="C14180" s="119" t="s">
        <v>4</v>
      </c>
      <c r="D14180" t="s">
        <v>11539</v>
      </c>
      <c r="E14180" t="s">
        <v>11530</v>
      </c>
      <c r="F14180" t="s">
        <v>11540</v>
      </c>
      <c r="G14180" t="s">
        <v>64</v>
      </c>
      <c r="H14180" t="s">
        <v>18</v>
      </c>
      <c r="I14180" t="s">
        <v>11533</v>
      </c>
      <c r="J14180">
        <v>2019</v>
      </c>
      <c r="K14180">
        <v>1184.49</v>
      </c>
      <c r="L14180">
        <v>30</v>
      </c>
      <c r="M14180">
        <v>1</v>
      </c>
      <c r="N14180">
        <f t="shared" si="548"/>
        <v>0</v>
      </c>
      <c r="O14180">
        <f t="shared" si="549"/>
        <v>0</v>
      </c>
      <c r="P14180" t="s">
        <v>12693</v>
      </c>
    </row>
    <row r="14181" spans="2:16" x14ac:dyDescent="0.25">
      <c r="B14181" t="s">
        <v>15525</v>
      </c>
      <c r="C14181" s="119" t="s">
        <v>4</v>
      </c>
      <c r="D14181" t="s">
        <v>11539</v>
      </c>
      <c r="E14181" t="s">
        <v>11530</v>
      </c>
      <c r="F14181" t="s">
        <v>11540</v>
      </c>
      <c r="G14181" t="s">
        <v>64</v>
      </c>
      <c r="H14181" t="s">
        <v>18</v>
      </c>
      <c r="I14181" t="s">
        <v>11533</v>
      </c>
      <c r="J14181">
        <v>2019</v>
      </c>
      <c r="K14181">
        <v>1182.4100000000001</v>
      </c>
      <c r="L14181">
        <v>25</v>
      </c>
      <c r="M14181">
        <v>1</v>
      </c>
      <c r="N14181">
        <f t="shared" si="548"/>
        <v>0</v>
      </c>
      <c r="O14181">
        <f t="shared" si="549"/>
        <v>0</v>
      </c>
      <c r="P14181" t="s">
        <v>12693</v>
      </c>
    </row>
    <row r="14182" spans="2:16" x14ac:dyDescent="0.25">
      <c r="B14182" t="s">
        <v>15526</v>
      </c>
      <c r="C14182" s="119" t="s">
        <v>4</v>
      </c>
      <c r="D14182" t="s">
        <v>11539</v>
      </c>
      <c r="E14182" t="s">
        <v>11530</v>
      </c>
      <c r="F14182" t="s">
        <v>11540</v>
      </c>
      <c r="G14182" t="s">
        <v>64</v>
      </c>
      <c r="H14182" t="s">
        <v>18</v>
      </c>
      <c r="I14182" t="s">
        <v>11533</v>
      </c>
      <c r="J14182">
        <v>2019</v>
      </c>
      <c r="K14182">
        <v>1186.17</v>
      </c>
      <c r="L14182">
        <v>34</v>
      </c>
      <c r="M14182">
        <v>1</v>
      </c>
      <c r="N14182">
        <f t="shared" si="548"/>
        <v>0</v>
      </c>
      <c r="O14182">
        <f t="shared" si="549"/>
        <v>0</v>
      </c>
      <c r="P14182" t="s">
        <v>12693</v>
      </c>
    </row>
    <row r="14183" spans="2:16" x14ac:dyDescent="0.25">
      <c r="B14183" t="s">
        <v>15527</v>
      </c>
      <c r="C14183" s="119" t="s">
        <v>4</v>
      </c>
      <c r="D14183" t="s">
        <v>11539</v>
      </c>
      <c r="E14183" t="s">
        <v>11530</v>
      </c>
      <c r="F14183" t="s">
        <v>11540</v>
      </c>
      <c r="G14183" t="s">
        <v>64</v>
      </c>
      <c r="H14183" t="s">
        <v>18</v>
      </c>
      <c r="I14183" t="s">
        <v>11533</v>
      </c>
      <c r="J14183">
        <v>2019</v>
      </c>
      <c r="K14183">
        <v>1182.4100000000001</v>
      </c>
      <c r="L14183">
        <v>25</v>
      </c>
      <c r="M14183">
        <v>1</v>
      </c>
      <c r="N14183">
        <f t="shared" si="548"/>
        <v>0</v>
      </c>
      <c r="O14183">
        <f t="shared" si="549"/>
        <v>0</v>
      </c>
      <c r="P14183" t="s">
        <v>12693</v>
      </c>
    </row>
    <row r="14184" spans="2:16" x14ac:dyDescent="0.25">
      <c r="B14184" t="s">
        <v>15528</v>
      </c>
      <c r="C14184" s="119" t="s">
        <v>4</v>
      </c>
      <c r="D14184" t="s">
        <v>11539</v>
      </c>
      <c r="E14184" t="s">
        <v>11530</v>
      </c>
      <c r="F14184" t="s">
        <v>11540</v>
      </c>
      <c r="G14184" t="s">
        <v>64</v>
      </c>
      <c r="H14184" t="s">
        <v>18</v>
      </c>
      <c r="I14184" t="s">
        <v>11533</v>
      </c>
      <c r="J14184">
        <v>2019</v>
      </c>
      <c r="K14184">
        <v>1182.3800000000001</v>
      </c>
      <c r="L14184">
        <v>25</v>
      </c>
      <c r="M14184">
        <v>1</v>
      </c>
      <c r="N14184">
        <f t="shared" si="548"/>
        <v>0</v>
      </c>
      <c r="O14184">
        <f t="shared" si="549"/>
        <v>0</v>
      </c>
      <c r="P14184" t="s">
        <v>12693</v>
      </c>
    </row>
    <row r="14185" spans="2:16" x14ac:dyDescent="0.25">
      <c r="B14185" t="s">
        <v>15529</v>
      </c>
      <c r="C14185" s="119" t="s">
        <v>4</v>
      </c>
      <c r="D14185" t="s">
        <v>11539</v>
      </c>
      <c r="E14185" t="s">
        <v>11530</v>
      </c>
      <c r="F14185" t="s">
        <v>11540</v>
      </c>
      <c r="G14185" t="s">
        <v>64</v>
      </c>
      <c r="H14185" t="s">
        <v>18</v>
      </c>
      <c r="I14185" t="s">
        <v>11533</v>
      </c>
      <c r="J14185">
        <v>2019</v>
      </c>
      <c r="K14185">
        <v>2195.94</v>
      </c>
      <c r="L14185">
        <v>32</v>
      </c>
      <c r="M14185">
        <v>1</v>
      </c>
      <c r="N14185">
        <f t="shared" si="548"/>
        <v>0</v>
      </c>
      <c r="O14185">
        <f t="shared" si="549"/>
        <v>0</v>
      </c>
      <c r="P14185" t="s">
        <v>12693</v>
      </c>
    </row>
    <row r="14186" spans="2:16" x14ac:dyDescent="0.25">
      <c r="B14186" t="s">
        <v>15530</v>
      </c>
      <c r="C14186" s="119" t="s">
        <v>4</v>
      </c>
      <c r="D14186" t="s">
        <v>11539</v>
      </c>
      <c r="E14186" t="s">
        <v>11530</v>
      </c>
      <c r="F14186" t="s">
        <v>11540</v>
      </c>
      <c r="G14186" t="s">
        <v>64</v>
      </c>
      <c r="H14186" t="s">
        <v>18</v>
      </c>
      <c r="I14186" t="s">
        <v>11533</v>
      </c>
      <c r="J14186">
        <v>2019</v>
      </c>
      <c r="K14186">
        <v>1184.08</v>
      </c>
      <c r="L14186">
        <v>29</v>
      </c>
      <c r="M14186">
        <v>1</v>
      </c>
      <c r="N14186">
        <f t="shared" si="548"/>
        <v>0</v>
      </c>
      <c r="O14186">
        <f t="shared" si="549"/>
        <v>0</v>
      </c>
      <c r="P14186" t="s">
        <v>12693</v>
      </c>
    </row>
    <row r="14187" spans="2:16" x14ac:dyDescent="0.25">
      <c r="B14187" t="s">
        <v>15531</v>
      </c>
      <c r="C14187" s="119" t="s">
        <v>4</v>
      </c>
      <c r="D14187" t="s">
        <v>11539</v>
      </c>
      <c r="E14187" t="s">
        <v>11530</v>
      </c>
      <c r="F14187" t="s">
        <v>11540</v>
      </c>
      <c r="G14187" t="s">
        <v>64</v>
      </c>
      <c r="H14187" t="s">
        <v>18</v>
      </c>
      <c r="I14187" t="s">
        <v>11533</v>
      </c>
      <c r="J14187">
        <v>2019</v>
      </c>
      <c r="K14187">
        <v>1182.8</v>
      </c>
      <c r="L14187">
        <v>26</v>
      </c>
      <c r="M14187">
        <v>1</v>
      </c>
      <c r="N14187">
        <f t="shared" si="548"/>
        <v>0</v>
      </c>
      <c r="O14187">
        <f t="shared" si="549"/>
        <v>0</v>
      </c>
      <c r="P14187" t="s">
        <v>12693</v>
      </c>
    </row>
    <row r="14188" spans="2:16" x14ac:dyDescent="0.25">
      <c r="B14188" t="s">
        <v>15532</v>
      </c>
      <c r="C14188" s="119" t="s">
        <v>4</v>
      </c>
      <c r="D14188" t="s">
        <v>11539</v>
      </c>
      <c r="E14188" t="s">
        <v>11530</v>
      </c>
      <c r="F14188" t="s">
        <v>11540</v>
      </c>
      <c r="G14188" t="s">
        <v>64</v>
      </c>
      <c r="H14188" t="s">
        <v>18</v>
      </c>
      <c r="I14188" t="s">
        <v>11533</v>
      </c>
      <c r="J14188">
        <v>2019</v>
      </c>
      <c r="K14188">
        <v>1186.67</v>
      </c>
      <c r="L14188">
        <v>26</v>
      </c>
      <c r="M14188">
        <v>1</v>
      </c>
      <c r="N14188">
        <f t="shared" si="548"/>
        <v>0</v>
      </c>
      <c r="O14188">
        <f t="shared" si="549"/>
        <v>0</v>
      </c>
      <c r="P14188" t="s">
        <v>12693</v>
      </c>
    </row>
    <row r="14189" spans="2:16" x14ac:dyDescent="0.25">
      <c r="B14189" t="s">
        <v>15533</v>
      </c>
      <c r="C14189" s="119" t="s">
        <v>4</v>
      </c>
      <c r="D14189" t="s">
        <v>11539</v>
      </c>
      <c r="E14189" t="s">
        <v>11530</v>
      </c>
      <c r="F14189" t="s">
        <v>11540</v>
      </c>
      <c r="G14189" t="s">
        <v>64</v>
      </c>
      <c r="H14189" t="s">
        <v>18</v>
      </c>
      <c r="I14189" t="s">
        <v>11533</v>
      </c>
      <c r="J14189">
        <v>2019</v>
      </c>
      <c r="K14189">
        <v>1188.77</v>
      </c>
      <c r="L14189">
        <v>31</v>
      </c>
      <c r="M14189">
        <v>1</v>
      </c>
      <c r="N14189">
        <f t="shared" si="548"/>
        <v>0</v>
      </c>
      <c r="O14189">
        <f t="shared" si="549"/>
        <v>0</v>
      </c>
      <c r="P14189" t="s">
        <v>12693</v>
      </c>
    </row>
    <row r="14190" spans="2:16" x14ac:dyDescent="0.25">
      <c r="B14190" t="s">
        <v>15534</v>
      </c>
      <c r="C14190" s="119" t="s">
        <v>4</v>
      </c>
      <c r="D14190" t="s">
        <v>11539</v>
      </c>
      <c r="E14190" t="s">
        <v>11530</v>
      </c>
      <c r="F14190" t="s">
        <v>11540</v>
      </c>
      <c r="G14190" t="s">
        <v>64</v>
      </c>
      <c r="H14190" t="s">
        <v>18</v>
      </c>
      <c r="I14190" t="s">
        <v>11541</v>
      </c>
      <c r="J14190">
        <v>2019</v>
      </c>
      <c r="K14190">
        <v>1181.54</v>
      </c>
      <c r="L14190">
        <v>30</v>
      </c>
      <c r="M14190">
        <v>1</v>
      </c>
      <c r="N14190">
        <f t="shared" si="548"/>
        <v>0</v>
      </c>
      <c r="O14190">
        <f t="shared" si="549"/>
        <v>0</v>
      </c>
      <c r="P14190" t="s">
        <v>12693</v>
      </c>
    </row>
    <row r="14191" spans="2:16" x14ac:dyDescent="0.25">
      <c r="B14191" t="s">
        <v>15535</v>
      </c>
      <c r="C14191" s="119" t="s">
        <v>4</v>
      </c>
      <c r="D14191" t="s">
        <v>11539</v>
      </c>
      <c r="E14191" t="s">
        <v>11530</v>
      </c>
      <c r="F14191" t="s">
        <v>11540</v>
      </c>
      <c r="G14191" t="s">
        <v>64</v>
      </c>
      <c r="H14191" t="s">
        <v>18</v>
      </c>
      <c r="I14191" t="s">
        <v>11533</v>
      </c>
      <c r="J14191">
        <v>2019</v>
      </c>
      <c r="K14191">
        <v>1178.72</v>
      </c>
      <c r="L14191">
        <v>7</v>
      </c>
      <c r="M14191">
        <v>1</v>
      </c>
      <c r="N14191">
        <f t="shared" si="548"/>
        <v>0</v>
      </c>
      <c r="O14191">
        <f t="shared" si="549"/>
        <v>0</v>
      </c>
      <c r="P14191" t="s">
        <v>12693</v>
      </c>
    </row>
    <row r="14192" spans="2:16" x14ac:dyDescent="0.25">
      <c r="B14192" t="s">
        <v>15536</v>
      </c>
      <c r="C14192" s="119" t="s">
        <v>4</v>
      </c>
      <c r="D14192" t="s">
        <v>11539</v>
      </c>
      <c r="E14192" t="s">
        <v>11530</v>
      </c>
      <c r="F14192" t="s">
        <v>11540</v>
      </c>
      <c r="G14192" t="s">
        <v>64</v>
      </c>
      <c r="H14192" t="s">
        <v>18</v>
      </c>
      <c r="I14192" t="s">
        <v>11533</v>
      </c>
      <c r="J14192">
        <v>2019</v>
      </c>
      <c r="K14192">
        <v>1187.93</v>
      </c>
      <c r="L14192">
        <v>29</v>
      </c>
      <c r="M14192">
        <v>1</v>
      </c>
      <c r="N14192">
        <f t="shared" si="548"/>
        <v>0</v>
      </c>
      <c r="O14192">
        <f t="shared" si="549"/>
        <v>0</v>
      </c>
      <c r="P14192" t="s">
        <v>12693</v>
      </c>
    </row>
    <row r="14193" spans="2:16" x14ac:dyDescent="0.25">
      <c r="B14193" t="s">
        <v>15537</v>
      </c>
      <c r="C14193" s="119" t="s">
        <v>4</v>
      </c>
      <c r="D14193" t="s">
        <v>11539</v>
      </c>
      <c r="E14193" t="s">
        <v>11530</v>
      </c>
      <c r="F14193" t="s">
        <v>11540</v>
      </c>
      <c r="G14193" t="s">
        <v>64</v>
      </c>
      <c r="H14193" t="s">
        <v>18</v>
      </c>
      <c r="I14193" t="s">
        <v>11533</v>
      </c>
      <c r="J14193">
        <v>2019</v>
      </c>
      <c r="K14193">
        <v>1186.25</v>
      </c>
      <c r="L14193">
        <v>25</v>
      </c>
      <c r="M14193">
        <v>1</v>
      </c>
      <c r="N14193">
        <f t="shared" si="548"/>
        <v>0</v>
      </c>
      <c r="O14193">
        <f t="shared" si="549"/>
        <v>0</v>
      </c>
      <c r="P14193" t="s">
        <v>12693</v>
      </c>
    </row>
    <row r="14194" spans="2:16" x14ac:dyDescent="0.25">
      <c r="B14194" t="s">
        <v>15538</v>
      </c>
      <c r="C14194" s="119" t="s">
        <v>4</v>
      </c>
      <c r="D14194" t="s">
        <v>11539</v>
      </c>
      <c r="E14194" t="s">
        <v>11530</v>
      </c>
      <c r="F14194" t="s">
        <v>11540</v>
      </c>
      <c r="G14194" t="s">
        <v>64</v>
      </c>
      <c r="H14194" t="s">
        <v>18</v>
      </c>
      <c r="I14194" t="s">
        <v>11533</v>
      </c>
      <c r="J14194">
        <v>2019</v>
      </c>
      <c r="K14194">
        <v>1187.93</v>
      </c>
      <c r="L14194">
        <v>29</v>
      </c>
      <c r="M14194">
        <v>1</v>
      </c>
      <c r="N14194">
        <f t="shared" si="548"/>
        <v>0</v>
      </c>
      <c r="O14194">
        <f t="shared" si="549"/>
        <v>0</v>
      </c>
      <c r="P14194" t="s">
        <v>12693</v>
      </c>
    </row>
    <row r="14195" spans="2:16" x14ac:dyDescent="0.25">
      <c r="B14195" t="s">
        <v>15539</v>
      </c>
      <c r="C14195" s="119" t="s">
        <v>4</v>
      </c>
      <c r="D14195" t="s">
        <v>11539</v>
      </c>
      <c r="E14195" t="s">
        <v>11530</v>
      </c>
      <c r="F14195" t="s">
        <v>11540</v>
      </c>
      <c r="G14195" t="s">
        <v>64</v>
      </c>
      <c r="H14195" t="s">
        <v>18</v>
      </c>
      <c r="I14195" t="s">
        <v>11533</v>
      </c>
      <c r="J14195">
        <v>2019</v>
      </c>
      <c r="K14195">
        <v>1188.3499999999999</v>
      </c>
      <c r="L14195">
        <v>30</v>
      </c>
      <c r="M14195">
        <v>1</v>
      </c>
      <c r="N14195">
        <f t="shared" si="548"/>
        <v>0</v>
      </c>
      <c r="O14195">
        <f t="shared" si="549"/>
        <v>0</v>
      </c>
      <c r="P14195" t="s">
        <v>12693</v>
      </c>
    </row>
    <row r="14196" spans="2:16" x14ac:dyDescent="0.25">
      <c r="B14196" t="s">
        <v>15540</v>
      </c>
      <c r="C14196" s="119" t="s">
        <v>4</v>
      </c>
      <c r="D14196" t="s">
        <v>11537</v>
      </c>
      <c r="E14196" t="s">
        <v>11530</v>
      </c>
      <c r="F14196" t="s">
        <v>11540</v>
      </c>
      <c r="G14196" t="s">
        <v>64</v>
      </c>
      <c r="H14196" t="s">
        <v>18</v>
      </c>
      <c r="I14196" t="s">
        <v>11533</v>
      </c>
      <c r="J14196">
        <v>2019</v>
      </c>
      <c r="K14196">
        <v>535.47</v>
      </c>
      <c r="L14196">
        <v>109</v>
      </c>
      <c r="M14196">
        <v>1</v>
      </c>
      <c r="N14196">
        <f t="shared" si="548"/>
        <v>0</v>
      </c>
      <c r="O14196">
        <f t="shared" si="549"/>
        <v>0</v>
      </c>
      <c r="P14196" t="s">
        <v>12694</v>
      </c>
    </row>
    <row r="14197" spans="2:16" x14ac:dyDescent="0.25">
      <c r="B14197" t="s">
        <v>15541</v>
      </c>
      <c r="C14197" s="119" t="s">
        <v>4</v>
      </c>
      <c r="D14197" t="s">
        <v>11546</v>
      </c>
      <c r="E14197" t="s">
        <v>11530</v>
      </c>
      <c r="F14197" t="s">
        <v>11540</v>
      </c>
      <c r="G14197" t="s">
        <v>64</v>
      </c>
      <c r="H14197" t="s">
        <v>18</v>
      </c>
      <c r="I14197" t="s">
        <v>11533</v>
      </c>
      <c r="J14197">
        <v>2019</v>
      </c>
      <c r="K14197">
        <v>1837.41</v>
      </c>
      <c r="L14197">
        <v>140</v>
      </c>
      <c r="M14197">
        <v>1</v>
      </c>
      <c r="N14197">
        <f t="shared" si="548"/>
        <v>0</v>
      </c>
      <c r="O14197">
        <f t="shared" si="549"/>
        <v>0</v>
      </c>
      <c r="P14197" t="s">
        <v>12694</v>
      </c>
    </row>
    <row r="14198" spans="2:16" x14ac:dyDescent="0.25">
      <c r="B14198" t="s">
        <v>15542</v>
      </c>
      <c r="C14198" s="119" t="s">
        <v>4</v>
      </c>
      <c r="D14198" t="s">
        <v>11546</v>
      </c>
      <c r="E14198" t="s">
        <v>11530</v>
      </c>
      <c r="F14198" t="s">
        <v>11540</v>
      </c>
      <c r="G14198" t="s">
        <v>64</v>
      </c>
      <c r="H14198" t="s">
        <v>18</v>
      </c>
      <c r="I14198" t="s">
        <v>11533</v>
      </c>
      <c r="J14198">
        <v>2019</v>
      </c>
      <c r="K14198">
        <v>502.57</v>
      </c>
      <c r="L14198">
        <v>20</v>
      </c>
      <c r="M14198">
        <v>1</v>
      </c>
      <c r="N14198">
        <f t="shared" si="548"/>
        <v>0</v>
      </c>
      <c r="O14198">
        <f t="shared" si="549"/>
        <v>0</v>
      </c>
      <c r="P14198" t="s">
        <v>12694</v>
      </c>
    </row>
    <row r="14199" spans="2:16" x14ac:dyDescent="0.25">
      <c r="B14199" t="s">
        <v>15543</v>
      </c>
      <c r="C14199" s="119" t="s">
        <v>4</v>
      </c>
      <c r="D14199" t="s">
        <v>11537</v>
      </c>
      <c r="E14199" t="s">
        <v>11530</v>
      </c>
      <c r="F14199" t="s">
        <v>11540</v>
      </c>
      <c r="G14199" t="s">
        <v>61</v>
      </c>
      <c r="H14199" t="s">
        <v>18</v>
      </c>
      <c r="I14199" t="s">
        <v>11533</v>
      </c>
      <c r="J14199">
        <v>2019</v>
      </c>
      <c r="K14199">
        <v>653.79</v>
      </c>
      <c r="L14199">
        <v>12</v>
      </c>
      <c r="M14199">
        <v>1</v>
      </c>
      <c r="N14199">
        <f t="shared" si="548"/>
        <v>0</v>
      </c>
      <c r="O14199">
        <f t="shared" si="549"/>
        <v>0</v>
      </c>
      <c r="P14199" t="s">
        <v>12694</v>
      </c>
    </row>
    <row r="14200" spans="2:16" x14ac:dyDescent="0.25">
      <c r="B14200" t="s">
        <v>15544</v>
      </c>
      <c r="C14200" s="119" t="s">
        <v>4</v>
      </c>
      <c r="D14200" t="s">
        <v>11537</v>
      </c>
      <c r="E14200" t="s">
        <v>11530</v>
      </c>
      <c r="F14200" t="s">
        <v>11540</v>
      </c>
      <c r="G14200" t="s">
        <v>61</v>
      </c>
      <c r="H14200" t="s">
        <v>18</v>
      </c>
      <c r="I14200" t="s">
        <v>11533</v>
      </c>
      <c r="J14200">
        <v>2019</v>
      </c>
      <c r="K14200">
        <v>667.25</v>
      </c>
      <c r="L14200">
        <v>17</v>
      </c>
      <c r="M14200">
        <v>1</v>
      </c>
      <c r="N14200">
        <f t="shared" si="548"/>
        <v>0</v>
      </c>
      <c r="O14200">
        <f t="shared" si="549"/>
        <v>0</v>
      </c>
      <c r="P14200" t="s">
        <v>12693</v>
      </c>
    </row>
    <row r="14201" spans="2:16" x14ac:dyDescent="0.25">
      <c r="B14201" t="s">
        <v>15545</v>
      </c>
      <c r="C14201" s="119" t="s">
        <v>4</v>
      </c>
      <c r="D14201" t="s">
        <v>11537</v>
      </c>
      <c r="E14201" t="s">
        <v>11530</v>
      </c>
      <c r="F14201" t="s">
        <v>11540</v>
      </c>
      <c r="G14201" t="s">
        <v>61</v>
      </c>
      <c r="H14201" t="s">
        <v>18</v>
      </c>
      <c r="I14201" t="s">
        <v>11533</v>
      </c>
      <c r="J14201">
        <v>2019</v>
      </c>
      <c r="K14201">
        <v>863.57</v>
      </c>
      <c r="L14201">
        <v>135</v>
      </c>
      <c r="M14201">
        <v>1</v>
      </c>
      <c r="N14201">
        <f t="shared" si="548"/>
        <v>0</v>
      </c>
      <c r="O14201">
        <f t="shared" si="549"/>
        <v>0</v>
      </c>
      <c r="P14201" t="s">
        <v>12693</v>
      </c>
    </row>
    <row r="14202" spans="2:16" x14ac:dyDescent="0.25">
      <c r="B14202" t="s">
        <v>15546</v>
      </c>
      <c r="C14202" s="119" t="s">
        <v>4</v>
      </c>
      <c r="D14202" t="s">
        <v>11537</v>
      </c>
      <c r="E14202" t="s">
        <v>11530</v>
      </c>
      <c r="F14202" t="s">
        <v>11540</v>
      </c>
      <c r="G14202" t="s">
        <v>61</v>
      </c>
      <c r="H14202" t="s">
        <v>18</v>
      </c>
      <c r="I14202" t="s">
        <v>11533</v>
      </c>
      <c r="J14202">
        <v>2019</v>
      </c>
      <c r="K14202">
        <v>664.38</v>
      </c>
      <c r="L14202">
        <v>10</v>
      </c>
      <c r="M14202">
        <v>1</v>
      </c>
      <c r="N14202">
        <f t="shared" si="548"/>
        <v>0</v>
      </c>
      <c r="O14202">
        <f t="shared" si="549"/>
        <v>0</v>
      </c>
      <c r="P14202" t="s">
        <v>11528</v>
      </c>
    </row>
    <row r="14203" spans="2:16" x14ac:dyDescent="0.25">
      <c r="B14203" t="s">
        <v>15547</v>
      </c>
      <c r="C14203" s="119" t="s">
        <v>4</v>
      </c>
      <c r="D14203" t="s">
        <v>11550</v>
      </c>
      <c r="E14203" t="s">
        <v>11530</v>
      </c>
      <c r="F14203" t="s">
        <v>11540</v>
      </c>
      <c r="G14203" t="s">
        <v>61</v>
      </c>
      <c r="H14203" t="s">
        <v>18</v>
      </c>
      <c r="I14203" t="s">
        <v>11541</v>
      </c>
      <c r="J14203">
        <v>2019</v>
      </c>
      <c r="K14203">
        <v>996.55</v>
      </c>
      <c r="L14203">
        <v>29</v>
      </c>
      <c r="M14203">
        <v>1</v>
      </c>
      <c r="N14203">
        <f t="shared" si="548"/>
        <v>0</v>
      </c>
      <c r="O14203">
        <f t="shared" si="549"/>
        <v>0</v>
      </c>
      <c r="P14203" t="s">
        <v>12693</v>
      </c>
    </row>
    <row r="14204" spans="2:16" x14ac:dyDescent="0.25">
      <c r="B14204" t="s">
        <v>15548</v>
      </c>
      <c r="C14204" s="119" t="s">
        <v>4</v>
      </c>
      <c r="D14204" t="s">
        <v>11542</v>
      </c>
      <c r="E14204" t="s">
        <v>11530</v>
      </c>
      <c r="F14204" t="s">
        <v>11540</v>
      </c>
      <c r="G14204" t="s">
        <v>61</v>
      </c>
      <c r="H14204" t="s">
        <v>18</v>
      </c>
      <c r="I14204" t="s">
        <v>11541</v>
      </c>
      <c r="J14204">
        <v>2019</v>
      </c>
      <c r="K14204">
        <v>2188.52</v>
      </c>
      <c r="L14204">
        <v>97</v>
      </c>
      <c r="M14204">
        <v>1</v>
      </c>
      <c r="N14204">
        <f t="shared" si="548"/>
        <v>0</v>
      </c>
      <c r="O14204">
        <f t="shared" si="549"/>
        <v>0</v>
      </c>
      <c r="P14204" t="s">
        <v>12694</v>
      </c>
    </row>
    <row r="14205" spans="2:16" x14ac:dyDescent="0.25">
      <c r="B14205" t="s">
        <v>15549</v>
      </c>
      <c r="C14205" s="119" t="s">
        <v>4</v>
      </c>
      <c r="D14205" t="s">
        <v>11537</v>
      </c>
      <c r="E14205" t="s">
        <v>11530</v>
      </c>
      <c r="F14205" t="s">
        <v>11540</v>
      </c>
      <c r="G14205" t="s">
        <v>61</v>
      </c>
      <c r="H14205" t="s">
        <v>18</v>
      </c>
      <c r="I14205" t="s">
        <v>11541</v>
      </c>
      <c r="J14205">
        <v>2019</v>
      </c>
      <c r="K14205">
        <v>1782.75</v>
      </c>
      <c r="L14205">
        <v>24</v>
      </c>
      <c r="M14205">
        <v>1</v>
      </c>
      <c r="N14205">
        <f t="shared" si="548"/>
        <v>0</v>
      </c>
      <c r="O14205">
        <f t="shared" si="549"/>
        <v>0</v>
      </c>
      <c r="P14205" t="s">
        <v>12693</v>
      </c>
    </row>
  </sheetData>
  <autoFilter ref="B10:P14205" xr:uid="{37584177-DF26-4C41-B931-ECFB843F96D9}"/>
  <pageMargins left="0.7" right="0.7" top="0.75" bottom="0.75" header="0.3" footer="0.3"/>
  <pageSetup orientation="portrait" horizontalDpi="0" verticalDpi="0" r:id="rId1"/>
  <headerFooter>
    <oddHeader>&amp;RExh. RJW-2 Wyman WP2</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5A134-6CC9-4398-AD9A-17BF53C19EEA}">
  <dimension ref="A1:BC273"/>
  <sheetViews>
    <sheetView zoomScale="90" zoomScaleNormal="90" workbookViewId="0">
      <pane ySplit="10" topLeftCell="A11" activePane="bottomLeft" state="frozen"/>
      <selection activeCell="H5" sqref="H5"/>
      <selection pane="bottomLeft" activeCell="H5" sqref="H5"/>
    </sheetView>
  </sheetViews>
  <sheetFormatPr defaultRowHeight="15" x14ac:dyDescent="0.25"/>
  <cols>
    <col min="1" max="1" width="3.85546875" customWidth="1"/>
    <col min="2" max="2" width="5" bestFit="1" customWidth="1"/>
    <col min="3" max="3" width="8" bestFit="1" customWidth="1"/>
    <col min="4" max="4" width="10.85546875" bestFit="1" customWidth="1"/>
    <col min="5" max="5" width="16.7109375" bestFit="1" customWidth="1"/>
    <col min="6" max="6" width="12.42578125" style="39" bestFit="1" customWidth="1"/>
    <col min="7" max="7" width="16.5703125" bestFit="1" customWidth="1"/>
    <col min="8" max="8" width="14.28515625" bestFit="1" customWidth="1"/>
    <col min="9" max="9" width="28.28515625" bestFit="1" customWidth="1"/>
    <col min="10" max="10" width="20.42578125" bestFit="1" customWidth="1"/>
    <col min="11" max="11" width="17" bestFit="1" customWidth="1"/>
    <col min="12" max="12" width="13.140625" bestFit="1" customWidth="1"/>
    <col min="13" max="13" width="9.28515625" bestFit="1" customWidth="1"/>
    <col min="14" max="14" width="24.5703125" bestFit="1" customWidth="1"/>
    <col min="15" max="15" width="13.7109375" bestFit="1" customWidth="1"/>
    <col min="16" max="16" width="15.7109375" bestFit="1" customWidth="1"/>
    <col min="17" max="17" width="17.5703125" bestFit="1" customWidth="1"/>
    <col min="18" max="18" width="8.42578125" bestFit="1" customWidth="1"/>
    <col min="19" max="19" width="8.42578125" customWidth="1"/>
    <col min="20" max="20" width="6.7109375" bestFit="1" customWidth="1"/>
    <col min="21" max="21" width="14.140625" bestFit="1" customWidth="1"/>
    <col min="22" max="22" width="15.140625" bestFit="1" customWidth="1"/>
    <col min="23" max="23" width="13.7109375" bestFit="1" customWidth="1"/>
    <col min="24" max="24" width="10.85546875" bestFit="1" customWidth="1"/>
    <col min="25" max="25" width="15.7109375" bestFit="1" customWidth="1"/>
    <col min="26" max="26" width="17.5703125" bestFit="1" customWidth="1"/>
    <col min="27" max="27" width="6" bestFit="1" customWidth="1"/>
    <col min="28" max="28" width="13.7109375" bestFit="1" customWidth="1"/>
    <col min="29" max="29" width="8.42578125" bestFit="1" customWidth="1"/>
    <col min="33" max="33" width="10.140625" bestFit="1" customWidth="1"/>
    <col min="34" max="55" width="9.5703125" customWidth="1"/>
  </cols>
  <sheetData>
    <row r="1" spans="1:55" x14ac:dyDescent="0.25">
      <c r="A1" s="214" t="s">
        <v>12839</v>
      </c>
    </row>
    <row r="2" spans="1:55" x14ac:dyDescent="0.25">
      <c r="A2" s="214" t="s">
        <v>20618</v>
      </c>
    </row>
    <row r="3" spans="1:55" x14ac:dyDescent="0.25">
      <c r="A3" s="214" t="s">
        <v>20619</v>
      </c>
    </row>
    <row r="4" spans="1:55" x14ac:dyDescent="0.25">
      <c r="A4" s="215" t="s">
        <v>20620</v>
      </c>
    </row>
    <row r="5" spans="1:55" x14ac:dyDescent="0.25">
      <c r="A5" s="216" t="s">
        <v>15798</v>
      </c>
    </row>
    <row r="6" spans="1:55" x14ac:dyDescent="0.25">
      <c r="A6" s="216" t="s">
        <v>12843</v>
      </c>
    </row>
    <row r="7" spans="1:55" x14ac:dyDescent="0.25">
      <c r="A7" s="216" t="s">
        <v>12845</v>
      </c>
    </row>
    <row r="8" spans="1:55" x14ac:dyDescent="0.25">
      <c r="A8" s="216" t="s">
        <v>12844</v>
      </c>
    </row>
    <row r="9" spans="1:55" x14ac:dyDescent="0.25">
      <c r="C9" s="39"/>
      <c r="D9" s="39"/>
      <c r="E9" s="39"/>
      <c r="G9" s="39"/>
      <c r="H9" s="39"/>
      <c r="L9" s="39"/>
      <c r="M9" s="254" t="s">
        <v>12739</v>
      </c>
      <c r="N9" s="254"/>
      <c r="O9" s="254"/>
      <c r="P9" s="254"/>
      <c r="Q9" s="254"/>
      <c r="R9" s="254"/>
      <c r="S9" s="254"/>
      <c r="T9" s="254"/>
      <c r="U9" s="254"/>
      <c r="V9" s="254"/>
      <c r="W9" s="254"/>
      <c r="X9" s="253" t="s">
        <v>12740</v>
      </c>
      <c r="Y9" s="253"/>
      <c r="Z9" s="253"/>
      <c r="AA9" s="253"/>
      <c r="AB9" s="253"/>
      <c r="AC9" s="253"/>
      <c r="AH9" t="s">
        <v>15810</v>
      </c>
      <c r="AT9" t="s">
        <v>15811</v>
      </c>
    </row>
    <row r="10" spans="1:55" x14ac:dyDescent="0.25">
      <c r="B10" s="39" t="s">
        <v>15551</v>
      </c>
      <c r="C10" s="218" t="s">
        <v>12741</v>
      </c>
      <c r="D10" s="218" t="s">
        <v>15552</v>
      </c>
      <c r="E10" s="218" t="s">
        <v>12686</v>
      </c>
      <c r="F10" s="39" t="s">
        <v>15812</v>
      </c>
      <c r="G10" s="218" t="s">
        <v>15553</v>
      </c>
      <c r="H10" s="218" t="s">
        <v>12687</v>
      </c>
      <c r="I10" s="218" t="s">
        <v>15554</v>
      </c>
      <c r="J10" s="218" t="s">
        <v>15555</v>
      </c>
      <c r="K10" s="218" t="s">
        <v>15556</v>
      </c>
      <c r="L10" s="218" t="s">
        <v>15557</v>
      </c>
      <c r="M10" s="40" t="s">
        <v>15558</v>
      </c>
      <c r="N10" s="40" t="s">
        <v>12743</v>
      </c>
      <c r="O10" s="40" t="s">
        <v>12744</v>
      </c>
      <c r="P10" s="40" t="s">
        <v>12745</v>
      </c>
      <c r="Q10" s="40" t="s">
        <v>12746</v>
      </c>
      <c r="R10" s="40" t="s">
        <v>11523</v>
      </c>
      <c r="S10" s="40" t="s">
        <v>15820</v>
      </c>
      <c r="T10" s="40" t="s">
        <v>12748</v>
      </c>
      <c r="U10" s="40" t="s">
        <v>12749</v>
      </c>
      <c r="V10" s="40" t="s">
        <v>12750</v>
      </c>
      <c r="W10" s="40" t="s">
        <v>12751</v>
      </c>
      <c r="X10" s="41" t="s">
        <v>12752</v>
      </c>
      <c r="Y10" s="41" t="s">
        <v>12745</v>
      </c>
      <c r="Z10" s="41" t="s">
        <v>12746</v>
      </c>
      <c r="AA10" s="41" t="s">
        <v>12748</v>
      </c>
      <c r="AB10" s="41" t="s">
        <v>12744</v>
      </c>
      <c r="AC10" s="41" t="s">
        <v>11523</v>
      </c>
      <c r="AD10" s="66" t="s">
        <v>12818</v>
      </c>
    </row>
    <row r="11" spans="1:55" x14ac:dyDescent="0.25">
      <c r="B11">
        <v>1</v>
      </c>
      <c r="C11">
        <v>589246</v>
      </c>
      <c r="D11">
        <v>5</v>
      </c>
      <c r="E11">
        <v>18762793000</v>
      </c>
      <c r="F11" s="39">
        <v>0</v>
      </c>
      <c r="G11">
        <v>487532</v>
      </c>
      <c r="H11" t="s">
        <v>15559</v>
      </c>
      <c r="I11" t="s">
        <v>15560</v>
      </c>
      <c r="J11" t="s">
        <v>15561</v>
      </c>
      <c r="K11" t="s">
        <v>15562</v>
      </c>
      <c r="L11" t="s">
        <v>11530</v>
      </c>
      <c r="M11">
        <v>230</v>
      </c>
      <c r="N11">
        <v>185.06073000000001</v>
      </c>
      <c r="O11">
        <v>97024826</v>
      </c>
      <c r="P11" s="42">
        <v>35431</v>
      </c>
      <c r="Q11">
        <v>0.5</v>
      </c>
      <c r="R11" t="s">
        <v>12700</v>
      </c>
      <c r="S11" t="str">
        <f>Q11&amp;"-"&amp;R11</f>
        <v>0.5-PO</v>
      </c>
      <c r="T11">
        <v>0</v>
      </c>
      <c r="U11">
        <v>0</v>
      </c>
      <c r="V11" t="s">
        <v>12756</v>
      </c>
      <c r="W11" t="s">
        <v>62</v>
      </c>
      <c r="X11" t="s">
        <v>15563</v>
      </c>
      <c r="Y11" s="42">
        <v>35431</v>
      </c>
      <c r="Z11">
        <v>2</v>
      </c>
      <c r="AA11">
        <v>40</v>
      </c>
      <c r="AB11">
        <v>97027159</v>
      </c>
      <c r="AC11" t="s">
        <v>12755</v>
      </c>
      <c r="AD11" t="str">
        <f>Z11&amp;"-"&amp;AC11</f>
        <v>2-(P)</v>
      </c>
      <c r="AH11" s="18" t="s">
        <v>15812</v>
      </c>
      <c r="AI11" s="19">
        <v>0</v>
      </c>
      <c r="AT11" s="18" t="s">
        <v>15812</v>
      </c>
      <c r="AU11" s="19">
        <v>0</v>
      </c>
    </row>
    <row r="12" spans="1:55" x14ac:dyDescent="0.25">
      <c r="B12">
        <v>1</v>
      </c>
      <c r="C12">
        <v>517863</v>
      </c>
      <c r="D12">
        <v>1</v>
      </c>
      <c r="E12">
        <v>7722040000</v>
      </c>
      <c r="F12" s="39">
        <f>IF(E12=E11,1,0)</f>
        <v>0</v>
      </c>
      <c r="G12">
        <v>192040</v>
      </c>
      <c r="H12" t="s">
        <v>15564</v>
      </c>
      <c r="I12" t="s">
        <v>15565</v>
      </c>
      <c r="J12" t="s">
        <v>15561</v>
      </c>
      <c r="K12" t="s">
        <v>15566</v>
      </c>
      <c r="L12" t="s">
        <v>11530</v>
      </c>
      <c r="M12">
        <v>135</v>
      </c>
      <c r="N12">
        <v>22.546541000000001</v>
      </c>
      <c r="O12">
        <v>3142451</v>
      </c>
      <c r="P12" s="42">
        <v>38718</v>
      </c>
      <c r="Q12">
        <v>0.5</v>
      </c>
      <c r="R12" t="s">
        <v>12700</v>
      </c>
      <c r="S12" t="str">
        <f t="shared" ref="S12:S75" si="0">Q12&amp;"-"&amp;R12</f>
        <v>0.5-PO</v>
      </c>
      <c r="T12">
        <v>0</v>
      </c>
      <c r="U12">
        <v>0</v>
      </c>
      <c r="V12" t="s">
        <v>12756</v>
      </c>
      <c r="W12" t="s">
        <v>62</v>
      </c>
      <c r="X12" t="s">
        <v>15567</v>
      </c>
      <c r="Y12" s="42">
        <v>38718</v>
      </c>
      <c r="Z12">
        <v>2</v>
      </c>
      <c r="AA12">
        <v>57</v>
      </c>
      <c r="AB12">
        <v>3121588</v>
      </c>
      <c r="AC12" t="s">
        <v>12755</v>
      </c>
      <c r="AD12" t="str">
        <f t="shared" ref="AD12:AD75" si="1">Z12&amp;"-"&amp;AC12</f>
        <v>2-(P)</v>
      </c>
      <c r="AH12" s="18" t="s">
        <v>12826</v>
      </c>
      <c r="AI12" t="s">
        <v>12721</v>
      </c>
      <c r="AT12" s="18" t="s">
        <v>12826</v>
      </c>
      <c r="AU12" t="s">
        <v>12721</v>
      </c>
    </row>
    <row r="13" spans="1:55" x14ac:dyDescent="0.25">
      <c r="B13">
        <v>1</v>
      </c>
      <c r="C13">
        <v>517863</v>
      </c>
      <c r="D13">
        <v>1</v>
      </c>
      <c r="E13">
        <v>7722040000</v>
      </c>
      <c r="F13" s="39">
        <f>IF(E13=E12,1,0)</f>
        <v>1</v>
      </c>
      <c r="G13">
        <v>192040</v>
      </c>
      <c r="H13" t="s">
        <v>15564</v>
      </c>
      <c r="I13" t="s">
        <v>15565</v>
      </c>
      <c r="J13" t="s">
        <v>15561</v>
      </c>
      <c r="K13" t="s">
        <v>15566</v>
      </c>
      <c r="L13" t="s">
        <v>11530</v>
      </c>
      <c r="M13">
        <v>136</v>
      </c>
      <c r="N13">
        <v>32.564528000000003</v>
      </c>
      <c r="O13">
        <v>3142452</v>
      </c>
      <c r="P13" s="42">
        <v>38718</v>
      </c>
      <c r="Q13">
        <v>0.5</v>
      </c>
      <c r="R13" t="s">
        <v>12700</v>
      </c>
      <c r="S13" t="str">
        <f t="shared" si="0"/>
        <v>0.5-PO</v>
      </c>
      <c r="T13">
        <v>0</v>
      </c>
      <c r="U13">
        <v>0</v>
      </c>
      <c r="V13" t="s">
        <v>12756</v>
      </c>
      <c r="W13" t="s">
        <v>62</v>
      </c>
      <c r="X13" t="s">
        <v>15567</v>
      </c>
      <c r="Y13" s="42">
        <v>38718</v>
      </c>
      <c r="Z13">
        <v>2</v>
      </c>
      <c r="AA13">
        <v>57</v>
      </c>
      <c r="AB13">
        <v>3121588</v>
      </c>
      <c r="AC13" t="s">
        <v>12755</v>
      </c>
      <c r="AD13" t="str">
        <f t="shared" si="1"/>
        <v>2-(P)</v>
      </c>
    </row>
    <row r="14" spans="1:55" x14ac:dyDescent="0.25">
      <c r="B14">
        <v>1</v>
      </c>
      <c r="C14">
        <v>517863</v>
      </c>
      <c r="D14">
        <v>1</v>
      </c>
      <c r="E14">
        <v>7722040000</v>
      </c>
      <c r="F14" s="39">
        <f t="shared" ref="F14:F77" si="2">IF(E14=E13,1,0)</f>
        <v>1</v>
      </c>
      <c r="G14">
        <v>192040</v>
      </c>
      <c r="H14" t="s">
        <v>15564</v>
      </c>
      <c r="I14" t="s">
        <v>15565</v>
      </c>
      <c r="J14" t="s">
        <v>15561</v>
      </c>
      <c r="K14" t="s">
        <v>15566</v>
      </c>
      <c r="L14" t="s">
        <v>11530</v>
      </c>
      <c r="M14">
        <v>137</v>
      </c>
      <c r="N14">
        <v>18.689197</v>
      </c>
      <c r="O14">
        <v>3142007</v>
      </c>
      <c r="P14" s="42">
        <v>38718</v>
      </c>
      <c r="Q14">
        <v>0.5</v>
      </c>
      <c r="R14" t="s">
        <v>12700</v>
      </c>
      <c r="S14" t="str">
        <f t="shared" si="0"/>
        <v>0.5-PO</v>
      </c>
      <c r="T14">
        <v>0</v>
      </c>
      <c r="U14">
        <v>0</v>
      </c>
      <c r="V14" t="s">
        <v>12756</v>
      </c>
      <c r="W14" t="s">
        <v>62</v>
      </c>
      <c r="X14" t="s">
        <v>15567</v>
      </c>
      <c r="Y14" s="42">
        <v>38718</v>
      </c>
      <c r="Z14">
        <v>2</v>
      </c>
      <c r="AA14">
        <v>57</v>
      </c>
      <c r="AB14">
        <v>3121588</v>
      </c>
      <c r="AC14" t="s">
        <v>12755</v>
      </c>
      <c r="AD14" t="str">
        <f t="shared" si="1"/>
        <v>2-(P)</v>
      </c>
      <c r="AH14" s="18" t="s">
        <v>15799</v>
      </c>
      <c r="AI14" s="18" t="s">
        <v>12729</v>
      </c>
      <c r="AT14" s="18" t="s">
        <v>12774</v>
      </c>
      <c r="AU14" s="18" t="s">
        <v>12729</v>
      </c>
    </row>
    <row r="15" spans="1:55" x14ac:dyDescent="0.25">
      <c r="B15">
        <v>1</v>
      </c>
      <c r="C15">
        <v>517863</v>
      </c>
      <c r="D15">
        <v>1</v>
      </c>
      <c r="E15">
        <v>7722040000</v>
      </c>
      <c r="F15" s="39">
        <f t="shared" si="2"/>
        <v>1</v>
      </c>
      <c r="G15">
        <v>192040</v>
      </c>
      <c r="H15" t="s">
        <v>15564</v>
      </c>
      <c r="I15" t="s">
        <v>15565</v>
      </c>
      <c r="J15" t="s">
        <v>15561</v>
      </c>
      <c r="K15" t="s">
        <v>15566</v>
      </c>
      <c r="L15" t="s">
        <v>11530</v>
      </c>
      <c r="M15">
        <v>138</v>
      </c>
      <c r="N15">
        <v>23.085436999999999</v>
      </c>
      <c r="O15">
        <v>3142005</v>
      </c>
      <c r="P15" s="42">
        <v>38718</v>
      </c>
      <c r="Q15">
        <v>0.5</v>
      </c>
      <c r="R15" t="s">
        <v>12700</v>
      </c>
      <c r="S15" t="str">
        <f t="shared" si="0"/>
        <v>0.5-PO</v>
      </c>
      <c r="T15">
        <v>0</v>
      </c>
      <c r="U15">
        <v>0</v>
      </c>
      <c r="V15" t="s">
        <v>12756</v>
      </c>
      <c r="W15" t="s">
        <v>62</v>
      </c>
      <c r="X15" t="s">
        <v>15567</v>
      </c>
      <c r="Y15" s="42">
        <v>38718</v>
      </c>
      <c r="Z15">
        <v>2</v>
      </c>
      <c r="AA15">
        <v>57</v>
      </c>
      <c r="AB15">
        <v>3121588</v>
      </c>
      <c r="AC15" t="s">
        <v>12755</v>
      </c>
      <c r="AD15" t="str">
        <f t="shared" si="1"/>
        <v>2-(P)</v>
      </c>
      <c r="AH15" s="18" t="s">
        <v>12722</v>
      </c>
      <c r="AI15">
        <v>0.5</v>
      </c>
      <c r="AJ15">
        <v>0.75</v>
      </c>
      <c r="AK15">
        <v>1</v>
      </c>
      <c r="AL15">
        <v>2</v>
      </c>
      <c r="AM15">
        <v>4</v>
      </c>
      <c r="AN15">
        <v>4.5</v>
      </c>
      <c r="AO15">
        <v>6</v>
      </c>
      <c r="AP15">
        <v>6.625</v>
      </c>
      <c r="AQ15" t="s">
        <v>12723</v>
      </c>
      <c r="AT15" s="18" t="s">
        <v>12722</v>
      </c>
      <c r="AU15">
        <v>0.5</v>
      </c>
      <c r="AV15">
        <v>0.75</v>
      </c>
      <c r="AW15">
        <v>1</v>
      </c>
      <c r="AX15">
        <v>2</v>
      </c>
      <c r="AY15">
        <v>4</v>
      </c>
      <c r="AZ15">
        <v>4.5</v>
      </c>
      <c r="BA15">
        <v>6</v>
      </c>
      <c r="BB15">
        <v>6.625</v>
      </c>
      <c r="BC15" t="s">
        <v>12723</v>
      </c>
    </row>
    <row r="16" spans="1:55" x14ac:dyDescent="0.25">
      <c r="B16">
        <v>1</v>
      </c>
      <c r="C16">
        <v>589234</v>
      </c>
      <c r="D16">
        <v>3</v>
      </c>
      <c r="E16">
        <v>18761440000</v>
      </c>
      <c r="F16" s="39">
        <f t="shared" si="2"/>
        <v>0</v>
      </c>
      <c r="G16">
        <v>464846</v>
      </c>
      <c r="H16" t="s">
        <v>15568</v>
      </c>
      <c r="I16" t="s">
        <v>15560</v>
      </c>
      <c r="J16" t="s">
        <v>15561</v>
      </c>
      <c r="K16" t="s">
        <v>15562</v>
      </c>
      <c r="L16" t="s">
        <v>11530</v>
      </c>
      <c r="M16">
        <v>58</v>
      </c>
      <c r="N16">
        <v>29.499587999999999</v>
      </c>
      <c r="O16">
        <v>0</v>
      </c>
      <c r="P16" t="s">
        <v>12756</v>
      </c>
      <c r="Q16">
        <v>2</v>
      </c>
      <c r="R16" t="s">
        <v>12701</v>
      </c>
      <c r="S16" t="str">
        <f t="shared" si="0"/>
        <v>2-WS</v>
      </c>
      <c r="T16">
        <v>40</v>
      </c>
      <c r="U16">
        <v>0</v>
      </c>
      <c r="V16" t="s">
        <v>12756</v>
      </c>
      <c r="W16" t="s">
        <v>62</v>
      </c>
      <c r="X16" t="s">
        <v>15569</v>
      </c>
      <c r="Y16" s="42">
        <v>29952</v>
      </c>
      <c r="Z16">
        <v>4.5</v>
      </c>
      <c r="AA16">
        <v>40</v>
      </c>
      <c r="AB16">
        <v>0</v>
      </c>
      <c r="AC16" t="s">
        <v>12758</v>
      </c>
      <c r="AD16" t="str">
        <f t="shared" si="1"/>
        <v>4.5-(W)</v>
      </c>
      <c r="AH16" s="19" t="s">
        <v>15576</v>
      </c>
      <c r="AI16" s="25">
        <v>2124.3091209999998</v>
      </c>
      <c r="AJ16" s="25">
        <v>716.57240200000001</v>
      </c>
      <c r="AK16" s="25">
        <v>4921.6580690000001</v>
      </c>
      <c r="AL16" s="25">
        <v>11913.559112000001</v>
      </c>
      <c r="AM16" s="25">
        <v>210.780295</v>
      </c>
      <c r="AN16" s="25">
        <v>932.92822200000001</v>
      </c>
      <c r="AO16" s="25"/>
      <c r="AP16" s="25"/>
      <c r="AQ16" s="25">
        <v>20819.807220999999</v>
      </c>
      <c r="AT16" s="19" t="s">
        <v>15576</v>
      </c>
      <c r="AU16" s="26">
        <v>11</v>
      </c>
      <c r="AV16" s="26">
        <v>6</v>
      </c>
      <c r="AW16" s="26">
        <v>40</v>
      </c>
      <c r="AX16" s="26">
        <v>37</v>
      </c>
      <c r="AY16" s="26">
        <v>1</v>
      </c>
      <c r="AZ16" s="26">
        <v>1</v>
      </c>
      <c r="BA16" s="26"/>
      <c r="BB16" s="26"/>
      <c r="BC16" s="26">
        <v>96</v>
      </c>
    </row>
    <row r="17" spans="2:55" x14ac:dyDescent="0.25">
      <c r="B17">
        <v>1</v>
      </c>
      <c r="C17">
        <v>589234</v>
      </c>
      <c r="D17">
        <v>3</v>
      </c>
      <c r="E17">
        <v>18761440000</v>
      </c>
      <c r="F17" s="39">
        <f t="shared" si="2"/>
        <v>1</v>
      </c>
      <c r="G17">
        <v>464846</v>
      </c>
      <c r="H17" t="s">
        <v>15568</v>
      </c>
      <c r="I17" t="s">
        <v>15560</v>
      </c>
      <c r="J17" t="s">
        <v>15561</v>
      </c>
      <c r="K17" t="s">
        <v>15562</v>
      </c>
      <c r="L17" t="s">
        <v>11530</v>
      </c>
      <c r="M17">
        <v>59</v>
      </c>
      <c r="N17">
        <v>162.41264100000001</v>
      </c>
      <c r="O17" t="s">
        <v>15570</v>
      </c>
      <c r="P17" s="42">
        <v>32509</v>
      </c>
      <c r="Q17">
        <v>2</v>
      </c>
      <c r="R17" t="s">
        <v>12700</v>
      </c>
      <c r="S17" t="str">
        <f t="shared" si="0"/>
        <v>2-PO</v>
      </c>
      <c r="T17">
        <v>40</v>
      </c>
      <c r="U17">
        <v>0</v>
      </c>
      <c r="V17" t="s">
        <v>12756</v>
      </c>
      <c r="W17" t="s">
        <v>62</v>
      </c>
      <c r="X17" t="s">
        <v>15569</v>
      </c>
      <c r="Y17" s="42">
        <v>29952</v>
      </c>
      <c r="Z17">
        <v>4.5</v>
      </c>
      <c r="AA17">
        <v>40</v>
      </c>
      <c r="AB17">
        <v>0</v>
      </c>
      <c r="AC17" t="s">
        <v>12758</v>
      </c>
      <c r="AD17" t="str">
        <f t="shared" si="1"/>
        <v>4.5-(W)</v>
      </c>
      <c r="AH17" s="19" t="s">
        <v>15594</v>
      </c>
      <c r="AI17" s="25"/>
      <c r="AJ17" s="25"/>
      <c r="AK17" s="25">
        <v>523.37582100000009</v>
      </c>
      <c r="AL17" s="25">
        <v>1539.6030460000002</v>
      </c>
      <c r="AM17" s="25"/>
      <c r="AN17" s="25"/>
      <c r="AO17" s="25"/>
      <c r="AP17" s="25"/>
      <c r="AQ17" s="25">
        <v>2062.9788670000003</v>
      </c>
      <c r="AT17" s="19" t="s">
        <v>15594</v>
      </c>
      <c r="AU17" s="26"/>
      <c r="AV17" s="26"/>
      <c r="AW17" s="26">
        <v>2</v>
      </c>
      <c r="AX17" s="26">
        <v>6</v>
      </c>
      <c r="AY17" s="26"/>
      <c r="AZ17" s="26"/>
      <c r="BA17" s="26"/>
      <c r="BB17" s="26"/>
      <c r="BC17" s="26">
        <v>8</v>
      </c>
    </row>
    <row r="18" spans="2:55" x14ac:dyDescent="0.25">
      <c r="B18">
        <v>1</v>
      </c>
      <c r="C18">
        <v>589237</v>
      </c>
      <c r="D18">
        <v>3</v>
      </c>
      <c r="E18">
        <v>18761596000</v>
      </c>
      <c r="F18" s="39">
        <f t="shared" si="2"/>
        <v>0</v>
      </c>
      <c r="G18">
        <v>830596</v>
      </c>
      <c r="H18" t="s">
        <v>15568</v>
      </c>
      <c r="I18" t="s">
        <v>15560</v>
      </c>
      <c r="J18" t="s">
        <v>15561</v>
      </c>
      <c r="K18" t="s">
        <v>15562</v>
      </c>
      <c r="L18" t="s">
        <v>11530</v>
      </c>
      <c r="M18">
        <v>216</v>
      </c>
      <c r="N18">
        <v>172.33068499999999</v>
      </c>
      <c r="O18">
        <v>94005675</v>
      </c>
      <c r="P18" s="42">
        <v>34335</v>
      </c>
      <c r="Q18">
        <v>2</v>
      </c>
      <c r="R18" t="s">
        <v>12700</v>
      </c>
      <c r="S18" t="str">
        <f t="shared" si="0"/>
        <v>2-PO</v>
      </c>
      <c r="T18">
        <v>40</v>
      </c>
      <c r="U18">
        <v>0</v>
      </c>
      <c r="V18" t="s">
        <v>12756</v>
      </c>
      <c r="W18" t="s">
        <v>62</v>
      </c>
      <c r="X18" t="s">
        <v>15571</v>
      </c>
      <c r="Y18" s="42">
        <v>34335</v>
      </c>
      <c r="Z18">
        <v>4</v>
      </c>
      <c r="AA18">
        <v>40</v>
      </c>
      <c r="AB18">
        <v>94006831</v>
      </c>
      <c r="AC18" t="s">
        <v>12755</v>
      </c>
      <c r="AD18" t="str">
        <f t="shared" si="1"/>
        <v>4-(P)</v>
      </c>
      <c r="AH18" s="19" t="s">
        <v>15683</v>
      </c>
      <c r="AI18" s="25"/>
      <c r="AJ18" s="25"/>
      <c r="AK18" s="25">
        <v>220.508014</v>
      </c>
      <c r="AL18" s="25">
        <v>85.546173999999993</v>
      </c>
      <c r="AM18" s="25">
        <v>325.31295699999998</v>
      </c>
      <c r="AN18" s="25">
        <v>18.576079</v>
      </c>
      <c r="AO18" s="25">
        <v>22</v>
      </c>
      <c r="AP18" s="25"/>
      <c r="AQ18" s="25">
        <v>671.94322399999999</v>
      </c>
      <c r="AT18" s="19" t="s">
        <v>15683</v>
      </c>
      <c r="AU18" s="26"/>
      <c r="AV18" s="26"/>
      <c r="AW18" s="26">
        <v>1</v>
      </c>
      <c r="AX18" s="26">
        <v>1</v>
      </c>
      <c r="AY18" s="26">
        <v>1</v>
      </c>
      <c r="AZ18" s="26">
        <v>1</v>
      </c>
      <c r="BA18" s="26">
        <v>1</v>
      </c>
      <c r="BB18" s="26"/>
      <c r="BC18" s="26">
        <v>5</v>
      </c>
    </row>
    <row r="19" spans="2:55" x14ac:dyDescent="0.25">
      <c r="B19">
        <v>2</v>
      </c>
      <c r="C19">
        <v>589239</v>
      </c>
      <c r="D19">
        <v>1</v>
      </c>
      <c r="E19">
        <v>25078882000</v>
      </c>
      <c r="F19" s="39">
        <f t="shared" si="2"/>
        <v>0</v>
      </c>
      <c r="G19">
        <v>2670397</v>
      </c>
      <c r="H19" t="s">
        <v>15572</v>
      </c>
      <c r="I19" t="s">
        <v>15573</v>
      </c>
      <c r="J19" t="s">
        <v>15574</v>
      </c>
      <c r="K19" t="s">
        <v>15562</v>
      </c>
      <c r="L19" t="s">
        <v>11530</v>
      </c>
      <c r="M19">
        <v>257</v>
      </c>
      <c r="N19">
        <v>379.781722</v>
      </c>
      <c r="O19">
        <v>28357</v>
      </c>
      <c r="P19" s="42">
        <v>36526</v>
      </c>
      <c r="Q19">
        <v>2</v>
      </c>
      <c r="R19" t="s">
        <v>12700</v>
      </c>
      <c r="S19" t="str">
        <f t="shared" si="0"/>
        <v>2-PO</v>
      </c>
      <c r="T19">
        <v>40</v>
      </c>
      <c r="U19">
        <v>0</v>
      </c>
      <c r="V19" t="s">
        <v>12756</v>
      </c>
      <c r="W19" t="s">
        <v>62</v>
      </c>
      <c r="X19" t="s">
        <v>15575</v>
      </c>
      <c r="Y19" s="42">
        <v>33604</v>
      </c>
      <c r="Z19">
        <v>2</v>
      </c>
      <c r="AA19">
        <v>40</v>
      </c>
      <c r="AB19">
        <v>92011201</v>
      </c>
      <c r="AC19" t="s">
        <v>12755</v>
      </c>
      <c r="AD19" t="str">
        <f t="shared" si="1"/>
        <v>2-(P)</v>
      </c>
      <c r="AH19" s="19" t="s">
        <v>15685</v>
      </c>
      <c r="AI19" s="25"/>
      <c r="AJ19" s="25"/>
      <c r="AK19" s="25"/>
      <c r="AL19" s="25"/>
      <c r="AM19" s="25">
        <v>179.53633199999999</v>
      </c>
      <c r="AN19" s="25">
        <v>36.474139000000001</v>
      </c>
      <c r="AO19" s="25"/>
      <c r="AP19" s="25"/>
      <c r="AQ19" s="25">
        <v>216.010471</v>
      </c>
      <c r="AT19" s="19" t="s">
        <v>15685</v>
      </c>
      <c r="AU19" s="26"/>
      <c r="AV19" s="26"/>
      <c r="AW19" s="26"/>
      <c r="AX19" s="26"/>
      <c r="AY19" s="26">
        <v>1</v>
      </c>
      <c r="AZ19" s="26">
        <v>1</v>
      </c>
      <c r="BA19" s="26"/>
      <c r="BB19" s="26"/>
      <c r="BC19" s="26">
        <v>2</v>
      </c>
    </row>
    <row r="20" spans="2:55" x14ac:dyDescent="0.25">
      <c r="B20">
        <v>1</v>
      </c>
      <c r="C20">
        <v>589232</v>
      </c>
      <c r="D20">
        <v>5</v>
      </c>
      <c r="E20">
        <v>18761438000</v>
      </c>
      <c r="F20" s="39">
        <f t="shared" si="2"/>
        <v>0</v>
      </c>
      <c r="G20">
        <v>2629067</v>
      </c>
      <c r="H20" t="s">
        <v>15576</v>
      </c>
      <c r="I20" t="s">
        <v>15577</v>
      </c>
      <c r="J20" t="s">
        <v>15561</v>
      </c>
      <c r="K20" t="s">
        <v>15562</v>
      </c>
      <c r="L20" t="s">
        <v>11530</v>
      </c>
      <c r="M20">
        <v>32</v>
      </c>
      <c r="N20">
        <v>484.18712900000003</v>
      </c>
      <c r="O20">
        <v>0</v>
      </c>
      <c r="P20" t="s">
        <v>12756</v>
      </c>
      <c r="Q20">
        <v>2</v>
      </c>
      <c r="R20" t="s">
        <v>12700</v>
      </c>
      <c r="S20" t="str">
        <f t="shared" si="0"/>
        <v>2-PO</v>
      </c>
      <c r="T20">
        <v>0</v>
      </c>
      <c r="U20">
        <v>0</v>
      </c>
      <c r="V20" t="s">
        <v>12756</v>
      </c>
      <c r="W20" t="s">
        <v>62</v>
      </c>
      <c r="X20" t="s">
        <v>15578</v>
      </c>
      <c r="Y20" s="42">
        <v>32509</v>
      </c>
      <c r="Z20">
        <v>4</v>
      </c>
      <c r="AA20">
        <v>40</v>
      </c>
      <c r="AB20">
        <v>0</v>
      </c>
      <c r="AC20" t="s">
        <v>12755</v>
      </c>
      <c r="AD20" t="str">
        <f t="shared" si="1"/>
        <v>4-(P)</v>
      </c>
      <c r="AH20" s="19" t="s">
        <v>15564</v>
      </c>
      <c r="AI20" s="25">
        <v>572.95082300000001</v>
      </c>
      <c r="AJ20" s="25"/>
      <c r="AK20" s="25"/>
      <c r="AL20" s="25">
        <v>480.78608100000002</v>
      </c>
      <c r="AM20" s="25">
        <v>184.835408</v>
      </c>
      <c r="AN20" s="25"/>
      <c r="AO20" s="25"/>
      <c r="AP20" s="25"/>
      <c r="AQ20" s="25">
        <v>1238.572312</v>
      </c>
      <c r="AT20" s="19" t="s">
        <v>15564</v>
      </c>
      <c r="AU20" s="26">
        <v>2</v>
      </c>
      <c r="AV20" s="26"/>
      <c r="AW20" s="26"/>
      <c r="AX20" s="26">
        <v>1</v>
      </c>
      <c r="AY20" s="26">
        <v>1</v>
      </c>
      <c r="AZ20" s="26"/>
      <c r="BA20" s="26"/>
      <c r="BB20" s="26"/>
      <c r="BC20" s="26">
        <v>4</v>
      </c>
    </row>
    <row r="21" spans="2:55" x14ac:dyDescent="0.25">
      <c r="B21">
        <v>1</v>
      </c>
      <c r="C21">
        <v>589208</v>
      </c>
      <c r="D21">
        <v>5</v>
      </c>
      <c r="E21">
        <v>18761585000</v>
      </c>
      <c r="F21" s="39">
        <f t="shared" si="2"/>
        <v>0</v>
      </c>
      <c r="G21">
        <v>464942</v>
      </c>
      <c r="H21" t="s">
        <v>15572</v>
      </c>
      <c r="I21" t="s">
        <v>15573</v>
      </c>
      <c r="J21" t="s">
        <v>15574</v>
      </c>
      <c r="K21" t="s">
        <v>15562</v>
      </c>
      <c r="L21" t="s">
        <v>11530</v>
      </c>
      <c r="M21">
        <v>73</v>
      </c>
      <c r="N21">
        <v>15.855089</v>
      </c>
      <c r="O21">
        <v>95027018</v>
      </c>
      <c r="P21" s="42">
        <v>34700</v>
      </c>
      <c r="Q21">
        <v>1</v>
      </c>
      <c r="R21" t="s">
        <v>12700</v>
      </c>
      <c r="S21" t="str">
        <f t="shared" si="0"/>
        <v>1-PO</v>
      </c>
      <c r="T21">
        <v>0</v>
      </c>
      <c r="U21">
        <v>0</v>
      </c>
      <c r="V21" t="s">
        <v>12756</v>
      </c>
      <c r="W21" t="s">
        <v>62</v>
      </c>
      <c r="X21" t="s">
        <v>15579</v>
      </c>
      <c r="Y21" s="42">
        <v>26665</v>
      </c>
      <c r="Z21">
        <v>2</v>
      </c>
      <c r="AA21">
        <v>40</v>
      </c>
      <c r="AB21">
        <v>0</v>
      </c>
      <c r="AC21" t="s">
        <v>12758</v>
      </c>
      <c r="AD21" t="str">
        <f t="shared" si="1"/>
        <v>2-(W)</v>
      </c>
      <c r="AH21" s="19" t="s">
        <v>15572</v>
      </c>
      <c r="AI21" s="25">
        <v>388.42389400000002</v>
      </c>
      <c r="AJ21" s="25">
        <v>444.146298</v>
      </c>
      <c r="AK21" s="25">
        <v>1007.745586</v>
      </c>
      <c r="AL21" s="25">
        <v>2964.5838620000004</v>
      </c>
      <c r="AM21" s="25"/>
      <c r="AN21" s="25">
        <v>41.785330000000002</v>
      </c>
      <c r="AO21" s="25"/>
      <c r="AP21" s="25"/>
      <c r="AQ21" s="25">
        <v>4846.6849700000002</v>
      </c>
      <c r="AT21" s="19" t="s">
        <v>15572</v>
      </c>
      <c r="AU21" s="26">
        <v>2</v>
      </c>
      <c r="AV21" s="26">
        <v>3</v>
      </c>
      <c r="AW21" s="26">
        <v>11</v>
      </c>
      <c r="AX21" s="26">
        <v>10</v>
      </c>
      <c r="AY21" s="26"/>
      <c r="AZ21" s="26">
        <v>1</v>
      </c>
      <c r="BA21" s="26"/>
      <c r="BB21" s="26"/>
      <c r="BC21" s="26">
        <v>27</v>
      </c>
    </row>
    <row r="22" spans="2:55" x14ac:dyDescent="0.25">
      <c r="B22">
        <v>1</v>
      </c>
      <c r="C22">
        <v>589208</v>
      </c>
      <c r="D22">
        <v>5</v>
      </c>
      <c r="E22">
        <v>18761585000</v>
      </c>
      <c r="F22" s="39">
        <f t="shared" si="2"/>
        <v>1</v>
      </c>
      <c r="G22">
        <v>464942</v>
      </c>
      <c r="H22" t="s">
        <v>15572</v>
      </c>
      <c r="I22" t="s">
        <v>15573</v>
      </c>
      <c r="J22" t="s">
        <v>15574</v>
      </c>
      <c r="K22" t="s">
        <v>15562</v>
      </c>
      <c r="L22" t="s">
        <v>11530</v>
      </c>
      <c r="M22">
        <v>210</v>
      </c>
      <c r="N22">
        <v>262.53491700000001</v>
      </c>
      <c r="O22">
        <v>93039141</v>
      </c>
      <c r="P22" s="42">
        <v>34335</v>
      </c>
      <c r="Q22">
        <v>1</v>
      </c>
      <c r="R22" t="s">
        <v>12700</v>
      </c>
      <c r="S22" t="str">
        <f t="shared" si="0"/>
        <v>1-PO</v>
      </c>
      <c r="T22">
        <v>0</v>
      </c>
      <c r="U22">
        <v>0</v>
      </c>
      <c r="V22" t="s">
        <v>12756</v>
      </c>
      <c r="W22" t="s">
        <v>62</v>
      </c>
      <c r="X22" t="s">
        <v>15579</v>
      </c>
      <c r="Y22" s="42">
        <v>26665</v>
      </c>
      <c r="Z22">
        <v>2</v>
      </c>
      <c r="AA22">
        <v>40</v>
      </c>
      <c r="AB22">
        <v>0</v>
      </c>
      <c r="AC22" t="s">
        <v>12758</v>
      </c>
      <c r="AD22" t="str">
        <f t="shared" si="1"/>
        <v>2-(W)</v>
      </c>
      <c r="AH22" s="19" t="s">
        <v>15568</v>
      </c>
      <c r="AI22" s="25">
        <v>37.386794000000002</v>
      </c>
      <c r="AJ22" s="25">
        <v>83.432081999999994</v>
      </c>
      <c r="AK22" s="25">
        <v>452.55379100000005</v>
      </c>
      <c r="AL22" s="25">
        <v>2814.9447950000003</v>
      </c>
      <c r="AM22" s="25"/>
      <c r="AN22" s="25"/>
      <c r="AO22" s="25"/>
      <c r="AP22" s="25"/>
      <c r="AQ22" s="25">
        <v>3388.3174620000004</v>
      </c>
      <c r="AT22" s="19" t="s">
        <v>15568</v>
      </c>
      <c r="AU22" s="26">
        <v>1</v>
      </c>
      <c r="AV22" s="26">
        <v>1</v>
      </c>
      <c r="AW22" s="26">
        <v>4</v>
      </c>
      <c r="AX22" s="26">
        <v>10</v>
      </c>
      <c r="AY22" s="26"/>
      <c r="AZ22" s="26"/>
      <c r="BA22" s="26"/>
      <c r="BB22" s="26"/>
      <c r="BC22" s="26">
        <v>16</v>
      </c>
    </row>
    <row r="23" spans="2:55" x14ac:dyDescent="0.25">
      <c r="B23">
        <v>1</v>
      </c>
      <c r="C23">
        <v>617732</v>
      </c>
      <c r="D23">
        <v>3</v>
      </c>
      <c r="E23">
        <v>18761316000</v>
      </c>
      <c r="F23" s="39">
        <f t="shared" si="2"/>
        <v>0</v>
      </c>
      <c r="G23">
        <v>464788</v>
      </c>
      <c r="H23" t="s">
        <v>15580</v>
      </c>
      <c r="I23" t="s">
        <v>15581</v>
      </c>
      <c r="J23" t="s">
        <v>15561</v>
      </c>
      <c r="K23" t="s">
        <v>15562</v>
      </c>
      <c r="L23" t="s">
        <v>11530</v>
      </c>
      <c r="M23">
        <v>1</v>
      </c>
      <c r="N23">
        <v>54.132137</v>
      </c>
      <c r="O23">
        <v>3020481</v>
      </c>
      <c r="P23" s="42">
        <v>37622</v>
      </c>
      <c r="Q23">
        <v>4</v>
      </c>
      <c r="R23" t="s">
        <v>12700</v>
      </c>
      <c r="S23" t="str">
        <f t="shared" si="0"/>
        <v>4-PO</v>
      </c>
      <c r="T23">
        <v>40</v>
      </c>
      <c r="U23">
        <v>0</v>
      </c>
      <c r="V23" t="s">
        <v>12756</v>
      </c>
      <c r="W23" t="s">
        <v>62</v>
      </c>
      <c r="X23" t="s">
        <v>15582</v>
      </c>
      <c r="Y23" s="42">
        <v>37622</v>
      </c>
      <c r="Z23">
        <v>4</v>
      </c>
      <c r="AA23">
        <v>40</v>
      </c>
      <c r="AB23">
        <v>3019670</v>
      </c>
      <c r="AC23" t="s">
        <v>12755</v>
      </c>
      <c r="AD23" t="str">
        <f t="shared" si="1"/>
        <v>4-(P)</v>
      </c>
      <c r="AH23" s="19" t="s">
        <v>15559</v>
      </c>
      <c r="AI23" s="25">
        <v>185.06073000000001</v>
      </c>
      <c r="AJ23" s="25">
        <v>75.202138000000005</v>
      </c>
      <c r="AK23" s="25">
        <v>183.99089900000001</v>
      </c>
      <c r="AL23" s="25">
        <v>664.47677199999998</v>
      </c>
      <c r="AM23" s="25">
        <v>1034.058102</v>
      </c>
      <c r="AN23" s="25"/>
      <c r="AO23" s="25"/>
      <c r="AP23" s="25"/>
      <c r="AQ23" s="25">
        <v>2142.7886410000001</v>
      </c>
      <c r="AT23" s="19" t="s">
        <v>15559</v>
      </c>
      <c r="AU23" s="26">
        <v>1</v>
      </c>
      <c r="AV23" s="26">
        <v>1</v>
      </c>
      <c r="AW23" s="26">
        <v>2</v>
      </c>
      <c r="AX23" s="26">
        <v>4</v>
      </c>
      <c r="AY23" s="26">
        <v>2</v>
      </c>
      <c r="AZ23" s="26"/>
      <c r="BA23" s="26"/>
      <c r="BB23" s="26"/>
      <c r="BC23" s="26">
        <v>10</v>
      </c>
    </row>
    <row r="24" spans="2:55" x14ac:dyDescent="0.25">
      <c r="B24">
        <v>2</v>
      </c>
      <c r="C24">
        <v>620735</v>
      </c>
      <c r="D24">
        <v>3</v>
      </c>
      <c r="E24">
        <v>23750798000</v>
      </c>
      <c r="F24" s="39">
        <f t="shared" si="2"/>
        <v>0</v>
      </c>
      <c r="G24">
        <v>563820</v>
      </c>
      <c r="H24" t="s">
        <v>15583</v>
      </c>
      <c r="I24" t="s">
        <v>15584</v>
      </c>
      <c r="J24" t="s">
        <v>15561</v>
      </c>
      <c r="K24" t="s">
        <v>15562</v>
      </c>
      <c r="L24" t="s">
        <v>11530</v>
      </c>
      <c r="M24">
        <v>41</v>
      </c>
      <c r="N24">
        <v>18.157816</v>
      </c>
      <c r="O24">
        <v>3057478</v>
      </c>
      <c r="P24" s="42">
        <v>37987</v>
      </c>
      <c r="Q24">
        <v>4.5</v>
      </c>
      <c r="R24" t="s">
        <v>12701</v>
      </c>
      <c r="S24" t="str">
        <f t="shared" si="0"/>
        <v>4.5-WS</v>
      </c>
      <c r="T24">
        <v>0</v>
      </c>
      <c r="U24">
        <v>0</v>
      </c>
      <c r="V24" t="s">
        <v>12756</v>
      </c>
      <c r="W24" t="s">
        <v>62</v>
      </c>
      <c r="X24" t="s">
        <v>15585</v>
      </c>
      <c r="Y24" s="42">
        <v>23377</v>
      </c>
      <c r="Z24">
        <v>4.5</v>
      </c>
      <c r="AA24">
        <v>40</v>
      </c>
      <c r="AB24">
        <v>0</v>
      </c>
      <c r="AC24" t="s">
        <v>12758</v>
      </c>
      <c r="AD24" t="str">
        <f t="shared" si="1"/>
        <v>4.5-(W)</v>
      </c>
      <c r="AH24" s="19" t="s">
        <v>15580</v>
      </c>
      <c r="AI24" s="25"/>
      <c r="AJ24" s="25"/>
      <c r="AK24" s="25"/>
      <c r="AL24" s="25">
        <v>453.69227799999999</v>
      </c>
      <c r="AM24" s="25">
        <v>54.132137</v>
      </c>
      <c r="AN24" s="25"/>
      <c r="AO24" s="25"/>
      <c r="AP24" s="25"/>
      <c r="AQ24" s="25">
        <v>507.82441499999999</v>
      </c>
      <c r="AT24" s="19" t="s">
        <v>15580</v>
      </c>
      <c r="AU24" s="26"/>
      <c r="AV24" s="26"/>
      <c r="AW24" s="26"/>
      <c r="AX24" s="26">
        <v>1</v>
      </c>
      <c r="AY24" s="26">
        <v>1</v>
      </c>
      <c r="AZ24" s="26"/>
      <c r="BA24" s="26"/>
      <c r="BB24" s="26"/>
      <c r="BC24" s="26">
        <v>2</v>
      </c>
    </row>
    <row r="25" spans="2:55" x14ac:dyDescent="0.25">
      <c r="B25">
        <v>2</v>
      </c>
      <c r="C25">
        <v>620735</v>
      </c>
      <c r="D25">
        <v>3</v>
      </c>
      <c r="E25">
        <v>23750798000</v>
      </c>
      <c r="F25" s="39">
        <f t="shared" si="2"/>
        <v>1</v>
      </c>
      <c r="G25">
        <v>563820</v>
      </c>
      <c r="H25" t="s">
        <v>15583</v>
      </c>
      <c r="I25" t="s">
        <v>15584</v>
      </c>
      <c r="J25" t="s">
        <v>15561</v>
      </c>
      <c r="K25" t="s">
        <v>15562</v>
      </c>
      <c r="L25" t="s">
        <v>11530</v>
      </c>
      <c r="M25">
        <v>181</v>
      </c>
      <c r="N25">
        <v>282.87674700000002</v>
      </c>
      <c r="O25">
        <v>0</v>
      </c>
      <c r="P25" s="42">
        <v>30682</v>
      </c>
      <c r="Q25">
        <v>4.5</v>
      </c>
      <c r="R25" t="s">
        <v>12701</v>
      </c>
      <c r="S25" t="str">
        <f t="shared" si="0"/>
        <v>4.5-WS</v>
      </c>
      <c r="T25">
        <v>40</v>
      </c>
      <c r="U25">
        <v>0</v>
      </c>
      <c r="V25" t="s">
        <v>12756</v>
      </c>
      <c r="W25" t="s">
        <v>62</v>
      </c>
      <c r="X25" t="s">
        <v>15585</v>
      </c>
      <c r="Y25" s="42">
        <v>23377</v>
      </c>
      <c r="Z25">
        <v>4.5</v>
      </c>
      <c r="AA25">
        <v>40</v>
      </c>
      <c r="AB25">
        <v>0</v>
      </c>
      <c r="AC25" t="s">
        <v>12758</v>
      </c>
      <c r="AD25" t="str">
        <f t="shared" si="1"/>
        <v>4.5-(W)</v>
      </c>
      <c r="AH25" s="19" t="s">
        <v>15583</v>
      </c>
      <c r="AI25" s="25"/>
      <c r="AJ25" s="25"/>
      <c r="AK25" s="25"/>
      <c r="AL25" s="25">
        <v>687.44067900000005</v>
      </c>
      <c r="AM25" s="25"/>
      <c r="AN25" s="25">
        <v>18.157816</v>
      </c>
      <c r="AO25" s="25">
        <v>344.865319</v>
      </c>
      <c r="AP25" s="25">
        <v>34.265593000000003</v>
      </c>
      <c r="AQ25" s="25">
        <v>1084.7294070000003</v>
      </c>
      <c r="AT25" s="19" t="s">
        <v>15583</v>
      </c>
      <c r="AU25" s="26"/>
      <c r="AV25" s="26"/>
      <c r="AW25" s="26"/>
      <c r="AX25" s="26">
        <v>4</v>
      </c>
      <c r="AY25" s="26"/>
      <c r="AZ25" s="26">
        <v>1</v>
      </c>
      <c r="BA25" s="26">
        <v>3</v>
      </c>
      <c r="BB25" s="26">
        <v>1</v>
      </c>
      <c r="BC25" s="26">
        <v>9</v>
      </c>
    </row>
    <row r="26" spans="2:55" x14ac:dyDescent="0.25">
      <c r="B26">
        <v>2</v>
      </c>
      <c r="C26">
        <v>620735</v>
      </c>
      <c r="D26">
        <v>3</v>
      </c>
      <c r="E26">
        <v>23750798000</v>
      </c>
      <c r="F26" s="39">
        <f t="shared" si="2"/>
        <v>1</v>
      </c>
      <c r="G26">
        <v>563820</v>
      </c>
      <c r="H26" t="s">
        <v>15583</v>
      </c>
      <c r="I26" t="s">
        <v>15584</v>
      </c>
      <c r="J26" t="s">
        <v>15561</v>
      </c>
      <c r="K26" t="s">
        <v>15562</v>
      </c>
      <c r="L26" t="s">
        <v>11530</v>
      </c>
      <c r="M26">
        <v>195</v>
      </c>
      <c r="N26">
        <v>93.703334999999996</v>
      </c>
      <c r="O26">
        <v>90021155</v>
      </c>
      <c r="P26" s="42">
        <v>32874</v>
      </c>
      <c r="Q26">
        <v>4.5</v>
      </c>
      <c r="R26" t="s">
        <v>12701</v>
      </c>
      <c r="S26" t="str">
        <f t="shared" si="0"/>
        <v>4.5-WS</v>
      </c>
      <c r="T26">
        <v>0</v>
      </c>
      <c r="U26">
        <v>0</v>
      </c>
      <c r="V26" t="s">
        <v>12756</v>
      </c>
      <c r="W26" t="s">
        <v>62</v>
      </c>
      <c r="X26" t="s">
        <v>15585</v>
      </c>
      <c r="Y26" s="42">
        <v>23377</v>
      </c>
      <c r="Z26">
        <v>4.5</v>
      </c>
      <c r="AA26">
        <v>40</v>
      </c>
      <c r="AB26">
        <v>0</v>
      </c>
      <c r="AC26" t="s">
        <v>12758</v>
      </c>
      <c r="AD26" t="str">
        <f t="shared" si="1"/>
        <v>4.5-(W)</v>
      </c>
      <c r="AH26" s="19" t="s">
        <v>15625</v>
      </c>
      <c r="AI26" s="25"/>
      <c r="AJ26" s="25"/>
      <c r="AK26" s="25">
        <v>77.533202000000003</v>
      </c>
      <c r="AL26" s="25">
        <v>48.915588999999997</v>
      </c>
      <c r="AM26" s="25">
        <v>298.875137</v>
      </c>
      <c r="AN26" s="25">
        <v>128.72961799999999</v>
      </c>
      <c r="AO26" s="25"/>
      <c r="AP26" s="25"/>
      <c r="AQ26" s="25">
        <v>554.05354599999998</v>
      </c>
      <c r="AT26" s="19" t="s">
        <v>15625</v>
      </c>
      <c r="AU26" s="26"/>
      <c r="AV26" s="26"/>
      <c r="AW26" s="26">
        <v>1</v>
      </c>
      <c r="AX26" s="26">
        <v>1</v>
      </c>
      <c r="AY26" s="26">
        <v>2</v>
      </c>
      <c r="AZ26" s="26">
        <v>1</v>
      </c>
      <c r="BA26" s="26"/>
      <c r="BB26" s="26"/>
      <c r="BC26" s="26">
        <v>5</v>
      </c>
    </row>
    <row r="27" spans="2:55" x14ac:dyDescent="0.25">
      <c r="B27">
        <v>2</v>
      </c>
      <c r="C27">
        <v>620735</v>
      </c>
      <c r="D27">
        <v>3</v>
      </c>
      <c r="E27">
        <v>23750798000</v>
      </c>
      <c r="F27" s="39">
        <f t="shared" si="2"/>
        <v>1</v>
      </c>
      <c r="G27">
        <v>563820</v>
      </c>
      <c r="H27" t="s">
        <v>15583</v>
      </c>
      <c r="I27" t="s">
        <v>15584</v>
      </c>
      <c r="J27" t="s">
        <v>15561</v>
      </c>
      <c r="K27" t="s">
        <v>15562</v>
      </c>
      <c r="L27" t="s">
        <v>11530</v>
      </c>
      <c r="M27">
        <v>218</v>
      </c>
      <c r="N27">
        <v>104.162263</v>
      </c>
      <c r="O27">
        <v>95022680</v>
      </c>
      <c r="P27" s="42">
        <v>34700</v>
      </c>
      <c r="Q27">
        <v>1</v>
      </c>
      <c r="R27" t="s">
        <v>12700</v>
      </c>
      <c r="S27" t="str">
        <f t="shared" si="0"/>
        <v>1-PO</v>
      </c>
      <c r="T27">
        <v>0</v>
      </c>
      <c r="U27">
        <v>0</v>
      </c>
      <c r="V27" t="s">
        <v>12756</v>
      </c>
      <c r="W27" t="s">
        <v>62</v>
      </c>
      <c r="X27" t="s">
        <v>15585</v>
      </c>
      <c r="Y27" s="42">
        <v>23377</v>
      </c>
      <c r="Z27">
        <v>4.5</v>
      </c>
      <c r="AA27">
        <v>40</v>
      </c>
      <c r="AB27">
        <v>0</v>
      </c>
      <c r="AC27" t="s">
        <v>12758</v>
      </c>
      <c r="AD27" t="str">
        <f t="shared" si="1"/>
        <v>4.5-(W)</v>
      </c>
      <c r="AH27" s="19" t="s">
        <v>12723</v>
      </c>
      <c r="AI27" s="25">
        <v>3308.1313620000001</v>
      </c>
      <c r="AJ27" s="25">
        <v>1319.35292</v>
      </c>
      <c r="AK27" s="25">
        <v>7387.3653820000009</v>
      </c>
      <c r="AL27" s="25">
        <v>21653.548387999996</v>
      </c>
      <c r="AM27" s="25">
        <v>2287.5303680000002</v>
      </c>
      <c r="AN27" s="25">
        <v>1176.651204</v>
      </c>
      <c r="AO27" s="25">
        <v>366.865319</v>
      </c>
      <c r="AP27" s="25">
        <v>34.265593000000003</v>
      </c>
      <c r="AQ27" s="25">
        <v>37533.710536000006</v>
      </c>
      <c r="AT27" s="19" t="s">
        <v>12723</v>
      </c>
      <c r="AU27" s="26">
        <v>17</v>
      </c>
      <c r="AV27" s="26">
        <v>11</v>
      </c>
      <c r="AW27" s="26">
        <v>61</v>
      </c>
      <c r="AX27" s="26">
        <v>75</v>
      </c>
      <c r="AY27" s="26">
        <v>9</v>
      </c>
      <c r="AZ27" s="26">
        <v>6</v>
      </c>
      <c r="BA27" s="26">
        <v>4</v>
      </c>
      <c r="BB27" s="26">
        <v>1</v>
      </c>
      <c r="BC27" s="26">
        <v>184</v>
      </c>
    </row>
    <row r="28" spans="2:55" ht="15.75" thickBot="1" x14ac:dyDescent="0.3">
      <c r="B28">
        <v>1</v>
      </c>
      <c r="C28">
        <v>2327967</v>
      </c>
      <c r="D28">
        <v>1</v>
      </c>
      <c r="E28">
        <v>18762523000</v>
      </c>
      <c r="F28" s="39">
        <f t="shared" si="2"/>
        <v>0</v>
      </c>
      <c r="G28">
        <v>3592792</v>
      </c>
      <c r="H28" t="s">
        <v>15572</v>
      </c>
      <c r="I28" t="s">
        <v>15573</v>
      </c>
      <c r="J28" t="s">
        <v>15561</v>
      </c>
      <c r="K28" t="s">
        <v>15562</v>
      </c>
      <c r="L28" t="s">
        <v>11530</v>
      </c>
      <c r="M28">
        <v>203</v>
      </c>
      <c r="N28">
        <v>78.613253999999998</v>
      </c>
      <c r="O28">
        <v>92034297</v>
      </c>
      <c r="P28" s="42">
        <v>33604</v>
      </c>
      <c r="Q28">
        <v>1</v>
      </c>
      <c r="R28" t="s">
        <v>12700</v>
      </c>
      <c r="S28" t="str">
        <f t="shared" si="0"/>
        <v>1-PO</v>
      </c>
      <c r="T28">
        <v>40</v>
      </c>
      <c r="U28">
        <v>0</v>
      </c>
      <c r="V28" t="s">
        <v>12756</v>
      </c>
      <c r="W28" t="s">
        <v>62</v>
      </c>
      <c r="X28" t="s">
        <v>15586</v>
      </c>
      <c r="Y28" s="42">
        <v>23377</v>
      </c>
      <c r="Z28">
        <v>4.5</v>
      </c>
      <c r="AA28">
        <v>40</v>
      </c>
      <c r="AB28">
        <v>0</v>
      </c>
      <c r="AC28" t="s">
        <v>12758</v>
      </c>
      <c r="AD28" t="str">
        <f t="shared" si="1"/>
        <v>4.5-(W)</v>
      </c>
    </row>
    <row r="29" spans="2:55" x14ac:dyDescent="0.25">
      <c r="B29">
        <v>2</v>
      </c>
      <c r="C29">
        <v>5040472</v>
      </c>
      <c r="D29">
        <v>5</v>
      </c>
      <c r="E29">
        <v>25051979000</v>
      </c>
      <c r="F29" s="39">
        <f t="shared" si="2"/>
        <v>0</v>
      </c>
      <c r="G29">
        <v>959100</v>
      </c>
      <c r="H29" t="s">
        <v>15576</v>
      </c>
      <c r="I29" t="s">
        <v>15577</v>
      </c>
      <c r="J29" t="s">
        <v>15561</v>
      </c>
      <c r="K29" t="s">
        <v>15562</v>
      </c>
      <c r="L29" t="s">
        <v>11530</v>
      </c>
      <c r="M29">
        <v>150</v>
      </c>
      <c r="N29">
        <v>11.733197000000001</v>
      </c>
      <c r="O29">
        <v>3563706</v>
      </c>
      <c r="P29" s="42">
        <v>36161</v>
      </c>
      <c r="Q29">
        <v>2</v>
      </c>
      <c r="R29" t="s">
        <v>12700</v>
      </c>
      <c r="S29" t="str">
        <f t="shared" si="0"/>
        <v>2-PO</v>
      </c>
      <c r="T29">
        <v>40</v>
      </c>
      <c r="U29">
        <v>0.216</v>
      </c>
      <c r="V29" t="s">
        <v>12756</v>
      </c>
      <c r="W29" t="s">
        <v>62</v>
      </c>
      <c r="X29" t="s">
        <v>15587</v>
      </c>
      <c r="Y29" s="42">
        <v>36161</v>
      </c>
      <c r="Z29">
        <v>2</v>
      </c>
      <c r="AA29">
        <v>40</v>
      </c>
      <c r="AB29">
        <v>99028246</v>
      </c>
      <c r="AC29" t="s">
        <v>12755</v>
      </c>
      <c r="AD29" t="str">
        <f t="shared" si="1"/>
        <v>2-(P)</v>
      </c>
      <c r="AT29" s="94"/>
      <c r="AU29" s="95"/>
      <c r="AV29" s="95"/>
      <c r="AW29" s="96"/>
    </row>
    <row r="30" spans="2:55" x14ac:dyDescent="0.25">
      <c r="B30">
        <v>1</v>
      </c>
      <c r="C30">
        <v>592416</v>
      </c>
      <c r="D30">
        <v>5</v>
      </c>
      <c r="E30">
        <v>21722624000</v>
      </c>
      <c r="F30" s="39">
        <f t="shared" si="2"/>
        <v>0</v>
      </c>
      <c r="G30">
        <v>538685</v>
      </c>
      <c r="H30" t="s">
        <v>15572</v>
      </c>
      <c r="I30" t="s">
        <v>15573</v>
      </c>
      <c r="J30" t="s">
        <v>15561</v>
      </c>
      <c r="K30" t="s">
        <v>15588</v>
      </c>
      <c r="L30" t="s">
        <v>11530</v>
      </c>
      <c r="M30">
        <v>174</v>
      </c>
      <c r="N30">
        <v>351.43082099999998</v>
      </c>
      <c r="O30" t="s">
        <v>15589</v>
      </c>
      <c r="P30" t="s">
        <v>12756</v>
      </c>
      <c r="Q30">
        <v>2</v>
      </c>
      <c r="R30" t="s">
        <v>12701</v>
      </c>
      <c r="S30" t="str">
        <f t="shared" si="0"/>
        <v>2-WS</v>
      </c>
      <c r="T30">
        <v>40</v>
      </c>
      <c r="U30">
        <v>0</v>
      </c>
      <c r="V30" t="s">
        <v>12756</v>
      </c>
      <c r="W30" t="s">
        <v>62</v>
      </c>
      <c r="X30" t="s">
        <v>15590</v>
      </c>
      <c r="Y30" s="42">
        <v>32143</v>
      </c>
      <c r="Z30">
        <v>4.5</v>
      </c>
      <c r="AA30">
        <v>40</v>
      </c>
      <c r="AB30">
        <v>0</v>
      </c>
      <c r="AC30" t="s">
        <v>12758</v>
      </c>
      <c r="AD30" t="str">
        <f t="shared" si="1"/>
        <v>4.5-(W)</v>
      </c>
      <c r="AI30" s="33" t="str">
        <f>AI15&amp;""""</f>
        <v>0.5"</v>
      </c>
      <c r="AJ30" s="33" t="str">
        <f t="shared" ref="AJ30:AP30" si="3">AJ15&amp;""""</f>
        <v>0.75"</v>
      </c>
      <c r="AK30" s="33" t="str">
        <f t="shared" si="3"/>
        <v>1"</v>
      </c>
      <c r="AL30" s="33" t="str">
        <f t="shared" si="3"/>
        <v>2"</v>
      </c>
      <c r="AM30" s="33" t="str">
        <f t="shared" si="3"/>
        <v>4"</v>
      </c>
      <c r="AN30" s="33" t="str">
        <f t="shared" si="3"/>
        <v>4.5"</v>
      </c>
      <c r="AO30" s="33" t="str">
        <f t="shared" si="3"/>
        <v>6"</v>
      </c>
      <c r="AP30" s="33" t="str">
        <f t="shared" si="3"/>
        <v>6.625"</v>
      </c>
      <c r="AQ30" s="33" t="s">
        <v>12775</v>
      </c>
      <c r="AR30" s="127"/>
      <c r="AT30" s="99"/>
      <c r="AU30" s="255" t="s">
        <v>15813</v>
      </c>
      <c r="AV30" s="255"/>
      <c r="AW30" s="98"/>
    </row>
    <row r="31" spans="2:55" x14ac:dyDescent="0.25">
      <c r="B31">
        <v>1</v>
      </c>
      <c r="C31">
        <v>587579</v>
      </c>
      <c r="D31">
        <v>5</v>
      </c>
      <c r="E31">
        <v>19751828000</v>
      </c>
      <c r="F31" s="39">
        <f t="shared" si="2"/>
        <v>0</v>
      </c>
      <c r="G31">
        <v>512254</v>
      </c>
      <c r="H31" t="s">
        <v>15576</v>
      </c>
      <c r="I31" t="s">
        <v>15577</v>
      </c>
      <c r="J31" t="s">
        <v>15561</v>
      </c>
      <c r="K31" t="s">
        <v>15588</v>
      </c>
      <c r="L31" t="s">
        <v>11530</v>
      </c>
      <c r="M31">
        <v>193</v>
      </c>
      <c r="N31">
        <v>69.721857</v>
      </c>
      <c r="O31">
        <v>90018881</v>
      </c>
      <c r="P31" s="42">
        <v>32874</v>
      </c>
      <c r="Q31">
        <v>0.5</v>
      </c>
      <c r="R31" t="s">
        <v>12700</v>
      </c>
      <c r="S31" t="str">
        <f t="shared" si="0"/>
        <v>0.5-PO</v>
      </c>
      <c r="T31">
        <v>0</v>
      </c>
      <c r="U31">
        <v>0</v>
      </c>
      <c r="V31" t="s">
        <v>12756</v>
      </c>
      <c r="W31" t="s">
        <v>62</v>
      </c>
      <c r="X31" t="s">
        <v>15591</v>
      </c>
      <c r="Y31" s="42">
        <v>31048</v>
      </c>
      <c r="Z31">
        <v>1</v>
      </c>
      <c r="AA31">
        <v>40</v>
      </c>
      <c r="AB31">
        <v>0</v>
      </c>
      <c r="AC31" t="s">
        <v>12758</v>
      </c>
      <c r="AD31" t="str">
        <f t="shared" si="1"/>
        <v>1-(W)</v>
      </c>
      <c r="AH31" s="20" t="s">
        <v>15576</v>
      </c>
      <c r="AI31" s="28">
        <f>IF(ISERROR(AI16/AU16),"",(AI16/AU16))</f>
        <v>193.11901099999997</v>
      </c>
      <c r="AJ31" s="28">
        <f t="shared" ref="AJ31:AP31" si="4">IF(ISERROR(AJ16/AV16),"",(AJ16/AV16))</f>
        <v>119.42873366666667</v>
      </c>
      <c r="AK31" s="28">
        <f t="shared" si="4"/>
        <v>123.041451725</v>
      </c>
      <c r="AL31" s="28">
        <f t="shared" si="4"/>
        <v>321.98808410810813</v>
      </c>
      <c r="AM31" s="28">
        <f t="shared" si="4"/>
        <v>210.780295</v>
      </c>
      <c r="AN31" s="28">
        <f t="shared" si="4"/>
        <v>932.92822200000001</v>
      </c>
      <c r="AO31" s="28" t="str">
        <f t="shared" si="4"/>
        <v/>
      </c>
      <c r="AP31" s="28" t="str">
        <f t="shared" si="4"/>
        <v/>
      </c>
      <c r="AQ31" s="28">
        <f t="shared" ref="AQ31:AQ41" si="5">SUM(AI16:AP16)/SUM(AU16:BB16)</f>
        <v>216.87299188541667</v>
      </c>
      <c r="AR31" s="126"/>
      <c r="AS31" s="28"/>
      <c r="AT31" s="107"/>
      <c r="AU31" s="100" t="str">
        <f>AH31</f>
        <v>C41SF</v>
      </c>
      <c r="AV31" s="108">
        <f>AQ31</f>
        <v>216.87299188541667</v>
      </c>
      <c r="AW31" s="98"/>
    </row>
    <row r="32" spans="2:55" x14ac:dyDescent="0.25">
      <c r="B32">
        <v>2</v>
      </c>
      <c r="C32">
        <v>584192</v>
      </c>
      <c r="D32">
        <v>3</v>
      </c>
      <c r="E32">
        <v>17702818000</v>
      </c>
      <c r="F32" s="39">
        <f t="shared" si="2"/>
        <v>0</v>
      </c>
      <c r="G32">
        <v>3955630</v>
      </c>
      <c r="H32" t="s">
        <v>15572</v>
      </c>
      <c r="I32" t="s">
        <v>15573</v>
      </c>
      <c r="J32" t="s">
        <v>15561</v>
      </c>
      <c r="K32" t="s">
        <v>15588</v>
      </c>
      <c r="L32" t="s">
        <v>11530</v>
      </c>
      <c r="M32">
        <v>45</v>
      </c>
      <c r="N32">
        <v>41.785330000000002</v>
      </c>
      <c r="O32">
        <v>97038712</v>
      </c>
      <c r="P32" s="42">
        <v>35431</v>
      </c>
      <c r="Q32">
        <v>4.5</v>
      </c>
      <c r="R32" t="s">
        <v>12701</v>
      </c>
      <c r="S32" t="str">
        <f t="shared" si="0"/>
        <v>4.5-WS</v>
      </c>
      <c r="T32">
        <v>0</v>
      </c>
      <c r="U32">
        <v>0</v>
      </c>
      <c r="V32" t="s">
        <v>12756</v>
      </c>
      <c r="W32" t="s">
        <v>11571</v>
      </c>
      <c r="X32" t="s">
        <v>15592</v>
      </c>
      <c r="Y32" s="42">
        <v>32509</v>
      </c>
      <c r="Z32">
        <v>4.5</v>
      </c>
      <c r="AA32">
        <v>250</v>
      </c>
      <c r="AB32" t="s">
        <v>15593</v>
      </c>
      <c r="AC32" t="s">
        <v>12701</v>
      </c>
      <c r="AD32" t="str">
        <f t="shared" si="1"/>
        <v>4.5-WS</v>
      </c>
      <c r="AH32" s="20" t="s">
        <v>15594</v>
      </c>
      <c r="AI32" s="28" t="str">
        <f t="shared" ref="AI32:AI41" si="6">IF(ISERROR(AI17/AU17),"",(AI17/AU17))</f>
        <v/>
      </c>
      <c r="AJ32" s="28" t="str">
        <f t="shared" ref="AJ32:AJ41" si="7">IF(ISERROR(AJ17/AV17),"",(AJ17/AV17))</f>
        <v/>
      </c>
      <c r="AK32" s="28">
        <f t="shared" ref="AK32:AK41" si="8">IF(ISERROR(AK17/AW17),"",(AK17/AW17))</f>
        <v>261.68791050000004</v>
      </c>
      <c r="AL32" s="28">
        <f t="shared" ref="AL32:AL41" si="9">IF(ISERROR(AL17/AX17),"",(AL17/AX17))</f>
        <v>256.60050766666672</v>
      </c>
      <c r="AM32" s="28" t="str">
        <f t="shared" ref="AM32:AM41" si="10">IF(ISERROR(AM17/AY17),"",(AM17/AY17))</f>
        <v/>
      </c>
      <c r="AN32" s="28" t="str">
        <f t="shared" ref="AN32:AN41" si="11">IF(ISERROR(AN17/AZ17),"",(AN17/AZ17))</f>
        <v/>
      </c>
      <c r="AO32" s="28" t="str">
        <f t="shared" ref="AO32:AO41" si="12">IF(ISERROR(AO17/BA17),"",(AO17/BA17))</f>
        <v/>
      </c>
      <c r="AP32" s="28" t="str">
        <f t="shared" ref="AP32:AP41" si="13">IF(ISERROR(AP17/BB17),"",(AP17/BB17))</f>
        <v/>
      </c>
      <c r="AQ32" s="28">
        <f t="shared" si="5"/>
        <v>257.87235837500003</v>
      </c>
      <c r="AR32" s="126"/>
      <c r="AS32" s="28"/>
      <c r="AT32" s="99"/>
      <c r="AU32" s="100" t="str">
        <f t="shared" ref="AU32:AU41" si="14">AH32</f>
        <v>C41TF</v>
      </c>
      <c r="AV32" s="108">
        <f t="shared" ref="AV32:AV41" si="15">AQ32</f>
        <v>257.87235837500003</v>
      </c>
      <c r="AW32" s="98"/>
    </row>
    <row r="33" spans="2:49" x14ac:dyDescent="0.25">
      <c r="B33">
        <v>2</v>
      </c>
      <c r="C33">
        <v>584192</v>
      </c>
      <c r="D33">
        <v>3</v>
      </c>
      <c r="E33">
        <v>17702818000</v>
      </c>
      <c r="F33" s="39">
        <f t="shared" si="2"/>
        <v>1</v>
      </c>
      <c r="G33">
        <v>3955630</v>
      </c>
      <c r="H33" t="s">
        <v>15572</v>
      </c>
      <c r="I33" t="s">
        <v>15573</v>
      </c>
      <c r="J33" t="s">
        <v>15561</v>
      </c>
      <c r="K33" t="s">
        <v>15588</v>
      </c>
      <c r="L33" t="s">
        <v>11530</v>
      </c>
      <c r="M33">
        <v>46</v>
      </c>
      <c r="N33">
        <v>27.440131999999998</v>
      </c>
      <c r="O33">
        <v>97038626</v>
      </c>
      <c r="P33" s="42">
        <v>35431</v>
      </c>
      <c r="Q33">
        <v>2</v>
      </c>
      <c r="R33" t="s">
        <v>12701</v>
      </c>
      <c r="S33" t="str">
        <f t="shared" si="0"/>
        <v>2-WS</v>
      </c>
      <c r="T33">
        <v>0</v>
      </c>
      <c r="U33">
        <v>0</v>
      </c>
      <c r="V33" t="s">
        <v>12756</v>
      </c>
      <c r="W33" t="s">
        <v>11571</v>
      </c>
      <c r="X33" t="s">
        <v>15592</v>
      </c>
      <c r="Y33" s="42">
        <v>32509</v>
      </c>
      <c r="Z33">
        <v>4.5</v>
      </c>
      <c r="AA33">
        <v>250</v>
      </c>
      <c r="AB33" t="s">
        <v>15593</v>
      </c>
      <c r="AC33" t="s">
        <v>12701</v>
      </c>
      <c r="AD33" t="str">
        <f t="shared" si="1"/>
        <v>4.5-WS</v>
      </c>
      <c r="AH33" s="20" t="s">
        <v>15683</v>
      </c>
      <c r="AI33" s="28" t="str">
        <f t="shared" si="6"/>
        <v/>
      </c>
      <c r="AJ33" s="28" t="str">
        <f t="shared" si="7"/>
        <v/>
      </c>
      <c r="AK33" s="28">
        <f t="shared" si="8"/>
        <v>220.508014</v>
      </c>
      <c r="AL33" s="28">
        <f t="shared" si="9"/>
        <v>85.546173999999993</v>
      </c>
      <c r="AM33" s="28">
        <f t="shared" si="10"/>
        <v>325.31295699999998</v>
      </c>
      <c r="AN33" s="28">
        <f t="shared" si="11"/>
        <v>18.576079</v>
      </c>
      <c r="AO33" s="28">
        <f t="shared" si="12"/>
        <v>22</v>
      </c>
      <c r="AP33" s="28" t="str">
        <f t="shared" si="13"/>
        <v/>
      </c>
      <c r="AQ33" s="28">
        <f t="shared" si="5"/>
        <v>134.38864480000001</v>
      </c>
      <c r="AR33" s="126"/>
      <c r="AS33" s="28"/>
      <c r="AT33" s="99"/>
      <c r="AU33" s="100" t="str">
        <f t="shared" si="14"/>
        <v>C42SF</v>
      </c>
      <c r="AV33" s="108">
        <f t="shared" si="15"/>
        <v>134.38864480000001</v>
      </c>
      <c r="AW33" s="98"/>
    </row>
    <row r="34" spans="2:49" x14ac:dyDescent="0.25">
      <c r="B34">
        <v>2</v>
      </c>
      <c r="C34">
        <v>584192</v>
      </c>
      <c r="D34">
        <v>3</v>
      </c>
      <c r="E34">
        <v>17702818000</v>
      </c>
      <c r="F34" s="39">
        <f t="shared" si="2"/>
        <v>1</v>
      </c>
      <c r="G34">
        <v>3955630</v>
      </c>
      <c r="H34" t="s">
        <v>15572</v>
      </c>
      <c r="I34" t="s">
        <v>15573</v>
      </c>
      <c r="J34" t="s">
        <v>15561</v>
      </c>
      <c r="K34" t="s">
        <v>15588</v>
      </c>
      <c r="L34" t="s">
        <v>11530</v>
      </c>
      <c r="M34">
        <v>201</v>
      </c>
      <c r="N34">
        <v>19.476748000000001</v>
      </c>
      <c r="O34">
        <v>89019676</v>
      </c>
      <c r="P34" s="42">
        <v>33239</v>
      </c>
      <c r="Q34">
        <v>4.5</v>
      </c>
      <c r="R34" t="s">
        <v>12701</v>
      </c>
      <c r="S34" t="str">
        <f t="shared" si="0"/>
        <v>4.5-WS</v>
      </c>
      <c r="T34">
        <v>0</v>
      </c>
      <c r="U34">
        <v>0</v>
      </c>
      <c r="V34" t="s">
        <v>12756</v>
      </c>
      <c r="W34" t="s">
        <v>11571</v>
      </c>
      <c r="X34" t="s">
        <v>15592</v>
      </c>
      <c r="Y34" s="42">
        <v>32509</v>
      </c>
      <c r="Z34">
        <v>4.5</v>
      </c>
      <c r="AA34">
        <v>250</v>
      </c>
      <c r="AB34" t="s">
        <v>15593</v>
      </c>
      <c r="AC34" t="s">
        <v>12701</v>
      </c>
      <c r="AD34" t="str">
        <f t="shared" si="1"/>
        <v>4.5-WS</v>
      </c>
      <c r="AH34" s="20" t="s">
        <v>15685</v>
      </c>
      <c r="AI34" s="28" t="str">
        <f t="shared" si="6"/>
        <v/>
      </c>
      <c r="AJ34" s="28" t="str">
        <f t="shared" si="7"/>
        <v/>
      </c>
      <c r="AK34" s="28" t="str">
        <f t="shared" si="8"/>
        <v/>
      </c>
      <c r="AL34" s="28" t="str">
        <f t="shared" si="9"/>
        <v/>
      </c>
      <c r="AM34" s="28">
        <f t="shared" si="10"/>
        <v>179.53633199999999</v>
      </c>
      <c r="AN34" s="28">
        <f t="shared" si="11"/>
        <v>36.474139000000001</v>
      </c>
      <c r="AO34" s="28" t="str">
        <f t="shared" si="12"/>
        <v/>
      </c>
      <c r="AP34" s="28" t="str">
        <f t="shared" si="13"/>
        <v/>
      </c>
      <c r="AQ34" s="28">
        <f t="shared" si="5"/>
        <v>108.0052355</v>
      </c>
      <c r="AR34" s="43">
        <f>AVERAGE(AQ33:AQ34,AQ31,AQ37:AQ39)</f>
        <v>189.87129752673613</v>
      </c>
      <c r="AT34" s="99"/>
      <c r="AU34" s="100" t="str">
        <f t="shared" si="14"/>
        <v>C42SI</v>
      </c>
      <c r="AV34" s="108">
        <f>AR34</f>
        <v>189.87129752673613</v>
      </c>
      <c r="AW34" s="98"/>
    </row>
    <row r="35" spans="2:49" x14ac:dyDescent="0.25">
      <c r="B35">
        <v>2</v>
      </c>
      <c r="C35">
        <v>584192</v>
      </c>
      <c r="D35">
        <v>3</v>
      </c>
      <c r="E35">
        <v>17702818000</v>
      </c>
      <c r="F35" s="39">
        <f t="shared" si="2"/>
        <v>1</v>
      </c>
      <c r="G35">
        <v>3955630</v>
      </c>
      <c r="H35" t="s">
        <v>15572</v>
      </c>
      <c r="I35" t="s">
        <v>15573</v>
      </c>
      <c r="J35" t="s">
        <v>15561</v>
      </c>
      <c r="K35" t="s">
        <v>15588</v>
      </c>
      <c r="L35" t="s">
        <v>11530</v>
      </c>
      <c r="M35">
        <v>237</v>
      </c>
      <c r="N35">
        <v>288.41507300000001</v>
      </c>
      <c r="O35">
        <v>97038716</v>
      </c>
      <c r="P35" s="42">
        <v>35431</v>
      </c>
      <c r="Q35">
        <v>4</v>
      </c>
      <c r="R35" t="s">
        <v>12700</v>
      </c>
      <c r="S35" t="str">
        <f t="shared" si="0"/>
        <v>4-PO</v>
      </c>
      <c r="T35">
        <v>0</v>
      </c>
      <c r="U35">
        <v>0</v>
      </c>
      <c r="V35" t="s">
        <v>12756</v>
      </c>
      <c r="W35" t="s">
        <v>11571</v>
      </c>
      <c r="X35" t="s">
        <v>15592</v>
      </c>
      <c r="Y35" s="42">
        <v>32509</v>
      </c>
      <c r="Z35">
        <v>4.5</v>
      </c>
      <c r="AA35">
        <v>250</v>
      </c>
      <c r="AB35" t="s">
        <v>15593</v>
      </c>
      <c r="AC35" t="s">
        <v>12701</v>
      </c>
      <c r="AD35" t="str">
        <f t="shared" si="1"/>
        <v>4.5-WS</v>
      </c>
      <c r="AH35" s="20" t="s">
        <v>15564</v>
      </c>
      <c r="AI35" s="28">
        <f t="shared" si="6"/>
        <v>286.47541150000001</v>
      </c>
      <c r="AJ35" s="28" t="str">
        <f t="shared" si="7"/>
        <v/>
      </c>
      <c r="AK35" s="28" t="str">
        <f t="shared" si="8"/>
        <v/>
      </c>
      <c r="AL35" s="28">
        <f t="shared" si="9"/>
        <v>480.78608100000002</v>
      </c>
      <c r="AM35" s="28">
        <f t="shared" si="10"/>
        <v>184.835408</v>
      </c>
      <c r="AN35" s="28" t="str">
        <f t="shared" si="11"/>
        <v/>
      </c>
      <c r="AO35" s="28" t="str">
        <f t="shared" si="12"/>
        <v/>
      </c>
      <c r="AP35" s="28" t="str">
        <f t="shared" si="13"/>
        <v/>
      </c>
      <c r="AQ35" s="28">
        <f t="shared" si="5"/>
        <v>309.643078</v>
      </c>
      <c r="AR35" s="28"/>
      <c r="AT35" s="99"/>
      <c r="AU35" s="100" t="str">
        <f t="shared" si="14"/>
        <v>C42TF</v>
      </c>
      <c r="AV35" s="108">
        <f t="shared" si="15"/>
        <v>309.643078</v>
      </c>
      <c r="AW35" s="98"/>
    </row>
    <row r="36" spans="2:49" x14ac:dyDescent="0.25">
      <c r="B36">
        <v>1</v>
      </c>
      <c r="C36">
        <v>589629</v>
      </c>
      <c r="D36">
        <v>5</v>
      </c>
      <c r="E36">
        <v>25093006000</v>
      </c>
      <c r="F36" s="39">
        <f t="shared" si="2"/>
        <v>0</v>
      </c>
      <c r="G36">
        <v>1224496</v>
      </c>
      <c r="H36" t="s">
        <v>15594</v>
      </c>
      <c r="I36" t="s">
        <v>15595</v>
      </c>
      <c r="J36" t="s">
        <v>15561</v>
      </c>
      <c r="K36" t="s">
        <v>15566</v>
      </c>
      <c r="L36" t="s">
        <v>11530</v>
      </c>
      <c r="M36">
        <v>272</v>
      </c>
      <c r="N36">
        <v>150.77539100000001</v>
      </c>
      <c r="O36">
        <v>1081282</v>
      </c>
      <c r="P36" s="42">
        <v>37622</v>
      </c>
      <c r="Q36">
        <v>2</v>
      </c>
      <c r="R36" t="s">
        <v>12700</v>
      </c>
      <c r="S36" t="str">
        <f t="shared" si="0"/>
        <v>2-PO</v>
      </c>
      <c r="T36">
        <v>50</v>
      </c>
      <c r="U36">
        <v>0</v>
      </c>
      <c r="V36" t="s">
        <v>12756</v>
      </c>
      <c r="W36" t="s">
        <v>62</v>
      </c>
      <c r="X36" t="s">
        <v>15596</v>
      </c>
      <c r="Y36" s="42">
        <v>37257</v>
      </c>
      <c r="Z36">
        <v>2</v>
      </c>
      <c r="AA36">
        <v>50</v>
      </c>
      <c r="AB36">
        <v>2165458</v>
      </c>
      <c r="AC36" t="s">
        <v>12755</v>
      </c>
      <c r="AD36" t="str">
        <f t="shared" si="1"/>
        <v>2-(P)</v>
      </c>
      <c r="AH36" s="20" t="s">
        <v>15572</v>
      </c>
      <c r="AI36" s="28">
        <f t="shared" si="6"/>
        <v>194.21194700000001</v>
      </c>
      <c r="AJ36" s="28">
        <f t="shared" si="7"/>
        <v>148.048766</v>
      </c>
      <c r="AK36" s="28">
        <f t="shared" si="8"/>
        <v>91.613235090909086</v>
      </c>
      <c r="AL36" s="28">
        <f t="shared" si="9"/>
        <v>296.45838620000006</v>
      </c>
      <c r="AM36" s="28" t="str">
        <f t="shared" si="10"/>
        <v/>
      </c>
      <c r="AN36" s="28">
        <f t="shared" si="11"/>
        <v>41.785330000000002</v>
      </c>
      <c r="AO36" s="28" t="str">
        <f t="shared" si="12"/>
        <v/>
      </c>
      <c r="AP36" s="28" t="str">
        <f t="shared" si="13"/>
        <v/>
      </c>
      <c r="AQ36" s="28">
        <f t="shared" si="5"/>
        <v>179.50685074074076</v>
      </c>
      <c r="AR36" s="28"/>
      <c r="AT36" s="99"/>
      <c r="AU36" s="100" t="str">
        <f t="shared" si="14"/>
        <v xml:space="preserve">I03  </v>
      </c>
      <c r="AV36" s="108">
        <f t="shared" si="15"/>
        <v>179.50685074074076</v>
      </c>
      <c r="AW36" s="98"/>
    </row>
    <row r="37" spans="2:49" x14ac:dyDescent="0.25">
      <c r="B37">
        <v>1</v>
      </c>
      <c r="C37">
        <v>589629</v>
      </c>
      <c r="D37">
        <v>5</v>
      </c>
      <c r="E37">
        <v>25093006000</v>
      </c>
      <c r="F37" s="39">
        <f t="shared" si="2"/>
        <v>1</v>
      </c>
      <c r="G37">
        <v>1224496</v>
      </c>
      <c r="H37" t="s">
        <v>15594</v>
      </c>
      <c r="I37" t="s">
        <v>15595</v>
      </c>
      <c r="J37" t="s">
        <v>15561</v>
      </c>
      <c r="K37" t="s">
        <v>15566</v>
      </c>
      <c r="L37" t="s">
        <v>11530</v>
      </c>
      <c r="M37">
        <v>273</v>
      </c>
      <c r="N37">
        <v>71.482842000000005</v>
      </c>
      <c r="O37">
        <v>3059538</v>
      </c>
      <c r="P37" s="42">
        <v>37987</v>
      </c>
      <c r="Q37">
        <v>1</v>
      </c>
      <c r="R37" t="s">
        <v>12700</v>
      </c>
      <c r="S37" t="str">
        <f t="shared" si="0"/>
        <v>1-PO</v>
      </c>
      <c r="T37">
        <v>50</v>
      </c>
      <c r="U37">
        <v>0</v>
      </c>
      <c r="V37" t="s">
        <v>12756</v>
      </c>
      <c r="W37" t="s">
        <v>62</v>
      </c>
      <c r="X37" t="s">
        <v>15596</v>
      </c>
      <c r="Y37" s="42">
        <v>37257</v>
      </c>
      <c r="Z37">
        <v>2</v>
      </c>
      <c r="AA37">
        <v>50</v>
      </c>
      <c r="AB37">
        <v>2165458</v>
      </c>
      <c r="AC37" t="s">
        <v>12755</v>
      </c>
      <c r="AD37" t="str">
        <f t="shared" si="1"/>
        <v>2-(P)</v>
      </c>
      <c r="AH37" s="20" t="s">
        <v>15568</v>
      </c>
      <c r="AI37" s="28">
        <f t="shared" si="6"/>
        <v>37.386794000000002</v>
      </c>
      <c r="AJ37" s="28">
        <f t="shared" si="7"/>
        <v>83.432081999999994</v>
      </c>
      <c r="AK37" s="28">
        <f t="shared" si="8"/>
        <v>113.13844775000001</v>
      </c>
      <c r="AL37" s="28">
        <f t="shared" si="9"/>
        <v>281.49447950000001</v>
      </c>
      <c r="AM37" s="28" t="str">
        <f t="shared" si="10"/>
        <v/>
      </c>
      <c r="AN37" s="28" t="str">
        <f t="shared" si="11"/>
        <v/>
      </c>
      <c r="AO37" s="28" t="str">
        <f t="shared" si="12"/>
        <v/>
      </c>
      <c r="AP37" s="28" t="str">
        <f t="shared" si="13"/>
        <v/>
      </c>
      <c r="AQ37" s="28">
        <f t="shared" si="5"/>
        <v>211.76984137500003</v>
      </c>
      <c r="AR37" s="28"/>
      <c r="AT37" s="99"/>
      <c r="AU37" s="100" t="str">
        <f t="shared" si="14"/>
        <v>I41SF</v>
      </c>
      <c r="AV37" s="108">
        <f t="shared" si="15"/>
        <v>211.76984137500003</v>
      </c>
      <c r="AW37" s="98"/>
    </row>
    <row r="38" spans="2:49" x14ac:dyDescent="0.25">
      <c r="B38">
        <v>1</v>
      </c>
      <c r="C38">
        <v>583591</v>
      </c>
      <c r="D38">
        <v>1</v>
      </c>
      <c r="E38">
        <v>21723679000</v>
      </c>
      <c r="F38" s="39">
        <f t="shared" si="2"/>
        <v>0</v>
      </c>
      <c r="G38">
        <v>2594604</v>
      </c>
      <c r="H38" t="s">
        <v>15564</v>
      </c>
      <c r="I38" t="s">
        <v>15565</v>
      </c>
      <c r="J38" t="s">
        <v>15561</v>
      </c>
      <c r="K38" t="s">
        <v>15566</v>
      </c>
      <c r="L38" t="s">
        <v>11530</v>
      </c>
      <c r="M38">
        <v>44</v>
      </c>
      <c r="N38">
        <v>550.40428199999997</v>
      </c>
      <c r="O38">
        <v>90007556</v>
      </c>
      <c r="P38" s="42">
        <v>32874</v>
      </c>
      <c r="Q38">
        <v>0.5</v>
      </c>
      <c r="R38" t="s">
        <v>12700</v>
      </c>
      <c r="S38" t="str">
        <f t="shared" si="0"/>
        <v>0.5-PO</v>
      </c>
      <c r="T38">
        <v>0</v>
      </c>
      <c r="U38">
        <v>0</v>
      </c>
      <c r="V38" t="s">
        <v>12756</v>
      </c>
      <c r="W38" t="s">
        <v>62</v>
      </c>
      <c r="X38" t="s">
        <v>15597</v>
      </c>
      <c r="Y38" s="42">
        <v>32874</v>
      </c>
      <c r="Z38">
        <v>2</v>
      </c>
      <c r="AA38">
        <v>50</v>
      </c>
      <c r="AB38">
        <v>90008288</v>
      </c>
      <c r="AC38" t="s">
        <v>12755</v>
      </c>
      <c r="AD38" t="str">
        <f t="shared" si="1"/>
        <v>2-(P)</v>
      </c>
      <c r="AH38" s="20" t="s">
        <v>15559</v>
      </c>
      <c r="AI38" s="28">
        <f t="shared" si="6"/>
        <v>185.06073000000001</v>
      </c>
      <c r="AJ38" s="28">
        <f t="shared" si="7"/>
        <v>75.202138000000005</v>
      </c>
      <c r="AK38" s="28">
        <f t="shared" si="8"/>
        <v>91.995449500000007</v>
      </c>
      <c r="AL38" s="28">
        <f t="shared" si="9"/>
        <v>166.119193</v>
      </c>
      <c r="AM38" s="28">
        <f t="shared" si="10"/>
        <v>517.02905099999998</v>
      </c>
      <c r="AN38" s="28" t="str">
        <f t="shared" si="11"/>
        <v/>
      </c>
      <c r="AO38" s="28" t="str">
        <f t="shared" si="12"/>
        <v/>
      </c>
      <c r="AP38" s="28" t="str">
        <f t="shared" si="13"/>
        <v/>
      </c>
      <c r="AQ38" s="28">
        <f t="shared" si="5"/>
        <v>214.27886410000002</v>
      </c>
      <c r="AR38" s="28"/>
      <c r="AT38" s="99"/>
      <c r="AU38" s="100" t="str">
        <f t="shared" si="14"/>
        <v>I42SF</v>
      </c>
      <c r="AV38" s="108">
        <f t="shared" si="15"/>
        <v>214.27886410000002</v>
      </c>
      <c r="AW38" s="98"/>
    </row>
    <row r="39" spans="2:49" x14ac:dyDescent="0.25">
      <c r="B39">
        <v>1</v>
      </c>
      <c r="C39">
        <v>580055</v>
      </c>
      <c r="D39">
        <v>3</v>
      </c>
      <c r="E39">
        <v>17703113000</v>
      </c>
      <c r="F39" s="39">
        <f t="shared" si="2"/>
        <v>0</v>
      </c>
      <c r="G39">
        <v>462775</v>
      </c>
      <c r="H39" t="s">
        <v>15559</v>
      </c>
      <c r="I39" t="s">
        <v>15560</v>
      </c>
      <c r="J39" t="s">
        <v>15574</v>
      </c>
      <c r="K39" t="s">
        <v>15588</v>
      </c>
      <c r="L39" t="s">
        <v>11530</v>
      </c>
      <c r="M39">
        <v>75</v>
      </c>
      <c r="N39">
        <v>436.43551100000002</v>
      </c>
      <c r="O39">
        <v>95024222</v>
      </c>
      <c r="P39" s="42">
        <v>34700</v>
      </c>
      <c r="Q39">
        <v>4</v>
      </c>
      <c r="R39" t="s">
        <v>12700</v>
      </c>
      <c r="S39" t="str">
        <f t="shared" si="0"/>
        <v>4-PO</v>
      </c>
      <c r="T39">
        <v>50</v>
      </c>
      <c r="U39">
        <v>0</v>
      </c>
      <c r="V39" t="s">
        <v>12756</v>
      </c>
      <c r="W39" t="s">
        <v>62</v>
      </c>
      <c r="X39" t="s">
        <v>15598</v>
      </c>
      <c r="Y39" s="42">
        <v>34700</v>
      </c>
      <c r="Z39">
        <v>4</v>
      </c>
      <c r="AA39">
        <v>50</v>
      </c>
      <c r="AB39">
        <v>95026080</v>
      </c>
      <c r="AC39" t="s">
        <v>12755</v>
      </c>
      <c r="AD39" t="str">
        <f t="shared" si="1"/>
        <v>4-(P)</v>
      </c>
      <c r="AH39" s="20" t="s">
        <v>15580</v>
      </c>
      <c r="AI39" s="28" t="str">
        <f t="shared" si="6"/>
        <v/>
      </c>
      <c r="AJ39" s="28" t="str">
        <f t="shared" si="7"/>
        <v/>
      </c>
      <c r="AK39" s="28" t="str">
        <f t="shared" si="8"/>
        <v/>
      </c>
      <c r="AL39" s="28">
        <f t="shared" si="9"/>
        <v>453.69227799999999</v>
      </c>
      <c r="AM39" s="28">
        <f t="shared" si="10"/>
        <v>54.132137</v>
      </c>
      <c r="AN39" s="28" t="str">
        <f t="shared" si="11"/>
        <v/>
      </c>
      <c r="AO39" s="28" t="str">
        <f t="shared" si="12"/>
        <v/>
      </c>
      <c r="AP39" s="28" t="str">
        <f t="shared" si="13"/>
        <v/>
      </c>
      <c r="AQ39" s="28">
        <f t="shared" si="5"/>
        <v>253.91220749999999</v>
      </c>
      <c r="AR39" s="43">
        <f>AVERAGE(AQ37:AQ39,AQ31,AQ33:AQ34)</f>
        <v>189.87129752673613</v>
      </c>
      <c r="AT39" s="99"/>
      <c r="AU39" s="100" t="str">
        <f t="shared" si="14"/>
        <v>I42SI</v>
      </c>
      <c r="AV39" s="108">
        <f>AR39</f>
        <v>189.87129752673613</v>
      </c>
      <c r="AW39" s="98"/>
    </row>
    <row r="40" spans="2:49" x14ac:dyDescent="0.25">
      <c r="B40">
        <v>1</v>
      </c>
      <c r="C40">
        <v>580143</v>
      </c>
      <c r="D40">
        <v>3</v>
      </c>
      <c r="E40">
        <v>17703443000</v>
      </c>
      <c r="F40" s="39">
        <f t="shared" si="2"/>
        <v>0</v>
      </c>
      <c r="G40">
        <v>3375520</v>
      </c>
      <c r="H40" t="s">
        <v>15559</v>
      </c>
      <c r="I40" t="s">
        <v>15560</v>
      </c>
      <c r="J40" t="s">
        <v>15561</v>
      </c>
      <c r="K40" t="s">
        <v>15588</v>
      </c>
      <c r="L40" t="s">
        <v>11530</v>
      </c>
      <c r="M40">
        <v>235</v>
      </c>
      <c r="N40">
        <v>271.05113899999998</v>
      </c>
      <c r="O40">
        <v>97023519</v>
      </c>
      <c r="P40" s="42">
        <v>35431</v>
      </c>
      <c r="Q40">
        <v>2</v>
      </c>
      <c r="R40" t="s">
        <v>12700</v>
      </c>
      <c r="S40" t="str">
        <f t="shared" si="0"/>
        <v>2-PO</v>
      </c>
      <c r="T40">
        <v>50</v>
      </c>
      <c r="U40">
        <v>0</v>
      </c>
      <c r="V40" t="s">
        <v>12756</v>
      </c>
      <c r="W40" t="s">
        <v>62</v>
      </c>
      <c r="X40" t="s">
        <v>15599</v>
      </c>
      <c r="Y40" s="42">
        <v>34700</v>
      </c>
      <c r="Z40">
        <v>6</v>
      </c>
      <c r="AA40">
        <v>50</v>
      </c>
      <c r="AB40">
        <v>94036290</v>
      </c>
      <c r="AC40" t="s">
        <v>12755</v>
      </c>
      <c r="AD40" t="str">
        <f t="shared" si="1"/>
        <v>6-(P)</v>
      </c>
      <c r="AH40" s="20" t="s">
        <v>15583</v>
      </c>
      <c r="AI40" s="28" t="str">
        <f t="shared" si="6"/>
        <v/>
      </c>
      <c r="AJ40" s="28" t="str">
        <f t="shared" si="7"/>
        <v/>
      </c>
      <c r="AK40" s="28" t="str">
        <f t="shared" si="8"/>
        <v/>
      </c>
      <c r="AL40" s="28">
        <f t="shared" si="9"/>
        <v>171.86016975000001</v>
      </c>
      <c r="AM40" s="28" t="str">
        <f t="shared" si="10"/>
        <v/>
      </c>
      <c r="AN40" s="28">
        <f t="shared" si="11"/>
        <v>18.157816</v>
      </c>
      <c r="AO40" s="28">
        <f t="shared" si="12"/>
        <v>114.95510633333333</v>
      </c>
      <c r="AP40" s="28">
        <f t="shared" si="13"/>
        <v>34.265593000000003</v>
      </c>
      <c r="AQ40" s="28">
        <f t="shared" si="5"/>
        <v>120.5254896666667</v>
      </c>
      <c r="AR40" s="126"/>
      <c r="AS40" s="28"/>
      <c r="AT40" s="99"/>
      <c r="AU40" s="100" t="str">
        <f t="shared" si="14"/>
        <v>I42TF</v>
      </c>
      <c r="AV40" s="108">
        <f t="shared" si="15"/>
        <v>120.5254896666667</v>
      </c>
      <c r="AW40" s="98"/>
    </row>
    <row r="41" spans="2:49" x14ac:dyDescent="0.25">
      <c r="B41">
        <v>1</v>
      </c>
      <c r="C41">
        <v>620598</v>
      </c>
      <c r="D41">
        <v>5</v>
      </c>
      <c r="E41">
        <v>14701000000</v>
      </c>
      <c r="F41" s="39">
        <f t="shared" si="2"/>
        <v>0</v>
      </c>
      <c r="G41">
        <v>928086</v>
      </c>
      <c r="H41" t="s">
        <v>15576</v>
      </c>
      <c r="I41" t="s">
        <v>15577</v>
      </c>
      <c r="J41" t="s">
        <v>15561</v>
      </c>
      <c r="K41" t="s">
        <v>15566</v>
      </c>
      <c r="L41" t="s">
        <v>11530</v>
      </c>
      <c r="M41">
        <v>47</v>
      </c>
      <c r="N41">
        <v>34.639935000000001</v>
      </c>
      <c r="O41">
        <v>1272162</v>
      </c>
      <c r="P41" s="42">
        <v>37257</v>
      </c>
      <c r="Q41">
        <v>2</v>
      </c>
      <c r="R41" t="s">
        <v>12700</v>
      </c>
      <c r="S41" t="str">
        <f t="shared" si="0"/>
        <v>2-PO</v>
      </c>
      <c r="T41">
        <v>0</v>
      </c>
      <c r="U41">
        <v>0</v>
      </c>
      <c r="V41" t="s">
        <v>12756</v>
      </c>
      <c r="W41" t="s">
        <v>62</v>
      </c>
      <c r="X41" t="s">
        <v>15600</v>
      </c>
      <c r="Y41" s="42">
        <v>35065</v>
      </c>
      <c r="Z41">
        <v>2</v>
      </c>
      <c r="AA41">
        <v>50</v>
      </c>
      <c r="AB41">
        <v>96019373</v>
      </c>
      <c r="AC41" t="s">
        <v>12755</v>
      </c>
      <c r="AD41" t="str">
        <f t="shared" si="1"/>
        <v>2-(P)</v>
      </c>
      <c r="AH41" s="20" t="s">
        <v>15625</v>
      </c>
      <c r="AI41" s="28" t="str">
        <f t="shared" si="6"/>
        <v/>
      </c>
      <c r="AJ41" s="28" t="str">
        <f t="shared" si="7"/>
        <v/>
      </c>
      <c r="AK41" s="28">
        <f t="shared" si="8"/>
        <v>77.533202000000003</v>
      </c>
      <c r="AL41" s="28">
        <f t="shared" si="9"/>
        <v>48.915588999999997</v>
      </c>
      <c r="AM41" s="28">
        <f t="shared" si="10"/>
        <v>149.4375685</v>
      </c>
      <c r="AN41" s="28">
        <f t="shared" si="11"/>
        <v>128.72961799999999</v>
      </c>
      <c r="AO41" s="28" t="str">
        <f t="shared" si="12"/>
        <v/>
      </c>
      <c r="AP41" s="28" t="str">
        <f t="shared" si="13"/>
        <v/>
      </c>
      <c r="AQ41" s="28">
        <f t="shared" si="5"/>
        <v>110.81070919999999</v>
      </c>
      <c r="AR41" s="126"/>
      <c r="AS41" s="28"/>
      <c r="AT41" s="99"/>
      <c r="AU41" s="100" t="str">
        <f t="shared" si="14"/>
        <v>I42TI</v>
      </c>
      <c r="AV41" s="108">
        <f t="shared" si="15"/>
        <v>110.81070919999999</v>
      </c>
      <c r="AW41" s="98"/>
    </row>
    <row r="42" spans="2:49" x14ac:dyDescent="0.25">
      <c r="B42">
        <v>1</v>
      </c>
      <c r="C42">
        <v>620598</v>
      </c>
      <c r="D42">
        <v>5</v>
      </c>
      <c r="E42">
        <v>14701000000</v>
      </c>
      <c r="F42" s="39">
        <f t="shared" si="2"/>
        <v>1</v>
      </c>
      <c r="G42">
        <v>928086</v>
      </c>
      <c r="H42" t="s">
        <v>15576</v>
      </c>
      <c r="I42" t="s">
        <v>15577</v>
      </c>
      <c r="J42" t="s">
        <v>15561</v>
      </c>
      <c r="K42" t="s">
        <v>15566</v>
      </c>
      <c r="L42" t="s">
        <v>11530</v>
      </c>
      <c r="M42">
        <v>266</v>
      </c>
      <c r="N42">
        <v>232.197947</v>
      </c>
      <c r="O42">
        <v>1272154</v>
      </c>
      <c r="P42" s="42">
        <v>37257</v>
      </c>
      <c r="Q42">
        <v>2</v>
      </c>
      <c r="R42" t="s">
        <v>12700</v>
      </c>
      <c r="S42" t="str">
        <f t="shared" si="0"/>
        <v>2-PO</v>
      </c>
      <c r="T42">
        <v>0</v>
      </c>
      <c r="U42">
        <v>0</v>
      </c>
      <c r="V42" t="s">
        <v>12756</v>
      </c>
      <c r="W42" t="s">
        <v>62</v>
      </c>
      <c r="X42" t="s">
        <v>15600</v>
      </c>
      <c r="Y42" s="42">
        <v>35065</v>
      </c>
      <c r="Z42">
        <v>2</v>
      </c>
      <c r="AA42">
        <v>50</v>
      </c>
      <c r="AB42">
        <v>96019373</v>
      </c>
      <c r="AC42" t="s">
        <v>12755</v>
      </c>
      <c r="AD42" t="str">
        <f t="shared" si="1"/>
        <v>2-(P)</v>
      </c>
      <c r="AH42" s="20"/>
      <c r="AI42" s="28"/>
      <c r="AJ42" s="28"/>
      <c r="AK42" s="28"/>
      <c r="AL42" s="28"/>
      <c r="AM42" s="28"/>
      <c r="AN42" s="28"/>
      <c r="AO42" s="28"/>
      <c r="AP42" s="28"/>
      <c r="AQ42" s="28"/>
      <c r="AR42" s="28"/>
      <c r="AS42" s="28"/>
      <c r="AT42" s="99"/>
      <c r="AU42" s="81"/>
      <c r="AV42" s="81"/>
      <c r="AW42" s="98"/>
    </row>
    <row r="43" spans="2:49" ht="15.75" thickBot="1" x14ac:dyDescent="0.3">
      <c r="B43">
        <v>1</v>
      </c>
      <c r="C43">
        <v>620598</v>
      </c>
      <c r="D43">
        <v>5</v>
      </c>
      <c r="E43">
        <v>14701000000</v>
      </c>
      <c r="F43" s="39">
        <f t="shared" si="2"/>
        <v>1</v>
      </c>
      <c r="G43">
        <v>928086</v>
      </c>
      <c r="H43" t="s">
        <v>15576</v>
      </c>
      <c r="I43" t="s">
        <v>15577</v>
      </c>
      <c r="J43" t="s">
        <v>15561</v>
      </c>
      <c r="K43" t="s">
        <v>15566</v>
      </c>
      <c r="L43" t="s">
        <v>11530</v>
      </c>
      <c r="M43">
        <v>267</v>
      </c>
      <c r="N43">
        <v>176.713313</v>
      </c>
      <c r="O43">
        <v>1272170</v>
      </c>
      <c r="P43" s="42">
        <v>37257</v>
      </c>
      <c r="Q43">
        <v>2</v>
      </c>
      <c r="R43" t="s">
        <v>12700</v>
      </c>
      <c r="S43" t="str">
        <f t="shared" si="0"/>
        <v>2-PO</v>
      </c>
      <c r="T43">
        <v>0</v>
      </c>
      <c r="U43">
        <v>0</v>
      </c>
      <c r="V43" t="s">
        <v>12756</v>
      </c>
      <c r="W43" t="s">
        <v>62</v>
      </c>
      <c r="X43" t="s">
        <v>15600</v>
      </c>
      <c r="Y43" s="42">
        <v>35065</v>
      </c>
      <c r="Z43">
        <v>2</v>
      </c>
      <c r="AA43">
        <v>50</v>
      </c>
      <c r="AB43">
        <v>96019373</v>
      </c>
      <c r="AC43" t="s">
        <v>12755</v>
      </c>
      <c r="AD43" t="str">
        <f t="shared" si="1"/>
        <v>2-(P)</v>
      </c>
      <c r="AH43" s="20"/>
      <c r="AI43" s="28"/>
      <c r="AJ43" s="28"/>
      <c r="AK43" s="28"/>
      <c r="AL43" s="28"/>
      <c r="AM43" s="28"/>
      <c r="AN43" s="28"/>
      <c r="AO43" s="28"/>
      <c r="AP43" s="28"/>
      <c r="AQ43" s="28"/>
      <c r="AR43" s="28"/>
      <c r="AS43" s="28"/>
      <c r="AT43" s="104"/>
      <c r="AU43" s="105"/>
      <c r="AV43" s="105"/>
      <c r="AW43" s="106"/>
    </row>
    <row r="44" spans="2:49" x14ac:dyDescent="0.25">
      <c r="B44">
        <v>1</v>
      </c>
      <c r="C44">
        <v>620593</v>
      </c>
      <c r="D44">
        <v>5</v>
      </c>
      <c r="E44">
        <v>21723203000</v>
      </c>
      <c r="F44" s="39">
        <f t="shared" si="2"/>
        <v>0</v>
      </c>
      <c r="G44">
        <v>562743</v>
      </c>
      <c r="H44" t="s">
        <v>15576</v>
      </c>
      <c r="I44" t="s">
        <v>15577</v>
      </c>
      <c r="J44" t="s">
        <v>15561</v>
      </c>
      <c r="K44" t="s">
        <v>15566</v>
      </c>
      <c r="L44" t="s">
        <v>11530</v>
      </c>
      <c r="M44">
        <v>207</v>
      </c>
      <c r="N44">
        <v>124.13995300000001</v>
      </c>
      <c r="O44">
        <v>94018781</v>
      </c>
      <c r="P44" s="42">
        <v>34335</v>
      </c>
      <c r="Q44">
        <v>0.5</v>
      </c>
      <c r="R44" t="s">
        <v>12700</v>
      </c>
      <c r="S44" t="str">
        <f t="shared" si="0"/>
        <v>0.5-PO</v>
      </c>
      <c r="T44">
        <v>0</v>
      </c>
      <c r="U44">
        <v>0</v>
      </c>
      <c r="V44" t="s">
        <v>12756</v>
      </c>
      <c r="W44" t="s">
        <v>62</v>
      </c>
      <c r="X44" t="s">
        <v>15601</v>
      </c>
      <c r="Y44" s="42">
        <v>29952</v>
      </c>
      <c r="Z44">
        <v>4.5</v>
      </c>
      <c r="AA44">
        <v>50</v>
      </c>
      <c r="AB44">
        <v>0</v>
      </c>
      <c r="AC44" t="s">
        <v>12758</v>
      </c>
      <c r="AD44" t="str">
        <f t="shared" si="1"/>
        <v>4.5-(W)</v>
      </c>
      <c r="AG44" s="130" t="s">
        <v>15831</v>
      </c>
    </row>
    <row r="45" spans="2:49" x14ac:dyDescent="0.25">
      <c r="B45">
        <v>1</v>
      </c>
      <c r="C45">
        <v>533667</v>
      </c>
      <c r="D45">
        <v>5</v>
      </c>
      <c r="E45">
        <v>21781444000</v>
      </c>
      <c r="F45" s="39">
        <f t="shared" si="2"/>
        <v>0</v>
      </c>
      <c r="G45">
        <v>967348</v>
      </c>
      <c r="H45" t="s">
        <v>15568</v>
      </c>
      <c r="I45" t="s">
        <v>15560</v>
      </c>
      <c r="J45" t="s">
        <v>15561</v>
      </c>
      <c r="K45" t="s">
        <v>15602</v>
      </c>
      <c r="L45" t="s">
        <v>11530</v>
      </c>
      <c r="M45">
        <v>227</v>
      </c>
      <c r="N45">
        <v>103.136854</v>
      </c>
      <c r="O45">
        <v>96008356</v>
      </c>
      <c r="P45" s="42">
        <v>35065</v>
      </c>
      <c r="Q45">
        <v>2</v>
      </c>
      <c r="R45" t="s">
        <v>12700</v>
      </c>
      <c r="S45" t="str">
        <f t="shared" si="0"/>
        <v>2-PO</v>
      </c>
      <c r="T45">
        <v>0</v>
      </c>
      <c r="U45">
        <v>0</v>
      </c>
      <c r="V45" t="s">
        <v>12756</v>
      </c>
      <c r="W45" t="s">
        <v>62</v>
      </c>
      <c r="X45" t="s">
        <v>15603</v>
      </c>
      <c r="Y45" s="42">
        <v>37987</v>
      </c>
      <c r="Z45">
        <v>4.5</v>
      </c>
      <c r="AA45">
        <v>60</v>
      </c>
      <c r="AB45">
        <v>3039643</v>
      </c>
      <c r="AC45" t="s">
        <v>12758</v>
      </c>
      <c r="AD45" t="str">
        <f t="shared" si="1"/>
        <v>4.5-(W)</v>
      </c>
    </row>
    <row r="46" spans="2:49" x14ac:dyDescent="0.25">
      <c r="B46">
        <v>1</v>
      </c>
      <c r="C46">
        <v>578325</v>
      </c>
      <c r="D46">
        <v>5</v>
      </c>
      <c r="E46">
        <v>21722371000</v>
      </c>
      <c r="F46" s="39">
        <f t="shared" si="2"/>
        <v>0</v>
      </c>
      <c r="G46">
        <v>2576975</v>
      </c>
      <c r="H46" t="s">
        <v>15576</v>
      </c>
      <c r="I46" t="s">
        <v>15577</v>
      </c>
      <c r="J46" t="s">
        <v>15561</v>
      </c>
      <c r="K46" t="s">
        <v>15566</v>
      </c>
      <c r="L46" t="s">
        <v>11530</v>
      </c>
      <c r="M46">
        <v>209</v>
      </c>
      <c r="N46">
        <v>170.32581099999999</v>
      </c>
      <c r="O46">
        <v>93032797</v>
      </c>
      <c r="P46" s="42">
        <v>34335</v>
      </c>
      <c r="Q46">
        <v>1</v>
      </c>
      <c r="R46" t="s">
        <v>12700</v>
      </c>
      <c r="S46" t="str">
        <f t="shared" si="0"/>
        <v>1-PO</v>
      </c>
      <c r="T46">
        <v>0</v>
      </c>
      <c r="U46">
        <v>0</v>
      </c>
      <c r="V46" t="s">
        <v>12756</v>
      </c>
      <c r="W46" t="s">
        <v>62</v>
      </c>
      <c r="X46" t="s">
        <v>15604</v>
      </c>
      <c r="Y46" s="42">
        <v>32143</v>
      </c>
      <c r="Z46">
        <v>4</v>
      </c>
      <c r="AA46">
        <v>50</v>
      </c>
      <c r="AB46">
        <v>0</v>
      </c>
      <c r="AC46" t="s">
        <v>12755</v>
      </c>
      <c r="AD46" t="str">
        <f t="shared" si="1"/>
        <v>4-(P)</v>
      </c>
      <c r="AH46" s="18" t="s">
        <v>15812</v>
      </c>
      <c r="AI46" s="19">
        <v>0</v>
      </c>
    </row>
    <row r="47" spans="2:49" x14ac:dyDescent="0.25">
      <c r="B47">
        <v>1</v>
      </c>
      <c r="C47">
        <v>576445</v>
      </c>
      <c r="D47">
        <v>5</v>
      </c>
      <c r="E47">
        <v>3702619000</v>
      </c>
      <c r="F47" s="39">
        <f t="shared" si="2"/>
        <v>0</v>
      </c>
      <c r="G47">
        <v>84230</v>
      </c>
      <c r="H47" t="s">
        <v>15576</v>
      </c>
      <c r="I47" t="s">
        <v>15577</v>
      </c>
      <c r="J47" t="s">
        <v>15561</v>
      </c>
      <c r="K47" t="s">
        <v>15588</v>
      </c>
      <c r="L47" t="s">
        <v>11530</v>
      </c>
      <c r="M47">
        <v>76</v>
      </c>
      <c r="N47">
        <v>429.33711399999999</v>
      </c>
      <c r="O47">
        <v>3013684</v>
      </c>
      <c r="P47" s="42">
        <v>37622</v>
      </c>
      <c r="Q47">
        <v>0.5</v>
      </c>
      <c r="R47" t="s">
        <v>12700</v>
      </c>
      <c r="S47" t="str">
        <f t="shared" si="0"/>
        <v>0.5-PO</v>
      </c>
      <c r="T47">
        <v>0</v>
      </c>
      <c r="U47">
        <v>0</v>
      </c>
      <c r="V47" t="s">
        <v>12756</v>
      </c>
      <c r="W47" t="s">
        <v>62</v>
      </c>
      <c r="X47" t="s">
        <v>15605</v>
      </c>
      <c r="Y47" s="42">
        <v>35065</v>
      </c>
      <c r="Z47">
        <v>4</v>
      </c>
      <c r="AA47">
        <v>50</v>
      </c>
      <c r="AB47">
        <v>96030609</v>
      </c>
      <c r="AC47" t="s">
        <v>12755</v>
      </c>
      <c r="AD47" t="str">
        <f t="shared" si="1"/>
        <v>4-(P)</v>
      </c>
      <c r="AH47" s="18" t="s">
        <v>12826</v>
      </c>
      <c r="AI47" t="s">
        <v>12721</v>
      </c>
    </row>
    <row r="48" spans="2:49" x14ac:dyDescent="0.25">
      <c r="B48">
        <v>1</v>
      </c>
      <c r="C48">
        <v>576445</v>
      </c>
      <c r="D48">
        <v>5</v>
      </c>
      <c r="E48">
        <v>3702619000</v>
      </c>
      <c r="F48" s="39">
        <f t="shared" si="2"/>
        <v>1</v>
      </c>
      <c r="G48">
        <v>84230</v>
      </c>
      <c r="H48" t="s">
        <v>15576</v>
      </c>
      <c r="I48" t="s">
        <v>15577</v>
      </c>
      <c r="J48" t="s">
        <v>15561</v>
      </c>
      <c r="K48" t="s">
        <v>15588</v>
      </c>
      <c r="L48" t="s">
        <v>11530</v>
      </c>
      <c r="M48">
        <v>127</v>
      </c>
      <c r="N48">
        <v>446.98679399999997</v>
      </c>
      <c r="O48">
        <v>97029369</v>
      </c>
      <c r="P48" s="42">
        <v>35431</v>
      </c>
      <c r="Q48">
        <v>0.5</v>
      </c>
      <c r="R48" t="s">
        <v>12700</v>
      </c>
      <c r="S48" t="str">
        <f t="shared" si="0"/>
        <v>0.5-PO</v>
      </c>
      <c r="T48">
        <v>50</v>
      </c>
      <c r="U48">
        <v>0</v>
      </c>
      <c r="V48" t="s">
        <v>12756</v>
      </c>
      <c r="W48" t="s">
        <v>62</v>
      </c>
      <c r="X48" t="s">
        <v>15605</v>
      </c>
      <c r="Y48" s="42">
        <v>35065</v>
      </c>
      <c r="Z48">
        <v>4</v>
      </c>
      <c r="AA48">
        <v>50</v>
      </c>
      <c r="AB48">
        <v>96030609</v>
      </c>
      <c r="AC48" t="s">
        <v>12755</v>
      </c>
      <c r="AD48" t="str">
        <f t="shared" si="1"/>
        <v>4-(P)</v>
      </c>
    </row>
    <row r="49" spans="2:55" x14ac:dyDescent="0.25">
      <c r="B49">
        <v>1</v>
      </c>
      <c r="C49">
        <v>578626</v>
      </c>
      <c r="D49">
        <v>3</v>
      </c>
      <c r="E49">
        <v>14700855000</v>
      </c>
      <c r="F49" s="39">
        <f t="shared" si="2"/>
        <v>0</v>
      </c>
      <c r="G49">
        <v>380373</v>
      </c>
      <c r="H49" t="s">
        <v>15594</v>
      </c>
      <c r="I49" t="s">
        <v>15595</v>
      </c>
      <c r="J49" t="s">
        <v>15561</v>
      </c>
      <c r="K49" t="s">
        <v>15566</v>
      </c>
      <c r="L49" t="s">
        <v>11530</v>
      </c>
      <c r="M49">
        <v>214</v>
      </c>
      <c r="N49">
        <v>75.243486000000004</v>
      </c>
      <c r="O49">
        <v>93035369</v>
      </c>
      <c r="P49" s="42">
        <v>34335</v>
      </c>
      <c r="Q49">
        <v>2</v>
      </c>
      <c r="R49" t="s">
        <v>12700</v>
      </c>
      <c r="S49" t="str">
        <f t="shared" si="0"/>
        <v>2-PO</v>
      </c>
      <c r="T49">
        <v>0</v>
      </c>
      <c r="U49">
        <v>0</v>
      </c>
      <c r="V49" t="s">
        <v>12756</v>
      </c>
      <c r="W49" t="s">
        <v>62</v>
      </c>
      <c r="X49" t="s">
        <v>15606</v>
      </c>
      <c r="Y49" s="42">
        <v>34335</v>
      </c>
      <c r="Z49">
        <v>4</v>
      </c>
      <c r="AA49">
        <v>50</v>
      </c>
      <c r="AB49">
        <v>93038783</v>
      </c>
      <c r="AC49" t="s">
        <v>12755</v>
      </c>
      <c r="AD49" t="str">
        <f t="shared" si="1"/>
        <v>4-(P)</v>
      </c>
      <c r="AH49" s="18" t="s">
        <v>12825</v>
      </c>
      <c r="AI49" s="18" t="s">
        <v>12729</v>
      </c>
      <c r="AW49" s="18"/>
    </row>
    <row r="50" spans="2:55" x14ac:dyDescent="0.25">
      <c r="B50">
        <v>1</v>
      </c>
      <c r="C50">
        <v>592770</v>
      </c>
      <c r="D50">
        <v>5</v>
      </c>
      <c r="E50">
        <v>25116490000</v>
      </c>
      <c r="F50" s="39">
        <f t="shared" si="2"/>
        <v>0</v>
      </c>
      <c r="G50">
        <v>1279730</v>
      </c>
      <c r="H50" t="s">
        <v>15576</v>
      </c>
      <c r="I50" t="s">
        <v>15577</v>
      </c>
      <c r="J50" t="s">
        <v>15561</v>
      </c>
      <c r="K50" t="s">
        <v>15566</v>
      </c>
      <c r="L50" t="s">
        <v>11530</v>
      </c>
      <c r="M50">
        <v>109</v>
      </c>
      <c r="N50">
        <v>247.493143</v>
      </c>
      <c r="O50">
        <v>3199969</v>
      </c>
      <c r="P50" s="42">
        <v>39722</v>
      </c>
      <c r="Q50">
        <v>1</v>
      </c>
      <c r="R50" t="s">
        <v>12700</v>
      </c>
      <c r="S50" t="str">
        <f t="shared" si="0"/>
        <v>1-PO</v>
      </c>
      <c r="T50">
        <v>2</v>
      </c>
      <c r="U50">
        <v>9.9000000000000005E-2</v>
      </c>
      <c r="V50" t="s">
        <v>12756</v>
      </c>
      <c r="W50" t="s">
        <v>62</v>
      </c>
      <c r="X50" t="s">
        <v>15607</v>
      </c>
      <c r="Y50" s="42">
        <v>37257</v>
      </c>
      <c r="Z50">
        <v>2</v>
      </c>
      <c r="AA50">
        <v>50</v>
      </c>
      <c r="AB50">
        <v>2200858</v>
      </c>
      <c r="AC50" t="s">
        <v>12755</v>
      </c>
      <c r="AD50" t="str">
        <f t="shared" si="1"/>
        <v>2-(P)</v>
      </c>
      <c r="AH50" s="18" t="s">
        <v>12722</v>
      </c>
      <c r="AI50" t="s">
        <v>15576</v>
      </c>
      <c r="AJ50" t="s">
        <v>15594</v>
      </c>
      <c r="AK50" t="s">
        <v>15683</v>
      </c>
      <c r="AL50" t="s">
        <v>15685</v>
      </c>
      <c r="AM50" t="s">
        <v>15564</v>
      </c>
      <c r="AN50" t="s">
        <v>15572</v>
      </c>
      <c r="AO50" t="s">
        <v>15568</v>
      </c>
      <c r="AP50" t="s">
        <v>15559</v>
      </c>
      <c r="AQ50" t="s">
        <v>15580</v>
      </c>
      <c r="AR50" t="s">
        <v>15583</v>
      </c>
      <c r="AS50" t="s">
        <v>15625</v>
      </c>
      <c r="AT50" t="s">
        <v>12723</v>
      </c>
      <c r="AU50" s="18"/>
      <c r="AV50" s="18"/>
      <c r="AW50" s="18"/>
      <c r="AX50" s="18"/>
      <c r="AY50" s="18"/>
      <c r="AZ50" s="18"/>
      <c r="BA50" s="18"/>
      <c r="BB50" s="18"/>
      <c r="BC50" s="18"/>
    </row>
    <row r="51" spans="2:55" x14ac:dyDescent="0.25">
      <c r="B51">
        <v>1</v>
      </c>
      <c r="C51">
        <v>592770</v>
      </c>
      <c r="D51">
        <v>5</v>
      </c>
      <c r="E51">
        <v>25116490000</v>
      </c>
      <c r="F51" s="39">
        <f t="shared" si="2"/>
        <v>1</v>
      </c>
      <c r="G51">
        <v>1279730</v>
      </c>
      <c r="H51" t="s">
        <v>15576</v>
      </c>
      <c r="I51" t="s">
        <v>15577</v>
      </c>
      <c r="J51" t="s">
        <v>15561</v>
      </c>
      <c r="K51" t="s">
        <v>15566</v>
      </c>
      <c r="L51" t="s">
        <v>11530</v>
      </c>
      <c r="M51">
        <v>265</v>
      </c>
      <c r="N51">
        <v>118.736357</v>
      </c>
      <c r="O51">
        <v>2167355</v>
      </c>
      <c r="P51" s="42">
        <v>37257</v>
      </c>
      <c r="Q51">
        <v>1</v>
      </c>
      <c r="R51" t="s">
        <v>12700</v>
      </c>
      <c r="S51" t="str">
        <f t="shared" si="0"/>
        <v>1-PO</v>
      </c>
      <c r="T51">
        <v>0</v>
      </c>
      <c r="U51">
        <v>0</v>
      </c>
      <c r="V51" t="s">
        <v>12756</v>
      </c>
      <c r="W51" t="s">
        <v>62</v>
      </c>
      <c r="X51" t="s">
        <v>15607</v>
      </c>
      <c r="Y51" s="42">
        <v>37257</v>
      </c>
      <c r="Z51">
        <v>2</v>
      </c>
      <c r="AA51">
        <v>50</v>
      </c>
      <c r="AB51">
        <v>2200858</v>
      </c>
      <c r="AC51" t="s">
        <v>12755</v>
      </c>
      <c r="AD51" t="str">
        <f t="shared" si="1"/>
        <v>2-(P)</v>
      </c>
      <c r="AH51" s="19" t="s">
        <v>15821</v>
      </c>
      <c r="AI51" s="26">
        <v>11</v>
      </c>
      <c r="AJ51" s="26"/>
      <c r="AK51" s="26"/>
      <c r="AL51" s="26"/>
      <c r="AM51" s="26">
        <v>2</v>
      </c>
      <c r="AN51" s="26">
        <v>2</v>
      </c>
      <c r="AO51" s="26">
        <v>1</v>
      </c>
      <c r="AP51" s="26">
        <v>1</v>
      </c>
      <c r="AQ51" s="26"/>
      <c r="AR51" s="26"/>
      <c r="AS51" s="26"/>
      <c r="AT51" s="26">
        <v>17</v>
      </c>
    </row>
    <row r="52" spans="2:55" x14ac:dyDescent="0.25">
      <c r="B52">
        <v>1</v>
      </c>
      <c r="C52">
        <v>572681</v>
      </c>
      <c r="D52">
        <v>5</v>
      </c>
      <c r="E52">
        <v>1721509000</v>
      </c>
      <c r="F52" s="39">
        <f t="shared" si="2"/>
        <v>0</v>
      </c>
      <c r="G52">
        <v>1217827</v>
      </c>
      <c r="H52" t="s">
        <v>15576</v>
      </c>
      <c r="I52" t="s">
        <v>15577</v>
      </c>
      <c r="J52" t="s">
        <v>15561</v>
      </c>
      <c r="K52" t="s">
        <v>15566</v>
      </c>
      <c r="L52" t="s">
        <v>11530</v>
      </c>
      <c r="M52">
        <v>80</v>
      </c>
      <c r="N52">
        <v>356.11743999999999</v>
      </c>
      <c r="O52">
        <v>97016381</v>
      </c>
      <c r="P52" s="42">
        <v>35431</v>
      </c>
      <c r="Q52">
        <v>2</v>
      </c>
      <c r="R52" t="s">
        <v>12700</v>
      </c>
      <c r="S52" t="str">
        <f t="shared" si="0"/>
        <v>2-PO</v>
      </c>
      <c r="T52">
        <v>50</v>
      </c>
      <c r="U52">
        <v>0</v>
      </c>
      <c r="V52" t="s">
        <v>12756</v>
      </c>
      <c r="W52" t="s">
        <v>62</v>
      </c>
      <c r="X52" t="s">
        <v>15608</v>
      </c>
      <c r="Y52" s="42">
        <v>35431</v>
      </c>
      <c r="Z52">
        <v>2</v>
      </c>
      <c r="AA52">
        <v>50</v>
      </c>
      <c r="AB52">
        <v>97018520</v>
      </c>
      <c r="AC52" t="s">
        <v>12755</v>
      </c>
      <c r="AD52" t="str">
        <f t="shared" si="1"/>
        <v>2-(P)</v>
      </c>
      <c r="AH52" s="19" t="s">
        <v>15822</v>
      </c>
      <c r="AI52" s="26">
        <v>6</v>
      </c>
      <c r="AJ52" s="26"/>
      <c r="AK52" s="26"/>
      <c r="AL52" s="26"/>
      <c r="AM52" s="26"/>
      <c r="AN52" s="26">
        <v>3</v>
      </c>
      <c r="AO52" s="26">
        <v>1</v>
      </c>
      <c r="AP52" s="26">
        <v>1</v>
      </c>
      <c r="AQ52" s="26"/>
      <c r="AR52" s="26"/>
      <c r="AS52" s="26"/>
      <c r="AT52" s="26">
        <v>11</v>
      </c>
    </row>
    <row r="53" spans="2:55" x14ac:dyDescent="0.25">
      <c r="B53">
        <v>2</v>
      </c>
      <c r="C53">
        <v>577462</v>
      </c>
      <c r="D53">
        <v>5</v>
      </c>
      <c r="E53">
        <v>25078661000</v>
      </c>
      <c r="F53" s="39">
        <f t="shared" si="2"/>
        <v>0</v>
      </c>
      <c r="G53">
        <v>1022203</v>
      </c>
      <c r="H53" t="s">
        <v>15576</v>
      </c>
      <c r="I53" t="s">
        <v>15577</v>
      </c>
      <c r="J53" t="s">
        <v>15561</v>
      </c>
      <c r="K53" t="s">
        <v>15588</v>
      </c>
      <c r="L53" t="s">
        <v>11530</v>
      </c>
      <c r="M53">
        <v>78</v>
      </c>
      <c r="N53">
        <v>1250.7361040000001</v>
      </c>
      <c r="O53">
        <v>28038</v>
      </c>
      <c r="P53" s="42">
        <v>36892</v>
      </c>
      <c r="Q53">
        <v>2</v>
      </c>
      <c r="R53" t="s">
        <v>12700</v>
      </c>
      <c r="S53" t="str">
        <f t="shared" si="0"/>
        <v>2-PO</v>
      </c>
      <c r="T53">
        <v>60</v>
      </c>
      <c r="U53">
        <v>0</v>
      </c>
      <c r="V53" t="s">
        <v>12756</v>
      </c>
      <c r="W53" t="s">
        <v>62</v>
      </c>
      <c r="X53" t="s">
        <v>15609</v>
      </c>
      <c r="Y53" s="42">
        <v>36526</v>
      </c>
      <c r="Z53">
        <v>4</v>
      </c>
      <c r="AA53">
        <v>60</v>
      </c>
      <c r="AB53">
        <v>99029983</v>
      </c>
      <c r="AC53" t="s">
        <v>12755</v>
      </c>
      <c r="AD53" t="str">
        <f t="shared" si="1"/>
        <v>4-(P)</v>
      </c>
      <c r="AH53" s="19" t="s">
        <v>15823</v>
      </c>
      <c r="AI53" s="26">
        <v>35</v>
      </c>
      <c r="AJ53" s="26">
        <v>1</v>
      </c>
      <c r="AK53" s="26">
        <v>1</v>
      </c>
      <c r="AL53" s="26"/>
      <c r="AM53" s="26"/>
      <c r="AN53" s="26">
        <v>10</v>
      </c>
      <c r="AO53" s="26">
        <v>4</v>
      </c>
      <c r="AP53" s="26">
        <v>2</v>
      </c>
      <c r="AQ53" s="26"/>
      <c r="AR53" s="26"/>
      <c r="AS53" s="26">
        <v>1</v>
      </c>
      <c r="AT53" s="26">
        <v>54</v>
      </c>
    </row>
    <row r="54" spans="2:55" x14ac:dyDescent="0.25">
      <c r="B54">
        <v>1</v>
      </c>
      <c r="C54">
        <v>573829</v>
      </c>
      <c r="D54">
        <v>5</v>
      </c>
      <c r="E54">
        <v>25047148000</v>
      </c>
      <c r="F54" s="39">
        <f t="shared" si="2"/>
        <v>0</v>
      </c>
      <c r="G54">
        <v>2455616</v>
      </c>
      <c r="H54" t="s">
        <v>15576</v>
      </c>
      <c r="I54" t="s">
        <v>15577</v>
      </c>
      <c r="J54" t="s">
        <v>15561</v>
      </c>
      <c r="K54" t="s">
        <v>15566</v>
      </c>
      <c r="L54" t="s">
        <v>11530</v>
      </c>
      <c r="M54">
        <v>252</v>
      </c>
      <c r="N54">
        <v>27.659458000000001</v>
      </c>
      <c r="O54">
        <v>99021106</v>
      </c>
      <c r="P54" s="42">
        <v>36526</v>
      </c>
      <c r="Q54">
        <v>1</v>
      </c>
      <c r="R54" t="s">
        <v>12700</v>
      </c>
      <c r="S54" t="str">
        <f t="shared" si="0"/>
        <v>1-PO</v>
      </c>
      <c r="T54">
        <v>0</v>
      </c>
      <c r="U54">
        <v>0</v>
      </c>
      <c r="V54" t="s">
        <v>12756</v>
      </c>
      <c r="W54" t="s">
        <v>62</v>
      </c>
      <c r="X54" t="s">
        <v>15610</v>
      </c>
      <c r="Y54" s="42">
        <v>36161</v>
      </c>
      <c r="Z54">
        <v>2</v>
      </c>
      <c r="AA54">
        <v>50</v>
      </c>
      <c r="AB54">
        <v>99020987</v>
      </c>
      <c r="AC54" t="s">
        <v>12755</v>
      </c>
      <c r="AD54" t="str">
        <f t="shared" si="1"/>
        <v>2-(P)</v>
      </c>
      <c r="AH54" s="19" t="s">
        <v>15824</v>
      </c>
      <c r="AI54" s="26">
        <v>5</v>
      </c>
      <c r="AJ54" s="26">
        <v>1</v>
      </c>
      <c r="AK54" s="26"/>
      <c r="AL54" s="26"/>
      <c r="AM54" s="26"/>
      <c r="AN54" s="26">
        <v>1</v>
      </c>
      <c r="AO54" s="26"/>
      <c r="AP54" s="26"/>
      <c r="AQ54" s="26"/>
      <c r="AR54" s="26"/>
      <c r="AS54" s="26"/>
      <c r="AT54" s="26">
        <v>7</v>
      </c>
    </row>
    <row r="55" spans="2:55" x14ac:dyDescent="0.25">
      <c r="B55">
        <v>1</v>
      </c>
      <c r="C55">
        <v>619942</v>
      </c>
      <c r="D55">
        <v>5</v>
      </c>
      <c r="E55">
        <v>25100540000</v>
      </c>
      <c r="F55" s="39">
        <f t="shared" si="2"/>
        <v>0</v>
      </c>
      <c r="G55">
        <v>3652135</v>
      </c>
      <c r="H55" t="s">
        <v>15576</v>
      </c>
      <c r="I55" t="s">
        <v>15577</v>
      </c>
      <c r="J55" t="s">
        <v>15561</v>
      </c>
      <c r="K55" t="s">
        <v>15602</v>
      </c>
      <c r="L55" t="s">
        <v>11530</v>
      </c>
      <c r="M55">
        <v>99</v>
      </c>
      <c r="N55">
        <v>533.83601499999997</v>
      </c>
      <c r="O55">
        <v>1193938</v>
      </c>
      <c r="P55" s="42">
        <v>36892</v>
      </c>
      <c r="Q55">
        <v>1</v>
      </c>
      <c r="R55" t="s">
        <v>12700</v>
      </c>
      <c r="S55" t="str">
        <f t="shared" si="0"/>
        <v>1-PO</v>
      </c>
      <c r="T55">
        <v>60</v>
      </c>
      <c r="U55">
        <v>0</v>
      </c>
      <c r="V55" t="s">
        <v>12756</v>
      </c>
      <c r="W55" t="s">
        <v>62</v>
      </c>
      <c r="X55" t="s">
        <v>15611</v>
      </c>
      <c r="Y55" s="42">
        <v>43210</v>
      </c>
      <c r="Z55">
        <v>2</v>
      </c>
      <c r="AA55">
        <v>60</v>
      </c>
      <c r="AB55">
        <v>3525320</v>
      </c>
      <c r="AC55" t="s">
        <v>12755</v>
      </c>
      <c r="AD55" t="str">
        <f t="shared" si="1"/>
        <v>2-(P)</v>
      </c>
      <c r="AH55" s="19" t="s">
        <v>15825</v>
      </c>
      <c r="AI55" s="26">
        <v>37</v>
      </c>
      <c r="AJ55" s="26">
        <v>6</v>
      </c>
      <c r="AK55" s="26">
        <v>1</v>
      </c>
      <c r="AL55" s="26"/>
      <c r="AM55" s="26">
        <v>1</v>
      </c>
      <c r="AN55" s="26">
        <v>8</v>
      </c>
      <c r="AO55" s="26">
        <v>8</v>
      </c>
      <c r="AP55" s="26">
        <v>3</v>
      </c>
      <c r="AQ55" s="26">
        <v>1</v>
      </c>
      <c r="AR55" s="26">
        <v>3</v>
      </c>
      <c r="AS55" s="26">
        <v>1</v>
      </c>
      <c r="AT55" s="26">
        <v>69</v>
      </c>
    </row>
    <row r="56" spans="2:55" x14ac:dyDescent="0.25">
      <c r="B56">
        <v>1</v>
      </c>
      <c r="C56">
        <v>573110</v>
      </c>
      <c r="D56">
        <v>3</v>
      </c>
      <c r="E56">
        <v>25035307000</v>
      </c>
      <c r="F56" s="39">
        <f t="shared" si="2"/>
        <v>0</v>
      </c>
      <c r="G56">
        <v>831555</v>
      </c>
      <c r="H56" t="s">
        <v>15576</v>
      </c>
      <c r="I56" t="s">
        <v>15577</v>
      </c>
      <c r="J56" t="s">
        <v>15561</v>
      </c>
      <c r="K56" t="s">
        <v>15566</v>
      </c>
      <c r="L56" t="s">
        <v>11530</v>
      </c>
      <c r="M56">
        <v>81</v>
      </c>
      <c r="N56">
        <v>657.26213199999995</v>
      </c>
      <c r="O56">
        <v>99002913</v>
      </c>
      <c r="P56" s="42">
        <v>36161</v>
      </c>
      <c r="Q56">
        <v>2</v>
      </c>
      <c r="R56" t="s">
        <v>12700</v>
      </c>
      <c r="S56" t="str">
        <f t="shared" si="0"/>
        <v>2-PO</v>
      </c>
      <c r="T56">
        <v>0</v>
      </c>
      <c r="U56">
        <v>0</v>
      </c>
      <c r="V56" t="s">
        <v>12756</v>
      </c>
      <c r="W56" t="s">
        <v>62</v>
      </c>
      <c r="X56" t="s">
        <v>15612</v>
      </c>
      <c r="Y56" s="42">
        <v>36161</v>
      </c>
      <c r="Z56">
        <v>4</v>
      </c>
      <c r="AA56">
        <v>50</v>
      </c>
      <c r="AB56">
        <v>99031680</v>
      </c>
      <c r="AC56" t="s">
        <v>12755</v>
      </c>
      <c r="AD56" t="str">
        <f t="shared" si="1"/>
        <v>4-(P)</v>
      </c>
      <c r="AH56" s="19" t="s">
        <v>15826</v>
      </c>
      <c r="AI56" s="26"/>
      <c r="AJ56" s="26"/>
      <c r="AK56" s="26"/>
      <c r="AL56" s="26"/>
      <c r="AM56" s="26"/>
      <c r="AN56" s="26">
        <v>2</v>
      </c>
      <c r="AO56" s="26">
        <v>2</v>
      </c>
      <c r="AP56" s="26">
        <v>1</v>
      </c>
      <c r="AQ56" s="26"/>
      <c r="AR56" s="26">
        <v>1</v>
      </c>
      <c r="AS56" s="26"/>
      <c r="AT56" s="26">
        <v>6</v>
      </c>
    </row>
    <row r="57" spans="2:55" x14ac:dyDescent="0.25">
      <c r="B57">
        <v>1</v>
      </c>
      <c r="C57">
        <v>573110</v>
      </c>
      <c r="D57">
        <v>3</v>
      </c>
      <c r="E57">
        <v>25035307000</v>
      </c>
      <c r="F57" s="39">
        <f t="shared" si="2"/>
        <v>1</v>
      </c>
      <c r="G57">
        <v>831555</v>
      </c>
      <c r="H57" t="s">
        <v>15576</v>
      </c>
      <c r="I57" t="s">
        <v>15577</v>
      </c>
      <c r="J57" t="s">
        <v>15561</v>
      </c>
      <c r="K57" t="s">
        <v>15566</v>
      </c>
      <c r="L57" t="s">
        <v>11530</v>
      </c>
      <c r="M57">
        <v>163</v>
      </c>
      <c r="N57">
        <v>244.48099099999999</v>
      </c>
      <c r="O57">
        <v>3611863</v>
      </c>
      <c r="P57" s="42">
        <v>44043</v>
      </c>
      <c r="Q57">
        <v>2</v>
      </c>
      <c r="R57" t="s">
        <v>12700</v>
      </c>
      <c r="S57" t="str">
        <f t="shared" si="0"/>
        <v>2-PO</v>
      </c>
      <c r="T57">
        <v>0</v>
      </c>
      <c r="U57">
        <v>0.216</v>
      </c>
      <c r="V57">
        <v>25959</v>
      </c>
      <c r="W57" t="s">
        <v>62</v>
      </c>
      <c r="X57" t="s">
        <v>15612</v>
      </c>
      <c r="Y57" s="42">
        <v>36161</v>
      </c>
      <c r="Z57">
        <v>4</v>
      </c>
      <c r="AA57">
        <v>50</v>
      </c>
      <c r="AB57">
        <v>99031680</v>
      </c>
      <c r="AC57" t="s">
        <v>12755</v>
      </c>
      <c r="AD57" t="str">
        <f t="shared" si="1"/>
        <v>4-(P)</v>
      </c>
      <c r="AH57" s="19" t="s">
        <v>15807</v>
      </c>
      <c r="AI57" s="26">
        <v>1</v>
      </c>
      <c r="AJ57" s="26"/>
      <c r="AK57" s="26">
        <v>1</v>
      </c>
      <c r="AL57" s="26">
        <v>1</v>
      </c>
      <c r="AM57" s="26"/>
      <c r="AN57" s="26">
        <v>1</v>
      </c>
      <c r="AO57" s="26"/>
      <c r="AP57" s="26"/>
      <c r="AQ57" s="26"/>
      <c r="AR57" s="26">
        <v>1</v>
      </c>
      <c r="AS57" s="26">
        <v>1</v>
      </c>
      <c r="AT57" s="26">
        <v>6</v>
      </c>
    </row>
    <row r="58" spans="2:55" x14ac:dyDescent="0.25">
      <c r="B58">
        <v>1</v>
      </c>
      <c r="C58">
        <v>573110</v>
      </c>
      <c r="D58">
        <v>3</v>
      </c>
      <c r="E58">
        <v>25035307000</v>
      </c>
      <c r="F58" s="39">
        <f t="shared" si="2"/>
        <v>1</v>
      </c>
      <c r="G58">
        <v>831555</v>
      </c>
      <c r="H58" t="s">
        <v>15576</v>
      </c>
      <c r="I58" t="s">
        <v>15577</v>
      </c>
      <c r="J58" t="s">
        <v>15561</v>
      </c>
      <c r="K58" t="s">
        <v>15566</v>
      </c>
      <c r="L58" t="s">
        <v>11530</v>
      </c>
      <c r="M58">
        <v>306</v>
      </c>
      <c r="N58">
        <v>33</v>
      </c>
      <c r="O58">
        <v>3611865</v>
      </c>
      <c r="P58" s="42">
        <v>44029</v>
      </c>
      <c r="Q58">
        <v>1</v>
      </c>
      <c r="R58" t="s">
        <v>12700</v>
      </c>
      <c r="S58" t="str">
        <f t="shared" si="0"/>
        <v>1-PO</v>
      </c>
      <c r="T58">
        <v>0</v>
      </c>
      <c r="U58">
        <v>9.9000000000000005E-2</v>
      </c>
      <c r="V58">
        <v>25959</v>
      </c>
      <c r="W58" t="s">
        <v>62</v>
      </c>
      <c r="X58" t="s">
        <v>15612</v>
      </c>
      <c r="Y58" s="42">
        <v>36161</v>
      </c>
      <c r="Z58">
        <v>4</v>
      </c>
      <c r="AA58">
        <v>50</v>
      </c>
      <c r="AB58">
        <v>99031680</v>
      </c>
      <c r="AC58" t="s">
        <v>12755</v>
      </c>
      <c r="AD58" t="str">
        <f t="shared" si="1"/>
        <v>4-(P)</v>
      </c>
      <c r="AH58" s="19" t="s">
        <v>15827</v>
      </c>
      <c r="AI58" s="26">
        <v>1</v>
      </c>
      <c r="AJ58" s="26"/>
      <c r="AK58" s="26">
        <v>1</v>
      </c>
      <c r="AL58" s="26">
        <v>1</v>
      </c>
      <c r="AM58" s="26">
        <v>1</v>
      </c>
      <c r="AN58" s="26"/>
      <c r="AO58" s="26"/>
      <c r="AP58" s="26">
        <v>2</v>
      </c>
      <c r="AQ58" s="26">
        <v>1</v>
      </c>
      <c r="AR58" s="26"/>
      <c r="AS58" s="26">
        <v>2</v>
      </c>
      <c r="AT58" s="26">
        <v>9</v>
      </c>
    </row>
    <row r="59" spans="2:55" x14ac:dyDescent="0.25">
      <c r="B59">
        <v>1</v>
      </c>
      <c r="C59">
        <v>571314</v>
      </c>
      <c r="D59">
        <v>5</v>
      </c>
      <c r="E59">
        <v>25034930000</v>
      </c>
      <c r="F59" s="39">
        <f t="shared" si="2"/>
        <v>0</v>
      </c>
      <c r="G59">
        <v>971464</v>
      </c>
      <c r="H59" t="s">
        <v>15576</v>
      </c>
      <c r="I59" t="s">
        <v>15577</v>
      </c>
      <c r="J59" t="s">
        <v>15561</v>
      </c>
      <c r="K59" t="s">
        <v>15566</v>
      </c>
      <c r="L59" t="s">
        <v>11530</v>
      </c>
      <c r="M59">
        <v>240</v>
      </c>
      <c r="N59">
        <v>24.792110999999998</v>
      </c>
      <c r="O59">
        <v>99000623</v>
      </c>
      <c r="P59" s="42">
        <v>36161</v>
      </c>
      <c r="Q59">
        <v>1</v>
      </c>
      <c r="R59" t="s">
        <v>12700</v>
      </c>
      <c r="S59" t="str">
        <f t="shared" si="0"/>
        <v>1-PO</v>
      </c>
      <c r="T59">
        <v>0</v>
      </c>
      <c r="U59">
        <v>0</v>
      </c>
      <c r="V59" t="s">
        <v>12756</v>
      </c>
      <c r="W59" t="s">
        <v>62</v>
      </c>
      <c r="X59" t="s">
        <v>15613</v>
      </c>
      <c r="Y59" s="42">
        <v>36161</v>
      </c>
      <c r="Z59">
        <v>2</v>
      </c>
      <c r="AA59">
        <v>50</v>
      </c>
      <c r="AB59">
        <v>98035652</v>
      </c>
      <c r="AC59" t="s">
        <v>12755</v>
      </c>
      <c r="AD59" t="str">
        <f t="shared" si="1"/>
        <v>2-(P)</v>
      </c>
      <c r="AH59" s="19" t="s">
        <v>15828</v>
      </c>
      <c r="AI59" s="26"/>
      <c r="AJ59" s="26"/>
      <c r="AK59" s="26"/>
      <c r="AL59" s="26"/>
      <c r="AM59" s="26"/>
      <c r="AN59" s="26"/>
      <c r="AO59" s="26"/>
      <c r="AP59" s="26"/>
      <c r="AQ59" s="26"/>
      <c r="AR59" s="26">
        <v>1</v>
      </c>
      <c r="AS59" s="26"/>
      <c r="AT59" s="26">
        <v>1</v>
      </c>
    </row>
    <row r="60" spans="2:55" x14ac:dyDescent="0.25">
      <c r="B60">
        <v>1</v>
      </c>
      <c r="C60">
        <v>590373</v>
      </c>
      <c r="D60">
        <v>1</v>
      </c>
      <c r="E60">
        <v>26410625000</v>
      </c>
      <c r="F60" s="39">
        <f t="shared" si="2"/>
        <v>0</v>
      </c>
      <c r="G60">
        <v>1968962</v>
      </c>
      <c r="H60" t="s">
        <v>15576</v>
      </c>
      <c r="I60" t="s">
        <v>15577</v>
      </c>
      <c r="J60" t="s">
        <v>15574</v>
      </c>
      <c r="K60" t="s">
        <v>15566</v>
      </c>
      <c r="L60" t="s">
        <v>11530</v>
      </c>
      <c r="M60">
        <v>67</v>
      </c>
      <c r="N60">
        <v>247.33757800000001</v>
      </c>
      <c r="O60">
        <v>3043412</v>
      </c>
      <c r="P60" s="42">
        <v>38051</v>
      </c>
      <c r="Q60">
        <v>1</v>
      </c>
      <c r="R60" t="s">
        <v>12700</v>
      </c>
      <c r="S60" t="str">
        <f t="shared" si="0"/>
        <v>1-PO</v>
      </c>
      <c r="T60">
        <v>50</v>
      </c>
      <c r="U60">
        <v>0</v>
      </c>
      <c r="V60" t="s">
        <v>12756</v>
      </c>
      <c r="W60" t="s">
        <v>62</v>
      </c>
      <c r="X60" t="s">
        <v>15614</v>
      </c>
      <c r="Y60" s="42">
        <v>36892</v>
      </c>
      <c r="Z60">
        <v>2</v>
      </c>
      <c r="AA60">
        <v>50</v>
      </c>
      <c r="AB60">
        <v>1113613</v>
      </c>
      <c r="AC60" t="s">
        <v>12755</v>
      </c>
      <c r="AD60" t="str">
        <f t="shared" si="1"/>
        <v>2-(P)</v>
      </c>
      <c r="AH60" s="19" t="s">
        <v>15829</v>
      </c>
      <c r="AI60" s="26"/>
      <c r="AJ60" s="26"/>
      <c r="AK60" s="26">
        <v>1</v>
      </c>
      <c r="AL60" s="26"/>
      <c r="AM60" s="26"/>
      <c r="AN60" s="26"/>
      <c r="AO60" s="26"/>
      <c r="AP60" s="26"/>
      <c r="AQ60" s="26"/>
      <c r="AR60" s="26">
        <v>3</v>
      </c>
      <c r="AS60" s="26"/>
      <c r="AT60" s="26">
        <v>4</v>
      </c>
    </row>
    <row r="61" spans="2:55" x14ac:dyDescent="0.25">
      <c r="B61">
        <v>1</v>
      </c>
      <c r="C61">
        <v>596065</v>
      </c>
      <c r="D61">
        <v>1</v>
      </c>
      <c r="E61">
        <v>26397626000</v>
      </c>
      <c r="F61" s="39">
        <f t="shared" si="2"/>
        <v>0</v>
      </c>
      <c r="G61">
        <v>1674668</v>
      </c>
      <c r="H61" t="s">
        <v>15576</v>
      </c>
      <c r="I61" t="s">
        <v>15577</v>
      </c>
      <c r="J61" t="s">
        <v>15561</v>
      </c>
      <c r="K61" t="s">
        <v>15566</v>
      </c>
      <c r="L61" t="s">
        <v>11530</v>
      </c>
      <c r="M61">
        <v>66</v>
      </c>
      <c r="N61">
        <v>45.309412000000002</v>
      </c>
      <c r="O61">
        <v>3029852</v>
      </c>
      <c r="P61" s="42">
        <v>37987</v>
      </c>
      <c r="Q61">
        <v>0.5</v>
      </c>
      <c r="R61" t="s">
        <v>12700</v>
      </c>
      <c r="S61" t="str">
        <f t="shared" si="0"/>
        <v>0.5-PO</v>
      </c>
      <c r="T61">
        <v>0</v>
      </c>
      <c r="U61">
        <v>0</v>
      </c>
      <c r="V61" t="s">
        <v>12756</v>
      </c>
      <c r="W61" t="s">
        <v>62</v>
      </c>
      <c r="X61" t="s">
        <v>15615</v>
      </c>
      <c r="Y61" s="42">
        <v>36892</v>
      </c>
      <c r="Z61">
        <v>2</v>
      </c>
      <c r="AA61">
        <v>50</v>
      </c>
      <c r="AB61">
        <v>1143991</v>
      </c>
      <c r="AC61" t="s">
        <v>12755</v>
      </c>
      <c r="AD61" t="str">
        <f t="shared" si="1"/>
        <v>2-(P)</v>
      </c>
      <c r="AH61" s="19" t="s">
        <v>12723</v>
      </c>
      <c r="AI61" s="26">
        <v>96</v>
      </c>
      <c r="AJ61" s="26">
        <v>8</v>
      </c>
      <c r="AK61" s="26">
        <v>5</v>
      </c>
      <c r="AL61" s="26">
        <v>2</v>
      </c>
      <c r="AM61" s="26">
        <v>4</v>
      </c>
      <c r="AN61" s="26">
        <v>27</v>
      </c>
      <c r="AO61" s="26">
        <v>16</v>
      </c>
      <c r="AP61" s="26">
        <v>10</v>
      </c>
      <c r="AQ61" s="26">
        <v>2</v>
      </c>
      <c r="AR61" s="26">
        <v>9</v>
      </c>
      <c r="AS61" s="26">
        <v>5</v>
      </c>
      <c r="AT61" s="26">
        <v>184</v>
      </c>
    </row>
    <row r="62" spans="2:55" x14ac:dyDescent="0.25">
      <c r="B62">
        <v>1</v>
      </c>
      <c r="C62">
        <v>570552</v>
      </c>
      <c r="D62">
        <v>5</v>
      </c>
      <c r="E62">
        <v>21722405000</v>
      </c>
      <c r="F62" s="39">
        <f t="shared" si="2"/>
        <v>0</v>
      </c>
      <c r="G62">
        <v>3152283</v>
      </c>
      <c r="H62" t="s">
        <v>15576</v>
      </c>
      <c r="I62" t="s">
        <v>15577</v>
      </c>
      <c r="J62" t="s">
        <v>15561</v>
      </c>
      <c r="K62" t="s">
        <v>15566</v>
      </c>
      <c r="L62" t="s">
        <v>11530</v>
      </c>
      <c r="M62">
        <v>211</v>
      </c>
      <c r="N62">
        <v>199.54540600000001</v>
      </c>
      <c r="O62">
        <v>94015249</v>
      </c>
      <c r="P62" s="42">
        <v>34335</v>
      </c>
      <c r="Q62">
        <v>1</v>
      </c>
      <c r="R62" t="s">
        <v>12700</v>
      </c>
      <c r="S62" t="str">
        <f t="shared" si="0"/>
        <v>1-PO</v>
      </c>
      <c r="T62">
        <v>0</v>
      </c>
      <c r="U62">
        <v>0</v>
      </c>
      <c r="V62" t="s">
        <v>12756</v>
      </c>
      <c r="W62" t="s">
        <v>62</v>
      </c>
      <c r="X62" t="s">
        <v>15616</v>
      </c>
      <c r="Y62" s="42">
        <v>32143</v>
      </c>
      <c r="Z62">
        <v>2</v>
      </c>
      <c r="AA62">
        <v>50</v>
      </c>
      <c r="AB62">
        <v>0</v>
      </c>
      <c r="AC62" t="s">
        <v>12755</v>
      </c>
      <c r="AD62" t="str">
        <f t="shared" si="1"/>
        <v>2-(P)</v>
      </c>
    </row>
    <row r="63" spans="2:55" x14ac:dyDescent="0.25">
      <c r="B63">
        <v>2</v>
      </c>
      <c r="C63">
        <v>572526</v>
      </c>
      <c r="D63">
        <v>5</v>
      </c>
      <c r="E63">
        <v>9723347000</v>
      </c>
      <c r="F63" s="39">
        <f t="shared" si="2"/>
        <v>0</v>
      </c>
      <c r="G63">
        <v>3852601</v>
      </c>
      <c r="H63" t="s">
        <v>15576</v>
      </c>
      <c r="I63" t="s">
        <v>15577</v>
      </c>
      <c r="J63" t="s">
        <v>15561</v>
      </c>
      <c r="K63" t="s">
        <v>15588</v>
      </c>
      <c r="L63" t="s">
        <v>11530</v>
      </c>
      <c r="M63">
        <v>31</v>
      </c>
      <c r="N63">
        <v>900.53531799999996</v>
      </c>
      <c r="O63">
        <v>93021153</v>
      </c>
      <c r="P63" s="42">
        <v>33970</v>
      </c>
      <c r="Q63">
        <v>2</v>
      </c>
      <c r="R63" t="s">
        <v>12700</v>
      </c>
      <c r="S63" t="str">
        <f t="shared" si="0"/>
        <v>2-PO</v>
      </c>
      <c r="T63">
        <v>0</v>
      </c>
      <c r="U63">
        <v>0</v>
      </c>
      <c r="V63" t="s">
        <v>12756</v>
      </c>
      <c r="W63" t="s">
        <v>62</v>
      </c>
      <c r="X63" t="s">
        <v>15617</v>
      </c>
      <c r="Y63" s="42">
        <v>37987</v>
      </c>
      <c r="Z63">
        <v>4</v>
      </c>
      <c r="AA63">
        <v>50</v>
      </c>
      <c r="AB63">
        <v>3047337</v>
      </c>
      <c r="AC63" t="s">
        <v>12755</v>
      </c>
      <c r="AD63" t="str">
        <f t="shared" si="1"/>
        <v>4-(P)</v>
      </c>
    </row>
    <row r="64" spans="2:55" x14ac:dyDescent="0.25">
      <c r="B64">
        <v>1</v>
      </c>
      <c r="C64">
        <v>644875</v>
      </c>
      <c r="D64">
        <v>5</v>
      </c>
      <c r="E64">
        <v>25116147000</v>
      </c>
      <c r="F64" s="39">
        <f t="shared" si="2"/>
        <v>0</v>
      </c>
      <c r="G64">
        <v>1234042</v>
      </c>
      <c r="H64" t="s">
        <v>15576</v>
      </c>
      <c r="I64" t="s">
        <v>15577</v>
      </c>
      <c r="J64" t="s">
        <v>15561</v>
      </c>
      <c r="K64" t="s">
        <v>15566</v>
      </c>
      <c r="L64" t="s">
        <v>11530</v>
      </c>
      <c r="M64">
        <v>264</v>
      </c>
      <c r="N64">
        <v>150.359477</v>
      </c>
      <c r="O64">
        <v>2162016</v>
      </c>
      <c r="P64" s="42">
        <v>37257</v>
      </c>
      <c r="Q64">
        <v>1</v>
      </c>
      <c r="R64" t="s">
        <v>12700</v>
      </c>
      <c r="S64" t="str">
        <f t="shared" si="0"/>
        <v>1-PO</v>
      </c>
      <c r="T64">
        <v>0</v>
      </c>
      <c r="U64">
        <v>0</v>
      </c>
      <c r="V64" t="s">
        <v>12756</v>
      </c>
      <c r="W64" t="s">
        <v>62</v>
      </c>
      <c r="X64" t="s">
        <v>15618</v>
      </c>
      <c r="Y64" s="42">
        <v>36892</v>
      </c>
      <c r="Z64">
        <v>2</v>
      </c>
      <c r="AA64">
        <v>50</v>
      </c>
      <c r="AB64">
        <v>1263278</v>
      </c>
      <c r="AC64" t="s">
        <v>12755</v>
      </c>
      <c r="AD64" t="str">
        <f t="shared" si="1"/>
        <v>2-(P)</v>
      </c>
      <c r="AI64" s="124" t="s">
        <v>15576</v>
      </c>
      <c r="AJ64" s="124" t="s">
        <v>15594</v>
      </c>
      <c r="AK64" s="124" t="s">
        <v>15683</v>
      </c>
      <c r="AL64" s="124" t="s">
        <v>15685</v>
      </c>
      <c r="AM64" s="124" t="s">
        <v>15564</v>
      </c>
      <c r="AN64" s="124" t="s">
        <v>15572</v>
      </c>
      <c r="AO64" s="124" t="s">
        <v>15568</v>
      </c>
      <c r="AP64" s="124" t="s">
        <v>15559</v>
      </c>
      <c r="AQ64" s="124" t="s">
        <v>15580</v>
      </c>
      <c r="AR64" s="124" t="s">
        <v>15583</v>
      </c>
      <c r="AS64" s="124" t="s">
        <v>15625</v>
      </c>
      <c r="AT64" s="124" t="s">
        <v>12775</v>
      </c>
    </row>
    <row r="65" spans="2:48" x14ac:dyDescent="0.25">
      <c r="B65">
        <v>1</v>
      </c>
      <c r="C65">
        <v>648449</v>
      </c>
      <c r="D65">
        <v>3</v>
      </c>
      <c r="E65">
        <v>6712368000</v>
      </c>
      <c r="F65" s="39">
        <f t="shared" si="2"/>
        <v>0</v>
      </c>
      <c r="G65">
        <v>2136735</v>
      </c>
      <c r="H65" t="s">
        <v>15568</v>
      </c>
      <c r="I65" t="s">
        <v>15560</v>
      </c>
      <c r="J65" t="s">
        <v>15561</v>
      </c>
      <c r="K65" t="s">
        <v>15566</v>
      </c>
      <c r="L65" t="s">
        <v>11530</v>
      </c>
      <c r="M65">
        <v>4</v>
      </c>
      <c r="N65">
        <v>403.49186600000002</v>
      </c>
      <c r="O65">
        <v>3309561</v>
      </c>
      <c r="P65" s="42">
        <v>39814</v>
      </c>
      <c r="Q65">
        <v>2</v>
      </c>
      <c r="R65" t="s">
        <v>12700</v>
      </c>
      <c r="S65" t="str">
        <f t="shared" si="0"/>
        <v>2-PO</v>
      </c>
      <c r="T65">
        <v>50</v>
      </c>
      <c r="U65" t="s">
        <v>12756</v>
      </c>
      <c r="V65" t="s">
        <v>12756</v>
      </c>
      <c r="W65" t="s">
        <v>62</v>
      </c>
      <c r="X65" t="s">
        <v>15619</v>
      </c>
      <c r="Y65" s="42">
        <v>23743</v>
      </c>
      <c r="Z65">
        <v>2</v>
      </c>
      <c r="AA65">
        <v>50</v>
      </c>
      <c r="AB65">
        <v>0</v>
      </c>
      <c r="AC65" t="s">
        <v>12758</v>
      </c>
      <c r="AD65" t="str">
        <f t="shared" si="1"/>
        <v>2-(W)</v>
      </c>
      <c r="AG65" s="38" t="s">
        <v>12827</v>
      </c>
      <c r="AH65" s="119" t="s">
        <v>12833</v>
      </c>
      <c r="AI65" s="16">
        <f>(((AI51+AI53+AI55)/AI$61)*$AS$73)+($AT$65*$AS$74)</f>
        <v>0.83865489130434789</v>
      </c>
      <c r="AJ65" s="16">
        <f t="shared" ref="AJ65:AS65" si="16">(((AJ51+AJ53+AJ55)/AJ$61)*$AS$73)+($AT$65*$AS$74)</f>
        <v>0.84646739130434789</v>
      </c>
      <c r="AK65" s="16">
        <f t="shared" si="16"/>
        <v>0.49021739130434788</v>
      </c>
      <c r="AL65" s="16">
        <f t="shared" si="16"/>
        <v>0.19021739130434784</v>
      </c>
      <c r="AM65" s="16">
        <f t="shared" si="16"/>
        <v>0.75271739130434789</v>
      </c>
      <c r="AN65" s="16">
        <f t="shared" si="16"/>
        <v>0.74577294685990347</v>
      </c>
      <c r="AO65" s="16">
        <f t="shared" si="16"/>
        <v>0.79959239130434789</v>
      </c>
      <c r="AP65" s="16">
        <f t="shared" si="16"/>
        <v>0.64021739130434785</v>
      </c>
      <c r="AQ65" s="16">
        <f t="shared" si="16"/>
        <v>0.56521739130434789</v>
      </c>
      <c r="AR65" s="16">
        <f t="shared" si="16"/>
        <v>0.44021739130434784</v>
      </c>
      <c r="AS65" s="16">
        <f t="shared" si="16"/>
        <v>0.49021739130434788</v>
      </c>
      <c r="AT65" s="16">
        <f t="shared" ref="AT65" si="17">(AT51+AT53+AT55)/AT$61</f>
        <v>0.76086956521739135</v>
      </c>
    </row>
    <row r="66" spans="2:48" x14ac:dyDescent="0.25">
      <c r="B66">
        <v>1</v>
      </c>
      <c r="C66">
        <v>620539</v>
      </c>
      <c r="D66">
        <v>3</v>
      </c>
      <c r="E66">
        <v>6712376000</v>
      </c>
      <c r="F66" s="39">
        <f t="shared" si="2"/>
        <v>0</v>
      </c>
      <c r="G66">
        <v>2430444</v>
      </c>
      <c r="H66" t="s">
        <v>15559</v>
      </c>
      <c r="I66" t="s">
        <v>15560</v>
      </c>
      <c r="J66" t="s">
        <v>15561</v>
      </c>
      <c r="K66" t="s">
        <v>15566</v>
      </c>
      <c r="L66" t="s">
        <v>11530</v>
      </c>
      <c r="M66">
        <v>198</v>
      </c>
      <c r="N66">
        <v>174.06948</v>
      </c>
      <c r="O66">
        <v>91002398</v>
      </c>
      <c r="P66" s="42">
        <v>33239</v>
      </c>
      <c r="Q66">
        <v>2</v>
      </c>
      <c r="R66" t="s">
        <v>12700</v>
      </c>
      <c r="S66" t="str">
        <f t="shared" si="0"/>
        <v>2-PO</v>
      </c>
      <c r="T66">
        <v>0</v>
      </c>
      <c r="U66">
        <v>0</v>
      </c>
      <c r="V66" t="s">
        <v>12756</v>
      </c>
      <c r="W66" t="s">
        <v>62</v>
      </c>
      <c r="X66" t="s">
        <v>15620</v>
      </c>
      <c r="Y66" s="42">
        <v>31413</v>
      </c>
      <c r="Z66">
        <v>4</v>
      </c>
      <c r="AA66">
        <v>50</v>
      </c>
      <c r="AB66">
        <v>0</v>
      </c>
      <c r="AC66" t="s">
        <v>12755</v>
      </c>
      <c r="AD66" t="str">
        <f t="shared" si="1"/>
        <v>4-(P)</v>
      </c>
      <c r="AG66" s="38" t="s">
        <v>12827</v>
      </c>
      <c r="AH66" s="119" t="s">
        <v>12834</v>
      </c>
      <c r="AI66" s="16">
        <f>(((AI58+AI60)/AI$61)*$AS$73)+($AT$66*$AS$74)</f>
        <v>2.5475543478260868E-2</v>
      </c>
      <c r="AJ66" s="16">
        <f t="shared" ref="AJ66:AS66" si="18">(((AJ58+AJ60)/AJ$61)*$AS$73)+($AT$66*$AS$74)</f>
        <v>1.7663043478260868E-2</v>
      </c>
      <c r="AK66" s="16">
        <f t="shared" si="18"/>
        <v>0.31766304347826091</v>
      </c>
      <c r="AL66" s="16">
        <f t="shared" si="18"/>
        <v>0.39266304347826086</v>
      </c>
      <c r="AM66" s="16">
        <f t="shared" si="18"/>
        <v>0.20516304347826086</v>
      </c>
      <c r="AN66" s="16">
        <f t="shared" si="18"/>
        <v>1.7663043478260868E-2</v>
      </c>
      <c r="AO66" s="16">
        <f t="shared" si="18"/>
        <v>1.7663043478260868E-2</v>
      </c>
      <c r="AP66" s="16">
        <f t="shared" si="18"/>
        <v>0.16766304347826089</v>
      </c>
      <c r="AQ66" s="16">
        <f t="shared" si="18"/>
        <v>0.39266304347826086</v>
      </c>
      <c r="AR66" s="16">
        <f t="shared" si="18"/>
        <v>0.26766304347826086</v>
      </c>
      <c r="AS66" s="16">
        <f t="shared" si="18"/>
        <v>0.31766304347826091</v>
      </c>
      <c r="AT66" s="16">
        <f t="shared" ref="AT66" si="19">(AT58+AT60)/AT$61</f>
        <v>7.0652173913043473E-2</v>
      </c>
    </row>
    <row r="67" spans="2:48" x14ac:dyDescent="0.25">
      <c r="B67">
        <v>1</v>
      </c>
      <c r="C67">
        <v>576566</v>
      </c>
      <c r="D67">
        <v>5</v>
      </c>
      <c r="E67">
        <v>2701381000</v>
      </c>
      <c r="F67" s="39">
        <f t="shared" si="2"/>
        <v>0</v>
      </c>
      <c r="G67">
        <v>35651</v>
      </c>
      <c r="H67" t="s">
        <v>15576</v>
      </c>
      <c r="I67" t="s">
        <v>15577</v>
      </c>
      <c r="J67" t="s">
        <v>15561</v>
      </c>
      <c r="K67" t="s">
        <v>15566</v>
      </c>
      <c r="L67" t="s">
        <v>11530</v>
      </c>
      <c r="M67">
        <v>3</v>
      </c>
      <c r="N67">
        <v>189.807705</v>
      </c>
      <c r="O67" t="s">
        <v>15621</v>
      </c>
      <c r="P67" s="42">
        <v>31778</v>
      </c>
      <c r="Q67">
        <v>0.5</v>
      </c>
      <c r="R67" t="s">
        <v>12700</v>
      </c>
      <c r="S67" t="str">
        <f t="shared" si="0"/>
        <v>0.5-PO</v>
      </c>
      <c r="T67">
        <v>0</v>
      </c>
      <c r="U67">
        <v>0</v>
      </c>
      <c r="V67" t="s">
        <v>12756</v>
      </c>
      <c r="W67" t="s">
        <v>62</v>
      </c>
      <c r="X67" t="s">
        <v>15622</v>
      </c>
      <c r="Y67" s="42">
        <v>25934</v>
      </c>
      <c r="Z67">
        <v>2</v>
      </c>
      <c r="AA67">
        <v>50</v>
      </c>
      <c r="AB67">
        <v>0</v>
      </c>
      <c r="AC67" t="s">
        <v>12758</v>
      </c>
      <c r="AD67" t="str">
        <f t="shared" si="1"/>
        <v>2-(W)</v>
      </c>
      <c r="AG67" s="38" t="s">
        <v>12828</v>
      </c>
      <c r="AH67" s="119" t="s">
        <v>12833</v>
      </c>
      <c r="AI67" s="16">
        <f>(((AI52+AI54+AI56)/AI$61)*$AS$73)+($AT$67*$AS$74)</f>
        <v>0.11854619565217392</v>
      </c>
      <c r="AJ67" s="16">
        <f t="shared" ref="AJ67:AS67" si="20">(((AJ52+AJ54+AJ56)/AJ$61)*$AS$73)+($AT$67*$AS$74)</f>
        <v>0.12635869565217392</v>
      </c>
      <c r="AK67" s="16">
        <f t="shared" si="20"/>
        <v>3.2608695652173912E-2</v>
      </c>
      <c r="AL67" s="16">
        <f t="shared" si="20"/>
        <v>3.2608695652173912E-2</v>
      </c>
      <c r="AM67" s="16">
        <f t="shared" si="20"/>
        <v>3.2608695652173912E-2</v>
      </c>
      <c r="AN67" s="16">
        <f t="shared" si="20"/>
        <v>0.19927536231884058</v>
      </c>
      <c r="AO67" s="16">
        <f t="shared" si="20"/>
        <v>0.17323369565217392</v>
      </c>
      <c r="AP67" s="16">
        <f t="shared" si="20"/>
        <v>0.18260869565217394</v>
      </c>
      <c r="AQ67" s="16">
        <f t="shared" si="20"/>
        <v>3.2608695652173912E-2</v>
      </c>
      <c r="AR67" s="16">
        <f t="shared" si="20"/>
        <v>0.11594202898550723</v>
      </c>
      <c r="AS67" s="16">
        <f t="shared" si="20"/>
        <v>3.2608695652173912E-2</v>
      </c>
      <c r="AT67" s="16">
        <f t="shared" ref="AT67" si="21">(AT52+AT54+AT56)/AT$61</f>
        <v>0.13043478260869565</v>
      </c>
    </row>
    <row r="68" spans="2:48" x14ac:dyDescent="0.25">
      <c r="B68">
        <v>2</v>
      </c>
      <c r="C68">
        <v>586605</v>
      </c>
      <c r="D68">
        <v>1</v>
      </c>
      <c r="E68">
        <v>26481322000</v>
      </c>
      <c r="F68" s="39">
        <f t="shared" si="2"/>
        <v>0</v>
      </c>
      <c r="G68">
        <v>1990201</v>
      </c>
      <c r="H68" t="s">
        <v>15572</v>
      </c>
      <c r="I68" t="s">
        <v>15573</v>
      </c>
      <c r="J68" t="s">
        <v>15574</v>
      </c>
      <c r="K68" t="s">
        <v>15566</v>
      </c>
      <c r="L68" t="s">
        <v>11530</v>
      </c>
      <c r="M68">
        <v>151</v>
      </c>
      <c r="N68">
        <v>96.023212000000001</v>
      </c>
      <c r="O68">
        <v>3148023</v>
      </c>
      <c r="P68" s="42">
        <v>39083</v>
      </c>
      <c r="Q68">
        <v>2</v>
      </c>
      <c r="R68" t="s">
        <v>12700</v>
      </c>
      <c r="S68" t="str">
        <f t="shared" si="0"/>
        <v>2-PO</v>
      </c>
      <c r="T68">
        <v>50</v>
      </c>
      <c r="U68">
        <v>0</v>
      </c>
      <c r="V68" t="s">
        <v>12756</v>
      </c>
      <c r="W68" t="s">
        <v>62</v>
      </c>
      <c r="X68" t="s">
        <v>15623</v>
      </c>
      <c r="Y68" s="42">
        <v>32143</v>
      </c>
      <c r="Z68">
        <v>4</v>
      </c>
      <c r="AA68">
        <v>50</v>
      </c>
      <c r="AB68">
        <v>0</v>
      </c>
      <c r="AC68" t="s">
        <v>12755</v>
      </c>
      <c r="AD68" t="str">
        <f t="shared" si="1"/>
        <v>4-(P)</v>
      </c>
      <c r="AG68" s="38" t="s">
        <v>12828</v>
      </c>
      <c r="AH68" s="119" t="s">
        <v>12834</v>
      </c>
      <c r="AI68" s="16">
        <f>(((AI57+AI59)/AI$61)*$AS$73)+($AT$68*$AS$74)</f>
        <v>1.7323369565217392E-2</v>
      </c>
      <c r="AJ68" s="16">
        <f t="shared" ref="AJ68:AS68" si="22">(((AJ57+AJ59)/AJ$61)*$AS$73)+($AT$68*$AS$74)</f>
        <v>9.5108695652173919E-3</v>
      </c>
      <c r="AK68" s="16">
        <f t="shared" si="22"/>
        <v>0.15951086956521743</v>
      </c>
      <c r="AL68" s="16">
        <f t="shared" si="22"/>
        <v>0.38451086956521741</v>
      </c>
      <c r="AM68" s="16">
        <f t="shared" si="22"/>
        <v>9.5108695652173919E-3</v>
      </c>
      <c r="AN68" s="16">
        <f t="shared" si="22"/>
        <v>3.7288647342995168E-2</v>
      </c>
      <c r="AO68" s="16">
        <f t="shared" si="22"/>
        <v>9.5108695652173919E-3</v>
      </c>
      <c r="AP68" s="16">
        <f t="shared" si="22"/>
        <v>9.5108695652173919E-3</v>
      </c>
      <c r="AQ68" s="16">
        <f t="shared" si="22"/>
        <v>9.5108695652173919E-3</v>
      </c>
      <c r="AR68" s="16">
        <f t="shared" si="22"/>
        <v>0.17617753623188404</v>
      </c>
      <c r="AS68" s="16">
        <f t="shared" si="22"/>
        <v>0.15951086956521743</v>
      </c>
      <c r="AT68" s="16">
        <f t="shared" ref="AT68" si="23">(AT57+AT59)/AT$61</f>
        <v>3.8043478260869568E-2</v>
      </c>
    </row>
    <row r="69" spans="2:48" x14ac:dyDescent="0.25">
      <c r="B69">
        <v>2</v>
      </c>
      <c r="C69">
        <v>620504</v>
      </c>
      <c r="D69">
        <v>5</v>
      </c>
      <c r="E69">
        <v>21722407000</v>
      </c>
      <c r="F69" s="39">
        <f t="shared" si="2"/>
        <v>0</v>
      </c>
      <c r="G69">
        <v>538492</v>
      </c>
      <c r="H69" t="s">
        <v>15576</v>
      </c>
      <c r="I69" t="s">
        <v>15577</v>
      </c>
      <c r="J69" t="s">
        <v>15561</v>
      </c>
      <c r="K69" t="s">
        <v>15566</v>
      </c>
      <c r="L69" t="s">
        <v>11530</v>
      </c>
      <c r="M69">
        <v>254</v>
      </c>
      <c r="N69">
        <v>146.70933400000001</v>
      </c>
      <c r="O69">
        <v>99037223</v>
      </c>
      <c r="P69" s="42">
        <v>36526</v>
      </c>
      <c r="Q69">
        <v>1</v>
      </c>
      <c r="R69" t="s">
        <v>12700</v>
      </c>
      <c r="S69" t="str">
        <f t="shared" si="0"/>
        <v>1-PO</v>
      </c>
      <c r="T69">
        <v>0</v>
      </c>
      <c r="U69">
        <v>0</v>
      </c>
      <c r="V69" t="s">
        <v>12756</v>
      </c>
      <c r="W69" t="s">
        <v>62</v>
      </c>
      <c r="X69" t="s">
        <v>15624</v>
      </c>
      <c r="Y69" s="42">
        <v>33970</v>
      </c>
      <c r="Z69">
        <v>2</v>
      </c>
      <c r="AA69">
        <v>50</v>
      </c>
      <c r="AB69">
        <v>93033814</v>
      </c>
      <c r="AC69" t="s">
        <v>12755</v>
      </c>
      <c r="AD69" t="str">
        <f t="shared" si="1"/>
        <v>2-(P)</v>
      </c>
    </row>
    <row r="70" spans="2:48" x14ac:dyDescent="0.25">
      <c r="B70">
        <v>1</v>
      </c>
      <c r="C70">
        <v>1755860</v>
      </c>
      <c r="D70">
        <v>3</v>
      </c>
      <c r="E70">
        <v>26535157000</v>
      </c>
      <c r="F70" s="39">
        <f t="shared" si="2"/>
        <v>0</v>
      </c>
      <c r="G70">
        <v>2633149</v>
      </c>
      <c r="H70" t="s">
        <v>15625</v>
      </c>
      <c r="I70" t="s">
        <v>15626</v>
      </c>
      <c r="J70" t="s">
        <v>15561</v>
      </c>
      <c r="K70" t="s">
        <v>15602</v>
      </c>
      <c r="L70" t="s">
        <v>11530</v>
      </c>
      <c r="M70">
        <v>90</v>
      </c>
      <c r="N70">
        <v>167.90675300000001</v>
      </c>
      <c r="O70">
        <v>3355573</v>
      </c>
      <c r="P70" s="42">
        <v>40977</v>
      </c>
      <c r="Q70">
        <v>4</v>
      </c>
      <c r="R70" t="s">
        <v>12700</v>
      </c>
      <c r="S70" t="str">
        <f t="shared" si="0"/>
        <v>4-PO</v>
      </c>
      <c r="T70">
        <v>60</v>
      </c>
      <c r="U70">
        <v>0.39100000000000001</v>
      </c>
      <c r="V70">
        <v>4991</v>
      </c>
      <c r="W70" t="s">
        <v>11571</v>
      </c>
      <c r="X70" t="s">
        <v>15627</v>
      </c>
      <c r="Y70" s="42">
        <v>40977</v>
      </c>
      <c r="Z70">
        <v>4.5</v>
      </c>
      <c r="AA70">
        <v>250</v>
      </c>
      <c r="AB70">
        <v>3355965</v>
      </c>
      <c r="AC70" t="s">
        <v>12758</v>
      </c>
      <c r="AD70" t="str">
        <f t="shared" si="1"/>
        <v>4.5-(W)</v>
      </c>
      <c r="AI70" s="128">
        <f>SUM(AI65:AI68)</f>
        <v>1</v>
      </c>
      <c r="AJ70" s="128">
        <f t="shared" ref="AJ70:AT70" si="24">SUM(AJ65:AJ68)</f>
        <v>1</v>
      </c>
      <c r="AK70" s="128">
        <f t="shared" si="24"/>
        <v>1</v>
      </c>
      <c r="AL70" s="128">
        <f t="shared" si="24"/>
        <v>1</v>
      </c>
      <c r="AM70" s="128">
        <f t="shared" si="24"/>
        <v>1</v>
      </c>
      <c r="AN70" s="128">
        <f t="shared" si="24"/>
        <v>1</v>
      </c>
      <c r="AO70" s="128">
        <f t="shared" si="24"/>
        <v>1</v>
      </c>
      <c r="AP70" s="128">
        <f t="shared" si="24"/>
        <v>1</v>
      </c>
      <c r="AQ70" s="128">
        <f t="shared" si="24"/>
        <v>1</v>
      </c>
      <c r="AR70" s="128">
        <f t="shared" si="24"/>
        <v>0.99999999999999989</v>
      </c>
      <c r="AS70" s="128">
        <f t="shared" si="24"/>
        <v>1</v>
      </c>
      <c r="AT70" s="128">
        <f t="shared" si="24"/>
        <v>1</v>
      </c>
    </row>
    <row r="71" spans="2:48" x14ac:dyDescent="0.25">
      <c r="B71">
        <v>1</v>
      </c>
      <c r="C71">
        <v>1755860</v>
      </c>
      <c r="D71">
        <v>3</v>
      </c>
      <c r="E71">
        <v>26535157000</v>
      </c>
      <c r="F71" s="39">
        <f t="shared" si="2"/>
        <v>1</v>
      </c>
      <c r="G71">
        <v>2633149</v>
      </c>
      <c r="H71" t="s">
        <v>15625</v>
      </c>
      <c r="I71" t="s">
        <v>15626</v>
      </c>
      <c r="J71" t="s">
        <v>15561</v>
      </c>
      <c r="K71" t="s">
        <v>15602</v>
      </c>
      <c r="L71" t="s">
        <v>11530</v>
      </c>
      <c r="M71">
        <v>294</v>
      </c>
      <c r="N71">
        <v>30</v>
      </c>
      <c r="O71">
        <v>3355573</v>
      </c>
      <c r="P71" s="42">
        <v>40977</v>
      </c>
      <c r="Q71">
        <v>4.5</v>
      </c>
      <c r="R71" t="s">
        <v>12701</v>
      </c>
      <c r="S71" t="str">
        <f t="shared" si="0"/>
        <v>4.5-WS</v>
      </c>
      <c r="T71">
        <v>250</v>
      </c>
      <c r="U71">
        <v>0.23699999999999999</v>
      </c>
      <c r="V71">
        <v>4991</v>
      </c>
      <c r="W71" t="s">
        <v>11571</v>
      </c>
      <c r="X71" t="s">
        <v>15627</v>
      </c>
      <c r="Y71" s="42">
        <v>40977</v>
      </c>
      <c r="Z71">
        <v>4.5</v>
      </c>
      <c r="AA71">
        <v>250</v>
      </c>
      <c r="AB71">
        <v>3355965</v>
      </c>
      <c r="AC71" t="s">
        <v>12758</v>
      </c>
      <c r="AD71" t="str">
        <f t="shared" si="1"/>
        <v>4.5-(W)</v>
      </c>
    </row>
    <row r="72" spans="2:48" x14ac:dyDescent="0.25">
      <c r="B72">
        <v>1</v>
      </c>
      <c r="C72">
        <v>1755860</v>
      </c>
      <c r="D72">
        <v>3</v>
      </c>
      <c r="E72">
        <v>26535157000</v>
      </c>
      <c r="F72" s="39">
        <f t="shared" si="2"/>
        <v>1</v>
      </c>
      <c r="G72">
        <v>2633149</v>
      </c>
      <c r="H72" t="s">
        <v>15625</v>
      </c>
      <c r="I72" t="s">
        <v>15626</v>
      </c>
      <c r="J72" t="s">
        <v>15561</v>
      </c>
      <c r="K72" t="s">
        <v>15602</v>
      </c>
      <c r="L72" t="s">
        <v>11530</v>
      </c>
      <c r="M72">
        <v>296</v>
      </c>
      <c r="N72">
        <v>24.065892999999999</v>
      </c>
      <c r="O72">
        <v>3368299</v>
      </c>
      <c r="P72" s="42">
        <v>41299</v>
      </c>
      <c r="Q72">
        <v>4</v>
      </c>
      <c r="R72" t="s">
        <v>12701</v>
      </c>
      <c r="S72" t="str">
        <f t="shared" si="0"/>
        <v>4-WS</v>
      </c>
      <c r="T72">
        <v>60</v>
      </c>
      <c r="U72">
        <v>0.23699999999999999</v>
      </c>
      <c r="V72">
        <v>8291</v>
      </c>
      <c r="W72" t="s">
        <v>11571</v>
      </c>
      <c r="X72" t="s">
        <v>15627</v>
      </c>
      <c r="Y72" s="42">
        <v>40977</v>
      </c>
      <c r="Z72">
        <v>4.5</v>
      </c>
      <c r="AA72">
        <v>250</v>
      </c>
      <c r="AB72">
        <v>3355965</v>
      </c>
      <c r="AC72" t="s">
        <v>12758</v>
      </c>
      <c r="AD72" t="str">
        <f t="shared" si="1"/>
        <v>4.5-(W)</v>
      </c>
    </row>
    <row r="73" spans="2:48" x14ac:dyDescent="0.25">
      <c r="B73">
        <v>1</v>
      </c>
      <c r="C73">
        <v>650081</v>
      </c>
      <c r="D73">
        <v>3</v>
      </c>
      <c r="E73">
        <v>26527607000</v>
      </c>
      <c r="F73" s="39">
        <f t="shared" si="2"/>
        <v>0</v>
      </c>
      <c r="G73">
        <v>1335744</v>
      </c>
      <c r="H73" t="s">
        <v>15572</v>
      </c>
      <c r="I73" t="s">
        <v>15573</v>
      </c>
      <c r="J73" t="s">
        <v>15561</v>
      </c>
      <c r="K73" t="s">
        <v>15566</v>
      </c>
      <c r="L73" t="s">
        <v>11530</v>
      </c>
      <c r="M73">
        <v>110</v>
      </c>
      <c r="N73">
        <v>273.65287699999999</v>
      </c>
      <c r="O73">
        <v>3304796</v>
      </c>
      <c r="P73" s="42">
        <v>39882</v>
      </c>
      <c r="Q73">
        <v>1</v>
      </c>
      <c r="R73" t="s">
        <v>12700</v>
      </c>
      <c r="S73" t="str">
        <f t="shared" si="0"/>
        <v>1-PO</v>
      </c>
      <c r="T73">
        <v>50</v>
      </c>
      <c r="U73">
        <v>9.9000000000000005E-2</v>
      </c>
      <c r="V73" t="s">
        <v>12756</v>
      </c>
      <c r="W73" t="s">
        <v>62</v>
      </c>
      <c r="X73" t="s">
        <v>15628</v>
      </c>
      <c r="Y73" s="42">
        <v>34700</v>
      </c>
      <c r="Z73">
        <v>2</v>
      </c>
      <c r="AA73">
        <v>50</v>
      </c>
      <c r="AB73">
        <v>94039784</v>
      </c>
      <c r="AC73" t="s">
        <v>12755</v>
      </c>
      <c r="AD73" t="str">
        <f t="shared" si="1"/>
        <v>2-(P)</v>
      </c>
      <c r="AG73" s="130" t="s">
        <v>15830</v>
      </c>
      <c r="AS73" s="212">
        <v>0.75</v>
      </c>
      <c r="AT73" s="211" t="s">
        <v>20616</v>
      </c>
    </row>
    <row r="74" spans="2:48" x14ac:dyDescent="0.25">
      <c r="B74">
        <v>1</v>
      </c>
      <c r="C74">
        <v>650081</v>
      </c>
      <c r="D74">
        <v>3</v>
      </c>
      <c r="E74">
        <v>26527607000</v>
      </c>
      <c r="F74" s="39">
        <f t="shared" si="2"/>
        <v>1</v>
      </c>
      <c r="G74">
        <v>1335744</v>
      </c>
      <c r="H74" t="s">
        <v>15572</v>
      </c>
      <c r="I74" t="s">
        <v>15573</v>
      </c>
      <c r="J74" t="s">
        <v>15561</v>
      </c>
      <c r="K74" t="s">
        <v>15566</v>
      </c>
      <c r="L74" t="s">
        <v>11530</v>
      </c>
      <c r="M74">
        <v>293</v>
      </c>
      <c r="N74">
        <v>119.01688300000001</v>
      </c>
      <c r="O74">
        <v>3321476</v>
      </c>
      <c r="P74" s="42">
        <v>40128</v>
      </c>
      <c r="Q74">
        <v>2</v>
      </c>
      <c r="R74" t="s">
        <v>12700</v>
      </c>
      <c r="S74" t="str">
        <f t="shared" si="0"/>
        <v>2-PO</v>
      </c>
      <c r="T74">
        <v>50</v>
      </c>
      <c r="U74">
        <v>0.216</v>
      </c>
      <c r="V74" t="s">
        <v>12756</v>
      </c>
      <c r="W74" t="s">
        <v>62</v>
      </c>
      <c r="X74" t="s">
        <v>15628</v>
      </c>
      <c r="Y74" s="42">
        <v>34700</v>
      </c>
      <c r="Z74">
        <v>2</v>
      </c>
      <c r="AA74">
        <v>50</v>
      </c>
      <c r="AB74">
        <v>94039784</v>
      </c>
      <c r="AC74" t="s">
        <v>12755</v>
      </c>
      <c r="AD74" t="str">
        <f t="shared" si="1"/>
        <v>2-(P)</v>
      </c>
      <c r="AS74" s="187">
        <v>0.25</v>
      </c>
      <c r="AT74" s="211" t="s">
        <v>20617</v>
      </c>
    </row>
    <row r="75" spans="2:48" x14ac:dyDescent="0.25">
      <c r="B75">
        <v>1</v>
      </c>
      <c r="C75">
        <v>570538</v>
      </c>
      <c r="D75">
        <v>5</v>
      </c>
      <c r="E75">
        <v>25016160000</v>
      </c>
      <c r="F75" s="39">
        <f t="shared" si="2"/>
        <v>0</v>
      </c>
      <c r="G75">
        <v>2475697</v>
      </c>
      <c r="H75" t="s">
        <v>15576</v>
      </c>
      <c r="I75" t="s">
        <v>15577</v>
      </c>
      <c r="J75" t="s">
        <v>15561</v>
      </c>
      <c r="K75" t="s">
        <v>15566</v>
      </c>
      <c r="L75" t="s">
        <v>11530</v>
      </c>
      <c r="M75">
        <v>183</v>
      </c>
      <c r="N75">
        <v>69.206413999999995</v>
      </c>
      <c r="O75">
        <v>0</v>
      </c>
      <c r="P75" s="42">
        <v>31778</v>
      </c>
      <c r="Q75">
        <v>1</v>
      </c>
      <c r="R75" t="s">
        <v>12700</v>
      </c>
      <c r="S75" t="str">
        <f t="shared" si="0"/>
        <v>1-PO</v>
      </c>
      <c r="T75">
        <v>0</v>
      </c>
      <c r="U75">
        <v>0</v>
      </c>
      <c r="V75" t="s">
        <v>12756</v>
      </c>
      <c r="W75" t="s">
        <v>62</v>
      </c>
      <c r="X75" t="s">
        <v>15629</v>
      </c>
      <c r="Y75" s="42">
        <v>26665</v>
      </c>
      <c r="Z75">
        <v>4.5</v>
      </c>
      <c r="AA75">
        <v>50</v>
      </c>
      <c r="AB75">
        <v>0</v>
      </c>
      <c r="AC75" t="s">
        <v>12758</v>
      </c>
      <c r="AD75" t="str">
        <f t="shared" si="1"/>
        <v>4.5-(W)</v>
      </c>
      <c r="AH75" s="18" t="s">
        <v>15812</v>
      </c>
      <c r="AI75" s="19">
        <v>0</v>
      </c>
    </row>
    <row r="76" spans="2:48" x14ac:dyDescent="0.25">
      <c r="B76">
        <v>1</v>
      </c>
      <c r="C76">
        <v>573472</v>
      </c>
      <c r="D76">
        <v>3</v>
      </c>
      <c r="E76">
        <v>6712518000</v>
      </c>
      <c r="F76" s="39">
        <f t="shared" si="2"/>
        <v>0</v>
      </c>
      <c r="G76">
        <v>1721796</v>
      </c>
      <c r="H76" t="s">
        <v>15572</v>
      </c>
      <c r="I76" t="s">
        <v>15573</v>
      </c>
      <c r="J76" t="s">
        <v>15561</v>
      </c>
      <c r="K76" t="s">
        <v>15566</v>
      </c>
      <c r="L76" t="s">
        <v>11530</v>
      </c>
      <c r="M76">
        <v>105</v>
      </c>
      <c r="N76">
        <v>9.9874679999999998</v>
      </c>
      <c r="O76" t="s">
        <v>15630</v>
      </c>
      <c r="P76" t="s">
        <v>12756</v>
      </c>
      <c r="Q76">
        <v>0.75</v>
      </c>
      <c r="R76" t="s">
        <v>12701</v>
      </c>
      <c r="S76" t="str">
        <f t="shared" ref="S76:S139" si="25">Q76&amp;"-"&amp;R76</f>
        <v>0.75-WS</v>
      </c>
      <c r="T76">
        <v>0</v>
      </c>
      <c r="U76">
        <v>0</v>
      </c>
      <c r="V76" t="s">
        <v>12756</v>
      </c>
      <c r="W76" t="s">
        <v>62</v>
      </c>
      <c r="X76" t="s">
        <v>15631</v>
      </c>
      <c r="Y76" s="42">
        <v>22647</v>
      </c>
      <c r="Z76">
        <v>4.5</v>
      </c>
      <c r="AA76">
        <v>50</v>
      </c>
      <c r="AB76">
        <v>0</v>
      </c>
      <c r="AC76" t="s">
        <v>12758</v>
      </c>
      <c r="AD76" t="str">
        <f t="shared" ref="AD76:AD139" si="26">Z76&amp;"-"&amp;AC76</f>
        <v>4.5-(W)</v>
      </c>
      <c r="AH76" s="18" t="s">
        <v>12826</v>
      </c>
      <c r="AI76" t="s">
        <v>12721</v>
      </c>
    </row>
    <row r="77" spans="2:48" x14ac:dyDescent="0.25">
      <c r="B77">
        <v>1</v>
      </c>
      <c r="C77">
        <v>573480</v>
      </c>
      <c r="D77">
        <v>3</v>
      </c>
      <c r="E77">
        <v>6712260000</v>
      </c>
      <c r="F77" s="39">
        <f t="shared" si="2"/>
        <v>0</v>
      </c>
      <c r="G77">
        <v>3180163</v>
      </c>
      <c r="H77" t="s">
        <v>15576</v>
      </c>
      <c r="I77" t="s">
        <v>15577</v>
      </c>
      <c r="J77" t="s">
        <v>15574</v>
      </c>
      <c r="K77" t="s">
        <v>15566</v>
      </c>
      <c r="L77" t="s">
        <v>11530</v>
      </c>
      <c r="M77">
        <v>199</v>
      </c>
      <c r="N77">
        <v>87.292676999999998</v>
      </c>
      <c r="O77">
        <v>91017661</v>
      </c>
      <c r="P77" s="42">
        <v>33239</v>
      </c>
      <c r="Q77">
        <v>2</v>
      </c>
      <c r="R77" t="s">
        <v>12700</v>
      </c>
      <c r="S77" t="str">
        <f t="shared" si="25"/>
        <v>2-PO</v>
      </c>
      <c r="T77">
        <v>0</v>
      </c>
      <c r="U77">
        <v>0</v>
      </c>
      <c r="V77" t="s">
        <v>12756</v>
      </c>
      <c r="W77" t="s">
        <v>62</v>
      </c>
      <c r="X77" t="s">
        <v>15632</v>
      </c>
      <c r="Y77" s="42">
        <v>31413</v>
      </c>
      <c r="Z77">
        <v>4</v>
      </c>
      <c r="AA77">
        <v>50</v>
      </c>
      <c r="AB77">
        <v>0</v>
      </c>
      <c r="AC77" t="s">
        <v>12755</v>
      </c>
      <c r="AD77" t="str">
        <f t="shared" si="26"/>
        <v>4-(P)</v>
      </c>
    </row>
    <row r="78" spans="2:48" x14ac:dyDescent="0.25">
      <c r="B78">
        <v>1</v>
      </c>
      <c r="C78">
        <v>780581</v>
      </c>
      <c r="D78">
        <v>3</v>
      </c>
      <c r="E78">
        <v>26433181000</v>
      </c>
      <c r="F78" s="39">
        <f t="shared" ref="F78:F141" si="27">IF(E78=E77,1,0)</f>
        <v>0</v>
      </c>
      <c r="G78">
        <v>1567063</v>
      </c>
      <c r="H78" t="s">
        <v>15576</v>
      </c>
      <c r="I78" t="s">
        <v>15577</v>
      </c>
      <c r="J78" t="s">
        <v>15561</v>
      </c>
      <c r="K78" t="s">
        <v>15566</v>
      </c>
      <c r="L78" t="s">
        <v>11530</v>
      </c>
      <c r="M78">
        <v>281</v>
      </c>
      <c r="N78">
        <v>56.201130999999997</v>
      </c>
      <c r="O78">
        <v>3080191</v>
      </c>
      <c r="P78" s="42">
        <v>38353</v>
      </c>
      <c r="Q78">
        <v>2</v>
      </c>
      <c r="R78" t="s">
        <v>12700</v>
      </c>
      <c r="S78" t="str">
        <f t="shared" si="25"/>
        <v>2-PO</v>
      </c>
      <c r="T78">
        <v>0</v>
      </c>
      <c r="U78">
        <v>0</v>
      </c>
      <c r="V78" t="s">
        <v>12756</v>
      </c>
      <c r="W78" t="s">
        <v>62</v>
      </c>
      <c r="X78" t="s">
        <v>15633</v>
      </c>
      <c r="Y78" s="42">
        <v>38353</v>
      </c>
      <c r="Z78">
        <v>2</v>
      </c>
      <c r="AA78">
        <v>50</v>
      </c>
      <c r="AB78">
        <v>3086196</v>
      </c>
      <c r="AC78" t="s">
        <v>12755</v>
      </c>
      <c r="AD78" t="str">
        <f t="shared" si="26"/>
        <v>2-(P)</v>
      </c>
      <c r="AH78" s="18" t="s">
        <v>12825</v>
      </c>
      <c r="AI78" s="18" t="s">
        <v>12729</v>
      </c>
    </row>
    <row r="79" spans="2:48" x14ac:dyDescent="0.25">
      <c r="B79">
        <v>1</v>
      </c>
      <c r="C79">
        <v>580375</v>
      </c>
      <c r="D79">
        <v>5</v>
      </c>
      <c r="E79">
        <v>26030083000</v>
      </c>
      <c r="F79" s="39">
        <f t="shared" si="27"/>
        <v>0</v>
      </c>
      <c r="G79">
        <v>1306523</v>
      </c>
      <c r="H79" t="s">
        <v>15576</v>
      </c>
      <c r="I79" t="s">
        <v>15577</v>
      </c>
      <c r="J79" t="s">
        <v>15561</v>
      </c>
      <c r="K79" t="s">
        <v>15566</v>
      </c>
      <c r="L79" t="s">
        <v>11530</v>
      </c>
      <c r="M79">
        <v>271</v>
      </c>
      <c r="N79">
        <v>21.581130999999999</v>
      </c>
      <c r="O79">
        <v>3017098</v>
      </c>
      <c r="P79" s="42">
        <v>37622</v>
      </c>
      <c r="Q79">
        <v>2</v>
      </c>
      <c r="R79" t="s">
        <v>12700</v>
      </c>
      <c r="S79" t="str">
        <f t="shared" si="25"/>
        <v>2-PO</v>
      </c>
      <c r="T79">
        <v>0</v>
      </c>
      <c r="U79">
        <v>0</v>
      </c>
      <c r="V79" t="s">
        <v>12756</v>
      </c>
      <c r="W79" t="s">
        <v>62</v>
      </c>
      <c r="X79" t="s">
        <v>15634</v>
      </c>
      <c r="Y79" s="42">
        <v>22647</v>
      </c>
      <c r="Z79">
        <v>2</v>
      </c>
      <c r="AA79">
        <v>50</v>
      </c>
      <c r="AB79">
        <v>0</v>
      </c>
      <c r="AC79" t="s">
        <v>12758</v>
      </c>
      <c r="AD79" t="str">
        <f t="shared" si="26"/>
        <v>2-(W)</v>
      </c>
      <c r="AH79" s="18" t="s">
        <v>12722</v>
      </c>
      <c r="AI79" t="s">
        <v>15576</v>
      </c>
      <c r="AJ79" t="s">
        <v>15594</v>
      </c>
      <c r="AK79" t="s">
        <v>15683</v>
      </c>
      <c r="AL79" t="s">
        <v>15685</v>
      </c>
      <c r="AM79" t="s">
        <v>15564</v>
      </c>
      <c r="AN79" t="s">
        <v>15572</v>
      </c>
      <c r="AO79" t="s">
        <v>15568</v>
      </c>
      <c r="AP79" t="s">
        <v>15559</v>
      </c>
      <c r="AQ79" t="s">
        <v>15580</v>
      </c>
      <c r="AR79" t="s">
        <v>15583</v>
      </c>
      <c r="AS79" t="s">
        <v>15625</v>
      </c>
      <c r="AT79" t="s">
        <v>12723</v>
      </c>
      <c r="AU79" s="18"/>
      <c r="AV79" s="18"/>
    </row>
    <row r="80" spans="2:48" x14ac:dyDescent="0.25">
      <c r="B80">
        <v>1</v>
      </c>
      <c r="C80">
        <v>573443</v>
      </c>
      <c r="D80">
        <v>5</v>
      </c>
      <c r="E80">
        <v>6712269000</v>
      </c>
      <c r="F80" s="39">
        <f t="shared" si="27"/>
        <v>0</v>
      </c>
      <c r="G80">
        <v>138748</v>
      </c>
      <c r="H80" t="s">
        <v>15568</v>
      </c>
      <c r="I80" t="s">
        <v>15560</v>
      </c>
      <c r="J80" t="s">
        <v>15561</v>
      </c>
      <c r="K80" t="s">
        <v>15566</v>
      </c>
      <c r="L80" t="s">
        <v>11530</v>
      </c>
      <c r="M80">
        <v>169</v>
      </c>
      <c r="N80">
        <v>148.695018</v>
      </c>
      <c r="O80">
        <v>0</v>
      </c>
      <c r="P80" t="s">
        <v>12756</v>
      </c>
      <c r="Q80">
        <v>1</v>
      </c>
      <c r="R80" t="s">
        <v>12700</v>
      </c>
      <c r="S80" t="str">
        <f t="shared" si="25"/>
        <v>1-PO</v>
      </c>
      <c r="T80">
        <v>0</v>
      </c>
      <c r="U80">
        <v>0</v>
      </c>
      <c r="V80" t="s">
        <v>12756</v>
      </c>
      <c r="W80" t="s">
        <v>62</v>
      </c>
      <c r="X80" t="s">
        <v>15635</v>
      </c>
      <c r="Y80" s="42">
        <v>32143</v>
      </c>
      <c r="Z80">
        <v>1.25</v>
      </c>
      <c r="AA80">
        <v>50</v>
      </c>
      <c r="AB80">
        <v>0</v>
      </c>
      <c r="AC80" t="s">
        <v>12755</v>
      </c>
      <c r="AD80" t="str">
        <f t="shared" si="26"/>
        <v>1.25-(P)</v>
      </c>
      <c r="AH80" s="19" t="s">
        <v>15800</v>
      </c>
      <c r="AI80" s="26">
        <v>6</v>
      </c>
      <c r="AJ80" s="26"/>
      <c r="AK80" s="26"/>
      <c r="AL80" s="26"/>
      <c r="AM80" s="26"/>
      <c r="AN80" s="26">
        <v>3</v>
      </c>
      <c r="AO80" s="26">
        <v>2</v>
      </c>
      <c r="AP80" s="26"/>
      <c r="AQ80" s="26"/>
      <c r="AR80" s="26"/>
      <c r="AS80" s="26"/>
      <c r="AT80" s="26">
        <v>11</v>
      </c>
    </row>
    <row r="81" spans="2:46" x14ac:dyDescent="0.25">
      <c r="B81">
        <v>1</v>
      </c>
      <c r="C81">
        <v>573443</v>
      </c>
      <c r="D81">
        <v>5</v>
      </c>
      <c r="E81">
        <v>6712269000</v>
      </c>
      <c r="F81" s="39">
        <f t="shared" si="27"/>
        <v>1</v>
      </c>
      <c r="G81">
        <v>138748</v>
      </c>
      <c r="H81" t="s">
        <v>15568</v>
      </c>
      <c r="I81" t="s">
        <v>15560</v>
      </c>
      <c r="J81" t="s">
        <v>15561</v>
      </c>
      <c r="K81" t="s">
        <v>15566</v>
      </c>
      <c r="L81" t="s">
        <v>11530</v>
      </c>
      <c r="M81">
        <v>189</v>
      </c>
      <c r="N81">
        <v>30.346757</v>
      </c>
      <c r="O81">
        <v>88014198</v>
      </c>
      <c r="P81" s="42">
        <v>32143</v>
      </c>
      <c r="Q81">
        <v>1</v>
      </c>
      <c r="R81" t="s">
        <v>12700</v>
      </c>
      <c r="S81" t="str">
        <f t="shared" si="25"/>
        <v>1-PO</v>
      </c>
      <c r="T81">
        <v>0</v>
      </c>
      <c r="U81">
        <v>0</v>
      </c>
      <c r="V81" t="s">
        <v>12756</v>
      </c>
      <c r="W81" t="s">
        <v>62</v>
      </c>
      <c r="X81" t="s">
        <v>15635</v>
      </c>
      <c r="Y81" s="42">
        <v>32143</v>
      </c>
      <c r="Z81">
        <v>1.25</v>
      </c>
      <c r="AA81">
        <v>50</v>
      </c>
      <c r="AB81">
        <v>0</v>
      </c>
      <c r="AC81" t="s">
        <v>12755</v>
      </c>
      <c r="AD81" t="str">
        <f t="shared" si="26"/>
        <v>1.25-(P)</v>
      </c>
      <c r="AH81" s="19" t="s">
        <v>15801</v>
      </c>
      <c r="AI81" s="26">
        <v>1</v>
      </c>
      <c r="AJ81" s="26"/>
      <c r="AK81" s="26"/>
      <c r="AL81" s="26"/>
      <c r="AM81" s="26"/>
      <c r="AN81" s="26">
        <v>1</v>
      </c>
      <c r="AO81" s="26">
        <v>1</v>
      </c>
      <c r="AP81" s="26"/>
      <c r="AQ81" s="26"/>
      <c r="AR81" s="26"/>
      <c r="AS81" s="26"/>
      <c r="AT81" s="26">
        <v>3</v>
      </c>
    </row>
    <row r="82" spans="2:46" x14ac:dyDescent="0.25">
      <c r="B82">
        <v>2</v>
      </c>
      <c r="C82">
        <v>593583</v>
      </c>
      <c r="D82">
        <v>3</v>
      </c>
      <c r="E82">
        <v>17703502000</v>
      </c>
      <c r="F82" s="39">
        <f t="shared" si="27"/>
        <v>0</v>
      </c>
      <c r="G82">
        <v>463236</v>
      </c>
      <c r="H82" t="s">
        <v>15583</v>
      </c>
      <c r="I82" t="s">
        <v>15584</v>
      </c>
      <c r="J82" t="s">
        <v>15561</v>
      </c>
      <c r="K82" t="s">
        <v>15588</v>
      </c>
      <c r="L82" t="s">
        <v>11530</v>
      </c>
      <c r="M82">
        <v>126</v>
      </c>
      <c r="N82">
        <v>63.724159</v>
      </c>
      <c r="O82">
        <v>97030742</v>
      </c>
      <c r="P82" s="42">
        <v>35431</v>
      </c>
      <c r="Q82">
        <v>6</v>
      </c>
      <c r="R82" t="s">
        <v>12700</v>
      </c>
      <c r="S82" t="str">
        <f t="shared" si="25"/>
        <v>6-PO</v>
      </c>
      <c r="T82">
        <v>0</v>
      </c>
      <c r="U82">
        <v>0</v>
      </c>
      <c r="V82" t="s">
        <v>12756</v>
      </c>
      <c r="W82" t="s">
        <v>62</v>
      </c>
      <c r="X82" t="s">
        <v>15636</v>
      </c>
      <c r="Y82" s="42">
        <v>35431</v>
      </c>
      <c r="Z82">
        <v>6</v>
      </c>
      <c r="AA82">
        <v>50</v>
      </c>
      <c r="AB82">
        <v>97030742</v>
      </c>
      <c r="AC82" t="s">
        <v>12755</v>
      </c>
      <c r="AD82" t="str">
        <f t="shared" si="26"/>
        <v>6-(P)</v>
      </c>
      <c r="AH82" s="19" t="s">
        <v>15802</v>
      </c>
      <c r="AI82" s="26">
        <v>41</v>
      </c>
      <c r="AJ82" s="26">
        <v>5</v>
      </c>
      <c r="AK82" s="26">
        <v>1</v>
      </c>
      <c r="AL82" s="26"/>
      <c r="AM82" s="26">
        <v>2</v>
      </c>
      <c r="AN82" s="26">
        <v>9</v>
      </c>
      <c r="AO82" s="26">
        <v>2</v>
      </c>
      <c r="AP82" s="26">
        <v>3</v>
      </c>
      <c r="AQ82" s="26">
        <v>1</v>
      </c>
      <c r="AR82" s="26">
        <v>3</v>
      </c>
      <c r="AS82" s="26">
        <v>2</v>
      </c>
      <c r="AT82" s="26">
        <v>69</v>
      </c>
    </row>
    <row r="83" spans="2:46" x14ac:dyDescent="0.25">
      <c r="B83">
        <v>1</v>
      </c>
      <c r="C83">
        <v>593314</v>
      </c>
      <c r="D83">
        <v>5</v>
      </c>
      <c r="E83">
        <v>26250161000</v>
      </c>
      <c r="F83" s="39">
        <f t="shared" si="27"/>
        <v>0</v>
      </c>
      <c r="G83">
        <v>1649721</v>
      </c>
      <c r="H83" t="s">
        <v>15576</v>
      </c>
      <c r="I83" t="s">
        <v>15577</v>
      </c>
      <c r="J83" t="s">
        <v>15561</v>
      </c>
      <c r="K83" t="s">
        <v>15566</v>
      </c>
      <c r="L83" t="s">
        <v>11530</v>
      </c>
      <c r="M83">
        <v>287</v>
      </c>
      <c r="N83">
        <v>246.81448900000001</v>
      </c>
      <c r="O83">
        <v>3119074</v>
      </c>
      <c r="P83" s="42">
        <v>38718</v>
      </c>
      <c r="Q83">
        <v>2</v>
      </c>
      <c r="R83" t="s">
        <v>12700</v>
      </c>
      <c r="S83" t="str">
        <f t="shared" si="25"/>
        <v>2-PO</v>
      </c>
      <c r="T83">
        <v>50</v>
      </c>
      <c r="U83">
        <v>0</v>
      </c>
      <c r="V83" t="s">
        <v>12756</v>
      </c>
      <c r="W83" t="s">
        <v>62</v>
      </c>
      <c r="X83" t="s">
        <v>15637</v>
      </c>
      <c r="Y83" s="42">
        <v>38718</v>
      </c>
      <c r="Z83">
        <v>2</v>
      </c>
      <c r="AA83">
        <v>50</v>
      </c>
      <c r="AB83">
        <v>3115170</v>
      </c>
      <c r="AC83" t="s">
        <v>12755</v>
      </c>
      <c r="AD83" t="str">
        <f t="shared" si="26"/>
        <v>2-(P)</v>
      </c>
      <c r="AH83" s="19" t="s">
        <v>15803</v>
      </c>
      <c r="AI83" s="26">
        <v>12</v>
      </c>
      <c r="AJ83" s="26"/>
      <c r="AK83" s="26">
        <v>1</v>
      </c>
      <c r="AL83" s="26"/>
      <c r="AM83" s="26"/>
      <c r="AN83" s="26">
        <v>3</v>
      </c>
      <c r="AO83" s="26">
        <v>2</v>
      </c>
      <c r="AP83" s="26">
        <v>2</v>
      </c>
      <c r="AQ83" s="26"/>
      <c r="AR83" s="26"/>
      <c r="AS83" s="26"/>
      <c r="AT83" s="26">
        <v>20</v>
      </c>
    </row>
    <row r="84" spans="2:46" x14ac:dyDescent="0.25">
      <c r="B84">
        <v>1</v>
      </c>
      <c r="C84">
        <v>2686051</v>
      </c>
      <c r="D84">
        <v>5</v>
      </c>
      <c r="E84">
        <v>26550176000</v>
      </c>
      <c r="F84" s="39">
        <f t="shared" si="27"/>
        <v>0</v>
      </c>
      <c r="G84">
        <v>3075308</v>
      </c>
      <c r="H84" t="s">
        <v>15576</v>
      </c>
      <c r="I84" t="s">
        <v>15577</v>
      </c>
      <c r="J84" t="s">
        <v>15561</v>
      </c>
      <c r="K84" t="s">
        <v>15566</v>
      </c>
      <c r="L84" t="s">
        <v>11530</v>
      </c>
      <c r="M84">
        <v>297</v>
      </c>
      <c r="N84">
        <v>372</v>
      </c>
      <c r="O84">
        <v>3395950</v>
      </c>
      <c r="P84" s="42">
        <v>41583</v>
      </c>
      <c r="Q84">
        <v>2</v>
      </c>
      <c r="R84" t="s">
        <v>12700</v>
      </c>
      <c r="S84" t="str">
        <f t="shared" si="25"/>
        <v>2-PO</v>
      </c>
      <c r="T84">
        <v>50</v>
      </c>
      <c r="U84">
        <v>0.216</v>
      </c>
      <c r="V84" t="s">
        <v>12756</v>
      </c>
      <c r="W84" t="s">
        <v>62</v>
      </c>
      <c r="X84" t="s">
        <v>15638</v>
      </c>
      <c r="Y84" s="42">
        <v>40557</v>
      </c>
      <c r="Z84">
        <v>2</v>
      </c>
      <c r="AA84">
        <v>50</v>
      </c>
      <c r="AB84">
        <v>3300106</v>
      </c>
      <c r="AC84" t="s">
        <v>12755</v>
      </c>
      <c r="AD84" t="str">
        <f t="shared" si="26"/>
        <v>2-(P)</v>
      </c>
      <c r="AH84" s="19" t="s">
        <v>15804</v>
      </c>
      <c r="AI84" s="26"/>
      <c r="AJ84" s="26"/>
      <c r="AK84" s="26"/>
      <c r="AL84" s="26"/>
      <c r="AM84" s="26"/>
      <c r="AN84" s="26"/>
      <c r="AO84" s="26"/>
      <c r="AP84" s="26">
        <v>1</v>
      </c>
      <c r="AQ84" s="26"/>
      <c r="AR84" s="26"/>
      <c r="AS84" s="26"/>
      <c r="AT84" s="26">
        <v>1</v>
      </c>
    </row>
    <row r="85" spans="2:46" x14ac:dyDescent="0.25">
      <c r="B85">
        <v>1</v>
      </c>
      <c r="C85">
        <v>569834</v>
      </c>
      <c r="D85">
        <v>5</v>
      </c>
      <c r="E85">
        <v>18762328000</v>
      </c>
      <c r="F85" s="39">
        <f t="shared" si="27"/>
        <v>0</v>
      </c>
      <c r="G85">
        <v>465484</v>
      </c>
      <c r="H85" t="s">
        <v>15572</v>
      </c>
      <c r="I85" t="s">
        <v>15573</v>
      </c>
      <c r="J85" t="s">
        <v>15561</v>
      </c>
      <c r="K85" t="s">
        <v>15566</v>
      </c>
      <c r="L85" t="s">
        <v>11530</v>
      </c>
      <c r="M85">
        <v>101</v>
      </c>
      <c r="N85">
        <v>50.396039999999999</v>
      </c>
      <c r="O85">
        <v>0</v>
      </c>
      <c r="P85" s="42">
        <v>28856</v>
      </c>
      <c r="Q85">
        <v>1</v>
      </c>
      <c r="R85" t="s">
        <v>12701</v>
      </c>
      <c r="S85" t="str">
        <f t="shared" si="25"/>
        <v>1-WS</v>
      </c>
      <c r="T85">
        <v>0</v>
      </c>
      <c r="U85">
        <v>0</v>
      </c>
      <c r="V85" t="s">
        <v>12756</v>
      </c>
      <c r="W85" t="s">
        <v>62</v>
      </c>
      <c r="X85" t="s">
        <v>15639</v>
      </c>
      <c r="Y85" s="42">
        <v>28856</v>
      </c>
      <c r="Z85">
        <v>1</v>
      </c>
      <c r="AA85">
        <v>50</v>
      </c>
      <c r="AB85">
        <v>0</v>
      </c>
      <c r="AC85" t="s">
        <v>12758</v>
      </c>
      <c r="AD85" t="str">
        <f t="shared" si="26"/>
        <v>1-(W)</v>
      </c>
      <c r="AH85" s="19" t="s">
        <v>15805</v>
      </c>
      <c r="AI85" s="26">
        <v>19</v>
      </c>
      <c r="AJ85" s="26">
        <v>2</v>
      </c>
      <c r="AK85" s="26">
        <v>1</v>
      </c>
      <c r="AL85" s="26">
        <v>2</v>
      </c>
      <c r="AM85" s="26"/>
      <c r="AN85" s="26">
        <v>3</v>
      </c>
      <c r="AO85" s="26">
        <v>3</v>
      </c>
      <c r="AP85" s="26">
        <v>3</v>
      </c>
      <c r="AQ85" s="26">
        <v>1</v>
      </c>
      <c r="AR85" s="26">
        <v>1</v>
      </c>
      <c r="AS85" s="26">
        <v>1</v>
      </c>
      <c r="AT85" s="26">
        <v>36</v>
      </c>
    </row>
    <row r="86" spans="2:46" x14ac:dyDescent="0.25">
      <c r="B86">
        <v>1</v>
      </c>
      <c r="C86">
        <v>577231</v>
      </c>
      <c r="D86">
        <v>5</v>
      </c>
      <c r="E86">
        <v>25044941000</v>
      </c>
      <c r="F86" s="39">
        <f t="shared" si="27"/>
        <v>0</v>
      </c>
      <c r="G86">
        <v>927835</v>
      </c>
      <c r="H86" t="s">
        <v>15576</v>
      </c>
      <c r="I86" t="s">
        <v>15577</v>
      </c>
      <c r="J86" t="s">
        <v>15561</v>
      </c>
      <c r="K86" t="s">
        <v>15566</v>
      </c>
      <c r="L86" t="s">
        <v>11530</v>
      </c>
      <c r="M86">
        <v>242</v>
      </c>
      <c r="N86">
        <v>79.321134000000001</v>
      </c>
      <c r="O86">
        <v>99017759</v>
      </c>
      <c r="P86" s="42">
        <v>36161</v>
      </c>
      <c r="Q86">
        <v>1</v>
      </c>
      <c r="R86" t="s">
        <v>12700</v>
      </c>
      <c r="S86" t="str">
        <f t="shared" si="25"/>
        <v>1-PO</v>
      </c>
      <c r="T86">
        <v>0</v>
      </c>
      <c r="U86">
        <v>0</v>
      </c>
      <c r="V86" t="s">
        <v>12756</v>
      </c>
      <c r="W86" t="s">
        <v>62</v>
      </c>
      <c r="X86" t="s">
        <v>15640</v>
      </c>
      <c r="Y86" s="42">
        <v>36161</v>
      </c>
      <c r="Z86">
        <v>2</v>
      </c>
      <c r="AA86">
        <v>50</v>
      </c>
      <c r="AB86">
        <v>99019324</v>
      </c>
      <c r="AC86" t="s">
        <v>12755</v>
      </c>
      <c r="AD86" t="str">
        <f t="shared" si="26"/>
        <v>2-(P)</v>
      </c>
      <c r="AH86" s="19" t="s">
        <v>15806</v>
      </c>
      <c r="AI86" s="26">
        <v>15</v>
      </c>
      <c r="AJ86" s="26">
        <v>1</v>
      </c>
      <c r="AK86" s="26"/>
      <c r="AL86" s="26"/>
      <c r="AM86" s="26">
        <v>1</v>
      </c>
      <c r="AN86" s="26">
        <v>6</v>
      </c>
      <c r="AO86" s="26">
        <v>5</v>
      </c>
      <c r="AP86" s="26"/>
      <c r="AQ86" s="26"/>
      <c r="AR86" s="26">
        <v>2</v>
      </c>
      <c r="AS86" s="26">
        <v>2</v>
      </c>
      <c r="AT86" s="26">
        <v>32</v>
      </c>
    </row>
    <row r="87" spans="2:46" x14ac:dyDescent="0.25">
      <c r="B87">
        <v>1</v>
      </c>
      <c r="C87">
        <v>1113417</v>
      </c>
      <c r="D87">
        <v>5</v>
      </c>
      <c r="E87">
        <v>26529292000</v>
      </c>
      <c r="F87" s="39">
        <f t="shared" si="27"/>
        <v>0</v>
      </c>
      <c r="G87">
        <v>2334423</v>
      </c>
      <c r="H87" t="s">
        <v>15594</v>
      </c>
      <c r="I87" t="s">
        <v>15595</v>
      </c>
      <c r="J87" t="s">
        <v>15561</v>
      </c>
      <c r="K87" t="s">
        <v>15566</v>
      </c>
      <c r="L87" t="s">
        <v>11530</v>
      </c>
      <c r="M87">
        <v>111</v>
      </c>
      <c r="N87">
        <v>133.32779500000001</v>
      </c>
      <c r="O87">
        <v>3327373</v>
      </c>
      <c r="P87" s="42">
        <v>40459</v>
      </c>
      <c r="Q87">
        <v>2</v>
      </c>
      <c r="R87" t="s">
        <v>12700</v>
      </c>
      <c r="S87" t="str">
        <f t="shared" si="25"/>
        <v>2-PO</v>
      </c>
      <c r="T87" t="s">
        <v>12756</v>
      </c>
      <c r="U87">
        <v>0.216</v>
      </c>
      <c r="V87">
        <v>3100</v>
      </c>
      <c r="W87" t="s">
        <v>62</v>
      </c>
      <c r="X87" t="s">
        <v>15641</v>
      </c>
      <c r="Y87" s="42">
        <v>40459</v>
      </c>
      <c r="Z87">
        <v>2</v>
      </c>
      <c r="AA87">
        <v>50</v>
      </c>
      <c r="AB87">
        <v>3327390</v>
      </c>
      <c r="AC87" t="s">
        <v>12755</v>
      </c>
      <c r="AD87" t="str">
        <f t="shared" si="26"/>
        <v>2-(P)</v>
      </c>
      <c r="AH87" s="19" t="s">
        <v>15807</v>
      </c>
      <c r="AI87" s="26"/>
      <c r="AJ87" s="26"/>
      <c r="AK87" s="26"/>
      <c r="AL87" s="26"/>
      <c r="AM87" s="26"/>
      <c r="AN87" s="26">
        <v>1</v>
      </c>
      <c r="AO87" s="26"/>
      <c r="AP87" s="26"/>
      <c r="AQ87" s="26"/>
      <c r="AR87" s="26"/>
      <c r="AS87" s="26"/>
      <c r="AT87" s="26">
        <v>1</v>
      </c>
    </row>
    <row r="88" spans="2:46" x14ac:dyDescent="0.25">
      <c r="B88">
        <v>1</v>
      </c>
      <c r="C88">
        <v>2244332</v>
      </c>
      <c r="D88">
        <v>5</v>
      </c>
      <c r="E88">
        <v>26489132000</v>
      </c>
      <c r="F88" s="39">
        <f t="shared" si="27"/>
        <v>0</v>
      </c>
      <c r="G88">
        <v>2690972</v>
      </c>
      <c r="H88" t="s">
        <v>15576</v>
      </c>
      <c r="I88" t="s">
        <v>15577</v>
      </c>
      <c r="J88" t="s">
        <v>15561</v>
      </c>
      <c r="K88" t="s">
        <v>15566</v>
      </c>
      <c r="L88" t="s">
        <v>11530</v>
      </c>
      <c r="M88">
        <v>295</v>
      </c>
      <c r="N88">
        <v>43.352902</v>
      </c>
      <c r="O88">
        <v>3359431</v>
      </c>
      <c r="P88" s="42">
        <v>41033</v>
      </c>
      <c r="Q88">
        <v>1</v>
      </c>
      <c r="R88" t="s">
        <v>12700</v>
      </c>
      <c r="S88" t="str">
        <f t="shared" si="25"/>
        <v>1-PO</v>
      </c>
      <c r="T88">
        <v>50</v>
      </c>
      <c r="U88">
        <v>9.9000000000000005E-2</v>
      </c>
      <c r="V88" t="s">
        <v>12756</v>
      </c>
      <c r="W88" t="s">
        <v>62</v>
      </c>
      <c r="X88" t="s">
        <v>15642</v>
      </c>
      <c r="Y88" s="42">
        <v>39083</v>
      </c>
      <c r="Z88">
        <v>2</v>
      </c>
      <c r="AA88">
        <v>50</v>
      </c>
      <c r="AB88">
        <v>3163108</v>
      </c>
      <c r="AC88" t="s">
        <v>12755</v>
      </c>
      <c r="AD88" t="str">
        <f t="shared" si="26"/>
        <v>2-(P)</v>
      </c>
      <c r="AH88" s="19" t="s">
        <v>15808</v>
      </c>
      <c r="AI88" s="26">
        <v>1</v>
      </c>
      <c r="AJ88" s="26"/>
      <c r="AK88" s="26">
        <v>1</v>
      </c>
      <c r="AL88" s="26"/>
      <c r="AM88" s="26">
        <v>1</v>
      </c>
      <c r="AN88" s="26"/>
      <c r="AO88" s="26"/>
      <c r="AP88" s="26">
        <v>1</v>
      </c>
      <c r="AQ88" s="26"/>
      <c r="AR88" s="26">
        <v>2</v>
      </c>
      <c r="AS88" s="26"/>
      <c r="AT88" s="26">
        <v>6</v>
      </c>
    </row>
    <row r="89" spans="2:46" x14ac:dyDescent="0.25">
      <c r="B89">
        <v>1</v>
      </c>
      <c r="C89">
        <v>576549</v>
      </c>
      <c r="D89">
        <v>5</v>
      </c>
      <c r="E89">
        <v>2701222000</v>
      </c>
      <c r="F89" s="39">
        <f t="shared" si="27"/>
        <v>0</v>
      </c>
      <c r="G89">
        <v>35569</v>
      </c>
      <c r="H89" t="s">
        <v>15594</v>
      </c>
      <c r="I89" t="s">
        <v>15595</v>
      </c>
      <c r="J89" t="s">
        <v>15561</v>
      </c>
      <c r="K89" t="s">
        <v>15566</v>
      </c>
      <c r="L89" t="s">
        <v>11530</v>
      </c>
      <c r="M89">
        <v>182</v>
      </c>
      <c r="N89">
        <v>345.62026100000003</v>
      </c>
      <c r="O89" t="s">
        <v>15643</v>
      </c>
      <c r="P89" s="42">
        <v>31413</v>
      </c>
      <c r="Q89">
        <v>1</v>
      </c>
      <c r="R89" t="s">
        <v>12701</v>
      </c>
      <c r="S89" t="str">
        <f t="shared" si="25"/>
        <v>1-WS</v>
      </c>
      <c r="T89">
        <v>0</v>
      </c>
      <c r="U89">
        <v>0</v>
      </c>
      <c r="V89" t="s">
        <v>12756</v>
      </c>
      <c r="W89" t="s">
        <v>62</v>
      </c>
      <c r="X89" t="s">
        <v>15644</v>
      </c>
      <c r="Y89" s="42">
        <v>27395</v>
      </c>
      <c r="Z89">
        <v>4.5</v>
      </c>
      <c r="AA89">
        <v>50</v>
      </c>
      <c r="AB89">
        <v>0</v>
      </c>
      <c r="AC89" t="s">
        <v>12758</v>
      </c>
      <c r="AD89" t="str">
        <f t="shared" si="26"/>
        <v>4.5-(W)</v>
      </c>
      <c r="AH89" s="19" t="s">
        <v>15809</v>
      </c>
      <c r="AI89" s="26">
        <v>1</v>
      </c>
      <c r="AJ89" s="26"/>
      <c r="AK89" s="26">
        <v>1</v>
      </c>
      <c r="AL89" s="26"/>
      <c r="AM89" s="26"/>
      <c r="AN89" s="26">
        <v>1</v>
      </c>
      <c r="AO89" s="26">
        <v>1</v>
      </c>
      <c r="AP89" s="26"/>
      <c r="AQ89" s="26"/>
      <c r="AR89" s="26">
        <v>1</v>
      </c>
      <c r="AS89" s="26"/>
      <c r="AT89" s="26">
        <v>5</v>
      </c>
    </row>
    <row r="90" spans="2:46" x14ac:dyDescent="0.25">
      <c r="B90">
        <v>1</v>
      </c>
      <c r="C90">
        <v>620534</v>
      </c>
      <c r="D90">
        <v>3</v>
      </c>
      <c r="E90">
        <v>6711995000</v>
      </c>
      <c r="F90" s="39">
        <f t="shared" si="27"/>
        <v>0</v>
      </c>
      <c r="G90">
        <v>138656</v>
      </c>
      <c r="H90" t="s">
        <v>15568</v>
      </c>
      <c r="I90" t="s">
        <v>15560</v>
      </c>
      <c r="J90" t="s">
        <v>15561</v>
      </c>
      <c r="K90" t="s">
        <v>15566</v>
      </c>
      <c r="L90" t="s">
        <v>11530</v>
      </c>
      <c r="M90">
        <v>194</v>
      </c>
      <c r="N90">
        <v>362.59316200000001</v>
      </c>
      <c r="O90">
        <v>90005392</v>
      </c>
      <c r="P90" s="42">
        <v>32874</v>
      </c>
      <c r="Q90">
        <v>2</v>
      </c>
      <c r="R90" t="s">
        <v>12700</v>
      </c>
      <c r="S90" t="str">
        <f t="shared" si="25"/>
        <v>2-PO</v>
      </c>
      <c r="T90">
        <v>0</v>
      </c>
      <c r="U90">
        <v>0</v>
      </c>
      <c r="V90" t="s">
        <v>12756</v>
      </c>
      <c r="W90" t="s">
        <v>62</v>
      </c>
      <c r="X90" t="s">
        <v>15645</v>
      </c>
      <c r="Y90" s="42">
        <v>32874</v>
      </c>
      <c r="Z90">
        <v>4</v>
      </c>
      <c r="AA90">
        <v>50</v>
      </c>
      <c r="AB90">
        <v>90005402</v>
      </c>
      <c r="AC90" t="s">
        <v>12755</v>
      </c>
      <c r="AD90" t="str">
        <f t="shared" si="26"/>
        <v>4-(P)</v>
      </c>
      <c r="AH90" s="19" t="s">
        <v>12723</v>
      </c>
      <c r="AI90" s="26">
        <v>96</v>
      </c>
      <c r="AJ90" s="26">
        <v>8</v>
      </c>
      <c r="AK90" s="26">
        <v>5</v>
      </c>
      <c r="AL90" s="26">
        <v>2</v>
      </c>
      <c r="AM90" s="26">
        <v>4</v>
      </c>
      <c r="AN90" s="26">
        <v>27</v>
      </c>
      <c r="AO90" s="26">
        <v>16</v>
      </c>
      <c r="AP90" s="26">
        <v>10</v>
      </c>
      <c r="AQ90" s="26">
        <v>2</v>
      </c>
      <c r="AR90" s="26">
        <v>9</v>
      </c>
      <c r="AS90" s="26">
        <v>5</v>
      </c>
      <c r="AT90" s="26">
        <v>184</v>
      </c>
    </row>
    <row r="91" spans="2:46" x14ac:dyDescent="0.25">
      <c r="B91">
        <v>1</v>
      </c>
      <c r="C91">
        <v>590590</v>
      </c>
      <c r="D91">
        <v>3</v>
      </c>
      <c r="E91">
        <v>23752591000</v>
      </c>
      <c r="F91" s="39">
        <f t="shared" si="27"/>
        <v>0</v>
      </c>
      <c r="G91">
        <v>2204210</v>
      </c>
      <c r="H91" t="s">
        <v>15625</v>
      </c>
      <c r="I91" t="s">
        <v>15626</v>
      </c>
      <c r="J91" t="s">
        <v>15561</v>
      </c>
      <c r="K91" t="s">
        <v>15566</v>
      </c>
      <c r="L91" t="s">
        <v>11530</v>
      </c>
      <c r="M91">
        <v>23</v>
      </c>
      <c r="N91">
        <v>128.72961799999999</v>
      </c>
      <c r="O91">
        <v>3058679</v>
      </c>
      <c r="P91" s="42">
        <v>37987</v>
      </c>
      <c r="Q91">
        <v>4.5</v>
      </c>
      <c r="R91" t="s">
        <v>12701</v>
      </c>
      <c r="S91" t="str">
        <f t="shared" si="25"/>
        <v>4.5-WS</v>
      </c>
      <c r="T91">
        <v>0</v>
      </c>
      <c r="U91">
        <v>0</v>
      </c>
      <c r="V91" t="s">
        <v>12756</v>
      </c>
      <c r="W91" t="s">
        <v>11571</v>
      </c>
      <c r="X91" t="s">
        <v>15646</v>
      </c>
      <c r="Y91" s="42">
        <v>28856</v>
      </c>
      <c r="Z91">
        <v>4.5</v>
      </c>
      <c r="AA91">
        <v>250</v>
      </c>
      <c r="AB91" t="s">
        <v>15647</v>
      </c>
      <c r="AC91" t="s">
        <v>12758</v>
      </c>
      <c r="AD91" t="str">
        <f t="shared" si="26"/>
        <v>4.5-(W)</v>
      </c>
    </row>
    <row r="92" spans="2:46" x14ac:dyDescent="0.25">
      <c r="B92">
        <v>1</v>
      </c>
      <c r="C92">
        <v>590590</v>
      </c>
      <c r="D92">
        <v>3</v>
      </c>
      <c r="E92">
        <v>23752591000</v>
      </c>
      <c r="F92" s="39">
        <f t="shared" si="27"/>
        <v>1</v>
      </c>
      <c r="G92">
        <v>2204210</v>
      </c>
      <c r="H92" t="s">
        <v>15625</v>
      </c>
      <c r="I92" t="s">
        <v>15626</v>
      </c>
      <c r="J92" t="s">
        <v>15561</v>
      </c>
      <c r="K92" t="s">
        <v>15566</v>
      </c>
      <c r="L92" t="s">
        <v>11530</v>
      </c>
      <c r="M92">
        <v>64</v>
      </c>
      <c r="N92">
        <v>572.60867399999995</v>
      </c>
      <c r="O92">
        <v>91001500</v>
      </c>
      <c r="P92" s="42">
        <v>33239</v>
      </c>
      <c r="Q92">
        <v>4.5</v>
      </c>
      <c r="R92" t="s">
        <v>12701</v>
      </c>
      <c r="S92" t="str">
        <f t="shared" si="25"/>
        <v>4.5-WS</v>
      </c>
      <c r="T92">
        <v>0</v>
      </c>
      <c r="U92">
        <v>0</v>
      </c>
      <c r="V92" t="s">
        <v>12756</v>
      </c>
      <c r="W92" t="s">
        <v>11571</v>
      </c>
      <c r="X92" t="s">
        <v>15646</v>
      </c>
      <c r="Y92" s="42">
        <v>28856</v>
      </c>
      <c r="Z92">
        <v>4.5</v>
      </c>
      <c r="AA92">
        <v>250</v>
      </c>
      <c r="AB92" t="s">
        <v>15647</v>
      </c>
      <c r="AC92" t="s">
        <v>12758</v>
      </c>
      <c r="AD92" t="str">
        <f t="shared" si="26"/>
        <v>4.5-(W)</v>
      </c>
    </row>
    <row r="93" spans="2:46" x14ac:dyDescent="0.25">
      <c r="B93">
        <v>1</v>
      </c>
      <c r="C93">
        <v>572794</v>
      </c>
      <c r="D93">
        <v>5</v>
      </c>
      <c r="E93">
        <v>25014456000</v>
      </c>
      <c r="F93" s="39">
        <f t="shared" si="27"/>
        <v>0</v>
      </c>
      <c r="G93">
        <v>780940</v>
      </c>
      <c r="H93" t="s">
        <v>15576</v>
      </c>
      <c r="I93" t="s">
        <v>15577</v>
      </c>
      <c r="J93" t="s">
        <v>15561</v>
      </c>
      <c r="K93" t="s">
        <v>15566</v>
      </c>
      <c r="L93" t="s">
        <v>11530</v>
      </c>
      <c r="M93">
        <v>241</v>
      </c>
      <c r="N93">
        <v>70.760436999999996</v>
      </c>
      <c r="O93">
        <v>99004035</v>
      </c>
      <c r="P93" s="42">
        <v>36161</v>
      </c>
      <c r="Q93">
        <v>1</v>
      </c>
      <c r="R93" t="s">
        <v>12700</v>
      </c>
      <c r="S93" t="str">
        <f t="shared" si="25"/>
        <v>1-PO</v>
      </c>
      <c r="T93">
        <v>0</v>
      </c>
      <c r="U93">
        <v>0</v>
      </c>
      <c r="V93" t="s">
        <v>12756</v>
      </c>
      <c r="W93" t="s">
        <v>62</v>
      </c>
      <c r="X93" t="s">
        <v>15648</v>
      </c>
      <c r="Y93" s="42">
        <v>35796</v>
      </c>
      <c r="Z93">
        <v>2</v>
      </c>
      <c r="AA93">
        <v>50</v>
      </c>
      <c r="AB93">
        <v>98013908</v>
      </c>
      <c r="AC93" t="s">
        <v>12755</v>
      </c>
      <c r="AD93" t="str">
        <f t="shared" si="26"/>
        <v>2-(P)</v>
      </c>
      <c r="AI93" s="33" t="s">
        <v>15576</v>
      </c>
      <c r="AJ93" s="33" t="s">
        <v>15594</v>
      </c>
      <c r="AK93" s="33" t="s">
        <v>15683</v>
      </c>
      <c r="AL93" s="33" t="s">
        <v>15685</v>
      </c>
      <c r="AM93" s="33" t="s">
        <v>15564</v>
      </c>
      <c r="AN93" s="33" t="s">
        <v>15818</v>
      </c>
      <c r="AO93" s="33" t="s">
        <v>15568</v>
      </c>
      <c r="AP93" s="33" t="s">
        <v>15559</v>
      </c>
      <c r="AQ93" s="33" t="s">
        <v>15580</v>
      </c>
      <c r="AR93" s="33" t="s">
        <v>15583</v>
      </c>
      <c r="AS93" s="33" t="s">
        <v>15625</v>
      </c>
      <c r="AT93" s="33" t="s">
        <v>12775</v>
      </c>
    </row>
    <row r="94" spans="2:46" x14ac:dyDescent="0.25">
      <c r="B94">
        <v>1</v>
      </c>
      <c r="C94">
        <v>594251</v>
      </c>
      <c r="D94">
        <v>3</v>
      </c>
      <c r="E94">
        <v>6712495000</v>
      </c>
      <c r="F94" s="39">
        <f t="shared" si="27"/>
        <v>0</v>
      </c>
      <c r="G94">
        <v>1950396</v>
      </c>
      <c r="H94" t="s">
        <v>15576</v>
      </c>
      <c r="I94" t="s">
        <v>15577</v>
      </c>
      <c r="J94" t="s">
        <v>15561</v>
      </c>
      <c r="K94" t="s">
        <v>15566</v>
      </c>
      <c r="L94" t="s">
        <v>11530</v>
      </c>
      <c r="M94">
        <v>142</v>
      </c>
      <c r="N94">
        <v>149.22906599999999</v>
      </c>
      <c r="O94">
        <v>3167900</v>
      </c>
      <c r="P94" s="42">
        <v>39083</v>
      </c>
      <c r="Q94">
        <v>2</v>
      </c>
      <c r="R94" t="s">
        <v>12700</v>
      </c>
      <c r="S94" t="str">
        <f t="shared" si="25"/>
        <v>2-PO</v>
      </c>
      <c r="T94">
        <v>50</v>
      </c>
      <c r="U94">
        <v>0</v>
      </c>
      <c r="V94" t="s">
        <v>12756</v>
      </c>
      <c r="W94" t="s">
        <v>62</v>
      </c>
      <c r="X94" t="s">
        <v>15649</v>
      </c>
      <c r="Y94" s="42">
        <v>39083</v>
      </c>
      <c r="Z94">
        <v>2</v>
      </c>
      <c r="AA94">
        <v>50</v>
      </c>
      <c r="AB94">
        <v>3163108</v>
      </c>
      <c r="AC94" t="s">
        <v>12755</v>
      </c>
      <c r="AD94" t="str">
        <f t="shared" si="26"/>
        <v>2-(P)</v>
      </c>
      <c r="AG94" s="38" t="s">
        <v>12827</v>
      </c>
      <c r="AH94" s="119" t="s">
        <v>12833</v>
      </c>
      <c r="AI94" s="16">
        <f>(((AI81+AI82)/AI$90)*($AS$107))+(($AT$94*$AS$108))</f>
        <v>0.42595108695652173</v>
      </c>
      <c r="AJ94" s="16">
        <f t="shared" ref="AJ94:AS94" si="28">(((AJ81+AJ82)/AJ$90)*($AS$107))+(($AT$94*$AS$108))</f>
        <v>0.56657608695652173</v>
      </c>
      <c r="AK94" s="16">
        <f t="shared" si="28"/>
        <v>0.24782608695652175</v>
      </c>
      <c r="AL94" s="16">
        <f t="shared" si="28"/>
        <v>9.7826086956521743E-2</v>
      </c>
      <c r="AM94" s="16">
        <f t="shared" si="28"/>
        <v>0.47282608695652173</v>
      </c>
      <c r="AN94" s="16">
        <f t="shared" si="28"/>
        <v>0.37560386473429952</v>
      </c>
      <c r="AO94" s="16">
        <f t="shared" si="28"/>
        <v>0.23845108695652173</v>
      </c>
      <c r="AP94" s="16">
        <f t="shared" si="28"/>
        <v>0.32282608695652171</v>
      </c>
      <c r="AQ94" s="16">
        <f t="shared" si="28"/>
        <v>0.47282608695652173</v>
      </c>
      <c r="AR94" s="16">
        <f t="shared" si="28"/>
        <v>0.34782608695652173</v>
      </c>
      <c r="AS94" s="16">
        <f t="shared" si="28"/>
        <v>0.39782608695652177</v>
      </c>
      <c r="AT94" s="16">
        <f t="shared" ref="AT94" si="29">(AT81+AT82)/AT$90</f>
        <v>0.39130434782608697</v>
      </c>
    </row>
    <row r="95" spans="2:46" x14ac:dyDescent="0.25">
      <c r="B95">
        <v>1</v>
      </c>
      <c r="C95">
        <v>620476</v>
      </c>
      <c r="D95">
        <v>5</v>
      </c>
      <c r="E95">
        <v>15702023000</v>
      </c>
      <c r="F95" s="39">
        <f t="shared" si="27"/>
        <v>0</v>
      </c>
      <c r="G95">
        <v>3240915</v>
      </c>
      <c r="H95" t="s">
        <v>15576</v>
      </c>
      <c r="I95" t="s">
        <v>15577</v>
      </c>
      <c r="J95" t="s">
        <v>15561</v>
      </c>
      <c r="K95" t="s">
        <v>15566</v>
      </c>
      <c r="L95" t="s">
        <v>11530</v>
      </c>
      <c r="M95">
        <v>96</v>
      </c>
      <c r="N95">
        <v>34.622064999999999</v>
      </c>
      <c r="O95" t="s">
        <v>15650</v>
      </c>
      <c r="P95" s="42">
        <v>31048</v>
      </c>
      <c r="Q95">
        <v>1</v>
      </c>
      <c r="R95" t="s">
        <v>12701</v>
      </c>
      <c r="S95" t="str">
        <f t="shared" si="25"/>
        <v>1-WS</v>
      </c>
      <c r="T95">
        <v>0</v>
      </c>
      <c r="U95">
        <v>0</v>
      </c>
      <c r="V95" t="s">
        <v>12756</v>
      </c>
      <c r="W95" t="s">
        <v>62</v>
      </c>
      <c r="X95" t="s">
        <v>15651</v>
      </c>
      <c r="Y95" s="42">
        <v>37257</v>
      </c>
      <c r="Z95">
        <v>2</v>
      </c>
      <c r="AA95">
        <v>50</v>
      </c>
      <c r="AB95">
        <v>2150293</v>
      </c>
      <c r="AC95" t="s">
        <v>12755</v>
      </c>
      <c r="AD95" t="str">
        <f t="shared" si="26"/>
        <v>2-(P)</v>
      </c>
      <c r="AG95" s="38" t="s">
        <v>12827</v>
      </c>
      <c r="AH95" s="119" t="s">
        <v>12834</v>
      </c>
      <c r="AI95" s="16">
        <f>(((AI85+AI88)/AI$90)*($AS$107))+(($AT$95*$AS$108))</f>
        <v>0.21331521739130435</v>
      </c>
      <c r="AJ95" s="16">
        <f t="shared" ref="AJ95:AS95" si="30">(((AJ85+AJ88)/AJ$90)*($AS$107))+(($AT$95*$AS$108))</f>
        <v>0.24456521739130435</v>
      </c>
      <c r="AK95" s="16">
        <f t="shared" si="30"/>
        <v>0.35706521739130437</v>
      </c>
      <c r="AL95" s="16">
        <f t="shared" si="30"/>
        <v>0.80706521739130432</v>
      </c>
      <c r="AM95" s="16">
        <f t="shared" si="30"/>
        <v>0.24456521739130435</v>
      </c>
      <c r="AN95" s="16">
        <f t="shared" si="30"/>
        <v>0.14039855072463767</v>
      </c>
      <c r="AO95" s="16">
        <f t="shared" si="30"/>
        <v>0.19769021739130435</v>
      </c>
      <c r="AP95" s="16">
        <f t="shared" si="30"/>
        <v>0.35706521739130437</v>
      </c>
      <c r="AQ95" s="16">
        <f t="shared" si="30"/>
        <v>0.43206521739130432</v>
      </c>
      <c r="AR95" s="16">
        <f t="shared" si="30"/>
        <v>0.30706521739130432</v>
      </c>
      <c r="AS95" s="16">
        <f t="shared" si="30"/>
        <v>0.20706521739130437</v>
      </c>
      <c r="AT95" s="16">
        <f t="shared" ref="AT95" si="31">(AT85+AT88)/AT$90</f>
        <v>0.22826086956521738</v>
      </c>
    </row>
    <row r="96" spans="2:46" x14ac:dyDescent="0.25">
      <c r="B96">
        <v>1</v>
      </c>
      <c r="C96">
        <v>620476</v>
      </c>
      <c r="D96">
        <v>5</v>
      </c>
      <c r="E96">
        <v>15702023000</v>
      </c>
      <c r="F96" s="39">
        <f t="shared" si="27"/>
        <v>1</v>
      </c>
      <c r="G96">
        <v>3240915</v>
      </c>
      <c r="H96" t="s">
        <v>15576</v>
      </c>
      <c r="I96" t="s">
        <v>15577</v>
      </c>
      <c r="J96" t="s">
        <v>15561</v>
      </c>
      <c r="K96" t="s">
        <v>15566</v>
      </c>
      <c r="L96" t="s">
        <v>11530</v>
      </c>
      <c r="M96">
        <v>98</v>
      </c>
      <c r="N96">
        <v>42.531326</v>
      </c>
      <c r="O96">
        <v>0</v>
      </c>
      <c r="P96" s="42">
        <v>26299</v>
      </c>
      <c r="Q96">
        <v>2</v>
      </c>
      <c r="R96" t="s">
        <v>12701</v>
      </c>
      <c r="S96" t="str">
        <f t="shared" si="25"/>
        <v>2-WS</v>
      </c>
      <c r="T96">
        <v>0</v>
      </c>
      <c r="U96">
        <v>0</v>
      </c>
      <c r="V96" t="s">
        <v>12756</v>
      </c>
      <c r="W96" t="s">
        <v>62</v>
      </c>
      <c r="X96" t="s">
        <v>15651</v>
      </c>
      <c r="Y96" s="42">
        <v>37257</v>
      </c>
      <c r="Z96">
        <v>2</v>
      </c>
      <c r="AA96">
        <v>50</v>
      </c>
      <c r="AB96">
        <v>2150293</v>
      </c>
      <c r="AC96" t="s">
        <v>12755</v>
      </c>
      <c r="AD96" t="str">
        <f t="shared" si="26"/>
        <v>2-(P)</v>
      </c>
      <c r="AG96" s="38" t="s">
        <v>12828</v>
      </c>
      <c r="AH96" s="119" t="s">
        <v>12833</v>
      </c>
      <c r="AI96" s="16">
        <f>(((AI80+AI83+AI84)/AI$90)*($AS$107))+(($AT$96*$AS$108))</f>
        <v>0.18410326086956522</v>
      </c>
      <c r="AJ96" s="16">
        <f t="shared" ref="AJ96:AS96" si="32">(((AJ80+AJ83+AJ84)/AJ$90)*($AS$107))+(($AT$96*$AS$108))</f>
        <v>4.3478260869565216E-2</v>
      </c>
      <c r="AK96" s="16">
        <f t="shared" si="32"/>
        <v>0.19347826086956524</v>
      </c>
      <c r="AL96" s="16">
        <f t="shared" si="32"/>
        <v>4.3478260869565216E-2</v>
      </c>
      <c r="AM96" s="16">
        <f t="shared" si="32"/>
        <v>4.3478260869565216E-2</v>
      </c>
      <c r="AN96" s="16">
        <f t="shared" si="32"/>
        <v>0.21014492753623187</v>
      </c>
      <c r="AO96" s="16">
        <f t="shared" si="32"/>
        <v>0.23097826086956522</v>
      </c>
      <c r="AP96" s="16">
        <f t="shared" si="32"/>
        <v>0.26847826086956517</v>
      </c>
      <c r="AQ96" s="16">
        <f t="shared" si="32"/>
        <v>4.3478260869565216E-2</v>
      </c>
      <c r="AR96" s="16">
        <f t="shared" si="32"/>
        <v>4.3478260869565216E-2</v>
      </c>
      <c r="AS96" s="16">
        <f t="shared" si="32"/>
        <v>4.3478260869565216E-2</v>
      </c>
      <c r="AT96" s="16">
        <f t="shared" ref="AT96" si="33">(AT80+AT83+AT84)/AT$90</f>
        <v>0.17391304347826086</v>
      </c>
    </row>
    <row r="97" spans="2:47" x14ac:dyDescent="0.25">
      <c r="B97">
        <v>1</v>
      </c>
      <c r="C97">
        <v>620476</v>
      </c>
      <c r="D97">
        <v>5</v>
      </c>
      <c r="E97">
        <v>15702023000</v>
      </c>
      <c r="F97" s="39">
        <f t="shared" si="27"/>
        <v>1</v>
      </c>
      <c r="G97">
        <v>3240915</v>
      </c>
      <c r="H97" t="s">
        <v>15576</v>
      </c>
      <c r="I97" t="s">
        <v>15577</v>
      </c>
      <c r="J97" t="s">
        <v>15561</v>
      </c>
      <c r="K97" t="s">
        <v>15566</v>
      </c>
      <c r="L97" t="s">
        <v>11530</v>
      </c>
      <c r="M97">
        <v>102</v>
      </c>
      <c r="N97">
        <v>38.815764000000001</v>
      </c>
      <c r="O97">
        <v>0</v>
      </c>
      <c r="P97" s="42">
        <v>26299</v>
      </c>
      <c r="Q97">
        <v>1</v>
      </c>
      <c r="R97" t="s">
        <v>12701</v>
      </c>
      <c r="S97" t="str">
        <f t="shared" si="25"/>
        <v>1-WS</v>
      </c>
      <c r="T97">
        <v>0</v>
      </c>
      <c r="U97">
        <v>0.13300000000000001</v>
      </c>
      <c r="V97" t="s">
        <v>12756</v>
      </c>
      <c r="W97" t="s">
        <v>62</v>
      </c>
      <c r="X97" t="s">
        <v>15651</v>
      </c>
      <c r="Y97" s="42">
        <v>37257</v>
      </c>
      <c r="Z97">
        <v>2</v>
      </c>
      <c r="AA97">
        <v>50</v>
      </c>
      <c r="AB97">
        <v>2150293</v>
      </c>
      <c r="AC97" t="s">
        <v>12755</v>
      </c>
      <c r="AD97" t="str">
        <f t="shared" si="26"/>
        <v>2-(P)</v>
      </c>
      <c r="AG97" s="38" t="s">
        <v>12828</v>
      </c>
      <c r="AH97" s="119" t="s">
        <v>12834</v>
      </c>
      <c r="AI97" s="16">
        <f>(((AI86+AI87+AI89)/AI$90)*($AS$107))+(($AT$97*$AS$108))</f>
        <v>0.1766304347826087</v>
      </c>
      <c r="AJ97" s="16">
        <f t="shared" ref="AJ97:AS97" si="34">(((AJ86+AJ87+AJ89)/AJ$90)*($AS$107))+(($AT$97*$AS$108))</f>
        <v>0.1453804347826087</v>
      </c>
      <c r="AK97" s="16">
        <f t="shared" si="34"/>
        <v>0.20163043478260873</v>
      </c>
      <c r="AL97" s="16">
        <f t="shared" si="34"/>
        <v>5.1630434782608696E-2</v>
      </c>
      <c r="AM97" s="16">
        <f t="shared" si="34"/>
        <v>0.2391304347826087</v>
      </c>
      <c r="AN97" s="16">
        <f t="shared" si="34"/>
        <v>0.27385265700483091</v>
      </c>
      <c r="AO97" s="16">
        <f t="shared" si="34"/>
        <v>0.3328804347826087</v>
      </c>
      <c r="AP97" s="16">
        <f t="shared" si="34"/>
        <v>5.1630434782608696E-2</v>
      </c>
      <c r="AQ97" s="16">
        <f t="shared" si="34"/>
        <v>5.1630434782608696E-2</v>
      </c>
      <c r="AR97" s="16">
        <f t="shared" si="34"/>
        <v>0.3016304347826087</v>
      </c>
      <c r="AS97" s="16">
        <f t="shared" si="34"/>
        <v>0.35163043478260875</v>
      </c>
      <c r="AT97" s="16">
        <f t="shared" ref="AT97" si="35">(AT86+AT87+AT89)/AT$90</f>
        <v>0.20652173913043478</v>
      </c>
    </row>
    <row r="98" spans="2:47" x14ac:dyDescent="0.25">
      <c r="B98">
        <v>1</v>
      </c>
      <c r="C98">
        <v>620476</v>
      </c>
      <c r="D98">
        <v>5</v>
      </c>
      <c r="E98">
        <v>15702023000</v>
      </c>
      <c r="F98" s="39">
        <f t="shared" si="27"/>
        <v>1</v>
      </c>
      <c r="G98">
        <v>3240915</v>
      </c>
      <c r="H98" t="s">
        <v>15576</v>
      </c>
      <c r="I98" t="s">
        <v>15577</v>
      </c>
      <c r="J98" t="s">
        <v>15561</v>
      </c>
      <c r="K98" t="s">
        <v>15566</v>
      </c>
      <c r="L98" t="s">
        <v>11530</v>
      </c>
      <c r="M98">
        <v>108</v>
      </c>
      <c r="N98">
        <v>81.048953999999995</v>
      </c>
      <c r="O98">
        <v>0</v>
      </c>
      <c r="P98" s="42">
        <v>37564</v>
      </c>
      <c r="Q98">
        <v>2</v>
      </c>
      <c r="R98" t="s">
        <v>12701</v>
      </c>
      <c r="S98" t="str">
        <f t="shared" si="25"/>
        <v>2-WS</v>
      </c>
      <c r="T98">
        <v>50</v>
      </c>
      <c r="U98">
        <v>0.154</v>
      </c>
      <c r="V98" t="s">
        <v>15652</v>
      </c>
      <c r="W98" t="s">
        <v>62</v>
      </c>
      <c r="X98" t="s">
        <v>15651</v>
      </c>
      <c r="Y98" s="42">
        <v>37257</v>
      </c>
      <c r="Z98">
        <v>2</v>
      </c>
      <c r="AA98">
        <v>50</v>
      </c>
      <c r="AB98">
        <v>2150293</v>
      </c>
      <c r="AC98" t="s">
        <v>12755</v>
      </c>
      <c r="AD98" t="str">
        <f t="shared" si="26"/>
        <v>2-(P)</v>
      </c>
    </row>
    <row r="99" spans="2:47" x14ac:dyDescent="0.25">
      <c r="B99">
        <v>1</v>
      </c>
      <c r="C99">
        <v>593158</v>
      </c>
      <c r="D99">
        <v>3</v>
      </c>
      <c r="E99">
        <v>26433204000</v>
      </c>
      <c r="F99" s="39">
        <f t="shared" si="27"/>
        <v>0</v>
      </c>
      <c r="G99">
        <v>1686031</v>
      </c>
      <c r="H99" t="s">
        <v>15576</v>
      </c>
      <c r="I99" t="s">
        <v>15577</v>
      </c>
      <c r="J99" t="s">
        <v>15561</v>
      </c>
      <c r="K99" t="s">
        <v>15588</v>
      </c>
      <c r="L99" t="s">
        <v>11530</v>
      </c>
      <c r="M99">
        <v>61</v>
      </c>
      <c r="N99">
        <v>808.69761100000005</v>
      </c>
      <c r="O99">
        <v>3080254</v>
      </c>
      <c r="P99" s="42">
        <v>38718</v>
      </c>
      <c r="Q99">
        <v>2</v>
      </c>
      <c r="R99" t="s">
        <v>12700</v>
      </c>
      <c r="S99" t="str">
        <f t="shared" si="25"/>
        <v>2-PO</v>
      </c>
      <c r="T99">
        <v>50</v>
      </c>
      <c r="U99">
        <v>0</v>
      </c>
      <c r="V99" t="s">
        <v>12756</v>
      </c>
      <c r="W99" t="s">
        <v>62</v>
      </c>
      <c r="X99" t="s">
        <v>15653</v>
      </c>
      <c r="Y99" s="42">
        <v>38718</v>
      </c>
      <c r="Z99">
        <v>2</v>
      </c>
      <c r="AA99">
        <v>50</v>
      </c>
      <c r="AB99">
        <v>3132347</v>
      </c>
      <c r="AC99" t="s">
        <v>12755</v>
      </c>
      <c r="AD99" t="str">
        <f t="shared" si="26"/>
        <v>2-(P)</v>
      </c>
      <c r="AI99" s="128">
        <f>SUM(AI94:AI97)</f>
        <v>1</v>
      </c>
      <c r="AJ99" s="128">
        <f t="shared" ref="AJ99:AS99" si="36">SUM(AJ94:AJ97)</f>
        <v>1</v>
      </c>
      <c r="AK99" s="128">
        <f t="shared" si="36"/>
        <v>1</v>
      </c>
      <c r="AL99" s="128">
        <f t="shared" si="36"/>
        <v>0.99999999999999989</v>
      </c>
      <c r="AM99" s="128">
        <f t="shared" si="36"/>
        <v>1</v>
      </c>
      <c r="AN99" s="128">
        <f t="shared" si="36"/>
        <v>1</v>
      </c>
      <c r="AO99" s="128">
        <f t="shared" si="36"/>
        <v>1</v>
      </c>
      <c r="AP99" s="128">
        <f t="shared" si="36"/>
        <v>0.99999999999999989</v>
      </c>
      <c r="AQ99" s="128">
        <f t="shared" si="36"/>
        <v>0.99999999999999989</v>
      </c>
      <c r="AR99" s="128">
        <f t="shared" si="36"/>
        <v>1</v>
      </c>
      <c r="AS99" s="128">
        <f t="shared" si="36"/>
        <v>1</v>
      </c>
      <c r="AT99" s="128">
        <f t="shared" ref="AT99" si="37">SUM(AT94:AT97)</f>
        <v>1</v>
      </c>
    </row>
    <row r="100" spans="2:47" ht="15.75" thickBot="1" x14ac:dyDescent="0.3">
      <c r="B100">
        <v>1</v>
      </c>
      <c r="C100">
        <v>5333735</v>
      </c>
      <c r="D100">
        <v>5</v>
      </c>
      <c r="E100">
        <v>14701012000</v>
      </c>
      <c r="F100" s="39">
        <f t="shared" si="27"/>
        <v>0</v>
      </c>
      <c r="G100">
        <v>380507</v>
      </c>
      <c r="H100" t="s">
        <v>15576</v>
      </c>
      <c r="I100" t="s">
        <v>15577</v>
      </c>
      <c r="J100" t="s">
        <v>15574</v>
      </c>
      <c r="K100" t="s">
        <v>15566</v>
      </c>
      <c r="L100" t="s">
        <v>11530</v>
      </c>
      <c r="M100">
        <v>160</v>
      </c>
      <c r="N100">
        <v>880</v>
      </c>
      <c r="O100">
        <v>3540734</v>
      </c>
      <c r="P100" s="42">
        <v>43698</v>
      </c>
      <c r="Q100">
        <v>2</v>
      </c>
      <c r="R100" t="s">
        <v>12700</v>
      </c>
      <c r="S100" t="str">
        <f t="shared" si="25"/>
        <v>2-PO</v>
      </c>
      <c r="T100">
        <v>50</v>
      </c>
      <c r="U100">
        <v>0.216</v>
      </c>
      <c r="V100">
        <v>25085</v>
      </c>
      <c r="W100" t="s">
        <v>62</v>
      </c>
      <c r="X100" t="s">
        <v>15654</v>
      </c>
      <c r="Y100" s="42">
        <v>29587</v>
      </c>
      <c r="Z100">
        <v>4.5</v>
      </c>
      <c r="AA100">
        <v>50</v>
      </c>
      <c r="AB100">
        <v>0</v>
      </c>
      <c r="AC100" t="s">
        <v>12758</v>
      </c>
      <c r="AD100" t="str">
        <f t="shared" si="26"/>
        <v>4.5-(W)</v>
      </c>
    </row>
    <row r="101" spans="2:47" x14ac:dyDescent="0.25">
      <c r="B101">
        <v>1</v>
      </c>
      <c r="C101">
        <v>592193</v>
      </c>
      <c r="D101">
        <v>5</v>
      </c>
      <c r="E101">
        <v>26438404000</v>
      </c>
      <c r="F101" s="39">
        <f t="shared" si="27"/>
        <v>0</v>
      </c>
      <c r="G101">
        <v>1546824</v>
      </c>
      <c r="H101" t="s">
        <v>15576</v>
      </c>
      <c r="I101" t="s">
        <v>15577</v>
      </c>
      <c r="J101" t="s">
        <v>15561</v>
      </c>
      <c r="K101" t="s">
        <v>15566</v>
      </c>
      <c r="L101" t="s">
        <v>11530</v>
      </c>
      <c r="M101">
        <v>70</v>
      </c>
      <c r="N101">
        <v>924.01732800000002</v>
      </c>
      <c r="O101">
        <v>3090620</v>
      </c>
      <c r="P101" s="42">
        <v>38561</v>
      </c>
      <c r="Q101">
        <v>2</v>
      </c>
      <c r="R101" t="s">
        <v>12700</v>
      </c>
      <c r="S101" t="str">
        <f t="shared" si="25"/>
        <v>2-PO</v>
      </c>
      <c r="T101">
        <v>50</v>
      </c>
      <c r="U101">
        <v>0</v>
      </c>
      <c r="V101" t="s">
        <v>12756</v>
      </c>
      <c r="W101" t="s">
        <v>62</v>
      </c>
      <c r="X101" t="s">
        <v>15655</v>
      </c>
      <c r="Y101" s="42">
        <v>35796</v>
      </c>
      <c r="Z101">
        <v>4</v>
      </c>
      <c r="AA101">
        <v>50</v>
      </c>
      <c r="AB101">
        <v>98003942</v>
      </c>
      <c r="AC101" t="s">
        <v>12755</v>
      </c>
      <c r="AD101" t="str">
        <f t="shared" si="26"/>
        <v>4-(P)</v>
      </c>
      <c r="AG101" s="94"/>
      <c r="AH101" s="95"/>
      <c r="AI101" s="95"/>
      <c r="AJ101" s="95"/>
      <c r="AK101" s="95"/>
      <c r="AL101" s="95"/>
      <c r="AM101" s="95"/>
      <c r="AN101" s="95"/>
      <c r="AO101" s="95"/>
      <c r="AP101" s="95"/>
      <c r="AQ101" s="95"/>
      <c r="AR101" s="95"/>
      <c r="AS101" s="95"/>
      <c r="AT101" s="95"/>
      <c r="AU101" s="96"/>
    </row>
    <row r="102" spans="2:47" x14ac:dyDescent="0.25">
      <c r="B102">
        <v>1</v>
      </c>
      <c r="C102">
        <v>570399</v>
      </c>
      <c r="D102">
        <v>1</v>
      </c>
      <c r="E102">
        <v>25055856000</v>
      </c>
      <c r="F102" s="39">
        <f t="shared" si="27"/>
        <v>0</v>
      </c>
      <c r="G102">
        <v>918546</v>
      </c>
      <c r="H102" t="s">
        <v>15576</v>
      </c>
      <c r="I102" t="s">
        <v>15577</v>
      </c>
      <c r="J102" t="s">
        <v>15561</v>
      </c>
      <c r="K102" t="s">
        <v>15566</v>
      </c>
      <c r="L102" t="s">
        <v>11530</v>
      </c>
      <c r="M102">
        <v>106</v>
      </c>
      <c r="N102">
        <v>20.824161</v>
      </c>
      <c r="O102">
        <v>0</v>
      </c>
      <c r="P102" t="s">
        <v>12756</v>
      </c>
      <c r="Q102">
        <v>1</v>
      </c>
      <c r="R102" t="s">
        <v>12701</v>
      </c>
      <c r="S102" t="str">
        <f t="shared" si="25"/>
        <v>1-WS</v>
      </c>
      <c r="T102">
        <v>0</v>
      </c>
      <c r="U102">
        <v>0</v>
      </c>
      <c r="V102" t="s">
        <v>12756</v>
      </c>
      <c r="W102" t="s">
        <v>62</v>
      </c>
      <c r="X102" t="s">
        <v>15656</v>
      </c>
      <c r="Y102" s="42">
        <v>23012</v>
      </c>
      <c r="Z102">
        <v>4.5</v>
      </c>
      <c r="AA102">
        <v>50</v>
      </c>
      <c r="AB102">
        <v>0</v>
      </c>
      <c r="AC102" t="s">
        <v>12758</v>
      </c>
      <c r="AD102" t="str">
        <f t="shared" si="26"/>
        <v>4.5-(W)</v>
      </c>
      <c r="AG102" s="97" t="s">
        <v>12835</v>
      </c>
      <c r="AH102" s="81"/>
      <c r="AI102" s="100" t="str">
        <f>AI93</f>
        <v>C41SF</v>
      </c>
      <c r="AJ102" s="121" t="s">
        <v>20614</v>
      </c>
      <c r="AK102" s="100" t="str">
        <f t="shared" ref="AK102:AT102" si="38">AK93</f>
        <v>C42SF</v>
      </c>
      <c r="AL102" s="100" t="str">
        <f t="shared" si="38"/>
        <v>C42SI</v>
      </c>
      <c r="AM102" s="100" t="str">
        <f t="shared" si="38"/>
        <v>C42TF</v>
      </c>
      <c r="AN102" s="100" t="str">
        <f t="shared" si="38"/>
        <v>I03</v>
      </c>
      <c r="AO102" s="100" t="str">
        <f t="shared" si="38"/>
        <v>I41SF</v>
      </c>
      <c r="AP102" s="100" t="str">
        <f t="shared" si="38"/>
        <v>I42SF</v>
      </c>
      <c r="AQ102" s="100" t="str">
        <f t="shared" si="38"/>
        <v>I42SI</v>
      </c>
      <c r="AR102" s="100" t="str">
        <f t="shared" si="38"/>
        <v>I42TF</v>
      </c>
      <c r="AS102" s="121" t="s">
        <v>20615</v>
      </c>
      <c r="AT102" s="100" t="str">
        <f t="shared" si="38"/>
        <v>TOTAL</v>
      </c>
      <c r="AU102" s="98"/>
    </row>
    <row r="103" spans="2:47" x14ac:dyDescent="0.25">
      <c r="B103">
        <v>1</v>
      </c>
      <c r="C103">
        <v>570399</v>
      </c>
      <c r="D103">
        <v>1</v>
      </c>
      <c r="E103">
        <v>25055856000</v>
      </c>
      <c r="F103" s="39">
        <f t="shared" si="27"/>
        <v>1</v>
      </c>
      <c r="G103">
        <v>918546</v>
      </c>
      <c r="H103" t="s">
        <v>15576</v>
      </c>
      <c r="I103" t="s">
        <v>15577</v>
      </c>
      <c r="J103" t="s">
        <v>15561</v>
      </c>
      <c r="K103" t="s">
        <v>15566</v>
      </c>
      <c r="L103" t="s">
        <v>11530</v>
      </c>
      <c r="M103">
        <v>172</v>
      </c>
      <c r="N103">
        <v>390.29442799999998</v>
      </c>
      <c r="O103">
        <v>0</v>
      </c>
      <c r="P103" t="s">
        <v>12756</v>
      </c>
      <c r="Q103">
        <v>2</v>
      </c>
      <c r="R103" t="s">
        <v>12701</v>
      </c>
      <c r="S103" t="str">
        <f t="shared" si="25"/>
        <v>2-WS</v>
      </c>
      <c r="T103">
        <v>0</v>
      </c>
      <c r="U103">
        <v>0</v>
      </c>
      <c r="V103" t="s">
        <v>12756</v>
      </c>
      <c r="W103" t="s">
        <v>62</v>
      </c>
      <c r="X103" t="s">
        <v>15656</v>
      </c>
      <c r="Y103" s="42">
        <v>23012</v>
      </c>
      <c r="Z103">
        <v>4.5</v>
      </c>
      <c r="AA103">
        <v>50</v>
      </c>
      <c r="AB103">
        <v>0</v>
      </c>
      <c r="AC103" t="s">
        <v>12758</v>
      </c>
      <c r="AD103" t="str">
        <f t="shared" si="26"/>
        <v>4.5-(W)</v>
      </c>
      <c r="AG103" s="99"/>
      <c r="AH103" s="100" t="s">
        <v>12833</v>
      </c>
      <c r="AI103" s="102">
        <f>((AI94+AI96))</f>
        <v>0.61005434782608692</v>
      </c>
      <c r="AJ103" s="102">
        <f t="shared" ref="AJ103:AS103" si="39">((AJ94+AJ96))</f>
        <v>0.61005434782608692</v>
      </c>
      <c r="AK103" s="102">
        <f t="shared" si="39"/>
        <v>0.44130434782608696</v>
      </c>
      <c r="AL103" s="102">
        <f t="shared" si="39"/>
        <v>0.14130434782608697</v>
      </c>
      <c r="AM103" s="102">
        <f t="shared" si="39"/>
        <v>0.51630434782608692</v>
      </c>
      <c r="AN103" s="102">
        <f t="shared" si="39"/>
        <v>0.58574879227053134</v>
      </c>
      <c r="AO103" s="102">
        <f t="shared" si="39"/>
        <v>0.46942934782608692</v>
      </c>
      <c r="AP103" s="102">
        <f t="shared" si="39"/>
        <v>0.59130434782608687</v>
      </c>
      <c r="AQ103" s="102">
        <f t="shared" si="39"/>
        <v>0.51630434782608692</v>
      </c>
      <c r="AR103" s="102">
        <f t="shared" si="39"/>
        <v>0.39130434782608692</v>
      </c>
      <c r="AS103" s="102">
        <f t="shared" si="39"/>
        <v>0.44130434782608696</v>
      </c>
      <c r="AT103" s="101">
        <f t="shared" ref="AT103" si="40">AT94+AT96</f>
        <v>0.56521739130434789</v>
      </c>
      <c r="AU103" s="98"/>
    </row>
    <row r="104" spans="2:47" x14ac:dyDescent="0.25">
      <c r="B104">
        <v>1</v>
      </c>
      <c r="C104">
        <v>570399</v>
      </c>
      <c r="D104">
        <v>1</v>
      </c>
      <c r="E104">
        <v>25055856000</v>
      </c>
      <c r="F104" s="39">
        <f t="shared" si="27"/>
        <v>1</v>
      </c>
      <c r="G104">
        <v>918546</v>
      </c>
      <c r="H104" t="s">
        <v>15576</v>
      </c>
      <c r="I104" t="s">
        <v>15577</v>
      </c>
      <c r="J104" t="s">
        <v>15561</v>
      </c>
      <c r="K104" t="s">
        <v>15566</v>
      </c>
      <c r="L104" t="s">
        <v>11530</v>
      </c>
      <c r="M104">
        <v>245</v>
      </c>
      <c r="N104">
        <v>171.58323999999999</v>
      </c>
      <c r="O104">
        <v>99033694</v>
      </c>
      <c r="P104" s="42">
        <v>36161</v>
      </c>
      <c r="Q104">
        <v>1</v>
      </c>
      <c r="R104" t="s">
        <v>12700</v>
      </c>
      <c r="S104" t="str">
        <f t="shared" si="25"/>
        <v>1-PO</v>
      </c>
      <c r="T104">
        <v>0</v>
      </c>
      <c r="U104">
        <v>0</v>
      </c>
      <c r="V104" t="s">
        <v>12756</v>
      </c>
      <c r="W104" t="s">
        <v>62</v>
      </c>
      <c r="X104" t="s">
        <v>15656</v>
      </c>
      <c r="Y104" s="42">
        <v>23012</v>
      </c>
      <c r="Z104">
        <v>4.5</v>
      </c>
      <c r="AA104">
        <v>50</v>
      </c>
      <c r="AB104">
        <v>0</v>
      </c>
      <c r="AC104" t="s">
        <v>12758</v>
      </c>
      <c r="AD104" t="str">
        <f t="shared" si="26"/>
        <v>4.5-(W)</v>
      </c>
      <c r="AG104" s="99"/>
      <c r="AH104" s="100" t="s">
        <v>12834</v>
      </c>
      <c r="AI104" s="102">
        <f>((AI95+AI97))</f>
        <v>0.38994565217391308</v>
      </c>
      <c r="AJ104" s="102">
        <f t="shared" ref="AJ104:AS104" si="41">((AJ95+AJ97))</f>
        <v>0.38994565217391308</v>
      </c>
      <c r="AK104" s="102">
        <f t="shared" si="41"/>
        <v>0.55869565217391304</v>
      </c>
      <c r="AL104" s="102">
        <f t="shared" si="41"/>
        <v>0.85869565217391297</v>
      </c>
      <c r="AM104" s="102">
        <f t="shared" si="41"/>
        <v>0.48369565217391308</v>
      </c>
      <c r="AN104" s="102">
        <f t="shared" si="41"/>
        <v>0.41425120772946855</v>
      </c>
      <c r="AO104" s="102">
        <f t="shared" si="41"/>
        <v>0.53057065217391308</v>
      </c>
      <c r="AP104" s="102">
        <f t="shared" si="41"/>
        <v>0.40869565217391307</v>
      </c>
      <c r="AQ104" s="102">
        <f t="shared" si="41"/>
        <v>0.48369565217391303</v>
      </c>
      <c r="AR104" s="102">
        <f t="shared" si="41"/>
        <v>0.60869565217391308</v>
      </c>
      <c r="AS104" s="102">
        <f t="shared" si="41"/>
        <v>0.55869565217391315</v>
      </c>
      <c r="AT104" s="101">
        <f t="shared" ref="AT104" si="42">AT95+AT97</f>
        <v>0.43478260869565216</v>
      </c>
      <c r="AU104" s="98"/>
    </row>
    <row r="105" spans="2:47" x14ac:dyDescent="0.25">
      <c r="B105">
        <v>2</v>
      </c>
      <c r="C105">
        <v>570415</v>
      </c>
      <c r="D105">
        <v>5</v>
      </c>
      <c r="E105">
        <v>14700023000</v>
      </c>
      <c r="F105" s="39">
        <f t="shared" si="27"/>
        <v>0</v>
      </c>
      <c r="G105">
        <v>354485</v>
      </c>
      <c r="H105" t="s">
        <v>15576</v>
      </c>
      <c r="I105" t="s">
        <v>15577</v>
      </c>
      <c r="J105" t="s">
        <v>15561</v>
      </c>
      <c r="K105" t="s">
        <v>15566</v>
      </c>
      <c r="L105" t="s">
        <v>11530</v>
      </c>
      <c r="M105">
        <v>197</v>
      </c>
      <c r="N105">
        <v>112.181606</v>
      </c>
      <c r="O105">
        <v>91006646</v>
      </c>
      <c r="P105" s="42">
        <v>33239</v>
      </c>
      <c r="Q105">
        <v>1</v>
      </c>
      <c r="R105" t="s">
        <v>12700</v>
      </c>
      <c r="S105" t="str">
        <f t="shared" si="25"/>
        <v>1-PO</v>
      </c>
      <c r="T105">
        <v>50</v>
      </c>
      <c r="U105">
        <v>0</v>
      </c>
      <c r="V105" t="s">
        <v>12756</v>
      </c>
      <c r="W105" t="s">
        <v>62</v>
      </c>
      <c r="X105" t="s">
        <v>15657</v>
      </c>
      <c r="Y105" s="42">
        <v>38353</v>
      </c>
      <c r="Z105">
        <v>2</v>
      </c>
      <c r="AA105">
        <v>50</v>
      </c>
      <c r="AB105">
        <v>3086336</v>
      </c>
      <c r="AC105" t="s">
        <v>12755</v>
      </c>
      <c r="AD105" t="str">
        <f t="shared" si="26"/>
        <v>2-(P)</v>
      </c>
      <c r="AG105" s="99"/>
      <c r="AH105" s="81"/>
      <c r="AI105" s="81"/>
      <c r="AJ105" s="81"/>
      <c r="AK105" s="81"/>
      <c r="AL105" s="81"/>
      <c r="AM105" s="81"/>
      <c r="AN105" s="81"/>
      <c r="AO105" s="81"/>
      <c r="AP105" s="81"/>
      <c r="AQ105" s="81"/>
      <c r="AR105" s="81"/>
      <c r="AS105" s="81"/>
      <c r="AT105" s="81"/>
      <c r="AU105" s="98"/>
    </row>
    <row r="106" spans="2:47" x14ac:dyDescent="0.25">
      <c r="B106">
        <v>1</v>
      </c>
      <c r="C106">
        <v>582442</v>
      </c>
      <c r="D106">
        <v>5</v>
      </c>
      <c r="E106">
        <v>26405522000</v>
      </c>
      <c r="F106" s="39">
        <f t="shared" si="27"/>
        <v>0</v>
      </c>
      <c r="G106">
        <v>1549684</v>
      </c>
      <c r="H106" t="s">
        <v>15564</v>
      </c>
      <c r="I106" t="s">
        <v>15565</v>
      </c>
      <c r="J106" t="s">
        <v>15561</v>
      </c>
      <c r="K106" t="s">
        <v>15566</v>
      </c>
      <c r="L106" t="s">
        <v>11530</v>
      </c>
      <c r="M106">
        <v>275</v>
      </c>
      <c r="N106">
        <v>480.78608100000002</v>
      </c>
      <c r="O106">
        <v>3048640</v>
      </c>
      <c r="P106" s="42">
        <v>37987</v>
      </c>
      <c r="Q106">
        <v>2</v>
      </c>
      <c r="R106" t="s">
        <v>12700</v>
      </c>
      <c r="S106" t="str">
        <f t="shared" si="25"/>
        <v>2-PO</v>
      </c>
      <c r="T106">
        <v>50</v>
      </c>
      <c r="U106">
        <v>0</v>
      </c>
      <c r="V106" t="s">
        <v>12756</v>
      </c>
      <c r="W106" t="s">
        <v>62</v>
      </c>
      <c r="X106" t="s">
        <v>15658</v>
      </c>
      <c r="Y106" s="42">
        <v>37257</v>
      </c>
      <c r="Z106">
        <v>6</v>
      </c>
      <c r="AA106">
        <v>50</v>
      </c>
      <c r="AB106">
        <v>2137506</v>
      </c>
      <c r="AC106" t="s">
        <v>12755</v>
      </c>
      <c r="AD106" t="str">
        <f t="shared" si="26"/>
        <v>6-(P)</v>
      </c>
      <c r="AG106" s="99"/>
      <c r="AH106" s="81"/>
      <c r="AI106" s="81"/>
      <c r="AJ106" s="81"/>
      <c r="AK106" s="81"/>
      <c r="AL106" s="81"/>
      <c r="AM106" s="81"/>
      <c r="AN106" s="81"/>
      <c r="AO106" s="81"/>
      <c r="AP106" s="81"/>
      <c r="AQ106" s="81"/>
      <c r="AR106" s="81"/>
      <c r="AS106" s="81"/>
      <c r="AT106" s="81"/>
      <c r="AU106" s="98"/>
    </row>
    <row r="107" spans="2:47" x14ac:dyDescent="0.25">
      <c r="B107">
        <v>1</v>
      </c>
      <c r="C107">
        <v>571233</v>
      </c>
      <c r="D107">
        <v>5</v>
      </c>
      <c r="E107">
        <v>7720159000</v>
      </c>
      <c r="F107" s="39">
        <f t="shared" si="27"/>
        <v>0</v>
      </c>
      <c r="G107">
        <v>3187098</v>
      </c>
      <c r="H107" t="s">
        <v>15576</v>
      </c>
      <c r="I107" t="s">
        <v>15577</v>
      </c>
      <c r="J107" t="s">
        <v>15561</v>
      </c>
      <c r="K107" t="s">
        <v>15566</v>
      </c>
      <c r="L107" t="s">
        <v>11530</v>
      </c>
      <c r="M107">
        <v>196</v>
      </c>
      <c r="N107">
        <v>89.720357000000007</v>
      </c>
      <c r="O107">
        <v>91008807</v>
      </c>
      <c r="P107" s="42">
        <v>33239</v>
      </c>
      <c r="Q107">
        <v>1</v>
      </c>
      <c r="R107" t="s">
        <v>12700</v>
      </c>
      <c r="S107" t="str">
        <f t="shared" si="25"/>
        <v>1-PO</v>
      </c>
      <c r="T107">
        <v>0</v>
      </c>
      <c r="U107">
        <v>0</v>
      </c>
      <c r="V107" t="s">
        <v>12756</v>
      </c>
      <c r="W107" t="s">
        <v>62</v>
      </c>
      <c r="X107" t="s">
        <v>15659</v>
      </c>
      <c r="Y107" s="42">
        <v>31048</v>
      </c>
      <c r="Z107">
        <v>1.25</v>
      </c>
      <c r="AA107">
        <v>50</v>
      </c>
      <c r="AB107">
        <v>0</v>
      </c>
      <c r="AC107" t="s">
        <v>12755</v>
      </c>
      <c r="AD107" t="str">
        <f t="shared" si="26"/>
        <v>1.25-(P)</v>
      </c>
      <c r="AG107" s="99"/>
      <c r="AH107" s="100"/>
      <c r="AI107" s="102"/>
      <c r="AJ107" s="102"/>
      <c r="AK107" s="102"/>
      <c r="AL107" s="102"/>
      <c r="AM107" s="102"/>
      <c r="AN107" s="102"/>
      <c r="AO107" s="102"/>
      <c r="AP107" s="102"/>
      <c r="AQ107" s="102"/>
      <c r="AR107" s="102"/>
      <c r="AS107" s="212">
        <v>0.75</v>
      </c>
      <c r="AT107" s="211" t="s">
        <v>20616</v>
      </c>
      <c r="AU107" s="98"/>
    </row>
    <row r="108" spans="2:47" x14ac:dyDescent="0.25">
      <c r="B108">
        <v>1</v>
      </c>
      <c r="C108">
        <v>568642</v>
      </c>
      <c r="D108">
        <v>5</v>
      </c>
      <c r="E108">
        <v>16700378000</v>
      </c>
      <c r="F108" s="39">
        <f t="shared" si="27"/>
        <v>0</v>
      </c>
      <c r="G108">
        <v>933565</v>
      </c>
      <c r="H108" t="s">
        <v>15568</v>
      </c>
      <c r="I108" t="s">
        <v>15560</v>
      </c>
      <c r="J108" t="s">
        <v>15561</v>
      </c>
      <c r="K108" t="s">
        <v>15566</v>
      </c>
      <c r="L108" t="s">
        <v>11530</v>
      </c>
      <c r="M108">
        <v>104</v>
      </c>
      <c r="N108">
        <v>37.386794000000002</v>
      </c>
      <c r="O108">
        <v>90018402</v>
      </c>
      <c r="P108" s="42">
        <v>32874</v>
      </c>
      <c r="Q108">
        <v>0.5</v>
      </c>
      <c r="R108" t="s">
        <v>12700</v>
      </c>
      <c r="S108" t="str">
        <f t="shared" si="25"/>
        <v>0.5-PO</v>
      </c>
      <c r="T108">
        <v>0</v>
      </c>
      <c r="U108">
        <v>0</v>
      </c>
      <c r="V108" t="s">
        <v>12756</v>
      </c>
      <c r="W108" t="s">
        <v>62</v>
      </c>
      <c r="X108" t="s">
        <v>15660</v>
      </c>
      <c r="Y108" s="42">
        <v>25934</v>
      </c>
      <c r="Z108">
        <v>1</v>
      </c>
      <c r="AA108">
        <v>50</v>
      </c>
      <c r="AB108">
        <v>0</v>
      </c>
      <c r="AC108" t="s">
        <v>12758</v>
      </c>
      <c r="AD108" t="str">
        <f t="shared" si="26"/>
        <v>1-(W)</v>
      </c>
      <c r="AG108" s="99"/>
      <c r="AH108" s="100"/>
      <c r="AI108" s="102"/>
      <c r="AJ108" s="81"/>
      <c r="AK108" s="81"/>
      <c r="AL108" s="81"/>
      <c r="AM108" s="81"/>
      <c r="AN108" s="81"/>
      <c r="AO108" s="81"/>
      <c r="AP108" s="81"/>
      <c r="AQ108" s="81"/>
      <c r="AR108" s="81"/>
      <c r="AS108" s="187">
        <v>0.25</v>
      </c>
      <c r="AT108" s="211" t="s">
        <v>20617</v>
      </c>
      <c r="AU108" s="98"/>
    </row>
    <row r="109" spans="2:47" x14ac:dyDescent="0.25">
      <c r="B109">
        <v>1</v>
      </c>
      <c r="C109">
        <v>566236</v>
      </c>
      <c r="D109">
        <v>3</v>
      </c>
      <c r="E109">
        <v>25118848000</v>
      </c>
      <c r="F109" s="39">
        <f t="shared" si="27"/>
        <v>0</v>
      </c>
      <c r="G109">
        <v>1257813</v>
      </c>
      <c r="H109" t="s">
        <v>15576</v>
      </c>
      <c r="I109" t="s">
        <v>15577</v>
      </c>
      <c r="J109" t="s">
        <v>15561</v>
      </c>
      <c r="K109" t="s">
        <v>15566</v>
      </c>
      <c r="L109" t="s">
        <v>11530</v>
      </c>
      <c r="M109">
        <v>268</v>
      </c>
      <c r="N109">
        <v>261.52622700000001</v>
      </c>
      <c r="O109">
        <v>2203480</v>
      </c>
      <c r="P109" s="42">
        <v>37257</v>
      </c>
      <c r="Q109">
        <v>2</v>
      </c>
      <c r="R109" t="s">
        <v>12700</v>
      </c>
      <c r="S109" t="str">
        <f t="shared" si="25"/>
        <v>2-PO</v>
      </c>
      <c r="T109">
        <v>0</v>
      </c>
      <c r="U109">
        <v>0</v>
      </c>
      <c r="V109" t="s">
        <v>12756</v>
      </c>
      <c r="W109" t="s">
        <v>62</v>
      </c>
      <c r="X109" t="s">
        <v>15661</v>
      </c>
      <c r="Y109" s="42">
        <v>36892</v>
      </c>
      <c r="Z109">
        <v>2</v>
      </c>
      <c r="AA109">
        <v>50</v>
      </c>
      <c r="AB109">
        <v>1048894</v>
      </c>
      <c r="AC109" t="s">
        <v>12755</v>
      </c>
      <c r="AD109" t="str">
        <f t="shared" si="26"/>
        <v>2-(P)</v>
      </c>
      <c r="AG109" s="99"/>
      <c r="AH109" s="100"/>
      <c r="AI109" s="102"/>
      <c r="AJ109" s="81"/>
      <c r="AK109" s="81"/>
      <c r="AL109" s="81"/>
      <c r="AM109" s="81"/>
      <c r="AN109" s="81"/>
      <c r="AO109" s="81"/>
      <c r="AP109" s="81"/>
      <c r="AQ109" s="81"/>
      <c r="AR109" s="81"/>
      <c r="AS109" s="158"/>
      <c r="AT109" s="81"/>
      <c r="AU109" s="98"/>
    </row>
    <row r="110" spans="2:47" ht="15.75" thickBot="1" x14ac:dyDescent="0.3">
      <c r="B110">
        <v>1</v>
      </c>
      <c r="C110">
        <v>4923663</v>
      </c>
      <c r="D110">
        <v>3</v>
      </c>
      <c r="E110">
        <v>15702933000</v>
      </c>
      <c r="F110" s="39">
        <f t="shared" si="27"/>
        <v>0</v>
      </c>
      <c r="G110">
        <v>412060</v>
      </c>
      <c r="H110" t="s">
        <v>15625</v>
      </c>
      <c r="I110" t="s">
        <v>15626</v>
      </c>
      <c r="J110" t="s">
        <v>15561</v>
      </c>
      <c r="K110" t="s">
        <v>15566</v>
      </c>
      <c r="L110" t="s">
        <v>11530</v>
      </c>
      <c r="M110">
        <v>304</v>
      </c>
      <c r="N110">
        <v>48.915588999999997</v>
      </c>
      <c r="O110">
        <v>3564647</v>
      </c>
      <c r="P110" s="42">
        <v>43528</v>
      </c>
      <c r="Q110">
        <v>2</v>
      </c>
      <c r="R110" t="s">
        <v>12700</v>
      </c>
      <c r="S110" t="str">
        <f t="shared" si="25"/>
        <v>2-PO</v>
      </c>
      <c r="T110">
        <v>50</v>
      </c>
      <c r="U110">
        <v>0.216</v>
      </c>
      <c r="V110">
        <v>23230</v>
      </c>
      <c r="W110" t="s">
        <v>62</v>
      </c>
      <c r="X110" t="s">
        <v>15662</v>
      </c>
      <c r="Y110" s="42">
        <v>43529</v>
      </c>
      <c r="Z110">
        <v>2</v>
      </c>
      <c r="AA110">
        <v>50</v>
      </c>
      <c r="AB110">
        <v>3564646</v>
      </c>
      <c r="AC110" t="s">
        <v>12755</v>
      </c>
      <c r="AD110" t="str">
        <f t="shared" si="26"/>
        <v>2-(P)</v>
      </c>
      <c r="AG110" s="104"/>
      <c r="AH110" s="105"/>
      <c r="AI110" s="105"/>
      <c r="AJ110" s="105"/>
      <c r="AK110" s="105"/>
      <c r="AL110" s="105"/>
      <c r="AM110" s="105"/>
      <c r="AN110" s="105"/>
      <c r="AO110" s="105"/>
      <c r="AP110" s="105"/>
      <c r="AQ110" s="105"/>
      <c r="AR110" s="105"/>
      <c r="AS110" s="105"/>
      <c r="AT110" s="105"/>
      <c r="AU110" s="106"/>
    </row>
    <row r="111" spans="2:47" x14ac:dyDescent="0.25">
      <c r="B111">
        <v>1</v>
      </c>
      <c r="C111">
        <v>587093</v>
      </c>
      <c r="D111">
        <v>5</v>
      </c>
      <c r="E111">
        <v>26460571000</v>
      </c>
      <c r="F111" s="39">
        <f t="shared" si="27"/>
        <v>0</v>
      </c>
      <c r="G111">
        <v>1875015</v>
      </c>
      <c r="H111" t="s">
        <v>15568</v>
      </c>
      <c r="I111" t="s">
        <v>15560</v>
      </c>
      <c r="J111" t="s">
        <v>15561</v>
      </c>
      <c r="K111" t="s">
        <v>15566</v>
      </c>
      <c r="L111" t="s">
        <v>11530</v>
      </c>
      <c r="M111">
        <v>217</v>
      </c>
      <c r="N111">
        <v>248.33381600000001</v>
      </c>
      <c r="O111">
        <v>95008789</v>
      </c>
      <c r="P111" s="42">
        <v>34700</v>
      </c>
      <c r="Q111">
        <v>1</v>
      </c>
      <c r="R111" t="s">
        <v>12700</v>
      </c>
      <c r="S111" t="str">
        <f t="shared" si="25"/>
        <v>1-PO</v>
      </c>
      <c r="T111">
        <v>0</v>
      </c>
      <c r="U111">
        <v>0</v>
      </c>
      <c r="V111" t="s">
        <v>12756</v>
      </c>
      <c r="W111" t="s">
        <v>62</v>
      </c>
      <c r="X111" t="s">
        <v>15663</v>
      </c>
      <c r="Y111" s="42">
        <v>26665</v>
      </c>
      <c r="Z111">
        <v>4.5</v>
      </c>
      <c r="AA111">
        <v>50</v>
      </c>
      <c r="AB111">
        <v>0</v>
      </c>
      <c r="AC111" t="s">
        <v>12758</v>
      </c>
      <c r="AD111" t="str">
        <f t="shared" si="26"/>
        <v>4.5-(W)</v>
      </c>
    </row>
    <row r="112" spans="2:47" x14ac:dyDescent="0.25">
      <c r="B112">
        <v>1</v>
      </c>
      <c r="C112">
        <v>587093</v>
      </c>
      <c r="D112">
        <v>5</v>
      </c>
      <c r="E112">
        <v>26460571000</v>
      </c>
      <c r="F112" s="39">
        <f t="shared" si="27"/>
        <v>1</v>
      </c>
      <c r="G112">
        <v>1875015</v>
      </c>
      <c r="H112" t="s">
        <v>15568</v>
      </c>
      <c r="I112" t="s">
        <v>15560</v>
      </c>
      <c r="J112" t="s">
        <v>15561</v>
      </c>
      <c r="K112" t="s">
        <v>15566</v>
      </c>
      <c r="L112" t="s">
        <v>11530</v>
      </c>
      <c r="M112">
        <v>289</v>
      </c>
      <c r="N112">
        <v>554.22736499999996</v>
      </c>
      <c r="O112">
        <v>3151082</v>
      </c>
      <c r="P112" s="42">
        <v>39083</v>
      </c>
      <c r="Q112">
        <v>2</v>
      </c>
      <c r="R112" t="s">
        <v>12700</v>
      </c>
      <c r="S112" t="str">
        <f t="shared" si="25"/>
        <v>2-PO</v>
      </c>
      <c r="T112">
        <v>0</v>
      </c>
      <c r="U112">
        <v>0</v>
      </c>
      <c r="V112" t="s">
        <v>12756</v>
      </c>
      <c r="W112" t="s">
        <v>62</v>
      </c>
      <c r="X112" t="s">
        <v>15663</v>
      </c>
      <c r="Y112" s="42">
        <v>26665</v>
      </c>
      <c r="Z112">
        <v>4.5</v>
      </c>
      <c r="AA112">
        <v>50</v>
      </c>
      <c r="AB112">
        <v>0</v>
      </c>
      <c r="AC112" t="s">
        <v>12758</v>
      </c>
      <c r="AD112" t="str">
        <f t="shared" si="26"/>
        <v>4.5-(W)</v>
      </c>
    </row>
    <row r="113" spans="2:30" x14ac:dyDescent="0.25">
      <c r="B113">
        <v>1</v>
      </c>
      <c r="C113">
        <v>568619</v>
      </c>
      <c r="D113">
        <v>5</v>
      </c>
      <c r="E113">
        <v>15701850000</v>
      </c>
      <c r="F113" s="39">
        <f t="shared" si="27"/>
        <v>0</v>
      </c>
      <c r="G113">
        <v>381317</v>
      </c>
      <c r="H113" t="s">
        <v>15559</v>
      </c>
      <c r="I113" t="s">
        <v>15560</v>
      </c>
      <c r="J113" t="s">
        <v>15561</v>
      </c>
      <c r="K113" t="s">
        <v>15566</v>
      </c>
      <c r="L113" t="s">
        <v>11530</v>
      </c>
      <c r="M113">
        <v>231</v>
      </c>
      <c r="N113">
        <v>112.871223</v>
      </c>
      <c r="O113">
        <v>97034926</v>
      </c>
      <c r="P113" s="42">
        <v>35431</v>
      </c>
      <c r="Q113">
        <v>1</v>
      </c>
      <c r="R113" t="s">
        <v>12700</v>
      </c>
      <c r="S113" t="str">
        <f t="shared" si="25"/>
        <v>1-PO</v>
      </c>
      <c r="T113">
        <v>0</v>
      </c>
      <c r="U113">
        <v>0</v>
      </c>
      <c r="V113" t="s">
        <v>12756</v>
      </c>
      <c r="W113" t="s">
        <v>62</v>
      </c>
      <c r="X113" t="s">
        <v>15664</v>
      </c>
      <c r="Y113" s="42">
        <v>37622</v>
      </c>
      <c r="Z113">
        <v>2</v>
      </c>
      <c r="AA113">
        <v>50</v>
      </c>
      <c r="AB113">
        <v>3006229</v>
      </c>
      <c r="AC113" t="s">
        <v>12755</v>
      </c>
      <c r="AD113" t="str">
        <f t="shared" si="26"/>
        <v>2-(P)</v>
      </c>
    </row>
    <row r="114" spans="2:30" x14ac:dyDescent="0.25">
      <c r="B114">
        <v>1</v>
      </c>
      <c r="C114">
        <v>568095</v>
      </c>
      <c r="D114">
        <v>1</v>
      </c>
      <c r="E114">
        <v>23700161000</v>
      </c>
      <c r="F114" s="39">
        <f t="shared" si="27"/>
        <v>0</v>
      </c>
      <c r="G114">
        <v>563799</v>
      </c>
      <c r="H114" t="s">
        <v>15625</v>
      </c>
      <c r="I114" t="s">
        <v>15626</v>
      </c>
      <c r="J114" t="s">
        <v>15561</v>
      </c>
      <c r="K114" t="s">
        <v>15566</v>
      </c>
      <c r="L114" t="s">
        <v>11530</v>
      </c>
      <c r="M114">
        <v>94</v>
      </c>
      <c r="N114">
        <v>77.533202000000003</v>
      </c>
      <c r="O114">
        <v>96008303</v>
      </c>
      <c r="P114" s="42">
        <v>35065</v>
      </c>
      <c r="Q114">
        <v>1</v>
      </c>
      <c r="R114" t="s">
        <v>12700</v>
      </c>
      <c r="S114" t="str">
        <f t="shared" si="25"/>
        <v>1-PO</v>
      </c>
      <c r="T114">
        <v>50</v>
      </c>
      <c r="U114">
        <v>0</v>
      </c>
      <c r="V114" t="s">
        <v>12756</v>
      </c>
      <c r="W114" t="s">
        <v>62</v>
      </c>
      <c r="X114" t="s">
        <v>15665</v>
      </c>
      <c r="Y114" s="42">
        <v>31413</v>
      </c>
      <c r="Z114">
        <v>2</v>
      </c>
      <c r="AA114">
        <v>50</v>
      </c>
      <c r="AB114">
        <v>0</v>
      </c>
      <c r="AC114" t="s">
        <v>12755</v>
      </c>
      <c r="AD114" t="str">
        <f t="shared" si="26"/>
        <v>2-(P)</v>
      </c>
    </row>
    <row r="115" spans="2:30" x14ac:dyDescent="0.25">
      <c r="B115">
        <v>1</v>
      </c>
      <c r="C115">
        <v>568631</v>
      </c>
      <c r="D115">
        <v>5</v>
      </c>
      <c r="E115">
        <v>16700148000</v>
      </c>
      <c r="F115" s="39">
        <f t="shared" si="27"/>
        <v>0</v>
      </c>
      <c r="G115">
        <v>413278</v>
      </c>
      <c r="H115" t="s">
        <v>15576</v>
      </c>
      <c r="I115" t="s">
        <v>15577</v>
      </c>
      <c r="J115" t="s">
        <v>15561</v>
      </c>
      <c r="K115" t="s">
        <v>15566</v>
      </c>
      <c r="L115" t="s">
        <v>11530</v>
      </c>
      <c r="M115">
        <v>168</v>
      </c>
      <c r="N115">
        <v>110.507603</v>
      </c>
      <c r="O115" t="s">
        <v>15666</v>
      </c>
      <c r="P115" t="s">
        <v>12756</v>
      </c>
      <c r="Q115">
        <v>0.75</v>
      </c>
      <c r="R115" t="s">
        <v>12701</v>
      </c>
      <c r="S115" t="str">
        <f t="shared" si="25"/>
        <v>0.75-WS</v>
      </c>
      <c r="T115">
        <v>0</v>
      </c>
      <c r="U115">
        <v>0</v>
      </c>
      <c r="V115" t="s">
        <v>12756</v>
      </c>
      <c r="W115" t="s">
        <v>62</v>
      </c>
      <c r="X115" t="s">
        <v>15667</v>
      </c>
      <c r="Y115" s="42">
        <v>27760</v>
      </c>
      <c r="Z115">
        <v>1</v>
      </c>
      <c r="AA115">
        <v>50</v>
      </c>
      <c r="AB115">
        <v>0</v>
      </c>
      <c r="AC115" t="s">
        <v>12758</v>
      </c>
      <c r="AD115" t="str">
        <f t="shared" si="26"/>
        <v>1-(W)</v>
      </c>
    </row>
    <row r="116" spans="2:30" x14ac:dyDescent="0.25">
      <c r="B116">
        <v>1</v>
      </c>
      <c r="C116">
        <v>563429</v>
      </c>
      <c r="D116">
        <v>5</v>
      </c>
      <c r="E116">
        <v>25065409000</v>
      </c>
      <c r="F116" s="39">
        <f t="shared" si="27"/>
        <v>0</v>
      </c>
      <c r="G116">
        <v>962219</v>
      </c>
      <c r="H116" t="s">
        <v>15576</v>
      </c>
      <c r="I116" t="s">
        <v>15577</v>
      </c>
      <c r="J116" t="s">
        <v>15561</v>
      </c>
      <c r="K116" t="s">
        <v>15566</v>
      </c>
      <c r="L116" t="s">
        <v>11530</v>
      </c>
      <c r="M116">
        <v>247</v>
      </c>
      <c r="N116">
        <v>61.038369000000003</v>
      </c>
      <c r="O116">
        <v>99015572</v>
      </c>
      <c r="P116" s="42">
        <v>36161</v>
      </c>
      <c r="Q116">
        <v>2</v>
      </c>
      <c r="R116" t="s">
        <v>12700</v>
      </c>
      <c r="S116" t="str">
        <f t="shared" si="25"/>
        <v>2-PO</v>
      </c>
      <c r="T116">
        <v>0</v>
      </c>
      <c r="U116">
        <v>0</v>
      </c>
      <c r="V116" t="s">
        <v>12756</v>
      </c>
      <c r="W116" t="s">
        <v>62</v>
      </c>
      <c r="X116" t="s">
        <v>15668</v>
      </c>
      <c r="Y116" s="42">
        <v>31048</v>
      </c>
      <c r="Z116">
        <v>2</v>
      </c>
      <c r="AA116">
        <v>50</v>
      </c>
      <c r="AB116">
        <v>0</v>
      </c>
      <c r="AC116" t="s">
        <v>12758</v>
      </c>
      <c r="AD116" t="str">
        <f t="shared" si="26"/>
        <v>2-(W)</v>
      </c>
    </row>
    <row r="117" spans="2:30" x14ac:dyDescent="0.25">
      <c r="B117">
        <v>1</v>
      </c>
      <c r="C117">
        <v>636506</v>
      </c>
      <c r="D117">
        <v>5</v>
      </c>
      <c r="E117">
        <v>16701442000</v>
      </c>
      <c r="F117" s="39">
        <f t="shared" si="27"/>
        <v>0</v>
      </c>
      <c r="G117">
        <v>437143</v>
      </c>
      <c r="H117" t="s">
        <v>15576</v>
      </c>
      <c r="I117" t="s">
        <v>15577</v>
      </c>
      <c r="J117" t="s">
        <v>15561</v>
      </c>
      <c r="K117" t="s">
        <v>15566</v>
      </c>
      <c r="L117" t="s">
        <v>11530</v>
      </c>
      <c r="M117">
        <v>24</v>
      </c>
      <c r="N117">
        <v>146.265278</v>
      </c>
      <c r="O117">
        <v>0</v>
      </c>
      <c r="P117" s="42">
        <v>27030</v>
      </c>
      <c r="Q117">
        <v>1</v>
      </c>
      <c r="R117" t="s">
        <v>12701</v>
      </c>
      <c r="S117" t="str">
        <f t="shared" si="25"/>
        <v>1-WS</v>
      </c>
      <c r="T117">
        <v>0</v>
      </c>
      <c r="U117">
        <v>0</v>
      </c>
      <c r="V117" t="s">
        <v>12756</v>
      </c>
      <c r="W117" t="s">
        <v>62</v>
      </c>
      <c r="X117" t="s">
        <v>15669</v>
      </c>
      <c r="Y117" s="42">
        <v>28491</v>
      </c>
      <c r="Z117">
        <v>2</v>
      </c>
      <c r="AA117">
        <v>50</v>
      </c>
      <c r="AB117">
        <v>0</v>
      </c>
      <c r="AC117" t="s">
        <v>12758</v>
      </c>
      <c r="AD117" t="str">
        <f t="shared" si="26"/>
        <v>2-(W)</v>
      </c>
    </row>
    <row r="118" spans="2:30" x14ac:dyDescent="0.25">
      <c r="B118">
        <v>1</v>
      </c>
      <c r="C118">
        <v>636506</v>
      </c>
      <c r="D118">
        <v>5</v>
      </c>
      <c r="E118">
        <v>16701442000</v>
      </c>
      <c r="F118" s="39">
        <f t="shared" si="27"/>
        <v>1</v>
      </c>
      <c r="G118">
        <v>437143</v>
      </c>
      <c r="H118" t="s">
        <v>15576</v>
      </c>
      <c r="I118" t="s">
        <v>15577</v>
      </c>
      <c r="J118" t="s">
        <v>15561</v>
      </c>
      <c r="K118" t="s">
        <v>15566</v>
      </c>
      <c r="L118" t="s">
        <v>11530</v>
      </c>
      <c r="M118">
        <v>225</v>
      </c>
      <c r="N118">
        <v>53.005803999999998</v>
      </c>
      <c r="O118">
        <v>96038808</v>
      </c>
      <c r="P118" s="42">
        <v>35065</v>
      </c>
      <c r="Q118">
        <v>1</v>
      </c>
      <c r="R118" t="s">
        <v>12701</v>
      </c>
      <c r="S118" t="str">
        <f t="shared" si="25"/>
        <v>1-WS</v>
      </c>
      <c r="T118">
        <v>0</v>
      </c>
      <c r="U118">
        <v>0</v>
      </c>
      <c r="V118" t="s">
        <v>12756</v>
      </c>
      <c r="W118" t="s">
        <v>62</v>
      </c>
      <c r="X118" t="s">
        <v>15669</v>
      </c>
      <c r="Y118" s="42">
        <v>28491</v>
      </c>
      <c r="Z118">
        <v>2</v>
      </c>
      <c r="AA118">
        <v>50</v>
      </c>
      <c r="AB118">
        <v>0</v>
      </c>
      <c r="AC118" t="s">
        <v>12758</v>
      </c>
      <c r="AD118" t="str">
        <f t="shared" si="26"/>
        <v>2-(W)</v>
      </c>
    </row>
    <row r="119" spans="2:30" x14ac:dyDescent="0.25">
      <c r="B119">
        <v>1</v>
      </c>
      <c r="C119">
        <v>563374</v>
      </c>
      <c r="D119">
        <v>5</v>
      </c>
      <c r="E119">
        <v>15703284000</v>
      </c>
      <c r="F119" s="39">
        <f t="shared" si="27"/>
        <v>0</v>
      </c>
      <c r="G119">
        <v>412446</v>
      </c>
      <c r="H119" t="s">
        <v>15576</v>
      </c>
      <c r="I119" t="s">
        <v>15577</v>
      </c>
      <c r="J119" t="s">
        <v>15561</v>
      </c>
      <c r="K119" t="s">
        <v>15566</v>
      </c>
      <c r="L119" t="s">
        <v>11530</v>
      </c>
      <c r="M119">
        <v>5</v>
      </c>
      <c r="N119">
        <v>289.91904099999999</v>
      </c>
      <c r="O119">
        <v>3181369</v>
      </c>
      <c r="P119" s="42">
        <v>39448</v>
      </c>
      <c r="Q119">
        <v>0.5</v>
      </c>
      <c r="R119" t="s">
        <v>12700</v>
      </c>
      <c r="S119" t="str">
        <f t="shared" si="25"/>
        <v>0.5-PO</v>
      </c>
      <c r="T119">
        <v>0</v>
      </c>
      <c r="U119" t="s">
        <v>12756</v>
      </c>
      <c r="V119" t="s">
        <v>12756</v>
      </c>
      <c r="W119" t="s">
        <v>62</v>
      </c>
      <c r="X119" t="s">
        <v>15670</v>
      </c>
      <c r="Y119" s="42">
        <v>25569</v>
      </c>
      <c r="Z119">
        <v>4.5</v>
      </c>
      <c r="AA119">
        <v>50</v>
      </c>
      <c r="AB119">
        <v>0</v>
      </c>
      <c r="AC119" t="s">
        <v>12758</v>
      </c>
      <c r="AD119" t="str">
        <f t="shared" si="26"/>
        <v>4.5-(W)</v>
      </c>
    </row>
    <row r="120" spans="2:30" x14ac:dyDescent="0.25">
      <c r="B120">
        <v>1</v>
      </c>
      <c r="C120">
        <v>563374</v>
      </c>
      <c r="D120">
        <v>5</v>
      </c>
      <c r="E120">
        <v>15703284000</v>
      </c>
      <c r="F120" s="39">
        <f t="shared" si="27"/>
        <v>1</v>
      </c>
      <c r="G120">
        <v>412446</v>
      </c>
      <c r="H120" t="s">
        <v>15576</v>
      </c>
      <c r="I120" t="s">
        <v>15577</v>
      </c>
      <c r="J120" t="s">
        <v>15561</v>
      </c>
      <c r="K120" t="s">
        <v>15566</v>
      </c>
      <c r="L120" t="s">
        <v>11530</v>
      </c>
      <c r="M120">
        <v>38</v>
      </c>
      <c r="N120">
        <v>31.502431999999999</v>
      </c>
      <c r="O120" t="s">
        <v>15671</v>
      </c>
      <c r="P120" s="42">
        <v>31413</v>
      </c>
      <c r="Q120">
        <v>1</v>
      </c>
      <c r="R120" t="s">
        <v>12701</v>
      </c>
      <c r="S120" t="str">
        <f t="shared" si="25"/>
        <v>1-WS</v>
      </c>
      <c r="T120">
        <v>0</v>
      </c>
      <c r="U120">
        <v>0</v>
      </c>
      <c r="V120" t="s">
        <v>12756</v>
      </c>
      <c r="W120" t="s">
        <v>62</v>
      </c>
      <c r="X120" t="s">
        <v>15670</v>
      </c>
      <c r="Y120" s="42">
        <v>25569</v>
      </c>
      <c r="Z120">
        <v>4.5</v>
      </c>
      <c r="AA120">
        <v>50</v>
      </c>
      <c r="AB120">
        <v>0</v>
      </c>
      <c r="AC120" t="s">
        <v>12758</v>
      </c>
      <c r="AD120" t="str">
        <f t="shared" si="26"/>
        <v>4.5-(W)</v>
      </c>
    </row>
    <row r="121" spans="2:30" x14ac:dyDescent="0.25">
      <c r="B121">
        <v>1</v>
      </c>
      <c r="C121">
        <v>563374</v>
      </c>
      <c r="D121">
        <v>5</v>
      </c>
      <c r="E121">
        <v>15703284000</v>
      </c>
      <c r="F121" s="39">
        <f t="shared" si="27"/>
        <v>1</v>
      </c>
      <c r="G121">
        <v>412446</v>
      </c>
      <c r="H121" t="s">
        <v>15576</v>
      </c>
      <c r="I121" t="s">
        <v>15577</v>
      </c>
      <c r="J121" t="s">
        <v>15561</v>
      </c>
      <c r="K121" t="s">
        <v>15566</v>
      </c>
      <c r="L121" t="s">
        <v>11530</v>
      </c>
      <c r="M121">
        <v>186</v>
      </c>
      <c r="N121">
        <v>59.755926000000002</v>
      </c>
      <c r="O121">
        <v>0</v>
      </c>
      <c r="P121" s="42">
        <v>31778</v>
      </c>
      <c r="Q121">
        <v>1</v>
      </c>
      <c r="R121" t="s">
        <v>12701</v>
      </c>
      <c r="S121" t="str">
        <f t="shared" si="25"/>
        <v>1-WS</v>
      </c>
      <c r="T121">
        <v>0</v>
      </c>
      <c r="U121">
        <v>0</v>
      </c>
      <c r="V121" t="s">
        <v>12756</v>
      </c>
      <c r="W121" t="s">
        <v>62</v>
      </c>
      <c r="X121" t="s">
        <v>15670</v>
      </c>
      <c r="Y121" s="42">
        <v>25569</v>
      </c>
      <c r="Z121">
        <v>4.5</v>
      </c>
      <c r="AA121">
        <v>50</v>
      </c>
      <c r="AB121">
        <v>0</v>
      </c>
      <c r="AC121" t="s">
        <v>12758</v>
      </c>
      <c r="AD121" t="str">
        <f t="shared" si="26"/>
        <v>4.5-(W)</v>
      </c>
    </row>
    <row r="122" spans="2:30" x14ac:dyDescent="0.25">
      <c r="B122">
        <v>1</v>
      </c>
      <c r="C122">
        <v>581692</v>
      </c>
      <c r="D122">
        <v>5</v>
      </c>
      <c r="E122">
        <v>25099238000</v>
      </c>
      <c r="F122" s="39">
        <f t="shared" si="27"/>
        <v>0</v>
      </c>
      <c r="G122">
        <v>1289570</v>
      </c>
      <c r="H122" t="s">
        <v>15576</v>
      </c>
      <c r="I122" t="s">
        <v>15577</v>
      </c>
      <c r="J122" t="s">
        <v>15561</v>
      </c>
      <c r="K122" t="s">
        <v>15566</v>
      </c>
      <c r="L122" t="s">
        <v>11530</v>
      </c>
      <c r="M122">
        <v>260</v>
      </c>
      <c r="N122">
        <v>111.186217</v>
      </c>
      <c r="O122">
        <v>1178394</v>
      </c>
      <c r="P122" s="42">
        <v>36892</v>
      </c>
      <c r="Q122">
        <v>1</v>
      </c>
      <c r="R122" t="s">
        <v>12700</v>
      </c>
      <c r="S122" t="str">
        <f t="shared" si="25"/>
        <v>1-PO</v>
      </c>
      <c r="T122">
        <v>0</v>
      </c>
      <c r="U122">
        <v>0</v>
      </c>
      <c r="V122" t="s">
        <v>12756</v>
      </c>
      <c r="W122" t="s">
        <v>62</v>
      </c>
      <c r="X122" t="s">
        <v>15672</v>
      </c>
      <c r="Y122" s="42">
        <v>33970</v>
      </c>
      <c r="Z122">
        <v>4</v>
      </c>
      <c r="AA122">
        <v>50</v>
      </c>
      <c r="AB122">
        <v>92021904</v>
      </c>
      <c r="AC122" t="s">
        <v>12755</v>
      </c>
      <c r="AD122" t="str">
        <f t="shared" si="26"/>
        <v>4-(P)</v>
      </c>
    </row>
    <row r="123" spans="2:30" x14ac:dyDescent="0.25">
      <c r="B123">
        <v>1</v>
      </c>
      <c r="C123">
        <v>584648</v>
      </c>
      <c r="D123">
        <v>1</v>
      </c>
      <c r="E123">
        <v>15703233000</v>
      </c>
      <c r="F123" s="39">
        <f t="shared" si="27"/>
        <v>0</v>
      </c>
      <c r="G123">
        <v>3603276</v>
      </c>
      <c r="H123" t="s">
        <v>15572</v>
      </c>
      <c r="I123" t="s">
        <v>15573</v>
      </c>
      <c r="J123" t="s">
        <v>15561</v>
      </c>
      <c r="K123" t="s">
        <v>15566</v>
      </c>
      <c r="L123" t="s">
        <v>11530</v>
      </c>
      <c r="M123">
        <v>177</v>
      </c>
      <c r="N123">
        <v>25.127500999999999</v>
      </c>
      <c r="O123">
        <v>0</v>
      </c>
      <c r="P123" s="42">
        <v>26299</v>
      </c>
      <c r="Q123">
        <v>0.75</v>
      </c>
      <c r="R123" t="s">
        <v>12701</v>
      </c>
      <c r="S123" t="str">
        <f t="shared" si="25"/>
        <v>0.75-WS</v>
      </c>
      <c r="T123">
        <v>0</v>
      </c>
      <c r="U123">
        <v>0</v>
      </c>
      <c r="V123" t="s">
        <v>12756</v>
      </c>
      <c r="W123" t="s">
        <v>62</v>
      </c>
      <c r="X123" t="s">
        <v>15673</v>
      </c>
      <c r="Y123" s="42">
        <v>26299</v>
      </c>
      <c r="Z123">
        <v>1</v>
      </c>
      <c r="AA123">
        <v>50</v>
      </c>
      <c r="AB123">
        <v>0</v>
      </c>
      <c r="AC123" t="s">
        <v>12758</v>
      </c>
      <c r="AD123" t="str">
        <f t="shared" si="26"/>
        <v>1-(W)</v>
      </c>
    </row>
    <row r="124" spans="2:30" x14ac:dyDescent="0.25">
      <c r="B124">
        <v>1</v>
      </c>
      <c r="C124">
        <v>564541</v>
      </c>
      <c r="D124">
        <v>3</v>
      </c>
      <c r="E124">
        <v>4711375000</v>
      </c>
      <c r="F124" s="39">
        <f t="shared" si="27"/>
        <v>0</v>
      </c>
      <c r="G124">
        <v>111133</v>
      </c>
      <c r="H124" t="s">
        <v>15576</v>
      </c>
      <c r="I124" t="s">
        <v>15577</v>
      </c>
      <c r="J124" t="s">
        <v>15561</v>
      </c>
      <c r="K124" t="s">
        <v>15566</v>
      </c>
      <c r="L124" t="s">
        <v>11530</v>
      </c>
      <c r="M124">
        <v>62</v>
      </c>
      <c r="N124">
        <v>48.505341999999999</v>
      </c>
      <c r="O124">
        <v>3090212</v>
      </c>
      <c r="P124" s="42">
        <v>38353</v>
      </c>
      <c r="Q124">
        <v>2</v>
      </c>
      <c r="R124" t="s">
        <v>12700</v>
      </c>
      <c r="S124" t="str">
        <f t="shared" si="25"/>
        <v>2-PO</v>
      </c>
      <c r="T124">
        <v>0</v>
      </c>
      <c r="U124">
        <v>0</v>
      </c>
      <c r="V124" t="s">
        <v>12756</v>
      </c>
      <c r="W124" t="s">
        <v>62</v>
      </c>
      <c r="X124" t="s">
        <v>15674</v>
      </c>
      <c r="Y124" s="42">
        <v>23377</v>
      </c>
      <c r="Z124">
        <v>2</v>
      </c>
      <c r="AA124">
        <v>50</v>
      </c>
      <c r="AB124">
        <v>0</v>
      </c>
      <c r="AC124" t="s">
        <v>12758</v>
      </c>
      <c r="AD124" t="str">
        <f t="shared" si="26"/>
        <v>2-(W)</v>
      </c>
    </row>
    <row r="125" spans="2:30" x14ac:dyDescent="0.25">
      <c r="B125">
        <v>1</v>
      </c>
      <c r="C125">
        <v>564541</v>
      </c>
      <c r="D125">
        <v>3</v>
      </c>
      <c r="E125">
        <v>4711375000</v>
      </c>
      <c r="F125" s="39">
        <f t="shared" si="27"/>
        <v>1</v>
      </c>
      <c r="G125">
        <v>111133</v>
      </c>
      <c r="H125" t="s">
        <v>15576</v>
      </c>
      <c r="I125" t="s">
        <v>15577</v>
      </c>
      <c r="J125" t="s">
        <v>15561</v>
      </c>
      <c r="K125" t="s">
        <v>15566</v>
      </c>
      <c r="L125" t="s">
        <v>11530</v>
      </c>
      <c r="M125">
        <v>63</v>
      </c>
      <c r="N125">
        <v>223.580747</v>
      </c>
      <c r="O125">
        <v>0</v>
      </c>
      <c r="P125" s="42">
        <v>25934</v>
      </c>
      <c r="Q125">
        <v>4.5</v>
      </c>
      <c r="R125" t="s">
        <v>12701</v>
      </c>
      <c r="S125" t="str">
        <f t="shared" si="25"/>
        <v>4.5-WS</v>
      </c>
      <c r="T125">
        <v>0</v>
      </c>
      <c r="U125">
        <v>0</v>
      </c>
      <c r="V125" t="s">
        <v>12756</v>
      </c>
      <c r="W125" t="s">
        <v>62</v>
      </c>
      <c r="X125" t="s">
        <v>15674</v>
      </c>
      <c r="Y125" s="42">
        <v>23377</v>
      </c>
      <c r="Z125">
        <v>2</v>
      </c>
      <c r="AA125">
        <v>50</v>
      </c>
      <c r="AB125">
        <v>0</v>
      </c>
      <c r="AC125" t="s">
        <v>12758</v>
      </c>
      <c r="AD125" t="str">
        <f t="shared" si="26"/>
        <v>2-(W)</v>
      </c>
    </row>
    <row r="126" spans="2:30" x14ac:dyDescent="0.25">
      <c r="B126">
        <v>1</v>
      </c>
      <c r="C126">
        <v>564541</v>
      </c>
      <c r="D126">
        <v>3</v>
      </c>
      <c r="E126">
        <v>4711375000</v>
      </c>
      <c r="F126" s="39">
        <f t="shared" si="27"/>
        <v>1</v>
      </c>
      <c r="G126">
        <v>111133</v>
      </c>
      <c r="H126" t="s">
        <v>15576</v>
      </c>
      <c r="I126" t="s">
        <v>15577</v>
      </c>
      <c r="J126" t="s">
        <v>15561</v>
      </c>
      <c r="K126" t="s">
        <v>15566</v>
      </c>
      <c r="L126" t="s">
        <v>11530</v>
      </c>
      <c r="M126">
        <v>233</v>
      </c>
      <c r="N126">
        <v>294.327045</v>
      </c>
      <c r="O126">
        <v>97024819</v>
      </c>
      <c r="P126" s="42">
        <v>35431</v>
      </c>
      <c r="Q126">
        <v>2</v>
      </c>
      <c r="R126" t="s">
        <v>12700</v>
      </c>
      <c r="S126" t="str">
        <f t="shared" si="25"/>
        <v>2-PO</v>
      </c>
      <c r="T126">
        <v>0</v>
      </c>
      <c r="U126">
        <v>0</v>
      </c>
      <c r="V126" t="s">
        <v>12756</v>
      </c>
      <c r="W126" t="s">
        <v>62</v>
      </c>
      <c r="X126" t="s">
        <v>15674</v>
      </c>
      <c r="Y126" s="42">
        <v>23377</v>
      </c>
      <c r="Z126">
        <v>2</v>
      </c>
      <c r="AA126">
        <v>50</v>
      </c>
      <c r="AB126">
        <v>0</v>
      </c>
      <c r="AC126" t="s">
        <v>12758</v>
      </c>
      <c r="AD126" t="str">
        <f t="shared" si="26"/>
        <v>2-(W)</v>
      </c>
    </row>
    <row r="127" spans="2:30" x14ac:dyDescent="0.25">
      <c r="B127">
        <v>1</v>
      </c>
      <c r="C127">
        <v>583053</v>
      </c>
      <c r="D127">
        <v>5</v>
      </c>
      <c r="E127">
        <v>26077195000</v>
      </c>
      <c r="F127" s="39">
        <f t="shared" si="27"/>
        <v>0</v>
      </c>
      <c r="G127">
        <v>1571072</v>
      </c>
      <c r="H127" t="s">
        <v>15576</v>
      </c>
      <c r="I127" t="s">
        <v>15577</v>
      </c>
      <c r="J127" t="s">
        <v>15561</v>
      </c>
      <c r="K127" t="s">
        <v>15566</v>
      </c>
      <c r="L127" t="s">
        <v>11530</v>
      </c>
      <c r="M127">
        <v>71</v>
      </c>
      <c r="N127">
        <v>233.700738</v>
      </c>
      <c r="O127">
        <v>3060086</v>
      </c>
      <c r="P127" s="42">
        <v>38353</v>
      </c>
      <c r="Q127">
        <v>2</v>
      </c>
      <c r="R127" t="s">
        <v>12700</v>
      </c>
      <c r="S127" t="str">
        <f t="shared" si="25"/>
        <v>2-PO</v>
      </c>
      <c r="T127">
        <v>0</v>
      </c>
      <c r="U127">
        <v>0</v>
      </c>
      <c r="V127" t="s">
        <v>12756</v>
      </c>
      <c r="W127" t="s">
        <v>62</v>
      </c>
      <c r="X127" t="s">
        <v>15675</v>
      </c>
      <c r="Y127" s="42">
        <v>36161</v>
      </c>
      <c r="Z127">
        <v>2</v>
      </c>
      <c r="AA127">
        <v>50</v>
      </c>
      <c r="AB127">
        <v>98032631</v>
      </c>
      <c r="AC127" t="s">
        <v>12755</v>
      </c>
      <c r="AD127" t="str">
        <f t="shared" si="26"/>
        <v>2-(P)</v>
      </c>
    </row>
    <row r="128" spans="2:30" x14ac:dyDescent="0.25">
      <c r="B128">
        <v>1</v>
      </c>
      <c r="C128">
        <v>583053</v>
      </c>
      <c r="D128">
        <v>5</v>
      </c>
      <c r="E128">
        <v>26077195000</v>
      </c>
      <c r="F128" s="39">
        <f t="shared" si="27"/>
        <v>1</v>
      </c>
      <c r="G128">
        <v>1571072</v>
      </c>
      <c r="H128" t="s">
        <v>15576</v>
      </c>
      <c r="I128" t="s">
        <v>15577</v>
      </c>
      <c r="J128" t="s">
        <v>15561</v>
      </c>
      <c r="K128" t="s">
        <v>15566</v>
      </c>
      <c r="L128" t="s">
        <v>11530</v>
      </c>
      <c r="M128">
        <v>72</v>
      </c>
      <c r="N128">
        <v>105.541436</v>
      </c>
      <c r="O128">
        <v>3111523</v>
      </c>
      <c r="P128" s="42">
        <v>38353</v>
      </c>
      <c r="Q128">
        <v>2</v>
      </c>
      <c r="R128" t="s">
        <v>12700</v>
      </c>
      <c r="S128" t="str">
        <f t="shared" si="25"/>
        <v>2-PO</v>
      </c>
      <c r="T128">
        <v>0</v>
      </c>
      <c r="U128">
        <v>0</v>
      </c>
      <c r="V128" t="s">
        <v>12756</v>
      </c>
      <c r="W128" t="s">
        <v>62</v>
      </c>
      <c r="X128" t="s">
        <v>15675</v>
      </c>
      <c r="Y128" s="42">
        <v>36161</v>
      </c>
      <c r="Z128">
        <v>2</v>
      </c>
      <c r="AA128">
        <v>50</v>
      </c>
      <c r="AB128">
        <v>98032631</v>
      </c>
      <c r="AC128" t="s">
        <v>12755</v>
      </c>
      <c r="AD128" t="str">
        <f t="shared" si="26"/>
        <v>2-(P)</v>
      </c>
    </row>
    <row r="129" spans="2:30" x14ac:dyDescent="0.25">
      <c r="B129">
        <v>1</v>
      </c>
      <c r="C129">
        <v>592127</v>
      </c>
      <c r="D129">
        <v>3</v>
      </c>
      <c r="E129">
        <v>26238976000</v>
      </c>
      <c r="F129" s="39">
        <f t="shared" si="27"/>
        <v>0</v>
      </c>
      <c r="G129">
        <v>1553895</v>
      </c>
      <c r="H129" t="s">
        <v>15576</v>
      </c>
      <c r="I129" t="s">
        <v>15577</v>
      </c>
      <c r="J129" t="s">
        <v>15561</v>
      </c>
      <c r="K129" t="s">
        <v>15566</v>
      </c>
      <c r="L129" t="s">
        <v>11530</v>
      </c>
      <c r="M129">
        <v>282</v>
      </c>
      <c r="N129">
        <v>160.390736</v>
      </c>
      <c r="O129">
        <v>3093543</v>
      </c>
      <c r="P129" s="42">
        <v>38353</v>
      </c>
      <c r="Q129">
        <v>2</v>
      </c>
      <c r="R129" t="s">
        <v>12700</v>
      </c>
      <c r="S129" t="str">
        <f t="shared" si="25"/>
        <v>2-PO</v>
      </c>
      <c r="T129">
        <v>0</v>
      </c>
      <c r="U129">
        <v>0</v>
      </c>
      <c r="V129" t="s">
        <v>12756</v>
      </c>
      <c r="W129" t="s">
        <v>62</v>
      </c>
      <c r="X129" t="s">
        <v>15676</v>
      </c>
      <c r="Y129" s="42">
        <v>26665</v>
      </c>
      <c r="Z129">
        <v>4.5</v>
      </c>
      <c r="AA129">
        <v>50</v>
      </c>
      <c r="AB129">
        <v>0</v>
      </c>
      <c r="AC129" t="s">
        <v>12758</v>
      </c>
      <c r="AD129" t="str">
        <f t="shared" si="26"/>
        <v>4.5-(W)</v>
      </c>
    </row>
    <row r="130" spans="2:30" x14ac:dyDescent="0.25">
      <c r="B130">
        <v>1</v>
      </c>
      <c r="C130">
        <v>586568</v>
      </c>
      <c r="D130">
        <v>5</v>
      </c>
      <c r="E130">
        <v>4711374000</v>
      </c>
      <c r="F130" s="39">
        <f t="shared" si="27"/>
        <v>0</v>
      </c>
      <c r="G130">
        <v>111132</v>
      </c>
      <c r="H130" t="s">
        <v>15576</v>
      </c>
      <c r="I130" t="s">
        <v>15577</v>
      </c>
      <c r="J130" t="s">
        <v>15561</v>
      </c>
      <c r="K130" t="s">
        <v>15566</v>
      </c>
      <c r="L130" t="s">
        <v>11530</v>
      </c>
      <c r="M130">
        <v>60</v>
      </c>
      <c r="N130">
        <v>22.732866999999999</v>
      </c>
      <c r="O130">
        <v>1218562</v>
      </c>
      <c r="P130" s="42">
        <v>36892</v>
      </c>
      <c r="Q130">
        <v>2</v>
      </c>
      <c r="R130" t="s">
        <v>12700</v>
      </c>
      <c r="S130" t="str">
        <f t="shared" si="25"/>
        <v>2-PO</v>
      </c>
      <c r="T130">
        <v>0</v>
      </c>
      <c r="U130">
        <v>0</v>
      </c>
      <c r="V130" t="s">
        <v>12756</v>
      </c>
      <c r="W130" t="s">
        <v>62</v>
      </c>
      <c r="X130" t="s">
        <v>15677</v>
      </c>
      <c r="Y130" s="42">
        <v>29587</v>
      </c>
      <c r="Z130">
        <v>4.5</v>
      </c>
      <c r="AA130">
        <v>50</v>
      </c>
      <c r="AB130">
        <v>0</v>
      </c>
      <c r="AC130" t="s">
        <v>12758</v>
      </c>
      <c r="AD130" t="str">
        <f t="shared" si="26"/>
        <v>4.5-(W)</v>
      </c>
    </row>
    <row r="131" spans="2:30" x14ac:dyDescent="0.25">
      <c r="B131">
        <v>1</v>
      </c>
      <c r="C131">
        <v>586568</v>
      </c>
      <c r="D131">
        <v>5</v>
      </c>
      <c r="E131">
        <v>4711374000</v>
      </c>
      <c r="F131" s="39">
        <f t="shared" si="27"/>
        <v>1</v>
      </c>
      <c r="G131">
        <v>111132</v>
      </c>
      <c r="H131" t="s">
        <v>15576</v>
      </c>
      <c r="I131" t="s">
        <v>15577</v>
      </c>
      <c r="J131" t="s">
        <v>15561</v>
      </c>
      <c r="K131" t="s">
        <v>15566</v>
      </c>
      <c r="L131" t="s">
        <v>11530</v>
      </c>
      <c r="M131">
        <v>173</v>
      </c>
      <c r="N131">
        <v>26.484501999999999</v>
      </c>
      <c r="O131" t="s">
        <v>15678</v>
      </c>
      <c r="P131" t="s">
        <v>12756</v>
      </c>
      <c r="Q131">
        <v>2</v>
      </c>
      <c r="R131" t="s">
        <v>12701</v>
      </c>
      <c r="S131" t="str">
        <f t="shared" si="25"/>
        <v>2-WS</v>
      </c>
      <c r="T131">
        <v>0</v>
      </c>
      <c r="U131">
        <v>0</v>
      </c>
      <c r="V131" t="s">
        <v>12756</v>
      </c>
      <c r="W131" t="s">
        <v>62</v>
      </c>
      <c r="X131" t="s">
        <v>15677</v>
      </c>
      <c r="Y131" s="42">
        <v>29587</v>
      </c>
      <c r="Z131">
        <v>4.5</v>
      </c>
      <c r="AA131">
        <v>50</v>
      </c>
      <c r="AB131">
        <v>0</v>
      </c>
      <c r="AC131" t="s">
        <v>12758</v>
      </c>
      <c r="AD131" t="str">
        <f t="shared" si="26"/>
        <v>4.5-(W)</v>
      </c>
    </row>
    <row r="132" spans="2:30" x14ac:dyDescent="0.25">
      <c r="B132">
        <v>1</v>
      </c>
      <c r="C132">
        <v>586568</v>
      </c>
      <c r="D132">
        <v>5</v>
      </c>
      <c r="E132">
        <v>4711374000</v>
      </c>
      <c r="F132" s="39">
        <f t="shared" si="27"/>
        <v>1</v>
      </c>
      <c r="G132">
        <v>111132</v>
      </c>
      <c r="H132" t="s">
        <v>15576</v>
      </c>
      <c r="I132" t="s">
        <v>15577</v>
      </c>
      <c r="J132" t="s">
        <v>15561</v>
      </c>
      <c r="K132" t="s">
        <v>15566</v>
      </c>
      <c r="L132" t="s">
        <v>11530</v>
      </c>
      <c r="M132">
        <v>285</v>
      </c>
      <c r="N132">
        <v>172.65350799999999</v>
      </c>
      <c r="O132">
        <v>3135032</v>
      </c>
      <c r="P132" s="42">
        <v>38718</v>
      </c>
      <c r="Q132">
        <v>2</v>
      </c>
      <c r="R132" t="s">
        <v>12700</v>
      </c>
      <c r="S132" t="str">
        <f t="shared" si="25"/>
        <v>2-PO</v>
      </c>
      <c r="T132">
        <v>0</v>
      </c>
      <c r="U132">
        <v>0</v>
      </c>
      <c r="V132" t="s">
        <v>12756</v>
      </c>
      <c r="W132" t="s">
        <v>62</v>
      </c>
      <c r="X132" t="s">
        <v>15677</v>
      </c>
      <c r="Y132" s="42">
        <v>29587</v>
      </c>
      <c r="Z132">
        <v>4.5</v>
      </c>
      <c r="AA132">
        <v>50</v>
      </c>
      <c r="AB132">
        <v>0</v>
      </c>
      <c r="AC132" t="s">
        <v>12758</v>
      </c>
      <c r="AD132" t="str">
        <f t="shared" si="26"/>
        <v>4.5-(W)</v>
      </c>
    </row>
    <row r="133" spans="2:30" x14ac:dyDescent="0.25">
      <c r="B133">
        <v>1</v>
      </c>
      <c r="C133">
        <v>584660</v>
      </c>
      <c r="D133">
        <v>5</v>
      </c>
      <c r="E133">
        <v>11723131000</v>
      </c>
      <c r="F133" s="39">
        <f t="shared" si="27"/>
        <v>0</v>
      </c>
      <c r="G133">
        <v>1631497</v>
      </c>
      <c r="H133" t="s">
        <v>15568</v>
      </c>
      <c r="I133" t="s">
        <v>15560</v>
      </c>
      <c r="J133" t="s">
        <v>15561</v>
      </c>
      <c r="K133" t="s">
        <v>15566</v>
      </c>
      <c r="L133" t="s">
        <v>11530</v>
      </c>
      <c r="M133">
        <v>14</v>
      </c>
      <c r="N133">
        <v>39.485475000000001</v>
      </c>
      <c r="O133">
        <v>3167104</v>
      </c>
      <c r="P133" s="42">
        <v>39083</v>
      </c>
      <c r="Q133">
        <v>1</v>
      </c>
      <c r="R133" t="s">
        <v>12700</v>
      </c>
      <c r="S133" t="str">
        <f t="shared" si="25"/>
        <v>1-PO</v>
      </c>
      <c r="T133">
        <v>0</v>
      </c>
      <c r="U133">
        <v>0</v>
      </c>
      <c r="V133" t="s">
        <v>12756</v>
      </c>
      <c r="W133" t="s">
        <v>62</v>
      </c>
      <c r="X133" t="s">
        <v>15679</v>
      </c>
      <c r="Y133" s="42">
        <v>21916</v>
      </c>
      <c r="Z133">
        <v>4.5</v>
      </c>
      <c r="AA133">
        <v>50</v>
      </c>
      <c r="AB133">
        <v>0</v>
      </c>
      <c r="AC133" t="s">
        <v>12758</v>
      </c>
      <c r="AD133" t="str">
        <f t="shared" si="26"/>
        <v>4.5-(W)</v>
      </c>
    </row>
    <row r="134" spans="2:30" x14ac:dyDescent="0.25">
      <c r="B134">
        <v>1</v>
      </c>
      <c r="C134">
        <v>584660</v>
      </c>
      <c r="D134">
        <v>5</v>
      </c>
      <c r="E134">
        <v>11723131000</v>
      </c>
      <c r="F134" s="39">
        <f t="shared" si="27"/>
        <v>1</v>
      </c>
      <c r="G134">
        <v>1631497</v>
      </c>
      <c r="H134" t="s">
        <v>15568</v>
      </c>
      <c r="I134" t="s">
        <v>15560</v>
      </c>
      <c r="J134" t="s">
        <v>15561</v>
      </c>
      <c r="K134" t="s">
        <v>15566</v>
      </c>
      <c r="L134" t="s">
        <v>11530</v>
      </c>
      <c r="M134">
        <v>51</v>
      </c>
      <c r="N134">
        <v>366.77084000000002</v>
      </c>
      <c r="O134">
        <v>3110290</v>
      </c>
      <c r="P134" s="42">
        <v>38718</v>
      </c>
      <c r="Q134">
        <v>2</v>
      </c>
      <c r="R134" t="s">
        <v>12700</v>
      </c>
      <c r="S134" t="str">
        <f t="shared" si="25"/>
        <v>2-PO</v>
      </c>
      <c r="T134">
        <v>50</v>
      </c>
      <c r="U134">
        <v>0</v>
      </c>
      <c r="V134" t="s">
        <v>12756</v>
      </c>
      <c r="W134" t="s">
        <v>62</v>
      </c>
      <c r="X134" t="s">
        <v>15679</v>
      </c>
      <c r="Y134" s="42">
        <v>21916</v>
      </c>
      <c r="Z134">
        <v>4.5</v>
      </c>
      <c r="AA134">
        <v>50</v>
      </c>
      <c r="AB134">
        <v>0</v>
      </c>
      <c r="AC134" t="s">
        <v>12758</v>
      </c>
      <c r="AD134" t="str">
        <f t="shared" si="26"/>
        <v>4.5-(W)</v>
      </c>
    </row>
    <row r="135" spans="2:30" x14ac:dyDescent="0.25">
      <c r="B135">
        <v>1</v>
      </c>
      <c r="C135">
        <v>560256</v>
      </c>
      <c r="D135">
        <v>2</v>
      </c>
      <c r="E135">
        <v>11723201000</v>
      </c>
      <c r="F135" s="39">
        <f t="shared" si="27"/>
        <v>0</v>
      </c>
      <c r="G135">
        <v>1631503</v>
      </c>
      <c r="H135" t="s">
        <v>15572</v>
      </c>
      <c r="I135" t="s">
        <v>15573</v>
      </c>
      <c r="J135" t="s">
        <v>15561</v>
      </c>
      <c r="K135" t="s">
        <v>15566</v>
      </c>
      <c r="L135" t="s">
        <v>11530</v>
      </c>
      <c r="M135">
        <v>50</v>
      </c>
      <c r="N135">
        <v>38.374507999999999</v>
      </c>
      <c r="O135">
        <v>3102646</v>
      </c>
      <c r="P135" s="42">
        <v>38353</v>
      </c>
      <c r="Q135">
        <v>1</v>
      </c>
      <c r="R135" t="s">
        <v>12700</v>
      </c>
      <c r="S135" t="str">
        <f t="shared" si="25"/>
        <v>1-PO</v>
      </c>
      <c r="T135">
        <v>0</v>
      </c>
      <c r="U135">
        <v>0</v>
      </c>
      <c r="V135" t="s">
        <v>12756</v>
      </c>
      <c r="W135" t="s">
        <v>62</v>
      </c>
      <c r="X135" t="s">
        <v>15679</v>
      </c>
      <c r="Y135" s="42">
        <v>21916</v>
      </c>
      <c r="Z135">
        <v>4.5</v>
      </c>
      <c r="AA135">
        <v>50</v>
      </c>
      <c r="AB135">
        <v>0</v>
      </c>
      <c r="AC135" t="s">
        <v>12758</v>
      </c>
      <c r="AD135" t="str">
        <f t="shared" si="26"/>
        <v>4.5-(W)</v>
      </c>
    </row>
    <row r="136" spans="2:30" x14ac:dyDescent="0.25">
      <c r="B136">
        <v>1</v>
      </c>
      <c r="C136">
        <v>560256</v>
      </c>
      <c r="D136">
        <v>2</v>
      </c>
      <c r="E136">
        <v>11723201000</v>
      </c>
      <c r="F136" s="39">
        <f t="shared" si="27"/>
        <v>1</v>
      </c>
      <c r="G136">
        <v>1631503</v>
      </c>
      <c r="H136" t="s">
        <v>15572</v>
      </c>
      <c r="I136" t="s">
        <v>15573</v>
      </c>
      <c r="J136" t="s">
        <v>15561</v>
      </c>
      <c r="K136" t="s">
        <v>15566</v>
      </c>
      <c r="L136" t="s">
        <v>11530</v>
      </c>
      <c r="M136">
        <v>112</v>
      </c>
      <c r="N136">
        <v>17.869461999999999</v>
      </c>
      <c r="O136">
        <v>97013235</v>
      </c>
      <c r="P136" s="42">
        <v>35431</v>
      </c>
      <c r="Q136">
        <v>1</v>
      </c>
      <c r="R136" t="s">
        <v>12700</v>
      </c>
      <c r="S136" t="str">
        <f t="shared" si="25"/>
        <v>1-PO</v>
      </c>
      <c r="T136">
        <v>50</v>
      </c>
      <c r="U136">
        <v>0</v>
      </c>
      <c r="V136" t="s">
        <v>12756</v>
      </c>
      <c r="W136" t="s">
        <v>62</v>
      </c>
      <c r="X136" t="s">
        <v>15679</v>
      </c>
      <c r="Y136" s="42">
        <v>21916</v>
      </c>
      <c r="Z136">
        <v>4.5</v>
      </c>
      <c r="AA136">
        <v>50</v>
      </c>
      <c r="AB136">
        <v>0</v>
      </c>
      <c r="AC136" t="s">
        <v>12758</v>
      </c>
      <c r="AD136" t="str">
        <f t="shared" si="26"/>
        <v>4.5-(W)</v>
      </c>
    </row>
    <row r="137" spans="2:30" x14ac:dyDescent="0.25">
      <c r="B137">
        <v>1</v>
      </c>
      <c r="C137">
        <v>560256</v>
      </c>
      <c r="D137">
        <v>2</v>
      </c>
      <c r="E137">
        <v>11723201000</v>
      </c>
      <c r="F137" s="39">
        <f t="shared" si="27"/>
        <v>1</v>
      </c>
      <c r="G137">
        <v>1631503</v>
      </c>
      <c r="H137" t="s">
        <v>15572</v>
      </c>
      <c r="I137" t="s">
        <v>15573</v>
      </c>
      <c r="J137" t="s">
        <v>15561</v>
      </c>
      <c r="K137" t="s">
        <v>15566</v>
      </c>
      <c r="L137" t="s">
        <v>11530</v>
      </c>
      <c r="M137">
        <v>113</v>
      </c>
      <c r="N137">
        <v>324.04589800000002</v>
      </c>
      <c r="O137">
        <v>97013235</v>
      </c>
      <c r="P137" s="42">
        <v>35431</v>
      </c>
      <c r="Q137">
        <v>1</v>
      </c>
      <c r="R137" t="s">
        <v>12700</v>
      </c>
      <c r="S137" t="str">
        <f t="shared" si="25"/>
        <v>1-PO</v>
      </c>
      <c r="T137">
        <v>0</v>
      </c>
      <c r="U137">
        <v>0</v>
      </c>
      <c r="V137" t="s">
        <v>12756</v>
      </c>
      <c r="W137" t="s">
        <v>62</v>
      </c>
      <c r="X137" t="s">
        <v>15679</v>
      </c>
      <c r="Y137" s="42">
        <v>21916</v>
      </c>
      <c r="Z137">
        <v>4.5</v>
      </c>
      <c r="AA137">
        <v>50</v>
      </c>
      <c r="AB137">
        <v>0</v>
      </c>
      <c r="AC137" t="s">
        <v>12758</v>
      </c>
      <c r="AD137" t="str">
        <f t="shared" si="26"/>
        <v>4.5-(W)</v>
      </c>
    </row>
    <row r="138" spans="2:30" x14ac:dyDescent="0.25">
      <c r="B138">
        <v>1</v>
      </c>
      <c r="C138">
        <v>2725663</v>
      </c>
      <c r="D138">
        <v>1</v>
      </c>
      <c r="E138">
        <v>4702011000</v>
      </c>
      <c r="F138" s="39">
        <f t="shared" si="27"/>
        <v>0</v>
      </c>
      <c r="G138">
        <v>2972566</v>
      </c>
      <c r="H138" t="s">
        <v>15576</v>
      </c>
      <c r="I138" t="s">
        <v>15577</v>
      </c>
      <c r="J138" t="s">
        <v>15561</v>
      </c>
      <c r="K138" t="s">
        <v>15566</v>
      </c>
      <c r="L138" t="s">
        <v>11530</v>
      </c>
      <c r="M138">
        <v>298</v>
      </c>
      <c r="N138">
        <v>63.767645000000002</v>
      </c>
      <c r="O138">
        <v>3387656</v>
      </c>
      <c r="P138" s="42">
        <v>41586</v>
      </c>
      <c r="Q138">
        <v>2</v>
      </c>
      <c r="R138" t="s">
        <v>12700</v>
      </c>
      <c r="S138" t="str">
        <f t="shared" si="25"/>
        <v>2-PO</v>
      </c>
      <c r="T138">
        <v>50</v>
      </c>
      <c r="U138">
        <v>0.216</v>
      </c>
      <c r="V138" t="s">
        <v>12756</v>
      </c>
      <c r="W138" t="s">
        <v>62</v>
      </c>
      <c r="X138" t="s">
        <v>15680</v>
      </c>
      <c r="Y138" s="42">
        <v>33604</v>
      </c>
      <c r="Z138">
        <v>2</v>
      </c>
      <c r="AA138">
        <v>50</v>
      </c>
      <c r="AB138">
        <v>92020759</v>
      </c>
      <c r="AC138" t="s">
        <v>12755</v>
      </c>
      <c r="AD138" t="str">
        <f t="shared" si="26"/>
        <v>2-(P)</v>
      </c>
    </row>
    <row r="139" spans="2:30" x14ac:dyDescent="0.25">
      <c r="B139">
        <v>1</v>
      </c>
      <c r="C139">
        <v>601849</v>
      </c>
      <c r="D139">
        <v>3</v>
      </c>
      <c r="E139">
        <v>25019671000</v>
      </c>
      <c r="F139" s="39">
        <f t="shared" si="27"/>
        <v>0</v>
      </c>
      <c r="G139">
        <v>760141</v>
      </c>
      <c r="H139" t="s">
        <v>15572</v>
      </c>
      <c r="I139" t="s">
        <v>15573</v>
      </c>
      <c r="J139" t="s">
        <v>15561</v>
      </c>
      <c r="K139" t="s">
        <v>15566</v>
      </c>
      <c r="L139" t="s">
        <v>11530</v>
      </c>
      <c r="M139">
        <v>238</v>
      </c>
      <c r="N139">
        <v>55.490087000000003</v>
      </c>
      <c r="O139">
        <v>98020102</v>
      </c>
      <c r="P139" s="42">
        <v>35796</v>
      </c>
      <c r="Q139">
        <v>1</v>
      </c>
      <c r="R139" t="s">
        <v>12700</v>
      </c>
      <c r="S139" t="str">
        <f t="shared" si="25"/>
        <v>1-PO</v>
      </c>
      <c r="T139">
        <v>0</v>
      </c>
      <c r="U139">
        <v>0</v>
      </c>
      <c r="V139" t="s">
        <v>12756</v>
      </c>
      <c r="W139" t="s">
        <v>62</v>
      </c>
      <c r="X139" t="s">
        <v>15681</v>
      </c>
      <c r="Y139" s="42">
        <v>26665</v>
      </c>
      <c r="Z139">
        <v>4.5</v>
      </c>
      <c r="AA139">
        <v>50</v>
      </c>
      <c r="AB139">
        <v>0</v>
      </c>
      <c r="AC139" t="s">
        <v>12758</v>
      </c>
      <c r="AD139" t="str">
        <f t="shared" si="26"/>
        <v>4.5-(W)</v>
      </c>
    </row>
    <row r="140" spans="2:30" x14ac:dyDescent="0.25">
      <c r="B140">
        <v>1</v>
      </c>
      <c r="C140">
        <v>620459</v>
      </c>
      <c r="D140">
        <v>3</v>
      </c>
      <c r="E140">
        <v>11722684000</v>
      </c>
      <c r="F140" s="39">
        <f t="shared" si="27"/>
        <v>0</v>
      </c>
      <c r="G140">
        <v>278810</v>
      </c>
      <c r="H140" t="s">
        <v>15576</v>
      </c>
      <c r="I140" t="s">
        <v>15577</v>
      </c>
      <c r="J140" t="s">
        <v>15561</v>
      </c>
      <c r="K140" t="s">
        <v>15566</v>
      </c>
      <c r="L140" t="s">
        <v>11530</v>
      </c>
      <c r="M140">
        <v>82</v>
      </c>
      <c r="N140">
        <v>932.92822200000001</v>
      </c>
      <c r="O140" t="s">
        <v>15682</v>
      </c>
      <c r="P140" s="42">
        <v>25204</v>
      </c>
      <c r="Q140">
        <v>4.5</v>
      </c>
      <c r="R140" t="s">
        <v>12701</v>
      </c>
      <c r="S140" t="str">
        <f t="shared" ref="S140:S203" si="43">Q140&amp;"-"&amp;R140</f>
        <v>4.5-WS</v>
      </c>
      <c r="T140">
        <v>0</v>
      </c>
      <c r="U140">
        <v>0</v>
      </c>
      <c r="V140" t="s">
        <v>12756</v>
      </c>
      <c r="W140" t="s">
        <v>62</v>
      </c>
      <c r="X140" t="s">
        <v>15679</v>
      </c>
      <c r="Y140" s="42">
        <v>21916</v>
      </c>
      <c r="Z140">
        <v>4.5</v>
      </c>
      <c r="AA140">
        <v>50</v>
      </c>
      <c r="AB140">
        <v>0</v>
      </c>
      <c r="AC140" t="s">
        <v>12758</v>
      </c>
      <c r="AD140" t="str">
        <f t="shared" ref="AD140:AD203" si="44">Z140&amp;"-"&amp;AC140</f>
        <v>4.5-(W)</v>
      </c>
    </row>
    <row r="141" spans="2:30" x14ac:dyDescent="0.25">
      <c r="B141">
        <v>1</v>
      </c>
      <c r="C141">
        <v>620459</v>
      </c>
      <c r="D141">
        <v>3</v>
      </c>
      <c r="E141">
        <v>11722684000</v>
      </c>
      <c r="F141" s="39">
        <f t="shared" si="27"/>
        <v>1</v>
      </c>
      <c r="G141">
        <v>278810</v>
      </c>
      <c r="H141" t="s">
        <v>15576</v>
      </c>
      <c r="I141" t="s">
        <v>15577</v>
      </c>
      <c r="J141" t="s">
        <v>15561</v>
      </c>
      <c r="K141" t="s">
        <v>15566</v>
      </c>
      <c r="L141" t="s">
        <v>11530</v>
      </c>
      <c r="M141">
        <v>307</v>
      </c>
      <c r="N141">
        <v>9.2649969999999993</v>
      </c>
      <c r="O141">
        <v>0</v>
      </c>
      <c r="P141" s="42">
        <v>25204</v>
      </c>
      <c r="Q141">
        <v>4.5</v>
      </c>
      <c r="R141" t="s">
        <v>12701</v>
      </c>
      <c r="S141" t="str">
        <f t="shared" si="43"/>
        <v>4.5-WS</v>
      </c>
      <c r="T141">
        <v>0</v>
      </c>
      <c r="U141">
        <v>0</v>
      </c>
      <c r="V141" t="s">
        <v>12756</v>
      </c>
      <c r="W141" t="s">
        <v>62</v>
      </c>
      <c r="X141" t="s">
        <v>15679</v>
      </c>
      <c r="Y141" s="42">
        <v>21916</v>
      </c>
      <c r="Z141">
        <v>4.5</v>
      </c>
      <c r="AA141">
        <v>50</v>
      </c>
      <c r="AB141">
        <v>0</v>
      </c>
      <c r="AC141" t="s">
        <v>12758</v>
      </c>
      <c r="AD141" t="str">
        <f t="shared" si="44"/>
        <v>4.5-(W)</v>
      </c>
    </row>
    <row r="142" spans="2:30" x14ac:dyDescent="0.25">
      <c r="B142">
        <v>1</v>
      </c>
      <c r="C142">
        <v>620459</v>
      </c>
      <c r="D142">
        <v>3</v>
      </c>
      <c r="E142">
        <v>11722684000</v>
      </c>
      <c r="F142" s="39">
        <f t="shared" ref="F142:F205" si="45">IF(E142=E141,1,0)</f>
        <v>1</v>
      </c>
      <c r="G142">
        <v>278810</v>
      </c>
      <c r="H142" t="s">
        <v>15576</v>
      </c>
      <c r="I142" t="s">
        <v>15577</v>
      </c>
      <c r="J142" t="s">
        <v>15561</v>
      </c>
      <c r="K142" t="s">
        <v>15566</v>
      </c>
      <c r="L142" t="s">
        <v>11530</v>
      </c>
      <c r="M142">
        <v>308</v>
      </c>
      <c r="N142">
        <v>58.346791000000003</v>
      </c>
      <c r="O142">
        <v>0</v>
      </c>
      <c r="P142" s="42">
        <v>25204</v>
      </c>
      <c r="Q142">
        <v>4.5</v>
      </c>
      <c r="R142" t="s">
        <v>12701</v>
      </c>
      <c r="S142" t="str">
        <f t="shared" si="43"/>
        <v>4.5-WS</v>
      </c>
      <c r="T142">
        <v>0</v>
      </c>
      <c r="U142">
        <v>0</v>
      </c>
      <c r="V142" t="s">
        <v>12756</v>
      </c>
      <c r="W142" t="s">
        <v>62</v>
      </c>
      <c r="X142" t="s">
        <v>15679</v>
      </c>
      <c r="Y142" s="42">
        <v>21916</v>
      </c>
      <c r="Z142">
        <v>4.5</v>
      </c>
      <c r="AA142">
        <v>50</v>
      </c>
      <c r="AB142">
        <v>0</v>
      </c>
      <c r="AC142" t="s">
        <v>12758</v>
      </c>
      <c r="AD142" t="str">
        <f t="shared" si="44"/>
        <v>4.5-(W)</v>
      </c>
    </row>
    <row r="143" spans="2:30" x14ac:dyDescent="0.25">
      <c r="B143">
        <v>1</v>
      </c>
      <c r="C143">
        <v>620459</v>
      </c>
      <c r="D143">
        <v>3</v>
      </c>
      <c r="E143">
        <v>11722684000</v>
      </c>
      <c r="F143" s="39">
        <f t="shared" si="45"/>
        <v>1</v>
      </c>
      <c r="G143">
        <v>278810</v>
      </c>
      <c r="H143" t="s">
        <v>15576</v>
      </c>
      <c r="I143" t="s">
        <v>15577</v>
      </c>
      <c r="J143" t="s">
        <v>15561</v>
      </c>
      <c r="K143" t="s">
        <v>15566</v>
      </c>
      <c r="L143" t="s">
        <v>11530</v>
      </c>
      <c r="M143">
        <v>309</v>
      </c>
      <c r="N143">
        <v>336.26596499999999</v>
      </c>
      <c r="O143">
        <v>97000000</v>
      </c>
      <c r="P143" s="42">
        <v>35431</v>
      </c>
      <c r="Q143">
        <v>4</v>
      </c>
      <c r="R143" t="s">
        <v>12700</v>
      </c>
      <c r="S143" t="str">
        <f t="shared" si="43"/>
        <v>4-PO</v>
      </c>
      <c r="T143">
        <v>0</v>
      </c>
      <c r="U143">
        <v>0</v>
      </c>
      <c r="V143" t="s">
        <v>12756</v>
      </c>
      <c r="W143" t="s">
        <v>62</v>
      </c>
      <c r="X143" t="s">
        <v>15679</v>
      </c>
      <c r="Y143" s="42">
        <v>21916</v>
      </c>
      <c r="Z143">
        <v>4.5</v>
      </c>
      <c r="AA143">
        <v>50</v>
      </c>
      <c r="AB143">
        <v>0</v>
      </c>
      <c r="AC143" t="s">
        <v>12758</v>
      </c>
      <c r="AD143" t="str">
        <f t="shared" si="44"/>
        <v>4.5-(W)</v>
      </c>
    </row>
    <row r="144" spans="2:30" x14ac:dyDescent="0.25">
      <c r="B144">
        <v>1</v>
      </c>
      <c r="C144">
        <v>559328</v>
      </c>
      <c r="D144">
        <v>3</v>
      </c>
      <c r="E144">
        <v>4711206000</v>
      </c>
      <c r="F144" s="39">
        <f t="shared" si="45"/>
        <v>0</v>
      </c>
      <c r="G144">
        <v>85770</v>
      </c>
      <c r="H144" t="s">
        <v>15683</v>
      </c>
      <c r="I144" t="s">
        <v>15577</v>
      </c>
      <c r="J144" t="s">
        <v>15561</v>
      </c>
      <c r="K144" t="s">
        <v>15566</v>
      </c>
      <c r="L144" t="s">
        <v>11530</v>
      </c>
      <c r="M144">
        <v>36</v>
      </c>
      <c r="N144">
        <v>18.576079</v>
      </c>
      <c r="O144">
        <v>0</v>
      </c>
      <c r="P144" s="42">
        <v>30682</v>
      </c>
      <c r="Q144">
        <v>4.5</v>
      </c>
      <c r="R144" t="s">
        <v>12701</v>
      </c>
      <c r="S144" t="str">
        <f t="shared" si="43"/>
        <v>4.5-WS</v>
      </c>
      <c r="T144">
        <v>0</v>
      </c>
      <c r="U144">
        <v>0</v>
      </c>
      <c r="V144" t="s">
        <v>12756</v>
      </c>
      <c r="W144" t="s">
        <v>62</v>
      </c>
      <c r="X144" t="s">
        <v>15684</v>
      </c>
      <c r="Y144" s="42">
        <v>24838</v>
      </c>
      <c r="Z144">
        <v>6.625</v>
      </c>
      <c r="AA144">
        <v>50</v>
      </c>
      <c r="AB144">
        <v>0</v>
      </c>
      <c r="AC144" t="s">
        <v>12758</v>
      </c>
      <c r="AD144" t="str">
        <f t="shared" si="44"/>
        <v>6.625-(W)</v>
      </c>
    </row>
    <row r="145" spans="2:30" x14ac:dyDescent="0.25">
      <c r="B145">
        <v>1</v>
      </c>
      <c r="C145">
        <v>559328</v>
      </c>
      <c r="D145">
        <v>3</v>
      </c>
      <c r="E145">
        <v>4711206000</v>
      </c>
      <c r="F145" s="39">
        <f t="shared" si="45"/>
        <v>1</v>
      </c>
      <c r="G145">
        <v>85770</v>
      </c>
      <c r="H145" t="s">
        <v>15683</v>
      </c>
      <c r="I145" t="s">
        <v>15577</v>
      </c>
      <c r="J145" t="s">
        <v>15561</v>
      </c>
      <c r="K145" t="s">
        <v>15566</v>
      </c>
      <c r="L145" t="s">
        <v>11530</v>
      </c>
      <c r="M145">
        <v>180</v>
      </c>
      <c r="N145">
        <v>298.20864</v>
      </c>
      <c r="O145">
        <v>0</v>
      </c>
      <c r="P145" s="42">
        <v>30682</v>
      </c>
      <c r="Q145">
        <v>4.5</v>
      </c>
      <c r="R145" t="s">
        <v>12701</v>
      </c>
      <c r="S145" t="str">
        <f t="shared" si="43"/>
        <v>4.5-WS</v>
      </c>
      <c r="T145">
        <v>0</v>
      </c>
      <c r="U145">
        <v>0</v>
      </c>
      <c r="V145" t="s">
        <v>12756</v>
      </c>
      <c r="W145" t="s">
        <v>62</v>
      </c>
      <c r="X145" t="s">
        <v>15684</v>
      </c>
      <c r="Y145" s="42">
        <v>24838</v>
      </c>
      <c r="Z145">
        <v>6.625</v>
      </c>
      <c r="AA145">
        <v>50</v>
      </c>
      <c r="AB145">
        <v>0</v>
      </c>
      <c r="AC145" t="s">
        <v>12758</v>
      </c>
      <c r="AD145" t="str">
        <f t="shared" si="44"/>
        <v>6.625-(W)</v>
      </c>
    </row>
    <row r="146" spans="2:30" x14ac:dyDescent="0.25">
      <c r="B146">
        <v>1</v>
      </c>
      <c r="C146">
        <v>559328</v>
      </c>
      <c r="D146">
        <v>3</v>
      </c>
      <c r="E146">
        <v>4711206000</v>
      </c>
      <c r="F146" s="39">
        <f t="shared" si="45"/>
        <v>1</v>
      </c>
      <c r="G146">
        <v>85770</v>
      </c>
      <c r="H146" t="s">
        <v>15683</v>
      </c>
      <c r="I146" t="s">
        <v>15577</v>
      </c>
      <c r="J146" t="s">
        <v>15561</v>
      </c>
      <c r="K146" t="s">
        <v>15566</v>
      </c>
      <c r="L146" t="s">
        <v>11530</v>
      </c>
      <c r="M146">
        <v>290</v>
      </c>
      <c r="N146">
        <v>273.030844</v>
      </c>
      <c r="O146">
        <v>3127810</v>
      </c>
      <c r="P146" s="42">
        <v>39083</v>
      </c>
      <c r="Q146">
        <v>4</v>
      </c>
      <c r="R146" t="s">
        <v>12700</v>
      </c>
      <c r="S146" t="str">
        <f t="shared" si="43"/>
        <v>4-PO</v>
      </c>
      <c r="T146">
        <v>0</v>
      </c>
      <c r="U146">
        <v>0</v>
      </c>
      <c r="V146" t="s">
        <v>12756</v>
      </c>
      <c r="W146" t="s">
        <v>62</v>
      </c>
      <c r="X146" t="s">
        <v>15684</v>
      </c>
      <c r="Y146" s="42">
        <v>24838</v>
      </c>
      <c r="Z146">
        <v>6.625</v>
      </c>
      <c r="AA146">
        <v>50</v>
      </c>
      <c r="AB146">
        <v>0</v>
      </c>
      <c r="AC146" t="s">
        <v>12758</v>
      </c>
      <c r="AD146" t="str">
        <f t="shared" si="44"/>
        <v>6.625-(W)</v>
      </c>
    </row>
    <row r="147" spans="2:30" x14ac:dyDescent="0.25">
      <c r="B147">
        <v>1</v>
      </c>
      <c r="C147">
        <v>3629902</v>
      </c>
      <c r="D147">
        <v>5</v>
      </c>
      <c r="E147">
        <v>26554887000</v>
      </c>
      <c r="F147" s="39">
        <f t="shared" si="45"/>
        <v>0</v>
      </c>
      <c r="G147">
        <v>3252435</v>
      </c>
      <c r="H147" t="s">
        <v>15576</v>
      </c>
      <c r="I147" t="s">
        <v>15577</v>
      </c>
      <c r="J147" t="s">
        <v>15561</v>
      </c>
      <c r="K147" t="s">
        <v>15566</v>
      </c>
      <c r="L147" t="s">
        <v>11530</v>
      </c>
      <c r="M147">
        <v>300</v>
      </c>
      <c r="N147">
        <v>132</v>
      </c>
      <c r="O147">
        <v>3455658</v>
      </c>
      <c r="P147" s="42">
        <v>42360</v>
      </c>
      <c r="Q147">
        <v>2</v>
      </c>
      <c r="R147" t="s">
        <v>12700</v>
      </c>
      <c r="S147" t="str">
        <f t="shared" si="43"/>
        <v>2-PO</v>
      </c>
      <c r="T147">
        <v>50</v>
      </c>
      <c r="U147">
        <v>0.216</v>
      </c>
      <c r="V147" t="s">
        <v>12756</v>
      </c>
      <c r="W147" t="s">
        <v>62</v>
      </c>
      <c r="X147" t="s">
        <v>15684</v>
      </c>
      <c r="Y147" s="42">
        <v>24838</v>
      </c>
      <c r="Z147">
        <v>6.625</v>
      </c>
      <c r="AA147">
        <v>50</v>
      </c>
      <c r="AB147">
        <v>0</v>
      </c>
      <c r="AC147" t="s">
        <v>12758</v>
      </c>
      <c r="AD147" t="str">
        <f t="shared" si="44"/>
        <v>6.625-(W)</v>
      </c>
    </row>
    <row r="148" spans="2:30" x14ac:dyDescent="0.25">
      <c r="B148">
        <v>1</v>
      </c>
      <c r="C148">
        <v>558820</v>
      </c>
      <c r="D148">
        <v>3</v>
      </c>
      <c r="E148">
        <v>23711064000</v>
      </c>
      <c r="F148" s="39">
        <f t="shared" si="45"/>
        <v>0</v>
      </c>
      <c r="G148">
        <v>563809</v>
      </c>
      <c r="H148" t="s">
        <v>15685</v>
      </c>
      <c r="I148" t="s">
        <v>15686</v>
      </c>
      <c r="J148" t="s">
        <v>15561</v>
      </c>
      <c r="K148" t="s">
        <v>15566</v>
      </c>
      <c r="L148" t="s">
        <v>11530</v>
      </c>
      <c r="M148">
        <v>88</v>
      </c>
      <c r="N148">
        <v>36.474139000000001</v>
      </c>
      <c r="O148" t="s">
        <v>15687</v>
      </c>
      <c r="P148" s="42">
        <v>30317</v>
      </c>
      <c r="Q148">
        <v>4.5</v>
      </c>
      <c r="R148" t="s">
        <v>12701</v>
      </c>
      <c r="S148" t="str">
        <f t="shared" si="43"/>
        <v>4.5-WS</v>
      </c>
      <c r="T148">
        <v>50</v>
      </c>
      <c r="U148">
        <v>0</v>
      </c>
      <c r="V148" t="s">
        <v>12756</v>
      </c>
      <c r="W148" t="s">
        <v>62</v>
      </c>
      <c r="X148" t="s">
        <v>15688</v>
      </c>
      <c r="Y148" s="42">
        <v>37987</v>
      </c>
      <c r="Z148">
        <v>4</v>
      </c>
      <c r="AA148">
        <v>50</v>
      </c>
      <c r="AB148">
        <v>3061187</v>
      </c>
      <c r="AC148" t="s">
        <v>12755</v>
      </c>
      <c r="AD148" t="str">
        <f t="shared" si="44"/>
        <v>4-(P)</v>
      </c>
    </row>
    <row r="149" spans="2:30" x14ac:dyDescent="0.25">
      <c r="B149">
        <v>1</v>
      </c>
      <c r="C149">
        <v>558820</v>
      </c>
      <c r="D149">
        <v>3</v>
      </c>
      <c r="E149">
        <v>23711064000</v>
      </c>
      <c r="F149" s="39">
        <f t="shared" si="45"/>
        <v>1</v>
      </c>
      <c r="G149">
        <v>563809</v>
      </c>
      <c r="H149" t="s">
        <v>15685</v>
      </c>
      <c r="I149" t="s">
        <v>15686</v>
      </c>
      <c r="J149" t="s">
        <v>15561</v>
      </c>
      <c r="K149" t="s">
        <v>15566</v>
      </c>
      <c r="L149" t="s">
        <v>11530</v>
      </c>
      <c r="M149">
        <v>89</v>
      </c>
      <c r="N149">
        <v>8.6706769999999995</v>
      </c>
      <c r="O149">
        <v>0</v>
      </c>
      <c r="P149" s="42">
        <v>30317</v>
      </c>
      <c r="Q149">
        <v>4.5</v>
      </c>
      <c r="R149" t="s">
        <v>12701</v>
      </c>
      <c r="S149" t="str">
        <f t="shared" si="43"/>
        <v>4.5-WS</v>
      </c>
      <c r="T149">
        <v>50</v>
      </c>
      <c r="U149">
        <v>0</v>
      </c>
      <c r="V149" t="s">
        <v>12756</v>
      </c>
      <c r="W149" t="s">
        <v>62</v>
      </c>
      <c r="X149" t="s">
        <v>15688</v>
      </c>
      <c r="Y149" s="42">
        <v>37987</v>
      </c>
      <c r="Z149">
        <v>4</v>
      </c>
      <c r="AA149">
        <v>50</v>
      </c>
      <c r="AB149">
        <v>3061187</v>
      </c>
      <c r="AC149" t="s">
        <v>12755</v>
      </c>
      <c r="AD149" t="str">
        <f t="shared" si="44"/>
        <v>4-(P)</v>
      </c>
    </row>
    <row r="150" spans="2:30" x14ac:dyDescent="0.25">
      <c r="B150">
        <v>1</v>
      </c>
      <c r="C150">
        <v>558820</v>
      </c>
      <c r="D150">
        <v>3</v>
      </c>
      <c r="E150">
        <v>23711064000</v>
      </c>
      <c r="F150" s="39">
        <f t="shared" si="45"/>
        <v>1</v>
      </c>
      <c r="G150">
        <v>563809</v>
      </c>
      <c r="H150" t="s">
        <v>15685</v>
      </c>
      <c r="I150" t="s">
        <v>15686</v>
      </c>
      <c r="J150" t="s">
        <v>15561</v>
      </c>
      <c r="K150" t="s">
        <v>15566</v>
      </c>
      <c r="L150" t="s">
        <v>11530</v>
      </c>
      <c r="M150">
        <v>269</v>
      </c>
      <c r="N150">
        <v>43.529215000000001</v>
      </c>
      <c r="O150">
        <v>2234419</v>
      </c>
      <c r="P150" s="42">
        <v>37257</v>
      </c>
      <c r="Q150">
        <v>2</v>
      </c>
      <c r="R150" t="s">
        <v>12700</v>
      </c>
      <c r="S150" t="str">
        <f t="shared" si="43"/>
        <v>2-PO</v>
      </c>
      <c r="T150">
        <v>50</v>
      </c>
      <c r="U150">
        <v>0</v>
      </c>
      <c r="V150" t="s">
        <v>12756</v>
      </c>
      <c r="W150" t="s">
        <v>62</v>
      </c>
      <c r="X150" t="s">
        <v>15688</v>
      </c>
      <c r="Y150" s="42">
        <v>37987</v>
      </c>
      <c r="Z150">
        <v>4</v>
      </c>
      <c r="AA150">
        <v>50</v>
      </c>
      <c r="AB150">
        <v>3061187</v>
      </c>
      <c r="AC150" t="s">
        <v>12755</v>
      </c>
      <c r="AD150" t="str">
        <f t="shared" si="44"/>
        <v>4-(P)</v>
      </c>
    </row>
    <row r="151" spans="2:30" x14ac:dyDescent="0.25">
      <c r="B151">
        <v>1</v>
      </c>
      <c r="C151">
        <v>560248</v>
      </c>
      <c r="D151">
        <v>5</v>
      </c>
      <c r="E151">
        <v>11720981000</v>
      </c>
      <c r="F151" s="39">
        <f t="shared" si="45"/>
        <v>0</v>
      </c>
      <c r="G151">
        <v>278190</v>
      </c>
      <c r="H151" t="s">
        <v>15576</v>
      </c>
      <c r="I151" t="s">
        <v>15577</v>
      </c>
      <c r="J151" t="s">
        <v>15561</v>
      </c>
      <c r="K151" t="s">
        <v>15566</v>
      </c>
      <c r="L151" t="s">
        <v>11530</v>
      </c>
      <c r="M151">
        <v>143</v>
      </c>
      <c r="N151">
        <v>12.987844000000001</v>
      </c>
      <c r="O151">
        <v>3134974</v>
      </c>
      <c r="P151" s="42">
        <v>39083</v>
      </c>
      <c r="Q151">
        <v>1</v>
      </c>
      <c r="R151" t="s">
        <v>12700</v>
      </c>
      <c r="S151" t="str">
        <f t="shared" si="43"/>
        <v>1-PO</v>
      </c>
      <c r="T151">
        <v>0</v>
      </c>
      <c r="U151">
        <v>0</v>
      </c>
      <c r="V151" t="s">
        <v>12756</v>
      </c>
      <c r="W151" t="s">
        <v>62</v>
      </c>
      <c r="X151" t="s">
        <v>15689</v>
      </c>
      <c r="Y151" s="42">
        <v>27030</v>
      </c>
      <c r="Z151">
        <v>4.5</v>
      </c>
      <c r="AA151">
        <v>50</v>
      </c>
      <c r="AB151">
        <v>0</v>
      </c>
      <c r="AC151" t="s">
        <v>12758</v>
      </c>
      <c r="AD151" t="str">
        <f t="shared" si="44"/>
        <v>4.5-(W)</v>
      </c>
    </row>
    <row r="152" spans="2:30" x14ac:dyDescent="0.25">
      <c r="B152">
        <v>1</v>
      </c>
      <c r="C152">
        <v>560248</v>
      </c>
      <c r="D152">
        <v>5</v>
      </c>
      <c r="E152">
        <v>11720981000</v>
      </c>
      <c r="F152" s="39">
        <f t="shared" si="45"/>
        <v>1</v>
      </c>
      <c r="G152">
        <v>278190</v>
      </c>
      <c r="H152" t="s">
        <v>15576</v>
      </c>
      <c r="I152" t="s">
        <v>15577</v>
      </c>
      <c r="J152" t="s">
        <v>15561</v>
      </c>
      <c r="K152" t="s">
        <v>15566</v>
      </c>
      <c r="L152" t="s">
        <v>11530</v>
      </c>
      <c r="M152">
        <v>178</v>
      </c>
      <c r="N152">
        <v>284.953574</v>
      </c>
      <c r="O152" t="s">
        <v>15690</v>
      </c>
      <c r="P152" s="42">
        <v>29952</v>
      </c>
      <c r="Q152">
        <v>2</v>
      </c>
      <c r="R152" t="s">
        <v>12701</v>
      </c>
      <c r="S152" t="str">
        <f t="shared" si="43"/>
        <v>2-WS</v>
      </c>
      <c r="T152">
        <v>0</v>
      </c>
      <c r="U152">
        <v>0</v>
      </c>
      <c r="V152" t="s">
        <v>12756</v>
      </c>
      <c r="W152" t="s">
        <v>62</v>
      </c>
      <c r="X152" t="s">
        <v>15689</v>
      </c>
      <c r="Y152" s="42">
        <v>27030</v>
      </c>
      <c r="Z152">
        <v>4.5</v>
      </c>
      <c r="AA152">
        <v>50</v>
      </c>
      <c r="AB152">
        <v>0</v>
      </c>
      <c r="AC152" t="s">
        <v>12758</v>
      </c>
      <c r="AD152" t="str">
        <f t="shared" si="44"/>
        <v>4.5-(W)</v>
      </c>
    </row>
    <row r="153" spans="2:30" x14ac:dyDescent="0.25">
      <c r="B153">
        <v>1</v>
      </c>
      <c r="C153">
        <v>560248</v>
      </c>
      <c r="D153">
        <v>5</v>
      </c>
      <c r="E153">
        <v>11720981000</v>
      </c>
      <c r="F153" s="39">
        <f t="shared" si="45"/>
        <v>1</v>
      </c>
      <c r="G153">
        <v>278190</v>
      </c>
      <c r="H153" t="s">
        <v>15576</v>
      </c>
      <c r="I153" t="s">
        <v>15577</v>
      </c>
      <c r="J153" t="s">
        <v>15561</v>
      </c>
      <c r="K153" t="s">
        <v>15566</v>
      </c>
      <c r="L153" t="s">
        <v>11530</v>
      </c>
      <c r="M153">
        <v>284</v>
      </c>
      <c r="N153">
        <v>239.848735</v>
      </c>
      <c r="O153">
        <v>3134974</v>
      </c>
      <c r="P153" s="42">
        <v>38718</v>
      </c>
      <c r="Q153">
        <v>2</v>
      </c>
      <c r="R153" t="s">
        <v>12700</v>
      </c>
      <c r="S153" t="str">
        <f t="shared" si="43"/>
        <v>2-PO</v>
      </c>
      <c r="T153">
        <v>0</v>
      </c>
      <c r="U153">
        <v>0</v>
      </c>
      <c r="V153" t="s">
        <v>12756</v>
      </c>
      <c r="W153" t="s">
        <v>62</v>
      </c>
      <c r="X153" t="s">
        <v>15689</v>
      </c>
      <c r="Y153" s="42">
        <v>27030</v>
      </c>
      <c r="Z153">
        <v>4.5</v>
      </c>
      <c r="AA153">
        <v>50</v>
      </c>
      <c r="AB153">
        <v>0</v>
      </c>
      <c r="AC153" t="s">
        <v>12758</v>
      </c>
      <c r="AD153" t="str">
        <f t="shared" si="44"/>
        <v>4.5-(W)</v>
      </c>
    </row>
    <row r="154" spans="2:30" x14ac:dyDescent="0.25">
      <c r="B154">
        <v>1</v>
      </c>
      <c r="C154">
        <v>620757</v>
      </c>
      <c r="D154">
        <v>3</v>
      </c>
      <c r="E154">
        <v>26308472000</v>
      </c>
      <c r="F154" s="39">
        <f t="shared" si="45"/>
        <v>0</v>
      </c>
      <c r="G154">
        <v>1866748</v>
      </c>
      <c r="H154" t="s">
        <v>15580</v>
      </c>
      <c r="I154" t="s">
        <v>15581</v>
      </c>
      <c r="J154" t="s">
        <v>15561</v>
      </c>
      <c r="K154" t="s">
        <v>15566</v>
      </c>
      <c r="L154" t="s">
        <v>11530</v>
      </c>
      <c r="M154">
        <v>22</v>
      </c>
      <c r="N154">
        <v>453.69227799999999</v>
      </c>
      <c r="O154">
        <v>2672</v>
      </c>
      <c r="P154" s="42">
        <v>36526</v>
      </c>
      <c r="Q154">
        <v>2</v>
      </c>
      <c r="R154" t="s">
        <v>12700</v>
      </c>
      <c r="S154" t="str">
        <f t="shared" si="43"/>
        <v>2-PO</v>
      </c>
      <c r="T154">
        <v>60</v>
      </c>
      <c r="U154">
        <v>0</v>
      </c>
      <c r="V154" t="s">
        <v>12756</v>
      </c>
      <c r="W154" t="s">
        <v>62</v>
      </c>
      <c r="X154" t="s">
        <v>15691</v>
      </c>
      <c r="Y154" s="42">
        <v>36526</v>
      </c>
      <c r="Z154">
        <v>2</v>
      </c>
      <c r="AA154">
        <v>50</v>
      </c>
      <c r="AB154">
        <v>2628</v>
      </c>
      <c r="AC154" t="s">
        <v>12755</v>
      </c>
      <c r="AD154" t="str">
        <f t="shared" si="44"/>
        <v>2-(P)</v>
      </c>
    </row>
    <row r="155" spans="2:30" x14ac:dyDescent="0.25">
      <c r="B155">
        <v>1</v>
      </c>
      <c r="C155">
        <v>620757</v>
      </c>
      <c r="D155">
        <v>3</v>
      </c>
      <c r="E155">
        <v>26308472000</v>
      </c>
      <c r="F155" s="39">
        <f t="shared" si="45"/>
        <v>1</v>
      </c>
      <c r="G155">
        <v>1866748</v>
      </c>
      <c r="H155" t="s">
        <v>15580</v>
      </c>
      <c r="I155" t="s">
        <v>15581</v>
      </c>
      <c r="J155" t="s">
        <v>15561</v>
      </c>
      <c r="K155" t="s">
        <v>15566</v>
      </c>
      <c r="L155" t="s">
        <v>11530</v>
      </c>
      <c r="M155">
        <v>25</v>
      </c>
      <c r="N155">
        <v>84.117761000000002</v>
      </c>
      <c r="O155">
        <v>91007003</v>
      </c>
      <c r="P155" s="42">
        <v>33239</v>
      </c>
      <c r="Q155">
        <v>2</v>
      </c>
      <c r="R155" t="s">
        <v>12700</v>
      </c>
      <c r="S155" t="str">
        <f t="shared" si="43"/>
        <v>2-PO</v>
      </c>
      <c r="T155">
        <v>0</v>
      </c>
      <c r="U155">
        <v>0</v>
      </c>
      <c r="V155" t="s">
        <v>12756</v>
      </c>
      <c r="W155" t="s">
        <v>62</v>
      </c>
      <c r="X155" t="s">
        <v>15691</v>
      </c>
      <c r="Y155" s="42">
        <v>36526</v>
      </c>
      <c r="Z155">
        <v>2</v>
      </c>
      <c r="AA155">
        <v>50</v>
      </c>
      <c r="AB155">
        <v>2628</v>
      </c>
      <c r="AC155" t="s">
        <v>12755</v>
      </c>
      <c r="AD155" t="str">
        <f t="shared" si="44"/>
        <v>2-(P)</v>
      </c>
    </row>
    <row r="156" spans="2:30" x14ac:dyDescent="0.25">
      <c r="B156">
        <v>1</v>
      </c>
      <c r="C156">
        <v>5410911</v>
      </c>
      <c r="D156">
        <v>5</v>
      </c>
      <c r="E156">
        <v>15700163000</v>
      </c>
      <c r="F156" s="39">
        <f t="shared" si="45"/>
        <v>0</v>
      </c>
      <c r="G156">
        <v>2593593</v>
      </c>
      <c r="H156" t="s">
        <v>15583</v>
      </c>
      <c r="I156" t="s">
        <v>15584</v>
      </c>
      <c r="J156" t="s">
        <v>15561</v>
      </c>
      <c r="K156" t="s">
        <v>15566</v>
      </c>
      <c r="L156" t="s">
        <v>11530</v>
      </c>
      <c r="M156">
        <v>305</v>
      </c>
      <c r="N156">
        <v>70</v>
      </c>
      <c r="O156">
        <v>3595055</v>
      </c>
      <c r="P156" s="42">
        <v>43845</v>
      </c>
      <c r="Q156">
        <v>2</v>
      </c>
      <c r="R156" t="s">
        <v>12700</v>
      </c>
      <c r="S156" t="str">
        <f t="shared" si="43"/>
        <v>2-PO</v>
      </c>
      <c r="T156">
        <v>50</v>
      </c>
      <c r="U156">
        <v>0.216</v>
      </c>
      <c r="V156" t="s">
        <v>12756</v>
      </c>
      <c r="W156" t="s">
        <v>62</v>
      </c>
      <c r="X156" t="s">
        <v>15692</v>
      </c>
      <c r="Y156" s="42">
        <v>34700</v>
      </c>
      <c r="Z156">
        <v>2</v>
      </c>
      <c r="AA156">
        <v>50</v>
      </c>
      <c r="AB156">
        <v>95031082</v>
      </c>
      <c r="AC156" t="s">
        <v>12755</v>
      </c>
      <c r="AD156" t="str">
        <f t="shared" si="44"/>
        <v>2-(P)</v>
      </c>
    </row>
    <row r="157" spans="2:30" x14ac:dyDescent="0.25">
      <c r="B157">
        <v>2</v>
      </c>
      <c r="C157">
        <v>561990</v>
      </c>
      <c r="D157">
        <v>5</v>
      </c>
      <c r="E157">
        <v>25069614000</v>
      </c>
      <c r="F157" s="39">
        <f t="shared" si="45"/>
        <v>0</v>
      </c>
      <c r="G157">
        <v>1055046</v>
      </c>
      <c r="H157" t="s">
        <v>15576</v>
      </c>
      <c r="I157" t="s">
        <v>15577</v>
      </c>
      <c r="J157" t="s">
        <v>15561</v>
      </c>
      <c r="K157" t="s">
        <v>15566</v>
      </c>
      <c r="L157" t="s">
        <v>11530</v>
      </c>
      <c r="M157">
        <v>258</v>
      </c>
      <c r="N157">
        <v>71.217376999999999</v>
      </c>
      <c r="O157">
        <v>14259</v>
      </c>
      <c r="P157" s="42">
        <v>36526</v>
      </c>
      <c r="Q157">
        <v>2</v>
      </c>
      <c r="R157" t="s">
        <v>12700</v>
      </c>
      <c r="S157" t="str">
        <f t="shared" si="43"/>
        <v>2-PO</v>
      </c>
      <c r="T157">
        <v>50</v>
      </c>
      <c r="U157">
        <v>0</v>
      </c>
      <c r="V157" t="s">
        <v>12756</v>
      </c>
      <c r="W157" t="s">
        <v>62</v>
      </c>
      <c r="X157" t="s">
        <v>15693</v>
      </c>
      <c r="Y157" s="42">
        <v>36526</v>
      </c>
      <c r="Z157">
        <v>2</v>
      </c>
      <c r="AA157">
        <v>50</v>
      </c>
      <c r="AB157">
        <v>22344</v>
      </c>
      <c r="AC157" t="s">
        <v>12755</v>
      </c>
      <c r="AD157" t="str">
        <f t="shared" si="44"/>
        <v>2-(P)</v>
      </c>
    </row>
    <row r="158" spans="2:30" x14ac:dyDescent="0.25">
      <c r="B158">
        <v>1</v>
      </c>
      <c r="C158">
        <v>620295</v>
      </c>
      <c r="D158">
        <v>3</v>
      </c>
      <c r="E158">
        <v>15703201000</v>
      </c>
      <c r="F158" s="39">
        <f t="shared" si="45"/>
        <v>0</v>
      </c>
      <c r="G158">
        <v>3201713</v>
      </c>
      <c r="H158" t="s">
        <v>15559</v>
      </c>
      <c r="I158" t="s">
        <v>15560</v>
      </c>
      <c r="J158" t="s">
        <v>15561</v>
      </c>
      <c r="K158" t="s">
        <v>15566</v>
      </c>
      <c r="L158" t="s">
        <v>11530</v>
      </c>
      <c r="M158">
        <v>176</v>
      </c>
      <c r="N158">
        <v>164.12054000000001</v>
      </c>
      <c r="O158" t="s">
        <v>15694</v>
      </c>
      <c r="P158" s="42">
        <v>25204</v>
      </c>
      <c r="Q158">
        <v>2</v>
      </c>
      <c r="R158" t="s">
        <v>12701</v>
      </c>
      <c r="S158" t="str">
        <f t="shared" si="43"/>
        <v>2-WS</v>
      </c>
      <c r="T158">
        <v>0</v>
      </c>
      <c r="U158">
        <v>0</v>
      </c>
      <c r="V158" t="s">
        <v>12756</v>
      </c>
      <c r="W158" t="s">
        <v>62</v>
      </c>
      <c r="X158" t="s">
        <v>15695</v>
      </c>
      <c r="Y158" s="42">
        <v>25204</v>
      </c>
      <c r="Z158">
        <v>2</v>
      </c>
      <c r="AA158">
        <v>50</v>
      </c>
      <c r="AB158">
        <v>0</v>
      </c>
      <c r="AC158" t="s">
        <v>12758</v>
      </c>
      <c r="AD158" t="str">
        <f t="shared" si="44"/>
        <v>2-(W)</v>
      </c>
    </row>
    <row r="159" spans="2:30" x14ac:dyDescent="0.25">
      <c r="B159">
        <v>1</v>
      </c>
      <c r="C159">
        <v>620650</v>
      </c>
      <c r="D159">
        <v>5</v>
      </c>
      <c r="E159">
        <v>26420152000</v>
      </c>
      <c r="F159" s="39">
        <f t="shared" si="45"/>
        <v>0</v>
      </c>
      <c r="G159">
        <v>1606452</v>
      </c>
      <c r="H159" t="s">
        <v>15576</v>
      </c>
      <c r="I159" t="s">
        <v>15577</v>
      </c>
      <c r="J159" t="s">
        <v>15561</v>
      </c>
      <c r="K159" t="s">
        <v>15566</v>
      </c>
      <c r="L159" t="s">
        <v>11530</v>
      </c>
      <c r="M159">
        <v>68</v>
      </c>
      <c r="N159">
        <v>341.06948399999999</v>
      </c>
      <c r="O159">
        <v>3061061</v>
      </c>
      <c r="P159" s="42">
        <v>38353</v>
      </c>
      <c r="Q159">
        <v>2</v>
      </c>
      <c r="R159" t="s">
        <v>12700</v>
      </c>
      <c r="S159" t="str">
        <f t="shared" si="43"/>
        <v>2-PO</v>
      </c>
      <c r="T159">
        <v>50</v>
      </c>
      <c r="U159">
        <v>0</v>
      </c>
      <c r="V159" t="s">
        <v>12756</v>
      </c>
      <c r="W159" t="s">
        <v>62</v>
      </c>
      <c r="X159" t="s">
        <v>15696</v>
      </c>
      <c r="Y159" s="42">
        <v>38323</v>
      </c>
      <c r="Z159">
        <v>4</v>
      </c>
      <c r="AA159">
        <v>50</v>
      </c>
      <c r="AB159">
        <v>3061187</v>
      </c>
      <c r="AC159" t="s">
        <v>12755</v>
      </c>
      <c r="AD159" t="str">
        <f t="shared" si="44"/>
        <v>4-(P)</v>
      </c>
    </row>
    <row r="160" spans="2:30" x14ac:dyDescent="0.25">
      <c r="B160">
        <v>1</v>
      </c>
      <c r="C160">
        <v>585572</v>
      </c>
      <c r="D160">
        <v>3</v>
      </c>
      <c r="E160">
        <v>26464805000</v>
      </c>
      <c r="F160" s="39">
        <f t="shared" si="45"/>
        <v>0</v>
      </c>
      <c r="G160">
        <v>2982198</v>
      </c>
      <c r="H160" t="s">
        <v>15583</v>
      </c>
      <c r="I160" t="s">
        <v>15584</v>
      </c>
      <c r="J160" t="s">
        <v>15561</v>
      </c>
      <c r="K160" t="s">
        <v>15566</v>
      </c>
      <c r="L160" t="s">
        <v>11530</v>
      </c>
      <c r="M160">
        <v>288</v>
      </c>
      <c r="N160">
        <v>399.735546</v>
      </c>
      <c r="O160">
        <v>3125607</v>
      </c>
      <c r="P160" s="42">
        <v>38718</v>
      </c>
      <c r="Q160">
        <v>2</v>
      </c>
      <c r="R160" t="s">
        <v>12700</v>
      </c>
      <c r="S160" t="str">
        <f t="shared" si="43"/>
        <v>2-PO</v>
      </c>
      <c r="T160">
        <v>50</v>
      </c>
      <c r="U160">
        <v>0</v>
      </c>
      <c r="V160" t="s">
        <v>12756</v>
      </c>
      <c r="W160" t="s">
        <v>62</v>
      </c>
      <c r="X160" t="s">
        <v>15697</v>
      </c>
      <c r="Y160" s="42">
        <v>30682</v>
      </c>
      <c r="Z160">
        <v>4.5</v>
      </c>
      <c r="AA160">
        <v>50</v>
      </c>
      <c r="AB160">
        <v>0</v>
      </c>
      <c r="AC160" t="s">
        <v>12758</v>
      </c>
      <c r="AD160" t="str">
        <f t="shared" si="44"/>
        <v>4.5-(W)</v>
      </c>
    </row>
    <row r="161" spans="2:30" x14ac:dyDescent="0.25">
      <c r="B161">
        <v>1</v>
      </c>
      <c r="C161">
        <v>556509</v>
      </c>
      <c r="D161">
        <v>3</v>
      </c>
      <c r="E161">
        <v>15702004000</v>
      </c>
      <c r="F161" s="39">
        <f t="shared" si="45"/>
        <v>0</v>
      </c>
      <c r="G161">
        <v>914329</v>
      </c>
      <c r="H161" t="s">
        <v>15572</v>
      </c>
      <c r="I161" t="s">
        <v>15573</v>
      </c>
      <c r="J161" t="s">
        <v>15574</v>
      </c>
      <c r="K161" t="s">
        <v>15566</v>
      </c>
      <c r="L161" t="s">
        <v>11530</v>
      </c>
      <c r="M161">
        <v>83</v>
      </c>
      <c r="N161">
        <v>22.275860999999999</v>
      </c>
      <c r="O161" t="s">
        <v>15698</v>
      </c>
      <c r="P161" s="42">
        <v>21186</v>
      </c>
      <c r="Q161">
        <v>2</v>
      </c>
      <c r="R161" t="s">
        <v>12701</v>
      </c>
      <c r="S161" t="str">
        <f t="shared" si="43"/>
        <v>2-WS</v>
      </c>
      <c r="T161">
        <v>0</v>
      </c>
      <c r="U161">
        <v>0</v>
      </c>
      <c r="V161" t="s">
        <v>12756</v>
      </c>
      <c r="W161" t="s">
        <v>11571</v>
      </c>
      <c r="X161" t="s">
        <v>15699</v>
      </c>
      <c r="Y161" s="42">
        <v>36161</v>
      </c>
      <c r="Z161">
        <v>6.625</v>
      </c>
      <c r="AA161">
        <v>250</v>
      </c>
      <c r="AB161">
        <v>99002771</v>
      </c>
      <c r="AC161" t="s">
        <v>12758</v>
      </c>
      <c r="AD161" t="str">
        <f t="shared" si="44"/>
        <v>6.625-(W)</v>
      </c>
    </row>
    <row r="162" spans="2:30" x14ac:dyDescent="0.25">
      <c r="B162">
        <v>1</v>
      </c>
      <c r="C162">
        <v>556509</v>
      </c>
      <c r="D162">
        <v>3</v>
      </c>
      <c r="E162">
        <v>15702004000</v>
      </c>
      <c r="F162" s="39">
        <f t="shared" si="45"/>
        <v>1</v>
      </c>
      <c r="G162">
        <v>914329</v>
      </c>
      <c r="H162" t="s">
        <v>15572</v>
      </c>
      <c r="I162" t="s">
        <v>15573</v>
      </c>
      <c r="J162" t="s">
        <v>15574</v>
      </c>
      <c r="K162" t="s">
        <v>15566</v>
      </c>
      <c r="L162" t="s">
        <v>11530</v>
      </c>
      <c r="M162">
        <v>246</v>
      </c>
      <c r="N162">
        <v>85.014474000000007</v>
      </c>
      <c r="O162">
        <v>99013293</v>
      </c>
      <c r="P162" s="42">
        <v>36161</v>
      </c>
      <c r="Q162">
        <v>2</v>
      </c>
      <c r="R162" t="s">
        <v>12701</v>
      </c>
      <c r="S162" t="str">
        <f t="shared" si="43"/>
        <v>2-WS</v>
      </c>
      <c r="T162">
        <v>0</v>
      </c>
      <c r="U162">
        <v>0</v>
      </c>
      <c r="V162" t="s">
        <v>12756</v>
      </c>
      <c r="W162" t="s">
        <v>11571</v>
      </c>
      <c r="X162" t="s">
        <v>15699</v>
      </c>
      <c r="Y162" s="42">
        <v>36161</v>
      </c>
      <c r="Z162">
        <v>6.625</v>
      </c>
      <c r="AA162">
        <v>250</v>
      </c>
      <c r="AB162">
        <v>99002771</v>
      </c>
      <c r="AC162" t="s">
        <v>12758</v>
      </c>
      <c r="AD162" t="str">
        <f t="shared" si="44"/>
        <v>6.625-(W)</v>
      </c>
    </row>
    <row r="163" spans="2:30" x14ac:dyDescent="0.25">
      <c r="B163">
        <v>1</v>
      </c>
      <c r="C163">
        <v>602002</v>
      </c>
      <c r="D163">
        <v>5</v>
      </c>
      <c r="E163">
        <v>15702720000</v>
      </c>
      <c r="F163" s="39">
        <f t="shared" si="45"/>
        <v>0</v>
      </c>
      <c r="G163">
        <v>1929797</v>
      </c>
      <c r="H163" t="s">
        <v>15576</v>
      </c>
      <c r="I163" t="s">
        <v>15577</v>
      </c>
      <c r="J163" t="s">
        <v>15574</v>
      </c>
      <c r="K163" t="s">
        <v>15566</v>
      </c>
      <c r="L163" t="s">
        <v>11530</v>
      </c>
      <c r="M163">
        <v>21</v>
      </c>
      <c r="N163">
        <v>22.003999</v>
      </c>
      <c r="O163" t="s">
        <v>15700</v>
      </c>
      <c r="P163" s="42">
        <v>31048</v>
      </c>
      <c r="Q163">
        <v>1</v>
      </c>
      <c r="R163" t="s">
        <v>12701</v>
      </c>
      <c r="S163" t="str">
        <f t="shared" si="43"/>
        <v>1-WS</v>
      </c>
      <c r="T163">
        <v>50</v>
      </c>
      <c r="U163">
        <v>0</v>
      </c>
      <c r="V163" t="s">
        <v>12756</v>
      </c>
      <c r="W163" t="s">
        <v>62</v>
      </c>
      <c r="X163" t="s">
        <v>15701</v>
      </c>
      <c r="Y163" s="42">
        <v>31048</v>
      </c>
      <c r="Z163">
        <v>1</v>
      </c>
      <c r="AA163">
        <v>50</v>
      </c>
      <c r="AB163" t="s">
        <v>15702</v>
      </c>
      <c r="AC163" t="s">
        <v>12758</v>
      </c>
      <c r="AD163" t="str">
        <f t="shared" si="44"/>
        <v>1-(W)</v>
      </c>
    </row>
    <row r="164" spans="2:30" x14ac:dyDescent="0.25">
      <c r="B164">
        <v>1</v>
      </c>
      <c r="C164">
        <v>620293</v>
      </c>
      <c r="D164">
        <v>3</v>
      </c>
      <c r="E164">
        <v>15700202000</v>
      </c>
      <c r="F164" s="39">
        <f t="shared" si="45"/>
        <v>0</v>
      </c>
      <c r="G164">
        <v>834796</v>
      </c>
      <c r="H164" t="s">
        <v>15568</v>
      </c>
      <c r="I164" t="s">
        <v>15560</v>
      </c>
      <c r="J164" t="s">
        <v>15561</v>
      </c>
      <c r="K164" t="s">
        <v>15566</v>
      </c>
      <c r="L164" t="s">
        <v>11530</v>
      </c>
      <c r="M164">
        <v>161</v>
      </c>
      <c r="N164">
        <v>376.09214400000002</v>
      </c>
      <c r="O164">
        <v>3560277</v>
      </c>
      <c r="P164" s="42">
        <v>43763</v>
      </c>
      <c r="Q164">
        <v>2</v>
      </c>
      <c r="R164" t="s">
        <v>12700</v>
      </c>
      <c r="S164" t="str">
        <f t="shared" si="43"/>
        <v>2-PO</v>
      </c>
      <c r="T164">
        <v>50</v>
      </c>
      <c r="U164">
        <v>0.216</v>
      </c>
      <c r="V164">
        <v>22923</v>
      </c>
      <c r="W164" t="s">
        <v>62</v>
      </c>
      <c r="X164" t="s">
        <v>15703</v>
      </c>
      <c r="Y164" s="42">
        <v>20455</v>
      </c>
      <c r="Z164">
        <v>6.625</v>
      </c>
      <c r="AA164">
        <v>50</v>
      </c>
      <c r="AB164">
        <v>0</v>
      </c>
      <c r="AC164" t="s">
        <v>12758</v>
      </c>
      <c r="AD164" t="str">
        <f t="shared" si="44"/>
        <v>6.625-(W)</v>
      </c>
    </row>
    <row r="165" spans="2:30" x14ac:dyDescent="0.25">
      <c r="B165">
        <v>1</v>
      </c>
      <c r="C165">
        <v>620293</v>
      </c>
      <c r="D165">
        <v>3</v>
      </c>
      <c r="E165">
        <v>15700202000</v>
      </c>
      <c r="F165" s="39">
        <f t="shared" si="45"/>
        <v>1</v>
      </c>
      <c r="G165">
        <v>834796</v>
      </c>
      <c r="H165" t="s">
        <v>15568</v>
      </c>
      <c r="I165" t="s">
        <v>15560</v>
      </c>
      <c r="J165" t="s">
        <v>15561</v>
      </c>
      <c r="K165" t="s">
        <v>15566</v>
      </c>
      <c r="L165" t="s">
        <v>11530</v>
      </c>
      <c r="M165">
        <v>187</v>
      </c>
      <c r="N165">
        <v>59.404591000000003</v>
      </c>
      <c r="O165" t="s">
        <v>15704</v>
      </c>
      <c r="P165" s="42">
        <v>31930</v>
      </c>
      <c r="Q165">
        <v>1</v>
      </c>
      <c r="R165" t="s">
        <v>12700</v>
      </c>
      <c r="S165" t="str">
        <f t="shared" si="43"/>
        <v>1-PO</v>
      </c>
      <c r="T165">
        <v>50</v>
      </c>
      <c r="U165">
        <v>0</v>
      </c>
      <c r="V165" t="s">
        <v>12756</v>
      </c>
      <c r="W165" t="s">
        <v>62</v>
      </c>
      <c r="X165" t="s">
        <v>15703</v>
      </c>
      <c r="Y165" s="42">
        <v>20455</v>
      </c>
      <c r="Z165">
        <v>6.625</v>
      </c>
      <c r="AA165">
        <v>50</v>
      </c>
      <c r="AB165">
        <v>0</v>
      </c>
      <c r="AC165" t="s">
        <v>12758</v>
      </c>
      <c r="AD165" t="str">
        <f t="shared" si="44"/>
        <v>6.625-(W)</v>
      </c>
    </row>
    <row r="166" spans="2:30" x14ac:dyDescent="0.25">
      <c r="B166">
        <v>1</v>
      </c>
      <c r="C166">
        <v>610175</v>
      </c>
      <c r="D166">
        <v>5</v>
      </c>
      <c r="E166">
        <v>15702446000</v>
      </c>
      <c r="F166" s="39">
        <f t="shared" si="45"/>
        <v>0</v>
      </c>
      <c r="G166">
        <v>811293</v>
      </c>
      <c r="H166" t="s">
        <v>15572</v>
      </c>
      <c r="I166" t="s">
        <v>15573</v>
      </c>
      <c r="J166" t="s">
        <v>15561</v>
      </c>
      <c r="K166" t="s">
        <v>15566</v>
      </c>
      <c r="L166" t="s">
        <v>11530</v>
      </c>
      <c r="M166">
        <v>205</v>
      </c>
      <c r="N166">
        <v>85.547816999999995</v>
      </c>
      <c r="O166">
        <v>93017520</v>
      </c>
      <c r="P166" s="42">
        <v>33970</v>
      </c>
      <c r="Q166">
        <v>2</v>
      </c>
      <c r="R166" t="s">
        <v>12700</v>
      </c>
      <c r="S166" t="str">
        <f t="shared" si="43"/>
        <v>2-PO</v>
      </c>
      <c r="T166">
        <v>0</v>
      </c>
      <c r="U166">
        <v>0</v>
      </c>
      <c r="V166" t="s">
        <v>12756</v>
      </c>
      <c r="W166" t="s">
        <v>62</v>
      </c>
      <c r="X166" t="s">
        <v>15705</v>
      </c>
      <c r="Y166" s="42">
        <v>32874</v>
      </c>
      <c r="Z166">
        <v>2</v>
      </c>
      <c r="AA166">
        <v>50</v>
      </c>
      <c r="AB166">
        <v>90022349</v>
      </c>
      <c r="AC166" t="s">
        <v>12755</v>
      </c>
      <c r="AD166" t="str">
        <f t="shared" si="44"/>
        <v>2-(P)</v>
      </c>
    </row>
    <row r="167" spans="2:30" x14ac:dyDescent="0.25">
      <c r="B167">
        <v>1</v>
      </c>
      <c r="C167">
        <v>553503</v>
      </c>
      <c r="D167">
        <v>3</v>
      </c>
      <c r="E167">
        <v>11722662000</v>
      </c>
      <c r="F167" s="39">
        <f t="shared" si="45"/>
        <v>0</v>
      </c>
      <c r="G167">
        <v>1153333</v>
      </c>
      <c r="H167" t="s">
        <v>15683</v>
      </c>
      <c r="I167" t="s">
        <v>15577</v>
      </c>
      <c r="J167" t="s">
        <v>15561</v>
      </c>
      <c r="K167" t="s">
        <v>15566</v>
      </c>
      <c r="L167" t="s">
        <v>11530</v>
      </c>
      <c r="M167">
        <v>114</v>
      </c>
      <c r="N167">
        <v>85.546173999999993</v>
      </c>
      <c r="O167">
        <v>99020959</v>
      </c>
      <c r="P167" s="42">
        <v>36161</v>
      </c>
      <c r="Q167">
        <v>2</v>
      </c>
      <c r="R167" t="s">
        <v>12700</v>
      </c>
      <c r="S167" t="str">
        <f t="shared" si="43"/>
        <v>2-PO</v>
      </c>
      <c r="T167">
        <v>0</v>
      </c>
      <c r="U167">
        <v>0</v>
      </c>
      <c r="V167" t="s">
        <v>12756</v>
      </c>
      <c r="W167" t="s">
        <v>62</v>
      </c>
      <c r="X167" t="s">
        <v>15706</v>
      </c>
      <c r="Y167" s="42">
        <v>24473</v>
      </c>
      <c r="Z167">
        <v>2</v>
      </c>
      <c r="AA167">
        <v>50</v>
      </c>
      <c r="AB167">
        <v>0</v>
      </c>
      <c r="AC167" t="s">
        <v>12758</v>
      </c>
      <c r="AD167" t="str">
        <f t="shared" si="44"/>
        <v>2-(W)</v>
      </c>
    </row>
    <row r="168" spans="2:30" x14ac:dyDescent="0.25">
      <c r="B168">
        <v>1</v>
      </c>
      <c r="C168">
        <v>553503</v>
      </c>
      <c r="D168">
        <v>3</v>
      </c>
      <c r="E168">
        <v>11722662000</v>
      </c>
      <c r="F168" s="39">
        <f t="shared" si="45"/>
        <v>1</v>
      </c>
      <c r="G168">
        <v>1153333</v>
      </c>
      <c r="H168" t="s">
        <v>15683</v>
      </c>
      <c r="I168" t="s">
        <v>15577</v>
      </c>
      <c r="J168" t="s">
        <v>15561</v>
      </c>
      <c r="K168" t="s">
        <v>15566</v>
      </c>
      <c r="L168" t="s">
        <v>11530</v>
      </c>
      <c r="M168">
        <v>115</v>
      </c>
      <c r="N168">
        <v>781.09218099999998</v>
      </c>
      <c r="O168">
        <v>91009153</v>
      </c>
      <c r="P168" s="42">
        <v>33239</v>
      </c>
      <c r="Q168">
        <v>2</v>
      </c>
      <c r="R168" t="s">
        <v>12700</v>
      </c>
      <c r="S168" t="str">
        <f t="shared" si="43"/>
        <v>2-PO</v>
      </c>
      <c r="T168">
        <v>0</v>
      </c>
      <c r="U168">
        <v>0</v>
      </c>
      <c r="V168" t="s">
        <v>12756</v>
      </c>
      <c r="W168" t="s">
        <v>62</v>
      </c>
      <c r="X168" t="s">
        <v>15706</v>
      </c>
      <c r="Y168" s="42">
        <v>24473</v>
      </c>
      <c r="Z168">
        <v>2</v>
      </c>
      <c r="AA168">
        <v>50</v>
      </c>
      <c r="AB168">
        <v>0</v>
      </c>
      <c r="AC168" t="s">
        <v>12758</v>
      </c>
      <c r="AD168" t="str">
        <f t="shared" si="44"/>
        <v>2-(W)</v>
      </c>
    </row>
    <row r="169" spans="2:30" x14ac:dyDescent="0.25">
      <c r="B169">
        <v>1</v>
      </c>
      <c r="C169">
        <v>553503</v>
      </c>
      <c r="D169">
        <v>3</v>
      </c>
      <c r="E169">
        <v>11722662000</v>
      </c>
      <c r="F169" s="39">
        <f t="shared" si="45"/>
        <v>1</v>
      </c>
      <c r="G169">
        <v>1153333</v>
      </c>
      <c r="H169" t="s">
        <v>15683</v>
      </c>
      <c r="I169" t="s">
        <v>15577</v>
      </c>
      <c r="J169" t="s">
        <v>15561</v>
      </c>
      <c r="K169" t="s">
        <v>15566</v>
      </c>
      <c r="L169" t="s">
        <v>11530</v>
      </c>
      <c r="M169">
        <v>200</v>
      </c>
      <c r="N169">
        <v>323.63179600000001</v>
      </c>
      <c r="O169">
        <v>91025615</v>
      </c>
      <c r="P169" s="42">
        <v>33239</v>
      </c>
      <c r="Q169">
        <v>2</v>
      </c>
      <c r="R169" t="s">
        <v>12700</v>
      </c>
      <c r="S169" t="str">
        <f t="shared" si="43"/>
        <v>2-PO</v>
      </c>
      <c r="T169">
        <v>0</v>
      </c>
      <c r="U169">
        <v>0</v>
      </c>
      <c r="V169" t="s">
        <v>12756</v>
      </c>
      <c r="W169" t="s">
        <v>62</v>
      </c>
      <c r="X169" t="s">
        <v>15706</v>
      </c>
      <c r="Y169" s="42">
        <v>24473</v>
      </c>
      <c r="Z169">
        <v>2</v>
      </c>
      <c r="AA169">
        <v>50</v>
      </c>
      <c r="AB169">
        <v>0</v>
      </c>
      <c r="AC169" t="s">
        <v>12758</v>
      </c>
      <c r="AD169" t="str">
        <f t="shared" si="44"/>
        <v>2-(W)</v>
      </c>
    </row>
    <row r="170" spans="2:30" x14ac:dyDescent="0.25">
      <c r="B170">
        <v>1</v>
      </c>
      <c r="C170">
        <v>550908</v>
      </c>
      <c r="D170">
        <v>3</v>
      </c>
      <c r="E170">
        <v>15702021000</v>
      </c>
      <c r="F170" s="39">
        <f t="shared" si="45"/>
        <v>0</v>
      </c>
      <c r="G170">
        <v>381334</v>
      </c>
      <c r="H170" t="s">
        <v>15583</v>
      </c>
      <c r="I170" t="s">
        <v>15584</v>
      </c>
      <c r="J170" t="s">
        <v>15561</v>
      </c>
      <c r="K170" t="s">
        <v>15566</v>
      </c>
      <c r="L170" t="s">
        <v>11530</v>
      </c>
      <c r="M170">
        <v>103</v>
      </c>
      <c r="N170">
        <v>160.640398</v>
      </c>
      <c r="O170" t="s">
        <v>15707</v>
      </c>
      <c r="P170" t="s">
        <v>12756</v>
      </c>
      <c r="Q170">
        <v>2</v>
      </c>
      <c r="R170" t="s">
        <v>12701</v>
      </c>
      <c r="S170" t="str">
        <f t="shared" si="43"/>
        <v>2-WS</v>
      </c>
      <c r="T170">
        <v>50</v>
      </c>
      <c r="U170">
        <v>0</v>
      </c>
      <c r="V170" t="s">
        <v>12756</v>
      </c>
      <c r="W170" t="s">
        <v>62</v>
      </c>
      <c r="X170" t="s">
        <v>15708</v>
      </c>
      <c r="Y170" s="42">
        <v>33604</v>
      </c>
      <c r="Z170">
        <v>2</v>
      </c>
      <c r="AA170">
        <v>50</v>
      </c>
      <c r="AB170">
        <v>92014607</v>
      </c>
      <c r="AC170" t="s">
        <v>12755</v>
      </c>
      <c r="AD170" t="str">
        <f t="shared" si="44"/>
        <v>2-(P)</v>
      </c>
    </row>
    <row r="171" spans="2:30" x14ac:dyDescent="0.25">
      <c r="B171">
        <v>1</v>
      </c>
      <c r="C171">
        <v>550908</v>
      </c>
      <c r="D171">
        <v>3</v>
      </c>
      <c r="E171">
        <v>15702021000</v>
      </c>
      <c r="F171" s="39">
        <f t="shared" si="45"/>
        <v>1</v>
      </c>
      <c r="G171">
        <v>381334</v>
      </c>
      <c r="H171" t="s">
        <v>15583</v>
      </c>
      <c r="I171" t="s">
        <v>15584</v>
      </c>
      <c r="J171" t="s">
        <v>15561</v>
      </c>
      <c r="K171" t="s">
        <v>15566</v>
      </c>
      <c r="L171" t="s">
        <v>11530</v>
      </c>
      <c r="M171">
        <v>175</v>
      </c>
      <c r="N171">
        <v>38.139408000000003</v>
      </c>
      <c r="O171">
        <v>0</v>
      </c>
      <c r="P171" t="s">
        <v>12756</v>
      </c>
      <c r="Q171">
        <v>2</v>
      </c>
      <c r="R171" t="s">
        <v>12700</v>
      </c>
      <c r="S171" t="str">
        <f t="shared" si="43"/>
        <v>2-PO</v>
      </c>
      <c r="T171">
        <v>50</v>
      </c>
      <c r="U171">
        <v>0.216</v>
      </c>
      <c r="V171" t="s">
        <v>12756</v>
      </c>
      <c r="W171" t="s">
        <v>62</v>
      </c>
      <c r="X171" t="s">
        <v>15708</v>
      </c>
      <c r="Y171" s="42">
        <v>33604</v>
      </c>
      <c r="Z171">
        <v>2</v>
      </c>
      <c r="AA171">
        <v>50</v>
      </c>
      <c r="AB171">
        <v>92014607</v>
      </c>
      <c r="AC171" t="s">
        <v>12755</v>
      </c>
      <c r="AD171" t="str">
        <f t="shared" si="44"/>
        <v>2-(P)</v>
      </c>
    </row>
    <row r="172" spans="2:30" x14ac:dyDescent="0.25">
      <c r="B172">
        <v>1</v>
      </c>
      <c r="C172">
        <v>550975</v>
      </c>
      <c r="D172">
        <v>5</v>
      </c>
      <c r="E172">
        <v>15700390000</v>
      </c>
      <c r="F172" s="39">
        <f t="shared" si="45"/>
        <v>0</v>
      </c>
      <c r="G172">
        <v>381202</v>
      </c>
      <c r="H172" t="s">
        <v>15568</v>
      </c>
      <c r="I172" t="s">
        <v>15560</v>
      </c>
      <c r="J172" t="s">
        <v>15561</v>
      </c>
      <c r="K172" t="s">
        <v>15566</v>
      </c>
      <c r="L172" t="s">
        <v>11530</v>
      </c>
      <c r="M172">
        <v>91</v>
      </c>
      <c r="N172">
        <v>16.039482</v>
      </c>
      <c r="O172">
        <v>35643</v>
      </c>
      <c r="P172" s="42">
        <v>36892</v>
      </c>
      <c r="Q172">
        <v>1</v>
      </c>
      <c r="R172" t="s">
        <v>12700</v>
      </c>
      <c r="S172" t="str">
        <f t="shared" si="43"/>
        <v>1-PO</v>
      </c>
      <c r="T172">
        <v>0</v>
      </c>
      <c r="U172">
        <v>0</v>
      </c>
      <c r="V172" t="s">
        <v>12756</v>
      </c>
      <c r="W172" t="s">
        <v>62</v>
      </c>
      <c r="X172" t="s">
        <v>15709</v>
      </c>
      <c r="Y172" s="42">
        <v>36892</v>
      </c>
      <c r="Z172">
        <v>2</v>
      </c>
      <c r="AA172">
        <v>50</v>
      </c>
      <c r="AB172">
        <v>1003212</v>
      </c>
      <c r="AC172" t="s">
        <v>12755</v>
      </c>
      <c r="AD172" t="str">
        <f t="shared" si="44"/>
        <v>2-(P)</v>
      </c>
    </row>
    <row r="173" spans="2:30" x14ac:dyDescent="0.25">
      <c r="B173">
        <v>1</v>
      </c>
      <c r="C173">
        <v>550975</v>
      </c>
      <c r="D173">
        <v>5</v>
      </c>
      <c r="E173">
        <v>15700390000</v>
      </c>
      <c r="F173" s="39">
        <f t="shared" si="45"/>
        <v>1</v>
      </c>
      <c r="G173">
        <v>381202</v>
      </c>
      <c r="H173" t="s">
        <v>15568</v>
      </c>
      <c r="I173" t="s">
        <v>15560</v>
      </c>
      <c r="J173" t="s">
        <v>15561</v>
      </c>
      <c r="K173" t="s">
        <v>15566</v>
      </c>
      <c r="L173" t="s">
        <v>11530</v>
      </c>
      <c r="M173">
        <v>97</v>
      </c>
      <c r="N173">
        <v>302.231359</v>
      </c>
      <c r="O173">
        <v>0</v>
      </c>
      <c r="P173" t="s">
        <v>12756</v>
      </c>
      <c r="Q173">
        <v>1</v>
      </c>
      <c r="R173" t="s">
        <v>12701</v>
      </c>
      <c r="S173" t="str">
        <f t="shared" si="43"/>
        <v>1-WS</v>
      </c>
      <c r="T173">
        <v>0</v>
      </c>
      <c r="U173">
        <v>0</v>
      </c>
      <c r="V173" t="s">
        <v>12756</v>
      </c>
      <c r="W173" t="s">
        <v>62</v>
      </c>
      <c r="X173" t="s">
        <v>15709</v>
      </c>
      <c r="Y173" s="42">
        <v>36892</v>
      </c>
      <c r="Z173">
        <v>2</v>
      </c>
      <c r="AA173">
        <v>50</v>
      </c>
      <c r="AB173">
        <v>1003212</v>
      </c>
      <c r="AC173" t="s">
        <v>12755</v>
      </c>
      <c r="AD173" t="str">
        <f t="shared" si="44"/>
        <v>2-(P)</v>
      </c>
    </row>
    <row r="174" spans="2:30" x14ac:dyDescent="0.25">
      <c r="B174">
        <v>1</v>
      </c>
      <c r="C174">
        <v>550975</v>
      </c>
      <c r="D174">
        <v>5</v>
      </c>
      <c r="E174">
        <v>15700390000</v>
      </c>
      <c r="F174" s="39">
        <f t="shared" si="45"/>
        <v>1</v>
      </c>
      <c r="G174">
        <v>381202</v>
      </c>
      <c r="H174" t="s">
        <v>15568</v>
      </c>
      <c r="I174" t="s">
        <v>15560</v>
      </c>
      <c r="J174" t="s">
        <v>15561</v>
      </c>
      <c r="K174" t="s">
        <v>15566</v>
      </c>
      <c r="L174" t="s">
        <v>11530</v>
      </c>
      <c r="M174">
        <v>262</v>
      </c>
      <c r="N174">
        <v>35.371568000000003</v>
      </c>
      <c r="O174">
        <v>1003217</v>
      </c>
      <c r="P174" s="42">
        <v>36892</v>
      </c>
      <c r="Q174">
        <v>1</v>
      </c>
      <c r="R174" t="s">
        <v>12700</v>
      </c>
      <c r="S174" t="str">
        <f t="shared" si="43"/>
        <v>1-PO</v>
      </c>
      <c r="T174">
        <v>50</v>
      </c>
      <c r="U174">
        <v>0</v>
      </c>
      <c r="V174" t="s">
        <v>12756</v>
      </c>
      <c r="W174" t="s">
        <v>62</v>
      </c>
      <c r="X174" t="s">
        <v>15709</v>
      </c>
      <c r="Y174" s="42">
        <v>36892</v>
      </c>
      <c r="Z174">
        <v>2</v>
      </c>
      <c r="AA174">
        <v>50</v>
      </c>
      <c r="AB174">
        <v>1003212</v>
      </c>
      <c r="AC174" t="s">
        <v>12755</v>
      </c>
      <c r="AD174" t="str">
        <f t="shared" si="44"/>
        <v>2-(P)</v>
      </c>
    </row>
    <row r="175" spans="2:30" x14ac:dyDescent="0.25">
      <c r="B175">
        <v>1</v>
      </c>
      <c r="C175">
        <v>551592</v>
      </c>
      <c r="D175">
        <v>1</v>
      </c>
      <c r="E175">
        <v>3701107000</v>
      </c>
      <c r="F175" s="39">
        <f t="shared" si="45"/>
        <v>0</v>
      </c>
      <c r="G175">
        <v>3539123</v>
      </c>
      <c r="H175" t="s">
        <v>15576</v>
      </c>
      <c r="I175" t="s">
        <v>15577</v>
      </c>
      <c r="J175" t="s">
        <v>15561</v>
      </c>
      <c r="K175" t="s">
        <v>15566</v>
      </c>
      <c r="L175" t="s">
        <v>11530</v>
      </c>
      <c r="M175">
        <v>171</v>
      </c>
      <c r="N175">
        <v>69.152412999999996</v>
      </c>
      <c r="O175" t="s">
        <v>15710</v>
      </c>
      <c r="P175" t="s">
        <v>12756</v>
      </c>
      <c r="Q175">
        <v>1</v>
      </c>
      <c r="R175" t="s">
        <v>12701</v>
      </c>
      <c r="S175" t="str">
        <f t="shared" si="43"/>
        <v>1-WS</v>
      </c>
      <c r="T175">
        <v>0</v>
      </c>
      <c r="U175">
        <v>0</v>
      </c>
      <c r="V175" t="s">
        <v>12756</v>
      </c>
      <c r="W175" t="s">
        <v>62</v>
      </c>
      <c r="X175" t="s">
        <v>15711</v>
      </c>
      <c r="Y175" s="42">
        <v>25569</v>
      </c>
      <c r="Z175">
        <v>1</v>
      </c>
      <c r="AA175">
        <v>50</v>
      </c>
      <c r="AB175">
        <v>0</v>
      </c>
      <c r="AC175" t="s">
        <v>12758</v>
      </c>
      <c r="AD175" t="str">
        <f t="shared" si="44"/>
        <v>1-(W)</v>
      </c>
    </row>
    <row r="176" spans="2:30" x14ac:dyDescent="0.25">
      <c r="B176">
        <v>1</v>
      </c>
      <c r="C176">
        <v>620215</v>
      </c>
      <c r="D176">
        <v>1</v>
      </c>
      <c r="E176">
        <v>3720565000</v>
      </c>
      <c r="F176" s="39">
        <f t="shared" si="45"/>
        <v>0</v>
      </c>
      <c r="G176">
        <v>2850149</v>
      </c>
      <c r="H176" t="s">
        <v>15576</v>
      </c>
      <c r="I176" t="s">
        <v>15577</v>
      </c>
      <c r="J176" t="s">
        <v>15561</v>
      </c>
      <c r="K176" t="s">
        <v>15566</v>
      </c>
      <c r="L176" t="s">
        <v>11530</v>
      </c>
      <c r="M176">
        <v>9</v>
      </c>
      <c r="N176">
        <v>20.386507000000002</v>
      </c>
      <c r="O176">
        <v>0</v>
      </c>
      <c r="P176" s="42">
        <v>32143</v>
      </c>
      <c r="Q176">
        <v>1</v>
      </c>
      <c r="R176" t="s">
        <v>12700</v>
      </c>
      <c r="S176" t="str">
        <f t="shared" si="43"/>
        <v>1-PO</v>
      </c>
      <c r="T176">
        <v>0</v>
      </c>
      <c r="U176">
        <v>0</v>
      </c>
      <c r="V176" t="s">
        <v>12756</v>
      </c>
      <c r="W176" t="s">
        <v>62</v>
      </c>
      <c r="X176" t="s">
        <v>15712</v>
      </c>
      <c r="Y176" s="42">
        <v>23377</v>
      </c>
      <c r="Z176">
        <v>4.5</v>
      </c>
      <c r="AA176">
        <v>50</v>
      </c>
      <c r="AB176">
        <v>0</v>
      </c>
      <c r="AC176" t="s">
        <v>12758</v>
      </c>
      <c r="AD176" t="str">
        <f t="shared" si="44"/>
        <v>4.5-(W)</v>
      </c>
    </row>
    <row r="177" spans="2:30" x14ac:dyDescent="0.25">
      <c r="B177">
        <v>1</v>
      </c>
      <c r="C177">
        <v>620215</v>
      </c>
      <c r="D177">
        <v>1</v>
      </c>
      <c r="E177">
        <v>3720565000</v>
      </c>
      <c r="F177" s="39">
        <f t="shared" si="45"/>
        <v>1</v>
      </c>
      <c r="G177">
        <v>2850149</v>
      </c>
      <c r="H177" t="s">
        <v>15576</v>
      </c>
      <c r="I177" t="s">
        <v>15577</v>
      </c>
      <c r="J177" t="s">
        <v>15561</v>
      </c>
      <c r="K177" t="s">
        <v>15566</v>
      </c>
      <c r="L177" t="s">
        <v>11530</v>
      </c>
      <c r="M177">
        <v>170</v>
      </c>
      <c r="N177">
        <v>151.40684899999999</v>
      </c>
      <c r="O177">
        <v>0</v>
      </c>
      <c r="P177" t="s">
        <v>12756</v>
      </c>
      <c r="Q177">
        <v>1</v>
      </c>
      <c r="R177" t="s">
        <v>12700</v>
      </c>
      <c r="S177" t="str">
        <f t="shared" si="43"/>
        <v>1-PO</v>
      </c>
      <c r="T177">
        <v>0</v>
      </c>
      <c r="U177">
        <v>0</v>
      </c>
      <c r="V177" t="s">
        <v>12756</v>
      </c>
      <c r="W177" t="s">
        <v>62</v>
      </c>
      <c r="X177" t="s">
        <v>15712</v>
      </c>
      <c r="Y177" s="42">
        <v>23377</v>
      </c>
      <c r="Z177">
        <v>4.5</v>
      </c>
      <c r="AA177">
        <v>50</v>
      </c>
      <c r="AB177">
        <v>0</v>
      </c>
      <c r="AC177" t="s">
        <v>12758</v>
      </c>
      <c r="AD177" t="str">
        <f t="shared" si="44"/>
        <v>4.5-(W)</v>
      </c>
    </row>
    <row r="178" spans="2:30" x14ac:dyDescent="0.25">
      <c r="B178">
        <v>1</v>
      </c>
      <c r="C178">
        <v>620130</v>
      </c>
      <c r="D178">
        <v>5</v>
      </c>
      <c r="E178">
        <v>3701024000</v>
      </c>
      <c r="F178" s="39">
        <f t="shared" si="45"/>
        <v>0</v>
      </c>
      <c r="G178">
        <v>59856</v>
      </c>
      <c r="H178" t="s">
        <v>15576</v>
      </c>
      <c r="I178" t="s">
        <v>15577</v>
      </c>
      <c r="J178" t="s">
        <v>15561</v>
      </c>
      <c r="K178" t="s">
        <v>15566</v>
      </c>
      <c r="L178" t="s">
        <v>11530</v>
      </c>
      <c r="M178">
        <v>191</v>
      </c>
      <c r="N178">
        <v>48.950426</v>
      </c>
      <c r="O178">
        <v>0</v>
      </c>
      <c r="P178" s="42">
        <v>32509</v>
      </c>
      <c r="Q178">
        <v>1</v>
      </c>
      <c r="R178" t="s">
        <v>12700</v>
      </c>
      <c r="S178" t="str">
        <f t="shared" si="43"/>
        <v>1-PO</v>
      </c>
      <c r="T178">
        <v>0</v>
      </c>
      <c r="U178">
        <v>0</v>
      </c>
      <c r="V178" t="s">
        <v>12756</v>
      </c>
      <c r="W178" t="s">
        <v>62</v>
      </c>
      <c r="X178" t="s">
        <v>15713</v>
      </c>
      <c r="Y178" s="42">
        <v>27030</v>
      </c>
      <c r="Z178">
        <v>1</v>
      </c>
      <c r="AA178">
        <v>50</v>
      </c>
      <c r="AB178">
        <v>0</v>
      </c>
      <c r="AC178" t="s">
        <v>12758</v>
      </c>
      <c r="AD178" t="str">
        <f t="shared" si="44"/>
        <v>1-(W)</v>
      </c>
    </row>
    <row r="179" spans="2:30" x14ac:dyDescent="0.25">
      <c r="B179">
        <v>1</v>
      </c>
      <c r="C179">
        <v>554132</v>
      </c>
      <c r="D179">
        <v>5</v>
      </c>
      <c r="E179">
        <v>3720595000</v>
      </c>
      <c r="F179" s="39">
        <f t="shared" si="45"/>
        <v>0</v>
      </c>
      <c r="G179">
        <v>84387</v>
      </c>
      <c r="H179" t="s">
        <v>15576</v>
      </c>
      <c r="I179" t="s">
        <v>15577</v>
      </c>
      <c r="J179" t="s">
        <v>15574</v>
      </c>
      <c r="K179" t="s">
        <v>15566</v>
      </c>
      <c r="L179" t="s">
        <v>11530</v>
      </c>
      <c r="M179">
        <v>184</v>
      </c>
      <c r="N179">
        <v>240.332053</v>
      </c>
      <c r="O179">
        <v>0</v>
      </c>
      <c r="P179" s="42">
        <v>31778</v>
      </c>
      <c r="Q179">
        <v>1</v>
      </c>
      <c r="R179" t="s">
        <v>12700</v>
      </c>
      <c r="S179" t="str">
        <f t="shared" si="43"/>
        <v>1-PO</v>
      </c>
      <c r="T179">
        <v>0</v>
      </c>
      <c r="U179">
        <v>0</v>
      </c>
      <c r="V179" t="s">
        <v>12756</v>
      </c>
      <c r="W179" t="s">
        <v>62</v>
      </c>
      <c r="X179" t="s">
        <v>15714</v>
      </c>
      <c r="Y179" s="42">
        <v>23377</v>
      </c>
      <c r="Z179">
        <v>4.5</v>
      </c>
      <c r="AA179">
        <v>50</v>
      </c>
      <c r="AB179">
        <v>0</v>
      </c>
      <c r="AC179" t="s">
        <v>12758</v>
      </c>
      <c r="AD179" t="str">
        <f t="shared" si="44"/>
        <v>4.5-(W)</v>
      </c>
    </row>
    <row r="180" spans="2:30" x14ac:dyDescent="0.25">
      <c r="B180">
        <v>1</v>
      </c>
      <c r="C180">
        <v>644878</v>
      </c>
      <c r="D180">
        <v>3</v>
      </c>
      <c r="E180">
        <v>16701681000</v>
      </c>
      <c r="F180" s="39">
        <f t="shared" si="45"/>
        <v>0</v>
      </c>
      <c r="G180">
        <v>437402</v>
      </c>
      <c r="H180" t="s">
        <v>15583</v>
      </c>
      <c r="I180" t="s">
        <v>15584</v>
      </c>
      <c r="J180" t="s">
        <v>15561</v>
      </c>
      <c r="K180" t="s">
        <v>15566</v>
      </c>
      <c r="L180" t="s">
        <v>11530</v>
      </c>
      <c r="M180">
        <v>223</v>
      </c>
      <c r="N180">
        <v>27.052987999999999</v>
      </c>
      <c r="O180">
        <v>95024084</v>
      </c>
      <c r="P180" s="42">
        <v>34700</v>
      </c>
      <c r="Q180">
        <v>6</v>
      </c>
      <c r="R180" t="s">
        <v>12700</v>
      </c>
      <c r="S180" t="str">
        <f t="shared" si="43"/>
        <v>6-PO</v>
      </c>
      <c r="T180">
        <v>0</v>
      </c>
      <c r="U180">
        <v>0</v>
      </c>
      <c r="V180" t="s">
        <v>12756</v>
      </c>
      <c r="W180" t="s">
        <v>62</v>
      </c>
      <c r="X180" t="s">
        <v>15715</v>
      </c>
      <c r="Y180" s="42">
        <v>34700</v>
      </c>
      <c r="Z180">
        <v>4</v>
      </c>
      <c r="AA180">
        <v>50</v>
      </c>
      <c r="AB180">
        <v>95024080</v>
      </c>
      <c r="AC180" t="s">
        <v>12755</v>
      </c>
      <c r="AD180" t="str">
        <f t="shared" si="44"/>
        <v>4-(P)</v>
      </c>
    </row>
    <row r="181" spans="2:30" x14ac:dyDescent="0.25">
      <c r="B181">
        <v>1</v>
      </c>
      <c r="C181">
        <v>550895</v>
      </c>
      <c r="D181">
        <v>5</v>
      </c>
      <c r="E181">
        <v>25060642000</v>
      </c>
      <c r="F181" s="39">
        <f t="shared" si="45"/>
        <v>0</v>
      </c>
      <c r="G181">
        <v>971786</v>
      </c>
      <c r="H181" t="s">
        <v>15576</v>
      </c>
      <c r="I181" t="s">
        <v>15577</v>
      </c>
      <c r="J181" t="s">
        <v>15561</v>
      </c>
      <c r="K181" t="s">
        <v>15566</v>
      </c>
      <c r="L181" t="s">
        <v>11530</v>
      </c>
      <c r="M181">
        <v>86</v>
      </c>
      <c r="N181">
        <v>57.604934</v>
      </c>
      <c r="O181">
        <v>99029632</v>
      </c>
      <c r="P181" s="42">
        <v>36161</v>
      </c>
      <c r="Q181">
        <v>1</v>
      </c>
      <c r="R181" t="s">
        <v>12700</v>
      </c>
      <c r="S181" t="str">
        <f t="shared" si="43"/>
        <v>1-PO</v>
      </c>
      <c r="T181">
        <v>0</v>
      </c>
      <c r="U181">
        <v>0</v>
      </c>
      <c r="V181" t="s">
        <v>12756</v>
      </c>
      <c r="W181" t="s">
        <v>62</v>
      </c>
      <c r="X181" t="s">
        <v>15716</v>
      </c>
      <c r="Y181" s="42">
        <v>36161</v>
      </c>
      <c r="Z181">
        <v>4</v>
      </c>
      <c r="AA181">
        <v>60</v>
      </c>
      <c r="AB181">
        <v>99027142</v>
      </c>
      <c r="AC181" t="s">
        <v>12755</v>
      </c>
      <c r="AD181" t="str">
        <f t="shared" si="44"/>
        <v>4-(P)</v>
      </c>
    </row>
    <row r="182" spans="2:30" x14ac:dyDescent="0.25">
      <c r="B182">
        <v>1</v>
      </c>
      <c r="C182">
        <v>550895</v>
      </c>
      <c r="D182">
        <v>5</v>
      </c>
      <c r="E182">
        <v>25060642000</v>
      </c>
      <c r="F182" s="39">
        <f t="shared" si="45"/>
        <v>1</v>
      </c>
      <c r="G182">
        <v>971786</v>
      </c>
      <c r="H182" t="s">
        <v>15576</v>
      </c>
      <c r="I182" t="s">
        <v>15577</v>
      </c>
      <c r="J182" t="s">
        <v>15561</v>
      </c>
      <c r="K182" t="s">
        <v>15566</v>
      </c>
      <c r="L182" t="s">
        <v>11530</v>
      </c>
      <c r="M182">
        <v>144</v>
      </c>
      <c r="N182">
        <v>26.446282</v>
      </c>
      <c r="O182">
        <v>3304633</v>
      </c>
      <c r="P182" s="42">
        <v>40108</v>
      </c>
      <c r="Q182">
        <v>1</v>
      </c>
      <c r="R182" t="s">
        <v>12700</v>
      </c>
      <c r="S182" t="str">
        <f t="shared" si="43"/>
        <v>1-PO</v>
      </c>
      <c r="T182">
        <v>0</v>
      </c>
      <c r="U182">
        <v>9.9000000000000005E-2</v>
      </c>
      <c r="V182" t="s">
        <v>12756</v>
      </c>
      <c r="W182" t="s">
        <v>62</v>
      </c>
      <c r="X182" t="s">
        <v>15716</v>
      </c>
      <c r="Y182" s="42">
        <v>36161</v>
      </c>
      <c r="Z182">
        <v>4</v>
      </c>
      <c r="AA182">
        <v>60</v>
      </c>
      <c r="AB182">
        <v>99027142</v>
      </c>
      <c r="AC182" t="s">
        <v>12755</v>
      </c>
      <c r="AD182" t="str">
        <f t="shared" si="44"/>
        <v>4-(P)</v>
      </c>
    </row>
    <row r="183" spans="2:30" x14ac:dyDescent="0.25">
      <c r="B183">
        <v>1</v>
      </c>
      <c r="C183">
        <v>613109</v>
      </c>
      <c r="D183">
        <v>5</v>
      </c>
      <c r="E183">
        <v>26107454000</v>
      </c>
      <c r="F183" s="39">
        <f t="shared" si="45"/>
        <v>0</v>
      </c>
      <c r="G183">
        <v>2918165</v>
      </c>
      <c r="H183" t="s">
        <v>15572</v>
      </c>
      <c r="I183" t="s">
        <v>15573</v>
      </c>
      <c r="J183" t="s">
        <v>15561</v>
      </c>
      <c r="K183" t="s">
        <v>15566</v>
      </c>
      <c r="L183" t="s">
        <v>11530</v>
      </c>
      <c r="M183">
        <v>16</v>
      </c>
      <c r="N183">
        <v>179.856649</v>
      </c>
      <c r="O183">
        <v>3107179</v>
      </c>
      <c r="P183" s="42">
        <v>38353</v>
      </c>
      <c r="Q183">
        <v>1</v>
      </c>
      <c r="R183" t="s">
        <v>12700</v>
      </c>
      <c r="S183" t="str">
        <f t="shared" si="43"/>
        <v>1-PO</v>
      </c>
      <c r="T183">
        <v>50</v>
      </c>
      <c r="U183">
        <v>0</v>
      </c>
      <c r="V183" t="s">
        <v>12756</v>
      </c>
      <c r="W183" t="s">
        <v>62</v>
      </c>
      <c r="X183" t="s">
        <v>15717</v>
      </c>
      <c r="Y183" s="42">
        <v>37257</v>
      </c>
      <c r="Z183">
        <v>2</v>
      </c>
      <c r="AA183">
        <v>50</v>
      </c>
      <c r="AB183">
        <v>2044610</v>
      </c>
      <c r="AC183" t="s">
        <v>12755</v>
      </c>
      <c r="AD183" t="str">
        <f t="shared" si="44"/>
        <v>2-(P)</v>
      </c>
    </row>
    <row r="184" spans="2:30" x14ac:dyDescent="0.25">
      <c r="B184">
        <v>1</v>
      </c>
      <c r="C184">
        <v>551568</v>
      </c>
      <c r="D184">
        <v>5</v>
      </c>
      <c r="E184">
        <v>3701042000</v>
      </c>
      <c r="F184" s="39">
        <f t="shared" si="45"/>
        <v>0</v>
      </c>
      <c r="G184">
        <v>59869</v>
      </c>
      <c r="H184" t="s">
        <v>15576</v>
      </c>
      <c r="I184" t="s">
        <v>15577</v>
      </c>
      <c r="J184" t="s">
        <v>15561</v>
      </c>
      <c r="K184" t="s">
        <v>15566</v>
      </c>
      <c r="L184" t="s">
        <v>11530</v>
      </c>
      <c r="M184">
        <v>179</v>
      </c>
      <c r="N184">
        <v>28.244371999999998</v>
      </c>
      <c r="O184" t="s">
        <v>15718</v>
      </c>
      <c r="P184" s="42">
        <v>30682</v>
      </c>
      <c r="Q184">
        <v>0.75</v>
      </c>
      <c r="R184" t="s">
        <v>12701</v>
      </c>
      <c r="S184" t="str">
        <f t="shared" si="43"/>
        <v>0.75-WS</v>
      </c>
      <c r="T184">
        <v>0</v>
      </c>
      <c r="U184">
        <v>0</v>
      </c>
      <c r="V184" t="s">
        <v>12756</v>
      </c>
      <c r="W184" t="s">
        <v>62</v>
      </c>
      <c r="X184" t="s">
        <v>15719</v>
      </c>
      <c r="Y184" s="42">
        <v>32143</v>
      </c>
      <c r="Z184">
        <v>2</v>
      </c>
      <c r="AA184">
        <v>50</v>
      </c>
      <c r="AB184">
        <v>0</v>
      </c>
      <c r="AC184" t="s">
        <v>12755</v>
      </c>
      <c r="AD184" t="str">
        <f t="shared" si="44"/>
        <v>2-(P)</v>
      </c>
    </row>
    <row r="185" spans="2:30" x14ac:dyDescent="0.25">
      <c r="B185">
        <v>1</v>
      </c>
      <c r="C185">
        <v>4100335</v>
      </c>
      <c r="D185">
        <v>3</v>
      </c>
      <c r="E185">
        <v>26573424000</v>
      </c>
      <c r="F185" s="39">
        <f t="shared" si="45"/>
        <v>0</v>
      </c>
      <c r="G185">
        <v>3664606</v>
      </c>
      <c r="H185" t="s">
        <v>15568</v>
      </c>
      <c r="I185" t="s">
        <v>15560</v>
      </c>
      <c r="J185" t="s">
        <v>15561</v>
      </c>
      <c r="K185" t="s">
        <v>15566</v>
      </c>
      <c r="L185" t="s">
        <v>11530</v>
      </c>
      <c r="M185">
        <v>303</v>
      </c>
      <c r="N185">
        <v>451.90269899999998</v>
      </c>
      <c r="O185">
        <v>3485848</v>
      </c>
      <c r="P185" s="42">
        <v>42696</v>
      </c>
      <c r="Q185">
        <v>2</v>
      </c>
      <c r="R185" t="s">
        <v>12700</v>
      </c>
      <c r="S185" t="str">
        <f t="shared" si="43"/>
        <v>2-PO</v>
      </c>
      <c r="T185">
        <v>60</v>
      </c>
      <c r="U185">
        <v>0.216</v>
      </c>
      <c r="V185">
        <v>18418</v>
      </c>
      <c r="W185" t="s">
        <v>62</v>
      </c>
      <c r="X185" t="s">
        <v>15720</v>
      </c>
      <c r="Y185" s="42">
        <v>41365</v>
      </c>
      <c r="Z185">
        <v>2</v>
      </c>
      <c r="AA185">
        <v>60</v>
      </c>
      <c r="AB185">
        <v>3372090</v>
      </c>
      <c r="AC185" t="s">
        <v>12755</v>
      </c>
      <c r="AD185" t="str">
        <f t="shared" si="44"/>
        <v>2-(P)</v>
      </c>
    </row>
    <row r="186" spans="2:30" x14ac:dyDescent="0.25">
      <c r="B186">
        <v>1</v>
      </c>
      <c r="C186">
        <v>549633</v>
      </c>
      <c r="D186">
        <v>5</v>
      </c>
      <c r="E186">
        <v>25057401000</v>
      </c>
      <c r="F186" s="39">
        <f t="shared" si="45"/>
        <v>0</v>
      </c>
      <c r="G186">
        <v>1044918</v>
      </c>
      <c r="H186" t="s">
        <v>15576</v>
      </c>
      <c r="I186" t="s">
        <v>15577</v>
      </c>
      <c r="J186" t="s">
        <v>15561</v>
      </c>
      <c r="K186" t="s">
        <v>15566</v>
      </c>
      <c r="L186" t="s">
        <v>11530</v>
      </c>
      <c r="M186">
        <v>253</v>
      </c>
      <c r="N186">
        <v>355.58112899999998</v>
      </c>
      <c r="O186">
        <v>99035648</v>
      </c>
      <c r="P186" s="42">
        <v>36526</v>
      </c>
      <c r="Q186">
        <v>1</v>
      </c>
      <c r="R186" t="s">
        <v>12700</v>
      </c>
      <c r="S186" t="str">
        <f t="shared" si="43"/>
        <v>1-PO</v>
      </c>
      <c r="T186">
        <v>0</v>
      </c>
      <c r="U186">
        <v>0</v>
      </c>
      <c r="V186" t="s">
        <v>12756</v>
      </c>
      <c r="W186" t="s">
        <v>62</v>
      </c>
      <c r="X186" t="s">
        <v>15721</v>
      </c>
      <c r="Y186" s="42">
        <v>36526</v>
      </c>
      <c r="Z186">
        <v>4</v>
      </c>
      <c r="AA186">
        <v>50</v>
      </c>
      <c r="AB186">
        <v>99033205</v>
      </c>
      <c r="AC186" t="s">
        <v>12755</v>
      </c>
      <c r="AD186" t="str">
        <f t="shared" si="44"/>
        <v>4-(P)</v>
      </c>
    </row>
    <row r="187" spans="2:30" x14ac:dyDescent="0.25">
      <c r="B187">
        <v>1</v>
      </c>
      <c r="C187">
        <v>548333</v>
      </c>
      <c r="D187">
        <v>5</v>
      </c>
      <c r="E187">
        <v>3701930000</v>
      </c>
      <c r="F187" s="39">
        <f t="shared" si="45"/>
        <v>0</v>
      </c>
      <c r="G187">
        <v>60208</v>
      </c>
      <c r="H187" t="s">
        <v>15576</v>
      </c>
      <c r="I187" t="s">
        <v>15577</v>
      </c>
      <c r="J187" t="s">
        <v>15561</v>
      </c>
      <c r="K187" t="s">
        <v>15566</v>
      </c>
      <c r="L187" t="s">
        <v>11530</v>
      </c>
      <c r="M187">
        <v>220</v>
      </c>
      <c r="N187">
        <v>289.74328500000001</v>
      </c>
      <c r="O187">
        <v>95006632</v>
      </c>
      <c r="P187" s="42">
        <v>34700</v>
      </c>
      <c r="Q187">
        <v>2</v>
      </c>
      <c r="R187" t="s">
        <v>12700</v>
      </c>
      <c r="S187" t="str">
        <f t="shared" si="43"/>
        <v>2-PO</v>
      </c>
      <c r="T187">
        <v>50</v>
      </c>
      <c r="U187">
        <v>0</v>
      </c>
      <c r="V187" t="s">
        <v>12756</v>
      </c>
      <c r="W187" t="s">
        <v>62</v>
      </c>
      <c r="X187" t="s">
        <v>15722</v>
      </c>
      <c r="Y187" s="42">
        <v>34700</v>
      </c>
      <c r="Z187">
        <v>2</v>
      </c>
      <c r="AA187">
        <v>50</v>
      </c>
      <c r="AB187">
        <v>95008174</v>
      </c>
      <c r="AC187" t="s">
        <v>12755</v>
      </c>
      <c r="AD187" t="str">
        <f t="shared" si="44"/>
        <v>2-(P)</v>
      </c>
    </row>
    <row r="188" spans="2:30" x14ac:dyDescent="0.25">
      <c r="B188">
        <v>1</v>
      </c>
      <c r="C188">
        <v>5740171</v>
      </c>
      <c r="D188">
        <v>5</v>
      </c>
      <c r="E188">
        <v>3721605000</v>
      </c>
      <c r="F188" s="39">
        <f t="shared" si="45"/>
        <v>0</v>
      </c>
      <c r="G188">
        <v>708070</v>
      </c>
      <c r="H188" t="s">
        <v>15576</v>
      </c>
      <c r="I188" t="s">
        <v>15577</v>
      </c>
      <c r="J188" t="s">
        <v>15561</v>
      </c>
      <c r="K188" t="s">
        <v>15566</v>
      </c>
      <c r="L188" t="s">
        <v>11530</v>
      </c>
      <c r="M188">
        <v>229</v>
      </c>
      <c r="N188">
        <v>212.92461800000001</v>
      </c>
      <c r="O188">
        <v>96015749</v>
      </c>
      <c r="P188" s="42">
        <v>35345</v>
      </c>
      <c r="Q188">
        <v>1</v>
      </c>
      <c r="R188" t="s">
        <v>12700</v>
      </c>
      <c r="S188" t="str">
        <f t="shared" si="43"/>
        <v>1-PO</v>
      </c>
      <c r="T188">
        <v>50</v>
      </c>
      <c r="U188">
        <v>9.9000000000000005E-2</v>
      </c>
      <c r="V188" t="s">
        <v>12756</v>
      </c>
      <c r="W188" t="s">
        <v>62</v>
      </c>
      <c r="X188" t="s">
        <v>15723</v>
      </c>
      <c r="Y188" s="42">
        <v>35065</v>
      </c>
      <c r="Z188">
        <v>2</v>
      </c>
      <c r="AA188">
        <v>50</v>
      </c>
      <c r="AB188">
        <v>96029932</v>
      </c>
      <c r="AC188" t="s">
        <v>12755</v>
      </c>
      <c r="AD188" t="str">
        <f t="shared" si="44"/>
        <v>2-(P)</v>
      </c>
    </row>
    <row r="189" spans="2:30" x14ac:dyDescent="0.25">
      <c r="B189">
        <v>2</v>
      </c>
      <c r="C189">
        <v>620630</v>
      </c>
      <c r="D189">
        <v>3</v>
      </c>
      <c r="E189">
        <v>23720045000</v>
      </c>
      <c r="F189" s="39">
        <f t="shared" si="45"/>
        <v>0</v>
      </c>
      <c r="G189">
        <v>563812</v>
      </c>
      <c r="H189" t="s">
        <v>15625</v>
      </c>
      <c r="I189" t="s">
        <v>15626</v>
      </c>
      <c r="J189" t="s">
        <v>15574</v>
      </c>
      <c r="K189" t="s">
        <v>15566</v>
      </c>
      <c r="L189" t="s">
        <v>11530</v>
      </c>
      <c r="M189">
        <v>278</v>
      </c>
      <c r="N189">
        <v>130.96838399999999</v>
      </c>
      <c r="O189">
        <v>3066553</v>
      </c>
      <c r="P189" s="42">
        <v>37987</v>
      </c>
      <c r="Q189">
        <v>4</v>
      </c>
      <c r="R189" t="s">
        <v>12700</v>
      </c>
      <c r="S189" t="str">
        <f t="shared" si="43"/>
        <v>4-PO</v>
      </c>
      <c r="T189">
        <v>0</v>
      </c>
      <c r="U189">
        <v>0</v>
      </c>
      <c r="V189" t="s">
        <v>12756</v>
      </c>
      <c r="W189" t="s">
        <v>62</v>
      </c>
      <c r="X189" t="s">
        <v>15724</v>
      </c>
      <c r="Y189" s="42">
        <v>37987</v>
      </c>
      <c r="Z189">
        <v>4</v>
      </c>
      <c r="AA189">
        <v>50</v>
      </c>
      <c r="AB189">
        <v>3068118</v>
      </c>
      <c r="AC189" t="s">
        <v>12755</v>
      </c>
      <c r="AD189" t="str">
        <f t="shared" si="44"/>
        <v>4-(P)</v>
      </c>
    </row>
    <row r="190" spans="2:30" x14ac:dyDescent="0.25">
      <c r="B190">
        <v>1</v>
      </c>
      <c r="C190">
        <v>549639</v>
      </c>
      <c r="D190">
        <v>5</v>
      </c>
      <c r="E190">
        <v>3720341000</v>
      </c>
      <c r="F190" s="39">
        <f t="shared" si="45"/>
        <v>0</v>
      </c>
      <c r="G190">
        <v>1674662</v>
      </c>
      <c r="H190" t="s">
        <v>15576</v>
      </c>
      <c r="I190" t="s">
        <v>15577</v>
      </c>
      <c r="J190" t="s">
        <v>15561</v>
      </c>
      <c r="K190" t="s">
        <v>15566</v>
      </c>
      <c r="L190" t="s">
        <v>11530</v>
      </c>
      <c r="M190">
        <v>164</v>
      </c>
      <c r="N190">
        <v>335.99353300000001</v>
      </c>
      <c r="O190">
        <v>0</v>
      </c>
      <c r="P190" t="s">
        <v>12756</v>
      </c>
      <c r="Q190">
        <v>0.75</v>
      </c>
      <c r="R190" t="s">
        <v>12701</v>
      </c>
      <c r="S190" t="str">
        <f t="shared" si="43"/>
        <v>0.75-WS</v>
      </c>
      <c r="T190">
        <v>0</v>
      </c>
      <c r="U190">
        <v>0</v>
      </c>
      <c r="V190" t="s">
        <v>12756</v>
      </c>
      <c r="W190" t="s">
        <v>62</v>
      </c>
      <c r="X190" t="s">
        <v>15725</v>
      </c>
      <c r="Y190" s="42">
        <v>27760</v>
      </c>
      <c r="Z190">
        <v>4.5</v>
      </c>
      <c r="AA190">
        <v>50</v>
      </c>
      <c r="AB190">
        <v>0</v>
      </c>
      <c r="AC190" t="s">
        <v>12758</v>
      </c>
      <c r="AD190" t="str">
        <f t="shared" si="44"/>
        <v>4.5-(W)</v>
      </c>
    </row>
    <row r="191" spans="2:30" x14ac:dyDescent="0.25">
      <c r="B191">
        <v>1</v>
      </c>
      <c r="C191">
        <v>549530</v>
      </c>
      <c r="D191">
        <v>1</v>
      </c>
      <c r="E191">
        <v>3720429000</v>
      </c>
      <c r="F191" s="39">
        <f t="shared" si="45"/>
        <v>0</v>
      </c>
      <c r="G191">
        <v>84317</v>
      </c>
      <c r="H191" t="s">
        <v>15576</v>
      </c>
      <c r="I191" t="s">
        <v>15577</v>
      </c>
      <c r="J191" t="s">
        <v>15561</v>
      </c>
      <c r="K191" t="s">
        <v>15566</v>
      </c>
      <c r="L191" t="s">
        <v>11530</v>
      </c>
      <c r="M191">
        <v>185</v>
      </c>
      <c r="N191">
        <v>135.72317000000001</v>
      </c>
      <c r="O191">
        <v>0</v>
      </c>
      <c r="P191" s="42">
        <v>31778</v>
      </c>
      <c r="Q191">
        <v>1</v>
      </c>
      <c r="R191" t="s">
        <v>12700</v>
      </c>
      <c r="S191" t="str">
        <f t="shared" si="43"/>
        <v>1-PO</v>
      </c>
      <c r="T191">
        <v>0</v>
      </c>
      <c r="U191">
        <v>0</v>
      </c>
      <c r="V191" t="s">
        <v>12756</v>
      </c>
      <c r="W191" t="s">
        <v>62</v>
      </c>
      <c r="X191" t="s">
        <v>15726</v>
      </c>
      <c r="Y191" s="42">
        <v>31413</v>
      </c>
      <c r="Z191">
        <v>4</v>
      </c>
      <c r="AA191">
        <v>50</v>
      </c>
      <c r="AB191">
        <v>0</v>
      </c>
      <c r="AC191" t="s">
        <v>12755</v>
      </c>
      <c r="AD191" t="str">
        <f t="shared" si="44"/>
        <v>4-(P)</v>
      </c>
    </row>
    <row r="192" spans="2:30" x14ac:dyDescent="0.25">
      <c r="B192">
        <v>1</v>
      </c>
      <c r="C192">
        <v>549636</v>
      </c>
      <c r="D192">
        <v>1</v>
      </c>
      <c r="E192">
        <v>3720535000</v>
      </c>
      <c r="F192" s="39">
        <f t="shared" si="45"/>
        <v>0</v>
      </c>
      <c r="G192">
        <v>3027887</v>
      </c>
      <c r="H192" t="s">
        <v>15576</v>
      </c>
      <c r="I192" t="s">
        <v>15577</v>
      </c>
      <c r="J192" t="s">
        <v>15561</v>
      </c>
      <c r="K192" t="s">
        <v>15566</v>
      </c>
      <c r="L192" t="s">
        <v>11530</v>
      </c>
      <c r="M192">
        <v>188</v>
      </c>
      <c r="N192">
        <v>184.75017700000001</v>
      </c>
      <c r="O192">
        <v>0</v>
      </c>
      <c r="P192" s="42">
        <v>32143</v>
      </c>
      <c r="Q192">
        <v>1</v>
      </c>
      <c r="R192" t="s">
        <v>12700</v>
      </c>
      <c r="S192" t="str">
        <f t="shared" si="43"/>
        <v>1-PO</v>
      </c>
      <c r="T192">
        <v>0</v>
      </c>
      <c r="U192">
        <v>0</v>
      </c>
      <c r="V192" t="s">
        <v>12756</v>
      </c>
      <c r="W192" t="s">
        <v>62</v>
      </c>
      <c r="X192" t="s">
        <v>15727</v>
      </c>
      <c r="Y192" s="42">
        <v>27760</v>
      </c>
      <c r="Z192">
        <v>4.5</v>
      </c>
      <c r="AA192">
        <v>50</v>
      </c>
      <c r="AB192">
        <v>0</v>
      </c>
      <c r="AC192" t="s">
        <v>12758</v>
      </c>
      <c r="AD192" t="str">
        <f t="shared" si="44"/>
        <v>4.5-(W)</v>
      </c>
    </row>
    <row r="193" spans="2:30" x14ac:dyDescent="0.25">
      <c r="B193">
        <v>1</v>
      </c>
      <c r="C193">
        <v>546917</v>
      </c>
      <c r="D193">
        <v>3</v>
      </c>
      <c r="E193">
        <v>3720117000</v>
      </c>
      <c r="F193" s="39">
        <f t="shared" si="45"/>
        <v>0</v>
      </c>
      <c r="G193">
        <v>813823</v>
      </c>
      <c r="H193" t="s">
        <v>15576</v>
      </c>
      <c r="I193" t="s">
        <v>15577</v>
      </c>
      <c r="J193" t="s">
        <v>15561</v>
      </c>
      <c r="K193" t="s">
        <v>15566</v>
      </c>
      <c r="L193" t="s">
        <v>11530</v>
      </c>
      <c r="M193">
        <v>118</v>
      </c>
      <c r="N193">
        <v>9.4252090000000006</v>
      </c>
      <c r="O193">
        <v>0</v>
      </c>
      <c r="P193" t="s">
        <v>12756</v>
      </c>
      <c r="Q193">
        <v>0.75</v>
      </c>
      <c r="R193" t="s">
        <v>12701</v>
      </c>
      <c r="S193" t="str">
        <f t="shared" si="43"/>
        <v>0.75-WS</v>
      </c>
      <c r="T193">
        <v>0</v>
      </c>
      <c r="U193">
        <v>0</v>
      </c>
      <c r="V193" t="s">
        <v>12756</v>
      </c>
      <c r="W193" t="s">
        <v>62</v>
      </c>
      <c r="X193" t="s">
        <v>15728</v>
      </c>
      <c r="Y193" s="42">
        <v>28126</v>
      </c>
      <c r="Z193">
        <v>2</v>
      </c>
      <c r="AA193">
        <v>50</v>
      </c>
      <c r="AB193">
        <v>0</v>
      </c>
      <c r="AC193" t="s">
        <v>12758</v>
      </c>
      <c r="AD193" t="str">
        <f t="shared" si="44"/>
        <v>2-(W)</v>
      </c>
    </row>
    <row r="194" spans="2:30" x14ac:dyDescent="0.25">
      <c r="B194">
        <v>2</v>
      </c>
      <c r="C194">
        <v>587065</v>
      </c>
      <c r="D194">
        <v>3</v>
      </c>
      <c r="E194">
        <v>23720046000</v>
      </c>
      <c r="F194" s="39">
        <f t="shared" si="45"/>
        <v>0</v>
      </c>
      <c r="G194">
        <v>563813</v>
      </c>
      <c r="H194" t="s">
        <v>15583</v>
      </c>
      <c r="I194" t="s">
        <v>15584</v>
      </c>
      <c r="J194" t="s">
        <v>15561</v>
      </c>
      <c r="K194" t="s">
        <v>15566</v>
      </c>
      <c r="L194" t="s">
        <v>11530</v>
      </c>
      <c r="M194">
        <v>54</v>
      </c>
      <c r="N194">
        <v>34.265593000000003</v>
      </c>
      <c r="O194">
        <v>3108120</v>
      </c>
      <c r="P194" s="42">
        <v>38353</v>
      </c>
      <c r="Q194">
        <v>6.625</v>
      </c>
      <c r="R194" t="s">
        <v>12701</v>
      </c>
      <c r="S194" t="str">
        <f t="shared" si="43"/>
        <v>6.625-WS</v>
      </c>
      <c r="T194">
        <v>0</v>
      </c>
      <c r="U194">
        <v>0</v>
      </c>
      <c r="V194" t="s">
        <v>12756</v>
      </c>
      <c r="W194" t="s">
        <v>62</v>
      </c>
      <c r="X194" t="s">
        <v>15729</v>
      </c>
      <c r="Y194" s="42">
        <v>26299</v>
      </c>
      <c r="Z194">
        <v>6.625</v>
      </c>
      <c r="AA194">
        <v>50</v>
      </c>
      <c r="AB194">
        <v>0</v>
      </c>
      <c r="AC194" t="s">
        <v>12758</v>
      </c>
      <c r="AD194" t="str">
        <f t="shared" si="44"/>
        <v>6.625-(W)</v>
      </c>
    </row>
    <row r="195" spans="2:30" x14ac:dyDescent="0.25">
      <c r="B195">
        <v>2</v>
      </c>
      <c r="C195">
        <v>587065</v>
      </c>
      <c r="D195">
        <v>3</v>
      </c>
      <c r="E195">
        <v>23720046000</v>
      </c>
      <c r="F195" s="39">
        <f t="shared" si="45"/>
        <v>1</v>
      </c>
      <c r="G195">
        <v>563813</v>
      </c>
      <c r="H195" t="s">
        <v>15583</v>
      </c>
      <c r="I195" t="s">
        <v>15584</v>
      </c>
      <c r="J195" t="s">
        <v>15561</v>
      </c>
      <c r="K195" t="s">
        <v>15566</v>
      </c>
      <c r="L195" t="s">
        <v>11530</v>
      </c>
      <c r="M195">
        <v>55</v>
      </c>
      <c r="N195">
        <v>153.840799</v>
      </c>
      <c r="O195">
        <v>3030488</v>
      </c>
      <c r="P195" s="42">
        <v>37987</v>
      </c>
      <c r="Q195">
        <v>4</v>
      </c>
      <c r="R195" t="s">
        <v>12700</v>
      </c>
      <c r="S195" t="str">
        <f t="shared" si="43"/>
        <v>4-PO</v>
      </c>
      <c r="T195">
        <v>0</v>
      </c>
      <c r="U195">
        <v>0</v>
      </c>
      <c r="V195" t="s">
        <v>12756</v>
      </c>
      <c r="W195" t="s">
        <v>62</v>
      </c>
      <c r="X195" t="s">
        <v>15729</v>
      </c>
      <c r="Y195" s="42">
        <v>26299</v>
      </c>
      <c r="Z195">
        <v>6.625</v>
      </c>
      <c r="AA195">
        <v>50</v>
      </c>
      <c r="AB195">
        <v>0</v>
      </c>
      <c r="AC195" t="s">
        <v>12758</v>
      </c>
      <c r="AD195" t="str">
        <f t="shared" si="44"/>
        <v>6.625-(W)</v>
      </c>
    </row>
    <row r="196" spans="2:30" x14ac:dyDescent="0.25">
      <c r="B196">
        <v>2</v>
      </c>
      <c r="C196">
        <v>587065</v>
      </c>
      <c r="D196">
        <v>3</v>
      </c>
      <c r="E196">
        <v>23720046000</v>
      </c>
      <c r="F196" s="39">
        <f t="shared" si="45"/>
        <v>1</v>
      </c>
      <c r="G196">
        <v>563813</v>
      </c>
      <c r="H196" t="s">
        <v>15583</v>
      </c>
      <c r="I196" t="s">
        <v>15584</v>
      </c>
      <c r="J196" t="s">
        <v>15561</v>
      </c>
      <c r="K196" t="s">
        <v>15566</v>
      </c>
      <c r="L196" t="s">
        <v>11530</v>
      </c>
      <c r="M196">
        <v>56</v>
      </c>
      <c r="N196">
        <v>13.787523</v>
      </c>
      <c r="O196">
        <v>3108111</v>
      </c>
      <c r="P196" s="42">
        <v>38353</v>
      </c>
      <c r="Q196">
        <v>4</v>
      </c>
      <c r="R196" t="s">
        <v>12700</v>
      </c>
      <c r="S196" t="str">
        <f t="shared" si="43"/>
        <v>4-PO</v>
      </c>
      <c r="T196">
        <v>0</v>
      </c>
      <c r="U196">
        <v>0</v>
      </c>
      <c r="V196" t="s">
        <v>12756</v>
      </c>
      <c r="W196" t="s">
        <v>62</v>
      </c>
      <c r="X196" t="s">
        <v>15729</v>
      </c>
      <c r="Y196" s="42">
        <v>26299</v>
      </c>
      <c r="Z196">
        <v>6.625</v>
      </c>
      <c r="AA196">
        <v>50</v>
      </c>
      <c r="AB196">
        <v>0</v>
      </c>
      <c r="AC196" t="s">
        <v>12758</v>
      </c>
      <c r="AD196" t="str">
        <f t="shared" si="44"/>
        <v>6.625-(W)</v>
      </c>
    </row>
    <row r="197" spans="2:30" x14ac:dyDescent="0.25">
      <c r="B197">
        <v>2</v>
      </c>
      <c r="C197">
        <v>587065</v>
      </c>
      <c r="D197">
        <v>3</v>
      </c>
      <c r="E197">
        <v>23720046000</v>
      </c>
      <c r="F197" s="39">
        <f t="shared" si="45"/>
        <v>1</v>
      </c>
      <c r="G197">
        <v>563813</v>
      </c>
      <c r="H197" t="s">
        <v>15583</v>
      </c>
      <c r="I197" t="s">
        <v>15584</v>
      </c>
      <c r="J197" t="s">
        <v>15561</v>
      </c>
      <c r="K197" t="s">
        <v>15566</v>
      </c>
      <c r="L197" t="s">
        <v>11530</v>
      </c>
      <c r="M197">
        <v>57</v>
      </c>
      <c r="N197">
        <v>318.74180899999999</v>
      </c>
      <c r="O197" t="s">
        <v>15730</v>
      </c>
      <c r="P197" s="42">
        <v>26299</v>
      </c>
      <c r="Q197">
        <v>4.5</v>
      </c>
      <c r="R197" t="s">
        <v>12701</v>
      </c>
      <c r="S197" t="str">
        <f t="shared" si="43"/>
        <v>4.5-WS</v>
      </c>
      <c r="T197">
        <v>50</v>
      </c>
      <c r="U197">
        <v>0</v>
      </c>
      <c r="V197" t="s">
        <v>12756</v>
      </c>
      <c r="W197" t="s">
        <v>62</v>
      </c>
      <c r="X197" t="s">
        <v>15729</v>
      </c>
      <c r="Y197" s="42">
        <v>26299</v>
      </c>
      <c r="Z197">
        <v>6.625</v>
      </c>
      <c r="AA197">
        <v>50</v>
      </c>
      <c r="AB197">
        <v>0</v>
      </c>
      <c r="AC197" t="s">
        <v>12758</v>
      </c>
      <c r="AD197" t="str">
        <f t="shared" si="44"/>
        <v>6.625-(W)</v>
      </c>
    </row>
    <row r="198" spans="2:30" x14ac:dyDescent="0.25">
      <c r="B198">
        <v>1</v>
      </c>
      <c r="C198">
        <v>546879</v>
      </c>
      <c r="D198">
        <v>5</v>
      </c>
      <c r="E198">
        <v>11723194000</v>
      </c>
      <c r="F198" s="39">
        <f t="shared" si="45"/>
        <v>0</v>
      </c>
      <c r="G198">
        <v>302931</v>
      </c>
      <c r="H198" t="s">
        <v>15576</v>
      </c>
      <c r="I198" t="s">
        <v>15577</v>
      </c>
      <c r="J198" t="s">
        <v>15561</v>
      </c>
      <c r="K198" t="s">
        <v>15566</v>
      </c>
      <c r="L198" t="s">
        <v>11530</v>
      </c>
      <c r="M198">
        <v>190</v>
      </c>
      <c r="N198">
        <v>309.033997</v>
      </c>
      <c r="O198" t="s">
        <v>15731</v>
      </c>
      <c r="P198" s="42">
        <v>32509</v>
      </c>
      <c r="Q198">
        <v>0.5</v>
      </c>
      <c r="R198" t="s">
        <v>12700</v>
      </c>
      <c r="S198" t="str">
        <f t="shared" si="43"/>
        <v>0.5-PO</v>
      </c>
      <c r="T198">
        <v>0</v>
      </c>
      <c r="U198">
        <v>0</v>
      </c>
      <c r="V198" t="s">
        <v>12756</v>
      </c>
      <c r="W198" t="s">
        <v>62</v>
      </c>
      <c r="X198" t="s">
        <v>15732</v>
      </c>
      <c r="Y198" s="42">
        <v>32143</v>
      </c>
      <c r="Z198">
        <v>2</v>
      </c>
      <c r="AA198">
        <v>50</v>
      </c>
      <c r="AB198">
        <v>0</v>
      </c>
      <c r="AC198" t="s">
        <v>12755</v>
      </c>
      <c r="AD198" t="str">
        <f t="shared" si="44"/>
        <v>2-(P)</v>
      </c>
    </row>
    <row r="199" spans="2:30" x14ac:dyDescent="0.25">
      <c r="B199">
        <v>1</v>
      </c>
      <c r="C199">
        <v>544207</v>
      </c>
      <c r="D199">
        <v>3</v>
      </c>
      <c r="E199">
        <v>25085751000</v>
      </c>
      <c r="F199" s="39">
        <f t="shared" si="45"/>
        <v>0</v>
      </c>
      <c r="G199">
        <v>1055815</v>
      </c>
      <c r="H199" t="s">
        <v>15568</v>
      </c>
      <c r="I199" t="s">
        <v>15560</v>
      </c>
      <c r="J199" t="s">
        <v>15561</v>
      </c>
      <c r="K199" t="s">
        <v>15566</v>
      </c>
      <c r="L199" t="s">
        <v>11530</v>
      </c>
      <c r="M199">
        <v>263</v>
      </c>
      <c r="N199">
        <v>272.76966199999998</v>
      </c>
      <c r="O199">
        <v>1001639</v>
      </c>
      <c r="P199" s="42">
        <v>36892</v>
      </c>
      <c r="Q199">
        <v>2</v>
      </c>
      <c r="R199" t="s">
        <v>12700</v>
      </c>
      <c r="S199" t="str">
        <f t="shared" si="43"/>
        <v>2-PO</v>
      </c>
      <c r="T199">
        <v>50</v>
      </c>
      <c r="U199">
        <v>0</v>
      </c>
      <c r="V199" t="s">
        <v>12756</v>
      </c>
      <c r="W199" t="s">
        <v>62</v>
      </c>
      <c r="X199" t="s">
        <v>15733</v>
      </c>
      <c r="Y199" s="42">
        <v>30317</v>
      </c>
      <c r="Z199">
        <v>4.5</v>
      </c>
      <c r="AA199">
        <v>50</v>
      </c>
      <c r="AB199">
        <v>0</v>
      </c>
      <c r="AC199" t="s">
        <v>12758</v>
      </c>
      <c r="AD199" t="str">
        <f t="shared" si="44"/>
        <v>4.5-(W)</v>
      </c>
    </row>
    <row r="200" spans="2:30" x14ac:dyDescent="0.25">
      <c r="B200">
        <v>1</v>
      </c>
      <c r="C200">
        <v>547464</v>
      </c>
      <c r="D200">
        <v>5</v>
      </c>
      <c r="E200">
        <v>25045450000</v>
      </c>
      <c r="F200" s="39">
        <f t="shared" si="45"/>
        <v>0</v>
      </c>
      <c r="G200">
        <v>967966</v>
      </c>
      <c r="H200" t="s">
        <v>15576</v>
      </c>
      <c r="I200" t="s">
        <v>15577</v>
      </c>
      <c r="J200" t="s">
        <v>15561</v>
      </c>
      <c r="K200" t="s">
        <v>15566</v>
      </c>
      <c r="L200" t="s">
        <v>11530</v>
      </c>
      <c r="M200">
        <v>243</v>
      </c>
      <c r="N200">
        <v>188.582864</v>
      </c>
      <c r="O200">
        <v>99018560</v>
      </c>
      <c r="P200" s="42">
        <v>36161</v>
      </c>
      <c r="Q200">
        <v>1</v>
      </c>
      <c r="R200" t="s">
        <v>12700</v>
      </c>
      <c r="S200" t="str">
        <f t="shared" si="43"/>
        <v>1-PO</v>
      </c>
      <c r="T200">
        <v>0</v>
      </c>
      <c r="U200">
        <v>0</v>
      </c>
      <c r="V200" t="s">
        <v>12756</v>
      </c>
      <c r="W200" t="s">
        <v>62</v>
      </c>
      <c r="X200" t="s">
        <v>15734</v>
      </c>
      <c r="Y200" s="42">
        <v>36161</v>
      </c>
      <c r="Z200">
        <v>2</v>
      </c>
      <c r="AA200">
        <v>50</v>
      </c>
      <c r="AB200">
        <v>99007899</v>
      </c>
      <c r="AC200" t="s">
        <v>12755</v>
      </c>
      <c r="AD200" t="str">
        <f t="shared" si="44"/>
        <v>2-(P)</v>
      </c>
    </row>
    <row r="201" spans="2:30" x14ac:dyDescent="0.25">
      <c r="B201">
        <v>1</v>
      </c>
      <c r="C201">
        <v>615755</v>
      </c>
      <c r="D201">
        <v>3</v>
      </c>
      <c r="E201">
        <v>26519280000</v>
      </c>
      <c r="F201" s="39">
        <f t="shared" si="45"/>
        <v>0</v>
      </c>
      <c r="G201">
        <v>2039384</v>
      </c>
      <c r="H201" t="s">
        <v>15572</v>
      </c>
      <c r="I201" t="s">
        <v>15573</v>
      </c>
      <c r="J201" t="s">
        <v>15561</v>
      </c>
      <c r="K201" t="s">
        <v>15566</v>
      </c>
      <c r="L201" t="s">
        <v>11530</v>
      </c>
      <c r="M201">
        <v>27</v>
      </c>
      <c r="N201">
        <v>105.876462</v>
      </c>
      <c r="O201">
        <v>99999999</v>
      </c>
      <c r="P201" s="42">
        <v>39448</v>
      </c>
      <c r="Q201">
        <v>2</v>
      </c>
      <c r="R201" t="s">
        <v>12700</v>
      </c>
      <c r="S201" t="str">
        <f t="shared" si="43"/>
        <v>2-PO</v>
      </c>
      <c r="T201">
        <v>0</v>
      </c>
      <c r="U201">
        <v>0</v>
      </c>
      <c r="V201" t="s">
        <v>12756</v>
      </c>
      <c r="W201" t="s">
        <v>62</v>
      </c>
      <c r="X201" t="s">
        <v>15735</v>
      </c>
      <c r="Y201" s="42">
        <v>32509</v>
      </c>
      <c r="Z201">
        <v>2</v>
      </c>
      <c r="AA201">
        <v>50</v>
      </c>
      <c r="AB201">
        <v>0</v>
      </c>
      <c r="AC201" t="s">
        <v>12755</v>
      </c>
      <c r="AD201" t="str">
        <f t="shared" si="44"/>
        <v>2-(P)</v>
      </c>
    </row>
    <row r="202" spans="2:30" x14ac:dyDescent="0.25">
      <c r="B202">
        <v>1</v>
      </c>
      <c r="C202">
        <v>546902</v>
      </c>
      <c r="D202">
        <v>5</v>
      </c>
      <c r="E202">
        <v>25065665000</v>
      </c>
      <c r="F202" s="39">
        <f t="shared" si="45"/>
        <v>0</v>
      </c>
      <c r="G202">
        <v>1092892</v>
      </c>
      <c r="H202" t="s">
        <v>15576</v>
      </c>
      <c r="I202" t="s">
        <v>15577</v>
      </c>
      <c r="J202" t="s">
        <v>15561</v>
      </c>
      <c r="K202" t="s">
        <v>15566</v>
      </c>
      <c r="L202" t="s">
        <v>11530</v>
      </c>
      <c r="M202">
        <v>249</v>
      </c>
      <c r="N202">
        <v>50.156374999999997</v>
      </c>
      <c r="O202">
        <v>8376</v>
      </c>
      <c r="P202" s="42">
        <v>36526</v>
      </c>
      <c r="Q202">
        <v>1</v>
      </c>
      <c r="R202" t="s">
        <v>12700</v>
      </c>
      <c r="S202" t="str">
        <f t="shared" si="43"/>
        <v>1-PO</v>
      </c>
      <c r="T202">
        <v>0</v>
      </c>
      <c r="U202">
        <v>0</v>
      </c>
      <c r="V202" t="s">
        <v>12756</v>
      </c>
      <c r="W202" t="s">
        <v>62</v>
      </c>
      <c r="X202" t="s">
        <v>15736</v>
      </c>
      <c r="Y202" s="42">
        <v>36526</v>
      </c>
      <c r="Z202">
        <v>2</v>
      </c>
      <c r="AA202">
        <v>50</v>
      </c>
      <c r="AB202">
        <v>10761</v>
      </c>
      <c r="AC202" t="s">
        <v>12755</v>
      </c>
      <c r="AD202" t="str">
        <f t="shared" si="44"/>
        <v>2-(P)</v>
      </c>
    </row>
    <row r="203" spans="2:30" x14ac:dyDescent="0.25">
      <c r="B203">
        <v>1</v>
      </c>
      <c r="C203">
        <v>547451</v>
      </c>
      <c r="D203">
        <v>5</v>
      </c>
      <c r="E203">
        <v>20754076000</v>
      </c>
      <c r="F203" s="39">
        <f t="shared" si="45"/>
        <v>0</v>
      </c>
      <c r="G203">
        <v>538035</v>
      </c>
      <c r="H203" t="s">
        <v>15572</v>
      </c>
      <c r="I203" t="s">
        <v>15573</v>
      </c>
      <c r="J203" t="s">
        <v>15574</v>
      </c>
      <c r="K203" t="s">
        <v>15566</v>
      </c>
      <c r="L203" t="s">
        <v>11530</v>
      </c>
      <c r="M203">
        <v>213</v>
      </c>
      <c r="N203">
        <v>104.111547</v>
      </c>
      <c r="O203">
        <v>94013133</v>
      </c>
      <c r="P203" s="42">
        <v>34335</v>
      </c>
      <c r="Q203">
        <v>1</v>
      </c>
      <c r="R203" t="s">
        <v>12700</v>
      </c>
      <c r="S203" t="str">
        <f t="shared" si="43"/>
        <v>1-PO</v>
      </c>
      <c r="T203">
        <v>50</v>
      </c>
      <c r="U203">
        <v>9.9000000000000005E-2</v>
      </c>
      <c r="V203" t="s">
        <v>12756</v>
      </c>
      <c r="W203" t="s">
        <v>62</v>
      </c>
      <c r="X203" t="s">
        <v>15737</v>
      </c>
      <c r="Y203" s="42">
        <v>34335</v>
      </c>
      <c r="Z203">
        <v>2</v>
      </c>
      <c r="AA203">
        <v>50</v>
      </c>
      <c r="AB203">
        <v>94016973</v>
      </c>
      <c r="AC203" t="s">
        <v>12755</v>
      </c>
      <c r="AD203" t="str">
        <f t="shared" si="44"/>
        <v>2-(P)</v>
      </c>
    </row>
    <row r="204" spans="2:30" x14ac:dyDescent="0.25">
      <c r="B204">
        <v>1</v>
      </c>
      <c r="C204">
        <v>3673104</v>
      </c>
      <c r="D204">
        <v>3</v>
      </c>
      <c r="E204">
        <v>26564351000</v>
      </c>
      <c r="F204" s="39">
        <f t="shared" si="45"/>
        <v>0</v>
      </c>
      <c r="G204">
        <v>3287031</v>
      </c>
      <c r="H204" t="s">
        <v>15564</v>
      </c>
      <c r="I204" t="s">
        <v>15565</v>
      </c>
      <c r="J204" t="s">
        <v>15561</v>
      </c>
      <c r="K204" t="s">
        <v>15566</v>
      </c>
      <c r="L204" t="s">
        <v>11530</v>
      </c>
      <c r="M204">
        <v>301</v>
      </c>
      <c r="N204">
        <v>184.835408</v>
      </c>
      <c r="O204">
        <v>3445882</v>
      </c>
      <c r="P204" s="42">
        <v>42445</v>
      </c>
      <c r="Q204">
        <v>4</v>
      </c>
      <c r="R204" t="s">
        <v>12700</v>
      </c>
      <c r="S204" t="str">
        <f t="shared" ref="S204:S267" si="46">Q204&amp;"-"&amp;R204</f>
        <v>4-PO</v>
      </c>
      <c r="T204">
        <v>50</v>
      </c>
      <c r="U204">
        <v>0.39100000000000001</v>
      </c>
      <c r="V204">
        <v>16066</v>
      </c>
      <c r="W204" t="s">
        <v>62</v>
      </c>
      <c r="X204" t="s">
        <v>15733</v>
      </c>
      <c r="Y204" s="42">
        <v>30317</v>
      </c>
      <c r="Z204">
        <v>4.5</v>
      </c>
      <c r="AA204">
        <v>50</v>
      </c>
      <c r="AB204">
        <v>0</v>
      </c>
      <c r="AC204" t="s">
        <v>12758</v>
      </c>
      <c r="AD204" t="str">
        <f t="shared" ref="AD204:AD267" si="47">Z204&amp;"-"&amp;AC204</f>
        <v>4.5-(W)</v>
      </c>
    </row>
    <row r="205" spans="2:30" x14ac:dyDescent="0.25">
      <c r="B205">
        <v>1</v>
      </c>
      <c r="C205">
        <v>599996</v>
      </c>
      <c r="D205">
        <v>3</v>
      </c>
      <c r="E205">
        <v>26178207000</v>
      </c>
      <c r="F205" s="39">
        <f t="shared" si="45"/>
        <v>0</v>
      </c>
      <c r="G205">
        <v>1835920</v>
      </c>
      <c r="H205" t="s">
        <v>15572</v>
      </c>
      <c r="I205" t="s">
        <v>15573</v>
      </c>
      <c r="J205" t="s">
        <v>15561</v>
      </c>
      <c r="K205" t="s">
        <v>15566</v>
      </c>
      <c r="L205" t="s">
        <v>11530</v>
      </c>
      <c r="M205">
        <v>291</v>
      </c>
      <c r="N205">
        <v>787.16679199999999</v>
      </c>
      <c r="O205">
        <v>3136529</v>
      </c>
      <c r="P205" s="42">
        <v>39339</v>
      </c>
      <c r="Q205">
        <v>2</v>
      </c>
      <c r="R205" t="s">
        <v>12700</v>
      </c>
      <c r="S205" t="str">
        <f t="shared" si="46"/>
        <v>2-PO</v>
      </c>
      <c r="T205">
        <v>50</v>
      </c>
      <c r="U205">
        <v>0</v>
      </c>
      <c r="V205" t="s">
        <v>12756</v>
      </c>
      <c r="W205" t="s">
        <v>62</v>
      </c>
      <c r="X205" t="s">
        <v>15733</v>
      </c>
      <c r="Y205" s="42">
        <v>30317</v>
      </c>
      <c r="Z205">
        <v>4.5</v>
      </c>
      <c r="AA205">
        <v>50</v>
      </c>
      <c r="AB205">
        <v>0</v>
      </c>
      <c r="AC205" t="s">
        <v>12758</v>
      </c>
      <c r="AD205" t="str">
        <f t="shared" si="47"/>
        <v>4.5-(W)</v>
      </c>
    </row>
    <row r="206" spans="2:30" x14ac:dyDescent="0.25">
      <c r="B206">
        <v>1</v>
      </c>
      <c r="C206">
        <v>544083</v>
      </c>
      <c r="D206">
        <v>1</v>
      </c>
      <c r="E206">
        <v>26517543000</v>
      </c>
      <c r="F206" s="39">
        <f t="shared" ref="F206:F269" si="48">IF(E206=E205,1,0)</f>
        <v>0</v>
      </c>
      <c r="G206">
        <v>1998973</v>
      </c>
      <c r="H206" t="s">
        <v>15576</v>
      </c>
      <c r="I206" t="s">
        <v>15577</v>
      </c>
      <c r="J206" t="s">
        <v>15561</v>
      </c>
      <c r="K206" t="s">
        <v>15566</v>
      </c>
      <c r="L206" t="s">
        <v>11530</v>
      </c>
      <c r="M206">
        <v>212</v>
      </c>
      <c r="N206">
        <v>171.68470099999999</v>
      </c>
      <c r="O206">
        <v>94017690</v>
      </c>
      <c r="P206" s="42">
        <v>34335</v>
      </c>
      <c r="Q206">
        <v>1</v>
      </c>
      <c r="R206" t="s">
        <v>12700</v>
      </c>
      <c r="S206" t="str">
        <f t="shared" si="46"/>
        <v>1-PO</v>
      </c>
      <c r="T206">
        <v>0</v>
      </c>
      <c r="U206">
        <v>0</v>
      </c>
      <c r="V206" t="s">
        <v>12756</v>
      </c>
      <c r="W206" t="s">
        <v>62</v>
      </c>
      <c r="X206" t="s">
        <v>15738</v>
      </c>
      <c r="Y206" s="42">
        <v>25569</v>
      </c>
      <c r="Z206">
        <v>4.5</v>
      </c>
      <c r="AA206">
        <v>50</v>
      </c>
      <c r="AB206">
        <v>0</v>
      </c>
      <c r="AC206" t="s">
        <v>12758</v>
      </c>
      <c r="AD206" t="str">
        <f t="shared" si="47"/>
        <v>4.5-(W)</v>
      </c>
    </row>
    <row r="207" spans="2:30" x14ac:dyDescent="0.25">
      <c r="B207">
        <v>2</v>
      </c>
      <c r="C207">
        <v>1710259</v>
      </c>
      <c r="D207">
        <v>3</v>
      </c>
      <c r="E207">
        <v>26185308000</v>
      </c>
      <c r="F207" s="39">
        <f t="shared" si="48"/>
        <v>0</v>
      </c>
      <c r="G207">
        <v>1985679</v>
      </c>
      <c r="H207" t="s">
        <v>15572</v>
      </c>
      <c r="I207" t="s">
        <v>15573</v>
      </c>
      <c r="J207" t="s">
        <v>15561</v>
      </c>
      <c r="K207" t="s">
        <v>15566</v>
      </c>
      <c r="L207" t="s">
        <v>11530</v>
      </c>
      <c r="M207">
        <v>124</v>
      </c>
      <c r="N207">
        <v>500.466274</v>
      </c>
      <c r="O207">
        <v>3182154</v>
      </c>
      <c r="P207" s="42">
        <v>39506</v>
      </c>
      <c r="Q207">
        <v>2</v>
      </c>
      <c r="R207" t="s">
        <v>12700</v>
      </c>
      <c r="S207" t="str">
        <f t="shared" si="46"/>
        <v>2-PO</v>
      </c>
      <c r="T207">
        <v>50</v>
      </c>
      <c r="U207">
        <v>0.216</v>
      </c>
      <c r="V207" t="s">
        <v>12756</v>
      </c>
      <c r="W207" t="s">
        <v>62</v>
      </c>
      <c r="X207" t="s">
        <v>15739</v>
      </c>
      <c r="Y207" s="42">
        <v>32509</v>
      </c>
      <c r="Z207">
        <v>2</v>
      </c>
      <c r="AA207">
        <v>50</v>
      </c>
      <c r="AB207">
        <v>0</v>
      </c>
      <c r="AC207" t="s">
        <v>12755</v>
      </c>
      <c r="AD207" t="str">
        <f t="shared" si="47"/>
        <v>2-(P)</v>
      </c>
    </row>
    <row r="208" spans="2:30" x14ac:dyDescent="0.25">
      <c r="B208">
        <v>1</v>
      </c>
      <c r="C208">
        <v>3237869</v>
      </c>
      <c r="D208">
        <v>3</v>
      </c>
      <c r="E208">
        <v>26557687000</v>
      </c>
      <c r="F208" s="39">
        <f t="shared" si="48"/>
        <v>0</v>
      </c>
      <c r="G208">
        <v>3131419</v>
      </c>
      <c r="H208" t="s">
        <v>15576</v>
      </c>
      <c r="I208" t="s">
        <v>15577</v>
      </c>
      <c r="J208" t="s">
        <v>15561</v>
      </c>
      <c r="K208" t="s">
        <v>15566</v>
      </c>
      <c r="L208" t="s">
        <v>11530</v>
      </c>
      <c r="M208">
        <v>157</v>
      </c>
      <c r="N208">
        <v>167.130437</v>
      </c>
      <c r="O208">
        <v>3433487</v>
      </c>
      <c r="P208" s="42">
        <v>42096</v>
      </c>
      <c r="Q208">
        <v>2</v>
      </c>
      <c r="R208" t="s">
        <v>12700</v>
      </c>
      <c r="S208" t="str">
        <f t="shared" si="46"/>
        <v>2-PO</v>
      </c>
      <c r="T208" t="s">
        <v>12756</v>
      </c>
      <c r="U208">
        <v>0.216</v>
      </c>
      <c r="V208">
        <v>14397</v>
      </c>
      <c r="W208" t="s">
        <v>62</v>
      </c>
      <c r="X208" t="s">
        <v>15740</v>
      </c>
      <c r="Y208" s="42">
        <v>41991</v>
      </c>
      <c r="Z208">
        <v>2</v>
      </c>
      <c r="AA208">
        <v>50</v>
      </c>
      <c r="AB208">
        <v>3425943</v>
      </c>
      <c r="AC208" t="s">
        <v>12755</v>
      </c>
      <c r="AD208" t="str">
        <f t="shared" si="47"/>
        <v>2-(P)</v>
      </c>
    </row>
    <row r="209" spans="2:30" x14ac:dyDescent="0.25">
      <c r="B209">
        <v>2</v>
      </c>
      <c r="C209">
        <v>543095</v>
      </c>
      <c r="D209">
        <v>5</v>
      </c>
      <c r="E209">
        <v>25017631000</v>
      </c>
      <c r="F209" s="39">
        <f t="shared" si="48"/>
        <v>0</v>
      </c>
      <c r="G209">
        <v>796644</v>
      </c>
      <c r="H209" t="s">
        <v>15576</v>
      </c>
      <c r="I209" t="s">
        <v>15577</v>
      </c>
      <c r="J209" t="s">
        <v>15561</v>
      </c>
      <c r="K209" t="s">
        <v>15566</v>
      </c>
      <c r="L209" t="s">
        <v>11530</v>
      </c>
      <c r="M209">
        <v>117</v>
      </c>
      <c r="N209">
        <v>14.551983</v>
      </c>
      <c r="O209">
        <v>99014201</v>
      </c>
      <c r="P209" s="42">
        <v>36161</v>
      </c>
      <c r="Q209">
        <v>1</v>
      </c>
      <c r="R209" t="s">
        <v>12700</v>
      </c>
      <c r="S209" t="str">
        <f t="shared" si="46"/>
        <v>1-PO</v>
      </c>
      <c r="T209">
        <v>0</v>
      </c>
      <c r="U209">
        <v>0</v>
      </c>
      <c r="V209" t="s">
        <v>12756</v>
      </c>
      <c r="W209" t="s">
        <v>62</v>
      </c>
      <c r="X209" t="s">
        <v>15741</v>
      </c>
      <c r="Y209" s="42">
        <v>24838</v>
      </c>
      <c r="Z209">
        <v>2</v>
      </c>
      <c r="AA209">
        <v>50</v>
      </c>
      <c r="AB209">
        <v>0</v>
      </c>
      <c r="AC209" t="s">
        <v>12758</v>
      </c>
      <c r="AD209" t="str">
        <f t="shared" si="47"/>
        <v>2-(W)</v>
      </c>
    </row>
    <row r="210" spans="2:30" x14ac:dyDescent="0.25">
      <c r="B210">
        <v>2</v>
      </c>
      <c r="C210">
        <v>543095</v>
      </c>
      <c r="D210">
        <v>5</v>
      </c>
      <c r="E210">
        <v>25017631000</v>
      </c>
      <c r="F210" s="39">
        <f t="shared" si="48"/>
        <v>1</v>
      </c>
      <c r="G210">
        <v>796644</v>
      </c>
      <c r="H210" t="s">
        <v>15576</v>
      </c>
      <c r="I210" t="s">
        <v>15577</v>
      </c>
      <c r="J210" t="s">
        <v>15561</v>
      </c>
      <c r="K210" t="s">
        <v>15566</v>
      </c>
      <c r="L210" t="s">
        <v>11530</v>
      </c>
      <c r="M210">
        <v>239</v>
      </c>
      <c r="N210">
        <v>571.71349899999996</v>
      </c>
      <c r="O210">
        <v>98016743</v>
      </c>
      <c r="P210" s="42">
        <v>35796</v>
      </c>
      <c r="Q210">
        <v>2</v>
      </c>
      <c r="R210" t="s">
        <v>12700</v>
      </c>
      <c r="S210" t="str">
        <f t="shared" si="46"/>
        <v>2-PO</v>
      </c>
      <c r="T210">
        <v>0</v>
      </c>
      <c r="U210">
        <v>0</v>
      </c>
      <c r="V210" t="s">
        <v>12756</v>
      </c>
      <c r="W210" t="s">
        <v>62</v>
      </c>
      <c r="X210" t="s">
        <v>15741</v>
      </c>
      <c r="Y210" s="42">
        <v>24838</v>
      </c>
      <c r="Z210">
        <v>2</v>
      </c>
      <c r="AA210">
        <v>50</v>
      </c>
      <c r="AB210">
        <v>0</v>
      </c>
      <c r="AC210" t="s">
        <v>12758</v>
      </c>
      <c r="AD210" t="str">
        <f t="shared" si="47"/>
        <v>2-(W)</v>
      </c>
    </row>
    <row r="211" spans="2:30" x14ac:dyDescent="0.25">
      <c r="B211">
        <v>1</v>
      </c>
      <c r="C211">
        <v>607882</v>
      </c>
      <c r="D211">
        <v>5</v>
      </c>
      <c r="E211">
        <v>26233766000</v>
      </c>
      <c r="F211" s="39">
        <f t="shared" si="48"/>
        <v>0</v>
      </c>
      <c r="G211">
        <v>2104873</v>
      </c>
      <c r="H211" t="s">
        <v>15576</v>
      </c>
      <c r="I211" t="s">
        <v>15577</v>
      </c>
      <c r="J211" t="s">
        <v>15561</v>
      </c>
      <c r="K211" t="s">
        <v>15566</v>
      </c>
      <c r="L211" t="s">
        <v>11530</v>
      </c>
      <c r="M211">
        <v>292</v>
      </c>
      <c r="N211">
        <v>55.817297000000003</v>
      </c>
      <c r="O211">
        <v>3173585</v>
      </c>
      <c r="P211" s="42">
        <v>39398</v>
      </c>
      <c r="Q211">
        <v>1</v>
      </c>
      <c r="R211" t="s">
        <v>12700</v>
      </c>
      <c r="S211" t="str">
        <f t="shared" si="46"/>
        <v>1-PO</v>
      </c>
      <c r="T211">
        <v>50</v>
      </c>
      <c r="U211">
        <v>0</v>
      </c>
      <c r="V211" t="s">
        <v>12756</v>
      </c>
      <c r="W211" t="s">
        <v>62</v>
      </c>
      <c r="X211" t="s">
        <v>15742</v>
      </c>
      <c r="Y211" s="42">
        <v>25569</v>
      </c>
      <c r="Z211">
        <v>2</v>
      </c>
      <c r="AA211">
        <v>50</v>
      </c>
      <c r="AB211">
        <v>0</v>
      </c>
      <c r="AC211" t="s">
        <v>12758</v>
      </c>
      <c r="AD211" t="str">
        <f t="shared" si="47"/>
        <v>2-(W)</v>
      </c>
    </row>
    <row r="212" spans="2:30" x14ac:dyDescent="0.25">
      <c r="B212">
        <v>1</v>
      </c>
      <c r="C212">
        <v>583998</v>
      </c>
      <c r="D212">
        <v>5</v>
      </c>
      <c r="E212">
        <v>15720053000</v>
      </c>
      <c r="F212" s="39">
        <f t="shared" si="48"/>
        <v>0</v>
      </c>
      <c r="G212">
        <v>412571</v>
      </c>
      <c r="H212" t="s">
        <v>15559</v>
      </c>
      <c r="I212" t="s">
        <v>15560</v>
      </c>
      <c r="J212" t="s">
        <v>15561</v>
      </c>
      <c r="K212" t="s">
        <v>15566</v>
      </c>
      <c r="L212" t="s">
        <v>11530</v>
      </c>
      <c r="M212">
        <v>40</v>
      </c>
      <c r="N212">
        <v>71.119675999999998</v>
      </c>
      <c r="O212">
        <v>92023606</v>
      </c>
      <c r="P212" s="42">
        <v>33970</v>
      </c>
      <c r="Q212">
        <v>1</v>
      </c>
      <c r="R212" t="s">
        <v>12700</v>
      </c>
      <c r="S212" t="str">
        <f t="shared" si="46"/>
        <v>1-PO</v>
      </c>
      <c r="T212">
        <v>0</v>
      </c>
      <c r="U212">
        <v>0</v>
      </c>
      <c r="V212" t="s">
        <v>12756</v>
      </c>
      <c r="W212" t="s">
        <v>62</v>
      </c>
      <c r="X212" t="s">
        <v>15743</v>
      </c>
      <c r="Y212" s="42">
        <v>33604</v>
      </c>
      <c r="Z212">
        <v>2</v>
      </c>
      <c r="AA212">
        <v>50</v>
      </c>
      <c r="AB212">
        <v>92022337</v>
      </c>
      <c r="AC212" t="s">
        <v>12758</v>
      </c>
      <c r="AD212" t="str">
        <f t="shared" si="47"/>
        <v>2-(W)</v>
      </c>
    </row>
    <row r="213" spans="2:30" x14ac:dyDescent="0.25">
      <c r="B213">
        <v>2</v>
      </c>
      <c r="C213">
        <v>558891</v>
      </c>
      <c r="D213">
        <v>5</v>
      </c>
      <c r="E213">
        <v>25061394000</v>
      </c>
      <c r="F213" s="39">
        <f t="shared" si="48"/>
        <v>0</v>
      </c>
      <c r="G213">
        <v>979592</v>
      </c>
      <c r="H213" t="s">
        <v>15576</v>
      </c>
      <c r="I213" t="s">
        <v>15577</v>
      </c>
      <c r="J213" t="s">
        <v>15561</v>
      </c>
      <c r="K213" t="s">
        <v>15566</v>
      </c>
      <c r="L213" t="s">
        <v>11530</v>
      </c>
      <c r="M213">
        <v>256</v>
      </c>
      <c r="N213">
        <v>53.522492</v>
      </c>
      <c r="O213">
        <v>2103</v>
      </c>
      <c r="P213" s="42">
        <v>36526</v>
      </c>
      <c r="Q213">
        <v>2</v>
      </c>
      <c r="R213" t="s">
        <v>12700</v>
      </c>
      <c r="S213" t="str">
        <f t="shared" si="46"/>
        <v>2-PO</v>
      </c>
      <c r="T213">
        <v>0</v>
      </c>
      <c r="U213">
        <v>0</v>
      </c>
      <c r="V213" t="s">
        <v>12756</v>
      </c>
      <c r="W213" t="s">
        <v>62</v>
      </c>
      <c r="X213" t="s">
        <v>15744</v>
      </c>
      <c r="Y213" s="42">
        <v>36526</v>
      </c>
      <c r="Z213">
        <v>2</v>
      </c>
      <c r="AA213">
        <v>50</v>
      </c>
      <c r="AB213">
        <v>5966</v>
      </c>
      <c r="AC213" t="s">
        <v>12755</v>
      </c>
      <c r="AD213" t="str">
        <f t="shared" si="47"/>
        <v>2-(P)</v>
      </c>
    </row>
    <row r="214" spans="2:30" x14ac:dyDescent="0.25">
      <c r="B214">
        <v>1</v>
      </c>
      <c r="C214">
        <v>644840</v>
      </c>
      <c r="D214">
        <v>5</v>
      </c>
      <c r="E214">
        <v>15702461000</v>
      </c>
      <c r="F214" s="39">
        <f t="shared" si="48"/>
        <v>0</v>
      </c>
      <c r="G214">
        <v>381397</v>
      </c>
      <c r="H214" t="s">
        <v>15572</v>
      </c>
      <c r="I214" t="s">
        <v>15573</v>
      </c>
      <c r="J214" t="s">
        <v>15561</v>
      </c>
      <c r="K214" t="s">
        <v>15566</v>
      </c>
      <c r="L214" t="s">
        <v>11530</v>
      </c>
      <c r="M214">
        <v>6</v>
      </c>
      <c r="N214">
        <v>409.03132900000003</v>
      </c>
      <c r="O214" t="s">
        <v>15745</v>
      </c>
      <c r="P214" t="s">
        <v>12756</v>
      </c>
      <c r="Q214">
        <v>0.75</v>
      </c>
      <c r="R214" t="s">
        <v>12701</v>
      </c>
      <c r="S214" t="str">
        <f t="shared" si="46"/>
        <v>0.75-WS</v>
      </c>
      <c r="T214">
        <v>50</v>
      </c>
      <c r="U214">
        <v>0</v>
      </c>
      <c r="V214" t="s">
        <v>12756</v>
      </c>
      <c r="W214" t="s">
        <v>62</v>
      </c>
      <c r="X214" t="s">
        <v>15746</v>
      </c>
      <c r="Y214" s="42">
        <v>38718</v>
      </c>
      <c r="Z214">
        <v>4</v>
      </c>
      <c r="AA214">
        <v>50</v>
      </c>
      <c r="AB214">
        <v>3101654</v>
      </c>
      <c r="AC214" t="s">
        <v>12755</v>
      </c>
      <c r="AD214" t="str">
        <f t="shared" si="47"/>
        <v>4-(P)</v>
      </c>
    </row>
    <row r="215" spans="2:30" x14ac:dyDescent="0.25">
      <c r="B215">
        <v>1</v>
      </c>
      <c r="C215">
        <v>558348</v>
      </c>
      <c r="D215">
        <v>3</v>
      </c>
      <c r="E215">
        <v>2722978000</v>
      </c>
      <c r="F215" s="39">
        <f t="shared" si="48"/>
        <v>0</v>
      </c>
      <c r="G215">
        <v>36995</v>
      </c>
      <c r="H215" t="s">
        <v>15576</v>
      </c>
      <c r="I215" t="s">
        <v>15577</v>
      </c>
      <c r="J215" t="s">
        <v>15561</v>
      </c>
      <c r="K215" t="s">
        <v>15566</v>
      </c>
      <c r="L215" t="s">
        <v>11530</v>
      </c>
      <c r="M215">
        <v>147</v>
      </c>
      <c r="N215">
        <v>758.82181000000003</v>
      </c>
      <c r="O215">
        <v>92023438</v>
      </c>
      <c r="P215" s="42">
        <v>33604</v>
      </c>
      <c r="Q215">
        <v>2</v>
      </c>
      <c r="R215" t="s">
        <v>12700</v>
      </c>
      <c r="S215" t="str">
        <f t="shared" si="46"/>
        <v>2-PO</v>
      </c>
      <c r="T215">
        <v>50</v>
      </c>
      <c r="U215">
        <v>0</v>
      </c>
      <c r="V215" t="s">
        <v>12756</v>
      </c>
      <c r="W215" t="s">
        <v>62</v>
      </c>
      <c r="X215" t="s">
        <v>15747</v>
      </c>
      <c r="Y215" s="42">
        <v>33604</v>
      </c>
      <c r="Z215">
        <v>2</v>
      </c>
      <c r="AA215">
        <v>50</v>
      </c>
      <c r="AB215">
        <v>92027799</v>
      </c>
      <c r="AC215" t="s">
        <v>12755</v>
      </c>
      <c r="AD215" t="str">
        <f t="shared" si="47"/>
        <v>2-(P)</v>
      </c>
    </row>
    <row r="216" spans="2:30" x14ac:dyDescent="0.25">
      <c r="B216">
        <v>1</v>
      </c>
      <c r="C216">
        <v>558348</v>
      </c>
      <c r="D216">
        <v>3</v>
      </c>
      <c r="E216">
        <v>2722978000</v>
      </c>
      <c r="F216" s="39">
        <f t="shared" si="48"/>
        <v>1</v>
      </c>
      <c r="G216">
        <v>36995</v>
      </c>
      <c r="H216" t="s">
        <v>15576</v>
      </c>
      <c r="I216" t="s">
        <v>15577</v>
      </c>
      <c r="J216" t="s">
        <v>15561</v>
      </c>
      <c r="K216" t="s">
        <v>15566</v>
      </c>
      <c r="L216" t="s">
        <v>11530</v>
      </c>
      <c r="M216">
        <v>148</v>
      </c>
      <c r="N216">
        <v>140.81412499999999</v>
      </c>
      <c r="O216">
        <v>3452643</v>
      </c>
      <c r="P216" s="42">
        <v>42369</v>
      </c>
      <c r="Q216">
        <v>2</v>
      </c>
      <c r="R216" t="s">
        <v>12700</v>
      </c>
      <c r="S216" t="str">
        <f t="shared" si="46"/>
        <v>2-PO</v>
      </c>
      <c r="T216">
        <v>50</v>
      </c>
      <c r="U216">
        <v>0.216</v>
      </c>
      <c r="V216" t="s">
        <v>12756</v>
      </c>
      <c r="W216" t="s">
        <v>62</v>
      </c>
      <c r="X216" t="s">
        <v>15747</v>
      </c>
      <c r="Y216" s="42">
        <v>33604</v>
      </c>
      <c r="Z216">
        <v>2</v>
      </c>
      <c r="AA216">
        <v>50</v>
      </c>
      <c r="AB216">
        <v>92027799</v>
      </c>
      <c r="AC216" t="s">
        <v>12755</v>
      </c>
      <c r="AD216" t="str">
        <f t="shared" si="47"/>
        <v>2-(P)</v>
      </c>
    </row>
    <row r="217" spans="2:30" x14ac:dyDescent="0.25">
      <c r="B217">
        <v>1</v>
      </c>
      <c r="C217">
        <v>558348</v>
      </c>
      <c r="D217">
        <v>3</v>
      </c>
      <c r="E217">
        <v>2722978000</v>
      </c>
      <c r="F217" s="39">
        <f t="shared" si="48"/>
        <v>1</v>
      </c>
      <c r="G217">
        <v>36995</v>
      </c>
      <c r="H217" t="s">
        <v>15576</v>
      </c>
      <c r="I217" t="s">
        <v>15577</v>
      </c>
      <c r="J217" t="s">
        <v>15561</v>
      </c>
      <c r="K217" t="s">
        <v>15566</v>
      </c>
      <c r="L217" t="s">
        <v>11530</v>
      </c>
      <c r="M217">
        <v>221</v>
      </c>
      <c r="N217">
        <v>66.216415999999995</v>
      </c>
      <c r="O217">
        <v>95028339</v>
      </c>
      <c r="P217" s="42">
        <v>34700</v>
      </c>
      <c r="Q217">
        <v>2</v>
      </c>
      <c r="R217" t="s">
        <v>12700</v>
      </c>
      <c r="S217" t="str">
        <f t="shared" si="46"/>
        <v>2-PO</v>
      </c>
      <c r="T217">
        <v>50</v>
      </c>
      <c r="U217">
        <v>0</v>
      </c>
      <c r="V217" t="s">
        <v>12756</v>
      </c>
      <c r="W217" t="s">
        <v>62</v>
      </c>
      <c r="X217" t="s">
        <v>15747</v>
      </c>
      <c r="Y217" s="42">
        <v>33604</v>
      </c>
      <c r="Z217">
        <v>2</v>
      </c>
      <c r="AA217">
        <v>50</v>
      </c>
      <c r="AB217">
        <v>92027799</v>
      </c>
      <c r="AC217" t="s">
        <v>12755</v>
      </c>
      <c r="AD217" t="str">
        <f t="shared" si="47"/>
        <v>2-(P)</v>
      </c>
    </row>
    <row r="218" spans="2:30" x14ac:dyDescent="0.25">
      <c r="B218">
        <v>1</v>
      </c>
      <c r="C218">
        <v>566154</v>
      </c>
      <c r="D218">
        <v>3</v>
      </c>
      <c r="E218">
        <v>20723542000</v>
      </c>
      <c r="F218" s="39">
        <f t="shared" si="48"/>
        <v>0</v>
      </c>
      <c r="G218">
        <v>513529</v>
      </c>
      <c r="H218" t="s">
        <v>15594</v>
      </c>
      <c r="I218" t="s">
        <v>15595</v>
      </c>
      <c r="J218" t="s">
        <v>15561</v>
      </c>
      <c r="K218" t="s">
        <v>15566</v>
      </c>
      <c r="L218" t="s">
        <v>11530</v>
      </c>
      <c r="M218">
        <v>123</v>
      </c>
      <c r="N218">
        <v>657.40480100000002</v>
      </c>
      <c r="O218">
        <v>92031820</v>
      </c>
      <c r="P218" s="42">
        <v>33970</v>
      </c>
      <c r="Q218">
        <v>2</v>
      </c>
      <c r="R218" t="s">
        <v>12700</v>
      </c>
      <c r="S218" t="str">
        <f t="shared" si="46"/>
        <v>2-PO</v>
      </c>
      <c r="T218">
        <v>50</v>
      </c>
      <c r="U218">
        <v>0</v>
      </c>
      <c r="V218" t="s">
        <v>12756</v>
      </c>
      <c r="W218" t="s">
        <v>62</v>
      </c>
      <c r="X218" t="s">
        <v>15748</v>
      </c>
      <c r="Y218" s="42">
        <v>33970</v>
      </c>
      <c r="Z218">
        <v>4</v>
      </c>
      <c r="AA218">
        <v>50</v>
      </c>
      <c r="AB218">
        <v>92031821</v>
      </c>
      <c r="AC218" t="s">
        <v>12755</v>
      </c>
      <c r="AD218" t="str">
        <f t="shared" si="47"/>
        <v>4-(P)</v>
      </c>
    </row>
    <row r="219" spans="2:30" x14ac:dyDescent="0.25">
      <c r="B219">
        <v>1</v>
      </c>
      <c r="C219">
        <v>564251</v>
      </c>
      <c r="D219">
        <v>1</v>
      </c>
      <c r="E219">
        <v>10720007000</v>
      </c>
      <c r="F219" s="39">
        <f t="shared" si="48"/>
        <v>0</v>
      </c>
      <c r="G219">
        <v>2929303</v>
      </c>
      <c r="H219" t="s">
        <v>15572</v>
      </c>
      <c r="I219" t="s">
        <v>15573</v>
      </c>
      <c r="J219" t="s">
        <v>15561</v>
      </c>
      <c r="K219" t="s">
        <v>15566</v>
      </c>
      <c r="L219" t="s">
        <v>11530</v>
      </c>
      <c r="M219">
        <v>154</v>
      </c>
      <c r="N219">
        <v>3.0667430000000002</v>
      </c>
      <c r="O219">
        <v>3435813</v>
      </c>
      <c r="P219" s="42">
        <v>42191</v>
      </c>
      <c r="Q219">
        <v>2</v>
      </c>
      <c r="R219" t="s">
        <v>12700</v>
      </c>
      <c r="S219" t="str">
        <f t="shared" si="46"/>
        <v>2-PO</v>
      </c>
      <c r="T219">
        <v>50</v>
      </c>
      <c r="U219">
        <v>0.216</v>
      </c>
      <c r="V219">
        <v>201010</v>
      </c>
      <c r="W219" t="s">
        <v>62</v>
      </c>
      <c r="X219" t="s">
        <v>15749</v>
      </c>
      <c r="Y219" s="42">
        <v>42192</v>
      </c>
      <c r="Z219">
        <v>2</v>
      </c>
      <c r="AA219">
        <v>50</v>
      </c>
      <c r="AB219">
        <v>3419267</v>
      </c>
      <c r="AC219" t="s">
        <v>12755</v>
      </c>
      <c r="AD219" t="str">
        <f t="shared" si="47"/>
        <v>2-(P)</v>
      </c>
    </row>
    <row r="220" spans="2:30" x14ac:dyDescent="0.25">
      <c r="B220">
        <v>1</v>
      </c>
      <c r="C220">
        <v>564251</v>
      </c>
      <c r="D220">
        <v>1</v>
      </c>
      <c r="E220">
        <v>10720007000</v>
      </c>
      <c r="F220" s="39">
        <f t="shared" si="48"/>
        <v>1</v>
      </c>
      <c r="G220">
        <v>2929303</v>
      </c>
      <c r="H220" t="s">
        <v>15572</v>
      </c>
      <c r="I220" t="s">
        <v>15573</v>
      </c>
      <c r="J220" t="s">
        <v>15561</v>
      </c>
      <c r="K220" t="s">
        <v>15566</v>
      </c>
      <c r="L220" t="s">
        <v>11530</v>
      </c>
      <c r="M220">
        <v>192</v>
      </c>
      <c r="N220">
        <v>242.12555599999999</v>
      </c>
      <c r="O220" t="s">
        <v>15750</v>
      </c>
      <c r="P220" s="42">
        <v>32509</v>
      </c>
      <c r="Q220">
        <v>2</v>
      </c>
      <c r="R220" t="s">
        <v>12700</v>
      </c>
      <c r="S220" t="str">
        <f t="shared" si="46"/>
        <v>2-PO</v>
      </c>
      <c r="T220">
        <v>50</v>
      </c>
      <c r="U220">
        <v>0</v>
      </c>
      <c r="V220" t="s">
        <v>12756</v>
      </c>
      <c r="W220" t="s">
        <v>62</v>
      </c>
      <c r="X220" t="s">
        <v>15749</v>
      </c>
      <c r="Y220" s="42">
        <v>42192</v>
      </c>
      <c r="Z220">
        <v>2</v>
      </c>
      <c r="AA220">
        <v>50</v>
      </c>
      <c r="AB220">
        <v>3419267</v>
      </c>
      <c r="AC220" t="s">
        <v>12755</v>
      </c>
      <c r="AD220" t="str">
        <f t="shared" si="47"/>
        <v>2-(P)</v>
      </c>
    </row>
    <row r="221" spans="2:30" x14ac:dyDescent="0.25">
      <c r="B221">
        <v>1</v>
      </c>
      <c r="C221">
        <v>697361</v>
      </c>
      <c r="D221">
        <v>1</v>
      </c>
      <c r="E221">
        <v>5722666000</v>
      </c>
      <c r="F221" s="39">
        <f t="shared" si="48"/>
        <v>0</v>
      </c>
      <c r="G221">
        <v>2250467</v>
      </c>
      <c r="H221" t="s">
        <v>15572</v>
      </c>
      <c r="I221" t="s">
        <v>15573</v>
      </c>
      <c r="J221" t="s">
        <v>15561</v>
      </c>
      <c r="K221" t="s">
        <v>15566</v>
      </c>
      <c r="L221" t="s">
        <v>11530</v>
      </c>
      <c r="M221">
        <v>120</v>
      </c>
      <c r="N221">
        <v>75.949870000000004</v>
      </c>
      <c r="O221">
        <v>3302001</v>
      </c>
      <c r="P221" s="42">
        <v>39990</v>
      </c>
      <c r="Q221">
        <v>0.5</v>
      </c>
      <c r="R221" t="s">
        <v>12700</v>
      </c>
      <c r="S221" t="str">
        <f t="shared" si="46"/>
        <v>0.5-PO</v>
      </c>
      <c r="T221">
        <v>2</v>
      </c>
      <c r="U221">
        <v>0.09</v>
      </c>
      <c r="V221" t="s">
        <v>12756</v>
      </c>
      <c r="W221" t="s">
        <v>62</v>
      </c>
      <c r="X221" t="s">
        <v>15751</v>
      </c>
      <c r="Y221" s="42">
        <v>23012</v>
      </c>
      <c r="Z221">
        <v>2</v>
      </c>
      <c r="AA221">
        <v>50</v>
      </c>
      <c r="AB221">
        <v>0</v>
      </c>
      <c r="AC221" t="s">
        <v>12758</v>
      </c>
      <c r="AD221" t="str">
        <f t="shared" si="47"/>
        <v>2-(W)</v>
      </c>
    </row>
    <row r="222" spans="2:30" x14ac:dyDescent="0.25">
      <c r="B222">
        <v>1</v>
      </c>
      <c r="C222">
        <v>564469</v>
      </c>
      <c r="D222">
        <v>1</v>
      </c>
      <c r="E222">
        <v>10720171000</v>
      </c>
      <c r="F222" s="39">
        <f t="shared" si="48"/>
        <v>0</v>
      </c>
      <c r="G222">
        <v>251313</v>
      </c>
      <c r="H222" t="s">
        <v>15576</v>
      </c>
      <c r="I222" t="s">
        <v>15577</v>
      </c>
      <c r="J222" t="s">
        <v>15561</v>
      </c>
      <c r="K222" t="s">
        <v>15566</v>
      </c>
      <c r="L222" t="s">
        <v>11530</v>
      </c>
      <c r="M222">
        <v>165</v>
      </c>
      <c r="N222">
        <v>203.85355300000001</v>
      </c>
      <c r="O222">
        <v>0</v>
      </c>
      <c r="P222" t="s">
        <v>12756</v>
      </c>
      <c r="Q222">
        <v>0.75</v>
      </c>
      <c r="R222" t="s">
        <v>12701</v>
      </c>
      <c r="S222" t="str">
        <f t="shared" si="46"/>
        <v>0.75-WS</v>
      </c>
      <c r="T222">
        <v>0</v>
      </c>
      <c r="U222">
        <v>0</v>
      </c>
      <c r="V222" t="s">
        <v>12756</v>
      </c>
      <c r="W222" t="s">
        <v>62</v>
      </c>
      <c r="X222" t="s">
        <v>15752</v>
      </c>
      <c r="Y222" s="42">
        <v>25204</v>
      </c>
      <c r="Z222">
        <v>2</v>
      </c>
      <c r="AA222">
        <v>50</v>
      </c>
      <c r="AB222">
        <v>0</v>
      </c>
      <c r="AC222" t="s">
        <v>12758</v>
      </c>
      <c r="AD222" t="str">
        <f t="shared" si="47"/>
        <v>2-(W)</v>
      </c>
    </row>
    <row r="223" spans="2:30" x14ac:dyDescent="0.25">
      <c r="B223">
        <v>1</v>
      </c>
      <c r="C223">
        <v>575960</v>
      </c>
      <c r="D223">
        <v>2</v>
      </c>
      <c r="E223">
        <v>26474321000</v>
      </c>
      <c r="F223" s="39">
        <f t="shared" si="48"/>
        <v>0</v>
      </c>
      <c r="G223">
        <v>1785444</v>
      </c>
      <c r="H223" t="s">
        <v>15576</v>
      </c>
      <c r="I223" t="s">
        <v>15577</v>
      </c>
      <c r="J223" t="s">
        <v>15561</v>
      </c>
      <c r="K223" t="s">
        <v>15566</v>
      </c>
      <c r="L223" t="s">
        <v>11530</v>
      </c>
      <c r="M223">
        <v>283</v>
      </c>
      <c r="N223">
        <v>61.780020999999998</v>
      </c>
      <c r="O223">
        <v>3144324</v>
      </c>
      <c r="P223" s="42">
        <v>38718</v>
      </c>
      <c r="Q223">
        <v>1</v>
      </c>
      <c r="R223" t="s">
        <v>12700</v>
      </c>
      <c r="S223" t="str">
        <f t="shared" si="46"/>
        <v>1-PO</v>
      </c>
      <c r="T223">
        <v>0</v>
      </c>
      <c r="U223">
        <v>0</v>
      </c>
      <c r="V223" t="s">
        <v>12756</v>
      </c>
      <c r="W223" t="s">
        <v>62</v>
      </c>
      <c r="X223" t="s">
        <v>15753</v>
      </c>
      <c r="Y223" s="42">
        <v>38718</v>
      </c>
      <c r="Z223">
        <v>2</v>
      </c>
      <c r="AA223">
        <v>50</v>
      </c>
      <c r="AB223">
        <v>3138996</v>
      </c>
      <c r="AC223" t="s">
        <v>12755</v>
      </c>
      <c r="AD223" t="str">
        <f t="shared" si="47"/>
        <v>2-(P)</v>
      </c>
    </row>
    <row r="224" spans="2:30" x14ac:dyDescent="0.25">
      <c r="B224">
        <v>1</v>
      </c>
      <c r="C224">
        <v>566234</v>
      </c>
      <c r="D224">
        <v>3</v>
      </c>
      <c r="E224">
        <v>25016161000</v>
      </c>
      <c r="F224" s="39">
        <f t="shared" si="48"/>
        <v>0</v>
      </c>
      <c r="G224">
        <v>743109</v>
      </c>
      <c r="H224" t="s">
        <v>15576</v>
      </c>
      <c r="I224" t="s">
        <v>15577</v>
      </c>
      <c r="J224" t="s">
        <v>15561</v>
      </c>
      <c r="K224" t="s">
        <v>15566</v>
      </c>
      <c r="L224" t="s">
        <v>11530</v>
      </c>
      <c r="M224">
        <v>121</v>
      </c>
      <c r="N224">
        <v>533.77745800000002</v>
      </c>
      <c r="O224">
        <v>98014419</v>
      </c>
      <c r="P224" s="42">
        <v>35796</v>
      </c>
      <c r="Q224">
        <v>2</v>
      </c>
      <c r="R224" t="s">
        <v>12700</v>
      </c>
      <c r="S224" t="str">
        <f t="shared" si="46"/>
        <v>2-PO</v>
      </c>
      <c r="T224">
        <v>50</v>
      </c>
      <c r="U224">
        <v>0</v>
      </c>
      <c r="V224" t="s">
        <v>12756</v>
      </c>
      <c r="W224" t="s">
        <v>62</v>
      </c>
      <c r="X224" t="s">
        <v>15754</v>
      </c>
      <c r="Y224" s="42">
        <v>34335</v>
      </c>
      <c r="Z224">
        <v>2</v>
      </c>
      <c r="AA224">
        <v>50</v>
      </c>
      <c r="AB224">
        <v>94029624</v>
      </c>
      <c r="AC224" t="s">
        <v>12755</v>
      </c>
      <c r="AD224" t="str">
        <f t="shared" si="47"/>
        <v>2-(P)</v>
      </c>
    </row>
    <row r="225" spans="2:30" x14ac:dyDescent="0.25">
      <c r="B225">
        <v>2</v>
      </c>
      <c r="C225">
        <v>560116</v>
      </c>
      <c r="D225">
        <v>5</v>
      </c>
      <c r="E225">
        <v>5722678000</v>
      </c>
      <c r="F225" s="39">
        <f t="shared" si="48"/>
        <v>0</v>
      </c>
      <c r="G225">
        <v>112547</v>
      </c>
      <c r="H225" t="s">
        <v>15576</v>
      </c>
      <c r="I225" t="s">
        <v>15577</v>
      </c>
      <c r="J225" t="s">
        <v>15561</v>
      </c>
      <c r="K225" t="s">
        <v>15566</v>
      </c>
      <c r="L225" t="s">
        <v>11530</v>
      </c>
      <c r="M225">
        <v>166</v>
      </c>
      <c r="N225">
        <v>28.548131999999999</v>
      </c>
      <c r="O225" t="s">
        <v>15755</v>
      </c>
      <c r="P225" t="s">
        <v>12756</v>
      </c>
      <c r="Q225">
        <v>0.75</v>
      </c>
      <c r="R225" t="s">
        <v>12701</v>
      </c>
      <c r="S225" t="str">
        <f t="shared" si="46"/>
        <v>0.75-WS</v>
      </c>
      <c r="T225">
        <v>0</v>
      </c>
      <c r="U225">
        <v>0</v>
      </c>
      <c r="V225" t="s">
        <v>12756</v>
      </c>
      <c r="W225" t="s">
        <v>62</v>
      </c>
      <c r="X225" t="s">
        <v>15756</v>
      </c>
      <c r="Y225" s="42">
        <v>29952</v>
      </c>
      <c r="Z225">
        <v>1</v>
      </c>
      <c r="AA225">
        <v>50</v>
      </c>
      <c r="AB225">
        <v>0</v>
      </c>
      <c r="AC225" t="s">
        <v>12758</v>
      </c>
      <c r="AD225" t="str">
        <f t="shared" si="47"/>
        <v>1-(W)</v>
      </c>
    </row>
    <row r="226" spans="2:30" x14ac:dyDescent="0.25">
      <c r="B226">
        <v>1</v>
      </c>
      <c r="C226">
        <v>569314</v>
      </c>
      <c r="D226">
        <v>5</v>
      </c>
      <c r="E226">
        <v>26189335000</v>
      </c>
      <c r="F226" s="39">
        <f t="shared" si="48"/>
        <v>0</v>
      </c>
      <c r="G226">
        <v>1441055</v>
      </c>
      <c r="H226" t="s">
        <v>15594</v>
      </c>
      <c r="I226" t="s">
        <v>15595</v>
      </c>
      <c r="J226" t="s">
        <v>15561</v>
      </c>
      <c r="K226" t="s">
        <v>15566</v>
      </c>
      <c r="L226" t="s">
        <v>11530</v>
      </c>
      <c r="M226">
        <v>42</v>
      </c>
      <c r="N226">
        <v>304.40303699999998</v>
      </c>
      <c r="O226">
        <v>3040083</v>
      </c>
      <c r="P226" s="42">
        <v>37987</v>
      </c>
      <c r="Q226">
        <v>2</v>
      </c>
      <c r="R226" t="s">
        <v>12700</v>
      </c>
      <c r="S226" t="str">
        <f t="shared" si="46"/>
        <v>2-PO</v>
      </c>
      <c r="T226">
        <v>50</v>
      </c>
      <c r="U226">
        <v>0</v>
      </c>
      <c r="V226" t="s">
        <v>12756</v>
      </c>
      <c r="W226" t="s">
        <v>62</v>
      </c>
      <c r="X226" t="s">
        <v>15757</v>
      </c>
      <c r="Y226" s="42">
        <v>37987</v>
      </c>
      <c r="Z226">
        <v>2</v>
      </c>
      <c r="AA226">
        <v>50</v>
      </c>
      <c r="AB226">
        <v>3052767</v>
      </c>
      <c r="AC226" t="s">
        <v>12755</v>
      </c>
      <c r="AD226" t="str">
        <f t="shared" si="47"/>
        <v>2-(P)</v>
      </c>
    </row>
    <row r="227" spans="2:30" x14ac:dyDescent="0.25">
      <c r="B227">
        <v>2</v>
      </c>
      <c r="C227">
        <v>559174</v>
      </c>
      <c r="D227">
        <v>3</v>
      </c>
      <c r="E227">
        <v>25058186000</v>
      </c>
      <c r="F227" s="39">
        <f t="shared" si="48"/>
        <v>0</v>
      </c>
      <c r="G227">
        <v>1754894</v>
      </c>
      <c r="H227" t="s">
        <v>15583</v>
      </c>
      <c r="I227" t="s">
        <v>15584</v>
      </c>
      <c r="J227" t="s">
        <v>15561</v>
      </c>
      <c r="K227" t="s">
        <v>15566</v>
      </c>
      <c r="L227" t="s">
        <v>11530</v>
      </c>
      <c r="M227">
        <v>84</v>
      </c>
      <c r="N227">
        <v>254.08817199999999</v>
      </c>
      <c r="O227">
        <v>617</v>
      </c>
      <c r="P227" s="42">
        <v>36526</v>
      </c>
      <c r="Q227">
        <v>6</v>
      </c>
      <c r="R227" t="s">
        <v>12700</v>
      </c>
      <c r="S227" t="str">
        <f t="shared" si="46"/>
        <v>6-PO</v>
      </c>
      <c r="T227">
        <v>0</v>
      </c>
      <c r="U227">
        <v>0</v>
      </c>
      <c r="V227" t="s">
        <v>12756</v>
      </c>
      <c r="W227" t="s">
        <v>62</v>
      </c>
      <c r="X227" t="s">
        <v>15758</v>
      </c>
      <c r="Y227" s="42">
        <v>34700</v>
      </c>
      <c r="Z227">
        <v>6</v>
      </c>
      <c r="AA227">
        <v>50</v>
      </c>
      <c r="AB227">
        <v>94039430</v>
      </c>
      <c r="AC227" t="s">
        <v>12755</v>
      </c>
      <c r="AD227" t="str">
        <f t="shared" si="47"/>
        <v>6-(P)</v>
      </c>
    </row>
    <row r="228" spans="2:30" x14ac:dyDescent="0.25">
      <c r="B228">
        <v>2</v>
      </c>
      <c r="C228">
        <v>559174</v>
      </c>
      <c r="D228">
        <v>3</v>
      </c>
      <c r="E228">
        <v>25058186000</v>
      </c>
      <c r="F228" s="39">
        <f t="shared" si="48"/>
        <v>1</v>
      </c>
      <c r="G228">
        <v>1754894</v>
      </c>
      <c r="H228" t="s">
        <v>15583</v>
      </c>
      <c r="I228" t="s">
        <v>15584</v>
      </c>
      <c r="J228" t="s">
        <v>15561</v>
      </c>
      <c r="K228" t="s">
        <v>15566</v>
      </c>
      <c r="L228" t="s">
        <v>11530</v>
      </c>
      <c r="M228">
        <v>92</v>
      </c>
      <c r="N228">
        <v>15.490987000000001</v>
      </c>
      <c r="O228">
        <v>99036774</v>
      </c>
      <c r="P228" s="42">
        <v>36161</v>
      </c>
      <c r="Q228">
        <v>6</v>
      </c>
      <c r="R228" t="s">
        <v>12700</v>
      </c>
      <c r="S228" t="str">
        <f t="shared" si="46"/>
        <v>6-PO</v>
      </c>
      <c r="T228">
        <v>50</v>
      </c>
      <c r="U228">
        <v>0</v>
      </c>
      <c r="V228" t="s">
        <v>12756</v>
      </c>
      <c r="W228" t="s">
        <v>62</v>
      </c>
      <c r="X228" t="s">
        <v>15758</v>
      </c>
      <c r="Y228" s="42">
        <v>34700</v>
      </c>
      <c r="Z228">
        <v>6</v>
      </c>
      <c r="AA228">
        <v>50</v>
      </c>
      <c r="AB228">
        <v>94039430</v>
      </c>
      <c r="AC228" t="s">
        <v>12755</v>
      </c>
      <c r="AD228" t="str">
        <f t="shared" si="47"/>
        <v>6-(P)</v>
      </c>
    </row>
    <row r="229" spans="2:30" x14ac:dyDescent="0.25">
      <c r="B229">
        <v>2</v>
      </c>
      <c r="C229">
        <v>559174</v>
      </c>
      <c r="D229">
        <v>3</v>
      </c>
      <c r="E229">
        <v>25058186000</v>
      </c>
      <c r="F229" s="39">
        <f t="shared" si="48"/>
        <v>1</v>
      </c>
      <c r="G229">
        <v>1754894</v>
      </c>
      <c r="H229" t="s">
        <v>15583</v>
      </c>
      <c r="I229" t="s">
        <v>15584</v>
      </c>
      <c r="J229" t="s">
        <v>15561</v>
      </c>
      <c r="K229" t="s">
        <v>15566</v>
      </c>
      <c r="L229" t="s">
        <v>11530</v>
      </c>
      <c r="M229">
        <v>93</v>
      </c>
      <c r="N229">
        <v>1029.96361</v>
      </c>
      <c r="O229">
        <v>94030639</v>
      </c>
      <c r="P229" s="42">
        <v>34700</v>
      </c>
      <c r="Q229">
        <v>6</v>
      </c>
      <c r="R229" t="s">
        <v>12700</v>
      </c>
      <c r="S229" t="str">
        <f t="shared" si="46"/>
        <v>6-PO</v>
      </c>
      <c r="T229">
        <v>50</v>
      </c>
      <c r="U229">
        <v>0</v>
      </c>
      <c r="V229" t="s">
        <v>12756</v>
      </c>
      <c r="W229" t="s">
        <v>62</v>
      </c>
      <c r="X229" t="s">
        <v>15758</v>
      </c>
      <c r="Y229" s="42">
        <v>34700</v>
      </c>
      <c r="Z229">
        <v>6</v>
      </c>
      <c r="AA229">
        <v>50</v>
      </c>
      <c r="AB229">
        <v>94039430</v>
      </c>
      <c r="AC229" t="s">
        <v>12755</v>
      </c>
      <c r="AD229" t="str">
        <f t="shared" si="47"/>
        <v>6-(P)</v>
      </c>
    </row>
    <row r="230" spans="2:30" x14ac:dyDescent="0.25">
      <c r="B230">
        <v>1</v>
      </c>
      <c r="C230">
        <v>4833658</v>
      </c>
      <c r="D230">
        <v>3</v>
      </c>
      <c r="E230">
        <v>26513805000</v>
      </c>
      <c r="F230" s="39">
        <f t="shared" si="48"/>
        <v>0</v>
      </c>
      <c r="G230">
        <v>1943285</v>
      </c>
      <c r="H230" t="s">
        <v>15559</v>
      </c>
      <c r="I230" t="s">
        <v>15560</v>
      </c>
      <c r="J230" t="s">
        <v>15561</v>
      </c>
      <c r="K230" t="s">
        <v>15566</v>
      </c>
      <c r="L230" t="s">
        <v>11530</v>
      </c>
      <c r="M230">
        <v>155</v>
      </c>
      <c r="N230">
        <v>55.235613000000001</v>
      </c>
      <c r="O230">
        <v>3175556</v>
      </c>
      <c r="P230" s="42">
        <v>39083</v>
      </c>
      <c r="Q230">
        <v>2</v>
      </c>
      <c r="R230" t="s">
        <v>12700</v>
      </c>
      <c r="S230" t="str">
        <f t="shared" si="46"/>
        <v>2-PO</v>
      </c>
      <c r="T230">
        <v>50</v>
      </c>
      <c r="U230">
        <v>0</v>
      </c>
      <c r="V230" t="s">
        <v>12756</v>
      </c>
      <c r="W230" t="s">
        <v>62</v>
      </c>
      <c r="X230" t="s">
        <v>15759</v>
      </c>
      <c r="Y230" s="42">
        <v>36526</v>
      </c>
      <c r="Z230">
        <v>2</v>
      </c>
      <c r="AA230">
        <v>50</v>
      </c>
      <c r="AB230">
        <v>9238</v>
      </c>
      <c r="AC230" t="s">
        <v>12755</v>
      </c>
      <c r="AD230" t="str">
        <f t="shared" si="47"/>
        <v>2-(P)</v>
      </c>
    </row>
    <row r="231" spans="2:30" x14ac:dyDescent="0.25">
      <c r="B231">
        <v>1</v>
      </c>
      <c r="C231">
        <v>2450780</v>
      </c>
      <c r="D231">
        <v>3</v>
      </c>
      <c r="E231">
        <v>26547406000</v>
      </c>
      <c r="F231" s="39">
        <f t="shared" si="48"/>
        <v>0</v>
      </c>
      <c r="G231">
        <v>2853331</v>
      </c>
      <c r="H231" t="s">
        <v>15576</v>
      </c>
      <c r="I231" t="s">
        <v>15577</v>
      </c>
      <c r="J231" t="s">
        <v>15561</v>
      </c>
      <c r="K231" t="s">
        <v>15566</v>
      </c>
      <c r="L231" t="s">
        <v>11530</v>
      </c>
      <c r="M231">
        <v>125</v>
      </c>
      <c r="N231">
        <v>210.780295</v>
      </c>
      <c r="O231">
        <v>3385396</v>
      </c>
      <c r="P231" s="42">
        <v>41473</v>
      </c>
      <c r="Q231">
        <v>4</v>
      </c>
      <c r="R231" t="s">
        <v>12700</v>
      </c>
      <c r="S231" t="str">
        <f t="shared" si="46"/>
        <v>4-PO</v>
      </c>
      <c r="T231">
        <v>50</v>
      </c>
      <c r="U231">
        <v>0.39100000000000001</v>
      </c>
      <c r="V231">
        <v>10261</v>
      </c>
      <c r="W231" t="s">
        <v>62</v>
      </c>
      <c r="X231" t="s">
        <v>15760</v>
      </c>
      <c r="Y231" s="42">
        <v>42216</v>
      </c>
      <c r="Z231">
        <v>4</v>
      </c>
      <c r="AA231">
        <v>50</v>
      </c>
      <c r="AB231">
        <v>3434105</v>
      </c>
      <c r="AC231" t="s">
        <v>12755</v>
      </c>
      <c r="AD231" t="str">
        <f t="shared" si="47"/>
        <v>4-(P)</v>
      </c>
    </row>
    <row r="232" spans="2:30" x14ac:dyDescent="0.25">
      <c r="B232">
        <v>1</v>
      </c>
      <c r="C232">
        <v>2450780</v>
      </c>
      <c r="D232">
        <v>3</v>
      </c>
      <c r="E232">
        <v>26547406000</v>
      </c>
      <c r="F232" s="39">
        <f t="shared" si="48"/>
        <v>1</v>
      </c>
      <c r="G232">
        <v>2853331</v>
      </c>
      <c r="H232" t="s">
        <v>15576</v>
      </c>
      <c r="I232" t="s">
        <v>15577</v>
      </c>
      <c r="J232" t="s">
        <v>15561</v>
      </c>
      <c r="K232" t="s">
        <v>15566</v>
      </c>
      <c r="L232" t="s">
        <v>11530</v>
      </c>
      <c r="M232">
        <v>158</v>
      </c>
      <c r="N232">
        <v>47.442895999999998</v>
      </c>
      <c r="O232">
        <v>3438388</v>
      </c>
      <c r="P232" s="42">
        <v>42216</v>
      </c>
      <c r="Q232">
        <v>4</v>
      </c>
      <c r="R232" t="s">
        <v>12700</v>
      </c>
      <c r="S232" t="str">
        <f t="shared" si="46"/>
        <v>4-PO</v>
      </c>
      <c r="T232">
        <v>50</v>
      </c>
      <c r="U232">
        <v>0.39100000000000001</v>
      </c>
      <c r="V232">
        <v>201255</v>
      </c>
      <c r="W232" t="s">
        <v>62</v>
      </c>
      <c r="X232" t="s">
        <v>15760</v>
      </c>
      <c r="Y232" s="42">
        <v>42216</v>
      </c>
      <c r="Z232">
        <v>4</v>
      </c>
      <c r="AA232">
        <v>50</v>
      </c>
      <c r="AB232">
        <v>3434105</v>
      </c>
      <c r="AC232" t="s">
        <v>12755</v>
      </c>
      <c r="AD232" t="str">
        <f t="shared" si="47"/>
        <v>4-(P)</v>
      </c>
    </row>
    <row r="233" spans="2:30" x14ac:dyDescent="0.25">
      <c r="B233">
        <v>1</v>
      </c>
      <c r="C233">
        <v>557386</v>
      </c>
      <c r="D233">
        <v>5</v>
      </c>
      <c r="E233">
        <v>25084506000</v>
      </c>
      <c r="F233" s="39">
        <f t="shared" si="48"/>
        <v>0</v>
      </c>
      <c r="G233">
        <v>1098958</v>
      </c>
      <c r="H233" t="s">
        <v>15583</v>
      </c>
      <c r="I233" t="s">
        <v>15584</v>
      </c>
      <c r="J233" t="s">
        <v>15561</v>
      </c>
      <c r="K233" t="s">
        <v>15566</v>
      </c>
      <c r="L233" t="s">
        <v>11530</v>
      </c>
      <c r="M233">
        <v>35</v>
      </c>
      <c r="N233">
        <v>57.064734999999999</v>
      </c>
      <c r="O233">
        <v>1035859</v>
      </c>
      <c r="P233" s="42">
        <v>36892</v>
      </c>
      <c r="Q233">
        <v>2</v>
      </c>
      <c r="R233" t="s">
        <v>12700</v>
      </c>
      <c r="S233" t="str">
        <f t="shared" si="46"/>
        <v>2-PO</v>
      </c>
      <c r="T233">
        <v>50</v>
      </c>
      <c r="U233">
        <v>0</v>
      </c>
      <c r="V233" t="s">
        <v>12756</v>
      </c>
      <c r="W233" t="s">
        <v>62</v>
      </c>
      <c r="X233" t="s">
        <v>15761</v>
      </c>
      <c r="Y233" s="42">
        <v>36892</v>
      </c>
      <c r="Z233">
        <v>2</v>
      </c>
      <c r="AA233">
        <v>50</v>
      </c>
      <c r="AB233">
        <v>1004951</v>
      </c>
      <c r="AC233" t="s">
        <v>12755</v>
      </c>
      <c r="AD233" t="str">
        <f t="shared" si="47"/>
        <v>2-(P)</v>
      </c>
    </row>
    <row r="234" spans="2:30" x14ac:dyDescent="0.25">
      <c r="B234">
        <v>1</v>
      </c>
      <c r="C234">
        <v>554612</v>
      </c>
      <c r="D234">
        <v>5</v>
      </c>
      <c r="E234">
        <v>6723814000</v>
      </c>
      <c r="F234" s="39">
        <f t="shared" si="48"/>
        <v>0</v>
      </c>
      <c r="G234">
        <v>167465</v>
      </c>
      <c r="H234" t="s">
        <v>15576</v>
      </c>
      <c r="I234" t="s">
        <v>15577</v>
      </c>
      <c r="J234" t="s">
        <v>15561</v>
      </c>
      <c r="K234" t="s">
        <v>15566</v>
      </c>
      <c r="L234" t="s">
        <v>11530</v>
      </c>
      <c r="M234">
        <v>119</v>
      </c>
      <c r="N234">
        <v>206.54174900000001</v>
      </c>
      <c r="O234">
        <v>96003196</v>
      </c>
      <c r="P234" s="42">
        <v>35065</v>
      </c>
      <c r="Q234">
        <v>1</v>
      </c>
      <c r="R234" t="s">
        <v>12700</v>
      </c>
      <c r="S234" t="str">
        <f t="shared" si="46"/>
        <v>1-PO</v>
      </c>
      <c r="T234">
        <v>0</v>
      </c>
      <c r="U234">
        <v>0</v>
      </c>
      <c r="V234" t="s">
        <v>12756</v>
      </c>
      <c r="W234" t="s">
        <v>62</v>
      </c>
      <c r="X234" t="s">
        <v>15762</v>
      </c>
      <c r="Y234" s="42">
        <v>20455</v>
      </c>
      <c r="Z234">
        <v>4.5</v>
      </c>
      <c r="AA234">
        <v>50</v>
      </c>
      <c r="AB234">
        <v>0</v>
      </c>
      <c r="AC234" t="s">
        <v>12758</v>
      </c>
      <c r="AD234" t="str">
        <f t="shared" si="47"/>
        <v>4.5-(W)</v>
      </c>
    </row>
    <row r="235" spans="2:30" x14ac:dyDescent="0.25">
      <c r="B235">
        <v>1</v>
      </c>
      <c r="C235">
        <v>554612</v>
      </c>
      <c r="D235">
        <v>5</v>
      </c>
      <c r="E235">
        <v>6723814000</v>
      </c>
      <c r="F235" s="39">
        <f t="shared" si="48"/>
        <v>1</v>
      </c>
      <c r="G235">
        <v>167465</v>
      </c>
      <c r="H235" t="s">
        <v>15576</v>
      </c>
      <c r="I235" t="s">
        <v>15577</v>
      </c>
      <c r="J235" t="s">
        <v>15561</v>
      </c>
      <c r="K235" t="s">
        <v>15566</v>
      </c>
      <c r="L235" t="s">
        <v>11530</v>
      </c>
      <c r="M235">
        <v>224</v>
      </c>
      <c r="N235">
        <v>262.273325</v>
      </c>
      <c r="O235">
        <v>96007016</v>
      </c>
      <c r="P235" s="42">
        <v>35065</v>
      </c>
      <c r="Q235">
        <v>1</v>
      </c>
      <c r="R235" t="s">
        <v>12700</v>
      </c>
      <c r="S235" t="str">
        <f t="shared" si="46"/>
        <v>1-PO</v>
      </c>
      <c r="T235">
        <v>0</v>
      </c>
      <c r="U235">
        <v>0</v>
      </c>
      <c r="V235" t="s">
        <v>12756</v>
      </c>
      <c r="W235" t="s">
        <v>62</v>
      </c>
      <c r="X235" t="s">
        <v>15762</v>
      </c>
      <c r="Y235" s="42">
        <v>20455</v>
      </c>
      <c r="Z235">
        <v>4.5</v>
      </c>
      <c r="AA235">
        <v>50</v>
      </c>
      <c r="AB235">
        <v>0</v>
      </c>
      <c r="AC235" t="s">
        <v>12758</v>
      </c>
      <c r="AD235" t="str">
        <f t="shared" si="47"/>
        <v>4.5-(W)</v>
      </c>
    </row>
    <row r="236" spans="2:30" x14ac:dyDescent="0.25">
      <c r="B236">
        <v>1</v>
      </c>
      <c r="C236">
        <v>556053</v>
      </c>
      <c r="D236">
        <v>5</v>
      </c>
      <c r="E236">
        <v>16720489000</v>
      </c>
      <c r="F236" s="39">
        <f t="shared" si="48"/>
        <v>0</v>
      </c>
      <c r="G236">
        <v>438458</v>
      </c>
      <c r="H236" t="s">
        <v>15576</v>
      </c>
      <c r="I236" t="s">
        <v>15577</v>
      </c>
      <c r="J236" t="s">
        <v>15561</v>
      </c>
      <c r="K236" t="s">
        <v>15566</v>
      </c>
      <c r="L236" t="s">
        <v>11530</v>
      </c>
      <c r="M236">
        <v>206</v>
      </c>
      <c r="N236">
        <v>661.75818700000002</v>
      </c>
      <c r="O236">
        <v>93022134</v>
      </c>
      <c r="P236" s="42">
        <v>33970</v>
      </c>
      <c r="Q236">
        <v>2</v>
      </c>
      <c r="R236" t="s">
        <v>12700</v>
      </c>
      <c r="S236" t="str">
        <f t="shared" si="46"/>
        <v>2-PO</v>
      </c>
      <c r="T236">
        <v>0</v>
      </c>
      <c r="U236">
        <v>0</v>
      </c>
      <c r="V236" t="s">
        <v>12756</v>
      </c>
      <c r="W236" t="s">
        <v>62</v>
      </c>
      <c r="X236" t="s">
        <v>15763</v>
      </c>
      <c r="Y236" s="42">
        <v>29587</v>
      </c>
      <c r="Z236">
        <v>2</v>
      </c>
      <c r="AA236">
        <v>50</v>
      </c>
      <c r="AB236">
        <v>0</v>
      </c>
      <c r="AC236" t="s">
        <v>12758</v>
      </c>
      <c r="AD236" t="str">
        <f t="shared" si="47"/>
        <v>2-(W)</v>
      </c>
    </row>
    <row r="237" spans="2:30" x14ac:dyDescent="0.25">
      <c r="B237">
        <v>1</v>
      </c>
      <c r="C237">
        <v>556053</v>
      </c>
      <c r="D237">
        <v>5</v>
      </c>
      <c r="E237">
        <v>16720489000</v>
      </c>
      <c r="F237" s="39">
        <f t="shared" si="48"/>
        <v>1</v>
      </c>
      <c r="G237">
        <v>438458</v>
      </c>
      <c r="H237" t="s">
        <v>15576</v>
      </c>
      <c r="I237" t="s">
        <v>15577</v>
      </c>
      <c r="J237" t="s">
        <v>15561</v>
      </c>
      <c r="K237" t="s">
        <v>15566</v>
      </c>
      <c r="L237" t="s">
        <v>11530</v>
      </c>
      <c r="M237">
        <v>259</v>
      </c>
      <c r="N237">
        <v>472.02896199999998</v>
      </c>
      <c r="O237">
        <v>35572</v>
      </c>
      <c r="P237" s="42">
        <v>36892</v>
      </c>
      <c r="Q237">
        <v>1</v>
      </c>
      <c r="R237" t="s">
        <v>12700</v>
      </c>
      <c r="S237" t="str">
        <f t="shared" si="46"/>
        <v>1-PO</v>
      </c>
      <c r="T237">
        <v>0</v>
      </c>
      <c r="U237">
        <v>0</v>
      </c>
      <c r="V237" t="s">
        <v>12756</v>
      </c>
      <c r="W237" t="s">
        <v>62</v>
      </c>
      <c r="X237" t="s">
        <v>15763</v>
      </c>
      <c r="Y237" s="42">
        <v>29587</v>
      </c>
      <c r="Z237">
        <v>2</v>
      </c>
      <c r="AA237">
        <v>50</v>
      </c>
      <c r="AB237">
        <v>0</v>
      </c>
      <c r="AC237" t="s">
        <v>12758</v>
      </c>
      <c r="AD237" t="str">
        <f t="shared" si="47"/>
        <v>2-(W)</v>
      </c>
    </row>
    <row r="238" spans="2:30" x14ac:dyDescent="0.25">
      <c r="B238">
        <v>1</v>
      </c>
      <c r="C238">
        <v>555417</v>
      </c>
      <c r="D238">
        <v>3</v>
      </c>
      <c r="E238">
        <v>3721903000</v>
      </c>
      <c r="F238" s="39">
        <f t="shared" si="48"/>
        <v>0</v>
      </c>
      <c r="G238">
        <v>85243</v>
      </c>
      <c r="H238" t="s">
        <v>15576</v>
      </c>
      <c r="I238" t="s">
        <v>15577</v>
      </c>
      <c r="J238" t="s">
        <v>15561</v>
      </c>
      <c r="K238" t="s">
        <v>15566</v>
      </c>
      <c r="L238" t="s">
        <v>11530</v>
      </c>
      <c r="M238">
        <v>234</v>
      </c>
      <c r="N238">
        <v>357.57109200000002</v>
      </c>
      <c r="O238">
        <v>97024822</v>
      </c>
      <c r="P238" s="42">
        <v>35431</v>
      </c>
      <c r="Q238">
        <v>2</v>
      </c>
      <c r="R238" t="s">
        <v>12700</v>
      </c>
      <c r="S238" t="str">
        <f t="shared" si="46"/>
        <v>2-PO</v>
      </c>
      <c r="T238">
        <v>0</v>
      </c>
      <c r="U238">
        <v>0</v>
      </c>
      <c r="V238" t="s">
        <v>12756</v>
      </c>
      <c r="W238" t="s">
        <v>62</v>
      </c>
      <c r="X238" t="s">
        <v>15764</v>
      </c>
      <c r="Y238" s="42">
        <v>30682</v>
      </c>
      <c r="Z238">
        <v>2</v>
      </c>
      <c r="AA238">
        <v>50</v>
      </c>
      <c r="AB238">
        <v>0</v>
      </c>
      <c r="AC238" t="s">
        <v>12758</v>
      </c>
      <c r="AD238" t="str">
        <f t="shared" si="47"/>
        <v>2-(W)</v>
      </c>
    </row>
    <row r="239" spans="2:30" x14ac:dyDescent="0.25">
      <c r="B239">
        <v>2</v>
      </c>
      <c r="C239">
        <v>533522</v>
      </c>
      <c r="D239">
        <v>3</v>
      </c>
      <c r="E239">
        <v>23780011000</v>
      </c>
      <c r="F239" s="39">
        <f t="shared" si="48"/>
        <v>0</v>
      </c>
      <c r="G239">
        <v>514765</v>
      </c>
      <c r="H239" t="s">
        <v>15559</v>
      </c>
      <c r="I239" t="s">
        <v>15560</v>
      </c>
      <c r="J239" t="s">
        <v>15561</v>
      </c>
      <c r="K239" t="s">
        <v>15765</v>
      </c>
      <c r="L239" t="s">
        <v>11530</v>
      </c>
      <c r="M239">
        <v>20</v>
      </c>
      <c r="N239">
        <v>75.202138000000005</v>
      </c>
      <c r="O239">
        <v>0</v>
      </c>
      <c r="P239" t="s">
        <v>12756</v>
      </c>
      <c r="Q239">
        <v>0.75</v>
      </c>
      <c r="R239" t="s">
        <v>12701</v>
      </c>
      <c r="S239" t="str">
        <f t="shared" si="46"/>
        <v>0.75-WS</v>
      </c>
      <c r="T239">
        <v>0</v>
      </c>
      <c r="U239">
        <v>0</v>
      </c>
      <c r="V239" t="s">
        <v>12756</v>
      </c>
      <c r="W239" t="s">
        <v>11571</v>
      </c>
      <c r="X239" t="s">
        <v>15766</v>
      </c>
      <c r="Y239" s="42">
        <v>23012</v>
      </c>
      <c r="Z239">
        <v>3.5</v>
      </c>
      <c r="AA239">
        <v>160</v>
      </c>
      <c r="AB239" t="s">
        <v>15767</v>
      </c>
      <c r="AC239" t="s">
        <v>12701</v>
      </c>
      <c r="AD239" t="str">
        <f t="shared" si="47"/>
        <v>3.5-WS</v>
      </c>
    </row>
    <row r="240" spans="2:30" x14ac:dyDescent="0.25">
      <c r="B240">
        <v>1</v>
      </c>
      <c r="C240">
        <v>614180</v>
      </c>
      <c r="D240">
        <v>3</v>
      </c>
      <c r="E240">
        <v>2770201000</v>
      </c>
      <c r="F240" s="39">
        <f t="shared" si="48"/>
        <v>0</v>
      </c>
      <c r="G240">
        <v>10687</v>
      </c>
      <c r="H240" t="s">
        <v>15568</v>
      </c>
      <c r="I240" t="s">
        <v>15560</v>
      </c>
      <c r="J240" t="s">
        <v>15561</v>
      </c>
      <c r="K240" t="s">
        <v>15765</v>
      </c>
      <c r="L240" t="s">
        <v>11530</v>
      </c>
      <c r="M240">
        <v>11</v>
      </c>
      <c r="N240">
        <v>41.438825000000001</v>
      </c>
      <c r="O240">
        <v>94010311</v>
      </c>
      <c r="P240" s="42">
        <v>34335</v>
      </c>
      <c r="Q240">
        <v>2</v>
      </c>
      <c r="R240" t="s">
        <v>12701</v>
      </c>
      <c r="S240" t="str">
        <f t="shared" si="46"/>
        <v>2-WS</v>
      </c>
      <c r="T240">
        <v>0</v>
      </c>
      <c r="U240">
        <v>0</v>
      </c>
      <c r="V240" t="s">
        <v>12756</v>
      </c>
      <c r="W240" t="s">
        <v>11571</v>
      </c>
      <c r="X240" t="s">
        <v>15768</v>
      </c>
      <c r="Y240" s="42">
        <v>42678</v>
      </c>
      <c r="Z240">
        <v>1</v>
      </c>
      <c r="AA240">
        <v>160</v>
      </c>
      <c r="AB240">
        <v>3484668</v>
      </c>
      <c r="AC240" t="s">
        <v>12758</v>
      </c>
      <c r="AD240" t="str">
        <f t="shared" si="47"/>
        <v>1-(W)</v>
      </c>
    </row>
    <row r="241" spans="2:30" x14ac:dyDescent="0.25">
      <c r="B241">
        <v>1</v>
      </c>
      <c r="C241">
        <v>614180</v>
      </c>
      <c r="D241">
        <v>3</v>
      </c>
      <c r="E241">
        <v>2770201000</v>
      </c>
      <c r="F241" s="39">
        <f t="shared" si="48"/>
        <v>1</v>
      </c>
      <c r="G241">
        <v>10687</v>
      </c>
      <c r="H241" t="s">
        <v>15568</v>
      </c>
      <c r="I241" t="s">
        <v>15560</v>
      </c>
      <c r="J241" t="s">
        <v>15561</v>
      </c>
      <c r="K241" t="s">
        <v>15765</v>
      </c>
      <c r="L241" t="s">
        <v>11530</v>
      </c>
      <c r="M241">
        <v>215</v>
      </c>
      <c r="N241">
        <v>376.54461700000002</v>
      </c>
      <c r="O241">
        <v>94010464</v>
      </c>
      <c r="P241" s="42">
        <v>34335</v>
      </c>
      <c r="Q241">
        <v>2</v>
      </c>
      <c r="R241" t="s">
        <v>12700</v>
      </c>
      <c r="S241" t="str">
        <f t="shared" si="46"/>
        <v>2-PO</v>
      </c>
      <c r="T241">
        <v>0</v>
      </c>
      <c r="U241">
        <v>0</v>
      </c>
      <c r="V241" t="s">
        <v>12756</v>
      </c>
      <c r="W241" t="s">
        <v>11571</v>
      </c>
      <c r="X241" t="s">
        <v>15768</v>
      </c>
      <c r="Y241" s="42">
        <v>42678</v>
      </c>
      <c r="Z241">
        <v>1</v>
      </c>
      <c r="AA241">
        <v>160</v>
      </c>
      <c r="AB241">
        <v>3484668</v>
      </c>
      <c r="AC241" t="s">
        <v>12758</v>
      </c>
      <c r="AD241" t="str">
        <f t="shared" si="47"/>
        <v>1-(W)</v>
      </c>
    </row>
    <row r="242" spans="2:30" x14ac:dyDescent="0.25">
      <c r="B242">
        <v>1</v>
      </c>
      <c r="C242">
        <v>619946</v>
      </c>
      <c r="D242">
        <v>5</v>
      </c>
      <c r="E242">
        <v>20790031000</v>
      </c>
      <c r="F242" s="39">
        <f t="shared" si="48"/>
        <v>0</v>
      </c>
      <c r="G242">
        <v>514055</v>
      </c>
      <c r="H242" t="s">
        <v>15576</v>
      </c>
      <c r="I242" t="s">
        <v>15577</v>
      </c>
      <c r="J242" t="s">
        <v>15561</v>
      </c>
      <c r="K242" t="s">
        <v>15769</v>
      </c>
      <c r="L242" t="s">
        <v>11530</v>
      </c>
      <c r="M242">
        <v>19</v>
      </c>
      <c r="N242">
        <v>361.56924299999997</v>
      </c>
      <c r="O242" t="s">
        <v>15770</v>
      </c>
      <c r="P242" s="42">
        <v>31413</v>
      </c>
      <c r="Q242">
        <v>0.5</v>
      </c>
      <c r="R242" t="s">
        <v>12700</v>
      </c>
      <c r="S242" t="str">
        <f t="shared" si="46"/>
        <v>0.5-PO</v>
      </c>
      <c r="T242">
        <v>60</v>
      </c>
      <c r="U242">
        <v>0</v>
      </c>
      <c r="V242" t="s">
        <v>12756</v>
      </c>
      <c r="W242" t="s">
        <v>62</v>
      </c>
      <c r="X242" t="s">
        <v>15771</v>
      </c>
      <c r="Y242" s="42">
        <v>39448</v>
      </c>
      <c r="Z242">
        <v>2</v>
      </c>
      <c r="AA242">
        <v>60</v>
      </c>
      <c r="AB242">
        <v>3192566</v>
      </c>
      <c r="AC242" t="s">
        <v>12755</v>
      </c>
      <c r="AD242" t="str">
        <f t="shared" si="47"/>
        <v>2-(P)</v>
      </c>
    </row>
    <row r="243" spans="2:30" x14ac:dyDescent="0.25">
      <c r="B243">
        <v>1</v>
      </c>
      <c r="C243">
        <v>619946</v>
      </c>
      <c r="D243">
        <v>5</v>
      </c>
      <c r="E243">
        <v>20790031000</v>
      </c>
      <c r="F243" s="39">
        <f t="shared" si="48"/>
        <v>1</v>
      </c>
      <c r="G243">
        <v>514055</v>
      </c>
      <c r="H243" t="s">
        <v>15576</v>
      </c>
      <c r="I243" t="s">
        <v>15577</v>
      </c>
      <c r="J243" t="s">
        <v>15561</v>
      </c>
      <c r="K243" t="s">
        <v>15769</v>
      </c>
      <c r="L243" t="s">
        <v>11530</v>
      </c>
      <c r="M243">
        <v>232</v>
      </c>
      <c r="N243">
        <v>37.000157999999999</v>
      </c>
      <c r="O243">
        <v>97038424</v>
      </c>
      <c r="P243" s="42">
        <v>35431</v>
      </c>
      <c r="Q243">
        <v>1</v>
      </c>
      <c r="R243" t="s">
        <v>12700</v>
      </c>
      <c r="S243" t="str">
        <f t="shared" si="46"/>
        <v>1-PO</v>
      </c>
      <c r="T243">
        <v>0</v>
      </c>
      <c r="U243">
        <v>0</v>
      </c>
      <c r="V243" t="s">
        <v>12756</v>
      </c>
      <c r="W243" t="s">
        <v>62</v>
      </c>
      <c r="X243" t="s">
        <v>15771</v>
      </c>
      <c r="Y243" s="42">
        <v>39448</v>
      </c>
      <c r="Z243">
        <v>2</v>
      </c>
      <c r="AA243">
        <v>60</v>
      </c>
      <c r="AB243">
        <v>3192566</v>
      </c>
      <c r="AC243" t="s">
        <v>12755</v>
      </c>
      <c r="AD243" t="str">
        <f t="shared" si="47"/>
        <v>2-(P)</v>
      </c>
    </row>
    <row r="244" spans="2:30" x14ac:dyDescent="0.25">
      <c r="B244">
        <v>1</v>
      </c>
      <c r="C244">
        <v>3211069</v>
      </c>
      <c r="D244">
        <v>5</v>
      </c>
      <c r="E244">
        <v>26557036000</v>
      </c>
      <c r="F244" s="39">
        <f t="shared" si="48"/>
        <v>0</v>
      </c>
      <c r="G244">
        <v>3057851</v>
      </c>
      <c r="H244" t="s">
        <v>15572</v>
      </c>
      <c r="I244" t="s">
        <v>15573</v>
      </c>
      <c r="J244" t="s">
        <v>15561</v>
      </c>
      <c r="K244" t="s">
        <v>15769</v>
      </c>
      <c r="L244" t="s">
        <v>11530</v>
      </c>
      <c r="M244">
        <v>299</v>
      </c>
      <c r="N244">
        <v>28</v>
      </c>
      <c r="O244">
        <v>3416627</v>
      </c>
      <c r="P244" s="42">
        <v>41899</v>
      </c>
      <c r="Q244">
        <v>1</v>
      </c>
      <c r="R244" t="s">
        <v>12700</v>
      </c>
      <c r="S244" t="str">
        <f t="shared" si="46"/>
        <v>1-PO</v>
      </c>
      <c r="T244">
        <v>60</v>
      </c>
      <c r="U244">
        <v>9.9000000000000005E-2</v>
      </c>
      <c r="V244" t="s">
        <v>12756</v>
      </c>
      <c r="W244" t="s">
        <v>62</v>
      </c>
      <c r="X244" t="s">
        <v>15772</v>
      </c>
      <c r="Y244" s="42">
        <v>23012</v>
      </c>
      <c r="Z244">
        <v>1</v>
      </c>
      <c r="AA244">
        <v>60</v>
      </c>
      <c r="AB244">
        <v>0</v>
      </c>
      <c r="AC244" t="s">
        <v>12758</v>
      </c>
      <c r="AD244" t="str">
        <f t="shared" si="47"/>
        <v>1-(W)</v>
      </c>
    </row>
    <row r="245" spans="2:30" x14ac:dyDescent="0.25">
      <c r="B245">
        <v>2</v>
      </c>
      <c r="C245">
        <v>546509</v>
      </c>
      <c r="D245">
        <v>5</v>
      </c>
      <c r="E245">
        <v>25079434000</v>
      </c>
      <c r="F245" s="39">
        <f t="shared" si="48"/>
        <v>0</v>
      </c>
      <c r="G245">
        <v>1080208</v>
      </c>
      <c r="H245" t="s">
        <v>15576</v>
      </c>
      <c r="I245" t="s">
        <v>15577</v>
      </c>
      <c r="J245" t="s">
        <v>15561</v>
      </c>
      <c r="K245" t="s">
        <v>15566</v>
      </c>
      <c r="L245" t="s">
        <v>11530</v>
      </c>
      <c r="M245">
        <v>251</v>
      </c>
      <c r="N245">
        <v>15.17963</v>
      </c>
      <c r="O245">
        <v>29143</v>
      </c>
      <c r="P245" s="42">
        <v>36526</v>
      </c>
      <c r="Q245">
        <v>1</v>
      </c>
      <c r="R245" t="s">
        <v>12700</v>
      </c>
      <c r="S245" t="str">
        <f t="shared" si="46"/>
        <v>1-PO</v>
      </c>
      <c r="T245">
        <v>0</v>
      </c>
      <c r="U245">
        <v>0</v>
      </c>
      <c r="V245" t="s">
        <v>12756</v>
      </c>
      <c r="W245" t="s">
        <v>62</v>
      </c>
      <c r="X245" t="s">
        <v>15773</v>
      </c>
      <c r="Y245" s="42">
        <v>28856</v>
      </c>
      <c r="Z245">
        <v>2</v>
      </c>
      <c r="AA245">
        <v>50</v>
      </c>
      <c r="AB245">
        <v>0</v>
      </c>
      <c r="AC245" t="s">
        <v>12758</v>
      </c>
      <c r="AD245" t="str">
        <f t="shared" si="47"/>
        <v>2-(W)</v>
      </c>
    </row>
    <row r="246" spans="2:30" x14ac:dyDescent="0.25">
      <c r="B246">
        <v>1</v>
      </c>
      <c r="C246">
        <v>545885</v>
      </c>
      <c r="D246">
        <v>3</v>
      </c>
      <c r="E246">
        <v>1711199000</v>
      </c>
      <c r="F246" s="39">
        <f t="shared" si="48"/>
        <v>0</v>
      </c>
      <c r="G246">
        <v>8616</v>
      </c>
      <c r="H246" t="s">
        <v>15572</v>
      </c>
      <c r="I246" t="s">
        <v>15573</v>
      </c>
      <c r="J246" t="s">
        <v>15561</v>
      </c>
      <c r="K246" t="s">
        <v>15566</v>
      </c>
      <c r="L246" t="s">
        <v>11530</v>
      </c>
      <c r="M246">
        <v>208</v>
      </c>
      <c r="N246">
        <v>312.47402399999999</v>
      </c>
      <c r="O246">
        <v>94036131</v>
      </c>
      <c r="P246" s="42">
        <v>34335</v>
      </c>
      <c r="Q246">
        <v>0.5</v>
      </c>
      <c r="R246" t="s">
        <v>12700</v>
      </c>
      <c r="S246" t="str">
        <f t="shared" si="46"/>
        <v>0.5-PO</v>
      </c>
      <c r="T246">
        <v>0</v>
      </c>
      <c r="U246">
        <v>0</v>
      </c>
      <c r="V246" t="s">
        <v>12756</v>
      </c>
      <c r="W246" t="s">
        <v>62</v>
      </c>
      <c r="X246" t="s">
        <v>15774</v>
      </c>
      <c r="Y246" s="42">
        <v>32143</v>
      </c>
      <c r="Z246">
        <v>2</v>
      </c>
      <c r="AA246">
        <v>50</v>
      </c>
      <c r="AB246">
        <v>0</v>
      </c>
      <c r="AC246" t="s">
        <v>12755</v>
      </c>
      <c r="AD246" t="str">
        <f t="shared" si="47"/>
        <v>2-(P)</v>
      </c>
    </row>
    <row r="247" spans="2:30" x14ac:dyDescent="0.25">
      <c r="B247">
        <v>1</v>
      </c>
      <c r="C247">
        <v>1197431</v>
      </c>
      <c r="D247">
        <v>1</v>
      </c>
      <c r="E247">
        <v>26533253000</v>
      </c>
      <c r="F247" s="39">
        <f t="shared" si="48"/>
        <v>0</v>
      </c>
      <c r="G247">
        <v>2530548</v>
      </c>
      <c r="H247" t="s">
        <v>15576</v>
      </c>
      <c r="I247" t="s">
        <v>15577</v>
      </c>
      <c r="J247" t="s">
        <v>15561</v>
      </c>
      <c r="K247" t="s">
        <v>15566</v>
      </c>
      <c r="L247" t="s">
        <v>11530</v>
      </c>
      <c r="M247">
        <v>140</v>
      </c>
      <c r="N247">
        <v>132.036576</v>
      </c>
      <c r="O247">
        <v>3338614</v>
      </c>
      <c r="P247" s="42">
        <v>40521</v>
      </c>
      <c r="Q247">
        <v>2</v>
      </c>
      <c r="R247" t="s">
        <v>12700</v>
      </c>
      <c r="S247" t="str">
        <f t="shared" si="46"/>
        <v>2-PO</v>
      </c>
      <c r="T247">
        <v>50</v>
      </c>
      <c r="U247">
        <v>0.216</v>
      </c>
      <c r="V247" t="s">
        <v>12756</v>
      </c>
      <c r="W247" t="s">
        <v>62</v>
      </c>
      <c r="X247" t="s">
        <v>15775</v>
      </c>
      <c r="Y247" s="42">
        <v>33239</v>
      </c>
      <c r="Z247">
        <v>4</v>
      </c>
      <c r="AA247">
        <v>50</v>
      </c>
      <c r="AB247">
        <v>90035575</v>
      </c>
      <c r="AC247" t="s">
        <v>12755</v>
      </c>
      <c r="AD247" t="str">
        <f t="shared" si="47"/>
        <v>4-(P)</v>
      </c>
    </row>
    <row r="248" spans="2:30" x14ac:dyDescent="0.25">
      <c r="B248">
        <v>1</v>
      </c>
      <c r="C248">
        <v>570653</v>
      </c>
      <c r="D248">
        <v>3</v>
      </c>
      <c r="E248">
        <v>26309886000</v>
      </c>
      <c r="F248" s="39">
        <f t="shared" si="48"/>
        <v>0</v>
      </c>
      <c r="G248">
        <v>1557320</v>
      </c>
      <c r="H248" t="s">
        <v>15685</v>
      </c>
      <c r="I248" t="s">
        <v>15686</v>
      </c>
      <c r="J248" t="s">
        <v>15561</v>
      </c>
      <c r="K248" t="s">
        <v>15566</v>
      </c>
      <c r="L248" t="s">
        <v>11530</v>
      </c>
      <c r="M248">
        <v>277</v>
      </c>
      <c r="N248">
        <v>179.53633199999999</v>
      </c>
      <c r="O248">
        <v>3057160</v>
      </c>
      <c r="P248" s="42">
        <v>37987</v>
      </c>
      <c r="Q248">
        <v>4</v>
      </c>
      <c r="R248" t="s">
        <v>12700</v>
      </c>
      <c r="S248" t="str">
        <f t="shared" si="46"/>
        <v>4-PO</v>
      </c>
      <c r="T248">
        <v>0</v>
      </c>
      <c r="U248">
        <v>0</v>
      </c>
      <c r="V248" t="s">
        <v>12756</v>
      </c>
      <c r="W248" t="s">
        <v>62</v>
      </c>
      <c r="X248" t="s">
        <v>15776</v>
      </c>
      <c r="Y248" s="42">
        <v>37987</v>
      </c>
      <c r="Z248">
        <v>4</v>
      </c>
      <c r="AA248">
        <v>50</v>
      </c>
      <c r="AB248">
        <v>3020051</v>
      </c>
      <c r="AC248" t="s">
        <v>12755</v>
      </c>
      <c r="AD248" t="str">
        <f t="shared" si="47"/>
        <v>4-(P)</v>
      </c>
    </row>
    <row r="249" spans="2:30" x14ac:dyDescent="0.25">
      <c r="B249">
        <v>1</v>
      </c>
      <c r="C249">
        <v>608113</v>
      </c>
      <c r="D249">
        <v>2</v>
      </c>
      <c r="E249">
        <v>25025717000</v>
      </c>
      <c r="F249" s="39">
        <f t="shared" si="48"/>
        <v>0</v>
      </c>
      <c r="G249">
        <v>786434</v>
      </c>
      <c r="H249" t="s">
        <v>15594</v>
      </c>
      <c r="I249" t="s">
        <v>15595</v>
      </c>
      <c r="J249" t="s">
        <v>15561</v>
      </c>
      <c r="K249" t="s">
        <v>15566</v>
      </c>
      <c r="L249" t="s">
        <v>11530</v>
      </c>
      <c r="M249">
        <v>255</v>
      </c>
      <c r="N249">
        <v>177.75556</v>
      </c>
      <c r="O249">
        <v>99037581</v>
      </c>
      <c r="P249" s="42">
        <v>36526</v>
      </c>
      <c r="Q249">
        <v>1</v>
      </c>
      <c r="R249" t="s">
        <v>12700</v>
      </c>
      <c r="S249" t="str">
        <f t="shared" si="46"/>
        <v>1-PO</v>
      </c>
      <c r="T249">
        <v>0</v>
      </c>
      <c r="U249">
        <v>0</v>
      </c>
      <c r="V249" t="s">
        <v>12756</v>
      </c>
      <c r="W249" t="s">
        <v>62</v>
      </c>
      <c r="X249" t="s">
        <v>15777</v>
      </c>
      <c r="Y249" s="42">
        <v>36526</v>
      </c>
      <c r="Z249">
        <v>2</v>
      </c>
      <c r="AA249">
        <v>50</v>
      </c>
      <c r="AB249">
        <v>99038787</v>
      </c>
      <c r="AC249" t="s">
        <v>12755</v>
      </c>
      <c r="AD249" t="str">
        <f t="shared" si="47"/>
        <v>2-(P)</v>
      </c>
    </row>
    <row r="250" spans="2:30" x14ac:dyDescent="0.25">
      <c r="B250">
        <v>1</v>
      </c>
      <c r="C250">
        <v>543514</v>
      </c>
      <c r="D250">
        <v>3</v>
      </c>
      <c r="E250">
        <v>1712884000</v>
      </c>
      <c r="F250" s="39">
        <f t="shared" si="48"/>
        <v>0</v>
      </c>
      <c r="G250">
        <v>9727</v>
      </c>
      <c r="H250" t="s">
        <v>15576</v>
      </c>
      <c r="I250" t="s">
        <v>15577</v>
      </c>
      <c r="J250" t="s">
        <v>15561</v>
      </c>
      <c r="K250" t="s">
        <v>15566</v>
      </c>
      <c r="L250" t="s">
        <v>11530</v>
      </c>
      <c r="M250">
        <v>226</v>
      </c>
      <c r="N250">
        <v>193.68051600000001</v>
      </c>
      <c r="O250">
        <v>95034479</v>
      </c>
      <c r="P250" s="42">
        <v>35065</v>
      </c>
      <c r="Q250">
        <v>2</v>
      </c>
      <c r="R250" t="s">
        <v>12700</v>
      </c>
      <c r="S250" t="str">
        <f t="shared" si="46"/>
        <v>2-PO</v>
      </c>
      <c r="T250">
        <v>0</v>
      </c>
      <c r="U250">
        <v>0</v>
      </c>
      <c r="V250" t="s">
        <v>12756</v>
      </c>
      <c r="W250" t="s">
        <v>62</v>
      </c>
      <c r="X250" t="s">
        <v>15778</v>
      </c>
      <c r="Y250" s="42">
        <v>35065</v>
      </c>
      <c r="Z250">
        <v>2</v>
      </c>
      <c r="AA250">
        <v>50</v>
      </c>
      <c r="AB250">
        <v>96014889</v>
      </c>
      <c r="AC250" t="s">
        <v>12755</v>
      </c>
      <c r="AD250" t="str">
        <f t="shared" si="47"/>
        <v>2-(P)</v>
      </c>
    </row>
    <row r="251" spans="2:30" x14ac:dyDescent="0.25">
      <c r="B251">
        <v>1</v>
      </c>
      <c r="C251">
        <v>544391</v>
      </c>
      <c r="D251">
        <v>5</v>
      </c>
      <c r="E251">
        <v>1712600000</v>
      </c>
      <c r="F251" s="39">
        <f t="shared" si="48"/>
        <v>0</v>
      </c>
      <c r="G251">
        <v>9253</v>
      </c>
      <c r="H251" t="s">
        <v>15576</v>
      </c>
      <c r="I251" t="s">
        <v>15577</v>
      </c>
      <c r="J251" t="s">
        <v>15561</v>
      </c>
      <c r="K251" t="s">
        <v>15566</v>
      </c>
      <c r="L251" t="s">
        <v>11530</v>
      </c>
      <c r="M251">
        <v>228</v>
      </c>
      <c r="N251">
        <v>119.728264</v>
      </c>
      <c r="O251">
        <v>96016216</v>
      </c>
      <c r="P251" s="42">
        <v>35065</v>
      </c>
      <c r="Q251">
        <v>2</v>
      </c>
      <c r="R251" t="s">
        <v>12700</v>
      </c>
      <c r="S251" t="str">
        <f t="shared" si="46"/>
        <v>2-PO</v>
      </c>
      <c r="T251">
        <v>50</v>
      </c>
      <c r="U251">
        <v>0</v>
      </c>
      <c r="V251" t="s">
        <v>12756</v>
      </c>
      <c r="W251" t="s">
        <v>62</v>
      </c>
      <c r="X251" t="s">
        <v>15779</v>
      </c>
      <c r="Y251" s="42">
        <v>43388</v>
      </c>
      <c r="Z251">
        <v>2</v>
      </c>
      <c r="AA251">
        <v>50</v>
      </c>
      <c r="AB251">
        <v>3540267</v>
      </c>
      <c r="AC251" t="s">
        <v>12755</v>
      </c>
      <c r="AD251" t="str">
        <f t="shared" si="47"/>
        <v>2-(P)</v>
      </c>
    </row>
    <row r="252" spans="2:30" x14ac:dyDescent="0.25">
      <c r="B252">
        <v>1</v>
      </c>
      <c r="C252">
        <v>544486</v>
      </c>
      <c r="D252">
        <v>3</v>
      </c>
      <c r="E252">
        <v>9722950000</v>
      </c>
      <c r="F252" s="39">
        <f t="shared" si="48"/>
        <v>0</v>
      </c>
      <c r="G252">
        <v>223293</v>
      </c>
      <c r="H252" t="s">
        <v>15683</v>
      </c>
      <c r="I252" t="s">
        <v>15577</v>
      </c>
      <c r="J252" t="s">
        <v>15561</v>
      </c>
      <c r="K252" t="s">
        <v>15566</v>
      </c>
      <c r="L252" t="s">
        <v>11530</v>
      </c>
      <c r="M252">
        <v>52</v>
      </c>
      <c r="N252">
        <v>325.31295699999998</v>
      </c>
      <c r="O252">
        <v>3114712</v>
      </c>
      <c r="P252" s="42">
        <v>38718</v>
      </c>
      <c r="Q252">
        <v>4</v>
      </c>
      <c r="R252" t="s">
        <v>12700</v>
      </c>
      <c r="S252" t="str">
        <f t="shared" si="46"/>
        <v>4-PO</v>
      </c>
      <c r="T252">
        <v>0</v>
      </c>
      <c r="U252">
        <v>0</v>
      </c>
      <c r="V252" t="s">
        <v>12756</v>
      </c>
      <c r="W252" t="s">
        <v>62</v>
      </c>
      <c r="X252" t="s">
        <v>15780</v>
      </c>
      <c r="Y252" s="42">
        <v>33239</v>
      </c>
      <c r="Z252">
        <v>4</v>
      </c>
      <c r="AA252">
        <v>50</v>
      </c>
      <c r="AB252">
        <v>90035575</v>
      </c>
      <c r="AC252" t="s">
        <v>12755</v>
      </c>
      <c r="AD252" t="str">
        <f t="shared" si="47"/>
        <v>4-(P)</v>
      </c>
    </row>
    <row r="253" spans="2:30" x14ac:dyDescent="0.25">
      <c r="B253">
        <v>1</v>
      </c>
      <c r="C253">
        <v>544486</v>
      </c>
      <c r="D253">
        <v>3</v>
      </c>
      <c r="E253">
        <v>9722950000</v>
      </c>
      <c r="F253" s="39">
        <f t="shared" si="48"/>
        <v>1</v>
      </c>
      <c r="G253">
        <v>223293</v>
      </c>
      <c r="H253" t="s">
        <v>15683</v>
      </c>
      <c r="I253" t="s">
        <v>15577</v>
      </c>
      <c r="J253" t="s">
        <v>15561</v>
      </c>
      <c r="K253" t="s">
        <v>15566</v>
      </c>
      <c r="L253" t="s">
        <v>11530</v>
      </c>
      <c r="M253">
        <v>222</v>
      </c>
      <c r="N253">
        <v>397.37080400000002</v>
      </c>
      <c r="O253">
        <v>94032726</v>
      </c>
      <c r="P253" s="42">
        <v>34700</v>
      </c>
      <c r="Q253">
        <v>4</v>
      </c>
      <c r="R253" t="s">
        <v>12700</v>
      </c>
      <c r="S253" t="str">
        <f t="shared" si="46"/>
        <v>4-PO</v>
      </c>
      <c r="T253">
        <v>0</v>
      </c>
      <c r="U253">
        <v>0</v>
      </c>
      <c r="V253" t="s">
        <v>12756</v>
      </c>
      <c r="W253" t="s">
        <v>62</v>
      </c>
      <c r="X253" t="s">
        <v>15780</v>
      </c>
      <c r="Y253" s="42">
        <v>33239</v>
      </c>
      <c r="Z253">
        <v>4</v>
      </c>
      <c r="AA253">
        <v>50</v>
      </c>
      <c r="AB253">
        <v>90035575</v>
      </c>
      <c r="AC253" t="s">
        <v>12755</v>
      </c>
      <c r="AD253" t="str">
        <f t="shared" si="47"/>
        <v>4-(P)</v>
      </c>
    </row>
    <row r="254" spans="2:30" x14ac:dyDescent="0.25">
      <c r="B254">
        <v>1</v>
      </c>
      <c r="C254">
        <v>2604842</v>
      </c>
      <c r="D254">
        <v>3</v>
      </c>
      <c r="E254">
        <v>26545361000</v>
      </c>
      <c r="F254" s="39">
        <f t="shared" si="48"/>
        <v>0</v>
      </c>
      <c r="G254">
        <v>2972560</v>
      </c>
      <c r="H254" t="s">
        <v>15576</v>
      </c>
      <c r="I254" t="s">
        <v>15577</v>
      </c>
      <c r="J254" t="s">
        <v>15561</v>
      </c>
      <c r="K254" t="s">
        <v>15781</v>
      </c>
      <c r="L254" t="s">
        <v>11530</v>
      </c>
      <c r="M254">
        <v>145</v>
      </c>
      <c r="N254">
        <v>8.7955220000000001</v>
      </c>
      <c r="O254">
        <v>3390862</v>
      </c>
      <c r="P254" s="42">
        <v>41564</v>
      </c>
      <c r="Q254">
        <v>2</v>
      </c>
      <c r="R254" t="s">
        <v>12700</v>
      </c>
      <c r="S254" t="str">
        <f t="shared" si="46"/>
        <v>2-PO</v>
      </c>
      <c r="T254">
        <v>60</v>
      </c>
      <c r="U254">
        <v>0.216</v>
      </c>
      <c r="V254">
        <v>10535</v>
      </c>
      <c r="W254" t="s">
        <v>62</v>
      </c>
      <c r="X254" t="s">
        <v>15782</v>
      </c>
      <c r="Y254" s="42">
        <v>41162</v>
      </c>
      <c r="Z254">
        <v>4</v>
      </c>
      <c r="AA254">
        <v>60</v>
      </c>
      <c r="AB254">
        <v>3362113</v>
      </c>
      <c r="AC254" t="s">
        <v>12755</v>
      </c>
      <c r="AD254" t="str">
        <f t="shared" si="47"/>
        <v>4-(P)</v>
      </c>
    </row>
    <row r="255" spans="2:30" x14ac:dyDescent="0.25">
      <c r="B255">
        <v>1</v>
      </c>
      <c r="C255">
        <v>2604842</v>
      </c>
      <c r="D255">
        <v>3</v>
      </c>
      <c r="E255">
        <v>26545361000</v>
      </c>
      <c r="F255" s="39">
        <f t="shared" si="48"/>
        <v>1</v>
      </c>
      <c r="G255">
        <v>2972560</v>
      </c>
      <c r="H255" t="s">
        <v>15576</v>
      </c>
      <c r="I255" t="s">
        <v>15577</v>
      </c>
      <c r="J255" t="s">
        <v>15561</v>
      </c>
      <c r="K255" t="s">
        <v>15781</v>
      </c>
      <c r="L255" t="s">
        <v>11530</v>
      </c>
      <c r="M255">
        <v>146</v>
      </c>
      <c r="N255">
        <v>468.83443299999999</v>
      </c>
      <c r="O255">
        <v>3390535</v>
      </c>
      <c r="P255" s="42">
        <v>41564</v>
      </c>
      <c r="Q255">
        <v>2</v>
      </c>
      <c r="R255" t="s">
        <v>12700</v>
      </c>
      <c r="S255" t="str">
        <f t="shared" si="46"/>
        <v>2-PO</v>
      </c>
      <c r="T255">
        <v>60</v>
      </c>
      <c r="U255">
        <v>0.216</v>
      </c>
      <c r="V255">
        <v>10535</v>
      </c>
      <c r="W255" t="s">
        <v>62</v>
      </c>
      <c r="X255" t="s">
        <v>15782</v>
      </c>
      <c r="Y255" s="42">
        <v>41162</v>
      </c>
      <c r="Z255">
        <v>4</v>
      </c>
      <c r="AA255">
        <v>60</v>
      </c>
      <c r="AB255">
        <v>3362113</v>
      </c>
      <c r="AC255" t="s">
        <v>12755</v>
      </c>
      <c r="AD255" t="str">
        <f t="shared" si="47"/>
        <v>4-(P)</v>
      </c>
    </row>
    <row r="256" spans="2:30" x14ac:dyDescent="0.25">
      <c r="B256">
        <v>1</v>
      </c>
      <c r="C256">
        <v>538552</v>
      </c>
      <c r="D256">
        <v>4</v>
      </c>
      <c r="E256">
        <v>19720180000</v>
      </c>
      <c r="F256" s="39">
        <f t="shared" si="48"/>
        <v>0</v>
      </c>
      <c r="G256">
        <v>487705</v>
      </c>
      <c r="H256" t="s">
        <v>15568</v>
      </c>
      <c r="I256" t="s">
        <v>15560</v>
      </c>
      <c r="J256" t="s">
        <v>15561</v>
      </c>
      <c r="K256" t="s">
        <v>15781</v>
      </c>
      <c r="L256" t="s">
        <v>11530</v>
      </c>
      <c r="M256">
        <v>134</v>
      </c>
      <c r="N256">
        <v>83.432081999999994</v>
      </c>
      <c r="O256">
        <v>3573411</v>
      </c>
      <c r="P256" s="42">
        <v>29216</v>
      </c>
      <c r="Q256">
        <v>0.75</v>
      </c>
      <c r="R256" t="s">
        <v>12701</v>
      </c>
      <c r="S256" t="str">
        <f t="shared" si="46"/>
        <v>0.75-WS</v>
      </c>
      <c r="T256">
        <v>0</v>
      </c>
      <c r="U256">
        <v>0.113</v>
      </c>
      <c r="V256" t="s">
        <v>12756</v>
      </c>
      <c r="W256" t="s">
        <v>62</v>
      </c>
      <c r="X256" t="s">
        <v>15783</v>
      </c>
      <c r="Y256" s="42">
        <v>23012</v>
      </c>
      <c r="Z256">
        <v>2</v>
      </c>
      <c r="AA256">
        <v>60</v>
      </c>
      <c r="AB256">
        <v>0</v>
      </c>
      <c r="AC256" t="s">
        <v>12758</v>
      </c>
      <c r="AD256" t="str">
        <f t="shared" si="47"/>
        <v>2-(W)</v>
      </c>
    </row>
    <row r="257" spans="2:30" x14ac:dyDescent="0.25">
      <c r="B257">
        <v>2</v>
      </c>
      <c r="C257">
        <v>538049</v>
      </c>
      <c r="D257">
        <v>5</v>
      </c>
      <c r="E257">
        <v>19720196000</v>
      </c>
      <c r="F257" s="39">
        <f t="shared" si="48"/>
        <v>0</v>
      </c>
      <c r="G257">
        <v>487722</v>
      </c>
      <c r="H257" t="s">
        <v>15576</v>
      </c>
      <c r="I257" t="s">
        <v>15577</v>
      </c>
      <c r="J257" t="s">
        <v>15561</v>
      </c>
      <c r="K257" t="s">
        <v>15781</v>
      </c>
      <c r="L257" t="s">
        <v>11530</v>
      </c>
      <c r="M257">
        <v>133</v>
      </c>
      <c r="N257">
        <v>220.54102700000001</v>
      </c>
      <c r="O257">
        <v>0</v>
      </c>
      <c r="P257" s="42">
        <v>29952</v>
      </c>
      <c r="Q257">
        <v>1</v>
      </c>
      <c r="R257" t="s">
        <v>12700</v>
      </c>
      <c r="S257" t="str">
        <f t="shared" si="46"/>
        <v>1-PO</v>
      </c>
      <c r="T257">
        <v>0</v>
      </c>
      <c r="U257">
        <v>0</v>
      </c>
      <c r="V257" t="s">
        <v>12756</v>
      </c>
      <c r="W257" t="s">
        <v>62</v>
      </c>
      <c r="X257" t="s">
        <v>15784</v>
      </c>
      <c r="Y257" s="42">
        <v>37622</v>
      </c>
      <c r="Z257">
        <v>6</v>
      </c>
      <c r="AA257">
        <v>60</v>
      </c>
      <c r="AB257">
        <v>3014727</v>
      </c>
      <c r="AC257" t="s">
        <v>12755</v>
      </c>
      <c r="AD257" t="str">
        <f t="shared" si="47"/>
        <v>6-(P)</v>
      </c>
    </row>
    <row r="258" spans="2:30" x14ac:dyDescent="0.25">
      <c r="B258">
        <v>2</v>
      </c>
      <c r="C258">
        <v>538049</v>
      </c>
      <c r="D258">
        <v>5</v>
      </c>
      <c r="E258">
        <v>19720196000</v>
      </c>
      <c r="F258" s="39">
        <f t="shared" si="48"/>
        <v>1</v>
      </c>
      <c r="G258">
        <v>487722</v>
      </c>
      <c r="H258" t="s">
        <v>15576</v>
      </c>
      <c r="I258" t="s">
        <v>15577</v>
      </c>
      <c r="J258" t="s">
        <v>15561</v>
      </c>
      <c r="K258" t="s">
        <v>15781</v>
      </c>
      <c r="L258" t="s">
        <v>11530</v>
      </c>
      <c r="M258">
        <v>270</v>
      </c>
      <c r="N258">
        <v>266.61882000000003</v>
      </c>
      <c r="O258">
        <v>3015277</v>
      </c>
      <c r="P258" s="42">
        <v>37622</v>
      </c>
      <c r="Q258">
        <v>1</v>
      </c>
      <c r="R258" t="s">
        <v>12700</v>
      </c>
      <c r="S258" t="str">
        <f t="shared" si="46"/>
        <v>1-PO</v>
      </c>
      <c r="T258">
        <v>0</v>
      </c>
      <c r="U258">
        <v>0</v>
      </c>
      <c r="V258" t="s">
        <v>12756</v>
      </c>
      <c r="W258" t="s">
        <v>62</v>
      </c>
      <c r="X258" t="s">
        <v>15784</v>
      </c>
      <c r="Y258" s="42">
        <v>37622</v>
      </c>
      <c r="Z258">
        <v>6</v>
      </c>
      <c r="AA258">
        <v>60</v>
      </c>
      <c r="AB258">
        <v>3014727</v>
      </c>
      <c r="AC258" t="s">
        <v>12755</v>
      </c>
      <c r="AD258" t="str">
        <f t="shared" si="47"/>
        <v>6-(P)</v>
      </c>
    </row>
    <row r="259" spans="2:30" x14ac:dyDescent="0.25">
      <c r="B259">
        <v>1</v>
      </c>
      <c r="C259">
        <v>538071</v>
      </c>
      <c r="D259">
        <v>1</v>
      </c>
      <c r="E259">
        <v>19720129000</v>
      </c>
      <c r="F259" s="39">
        <f t="shared" si="48"/>
        <v>0</v>
      </c>
      <c r="G259">
        <v>487647</v>
      </c>
      <c r="H259" t="s">
        <v>15683</v>
      </c>
      <c r="I259" t="s">
        <v>15577</v>
      </c>
      <c r="J259" t="s">
        <v>15561</v>
      </c>
      <c r="K259" t="s">
        <v>15781</v>
      </c>
      <c r="L259" t="s">
        <v>11530</v>
      </c>
      <c r="M259">
        <v>250</v>
      </c>
      <c r="N259">
        <v>220.508014</v>
      </c>
      <c r="O259">
        <v>18002</v>
      </c>
      <c r="P259" s="42">
        <v>36526</v>
      </c>
      <c r="Q259">
        <v>1</v>
      </c>
      <c r="R259" t="s">
        <v>12700</v>
      </c>
      <c r="S259" t="str">
        <f t="shared" si="46"/>
        <v>1-PO</v>
      </c>
      <c r="T259">
        <v>0</v>
      </c>
      <c r="U259">
        <v>0</v>
      </c>
      <c r="V259" t="s">
        <v>12756</v>
      </c>
      <c r="W259" t="s">
        <v>62</v>
      </c>
      <c r="X259" t="s">
        <v>15785</v>
      </c>
      <c r="Y259" s="42">
        <v>34335</v>
      </c>
      <c r="Z259">
        <v>2</v>
      </c>
      <c r="AA259">
        <v>60</v>
      </c>
      <c r="AB259">
        <v>94021752</v>
      </c>
      <c r="AC259" t="s">
        <v>12755</v>
      </c>
      <c r="AD259" t="str">
        <f t="shared" si="47"/>
        <v>2-(P)</v>
      </c>
    </row>
    <row r="260" spans="2:30" x14ac:dyDescent="0.25">
      <c r="B260">
        <v>1</v>
      </c>
      <c r="C260">
        <v>538011</v>
      </c>
      <c r="D260">
        <v>5</v>
      </c>
      <c r="E260">
        <v>25047361000</v>
      </c>
      <c r="F260" s="39">
        <f t="shared" si="48"/>
        <v>0</v>
      </c>
      <c r="G260">
        <v>957990</v>
      </c>
      <c r="H260" t="s">
        <v>15594</v>
      </c>
      <c r="I260" t="s">
        <v>15595</v>
      </c>
      <c r="J260" t="s">
        <v>15561</v>
      </c>
      <c r="K260" t="s">
        <v>15781</v>
      </c>
      <c r="L260" t="s">
        <v>11530</v>
      </c>
      <c r="M260">
        <v>248</v>
      </c>
      <c r="N260">
        <v>218.44853599999999</v>
      </c>
      <c r="O260">
        <v>99021445</v>
      </c>
      <c r="P260" s="42">
        <v>36161</v>
      </c>
      <c r="Q260">
        <v>2</v>
      </c>
      <c r="R260" t="s">
        <v>12700</v>
      </c>
      <c r="S260" t="str">
        <f t="shared" si="46"/>
        <v>2-PO</v>
      </c>
      <c r="T260">
        <v>0</v>
      </c>
      <c r="U260">
        <v>0</v>
      </c>
      <c r="V260" t="s">
        <v>12756</v>
      </c>
      <c r="W260" t="s">
        <v>62</v>
      </c>
      <c r="X260" t="s">
        <v>15786</v>
      </c>
      <c r="Y260" s="42">
        <v>36161</v>
      </c>
      <c r="Z260">
        <v>2</v>
      </c>
      <c r="AA260">
        <v>60</v>
      </c>
      <c r="AB260">
        <v>99030068</v>
      </c>
      <c r="AC260" t="s">
        <v>12755</v>
      </c>
      <c r="AD260" t="str">
        <f t="shared" si="47"/>
        <v>2-(P)</v>
      </c>
    </row>
    <row r="261" spans="2:30" x14ac:dyDescent="0.25">
      <c r="B261">
        <v>1</v>
      </c>
      <c r="C261">
        <v>541789</v>
      </c>
      <c r="D261">
        <v>5</v>
      </c>
      <c r="E261">
        <v>26472656000</v>
      </c>
      <c r="F261" s="39">
        <f t="shared" si="48"/>
        <v>0</v>
      </c>
      <c r="G261">
        <v>2538028</v>
      </c>
      <c r="H261" t="s">
        <v>15572</v>
      </c>
      <c r="I261" t="s">
        <v>15573</v>
      </c>
      <c r="J261" t="s">
        <v>15561</v>
      </c>
      <c r="K261" t="s">
        <v>15787</v>
      </c>
      <c r="L261" t="s">
        <v>11530</v>
      </c>
      <c r="M261">
        <v>286</v>
      </c>
      <c r="N261">
        <v>632.94815800000003</v>
      </c>
      <c r="O261">
        <v>3141092</v>
      </c>
      <c r="P261" s="42">
        <v>38718</v>
      </c>
      <c r="Q261">
        <v>2</v>
      </c>
      <c r="R261" t="s">
        <v>12700</v>
      </c>
      <c r="S261" t="str">
        <f t="shared" si="46"/>
        <v>2-PO</v>
      </c>
      <c r="T261">
        <v>0</v>
      </c>
      <c r="U261">
        <v>0</v>
      </c>
      <c r="V261" t="s">
        <v>12756</v>
      </c>
      <c r="W261" t="s">
        <v>62</v>
      </c>
      <c r="X261" t="s">
        <v>15788</v>
      </c>
      <c r="Y261" s="42">
        <v>38718</v>
      </c>
      <c r="Z261">
        <v>4</v>
      </c>
      <c r="AA261">
        <v>60</v>
      </c>
      <c r="AB261">
        <v>3111838</v>
      </c>
      <c r="AC261" t="s">
        <v>12755</v>
      </c>
      <c r="AD261" t="str">
        <f t="shared" si="47"/>
        <v>4-(P)</v>
      </c>
    </row>
    <row r="262" spans="2:30" x14ac:dyDescent="0.25">
      <c r="B262">
        <v>1</v>
      </c>
      <c r="C262">
        <v>645627</v>
      </c>
      <c r="D262">
        <v>3</v>
      </c>
      <c r="E262">
        <v>1712944000</v>
      </c>
      <c r="F262" s="39">
        <f t="shared" si="48"/>
        <v>0</v>
      </c>
      <c r="G262">
        <v>2455280</v>
      </c>
      <c r="H262" t="s">
        <v>15559</v>
      </c>
      <c r="I262" t="s">
        <v>15560</v>
      </c>
      <c r="J262" t="s">
        <v>15561</v>
      </c>
      <c r="K262" t="s">
        <v>15787</v>
      </c>
      <c r="L262" t="s">
        <v>11530</v>
      </c>
      <c r="M262">
        <v>236</v>
      </c>
      <c r="N262">
        <v>597.62259100000006</v>
      </c>
      <c r="O262">
        <v>97017119</v>
      </c>
      <c r="P262" s="42">
        <v>35431</v>
      </c>
      <c r="Q262">
        <v>4</v>
      </c>
      <c r="R262" t="s">
        <v>12700</v>
      </c>
      <c r="S262" t="str">
        <f t="shared" si="46"/>
        <v>4-PO</v>
      </c>
      <c r="T262">
        <v>0</v>
      </c>
      <c r="U262">
        <v>0</v>
      </c>
      <c r="V262" t="s">
        <v>12756</v>
      </c>
      <c r="W262" t="s">
        <v>62</v>
      </c>
      <c r="X262" t="s">
        <v>15789</v>
      </c>
      <c r="Y262" s="42">
        <v>38353</v>
      </c>
      <c r="Z262">
        <v>4</v>
      </c>
      <c r="AA262">
        <v>60</v>
      </c>
      <c r="AB262">
        <v>3100058</v>
      </c>
      <c r="AC262" t="s">
        <v>12755</v>
      </c>
      <c r="AD262" t="str">
        <f t="shared" si="47"/>
        <v>4-(P)</v>
      </c>
    </row>
    <row r="263" spans="2:30" x14ac:dyDescent="0.25">
      <c r="B263">
        <v>1</v>
      </c>
      <c r="C263">
        <v>645626</v>
      </c>
      <c r="D263">
        <v>3</v>
      </c>
      <c r="E263">
        <v>1712300000</v>
      </c>
      <c r="F263" s="39">
        <f t="shared" si="48"/>
        <v>0</v>
      </c>
      <c r="G263">
        <v>2481081</v>
      </c>
      <c r="H263" t="s">
        <v>15568</v>
      </c>
      <c r="I263" t="s">
        <v>15560</v>
      </c>
      <c r="J263" t="s">
        <v>15561</v>
      </c>
      <c r="K263" t="s">
        <v>15787</v>
      </c>
      <c r="L263" t="s">
        <v>11530</v>
      </c>
      <c r="M263">
        <v>219</v>
      </c>
      <c r="N263">
        <v>601.68930999999998</v>
      </c>
      <c r="O263">
        <v>95001718</v>
      </c>
      <c r="P263" s="42">
        <v>34700</v>
      </c>
      <c r="Q263">
        <v>2</v>
      </c>
      <c r="R263" t="s">
        <v>12700</v>
      </c>
      <c r="S263" t="str">
        <f t="shared" si="46"/>
        <v>2-PO</v>
      </c>
      <c r="T263">
        <v>0</v>
      </c>
      <c r="U263">
        <v>0</v>
      </c>
      <c r="V263" t="s">
        <v>12756</v>
      </c>
      <c r="W263" t="s">
        <v>62</v>
      </c>
      <c r="X263" t="s">
        <v>15790</v>
      </c>
      <c r="Y263" s="42">
        <v>34335</v>
      </c>
      <c r="Z263">
        <v>4</v>
      </c>
      <c r="AA263">
        <v>60</v>
      </c>
      <c r="AB263">
        <v>94009386</v>
      </c>
      <c r="AC263" t="s">
        <v>12755</v>
      </c>
      <c r="AD263" t="str">
        <f t="shared" si="47"/>
        <v>4-(P)</v>
      </c>
    </row>
    <row r="264" spans="2:30" x14ac:dyDescent="0.25">
      <c r="B264">
        <v>1</v>
      </c>
      <c r="C264">
        <v>536936</v>
      </c>
      <c r="D264">
        <v>3</v>
      </c>
      <c r="E264">
        <v>1712742000</v>
      </c>
      <c r="F264" s="39">
        <f t="shared" si="48"/>
        <v>0</v>
      </c>
      <c r="G264">
        <v>9504</v>
      </c>
      <c r="H264" t="s">
        <v>15576</v>
      </c>
      <c r="I264" t="s">
        <v>15577</v>
      </c>
      <c r="J264" t="s">
        <v>15561</v>
      </c>
      <c r="K264" t="s">
        <v>15787</v>
      </c>
      <c r="L264" t="s">
        <v>11530</v>
      </c>
      <c r="M264">
        <v>85</v>
      </c>
      <c r="N264">
        <v>84.509743999999998</v>
      </c>
      <c r="O264">
        <v>96033359</v>
      </c>
      <c r="P264" s="42">
        <v>35065</v>
      </c>
      <c r="Q264">
        <v>0.5</v>
      </c>
      <c r="R264" t="s">
        <v>12700</v>
      </c>
      <c r="S264" t="str">
        <f t="shared" si="46"/>
        <v>0.5-PO</v>
      </c>
      <c r="T264">
        <v>0</v>
      </c>
      <c r="U264">
        <v>0</v>
      </c>
      <c r="V264" t="s">
        <v>12756</v>
      </c>
      <c r="W264" t="s">
        <v>62</v>
      </c>
      <c r="X264">
        <v>109845</v>
      </c>
      <c r="Y264" s="42">
        <v>35065</v>
      </c>
      <c r="Z264">
        <v>4</v>
      </c>
      <c r="AA264">
        <v>60</v>
      </c>
      <c r="AB264">
        <v>96032209</v>
      </c>
      <c r="AC264" t="s">
        <v>12755</v>
      </c>
      <c r="AD264" t="str">
        <f t="shared" si="47"/>
        <v>4-(P)</v>
      </c>
    </row>
    <row r="265" spans="2:30" x14ac:dyDescent="0.25">
      <c r="B265">
        <v>1</v>
      </c>
      <c r="C265">
        <v>536936</v>
      </c>
      <c r="D265">
        <v>3</v>
      </c>
      <c r="E265">
        <v>1712742000</v>
      </c>
      <c r="F265" s="39">
        <f t="shared" si="48"/>
        <v>1</v>
      </c>
      <c r="G265">
        <v>9504</v>
      </c>
      <c r="H265" t="s">
        <v>15576</v>
      </c>
      <c r="I265" t="s">
        <v>15577</v>
      </c>
      <c r="J265" t="s">
        <v>15561</v>
      </c>
      <c r="K265" t="s">
        <v>15787</v>
      </c>
      <c r="L265" t="s">
        <v>11530</v>
      </c>
      <c r="M265">
        <v>132</v>
      </c>
      <c r="N265">
        <v>1522.158134</v>
      </c>
      <c r="O265">
        <v>96028665</v>
      </c>
      <c r="P265" s="42">
        <v>35065</v>
      </c>
      <c r="Q265">
        <v>2</v>
      </c>
      <c r="R265" t="s">
        <v>12700</v>
      </c>
      <c r="S265" t="str">
        <f t="shared" si="46"/>
        <v>2-PO</v>
      </c>
      <c r="T265">
        <v>0</v>
      </c>
      <c r="U265">
        <v>0</v>
      </c>
      <c r="V265" t="s">
        <v>12756</v>
      </c>
      <c r="W265" t="s">
        <v>62</v>
      </c>
      <c r="X265">
        <v>109845</v>
      </c>
      <c r="Y265" s="42">
        <v>35065</v>
      </c>
      <c r="Z265">
        <v>4</v>
      </c>
      <c r="AA265">
        <v>60</v>
      </c>
      <c r="AB265">
        <v>96032209</v>
      </c>
      <c r="AC265" t="s">
        <v>12755</v>
      </c>
      <c r="AD265" t="str">
        <f t="shared" si="47"/>
        <v>4-(P)</v>
      </c>
    </row>
    <row r="266" spans="2:30" x14ac:dyDescent="0.25">
      <c r="B266">
        <v>1</v>
      </c>
      <c r="C266">
        <v>4658014</v>
      </c>
      <c r="D266">
        <v>5</v>
      </c>
      <c r="E266">
        <v>26570811000</v>
      </c>
      <c r="F266" s="39">
        <f t="shared" si="48"/>
        <v>0</v>
      </c>
      <c r="G266">
        <v>3629180</v>
      </c>
      <c r="H266" t="s">
        <v>15572</v>
      </c>
      <c r="I266" t="s">
        <v>15573</v>
      </c>
      <c r="J266" t="s">
        <v>15574</v>
      </c>
      <c r="K266" t="s">
        <v>15787</v>
      </c>
      <c r="L266" t="s">
        <v>11530</v>
      </c>
      <c r="M266">
        <v>159</v>
      </c>
      <c r="N266">
        <v>90</v>
      </c>
      <c r="O266">
        <v>3534280</v>
      </c>
      <c r="P266" s="42">
        <v>43208</v>
      </c>
      <c r="Q266">
        <v>1</v>
      </c>
      <c r="R266" t="s">
        <v>12700</v>
      </c>
      <c r="S266" t="str">
        <f t="shared" si="46"/>
        <v>1-PO</v>
      </c>
      <c r="T266">
        <v>60</v>
      </c>
      <c r="U266">
        <v>9.9000000000000005E-2</v>
      </c>
      <c r="V266" t="s">
        <v>12756</v>
      </c>
      <c r="W266" t="s">
        <v>62</v>
      </c>
      <c r="X266" t="s">
        <v>15791</v>
      </c>
      <c r="Y266" s="42">
        <v>33239</v>
      </c>
      <c r="Z266">
        <v>1.25</v>
      </c>
      <c r="AA266">
        <v>60</v>
      </c>
      <c r="AB266">
        <v>91033721</v>
      </c>
      <c r="AC266" t="s">
        <v>12755</v>
      </c>
      <c r="AD266" t="str">
        <f t="shared" si="47"/>
        <v>1.25-(P)</v>
      </c>
    </row>
    <row r="267" spans="2:30" x14ac:dyDescent="0.25">
      <c r="B267">
        <v>2</v>
      </c>
      <c r="C267">
        <v>536664</v>
      </c>
      <c r="D267">
        <v>3</v>
      </c>
      <c r="E267">
        <v>26439260000</v>
      </c>
      <c r="F267" s="39">
        <f t="shared" si="48"/>
        <v>0</v>
      </c>
      <c r="G267">
        <v>3993641</v>
      </c>
      <c r="H267" t="s">
        <v>15572</v>
      </c>
      <c r="I267" t="s">
        <v>15573</v>
      </c>
      <c r="J267" t="s">
        <v>15561</v>
      </c>
      <c r="K267" t="s">
        <v>15787</v>
      </c>
      <c r="L267" t="s">
        <v>11530</v>
      </c>
      <c r="M267">
        <v>79</v>
      </c>
      <c r="N267">
        <v>93.395534999999995</v>
      </c>
      <c r="O267">
        <v>3092700</v>
      </c>
      <c r="P267" s="42">
        <v>38353</v>
      </c>
      <c r="Q267">
        <v>1</v>
      </c>
      <c r="R267" t="s">
        <v>12700</v>
      </c>
      <c r="S267" t="str">
        <f t="shared" si="46"/>
        <v>1-PO</v>
      </c>
      <c r="T267">
        <v>0</v>
      </c>
      <c r="U267">
        <v>0</v>
      </c>
      <c r="V267" t="s">
        <v>12756</v>
      </c>
      <c r="W267" t="s">
        <v>62</v>
      </c>
      <c r="X267" t="s">
        <v>15792</v>
      </c>
      <c r="Y267" s="42">
        <v>23743</v>
      </c>
      <c r="Z267">
        <v>2</v>
      </c>
      <c r="AA267">
        <v>60</v>
      </c>
      <c r="AB267">
        <v>0</v>
      </c>
      <c r="AC267" t="s">
        <v>12758</v>
      </c>
      <c r="AD267" t="str">
        <f t="shared" si="47"/>
        <v>2-(W)</v>
      </c>
    </row>
    <row r="268" spans="2:30" x14ac:dyDescent="0.25">
      <c r="B268">
        <v>2</v>
      </c>
      <c r="C268">
        <v>536664</v>
      </c>
      <c r="D268">
        <v>3</v>
      </c>
      <c r="E268">
        <v>26439260000</v>
      </c>
      <c r="F268" s="39">
        <f t="shared" si="48"/>
        <v>1</v>
      </c>
      <c r="G268">
        <v>3993641</v>
      </c>
      <c r="H268" t="s">
        <v>15572</v>
      </c>
      <c r="I268" t="s">
        <v>15573</v>
      </c>
      <c r="J268" t="s">
        <v>15561</v>
      </c>
      <c r="K268" t="s">
        <v>15787</v>
      </c>
      <c r="L268" t="s">
        <v>11530</v>
      </c>
      <c r="M268">
        <v>131</v>
      </c>
      <c r="N268">
        <v>809.92698199999995</v>
      </c>
      <c r="O268">
        <v>93024406</v>
      </c>
      <c r="P268" s="42">
        <v>33970</v>
      </c>
      <c r="Q268">
        <v>1</v>
      </c>
      <c r="R268" t="s">
        <v>12700</v>
      </c>
      <c r="S268" t="str">
        <f t="shared" ref="S268:S273" si="49">Q268&amp;"-"&amp;R268</f>
        <v>1-PO</v>
      </c>
      <c r="T268">
        <v>0</v>
      </c>
      <c r="U268">
        <v>0</v>
      </c>
      <c r="V268" t="s">
        <v>12756</v>
      </c>
      <c r="W268" t="s">
        <v>62</v>
      </c>
      <c r="X268" t="s">
        <v>15792</v>
      </c>
      <c r="Y268" s="42">
        <v>23743</v>
      </c>
      <c r="Z268">
        <v>2</v>
      </c>
      <c r="AA268">
        <v>60</v>
      </c>
      <c r="AB268">
        <v>0</v>
      </c>
      <c r="AC268" t="s">
        <v>12758</v>
      </c>
      <c r="AD268" t="str">
        <f t="shared" ref="AD268:AD273" si="50">Z268&amp;"-"&amp;AC268</f>
        <v>2-(W)</v>
      </c>
    </row>
    <row r="269" spans="2:30" x14ac:dyDescent="0.25">
      <c r="B269">
        <v>1</v>
      </c>
      <c r="C269">
        <v>4080333</v>
      </c>
      <c r="D269">
        <v>3</v>
      </c>
      <c r="E269">
        <v>26566814000</v>
      </c>
      <c r="F269" s="39">
        <f t="shared" si="48"/>
        <v>0</v>
      </c>
      <c r="G269">
        <v>3369097</v>
      </c>
      <c r="H269" t="s">
        <v>15683</v>
      </c>
      <c r="I269" t="s">
        <v>15577</v>
      </c>
      <c r="J269" t="s">
        <v>15561</v>
      </c>
      <c r="K269" t="s">
        <v>15787</v>
      </c>
      <c r="L269" t="s">
        <v>11530</v>
      </c>
      <c r="M269">
        <v>149</v>
      </c>
      <c r="N269">
        <v>22</v>
      </c>
      <c r="O269">
        <v>3485509</v>
      </c>
      <c r="P269" s="42">
        <v>42711</v>
      </c>
      <c r="Q269">
        <v>6</v>
      </c>
      <c r="R269" t="s">
        <v>12700</v>
      </c>
      <c r="S269" t="str">
        <f t="shared" si="49"/>
        <v>6-PO</v>
      </c>
      <c r="T269" t="s">
        <v>12756</v>
      </c>
      <c r="U269">
        <v>0.57599999999999996</v>
      </c>
      <c r="V269">
        <v>16287</v>
      </c>
      <c r="W269" t="s">
        <v>62</v>
      </c>
      <c r="X269" t="s">
        <v>15793</v>
      </c>
      <c r="Y269" s="42">
        <v>42758</v>
      </c>
      <c r="Z269">
        <v>6</v>
      </c>
      <c r="AA269">
        <v>60</v>
      </c>
      <c r="AB269">
        <v>3472978</v>
      </c>
      <c r="AC269" t="s">
        <v>12755</v>
      </c>
      <c r="AD269" t="str">
        <f t="shared" si="50"/>
        <v>6-(P)</v>
      </c>
    </row>
    <row r="270" spans="2:30" x14ac:dyDescent="0.25">
      <c r="B270">
        <v>1</v>
      </c>
      <c r="C270">
        <v>4080333</v>
      </c>
      <c r="D270">
        <v>3</v>
      </c>
      <c r="E270">
        <v>26566814000</v>
      </c>
      <c r="F270" s="39">
        <f t="shared" ref="F270:F273" si="51">IF(E270=E269,1,0)</f>
        <v>1</v>
      </c>
      <c r="G270">
        <v>3369097</v>
      </c>
      <c r="H270" t="s">
        <v>15683</v>
      </c>
      <c r="I270" t="s">
        <v>15577</v>
      </c>
      <c r="J270" t="s">
        <v>15561</v>
      </c>
      <c r="K270" t="s">
        <v>15787</v>
      </c>
      <c r="L270" t="s">
        <v>11530</v>
      </c>
      <c r="M270">
        <v>302</v>
      </c>
      <c r="N270">
        <v>1374.9662989999999</v>
      </c>
      <c r="O270">
        <v>3453716</v>
      </c>
      <c r="P270" s="42">
        <v>42643</v>
      </c>
      <c r="Q270">
        <v>6</v>
      </c>
      <c r="R270" t="s">
        <v>12700</v>
      </c>
      <c r="S270" t="str">
        <f t="shared" si="49"/>
        <v>6-PO</v>
      </c>
      <c r="T270" t="s">
        <v>12756</v>
      </c>
      <c r="U270">
        <v>0.57599999999999996</v>
      </c>
      <c r="V270" t="s">
        <v>15794</v>
      </c>
      <c r="W270" t="s">
        <v>62</v>
      </c>
      <c r="X270" t="s">
        <v>15793</v>
      </c>
      <c r="Y270" s="42">
        <v>42758</v>
      </c>
      <c r="Z270">
        <v>6</v>
      </c>
      <c r="AA270">
        <v>60</v>
      </c>
      <c r="AB270">
        <v>3472978</v>
      </c>
      <c r="AC270" t="s">
        <v>12755</v>
      </c>
      <c r="AD270" t="str">
        <f t="shared" si="50"/>
        <v>6-(P)</v>
      </c>
    </row>
    <row r="271" spans="2:30" x14ac:dyDescent="0.25">
      <c r="B271">
        <v>1</v>
      </c>
      <c r="C271">
        <v>618607</v>
      </c>
      <c r="D271">
        <v>5</v>
      </c>
      <c r="E271">
        <v>5723436000</v>
      </c>
      <c r="F271" s="39">
        <f t="shared" si="51"/>
        <v>0</v>
      </c>
      <c r="G271">
        <v>138178</v>
      </c>
      <c r="H271" t="s">
        <v>15576</v>
      </c>
      <c r="I271" t="s">
        <v>15577</v>
      </c>
      <c r="J271" t="s">
        <v>15561</v>
      </c>
      <c r="K271" t="s">
        <v>15795</v>
      </c>
      <c r="L271" t="s">
        <v>11530</v>
      </c>
      <c r="M271">
        <v>33</v>
      </c>
      <c r="N271">
        <v>96.591880000000003</v>
      </c>
      <c r="O271">
        <v>91014734</v>
      </c>
      <c r="P271" s="42">
        <v>33239</v>
      </c>
      <c r="Q271">
        <v>0.5</v>
      </c>
      <c r="R271" t="s">
        <v>12700</v>
      </c>
      <c r="S271" t="str">
        <f t="shared" si="49"/>
        <v>0.5-PO</v>
      </c>
      <c r="T271">
        <v>60</v>
      </c>
      <c r="U271">
        <v>0</v>
      </c>
      <c r="V271" t="s">
        <v>12756</v>
      </c>
      <c r="W271" t="s">
        <v>62</v>
      </c>
      <c r="X271" t="s">
        <v>15796</v>
      </c>
      <c r="Y271" s="42">
        <v>33239</v>
      </c>
      <c r="Z271">
        <v>4</v>
      </c>
      <c r="AA271">
        <v>60</v>
      </c>
      <c r="AB271">
        <v>91027106</v>
      </c>
      <c r="AC271" t="s">
        <v>12755</v>
      </c>
      <c r="AD271" t="str">
        <f t="shared" si="50"/>
        <v>4-(P)</v>
      </c>
    </row>
    <row r="272" spans="2:30" x14ac:dyDescent="0.25">
      <c r="B272">
        <v>1</v>
      </c>
      <c r="C272">
        <v>618606</v>
      </c>
      <c r="D272">
        <v>5</v>
      </c>
      <c r="E272">
        <v>5723437000</v>
      </c>
      <c r="F272" s="39">
        <f t="shared" si="51"/>
        <v>0</v>
      </c>
      <c r="G272">
        <v>736862</v>
      </c>
      <c r="H272" t="s">
        <v>15576</v>
      </c>
      <c r="I272" t="s">
        <v>15577</v>
      </c>
      <c r="J272" t="s">
        <v>15561</v>
      </c>
      <c r="K272" t="s">
        <v>15795</v>
      </c>
      <c r="L272" t="s">
        <v>11530</v>
      </c>
      <c r="M272">
        <v>18</v>
      </c>
      <c r="N272">
        <v>124.369175</v>
      </c>
      <c r="O272">
        <v>91014732</v>
      </c>
      <c r="P272" s="42">
        <v>33239</v>
      </c>
      <c r="Q272">
        <v>0.5</v>
      </c>
      <c r="R272" t="s">
        <v>12700</v>
      </c>
      <c r="S272" t="str">
        <f t="shared" si="49"/>
        <v>0.5-PO</v>
      </c>
      <c r="T272">
        <v>60</v>
      </c>
      <c r="U272">
        <v>0</v>
      </c>
      <c r="V272" t="s">
        <v>12756</v>
      </c>
      <c r="W272" t="s">
        <v>62</v>
      </c>
      <c r="X272" t="s">
        <v>15796</v>
      </c>
      <c r="Y272" s="42">
        <v>33239</v>
      </c>
      <c r="Z272">
        <v>4</v>
      </c>
      <c r="AA272">
        <v>60</v>
      </c>
      <c r="AB272">
        <v>91027106</v>
      </c>
      <c r="AC272" t="s">
        <v>12755</v>
      </c>
      <c r="AD272" t="str">
        <f t="shared" si="50"/>
        <v>4-(P)</v>
      </c>
    </row>
    <row r="273" spans="2:30" x14ac:dyDescent="0.25">
      <c r="B273">
        <v>1</v>
      </c>
      <c r="C273">
        <v>536609</v>
      </c>
      <c r="D273">
        <v>5</v>
      </c>
      <c r="E273">
        <v>5723439000</v>
      </c>
      <c r="F273" s="39">
        <f t="shared" si="51"/>
        <v>0</v>
      </c>
      <c r="G273">
        <v>138182</v>
      </c>
      <c r="H273" t="s">
        <v>15576</v>
      </c>
      <c r="I273" t="s">
        <v>15577</v>
      </c>
      <c r="J273" t="s">
        <v>15561</v>
      </c>
      <c r="K273" t="s">
        <v>15795</v>
      </c>
      <c r="L273" t="s">
        <v>11530</v>
      </c>
      <c r="M273">
        <v>261</v>
      </c>
      <c r="N273">
        <v>50.926248000000001</v>
      </c>
      <c r="O273">
        <v>1199126</v>
      </c>
      <c r="P273" s="42">
        <v>36892</v>
      </c>
      <c r="Q273">
        <v>1</v>
      </c>
      <c r="R273" t="s">
        <v>12700</v>
      </c>
      <c r="S273" t="str">
        <f t="shared" si="49"/>
        <v>1-PO</v>
      </c>
      <c r="T273">
        <v>0</v>
      </c>
      <c r="U273">
        <v>0</v>
      </c>
      <c r="V273" t="s">
        <v>12756</v>
      </c>
      <c r="W273" t="s">
        <v>62</v>
      </c>
      <c r="X273" t="s">
        <v>15797</v>
      </c>
      <c r="Y273" s="42">
        <v>36892</v>
      </c>
      <c r="Z273">
        <v>2</v>
      </c>
      <c r="AA273">
        <v>60</v>
      </c>
      <c r="AB273">
        <v>1216251</v>
      </c>
      <c r="AC273" t="s">
        <v>12755</v>
      </c>
      <c r="AD273" t="str">
        <f t="shared" si="50"/>
        <v>2-(P)</v>
      </c>
    </row>
  </sheetData>
  <autoFilter ref="B10:AC273" xr:uid="{506E0557-8E87-41C1-94D1-08BA795EE6E0}"/>
  <mergeCells count="3">
    <mergeCell ref="X9:AC9"/>
    <mergeCell ref="M9:W9"/>
    <mergeCell ref="AU30:AV30"/>
  </mergeCells>
  <pageMargins left="0.7" right="0.7" top="0.75" bottom="0.75" header="0.3" footer="0.3"/>
  <pageSetup orientation="portrait" horizontalDpi="0" verticalDpi="0" r:id="rId5"/>
  <headerFooter>
    <oddHeader>&amp;RExh. RJW-2 Wyman WP2</oddHeader>
  </headerFooter>
  <legacy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98EF6-081F-470C-AD62-19DEFA43032D}">
  <dimension ref="A1:AC1966"/>
  <sheetViews>
    <sheetView workbookViewId="0">
      <pane ySplit="9" topLeftCell="A10" activePane="bottomLeft" state="frozen"/>
      <selection activeCell="H5" sqref="H5"/>
      <selection pane="bottomLeft" activeCell="H5" sqref="H5"/>
    </sheetView>
  </sheetViews>
  <sheetFormatPr defaultRowHeight="15" x14ac:dyDescent="0.25"/>
  <cols>
    <col min="1" max="1" width="17.85546875" bestFit="1" customWidth="1"/>
    <col min="2" max="2" width="13.85546875" bestFit="1" customWidth="1"/>
    <col min="3" max="3" width="15.5703125" bestFit="1" customWidth="1"/>
    <col min="4" max="4" width="13.7109375" bestFit="1" customWidth="1"/>
    <col min="5" max="5" width="10.42578125" bestFit="1" customWidth="1"/>
    <col min="6" max="6" width="12" bestFit="1" customWidth="1"/>
    <col min="7" max="7" width="20.5703125" bestFit="1" customWidth="1"/>
    <col min="8" max="8" width="28.7109375" bestFit="1" customWidth="1"/>
    <col min="9" max="9" width="35.5703125" style="206" bestFit="1" customWidth="1"/>
    <col min="10" max="10" width="26.28515625" bestFit="1" customWidth="1"/>
    <col min="11" max="11" width="20" bestFit="1" customWidth="1"/>
    <col min="12" max="12" width="23.28515625" bestFit="1" customWidth="1"/>
    <col min="13" max="13" width="10.7109375" bestFit="1" customWidth="1"/>
    <col min="14" max="14" width="12.85546875" bestFit="1" customWidth="1"/>
    <col min="15" max="15" width="26.7109375" bestFit="1" customWidth="1"/>
    <col min="16" max="16" width="28.42578125" bestFit="1" customWidth="1"/>
    <col min="17" max="17" width="17.140625" bestFit="1" customWidth="1"/>
    <col min="18" max="18" width="19.5703125" bestFit="1" customWidth="1"/>
    <col min="19" max="19" width="22.85546875" bestFit="1" customWidth="1"/>
    <col min="21" max="21" width="10.140625" bestFit="1" customWidth="1"/>
    <col min="22" max="22" width="29.5703125" bestFit="1" customWidth="1"/>
    <col min="23" max="23" width="15.5703125" bestFit="1" customWidth="1"/>
    <col min="24" max="24" width="26.140625" bestFit="1" customWidth="1"/>
    <col min="28" max="28" width="10.140625" bestFit="1" customWidth="1"/>
  </cols>
  <sheetData>
    <row r="1" spans="1:24" x14ac:dyDescent="0.25">
      <c r="A1" s="214" t="s">
        <v>12839</v>
      </c>
    </row>
    <row r="2" spans="1:24" x14ac:dyDescent="0.25">
      <c r="A2" s="214" t="s">
        <v>20618</v>
      </c>
    </row>
    <row r="3" spans="1:24" x14ac:dyDescent="0.25">
      <c r="A3" s="214" t="s">
        <v>20619</v>
      </c>
    </row>
    <row r="4" spans="1:24" x14ac:dyDescent="0.25">
      <c r="A4" s="215" t="s">
        <v>20620</v>
      </c>
    </row>
    <row r="5" spans="1:24" x14ac:dyDescent="0.25">
      <c r="A5" s="216" t="s">
        <v>20621</v>
      </c>
    </row>
    <row r="6" spans="1:24" x14ac:dyDescent="0.25">
      <c r="A6" s="216" t="s">
        <v>12845</v>
      </c>
    </row>
    <row r="7" spans="1:24" x14ac:dyDescent="0.25">
      <c r="A7" s="216" t="s">
        <v>12844</v>
      </c>
    </row>
    <row r="9" spans="1:24" x14ac:dyDescent="0.25">
      <c r="A9" t="s">
        <v>15860</v>
      </c>
      <c r="B9" t="s">
        <v>12233</v>
      </c>
      <c r="C9" t="s">
        <v>15861</v>
      </c>
      <c r="D9" t="s">
        <v>15862</v>
      </c>
      <c r="E9" s="191" t="s">
        <v>15863</v>
      </c>
      <c r="F9" s="192" t="s">
        <v>12741</v>
      </c>
      <c r="G9" s="192" t="s">
        <v>12742</v>
      </c>
      <c r="H9" s="193" t="s">
        <v>15864</v>
      </c>
      <c r="I9" s="194" t="s">
        <v>15865</v>
      </c>
      <c r="J9" s="193" t="s">
        <v>15866</v>
      </c>
      <c r="K9" s="193" t="s">
        <v>15867</v>
      </c>
      <c r="L9" s="193" t="s">
        <v>12747</v>
      </c>
      <c r="M9" s="193" t="s">
        <v>12748</v>
      </c>
      <c r="N9" s="195" t="s">
        <v>12752</v>
      </c>
      <c r="O9" s="195" t="s">
        <v>15868</v>
      </c>
      <c r="P9" s="195" t="s">
        <v>15869</v>
      </c>
      <c r="Q9" s="195" t="s">
        <v>15870</v>
      </c>
      <c r="R9" s="195" t="s">
        <v>15871</v>
      </c>
      <c r="S9" s="195" t="s">
        <v>15872</v>
      </c>
      <c r="T9" t="s">
        <v>12818</v>
      </c>
      <c r="U9" s="217"/>
      <c r="V9" s="17"/>
    </row>
    <row r="10" spans="1:24" x14ac:dyDescent="0.25">
      <c r="A10">
        <v>3761085</v>
      </c>
      <c r="B10" t="s">
        <v>15886</v>
      </c>
      <c r="C10" t="s">
        <v>15874</v>
      </c>
      <c r="D10">
        <v>20191108</v>
      </c>
      <c r="E10" s="199">
        <v>7539</v>
      </c>
      <c r="F10" s="199">
        <v>5180906</v>
      </c>
      <c r="G10" s="196" t="s">
        <v>12759</v>
      </c>
      <c r="H10" s="196" t="s">
        <v>12760</v>
      </c>
      <c r="I10" s="197">
        <v>193.99999998904337</v>
      </c>
      <c r="J10" s="196" t="s">
        <v>15887</v>
      </c>
      <c r="K10" s="196" t="s">
        <v>12755</v>
      </c>
      <c r="L10" s="196">
        <v>35</v>
      </c>
      <c r="M10" s="196">
        <v>35</v>
      </c>
      <c r="N10" s="196" t="s">
        <v>15888</v>
      </c>
      <c r="O10" s="200">
        <v>42943</v>
      </c>
      <c r="P10" s="196" t="s">
        <v>12760</v>
      </c>
      <c r="Q10" s="196">
        <v>35</v>
      </c>
      <c r="R10" s="196" t="s">
        <v>12755</v>
      </c>
      <c r="S10" s="196" t="s">
        <v>12070</v>
      </c>
      <c r="T10" s="198" t="str">
        <f t="shared" ref="T10:T11" si="0">P10&amp;"-"&amp;R10</f>
        <v>2"-(P)</v>
      </c>
    </row>
    <row r="11" spans="1:24" x14ac:dyDescent="0.25">
      <c r="A11">
        <v>2503573</v>
      </c>
      <c r="B11" t="s">
        <v>15890</v>
      </c>
      <c r="C11" t="s">
        <v>15874</v>
      </c>
      <c r="D11">
        <v>20191104</v>
      </c>
      <c r="E11" s="199">
        <v>1383</v>
      </c>
      <c r="F11" s="199">
        <v>1635459</v>
      </c>
      <c r="G11" s="196" t="s">
        <v>12768</v>
      </c>
      <c r="H11" s="196" t="s">
        <v>12760</v>
      </c>
      <c r="I11" s="197">
        <v>32.611893540899061</v>
      </c>
      <c r="J11" s="196" t="s">
        <v>15891</v>
      </c>
      <c r="K11" s="196" t="s">
        <v>12755</v>
      </c>
      <c r="L11" s="196">
        <v>45</v>
      </c>
      <c r="M11" s="196">
        <v>45</v>
      </c>
      <c r="N11" s="196" t="s">
        <v>15892</v>
      </c>
      <c r="O11" s="200">
        <v>40723</v>
      </c>
      <c r="P11" s="196" t="s">
        <v>12760</v>
      </c>
      <c r="Q11" s="196">
        <v>45</v>
      </c>
      <c r="R11" s="196" t="s">
        <v>12755</v>
      </c>
      <c r="S11" s="196" t="s">
        <v>15893</v>
      </c>
      <c r="T11" s="198" t="str">
        <f t="shared" si="0"/>
        <v>2"-(P)</v>
      </c>
    </row>
    <row r="12" spans="1:24" x14ac:dyDescent="0.25">
      <c r="A12">
        <v>3263555</v>
      </c>
      <c r="B12" t="s">
        <v>15894</v>
      </c>
      <c r="C12" t="s">
        <v>15874</v>
      </c>
      <c r="D12">
        <v>20191018</v>
      </c>
      <c r="E12" s="199">
        <v>12226</v>
      </c>
      <c r="F12" s="199">
        <v>314862</v>
      </c>
      <c r="G12" s="196" t="s">
        <v>12763</v>
      </c>
      <c r="H12" s="196" t="s">
        <v>12764</v>
      </c>
      <c r="I12" s="197">
        <v>78.554155928483738</v>
      </c>
      <c r="J12" s="196" t="s">
        <v>15895</v>
      </c>
      <c r="K12" s="196" t="s">
        <v>12755</v>
      </c>
      <c r="L12" s="196">
        <v>0</v>
      </c>
      <c r="M12" s="196">
        <v>0</v>
      </c>
      <c r="N12" s="196" t="s">
        <v>15896</v>
      </c>
      <c r="O12" s="200">
        <v>39996</v>
      </c>
      <c r="P12" s="196" t="s">
        <v>12760</v>
      </c>
      <c r="Q12" s="196">
        <v>57</v>
      </c>
      <c r="R12" s="196" t="s">
        <v>12758</v>
      </c>
      <c r="S12" s="196" t="s">
        <v>15897</v>
      </c>
      <c r="T12" s="198" t="str">
        <f t="shared" ref="T12:T15" si="1">P12&amp;"-"&amp;R12</f>
        <v>2"-(W)</v>
      </c>
    </row>
    <row r="13" spans="1:24" x14ac:dyDescent="0.25">
      <c r="A13">
        <v>559296</v>
      </c>
      <c r="B13" t="s">
        <v>15898</v>
      </c>
      <c r="C13" t="s">
        <v>15874</v>
      </c>
      <c r="D13">
        <v>20191108</v>
      </c>
      <c r="E13" s="199">
        <v>7522</v>
      </c>
      <c r="F13" s="199">
        <v>383823</v>
      </c>
      <c r="G13" s="196" t="s">
        <v>12763</v>
      </c>
      <c r="H13" s="196" t="s">
        <v>12762</v>
      </c>
      <c r="I13" s="197">
        <v>133.13359577112107</v>
      </c>
      <c r="J13" s="196" t="s">
        <v>15899</v>
      </c>
      <c r="K13" s="196" t="s">
        <v>12755</v>
      </c>
      <c r="L13" s="196">
        <v>35</v>
      </c>
      <c r="M13" s="196">
        <v>35</v>
      </c>
      <c r="N13" s="196" t="s">
        <v>15900</v>
      </c>
      <c r="O13" s="200">
        <v>43153</v>
      </c>
      <c r="P13" s="196" t="s">
        <v>12760</v>
      </c>
      <c r="Q13" s="196">
        <v>35</v>
      </c>
      <c r="R13" s="196" t="s">
        <v>12755</v>
      </c>
      <c r="S13" s="196" t="s">
        <v>15901</v>
      </c>
      <c r="T13" s="198" t="str">
        <f t="shared" si="1"/>
        <v>2"-(P)</v>
      </c>
    </row>
    <row r="14" spans="1:24" x14ac:dyDescent="0.25">
      <c r="A14">
        <v>3880866</v>
      </c>
      <c r="B14" t="s">
        <v>15902</v>
      </c>
      <c r="C14" t="s">
        <v>15874</v>
      </c>
      <c r="D14">
        <v>20191112</v>
      </c>
      <c r="E14" s="199">
        <v>21006</v>
      </c>
      <c r="F14" s="199">
        <v>5003267</v>
      </c>
      <c r="G14" s="196" t="s">
        <v>12759</v>
      </c>
      <c r="H14" s="196" t="s">
        <v>12760</v>
      </c>
      <c r="I14" s="197">
        <v>134.59314352512445</v>
      </c>
      <c r="J14" s="196" t="s">
        <v>15903</v>
      </c>
      <c r="K14" s="196" t="s">
        <v>12755</v>
      </c>
      <c r="L14" s="196">
        <v>57</v>
      </c>
      <c r="M14" s="196">
        <v>57</v>
      </c>
      <c r="N14" s="196" t="s">
        <v>15904</v>
      </c>
      <c r="O14" s="200">
        <v>39448</v>
      </c>
      <c r="P14" s="196" t="s">
        <v>12760</v>
      </c>
      <c r="Q14" s="196">
        <v>57</v>
      </c>
      <c r="R14" s="196" t="s">
        <v>12755</v>
      </c>
      <c r="S14" s="196" t="s">
        <v>15905</v>
      </c>
      <c r="T14" s="198" t="str">
        <f t="shared" si="1"/>
        <v>2"-(P)</v>
      </c>
      <c r="V14" t="s">
        <v>20613</v>
      </c>
    </row>
    <row r="15" spans="1:24" x14ac:dyDescent="0.25">
      <c r="A15">
        <v>3492335</v>
      </c>
      <c r="B15" t="s">
        <v>12529</v>
      </c>
      <c r="C15" t="s">
        <v>15874</v>
      </c>
      <c r="D15">
        <v>20191017</v>
      </c>
      <c r="E15" s="199">
        <v>24144</v>
      </c>
      <c r="F15" s="199">
        <v>4309978</v>
      </c>
      <c r="G15" s="196" t="s">
        <v>12763</v>
      </c>
      <c r="H15" s="196" t="s">
        <v>12762</v>
      </c>
      <c r="I15" s="197">
        <v>12.984626526289336</v>
      </c>
      <c r="J15" s="196" t="s">
        <v>11972</v>
      </c>
      <c r="K15" s="196" t="s">
        <v>12755</v>
      </c>
      <c r="L15" s="196">
        <v>57</v>
      </c>
      <c r="M15" s="196">
        <v>57</v>
      </c>
      <c r="N15" s="196" t="s">
        <v>15906</v>
      </c>
      <c r="O15" s="200">
        <v>42913</v>
      </c>
      <c r="P15" s="196" t="s">
        <v>12760</v>
      </c>
      <c r="Q15" s="196">
        <v>57</v>
      </c>
      <c r="R15" s="196" t="s">
        <v>12755</v>
      </c>
      <c r="S15" s="196" t="s">
        <v>12067</v>
      </c>
      <c r="T15" s="198" t="str">
        <f t="shared" si="1"/>
        <v>2"-(P)</v>
      </c>
    </row>
    <row r="16" spans="1:24" x14ac:dyDescent="0.25">
      <c r="A16">
        <v>1941358</v>
      </c>
      <c r="B16" t="s">
        <v>15907</v>
      </c>
      <c r="C16" t="s">
        <v>15874</v>
      </c>
      <c r="D16">
        <v>20191112</v>
      </c>
      <c r="E16" s="199">
        <v>5092</v>
      </c>
      <c r="F16" s="199">
        <v>5093290</v>
      </c>
      <c r="G16" s="196" t="s">
        <v>12763</v>
      </c>
      <c r="H16" s="196" t="s">
        <v>12764</v>
      </c>
      <c r="I16" s="197">
        <v>74.000000018857591</v>
      </c>
      <c r="J16" s="196" t="s">
        <v>15908</v>
      </c>
      <c r="K16" s="196" t="s">
        <v>12755</v>
      </c>
      <c r="L16" s="196">
        <v>55</v>
      </c>
      <c r="M16" s="196">
        <v>55</v>
      </c>
      <c r="N16" s="196" t="s">
        <v>15909</v>
      </c>
      <c r="O16" s="200">
        <v>43273</v>
      </c>
      <c r="P16" s="196" t="s">
        <v>12760</v>
      </c>
      <c r="Q16" s="196">
        <v>55</v>
      </c>
      <c r="R16" s="196" t="s">
        <v>12755</v>
      </c>
      <c r="S16" s="196" t="s">
        <v>15910</v>
      </c>
      <c r="T16" s="198" t="str">
        <f t="shared" ref="T16:T19" si="2">P16&amp;"-"&amp;R16</f>
        <v>2"-(P)</v>
      </c>
      <c r="V16" s="18" t="s">
        <v>15873</v>
      </c>
      <c r="W16" s="19">
        <v>1</v>
      </c>
      <c r="X16" s="207" t="s">
        <v>15875</v>
      </c>
    </row>
    <row r="17" spans="1:29" x14ac:dyDescent="0.25">
      <c r="A17">
        <v>376487</v>
      </c>
      <c r="B17" t="s">
        <v>15911</v>
      </c>
      <c r="C17" t="s">
        <v>15874</v>
      </c>
      <c r="D17">
        <v>20191113</v>
      </c>
      <c r="E17" s="199">
        <v>5082</v>
      </c>
      <c r="F17" s="199">
        <v>617368</v>
      </c>
      <c r="G17" s="196" t="s">
        <v>12759</v>
      </c>
      <c r="H17" s="196" t="s">
        <v>12764</v>
      </c>
      <c r="I17" s="197">
        <v>82.104811327486743</v>
      </c>
      <c r="J17" s="196" t="s">
        <v>15912</v>
      </c>
      <c r="K17" s="196" t="s">
        <v>12755</v>
      </c>
      <c r="L17" s="196">
        <v>0</v>
      </c>
      <c r="M17" s="196">
        <v>0</v>
      </c>
      <c r="N17" s="196" t="s">
        <v>15913</v>
      </c>
      <c r="O17" s="200">
        <v>39448</v>
      </c>
      <c r="P17" s="196" t="s">
        <v>12754</v>
      </c>
      <c r="Q17" s="196">
        <v>60</v>
      </c>
      <c r="R17" s="196" t="s">
        <v>12755</v>
      </c>
      <c r="S17" s="196" t="s">
        <v>15914</v>
      </c>
      <c r="T17" s="198" t="str">
        <f t="shared" si="2"/>
        <v>4"-(P)</v>
      </c>
    </row>
    <row r="18" spans="1:29" x14ac:dyDescent="0.25">
      <c r="A18">
        <v>496658</v>
      </c>
      <c r="B18" t="s">
        <v>15915</v>
      </c>
      <c r="C18" t="s">
        <v>15874</v>
      </c>
      <c r="D18">
        <v>20191104</v>
      </c>
      <c r="E18" s="199">
        <v>25246</v>
      </c>
      <c r="F18" s="199">
        <v>2043890</v>
      </c>
      <c r="G18" s="196" t="s">
        <v>12763</v>
      </c>
      <c r="H18" s="196" t="s">
        <v>12762</v>
      </c>
      <c r="I18" s="197">
        <v>31.388871100865394</v>
      </c>
      <c r="J18" s="196" t="s">
        <v>15916</v>
      </c>
      <c r="K18" s="196" t="s">
        <v>12755</v>
      </c>
      <c r="L18" s="196">
        <v>57</v>
      </c>
      <c r="M18" s="196">
        <v>57</v>
      </c>
      <c r="N18" s="196" t="s">
        <v>15917</v>
      </c>
      <c r="O18" s="200">
        <v>41095</v>
      </c>
      <c r="P18" s="196" t="s">
        <v>12760</v>
      </c>
      <c r="Q18" s="196">
        <v>57</v>
      </c>
      <c r="R18" s="196" t="s">
        <v>12755</v>
      </c>
      <c r="S18" s="196" t="s">
        <v>15918</v>
      </c>
      <c r="T18" s="198" t="str">
        <f t="shared" si="2"/>
        <v>2"-(P)</v>
      </c>
      <c r="V18" s="18" t="s">
        <v>15876</v>
      </c>
      <c r="W18" s="18" t="s">
        <v>12729</v>
      </c>
      <c r="AB18" s="1" t="s">
        <v>12688</v>
      </c>
      <c r="AC18" s="235"/>
    </row>
    <row r="19" spans="1:29" x14ac:dyDescent="0.25">
      <c r="A19">
        <v>426371</v>
      </c>
      <c r="B19" t="s">
        <v>15919</v>
      </c>
      <c r="C19" t="s">
        <v>15874</v>
      </c>
      <c r="D19">
        <v>20191114</v>
      </c>
      <c r="E19" s="199">
        <v>12850</v>
      </c>
      <c r="F19" s="199">
        <v>293504</v>
      </c>
      <c r="G19" s="196" t="s">
        <v>12763</v>
      </c>
      <c r="H19" s="196" t="s">
        <v>12765</v>
      </c>
      <c r="I19" s="197">
        <v>22.076267635030987</v>
      </c>
      <c r="J19" s="196" t="s">
        <v>15920</v>
      </c>
      <c r="K19" s="196" t="s">
        <v>12758</v>
      </c>
      <c r="L19" s="196">
        <v>0</v>
      </c>
      <c r="M19" s="196">
        <v>0</v>
      </c>
      <c r="N19" s="196" t="s">
        <v>15921</v>
      </c>
      <c r="O19" s="200">
        <v>41436</v>
      </c>
      <c r="P19" s="196" t="s">
        <v>12760</v>
      </c>
      <c r="Q19" s="196">
        <v>60</v>
      </c>
      <c r="R19" s="196" t="s">
        <v>12755</v>
      </c>
      <c r="S19" s="196" t="s">
        <v>15922</v>
      </c>
      <c r="T19" s="198" t="str">
        <f t="shared" si="2"/>
        <v>2"-(P)</v>
      </c>
      <c r="V19" s="18" t="s">
        <v>12722</v>
      </c>
      <c r="W19" t="s">
        <v>15874</v>
      </c>
      <c r="X19" t="s">
        <v>12723</v>
      </c>
      <c r="AB19" s="73" t="s">
        <v>6</v>
      </c>
      <c r="AC19" s="74" t="s">
        <v>15877</v>
      </c>
    </row>
    <row r="20" spans="1:29" x14ac:dyDescent="0.25">
      <c r="A20">
        <v>193361</v>
      </c>
      <c r="B20" t="s">
        <v>15923</v>
      </c>
      <c r="C20" t="s">
        <v>15874</v>
      </c>
      <c r="D20">
        <v>20191031</v>
      </c>
      <c r="E20" s="199">
        <v>32525</v>
      </c>
      <c r="F20" s="199">
        <v>4421974</v>
      </c>
      <c r="G20" s="196" t="s">
        <v>12763</v>
      </c>
      <c r="H20" s="196" t="s">
        <v>12760</v>
      </c>
      <c r="I20" s="197">
        <v>25.000000032345106</v>
      </c>
      <c r="J20" s="196" t="s">
        <v>15924</v>
      </c>
      <c r="K20" s="196" t="s">
        <v>12755</v>
      </c>
      <c r="L20" s="196">
        <v>60</v>
      </c>
      <c r="M20" s="196">
        <v>60</v>
      </c>
      <c r="N20" s="196" t="s">
        <v>15925</v>
      </c>
      <c r="O20" s="200">
        <v>42976</v>
      </c>
      <c r="P20" s="196" t="s">
        <v>12754</v>
      </c>
      <c r="Q20" s="196">
        <v>60</v>
      </c>
      <c r="R20" s="196" t="s">
        <v>12755</v>
      </c>
      <c r="S20" s="196" t="s">
        <v>15926</v>
      </c>
      <c r="T20" s="198" t="str">
        <f t="shared" ref="T20:T24" si="3">P20&amp;"-"&amp;R20</f>
        <v>4"-(P)</v>
      </c>
      <c r="V20" s="19" t="s">
        <v>15878</v>
      </c>
      <c r="W20" s="21">
        <v>98</v>
      </c>
      <c r="X20" s="21">
        <v>98</v>
      </c>
      <c r="AA20" s="37" t="s">
        <v>11541</v>
      </c>
      <c r="AB20" s="201">
        <f>W22</f>
        <v>3</v>
      </c>
      <c r="AC20" s="78">
        <f t="shared" ref="AC20:AC29" si="4">AB20/$AB$30</f>
        <v>1.5329586101175269E-3</v>
      </c>
    </row>
    <row r="21" spans="1:29" x14ac:dyDescent="0.25">
      <c r="A21">
        <v>1247932</v>
      </c>
      <c r="B21" t="s">
        <v>15927</v>
      </c>
      <c r="C21" t="s">
        <v>15874</v>
      </c>
      <c r="D21">
        <v>20191114</v>
      </c>
      <c r="E21" s="199">
        <v>26546</v>
      </c>
      <c r="F21" s="199">
        <v>1541839</v>
      </c>
      <c r="G21" s="196" t="s">
        <v>12763</v>
      </c>
      <c r="H21" s="196" t="s">
        <v>12762</v>
      </c>
      <c r="I21" s="197">
        <v>52.999999985285683</v>
      </c>
      <c r="J21" s="196" t="s">
        <v>15928</v>
      </c>
      <c r="K21" s="196" t="s">
        <v>12755</v>
      </c>
      <c r="L21" s="196">
        <v>57</v>
      </c>
      <c r="M21" s="196">
        <v>57</v>
      </c>
      <c r="N21" s="196" t="s">
        <v>15929</v>
      </c>
      <c r="O21" s="200">
        <v>40764</v>
      </c>
      <c r="P21" s="196" t="s">
        <v>12754</v>
      </c>
      <c r="Q21" s="196">
        <v>57</v>
      </c>
      <c r="R21" s="196" t="s">
        <v>12755</v>
      </c>
      <c r="S21" s="196" t="s">
        <v>15930</v>
      </c>
      <c r="T21" s="198" t="str">
        <f t="shared" si="3"/>
        <v>4"-(P)</v>
      </c>
      <c r="V21" s="19" t="s">
        <v>15879</v>
      </c>
      <c r="W21" s="21">
        <v>45</v>
      </c>
      <c r="X21" s="21">
        <v>45</v>
      </c>
      <c r="AA21" s="37" t="s">
        <v>11533</v>
      </c>
      <c r="AB21" s="201">
        <f>W20</f>
        <v>98</v>
      </c>
      <c r="AC21" s="78">
        <f t="shared" si="4"/>
        <v>5.0076647930505876E-2</v>
      </c>
    </row>
    <row r="22" spans="1:29" x14ac:dyDescent="0.25">
      <c r="A22">
        <v>3276275</v>
      </c>
      <c r="B22" t="s">
        <v>15931</v>
      </c>
      <c r="C22" t="s">
        <v>15874</v>
      </c>
      <c r="D22">
        <v>20191022</v>
      </c>
      <c r="E22" s="199">
        <v>18777</v>
      </c>
      <c r="F22" s="199">
        <v>618230</v>
      </c>
      <c r="G22" s="196" t="s">
        <v>12759</v>
      </c>
      <c r="H22" s="196" t="s">
        <v>12762</v>
      </c>
      <c r="I22" s="197">
        <v>275.9990381453166</v>
      </c>
      <c r="J22" s="196" t="s">
        <v>15932</v>
      </c>
      <c r="K22" s="196" t="s">
        <v>12755</v>
      </c>
      <c r="L22" s="196">
        <v>0</v>
      </c>
      <c r="M22" s="196">
        <v>0</v>
      </c>
      <c r="N22" s="196" t="s">
        <v>15933</v>
      </c>
      <c r="O22" s="200">
        <v>39448</v>
      </c>
      <c r="P22" s="196" t="s">
        <v>12760</v>
      </c>
      <c r="Q22" s="196">
        <v>57</v>
      </c>
      <c r="R22" s="196" t="s">
        <v>12755</v>
      </c>
      <c r="S22" s="196" t="s">
        <v>15934</v>
      </c>
      <c r="T22" s="198" t="str">
        <f t="shared" si="3"/>
        <v>2"-(P)</v>
      </c>
      <c r="V22" s="19" t="s">
        <v>15880</v>
      </c>
      <c r="W22" s="21">
        <v>3</v>
      </c>
      <c r="X22" s="21">
        <v>3</v>
      </c>
      <c r="AA22" s="37" t="s">
        <v>11529</v>
      </c>
      <c r="AB22" s="201">
        <f>W23</f>
        <v>1385</v>
      </c>
      <c r="AC22" s="78">
        <f t="shared" si="4"/>
        <v>0.70771589167092486</v>
      </c>
    </row>
    <row r="23" spans="1:29" x14ac:dyDescent="0.25">
      <c r="A23">
        <v>763380</v>
      </c>
      <c r="B23" t="s">
        <v>15936</v>
      </c>
      <c r="C23" t="s">
        <v>15874</v>
      </c>
      <c r="D23">
        <v>20191029</v>
      </c>
      <c r="E23" s="199">
        <v>510</v>
      </c>
      <c r="F23" s="199">
        <v>453364</v>
      </c>
      <c r="G23" s="196" t="s">
        <v>12763</v>
      </c>
      <c r="H23" s="196" t="s">
        <v>12765</v>
      </c>
      <c r="I23" s="197">
        <v>52.173677444248511</v>
      </c>
      <c r="J23" s="196" t="s">
        <v>65</v>
      </c>
      <c r="K23" s="196" t="s">
        <v>12758</v>
      </c>
      <c r="L23" s="196">
        <v>45</v>
      </c>
      <c r="M23" s="196">
        <v>45</v>
      </c>
      <c r="N23" s="196" t="s">
        <v>15937</v>
      </c>
      <c r="O23" s="200">
        <v>43180</v>
      </c>
      <c r="P23" s="196" t="s">
        <v>12760</v>
      </c>
      <c r="Q23" s="196">
        <v>45</v>
      </c>
      <c r="R23" s="196" t="s">
        <v>12755</v>
      </c>
      <c r="S23" s="196" t="s">
        <v>15938</v>
      </c>
      <c r="T23" s="198" t="str">
        <f t="shared" si="3"/>
        <v>2"-(P)</v>
      </c>
      <c r="V23" s="19" t="s">
        <v>12819</v>
      </c>
      <c r="W23" s="21">
        <v>1385</v>
      </c>
      <c r="X23" s="21">
        <v>1385</v>
      </c>
      <c r="AA23" s="37" t="s">
        <v>11551</v>
      </c>
      <c r="AB23" s="201">
        <f>W26</f>
        <v>264</v>
      </c>
      <c r="AC23" s="78">
        <f t="shared" si="4"/>
        <v>0.13490035769034237</v>
      </c>
    </row>
    <row r="24" spans="1:29" x14ac:dyDescent="0.25">
      <c r="A24">
        <v>1835135</v>
      </c>
      <c r="B24" t="s">
        <v>15939</v>
      </c>
      <c r="C24" t="s">
        <v>15874</v>
      </c>
      <c r="D24">
        <v>20191114</v>
      </c>
      <c r="E24" s="199">
        <v>27251</v>
      </c>
      <c r="F24" s="199">
        <v>103887</v>
      </c>
      <c r="G24" s="196" t="s">
        <v>12768</v>
      </c>
      <c r="H24" s="196" t="s">
        <v>12764</v>
      </c>
      <c r="I24" s="197">
        <v>65.312560565995156</v>
      </c>
      <c r="J24" s="196" t="s">
        <v>15940</v>
      </c>
      <c r="K24" s="196" t="s">
        <v>12755</v>
      </c>
      <c r="L24" s="196">
        <v>0</v>
      </c>
      <c r="M24" s="196">
        <v>0</v>
      </c>
      <c r="N24" s="196" t="s">
        <v>15941</v>
      </c>
      <c r="O24" s="200">
        <v>39814</v>
      </c>
      <c r="P24" s="196" t="s">
        <v>12760</v>
      </c>
      <c r="Q24" s="196">
        <v>57</v>
      </c>
      <c r="R24" s="196" t="s">
        <v>12755</v>
      </c>
      <c r="S24" s="196" t="s">
        <v>15942</v>
      </c>
      <c r="T24" s="198" t="str">
        <f t="shared" si="3"/>
        <v>2"-(P)</v>
      </c>
      <c r="V24" s="19" t="s">
        <v>12820</v>
      </c>
      <c r="W24" s="21">
        <v>54</v>
      </c>
      <c r="X24" s="21">
        <v>54</v>
      </c>
      <c r="AA24" s="37" t="s">
        <v>11535</v>
      </c>
      <c r="AB24" s="201">
        <f>W28</f>
        <v>82</v>
      </c>
      <c r="AC24" s="78">
        <f t="shared" si="4"/>
        <v>4.190086867654573E-2</v>
      </c>
    </row>
    <row r="25" spans="1:29" x14ac:dyDescent="0.25">
      <c r="A25">
        <v>3405285</v>
      </c>
      <c r="B25" t="s">
        <v>12447</v>
      </c>
      <c r="C25" t="s">
        <v>15874</v>
      </c>
      <c r="D25">
        <v>20191028</v>
      </c>
      <c r="E25" s="199">
        <v>17419</v>
      </c>
      <c r="F25" s="199">
        <v>4046625</v>
      </c>
      <c r="G25" s="196" t="s">
        <v>12759</v>
      </c>
      <c r="H25" s="196" t="s">
        <v>12760</v>
      </c>
      <c r="I25" s="197">
        <v>373.37245219205869</v>
      </c>
      <c r="J25" s="196" t="s">
        <v>11897</v>
      </c>
      <c r="K25" s="196" t="s">
        <v>12755</v>
      </c>
      <c r="L25" s="196">
        <v>57</v>
      </c>
      <c r="M25" s="196">
        <v>57</v>
      </c>
      <c r="N25" s="196" t="s">
        <v>15943</v>
      </c>
      <c r="O25" s="200">
        <v>42523</v>
      </c>
      <c r="P25" s="196" t="s">
        <v>12754</v>
      </c>
      <c r="Q25" s="196">
        <v>57</v>
      </c>
      <c r="R25" s="196" t="s">
        <v>12755</v>
      </c>
      <c r="S25" s="196" t="s">
        <v>11917</v>
      </c>
      <c r="T25" s="198" t="str">
        <f t="shared" ref="T25" si="5">P25&amp;"-"&amp;R25</f>
        <v>4"-(P)</v>
      </c>
      <c r="V25" s="19" t="s">
        <v>15881</v>
      </c>
      <c r="W25" s="21">
        <v>3</v>
      </c>
      <c r="X25" s="21">
        <v>3</v>
      </c>
      <c r="AA25" s="37" t="s">
        <v>11558</v>
      </c>
      <c r="AB25" s="201">
        <f>W25</f>
        <v>3</v>
      </c>
      <c r="AC25" s="78">
        <f t="shared" si="4"/>
        <v>1.5329586101175269E-3</v>
      </c>
    </row>
    <row r="26" spans="1:29" x14ac:dyDescent="0.25">
      <c r="A26">
        <v>3574325</v>
      </c>
      <c r="B26" t="s">
        <v>15944</v>
      </c>
      <c r="C26" t="s">
        <v>15874</v>
      </c>
      <c r="D26">
        <v>20191017</v>
      </c>
      <c r="E26" s="199">
        <v>14109</v>
      </c>
      <c r="F26" s="199">
        <v>4590781</v>
      </c>
      <c r="G26" s="196" t="s">
        <v>12768</v>
      </c>
      <c r="H26" s="196" t="s">
        <v>12762</v>
      </c>
      <c r="I26" s="197">
        <v>11.005577473858771</v>
      </c>
      <c r="J26" s="196" t="s">
        <v>11946</v>
      </c>
      <c r="K26" s="196" t="s">
        <v>12755</v>
      </c>
      <c r="L26" s="196">
        <v>60</v>
      </c>
      <c r="M26" s="196">
        <v>60</v>
      </c>
      <c r="N26" s="196" t="s">
        <v>15945</v>
      </c>
      <c r="O26" s="200">
        <v>40808</v>
      </c>
      <c r="P26" s="196" t="s">
        <v>12760</v>
      </c>
      <c r="Q26" s="196">
        <v>60</v>
      </c>
      <c r="R26" s="196" t="s">
        <v>12755</v>
      </c>
      <c r="S26" s="196" t="s">
        <v>15946</v>
      </c>
      <c r="T26" s="198" t="str">
        <f t="shared" ref="T26" si="6">P26&amp;"-"&amp;R26</f>
        <v>2"-(P)</v>
      </c>
      <c r="V26" s="19" t="s">
        <v>12821</v>
      </c>
      <c r="W26" s="21">
        <v>264</v>
      </c>
      <c r="X26" s="21">
        <v>264</v>
      </c>
      <c r="AA26" s="37" t="s">
        <v>11565</v>
      </c>
      <c r="AB26" s="201">
        <f>W21</f>
        <v>45</v>
      </c>
      <c r="AC26" s="78">
        <f t="shared" si="4"/>
        <v>2.2994379151762903E-2</v>
      </c>
    </row>
    <row r="27" spans="1:29" x14ac:dyDescent="0.25">
      <c r="A27">
        <v>3435994</v>
      </c>
      <c r="B27" t="s">
        <v>15947</v>
      </c>
      <c r="C27" t="s">
        <v>15874</v>
      </c>
      <c r="D27">
        <v>20191111</v>
      </c>
      <c r="E27" s="199">
        <v>18268</v>
      </c>
      <c r="F27" s="199">
        <v>2282769</v>
      </c>
      <c r="G27" s="196" t="s">
        <v>12763</v>
      </c>
      <c r="H27" s="196" t="s">
        <v>12762</v>
      </c>
      <c r="I27" s="197">
        <v>202.94433727921748</v>
      </c>
      <c r="J27" s="196" t="s">
        <v>15948</v>
      </c>
      <c r="K27" s="196" t="s">
        <v>12755</v>
      </c>
      <c r="L27" s="196">
        <v>60</v>
      </c>
      <c r="M27" s="196">
        <v>60</v>
      </c>
      <c r="N27" s="196" t="s">
        <v>15949</v>
      </c>
      <c r="O27" s="200">
        <v>39853</v>
      </c>
      <c r="P27" s="196" t="s">
        <v>12754</v>
      </c>
      <c r="Q27" s="196">
        <v>60</v>
      </c>
      <c r="R27" s="196" t="s">
        <v>12755</v>
      </c>
      <c r="S27" s="196" t="s">
        <v>15950</v>
      </c>
      <c r="T27" s="198" t="str">
        <f t="shared" ref="T27" si="7">P27&amp;"-"&amp;R27</f>
        <v>4"-(P)</v>
      </c>
      <c r="V27" s="19" t="s">
        <v>12822</v>
      </c>
      <c r="W27" s="21">
        <v>14</v>
      </c>
      <c r="X27" s="21">
        <v>14</v>
      </c>
      <c r="AA27" s="37" t="s">
        <v>11566</v>
      </c>
      <c r="AB27" s="201">
        <f>W24</f>
        <v>54</v>
      </c>
      <c r="AC27" s="78">
        <f t="shared" si="4"/>
        <v>2.7593254982115484E-2</v>
      </c>
    </row>
    <row r="28" spans="1:29" x14ac:dyDescent="0.25">
      <c r="A28">
        <v>3839928</v>
      </c>
      <c r="B28" t="s">
        <v>12622</v>
      </c>
      <c r="C28" t="s">
        <v>15874</v>
      </c>
      <c r="D28">
        <v>20191025</v>
      </c>
      <c r="E28" s="199">
        <v>2090</v>
      </c>
      <c r="F28" s="199">
        <v>4777264</v>
      </c>
      <c r="G28" s="196" t="s">
        <v>12759</v>
      </c>
      <c r="H28" s="196" t="s">
        <v>12762</v>
      </c>
      <c r="I28" s="197">
        <v>15.000000020864077</v>
      </c>
      <c r="J28" s="196" t="s">
        <v>12108</v>
      </c>
      <c r="K28" s="196" t="s">
        <v>12755</v>
      </c>
      <c r="L28" s="196">
        <v>35</v>
      </c>
      <c r="M28" s="196">
        <v>35</v>
      </c>
      <c r="N28" s="196" t="s">
        <v>15952</v>
      </c>
      <c r="O28" s="200">
        <v>43315</v>
      </c>
      <c r="P28" s="196" t="s">
        <v>12760</v>
      </c>
      <c r="Q28" s="196">
        <v>35</v>
      </c>
      <c r="R28" s="196" t="s">
        <v>12755</v>
      </c>
      <c r="S28" s="196" t="s">
        <v>12219</v>
      </c>
      <c r="T28" s="198" t="str">
        <f t="shared" ref="T28" si="8">P28&amp;"-"&amp;R28</f>
        <v>2"-(P)</v>
      </c>
      <c r="V28" s="19" t="s">
        <v>12823</v>
      </c>
      <c r="W28" s="21">
        <v>82</v>
      </c>
      <c r="X28" s="21">
        <v>82</v>
      </c>
      <c r="AA28" s="37" t="s">
        <v>11570</v>
      </c>
      <c r="AB28" s="201">
        <f>W27</f>
        <v>14</v>
      </c>
      <c r="AC28" s="78">
        <f t="shared" si="4"/>
        <v>7.1538068472151248E-3</v>
      </c>
    </row>
    <row r="29" spans="1:29" x14ac:dyDescent="0.25">
      <c r="A29">
        <v>296538</v>
      </c>
      <c r="B29" t="s">
        <v>15953</v>
      </c>
      <c r="C29" t="s">
        <v>15874</v>
      </c>
      <c r="D29">
        <v>20191111</v>
      </c>
      <c r="E29" s="199">
        <v>18322</v>
      </c>
      <c r="F29" s="199">
        <v>478534</v>
      </c>
      <c r="G29" s="196" t="s">
        <v>12763</v>
      </c>
      <c r="H29" s="196" t="s">
        <v>12762</v>
      </c>
      <c r="I29" s="197">
        <v>94.307464761042723</v>
      </c>
      <c r="J29" s="196" t="s">
        <v>65</v>
      </c>
      <c r="K29" s="196" t="s">
        <v>12758</v>
      </c>
      <c r="L29" s="196">
        <v>60</v>
      </c>
      <c r="M29" s="196">
        <v>60</v>
      </c>
      <c r="N29" s="196" t="s">
        <v>15954</v>
      </c>
      <c r="O29" s="200">
        <v>41655</v>
      </c>
      <c r="P29" s="196" t="s">
        <v>12760</v>
      </c>
      <c r="Q29" s="196">
        <v>60</v>
      </c>
      <c r="R29" s="196" t="s">
        <v>12755</v>
      </c>
      <c r="S29" s="196" t="s">
        <v>15955</v>
      </c>
      <c r="T29" s="198" t="str">
        <f t="shared" ref="T29" si="9">P29&amp;"-"&amp;R29</f>
        <v>2"-(P)</v>
      </c>
      <c r="V29" s="19" t="s">
        <v>15882</v>
      </c>
      <c r="W29" s="21">
        <v>1</v>
      </c>
      <c r="X29" s="21">
        <v>1</v>
      </c>
      <c r="Z29" s="121" t="s">
        <v>15883</v>
      </c>
      <c r="AA29" s="37" t="s">
        <v>11570</v>
      </c>
      <c r="AB29" s="201">
        <f>W29+W30+W31</f>
        <v>9</v>
      </c>
      <c r="AC29" s="78">
        <f t="shared" si="4"/>
        <v>4.5988758303525806E-3</v>
      </c>
    </row>
    <row r="30" spans="1:29" x14ac:dyDescent="0.25">
      <c r="A30">
        <v>3032668</v>
      </c>
      <c r="B30" t="s">
        <v>12273</v>
      </c>
      <c r="C30" t="s">
        <v>15874</v>
      </c>
      <c r="D30">
        <v>20191028</v>
      </c>
      <c r="E30" s="199">
        <v>9020</v>
      </c>
      <c r="F30" s="199">
        <v>4054334</v>
      </c>
      <c r="G30" s="196" t="s">
        <v>12763</v>
      </c>
      <c r="H30" s="196" t="s">
        <v>12762</v>
      </c>
      <c r="I30" s="197">
        <v>6.000000026668558</v>
      </c>
      <c r="J30" s="196" t="s">
        <v>11883</v>
      </c>
      <c r="K30" s="196" t="s">
        <v>12755</v>
      </c>
      <c r="L30" s="196"/>
      <c r="M30" s="196"/>
      <c r="N30" s="196" t="s">
        <v>15956</v>
      </c>
      <c r="O30" s="200">
        <v>40121</v>
      </c>
      <c r="P30" s="196" t="s">
        <v>12760</v>
      </c>
      <c r="Q30" s="196">
        <v>28</v>
      </c>
      <c r="R30" s="196" t="s">
        <v>12755</v>
      </c>
      <c r="S30" s="196" t="s">
        <v>15957</v>
      </c>
      <c r="T30" s="198" t="str">
        <f t="shared" ref="T30:T32" si="10">P30&amp;"-"&amp;R30</f>
        <v>2"-(P)</v>
      </c>
      <c r="V30" s="19" t="s">
        <v>12824</v>
      </c>
      <c r="W30" s="21">
        <v>4</v>
      </c>
      <c r="X30" s="21">
        <v>4</v>
      </c>
      <c r="AB30" s="202">
        <f>SUM(AB20:AB29)</f>
        <v>1957</v>
      </c>
      <c r="AC30" s="203"/>
    </row>
    <row r="31" spans="1:29" x14ac:dyDescent="0.25">
      <c r="A31">
        <v>1354510</v>
      </c>
      <c r="B31" t="s">
        <v>15958</v>
      </c>
      <c r="C31" t="s">
        <v>15874</v>
      </c>
      <c r="D31">
        <v>20191111</v>
      </c>
      <c r="E31" s="199">
        <v>13149</v>
      </c>
      <c r="F31" s="199">
        <v>283858</v>
      </c>
      <c r="G31" s="196" t="s">
        <v>12763</v>
      </c>
      <c r="H31" s="196" t="s">
        <v>12762</v>
      </c>
      <c r="I31" s="197">
        <v>95.680316602824377</v>
      </c>
      <c r="J31" s="196" t="s">
        <v>15959</v>
      </c>
      <c r="K31" s="196" t="s">
        <v>12758</v>
      </c>
      <c r="L31" s="196">
        <v>0</v>
      </c>
      <c r="M31" s="196">
        <v>0</v>
      </c>
      <c r="N31" s="196" t="s">
        <v>15960</v>
      </c>
      <c r="O31" s="200">
        <v>43284</v>
      </c>
      <c r="P31" s="196" t="s">
        <v>12754</v>
      </c>
      <c r="Q31" s="196">
        <v>60</v>
      </c>
      <c r="R31" s="196" t="s">
        <v>12755</v>
      </c>
      <c r="S31" s="196" t="s">
        <v>15961</v>
      </c>
      <c r="T31" s="198" t="str">
        <f t="shared" si="10"/>
        <v>4"-(P)</v>
      </c>
      <c r="V31" s="19" t="s">
        <v>15884</v>
      </c>
      <c r="W31" s="21">
        <v>4</v>
      </c>
      <c r="X31" s="21">
        <v>4</v>
      </c>
      <c r="AB31" s="201">
        <f>W32</f>
        <v>1957</v>
      </c>
      <c r="AC31" s="204"/>
    </row>
    <row r="32" spans="1:29" x14ac:dyDescent="0.25">
      <c r="A32">
        <v>3868535</v>
      </c>
      <c r="B32" t="s">
        <v>15962</v>
      </c>
      <c r="C32" t="s">
        <v>15874</v>
      </c>
      <c r="D32">
        <v>20191114</v>
      </c>
      <c r="E32" s="199">
        <v>28134</v>
      </c>
      <c r="F32" s="199">
        <v>3503903</v>
      </c>
      <c r="G32" s="196" t="s">
        <v>12768</v>
      </c>
      <c r="H32" s="196" t="s">
        <v>12762</v>
      </c>
      <c r="I32" s="197">
        <v>54.507180515970767</v>
      </c>
      <c r="J32" s="196" t="s">
        <v>11749</v>
      </c>
      <c r="K32" s="196" t="s">
        <v>12755</v>
      </c>
      <c r="L32" s="196">
        <v>57</v>
      </c>
      <c r="M32" s="196">
        <v>57</v>
      </c>
      <c r="N32" s="196" t="s">
        <v>15963</v>
      </c>
      <c r="O32" s="200">
        <v>42104</v>
      </c>
      <c r="P32" s="196" t="s">
        <v>12760</v>
      </c>
      <c r="Q32" s="196">
        <v>57</v>
      </c>
      <c r="R32" s="196" t="s">
        <v>12755</v>
      </c>
      <c r="S32" s="196" t="s">
        <v>11801</v>
      </c>
      <c r="T32" s="198" t="str">
        <f t="shared" si="10"/>
        <v>2"-(P)</v>
      </c>
      <c r="V32" s="19" t="s">
        <v>12723</v>
      </c>
      <c r="W32" s="21">
        <v>1957</v>
      </c>
      <c r="X32" s="21">
        <v>1957</v>
      </c>
      <c r="AB32" s="205">
        <f>AB30/AB31</f>
        <v>1</v>
      </c>
      <c r="AC32" s="85"/>
    </row>
    <row r="33" spans="1:29" x14ac:dyDescent="0.25">
      <c r="A33">
        <v>3457644</v>
      </c>
      <c r="B33" t="s">
        <v>12496</v>
      </c>
      <c r="C33" t="s">
        <v>15874</v>
      </c>
      <c r="D33">
        <v>20191025</v>
      </c>
      <c r="E33" s="199">
        <v>17432</v>
      </c>
      <c r="F33" s="199">
        <v>4333977</v>
      </c>
      <c r="G33" s="196" t="s">
        <v>12763</v>
      </c>
      <c r="H33" s="196" t="s">
        <v>12762</v>
      </c>
      <c r="I33" s="197">
        <v>76.000000006641855</v>
      </c>
      <c r="J33" s="196" t="s">
        <v>12011</v>
      </c>
      <c r="K33" s="196" t="s">
        <v>12755</v>
      </c>
      <c r="L33" s="196">
        <v>57</v>
      </c>
      <c r="M33" s="196">
        <v>57</v>
      </c>
      <c r="N33" s="196" t="s">
        <v>15964</v>
      </c>
      <c r="O33" s="200">
        <v>42927</v>
      </c>
      <c r="P33" s="196" t="s">
        <v>12760</v>
      </c>
      <c r="Q33" s="196">
        <v>57</v>
      </c>
      <c r="R33" s="196" t="s">
        <v>12755</v>
      </c>
      <c r="S33" s="196" t="s">
        <v>12077</v>
      </c>
      <c r="T33" s="198" t="str">
        <f t="shared" ref="T33:T37" si="11">P33&amp;"-"&amp;R33</f>
        <v>2"-(P)</v>
      </c>
    </row>
    <row r="34" spans="1:29" x14ac:dyDescent="0.25">
      <c r="A34">
        <v>2796474</v>
      </c>
      <c r="B34" t="s">
        <v>15965</v>
      </c>
      <c r="C34" t="s">
        <v>15874</v>
      </c>
      <c r="D34">
        <v>20191114</v>
      </c>
      <c r="E34" s="199">
        <v>27165</v>
      </c>
      <c r="F34" s="199">
        <v>103895</v>
      </c>
      <c r="G34" s="196" t="s">
        <v>12763</v>
      </c>
      <c r="H34" s="196" t="s">
        <v>12764</v>
      </c>
      <c r="I34" s="197">
        <v>58.929964797700215</v>
      </c>
      <c r="J34" s="196" t="s">
        <v>15966</v>
      </c>
      <c r="K34" s="196" t="s">
        <v>12755</v>
      </c>
      <c r="L34" s="196">
        <v>0</v>
      </c>
      <c r="M34" s="196">
        <v>0</v>
      </c>
      <c r="N34" s="196" t="s">
        <v>15967</v>
      </c>
      <c r="O34" s="200">
        <v>39814</v>
      </c>
      <c r="P34" s="196" t="s">
        <v>12760</v>
      </c>
      <c r="Q34" s="196">
        <v>57</v>
      </c>
      <c r="R34" s="196" t="s">
        <v>12755</v>
      </c>
      <c r="S34" s="196" t="s">
        <v>15942</v>
      </c>
      <c r="T34" s="198" t="str">
        <f t="shared" si="11"/>
        <v>2"-(P)</v>
      </c>
    </row>
    <row r="35" spans="1:29" x14ac:dyDescent="0.25">
      <c r="A35">
        <v>1883854</v>
      </c>
      <c r="B35" t="s">
        <v>15968</v>
      </c>
      <c r="C35" t="s">
        <v>15874</v>
      </c>
      <c r="D35">
        <v>20191112</v>
      </c>
      <c r="E35" s="199">
        <v>4715</v>
      </c>
      <c r="F35" s="199">
        <v>648402</v>
      </c>
      <c r="G35" s="196" t="s">
        <v>12763</v>
      </c>
      <c r="H35" s="196" t="s">
        <v>12762</v>
      </c>
      <c r="I35" s="197">
        <v>117.25888540291155</v>
      </c>
      <c r="J35" s="196" t="s">
        <v>15969</v>
      </c>
      <c r="K35" s="196" t="s">
        <v>12755</v>
      </c>
      <c r="L35" s="196">
        <v>0</v>
      </c>
      <c r="M35" s="196">
        <v>0</v>
      </c>
      <c r="N35" s="196" t="s">
        <v>15970</v>
      </c>
      <c r="O35" s="200">
        <v>39448</v>
      </c>
      <c r="P35" s="196" t="s">
        <v>12760</v>
      </c>
      <c r="Q35" s="196">
        <v>55</v>
      </c>
      <c r="R35" s="196" t="s">
        <v>12755</v>
      </c>
      <c r="S35" s="196" t="s">
        <v>15971</v>
      </c>
      <c r="T35" s="198" t="str">
        <f t="shared" si="11"/>
        <v>2"-(P)</v>
      </c>
      <c r="Z35" s="38" t="s">
        <v>12827</v>
      </c>
      <c r="AA35" s="121" t="s">
        <v>15885</v>
      </c>
      <c r="AB35" s="45">
        <f>SUM(AB20:AB22)</f>
        <v>1486</v>
      </c>
      <c r="AC35" s="7">
        <f>AB35/$AB$30</f>
        <v>0.75932549821154827</v>
      </c>
    </row>
    <row r="36" spans="1:29" x14ac:dyDescent="0.25">
      <c r="A36">
        <v>3814631</v>
      </c>
      <c r="B36" t="s">
        <v>15972</v>
      </c>
      <c r="C36" t="s">
        <v>15874</v>
      </c>
      <c r="D36">
        <v>20191018</v>
      </c>
      <c r="E36" s="199">
        <v>29620</v>
      </c>
      <c r="F36" s="199">
        <v>5131295</v>
      </c>
      <c r="G36" s="196" t="s">
        <v>12759</v>
      </c>
      <c r="H36" s="196" t="s">
        <v>12760</v>
      </c>
      <c r="I36" s="197">
        <v>137.00000000077182</v>
      </c>
      <c r="J36" s="196" t="s">
        <v>15973</v>
      </c>
      <c r="K36" s="196" t="s">
        <v>12755</v>
      </c>
      <c r="L36" s="196">
        <v>57</v>
      </c>
      <c r="M36" s="196">
        <v>57</v>
      </c>
      <c r="N36" s="196" t="s">
        <v>15974</v>
      </c>
      <c r="O36" s="200">
        <v>43622</v>
      </c>
      <c r="P36" s="196" t="s">
        <v>12760</v>
      </c>
      <c r="Q36" s="196">
        <v>57</v>
      </c>
      <c r="R36" s="196" t="s">
        <v>12755</v>
      </c>
      <c r="S36" s="196" t="s">
        <v>15975</v>
      </c>
      <c r="T36" s="198" t="str">
        <f t="shared" si="11"/>
        <v>2"-(P)</v>
      </c>
      <c r="Z36" s="38" t="s">
        <v>12827</v>
      </c>
      <c r="AA36" s="121" t="s">
        <v>15889</v>
      </c>
      <c r="AB36" s="45">
        <f>SUM(AB23:AB24)</f>
        <v>346</v>
      </c>
      <c r="AC36" s="7">
        <f>AB36/$AB$30</f>
        <v>0.17680122636688808</v>
      </c>
    </row>
    <row r="37" spans="1:29" x14ac:dyDescent="0.25">
      <c r="A37">
        <v>3823645</v>
      </c>
      <c r="B37" t="s">
        <v>15976</v>
      </c>
      <c r="C37" t="s">
        <v>15874</v>
      </c>
      <c r="D37">
        <v>20191023</v>
      </c>
      <c r="E37" s="199">
        <v>2879</v>
      </c>
      <c r="F37" s="199">
        <v>2626431</v>
      </c>
      <c r="G37" s="196" t="s">
        <v>12763</v>
      </c>
      <c r="H37" s="196" t="s">
        <v>12760</v>
      </c>
      <c r="I37" s="197">
        <v>208.02801062559195</v>
      </c>
      <c r="J37" s="196" t="s">
        <v>15977</v>
      </c>
      <c r="K37" s="196" t="s">
        <v>12755</v>
      </c>
      <c r="L37" s="196">
        <v>45</v>
      </c>
      <c r="M37" s="196">
        <v>45</v>
      </c>
      <c r="N37" s="196" t="s">
        <v>15978</v>
      </c>
      <c r="O37" s="200">
        <v>41554</v>
      </c>
      <c r="P37" s="196" t="s">
        <v>12760</v>
      </c>
      <c r="Q37" s="196">
        <v>45</v>
      </c>
      <c r="R37" s="196" t="s">
        <v>12755</v>
      </c>
      <c r="S37" s="196" t="s">
        <v>15979</v>
      </c>
      <c r="T37" s="198" t="str">
        <f t="shared" si="11"/>
        <v>2"-(P)</v>
      </c>
      <c r="Z37" s="38" t="s">
        <v>12828</v>
      </c>
      <c r="AA37" s="121" t="s">
        <v>15885</v>
      </c>
      <c r="AB37" s="45">
        <f>SUM(AB25:AB27)</f>
        <v>102</v>
      </c>
      <c r="AC37" s="7">
        <f>AB37/$AB$30</f>
        <v>5.2120592743995914E-2</v>
      </c>
    </row>
    <row r="38" spans="1:29" x14ac:dyDescent="0.25">
      <c r="A38">
        <v>3590707</v>
      </c>
      <c r="B38" t="s">
        <v>12278</v>
      </c>
      <c r="C38" t="s">
        <v>15874</v>
      </c>
      <c r="D38">
        <v>20191101</v>
      </c>
      <c r="E38" s="199">
        <v>18351</v>
      </c>
      <c r="F38" s="199">
        <v>2970941</v>
      </c>
      <c r="G38" s="196" t="s">
        <v>12763</v>
      </c>
      <c r="H38" s="196" t="s">
        <v>12762</v>
      </c>
      <c r="I38" s="197">
        <v>36.999999974126936</v>
      </c>
      <c r="J38" s="196" t="s">
        <v>11626</v>
      </c>
      <c r="K38" s="196" t="s">
        <v>12755</v>
      </c>
      <c r="L38" s="196">
        <v>55</v>
      </c>
      <c r="M38" s="196">
        <v>55</v>
      </c>
      <c r="N38" s="196" t="s">
        <v>15980</v>
      </c>
      <c r="O38" s="200">
        <v>41834</v>
      </c>
      <c r="P38" s="196" t="s">
        <v>12762</v>
      </c>
      <c r="Q38" s="196">
        <v>55</v>
      </c>
      <c r="R38" s="196" t="s">
        <v>12755</v>
      </c>
      <c r="S38" s="196" t="s">
        <v>11670</v>
      </c>
      <c r="T38" s="198" t="str">
        <f t="shared" ref="T38:T39" si="12">P38&amp;"-"&amp;R38</f>
        <v>1"-(P)</v>
      </c>
      <c r="Z38" s="38" t="s">
        <v>12828</v>
      </c>
      <c r="AA38" s="121" t="s">
        <v>15889</v>
      </c>
      <c r="AB38" s="45">
        <f>SUM(AB28:AB29)</f>
        <v>23</v>
      </c>
      <c r="AC38" s="7">
        <f>AB38/$AB$30</f>
        <v>1.1752682677567705E-2</v>
      </c>
    </row>
    <row r="39" spans="1:29" x14ac:dyDescent="0.25">
      <c r="A39">
        <v>3347162</v>
      </c>
      <c r="B39" t="s">
        <v>12448</v>
      </c>
      <c r="C39" t="s">
        <v>15874</v>
      </c>
      <c r="D39">
        <v>20191025</v>
      </c>
      <c r="E39" s="199">
        <v>18936</v>
      </c>
      <c r="F39" s="199">
        <v>3954727</v>
      </c>
      <c r="G39" s="196" t="s">
        <v>12763</v>
      </c>
      <c r="H39" s="196" t="s">
        <v>12762</v>
      </c>
      <c r="I39" s="197">
        <v>148.00000000105308</v>
      </c>
      <c r="J39" s="196" t="s">
        <v>11894</v>
      </c>
      <c r="K39" s="196" t="s">
        <v>12755</v>
      </c>
      <c r="L39" s="196">
        <v>57</v>
      </c>
      <c r="M39" s="196">
        <v>57</v>
      </c>
      <c r="N39" s="196" t="s">
        <v>15981</v>
      </c>
      <c r="O39" s="200">
        <v>42401</v>
      </c>
      <c r="P39" s="196" t="s">
        <v>12760</v>
      </c>
      <c r="Q39" s="196">
        <v>57</v>
      </c>
      <c r="R39" s="196" t="s">
        <v>12755</v>
      </c>
      <c r="S39" s="196" t="s">
        <v>11927</v>
      </c>
      <c r="T39" s="198" t="str">
        <f t="shared" si="12"/>
        <v>2"-(P)</v>
      </c>
    </row>
    <row r="40" spans="1:29" x14ac:dyDescent="0.25">
      <c r="A40">
        <v>817476</v>
      </c>
      <c r="B40" t="s">
        <v>15982</v>
      </c>
      <c r="C40" t="s">
        <v>15874</v>
      </c>
      <c r="D40">
        <v>20191029</v>
      </c>
      <c r="E40" s="199">
        <v>20744</v>
      </c>
      <c r="F40" s="199">
        <v>259215</v>
      </c>
      <c r="G40" s="196" t="s">
        <v>12759</v>
      </c>
      <c r="H40" s="196" t="s">
        <v>12762</v>
      </c>
      <c r="I40" s="197">
        <v>265.00000000719172</v>
      </c>
      <c r="J40" s="196" t="s">
        <v>15983</v>
      </c>
      <c r="K40" s="196" t="s">
        <v>12755</v>
      </c>
      <c r="L40" s="196">
        <v>57</v>
      </c>
      <c r="M40" s="196">
        <v>57</v>
      </c>
      <c r="N40" s="196" t="s">
        <v>15984</v>
      </c>
      <c r="O40" s="200">
        <v>41387</v>
      </c>
      <c r="P40" s="196" t="s">
        <v>12760</v>
      </c>
      <c r="Q40" s="196">
        <v>57</v>
      </c>
      <c r="R40" s="196" t="s">
        <v>12755</v>
      </c>
      <c r="S40" s="196" t="s">
        <v>15985</v>
      </c>
      <c r="T40" s="198" t="str">
        <f t="shared" ref="T40:T43" si="13">P40&amp;"-"&amp;R40</f>
        <v>2"-(P)</v>
      </c>
      <c r="AA40" s="121" t="s">
        <v>15885</v>
      </c>
      <c r="AB40" s="26">
        <f>AB35+AB37</f>
        <v>1588</v>
      </c>
      <c r="AC40" s="7">
        <f>AB40/$AB$30</f>
        <v>0.81144609095554421</v>
      </c>
    </row>
    <row r="41" spans="1:29" x14ac:dyDescent="0.25">
      <c r="A41">
        <v>2790202</v>
      </c>
      <c r="B41" t="s">
        <v>15986</v>
      </c>
      <c r="C41" t="s">
        <v>15874</v>
      </c>
      <c r="D41">
        <v>20191017</v>
      </c>
      <c r="E41" s="199">
        <v>5939</v>
      </c>
      <c r="F41" s="199">
        <v>642087</v>
      </c>
      <c r="G41" s="196" t="s">
        <v>12763</v>
      </c>
      <c r="H41" s="196" t="s">
        <v>12762</v>
      </c>
      <c r="I41" s="197">
        <v>477.30292544948969</v>
      </c>
      <c r="J41" s="196"/>
      <c r="K41" s="196" t="s">
        <v>12758</v>
      </c>
      <c r="L41" s="196">
        <v>45</v>
      </c>
      <c r="M41" s="196">
        <v>45</v>
      </c>
      <c r="N41" s="196" t="s">
        <v>15987</v>
      </c>
      <c r="O41" s="200">
        <v>41960</v>
      </c>
      <c r="P41" s="196" t="s">
        <v>12762</v>
      </c>
      <c r="Q41" s="196">
        <v>45</v>
      </c>
      <c r="R41" s="196" t="s">
        <v>12758</v>
      </c>
      <c r="S41" s="196" t="s">
        <v>15988</v>
      </c>
      <c r="T41" s="198" t="str">
        <f t="shared" si="13"/>
        <v>1"-(W)</v>
      </c>
      <c r="AA41" s="121" t="s">
        <v>15889</v>
      </c>
      <c r="AB41" s="26">
        <f>AB36+AB38</f>
        <v>369</v>
      </c>
      <c r="AC41" s="7">
        <f>AB41/$AB$30</f>
        <v>0.18855390904445579</v>
      </c>
    </row>
    <row r="42" spans="1:29" x14ac:dyDescent="0.25">
      <c r="A42">
        <v>3268213</v>
      </c>
      <c r="B42" t="s">
        <v>15989</v>
      </c>
      <c r="C42" t="s">
        <v>15874</v>
      </c>
      <c r="D42">
        <v>20191021</v>
      </c>
      <c r="E42" s="199">
        <v>28863</v>
      </c>
      <c r="F42" s="199">
        <v>75472</v>
      </c>
      <c r="G42" s="196" t="s">
        <v>12763</v>
      </c>
      <c r="H42" s="196" t="s">
        <v>12764</v>
      </c>
      <c r="I42" s="197">
        <v>65.877151229454512</v>
      </c>
      <c r="J42" s="196" t="s">
        <v>15935</v>
      </c>
      <c r="K42" s="196" t="s">
        <v>12755</v>
      </c>
      <c r="L42" s="196">
        <v>57</v>
      </c>
      <c r="M42" s="196">
        <v>57</v>
      </c>
      <c r="N42" s="196" t="s">
        <v>15990</v>
      </c>
      <c r="O42" s="200">
        <v>40221</v>
      </c>
      <c r="P42" s="196" t="s">
        <v>12760</v>
      </c>
      <c r="Q42" s="196">
        <v>57</v>
      </c>
      <c r="R42" s="196" t="s">
        <v>12755</v>
      </c>
      <c r="S42" s="196" t="s">
        <v>15991</v>
      </c>
      <c r="T42" s="198" t="str">
        <f t="shared" si="13"/>
        <v>2"-(P)</v>
      </c>
    </row>
    <row r="43" spans="1:29" x14ac:dyDescent="0.25">
      <c r="A43">
        <v>2564103</v>
      </c>
      <c r="B43" t="s">
        <v>15992</v>
      </c>
      <c r="C43" t="s">
        <v>15874</v>
      </c>
      <c r="D43">
        <v>20191108</v>
      </c>
      <c r="E43" s="199">
        <v>7598</v>
      </c>
      <c r="F43" s="199">
        <v>1575051</v>
      </c>
      <c r="G43" s="196" t="s">
        <v>12768</v>
      </c>
      <c r="H43" s="196" t="s">
        <v>12762</v>
      </c>
      <c r="I43" s="197">
        <v>18.971244013243268</v>
      </c>
      <c r="J43" s="196" t="s">
        <v>15993</v>
      </c>
      <c r="K43" s="196" t="s">
        <v>12755</v>
      </c>
      <c r="L43" s="196">
        <v>35</v>
      </c>
      <c r="M43" s="196">
        <v>35</v>
      </c>
      <c r="N43" s="196" t="s">
        <v>15994</v>
      </c>
      <c r="O43" s="200">
        <v>40661</v>
      </c>
      <c r="P43" s="196" t="s">
        <v>12760</v>
      </c>
      <c r="Q43" s="196">
        <v>35</v>
      </c>
      <c r="R43" s="196" t="s">
        <v>12755</v>
      </c>
      <c r="S43" s="196" t="s">
        <v>15995</v>
      </c>
      <c r="T43" s="198" t="str">
        <f t="shared" si="13"/>
        <v>2"-(P)</v>
      </c>
    </row>
    <row r="44" spans="1:29" x14ac:dyDescent="0.25">
      <c r="A44">
        <v>3597864</v>
      </c>
      <c r="B44" t="s">
        <v>15996</v>
      </c>
      <c r="C44" t="s">
        <v>15874</v>
      </c>
      <c r="D44">
        <v>20191030</v>
      </c>
      <c r="E44" s="199">
        <v>9841</v>
      </c>
      <c r="F44" s="199">
        <v>649414</v>
      </c>
      <c r="G44" s="196" t="s">
        <v>12768</v>
      </c>
      <c r="H44" s="196" t="s">
        <v>12762</v>
      </c>
      <c r="I44" s="197">
        <v>20.500101478609963</v>
      </c>
      <c r="J44" s="196" t="s">
        <v>15997</v>
      </c>
      <c r="K44" s="196" t="s">
        <v>12755</v>
      </c>
      <c r="L44" s="196">
        <v>2</v>
      </c>
      <c r="M44" s="196">
        <v>2</v>
      </c>
      <c r="N44" s="196" t="s">
        <v>15998</v>
      </c>
      <c r="O44" s="200">
        <v>39448</v>
      </c>
      <c r="P44" s="196" t="s">
        <v>12754</v>
      </c>
      <c r="Q44" s="196">
        <v>45</v>
      </c>
      <c r="R44" s="196" t="s">
        <v>12755</v>
      </c>
      <c r="S44" s="196" t="s">
        <v>15999</v>
      </c>
      <c r="T44" s="198" t="str">
        <f t="shared" ref="T44:T46" si="14">P44&amp;"-"&amp;R44</f>
        <v>4"-(P)</v>
      </c>
    </row>
    <row r="45" spans="1:29" x14ac:dyDescent="0.25">
      <c r="A45">
        <v>3313302</v>
      </c>
      <c r="B45" t="s">
        <v>12427</v>
      </c>
      <c r="C45" t="s">
        <v>15874</v>
      </c>
      <c r="D45">
        <v>20191112</v>
      </c>
      <c r="E45" s="199">
        <v>33235</v>
      </c>
      <c r="F45" s="199">
        <v>4107540</v>
      </c>
      <c r="G45" s="196" t="s">
        <v>12759</v>
      </c>
      <c r="H45" s="196" t="s">
        <v>12762</v>
      </c>
      <c r="I45" s="197">
        <v>35.821675462919146</v>
      </c>
      <c r="J45" s="196" t="s">
        <v>12027</v>
      </c>
      <c r="K45" s="196" t="s">
        <v>12755</v>
      </c>
      <c r="L45" s="196">
        <v>60</v>
      </c>
      <c r="M45" s="196">
        <v>60</v>
      </c>
      <c r="N45" s="196" t="s">
        <v>16000</v>
      </c>
      <c r="O45" s="200">
        <v>42480</v>
      </c>
      <c r="P45" s="196" t="s">
        <v>12760</v>
      </c>
      <c r="Q45" s="196">
        <v>60</v>
      </c>
      <c r="R45" s="196" t="s">
        <v>12755</v>
      </c>
      <c r="S45" s="196" t="s">
        <v>12212</v>
      </c>
      <c r="T45" s="198" t="str">
        <f t="shared" si="14"/>
        <v>2"-(P)</v>
      </c>
    </row>
    <row r="46" spans="1:29" x14ac:dyDescent="0.25">
      <c r="A46">
        <v>1097684</v>
      </c>
      <c r="B46" t="s">
        <v>16001</v>
      </c>
      <c r="C46" t="s">
        <v>15874</v>
      </c>
      <c r="D46">
        <v>20191108</v>
      </c>
      <c r="E46" s="199">
        <v>8048</v>
      </c>
      <c r="F46" s="199">
        <v>371250</v>
      </c>
      <c r="G46" s="196" t="s">
        <v>12763</v>
      </c>
      <c r="H46" s="196" t="s">
        <v>12762</v>
      </c>
      <c r="I46" s="197">
        <v>80.05893724553259</v>
      </c>
      <c r="J46" s="196" t="s">
        <v>16002</v>
      </c>
      <c r="K46" s="196" t="s">
        <v>12755</v>
      </c>
      <c r="L46" s="196">
        <v>60</v>
      </c>
      <c r="M46" s="196">
        <v>60</v>
      </c>
      <c r="N46" s="196" t="s">
        <v>16003</v>
      </c>
      <c r="O46" s="200">
        <v>42615</v>
      </c>
      <c r="P46" s="196" t="s">
        <v>12754</v>
      </c>
      <c r="Q46" s="196">
        <v>45</v>
      </c>
      <c r="R46" s="196" t="s">
        <v>12755</v>
      </c>
      <c r="S46" s="196" t="s">
        <v>16004</v>
      </c>
      <c r="T46" s="198" t="str">
        <f t="shared" si="14"/>
        <v>4"-(P)</v>
      </c>
    </row>
    <row r="47" spans="1:29" x14ac:dyDescent="0.25">
      <c r="A47">
        <v>3561082</v>
      </c>
      <c r="B47" t="s">
        <v>12583</v>
      </c>
      <c r="C47" t="s">
        <v>15874</v>
      </c>
      <c r="D47">
        <v>20191031</v>
      </c>
      <c r="E47" s="199">
        <v>11495</v>
      </c>
      <c r="F47" s="199">
        <v>4840858</v>
      </c>
      <c r="G47" s="196" t="s">
        <v>12763</v>
      </c>
      <c r="H47" s="196" t="s">
        <v>12762</v>
      </c>
      <c r="I47" s="197">
        <v>74.999999953934136</v>
      </c>
      <c r="J47" s="196" t="s">
        <v>16005</v>
      </c>
      <c r="K47" s="196" t="s">
        <v>12755</v>
      </c>
      <c r="L47" s="196">
        <v>35</v>
      </c>
      <c r="M47" s="196">
        <v>35</v>
      </c>
      <c r="N47" s="196" t="s">
        <v>16006</v>
      </c>
      <c r="O47" s="200">
        <v>43252</v>
      </c>
      <c r="P47" s="196" t="s">
        <v>12760</v>
      </c>
      <c r="Q47" s="196">
        <v>35</v>
      </c>
      <c r="R47" s="196" t="s">
        <v>12758</v>
      </c>
      <c r="S47" s="196" t="s">
        <v>16007</v>
      </c>
      <c r="T47" s="198" t="str">
        <f t="shared" ref="T47:T49" si="15">P47&amp;"-"&amp;R47</f>
        <v>2"-(W)</v>
      </c>
    </row>
    <row r="48" spans="1:29" x14ac:dyDescent="0.25">
      <c r="A48">
        <v>3565350</v>
      </c>
      <c r="B48" t="s">
        <v>16008</v>
      </c>
      <c r="C48" t="s">
        <v>15874</v>
      </c>
      <c r="D48">
        <v>20191104</v>
      </c>
      <c r="E48" s="199">
        <v>11021</v>
      </c>
      <c r="F48" s="199">
        <v>329477</v>
      </c>
      <c r="G48" s="196" t="s">
        <v>12759</v>
      </c>
      <c r="H48" s="196" t="s">
        <v>12762</v>
      </c>
      <c r="I48" s="197">
        <v>204.21923610353915</v>
      </c>
      <c r="J48" s="196" t="s">
        <v>16009</v>
      </c>
      <c r="K48" s="196" t="s">
        <v>12755</v>
      </c>
      <c r="L48" s="196">
        <v>45</v>
      </c>
      <c r="M48" s="196">
        <v>45</v>
      </c>
      <c r="N48" s="196" t="s">
        <v>16010</v>
      </c>
      <c r="O48" s="200">
        <v>39741</v>
      </c>
      <c r="P48" s="196" t="s">
        <v>12760</v>
      </c>
      <c r="Q48" s="196">
        <v>45</v>
      </c>
      <c r="R48" s="196" t="s">
        <v>12755</v>
      </c>
      <c r="S48" s="196" t="s">
        <v>16011</v>
      </c>
      <c r="T48" s="198" t="str">
        <f t="shared" si="15"/>
        <v>2"-(P)</v>
      </c>
    </row>
    <row r="49" spans="1:20" x14ac:dyDescent="0.25">
      <c r="A49">
        <v>553258</v>
      </c>
      <c r="B49" t="s">
        <v>16012</v>
      </c>
      <c r="C49" t="s">
        <v>15874</v>
      </c>
      <c r="D49">
        <v>20191024</v>
      </c>
      <c r="E49" s="199">
        <v>22125</v>
      </c>
      <c r="F49" s="199">
        <v>220092</v>
      </c>
      <c r="G49" s="196" t="s">
        <v>12759</v>
      </c>
      <c r="H49" s="196" t="s">
        <v>12762</v>
      </c>
      <c r="I49" s="197">
        <v>98.911024335539679</v>
      </c>
      <c r="J49" s="196" t="s">
        <v>65</v>
      </c>
      <c r="K49" s="196" t="s">
        <v>12758</v>
      </c>
      <c r="L49" s="196">
        <v>0</v>
      </c>
      <c r="M49" s="196">
        <v>0</v>
      </c>
      <c r="N49" s="196" t="s">
        <v>16013</v>
      </c>
      <c r="O49" s="200">
        <v>39448</v>
      </c>
      <c r="P49" s="196" t="s">
        <v>12760</v>
      </c>
      <c r="Q49" s="196">
        <v>57</v>
      </c>
      <c r="R49" s="196" t="s">
        <v>12758</v>
      </c>
      <c r="S49" s="196" t="s">
        <v>16014</v>
      </c>
      <c r="T49" s="198" t="str">
        <f t="shared" si="15"/>
        <v>2"-(W)</v>
      </c>
    </row>
    <row r="50" spans="1:20" x14ac:dyDescent="0.25">
      <c r="A50">
        <v>1532034</v>
      </c>
      <c r="B50" t="s">
        <v>16015</v>
      </c>
      <c r="C50" t="s">
        <v>15874</v>
      </c>
      <c r="D50">
        <v>20191024</v>
      </c>
      <c r="E50" s="199">
        <v>2978</v>
      </c>
      <c r="F50" s="199">
        <v>925404</v>
      </c>
      <c r="G50" s="196" t="s">
        <v>12763</v>
      </c>
      <c r="H50" s="196" t="s">
        <v>12762</v>
      </c>
      <c r="I50" s="197">
        <v>161.85371528711659</v>
      </c>
      <c r="J50" s="196" t="s">
        <v>16016</v>
      </c>
      <c r="K50" s="196" t="s">
        <v>12755</v>
      </c>
      <c r="L50" s="196">
        <v>2</v>
      </c>
      <c r="M50" s="196">
        <v>2</v>
      </c>
      <c r="N50" s="196" t="s">
        <v>16017</v>
      </c>
      <c r="O50" s="200">
        <v>40310</v>
      </c>
      <c r="P50" s="196" t="s">
        <v>12760</v>
      </c>
      <c r="Q50" s="196">
        <v>60</v>
      </c>
      <c r="R50" s="196" t="s">
        <v>12755</v>
      </c>
      <c r="S50" s="196" t="s">
        <v>16018</v>
      </c>
      <c r="T50" s="198" t="str">
        <f t="shared" ref="T50:T52" si="16">P50&amp;"-"&amp;R50</f>
        <v>2"-(P)</v>
      </c>
    </row>
    <row r="51" spans="1:20" x14ac:dyDescent="0.25">
      <c r="A51">
        <v>3167652</v>
      </c>
      <c r="B51" t="s">
        <v>12362</v>
      </c>
      <c r="C51" t="s">
        <v>15874</v>
      </c>
      <c r="D51">
        <v>20191022</v>
      </c>
      <c r="E51" s="199">
        <v>3434</v>
      </c>
      <c r="F51" s="199">
        <v>3363912</v>
      </c>
      <c r="G51" s="196" t="s">
        <v>12763</v>
      </c>
      <c r="H51" s="196" t="s">
        <v>12762</v>
      </c>
      <c r="I51" s="197">
        <v>267.95301258273327</v>
      </c>
      <c r="J51" s="196" t="s">
        <v>11713</v>
      </c>
      <c r="K51" s="196" t="s">
        <v>12755</v>
      </c>
      <c r="L51" s="196">
        <v>60</v>
      </c>
      <c r="M51" s="196">
        <v>60</v>
      </c>
      <c r="N51" s="196" t="s">
        <v>16020</v>
      </c>
      <c r="O51" s="200">
        <v>42010</v>
      </c>
      <c r="P51" s="196" t="s">
        <v>12760</v>
      </c>
      <c r="Q51" s="196">
        <v>60</v>
      </c>
      <c r="R51" s="196" t="s">
        <v>12755</v>
      </c>
      <c r="S51" s="196" t="s">
        <v>11812</v>
      </c>
      <c r="T51" s="198" t="str">
        <f t="shared" si="16"/>
        <v>2"-(P)</v>
      </c>
    </row>
    <row r="52" spans="1:20" x14ac:dyDescent="0.25">
      <c r="A52">
        <v>3776157</v>
      </c>
      <c r="B52" t="s">
        <v>16021</v>
      </c>
      <c r="C52" t="s">
        <v>15874</v>
      </c>
      <c r="D52">
        <v>20191104</v>
      </c>
      <c r="E52" s="199">
        <v>25039</v>
      </c>
      <c r="F52" s="199">
        <v>5076084</v>
      </c>
      <c r="G52" s="196" t="s">
        <v>12759</v>
      </c>
      <c r="H52" s="196" t="s">
        <v>12762</v>
      </c>
      <c r="I52" s="197">
        <v>37.000000019465915</v>
      </c>
      <c r="J52" s="196" t="s">
        <v>16022</v>
      </c>
      <c r="K52" s="196" t="s">
        <v>12755</v>
      </c>
      <c r="L52" s="196">
        <v>57</v>
      </c>
      <c r="M52" s="196">
        <v>57</v>
      </c>
      <c r="N52" s="196" t="s">
        <v>16023</v>
      </c>
      <c r="O52" s="200">
        <v>43563</v>
      </c>
      <c r="P52" s="196" t="s">
        <v>12760</v>
      </c>
      <c r="Q52" s="196">
        <v>57</v>
      </c>
      <c r="R52" s="196" t="s">
        <v>12755</v>
      </c>
      <c r="S52" s="196" t="s">
        <v>16024</v>
      </c>
      <c r="T52" s="198" t="str">
        <f t="shared" si="16"/>
        <v>2"-(P)</v>
      </c>
    </row>
    <row r="53" spans="1:20" x14ac:dyDescent="0.25">
      <c r="A53">
        <v>3167638</v>
      </c>
      <c r="B53" t="s">
        <v>12360</v>
      </c>
      <c r="C53" t="s">
        <v>15874</v>
      </c>
      <c r="D53">
        <v>20191022</v>
      </c>
      <c r="E53" s="199">
        <v>3440</v>
      </c>
      <c r="F53" s="199">
        <v>3363914</v>
      </c>
      <c r="G53" s="196" t="s">
        <v>12763</v>
      </c>
      <c r="H53" s="196" t="s">
        <v>12762</v>
      </c>
      <c r="I53" s="197">
        <v>71.999999978657328</v>
      </c>
      <c r="J53" s="196" t="s">
        <v>11719</v>
      </c>
      <c r="K53" s="196" t="s">
        <v>12755</v>
      </c>
      <c r="L53" s="196">
        <v>60</v>
      </c>
      <c r="M53" s="196">
        <v>60</v>
      </c>
      <c r="N53" s="196" t="s">
        <v>16025</v>
      </c>
      <c r="O53" s="200">
        <v>42010</v>
      </c>
      <c r="P53" s="196" t="s">
        <v>12760</v>
      </c>
      <c r="Q53" s="196">
        <v>60</v>
      </c>
      <c r="R53" s="196" t="s">
        <v>12755</v>
      </c>
      <c r="S53" s="196" t="s">
        <v>11812</v>
      </c>
      <c r="T53" s="198" t="str">
        <f t="shared" ref="T53:T55" si="17">P53&amp;"-"&amp;R53</f>
        <v>2"-(P)</v>
      </c>
    </row>
    <row r="54" spans="1:20" x14ac:dyDescent="0.25">
      <c r="A54">
        <v>3476915</v>
      </c>
      <c r="B54" t="s">
        <v>12503</v>
      </c>
      <c r="C54" t="s">
        <v>15874</v>
      </c>
      <c r="D54">
        <v>20191111</v>
      </c>
      <c r="E54" s="199">
        <v>19418</v>
      </c>
      <c r="F54" s="199">
        <v>4214755</v>
      </c>
      <c r="G54" s="196" t="s">
        <v>12759</v>
      </c>
      <c r="H54" s="196" t="s">
        <v>12762</v>
      </c>
      <c r="I54" s="197">
        <v>22.346547402493428</v>
      </c>
      <c r="J54" s="196" t="s">
        <v>12004</v>
      </c>
      <c r="K54" s="196" t="s">
        <v>12755</v>
      </c>
      <c r="L54" s="196">
        <v>57</v>
      </c>
      <c r="M54" s="196">
        <v>57</v>
      </c>
      <c r="N54" s="196" t="s">
        <v>16026</v>
      </c>
      <c r="O54" s="200">
        <v>42009</v>
      </c>
      <c r="P54" s="196" t="s">
        <v>12760</v>
      </c>
      <c r="Q54" s="196">
        <v>57</v>
      </c>
      <c r="R54" s="196" t="s">
        <v>12755</v>
      </c>
      <c r="S54" s="196" t="s">
        <v>11818</v>
      </c>
      <c r="T54" s="198" t="str">
        <f t="shared" si="17"/>
        <v>2"-(P)</v>
      </c>
    </row>
    <row r="55" spans="1:20" x14ac:dyDescent="0.25">
      <c r="A55">
        <v>2068690</v>
      </c>
      <c r="B55" t="s">
        <v>16027</v>
      </c>
      <c r="C55" t="s">
        <v>15874</v>
      </c>
      <c r="D55">
        <v>20191029</v>
      </c>
      <c r="E55" s="199">
        <v>9655</v>
      </c>
      <c r="F55" s="199">
        <v>618300</v>
      </c>
      <c r="G55" s="196" t="s">
        <v>12759</v>
      </c>
      <c r="H55" s="196" t="s">
        <v>12762</v>
      </c>
      <c r="I55" s="197">
        <v>187.92706361205572</v>
      </c>
      <c r="J55" s="196" t="s">
        <v>16028</v>
      </c>
      <c r="K55" s="196" t="s">
        <v>12755</v>
      </c>
      <c r="L55" s="196">
        <v>0</v>
      </c>
      <c r="M55" s="196">
        <v>0</v>
      </c>
      <c r="N55" s="196" t="s">
        <v>16029</v>
      </c>
      <c r="O55" s="200">
        <v>39448</v>
      </c>
      <c r="P55" s="196" t="s">
        <v>12754</v>
      </c>
      <c r="Q55" s="196">
        <v>60</v>
      </c>
      <c r="R55" s="196" t="s">
        <v>12755</v>
      </c>
      <c r="S55" s="196" t="s">
        <v>16030</v>
      </c>
      <c r="T55" s="198" t="str">
        <f t="shared" si="17"/>
        <v>4"-(P)</v>
      </c>
    </row>
    <row r="56" spans="1:20" x14ac:dyDescent="0.25">
      <c r="A56">
        <v>852150</v>
      </c>
      <c r="B56" t="s">
        <v>16031</v>
      </c>
      <c r="C56" t="s">
        <v>15874</v>
      </c>
      <c r="D56">
        <v>20191105</v>
      </c>
      <c r="E56" s="199">
        <v>2198</v>
      </c>
      <c r="F56" s="199">
        <v>2440774</v>
      </c>
      <c r="G56" s="196" t="s">
        <v>12763</v>
      </c>
      <c r="H56" s="196" t="s">
        <v>12762</v>
      </c>
      <c r="I56" s="197">
        <v>131.99999998736845</v>
      </c>
      <c r="J56" s="196" t="s">
        <v>16032</v>
      </c>
      <c r="K56" s="196" t="s">
        <v>12755</v>
      </c>
      <c r="L56" s="196">
        <v>45</v>
      </c>
      <c r="M56" s="196">
        <v>45</v>
      </c>
      <c r="N56" s="196" t="s">
        <v>16033</v>
      </c>
      <c r="O56" s="200">
        <v>41400</v>
      </c>
      <c r="P56" s="196" t="s">
        <v>12760</v>
      </c>
      <c r="Q56" s="196">
        <v>45</v>
      </c>
      <c r="R56" s="196" t="s">
        <v>12755</v>
      </c>
      <c r="S56" s="196" t="s">
        <v>16034</v>
      </c>
      <c r="T56" s="198" t="str">
        <f t="shared" ref="T56:T59" si="18">P56&amp;"-"&amp;R56</f>
        <v>2"-(P)</v>
      </c>
    </row>
    <row r="57" spans="1:20" x14ac:dyDescent="0.25">
      <c r="A57">
        <v>2620447</v>
      </c>
      <c r="B57" t="s">
        <v>16035</v>
      </c>
      <c r="C57" t="s">
        <v>15874</v>
      </c>
      <c r="D57">
        <v>20191113</v>
      </c>
      <c r="E57" s="199">
        <v>6085</v>
      </c>
      <c r="F57" s="199">
        <v>893009</v>
      </c>
      <c r="G57" s="196" t="s">
        <v>12768</v>
      </c>
      <c r="H57" s="196" t="s">
        <v>12762</v>
      </c>
      <c r="I57" s="197">
        <v>56.232283554767712</v>
      </c>
      <c r="J57" s="196" t="s">
        <v>16036</v>
      </c>
      <c r="K57" s="196" t="s">
        <v>12755</v>
      </c>
      <c r="L57" s="196">
        <v>45</v>
      </c>
      <c r="M57" s="196"/>
      <c r="N57" s="196" t="s">
        <v>16037</v>
      </c>
      <c r="O57" s="200">
        <v>40080</v>
      </c>
      <c r="P57" s="196" t="s">
        <v>12760</v>
      </c>
      <c r="Q57" s="196">
        <v>45</v>
      </c>
      <c r="R57" s="196" t="s">
        <v>12755</v>
      </c>
      <c r="S57" s="196" t="s">
        <v>16038</v>
      </c>
      <c r="T57" s="198" t="str">
        <f t="shared" si="18"/>
        <v>2"-(P)</v>
      </c>
    </row>
    <row r="58" spans="1:20" x14ac:dyDescent="0.25">
      <c r="A58">
        <v>2369041</v>
      </c>
      <c r="B58" t="s">
        <v>16039</v>
      </c>
      <c r="C58" t="s">
        <v>15874</v>
      </c>
      <c r="D58">
        <v>20191031</v>
      </c>
      <c r="E58" s="199">
        <v>11159</v>
      </c>
      <c r="F58" s="199">
        <v>1347037</v>
      </c>
      <c r="G58" s="196" t="s">
        <v>12759</v>
      </c>
      <c r="H58" s="196" t="s">
        <v>12762</v>
      </c>
      <c r="I58" s="197">
        <v>277.06828290315508</v>
      </c>
      <c r="J58" s="196" t="s">
        <v>16040</v>
      </c>
      <c r="K58" s="196" t="s">
        <v>12755</v>
      </c>
      <c r="L58" s="196">
        <v>45</v>
      </c>
      <c r="M58" s="196"/>
      <c r="N58" s="196" t="s">
        <v>16041</v>
      </c>
      <c r="O58" s="200">
        <v>40506</v>
      </c>
      <c r="P58" s="196" t="s">
        <v>12760</v>
      </c>
      <c r="Q58" s="196">
        <v>45</v>
      </c>
      <c r="R58" s="196" t="s">
        <v>12755</v>
      </c>
      <c r="S58" s="196" t="s">
        <v>16042</v>
      </c>
      <c r="T58" s="198" t="str">
        <f t="shared" si="18"/>
        <v>2"-(P)</v>
      </c>
    </row>
    <row r="59" spans="1:20" x14ac:dyDescent="0.25">
      <c r="A59">
        <v>523895</v>
      </c>
      <c r="B59" t="s">
        <v>16043</v>
      </c>
      <c r="C59" t="s">
        <v>15874</v>
      </c>
      <c r="D59">
        <v>20191021</v>
      </c>
      <c r="E59" s="199">
        <v>22658</v>
      </c>
      <c r="F59" s="199">
        <v>207724</v>
      </c>
      <c r="G59" s="196" t="s">
        <v>12763</v>
      </c>
      <c r="H59" s="196" t="s">
        <v>12765</v>
      </c>
      <c r="I59" s="197">
        <v>102.71922611164834</v>
      </c>
      <c r="J59" s="196" t="s">
        <v>16044</v>
      </c>
      <c r="K59" s="196" t="s">
        <v>12758</v>
      </c>
      <c r="L59" s="196">
        <v>0</v>
      </c>
      <c r="M59" s="196">
        <v>0</v>
      </c>
      <c r="N59" s="196" t="s">
        <v>16045</v>
      </c>
      <c r="O59" s="200">
        <v>40302</v>
      </c>
      <c r="P59" s="196" t="s">
        <v>12760</v>
      </c>
      <c r="Q59" s="196">
        <v>57</v>
      </c>
      <c r="R59" s="196" t="s">
        <v>12755</v>
      </c>
      <c r="S59" s="196" t="s">
        <v>16046</v>
      </c>
      <c r="T59" s="198" t="str">
        <f t="shared" si="18"/>
        <v>2"-(P)</v>
      </c>
    </row>
    <row r="60" spans="1:20" x14ac:dyDescent="0.25">
      <c r="A60">
        <v>2259546</v>
      </c>
      <c r="B60" t="s">
        <v>16047</v>
      </c>
      <c r="C60" t="s">
        <v>15874</v>
      </c>
      <c r="D60">
        <v>20191025</v>
      </c>
      <c r="E60" s="199">
        <v>21946</v>
      </c>
      <c r="F60" s="199">
        <v>226256</v>
      </c>
      <c r="G60" s="196" t="s">
        <v>12763</v>
      </c>
      <c r="H60" s="196" t="s">
        <v>12764</v>
      </c>
      <c r="I60" s="197">
        <v>111.4776549672643</v>
      </c>
      <c r="J60" s="196" t="s">
        <v>16048</v>
      </c>
      <c r="K60" s="196" t="s">
        <v>12755</v>
      </c>
      <c r="L60" s="196">
        <v>57</v>
      </c>
      <c r="M60" s="196">
        <v>0</v>
      </c>
      <c r="N60" s="196" t="s">
        <v>16049</v>
      </c>
      <c r="O60" s="200">
        <v>42265</v>
      </c>
      <c r="P60" s="196" t="s">
        <v>12760</v>
      </c>
      <c r="Q60" s="196">
        <v>57</v>
      </c>
      <c r="R60" s="196" t="s">
        <v>12755</v>
      </c>
      <c r="S60" s="196" t="s">
        <v>16050</v>
      </c>
      <c r="T60" s="198" t="str">
        <f t="shared" ref="T60" si="19">P60&amp;"-"&amp;R60</f>
        <v>2"-(P)</v>
      </c>
    </row>
    <row r="61" spans="1:20" x14ac:dyDescent="0.25">
      <c r="A61">
        <v>1305285</v>
      </c>
      <c r="B61" t="s">
        <v>16051</v>
      </c>
      <c r="C61" t="s">
        <v>15874</v>
      </c>
      <c r="D61">
        <v>20191107</v>
      </c>
      <c r="E61" s="199">
        <v>7295</v>
      </c>
      <c r="F61" s="199">
        <v>387444</v>
      </c>
      <c r="G61" s="196" t="s">
        <v>12763</v>
      </c>
      <c r="H61" s="196" t="s">
        <v>12765</v>
      </c>
      <c r="I61" s="197">
        <v>6.8636270355413522</v>
      </c>
      <c r="J61" s="196" t="s">
        <v>65</v>
      </c>
      <c r="K61" s="196" t="s">
        <v>12758</v>
      </c>
      <c r="L61" s="196">
        <v>0</v>
      </c>
      <c r="M61" s="196">
        <v>0</v>
      </c>
      <c r="N61" s="196" t="s">
        <v>16052</v>
      </c>
      <c r="O61" s="200">
        <v>41072</v>
      </c>
      <c r="P61" s="196" t="s">
        <v>12760</v>
      </c>
      <c r="Q61" s="196">
        <v>35</v>
      </c>
      <c r="R61" s="196" t="s">
        <v>12758</v>
      </c>
      <c r="S61" s="196" t="s">
        <v>16053</v>
      </c>
      <c r="T61" s="198" t="str">
        <f t="shared" ref="T61:T63" si="20">P61&amp;"-"&amp;R61</f>
        <v>2"-(W)</v>
      </c>
    </row>
    <row r="62" spans="1:20" x14ac:dyDescent="0.25">
      <c r="A62">
        <v>66238</v>
      </c>
      <c r="B62" t="s">
        <v>16054</v>
      </c>
      <c r="C62" t="s">
        <v>15874</v>
      </c>
      <c r="D62">
        <v>20191112</v>
      </c>
      <c r="E62" s="199">
        <v>15911</v>
      </c>
      <c r="F62" s="199">
        <v>114530</v>
      </c>
      <c r="G62" s="196" t="s">
        <v>12768</v>
      </c>
      <c r="H62" s="196" t="s">
        <v>12765</v>
      </c>
      <c r="I62" s="197">
        <v>123.90325130890881</v>
      </c>
      <c r="J62" s="196" t="s">
        <v>16055</v>
      </c>
      <c r="K62" s="196" t="s">
        <v>12758</v>
      </c>
      <c r="L62" s="196">
        <v>0</v>
      </c>
      <c r="M62" s="196">
        <v>0</v>
      </c>
      <c r="N62" s="196" t="s">
        <v>16056</v>
      </c>
      <c r="O62" s="200">
        <v>42443</v>
      </c>
      <c r="P62" s="196" t="s">
        <v>12760</v>
      </c>
      <c r="Q62" s="196">
        <v>57</v>
      </c>
      <c r="R62" s="196" t="s">
        <v>12755</v>
      </c>
      <c r="S62" s="196" t="s">
        <v>16057</v>
      </c>
      <c r="T62" s="198" t="str">
        <f t="shared" si="20"/>
        <v>2"-(P)</v>
      </c>
    </row>
    <row r="63" spans="1:20" x14ac:dyDescent="0.25">
      <c r="A63">
        <v>1980800</v>
      </c>
      <c r="B63" t="s">
        <v>16058</v>
      </c>
      <c r="C63" t="s">
        <v>15874</v>
      </c>
      <c r="D63">
        <v>20191021</v>
      </c>
      <c r="E63" s="199">
        <v>29040</v>
      </c>
      <c r="F63" s="199">
        <v>75576</v>
      </c>
      <c r="G63" s="196" t="s">
        <v>12763</v>
      </c>
      <c r="H63" s="196" t="s">
        <v>12762</v>
      </c>
      <c r="I63" s="197">
        <v>97.095525639165459</v>
      </c>
      <c r="J63" s="196" t="s">
        <v>16059</v>
      </c>
      <c r="K63" s="196" t="s">
        <v>12755</v>
      </c>
      <c r="L63" s="196">
        <v>0</v>
      </c>
      <c r="M63" s="196">
        <v>0</v>
      </c>
      <c r="N63" s="196" t="s">
        <v>16060</v>
      </c>
      <c r="O63" s="200">
        <v>40344</v>
      </c>
      <c r="P63" s="196" t="s">
        <v>12760</v>
      </c>
      <c r="Q63" s="196">
        <v>57</v>
      </c>
      <c r="R63" s="196" t="s">
        <v>12755</v>
      </c>
      <c r="S63" s="196" t="s">
        <v>16061</v>
      </c>
      <c r="T63" s="198" t="str">
        <f t="shared" si="20"/>
        <v>2"-(P)</v>
      </c>
    </row>
    <row r="64" spans="1:20" x14ac:dyDescent="0.25">
      <c r="A64">
        <v>3380395</v>
      </c>
      <c r="B64" t="s">
        <v>12475</v>
      </c>
      <c r="C64" t="s">
        <v>15874</v>
      </c>
      <c r="D64">
        <v>20191018</v>
      </c>
      <c r="E64" s="199">
        <v>29649</v>
      </c>
      <c r="F64" s="199">
        <v>4065535</v>
      </c>
      <c r="G64" s="196" t="s">
        <v>12763</v>
      </c>
      <c r="H64" s="196" t="s">
        <v>12762</v>
      </c>
      <c r="I64" s="197">
        <v>12.000000000670422</v>
      </c>
      <c r="J64" s="196" t="s">
        <v>11836</v>
      </c>
      <c r="K64" s="196" t="s">
        <v>12755</v>
      </c>
      <c r="L64" s="196">
        <v>57</v>
      </c>
      <c r="M64" s="196">
        <v>57</v>
      </c>
      <c r="N64" s="196" t="s">
        <v>16062</v>
      </c>
      <c r="O64" s="200">
        <v>42664</v>
      </c>
      <c r="P64" s="196" t="s">
        <v>12760</v>
      </c>
      <c r="Q64" s="196">
        <v>57</v>
      </c>
      <c r="R64" s="196" t="s">
        <v>12755</v>
      </c>
      <c r="S64" s="196" t="s">
        <v>11905</v>
      </c>
      <c r="T64" s="198" t="str">
        <f t="shared" ref="T64:T65" si="21">P64&amp;"-"&amp;R64</f>
        <v>2"-(P)</v>
      </c>
    </row>
    <row r="65" spans="1:20" x14ac:dyDescent="0.25">
      <c r="A65">
        <v>3665310</v>
      </c>
      <c r="B65" t="s">
        <v>12633</v>
      </c>
      <c r="C65" t="s">
        <v>15874</v>
      </c>
      <c r="D65">
        <v>20191029</v>
      </c>
      <c r="E65" s="199">
        <v>15851</v>
      </c>
      <c r="F65" s="199">
        <v>4866062</v>
      </c>
      <c r="G65" s="196" t="s">
        <v>12763</v>
      </c>
      <c r="H65" s="196" t="s">
        <v>12762</v>
      </c>
      <c r="I65" s="197">
        <v>261.4338505225611</v>
      </c>
      <c r="J65" s="196" t="s">
        <v>12173</v>
      </c>
      <c r="K65" s="196" t="s">
        <v>12755</v>
      </c>
      <c r="L65" s="196">
        <v>57</v>
      </c>
      <c r="M65" s="196">
        <v>57</v>
      </c>
      <c r="N65" s="196" t="s">
        <v>16063</v>
      </c>
      <c r="O65" s="200">
        <v>43287</v>
      </c>
      <c r="P65" s="196" t="s">
        <v>12760</v>
      </c>
      <c r="Q65" s="196">
        <v>57</v>
      </c>
      <c r="R65" s="196" t="s">
        <v>12755</v>
      </c>
      <c r="S65" s="196" t="s">
        <v>12210</v>
      </c>
      <c r="T65" s="198" t="str">
        <f t="shared" si="21"/>
        <v>2"-(P)</v>
      </c>
    </row>
    <row r="66" spans="1:20" x14ac:dyDescent="0.25">
      <c r="A66">
        <v>3547218</v>
      </c>
      <c r="B66" t="s">
        <v>12488</v>
      </c>
      <c r="C66" t="s">
        <v>15874</v>
      </c>
      <c r="D66">
        <v>20191114</v>
      </c>
      <c r="E66" s="199">
        <v>31754</v>
      </c>
      <c r="F66" s="199">
        <v>4303976</v>
      </c>
      <c r="G66" s="196" t="s">
        <v>12763</v>
      </c>
      <c r="H66" s="196" t="s">
        <v>12762</v>
      </c>
      <c r="I66" s="197">
        <v>54.000000071194052</v>
      </c>
      <c r="J66" s="196" t="s">
        <v>11976</v>
      </c>
      <c r="K66" s="196" t="s">
        <v>12755</v>
      </c>
      <c r="L66" s="196">
        <v>57</v>
      </c>
      <c r="M66" s="196">
        <v>57</v>
      </c>
      <c r="N66" s="196" t="s">
        <v>16065</v>
      </c>
      <c r="O66" s="200">
        <v>42850</v>
      </c>
      <c r="P66" s="196" t="s">
        <v>12760</v>
      </c>
      <c r="Q66" s="196">
        <v>57</v>
      </c>
      <c r="R66" s="196" t="s">
        <v>12755</v>
      </c>
      <c r="S66" s="196" t="s">
        <v>12052</v>
      </c>
      <c r="T66" s="198" t="str">
        <f t="shared" ref="T66:T69" si="22">P66&amp;"-"&amp;R66</f>
        <v>2"-(P)</v>
      </c>
    </row>
    <row r="67" spans="1:20" x14ac:dyDescent="0.25">
      <c r="A67">
        <v>561020</v>
      </c>
      <c r="B67" t="s">
        <v>16066</v>
      </c>
      <c r="C67" t="s">
        <v>15874</v>
      </c>
      <c r="D67">
        <v>20191113</v>
      </c>
      <c r="E67" s="199">
        <v>6070</v>
      </c>
      <c r="F67" s="199">
        <v>394694</v>
      </c>
      <c r="G67" s="196" t="s">
        <v>12763</v>
      </c>
      <c r="H67" s="196" t="s">
        <v>12765</v>
      </c>
      <c r="I67" s="197">
        <v>35.088463848073999</v>
      </c>
      <c r="J67" s="196" t="s">
        <v>65</v>
      </c>
      <c r="K67" s="196" t="s">
        <v>12758</v>
      </c>
      <c r="L67" s="196">
        <v>0</v>
      </c>
      <c r="M67" s="196">
        <v>0</v>
      </c>
      <c r="N67" s="196" t="s">
        <v>16067</v>
      </c>
      <c r="O67" s="200">
        <v>39706</v>
      </c>
      <c r="P67" s="196" t="s">
        <v>12765</v>
      </c>
      <c r="Q67" s="196">
        <v>45</v>
      </c>
      <c r="R67" s="196" t="s">
        <v>12758</v>
      </c>
      <c r="S67" s="196" t="s">
        <v>65</v>
      </c>
      <c r="T67" s="198" t="str">
        <f t="shared" si="22"/>
        <v>3/4"-(W)</v>
      </c>
    </row>
    <row r="68" spans="1:20" x14ac:dyDescent="0.25">
      <c r="A68">
        <v>3717096</v>
      </c>
      <c r="B68" t="s">
        <v>16068</v>
      </c>
      <c r="C68" t="s">
        <v>15874</v>
      </c>
      <c r="D68">
        <v>20191114</v>
      </c>
      <c r="E68" s="199">
        <v>6292</v>
      </c>
      <c r="F68" s="199">
        <v>696960</v>
      </c>
      <c r="G68" s="196" t="s">
        <v>12759</v>
      </c>
      <c r="H68" s="196" t="s">
        <v>12762</v>
      </c>
      <c r="I68" s="197">
        <v>20.348934621852138</v>
      </c>
      <c r="J68" s="196" t="s">
        <v>16069</v>
      </c>
      <c r="K68" s="196" t="s">
        <v>12755</v>
      </c>
      <c r="L68" s="196">
        <v>2</v>
      </c>
      <c r="M68" s="196">
        <v>2</v>
      </c>
      <c r="N68" s="196" t="s">
        <v>16070</v>
      </c>
      <c r="O68" s="200">
        <v>40191</v>
      </c>
      <c r="P68" s="196" t="s">
        <v>12760</v>
      </c>
      <c r="Q68" s="196">
        <v>60</v>
      </c>
      <c r="R68" s="196" t="s">
        <v>12755</v>
      </c>
      <c r="S68" s="196" t="s">
        <v>16071</v>
      </c>
      <c r="T68" s="198" t="str">
        <f t="shared" si="22"/>
        <v>2"-(P)</v>
      </c>
    </row>
    <row r="69" spans="1:20" x14ac:dyDescent="0.25">
      <c r="A69">
        <v>3307552</v>
      </c>
      <c r="B69" t="s">
        <v>12425</v>
      </c>
      <c r="C69" t="s">
        <v>15874</v>
      </c>
      <c r="D69">
        <v>20191029</v>
      </c>
      <c r="E69" s="199">
        <v>649</v>
      </c>
      <c r="F69" s="199">
        <v>3788721</v>
      </c>
      <c r="G69" s="196" t="s">
        <v>12763</v>
      </c>
      <c r="H69" s="196" t="s">
        <v>12762</v>
      </c>
      <c r="I69" s="197">
        <v>11.000000020069134</v>
      </c>
      <c r="J69" s="196" t="s">
        <v>11853</v>
      </c>
      <c r="K69" s="196" t="s">
        <v>12755</v>
      </c>
      <c r="L69" s="196">
        <v>60</v>
      </c>
      <c r="M69" s="196">
        <v>60</v>
      </c>
      <c r="N69" s="196" t="s">
        <v>16072</v>
      </c>
      <c r="O69" s="200">
        <v>42303</v>
      </c>
      <c r="P69" s="196" t="s">
        <v>12754</v>
      </c>
      <c r="Q69" s="196">
        <v>60</v>
      </c>
      <c r="R69" s="196" t="s">
        <v>12755</v>
      </c>
      <c r="S69" s="196" t="s">
        <v>16073</v>
      </c>
      <c r="T69" s="198" t="str">
        <f t="shared" si="22"/>
        <v>4"-(P)</v>
      </c>
    </row>
    <row r="70" spans="1:20" x14ac:dyDescent="0.25">
      <c r="A70">
        <v>3276508</v>
      </c>
      <c r="B70" t="s">
        <v>12398</v>
      </c>
      <c r="C70" t="s">
        <v>15874</v>
      </c>
      <c r="D70">
        <v>20191024</v>
      </c>
      <c r="E70" s="199">
        <v>2751</v>
      </c>
      <c r="F70" s="199">
        <v>3559546</v>
      </c>
      <c r="G70" s="196" t="s">
        <v>12763</v>
      </c>
      <c r="H70" s="196" t="s">
        <v>12762</v>
      </c>
      <c r="I70" s="197">
        <v>17.999955626816796</v>
      </c>
      <c r="J70" s="196" t="s">
        <v>11722</v>
      </c>
      <c r="K70" s="196" t="s">
        <v>12755</v>
      </c>
      <c r="L70" s="196">
        <v>60</v>
      </c>
      <c r="M70" s="196">
        <v>60</v>
      </c>
      <c r="N70" s="196" t="s">
        <v>16074</v>
      </c>
      <c r="O70" s="200">
        <v>42153</v>
      </c>
      <c r="P70" s="196" t="s">
        <v>12760</v>
      </c>
      <c r="Q70" s="196">
        <v>60</v>
      </c>
      <c r="R70" s="196" t="s">
        <v>12755</v>
      </c>
      <c r="S70" s="196" t="s">
        <v>11813</v>
      </c>
      <c r="T70" s="198" t="str">
        <f t="shared" ref="T70:T72" si="23">P70&amp;"-"&amp;R70</f>
        <v>2"-(P)</v>
      </c>
    </row>
    <row r="71" spans="1:20" x14ac:dyDescent="0.25">
      <c r="A71">
        <v>3138295</v>
      </c>
      <c r="B71" t="s">
        <v>12340</v>
      </c>
      <c r="C71" t="s">
        <v>15874</v>
      </c>
      <c r="D71">
        <v>20191114</v>
      </c>
      <c r="E71" s="199">
        <v>6029</v>
      </c>
      <c r="F71" s="199">
        <v>3319887</v>
      </c>
      <c r="G71" s="196" t="s">
        <v>12759</v>
      </c>
      <c r="H71" s="196" t="s">
        <v>12762</v>
      </c>
      <c r="I71" s="197">
        <v>237.32453011280072</v>
      </c>
      <c r="J71" s="196" t="s">
        <v>11732</v>
      </c>
      <c r="K71" s="196" t="s">
        <v>12755</v>
      </c>
      <c r="L71" s="196">
        <v>60</v>
      </c>
      <c r="M71" s="196">
        <v>60</v>
      </c>
      <c r="N71" s="196" t="s">
        <v>16075</v>
      </c>
      <c r="O71" s="200">
        <v>42321</v>
      </c>
      <c r="P71" s="196" t="s">
        <v>12762</v>
      </c>
      <c r="Q71" s="196">
        <v>60</v>
      </c>
      <c r="R71" s="196" t="s">
        <v>12755</v>
      </c>
      <c r="S71" s="196" t="s">
        <v>11792</v>
      </c>
      <c r="T71" s="198" t="str">
        <f t="shared" si="23"/>
        <v>1"-(P)</v>
      </c>
    </row>
    <row r="72" spans="1:20" x14ac:dyDescent="0.25">
      <c r="A72">
        <v>54532</v>
      </c>
      <c r="B72" t="s">
        <v>16076</v>
      </c>
      <c r="C72" t="s">
        <v>15874</v>
      </c>
      <c r="D72">
        <v>20191021</v>
      </c>
      <c r="E72" s="199">
        <v>3877</v>
      </c>
      <c r="F72" s="199">
        <v>802983</v>
      </c>
      <c r="G72" s="196" t="s">
        <v>12763</v>
      </c>
      <c r="H72" s="196" t="s">
        <v>12762</v>
      </c>
      <c r="I72" s="197">
        <v>133.09555022474484</v>
      </c>
      <c r="J72" s="196" t="s">
        <v>16077</v>
      </c>
      <c r="K72" s="196" t="s">
        <v>12755</v>
      </c>
      <c r="L72" s="196">
        <v>35</v>
      </c>
      <c r="M72" s="196">
        <v>35</v>
      </c>
      <c r="N72" s="196" t="s">
        <v>16078</v>
      </c>
      <c r="O72" s="200">
        <v>40277</v>
      </c>
      <c r="P72" s="196" t="s">
        <v>12754</v>
      </c>
      <c r="Q72" s="196">
        <v>35</v>
      </c>
      <c r="R72" s="196" t="s">
        <v>12755</v>
      </c>
      <c r="S72" s="196" t="s">
        <v>16079</v>
      </c>
      <c r="T72" s="198" t="str">
        <f t="shared" si="23"/>
        <v>4"-(P)</v>
      </c>
    </row>
    <row r="73" spans="1:20" x14ac:dyDescent="0.25">
      <c r="A73">
        <v>3455759</v>
      </c>
      <c r="B73" t="s">
        <v>16081</v>
      </c>
      <c r="C73" t="s">
        <v>15874</v>
      </c>
      <c r="D73">
        <v>20191111</v>
      </c>
      <c r="E73" s="199">
        <v>227</v>
      </c>
      <c r="F73" s="199">
        <v>604176</v>
      </c>
      <c r="G73" s="196" t="s">
        <v>12759</v>
      </c>
      <c r="H73" s="196" t="s">
        <v>12762</v>
      </c>
      <c r="I73" s="197">
        <v>89.1711095640119</v>
      </c>
      <c r="J73" s="196" t="s">
        <v>16082</v>
      </c>
      <c r="K73" s="196" t="s">
        <v>12755</v>
      </c>
      <c r="L73" s="196">
        <v>0</v>
      </c>
      <c r="M73" s="196">
        <v>0</v>
      </c>
      <c r="N73" s="196" t="s">
        <v>16083</v>
      </c>
      <c r="O73" s="200">
        <v>39448</v>
      </c>
      <c r="P73" s="196" t="s">
        <v>12760</v>
      </c>
      <c r="Q73" s="196">
        <v>60</v>
      </c>
      <c r="R73" s="196" t="s">
        <v>12755</v>
      </c>
      <c r="S73" s="196" t="s">
        <v>16084</v>
      </c>
      <c r="T73" s="198" t="str">
        <f t="shared" ref="T73:T74" si="24">P73&amp;"-"&amp;R73</f>
        <v>2"-(P)</v>
      </c>
    </row>
    <row r="74" spans="1:20" x14ac:dyDescent="0.25">
      <c r="A74">
        <v>2460633</v>
      </c>
      <c r="B74" t="s">
        <v>16085</v>
      </c>
      <c r="C74" t="s">
        <v>15874</v>
      </c>
      <c r="D74">
        <v>20191111</v>
      </c>
      <c r="E74" s="199">
        <v>13004</v>
      </c>
      <c r="F74" s="199">
        <v>287354</v>
      </c>
      <c r="G74" s="196" t="s">
        <v>12759</v>
      </c>
      <c r="H74" s="196" t="s">
        <v>12762</v>
      </c>
      <c r="I74" s="197">
        <v>9.6181486867930861</v>
      </c>
      <c r="J74" s="196" t="s">
        <v>16086</v>
      </c>
      <c r="K74" s="196" t="s">
        <v>12755</v>
      </c>
      <c r="L74" s="196">
        <v>0</v>
      </c>
      <c r="M74" s="196">
        <v>0</v>
      </c>
      <c r="N74" s="196" t="s">
        <v>16087</v>
      </c>
      <c r="O74" s="200">
        <v>41166</v>
      </c>
      <c r="P74" s="196" t="s">
        <v>12762</v>
      </c>
      <c r="Q74" s="196">
        <v>60</v>
      </c>
      <c r="R74" s="196" t="s">
        <v>12755</v>
      </c>
      <c r="S74" s="196" t="s">
        <v>16088</v>
      </c>
      <c r="T74" s="198" t="str">
        <f t="shared" si="24"/>
        <v>1"-(P)</v>
      </c>
    </row>
    <row r="75" spans="1:20" x14ac:dyDescent="0.25">
      <c r="A75">
        <v>3241250</v>
      </c>
      <c r="B75" t="s">
        <v>12403</v>
      </c>
      <c r="C75" t="s">
        <v>15874</v>
      </c>
      <c r="D75">
        <v>20191022</v>
      </c>
      <c r="E75" s="199">
        <v>6996</v>
      </c>
      <c r="F75" s="199">
        <v>3585106</v>
      </c>
      <c r="G75" s="196" t="s">
        <v>12763</v>
      </c>
      <c r="H75" s="196" t="s">
        <v>12762</v>
      </c>
      <c r="I75" s="197">
        <v>18.000000005007486</v>
      </c>
      <c r="J75" s="196" t="s">
        <v>11738</v>
      </c>
      <c r="K75" s="196" t="s">
        <v>12755</v>
      </c>
      <c r="L75" s="196">
        <v>60</v>
      </c>
      <c r="M75" s="196">
        <v>60</v>
      </c>
      <c r="N75" s="196" t="s">
        <v>16089</v>
      </c>
      <c r="O75" s="200">
        <v>40298</v>
      </c>
      <c r="P75" s="196" t="s">
        <v>12762</v>
      </c>
      <c r="Q75" s="196">
        <v>60</v>
      </c>
      <c r="R75" s="196" t="s">
        <v>12755</v>
      </c>
      <c r="S75" s="196" t="s">
        <v>16090</v>
      </c>
      <c r="T75" s="198" t="str">
        <f t="shared" ref="T75:T76" si="25">P75&amp;"-"&amp;R75</f>
        <v>1"-(P)</v>
      </c>
    </row>
    <row r="76" spans="1:20" x14ac:dyDescent="0.25">
      <c r="A76">
        <v>3590686</v>
      </c>
      <c r="B76" t="s">
        <v>12277</v>
      </c>
      <c r="C76" t="s">
        <v>15874</v>
      </c>
      <c r="D76">
        <v>20191101</v>
      </c>
      <c r="E76" s="199">
        <v>18349</v>
      </c>
      <c r="F76" s="199">
        <v>2970940</v>
      </c>
      <c r="G76" s="196" t="s">
        <v>12763</v>
      </c>
      <c r="H76" s="196" t="s">
        <v>12762</v>
      </c>
      <c r="I76" s="197">
        <v>23.999999976361302</v>
      </c>
      <c r="J76" s="196" t="s">
        <v>11625</v>
      </c>
      <c r="K76" s="196" t="s">
        <v>12755</v>
      </c>
      <c r="L76" s="196">
        <v>55</v>
      </c>
      <c r="M76" s="196">
        <v>55</v>
      </c>
      <c r="N76" s="196" t="s">
        <v>15980</v>
      </c>
      <c r="O76" s="200">
        <v>41834</v>
      </c>
      <c r="P76" s="196" t="s">
        <v>12762</v>
      </c>
      <c r="Q76" s="196">
        <v>55</v>
      </c>
      <c r="R76" s="196" t="s">
        <v>12755</v>
      </c>
      <c r="S76" s="196" t="s">
        <v>11670</v>
      </c>
      <c r="T76" s="198" t="str">
        <f t="shared" si="25"/>
        <v>1"-(P)</v>
      </c>
    </row>
    <row r="77" spans="1:20" x14ac:dyDescent="0.25">
      <c r="A77">
        <v>3370273</v>
      </c>
      <c r="B77" t="s">
        <v>12364</v>
      </c>
      <c r="C77" t="s">
        <v>15874</v>
      </c>
      <c r="D77">
        <v>20191024</v>
      </c>
      <c r="E77" s="199">
        <v>11743</v>
      </c>
      <c r="F77" s="199">
        <v>3362285</v>
      </c>
      <c r="G77" s="196" t="s">
        <v>12763</v>
      </c>
      <c r="H77" s="196" t="s">
        <v>12762</v>
      </c>
      <c r="I77" s="197">
        <v>25.995925295601818</v>
      </c>
      <c r="J77" s="196" t="s">
        <v>11768</v>
      </c>
      <c r="K77" s="196" t="s">
        <v>12755</v>
      </c>
      <c r="L77" s="196">
        <v>60</v>
      </c>
      <c r="M77" s="196">
        <v>60</v>
      </c>
      <c r="N77" s="196" t="s">
        <v>16091</v>
      </c>
      <c r="O77" s="200">
        <v>42192</v>
      </c>
      <c r="P77" s="196" t="s">
        <v>12760</v>
      </c>
      <c r="Q77" s="196">
        <v>60</v>
      </c>
      <c r="R77" s="196" t="s">
        <v>12755</v>
      </c>
      <c r="S77" s="196" t="s">
        <v>11805</v>
      </c>
      <c r="T77" s="198" t="str">
        <f t="shared" ref="T77:T78" si="26">P77&amp;"-"&amp;R77</f>
        <v>2"-(P)</v>
      </c>
    </row>
    <row r="78" spans="1:20" x14ac:dyDescent="0.25">
      <c r="A78">
        <v>3521418</v>
      </c>
      <c r="B78" t="s">
        <v>12498</v>
      </c>
      <c r="C78" t="s">
        <v>15874</v>
      </c>
      <c r="D78">
        <v>20191028</v>
      </c>
      <c r="E78" s="199">
        <v>17420</v>
      </c>
      <c r="F78" s="199">
        <v>4376401</v>
      </c>
      <c r="G78" s="196" t="s">
        <v>12759</v>
      </c>
      <c r="H78" s="196" t="s">
        <v>12762</v>
      </c>
      <c r="I78" s="197">
        <v>21.346833975655997</v>
      </c>
      <c r="J78" s="196" t="s">
        <v>12012</v>
      </c>
      <c r="K78" s="196" t="s">
        <v>12755</v>
      </c>
      <c r="L78" s="196">
        <v>57</v>
      </c>
      <c r="M78" s="196">
        <v>57</v>
      </c>
      <c r="N78" s="196" t="s">
        <v>16092</v>
      </c>
      <c r="O78" s="200">
        <v>42691</v>
      </c>
      <c r="P78" s="196" t="s">
        <v>12754</v>
      </c>
      <c r="Q78" s="196">
        <v>57</v>
      </c>
      <c r="R78" s="196" t="s">
        <v>12755</v>
      </c>
      <c r="S78" s="196" t="s">
        <v>16093</v>
      </c>
      <c r="T78" s="198" t="str">
        <f t="shared" si="26"/>
        <v>4"-(P)</v>
      </c>
    </row>
    <row r="79" spans="1:20" x14ac:dyDescent="0.25">
      <c r="A79">
        <v>3177005</v>
      </c>
      <c r="B79" t="s">
        <v>16094</v>
      </c>
      <c r="C79" t="s">
        <v>15874</v>
      </c>
      <c r="D79">
        <v>20191028</v>
      </c>
      <c r="E79" s="199">
        <v>12330</v>
      </c>
      <c r="F79" s="199">
        <v>1841460</v>
      </c>
      <c r="G79" s="196" t="s">
        <v>12759</v>
      </c>
      <c r="H79" s="196" t="s">
        <v>12762</v>
      </c>
      <c r="I79" s="197">
        <v>19.421784878683393</v>
      </c>
      <c r="J79" s="196" t="s">
        <v>16095</v>
      </c>
      <c r="K79" s="196" t="s">
        <v>12755</v>
      </c>
      <c r="L79" s="196">
        <v>60</v>
      </c>
      <c r="M79" s="196">
        <v>60</v>
      </c>
      <c r="N79" s="196" t="s">
        <v>16096</v>
      </c>
      <c r="O79" s="200">
        <v>40921</v>
      </c>
      <c r="P79" s="196" t="s">
        <v>12760</v>
      </c>
      <c r="Q79" s="196">
        <v>60</v>
      </c>
      <c r="R79" s="196" t="s">
        <v>12755</v>
      </c>
      <c r="S79" s="196" t="s">
        <v>16097</v>
      </c>
      <c r="T79" s="198" t="str">
        <f t="shared" ref="T79:T80" si="27">P79&amp;"-"&amp;R79</f>
        <v>2"-(P)</v>
      </c>
    </row>
    <row r="80" spans="1:20" x14ac:dyDescent="0.25">
      <c r="A80">
        <v>2717245</v>
      </c>
      <c r="B80" t="s">
        <v>16098</v>
      </c>
      <c r="C80" t="s">
        <v>15874</v>
      </c>
      <c r="D80">
        <v>20191106</v>
      </c>
      <c r="E80" s="199">
        <v>7938</v>
      </c>
      <c r="F80" s="199">
        <v>1717460</v>
      </c>
      <c r="G80" s="196" t="s">
        <v>12759</v>
      </c>
      <c r="H80" s="196" t="s">
        <v>12760</v>
      </c>
      <c r="I80" s="197">
        <v>88.534325383300214</v>
      </c>
      <c r="J80" s="196" t="s">
        <v>16099</v>
      </c>
      <c r="K80" s="196" t="s">
        <v>12755</v>
      </c>
      <c r="L80" s="196">
        <v>60</v>
      </c>
      <c r="M80" s="196">
        <v>60</v>
      </c>
      <c r="N80" s="196" t="s">
        <v>16100</v>
      </c>
      <c r="O80" s="200">
        <v>40847</v>
      </c>
      <c r="P80" s="196" t="s">
        <v>12760</v>
      </c>
      <c r="Q80" s="196">
        <v>60</v>
      </c>
      <c r="R80" s="196" t="s">
        <v>12755</v>
      </c>
      <c r="S80" s="196" t="s">
        <v>16101</v>
      </c>
      <c r="T80" s="198" t="str">
        <f t="shared" si="27"/>
        <v>2"-(P)</v>
      </c>
    </row>
    <row r="81" spans="1:20" x14ac:dyDescent="0.25">
      <c r="A81">
        <v>3736669</v>
      </c>
      <c r="B81" t="s">
        <v>12485</v>
      </c>
      <c r="C81" t="s">
        <v>15874</v>
      </c>
      <c r="D81">
        <v>20191018</v>
      </c>
      <c r="E81" s="199">
        <v>26652</v>
      </c>
      <c r="F81" s="199">
        <v>4304373</v>
      </c>
      <c r="G81" s="196" t="s">
        <v>12763</v>
      </c>
      <c r="H81" s="196" t="s">
        <v>12760</v>
      </c>
      <c r="I81" s="197">
        <v>410.99999998750144</v>
      </c>
      <c r="J81" s="196" t="s">
        <v>11960</v>
      </c>
      <c r="K81" s="196" t="s">
        <v>12755</v>
      </c>
      <c r="L81" s="196">
        <v>57</v>
      </c>
      <c r="M81" s="196">
        <v>57</v>
      </c>
      <c r="N81" s="196" t="s">
        <v>16102</v>
      </c>
      <c r="O81" s="200">
        <v>42905</v>
      </c>
      <c r="P81" s="196" t="s">
        <v>12760</v>
      </c>
      <c r="Q81" s="196">
        <v>57</v>
      </c>
      <c r="R81" s="196" t="s">
        <v>12755</v>
      </c>
      <c r="S81" s="196" t="s">
        <v>12047</v>
      </c>
      <c r="T81" s="198" t="str">
        <f t="shared" ref="T81:T84" si="28">P81&amp;"-"&amp;R81</f>
        <v>2"-(P)</v>
      </c>
    </row>
    <row r="82" spans="1:20" x14ac:dyDescent="0.25">
      <c r="A82">
        <v>3496460</v>
      </c>
      <c r="B82" t="s">
        <v>12548</v>
      </c>
      <c r="C82" t="s">
        <v>15874</v>
      </c>
      <c r="D82">
        <v>20191108</v>
      </c>
      <c r="E82" s="199">
        <v>8934</v>
      </c>
      <c r="F82" s="199">
        <v>4321572</v>
      </c>
      <c r="G82" s="196" t="s">
        <v>12763</v>
      </c>
      <c r="H82" s="196" t="s">
        <v>12762</v>
      </c>
      <c r="I82" s="197">
        <v>29.000000031770572</v>
      </c>
      <c r="J82" s="196" t="s">
        <v>11996</v>
      </c>
      <c r="K82" s="196" t="s">
        <v>12755</v>
      </c>
      <c r="L82" s="196">
        <v>45</v>
      </c>
      <c r="M82" s="196">
        <v>45</v>
      </c>
      <c r="N82" s="196" t="s">
        <v>16103</v>
      </c>
      <c r="O82" s="200">
        <v>42942</v>
      </c>
      <c r="P82" s="196" t="s">
        <v>12762</v>
      </c>
      <c r="Q82" s="196">
        <v>45</v>
      </c>
      <c r="R82" s="196" t="s">
        <v>12755</v>
      </c>
      <c r="S82" s="196" t="s">
        <v>12059</v>
      </c>
      <c r="T82" s="198" t="str">
        <f t="shared" si="28"/>
        <v>1"-(P)</v>
      </c>
    </row>
    <row r="83" spans="1:20" x14ac:dyDescent="0.25">
      <c r="A83">
        <v>533190</v>
      </c>
      <c r="B83" t="s">
        <v>16104</v>
      </c>
      <c r="C83" t="s">
        <v>15874</v>
      </c>
      <c r="D83">
        <v>20191108</v>
      </c>
      <c r="E83" s="199">
        <v>7549</v>
      </c>
      <c r="F83" s="199">
        <v>2143524</v>
      </c>
      <c r="G83" s="196" t="s">
        <v>12763</v>
      </c>
      <c r="H83" s="196" t="s">
        <v>12762</v>
      </c>
      <c r="I83" s="197">
        <v>66.999999995535191</v>
      </c>
      <c r="J83" s="196" t="s">
        <v>16105</v>
      </c>
      <c r="K83" s="196" t="s">
        <v>12755</v>
      </c>
      <c r="L83" s="196">
        <v>35</v>
      </c>
      <c r="M83" s="196">
        <v>35</v>
      </c>
      <c r="N83" s="196" t="s">
        <v>16106</v>
      </c>
      <c r="O83" s="200">
        <v>40987</v>
      </c>
      <c r="P83" s="196" t="s">
        <v>12760</v>
      </c>
      <c r="Q83" s="196">
        <v>35</v>
      </c>
      <c r="R83" s="196" t="s">
        <v>12755</v>
      </c>
      <c r="S83" s="196" t="s">
        <v>16107</v>
      </c>
      <c r="T83" s="198" t="str">
        <f t="shared" si="28"/>
        <v>2"-(P)</v>
      </c>
    </row>
    <row r="84" spans="1:20" x14ac:dyDescent="0.25">
      <c r="A84">
        <v>1106300</v>
      </c>
      <c r="B84" t="s">
        <v>16108</v>
      </c>
      <c r="C84" t="s">
        <v>15874</v>
      </c>
      <c r="D84">
        <v>20191021</v>
      </c>
      <c r="E84" s="199">
        <v>22672</v>
      </c>
      <c r="F84" s="199">
        <v>207886</v>
      </c>
      <c r="G84" s="196" t="s">
        <v>12763</v>
      </c>
      <c r="H84" s="196" t="s">
        <v>12762</v>
      </c>
      <c r="I84" s="197">
        <v>121.12436568902459</v>
      </c>
      <c r="J84" s="196" t="s">
        <v>16109</v>
      </c>
      <c r="K84" s="196" t="s">
        <v>12755</v>
      </c>
      <c r="L84" s="196">
        <v>57</v>
      </c>
      <c r="M84" s="196">
        <v>57</v>
      </c>
      <c r="N84" s="196" t="s">
        <v>16045</v>
      </c>
      <c r="O84" s="200">
        <v>40302</v>
      </c>
      <c r="P84" s="196" t="s">
        <v>12760</v>
      </c>
      <c r="Q84" s="196">
        <v>57</v>
      </c>
      <c r="R84" s="196" t="s">
        <v>12755</v>
      </c>
      <c r="S84" s="196" t="s">
        <v>16046</v>
      </c>
      <c r="T84" s="198" t="str">
        <f t="shared" si="28"/>
        <v>2"-(P)</v>
      </c>
    </row>
    <row r="85" spans="1:20" x14ac:dyDescent="0.25">
      <c r="A85">
        <v>3035045</v>
      </c>
      <c r="B85" t="s">
        <v>12270</v>
      </c>
      <c r="C85" t="s">
        <v>15874</v>
      </c>
      <c r="D85">
        <v>20191107</v>
      </c>
      <c r="E85" s="199">
        <v>3695</v>
      </c>
      <c r="F85" s="199">
        <v>3070636</v>
      </c>
      <c r="G85" s="196" t="s">
        <v>12759</v>
      </c>
      <c r="H85" s="196" t="s">
        <v>12762</v>
      </c>
      <c r="I85" s="197">
        <v>188.00000000831247</v>
      </c>
      <c r="J85" s="196" t="s">
        <v>11582</v>
      </c>
      <c r="K85" s="196" t="s">
        <v>12755</v>
      </c>
      <c r="L85" s="196">
        <v>60</v>
      </c>
      <c r="M85" s="196">
        <v>60</v>
      </c>
      <c r="N85" s="196" t="s">
        <v>16110</v>
      </c>
      <c r="O85" s="200">
        <v>41918</v>
      </c>
      <c r="P85" s="196" t="s">
        <v>12760</v>
      </c>
      <c r="Q85" s="196">
        <v>60</v>
      </c>
      <c r="R85" s="196" t="s">
        <v>12755</v>
      </c>
      <c r="S85" s="196" t="s">
        <v>11647</v>
      </c>
      <c r="T85" s="198" t="str">
        <f t="shared" ref="T85:T88" si="29">P85&amp;"-"&amp;R85</f>
        <v>2"-(P)</v>
      </c>
    </row>
    <row r="86" spans="1:20" x14ac:dyDescent="0.25">
      <c r="A86">
        <v>2122645</v>
      </c>
      <c r="B86" t="s">
        <v>16111</v>
      </c>
      <c r="C86" t="s">
        <v>15874</v>
      </c>
      <c r="D86">
        <v>20191022</v>
      </c>
      <c r="E86" s="199">
        <v>18778</v>
      </c>
      <c r="F86" s="199">
        <v>618231</v>
      </c>
      <c r="G86" s="196" t="s">
        <v>12759</v>
      </c>
      <c r="H86" s="196" t="s">
        <v>12762</v>
      </c>
      <c r="I86" s="197">
        <v>10.783566439745412</v>
      </c>
      <c r="J86" s="196" t="s">
        <v>16112</v>
      </c>
      <c r="K86" s="196" t="s">
        <v>12755</v>
      </c>
      <c r="L86" s="196">
        <v>0</v>
      </c>
      <c r="M86" s="196">
        <v>0</v>
      </c>
      <c r="N86" s="196" t="s">
        <v>15933</v>
      </c>
      <c r="O86" s="200">
        <v>39448</v>
      </c>
      <c r="P86" s="196" t="s">
        <v>12760</v>
      </c>
      <c r="Q86" s="196">
        <v>57</v>
      </c>
      <c r="R86" s="196" t="s">
        <v>12755</v>
      </c>
      <c r="S86" s="196" t="s">
        <v>15934</v>
      </c>
      <c r="T86" s="198" t="str">
        <f t="shared" si="29"/>
        <v>2"-(P)</v>
      </c>
    </row>
    <row r="87" spans="1:20" x14ac:dyDescent="0.25">
      <c r="A87">
        <v>2371313</v>
      </c>
      <c r="B87" t="s">
        <v>16113</v>
      </c>
      <c r="C87" t="s">
        <v>15874</v>
      </c>
      <c r="D87">
        <v>20191105</v>
      </c>
      <c r="E87" s="199">
        <v>9591</v>
      </c>
      <c r="F87" s="199">
        <v>1956660</v>
      </c>
      <c r="G87" s="196" t="s">
        <v>12759</v>
      </c>
      <c r="H87" s="196" t="s">
        <v>12762</v>
      </c>
      <c r="I87" s="197">
        <v>45.000000207399047</v>
      </c>
      <c r="J87" s="196" t="s">
        <v>16114</v>
      </c>
      <c r="K87" s="196" t="s">
        <v>12755</v>
      </c>
      <c r="L87" s="196">
        <v>45</v>
      </c>
      <c r="M87" s="196">
        <v>45</v>
      </c>
      <c r="N87" s="196" t="s">
        <v>16115</v>
      </c>
      <c r="O87" s="200">
        <v>41033</v>
      </c>
      <c r="P87" s="196" t="s">
        <v>12754</v>
      </c>
      <c r="Q87" s="196">
        <v>45</v>
      </c>
      <c r="R87" s="196" t="s">
        <v>12755</v>
      </c>
      <c r="S87" s="196" t="s">
        <v>16116</v>
      </c>
      <c r="T87" s="198" t="str">
        <f t="shared" si="29"/>
        <v>4"-(P)</v>
      </c>
    </row>
    <row r="88" spans="1:20" x14ac:dyDescent="0.25">
      <c r="A88">
        <v>2375083</v>
      </c>
      <c r="B88" t="s">
        <v>16117</v>
      </c>
      <c r="C88" t="s">
        <v>15874</v>
      </c>
      <c r="D88">
        <v>20191030</v>
      </c>
      <c r="E88" s="199">
        <v>10303</v>
      </c>
      <c r="F88" s="199">
        <v>949436</v>
      </c>
      <c r="G88" s="196" t="s">
        <v>12763</v>
      </c>
      <c r="H88" s="196" t="s">
        <v>12762</v>
      </c>
      <c r="I88" s="197">
        <v>131.38126822854696</v>
      </c>
      <c r="J88" s="196" t="s">
        <v>16118</v>
      </c>
      <c r="K88" s="196" t="s">
        <v>12755</v>
      </c>
      <c r="L88" s="196"/>
      <c r="M88" s="196"/>
      <c r="N88" s="196" t="s">
        <v>16119</v>
      </c>
      <c r="O88" s="200">
        <v>43434</v>
      </c>
      <c r="P88" s="196" t="s">
        <v>12767</v>
      </c>
      <c r="Q88" s="196">
        <v>45</v>
      </c>
      <c r="R88" s="196" t="s">
        <v>12755</v>
      </c>
      <c r="S88" s="196" t="s">
        <v>16120</v>
      </c>
      <c r="T88" s="198" t="str">
        <f t="shared" si="29"/>
        <v>6"-(P)</v>
      </c>
    </row>
    <row r="89" spans="1:20" x14ac:dyDescent="0.25">
      <c r="A89">
        <v>1708247</v>
      </c>
      <c r="B89" t="s">
        <v>16121</v>
      </c>
      <c r="C89" t="s">
        <v>15874</v>
      </c>
      <c r="D89">
        <v>20191022</v>
      </c>
      <c r="E89" s="199">
        <v>3438</v>
      </c>
      <c r="F89" s="199">
        <v>1698659</v>
      </c>
      <c r="G89" s="196" t="s">
        <v>12768</v>
      </c>
      <c r="H89" s="196" t="s">
        <v>12762</v>
      </c>
      <c r="I89" s="197">
        <v>73.00000033755677</v>
      </c>
      <c r="J89" s="196" t="s">
        <v>16122</v>
      </c>
      <c r="K89" s="196" t="s">
        <v>12755</v>
      </c>
      <c r="L89" s="196">
        <v>60</v>
      </c>
      <c r="M89" s="196">
        <v>60</v>
      </c>
      <c r="N89" s="196" t="s">
        <v>16123</v>
      </c>
      <c r="O89" s="200">
        <v>40851</v>
      </c>
      <c r="P89" s="196" t="s">
        <v>12760</v>
      </c>
      <c r="Q89" s="196">
        <v>60</v>
      </c>
      <c r="R89" s="196" t="s">
        <v>12755</v>
      </c>
      <c r="S89" s="196" t="s">
        <v>16124</v>
      </c>
      <c r="T89" s="198" t="str">
        <f t="shared" ref="T89" si="30">P89&amp;"-"&amp;R89</f>
        <v>2"-(P)</v>
      </c>
    </row>
    <row r="90" spans="1:20" x14ac:dyDescent="0.25">
      <c r="A90">
        <v>2329639</v>
      </c>
      <c r="B90" t="s">
        <v>16125</v>
      </c>
      <c r="C90" t="s">
        <v>15874</v>
      </c>
      <c r="D90">
        <v>20191101</v>
      </c>
      <c r="E90" s="199">
        <v>826</v>
      </c>
      <c r="F90" s="199">
        <v>445362</v>
      </c>
      <c r="G90" s="196" t="s">
        <v>12763</v>
      </c>
      <c r="H90" s="196" t="s">
        <v>12762</v>
      </c>
      <c r="I90" s="197">
        <v>30.415444993990768</v>
      </c>
      <c r="J90" s="196" t="s">
        <v>16126</v>
      </c>
      <c r="K90" s="196" t="s">
        <v>12755</v>
      </c>
      <c r="L90" s="196">
        <v>0</v>
      </c>
      <c r="M90" s="196">
        <v>0</v>
      </c>
      <c r="N90" s="196" t="s">
        <v>16127</v>
      </c>
      <c r="O90" s="200">
        <v>40070</v>
      </c>
      <c r="P90" s="196" t="s">
        <v>12760</v>
      </c>
      <c r="Q90" s="196">
        <v>45</v>
      </c>
      <c r="R90" s="196" t="s">
        <v>12755</v>
      </c>
      <c r="S90" s="196" t="s">
        <v>16128</v>
      </c>
      <c r="T90" s="198" t="str">
        <f t="shared" ref="T90:T93" si="31">P90&amp;"-"&amp;R90</f>
        <v>2"-(P)</v>
      </c>
    </row>
    <row r="91" spans="1:20" x14ac:dyDescent="0.25">
      <c r="A91">
        <v>3021559</v>
      </c>
      <c r="B91" t="s">
        <v>12268</v>
      </c>
      <c r="C91" t="s">
        <v>15874</v>
      </c>
      <c r="D91">
        <v>20191112</v>
      </c>
      <c r="E91" s="199">
        <v>21260</v>
      </c>
      <c r="F91" s="199">
        <v>3066261</v>
      </c>
      <c r="G91" s="196" t="s">
        <v>12759</v>
      </c>
      <c r="H91" s="196" t="s">
        <v>12762</v>
      </c>
      <c r="I91" s="197">
        <v>210.48418162788883</v>
      </c>
      <c r="J91" s="196" t="s">
        <v>11607</v>
      </c>
      <c r="K91" s="196" t="s">
        <v>12755</v>
      </c>
      <c r="L91" s="196">
        <v>57</v>
      </c>
      <c r="M91" s="196">
        <v>57</v>
      </c>
      <c r="N91" s="196" t="s">
        <v>16129</v>
      </c>
      <c r="O91" s="200">
        <v>41900</v>
      </c>
      <c r="P91" s="196" t="s">
        <v>12760</v>
      </c>
      <c r="Q91" s="196">
        <v>57</v>
      </c>
      <c r="R91" s="196" t="s">
        <v>12755</v>
      </c>
      <c r="S91" s="196" t="s">
        <v>11673</v>
      </c>
      <c r="T91" s="198" t="str">
        <f t="shared" si="31"/>
        <v>2"-(P)</v>
      </c>
    </row>
    <row r="92" spans="1:20" x14ac:dyDescent="0.25">
      <c r="A92">
        <v>3863026</v>
      </c>
      <c r="B92" t="s">
        <v>16130</v>
      </c>
      <c r="C92" t="s">
        <v>15874</v>
      </c>
      <c r="D92">
        <v>20191025</v>
      </c>
      <c r="E92" s="199">
        <v>2112</v>
      </c>
      <c r="F92" s="199">
        <v>4777260</v>
      </c>
      <c r="G92" s="196" t="s">
        <v>12759</v>
      </c>
      <c r="H92" s="196" t="s">
        <v>12762</v>
      </c>
      <c r="I92" s="197">
        <v>14.999999991411075</v>
      </c>
      <c r="J92" s="196" t="s">
        <v>12114</v>
      </c>
      <c r="K92" s="196" t="s">
        <v>12755</v>
      </c>
      <c r="L92" s="196">
        <v>35</v>
      </c>
      <c r="M92" s="196">
        <v>35</v>
      </c>
      <c r="N92" s="196" t="s">
        <v>16131</v>
      </c>
      <c r="O92" s="200">
        <v>43315</v>
      </c>
      <c r="P92" s="196" t="s">
        <v>12760</v>
      </c>
      <c r="Q92" s="196">
        <v>35</v>
      </c>
      <c r="R92" s="196" t="s">
        <v>12755</v>
      </c>
      <c r="S92" s="196" t="s">
        <v>12219</v>
      </c>
      <c r="T92" s="198" t="str">
        <f t="shared" si="31"/>
        <v>2"-(P)</v>
      </c>
    </row>
    <row r="93" spans="1:20" x14ac:dyDescent="0.25">
      <c r="A93">
        <v>3800710</v>
      </c>
      <c r="B93" t="s">
        <v>16132</v>
      </c>
      <c r="C93" t="s">
        <v>15874</v>
      </c>
      <c r="D93">
        <v>20191114</v>
      </c>
      <c r="E93" s="199">
        <v>27251</v>
      </c>
      <c r="F93" s="199">
        <v>103887</v>
      </c>
      <c r="G93" s="196" t="s">
        <v>12768</v>
      </c>
      <c r="H93" s="196" t="s">
        <v>12764</v>
      </c>
      <c r="I93" s="197">
        <v>65.312560565995156</v>
      </c>
      <c r="J93" s="196" t="s">
        <v>15940</v>
      </c>
      <c r="K93" s="196" t="s">
        <v>12755</v>
      </c>
      <c r="L93" s="196">
        <v>0</v>
      </c>
      <c r="M93" s="196">
        <v>0</v>
      </c>
      <c r="N93" s="196" t="s">
        <v>15941</v>
      </c>
      <c r="O93" s="200">
        <v>39814</v>
      </c>
      <c r="P93" s="196" t="s">
        <v>12760</v>
      </c>
      <c r="Q93" s="196">
        <v>57</v>
      </c>
      <c r="R93" s="196" t="s">
        <v>12755</v>
      </c>
      <c r="S93" s="196" t="s">
        <v>15942</v>
      </c>
      <c r="T93" s="198" t="str">
        <f t="shared" si="31"/>
        <v>2"-(P)</v>
      </c>
    </row>
    <row r="94" spans="1:20" x14ac:dyDescent="0.25">
      <c r="A94">
        <v>3515754</v>
      </c>
      <c r="B94" t="s">
        <v>16133</v>
      </c>
      <c r="C94" t="s">
        <v>15874</v>
      </c>
      <c r="D94">
        <v>20191028</v>
      </c>
      <c r="E94" s="199">
        <v>12652</v>
      </c>
      <c r="F94" s="199">
        <v>1830659</v>
      </c>
      <c r="G94" s="196" t="s">
        <v>12759</v>
      </c>
      <c r="H94" s="196" t="s">
        <v>12762</v>
      </c>
      <c r="I94" s="197">
        <v>87.744765831512936</v>
      </c>
      <c r="J94" s="196" t="s">
        <v>16134</v>
      </c>
      <c r="K94" s="196" t="s">
        <v>12755</v>
      </c>
      <c r="L94" s="196">
        <v>60</v>
      </c>
      <c r="M94" s="196">
        <v>60</v>
      </c>
      <c r="N94" s="196" t="s">
        <v>16135</v>
      </c>
      <c r="O94" s="200">
        <v>40968</v>
      </c>
      <c r="P94" s="196" t="s">
        <v>12760</v>
      </c>
      <c r="Q94" s="196">
        <v>60</v>
      </c>
      <c r="R94" s="196" t="s">
        <v>12755</v>
      </c>
      <c r="S94" s="196" t="s">
        <v>16136</v>
      </c>
      <c r="T94" s="198" t="str">
        <f t="shared" ref="T94:T97" si="32">P94&amp;"-"&amp;R94</f>
        <v>2"-(P)</v>
      </c>
    </row>
    <row r="95" spans="1:20" x14ac:dyDescent="0.25">
      <c r="A95">
        <v>3609377</v>
      </c>
      <c r="B95" t="s">
        <v>12472</v>
      </c>
      <c r="C95" t="s">
        <v>15874</v>
      </c>
      <c r="D95">
        <v>20191017</v>
      </c>
      <c r="E95" s="199">
        <v>26453</v>
      </c>
      <c r="F95" s="199">
        <v>4303979</v>
      </c>
      <c r="G95" s="196" t="s">
        <v>12763</v>
      </c>
      <c r="H95" s="196" t="s">
        <v>12762</v>
      </c>
      <c r="I95" s="197">
        <v>20.999999999477264</v>
      </c>
      <c r="J95" s="196" t="s">
        <v>11957</v>
      </c>
      <c r="K95" s="196" t="s">
        <v>12755</v>
      </c>
      <c r="L95" s="196">
        <v>57</v>
      </c>
      <c r="M95" s="196">
        <v>57</v>
      </c>
      <c r="N95" s="196" t="s">
        <v>16137</v>
      </c>
      <c r="O95" s="200">
        <v>42905</v>
      </c>
      <c r="P95" s="196" t="s">
        <v>12760</v>
      </c>
      <c r="Q95" s="196">
        <v>57</v>
      </c>
      <c r="R95" s="196" t="s">
        <v>12755</v>
      </c>
      <c r="S95" s="196" t="s">
        <v>12047</v>
      </c>
      <c r="T95" s="198" t="str">
        <f t="shared" si="32"/>
        <v>2"-(P)</v>
      </c>
    </row>
    <row r="96" spans="1:20" x14ac:dyDescent="0.25">
      <c r="A96">
        <v>3785903</v>
      </c>
      <c r="B96" t="s">
        <v>16138</v>
      </c>
      <c r="C96" t="s">
        <v>15874</v>
      </c>
      <c r="D96">
        <v>20191112</v>
      </c>
      <c r="E96" s="199">
        <v>20279</v>
      </c>
      <c r="F96" s="199">
        <v>269038</v>
      </c>
      <c r="G96" s="196" t="s">
        <v>12759</v>
      </c>
      <c r="H96" s="196" t="s">
        <v>12762</v>
      </c>
      <c r="I96" s="197">
        <v>56.62332057178125</v>
      </c>
      <c r="J96" s="196" t="s">
        <v>16139</v>
      </c>
      <c r="K96" s="196" t="s">
        <v>12755</v>
      </c>
      <c r="L96" s="196">
        <v>0</v>
      </c>
      <c r="M96" s="196">
        <v>0</v>
      </c>
      <c r="N96" s="196" t="s">
        <v>16140</v>
      </c>
      <c r="O96" s="200">
        <v>41423</v>
      </c>
      <c r="P96" s="196" t="s">
        <v>12760</v>
      </c>
      <c r="Q96" s="196">
        <v>57</v>
      </c>
      <c r="R96" s="196" t="s">
        <v>12755</v>
      </c>
      <c r="S96" s="196" t="s">
        <v>65</v>
      </c>
      <c r="T96" s="198" t="str">
        <f t="shared" si="32"/>
        <v>2"-(P)</v>
      </c>
    </row>
    <row r="97" spans="1:20" x14ac:dyDescent="0.25">
      <c r="A97">
        <v>3724770</v>
      </c>
      <c r="B97" t="s">
        <v>16141</v>
      </c>
      <c r="C97" t="s">
        <v>15874</v>
      </c>
      <c r="D97">
        <v>20191112</v>
      </c>
      <c r="E97" s="199">
        <v>4489</v>
      </c>
      <c r="F97" s="199">
        <v>652067</v>
      </c>
      <c r="G97" s="196" t="s">
        <v>12763</v>
      </c>
      <c r="H97" s="196" t="s">
        <v>12764</v>
      </c>
      <c r="I97" s="197">
        <v>25.457908272669375</v>
      </c>
      <c r="J97" s="196" t="s">
        <v>16142</v>
      </c>
      <c r="K97" s="196" t="s">
        <v>12755</v>
      </c>
      <c r="L97" s="196">
        <v>2</v>
      </c>
      <c r="M97" s="196">
        <v>2</v>
      </c>
      <c r="N97" s="196" t="s">
        <v>16143</v>
      </c>
      <c r="O97" s="200">
        <v>39897</v>
      </c>
      <c r="P97" s="196" t="s">
        <v>12760</v>
      </c>
      <c r="Q97" s="196">
        <v>60</v>
      </c>
      <c r="R97" s="196" t="s">
        <v>12755</v>
      </c>
      <c r="S97" s="196" t="s">
        <v>16144</v>
      </c>
      <c r="T97" s="198" t="str">
        <f t="shared" si="32"/>
        <v>2"-(P)</v>
      </c>
    </row>
    <row r="98" spans="1:20" x14ac:dyDescent="0.25">
      <c r="A98">
        <v>814925</v>
      </c>
      <c r="B98" t="s">
        <v>16145</v>
      </c>
      <c r="C98" t="s">
        <v>15874</v>
      </c>
      <c r="D98">
        <v>20191031</v>
      </c>
      <c r="E98" s="199">
        <v>11480</v>
      </c>
      <c r="F98" s="199">
        <v>1457438</v>
      </c>
      <c r="G98" s="196" t="s">
        <v>12768</v>
      </c>
      <c r="H98" s="196" t="s">
        <v>12764</v>
      </c>
      <c r="I98" s="197">
        <v>23.999981662265451</v>
      </c>
      <c r="J98" s="196" t="s">
        <v>16146</v>
      </c>
      <c r="K98" s="196" t="s">
        <v>12755</v>
      </c>
      <c r="L98" s="196">
        <v>35</v>
      </c>
      <c r="M98" s="196">
        <v>35</v>
      </c>
      <c r="N98" s="196" t="s">
        <v>16147</v>
      </c>
      <c r="O98" s="200">
        <v>40694</v>
      </c>
      <c r="P98" s="196" t="s">
        <v>12760</v>
      </c>
      <c r="Q98" s="196">
        <v>35</v>
      </c>
      <c r="R98" s="196" t="s">
        <v>12755</v>
      </c>
      <c r="S98" s="196" t="s">
        <v>16148</v>
      </c>
      <c r="T98" s="198" t="str">
        <f t="shared" ref="T98:T100" si="33">P98&amp;"-"&amp;R98</f>
        <v>2"-(P)</v>
      </c>
    </row>
    <row r="99" spans="1:20" x14ac:dyDescent="0.25">
      <c r="A99">
        <v>2012404</v>
      </c>
      <c r="B99" t="s">
        <v>16149</v>
      </c>
      <c r="C99" t="s">
        <v>15874</v>
      </c>
      <c r="D99">
        <v>20191030</v>
      </c>
      <c r="E99" s="199">
        <v>9841</v>
      </c>
      <c r="F99" s="199">
        <v>649414</v>
      </c>
      <c r="G99" s="196" t="s">
        <v>12768</v>
      </c>
      <c r="H99" s="196" t="s">
        <v>12762</v>
      </c>
      <c r="I99" s="197">
        <v>20.500101478609963</v>
      </c>
      <c r="J99" s="196" t="s">
        <v>15997</v>
      </c>
      <c r="K99" s="196" t="s">
        <v>12755</v>
      </c>
      <c r="L99" s="196">
        <v>2</v>
      </c>
      <c r="M99" s="196">
        <v>2</v>
      </c>
      <c r="N99" s="196" t="s">
        <v>15998</v>
      </c>
      <c r="O99" s="200">
        <v>39448</v>
      </c>
      <c r="P99" s="196" t="s">
        <v>12754</v>
      </c>
      <c r="Q99" s="196">
        <v>45</v>
      </c>
      <c r="R99" s="196" t="s">
        <v>12755</v>
      </c>
      <c r="S99" s="196" t="s">
        <v>15999</v>
      </c>
      <c r="T99" s="198" t="str">
        <f t="shared" si="33"/>
        <v>4"-(P)</v>
      </c>
    </row>
    <row r="100" spans="1:20" x14ac:dyDescent="0.25">
      <c r="A100">
        <v>3125427</v>
      </c>
      <c r="B100" t="s">
        <v>12327</v>
      </c>
      <c r="C100" t="s">
        <v>15874</v>
      </c>
      <c r="D100">
        <v>20191111</v>
      </c>
      <c r="E100" s="199">
        <v>19618</v>
      </c>
      <c r="F100" s="199">
        <v>3281492</v>
      </c>
      <c r="G100" s="196" t="s">
        <v>12759</v>
      </c>
      <c r="H100" s="196" t="s">
        <v>12762</v>
      </c>
      <c r="I100" s="197">
        <v>11.675160411026477</v>
      </c>
      <c r="J100" s="196" t="s">
        <v>11770</v>
      </c>
      <c r="K100" s="196" t="s">
        <v>12755</v>
      </c>
      <c r="L100" s="196">
        <v>57</v>
      </c>
      <c r="M100" s="196">
        <v>57</v>
      </c>
      <c r="N100" s="196" t="s">
        <v>16150</v>
      </c>
      <c r="O100" s="200">
        <v>41753</v>
      </c>
      <c r="P100" s="196" t="s">
        <v>12760</v>
      </c>
      <c r="Q100" s="196">
        <v>57</v>
      </c>
      <c r="R100" s="196" t="s">
        <v>12755</v>
      </c>
      <c r="S100" s="196"/>
      <c r="T100" s="198" t="str">
        <f t="shared" si="33"/>
        <v>2"-(P)</v>
      </c>
    </row>
    <row r="101" spans="1:20" x14ac:dyDescent="0.25">
      <c r="A101">
        <v>3322661</v>
      </c>
      <c r="B101" t="s">
        <v>16151</v>
      </c>
      <c r="C101" t="s">
        <v>15874</v>
      </c>
      <c r="D101">
        <v>20191022</v>
      </c>
      <c r="E101" s="199">
        <v>3428</v>
      </c>
      <c r="F101" s="199">
        <v>1698258</v>
      </c>
      <c r="G101" s="196" t="s">
        <v>12768</v>
      </c>
      <c r="H101" s="196" t="s">
        <v>12764</v>
      </c>
      <c r="I101" s="197">
        <v>54.999999090489382</v>
      </c>
      <c r="J101" s="196" t="s">
        <v>16152</v>
      </c>
      <c r="K101" s="196" t="s">
        <v>12755</v>
      </c>
      <c r="L101" s="196">
        <v>60</v>
      </c>
      <c r="M101" s="196">
        <v>60</v>
      </c>
      <c r="N101" s="196" t="s">
        <v>16153</v>
      </c>
      <c r="O101" s="200">
        <v>40851</v>
      </c>
      <c r="P101" s="196" t="s">
        <v>12760</v>
      </c>
      <c r="Q101" s="196">
        <v>60</v>
      </c>
      <c r="R101" s="196" t="s">
        <v>12755</v>
      </c>
      <c r="S101" s="196" t="s">
        <v>16124</v>
      </c>
      <c r="T101" s="198" t="str">
        <f t="shared" ref="T101:T106" si="34">P101&amp;"-"&amp;R101</f>
        <v>2"-(P)</v>
      </c>
    </row>
    <row r="102" spans="1:20" x14ac:dyDescent="0.25">
      <c r="A102">
        <v>1564700</v>
      </c>
      <c r="B102" t="s">
        <v>16154</v>
      </c>
      <c r="C102" t="s">
        <v>15874</v>
      </c>
      <c r="D102">
        <v>20191113</v>
      </c>
      <c r="E102" s="199">
        <v>33128</v>
      </c>
      <c r="F102" s="199">
        <v>15709</v>
      </c>
      <c r="G102" s="196" t="s">
        <v>12763</v>
      </c>
      <c r="H102" s="196" t="s">
        <v>12762</v>
      </c>
      <c r="I102" s="197">
        <v>30.049673661324949</v>
      </c>
      <c r="J102" s="196" t="s">
        <v>16155</v>
      </c>
      <c r="K102" s="196" t="s">
        <v>12755</v>
      </c>
      <c r="L102" s="196">
        <v>0</v>
      </c>
      <c r="M102" s="196">
        <v>0</v>
      </c>
      <c r="N102" s="196" t="s">
        <v>16156</v>
      </c>
      <c r="O102" s="200">
        <v>39448</v>
      </c>
      <c r="P102" s="196" t="s">
        <v>12760</v>
      </c>
      <c r="Q102" s="196">
        <v>60</v>
      </c>
      <c r="R102" s="196" t="s">
        <v>12755</v>
      </c>
      <c r="S102" s="196" t="s">
        <v>16157</v>
      </c>
      <c r="T102" s="198" t="str">
        <f t="shared" si="34"/>
        <v>2"-(P)</v>
      </c>
    </row>
    <row r="103" spans="1:20" x14ac:dyDescent="0.25">
      <c r="A103">
        <v>1015543</v>
      </c>
      <c r="B103" t="s">
        <v>16158</v>
      </c>
      <c r="C103" t="s">
        <v>15874</v>
      </c>
      <c r="D103">
        <v>20191113</v>
      </c>
      <c r="E103" s="199">
        <v>25301</v>
      </c>
      <c r="F103" s="199">
        <v>137031</v>
      </c>
      <c r="G103" s="196" t="s">
        <v>12759</v>
      </c>
      <c r="H103" s="196" t="s">
        <v>12762</v>
      </c>
      <c r="I103" s="197">
        <v>135.56175421235889</v>
      </c>
      <c r="J103" s="196" t="s">
        <v>16159</v>
      </c>
      <c r="K103" s="196" t="s">
        <v>12755</v>
      </c>
      <c r="L103" s="196">
        <v>57</v>
      </c>
      <c r="M103" s="196">
        <v>57</v>
      </c>
      <c r="N103" s="196" t="s">
        <v>16160</v>
      </c>
      <c r="O103" s="200">
        <v>41045</v>
      </c>
      <c r="P103" s="196" t="s">
        <v>12760</v>
      </c>
      <c r="Q103" s="196">
        <v>57</v>
      </c>
      <c r="R103" s="196" t="s">
        <v>12755</v>
      </c>
      <c r="S103" s="196" t="s">
        <v>16161</v>
      </c>
      <c r="T103" s="198" t="str">
        <f t="shared" si="34"/>
        <v>2"-(P)</v>
      </c>
    </row>
    <row r="104" spans="1:20" x14ac:dyDescent="0.25">
      <c r="A104">
        <v>3438513</v>
      </c>
      <c r="B104" t="s">
        <v>16162</v>
      </c>
      <c r="C104" t="s">
        <v>15874</v>
      </c>
      <c r="D104">
        <v>20191108</v>
      </c>
      <c r="E104" s="199">
        <v>5972</v>
      </c>
      <c r="F104" s="199">
        <v>648904</v>
      </c>
      <c r="G104" s="196" t="s">
        <v>12763</v>
      </c>
      <c r="H104" s="196" t="s">
        <v>12764</v>
      </c>
      <c r="I104" s="197">
        <v>34.998915443372447</v>
      </c>
      <c r="J104" s="196" t="s">
        <v>16163</v>
      </c>
      <c r="K104" s="196" t="s">
        <v>12755</v>
      </c>
      <c r="L104" s="196">
        <v>2</v>
      </c>
      <c r="M104" s="196">
        <v>2</v>
      </c>
      <c r="N104" s="196" t="s">
        <v>16164</v>
      </c>
      <c r="O104" s="200">
        <v>40093</v>
      </c>
      <c r="P104" s="196" t="s">
        <v>12760</v>
      </c>
      <c r="Q104" s="196">
        <v>45</v>
      </c>
      <c r="R104" s="196" t="s">
        <v>12755</v>
      </c>
      <c r="S104" s="196" t="s">
        <v>16165</v>
      </c>
      <c r="T104" s="198" t="str">
        <f t="shared" si="34"/>
        <v>2"-(P)</v>
      </c>
    </row>
    <row r="105" spans="1:20" x14ac:dyDescent="0.25">
      <c r="A105">
        <v>3086863</v>
      </c>
      <c r="B105" t="s">
        <v>16166</v>
      </c>
      <c r="C105" t="s">
        <v>15874</v>
      </c>
      <c r="D105">
        <v>20191021</v>
      </c>
      <c r="E105" s="199">
        <v>4259</v>
      </c>
      <c r="F105" s="199">
        <v>2759274</v>
      </c>
      <c r="G105" s="196" t="s">
        <v>12759</v>
      </c>
      <c r="H105" s="196" t="s">
        <v>12762</v>
      </c>
      <c r="I105" s="197">
        <v>123.99999999295319</v>
      </c>
      <c r="J105" s="196" t="s">
        <v>16167</v>
      </c>
      <c r="K105" s="196" t="s">
        <v>12755</v>
      </c>
      <c r="L105" s="196">
        <v>35</v>
      </c>
      <c r="M105" s="196">
        <v>35</v>
      </c>
      <c r="N105" s="196" t="s">
        <v>16168</v>
      </c>
      <c r="O105" s="200">
        <v>41562</v>
      </c>
      <c r="P105" s="196" t="s">
        <v>12760</v>
      </c>
      <c r="Q105" s="196">
        <v>35</v>
      </c>
      <c r="R105" s="196" t="s">
        <v>12755</v>
      </c>
      <c r="S105" s="196" t="s">
        <v>16169</v>
      </c>
      <c r="T105" s="198" t="str">
        <f t="shared" si="34"/>
        <v>2"-(P)</v>
      </c>
    </row>
    <row r="106" spans="1:20" x14ac:dyDescent="0.25">
      <c r="A106">
        <v>426365</v>
      </c>
      <c r="B106" t="s">
        <v>16170</v>
      </c>
      <c r="C106" t="s">
        <v>15874</v>
      </c>
      <c r="D106">
        <v>20191114</v>
      </c>
      <c r="E106" s="199">
        <v>12870</v>
      </c>
      <c r="F106" s="199">
        <v>1560244</v>
      </c>
      <c r="G106" s="196" t="s">
        <v>12763</v>
      </c>
      <c r="H106" s="196" t="s">
        <v>12764</v>
      </c>
      <c r="I106" s="197">
        <v>175.0000003985003</v>
      </c>
      <c r="J106" s="196" t="s">
        <v>16171</v>
      </c>
      <c r="K106" s="196" t="s">
        <v>12755</v>
      </c>
      <c r="L106" s="196">
        <v>60</v>
      </c>
      <c r="M106" s="196">
        <v>60</v>
      </c>
      <c r="N106" s="196" t="s">
        <v>16172</v>
      </c>
      <c r="O106" s="200">
        <v>40742</v>
      </c>
      <c r="P106" s="196" t="s">
        <v>12760</v>
      </c>
      <c r="Q106" s="196">
        <v>60</v>
      </c>
      <c r="R106" s="196" t="s">
        <v>12755</v>
      </c>
      <c r="S106" s="196" t="s">
        <v>16173</v>
      </c>
      <c r="T106" s="198" t="str">
        <f t="shared" si="34"/>
        <v>2"-(P)</v>
      </c>
    </row>
    <row r="107" spans="1:20" x14ac:dyDescent="0.25">
      <c r="A107">
        <v>1517075</v>
      </c>
      <c r="B107" t="s">
        <v>16175</v>
      </c>
      <c r="C107" t="s">
        <v>15874</v>
      </c>
      <c r="D107">
        <v>20191106</v>
      </c>
      <c r="E107" s="199">
        <v>10934</v>
      </c>
      <c r="F107" s="199">
        <v>329713</v>
      </c>
      <c r="G107" s="196" t="s">
        <v>12763</v>
      </c>
      <c r="H107" s="196" t="s">
        <v>12762</v>
      </c>
      <c r="I107" s="197">
        <v>134.53057494323809</v>
      </c>
      <c r="J107" s="196" t="s">
        <v>16176</v>
      </c>
      <c r="K107" s="196" t="s">
        <v>12755</v>
      </c>
      <c r="L107" s="196">
        <v>0</v>
      </c>
      <c r="M107" s="196">
        <v>0</v>
      </c>
      <c r="N107" s="196" t="s">
        <v>16177</v>
      </c>
      <c r="O107" s="200">
        <v>40844</v>
      </c>
      <c r="P107" s="196" t="s">
        <v>12760</v>
      </c>
      <c r="Q107" s="196">
        <v>60</v>
      </c>
      <c r="R107" s="196" t="s">
        <v>12755</v>
      </c>
      <c r="S107" s="196" t="s">
        <v>16178</v>
      </c>
      <c r="T107" s="198" t="str">
        <f t="shared" ref="T107" si="35">P107&amp;"-"&amp;R107</f>
        <v>2"-(P)</v>
      </c>
    </row>
    <row r="108" spans="1:20" x14ac:dyDescent="0.25">
      <c r="A108">
        <v>2610320</v>
      </c>
      <c r="B108" t="s">
        <v>16179</v>
      </c>
      <c r="C108" t="s">
        <v>15874</v>
      </c>
      <c r="D108">
        <v>20191017</v>
      </c>
      <c r="E108" s="199">
        <v>13445</v>
      </c>
      <c r="F108" s="199">
        <v>2692447</v>
      </c>
      <c r="G108" s="196" t="s">
        <v>12759</v>
      </c>
      <c r="H108" s="196" t="s">
        <v>12762</v>
      </c>
      <c r="I108" s="197">
        <v>14.999999996582742</v>
      </c>
      <c r="J108" s="196" t="s">
        <v>16180</v>
      </c>
      <c r="K108" s="196" t="s">
        <v>12755</v>
      </c>
      <c r="L108" s="196">
        <v>57</v>
      </c>
      <c r="M108" s="196">
        <v>57</v>
      </c>
      <c r="N108" s="196" t="s">
        <v>16181</v>
      </c>
      <c r="O108" s="200">
        <v>40437</v>
      </c>
      <c r="P108" s="196" t="s">
        <v>12760</v>
      </c>
      <c r="Q108" s="196">
        <v>57</v>
      </c>
      <c r="R108" s="196" t="s">
        <v>12755</v>
      </c>
      <c r="S108" s="196" t="s">
        <v>16182</v>
      </c>
      <c r="T108" s="198" t="str">
        <f t="shared" ref="T108:T111" si="36">P108&amp;"-"&amp;R108</f>
        <v>2"-(P)</v>
      </c>
    </row>
    <row r="109" spans="1:20" x14ac:dyDescent="0.25">
      <c r="A109">
        <v>766227</v>
      </c>
      <c r="B109" t="s">
        <v>16183</v>
      </c>
      <c r="C109" t="s">
        <v>15874</v>
      </c>
      <c r="D109">
        <v>20191113</v>
      </c>
      <c r="E109" s="199">
        <v>25473</v>
      </c>
      <c r="F109" s="199">
        <v>5140493</v>
      </c>
      <c r="G109" s="196" t="s">
        <v>12768</v>
      </c>
      <c r="H109" s="196" t="s">
        <v>12762</v>
      </c>
      <c r="I109" s="197">
        <v>47.41220239893687</v>
      </c>
      <c r="J109" s="196" t="s">
        <v>16184</v>
      </c>
      <c r="K109" s="196" t="s">
        <v>12755</v>
      </c>
      <c r="L109" s="196">
        <v>57</v>
      </c>
      <c r="M109" s="196">
        <v>57</v>
      </c>
      <c r="N109" s="196" t="s">
        <v>16185</v>
      </c>
      <c r="O109" s="200">
        <v>43643</v>
      </c>
      <c r="P109" s="196" t="s">
        <v>12760</v>
      </c>
      <c r="Q109" s="196">
        <v>57</v>
      </c>
      <c r="R109" s="196" t="s">
        <v>12755</v>
      </c>
      <c r="S109" s="196" t="s">
        <v>16186</v>
      </c>
      <c r="T109" s="198" t="str">
        <f t="shared" si="36"/>
        <v>2"-(P)</v>
      </c>
    </row>
    <row r="110" spans="1:20" x14ac:dyDescent="0.25">
      <c r="A110">
        <v>2859849</v>
      </c>
      <c r="B110" t="s">
        <v>16187</v>
      </c>
      <c r="C110" t="s">
        <v>15874</v>
      </c>
      <c r="D110">
        <v>20191112</v>
      </c>
      <c r="E110" s="199">
        <v>21062</v>
      </c>
      <c r="F110" s="199">
        <v>647628</v>
      </c>
      <c r="G110" s="196" t="s">
        <v>12763</v>
      </c>
      <c r="H110" s="196" t="s">
        <v>12762</v>
      </c>
      <c r="I110" s="197">
        <v>144.80273536236419</v>
      </c>
      <c r="J110" s="196" t="s">
        <v>16188</v>
      </c>
      <c r="K110" s="196" t="s">
        <v>12755</v>
      </c>
      <c r="L110" s="196">
        <v>57</v>
      </c>
      <c r="M110" s="196">
        <v>57</v>
      </c>
      <c r="N110" s="196" t="s">
        <v>16189</v>
      </c>
      <c r="O110" s="200">
        <v>39448</v>
      </c>
      <c r="P110" s="196" t="s">
        <v>12754</v>
      </c>
      <c r="Q110" s="196">
        <v>57</v>
      </c>
      <c r="R110" s="196" t="s">
        <v>12755</v>
      </c>
      <c r="S110" s="196" t="s">
        <v>16190</v>
      </c>
      <c r="T110" s="198" t="str">
        <f t="shared" si="36"/>
        <v>4"-(P)</v>
      </c>
    </row>
    <row r="111" spans="1:20" x14ac:dyDescent="0.25">
      <c r="A111">
        <v>3749464</v>
      </c>
      <c r="B111" t="s">
        <v>12685</v>
      </c>
      <c r="C111" t="s">
        <v>15874</v>
      </c>
      <c r="D111">
        <v>20191018</v>
      </c>
      <c r="E111" s="199">
        <v>14115</v>
      </c>
      <c r="F111" s="199">
        <v>4936900</v>
      </c>
      <c r="G111" s="196" t="s">
        <v>12759</v>
      </c>
      <c r="H111" s="196" t="s">
        <v>12762</v>
      </c>
      <c r="I111" s="197">
        <v>154.07395322785115</v>
      </c>
      <c r="J111" s="196" t="s">
        <v>12107</v>
      </c>
      <c r="K111" s="196" t="s">
        <v>12755</v>
      </c>
      <c r="L111" s="196">
        <v>60</v>
      </c>
      <c r="M111" s="196">
        <v>60</v>
      </c>
      <c r="N111" s="196" t="s">
        <v>16191</v>
      </c>
      <c r="O111" s="200">
        <v>40142</v>
      </c>
      <c r="P111" s="196" t="s">
        <v>12754</v>
      </c>
      <c r="Q111" s="196">
        <v>60</v>
      </c>
      <c r="R111" s="196" t="s">
        <v>12755</v>
      </c>
      <c r="S111" s="196" t="s">
        <v>16192</v>
      </c>
      <c r="T111" s="198" t="str">
        <f t="shared" si="36"/>
        <v>4"-(P)</v>
      </c>
    </row>
    <row r="112" spans="1:20" x14ac:dyDescent="0.25">
      <c r="A112">
        <v>225447</v>
      </c>
      <c r="B112" t="s">
        <v>16193</v>
      </c>
      <c r="C112" t="s">
        <v>15874</v>
      </c>
      <c r="D112">
        <v>20191114</v>
      </c>
      <c r="E112" s="199">
        <v>26916</v>
      </c>
      <c r="F112" s="199">
        <v>103919</v>
      </c>
      <c r="G112" s="196" t="s">
        <v>12759</v>
      </c>
      <c r="H112" s="196" t="s">
        <v>12760</v>
      </c>
      <c r="I112" s="197">
        <v>59.473418044996578</v>
      </c>
      <c r="J112" s="196" t="s">
        <v>16194</v>
      </c>
      <c r="K112" s="196" t="s">
        <v>12758</v>
      </c>
      <c r="L112" s="196">
        <v>0</v>
      </c>
      <c r="M112" s="196">
        <v>0</v>
      </c>
      <c r="N112" s="196" t="s">
        <v>16195</v>
      </c>
      <c r="O112" s="200">
        <v>39814</v>
      </c>
      <c r="P112" s="196" t="s">
        <v>12760</v>
      </c>
      <c r="Q112" s="196">
        <v>57</v>
      </c>
      <c r="R112" s="196" t="s">
        <v>12755</v>
      </c>
      <c r="S112" s="196" t="s">
        <v>15942</v>
      </c>
      <c r="T112" s="198" t="str">
        <f t="shared" ref="T112:T115" si="37">P112&amp;"-"&amp;R112</f>
        <v>2"-(P)</v>
      </c>
    </row>
    <row r="113" spans="1:20" x14ac:dyDescent="0.25">
      <c r="A113">
        <v>1186485</v>
      </c>
      <c r="B113" t="s">
        <v>16196</v>
      </c>
      <c r="C113" t="s">
        <v>15874</v>
      </c>
      <c r="D113">
        <v>20191106</v>
      </c>
      <c r="E113" s="199">
        <v>8984</v>
      </c>
      <c r="F113" s="199">
        <v>359735</v>
      </c>
      <c r="G113" s="196" t="s">
        <v>12763</v>
      </c>
      <c r="H113" s="196" t="s">
        <v>12764</v>
      </c>
      <c r="I113" s="197">
        <v>99.114080929072827</v>
      </c>
      <c r="J113" s="196" t="s">
        <v>16197</v>
      </c>
      <c r="K113" s="196" t="s">
        <v>12755</v>
      </c>
      <c r="L113" s="196">
        <v>45</v>
      </c>
      <c r="M113" s="196">
        <v>45</v>
      </c>
      <c r="N113" s="196" t="s">
        <v>16198</v>
      </c>
      <c r="O113" s="200">
        <v>42345</v>
      </c>
      <c r="P113" s="196" t="s">
        <v>12767</v>
      </c>
      <c r="Q113" s="196">
        <v>45</v>
      </c>
      <c r="R113" s="196" t="s">
        <v>12755</v>
      </c>
      <c r="S113" s="196" t="s">
        <v>16199</v>
      </c>
      <c r="T113" s="198" t="str">
        <f t="shared" si="37"/>
        <v>6"-(P)</v>
      </c>
    </row>
    <row r="114" spans="1:20" x14ac:dyDescent="0.25">
      <c r="A114">
        <v>2377084</v>
      </c>
      <c r="B114" t="s">
        <v>16200</v>
      </c>
      <c r="C114" t="s">
        <v>15874</v>
      </c>
      <c r="D114">
        <v>20191028</v>
      </c>
      <c r="E114" s="199">
        <v>15572</v>
      </c>
      <c r="F114" s="199">
        <v>1088217</v>
      </c>
      <c r="G114" s="196" t="s">
        <v>12759</v>
      </c>
      <c r="H114" s="196" t="s">
        <v>12762</v>
      </c>
      <c r="I114" s="197">
        <v>237.13454274819793</v>
      </c>
      <c r="J114" s="196" t="s">
        <v>16201</v>
      </c>
      <c r="K114" s="196" t="s">
        <v>12755</v>
      </c>
      <c r="L114" s="196">
        <v>57</v>
      </c>
      <c r="M114" s="196">
        <v>57</v>
      </c>
      <c r="N114" s="196" t="s">
        <v>16202</v>
      </c>
      <c r="O114" s="200">
        <v>40312</v>
      </c>
      <c r="P114" s="196" t="s">
        <v>12760</v>
      </c>
      <c r="Q114" s="196">
        <v>57</v>
      </c>
      <c r="R114" s="196" t="s">
        <v>12755</v>
      </c>
      <c r="S114" s="196" t="s">
        <v>16203</v>
      </c>
      <c r="T114" s="198" t="str">
        <f t="shared" si="37"/>
        <v>2"-(P)</v>
      </c>
    </row>
    <row r="115" spans="1:20" x14ac:dyDescent="0.25">
      <c r="A115">
        <v>3753213</v>
      </c>
      <c r="B115" t="s">
        <v>16204</v>
      </c>
      <c r="C115" t="s">
        <v>15874</v>
      </c>
      <c r="D115">
        <v>20191111</v>
      </c>
      <c r="E115" s="199">
        <v>15</v>
      </c>
      <c r="F115" s="199">
        <v>4952464</v>
      </c>
      <c r="G115" s="196" t="s">
        <v>12763</v>
      </c>
      <c r="H115" s="196" t="s">
        <v>12762</v>
      </c>
      <c r="I115" s="197">
        <v>25.804449933007689</v>
      </c>
      <c r="J115" s="196" t="s">
        <v>16205</v>
      </c>
      <c r="K115" s="196" t="s">
        <v>12755</v>
      </c>
      <c r="L115" s="196">
        <v>60</v>
      </c>
      <c r="M115" s="196">
        <v>60</v>
      </c>
      <c r="N115" s="196" t="s">
        <v>16206</v>
      </c>
      <c r="O115" s="200">
        <v>43474</v>
      </c>
      <c r="P115" s="196" t="s">
        <v>12760</v>
      </c>
      <c r="Q115" s="196">
        <v>60</v>
      </c>
      <c r="R115" s="196" t="s">
        <v>12755</v>
      </c>
      <c r="S115" s="196" t="s">
        <v>16207</v>
      </c>
      <c r="T115" s="198" t="str">
        <f t="shared" si="37"/>
        <v>2"-(P)</v>
      </c>
    </row>
    <row r="116" spans="1:20" x14ac:dyDescent="0.25">
      <c r="A116">
        <v>3663219</v>
      </c>
      <c r="B116" t="s">
        <v>16208</v>
      </c>
      <c r="C116" t="s">
        <v>15874</v>
      </c>
      <c r="D116">
        <v>20191114</v>
      </c>
      <c r="E116" s="199">
        <v>6164</v>
      </c>
      <c r="F116" s="199">
        <v>698167</v>
      </c>
      <c r="G116" s="196" t="s">
        <v>12759</v>
      </c>
      <c r="H116" s="196" t="s">
        <v>12762</v>
      </c>
      <c r="I116" s="197">
        <v>29.501463238581131</v>
      </c>
      <c r="J116" s="196" t="s">
        <v>16209</v>
      </c>
      <c r="K116" s="196" t="s">
        <v>12755</v>
      </c>
      <c r="L116" s="196">
        <v>2</v>
      </c>
      <c r="M116" s="196">
        <v>2</v>
      </c>
      <c r="N116" s="196" t="s">
        <v>16070</v>
      </c>
      <c r="O116" s="200">
        <v>40191</v>
      </c>
      <c r="P116" s="196" t="s">
        <v>12760</v>
      </c>
      <c r="Q116" s="196">
        <v>60</v>
      </c>
      <c r="R116" s="196" t="s">
        <v>12755</v>
      </c>
      <c r="S116" s="196" t="s">
        <v>16071</v>
      </c>
      <c r="T116" s="198" t="str">
        <f t="shared" ref="T116:T117" si="38">P116&amp;"-"&amp;R116</f>
        <v>2"-(P)</v>
      </c>
    </row>
    <row r="117" spans="1:20" x14ac:dyDescent="0.25">
      <c r="A117">
        <v>2765119</v>
      </c>
      <c r="B117" t="s">
        <v>16210</v>
      </c>
      <c r="C117" t="s">
        <v>15874</v>
      </c>
      <c r="D117">
        <v>20191028</v>
      </c>
      <c r="E117" s="199">
        <v>17172</v>
      </c>
      <c r="F117" s="199">
        <v>68318</v>
      </c>
      <c r="G117" s="196" t="s">
        <v>12763</v>
      </c>
      <c r="H117" s="196" t="s">
        <v>12762</v>
      </c>
      <c r="I117" s="197">
        <v>400.11172129213912</v>
      </c>
      <c r="J117" s="196" t="s">
        <v>16211</v>
      </c>
      <c r="K117" s="196" t="s">
        <v>12755</v>
      </c>
      <c r="L117" s="196">
        <v>0</v>
      </c>
      <c r="M117" s="196">
        <v>0</v>
      </c>
      <c r="N117" s="196" t="s">
        <v>16212</v>
      </c>
      <c r="O117" s="200">
        <v>41471</v>
      </c>
      <c r="P117" s="196" t="s">
        <v>12767</v>
      </c>
      <c r="Q117" s="196">
        <v>57</v>
      </c>
      <c r="R117" s="196" t="s">
        <v>12755</v>
      </c>
      <c r="S117" s="196" t="s">
        <v>16213</v>
      </c>
      <c r="T117" s="198" t="str">
        <f t="shared" si="38"/>
        <v>6"-(P)</v>
      </c>
    </row>
    <row r="118" spans="1:20" x14ac:dyDescent="0.25">
      <c r="A118">
        <v>2973397</v>
      </c>
      <c r="B118" t="s">
        <v>16214</v>
      </c>
      <c r="C118" t="s">
        <v>15874</v>
      </c>
      <c r="D118">
        <v>20191028</v>
      </c>
      <c r="E118" s="199">
        <v>9009</v>
      </c>
      <c r="F118" s="199">
        <v>640389</v>
      </c>
      <c r="G118" s="196" t="s">
        <v>12763</v>
      </c>
      <c r="H118" s="196" t="s">
        <v>12762</v>
      </c>
      <c r="I118" s="197">
        <v>96.193471160434825</v>
      </c>
      <c r="J118" s="196" t="s">
        <v>16215</v>
      </c>
      <c r="K118" s="196" t="s">
        <v>12755</v>
      </c>
      <c r="L118" s="196">
        <v>0</v>
      </c>
      <c r="M118" s="196">
        <v>0</v>
      </c>
      <c r="N118" s="196" t="s">
        <v>16216</v>
      </c>
      <c r="O118" s="200">
        <v>40550</v>
      </c>
      <c r="P118" s="196" t="s">
        <v>12754</v>
      </c>
      <c r="Q118" s="196">
        <v>60</v>
      </c>
      <c r="R118" s="196" t="s">
        <v>12755</v>
      </c>
      <c r="S118" s="196" t="s">
        <v>16217</v>
      </c>
      <c r="T118" s="198" t="str">
        <f t="shared" ref="T118:T121" si="39">P118&amp;"-"&amp;R118</f>
        <v>4"-(P)</v>
      </c>
    </row>
    <row r="119" spans="1:20" x14ac:dyDescent="0.25">
      <c r="A119">
        <v>3462323</v>
      </c>
      <c r="B119" t="s">
        <v>16218</v>
      </c>
      <c r="C119" t="s">
        <v>15874</v>
      </c>
      <c r="D119">
        <v>20191112</v>
      </c>
      <c r="E119" s="199">
        <v>21081</v>
      </c>
      <c r="F119" s="199">
        <v>3967527</v>
      </c>
      <c r="G119" s="196" t="s">
        <v>12759</v>
      </c>
      <c r="H119" s="196" t="s">
        <v>12762</v>
      </c>
      <c r="I119" s="197">
        <v>25.000000013111208</v>
      </c>
      <c r="J119" s="196" t="s">
        <v>11863</v>
      </c>
      <c r="K119" s="196" t="s">
        <v>12755</v>
      </c>
      <c r="L119" s="196">
        <v>57</v>
      </c>
      <c r="M119" s="196">
        <v>57</v>
      </c>
      <c r="N119" s="196" t="s">
        <v>16219</v>
      </c>
      <c r="O119" s="200">
        <v>39448</v>
      </c>
      <c r="P119" s="196" t="s">
        <v>12767</v>
      </c>
      <c r="Q119" s="196">
        <v>57</v>
      </c>
      <c r="R119" s="196" t="s">
        <v>12755</v>
      </c>
      <c r="S119" s="196" t="s">
        <v>16220</v>
      </c>
      <c r="T119" s="198" t="str">
        <f t="shared" si="39"/>
        <v>6"-(P)</v>
      </c>
    </row>
    <row r="120" spans="1:20" x14ac:dyDescent="0.25">
      <c r="A120">
        <v>2792310</v>
      </c>
      <c r="B120" t="s">
        <v>16221</v>
      </c>
      <c r="C120" t="s">
        <v>15874</v>
      </c>
      <c r="D120">
        <v>20191017</v>
      </c>
      <c r="E120" s="199">
        <v>14119</v>
      </c>
      <c r="F120" s="199">
        <v>2240341</v>
      </c>
      <c r="G120" s="196" t="s">
        <v>12759</v>
      </c>
      <c r="H120" s="196" t="s">
        <v>12762</v>
      </c>
      <c r="I120" s="197">
        <v>48.600820378560655</v>
      </c>
      <c r="J120" s="196" t="s">
        <v>16222</v>
      </c>
      <c r="K120" s="196" t="s">
        <v>12755</v>
      </c>
      <c r="L120" s="196">
        <v>60</v>
      </c>
      <c r="M120" s="196">
        <v>60</v>
      </c>
      <c r="N120" s="196" t="s">
        <v>16223</v>
      </c>
      <c r="O120" s="200">
        <v>40402</v>
      </c>
      <c r="P120" s="196" t="s">
        <v>12760</v>
      </c>
      <c r="Q120" s="196">
        <v>60</v>
      </c>
      <c r="R120" s="196" t="s">
        <v>12755</v>
      </c>
      <c r="S120" s="196" t="s">
        <v>16224</v>
      </c>
      <c r="T120" s="198" t="str">
        <f t="shared" si="39"/>
        <v>2"-(P)</v>
      </c>
    </row>
    <row r="121" spans="1:20" x14ac:dyDescent="0.25">
      <c r="A121">
        <v>511756</v>
      </c>
      <c r="B121" t="s">
        <v>16225</v>
      </c>
      <c r="C121" t="s">
        <v>15874</v>
      </c>
      <c r="D121">
        <v>20191029</v>
      </c>
      <c r="E121" s="199">
        <v>13711</v>
      </c>
      <c r="F121" s="199">
        <v>8582</v>
      </c>
      <c r="G121" s="196" t="s">
        <v>12763</v>
      </c>
      <c r="H121" s="196" t="s">
        <v>12764</v>
      </c>
      <c r="I121" s="197">
        <v>115.90563933132456</v>
      </c>
      <c r="J121" s="196" t="s">
        <v>16226</v>
      </c>
      <c r="K121" s="196" t="s">
        <v>12755</v>
      </c>
      <c r="L121" s="196">
        <v>60</v>
      </c>
      <c r="M121" s="196">
        <v>60</v>
      </c>
      <c r="N121" s="196" t="s">
        <v>16227</v>
      </c>
      <c r="O121" s="200">
        <v>42738</v>
      </c>
      <c r="P121" s="196" t="s">
        <v>12760</v>
      </c>
      <c r="Q121" s="196">
        <v>60</v>
      </c>
      <c r="R121" s="196" t="s">
        <v>12755</v>
      </c>
      <c r="S121" s="196" t="s">
        <v>16228</v>
      </c>
      <c r="T121" s="198" t="str">
        <f t="shared" si="39"/>
        <v>2"-(P)</v>
      </c>
    </row>
    <row r="122" spans="1:20" x14ac:dyDescent="0.25">
      <c r="A122">
        <v>2073873</v>
      </c>
      <c r="B122" t="s">
        <v>16229</v>
      </c>
      <c r="C122" t="s">
        <v>15874</v>
      </c>
      <c r="D122">
        <v>20191017</v>
      </c>
      <c r="E122" s="199">
        <v>27383</v>
      </c>
      <c r="F122" s="199">
        <v>2478386</v>
      </c>
      <c r="G122" s="196" t="s">
        <v>12759</v>
      </c>
      <c r="H122" s="196" t="s">
        <v>12762</v>
      </c>
      <c r="I122" s="197">
        <v>243.30521704038003</v>
      </c>
      <c r="J122" s="196" t="s">
        <v>16230</v>
      </c>
      <c r="K122" s="196" t="s">
        <v>12755</v>
      </c>
      <c r="L122" s="196">
        <v>57</v>
      </c>
      <c r="M122" s="196">
        <v>57</v>
      </c>
      <c r="N122" s="196" t="s">
        <v>16231</v>
      </c>
      <c r="O122" s="200">
        <v>39448</v>
      </c>
      <c r="P122" s="196" t="s">
        <v>12760</v>
      </c>
      <c r="Q122" s="196">
        <v>57</v>
      </c>
      <c r="R122" s="196" t="s">
        <v>12755</v>
      </c>
      <c r="S122" s="196" t="s">
        <v>16232</v>
      </c>
      <c r="T122" s="198" t="str">
        <f t="shared" ref="T122:T125" si="40">P122&amp;"-"&amp;R122</f>
        <v>2"-(P)</v>
      </c>
    </row>
    <row r="123" spans="1:20" x14ac:dyDescent="0.25">
      <c r="A123">
        <v>2396811</v>
      </c>
      <c r="B123" t="s">
        <v>16233</v>
      </c>
      <c r="C123" t="s">
        <v>15874</v>
      </c>
      <c r="D123">
        <v>20191021</v>
      </c>
      <c r="E123" s="199">
        <v>6268</v>
      </c>
      <c r="F123" s="199">
        <v>645156</v>
      </c>
      <c r="G123" s="196" t="s">
        <v>12759</v>
      </c>
      <c r="H123" s="196" t="s">
        <v>12764</v>
      </c>
      <c r="I123" s="197">
        <v>25.656467982900182</v>
      </c>
      <c r="J123" s="196" t="s">
        <v>16234</v>
      </c>
      <c r="K123" s="196" t="s">
        <v>12755</v>
      </c>
      <c r="L123" s="196">
        <v>0</v>
      </c>
      <c r="M123" s="196">
        <v>0</v>
      </c>
      <c r="N123" s="196" t="s">
        <v>16235</v>
      </c>
      <c r="O123" s="200">
        <v>39448</v>
      </c>
      <c r="P123" s="196" t="s">
        <v>12760</v>
      </c>
      <c r="Q123" s="196">
        <v>60</v>
      </c>
      <c r="R123" s="196" t="s">
        <v>12755</v>
      </c>
      <c r="S123" s="196" t="s">
        <v>16236</v>
      </c>
      <c r="T123" s="198" t="str">
        <f t="shared" si="40"/>
        <v>2"-(P)</v>
      </c>
    </row>
    <row r="124" spans="1:20" x14ac:dyDescent="0.25">
      <c r="A124">
        <v>312942</v>
      </c>
      <c r="B124" t="s">
        <v>16237</v>
      </c>
      <c r="C124" t="s">
        <v>15874</v>
      </c>
      <c r="D124">
        <v>20191023</v>
      </c>
      <c r="E124" s="199">
        <v>19166</v>
      </c>
      <c r="F124" s="199">
        <v>4396377</v>
      </c>
      <c r="G124" s="196" t="s">
        <v>12763</v>
      </c>
      <c r="H124" s="196" t="s">
        <v>12762</v>
      </c>
      <c r="I124" s="197">
        <v>63.999999993588744</v>
      </c>
      <c r="J124" s="196" t="s">
        <v>16238</v>
      </c>
      <c r="K124" s="196" t="s">
        <v>12755</v>
      </c>
      <c r="L124" s="196">
        <v>57</v>
      </c>
      <c r="M124" s="196">
        <v>57</v>
      </c>
      <c r="N124" s="196" t="s">
        <v>16239</v>
      </c>
      <c r="O124" s="200">
        <v>42975</v>
      </c>
      <c r="P124" s="196" t="s">
        <v>12760</v>
      </c>
      <c r="Q124" s="196">
        <v>57</v>
      </c>
      <c r="R124" s="196" t="s">
        <v>12755</v>
      </c>
      <c r="S124" s="196" t="s">
        <v>16240</v>
      </c>
      <c r="T124" s="198" t="str">
        <f t="shared" si="40"/>
        <v>2"-(P)</v>
      </c>
    </row>
    <row r="125" spans="1:20" x14ac:dyDescent="0.25">
      <c r="A125">
        <v>1853027</v>
      </c>
      <c r="B125" t="s">
        <v>16241</v>
      </c>
      <c r="C125" t="s">
        <v>15874</v>
      </c>
      <c r="D125">
        <v>20191018</v>
      </c>
      <c r="E125" s="199">
        <v>12701</v>
      </c>
      <c r="F125" s="199">
        <v>487004</v>
      </c>
      <c r="G125" s="196" t="s">
        <v>12759</v>
      </c>
      <c r="H125" s="196" t="s">
        <v>12762</v>
      </c>
      <c r="I125" s="197">
        <v>96.527562249842873</v>
      </c>
      <c r="J125" s="196" t="s">
        <v>16242</v>
      </c>
      <c r="K125" s="196" t="s">
        <v>12758</v>
      </c>
      <c r="L125" s="196">
        <v>0</v>
      </c>
      <c r="M125" s="196">
        <v>0</v>
      </c>
      <c r="N125" s="196" t="s">
        <v>16243</v>
      </c>
      <c r="O125" s="200">
        <v>39448</v>
      </c>
      <c r="P125" s="196" t="s">
        <v>12760</v>
      </c>
      <c r="Q125" s="196">
        <v>57</v>
      </c>
      <c r="R125" s="196" t="s">
        <v>12755</v>
      </c>
      <c r="S125" s="196" t="s">
        <v>16244</v>
      </c>
      <c r="T125" s="198" t="str">
        <f t="shared" si="40"/>
        <v>2"-(P)</v>
      </c>
    </row>
    <row r="126" spans="1:20" x14ac:dyDescent="0.25">
      <c r="A126">
        <v>2868229</v>
      </c>
      <c r="B126" t="s">
        <v>16245</v>
      </c>
      <c r="C126" t="s">
        <v>15874</v>
      </c>
      <c r="D126">
        <v>20191031</v>
      </c>
      <c r="E126" s="199">
        <v>32690</v>
      </c>
      <c r="F126" s="199">
        <v>2655639</v>
      </c>
      <c r="G126" s="196" t="s">
        <v>12763</v>
      </c>
      <c r="H126" s="196" t="s">
        <v>12762</v>
      </c>
      <c r="I126" s="197">
        <v>69.999999974060003</v>
      </c>
      <c r="J126" s="196" t="s">
        <v>16246</v>
      </c>
      <c r="K126" s="196" t="s">
        <v>12755</v>
      </c>
      <c r="L126" s="196">
        <v>60</v>
      </c>
      <c r="M126" s="196">
        <v>60</v>
      </c>
      <c r="N126" s="196" t="s">
        <v>16247</v>
      </c>
      <c r="O126" s="200">
        <v>41507</v>
      </c>
      <c r="P126" s="196" t="s">
        <v>12760</v>
      </c>
      <c r="Q126" s="196">
        <v>60</v>
      </c>
      <c r="R126" s="196" t="s">
        <v>12755</v>
      </c>
      <c r="S126" s="196" t="s">
        <v>16248</v>
      </c>
      <c r="T126" s="198" t="str">
        <f t="shared" ref="T126:T129" si="41">P126&amp;"-"&amp;R126</f>
        <v>2"-(P)</v>
      </c>
    </row>
    <row r="127" spans="1:20" x14ac:dyDescent="0.25">
      <c r="A127">
        <v>3324360</v>
      </c>
      <c r="B127" t="s">
        <v>16249</v>
      </c>
      <c r="C127" t="s">
        <v>15874</v>
      </c>
      <c r="D127">
        <v>20191030</v>
      </c>
      <c r="E127" s="199">
        <v>22633</v>
      </c>
      <c r="F127" s="199">
        <v>208929</v>
      </c>
      <c r="G127" s="196" t="s">
        <v>12763</v>
      </c>
      <c r="H127" s="196" t="s">
        <v>12762</v>
      </c>
      <c r="I127" s="197">
        <v>48.983745996821668</v>
      </c>
      <c r="J127" s="196" t="s">
        <v>16250</v>
      </c>
      <c r="K127" s="196" t="s">
        <v>12755</v>
      </c>
      <c r="L127" s="196">
        <v>0</v>
      </c>
      <c r="M127" s="196">
        <v>0</v>
      </c>
      <c r="N127" s="196" t="s">
        <v>16251</v>
      </c>
      <c r="O127" s="200">
        <v>41344</v>
      </c>
      <c r="P127" s="196" t="s">
        <v>12760</v>
      </c>
      <c r="Q127" s="196">
        <v>57</v>
      </c>
      <c r="R127" s="196" t="s">
        <v>12755</v>
      </c>
      <c r="S127" s="196" t="s">
        <v>16252</v>
      </c>
      <c r="T127" s="198" t="str">
        <f t="shared" si="41"/>
        <v>2"-(P)</v>
      </c>
    </row>
    <row r="128" spans="1:20" x14ac:dyDescent="0.25">
      <c r="A128">
        <v>3442131</v>
      </c>
      <c r="B128" t="s">
        <v>16253</v>
      </c>
      <c r="C128" t="s">
        <v>15874</v>
      </c>
      <c r="D128">
        <v>20191018</v>
      </c>
      <c r="E128" s="199">
        <v>26026</v>
      </c>
      <c r="F128" s="199">
        <v>129821</v>
      </c>
      <c r="G128" s="196" t="s">
        <v>12763</v>
      </c>
      <c r="H128" s="196" t="s">
        <v>12764</v>
      </c>
      <c r="I128" s="197">
        <v>77.007880334474038</v>
      </c>
      <c r="J128" s="196" t="s">
        <v>16254</v>
      </c>
      <c r="K128" s="196" t="s">
        <v>12755</v>
      </c>
      <c r="L128" s="196">
        <v>57</v>
      </c>
      <c r="M128" s="196">
        <v>57</v>
      </c>
      <c r="N128" s="196" t="s">
        <v>16255</v>
      </c>
      <c r="O128" s="200">
        <v>40765</v>
      </c>
      <c r="P128" s="196" t="s">
        <v>12760</v>
      </c>
      <c r="Q128" s="196">
        <v>57</v>
      </c>
      <c r="R128" s="196" t="s">
        <v>12755</v>
      </c>
      <c r="S128" s="196" t="s">
        <v>16256</v>
      </c>
      <c r="T128" s="198" t="str">
        <f t="shared" si="41"/>
        <v>2"-(P)</v>
      </c>
    </row>
    <row r="129" spans="1:20" x14ac:dyDescent="0.25">
      <c r="A129">
        <v>3756302</v>
      </c>
      <c r="B129" t="s">
        <v>16257</v>
      </c>
      <c r="C129" t="s">
        <v>15874</v>
      </c>
      <c r="D129">
        <v>20191101</v>
      </c>
      <c r="E129" s="199">
        <v>2058</v>
      </c>
      <c r="F129" s="199">
        <v>441839</v>
      </c>
      <c r="G129" s="196" t="s">
        <v>12763</v>
      </c>
      <c r="H129" s="196" t="s">
        <v>12762</v>
      </c>
      <c r="I129" s="197">
        <v>191.77847516961197</v>
      </c>
      <c r="J129" s="196" t="s">
        <v>16258</v>
      </c>
      <c r="K129" s="196" t="s">
        <v>12755</v>
      </c>
      <c r="L129" s="196">
        <v>45</v>
      </c>
      <c r="M129" s="196">
        <v>45</v>
      </c>
      <c r="N129" s="196" t="s">
        <v>16259</v>
      </c>
      <c r="O129" s="200">
        <v>41386</v>
      </c>
      <c r="P129" s="196" t="s">
        <v>12760</v>
      </c>
      <c r="Q129" s="196">
        <v>45</v>
      </c>
      <c r="R129" s="196" t="s">
        <v>12755</v>
      </c>
      <c r="S129" s="196" t="s">
        <v>16260</v>
      </c>
      <c r="T129" s="198" t="str">
        <f t="shared" si="41"/>
        <v>2"-(P)</v>
      </c>
    </row>
    <row r="130" spans="1:20" x14ac:dyDescent="0.25">
      <c r="A130">
        <v>3710672</v>
      </c>
      <c r="B130" t="s">
        <v>12661</v>
      </c>
      <c r="C130" t="s">
        <v>15874</v>
      </c>
      <c r="D130">
        <v>20191029</v>
      </c>
      <c r="E130" s="199">
        <v>9641</v>
      </c>
      <c r="F130" s="199">
        <v>4832863</v>
      </c>
      <c r="G130" s="196" t="s">
        <v>12759</v>
      </c>
      <c r="H130" s="196" t="s">
        <v>12760</v>
      </c>
      <c r="I130" s="197">
        <v>144.39561720672839</v>
      </c>
      <c r="J130" s="196" t="s">
        <v>12148</v>
      </c>
      <c r="K130" s="196" t="s">
        <v>12755</v>
      </c>
      <c r="L130" s="196">
        <v>60</v>
      </c>
      <c r="M130" s="196">
        <v>60</v>
      </c>
      <c r="N130" s="196" t="s">
        <v>16261</v>
      </c>
      <c r="O130" s="200">
        <v>43319</v>
      </c>
      <c r="P130" s="196" t="s">
        <v>12760</v>
      </c>
      <c r="Q130" s="196">
        <v>60</v>
      </c>
      <c r="R130" s="196" t="s">
        <v>12755</v>
      </c>
      <c r="S130" s="196" t="s">
        <v>16262</v>
      </c>
      <c r="T130" s="198" t="str">
        <f t="shared" ref="T130:T131" si="42">P130&amp;"-"&amp;R130</f>
        <v>2"-(P)</v>
      </c>
    </row>
    <row r="131" spans="1:20" x14ac:dyDescent="0.25">
      <c r="A131">
        <v>3335636</v>
      </c>
      <c r="B131" t="s">
        <v>12333</v>
      </c>
      <c r="C131" t="s">
        <v>15874</v>
      </c>
      <c r="D131">
        <v>20191105</v>
      </c>
      <c r="E131" s="199">
        <v>7779</v>
      </c>
      <c r="F131" s="199">
        <v>3381486</v>
      </c>
      <c r="G131" s="196" t="s">
        <v>12759</v>
      </c>
      <c r="H131" s="196" t="s">
        <v>12762</v>
      </c>
      <c r="I131" s="197">
        <v>30.027432853341683</v>
      </c>
      <c r="J131" s="196" t="s">
        <v>11761</v>
      </c>
      <c r="K131" s="196" t="s">
        <v>12755</v>
      </c>
      <c r="L131" s="196">
        <v>45</v>
      </c>
      <c r="M131" s="196">
        <v>45</v>
      </c>
      <c r="N131" s="196" t="s">
        <v>16263</v>
      </c>
      <c r="O131" s="200">
        <v>42391</v>
      </c>
      <c r="P131" s="196" t="s">
        <v>12754</v>
      </c>
      <c r="Q131" s="196">
        <v>45</v>
      </c>
      <c r="R131" s="196" t="s">
        <v>12755</v>
      </c>
      <c r="S131" s="196" t="s">
        <v>11915</v>
      </c>
      <c r="T131" s="198" t="str">
        <f t="shared" si="42"/>
        <v>4"-(P)</v>
      </c>
    </row>
    <row r="132" spans="1:20" x14ac:dyDescent="0.25">
      <c r="A132">
        <v>3601076</v>
      </c>
      <c r="B132" t="s">
        <v>16264</v>
      </c>
      <c r="C132" t="s">
        <v>15874</v>
      </c>
      <c r="D132">
        <v>20191111</v>
      </c>
      <c r="E132" s="199">
        <v>329</v>
      </c>
      <c r="F132" s="199">
        <v>4458431</v>
      </c>
      <c r="G132" s="196" t="s">
        <v>12759</v>
      </c>
      <c r="H132" s="196" t="s">
        <v>12762</v>
      </c>
      <c r="I132" s="197">
        <v>231.0000000000185</v>
      </c>
      <c r="J132" s="196" t="s">
        <v>16265</v>
      </c>
      <c r="K132" s="196" t="s">
        <v>12755</v>
      </c>
      <c r="L132" s="196">
        <v>60</v>
      </c>
      <c r="M132" s="196">
        <v>60</v>
      </c>
      <c r="N132" s="196" t="s">
        <v>16266</v>
      </c>
      <c r="O132" s="200">
        <v>39448</v>
      </c>
      <c r="P132" s="196" t="s">
        <v>12760</v>
      </c>
      <c r="Q132" s="196">
        <v>60</v>
      </c>
      <c r="R132" s="196" t="s">
        <v>12755</v>
      </c>
      <c r="S132" s="196" t="s">
        <v>16019</v>
      </c>
      <c r="T132" s="198" t="str">
        <f t="shared" ref="T132:T134" si="43">P132&amp;"-"&amp;R132</f>
        <v>2"-(P)</v>
      </c>
    </row>
    <row r="133" spans="1:20" x14ac:dyDescent="0.25">
      <c r="A133">
        <v>3764450</v>
      </c>
      <c r="B133" t="s">
        <v>16267</v>
      </c>
      <c r="C133" t="s">
        <v>15874</v>
      </c>
      <c r="D133">
        <v>20191018</v>
      </c>
      <c r="E133" s="199">
        <v>23064</v>
      </c>
      <c r="F133" s="199">
        <v>188720</v>
      </c>
      <c r="G133" s="196" t="s">
        <v>12768</v>
      </c>
      <c r="H133" s="196" t="s">
        <v>12765</v>
      </c>
      <c r="I133" s="197">
        <v>5.6624490631789728</v>
      </c>
      <c r="J133" s="196" t="s">
        <v>65</v>
      </c>
      <c r="K133" s="196" t="s">
        <v>12758</v>
      </c>
      <c r="L133" s="196">
        <v>0</v>
      </c>
      <c r="M133" s="196">
        <v>0</v>
      </c>
      <c r="N133" s="196" t="s">
        <v>16268</v>
      </c>
      <c r="O133" s="200">
        <v>41376</v>
      </c>
      <c r="P133" s="196" t="s">
        <v>12760</v>
      </c>
      <c r="Q133" s="196">
        <v>57</v>
      </c>
      <c r="R133" s="196" t="s">
        <v>12755</v>
      </c>
      <c r="S133" s="196" t="s">
        <v>16269</v>
      </c>
      <c r="T133" s="198" t="str">
        <f t="shared" si="43"/>
        <v>2"-(P)</v>
      </c>
    </row>
    <row r="134" spans="1:20" x14ac:dyDescent="0.25">
      <c r="A134">
        <v>3495668</v>
      </c>
      <c r="B134" t="s">
        <v>16270</v>
      </c>
      <c r="C134" t="s">
        <v>15874</v>
      </c>
      <c r="D134">
        <v>20191112</v>
      </c>
      <c r="E134" s="199">
        <v>21269</v>
      </c>
      <c r="F134" s="199">
        <v>4058923</v>
      </c>
      <c r="G134" s="196" t="s">
        <v>12763</v>
      </c>
      <c r="H134" s="196" t="s">
        <v>12762</v>
      </c>
      <c r="I134" s="197">
        <v>326.86689854322253</v>
      </c>
      <c r="J134" s="196" t="s">
        <v>11869</v>
      </c>
      <c r="K134" s="196" t="s">
        <v>12755</v>
      </c>
      <c r="L134" s="196">
        <v>57</v>
      </c>
      <c r="M134" s="196">
        <v>57</v>
      </c>
      <c r="N134" s="196" t="s">
        <v>16129</v>
      </c>
      <c r="O134" s="200">
        <v>41900</v>
      </c>
      <c r="P134" s="196" t="s">
        <v>12760</v>
      </c>
      <c r="Q134" s="196">
        <v>57</v>
      </c>
      <c r="R134" s="196" t="s">
        <v>12755</v>
      </c>
      <c r="S134" s="196" t="s">
        <v>11673</v>
      </c>
      <c r="T134" s="198" t="str">
        <f t="shared" si="43"/>
        <v>2"-(P)</v>
      </c>
    </row>
    <row r="135" spans="1:20" x14ac:dyDescent="0.25">
      <c r="A135">
        <v>373367</v>
      </c>
      <c r="B135" t="s">
        <v>16271</v>
      </c>
      <c r="C135" t="s">
        <v>15874</v>
      </c>
      <c r="D135">
        <v>20191107</v>
      </c>
      <c r="E135" s="199">
        <v>8129</v>
      </c>
      <c r="F135" s="199">
        <v>2460780</v>
      </c>
      <c r="G135" s="196" t="s">
        <v>12763</v>
      </c>
      <c r="H135" s="196" t="s">
        <v>12762</v>
      </c>
      <c r="I135" s="197">
        <v>41.999999985172678</v>
      </c>
      <c r="J135" s="196" t="s">
        <v>16272</v>
      </c>
      <c r="K135" s="196" t="s">
        <v>12755</v>
      </c>
      <c r="L135" s="196">
        <v>45</v>
      </c>
      <c r="M135" s="196">
        <v>45</v>
      </c>
      <c r="N135" s="196" t="s">
        <v>16273</v>
      </c>
      <c r="O135" s="200">
        <v>41414</v>
      </c>
      <c r="P135" s="196" t="s">
        <v>12760</v>
      </c>
      <c r="Q135" s="196">
        <v>45</v>
      </c>
      <c r="R135" s="196" t="s">
        <v>12755</v>
      </c>
      <c r="S135" s="196" t="s">
        <v>16274</v>
      </c>
      <c r="T135" s="198" t="str">
        <f t="shared" ref="T135:T137" si="44">P135&amp;"-"&amp;R135</f>
        <v>2"-(P)</v>
      </c>
    </row>
    <row r="136" spans="1:20" x14ac:dyDescent="0.25">
      <c r="A136">
        <v>2862772</v>
      </c>
      <c r="B136" t="s">
        <v>16275</v>
      </c>
      <c r="C136" t="s">
        <v>15874</v>
      </c>
      <c r="D136">
        <v>20191029</v>
      </c>
      <c r="E136" s="199">
        <v>32375</v>
      </c>
      <c r="F136" s="199">
        <v>2478791</v>
      </c>
      <c r="G136" s="196" t="s">
        <v>12763</v>
      </c>
      <c r="H136" s="196" t="s">
        <v>12762</v>
      </c>
      <c r="I136" s="197">
        <v>20.000000006489145</v>
      </c>
      <c r="J136" s="196" t="s">
        <v>16276</v>
      </c>
      <c r="K136" s="196" t="s">
        <v>12755</v>
      </c>
      <c r="L136" s="196">
        <v>50</v>
      </c>
      <c r="M136" s="196">
        <v>50</v>
      </c>
      <c r="N136" s="196" t="s">
        <v>16277</v>
      </c>
      <c r="O136" s="200">
        <v>41369</v>
      </c>
      <c r="P136" s="196" t="s">
        <v>12760</v>
      </c>
      <c r="Q136" s="196">
        <v>50</v>
      </c>
      <c r="R136" s="196" t="s">
        <v>12755</v>
      </c>
      <c r="S136" s="196" t="s">
        <v>16278</v>
      </c>
      <c r="T136" s="198" t="str">
        <f t="shared" si="44"/>
        <v>2"-(P)</v>
      </c>
    </row>
    <row r="137" spans="1:20" x14ac:dyDescent="0.25">
      <c r="A137">
        <v>348285</v>
      </c>
      <c r="B137" t="s">
        <v>16279</v>
      </c>
      <c r="C137" t="s">
        <v>15874</v>
      </c>
      <c r="D137">
        <v>20191030</v>
      </c>
      <c r="E137" s="199">
        <v>10032</v>
      </c>
      <c r="F137" s="199">
        <v>3021404</v>
      </c>
      <c r="G137" s="196" t="s">
        <v>12763</v>
      </c>
      <c r="H137" s="196" t="s">
        <v>12762</v>
      </c>
      <c r="I137" s="197">
        <v>65.999999982053282</v>
      </c>
      <c r="J137" s="196" t="s">
        <v>16280</v>
      </c>
      <c r="K137" s="196" t="s">
        <v>12755</v>
      </c>
      <c r="L137" s="196">
        <v>45</v>
      </c>
      <c r="M137" s="196">
        <v>45</v>
      </c>
      <c r="N137" s="196" t="s">
        <v>16281</v>
      </c>
      <c r="O137" s="200">
        <v>41890</v>
      </c>
      <c r="P137" s="196" t="s">
        <v>12760</v>
      </c>
      <c r="Q137" s="196">
        <v>45</v>
      </c>
      <c r="R137" s="196" t="s">
        <v>12755</v>
      </c>
      <c r="S137" s="196" t="s">
        <v>16282</v>
      </c>
      <c r="T137" s="198" t="str">
        <f t="shared" si="44"/>
        <v>2"-(P)</v>
      </c>
    </row>
    <row r="138" spans="1:20" x14ac:dyDescent="0.25">
      <c r="A138">
        <v>3321385</v>
      </c>
      <c r="B138" t="s">
        <v>12439</v>
      </c>
      <c r="C138" t="s">
        <v>15874</v>
      </c>
      <c r="D138">
        <v>20191031</v>
      </c>
      <c r="E138" s="199">
        <v>32675</v>
      </c>
      <c r="F138" s="199">
        <v>3895128</v>
      </c>
      <c r="G138" s="196" t="s">
        <v>12763</v>
      </c>
      <c r="H138" s="196" t="s">
        <v>12762</v>
      </c>
      <c r="I138" s="197">
        <v>15.000000009090588</v>
      </c>
      <c r="J138" s="196" t="s">
        <v>11900</v>
      </c>
      <c r="K138" s="196" t="s">
        <v>12755</v>
      </c>
      <c r="L138" s="196">
        <v>60</v>
      </c>
      <c r="M138" s="196">
        <v>60</v>
      </c>
      <c r="N138" s="196" t="s">
        <v>16283</v>
      </c>
      <c r="O138" s="200">
        <v>42513</v>
      </c>
      <c r="P138" s="196" t="s">
        <v>12760</v>
      </c>
      <c r="Q138" s="196">
        <v>60</v>
      </c>
      <c r="R138" s="196" t="s">
        <v>12755</v>
      </c>
      <c r="S138" s="196" t="s">
        <v>11932</v>
      </c>
      <c r="T138" s="198" t="str">
        <f t="shared" ref="T138:T141" si="45">P138&amp;"-"&amp;R138</f>
        <v>2"-(P)</v>
      </c>
    </row>
    <row r="139" spans="1:20" x14ac:dyDescent="0.25">
      <c r="A139">
        <v>2598516</v>
      </c>
      <c r="B139" t="s">
        <v>16284</v>
      </c>
      <c r="C139" t="s">
        <v>15874</v>
      </c>
      <c r="D139">
        <v>20191104</v>
      </c>
      <c r="E139" s="199">
        <v>3285</v>
      </c>
      <c r="F139" s="199">
        <v>1189026</v>
      </c>
      <c r="G139" s="196" t="s">
        <v>12759</v>
      </c>
      <c r="H139" s="196" t="s">
        <v>12762</v>
      </c>
      <c r="I139" s="197">
        <v>15.000000394403788</v>
      </c>
      <c r="J139" s="196" t="s">
        <v>16285</v>
      </c>
      <c r="K139" s="196" t="s">
        <v>12755</v>
      </c>
      <c r="L139" s="196">
        <v>45</v>
      </c>
      <c r="M139" s="196">
        <v>45</v>
      </c>
      <c r="N139" s="196" t="s">
        <v>16286</v>
      </c>
      <c r="O139" s="200">
        <v>39448</v>
      </c>
      <c r="P139" s="196" t="s">
        <v>12760</v>
      </c>
      <c r="Q139" s="196">
        <v>45</v>
      </c>
      <c r="R139" s="196" t="s">
        <v>12755</v>
      </c>
      <c r="S139" s="196" t="s">
        <v>16287</v>
      </c>
      <c r="T139" s="198" t="str">
        <f t="shared" si="45"/>
        <v>2"-(P)</v>
      </c>
    </row>
    <row r="140" spans="1:20" x14ac:dyDescent="0.25">
      <c r="A140">
        <v>3021593</v>
      </c>
      <c r="B140" t="s">
        <v>12288</v>
      </c>
      <c r="C140" t="s">
        <v>15874</v>
      </c>
      <c r="D140">
        <v>20191105</v>
      </c>
      <c r="E140" s="199">
        <v>7743</v>
      </c>
      <c r="F140" s="199">
        <v>2993364</v>
      </c>
      <c r="G140" s="196" t="s">
        <v>12759</v>
      </c>
      <c r="H140" s="196" t="s">
        <v>12762</v>
      </c>
      <c r="I140" s="197">
        <v>370.00000003147574</v>
      </c>
      <c r="J140" s="196" t="s">
        <v>11622</v>
      </c>
      <c r="K140" s="196" t="s">
        <v>12755</v>
      </c>
      <c r="L140" s="196">
        <v>45</v>
      </c>
      <c r="M140" s="196">
        <v>45</v>
      </c>
      <c r="N140" s="196" t="s">
        <v>16288</v>
      </c>
      <c r="O140" s="200">
        <v>40950</v>
      </c>
      <c r="P140" s="196" t="s">
        <v>12754</v>
      </c>
      <c r="Q140" s="196">
        <v>45</v>
      </c>
      <c r="R140" s="196" t="s">
        <v>12755</v>
      </c>
      <c r="S140" s="196" t="s">
        <v>16289</v>
      </c>
      <c r="T140" s="198" t="str">
        <f t="shared" si="45"/>
        <v>4"-(P)</v>
      </c>
    </row>
    <row r="141" spans="1:20" x14ac:dyDescent="0.25">
      <c r="A141">
        <v>3442544</v>
      </c>
      <c r="B141" t="s">
        <v>12252</v>
      </c>
      <c r="C141" t="s">
        <v>15874</v>
      </c>
      <c r="D141">
        <v>20191112</v>
      </c>
      <c r="E141" s="199">
        <v>5032</v>
      </c>
      <c r="F141" s="199">
        <v>2825704</v>
      </c>
      <c r="G141" s="196" t="s">
        <v>12759</v>
      </c>
      <c r="H141" s="196" t="s">
        <v>12762</v>
      </c>
      <c r="I141" s="197">
        <v>63.996200193658453</v>
      </c>
      <c r="J141" s="196" t="s">
        <v>11597</v>
      </c>
      <c r="K141" s="196" t="s">
        <v>12755</v>
      </c>
      <c r="L141" s="196">
        <v>55</v>
      </c>
      <c r="M141" s="196">
        <v>55</v>
      </c>
      <c r="N141" s="196" t="s">
        <v>16290</v>
      </c>
      <c r="O141" s="200">
        <v>41197</v>
      </c>
      <c r="P141" s="196" t="s">
        <v>12760</v>
      </c>
      <c r="Q141" s="196">
        <v>55</v>
      </c>
      <c r="R141" s="196" t="s">
        <v>12755</v>
      </c>
      <c r="S141" s="196" t="s">
        <v>16291</v>
      </c>
      <c r="T141" s="198" t="str">
        <f t="shared" si="45"/>
        <v>2"-(P)</v>
      </c>
    </row>
    <row r="142" spans="1:20" x14ac:dyDescent="0.25">
      <c r="A142">
        <v>3398745</v>
      </c>
      <c r="B142" t="s">
        <v>16292</v>
      </c>
      <c r="C142" t="s">
        <v>15874</v>
      </c>
      <c r="D142">
        <v>20191112</v>
      </c>
      <c r="E142" s="199">
        <v>21094</v>
      </c>
      <c r="F142" s="199">
        <v>4003932</v>
      </c>
      <c r="G142" s="196" t="s">
        <v>12759</v>
      </c>
      <c r="H142" s="196" t="s">
        <v>12762</v>
      </c>
      <c r="I142" s="197">
        <v>14.999999988355203</v>
      </c>
      <c r="J142" s="196" t="s">
        <v>11861</v>
      </c>
      <c r="K142" s="196" t="s">
        <v>12755</v>
      </c>
      <c r="L142" s="196">
        <v>57</v>
      </c>
      <c r="M142" s="196">
        <v>57</v>
      </c>
      <c r="N142" s="196" t="s">
        <v>16293</v>
      </c>
      <c r="O142" s="200">
        <v>39814</v>
      </c>
      <c r="P142" s="196" t="s">
        <v>12767</v>
      </c>
      <c r="Q142" s="196">
        <v>57</v>
      </c>
      <c r="R142" s="196" t="s">
        <v>12755</v>
      </c>
      <c r="S142" s="196" t="s">
        <v>16220</v>
      </c>
      <c r="T142" s="198" t="str">
        <f t="shared" ref="T142:T143" si="46">P142&amp;"-"&amp;R142</f>
        <v>6"-(P)</v>
      </c>
    </row>
    <row r="143" spans="1:20" x14ac:dyDescent="0.25">
      <c r="A143">
        <v>3123639</v>
      </c>
      <c r="B143" t="s">
        <v>12255</v>
      </c>
      <c r="C143" t="s">
        <v>15874</v>
      </c>
      <c r="D143">
        <v>20191108</v>
      </c>
      <c r="E143" s="199">
        <v>7652</v>
      </c>
      <c r="F143" s="199">
        <v>3032207</v>
      </c>
      <c r="G143" s="196" t="s">
        <v>12763</v>
      </c>
      <c r="H143" s="196" t="s">
        <v>12762</v>
      </c>
      <c r="I143" s="197">
        <v>39.775866518337821</v>
      </c>
      <c r="J143" s="196" t="s">
        <v>11617</v>
      </c>
      <c r="K143" s="196" t="s">
        <v>12755</v>
      </c>
      <c r="L143" s="196">
        <v>60</v>
      </c>
      <c r="M143" s="196">
        <v>60</v>
      </c>
      <c r="N143" s="196" t="s">
        <v>16294</v>
      </c>
      <c r="O143" s="200">
        <v>41869</v>
      </c>
      <c r="P143" s="196" t="s">
        <v>12760</v>
      </c>
      <c r="Q143" s="196">
        <v>60</v>
      </c>
      <c r="R143" s="196" t="s">
        <v>12755</v>
      </c>
      <c r="S143" s="196" t="s">
        <v>11674</v>
      </c>
      <c r="T143" s="198" t="str">
        <f t="shared" si="46"/>
        <v>2"-(P)</v>
      </c>
    </row>
    <row r="144" spans="1:20" x14ac:dyDescent="0.25">
      <c r="A144">
        <v>741795</v>
      </c>
      <c r="B144" t="s">
        <v>16295</v>
      </c>
      <c r="C144" t="s">
        <v>15874</v>
      </c>
      <c r="D144">
        <v>20191023</v>
      </c>
      <c r="E144" s="199">
        <v>7022</v>
      </c>
      <c r="F144" s="199">
        <v>328397</v>
      </c>
      <c r="G144" s="196" t="s">
        <v>12759</v>
      </c>
      <c r="H144" s="196" t="s">
        <v>12762</v>
      </c>
      <c r="I144" s="197">
        <v>263.23201823903963</v>
      </c>
      <c r="J144" s="196" t="s">
        <v>16296</v>
      </c>
      <c r="K144" s="196" t="s">
        <v>12755</v>
      </c>
      <c r="L144" s="196">
        <v>0</v>
      </c>
      <c r="M144" s="196">
        <v>0</v>
      </c>
      <c r="N144" s="196" t="s">
        <v>16297</v>
      </c>
      <c r="O144" s="200">
        <v>41940</v>
      </c>
      <c r="P144" s="196" t="s">
        <v>12760</v>
      </c>
      <c r="Q144" s="196">
        <v>60</v>
      </c>
      <c r="R144" s="196" t="s">
        <v>12755</v>
      </c>
      <c r="S144" s="196" t="s">
        <v>16298</v>
      </c>
      <c r="T144" s="198" t="str">
        <f t="shared" ref="T144" si="47">P144&amp;"-"&amp;R144</f>
        <v>2"-(P)</v>
      </c>
    </row>
    <row r="145" spans="1:20" x14ac:dyDescent="0.25">
      <c r="A145">
        <v>2005477</v>
      </c>
      <c r="B145" t="s">
        <v>16300</v>
      </c>
      <c r="C145" t="s">
        <v>15874</v>
      </c>
      <c r="D145">
        <v>20191112</v>
      </c>
      <c r="E145" s="199">
        <v>4993</v>
      </c>
      <c r="F145" s="199">
        <v>603705</v>
      </c>
      <c r="G145" s="196" t="s">
        <v>12759</v>
      </c>
      <c r="H145" s="196" t="s">
        <v>12762</v>
      </c>
      <c r="I145" s="197">
        <v>15.135893940763102</v>
      </c>
      <c r="J145" s="196" t="s">
        <v>16301</v>
      </c>
      <c r="K145" s="196" t="s">
        <v>12755</v>
      </c>
      <c r="L145" s="196">
        <v>0</v>
      </c>
      <c r="M145" s="196">
        <v>0</v>
      </c>
      <c r="N145" s="196" t="s">
        <v>16302</v>
      </c>
      <c r="O145" s="200">
        <v>39448</v>
      </c>
      <c r="P145" s="196" t="s">
        <v>12760</v>
      </c>
      <c r="Q145" s="196">
        <v>55</v>
      </c>
      <c r="R145" s="196" t="s">
        <v>12755</v>
      </c>
      <c r="S145" s="196" t="s">
        <v>16303</v>
      </c>
      <c r="T145" s="198" t="str">
        <f t="shared" ref="T145:T146" si="48">P145&amp;"-"&amp;R145</f>
        <v>2"-(P)</v>
      </c>
    </row>
    <row r="146" spans="1:20" x14ac:dyDescent="0.25">
      <c r="A146">
        <v>457069</v>
      </c>
      <c r="B146" t="s">
        <v>16304</v>
      </c>
      <c r="C146" t="s">
        <v>15874</v>
      </c>
      <c r="D146">
        <v>20191031</v>
      </c>
      <c r="E146" s="199">
        <v>11355</v>
      </c>
      <c r="F146" s="199">
        <v>650863</v>
      </c>
      <c r="G146" s="196" t="s">
        <v>12768</v>
      </c>
      <c r="H146" s="196" t="s">
        <v>12762</v>
      </c>
      <c r="I146" s="197">
        <v>17.190698314081807</v>
      </c>
      <c r="J146" s="196" t="s">
        <v>16305</v>
      </c>
      <c r="K146" s="196" t="s">
        <v>12755</v>
      </c>
      <c r="L146" s="196">
        <v>2</v>
      </c>
      <c r="M146" s="196">
        <v>2</v>
      </c>
      <c r="N146" s="196" t="s">
        <v>16306</v>
      </c>
      <c r="O146" s="200">
        <v>39878</v>
      </c>
      <c r="P146" s="196" t="s">
        <v>12762</v>
      </c>
      <c r="Q146" s="196">
        <v>35</v>
      </c>
      <c r="R146" s="196" t="s">
        <v>12758</v>
      </c>
      <c r="S146" s="196" t="s">
        <v>16307</v>
      </c>
      <c r="T146" s="198" t="str">
        <f t="shared" si="48"/>
        <v>1"-(W)</v>
      </c>
    </row>
    <row r="147" spans="1:20" x14ac:dyDescent="0.25">
      <c r="A147">
        <v>531477</v>
      </c>
      <c r="B147" t="s">
        <v>16308</v>
      </c>
      <c r="C147" t="s">
        <v>15874</v>
      </c>
      <c r="D147">
        <v>20191030</v>
      </c>
      <c r="E147" s="199">
        <v>10991</v>
      </c>
      <c r="F147" s="199">
        <v>329683</v>
      </c>
      <c r="G147" s="196" t="s">
        <v>12763</v>
      </c>
      <c r="H147" s="196" t="s">
        <v>12764</v>
      </c>
      <c r="I147" s="197">
        <v>152.82059298329224</v>
      </c>
      <c r="J147" s="196" t="s">
        <v>16309</v>
      </c>
      <c r="K147" s="196" t="s">
        <v>12755</v>
      </c>
      <c r="L147" s="196">
        <v>0</v>
      </c>
      <c r="M147" s="196">
        <v>0</v>
      </c>
      <c r="N147" s="196" t="s">
        <v>16310</v>
      </c>
      <c r="O147" s="200">
        <v>43303</v>
      </c>
      <c r="P147" s="196" t="s">
        <v>12760</v>
      </c>
      <c r="Q147" s="196">
        <v>60</v>
      </c>
      <c r="R147" s="196" t="s">
        <v>12755</v>
      </c>
      <c r="S147" s="196" t="s">
        <v>16311</v>
      </c>
      <c r="T147" s="198" t="str">
        <f t="shared" ref="T147" si="49">P147&amp;"-"&amp;R147</f>
        <v>2"-(P)</v>
      </c>
    </row>
    <row r="148" spans="1:20" x14ac:dyDescent="0.25">
      <c r="A148">
        <v>3124079</v>
      </c>
      <c r="B148" t="s">
        <v>16312</v>
      </c>
      <c r="C148" t="s">
        <v>15874</v>
      </c>
      <c r="D148">
        <v>20191113</v>
      </c>
      <c r="E148" s="199">
        <v>24906</v>
      </c>
      <c r="F148" s="199">
        <v>646657</v>
      </c>
      <c r="G148" s="196" t="s">
        <v>12763</v>
      </c>
      <c r="H148" s="196" t="s">
        <v>12765</v>
      </c>
      <c r="I148" s="197">
        <v>11.845040488084219</v>
      </c>
      <c r="J148" s="196" t="s">
        <v>16313</v>
      </c>
      <c r="K148" s="196" t="s">
        <v>12758</v>
      </c>
      <c r="L148" s="196">
        <v>0</v>
      </c>
      <c r="M148" s="196">
        <v>0</v>
      </c>
      <c r="N148" s="196" t="s">
        <v>16314</v>
      </c>
      <c r="O148" s="200">
        <v>39814</v>
      </c>
      <c r="P148" s="196" t="s">
        <v>12760</v>
      </c>
      <c r="Q148" s="196">
        <v>57</v>
      </c>
      <c r="R148" s="196" t="s">
        <v>12755</v>
      </c>
      <c r="S148" s="196" t="s">
        <v>16315</v>
      </c>
      <c r="T148" s="198" t="str">
        <f t="shared" ref="T148" si="50">P148&amp;"-"&amp;R148</f>
        <v>2"-(P)</v>
      </c>
    </row>
    <row r="149" spans="1:20" x14ac:dyDescent="0.25">
      <c r="A149">
        <v>3486228</v>
      </c>
      <c r="B149" t="s">
        <v>12550</v>
      </c>
      <c r="C149" t="s">
        <v>15874</v>
      </c>
      <c r="D149">
        <v>20191017</v>
      </c>
      <c r="E149" s="199">
        <v>14131</v>
      </c>
      <c r="F149" s="199">
        <v>4266820</v>
      </c>
      <c r="G149" s="196" t="s">
        <v>12763</v>
      </c>
      <c r="H149" s="196" t="s">
        <v>12762</v>
      </c>
      <c r="I149" s="197">
        <v>305.20645119149083</v>
      </c>
      <c r="J149" s="196" t="s">
        <v>11945</v>
      </c>
      <c r="K149" s="196" t="s">
        <v>12755</v>
      </c>
      <c r="L149" s="196">
        <v>60</v>
      </c>
      <c r="M149" s="196">
        <v>60</v>
      </c>
      <c r="N149" s="196" t="s">
        <v>16316</v>
      </c>
      <c r="O149" s="200">
        <v>42891</v>
      </c>
      <c r="P149" s="196" t="s">
        <v>12760</v>
      </c>
      <c r="Q149" s="196">
        <v>60</v>
      </c>
      <c r="R149" s="196" t="s">
        <v>12755</v>
      </c>
      <c r="S149" s="196" t="s">
        <v>12041</v>
      </c>
      <c r="T149" s="198" t="str">
        <f t="shared" ref="T149" si="51">P149&amp;"-"&amp;R149</f>
        <v>2"-(P)</v>
      </c>
    </row>
    <row r="150" spans="1:20" x14ac:dyDescent="0.25">
      <c r="A150">
        <v>2110901</v>
      </c>
      <c r="B150" t="s">
        <v>16317</v>
      </c>
      <c r="C150" t="s">
        <v>15874</v>
      </c>
      <c r="D150">
        <v>20191028</v>
      </c>
      <c r="E150" s="199">
        <v>9035</v>
      </c>
      <c r="F150" s="199">
        <v>640395</v>
      </c>
      <c r="G150" s="196" t="s">
        <v>12763</v>
      </c>
      <c r="H150" s="196" t="s">
        <v>12762</v>
      </c>
      <c r="I150" s="197">
        <v>181.32444036985532</v>
      </c>
      <c r="J150" s="196" t="s">
        <v>16318</v>
      </c>
      <c r="K150" s="196" t="s">
        <v>12755</v>
      </c>
      <c r="L150" s="196">
        <v>60</v>
      </c>
      <c r="M150" s="196">
        <v>60</v>
      </c>
      <c r="N150" s="196" t="s">
        <v>16216</v>
      </c>
      <c r="O150" s="200">
        <v>40550</v>
      </c>
      <c r="P150" s="196" t="s">
        <v>12754</v>
      </c>
      <c r="Q150" s="196">
        <v>60</v>
      </c>
      <c r="R150" s="196" t="s">
        <v>12755</v>
      </c>
      <c r="S150" s="196" t="s">
        <v>16217</v>
      </c>
      <c r="T150" s="198" t="str">
        <f t="shared" ref="T150:T153" si="52">P150&amp;"-"&amp;R150</f>
        <v>4"-(P)</v>
      </c>
    </row>
    <row r="151" spans="1:20" x14ac:dyDescent="0.25">
      <c r="A151">
        <v>3622407</v>
      </c>
      <c r="B151" t="s">
        <v>12619</v>
      </c>
      <c r="C151" t="s">
        <v>15874</v>
      </c>
      <c r="D151">
        <v>20191025</v>
      </c>
      <c r="E151" s="199">
        <v>7070</v>
      </c>
      <c r="F151" s="199">
        <v>4698029</v>
      </c>
      <c r="G151" s="196" t="s">
        <v>12759</v>
      </c>
      <c r="H151" s="196" t="s">
        <v>12762</v>
      </c>
      <c r="I151" s="197">
        <v>22.999999987307554</v>
      </c>
      <c r="J151" s="196" t="s">
        <v>12106</v>
      </c>
      <c r="K151" s="196" t="s">
        <v>12755</v>
      </c>
      <c r="L151" s="196">
        <v>60</v>
      </c>
      <c r="M151" s="196">
        <v>60</v>
      </c>
      <c r="N151" s="196" t="s">
        <v>16319</v>
      </c>
      <c r="O151" s="200">
        <v>43208</v>
      </c>
      <c r="P151" s="196" t="s">
        <v>12760</v>
      </c>
      <c r="Q151" s="196">
        <v>60</v>
      </c>
      <c r="R151" s="196" t="s">
        <v>12755</v>
      </c>
      <c r="S151" s="196" t="s">
        <v>12191</v>
      </c>
      <c r="T151" s="198" t="str">
        <f t="shared" si="52"/>
        <v>2"-(P)</v>
      </c>
    </row>
    <row r="152" spans="1:20" x14ac:dyDescent="0.25">
      <c r="A152">
        <v>2966111</v>
      </c>
      <c r="B152" t="s">
        <v>16320</v>
      </c>
      <c r="C152" t="s">
        <v>15874</v>
      </c>
      <c r="D152">
        <v>20191024</v>
      </c>
      <c r="E152" s="199">
        <v>22118</v>
      </c>
      <c r="F152" s="199">
        <v>3573503</v>
      </c>
      <c r="G152" s="196" t="s">
        <v>12763</v>
      </c>
      <c r="H152" s="196" t="s">
        <v>12762</v>
      </c>
      <c r="I152" s="197">
        <v>10.94885944907046</v>
      </c>
      <c r="J152" s="196" t="s">
        <v>16321</v>
      </c>
      <c r="K152" s="196" t="s">
        <v>12755</v>
      </c>
      <c r="L152" s="196">
        <v>57</v>
      </c>
      <c r="M152" s="196">
        <v>57</v>
      </c>
      <c r="N152" s="196" t="s">
        <v>16322</v>
      </c>
      <c r="O152" s="200">
        <v>39448</v>
      </c>
      <c r="P152" s="196" t="s">
        <v>12762</v>
      </c>
      <c r="Q152" s="196">
        <v>57</v>
      </c>
      <c r="R152" s="196" t="s">
        <v>12755</v>
      </c>
      <c r="S152" s="196" t="s">
        <v>16323</v>
      </c>
      <c r="T152" s="198" t="str">
        <f t="shared" si="52"/>
        <v>1"-(P)</v>
      </c>
    </row>
    <row r="153" spans="1:20" x14ac:dyDescent="0.25">
      <c r="A153">
        <v>3609350</v>
      </c>
      <c r="B153" t="s">
        <v>12474</v>
      </c>
      <c r="C153" t="s">
        <v>15874</v>
      </c>
      <c r="D153">
        <v>20191017</v>
      </c>
      <c r="E153" s="199">
        <v>26639</v>
      </c>
      <c r="F153" s="199">
        <v>4304372</v>
      </c>
      <c r="G153" s="196" t="s">
        <v>12763</v>
      </c>
      <c r="H153" s="196" t="s">
        <v>12760</v>
      </c>
      <c r="I153" s="197">
        <v>332.00000004056346</v>
      </c>
      <c r="J153" s="196" t="s">
        <v>11959</v>
      </c>
      <c r="K153" s="196" t="s">
        <v>12755</v>
      </c>
      <c r="L153" s="196">
        <v>57</v>
      </c>
      <c r="M153" s="196">
        <v>57</v>
      </c>
      <c r="N153" s="196" t="s">
        <v>16324</v>
      </c>
      <c r="O153" s="200">
        <v>42905</v>
      </c>
      <c r="P153" s="196" t="s">
        <v>12754</v>
      </c>
      <c r="Q153" s="196">
        <v>57</v>
      </c>
      <c r="R153" s="196" t="s">
        <v>12755</v>
      </c>
      <c r="S153" s="196" t="s">
        <v>12048</v>
      </c>
      <c r="T153" s="198" t="str">
        <f t="shared" si="52"/>
        <v>4"-(P)</v>
      </c>
    </row>
    <row r="154" spans="1:20" x14ac:dyDescent="0.25">
      <c r="A154">
        <v>3816982</v>
      </c>
      <c r="B154" t="s">
        <v>16325</v>
      </c>
      <c r="C154" t="s">
        <v>15874</v>
      </c>
      <c r="D154">
        <v>20191105</v>
      </c>
      <c r="E154" s="199">
        <v>9923</v>
      </c>
      <c r="F154" s="199">
        <v>5243306</v>
      </c>
      <c r="G154" s="196" t="s">
        <v>12759</v>
      </c>
      <c r="H154" s="196" t="s">
        <v>12762</v>
      </c>
      <c r="I154" s="197">
        <v>48.000000009309389</v>
      </c>
      <c r="J154" s="196" t="s">
        <v>16326</v>
      </c>
      <c r="K154" s="196" t="s">
        <v>12755</v>
      </c>
      <c r="L154" s="196">
        <v>45</v>
      </c>
      <c r="M154" s="196">
        <v>45</v>
      </c>
      <c r="N154" s="196" t="s">
        <v>16327</v>
      </c>
      <c r="O154" s="200">
        <v>43655</v>
      </c>
      <c r="P154" s="196" t="s">
        <v>12760</v>
      </c>
      <c r="Q154" s="196">
        <v>45</v>
      </c>
      <c r="R154" s="196" t="s">
        <v>12755</v>
      </c>
      <c r="S154" s="196" t="s">
        <v>16328</v>
      </c>
      <c r="T154" s="198" t="str">
        <f t="shared" ref="T154:T155" si="53">P154&amp;"-"&amp;R154</f>
        <v>2"-(P)</v>
      </c>
    </row>
    <row r="155" spans="1:20" x14ac:dyDescent="0.25">
      <c r="A155">
        <v>2005727</v>
      </c>
      <c r="B155" t="s">
        <v>16329</v>
      </c>
      <c r="C155" t="s">
        <v>15874</v>
      </c>
      <c r="D155">
        <v>20191106</v>
      </c>
      <c r="E155" s="199">
        <v>9189</v>
      </c>
      <c r="F155" s="199">
        <v>1788658</v>
      </c>
      <c r="G155" s="196" t="s">
        <v>12759</v>
      </c>
      <c r="H155" s="196" t="s">
        <v>12762</v>
      </c>
      <c r="I155" s="197">
        <v>135.99999932806915</v>
      </c>
      <c r="J155" s="196" t="s">
        <v>16330</v>
      </c>
      <c r="K155" s="196" t="s">
        <v>12755</v>
      </c>
      <c r="L155" s="196">
        <v>45</v>
      </c>
      <c r="M155" s="196">
        <v>45</v>
      </c>
      <c r="N155" s="196" t="s">
        <v>16331</v>
      </c>
      <c r="O155" s="200">
        <v>39448</v>
      </c>
      <c r="P155" s="196" t="s">
        <v>12760</v>
      </c>
      <c r="Q155" s="196">
        <v>45</v>
      </c>
      <c r="R155" s="196" t="s">
        <v>12755</v>
      </c>
      <c r="S155" s="196" t="s">
        <v>16330</v>
      </c>
      <c r="T155" s="198" t="str">
        <f t="shared" si="53"/>
        <v>2"-(P)</v>
      </c>
    </row>
    <row r="156" spans="1:20" x14ac:dyDescent="0.25">
      <c r="A156">
        <v>554723</v>
      </c>
      <c r="B156" t="s">
        <v>16332</v>
      </c>
      <c r="C156" t="s">
        <v>15874</v>
      </c>
      <c r="D156">
        <v>20191018</v>
      </c>
      <c r="E156" s="199">
        <v>26023</v>
      </c>
      <c r="F156" s="199">
        <v>129764</v>
      </c>
      <c r="G156" s="196" t="s">
        <v>12763</v>
      </c>
      <c r="H156" s="196" t="s">
        <v>12764</v>
      </c>
      <c r="I156" s="197">
        <v>54.232744179992395</v>
      </c>
      <c r="J156" s="196" t="s">
        <v>16333</v>
      </c>
      <c r="K156" s="196" t="s">
        <v>12755</v>
      </c>
      <c r="L156" s="196">
        <v>0</v>
      </c>
      <c r="M156" s="196">
        <v>0</v>
      </c>
      <c r="N156" s="196" t="s">
        <v>16255</v>
      </c>
      <c r="O156" s="200">
        <v>40765</v>
      </c>
      <c r="P156" s="196" t="s">
        <v>12760</v>
      </c>
      <c r="Q156" s="196">
        <v>57</v>
      </c>
      <c r="R156" s="196" t="s">
        <v>12755</v>
      </c>
      <c r="S156" s="196" t="s">
        <v>16256</v>
      </c>
      <c r="T156" s="198" t="str">
        <f t="shared" ref="T156:T158" si="54">P156&amp;"-"&amp;R156</f>
        <v>2"-(P)</v>
      </c>
    </row>
    <row r="157" spans="1:20" x14ac:dyDescent="0.25">
      <c r="A157">
        <v>3710690</v>
      </c>
      <c r="B157" t="s">
        <v>12663</v>
      </c>
      <c r="C157" t="s">
        <v>15874</v>
      </c>
      <c r="D157">
        <v>20191030</v>
      </c>
      <c r="E157" s="199">
        <v>9644</v>
      </c>
      <c r="F157" s="199">
        <v>4832860</v>
      </c>
      <c r="G157" s="196" t="s">
        <v>12759</v>
      </c>
      <c r="H157" s="196" t="s">
        <v>12760</v>
      </c>
      <c r="I157" s="197">
        <v>208.80012224860073</v>
      </c>
      <c r="J157" s="196" t="s">
        <v>12150</v>
      </c>
      <c r="K157" s="196" t="s">
        <v>12755</v>
      </c>
      <c r="L157" s="196">
        <v>60</v>
      </c>
      <c r="M157" s="196">
        <v>60</v>
      </c>
      <c r="N157" s="196" t="s">
        <v>16261</v>
      </c>
      <c r="O157" s="200">
        <v>43319</v>
      </c>
      <c r="P157" s="196" t="s">
        <v>12760</v>
      </c>
      <c r="Q157" s="196">
        <v>60</v>
      </c>
      <c r="R157" s="196" t="s">
        <v>12755</v>
      </c>
      <c r="S157" s="196" t="s">
        <v>16262</v>
      </c>
      <c r="T157" s="198" t="str">
        <f t="shared" si="54"/>
        <v>2"-(P)</v>
      </c>
    </row>
    <row r="158" spans="1:20" x14ac:dyDescent="0.25">
      <c r="A158">
        <v>169658</v>
      </c>
      <c r="B158" t="s">
        <v>16334</v>
      </c>
      <c r="C158" t="s">
        <v>15874</v>
      </c>
      <c r="D158">
        <v>20191017</v>
      </c>
      <c r="E158" s="199">
        <v>3135</v>
      </c>
      <c r="F158" s="199">
        <v>431462</v>
      </c>
      <c r="G158" s="196" t="s">
        <v>12759</v>
      </c>
      <c r="H158" s="196" t="s">
        <v>12762</v>
      </c>
      <c r="I158" s="197">
        <v>32.313758019550136</v>
      </c>
      <c r="J158" s="196" t="s">
        <v>16335</v>
      </c>
      <c r="K158" s="196" t="s">
        <v>12755</v>
      </c>
      <c r="L158" s="196">
        <v>0</v>
      </c>
      <c r="M158" s="196">
        <v>0</v>
      </c>
      <c r="N158" s="196" t="s">
        <v>16336</v>
      </c>
      <c r="O158" s="200">
        <v>41107</v>
      </c>
      <c r="P158" s="196" t="s">
        <v>12760</v>
      </c>
      <c r="Q158" s="196">
        <v>45</v>
      </c>
      <c r="R158" s="196" t="s">
        <v>12758</v>
      </c>
      <c r="S158" s="196" t="s">
        <v>16337</v>
      </c>
      <c r="T158" s="198" t="str">
        <f t="shared" si="54"/>
        <v>2"-(W)</v>
      </c>
    </row>
    <row r="159" spans="1:20" x14ac:dyDescent="0.25">
      <c r="A159">
        <v>196205</v>
      </c>
      <c r="B159" t="s">
        <v>16338</v>
      </c>
      <c r="C159" t="s">
        <v>15874</v>
      </c>
      <c r="D159">
        <v>20191101</v>
      </c>
      <c r="E159" s="199">
        <v>1530</v>
      </c>
      <c r="F159" s="199">
        <v>3516702</v>
      </c>
      <c r="G159" s="196" t="s">
        <v>12763</v>
      </c>
      <c r="H159" s="196" t="s">
        <v>12762</v>
      </c>
      <c r="I159" s="197">
        <v>128.99999998956613</v>
      </c>
      <c r="J159" s="196" t="s">
        <v>16339</v>
      </c>
      <c r="K159" s="196" t="s">
        <v>12755</v>
      </c>
      <c r="L159" s="196">
        <v>45</v>
      </c>
      <c r="M159" s="196">
        <v>45</v>
      </c>
      <c r="N159" s="196" t="s">
        <v>16340</v>
      </c>
      <c r="O159" s="200">
        <v>42290</v>
      </c>
      <c r="P159" s="196" t="s">
        <v>12760</v>
      </c>
      <c r="Q159" s="196">
        <v>45</v>
      </c>
      <c r="R159" s="196" t="s">
        <v>12755</v>
      </c>
      <c r="S159" s="196" t="s">
        <v>16341</v>
      </c>
      <c r="T159" s="198" t="str">
        <f t="shared" ref="T159:T162" si="55">P159&amp;"-"&amp;R159</f>
        <v>2"-(P)</v>
      </c>
    </row>
    <row r="160" spans="1:20" x14ac:dyDescent="0.25">
      <c r="A160">
        <v>318224</v>
      </c>
      <c r="B160" t="s">
        <v>16342</v>
      </c>
      <c r="C160" t="s">
        <v>15874</v>
      </c>
      <c r="D160">
        <v>20191101</v>
      </c>
      <c r="E160" s="199">
        <v>22723</v>
      </c>
      <c r="F160" s="199">
        <v>197731</v>
      </c>
      <c r="G160" s="196" t="s">
        <v>12759</v>
      </c>
      <c r="H160" s="196" t="s">
        <v>12764</v>
      </c>
      <c r="I160" s="197">
        <v>61.876418673595325</v>
      </c>
      <c r="J160" s="196" t="s">
        <v>16343</v>
      </c>
      <c r="K160" s="196" t="s">
        <v>12755</v>
      </c>
      <c r="L160" s="196">
        <v>57</v>
      </c>
      <c r="M160" s="196">
        <v>57</v>
      </c>
      <c r="N160" s="196" t="s">
        <v>16344</v>
      </c>
      <c r="O160" s="200">
        <v>42066</v>
      </c>
      <c r="P160" s="196" t="s">
        <v>12760</v>
      </c>
      <c r="Q160" s="196">
        <v>57</v>
      </c>
      <c r="R160" s="196" t="s">
        <v>12755</v>
      </c>
      <c r="S160" s="196" t="s">
        <v>16345</v>
      </c>
      <c r="T160" s="198" t="str">
        <f t="shared" si="55"/>
        <v>2"-(P)</v>
      </c>
    </row>
    <row r="161" spans="1:20" x14ac:dyDescent="0.25">
      <c r="A161">
        <v>3100678</v>
      </c>
      <c r="B161" t="s">
        <v>16346</v>
      </c>
      <c r="C161" t="s">
        <v>15874</v>
      </c>
      <c r="D161">
        <v>20191024</v>
      </c>
      <c r="E161" s="199">
        <v>26418</v>
      </c>
      <c r="F161" s="199">
        <v>3994331</v>
      </c>
      <c r="G161" s="196" t="s">
        <v>12768</v>
      </c>
      <c r="H161" s="196" t="s">
        <v>12764</v>
      </c>
      <c r="I161" s="197">
        <v>36.000000032966021</v>
      </c>
      <c r="J161" s="196" t="s">
        <v>16347</v>
      </c>
      <c r="K161" s="196" t="s">
        <v>12755</v>
      </c>
      <c r="L161" s="196">
        <v>57</v>
      </c>
      <c r="M161" s="196">
        <v>57</v>
      </c>
      <c r="N161" s="196" t="s">
        <v>16348</v>
      </c>
      <c r="O161" s="200">
        <v>40823</v>
      </c>
      <c r="P161" s="196" t="s">
        <v>12760</v>
      </c>
      <c r="Q161" s="196">
        <v>57</v>
      </c>
      <c r="R161" s="196" t="s">
        <v>12755</v>
      </c>
      <c r="S161" s="196" t="s">
        <v>16347</v>
      </c>
      <c r="T161" s="198" t="str">
        <f t="shared" si="55"/>
        <v>2"-(P)</v>
      </c>
    </row>
    <row r="162" spans="1:20" x14ac:dyDescent="0.25">
      <c r="A162">
        <v>837706</v>
      </c>
      <c r="B162" t="s">
        <v>16349</v>
      </c>
      <c r="C162" t="s">
        <v>15874</v>
      </c>
      <c r="D162">
        <v>20191025</v>
      </c>
      <c r="E162" s="199">
        <v>18740</v>
      </c>
      <c r="F162" s="199">
        <v>309656</v>
      </c>
      <c r="G162" s="196" t="s">
        <v>12759</v>
      </c>
      <c r="H162" s="196" t="s">
        <v>12762</v>
      </c>
      <c r="I162" s="197">
        <v>95.415707216617506</v>
      </c>
      <c r="J162" s="196" t="s">
        <v>16350</v>
      </c>
      <c r="K162" s="196" t="s">
        <v>12755</v>
      </c>
      <c r="L162" s="196">
        <v>0</v>
      </c>
      <c r="M162" s="196">
        <v>0</v>
      </c>
      <c r="N162" s="196" t="s">
        <v>16351</v>
      </c>
      <c r="O162" s="200">
        <v>40210</v>
      </c>
      <c r="P162" s="196" t="s">
        <v>12767</v>
      </c>
      <c r="Q162" s="196">
        <v>60</v>
      </c>
      <c r="R162" s="196" t="s">
        <v>12755</v>
      </c>
      <c r="S162" s="196" t="s">
        <v>16352</v>
      </c>
      <c r="T162" s="198" t="str">
        <f t="shared" si="55"/>
        <v>6"-(P)</v>
      </c>
    </row>
    <row r="163" spans="1:20" x14ac:dyDescent="0.25">
      <c r="A163">
        <v>2612666</v>
      </c>
      <c r="B163" t="s">
        <v>16354</v>
      </c>
      <c r="C163" t="s">
        <v>15874</v>
      </c>
      <c r="D163">
        <v>20191021</v>
      </c>
      <c r="E163" s="199">
        <v>28847</v>
      </c>
      <c r="F163" s="199">
        <v>76068</v>
      </c>
      <c r="G163" s="196" t="s">
        <v>12763</v>
      </c>
      <c r="H163" s="196" t="s">
        <v>12762</v>
      </c>
      <c r="I163" s="197">
        <v>66.398992680070705</v>
      </c>
      <c r="J163" s="196" t="s">
        <v>16355</v>
      </c>
      <c r="K163" s="196" t="s">
        <v>12755</v>
      </c>
      <c r="L163" s="196">
        <v>57</v>
      </c>
      <c r="M163" s="196">
        <v>57</v>
      </c>
      <c r="N163" s="196" t="s">
        <v>16356</v>
      </c>
      <c r="O163" s="200">
        <v>40221</v>
      </c>
      <c r="P163" s="196" t="s">
        <v>12760</v>
      </c>
      <c r="Q163" s="196">
        <v>57</v>
      </c>
      <c r="R163" s="196" t="s">
        <v>12755</v>
      </c>
      <c r="S163" s="196" t="s">
        <v>15991</v>
      </c>
      <c r="T163" s="198" t="str">
        <f t="shared" ref="T163:T165" si="56">P163&amp;"-"&amp;R163</f>
        <v>2"-(P)</v>
      </c>
    </row>
    <row r="164" spans="1:20" x14ac:dyDescent="0.25">
      <c r="A164">
        <v>1258651</v>
      </c>
      <c r="B164" t="s">
        <v>16357</v>
      </c>
      <c r="C164" t="s">
        <v>15874</v>
      </c>
      <c r="D164">
        <v>20191029</v>
      </c>
      <c r="E164" s="199">
        <v>31874</v>
      </c>
      <c r="F164" s="199">
        <v>2633634</v>
      </c>
      <c r="G164" s="196" t="s">
        <v>12763</v>
      </c>
      <c r="H164" s="196" t="s">
        <v>12760</v>
      </c>
      <c r="I164" s="197">
        <v>683.96535540276227</v>
      </c>
      <c r="J164" s="196" t="s">
        <v>16358</v>
      </c>
      <c r="K164" s="196" t="s">
        <v>12755</v>
      </c>
      <c r="L164" s="196">
        <v>57</v>
      </c>
      <c r="M164" s="196">
        <v>57</v>
      </c>
      <c r="N164" s="196" t="s">
        <v>16359</v>
      </c>
      <c r="O164" s="200">
        <v>40953</v>
      </c>
      <c r="P164" s="196" t="s">
        <v>12754</v>
      </c>
      <c r="Q164" s="196">
        <v>57</v>
      </c>
      <c r="R164" s="196" t="s">
        <v>12755</v>
      </c>
      <c r="S164" s="196" t="s">
        <v>16360</v>
      </c>
      <c r="T164" s="198" t="str">
        <f t="shared" si="56"/>
        <v>4"-(P)</v>
      </c>
    </row>
    <row r="165" spans="1:20" x14ac:dyDescent="0.25">
      <c r="A165">
        <v>3385504</v>
      </c>
      <c r="B165" t="s">
        <v>12418</v>
      </c>
      <c r="C165" t="s">
        <v>15874</v>
      </c>
      <c r="D165">
        <v>20191106</v>
      </c>
      <c r="E165" s="199">
        <v>9027</v>
      </c>
      <c r="F165" s="199">
        <v>3968328</v>
      </c>
      <c r="G165" s="196" t="s">
        <v>12768</v>
      </c>
      <c r="H165" s="196" t="s">
        <v>12762</v>
      </c>
      <c r="I165" s="197">
        <v>144.3429283836594</v>
      </c>
      <c r="J165" s="196" t="s">
        <v>11884</v>
      </c>
      <c r="K165" s="196" t="s">
        <v>12755</v>
      </c>
      <c r="L165" s="196">
        <v>45</v>
      </c>
      <c r="M165" s="196">
        <v>45</v>
      </c>
      <c r="N165" s="196" t="s">
        <v>16361</v>
      </c>
      <c r="O165" s="200">
        <v>43279</v>
      </c>
      <c r="P165" s="196" t="s">
        <v>12760</v>
      </c>
      <c r="Q165" s="196">
        <v>45</v>
      </c>
      <c r="R165" s="196" t="s">
        <v>12755</v>
      </c>
      <c r="S165" s="196" t="s">
        <v>16362</v>
      </c>
      <c r="T165" s="198" t="str">
        <f t="shared" si="56"/>
        <v>2"-(P)</v>
      </c>
    </row>
    <row r="166" spans="1:20" x14ac:dyDescent="0.25">
      <c r="A166">
        <v>3082213</v>
      </c>
      <c r="B166" t="s">
        <v>16363</v>
      </c>
      <c r="C166" t="s">
        <v>15874</v>
      </c>
      <c r="D166">
        <v>20191114</v>
      </c>
      <c r="E166" s="199">
        <v>12877</v>
      </c>
      <c r="F166" s="199">
        <v>293584</v>
      </c>
      <c r="G166" s="196" t="s">
        <v>12759</v>
      </c>
      <c r="H166" s="196" t="s">
        <v>12762</v>
      </c>
      <c r="I166" s="197">
        <v>58.832785509186309</v>
      </c>
      <c r="J166" s="196" t="s">
        <v>16364</v>
      </c>
      <c r="K166" s="196" t="s">
        <v>12758</v>
      </c>
      <c r="L166" s="196">
        <v>0</v>
      </c>
      <c r="M166" s="196">
        <v>0</v>
      </c>
      <c r="N166" s="196" t="s">
        <v>16365</v>
      </c>
      <c r="O166" s="200">
        <v>40678</v>
      </c>
      <c r="P166" s="196" t="s">
        <v>12767</v>
      </c>
      <c r="Q166" s="196">
        <v>60</v>
      </c>
      <c r="R166" s="196" t="s">
        <v>12755</v>
      </c>
      <c r="S166" s="196" t="s">
        <v>16366</v>
      </c>
      <c r="T166" s="198" t="str">
        <f t="shared" ref="T166" si="57">P166&amp;"-"&amp;R166</f>
        <v>6"-(P)</v>
      </c>
    </row>
    <row r="167" spans="1:20" x14ac:dyDescent="0.25">
      <c r="A167">
        <v>2260201</v>
      </c>
      <c r="B167" t="s">
        <v>16367</v>
      </c>
      <c r="C167" t="s">
        <v>15874</v>
      </c>
      <c r="D167">
        <v>20191111</v>
      </c>
      <c r="E167" s="199">
        <v>260</v>
      </c>
      <c r="F167" s="199">
        <v>858588</v>
      </c>
      <c r="G167" s="196" t="s">
        <v>12763</v>
      </c>
      <c r="H167" s="196" t="s">
        <v>12762</v>
      </c>
      <c r="I167" s="197">
        <v>35.416618730786539</v>
      </c>
      <c r="J167" s="196" t="s">
        <v>16368</v>
      </c>
      <c r="K167" s="196" t="s">
        <v>12755</v>
      </c>
      <c r="L167" s="196">
        <v>60</v>
      </c>
      <c r="M167" s="196">
        <v>60</v>
      </c>
      <c r="N167" s="196" t="s">
        <v>16369</v>
      </c>
      <c r="O167" s="200">
        <v>40141</v>
      </c>
      <c r="P167" s="196" t="s">
        <v>12760</v>
      </c>
      <c r="Q167" s="196">
        <v>60</v>
      </c>
      <c r="R167" s="196" t="s">
        <v>12755</v>
      </c>
      <c r="S167" s="196" t="s">
        <v>16370</v>
      </c>
      <c r="T167" s="198" t="str">
        <f t="shared" ref="T167" si="58">P167&amp;"-"&amp;R167</f>
        <v>2"-(P)</v>
      </c>
    </row>
    <row r="168" spans="1:20" x14ac:dyDescent="0.25">
      <c r="A168">
        <v>2836190</v>
      </c>
      <c r="B168" t="s">
        <v>16371</v>
      </c>
      <c r="C168" t="s">
        <v>15874</v>
      </c>
      <c r="D168">
        <v>20191028</v>
      </c>
      <c r="E168" s="199">
        <v>12614</v>
      </c>
      <c r="F168" s="199">
        <v>2244730</v>
      </c>
      <c r="G168" s="196" t="s">
        <v>12759</v>
      </c>
      <c r="H168" s="196" t="s">
        <v>12762</v>
      </c>
      <c r="I168" s="197">
        <v>20.000000004972563</v>
      </c>
      <c r="J168" s="196" t="s">
        <v>16372</v>
      </c>
      <c r="K168" s="196" t="s">
        <v>12755</v>
      </c>
      <c r="L168" s="196">
        <v>60</v>
      </c>
      <c r="M168" s="196">
        <v>60</v>
      </c>
      <c r="N168" s="196" t="s">
        <v>16373</v>
      </c>
      <c r="O168" s="200">
        <v>41136</v>
      </c>
      <c r="P168" s="196" t="s">
        <v>12760</v>
      </c>
      <c r="Q168" s="196">
        <v>60</v>
      </c>
      <c r="R168" s="196" t="s">
        <v>12755</v>
      </c>
      <c r="S168" s="196" t="s">
        <v>16374</v>
      </c>
      <c r="T168" s="198" t="str">
        <f t="shared" ref="T168" si="59">P168&amp;"-"&amp;R168</f>
        <v>2"-(P)</v>
      </c>
    </row>
    <row r="169" spans="1:20" x14ac:dyDescent="0.25">
      <c r="A169">
        <v>3222296</v>
      </c>
      <c r="B169" t="s">
        <v>12395</v>
      </c>
      <c r="C169" t="s">
        <v>15874</v>
      </c>
      <c r="D169">
        <v>20191021</v>
      </c>
      <c r="E169" s="199">
        <v>29286</v>
      </c>
      <c r="F169" s="199">
        <v>3756304</v>
      </c>
      <c r="G169" s="196" t="s">
        <v>12759</v>
      </c>
      <c r="H169" s="196" t="s">
        <v>12762</v>
      </c>
      <c r="I169" s="197">
        <v>33.999999974175495</v>
      </c>
      <c r="J169" s="196" t="s">
        <v>11872</v>
      </c>
      <c r="K169" s="196" t="s">
        <v>12755</v>
      </c>
      <c r="L169" s="196">
        <v>57</v>
      </c>
      <c r="M169" s="196">
        <v>57</v>
      </c>
      <c r="N169" s="196" t="s">
        <v>16375</v>
      </c>
      <c r="O169" s="200">
        <v>42457</v>
      </c>
      <c r="P169" s="196" t="s">
        <v>12760</v>
      </c>
      <c r="Q169" s="196">
        <v>57</v>
      </c>
      <c r="R169" s="196" t="s">
        <v>12755</v>
      </c>
      <c r="S169" s="196" t="s">
        <v>11913</v>
      </c>
      <c r="T169" s="198" t="str">
        <f t="shared" ref="T169:T172" si="60">P169&amp;"-"&amp;R169</f>
        <v>2"-(P)</v>
      </c>
    </row>
    <row r="170" spans="1:20" x14ac:dyDescent="0.25">
      <c r="A170">
        <v>2083005</v>
      </c>
      <c r="B170" t="s">
        <v>16376</v>
      </c>
      <c r="C170" t="s">
        <v>15874</v>
      </c>
      <c r="D170">
        <v>20191024</v>
      </c>
      <c r="E170" s="199">
        <v>11745</v>
      </c>
      <c r="F170" s="199">
        <v>617001</v>
      </c>
      <c r="G170" s="196" t="s">
        <v>12763</v>
      </c>
      <c r="H170" s="196" t="s">
        <v>12762</v>
      </c>
      <c r="I170" s="197">
        <v>44.432513824377637</v>
      </c>
      <c r="J170" s="196" t="s">
        <v>16377</v>
      </c>
      <c r="K170" s="196" t="s">
        <v>12755</v>
      </c>
      <c r="L170" s="196">
        <v>0</v>
      </c>
      <c r="M170" s="196">
        <v>0</v>
      </c>
      <c r="N170" s="196" t="s">
        <v>16378</v>
      </c>
      <c r="O170" s="200">
        <v>39448</v>
      </c>
      <c r="P170" s="196" t="s">
        <v>12760</v>
      </c>
      <c r="Q170" s="196">
        <v>60</v>
      </c>
      <c r="R170" s="196" t="s">
        <v>12755</v>
      </c>
      <c r="S170" s="196" t="s">
        <v>16379</v>
      </c>
      <c r="T170" s="198" t="str">
        <f t="shared" si="60"/>
        <v>2"-(P)</v>
      </c>
    </row>
    <row r="171" spans="1:20" x14ac:dyDescent="0.25">
      <c r="A171">
        <v>2092677</v>
      </c>
      <c r="B171" t="s">
        <v>16380</v>
      </c>
      <c r="C171" t="s">
        <v>15874</v>
      </c>
      <c r="D171">
        <v>20191108</v>
      </c>
      <c r="E171" s="199">
        <v>8325</v>
      </c>
      <c r="F171" s="199">
        <v>5191303</v>
      </c>
      <c r="G171" s="196" t="s">
        <v>12763</v>
      </c>
      <c r="H171" s="196" t="s">
        <v>12764</v>
      </c>
      <c r="I171" s="197">
        <v>54.999999999910855</v>
      </c>
      <c r="J171" s="196" t="s">
        <v>16381</v>
      </c>
      <c r="K171" s="196" t="s">
        <v>12755</v>
      </c>
      <c r="L171" s="196">
        <v>45</v>
      </c>
      <c r="M171" s="196">
        <v>45</v>
      </c>
      <c r="N171" s="196" t="s">
        <v>16382</v>
      </c>
      <c r="O171" s="200">
        <v>43283</v>
      </c>
      <c r="P171" s="196" t="s">
        <v>12762</v>
      </c>
      <c r="Q171" s="196">
        <v>45</v>
      </c>
      <c r="R171" s="196" t="s">
        <v>12755</v>
      </c>
      <c r="S171" s="196" t="s">
        <v>16383</v>
      </c>
      <c r="T171" s="198" t="str">
        <f t="shared" si="60"/>
        <v>1"-(P)</v>
      </c>
    </row>
    <row r="172" spans="1:20" x14ac:dyDescent="0.25">
      <c r="A172">
        <v>966374</v>
      </c>
      <c r="B172" t="s">
        <v>16384</v>
      </c>
      <c r="C172" t="s">
        <v>15874</v>
      </c>
      <c r="D172">
        <v>20191024</v>
      </c>
      <c r="E172" s="199">
        <v>21740</v>
      </c>
      <c r="F172" s="199">
        <v>1803059</v>
      </c>
      <c r="G172" s="196" t="s">
        <v>12763</v>
      </c>
      <c r="H172" s="196" t="s">
        <v>12764</v>
      </c>
      <c r="I172" s="197">
        <v>62.1457901651087</v>
      </c>
      <c r="J172" s="196" t="s">
        <v>16385</v>
      </c>
      <c r="K172" s="196" t="s">
        <v>12755</v>
      </c>
      <c r="L172" s="196">
        <v>57</v>
      </c>
      <c r="M172" s="196">
        <v>57</v>
      </c>
      <c r="N172" s="196" t="s">
        <v>16386</v>
      </c>
      <c r="O172" s="200">
        <v>40963</v>
      </c>
      <c r="P172" s="196" t="s">
        <v>12760</v>
      </c>
      <c r="Q172" s="196">
        <v>57</v>
      </c>
      <c r="R172" s="196" t="s">
        <v>12755</v>
      </c>
      <c r="S172" s="196" t="s">
        <v>16387</v>
      </c>
      <c r="T172" s="198" t="str">
        <f t="shared" si="60"/>
        <v>2"-(P)</v>
      </c>
    </row>
    <row r="173" spans="1:20" x14ac:dyDescent="0.25">
      <c r="A173">
        <v>351732</v>
      </c>
      <c r="B173" t="s">
        <v>16388</v>
      </c>
      <c r="C173" t="s">
        <v>15874</v>
      </c>
      <c r="D173">
        <v>20191112</v>
      </c>
      <c r="E173" s="199">
        <v>3851</v>
      </c>
      <c r="F173" s="199">
        <v>1009814</v>
      </c>
      <c r="G173" s="196" t="s">
        <v>12763</v>
      </c>
      <c r="H173" s="196" t="s">
        <v>12762</v>
      </c>
      <c r="I173" s="197">
        <v>115.00006379605732</v>
      </c>
      <c r="J173" s="196" t="s">
        <v>16389</v>
      </c>
      <c r="K173" s="196" t="s">
        <v>12755</v>
      </c>
      <c r="L173" s="196">
        <v>2</v>
      </c>
      <c r="M173" s="196">
        <v>2</v>
      </c>
      <c r="N173" s="196" t="s">
        <v>16390</v>
      </c>
      <c r="O173" s="200">
        <v>40396</v>
      </c>
      <c r="P173" s="196" t="s">
        <v>12767</v>
      </c>
      <c r="Q173" s="196">
        <v>60</v>
      </c>
      <c r="R173" s="196" t="s">
        <v>12755</v>
      </c>
      <c r="S173" s="196" t="s">
        <v>16391</v>
      </c>
      <c r="T173" s="198" t="str">
        <f t="shared" ref="T173:T176" si="61">P173&amp;"-"&amp;R173</f>
        <v>6"-(P)</v>
      </c>
    </row>
    <row r="174" spans="1:20" x14ac:dyDescent="0.25">
      <c r="A174">
        <v>2635315</v>
      </c>
      <c r="B174" t="s">
        <v>16392</v>
      </c>
      <c r="C174" t="s">
        <v>15874</v>
      </c>
      <c r="D174">
        <v>20191111</v>
      </c>
      <c r="E174" s="199">
        <v>205</v>
      </c>
      <c r="F174" s="199">
        <v>1768258</v>
      </c>
      <c r="G174" s="196" t="s">
        <v>12759</v>
      </c>
      <c r="H174" s="196" t="s">
        <v>12762</v>
      </c>
      <c r="I174" s="197">
        <v>131.5876163465793</v>
      </c>
      <c r="J174" s="196" t="s">
        <v>16393</v>
      </c>
      <c r="K174" s="196" t="s">
        <v>12755</v>
      </c>
      <c r="L174" s="196">
        <v>60</v>
      </c>
      <c r="M174" s="196">
        <v>60</v>
      </c>
      <c r="N174" s="196" t="s">
        <v>16394</v>
      </c>
      <c r="O174" s="200">
        <v>40966</v>
      </c>
      <c r="P174" s="196" t="s">
        <v>12760</v>
      </c>
      <c r="Q174" s="196">
        <v>60</v>
      </c>
      <c r="R174" s="196" t="s">
        <v>12755</v>
      </c>
      <c r="S174" s="196" t="s">
        <v>16395</v>
      </c>
      <c r="T174" s="198" t="str">
        <f t="shared" si="61"/>
        <v>2"-(P)</v>
      </c>
    </row>
    <row r="175" spans="1:20" x14ac:dyDescent="0.25">
      <c r="A175">
        <v>3745460</v>
      </c>
      <c r="B175" t="s">
        <v>16396</v>
      </c>
      <c r="C175" t="s">
        <v>15874</v>
      </c>
      <c r="D175">
        <v>20191111</v>
      </c>
      <c r="E175" s="199">
        <v>18219</v>
      </c>
      <c r="F175" s="199">
        <v>4093937</v>
      </c>
      <c r="G175" s="196" t="s">
        <v>12763</v>
      </c>
      <c r="H175" s="196" t="s">
        <v>12762</v>
      </c>
      <c r="I175" s="197">
        <v>39.244595817714156</v>
      </c>
      <c r="J175" s="196" t="s">
        <v>16397</v>
      </c>
      <c r="K175" s="196" t="s">
        <v>12755</v>
      </c>
      <c r="L175" s="196">
        <v>60</v>
      </c>
      <c r="M175" s="196">
        <v>60</v>
      </c>
      <c r="N175" s="196" t="s">
        <v>16398</v>
      </c>
      <c r="O175" s="200">
        <v>42394</v>
      </c>
      <c r="P175" s="196" t="s">
        <v>12760</v>
      </c>
      <c r="Q175" s="196">
        <v>60</v>
      </c>
      <c r="R175" s="196" t="s">
        <v>12755</v>
      </c>
      <c r="S175" s="196" t="s">
        <v>16399</v>
      </c>
      <c r="T175" s="198" t="str">
        <f t="shared" si="61"/>
        <v>2"-(P)</v>
      </c>
    </row>
    <row r="176" spans="1:20" x14ac:dyDescent="0.25">
      <c r="A176">
        <v>2106765</v>
      </c>
      <c r="B176" t="s">
        <v>16400</v>
      </c>
      <c r="C176" t="s">
        <v>15874</v>
      </c>
      <c r="D176">
        <v>20191021</v>
      </c>
      <c r="E176" s="199">
        <v>3842</v>
      </c>
      <c r="F176" s="199">
        <v>619480</v>
      </c>
      <c r="G176" s="196" t="s">
        <v>12759</v>
      </c>
      <c r="H176" s="196" t="s">
        <v>12762</v>
      </c>
      <c r="I176" s="197">
        <v>165.64974131778035</v>
      </c>
      <c r="J176" s="196" t="s">
        <v>16401</v>
      </c>
      <c r="K176" s="196" t="s">
        <v>12755</v>
      </c>
      <c r="L176" s="196">
        <v>35</v>
      </c>
      <c r="M176" s="196">
        <v>35</v>
      </c>
      <c r="N176" s="196" t="s">
        <v>16402</v>
      </c>
      <c r="O176" s="200">
        <v>39448</v>
      </c>
      <c r="P176" s="196" t="s">
        <v>12760</v>
      </c>
      <c r="Q176" s="196">
        <v>35</v>
      </c>
      <c r="R176" s="196" t="s">
        <v>12755</v>
      </c>
      <c r="S176" s="196" t="s">
        <v>16403</v>
      </c>
      <c r="T176" s="198" t="str">
        <f t="shared" si="61"/>
        <v>2"-(P)</v>
      </c>
    </row>
    <row r="177" spans="1:20" x14ac:dyDescent="0.25">
      <c r="A177">
        <v>2810288</v>
      </c>
      <c r="B177" t="s">
        <v>16404</v>
      </c>
      <c r="C177" t="s">
        <v>15874</v>
      </c>
      <c r="D177">
        <v>20191108</v>
      </c>
      <c r="E177" s="199">
        <v>13026</v>
      </c>
      <c r="F177" s="199">
        <v>2271957</v>
      </c>
      <c r="G177" s="196" t="s">
        <v>12759</v>
      </c>
      <c r="H177" s="196" t="s">
        <v>12760</v>
      </c>
      <c r="I177" s="197">
        <v>466.6749615185858</v>
      </c>
      <c r="J177" s="196" t="s">
        <v>16405</v>
      </c>
      <c r="K177" s="196" t="s">
        <v>12755</v>
      </c>
      <c r="L177" s="196">
        <v>60</v>
      </c>
      <c r="M177" s="196">
        <v>60</v>
      </c>
      <c r="N177" s="196" t="s">
        <v>16406</v>
      </c>
      <c r="O177" s="200">
        <v>41284</v>
      </c>
      <c r="P177" s="196" t="s">
        <v>12754</v>
      </c>
      <c r="Q177" s="196">
        <v>60</v>
      </c>
      <c r="R177" s="196" t="s">
        <v>12755</v>
      </c>
      <c r="S177" s="196" t="s">
        <v>16407</v>
      </c>
      <c r="T177" s="198" t="str">
        <f t="shared" ref="T177:T181" si="62">P177&amp;"-"&amp;R177</f>
        <v>4"-(P)</v>
      </c>
    </row>
    <row r="178" spans="1:20" x14ac:dyDescent="0.25">
      <c r="A178">
        <v>1489423</v>
      </c>
      <c r="B178" t="s">
        <v>16408</v>
      </c>
      <c r="C178" t="s">
        <v>15874</v>
      </c>
      <c r="D178">
        <v>20191024</v>
      </c>
      <c r="E178" s="199">
        <v>22127</v>
      </c>
      <c r="F178" s="199">
        <v>479592</v>
      </c>
      <c r="G178" s="196" t="s">
        <v>12759</v>
      </c>
      <c r="H178" s="196" t="s">
        <v>12762</v>
      </c>
      <c r="I178" s="197">
        <v>172.05665628080516</v>
      </c>
      <c r="J178" s="196" t="s">
        <v>16409</v>
      </c>
      <c r="K178" s="196" t="s">
        <v>12755</v>
      </c>
      <c r="L178" s="196">
        <v>0</v>
      </c>
      <c r="M178" s="196">
        <v>0</v>
      </c>
      <c r="N178" s="196" t="s">
        <v>16410</v>
      </c>
      <c r="O178" s="200">
        <v>39814</v>
      </c>
      <c r="P178" s="196" t="s">
        <v>12760</v>
      </c>
      <c r="Q178" s="196">
        <v>57</v>
      </c>
      <c r="R178" s="196" t="s">
        <v>12755</v>
      </c>
      <c r="S178" s="196" t="s">
        <v>16411</v>
      </c>
      <c r="T178" s="198" t="str">
        <f t="shared" si="62"/>
        <v>2"-(P)</v>
      </c>
    </row>
    <row r="179" spans="1:20" x14ac:dyDescent="0.25">
      <c r="A179">
        <v>3798223</v>
      </c>
      <c r="B179" t="s">
        <v>12624</v>
      </c>
      <c r="C179" t="s">
        <v>15874</v>
      </c>
      <c r="D179">
        <v>20191028</v>
      </c>
      <c r="E179" s="199">
        <v>2141</v>
      </c>
      <c r="F179" s="199">
        <v>4777261</v>
      </c>
      <c r="G179" s="196" t="s">
        <v>12759</v>
      </c>
      <c r="H179" s="196" t="s">
        <v>12762</v>
      </c>
      <c r="I179" s="197">
        <v>14.999999995431217</v>
      </c>
      <c r="J179" s="196" t="s">
        <v>12111</v>
      </c>
      <c r="K179" s="196" t="s">
        <v>12755</v>
      </c>
      <c r="L179" s="196">
        <v>35</v>
      </c>
      <c r="M179" s="196">
        <v>35</v>
      </c>
      <c r="N179" s="196" t="s">
        <v>16412</v>
      </c>
      <c r="O179" s="200">
        <v>43315</v>
      </c>
      <c r="P179" s="196" t="s">
        <v>12760</v>
      </c>
      <c r="Q179" s="196">
        <v>35</v>
      </c>
      <c r="R179" s="196" t="s">
        <v>12755</v>
      </c>
      <c r="S179" s="196" t="s">
        <v>12219</v>
      </c>
      <c r="T179" s="198" t="str">
        <f t="shared" si="62"/>
        <v>2"-(P)</v>
      </c>
    </row>
    <row r="180" spans="1:20" x14ac:dyDescent="0.25">
      <c r="A180">
        <v>183744</v>
      </c>
      <c r="B180" t="s">
        <v>16413</v>
      </c>
      <c r="C180" t="s">
        <v>15874</v>
      </c>
      <c r="D180">
        <v>20191017</v>
      </c>
      <c r="E180" s="199">
        <v>29192</v>
      </c>
      <c r="F180" s="199">
        <v>85419</v>
      </c>
      <c r="G180" s="196" t="s">
        <v>12763</v>
      </c>
      <c r="H180" s="196" t="s">
        <v>12764</v>
      </c>
      <c r="I180" s="197">
        <v>31.636660895077497</v>
      </c>
      <c r="J180" s="196" t="s">
        <v>16414</v>
      </c>
      <c r="K180" s="196" t="s">
        <v>12755</v>
      </c>
      <c r="L180" s="196">
        <v>0</v>
      </c>
      <c r="M180" s="196">
        <v>0</v>
      </c>
      <c r="N180" s="196" t="s">
        <v>16415</v>
      </c>
      <c r="O180" s="200">
        <v>39814</v>
      </c>
      <c r="P180" s="196" t="s">
        <v>12757</v>
      </c>
      <c r="Q180" s="196">
        <v>57</v>
      </c>
      <c r="R180" s="196" t="s">
        <v>12758</v>
      </c>
      <c r="S180" s="196" t="s">
        <v>16416</v>
      </c>
      <c r="T180" s="198" t="str">
        <f t="shared" si="62"/>
        <v>6-5/8"-(W)</v>
      </c>
    </row>
    <row r="181" spans="1:20" x14ac:dyDescent="0.25">
      <c r="A181">
        <v>429806</v>
      </c>
      <c r="B181" t="s">
        <v>16417</v>
      </c>
      <c r="C181" t="s">
        <v>15874</v>
      </c>
      <c r="D181">
        <v>20191031</v>
      </c>
      <c r="E181" s="199">
        <v>11478</v>
      </c>
      <c r="F181" s="199">
        <v>530671</v>
      </c>
      <c r="G181" s="196" t="s">
        <v>12763</v>
      </c>
      <c r="H181" s="196" t="s">
        <v>12762</v>
      </c>
      <c r="I181" s="197">
        <v>230.84232661396268</v>
      </c>
      <c r="J181" s="196" t="s">
        <v>16418</v>
      </c>
      <c r="K181" s="196" t="s">
        <v>12755</v>
      </c>
      <c r="L181" s="196">
        <v>35</v>
      </c>
      <c r="M181" s="196">
        <v>35</v>
      </c>
      <c r="N181" s="196" t="s">
        <v>16419</v>
      </c>
      <c r="O181" s="200">
        <v>41726</v>
      </c>
      <c r="P181" s="196" t="s">
        <v>12760</v>
      </c>
      <c r="Q181" s="196">
        <v>35</v>
      </c>
      <c r="R181" s="196" t="s">
        <v>12755</v>
      </c>
      <c r="S181" s="196" t="s">
        <v>16420</v>
      </c>
      <c r="T181" s="198" t="str">
        <f t="shared" si="62"/>
        <v>2"-(P)</v>
      </c>
    </row>
    <row r="182" spans="1:20" x14ac:dyDescent="0.25">
      <c r="A182">
        <v>2577233</v>
      </c>
      <c r="B182" t="s">
        <v>16421</v>
      </c>
      <c r="C182" t="s">
        <v>15874</v>
      </c>
      <c r="D182">
        <v>20191114</v>
      </c>
      <c r="E182" s="199">
        <v>25082</v>
      </c>
      <c r="F182" s="199">
        <v>134908</v>
      </c>
      <c r="G182" s="196" t="s">
        <v>12763</v>
      </c>
      <c r="H182" s="196" t="s">
        <v>12764</v>
      </c>
      <c r="I182" s="197">
        <v>44.811098136350559</v>
      </c>
      <c r="J182" s="196" t="s">
        <v>16422</v>
      </c>
      <c r="K182" s="196" t="s">
        <v>12755</v>
      </c>
      <c r="L182" s="196">
        <v>57</v>
      </c>
      <c r="M182" s="196">
        <v>57</v>
      </c>
      <c r="N182" s="196" t="s">
        <v>16423</v>
      </c>
      <c r="O182" s="200">
        <v>40809</v>
      </c>
      <c r="P182" s="196" t="s">
        <v>12767</v>
      </c>
      <c r="Q182" s="196">
        <v>57</v>
      </c>
      <c r="R182" s="196" t="s">
        <v>12755</v>
      </c>
      <c r="S182" s="196" t="s">
        <v>16424</v>
      </c>
      <c r="T182" s="198" t="str">
        <f t="shared" ref="T182:T183" si="63">P182&amp;"-"&amp;R182</f>
        <v>6"-(P)</v>
      </c>
    </row>
    <row r="183" spans="1:20" x14ac:dyDescent="0.25">
      <c r="A183">
        <v>3711268</v>
      </c>
      <c r="B183" t="s">
        <v>12483</v>
      </c>
      <c r="C183" t="s">
        <v>15874</v>
      </c>
      <c r="D183">
        <v>20191022</v>
      </c>
      <c r="E183" s="199">
        <v>26097</v>
      </c>
      <c r="F183" s="199">
        <v>4083163</v>
      </c>
      <c r="G183" s="196" t="s">
        <v>12759</v>
      </c>
      <c r="H183" s="196" t="s">
        <v>12760</v>
      </c>
      <c r="I183" s="197">
        <v>81.269620971112204</v>
      </c>
      <c r="J183" s="196" t="s">
        <v>11898</v>
      </c>
      <c r="K183" s="196" t="s">
        <v>12755</v>
      </c>
      <c r="L183" s="196"/>
      <c r="M183" s="196"/>
      <c r="N183" s="196" t="s">
        <v>16425</v>
      </c>
      <c r="O183" s="200">
        <v>42691</v>
      </c>
      <c r="P183" s="196" t="s">
        <v>12760</v>
      </c>
      <c r="Q183" s="196">
        <v>57</v>
      </c>
      <c r="R183" s="196" t="s">
        <v>12755</v>
      </c>
      <c r="S183" s="196" t="s">
        <v>11931</v>
      </c>
      <c r="T183" s="198" t="str">
        <f t="shared" si="63"/>
        <v>2"-(P)</v>
      </c>
    </row>
    <row r="184" spans="1:20" x14ac:dyDescent="0.25">
      <c r="A184">
        <v>3869320</v>
      </c>
      <c r="B184" t="s">
        <v>12637</v>
      </c>
      <c r="C184" t="s">
        <v>15874</v>
      </c>
      <c r="D184">
        <v>20191114</v>
      </c>
      <c r="E184" s="199">
        <v>12928</v>
      </c>
      <c r="F184" s="199">
        <v>4805260</v>
      </c>
      <c r="G184" s="196" t="s">
        <v>12768</v>
      </c>
      <c r="H184" s="196" t="s">
        <v>12762</v>
      </c>
      <c r="I184" s="197">
        <v>20.091975026248697</v>
      </c>
      <c r="J184" s="196" t="s">
        <v>12163</v>
      </c>
      <c r="K184" s="196" t="s">
        <v>12755</v>
      </c>
      <c r="L184" s="196">
        <v>60</v>
      </c>
      <c r="M184" s="196">
        <v>60</v>
      </c>
      <c r="N184" s="196" t="s">
        <v>16426</v>
      </c>
      <c r="O184" s="200">
        <v>43278</v>
      </c>
      <c r="P184" s="196" t="s">
        <v>12760</v>
      </c>
      <c r="Q184" s="196">
        <v>60</v>
      </c>
      <c r="R184" s="196" t="s">
        <v>12755</v>
      </c>
      <c r="S184" s="196" t="s">
        <v>12229</v>
      </c>
      <c r="T184" s="198" t="str">
        <f t="shared" ref="T184:T185" si="64">P184&amp;"-"&amp;R184</f>
        <v>2"-(P)</v>
      </c>
    </row>
    <row r="185" spans="1:20" x14ac:dyDescent="0.25">
      <c r="A185">
        <v>2670883</v>
      </c>
      <c r="B185" t="s">
        <v>16427</v>
      </c>
      <c r="C185" t="s">
        <v>15874</v>
      </c>
      <c r="D185">
        <v>20191105</v>
      </c>
      <c r="E185" s="199">
        <v>18041</v>
      </c>
      <c r="F185" s="199">
        <v>2240737</v>
      </c>
      <c r="G185" s="196" t="s">
        <v>12759</v>
      </c>
      <c r="H185" s="196" t="s">
        <v>12762</v>
      </c>
      <c r="I185" s="197">
        <v>27.000000026950108</v>
      </c>
      <c r="J185" s="196" t="s">
        <v>16428</v>
      </c>
      <c r="K185" s="196" t="s">
        <v>12755</v>
      </c>
      <c r="L185" s="196">
        <v>60</v>
      </c>
      <c r="M185" s="196">
        <v>60</v>
      </c>
      <c r="N185" s="196" t="s">
        <v>16429</v>
      </c>
      <c r="O185" s="200">
        <v>41039</v>
      </c>
      <c r="P185" s="196" t="s">
        <v>12760</v>
      </c>
      <c r="Q185" s="196">
        <v>60</v>
      </c>
      <c r="R185" s="196" t="s">
        <v>12755</v>
      </c>
      <c r="S185" s="196" t="s">
        <v>16430</v>
      </c>
      <c r="T185" s="198" t="str">
        <f t="shared" si="64"/>
        <v>2"-(P)</v>
      </c>
    </row>
    <row r="186" spans="1:20" x14ac:dyDescent="0.25">
      <c r="A186">
        <v>3426344</v>
      </c>
      <c r="B186" t="s">
        <v>12424</v>
      </c>
      <c r="C186" t="s">
        <v>15874</v>
      </c>
      <c r="D186">
        <v>20191111</v>
      </c>
      <c r="E186" s="199">
        <v>12987</v>
      </c>
      <c r="F186" s="199">
        <v>3981959</v>
      </c>
      <c r="G186" s="196" t="s">
        <v>12759</v>
      </c>
      <c r="H186" s="196" t="s">
        <v>12762</v>
      </c>
      <c r="I186" s="197">
        <v>266.74608343844397</v>
      </c>
      <c r="J186" s="196" t="s">
        <v>11889</v>
      </c>
      <c r="K186" s="196" t="s">
        <v>12755</v>
      </c>
      <c r="L186" s="196">
        <v>60</v>
      </c>
      <c r="M186" s="196">
        <v>60</v>
      </c>
      <c r="N186" s="196" t="s">
        <v>16431</v>
      </c>
      <c r="O186" s="200">
        <v>41689</v>
      </c>
      <c r="P186" s="196" t="s">
        <v>12760</v>
      </c>
      <c r="Q186" s="196">
        <v>60</v>
      </c>
      <c r="R186" s="196" t="s">
        <v>12755</v>
      </c>
      <c r="S186" s="196" t="s">
        <v>11676</v>
      </c>
      <c r="T186" s="198" t="str">
        <f t="shared" ref="T186" si="65">P186&amp;"-"&amp;R186</f>
        <v>2"-(P)</v>
      </c>
    </row>
    <row r="187" spans="1:20" x14ac:dyDescent="0.25">
      <c r="A187">
        <v>3504234</v>
      </c>
      <c r="B187" t="s">
        <v>12558</v>
      </c>
      <c r="C187" t="s">
        <v>15874</v>
      </c>
      <c r="D187">
        <v>20191101</v>
      </c>
      <c r="E187" s="199">
        <v>11632</v>
      </c>
      <c r="F187" s="199">
        <v>4269572</v>
      </c>
      <c r="G187" s="196" t="s">
        <v>12768</v>
      </c>
      <c r="H187" s="196" t="s">
        <v>12762</v>
      </c>
      <c r="I187" s="197">
        <v>55.451994366772112</v>
      </c>
      <c r="J187" s="196" t="s">
        <v>11989</v>
      </c>
      <c r="K187" s="196" t="s">
        <v>12755</v>
      </c>
      <c r="L187" s="196">
        <v>55</v>
      </c>
      <c r="M187" s="196">
        <v>55</v>
      </c>
      <c r="N187" s="196" t="s">
        <v>16432</v>
      </c>
      <c r="O187" s="200">
        <v>42949</v>
      </c>
      <c r="P187" s="196" t="s">
        <v>12760</v>
      </c>
      <c r="Q187" s="196">
        <v>55</v>
      </c>
      <c r="R187" s="196" t="s">
        <v>12755</v>
      </c>
      <c r="S187" s="196" t="s">
        <v>12035</v>
      </c>
      <c r="T187" s="198" t="str">
        <f t="shared" ref="T187:T188" si="66">P187&amp;"-"&amp;R187</f>
        <v>2"-(P)</v>
      </c>
    </row>
    <row r="188" spans="1:20" x14ac:dyDescent="0.25">
      <c r="A188">
        <v>112783</v>
      </c>
      <c r="B188" t="s">
        <v>16433</v>
      </c>
      <c r="C188" t="s">
        <v>15874</v>
      </c>
      <c r="D188">
        <v>20191101</v>
      </c>
      <c r="E188" s="199">
        <v>1842</v>
      </c>
      <c r="F188" s="199">
        <v>3414691</v>
      </c>
      <c r="G188" s="196" t="s">
        <v>12763</v>
      </c>
      <c r="H188" s="196" t="s">
        <v>12762</v>
      </c>
      <c r="I188" s="197">
        <v>23.999999992363662</v>
      </c>
      <c r="J188" s="196" t="s">
        <v>16434</v>
      </c>
      <c r="K188" s="196" t="s">
        <v>12755</v>
      </c>
      <c r="L188" s="196">
        <v>45</v>
      </c>
      <c r="M188" s="196">
        <v>45</v>
      </c>
      <c r="N188" s="196" t="s">
        <v>16435</v>
      </c>
      <c r="O188" s="200">
        <v>41960</v>
      </c>
      <c r="P188" s="196" t="s">
        <v>12760</v>
      </c>
      <c r="Q188" s="196">
        <v>45</v>
      </c>
      <c r="R188" s="196" t="s">
        <v>12755</v>
      </c>
      <c r="S188" s="196" t="s">
        <v>16436</v>
      </c>
      <c r="T188" s="198" t="str">
        <f t="shared" si="66"/>
        <v>2"-(P)</v>
      </c>
    </row>
    <row r="189" spans="1:20" x14ac:dyDescent="0.25">
      <c r="A189">
        <v>276314</v>
      </c>
      <c r="B189" t="s">
        <v>16437</v>
      </c>
      <c r="C189" t="s">
        <v>15874</v>
      </c>
      <c r="D189">
        <v>20191107</v>
      </c>
      <c r="E189" s="199">
        <v>14372</v>
      </c>
      <c r="F189" s="199">
        <v>2521202</v>
      </c>
      <c r="G189" s="196" t="s">
        <v>12763</v>
      </c>
      <c r="H189" s="196" t="s">
        <v>12764</v>
      </c>
      <c r="I189" s="197">
        <v>20.999999998776286</v>
      </c>
      <c r="J189" s="196" t="s">
        <v>16438</v>
      </c>
      <c r="K189" s="196" t="s">
        <v>12755</v>
      </c>
      <c r="L189" s="196">
        <v>60</v>
      </c>
      <c r="M189" s="196">
        <v>60</v>
      </c>
      <c r="N189" s="196" t="s">
        <v>16439</v>
      </c>
      <c r="O189" s="200">
        <v>41379</v>
      </c>
      <c r="P189" s="196" t="s">
        <v>12762</v>
      </c>
      <c r="Q189" s="196">
        <v>60</v>
      </c>
      <c r="R189" s="196" t="s">
        <v>12755</v>
      </c>
      <c r="S189" s="196" t="s">
        <v>16440</v>
      </c>
      <c r="T189" s="198" t="str">
        <f t="shared" ref="T189:T190" si="67">P189&amp;"-"&amp;R189</f>
        <v>1"-(P)</v>
      </c>
    </row>
    <row r="190" spans="1:20" x14ac:dyDescent="0.25">
      <c r="A190">
        <v>3761904</v>
      </c>
      <c r="B190" t="s">
        <v>16441</v>
      </c>
      <c r="C190" t="s">
        <v>15874</v>
      </c>
      <c r="D190">
        <v>20191030</v>
      </c>
      <c r="E190" s="199">
        <v>9974</v>
      </c>
      <c r="F190" s="199">
        <v>5172899</v>
      </c>
      <c r="G190" s="196" t="s">
        <v>12763</v>
      </c>
      <c r="H190" s="196" t="s">
        <v>12762</v>
      </c>
      <c r="I190" s="197">
        <v>11.000000024302551</v>
      </c>
      <c r="J190" s="196" t="s">
        <v>16442</v>
      </c>
      <c r="K190" s="196" t="s">
        <v>12755</v>
      </c>
      <c r="L190" s="196">
        <v>60</v>
      </c>
      <c r="M190" s="196">
        <v>60</v>
      </c>
      <c r="N190" s="196" t="s">
        <v>16443</v>
      </c>
      <c r="O190" s="200">
        <v>43571</v>
      </c>
      <c r="P190" s="196" t="s">
        <v>12754</v>
      </c>
      <c r="Q190" s="196">
        <v>60</v>
      </c>
      <c r="R190" s="196" t="s">
        <v>12755</v>
      </c>
      <c r="S190" s="196" t="s">
        <v>16444</v>
      </c>
      <c r="T190" s="198" t="str">
        <f t="shared" si="67"/>
        <v>4"-(P)</v>
      </c>
    </row>
    <row r="191" spans="1:20" x14ac:dyDescent="0.25">
      <c r="A191">
        <v>1377033</v>
      </c>
      <c r="B191" t="s">
        <v>16445</v>
      </c>
      <c r="C191" t="s">
        <v>15874</v>
      </c>
      <c r="D191">
        <v>20191108</v>
      </c>
      <c r="E191" s="199">
        <v>5958</v>
      </c>
      <c r="F191" s="199">
        <v>644697</v>
      </c>
      <c r="G191" s="196" t="s">
        <v>12763</v>
      </c>
      <c r="H191" s="196" t="s">
        <v>12762</v>
      </c>
      <c r="I191" s="197">
        <v>29.435238724064643</v>
      </c>
      <c r="J191" s="196" t="s">
        <v>16446</v>
      </c>
      <c r="K191" s="196" t="s">
        <v>12755</v>
      </c>
      <c r="L191" s="196">
        <v>0</v>
      </c>
      <c r="M191" s="196">
        <v>0</v>
      </c>
      <c r="N191" s="196" t="s">
        <v>16164</v>
      </c>
      <c r="O191" s="200">
        <v>40093</v>
      </c>
      <c r="P191" s="196" t="s">
        <v>12760</v>
      </c>
      <c r="Q191" s="196">
        <v>45</v>
      </c>
      <c r="R191" s="196" t="s">
        <v>12755</v>
      </c>
      <c r="S191" s="196" t="s">
        <v>16165</v>
      </c>
      <c r="T191" s="198" t="str">
        <f t="shared" ref="T191:T192" si="68">P191&amp;"-"&amp;R191</f>
        <v>2"-(P)</v>
      </c>
    </row>
    <row r="192" spans="1:20" x14ac:dyDescent="0.25">
      <c r="A192">
        <v>3435230</v>
      </c>
      <c r="B192" t="s">
        <v>12521</v>
      </c>
      <c r="C192" t="s">
        <v>15874</v>
      </c>
      <c r="D192">
        <v>20191108</v>
      </c>
      <c r="E192" s="199">
        <v>7576</v>
      </c>
      <c r="F192" s="199">
        <v>4161159</v>
      </c>
      <c r="G192" s="196" t="s">
        <v>12759</v>
      </c>
      <c r="H192" s="196" t="s">
        <v>12762</v>
      </c>
      <c r="I192" s="197">
        <v>17.000000020644286</v>
      </c>
      <c r="J192" s="196" t="s">
        <v>11988</v>
      </c>
      <c r="K192" s="196" t="s">
        <v>12755</v>
      </c>
      <c r="L192" s="196">
        <v>35</v>
      </c>
      <c r="M192" s="196">
        <v>35</v>
      </c>
      <c r="N192" s="196" t="s">
        <v>16447</v>
      </c>
      <c r="O192" s="200">
        <v>43165</v>
      </c>
      <c r="P192" s="196" t="s">
        <v>12760</v>
      </c>
      <c r="Q192" s="196">
        <v>35</v>
      </c>
      <c r="R192" s="196" t="s">
        <v>12755</v>
      </c>
      <c r="S192" s="196" t="s">
        <v>15901</v>
      </c>
      <c r="T192" s="198" t="str">
        <f t="shared" si="68"/>
        <v>2"-(P)</v>
      </c>
    </row>
    <row r="193" spans="1:20" x14ac:dyDescent="0.25">
      <c r="A193">
        <v>3517813</v>
      </c>
      <c r="B193" t="s">
        <v>16448</v>
      </c>
      <c r="C193" t="s">
        <v>15874</v>
      </c>
      <c r="D193">
        <v>20191025</v>
      </c>
      <c r="E193" s="199">
        <v>17479</v>
      </c>
      <c r="F193" s="199">
        <v>4225153</v>
      </c>
      <c r="G193" s="196" t="s">
        <v>12759</v>
      </c>
      <c r="H193" s="196" t="s">
        <v>12762</v>
      </c>
      <c r="I193" s="197">
        <v>12.737652481703705</v>
      </c>
      <c r="J193" s="196" t="s">
        <v>16449</v>
      </c>
      <c r="K193" s="196" t="s">
        <v>12755</v>
      </c>
      <c r="L193" s="196">
        <v>57</v>
      </c>
      <c r="M193" s="196">
        <v>57</v>
      </c>
      <c r="N193" s="196" t="s">
        <v>16450</v>
      </c>
      <c r="O193" s="200">
        <v>41561</v>
      </c>
      <c r="P193" s="196" t="s">
        <v>12760</v>
      </c>
      <c r="Q193" s="196">
        <v>57</v>
      </c>
      <c r="R193" s="196" t="s">
        <v>12755</v>
      </c>
      <c r="S193" s="196" t="s">
        <v>16451</v>
      </c>
      <c r="T193" s="198" t="str">
        <f t="shared" ref="T193:T194" si="69">P193&amp;"-"&amp;R193</f>
        <v>2"-(P)</v>
      </c>
    </row>
    <row r="194" spans="1:20" x14ac:dyDescent="0.25">
      <c r="A194">
        <v>1809398</v>
      </c>
      <c r="B194" t="s">
        <v>16452</v>
      </c>
      <c r="C194" t="s">
        <v>15874</v>
      </c>
      <c r="D194">
        <v>20191021</v>
      </c>
      <c r="E194" s="199">
        <v>28819</v>
      </c>
      <c r="F194" s="199">
        <v>75483</v>
      </c>
      <c r="G194" s="196" t="s">
        <v>12768</v>
      </c>
      <c r="H194" s="196" t="s">
        <v>12762</v>
      </c>
      <c r="I194" s="197">
        <v>120.6973525838261</v>
      </c>
      <c r="J194" s="196" t="s">
        <v>16453</v>
      </c>
      <c r="K194" s="196" t="s">
        <v>12755</v>
      </c>
      <c r="L194" s="196">
        <v>57</v>
      </c>
      <c r="M194" s="196">
        <v>57</v>
      </c>
      <c r="N194" s="196" t="s">
        <v>16356</v>
      </c>
      <c r="O194" s="200">
        <v>40221</v>
      </c>
      <c r="P194" s="196" t="s">
        <v>12760</v>
      </c>
      <c r="Q194" s="196">
        <v>57</v>
      </c>
      <c r="R194" s="196" t="s">
        <v>12755</v>
      </c>
      <c r="S194" s="196" t="s">
        <v>15991</v>
      </c>
      <c r="T194" s="198" t="str">
        <f t="shared" si="69"/>
        <v>2"-(P)</v>
      </c>
    </row>
    <row r="195" spans="1:20" x14ac:dyDescent="0.25">
      <c r="A195">
        <v>3523628</v>
      </c>
      <c r="B195" t="s">
        <v>12567</v>
      </c>
      <c r="C195" t="s">
        <v>15874</v>
      </c>
      <c r="D195">
        <v>20191028</v>
      </c>
      <c r="E195" s="199">
        <v>16852</v>
      </c>
      <c r="F195" s="199">
        <v>4425574</v>
      </c>
      <c r="G195" s="196" t="s">
        <v>12763</v>
      </c>
      <c r="H195" s="196" t="s">
        <v>12762</v>
      </c>
      <c r="I195" s="197">
        <v>15.007806863563644</v>
      </c>
      <c r="J195" s="196" t="s">
        <v>12020</v>
      </c>
      <c r="K195" s="196" t="s">
        <v>12755</v>
      </c>
      <c r="L195" s="196">
        <v>57</v>
      </c>
      <c r="M195" s="196">
        <v>57</v>
      </c>
      <c r="N195" s="196" t="s">
        <v>16454</v>
      </c>
      <c r="O195" s="200">
        <v>42969</v>
      </c>
      <c r="P195" s="196" t="s">
        <v>12760</v>
      </c>
      <c r="Q195" s="196">
        <v>57</v>
      </c>
      <c r="R195" s="196" t="s">
        <v>12755</v>
      </c>
      <c r="S195" s="196" t="s">
        <v>12072</v>
      </c>
      <c r="T195" s="198" t="str">
        <f t="shared" ref="T195:T196" si="70">P195&amp;"-"&amp;R195</f>
        <v>2"-(P)</v>
      </c>
    </row>
    <row r="196" spans="1:20" x14ac:dyDescent="0.25">
      <c r="A196">
        <v>3201108</v>
      </c>
      <c r="B196" t="s">
        <v>16455</v>
      </c>
      <c r="C196" t="s">
        <v>15874</v>
      </c>
      <c r="D196">
        <v>20191114</v>
      </c>
      <c r="E196" s="199">
        <v>28134</v>
      </c>
      <c r="F196" s="199">
        <v>3503903</v>
      </c>
      <c r="G196" s="196" t="s">
        <v>12768</v>
      </c>
      <c r="H196" s="196" t="s">
        <v>12762</v>
      </c>
      <c r="I196" s="197">
        <v>54.507180515970767</v>
      </c>
      <c r="J196" s="196" t="s">
        <v>11749</v>
      </c>
      <c r="K196" s="196" t="s">
        <v>12755</v>
      </c>
      <c r="L196" s="196">
        <v>57</v>
      </c>
      <c r="M196" s="196">
        <v>57</v>
      </c>
      <c r="N196" s="196" t="s">
        <v>15963</v>
      </c>
      <c r="O196" s="200">
        <v>42104</v>
      </c>
      <c r="P196" s="196" t="s">
        <v>12760</v>
      </c>
      <c r="Q196" s="196">
        <v>57</v>
      </c>
      <c r="R196" s="196" t="s">
        <v>12755</v>
      </c>
      <c r="S196" s="196" t="s">
        <v>11801</v>
      </c>
      <c r="T196" s="198" t="str">
        <f t="shared" si="70"/>
        <v>2"-(P)</v>
      </c>
    </row>
    <row r="197" spans="1:20" x14ac:dyDescent="0.25">
      <c r="A197">
        <v>3523635</v>
      </c>
      <c r="B197" t="s">
        <v>12569</v>
      </c>
      <c r="C197" t="s">
        <v>15874</v>
      </c>
      <c r="D197">
        <v>20191028</v>
      </c>
      <c r="E197" s="199">
        <v>16858</v>
      </c>
      <c r="F197" s="199">
        <v>4426374</v>
      </c>
      <c r="G197" s="196" t="s">
        <v>12763</v>
      </c>
      <c r="H197" s="196" t="s">
        <v>12762</v>
      </c>
      <c r="I197" s="197">
        <v>15.000058727438843</v>
      </c>
      <c r="J197" s="196" t="s">
        <v>12022</v>
      </c>
      <c r="K197" s="196" t="s">
        <v>12755</v>
      </c>
      <c r="L197" s="196">
        <v>57</v>
      </c>
      <c r="M197" s="196">
        <v>57</v>
      </c>
      <c r="N197" s="196" t="s">
        <v>16454</v>
      </c>
      <c r="O197" s="200">
        <v>42969</v>
      </c>
      <c r="P197" s="196" t="s">
        <v>12760</v>
      </c>
      <c r="Q197" s="196">
        <v>57</v>
      </c>
      <c r="R197" s="196" t="s">
        <v>12755</v>
      </c>
      <c r="S197" s="196" t="s">
        <v>12072</v>
      </c>
      <c r="T197" s="198" t="str">
        <f t="shared" ref="T197:T201" si="71">P197&amp;"-"&amp;R197</f>
        <v>2"-(P)</v>
      </c>
    </row>
    <row r="198" spans="1:20" x14ac:dyDescent="0.25">
      <c r="A198">
        <v>2629623</v>
      </c>
      <c r="B198" t="s">
        <v>16458</v>
      </c>
      <c r="C198" t="s">
        <v>15874</v>
      </c>
      <c r="D198">
        <v>20191112</v>
      </c>
      <c r="E198" s="199">
        <v>4485</v>
      </c>
      <c r="F198" s="199">
        <v>2204730</v>
      </c>
      <c r="G198" s="196" t="s">
        <v>12759</v>
      </c>
      <c r="H198" s="196" t="s">
        <v>12762</v>
      </c>
      <c r="I198" s="197">
        <v>16.905986563730846</v>
      </c>
      <c r="J198" s="196" t="s">
        <v>16459</v>
      </c>
      <c r="K198" s="196" t="s">
        <v>12755</v>
      </c>
      <c r="L198" s="196">
        <v>55</v>
      </c>
      <c r="M198" s="196">
        <v>55</v>
      </c>
      <c r="N198" s="196" t="s">
        <v>16460</v>
      </c>
      <c r="O198" s="200">
        <v>40746</v>
      </c>
      <c r="P198" s="196" t="s">
        <v>12760</v>
      </c>
      <c r="Q198" s="196">
        <v>55</v>
      </c>
      <c r="R198" s="196" t="s">
        <v>12755</v>
      </c>
      <c r="S198" s="196" t="s">
        <v>16461</v>
      </c>
      <c r="T198" s="198" t="str">
        <f t="shared" si="71"/>
        <v>2"-(P)</v>
      </c>
    </row>
    <row r="199" spans="1:20" x14ac:dyDescent="0.25">
      <c r="A199">
        <v>3874481</v>
      </c>
      <c r="B199" t="s">
        <v>12508</v>
      </c>
      <c r="C199" t="s">
        <v>15874</v>
      </c>
      <c r="D199">
        <v>20191114</v>
      </c>
      <c r="E199" s="199">
        <v>21649</v>
      </c>
      <c r="F199" s="199">
        <v>4172347</v>
      </c>
      <c r="G199" s="196" t="s">
        <v>12763</v>
      </c>
      <c r="H199" s="196" t="s">
        <v>12762</v>
      </c>
      <c r="I199" s="197">
        <v>11.003516725088534</v>
      </c>
      <c r="J199" s="196" t="s">
        <v>11962</v>
      </c>
      <c r="K199" s="196" t="s">
        <v>12755</v>
      </c>
      <c r="L199" s="196">
        <v>57</v>
      </c>
      <c r="M199" s="196">
        <v>57</v>
      </c>
      <c r="N199" s="196" t="s">
        <v>16462</v>
      </c>
      <c r="O199" s="200">
        <v>42781</v>
      </c>
      <c r="P199" s="196" t="s">
        <v>12760</v>
      </c>
      <c r="Q199" s="196">
        <v>57</v>
      </c>
      <c r="R199" s="196" t="s">
        <v>12755</v>
      </c>
      <c r="S199" s="196" t="s">
        <v>12066</v>
      </c>
      <c r="T199" s="198" t="str">
        <f t="shared" si="71"/>
        <v>2"-(P)</v>
      </c>
    </row>
    <row r="200" spans="1:20" x14ac:dyDescent="0.25">
      <c r="A200">
        <v>3653022</v>
      </c>
      <c r="B200" t="s">
        <v>12636</v>
      </c>
      <c r="C200" t="s">
        <v>15874</v>
      </c>
      <c r="D200">
        <v>20191021</v>
      </c>
      <c r="E200" s="199">
        <v>28337</v>
      </c>
      <c r="F200" s="199">
        <v>4689654</v>
      </c>
      <c r="G200" s="196" t="s">
        <v>12759</v>
      </c>
      <c r="H200" s="196" t="s">
        <v>12760</v>
      </c>
      <c r="I200" s="197">
        <v>49.422306541981229</v>
      </c>
      <c r="J200" s="196" t="s">
        <v>12135</v>
      </c>
      <c r="K200" s="196" t="s">
        <v>12755</v>
      </c>
      <c r="L200" s="196">
        <v>57</v>
      </c>
      <c r="M200" s="196">
        <v>57</v>
      </c>
      <c r="N200" s="196" t="s">
        <v>16463</v>
      </c>
      <c r="O200" s="200">
        <v>40214</v>
      </c>
      <c r="P200" s="196" t="s">
        <v>12760</v>
      </c>
      <c r="Q200" s="196">
        <v>57</v>
      </c>
      <c r="R200" s="196" t="s">
        <v>12755</v>
      </c>
      <c r="S200" s="196" t="s">
        <v>16464</v>
      </c>
      <c r="T200" s="198" t="str">
        <f t="shared" si="71"/>
        <v>2"-(P)</v>
      </c>
    </row>
    <row r="201" spans="1:20" x14ac:dyDescent="0.25">
      <c r="A201">
        <v>2993632</v>
      </c>
      <c r="B201" t="s">
        <v>16465</v>
      </c>
      <c r="C201" t="s">
        <v>15874</v>
      </c>
      <c r="D201">
        <v>20191021</v>
      </c>
      <c r="E201" s="199">
        <v>6271</v>
      </c>
      <c r="F201" s="199">
        <v>606080</v>
      </c>
      <c r="G201" s="196" t="s">
        <v>12763</v>
      </c>
      <c r="H201" s="196" t="s">
        <v>12762</v>
      </c>
      <c r="I201" s="197">
        <v>364.8005824752849</v>
      </c>
      <c r="J201" s="196" t="s">
        <v>16466</v>
      </c>
      <c r="K201" s="196" t="s">
        <v>12755</v>
      </c>
      <c r="L201" s="196">
        <v>0</v>
      </c>
      <c r="M201" s="196">
        <v>0</v>
      </c>
      <c r="N201" s="196" t="s">
        <v>16467</v>
      </c>
      <c r="O201" s="200">
        <v>39448</v>
      </c>
      <c r="P201" s="196" t="s">
        <v>12760</v>
      </c>
      <c r="Q201" s="196">
        <v>60</v>
      </c>
      <c r="R201" s="196" t="s">
        <v>12755</v>
      </c>
      <c r="S201" s="196" t="s">
        <v>16468</v>
      </c>
      <c r="T201" s="198" t="str">
        <f t="shared" si="71"/>
        <v>2"-(P)</v>
      </c>
    </row>
    <row r="202" spans="1:20" x14ac:dyDescent="0.25">
      <c r="A202">
        <v>3448407</v>
      </c>
      <c r="B202" t="s">
        <v>12486</v>
      </c>
      <c r="C202" t="s">
        <v>15874</v>
      </c>
      <c r="D202">
        <v>20191031</v>
      </c>
      <c r="E202" s="199">
        <v>32874</v>
      </c>
      <c r="F202" s="199">
        <v>4620795</v>
      </c>
      <c r="G202" s="196" t="s">
        <v>12759</v>
      </c>
      <c r="H202" s="196" t="s">
        <v>12760</v>
      </c>
      <c r="I202" s="197">
        <v>12.953225510205074</v>
      </c>
      <c r="J202" s="196" t="s">
        <v>12028</v>
      </c>
      <c r="K202" s="196" t="s">
        <v>12755</v>
      </c>
      <c r="L202" s="196">
        <v>60</v>
      </c>
      <c r="M202" s="196">
        <v>60</v>
      </c>
      <c r="N202" s="196" t="s">
        <v>16469</v>
      </c>
      <c r="O202" s="200">
        <v>42914</v>
      </c>
      <c r="P202" s="196" t="s">
        <v>12754</v>
      </c>
      <c r="Q202" s="196">
        <v>60</v>
      </c>
      <c r="R202" s="196" t="s">
        <v>12755</v>
      </c>
      <c r="S202" s="196" t="s">
        <v>12064</v>
      </c>
      <c r="T202" s="198" t="str">
        <f t="shared" ref="T202:T206" si="72">P202&amp;"-"&amp;R202</f>
        <v>4"-(P)</v>
      </c>
    </row>
    <row r="203" spans="1:20" x14ac:dyDescent="0.25">
      <c r="A203">
        <v>113543</v>
      </c>
      <c r="B203" t="s">
        <v>16470</v>
      </c>
      <c r="C203" t="s">
        <v>15874</v>
      </c>
      <c r="D203">
        <v>20191105</v>
      </c>
      <c r="E203" s="199">
        <v>2076</v>
      </c>
      <c r="F203" s="199">
        <v>441554</v>
      </c>
      <c r="G203" s="196" t="s">
        <v>12763</v>
      </c>
      <c r="H203" s="196" t="s">
        <v>12764</v>
      </c>
      <c r="I203" s="197">
        <v>37.716684196059134</v>
      </c>
      <c r="J203" s="196" t="s">
        <v>16471</v>
      </c>
      <c r="K203" s="196" t="s">
        <v>12755</v>
      </c>
      <c r="L203" s="196">
        <v>45</v>
      </c>
      <c r="M203" s="196">
        <v>45</v>
      </c>
      <c r="N203" s="196" t="s">
        <v>16472</v>
      </c>
      <c r="O203" s="200">
        <v>41400</v>
      </c>
      <c r="P203" s="196" t="s">
        <v>12760</v>
      </c>
      <c r="Q203" s="196">
        <v>45</v>
      </c>
      <c r="R203" s="196" t="s">
        <v>12755</v>
      </c>
      <c r="S203" s="196" t="s">
        <v>16034</v>
      </c>
      <c r="T203" s="198" t="str">
        <f t="shared" si="72"/>
        <v>2"-(P)</v>
      </c>
    </row>
    <row r="204" spans="1:20" x14ac:dyDescent="0.25">
      <c r="A204">
        <v>3874726</v>
      </c>
      <c r="B204" t="s">
        <v>16473</v>
      </c>
      <c r="C204" t="s">
        <v>15874</v>
      </c>
      <c r="D204">
        <v>20191112</v>
      </c>
      <c r="E204" s="199">
        <v>5165</v>
      </c>
      <c r="F204" s="199">
        <v>5183699</v>
      </c>
      <c r="G204" s="196" t="s">
        <v>12759</v>
      </c>
      <c r="H204" s="196" t="s">
        <v>12762</v>
      </c>
      <c r="I204" s="197">
        <v>61.999999998373838</v>
      </c>
      <c r="J204" s="196" t="s">
        <v>16474</v>
      </c>
      <c r="K204" s="196" t="s">
        <v>12755</v>
      </c>
      <c r="L204" s="196">
        <v>55</v>
      </c>
      <c r="M204" s="196">
        <v>55</v>
      </c>
      <c r="N204" s="196" t="s">
        <v>16475</v>
      </c>
      <c r="O204" s="200">
        <v>39448</v>
      </c>
      <c r="P204" s="196" t="s">
        <v>12760</v>
      </c>
      <c r="Q204" s="196">
        <v>55</v>
      </c>
      <c r="R204" s="196" t="s">
        <v>12755</v>
      </c>
      <c r="S204" s="196" t="s">
        <v>16476</v>
      </c>
      <c r="T204" s="198" t="str">
        <f t="shared" si="72"/>
        <v>2"-(P)</v>
      </c>
    </row>
    <row r="205" spans="1:20" x14ac:dyDescent="0.25">
      <c r="A205">
        <v>3041107</v>
      </c>
      <c r="B205" t="s">
        <v>16477</v>
      </c>
      <c r="C205" t="s">
        <v>15874</v>
      </c>
      <c r="D205">
        <v>20191101</v>
      </c>
      <c r="E205" s="199">
        <v>729</v>
      </c>
      <c r="F205" s="199">
        <v>1270222</v>
      </c>
      <c r="G205" s="196" t="s">
        <v>12763</v>
      </c>
      <c r="H205" s="196" t="s">
        <v>12764</v>
      </c>
      <c r="I205" s="197">
        <v>40.594903071892809</v>
      </c>
      <c r="J205" s="196" t="s">
        <v>16478</v>
      </c>
      <c r="K205" s="196" t="s">
        <v>12755</v>
      </c>
      <c r="L205" s="196">
        <v>45</v>
      </c>
      <c r="M205" s="196">
        <v>45</v>
      </c>
      <c r="N205" s="196" t="s">
        <v>16479</v>
      </c>
      <c r="O205" s="200">
        <v>40262</v>
      </c>
      <c r="P205" s="196" t="s">
        <v>12754</v>
      </c>
      <c r="Q205" s="196">
        <v>45</v>
      </c>
      <c r="R205" s="196" t="s">
        <v>12755</v>
      </c>
      <c r="S205" s="196" t="s">
        <v>16480</v>
      </c>
      <c r="T205" s="198" t="str">
        <f t="shared" si="72"/>
        <v>4"-(P)</v>
      </c>
    </row>
    <row r="206" spans="1:20" x14ac:dyDescent="0.25">
      <c r="A206">
        <v>2595495</v>
      </c>
      <c r="B206" t="s">
        <v>12389</v>
      </c>
      <c r="C206" t="s">
        <v>15874</v>
      </c>
      <c r="D206">
        <v>20191025</v>
      </c>
      <c r="E206" s="199">
        <v>2046</v>
      </c>
      <c r="F206" s="199">
        <v>3580304</v>
      </c>
      <c r="G206" s="196" t="s">
        <v>12768</v>
      </c>
      <c r="H206" s="196" t="s">
        <v>12762</v>
      </c>
      <c r="I206" s="197">
        <v>12.999999985862003</v>
      </c>
      <c r="J206" s="196" t="s">
        <v>11728</v>
      </c>
      <c r="K206" s="196" t="s">
        <v>12755</v>
      </c>
      <c r="L206" s="196">
        <v>35</v>
      </c>
      <c r="M206" s="196">
        <v>35</v>
      </c>
      <c r="N206" s="196" t="s">
        <v>16481</v>
      </c>
      <c r="O206" s="200">
        <v>42331</v>
      </c>
      <c r="P206" s="196" t="s">
        <v>12760</v>
      </c>
      <c r="Q206" s="196">
        <v>35</v>
      </c>
      <c r="R206" s="196" t="s">
        <v>12755</v>
      </c>
      <c r="S206" s="196" t="s">
        <v>11791</v>
      </c>
      <c r="T206" s="198" t="str">
        <f t="shared" si="72"/>
        <v>2"-(P)</v>
      </c>
    </row>
    <row r="207" spans="1:20" x14ac:dyDescent="0.25">
      <c r="A207">
        <v>2106474</v>
      </c>
      <c r="B207" t="s">
        <v>16482</v>
      </c>
      <c r="C207" t="s">
        <v>15874</v>
      </c>
      <c r="D207">
        <v>20191029</v>
      </c>
      <c r="E207" s="199">
        <v>32302</v>
      </c>
      <c r="F207" s="199">
        <v>652501</v>
      </c>
      <c r="G207" s="196" t="s">
        <v>12759</v>
      </c>
      <c r="H207" s="196" t="s">
        <v>12760</v>
      </c>
      <c r="I207" s="197">
        <v>23.61281168389149</v>
      </c>
      <c r="J207" s="196" t="s">
        <v>16483</v>
      </c>
      <c r="K207" s="196" t="s">
        <v>12755</v>
      </c>
      <c r="L207" s="196">
        <v>2</v>
      </c>
      <c r="M207" s="196">
        <v>2</v>
      </c>
      <c r="N207" s="196" t="s">
        <v>16484</v>
      </c>
      <c r="O207" s="200">
        <v>39448</v>
      </c>
      <c r="P207" s="196" t="s">
        <v>12760</v>
      </c>
      <c r="Q207" s="196">
        <v>57</v>
      </c>
      <c r="R207" s="196" t="s">
        <v>12755</v>
      </c>
      <c r="S207" s="196" t="s">
        <v>16485</v>
      </c>
      <c r="T207" s="198" t="str">
        <f t="shared" ref="T207" si="73">P207&amp;"-"&amp;R207</f>
        <v>2"-(P)</v>
      </c>
    </row>
    <row r="208" spans="1:20" x14ac:dyDescent="0.25">
      <c r="A208">
        <v>2813209</v>
      </c>
      <c r="B208" t="s">
        <v>16486</v>
      </c>
      <c r="C208" t="s">
        <v>15874</v>
      </c>
      <c r="D208">
        <v>20191101</v>
      </c>
      <c r="E208" s="199">
        <v>17588</v>
      </c>
      <c r="F208" s="199">
        <v>2619231</v>
      </c>
      <c r="G208" s="196" t="s">
        <v>12759</v>
      </c>
      <c r="H208" s="196" t="s">
        <v>12762</v>
      </c>
      <c r="I208" s="197">
        <v>158.03621804533799</v>
      </c>
      <c r="J208" s="196" t="s">
        <v>16487</v>
      </c>
      <c r="K208" s="196" t="s">
        <v>12755</v>
      </c>
      <c r="L208" s="196">
        <v>60</v>
      </c>
      <c r="M208" s="196">
        <v>60</v>
      </c>
      <c r="N208" s="196" t="s">
        <v>16488</v>
      </c>
      <c r="O208" s="200">
        <v>41508</v>
      </c>
      <c r="P208" s="196" t="s">
        <v>12760</v>
      </c>
      <c r="Q208" s="196">
        <v>60</v>
      </c>
      <c r="R208" s="196" t="s">
        <v>12755</v>
      </c>
      <c r="S208" s="196" t="s">
        <v>16487</v>
      </c>
      <c r="T208" s="198" t="str">
        <f t="shared" ref="T208" si="74">P208&amp;"-"&amp;R208</f>
        <v>2"-(P)</v>
      </c>
    </row>
    <row r="209" spans="1:20" x14ac:dyDescent="0.25">
      <c r="A209">
        <v>2925757</v>
      </c>
      <c r="B209" t="s">
        <v>16489</v>
      </c>
      <c r="C209" t="s">
        <v>15874</v>
      </c>
      <c r="D209">
        <v>20191113</v>
      </c>
      <c r="E209" s="199">
        <v>25546</v>
      </c>
      <c r="F209" s="199">
        <v>122707</v>
      </c>
      <c r="G209" s="196" t="s">
        <v>12768</v>
      </c>
      <c r="H209" s="196" t="s">
        <v>12764</v>
      </c>
      <c r="I209" s="197">
        <v>47.060391772702012</v>
      </c>
      <c r="J209" s="196" t="s">
        <v>16490</v>
      </c>
      <c r="K209" s="196" t="s">
        <v>12755</v>
      </c>
      <c r="L209" s="196">
        <v>57</v>
      </c>
      <c r="M209" s="196">
        <v>57</v>
      </c>
      <c r="N209" s="196" t="s">
        <v>16491</v>
      </c>
      <c r="O209" s="200">
        <v>42034</v>
      </c>
      <c r="P209" s="196" t="s">
        <v>12760</v>
      </c>
      <c r="Q209" s="196">
        <v>57</v>
      </c>
      <c r="R209" s="196" t="s">
        <v>12755</v>
      </c>
      <c r="S209" s="196" t="s">
        <v>16492</v>
      </c>
      <c r="T209" s="198" t="str">
        <f t="shared" ref="T209:T212" si="75">P209&amp;"-"&amp;R209</f>
        <v>2"-(P)</v>
      </c>
    </row>
    <row r="210" spans="1:20" x14ac:dyDescent="0.25">
      <c r="A210">
        <v>2414048</v>
      </c>
      <c r="B210" t="s">
        <v>16493</v>
      </c>
      <c r="C210" t="s">
        <v>15874</v>
      </c>
      <c r="D210">
        <v>20191024</v>
      </c>
      <c r="E210" s="199">
        <v>21757</v>
      </c>
      <c r="F210" s="199">
        <v>484992</v>
      </c>
      <c r="G210" s="196" t="s">
        <v>12763</v>
      </c>
      <c r="H210" s="196" t="s">
        <v>12764</v>
      </c>
      <c r="I210" s="197">
        <v>112.5209232673613</v>
      </c>
      <c r="J210" s="196" t="s">
        <v>16494</v>
      </c>
      <c r="K210" s="196" t="s">
        <v>12755</v>
      </c>
      <c r="L210" s="196">
        <v>57</v>
      </c>
      <c r="M210" s="196">
        <v>57</v>
      </c>
      <c r="N210" s="196" t="s">
        <v>16495</v>
      </c>
      <c r="O210" s="200">
        <v>40997</v>
      </c>
      <c r="P210" s="196" t="s">
        <v>12760</v>
      </c>
      <c r="Q210" s="196">
        <v>57</v>
      </c>
      <c r="R210" s="196" t="s">
        <v>12755</v>
      </c>
      <c r="S210" s="196" t="s">
        <v>16496</v>
      </c>
      <c r="T210" s="198" t="str">
        <f t="shared" si="75"/>
        <v>2"-(P)</v>
      </c>
    </row>
    <row r="211" spans="1:20" x14ac:dyDescent="0.25">
      <c r="A211">
        <v>1805723</v>
      </c>
      <c r="B211" t="s">
        <v>16497</v>
      </c>
      <c r="C211" t="s">
        <v>15874</v>
      </c>
      <c r="D211">
        <v>20191018</v>
      </c>
      <c r="E211" s="199">
        <v>12195</v>
      </c>
      <c r="F211" s="199">
        <v>607986</v>
      </c>
      <c r="G211" s="196" t="s">
        <v>12763</v>
      </c>
      <c r="H211" s="196" t="s">
        <v>12762</v>
      </c>
      <c r="I211" s="197">
        <v>205.94225034431747</v>
      </c>
      <c r="J211" s="196" t="s">
        <v>16498</v>
      </c>
      <c r="K211" s="196" t="s">
        <v>12755</v>
      </c>
      <c r="L211" s="196">
        <v>57</v>
      </c>
      <c r="M211" s="196">
        <v>0</v>
      </c>
      <c r="N211" s="196" t="s">
        <v>16499</v>
      </c>
      <c r="O211" s="200">
        <v>41799</v>
      </c>
      <c r="P211" s="196" t="s">
        <v>12754</v>
      </c>
      <c r="Q211" s="196">
        <v>57</v>
      </c>
      <c r="R211" s="196" t="s">
        <v>12755</v>
      </c>
      <c r="S211" s="196" t="s">
        <v>16500</v>
      </c>
      <c r="T211" s="198" t="str">
        <f t="shared" si="75"/>
        <v>4"-(P)</v>
      </c>
    </row>
    <row r="212" spans="1:20" x14ac:dyDescent="0.25">
      <c r="A212">
        <v>1651513</v>
      </c>
      <c r="B212" t="s">
        <v>16501</v>
      </c>
      <c r="C212" t="s">
        <v>15874</v>
      </c>
      <c r="D212">
        <v>20191105</v>
      </c>
      <c r="E212" s="199">
        <v>9300</v>
      </c>
      <c r="F212" s="199">
        <v>652891</v>
      </c>
      <c r="G212" s="196" t="s">
        <v>12763</v>
      </c>
      <c r="H212" s="196" t="s">
        <v>12762</v>
      </c>
      <c r="I212" s="197">
        <v>15.25741699581809</v>
      </c>
      <c r="J212" s="196" t="s">
        <v>16502</v>
      </c>
      <c r="K212" s="196" t="s">
        <v>12758</v>
      </c>
      <c r="L212" s="196">
        <v>2</v>
      </c>
      <c r="M212" s="196">
        <v>2</v>
      </c>
      <c r="N212" s="196" t="s">
        <v>16503</v>
      </c>
      <c r="O212" s="200">
        <v>39931</v>
      </c>
      <c r="P212" s="196" t="s">
        <v>12760</v>
      </c>
      <c r="Q212" s="196">
        <v>45</v>
      </c>
      <c r="R212" s="196" t="s">
        <v>12758</v>
      </c>
      <c r="S212" s="196" t="s">
        <v>16504</v>
      </c>
      <c r="T212" s="198" t="str">
        <f t="shared" si="75"/>
        <v>2"-(W)</v>
      </c>
    </row>
    <row r="213" spans="1:20" x14ac:dyDescent="0.25">
      <c r="A213">
        <v>3724540</v>
      </c>
      <c r="B213" t="s">
        <v>16505</v>
      </c>
      <c r="C213" t="s">
        <v>15874</v>
      </c>
      <c r="D213">
        <v>20191112</v>
      </c>
      <c r="E213" s="199">
        <v>21090</v>
      </c>
      <c r="F213" s="199">
        <v>647460</v>
      </c>
      <c r="G213" s="196" t="s">
        <v>12763</v>
      </c>
      <c r="H213" s="196" t="s">
        <v>12762</v>
      </c>
      <c r="I213" s="197">
        <v>162.56783953038911</v>
      </c>
      <c r="J213" s="196" t="s">
        <v>16506</v>
      </c>
      <c r="K213" s="196" t="s">
        <v>12755</v>
      </c>
      <c r="L213" s="196">
        <v>0</v>
      </c>
      <c r="M213" s="196">
        <v>0</v>
      </c>
      <c r="N213" s="196" t="s">
        <v>16507</v>
      </c>
      <c r="O213" s="200">
        <v>39448</v>
      </c>
      <c r="P213" s="196" t="s">
        <v>12760</v>
      </c>
      <c r="Q213" s="196">
        <v>57</v>
      </c>
      <c r="R213" s="196" t="s">
        <v>12755</v>
      </c>
      <c r="S213" s="196" t="s">
        <v>16508</v>
      </c>
      <c r="T213" s="198" t="str">
        <f t="shared" ref="T213" si="76">P213&amp;"-"&amp;R213</f>
        <v>2"-(P)</v>
      </c>
    </row>
    <row r="214" spans="1:20" x14ac:dyDescent="0.25">
      <c r="A214">
        <v>3457640</v>
      </c>
      <c r="B214" t="s">
        <v>12492</v>
      </c>
      <c r="C214" t="s">
        <v>15874</v>
      </c>
      <c r="D214">
        <v>20191025</v>
      </c>
      <c r="E214" s="199">
        <v>17421</v>
      </c>
      <c r="F214" s="199">
        <v>4333973</v>
      </c>
      <c r="G214" s="196" t="s">
        <v>12763</v>
      </c>
      <c r="H214" s="196" t="s">
        <v>12762</v>
      </c>
      <c r="I214" s="197">
        <v>42.000000016179428</v>
      </c>
      <c r="J214" s="196" t="s">
        <v>12007</v>
      </c>
      <c r="K214" s="196" t="s">
        <v>12755</v>
      </c>
      <c r="L214" s="196">
        <v>57</v>
      </c>
      <c r="M214" s="196">
        <v>57</v>
      </c>
      <c r="N214" s="196" t="s">
        <v>15964</v>
      </c>
      <c r="O214" s="200">
        <v>42927</v>
      </c>
      <c r="P214" s="196" t="s">
        <v>12760</v>
      </c>
      <c r="Q214" s="196">
        <v>57</v>
      </c>
      <c r="R214" s="196" t="s">
        <v>12755</v>
      </c>
      <c r="S214" s="196" t="s">
        <v>12077</v>
      </c>
      <c r="T214" s="198" t="str">
        <f t="shared" ref="T214" si="77">P214&amp;"-"&amp;R214</f>
        <v>2"-(P)</v>
      </c>
    </row>
    <row r="215" spans="1:20" x14ac:dyDescent="0.25">
      <c r="A215">
        <v>1349009</v>
      </c>
      <c r="B215" t="s">
        <v>16509</v>
      </c>
      <c r="C215" t="s">
        <v>15874</v>
      </c>
      <c r="D215">
        <v>20191023</v>
      </c>
      <c r="E215" s="199">
        <v>4107</v>
      </c>
      <c r="F215" s="199">
        <v>2398374</v>
      </c>
      <c r="G215" s="196" t="s">
        <v>12763</v>
      </c>
      <c r="H215" s="196" t="s">
        <v>12764</v>
      </c>
      <c r="I215" s="197">
        <v>66.541057277981537</v>
      </c>
      <c r="J215" s="196" t="s">
        <v>16510</v>
      </c>
      <c r="K215" s="196" t="s">
        <v>12755</v>
      </c>
      <c r="L215" s="196">
        <v>35</v>
      </c>
      <c r="M215" s="196">
        <v>35</v>
      </c>
      <c r="N215" s="196" t="s">
        <v>16511</v>
      </c>
      <c r="O215" s="200">
        <v>41374</v>
      </c>
      <c r="P215" s="196" t="s">
        <v>12760</v>
      </c>
      <c r="Q215" s="196">
        <v>35</v>
      </c>
      <c r="R215" s="196" t="s">
        <v>12755</v>
      </c>
      <c r="S215" s="196" t="s">
        <v>16512</v>
      </c>
      <c r="T215" s="198" t="str">
        <f t="shared" ref="T215:T216" si="78">P215&amp;"-"&amp;R215</f>
        <v>2"-(P)</v>
      </c>
    </row>
    <row r="216" spans="1:20" x14ac:dyDescent="0.25">
      <c r="A216">
        <v>3875939</v>
      </c>
      <c r="B216" t="s">
        <v>12681</v>
      </c>
      <c r="C216" t="s">
        <v>15874</v>
      </c>
      <c r="D216">
        <v>20191114</v>
      </c>
      <c r="E216" s="199">
        <v>12916</v>
      </c>
      <c r="F216" s="199">
        <v>4892491</v>
      </c>
      <c r="G216" s="196" t="s">
        <v>12759</v>
      </c>
      <c r="H216" s="196" t="s">
        <v>12762</v>
      </c>
      <c r="I216" s="197">
        <v>24.999999996679215</v>
      </c>
      <c r="J216" s="196" t="s">
        <v>12170</v>
      </c>
      <c r="K216" s="196" t="s">
        <v>12755</v>
      </c>
      <c r="L216" s="196">
        <v>60</v>
      </c>
      <c r="M216" s="196">
        <v>60</v>
      </c>
      <c r="N216" s="196" t="s">
        <v>16513</v>
      </c>
      <c r="O216" s="200">
        <v>43278</v>
      </c>
      <c r="P216" s="196" t="s">
        <v>12760</v>
      </c>
      <c r="Q216" s="196">
        <v>60</v>
      </c>
      <c r="R216" s="196" t="s">
        <v>12755</v>
      </c>
      <c r="S216" s="196" t="s">
        <v>12229</v>
      </c>
      <c r="T216" s="198" t="str">
        <f t="shared" si="78"/>
        <v>2"-(P)</v>
      </c>
    </row>
    <row r="217" spans="1:20" x14ac:dyDescent="0.25">
      <c r="A217">
        <v>1195689</v>
      </c>
      <c r="B217" t="s">
        <v>16514</v>
      </c>
      <c r="C217" t="s">
        <v>15874</v>
      </c>
      <c r="D217">
        <v>20191105</v>
      </c>
      <c r="E217" s="199">
        <v>8769</v>
      </c>
      <c r="F217" s="199">
        <v>363996</v>
      </c>
      <c r="G217" s="196" t="s">
        <v>12763</v>
      </c>
      <c r="H217" s="196" t="s">
        <v>12762</v>
      </c>
      <c r="I217" s="197">
        <v>327.37437886552084</v>
      </c>
      <c r="J217" s="196" t="s">
        <v>16515</v>
      </c>
      <c r="K217" s="196" t="s">
        <v>12755</v>
      </c>
      <c r="L217" s="196">
        <v>0</v>
      </c>
      <c r="M217" s="196">
        <v>0</v>
      </c>
      <c r="N217" s="196" t="s">
        <v>16516</v>
      </c>
      <c r="O217" s="200">
        <v>42936</v>
      </c>
      <c r="P217" s="196" t="s">
        <v>12760</v>
      </c>
      <c r="Q217" s="196">
        <v>45</v>
      </c>
      <c r="R217" s="196" t="s">
        <v>12755</v>
      </c>
      <c r="S217" s="196" t="s">
        <v>16517</v>
      </c>
      <c r="T217" s="198" t="str">
        <f t="shared" ref="T217:T220" si="79">P217&amp;"-"&amp;R217</f>
        <v>2"-(P)</v>
      </c>
    </row>
    <row r="218" spans="1:20" x14ac:dyDescent="0.25">
      <c r="A218">
        <v>3417225</v>
      </c>
      <c r="B218" t="s">
        <v>16518</v>
      </c>
      <c r="C218" t="s">
        <v>15874</v>
      </c>
      <c r="D218">
        <v>20191022</v>
      </c>
      <c r="E218" s="199">
        <v>4179</v>
      </c>
      <c r="F218" s="199">
        <v>4078756</v>
      </c>
      <c r="G218" s="196" t="s">
        <v>12763</v>
      </c>
      <c r="H218" s="196" t="s">
        <v>12762</v>
      </c>
      <c r="I218" s="197">
        <v>112.59209382609164</v>
      </c>
      <c r="J218" s="196" t="s">
        <v>16519</v>
      </c>
      <c r="K218" s="196" t="s">
        <v>12755</v>
      </c>
      <c r="L218" s="196">
        <v>60</v>
      </c>
      <c r="M218" s="196">
        <v>60</v>
      </c>
      <c r="N218" s="196" t="s">
        <v>16520</v>
      </c>
      <c r="O218" s="200">
        <v>40072</v>
      </c>
      <c r="P218" s="196" t="s">
        <v>12754</v>
      </c>
      <c r="Q218" s="196">
        <v>60</v>
      </c>
      <c r="R218" s="196" t="s">
        <v>12755</v>
      </c>
      <c r="S218" s="196" t="s">
        <v>16521</v>
      </c>
      <c r="T218" s="198" t="str">
        <f t="shared" si="79"/>
        <v>4"-(P)</v>
      </c>
    </row>
    <row r="219" spans="1:20" x14ac:dyDescent="0.25">
      <c r="A219">
        <v>1984086</v>
      </c>
      <c r="B219" t="s">
        <v>16522</v>
      </c>
      <c r="C219" t="s">
        <v>15874</v>
      </c>
      <c r="D219">
        <v>20191111</v>
      </c>
      <c r="E219" s="199">
        <v>269</v>
      </c>
      <c r="F219" s="199">
        <v>608608</v>
      </c>
      <c r="G219" s="196" t="s">
        <v>12759</v>
      </c>
      <c r="H219" s="196" t="s">
        <v>12760</v>
      </c>
      <c r="I219" s="197">
        <v>401.63954209727109</v>
      </c>
      <c r="J219" s="196" t="s">
        <v>16523</v>
      </c>
      <c r="K219" s="196" t="s">
        <v>12755</v>
      </c>
      <c r="L219" s="196">
        <v>0</v>
      </c>
      <c r="M219" s="196">
        <v>0</v>
      </c>
      <c r="N219" s="196" t="s">
        <v>16524</v>
      </c>
      <c r="O219" s="200">
        <v>39448</v>
      </c>
      <c r="P219" s="196" t="s">
        <v>12760</v>
      </c>
      <c r="Q219" s="196">
        <v>60</v>
      </c>
      <c r="R219" s="196" t="s">
        <v>12755</v>
      </c>
      <c r="S219" s="196" t="s">
        <v>16525</v>
      </c>
      <c r="T219" s="198" t="str">
        <f t="shared" si="79"/>
        <v>2"-(P)</v>
      </c>
    </row>
    <row r="220" spans="1:20" x14ac:dyDescent="0.25">
      <c r="A220">
        <v>3247656</v>
      </c>
      <c r="B220" t="s">
        <v>16526</v>
      </c>
      <c r="C220" t="s">
        <v>15874</v>
      </c>
      <c r="D220">
        <v>20191101</v>
      </c>
      <c r="E220" s="199">
        <v>1867</v>
      </c>
      <c r="F220" s="199">
        <v>2971339</v>
      </c>
      <c r="G220" s="196" t="s">
        <v>12763</v>
      </c>
      <c r="H220" s="196" t="s">
        <v>12762</v>
      </c>
      <c r="I220" s="197">
        <v>52.83908510907095</v>
      </c>
      <c r="J220" s="196" t="s">
        <v>16527</v>
      </c>
      <c r="K220" s="196" t="s">
        <v>12755</v>
      </c>
      <c r="L220" s="196">
        <v>45</v>
      </c>
      <c r="M220" s="196">
        <v>45</v>
      </c>
      <c r="N220" s="196" t="s">
        <v>16528</v>
      </c>
      <c r="O220" s="200">
        <v>41779</v>
      </c>
      <c r="P220" s="196" t="s">
        <v>12762</v>
      </c>
      <c r="Q220" s="196">
        <v>45</v>
      </c>
      <c r="R220" s="196" t="s">
        <v>12758</v>
      </c>
      <c r="S220" s="196" t="s">
        <v>16529</v>
      </c>
      <c r="T220" s="198" t="str">
        <f t="shared" si="79"/>
        <v>1"-(W)</v>
      </c>
    </row>
    <row r="221" spans="1:20" x14ac:dyDescent="0.25">
      <c r="A221">
        <v>3645541</v>
      </c>
      <c r="B221" t="s">
        <v>16530</v>
      </c>
      <c r="C221" t="s">
        <v>15874</v>
      </c>
      <c r="D221">
        <v>20191104</v>
      </c>
      <c r="E221" s="199">
        <v>25985</v>
      </c>
      <c r="F221" s="199">
        <v>2482396</v>
      </c>
      <c r="G221" s="196" t="s">
        <v>12763</v>
      </c>
      <c r="H221" s="196" t="s">
        <v>12762</v>
      </c>
      <c r="I221" s="197">
        <v>53.634363145214323</v>
      </c>
      <c r="J221" s="196" t="s">
        <v>16531</v>
      </c>
      <c r="K221" s="196" t="s">
        <v>12758</v>
      </c>
      <c r="L221" s="196">
        <v>57</v>
      </c>
      <c r="M221" s="196">
        <v>57</v>
      </c>
      <c r="N221" s="196" t="s">
        <v>16532</v>
      </c>
      <c r="O221" s="200">
        <v>40670</v>
      </c>
      <c r="P221" s="196" t="s">
        <v>12760</v>
      </c>
      <c r="Q221" s="196">
        <v>57</v>
      </c>
      <c r="R221" s="196" t="s">
        <v>12758</v>
      </c>
      <c r="S221" s="196" t="s">
        <v>16533</v>
      </c>
      <c r="T221" s="198" t="str">
        <f t="shared" ref="T221:T222" si="80">P221&amp;"-"&amp;R221</f>
        <v>2"-(W)</v>
      </c>
    </row>
    <row r="222" spans="1:20" x14ac:dyDescent="0.25">
      <c r="A222">
        <v>297334</v>
      </c>
      <c r="B222" t="s">
        <v>16534</v>
      </c>
      <c r="C222" t="s">
        <v>15874</v>
      </c>
      <c r="D222">
        <v>20191111</v>
      </c>
      <c r="E222" s="199">
        <v>18309</v>
      </c>
      <c r="F222" s="199">
        <v>644890</v>
      </c>
      <c r="G222" s="196" t="s">
        <v>12763</v>
      </c>
      <c r="H222" s="196" t="s">
        <v>12764</v>
      </c>
      <c r="I222" s="197">
        <v>67.787072566886877</v>
      </c>
      <c r="J222" s="196" t="s">
        <v>16535</v>
      </c>
      <c r="K222" s="196" t="s">
        <v>12755</v>
      </c>
      <c r="L222" s="196">
        <v>0</v>
      </c>
      <c r="M222" s="196">
        <v>0</v>
      </c>
      <c r="N222" s="196" t="s">
        <v>16536</v>
      </c>
      <c r="O222" s="200">
        <v>39448</v>
      </c>
      <c r="P222" s="196" t="s">
        <v>12762</v>
      </c>
      <c r="Q222" s="196">
        <v>60</v>
      </c>
      <c r="R222" s="196" t="s">
        <v>12755</v>
      </c>
      <c r="S222" s="196" t="s">
        <v>16537</v>
      </c>
      <c r="T222" s="198" t="str">
        <f t="shared" si="80"/>
        <v>1"-(P)</v>
      </c>
    </row>
    <row r="223" spans="1:20" x14ac:dyDescent="0.25">
      <c r="A223">
        <v>3723116</v>
      </c>
      <c r="B223" t="s">
        <v>12674</v>
      </c>
      <c r="C223" t="s">
        <v>15874</v>
      </c>
      <c r="D223">
        <v>20191024</v>
      </c>
      <c r="E223" s="199">
        <v>11816</v>
      </c>
      <c r="F223" s="199">
        <v>4878075</v>
      </c>
      <c r="G223" s="196" t="s">
        <v>12759</v>
      </c>
      <c r="H223" s="196" t="s">
        <v>12762</v>
      </c>
      <c r="I223" s="197">
        <v>15.089623017156946</v>
      </c>
      <c r="J223" s="196" t="s">
        <v>12095</v>
      </c>
      <c r="K223" s="196" t="s">
        <v>12755</v>
      </c>
      <c r="L223" s="196">
        <v>35</v>
      </c>
      <c r="M223" s="196">
        <v>35</v>
      </c>
      <c r="N223" s="196" t="s">
        <v>16538</v>
      </c>
      <c r="O223" s="200">
        <v>43412</v>
      </c>
      <c r="P223" s="196" t="s">
        <v>12760</v>
      </c>
      <c r="Q223" s="196">
        <v>35</v>
      </c>
      <c r="R223" s="196" t="s">
        <v>12755</v>
      </c>
      <c r="S223" s="196" t="s">
        <v>12095</v>
      </c>
      <c r="T223" s="198" t="str">
        <f t="shared" ref="T223" si="81">P223&amp;"-"&amp;R223</f>
        <v>2"-(P)</v>
      </c>
    </row>
    <row r="224" spans="1:20" x14ac:dyDescent="0.25">
      <c r="A224">
        <v>3116396</v>
      </c>
      <c r="B224" t="s">
        <v>16539</v>
      </c>
      <c r="C224" t="s">
        <v>15874</v>
      </c>
      <c r="D224">
        <v>20191108</v>
      </c>
      <c r="E224" s="199">
        <v>7483</v>
      </c>
      <c r="F224" s="199">
        <v>2131525</v>
      </c>
      <c r="G224" s="196" t="s">
        <v>12763</v>
      </c>
      <c r="H224" s="196" t="s">
        <v>12762</v>
      </c>
      <c r="I224" s="197">
        <v>95.184894272762051</v>
      </c>
      <c r="J224" s="196" t="s">
        <v>16540</v>
      </c>
      <c r="K224" s="196" t="s">
        <v>12755</v>
      </c>
      <c r="L224" s="196">
        <v>35</v>
      </c>
      <c r="M224" s="196">
        <v>35</v>
      </c>
      <c r="N224" s="196" t="s">
        <v>16541</v>
      </c>
      <c r="O224" s="200">
        <v>41138</v>
      </c>
      <c r="P224" s="196" t="s">
        <v>12754</v>
      </c>
      <c r="Q224" s="196">
        <v>35</v>
      </c>
      <c r="R224" s="196" t="s">
        <v>12755</v>
      </c>
      <c r="S224" s="196" t="s">
        <v>16542</v>
      </c>
      <c r="T224" s="198" t="str">
        <f t="shared" ref="T224" si="82">P224&amp;"-"&amp;R224</f>
        <v>4"-(P)</v>
      </c>
    </row>
    <row r="225" spans="1:20" x14ac:dyDescent="0.25">
      <c r="A225">
        <v>374194</v>
      </c>
      <c r="B225" t="s">
        <v>16543</v>
      </c>
      <c r="C225" t="s">
        <v>15874</v>
      </c>
      <c r="D225">
        <v>20191106</v>
      </c>
      <c r="E225" s="199">
        <v>8134</v>
      </c>
      <c r="F225" s="199">
        <v>371476</v>
      </c>
      <c r="G225" s="196" t="s">
        <v>12759</v>
      </c>
      <c r="H225" s="196" t="s">
        <v>12762</v>
      </c>
      <c r="I225" s="197">
        <v>223.60799097441932</v>
      </c>
      <c r="J225" s="196" t="s">
        <v>16544</v>
      </c>
      <c r="K225" s="196" t="s">
        <v>12755</v>
      </c>
      <c r="L225" s="196">
        <v>45</v>
      </c>
      <c r="M225" s="196">
        <v>45</v>
      </c>
      <c r="N225" s="196" t="s">
        <v>16545</v>
      </c>
      <c r="O225" s="200">
        <v>41845</v>
      </c>
      <c r="P225" s="196" t="s">
        <v>12760</v>
      </c>
      <c r="Q225" s="196">
        <v>60</v>
      </c>
      <c r="R225" s="196" t="s">
        <v>12755</v>
      </c>
      <c r="S225" s="196" t="s">
        <v>16546</v>
      </c>
      <c r="T225" s="198" t="str">
        <f t="shared" ref="T225:T230" si="83">P225&amp;"-"&amp;R225</f>
        <v>2"-(P)</v>
      </c>
    </row>
    <row r="226" spans="1:20" x14ac:dyDescent="0.25">
      <c r="A226">
        <v>2099373</v>
      </c>
      <c r="B226" t="s">
        <v>16547</v>
      </c>
      <c r="C226" t="s">
        <v>15874</v>
      </c>
      <c r="D226">
        <v>20191104</v>
      </c>
      <c r="E226" s="199">
        <v>2511</v>
      </c>
      <c r="F226" s="199">
        <v>1079822</v>
      </c>
      <c r="G226" s="196" t="s">
        <v>12759</v>
      </c>
      <c r="H226" s="196" t="s">
        <v>12762</v>
      </c>
      <c r="I226" s="197">
        <v>53.284017563569762</v>
      </c>
      <c r="J226" s="196" t="s">
        <v>16548</v>
      </c>
      <c r="K226" s="196" t="s">
        <v>12755</v>
      </c>
      <c r="L226" s="196">
        <v>60</v>
      </c>
      <c r="M226" s="196">
        <v>60</v>
      </c>
      <c r="N226" s="196" t="s">
        <v>16549</v>
      </c>
      <c r="O226" s="200">
        <v>39861</v>
      </c>
      <c r="P226" s="196" t="s">
        <v>12760</v>
      </c>
      <c r="Q226" s="196">
        <v>60</v>
      </c>
      <c r="R226" s="196" t="s">
        <v>12755</v>
      </c>
      <c r="S226" s="196" t="s">
        <v>16550</v>
      </c>
      <c r="T226" s="198" t="str">
        <f t="shared" si="83"/>
        <v>2"-(P)</v>
      </c>
    </row>
    <row r="227" spans="1:20" x14ac:dyDescent="0.25">
      <c r="A227">
        <v>1618480</v>
      </c>
      <c r="B227" t="s">
        <v>16551</v>
      </c>
      <c r="C227" t="s">
        <v>15874</v>
      </c>
      <c r="D227">
        <v>20191106</v>
      </c>
      <c r="E227" s="199">
        <v>8037</v>
      </c>
      <c r="F227" s="199">
        <v>371230</v>
      </c>
      <c r="G227" s="196" t="s">
        <v>12759</v>
      </c>
      <c r="H227" s="196" t="s">
        <v>12765</v>
      </c>
      <c r="I227" s="197">
        <v>93.99674926323172</v>
      </c>
      <c r="J227" s="196" t="s">
        <v>16552</v>
      </c>
      <c r="K227" s="196" t="s">
        <v>12758</v>
      </c>
      <c r="L227" s="196">
        <v>225</v>
      </c>
      <c r="M227" s="196">
        <v>225</v>
      </c>
      <c r="N227" s="196" t="s">
        <v>16553</v>
      </c>
      <c r="O227" s="200">
        <v>42615</v>
      </c>
      <c r="P227" s="196" t="s">
        <v>12754</v>
      </c>
      <c r="Q227" s="196">
        <v>45</v>
      </c>
      <c r="R227" s="196" t="s">
        <v>12755</v>
      </c>
      <c r="S227" s="196" t="s">
        <v>16554</v>
      </c>
      <c r="T227" s="198" t="str">
        <f t="shared" si="83"/>
        <v>4"-(P)</v>
      </c>
    </row>
    <row r="228" spans="1:20" x14ac:dyDescent="0.25">
      <c r="A228">
        <v>1245681</v>
      </c>
      <c r="B228" t="s">
        <v>16555</v>
      </c>
      <c r="C228" t="s">
        <v>15874</v>
      </c>
      <c r="D228">
        <v>20191018</v>
      </c>
      <c r="E228" s="199">
        <v>25346</v>
      </c>
      <c r="F228" s="199">
        <v>616939</v>
      </c>
      <c r="G228" s="196" t="s">
        <v>12759</v>
      </c>
      <c r="H228" s="196" t="s">
        <v>12762</v>
      </c>
      <c r="I228" s="197">
        <v>112.24460177239696</v>
      </c>
      <c r="J228" s="196" t="s">
        <v>16556</v>
      </c>
      <c r="K228" s="196" t="s">
        <v>12755</v>
      </c>
      <c r="L228" s="196">
        <v>0</v>
      </c>
      <c r="M228" s="196">
        <v>0</v>
      </c>
      <c r="N228" s="196" t="s">
        <v>16557</v>
      </c>
      <c r="O228" s="200">
        <v>40156</v>
      </c>
      <c r="P228" s="196" t="s">
        <v>12754</v>
      </c>
      <c r="Q228" s="196">
        <v>57</v>
      </c>
      <c r="R228" s="196" t="s">
        <v>12755</v>
      </c>
      <c r="S228" s="196" t="s">
        <v>16558</v>
      </c>
      <c r="T228" s="198" t="str">
        <f t="shared" si="83"/>
        <v>4"-(P)</v>
      </c>
    </row>
    <row r="229" spans="1:20" x14ac:dyDescent="0.25">
      <c r="A229">
        <v>3259333</v>
      </c>
      <c r="B229" t="s">
        <v>12407</v>
      </c>
      <c r="C229" t="s">
        <v>15874</v>
      </c>
      <c r="D229">
        <v>20191113</v>
      </c>
      <c r="E229" s="199">
        <v>33195</v>
      </c>
      <c r="F229" s="199">
        <v>3599117</v>
      </c>
      <c r="G229" s="196" t="s">
        <v>12759</v>
      </c>
      <c r="H229" s="196" t="s">
        <v>12762</v>
      </c>
      <c r="I229" s="197">
        <v>5.0000000162820362</v>
      </c>
      <c r="J229" s="196" t="s">
        <v>11776</v>
      </c>
      <c r="K229" s="196" t="s">
        <v>12755</v>
      </c>
      <c r="L229" s="196">
        <v>0</v>
      </c>
      <c r="M229" s="196">
        <v>0</v>
      </c>
      <c r="N229" s="196" t="s">
        <v>16559</v>
      </c>
      <c r="O229" s="200">
        <v>42311</v>
      </c>
      <c r="P229" s="196" t="s">
        <v>12762</v>
      </c>
      <c r="Q229" s="196">
        <v>60</v>
      </c>
      <c r="R229" s="196" t="s">
        <v>12755</v>
      </c>
      <c r="S229" s="196" t="s">
        <v>16560</v>
      </c>
      <c r="T229" s="198" t="str">
        <f t="shared" si="83"/>
        <v>1"-(P)</v>
      </c>
    </row>
    <row r="230" spans="1:20" x14ac:dyDescent="0.25">
      <c r="A230">
        <v>3738612</v>
      </c>
      <c r="B230" t="s">
        <v>16561</v>
      </c>
      <c r="C230" t="s">
        <v>15874</v>
      </c>
      <c r="D230">
        <v>20191024</v>
      </c>
      <c r="E230" s="199">
        <v>21946</v>
      </c>
      <c r="F230" s="199">
        <v>226256</v>
      </c>
      <c r="G230" s="196" t="s">
        <v>12763</v>
      </c>
      <c r="H230" s="196" t="s">
        <v>12764</v>
      </c>
      <c r="I230" s="197">
        <v>111.4776549672643</v>
      </c>
      <c r="J230" s="196" t="s">
        <v>16048</v>
      </c>
      <c r="K230" s="196" t="s">
        <v>12755</v>
      </c>
      <c r="L230" s="196">
        <v>57</v>
      </c>
      <c r="M230" s="196">
        <v>0</v>
      </c>
      <c r="N230" s="196" t="s">
        <v>16049</v>
      </c>
      <c r="O230" s="200">
        <v>42265</v>
      </c>
      <c r="P230" s="196" t="s">
        <v>12760</v>
      </c>
      <c r="Q230" s="196">
        <v>57</v>
      </c>
      <c r="R230" s="196" t="s">
        <v>12755</v>
      </c>
      <c r="S230" s="196" t="s">
        <v>16050</v>
      </c>
      <c r="T230" s="198" t="str">
        <f t="shared" si="83"/>
        <v>2"-(P)</v>
      </c>
    </row>
    <row r="231" spans="1:20" x14ac:dyDescent="0.25">
      <c r="A231">
        <v>1620261</v>
      </c>
      <c r="B231" t="s">
        <v>16563</v>
      </c>
      <c r="C231" t="s">
        <v>15874</v>
      </c>
      <c r="D231">
        <v>20191017</v>
      </c>
      <c r="E231" s="199">
        <v>5772</v>
      </c>
      <c r="F231" s="199">
        <v>397518</v>
      </c>
      <c r="G231" s="196" t="s">
        <v>12763</v>
      </c>
      <c r="H231" s="196" t="s">
        <v>12765</v>
      </c>
      <c r="I231" s="197">
        <v>83.999746658934114</v>
      </c>
      <c r="J231" s="196" t="s">
        <v>16564</v>
      </c>
      <c r="K231" s="196" t="s">
        <v>12758</v>
      </c>
      <c r="L231" s="196">
        <v>45</v>
      </c>
      <c r="M231" s="196">
        <v>45</v>
      </c>
      <c r="N231" s="196" t="s">
        <v>16565</v>
      </c>
      <c r="O231" s="200">
        <v>42174</v>
      </c>
      <c r="P231" s="196" t="s">
        <v>12762</v>
      </c>
      <c r="Q231" s="196">
        <v>45</v>
      </c>
      <c r="R231" s="196" t="s">
        <v>12758</v>
      </c>
      <c r="S231" s="196" t="s">
        <v>16566</v>
      </c>
      <c r="T231" s="198" t="str">
        <f t="shared" ref="T231" si="84">P231&amp;"-"&amp;R231</f>
        <v>1"-(W)</v>
      </c>
    </row>
    <row r="232" spans="1:20" x14ac:dyDescent="0.25">
      <c r="A232">
        <v>3421051</v>
      </c>
      <c r="B232" t="s">
        <v>12501</v>
      </c>
      <c r="C232" t="s">
        <v>15874</v>
      </c>
      <c r="D232">
        <v>20191022</v>
      </c>
      <c r="E232" s="199">
        <v>6993</v>
      </c>
      <c r="F232" s="199">
        <v>4084365</v>
      </c>
      <c r="G232" s="196" t="s">
        <v>12763</v>
      </c>
      <c r="H232" s="196" t="s">
        <v>12762</v>
      </c>
      <c r="I232" s="197">
        <v>174.17863132725256</v>
      </c>
      <c r="J232" s="196" t="s">
        <v>11859</v>
      </c>
      <c r="K232" s="196" t="s">
        <v>12755</v>
      </c>
      <c r="L232" s="196">
        <v>60</v>
      </c>
      <c r="M232" s="196">
        <v>60</v>
      </c>
      <c r="N232" s="196" t="s">
        <v>16089</v>
      </c>
      <c r="O232" s="200">
        <v>40298</v>
      </c>
      <c r="P232" s="196" t="s">
        <v>12762</v>
      </c>
      <c r="Q232" s="196">
        <v>60</v>
      </c>
      <c r="R232" s="196" t="s">
        <v>12755</v>
      </c>
      <c r="S232" s="196" t="s">
        <v>16090</v>
      </c>
      <c r="T232" s="198" t="str">
        <f t="shared" ref="T232:T234" si="85">P232&amp;"-"&amp;R232</f>
        <v>1"-(P)</v>
      </c>
    </row>
    <row r="233" spans="1:20" x14ac:dyDescent="0.25">
      <c r="A233">
        <v>3374819</v>
      </c>
      <c r="B233" t="s">
        <v>16567</v>
      </c>
      <c r="C233" t="s">
        <v>15874</v>
      </c>
      <c r="D233">
        <v>20191113</v>
      </c>
      <c r="E233" s="199">
        <v>6085</v>
      </c>
      <c r="F233" s="199">
        <v>893009</v>
      </c>
      <c r="G233" s="196" t="s">
        <v>12768</v>
      </c>
      <c r="H233" s="196" t="s">
        <v>12762</v>
      </c>
      <c r="I233" s="197">
        <v>56.232283554767712</v>
      </c>
      <c r="J233" s="196" t="s">
        <v>16036</v>
      </c>
      <c r="K233" s="196" t="s">
        <v>12755</v>
      </c>
      <c r="L233" s="196">
        <v>45</v>
      </c>
      <c r="M233" s="196"/>
      <c r="N233" s="196" t="s">
        <v>16037</v>
      </c>
      <c r="O233" s="200">
        <v>40080</v>
      </c>
      <c r="P233" s="196" t="s">
        <v>12760</v>
      </c>
      <c r="Q233" s="196">
        <v>45</v>
      </c>
      <c r="R233" s="196" t="s">
        <v>12755</v>
      </c>
      <c r="S233" s="196" t="s">
        <v>16038</v>
      </c>
      <c r="T233" s="198" t="str">
        <f t="shared" si="85"/>
        <v>2"-(P)</v>
      </c>
    </row>
    <row r="234" spans="1:20" x14ac:dyDescent="0.25">
      <c r="A234">
        <v>2272499</v>
      </c>
      <c r="B234" t="s">
        <v>16568</v>
      </c>
      <c r="C234" t="s">
        <v>15874</v>
      </c>
      <c r="D234">
        <v>20191111</v>
      </c>
      <c r="E234" s="199">
        <v>146</v>
      </c>
      <c r="F234" s="199">
        <v>858587</v>
      </c>
      <c r="G234" s="196" t="s">
        <v>12763</v>
      </c>
      <c r="H234" s="196" t="s">
        <v>12762</v>
      </c>
      <c r="I234" s="197">
        <v>64.929696757308463</v>
      </c>
      <c r="J234" s="196" t="s">
        <v>16569</v>
      </c>
      <c r="K234" s="196" t="s">
        <v>12755</v>
      </c>
      <c r="L234" s="196">
        <v>60</v>
      </c>
      <c r="M234" s="196">
        <v>60</v>
      </c>
      <c r="N234" s="196" t="s">
        <v>16570</v>
      </c>
      <c r="O234" s="200">
        <v>40183</v>
      </c>
      <c r="P234" s="196" t="s">
        <v>12760</v>
      </c>
      <c r="Q234" s="196">
        <v>60</v>
      </c>
      <c r="R234" s="196" t="s">
        <v>12755</v>
      </c>
      <c r="S234" s="196" t="s">
        <v>16571</v>
      </c>
      <c r="T234" s="198" t="str">
        <f t="shared" si="85"/>
        <v>2"-(P)</v>
      </c>
    </row>
    <row r="235" spans="1:20" x14ac:dyDescent="0.25">
      <c r="A235">
        <v>1057637</v>
      </c>
      <c r="B235" t="s">
        <v>16572</v>
      </c>
      <c r="C235" t="s">
        <v>15874</v>
      </c>
      <c r="D235">
        <v>20191030</v>
      </c>
      <c r="E235" s="199">
        <v>22629</v>
      </c>
      <c r="F235" s="199">
        <v>208939</v>
      </c>
      <c r="G235" s="196" t="s">
        <v>12763</v>
      </c>
      <c r="H235" s="196" t="s">
        <v>12765</v>
      </c>
      <c r="I235" s="197">
        <v>47.396709246789669</v>
      </c>
      <c r="J235" s="196" t="s">
        <v>16573</v>
      </c>
      <c r="K235" s="196" t="s">
        <v>12758</v>
      </c>
      <c r="L235" s="196">
        <v>57</v>
      </c>
      <c r="M235" s="196">
        <v>57</v>
      </c>
      <c r="N235" s="196" t="s">
        <v>16251</v>
      </c>
      <c r="O235" s="200">
        <v>41344</v>
      </c>
      <c r="P235" s="196" t="s">
        <v>12760</v>
      </c>
      <c r="Q235" s="196">
        <v>57</v>
      </c>
      <c r="R235" s="196" t="s">
        <v>12755</v>
      </c>
      <c r="S235" s="196" t="s">
        <v>16252</v>
      </c>
      <c r="T235" s="198" t="str">
        <f t="shared" ref="T235:T238" si="86">P235&amp;"-"&amp;R235</f>
        <v>2"-(P)</v>
      </c>
    </row>
    <row r="236" spans="1:20" x14ac:dyDescent="0.25">
      <c r="A236">
        <v>351944</v>
      </c>
      <c r="B236" t="s">
        <v>16574</v>
      </c>
      <c r="C236" t="s">
        <v>15874</v>
      </c>
      <c r="D236">
        <v>20191112</v>
      </c>
      <c r="E236" s="199">
        <v>3846</v>
      </c>
      <c r="F236" s="199">
        <v>420532</v>
      </c>
      <c r="G236" s="196" t="s">
        <v>12763</v>
      </c>
      <c r="H236" s="196" t="s">
        <v>12762</v>
      </c>
      <c r="I236" s="197">
        <v>207.97865006833547</v>
      </c>
      <c r="J236" s="196" t="s">
        <v>16575</v>
      </c>
      <c r="K236" s="196" t="s">
        <v>12755</v>
      </c>
      <c r="L236" s="196">
        <v>60</v>
      </c>
      <c r="M236" s="196">
        <v>60</v>
      </c>
      <c r="N236" s="196" t="s">
        <v>16576</v>
      </c>
      <c r="O236" s="200">
        <v>43179</v>
      </c>
      <c r="P236" s="196" t="s">
        <v>12760</v>
      </c>
      <c r="Q236" s="196">
        <v>60</v>
      </c>
      <c r="R236" s="196" t="s">
        <v>12755</v>
      </c>
      <c r="S236" s="196" t="s">
        <v>16577</v>
      </c>
      <c r="T236" s="198" t="str">
        <f t="shared" si="86"/>
        <v>2"-(P)</v>
      </c>
    </row>
    <row r="237" spans="1:20" x14ac:dyDescent="0.25">
      <c r="A237">
        <v>3384315</v>
      </c>
      <c r="B237" t="s">
        <v>12338</v>
      </c>
      <c r="C237" t="s">
        <v>15874</v>
      </c>
      <c r="D237">
        <v>20191017</v>
      </c>
      <c r="E237" s="199">
        <v>23460</v>
      </c>
      <c r="F237" s="199">
        <v>3503904</v>
      </c>
      <c r="G237" s="196" t="s">
        <v>12763</v>
      </c>
      <c r="H237" s="196" t="s">
        <v>12762</v>
      </c>
      <c r="I237" s="197">
        <v>19.999999990625341</v>
      </c>
      <c r="J237" s="196" t="s">
        <v>11692</v>
      </c>
      <c r="K237" s="196" t="s">
        <v>12755</v>
      </c>
      <c r="L237" s="196">
        <v>57</v>
      </c>
      <c r="M237" s="196">
        <v>57</v>
      </c>
      <c r="N237" s="196" t="s">
        <v>16578</v>
      </c>
      <c r="O237" s="200">
        <v>42107</v>
      </c>
      <c r="P237" s="196" t="s">
        <v>12760</v>
      </c>
      <c r="Q237" s="196">
        <v>57</v>
      </c>
      <c r="R237" s="196" t="s">
        <v>12755</v>
      </c>
      <c r="S237" s="196" t="s">
        <v>11781</v>
      </c>
      <c r="T237" s="198" t="str">
        <f t="shared" si="86"/>
        <v>2"-(P)</v>
      </c>
    </row>
    <row r="238" spans="1:20" x14ac:dyDescent="0.25">
      <c r="A238">
        <v>3631364</v>
      </c>
      <c r="B238" t="s">
        <v>12620</v>
      </c>
      <c r="C238" t="s">
        <v>15874</v>
      </c>
      <c r="D238">
        <v>20191105</v>
      </c>
      <c r="E238" s="199">
        <v>9624</v>
      </c>
      <c r="F238" s="199">
        <v>4652828</v>
      </c>
      <c r="G238" s="196" t="s">
        <v>12759</v>
      </c>
      <c r="H238" s="196" t="s">
        <v>12762</v>
      </c>
      <c r="I238" s="197">
        <v>226.99999997620642</v>
      </c>
      <c r="J238" s="196" t="s">
        <v>12099</v>
      </c>
      <c r="K238" s="196" t="s">
        <v>12755</v>
      </c>
      <c r="L238" s="196">
        <v>45</v>
      </c>
      <c r="M238" s="196">
        <v>45</v>
      </c>
      <c r="N238" s="196" t="s">
        <v>16579</v>
      </c>
      <c r="O238" s="200">
        <v>41033</v>
      </c>
      <c r="P238" s="196" t="s">
        <v>12754</v>
      </c>
      <c r="Q238" s="196">
        <v>45</v>
      </c>
      <c r="R238" s="196" t="s">
        <v>12755</v>
      </c>
      <c r="S238" s="196" t="s">
        <v>16116</v>
      </c>
      <c r="T238" s="198" t="str">
        <f t="shared" si="86"/>
        <v>4"-(P)</v>
      </c>
    </row>
    <row r="239" spans="1:20" x14ac:dyDescent="0.25">
      <c r="A239">
        <v>3358810</v>
      </c>
      <c r="B239" t="s">
        <v>12428</v>
      </c>
      <c r="C239" t="s">
        <v>15874</v>
      </c>
      <c r="D239">
        <v>20191024</v>
      </c>
      <c r="E239" s="199">
        <v>2756</v>
      </c>
      <c r="F239" s="199">
        <v>3816724</v>
      </c>
      <c r="G239" s="196" t="s">
        <v>12768</v>
      </c>
      <c r="H239" s="196" t="s">
        <v>12762</v>
      </c>
      <c r="I239" s="197">
        <v>16.444586775350395</v>
      </c>
      <c r="J239" s="196" t="s">
        <v>11850</v>
      </c>
      <c r="K239" s="196" t="s">
        <v>12755</v>
      </c>
      <c r="L239" s="196">
        <v>60</v>
      </c>
      <c r="M239" s="196">
        <v>60</v>
      </c>
      <c r="N239" s="196" t="s">
        <v>16074</v>
      </c>
      <c r="O239" s="200">
        <v>42153</v>
      </c>
      <c r="P239" s="196" t="s">
        <v>12760</v>
      </c>
      <c r="Q239" s="196">
        <v>60</v>
      </c>
      <c r="R239" s="196" t="s">
        <v>12755</v>
      </c>
      <c r="S239" s="196" t="s">
        <v>11813</v>
      </c>
      <c r="T239" s="198" t="str">
        <f t="shared" ref="T239" si="87">P239&amp;"-"&amp;R239</f>
        <v>2"-(P)</v>
      </c>
    </row>
    <row r="240" spans="1:20" x14ac:dyDescent="0.25">
      <c r="A240">
        <v>3733570</v>
      </c>
      <c r="B240" t="s">
        <v>16581</v>
      </c>
      <c r="C240" t="s">
        <v>15874</v>
      </c>
      <c r="D240">
        <v>20191024</v>
      </c>
      <c r="E240" s="199">
        <v>30743</v>
      </c>
      <c r="F240" s="199">
        <v>44599</v>
      </c>
      <c r="G240" s="196" t="s">
        <v>12763</v>
      </c>
      <c r="H240" s="196" t="s">
        <v>12764</v>
      </c>
      <c r="I240" s="197">
        <v>100.25099897752084</v>
      </c>
      <c r="J240" s="196" t="s">
        <v>16582</v>
      </c>
      <c r="K240" s="196" t="s">
        <v>12755</v>
      </c>
      <c r="L240" s="196">
        <v>57</v>
      </c>
      <c r="M240" s="196">
        <v>57</v>
      </c>
      <c r="N240" s="196" t="s">
        <v>16583</v>
      </c>
      <c r="O240" s="200">
        <v>41816</v>
      </c>
      <c r="P240" s="196" t="s">
        <v>12760</v>
      </c>
      <c r="Q240" s="196">
        <v>57</v>
      </c>
      <c r="R240" s="196" t="s">
        <v>12755</v>
      </c>
      <c r="S240" s="196" t="s">
        <v>16584</v>
      </c>
      <c r="T240" s="198" t="str">
        <f t="shared" ref="T240" si="88">P240&amp;"-"&amp;R240</f>
        <v>2"-(P)</v>
      </c>
    </row>
    <row r="241" spans="1:20" x14ac:dyDescent="0.25">
      <c r="A241">
        <v>840702</v>
      </c>
      <c r="B241" t="s">
        <v>16585</v>
      </c>
      <c r="C241" t="s">
        <v>15874</v>
      </c>
      <c r="D241">
        <v>20191025</v>
      </c>
      <c r="E241" s="199">
        <v>1430</v>
      </c>
      <c r="F241" s="199">
        <v>499262</v>
      </c>
      <c r="G241" s="196" t="s">
        <v>12759</v>
      </c>
      <c r="H241" s="196" t="s">
        <v>12762</v>
      </c>
      <c r="I241" s="197">
        <v>24.489228936127212</v>
      </c>
      <c r="J241" s="196" t="s">
        <v>16586</v>
      </c>
      <c r="K241" s="196" t="s">
        <v>12755</v>
      </c>
      <c r="L241" s="196">
        <v>0</v>
      </c>
      <c r="M241" s="196">
        <v>0</v>
      </c>
      <c r="N241" s="196" t="s">
        <v>16587</v>
      </c>
      <c r="O241" s="200">
        <v>39930</v>
      </c>
      <c r="P241" s="196" t="s">
        <v>12760</v>
      </c>
      <c r="Q241" s="196">
        <v>35</v>
      </c>
      <c r="R241" s="196" t="s">
        <v>12755</v>
      </c>
      <c r="S241" s="196" t="s">
        <v>16588</v>
      </c>
      <c r="T241" s="198" t="str">
        <f t="shared" ref="T241:T242" si="89">P241&amp;"-"&amp;R241</f>
        <v>2"-(P)</v>
      </c>
    </row>
    <row r="242" spans="1:20" x14ac:dyDescent="0.25">
      <c r="A242">
        <v>3353362</v>
      </c>
      <c r="B242" t="s">
        <v>12457</v>
      </c>
      <c r="C242" t="s">
        <v>15874</v>
      </c>
      <c r="D242">
        <v>20191023</v>
      </c>
      <c r="E242" s="199">
        <v>2956</v>
      </c>
      <c r="F242" s="199">
        <v>4092334</v>
      </c>
      <c r="G242" s="196" t="s">
        <v>12763</v>
      </c>
      <c r="H242" s="196" t="s">
        <v>12762</v>
      </c>
      <c r="I242" s="197">
        <v>47.943716008095478</v>
      </c>
      <c r="J242" s="196" t="s">
        <v>11855</v>
      </c>
      <c r="K242" s="196" t="s">
        <v>12755</v>
      </c>
      <c r="L242" s="196">
        <v>45</v>
      </c>
      <c r="M242" s="196">
        <v>45</v>
      </c>
      <c r="N242" s="196" t="s">
        <v>16589</v>
      </c>
      <c r="O242" s="200">
        <v>42660</v>
      </c>
      <c r="P242" s="196" t="s">
        <v>12760</v>
      </c>
      <c r="Q242" s="196">
        <v>45</v>
      </c>
      <c r="R242" s="196" t="s">
        <v>12755</v>
      </c>
      <c r="S242" s="196" t="s">
        <v>11919</v>
      </c>
      <c r="T242" s="198" t="str">
        <f t="shared" si="89"/>
        <v>2"-(P)</v>
      </c>
    </row>
    <row r="243" spans="1:20" x14ac:dyDescent="0.25">
      <c r="A243">
        <v>1037757</v>
      </c>
      <c r="B243" t="s">
        <v>16590</v>
      </c>
      <c r="C243" t="s">
        <v>15874</v>
      </c>
      <c r="D243">
        <v>20191112</v>
      </c>
      <c r="E243" s="199">
        <v>4456</v>
      </c>
      <c r="F243" s="199">
        <v>658556</v>
      </c>
      <c r="G243" s="196" t="s">
        <v>12763</v>
      </c>
      <c r="H243" s="196" t="s">
        <v>12762</v>
      </c>
      <c r="I243" s="197">
        <v>134.88773362298511</v>
      </c>
      <c r="J243" s="196" t="s">
        <v>16591</v>
      </c>
      <c r="K243" s="196" t="s">
        <v>12755</v>
      </c>
      <c r="L243" s="196">
        <v>2</v>
      </c>
      <c r="M243" s="196">
        <v>2</v>
      </c>
      <c r="N243" s="196" t="s">
        <v>16592</v>
      </c>
      <c r="O243" s="200">
        <v>39834</v>
      </c>
      <c r="P243" s="196" t="s">
        <v>12760</v>
      </c>
      <c r="Q243" s="196">
        <v>55</v>
      </c>
      <c r="R243" s="196" t="s">
        <v>12755</v>
      </c>
      <c r="S243" s="196" t="s">
        <v>16593</v>
      </c>
      <c r="T243" s="198" t="str">
        <f t="shared" ref="T243:T244" si="90">P243&amp;"-"&amp;R243</f>
        <v>2"-(P)</v>
      </c>
    </row>
    <row r="244" spans="1:20" x14ac:dyDescent="0.25">
      <c r="A244">
        <v>3732219</v>
      </c>
      <c r="B244" t="s">
        <v>16594</v>
      </c>
      <c r="C244" t="s">
        <v>15874</v>
      </c>
      <c r="D244">
        <v>20191111</v>
      </c>
      <c r="E244" s="199">
        <v>7612</v>
      </c>
      <c r="F244" s="199">
        <v>5180904</v>
      </c>
      <c r="G244" s="196" t="s">
        <v>12759</v>
      </c>
      <c r="H244" s="196" t="s">
        <v>12762</v>
      </c>
      <c r="I244" s="197">
        <v>253.99999998773026</v>
      </c>
      <c r="J244" s="196" t="s">
        <v>16595</v>
      </c>
      <c r="K244" s="196" t="s">
        <v>12755</v>
      </c>
      <c r="L244" s="196">
        <v>45</v>
      </c>
      <c r="M244" s="196">
        <v>45</v>
      </c>
      <c r="N244" s="196" t="s">
        <v>16596</v>
      </c>
      <c r="O244" s="200">
        <v>42879</v>
      </c>
      <c r="P244" s="196" t="s">
        <v>12760</v>
      </c>
      <c r="Q244" s="196">
        <v>45</v>
      </c>
      <c r="R244" s="196" t="s">
        <v>12755</v>
      </c>
      <c r="S244" s="196" t="s">
        <v>12057</v>
      </c>
      <c r="T244" s="198" t="str">
        <f t="shared" si="90"/>
        <v>2"-(P)</v>
      </c>
    </row>
    <row r="245" spans="1:20" x14ac:dyDescent="0.25">
      <c r="A245">
        <v>3508403</v>
      </c>
      <c r="B245" t="s">
        <v>12481</v>
      </c>
      <c r="C245" t="s">
        <v>15874</v>
      </c>
      <c r="D245">
        <v>20191111</v>
      </c>
      <c r="E245" s="199">
        <v>190</v>
      </c>
      <c r="F245" s="199">
        <v>4229147</v>
      </c>
      <c r="G245" s="196" t="s">
        <v>12763</v>
      </c>
      <c r="H245" s="196" t="s">
        <v>12762</v>
      </c>
      <c r="I245" s="197">
        <v>445.9193686837674</v>
      </c>
      <c r="J245" s="196" t="s">
        <v>11948</v>
      </c>
      <c r="K245" s="196" t="s">
        <v>12755</v>
      </c>
      <c r="L245" s="196">
        <v>60</v>
      </c>
      <c r="M245" s="196">
        <v>60</v>
      </c>
      <c r="N245" s="196" t="s">
        <v>16597</v>
      </c>
      <c r="O245" s="200">
        <v>42863</v>
      </c>
      <c r="P245" s="196" t="s">
        <v>12754</v>
      </c>
      <c r="Q245" s="196">
        <v>60</v>
      </c>
      <c r="R245" s="196" t="s">
        <v>12755</v>
      </c>
      <c r="S245" s="196" t="s">
        <v>12033</v>
      </c>
      <c r="T245" s="198" t="str">
        <f t="shared" ref="T245:T249" si="91">P245&amp;"-"&amp;R245</f>
        <v>4"-(P)</v>
      </c>
    </row>
    <row r="246" spans="1:20" x14ac:dyDescent="0.25">
      <c r="A246">
        <v>2956577</v>
      </c>
      <c r="B246" t="s">
        <v>16598</v>
      </c>
      <c r="C246" t="s">
        <v>15874</v>
      </c>
      <c r="D246">
        <v>20191101</v>
      </c>
      <c r="E246" s="199">
        <v>1625</v>
      </c>
      <c r="F246" s="199">
        <v>442338</v>
      </c>
      <c r="G246" s="196" t="s">
        <v>12763</v>
      </c>
      <c r="H246" s="196" t="s">
        <v>12762</v>
      </c>
      <c r="I246" s="197">
        <v>7.8367345096524472</v>
      </c>
      <c r="J246" s="196" t="s">
        <v>16599</v>
      </c>
      <c r="K246" s="196" t="s">
        <v>12758</v>
      </c>
      <c r="L246" s="196">
        <v>0</v>
      </c>
      <c r="M246" s="196">
        <v>0</v>
      </c>
      <c r="N246" s="196" t="s">
        <v>16600</v>
      </c>
      <c r="O246" s="200">
        <v>40834</v>
      </c>
      <c r="P246" s="196" t="s">
        <v>12760</v>
      </c>
      <c r="Q246" s="196">
        <v>45</v>
      </c>
      <c r="R246" s="196" t="s">
        <v>12755</v>
      </c>
      <c r="S246" s="196" t="s">
        <v>16601</v>
      </c>
      <c r="T246" s="198" t="str">
        <f t="shared" si="91"/>
        <v>2"-(P)</v>
      </c>
    </row>
    <row r="247" spans="1:20" x14ac:dyDescent="0.25">
      <c r="A247">
        <v>243855</v>
      </c>
      <c r="B247" t="s">
        <v>16602</v>
      </c>
      <c r="C247" t="s">
        <v>15874</v>
      </c>
      <c r="D247">
        <v>20191105</v>
      </c>
      <c r="E247" s="199">
        <v>9283</v>
      </c>
      <c r="F247" s="199">
        <v>652890</v>
      </c>
      <c r="G247" s="196" t="s">
        <v>12763</v>
      </c>
      <c r="H247" s="196" t="s">
        <v>12762</v>
      </c>
      <c r="I247" s="197">
        <v>18.494577092769799</v>
      </c>
      <c r="J247" s="196" t="s">
        <v>16603</v>
      </c>
      <c r="K247" s="196" t="s">
        <v>12758</v>
      </c>
      <c r="L247" s="196">
        <v>2</v>
      </c>
      <c r="M247" s="196">
        <v>2</v>
      </c>
      <c r="N247" s="196" t="s">
        <v>16604</v>
      </c>
      <c r="O247" s="200">
        <v>39931</v>
      </c>
      <c r="P247" s="196" t="s">
        <v>12760</v>
      </c>
      <c r="Q247" s="196">
        <v>45</v>
      </c>
      <c r="R247" s="196" t="s">
        <v>12758</v>
      </c>
      <c r="S247" s="196" t="s">
        <v>16504</v>
      </c>
      <c r="T247" s="198" t="str">
        <f t="shared" si="91"/>
        <v>2"-(W)</v>
      </c>
    </row>
    <row r="248" spans="1:20" x14ac:dyDescent="0.25">
      <c r="A248">
        <v>3528828</v>
      </c>
      <c r="B248" t="s">
        <v>12423</v>
      </c>
      <c r="C248" t="s">
        <v>15874</v>
      </c>
      <c r="D248">
        <v>20191111</v>
      </c>
      <c r="E248" s="199">
        <v>12935</v>
      </c>
      <c r="F248" s="199">
        <v>3871131</v>
      </c>
      <c r="G248" s="196" t="s">
        <v>12759</v>
      </c>
      <c r="H248" s="196" t="s">
        <v>12760</v>
      </c>
      <c r="I248" s="197">
        <v>694.54926937375376</v>
      </c>
      <c r="J248" s="196" t="s">
        <v>11888</v>
      </c>
      <c r="K248" s="196" t="s">
        <v>12755</v>
      </c>
      <c r="L248" s="196">
        <v>60</v>
      </c>
      <c r="M248" s="196">
        <v>60</v>
      </c>
      <c r="N248" s="196" t="s">
        <v>16605</v>
      </c>
      <c r="O248" s="200">
        <v>40837</v>
      </c>
      <c r="P248" s="196" t="s">
        <v>12760</v>
      </c>
      <c r="Q248" s="196">
        <v>60</v>
      </c>
      <c r="R248" s="196" t="s">
        <v>12755</v>
      </c>
      <c r="S248" s="196" t="s">
        <v>16606</v>
      </c>
      <c r="T248" s="198" t="str">
        <f t="shared" si="91"/>
        <v>2"-(P)</v>
      </c>
    </row>
    <row r="249" spans="1:20" x14ac:dyDescent="0.25">
      <c r="A249">
        <v>351912</v>
      </c>
      <c r="B249" t="s">
        <v>16607</v>
      </c>
      <c r="C249" t="s">
        <v>15874</v>
      </c>
      <c r="D249">
        <v>20191112</v>
      </c>
      <c r="E249" s="199">
        <v>3860</v>
      </c>
      <c r="F249" s="199">
        <v>1009811</v>
      </c>
      <c r="G249" s="196" t="s">
        <v>12763</v>
      </c>
      <c r="H249" s="196" t="s">
        <v>12762</v>
      </c>
      <c r="I249" s="197">
        <v>119.98846371600987</v>
      </c>
      <c r="J249" s="196" t="s">
        <v>16608</v>
      </c>
      <c r="K249" s="196" t="s">
        <v>12755</v>
      </c>
      <c r="L249" s="196">
        <v>2</v>
      </c>
      <c r="M249" s="196">
        <v>2</v>
      </c>
      <c r="N249" s="196" t="s">
        <v>16390</v>
      </c>
      <c r="O249" s="200">
        <v>40396</v>
      </c>
      <c r="P249" s="196" t="s">
        <v>12767</v>
      </c>
      <c r="Q249" s="196">
        <v>60</v>
      </c>
      <c r="R249" s="196" t="s">
        <v>12755</v>
      </c>
      <c r="S249" s="196" t="s">
        <v>16391</v>
      </c>
      <c r="T249" s="198" t="str">
        <f t="shared" si="91"/>
        <v>6"-(P)</v>
      </c>
    </row>
    <row r="250" spans="1:20" x14ac:dyDescent="0.25">
      <c r="A250">
        <v>2114619</v>
      </c>
      <c r="B250" t="s">
        <v>16609</v>
      </c>
      <c r="C250" t="s">
        <v>15874</v>
      </c>
      <c r="D250">
        <v>20191021</v>
      </c>
      <c r="E250" s="199">
        <v>30199</v>
      </c>
      <c r="F250" s="199">
        <v>612079</v>
      </c>
      <c r="G250" s="196" t="s">
        <v>12759</v>
      </c>
      <c r="H250" s="196" t="s">
        <v>12762</v>
      </c>
      <c r="I250" s="197">
        <v>23.674668862075784</v>
      </c>
      <c r="J250" s="196" t="s">
        <v>16610</v>
      </c>
      <c r="K250" s="196" t="s">
        <v>12755</v>
      </c>
      <c r="L250" s="196">
        <v>0</v>
      </c>
      <c r="M250" s="196">
        <v>0</v>
      </c>
      <c r="N250" s="196" t="s">
        <v>16611</v>
      </c>
      <c r="O250" s="200">
        <v>39448</v>
      </c>
      <c r="P250" s="196" t="s">
        <v>12760</v>
      </c>
      <c r="Q250" s="196">
        <v>57</v>
      </c>
      <c r="R250" s="196" t="s">
        <v>12755</v>
      </c>
      <c r="S250" s="196" t="s">
        <v>16612</v>
      </c>
      <c r="T250" s="198" t="str">
        <f t="shared" ref="T250:T252" si="92">P250&amp;"-"&amp;R250</f>
        <v>2"-(P)</v>
      </c>
    </row>
    <row r="251" spans="1:20" x14ac:dyDescent="0.25">
      <c r="A251">
        <v>3477683</v>
      </c>
      <c r="B251" t="s">
        <v>12500</v>
      </c>
      <c r="C251" t="s">
        <v>15874</v>
      </c>
      <c r="D251">
        <v>20191028</v>
      </c>
      <c r="E251" s="199">
        <v>15656</v>
      </c>
      <c r="F251" s="199">
        <v>4123574</v>
      </c>
      <c r="G251" s="196" t="s">
        <v>12759</v>
      </c>
      <c r="H251" s="196" t="s">
        <v>12762</v>
      </c>
      <c r="I251" s="197">
        <v>24.223745968973851</v>
      </c>
      <c r="J251" s="196" t="s">
        <v>11899</v>
      </c>
      <c r="K251" s="196" t="s">
        <v>12755</v>
      </c>
      <c r="L251" s="196">
        <v>57</v>
      </c>
      <c r="M251" s="196">
        <v>57</v>
      </c>
      <c r="N251" s="196" t="s">
        <v>16613</v>
      </c>
      <c r="O251" s="200">
        <v>42793</v>
      </c>
      <c r="P251" s="196" t="s">
        <v>12760</v>
      </c>
      <c r="Q251" s="196">
        <v>57</v>
      </c>
      <c r="R251" s="196" t="s">
        <v>12755</v>
      </c>
      <c r="S251" s="196" t="s">
        <v>16614</v>
      </c>
      <c r="T251" s="198" t="str">
        <f t="shared" si="92"/>
        <v>2"-(P)</v>
      </c>
    </row>
    <row r="252" spans="1:20" x14ac:dyDescent="0.25">
      <c r="A252">
        <v>1017757</v>
      </c>
      <c r="B252" t="s">
        <v>16615</v>
      </c>
      <c r="C252" t="s">
        <v>15874</v>
      </c>
      <c r="D252">
        <v>20191101</v>
      </c>
      <c r="E252" s="199">
        <v>1975</v>
      </c>
      <c r="F252" s="199">
        <v>2632434</v>
      </c>
      <c r="G252" s="196" t="s">
        <v>12768</v>
      </c>
      <c r="H252" s="196" t="s">
        <v>12760</v>
      </c>
      <c r="I252" s="197">
        <v>28.735963692677316</v>
      </c>
      <c r="J252" s="196" t="s">
        <v>16616</v>
      </c>
      <c r="K252" s="196" t="s">
        <v>12755</v>
      </c>
      <c r="L252" s="196">
        <v>45</v>
      </c>
      <c r="M252" s="196">
        <v>45</v>
      </c>
      <c r="N252" s="196" t="s">
        <v>16617</v>
      </c>
      <c r="O252" s="200">
        <v>40655</v>
      </c>
      <c r="P252" s="196" t="s">
        <v>12760</v>
      </c>
      <c r="Q252" s="196">
        <v>45</v>
      </c>
      <c r="R252" s="196" t="s">
        <v>12755</v>
      </c>
      <c r="S252" s="196" t="s">
        <v>16618</v>
      </c>
      <c r="T252" s="198" t="str">
        <f t="shared" si="92"/>
        <v>2"-(P)</v>
      </c>
    </row>
    <row r="253" spans="1:20" x14ac:dyDescent="0.25">
      <c r="A253">
        <v>3477439</v>
      </c>
      <c r="B253" t="s">
        <v>16620</v>
      </c>
      <c r="C253" t="s">
        <v>15874</v>
      </c>
      <c r="D253">
        <v>20191030</v>
      </c>
      <c r="E253" s="199">
        <v>704</v>
      </c>
      <c r="F253" s="199">
        <v>866586</v>
      </c>
      <c r="G253" s="196" t="s">
        <v>12763</v>
      </c>
      <c r="H253" s="196" t="s">
        <v>12764</v>
      </c>
      <c r="I253" s="197">
        <v>96.670788385592829</v>
      </c>
      <c r="J253" s="196" t="s">
        <v>16621</v>
      </c>
      <c r="K253" s="196" t="s">
        <v>12755</v>
      </c>
      <c r="L253" s="196">
        <v>45</v>
      </c>
      <c r="M253" s="196">
        <v>45</v>
      </c>
      <c r="N253" s="196" t="s">
        <v>16622</v>
      </c>
      <c r="O253" s="200">
        <v>40287</v>
      </c>
      <c r="P253" s="196" t="s">
        <v>12760</v>
      </c>
      <c r="Q253" s="196">
        <v>45</v>
      </c>
      <c r="R253" s="196" t="s">
        <v>12755</v>
      </c>
      <c r="S253" s="196" t="s">
        <v>16623</v>
      </c>
      <c r="T253" s="198" t="str">
        <f t="shared" ref="T253" si="93">P253&amp;"-"&amp;R253</f>
        <v>2"-(P)</v>
      </c>
    </row>
    <row r="254" spans="1:20" x14ac:dyDescent="0.25">
      <c r="A254">
        <v>3587593</v>
      </c>
      <c r="B254" t="s">
        <v>12444</v>
      </c>
      <c r="C254" t="s">
        <v>15874</v>
      </c>
      <c r="D254">
        <v>20191101</v>
      </c>
      <c r="E254" s="199">
        <v>1490</v>
      </c>
      <c r="F254" s="199">
        <v>3979128</v>
      </c>
      <c r="G254" s="196" t="s">
        <v>12763</v>
      </c>
      <c r="H254" s="196" t="s">
        <v>12762</v>
      </c>
      <c r="I254" s="197">
        <v>66.000000019336071</v>
      </c>
      <c r="J254" s="196" t="s">
        <v>11830</v>
      </c>
      <c r="K254" s="196" t="s">
        <v>12755</v>
      </c>
      <c r="L254" s="196">
        <v>45</v>
      </c>
      <c r="M254" s="196">
        <v>45</v>
      </c>
      <c r="N254" s="196" t="s">
        <v>16624</v>
      </c>
      <c r="O254" s="200">
        <v>42530</v>
      </c>
      <c r="P254" s="196" t="s">
        <v>12754</v>
      </c>
      <c r="Q254" s="196">
        <v>45</v>
      </c>
      <c r="R254" s="196" t="s">
        <v>12755</v>
      </c>
      <c r="S254" s="196" t="s">
        <v>16625</v>
      </c>
      <c r="T254" s="198" t="str">
        <f t="shared" ref="T254:T256" si="94">P254&amp;"-"&amp;R254</f>
        <v>4"-(P)</v>
      </c>
    </row>
    <row r="255" spans="1:20" x14ac:dyDescent="0.25">
      <c r="A255">
        <v>3623597</v>
      </c>
      <c r="B255" t="s">
        <v>12591</v>
      </c>
      <c r="C255" t="s">
        <v>15874</v>
      </c>
      <c r="D255">
        <v>20191029</v>
      </c>
      <c r="E255" s="199">
        <v>13599</v>
      </c>
      <c r="F255" s="199">
        <v>4459186</v>
      </c>
      <c r="G255" s="196" t="s">
        <v>12763</v>
      </c>
      <c r="H255" s="196" t="s">
        <v>12762</v>
      </c>
      <c r="I255" s="197">
        <v>159.66750848696427</v>
      </c>
      <c r="J255" s="196" t="s">
        <v>16626</v>
      </c>
      <c r="K255" s="196" t="s">
        <v>12755</v>
      </c>
      <c r="L255" s="196">
        <v>60</v>
      </c>
      <c r="M255" s="196">
        <v>60</v>
      </c>
      <c r="N255" s="196" t="s">
        <v>16627</v>
      </c>
      <c r="O255" s="200">
        <v>39448</v>
      </c>
      <c r="P255" s="196" t="s">
        <v>12760</v>
      </c>
      <c r="Q255" s="196">
        <v>60</v>
      </c>
      <c r="R255" s="196" t="s">
        <v>12755</v>
      </c>
      <c r="S255" s="196" t="s">
        <v>16628</v>
      </c>
      <c r="T255" s="198" t="str">
        <f t="shared" si="94"/>
        <v>2"-(P)</v>
      </c>
    </row>
    <row r="256" spans="1:20" x14ac:dyDescent="0.25">
      <c r="A256">
        <v>1768088</v>
      </c>
      <c r="B256" t="s">
        <v>16629</v>
      </c>
      <c r="C256" t="s">
        <v>15874</v>
      </c>
      <c r="D256">
        <v>20191031</v>
      </c>
      <c r="E256" s="199">
        <v>1636</v>
      </c>
      <c r="F256" s="199">
        <v>3839523</v>
      </c>
      <c r="G256" s="196" t="s">
        <v>12763</v>
      </c>
      <c r="H256" s="196" t="s">
        <v>12762</v>
      </c>
      <c r="I256" s="197">
        <v>195.00000005038635</v>
      </c>
      <c r="J256" s="196" t="s">
        <v>16630</v>
      </c>
      <c r="K256" s="196" t="s">
        <v>12755</v>
      </c>
      <c r="L256" s="196">
        <v>45</v>
      </c>
      <c r="M256" s="196">
        <v>45</v>
      </c>
      <c r="N256" s="196" t="s">
        <v>16631</v>
      </c>
      <c r="O256" s="200">
        <v>42487</v>
      </c>
      <c r="P256" s="196" t="s">
        <v>12760</v>
      </c>
      <c r="Q256" s="196">
        <v>45</v>
      </c>
      <c r="R256" s="196" t="s">
        <v>12755</v>
      </c>
      <c r="S256" s="196" t="s">
        <v>16632</v>
      </c>
      <c r="T256" s="198" t="str">
        <f t="shared" si="94"/>
        <v>2"-(P)</v>
      </c>
    </row>
    <row r="257" spans="1:20" x14ac:dyDescent="0.25">
      <c r="A257">
        <v>3224827</v>
      </c>
      <c r="B257" t="s">
        <v>16633</v>
      </c>
      <c r="C257" t="s">
        <v>15874</v>
      </c>
      <c r="D257">
        <v>20191105</v>
      </c>
      <c r="E257" s="199">
        <v>7874</v>
      </c>
      <c r="F257" s="199">
        <v>3588310</v>
      </c>
      <c r="G257" s="196" t="s">
        <v>12759</v>
      </c>
      <c r="H257" s="196" t="s">
        <v>12762</v>
      </c>
      <c r="I257" s="197">
        <v>121.99999997275502</v>
      </c>
      <c r="J257" s="196" t="s">
        <v>16634</v>
      </c>
      <c r="K257" s="196" t="s">
        <v>12755</v>
      </c>
      <c r="L257" s="196">
        <v>0</v>
      </c>
      <c r="M257" s="196">
        <v>0</v>
      </c>
      <c r="N257" s="196" t="s">
        <v>16635</v>
      </c>
      <c r="O257" s="200">
        <v>39448</v>
      </c>
      <c r="P257" s="196" t="s">
        <v>12760</v>
      </c>
      <c r="Q257" s="196">
        <v>60</v>
      </c>
      <c r="R257" s="196" t="s">
        <v>12755</v>
      </c>
      <c r="S257" s="196" t="s">
        <v>16636</v>
      </c>
      <c r="T257" s="198" t="str">
        <f t="shared" ref="T257:T260" si="95">P257&amp;"-"&amp;R257</f>
        <v>2"-(P)</v>
      </c>
    </row>
    <row r="258" spans="1:20" x14ac:dyDescent="0.25">
      <c r="A258">
        <v>243858</v>
      </c>
      <c r="B258" t="s">
        <v>16637</v>
      </c>
      <c r="C258" t="s">
        <v>15874</v>
      </c>
      <c r="D258">
        <v>20191105</v>
      </c>
      <c r="E258" s="199">
        <v>9328</v>
      </c>
      <c r="F258" s="199">
        <v>652895</v>
      </c>
      <c r="G258" s="196" t="s">
        <v>12759</v>
      </c>
      <c r="H258" s="196" t="s">
        <v>12762</v>
      </c>
      <c r="I258" s="197">
        <v>16.146661505318914</v>
      </c>
      <c r="J258" s="196" t="s">
        <v>16638</v>
      </c>
      <c r="K258" s="196" t="s">
        <v>12758</v>
      </c>
      <c r="L258" s="196">
        <v>2</v>
      </c>
      <c r="M258" s="196">
        <v>2</v>
      </c>
      <c r="N258" s="196" t="s">
        <v>16639</v>
      </c>
      <c r="O258" s="200">
        <v>39931</v>
      </c>
      <c r="P258" s="196" t="s">
        <v>12760</v>
      </c>
      <c r="Q258" s="196">
        <v>45</v>
      </c>
      <c r="R258" s="196" t="s">
        <v>12758</v>
      </c>
      <c r="S258" s="196" t="s">
        <v>16504</v>
      </c>
      <c r="T258" s="198" t="str">
        <f t="shared" si="95"/>
        <v>2"-(W)</v>
      </c>
    </row>
    <row r="259" spans="1:20" x14ac:dyDescent="0.25">
      <c r="A259">
        <v>2037133</v>
      </c>
      <c r="B259" t="s">
        <v>16640</v>
      </c>
      <c r="C259" t="s">
        <v>15874</v>
      </c>
      <c r="D259">
        <v>20191031</v>
      </c>
      <c r="E259" s="199">
        <v>32744</v>
      </c>
      <c r="F259" s="199">
        <v>21964</v>
      </c>
      <c r="G259" s="196" t="s">
        <v>12759</v>
      </c>
      <c r="H259" s="196" t="s">
        <v>12762</v>
      </c>
      <c r="I259" s="197">
        <v>229.05413942565187</v>
      </c>
      <c r="J259" s="196" t="s">
        <v>16641</v>
      </c>
      <c r="K259" s="196" t="s">
        <v>12755</v>
      </c>
      <c r="L259" s="196">
        <v>60</v>
      </c>
      <c r="M259" s="196">
        <v>60</v>
      </c>
      <c r="N259" s="196" t="s">
        <v>16642</v>
      </c>
      <c r="O259" s="200">
        <v>39448</v>
      </c>
      <c r="P259" s="196" t="s">
        <v>12760</v>
      </c>
      <c r="Q259" s="196">
        <v>60</v>
      </c>
      <c r="R259" s="196" t="s">
        <v>12755</v>
      </c>
      <c r="S259" s="196" t="s">
        <v>16643</v>
      </c>
      <c r="T259" s="198" t="str">
        <f t="shared" si="95"/>
        <v>2"-(P)</v>
      </c>
    </row>
    <row r="260" spans="1:20" x14ac:dyDescent="0.25">
      <c r="A260">
        <v>2155387</v>
      </c>
      <c r="B260" t="s">
        <v>16644</v>
      </c>
      <c r="C260" t="s">
        <v>15874</v>
      </c>
      <c r="D260">
        <v>20191107</v>
      </c>
      <c r="E260" s="199">
        <v>14349</v>
      </c>
      <c r="F260" s="199">
        <v>1175021</v>
      </c>
      <c r="G260" s="196" t="s">
        <v>12759</v>
      </c>
      <c r="H260" s="196" t="s">
        <v>12762</v>
      </c>
      <c r="I260" s="197">
        <v>51.181558154633166</v>
      </c>
      <c r="J260" s="196" t="s">
        <v>16645</v>
      </c>
      <c r="K260" s="196" t="s">
        <v>12755</v>
      </c>
      <c r="L260" s="196"/>
      <c r="M260" s="196"/>
      <c r="N260" s="196" t="s">
        <v>16646</v>
      </c>
      <c r="O260" s="200">
        <v>40477</v>
      </c>
      <c r="P260" s="196" t="s">
        <v>12760</v>
      </c>
      <c r="Q260" s="196">
        <v>60</v>
      </c>
      <c r="R260" s="196" t="s">
        <v>12755</v>
      </c>
      <c r="S260" s="196" t="s">
        <v>16647</v>
      </c>
      <c r="T260" s="198" t="str">
        <f t="shared" si="95"/>
        <v>2"-(P)</v>
      </c>
    </row>
    <row r="261" spans="1:20" x14ac:dyDescent="0.25">
      <c r="A261">
        <v>350633</v>
      </c>
      <c r="B261" t="s">
        <v>16648</v>
      </c>
      <c r="C261" t="s">
        <v>15874</v>
      </c>
      <c r="D261">
        <v>20191030</v>
      </c>
      <c r="E261" s="199">
        <v>10351</v>
      </c>
      <c r="F261" s="199">
        <v>344701</v>
      </c>
      <c r="G261" s="196" t="s">
        <v>12759</v>
      </c>
      <c r="H261" s="196" t="s">
        <v>12760</v>
      </c>
      <c r="I261" s="197">
        <v>1132.7415165115292</v>
      </c>
      <c r="J261" s="196" t="s">
        <v>16649</v>
      </c>
      <c r="K261" s="196" t="s">
        <v>12758</v>
      </c>
      <c r="L261" s="196">
        <v>0</v>
      </c>
      <c r="M261" s="196">
        <v>0</v>
      </c>
      <c r="N261" s="196" t="s">
        <v>16650</v>
      </c>
      <c r="O261" s="200">
        <v>43434</v>
      </c>
      <c r="P261" s="196" t="s">
        <v>12767</v>
      </c>
      <c r="Q261" s="196">
        <v>45</v>
      </c>
      <c r="R261" s="196" t="s">
        <v>12755</v>
      </c>
      <c r="S261" s="196" t="s">
        <v>16120</v>
      </c>
      <c r="T261" s="198" t="str">
        <f t="shared" ref="T261:T264" si="96">P261&amp;"-"&amp;R261</f>
        <v>6"-(P)</v>
      </c>
    </row>
    <row r="262" spans="1:20" x14ac:dyDescent="0.25">
      <c r="A262">
        <v>3014781</v>
      </c>
      <c r="B262" t="s">
        <v>16651</v>
      </c>
      <c r="C262" t="s">
        <v>15874</v>
      </c>
      <c r="D262">
        <v>20191112</v>
      </c>
      <c r="E262" s="199">
        <v>32884</v>
      </c>
      <c r="F262" s="199">
        <v>17802</v>
      </c>
      <c r="G262" s="196" t="s">
        <v>12763</v>
      </c>
      <c r="H262" s="196" t="s">
        <v>12765</v>
      </c>
      <c r="I262" s="197">
        <v>76.125834099024573</v>
      </c>
      <c r="J262" s="196" t="s">
        <v>16652</v>
      </c>
      <c r="K262" s="196" t="s">
        <v>12758</v>
      </c>
      <c r="L262" s="196">
        <v>60</v>
      </c>
      <c r="M262" s="196">
        <v>60</v>
      </c>
      <c r="N262" s="196" t="s">
        <v>16653</v>
      </c>
      <c r="O262" s="200">
        <v>40697</v>
      </c>
      <c r="P262" s="196" t="s">
        <v>12760</v>
      </c>
      <c r="Q262" s="196">
        <v>60</v>
      </c>
      <c r="R262" s="196" t="s">
        <v>12758</v>
      </c>
      <c r="S262" s="196" t="s">
        <v>16654</v>
      </c>
      <c r="T262" s="198" t="str">
        <f t="shared" si="96"/>
        <v>2"-(W)</v>
      </c>
    </row>
    <row r="263" spans="1:20" x14ac:dyDescent="0.25">
      <c r="A263">
        <v>2855150</v>
      </c>
      <c r="B263" t="s">
        <v>16655</v>
      </c>
      <c r="C263" t="s">
        <v>15874</v>
      </c>
      <c r="D263">
        <v>20191111</v>
      </c>
      <c r="E263" s="199">
        <v>108</v>
      </c>
      <c r="F263" s="199">
        <v>2467980</v>
      </c>
      <c r="G263" s="196" t="s">
        <v>12763</v>
      </c>
      <c r="H263" s="196" t="s">
        <v>12762</v>
      </c>
      <c r="I263" s="197">
        <v>51.798210246411976</v>
      </c>
      <c r="J263" s="196" t="s">
        <v>16656</v>
      </c>
      <c r="K263" s="196" t="s">
        <v>12755</v>
      </c>
      <c r="L263" s="196">
        <v>60</v>
      </c>
      <c r="M263" s="196">
        <v>60</v>
      </c>
      <c r="N263" s="196" t="s">
        <v>16657</v>
      </c>
      <c r="O263" s="200">
        <v>41478</v>
      </c>
      <c r="P263" s="196" t="s">
        <v>12760</v>
      </c>
      <c r="Q263" s="196">
        <v>60</v>
      </c>
      <c r="R263" s="196" t="s">
        <v>12755</v>
      </c>
      <c r="S263" s="196" t="s">
        <v>16658</v>
      </c>
      <c r="T263" s="198" t="str">
        <f t="shared" si="96"/>
        <v>2"-(P)</v>
      </c>
    </row>
    <row r="264" spans="1:20" x14ac:dyDescent="0.25">
      <c r="A264">
        <v>2099374</v>
      </c>
      <c r="B264" t="s">
        <v>16659</v>
      </c>
      <c r="C264" t="s">
        <v>15874</v>
      </c>
      <c r="D264">
        <v>20191104</v>
      </c>
      <c r="E264" s="199">
        <v>2517</v>
      </c>
      <c r="F264" s="199">
        <v>1079821</v>
      </c>
      <c r="G264" s="196" t="s">
        <v>12759</v>
      </c>
      <c r="H264" s="196" t="s">
        <v>12762</v>
      </c>
      <c r="I264" s="197">
        <v>45.771232419961258</v>
      </c>
      <c r="J264" s="196" t="s">
        <v>16660</v>
      </c>
      <c r="K264" s="196" t="s">
        <v>12755</v>
      </c>
      <c r="L264" s="196">
        <v>60</v>
      </c>
      <c r="M264" s="196"/>
      <c r="N264" s="196" t="s">
        <v>16549</v>
      </c>
      <c r="O264" s="200">
        <v>39861</v>
      </c>
      <c r="P264" s="196" t="s">
        <v>12760</v>
      </c>
      <c r="Q264" s="196">
        <v>60</v>
      </c>
      <c r="R264" s="196" t="s">
        <v>12755</v>
      </c>
      <c r="S264" s="196" t="s">
        <v>16550</v>
      </c>
      <c r="T264" s="198" t="str">
        <f t="shared" si="96"/>
        <v>2"-(P)</v>
      </c>
    </row>
    <row r="265" spans="1:20" x14ac:dyDescent="0.25">
      <c r="A265">
        <v>3425298</v>
      </c>
      <c r="B265" t="s">
        <v>16661</v>
      </c>
      <c r="C265" t="s">
        <v>15874</v>
      </c>
      <c r="D265">
        <v>20191104</v>
      </c>
      <c r="E265" s="199">
        <v>2856</v>
      </c>
      <c r="F265" s="199">
        <v>3691504</v>
      </c>
      <c r="G265" s="196" t="s">
        <v>12763</v>
      </c>
      <c r="H265" s="196" t="s">
        <v>12762</v>
      </c>
      <c r="I265" s="197">
        <v>69.000000001724317</v>
      </c>
      <c r="J265" s="196" t="s">
        <v>16662</v>
      </c>
      <c r="K265" s="196" t="s">
        <v>12755</v>
      </c>
      <c r="L265" s="196">
        <v>45</v>
      </c>
      <c r="M265" s="196">
        <v>45</v>
      </c>
      <c r="N265" s="196" t="s">
        <v>16663</v>
      </c>
      <c r="O265" s="200">
        <v>42388</v>
      </c>
      <c r="P265" s="196" t="s">
        <v>12754</v>
      </c>
      <c r="Q265" s="196">
        <v>45</v>
      </c>
      <c r="R265" s="196" t="s">
        <v>12755</v>
      </c>
      <c r="S265" s="196" t="s">
        <v>16664</v>
      </c>
      <c r="T265" s="198" t="str">
        <f t="shared" ref="T265:T266" si="97">P265&amp;"-"&amp;R265</f>
        <v>4"-(P)</v>
      </c>
    </row>
    <row r="266" spans="1:20" x14ac:dyDescent="0.25">
      <c r="A266">
        <v>219935</v>
      </c>
      <c r="B266" t="s">
        <v>16665</v>
      </c>
      <c r="C266" t="s">
        <v>15874</v>
      </c>
      <c r="D266">
        <v>20191018</v>
      </c>
      <c r="E266" s="199">
        <v>6399</v>
      </c>
      <c r="F266" s="199">
        <v>393039</v>
      </c>
      <c r="G266" s="196" t="s">
        <v>12763</v>
      </c>
      <c r="H266" s="196" t="s">
        <v>12762</v>
      </c>
      <c r="I266" s="197">
        <v>167.5094944101445</v>
      </c>
      <c r="J266" s="196" t="s">
        <v>16666</v>
      </c>
      <c r="K266" s="196" t="s">
        <v>12755</v>
      </c>
      <c r="L266" s="196">
        <v>300</v>
      </c>
      <c r="M266" s="196">
        <v>300</v>
      </c>
      <c r="N266" s="196" t="s">
        <v>16667</v>
      </c>
      <c r="O266" s="200">
        <v>40736</v>
      </c>
      <c r="P266" s="196" t="s">
        <v>12760</v>
      </c>
      <c r="Q266" s="196">
        <v>60</v>
      </c>
      <c r="R266" s="196" t="s">
        <v>12755</v>
      </c>
      <c r="S266" s="196" t="s">
        <v>16668</v>
      </c>
      <c r="T266" s="198" t="str">
        <f t="shared" si="97"/>
        <v>2"-(P)</v>
      </c>
    </row>
    <row r="267" spans="1:20" x14ac:dyDescent="0.25">
      <c r="A267">
        <v>3583872</v>
      </c>
      <c r="B267" t="s">
        <v>16669</v>
      </c>
      <c r="C267" t="s">
        <v>15874</v>
      </c>
      <c r="D267">
        <v>20191108</v>
      </c>
      <c r="E267" s="199">
        <v>8320</v>
      </c>
      <c r="F267" s="199">
        <v>5191302</v>
      </c>
      <c r="G267" s="196" t="s">
        <v>12768</v>
      </c>
      <c r="H267" s="196" t="s">
        <v>12762</v>
      </c>
      <c r="I267" s="197">
        <v>11.000000011068812</v>
      </c>
      <c r="J267" s="196" t="s">
        <v>16670</v>
      </c>
      <c r="K267" s="196" t="s">
        <v>12755</v>
      </c>
      <c r="L267" s="196">
        <v>45</v>
      </c>
      <c r="M267" s="196">
        <v>45</v>
      </c>
      <c r="N267" s="196" t="s">
        <v>16382</v>
      </c>
      <c r="O267" s="200">
        <v>43283</v>
      </c>
      <c r="P267" s="196" t="s">
        <v>12762</v>
      </c>
      <c r="Q267" s="196">
        <v>45</v>
      </c>
      <c r="R267" s="196" t="s">
        <v>12755</v>
      </c>
      <c r="S267" s="196" t="s">
        <v>16383</v>
      </c>
      <c r="T267" s="198" t="str">
        <f t="shared" ref="T267:T269" si="98">P267&amp;"-"&amp;R267</f>
        <v>1"-(P)</v>
      </c>
    </row>
    <row r="268" spans="1:20" x14ac:dyDescent="0.25">
      <c r="A268">
        <v>3457641</v>
      </c>
      <c r="B268" t="s">
        <v>12493</v>
      </c>
      <c r="C268" t="s">
        <v>15874</v>
      </c>
      <c r="D268">
        <v>20191025</v>
      </c>
      <c r="E268" s="199">
        <v>17431</v>
      </c>
      <c r="F268" s="199">
        <v>4333974</v>
      </c>
      <c r="G268" s="196" t="s">
        <v>12763</v>
      </c>
      <c r="H268" s="196" t="s">
        <v>12762</v>
      </c>
      <c r="I268" s="197">
        <v>173.1848888751328</v>
      </c>
      <c r="J268" s="196" t="s">
        <v>12008</v>
      </c>
      <c r="K268" s="196" t="s">
        <v>12755</v>
      </c>
      <c r="L268" s="196">
        <v>57</v>
      </c>
      <c r="M268" s="196">
        <v>57</v>
      </c>
      <c r="N268" s="196" t="s">
        <v>15964</v>
      </c>
      <c r="O268" s="200">
        <v>42927</v>
      </c>
      <c r="P268" s="196" t="s">
        <v>12760</v>
      </c>
      <c r="Q268" s="196">
        <v>57</v>
      </c>
      <c r="R268" s="196" t="s">
        <v>12755</v>
      </c>
      <c r="S268" s="196" t="s">
        <v>12077</v>
      </c>
      <c r="T268" s="198" t="str">
        <f t="shared" si="98"/>
        <v>2"-(P)</v>
      </c>
    </row>
    <row r="269" spans="1:20" x14ac:dyDescent="0.25">
      <c r="A269">
        <v>3310688</v>
      </c>
      <c r="B269" t="s">
        <v>12291</v>
      </c>
      <c r="C269" t="s">
        <v>15874</v>
      </c>
      <c r="D269">
        <v>20191023</v>
      </c>
      <c r="E269" s="199">
        <v>2903</v>
      </c>
      <c r="F269" s="199">
        <v>3066650</v>
      </c>
      <c r="G269" s="196" t="s">
        <v>12763</v>
      </c>
      <c r="H269" s="196" t="s">
        <v>12762</v>
      </c>
      <c r="I269" s="197">
        <v>52.853455591644668</v>
      </c>
      <c r="J269" s="196" t="s">
        <v>11605</v>
      </c>
      <c r="K269" s="196" t="s">
        <v>12755</v>
      </c>
      <c r="L269" s="196">
        <v>45</v>
      </c>
      <c r="M269" s="196">
        <v>45</v>
      </c>
      <c r="N269" s="196" t="s">
        <v>16671</v>
      </c>
      <c r="O269" s="200">
        <v>41925</v>
      </c>
      <c r="P269" s="196" t="s">
        <v>12760</v>
      </c>
      <c r="Q269" s="196">
        <v>45</v>
      </c>
      <c r="R269" s="196" t="s">
        <v>12755</v>
      </c>
      <c r="S269" s="196" t="s">
        <v>11663</v>
      </c>
      <c r="T269" s="198" t="str">
        <f t="shared" si="98"/>
        <v>2"-(P)</v>
      </c>
    </row>
    <row r="270" spans="1:20" x14ac:dyDescent="0.25">
      <c r="A270">
        <v>3558725</v>
      </c>
      <c r="B270" t="s">
        <v>16672</v>
      </c>
      <c r="C270" t="s">
        <v>15874</v>
      </c>
      <c r="D270">
        <v>20191114</v>
      </c>
      <c r="E270" s="199">
        <v>31515</v>
      </c>
      <c r="F270" s="199">
        <v>4144740</v>
      </c>
      <c r="G270" s="196" t="s">
        <v>12763</v>
      </c>
      <c r="H270" s="196" t="s">
        <v>12762</v>
      </c>
      <c r="I270" s="197">
        <v>118.22199379370599</v>
      </c>
      <c r="J270" s="196" t="s">
        <v>16673</v>
      </c>
      <c r="K270" s="196" t="s">
        <v>12755</v>
      </c>
      <c r="L270" s="196">
        <v>57</v>
      </c>
      <c r="M270" s="196">
        <v>57</v>
      </c>
      <c r="N270" s="196" t="s">
        <v>16674</v>
      </c>
      <c r="O270" s="200">
        <v>42745</v>
      </c>
      <c r="P270" s="196" t="s">
        <v>12760</v>
      </c>
      <c r="Q270" s="196">
        <v>57</v>
      </c>
      <c r="R270" s="196" t="s">
        <v>12755</v>
      </c>
      <c r="S270" s="196" t="s">
        <v>16675</v>
      </c>
      <c r="T270" s="198" t="str">
        <f t="shared" ref="T270:T274" si="99">P270&amp;"-"&amp;R270</f>
        <v>2"-(P)</v>
      </c>
    </row>
    <row r="271" spans="1:20" x14ac:dyDescent="0.25">
      <c r="A271">
        <v>2191378</v>
      </c>
      <c r="B271" t="s">
        <v>16676</v>
      </c>
      <c r="C271" t="s">
        <v>15874</v>
      </c>
      <c r="D271">
        <v>20191018</v>
      </c>
      <c r="E271" s="199">
        <v>6743</v>
      </c>
      <c r="F271" s="199">
        <v>801787</v>
      </c>
      <c r="G271" s="196" t="s">
        <v>12763</v>
      </c>
      <c r="H271" s="196" t="s">
        <v>12762</v>
      </c>
      <c r="I271" s="197">
        <v>60.808282388380611</v>
      </c>
      <c r="J271" s="196" t="s">
        <v>16677</v>
      </c>
      <c r="K271" s="196" t="s">
        <v>12755</v>
      </c>
      <c r="L271" s="196">
        <v>60</v>
      </c>
      <c r="M271" s="196">
        <v>60</v>
      </c>
      <c r="N271" s="196" t="s">
        <v>16678</v>
      </c>
      <c r="O271" s="200">
        <v>41845</v>
      </c>
      <c r="P271" s="196" t="s">
        <v>12762</v>
      </c>
      <c r="Q271" s="196">
        <v>60</v>
      </c>
      <c r="R271" s="196" t="s">
        <v>12755</v>
      </c>
      <c r="S271" s="196" t="s">
        <v>16679</v>
      </c>
      <c r="T271" s="198" t="str">
        <f t="shared" si="99"/>
        <v>1"-(P)</v>
      </c>
    </row>
    <row r="272" spans="1:20" x14ac:dyDescent="0.25">
      <c r="A272">
        <v>2908</v>
      </c>
      <c r="B272" t="s">
        <v>16680</v>
      </c>
      <c r="C272" t="s">
        <v>15874</v>
      </c>
      <c r="D272">
        <v>20191024</v>
      </c>
      <c r="E272" s="199">
        <v>11890</v>
      </c>
      <c r="F272" s="199">
        <v>4373200</v>
      </c>
      <c r="G272" s="196" t="s">
        <v>12763</v>
      </c>
      <c r="H272" s="196" t="s">
        <v>12762</v>
      </c>
      <c r="I272" s="197">
        <v>85.196976369113131</v>
      </c>
      <c r="J272" s="196" t="s">
        <v>16681</v>
      </c>
      <c r="K272" s="196" t="s">
        <v>12755</v>
      </c>
      <c r="L272" s="196">
        <v>35</v>
      </c>
      <c r="M272" s="196">
        <v>35</v>
      </c>
      <c r="N272" s="196" t="s">
        <v>16682</v>
      </c>
      <c r="O272" s="200">
        <v>42803</v>
      </c>
      <c r="P272" s="196" t="s">
        <v>12760</v>
      </c>
      <c r="Q272" s="196">
        <v>35</v>
      </c>
      <c r="R272" s="196" t="s">
        <v>12755</v>
      </c>
      <c r="S272" s="196" t="s">
        <v>16683</v>
      </c>
      <c r="T272" s="198" t="str">
        <f t="shared" si="99"/>
        <v>2"-(P)</v>
      </c>
    </row>
    <row r="273" spans="1:20" x14ac:dyDescent="0.25">
      <c r="A273">
        <v>2575463</v>
      </c>
      <c r="B273" t="s">
        <v>16684</v>
      </c>
      <c r="C273" t="s">
        <v>15874</v>
      </c>
      <c r="D273">
        <v>20191017</v>
      </c>
      <c r="E273" s="199">
        <v>14107</v>
      </c>
      <c r="F273" s="199">
        <v>1809863</v>
      </c>
      <c r="G273" s="196" t="s">
        <v>12763</v>
      </c>
      <c r="H273" s="196" t="s">
        <v>12762</v>
      </c>
      <c r="I273" s="197">
        <v>27.999999803098245</v>
      </c>
      <c r="J273" s="196" t="s">
        <v>16685</v>
      </c>
      <c r="K273" s="196" t="s">
        <v>12755</v>
      </c>
      <c r="L273" s="196">
        <v>60</v>
      </c>
      <c r="M273" s="196">
        <v>60</v>
      </c>
      <c r="N273" s="196" t="s">
        <v>16686</v>
      </c>
      <c r="O273" s="200">
        <v>40415</v>
      </c>
      <c r="P273" s="196" t="s">
        <v>12760</v>
      </c>
      <c r="Q273" s="196">
        <v>60</v>
      </c>
      <c r="R273" s="196" t="s">
        <v>12755</v>
      </c>
      <c r="S273" s="196" t="s">
        <v>16687</v>
      </c>
      <c r="T273" s="198" t="str">
        <f t="shared" si="99"/>
        <v>2"-(P)</v>
      </c>
    </row>
    <row r="274" spans="1:20" x14ac:dyDescent="0.25">
      <c r="A274">
        <v>1068058</v>
      </c>
      <c r="B274" t="s">
        <v>16688</v>
      </c>
      <c r="C274" t="s">
        <v>15874</v>
      </c>
      <c r="D274">
        <v>20191114</v>
      </c>
      <c r="E274" s="199">
        <v>26916</v>
      </c>
      <c r="F274" s="199">
        <v>103919</v>
      </c>
      <c r="G274" s="196" t="s">
        <v>12759</v>
      </c>
      <c r="H274" s="196" t="s">
        <v>12760</v>
      </c>
      <c r="I274" s="197">
        <v>59.473418044996578</v>
      </c>
      <c r="J274" s="196" t="s">
        <v>16194</v>
      </c>
      <c r="K274" s="196" t="s">
        <v>12758</v>
      </c>
      <c r="L274" s="196">
        <v>0</v>
      </c>
      <c r="M274" s="196">
        <v>0</v>
      </c>
      <c r="N274" s="196" t="s">
        <v>16195</v>
      </c>
      <c r="O274" s="200">
        <v>39814</v>
      </c>
      <c r="P274" s="196" t="s">
        <v>12760</v>
      </c>
      <c r="Q274" s="196">
        <v>57</v>
      </c>
      <c r="R274" s="196" t="s">
        <v>12755</v>
      </c>
      <c r="S274" s="196" t="s">
        <v>15942</v>
      </c>
      <c r="T274" s="198" t="str">
        <f t="shared" si="99"/>
        <v>2"-(P)</v>
      </c>
    </row>
    <row r="275" spans="1:20" x14ac:dyDescent="0.25">
      <c r="A275">
        <v>319962</v>
      </c>
      <c r="B275" t="s">
        <v>16689</v>
      </c>
      <c r="C275" t="s">
        <v>15874</v>
      </c>
      <c r="D275">
        <v>20191107</v>
      </c>
      <c r="E275" s="199">
        <v>7746</v>
      </c>
      <c r="F275" s="199">
        <v>655816</v>
      </c>
      <c r="G275" s="196" t="s">
        <v>12763</v>
      </c>
      <c r="H275" s="196" t="s">
        <v>12762</v>
      </c>
      <c r="I275" s="197">
        <v>252.80353015429242</v>
      </c>
      <c r="J275" s="196" t="s">
        <v>16690</v>
      </c>
      <c r="K275" s="196" t="s">
        <v>12755</v>
      </c>
      <c r="L275" s="196">
        <v>45</v>
      </c>
      <c r="M275" s="196">
        <v>45</v>
      </c>
      <c r="N275" s="196" t="s">
        <v>16691</v>
      </c>
      <c r="O275" s="200">
        <v>40290</v>
      </c>
      <c r="P275" s="196" t="s">
        <v>12754</v>
      </c>
      <c r="Q275" s="196">
        <v>45</v>
      </c>
      <c r="R275" s="196" t="s">
        <v>12755</v>
      </c>
      <c r="S275" s="196" t="s">
        <v>16692</v>
      </c>
      <c r="T275" s="198" t="str">
        <f t="shared" ref="T275:T278" si="100">P275&amp;"-"&amp;R275</f>
        <v>4"-(P)</v>
      </c>
    </row>
    <row r="276" spans="1:20" x14ac:dyDescent="0.25">
      <c r="A276">
        <v>1166695</v>
      </c>
      <c r="B276" t="s">
        <v>16693</v>
      </c>
      <c r="C276" t="s">
        <v>15874</v>
      </c>
      <c r="D276">
        <v>20191029</v>
      </c>
      <c r="E276" s="199">
        <v>31619</v>
      </c>
      <c r="F276" s="199">
        <v>4984467</v>
      </c>
      <c r="G276" s="196" t="s">
        <v>12763</v>
      </c>
      <c r="H276" s="196" t="s">
        <v>12764</v>
      </c>
      <c r="I276" s="197">
        <v>62.999999998925119</v>
      </c>
      <c r="J276" s="196" t="s">
        <v>16694</v>
      </c>
      <c r="K276" s="196" t="s">
        <v>12755</v>
      </c>
      <c r="L276" s="196">
        <v>57</v>
      </c>
      <c r="M276" s="196">
        <v>57</v>
      </c>
      <c r="N276" s="196" t="s">
        <v>16695</v>
      </c>
      <c r="O276" s="200">
        <v>43340</v>
      </c>
      <c r="P276" s="196" t="s">
        <v>12760</v>
      </c>
      <c r="Q276" s="196">
        <v>57</v>
      </c>
      <c r="R276" s="196" t="s">
        <v>12755</v>
      </c>
      <c r="S276" s="196" t="s">
        <v>16696</v>
      </c>
      <c r="T276" s="198" t="str">
        <f t="shared" si="100"/>
        <v>2"-(P)</v>
      </c>
    </row>
    <row r="277" spans="1:20" x14ac:dyDescent="0.25">
      <c r="A277">
        <v>3009141</v>
      </c>
      <c r="B277" t="s">
        <v>12280</v>
      </c>
      <c r="C277" t="s">
        <v>15874</v>
      </c>
      <c r="D277">
        <v>20191025</v>
      </c>
      <c r="E277" s="199">
        <v>20754</v>
      </c>
      <c r="F277" s="199">
        <v>2970944</v>
      </c>
      <c r="G277" s="196" t="s">
        <v>12763</v>
      </c>
      <c r="H277" s="196" t="s">
        <v>12762</v>
      </c>
      <c r="I277" s="197">
        <v>163.00000001034903</v>
      </c>
      <c r="J277" s="196" t="s">
        <v>11611</v>
      </c>
      <c r="K277" s="196" t="s">
        <v>12755</v>
      </c>
      <c r="L277" s="196">
        <v>57</v>
      </c>
      <c r="M277" s="196">
        <v>57</v>
      </c>
      <c r="N277" s="196" t="s">
        <v>16697</v>
      </c>
      <c r="O277" s="200">
        <v>41856</v>
      </c>
      <c r="P277" s="196" t="s">
        <v>12760</v>
      </c>
      <c r="Q277" s="196">
        <v>57</v>
      </c>
      <c r="R277" s="196" t="s">
        <v>12755</v>
      </c>
      <c r="S277" s="196" t="s">
        <v>11666</v>
      </c>
      <c r="T277" s="198" t="str">
        <f t="shared" si="100"/>
        <v>2"-(P)</v>
      </c>
    </row>
    <row r="278" spans="1:20" x14ac:dyDescent="0.25">
      <c r="A278">
        <v>3816214</v>
      </c>
      <c r="B278" t="s">
        <v>12559</v>
      </c>
      <c r="C278" t="s">
        <v>15874</v>
      </c>
      <c r="D278">
        <v>20191105</v>
      </c>
      <c r="E278" s="199">
        <v>7892</v>
      </c>
      <c r="F278" s="199">
        <v>4508381</v>
      </c>
      <c r="G278" s="196" t="s">
        <v>12763</v>
      </c>
      <c r="H278" s="196" t="s">
        <v>12762</v>
      </c>
      <c r="I278" s="197">
        <v>34.999999992580769</v>
      </c>
      <c r="J278" s="196" t="s">
        <v>12151</v>
      </c>
      <c r="K278" s="196" t="s">
        <v>12755</v>
      </c>
      <c r="L278" s="196">
        <v>60</v>
      </c>
      <c r="M278" s="196">
        <v>60</v>
      </c>
      <c r="N278" s="196" t="s">
        <v>16698</v>
      </c>
      <c r="O278" s="200">
        <v>43108</v>
      </c>
      <c r="P278" s="196" t="s">
        <v>12760</v>
      </c>
      <c r="Q278" s="196">
        <v>60</v>
      </c>
      <c r="R278" s="196" t="s">
        <v>12755</v>
      </c>
      <c r="S278" s="196" t="s">
        <v>12205</v>
      </c>
      <c r="T278" s="198" t="str">
        <f t="shared" si="100"/>
        <v>2"-(P)</v>
      </c>
    </row>
    <row r="279" spans="1:20" x14ac:dyDescent="0.25">
      <c r="A279">
        <v>2733199</v>
      </c>
      <c r="B279" t="s">
        <v>16699</v>
      </c>
      <c r="C279" t="s">
        <v>15874</v>
      </c>
      <c r="D279">
        <v>20191104</v>
      </c>
      <c r="E279" s="199">
        <v>1491</v>
      </c>
      <c r="F279" s="199">
        <v>3608304</v>
      </c>
      <c r="G279" s="196" t="s">
        <v>12763</v>
      </c>
      <c r="H279" s="196" t="s">
        <v>12762</v>
      </c>
      <c r="I279" s="197">
        <v>62.000000006471865</v>
      </c>
      <c r="J279" s="196" t="s">
        <v>16700</v>
      </c>
      <c r="K279" s="196" t="s">
        <v>12755</v>
      </c>
      <c r="L279" s="196">
        <v>45</v>
      </c>
      <c r="M279" s="196">
        <v>45</v>
      </c>
      <c r="N279" s="196" t="s">
        <v>16701</v>
      </c>
      <c r="O279" s="200">
        <v>42342</v>
      </c>
      <c r="P279" s="196" t="s">
        <v>12760</v>
      </c>
      <c r="Q279" s="196">
        <v>45</v>
      </c>
      <c r="R279" s="196" t="s">
        <v>12755</v>
      </c>
      <c r="S279" s="196" t="s">
        <v>16702</v>
      </c>
      <c r="T279" s="198" t="str">
        <f t="shared" ref="T279:T281" si="101">P279&amp;"-"&amp;R279</f>
        <v>2"-(P)</v>
      </c>
    </row>
    <row r="280" spans="1:20" x14ac:dyDescent="0.25">
      <c r="A280">
        <v>3361318</v>
      </c>
      <c r="B280" t="s">
        <v>12325</v>
      </c>
      <c r="C280" t="s">
        <v>15874</v>
      </c>
      <c r="D280">
        <v>20191022</v>
      </c>
      <c r="E280" s="199">
        <v>3444</v>
      </c>
      <c r="F280" s="199">
        <v>3286285</v>
      </c>
      <c r="G280" s="196" t="s">
        <v>12763</v>
      </c>
      <c r="H280" s="196" t="s">
        <v>12762</v>
      </c>
      <c r="I280" s="197">
        <v>50.768477148207374</v>
      </c>
      <c r="J280" s="196" t="s">
        <v>11714</v>
      </c>
      <c r="K280" s="196" t="s">
        <v>12755</v>
      </c>
      <c r="L280" s="196">
        <v>60</v>
      </c>
      <c r="M280" s="196">
        <v>60</v>
      </c>
      <c r="N280" s="196" t="s">
        <v>16703</v>
      </c>
      <c r="O280" s="200">
        <v>42010</v>
      </c>
      <c r="P280" s="196" t="s">
        <v>12760</v>
      </c>
      <c r="Q280" s="196">
        <v>60</v>
      </c>
      <c r="R280" s="196" t="s">
        <v>12755</v>
      </c>
      <c r="S280" s="196" t="s">
        <v>11812</v>
      </c>
      <c r="T280" s="198" t="str">
        <f t="shared" si="101"/>
        <v>2"-(P)</v>
      </c>
    </row>
    <row r="281" spans="1:20" x14ac:dyDescent="0.25">
      <c r="A281">
        <v>372629</v>
      </c>
      <c r="B281" t="s">
        <v>16704</v>
      </c>
      <c r="C281" t="s">
        <v>15874</v>
      </c>
      <c r="D281">
        <v>20191018</v>
      </c>
      <c r="E281" s="199">
        <v>21529</v>
      </c>
      <c r="F281" s="199">
        <v>241918</v>
      </c>
      <c r="G281" s="196" t="s">
        <v>12759</v>
      </c>
      <c r="H281" s="196" t="s">
        <v>12762</v>
      </c>
      <c r="I281" s="197">
        <v>135.02665467264498</v>
      </c>
      <c r="J281" s="196" t="s">
        <v>16705</v>
      </c>
      <c r="K281" s="196" t="s">
        <v>12758</v>
      </c>
      <c r="L281" s="196">
        <v>0</v>
      </c>
      <c r="M281" s="196">
        <v>0</v>
      </c>
      <c r="N281" s="196" t="s">
        <v>16706</v>
      </c>
      <c r="O281" s="200">
        <v>40406</v>
      </c>
      <c r="P281" s="196" t="s">
        <v>12754</v>
      </c>
      <c r="Q281" s="196">
        <v>57</v>
      </c>
      <c r="R281" s="196" t="s">
        <v>12755</v>
      </c>
      <c r="S281" s="196" t="s">
        <v>16707</v>
      </c>
      <c r="T281" s="198" t="str">
        <f t="shared" si="101"/>
        <v>4"-(P)</v>
      </c>
    </row>
    <row r="282" spans="1:20" x14ac:dyDescent="0.25">
      <c r="A282">
        <v>3784632</v>
      </c>
      <c r="B282" t="s">
        <v>12626</v>
      </c>
      <c r="C282" t="s">
        <v>15874</v>
      </c>
      <c r="D282">
        <v>20191025</v>
      </c>
      <c r="E282" s="199">
        <v>2115</v>
      </c>
      <c r="F282" s="199">
        <v>4777257</v>
      </c>
      <c r="G282" s="196" t="s">
        <v>12759</v>
      </c>
      <c r="H282" s="196" t="s">
        <v>12762</v>
      </c>
      <c r="I282" s="197">
        <v>15.000000006720279</v>
      </c>
      <c r="J282" s="196" t="s">
        <v>12113</v>
      </c>
      <c r="K282" s="196" t="s">
        <v>12755</v>
      </c>
      <c r="L282" s="196">
        <v>35</v>
      </c>
      <c r="M282" s="196">
        <v>35</v>
      </c>
      <c r="N282" s="196" t="s">
        <v>16131</v>
      </c>
      <c r="O282" s="200">
        <v>43315</v>
      </c>
      <c r="P282" s="196" t="s">
        <v>12760</v>
      </c>
      <c r="Q282" s="196">
        <v>35</v>
      </c>
      <c r="R282" s="196" t="s">
        <v>12755</v>
      </c>
      <c r="S282" s="196" t="s">
        <v>12219</v>
      </c>
      <c r="T282" s="198" t="str">
        <f t="shared" ref="T282:T284" si="102">P282&amp;"-"&amp;R282</f>
        <v>2"-(P)</v>
      </c>
    </row>
    <row r="283" spans="1:20" x14ac:dyDescent="0.25">
      <c r="A283">
        <v>3245360</v>
      </c>
      <c r="B283" t="s">
        <v>16708</v>
      </c>
      <c r="C283" t="s">
        <v>15874</v>
      </c>
      <c r="D283">
        <v>20191022</v>
      </c>
      <c r="E283" s="199">
        <v>18746</v>
      </c>
      <c r="F283" s="199">
        <v>4119935</v>
      </c>
      <c r="G283" s="196" t="s">
        <v>12759</v>
      </c>
      <c r="H283" s="196" t="s">
        <v>12760</v>
      </c>
      <c r="I283" s="197">
        <v>166.99999998262081</v>
      </c>
      <c r="J283" s="196" t="s">
        <v>16709</v>
      </c>
      <c r="K283" s="196" t="s">
        <v>12755</v>
      </c>
      <c r="L283" s="196">
        <v>60</v>
      </c>
      <c r="M283" s="196">
        <v>60</v>
      </c>
      <c r="N283" s="196" t="s">
        <v>16710</v>
      </c>
      <c r="O283" s="200">
        <v>42459</v>
      </c>
      <c r="P283" s="196" t="s">
        <v>12760</v>
      </c>
      <c r="Q283" s="196">
        <v>60</v>
      </c>
      <c r="R283" s="196" t="s">
        <v>12755</v>
      </c>
      <c r="S283" s="196" t="s">
        <v>16711</v>
      </c>
      <c r="T283" s="198" t="str">
        <f t="shared" si="102"/>
        <v>2"-(P)</v>
      </c>
    </row>
    <row r="284" spans="1:20" x14ac:dyDescent="0.25">
      <c r="A284">
        <v>2907028</v>
      </c>
      <c r="B284" t="s">
        <v>16712</v>
      </c>
      <c r="C284" t="s">
        <v>15874</v>
      </c>
      <c r="D284">
        <v>20191029</v>
      </c>
      <c r="E284" s="199">
        <v>9656</v>
      </c>
      <c r="F284" s="199">
        <v>2707695</v>
      </c>
      <c r="G284" s="196" t="s">
        <v>12759</v>
      </c>
      <c r="H284" s="196" t="s">
        <v>12760</v>
      </c>
      <c r="I284" s="197">
        <v>845.45343527183741</v>
      </c>
      <c r="J284" s="196" t="s">
        <v>16713</v>
      </c>
      <c r="K284" s="196" t="s">
        <v>12755</v>
      </c>
      <c r="L284" s="196">
        <v>60</v>
      </c>
      <c r="M284" s="196">
        <v>60</v>
      </c>
      <c r="N284" s="196" t="s">
        <v>16029</v>
      </c>
      <c r="O284" s="200">
        <v>39448</v>
      </c>
      <c r="P284" s="196" t="s">
        <v>12754</v>
      </c>
      <c r="Q284" s="196">
        <v>60</v>
      </c>
      <c r="R284" s="196" t="s">
        <v>12755</v>
      </c>
      <c r="S284" s="196" t="s">
        <v>16030</v>
      </c>
      <c r="T284" s="198" t="str">
        <f t="shared" si="102"/>
        <v>4"-(P)</v>
      </c>
    </row>
    <row r="285" spans="1:20" x14ac:dyDescent="0.25">
      <c r="A285">
        <v>775680</v>
      </c>
      <c r="B285" t="s">
        <v>16714</v>
      </c>
      <c r="C285" t="s">
        <v>15874</v>
      </c>
      <c r="D285">
        <v>20191108</v>
      </c>
      <c r="E285" s="199">
        <v>8293</v>
      </c>
      <c r="F285" s="199">
        <v>5191300</v>
      </c>
      <c r="G285" s="196" t="s">
        <v>12763</v>
      </c>
      <c r="H285" s="196" t="s">
        <v>12762</v>
      </c>
      <c r="I285" s="197">
        <v>101.99999999660329</v>
      </c>
      <c r="J285" s="196" t="s">
        <v>16715</v>
      </c>
      <c r="K285" s="196" t="s">
        <v>12755</v>
      </c>
      <c r="L285" s="196">
        <v>45</v>
      </c>
      <c r="M285" s="196">
        <v>45</v>
      </c>
      <c r="N285" s="196" t="s">
        <v>16716</v>
      </c>
      <c r="O285" s="200">
        <v>43283</v>
      </c>
      <c r="P285" s="196" t="s">
        <v>12760</v>
      </c>
      <c r="Q285" s="196">
        <v>45</v>
      </c>
      <c r="R285" s="196" t="s">
        <v>12755</v>
      </c>
      <c r="S285" s="196" t="s">
        <v>16717</v>
      </c>
      <c r="T285" s="198" t="str">
        <f t="shared" ref="T285:T288" si="103">P285&amp;"-"&amp;R285</f>
        <v>2"-(P)</v>
      </c>
    </row>
    <row r="286" spans="1:20" x14ac:dyDescent="0.25">
      <c r="A286">
        <v>1645369</v>
      </c>
      <c r="B286" t="s">
        <v>16718</v>
      </c>
      <c r="C286" t="s">
        <v>15874</v>
      </c>
      <c r="D286">
        <v>20191018</v>
      </c>
      <c r="E286" s="199">
        <v>22398</v>
      </c>
      <c r="F286" s="199">
        <v>506603</v>
      </c>
      <c r="G286" s="196" t="s">
        <v>12763</v>
      </c>
      <c r="H286" s="196" t="s">
        <v>12762</v>
      </c>
      <c r="I286" s="197">
        <v>228.40216621307667</v>
      </c>
      <c r="J286" s="196" t="s">
        <v>16719</v>
      </c>
      <c r="K286" s="196" t="s">
        <v>12755</v>
      </c>
      <c r="L286" s="196">
        <v>0</v>
      </c>
      <c r="M286" s="196">
        <v>0</v>
      </c>
      <c r="N286" s="196" t="s">
        <v>16720</v>
      </c>
      <c r="O286" s="200">
        <v>43488</v>
      </c>
      <c r="P286" s="196" t="s">
        <v>12760</v>
      </c>
      <c r="Q286" s="196">
        <v>57</v>
      </c>
      <c r="R286" s="196" t="s">
        <v>12755</v>
      </c>
      <c r="S286" s="196" t="s">
        <v>16721</v>
      </c>
      <c r="T286" s="198" t="str">
        <f t="shared" si="103"/>
        <v>2"-(P)</v>
      </c>
    </row>
    <row r="287" spans="1:20" x14ac:dyDescent="0.25">
      <c r="A287">
        <v>2589323</v>
      </c>
      <c r="B287" t="s">
        <v>16723</v>
      </c>
      <c r="C287" t="s">
        <v>15874</v>
      </c>
      <c r="D287">
        <v>20191031</v>
      </c>
      <c r="E287" s="199">
        <v>734</v>
      </c>
      <c r="F287" s="199">
        <v>1835058</v>
      </c>
      <c r="G287" s="196" t="s">
        <v>12763</v>
      </c>
      <c r="H287" s="196" t="s">
        <v>12764</v>
      </c>
      <c r="I287" s="197">
        <v>82.99999909004535</v>
      </c>
      <c r="J287" s="196" t="s">
        <v>16724</v>
      </c>
      <c r="K287" s="196" t="s">
        <v>12755</v>
      </c>
      <c r="L287" s="196">
        <v>45</v>
      </c>
      <c r="M287" s="196">
        <v>45</v>
      </c>
      <c r="N287" s="196" t="s">
        <v>16725</v>
      </c>
      <c r="O287" s="200">
        <v>40891</v>
      </c>
      <c r="P287" s="196" t="s">
        <v>12760</v>
      </c>
      <c r="Q287" s="196">
        <v>45</v>
      </c>
      <c r="R287" s="196" t="s">
        <v>12755</v>
      </c>
      <c r="S287" s="196" t="s">
        <v>16726</v>
      </c>
      <c r="T287" s="198" t="str">
        <f t="shared" si="103"/>
        <v>2"-(P)</v>
      </c>
    </row>
    <row r="288" spans="1:20" x14ac:dyDescent="0.25">
      <c r="A288">
        <v>1164908</v>
      </c>
      <c r="B288" t="s">
        <v>16727</v>
      </c>
      <c r="C288" t="s">
        <v>15874</v>
      </c>
      <c r="D288">
        <v>20191021</v>
      </c>
      <c r="E288" s="199">
        <v>3965</v>
      </c>
      <c r="F288" s="199">
        <v>1037014</v>
      </c>
      <c r="G288" s="196" t="s">
        <v>12763</v>
      </c>
      <c r="H288" s="196" t="s">
        <v>12764</v>
      </c>
      <c r="I288" s="197">
        <v>83.467992920229378</v>
      </c>
      <c r="J288" s="196" t="s">
        <v>16728</v>
      </c>
      <c r="K288" s="196" t="s">
        <v>12755</v>
      </c>
      <c r="L288" s="196">
        <v>35</v>
      </c>
      <c r="M288" s="196">
        <v>35</v>
      </c>
      <c r="N288" s="196" t="s">
        <v>16729</v>
      </c>
      <c r="O288" s="200">
        <v>40834</v>
      </c>
      <c r="P288" s="196" t="s">
        <v>12760</v>
      </c>
      <c r="Q288" s="196">
        <v>35</v>
      </c>
      <c r="R288" s="196" t="s">
        <v>12755</v>
      </c>
      <c r="S288" s="196" t="s">
        <v>16730</v>
      </c>
      <c r="T288" s="198" t="str">
        <f t="shared" si="103"/>
        <v>2"-(P)</v>
      </c>
    </row>
    <row r="289" spans="1:20" x14ac:dyDescent="0.25">
      <c r="A289">
        <v>1982537</v>
      </c>
      <c r="B289" t="s">
        <v>16731</v>
      </c>
      <c r="C289" t="s">
        <v>15874</v>
      </c>
      <c r="D289">
        <v>20191028</v>
      </c>
      <c r="E289" s="199">
        <v>18722</v>
      </c>
      <c r="F289" s="199">
        <v>611947</v>
      </c>
      <c r="G289" s="196" t="s">
        <v>12759</v>
      </c>
      <c r="H289" s="196" t="s">
        <v>12762</v>
      </c>
      <c r="I289" s="197">
        <v>67.88496980074396</v>
      </c>
      <c r="J289" s="196" t="s">
        <v>16732</v>
      </c>
      <c r="K289" s="196" t="s">
        <v>12755</v>
      </c>
      <c r="L289" s="196">
        <v>0</v>
      </c>
      <c r="M289" s="196">
        <v>0</v>
      </c>
      <c r="N289" s="196" t="s">
        <v>16733</v>
      </c>
      <c r="O289" s="200">
        <v>39448</v>
      </c>
      <c r="P289" s="196" t="s">
        <v>12760</v>
      </c>
      <c r="Q289" s="196">
        <v>60</v>
      </c>
      <c r="R289" s="196" t="s">
        <v>12755</v>
      </c>
      <c r="S289" s="196" t="s">
        <v>16734</v>
      </c>
      <c r="T289" s="198" t="str">
        <f t="shared" ref="T289" si="104">P289&amp;"-"&amp;R289</f>
        <v>2"-(P)</v>
      </c>
    </row>
    <row r="290" spans="1:20" x14ac:dyDescent="0.25">
      <c r="A290">
        <v>2568175</v>
      </c>
      <c r="B290" t="s">
        <v>16735</v>
      </c>
      <c r="C290" t="s">
        <v>15874</v>
      </c>
      <c r="D290">
        <v>20191029</v>
      </c>
      <c r="E290" s="199">
        <v>16228</v>
      </c>
      <c r="F290" s="199">
        <v>2814918</v>
      </c>
      <c r="G290" s="196" t="s">
        <v>12759</v>
      </c>
      <c r="H290" s="196" t="s">
        <v>12762</v>
      </c>
      <c r="I290" s="197">
        <v>284.15109172859366</v>
      </c>
      <c r="J290" s="196" t="s">
        <v>16736</v>
      </c>
      <c r="K290" s="196" t="s">
        <v>12755</v>
      </c>
      <c r="L290" s="196">
        <v>57</v>
      </c>
      <c r="M290" s="196">
        <v>57</v>
      </c>
      <c r="N290" s="196" t="s">
        <v>16737</v>
      </c>
      <c r="O290" s="200">
        <v>41458</v>
      </c>
      <c r="P290" s="196" t="s">
        <v>12760</v>
      </c>
      <c r="Q290" s="196">
        <v>57</v>
      </c>
      <c r="R290" s="196" t="s">
        <v>12758</v>
      </c>
      <c r="S290" s="196" t="s">
        <v>16738</v>
      </c>
      <c r="T290" s="198" t="str">
        <f t="shared" ref="T290" si="105">P290&amp;"-"&amp;R290</f>
        <v>2"-(W)</v>
      </c>
    </row>
    <row r="291" spans="1:20" x14ac:dyDescent="0.25">
      <c r="A291">
        <v>3790693</v>
      </c>
      <c r="B291" t="s">
        <v>16739</v>
      </c>
      <c r="C291" t="s">
        <v>15874</v>
      </c>
      <c r="D291">
        <v>20191028</v>
      </c>
      <c r="E291" s="199">
        <v>16613</v>
      </c>
      <c r="F291" s="199">
        <v>5096487</v>
      </c>
      <c r="G291" s="196" t="s">
        <v>12759</v>
      </c>
      <c r="H291" s="196" t="s">
        <v>12760</v>
      </c>
      <c r="I291" s="197">
        <v>406.9428235399958</v>
      </c>
      <c r="J291" s="196" t="s">
        <v>16740</v>
      </c>
      <c r="K291" s="196" t="s">
        <v>12755</v>
      </c>
      <c r="L291" s="196">
        <v>57</v>
      </c>
      <c r="M291" s="196">
        <v>57</v>
      </c>
      <c r="N291" s="196" t="s">
        <v>16741</v>
      </c>
      <c r="O291" s="200">
        <v>42016</v>
      </c>
      <c r="P291" s="196" t="s">
        <v>12754</v>
      </c>
      <c r="Q291" s="196">
        <v>57</v>
      </c>
      <c r="R291" s="196" t="s">
        <v>12755</v>
      </c>
      <c r="S291" s="196" t="s">
        <v>11822</v>
      </c>
      <c r="T291" s="198" t="str">
        <f t="shared" ref="T291:T292" si="106">P291&amp;"-"&amp;R291</f>
        <v>4"-(P)</v>
      </c>
    </row>
    <row r="292" spans="1:20" x14ac:dyDescent="0.25">
      <c r="A292">
        <v>2496517</v>
      </c>
      <c r="B292" t="s">
        <v>16742</v>
      </c>
      <c r="C292" t="s">
        <v>15874</v>
      </c>
      <c r="D292">
        <v>20191030</v>
      </c>
      <c r="E292" s="199">
        <v>10190</v>
      </c>
      <c r="F292" s="199">
        <v>1395034</v>
      </c>
      <c r="G292" s="196" t="s">
        <v>12759</v>
      </c>
      <c r="H292" s="196" t="s">
        <v>12762</v>
      </c>
      <c r="I292" s="197">
        <v>159.28548168153844</v>
      </c>
      <c r="J292" s="196" t="s">
        <v>16743</v>
      </c>
      <c r="K292" s="196" t="s">
        <v>12755</v>
      </c>
      <c r="L292" s="196">
        <v>45</v>
      </c>
      <c r="M292" s="196">
        <v>45</v>
      </c>
      <c r="N292" s="196" t="s">
        <v>16744</v>
      </c>
      <c r="O292" s="200">
        <v>40602</v>
      </c>
      <c r="P292" s="196" t="s">
        <v>12760</v>
      </c>
      <c r="Q292" s="196">
        <v>45</v>
      </c>
      <c r="R292" s="196" t="s">
        <v>12755</v>
      </c>
      <c r="S292" s="196" t="s">
        <v>16745</v>
      </c>
      <c r="T292" s="198" t="str">
        <f t="shared" si="106"/>
        <v>2"-(P)</v>
      </c>
    </row>
    <row r="293" spans="1:20" x14ac:dyDescent="0.25">
      <c r="A293">
        <v>3349526</v>
      </c>
      <c r="B293" t="s">
        <v>16746</v>
      </c>
      <c r="C293" t="s">
        <v>15874</v>
      </c>
      <c r="D293">
        <v>20191022</v>
      </c>
      <c r="E293" s="199">
        <v>17365</v>
      </c>
      <c r="F293" s="199">
        <v>3965529</v>
      </c>
      <c r="G293" s="196" t="s">
        <v>12759</v>
      </c>
      <c r="H293" s="196" t="s">
        <v>12762</v>
      </c>
      <c r="I293" s="197">
        <v>93.641039370563448</v>
      </c>
      <c r="J293" s="196" t="s">
        <v>16747</v>
      </c>
      <c r="K293" s="196" t="s">
        <v>12755</v>
      </c>
      <c r="L293" s="196">
        <v>57</v>
      </c>
      <c r="M293" s="196">
        <v>57</v>
      </c>
      <c r="N293" s="196" t="s">
        <v>16748</v>
      </c>
      <c r="O293" s="200">
        <v>42419</v>
      </c>
      <c r="P293" s="196" t="s">
        <v>12760</v>
      </c>
      <c r="Q293" s="196">
        <v>57</v>
      </c>
      <c r="R293" s="196" t="s">
        <v>12755</v>
      </c>
      <c r="S293" s="196" t="s">
        <v>11929</v>
      </c>
      <c r="T293" s="198" t="str">
        <f t="shared" ref="T293:T294" si="107">P293&amp;"-"&amp;R293</f>
        <v>2"-(P)</v>
      </c>
    </row>
    <row r="294" spans="1:20" x14ac:dyDescent="0.25">
      <c r="A294">
        <v>87427</v>
      </c>
      <c r="B294" t="s">
        <v>16749</v>
      </c>
      <c r="C294" t="s">
        <v>15874</v>
      </c>
      <c r="D294">
        <v>20191104</v>
      </c>
      <c r="E294" s="199">
        <v>1920</v>
      </c>
      <c r="F294" s="199">
        <v>825784</v>
      </c>
      <c r="G294" s="196" t="s">
        <v>12763</v>
      </c>
      <c r="H294" s="196" t="s">
        <v>12762</v>
      </c>
      <c r="I294" s="197">
        <v>42.391857757905029</v>
      </c>
      <c r="J294" s="196" t="s">
        <v>16750</v>
      </c>
      <c r="K294" s="196" t="s">
        <v>12755</v>
      </c>
      <c r="L294" s="196">
        <v>45</v>
      </c>
      <c r="M294" s="196">
        <v>2</v>
      </c>
      <c r="N294" s="196" t="s">
        <v>16751</v>
      </c>
      <c r="O294" s="200">
        <v>40193</v>
      </c>
      <c r="P294" s="196" t="s">
        <v>12760</v>
      </c>
      <c r="Q294" s="196">
        <v>45</v>
      </c>
      <c r="R294" s="196" t="s">
        <v>12755</v>
      </c>
      <c r="S294" s="196" t="s">
        <v>16752</v>
      </c>
      <c r="T294" s="198" t="str">
        <f t="shared" si="107"/>
        <v>2"-(P)</v>
      </c>
    </row>
    <row r="295" spans="1:20" x14ac:dyDescent="0.25">
      <c r="A295">
        <v>3768089</v>
      </c>
      <c r="B295" t="s">
        <v>16753</v>
      </c>
      <c r="C295" t="s">
        <v>15874</v>
      </c>
      <c r="D295">
        <v>20191114</v>
      </c>
      <c r="E295" s="199">
        <v>12875</v>
      </c>
      <c r="F295" s="199">
        <v>5170902</v>
      </c>
      <c r="G295" s="196" t="s">
        <v>12759</v>
      </c>
      <c r="H295" s="196" t="s">
        <v>12760</v>
      </c>
      <c r="I295" s="197">
        <v>512.99999992307585</v>
      </c>
      <c r="J295" s="196" t="s">
        <v>16754</v>
      </c>
      <c r="K295" s="196" t="s">
        <v>12755</v>
      </c>
      <c r="L295" s="196">
        <v>60</v>
      </c>
      <c r="M295" s="196">
        <v>60</v>
      </c>
      <c r="N295" s="196" t="s">
        <v>16172</v>
      </c>
      <c r="O295" s="200">
        <v>40742</v>
      </c>
      <c r="P295" s="196" t="s">
        <v>12760</v>
      </c>
      <c r="Q295" s="196">
        <v>60</v>
      </c>
      <c r="R295" s="196" t="s">
        <v>12755</v>
      </c>
      <c r="S295" s="196" t="s">
        <v>16173</v>
      </c>
      <c r="T295" s="198" t="str">
        <f t="shared" ref="T295:T296" si="108">P295&amp;"-"&amp;R295</f>
        <v>2"-(P)</v>
      </c>
    </row>
    <row r="296" spans="1:20" x14ac:dyDescent="0.25">
      <c r="A296">
        <v>3250246</v>
      </c>
      <c r="B296" t="s">
        <v>16755</v>
      </c>
      <c r="C296" t="s">
        <v>15874</v>
      </c>
      <c r="D296">
        <v>20191028</v>
      </c>
      <c r="E296" s="199">
        <v>15640</v>
      </c>
      <c r="F296" s="199">
        <v>152902</v>
      </c>
      <c r="G296" s="196" t="s">
        <v>12763</v>
      </c>
      <c r="H296" s="196" t="s">
        <v>12762</v>
      </c>
      <c r="I296" s="197">
        <v>159.73201465754479</v>
      </c>
      <c r="J296" s="196" t="s">
        <v>16756</v>
      </c>
      <c r="K296" s="196" t="s">
        <v>12755</v>
      </c>
      <c r="L296" s="196">
        <v>0</v>
      </c>
      <c r="M296" s="196">
        <v>0</v>
      </c>
      <c r="N296" s="196" t="s">
        <v>16757</v>
      </c>
      <c r="O296" s="200">
        <v>42717</v>
      </c>
      <c r="P296" s="196" t="s">
        <v>12757</v>
      </c>
      <c r="Q296" s="196">
        <v>57</v>
      </c>
      <c r="R296" s="196" t="s">
        <v>12758</v>
      </c>
      <c r="S296" s="196" t="s">
        <v>16758</v>
      </c>
      <c r="T296" s="198" t="str">
        <f t="shared" si="108"/>
        <v>6-5/8"-(W)</v>
      </c>
    </row>
    <row r="297" spans="1:20" x14ac:dyDescent="0.25">
      <c r="A297">
        <v>1354894</v>
      </c>
      <c r="B297" t="s">
        <v>16759</v>
      </c>
      <c r="C297" t="s">
        <v>15874</v>
      </c>
      <c r="D297">
        <v>20191112</v>
      </c>
      <c r="E297" s="199">
        <v>4826</v>
      </c>
      <c r="F297" s="199">
        <v>469324</v>
      </c>
      <c r="G297" s="196" t="s">
        <v>12759</v>
      </c>
      <c r="H297" s="196" t="s">
        <v>12762</v>
      </c>
      <c r="I297" s="197">
        <v>338.01685596310455</v>
      </c>
      <c r="J297" s="196" t="s">
        <v>16760</v>
      </c>
      <c r="K297" s="196" t="s">
        <v>12755</v>
      </c>
      <c r="L297" s="196">
        <v>55</v>
      </c>
      <c r="M297" s="196">
        <v>55</v>
      </c>
      <c r="N297" s="196" t="s">
        <v>16761</v>
      </c>
      <c r="O297" s="200">
        <v>40807</v>
      </c>
      <c r="P297" s="196" t="s">
        <v>12762</v>
      </c>
      <c r="Q297" s="196">
        <v>55</v>
      </c>
      <c r="R297" s="196" t="s">
        <v>12758</v>
      </c>
      <c r="S297" s="196" t="s">
        <v>16762</v>
      </c>
      <c r="T297" s="198" t="str">
        <f t="shared" ref="T297:T299" si="109">P297&amp;"-"&amp;R297</f>
        <v>1"-(W)</v>
      </c>
    </row>
    <row r="298" spans="1:20" x14ac:dyDescent="0.25">
      <c r="A298">
        <v>563964</v>
      </c>
      <c r="B298" t="s">
        <v>16763</v>
      </c>
      <c r="C298" t="s">
        <v>15874</v>
      </c>
      <c r="D298">
        <v>20191022</v>
      </c>
      <c r="E298" s="199">
        <v>3435</v>
      </c>
      <c r="F298" s="199">
        <v>426851</v>
      </c>
      <c r="G298" s="196" t="s">
        <v>12763</v>
      </c>
      <c r="H298" s="196" t="s">
        <v>12764</v>
      </c>
      <c r="I298" s="197">
        <v>48.244330241962544</v>
      </c>
      <c r="J298" s="196" t="s">
        <v>16764</v>
      </c>
      <c r="K298" s="196" t="s">
        <v>12755</v>
      </c>
      <c r="L298" s="196">
        <v>0</v>
      </c>
      <c r="M298" s="196">
        <v>0</v>
      </c>
      <c r="N298" s="196" t="s">
        <v>16123</v>
      </c>
      <c r="O298" s="200">
        <v>40851</v>
      </c>
      <c r="P298" s="196" t="s">
        <v>12760</v>
      </c>
      <c r="Q298" s="196">
        <v>60</v>
      </c>
      <c r="R298" s="196" t="s">
        <v>12755</v>
      </c>
      <c r="S298" s="196" t="s">
        <v>16124</v>
      </c>
      <c r="T298" s="198" t="str">
        <f t="shared" si="109"/>
        <v>2"-(P)</v>
      </c>
    </row>
    <row r="299" spans="1:20" x14ac:dyDescent="0.25">
      <c r="A299">
        <v>1943565</v>
      </c>
      <c r="B299" t="s">
        <v>16765</v>
      </c>
      <c r="C299" t="s">
        <v>15874</v>
      </c>
      <c r="D299">
        <v>20191112</v>
      </c>
      <c r="E299" s="199">
        <v>21193</v>
      </c>
      <c r="F299" s="199">
        <v>5050073</v>
      </c>
      <c r="G299" s="196" t="s">
        <v>12763</v>
      </c>
      <c r="H299" s="196" t="s">
        <v>12762</v>
      </c>
      <c r="I299" s="197">
        <v>21.999999986065067</v>
      </c>
      <c r="J299" s="196" t="s">
        <v>12123</v>
      </c>
      <c r="K299" s="196" t="s">
        <v>12755</v>
      </c>
      <c r="L299" s="196">
        <v>57</v>
      </c>
      <c r="M299" s="196">
        <v>57</v>
      </c>
      <c r="N299" s="196" t="s">
        <v>16766</v>
      </c>
      <c r="O299" s="200">
        <v>43116</v>
      </c>
      <c r="P299" s="196" t="s">
        <v>12760</v>
      </c>
      <c r="Q299" s="196">
        <v>57</v>
      </c>
      <c r="R299" s="196" t="s">
        <v>12755</v>
      </c>
      <c r="S299" s="196" t="s">
        <v>12195</v>
      </c>
      <c r="T299" s="198" t="str">
        <f t="shared" si="109"/>
        <v>2"-(P)</v>
      </c>
    </row>
    <row r="300" spans="1:20" x14ac:dyDescent="0.25">
      <c r="A300">
        <v>2022290</v>
      </c>
      <c r="B300" t="s">
        <v>16767</v>
      </c>
      <c r="C300" t="s">
        <v>15874</v>
      </c>
      <c r="D300">
        <v>20191114</v>
      </c>
      <c r="E300" s="199">
        <v>25068</v>
      </c>
      <c r="F300" s="199">
        <v>134895</v>
      </c>
      <c r="G300" s="196" t="s">
        <v>12763</v>
      </c>
      <c r="H300" s="196" t="s">
        <v>12762</v>
      </c>
      <c r="I300" s="197">
        <v>52.448984037991622</v>
      </c>
      <c r="J300" s="196" t="s">
        <v>16768</v>
      </c>
      <c r="K300" s="196" t="s">
        <v>12755</v>
      </c>
      <c r="L300" s="196">
        <v>0</v>
      </c>
      <c r="M300" s="196">
        <v>0</v>
      </c>
      <c r="N300" s="196" t="s">
        <v>16423</v>
      </c>
      <c r="O300" s="200">
        <v>40809</v>
      </c>
      <c r="P300" s="196" t="s">
        <v>12767</v>
      </c>
      <c r="Q300" s="196">
        <v>57</v>
      </c>
      <c r="R300" s="196" t="s">
        <v>12755</v>
      </c>
      <c r="S300" s="196" t="s">
        <v>16424</v>
      </c>
      <c r="T300" s="198" t="str">
        <f t="shared" ref="T300" si="110">P300&amp;"-"&amp;R300</f>
        <v>6"-(P)</v>
      </c>
    </row>
    <row r="301" spans="1:20" x14ac:dyDescent="0.25">
      <c r="A301">
        <v>3280850</v>
      </c>
      <c r="B301" t="s">
        <v>12410</v>
      </c>
      <c r="C301" t="s">
        <v>15874</v>
      </c>
      <c r="D301">
        <v>20191028</v>
      </c>
      <c r="E301" s="199">
        <v>13957</v>
      </c>
      <c r="F301" s="199">
        <v>3751535</v>
      </c>
      <c r="G301" s="196" t="s">
        <v>12768</v>
      </c>
      <c r="H301" s="196" t="s">
        <v>12762</v>
      </c>
      <c r="I301" s="197">
        <v>46.999999996896946</v>
      </c>
      <c r="J301" s="196" t="s">
        <v>11846</v>
      </c>
      <c r="K301" s="196" t="s">
        <v>12755</v>
      </c>
      <c r="L301" s="196">
        <v>60</v>
      </c>
      <c r="M301" s="196">
        <v>60</v>
      </c>
      <c r="N301" s="196" t="s">
        <v>16769</v>
      </c>
      <c r="O301" s="200">
        <v>41176</v>
      </c>
      <c r="P301" s="196" t="s">
        <v>12760</v>
      </c>
      <c r="Q301" s="196">
        <v>60</v>
      </c>
      <c r="R301" s="196" t="s">
        <v>12755</v>
      </c>
      <c r="S301" s="196" t="s">
        <v>16770</v>
      </c>
      <c r="T301" s="198" t="str">
        <f t="shared" ref="T301:T302" si="111">P301&amp;"-"&amp;R301</f>
        <v>2"-(P)</v>
      </c>
    </row>
    <row r="302" spans="1:20" x14ac:dyDescent="0.25">
      <c r="A302">
        <v>3134408</v>
      </c>
      <c r="B302" t="s">
        <v>16771</v>
      </c>
      <c r="C302" t="s">
        <v>15874</v>
      </c>
      <c r="D302">
        <v>20191108</v>
      </c>
      <c r="E302" s="199">
        <v>7865</v>
      </c>
      <c r="F302" s="199">
        <v>1961461</v>
      </c>
      <c r="G302" s="196" t="s">
        <v>12763</v>
      </c>
      <c r="H302" s="196" t="s">
        <v>12762</v>
      </c>
      <c r="I302" s="197">
        <v>361.88904347614692</v>
      </c>
      <c r="J302" s="196" t="s">
        <v>16772</v>
      </c>
      <c r="K302" s="196" t="s">
        <v>12755</v>
      </c>
      <c r="L302" s="196">
        <v>60</v>
      </c>
      <c r="M302" s="196">
        <v>60</v>
      </c>
      <c r="N302" s="196" t="s">
        <v>16773</v>
      </c>
      <c r="O302" s="200">
        <v>41029</v>
      </c>
      <c r="P302" s="196" t="s">
        <v>12754</v>
      </c>
      <c r="Q302" s="196">
        <v>60</v>
      </c>
      <c r="R302" s="196" t="s">
        <v>12755</v>
      </c>
      <c r="S302" s="196" t="s">
        <v>16774</v>
      </c>
      <c r="T302" s="198" t="str">
        <f t="shared" si="111"/>
        <v>4"-(P)</v>
      </c>
    </row>
    <row r="303" spans="1:20" x14ac:dyDescent="0.25">
      <c r="A303">
        <v>501775</v>
      </c>
      <c r="B303" t="s">
        <v>16775</v>
      </c>
      <c r="C303" t="s">
        <v>15874</v>
      </c>
      <c r="D303">
        <v>20191113</v>
      </c>
      <c r="E303" s="199">
        <v>14974</v>
      </c>
      <c r="F303" s="199">
        <v>639413</v>
      </c>
      <c r="G303" s="196" t="s">
        <v>12759</v>
      </c>
      <c r="H303" s="196" t="s">
        <v>12762</v>
      </c>
      <c r="I303" s="197">
        <v>57.895124849955693</v>
      </c>
      <c r="J303" s="196" t="s">
        <v>16776</v>
      </c>
      <c r="K303" s="196" t="s">
        <v>12755</v>
      </c>
      <c r="L303" s="196">
        <v>0</v>
      </c>
      <c r="M303" s="196">
        <v>0</v>
      </c>
      <c r="N303" s="196" t="s">
        <v>16777</v>
      </c>
      <c r="O303" s="200">
        <v>39814</v>
      </c>
      <c r="P303" s="196" t="s">
        <v>12760</v>
      </c>
      <c r="Q303" s="196">
        <v>57</v>
      </c>
      <c r="R303" s="196" t="s">
        <v>12755</v>
      </c>
      <c r="S303" s="196" t="s">
        <v>16778</v>
      </c>
      <c r="T303" s="198" t="str">
        <f t="shared" ref="T303:T305" si="112">P303&amp;"-"&amp;R303</f>
        <v>2"-(P)</v>
      </c>
    </row>
    <row r="304" spans="1:20" x14ac:dyDescent="0.25">
      <c r="A304">
        <v>1480957</v>
      </c>
      <c r="B304" t="s">
        <v>16779</v>
      </c>
      <c r="C304" t="s">
        <v>15874</v>
      </c>
      <c r="D304">
        <v>20191028</v>
      </c>
      <c r="E304" s="199">
        <v>8932</v>
      </c>
      <c r="F304" s="199">
        <v>683759</v>
      </c>
      <c r="G304" s="196" t="s">
        <v>12763</v>
      </c>
      <c r="H304" s="196" t="s">
        <v>12762</v>
      </c>
      <c r="I304" s="197">
        <v>150.21258104727823</v>
      </c>
      <c r="J304" s="196" t="s">
        <v>16780</v>
      </c>
      <c r="K304" s="196" t="s">
        <v>12755</v>
      </c>
      <c r="L304" s="196">
        <v>175</v>
      </c>
      <c r="M304" s="196">
        <v>2</v>
      </c>
      <c r="N304" s="196" t="s">
        <v>15956</v>
      </c>
      <c r="O304" s="200">
        <v>40121</v>
      </c>
      <c r="P304" s="196" t="s">
        <v>12760</v>
      </c>
      <c r="Q304" s="196">
        <v>28</v>
      </c>
      <c r="R304" s="196" t="s">
        <v>12755</v>
      </c>
      <c r="S304" s="196" t="s">
        <v>15957</v>
      </c>
      <c r="T304" s="198" t="str">
        <f t="shared" si="112"/>
        <v>2"-(P)</v>
      </c>
    </row>
    <row r="305" spans="1:20" x14ac:dyDescent="0.25">
      <c r="A305">
        <v>3438027</v>
      </c>
      <c r="B305" t="s">
        <v>12516</v>
      </c>
      <c r="C305" t="s">
        <v>15874</v>
      </c>
      <c r="D305">
        <v>20191114</v>
      </c>
      <c r="E305" s="199">
        <v>21712</v>
      </c>
      <c r="F305" s="199">
        <v>4176736</v>
      </c>
      <c r="G305" s="196" t="s">
        <v>12763</v>
      </c>
      <c r="H305" s="196" t="s">
        <v>12762</v>
      </c>
      <c r="I305" s="197">
        <v>15.365260683656871</v>
      </c>
      <c r="J305" s="196" t="s">
        <v>11970</v>
      </c>
      <c r="K305" s="196" t="s">
        <v>12755</v>
      </c>
      <c r="L305" s="196">
        <v>57</v>
      </c>
      <c r="M305" s="196">
        <v>57</v>
      </c>
      <c r="N305" s="196" t="s">
        <v>16781</v>
      </c>
      <c r="O305" s="200">
        <v>42781</v>
      </c>
      <c r="P305" s="196" t="s">
        <v>12760</v>
      </c>
      <c r="Q305" s="196">
        <v>57</v>
      </c>
      <c r="R305" s="196" t="s">
        <v>12755</v>
      </c>
      <c r="S305" s="196" t="s">
        <v>12066</v>
      </c>
      <c r="T305" s="198" t="str">
        <f t="shared" si="112"/>
        <v>2"-(P)</v>
      </c>
    </row>
    <row r="306" spans="1:20" x14ac:dyDescent="0.25">
      <c r="A306">
        <v>2849441</v>
      </c>
      <c r="B306" t="s">
        <v>16782</v>
      </c>
      <c r="C306" t="s">
        <v>15874</v>
      </c>
      <c r="D306">
        <v>20191018</v>
      </c>
      <c r="E306" s="199">
        <v>6739</v>
      </c>
      <c r="F306" s="199">
        <v>3029415</v>
      </c>
      <c r="G306" s="196" t="s">
        <v>12763</v>
      </c>
      <c r="H306" s="196" t="s">
        <v>12762</v>
      </c>
      <c r="I306" s="197">
        <v>101.00000000601629</v>
      </c>
      <c r="J306" s="196" t="s">
        <v>16783</v>
      </c>
      <c r="K306" s="196" t="s">
        <v>12755</v>
      </c>
      <c r="L306" s="196">
        <v>60</v>
      </c>
      <c r="M306" s="196">
        <v>60</v>
      </c>
      <c r="N306" s="196" t="s">
        <v>16784</v>
      </c>
      <c r="O306" s="200">
        <v>41845</v>
      </c>
      <c r="P306" s="196" t="s">
        <v>12767</v>
      </c>
      <c r="Q306" s="196">
        <v>60</v>
      </c>
      <c r="R306" s="196" t="s">
        <v>12755</v>
      </c>
      <c r="S306" s="196" t="s">
        <v>16785</v>
      </c>
      <c r="T306" s="198" t="str">
        <f t="shared" ref="T306:T307" si="113">P306&amp;"-"&amp;R306</f>
        <v>6"-(P)</v>
      </c>
    </row>
    <row r="307" spans="1:20" x14ac:dyDescent="0.25">
      <c r="A307">
        <v>3003662</v>
      </c>
      <c r="B307" t="s">
        <v>12269</v>
      </c>
      <c r="C307" t="s">
        <v>15874</v>
      </c>
      <c r="D307">
        <v>20191111</v>
      </c>
      <c r="E307" s="199">
        <v>17766</v>
      </c>
      <c r="F307" s="199">
        <v>3081836</v>
      </c>
      <c r="G307" s="196" t="s">
        <v>12763</v>
      </c>
      <c r="H307" s="196" t="s">
        <v>12760</v>
      </c>
      <c r="I307" s="197">
        <v>86.594737493078384</v>
      </c>
      <c r="J307" s="196" t="s">
        <v>11596</v>
      </c>
      <c r="K307" s="196" t="s">
        <v>12755</v>
      </c>
      <c r="L307" s="196">
        <v>60</v>
      </c>
      <c r="M307" s="196">
        <v>60</v>
      </c>
      <c r="N307" s="196" t="s">
        <v>16786</v>
      </c>
      <c r="O307" s="200">
        <v>41829</v>
      </c>
      <c r="P307" s="196" t="s">
        <v>12754</v>
      </c>
      <c r="Q307" s="196">
        <v>60</v>
      </c>
      <c r="R307" s="196" t="s">
        <v>12755</v>
      </c>
      <c r="S307" s="196" t="s">
        <v>11657</v>
      </c>
      <c r="T307" s="198" t="str">
        <f t="shared" si="113"/>
        <v>4"-(P)</v>
      </c>
    </row>
    <row r="308" spans="1:20" x14ac:dyDescent="0.25">
      <c r="A308">
        <v>3659001</v>
      </c>
      <c r="B308" t="s">
        <v>16787</v>
      </c>
      <c r="C308" t="s">
        <v>15874</v>
      </c>
      <c r="D308">
        <v>20191101</v>
      </c>
      <c r="E308" s="199">
        <v>16537</v>
      </c>
      <c r="F308" s="199">
        <v>526905</v>
      </c>
      <c r="G308" s="196" t="s">
        <v>12763</v>
      </c>
      <c r="H308" s="196" t="s">
        <v>12762</v>
      </c>
      <c r="I308" s="197">
        <v>45.100536391056721</v>
      </c>
      <c r="J308" s="196" t="s">
        <v>16788</v>
      </c>
      <c r="K308" s="196" t="s">
        <v>12755</v>
      </c>
      <c r="L308" s="196">
        <v>0</v>
      </c>
      <c r="M308" s="196">
        <v>0</v>
      </c>
      <c r="N308" s="196" t="s">
        <v>16789</v>
      </c>
      <c r="O308" s="200">
        <v>39448</v>
      </c>
      <c r="P308" s="196" t="s">
        <v>12760</v>
      </c>
      <c r="Q308" s="196">
        <v>60</v>
      </c>
      <c r="R308" s="196" t="s">
        <v>12755</v>
      </c>
      <c r="S308" s="196" t="s">
        <v>16790</v>
      </c>
      <c r="T308" s="198" t="str">
        <f t="shared" ref="T308:T310" si="114">P308&amp;"-"&amp;R308</f>
        <v>2"-(P)</v>
      </c>
    </row>
    <row r="309" spans="1:20" x14ac:dyDescent="0.25">
      <c r="A309">
        <v>1869963</v>
      </c>
      <c r="B309" t="s">
        <v>16791</v>
      </c>
      <c r="C309" t="s">
        <v>15874</v>
      </c>
      <c r="D309">
        <v>20191108</v>
      </c>
      <c r="E309" s="199">
        <v>6043</v>
      </c>
      <c r="F309" s="199">
        <v>642205</v>
      </c>
      <c r="G309" s="196" t="s">
        <v>12759</v>
      </c>
      <c r="H309" s="196" t="s">
        <v>12764</v>
      </c>
      <c r="I309" s="197">
        <v>109.79746013784032</v>
      </c>
      <c r="J309" s="196" t="s">
        <v>16792</v>
      </c>
      <c r="K309" s="196" t="s">
        <v>12755</v>
      </c>
      <c r="L309" s="196">
        <v>0</v>
      </c>
      <c r="M309" s="196">
        <v>0</v>
      </c>
      <c r="N309" s="196" t="s">
        <v>16793</v>
      </c>
      <c r="O309" s="200">
        <v>39448</v>
      </c>
      <c r="P309" s="196" t="s">
        <v>12754</v>
      </c>
      <c r="Q309" s="196">
        <v>45</v>
      </c>
      <c r="R309" s="196" t="s">
        <v>12755</v>
      </c>
      <c r="S309" s="196" t="s">
        <v>16794</v>
      </c>
      <c r="T309" s="198" t="str">
        <f t="shared" si="114"/>
        <v>4"-(P)</v>
      </c>
    </row>
    <row r="310" spans="1:20" x14ac:dyDescent="0.25">
      <c r="A310">
        <v>2343056</v>
      </c>
      <c r="B310" t="s">
        <v>16795</v>
      </c>
      <c r="C310" t="s">
        <v>15874</v>
      </c>
      <c r="D310">
        <v>20191108</v>
      </c>
      <c r="E310" s="199">
        <v>8468</v>
      </c>
      <c r="F310" s="199">
        <v>1379852</v>
      </c>
      <c r="G310" s="196" t="s">
        <v>12759</v>
      </c>
      <c r="H310" s="196" t="s">
        <v>12762</v>
      </c>
      <c r="I310" s="197">
        <v>104.89789482295562</v>
      </c>
      <c r="J310" s="196" t="s">
        <v>16796</v>
      </c>
      <c r="K310" s="196" t="s">
        <v>12755</v>
      </c>
      <c r="L310" s="196">
        <v>45</v>
      </c>
      <c r="M310" s="196">
        <v>45</v>
      </c>
      <c r="N310" s="196" t="s">
        <v>16797</v>
      </c>
      <c r="O310" s="200">
        <v>39448</v>
      </c>
      <c r="P310" s="196" t="s">
        <v>12760</v>
      </c>
      <c r="Q310" s="196">
        <v>45</v>
      </c>
      <c r="R310" s="196" t="s">
        <v>12755</v>
      </c>
      <c r="S310" s="196" t="s">
        <v>16798</v>
      </c>
      <c r="T310" s="198" t="str">
        <f t="shared" si="114"/>
        <v>2"-(P)</v>
      </c>
    </row>
    <row r="311" spans="1:20" x14ac:dyDescent="0.25">
      <c r="A311">
        <v>3300544</v>
      </c>
      <c r="B311" t="s">
        <v>16799</v>
      </c>
      <c r="C311" t="s">
        <v>15874</v>
      </c>
      <c r="D311">
        <v>20191022</v>
      </c>
      <c r="E311" s="199">
        <v>3430</v>
      </c>
      <c r="F311" s="199">
        <v>1698261</v>
      </c>
      <c r="G311" s="196" t="s">
        <v>12763</v>
      </c>
      <c r="H311" s="196" t="s">
        <v>12762</v>
      </c>
      <c r="I311" s="197">
        <v>88.0000009003098</v>
      </c>
      <c r="J311" s="196" t="s">
        <v>16800</v>
      </c>
      <c r="K311" s="196" t="s">
        <v>12755</v>
      </c>
      <c r="L311" s="196">
        <v>60</v>
      </c>
      <c r="M311" s="196">
        <v>60</v>
      </c>
      <c r="N311" s="196" t="s">
        <v>16153</v>
      </c>
      <c r="O311" s="200">
        <v>40851</v>
      </c>
      <c r="P311" s="196" t="s">
        <v>12760</v>
      </c>
      <c r="Q311" s="196">
        <v>60</v>
      </c>
      <c r="R311" s="196" t="s">
        <v>12755</v>
      </c>
      <c r="S311" s="196" t="s">
        <v>16124</v>
      </c>
      <c r="T311" s="198" t="str">
        <f t="shared" ref="T311" si="115">P311&amp;"-"&amp;R311</f>
        <v>2"-(P)</v>
      </c>
    </row>
    <row r="312" spans="1:20" x14ac:dyDescent="0.25">
      <c r="A312">
        <v>330810</v>
      </c>
      <c r="B312" t="s">
        <v>16801</v>
      </c>
      <c r="C312" t="s">
        <v>15874</v>
      </c>
      <c r="D312">
        <v>20191104</v>
      </c>
      <c r="E312" s="199">
        <v>1363</v>
      </c>
      <c r="F312" s="199">
        <v>444198</v>
      </c>
      <c r="G312" s="196" t="s">
        <v>12763</v>
      </c>
      <c r="H312" s="196" t="s">
        <v>12762</v>
      </c>
      <c r="I312" s="197">
        <v>42.107226364128437</v>
      </c>
      <c r="J312" s="196" t="s">
        <v>16802</v>
      </c>
      <c r="K312" s="196" t="s">
        <v>12755</v>
      </c>
      <c r="L312" s="196">
        <v>45</v>
      </c>
      <c r="M312" s="196">
        <v>45</v>
      </c>
      <c r="N312" s="196" t="s">
        <v>15892</v>
      </c>
      <c r="O312" s="200">
        <v>40723</v>
      </c>
      <c r="P312" s="196" t="s">
        <v>12760</v>
      </c>
      <c r="Q312" s="196">
        <v>45</v>
      </c>
      <c r="R312" s="196" t="s">
        <v>12755</v>
      </c>
      <c r="S312" s="196" t="s">
        <v>15893</v>
      </c>
      <c r="T312" s="198" t="str">
        <f t="shared" ref="T312:T315" si="116">P312&amp;"-"&amp;R312</f>
        <v>2"-(P)</v>
      </c>
    </row>
    <row r="313" spans="1:20" x14ac:dyDescent="0.25">
      <c r="A313">
        <v>178335</v>
      </c>
      <c r="B313" t="s">
        <v>16803</v>
      </c>
      <c r="C313" t="s">
        <v>15874</v>
      </c>
      <c r="D313">
        <v>20191021</v>
      </c>
      <c r="E313" s="199">
        <v>21689</v>
      </c>
      <c r="F313" s="199">
        <v>648501</v>
      </c>
      <c r="G313" s="196" t="s">
        <v>12759</v>
      </c>
      <c r="H313" s="196" t="s">
        <v>12762</v>
      </c>
      <c r="I313" s="197">
        <v>25.99275162436787</v>
      </c>
      <c r="J313" s="196" t="s">
        <v>16804</v>
      </c>
      <c r="K313" s="196" t="s">
        <v>12755</v>
      </c>
      <c r="L313" s="196">
        <v>0</v>
      </c>
      <c r="M313" s="196">
        <v>0</v>
      </c>
      <c r="N313" s="196" t="s">
        <v>16805</v>
      </c>
      <c r="O313" s="200">
        <v>39448</v>
      </c>
      <c r="P313" s="196" t="s">
        <v>12762</v>
      </c>
      <c r="Q313" s="196">
        <v>57</v>
      </c>
      <c r="R313" s="196" t="s">
        <v>12755</v>
      </c>
      <c r="S313" s="196" t="s">
        <v>16806</v>
      </c>
      <c r="T313" s="198" t="str">
        <f t="shared" si="116"/>
        <v>1"-(P)</v>
      </c>
    </row>
    <row r="314" spans="1:20" x14ac:dyDescent="0.25">
      <c r="A314">
        <v>908310</v>
      </c>
      <c r="B314" t="s">
        <v>16807</v>
      </c>
      <c r="C314" t="s">
        <v>15874</v>
      </c>
      <c r="D314">
        <v>20191106</v>
      </c>
      <c r="E314" s="199">
        <v>10228</v>
      </c>
      <c r="F314" s="199">
        <v>346865</v>
      </c>
      <c r="G314" s="196" t="s">
        <v>12759</v>
      </c>
      <c r="H314" s="196" t="s">
        <v>12764</v>
      </c>
      <c r="I314" s="197">
        <v>221.68181681305683</v>
      </c>
      <c r="J314" s="196" t="s">
        <v>16808</v>
      </c>
      <c r="K314" s="196" t="s">
        <v>12755</v>
      </c>
      <c r="L314" s="196">
        <v>45</v>
      </c>
      <c r="M314" s="196">
        <v>45</v>
      </c>
      <c r="N314" s="196" t="s">
        <v>16809</v>
      </c>
      <c r="O314" s="200">
        <v>41198</v>
      </c>
      <c r="P314" s="196" t="s">
        <v>12754</v>
      </c>
      <c r="Q314" s="196">
        <v>45</v>
      </c>
      <c r="R314" s="196" t="s">
        <v>12755</v>
      </c>
      <c r="S314" s="196" t="s">
        <v>16810</v>
      </c>
      <c r="T314" s="198" t="str">
        <f t="shared" si="116"/>
        <v>4"-(P)</v>
      </c>
    </row>
    <row r="315" spans="1:20" x14ac:dyDescent="0.25">
      <c r="A315">
        <v>3368447</v>
      </c>
      <c r="B315" t="s">
        <v>12266</v>
      </c>
      <c r="C315" t="s">
        <v>15874</v>
      </c>
      <c r="D315">
        <v>20191028</v>
      </c>
      <c r="E315" s="199">
        <v>12666</v>
      </c>
      <c r="F315" s="199">
        <v>2963741</v>
      </c>
      <c r="G315" s="196" t="s">
        <v>12759</v>
      </c>
      <c r="H315" s="196" t="s">
        <v>12762</v>
      </c>
      <c r="I315" s="197">
        <v>39.760552550021572</v>
      </c>
      <c r="J315" s="196" t="s">
        <v>11637</v>
      </c>
      <c r="K315" s="196" t="s">
        <v>12755</v>
      </c>
      <c r="L315" s="196">
        <v>60</v>
      </c>
      <c r="M315" s="196">
        <v>60</v>
      </c>
      <c r="N315" s="196" t="s">
        <v>16811</v>
      </c>
      <c r="O315" s="200">
        <v>41820</v>
      </c>
      <c r="P315" s="196" t="s">
        <v>12760</v>
      </c>
      <c r="Q315" s="196">
        <v>60</v>
      </c>
      <c r="R315" s="196" t="s">
        <v>12755</v>
      </c>
      <c r="S315" s="196" t="s">
        <v>11677</v>
      </c>
      <c r="T315" s="198" t="str">
        <f t="shared" si="116"/>
        <v>2"-(P)</v>
      </c>
    </row>
    <row r="316" spans="1:20" x14ac:dyDescent="0.25">
      <c r="A316">
        <v>838485</v>
      </c>
      <c r="B316" t="s">
        <v>16812</v>
      </c>
      <c r="C316" t="s">
        <v>15874</v>
      </c>
      <c r="D316">
        <v>20191023</v>
      </c>
      <c r="E316" s="199">
        <v>2972</v>
      </c>
      <c r="F316" s="199">
        <v>433267</v>
      </c>
      <c r="G316" s="196" t="s">
        <v>12763</v>
      </c>
      <c r="H316" s="196" t="s">
        <v>12762</v>
      </c>
      <c r="I316" s="197">
        <v>211.50837881557194</v>
      </c>
      <c r="J316" s="196" t="s">
        <v>16813</v>
      </c>
      <c r="K316" s="196" t="s">
        <v>12755</v>
      </c>
      <c r="L316" s="196">
        <v>45</v>
      </c>
      <c r="M316" s="196">
        <v>45</v>
      </c>
      <c r="N316" s="196" t="s">
        <v>16814</v>
      </c>
      <c r="O316" s="200">
        <v>43256</v>
      </c>
      <c r="P316" s="196" t="s">
        <v>12760</v>
      </c>
      <c r="Q316" s="196">
        <v>45</v>
      </c>
      <c r="R316" s="196" t="s">
        <v>12755</v>
      </c>
      <c r="S316" s="196" t="s">
        <v>12194</v>
      </c>
      <c r="T316" s="198" t="str">
        <f t="shared" ref="T316" si="117">P316&amp;"-"&amp;R316</f>
        <v>2"-(P)</v>
      </c>
    </row>
    <row r="317" spans="1:20" x14ac:dyDescent="0.25">
      <c r="A317">
        <v>30437</v>
      </c>
      <c r="B317" t="s">
        <v>16815</v>
      </c>
      <c r="C317" t="s">
        <v>15874</v>
      </c>
      <c r="D317">
        <v>20191024</v>
      </c>
      <c r="E317" s="199">
        <v>11866</v>
      </c>
      <c r="F317" s="199">
        <v>647633</v>
      </c>
      <c r="G317" s="196" t="s">
        <v>12759</v>
      </c>
      <c r="H317" s="196" t="s">
        <v>12762</v>
      </c>
      <c r="I317" s="197">
        <v>28.18513441433829</v>
      </c>
      <c r="J317" s="196" t="s">
        <v>16816</v>
      </c>
      <c r="K317" s="196" t="s">
        <v>12755</v>
      </c>
      <c r="L317" s="196">
        <v>0</v>
      </c>
      <c r="M317" s="196">
        <v>0</v>
      </c>
      <c r="N317" s="196" t="s">
        <v>16817</v>
      </c>
      <c r="O317" s="200">
        <v>39448</v>
      </c>
      <c r="P317" s="196" t="s">
        <v>12760</v>
      </c>
      <c r="Q317" s="196">
        <v>35</v>
      </c>
      <c r="R317" s="196" t="s">
        <v>12755</v>
      </c>
      <c r="S317" s="196" t="s">
        <v>16818</v>
      </c>
      <c r="T317" s="198" t="str">
        <f t="shared" ref="T317" si="118">P317&amp;"-"&amp;R317</f>
        <v>2"-(P)</v>
      </c>
    </row>
    <row r="318" spans="1:20" x14ac:dyDescent="0.25">
      <c r="A318">
        <v>2305240</v>
      </c>
      <c r="B318" t="s">
        <v>16819</v>
      </c>
      <c r="C318" t="s">
        <v>15874</v>
      </c>
      <c r="D318">
        <v>20191104</v>
      </c>
      <c r="E318" s="199">
        <v>1859</v>
      </c>
      <c r="F318" s="199">
        <v>3227070</v>
      </c>
      <c r="G318" s="196" t="s">
        <v>12763</v>
      </c>
      <c r="H318" s="196" t="s">
        <v>12762</v>
      </c>
      <c r="I318" s="197">
        <v>38.999999974835653</v>
      </c>
      <c r="J318" s="196" t="s">
        <v>16820</v>
      </c>
      <c r="K318" s="196" t="s">
        <v>12755</v>
      </c>
      <c r="L318" s="196">
        <v>45</v>
      </c>
      <c r="M318" s="196">
        <v>45</v>
      </c>
      <c r="N318" s="196" t="s">
        <v>16821</v>
      </c>
      <c r="O318" s="200">
        <v>41985</v>
      </c>
      <c r="P318" s="196" t="s">
        <v>12760</v>
      </c>
      <c r="Q318" s="196">
        <v>45</v>
      </c>
      <c r="R318" s="196" t="s">
        <v>12755</v>
      </c>
      <c r="S318" s="196" t="s">
        <v>16822</v>
      </c>
      <c r="T318" s="198" t="str">
        <f t="shared" ref="T318" si="119">P318&amp;"-"&amp;R318</f>
        <v>2"-(P)</v>
      </c>
    </row>
    <row r="319" spans="1:20" x14ac:dyDescent="0.25">
      <c r="A319">
        <v>1854897</v>
      </c>
      <c r="B319" t="s">
        <v>16823</v>
      </c>
      <c r="C319" t="s">
        <v>15874</v>
      </c>
      <c r="D319">
        <v>20191108</v>
      </c>
      <c r="E319" s="199">
        <v>31923</v>
      </c>
      <c r="F319" s="199">
        <v>524305</v>
      </c>
      <c r="G319" s="196" t="s">
        <v>12759</v>
      </c>
      <c r="H319" s="196" t="s">
        <v>12762</v>
      </c>
      <c r="I319" s="197">
        <v>72.290870640626252</v>
      </c>
      <c r="J319" s="196" t="s">
        <v>16824</v>
      </c>
      <c r="K319" s="196" t="s">
        <v>12755</v>
      </c>
      <c r="L319" s="196">
        <v>0</v>
      </c>
      <c r="M319" s="196">
        <v>0</v>
      </c>
      <c r="N319" s="196" t="s">
        <v>16825</v>
      </c>
      <c r="O319" s="200">
        <v>39916</v>
      </c>
      <c r="P319" s="196" t="s">
        <v>12760</v>
      </c>
      <c r="Q319" s="196">
        <v>57</v>
      </c>
      <c r="R319" s="196" t="s">
        <v>12755</v>
      </c>
      <c r="S319" s="196" t="s">
        <v>16826</v>
      </c>
      <c r="T319" s="198" t="str">
        <f t="shared" ref="T319:T323" si="120">P319&amp;"-"&amp;R319</f>
        <v>2"-(P)</v>
      </c>
    </row>
    <row r="320" spans="1:20" x14ac:dyDescent="0.25">
      <c r="A320">
        <v>373582</v>
      </c>
      <c r="B320" t="s">
        <v>16827</v>
      </c>
      <c r="C320" t="s">
        <v>15874</v>
      </c>
      <c r="D320">
        <v>20191106</v>
      </c>
      <c r="E320" s="199">
        <v>8044</v>
      </c>
      <c r="F320" s="199">
        <v>4199147</v>
      </c>
      <c r="G320" s="196" t="s">
        <v>12763</v>
      </c>
      <c r="H320" s="196" t="s">
        <v>12762</v>
      </c>
      <c r="I320" s="197">
        <v>59.648272891703144</v>
      </c>
      <c r="J320" s="196" t="s">
        <v>16828</v>
      </c>
      <c r="K320" s="196" t="s">
        <v>12755</v>
      </c>
      <c r="L320" s="196">
        <v>60</v>
      </c>
      <c r="M320" s="196">
        <v>60</v>
      </c>
      <c r="N320" s="196" t="s">
        <v>16003</v>
      </c>
      <c r="O320" s="200">
        <v>42615</v>
      </c>
      <c r="P320" s="196" t="s">
        <v>12754</v>
      </c>
      <c r="Q320" s="196">
        <v>45</v>
      </c>
      <c r="R320" s="196" t="s">
        <v>12755</v>
      </c>
      <c r="S320" s="196" t="s">
        <v>16004</v>
      </c>
      <c r="T320" s="198" t="str">
        <f t="shared" si="120"/>
        <v>4"-(P)</v>
      </c>
    </row>
    <row r="321" spans="1:20" x14ac:dyDescent="0.25">
      <c r="A321">
        <v>3819506</v>
      </c>
      <c r="B321" t="s">
        <v>16829</v>
      </c>
      <c r="C321" t="s">
        <v>15874</v>
      </c>
      <c r="D321">
        <v>20191022</v>
      </c>
      <c r="E321" s="199">
        <v>24496</v>
      </c>
      <c r="F321" s="199">
        <v>5119734</v>
      </c>
      <c r="G321" s="196" t="s">
        <v>12759</v>
      </c>
      <c r="H321" s="196" t="s">
        <v>12762</v>
      </c>
      <c r="I321" s="197">
        <v>151.00000002410377</v>
      </c>
      <c r="J321" s="196" t="s">
        <v>16830</v>
      </c>
      <c r="K321" s="196" t="s">
        <v>12755</v>
      </c>
      <c r="L321" s="196">
        <v>57</v>
      </c>
      <c r="M321" s="196">
        <v>57</v>
      </c>
      <c r="N321" s="196" t="s">
        <v>16831</v>
      </c>
      <c r="O321" s="200">
        <v>43262</v>
      </c>
      <c r="P321" s="196" t="s">
        <v>12760</v>
      </c>
      <c r="Q321" s="196">
        <v>57</v>
      </c>
      <c r="R321" s="196" t="s">
        <v>12755</v>
      </c>
      <c r="S321" s="196" t="s">
        <v>16832</v>
      </c>
      <c r="T321" s="198" t="str">
        <f t="shared" si="120"/>
        <v>2"-(P)</v>
      </c>
    </row>
    <row r="322" spans="1:20" x14ac:dyDescent="0.25">
      <c r="A322">
        <v>340303</v>
      </c>
      <c r="B322" t="s">
        <v>16833</v>
      </c>
      <c r="C322" t="s">
        <v>15874</v>
      </c>
      <c r="D322">
        <v>20191114</v>
      </c>
      <c r="E322" s="199">
        <v>25383</v>
      </c>
      <c r="F322" s="199">
        <v>664558</v>
      </c>
      <c r="G322" s="196" t="s">
        <v>12763</v>
      </c>
      <c r="H322" s="196" t="s">
        <v>12762</v>
      </c>
      <c r="I322" s="197">
        <v>162.13218346203391</v>
      </c>
      <c r="J322" s="196" t="s">
        <v>16834</v>
      </c>
      <c r="K322" s="196" t="s">
        <v>12755</v>
      </c>
      <c r="L322" s="196">
        <v>2</v>
      </c>
      <c r="M322" s="196">
        <v>2</v>
      </c>
      <c r="N322" s="196" t="s">
        <v>16835</v>
      </c>
      <c r="O322" s="200">
        <v>40219</v>
      </c>
      <c r="P322" s="196" t="s">
        <v>12760</v>
      </c>
      <c r="Q322" s="196">
        <v>57</v>
      </c>
      <c r="R322" s="196" t="s">
        <v>12755</v>
      </c>
      <c r="S322" s="196" t="s">
        <v>16836</v>
      </c>
      <c r="T322" s="198" t="str">
        <f t="shared" si="120"/>
        <v>2"-(P)</v>
      </c>
    </row>
    <row r="323" spans="1:20" x14ac:dyDescent="0.25">
      <c r="A323">
        <v>3598054</v>
      </c>
      <c r="B323" t="s">
        <v>12594</v>
      </c>
      <c r="C323" t="s">
        <v>15874</v>
      </c>
      <c r="D323">
        <v>20191022</v>
      </c>
      <c r="E323" s="199">
        <v>15062</v>
      </c>
      <c r="F323" s="199">
        <v>4740043</v>
      </c>
      <c r="G323" s="196" t="s">
        <v>12759</v>
      </c>
      <c r="H323" s="196" t="s">
        <v>12760</v>
      </c>
      <c r="I323" s="197">
        <v>44.005837336743838</v>
      </c>
      <c r="J323" s="196" t="s">
        <v>12175</v>
      </c>
      <c r="K323" s="196" t="s">
        <v>12755</v>
      </c>
      <c r="L323" s="196">
        <v>57</v>
      </c>
      <c r="M323" s="196">
        <v>57</v>
      </c>
      <c r="N323" s="196" t="s">
        <v>16837</v>
      </c>
      <c r="O323" s="200">
        <v>43287</v>
      </c>
      <c r="P323" s="196" t="s">
        <v>12760</v>
      </c>
      <c r="Q323" s="196">
        <v>57</v>
      </c>
      <c r="R323" s="196" t="s">
        <v>12755</v>
      </c>
      <c r="S323" s="196" t="s">
        <v>12211</v>
      </c>
      <c r="T323" s="198" t="str">
        <f t="shared" si="120"/>
        <v>2"-(P)</v>
      </c>
    </row>
    <row r="324" spans="1:20" x14ac:dyDescent="0.25">
      <c r="A324">
        <v>2018126</v>
      </c>
      <c r="B324" t="s">
        <v>16838</v>
      </c>
      <c r="C324" t="s">
        <v>15874</v>
      </c>
      <c r="D324">
        <v>20191017</v>
      </c>
      <c r="E324" s="199">
        <v>14118</v>
      </c>
      <c r="F324" s="199">
        <v>608068</v>
      </c>
      <c r="G324" s="196" t="s">
        <v>12759</v>
      </c>
      <c r="H324" s="196" t="s">
        <v>12762</v>
      </c>
      <c r="I324" s="197">
        <v>49.971211801488209</v>
      </c>
      <c r="J324" s="196" t="s">
        <v>16839</v>
      </c>
      <c r="K324" s="196" t="s">
        <v>12755</v>
      </c>
      <c r="L324" s="196">
        <v>0</v>
      </c>
      <c r="M324" s="196">
        <v>0</v>
      </c>
      <c r="N324" s="196" t="s">
        <v>16840</v>
      </c>
      <c r="O324" s="200">
        <v>39448</v>
      </c>
      <c r="P324" s="196" t="s">
        <v>12760</v>
      </c>
      <c r="Q324" s="196">
        <v>60</v>
      </c>
      <c r="R324" s="196" t="s">
        <v>12755</v>
      </c>
      <c r="S324" s="196" t="s">
        <v>16841</v>
      </c>
      <c r="T324" s="198" t="str">
        <f t="shared" ref="T324" si="121">P324&amp;"-"&amp;R324</f>
        <v>2"-(P)</v>
      </c>
    </row>
    <row r="325" spans="1:20" x14ac:dyDescent="0.25">
      <c r="A325">
        <v>2466182</v>
      </c>
      <c r="B325" t="s">
        <v>16842</v>
      </c>
      <c r="C325" t="s">
        <v>15874</v>
      </c>
      <c r="D325">
        <v>20191111</v>
      </c>
      <c r="E325" s="199">
        <v>160</v>
      </c>
      <c r="F325" s="199">
        <v>1449436</v>
      </c>
      <c r="G325" s="196" t="s">
        <v>12768</v>
      </c>
      <c r="H325" s="196" t="s">
        <v>12762</v>
      </c>
      <c r="I325" s="197">
        <v>33.083405916016453</v>
      </c>
      <c r="J325" s="196" t="s">
        <v>16843</v>
      </c>
      <c r="K325" s="196" t="s">
        <v>12755</v>
      </c>
      <c r="L325" s="196"/>
      <c r="M325" s="196"/>
      <c r="N325" s="196" t="s">
        <v>16844</v>
      </c>
      <c r="O325" s="200">
        <v>40561</v>
      </c>
      <c r="P325" s="196" t="s">
        <v>12760</v>
      </c>
      <c r="Q325" s="196">
        <v>60</v>
      </c>
      <c r="R325" s="196" t="s">
        <v>12755</v>
      </c>
      <c r="S325" s="196" t="s">
        <v>16845</v>
      </c>
      <c r="T325" s="198" t="str">
        <f t="shared" ref="T325:T326" si="122">P325&amp;"-"&amp;R325</f>
        <v>2"-(P)</v>
      </c>
    </row>
    <row r="326" spans="1:20" x14ac:dyDescent="0.25">
      <c r="A326">
        <v>3523658</v>
      </c>
      <c r="B326" t="s">
        <v>12572</v>
      </c>
      <c r="C326" t="s">
        <v>15874</v>
      </c>
      <c r="D326">
        <v>20191028</v>
      </c>
      <c r="E326" s="199">
        <v>16816</v>
      </c>
      <c r="F326" s="199">
        <v>4426378</v>
      </c>
      <c r="G326" s="196" t="s">
        <v>12763</v>
      </c>
      <c r="H326" s="196" t="s">
        <v>12762</v>
      </c>
      <c r="I326" s="197">
        <v>24.256833844711956</v>
      </c>
      <c r="J326" s="196" t="s">
        <v>12025</v>
      </c>
      <c r="K326" s="196" t="s">
        <v>12755</v>
      </c>
      <c r="L326" s="196">
        <v>57</v>
      </c>
      <c r="M326" s="196">
        <v>57</v>
      </c>
      <c r="N326" s="196" t="s">
        <v>16846</v>
      </c>
      <c r="O326" s="200">
        <v>42969</v>
      </c>
      <c r="P326" s="196" t="s">
        <v>12760</v>
      </c>
      <c r="Q326" s="196">
        <v>57</v>
      </c>
      <c r="R326" s="196" t="s">
        <v>12755</v>
      </c>
      <c r="S326" s="196" t="s">
        <v>12072</v>
      </c>
      <c r="T326" s="198" t="str">
        <f t="shared" si="122"/>
        <v>2"-(P)</v>
      </c>
    </row>
    <row r="327" spans="1:20" x14ac:dyDescent="0.25">
      <c r="A327">
        <v>330355</v>
      </c>
      <c r="B327" t="s">
        <v>16847</v>
      </c>
      <c r="C327" t="s">
        <v>15874</v>
      </c>
      <c r="D327">
        <v>20191025</v>
      </c>
      <c r="E327" s="199">
        <v>2207</v>
      </c>
      <c r="F327" s="199">
        <v>945404</v>
      </c>
      <c r="G327" s="196" t="s">
        <v>12759</v>
      </c>
      <c r="H327" s="196" t="s">
        <v>12762</v>
      </c>
      <c r="I327" s="197">
        <v>57.797983913397509</v>
      </c>
      <c r="J327" s="196" t="s">
        <v>16848</v>
      </c>
      <c r="K327" s="196" t="s">
        <v>12755</v>
      </c>
      <c r="L327" s="196">
        <v>2</v>
      </c>
      <c r="M327" s="196">
        <v>2</v>
      </c>
      <c r="N327" s="196" t="s">
        <v>16849</v>
      </c>
      <c r="O327" s="200">
        <v>40234</v>
      </c>
      <c r="P327" s="196" t="s">
        <v>12760</v>
      </c>
      <c r="Q327" s="196">
        <v>35</v>
      </c>
      <c r="R327" s="196" t="s">
        <v>12755</v>
      </c>
      <c r="S327" s="196" t="s">
        <v>16850</v>
      </c>
      <c r="T327" s="198" t="str">
        <f t="shared" ref="T327:T328" si="123">P327&amp;"-"&amp;R327</f>
        <v>2"-(P)</v>
      </c>
    </row>
    <row r="328" spans="1:20" x14ac:dyDescent="0.25">
      <c r="A328">
        <v>484125</v>
      </c>
      <c r="B328" t="s">
        <v>16851</v>
      </c>
      <c r="C328" t="s">
        <v>15874</v>
      </c>
      <c r="D328">
        <v>20191031</v>
      </c>
      <c r="E328" s="199">
        <v>11345</v>
      </c>
      <c r="F328" s="199">
        <v>325784</v>
      </c>
      <c r="G328" s="196" t="s">
        <v>12763</v>
      </c>
      <c r="H328" s="196" t="s">
        <v>12764</v>
      </c>
      <c r="I328" s="197">
        <v>32.921463349500129</v>
      </c>
      <c r="J328" s="196" t="s">
        <v>16852</v>
      </c>
      <c r="K328" s="196" t="s">
        <v>12755</v>
      </c>
      <c r="L328" s="196">
        <v>35</v>
      </c>
      <c r="M328" s="196">
        <v>35</v>
      </c>
      <c r="N328" s="196" t="s">
        <v>16853</v>
      </c>
      <c r="O328" s="200">
        <v>43542</v>
      </c>
      <c r="P328" s="196" t="s">
        <v>12760</v>
      </c>
      <c r="Q328" s="196">
        <v>35</v>
      </c>
      <c r="R328" s="196" t="s">
        <v>12755</v>
      </c>
      <c r="S328" s="196" t="s">
        <v>16854</v>
      </c>
      <c r="T328" s="198" t="str">
        <f t="shared" si="123"/>
        <v>2"-(P)</v>
      </c>
    </row>
    <row r="329" spans="1:20" x14ac:dyDescent="0.25">
      <c r="A329">
        <v>87275</v>
      </c>
      <c r="B329" t="s">
        <v>16855</v>
      </c>
      <c r="C329" t="s">
        <v>15874</v>
      </c>
      <c r="D329">
        <v>20191101</v>
      </c>
      <c r="E329" s="199">
        <v>1886</v>
      </c>
      <c r="F329" s="199">
        <v>3492304</v>
      </c>
      <c r="G329" s="196" t="s">
        <v>12763</v>
      </c>
      <c r="H329" s="196" t="s">
        <v>12764</v>
      </c>
      <c r="I329" s="197">
        <v>12.00000001698865</v>
      </c>
      <c r="J329" s="196" t="s">
        <v>16856</v>
      </c>
      <c r="K329" s="196" t="s">
        <v>12755</v>
      </c>
      <c r="L329" s="196">
        <v>45</v>
      </c>
      <c r="M329" s="196">
        <v>45</v>
      </c>
      <c r="N329" s="196" t="s">
        <v>16857</v>
      </c>
      <c r="O329" s="200">
        <v>42191</v>
      </c>
      <c r="P329" s="196" t="s">
        <v>12760</v>
      </c>
      <c r="Q329" s="196">
        <v>45</v>
      </c>
      <c r="R329" s="196" t="s">
        <v>12755</v>
      </c>
      <c r="S329" s="196" t="s">
        <v>16858</v>
      </c>
      <c r="T329" s="198" t="str">
        <f t="shared" ref="T329" si="124">P329&amp;"-"&amp;R329</f>
        <v>2"-(P)</v>
      </c>
    </row>
    <row r="330" spans="1:20" x14ac:dyDescent="0.25">
      <c r="A330">
        <v>2867954</v>
      </c>
      <c r="B330" t="s">
        <v>16859</v>
      </c>
      <c r="C330" t="s">
        <v>15874</v>
      </c>
      <c r="D330">
        <v>20191029</v>
      </c>
      <c r="E330" s="199">
        <v>32377</v>
      </c>
      <c r="F330" s="199">
        <v>2478790</v>
      </c>
      <c r="G330" s="196" t="s">
        <v>12763</v>
      </c>
      <c r="H330" s="196" t="s">
        <v>12762</v>
      </c>
      <c r="I330" s="197">
        <v>19.999999957527002</v>
      </c>
      <c r="J330" s="196" t="s">
        <v>16860</v>
      </c>
      <c r="K330" s="196" t="s">
        <v>12755</v>
      </c>
      <c r="L330" s="196">
        <v>50</v>
      </c>
      <c r="M330" s="196">
        <v>50</v>
      </c>
      <c r="N330" s="196" t="s">
        <v>16861</v>
      </c>
      <c r="O330" s="200">
        <v>41369</v>
      </c>
      <c r="P330" s="196" t="s">
        <v>12760</v>
      </c>
      <c r="Q330" s="196">
        <v>50</v>
      </c>
      <c r="R330" s="196" t="s">
        <v>12755</v>
      </c>
      <c r="S330" s="196" t="s">
        <v>16278</v>
      </c>
      <c r="T330" s="198" t="str">
        <f t="shared" ref="T330" si="125">P330&amp;"-"&amp;R330</f>
        <v>2"-(P)</v>
      </c>
    </row>
    <row r="331" spans="1:20" x14ac:dyDescent="0.25">
      <c r="A331">
        <v>225510</v>
      </c>
      <c r="B331" t="s">
        <v>16862</v>
      </c>
      <c r="C331" t="s">
        <v>15874</v>
      </c>
      <c r="D331">
        <v>20191114</v>
      </c>
      <c r="E331" s="199">
        <v>27540</v>
      </c>
      <c r="F331" s="199">
        <v>466170</v>
      </c>
      <c r="G331" s="196" t="s">
        <v>12763</v>
      </c>
      <c r="H331" s="196" t="s">
        <v>12762</v>
      </c>
      <c r="I331" s="197">
        <v>109.3502401109639</v>
      </c>
      <c r="J331" s="196" t="s">
        <v>16863</v>
      </c>
      <c r="K331" s="196" t="s">
        <v>12755</v>
      </c>
      <c r="L331" s="196">
        <v>0</v>
      </c>
      <c r="M331" s="196">
        <v>0</v>
      </c>
      <c r="N331" s="196" t="s">
        <v>16864</v>
      </c>
      <c r="O331" s="200">
        <v>40065</v>
      </c>
      <c r="P331" s="196" t="s">
        <v>12760</v>
      </c>
      <c r="Q331" s="196">
        <v>57</v>
      </c>
      <c r="R331" s="196" t="s">
        <v>12755</v>
      </c>
      <c r="S331" s="196" t="s">
        <v>16865</v>
      </c>
      <c r="T331" s="198" t="str">
        <f t="shared" ref="T331:T334" si="126">P331&amp;"-"&amp;R331</f>
        <v>2"-(P)</v>
      </c>
    </row>
    <row r="332" spans="1:20" x14ac:dyDescent="0.25">
      <c r="A332">
        <v>3054738</v>
      </c>
      <c r="B332" t="s">
        <v>12289</v>
      </c>
      <c r="C332" t="s">
        <v>15874</v>
      </c>
      <c r="D332">
        <v>20191028</v>
      </c>
      <c r="E332" s="199">
        <v>607</v>
      </c>
      <c r="F332" s="199">
        <v>3009365</v>
      </c>
      <c r="G332" s="196" t="s">
        <v>12763</v>
      </c>
      <c r="H332" s="196" t="s">
        <v>12762</v>
      </c>
      <c r="I332" s="197">
        <v>26.439949653338985</v>
      </c>
      <c r="J332" s="196" t="s">
        <v>11588</v>
      </c>
      <c r="K332" s="196" t="s">
        <v>12755</v>
      </c>
      <c r="L332" s="196">
        <v>60</v>
      </c>
      <c r="M332" s="196">
        <v>60</v>
      </c>
      <c r="N332" s="196" t="s">
        <v>16866</v>
      </c>
      <c r="O332" s="200">
        <v>41887</v>
      </c>
      <c r="P332" s="196" t="s">
        <v>12760</v>
      </c>
      <c r="Q332" s="196">
        <v>60</v>
      </c>
      <c r="R332" s="196" t="s">
        <v>12755</v>
      </c>
      <c r="S332" s="196" t="s">
        <v>11652</v>
      </c>
      <c r="T332" s="198" t="str">
        <f t="shared" si="126"/>
        <v>2"-(P)</v>
      </c>
    </row>
    <row r="333" spans="1:20" x14ac:dyDescent="0.25">
      <c r="A333">
        <v>3627912</v>
      </c>
      <c r="B333" t="s">
        <v>16867</v>
      </c>
      <c r="C333" t="s">
        <v>15874</v>
      </c>
      <c r="D333">
        <v>20191114</v>
      </c>
      <c r="E333" s="199">
        <v>12839</v>
      </c>
      <c r="F333" s="199">
        <v>3231072</v>
      </c>
      <c r="G333" s="196" t="s">
        <v>12759</v>
      </c>
      <c r="H333" s="196" t="s">
        <v>12762</v>
      </c>
      <c r="I333" s="197">
        <v>277.86046658879417</v>
      </c>
      <c r="J333" s="196" t="s">
        <v>11642</v>
      </c>
      <c r="K333" s="196" t="s">
        <v>12755</v>
      </c>
      <c r="L333" s="196">
        <v>60</v>
      </c>
      <c r="M333" s="196">
        <v>60</v>
      </c>
      <c r="N333" s="196" t="s">
        <v>16868</v>
      </c>
      <c r="O333" s="200">
        <v>41344</v>
      </c>
      <c r="P333" s="196" t="s">
        <v>12754</v>
      </c>
      <c r="Q333" s="196">
        <v>60</v>
      </c>
      <c r="R333" s="196" t="s">
        <v>12755</v>
      </c>
      <c r="S333" s="196" t="s">
        <v>16869</v>
      </c>
      <c r="T333" s="198" t="str">
        <f t="shared" si="126"/>
        <v>4"-(P)</v>
      </c>
    </row>
    <row r="334" spans="1:20" x14ac:dyDescent="0.25">
      <c r="A334">
        <v>2503575</v>
      </c>
      <c r="B334" t="s">
        <v>16870</v>
      </c>
      <c r="C334" t="s">
        <v>15874</v>
      </c>
      <c r="D334">
        <v>20191104</v>
      </c>
      <c r="E334" s="199">
        <v>1383</v>
      </c>
      <c r="F334" s="199">
        <v>1635459</v>
      </c>
      <c r="G334" s="196" t="s">
        <v>12768</v>
      </c>
      <c r="H334" s="196" t="s">
        <v>12760</v>
      </c>
      <c r="I334" s="197">
        <v>32.611893540899061</v>
      </c>
      <c r="J334" s="196" t="s">
        <v>15891</v>
      </c>
      <c r="K334" s="196" t="s">
        <v>12755</v>
      </c>
      <c r="L334" s="196">
        <v>45</v>
      </c>
      <c r="M334" s="196">
        <v>45</v>
      </c>
      <c r="N334" s="196" t="s">
        <v>15892</v>
      </c>
      <c r="O334" s="200">
        <v>40723</v>
      </c>
      <c r="P334" s="196" t="s">
        <v>12760</v>
      </c>
      <c r="Q334" s="196">
        <v>45</v>
      </c>
      <c r="R334" s="196" t="s">
        <v>12755</v>
      </c>
      <c r="S334" s="196" t="s">
        <v>15893</v>
      </c>
      <c r="T334" s="198" t="str">
        <f t="shared" si="126"/>
        <v>2"-(P)</v>
      </c>
    </row>
    <row r="335" spans="1:20" x14ac:dyDescent="0.25">
      <c r="A335">
        <v>3403048</v>
      </c>
      <c r="B335" t="s">
        <v>12430</v>
      </c>
      <c r="C335" t="s">
        <v>15874</v>
      </c>
      <c r="D335">
        <v>20191112</v>
      </c>
      <c r="E335" s="199">
        <v>21094</v>
      </c>
      <c r="F335" s="199">
        <v>4003932</v>
      </c>
      <c r="G335" s="196" t="s">
        <v>12759</v>
      </c>
      <c r="H335" s="196" t="s">
        <v>12762</v>
      </c>
      <c r="I335" s="197">
        <v>14.999999988355203</v>
      </c>
      <c r="J335" s="196" t="s">
        <v>11861</v>
      </c>
      <c r="K335" s="196" t="s">
        <v>12755</v>
      </c>
      <c r="L335" s="196">
        <v>57</v>
      </c>
      <c r="M335" s="196">
        <v>57</v>
      </c>
      <c r="N335" s="196" t="s">
        <v>16293</v>
      </c>
      <c r="O335" s="200">
        <v>39814</v>
      </c>
      <c r="P335" s="196" t="s">
        <v>12767</v>
      </c>
      <c r="Q335" s="196">
        <v>57</v>
      </c>
      <c r="R335" s="196" t="s">
        <v>12755</v>
      </c>
      <c r="S335" s="196" t="s">
        <v>16220</v>
      </c>
      <c r="T335" s="198" t="str">
        <f t="shared" ref="T335:T338" si="127">P335&amp;"-"&amp;R335</f>
        <v>6"-(P)</v>
      </c>
    </row>
    <row r="336" spans="1:20" x14ac:dyDescent="0.25">
      <c r="A336">
        <v>3749832</v>
      </c>
      <c r="B336" t="s">
        <v>16871</v>
      </c>
      <c r="C336" t="s">
        <v>15874</v>
      </c>
      <c r="D336">
        <v>20191113</v>
      </c>
      <c r="E336" s="199">
        <v>26103</v>
      </c>
      <c r="F336" s="199">
        <v>4934867</v>
      </c>
      <c r="G336" s="196" t="s">
        <v>12759</v>
      </c>
      <c r="H336" s="196" t="s">
        <v>12762</v>
      </c>
      <c r="I336" s="197">
        <v>58.00003631861852</v>
      </c>
      <c r="J336" s="196" t="s">
        <v>16872</v>
      </c>
      <c r="K336" s="196" t="s">
        <v>12755</v>
      </c>
      <c r="L336" s="196">
        <v>57</v>
      </c>
      <c r="M336" s="196">
        <v>57</v>
      </c>
      <c r="N336" s="196" t="s">
        <v>16873</v>
      </c>
      <c r="O336" s="200">
        <v>42082</v>
      </c>
      <c r="P336" s="196" t="s">
        <v>12760</v>
      </c>
      <c r="Q336" s="196">
        <v>57</v>
      </c>
      <c r="R336" s="196" t="s">
        <v>12755</v>
      </c>
      <c r="S336" s="196" t="s">
        <v>11815</v>
      </c>
      <c r="T336" s="198" t="str">
        <f t="shared" si="127"/>
        <v>2"-(P)</v>
      </c>
    </row>
    <row r="337" spans="1:20" x14ac:dyDescent="0.25">
      <c r="A337">
        <v>3468475</v>
      </c>
      <c r="B337" t="s">
        <v>16874</v>
      </c>
      <c r="C337" t="s">
        <v>15874</v>
      </c>
      <c r="D337">
        <v>20190613</v>
      </c>
      <c r="E337" s="199">
        <v>389</v>
      </c>
      <c r="F337" s="199">
        <v>454184</v>
      </c>
      <c r="G337" s="196" t="s">
        <v>12763</v>
      </c>
      <c r="H337" s="196" t="s">
        <v>12762</v>
      </c>
      <c r="I337" s="197">
        <v>11.645516543969402</v>
      </c>
      <c r="J337" s="196" t="s">
        <v>16875</v>
      </c>
      <c r="K337" s="196" t="s">
        <v>12755</v>
      </c>
      <c r="L337" s="196">
        <v>45</v>
      </c>
      <c r="M337" s="196">
        <v>45</v>
      </c>
      <c r="N337" s="196" t="s">
        <v>16876</v>
      </c>
      <c r="O337" s="200">
        <v>41465</v>
      </c>
      <c r="P337" s="196" t="s">
        <v>12762</v>
      </c>
      <c r="Q337" s="196">
        <v>45</v>
      </c>
      <c r="R337" s="196" t="s">
        <v>12755</v>
      </c>
      <c r="S337" s="196" t="s">
        <v>16877</v>
      </c>
      <c r="T337" s="198" t="str">
        <f t="shared" si="127"/>
        <v>1"-(P)</v>
      </c>
    </row>
    <row r="338" spans="1:20" x14ac:dyDescent="0.25">
      <c r="A338">
        <v>3428895</v>
      </c>
      <c r="B338" t="s">
        <v>16878</v>
      </c>
      <c r="C338" t="s">
        <v>15874</v>
      </c>
      <c r="D338">
        <v>20191017</v>
      </c>
      <c r="E338" s="199">
        <v>25250</v>
      </c>
      <c r="F338" s="199">
        <v>2500793</v>
      </c>
      <c r="G338" s="196" t="s">
        <v>12763</v>
      </c>
      <c r="H338" s="196" t="s">
        <v>12760</v>
      </c>
      <c r="I338" s="197">
        <v>7.0000000054950933</v>
      </c>
      <c r="J338" s="196" t="s">
        <v>16879</v>
      </c>
      <c r="K338" s="196" t="s">
        <v>12755</v>
      </c>
      <c r="L338" s="196">
        <v>57</v>
      </c>
      <c r="M338" s="196">
        <v>57</v>
      </c>
      <c r="N338" s="196" t="s">
        <v>16880</v>
      </c>
      <c r="O338" s="200">
        <v>41407</v>
      </c>
      <c r="P338" s="196" t="s">
        <v>12760</v>
      </c>
      <c r="Q338" s="196">
        <v>57</v>
      </c>
      <c r="R338" s="196" t="s">
        <v>12755</v>
      </c>
      <c r="S338" s="196" t="s">
        <v>16881</v>
      </c>
      <c r="T338" s="198" t="str">
        <f t="shared" si="127"/>
        <v>2"-(P)</v>
      </c>
    </row>
    <row r="339" spans="1:20" x14ac:dyDescent="0.25">
      <c r="A339">
        <v>3167633</v>
      </c>
      <c r="B339" t="s">
        <v>12359</v>
      </c>
      <c r="C339" t="s">
        <v>15874</v>
      </c>
      <c r="D339">
        <v>20191022</v>
      </c>
      <c r="E339" s="199">
        <v>3439</v>
      </c>
      <c r="F339" s="199">
        <v>3363915</v>
      </c>
      <c r="G339" s="196" t="s">
        <v>12763</v>
      </c>
      <c r="H339" s="196" t="s">
        <v>12762</v>
      </c>
      <c r="I339" s="197">
        <v>28.999999996334751</v>
      </c>
      <c r="J339" s="196" t="s">
        <v>11718</v>
      </c>
      <c r="K339" s="196" t="s">
        <v>12755</v>
      </c>
      <c r="L339" s="196">
        <v>60</v>
      </c>
      <c r="M339" s="196">
        <v>60</v>
      </c>
      <c r="N339" s="196" t="s">
        <v>16882</v>
      </c>
      <c r="O339" s="200">
        <v>42010</v>
      </c>
      <c r="P339" s="196" t="s">
        <v>12760</v>
      </c>
      <c r="Q339" s="196">
        <v>60</v>
      </c>
      <c r="R339" s="196" t="s">
        <v>12755</v>
      </c>
      <c r="S339" s="196" t="s">
        <v>11812</v>
      </c>
      <c r="T339" s="198" t="str">
        <f t="shared" ref="T339:T342" si="128">P339&amp;"-"&amp;R339</f>
        <v>2"-(P)</v>
      </c>
    </row>
    <row r="340" spans="1:20" x14ac:dyDescent="0.25">
      <c r="A340">
        <v>1774419</v>
      </c>
      <c r="B340" t="s">
        <v>16883</v>
      </c>
      <c r="C340" t="s">
        <v>15874</v>
      </c>
      <c r="D340">
        <v>20191101</v>
      </c>
      <c r="E340" s="199">
        <v>1628</v>
      </c>
      <c r="F340" s="199">
        <v>443073</v>
      </c>
      <c r="G340" s="196" t="s">
        <v>12768</v>
      </c>
      <c r="H340" s="196" t="s">
        <v>12764</v>
      </c>
      <c r="I340" s="197">
        <v>78.813441389558434</v>
      </c>
      <c r="J340" s="196" t="s">
        <v>16884</v>
      </c>
      <c r="K340" s="196" t="s">
        <v>12755</v>
      </c>
      <c r="L340" s="196">
        <v>45</v>
      </c>
      <c r="M340" s="196">
        <v>45</v>
      </c>
      <c r="N340" s="196" t="s">
        <v>16885</v>
      </c>
      <c r="O340" s="200">
        <v>42486</v>
      </c>
      <c r="P340" s="196" t="s">
        <v>12754</v>
      </c>
      <c r="Q340" s="196">
        <v>45</v>
      </c>
      <c r="R340" s="196" t="s">
        <v>12755</v>
      </c>
      <c r="S340" s="196" t="s">
        <v>16886</v>
      </c>
      <c r="T340" s="198" t="str">
        <f t="shared" si="128"/>
        <v>4"-(P)</v>
      </c>
    </row>
    <row r="341" spans="1:20" x14ac:dyDescent="0.25">
      <c r="A341">
        <v>3734209</v>
      </c>
      <c r="B341" t="s">
        <v>12551</v>
      </c>
      <c r="C341" t="s">
        <v>15874</v>
      </c>
      <c r="D341">
        <v>20191112</v>
      </c>
      <c r="E341" s="199">
        <v>32916</v>
      </c>
      <c r="F341" s="199">
        <v>4363994</v>
      </c>
      <c r="G341" s="196" t="s">
        <v>12759</v>
      </c>
      <c r="H341" s="196" t="s">
        <v>12762</v>
      </c>
      <c r="I341" s="197">
        <v>105.00000001950151</v>
      </c>
      <c r="J341" s="196" t="s">
        <v>12031</v>
      </c>
      <c r="K341" s="196" t="s">
        <v>12755</v>
      </c>
      <c r="L341" s="196">
        <v>60</v>
      </c>
      <c r="M341" s="196">
        <v>60</v>
      </c>
      <c r="N341" s="196" t="s">
        <v>16887</v>
      </c>
      <c r="O341" s="200">
        <v>42832</v>
      </c>
      <c r="P341" s="196" t="s">
        <v>12760</v>
      </c>
      <c r="Q341" s="196">
        <v>60</v>
      </c>
      <c r="R341" s="196" t="s">
        <v>12755</v>
      </c>
      <c r="S341" s="196" t="s">
        <v>12063</v>
      </c>
      <c r="T341" s="198" t="str">
        <f t="shared" si="128"/>
        <v>2"-(P)</v>
      </c>
    </row>
    <row r="342" spans="1:20" x14ac:dyDescent="0.25">
      <c r="A342">
        <v>2031757</v>
      </c>
      <c r="B342" t="s">
        <v>16888</v>
      </c>
      <c r="C342" t="s">
        <v>15874</v>
      </c>
      <c r="D342">
        <v>20191025</v>
      </c>
      <c r="E342" s="199">
        <v>11807</v>
      </c>
      <c r="F342" s="199">
        <v>618837</v>
      </c>
      <c r="G342" s="196" t="s">
        <v>12759</v>
      </c>
      <c r="H342" s="196" t="s">
        <v>12762</v>
      </c>
      <c r="I342" s="197">
        <v>100.22772078969884</v>
      </c>
      <c r="J342" s="196" t="s">
        <v>16889</v>
      </c>
      <c r="K342" s="196" t="s">
        <v>12755</v>
      </c>
      <c r="L342" s="196">
        <v>0</v>
      </c>
      <c r="M342" s="196">
        <v>0</v>
      </c>
      <c r="N342" s="196" t="s">
        <v>16890</v>
      </c>
      <c r="O342" s="200">
        <v>42933</v>
      </c>
      <c r="P342" s="196" t="s">
        <v>12767</v>
      </c>
      <c r="Q342" s="196">
        <v>35</v>
      </c>
      <c r="R342" s="196" t="s">
        <v>12755</v>
      </c>
      <c r="S342" s="196" t="s">
        <v>16891</v>
      </c>
      <c r="T342" s="198" t="str">
        <f t="shared" si="128"/>
        <v>6"-(P)</v>
      </c>
    </row>
    <row r="343" spans="1:20" x14ac:dyDescent="0.25">
      <c r="A343">
        <v>2525946</v>
      </c>
      <c r="B343" t="s">
        <v>16892</v>
      </c>
      <c r="C343" t="s">
        <v>15874</v>
      </c>
      <c r="D343">
        <v>20191111</v>
      </c>
      <c r="E343" s="199">
        <v>13039</v>
      </c>
      <c r="F343" s="199">
        <v>1262219</v>
      </c>
      <c r="G343" s="196" t="s">
        <v>12759</v>
      </c>
      <c r="H343" s="196" t="s">
        <v>12762</v>
      </c>
      <c r="I343" s="197">
        <v>75.868831348560377</v>
      </c>
      <c r="J343" s="196" t="s">
        <v>16893</v>
      </c>
      <c r="K343" s="196" t="s">
        <v>12755</v>
      </c>
      <c r="L343" s="196">
        <v>60</v>
      </c>
      <c r="M343" s="196">
        <v>60</v>
      </c>
      <c r="N343" s="196" t="s">
        <v>16894</v>
      </c>
      <c r="O343" s="200">
        <v>40557</v>
      </c>
      <c r="P343" s="196" t="s">
        <v>12754</v>
      </c>
      <c r="Q343" s="196">
        <v>60</v>
      </c>
      <c r="R343" s="196" t="s">
        <v>12755</v>
      </c>
      <c r="S343" s="196" t="s">
        <v>16895</v>
      </c>
      <c r="T343" s="198" t="str">
        <f t="shared" ref="T343:T348" si="129">P343&amp;"-"&amp;R343</f>
        <v>4"-(P)</v>
      </c>
    </row>
    <row r="344" spans="1:20" x14ac:dyDescent="0.25">
      <c r="A344">
        <v>3782266</v>
      </c>
      <c r="B344" t="s">
        <v>16896</v>
      </c>
      <c r="C344" t="s">
        <v>15874</v>
      </c>
      <c r="D344">
        <v>20191107</v>
      </c>
      <c r="E344" s="199">
        <v>3770</v>
      </c>
      <c r="F344" s="199">
        <v>5077684</v>
      </c>
      <c r="G344" s="196" t="s">
        <v>12759</v>
      </c>
      <c r="H344" s="196" t="s">
        <v>12762</v>
      </c>
      <c r="I344" s="197">
        <v>28.000000004199325</v>
      </c>
      <c r="J344" s="196" t="s">
        <v>16897</v>
      </c>
      <c r="K344" s="196" t="s">
        <v>12755</v>
      </c>
      <c r="L344" s="196">
        <v>60</v>
      </c>
      <c r="M344" s="196">
        <v>60</v>
      </c>
      <c r="N344" s="196" t="s">
        <v>16898</v>
      </c>
      <c r="O344" s="200">
        <v>43543</v>
      </c>
      <c r="P344" s="196" t="s">
        <v>12760</v>
      </c>
      <c r="Q344" s="196">
        <v>60</v>
      </c>
      <c r="R344" s="196" t="s">
        <v>12755</v>
      </c>
      <c r="S344" s="196" t="s">
        <v>16899</v>
      </c>
      <c r="T344" s="198" t="str">
        <f t="shared" si="129"/>
        <v>2"-(P)</v>
      </c>
    </row>
    <row r="345" spans="1:20" x14ac:dyDescent="0.25">
      <c r="A345">
        <v>3016015</v>
      </c>
      <c r="B345" t="s">
        <v>12242</v>
      </c>
      <c r="C345" t="s">
        <v>15874</v>
      </c>
      <c r="D345">
        <v>20191025</v>
      </c>
      <c r="E345" s="199">
        <v>17493</v>
      </c>
      <c r="F345" s="199">
        <v>2874505</v>
      </c>
      <c r="G345" s="196" t="s">
        <v>12763</v>
      </c>
      <c r="H345" s="196" t="s">
        <v>12762</v>
      </c>
      <c r="I345" s="197">
        <v>296.18910174321258</v>
      </c>
      <c r="J345" s="196" t="s">
        <v>11644</v>
      </c>
      <c r="K345" s="196" t="s">
        <v>12755</v>
      </c>
      <c r="L345" s="196">
        <v>57</v>
      </c>
      <c r="M345" s="196">
        <v>57</v>
      </c>
      <c r="N345" s="196" t="s">
        <v>16900</v>
      </c>
      <c r="O345" s="200">
        <v>43326</v>
      </c>
      <c r="P345" s="196" t="s">
        <v>12754</v>
      </c>
      <c r="Q345" s="196">
        <v>57</v>
      </c>
      <c r="R345" s="196" t="s">
        <v>12755</v>
      </c>
      <c r="S345" s="196" t="s">
        <v>16901</v>
      </c>
      <c r="T345" s="198" t="str">
        <f t="shared" si="129"/>
        <v>4"-(P)</v>
      </c>
    </row>
    <row r="346" spans="1:20" x14ac:dyDescent="0.25">
      <c r="A346">
        <v>32261</v>
      </c>
      <c r="B346" t="s">
        <v>16902</v>
      </c>
      <c r="C346" t="s">
        <v>15874</v>
      </c>
      <c r="D346">
        <v>20191018</v>
      </c>
      <c r="E346" s="199">
        <v>5187</v>
      </c>
      <c r="F346" s="199">
        <v>404610</v>
      </c>
      <c r="G346" s="196" t="s">
        <v>12759</v>
      </c>
      <c r="H346" s="196" t="s">
        <v>12765</v>
      </c>
      <c r="I346" s="197">
        <v>227.30059924182686</v>
      </c>
      <c r="J346" s="196" t="s">
        <v>65</v>
      </c>
      <c r="K346" s="196" t="s">
        <v>12758</v>
      </c>
      <c r="L346" s="196">
        <v>0</v>
      </c>
      <c r="M346" s="196">
        <v>0</v>
      </c>
      <c r="N346" s="196" t="s">
        <v>16903</v>
      </c>
      <c r="O346" s="200">
        <v>39448</v>
      </c>
      <c r="P346" s="196" t="s">
        <v>12762</v>
      </c>
      <c r="Q346" s="196">
        <v>60</v>
      </c>
      <c r="R346" s="196" t="s">
        <v>12758</v>
      </c>
      <c r="S346" s="196" t="s">
        <v>16904</v>
      </c>
      <c r="T346" s="198" t="str">
        <f t="shared" si="129"/>
        <v>1"-(W)</v>
      </c>
    </row>
    <row r="347" spans="1:20" x14ac:dyDescent="0.25">
      <c r="A347">
        <v>3471383</v>
      </c>
      <c r="B347" t="s">
        <v>12534</v>
      </c>
      <c r="C347" t="s">
        <v>15874</v>
      </c>
      <c r="D347">
        <v>20191018</v>
      </c>
      <c r="E347" s="199">
        <v>25162</v>
      </c>
      <c r="F347" s="199">
        <v>4257574</v>
      </c>
      <c r="G347" s="196" t="s">
        <v>12763</v>
      </c>
      <c r="H347" s="196" t="s">
        <v>12762</v>
      </c>
      <c r="I347" s="197">
        <v>117.00000004258136</v>
      </c>
      <c r="J347" s="196" t="s">
        <v>11937</v>
      </c>
      <c r="K347" s="196" t="s">
        <v>12755</v>
      </c>
      <c r="L347" s="196">
        <v>57</v>
      </c>
      <c r="M347" s="196">
        <v>57</v>
      </c>
      <c r="N347" s="196" t="s">
        <v>16880</v>
      </c>
      <c r="O347" s="200">
        <v>41407</v>
      </c>
      <c r="P347" s="196" t="s">
        <v>12760</v>
      </c>
      <c r="Q347" s="196">
        <v>57</v>
      </c>
      <c r="R347" s="196" t="s">
        <v>12755</v>
      </c>
      <c r="S347" s="196" t="s">
        <v>16881</v>
      </c>
      <c r="T347" s="198" t="str">
        <f t="shared" si="129"/>
        <v>2"-(P)</v>
      </c>
    </row>
    <row r="348" spans="1:20" x14ac:dyDescent="0.25">
      <c r="A348">
        <v>3484256</v>
      </c>
      <c r="B348" t="s">
        <v>12545</v>
      </c>
      <c r="C348" t="s">
        <v>15874</v>
      </c>
      <c r="D348">
        <v>20191105</v>
      </c>
      <c r="E348" s="199">
        <v>3200</v>
      </c>
      <c r="F348" s="199">
        <v>4442777</v>
      </c>
      <c r="G348" s="196" t="s">
        <v>12763</v>
      </c>
      <c r="H348" s="196" t="s">
        <v>12762</v>
      </c>
      <c r="I348" s="197">
        <v>32.000000033724461</v>
      </c>
      <c r="J348" s="196" t="s">
        <v>11953</v>
      </c>
      <c r="K348" s="196" t="s">
        <v>12755</v>
      </c>
      <c r="L348" s="196">
        <v>45</v>
      </c>
      <c r="M348" s="196">
        <v>45</v>
      </c>
      <c r="N348" s="196" t="s">
        <v>16905</v>
      </c>
      <c r="O348" s="200">
        <v>43000</v>
      </c>
      <c r="P348" s="196" t="s">
        <v>12762</v>
      </c>
      <c r="Q348" s="196">
        <v>45</v>
      </c>
      <c r="R348" s="196" t="s">
        <v>12755</v>
      </c>
      <c r="S348" s="196" t="s">
        <v>12045</v>
      </c>
      <c r="T348" s="198" t="str">
        <f t="shared" si="129"/>
        <v>1"-(P)</v>
      </c>
    </row>
    <row r="349" spans="1:20" x14ac:dyDescent="0.25">
      <c r="A349">
        <v>3657150</v>
      </c>
      <c r="B349" t="s">
        <v>12648</v>
      </c>
      <c r="C349" t="s">
        <v>15874</v>
      </c>
      <c r="D349">
        <v>20191105</v>
      </c>
      <c r="E349" s="199">
        <v>8068</v>
      </c>
      <c r="F349" s="199">
        <v>5149306</v>
      </c>
      <c r="G349" s="196" t="s">
        <v>12759</v>
      </c>
      <c r="H349" s="196" t="s">
        <v>12762</v>
      </c>
      <c r="I349" s="197">
        <v>147.49772420642157</v>
      </c>
      <c r="J349" s="196" t="s">
        <v>12156</v>
      </c>
      <c r="K349" s="196" t="s">
        <v>12755</v>
      </c>
      <c r="L349" s="196">
        <v>60</v>
      </c>
      <c r="M349" s="196">
        <v>60</v>
      </c>
      <c r="N349" s="196" t="s">
        <v>16906</v>
      </c>
      <c r="O349" s="200">
        <v>43321</v>
      </c>
      <c r="P349" s="196" t="s">
        <v>12760</v>
      </c>
      <c r="Q349" s="196">
        <v>60</v>
      </c>
      <c r="R349" s="196" t="s">
        <v>12755</v>
      </c>
      <c r="S349" s="196" t="s">
        <v>12204</v>
      </c>
      <c r="T349" s="198" t="str">
        <f t="shared" ref="T349" si="130">P349&amp;"-"&amp;R349</f>
        <v>2"-(P)</v>
      </c>
    </row>
    <row r="350" spans="1:20" x14ac:dyDescent="0.25">
      <c r="A350">
        <v>1007940</v>
      </c>
      <c r="B350" t="s">
        <v>16907</v>
      </c>
      <c r="C350" t="s">
        <v>15874</v>
      </c>
      <c r="D350">
        <v>20191108</v>
      </c>
      <c r="E350" s="199">
        <v>5978</v>
      </c>
      <c r="F350" s="199">
        <v>457556</v>
      </c>
      <c r="G350" s="196" t="s">
        <v>12763</v>
      </c>
      <c r="H350" s="196" t="s">
        <v>12762</v>
      </c>
      <c r="I350" s="197">
        <v>42.706810857568939</v>
      </c>
      <c r="J350" s="196" t="s">
        <v>16908</v>
      </c>
      <c r="K350" s="196" t="s">
        <v>12755</v>
      </c>
      <c r="L350" s="196">
        <v>45</v>
      </c>
      <c r="M350" s="196">
        <v>45</v>
      </c>
      <c r="N350" s="196" t="s">
        <v>16909</v>
      </c>
      <c r="O350" s="200">
        <v>40450</v>
      </c>
      <c r="P350" s="196" t="s">
        <v>12760</v>
      </c>
      <c r="Q350" s="196">
        <v>45</v>
      </c>
      <c r="R350" s="196" t="s">
        <v>12755</v>
      </c>
      <c r="S350" s="196" t="s">
        <v>16910</v>
      </c>
      <c r="T350" s="198" t="str">
        <f t="shared" ref="T350:T352" si="131">P350&amp;"-"&amp;R350</f>
        <v>2"-(P)</v>
      </c>
    </row>
    <row r="351" spans="1:20" x14ac:dyDescent="0.25">
      <c r="A351">
        <v>2950586</v>
      </c>
      <c r="B351" t="s">
        <v>16911</v>
      </c>
      <c r="C351" t="s">
        <v>15874</v>
      </c>
      <c r="D351">
        <v>20191113</v>
      </c>
      <c r="E351" s="199">
        <v>4995</v>
      </c>
      <c r="F351" s="199">
        <v>603704</v>
      </c>
      <c r="G351" s="196" t="s">
        <v>12768</v>
      </c>
      <c r="H351" s="196" t="s">
        <v>12764</v>
      </c>
      <c r="I351" s="197">
        <v>41.789902681677546</v>
      </c>
      <c r="J351" s="196" t="s">
        <v>16912</v>
      </c>
      <c r="K351" s="196" t="s">
        <v>12755</v>
      </c>
      <c r="L351" s="196">
        <v>0</v>
      </c>
      <c r="M351" s="196">
        <v>0</v>
      </c>
      <c r="N351" s="196" t="s">
        <v>16302</v>
      </c>
      <c r="O351" s="200">
        <v>39448</v>
      </c>
      <c r="P351" s="196" t="s">
        <v>12760</v>
      </c>
      <c r="Q351" s="196">
        <v>55</v>
      </c>
      <c r="R351" s="196" t="s">
        <v>12755</v>
      </c>
      <c r="S351" s="196" t="s">
        <v>16303</v>
      </c>
      <c r="T351" s="198" t="str">
        <f t="shared" si="131"/>
        <v>2"-(P)</v>
      </c>
    </row>
    <row r="352" spans="1:20" x14ac:dyDescent="0.25">
      <c r="A352">
        <v>2784111</v>
      </c>
      <c r="B352" t="s">
        <v>16913</v>
      </c>
      <c r="C352" t="s">
        <v>15874</v>
      </c>
      <c r="D352">
        <v>20191105</v>
      </c>
      <c r="E352" s="199">
        <v>27617</v>
      </c>
      <c r="F352" s="199">
        <v>2059502</v>
      </c>
      <c r="G352" s="196" t="s">
        <v>12768</v>
      </c>
      <c r="H352" s="196" t="s">
        <v>12762</v>
      </c>
      <c r="I352" s="197">
        <v>67.830330230419634</v>
      </c>
      <c r="J352" s="196" t="s">
        <v>16914</v>
      </c>
      <c r="K352" s="196" t="s">
        <v>12755</v>
      </c>
      <c r="L352" s="196">
        <v>57</v>
      </c>
      <c r="M352" s="196">
        <v>57</v>
      </c>
      <c r="N352" s="196" t="s">
        <v>16915</v>
      </c>
      <c r="O352" s="200">
        <v>40844</v>
      </c>
      <c r="P352" s="196" t="s">
        <v>12760</v>
      </c>
      <c r="Q352" s="196">
        <v>57</v>
      </c>
      <c r="R352" s="196" t="s">
        <v>12755</v>
      </c>
      <c r="S352" s="196" t="s">
        <v>16916</v>
      </c>
      <c r="T352" s="198" t="str">
        <f t="shared" si="131"/>
        <v>2"-(P)</v>
      </c>
    </row>
    <row r="353" spans="1:20" x14ac:dyDescent="0.25">
      <c r="A353">
        <v>1628010</v>
      </c>
      <c r="B353" t="s">
        <v>16917</v>
      </c>
      <c r="C353" t="s">
        <v>15874</v>
      </c>
      <c r="D353">
        <v>20191030</v>
      </c>
      <c r="E353" s="199">
        <v>23509</v>
      </c>
      <c r="F353" s="199">
        <v>171521</v>
      </c>
      <c r="G353" s="196" t="s">
        <v>12759</v>
      </c>
      <c r="H353" s="196" t="s">
        <v>12765</v>
      </c>
      <c r="I353" s="197">
        <v>212.88863504234138</v>
      </c>
      <c r="J353" s="196" t="s">
        <v>16580</v>
      </c>
      <c r="K353" s="196" t="s">
        <v>12758</v>
      </c>
      <c r="L353" s="196">
        <v>0</v>
      </c>
      <c r="M353" s="196">
        <v>0</v>
      </c>
      <c r="N353" s="196" t="s">
        <v>16918</v>
      </c>
      <c r="O353" s="200">
        <v>43046</v>
      </c>
      <c r="P353" s="196" t="s">
        <v>12766</v>
      </c>
      <c r="Q353" s="196">
        <v>57</v>
      </c>
      <c r="R353" s="196" t="s">
        <v>12758</v>
      </c>
      <c r="S353" s="196" t="s">
        <v>16919</v>
      </c>
      <c r="T353" s="198" t="str">
        <f t="shared" ref="T353" si="132">P353&amp;"-"&amp;R353</f>
        <v>8-5/8"-(W)</v>
      </c>
    </row>
    <row r="354" spans="1:20" x14ac:dyDescent="0.25">
      <c r="A354">
        <v>2715184</v>
      </c>
      <c r="B354" t="s">
        <v>16920</v>
      </c>
      <c r="C354" t="s">
        <v>15874</v>
      </c>
      <c r="D354">
        <v>20191030</v>
      </c>
      <c r="E354" s="199">
        <v>10325</v>
      </c>
      <c r="F354" s="199">
        <v>5176501</v>
      </c>
      <c r="G354" s="196" t="s">
        <v>12763</v>
      </c>
      <c r="H354" s="196" t="s">
        <v>12762</v>
      </c>
      <c r="I354" s="197">
        <v>220.00000000059765</v>
      </c>
      <c r="J354" s="196" t="s">
        <v>16921</v>
      </c>
      <c r="K354" s="196" t="s">
        <v>12755</v>
      </c>
      <c r="L354" s="196">
        <v>45</v>
      </c>
      <c r="M354" s="196">
        <v>45</v>
      </c>
      <c r="N354" s="196" t="s">
        <v>16650</v>
      </c>
      <c r="O354" s="200">
        <v>43434</v>
      </c>
      <c r="P354" s="196" t="s">
        <v>12767</v>
      </c>
      <c r="Q354" s="196">
        <v>45</v>
      </c>
      <c r="R354" s="196" t="s">
        <v>12755</v>
      </c>
      <c r="S354" s="196" t="s">
        <v>16120</v>
      </c>
      <c r="T354" s="198" t="str">
        <f t="shared" ref="T354:T356" si="133">P354&amp;"-"&amp;R354</f>
        <v>6"-(P)</v>
      </c>
    </row>
    <row r="355" spans="1:20" x14ac:dyDescent="0.25">
      <c r="A355">
        <v>381913</v>
      </c>
      <c r="B355" t="s">
        <v>16922</v>
      </c>
      <c r="C355" t="s">
        <v>15874</v>
      </c>
      <c r="D355">
        <v>20191113</v>
      </c>
      <c r="E355" s="199">
        <v>33110</v>
      </c>
      <c r="F355" s="199">
        <v>2765662</v>
      </c>
      <c r="G355" s="196" t="s">
        <v>12768</v>
      </c>
      <c r="H355" s="196" t="s">
        <v>12764</v>
      </c>
      <c r="I355" s="197">
        <v>77.460281907926174</v>
      </c>
      <c r="J355" s="196" t="s">
        <v>16923</v>
      </c>
      <c r="K355" s="196" t="s">
        <v>12755</v>
      </c>
      <c r="L355" s="196">
        <v>60</v>
      </c>
      <c r="M355" s="196">
        <v>60</v>
      </c>
      <c r="N355" s="196" t="s">
        <v>16924</v>
      </c>
      <c r="O355" s="200">
        <v>41707</v>
      </c>
      <c r="P355" s="196" t="s">
        <v>12760</v>
      </c>
      <c r="Q355" s="196">
        <v>60</v>
      </c>
      <c r="R355" s="196" t="s">
        <v>12755</v>
      </c>
      <c r="S355" s="196" t="s">
        <v>16925</v>
      </c>
      <c r="T355" s="198" t="str">
        <f t="shared" si="133"/>
        <v>2"-(P)</v>
      </c>
    </row>
    <row r="356" spans="1:20" x14ac:dyDescent="0.25">
      <c r="A356">
        <v>415767</v>
      </c>
      <c r="B356" t="s">
        <v>16926</v>
      </c>
      <c r="C356" t="s">
        <v>15874</v>
      </c>
      <c r="D356">
        <v>20191107</v>
      </c>
      <c r="E356" s="199">
        <v>32118</v>
      </c>
      <c r="F356" s="199">
        <v>22042</v>
      </c>
      <c r="G356" s="196" t="s">
        <v>12759</v>
      </c>
      <c r="H356" s="196" t="s">
        <v>12765</v>
      </c>
      <c r="I356" s="197">
        <v>65.792007267134537</v>
      </c>
      <c r="J356" s="196" t="s">
        <v>65</v>
      </c>
      <c r="K356" s="196" t="s">
        <v>12758</v>
      </c>
      <c r="L356" s="196">
        <v>0</v>
      </c>
      <c r="M356" s="196">
        <v>0</v>
      </c>
      <c r="N356" s="196" t="s">
        <v>16927</v>
      </c>
      <c r="O356" s="200">
        <v>40102</v>
      </c>
      <c r="P356" s="196" t="s">
        <v>12760</v>
      </c>
      <c r="Q356" s="196">
        <v>57</v>
      </c>
      <c r="R356" s="196" t="s">
        <v>12755</v>
      </c>
      <c r="S356" s="196" t="s">
        <v>16928</v>
      </c>
      <c r="T356" s="198" t="str">
        <f t="shared" si="133"/>
        <v>2"-(P)</v>
      </c>
    </row>
    <row r="357" spans="1:20" x14ac:dyDescent="0.25">
      <c r="A357">
        <v>61726</v>
      </c>
      <c r="B357" t="s">
        <v>16929</v>
      </c>
      <c r="C357" t="s">
        <v>15874</v>
      </c>
      <c r="D357">
        <v>20191029</v>
      </c>
      <c r="E357" s="199">
        <v>461</v>
      </c>
      <c r="F357" s="199">
        <v>1251021</v>
      </c>
      <c r="G357" s="196" t="s">
        <v>12763</v>
      </c>
      <c r="H357" s="196" t="s">
        <v>12764</v>
      </c>
      <c r="I357" s="197">
        <v>12.803534215927723</v>
      </c>
      <c r="J357" s="196" t="s">
        <v>16930</v>
      </c>
      <c r="K357" s="196" t="s">
        <v>12755</v>
      </c>
      <c r="L357" s="196">
        <v>45</v>
      </c>
      <c r="M357" s="196">
        <v>45</v>
      </c>
      <c r="N357" s="196" t="s">
        <v>16931</v>
      </c>
      <c r="O357" s="200">
        <v>40515</v>
      </c>
      <c r="P357" s="196" t="s">
        <v>12760</v>
      </c>
      <c r="Q357" s="196">
        <v>45</v>
      </c>
      <c r="R357" s="196" t="s">
        <v>12755</v>
      </c>
      <c r="S357" s="196" t="s">
        <v>16932</v>
      </c>
      <c r="T357" s="198" t="str">
        <f t="shared" ref="T357:T358" si="134">P357&amp;"-"&amp;R357</f>
        <v>2"-(P)</v>
      </c>
    </row>
    <row r="358" spans="1:20" x14ac:dyDescent="0.25">
      <c r="A358">
        <v>3818736</v>
      </c>
      <c r="B358" t="s">
        <v>16933</v>
      </c>
      <c r="C358" t="s">
        <v>15874</v>
      </c>
      <c r="D358">
        <v>20191112</v>
      </c>
      <c r="E358" s="199">
        <v>4937</v>
      </c>
      <c r="F358" s="199">
        <v>4632818</v>
      </c>
      <c r="G358" s="196" t="s">
        <v>12759</v>
      </c>
      <c r="H358" s="196" t="s">
        <v>12762</v>
      </c>
      <c r="I358" s="197">
        <v>11.001786528380013</v>
      </c>
      <c r="J358" s="196" t="s">
        <v>12102</v>
      </c>
      <c r="K358" s="196" t="s">
        <v>12755</v>
      </c>
      <c r="L358" s="196">
        <v>55</v>
      </c>
      <c r="M358" s="196">
        <v>55</v>
      </c>
      <c r="N358" s="196" t="s">
        <v>16934</v>
      </c>
      <c r="O358" s="200">
        <v>43146</v>
      </c>
      <c r="P358" s="196" t="s">
        <v>12760</v>
      </c>
      <c r="Q358" s="196">
        <v>55</v>
      </c>
      <c r="R358" s="196" t="s">
        <v>12755</v>
      </c>
      <c r="S358" s="196" t="s">
        <v>12216</v>
      </c>
      <c r="T358" s="198" t="str">
        <f t="shared" si="134"/>
        <v>2"-(P)</v>
      </c>
    </row>
    <row r="359" spans="1:20" x14ac:dyDescent="0.25">
      <c r="A359">
        <v>1297829</v>
      </c>
      <c r="B359" t="s">
        <v>16935</v>
      </c>
      <c r="C359" t="s">
        <v>15874</v>
      </c>
      <c r="D359">
        <v>20191104</v>
      </c>
      <c r="E359" s="199">
        <v>1843</v>
      </c>
      <c r="F359" s="199">
        <v>3414692</v>
      </c>
      <c r="G359" s="196" t="s">
        <v>12763</v>
      </c>
      <c r="H359" s="196" t="s">
        <v>12762</v>
      </c>
      <c r="I359" s="197">
        <v>23.999999965821445</v>
      </c>
      <c r="J359" s="196" t="s">
        <v>16936</v>
      </c>
      <c r="K359" s="196" t="s">
        <v>12755</v>
      </c>
      <c r="L359" s="196">
        <v>45</v>
      </c>
      <c r="M359" s="196">
        <v>45</v>
      </c>
      <c r="N359" s="196" t="s">
        <v>16435</v>
      </c>
      <c r="O359" s="200">
        <v>41960</v>
      </c>
      <c r="P359" s="196" t="s">
        <v>12760</v>
      </c>
      <c r="Q359" s="196">
        <v>45</v>
      </c>
      <c r="R359" s="196" t="s">
        <v>12755</v>
      </c>
      <c r="S359" s="196" t="s">
        <v>16436</v>
      </c>
      <c r="T359" s="198" t="str">
        <f t="shared" ref="T359:T362" si="135">P359&amp;"-"&amp;R359</f>
        <v>2"-(P)</v>
      </c>
    </row>
    <row r="360" spans="1:20" x14ac:dyDescent="0.25">
      <c r="A360">
        <v>3438023</v>
      </c>
      <c r="B360" t="s">
        <v>12515</v>
      </c>
      <c r="C360" t="s">
        <v>15874</v>
      </c>
      <c r="D360">
        <v>20191114</v>
      </c>
      <c r="E360" s="199">
        <v>21691</v>
      </c>
      <c r="F360" s="199">
        <v>4176735</v>
      </c>
      <c r="G360" s="196" t="s">
        <v>12763</v>
      </c>
      <c r="H360" s="196" t="s">
        <v>12762</v>
      </c>
      <c r="I360" s="197">
        <v>14.210087137045988</v>
      </c>
      <c r="J360" s="196" t="s">
        <v>11969</v>
      </c>
      <c r="K360" s="196" t="s">
        <v>12755</v>
      </c>
      <c r="L360" s="196">
        <v>57</v>
      </c>
      <c r="M360" s="196">
        <v>57</v>
      </c>
      <c r="N360" s="196" t="s">
        <v>16781</v>
      </c>
      <c r="O360" s="200">
        <v>42781</v>
      </c>
      <c r="P360" s="196" t="s">
        <v>12760</v>
      </c>
      <c r="Q360" s="196">
        <v>57</v>
      </c>
      <c r="R360" s="196" t="s">
        <v>12755</v>
      </c>
      <c r="S360" s="196" t="s">
        <v>12066</v>
      </c>
      <c r="T360" s="198" t="str">
        <f t="shared" si="135"/>
        <v>2"-(P)</v>
      </c>
    </row>
    <row r="361" spans="1:20" x14ac:dyDescent="0.25">
      <c r="A361">
        <v>330009</v>
      </c>
      <c r="B361" t="s">
        <v>16937</v>
      </c>
      <c r="C361" t="s">
        <v>15874</v>
      </c>
      <c r="D361">
        <v>20191029</v>
      </c>
      <c r="E361" s="199">
        <v>1102</v>
      </c>
      <c r="F361" s="199">
        <v>4470781</v>
      </c>
      <c r="G361" s="196" t="s">
        <v>12763</v>
      </c>
      <c r="H361" s="196" t="s">
        <v>12762</v>
      </c>
      <c r="I361" s="197">
        <v>97.00000000859491</v>
      </c>
      <c r="J361" s="196" t="s">
        <v>16938</v>
      </c>
      <c r="K361" s="196" t="s">
        <v>12755</v>
      </c>
      <c r="L361" s="196">
        <v>45</v>
      </c>
      <c r="M361" s="196">
        <v>45</v>
      </c>
      <c r="N361" s="196" t="s">
        <v>16939</v>
      </c>
      <c r="O361" s="200">
        <v>43025</v>
      </c>
      <c r="P361" s="196" t="s">
        <v>12754</v>
      </c>
      <c r="Q361" s="196">
        <v>45</v>
      </c>
      <c r="R361" s="196" t="s">
        <v>12755</v>
      </c>
      <c r="S361" s="196" t="s">
        <v>16940</v>
      </c>
      <c r="T361" s="198" t="str">
        <f t="shared" si="135"/>
        <v>4"-(P)</v>
      </c>
    </row>
    <row r="362" spans="1:20" x14ac:dyDescent="0.25">
      <c r="A362">
        <v>3871827</v>
      </c>
      <c r="B362" t="s">
        <v>16941</v>
      </c>
      <c r="C362" t="s">
        <v>15874</v>
      </c>
      <c r="D362">
        <v>20191105</v>
      </c>
      <c r="E362" s="199">
        <v>7801</v>
      </c>
      <c r="F362" s="199">
        <v>5158900</v>
      </c>
      <c r="G362" s="196" t="s">
        <v>12759</v>
      </c>
      <c r="H362" s="196" t="s">
        <v>12762</v>
      </c>
      <c r="I362" s="197">
        <v>64.00000001350034</v>
      </c>
      <c r="J362" s="196" t="s">
        <v>16942</v>
      </c>
      <c r="K362" s="196" t="s">
        <v>12755</v>
      </c>
      <c r="L362" s="196">
        <v>45</v>
      </c>
      <c r="M362" s="196">
        <v>45</v>
      </c>
      <c r="N362" s="196" t="s">
        <v>16943</v>
      </c>
      <c r="O362" s="200">
        <v>42635</v>
      </c>
      <c r="P362" s="196" t="s">
        <v>12760</v>
      </c>
      <c r="Q362" s="196">
        <v>45</v>
      </c>
      <c r="R362" s="196" t="s">
        <v>12755</v>
      </c>
      <c r="S362" s="196" t="s">
        <v>11925</v>
      </c>
      <c r="T362" s="198" t="str">
        <f t="shared" si="135"/>
        <v>2"-(P)</v>
      </c>
    </row>
    <row r="363" spans="1:20" x14ac:dyDescent="0.25">
      <c r="A363">
        <v>3298500</v>
      </c>
      <c r="B363" t="s">
        <v>12317</v>
      </c>
      <c r="C363" t="s">
        <v>15874</v>
      </c>
      <c r="D363">
        <v>20191031</v>
      </c>
      <c r="E363" s="199">
        <v>11538</v>
      </c>
      <c r="F363" s="199">
        <v>3273481</v>
      </c>
      <c r="G363" s="196" t="s">
        <v>12759</v>
      </c>
      <c r="H363" s="196" t="s">
        <v>12762</v>
      </c>
      <c r="I363" s="197">
        <v>279.02380343992792</v>
      </c>
      <c r="J363" s="196" t="s">
        <v>11757</v>
      </c>
      <c r="K363" s="196" t="s">
        <v>12755</v>
      </c>
      <c r="L363" s="196">
        <v>35</v>
      </c>
      <c r="M363" s="196">
        <v>35</v>
      </c>
      <c r="N363" s="196" t="s">
        <v>16944</v>
      </c>
      <c r="O363" s="200">
        <v>41541</v>
      </c>
      <c r="P363" s="196" t="s">
        <v>12754</v>
      </c>
      <c r="Q363" s="196">
        <v>35</v>
      </c>
      <c r="R363" s="196" t="s">
        <v>12755</v>
      </c>
      <c r="S363" s="196" t="s">
        <v>16945</v>
      </c>
      <c r="T363" s="198" t="str">
        <f t="shared" ref="T363" si="136">P363&amp;"-"&amp;R363</f>
        <v>4"-(P)</v>
      </c>
    </row>
    <row r="364" spans="1:20" x14ac:dyDescent="0.25">
      <c r="A364">
        <v>3754219</v>
      </c>
      <c r="B364" t="s">
        <v>12576</v>
      </c>
      <c r="C364" t="s">
        <v>15874</v>
      </c>
      <c r="D364">
        <v>20191105</v>
      </c>
      <c r="E364" s="199">
        <v>29013</v>
      </c>
      <c r="F364" s="199">
        <v>4969263</v>
      </c>
      <c r="G364" s="196" t="s">
        <v>12759</v>
      </c>
      <c r="H364" s="196" t="s">
        <v>12760</v>
      </c>
      <c r="I364" s="197">
        <v>108.02288665588912</v>
      </c>
      <c r="J364" s="196" t="s">
        <v>11984</v>
      </c>
      <c r="K364" s="196" t="s">
        <v>12758</v>
      </c>
      <c r="L364" s="196">
        <v>57</v>
      </c>
      <c r="M364" s="196">
        <v>57</v>
      </c>
      <c r="N364" s="196" t="s">
        <v>16946</v>
      </c>
      <c r="O364" s="200">
        <v>42971</v>
      </c>
      <c r="P364" s="196" t="s">
        <v>12754</v>
      </c>
      <c r="Q364" s="196">
        <v>57</v>
      </c>
      <c r="R364" s="196" t="s">
        <v>12755</v>
      </c>
      <c r="S364" s="196" t="s">
        <v>12069</v>
      </c>
      <c r="T364" s="198" t="str">
        <f t="shared" ref="T364:T365" si="137">P364&amp;"-"&amp;R364</f>
        <v>4"-(P)</v>
      </c>
    </row>
    <row r="365" spans="1:20" x14ac:dyDescent="0.25">
      <c r="A365">
        <v>2952846</v>
      </c>
      <c r="B365" t="s">
        <v>16947</v>
      </c>
      <c r="C365" t="s">
        <v>15874</v>
      </c>
      <c r="D365">
        <v>20191028</v>
      </c>
      <c r="E365" s="199">
        <v>15697</v>
      </c>
      <c r="F365" s="199">
        <v>608879</v>
      </c>
      <c r="G365" s="196" t="s">
        <v>12768</v>
      </c>
      <c r="H365" s="196" t="s">
        <v>12762</v>
      </c>
      <c r="I365" s="197">
        <v>246.38496055253313</v>
      </c>
      <c r="J365" s="196" t="s">
        <v>16948</v>
      </c>
      <c r="K365" s="196" t="s">
        <v>12755</v>
      </c>
      <c r="L365" s="196">
        <v>0</v>
      </c>
      <c r="M365" s="196">
        <v>0</v>
      </c>
      <c r="N365" s="196" t="s">
        <v>16949</v>
      </c>
      <c r="O365" s="200">
        <v>39448</v>
      </c>
      <c r="P365" s="196" t="s">
        <v>12762</v>
      </c>
      <c r="Q365" s="196">
        <v>57</v>
      </c>
      <c r="R365" s="196" t="s">
        <v>12755</v>
      </c>
      <c r="S365" s="196" t="s">
        <v>16948</v>
      </c>
      <c r="T365" s="198" t="str">
        <f t="shared" si="137"/>
        <v>1"-(P)</v>
      </c>
    </row>
    <row r="366" spans="1:20" x14ac:dyDescent="0.25">
      <c r="A366">
        <v>2089166</v>
      </c>
      <c r="B366" t="s">
        <v>16950</v>
      </c>
      <c r="C366" t="s">
        <v>15874</v>
      </c>
      <c r="D366">
        <v>20191024</v>
      </c>
      <c r="E366" s="199">
        <v>22093</v>
      </c>
      <c r="F366" s="199">
        <v>618311</v>
      </c>
      <c r="G366" s="196" t="s">
        <v>12768</v>
      </c>
      <c r="H366" s="196" t="s">
        <v>12764</v>
      </c>
      <c r="I366" s="197">
        <v>18.350339352392925</v>
      </c>
      <c r="J366" s="196" t="s">
        <v>16951</v>
      </c>
      <c r="K366" s="196" t="s">
        <v>12755</v>
      </c>
      <c r="L366" s="196">
        <v>57</v>
      </c>
      <c r="M366" s="196">
        <v>57</v>
      </c>
      <c r="N366" s="196" t="s">
        <v>16322</v>
      </c>
      <c r="O366" s="200">
        <v>39448</v>
      </c>
      <c r="P366" s="196" t="s">
        <v>12762</v>
      </c>
      <c r="Q366" s="196">
        <v>57</v>
      </c>
      <c r="R366" s="196" t="s">
        <v>12755</v>
      </c>
      <c r="S366" s="196" t="s">
        <v>16323</v>
      </c>
      <c r="T366" s="198" t="str">
        <f t="shared" ref="T366:T368" si="138">P366&amp;"-"&amp;R366</f>
        <v>1"-(P)</v>
      </c>
    </row>
    <row r="367" spans="1:20" x14ac:dyDescent="0.25">
      <c r="A367">
        <v>2447220</v>
      </c>
      <c r="B367" t="s">
        <v>16952</v>
      </c>
      <c r="C367" t="s">
        <v>15874</v>
      </c>
      <c r="D367">
        <v>20191104</v>
      </c>
      <c r="E367" s="199">
        <v>3291</v>
      </c>
      <c r="F367" s="199">
        <v>619479</v>
      </c>
      <c r="G367" s="196" t="s">
        <v>12759</v>
      </c>
      <c r="H367" s="196" t="s">
        <v>12762</v>
      </c>
      <c r="I367" s="197">
        <v>54.99835212265404</v>
      </c>
      <c r="J367" s="196" t="s">
        <v>16953</v>
      </c>
      <c r="K367" s="196" t="s">
        <v>12755</v>
      </c>
      <c r="L367" s="196">
        <v>0</v>
      </c>
      <c r="M367" s="196">
        <v>0</v>
      </c>
      <c r="N367" s="196" t="s">
        <v>16954</v>
      </c>
      <c r="O367" s="200">
        <v>39448</v>
      </c>
      <c r="P367" s="196" t="s">
        <v>12760</v>
      </c>
      <c r="Q367" s="196">
        <v>45</v>
      </c>
      <c r="R367" s="196" t="s">
        <v>12755</v>
      </c>
      <c r="S367" s="196" t="s">
        <v>16955</v>
      </c>
      <c r="T367" s="198" t="str">
        <f t="shared" si="138"/>
        <v>2"-(P)</v>
      </c>
    </row>
    <row r="368" spans="1:20" x14ac:dyDescent="0.25">
      <c r="A368">
        <v>29401</v>
      </c>
      <c r="B368" t="s">
        <v>16956</v>
      </c>
      <c r="C368" t="s">
        <v>15874</v>
      </c>
      <c r="D368">
        <v>20191023</v>
      </c>
      <c r="E368" s="199">
        <v>7022</v>
      </c>
      <c r="F368" s="199">
        <v>328397</v>
      </c>
      <c r="G368" s="196" t="s">
        <v>12759</v>
      </c>
      <c r="H368" s="196" t="s">
        <v>12762</v>
      </c>
      <c r="I368" s="197">
        <v>263.23201823903963</v>
      </c>
      <c r="J368" s="196" t="s">
        <v>16296</v>
      </c>
      <c r="K368" s="196" t="s">
        <v>12755</v>
      </c>
      <c r="L368" s="196">
        <v>0</v>
      </c>
      <c r="M368" s="196">
        <v>0</v>
      </c>
      <c r="N368" s="196" t="s">
        <v>16297</v>
      </c>
      <c r="O368" s="200">
        <v>41940</v>
      </c>
      <c r="P368" s="196" t="s">
        <v>12760</v>
      </c>
      <c r="Q368" s="196">
        <v>60</v>
      </c>
      <c r="R368" s="196" t="s">
        <v>12755</v>
      </c>
      <c r="S368" s="196" t="s">
        <v>16298</v>
      </c>
      <c r="T368" s="198" t="str">
        <f t="shared" si="138"/>
        <v>2"-(P)</v>
      </c>
    </row>
    <row r="369" spans="1:20" x14ac:dyDescent="0.25">
      <c r="A369">
        <v>3699593</v>
      </c>
      <c r="B369" t="s">
        <v>12646</v>
      </c>
      <c r="C369" t="s">
        <v>15874</v>
      </c>
      <c r="D369">
        <v>20191114</v>
      </c>
      <c r="E369" s="199">
        <v>31256</v>
      </c>
      <c r="F369" s="199">
        <v>4844062</v>
      </c>
      <c r="G369" s="196" t="s">
        <v>12759</v>
      </c>
      <c r="H369" s="196" t="s">
        <v>12762</v>
      </c>
      <c r="I369" s="197">
        <v>32.980913747715974</v>
      </c>
      <c r="J369" s="196" t="s">
        <v>12132</v>
      </c>
      <c r="K369" s="196" t="s">
        <v>12755</v>
      </c>
      <c r="L369" s="196">
        <v>57</v>
      </c>
      <c r="M369" s="196">
        <v>57</v>
      </c>
      <c r="N369" s="196" t="s">
        <v>16957</v>
      </c>
      <c r="O369" s="200">
        <v>43385</v>
      </c>
      <c r="P369" s="196" t="s">
        <v>12760</v>
      </c>
      <c r="Q369" s="196">
        <v>57</v>
      </c>
      <c r="R369" s="196" t="s">
        <v>12755</v>
      </c>
      <c r="S369" s="196" t="s">
        <v>12224</v>
      </c>
      <c r="T369" s="198" t="str">
        <f t="shared" ref="T369" si="139">P369&amp;"-"&amp;R369</f>
        <v>2"-(P)</v>
      </c>
    </row>
    <row r="370" spans="1:20" x14ac:dyDescent="0.25">
      <c r="A370">
        <v>1597925</v>
      </c>
      <c r="B370" t="s">
        <v>16958</v>
      </c>
      <c r="C370" t="s">
        <v>15874</v>
      </c>
      <c r="D370">
        <v>20191030</v>
      </c>
      <c r="E370" s="199">
        <v>10287</v>
      </c>
      <c r="F370" s="199">
        <v>5176499</v>
      </c>
      <c r="G370" s="196" t="s">
        <v>12768</v>
      </c>
      <c r="H370" s="196" t="s">
        <v>12762</v>
      </c>
      <c r="I370" s="197">
        <v>186.00000000990605</v>
      </c>
      <c r="J370" s="196" t="s">
        <v>16959</v>
      </c>
      <c r="K370" s="196" t="s">
        <v>12755</v>
      </c>
      <c r="L370" s="196">
        <v>45</v>
      </c>
      <c r="M370" s="196">
        <v>45</v>
      </c>
      <c r="N370" s="196" t="s">
        <v>16960</v>
      </c>
      <c r="O370" s="200">
        <v>43434</v>
      </c>
      <c r="P370" s="196" t="s">
        <v>12760</v>
      </c>
      <c r="Q370" s="196">
        <v>45</v>
      </c>
      <c r="R370" s="196" t="s">
        <v>12755</v>
      </c>
      <c r="S370" s="196" t="s">
        <v>16961</v>
      </c>
      <c r="T370" s="198" t="str">
        <f t="shared" ref="T370:T373" si="140">P370&amp;"-"&amp;R370</f>
        <v>2"-(P)</v>
      </c>
    </row>
    <row r="371" spans="1:20" x14ac:dyDescent="0.25">
      <c r="A371">
        <v>3758555</v>
      </c>
      <c r="B371" t="s">
        <v>16962</v>
      </c>
      <c r="C371" t="s">
        <v>15874</v>
      </c>
      <c r="D371">
        <v>20191028</v>
      </c>
      <c r="E371" s="199">
        <v>15693</v>
      </c>
      <c r="F371" s="199">
        <v>608881</v>
      </c>
      <c r="G371" s="196" t="s">
        <v>12768</v>
      </c>
      <c r="H371" s="196" t="s">
        <v>12762</v>
      </c>
      <c r="I371" s="197">
        <v>13.004247020785751</v>
      </c>
      <c r="J371" s="196" t="s">
        <v>16963</v>
      </c>
      <c r="K371" s="196" t="s">
        <v>12755</v>
      </c>
      <c r="L371" s="196">
        <v>0</v>
      </c>
      <c r="M371" s="196">
        <v>0</v>
      </c>
      <c r="N371" s="196" t="s">
        <v>16949</v>
      </c>
      <c r="O371" s="200">
        <v>39448</v>
      </c>
      <c r="P371" s="196" t="s">
        <v>12762</v>
      </c>
      <c r="Q371" s="196">
        <v>57</v>
      </c>
      <c r="R371" s="196" t="s">
        <v>12755</v>
      </c>
      <c r="S371" s="196" t="s">
        <v>16948</v>
      </c>
      <c r="T371" s="198" t="str">
        <f t="shared" si="140"/>
        <v>1"-(P)</v>
      </c>
    </row>
    <row r="372" spans="1:20" x14ac:dyDescent="0.25">
      <c r="A372">
        <v>1035855</v>
      </c>
      <c r="B372" t="s">
        <v>16964</v>
      </c>
      <c r="C372" t="s">
        <v>15874</v>
      </c>
      <c r="D372">
        <v>20191101</v>
      </c>
      <c r="E372" s="199">
        <v>1581</v>
      </c>
      <c r="F372" s="199">
        <v>441252</v>
      </c>
      <c r="G372" s="196" t="s">
        <v>12763</v>
      </c>
      <c r="H372" s="196" t="s">
        <v>12762</v>
      </c>
      <c r="I372" s="197">
        <v>128.87035427662352</v>
      </c>
      <c r="J372" s="196" t="s">
        <v>16965</v>
      </c>
      <c r="K372" s="196" t="s">
        <v>12755</v>
      </c>
      <c r="L372" s="196">
        <v>45</v>
      </c>
      <c r="M372" s="196">
        <v>45</v>
      </c>
      <c r="N372" s="196" t="s">
        <v>16966</v>
      </c>
      <c r="O372" s="200">
        <v>42480</v>
      </c>
      <c r="P372" s="196" t="s">
        <v>12760</v>
      </c>
      <c r="Q372" s="196">
        <v>45</v>
      </c>
      <c r="R372" s="196" t="s">
        <v>12755</v>
      </c>
      <c r="S372" s="196" t="s">
        <v>16967</v>
      </c>
      <c r="T372" s="198" t="str">
        <f t="shared" si="140"/>
        <v>2"-(P)</v>
      </c>
    </row>
    <row r="373" spans="1:20" x14ac:dyDescent="0.25">
      <c r="A373">
        <v>3668504</v>
      </c>
      <c r="B373" t="s">
        <v>16968</v>
      </c>
      <c r="C373" t="s">
        <v>15874</v>
      </c>
      <c r="D373">
        <v>20191108</v>
      </c>
      <c r="E373" s="199">
        <v>7512</v>
      </c>
      <c r="F373" s="199">
        <v>383916</v>
      </c>
      <c r="G373" s="196" t="s">
        <v>12759</v>
      </c>
      <c r="H373" s="196" t="s">
        <v>12762</v>
      </c>
      <c r="I373" s="197">
        <v>112.43751955928008</v>
      </c>
      <c r="J373" s="196" t="s">
        <v>16969</v>
      </c>
      <c r="K373" s="196" t="s">
        <v>12755</v>
      </c>
      <c r="L373" s="196">
        <v>35</v>
      </c>
      <c r="M373" s="196">
        <v>35</v>
      </c>
      <c r="N373" s="196" t="s">
        <v>16970</v>
      </c>
      <c r="O373" s="200">
        <v>43148</v>
      </c>
      <c r="P373" s="196" t="s">
        <v>12760</v>
      </c>
      <c r="Q373" s="196">
        <v>35</v>
      </c>
      <c r="R373" s="196" t="s">
        <v>12755</v>
      </c>
      <c r="S373" s="196" t="s">
        <v>16971</v>
      </c>
      <c r="T373" s="198" t="str">
        <f t="shared" si="140"/>
        <v>2"-(P)</v>
      </c>
    </row>
    <row r="374" spans="1:20" x14ac:dyDescent="0.25">
      <c r="A374">
        <v>3817634</v>
      </c>
      <c r="B374" t="s">
        <v>12555</v>
      </c>
      <c r="C374" t="s">
        <v>15874</v>
      </c>
      <c r="D374">
        <v>20191018</v>
      </c>
      <c r="E374" s="199">
        <v>27090</v>
      </c>
      <c r="F374" s="199">
        <v>4419579</v>
      </c>
      <c r="G374" s="196" t="s">
        <v>12763</v>
      </c>
      <c r="H374" s="196" t="s">
        <v>12760</v>
      </c>
      <c r="I374" s="197">
        <v>517.62849229114818</v>
      </c>
      <c r="J374" s="196" t="s">
        <v>11979</v>
      </c>
      <c r="K374" s="196" t="s">
        <v>12755</v>
      </c>
      <c r="L374" s="196">
        <v>57</v>
      </c>
      <c r="M374" s="196">
        <v>57</v>
      </c>
      <c r="N374" s="196" t="s">
        <v>16972</v>
      </c>
      <c r="O374" s="200">
        <v>43020</v>
      </c>
      <c r="P374" s="196" t="s">
        <v>12754</v>
      </c>
      <c r="Q374" s="196">
        <v>57</v>
      </c>
      <c r="R374" s="196" t="s">
        <v>12755</v>
      </c>
      <c r="S374" s="196" t="s">
        <v>12050</v>
      </c>
      <c r="T374" s="198" t="str">
        <f t="shared" ref="T374:T376" si="141">P374&amp;"-"&amp;R374</f>
        <v>4"-(P)</v>
      </c>
    </row>
    <row r="375" spans="1:20" x14ac:dyDescent="0.25">
      <c r="A375">
        <v>3456360</v>
      </c>
      <c r="B375" t="s">
        <v>16973</v>
      </c>
      <c r="C375" t="s">
        <v>15874</v>
      </c>
      <c r="D375">
        <v>20191018</v>
      </c>
      <c r="E375" s="199">
        <v>21726</v>
      </c>
      <c r="F375" s="199">
        <v>236155</v>
      </c>
      <c r="G375" s="196" t="s">
        <v>12763</v>
      </c>
      <c r="H375" s="196" t="s">
        <v>12762</v>
      </c>
      <c r="I375" s="197">
        <v>210.60399335181873</v>
      </c>
      <c r="J375" s="196" t="s">
        <v>16974</v>
      </c>
      <c r="K375" s="196" t="s">
        <v>12755</v>
      </c>
      <c r="L375" s="196">
        <v>57</v>
      </c>
      <c r="M375" s="196">
        <v>57</v>
      </c>
      <c r="N375" s="196" t="s">
        <v>16975</v>
      </c>
      <c r="O375" s="200">
        <v>41589</v>
      </c>
      <c r="P375" s="196" t="s">
        <v>12760</v>
      </c>
      <c r="Q375" s="196">
        <v>57</v>
      </c>
      <c r="R375" s="196" t="s">
        <v>12755</v>
      </c>
      <c r="S375" s="196" t="s">
        <v>16976</v>
      </c>
      <c r="T375" s="198" t="str">
        <f t="shared" si="141"/>
        <v>2"-(P)</v>
      </c>
    </row>
    <row r="376" spans="1:20" x14ac:dyDescent="0.25">
      <c r="A376">
        <v>748605</v>
      </c>
      <c r="B376" t="s">
        <v>16977</v>
      </c>
      <c r="C376" t="s">
        <v>15874</v>
      </c>
      <c r="D376">
        <v>20191018</v>
      </c>
      <c r="E376" s="199">
        <v>25268</v>
      </c>
      <c r="F376" s="199">
        <v>652236</v>
      </c>
      <c r="G376" s="196" t="s">
        <v>12763</v>
      </c>
      <c r="H376" s="196" t="s">
        <v>12764</v>
      </c>
      <c r="I376" s="197">
        <v>13.032339837117407</v>
      </c>
      <c r="J376" s="196" t="s">
        <v>16978</v>
      </c>
      <c r="K376" s="196" t="s">
        <v>12755</v>
      </c>
      <c r="L376" s="196">
        <v>2</v>
      </c>
      <c r="M376" s="196">
        <v>2</v>
      </c>
      <c r="N376" s="196" t="s">
        <v>16979</v>
      </c>
      <c r="O376" s="200">
        <v>40149</v>
      </c>
      <c r="P376" s="196" t="s">
        <v>12764</v>
      </c>
      <c r="Q376" s="196">
        <v>57</v>
      </c>
      <c r="R376" s="196" t="s">
        <v>12755</v>
      </c>
      <c r="S376" s="196" t="s">
        <v>16980</v>
      </c>
      <c r="T376" s="198" t="str">
        <f t="shared" si="141"/>
        <v>1/2"-(P)</v>
      </c>
    </row>
    <row r="377" spans="1:20" x14ac:dyDescent="0.25">
      <c r="A377">
        <v>16820</v>
      </c>
      <c r="B377" t="s">
        <v>16981</v>
      </c>
      <c r="C377" t="s">
        <v>15874</v>
      </c>
      <c r="D377">
        <v>20191017</v>
      </c>
      <c r="E377" s="199">
        <v>23190</v>
      </c>
      <c r="F377" s="199">
        <v>175146</v>
      </c>
      <c r="G377" s="196" t="s">
        <v>12759</v>
      </c>
      <c r="H377" s="196" t="s">
        <v>12764</v>
      </c>
      <c r="I377" s="197">
        <v>194.16720190692294</v>
      </c>
      <c r="J377" s="196" t="s">
        <v>16982</v>
      </c>
      <c r="K377" s="196" t="s">
        <v>12755</v>
      </c>
      <c r="L377" s="196">
        <v>57</v>
      </c>
      <c r="M377" s="196">
        <v>57</v>
      </c>
      <c r="N377" s="196" t="s">
        <v>16983</v>
      </c>
      <c r="O377" s="200">
        <v>42397</v>
      </c>
      <c r="P377" s="196" t="s">
        <v>12760</v>
      </c>
      <c r="Q377" s="196">
        <v>57</v>
      </c>
      <c r="R377" s="196" t="s">
        <v>12755</v>
      </c>
      <c r="S377" s="196" t="s">
        <v>16984</v>
      </c>
      <c r="T377" s="198" t="str">
        <f t="shared" ref="T377" si="142">P377&amp;"-"&amp;R377</f>
        <v>2"-(P)</v>
      </c>
    </row>
    <row r="378" spans="1:20" x14ac:dyDescent="0.25">
      <c r="A378">
        <v>2442193</v>
      </c>
      <c r="B378" t="s">
        <v>16985</v>
      </c>
      <c r="C378" t="s">
        <v>15874</v>
      </c>
      <c r="D378">
        <v>20191025</v>
      </c>
      <c r="E378" s="199">
        <v>17455</v>
      </c>
      <c r="F378" s="199">
        <v>617892</v>
      </c>
      <c r="G378" s="196" t="s">
        <v>12768</v>
      </c>
      <c r="H378" s="196" t="s">
        <v>12762</v>
      </c>
      <c r="I378" s="197">
        <v>53.918959122333803</v>
      </c>
      <c r="J378" s="196" t="s">
        <v>16986</v>
      </c>
      <c r="K378" s="196" t="s">
        <v>12755</v>
      </c>
      <c r="L378" s="196">
        <v>0</v>
      </c>
      <c r="M378" s="196">
        <v>0</v>
      </c>
      <c r="N378" s="196" t="s">
        <v>16987</v>
      </c>
      <c r="O378" s="200">
        <v>39448</v>
      </c>
      <c r="P378" s="196" t="s">
        <v>12760</v>
      </c>
      <c r="Q378" s="196">
        <v>57</v>
      </c>
      <c r="R378" s="196" t="s">
        <v>12755</v>
      </c>
      <c r="S378" s="196" t="s">
        <v>16988</v>
      </c>
      <c r="T378" s="198" t="str">
        <f t="shared" ref="T378:T379" si="143">P378&amp;"-"&amp;R378</f>
        <v>2"-(P)</v>
      </c>
    </row>
    <row r="379" spans="1:20" x14ac:dyDescent="0.25">
      <c r="A379">
        <v>1952688</v>
      </c>
      <c r="B379" t="s">
        <v>16989</v>
      </c>
      <c r="C379" t="s">
        <v>15874</v>
      </c>
      <c r="D379">
        <v>20191114</v>
      </c>
      <c r="E379" s="199">
        <v>15196</v>
      </c>
      <c r="F379" s="199">
        <v>1371034</v>
      </c>
      <c r="G379" s="196" t="s">
        <v>12759</v>
      </c>
      <c r="H379" s="196" t="s">
        <v>12760</v>
      </c>
      <c r="I379" s="197">
        <v>489.05671444820189</v>
      </c>
      <c r="J379" s="196" t="s">
        <v>16990</v>
      </c>
      <c r="K379" s="196" t="s">
        <v>12755</v>
      </c>
      <c r="L379" s="196">
        <v>0</v>
      </c>
      <c r="M379" s="196">
        <v>0</v>
      </c>
      <c r="N379" s="196" t="s">
        <v>16991</v>
      </c>
      <c r="O379" s="200">
        <v>42220</v>
      </c>
      <c r="P379" s="196" t="s">
        <v>12760</v>
      </c>
      <c r="Q379" s="196">
        <v>57</v>
      </c>
      <c r="R379" s="196" t="s">
        <v>12758</v>
      </c>
      <c r="S379" s="196" t="s">
        <v>16992</v>
      </c>
      <c r="T379" s="198" t="str">
        <f t="shared" si="143"/>
        <v>2"-(W)</v>
      </c>
    </row>
    <row r="380" spans="1:20" x14ac:dyDescent="0.25">
      <c r="A380">
        <v>3523633</v>
      </c>
      <c r="B380" t="s">
        <v>12568</v>
      </c>
      <c r="C380" t="s">
        <v>15874</v>
      </c>
      <c r="D380">
        <v>20191028</v>
      </c>
      <c r="E380" s="199">
        <v>16859</v>
      </c>
      <c r="F380" s="199">
        <v>4425575</v>
      </c>
      <c r="G380" s="196" t="s">
        <v>12763</v>
      </c>
      <c r="H380" s="196" t="s">
        <v>12762</v>
      </c>
      <c r="I380" s="197">
        <v>15.000288640086207</v>
      </c>
      <c r="J380" s="196" t="s">
        <v>12021</v>
      </c>
      <c r="K380" s="196" t="s">
        <v>12755</v>
      </c>
      <c r="L380" s="196">
        <v>57</v>
      </c>
      <c r="M380" s="196">
        <v>57</v>
      </c>
      <c r="N380" s="196" t="s">
        <v>16454</v>
      </c>
      <c r="O380" s="200">
        <v>42969</v>
      </c>
      <c r="P380" s="196" t="s">
        <v>12760</v>
      </c>
      <c r="Q380" s="196">
        <v>57</v>
      </c>
      <c r="R380" s="196" t="s">
        <v>12755</v>
      </c>
      <c r="S380" s="196" t="s">
        <v>12072</v>
      </c>
      <c r="T380" s="198" t="str">
        <f t="shared" ref="T380:T381" si="144">P380&amp;"-"&amp;R380</f>
        <v>2"-(P)</v>
      </c>
    </row>
    <row r="381" spans="1:20" x14ac:dyDescent="0.25">
      <c r="A381">
        <v>3244659</v>
      </c>
      <c r="B381" t="s">
        <v>16993</v>
      </c>
      <c r="C381" t="s">
        <v>15874</v>
      </c>
      <c r="D381">
        <v>20191101</v>
      </c>
      <c r="E381" s="199">
        <v>12116</v>
      </c>
      <c r="F381" s="199">
        <v>617596</v>
      </c>
      <c r="G381" s="196" t="s">
        <v>12768</v>
      </c>
      <c r="H381" s="196" t="s">
        <v>12762</v>
      </c>
      <c r="I381" s="197">
        <v>20.189322138611182</v>
      </c>
      <c r="J381" s="196" t="s">
        <v>16994</v>
      </c>
      <c r="K381" s="196" t="s">
        <v>12755</v>
      </c>
      <c r="L381" s="196">
        <v>55</v>
      </c>
      <c r="M381" s="196">
        <v>55</v>
      </c>
      <c r="N381" s="196" t="s">
        <v>16995</v>
      </c>
      <c r="O381" s="200">
        <v>39448</v>
      </c>
      <c r="P381" s="196" t="s">
        <v>12760</v>
      </c>
      <c r="Q381" s="196">
        <v>55</v>
      </c>
      <c r="R381" s="196" t="s">
        <v>12755</v>
      </c>
      <c r="S381" s="196" t="s">
        <v>16996</v>
      </c>
      <c r="T381" s="198" t="str">
        <f t="shared" si="144"/>
        <v>2"-(P)</v>
      </c>
    </row>
    <row r="382" spans="1:20" x14ac:dyDescent="0.25">
      <c r="A382">
        <v>1455450</v>
      </c>
      <c r="B382" t="s">
        <v>16997</v>
      </c>
      <c r="C382" t="s">
        <v>15874</v>
      </c>
      <c r="D382">
        <v>20191018</v>
      </c>
      <c r="E382" s="199">
        <v>6732</v>
      </c>
      <c r="F382" s="199">
        <v>3029410</v>
      </c>
      <c r="G382" s="196" t="s">
        <v>12763</v>
      </c>
      <c r="H382" s="196" t="s">
        <v>12762</v>
      </c>
      <c r="I382" s="197">
        <v>38.000000004716135</v>
      </c>
      <c r="J382" s="196" t="s">
        <v>16998</v>
      </c>
      <c r="K382" s="196" t="s">
        <v>12755</v>
      </c>
      <c r="L382" s="196">
        <v>60</v>
      </c>
      <c r="M382" s="196">
        <v>60</v>
      </c>
      <c r="N382" s="196" t="s">
        <v>16999</v>
      </c>
      <c r="O382" s="200">
        <v>41738</v>
      </c>
      <c r="P382" s="196" t="s">
        <v>12760</v>
      </c>
      <c r="Q382" s="196">
        <v>60</v>
      </c>
      <c r="R382" s="196" t="s">
        <v>12755</v>
      </c>
      <c r="S382" s="196" t="s">
        <v>17000</v>
      </c>
      <c r="T382" s="198" t="str">
        <f t="shared" ref="T382:T386" si="145">P382&amp;"-"&amp;R382</f>
        <v>2"-(P)</v>
      </c>
    </row>
    <row r="383" spans="1:20" x14ac:dyDescent="0.25">
      <c r="A383">
        <v>11730</v>
      </c>
      <c r="B383" t="s">
        <v>17001</v>
      </c>
      <c r="C383" t="s">
        <v>15874</v>
      </c>
      <c r="D383">
        <v>20191031</v>
      </c>
      <c r="E383" s="199">
        <v>32536</v>
      </c>
      <c r="F383" s="199">
        <v>996605</v>
      </c>
      <c r="G383" s="196" t="s">
        <v>12763</v>
      </c>
      <c r="H383" s="196" t="s">
        <v>12764</v>
      </c>
      <c r="I383" s="197">
        <v>33.809008522188037</v>
      </c>
      <c r="J383" s="196" t="s">
        <v>17002</v>
      </c>
      <c r="K383" s="196" t="s">
        <v>12755</v>
      </c>
      <c r="L383" s="196">
        <v>60</v>
      </c>
      <c r="M383" s="196">
        <v>60</v>
      </c>
      <c r="N383" s="196" t="s">
        <v>17003</v>
      </c>
      <c r="O383" s="200">
        <v>40387</v>
      </c>
      <c r="P383" s="196" t="s">
        <v>12760</v>
      </c>
      <c r="Q383" s="196">
        <v>60</v>
      </c>
      <c r="R383" s="196" t="s">
        <v>12755</v>
      </c>
      <c r="S383" s="196" t="s">
        <v>17004</v>
      </c>
      <c r="T383" s="198" t="str">
        <f t="shared" si="145"/>
        <v>2"-(P)</v>
      </c>
    </row>
    <row r="384" spans="1:20" x14ac:dyDescent="0.25">
      <c r="A384">
        <v>1209707</v>
      </c>
      <c r="B384" t="s">
        <v>17005</v>
      </c>
      <c r="C384" t="s">
        <v>15874</v>
      </c>
      <c r="D384">
        <v>20191108</v>
      </c>
      <c r="E384" s="199">
        <v>8528</v>
      </c>
      <c r="F384" s="199">
        <v>497314</v>
      </c>
      <c r="G384" s="196" t="s">
        <v>12759</v>
      </c>
      <c r="H384" s="196" t="s">
        <v>12762</v>
      </c>
      <c r="I384" s="197">
        <v>89.466025221209748</v>
      </c>
      <c r="J384" s="196" t="s">
        <v>17006</v>
      </c>
      <c r="K384" s="196" t="s">
        <v>12755</v>
      </c>
      <c r="L384" s="196">
        <v>45</v>
      </c>
      <c r="M384" s="196">
        <v>45</v>
      </c>
      <c r="N384" s="196" t="s">
        <v>17007</v>
      </c>
      <c r="O384" s="200">
        <v>42395</v>
      </c>
      <c r="P384" s="196" t="s">
        <v>12760</v>
      </c>
      <c r="Q384" s="196">
        <v>45</v>
      </c>
      <c r="R384" s="196" t="s">
        <v>12755</v>
      </c>
      <c r="S384" s="196" t="s">
        <v>17008</v>
      </c>
      <c r="T384" s="198" t="str">
        <f t="shared" si="145"/>
        <v>2"-(P)</v>
      </c>
    </row>
    <row r="385" spans="1:20" x14ac:dyDescent="0.25">
      <c r="A385">
        <v>2148595</v>
      </c>
      <c r="B385" t="s">
        <v>17009</v>
      </c>
      <c r="C385" t="s">
        <v>15874</v>
      </c>
      <c r="D385">
        <v>20191104</v>
      </c>
      <c r="E385" s="199">
        <v>1975</v>
      </c>
      <c r="F385" s="199">
        <v>2632434</v>
      </c>
      <c r="G385" s="196" t="s">
        <v>12768</v>
      </c>
      <c r="H385" s="196" t="s">
        <v>12760</v>
      </c>
      <c r="I385" s="197">
        <v>28.735963692677316</v>
      </c>
      <c r="J385" s="196" t="s">
        <v>16616</v>
      </c>
      <c r="K385" s="196" t="s">
        <v>12755</v>
      </c>
      <c r="L385" s="196">
        <v>45</v>
      </c>
      <c r="M385" s="196">
        <v>45</v>
      </c>
      <c r="N385" s="196" t="s">
        <v>16617</v>
      </c>
      <c r="O385" s="200">
        <v>40655</v>
      </c>
      <c r="P385" s="196" t="s">
        <v>12760</v>
      </c>
      <c r="Q385" s="196">
        <v>45</v>
      </c>
      <c r="R385" s="196" t="s">
        <v>12755</v>
      </c>
      <c r="S385" s="196" t="s">
        <v>16618</v>
      </c>
      <c r="T385" s="198" t="str">
        <f t="shared" si="145"/>
        <v>2"-(P)</v>
      </c>
    </row>
    <row r="386" spans="1:20" x14ac:dyDescent="0.25">
      <c r="A386">
        <v>2521032</v>
      </c>
      <c r="B386" t="s">
        <v>17010</v>
      </c>
      <c r="C386" t="s">
        <v>15874</v>
      </c>
      <c r="D386">
        <v>20191030</v>
      </c>
      <c r="E386" s="199">
        <v>10115</v>
      </c>
      <c r="F386" s="199">
        <v>348365</v>
      </c>
      <c r="G386" s="196" t="s">
        <v>12763</v>
      </c>
      <c r="H386" s="196" t="s">
        <v>12762</v>
      </c>
      <c r="I386" s="197">
        <v>30.081621751774733</v>
      </c>
      <c r="J386" s="196" t="s">
        <v>65</v>
      </c>
      <c r="K386" s="196" t="s">
        <v>12758</v>
      </c>
      <c r="L386" s="196">
        <v>45</v>
      </c>
      <c r="M386" s="196">
        <v>45</v>
      </c>
      <c r="N386" s="196" t="s">
        <v>17011</v>
      </c>
      <c r="O386" s="200">
        <v>41283</v>
      </c>
      <c r="P386" s="196" t="s">
        <v>12762</v>
      </c>
      <c r="Q386" s="196">
        <v>45</v>
      </c>
      <c r="R386" s="196" t="s">
        <v>12758</v>
      </c>
      <c r="S386" s="196" t="s">
        <v>17012</v>
      </c>
      <c r="T386" s="198" t="str">
        <f t="shared" si="145"/>
        <v>1"-(W)</v>
      </c>
    </row>
    <row r="387" spans="1:20" x14ac:dyDescent="0.25">
      <c r="A387">
        <v>2840559</v>
      </c>
      <c r="B387" t="s">
        <v>17013</v>
      </c>
      <c r="C387" t="s">
        <v>15874</v>
      </c>
      <c r="D387">
        <v>20191017</v>
      </c>
      <c r="E387" s="199">
        <v>13448</v>
      </c>
      <c r="F387" s="199">
        <v>2692450</v>
      </c>
      <c r="G387" s="196" t="s">
        <v>12759</v>
      </c>
      <c r="H387" s="196" t="s">
        <v>12762</v>
      </c>
      <c r="I387" s="197">
        <v>15.000000008796311</v>
      </c>
      <c r="J387" s="196" t="s">
        <v>17014</v>
      </c>
      <c r="K387" s="196" t="s">
        <v>12755</v>
      </c>
      <c r="L387" s="196">
        <v>57</v>
      </c>
      <c r="M387" s="196">
        <v>57</v>
      </c>
      <c r="N387" s="196" t="s">
        <v>17015</v>
      </c>
      <c r="O387" s="200">
        <v>40437</v>
      </c>
      <c r="P387" s="196" t="s">
        <v>12760</v>
      </c>
      <c r="Q387" s="196">
        <v>57</v>
      </c>
      <c r="R387" s="196" t="s">
        <v>12755</v>
      </c>
      <c r="S387" s="196" t="s">
        <v>16182</v>
      </c>
      <c r="T387" s="198" t="str">
        <f t="shared" ref="T387" si="146">P387&amp;"-"&amp;R387</f>
        <v>2"-(P)</v>
      </c>
    </row>
    <row r="388" spans="1:20" x14ac:dyDescent="0.25">
      <c r="A388">
        <v>3614110</v>
      </c>
      <c r="B388" t="s">
        <v>17016</v>
      </c>
      <c r="C388" t="s">
        <v>15874</v>
      </c>
      <c r="D388">
        <v>20191017</v>
      </c>
      <c r="E388" s="199">
        <v>14141</v>
      </c>
      <c r="F388" s="199">
        <v>1413838</v>
      </c>
      <c r="G388" s="196" t="s">
        <v>12763</v>
      </c>
      <c r="H388" s="196" t="s">
        <v>12764</v>
      </c>
      <c r="I388" s="197">
        <v>49.576604898791217</v>
      </c>
      <c r="J388" s="196" t="s">
        <v>17017</v>
      </c>
      <c r="K388" s="196" t="s">
        <v>12755</v>
      </c>
      <c r="L388" s="196">
        <v>60</v>
      </c>
      <c r="M388" s="196">
        <v>60</v>
      </c>
      <c r="N388" s="196" t="s">
        <v>17018</v>
      </c>
      <c r="O388" s="200">
        <v>39792</v>
      </c>
      <c r="P388" s="196" t="s">
        <v>12762</v>
      </c>
      <c r="Q388" s="196">
        <v>60</v>
      </c>
      <c r="R388" s="196" t="s">
        <v>12758</v>
      </c>
      <c r="S388" s="196" t="s">
        <v>17017</v>
      </c>
      <c r="T388" s="198" t="str">
        <f t="shared" ref="T388:T395" si="147">P388&amp;"-"&amp;R388</f>
        <v>1"-(W)</v>
      </c>
    </row>
    <row r="389" spans="1:20" x14ac:dyDescent="0.25">
      <c r="A389">
        <v>3438024</v>
      </c>
      <c r="B389" t="s">
        <v>12517</v>
      </c>
      <c r="C389" t="s">
        <v>15874</v>
      </c>
      <c r="D389">
        <v>20191114</v>
      </c>
      <c r="E389" s="199">
        <v>21702</v>
      </c>
      <c r="F389" s="199">
        <v>4176737</v>
      </c>
      <c r="G389" s="196" t="s">
        <v>12763</v>
      </c>
      <c r="H389" s="196" t="s">
        <v>12762</v>
      </c>
      <c r="I389" s="197">
        <v>14.903856343810981</v>
      </c>
      <c r="J389" s="196" t="s">
        <v>11971</v>
      </c>
      <c r="K389" s="196" t="s">
        <v>12755</v>
      </c>
      <c r="L389" s="196">
        <v>57</v>
      </c>
      <c r="M389" s="196">
        <v>57</v>
      </c>
      <c r="N389" s="196" t="s">
        <v>16781</v>
      </c>
      <c r="O389" s="200">
        <v>42781</v>
      </c>
      <c r="P389" s="196" t="s">
        <v>12760</v>
      </c>
      <c r="Q389" s="196">
        <v>57</v>
      </c>
      <c r="R389" s="196" t="s">
        <v>12755</v>
      </c>
      <c r="S389" s="196" t="s">
        <v>12066</v>
      </c>
      <c r="T389" s="198" t="str">
        <f t="shared" si="147"/>
        <v>2"-(P)</v>
      </c>
    </row>
    <row r="390" spans="1:20" x14ac:dyDescent="0.25">
      <c r="A390">
        <v>731763</v>
      </c>
      <c r="B390" t="s">
        <v>17019</v>
      </c>
      <c r="C390" t="s">
        <v>15874</v>
      </c>
      <c r="D390">
        <v>20191029</v>
      </c>
      <c r="E390" s="199">
        <v>1015</v>
      </c>
      <c r="F390" s="199">
        <v>444592</v>
      </c>
      <c r="G390" s="196" t="s">
        <v>12759</v>
      </c>
      <c r="H390" s="196" t="s">
        <v>12762</v>
      </c>
      <c r="I390" s="197">
        <v>54.407078730948221</v>
      </c>
      <c r="J390" s="196" t="s">
        <v>17020</v>
      </c>
      <c r="K390" s="196" t="s">
        <v>12755</v>
      </c>
      <c r="L390" s="196">
        <v>45</v>
      </c>
      <c r="M390" s="196">
        <v>45</v>
      </c>
      <c r="N390" s="196" t="s">
        <v>17021</v>
      </c>
      <c r="O390" s="200">
        <v>43025</v>
      </c>
      <c r="P390" s="196" t="s">
        <v>12761</v>
      </c>
      <c r="Q390" s="196">
        <v>45</v>
      </c>
      <c r="R390" s="196" t="s">
        <v>12758</v>
      </c>
      <c r="S390" s="196" t="s">
        <v>17022</v>
      </c>
      <c r="T390" s="198" t="str">
        <f t="shared" si="147"/>
        <v>4-1/2"-(W)</v>
      </c>
    </row>
    <row r="391" spans="1:20" x14ac:dyDescent="0.25">
      <c r="A391">
        <v>3196493</v>
      </c>
      <c r="B391" t="s">
        <v>12335</v>
      </c>
      <c r="C391" t="s">
        <v>15874</v>
      </c>
      <c r="D391">
        <v>20191106</v>
      </c>
      <c r="E391" s="199">
        <v>8931</v>
      </c>
      <c r="F391" s="199">
        <v>3601902</v>
      </c>
      <c r="G391" s="196" t="s">
        <v>12763</v>
      </c>
      <c r="H391" s="196" t="s">
        <v>12762</v>
      </c>
      <c r="I391" s="197">
        <v>184.55336600731829</v>
      </c>
      <c r="J391" s="196" t="s">
        <v>11767</v>
      </c>
      <c r="K391" s="196" t="s">
        <v>12755</v>
      </c>
      <c r="L391" s="196">
        <v>45</v>
      </c>
      <c r="M391" s="196">
        <v>45</v>
      </c>
      <c r="N391" s="196" t="s">
        <v>17023</v>
      </c>
      <c r="O391" s="200">
        <v>42265</v>
      </c>
      <c r="P391" s="196" t="s">
        <v>12760</v>
      </c>
      <c r="Q391" s="196">
        <v>45</v>
      </c>
      <c r="R391" s="196" t="s">
        <v>12755</v>
      </c>
      <c r="S391" s="196" t="s">
        <v>11807</v>
      </c>
      <c r="T391" s="198" t="str">
        <f t="shared" si="147"/>
        <v>2"-(P)</v>
      </c>
    </row>
    <row r="392" spans="1:20" x14ac:dyDescent="0.25">
      <c r="A392">
        <v>2777283</v>
      </c>
      <c r="B392" t="s">
        <v>17024</v>
      </c>
      <c r="C392" t="s">
        <v>15874</v>
      </c>
      <c r="D392">
        <v>20191108</v>
      </c>
      <c r="E392" s="199">
        <v>13342</v>
      </c>
      <c r="F392" s="199">
        <v>3387888</v>
      </c>
      <c r="G392" s="196" t="s">
        <v>12763</v>
      </c>
      <c r="H392" s="196" t="s">
        <v>12762</v>
      </c>
      <c r="I392" s="197">
        <v>27.999999982122315</v>
      </c>
      <c r="J392" s="196" t="s">
        <v>17025</v>
      </c>
      <c r="K392" s="196" t="s">
        <v>12755</v>
      </c>
      <c r="L392" s="196">
        <v>57</v>
      </c>
      <c r="M392" s="196">
        <v>57</v>
      </c>
      <c r="N392" s="196" t="s">
        <v>17026</v>
      </c>
      <c r="O392" s="200">
        <v>42045</v>
      </c>
      <c r="P392" s="196" t="s">
        <v>12760</v>
      </c>
      <c r="Q392" s="196">
        <v>57</v>
      </c>
      <c r="R392" s="196" t="s">
        <v>12755</v>
      </c>
      <c r="S392" s="196" t="s">
        <v>17027</v>
      </c>
      <c r="T392" s="198" t="str">
        <f t="shared" si="147"/>
        <v>2"-(P)</v>
      </c>
    </row>
    <row r="393" spans="1:20" x14ac:dyDescent="0.25">
      <c r="A393">
        <v>3843808</v>
      </c>
      <c r="B393" t="s">
        <v>17028</v>
      </c>
      <c r="C393" t="s">
        <v>15874</v>
      </c>
      <c r="D393">
        <v>20191112</v>
      </c>
      <c r="E393" s="199">
        <v>15879</v>
      </c>
      <c r="F393" s="199">
        <v>4343173</v>
      </c>
      <c r="G393" s="196" t="s">
        <v>12753</v>
      </c>
      <c r="H393" s="196" t="s">
        <v>12760</v>
      </c>
      <c r="I393" s="197">
        <v>39.819434725483326</v>
      </c>
      <c r="J393" s="196" t="s">
        <v>17029</v>
      </c>
      <c r="K393" s="196" t="s">
        <v>12755</v>
      </c>
      <c r="L393" s="196">
        <v>57</v>
      </c>
      <c r="M393" s="196">
        <v>57</v>
      </c>
      <c r="N393" s="196" t="s">
        <v>17030</v>
      </c>
      <c r="O393" s="200">
        <v>42292</v>
      </c>
      <c r="P393" s="196" t="s">
        <v>12754</v>
      </c>
      <c r="Q393" s="196">
        <v>57</v>
      </c>
      <c r="R393" s="196" t="s">
        <v>12755</v>
      </c>
      <c r="S393" s="196" t="s">
        <v>11808</v>
      </c>
      <c r="T393" s="198" t="str">
        <f t="shared" si="147"/>
        <v>4"-(P)</v>
      </c>
    </row>
    <row r="394" spans="1:20" x14ac:dyDescent="0.25">
      <c r="A394">
        <v>3865835</v>
      </c>
      <c r="B394" t="s">
        <v>17031</v>
      </c>
      <c r="C394" t="s">
        <v>15874</v>
      </c>
      <c r="D394">
        <v>20191114</v>
      </c>
      <c r="E394" s="199">
        <v>28134</v>
      </c>
      <c r="F394" s="199">
        <v>3503903</v>
      </c>
      <c r="G394" s="196" t="s">
        <v>12768</v>
      </c>
      <c r="H394" s="196" t="s">
        <v>12762</v>
      </c>
      <c r="I394" s="197">
        <v>54.507180515970767</v>
      </c>
      <c r="J394" s="196" t="s">
        <v>11749</v>
      </c>
      <c r="K394" s="196" t="s">
        <v>12755</v>
      </c>
      <c r="L394" s="196">
        <v>57</v>
      </c>
      <c r="M394" s="196">
        <v>57</v>
      </c>
      <c r="N394" s="196" t="s">
        <v>15963</v>
      </c>
      <c r="O394" s="200">
        <v>42104</v>
      </c>
      <c r="P394" s="196" t="s">
        <v>12760</v>
      </c>
      <c r="Q394" s="196">
        <v>57</v>
      </c>
      <c r="R394" s="196" t="s">
        <v>12755</v>
      </c>
      <c r="S394" s="196" t="s">
        <v>11801</v>
      </c>
      <c r="T394" s="198" t="str">
        <f t="shared" si="147"/>
        <v>2"-(P)</v>
      </c>
    </row>
    <row r="395" spans="1:20" x14ac:dyDescent="0.25">
      <c r="A395">
        <v>1681517</v>
      </c>
      <c r="B395" t="s">
        <v>17032</v>
      </c>
      <c r="C395" t="s">
        <v>15874</v>
      </c>
      <c r="D395">
        <v>20191106</v>
      </c>
      <c r="E395" s="199">
        <v>3640</v>
      </c>
      <c r="F395" s="199">
        <v>516918</v>
      </c>
      <c r="G395" s="196" t="s">
        <v>12763</v>
      </c>
      <c r="H395" s="196" t="s">
        <v>12762</v>
      </c>
      <c r="I395" s="197">
        <v>18.589571458092152</v>
      </c>
      <c r="J395" s="196" t="s">
        <v>17033</v>
      </c>
      <c r="K395" s="196" t="s">
        <v>12755</v>
      </c>
      <c r="L395" s="196">
        <v>0</v>
      </c>
      <c r="M395" s="196">
        <v>0</v>
      </c>
      <c r="N395" s="196" t="s">
        <v>17034</v>
      </c>
      <c r="O395" s="200">
        <v>40421</v>
      </c>
      <c r="P395" s="196" t="s">
        <v>12754</v>
      </c>
      <c r="Q395" s="196">
        <v>60</v>
      </c>
      <c r="R395" s="196" t="s">
        <v>12755</v>
      </c>
      <c r="S395" s="196" t="s">
        <v>17035</v>
      </c>
      <c r="T395" s="198" t="str">
        <f t="shared" si="147"/>
        <v>4"-(P)</v>
      </c>
    </row>
    <row r="396" spans="1:20" x14ac:dyDescent="0.25">
      <c r="A396">
        <v>2771349</v>
      </c>
      <c r="B396" t="s">
        <v>17036</v>
      </c>
      <c r="C396" t="s">
        <v>15874</v>
      </c>
      <c r="D396">
        <v>20191029</v>
      </c>
      <c r="E396" s="199">
        <v>31623</v>
      </c>
      <c r="F396" s="199">
        <v>4985265</v>
      </c>
      <c r="G396" s="196" t="s">
        <v>12763</v>
      </c>
      <c r="H396" s="196" t="s">
        <v>12762</v>
      </c>
      <c r="I396" s="197">
        <v>29.999999967604175</v>
      </c>
      <c r="J396" s="196" t="s">
        <v>17037</v>
      </c>
      <c r="K396" s="196" t="s">
        <v>12755</v>
      </c>
      <c r="L396" s="196">
        <v>57</v>
      </c>
      <c r="M396" s="196">
        <v>57</v>
      </c>
      <c r="N396" s="196" t="s">
        <v>16695</v>
      </c>
      <c r="O396" s="200">
        <v>43340</v>
      </c>
      <c r="P396" s="196" t="s">
        <v>12760</v>
      </c>
      <c r="Q396" s="196">
        <v>57</v>
      </c>
      <c r="R396" s="196" t="s">
        <v>12755</v>
      </c>
      <c r="S396" s="196" t="s">
        <v>16696</v>
      </c>
      <c r="T396" s="198" t="str">
        <f t="shared" ref="T396" si="148">P396&amp;"-"&amp;R396</f>
        <v>2"-(P)</v>
      </c>
    </row>
    <row r="397" spans="1:20" x14ac:dyDescent="0.25">
      <c r="A397">
        <v>3035142</v>
      </c>
      <c r="B397" t="s">
        <v>17038</v>
      </c>
      <c r="C397" t="s">
        <v>15874</v>
      </c>
      <c r="D397">
        <v>20191031</v>
      </c>
      <c r="E397" s="199">
        <v>32623</v>
      </c>
      <c r="F397" s="199">
        <v>24377</v>
      </c>
      <c r="G397" s="196" t="s">
        <v>12759</v>
      </c>
      <c r="H397" s="196" t="s">
        <v>12762</v>
      </c>
      <c r="I397" s="197">
        <v>168.68808039981155</v>
      </c>
      <c r="J397" s="196" t="s">
        <v>17039</v>
      </c>
      <c r="K397" s="196" t="s">
        <v>12755</v>
      </c>
      <c r="L397" s="196">
        <v>60</v>
      </c>
      <c r="M397" s="196">
        <v>60</v>
      </c>
      <c r="N397" s="196" t="s">
        <v>17040</v>
      </c>
      <c r="O397" s="200">
        <v>40471</v>
      </c>
      <c r="P397" s="196" t="s">
        <v>12761</v>
      </c>
      <c r="Q397" s="196">
        <v>60</v>
      </c>
      <c r="R397" s="196" t="s">
        <v>12758</v>
      </c>
      <c r="S397" s="196" t="s">
        <v>17041</v>
      </c>
      <c r="T397" s="198" t="str">
        <f t="shared" ref="T397:T398" si="149">P397&amp;"-"&amp;R397</f>
        <v>4-1/2"-(W)</v>
      </c>
    </row>
    <row r="398" spans="1:20" x14ac:dyDescent="0.25">
      <c r="A398">
        <v>3289923</v>
      </c>
      <c r="B398" t="s">
        <v>17042</v>
      </c>
      <c r="C398" t="s">
        <v>15874</v>
      </c>
      <c r="D398">
        <v>20191101</v>
      </c>
      <c r="E398" s="199">
        <v>11624</v>
      </c>
      <c r="F398" s="199">
        <v>1237441</v>
      </c>
      <c r="G398" s="196" t="s">
        <v>12759</v>
      </c>
      <c r="H398" s="196" t="s">
        <v>12762</v>
      </c>
      <c r="I398" s="197">
        <v>98.867582212559341</v>
      </c>
      <c r="J398" s="196" t="s">
        <v>17043</v>
      </c>
      <c r="K398" s="196" t="s">
        <v>12755</v>
      </c>
      <c r="L398" s="196">
        <v>60</v>
      </c>
      <c r="M398" s="196">
        <v>60</v>
      </c>
      <c r="N398" s="196" t="s">
        <v>17044</v>
      </c>
      <c r="O398" s="200">
        <v>39814</v>
      </c>
      <c r="P398" s="196" t="s">
        <v>12760</v>
      </c>
      <c r="Q398" s="196">
        <v>55</v>
      </c>
      <c r="R398" s="196" t="s">
        <v>12755</v>
      </c>
      <c r="S398" s="196" t="s">
        <v>17045</v>
      </c>
      <c r="T398" s="198" t="str">
        <f t="shared" si="149"/>
        <v>2"-(P)</v>
      </c>
    </row>
    <row r="399" spans="1:20" x14ac:dyDescent="0.25">
      <c r="A399">
        <v>3471846</v>
      </c>
      <c r="B399" t="s">
        <v>17046</v>
      </c>
      <c r="C399" t="s">
        <v>15874</v>
      </c>
      <c r="D399">
        <v>20191112</v>
      </c>
      <c r="E399" s="199">
        <v>21094</v>
      </c>
      <c r="F399" s="199">
        <v>4003932</v>
      </c>
      <c r="G399" s="196" t="s">
        <v>12759</v>
      </c>
      <c r="H399" s="196" t="s">
        <v>12762</v>
      </c>
      <c r="I399" s="197">
        <v>14.999999988355203</v>
      </c>
      <c r="J399" s="196" t="s">
        <v>11861</v>
      </c>
      <c r="K399" s="196" t="s">
        <v>12755</v>
      </c>
      <c r="L399" s="196">
        <v>57</v>
      </c>
      <c r="M399" s="196">
        <v>57</v>
      </c>
      <c r="N399" s="196" t="s">
        <v>16293</v>
      </c>
      <c r="O399" s="200">
        <v>39814</v>
      </c>
      <c r="P399" s="196" t="s">
        <v>12767</v>
      </c>
      <c r="Q399" s="196">
        <v>57</v>
      </c>
      <c r="R399" s="196" t="s">
        <v>12755</v>
      </c>
      <c r="S399" s="196" t="s">
        <v>16220</v>
      </c>
      <c r="T399" s="198" t="str">
        <f t="shared" ref="T399" si="150">P399&amp;"-"&amp;R399</f>
        <v>6"-(P)</v>
      </c>
    </row>
    <row r="400" spans="1:20" x14ac:dyDescent="0.25">
      <c r="A400">
        <v>280598</v>
      </c>
      <c r="B400" t="s">
        <v>17047</v>
      </c>
      <c r="C400" t="s">
        <v>15874</v>
      </c>
      <c r="D400">
        <v>20191030</v>
      </c>
      <c r="E400" s="199">
        <v>994</v>
      </c>
      <c r="F400" s="199">
        <v>4470780</v>
      </c>
      <c r="G400" s="196" t="s">
        <v>12763</v>
      </c>
      <c r="H400" s="196" t="s">
        <v>12762</v>
      </c>
      <c r="I400" s="197">
        <v>92.99999999543401</v>
      </c>
      <c r="J400" s="196" t="s">
        <v>17048</v>
      </c>
      <c r="K400" s="196" t="s">
        <v>12755</v>
      </c>
      <c r="L400" s="196">
        <v>45</v>
      </c>
      <c r="M400" s="196">
        <v>45</v>
      </c>
      <c r="N400" s="196" t="s">
        <v>17049</v>
      </c>
      <c r="O400" s="200">
        <v>43025</v>
      </c>
      <c r="P400" s="196" t="s">
        <v>12760</v>
      </c>
      <c r="Q400" s="196">
        <v>45</v>
      </c>
      <c r="R400" s="196" t="s">
        <v>12755</v>
      </c>
      <c r="S400" s="196" t="s">
        <v>17050</v>
      </c>
      <c r="T400" s="198" t="str">
        <f t="shared" ref="T400:T401" si="151">P400&amp;"-"&amp;R400</f>
        <v>2"-(P)</v>
      </c>
    </row>
    <row r="401" spans="1:20" x14ac:dyDescent="0.25">
      <c r="A401">
        <v>3754651</v>
      </c>
      <c r="B401" t="s">
        <v>17051</v>
      </c>
      <c r="C401" t="s">
        <v>15874</v>
      </c>
      <c r="D401">
        <v>20191104</v>
      </c>
      <c r="E401" s="199">
        <v>25252</v>
      </c>
      <c r="F401" s="199">
        <v>2041891</v>
      </c>
      <c r="G401" s="196" t="s">
        <v>12763</v>
      </c>
      <c r="H401" s="196" t="s">
        <v>12764</v>
      </c>
      <c r="I401" s="197">
        <v>90.356708948808318</v>
      </c>
      <c r="J401" s="196" t="s">
        <v>17052</v>
      </c>
      <c r="K401" s="196" t="s">
        <v>12755</v>
      </c>
      <c r="L401" s="196">
        <v>57</v>
      </c>
      <c r="M401" s="196">
        <v>57</v>
      </c>
      <c r="N401" s="196" t="s">
        <v>17053</v>
      </c>
      <c r="O401" s="200">
        <v>41095</v>
      </c>
      <c r="P401" s="196" t="s">
        <v>12760</v>
      </c>
      <c r="Q401" s="196">
        <v>57</v>
      </c>
      <c r="R401" s="196" t="s">
        <v>12755</v>
      </c>
      <c r="S401" s="196" t="s">
        <v>15918</v>
      </c>
      <c r="T401" s="198" t="str">
        <f t="shared" si="151"/>
        <v>2"-(P)</v>
      </c>
    </row>
    <row r="402" spans="1:20" x14ac:dyDescent="0.25">
      <c r="A402">
        <v>1100829</v>
      </c>
      <c r="B402" t="s">
        <v>17054</v>
      </c>
      <c r="C402" t="s">
        <v>15874</v>
      </c>
      <c r="D402">
        <v>20191029</v>
      </c>
      <c r="E402" s="199">
        <v>16245</v>
      </c>
      <c r="F402" s="199">
        <v>611821</v>
      </c>
      <c r="G402" s="196" t="s">
        <v>12759</v>
      </c>
      <c r="H402" s="196" t="s">
        <v>12762</v>
      </c>
      <c r="I402" s="197">
        <v>58.682100158763291</v>
      </c>
      <c r="J402" s="196" t="s">
        <v>17055</v>
      </c>
      <c r="K402" s="196" t="s">
        <v>12755</v>
      </c>
      <c r="L402" s="196">
        <v>0</v>
      </c>
      <c r="M402" s="196">
        <v>0</v>
      </c>
      <c r="N402" s="196" t="s">
        <v>12770</v>
      </c>
      <c r="O402" s="200">
        <v>40001</v>
      </c>
      <c r="P402" s="196" t="s">
        <v>12760</v>
      </c>
      <c r="Q402" s="196">
        <v>57</v>
      </c>
      <c r="R402" s="196" t="s">
        <v>12755</v>
      </c>
      <c r="S402" s="196" t="s">
        <v>17056</v>
      </c>
      <c r="T402" s="198" t="str">
        <f t="shared" ref="T402:T403" si="152">P402&amp;"-"&amp;R402</f>
        <v>2"-(P)</v>
      </c>
    </row>
    <row r="403" spans="1:20" x14ac:dyDescent="0.25">
      <c r="A403">
        <v>185673</v>
      </c>
      <c r="B403" t="s">
        <v>17057</v>
      </c>
      <c r="C403" t="s">
        <v>15874</v>
      </c>
      <c r="D403">
        <v>20191106</v>
      </c>
      <c r="E403" s="199">
        <v>9639</v>
      </c>
      <c r="F403" s="199">
        <v>1209828</v>
      </c>
      <c r="G403" s="196" t="s">
        <v>12763</v>
      </c>
      <c r="H403" s="196" t="s">
        <v>12762</v>
      </c>
      <c r="I403" s="197">
        <v>130.42499685117201</v>
      </c>
      <c r="J403" s="196" t="s">
        <v>17058</v>
      </c>
      <c r="K403" s="196" t="s">
        <v>12755</v>
      </c>
      <c r="L403" s="196"/>
      <c r="M403" s="196"/>
      <c r="N403" s="196" t="s">
        <v>17059</v>
      </c>
      <c r="O403" s="200">
        <v>40401</v>
      </c>
      <c r="P403" s="196" t="s">
        <v>12754</v>
      </c>
      <c r="Q403" s="196">
        <v>45</v>
      </c>
      <c r="R403" s="196" t="s">
        <v>12755</v>
      </c>
      <c r="S403" s="196" t="s">
        <v>17060</v>
      </c>
      <c r="T403" s="198" t="str">
        <f t="shared" si="152"/>
        <v>4"-(P)</v>
      </c>
    </row>
    <row r="404" spans="1:20" x14ac:dyDescent="0.25">
      <c r="A404">
        <v>3629179</v>
      </c>
      <c r="B404" t="s">
        <v>17061</v>
      </c>
      <c r="C404" t="s">
        <v>15874</v>
      </c>
      <c r="D404">
        <v>20191017</v>
      </c>
      <c r="E404" s="199">
        <v>13438</v>
      </c>
      <c r="F404" s="199">
        <v>2692451</v>
      </c>
      <c r="G404" s="196" t="s">
        <v>12759</v>
      </c>
      <c r="H404" s="196" t="s">
        <v>12762</v>
      </c>
      <c r="I404" s="197">
        <v>14.999999979992738</v>
      </c>
      <c r="J404" s="196" t="s">
        <v>16182</v>
      </c>
      <c r="K404" s="196" t="s">
        <v>12755</v>
      </c>
      <c r="L404" s="196">
        <v>57</v>
      </c>
      <c r="M404" s="196">
        <v>57</v>
      </c>
      <c r="N404" s="196" t="s">
        <v>17062</v>
      </c>
      <c r="O404" s="200">
        <v>40437</v>
      </c>
      <c r="P404" s="196" t="s">
        <v>12760</v>
      </c>
      <c r="Q404" s="196">
        <v>57</v>
      </c>
      <c r="R404" s="196" t="s">
        <v>12755</v>
      </c>
      <c r="S404" s="196" t="s">
        <v>16182</v>
      </c>
      <c r="T404" s="198" t="str">
        <f t="shared" ref="T404:T405" si="153">P404&amp;"-"&amp;R404</f>
        <v>2"-(P)</v>
      </c>
    </row>
    <row r="405" spans="1:20" x14ac:dyDescent="0.25">
      <c r="A405">
        <v>3270708</v>
      </c>
      <c r="B405" t="s">
        <v>12329</v>
      </c>
      <c r="C405" t="s">
        <v>15874</v>
      </c>
      <c r="D405">
        <v>20191018</v>
      </c>
      <c r="E405" s="199">
        <v>21516</v>
      </c>
      <c r="F405" s="199">
        <v>3426291</v>
      </c>
      <c r="G405" s="196" t="s">
        <v>12768</v>
      </c>
      <c r="H405" s="196" t="s">
        <v>12762</v>
      </c>
      <c r="I405" s="197">
        <v>240.5866245630985</v>
      </c>
      <c r="J405" s="196" t="s">
        <v>11773</v>
      </c>
      <c r="K405" s="196" t="s">
        <v>12755</v>
      </c>
      <c r="L405" s="196">
        <v>57</v>
      </c>
      <c r="M405" s="196">
        <v>57</v>
      </c>
      <c r="N405" s="196" t="s">
        <v>17063</v>
      </c>
      <c r="O405" s="200">
        <v>40969</v>
      </c>
      <c r="P405" s="196" t="s">
        <v>12760</v>
      </c>
      <c r="Q405" s="196">
        <v>57</v>
      </c>
      <c r="R405" s="196" t="s">
        <v>12755</v>
      </c>
      <c r="S405" s="196" t="s">
        <v>17064</v>
      </c>
      <c r="T405" s="198" t="str">
        <f t="shared" si="153"/>
        <v>2"-(P)</v>
      </c>
    </row>
    <row r="406" spans="1:20" x14ac:dyDescent="0.25">
      <c r="A406">
        <v>215988</v>
      </c>
      <c r="B406" t="s">
        <v>17065</v>
      </c>
      <c r="C406" t="s">
        <v>15874</v>
      </c>
      <c r="D406">
        <v>20191108</v>
      </c>
      <c r="E406" s="199">
        <v>5718</v>
      </c>
      <c r="F406" s="199">
        <v>397108</v>
      </c>
      <c r="G406" s="196" t="s">
        <v>12763</v>
      </c>
      <c r="H406" s="196" t="s">
        <v>12764</v>
      </c>
      <c r="I406" s="197">
        <v>31.999999961305988</v>
      </c>
      <c r="J406" s="196" t="s">
        <v>17066</v>
      </c>
      <c r="K406" s="196" t="s">
        <v>12755</v>
      </c>
      <c r="L406" s="196">
        <v>45</v>
      </c>
      <c r="M406" s="196">
        <v>45</v>
      </c>
      <c r="N406" s="196" t="s">
        <v>17067</v>
      </c>
      <c r="O406" s="200">
        <v>43161</v>
      </c>
      <c r="P406" s="196" t="s">
        <v>12762</v>
      </c>
      <c r="Q406" s="196">
        <v>45</v>
      </c>
      <c r="R406" s="196" t="s">
        <v>12758</v>
      </c>
      <c r="S406" s="196" t="s">
        <v>17068</v>
      </c>
      <c r="T406" s="198" t="str">
        <f t="shared" ref="T406:T407" si="154">P406&amp;"-"&amp;R406</f>
        <v>1"-(W)</v>
      </c>
    </row>
    <row r="407" spans="1:20" x14ac:dyDescent="0.25">
      <c r="A407">
        <v>2964162</v>
      </c>
      <c r="B407" t="s">
        <v>17069</v>
      </c>
      <c r="C407" t="s">
        <v>15874</v>
      </c>
      <c r="D407">
        <v>20191112</v>
      </c>
      <c r="E407" s="199">
        <v>17158</v>
      </c>
      <c r="F407" s="199">
        <v>2741662</v>
      </c>
      <c r="G407" s="196" t="s">
        <v>12763</v>
      </c>
      <c r="H407" s="196" t="s">
        <v>12762</v>
      </c>
      <c r="I407" s="197">
        <v>363.79690009805819</v>
      </c>
      <c r="J407" s="196" t="s">
        <v>17070</v>
      </c>
      <c r="K407" s="196" t="s">
        <v>12755</v>
      </c>
      <c r="L407" s="196">
        <v>57</v>
      </c>
      <c r="M407" s="196">
        <v>57</v>
      </c>
      <c r="N407" s="196" t="s">
        <v>17071</v>
      </c>
      <c r="O407" s="200">
        <v>41577</v>
      </c>
      <c r="P407" s="196" t="s">
        <v>12760</v>
      </c>
      <c r="Q407" s="196">
        <v>57</v>
      </c>
      <c r="R407" s="196" t="s">
        <v>12755</v>
      </c>
      <c r="S407" s="196" t="s">
        <v>17072</v>
      </c>
      <c r="T407" s="198" t="str">
        <f t="shared" si="154"/>
        <v>2"-(P)</v>
      </c>
    </row>
    <row r="408" spans="1:20" x14ac:dyDescent="0.25">
      <c r="A408">
        <v>3502869</v>
      </c>
      <c r="B408" t="s">
        <v>12549</v>
      </c>
      <c r="C408" t="s">
        <v>15874</v>
      </c>
      <c r="D408">
        <v>20191107</v>
      </c>
      <c r="E408" s="199">
        <v>18115</v>
      </c>
      <c r="F408" s="199">
        <v>4449174</v>
      </c>
      <c r="G408" s="196" t="s">
        <v>12759</v>
      </c>
      <c r="H408" s="196" t="s">
        <v>12760</v>
      </c>
      <c r="I408" s="197">
        <v>547.00000002160925</v>
      </c>
      <c r="J408" s="196" t="s">
        <v>11997</v>
      </c>
      <c r="K408" s="196" t="s">
        <v>12755</v>
      </c>
      <c r="L408" s="196">
        <v>60</v>
      </c>
      <c r="M408" s="196">
        <v>60</v>
      </c>
      <c r="N408" s="196" t="s">
        <v>17073</v>
      </c>
      <c r="O408" s="200">
        <v>43042</v>
      </c>
      <c r="P408" s="196" t="s">
        <v>12760</v>
      </c>
      <c r="Q408" s="196">
        <v>60</v>
      </c>
      <c r="R408" s="196" t="s">
        <v>12755</v>
      </c>
      <c r="S408" s="196" t="s">
        <v>12058</v>
      </c>
      <c r="T408" s="198" t="str">
        <f t="shared" ref="T408" si="155">P408&amp;"-"&amp;R408</f>
        <v>2"-(P)</v>
      </c>
    </row>
    <row r="409" spans="1:20" x14ac:dyDescent="0.25">
      <c r="A409">
        <v>2574062</v>
      </c>
      <c r="B409" t="s">
        <v>17074</v>
      </c>
      <c r="C409" t="s">
        <v>15874</v>
      </c>
      <c r="D409">
        <v>20191106</v>
      </c>
      <c r="E409" s="199">
        <v>13462</v>
      </c>
      <c r="F409" s="199">
        <v>2692453</v>
      </c>
      <c r="G409" s="196" t="s">
        <v>12763</v>
      </c>
      <c r="H409" s="196" t="s">
        <v>12762</v>
      </c>
      <c r="I409" s="197">
        <v>13.19289618424478</v>
      </c>
      <c r="J409" s="196" t="s">
        <v>16182</v>
      </c>
      <c r="K409" s="196" t="s">
        <v>12755</v>
      </c>
      <c r="L409" s="196">
        <v>57</v>
      </c>
      <c r="M409" s="196">
        <v>57</v>
      </c>
      <c r="N409" s="196" t="s">
        <v>17075</v>
      </c>
      <c r="O409" s="200">
        <v>40437</v>
      </c>
      <c r="P409" s="196" t="s">
        <v>12760</v>
      </c>
      <c r="Q409" s="196">
        <v>57</v>
      </c>
      <c r="R409" s="196" t="s">
        <v>12755</v>
      </c>
      <c r="S409" s="196" t="s">
        <v>16182</v>
      </c>
      <c r="T409" s="198" t="str">
        <f t="shared" ref="T409:T413" si="156">P409&amp;"-"&amp;R409</f>
        <v>2"-(P)</v>
      </c>
    </row>
    <row r="410" spans="1:20" x14ac:dyDescent="0.25">
      <c r="A410">
        <v>1162870</v>
      </c>
      <c r="B410" t="s">
        <v>17076</v>
      </c>
      <c r="C410" t="s">
        <v>15874</v>
      </c>
      <c r="D410">
        <v>20191018</v>
      </c>
      <c r="E410" s="199">
        <v>29538</v>
      </c>
      <c r="F410" s="199">
        <v>828603</v>
      </c>
      <c r="G410" s="196" t="s">
        <v>12763</v>
      </c>
      <c r="H410" s="196" t="s">
        <v>12762</v>
      </c>
      <c r="I410" s="197">
        <v>16.895199214232115</v>
      </c>
      <c r="J410" s="196" t="s">
        <v>17077</v>
      </c>
      <c r="K410" s="196" t="s">
        <v>12755</v>
      </c>
      <c r="L410" s="196">
        <v>2</v>
      </c>
      <c r="M410" s="196">
        <v>2</v>
      </c>
      <c r="N410" s="196" t="s">
        <v>17078</v>
      </c>
      <c r="O410" s="200">
        <v>39814</v>
      </c>
      <c r="P410" s="196" t="s">
        <v>12754</v>
      </c>
      <c r="Q410" s="196">
        <v>57</v>
      </c>
      <c r="R410" s="196" t="s">
        <v>12755</v>
      </c>
      <c r="S410" s="196" t="s">
        <v>17079</v>
      </c>
      <c r="T410" s="198" t="str">
        <f t="shared" si="156"/>
        <v>4"-(P)</v>
      </c>
    </row>
    <row r="411" spans="1:20" x14ac:dyDescent="0.25">
      <c r="A411">
        <v>3639485</v>
      </c>
      <c r="B411" t="s">
        <v>17080</v>
      </c>
      <c r="C411" t="s">
        <v>15874</v>
      </c>
      <c r="D411">
        <v>20191025</v>
      </c>
      <c r="E411" s="199">
        <v>2090</v>
      </c>
      <c r="F411" s="199">
        <v>4777264</v>
      </c>
      <c r="G411" s="196" t="s">
        <v>12759</v>
      </c>
      <c r="H411" s="196" t="s">
        <v>12762</v>
      </c>
      <c r="I411" s="197">
        <v>15.000000020864077</v>
      </c>
      <c r="J411" s="196" t="s">
        <v>12108</v>
      </c>
      <c r="K411" s="196" t="s">
        <v>12755</v>
      </c>
      <c r="L411" s="196">
        <v>35</v>
      </c>
      <c r="M411" s="196">
        <v>35</v>
      </c>
      <c r="N411" s="196" t="s">
        <v>15952</v>
      </c>
      <c r="O411" s="200">
        <v>43315</v>
      </c>
      <c r="P411" s="196" t="s">
        <v>12760</v>
      </c>
      <c r="Q411" s="196">
        <v>35</v>
      </c>
      <c r="R411" s="196" t="s">
        <v>12755</v>
      </c>
      <c r="S411" s="196" t="s">
        <v>12219</v>
      </c>
      <c r="T411" s="198" t="str">
        <f t="shared" si="156"/>
        <v>2"-(P)</v>
      </c>
    </row>
    <row r="412" spans="1:20" x14ac:dyDescent="0.25">
      <c r="A412">
        <v>1169118</v>
      </c>
      <c r="B412" t="s">
        <v>17081</v>
      </c>
      <c r="C412" t="s">
        <v>15874</v>
      </c>
      <c r="D412">
        <v>20191030</v>
      </c>
      <c r="E412" s="199">
        <v>10355</v>
      </c>
      <c r="F412" s="199">
        <v>611980</v>
      </c>
      <c r="G412" s="196" t="s">
        <v>12763</v>
      </c>
      <c r="H412" s="196" t="s">
        <v>12762</v>
      </c>
      <c r="I412" s="197">
        <v>51.012340885929603</v>
      </c>
      <c r="J412" s="196" t="s">
        <v>17082</v>
      </c>
      <c r="K412" s="196" t="s">
        <v>12755</v>
      </c>
      <c r="L412" s="196">
        <v>0</v>
      </c>
      <c r="M412" s="196">
        <v>0</v>
      </c>
      <c r="N412" s="196" t="s">
        <v>17083</v>
      </c>
      <c r="O412" s="200">
        <v>41346</v>
      </c>
      <c r="P412" s="196" t="s">
        <v>12760</v>
      </c>
      <c r="Q412" s="196">
        <v>45</v>
      </c>
      <c r="R412" s="196" t="s">
        <v>12755</v>
      </c>
      <c r="S412" s="196" t="s">
        <v>17084</v>
      </c>
      <c r="T412" s="198" t="str">
        <f t="shared" si="156"/>
        <v>2"-(P)</v>
      </c>
    </row>
    <row r="413" spans="1:20" x14ac:dyDescent="0.25">
      <c r="A413">
        <v>2195626</v>
      </c>
      <c r="B413" t="s">
        <v>17085</v>
      </c>
      <c r="C413" t="s">
        <v>15874</v>
      </c>
      <c r="D413">
        <v>20191111</v>
      </c>
      <c r="E413" s="199">
        <v>265</v>
      </c>
      <c r="F413" s="199">
        <v>649319</v>
      </c>
      <c r="G413" s="196" t="s">
        <v>12759</v>
      </c>
      <c r="H413" s="196" t="s">
        <v>12762</v>
      </c>
      <c r="I413" s="197">
        <v>20.558882852794476</v>
      </c>
      <c r="J413" s="196" t="s">
        <v>17086</v>
      </c>
      <c r="K413" s="196" t="s">
        <v>12755</v>
      </c>
      <c r="L413" s="196">
        <v>2</v>
      </c>
      <c r="M413" s="196">
        <v>2</v>
      </c>
      <c r="N413" s="196" t="s">
        <v>17087</v>
      </c>
      <c r="O413" s="200">
        <v>40004</v>
      </c>
      <c r="P413" s="196" t="s">
        <v>12760</v>
      </c>
      <c r="Q413" s="196">
        <v>60</v>
      </c>
      <c r="R413" s="196" t="s">
        <v>12755</v>
      </c>
      <c r="S413" s="196" t="s">
        <v>17088</v>
      </c>
      <c r="T413" s="198" t="str">
        <f t="shared" si="156"/>
        <v>2"-(P)</v>
      </c>
    </row>
    <row r="414" spans="1:20" x14ac:dyDescent="0.25">
      <c r="A414">
        <v>406844</v>
      </c>
      <c r="B414" t="s">
        <v>17089</v>
      </c>
      <c r="C414" t="s">
        <v>15874</v>
      </c>
      <c r="D414">
        <v>20191024</v>
      </c>
      <c r="E414" s="199">
        <v>4484</v>
      </c>
      <c r="F414" s="199">
        <v>3012580</v>
      </c>
      <c r="G414" s="196" t="s">
        <v>12759</v>
      </c>
      <c r="H414" s="196" t="s">
        <v>12762</v>
      </c>
      <c r="I414" s="197">
        <v>109.36802716198473</v>
      </c>
      <c r="J414" s="196" t="s">
        <v>17090</v>
      </c>
      <c r="K414" s="196" t="s">
        <v>12755</v>
      </c>
      <c r="L414" s="196">
        <v>55</v>
      </c>
      <c r="M414" s="196">
        <v>55</v>
      </c>
      <c r="N414" s="196" t="s">
        <v>16460</v>
      </c>
      <c r="O414" s="200">
        <v>40746</v>
      </c>
      <c r="P414" s="196" t="s">
        <v>12760</v>
      </c>
      <c r="Q414" s="196">
        <v>55</v>
      </c>
      <c r="R414" s="196" t="s">
        <v>12755</v>
      </c>
      <c r="S414" s="196" t="s">
        <v>16461</v>
      </c>
      <c r="T414" s="198" t="str">
        <f t="shared" ref="T414:T417" si="157">P414&amp;"-"&amp;R414</f>
        <v>2"-(P)</v>
      </c>
    </row>
    <row r="415" spans="1:20" x14ac:dyDescent="0.25">
      <c r="A415">
        <v>3342740</v>
      </c>
      <c r="B415" t="s">
        <v>17091</v>
      </c>
      <c r="C415" t="s">
        <v>15874</v>
      </c>
      <c r="D415">
        <v>20191017</v>
      </c>
      <c r="E415" s="199">
        <v>14114</v>
      </c>
      <c r="F415" s="199">
        <v>3751533</v>
      </c>
      <c r="G415" s="196" t="s">
        <v>12768</v>
      </c>
      <c r="H415" s="196" t="s">
        <v>12762</v>
      </c>
      <c r="I415" s="197">
        <v>20.000000028740196</v>
      </c>
      <c r="J415" s="196" t="s">
        <v>11847</v>
      </c>
      <c r="K415" s="196" t="s">
        <v>12755</v>
      </c>
      <c r="L415" s="196">
        <v>60</v>
      </c>
      <c r="M415" s="196">
        <v>60</v>
      </c>
      <c r="N415" s="196" t="s">
        <v>17092</v>
      </c>
      <c r="O415" s="200">
        <v>40037</v>
      </c>
      <c r="P415" s="196" t="s">
        <v>12760</v>
      </c>
      <c r="Q415" s="196">
        <v>60</v>
      </c>
      <c r="R415" s="196" t="s">
        <v>12755</v>
      </c>
      <c r="S415" s="196" t="s">
        <v>65</v>
      </c>
      <c r="T415" s="198" t="str">
        <f t="shared" si="157"/>
        <v>2"-(P)</v>
      </c>
    </row>
    <row r="416" spans="1:20" x14ac:dyDescent="0.25">
      <c r="A416">
        <v>559995</v>
      </c>
      <c r="B416" t="s">
        <v>17093</v>
      </c>
      <c r="C416" t="s">
        <v>15874</v>
      </c>
      <c r="D416">
        <v>20191106</v>
      </c>
      <c r="E416" s="199">
        <v>10228</v>
      </c>
      <c r="F416" s="199">
        <v>346865</v>
      </c>
      <c r="G416" s="196" t="s">
        <v>12759</v>
      </c>
      <c r="H416" s="196" t="s">
        <v>12764</v>
      </c>
      <c r="I416" s="197">
        <v>221.68181681305683</v>
      </c>
      <c r="J416" s="196" t="s">
        <v>16808</v>
      </c>
      <c r="K416" s="196" t="s">
        <v>12755</v>
      </c>
      <c r="L416" s="196">
        <v>45</v>
      </c>
      <c r="M416" s="196">
        <v>45</v>
      </c>
      <c r="N416" s="196" t="s">
        <v>16809</v>
      </c>
      <c r="O416" s="200">
        <v>41198</v>
      </c>
      <c r="P416" s="196" t="s">
        <v>12754</v>
      </c>
      <c r="Q416" s="196">
        <v>45</v>
      </c>
      <c r="R416" s="196" t="s">
        <v>12755</v>
      </c>
      <c r="S416" s="196" t="s">
        <v>16810</v>
      </c>
      <c r="T416" s="198" t="str">
        <f t="shared" si="157"/>
        <v>4"-(P)</v>
      </c>
    </row>
    <row r="417" spans="1:20" x14ac:dyDescent="0.25">
      <c r="A417">
        <v>1408656</v>
      </c>
      <c r="B417" t="s">
        <v>17094</v>
      </c>
      <c r="C417" t="s">
        <v>15874</v>
      </c>
      <c r="D417">
        <v>20191104</v>
      </c>
      <c r="E417" s="199">
        <v>1784</v>
      </c>
      <c r="F417" s="199">
        <v>482597</v>
      </c>
      <c r="G417" s="196" t="s">
        <v>12768</v>
      </c>
      <c r="H417" s="196" t="s">
        <v>12762</v>
      </c>
      <c r="I417" s="197">
        <v>45.859161377644732</v>
      </c>
      <c r="J417" s="196" t="s">
        <v>17095</v>
      </c>
      <c r="K417" s="196" t="s">
        <v>12755</v>
      </c>
      <c r="L417" s="196">
        <v>0</v>
      </c>
      <c r="M417" s="196">
        <v>0</v>
      </c>
      <c r="N417" s="196" t="s">
        <v>17096</v>
      </c>
      <c r="O417" s="200">
        <v>41400</v>
      </c>
      <c r="P417" s="196" t="s">
        <v>12760</v>
      </c>
      <c r="Q417" s="196">
        <v>45</v>
      </c>
      <c r="R417" s="196" t="s">
        <v>12755</v>
      </c>
      <c r="S417" s="196" t="s">
        <v>17097</v>
      </c>
      <c r="T417" s="198" t="str">
        <f t="shared" si="157"/>
        <v>2"-(P)</v>
      </c>
    </row>
    <row r="418" spans="1:20" x14ac:dyDescent="0.25">
      <c r="A418">
        <v>3489318</v>
      </c>
      <c r="B418" t="s">
        <v>17098</v>
      </c>
      <c r="C418" t="s">
        <v>15874</v>
      </c>
      <c r="D418">
        <v>20191114</v>
      </c>
      <c r="E418" s="199">
        <v>12857</v>
      </c>
      <c r="F418" s="199">
        <v>2723673</v>
      </c>
      <c r="G418" s="196" t="s">
        <v>12759</v>
      </c>
      <c r="H418" s="196" t="s">
        <v>12762</v>
      </c>
      <c r="I418" s="197">
        <v>85.000000021935577</v>
      </c>
      <c r="J418" s="196" t="s">
        <v>17099</v>
      </c>
      <c r="K418" s="196" t="s">
        <v>12755</v>
      </c>
      <c r="L418" s="196">
        <v>60</v>
      </c>
      <c r="M418" s="196">
        <v>60</v>
      </c>
      <c r="N418" s="196" t="s">
        <v>17100</v>
      </c>
      <c r="O418" s="200">
        <v>40583</v>
      </c>
      <c r="P418" s="196" t="s">
        <v>12760</v>
      </c>
      <c r="Q418" s="196">
        <v>60</v>
      </c>
      <c r="R418" s="196" t="s">
        <v>12755</v>
      </c>
      <c r="S418" s="196" t="s">
        <v>17101</v>
      </c>
      <c r="T418" s="198" t="str">
        <f t="shared" ref="T418" si="158">P418&amp;"-"&amp;R418</f>
        <v>2"-(P)</v>
      </c>
    </row>
    <row r="419" spans="1:20" x14ac:dyDescent="0.25">
      <c r="A419">
        <v>3171515</v>
      </c>
      <c r="B419" t="s">
        <v>17104</v>
      </c>
      <c r="C419" t="s">
        <v>15874</v>
      </c>
      <c r="D419">
        <v>20191017</v>
      </c>
      <c r="E419" s="199">
        <v>798</v>
      </c>
      <c r="F419" s="199">
        <v>3422688</v>
      </c>
      <c r="G419" s="196" t="s">
        <v>12763</v>
      </c>
      <c r="H419" s="196" t="s">
        <v>12762</v>
      </c>
      <c r="I419" s="197">
        <v>145.00000002985513</v>
      </c>
      <c r="J419" s="196" t="s">
        <v>17105</v>
      </c>
      <c r="K419" s="196" t="s">
        <v>12755</v>
      </c>
      <c r="L419" s="196">
        <v>45</v>
      </c>
      <c r="M419" s="196">
        <v>45</v>
      </c>
      <c r="N419" s="196" t="s">
        <v>17106</v>
      </c>
      <c r="O419" s="200">
        <v>42202</v>
      </c>
      <c r="P419" s="196" t="s">
        <v>12760</v>
      </c>
      <c r="Q419" s="196">
        <v>45</v>
      </c>
      <c r="R419" s="196" t="s">
        <v>12755</v>
      </c>
      <c r="S419" s="196" t="s">
        <v>17107</v>
      </c>
      <c r="T419" s="198" t="str">
        <f t="shared" ref="T419:T420" si="159">P419&amp;"-"&amp;R419</f>
        <v>2"-(P)</v>
      </c>
    </row>
    <row r="420" spans="1:20" x14ac:dyDescent="0.25">
      <c r="A420">
        <v>3774301</v>
      </c>
      <c r="B420" t="s">
        <v>17108</v>
      </c>
      <c r="C420" t="s">
        <v>15874</v>
      </c>
      <c r="D420">
        <v>20191018</v>
      </c>
      <c r="E420" s="199">
        <v>29608</v>
      </c>
      <c r="F420" s="199">
        <v>5131293</v>
      </c>
      <c r="G420" s="196" t="s">
        <v>12759</v>
      </c>
      <c r="H420" s="196" t="s">
        <v>12760</v>
      </c>
      <c r="I420" s="197">
        <v>140.00000000064603</v>
      </c>
      <c r="J420" s="196" t="s">
        <v>17109</v>
      </c>
      <c r="K420" s="196" t="s">
        <v>12755</v>
      </c>
      <c r="L420" s="196">
        <v>57</v>
      </c>
      <c r="M420" s="196">
        <v>57</v>
      </c>
      <c r="N420" s="196" t="s">
        <v>15974</v>
      </c>
      <c r="O420" s="200">
        <v>43622</v>
      </c>
      <c r="P420" s="196" t="s">
        <v>12760</v>
      </c>
      <c r="Q420" s="196">
        <v>57</v>
      </c>
      <c r="R420" s="196" t="s">
        <v>12755</v>
      </c>
      <c r="S420" s="196" t="s">
        <v>15975</v>
      </c>
      <c r="T420" s="198" t="str">
        <f t="shared" si="159"/>
        <v>2"-(P)</v>
      </c>
    </row>
    <row r="421" spans="1:20" x14ac:dyDescent="0.25">
      <c r="A421">
        <v>453966</v>
      </c>
      <c r="B421" t="s">
        <v>17110</v>
      </c>
      <c r="C421" t="s">
        <v>15874</v>
      </c>
      <c r="D421">
        <v>20191101</v>
      </c>
      <c r="E421" s="199">
        <v>11856</v>
      </c>
      <c r="F421" s="199">
        <v>3548303</v>
      </c>
      <c r="G421" s="196" t="s">
        <v>12763</v>
      </c>
      <c r="H421" s="196" t="s">
        <v>12762</v>
      </c>
      <c r="I421" s="197">
        <v>61.000000021054753</v>
      </c>
      <c r="J421" s="196" t="s">
        <v>17111</v>
      </c>
      <c r="K421" s="196" t="s">
        <v>12755</v>
      </c>
      <c r="L421" s="196">
        <v>55</v>
      </c>
      <c r="M421" s="196">
        <v>55</v>
      </c>
      <c r="N421" s="196" t="s">
        <v>17112</v>
      </c>
      <c r="O421" s="200">
        <v>42243</v>
      </c>
      <c r="P421" s="196" t="s">
        <v>12754</v>
      </c>
      <c r="Q421" s="196">
        <v>55</v>
      </c>
      <c r="R421" s="196" t="s">
        <v>12755</v>
      </c>
      <c r="S421" s="196" t="s">
        <v>17113</v>
      </c>
      <c r="T421" s="198" t="str">
        <f t="shared" ref="T421:T423" si="160">P421&amp;"-"&amp;R421</f>
        <v>4"-(P)</v>
      </c>
    </row>
    <row r="422" spans="1:20" x14ac:dyDescent="0.25">
      <c r="A422">
        <v>3596501</v>
      </c>
      <c r="B422" t="s">
        <v>17114</v>
      </c>
      <c r="C422" t="s">
        <v>15874</v>
      </c>
      <c r="D422">
        <v>20191108</v>
      </c>
      <c r="E422" s="199">
        <v>7454</v>
      </c>
      <c r="F422" s="199">
        <v>5176904</v>
      </c>
      <c r="G422" s="196" t="s">
        <v>12759</v>
      </c>
      <c r="H422" s="196" t="s">
        <v>12762</v>
      </c>
      <c r="I422" s="197">
        <v>17.924011872586867</v>
      </c>
      <c r="J422" s="196" t="s">
        <v>17115</v>
      </c>
      <c r="K422" s="196" t="s">
        <v>12755</v>
      </c>
      <c r="L422" s="196">
        <v>35</v>
      </c>
      <c r="M422" s="196">
        <v>35</v>
      </c>
      <c r="N422" s="196" t="s">
        <v>17116</v>
      </c>
      <c r="O422" s="200">
        <v>43201</v>
      </c>
      <c r="P422" s="196" t="s">
        <v>12760</v>
      </c>
      <c r="Q422" s="196">
        <v>35</v>
      </c>
      <c r="R422" s="196" t="s">
        <v>12755</v>
      </c>
      <c r="S422" s="196" t="s">
        <v>17117</v>
      </c>
      <c r="T422" s="198" t="str">
        <f t="shared" si="160"/>
        <v>2"-(P)</v>
      </c>
    </row>
    <row r="423" spans="1:20" x14ac:dyDescent="0.25">
      <c r="A423">
        <v>3895936</v>
      </c>
      <c r="B423" t="s">
        <v>17118</v>
      </c>
      <c r="C423" t="s">
        <v>15874</v>
      </c>
      <c r="D423">
        <v>20191114</v>
      </c>
      <c r="E423" s="199">
        <v>25053</v>
      </c>
      <c r="F423" s="199">
        <v>2957740</v>
      </c>
      <c r="G423" s="196" t="s">
        <v>12763</v>
      </c>
      <c r="H423" s="196" t="s">
        <v>12762</v>
      </c>
      <c r="I423" s="197">
        <v>36.000000036378324</v>
      </c>
      <c r="J423" s="196" t="s">
        <v>17119</v>
      </c>
      <c r="K423" s="196" t="s">
        <v>12755</v>
      </c>
      <c r="L423" s="196">
        <v>57</v>
      </c>
      <c r="M423" s="196">
        <v>57</v>
      </c>
      <c r="N423" s="196" t="s">
        <v>17120</v>
      </c>
      <c r="O423" s="200">
        <v>40807</v>
      </c>
      <c r="P423" s="196" t="s">
        <v>12767</v>
      </c>
      <c r="Q423" s="196">
        <v>57</v>
      </c>
      <c r="R423" s="196" t="s">
        <v>12755</v>
      </c>
      <c r="S423" s="196" t="s">
        <v>17121</v>
      </c>
      <c r="T423" s="198" t="str">
        <f t="shared" si="160"/>
        <v>6"-(P)</v>
      </c>
    </row>
    <row r="424" spans="1:20" x14ac:dyDescent="0.25">
      <c r="A424">
        <v>3732766</v>
      </c>
      <c r="B424" t="s">
        <v>12684</v>
      </c>
      <c r="C424" t="s">
        <v>15874</v>
      </c>
      <c r="D424">
        <v>20191105</v>
      </c>
      <c r="E424" s="199">
        <v>9879</v>
      </c>
      <c r="F424" s="199">
        <v>4876089</v>
      </c>
      <c r="G424" s="196" t="s">
        <v>12759</v>
      </c>
      <c r="H424" s="196" t="s">
        <v>12762</v>
      </c>
      <c r="I424" s="197">
        <v>50.999999979667876</v>
      </c>
      <c r="J424" s="196" t="s">
        <v>12098</v>
      </c>
      <c r="K424" s="196" t="s">
        <v>12755</v>
      </c>
      <c r="L424" s="196">
        <v>45</v>
      </c>
      <c r="M424" s="196">
        <v>45</v>
      </c>
      <c r="N424" s="196" t="s">
        <v>17122</v>
      </c>
      <c r="O424" s="200">
        <v>42724</v>
      </c>
      <c r="P424" s="196" t="s">
        <v>12760</v>
      </c>
      <c r="Q424" s="196">
        <v>45</v>
      </c>
      <c r="R424" s="196" t="s">
        <v>12755</v>
      </c>
      <c r="S424" s="196" t="s">
        <v>11908</v>
      </c>
      <c r="T424" s="198" t="str">
        <f t="shared" ref="T424:T426" si="161">P424&amp;"-"&amp;R424</f>
        <v>2"-(P)</v>
      </c>
    </row>
    <row r="425" spans="1:20" x14ac:dyDescent="0.25">
      <c r="A425">
        <v>3387776</v>
      </c>
      <c r="B425" t="s">
        <v>12432</v>
      </c>
      <c r="C425" t="s">
        <v>15874</v>
      </c>
      <c r="D425">
        <v>20191112</v>
      </c>
      <c r="E425" s="199">
        <v>21081</v>
      </c>
      <c r="F425" s="199">
        <v>3967527</v>
      </c>
      <c r="G425" s="196" t="s">
        <v>12759</v>
      </c>
      <c r="H425" s="196" t="s">
        <v>12762</v>
      </c>
      <c r="I425" s="197">
        <v>25.000000013111208</v>
      </c>
      <c r="J425" s="196" t="s">
        <v>11863</v>
      </c>
      <c r="K425" s="196" t="s">
        <v>12755</v>
      </c>
      <c r="L425" s="196">
        <v>57</v>
      </c>
      <c r="M425" s="196">
        <v>57</v>
      </c>
      <c r="N425" s="196" t="s">
        <v>16219</v>
      </c>
      <c r="O425" s="200">
        <v>39448</v>
      </c>
      <c r="P425" s="196" t="s">
        <v>12767</v>
      </c>
      <c r="Q425" s="196">
        <v>57</v>
      </c>
      <c r="R425" s="196" t="s">
        <v>12755</v>
      </c>
      <c r="S425" s="196" t="s">
        <v>16220</v>
      </c>
      <c r="T425" s="198" t="str">
        <f t="shared" si="161"/>
        <v>6"-(P)</v>
      </c>
    </row>
    <row r="426" spans="1:20" x14ac:dyDescent="0.25">
      <c r="A426">
        <v>2802254</v>
      </c>
      <c r="B426" t="s">
        <v>17123</v>
      </c>
      <c r="C426" t="s">
        <v>15874</v>
      </c>
      <c r="D426">
        <v>20191024</v>
      </c>
      <c r="E426" s="199">
        <v>11862</v>
      </c>
      <c r="F426" s="199">
        <v>2535593</v>
      </c>
      <c r="G426" s="196" t="s">
        <v>12763</v>
      </c>
      <c r="H426" s="196" t="s">
        <v>12762</v>
      </c>
      <c r="I426" s="197">
        <v>24.999999967666245</v>
      </c>
      <c r="J426" s="196" t="s">
        <v>17124</v>
      </c>
      <c r="K426" s="196" t="s">
        <v>12755</v>
      </c>
      <c r="L426" s="196">
        <v>35</v>
      </c>
      <c r="M426" s="196">
        <v>35</v>
      </c>
      <c r="N426" s="196" t="s">
        <v>17125</v>
      </c>
      <c r="O426" s="200">
        <v>41473</v>
      </c>
      <c r="P426" s="196" t="s">
        <v>12760</v>
      </c>
      <c r="Q426" s="196">
        <v>35</v>
      </c>
      <c r="R426" s="196" t="s">
        <v>12755</v>
      </c>
      <c r="S426" s="196" t="s">
        <v>17126</v>
      </c>
      <c r="T426" s="198" t="str">
        <f t="shared" si="161"/>
        <v>2"-(P)</v>
      </c>
    </row>
    <row r="427" spans="1:20" x14ac:dyDescent="0.25">
      <c r="A427">
        <v>329763</v>
      </c>
      <c r="B427" t="s">
        <v>17127</v>
      </c>
      <c r="C427" t="s">
        <v>15874</v>
      </c>
      <c r="D427">
        <v>20191029</v>
      </c>
      <c r="E427" s="199">
        <v>1015</v>
      </c>
      <c r="F427" s="199">
        <v>444592</v>
      </c>
      <c r="G427" s="196" t="s">
        <v>12759</v>
      </c>
      <c r="H427" s="196" t="s">
        <v>12762</v>
      </c>
      <c r="I427" s="197">
        <v>54.407078730948221</v>
      </c>
      <c r="J427" s="196" t="s">
        <v>17020</v>
      </c>
      <c r="K427" s="196" t="s">
        <v>12755</v>
      </c>
      <c r="L427" s="196">
        <v>45</v>
      </c>
      <c r="M427" s="196">
        <v>45</v>
      </c>
      <c r="N427" s="196" t="s">
        <v>17021</v>
      </c>
      <c r="O427" s="200">
        <v>43025</v>
      </c>
      <c r="P427" s="196" t="s">
        <v>12761</v>
      </c>
      <c r="Q427" s="196">
        <v>45</v>
      </c>
      <c r="R427" s="196" t="s">
        <v>12758</v>
      </c>
      <c r="S427" s="196" t="s">
        <v>17022</v>
      </c>
      <c r="T427" s="198" t="str">
        <f t="shared" ref="T427:T428" si="162">P427&amp;"-"&amp;R427</f>
        <v>4-1/2"-(W)</v>
      </c>
    </row>
    <row r="428" spans="1:20" x14ac:dyDescent="0.25">
      <c r="A428">
        <v>1219211</v>
      </c>
      <c r="B428" t="s">
        <v>17128</v>
      </c>
      <c r="C428" t="s">
        <v>15874</v>
      </c>
      <c r="D428">
        <v>20191112</v>
      </c>
      <c r="E428" s="199">
        <v>4878</v>
      </c>
      <c r="F428" s="199">
        <v>411595</v>
      </c>
      <c r="G428" s="196" t="s">
        <v>12768</v>
      </c>
      <c r="H428" s="196" t="s">
        <v>12762</v>
      </c>
      <c r="I428" s="197">
        <v>164.41178522807888</v>
      </c>
      <c r="J428" s="196" t="s">
        <v>17129</v>
      </c>
      <c r="K428" s="196" t="s">
        <v>12755</v>
      </c>
      <c r="L428" s="196">
        <v>0</v>
      </c>
      <c r="M428" s="196">
        <v>0</v>
      </c>
      <c r="N428" s="196" t="s">
        <v>17130</v>
      </c>
      <c r="O428" s="200">
        <v>41848</v>
      </c>
      <c r="P428" s="196" t="s">
        <v>12760</v>
      </c>
      <c r="Q428" s="196">
        <v>55</v>
      </c>
      <c r="R428" s="196" t="s">
        <v>12758</v>
      </c>
      <c r="S428" s="196" t="s">
        <v>17131</v>
      </c>
      <c r="T428" s="198" t="str">
        <f t="shared" si="162"/>
        <v>2"-(W)</v>
      </c>
    </row>
    <row r="429" spans="1:20" x14ac:dyDescent="0.25">
      <c r="A429">
        <v>492637</v>
      </c>
      <c r="B429" t="s">
        <v>17132</v>
      </c>
      <c r="C429" t="s">
        <v>15874</v>
      </c>
      <c r="D429">
        <v>20191018</v>
      </c>
      <c r="E429" s="199">
        <v>12558</v>
      </c>
      <c r="F429" s="199">
        <v>309091</v>
      </c>
      <c r="G429" s="196" t="s">
        <v>12759</v>
      </c>
      <c r="H429" s="196" t="s">
        <v>12764</v>
      </c>
      <c r="I429" s="197">
        <v>94.288674232661009</v>
      </c>
      <c r="J429" s="196" t="s">
        <v>17133</v>
      </c>
      <c r="K429" s="196" t="s">
        <v>12755</v>
      </c>
      <c r="L429" s="196">
        <v>57</v>
      </c>
      <c r="M429" s="196">
        <v>57</v>
      </c>
      <c r="N429" s="196" t="s">
        <v>17134</v>
      </c>
      <c r="O429" s="200">
        <v>42398</v>
      </c>
      <c r="P429" s="196" t="s">
        <v>12754</v>
      </c>
      <c r="Q429" s="196">
        <v>57</v>
      </c>
      <c r="R429" s="196" t="s">
        <v>12755</v>
      </c>
      <c r="S429" s="196" t="s">
        <v>17135</v>
      </c>
      <c r="T429" s="198" t="str">
        <f t="shared" ref="T429:T430" si="163">P429&amp;"-"&amp;R429</f>
        <v>4"-(P)</v>
      </c>
    </row>
    <row r="430" spans="1:20" x14ac:dyDescent="0.25">
      <c r="A430">
        <v>112986</v>
      </c>
      <c r="B430" t="s">
        <v>17136</v>
      </c>
      <c r="C430" t="s">
        <v>15874</v>
      </c>
      <c r="D430">
        <v>20191105</v>
      </c>
      <c r="E430" s="199">
        <v>2232</v>
      </c>
      <c r="F430" s="199">
        <v>648154</v>
      </c>
      <c r="G430" s="196" t="s">
        <v>12763</v>
      </c>
      <c r="H430" s="196" t="s">
        <v>12762</v>
      </c>
      <c r="I430" s="197">
        <v>70.465747156361161</v>
      </c>
      <c r="J430" s="196" t="s">
        <v>17137</v>
      </c>
      <c r="K430" s="196" t="s">
        <v>12755</v>
      </c>
      <c r="L430" s="196">
        <v>45</v>
      </c>
      <c r="M430" s="196">
        <v>45</v>
      </c>
      <c r="N430" s="196" t="s">
        <v>17138</v>
      </c>
      <c r="O430" s="200">
        <v>39814</v>
      </c>
      <c r="P430" s="196" t="s">
        <v>12760</v>
      </c>
      <c r="Q430" s="196">
        <v>45</v>
      </c>
      <c r="R430" s="196" t="s">
        <v>12755</v>
      </c>
      <c r="S430" s="196" t="s">
        <v>17139</v>
      </c>
      <c r="T430" s="198" t="str">
        <f t="shared" si="163"/>
        <v>2"-(P)</v>
      </c>
    </row>
    <row r="431" spans="1:20" x14ac:dyDescent="0.25">
      <c r="A431">
        <v>3174859</v>
      </c>
      <c r="B431" t="s">
        <v>12369</v>
      </c>
      <c r="C431" t="s">
        <v>15874</v>
      </c>
      <c r="D431">
        <v>20191017</v>
      </c>
      <c r="E431" s="199">
        <v>5771</v>
      </c>
      <c r="F431" s="199">
        <v>3515902</v>
      </c>
      <c r="G431" s="196" t="s">
        <v>12763</v>
      </c>
      <c r="H431" s="196" t="s">
        <v>12762</v>
      </c>
      <c r="I431" s="197">
        <v>121.00254416236913</v>
      </c>
      <c r="J431" s="196" t="s">
        <v>11701</v>
      </c>
      <c r="K431" s="196" t="s">
        <v>12755</v>
      </c>
      <c r="L431" s="196">
        <v>45</v>
      </c>
      <c r="M431" s="196">
        <v>45</v>
      </c>
      <c r="N431" s="196" t="s">
        <v>16565</v>
      </c>
      <c r="O431" s="200">
        <v>42174</v>
      </c>
      <c r="P431" s="196" t="s">
        <v>12762</v>
      </c>
      <c r="Q431" s="196">
        <v>45</v>
      </c>
      <c r="R431" s="196" t="s">
        <v>12758</v>
      </c>
      <c r="S431" s="196" t="s">
        <v>16566</v>
      </c>
      <c r="T431" s="198" t="str">
        <f t="shared" ref="T431:T436" si="164">P431&amp;"-"&amp;R431</f>
        <v>1"-(W)</v>
      </c>
    </row>
    <row r="432" spans="1:20" x14ac:dyDescent="0.25">
      <c r="A432">
        <v>2176726</v>
      </c>
      <c r="B432" t="s">
        <v>17140</v>
      </c>
      <c r="C432" t="s">
        <v>15874</v>
      </c>
      <c r="D432">
        <v>20191104</v>
      </c>
      <c r="E432" s="199">
        <v>27626</v>
      </c>
      <c r="F432" s="199">
        <v>103185</v>
      </c>
      <c r="G432" s="196" t="s">
        <v>12759</v>
      </c>
      <c r="H432" s="196" t="s">
        <v>12765</v>
      </c>
      <c r="I432" s="197">
        <v>61.492910067540834</v>
      </c>
      <c r="J432" s="196" t="s">
        <v>15951</v>
      </c>
      <c r="K432" s="196" t="s">
        <v>12758</v>
      </c>
      <c r="L432" s="196">
        <v>57</v>
      </c>
      <c r="M432" s="196">
        <v>0</v>
      </c>
      <c r="N432" s="196" t="s">
        <v>17141</v>
      </c>
      <c r="O432" s="200">
        <v>42853</v>
      </c>
      <c r="P432" s="196" t="s">
        <v>12760</v>
      </c>
      <c r="Q432" s="196">
        <v>57</v>
      </c>
      <c r="R432" s="196" t="s">
        <v>12755</v>
      </c>
      <c r="S432" s="196" t="s">
        <v>17142</v>
      </c>
      <c r="T432" s="198" t="str">
        <f t="shared" si="164"/>
        <v>2"-(P)</v>
      </c>
    </row>
    <row r="433" spans="1:20" x14ac:dyDescent="0.25">
      <c r="A433">
        <v>2403356</v>
      </c>
      <c r="B433" t="s">
        <v>17143</v>
      </c>
      <c r="C433" t="s">
        <v>15874</v>
      </c>
      <c r="D433">
        <v>20191108</v>
      </c>
      <c r="E433" s="199">
        <v>7457</v>
      </c>
      <c r="F433" s="199">
        <v>1002216</v>
      </c>
      <c r="G433" s="196" t="s">
        <v>12759</v>
      </c>
      <c r="H433" s="196" t="s">
        <v>12762</v>
      </c>
      <c r="I433" s="197">
        <v>97.798950494226673</v>
      </c>
      <c r="J433" s="196" t="s">
        <v>17144</v>
      </c>
      <c r="K433" s="196" t="s">
        <v>12755</v>
      </c>
      <c r="L433" s="196">
        <v>35</v>
      </c>
      <c r="M433" s="196">
        <v>35</v>
      </c>
      <c r="N433" s="196" t="s">
        <v>17145</v>
      </c>
      <c r="O433" s="200">
        <v>40214</v>
      </c>
      <c r="P433" s="196" t="s">
        <v>12760</v>
      </c>
      <c r="Q433" s="196">
        <v>35</v>
      </c>
      <c r="R433" s="196" t="s">
        <v>12755</v>
      </c>
      <c r="S433" s="196" t="s">
        <v>17146</v>
      </c>
      <c r="T433" s="198" t="str">
        <f t="shared" si="164"/>
        <v>2"-(P)</v>
      </c>
    </row>
    <row r="434" spans="1:20" x14ac:dyDescent="0.25">
      <c r="A434">
        <v>54307</v>
      </c>
      <c r="B434" t="s">
        <v>17147</v>
      </c>
      <c r="C434" t="s">
        <v>15874</v>
      </c>
      <c r="D434">
        <v>20191024</v>
      </c>
      <c r="E434" s="199">
        <v>3990</v>
      </c>
      <c r="F434" s="199">
        <v>418120</v>
      </c>
      <c r="G434" s="196" t="s">
        <v>12763</v>
      </c>
      <c r="H434" s="196" t="s">
        <v>12762</v>
      </c>
      <c r="I434" s="197">
        <v>142.25153325334873</v>
      </c>
      <c r="J434" s="196" t="s">
        <v>17148</v>
      </c>
      <c r="K434" s="196" t="s">
        <v>12755</v>
      </c>
      <c r="L434" s="196">
        <v>35</v>
      </c>
      <c r="M434" s="196">
        <v>35</v>
      </c>
      <c r="N434" s="196" t="s">
        <v>17149</v>
      </c>
      <c r="O434" s="200">
        <v>43425</v>
      </c>
      <c r="P434" s="196" t="s">
        <v>12754</v>
      </c>
      <c r="Q434" s="196">
        <v>35</v>
      </c>
      <c r="R434" s="196" t="s">
        <v>12755</v>
      </c>
      <c r="S434" s="196" t="s">
        <v>17150</v>
      </c>
      <c r="T434" s="198" t="str">
        <f t="shared" si="164"/>
        <v>4"-(P)</v>
      </c>
    </row>
    <row r="435" spans="1:20" x14ac:dyDescent="0.25">
      <c r="A435">
        <v>204383</v>
      </c>
      <c r="B435" t="s">
        <v>17151</v>
      </c>
      <c r="C435" t="s">
        <v>15874</v>
      </c>
      <c r="D435">
        <v>20191114</v>
      </c>
      <c r="E435" s="199">
        <v>24983</v>
      </c>
      <c r="F435" s="199">
        <v>1842258</v>
      </c>
      <c r="G435" s="196" t="s">
        <v>12763</v>
      </c>
      <c r="H435" s="196" t="s">
        <v>12762</v>
      </c>
      <c r="I435" s="197">
        <v>27.40501158676944</v>
      </c>
      <c r="J435" s="196" t="s">
        <v>17152</v>
      </c>
      <c r="K435" s="196" t="s">
        <v>12755</v>
      </c>
      <c r="L435" s="196">
        <v>57</v>
      </c>
      <c r="M435" s="196">
        <v>57</v>
      </c>
      <c r="N435" s="196" t="s">
        <v>17153</v>
      </c>
      <c r="O435" s="200">
        <v>41746</v>
      </c>
      <c r="P435" s="196" t="s">
        <v>12760</v>
      </c>
      <c r="Q435" s="196">
        <v>57</v>
      </c>
      <c r="R435" s="196" t="s">
        <v>12755</v>
      </c>
      <c r="S435" s="196" t="s">
        <v>17154</v>
      </c>
      <c r="T435" s="198" t="str">
        <f t="shared" si="164"/>
        <v>2"-(P)</v>
      </c>
    </row>
    <row r="436" spans="1:20" x14ac:dyDescent="0.25">
      <c r="A436">
        <v>3771377</v>
      </c>
      <c r="B436" t="s">
        <v>12388</v>
      </c>
      <c r="C436" t="s">
        <v>15874</v>
      </c>
      <c r="D436">
        <v>20191025</v>
      </c>
      <c r="E436" s="199">
        <v>2048</v>
      </c>
      <c r="F436" s="199">
        <v>3580303</v>
      </c>
      <c r="G436" s="196" t="s">
        <v>12768</v>
      </c>
      <c r="H436" s="196" t="s">
        <v>12762</v>
      </c>
      <c r="I436" s="197">
        <v>13.000000004128898</v>
      </c>
      <c r="J436" s="196" t="s">
        <v>11727</v>
      </c>
      <c r="K436" s="196" t="s">
        <v>12755</v>
      </c>
      <c r="L436" s="196">
        <v>35</v>
      </c>
      <c r="M436" s="196">
        <v>35</v>
      </c>
      <c r="N436" s="196" t="s">
        <v>16481</v>
      </c>
      <c r="O436" s="200">
        <v>42331</v>
      </c>
      <c r="P436" s="196" t="s">
        <v>12760</v>
      </c>
      <c r="Q436" s="196">
        <v>35</v>
      </c>
      <c r="R436" s="196" t="s">
        <v>12755</v>
      </c>
      <c r="S436" s="196" t="s">
        <v>11791</v>
      </c>
      <c r="T436" s="198" t="str">
        <f t="shared" si="164"/>
        <v>2"-(P)</v>
      </c>
    </row>
    <row r="437" spans="1:20" x14ac:dyDescent="0.25">
      <c r="A437">
        <v>2643918</v>
      </c>
      <c r="B437" t="s">
        <v>17155</v>
      </c>
      <c r="C437" t="s">
        <v>15874</v>
      </c>
      <c r="D437">
        <v>20191031</v>
      </c>
      <c r="E437" s="199">
        <v>11357</v>
      </c>
      <c r="F437" s="199">
        <v>650862</v>
      </c>
      <c r="G437" s="196" t="s">
        <v>12763</v>
      </c>
      <c r="H437" s="196" t="s">
        <v>12762</v>
      </c>
      <c r="I437" s="197">
        <v>57.988036565509042</v>
      </c>
      <c r="J437" s="196" t="s">
        <v>17156</v>
      </c>
      <c r="K437" s="196" t="s">
        <v>12755</v>
      </c>
      <c r="L437" s="196">
        <v>2</v>
      </c>
      <c r="M437" s="196">
        <v>2</v>
      </c>
      <c r="N437" s="196" t="s">
        <v>16306</v>
      </c>
      <c r="O437" s="200">
        <v>39878</v>
      </c>
      <c r="P437" s="196" t="s">
        <v>12762</v>
      </c>
      <c r="Q437" s="196">
        <v>35</v>
      </c>
      <c r="R437" s="196" t="s">
        <v>12758</v>
      </c>
      <c r="S437" s="196" t="s">
        <v>16307</v>
      </c>
      <c r="T437" s="198" t="str">
        <f t="shared" ref="T437" si="165">P437&amp;"-"&amp;R437</f>
        <v>1"-(W)</v>
      </c>
    </row>
    <row r="438" spans="1:20" x14ac:dyDescent="0.25">
      <c r="A438">
        <v>3668119</v>
      </c>
      <c r="B438" t="s">
        <v>17157</v>
      </c>
      <c r="C438" t="s">
        <v>15874</v>
      </c>
      <c r="D438">
        <v>20191031</v>
      </c>
      <c r="E438" s="199">
        <v>634</v>
      </c>
      <c r="F438" s="199">
        <v>451544</v>
      </c>
      <c r="G438" s="196" t="s">
        <v>12763</v>
      </c>
      <c r="H438" s="196" t="s">
        <v>12762</v>
      </c>
      <c r="I438" s="197">
        <v>35.250882876700416</v>
      </c>
      <c r="J438" s="196" t="s">
        <v>17158</v>
      </c>
      <c r="K438" s="196" t="s">
        <v>12755</v>
      </c>
      <c r="L438" s="196">
        <v>45</v>
      </c>
      <c r="M438" s="196">
        <v>45</v>
      </c>
      <c r="N438" s="196" t="s">
        <v>17159</v>
      </c>
      <c r="O438" s="200">
        <v>42394</v>
      </c>
      <c r="P438" s="196" t="s">
        <v>12760</v>
      </c>
      <c r="Q438" s="196">
        <v>45</v>
      </c>
      <c r="R438" s="196" t="s">
        <v>12755</v>
      </c>
      <c r="S438" s="196" t="s">
        <v>17160</v>
      </c>
      <c r="T438" s="198" t="str">
        <f t="shared" ref="T438:T440" si="166">P438&amp;"-"&amp;R438</f>
        <v>2"-(P)</v>
      </c>
    </row>
    <row r="439" spans="1:20" x14ac:dyDescent="0.25">
      <c r="A439">
        <v>1712542</v>
      </c>
      <c r="B439" t="s">
        <v>17161</v>
      </c>
      <c r="C439" t="s">
        <v>15874</v>
      </c>
      <c r="D439">
        <v>20191105</v>
      </c>
      <c r="E439" s="199">
        <v>7881</v>
      </c>
      <c r="F439" s="199">
        <v>505934</v>
      </c>
      <c r="G439" s="196" t="s">
        <v>12763</v>
      </c>
      <c r="H439" s="196" t="s">
        <v>12762</v>
      </c>
      <c r="I439" s="197">
        <v>113.21210833577651</v>
      </c>
      <c r="J439" s="196" t="s">
        <v>17162</v>
      </c>
      <c r="K439" s="196" t="s">
        <v>12755</v>
      </c>
      <c r="L439" s="196">
        <v>60</v>
      </c>
      <c r="M439" s="196">
        <v>60</v>
      </c>
      <c r="N439" s="196" t="s">
        <v>17163</v>
      </c>
      <c r="O439" s="200">
        <v>40282</v>
      </c>
      <c r="P439" s="196" t="s">
        <v>12767</v>
      </c>
      <c r="Q439" s="196">
        <v>60</v>
      </c>
      <c r="R439" s="196" t="s">
        <v>12755</v>
      </c>
      <c r="S439" s="196" t="s">
        <v>17164</v>
      </c>
      <c r="T439" s="198" t="str">
        <f t="shared" si="166"/>
        <v>6"-(P)</v>
      </c>
    </row>
    <row r="440" spans="1:20" x14ac:dyDescent="0.25">
      <c r="A440">
        <v>2702867</v>
      </c>
      <c r="B440" t="s">
        <v>17165</v>
      </c>
      <c r="C440" t="s">
        <v>15874</v>
      </c>
      <c r="D440">
        <v>20191104</v>
      </c>
      <c r="E440" s="199">
        <v>18326</v>
      </c>
      <c r="F440" s="199">
        <v>5217306</v>
      </c>
      <c r="G440" s="196" t="s">
        <v>12763</v>
      </c>
      <c r="H440" s="196" t="s">
        <v>12764</v>
      </c>
      <c r="I440" s="197">
        <v>122.00182074548809</v>
      </c>
      <c r="J440" s="196" t="s">
        <v>17166</v>
      </c>
      <c r="K440" s="196" t="s">
        <v>12755</v>
      </c>
      <c r="L440" s="196">
        <v>60</v>
      </c>
      <c r="M440" s="196">
        <v>60</v>
      </c>
      <c r="N440" s="196" t="s">
        <v>17167</v>
      </c>
      <c r="O440" s="200">
        <v>42907</v>
      </c>
      <c r="P440" s="196" t="s">
        <v>12760</v>
      </c>
      <c r="Q440" s="196">
        <v>60</v>
      </c>
      <c r="R440" s="196" t="s">
        <v>12755</v>
      </c>
      <c r="S440" s="196" t="s">
        <v>17168</v>
      </c>
      <c r="T440" s="198" t="str">
        <f t="shared" si="166"/>
        <v>2"-(P)</v>
      </c>
    </row>
    <row r="441" spans="1:20" x14ac:dyDescent="0.25">
      <c r="A441">
        <v>3826003</v>
      </c>
      <c r="B441" t="s">
        <v>17169</v>
      </c>
      <c r="C441" t="s">
        <v>15874</v>
      </c>
      <c r="D441">
        <v>20191018</v>
      </c>
      <c r="E441" s="199">
        <v>6131</v>
      </c>
      <c r="F441" s="199">
        <v>5122493</v>
      </c>
      <c r="G441" s="196" t="s">
        <v>12759</v>
      </c>
      <c r="H441" s="196" t="s">
        <v>12762</v>
      </c>
      <c r="I441" s="197">
        <v>45.000000014016663</v>
      </c>
      <c r="J441" s="196" t="s">
        <v>17170</v>
      </c>
      <c r="K441" s="196" t="s">
        <v>12755</v>
      </c>
      <c r="L441" s="196">
        <v>60</v>
      </c>
      <c r="M441" s="196">
        <v>60</v>
      </c>
      <c r="N441" s="196" t="s">
        <v>17171</v>
      </c>
      <c r="O441" s="200">
        <v>43279</v>
      </c>
      <c r="P441" s="196" t="s">
        <v>12760</v>
      </c>
      <c r="Q441" s="196">
        <v>60</v>
      </c>
      <c r="R441" s="196" t="s">
        <v>12755</v>
      </c>
      <c r="S441" s="196" t="s">
        <v>17172</v>
      </c>
      <c r="T441" s="198" t="str">
        <f t="shared" ref="T441" si="167">P441&amp;"-"&amp;R441</f>
        <v>2"-(P)</v>
      </c>
    </row>
    <row r="442" spans="1:20" x14ac:dyDescent="0.25">
      <c r="A442">
        <v>3406411</v>
      </c>
      <c r="B442" t="s">
        <v>17173</v>
      </c>
      <c r="C442" t="s">
        <v>15874</v>
      </c>
      <c r="D442">
        <v>20191114</v>
      </c>
      <c r="E442" s="199">
        <v>26916</v>
      </c>
      <c r="F442" s="199">
        <v>103919</v>
      </c>
      <c r="G442" s="196" t="s">
        <v>12759</v>
      </c>
      <c r="H442" s="196" t="s">
        <v>12760</v>
      </c>
      <c r="I442" s="197">
        <v>59.473418044996578</v>
      </c>
      <c r="J442" s="196" t="s">
        <v>16194</v>
      </c>
      <c r="K442" s="196" t="s">
        <v>12758</v>
      </c>
      <c r="L442" s="196">
        <v>0</v>
      </c>
      <c r="M442" s="196">
        <v>0</v>
      </c>
      <c r="N442" s="196" t="s">
        <v>16195</v>
      </c>
      <c r="O442" s="200">
        <v>39814</v>
      </c>
      <c r="P442" s="196" t="s">
        <v>12760</v>
      </c>
      <c r="Q442" s="196">
        <v>57</v>
      </c>
      <c r="R442" s="196" t="s">
        <v>12755</v>
      </c>
      <c r="S442" s="196" t="s">
        <v>15942</v>
      </c>
      <c r="T442" s="198" t="str">
        <f t="shared" ref="T442" si="168">P442&amp;"-"&amp;R442</f>
        <v>2"-(P)</v>
      </c>
    </row>
    <row r="443" spans="1:20" x14ac:dyDescent="0.25">
      <c r="A443">
        <v>2970170</v>
      </c>
      <c r="B443" t="s">
        <v>17174</v>
      </c>
      <c r="C443" t="s">
        <v>15874</v>
      </c>
      <c r="D443">
        <v>20191023</v>
      </c>
      <c r="E443" s="199">
        <v>4057</v>
      </c>
      <c r="F443" s="199">
        <v>1676658</v>
      </c>
      <c r="G443" s="196" t="s">
        <v>12763</v>
      </c>
      <c r="H443" s="196" t="s">
        <v>12764</v>
      </c>
      <c r="I443" s="197">
        <v>43.000000151268885</v>
      </c>
      <c r="J443" s="196" t="s">
        <v>17175</v>
      </c>
      <c r="K443" s="196" t="s">
        <v>12755</v>
      </c>
      <c r="L443" s="196">
        <v>35</v>
      </c>
      <c r="M443" s="196">
        <v>35</v>
      </c>
      <c r="N443" s="196" t="s">
        <v>17176</v>
      </c>
      <c r="O443" s="200">
        <v>40864</v>
      </c>
      <c r="P443" s="196" t="s">
        <v>12760</v>
      </c>
      <c r="Q443" s="196">
        <v>35</v>
      </c>
      <c r="R443" s="196" t="s">
        <v>12755</v>
      </c>
      <c r="S443" s="196" t="s">
        <v>17177</v>
      </c>
      <c r="T443" s="198" t="str">
        <f t="shared" ref="T443:T446" si="169">P443&amp;"-"&amp;R443</f>
        <v>2"-(P)</v>
      </c>
    </row>
    <row r="444" spans="1:20" x14ac:dyDescent="0.25">
      <c r="A444">
        <v>3686130</v>
      </c>
      <c r="B444" t="s">
        <v>12593</v>
      </c>
      <c r="C444" t="s">
        <v>15874</v>
      </c>
      <c r="D444">
        <v>20191107</v>
      </c>
      <c r="E444" s="199">
        <v>7907</v>
      </c>
      <c r="F444" s="199">
        <v>4594782</v>
      </c>
      <c r="G444" s="196" t="s">
        <v>12753</v>
      </c>
      <c r="H444" s="196" t="s">
        <v>12760</v>
      </c>
      <c r="I444" s="197">
        <v>326.61766849087877</v>
      </c>
      <c r="J444" s="196" t="s">
        <v>12139</v>
      </c>
      <c r="K444" s="196" t="s">
        <v>12755</v>
      </c>
      <c r="L444" s="196">
        <v>60</v>
      </c>
      <c r="M444" s="196">
        <v>60</v>
      </c>
      <c r="N444" s="196" t="s">
        <v>17178</v>
      </c>
      <c r="O444" s="200">
        <v>40282</v>
      </c>
      <c r="P444" s="196" t="s">
        <v>12754</v>
      </c>
      <c r="Q444" s="196">
        <v>60</v>
      </c>
      <c r="R444" s="196" t="s">
        <v>12755</v>
      </c>
      <c r="S444" s="196" t="s">
        <v>17179</v>
      </c>
      <c r="T444" s="198" t="str">
        <f t="shared" si="169"/>
        <v>4"-(P)</v>
      </c>
    </row>
    <row r="445" spans="1:20" x14ac:dyDescent="0.25">
      <c r="A445">
        <v>3373879</v>
      </c>
      <c r="B445" t="s">
        <v>17180</v>
      </c>
      <c r="C445" t="s">
        <v>15874</v>
      </c>
      <c r="D445">
        <v>20191113</v>
      </c>
      <c r="E445" s="199">
        <v>25473</v>
      </c>
      <c r="F445" s="199">
        <v>5140493</v>
      </c>
      <c r="G445" s="196" t="s">
        <v>12768</v>
      </c>
      <c r="H445" s="196" t="s">
        <v>12762</v>
      </c>
      <c r="I445" s="197">
        <v>47.41220239893687</v>
      </c>
      <c r="J445" s="196" t="s">
        <v>16184</v>
      </c>
      <c r="K445" s="196" t="s">
        <v>12755</v>
      </c>
      <c r="L445" s="196">
        <v>57</v>
      </c>
      <c r="M445" s="196">
        <v>57</v>
      </c>
      <c r="N445" s="196" t="s">
        <v>16185</v>
      </c>
      <c r="O445" s="200">
        <v>43643</v>
      </c>
      <c r="P445" s="196" t="s">
        <v>12760</v>
      </c>
      <c r="Q445" s="196">
        <v>57</v>
      </c>
      <c r="R445" s="196" t="s">
        <v>12755</v>
      </c>
      <c r="S445" s="196" t="s">
        <v>16186</v>
      </c>
      <c r="T445" s="198" t="str">
        <f t="shared" si="169"/>
        <v>2"-(P)</v>
      </c>
    </row>
    <row r="446" spans="1:20" x14ac:dyDescent="0.25">
      <c r="A446">
        <v>3013040</v>
      </c>
      <c r="B446" t="s">
        <v>12262</v>
      </c>
      <c r="C446" t="s">
        <v>15874</v>
      </c>
      <c r="D446">
        <v>20191111</v>
      </c>
      <c r="E446" s="199">
        <v>198</v>
      </c>
      <c r="F446" s="199">
        <v>2933325</v>
      </c>
      <c r="G446" s="196" t="s">
        <v>12763</v>
      </c>
      <c r="H446" s="196" t="s">
        <v>12762</v>
      </c>
      <c r="I446" s="197">
        <v>69.162612667869624</v>
      </c>
      <c r="J446" s="196" t="s">
        <v>11585</v>
      </c>
      <c r="K446" s="196" t="s">
        <v>12755</v>
      </c>
      <c r="L446" s="196">
        <v>60</v>
      </c>
      <c r="M446" s="196">
        <v>60</v>
      </c>
      <c r="N446" s="196" t="s">
        <v>17181</v>
      </c>
      <c r="O446" s="200">
        <v>41862</v>
      </c>
      <c r="P446" s="196" t="s">
        <v>12760</v>
      </c>
      <c r="Q446" s="196">
        <v>60</v>
      </c>
      <c r="R446" s="196" t="s">
        <v>12755</v>
      </c>
      <c r="S446" s="196" t="s">
        <v>11650</v>
      </c>
      <c r="T446" s="198" t="str">
        <f t="shared" si="169"/>
        <v>2"-(P)</v>
      </c>
    </row>
    <row r="447" spans="1:20" x14ac:dyDescent="0.25">
      <c r="A447">
        <v>1218341</v>
      </c>
      <c r="B447" t="s">
        <v>17182</v>
      </c>
      <c r="C447" t="s">
        <v>15874</v>
      </c>
      <c r="D447">
        <v>20191106</v>
      </c>
      <c r="E447" s="199">
        <v>29697</v>
      </c>
      <c r="F447" s="199">
        <v>60788</v>
      </c>
      <c r="G447" s="196" t="s">
        <v>12768</v>
      </c>
      <c r="H447" s="196" t="s">
        <v>12762</v>
      </c>
      <c r="I447" s="197">
        <v>78.646073725515208</v>
      </c>
      <c r="J447" s="196" t="s">
        <v>17183</v>
      </c>
      <c r="K447" s="196" t="s">
        <v>12755</v>
      </c>
      <c r="L447" s="196">
        <v>0</v>
      </c>
      <c r="M447" s="196">
        <v>0</v>
      </c>
      <c r="N447" s="196" t="s">
        <v>17184</v>
      </c>
      <c r="O447" s="200">
        <v>43187</v>
      </c>
      <c r="P447" s="196" t="s">
        <v>12760</v>
      </c>
      <c r="Q447" s="196">
        <v>57</v>
      </c>
      <c r="R447" s="196" t="s">
        <v>12755</v>
      </c>
      <c r="S447" s="196" t="s">
        <v>17185</v>
      </c>
      <c r="T447" s="198" t="str">
        <f t="shared" ref="T447:T449" si="170">P447&amp;"-"&amp;R447</f>
        <v>2"-(P)</v>
      </c>
    </row>
    <row r="448" spans="1:20" x14ac:dyDescent="0.25">
      <c r="A448">
        <v>2398535</v>
      </c>
      <c r="B448" t="s">
        <v>17186</v>
      </c>
      <c r="C448" t="s">
        <v>15874</v>
      </c>
      <c r="D448">
        <v>20191017</v>
      </c>
      <c r="E448" s="199">
        <v>24228</v>
      </c>
      <c r="F448" s="199">
        <v>847404</v>
      </c>
      <c r="G448" s="196" t="s">
        <v>12759</v>
      </c>
      <c r="H448" s="196" t="s">
        <v>12762</v>
      </c>
      <c r="I448" s="197">
        <v>26.327678038668932</v>
      </c>
      <c r="J448" s="196" t="s">
        <v>17187</v>
      </c>
      <c r="K448" s="196" t="s">
        <v>12755</v>
      </c>
      <c r="L448" s="196">
        <v>2</v>
      </c>
      <c r="M448" s="196">
        <v>2</v>
      </c>
      <c r="N448" s="196" t="s">
        <v>17188</v>
      </c>
      <c r="O448" s="200">
        <v>39448</v>
      </c>
      <c r="P448" s="196" t="s">
        <v>12760</v>
      </c>
      <c r="Q448" s="196">
        <v>57</v>
      </c>
      <c r="R448" s="196" t="s">
        <v>12755</v>
      </c>
      <c r="S448" s="196" t="s">
        <v>17189</v>
      </c>
      <c r="T448" s="198" t="str">
        <f t="shared" si="170"/>
        <v>2"-(P)</v>
      </c>
    </row>
    <row r="449" spans="1:20" x14ac:dyDescent="0.25">
      <c r="A449">
        <v>516990</v>
      </c>
      <c r="B449" t="s">
        <v>17190</v>
      </c>
      <c r="C449" t="s">
        <v>15874</v>
      </c>
      <c r="D449">
        <v>20191112</v>
      </c>
      <c r="E449" s="199">
        <v>20780</v>
      </c>
      <c r="F449" s="199">
        <v>253058</v>
      </c>
      <c r="G449" s="196" t="s">
        <v>12753</v>
      </c>
      <c r="H449" s="196" t="s">
        <v>12762</v>
      </c>
      <c r="I449" s="197">
        <v>104.33045578322088</v>
      </c>
      <c r="J449" s="196" t="s">
        <v>17191</v>
      </c>
      <c r="K449" s="196" t="s">
        <v>12758</v>
      </c>
      <c r="L449" s="196">
        <v>57</v>
      </c>
      <c r="M449" s="196">
        <v>57</v>
      </c>
      <c r="N449" s="196" t="s">
        <v>17102</v>
      </c>
      <c r="O449" s="200">
        <v>40564</v>
      </c>
      <c r="P449" s="196" t="s">
        <v>12754</v>
      </c>
      <c r="Q449" s="196">
        <v>57</v>
      </c>
      <c r="R449" s="196" t="s">
        <v>12755</v>
      </c>
      <c r="S449" s="196" t="s">
        <v>17103</v>
      </c>
      <c r="T449" s="198" t="str">
        <f t="shared" si="170"/>
        <v>4"-(P)</v>
      </c>
    </row>
    <row r="450" spans="1:20" x14ac:dyDescent="0.25">
      <c r="A450">
        <v>3612177</v>
      </c>
      <c r="B450" t="s">
        <v>12295</v>
      </c>
      <c r="C450" t="s">
        <v>15874</v>
      </c>
      <c r="D450">
        <v>20191021</v>
      </c>
      <c r="E450" s="199">
        <v>30112</v>
      </c>
      <c r="F450" s="199">
        <v>3079049</v>
      </c>
      <c r="G450" s="196" t="s">
        <v>12759</v>
      </c>
      <c r="H450" s="196" t="s">
        <v>12762</v>
      </c>
      <c r="I450" s="197">
        <v>12.999999995906478</v>
      </c>
      <c r="J450" s="196" t="s">
        <v>11613</v>
      </c>
      <c r="K450" s="196" t="s">
        <v>12755</v>
      </c>
      <c r="L450" s="196">
        <v>57</v>
      </c>
      <c r="M450" s="196">
        <v>57</v>
      </c>
      <c r="N450" s="196" t="s">
        <v>17192</v>
      </c>
      <c r="O450" s="200">
        <v>41912</v>
      </c>
      <c r="P450" s="196" t="s">
        <v>12760</v>
      </c>
      <c r="Q450" s="196">
        <v>57</v>
      </c>
      <c r="R450" s="196" t="s">
        <v>12755</v>
      </c>
      <c r="S450" s="196" t="s">
        <v>11797</v>
      </c>
      <c r="T450" s="198" t="str">
        <f t="shared" ref="T450:T452" si="171">P450&amp;"-"&amp;R450</f>
        <v>2"-(P)</v>
      </c>
    </row>
    <row r="451" spans="1:20" x14ac:dyDescent="0.25">
      <c r="A451">
        <v>3335070</v>
      </c>
      <c r="B451" t="s">
        <v>17193</v>
      </c>
      <c r="C451" t="s">
        <v>15874</v>
      </c>
      <c r="D451">
        <v>20191101</v>
      </c>
      <c r="E451" s="199">
        <v>1572</v>
      </c>
      <c r="F451" s="199">
        <v>441251</v>
      </c>
      <c r="G451" s="196" t="s">
        <v>12759</v>
      </c>
      <c r="H451" s="196" t="s">
        <v>12762</v>
      </c>
      <c r="I451" s="197">
        <v>285.06899922778939</v>
      </c>
      <c r="J451" s="196" t="s">
        <v>17194</v>
      </c>
      <c r="K451" s="196" t="s">
        <v>12755</v>
      </c>
      <c r="L451" s="196">
        <v>45</v>
      </c>
      <c r="M451" s="196">
        <v>45</v>
      </c>
      <c r="N451" s="196" t="s">
        <v>17195</v>
      </c>
      <c r="O451" s="200">
        <v>42480</v>
      </c>
      <c r="P451" s="196" t="s">
        <v>12760</v>
      </c>
      <c r="Q451" s="196">
        <v>45</v>
      </c>
      <c r="R451" s="196" t="s">
        <v>12755</v>
      </c>
      <c r="S451" s="196" t="s">
        <v>16967</v>
      </c>
      <c r="T451" s="198" t="str">
        <f t="shared" si="171"/>
        <v>2"-(P)</v>
      </c>
    </row>
    <row r="452" spans="1:20" x14ac:dyDescent="0.25">
      <c r="A452">
        <v>2943262</v>
      </c>
      <c r="B452" t="s">
        <v>17196</v>
      </c>
      <c r="C452" t="s">
        <v>15874</v>
      </c>
      <c r="D452">
        <v>20191101</v>
      </c>
      <c r="E452" s="199">
        <v>2009</v>
      </c>
      <c r="F452" s="199">
        <v>2445573</v>
      </c>
      <c r="G452" s="196" t="s">
        <v>12759</v>
      </c>
      <c r="H452" s="196" t="s">
        <v>12762</v>
      </c>
      <c r="I452" s="197">
        <v>116.99999999094919</v>
      </c>
      <c r="J452" s="196" t="s">
        <v>17197</v>
      </c>
      <c r="K452" s="196" t="s">
        <v>12755</v>
      </c>
      <c r="L452" s="196">
        <v>45</v>
      </c>
      <c r="M452" s="196">
        <v>45</v>
      </c>
      <c r="N452" s="196" t="s">
        <v>17198</v>
      </c>
      <c r="O452" s="200">
        <v>41400</v>
      </c>
      <c r="P452" s="196" t="s">
        <v>12760</v>
      </c>
      <c r="Q452" s="196">
        <v>45</v>
      </c>
      <c r="R452" s="196" t="s">
        <v>12755</v>
      </c>
      <c r="S452" s="196" t="s">
        <v>17097</v>
      </c>
      <c r="T452" s="198" t="str">
        <f t="shared" si="171"/>
        <v>2"-(P)</v>
      </c>
    </row>
    <row r="453" spans="1:20" x14ac:dyDescent="0.25">
      <c r="A453">
        <v>3020278</v>
      </c>
      <c r="B453" t="s">
        <v>12281</v>
      </c>
      <c r="C453" t="s">
        <v>15874</v>
      </c>
      <c r="D453">
        <v>20191112</v>
      </c>
      <c r="E453" s="199">
        <v>4648</v>
      </c>
      <c r="F453" s="199">
        <v>2932525</v>
      </c>
      <c r="G453" s="196" t="s">
        <v>12759</v>
      </c>
      <c r="H453" s="196" t="s">
        <v>12762</v>
      </c>
      <c r="I453" s="197">
        <v>239.97639055943961</v>
      </c>
      <c r="J453" s="196" t="s">
        <v>11598</v>
      </c>
      <c r="K453" s="196" t="s">
        <v>12755</v>
      </c>
      <c r="L453" s="196">
        <v>55</v>
      </c>
      <c r="M453" s="196">
        <v>55</v>
      </c>
      <c r="N453" s="196" t="s">
        <v>17199</v>
      </c>
      <c r="O453" s="200">
        <v>41842</v>
      </c>
      <c r="P453" s="196" t="s">
        <v>12754</v>
      </c>
      <c r="Q453" s="196">
        <v>55</v>
      </c>
      <c r="R453" s="196" t="s">
        <v>12755</v>
      </c>
      <c r="S453" s="196" t="s">
        <v>17200</v>
      </c>
      <c r="T453" s="198" t="str">
        <f t="shared" ref="T453:T455" si="172">P453&amp;"-"&amp;R453</f>
        <v>4"-(P)</v>
      </c>
    </row>
    <row r="454" spans="1:20" x14ac:dyDescent="0.25">
      <c r="A454">
        <v>2557329</v>
      </c>
      <c r="B454" t="s">
        <v>17201</v>
      </c>
      <c r="C454" t="s">
        <v>15874</v>
      </c>
      <c r="D454">
        <v>20191030</v>
      </c>
      <c r="E454" s="199">
        <v>10487</v>
      </c>
      <c r="F454" s="199">
        <v>1637060</v>
      </c>
      <c r="G454" s="196" t="s">
        <v>12759</v>
      </c>
      <c r="H454" s="196" t="s">
        <v>12762</v>
      </c>
      <c r="I454" s="197">
        <v>75.999999171390684</v>
      </c>
      <c r="J454" s="196" t="s">
        <v>17202</v>
      </c>
      <c r="K454" s="196" t="s">
        <v>12755</v>
      </c>
      <c r="L454" s="196">
        <v>45</v>
      </c>
      <c r="M454" s="196">
        <v>45</v>
      </c>
      <c r="N454" s="196" t="s">
        <v>17203</v>
      </c>
      <c r="O454" s="200">
        <v>40669</v>
      </c>
      <c r="P454" s="196" t="s">
        <v>12767</v>
      </c>
      <c r="Q454" s="196">
        <v>45</v>
      </c>
      <c r="R454" s="196" t="s">
        <v>12755</v>
      </c>
      <c r="S454" s="196" t="s">
        <v>17204</v>
      </c>
      <c r="T454" s="198" t="str">
        <f t="shared" si="172"/>
        <v>6"-(P)</v>
      </c>
    </row>
    <row r="455" spans="1:20" x14ac:dyDescent="0.25">
      <c r="A455">
        <v>1233631</v>
      </c>
      <c r="B455" t="s">
        <v>12391</v>
      </c>
      <c r="C455" t="s">
        <v>15874</v>
      </c>
      <c r="D455">
        <v>20191025</v>
      </c>
      <c r="E455" s="199">
        <v>2072</v>
      </c>
      <c r="F455" s="199">
        <v>3580308</v>
      </c>
      <c r="G455" s="196" t="s">
        <v>12763</v>
      </c>
      <c r="H455" s="196" t="s">
        <v>12762</v>
      </c>
      <c r="I455" s="197">
        <v>13.000143327458698</v>
      </c>
      <c r="J455" s="196" t="s">
        <v>11731</v>
      </c>
      <c r="K455" s="196" t="s">
        <v>12755</v>
      </c>
      <c r="L455" s="196">
        <v>35</v>
      </c>
      <c r="M455" s="196">
        <v>35</v>
      </c>
      <c r="N455" s="196" t="s">
        <v>17205</v>
      </c>
      <c r="O455" s="200">
        <v>42331</v>
      </c>
      <c r="P455" s="196" t="s">
        <v>12760</v>
      </c>
      <c r="Q455" s="196">
        <v>35</v>
      </c>
      <c r="R455" s="196" t="s">
        <v>12755</v>
      </c>
      <c r="S455" s="196" t="s">
        <v>11791</v>
      </c>
      <c r="T455" s="198" t="str">
        <f t="shared" si="172"/>
        <v>2"-(P)</v>
      </c>
    </row>
    <row r="456" spans="1:20" x14ac:dyDescent="0.25">
      <c r="A456">
        <v>2193744</v>
      </c>
      <c r="B456" t="s">
        <v>17206</v>
      </c>
      <c r="C456" t="s">
        <v>15874</v>
      </c>
      <c r="D456">
        <v>20191108</v>
      </c>
      <c r="E456" s="199">
        <v>5748</v>
      </c>
      <c r="F456" s="199">
        <v>397079</v>
      </c>
      <c r="G456" s="196" t="s">
        <v>12763</v>
      </c>
      <c r="H456" s="196" t="s">
        <v>12765</v>
      </c>
      <c r="I456" s="197">
        <v>43.151317890748516</v>
      </c>
      <c r="J456" s="196" t="s">
        <v>65</v>
      </c>
      <c r="K456" s="196" t="s">
        <v>12758</v>
      </c>
      <c r="L456" s="196">
        <v>45</v>
      </c>
      <c r="M456" s="196">
        <v>45</v>
      </c>
      <c r="N456" s="196" t="s">
        <v>17207</v>
      </c>
      <c r="O456" s="200">
        <v>43157</v>
      </c>
      <c r="P456" s="196" t="s">
        <v>12762</v>
      </c>
      <c r="Q456" s="196">
        <v>45</v>
      </c>
      <c r="R456" s="196" t="s">
        <v>12758</v>
      </c>
      <c r="S456" s="196" t="s">
        <v>17208</v>
      </c>
      <c r="T456" s="198" t="str">
        <f t="shared" ref="T456:T458" si="173">P456&amp;"-"&amp;R456</f>
        <v>1"-(W)</v>
      </c>
    </row>
    <row r="457" spans="1:20" x14ac:dyDescent="0.25">
      <c r="A457">
        <v>2810631</v>
      </c>
      <c r="B457" t="s">
        <v>17209</v>
      </c>
      <c r="C457" t="s">
        <v>15874</v>
      </c>
      <c r="D457">
        <v>20191023</v>
      </c>
      <c r="E457" s="199">
        <v>2688</v>
      </c>
      <c r="F457" s="199">
        <v>2846486</v>
      </c>
      <c r="G457" s="196" t="s">
        <v>12763</v>
      </c>
      <c r="H457" s="196" t="s">
        <v>12760</v>
      </c>
      <c r="I457" s="197">
        <v>69.193061920591489</v>
      </c>
      <c r="J457" s="196" t="s">
        <v>17210</v>
      </c>
      <c r="K457" s="196" t="s">
        <v>12755</v>
      </c>
      <c r="L457" s="196">
        <v>45</v>
      </c>
      <c r="M457" s="196">
        <v>45</v>
      </c>
      <c r="N457" s="196" t="s">
        <v>17211</v>
      </c>
      <c r="O457" s="200">
        <v>41354</v>
      </c>
      <c r="P457" s="196" t="s">
        <v>12760</v>
      </c>
      <c r="Q457" s="196">
        <v>45</v>
      </c>
      <c r="R457" s="196" t="s">
        <v>12755</v>
      </c>
      <c r="S457" s="196" t="s">
        <v>17212</v>
      </c>
      <c r="T457" s="198" t="str">
        <f t="shared" si="173"/>
        <v>2"-(P)</v>
      </c>
    </row>
    <row r="458" spans="1:20" x14ac:dyDescent="0.25">
      <c r="A458">
        <v>2433129</v>
      </c>
      <c r="B458" t="s">
        <v>17213</v>
      </c>
      <c r="C458" t="s">
        <v>15874</v>
      </c>
      <c r="D458">
        <v>20191101</v>
      </c>
      <c r="E458" s="199">
        <v>18366</v>
      </c>
      <c r="F458" s="199">
        <v>2928126</v>
      </c>
      <c r="G458" s="196" t="s">
        <v>12763</v>
      </c>
      <c r="H458" s="196" t="s">
        <v>12762</v>
      </c>
      <c r="I458" s="197">
        <v>148.31264144684192</v>
      </c>
      <c r="J458" s="196" t="s">
        <v>17214</v>
      </c>
      <c r="K458" s="196" t="s">
        <v>12755</v>
      </c>
      <c r="L458" s="196">
        <v>55</v>
      </c>
      <c r="M458" s="196">
        <v>55</v>
      </c>
      <c r="N458" s="196" t="s">
        <v>17215</v>
      </c>
      <c r="O458" s="200">
        <v>41660</v>
      </c>
      <c r="P458" s="196" t="s">
        <v>12760</v>
      </c>
      <c r="Q458" s="196">
        <v>55</v>
      </c>
      <c r="R458" s="196" t="s">
        <v>12755</v>
      </c>
      <c r="S458" s="196" t="s">
        <v>17216</v>
      </c>
      <c r="T458" s="198" t="str">
        <f t="shared" si="173"/>
        <v>2"-(P)</v>
      </c>
    </row>
    <row r="459" spans="1:20" x14ac:dyDescent="0.25">
      <c r="A459">
        <v>2184946</v>
      </c>
      <c r="B459" t="s">
        <v>17217</v>
      </c>
      <c r="C459" t="s">
        <v>15874</v>
      </c>
      <c r="D459">
        <v>20191018</v>
      </c>
      <c r="E459" s="199">
        <v>12203</v>
      </c>
      <c r="F459" s="199">
        <v>645150</v>
      </c>
      <c r="G459" s="196" t="s">
        <v>12759</v>
      </c>
      <c r="H459" s="196" t="s">
        <v>12762</v>
      </c>
      <c r="I459" s="197">
        <v>210.97570657059237</v>
      </c>
      <c r="J459" s="196" t="s">
        <v>17218</v>
      </c>
      <c r="K459" s="196" t="s">
        <v>12755</v>
      </c>
      <c r="L459" s="196">
        <v>0</v>
      </c>
      <c r="M459" s="196">
        <v>0</v>
      </c>
      <c r="N459" s="196" t="s">
        <v>17219</v>
      </c>
      <c r="O459" s="200">
        <v>39814</v>
      </c>
      <c r="P459" s="196" t="s">
        <v>12760</v>
      </c>
      <c r="Q459" s="196">
        <v>57</v>
      </c>
      <c r="R459" s="196" t="s">
        <v>12755</v>
      </c>
      <c r="S459" s="196" t="s">
        <v>17220</v>
      </c>
      <c r="T459" s="198" t="str">
        <f t="shared" ref="T459:T460" si="174">P459&amp;"-"&amp;R459</f>
        <v>2"-(P)</v>
      </c>
    </row>
    <row r="460" spans="1:20" x14ac:dyDescent="0.25">
      <c r="A460">
        <v>1613746</v>
      </c>
      <c r="B460" t="s">
        <v>17221</v>
      </c>
      <c r="C460" t="s">
        <v>15874</v>
      </c>
      <c r="D460">
        <v>20191024</v>
      </c>
      <c r="E460" s="199">
        <v>22174</v>
      </c>
      <c r="F460" s="199">
        <v>220245</v>
      </c>
      <c r="G460" s="196" t="s">
        <v>12763</v>
      </c>
      <c r="H460" s="196" t="s">
        <v>12765</v>
      </c>
      <c r="I460" s="197">
        <v>15.499110930586147</v>
      </c>
      <c r="J460" s="196" t="s">
        <v>65</v>
      </c>
      <c r="K460" s="196" t="s">
        <v>12758</v>
      </c>
      <c r="L460" s="196">
        <v>0</v>
      </c>
      <c r="M460" s="196">
        <v>0</v>
      </c>
      <c r="N460" s="196" t="s">
        <v>17222</v>
      </c>
      <c r="O460" s="200">
        <v>40179</v>
      </c>
      <c r="P460" s="196" t="s">
        <v>12762</v>
      </c>
      <c r="Q460" s="196">
        <v>57</v>
      </c>
      <c r="R460" s="196" t="s">
        <v>12758</v>
      </c>
      <c r="S460" s="196" t="s">
        <v>65</v>
      </c>
      <c r="T460" s="198" t="str">
        <f t="shared" si="174"/>
        <v>1"-(W)</v>
      </c>
    </row>
    <row r="461" spans="1:20" x14ac:dyDescent="0.25">
      <c r="A461">
        <v>2111275</v>
      </c>
      <c r="B461" t="s">
        <v>17223</v>
      </c>
      <c r="C461" t="s">
        <v>15874</v>
      </c>
      <c r="D461">
        <v>20191030</v>
      </c>
      <c r="E461" s="199">
        <v>16603</v>
      </c>
      <c r="F461" s="199">
        <v>647296</v>
      </c>
      <c r="G461" s="196" t="s">
        <v>12768</v>
      </c>
      <c r="H461" s="196" t="s">
        <v>12762</v>
      </c>
      <c r="I461" s="197">
        <v>21.22466932194223</v>
      </c>
      <c r="J461" s="196" t="s">
        <v>17224</v>
      </c>
      <c r="K461" s="196" t="s">
        <v>12755</v>
      </c>
      <c r="L461" s="196">
        <v>0</v>
      </c>
      <c r="M461" s="196">
        <v>0</v>
      </c>
      <c r="N461" s="196" t="s">
        <v>17225</v>
      </c>
      <c r="O461" s="200">
        <v>39448</v>
      </c>
      <c r="P461" s="196" t="s">
        <v>12760</v>
      </c>
      <c r="Q461" s="196">
        <v>60</v>
      </c>
      <c r="R461" s="196" t="s">
        <v>12755</v>
      </c>
      <c r="S461" s="196" t="s">
        <v>17226</v>
      </c>
      <c r="T461" s="198" t="str">
        <f t="shared" ref="T461:T462" si="175">P461&amp;"-"&amp;R461</f>
        <v>2"-(P)</v>
      </c>
    </row>
    <row r="462" spans="1:20" x14ac:dyDescent="0.25">
      <c r="A462">
        <v>696249</v>
      </c>
      <c r="B462" t="s">
        <v>17227</v>
      </c>
      <c r="C462" t="s">
        <v>15874</v>
      </c>
      <c r="D462">
        <v>20191018</v>
      </c>
      <c r="E462" s="199">
        <v>29836</v>
      </c>
      <c r="F462" s="199">
        <v>646633</v>
      </c>
      <c r="G462" s="196" t="s">
        <v>12759</v>
      </c>
      <c r="H462" s="196" t="s">
        <v>12762</v>
      </c>
      <c r="I462" s="197">
        <v>143.59970527679766</v>
      </c>
      <c r="J462" s="196" t="s">
        <v>17228</v>
      </c>
      <c r="K462" s="196" t="s">
        <v>12755</v>
      </c>
      <c r="L462" s="196">
        <v>0</v>
      </c>
      <c r="M462" s="196">
        <v>0</v>
      </c>
      <c r="N462" s="196" t="s">
        <v>17229</v>
      </c>
      <c r="O462" s="200">
        <v>39814</v>
      </c>
      <c r="P462" s="196" t="s">
        <v>12760</v>
      </c>
      <c r="Q462" s="196">
        <v>57</v>
      </c>
      <c r="R462" s="196" t="s">
        <v>12755</v>
      </c>
      <c r="S462" s="196" t="s">
        <v>17230</v>
      </c>
      <c r="T462" s="198" t="str">
        <f t="shared" si="175"/>
        <v>2"-(P)</v>
      </c>
    </row>
    <row r="463" spans="1:20" x14ac:dyDescent="0.25">
      <c r="A463">
        <v>3611201</v>
      </c>
      <c r="B463" t="s">
        <v>12607</v>
      </c>
      <c r="C463" t="s">
        <v>15874</v>
      </c>
      <c r="D463">
        <v>20191101</v>
      </c>
      <c r="E463" s="199">
        <v>786</v>
      </c>
      <c r="F463" s="199">
        <v>4654033</v>
      </c>
      <c r="G463" s="196" t="s">
        <v>12759</v>
      </c>
      <c r="H463" s="196" t="s">
        <v>12762</v>
      </c>
      <c r="I463" s="197">
        <v>32.006564233150975</v>
      </c>
      <c r="J463" s="196" t="s">
        <v>12083</v>
      </c>
      <c r="K463" s="196" t="s">
        <v>12755</v>
      </c>
      <c r="L463" s="196">
        <v>45</v>
      </c>
      <c r="M463" s="196">
        <v>45</v>
      </c>
      <c r="N463" s="196" t="s">
        <v>17231</v>
      </c>
      <c r="O463" s="200">
        <v>43171</v>
      </c>
      <c r="P463" s="196" t="s">
        <v>12760</v>
      </c>
      <c r="Q463" s="196">
        <v>45</v>
      </c>
      <c r="R463" s="196" t="s">
        <v>12755</v>
      </c>
      <c r="S463" s="196" t="s">
        <v>12183</v>
      </c>
      <c r="T463" s="198" t="str">
        <f t="shared" ref="T463:T465" si="176">P463&amp;"-"&amp;R463</f>
        <v>2"-(P)</v>
      </c>
    </row>
    <row r="464" spans="1:20" x14ac:dyDescent="0.25">
      <c r="A464">
        <v>355001</v>
      </c>
      <c r="B464" t="s">
        <v>17232</v>
      </c>
      <c r="C464" t="s">
        <v>15874</v>
      </c>
      <c r="D464">
        <v>20191105</v>
      </c>
      <c r="E464" s="199">
        <v>1319</v>
      </c>
      <c r="F464" s="199">
        <v>444010</v>
      </c>
      <c r="G464" s="196" t="s">
        <v>12759</v>
      </c>
      <c r="H464" s="196" t="s">
        <v>12762</v>
      </c>
      <c r="I464" s="197">
        <v>141.26124842162056</v>
      </c>
      <c r="J464" s="196" t="s">
        <v>17233</v>
      </c>
      <c r="K464" s="196" t="s">
        <v>12755</v>
      </c>
      <c r="L464" s="196">
        <v>0</v>
      </c>
      <c r="M464" s="196">
        <v>0</v>
      </c>
      <c r="N464" s="196" t="s">
        <v>17234</v>
      </c>
      <c r="O464" s="200">
        <v>42446</v>
      </c>
      <c r="P464" s="196" t="s">
        <v>12760</v>
      </c>
      <c r="Q464" s="196">
        <v>45</v>
      </c>
      <c r="R464" s="196" t="s">
        <v>12755</v>
      </c>
      <c r="S464" s="196" t="s">
        <v>17235</v>
      </c>
      <c r="T464" s="198" t="str">
        <f t="shared" si="176"/>
        <v>2"-(P)</v>
      </c>
    </row>
    <row r="465" spans="1:20" x14ac:dyDescent="0.25">
      <c r="A465">
        <v>2796936</v>
      </c>
      <c r="B465" t="s">
        <v>17236</v>
      </c>
      <c r="C465" t="s">
        <v>15874</v>
      </c>
      <c r="D465">
        <v>20191017</v>
      </c>
      <c r="E465" s="199">
        <v>14111</v>
      </c>
      <c r="F465" s="199">
        <v>2411568</v>
      </c>
      <c r="G465" s="196" t="s">
        <v>12763</v>
      </c>
      <c r="H465" s="196" t="s">
        <v>12762</v>
      </c>
      <c r="I465" s="197">
        <v>64.000000026913455</v>
      </c>
      <c r="J465" s="196" t="s">
        <v>17237</v>
      </c>
      <c r="K465" s="196" t="s">
        <v>12755</v>
      </c>
      <c r="L465" s="196">
        <v>60</v>
      </c>
      <c r="M465" s="196">
        <v>60</v>
      </c>
      <c r="N465" s="196" t="s">
        <v>15945</v>
      </c>
      <c r="O465" s="200">
        <v>40808</v>
      </c>
      <c r="P465" s="196" t="s">
        <v>12760</v>
      </c>
      <c r="Q465" s="196">
        <v>60</v>
      </c>
      <c r="R465" s="196" t="s">
        <v>12755</v>
      </c>
      <c r="S465" s="196" t="s">
        <v>15946</v>
      </c>
      <c r="T465" s="198" t="str">
        <f t="shared" si="176"/>
        <v>2"-(P)</v>
      </c>
    </row>
    <row r="466" spans="1:20" x14ac:dyDescent="0.25">
      <c r="A466">
        <v>3533977</v>
      </c>
      <c r="B466" t="s">
        <v>12573</v>
      </c>
      <c r="C466" t="s">
        <v>15874</v>
      </c>
      <c r="D466">
        <v>20191104</v>
      </c>
      <c r="E466" s="199">
        <v>11070</v>
      </c>
      <c r="F466" s="199">
        <v>4415575</v>
      </c>
      <c r="G466" s="196" t="s">
        <v>12763</v>
      </c>
      <c r="H466" s="196" t="s">
        <v>12762</v>
      </c>
      <c r="I466" s="197">
        <v>96.000000005119801</v>
      </c>
      <c r="J466" s="196" t="s">
        <v>11939</v>
      </c>
      <c r="K466" s="196" t="s">
        <v>12755</v>
      </c>
      <c r="L466" s="196">
        <v>45</v>
      </c>
      <c r="M466" s="196">
        <v>45</v>
      </c>
      <c r="N466" s="196" t="s">
        <v>17238</v>
      </c>
      <c r="O466" s="200">
        <v>43077</v>
      </c>
      <c r="P466" s="196" t="s">
        <v>12760</v>
      </c>
      <c r="Q466" s="196">
        <v>45</v>
      </c>
      <c r="R466" s="196" t="s">
        <v>12755</v>
      </c>
      <c r="S466" s="196" t="s">
        <v>12187</v>
      </c>
      <c r="T466" s="198" t="str">
        <f t="shared" ref="T466:T468" si="177">P466&amp;"-"&amp;R466</f>
        <v>2"-(P)</v>
      </c>
    </row>
    <row r="467" spans="1:20" x14ac:dyDescent="0.25">
      <c r="A467">
        <v>1392077</v>
      </c>
      <c r="B467" t="s">
        <v>17239</v>
      </c>
      <c r="C467" t="s">
        <v>15874</v>
      </c>
      <c r="D467">
        <v>20191025</v>
      </c>
      <c r="E467" s="199">
        <v>17457</v>
      </c>
      <c r="F467" s="199">
        <v>617891</v>
      </c>
      <c r="G467" s="196" t="s">
        <v>12768</v>
      </c>
      <c r="H467" s="196" t="s">
        <v>12762</v>
      </c>
      <c r="I467" s="197">
        <v>58.198036008714084</v>
      </c>
      <c r="J467" s="196" t="s">
        <v>17240</v>
      </c>
      <c r="K467" s="196" t="s">
        <v>12755</v>
      </c>
      <c r="L467" s="196">
        <v>0</v>
      </c>
      <c r="M467" s="196">
        <v>0</v>
      </c>
      <c r="N467" s="196" t="s">
        <v>16987</v>
      </c>
      <c r="O467" s="200">
        <v>39448</v>
      </c>
      <c r="P467" s="196" t="s">
        <v>12760</v>
      </c>
      <c r="Q467" s="196">
        <v>57</v>
      </c>
      <c r="R467" s="196" t="s">
        <v>12755</v>
      </c>
      <c r="S467" s="196" t="s">
        <v>16988</v>
      </c>
      <c r="T467" s="198" t="str">
        <f t="shared" si="177"/>
        <v>2"-(P)</v>
      </c>
    </row>
    <row r="468" spans="1:20" x14ac:dyDescent="0.25">
      <c r="A468">
        <v>93097</v>
      </c>
      <c r="B468" t="s">
        <v>17241</v>
      </c>
      <c r="C468" t="s">
        <v>15874</v>
      </c>
      <c r="D468">
        <v>20191113</v>
      </c>
      <c r="E468" s="199">
        <v>15848</v>
      </c>
      <c r="F468" s="199">
        <v>645838</v>
      </c>
      <c r="G468" s="196" t="s">
        <v>12763</v>
      </c>
      <c r="H468" s="196" t="s">
        <v>12764</v>
      </c>
      <c r="I468" s="197">
        <v>161.17773644092904</v>
      </c>
      <c r="J468" s="196" t="s">
        <v>17242</v>
      </c>
      <c r="K468" s="196" t="s">
        <v>12755</v>
      </c>
      <c r="L468" s="196">
        <v>0</v>
      </c>
      <c r="M468" s="196">
        <v>0</v>
      </c>
      <c r="N468" s="196" t="s">
        <v>17243</v>
      </c>
      <c r="O468" s="200">
        <v>39484</v>
      </c>
      <c r="P468" s="196" t="s">
        <v>12767</v>
      </c>
      <c r="Q468" s="196">
        <v>57</v>
      </c>
      <c r="R468" s="196" t="s">
        <v>12755</v>
      </c>
      <c r="S468" s="196" t="s">
        <v>17244</v>
      </c>
      <c r="T468" s="198" t="str">
        <f t="shared" si="177"/>
        <v>6"-(P)</v>
      </c>
    </row>
    <row r="469" spans="1:20" x14ac:dyDescent="0.25">
      <c r="A469">
        <v>298707</v>
      </c>
      <c r="B469" t="s">
        <v>17245</v>
      </c>
      <c r="C469" t="s">
        <v>15874</v>
      </c>
      <c r="D469">
        <v>20191105</v>
      </c>
      <c r="E469" s="199">
        <v>7726</v>
      </c>
      <c r="F469" s="199">
        <v>377525</v>
      </c>
      <c r="G469" s="196" t="s">
        <v>12763</v>
      </c>
      <c r="H469" s="196" t="s">
        <v>12765</v>
      </c>
      <c r="I469" s="197">
        <v>130.48614137241179</v>
      </c>
      <c r="J469" s="196" t="s">
        <v>17246</v>
      </c>
      <c r="K469" s="196" t="s">
        <v>12758</v>
      </c>
      <c r="L469" s="196">
        <v>45</v>
      </c>
      <c r="M469" s="196">
        <v>45</v>
      </c>
      <c r="N469" s="196" t="s">
        <v>17247</v>
      </c>
      <c r="O469" s="200">
        <v>40806</v>
      </c>
      <c r="P469" s="196" t="s">
        <v>12760</v>
      </c>
      <c r="Q469" s="196">
        <v>45</v>
      </c>
      <c r="R469" s="196" t="s">
        <v>12758</v>
      </c>
      <c r="S469" s="196" t="s">
        <v>17248</v>
      </c>
      <c r="T469" s="198" t="str">
        <f t="shared" ref="T469:T471" si="178">P469&amp;"-"&amp;R469</f>
        <v>2"-(W)</v>
      </c>
    </row>
    <row r="470" spans="1:20" x14ac:dyDescent="0.25">
      <c r="A470">
        <v>3282977</v>
      </c>
      <c r="B470" t="s">
        <v>12406</v>
      </c>
      <c r="C470" t="s">
        <v>15874</v>
      </c>
      <c r="D470">
        <v>20191106</v>
      </c>
      <c r="E470" s="199">
        <v>3359</v>
      </c>
      <c r="F470" s="199">
        <v>3769505</v>
      </c>
      <c r="G470" s="196" t="s">
        <v>12763</v>
      </c>
      <c r="H470" s="196" t="s">
        <v>12762</v>
      </c>
      <c r="I470" s="197">
        <v>197.00000001624977</v>
      </c>
      <c r="J470" s="196" t="s">
        <v>11829</v>
      </c>
      <c r="K470" s="196" t="s">
        <v>12755</v>
      </c>
      <c r="L470" s="196">
        <v>45</v>
      </c>
      <c r="M470" s="196">
        <v>45</v>
      </c>
      <c r="N470" s="196" t="s">
        <v>17249</v>
      </c>
      <c r="O470" s="200">
        <v>42426</v>
      </c>
      <c r="P470" s="196" t="s">
        <v>12760</v>
      </c>
      <c r="Q470" s="196">
        <v>45</v>
      </c>
      <c r="R470" s="196" t="s">
        <v>12755</v>
      </c>
      <c r="S470" s="196" t="s">
        <v>11903</v>
      </c>
      <c r="T470" s="198" t="str">
        <f t="shared" si="178"/>
        <v>2"-(P)</v>
      </c>
    </row>
    <row r="471" spans="1:20" x14ac:dyDescent="0.25">
      <c r="A471">
        <v>1566756</v>
      </c>
      <c r="B471" t="s">
        <v>17250</v>
      </c>
      <c r="C471" t="s">
        <v>15874</v>
      </c>
      <c r="D471">
        <v>20191111</v>
      </c>
      <c r="E471" s="199">
        <v>164</v>
      </c>
      <c r="F471" s="199">
        <v>498606</v>
      </c>
      <c r="G471" s="196" t="s">
        <v>12759</v>
      </c>
      <c r="H471" s="196" t="s">
        <v>12762</v>
      </c>
      <c r="I471" s="197">
        <v>66.682993266048356</v>
      </c>
      <c r="J471" s="196" t="s">
        <v>17251</v>
      </c>
      <c r="K471" s="196" t="s">
        <v>12755</v>
      </c>
      <c r="L471" s="196">
        <v>60</v>
      </c>
      <c r="M471" s="196">
        <v>60</v>
      </c>
      <c r="N471" s="196" t="s">
        <v>17252</v>
      </c>
      <c r="O471" s="200">
        <v>43024</v>
      </c>
      <c r="P471" s="196" t="s">
        <v>12760</v>
      </c>
      <c r="Q471" s="196">
        <v>60</v>
      </c>
      <c r="R471" s="196" t="s">
        <v>12755</v>
      </c>
      <c r="S471" s="196" t="s">
        <v>17253</v>
      </c>
      <c r="T471" s="198" t="str">
        <f t="shared" si="178"/>
        <v>2"-(P)</v>
      </c>
    </row>
    <row r="472" spans="1:20" x14ac:dyDescent="0.25">
      <c r="A472">
        <v>3245844</v>
      </c>
      <c r="B472" t="s">
        <v>12396</v>
      </c>
      <c r="C472" t="s">
        <v>15874</v>
      </c>
      <c r="D472">
        <v>20191111</v>
      </c>
      <c r="E472" s="199">
        <v>19582</v>
      </c>
      <c r="F472" s="199">
        <v>3596305</v>
      </c>
      <c r="G472" s="196" t="s">
        <v>12759</v>
      </c>
      <c r="H472" s="196" t="s">
        <v>12762</v>
      </c>
      <c r="I472" s="197">
        <v>24.999999971264863</v>
      </c>
      <c r="J472" s="196" t="s">
        <v>11772</v>
      </c>
      <c r="K472" s="196" t="s">
        <v>12755</v>
      </c>
      <c r="L472" s="196">
        <v>57</v>
      </c>
      <c r="M472" s="196">
        <v>57</v>
      </c>
      <c r="N472" s="196" t="s">
        <v>17254</v>
      </c>
      <c r="O472" s="200">
        <v>41858</v>
      </c>
      <c r="P472" s="196" t="s">
        <v>12760</v>
      </c>
      <c r="Q472" s="196">
        <v>57</v>
      </c>
      <c r="R472" s="196" t="s">
        <v>12755</v>
      </c>
      <c r="S472" s="196" t="s">
        <v>11680</v>
      </c>
      <c r="T472" s="198" t="str">
        <f t="shared" ref="T472:T475" si="179">P472&amp;"-"&amp;R472</f>
        <v>2"-(P)</v>
      </c>
    </row>
    <row r="473" spans="1:20" x14ac:dyDescent="0.25">
      <c r="A473">
        <v>3410933</v>
      </c>
      <c r="B473" t="s">
        <v>17255</v>
      </c>
      <c r="C473" t="s">
        <v>15874</v>
      </c>
      <c r="D473">
        <v>20191112</v>
      </c>
      <c r="E473" s="199">
        <v>21269</v>
      </c>
      <c r="F473" s="199">
        <v>4058923</v>
      </c>
      <c r="G473" s="196" t="s">
        <v>12763</v>
      </c>
      <c r="H473" s="196" t="s">
        <v>12762</v>
      </c>
      <c r="I473" s="197">
        <v>326.86689854322253</v>
      </c>
      <c r="J473" s="196" t="s">
        <v>11869</v>
      </c>
      <c r="K473" s="196" t="s">
        <v>12755</v>
      </c>
      <c r="L473" s="196">
        <v>57</v>
      </c>
      <c r="M473" s="196">
        <v>57</v>
      </c>
      <c r="N473" s="196" t="s">
        <v>16129</v>
      </c>
      <c r="O473" s="200">
        <v>41900</v>
      </c>
      <c r="P473" s="196" t="s">
        <v>12760</v>
      </c>
      <c r="Q473" s="196">
        <v>57</v>
      </c>
      <c r="R473" s="196" t="s">
        <v>12755</v>
      </c>
      <c r="S473" s="196" t="s">
        <v>11673</v>
      </c>
      <c r="T473" s="198" t="str">
        <f t="shared" si="179"/>
        <v>2"-(P)</v>
      </c>
    </row>
    <row r="474" spans="1:20" x14ac:dyDescent="0.25">
      <c r="A474">
        <v>93292</v>
      </c>
      <c r="B474" t="s">
        <v>17256</v>
      </c>
      <c r="C474" t="s">
        <v>15874</v>
      </c>
      <c r="D474">
        <v>20191113</v>
      </c>
      <c r="E474" s="199">
        <v>15843</v>
      </c>
      <c r="F474" s="199">
        <v>132211</v>
      </c>
      <c r="G474" s="196" t="s">
        <v>12763</v>
      </c>
      <c r="H474" s="196" t="s">
        <v>12764</v>
      </c>
      <c r="I474" s="197">
        <v>98.37450133181467</v>
      </c>
      <c r="J474" s="196" t="s">
        <v>17257</v>
      </c>
      <c r="K474" s="196" t="s">
        <v>12755</v>
      </c>
      <c r="L474" s="196">
        <v>57</v>
      </c>
      <c r="M474" s="196">
        <v>57</v>
      </c>
      <c r="N474" s="196" t="s">
        <v>17243</v>
      </c>
      <c r="O474" s="200">
        <v>39484</v>
      </c>
      <c r="P474" s="196" t="s">
        <v>12767</v>
      </c>
      <c r="Q474" s="196">
        <v>57</v>
      </c>
      <c r="R474" s="196" t="s">
        <v>12755</v>
      </c>
      <c r="S474" s="196" t="s">
        <v>17244</v>
      </c>
      <c r="T474" s="198" t="str">
        <f t="shared" si="179"/>
        <v>6"-(P)</v>
      </c>
    </row>
    <row r="475" spans="1:20" x14ac:dyDescent="0.25">
      <c r="A475">
        <v>3305461</v>
      </c>
      <c r="B475" t="s">
        <v>12420</v>
      </c>
      <c r="C475" t="s">
        <v>15874</v>
      </c>
      <c r="D475">
        <v>20191030</v>
      </c>
      <c r="E475" s="199">
        <v>10748</v>
      </c>
      <c r="F475" s="199">
        <v>3805917</v>
      </c>
      <c r="G475" s="196" t="s">
        <v>12763</v>
      </c>
      <c r="H475" s="196" t="s">
        <v>12762</v>
      </c>
      <c r="I475" s="197">
        <v>140.27864610560127</v>
      </c>
      <c r="J475" s="196" t="s">
        <v>11878</v>
      </c>
      <c r="K475" s="196" t="s">
        <v>12755</v>
      </c>
      <c r="L475" s="196">
        <v>45</v>
      </c>
      <c r="M475" s="196">
        <v>45</v>
      </c>
      <c r="N475" s="196" t="s">
        <v>17258</v>
      </c>
      <c r="O475" s="200">
        <v>42425</v>
      </c>
      <c r="P475" s="196" t="s">
        <v>12760</v>
      </c>
      <c r="Q475" s="196">
        <v>45</v>
      </c>
      <c r="R475" s="196" t="s">
        <v>12755</v>
      </c>
      <c r="S475" s="196" t="s">
        <v>11924</v>
      </c>
      <c r="T475" s="198" t="str">
        <f t="shared" si="179"/>
        <v>2"-(P)</v>
      </c>
    </row>
    <row r="476" spans="1:20" x14ac:dyDescent="0.25">
      <c r="A476">
        <v>1952903</v>
      </c>
      <c r="B476" t="s">
        <v>17259</v>
      </c>
      <c r="C476" t="s">
        <v>15874</v>
      </c>
      <c r="D476">
        <v>20191031</v>
      </c>
      <c r="E476" s="199">
        <v>11120</v>
      </c>
      <c r="F476" s="199">
        <v>610686</v>
      </c>
      <c r="G476" s="196" t="s">
        <v>12763</v>
      </c>
      <c r="H476" s="196" t="s">
        <v>12762</v>
      </c>
      <c r="I476" s="197">
        <v>483.3844115939221</v>
      </c>
      <c r="J476" s="196" t="s">
        <v>17260</v>
      </c>
      <c r="K476" s="196" t="s">
        <v>12755</v>
      </c>
      <c r="L476" s="196">
        <v>0</v>
      </c>
      <c r="M476" s="196">
        <v>0</v>
      </c>
      <c r="N476" s="196" t="s">
        <v>17261</v>
      </c>
      <c r="O476" s="200">
        <v>39448</v>
      </c>
      <c r="P476" s="196" t="s">
        <v>12767</v>
      </c>
      <c r="Q476" s="196">
        <v>45</v>
      </c>
      <c r="R476" s="196" t="s">
        <v>12755</v>
      </c>
      <c r="S476" s="196" t="s">
        <v>17262</v>
      </c>
      <c r="T476" s="198" t="str">
        <f t="shared" ref="T476" si="180">P476&amp;"-"&amp;R476</f>
        <v>6"-(P)</v>
      </c>
    </row>
    <row r="477" spans="1:20" x14ac:dyDescent="0.25">
      <c r="A477">
        <v>3741432</v>
      </c>
      <c r="B477" t="s">
        <v>17263</v>
      </c>
      <c r="C477" t="s">
        <v>15874</v>
      </c>
      <c r="D477">
        <v>20191030</v>
      </c>
      <c r="E477" s="199">
        <v>22624</v>
      </c>
      <c r="F477" s="199">
        <v>208927</v>
      </c>
      <c r="G477" s="196" t="s">
        <v>12763</v>
      </c>
      <c r="H477" s="196" t="s">
        <v>12762</v>
      </c>
      <c r="I477" s="197">
        <v>42.709028966786718</v>
      </c>
      <c r="J477" s="196" t="s">
        <v>17264</v>
      </c>
      <c r="K477" s="196" t="s">
        <v>12755</v>
      </c>
      <c r="L477" s="196">
        <v>0</v>
      </c>
      <c r="M477" s="196">
        <v>0</v>
      </c>
      <c r="N477" s="196" t="s">
        <v>16251</v>
      </c>
      <c r="O477" s="200">
        <v>41344</v>
      </c>
      <c r="P477" s="196" t="s">
        <v>12760</v>
      </c>
      <c r="Q477" s="196">
        <v>57</v>
      </c>
      <c r="R477" s="196" t="s">
        <v>12755</v>
      </c>
      <c r="S477" s="196" t="s">
        <v>16252</v>
      </c>
      <c r="T477" s="198" t="str">
        <f t="shared" ref="T477:T478" si="181">P477&amp;"-"&amp;R477</f>
        <v>2"-(P)</v>
      </c>
    </row>
    <row r="478" spans="1:20" x14ac:dyDescent="0.25">
      <c r="A478">
        <v>3339944</v>
      </c>
      <c r="B478" t="s">
        <v>12417</v>
      </c>
      <c r="C478" t="s">
        <v>15874</v>
      </c>
      <c r="D478">
        <v>20191022</v>
      </c>
      <c r="E478" s="199">
        <v>3416</v>
      </c>
      <c r="F478" s="199">
        <v>4069933</v>
      </c>
      <c r="G478" s="196" t="s">
        <v>12763</v>
      </c>
      <c r="H478" s="196" t="s">
        <v>12762</v>
      </c>
      <c r="I478" s="197">
        <v>41.999999992818971</v>
      </c>
      <c r="J478" s="196" t="s">
        <v>11827</v>
      </c>
      <c r="K478" s="196" t="s">
        <v>12755</v>
      </c>
      <c r="L478" s="196">
        <v>60</v>
      </c>
      <c r="M478" s="196">
        <v>60</v>
      </c>
      <c r="N478" s="196" t="s">
        <v>17265</v>
      </c>
      <c r="O478" s="200">
        <v>42585</v>
      </c>
      <c r="P478" s="196" t="s">
        <v>12760</v>
      </c>
      <c r="Q478" s="196">
        <v>60</v>
      </c>
      <c r="R478" s="196" t="s">
        <v>12755</v>
      </c>
      <c r="S478" s="196" t="s">
        <v>11902</v>
      </c>
      <c r="T478" s="198" t="str">
        <f t="shared" si="181"/>
        <v>2"-(P)</v>
      </c>
    </row>
    <row r="479" spans="1:20" x14ac:dyDescent="0.25">
      <c r="A479">
        <v>3723768</v>
      </c>
      <c r="B479" t="s">
        <v>17266</v>
      </c>
      <c r="C479" t="s">
        <v>15874</v>
      </c>
      <c r="D479">
        <v>20191031</v>
      </c>
      <c r="E479" s="199">
        <v>11476</v>
      </c>
      <c r="F479" s="199">
        <v>528213</v>
      </c>
      <c r="G479" s="196" t="s">
        <v>12763</v>
      </c>
      <c r="H479" s="196" t="s">
        <v>12764</v>
      </c>
      <c r="I479" s="197">
        <v>14.854578238743903</v>
      </c>
      <c r="J479" s="196" t="s">
        <v>17267</v>
      </c>
      <c r="K479" s="196" t="s">
        <v>12755</v>
      </c>
      <c r="L479" s="196">
        <v>35</v>
      </c>
      <c r="M479" s="196">
        <v>35</v>
      </c>
      <c r="N479" s="196" t="s">
        <v>16419</v>
      </c>
      <c r="O479" s="200">
        <v>41726</v>
      </c>
      <c r="P479" s="196" t="s">
        <v>12760</v>
      </c>
      <c r="Q479" s="196">
        <v>35</v>
      </c>
      <c r="R479" s="196" t="s">
        <v>12755</v>
      </c>
      <c r="S479" s="196" t="s">
        <v>16420</v>
      </c>
      <c r="T479" s="198" t="str">
        <f t="shared" ref="T479:T480" si="182">P479&amp;"-"&amp;R479</f>
        <v>2"-(P)</v>
      </c>
    </row>
    <row r="480" spans="1:20" x14ac:dyDescent="0.25">
      <c r="A480">
        <v>3791921</v>
      </c>
      <c r="B480" t="s">
        <v>17268</v>
      </c>
      <c r="C480" t="s">
        <v>15874</v>
      </c>
      <c r="D480">
        <v>20191112</v>
      </c>
      <c r="E480" s="199">
        <v>21057</v>
      </c>
      <c r="F480" s="199">
        <v>4934079</v>
      </c>
      <c r="G480" s="196" t="s">
        <v>12759</v>
      </c>
      <c r="H480" s="196" t="s">
        <v>12762</v>
      </c>
      <c r="I480" s="197">
        <v>195.64958248791271</v>
      </c>
      <c r="J480" s="196" t="s">
        <v>17269</v>
      </c>
      <c r="K480" s="196" t="s">
        <v>12755</v>
      </c>
      <c r="L480" s="196">
        <v>57</v>
      </c>
      <c r="M480" s="196">
        <v>57</v>
      </c>
      <c r="N480" s="196" t="s">
        <v>17270</v>
      </c>
      <c r="O480" s="200">
        <v>40491</v>
      </c>
      <c r="P480" s="196" t="s">
        <v>12760</v>
      </c>
      <c r="Q480" s="196">
        <v>57</v>
      </c>
      <c r="R480" s="196" t="s">
        <v>12755</v>
      </c>
      <c r="S480" s="196" t="s">
        <v>17271</v>
      </c>
      <c r="T480" s="198" t="str">
        <f t="shared" si="182"/>
        <v>2"-(P)</v>
      </c>
    </row>
    <row r="481" spans="1:20" x14ac:dyDescent="0.25">
      <c r="A481">
        <v>3683899</v>
      </c>
      <c r="B481" t="s">
        <v>17272</v>
      </c>
      <c r="C481" t="s">
        <v>15874</v>
      </c>
      <c r="D481">
        <v>20191113</v>
      </c>
      <c r="E481" s="199">
        <v>33102</v>
      </c>
      <c r="F481" s="199">
        <v>505140</v>
      </c>
      <c r="G481" s="196" t="s">
        <v>12763</v>
      </c>
      <c r="H481" s="196" t="s">
        <v>12762</v>
      </c>
      <c r="I481" s="197">
        <v>20.208962772862073</v>
      </c>
      <c r="J481" s="196" t="s">
        <v>17273</v>
      </c>
      <c r="K481" s="196" t="s">
        <v>12755</v>
      </c>
      <c r="L481" s="196">
        <v>0</v>
      </c>
      <c r="M481" s="196">
        <v>0</v>
      </c>
      <c r="N481" s="196" t="s">
        <v>16924</v>
      </c>
      <c r="O481" s="200">
        <v>41707</v>
      </c>
      <c r="P481" s="196" t="s">
        <v>12760</v>
      </c>
      <c r="Q481" s="196">
        <v>60</v>
      </c>
      <c r="R481" s="196" t="s">
        <v>12755</v>
      </c>
      <c r="S481" s="196" t="s">
        <v>16925</v>
      </c>
      <c r="T481" s="198" t="str">
        <f t="shared" ref="T481" si="183">P481&amp;"-"&amp;R481</f>
        <v>2"-(P)</v>
      </c>
    </row>
    <row r="482" spans="1:20" x14ac:dyDescent="0.25">
      <c r="A482">
        <v>1614775</v>
      </c>
      <c r="B482" t="s">
        <v>17274</v>
      </c>
      <c r="C482" t="s">
        <v>15874</v>
      </c>
      <c r="D482">
        <v>20191113</v>
      </c>
      <c r="E482" s="199">
        <v>33146</v>
      </c>
      <c r="F482" s="199">
        <v>485208</v>
      </c>
      <c r="G482" s="196" t="s">
        <v>12759</v>
      </c>
      <c r="H482" s="196" t="s">
        <v>12764</v>
      </c>
      <c r="I482" s="197">
        <v>211.77823902463152</v>
      </c>
      <c r="J482" s="196" t="s">
        <v>17275</v>
      </c>
      <c r="K482" s="196" t="s">
        <v>12755</v>
      </c>
      <c r="L482" s="196">
        <v>0</v>
      </c>
      <c r="M482" s="196">
        <v>0</v>
      </c>
      <c r="N482" s="196" t="s">
        <v>17276</v>
      </c>
      <c r="O482" s="200">
        <v>39448</v>
      </c>
      <c r="P482" s="196" t="s">
        <v>12760</v>
      </c>
      <c r="Q482" s="196">
        <v>60</v>
      </c>
      <c r="R482" s="196" t="s">
        <v>12755</v>
      </c>
      <c r="S482" s="196" t="s">
        <v>16157</v>
      </c>
      <c r="T482" s="198" t="str">
        <f t="shared" ref="T482:T483" si="184">P482&amp;"-"&amp;R482</f>
        <v>2"-(P)</v>
      </c>
    </row>
    <row r="483" spans="1:20" x14ac:dyDescent="0.25">
      <c r="A483">
        <v>2496266</v>
      </c>
      <c r="B483" t="s">
        <v>17277</v>
      </c>
      <c r="C483" t="s">
        <v>15874</v>
      </c>
      <c r="D483">
        <v>20191021</v>
      </c>
      <c r="E483" s="199">
        <v>6982</v>
      </c>
      <c r="F483" s="199">
        <v>1470636</v>
      </c>
      <c r="G483" s="196" t="s">
        <v>12768</v>
      </c>
      <c r="H483" s="196" t="s">
        <v>12762</v>
      </c>
      <c r="I483" s="197">
        <v>69.667524627817556</v>
      </c>
      <c r="J483" s="196" t="s">
        <v>17278</v>
      </c>
      <c r="K483" s="196" t="s">
        <v>12755</v>
      </c>
      <c r="L483" s="196">
        <v>60</v>
      </c>
      <c r="M483" s="196">
        <v>60</v>
      </c>
      <c r="N483" s="196" t="s">
        <v>17279</v>
      </c>
      <c r="O483" s="200">
        <v>40658</v>
      </c>
      <c r="P483" s="196" t="s">
        <v>12762</v>
      </c>
      <c r="Q483" s="196">
        <v>60</v>
      </c>
      <c r="R483" s="196" t="s">
        <v>12755</v>
      </c>
      <c r="S483" s="196" t="s">
        <v>17280</v>
      </c>
      <c r="T483" s="198" t="str">
        <f t="shared" si="184"/>
        <v>1"-(P)</v>
      </c>
    </row>
    <row r="484" spans="1:20" x14ac:dyDescent="0.25">
      <c r="A484">
        <v>1840236</v>
      </c>
      <c r="B484" t="s">
        <v>17281</v>
      </c>
      <c r="C484" t="s">
        <v>15874</v>
      </c>
      <c r="D484">
        <v>20191024</v>
      </c>
      <c r="E484" s="199">
        <v>11207</v>
      </c>
      <c r="F484" s="199">
        <v>5236120</v>
      </c>
      <c r="G484" s="196" t="s">
        <v>12763</v>
      </c>
      <c r="H484" s="196" t="s">
        <v>12762</v>
      </c>
      <c r="I484" s="197">
        <v>64.999999989714453</v>
      </c>
      <c r="J484" s="196" t="s">
        <v>17282</v>
      </c>
      <c r="K484" s="196" t="s">
        <v>12755</v>
      </c>
      <c r="L484" s="196">
        <v>60</v>
      </c>
      <c r="M484" s="196">
        <v>60</v>
      </c>
      <c r="N484" s="196" t="s">
        <v>17283</v>
      </c>
      <c r="O484" s="200">
        <v>43692</v>
      </c>
      <c r="P484" s="196" t="s">
        <v>12760</v>
      </c>
      <c r="Q484" s="196">
        <v>60</v>
      </c>
      <c r="R484" s="196" t="s">
        <v>12755</v>
      </c>
      <c r="S484" s="196" t="s">
        <v>17284</v>
      </c>
      <c r="T484" s="198" t="str">
        <f t="shared" ref="T484:T487" si="185">P484&amp;"-"&amp;R484</f>
        <v>2"-(P)</v>
      </c>
    </row>
    <row r="485" spans="1:20" x14ac:dyDescent="0.25">
      <c r="A485">
        <v>3106598</v>
      </c>
      <c r="B485" t="s">
        <v>12299</v>
      </c>
      <c r="C485" t="s">
        <v>15874</v>
      </c>
      <c r="D485">
        <v>20191108</v>
      </c>
      <c r="E485" s="199">
        <v>7635</v>
      </c>
      <c r="F485" s="199">
        <v>3067036</v>
      </c>
      <c r="G485" s="196" t="s">
        <v>12763</v>
      </c>
      <c r="H485" s="196" t="s">
        <v>12762</v>
      </c>
      <c r="I485" s="197">
        <v>242.23848144445796</v>
      </c>
      <c r="J485" s="196" t="s">
        <v>11629</v>
      </c>
      <c r="K485" s="196" t="s">
        <v>12755</v>
      </c>
      <c r="L485" s="196">
        <v>60</v>
      </c>
      <c r="M485" s="196">
        <v>60</v>
      </c>
      <c r="N485" s="196" t="s">
        <v>17285</v>
      </c>
      <c r="O485" s="200">
        <v>41935</v>
      </c>
      <c r="P485" s="196" t="s">
        <v>12760</v>
      </c>
      <c r="Q485" s="196">
        <v>60</v>
      </c>
      <c r="R485" s="196" t="s">
        <v>12755</v>
      </c>
      <c r="S485" s="196" t="s">
        <v>11671</v>
      </c>
      <c r="T485" s="198" t="str">
        <f t="shared" si="185"/>
        <v>2"-(P)</v>
      </c>
    </row>
    <row r="486" spans="1:20" x14ac:dyDescent="0.25">
      <c r="A486">
        <v>2392904</v>
      </c>
      <c r="B486" t="s">
        <v>17286</v>
      </c>
      <c r="C486" t="s">
        <v>15874</v>
      </c>
      <c r="D486">
        <v>20191028</v>
      </c>
      <c r="E486" s="199">
        <v>6112</v>
      </c>
      <c r="F486" s="199">
        <v>1113018</v>
      </c>
      <c r="G486" s="196" t="s">
        <v>12763</v>
      </c>
      <c r="H486" s="196" t="s">
        <v>12762</v>
      </c>
      <c r="I486" s="197">
        <v>126.33549229395928</v>
      </c>
      <c r="J486" s="196" t="s">
        <v>17287</v>
      </c>
      <c r="K486" s="196" t="s">
        <v>12755</v>
      </c>
      <c r="L486" s="196">
        <v>2</v>
      </c>
      <c r="M486" s="196">
        <v>2</v>
      </c>
      <c r="N486" s="196" t="s">
        <v>17288</v>
      </c>
      <c r="O486" s="200">
        <v>40498</v>
      </c>
      <c r="P486" s="196" t="s">
        <v>12760</v>
      </c>
      <c r="Q486" s="196">
        <v>60</v>
      </c>
      <c r="R486" s="196" t="s">
        <v>12755</v>
      </c>
      <c r="S486" s="196" t="s">
        <v>17289</v>
      </c>
      <c r="T486" s="198" t="str">
        <f t="shared" si="185"/>
        <v>2"-(P)</v>
      </c>
    </row>
    <row r="487" spans="1:20" x14ac:dyDescent="0.25">
      <c r="A487">
        <v>3769100</v>
      </c>
      <c r="B487" t="s">
        <v>17290</v>
      </c>
      <c r="C487" t="s">
        <v>15874</v>
      </c>
      <c r="D487">
        <v>20191104</v>
      </c>
      <c r="E487" s="199">
        <v>15897</v>
      </c>
      <c r="F487" s="199">
        <v>5062494</v>
      </c>
      <c r="G487" s="196" t="s">
        <v>12759</v>
      </c>
      <c r="H487" s="196" t="s">
        <v>12760</v>
      </c>
      <c r="I487" s="197">
        <v>940.00000002062814</v>
      </c>
      <c r="J487" s="196" t="s">
        <v>17291</v>
      </c>
      <c r="K487" s="196" t="s">
        <v>12755</v>
      </c>
      <c r="L487" s="196">
        <v>60</v>
      </c>
      <c r="M487" s="196">
        <v>60</v>
      </c>
      <c r="N487" s="196" t="s">
        <v>16064</v>
      </c>
      <c r="O487" s="200">
        <v>42403</v>
      </c>
      <c r="P487" s="196" t="s">
        <v>12760</v>
      </c>
      <c r="Q487" s="196">
        <v>60</v>
      </c>
      <c r="R487" s="196" t="s">
        <v>12755</v>
      </c>
      <c r="S487" s="196" t="s">
        <v>11918</v>
      </c>
      <c r="T487" s="198" t="str">
        <f t="shared" si="185"/>
        <v>2"-(P)</v>
      </c>
    </row>
    <row r="488" spans="1:20" x14ac:dyDescent="0.25">
      <c r="A488">
        <v>1487742</v>
      </c>
      <c r="B488" t="s">
        <v>17292</v>
      </c>
      <c r="C488" t="s">
        <v>15874</v>
      </c>
      <c r="D488">
        <v>20191112</v>
      </c>
      <c r="E488" s="199">
        <v>4474</v>
      </c>
      <c r="F488" s="199">
        <v>495297</v>
      </c>
      <c r="G488" s="196" t="s">
        <v>12763</v>
      </c>
      <c r="H488" s="196" t="s">
        <v>12762</v>
      </c>
      <c r="I488" s="197">
        <v>12.562131946793507</v>
      </c>
      <c r="J488" s="196" t="s">
        <v>17293</v>
      </c>
      <c r="K488" s="196" t="s">
        <v>12755</v>
      </c>
      <c r="L488" s="196">
        <v>55</v>
      </c>
      <c r="M488" s="196">
        <v>55</v>
      </c>
      <c r="N488" s="196" t="s">
        <v>17294</v>
      </c>
      <c r="O488" s="200">
        <v>42915</v>
      </c>
      <c r="P488" s="196" t="s">
        <v>12760</v>
      </c>
      <c r="Q488" s="196">
        <v>55</v>
      </c>
      <c r="R488" s="196" t="s">
        <v>12755</v>
      </c>
      <c r="S488" s="196" t="s">
        <v>17295</v>
      </c>
      <c r="T488" s="198" t="str">
        <f t="shared" ref="T488:T492" si="186">P488&amp;"-"&amp;R488</f>
        <v>2"-(P)</v>
      </c>
    </row>
    <row r="489" spans="1:20" x14ac:dyDescent="0.25">
      <c r="A489">
        <v>3283702</v>
      </c>
      <c r="B489" t="s">
        <v>17296</v>
      </c>
      <c r="C489" t="s">
        <v>15874</v>
      </c>
      <c r="D489">
        <v>20191106</v>
      </c>
      <c r="E489" s="199">
        <v>9485</v>
      </c>
      <c r="F489" s="199">
        <v>2544393</v>
      </c>
      <c r="G489" s="196" t="s">
        <v>12763</v>
      </c>
      <c r="H489" s="196" t="s">
        <v>12762</v>
      </c>
      <c r="I489" s="197">
        <v>28.000000014855047</v>
      </c>
      <c r="J489" s="196" t="s">
        <v>17297</v>
      </c>
      <c r="K489" s="196" t="s">
        <v>12755</v>
      </c>
      <c r="L489" s="196">
        <v>45</v>
      </c>
      <c r="M489" s="196">
        <v>45</v>
      </c>
      <c r="N489" s="196" t="s">
        <v>17298</v>
      </c>
      <c r="O489" s="200">
        <v>41467</v>
      </c>
      <c r="P489" s="196" t="s">
        <v>12760</v>
      </c>
      <c r="Q489" s="196">
        <v>45</v>
      </c>
      <c r="R489" s="196" t="s">
        <v>12755</v>
      </c>
      <c r="S489" s="196" t="s">
        <v>17299</v>
      </c>
      <c r="T489" s="198" t="str">
        <f t="shared" si="186"/>
        <v>2"-(P)</v>
      </c>
    </row>
    <row r="490" spans="1:20" x14ac:dyDescent="0.25">
      <c r="A490">
        <v>13605</v>
      </c>
      <c r="B490" t="s">
        <v>17300</v>
      </c>
      <c r="C490" t="s">
        <v>15874</v>
      </c>
      <c r="D490">
        <v>20191112</v>
      </c>
      <c r="E490" s="199">
        <v>15911</v>
      </c>
      <c r="F490" s="199">
        <v>114530</v>
      </c>
      <c r="G490" s="196" t="s">
        <v>12768</v>
      </c>
      <c r="H490" s="196" t="s">
        <v>12765</v>
      </c>
      <c r="I490" s="197">
        <v>123.90325130890881</v>
      </c>
      <c r="J490" s="196" t="s">
        <v>16055</v>
      </c>
      <c r="K490" s="196" t="s">
        <v>12758</v>
      </c>
      <c r="L490" s="196">
        <v>0</v>
      </c>
      <c r="M490" s="196">
        <v>0</v>
      </c>
      <c r="N490" s="196" t="s">
        <v>16056</v>
      </c>
      <c r="O490" s="200">
        <v>42443</v>
      </c>
      <c r="P490" s="196" t="s">
        <v>12760</v>
      </c>
      <c r="Q490" s="196">
        <v>57</v>
      </c>
      <c r="R490" s="196" t="s">
        <v>12755</v>
      </c>
      <c r="S490" s="196" t="s">
        <v>16057</v>
      </c>
      <c r="T490" s="198" t="str">
        <f t="shared" si="186"/>
        <v>2"-(P)</v>
      </c>
    </row>
    <row r="491" spans="1:20" x14ac:dyDescent="0.25">
      <c r="A491">
        <v>1621365</v>
      </c>
      <c r="B491" t="s">
        <v>17301</v>
      </c>
      <c r="C491" t="s">
        <v>15874</v>
      </c>
      <c r="D491">
        <v>20191104</v>
      </c>
      <c r="E491" s="199">
        <v>1687</v>
      </c>
      <c r="F491" s="199">
        <v>4457177</v>
      </c>
      <c r="G491" s="196" t="s">
        <v>12763</v>
      </c>
      <c r="H491" s="196" t="s">
        <v>12762</v>
      </c>
      <c r="I491" s="197">
        <v>13.000000003185891</v>
      </c>
      <c r="J491" s="196" t="s">
        <v>17302</v>
      </c>
      <c r="K491" s="196" t="s">
        <v>12758</v>
      </c>
      <c r="L491" s="196">
        <v>45</v>
      </c>
      <c r="M491" s="196">
        <v>45</v>
      </c>
      <c r="N491" s="196" t="s">
        <v>17303</v>
      </c>
      <c r="O491" s="200">
        <v>41166</v>
      </c>
      <c r="P491" s="196" t="s">
        <v>12761</v>
      </c>
      <c r="Q491" s="196">
        <v>45</v>
      </c>
      <c r="R491" s="196" t="s">
        <v>12758</v>
      </c>
      <c r="S491" s="196" t="s">
        <v>17304</v>
      </c>
      <c r="T491" s="198" t="str">
        <f t="shared" si="186"/>
        <v>4-1/2"-(W)</v>
      </c>
    </row>
    <row r="492" spans="1:20" x14ac:dyDescent="0.25">
      <c r="A492">
        <v>3545534</v>
      </c>
      <c r="B492" t="s">
        <v>17305</v>
      </c>
      <c r="C492" t="s">
        <v>15874</v>
      </c>
      <c r="D492">
        <v>20191018</v>
      </c>
      <c r="E492" s="199">
        <v>6733</v>
      </c>
      <c r="F492" s="199">
        <v>3029409</v>
      </c>
      <c r="G492" s="196" t="s">
        <v>12763</v>
      </c>
      <c r="H492" s="196" t="s">
        <v>12762</v>
      </c>
      <c r="I492" s="197">
        <v>48.999999971272416</v>
      </c>
      <c r="J492" s="196" t="s">
        <v>17306</v>
      </c>
      <c r="K492" s="196" t="s">
        <v>12755</v>
      </c>
      <c r="L492" s="196">
        <v>60</v>
      </c>
      <c r="M492" s="196">
        <v>60</v>
      </c>
      <c r="N492" s="196" t="s">
        <v>16999</v>
      </c>
      <c r="O492" s="200">
        <v>41738</v>
      </c>
      <c r="P492" s="196" t="s">
        <v>12760</v>
      </c>
      <c r="Q492" s="196">
        <v>60</v>
      </c>
      <c r="R492" s="196" t="s">
        <v>12755</v>
      </c>
      <c r="S492" s="196" t="s">
        <v>17000</v>
      </c>
      <c r="T492" s="198" t="str">
        <f t="shared" si="186"/>
        <v>2"-(P)</v>
      </c>
    </row>
    <row r="493" spans="1:20" x14ac:dyDescent="0.25">
      <c r="A493">
        <v>3257948</v>
      </c>
      <c r="B493" t="s">
        <v>12401</v>
      </c>
      <c r="C493" t="s">
        <v>15874</v>
      </c>
      <c r="D493">
        <v>20191024</v>
      </c>
      <c r="E493" s="199">
        <v>11730</v>
      </c>
      <c r="F493" s="199">
        <v>3675106</v>
      </c>
      <c r="G493" s="196" t="s">
        <v>12763</v>
      </c>
      <c r="H493" s="196" t="s">
        <v>12762</v>
      </c>
      <c r="I493" s="197">
        <v>171.99999999070914</v>
      </c>
      <c r="J493" s="196" t="s">
        <v>11838</v>
      </c>
      <c r="K493" s="196" t="s">
        <v>12755</v>
      </c>
      <c r="L493" s="196">
        <v>60</v>
      </c>
      <c r="M493" s="196">
        <v>60</v>
      </c>
      <c r="N493" s="196" t="s">
        <v>17307</v>
      </c>
      <c r="O493" s="200">
        <v>42387</v>
      </c>
      <c r="P493" s="196" t="s">
        <v>12760</v>
      </c>
      <c r="Q493" s="196">
        <v>60</v>
      </c>
      <c r="R493" s="196" t="s">
        <v>12755</v>
      </c>
      <c r="S493" s="196" t="s">
        <v>11906</v>
      </c>
      <c r="T493" s="198" t="str">
        <f t="shared" ref="T493:T495" si="187">P493&amp;"-"&amp;R493</f>
        <v>2"-(P)</v>
      </c>
    </row>
    <row r="494" spans="1:20" x14ac:dyDescent="0.25">
      <c r="A494">
        <v>3174492</v>
      </c>
      <c r="B494" t="s">
        <v>12370</v>
      </c>
      <c r="C494" t="s">
        <v>15874</v>
      </c>
      <c r="D494">
        <v>20191017</v>
      </c>
      <c r="E494" s="199">
        <v>29052</v>
      </c>
      <c r="F494" s="199">
        <v>3566302</v>
      </c>
      <c r="G494" s="196" t="s">
        <v>12763</v>
      </c>
      <c r="H494" s="196" t="s">
        <v>12762</v>
      </c>
      <c r="I494" s="197">
        <v>50.000000020766038</v>
      </c>
      <c r="J494" s="196" t="s">
        <v>11752</v>
      </c>
      <c r="K494" s="196" t="s">
        <v>12755</v>
      </c>
      <c r="L494" s="196">
        <v>57</v>
      </c>
      <c r="M494" s="196">
        <v>57</v>
      </c>
      <c r="N494" s="196" t="s">
        <v>17308</v>
      </c>
      <c r="O494" s="200">
        <v>42181</v>
      </c>
      <c r="P494" s="196" t="s">
        <v>12760</v>
      </c>
      <c r="Q494" s="196">
        <v>57</v>
      </c>
      <c r="R494" s="196" t="s">
        <v>12755</v>
      </c>
      <c r="S494" s="196" t="s">
        <v>11816</v>
      </c>
      <c r="T494" s="198" t="str">
        <f t="shared" si="187"/>
        <v>2"-(P)</v>
      </c>
    </row>
    <row r="495" spans="1:20" x14ac:dyDescent="0.25">
      <c r="A495">
        <v>1439606</v>
      </c>
      <c r="B495" t="s">
        <v>17310</v>
      </c>
      <c r="C495" t="s">
        <v>15874</v>
      </c>
      <c r="D495">
        <v>20191112</v>
      </c>
      <c r="E495" s="199">
        <v>20502</v>
      </c>
      <c r="F495" s="199">
        <v>614160</v>
      </c>
      <c r="G495" s="196" t="s">
        <v>12759</v>
      </c>
      <c r="H495" s="196" t="s">
        <v>12762</v>
      </c>
      <c r="I495" s="197">
        <v>13.393441877218642</v>
      </c>
      <c r="J495" s="196" t="s">
        <v>17311</v>
      </c>
      <c r="K495" s="196" t="s">
        <v>12755</v>
      </c>
      <c r="L495" s="196">
        <v>0</v>
      </c>
      <c r="M495" s="196">
        <v>0</v>
      </c>
      <c r="N495" s="196" t="s">
        <v>17312</v>
      </c>
      <c r="O495" s="200">
        <v>39448</v>
      </c>
      <c r="P495" s="196" t="s">
        <v>12760</v>
      </c>
      <c r="Q495" s="196">
        <v>57</v>
      </c>
      <c r="R495" s="196" t="s">
        <v>12755</v>
      </c>
      <c r="S495" s="196" t="s">
        <v>17313</v>
      </c>
      <c r="T495" s="198" t="str">
        <f t="shared" si="187"/>
        <v>2"-(P)</v>
      </c>
    </row>
    <row r="496" spans="1:20" x14ac:dyDescent="0.25">
      <c r="A496">
        <v>2893903</v>
      </c>
      <c r="B496" t="s">
        <v>17314</v>
      </c>
      <c r="C496" t="s">
        <v>15874</v>
      </c>
      <c r="D496">
        <v>20191022</v>
      </c>
      <c r="E496" s="199">
        <v>3431</v>
      </c>
      <c r="F496" s="199">
        <v>427012</v>
      </c>
      <c r="G496" s="196" t="s">
        <v>12763</v>
      </c>
      <c r="H496" s="196" t="s">
        <v>12762</v>
      </c>
      <c r="I496" s="197">
        <v>30.217926035402961</v>
      </c>
      <c r="J496" s="196" t="s">
        <v>17315</v>
      </c>
      <c r="K496" s="196" t="s">
        <v>12755</v>
      </c>
      <c r="L496" s="196">
        <v>0</v>
      </c>
      <c r="M496" s="196">
        <v>0</v>
      </c>
      <c r="N496" s="196" t="s">
        <v>16153</v>
      </c>
      <c r="O496" s="200">
        <v>40851</v>
      </c>
      <c r="P496" s="196" t="s">
        <v>12760</v>
      </c>
      <c r="Q496" s="196">
        <v>60</v>
      </c>
      <c r="R496" s="196" t="s">
        <v>12755</v>
      </c>
      <c r="S496" s="196" t="s">
        <v>16124</v>
      </c>
      <c r="T496" s="198" t="str">
        <f t="shared" ref="T496:T498" si="188">P496&amp;"-"&amp;R496</f>
        <v>2"-(P)</v>
      </c>
    </row>
    <row r="497" spans="1:20" x14ac:dyDescent="0.25">
      <c r="A497">
        <v>3523625</v>
      </c>
      <c r="B497" t="s">
        <v>12566</v>
      </c>
      <c r="C497" t="s">
        <v>15874</v>
      </c>
      <c r="D497">
        <v>20191028</v>
      </c>
      <c r="E497" s="199">
        <v>16853</v>
      </c>
      <c r="F497" s="199">
        <v>4425576</v>
      </c>
      <c r="G497" s="196" t="s">
        <v>12763</v>
      </c>
      <c r="H497" s="196" t="s">
        <v>12762</v>
      </c>
      <c r="I497" s="197">
        <v>15.002338249773944</v>
      </c>
      <c r="J497" s="196" t="s">
        <v>12019</v>
      </c>
      <c r="K497" s="196" t="s">
        <v>12755</v>
      </c>
      <c r="L497" s="196">
        <v>57</v>
      </c>
      <c r="M497" s="196">
        <v>57</v>
      </c>
      <c r="N497" s="196" t="s">
        <v>16454</v>
      </c>
      <c r="O497" s="200">
        <v>42969</v>
      </c>
      <c r="P497" s="196" t="s">
        <v>12760</v>
      </c>
      <c r="Q497" s="196">
        <v>57</v>
      </c>
      <c r="R497" s="196" t="s">
        <v>12755</v>
      </c>
      <c r="S497" s="196" t="s">
        <v>12072</v>
      </c>
      <c r="T497" s="198" t="str">
        <f t="shared" si="188"/>
        <v>2"-(P)</v>
      </c>
    </row>
    <row r="498" spans="1:20" x14ac:dyDescent="0.25">
      <c r="A498">
        <v>3750966</v>
      </c>
      <c r="B498" t="s">
        <v>17316</v>
      </c>
      <c r="C498" t="s">
        <v>15874</v>
      </c>
      <c r="D498">
        <v>20191101</v>
      </c>
      <c r="E498" s="199">
        <v>1928</v>
      </c>
      <c r="F498" s="199">
        <v>3301481</v>
      </c>
      <c r="G498" s="196" t="s">
        <v>12763</v>
      </c>
      <c r="H498" s="196" t="s">
        <v>12762</v>
      </c>
      <c r="I498" s="197">
        <v>59.86180718677889</v>
      </c>
      <c r="J498" s="196" t="s">
        <v>17317</v>
      </c>
      <c r="K498" s="196" t="s">
        <v>12755</v>
      </c>
      <c r="L498" s="196">
        <v>45</v>
      </c>
      <c r="M498" s="196">
        <v>45</v>
      </c>
      <c r="N498" s="196" t="s">
        <v>17318</v>
      </c>
      <c r="O498" s="200">
        <v>42095</v>
      </c>
      <c r="P498" s="196" t="s">
        <v>12760</v>
      </c>
      <c r="Q498" s="196">
        <v>45</v>
      </c>
      <c r="R498" s="196" t="s">
        <v>12755</v>
      </c>
      <c r="S498" s="196" t="s">
        <v>17319</v>
      </c>
      <c r="T498" s="198" t="str">
        <f t="shared" si="188"/>
        <v>2"-(P)</v>
      </c>
    </row>
    <row r="499" spans="1:20" x14ac:dyDescent="0.25">
      <c r="A499">
        <v>2051539</v>
      </c>
      <c r="B499" t="s">
        <v>17320</v>
      </c>
      <c r="C499" t="s">
        <v>15874</v>
      </c>
      <c r="D499">
        <v>20191111</v>
      </c>
      <c r="E499" s="199">
        <v>264</v>
      </c>
      <c r="F499" s="199">
        <v>614606</v>
      </c>
      <c r="G499" s="196" t="s">
        <v>12759</v>
      </c>
      <c r="H499" s="196" t="s">
        <v>12762</v>
      </c>
      <c r="I499" s="197">
        <v>49.83960478725966</v>
      </c>
      <c r="J499" s="196" t="s">
        <v>17321</v>
      </c>
      <c r="K499" s="196" t="s">
        <v>12755</v>
      </c>
      <c r="L499" s="196">
        <v>0</v>
      </c>
      <c r="M499" s="196">
        <v>0</v>
      </c>
      <c r="N499" s="196" t="s">
        <v>17322</v>
      </c>
      <c r="O499" s="200">
        <v>39448</v>
      </c>
      <c r="P499" s="196" t="s">
        <v>12760</v>
      </c>
      <c r="Q499" s="196">
        <v>60</v>
      </c>
      <c r="R499" s="196" t="s">
        <v>12755</v>
      </c>
      <c r="S499" s="196" t="s">
        <v>17323</v>
      </c>
      <c r="T499" s="198" t="str">
        <f t="shared" ref="T499" si="189">P499&amp;"-"&amp;R499</f>
        <v>2"-(P)</v>
      </c>
    </row>
    <row r="500" spans="1:20" x14ac:dyDescent="0.25">
      <c r="A500">
        <v>1058639</v>
      </c>
      <c r="B500" t="s">
        <v>17324</v>
      </c>
      <c r="C500" t="s">
        <v>15874</v>
      </c>
      <c r="D500">
        <v>20191017</v>
      </c>
      <c r="E500" s="199">
        <v>14100</v>
      </c>
      <c r="F500" s="199">
        <v>930224</v>
      </c>
      <c r="G500" s="196" t="s">
        <v>12759</v>
      </c>
      <c r="H500" s="196" t="s">
        <v>12762</v>
      </c>
      <c r="I500" s="197">
        <v>338.30029546262921</v>
      </c>
      <c r="J500" s="196" t="s">
        <v>17325</v>
      </c>
      <c r="K500" s="196" t="s">
        <v>12755</v>
      </c>
      <c r="L500" s="196"/>
      <c r="M500" s="196"/>
      <c r="N500" s="196" t="s">
        <v>17326</v>
      </c>
      <c r="O500" s="200">
        <v>39448</v>
      </c>
      <c r="P500" s="196" t="s">
        <v>12760</v>
      </c>
      <c r="Q500" s="196">
        <v>60</v>
      </c>
      <c r="R500" s="196" t="s">
        <v>12755</v>
      </c>
      <c r="S500" s="196" t="s">
        <v>17327</v>
      </c>
      <c r="T500" s="198" t="str">
        <f t="shared" ref="T500:T501" si="190">P500&amp;"-"&amp;R500</f>
        <v>2"-(P)</v>
      </c>
    </row>
    <row r="501" spans="1:20" x14ac:dyDescent="0.25">
      <c r="A501">
        <v>2899275</v>
      </c>
      <c r="B501" t="s">
        <v>17328</v>
      </c>
      <c r="C501" t="s">
        <v>15874</v>
      </c>
      <c r="D501">
        <v>20191030</v>
      </c>
      <c r="E501" s="199">
        <v>22627</v>
      </c>
      <c r="F501" s="199">
        <v>208928</v>
      </c>
      <c r="G501" s="196" t="s">
        <v>12763</v>
      </c>
      <c r="H501" s="196" t="s">
        <v>12762</v>
      </c>
      <c r="I501" s="197">
        <v>40.970862749768244</v>
      </c>
      <c r="J501" s="196" t="s">
        <v>17329</v>
      </c>
      <c r="K501" s="196" t="s">
        <v>12755</v>
      </c>
      <c r="L501" s="196">
        <v>57</v>
      </c>
      <c r="M501" s="196">
        <v>57</v>
      </c>
      <c r="N501" s="196" t="s">
        <v>16251</v>
      </c>
      <c r="O501" s="200">
        <v>41344</v>
      </c>
      <c r="P501" s="196" t="s">
        <v>12760</v>
      </c>
      <c r="Q501" s="196">
        <v>57</v>
      </c>
      <c r="R501" s="196" t="s">
        <v>12755</v>
      </c>
      <c r="S501" s="196" t="s">
        <v>16252</v>
      </c>
      <c r="T501" s="198" t="str">
        <f t="shared" si="190"/>
        <v>2"-(P)</v>
      </c>
    </row>
    <row r="502" spans="1:20" x14ac:dyDescent="0.25">
      <c r="A502">
        <v>2631528</v>
      </c>
      <c r="B502" t="s">
        <v>17330</v>
      </c>
      <c r="C502" t="s">
        <v>15874</v>
      </c>
      <c r="D502">
        <v>20191021</v>
      </c>
      <c r="E502" s="199">
        <v>28512</v>
      </c>
      <c r="F502" s="199">
        <v>660178</v>
      </c>
      <c r="G502" s="196" t="s">
        <v>12763</v>
      </c>
      <c r="H502" s="196" t="s">
        <v>12762</v>
      </c>
      <c r="I502" s="197">
        <v>18.005826589892841</v>
      </c>
      <c r="J502" s="196" t="s">
        <v>17331</v>
      </c>
      <c r="K502" s="196" t="s">
        <v>12755</v>
      </c>
      <c r="L502" s="196">
        <v>57</v>
      </c>
      <c r="M502" s="196">
        <v>57</v>
      </c>
      <c r="N502" s="196" t="s">
        <v>17332</v>
      </c>
      <c r="O502" s="200">
        <v>40214</v>
      </c>
      <c r="P502" s="196" t="s">
        <v>12760</v>
      </c>
      <c r="Q502" s="196">
        <v>57</v>
      </c>
      <c r="R502" s="196" t="s">
        <v>12755</v>
      </c>
      <c r="S502" s="196" t="s">
        <v>16464</v>
      </c>
      <c r="T502" s="198" t="str">
        <f t="shared" ref="T502:T503" si="191">P502&amp;"-"&amp;R502</f>
        <v>2"-(P)</v>
      </c>
    </row>
    <row r="503" spans="1:20" x14ac:dyDescent="0.25">
      <c r="A503">
        <v>3055611</v>
      </c>
      <c r="B503" t="s">
        <v>17333</v>
      </c>
      <c r="C503" t="s">
        <v>15874</v>
      </c>
      <c r="D503">
        <v>20191024</v>
      </c>
      <c r="E503" s="199">
        <v>27509</v>
      </c>
      <c r="F503" s="199">
        <v>501422</v>
      </c>
      <c r="G503" s="196" t="s">
        <v>12759</v>
      </c>
      <c r="H503" s="196" t="s">
        <v>12765</v>
      </c>
      <c r="I503" s="197">
        <v>104.68204970518461</v>
      </c>
      <c r="J503" s="196" t="s">
        <v>17334</v>
      </c>
      <c r="K503" s="196" t="s">
        <v>12758</v>
      </c>
      <c r="L503" s="196">
        <v>0</v>
      </c>
      <c r="M503" s="196">
        <v>0</v>
      </c>
      <c r="N503" s="196" t="s">
        <v>17335</v>
      </c>
      <c r="O503" s="200">
        <v>39448</v>
      </c>
      <c r="P503" s="196" t="s">
        <v>12754</v>
      </c>
      <c r="Q503" s="196">
        <v>57</v>
      </c>
      <c r="R503" s="196" t="s">
        <v>12755</v>
      </c>
      <c r="S503" s="196" t="s">
        <v>17336</v>
      </c>
      <c r="T503" s="198" t="str">
        <f t="shared" si="191"/>
        <v>4"-(P)</v>
      </c>
    </row>
    <row r="504" spans="1:20" x14ac:dyDescent="0.25">
      <c r="A504">
        <v>1639176</v>
      </c>
      <c r="B504" t="s">
        <v>17337</v>
      </c>
      <c r="C504" t="s">
        <v>15874</v>
      </c>
      <c r="D504">
        <v>20191108</v>
      </c>
      <c r="E504" s="199">
        <v>8311</v>
      </c>
      <c r="F504" s="199">
        <v>3821523</v>
      </c>
      <c r="G504" s="196" t="s">
        <v>12763</v>
      </c>
      <c r="H504" s="196" t="s">
        <v>12762</v>
      </c>
      <c r="I504" s="197">
        <v>126.20362598022921</v>
      </c>
      <c r="J504" s="196" t="s">
        <v>17338</v>
      </c>
      <c r="K504" s="196" t="s">
        <v>12755</v>
      </c>
      <c r="L504" s="196">
        <v>45</v>
      </c>
      <c r="M504" s="196">
        <v>45</v>
      </c>
      <c r="N504" s="196" t="s">
        <v>17339</v>
      </c>
      <c r="O504" s="200">
        <v>43283</v>
      </c>
      <c r="P504" s="196" t="s">
        <v>12760</v>
      </c>
      <c r="Q504" s="196">
        <v>45</v>
      </c>
      <c r="R504" s="196" t="s">
        <v>12755</v>
      </c>
      <c r="S504" s="196" t="s">
        <v>16717</v>
      </c>
      <c r="T504" s="198" t="str">
        <f t="shared" ref="T504" si="192">P504&amp;"-"&amp;R504</f>
        <v>2"-(P)</v>
      </c>
    </row>
    <row r="505" spans="1:20" x14ac:dyDescent="0.25">
      <c r="A505">
        <v>3718573</v>
      </c>
      <c r="B505" t="s">
        <v>17340</v>
      </c>
      <c r="C505" t="s">
        <v>15874</v>
      </c>
      <c r="D505">
        <v>20191031</v>
      </c>
      <c r="E505" s="199">
        <v>23364</v>
      </c>
      <c r="F505" s="199">
        <v>171831</v>
      </c>
      <c r="G505" s="196" t="s">
        <v>12763</v>
      </c>
      <c r="H505" s="196" t="s">
        <v>12764</v>
      </c>
      <c r="I505" s="197">
        <v>36.929243566897057</v>
      </c>
      <c r="J505" s="196" t="s">
        <v>17341</v>
      </c>
      <c r="K505" s="196" t="s">
        <v>12755</v>
      </c>
      <c r="L505" s="196">
        <v>57</v>
      </c>
      <c r="M505" s="196">
        <v>57</v>
      </c>
      <c r="N505" s="196" t="s">
        <v>17342</v>
      </c>
      <c r="O505" s="200">
        <v>43255</v>
      </c>
      <c r="P505" s="196" t="s">
        <v>12760</v>
      </c>
      <c r="Q505" s="196">
        <v>57</v>
      </c>
      <c r="R505" s="196" t="s">
        <v>12755</v>
      </c>
      <c r="S505" s="196" t="s">
        <v>17343</v>
      </c>
      <c r="T505" s="198" t="str">
        <f t="shared" ref="T505:T508" si="193">P505&amp;"-"&amp;R505</f>
        <v>2"-(P)</v>
      </c>
    </row>
    <row r="506" spans="1:20" x14ac:dyDescent="0.25">
      <c r="A506">
        <v>3135078</v>
      </c>
      <c r="B506" t="s">
        <v>12284</v>
      </c>
      <c r="C506" t="s">
        <v>15874</v>
      </c>
      <c r="D506">
        <v>20191018</v>
      </c>
      <c r="E506" s="199">
        <v>21524</v>
      </c>
      <c r="F506" s="199">
        <v>2975740</v>
      </c>
      <c r="G506" s="196" t="s">
        <v>12763</v>
      </c>
      <c r="H506" s="196" t="s">
        <v>12762</v>
      </c>
      <c r="I506" s="197">
        <v>15.708349255777957</v>
      </c>
      <c r="J506" s="196" t="s">
        <v>11639</v>
      </c>
      <c r="K506" s="196" t="s">
        <v>12755</v>
      </c>
      <c r="L506" s="196">
        <v>57</v>
      </c>
      <c r="M506" s="196">
        <v>57</v>
      </c>
      <c r="N506" s="196" t="s">
        <v>17344</v>
      </c>
      <c r="O506" s="200">
        <v>41661</v>
      </c>
      <c r="P506" s="196" t="s">
        <v>12760</v>
      </c>
      <c r="Q506" s="196">
        <v>57</v>
      </c>
      <c r="R506" s="196" t="s">
        <v>12755</v>
      </c>
      <c r="S506" s="196" t="s">
        <v>11675</v>
      </c>
      <c r="T506" s="198" t="str">
        <f t="shared" si="193"/>
        <v>2"-(P)</v>
      </c>
    </row>
    <row r="507" spans="1:20" x14ac:dyDescent="0.25">
      <c r="A507">
        <v>2809278</v>
      </c>
      <c r="B507" t="s">
        <v>17345</v>
      </c>
      <c r="C507" t="s">
        <v>15874</v>
      </c>
      <c r="D507">
        <v>20191104</v>
      </c>
      <c r="E507" s="199">
        <v>16943</v>
      </c>
      <c r="F507" s="199">
        <v>2110724</v>
      </c>
      <c r="G507" s="196" t="s">
        <v>12763</v>
      </c>
      <c r="H507" s="196" t="s">
        <v>12762</v>
      </c>
      <c r="I507" s="197">
        <v>160.49648588086788</v>
      </c>
      <c r="J507" s="196" t="s">
        <v>17346</v>
      </c>
      <c r="K507" s="196" t="s">
        <v>12755</v>
      </c>
      <c r="L507" s="196">
        <v>60</v>
      </c>
      <c r="M507" s="196">
        <v>60</v>
      </c>
      <c r="N507" s="196" t="s">
        <v>17347</v>
      </c>
      <c r="O507" s="200">
        <v>41163</v>
      </c>
      <c r="P507" s="196" t="s">
        <v>12760</v>
      </c>
      <c r="Q507" s="196">
        <v>60</v>
      </c>
      <c r="R507" s="196" t="s">
        <v>12755</v>
      </c>
      <c r="S507" s="196" t="s">
        <v>17348</v>
      </c>
      <c r="T507" s="198" t="str">
        <f t="shared" si="193"/>
        <v>2"-(P)</v>
      </c>
    </row>
    <row r="508" spans="1:20" x14ac:dyDescent="0.25">
      <c r="A508">
        <v>3251259</v>
      </c>
      <c r="B508" t="s">
        <v>12380</v>
      </c>
      <c r="C508" t="s">
        <v>15874</v>
      </c>
      <c r="D508">
        <v>20191023</v>
      </c>
      <c r="E508" s="199">
        <v>16192</v>
      </c>
      <c r="F508" s="199">
        <v>3589103</v>
      </c>
      <c r="G508" s="196" t="s">
        <v>12763</v>
      </c>
      <c r="H508" s="196" t="s">
        <v>12760</v>
      </c>
      <c r="I508" s="197">
        <v>123.10897844704654</v>
      </c>
      <c r="J508" s="196" t="s">
        <v>11775</v>
      </c>
      <c r="K508" s="196" t="s">
        <v>12755</v>
      </c>
      <c r="L508" s="196">
        <v>57</v>
      </c>
      <c r="M508" s="196">
        <v>57</v>
      </c>
      <c r="N508" s="196" t="s">
        <v>17349</v>
      </c>
      <c r="O508" s="200">
        <v>40245</v>
      </c>
      <c r="P508" s="196" t="s">
        <v>12760</v>
      </c>
      <c r="Q508" s="196">
        <v>57</v>
      </c>
      <c r="R508" s="196" t="s">
        <v>12755</v>
      </c>
      <c r="S508" s="196" t="s">
        <v>17350</v>
      </c>
      <c r="T508" s="198" t="str">
        <f t="shared" si="193"/>
        <v>2"-(P)</v>
      </c>
    </row>
    <row r="509" spans="1:20" x14ac:dyDescent="0.25">
      <c r="A509">
        <v>2082210</v>
      </c>
      <c r="B509" t="s">
        <v>17351</v>
      </c>
      <c r="C509" t="s">
        <v>15874</v>
      </c>
      <c r="D509">
        <v>20191023</v>
      </c>
      <c r="E509" s="199">
        <v>2913</v>
      </c>
      <c r="F509" s="199">
        <v>613081</v>
      </c>
      <c r="G509" s="196" t="s">
        <v>12763</v>
      </c>
      <c r="H509" s="196" t="s">
        <v>12762</v>
      </c>
      <c r="I509" s="197">
        <v>16.023839204235955</v>
      </c>
      <c r="J509" s="196" t="s">
        <v>17352</v>
      </c>
      <c r="K509" s="196" t="s">
        <v>12755</v>
      </c>
      <c r="L509" s="196">
        <v>45</v>
      </c>
      <c r="M509" s="196">
        <v>45</v>
      </c>
      <c r="N509" s="196" t="s">
        <v>17353</v>
      </c>
      <c r="O509" s="200">
        <v>39448</v>
      </c>
      <c r="P509" s="196" t="s">
        <v>12760</v>
      </c>
      <c r="Q509" s="196">
        <v>45</v>
      </c>
      <c r="R509" s="196" t="s">
        <v>12755</v>
      </c>
      <c r="S509" s="196" t="s">
        <v>17354</v>
      </c>
      <c r="T509" s="198" t="str">
        <f t="shared" ref="T509:T511" si="194">P509&amp;"-"&amp;R509</f>
        <v>2"-(P)</v>
      </c>
    </row>
    <row r="510" spans="1:20" x14ac:dyDescent="0.25">
      <c r="A510">
        <v>2642438</v>
      </c>
      <c r="B510" t="s">
        <v>17355</v>
      </c>
      <c r="C510" t="s">
        <v>15874</v>
      </c>
      <c r="D510">
        <v>20191111</v>
      </c>
      <c r="E510" s="199">
        <v>218</v>
      </c>
      <c r="F510" s="199">
        <v>2129526</v>
      </c>
      <c r="G510" s="196" t="s">
        <v>12759</v>
      </c>
      <c r="H510" s="196" t="s">
        <v>12762</v>
      </c>
      <c r="I510" s="197">
        <v>235.92926808894578</v>
      </c>
      <c r="J510" s="196" t="s">
        <v>17356</v>
      </c>
      <c r="K510" s="196" t="s">
        <v>12755</v>
      </c>
      <c r="L510" s="196">
        <v>60</v>
      </c>
      <c r="M510" s="196">
        <v>60</v>
      </c>
      <c r="N510" s="196" t="s">
        <v>17357</v>
      </c>
      <c r="O510" s="200">
        <v>40963</v>
      </c>
      <c r="P510" s="196" t="s">
        <v>12760</v>
      </c>
      <c r="Q510" s="196">
        <v>60</v>
      </c>
      <c r="R510" s="196" t="s">
        <v>12755</v>
      </c>
      <c r="S510" s="196" t="s">
        <v>17358</v>
      </c>
      <c r="T510" s="198" t="str">
        <f t="shared" si="194"/>
        <v>2"-(P)</v>
      </c>
    </row>
    <row r="511" spans="1:20" x14ac:dyDescent="0.25">
      <c r="A511">
        <v>193781</v>
      </c>
      <c r="B511" t="s">
        <v>17359</v>
      </c>
      <c r="C511" t="s">
        <v>15874</v>
      </c>
      <c r="D511">
        <v>20191031</v>
      </c>
      <c r="E511" s="199">
        <v>32509</v>
      </c>
      <c r="F511" s="199">
        <v>28110</v>
      </c>
      <c r="G511" s="196" t="s">
        <v>12763</v>
      </c>
      <c r="H511" s="196" t="s">
        <v>12762</v>
      </c>
      <c r="I511" s="197">
        <v>20.062735561913325</v>
      </c>
      <c r="J511" s="196" t="s">
        <v>17360</v>
      </c>
      <c r="K511" s="196" t="s">
        <v>12755</v>
      </c>
      <c r="L511" s="196">
        <v>60</v>
      </c>
      <c r="M511" s="196">
        <v>60</v>
      </c>
      <c r="N511" s="196" t="s">
        <v>17361</v>
      </c>
      <c r="O511" s="200">
        <v>42319</v>
      </c>
      <c r="P511" s="196" t="s">
        <v>12760</v>
      </c>
      <c r="Q511" s="196">
        <v>60</v>
      </c>
      <c r="R511" s="196" t="s">
        <v>12755</v>
      </c>
      <c r="S511" s="196" t="s">
        <v>17362</v>
      </c>
      <c r="T511" s="198" t="str">
        <f t="shared" si="194"/>
        <v>2"-(P)</v>
      </c>
    </row>
    <row r="512" spans="1:20" x14ac:dyDescent="0.25">
      <c r="A512">
        <v>3863020</v>
      </c>
      <c r="B512" t="s">
        <v>17363</v>
      </c>
      <c r="C512" t="s">
        <v>15874</v>
      </c>
      <c r="D512">
        <v>20191025</v>
      </c>
      <c r="E512" s="199">
        <v>2114</v>
      </c>
      <c r="F512" s="199">
        <v>4777259</v>
      </c>
      <c r="G512" s="196" t="s">
        <v>12759</v>
      </c>
      <c r="H512" s="196" t="s">
        <v>12762</v>
      </c>
      <c r="I512" s="197">
        <v>14.999999991405211</v>
      </c>
      <c r="J512" s="196" t="s">
        <v>12114</v>
      </c>
      <c r="K512" s="196" t="s">
        <v>12755</v>
      </c>
      <c r="L512" s="196">
        <v>35</v>
      </c>
      <c r="M512" s="196">
        <v>35</v>
      </c>
      <c r="N512" s="196" t="s">
        <v>16131</v>
      </c>
      <c r="O512" s="200">
        <v>43315</v>
      </c>
      <c r="P512" s="196" t="s">
        <v>12760</v>
      </c>
      <c r="Q512" s="196">
        <v>35</v>
      </c>
      <c r="R512" s="196" t="s">
        <v>12755</v>
      </c>
      <c r="S512" s="196" t="s">
        <v>12219</v>
      </c>
      <c r="T512" s="198" t="str">
        <f t="shared" ref="T512:T514" si="195">P512&amp;"-"&amp;R512</f>
        <v>2"-(P)</v>
      </c>
    </row>
    <row r="513" spans="1:20" x14ac:dyDescent="0.25">
      <c r="A513">
        <v>3201041</v>
      </c>
      <c r="B513" t="s">
        <v>12377</v>
      </c>
      <c r="C513" t="s">
        <v>15874</v>
      </c>
      <c r="D513">
        <v>20191104</v>
      </c>
      <c r="E513" s="199">
        <v>25239</v>
      </c>
      <c r="F513" s="199">
        <v>3708706</v>
      </c>
      <c r="G513" s="196" t="s">
        <v>12763</v>
      </c>
      <c r="H513" s="196" t="s">
        <v>12760</v>
      </c>
      <c r="I513" s="197">
        <v>158.38878974946482</v>
      </c>
      <c r="J513" s="196" t="s">
        <v>11753</v>
      </c>
      <c r="K513" s="196" t="s">
        <v>12755</v>
      </c>
      <c r="L513" s="196">
        <v>57</v>
      </c>
      <c r="M513" s="196">
        <v>57</v>
      </c>
      <c r="N513" s="196" t="s">
        <v>17364</v>
      </c>
      <c r="O513" s="200">
        <v>42347</v>
      </c>
      <c r="P513" s="196" t="s">
        <v>12754</v>
      </c>
      <c r="Q513" s="196">
        <v>57</v>
      </c>
      <c r="R513" s="196" t="s">
        <v>12755</v>
      </c>
      <c r="S513" s="196" t="s">
        <v>11782</v>
      </c>
      <c r="T513" s="198" t="str">
        <f t="shared" si="195"/>
        <v>4"-(P)</v>
      </c>
    </row>
    <row r="514" spans="1:20" x14ac:dyDescent="0.25">
      <c r="A514">
        <v>3752245</v>
      </c>
      <c r="B514" t="s">
        <v>17365</v>
      </c>
      <c r="C514" t="s">
        <v>15874</v>
      </c>
      <c r="D514">
        <v>20191023</v>
      </c>
      <c r="E514" s="199">
        <v>13323</v>
      </c>
      <c r="F514" s="199">
        <v>5227704</v>
      </c>
      <c r="G514" s="196" t="s">
        <v>12763</v>
      </c>
      <c r="H514" s="196" t="s">
        <v>12760</v>
      </c>
      <c r="I514" s="197">
        <v>153.0000000150483</v>
      </c>
      <c r="J514" s="196" t="s">
        <v>17366</v>
      </c>
      <c r="K514" s="196" t="s">
        <v>12755</v>
      </c>
      <c r="L514" s="196">
        <v>57</v>
      </c>
      <c r="M514" s="196">
        <v>57</v>
      </c>
      <c r="N514" s="196" t="s">
        <v>17367</v>
      </c>
      <c r="O514" s="200">
        <v>43475</v>
      </c>
      <c r="P514" s="196" t="s">
        <v>12760</v>
      </c>
      <c r="Q514" s="196">
        <v>57</v>
      </c>
      <c r="R514" s="196" t="s">
        <v>12755</v>
      </c>
      <c r="S514" s="196" t="s">
        <v>17368</v>
      </c>
      <c r="T514" s="198" t="str">
        <f t="shared" si="195"/>
        <v>2"-(P)</v>
      </c>
    </row>
    <row r="515" spans="1:20" x14ac:dyDescent="0.25">
      <c r="A515">
        <v>3045408</v>
      </c>
      <c r="B515" t="s">
        <v>12294</v>
      </c>
      <c r="C515" t="s">
        <v>15874</v>
      </c>
      <c r="D515">
        <v>20191113</v>
      </c>
      <c r="E515" s="199">
        <v>20590</v>
      </c>
      <c r="F515" s="199">
        <v>3059831</v>
      </c>
      <c r="G515" s="196" t="s">
        <v>12763</v>
      </c>
      <c r="H515" s="196" t="s">
        <v>12760</v>
      </c>
      <c r="I515" s="197">
        <v>236.40199790840703</v>
      </c>
      <c r="J515" s="196" t="s">
        <v>11612</v>
      </c>
      <c r="K515" s="196" t="s">
        <v>12755</v>
      </c>
      <c r="L515" s="196">
        <v>57</v>
      </c>
      <c r="M515" s="196">
        <v>57</v>
      </c>
      <c r="N515" s="196" t="s">
        <v>17369</v>
      </c>
      <c r="O515" s="200">
        <v>41920</v>
      </c>
      <c r="P515" s="196" t="s">
        <v>12760</v>
      </c>
      <c r="Q515" s="196">
        <v>57</v>
      </c>
      <c r="R515" s="196" t="s">
        <v>12755</v>
      </c>
      <c r="S515" s="196" t="s">
        <v>11667</v>
      </c>
      <c r="T515" s="198" t="str">
        <f t="shared" ref="T515:T517" si="196">P515&amp;"-"&amp;R515</f>
        <v>2"-(P)</v>
      </c>
    </row>
    <row r="516" spans="1:20" x14ac:dyDescent="0.25">
      <c r="A516">
        <v>110720</v>
      </c>
      <c r="B516" t="s">
        <v>17370</v>
      </c>
      <c r="C516" t="s">
        <v>15874</v>
      </c>
      <c r="D516">
        <v>20191018</v>
      </c>
      <c r="E516" s="199">
        <v>6749</v>
      </c>
      <c r="F516" s="199">
        <v>346030</v>
      </c>
      <c r="G516" s="196" t="s">
        <v>12759</v>
      </c>
      <c r="H516" s="196" t="s">
        <v>12762</v>
      </c>
      <c r="I516" s="197">
        <v>95.976953499622525</v>
      </c>
      <c r="J516" s="196" t="s">
        <v>17371</v>
      </c>
      <c r="K516" s="196" t="s">
        <v>12755</v>
      </c>
      <c r="L516" s="196">
        <v>60</v>
      </c>
      <c r="M516" s="196">
        <v>60</v>
      </c>
      <c r="N516" s="196" t="s">
        <v>17372</v>
      </c>
      <c r="O516" s="200">
        <v>41738</v>
      </c>
      <c r="P516" s="196" t="s">
        <v>12760</v>
      </c>
      <c r="Q516" s="196">
        <v>60</v>
      </c>
      <c r="R516" s="196" t="s">
        <v>12755</v>
      </c>
      <c r="S516" s="196" t="s">
        <v>17000</v>
      </c>
      <c r="T516" s="198" t="str">
        <f t="shared" si="196"/>
        <v>2"-(P)</v>
      </c>
    </row>
    <row r="517" spans="1:20" x14ac:dyDescent="0.25">
      <c r="A517">
        <v>185684</v>
      </c>
      <c r="B517" t="s">
        <v>17373</v>
      </c>
      <c r="C517" t="s">
        <v>15874</v>
      </c>
      <c r="D517">
        <v>20191106</v>
      </c>
      <c r="E517" s="199">
        <v>9506</v>
      </c>
      <c r="F517" s="199">
        <v>356280</v>
      </c>
      <c r="G517" s="196" t="s">
        <v>12763</v>
      </c>
      <c r="H517" s="196" t="s">
        <v>12762</v>
      </c>
      <c r="I517" s="197">
        <v>55.140038884765097</v>
      </c>
      <c r="J517" s="196" t="s">
        <v>17374</v>
      </c>
      <c r="K517" s="196" t="s">
        <v>12755</v>
      </c>
      <c r="L517" s="196">
        <v>45</v>
      </c>
      <c r="M517" s="196">
        <v>0</v>
      </c>
      <c r="N517" s="196" t="s">
        <v>17375</v>
      </c>
      <c r="O517" s="200">
        <v>41467</v>
      </c>
      <c r="P517" s="196" t="s">
        <v>12760</v>
      </c>
      <c r="Q517" s="196">
        <v>45</v>
      </c>
      <c r="R517" s="196" t="s">
        <v>12755</v>
      </c>
      <c r="S517" s="196" t="s">
        <v>17299</v>
      </c>
      <c r="T517" s="198" t="str">
        <f t="shared" si="196"/>
        <v>2"-(P)</v>
      </c>
    </row>
    <row r="518" spans="1:20" x14ac:dyDescent="0.25">
      <c r="A518">
        <v>27004</v>
      </c>
      <c r="B518" t="s">
        <v>17376</v>
      </c>
      <c r="C518" t="s">
        <v>15874</v>
      </c>
      <c r="D518">
        <v>20191112</v>
      </c>
      <c r="E518" s="199">
        <v>15911</v>
      </c>
      <c r="F518" s="199">
        <v>114530</v>
      </c>
      <c r="G518" s="196" t="s">
        <v>12768</v>
      </c>
      <c r="H518" s="196" t="s">
        <v>12765</v>
      </c>
      <c r="I518" s="197">
        <v>123.90325130890881</v>
      </c>
      <c r="J518" s="196" t="s">
        <v>16055</v>
      </c>
      <c r="K518" s="196" t="s">
        <v>12758</v>
      </c>
      <c r="L518" s="196">
        <v>0</v>
      </c>
      <c r="M518" s="196">
        <v>0</v>
      </c>
      <c r="N518" s="196" t="s">
        <v>16056</v>
      </c>
      <c r="O518" s="200">
        <v>42443</v>
      </c>
      <c r="P518" s="196" t="s">
        <v>12760</v>
      </c>
      <c r="Q518" s="196">
        <v>57</v>
      </c>
      <c r="R518" s="196" t="s">
        <v>12755</v>
      </c>
      <c r="S518" s="196" t="s">
        <v>16057</v>
      </c>
      <c r="T518" s="198" t="str">
        <f t="shared" ref="T518:T519" si="197">P518&amp;"-"&amp;R518</f>
        <v>2"-(P)</v>
      </c>
    </row>
    <row r="519" spans="1:20" x14ac:dyDescent="0.25">
      <c r="A519">
        <v>435681</v>
      </c>
      <c r="B519" t="s">
        <v>17377</v>
      </c>
      <c r="C519" t="s">
        <v>15874</v>
      </c>
      <c r="D519">
        <v>20191114</v>
      </c>
      <c r="E519" s="199">
        <v>16034</v>
      </c>
      <c r="F519" s="199">
        <v>106796</v>
      </c>
      <c r="G519" s="196" t="s">
        <v>12753</v>
      </c>
      <c r="H519" s="196" t="s">
        <v>12760</v>
      </c>
      <c r="I519" s="197">
        <v>324.78511334647072</v>
      </c>
      <c r="J519" s="196" t="s">
        <v>17378</v>
      </c>
      <c r="K519" s="196" t="s">
        <v>12758</v>
      </c>
      <c r="L519" s="196">
        <v>0</v>
      </c>
      <c r="M519" s="196">
        <v>0</v>
      </c>
      <c r="N519" s="196" t="s">
        <v>17379</v>
      </c>
      <c r="O519" s="200">
        <v>43102</v>
      </c>
      <c r="P519" s="196" t="s">
        <v>12760</v>
      </c>
      <c r="Q519" s="196">
        <v>57</v>
      </c>
      <c r="R519" s="196" t="s">
        <v>12755</v>
      </c>
      <c r="S519" s="196" t="s">
        <v>17380</v>
      </c>
      <c r="T519" s="198" t="str">
        <f t="shared" si="197"/>
        <v>2"-(P)</v>
      </c>
    </row>
    <row r="520" spans="1:20" x14ac:dyDescent="0.25">
      <c r="A520">
        <v>2200185</v>
      </c>
      <c r="B520" t="s">
        <v>17381</v>
      </c>
      <c r="C520" t="s">
        <v>15874</v>
      </c>
      <c r="D520">
        <v>20191112</v>
      </c>
      <c r="E520" s="199">
        <v>32082</v>
      </c>
      <c r="F520" s="199">
        <v>22214</v>
      </c>
      <c r="G520" s="196" t="s">
        <v>12763</v>
      </c>
      <c r="H520" s="196" t="s">
        <v>12765</v>
      </c>
      <c r="I520" s="197">
        <v>30.638520863861494</v>
      </c>
      <c r="J520" s="196" t="s">
        <v>16722</v>
      </c>
      <c r="K520" s="196" t="s">
        <v>12758</v>
      </c>
      <c r="L520" s="196">
        <v>57</v>
      </c>
      <c r="M520" s="196">
        <v>0</v>
      </c>
      <c r="N520" s="196" t="s">
        <v>17382</v>
      </c>
      <c r="O520" s="200">
        <v>40176</v>
      </c>
      <c r="P520" s="196" t="s">
        <v>12760</v>
      </c>
      <c r="Q520" s="196">
        <v>57</v>
      </c>
      <c r="R520" s="196" t="s">
        <v>12755</v>
      </c>
      <c r="S520" s="196" t="s">
        <v>17383</v>
      </c>
      <c r="T520" s="198" t="str">
        <f t="shared" ref="T520:T521" si="198">P520&amp;"-"&amp;R520</f>
        <v>2"-(P)</v>
      </c>
    </row>
    <row r="521" spans="1:20" x14ac:dyDescent="0.25">
      <c r="A521">
        <v>3727506</v>
      </c>
      <c r="B521" t="s">
        <v>17384</v>
      </c>
      <c r="C521" t="s">
        <v>15874</v>
      </c>
      <c r="D521">
        <v>20191108</v>
      </c>
      <c r="E521" s="199">
        <v>13401</v>
      </c>
      <c r="F521" s="199">
        <v>4934863</v>
      </c>
      <c r="G521" s="196" t="s">
        <v>12759</v>
      </c>
      <c r="H521" s="196" t="s">
        <v>12762</v>
      </c>
      <c r="I521" s="197">
        <v>31.999999997847354</v>
      </c>
      <c r="J521" s="196" t="s">
        <v>17385</v>
      </c>
      <c r="K521" s="196" t="s">
        <v>12755</v>
      </c>
      <c r="L521" s="196">
        <v>57</v>
      </c>
      <c r="M521" s="196">
        <v>57</v>
      </c>
      <c r="N521" s="196" t="s">
        <v>17386</v>
      </c>
      <c r="O521" s="200">
        <v>43476</v>
      </c>
      <c r="P521" s="196" t="s">
        <v>12760</v>
      </c>
      <c r="Q521" s="196">
        <v>57</v>
      </c>
      <c r="R521" s="196" t="s">
        <v>12755</v>
      </c>
      <c r="S521" s="196" t="s">
        <v>17387</v>
      </c>
      <c r="T521" s="198" t="str">
        <f t="shared" si="198"/>
        <v>2"-(P)</v>
      </c>
    </row>
    <row r="522" spans="1:20" x14ac:dyDescent="0.25">
      <c r="A522">
        <v>3118922</v>
      </c>
      <c r="B522" t="s">
        <v>12330</v>
      </c>
      <c r="C522" t="s">
        <v>15874</v>
      </c>
      <c r="D522">
        <v>20191111</v>
      </c>
      <c r="E522" s="199">
        <v>138</v>
      </c>
      <c r="F522" s="199">
        <v>3251471</v>
      </c>
      <c r="G522" s="196" t="s">
        <v>12763</v>
      </c>
      <c r="H522" s="196" t="s">
        <v>12764</v>
      </c>
      <c r="I522" s="197">
        <v>18.999999984198404</v>
      </c>
      <c r="J522" s="196" t="s">
        <v>11685</v>
      </c>
      <c r="K522" s="196" t="s">
        <v>12755</v>
      </c>
      <c r="L522" s="196">
        <v>60</v>
      </c>
      <c r="M522" s="196">
        <v>60</v>
      </c>
      <c r="N522" s="196" t="s">
        <v>17388</v>
      </c>
      <c r="O522" s="200">
        <v>42053</v>
      </c>
      <c r="P522" s="196" t="s">
        <v>12760</v>
      </c>
      <c r="Q522" s="196">
        <v>60</v>
      </c>
      <c r="R522" s="196" t="s">
        <v>12755</v>
      </c>
      <c r="S522" s="196" t="s">
        <v>11777</v>
      </c>
      <c r="T522" s="198" t="str">
        <f t="shared" ref="T522" si="199">P522&amp;"-"&amp;R522</f>
        <v>2"-(P)</v>
      </c>
    </row>
    <row r="523" spans="1:20" x14ac:dyDescent="0.25">
      <c r="A523">
        <v>2748013</v>
      </c>
      <c r="B523" t="s">
        <v>17389</v>
      </c>
      <c r="C523" t="s">
        <v>15874</v>
      </c>
      <c r="D523">
        <v>20191112</v>
      </c>
      <c r="E523" s="199">
        <v>4025</v>
      </c>
      <c r="F523" s="199">
        <v>616998</v>
      </c>
      <c r="G523" s="196" t="s">
        <v>12763</v>
      </c>
      <c r="H523" s="196" t="s">
        <v>12764</v>
      </c>
      <c r="I523" s="197">
        <v>71.456208554965258</v>
      </c>
      <c r="J523" s="196" t="s">
        <v>17390</v>
      </c>
      <c r="K523" s="196" t="s">
        <v>12755</v>
      </c>
      <c r="L523" s="196">
        <v>0</v>
      </c>
      <c r="M523" s="196">
        <v>0</v>
      </c>
      <c r="N523" s="196" t="s">
        <v>17391</v>
      </c>
      <c r="O523" s="200">
        <v>39448</v>
      </c>
      <c r="P523" s="196" t="s">
        <v>12767</v>
      </c>
      <c r="Q523" s="196">
        <v>60</v>
      </c>
      <c r="R523" s="196" t="s">
        <v>12755</v>
      </c>
      <c r="S523" s="196" t="s">
        <v>17392</v>
      </c>
      <c r="T523" s="198" t="str">
        <f t="shared" ref="T523:T524" si="200">P523&amp;"-"&amp;R523</f>
        <v>6"-(P)</v>
      </c>
    </row>
    <row r="524" spans="1:20" x14ac:dyDescent="0.25">
      <c r="A524">
        <v>812753</v>
      </c>
      <c r="B524" t="s">
        <v>17393</v>
      </c>
      <c r="C524" t="s">
        <v>15874</v>
      </c>
      <c r="D524">
        <v>20191029</v>
      </c>
      <c r="E524" s="199">
        <v>373</v>
      </c>
      <c r="F524" s="199">
        <v>872594</v>
      </c>
      <c r="G524" s="196" t="s">
        <v>12763</v>
      </c>
      <c r="H524" s="196" t="s">
        <v>12764</v>
      </c>
      <c r="I524" s="197">
        <v>57.292287951362049</v>
      </c>
      <c r="J524" s="196" t="s">
        <v>17394</v>
      </c>
      <c r="K524" s="196" t="s">
        <v>12755</v>
      </c>
      <c r="L524" s="196">
        <v>45</v>
      </c>
      <c r="M524" s="196">
        <v>45</v>
      </c>
      <c r="N524" s="196" t="s">
        <v>17395</v>
      </c>
      <c r="O524" s="200">
        <v>40280</v>
      </c>
      <c r="P524" s="196" t="s">
        <v>12754</v>
      </c>
      <c r="Q524" s="196">
        <v>45</v>
      </c>
      <c r="R524" s="196" t="s">
        <v>12755</v>
      </c>
      <c r="S524" s="196" t="s">
        <v>17396</v>
      </c>
      <c r="T524" s="198" t="str">
        <f t="shared" si="200"/>
        <v>4"-(P)</v>
      </c>
    </row>
    <row r="525" spans="1:20" x14ac:dyDescent="0.25">
      <c r="A525">
        <v>3768117</v>
      </c>
      <c r="B525" t="s">
        <v>12671</v>
      </c>
      <c r="C525" t="s">
        <v>15874</v>
      </c>
      <c r="D525">
        <v>20191106</v>
      </c>
      <c r="E525" s="199">
        <v>3599</v>
      </c>
      <c r="F525" s="199">
        <v>5015285</v>
      </c>
      <c r="G525" s="196" t="s">
        <v>12759</v>
      </c>
      <c r="H525" s="196" t="s">
        <v>12762</v>
      </c>
      <c r="I525" s="197">
        <v>74.721517067528112</v>
      </c>
      <c r="J525" s="196" t="s">
        <v>12121</v>
      </c>
      <c r="K525" s="196" t="s">
        <v>12755</v>
      </c>
      <c r="L525" s="196">
        <v>55</v>
      </c>
      <c r="M525" s="196">
        <v>55</v>
      </c>
      <c r="N525" s="196" t="s">
        <v>17397</v>
      </c>
      <c r="O525" s="200">
        <v>43398</v>
      </c>
      <c r="P525" s="196" t="s">
        <v>12760</v>
      </c>
      <c r="Q525" s="196">
        <v>55</v>
      </c>
      <c r="R525" s="196" t="s">
        <v>12755</v>
      </c>
      <c r="S525" s="196" t="s">
        <v>12218</v>
      </c>
      <c r="T525" s="198" t="str">
        <f t="shared" ref="T525:T526" si="201">P525&amp;"-"&amp;R525</f>
        <v>2"-(P)</v>
      </c>
    </row>
    <row r="526" spans="1:20" x14ac:dyDescent="0.25">
      <c r="A526">
        <v>2644417</v>
      </c>
      <c r="B526" t="s">
        <v>17398</v>
      </c>
      <c r="C526" t="s">
        <v>15874</v>
      </c>
      <c r="D526">
        <v>20191108</v>
      </c>
      <c r="E526" s="199">
        <v>7846</v>
      </c>
      <c r="F526" s="199">
        <v>1961458</v>
      </c>
      <c r="G526" s="196" t="s">
        <v>12763</v>
      </c>
      <c r="H526" s="196" t="s">
        <v>12762</v>
      </c>
      <c r="I526" s="197">
        <v>632.45569328143768</v>
      </c>
      <c r="J526" s="196" t="s">
        <v>17399</v>
      </c>
      <c r="K526" s="196" t="s">
        <v>12755</v>
      </c>
      <c r="L526" s="196">
        <v>60</v>
      </c>
      <c r="M526" s="196">
        <v>60</v>
      </c>
      <c r="N526" s="196" t="s">
        <v>17400</v>
      </c>
      <c r="O526" s="200">
        <v>39448</v>
      </c>
      <c r="P526" s="196" t="s">
        <v>12767</v>
      </c>
      <c r="Q526" s="196">
        <v>60</v>
      </c>
      <c r="R526" s="196" t="s">
        <v>12755</v>
      </c>
      <c r="S526" s="196" t="s">
        <v>17401</v>
      </c>
      <c r="T526" s="198" t="str">
        <f t="shared" si="201"/>
        <v>6"-(P)</v>
      </c>
    </row>
    <row r="527" spans="1:20" x14ac:dyDescent="0.25">
      <c r="A527">
        <v>426370</v>
      </c>
      <c r="B527" t="s">
        <v>17402</v>
      </c>
      <c r="C527" t="s">
        <v>15874</v>
      </c>
      <c r="D527">
        <v>20191114</v>
      </c>
      <c r="E527" s="199">
        <v>12847</v>
      </c>
      <c r="F527" s="199">
        <v>2707264</v>
      </c>
      <c r="G527" s="196" t="s">
        <v>12768</v>
      </c>
      <c r="H527" s="196" t="s">
        <v>12762</v>
      </c>
      <c r="I527" s="197">
        <v>14.000000013268378</v>
      </c>
      <c r="J527" s="196" t="s">
        <v>17403</v>
      </c>
      <c r="K527" s="196" t="s">
        <v>12755</v>
      </c>
      <c r="L527" s="196">
        <v>60</v>
      </c>
      <c r="M527" s="196">
        <v>60</v>
      </c>
      <c r="N527" s="196" t="s">
        <v>15921</v>
      </c>
      <c r="O527" s="200">
        <v>41436</v>
      </c>
      <c r="P527" s="196" t="s">
        <v>12760</v>
      </c>
      <c r="Q527" s="196">
        <v>60</v>
      </c>
      <c r="R527" s="196" t="s">
        <v>12755</v>
      </c>
      <c r="S527" s="196" t="s">
        <v>15922</v>
      </c>
      <c r="T527" s="198" t="str">
        <f t="shared" ref="T527" si="202">P527&amp;"-"&amp;R527</f>
        <v>2"-(P)</v>
      </c>
    </row>
    <row r="528" spans="1:20" x14ac:dyDescent="0.25">
      <c r="A528">
        <v>3580714</v>
      </c>
      <c r="B528" t="s">
        <v>12585</v>
      </c>
      <c r="C528" t="s">
        <v>15874</v>
      </c>
      <c r="D528">
        <v>20191111</v>
      </c>
      <c r="E528" s="199">
        <v>232</v>
      </c>
      <c r="F528" s="199">
        <v>4580382</v>
      </c>
      <c r="G528" s="196" t="s">
        <v>12763</v>
      </c>
      <c r="H528" s="196" t="s">
        <v>12762</v>
      </c>
      <c r="I528" s="197">
        <v>29.000000003123802</v>
      </c>
      <c r="J528" s="196" t="s">
        <v>12080</v>
      </c>
      <c r="K528" s="196" t="s">
        <v>12755</v>
      </c>
      <c r="L528" s="196">
        <v>60</v>
      </c>
      <c r="M528" s="196">
        <v>60</v>
      </c>
      <c r="N528" s="196" t="s">
        <v>17404</v>
      </c>
      <c r="O528" s="200">
        <v>43105</v>
      </c>
      <c r="P528" s="196" t="s">
        <v>12760</v>
      </c>
      <c r="Q528" s="196">
        <v>60</v>
      </c>
      <c r="R528" s="196" t="s">
        <v>12755</v>
      </c>
      <c r="S528" s="196" t="s">
        <v>17405</v>
      </c>
      <c r="T528" s="198" t="str">
        <f t="shared" ref="T528:T529" si="203">P528&amp;"-"&amp;R528</f>
        <v>2"-(P)</v>
      </c>
    </row>
    <row r="529" spans="1:20" x14ac:dyDescent="0.25">
      <c r="A529">
        <v>3829778</v>
      </c>
      <c r="B529" t="s">
        <v>17406</v>
      </c>
      <c r="C529" t="s">
        <v>15874</v>
      </c>
      <c r="D529">
        <v>20191029</v>
      </c>
      <c r="E529" s="199">
        <v>9054</v>
      </c>
      <c r="F529" s="199">
        <v>5235724</v>
      </c>
      <c r="G529" s="196" t="s">
        <v>12759</v>
      </c>
      <c r="H529" s="196" t="s">
        <v>12760</v>
      </c>
      <c r="I529" s="197">
        <v>255.03626691412944</v>
      </c>
      <c r="J529" s="196" t="s">
        <v>17407</v>
      </c>
      <c r="K529" s="196" t="s">
        <v>12755</v>
      </c>
      <c r="L529" s="196">
        <v>60</v>
      </c>
      <c r="M529" s="196">
        <v>60</v>
      </c>
      <c r="N529" s="196" t="s">
        <v>17408</v>
      </c>
      <c r="O529" s="200">
        <v>43479</v>
      </c>
      <c r="P529" s="196" t="s">
        <v>12760</v>
      </c>
      <c r="Q529" s="196">
        <v>60</v>
      </c>
      <c r="R529" s="196" t="s">
        <v>12755</v>
      </c>
      <c r="S529" s="196" t="s">
        <v>17409</v>
      </c>
      <c r="T529" s="198" t="str">
        <f t="shared" si="203"/>
        <v>2"-(P)</v>
      </c>
    </row>
    <row r="530" spans="1:20" x14ac:dyDescent="0.25">
      <c r="A530">
        <v>1934183</v>
      </c>
      <c r="B530" t="s">
        <v>17410</v>
      </c>
      <c r="C530" t="s">
        <v>15874</v>
      </c>
      <c r="D530">
        <v>20191114</v>
      </c>
      <c r="E530" s="199">
        <v>25444</v>
      </c>
      <c r="F530" s="199">
        <v>645038</v>
      </c>
      <c r="G530" s="196" t="s">
        <v>12759</v>
      </c>
      <c r="H530" s="196" t="s">
        <v>12762</v>
      </c>
      <c r="I530" s="197">
        <v>77.768847499281804</v>
      </c>
      <c r="J530" s="196" t="s">
        <v>17411</v>
      </c>
      <c r="K530" s="196" t="s">
        <v>12755</v>
      </c>
      <c r="L530" s="196">
        <v>0</v>
      </c>
      <c r="M530" s="196">
        <v>0</v>
      </c>
      <c r="N530" s="196" t="s">
        <v>17412</v>
      </c>
      <c r="O530" s="200">
        <v>40095</v>
      </c>
      <c r="P530" s="196" t="s">
        <v>12760</v>
      </c>
      <c r="Q530" s="196">
        <v>57</v>
      </c>
      <c r="R530" s="196" t="s">
        <v>12755</v>
      </c>
      <c r="S530" s="196" t="s">
        <v>17413</v>
      </c>
      <c r="T530" s="198" t="str">
        <f t="shared" ref="T530:T531" si="204">P530&amp;"-"&amp;R530</f>
        <v>2"-(P)</v>
      </c>
    </row>
    <row r="531" spans="1:20" x14ac:dyDescent="0.25">
      <c r="A531">
        <v>3193780</v>
      </c>
      <c r="B531" t="s">
        <v>17414</v>
      </c>
      <c r="C531" t="s">
        <v>15874</v>
      </c>
      <c r="D531">
        <v>20191107</v>
      </c>
      <c r="E531" s="199">
        <v>14537</v>
      </c>
      <c r="F531" s="199">
        <v>620769</v>
      </c>
      <c r="G531" s="196" t="s">
        <v>12763</v>
      </c>
      <c r="H531" s="196" t="s">
        <v>12762</v>
      </c>
      <c r="I531" s="197">
        <v>67.801916434560127</v>
      </c>
      <c r="J531" s="196" t="s">
        <v>17415</v>
      </c>
      <c r="K531" s="196" t="s">
        <v>12755</v>
      </c>
      <c r="L531" s="196">
        <v>60</v>
      </c>
      <c r="M531" s="196">
        <v>60</v>
      </c>
      <c r="N531" s="196" t="s">
        <v>17416</v>
      </c>
      <c r="O531" s="200">
        <v>40875</v>
      </c>
      <c r="P531" s="196" t="s">
        <v>12762</v>
      </c>
      <c r="Q531" s="196">
        <v>60</v>
      </c>
      <c r="R531" s="196" t="s">
        <v>12755</v>
      </c>
      <c r="S531" s="196" t="s">
        <v>17417</v>
      </c>
      <c r="T531" s="198" t="str">
        <f t="shared" si="204"/>
        <v>1"-(P)</v>
      </c>
    </row>
    <row r="532" spans="1:20" x14ac:dyDescent="0.25">
      <c r="A532">
        <v>2766662</v>
      </c>
      <c r="B532" t="s">
        <v>17418</v>
      </c>
      <c r="C532" t="s">
        <v>15874</v>
      </c>
      <c r="D532">
        <v>20191029</v>
      </c>
      <c r="E532" s="199">
        <v>475</v>
      </c>
      <c r="F532" s="199">
        <v>1249019</v>
      </c>
      <c r="G532" s="196" t="s">
        <v>12763</v>
      </c>
      <c r="H532" s="196" t="s">
        <v>12764</v>
      </c>
      <c r="I532" s="197">
        <v>83.035187685513279</v>
      </c>
      <c r="J532" s="196" t="s">
        <v>17419</v>
      </c>
      <c r="K532" s="196" t="s">
        <v>12755</v>
      </c>
      <c r="L532" s="196">
        <v>45</v>
      </c>
      <c r="M532" s="196">
        <v>45</v>
      </c>
      <c r="N532" s="196" t="s">
        <v>17420</v>
      </c>
      <c r="O532" s="200">
        <v>40515</v>
      </c>
      <c r="P532" s="196" t="s">
        <v>12761</v>
      </c>
      <c r="Q532" s="196">
        <v>45</v>
      </c>
      <c r="R532" s="196" t="s">
        <v>12758</v>
      </c>
      <c r="S532" s="196" t="s">
        <v>17421</v>
      </c>
      <c r="T532" s="198" t="str">
        <f t="shared" ref="T532:T536" si="205">P532&amp;"-"&amp;R532</f>
        <v>4-1/2"-(W)</v>
      </c>
    </row>
    <row r="533" spans="1:20" x14ac:dyDescent="0.25">
      <c r="A533">
        <v>1988382</v>
      </c>
      <c r="B533" t="s">
        <v>17422</v>
      </c>
      <c r="C533" t="s">
        <v>15874</v>
      </c>
      <c r="D533">
        <v>20191111</v>
      </c>
      <c r="E533" s="199">
        <v>210</v>
      </c>
      <c r="F533" s="199">
        <v>654548</v>
      </c>
      <c r="G533" s="196" t="s">
        <v>12759</v>
      </c>
      <c r="H533" s="196" t="s">
        <v>12762</v>
      </c>
      <c r="I533" s="197">
        <v>119.19931321938043</v>
      </c>
      <c r="J533" s="196" t="s">
        <v>17423</v>
      </c>
      <c r="K533" s="196" t="s">
        <v>12755</v>
      </c>
      <c r="L533" s="196">
        <v>2</v>
      </c>
      <c r="M533" s="196">
        <v>2</v>
      </c>
      <c r="N533" s="196" t="s">
        <v>17424</v>
      </c>
      <c r="O533" s="200">
        <v>39448</v>
      </c>
      <c r="P533" s="196" t="s">
        <v>12760</v>
      </c>
      <c r="Q533" s="196">
        <v>60</v>
      </c>
      <c r="R533" s="196" t="s">
        <v>12755</v>
      </c>
      <c r="S533" s="196" t="s">
        <v>17425</v>
      </c>
      <c r="T533" s="198" t="str">
        <f t="shared" si="205"/>
        <v>2"-(P)</v>
      </c>
    </row>
    <row r="534" spans="1:20" x14ac:dyDescent="0.25">
      <c r="A534">
        <v>1974709</v>
      </c>
      <c r="B534" t="s">
        <v>17426</v>
      </c>
      <c r="C534" t="s">
        <v>15874</v>
      </c>
      <c r="D534">
        <v>20191017</v>
      </c>
      <c r="E534" s="199">
        <v>24191</v>
      </c>
      <c r="F534" s="199">
        <v>606590</v>
      </c>
      <c r="G534" s="196" t="s">
        <v>12759</v>
      </c>
      <c r="H534" s="196" t="s">
        <v>12762</v>
      </c>
      <c r="I534" s="197">
        <v>22.207972258446272</v>
      </c>
      <c r="J534" s="196" t="s">
        <v>17427</v>
      </c>
      <c r="K534" s="196" t="s">
        <v>12755</v>
      </c>
      <c r="L534" s="196">
        <v>0</v>
      </c>
      <c r="M534" s="196">
        <v>0</v>
      </c>
      <c r="N534" s="196" t="s">
        <v>17428</v>
      </c>
      <c r="O534" s="200">
        <v>39689</v>
      </c>
      <c r="P534" s="196" t="s">
        <v>12760</v>
      </c>
      <c r="Q534" s="196">
        <v>57</v>
      </c>
      <c r="R534" s="196" t="s">
        <v>12755</v>
      </c>
      <c r="S534" s="196" t="s">
        <v>17429</v>
      </c>
      <c r="T534" s="198" t="str">
        <f t="shared" si="205"/>
        <v>2"-(P)</v>
      </c>
    </row>
    <row r="535" spans="1:20" x14ac:dyDescent="0.25">
      <c r="A535">
        <v>974615</v>
      </c>
      <c r="B535" t="s">
        <v>17430</v>
      </c>
      <c r="C535" t="s">
        <v>15874</v>
      </c>
      <c r="D535">
        <v>20191031</v>
      </c>
      <c r="E535" s="199">
        <v>708</v>
      </c>
      <c r="F535" s="199">
        <v>866587</v>
      </c>
      <c r="G535" s="196" t="s">
        <v>12763</v>
      </c>
      <c r="H535" s="196" t="s">
        <v>12762</v>
      </c>
      <c r="I535" s="197">
        <v>91.918953244406282</v>
      </c>
      <c r="J535" s="196" t="s">
        <v>17431</v>
      </c>
      <c r="K535" s="196" t="s">
        <v>12755</v>
      </c>
      <c r="L535" s="196">
        <v>45</v>
      </c>
      <c r="M535" s="196">
        <v>2</v>
      </c>
      <c r="N535" s="196" t="s">
        <v>17432</v>
      </c>
      <c r="O535" s="200">
        <v>40287</v>
      </c>
      <c r="P535" s="196" t="s">
        <v>12760</v>
      </c>
      <c r="Q535" s="196">
        <v>45</v>
      </c>
      <c r="R535" s="196" t="s">
        <v>12755</v>
      </c>
      <c r="S535" s="196" t="s">
        <v>16623</v>
      </c>
      <c r="T535" s="198" t="str">
        <f t="shared" si="205"/>
        <v>2"-(P)</v>
      </c>
    </row>
    <row r="536" spans="1:20" x14ac:dyDescent="0.25">
      <c r="A536">
        <v>2917403</v>
      </c>
      <c r="B536" t="s">
        <v>12287</v>
      </c>
      <c r="C536" t="s">
        <v>15874</v>
      </c>
      <c r="D536">
        <v>20191030</v>
      </c>
      <c r="E536" s="199">
        <v>10691</v>
      </c>
      <c r="F536" s="199">
        <v>2942527</v>
      </c>
      <c r="G536" s="196" t="s">
        <v>12763</v>
      </c>
      <c r="H536" s="196" t="s">
        <v>12762</v>
      </c>
      <c r="I536" s="197">
        <v>111.99999997158469</v>
      </c>
      <c r="J536" s="196" t="s">
        <v>11628</v>
      </c>
      <c r="K536" s="196" t="s">
        <v>12755</v>
      </c>
      <c r="L536" s="196">
        <v>45</v>
      </c>
      <c r="M536" s="196">
        <v>45</v>
      </c>
      <c r="N536" s="196" t="s">
        <v>17433</v>
      </c>
      <c r="O536" s="200">
        <v>41660</v>
      </c>
      <c r="P536" s="196" t="s">
        <v>12760</v>
      </c>
      <c r="Q536" s="196">
        <v>45</v>
      </c>
      <c r="R536" s="196" t="s">
        <v>12755</v>
      </c>
      <c r="S536" s="196" t="s">
        <v>17434</v>
      </c>
      <c r="T536" s="198" t="str">
        <f t="shared" si="205"/>
        <v>2"-(P)</v>
      </c>
    </row>
    <row r="537" spans="1:20" x14ac:dyDescent="0.25">
      <c r="A537">
        <v>3342312</v>
      </c>
      <c r="B537" t="s">
        <v>12412</v>
      </c>
      <c r="C537" t="s">
        <v>15874</v>
      </c>
      <c r="D537">
        <v>20191111</v>
      </c>
      <c r="E537" s="199">
        <v>73</v>
      </c>
      <c r="F537" s="199">
        <v>3923530</v>
      </c>
      <c r="G537" s="196" t="s">
        <v>12763</v>
      </c>
      <c r="H537" s="196" t="s">
        <v>12762</v>
      </c>
      <c r="I537" s="197">
        <v>49.000000008591726</v>
      </c>
      <c r="J537" s="196" t="s">
        <v>11825</v>
      </c>
      <c r="K537" s="196" t="s">
        <v>12755</v>
      </c>
      <c r="L537" s="196">
        <v>60</v>
      </c>
      <c r="M537" s="196">
        <v>60</v>
      </c>
      <c r="N537" s="196" t="s">
        <v>17435</v>
      </c>
      <c r="O537" s="200">
        <v>41358</v>
      </c>
      <c r="P537" s="196" t="s">
        <v>12760</v>
      </c>
      <c r="Q537" s="196">
        <v>60</v>
      </c>
      <c r="R537" s="196" t="s">
        <v>12755</v>
      </c>
      <c r="S537" s="196" t="s">
        <v>17436</v>
      </c>
      <c r="T537" s="198" t="str">
        <f t="shared" ref="T537:T538" si="206">P537&amp;"-"&amp;R537</f>
        <v>2"-(P)</v>
      </c>
    </row>
    <row r="538" spans="1:20" x14ac:dyDescent="0.25">
      <c r="A538">
        <v>3830642</v>
      </c>
      <c r="B538" t="s">
        <v>12610</v>
      </c>
      <c r="C538" t="s">
        <v>15874</v>
      </c>
      <c r="D538">
        <v>20191024</v>
      </c>
      <c r="E538" s="199">
        <v>11941</v>
      </c>
      <c r="F538" s="199">
        <v>4802093</v>
      </c>
      <c r="G538" s="196" t="s">
        <v>12768</v>
      </c>
      <c r="H538" s="196" t="s">
        <v>12762</v>
      </c>
      <c r="I538" s="197">
        <v>20.999999980383819</v>
      </c>
      <c r="J538" s="196" t="s">
        <v>12142</v>
      </c>
      <c r="K538" s="196" t="s">
        <v>12755</v>
      </c>
      <c r="L538" s="196">
        <v>35</v>
      </c>
      <c r="M538" s="196">
        <v>35</v>
      </c>
      <c r="N538" s="196" t="s">
        <v>17437</v>
      </c>
      <c r="O538" s="200">
        <v>43116</v>
      </c>
      <c r="P538" s="196" t="s">
        <v>12760</v>
      </c>
      <c r="Q538" s="196">
        <v>35</v>
      </c>
      <c r="R538" s="196" t="s">
        <v>12755</v>
      </c>
      <c r="S538" s="196" t="s">
        <v>12226</v>
      </c>
      <c r="T538" s="198" t="str">
        <f t="shared" si="206"/>
        <v>2"-(P)</v>
      </c>
    </row>
    <row r="539" spans="1:20" x14ac:dyDescent="0.25">
      <c r="A539">
        <v>3715286</v>
      </c>
      <c r="B539" t="s">
        <v>12565</v>
      </c>
      <c r="C539" t="s">
        <v>15874</v>
      </c>
      <c r="D539">
        <v>20191105</v>
      </c>
      <c r="E539" s="199">
        <v>29146</v>
      </c>
      <c r="F539" s="199">
        <v>4969663</v>
      </c>
      <c r="G539" s="196" t="s">
        <v>12759</v>
      </c>
      <c r="H539" s="196" t="s">
        <v>12760</v>
      </c>
      <c r="I539" s="197">
        <v>30.999999999960735</v>
      </c>
      <c r="J539" s="196" t="s">
        <v>11982</v>
      </c>
      <c r="K539" s="196" t="s">
        <v>12758</v>
      </c>
      <c r="L539" s="196">
        <v>57</v>
      </c>
      <c r="M539" s="196">
        <v>57</v>
      </c>
      <c r="N539" s="196" t="s">
        <v>17438</v>
      </c>
      <c r="O539" s="200">
        <v>42971</v>
      </c>
      <c r="P539" s="196" t="s">
        <v>12754</v>
      </c>
      <c r="Q539" s="196">
        <v>57</v>
      </c>
      <c r="R539" s="196" t="s">
        <v>12755</v>
      </c>
      <c r="S539" s="196" t="s">
        <v>12069</v>
      </c>
      <c r="T539" s="198" t="str">
        <f t="shared" ref="T539:T540" si="207">P539&amp;"-"&amp;R539</f>
        <v>4"-(P)</v>
      </c>
    </row>
    <row r="540" spans="1:20" x14ac:dyDescent="0.25">
      <c r="A540">
        <v>3830390</v>
      </c>
      <c r="B540" t="s">
        <v>17439</v>
      </c>
      <c r="C540" t="s">
        <v>15874</v>
      </c>
      <c r="D540">
        <v>20191018</v>
      </c>
      <c r="E540" s="199">
        <v>13461</v>
      </c>
      <c r="F540" s="199">
        <v>241998</v>
      </c>
      <c r="G540" s="196" t="s">
        <v>12763</v>
      </c>
      <c r="H540" s="196" t="s">
        <v>12765</v>
      </c>
      <c r="I540" s="197">
        <v>215.19911725385208</v>
      </c>
      <c r="J540" s="196" t="s">
        <v>65</v>
      </c>
      <c r="K540" s="196" t="s">
        <v>12758</v>
      </c>
      <c r="L540" s="196">
        <v>0</v>
      </c>
      <c r="M540" s="196">
        <v>0</v>
      </c>
      <c r="N540" s="196" t="s">
        <v>17440</v>
      </c>
      <c r="O540" s="200">
        <v>41445</v>
      </c>
      <c r="P540" s="196" t="s">
        <v>12760</v>
      </c>
      <c r="Q540" s="196">
        <v>57</v>
      </c>
      <c r="R540" s="196" t="s">
        <v>12755</v>
      </c>
      <c r="S540" s="196" t="s">
        <v>17441</v>
      </c>
      <c r="T540" s="198" t="str">
        <f t="shared" si="207"/>
        <v>2"-(P)</v>
      </c>
    </row>
    <row r="541" spans="1:20" x14ac:dyDescent="0.25">
      <c r="A541">
        <v>2497388</v>
      </c>
      <c r="B541" t="s">
        <v>17442</v>
      </c>
      <c r="C541" t="s">
        <v>15874</v>
      </c>
      <c r="D541">
        <v>20191108</v>
      </c>
      <c r="E541" s="199">
        <v>7455</v>
      </c>
      <c r="F541" s="199">
        <v>597435</v>
      </c>
      <c r="G541" s="196" t="s">
        <v>12759</v>
      </c>
      <c r="H541" s="196" t="s">
        <v>12762</v>
      </c>
      <c r="I541" s="197">
        <v>31.706116142768114</v>
      </c>
      <c r="J541" s="196" t="s">
        <v>17443</v>
      </c>
      <c r="K541" s="196" t="s">
        <v>12755</v>
      </c>
      <c r="L541" s="196">
        <v>35</v>
      </c>
      <c r="M541" s="196">
        <v>35</v>
      </c>
      <c r="N541" s="196" t="s">
        <v>17116</v>
      </c>
      <c r="O541" s="200">
        <v>43201</v>
      </c>
      <c r="P541" s="196" t="s">
        <v>12760</v>
      </c>
      <c r="Q541" s="196">
        <v>35</v>
      </c>
      <c r="R541" s="196" t="s">
        <v>12755</v>
      </c>
      <c r="S541" s="196" t="s">
        <v>17117</v>
      </c>
      <c r="T541" s="198" t="str">
        <f t="shared" ref="T541:T544" si="208">P541&amp;"-"&amp;R541</f>
        <v>2"-(P)</v>
      </c>
    </row>
    <row r="542" spans="1:20" x14ac:dyDescent="0.25">
      <c r="A542">
        <v>3119747</v>
      </c>
      <c r="B542" t="s">
        <v>12265</v>
      </c>
      <c r="C542" t="s">
        <v>15874</v>
      </c>
      <c r="D542">
        <v>20191108</v>
      </c>
      <c r="E542" s="199">
        <v>8253</v>
      </c>
      <c r="F542" s="199">
        <v>3092638</v>
      </c>
      <c r="G542" s="196" t="s">
        <v>12759</v>
      </c>
      <c r="H542" s="196" t="s">
        <v>12762</v>
      </c>
      <c r="I542" s="197">
        <v>87.999999975825517</v>
      </c>
      <c r="J542" s="196" t="s">
        <v>11620</v>
      </c>
      <c r="K542" s="196" t="s">
        <v>12755</v>
      </c>
      <c r="L542" s="196">
        <v>45</v>
      </c>
      <c r="M542" s="196">
        <v>45</v>
      </c>
      <c r="N542" s="196" t="s">
        <v>17444</v>
      </c>
      <c r="O542" s="200">
        <v>41801</v>
      </c>
      <c r="P542" s="196" t="s">
        <v>12754</v>
      </c>
      <c r="Q542" s="196">
        <v>45</v>
      </c>
      <c r="R542" s="196" t="s">
        <v>12755</v>
      </c>
      <c r="S542" s="196" t="s">
        <v>11669</v>
      </c>
      <c r="T542" s="198" t="str">
        <f t="shared" si="208"/>
        <v>4"-(P)</v>
      </c>
    </row>
    <row r="543" spans="1:20" x14ac:dyDescent="0.25">
      <c r="A543">
        <v>3694617</v>
      </c>
      <c r="B543" t="s">
        <v>12658</v>
      </c>
      <c r="C543" t="s">
        <v>15874</v>
      </c>
      <c r="D543">
        <v>20191108</v>
      </c>
      <c r="E543" s="199">
        <v>13024</v>
      </c>
      <c r="F543" s="199">
        <v>4817658</v>
      </c>
      <c r="G543" s="196" t="s">
        <v>12759</v>
      </c>
      <c r="H543" s="196" t="s">
        <v>12762</v>
      </c>
      <c r="I543" s="197">
        <v>96.999999992008441</v>
      </c>
      <c r="J543" s="196" t="s">
        <v>12168</v>
      </c>
      <c r="K543" s="196" t="s">
        <v>12755</v>
      </c>
      <c r="L543" s="196">
        <v>60</v>
      </c>
      <c r="M543" s="196">
        <v>60</v>
      </c>
      <c r="N543" s="196" t="s">
        <v>17445</v>
      </c>
      <c r="O543" s="200">
        <v>43363</v>
      </c>
      <c r="P543" s="196" t="s">
        <v>12754</v>
      </c>
      <c r="Q543" s="196">
        <v>60</v>
      </c>
      <c r="R543" s="196" t="s">
        <v>12755</v>
      </c>
      <c r="S543" s="196" t="s">
        <v>12208</v>
      </c>
      <c r="T543" s="198" t="str">
        <f t="shared" si="208"/>
        <v>4"-(P)</v>
      </c>
    </row>
    <row r="544" spans="1:20" x14ac:dyDescent="0.25">
      <c r="A544">
        <v>3395262</v>
      </c>
      <c r="B544" t="s">
        <v>12429</v>
      </c>
      <c r="C544" t="s">
        <v>15874</v>
      </c>
      <c r="D544">
        <v>20191112</v>
      </c>
      <c r="E544" s="199">
        <v>21110</v>
      </c>
      <c r="F544" s="199">
        <v>3969979</v>
      </c>
      <c r="G544" s="196" t="s">
        <v>12759</v>
      </c>
      <c r="H544" s="196" t="s">
        <v>12762</v>
      </c>
      <c r="I544" s="197">
        <v>13.000000001835009</v>
      </c>
      <c r="J544" s="196" t="s">
        <v>11860</v>
      </c>
      <c r="K544" s="196" t="s">
        <v>12755</v>
      </c>
      <c r="L544" s="196">
        <v>57</v>
      </c>
      <c r="M544" s="196">
        <v>57</v>
      </c>
      <c r="N544" s="196" t="s">
        <v>17446</v>
      </c>
      <c r="O544" s="200">
        <v>42440</v>
      </c>
      <c r="P544" s="196" t="s">
        <v>12762</v>
      </c>
      <c r="Q544" s="196">
        <v>57</v>
      </c>
      <c r="R544" s="196" t="s">
        <v>12755</v>
      </c>
      <c r="S544" s="196" t="s">
        <v>11922</v>
      </c>
      <c r="T544" s="198" t="str">
        <f t="shared" si="208"/>
        <v>1"-(P)</v>
      </c>
    </row>
    <row r="545" spans="1:20" x14ac:dyDescent="0.25">
      <c r="A545">
        <v>3598584</v>
      </c>
      <c r="B545" t="s">
        <v>12487</v>
      </c>
      <c r="C545" t="s">
        <v>15874</v>
      </c>
      <c r="D545">
        <v>20191114</v>
      </c>
      <c r="E545" s="199">
        <v>31759</v>
      </c>
      <c r="F545" s="199">
        <v>4498782</v>
      </c>
      <c r="G545" s="196" t="s">
        <v>12763</v>
      </c>
      <c r="H545" s="196" t="s">
        <v>12762</v>
      </c>
      <c r="I545" s="197">
        <v>180.99999996395076</v>
      </c>
      <c r="J545" s="196" t="s">
        <v>11975</v>
      </c>
      <c r="K545" s="196" t="s">
        <v>12755</v>
      </c>
      <c r="L545" s="196">
        <v>57</v>
      </c>
      <c r="M545" s="196">
        <v>57</v>
      </c>
      <c r="N545" s="196" t="s">
        <v>16065</v>
      </c>
      <c r="O545" s="200">
        <v>42850</v>
      </c>
      <c r="P545" s="196" t="s">
        <v>12760</v>
      </c>
      <c r="Q545" s="196">
        <v>57</v>
      </c>
      <c r="R545" s="196" t="s">
        <v>12755</v>
      </c>
      <c r="S545" s="196" t="s">
        <v>12052</v>
      </c>
      <c r="T545" s="198" t="str">
        <f t="shared" ref="T545:T546" si="209">P545&amp;"-"&amp;R545</f>
        <v>2"-(P)</v>
      </c>
    </row>
    <row r="546" spans="1:20" x14ac:dyDescent="0.25">
      <c r="A546">
        <v>780296</v>
      </c>
      <c r="B546" t="s">
        <v>17447</v>
      </c>
      <c r="C546" t="s">
        <v>15874</v>
      </c>
      <c r="D546">
        <v>20191031</v>
      </c>
      <c r="E546" s="199">
        <v>11360</v>
      </c>
      <c r="F546" s="199">
        <v>650864</v>
      </c>
      <c r="G546" s="196" t="s">
        <v>12763</v>
      </c>
      <c r="H546" s="196" t="s">
        <v>12762</v>
      </c>
      <c r="I546" s="197">
        <v>77.880804799693948</v>
      </c>
      <c r="J546" s="196" t="s">
        <v>17448</v>
      </c>
      <c r="K546" s="196" t="s">
        <v>12755</v>
      </c>
      <c r="L546" s="196">
        <v>2</v>
      </c>
      <c r="M546" s="196">
        <v>2</v>
      </c>
      <c r="N546" s="196" t="s">
        <v>16306</v>
      </c>
      <c r="O546" s="200">
        <v>39878</v>
      </c>
      <c r="P546" s="196" t="s">
        <v>12762</v>
      </c>
      <c r="Q546" s="196">
        <v>35</v>
      </c>
      <c r="R546" s="196" t="s">
        <v>12758</v>
      </c>
      <c r="S546" s="196" t="s">
        <v>16307</v>
      </c>
      <c r="T546" s="198" t="str">
        <f t="shared" si="209"/>
        <v>1"-(W)</v>
      </c>
    </row>
    <row r="547" spans="1:20" x14ac:dyDescent="0.25">
      <c r="A547">
        <v>295026</v>
      </c>
      <c r="B547" t="s">
        <v>17449</v>
      </c>
      <c r="C547" t="s">
        <v>15874</v>
      </c>
      <c r="D547">
        <v>20191030</v>
      </c>
      <c r="E547" s="199">
        <v>19385</v>
      </c>
      <c r="F547" s="199">
        <v>288483</v>
      </c>
      <c r="G547" s="196" t="s">
        <v>12759</v>
      </c>
      <c r="H547" s="196" t="s">
        <v>12764</v>
      </c>
      <c r="I547" s="197">
        <v>86.378595219362822</v>
      </c>
      <c r="J547" s="196" t="s">
        <v>17450</v>
      </c>
      <c r="K547" s="196" t="s">
        <v>12755</v>
      </c>
      <c r="L547" s="196">
        <v>57</v>
      </c>
      <c r="M547" s="196">
        <v>57</v>
      </c>
      <c r="N547" s="196" t="s">
        <v>17451</v>
      </c>
      <c r="O547" s="200">
        <v>43032</v>
      </c>
      <c r="P547" s="196" t="s">
        <v>12762</v>
      </c>
      <c r="Q547" s="196">
        <v>57</v>
      </c>
      <c r="R547" s="196" t="s">
        <v>12755</v>
      </c>
      <c r="S547" s="196" t="s">
        <v>17452</v>
      </c>
      <c r="T547" s="198" t="str">
        <f t="shared" ref="T547:T548" si="210">P547&amp;"-"&amp;R547</f>
        <v>1"-(P)</v>
      </c>
    </row>
    <row r="548" spans="1:20" x14ac:dyDescent="0.25">
      <c r="A548">
        <v>3491499</v>
      </c>
      <c r="B548" t="s">
        <v>12478</v>
      </c>
      <c r="C548" t="s">
        <v>15874</v>
      </c>
      <c r="D548">
        <v>20191028</v>
      </c>
      <c r="E548" s="199">
        <v>12662</v>
      </c>
      <c r="F548" s="199">
        <v>4071937</v>
      </c>
      <c r="G548" s="196" t="s">
        <v>12759</v>
      </c>
      <c r="H548" s="196" t="s">
        <v>12762</v>
      </c>
      <c r="I548" s="197">
        <v>11.000000010322612</v>
      </c>
      <c r="J548" s="196" t="s">
        <v>11893</v>
      </c>
      <c r="K548" s="196" t="s">
        <v>12755</v>
      </c>
      <c r="L548" s="196">
        <v>60</v>
      </c>
      <c r="M548" s="196">
        <v>60</v>
      </c>
      <c r="N548" s="196" t="s">
        <v>17453</v>
      </c>
      <c r="O548" s="200">
        <v>42087</v>
      </c>
      <c r="P548" s="196" t="s">
        <v>12760</v>
      </c>
      <c r="Q548" s="196">
        <v>60</v>
      </c>
      <c r="R548" s="196" t="s">
        <v>12755</v>
      </c>
      <c r="S548" s="196" t="s">
        <v>11820</v>
      </c>
      <c r="T548" s="198" t="str">
        <f t="shared" si="210"/>
        <v>2"-(P)</v>
      </c>
    </row>
    <row r="549" spans="1:20" x14ac:dyDescent="0.25">
      <c r="A549">
        <v>3258932</v>
      </c>
      <c r="B549" t="s">
        <v>17454</v>
      </c>
      <c r="C549" t="s">
        <v>15874</v>
      </c>
      <c r="D549">
        <v>20191017</v>
      </c>
      <c r="E549" s="199">
        <v>5863</v>
      </c>
      <c r="F549" s="199">
        <v>650496</v>
      </c>
      <c r="G549" s="196" t="s">
        <v>12768</v>
      </c>
      <c r="H549" s="196" t="s">
        <v>12762</v>
      </c>
      <c r="I549" s="197">
        <v>202.38430984847088</v>
      </c>
      <c r="J549" s="196" t="s">
        <v>17455</v>
      </c>
      <c r="K549" s="196" t="s">
        <v>12755</v>
      </c>
      <c r="L549" s="196">
        <v>2</v>
      </c>
      <c r="M549" s="196">
        <v>2</v>
      </c>
      <c r="N549" s="196" t="s">
        <v>17456</v>
      </c>
      <c r="O549" s="200">
        <v>40189</v>
      </c>
      <c r="P549" s="196" t="s">
        <v>12760</v>
      </c>
      <c r="Q549" s="196">
        <v>45</v>
      </c>
      <c r="R549" s="196" t="s">
        <v>12755</v>
      </c>
      <c r="S549" s="196" t="s">
        <v>17457</v>
      </c>
      <c r="T549" s="198" t="str">
        <f t="shared" ref="T549:T550" si="211">P549&amp;"-"&amp;R549</f>
        <v>2"-(P)</v>
      </c>
    </row>
    <row r="550" spans="1:20" x14ac:dyDescent="0.25">
      <c r="A550">
        <v>3773685</v>
      </c>
      <c r="B550" t="s">
        <v>17458</v>
      </c>
      <c r="C550" t="s">
        <v>15874</v>
      </c>
      <c r="D550">
        <v>20191018</v>
      </c>
      <c r="E550" s="199">
        <v>28279</v>
      </c>
      <c r="F550" s="199">
        <v>5060493</v>
      </c>
      <c r="G550" s="196" t="s">
        <v>12759</v>
      </c>
      <c r="H550" s="196" t="s">
        <v>12762</v>
      </c>
      <c r="I550" s="197">
        <v>26.157636625068086</v>
      </c>
      <c r="J550" s="196" t="s">
        <v>17459</v>
      </c>
      <c r="K550" s="196" t="s">
        <v>12755</v>
      </c>
      <c r="L550" s="196"/>
      <c r="M550" s="196"/>
      <c r="N550" s="196" t="s">
        <v>17460</v>
      </c>
      <c r="O550" s="200">
        <v>43557</v>
      </c>
      <c r="P550" s="196" t="s">
        <v>12760</v>
      </c>
      <c r="Q550" s="196"/>
      <c r="R550" s="196" t="s">
        <v>12755</v>
      </c>
      <c r="S550" s="196" t="s">
        <v>17461</v>
      </c>
      <c r="T550" s="198" t="str">
        <f t="shared" si="211"/>
        <v>2"-(P)</v>
      </c>
    </row>
    <row r="551" spans="1:20" x14ac:dyDescent="0.25">
      <c r="A551">
        <v>3451484</v>
      </c>
      <c r="B551" t="s">
        <v>12460</v>
      </c>
      <c r="C551" t="s">
        <v>15874</v>
      </c>
      <c r="D551">
        <v>20191104</v>
      </c>
      <c r="E551" s="199">
        <v>27586</v>
      </c>
      <c r="F551" s="199">
        <v>3987128</v>
      </c>
      <c r="G551" s="196" t="s">
        <v>12763</v>
      </c>
      <c r="H551" s="196" t="s">
        <v>12762</v>
      </c>
      <c r="I551" s="197">
        <v>26.887540280825977</v>
      </c>
      <c r="J551" s="196" t="s">
        <v>11832</v>
      </c>
      <c r="K551" s="196" t="s">
        <v>12755</v>
      </c>
      <c r="L551" s="196">
        <v>57</v>
      </c>
      <c r="M551" s="196">
        <v>57</v>
      </c>
      <c r="N551" s="196" t="s">
        <v>17462</v>
      </c>
      <c r="O551" s="200">
        <v>42628</v>
      </c>
      <c r="P551" s="196" t="s">
        <v>12760</v>
      </c>
      <c r="Q551" s="196">
        <v>57</v>
      </c>
      <c r="R551" s="196" t="s">
        <v>12755</v>
      </c>
      <c r="S551" s="196" t="s">
        <v>11904</v>
      </c>
      <c r="T551" s="198" t="str">
        <f t="shared" ref="T551" si="212">P551&amp;"-"&amp;R551</f>
        <v>2"-(P)</v>
      </c>
    </row>
    <row r="552" spans="1:20" x14ac:dyDescent="0.25">
      <c r="A552">
        <v>2966094</v>
      </c>
      <c r="B552" t="s">
        <v>17463</v>
      </c>
      <c r="C552" t="s">
        <v>15874</v>
      </c>
      <c r="D552">
        <v>20191105</v>
      </c>
      <c r="E552" s="199">
        <v>7760</v>
      </c>
      <c r="F552" s="199">
        <v>2590828</v>
      </c>
      <c r="G552" s="196" t="s">
        <v>12763</v>
      </c>
      <c r="H552" s="196" t="s">
        <v>12762</v>
      </c>
      <c r="I552" s="197">
        <v>177.99999997649607</v>
      </c>
      <c r="J552" s="196" t="s">
        <v>17464</v>
      </c>
      <c r="K552" s="196" t="s">
        <v>12755</v>
      </c>
      <c r="L552" s="196">
        <v>45</v>
      </c>
      <c r="M552" s="196">
        <v>45</v>
      </c>
      <c r="N552" s="196" t="s">
        <v>17465</v>
      </c>
      <c r="O552" s="200">
        <v>40950</v>
      </c>
      <c r="P552" s="196" t="s">
        <v>12754</v>
      </c>
      <c r="Q552" s="196">
        <v>45</v>
      </c>
      <c r="R552" s="196" t="s">
        <v>12755</v>
      </c>
      <c r="S552" s="196" t="s">
        <v>17466</v>
      </c>
      <c r="T552" s="198" t="str">
        <f t="shared" ref="T552:T554" si="213">P552&amp;"-"&amp;R552</f>
        <v>4"-(P)</v>
      </c>
    </row>
    <row r="553" spans="1:20" x14ac:dyDescent="0.25">
      <c r="A553">
        <v>3472056</v>
      </c>
      <c r="B553" t="s">
        <v>17467</v>
      </c>
      <c r="C553" t="s">
        <v>15874</v>
      </c>
      <c r="D553">
        <v>20191111</v>
      </c>
      <c r="E553" s="199">
        <v>13131</v>
      </c>
      <c r="F553" s="199">
        <v>283862</v>
      </c>
      <c r="G553" s="196" t="s">
        <v>12759</v>
      </c>
      <c r="H553" s="196" t="s">
        <v>12762</v>
      </c>
      <c r="I553" s="197">
        <v>168.41310117669855</v>
      </c>
      <c r="J553" s="196" t="s">
        <v>65</v>
      </c>
      <c r="K553" s="196" t="s">
        <v>12758</v>
      </c>
      <c r="L553" s="196">
        <v>0</v>
      </c>
      <c r="M553" s="196">
        <v>0</v>
      </c>
      <c r="N553" s="196" t="s">
        <v>15960</v>
      </c>
      <c r="O553" s="200">
        <v>43284</v>
      </c>
      <c r="P553" s="196" t="s">
        <v>12754</v>
      </c>
      <c r="Q553" s="196">
        <v>60</v>
      </c>
      <c r="R553" s="196" t="s">
        <v>12755</v>
      </c>
      <c r="S553" s="196" t="s">
        <v>15961</v>
      </c>
      <c r="T553" s="198" t="str">
        <f t="shared" si="213"/>
        <v>4"-(P)</v>
      </c>
    </row>
    <row r="554" spans="1:20" x14ac:dyDescent="0.25">
      <c r="A554">
        <v>3291165</v>
      </c>
      <c r="B554" t="s">
        <v>17468</v>
      </c>
      <c r="C554" t="s">
        <v>15874</v>
      </c>
      <c r="D554">
        <v>20191108</v>
      </c>
      <c r="E554" s="199">
        <v>31117</v>
      </c>
      <c r="F554" s="199">
        <v>3681505</v>
      </c>
      <c r="G554" s="196" t="s">
        <v>12768</v>
      </c>
      <c r="H554" s="196" t="s">
        <v>12762</v>
      </c>
      <c r="I554" s="197">
        <v>12.916917179695108</v>
      </c>
      <c r="J554" s="196" t="s">
        <v>17469</v>
      </c>
      <c r="K554" s="196" t="s">
        <v>12755</v>
      </c>
      <c r="L554" s="196">
        <v>57</v>
      </c>
      <c r="M554" s="196">
        <v>57</v>
      </c>
      <c r="N554" s="196" t="s">
        <v>17470</v>
      </c>
      <c r="O554" s="200">
        <v>42454</v>
      </c>
      <c r="P554" s="196" t="s">
        <v>12760</v>
      </c>
      <c r="Q554" s="196">
        <v>57</v>
      </c>
      <c r="R554" s="196" t="s">
        <v>12755</v>
      </c>
      <c r="S554" s="196" t="s">
        <v>17471</v>
      </c>
      <c r="T554" s="198" t="str">
        <f t="shared" si="213"/>
        <v>2"-(P)</v>
      </c>
    </row>
    <row r="555" spans="1:20" x14ac:dyDescent="0.25">
      <c r="A555">
        <v>2543964</v>
      </c>
      <c r="B555" t="s">
        <v>17472</v>
      </c>
      <c r="C555" t="s">
        <v>15874</v>
      </c>
      <c r="D555">
        <v>20191017</v>
      </c>
      <c r="E555" s="199">
        <v>14122</v>
      </c>
      <c r="F555" s="199">
        <v>1552640</v>
      </c>
      <c r="G555" s="196" t="s">
        <v>12763</v>
      </c>
      <c r="H555" s="196" t="s">
        <v>12762</v>
      </c>
      <c r="I555" s="197">
        <v>26.971847152215439</v>
      </c>
      <c r="J555" s="196" t="s">
        <v>17473</v>
      </c>
      <c r="K555" s="196" t="s">
        <v>12755</v>
      </c>
      <c r="L555" s="196">
        <v>60</v>
      </c>
      <c r="M555" s="196">
        <v>60</v>
      </c>
      <c r="N555" s="196" t="s">
        <v>16223</v>
      </c>
      <c r="O555" s="200">
        <v>40402</v>
      </c>
      <c r="P555" s="196" t="s">
        <v>12760</v>
      </c>
      <c r="Q555" s="196">
        <v>60</v>
      </c>
      <c r="R555" s="196" t="s">
        <v>12755</v>
      </c>
      <c r="S555" s="196" t="s">
        <v>16224</v>
      </c>
      <c r="T555" s="198" t="str">
        <f t="shared" ref="T555:T557" si="214">P555&amp;"-"&amp;R555</f>
        <v>2"-(P)</v>
      </c>
    </row>
    <row r="556" spans="1:20" x14ac:dyDescent="0.25">
      <c r="A556">
        <v>3140930</v>
      </c>
      <c r="B556" t="s">
        <v>12339</v>
      </c>
      <c r="C556" t="s">
        <v>15874</v>
      </c>
      <c r="D556">
        <v>20191023</v>
      </c>
      <c r="E556" s="199">
        <v>7021</v>
      </c>
      <c r="F556" s="199">
        <v>3523917</v>
      </c>
      <c r="G556" s="196" t="s">
        <v>12759</v>
      </c>
      <c r="H556" s="196" t="s">
        <v>12762</v>
      </c>
      <c r="I556" s="197">
        <v>27.999999950979358</v>
      </c>
      <c r="J556" s="196" t="s">
        <v>11763</v>
      </c>
      <c r="K556" s="196" t="s">
        <v>12755</v>
      </c>
      <c r="L556" s="196">
        <v>60</v>
      </c>
      <c r="M556" s="196">
        <v>60</v>
      </c>
      <c r="N556" s="196" t="s">
        <v>16297</v>
      </c>
      <c r="O556" s="200">
        <v>41940</v>
      </c>
      <c r="P556" s="196" t="s">
        <v>12760</v>
      </c>
      <c r="Q556" s="196">
        <v>60</v>
      </c>
      <c r="R556" s="196" t="s">
        <v>12755</v>
      </c>
      <c r="S556" s="196" t="s">
        <v>16298</v>
      </c>
      <c r="T556" s="198" t="str">
        <f t="shared" si="214"/>
        <v>2"-(P)</v>
      </c>
    </row>
    <row r="557" spans="1:20" x14ac:dyDescent="0.25">
      <c r="A557">
        <v>1980567</v>
      </c>
      <c r="B557" t="s">
        <v>17474</v>
      </c>
      <c r="C557" t="s">
        <v>15874</v>
      </c>
      <c r="D557">
        <v>20191028</v>
      </c>
      <c r="E557" s="199">
        <v>9006</v>
      </c>
      <c r="F557" s="199">
        <v>609526</v>
      </c>
      <c r="G557" s="196" t="s">
        <v>12759</v>
      </c>
      <c r="H557" s="196" t="s">
        <v>12762</v>
      </c>
      <c r="I557" s="197">
        <v>152.38231688415377</v>
      </c>
      <c r="J557" s="196" t="s">
        <v>17475</v>
      </c>
      <c r="K557" s="196" t="s">
        <v>12755</v>
      </c>
      <c r="L557" s="196">
        <v>0</v>
      </c>
      <c r="M557" s="196">
        <v>0</v>
      </c>
      <c r="N557" s="196" t="s">
        <v>17476</v>
      </c>
      <c r="O557" s="200">
        <v>39448</v>
      </c>
      <c r="P557" s="196" t="s">
        <v>12760</v>
      </c>
      <c r="Q557" s="196">
        <v>60</v>
      </c>
      <c r="R557" s="196" t="s">
        <v>12755</v>
      </c>
      <c r="S557" s="196" t="s">
        <v>17477</v>
      </c>
      <c r="T557" s="198" t="str">
        <f t="shared" si="214"/>
        <v>2"-(P)</v>
      </c>
    </row>
    <row r="558" spans="1:20" x14ac:dyDescent="0.25">
      <c r="A558">
        <v>1058254</v>
      </c>
      <c r="B558" t="s">
        <v>17478</v>
      </c>
      <c r="C558" t="s">
        <v>15874</v>
      </c>
      <c r="D558">
        <v>20191028</v>
      </c>
      <c r="E558" s="199">
        <v>16124</v>
      </c>
      <c r="F558" s="199">
        <v>94467</v>
      </c>
      <c r="G558" s="196" t="s">
        <v>12763</v>
      </c>
      <c r="H558" s="196" t="s">
        <v>12762</v>
      </c>
      <c r="I558" s="197">
        <v>439.25750142348915</v>
      </c>
      <c r="J558" s="196" t="s">
        <v>17479</v>
      </c>
      <c r="K558" s="196" t="s">
        <v>12755</v>
      </c>
      <c r="L558" s="196">
        <v>57</v>
      </c>
      <c r="M558" s="196">
        <v>57</v>
      </c>
      <c r="N558" s="196" t="s">
        <v>17480</v>
      </c>
      <c r="O558" s="200">
        <v>40450</v>
      </c>
      <c r="P558" s="196" t="s">
        <v>12754</v>
      </c>
      <c r="Q558" s="196">
        <v>57</v>
      </c>
      <c r="R558" s="196" t="s">
        <v>12755</v>
      </c>
      <c r="S558" s="196" t="s">
        <v>17481</v>
      </c>
      <c r="T558" s="198" t="str">
        <f t="shared" ref="T558:T559" si="215">P558&amp;"-"&amp;R558</f>
        <v>4"-(P)</v>
      </c>
    </row>
    <row r="559" spans="1:20" x14ac:dyDescent="0.25">
      <c r="A559">
        <v>1989631</v>
      </c>
      <c r="B559" t="s">
        <v>17482</v>
      </c>
      <c r="C559" t="s">
        <v>15874</v>
      </c>
      <c r="D559">
        <v>20191023</v>
      </c>
      <c r="E559" s="199">
        <v>7033</v>
      </c>
      <c r="F559" s="199">
        <v>614760</v>
      </c>
      <c r="G559" s="196" t="s">
        <v>12759</v>
      </c>
      <c r="H559" s="196" t="s">
        <v>12762</v>
      </c>
      <c r="I559" s="197">
        <v>451.92127199733125</v>
      </c>
      <c r="J559" s="196" t="s">
        <v>17483</v>
      </c>
      <c r="K559" s="196" t="s">
        <v>12755</v>
      </c>
      <c r="L559" s="196">
        <v>0</v>
      </c>
      <c r="M559" s="196">
        <v>0</v>
      </c>
      <c r="N559" s="196" t="s">
        <v>17484</v>
      </c>
      <c r="O559" s="200">
        <v>39448</v>
      </c>
      <c r="P559" s="196" t="s">
        <v>12754</v>
      </c>
      <c r="Q559" s="196">
        <v>60</v>
      </c>
      <c r="R559" s="196" t="s">
        <v>12755</v>
      </c>
      <c r="S559" s="196" t="s">
        <v>17485</v>
      </c>
      <c r="T559" s="198" t="str">
        <f t="shared" si="215"/>
        <v>4"-(P)</v>
      </c>
    </row>
    <row r="560" spans="1:20" x14ac:dyDescent="0.25">
      <c r="A560">
        <v>3307022</v>
      </c>
      <c r="B560" t="s">
        <v>17486</v>
      </c>
      <c r="C560" t="s">
        <v>15874</v>
      </c>
      <c r="D560">
        <v>20191101</v>
      </c>
      <c r="E560" s="199">
        <v>936</v>
      </c>
      <c r="F560" s="199">
        <v>852186</v>
      </c>
      <c r="G560" s="196" t="s">
        <v>12763</v>
      </c>
      <c r="H560" s="196" t="s">
        <v>12762</v>
      </c>
      <c r="I560" s="197">
        <v>25.643009802899428</v>
      </c>
      <c r="J560" s="196" t="s">
        <v>17487</v>
      </c>
      <c r="K560" s="196" t="s">
        <v>12755</v>
      </c>
      <c r="L560" s="196">
        <v>2</v>
      </c>
      <c r="M560" s="196">
        <v>2</v>
      </c>
      <c r="N560" s="196" t="s">
        <v>17488</v>
      </c>
      <c r="O560" s="200">
        <v>40338</v>
      </c>
      <c r="P560" s="196" t="s">
        <v>12760</v>
      </c>
      <c r="Q560" s="196">
        <v>45</v>
      </c>
      <c r="R560" s="196" t="s">
        <v>12755</v>
      </c>
      <c r="S560" s="196" t="s">
        <v>17489</v>
      </c>
      <c r="T560" s="198" t="str">
        <f t="shared" ref="T560:T561" si="216">P560&amp;"-"&amp;R560</f>
        <v>2"-(P)</v>
      </c>
    </row>
    <row r="561" spans="1:20" x14ac:dyDescent="0.25">
      <c r="A561">
        <v>351236</v>
      </c>
      <c r="B561" t="s">
        <v>17490</v>
      </c>
      <c r="C561" t="s">
        <v>15874</v>
      </c>
      <c r="D561">
        <v>20191112</v>
      </c>
      <c r="E561" s="199">
        <v>3857</v>
      </c>
      <c r="F561" s="199">
        <v>1009812</v>
      </c>
      <c r="G561" s="196" t="s">
        <v>12763</v>
      </c>
      <c r="H561" s="196" t="s">
        <v>12762</v>
      </c>
      <c r="I561" s="197">
        <v>111.19289706108353</v>
      </c>
      <c r="J561" s="196" t="s">
        <v>17491</v>
      </c>
      <c r="K561" s="196" t="s">
        <v>12755</v>
      </c>
      <c r="L561" s="196">
        <v>2</v>
      </c>
      <c r="M561" s="196">
        <v>2</v>
      </c>
      <c r="N561" s="196" t="s">
        <v>16390</v>
      </c>
      <c r="O561" s="200">
        <v>40396</v>
      </c>
      <c r="P561" s="196" t="s">
        <v>12767</v>
      </c>
      <c r="Q561" s="196">
        <v>60</v>
      </c>
      <c r="R561" s="196" t="s">
        <v>12755</v>
      </c>
      <c r="S561" s="196" t="s">
        <v>16391</v>
      </c>
      <c r="T561" s="198" t="str">
        <f t="shared" si="216"/>
        <v>6"-(P)</v>
      </c>
    </row>
    <row r="562" spans="1:20" x14ac:dyDescent="0.25">
      <c r="A562">
        <v>3237955</v>
      </c>
      <c r="B562" t="s">
        <v>17492</v>
      </c>
      <c r="C562" t="s">
        <v>15874</v>
      </c>
      <c r="D562">
        <v>20191107</v>
      </c>
      <c r="E562" s="199">
        <v>3783</v>
      </c>
      <c r="F562" s="199">
        <v>3782705</v>
      </c>
      <c r="G562" s="196" t="s">
        <v>12759</v>
      </c>
      <c r="H562" s="196" t="s">
        <v>12762</v>
      </c>
      <c r="I562" s="197">
        <v>30.000000033352755</v>
      </c>
      <c r="J562" s="196" t="s">
        <v>17493</v>
      </c>
      <c r="K562" s="196" t="s">
        <v>12755</v>
      </c>
      <c r="L562" s="196">
        <v>40</v>
      </c>
      <c r="M562" s="196">
        <v>40</v>
      </c>
      <c r="N562" s="196" t="s">
        <v>17494</v>
      </c>
      <c r="O562" s="200">
        <v>42464</v>
      </c>
      <c r="P562" s="196" t="s">
        <v>12760</v>
      </c>
      <c r="Q562" s="196">
        <v>40</v>
      </c>
      <c r="R562" s="196" t="s">
        <v>12755</v>
      </c>
      <c r="S562" s="196" t="s">
        <v>17495</v>
      </c>
      <c r="T562" s="198" t="str">
        <f t="shared" ref="T562:T564" si="217">P562&amp;"-"&amp;R562</f>
        <v>2"-(P)</v>
      </c>
    </row>
    <row r="563" spans="1:20" x14ac:dyDescent="0.25">
      <c r="A563">
        <v>1737487</v>
      </c>
      <c r="B563" t="s">
        <v>17496</v>
      </c>
      <c r="C563" t="s">
        <v>15874</v>
      </c>
      <c r="D563">
        <v>20191112</v>
      </c>
      <c r="E563" s="199">
        <v>21177</v>
      </c>
      <c r="F563" s="199">
        <v>2634431</v>
      </c>
      <c r="G563" s="196" t="s">
        <v>12759</v>
      </c>
      <c r="H563" s="196" t="s">
        <v>12762</v>
      </c>
      <c r="I563" s="197">
        <v>146.28150161817419</v>
      </c>
      <c r="J563" s="196" t="s">
        <v>17497</v>
      </c>
      <c r="K563" s="196" t="s">
        <v>12755</v>
      </c>
      <c r="L563" s="196">
        <v>57</v>
      </c>
      <c r="M563" s="196">
        <v>57</v>
      </c>
      <c r="N563" s="196" t="s">
        <v>17498</v>
      </c>
      <c r="O563" s="200">
        <v>41465</v>
      </c>
      <c r="P563" s="196" t="s">
        <v>12760</v>
      </c>
      <c r="Q563" s="196">
        <v>57</v>
      </c>
      <c r="R563" s="196" t="s">
        <v>12755</v>
      </c>
      <c r="S563" s="196" t="s">
        <v>17499</v>
      </c>
      <c r="T563" s="198" t="str">
        <f t="shared" si="217"/>
        <v>2"-(P)</v>
      </c>
    </row>
    <row r="564" spans="1:20" x14ac:dyDescent="0.25">
      <c r="A564">
        <v>2865020</v>
      </c>
      <c r="B564" t="s">
        <v>17500</v>
      </c>
      <c r="C564" t="s">
        <v>15874</v>
      </c>
      <c r="D564">
        <v>20191017</v>
      </c>
      <c r="E564" s="199">
        <v>26148</v>
      </c>
      <c r="F564" s="199">
        <v>2560007</v>
      </c>
      <c r="G564" s="196" t="s">
        <v>12763</v>
      </c>
      <c r="H564" s="196" t="s">
        <v>12762</v>
      </c>
      <c r="I564" s="197">
        <v>108.0002258386904</v>
      </c>
      <c r="J564" s="196" t="s">
        <v>17501</v>
      </c>
      <c r="K564" s="196" t="s">
        <v>12755</v>
      </c>
      <c r="L564" s="196">
        <v>57</v>
      </c>
      <c r="M564" s="196">
        <v>57</v>
      </c>
      <c r="N564" s="196" t="s">
        <v>17502</v>
      </c>
      <c r="O564" s="200">
        <v>41486</v>
      </c>
      <c r="P564" s="196" t="s">
        <v>12760</v>
      </c>
      <c r="Q564" s="196">
        <v>57</v>
      </c>
      <c r="R564" s="196" t="s">
        <v>12755</v>
      </c>
      <c r="S564" s="196" t="s">
        <v>17503</v>
      </c>
      <c r="T564" s="198" t="str">
        <f t="shared" si="217"/>
        <v>2"-(P)</v>
      </c>
    </row>
    <row r="565" spans="1:20" x14ac:dyDescent="0.25">
      <c r="A565">
        <v>51587</v>
      </c>
      <c r="B565" t="s">
        <v>17504</v>
      </c>
      <c r="C565" t="s">
        <v>15874</v>
      </c>
      <c r="D565">
        <v>20191024</v>
      </c>
      <c r="E565" s="199">
        <v>27591</v>
      </c>
      <c r="F565" s="199">
        <v>617351</v>
      </c>
      <c r="G565" s="196" t="s">
        <v>12763</v>
      </c>
      <c r="H565" s="196" t="s">
        <v>12765</v>
      </c>
      <c r="I565" s="197">
        <v>131.09104035038828</v>
      </c>
      <c r="J565" s="196" t="s">
        <v>17505</v>
      </c>
      <c r="K565" s="196" t="s">
        <v>12758</v>
      </c>
      <c r="L565" s="196">
        <v>0</v>
      </c>
      <c r="M565" s="196">
        <v>0</v>
      </c>
      <c r="N565" s="196" t="s">
        <v>17506</v>
      </c>
      <c r="O565" s="200">
        <v>39448</v>
      </c>
      <c r="P565" s="196" t="s">
        <v>12754</v>
      </c>
      <c r="Q565" s="196">
        <v>57</v>
      </c>
      <c r="R565" s="196" t="s">
        <v>12755</v>
      </c>
      <c r="S565" s="196" t="s">
        <v>17336</v>
      </c>
      <c r="T565" s="198" t="str">
        <f t="shared" ref="T565" si="218">P565&amp;"-"&amp;R565</f>
        <v>4"-(P)</v>
      </c>
    </row>
    <row r="566" spans="1:20" x14ac:dyDescent="0.25">
      <c r="A566">
        <v>2847664</v>
      </c>
      <c r="B566" t="s">
        <v>17507</v>
      </c>
      <c r="C566" t="s">
        <v>15874</v>
      </c>
      <c r="D566">
        <v>20191112</v>
      </c>
      <c r="E566" s="199">
        <v>15997</v>
      </c>
      <c r="F566" s="199">
        <v>2567607</v>
      </c>
      <c r="G566" s="196" t="s">
        <v>12763</v>
      </c>
      <c r="H566" s="196" t="s">
        <v>12762</v>
      </c>
      <c r="I566" s="197">
        <v>312.61404300651952</v>
      </c>
      <c r="J566" s="196" t="s">
        <v>17508</v>
      </c>
      <c r="K566" s="196" t="s">
        <v>12755</v>
      </c>
      <c r="L566" s="196">
        <v>57</v>
      </c>
      <c r="M566" s="196">
        <v>57</v>
      </c>
      <c r="N566" s="196" t="s">
        <v>17509</v>
      </c>
      <c r="O566" s="200">
        <v>41456</v>
      </c>
      <c r="P566" s="196" t="s">
        <v>12760</v>
      </c>
      <c r="Q566" s="196">
        <v>57</v>
      </c>
      <c r="R566" s="196" t="s">
        <v>12755</v>
      </c>
      <c r="S566" s="196" t="s">
        <v>17510</v>
      </c>
      <c r="T566" s="198" t="str">
        <f t="shared" ref="T566:T568" si="219">P566&amp;"-"&amp;R566</f>
        <v>2"-(P)</v>
      </c>
    </row>
    <row r="567" spans="1:20" x14ac:dyDescent="0.25">
      <c r="A567">
        <v>267084</v>
      </c>
      <c r="B567" t="s">
        <v>17511</v>
      </c>
      <c r="C567" t="s">
        <v>15874</v>
      </c>
      <c r="D567">
        <v>20191022</v>
      </c>
      <c r="E567" s="199">
        <v>23343</v>
      </c>
      <c r="F567" s="199">
        <v>172710</v>
      </c>
      <c r="G567" s="196" t="s">
        <v>12759</v>
      </c>
      <c r="H567" s="196" t="s">
        <v>12762</v>
      </c>
      <c r="I567" s="197">
        <v>43.951220201765054</v>
      </c>
      <c r="J567" s="196" t="s">
        <v>17512</v>
      </c>
      <c r="K567" s="196" t="s">
        <v>12758</v>
      </c>
      <c r="L567" s="196">
        <v>0</v>
      </c>
      <c r="M567" s="196">
        <v>0</v>
      </c>
      <c r="N567" s="196" t="s">
        <v>17513</v>
      </c>
      <c r="O567" s="200">
        <v>41103</v>
      </c>
      <c r="P567" s="196" t="s">
        <v>12762</v>
      </c>
      <c r="Q567" s="196">
        <v>57</v>
      </c>
      <c r="R567" s="196" t="s">
        <v>12758</v>
      </c>
      <c r="S567" s="196" t="s">
        <v>17514</v>
      </c>
      <c r="T567" s="198" t="str">
        <f t="shared" si="219"/>
        <v>1"-(W)</v>
      </c>
    </row>
    <row r="568" spans="1:20" x14ac:dyDescent="0.25">
      <c r="A568">
        <v>2853213</v>
      </c>
      <c r="B568" t="s">
        <v>17515</v>
      </c>
      <c r="C568" t="s">
        <v>15874</v>
      </c>
      <c r="D568">
        <v>20191106</v>
      </c>
      <c r="E568" s="199">
        <v>9286</v>
      </c>
      <c r="F568" s="199">
        <v>652899</v>
      </c>
      <c r="G568" s="196" t="s">
        <v>12759</v>
      </c>
      <c r="H568" s="196" t="s">
        <v>12762</v>
      </c>
      <c r="I568" s="197">
        <v>50.354526661620163</v>
      </c>
      <c r="J568" s="196" t="s">
        <v>17516</v>
      </c>
      <c r="K568" s="196" t="s">
        <v>12755</v>
      </c>
      <c r="L568" s="196">
        <v>45</v>
      </c>
      <c r="M568" s="196">
        <v>45</v>
      </c>
      <c r="N568" s="196" t="s">
        <v>17517</v>
      </c>
      <c r="O568" s="200">
        <v>39994</v>
      </c>
      <c r="P568" s="196" t="s">
        <v>12754</v>
      </c>
      <c r="Q568" s="196">
        <v>45</v>
      </c>
      <c r="R568" s="196" t="s">
        <v>12755</v>
      </c>
      <c r="S568" s="196" t="s">
        <v>17518</v>
      </c>
      <c r="T568" s="198" t="str">
        <f t="shared" si="219"/>
        <v>4"-(P)</v>
      </c>
    </row>
    <row r="569" spans="1:20" x14ac:dyDescent="0.25">
      <c r="A569">
        <v>110681</v>
      </c>
      <c r="B569" t="s">
        <v>17519</v>
      </c>
      <c r="C569" t="s">
        <v>15874</v>
      </c>
      <c r="D569">
        <v>20191018</v>
      </c>
      <c r="E569" s="199">
        <v>6725</v>
      </c>
      <c r="F569" s="199">
        <v>3029414</v>
      </c>
      <c r="G569" s="196" t="s">
        <v>12763</v>
      </c>
      <c r="H569" s="196" t="s">
        <v>12762</v>
      </c>
      <c r="I569" s="197">
        <v>44.325652003811001</v>
      </c>
      <c r="J569" s="196" t="s">
        <v>17520</v>
      </c>
      <c r="K569" s="196" t="s">
        <v>12755</v>
      </c>
      <c r="L569" s="196">
        <v>60</v>
      </c>
      <c r="M569" s="196">
        <v>60</v>
      </c>
      <c r="N569" s="196" t="s">
        <v>17521</v>
      </c>
      <c r="O569" s="200">
        <v>41845</v>
      </c>
      <c r="P569" s="196" t="s">
        <v>12767</v>
      </c>
      <c r="Q569" s="196">
        <v>60</v>
      </c>
      <c r="R569" s="196" t="s">
        <v>12755</v>
      </c>
      <c r="S569" s="196" t="s">
        <v>16785</v>
      </c>
      <c r="T569" s="198" t="str">
        <f t="shared" ref="T569:T570" si="220">P569&amp;"-"&amp;R569</f>
        <v>6"-(P)</v>
      </c>
    </row>
    <row r="570" spans="1:20" x14ac:dyDescent="0.25">
      <c r="A570">
        <v>147659</v>
      </c>
      <c r="B570" t="s">
        <v>17522</v>
      </c>
      <c r="C570" t="s">
        <v>15874</v>
      </c>
      <c r="D570">
        <v>20191017</v>
      </c>
      <c r="E570" s="199">
        <v>13321</v>
      </c>
      <c r="F570" s="199">
        <v>261719</v>
      </c>
      <c r="G570" s="196" t="s">
        <v>12763</v>
      </c>
      <c r="H570" s="196" t="s">
        <v>12762</v>
      </c>
      <c r="I570" s="197">
        <v>234.39764869777204</v>
      </c>
      <c r="J570" s="196" t="s">
        <v>17523</v>
      </c>
      <c r="K570" s="196" t="s">
        <v>12755</v>
      </c>
      <c r="L570" s="196">
        <v>57</v>
      </c>
      <c r="M570" s="196">
        <v>0</v>
      </c>
      <c r="N570" s="196" t="s">
        <v>17524</v>
      </c>
      <c r="O570" s="200">
        <v>43373</v>
      </c>
      <c r="P570" s="196" t="s">
        <v>12767</v>
      </c>
      <c r="Q570" s="196">
        <v>57</v>
      </c>
      <c r="R570" s="196" t="s">
        <v>12755</v>
      </c>
      <c r="S570" s="196" t="s">
        <v>17525</v>
      </c>
      <c r="T570" s="198" t="str">
        <f t="shared" si="220"/>
        <v>6"-(P)</v>
      </c>
    </row>
    <row r="571" spans="1:20" x14ac:dyDescent="0.25">
      <c r="A571">
        <v>3745312</v>
      </c>
      <c r="B571" t="s">
        <v>12442</v>
      </c>
      <c r="C571" t="s">
        <v>15874</v>
      </c>
      <c r="D571">
        <v>20191112</v>
      </c>
      <c r="E571" s="199">
        <v>4480</v>
      </c>
      <c r="F571" s="199">
        <v>4069940</v>
      </c>
      <c r="G571" s="196" t="s">
        <v>12763</v>
      </c>
      <c r="H571" s="196" t="s">
        <v>12760</v>
      </c>
      <c r="I571" s="197">
        <v>18.902262912254038</v>
      </c>
      <c r="J571" s="196" t="s">
        <v>17526</v>
      </c>
      <c r="K571" s="196" t="s">
        <v>12755</v>
      </c>
      <c r="L571" s="196">
        <v>55</v>
      </c>
      <c r="M571" s="196">
        <v>55</v>
      </c>
      <c r="N571" s="196" t="s">
        <v>17294</v>
      </c>
      <c r="O571" s="200">
        <v>42915</v>
      </c>
      <c r="P571" s="196" t="s">
        <v>12760</v>
      </c>
      <c r="Q571" s="196">
        <v>55</v>
      </c>
      <c r="R571" s="196" t="s">
        <v>12755</v>
      </c>
      <c r="S571" s="196" t="s">
        <v>17295</v>
      </c>
      <c r="T571" s="198" t="str">
        <f t="shared" ref="T571:T572" si="221">P571&amp;"-"&amp;R571</f>
        <v>2"-(P)</v>
      </c>
    </row>
    <row r="572" spans="1:20" x14ac:dyDescent="0.25">
      <c r="A572">
        <v>3763507</v>
      </c>
      <c r="B572" t="s">
        <v>17527</v>
      </c>
      <c r="C572" t="s">
        <v>15874</v>
      </c>
      <c r="D572">
        <v>20191025</v>
      </c>
      <c r="E572" s="199">
        <v>17477</v>
      </c>
      <c r="F572" s="199">
        <v>4225154</v>
      </c>
      <c r="G572" s="196" t="s">
        <v>12759</v>
      </c>
      <c r="H572" s="196" t="s">
        <v>12762</v>
      </c>
      <c r="I572" s="197">
        <v>11.014606941923605</v>
      </c>
      <c r="J572" s="196" t="s">
        <v>17528</v>
      </c>
      <c r="K572" s="196" t="s">
        <v>12755</v>
      </c>
      <c r="L572" s="196">
        <v>57</v>
      </c>
      <c r="M572" s="196">
        <v>57</v>
      </c>
      <c r="N572" s="196" t="s">
        <v>16450</v>
      </c>
      <c r="O572" s="200">
        <v>41561</v>
      </c>
      <c r="P572" s="196" t="s">
        <v>12760</v>
      </c>
      <c r="Q572" s="196">
        <v>57</v>
      </c>
      <c r="R572" s="196" t="s">
        <v>12755</v>
      </c>
      <c r="S572" s="196" t="s">
        <v>16451</v>
      </c>
      <c r="T572" s="198" t="str">
        <f t="shared" si="221"/>
        <v>2"-(P)</v>
      </c>
    </row>
    <row r="573" spans="1:20" x14ac:dyDescent="0.25">
      <c r="A573">
        <v>492517</v>
      </c>
      <c r="B573" t="s">
        <v>17529</v>
      </c>
      <c r="C573" t="s">
        <v>15874</v>
      </c>
      <c r="D573">
        <v>20191021</v>
      </c>
      <c r="E573" s="199">
        <v>12692</v>
      </c>
      <c r="F573" s="199">
        <v>306907</v>
      </c>
      <c r="G573" s="196" t="s">
        <v>12759</v>
      </c>
      <c r="H573" s="196" t="s">
        <v>12764</v>
      </c>
      <c r="I573" s="197">
        <v>127.14284014927837</v>
      </c>
      <c r="J573" s="196" t="s">
        <v>17530</v>
      </c>
      <c r="K573" s="196" t="s">
        <v>12755</v>
      </c>
      <c r="L573" s="196">
        <v>0</v>
      </c>
      <c r="M573" s="196">
        <v>0</v>
      </c>
      <c r="N573" s="196" t="s">
        <v>17531</v>
      </c>
      <c r="O573" s="200">
        <v>40080</v>
      </c>
      <c r="P573" s="196" t="s">
        <v>12762</v>
      </c>
      <c r="Q573" s="196">
        <v>57</v>
      </c>
      <c r="R573" s="196" t="s">
        <v>12755</v>
      </c>
      <c r="S573" s="196" t="s">
        <v>17532</v>
      </c>
      <c r="T573" s="198" t="str">
        <f t="shared" ref="T573:T575" si="222">P573&amp;"-"&amp;R573</f>
        <v>1"-(P)</v>
      </c>
    </row>
    <row r="574" spans="1:20" x14ac:dyDescent="0.25">
      <c r="A574">
        <v>3643372</v>
      </c>
      <c r="B574" t="s">
        <v>12538</v>
      </c>
      <c r="C574" t="s">
        <v>15874</v>
      </c>
      <c r="D574">
        <v>20191112</v>
      </c>
      <c r="E574" s="199">
        <v>16911</v>
      </c>
      <c r="F574" s="199">
        <v>4281572</v>
      </c>
      <c r="G574" s="196" t="s">
        <v>12763</v>
      </c>
      <c r="H574" s="196" t="s">
        <v>12762</v>
      </c>
      <c r="I574" s="197">
        <v>48.503557299059992</v>
      </c>
      <c r="J574" s="196" t="s">
        <v>12016</v>
      </c>
      <c r="K574" s="196" t="s">
        <v>12755</v>
      </c>
      <c r="L574" s="196">
        <v>57</v>
      </c>
      <c r="M574" s="196">
        <v>57</v>
      </c>
      <c r="N574" s="196" t="s">
        <v>17533</v>
      </c>
      <c r="O574" s="200">
        <v>42689</v>
      </c>
      <c r="P574" s="196" t="s">
        <v>12760</v>
      </c>
      <c r="Q574" s="196">
        <v>57</v>
      </c>
      <c r="R574" s="196" t="s">
        <v>12755</v>
      </c>
      <c r="S574" s="196" t="s">
        <v>11930</v>
      </c>
      <c r="T574" s="198" t="str">
        <f t="shared" si="222"/>
        <v>2"-(P)</v>
      </c>
    </row>
    <row r="575" spans="1:20" x14ac:dyDescent="0.25">
      <c r="A575">
        <v>500464</v>
      </c>
      <c r="B575" t="s">
        <v>17534</v>
      </c>
      <c r="C575" t="s">
        <v>15874</v>
      </c>
      <c r="D575">
        <v>20191106</v>
      </c>
      <c r="E575" s="199">
        <v>29647</v>
      </c>
      <c r="F575" s="199">
        <v>484040</v>
      </c>
      <c r="G575" s="196" t="s">
        <v>12768</v>
      </c>
      <c r="H575" s="196" t="s">
        <v>12762</v>
      </c>
      <c r="I575" s="197">
        <v>80.462828018448789</v>
      </c>
      <c r="J575" s="196" t="s">
        <v>17535</v>
      </c>
      <c r="K575" s="196" t="s">
        <v>12755</v>
      </c>
      <c r="L575" s="196">
        <v>0</v>
      </c>
      <c r="M575" s="196">
        <v>0</v>
      </c>
      <c r="N575" s="196" t="s">
        <v>17184</v>
      </c>
      <c r="O575" s="200">
        <v>43187</v>
      </c>
      <c r="P575" s="196" t="s">
        <v>12760</v>
      </c>
      <c r="Q575" s="196">
        <v>57</v>
      </c>
      <c r="R575" s="196" t="s">
        <v>12755</v>
      </c>
      <c r="S575" s="196" t="s">
        <v>17185</v>
      </c>
      <c r="T575" s="198" t="str">
        <f t="shared" si="222"/>
        <v>2"-(P)</v>
      </c>
    </row>
    <row r="576" spans="1:20" x14ac:dyDescent="0.25">
      <c r="A576">
        <v>1183659</v>
      </c>
      <c r="B576" t="s">
        <v>17536</v>
      </c>
      <c r="C576" t="s">
        <v>15874</v>
      </c>
      <c r="D576">
        <v>20191108</v>
      </c>
      <c r="E576" s="199">
        <v>13200</v>
      </c>
      <c r="F576" s="199">
        <v>647388</v>
      </c>
      <c r="G576" s="196" t="s">
        <v>12759</v>
      </c>
      <c r="H576" s="196" t="s">
        <v>12762</v>
      </c>
      <c r="I576" s="197">
        <v>216.13303449174887</v>
      </c>
      <c r="J576" s="196" t="s">
        <v>17537</v>
      </c>
      <c r="K576" s="196" t="s">
        <v>12755</v>
      </c>
      <c r="L576" s="196">
        <v>0</v>
      </c>
      <c r="M576" s="196">
        <v>0</v>
      </c>
      <c r="N576" s="196" t="s">
        <v>17538</v>
      </c>
      <c r="O576" s="200">
        <v>39814</v>
      </c>
      <c r="P576" s="196" t="s">
        <v>12754</v>
      </c>
      <c r="Q576" s="196">
        <v>60</v>
      </c>
      <c r="R576" s="196" t="s">
        <v>12755</v>
      </c>
      <c r="S576" s="196" t="s">
        <v>17539</v>
      </c>
      <c r="T576" s="198" t="str">
        <f t="shared" ref="T576:T577" si="223">P576&amp;"-"&amp;R576</f>
        <v>4"-(P)</v>
      </c>
    </row>
    <row r="577" spans="1:20" x14ac:dyDescent="0.25">
      <c r="A577">
        <v>2196451</v>
      </c>
      <c r="B577" t="s">
        <v>17540</v>
      </c>
      <c r="C577" t="s">
        <v>15874</v>
      </c>
      <c r="D577">
        <v>20191017</v>
      </c>
      <c r="E577" s="199">
        <v>5569</v>
      </c>
      <c r="F577" s="199">
        <v>614135</v>
      </c>
      <c r="G577" s="196" t="s">
        <v>12759</v>
      </c>
      <c r="H577" s="196" t="s">
        <v>12760</v>
      </c>
      <c r="I577" s="197">
        <v>762.6393704890686</v>
      </c>
      <c r="J577" s="196" t="s">
        <v>17541</v>
      </c>
      <c r="K577" s="196" t="s">
        <v>12755</v>
      </c>
      <c r="L577" s="196">
        <v>0</v>
      </c>
      <c r="M577" s="196">
        <v>0</v>
      </c>
      <c r="N577" s="196" t="s">
        <v>17542</v>
      </c>
      <c r="O577" s="200">
        <v>39448</v>
      </c>
      <c r="P577" s="196" t="s">
        <v>12754</v>
      </c>
      <c r="Q577" s="196">
        <v>60</v>
      </c>
      <c r="R577" s="196" t="s">
        <v>12755</v>
      </c>
      <c r="S577" s="196" t="s">
        <v>17543</v>
      </c>
      <c r="T577" s="198" t="str">
        <f t="shared" si="223"/>
        <v>4"-(P)</v>
      </c>
    </row>
    <row r="578" spans="1:20" x14ac:dyDescent="0.25">
      <c r="A578">
        <v>2182446</v>
      </c>
      <c r="B578" t="s">
        <v>17545</v>
      </c>
      <c r="C578" t="s">
        <v>15874</v>
      </c>
      <c r="D578">
        <v>20191018</v>
      </c>
      <c r="E578" s="199">
        <v>7045</v>
      </c>
      <c r="F578" s="199">
        <v>1327834</v>
      </c>
      <c r="G578" s="196" t="s">
        <v>12759</v>
      </c>
      <c r="H578" s="196" t="s">
        <v>12762</v>
      </c>
      <c r="I578" s="197">
        <v>330.25211876660097</v>
      </c>
      <c r="J578" s="196" t="s">
        <v>17546</v>
      </c>
      <c r="K578" s="196" t="s">
        <v>12755</v>
      </c>
      <c r="L578" s="196">
        <v>45</v>
      </c>
      <c r="M578" s="196">
        <v>45</v>
      </c>
      <c r="N578" s="196" t="s">
        <v>17547</v>
      </c>
      <c r="O578" s="200">
        <v>39814</v>
      </c>
      <c r="P578" s="196" t="s">
        <v>12754</v>
      </c>
      <c r="Q578" s="196">
        <v>45</v>
      </c>
      <c r="R578" s="196" t="s">
        <v>12755</v>
      </c>
      <c r="S578" s="196" t="s">
        <v>17548</v>
      </c>
      <c r="T578" s="198" t="str">
        <f t="shared" ref="T578:T581" si="224">P578&amp;"-"&amp;R578</f>
        <v>4"-(P)</v>
      </c>
    </row>
    <row r="579" spans="1:20" x14ac:dyDescent="0.25">
      <c r="A579">
        <v>1230899</v>
      </c>
      <c r="B579" t="s">
        <v>17549</v>
      </c>
      <c r="C579" t="s">
        <v>15874</v>
      </c>
      <c r="D579">
        <v>20191021</v>
      </c>
      <c r="E579" s="199">
        <v>4371</v>
      </c>
      <c r="F579" s="199">
        <v>1332634</v>
      </c>
      <c r="G579" s="196" t="s">
        <v>12763</v>
      </c>
      <c r="H579" s="196" t="s">
        <v>12762</v>
      </c>
      <c r="I579" s="197">
        <v>134.2366919768553</v>
      </c>
      <c r="J579" s="196" t="s">
        <v>17550</v>
      </c>
      <c r="K579" s="196" t="s">
        <v>12755</v>
      </c>
      <c r="L579" s="196">
        <v>27</v>
      </c>
      <c r="M579" s="196">
        <v>27</v>
      </c>
      <c r="N579" s="196" t="s">
        <v>17551</v>
      </c>
      <c r="O579" s="200">
        <v>40632</v>
      </c>
      <c r="P579" s="196" t="s">
        <v>12760</v>
      </c>
      <c r="Q579" s="196">
        <v>27</v>
      </c>
      <c r="R579" s="196" t="s">
        <v>12755</v>
      </c>
      <c r="S579" s="196" t="s">
        <v>17552</v>
      </c>
      <c r="T579" s="198" t="str">
        <f t="shared" si="224"/>
        <v>2"-(P)</v>
      </c>
    </row>
    <row r="580" spans="1:20" x14ac:dyDescent="0.25">
      <c r="A580">
        <v>3797046</v>
      </c>
      <c r="B580" t="s">
        <v>17553</v>
      </c>
      <c r="C580" t="s">
        <v>15874</v>
      </c>
      <c r="D580">
        <v>20191024</v>
      </c>
      <c r="E580" s="199">
        <v>11904</v>
      </c>
      <c r="F580" s="199">
        <v>5184099</v>
      </c>
      <c r="G580" s="196" t="s">
        <v>12759</v>
      </c>
      <c r="H580" s="196" t="s">
        <v>12762</v>
      </c>
      <c r="I580" s="197">
        <v>52.999999998464673</v>
      </c>
      <c r="J580" s="196" t="s">
        <v>17554</v>
      </c>
      <c r="K580" s="196" t="s">
        <v>12755</v>
      </c>
      <c r="L580" s="196">
        <v>35</v>
      </c>
      <c r="M580" s="196">
        <v>35</v>
      </c>
      <c r="N580" s="196" t="s">
        <v>17555</v>
      </c>
      <c r="O580" s="200">
        <v>43599</v>
      </c>
      <c r="P580" s="196" t="s">
        <v>12760</v>
      </c>
      <c r="Q580" s="196">
        <v>35</v>
      </c>
      <c r="R580" s="196" t="s">
        <v>12755</v>
      </c>
      <c r="S580" s="196" t="s">
        <v>17556</v>
      </c>
      <c r="T580" s="198" t="str">
        <f t="shared" si="224"/>
        <v>2"-(P)</v>
      </c>
    </row>
    <row r="581" spans="1:20" x14ac:dyDescent="0.25">
      <c r="A581">
        <v>3321575</v>
      </c>
      <c r="B581" t="s">
        <v>12296</v>
      </c>
      <c r="C581" t="s">
        <v>15874</v>
      </c>
      <c r="D581">
        <v>20191025</v>
      </c>
      <c r="E581" s="199">
        <v>2028</v>
      </c>
      <c r="F581" s="199">
        <v>3235475</v>
      </c>
      <c r="G581" s="196" t="s">
        <v>12763</v>
      </c>
      <c r="H581" s="196" t="s">
        <v>12762</v>
      </c>
      <c r="I581" s="197">
        <v>12.000011588578467</v>
      </c>
      <c r="J581" s="196" t="s">
        <v>11705</v>
      </c>
      <c r="K581" s="196" t="s">
        <v>12755</v>
      </c>
      <c r="L581" s="196">
        <v>35</v>
      </c>
      <c r="M581" s="196">
        <v>35</v>
      </c>
      <c r="N581" s="196" t="s">
        <v>17557</v>
      </c>
      <c r="O581" s="200">
        <v>42025</v>
      </c>
      <c r="P581" s="196" t="s">
        <v>12760</v>
      </c>
      <c r="Q581" s="196">
        <v>35</v>
      </c>
      <c r="R581" s="196" t="s">
        <v>12755</v>
      </c>
      <c r="S581" s="196" t="s">
        <v>11787</v>
      </c>
      <c r="T581" s="198" t="str">
        <f t="shared" si="224"/>
        <v>2"-(P)</v>
      </c>
    </row>
    <row r="582" spans="1:20" x14ac:dyDescent="0.25">
      <c r="A582">
        <v>2671381</v>
      </c>
      <c r="B582" t="s">
        <v>17558</v>
      </c>
      <c r="C582" t="s">
        <v>15874</v>
      </c>
      <c r="D582">
        <v>20191108</v>
      </c>
      <c r="E582" s="199">
        <v>7485</v>
      </c>
      <c r="F582" s="199">
        <v>383851</v>
      </c>
      <c r="G582" s="196" t="s">
        <v>12763</v>
      </c>
      <c r="H582" s="196" t="s">
        <v>12764</v>
      </c>
      <c r="I582" s="197">
        <v>130.04392006615026</v>
      </c>
      <c r="J582" s="196" t="s">
        <v>17559</v>
      </c>
      <c r="K582" s="196" t="s">
        <v>12755</v>
      </c>
      <c r="L582" s="196">
        <v>35</v>
      </c>
      <c r="M582" s="196">
        <v>35</v>
      </c>
      <c r="N582" s="196" t="s">
        <v>17560</v>
      </c>
      <c r="O582" s="200">
        <v>40504</v>
      </c>
      <c r="P582" s="196" t="s">
        <v>12754</v>
      </c>
      <c r="Q582" s="196">
        <v>35</v>
      </c>
      <c r="R582" s="196" t="s">
        <v>12755</v>
      </c>
      <c r="S582" s="196" t="s">
        <v>17561</v>
      </c>
      <c r="T582" s="198" t="str">
        <f t="shared" ref="T582" si="225">P582&amp;"-"&amp;R582</f>
        <v>4"-(P)</v>
      </c>
    </row>
    <row r="583" spans="1:20" x14ac:dyDescent="0.25">
      <c r="A583">
        <v>1047334</v>
      </c>
      <c r="B583" t="s">
        <v>17562</v>
      </c>
      <c r="C583" t="s">
        <v>15874</v>
      </c>
      <c r="D583">
        <v>20191112</v>
      </c>
      <c r="E583" s="199">
        <v>13145</v>
      </c>
      <c r="F583" s="199">
        <v>283859</v>
      </c>
      <c r="G583" s="196" t="s">
        <v>12753</v>
      </c>
      <c r="H583" s="196" t="s">
        <v>12760</v>
      </c>
      <c r="I583" s="197">
        <v>145.10038846828229</v>
      </c>
      <c r="J583" s="196" t="s">
        <v>17563</v>
      </c>
      <c r="K583" s="196" t="s">
        <v>12758</v>
      </c>
      <c r="L583" s="196">
        <v>0</v>
      </c>
      <c r="M583" s="196">
        <v>0</v>
      </c>
      <c r="N583" s="196" t="s">
        <v>15960</v>
      </c>
      <c r="O583" s="200">
        <v>43284</v>
      </c>
      <c r="P583" s="196" t="s">
        <v>12754</v>
      </c>
      <c r="Q583" s="196">
        <v>60</v>
      </c>
      <c r="R583" s="196" t="s">
        <v>12755</v>
      </c>
      <c r="S583" s="196" t="s">
        <v>15961</v>
      </c>
      <c r="T583" s="198" t="str">
        <f t="shared" ref="T583:T584" si="226">P583&amp;"-"&amp;R583</f>
        <v>4"-(P)</v>
      </c>
    </row>
    <row r="584" spans="1:20" x14ac:dyDescent="0.25">
      <c r="A584">
        <v>2831175</v>
      </c>
      <c r="B584" t="s">
        <v>17564</v>
      </c>
      <c r="C584" t="s">
        <v>15874</v>
      </c>
      <c r="D584">
        <v>20191111</v>
      </c>
      <c r="E584" s="199">
        <v>109</v>
      </c>
      <c r="F584" s="199">
        <v>2385966</v>
      </c>
      <c r="G584" s="196" t="s">
        <v>12763</v>
      </c>
      <c r="H584" s="196" t="s">
        <v>12762</v>
      </c>
      <c r="I584" s="197">
        <v>21.999999992618115</v>
      </c>
      <c r="J584" s="196" t="s">
        <v>17565</v>
      </c>
      <c r="K584" s="196" t="s">
        <v>12755</v>
      </c>
      <c r="L584" s="196">
        <v>60</v>
      </c>
      <c r="M584" s="196">
        <v>60</v>
      </c>
      <c r="N584" s="196" t="s">
        <v>17566</v>
      </c>
      <c r="O584" s="200">
        <v>41443</v>
      </c>
      <c r="P584" s="196" t="s">
        <v>12760</v>
      </c>
      <c r="Q584" s="196">
        <v>60</v>
      </c>
      <c r="R584" s="196" t="s">
        <v>12755</v>
      </c>
      <c r="S584" s="196" t="s">
        <v>17567</v>
      </c>
      <c r="T584" s="198" t="str">
        <f t="shared" si="226"/>
        <v>2"-(P)</v>
      </c>
    </row>
    <row r="585" spans="1:20" x14ac:dyDescent="0.25">
      <c r="A585">
        <v>102857</v>
      </c>
      <c r="B585" t="s">
        <v>17568</v>
      </c>
      <c r="C585" t="s">
        <v>15874</v>
      </c>
      <c r="D585">
        <v>20191112</v>
      </c>
      <c r="E585" s="199">
        <v>20279</v>
      </c>
      <c r="F585" s="199">
        <v>269038</v>
      </c>
      <c r="G585" s="196" t="s">
        <v>12759</v>
      </c>
      <c r="H585" s="196" t="s">
        <v>12762</v>
      </c>
      <c r="I585" s="197">
        <v>56.62332057178125</v>
      </c>
      <c r="J585" s="196" t="s">
        <v>16139</v>
      </c>
      <c r="K585" s="196" t="s">
        <v>12755</v>
      </c>
      <c r="L585" s="196">
        <v>0</v>
      </c>
      <c r="M585" s="196">
        <v>0</v>
      </c>
      <c r="N585" s="196" t="s">
        <v>16140</v>
      </c>
      <c r="O585" s="200">
        <v>41423</v>
      </c>
      <c r="P585" s="196" t="s">
        <v>12760</v>
      </c>
      <c r="Q585" s="196">
        <v>57</v>
      </c>
      <c r="R585" s="196" t="s">
        <v>12755</v>
      </c>
      <c r="S585" s="196" t="s">
        <v>65</v>
      </c>
      <c r="T585" s="198" t="str">
        <f t="shared" ref="T585:T587" si="227">P585&amp;"-"&amp;R585</f>
        <v>2"-(P)</v>
      </c>
    </row>
    <row r="586" spans="1:20" x14ac:dyDescent="0.25">
      <c r="A586">
        <v>3397707</v>
      </c>
      <c r="B586" t="s">
        <v>17569</v>
      </c>
      <c r="C586" t="s">
        <v>15874</v>
      </c>
      <c r="D586">
        <v>20191101</v>
      </c>
      <c r="E586" s="199">
        <v>2039</v>
      </c>
      <c r="F586" s="199">
        <v>2400766</v>
      </c>
      <c r="G586" s="196" t="s">
        <v>12763</v>
      </c>
      <c r="H586" s="196" t="s">
        <v>12762</v>
      </c>
      <c r="I586" s="197">
        <v>63.672939237095541</v>
      </c>
      <c r="J586" s="196" t="s">
        <v>17570</v>
      </c>
      <c r="K586" s="196" t="s">
        <v>12755</v>
      </c>
      <c r="L586" s="196">
        <v>45</v>
      </c>
      <c r="M586" s="196">
        <v>45</v>
      </c>
      <c r="N586" s="196" t="s">
        <v>17571</v>
      </c>
      <c r="O586" s="200">
        <v>41309</v>
      </c>
      <c r="P586" s="196" t="s">
        <v>12760</v>
      </c>
      <c r="Q586" s="196">
        <v>45</v>
      </c>
      <c r="R586" s="196" t="s">
        <v>12758</v>
      </c>
      <c r="S586" s="196" t="s">
        <v>17572</v>
      </c>
      <c r="T586" s="198" t="str">
        <f t="shared" si="227"/>
        <v>2"-(W)</v>
      </c>
    </row>
    <row r="587" spans="1:20" x14ac:dyDescent="0.25">
      <c r="A587">
        <v>3360198</v>
      </c>
      <c r="B587" t="s">
        <v>17573</v>
      </c>
      <c r="C587" t="s">
        <v>15874</v>
      </c>
      <c r="D587">
        <v>20191021</v>
      </c>
      <c r="E587" s="199">
        <v>28814</v>
      </c>
      <c r="F587" s="199">
        <v>76180</v>
      </c>
      <c r="G587" s="196" t="s">
        <v>12763</v>
      </c>
      <c r="H587" s="196" t="s">
        <v>12764</v>
      </c>
      <c r="I587" s="197">
        <v>101.79282103035689</v>
      </c>
      <c r="J587" s="196" t="s">
        <v>17574</v>
      </c>
      <c r="K587" s="196" t="s">
        <v>12755</v>
      </c>
      <c r="L587" s="196">
        <v>57</v>
      </c>
      <c r="M587" s="196">
        <v>57</v>
      </c>
      <c r="N587" s="196" t="s">
        <v>16356</v>
      </c>
      <c r="O587" s="200">
        <v>40221</v>
      </c>
      <c r="P587" s="196" t="s">
        <v>12760</v>
      </c>
      <c r="Q587" s="196">
        <v>57</v>
      </c>
      <c r="R587" s="196" t="s">
        <v>12755</v>
      </c>
      <c r="S587" s="196" t="s">
        <v>15991</v>
      </c>
      <c r="T587" s="198" t="str">
        <f t="shared" si="227"/>
        <v>2"-(P)</v>
      </c>
    </row>
    <row r="588" spans="1:20" x14ac:dyDescent="0.25">
      <c r="A588">
        <v>3705095</v>
      </c>
      <c r="B588" t="s">
        <v>17575</v>
      </c>
      <c r="C588" t="s">
        <v>15874</v>
      </c>
      <c r="D588">
        <v>20191112</v>
      </c>
      <c r="E588" s="199">
        <v>20400</v>
      </c>
      <c r="F588" s="199">
        <v>268996</v>
      </c>
      <c r="G588" s="196" t="s">
        <v>12753</v>
      </c>
      <c r="H588" s="196" t="s">
        <v>12762</v>
      </c>
      <c r="I588" s="197">
        <v>123.00833119102953</v>
      </c>
      <c r="J588" s="196" t="s">
        <v>17576</v>
      </c>
      <c r="K588" s="196" t="s">
        <v>12755</v>
      </c>
      <c r="L588" s="196">
        <v>0</v>
      </c>
      <c r="M588" s="196">
        <v>0</v>
      </c>
      <c r="N588" s="196" t="s">
        <v>17577</v>
      </c>
      <c r="O588" s="200">
        <v>41772</v>
      </c>
      <c r="P588" s="196" t="s">
        <v>12760</v>
      </c>
      <c r="Q588" s="196">
        <v>57</v>
      </c>
      <c r="R588" s="196" t="s">
        <v>12755</v>
      </c>
      <c r="S588" s="196" t="s">
        <v>11654</v>
      </c>
      <c r="T588" s="198" t="str">
        <f t="shared" ref="T588:T589" si="228">P588&amp;"-"&amp;R588</f>
        <v>2"-(P)</v>
      </c>
    </row>
    <row r="589" spans="1:20" x14ac:dyDescent="0.25">
      <c r="A589">
        <v>3081773</v>
      </c>
      <c r="B589" t="s">
        <v>17578</v>
      </c>
      <c r="C589" t="s">
        <v>15874</v>
      </c>
      <c r="D589">
        <v>20191114</v>
      </c>
      <c r="E589" s="199">
        <v>26283</v>
      </c>
      <c r="F589" s="199">
        <v>649263</v>
      </c>
      <c r="G589" s="196" t="s">
        <v>12768</v>
      </c>
      <c r="H589" s="196" t="s">
        <v>12762</v>
      </c>
      <c r="I589" s="197">
        <v>29.101023205491106</v>
      </c>
      <c r="J589" s="196" t="s">
        <v>17579</v>
      </c>
      <c r="K589" s="196" t="s">
        <v>12755</v>
      </c>
      <c r="L589" s="196">
        <v>2</v>
      </c>
      <c r="M589" s="196">
        <v>2</v>
      </c>
      <c r="N589" s="196" t="s">
        <v>17580</v>
      </c>
      <c r="O589" s="200">
        <v>40112</v>
      </c>
      <c r="P589" s="196" t="s">
        <v>12760</v>
      </c>
      <c r="Q589" s="196">
        <v>57</v>
      </c>
      <c r="R589" s="196" t="s">
        <v>12755</v>
      </c>
      <c r="S589" s="196" t="s">
        <v>17581</v>
      </c>
      <c r="T589" s="198" t="str">
        <f t="shared" si="228"/>
        <v>2"-(P)</v>
      </c>
    </row>
    <row r="590" spans="1:20" x14ac:dyDescent="0.25">
      <c r="A590">
        <v>373402</v>
      </c>
      <c r="B590" t="s">
        <v>17582</v>
      </c>
      <c r="C590" t="s">
        <v>15874</v>
      </c>
      <c r="D590">
        <v>20191105</v>
      </c>
      <c r="E590" s="199">
        <v>8078</v>
      </c>
      <c r="F590" s="199">
        <v>3367485</v>
      </c>
      <c r="G590" s="196" t="s">
        <v>12763</v>
      </c>
      <c r="H590" s="196" t="s">
        <v>12762</v>
      </c>
      <c r="I590" s="197">
        <v>184.34137925995486</v>
      </c>
      <c r="J590" s="196" t="s">
        <v>17583</v>
      </c>
      <c r="K590" s="196" t="s">
        <v>12755</v>
      </c>
      <c r="L590" s="196">
        <v>45</v>
      </c>
      <c r="M590" s="196">
        <v>45</v>
      </c>
      <c r="N590" s="196" t="s">
        <v>17584</v>
      </c>
      <c r="O590" s="200">
        <v>42885</v>
      </c>
      <c r="P590" s="196" t="s">
        <v>12760</v>
      </c>
      <c r="Q590" s="196">
        <v>45</v>
      </c>
      <c r="R590" s="196" t="s">
        <v>12755</v>
      </c>
      <c r="S590" s="196" t="s">
        <v>17585</v>
      </c>
      <c r="T590" s="198" t="str">
        <f t="shared" ref="T590:T591" si="229">P590&amp;"-"&amp;R590</f>
        <v>2"-(P)</v>
      </c>
    </row>
    <row r="591" spans="1:20" x14ac:dyDescent="0.25">
      <c r="A591">
        <v>3553028</v>
      </c>
      <c r="B591" t="s">
        <v>12581</v>
      </c>
      <c r="C591" t="s">
        <v>15874</v>
      </c>
      <c r="D591">
        <v>20191105</v>
      </c>
      <c r="E591" s="199">
        <v>3064</v>
      </c>
      <c r="F591" s="199">
        <v>4426774</v>
      </c>
      <c r="G591" s="196" t="s">
        <v>12763</v>
      </c>
      <c r="H591" s="196" t="s">
        <v>12762</v>
      </c>
      <c r="I591" s="197">
        <v>45.000000005635073</v>
      </c>
      <c r="J591" s="196" t="s">
        <v>11936</v>
      </c>
      <c r="K591" s="196" t="s">
        <v>12755</v>
      </c>
      <c r="L591" s="196">
        <v>45</v>
      </c>
      <c r="M591" s="196">
        <v>45</v>
      </c>
      <c r="N591" s="196" t="s">
        <v>17586</v>
      </c>
      <c r="O591" s="200">
        <v>43041</v>
      </c>
      <c r="P591" s="196" t="s">
        <v>12760</v>
      </c>
      <c r="Q591" s="196">
        <v>45</v>
      </c>
      <c r="R591" s="196" t="s">
        <v>12755</v>
      </c>
      <c r="S591" s="196" t="s">
        <v>12034</v>
      </c>
      <c r="T591" s="198" t="str">
        <f t="shared" si="229"/>
        <v>2"-(P)</v>
      </c>
    </row>
    <row r="592" spans="1:20" x14ac:dyDescent="0.25">
      <c r="A592">
        <v>3582866</v>
      </c>
      <c r="B592" t="s">
        <v>12560</v>
      </c>
      <c r="C592" t="s">
        <v>15874</v>
      </c>
      <c r="D592">
        <v>20191105</v>
      </c>
      <c r="E592" s="199">
        <v>7896</v>
      </c>
      <c r="F592" s="199">
        <v>4508380</v>
      </c>
      <c r="G592" s="196" t="s">
        <v>12763</v>
      </c>
      <c r="H592" s="196" t="s">
        <v>12762</v>
      </c>
      <c r="I592" s="197">
        <v>34.999999996741074</v>
      </c>
      <c r="J592" s="196" t="s">
        <v>12152</v>
      </c>
      <c r="K592" s="196" t="s">
        <v>12755</v>
      </c>
      <c r="L592" s="196">
        <v>60</v>
      </c>
      <c r="M592" s="196">
        <v>60</v>
      </c>
      <c r="N592" s="196" t="s">
        <v>16698</v>
      </c>
      <c r="O592" s="200">
        <v>43108</v>
      </c>
      <c r="P592" s="196" t="s">
        <v>12760</v>
      </c>
      <c r="Q592" s="196">
        <v>60</v>
      </c>
      <c r="R592" s="196" t="s">
        <v>12755</v>
      </c>
      <c r="S592" s="196" t="s">
        <v>12205</v>
      </c>
      <c r="T592" s="198" t="str">
        <f t="shared" ref="T592" si="230">P592&amp;"-"&amp;R592</f>
        <v>2"-(P)</v>
      </c>
    </row>
    <row r="593" spans="1:20" x14ac:dyDescent="0.25">
      <c r="A593">
        <v>3637346</v>
      </c>
      <c r="B593" t="s">
        <v>12553</v>
      </c>
      <c r="C593" t="s">
        <v>15874</v>
      </c>
      <c r="D593">
        <v>20191018</v>
      </c>
      <c r="E593" s="199">
        <v>30207</v>
      </c>
      <c r="F593" s="199">
        <v>4583581</v>
      </c>
      <c r="G593" s="196" t="s">
        <v>12763</v>
      </c>
      <c r="H593" s="196" t="s">
        <v>12760</v>
      </c>
      <c r="I593" s="197">
        <v>20.000000000881577</v>
      </c>
      <c r="J593" s="196" t="s">
        <v>11973</v>
      </c>
      <c r="K593" s="196" t="s">
        <v>12755</v>
      </c>
      <c r="L593" s="196">
        <v>57</v>
      </c>
      <c r="M593" s="196">
        <v>57</v>
      </c>
      <c r="N593" s="196" t="s">
        <v>17588</v>
      </c>
      <c r="O593" s="200">
        <v>43053</v>
      </c>
      <c r="P593" s="196" t="s">
        <v>12760</v>
      </c>
      <c r="Q593" s="196">
        <v>57</v>
      </c>
      <c r="R593" s="196" t="s">
        <v>12755</v>
      </c>
      <c r="S593" s="196" t="s">
        <v>12049</v>
      </c>
      <c r="T593" s="198" t="str">
        <f t="shared" ref="T593:T595" si="231">P593&amp;"-"&amp;R593</f>
        <v>2"-(P)</v>
      </c>
    </row>
    <row r="594" spans="1:20" x14ac:dyDescent="0.25">
      <c r="A594">
        <v>351510</v>
      </c>
      <c r="B594" t="s">
        <v>17589</v>
      </c>
      <c r="C594" t="s">
        <v>15874</v>
      </c>
      <c r="D594">
        <v>20191112</v>
      </c>
      <c r="E594" s="199">
        <v>4723</v>
      </c>
      <c r="F594" s="199">
        <v>648498</v>
      </c>
      <c r="G594" s="196" t="s">
        <v>12763</v>
      </c>
      <c r="H594" s="196" t="s">
        <v>12764</v>
      </c>
      <c r="I594" s="197">
        <v>116.137288854784</v>
      </c>
      <c r="J594" s="196" t="s">
        <v>17590</v>
      </c>
      <c r="K594" s="196" t="s">
        <v>12755</v>
      </c>
      <c r="L594" s="196">
        <v>0</v>
      </c>
      <c r="M594" s="196">
        <v>0</v>
      </c>
      <c r="N594" s="196" t="s">
        <v>15970</v>
      </c>
      <c r="O594" s="200">
        <v>39448</v>
      </c>
      <c r="P594" s="196" t="s">
        <v>12760</v>
      </c>
      <c r="Q594" s="196">
        <v>55</v>
      </c>
      <c r="R594" s="196" t="s">
        <v>12755</v>
      </c>
      <c r="S594" s="196" t="s">
        <v>15971</v>
      </c>
      <c r="T594" s="198" t="str">
        <f t="shared" si="231"/>
        <v>2"-(P)</v>
      </c>
    </row>
    <row r="595" spans="1:20" x14ac:dyDescent="0.25">
      <c r="A595">
        <v>3045328</v>
      </c>
      <c r="B595" t="s">
        <v>17591</v>
      </c>
      <c r="C595" t="s">
        <v>15874</v>
      </c>
      <c r="D595">
        <v>20191113</v>
      </c>
      <c r="E595" s="199">
        <v>6082</v>
      </c>
      <c r="F595" s="199">
        <v>3329489</v>
      </c>
      <c r="G595" s="196" t="s">
        <v>12763</v>
      </c>
      <c r="H595" s="196" t="s">
        <v>12764</v>
      </c>
      <c r="I595" s="197">
        <v>30.000000009726524</v>
      </c>
      <c r="J595" s="196"/>
      <c r="K595" s="196" t="s">
        <v>12755</v>
      </c>
      <c r="L595" s="196">
        <v>45</v>
      </c>
      <c r="M595" s="196">
        <v>45</v>
      </c>
      <c r="N595" s="196" t="s">
        <v>17592</v>
      </c>
      <c r="O595" s="200">
        <v>39706</v>
      </c>
      <c r="P595" s="196" t="s">
        <v>12762</v>
      </c>
      <c r="Q595" s="196">
        <v>45</v>
      </c>
      <c r="R595" s="196" t="s">
        <v>12758</v>
      </c>
      <c r="S595" s="196" t="s">
        <v>17593</v>
      </c>
      <c r="T595" s="198" t="str">
        <f t="shared" si="231"/>
        <v>1"-(W)</v>
      </c>
    </row>
    <row r="596" spans="1:20" x14ac:dyDescent="0.25">
      <c r="A596">
        <v>960607</v>
      </c>
      <c r="B596" t="s">
        <v>17594</v>
      </c>
      <c r="C596" t="s">
        <v>15874</v>
      </c>
      <c r="D596">
        <v>20191031</v>
      </c>
      <c r="E596" s="199">
        <v>11481</v>
      </c>
      <c r="F596" s="199">
        <v>3141049</v>
      </c>
      <c r="G596" s="196" t="s">
        <v>12763</v>
      </c>
      <c r="H596" s="196" t="s">
        <v>12762</v>
      </c>
      <c r="I596" s="197">
        <v>159.99999996323768</v>
      </c>
      <c r="J596" s="196" t="s">
        <v>17595</v>
      </c>
      <c r="K596" s="196" t="s">
        <v>12755</v>
      </c>
      <c r="L596" s="196">
        <v>35</v>
      </c>
      <c r="M596" s="196">
        <v>35</v>
      </c>
      <c r="N596" s="196" t="s">
        <v>17596</v>
      </c>
      <c r="O596" s="200">
        <v>41731</v>
      </c>
      <c r="P596" s="196" t="s">
        <v>12754</v>
      </c>
      <c r="Q596" s="196">
        <v>35</v>
      </c>
      <c r="R596" s="196" t="s">
        <v>12755</v>
      </c>
      <c r="S596" s="196" t="s">
        <v>17597</v>
      </c>
      <c r="T596" s="198" t="str">
        <f t="shared" ref="T596:T599" si="232">P596&amp;"-"&amp;R596</f>
        <v>4"-(P)</v>
      </c>
    </row>
    <row r="597" spans="1:20" x14ac:dyDescent="0.25">
      <c r="A597">
        <v>3676594</v>
      </c>
      <c r="B597" t="s">
        <v>17598</v>
      </c>
      <c r="C597" t="s">
        <v>15874</v>
      </c>
      <c r="D597">
        <v>20191018</v>
      </c>
      <c r="E597" s="199">
        <v>21529</v>
      </c>
      <c r="F597" s="199">
        <v>241918</v>
      </c>
      <c r="G597" s="196" t="s">
        <v>12759</v>
      </c>
      <c r="H597" s="196" t="s">
        <v>12762</v>
      </c>
      <c r="I597" s="197">
        <v>135.02665467264498</v>
      </c>
      <c r="J597" s="196" t="s">
        <v>16705</v>
      </c>
      <c r="K597" s="196" t="s">
        <v>12758</v>
      </c>
      <c r="L597" s="196">
        <v>0</v>
      </c>
      <c r="M597" s="196">
        <v>0</v>
      </c>
      <c r="N597" s="196" t="s">
        <v>16706</v>
      </c>
      <c r="O597" s="200">
        <v>40406</v>
      </c>
      <c r="P597" s="196" t="s">
        <v>12754</v>
      </c>
      <c r="Q597" s="196">
        <v>57</v>
      </c>
      <c r="R597" s="196" t="s">
        <v>12755</v>
      </c>
      <c r="S597" s="196" t="s">
        <v>16707</v>
      </c>
      <c r="T597" s="198" t="str">
        <f t="shared" si="232"/>
        <v>4"-(P)</v>
      </c>
    </row>
    <row r="598" spans="1:20" x14ac:dyDescent="0.25">
      <c r="A598">
        <v>3459874</v>
      </c>
      <c r="B598" t="s">
        <v>12525</v>
      </c>
      <c r="C598" t="s">
        <v>15874</v>
      </c>
      <c r="D598">
        <v>20191111</v>
      </c>
      <c r="E598" s="199">
        <v>211</v>
      </c>
      <c r="F598" s="199">
        <v>4175176</v>
      </c>
      <c r="G598" s="196" t="s">
        <v>12759</v>
      </c>
      <c r="H598" s="196" t="s">
        <v>12762</v>
      </c>
      <c r="I598" s="197">
        <v>68.45660773013617</v>
      </c>
      <c r="J598" s="196" t="s">
        <v>11934</v>
      </c>
      <c r="K598" s="196" t="s">
        <v>12755</v>
      </c>
      <c r="L598" s="196">
        <v>60</v>
      </c>
      <c r="M598" s="196">
        <v>60</v>
      </c>
      <c r="N598" s="196" t="s">
        <v>17599</v>
      </c>
      <c r="O598" s="200">
        <v>39448</v>
      </c>
      <c r="P598" s="196" t="s">
        <v>12760</v>
      </c>
      <c r="Q598" s="196">
        <v>60</v>
      </c>
      <c r="R598" s="196" t="s">
        <v>12755</v>
      </c>
      <c r="S598" s="196" t="s">
        <v>17425</v>
      </c>
      <c r="T598" s="198" t="str">
        <f t="shared" si="232"/>
        <v>2"-(P)</v>
      </c>
    </row>
    <row r="599" spans="1:20" x14ac:dyDescent="0.25">
      <c r="A599">
        <v>396655</v>
      </c>
      <c r="B599" t="s">
        <v>17600</v>
      </c>
      <c r="C599" t="s">
        <v>15874</v>
      </c>
      <c r="D599">
        <v>20191031</v>
      </c>
      <c r="E599" s="199">
        <v>23529</v>
      </c>
      <c r="F599" s="199">
        <v>171627</v>
      </c>
      <c r="G599" s="196" t="s">
        <v>12763</v>
      </c>
      <c r="H599" s="196" t="s">
        <v>12764</v>
      </c>
      <c r="I599" s="197">
        <v>46.285417796162875</v>
      </c>
      <c r="J599" s="196" t="s">
        <v>17601</v>
      </c>
      <c r="K599" s="196" t="s">
        <v>12755</v>
      </c>
      <c r="L599" s="196">
        <v>57</v>
      </c>
      <c r="M599" s="196">
        <v>57</v>
      </c>
      <c r="N599" s="196" t="s">
        <v>16918</v>
      </c>
      <c r="O599" s="200">
        <v>43046</v>
      </c>
      <c r="P599" s="196" t="s">
        <v>12766</v>
      </c>
      <c r="Q599" s="196">
        <v>57</v>
      </c>
      <c r="R599" s="196" t="s">
        <v>12758</v>
      </c>
      <c r="S599" s="196" t="s">
        <v>16919</v>
      </c>
      <c r="T599" s="198" t="str">
        <f t="shared" si="232"/>
        <v>8-5/8"-(W)</v>
      </c>
    </row>
    <row r="600" spans="1:20" x14ac:dyDescent="0.25">
      <c r="A600">
        <v>3438315</v>
      </c>
      <c r="B600" t="s">
        <v>17602</v>
      </c>
      <c r="C600" t="s">
        <v>15874</v>
      </c>
      <c r="D600">
        <v>20191025</v>
      </c>
      <c r="E600" s="199">
        <v>2043</v>
      </c>
      <c r="F600" s="199">
        <v>3580305</v>
      </c>
      <c r="G600" s="196" t="s">
        <v>12768</v>
      </c>
      <c r="H600" s="196" t="s">
        <v>12762</v>
      </c>
      <c r="I600" s="197">
        <v>13.000000006448859</v>
      </c>
      <c r="J600" s="196" t="s">
        <v>11729</v>
      </c>
      <c r="K600" s="196" t="s">
        <v>12755</v>
      </c>
      <c r="L600" s="196">
        <v>35</v>
      </c>
      <c r="M600" s="196">
        <v>35</v>
      </c>
      <c r="N600" s="196" t="s">
        <v>16481</v>
      </c>
      <c r="O600" s="200">
        <v>42331</v>
      </c>
      <c r="P600" s="196" t="s">
        <v>12760</v>
      </c>
      <c r="Q600" s="196">
        <v>35</v>
      </c>
      <c r="R600" s="196" t="s">
        <v>12755</v>
      </c>
      <c r="S600" s="196" t="s">
        <v>11791</v>
      </c>
      <c r="T600" s="198" t="str">
        <f t="shared" ref="T600:T602" si="233">P600&amp;"-"&amp;R600</f>
        <v>2"-(P)</v>
      </c>
    </row>
    <row r="601" spans="1:20" x14ac:dyDescent="0.25">
      <c r="A601">
        <v>2737126</v>
      </c>
      <c r="B601" t="s">
        <v>17603</v>
      </c>
      <c r="C601" t="s">
        <v>15874</v>
      </c>
      <c r="D601">
        <v>20191022</v>
      </c>
      <c r="E601" s="199">
        <v>14177</v>
      </c>
      <c r="F601" s="199">
        <v>2116324</v>
      </c>
      <c r="G601" s="196" t="s">
        <v>12759</v>
      </c>
      <c r="H601" s="196" t="s">
        <v>12762</v>
      </c>
      <c r="I601" s="197">
        <v>25.341119326222003</v>
      </c>
      <c r="J601" s="196" t="s">
        <v>17604</v>
      </c>
      <c r="K601" s="196" t="s">
        <v>12755</v>
      </c>
      <c r="L601" s="196">
        <v>60</v>
      </c>
      <c r="M601" s="196">
        <v>60</v>
      </c>
      <c r="N601" s="196" t="s">
        <v>17605</v>
      </c>
      <c r="O601" s="200">
        <v>41200</v>
      </c>
      <c r="P601" s="196" t="s">
        <v>12760</v>
      </c>
      <c r="Q601" s="196">
        <v>60</v>
      </c>
      <c r="R601" s="196" t="s">
        <v>12755</v>
      </c>
      <c r="S601" s="196" t="s">
        <v>17606</v>
      </c>
      <c r="T601" s="198" t="str">
        <f t="shared" si="233"/>
        <v>2"-(P)</v>
      </c>
    </row>
    <row r="602" spans="1:20" x14ac:dyDescent="0.25">
      <c r="A602">
        <v>500475</v>
      </c>
      <c r="B602" t="s">
        <v>17607</v>
      </c>
      <c r="C602" t="s">
        <v>15874</v>
      </c>
      <c r="D602">
        <v>20191114</v>
      </c>
      <c r="E602" s="199">
        <v>26547</v>
      </c>
      <c r="F602" s="199">
        <v>1541840</v>
      </c>
      <c r="G602" s="196" t="s">
        <v>12768</v>
      </c>
      <c r="H602" s="196" t="s">
        <v>12762</v>
      </c>
      <c r="I602" s="197">
        <v>57.99033041633372</v>
      </c>
      <c r="J602" s="196" t="s">
        <v>17608</v>
      </c>
      <c r="K602" s="196" t="s">
        <v>12755</v>
      </c>
      <c r="L602" s="196">
        <v>57</v>
      </c>
      <c r="M602" s="196">
        <v>57</v>
      </c>
      <c r="N602" s="196" t="s">
        <v>15929</v>
      </c>
      <c r="O602" s="200">
        <v>40764</v>
      </c>
      <c r="P602" s="196" t="s">
        <v>12754</v>
      </c>
      <c r="Q602" s="196">
        <v>57</v>
      </c>
      <c r="R602" s="196" t="s">
        <v>12755</v>
      </c>
      <c r="S602" s="196" t="s">
        <v>15930</v>
      </c>
      <c r="T602" s="198" t="str">
        <f t="shared" si="233"/>
        <v>4"-(P)</v>
      </c>
    </row>
    <row r="603" spans="1:20" x14ac:dyDescent="0.25">
      <c r="A603">
        <v>160362</v>
      </c>
      <c r="B603" t="s">
        <v>17609</v>
      </c>
      <c r="C603" t="s">
        <v>15874</v>
      </c>
      <c r="D603">
        <v>20191108</v>
      </c>
      <c r="E603" s="199">
        <v>8429</v>
      </c>
      <c r="F603" s="199">
        <v>1304637</v>
      </c>
      <c r="G603" s="196" t="s">
        <v>12763</v>
      </c>
      <c r="H603" s="196" t="s">
        <v>12762</v>
      </c>
      <c r="I603" s="197">
        <v>25.13875672489657</v>
      </c>
      <c r="J603" s="196" t="s">
        <v>17610</v>
      </c>
      <c r="K603" s="196" t="s">
        <v>12755</v>
      </c>
      <c r="L603" s="196">
        <v>45</v>
      </c>
      <c r="M603" s="196">
        <v>45</v>
      </c>
      <c r="N603" s="196" t="s">
        <v>17611</v>
      </c>
      <c r="O603" s="200">
        <v>40576</v>
      </c>
      <c r="P603" s="196" t="s">
        <v>12760</v>
      </c>
      <c r="Q603" s="196">
        <v>45</v>
      </c>
      <c r="R603" s="196" t="s">
        <v>12755</v>
      </c>
      <c r="S603" s="196" t="s">
        <v>17612</v>
      </c>
      <c r="T603" s="198" t="str">
        <f t="shared" ref="T603" si="234">P603&amp;"-"&amp;R603</f>
        <v>2"-(P)</v>
      </c>
    </row>
    <row r="604" spans="1:20" x14ac:dyDescent="0.25">
      <c r="A604">
        <v>3280654</v>
      </c>
      <c r="B604" t="s">
        <v>17613</v>
      </c>
      <c r="C604" t="s">
        <v>15874</v>
      </c>
      <c r="D604">
        <v>20191018</v>
      </c>
      <c r="E604" s="199">
        <v>13455</v>
      </c>
      <c r="F604" s="199">
        <v>2587218</v>
      </c>
      <c r="G604" s="196" t="s">
        <v>12763</v>
      </c>
      <c r="H604" s="196" t="s">
        <v>12762</v>
      </c>
      <c r="I604" s="197">
        <v>15.000000005693913</v>
      </c>
      <c r="J604" s="196" t="s">
        <v>17614</v>
      </c>
      <c r="K604" s="196" t="s">
        <v>12755</v>
      </c>
      <c r="L604" s="196">
        <v>57</v>
      </c>
      <c r="M604" s="196">
        <v>57</v>
      </c>
      <c r="N604" s="196" t="s">
        <v>17615</v>
      </c>
      <c r="O604" s="200">
        <v>41445</v>
      </c>
      <c r="P604" s="196" t="s">
        <v>12760</v>
      </c>
      <c r="Q604" s="196">
        <v>57</v>
      </c>
      <c r="R604" s="196" t="s">
        <v>12755</v>
      </c>
      <c r="S604" s="196" t="s">
        <v>17616</v>
      </c>
      <c r="T604" s="198" t="str">
        <f t="shared" ref="T604" si="235">P604&amp;"-"&amp;R604</f>
        <v>2"-(P)</v>
      </c>
    </row>
    <row r="605" spans="1:20" x14ac:dyDescent="0.25">
      <c r="A605">
        <v>3723133</v>
      </c>
      <c r="B605" t="s">
        <v>17617</v>
      </c>
      <c r="C605" t="s">
        <v>15874</v>
      </c>
      <c r="D605">
        <v>20191031</v>
      </c>
      <c r="E605" s="199">
        <v>11485</v>
      </c>
      <c r="F605" s="199">
        <v>3141050</v>
      </c>
      <c r="G605" s="196" t="s">
        <v>12763</v>
      </c>
      <c r="H605" s="196" t="s">
        <v>12762</v>
      </c>
      <c r="I605" s="197">
        <v>171.99999996826898</v>
      </c>
      <c r="J605" s="196" t="s">
        <v>17618</v>
      </c>
      <c r="K605" s="196" t="s">
        <v>12755</v>
      </c>
      <c r="L605" s="196">
        <v>35</v>
      </c>
      <c r="M605" s="196">
        <v>35</v>
      </c>
      <c r="N605" s="196" t="s">
        <v>17619</v>
      </c>
      <c r="O605" s="200">
        <v>41731</v>
      </c>
      <c r="P605" s="196" t="s">
        <v>12754</v>
      </c>
      <c r="Q605" s="196">
        <v>35</v>
      </c>
      <c r="R605" s="196" t="s">
        <v>12755</v>
      </c>
      <c r="S605" s="196" t="s">
        <v>17597</v>
      </c>
      <c r="T605" s="198" t="str">
        <f t="shared" ref="T605:T606" si="236">P605&amp;"-"&amp;R605</f>
        <v>4"-(P)</v>
      </c>
    </row>
    <row r="606" spans="1:20" x14ac:dyDescent="0.25">
      <c r="A606">
        <v>2517503</v>
      </c>
      <c r="B606" t="s">
        <v>17620</v>
      </c>
      <c r="C606" t="s">
        <v>15874</v>
      </c>
      <c r="D606">
        <v>20191112</v>
      </c>
      <c r="E606" s="199">
        <v>17306</v>
      </c>
      <c r="F606" s="199">
        <v>2794490</v>
      </c>
      <c r="G606" s="196" t="s">
        <v>12753</v>
      </c>
      <c r="H606" s="196" t="s">
        <v>12754</v>
      </c>
      <c r="I606" s="197">
        <v>14.999999999598584</v>
      </c>
      <c r="J606" s="196" t="s">
        <v>17621</v>
      </c>
      <c r="K606" s="196" t="s">
        <v>12755</v>
      </c>
      <c r="L606" s="196">
        <v>0</v>
      </c>
      <c r="M606" s="196">
        <v>0</v>
      </c>
      <c r="N606" s="196" t="s">
        <v>17622</v>
      </c>
      <c r="O606" s="200">
        <v>42202</v>
      </c>
      <c r="P606" s="196" t="s">
        <v>12754</v>
      </c>
      <c r="Q606" s="196">
        <v>57</v>
      </c>
      <c r="R606" s="196" t="s">
        <v>12755</v>
      </c>
      <c r="S606" s="196" t="s">
        <v>17623</v>
      </c>
      <c r="T606" s="198" t="str">
        <f t="shared" si="236"/>
        <v>4"-(P)</v>
      </c>
    </row>
    <row r="607" spans="1:20" x14ac:dyDescent="0.25">
      <c r="A607">
        <v>3766681</v>
      </c>
      <c r="B607" t="s">
        <v>17624</v>
      </c>
      <c r="C607" t="s">
        <v>15874</v>
      </c>
      <c r="D607">
        <v>20191114</v>
      </c>
      <c r="E607" s="199">
        <v>25091</v>
      </c>
      <c r="F607" s="199">
        <v>134892</v>
      </c>
      <c r="G607" s="196" t="s">
        <v>12763</v>
      </c>
      <c r="H607" s="196" t="s">
        <v>12762</v>
      </c>
      <c r="I607" s="197">
        <v>66.790603071920827</v>
      </c>
      <c r="J607" s="196" t="s">
        <v>16353</v>
      </c>
      <c r="K607" s="196" t="s">
        <v>12755</v>
      </c>
      <c r="L607" s="196">
        <v>0</v>
      </c>
      <c r="M607" s="196">
        <v>0</v>
      </c>
      <c r="N607" s="196" t="s">
        <v>16423</v>
      </c>
      <c r="O607" s="200">
        <v>40809</v>
      </c>
      <c r="P607" s="196" t="s">
        <v>12767</v>
      </c>
      <c r="Q607" s="196">
        <v>57</v>
      </c>
      <c r="R607" s="196" t="s">
        <v>12755</v>
      </c>
      <c r="S607" s="196" t="s">
        <v>16424</v>
      </c>
      <c r="T607" s="198" t="str">
        <f t="shared" ref="T607:T611" si="237">P607&amp;"-"&amp;R607</f>
        <v>6"-(P)</v>
      </c>
    </row>
    <row r="608" spans="1:20" x14ac:dyDescent="0.25">
      <c r="A608">
        <v>3575184</v>
      </c>
      <c r="B608" t="s">
        <v>17625</v>
      </c>
      <c r="C608" t="s">
        <v>15874</v>
      </c>
      <c r="D608">
        <v>20191108</v>
      </c>
      <c r="E608" s="199">
        <v>7473</v>
      </c>
      <c r="F608" s="199">
        <v>383720</v>
      </c>
      <c r="G608" s="196" t="s">
        <v>12763</v>
      </c>
      <c r="H608" s="196" t="s">
        <v>12764</v>
      </c>
      <c r="I608" s="197">
        <v>49.469883641934231</v>
      </c>
      <c r="J608" s="196" t="s">
        <v>17626</v>
      </c>
      <c r="K608" s="196" t="s">
        <v>12755</v>
      </c>
      <c r="L608" s="196">
        <v>35</v>
      </c>
      <c r="M608" s="196">
        <v>35</v>
      </c>
      <c r="N608" s="196" t="s">
        <v>17627</v>
      </c>
      <c r="O608" s="200">
        <v>41054</v>
      </c>
      <c r="P608" s="196" t="s">
        <v>12760</v>
      </c>
      <c r="Q608" s="196">
        <v>35</v>
      </c>
      <c r="R608" s="196" t="s">
        <v>12755</v>
      </c>
      <c r="S608" s="196" t="s">
        <v>17628</v>
      </c>
      <c r="T608" s="198" t="str">
        <f t="shared" si="237"/>
        <v>2"-(P)</v>
      </c>
    </row>
    <row r="609" spans="1:20" x14ac:dyDescent="0.25">
      <c r="A609">
        <v>3524154</v>
      </c>
      <c r="B609" t="s">
        <v>12522</v>
      </c>
      <c r="C609" t="s">
        <v>15874</v>
      </c>
      <c r="D609">
        <v>20191101</v>
      </c>
      <c r="E609" s="199">
        <v>28678</v>
      </c>
      <c r="F609" s="199">
        <v>4419975</v>
      </c>
      <c r="G609" s="196" t="s">
        <v>12763</v>
      </c>
      <c r="H609" s="196" t="s">
        <v>12760</v>
      </c>
      <c r="I609" s="197">
        <v>79.000000006113268</v>
      </c>
      <c r="J609" s="196" t="s">
        <v>11978</v>
      </c>
      <c r="K609" s="196" t="s">
        <v>12755</v>
      </c>
      <c r="L609" s="196">
        <v>57</v>
      </c>
      <c r="M609" s="196">
        <v>57</v>
      </c>
      <c r="N609" s="196" t="s">
        <v>17629</v>
      </c>
      <c r="O609" s="200">
        <v>43019</v>
      </c>
      <c r="P609" s="196" t="s">
        <v>12760</v>
      </c>
      <c r="Q609" s="196">
        <v>57</v>
      </c>
      <c r="R609" s="196" t="s">
        <v>12755</v>
      </c>
      <c r="S609" s="196" t="s">
        <v>12053</v>
      </c>
      <c r="T609" s="198" t="str">
        <f t="shared" si="237"/>
        <v>2"-(P)</v>
      </c>
    </row>
    <row r="610" spans="1:20" x14ac:dyDescent="0.25">
      <c r="A610">
        <v>3499625</v>
      </c>
      <c r="B610" t="s">
        <v>17630</v>
      </c>
      <c r="C610" t="s">
        <v>15874</v>
      </c>
      <c r="D610">
        <v>20191107</v>
      </c>
      <c r="E610" s="199">
        <v>14354</v>
      </c>
      <c r="F610" s="199">
        <v>1175022</v>
      </c>
      <c r="G610" s="196" t="s">
        <v>12759</v>
      </c>
      <c r="H610" s="196" t="s">
        <v>12762</v>
      </c>
      <c r="I610" s="197">
        <v>53.414912565052539</v>
      </c>
      <c r="J610" s="196" t="s">
        <v>17631</v>
      </c>
      <c r="K610" s="196" t="s">
        <v>12755</v>
      </c>
      <c r="L610" s="196"/>
      <c r="M610" s="196"/>
      <c r="N610" s="196" t="s">
        <v>16646</v>
      </c>
      <c r="O610" s="200">
        <v>40477</v>
      </c>
      <c r="P610" s="196" t="s">
        <v>12760</v>
      </c>
      <c r="Q610" s="196">
        <v>60</v>
      </c>
      <c r="R610" s="196" t="s">
        <v>12755</v>
      </c>
      <c r="S610" s="196" t="s">
        <v>16647</v>
      </c>
      <c r="T610" s="198" t="str">
        <f t="shared" si="237"/>
        <v>2"-(P)</v>
      </c>
    </row>
    <row r="611" spans="1:20" x14ac:dyDescent="0.25">
      <c r="A611">
        <v>3740667</v>
      </c>
      <c r="B611" t="s">
        <v>12683</v>
      </c>
      <c r="C611" t="s">
        <v>15874</v>
      </c>
      <c r="D611">
        <v>20191112</v>
      </c>
      <c r="E611" s="199">
        <v>15906</v>
      </c>
      <c r="F611" s="199">
        <v>4900467</v>
      </c>
      <c r="G611" s="196" t="s">
        <v>12759</v>
      </c>
      <c r="H611" s="196" t="s">
        <v>12762</v>
      </c>
      <c r="I611" s="197">
        <v>154.0000000026001</v>
      </c>
      <c r="J611" s="196" t="s">
        <v>12174</v>
      </c>
      <c r="K611" s="196" t="s">
        <v>12755</v>
      </c>
      <c r="L611" s="196">
        <v>57</v>
      </c>
      <c r="M611" s="196">
        <v>57</v>
      </c>
      <c r="N611" s="196" t="s">
        <v>17632</v>
      </c>
      <c r="O611" s="200">
        <v>42129</v>
      </c>
      <c r="P611" s="196" t="s">
        <v>12754</v>
      </c>
      <c r="Q611" s="196">
        <v>57</v>
      </c>
      <c r="R611" s="196" t="s">
        <v>12755</v>
      </c>
      <c r="S611" s="196" t="s">
        <v>11808</v>
      </c>
      <c r="T611" s="198" t="str">
        <f t="shared" si="237"/>
        <v>4"-(P)</v>
      </c>
    </row>
    <row r="612" spans="1:20" x14ac:dyDescent="0.25">
      <c r="A612">
        <v>3723472</v>
      </c>
      <c r="B612" t="s">
        <v>17633</v>
      </c>
      <c r="C612" t="s">
        <v>15874</v>
      </c>
      <c r="D612">
        <v>20191105</v>
      </c>
      <c r="E612" s="199">
        <v>2197</v>
      </c>
      <c r="F612" s="199">
        <v>4187537</v>
      </c>
      <c r="G612" s="196" t="s">
        <v>12763</v>
      </c>
      <c r="H612" s="196" t="s">
        <v>12762</v>
      </c>
      <c r="I612" s="197">
        <v>64.706583750136247</v>
      </c>
      <c r="J612" s="196" t="s">
        <v>17634</v>
      </c>
      <c r="K612" s="196" t="s">
        <v>12755</v>
      </c>
      <c r="L612" s="196">
        <v>45</v>
      </c>
      <c r="M612" s="196">
        <v>45</v>
      </c>
      <c r="N612" s="196" t="s">
        <v>17635</v>
      </c>
      <c r="O612" s="200">
        <v>42811</v>
      </c>
      <c r="P612" s="196" t="s">
        <v>12754</v>
      </c>
      <c r="Q612" s="196">
        <v>45</v>
      </c>
      <c r="R612" s="196" t="s">
        <v>12755</v>
      </c>
      <c r="S612" s="196" t="s">
        <v>17636</v>
      </c>
      <c r="T612" s="198" t="str">
        <f t="shared" ref="T612:T614" si="238">P612&amp;"-"&amp;R612</f>
        <v>4"-(P)</v>
      </c>
    </row>
    <row r="613" spans="1:20" x14ac:dyDescent="0.25">
      <c r="A613">
        <v>2986563</v>
      </c>
      <c r="B613" t="s">
        <v>17637</v>
      </c>
      <c r="C613" t="s">
        <v>15874</v>
      </c>
      <c r="D613">
        <v>20191101</v>
      </c>
      <c r="E613" s="199">
        <v>28816</v>
      </c>
      <c r="F613" s="199">
        <v>76109</v>
      </c>
      <c r="G613" s="196" t="s">
        <v>12759</v>
      </c>
      <c r="H613" s="196" t="s">
        <v>12762</v>
      </c>
      <c r="I613" s="197">
        <v>16.917917051730416</v>
      </c>
      <c r="J613" s="196" t="s">
        <v>17638</v>
      </c>
      <c r="K613" s="196" t="s">
        <v>12755</v>
      </c>
      <c r="L613" s="196">
        <v>57</v>
      </c>
      <c r="M613" s="196">
        <v>57</v>
      </c>
      <c r="N613" s="196" t="s">
        <v>16356</v>
      </c>
      <c r="O613" s="200">
        <v>40221</v>
      </c>
      <c r="P613" s="196" t="s">
        <v>12760</v>
      </c>
      <c r="Q613" s="196">
        <v>57</v>
      </c>
      <c r="R613" s="196" t="s">
        <v>12755</v>
      </c>
      <c r="S613" s="196" t="s">
        <v>15991</v>
      </c>
      <c r="T613" s="198" t="str">
        <f t="shared" si="238"/>
        <v>2"-(P)</v>
      </c>
    </row>
    <row r="614" spans="1:20" x14ac:dyDescent="0.25">
      <c r="A614">
        <v>225244</v>
      </c>
      <c r="B614" t="s">
        <v>17639</v>
      </c>
      <c r="C614" t="s">
        <v>15874</v>
      </c>
      <c r="D614">
        <v>20191114</v>
      </c>
      <c r="E614" s="199">
        <v>26916</v>
      </c>
      <c r="F614" s="199">
        <v>103919</v>
      </c>
      <c r="G614" s="196" t="s">
        <v>12759</v>
      </c>
      <c r="H614" s="196" t="s">
        <v>12760</v>
      </c>
      <c r="I614" s="197">
        <v>59.473418044996578</v>
      </c>
      <c r="J614" s="196" t="s">
        <v>16194</v>
      </c>
      <c r="K614" s="196" t="s">
        <v>12758</v>
      </c>
      <c r="L614" s="196">
        <v>0</v>
      </c>
      <c r="M614" s="196">
        <v>0</v>
      </c>
      <c r="N614" s="196" t="s">
        <v>16195</v>
      </c>
      <c r="O614" s="200">
        <v>39814</v>
      </c>
      <c r="P614" s="196" t="s">
        <v>12760</v>
      </c>
      <c r="Q614" s="196">
        <v>57</v>
      </c>
      <c r="R614" s="196" t="s">
        <v>12755</v>
      </c>
      <c r="S614" s="196" t="s">
        <v>15942</v>
      </c>
      <c r="T614" s="198" t="str">
        <f t="shared" si="238"/>
        <v>2"-(P)</v>
      </c>
    </row>
    <row r="615" spans="1:20" x14ac:dyDescent="0.25">
      <c r="A615">
        <v>2880946</v>
      </c>
      <c r="B615" t="s">
        <v>17640</v>
      </c>
      <c r="C615" t="s">
        <v>15874</v>
      </c>
      <c r="D615">
        <v>20191029</v>
      </c>
      <c r="E615" s="199">
        <v>32371</v>
      </c>
      <c r="F615" s="199">
        <v>2478793</v>
      </c>
      <c r="G615" s="196" t="s">
        <v>12763</v>
      </c>
      <c r="H615" s="196" t="s">
        <v>12762</v>
      </c>
      <c r="I615" s="197">
        <v>40.000000005176723</v>
      </c>
      <c r="J615" s="196" t="s">
        <v>17641</v>
      </c>
      <c r="K615" s="196" t="s">
        <v>12755</v>
      </c>
      <c r="L615" s="196">
        <v>50</v>
      </c>
      <c r="M615" s="196">
        <v>50</v>
      </c>
      <c r="N615" s="196" t="s">
        <v>16277</v>
      </c>
      <c r="O615" s="200">
        <v>41369</v>
      </c>
      <c r="P615" s="196" t="s">
        <v>12760</v>
      </c>
      <c r="Q615" s="196">
        <v>50</v>
      </c>
      <c r="R615" s="196" t="s">
        <v>12755</v>
      </c>
      <c r="S615" s="196" t="s">
        <v>16278</v>
      </c>
      <c r="T615" s="198" t="str">
        <f t="shared" ref="T615:T617" si="239">P615&amp;"-"&amp;R615</f>
        <v>2"-(P)</v>
      </c>
    </row>
    <row r="616" spans="1:20" x14ac:dyDescent="0.25">
      <c r="A616">
        <v>2758196</v>
      </c>
      <c r="B616" t="s">
        <v>17642</v>
      </c>
      <c r="C616" t="s">
        <v>15874</v>
      </c>
      <c r="D616">
        <v>20191028</v>
      </c>
      <c r="E616" s="199">
        <v>33253</v>
      </c>
      <c r="F616" s="199">
        <v>2275156</v>
      </c>
      <c r="G616" s="196" t="s">
        <v>12759</v>
      </c>
      <c r="H616" s="196" t="s">
        <v>12762</v>
      </c>
      <c r="I616" s="197">
        <v>30.000000007021924</v>
      </c>
      <c r="J616" s="196" t="s">
        <v>17643</v>
      </c>
      <c r="K616" s="196" t="s">
        <v>12755</v>
      </c>
      <c r="L616" s="196">
        <v>0</v>
      </c>
      <c r="M616" s="196">
        <v>0</v>
      </c>
      <c r="N616" s="196" t="s">
        <v>17644</v>
      </c>
      <c r="O616" s="200">
        <v>39448</v>
      </c>
      <c r="P616" s="196" t="s">
        <v>12754</v>
      </c>
      <c r="Q616" s="196">
        <v>60</v>
      </c>
      <c r="R616" s="196" t="s">
        <v>12755</v>
      </c>
      <c r="S616" s="196" t="s">
        <v>17645</v>
      </c>
      <c r="T616" s="198" t="str">
        <f t="shared" si="239"/>
        <v>4"-(P)</v>
      </c>
    </row>
    <row r="617" spans="1:20" x14ac:dyDescent="0.25">
      <c r="A617">
        <v>3237968</v>
      </c>
      <c r="B617" t="s">
        <v>17646</v>
      </c>
      <c r="C617" t="s">
        <v>15874</v>
      </c>
      <c r="D617">
        <v>20191107</v>
      </c>
      <c r="E617" s="199">
        <v>3779</v>
      </c>
      <c r="F617" s="199">
        <v>3782708</v>
      </c>
      <c r="G617" s="196" t="s">
        <v>12759</v>
      </c>
      <c r="H617" s="196" t="s">
        <v>12762</v>
      </c>
      <c r="I617" s="197">
        <v>29.999999980318407</v>
      </c>
      <c r="J617" s="196" t="s">
        <v>17647</v>
      </c>
      <c r="K617" s="196" t="s">
        <v>12755</v>
      </c>
      <c r="L617" s="196">
        <v>40</v>
      </c>
      <c r="M617" s="196">
        <v>40</v>
      </c>
      <c r="N617" s="196" t="s">
        <v>17494</v>
      </c>
      <c r="O617" s="200">
        <v>42464</v>
      </c>
      <c r="P617" s="196" t="s">
        <v>12760</v>
      </c>
      <c r="Q617" s="196">
        <v>40</v>
      </c>
      <c r="R617" s="196" t="s">
        <v>12755</v>
      </c>
      <c r="S617" s="196" t="s">
        <v>17495</v>
      </c>
      <c r="T617" s="198" t="str">
        <f t="shared" si="239"/>
        <v>2"-(P)</v>
      </c>
    </row>
    <row r="618" spans="1:20" x14ac:dyDescent="0.25">
      <c r="A618">
        <v>2995865</v>
      </c>
      <c r="B618" t="s">
        <v>17648</v>
      </c>
      <c r="C618" t="s">
        <v>15874</v>
      </c>
      <c r="D618">
        <v>20191111</v>
      </c>
      <c r="E618" s="199">
        <v>7753</v>
      </c>
      <c r="F618" s="199">
        <v>2606831</v>
      </c>
      <c r="G618" s="196" t="s">
        <v>12763</v>
      </c>
      <c r="H618" s="196" t="s">
        <v>12762</v>
      </c>
      <c r="I618" s="197">
        <v>14.000921731579101</v>
      </c>
      <c r="J618" s="196" t="s">
        <v>17649</v>
      </c>
      <c r="K618" s="196" t="s">
        <v>12755</v>
      </c>
      <c r="L618" s="196">
        <v>45</v>
      </c>
      <c r="M618" s="196">
        <v>45</v>
      </c>
      <c r="N618" s="196" t="s">
        <v>17650</v>
      </c>
      <c r="O618" s="200">
        <v>41513</v>
      </c>
      <c r="P618" s="196" t="s">
        <v>12760</v>
      </c>
      <c r="Q618" s="196">
        <v>45</v>
      </c>
      <c r="R618" s="196" t="s">
        <v>12755</v>
      </c>
      <c r="S618" s="196" t="s">
        <v>17651</v>
      </c>
      <c r="T618" s="198" t="str">
        <f t="shared" ref="T618:T619" si="240">P618&amp;"-"&amp;R618</f>
        <v>2"-(P)</v>
      </c>
    </row>
    <row r="619" spans="1:20" x14ac:dyDescent="0.25">
      <c r="A619">
        <v>3827313</v>
      </c>
      <c r="B619" t="s">
        <v>12590</v>
      </c>
      <c r="C619" t="s">
        <v>15874</v>
      </c>
      <c r="D619">
        <v>20191024</v>
      </c>
      <c r="E619" s="199">
        <v>11922</v>
      </c>
      <c r="F619" s="199">
        <v>4541982</v>
      </c>
      <c r="G619" s="196" t="s">
        <v>12759</v>
      </c>
      <c r="H619" s="196" t="s">
        <v>12762</v>
      </c>
      <c r="I619" s="197">
        <v>37.999999983010312</v>
      </c>
      <c r="J619" s="196" t="s">
        <v>12138</v>
      </c>
      <c r="K619" s="196" t="s">
        <v>12755</v>
      </c>
      <c r="L619" s="196">
        <v>35</v>
      </c>
      <c r="M619" s="196">
        <v>35</v>
      </c>
      <c r="N619" s="196" t="s">
        <v>17652</v>
      </c>
      <c r="O619" s="200">
        <v>40295</v>
      </c>
      <c r="P619" s="196" t="s">
        <v>12754</v>
      </c>
      <c r="Q619" s="196">
        <v>35</v>
      </c>
      <c r="R619" s="196" t="s">
        <v>12755</v>
      </c>
      <c r="S619" s="196" t="s">
        <v>17653</v>
      </c>
      <c r="T619" s="198" t="str">
        <f t="shared" si="240"/>
        <v>4"-(P)</v>
      </c>
    </row>
    <row r="620" spans="1:20" x14ac:dyDescent="0.25">
      <c r="A620">
        <v>2581787</v>
      </c>
      <c r="B620" t="s">
        <v>17654</v>
      </c>
      <c r="C620" t="s">
        <v>15874</v>
      </c>
      <c r="D620">
        <v>20191025</v>
      </c>
      <c r="E620" s="199">
        <v>17460</v>
      </c>
      <c r="F620" s="199">
        <v>617893</v>
      </c>
      <c r="G620" s="196" t="s">
        <v>12768</v>
      </c>
      <c r="H620" s="196" t="s">
        <v>12762</v>
      </c>
      <c r="I620" s="197">
        <v>28.806413205600581</v>
      </c>
      <c r="J620" s="196" t="s">
        <v>17655</v>
      </c>
      <c r="K620" s="196" t="s">
        <v>12755</v>
      </c>
      <c r="L620" s="196">
        <v>0</v>
      </c>
      <c r="M620" s="196">
        <v>0</v>
      </c>
      <c r="N620" s="196" t="s">
        <v>16987</v>
      </c>
      <c r="O620" s="200">
        <v>39448</v>
      </c>
      <c r="P620" s="196" t="s">
        <v>12760</v>
      </c>
      <c r="Q620" s="196">
        <v>57</v>
      </c>
      <c r="R620" s="196" t="s">
        <v>12755</v>
      </c>
      <c r="S620" s="196" t="s">
        <v>16988</v>
      </c>
      <c r="T620" s="198" t="str">
        <f t="shared" ref="T620" si="241">P620&amp;"-"&amp;R620</f>
        <v>2"-(P)</v>
      </c>
    </row>
    <row r="621" spans="1:20" x14ac:dyDescent="0.25">
      <c r="A621">
        <v>443356</v>
      </c>
      <c r="B621" t="s">
        <v>17656</v>
      </c>
      <c r="C621" t="s">
        <v>15874</v>
      </c>
      <c r="D621">
        <v>20191028</v>
      </c>
      <c r="E621" s="199">
        <v>21306</v>
      </c>
      <c r="F621" s="199">
        <v>627410</v>
      </c>
      <c r="G621" s="196" t="s">
        <v>12759</v>
      </c>
      <c r="H621" s="196" t="s">
        <v>12765</v>
      </c>
      <c r="I621" s="197">
        <v>490.48167884805156</v>
      </c>
      <c r="J621" s="196" t="s">
        <v>65</v>
      </c>
      <c r="K621" s="196" t="s">
        <v>12758</v>
      </c>
      <c r="L621" s="196">
        <v>0</v>
      </c>
      <c r="M621" s="196">
        <v>0</v>
      </c>
      <c r="N621" s="196" t="s">
        <v>17657</v>
      </c>
      <c r="O621" s="200">
        <v>41866</v>
      </c>
      <c r="P621" s="196" t="s">
        <v>12767</v>
      </c>
      <c r="Q621" s="196">
        <v>57</v>
      </c>
      <c r="R621" s="196" t="s">
        <v>12755</v>
      </c>
      <c r="S621" s="196" t="s">
        <v>17658</v>
      </c>
      <c r="T621" s="198" t="str">
        <f t="shared" ref="T621:T622" si="242">P621&amp;"-"&amp;R621</f>
        <v>6"-(P)</v>
      </c>
    </row>
    <row r="622" spans="1:20" x14ac:dyDescent="0.25">
      <c r="A622">
        <v>3350971</v>
      </c>
      <c r="B622" t="s">
        <v>17659</v>
      </c>
      <c r="C622" t="s">
        <v>15874</v>
      </c>
      <c r="D622">
        <v>20191101</v>
      </c>
      <c r="E622" s="199">
        <v>2015</v>
      </c>
      <c r="F622" s="199">
        <v>3414694</v>
      </c>
      <c r="G622" s="196" t="s">
        <v>12763</v>
      </c>
      <c r="H622" s="196" t="s">
        <v>12762</v>
      </c>
      <c r="I622" s="197">
        <v>58.000000005228181</v>
      </c>
      <c r="J622" s="196" t="s">
        <v>17660</v>
      </c>
      <c r="K622" s="196" t="s">
        <v>12755</v>
      </c>
      <c r="L622" s="196">
        <v>45</v>
      </c>
      <c r="M622" s="196">
        <v>45</v>
      </c>
      <c r="N622" s="196" t="s">
        <v>17661</v>
      </c>
      <c r="O622" s="200">
        <v>42192</v>
      </c>
      <c r="P622" s="196" t="s">
        <v>12760</v>
      </c>
      <c r="Q622" s="196">
        <v>45</v>
      </c>
      <c r="R622" s="196" t="s">
        <v>12755</v>
      </c>
      <c r="S622" s="196" t="s">
        <v>17662</v>
      </c>
      <c r="T622" s="198" t="str">
        <f t="shared" si="242"/>
        <v>2"-(P)</v>
      </c>
    </row>
    <row r="623" spans="1:20" x14ac:dyDescent="0.25">
      <c r="A623">
        <v>3855022</v>
      </c>
      <c r="B623" t="s">
        <v>17663</v>
      </c>
      <c r="C623" t="s">
        <v>15874</v>
      </c>
      <c r="D623">
        <v>20191031</v>
      </c>
      <c r="E623" s="199">
        <v>2136</v>
      </c>
      <c r="F623" s="199">
        <v>441300</v>
      </c>
      <c r="G623" s="196" t="s">
        <v>12763</v>
      </c>
      <c r="H623" s="196" t="s">
        <v>12765</v>
      </c>
      <c r="I623" s="197">
        <v>21.218716886247549</v>
      </c>
      <c r="J623" s="196" t="s">
        <v>17544</v>
      </c>
      <c r="K623" s="196" t="s">
        <v>12758</v>
      </c>
      <c r="L623" s="196">
        <v>60</v>
      </c>
      <c r="M623" s="196">
        <v>60</v>
      </c>
      <c r="N623" s="196" t="s">
        <v>17664</v>
      </c>
      <c r="O623" s="200">
        <v>43125</v>
      </c>
      <c r="P623" s="196" t="s">
        <v>12760</v>
      </c>
      <c r="Q623" s="196">
        <v>45</v>
      </c>
      <c r="R623" s="196" t="s">
        <v>12758</v>
      </c>
      <c r="S623" s="196" t="s">
        <v>17665</v>
      </c>
      <c r="T623" s="198" t="str">
        <f t="shared" ref="T623:T624" si="243">P623&amp;"-"&amp;R623</f>
        <v>2"-(W)</v>
      </c>
    </row>
    <row r="624" spans="1:20" x14ac:dyDescent="0.25">
      <c r="A624">
        <v>3197414</v>
      </c>
      <c r="B624" t="s">
        <v>17666</v>
      </c>
      <c r="C624" t="s">
        <v>15874</v>
      </c>
      <c r="D624">
        <v>20191021</v>
      </c>
      <c r="E624" s="199">
        <v>30225</v>
      </c>
      <c r="F624" s="199">
        <v>4862465</v>
      </c>
      <c r="G624" s="196" t="s">
        <v>12768</v>
      </c>
      <c r="H624" s="196" t="s">
        <v>12764</v>
      </c>
      <c r="I624" s="197">
        <v>15.000000018998431</v>
      </c>
      <c r="J624" s="196" t="s">
        <v>12133</v>
      </c>
      <c r="K624" s="196" t="s">
        <v>12755</v>
      </c>
      <c r="L624" s="196">
        <v>57</v>
      </c>
      <c r="M624" s="196">
        <v>57</v>
      </c>
      <c r="N624" s="196" t="s">
        <v>17667</v>
      </c>
      <c r="O624" s="200">
        <v>43273</v>
      </c>
      <c r="P624" s="196" t="s">
        <v>12760</v>
      </c>
      <c r="Q624" s="196">
        <v>57</v>
      </c>
      <c r="R624" s="196" t="s">
        <v>12755</v>
      </c>
      <c r="S624" s="196" t="s">
        <v>12198</v>
      </c>
      <c r="T624" s="198" t="str">
        <f t="shared" si="243"/>
        <v>2"-(P)</v>
      </c>
    </row>
    <row r="625" spans="1:20" x14ac:dyDescent="0.25">
      <c r="A625">
        <v>3842695</v>
      </c>
      <c r="B625" t="s">
        <v>12599</v>
      </c>
      <c r="C625" t="s">
        <v>15874</v>
      </c>
      <c r="D625">
        <v>20191112</v>
      </c>
      <c r="E625" s="199">
        <v>4942</v>
      </c>
      <c r="F625" s="199">
        <v>4632820</v>
      </c>
      <c r="G625" s="196" t="s">
        <v>12759</v>
      </c>
      <c r="H625" s="196" t="s">
        <v>12762</v>
      </c>
      <c r="I625" s="197">
        <v>20.999999996065974</v>
      </c>
      <c r="J625" s="196" t="s">
        <v>12104</v>
      </c>
      <c r="K625" s="196" t="s">
        <v>12755</v>
      </c>
      <c r="L625" s="196">
        <v>55</v>
      </c>
      <c r="M625" s="196">
        <v>55</v>
      </c>
      <c r="N625" s="196" t="s">
        <v>17668</v>
      </c>
      <c r="O625" s="200">
        <v>43146</v>
      </c>
      <c r="P625" s="196" t="s">
        <v>12760</v>
      </c>
      <c r="Q625" s="196">
        <v>55</v>
      </c>
      <c r="R625" s="196" t="s">
        <v>12755</v>
      </c>
      <c r="S625" s="196" t="s">
        <v>12216</v>
      </c>
      <c r="T625" s="198" t="str">
        <f t="shared" ref="T625:T626" si="244">P625&amp;"-"&amp;R625</f>
        <v>2"-(P)</v>
      </c>
    </row>
    <row r="626" spans="1:20" x14ac:dyDescent="0.25">
      <c r="A626">
        <v>2401958</v>
      </c>
      <c r="B626" t="s">
        <v>17669</v>
      </c>
      <c r="C626" t="s">
        <v>15874</v>
      </c>
      <c r="D626">
        <v>20191106</v>
      </c>
      <c r="E626" s="199">
        <v>14352</v>
      </c>
      <c r="F626" s="199">
        <v>1011010</v>
      </c>
      <c r="G626" s="196" t="s">
        <v>12759</v>
      </c>
      <c r="H626" s="196" t="s">
        <v>12762</v>
      </c>
      <c r="I626" s="197">
        <v>39.983950015386725</v>
      </c>
      <c r="J626" s="196" t="s">
        <v>17670</v>
      </c>
      <c r="K626" s="196" t="s">
        <v>12755</v>
      </c>
      <c r="L626" s="196"/>
      <c r="M626" s="196"/>
      <c r="N626" s="196" t="s">
        <v>17671</v>
      </c>
      <c r="O626" s="200">
        <v>40430</v>
      </c>
      <c r="P626" s="196" t="s">
        <v>12760</v>
      </c>
      <c r="Q626" s="196">
        <v>60</v>
      </c>
      <c r="R626" s="196" t="s">
        <v>12755</v>
      </c>
      <c r="S626" s="196" t="s">
        <v>17672</v>
      </c>
      <c r="T626" s="198" t="str">
        <f t="shared" si="244"/>
        <v>2"-(P)</v>
      </c>
    </row>
    <row r="627" spans="1:20" x14ac:dyDescent="0.25">
      <c r="A627">
        <v>3101022</v>
      </c>
      <c r="B627" t="s">
        <v>12322</v>
      </c>
      <c r="C627" t="s">
        <v>15874</v>
      </c>
      <c r="D627">
        <v>20191113</v>
      </c>
      <c r="E627" s="199">
        <v>6117</v>
      </c>
      <c r="F627" s="199">
        <v>3235477</v>
      </c>
      <c r="G627" s="196" t="s">
        <v>12763</v>
      </c>
      <c r="H627" s="196" t="s">
        <v>12762</v>
      </c>
      <c r="I627" s="197">
        <v>26.999999981020622</v>
      </c>
      <c r="J627" s="196" t="s">
        <v>17673</v>
      </c>
      <c r="K627" s="196" t="s">
        <v>12755</v>
      </c>
      <c r="L627" s="196">
        <v>45</v>
      </c>
      <c r="M627" s="196">
        <v>45</v>
      </c>
      <c r="N627" s="196" t="s">
        <v>17674</v>
      </c>
      <c r="O627" s="200">
        <v>42033</v>
      </c>
      <c r="P627" s="196" t="s">
        <v>12760</v>
      </c>
      <c r="Q627" s="196">
        <v>45</v>
      </c>
      <c r="R627" s="196" t="s">
        <v>12755</v>
      </c>
      <c r="S627" s="196" t="s">
        <v>17675</v>
      </c>
      <c r="T627" s="198" t="str">
        <f t="shared" ref="T627" si="245">P627&amp;"-"&amp;R627</f>
        <v>2"-(P)</v>
      </c>
    </row>
    <row r="628" spans="1:20" x14ac:dyDescent="0.25">
      <c r="A628">
        <v>3538858</v>
      </c>
      <c r="B628" t="s">
        <v>17676</v>
      </c>
      <c r="C628" t="s">
        <v>15874</v>
      </c>
      <c r="D628">
        <v>20191017</v>
      </c>
      <c r="E628" s="199">
        <v>14108</v>
      </c>
      <c r="F628" s="199">
        <v>1669460</v>
      </c>
      <c r="G628" s="196" t="s">
        <v>12759</v>
      </c>
      <c r="H628" s="196" t="s">
        <v>12762</v>
      </c>
      <c r="I628" s="197">
        <v>29.000000069476076</v>
      </c>
      <c r="J628" s="196" t="s">
        <v>17677</v>
      </c>
      <c r="K628" s="196" t="s">
        <v>12755</v>
      </c>
      <c r="L628" s="196">
        <v>60</v>
      </c>
      <c r="M628" s="196">
        <v>60</v>
      </c>
      <c r="N628" s="196" t="s">
        <v>16686</v>
      </c>
      <c r="O628" s="200">
        <v>40415</v>
      </c>
      <c r="P628" s="196" t="s">
        <v>12760</v>
      </c>
      <c r="Q628" s="196">
        <v>60</v>
      </c>
      <c r="R628" s="196" t="s">
        <v>12755</v>
      </c>
      <c r="S628" s="196" t="s">
        <v>16687</v>
      </c>
      <c r="T628" s="198" t="str">
        <f t="shared" ref="T628:T630" si="246">P628&amp;"-"&amp;R628</f>
        <v>2"-(P)</v>
      </c>
    </row>
    <row r="629" spans="1:20" x14ac:dyDescent="0.25">
      <c r="A629">
        <v>385948</v>
      </c>
      <c r="B629" t="s">
        <v>17678</v>
      </c>
      <c r="C629" t="s">
        <v>15874</v>
      </c>
      <c r="D629">
        <v>20191104</v>
      </c>
      <c r="E629" s="199">
        <v>25265</v>
      </c>
      <c r="F629" s="199">
        <v>2056301</v>
      </c>
      <c r="G629" s="196" t="s">
        <v>12769</v>
      </c>
      <c r="H629" s="196" t="s">
        <v>12762</v>
      </c>
      <c r="I629" s="197">
        <v>28.023684175321378</v>
      </c>
      <c r="J629" s="196" t="s">
        <v>17679</v>
      </c>
      <c r="K629" s="196" t="s">
        <v>12755</v>
      </c>
      <c r="L629" s="196">
        <v>57</v>
      </c>
      <c r="M629" s="196">
        <v>57</v>
      </c>
      <c r="N629" s="196" t="s">
        <v>17680</v>
      </c>
      <c r="O629" s="200">
        <v>40960</v>
      </c>
      <c r="P629" s="196" t="s">
        <v>12760</v>
      </c>
      <c r="Q629" s="196">
        <v>57</v>
      </c>
      <c r="R629" s="196" t="s">
        <v>12755</v>
      </c>
      <c r="S629" s="196" t="s">
        <v>17681</v>
      </c>
      <c r="T629" s="198" t="str">
        <f t="shared" si="246"/>
        <v>2"-(P)</v>
      </c>
    </row>
    <row r="630" spans="1:20" x14ac:dyDescent="0.25">
      <c r="A630">
        <v>3023907</v>
      </c>
      <c r="B630" t="s">
        <v>12259</v>
      </c>
      <c r="C630" t="s">
        <v>15874</v>
      </c>
      <c r="D630">
        <v>20191104</v>
      </c>
      <c r="E630" s="199">
        <v>18340</v>
      </c>
      <c r="F630" s="199">
        <v>3012994</v>
      </c>
      <c r="G630" s="196" t="s">
        <v>12759</v>
      </c>
      <c r="H630" s="196" t="s">
        <v>12762</v>
      </c>
      <c r="I630" s="197">
        <v>183.00000001950494</v>
      </c>
      <c r="J630" s="196" t="s">
        <v>11591</v>
      </c>
      <c r="K630" s="196" t="s">
        <v>12755</v>
      </c>
      <c r="L630" s="196">
        <v>60</v>
      </c>
      <c r="M630" s="196">
        <v>60</v>
      </c>
      <c r="N630" s="196" t="s">
        <v>17682</v>
      </c>
      <c r="O630" s="200">
        <v>39448</v>
      </c>
      <c r="P630" s="196" t="s">
        <v>12754</v>
      </c>
      <c r="Q630" s="196">
        <v>60</v>
      </c>
      <c r="R630" s="196" t="s">
        <v>12755</v>
      </c>
      <c r="S630" s="196" t="s">
        <v>17683</v>
      </c>
      <c r="T630" s="198" t="str">
        <f t="shared" si="246"/>
        <v>4"-(P)</v>
      </c>
    </row>
    <row r="631" spans="1:20" x14ac:dyDescent="0.25">
      <c r="A631">
        <v>3477342</v>
      </c>
      <c r="B631" t="s">
        <v>17684</v>
      </c>
      <c r="C631" t="s">
        <v>15874</v>
      </c>
      <c r="D631">
        <v>20191025</v>
      </c>
      <c r="E631" s="199">
        <v>27557</v>
      </c>
      <c r="F631" s="199">
        <v>94504</v>
      </c>
      <c r="G631" s="196" t="s">
        <v>12763</v>
      </c>
      <c r="H631" s="196" t="s">
        <v>12764</v>
      </c>
      <c r="I631" s="197">
        <v>117.65632305800607</v>
      </c>
      <c r="J631" s="196" t="s">
        <v>17685</v>
      </c>
      <c r="K631" s="196" t="s">
        <v>12755</v>
      </c>
      <c r="L631" s="196">
        <v>57</v>
      </c>
      <c r="M631" s="196">
        <v>0</v>
      </c>
      <c r="N631" s="196" t="s">
        <v>17686</v>
      </c>
      <c r="O631" s="200">
        <v>39448</v>
      </c>
      <c r="P631" s="196" t="s">
        <v>12754</v>
      </c>
      <c r="Q631" s="196">
        <v>57</v>
      </c>
      <c r="R631" s="196" t="s">
        <v>12755</v>
      </c>
      <c r="S631" s="196" t="s">
        <v>17336</v>
      </c>
      <c r="T631" s="198" t="str">
        <f t="shared" ref="T631" si="247">P631&amp;"-"&amp;R631</f>
        <v>4"-(P)</v>
      </c>
    </row>
    <row r="632" spans="1:20" x14ac:dyDescent="0.25">
      <c r="A632">
        <v>3612077</v>
      </c>
      <c r="B632" t="s">
        <v>17687</v>
      </c>
      <c r="C632" t="s">
        <v>15874</v>
      </c>
      <c r="D632">
        <v>20191017</v>
      </c>
      <c r="E632" s="199">
        <v>24024</v>
      </c>
      <c r="F632" s="199">
        <v>5058074</v>
      </c>
      <c r="G632" s="196" t="s">
        <v>12759</v>
      </c>
      <c r="H632" s="196" t="s">
        <v>12762</v>
      </c>
      <c r="I632" s="197">
        <v>46.999999978634023</v>
      </c>
      <c r="J632" s="196" t="s">
        <v>17688</v>
      </c>
      <c r="K632" s="196" t="s">
        <v>12755</v>
      </c>
      <c r="L632" s="196">
        <v>57</v>
      </c>
      <c r="M632" s="196">
        <v>57</v>
      </c>
      <c r="N632" s="196" t="s">
        <v>17689</v>
      </c>
      <c r="O632" s="200">
        <v>43348</v>
      </c>
      <c r="P632" s="196" t="s">
        <v>12760</v>
      </c>
      <c r="Q632" s="196">
        <v>57</v>
      </c>
      <c r="R632" s="196" t="s">
        <v>12755</v>
      </c>
      <c r="S632" s="196" t="s">
        <v>17690</v>
      </c>
      <c r="T632" s="198" t="str">
        <f t="shared" ref="T632" si="248">P632&amp;"-"&amp;R632</f>
        <v>2"-(P)</v>
      </c>
    </row>
    <row r="633" spans="1:20" x14ac:dyDescent="0.25">
      <c r="A633">
        <v>2913950</v>
      </c>
      <c r="B633" t="s">
        <v>17691</v>
      </c>
      <c r="C633" t="s">
        <v>15874</v>
      </c>
      <c r="D633">
        <v>20191018</v>
      </c>
      <c r="E633" s="199">
        <v>12516</v>
      </c>
      <c r="F633" s="199">
        <v>2718471</v>
      </c>
      <c r="G633" s="196" t="s">
        <v>12763</v>
      </c>
      <c r="H633" s="196" t="s">
        <v>12762</v>
      </c>
      <c r="I633" s="197">
        <v>147.17192730757949</v>
      </c>
      <c r="J633" s="196" t="s">
        <v>17692</v>
      </c>
      <c r="K633" s="196" t="s">
        <v>12755</v>
      </c>
      <c r="L633" s="196">
        <v>57</v>
      </c>
      <c r="M633" s="196">
        <v>57</v>
      </c>
      <c r="N633" s="196" t="s">
        <v>17693</v>
      </c>
      <c r="O633" s="200">
        <v>39448</v>
      </c>
      <c r="P633" s="196" t="s">
        <v>12760</v>
      </c>
      <c r="Q633" s="196">
        <v>57</v>
      </c>
      <c r="R633" s="196" t="s">
        <v>12755</v>
      </c>
      <c r="S633" s="196" t="s">
        <v>17694</v>
      </c>
      <c r="T633" s="198" t="str">
        <f t="shared" ref="T633:T637" si="249">P633&amp;"-"&amp;R633</f>
        <v>2"-(P)</v>
      </c>
    </row>
    <row r="634" spans="1:20" x14ac:dyDescent="0.25">
      <c r="A634">
        <v>3879996</v>
      </c>
      <c r="B634" t="s">
        <v>17695</v>
      </c>
      <c r="C634" t="s">
        <v>15874</v>
      </c>
      <c r="D634">
        <v>0</v>
      </c>
      <c r="E634" s="199">
        <v>29634</v>
      </c>
      <c r="F634" s="199">
        <v>4663211</v>
      </c>
      <c r="G634" s="196" t="s">
        <v>12763</v>
      </c>
      <c r="H634" s="196" t="s">
        <v>12762</v>
      </c>
      <c r="I634" s="197">
        <v>45.999999993984986</v>
      </c>
      <c r="J634" s="196" t="s">
        <v>17696</v>
      </c>
      <c r="K634" s="196" t="s">
        <v>12755</v>
      </c>
      <c r="L634" s="196">
        <v>57</v>
      </c>
      <c r="M634" s="196">
        <v>57</v>
      </c>
      <c r="N634" s="196" t="s">
        <v>17184</v>
      </c>
      <c r="O634" s="200">
        <v>43187</v>
      </c>
      <c r="P634" s="196" t="s">
        <v>12760</v>
      </c>
      <c r="Q634" s="196">
        <v>57</v>
      </c>
      <c r="R634" s="196" t="s">
        <v>12755</v>
      </c>
      <c r="S634" s="196" t="s">
        <v>17185</v>
      </c>
      <c r="T634" s="198" t="str">
        <f t="shared" si="249"/>
        <v>2"-(P)</v>
      </c>
    </row>
    <row r="635" spans="1:20" x14ac:dyDescent="0.25">
      <c r="A635">
        <v>2917756</v>
      </c>
      <c r="B635" t="s">
        <v>17697</v>
      </c>
      <c r="C635" t="s">
        <v>15874</v>
      </c>
      <c r="D635">
        <v>20191028</v>
      </c>
      <c r="E635" s="199">
        <v>18846</v>
      </c>
      <c r="F635" s="199">
        <v>2719264</v>
      </c>
      <c r="G635" s="196" t="s">
        <v>12763</v>
      </c>
      <c r="H635" s="196" t="s">
        <v>12762</v>
      </c>
      <c r="I635" s="197">
        <v>690.96490229360188</v>
      </c>
      <c r="J635" s="196" t="s">
        <v>17698</v>
      </c>
      <c r="K635" s="196" t="s">
        <v>12755</v>
      </c>
      <c r="L635" s="196">
        <v>60</v>
      </c>
      <c r="M635" s="196">
        <v>60</v>
      </c>
      <c r="N635" s="196" t="s">
        <v>17699</v>
      </c>
      <c r="O635" s="200">
        <v>40530</v>
      </c>
      <c r="P635" s="196" t="s">
        <v>12754</v>
      </c>
      <c r="Q635" s="196">
        <v>60</v>
      </c>
      <c r="R635" s="196" t="s">
        <v>12755</v>
      </c>
      <c r="S635" s="196" t="s">
        <v>17700</v>
      </c>
      <c r="T635" s="198" t="str">
        <f t="shared" si="249"/>
        <v>4"-(P)</v>
      </c>
    </row>
    <row r="636" spans="1:20" x14ac:dyDescent="0.25">
      <c r="A636">
        <v>1487344</v>
      </c>
      <c r="B636" t="s">
        <v>17701</v>
      </c>
      <c r="C636" t="s">
        <v>15874</v>
      </c>
      <c r="D636">
        <v>20191108</v>
      </c>
      <c r="E636" s="199">
        <v>20225</v>
      </c>
      <c r="F636" s="199">
        <v>271306</v>
      </c>
      <c r="G636" s="196" t="s">
        <v>12763</v>
      </c>
      <c r="H636" s="196" t="s">
        <v>12762</v>
      </c>
      <c r="I636" s="197">
        <v>142.18746474256037</v>
      </c>
      <c r="J636" s="196" t="s">
        <v>17702</v>
      </c>
      <c r="K636" s="196" t="s">
        <v>12758</v>
      </c>
      <c r="L636" s="196">
        <v>0</v>
      </c>
      <c r="M636" s="196">
        <v>0</v>
      </c>
      <c r="N636" s="196" t="s">
        <v>17703</v>
      </c>
      <c r="O636" s="200">
        <v>39814</v>
      </c>
      <c r="P636" s="196" t="s">
        <v>12760</v>
      </c>
      <c r="Q636" s="196">
        <v>57</v>
      </c>
      <c r="R636" s="196" t="s">
        <v>12755</v>
      </c>
      <c r="S636" s="196" t="s">
        <v>17704</v>
      </c>
      <c r="T636" s="198" t="str">
        <f t="shared" si="249"/>
        <v>2"-(P)</v>
      </c>
    </row>
    <row r="637" spans="1:20" x14ac:dyDescent="0.25">
      <c r="A637">
        <v>3770768</v>
      </c>
      <c r="B637" t="s">
        <v>17705</v>
      </c>
      <c r="C637" t="s">
        <v>15874</v>
      </c>
      <c r="D637">
        <v>20191114</v>
      </c>
      <c r="E637" s="199">
        <v>27048</v>
      </c>
      <c r="F637" s="199">
        <v>103905</v>
      </c>
      <c r="G637" s="196" t="s">
        <v>12763</v>
      </c>
      <c r="H637" s="196" t="s">
        <v>12764</v>
      </c>
      <c r="I637" s="197">
        <v>90.901301095525426</v>
      </c>
      <c r="J637" s="196" t="s">
        <v>15940</v>
      </c>
      <c r="K637" s="196" t="s">
        <v>12755</v>
      </c>
      <c r="L637" s="196">
        <v>0</v>
      </c>
      <c r="M637" s="196">
        <v>0</v>
      </c>
      <c r="N637" s="196" t="s">
        <v>17706</v>
      </c>
      <c r="O637" s="200">
        <v>39814</v>
      </c>
      <c r="P637" s="196" t="s">
        <v>12760</v>
      </c>
      <c r="Q637" s="196">
        <v>57</v>
      </c>
      <c r="R637" s="196" t="s">
        <v>12755</v>
      </c>
      <c r="S637" s="196" t="s">
        <v>15942</v>
      </c>
      <c r="T637" s="198" t="str">
        <f t="shared" si="249"/>
        <v>2"-(P)</v>
      </c>
    </row>
    <row r="638" spans="1:20" x14ac:dyDescent="0.25">
      <c r="A638">
        <v>3349527</v>
      </c>
      <c r="B638" t="s">
        <v>17707</v>
      </c>
      <c r="C638" t="s">
        <v>15874</v>
      </c>
      <c r="D638">
        <v>20191022</v>
      </c>
      <c r="E638" s="199">
        <v>17355</v>
      </c>
      <c r="F638" s="199">
        <v>4053552</v>
      </c>
      <c r="G638" s="196" t="s">
        <v>12763</v>
      </c>
      <c r="H638" s="196" t="s">
        <v>12762</v>
      </c>
      <c r="I638" s="197">
        <v>159.42863971637854</v>
      </c>
      <c r="J638" s="196" t="s">
        <v>17708</v>
      </c>
      <c r="K638" s="196" t="s">
        <v>12755</v>
      </c>
      <c r="L638" s="196">
        <v>57</v>
      </c>
      <c r="M638" s="196">
        <v>57</v>
      </c>
      <c r="N638" s="196" t="s">
        <v>16748</v>
      </c>
      <c r="O638" s="200">
        <v>42419</v>
      </c>
      <c r="P638" s="196" t="s">
        <v>12760</v>
      </c>
      <c r="Q638" s="196">
        <v>57</v>
      </c>
      <c r="R638" s="196" t="s">
        <v>12755</v>
      </c>
      <c r="S638" s="196" t="s">
        <v>11929</v>
      </c>
      <c r="T638" s="198" t="str">
        <f t="shared" ref="T638" si="250">P638&amp;"-"&amp;R638</f>
        <v>2"-(P)</v>
      </c>
    </row>
    <row r="639" spans="1:20" x14ac:dyDescent="0.25">
      <c r="A639">
        <v>3682740</v>
      </c>
      <c r="B639" t="s">
        <v>12655</v>
      </c>
      <c r="C639" t="s">
        <v>15874</v>
      </c>
      <c r="D639">
        <v>20191017</v>
      </c>
      <c r="E639" s="199">
        <v>24087</v>
      </c>
      <c r="F639" s="199">
        <v>5079286</v>
      </c>
      <c r="G639" s="196" t="s">
        <v>12763</v>
      </c>
      <c r="H639" s="196" t="s">
        <v>12762</v>
      </c>
      <c r="I639" s="197">
        <v>141.99999998389697</v>
      </c>
      <c r="J639" s="196" t="s">
        <v>17709</v>
      </c>
      <c r="K639" s="196" t="s">
        <v>12755</v>
      </c>
      <c r="L639" s="196">
        <v>57</v>
      </c>
      <c r="M639" s="196">
        <v>57</v>
      </c>
      <c r="N639" s="196" t="s">
        <v>17689</v>
      </c>
      <c r="O639" s="200">
        <v>43348</v>
      </c>
      <c r="P639" s="196" t="s">
        <v>12760</v>
      </c>
      <c r="Q639" s="196">
        <v>57</v>
      </c>
      <c r="R639" s="196" t="s">
        <v>12755</v>
      </c>
      <c r="S639" s="196" t="s">
        <v>17690</v>
      </c>
      <c r="T639" s="198" t="str">
        <f t="shared" ref="T639:T641" si="251">P639&amp;"-"&amp;R639</f>
        <v>2"-(P)</v>
      </c>
    </row>
    <row r="640" spans="1:20" x14ac:dyDescent="0.25">
      <c r="A640">
        <v>2351249</v>
      </c>
      <c r="B640" t="s">
        <v>17710</v>
      </c>
      <c r="C640" t="s">
        <v>15874</v>
      </c>
      <c r="D640">
        <v>20191022</v>
      </c>
      <c r="E640" s="199">
        <v>6995</v>
      </c>
      <c r="F640" s="199">
        <v>877401</v>
      </c>
      <c r="G640" s="196" t="s">
        <v>12763</v>
      </c>
      <c r="H640" s="196" t="s">
        <v>12762</v>
      </c>
      <c r="I640" s="197">
        <v>5.1541357420583767</v>
      </c>
      <c r="J640" s="196" t="s">
        <v>16090</v>
      </c>
      <c r="K640" s="196" t="s">
        <v>12755</v>
      </c>
      <c r="L640" s="196">
        <v>60</v>
      </c>
      <c r="M640" s="196">
        <v>60</v>
      </c>
      <c r="N640" s="196" t="s">
        <v>16089</v>
      </c>
      <c r="O640" s="200">
        <v>40298</v>
      </c>
      <c r="P640" s="196" t="s">
        <v>12762</v>
      </c>
      <c r="Q640" s="196">
        <v>60</v>
      </c>
      <c r="R640" s="196" t="s">
        <v>12755</v>
      </c>
      <c r="S640" s="196" t="s">
        <v>16090</v>
      </c>
      <c r="T640" s="198" t="str">
        <f t="shared" si="251"/>
        <v>1"-(P)</v>
      </c>
    </row>
    <row r="641" spans="1:20" x14ac:dyDescent="0.25">
      <c r="A641">
        <v>3724436</v>
      </c>
      <c r="B641" t="s">
        <v>17711</v>
      </c>
      <c r="C641" t="s">
        <v>15874</v>
      </c>
      <c r="D641">
        <v>20191104</v>
      </c>
      <c r="E641" s="199">
        <v>28526</v>
      </c>
      <c r="F641" s="199">
        <v>4599183</v>
      </c>
      <c r="G641" s="196" t="s">
        <v>12763</v>
      </c>
      <c r="H641" s="196" t="s">
        <v>12760</v>
      </c>
      <c r="I641" s="197">
        <v>42.000000018970546</v>
      </c>
      <c r="J641" s="196" t="s">
        <v>17712</v>
      </c>
      <c r="K641" s="196" t="s">
        <v>12755</v>
      </c>
      <c r="L641" s="196">
        <v>57</v>
      </c>
      <c r="M641" s="196">
        <v>57</v>
      </c>
      <c r="N641" s="196" t="s">
        <v>17713</v>
      </c>
      <c r="O641" s="200">
        <v>43124</v>
      </c>
      <c r="P641" s="196" t="s">
        <v>12760</v>
      </c>
      <c r="Q641" s="196">
        <v>57</v>
      </c>
      <c r="R641" s="196" t="s">
        <v>12755</v>
      </c>
      <c r="S641" s="196" t="s">
        <v>17714</v>
      </c>
      <c r="T641" s="198" t="str">
        <f t="shared" si="251"/>
        <v>2"-(P)</v>
      </c>
    </row>
    <row r="642" spans="1:20" x14ac:dyDescent="0.25">
      <c r="A642">
        <v>560266</v>
      </c>
      <c r="B642" t="s">
        <v>17715</v>
      </c>
      <c r="C642" t="s">
        <v>15874</v>
      </c>
      <c r="D642">
        <v>20191105</v>
      </c>
      <c r="E642" s="199">
        <v>10130</v>
      </c>
      <c r="F642" s="199">
        <v>4090334</v>
      </c>
      <c r="G642" s="196" t="s">
        <v>12759</v>
      </c>
      <c r="H642" s="196" t="s">
        <v>12762</v>
      </c>
      <c r="I642" s="197">
        <v>231.79760727047886</v>
      </c>
      <c r="J642" s="196" t="s">
        <v>17716</v>
      </c>
      <c r="K642" s="196" t="s">
        <v>12755</v>
      </c>
      <c r="L642" s="196">
        <v>45</v>
      </c>
      <c r="M642" s="196">
        <v>45</v>
      </c>
      <c r="N642" s="196" t="s">
        <v>17717</v>
      </c>
      <c r="O642" s="200">
        <v>40884</v>
      </c>
      <c r="P642" s="196" t="s">
        <v>12754</v>
      </c>
      <c r="Q642" s="196">
        <v>45</v>
      </c>
      <c r="R642" s="196" t="s">
        <v>12755</v>
      </c>
      <c r="S642" s="196" t="s">
        <v>17718</v>
      </c>
      <c r="T642" s="198" t="str">
        <f t="shared" ref="T642" si="252">P642&amp;"-"&amp;R642</f>
        <v>4"-(P)</v>
      </c>
    </row>
    <row r="643" spans="1:20" x14ac:dyDescent="0.25">
      <c r="A643">
        <v>2598240</v>
      </c>
      <c r="B643" t="s">
        <v>17719</v>
      </c>
      <c r="C643" t="s">
        <v>15874</v>
      </c>
      <c r="D643">
        <v>20191106</v>
      </c>
      <c r="E643" s="199">
        <v>3486</v>
      </c>
      <c r="F643" s="199">
        <v>426509</v>
      </c>
      <c r="G643" s="196" t="s">
        <v>12763</v>
      </c>
      <c r="H643" s="196" t="s">
        <v>12762</v>
      </c>
      <c r="I643" s="197">
        <v>105.99999997118069</v>
      </c>
      <c r="J643" s="196" t="s">
        <v>17720</v>
      </c>
      <c r="K643" s="196" t="s">
        <v>12755</v>
      </c>
      <c r="L643" s="196">
        <v>60</v>
      </c>
      <c r="M643" s="196">
        <v>60</v>
      </c>
      <c r="N643" s="196" t="s">
        <v>17721</v>
      </c>
      <c r="O643" s="200">
        <v>43315</v>
      </c>
      <c r="P643" s="196" t="s">
        <v>12760</v>
      </c>
      <c r="Q643" s="196">
        <v>55</v>
      </c>
      <c r="R643" s="196" t="s">
        <v>12755</v>
      </c>
      <c r="S643" s="196" t="s">
        <v>17722</v>
      </c>
      <c r="T643" s="198" t="str">
        <f t="shared" ref="T643" si="253">P643&amp;"-"&amp;R643</f>
        <v>2"-(P)</v>
      </c>
    </row>
    <row r="644" spans="1:20" x14ac:dyDescent="0.25">
      <c r="A644">
        <v>3455383</v>
      </c>
      <c r="B644" t="s">
        <v>17723</v>
      </c>
      <c r="C644" t="s">
        <v>15874</v>
      </c>
      <c r="D644">
        <v>20191112</v>
      </c>
      <c r="E644" s="199">
        <v>21110</v>
      </c>
      <c r="F644" s="199">
        <v>3969979</v>
      </c>
      <c r="G644" s="196" t="s">
        <v>12759</v>
      </c>
      <c r="H644" s="196" t="s">
        <v>12762</v>
      </c>
      <c r="I644" s="197">
        <v>13.000000001835009</v>
      </c>
      <c r="J644" s="196" t="s">
        <v>11860</v>
      </c>
      <c r="K644" s="196" t="s">
        <v>12755</v>
      </c>
      <c r="L644" s="196">
        <v>57</v>
      </c>
      <c r="M644" s="196">
        <v>57</v>
      </c>
      <c r="N644" s="196" t="s">
        <v>17446</v>
      </c>
      <c r="O644" s="200">
        <v>42440</v>
      </c>
      <c r="P644" s="196" t="s">
        <v>12762</v>
      </c>
      <c r="Q644" s="196">
        <v>57</v>
      </c>
      <c r="R644" s="196" t="s">
        <v>12755</v>
      </c>
      <c r="S644" s="196" t="s">
        <v>11922</v>
      </c>
      <c r="T644" s="198" t="str">
        <f t="shared" ref="T644" si="254">P644&amp;"-"&amp;R644</f>
        <v>1"-(P)</v>
      </c>
    </row>
    <row r="645" spans="1:20" x14ac:dyDescent="0.25">
      <c r="A645">
        <v>935042</v>
      </c>
      <c r="B645" t="s">
        <v>17724</v>
      </c>
      <c r="C645" t="s">
        <v>15874</v>
      </c>
      <c r="D645">
        <v>20191021</v>
      </c>
      <c r="E645" s="199">
        <v>12711</v>
      </c>
      <c r="F645" s="199">
        <v>306872</v>
      </c>
      <c r="G645" s="196" t="s">
        <v>12759</v>
      </c>
      <c r="H645" s="196" t="s">
        <v>12760</v>
      </c>
      <c r="I645" s="197">
        <v>231.90929322090324</v>
      </c>
      <c r="J645" s="196" t="s">
        <v>17725</v>
      </c>
      <c r="K645" s="196" t="s">
        <v>12755</v>
      </c>
      <c r="L645" s="196">
        <v>0</v>
      </c>
      <c r="M645" s="196">
        <v>0</v>
      </c>
      <c r="N645" s="196" t="s">
        <v>17726</v>
      </c>
      <c r="O645" s="200">
        <v>39448</v>
      </c>
      <c r="P645" s="196" t="s">
        <v>12760</v>
      </c>
      <c r="Q645" s="196">
        <v>57</v>
      </c>
      <c r="R645" s="196" t="s">
        <v>12755</v>
      </c>
      <c r="S645" s="196" t="s">
        <v>17727</v>
      </c>
      <c r="T645" s="198" t="str">
        <f t="shared" ref="T645:T646" si="255">P645&amp;"-"&amp;R645</f>
        <v>2"-(P)</v>
      </c>
    </row>
    <row r="646" spans="1:20" x14ac:dyDescent="0.25">
      <c r="A646">
        <v>2596236</v>
      </c>
      <c r="B646" t="s">
        <v>17728</v>
      </c>
      <c r="C646" t="s">
        <v>15874</v>
      </c>
      <c r="D646">
        <v>20191030</v>
      </c>
      <c r="E646" s="199">
        <v>22629</v>
      </c>
      <c r="F646" s="199">
        <v>208939</v>
      </c>
      <c r="G646" s="196" t="s">
        <v>12763</v>
      </c>
      <c r="H646" s="196" t="s">
        <v>12765</v>
      </c>
      <c r="I646" s="197">
        <v>47.396709246789669</v>
      </c>
      <c r="J646" s="196" t="s">
        <v>16573</v>
      </c>
      <c r="K646" s="196" t="s">
        <v>12758</v>
      </c>
      <c r="L646" s="196">
        <v>57</v>
      </c>
      <c r="M646" s="196">
        <v>57</v>
      </c>
      <c r="N646" s="196" t="s">
        <v>16251</v>
      </c>
      <c r="O646" s="200">
        <v>41344</v>
      </c>
      <c r="P646" s="196" t="s">
        <v>12760</v>
      </c>
      <c r="Q646" s="196">
        <v>57</v>
      </c>
      <c r="R646" s="196" t="s">
        <v>12755</v>
      </c>
      <c r="S646" s="196" t="s">
        <v>16252</v>
      </c>
      <c r="T646" s="198" t="str">
        <f t="shared" si="255"/>
        <v>2"-(P)</v>
      </c>
    </row>
    <row r="647" spans="1:20" x14ac:dyDescent="0.25">
      <c r="A647">
        <v>3138614</v>
      </c>
      <c r="B647" t="s">
        <v>17729</v>
      </c>
      <c r="C647" t="s">
        <v>15874</v>
      </c>
      <c r="D647">
        <v>20191114</v>
      </c>
      <c r="E647" s="199">
        <v>25091</v>
      </c>
      <c r="F647" s="199">
        <v>134892</v>
      </c>
      <c r="G647" s="196" t="s">
        <v>12763</v>
      </c>
      <c r="H647" s="196" t="s">
        <v>12762</v>
      </c>
      <c r="I647" s="197">
        <v>66.790603071920827</v>
      </c>
      <c r="J647" s="196" t="s">
        <v>16353</v>
      </c>
      <c r="K647" s="196" t="s">
        <v>12755</v>
      </c>
      <c r="L647" s="196">
        <v>0</v>
      </c>
      <c r="M647" s="196">
        <v>0</v>
      </c>
      <c r="N647" s="196" t="s">
        <v>16423</v>
      </c>
      <c r="O647" s="200">
        <v>40809</v>
      </c>
      <c r="P647" s="196" t="s">
        <v>12767</v>
      </c>
      <c r="Q647" s="196">
        <v>57</v>
      </c>
      <c r="R647" s="196" t="s">
        <v>12755</v>
      </c>
      <c r="S647" s="196" t="s">
        <v>16424</v>
      </c>
      <c r="T647" s="198" t="str">
        <f t="shared" ref="T647:T648" si="256">P647&amp;"-"&amp;R647</f>
        <v>6"-(P)</v>
      </c>
    </row>
    <row r="648" spans="1:20" x14ac:dyDescent="0.25">
      <c r="A648">
        <v>2925639</v>
      </c>
      <c r="B648" t="s">
        <v>17730</v>
      </c>
      <c r="C648" t="s">
        <v>15874</v>
      </c>
      <c r="D648">
        <v>20191112</v>
      </c>
      <c r="E648" s="199">
        <v>33241</v>
      </c>
      <c r="F648" s="199">
        <v>2354362</v>
      </c>
      <c r="G648" s="196" t="s">
        <v>12763</v>
      </c>
      <c r="H648" s="196" t="s">
        <v>12760</v>
      </c>
      <c r="I648" s="197">
        <v>184.65196311551145</v>
      </c>
      <c r="J648" s="196" t="s">
        <v>17731</v>
      </c>
      <c r="K648" s="196" t="s">
        <v>12755</v>
      </c>
      <c r="L648" s="196">
        <v>60</v>
      </c>
      <c r="M648" s="196">
        <v>60</v>
      </c>
      <c r="N648" s="196" t="s">
        <v>17732</v>
      </c>
      <c r="O648" s="200">
        <v>40897</v>
      </c>
      <c r="P648" s="196" t="s">
        <v>12754</v>
      </c>
      <c r="Q648" s="196">
        <v>60</v>
      </c>
      <c r="R648" s="196" t="s">
        <v>12755</v>
      </c>
      <c r="S648" s="196" t="s">
        <v>17733</v>
      </c>
      <c r="T648" s="198" t="str">
        <f t="shared" si="256"/>
        <v>4"-(P)</v>
      </c>
    </row>
    <row r="649" spans="1:20" x14ac:dyDescent="0.25">
      <c r="A649">
        <v>2874622</v>
      </c>
      <c r="B649" t="s">
        <v>17734</v>
      </c>
      <c r="C649" t="s">
        <v>15874</v>
      </c>
      <c r="D649">
        <v>20191111</v>
      </c>
      <c r="E649" s="199">
        <v>312</v>
      </c>
      <c r="F649" s="199">
        <v>2571608</v>
      </c>
      <c r="G649" s="196" t="s">
        <v>12763</v>
      </c>
      <c r="H649" s="196" t="s">
        <v>12762</v>
      </c>
      <c r="I649" s="197">
        <v>127.99999998690798</v>
      </c>
      <c r="J649" s="196" t="s">
        <v>17735</v>
      </c>
      <c r="K649" s="196" t="s">
        <v>12755</v>
      </c>
      <c r="L649" s="196">
        <v>60</v>
      </c>
      <c r="M649" s="196">
        <v>60</v>
      </c>
      <c r="N649" s="196" t="s">
        <v>17736</v>
      </c>
      <c r="O649" s="200">
        <v>40415</v>
      </c>
      <c r="P649" s="196" t="s">
        <v>12760</v>
      </c>
      <c r="Q649" s="196">
        <v>60</v>
      </c>
      <c r="R649" s="196" t="s">
        <v>12755</v>
      </c>
      <c r="S649" s="196" t="s">
        <v>17737</v>
      </c>
      <c r="T649" s="198" t="str">
        <f t="shared" ref="T649:T652" si="257">P649&amp;"-"&amp;R649</f>
        <v>2"-(P)</v>
      </c>
    </row>
    <row r="650" spans="1:20" x14ac:dyDescent="0.25">
      <c r="A650">
        <v>154405</v>
      </c>
      <c r="B650" t="s">
        <v>17738</v>
      </c>
      <c r="C650" t="s">
        <v>15874</v>
      </c>
      <c r="D650">
        <v>20191024</v>
      </c>
      <c r="E650" s="199">
        <v>21946</v>
      </c>
      <c r="F650" s="199">
        <v>226256</v>
      </c>
      <c r="G650" s="196" t="s">
        <v>12763</v>
      </c>
      <c r="H650" s="196" t="s">
        <v>12764</v>
      </c>
      <c r="I650" s="197">
        <v>111.4776549672643</v>
      </c>
      <c r="J650" s="196" t="s">
        <v>16048</v>
      </c>
      <c r="K650" s="196" t="s">
        <v>12755</v>
      </c>
      <c r="L650" s="196">
        <v>57</v>
      </c>
      <c r="M650" s="196">
        <v>0</v>
      </c>
      <c r="N650" s="196" t="s">
        <v>16049</v>
      </c>
      <c r="O650" s="200">
        <v>42265</v>
      </c>
      <c r="P650" s="196" t="s">
        <v>12760</v>
      </c>
      <c r="Q650" s="196">
        <v>57</v>
      </c>
      <c r="R650" s="196" t="s">
        <v>12755</v>
      </c>
      <c r="S650" s="196" t="s">
        <v>16050</v>
      </c>
      <c r="T650" s="198" t="str">
        <f t="shared" si="257"/>
        <v>2"-(P)</v>
      </c>
    </row>
    <row r="651" spans="1:20" x14ac:dyDescent="0.25">
      <c r="A651">
        <v>3659492</v>
      </c>
      <c r="B651" t="s">
        <v>17739</v>
      </c>
      <c r="C651" t="s">
        <v>15874</v>
      </c>
      <c r="D651">
        <v>20191112</v>
      </c>
      <c r="E651" s="199">
        <v>33240</v>
      </c>
      <c r="F651" s="199">
        <v>4715230</v>
      </c>
      <c r="G651" s="196" t="s">
        <v>12763</v>
      </c>
      <c r="H651" s="196" t="s">
        <v>12762</v>
      </c>
      <c r="I651" s="197">
        <v>113.00000003622708</v>
      </c>
      <c r="J651" s="196" t="s">
        <v>12177</v>
      </c>
      <c r="K651" s="196" t="s">
        <v>12755</v>
      </c>
      <c r="L651" s="196">
        <v>60</v>
      </c>
      <c r="M651" s="196">
        <v>60</v>
      </c>
      <c r="N651" s="196" t="s">
        <v>17740</v>
      </c>
      <c r="O651" s="200">
        <v>43160</v>
      </c>
      <c r="P651" s="196" t="s">
        <v>12760</v>
      </c>
      <c r="Q651" s="196">
        <v>60</v>
      </c>
      <c r="R651" s="196" t="s">
        <v>12755</v>
      </c>
      <c r="S651" s="196" t="s">
        <v>12213</v>
      </c>
      <c r="T651" s="198" t="str">
        <f t="shared" si="257"/>
        <v>2"-(P)</v>
      </c>
    </row>
    <row r="652" spans="1:20" x14ac:dyDescent="0.25">
      <c r="A652">
        <v>559514</v>
      </c>
      <c r="B652" t="s">
        <v>17741</v>
      </c>
      <c r="C652" t="s">
        <v>15874</v>
      </c>
      <c r="D652">
        <v>20191108</v>
      </c>
      <c r="E652" s="199">
        <v>7460</v>
      </c>
      <c r="F652" s="199">
        <v>383889</v>
      </c>
      <c r="G652" s="196" t="s">
        <v>12763</v>
      </c>
      <c r="H652" s="196" t="s">
        <v>12762</v>
      </c>
      <c r="I652" s="197">
        <v>52.640616069500751</v>
      </c>
      <c r="J652" s="196" t="s">
        <v>17742</v>
      </c>
      <c r="K652" s="196" t="s">
        <v>12755</v>
      </c>
      <c r="L652" s="196">
        <v>35</v>
      </c>
      <c r="M652" s="196">
        <v>35</v>
      </c>
      <c r="N652" s="196" t="s">
        <v>17743</v>
      </c>
      <c r="O652" s="200">
        <v>41138</v>
      </c>
      <c r="P652" s="196" t="s">
        <v>12760</v>
      </c>
      <c r="Q652" s="196">
        <v>35</v>
      </c>
      <c r="R652" s="196" t="s">
        <v>12755</v>
      </c>
      <c r="S652" s="196" t="s">
        <v>17744</v>
      </c>
      <c r="T652" s="198" t="str">
        <f t="shared" si="257"/>
        <v>2"-(P)</v>
      </c>
    </row>
    <row r="653" spans="1:20" x14ac:dyDescent="0.25">
      <c r="A653">
        <v>2267388</v>
      </c>
      <c r="B653" t="s">
        <v>17745</v>
      </c>
      <c r="C653" t="s">
        <v>15874</v>
      </c>
      <c r="D653">
        <v>20191021</v>
      </c>
      <c r="E653" s="199">
        <v>19638</v>
      </c>
      <c r="F653" s="199">
        <v>279128</v>
      </c>
      <c r="G653" s="196" t="s">
        <v>12763</v>
      </c>
      <c r="H653" s="196" t="s">
        <v>12762</v>
      </c>
      <c r="I653" s="197">
        <v>391.75078233081001</v>
      </c>
      <c r="J653" s="196" t="s">
        <v>17746</v>
      </c>
      <c r="K653" s="196" t="s">
        <v>12755</v>
      </c>
      <c r="L653" s="196">
        <v>0</v>
      </c>
      <c r="M653" s="196">
        <v>0</v>
      </c>
      <c r="N653" s="196" t="s">
        <v>17747</v>
      </c>
      <c r="O653" s="200">
        <v>43609</v>
      </c>
      <c r="P653" s="196" t="s">
        <v>12760</v>
      </c>
      <c r="Q653" s="196">
        <v>57</v>
      </c>
      <c r="R653" s="196" t="s">
        <v>12755</v>
      </c>
      <c r="S653" s="196" t="s">
        <v>17748</v>
      </c>
      <c r="T653" s="198" t="str">
        <f t="shared" ref="T653" si="258">P653&amp;"-"&amp;R653</f>
        <v>2"-(P)</v>
      </c>
    </row>
    <row r="654" spans="1:20" x14ac:dyDescent="0.25">
      <c r="A654">
        <v>3618370</v>
      </c>
      <c r="B654" t="s">
        <v>12532</v>
      </c>
      <c r="C654" t="s">
        <v>15874</v>
      </c>
      <c r="D654">
        <v>20191111</v>
      </c>
      <c r="E654" s="199">
        <v>12999</v>
      </c>
      <c r="F654" s="199">
        <v>4251971</v>
      </c>
      <c r="G654" s="196" t="s">
        <v>12759</v>
      </c>
      <c r="H654" s="196" t="s">
        <v>12762</v>
      </c>
      <c r="I654" s="197">
        <v>11.001163549009931</v>
      </c>
      <c r="J654" s="196" t="s">
        <v>12001</v>
      </c>
      <c r="K654" s="196" t="s">
        <v>12755</v>
      </c>
      <c r="L654" s="196">
        <v>60</v>
      </c>
      <c r="M654" s="196">
        <v>60</v>
      </c>
      <c r="N654" s="196" t="s">
        <v>17749</v>
      </c>
      <c r="O654" s="200">
        <v>42850</v>
      </c>
      <c r="P654" s="196" t="s">
        <v>12760</v>
      </c>
      <c r="Q654" s="196">
        <v>60</v>
      </c>
      <c r="R654" s="196" t="s">
        <v>12755</v>
      </c>
      <c r="S654" s="196" t="s">
        <v>12071</v>
      </c>
      <c r="T654" s="198" t="str">
        <f t="shared" ref="T654" si="259">P654&amp;"-"&amp;R654</f>
        <v>2"-(P)</v>
      </c>
    </row>
    <row r="655" spans="1:20" x14ac:dyDescent="0.25">
      <c r="A655">
        <v>3761074</v>
      </c>
      <c r="B655" t="s">
        <v>17750</v>
      </c>
      <c r="C655" t="s">
        <v>15874</v>
      </c>
      <c r="D655">
        <v>20191028</v>
      </c>
      <c r="E655" s="199">
        <v>12319</v>
      </c>
      <c r="F655" s="199">
        <v>1841458</v>
      </c>
      <c r="G655" s="196" t="s">
        <v>12763</v>
      </c>
      <c r="H655" s="196" t="s">
        <v>12762</v>
      </c>
      <c r="I655" s="197">
        <v>39.999999969344877</v>
      </c>
      <c r="J655" s="196" t="s">
        <v>17751</v>
      </c>
      <c r="K655" s="196" t="s">
        <v>12755</v>
      </c>
      <c r="L655" s="196">
        <v>60</v>
      </c>
      <c r="M655" s="196">
        <v>60</v>
      </c>
      <c r="N655" s="196" t="s">
        <v>17752</v>
      </c>
      <c r="O655" s="200">
        <v>40921</v>
      </c>
      <c r="P655" s="196" t="s">
        <v>12760</v>
      </c>
      <c r="Q655" s="196">
        <v>60</v>
      </c>
      <c r="R655" s="196" t="s">
        <v>12755</v>
      </c>
      <c r="S655" s="196" t="s">
        <v>16097</v>
      </c>
      <c r="T655" s="198" t="str">
        <f t="shared" ref="T655:T656" si="260">P655&amp;"-"&amp;R655</f>
        <v>2"-(P)</v>
      </c>
    </row>
    <row r="656" spans="1:20" x14ac:dyDescent="0.25">
      <c r="A656">
        <v>2660416</v>
      </c>
      <c r="B656" t="s">
        <v>17753</v>
      </c>
      <c r="C656" t="s">
        <v>15874</v>
      </c>
      <c r="D656">
        <v>20191022</v>
      </c>
      <c r="E656" s="199">
        <v>12194</v>
      </c>
      <c r="F656" s="199">
        <v>315438</v>
      </c>
      <c r="G656" s="196" t="s">
        <v>12759</v>
      </c>
      <c r="H656" s="196" t="s">
        <v>12762</v>
      </c>
      <c r="I656" s="197">
        <v>11.817405895421949</v>
      </c>
      <c r="J656" s="196" t="s">
        <v>17754</v>
      </c>
      <c r="K656" s="196" t="s">
        <v>12755</v>
      </c>
      <c r="L656" s="196">
        <v>0</v>
      </c>
      <c r="M656" s="196">
        <v>0</v>
      </c>
      <c r="N656" s="196" t="s">
        <v>17755</v>
      </c>
      <c r="O656" s="200">
        <v>41858</v>
      </c>
      <c r="P656" s="196" t="s">
        <v>12760</v>
      </c>
      <c r="Q656" s="196">
        <v>57</v>
      </c>
      <c r="R656" s="196" t="s">
        <v>12755</v>
      </c>
      <c r="S656" s="196" t="s">
        <v>17756</v>
      </c>
      <c r="T656" s="198" t="str">
        <f t="shared" si="260"/>
        <v>2"-(P)</v>
      </c>
    </row>
    <row r="657" spans="1:20" x14ac:dyDescent="0.25">
      <c r="A657">
        <v>3838521</v>
      </c>
      <c r="B657" t="s">
        <v>17757</v>
      </c>
      <c r="C657" t="s">
        <v>15874</v>
      </c>
      <c r="D657">
        <v>20191105</v>
      </c>
      <c r="E657" s="199">
        <v>1875</v>
      </c>
      <c r="F657" s="199">
        <v>5244503</v>
      </c>
      <c r="G657" s="196" t="s">
        <v>12753</v>
      </c>
      <c r="H657" s="196" t="s">
        <v>12754</v>
      </c>
      <c r="I657" s="197">
        <v>62.999999989086675</v>
      </c>
      <c r="J657" s="196" t="s">
        <v>17758</v>
      </c>
      <c r="K657" s="196" t="s">
        <v>12755</v>
      </c>
      <c r="L657" s="196"/>
      <c r="M657" s="196"/>
      <c r="N657" s="196" t="s">
        <v>17759</v>
      </c>
      <c r="O657" s="200">
        <v>43704</v>
      </c>
      <c r="P657" s="196" t="s">
        <v>12754</v>
      </c>
      <c r="Q657" s="196"/>
      <c r="R657" s="196" t="s">
        <v>12755</v>
      </c>
      <c r="S657" s="196" t="s">
        <v>13073</v>
      </c>
      <c r="T657" s="198" t="str">
        <f t="shared" ref="T657" si="261">P657&amp;"-"&amp;R657</f>
        <v>4"-(P)</v>
      </c>
    </row>
    <row r="658" spans="1:20" x14ac:dyDescent="0.25">
      <c r="A658">
        <v>3502541</v>
      </c>
      <c r="B658" t="s">
        <v>17760</v>
      </c>
      <c r="C658" t="s">
        <v>15874</v>
      </c>
      <c r="D658">
        <v>20191030</v>
      </c>
      <c r="E658" s="199">
        <v>10756</v>
      </c>
      <c r="F658" s="199">
        <v>4046442</v>
      </c>
      <c r="G658" s="196" t="s">
        <v>12759</v>
      </c>
      <c r="H658" s="196" t="s">
        <v>12760</v>
      </c>
      <c r="I658" s="197">
        <v>252.13578863487425</v>
      </c>
      <c r="J658" s="196" t="s">
        <v>17761</v>
      </c>
      <c r="K658" s="196" t="s">
        <v>12755</v>
      </c>
      <c r="L658" s="196">
        <v>45</v>
      </c>
      <c r="M658" s="196">
        <v>45</v>
      </c>
      <c r="N658" s="196" t="s">
        <v>17762</v>
      </c>
      <c r="O658" s="200">
        <v>42425</v>
      </c>
      <c r="P658" s="196" t="s">
        <v>12760</v>
      </c>
      <c r="Q658" s="196">
        <v>45</v>
      </c>
      <c r="R658" s="196" t="s">
        <v>12755</v>
      </c>
      <c r="S658" s="196" t="s">
        <v>11924</v>
      </c>
      <c r="T658" s="198" t="str">
        <f t="shared" ref="T658:T659" si="262">P658&amp;"-"&amp;R658</f>
        <v>2"-(P)</v>
      </c>
    </row>
    <row r="659" spans="1:20" x14ac:dyDescent="0.25">
      <c r="A659">
        <v>1311947</v>
      </c>
      <c r="B659" t="s">
        <v>17763</v>
      </c>
      <c r="C659" t="s">
        <v>15874</v>
      </c>
      <c r="D659">
        <v>20191113</v>
      </c>
      <c r="E659" s="199">
        <v>24889</v>
      </c>
      <c r="F659" s="199">
        <v>150964</v>
      </c>
      <c r="G659" s="196" t="s">
        <v>12763</v>
      </c>
      <c r="H659" s="196" t="s">
        <v>12764</v>
      </c>
      <c r="I659" s="197">
        <v>68.026107274165696</v>
      </c>
      <c r="J659" s="196" t="s">
        <v>17764</v>
      </c>
      <c r="K659" s="196" t="s">
        <v>12755</v>
      </c>
      <c r="L659" s="196">
        <v>57</v>
      </c>
      <c r="M659" s="196">
        <v>57</v>
      </c>
      <c r="N659" s="196" t="s">
        <v>17765</v>
      </c>
      <c r="O659" s="200">
        <v>43090</v>
      </c>
      <c r="P659" s="196" t="s">
        <v>12760</v>
      </c>
      <c r="Q659" s="196">
        <v>57</v>
      </c>
      <c r="R659" s="196" t="s">
        <v>12755</v>
      </c>
      <c r="S659" s="196" t="s">
        <v>17766</v>
      </c>
      <c r="T659" s="198" t="str">
        <f t="shared" si="262"/>
        <v>2"-(P)</v>
      </c>
    </row>
    <row r="660" spans="1:20" x14ac:dyDescent="0.25">
      <c r="A660">
        <v>2913379</v>
      </c>
      <c r="B660" t="s">
        <v>17767</v>
      </c>
      <c r="C660" t="s">
        <v>15874</v>
      </c>
      <c r="D660">
        <v>20191104</v>
      </c>
      <c r="E660" s="199">
        <v>10736</v>
      </c>
      <c r="F660" s="199">
        <v>2714882</v>
      </c>
      <c r="G660" s="196" t="s">
        <v>12763</v>
      </c>
      <c r="H660" s="196" t="s">
        <v>12762</v>
      </c>
      <c r="I660" s="197">
        <v>89.00000000825213</v>
      </c>
      <c r="J660" s="196" t="s">
        <v>17768</v>
      </c>
      <c r="K660" s="196" t="s">
        <v>12755</v>
      </c>
      <c r="L660" s="196">
        <v>60</v>
      </c>
      <c r="M660" s="196">
        <v>60</v>
      </c>
      <c r="N660" s="196" t="s">
        <v>17769</v>
      </c>
      <c r="O660" s="200">
        <v>40771</v>
      </c>
      <c r="P660" s="196" t="s">
        <v>12762</v>
      </c>
      <c r="Q660" s="196">
        <v>60</v>
      </c>
      <c r="R660" s="196" t="s">
        <v>12758</v>
      </c>
      <c r="S660" s="196" t="s">
        <v>17770</v>
      </c>
      <c r="T660" s="198" t="str">
        <f t="shared" ref="T660:T663" si="263">P660&amp;"-"&amp;R660</f>
        <v>1"-(W)</v>
      </c>
    </row>
    <row r="661" spans="1:20" x14ac:dyDescent="0.25">
      <c r="A661">
        <v>741359</v>
      </c>
      <c r="B661" t="s">
        <v>17771</v>
      </c>
      <c r="C661" t="s">
        <v>15874</v>
      </c>
      <c r="D661">
        <v>20191106</v>
      </c>
      <c r="E661" s="199">
        <v>9480</v>
      </c>
      <c r="F661" s="199">
        <v>615211</v>
      </c>
      <c r="G661" s="196" t="s">
        <v>12763</v>
      </c>
      <c r="H661" s="196" t="s">
        <v>12762</v>
      </c>
      <c r="I661" s="197">
        <v>120.99185737286622</v>
      </c>
      <c r="J661" s="196" t="s">
        <v>17772</v>
      </c>
      <c r="K661" s="196" t="s">
        <v>12755</v>
      </c>
      <c r="L661" s="196">
        <v>0</v>
      </c>
      <c r="M661" s="196">
        <v>0</v>
      </c>
      <c r="N661" s="196" t="s">
        <v>17773</v>
      </c>
      <c r="O661" s="200">
        <v>40703</v>
      </c>
      <c r="P661" s="196" t="s">
        <v>12754</v>
      </c>
      <c r="Q661" s="196">
        <v>45</v>
      </c>
      <c r="R661" s="196" t="s">
        <v>12755</v>
      </c>
      <c r="S661" s="196" t="s">
        <v>17774</v>
      </c>
      <c r="T661" s="198" t="str">
        <f t="shared" si="263"/>
        <v>4"-(P)</v>
      </c>
    </row>
    <row r="662" spans="1:20" x14ac:dyDescent="0.25">
      <c r="A662">
        <v>1005607</v>
      </c>
      <c r="B662" t="s">
        <v>17775</v>
      </c>
      <c r="C662" t="s">
        <v>15874</v>
      </c>
      <c r="D662">
        <v>20191104</v>
      </c>
      <c r="E662" s="199">
        <v>1880</v>
      </c>
      <c r="F662" s="199">
        <v>3492305</v>
      </c>
      <c r="G662" s="196" t="s">
        <v>12763</v>
      </c>
      <c r="H662" s="196" t="s">
        <v>12762</v>
      </c>
      <c r="I662" s="197">
        <v>130.75427218983495</v>
      </c>
      <c r="J662" s="196" t="s">
        <v>17776</v>
      </c>
      <c r="K662" s="196" t="s">
        <v>12755</v>
      </c>
      <c r="L662" s="196">
        <v>45</v>
      </c>
      <c r="M662" s="196">
        <v>45</v>
      </c>
      <c r="N662" s="196" t="s">
        <v>16857</v>
      </c>
      <c r="O662" s="200">
        <v>42191</v>
      </c>
      <c r="P662" s="196" t="s">
        <v>12760</v>
      </c>
      <c r="Q662" s="196">
        <v>45</v>
      </c>
      <c r="R662" s="196" t="s">
        <v>12755</v>
      </c>
      <c r="S662" s="196" t="s">
        <v>16858</v>
      </c>
      <c r="T662" s="198" t="str">
        <f t="shared" si="263"/>
        <v>2"-(P)</v>
      </c>
    </row>
    <row r="663" spans="1:20" x14ac:dyDescent="0.25">
      <c r="A663">
        <v>3058034</v>
      </c>
      <c r="B663" t="s">
        <v>17777</v>
      </c>
      <c r="C663" t="s">
        <v>15874</v>
      </c>
      <c r="D663">
        <v>20191112</v>
      </c>
      <c r="E663" s="199">
        <v>4878</v>
      </c>
      <c r="F663" s="199">
        <v>411595</v>
      </c>
      <c r="G663" s="196" t="s">
        <v>12768</v>
      </c>
      <c r="H663" s="196" t="s">
        <v>12762</v>
      </c>
      <c r="I663" s="197">
        <v>164.41178522807888</v>
      </c>
      <c r="J663" s="196" t="s">
        <v>17129</v>
      </c>
      <c r="K663" s="196" t="s">
        <v>12755</v>
      </c>
      <c r="L663" s="196">
        <v>0</v>
      </c>
      <c r="M663" s="196">
        <v>0</v>
      </c>
      <c r="N663" s="196" t="s">
        <v>17130</v>
      </c>
      <c r="O663" s="200">
        <v>41848</v>
      </c>
      <c r="P663" s="196" t="s">
        <v>12760</v>
      </c>
      <c r="Q663" s="196">
        <v>55</v>
      </c>
      <c r="R663" s="196" t="s">
        <v>12758</v>
      </c>
      <c r="S663" s="196" t="s">
        <v>17131</v>
      </c>
      <c r="T663" s="198" t="str">
        <f t="shared" si="263"/>
        <v>2"-(W)</v>
      </c>
    </row>
    <row r="664" spans="1:20" x14ac:dyDescent="0.25">
      <c r="A664">
        <v>2562967</v>
      </c>
      <c r="B664" t="s">
        <v>17778</v>
      </c>
      <c r="C664" t="s">
        <v>15874</v>
      </c>
      <c r="D664">
        <v>20191113</v>
      </c>
      <c r="E664" s="199">
        <v>26418</v>
      </c>
      <c r="F664" s="199">
        <v>3994331</v>
      </c>
      <c r="G664" s="196" t="s">
        <v>12768</v>
      </c>
      <c r="H664" s="196" t="s">
        <v>12764</v>
      </c>
      <c r="I664" s="197">
        <v>36.000000032966021</v>
      </c>
      <c r="J664" s="196" t="s">
        <v>16347</v>
      </c>
      <c r="K664" s="196" t="s">
        <v>12755</v>
      </c>
      <c r="L664" s="196">
        <v>57</v>
      </c>
      <c r="M664" s="196">
        <v>57</v>
      </c>
      <c r="N664" s="196" t="s">
        <v>16348</v>
      </c>
      <c r="O664" s="200">
        <v>40823</v>
      </c>
      <c r="P664" s="196" t="s">
        <v>12760</v>
      </c>
      <c r="Q664" s="196">
        <v>57</v>
      </c>
      <c r="R664" s="196" t="s">
        <v>12755</v>
      </c>
      <c r="S664" s="196" t="s">
        <v>16347</v>
      </c>
      <c r="T664" s="198" t="str">
        <f t="shared" ref="T664:T665" si="264">P664&amp;"-"&amp;R664</f>
        <v>2"-(P)</v>
      </c>
    </row>
    <row r="665" spans="1:20" x14ac:dyDescent="0.25">
      <c r="A665">
        <v>2043135</v>
      </c>
      <c r="B665" t="s">
        <v>17779</v>
      </c>
      <c r="C665" t="s">
        <v>15874</v>
      </c>
      <c r="D665">
        <v>20191024</v>
      </c>
      <c r="E665" s="199">
        <v>2510</v>
      </c>
      <c r="F665" s="199">
        <v>651802</v>
      </c>
      <c r="G665" s="196" t="s">
        <v>12759</v>
      </c>
      <c r="H665" s="196" t="s">
        <v>12762</v>
      </c>
      <c r="I665" s="197">
        <v>98.779919081476095</v>
      </c>
      <c r="J665" s="196" t="s">
        <v>17780</v>
      </c>
      <c r="K665" s="196" t="s">
        <v>12755</v>
      </c>
      <c r="L665" s="196">
        <v>35</v>
      </c>
      <c r="M665" s="196">
        <v>35</v>
      </c>
      <c r="N665" s="196" t="s">
        <v>17781</v>
      </c>
      <c r="O665" s="200">
        <v>39710</v>
      </c>
      <c r="P665" s="196" t="s">
        <v>12762</v>
      </c>
      <c r="Q665" s="196">
        <v>35</v>
      </c>
      <c r="R665" s="196" t="s">
        <v>12755</v>
      </c>
      <c r="S665" s="196" t="s">
        <v>17780</v>
      </c>
      <c r="T665" s="198" t="str">
        <f t="shared" si="264"/>
        <v>1"-(P)</v>
      </c>
    </row>
    <row r="666" spans="1:20" x14ac:dyDescent="0.25">
      <c r="A666">
        <v>232795</v>
      </c>
      <c r="B666" t="s">
        <v>17782</v>
      </c>
      <c r="C666" t="s">
        <v>15874</v>
      </c>
      <c r="D666">
        <v>20191031</v>
      </c>
      <c r="E666" s="199">
        <v>17522</v>
      </c>
      <c r="F666" s="199">
        <v>494633</v>
      </c>
      <c r="G666" s="196" t="s">
        <v>12763</v>
      </c>
      <c r="H666" s="196" t="s">
        <v>12765</v>
      </c>
      <c r="I666" s="197">
        <v>317.54729370867307</v>
      </c>
      <c r="J666" s="196" t="s">
        <v>65</v>
      </c>
      <c r="K666" s="196" t="s">
        <v>12758</v>
      </c>
      <c r="L666" s="196">
        <v>0</v>
      </c>
      <c r="M666" s="196">
        <v>0</v>
      </c>
      <c r="N666" s="196" t="s">
        <v>17783</v>
      </c>
      <c r="O666" s="200">
        <v>42327</v>
      </c>
      <c r="P666" s="196" t="s">
        <v>12760</v>
      </c>
      <c r="Q666" s="196">
        <v>60</v>
      </c>
      <c r="R666" s="196" t="s">
        <v>12755</v>
      </c>
      <c r="S666" s="196" t="s">
        <v>11821</v>
      </c>
      <c r="T666" s="198" t="str">
        <f t="shared" ref="T666" si="265">P666&amp;"-"&amp;R666</f>
        <v>2"-(P)</v>
      </c>
    </row>
    <row r="667" spans="1:20" x14ac:dyDescent="0.25">
      <c r="A667">
        <v>972012</v>
      </c>
      <c r="B667" t="s">
        <v>17784</v>
      </c>
      <c r="C667" t="s">
        <v>15874</v>
      </c>
      <c r="D667">
        <v>20191031</v>
      </c>
      <c r="E667" s="199">
        <v>1948</v>
      </c>
      <c r="F667" s="199">
        <v>441261</v>
      </c>
      <c r="G667" s="196" t="s">
        <v>12759</v>
      </c>
      <c r="H667" s="196" t="s">
        <v>12760</v>
      </c>
      <c r="I667" s="197">
        <v>238.44993866599899</v>
      </c>
      <c r="J667" s="196" t="s">
        <v>65</v>
      </c>
      <c r="K667" s="196" t="s">
        <v>12758</v>
      </c>
      <c r="L667" s="196">
        <v>45</v>
      </c>
      <c r="M667" s="196">
        <v>45</v>
      </c>
      <c r="N667" s="196" t="s">
        <v>17785</v>
      </c>
      <c r="O667" s="200">
        <v>43139</v>
      </c>
      <c r="P667" s="196" t="s">
        <v>12760</v>
      </c>
      <c r="Q667" s="196">
        <v>45</v>
      </c>
      <c r="R667" s="196" t="s">
        <v>12758</v>
      </c>
      <c r="S667" s="196" t="s">
        <v>17786</v>
      </c>
      <c r="T667" s="198" t="str">
        <f t="shared" ref="T667:T668" si="266">P667&amp;"-"&amp;R667</f>
        <v>2"-(W)</v>
      </c>
    </row>
    <row r="668" spans="1:20" x14ac:dyDescent="0.25">
      <c r="A668">
        <v>2594584</v>
      </c>
      <c r="B668" t="s">
        <v>17787</v>
      </c>
      <c r="C668" t="s">
        <v>15874</v>
      </c>
      <c r="D668">
        <v>20191025</v>
      </c>
      <c r="E668" s="199">
        <v>17455</v>
      </c>
      <c r="F668" s="199">
        <v>617892</v>
      </c>
      <c r="G668" s="196" t="s">
        <v>12768</v>
      </c>
      <c r="H668" s="196" t="s">
        <v>12762</v>
      </c>
      <c r="I668" s="197">
        <v>53.918959122333803</v>
      </c>
      <c r="J668" s="196" t="s">
        <v>16986</v>
      </c>
      <c r="K668" s="196" t="s">
        <v>12755</v>
      </c>
      <c r="L668" s="196">
        <v>0</v>
      </c>
      <c r="M668" s="196">
        <v>0</v>
      </c>
      <c r="N668" s="196" t="s">
        <v>16987</v>
      </c>
      <c r="O668" s="200">
        <v>39448</v>
      </c>
      <c r="P668" s="196" t="s">
        <v>12760</v>
      </c>
      <c r="Q668" s="196">
        <v>57</v>
      </c>
      <c r="R668" s="196" t="s">
        <v>12755</v>
      </c>
      <c r="S668" s="196" t="s">
        <v>16988</v>
      </c>
      <c r="T668" s="198" t="str">
        <f t="shared" si="266"/>
        <v>2"-(P)</v>
      </c>
    </row>
    <row r="669" spans="1:20" x14ac:dyDescent="0.25">
      <c r="A669">
        <v>3282982</v>
      </c>
      <c r="B669" t="s">
        <v>12405</v>
      </c>
      <c r="C669" t="s">
        <v>15874</v>
      </c>
      <c r="D669">
        <v>20191104</v>
      </c>
      <c r="E669" s="199">
        <v>3354</v>
      </c>
      <c r="F669" s="199">
        <v>3769504</v>
      </c>
      <c r="G669" s="196" t="s">
        <v>12763</v>
      </c>
      <c r="H669" s="196" t="s">
        <v>12762</v>
      </c>
      <c r="I669" s="197">
        <v>107.00000001599562</v>
      </c>
      <c r="J669" s="196" t="s">
        <v>11828</v>
      </c>
      <c r="K669" s="196" t="s">
        <v>12755</v>
      </c>
      <c r="L669" s="196">
        <v>45</v>
      </c>
      <c r="M669" s="196">
        <v>45</v>
      </c>
      <c r="N669" s="196" t="s">
        <v>17249</v>
      </c>
      <c r="O669" s="200">
        <v>42426</v>
      </c>
      <c r="P669" s="196" t="s">
        <v>12760</v>
      </c>
      <c r="Q669" s="196">
        <v>45</v>
      </c>
      <c r="R669" s="196" t="s">
        <v>12755</v>
      </c>
      <c r="S669" s="196" t="s">
        <v>11903</v>
      </c>
      <c r="T669" s="198" t="str">
        <f t="shared" ref="T669:T671" si="267">P669&amp;"-"&amp;R669</f>
        <v>2"-(P)</v>
      </c>
    </row>
    <row r="670" spans="1:20" x14ac:dyDescent="0.25">
      <c r="A670">
        <v>2840113</v>
      </c>
      <c r="B670" t="s">
        <v>17788</v>
      </c>
      <c r="C670" t="s">
        <v>15874</v>
      </c>
      <c r="D670">
        <v>20191105</v>
      </c>
      <c r="E670" s="199">
        <v>18044</v>
      </c>
      <c r="F670" s="199">
        <v>2527993</v>
      </c>
      <c r="G670" s="196" t="s">
        <v>12763</v>
      </c>
      <c r="H670" s="196" t="s">
        <v>12762</v>
      </c>
      <c r="I670" s="197">
        <v>648.73129724993271</v>
      </c>
      <c r="J670" s="196" t="s">
        <v>17789</v>
      </c>
      <c r="K670" s="196" t="s">
        <v>12755</v>
      </c>
      <c r="L670" s="196">
        <v>60</v>
      </c>
      <c r="M670" s="196">
        <v>60</v>
      </c>
      <c r="N670" s="196" t="s">
        <v>17790</v>
      </c>
      <c r="O670" s="200">
        <v>41444</v>
      </c>
      <c r="P670" s="196" t="s">
        <v>12760</v>
      </c>
      <c r="Q670" s="196">
        <v>60</v>
      </c>
      <c r="R670" s="196" t="s">
        <v>12755</v>
      </c>
      <c r="S670" s="196" t="s">
        <v>17791</v>
      </c>
      <c r="T670" s="198" t="str">
        <f t="shared" si="267"/>
        <v>2"-(P)</v>
      </c>
    </row>
    <row r="671" spans="1:20" x14ac:dyDescent="0.25">
      <c r="A671">
        <v>3741082</v>
      </c>
      <c r="B671" t="s">
        <v>17792</v>
      </c>
      <c r="C671" t="s">
        <v>15874</v>
      </c>
      <c r="D671">
        <v>20191104</v>
      </c>
      <c r="E671" s="199">
        <v>1328</v>
      </c>
      <c r="F671" s="199">
        <v>1785858</v>
      </c>
      <c r="G671" s="196" t="s">
        <v>12763</v>
      </c>
      <c r="H671" s="196" t="s">
        <v>12762</v>
      </c>
      <c r="I671" s="197">
        <v>60.686223203655167</v>
      </c>
      <c r="J671" s="196" t="s">
        <v>17793</v>
      </c>
      <c r="K671" s="196" t="s">
        <v>12755</v>
      </c>
      <c r="L671" s="196">
        <v>45</v>
      </c>
      <c r="M671" s="196">
        <v>45</v>
      </c>
      <c r="N671" s="196" t="s">
        <v>17794</v>
      </c>
      <c r="O671" s="200">
        <v>40892</v>
      </c>
      <c r="P671" s="196" t="s">
        <v>12760</v>
      </c>
      <c r="Q671" s="196">
        <v>45</v>
      </c>
      <c r="R671" s="196" t="s">
        <v>12755</v>
      </c>
      <c r="S671" s="196" t="s">
        <v>17795</v>
      </c>
      <c r="T671" s="198" t="str">
        <f t="shared" si="267"/>
        <v>2"-(P)</v>
      </c>
    </row>
    <row r="672" spans="1:20" x14ac:dyDescent="0.25">
      <c r="A672">
        <v>1585625</v>
      </c>
      <c r="B672" t="s">
        <v>17796</v>
      </c>
      <c r="C672" t="s">
        <v>15874</v>
      </c>
      <c r="D672">
        <v>20191031</v>
      </c>
      <c r="E672" s="199">
        <v>11542</v>
      </c>
      <c r="F672" s="199">
        <v>2671239</v>
      </c>
      <c r="G672" s="196" t="s">
        <v>12763</v>
      </c>
      <c r="H672" s="196" t="s">
        <v>12762</v>
      </c>
      <c r="I672" s="197">
        <v>18.000000005639187</v>
      </c>
      <c r="J672" s="196" t="s">
        <v>17797</v>
      </c>
      <c r="K672" s="196" t="s">
        <v>12755</v>
      </c>
      <c r="L672" s="196">
        <v>35</v>
      </c>
      <c r="M672" s="196">
        <v>35</v>
      </c>
      <c r="N672" s="196" t="s">
        <v>12771</v>
      </c>
      <c r="O672" s="200">
        <v>41409</v>
      </c>
      <c r="P672" s="196" t="s">
        <v>12760</v>
      </c>
      <c r="Q672" s="196">
        <v>35</v>
      </c>
      <c r="R672" s="196" t="s">
        <v>12755</v>
      </c>
      <c r="S672" s="196" t="s">
        <v>17798</v>
      </c>
      <c r="T672" s="198" t="str">
        <f t="shared" ref="T672" si="268">P672&amp;"-"&amp;R672</f>
        <v>2"-(P)</v>
      </c>
    </row>
    <row r="673" spans="1:20" x14ac:dyDescent="0.25">
      <c r="A673">
        <v>2462577</v>
      </c>
      <c r="B673" t="s">
        <v>17799</v>
      </c>
      <c r="C673" t="s">
        <v>15874</v>
      </c>
      <c r="D673">
        <v>20191114</v>
      </c>
      <c r="E673" s="199">
        <v>20044</v>
      </c>
      <c r="F673" s="199">
        <v>1421036</v>
      </c>
      <c r="G673" s="196" t="s">
        <v>12759</v>
      </c>
      <c r="H673" s="196" t="s">
        <v>12760</v>
      </c>
      <c r="I673" s="197">
        <v>653.09590106299856</v>
      </c>
      <c r="J673" s="196" t="s">
        <v>17800</v>
      </c>
      <c r="K673" s="196" t="s">
        <v>12755</v>
      </c>
      <c r="L673" s="196">
        <v>57</v>
      </c>
      <c r="M673" s="196">
        <v>57</v>
      </c>
      <c r="N673" s="196" t="s">
        <v>17801</v>
      </c>
      <c r="O673" s="200">
        <v>40668</v>
      </c>
      <c r="P673" s="196" t="s">
        <v>12760</v>
      </c>
      <c r="Q673" s="196">
        <v>57</v>
      </c>
      <c r="R673" s="196" t="s">
        <v>12755</v>
      </c>
      <c r="S673" s="196" t="s">
        <v>17802</v>
      </c>
      <c r="T673" s="198" t="str">
        <f t="shared" ref="T673:T674" si="269">P673&amp;"-"&amp;R673</f>
        <v>2"-(P)</v>
      </c>
    </row>
    <row r="674" spans="1:20" x14ac:dyDescent="0.25">
      <c r="A674">
        <v>520457</v>
      </c>
      <c r="B674" t="s">
        <v>17803</v>
      </c>
      <c r="C674" t="s">
        <v>15874</v>
      </c>
      <c r="D674">
        <v>20191104</v>
      </c>
      <c r="E674" s="199">
        <v>17645</v>
      </c>
      <c r="F674" s="199">
        <v>3673504</v>
      </c>
      <c r="G674" s="196" t="s">
        <v>12763</v>
      </c>
      <c r="H674" s="196" t="s">
        <v>12764</v>
      </c>
      <c r="I674" s="197">
        <v>18.000393004182833</v>
      </c>
      <c r="J674" s="196" t="s">
        <v>17804</v>
      </c>
      <c r="K674" s="196" t="s">
        <v>12755</v>
      </c>
      <c r="L674" s="196">
        <v>60</v>
      </c>
      <c r="M674" s="196">
        <v>60</v>
      </c>
      <c r="N674" s="196" t="s">
        <v>17805</v>
      </c>
      <c r="O674" s="200">
        <v>42369</v>
      </c>
      <c r="P674" s="196" t="s">
        <v>12760</v>
      </c>
      <c r="Q674" s="196">
        <v>60</v>
      </c>
      <c r="R674" s="196" t="s">
        <v>12755</v>
      </c>
      <c r="S674" s="196" t="s">
        <v>17806</v>
      </c>
      <c r="T674" s="198" t="str">
        <f t="shared" si="269"/>
        <v>2"-(P)</v>
      </c>
    </row>
    <row r="675" spans="1:20" x14ac:dyDescent="0.25">
      <c r="A675">
        <v>3369202</v>
      </c>
      <c r="B675" t="s">
        <v>12463</v>
      </c>
      <c r="C675" t="s">
        <v>15874</v>
      </c>
      <c r="D675">
        <v>20191114</v>
      </c>
      <c r="E675" s="199">
        <v>31895</v>
      </c>
      <c r="F675" s="199">
        <v>3985940</v>
      </c>
      <c r="G675" s="196" t="s">
        <v>12763</v>
      </c>
      <c r="H675" s="196" t="s">
        <v>12760</v>
      </c>
      <c r="I675" s="197">
        <v>55.000000002402935</v>
      </c>
      <c r="J675" s="196" t="s">
        <v>11875</v>
      </c>
      <c r="K675" s="196" t="s">
        <v>12755</v>
      </c>
      <c r="L675" s="196">
        <v>57</v>
      </c>
      <c r="M675" s="196">
        <v>57</v>
      </c>
      <c r="N675" s="196" t="s">
        <v>17807</v>
      </c>
      <c r="O675" s="200">
        <v>42620</v>
      </c>
      <c r="P675" s="196" t="s">
        <v>12760</v>
      </c>
      <c r="Q675" s="196">
        <v>57</v>
      </c>
      <c r="R675" s="196" t="s">
        <v>12755</v>
      </c>
      <c r="S675" s="196" t="s">
        <v>11912</v>
      </c>
      <c r="T675" s="198" t="str">
        <f t="shared" ref="T675:T677" si="270">P675&amp;"-"&amp;R675</f>
        <v>2"-(P)</v>
      </c>
    </row>
    <row r="676" spans="1:20" x14ac:dyDescent="0.25">
      <c r="A676">
        <v>2972202</v>
      </c>
      <c r="B676" t="s">
        <v>12250</v>
      </c>
      <c r="C676" t="s">
        <v>15874</v>
      </c>
      <c r="D676">
        <v>20191017</v>
      </c>
      <c r="E676" s="199">
        <v>24521</v>
      </c>
      <c r="F676" s="199">
        <v>3019810</v>
      </c>
      <c r="G676" s="196" t="s">
        <v>12759</v>
      </c>
      <c r="H676" s="196" t="s">
        <v>12762</v>
      </c>
      <c r="I676" s="197">
        <v>98.28063997364562</v>
      </c>
      <c r="J676" s="196" t="s">
        <v>11609</v>
      </c>
      <c r="K676" s="196" t="s">
        <v>12755</v>
      </c>
      <c r="L676" s="196">
        <v>57</v>
      </c>
      <c r="M676" s="196">
        <v>57</v>
      </c>
      <c r="N676" s="196" t="s">
        <v>17808</v>
      </c>
      <c r="O676" s="200">
        <v>41712</v>
      </c>
      <c r="P676" s="196" t="s">
        <v>12760</v>
      </c>
      <c r="Q676" s="196">
        <v>57</v>
      </c>
      <c r="R676" s="196" t="s">
        <v>12755</v>
      </c>
      <c r="S676" s="196" t="s">
        <v>17809</v>
      </c>
      <c r="T676" s="198" t="str">
        <f t="shared" si="270"/>
        <v>2"-(P)</v>
      </c>
    </row>
    <row r="677" spans="1:20" x14ac:dyDescent="0.25">
      <c r="A677">
        <v>69335</v>
      </c>
      <c r="B677" t="s">
        <v>17810</v>
      </c>
      <c r="C677" t="s">
        <v>15874</v>
      </c>
      <c r="D677">
        <v>20191028</v>
      </c>
      <c r="E677" s="199">
        <v>30715</v>
      </c>
      <c r="F677" s="199">
        <v>44776</v>
      </c>
      <c r="G677" s="196" t="s">
        <v>12759</v>
      </c>
      <c r="H677" s="196" t="s">
        <v>12762</v>
      </c>
      <c r="I677" s="197">
        <v>125.54824044316044</v>
      </c>
      <c r="J677" s="196" t="s">
        <v>17811</v>
      </c>
      <c r="K677" s="196" t="s">
        <v>12755</v>
      </c>
      <c r="L677" s="196">
        <v>0</v>
      </c>
      <c r="M677" s="196">
        <v>0</v>
      </c>
      <c r="N677" s="196" t="s">
        <v>16583</v>
      </c>
      <c r="O677" s="200">
        <v>41816</v>
      </c>
      <c r="P677" s="196" t="s">
        <v>12760</v>
      </c>
      <c r="Q677" s="196">
        <v>57</v>
      </c>
      <c r="R677" s="196" t="s">
        <v>12755</v>
      </c>
      <c r="S677" s="196" t="s">
        <v>16584</v>
      </c>
      <c r="T677" s="198" t="str">
        <f t="shared" si="270"/>
        <v>2"-(P)</v>
      </c>
    </row>
    <row r="678" spans="1:20" x14ac:dyDescent="0.25">
      <c r="A678">
        <v>3243859</v>
      </c>
      <c r="B678" t="s">
        <v>17812</v>
      </c>
      <c r="C678" t="s">
        <v>15874</v>
      </c>
      <c r="D678">
        <v>20191104</v>
      </c>
      <c r="E678" s="199">
        <v>1975</v>
      </c>
      <c r="F678" s="199">
        <v>2632434</v>
      </c>
      <c r="G678" s="196" t="s">
        <v>12768</v>
      </c>
      <c r="H678" s="196" t="s">
        <v>12760</v>
      </c>
      <c r="I678" s="197">
        <v>28.735963692677316</v>
      </c>
      <c r="J678" s="196" t="s">
        <v>16616</v>
      </c>
      <c r="K678" s="196" t="s">
        <v>12755</v>
      </c>
      <c r="L678" s="196">
        <v>45</v>
      </c>
      <c r="M678" s="196">
        <v>45</v>
      </c>
      <c r="N678" s="196" t="s">
        <v>16617</v>
      </c>
      <c r="O678" s="200">
        <v>40655</v>
      </c>
      <c r="P678" s="196" t="s">
        <v>12760</v>
      </c>
      <c r="Q678" s="196">
        <v>45</v>
      </c>
      <c r="R678" s="196" t="s">
        <v>12755</v>
      </c>
      <c r="S678" s="196" t="s">
        <v>16618</v>
      </c>
      <c r="T678" s="198" t="str">
        <f t="shared" ref="T678:T679" si="271">P678&amp;"-"&amp;R678</f>
        <v>2"-(P)</v>
      </c>
    </row>
    <row r="679" spans="1:20" x14ac:dyDescent="0.25">
      <c r="A679">
        <v>3082482</v>
      </c>
      <c r="B679" t="s">
        <v>17813</v>
      </c>
      <c r="C679" t="s">
        <v>15874</v>
      </c>
      <c r="D679">
        <v>20191104</v>
      </c>
      <c r="E679" s="199">
        <v>28695</v>
      </c>
      <c r="F679" s="199">
        <v>2688055</v>
      </c>
      <c r="G679" s="196" t="s">
        <v>12763</v>
      </c>
      <c r="H679" s="196" t="s">
        <v>12762</v>
      </c>
      <c r="I679" s="197">
        <v>32.000000003959705</v>
      </c>
      <c r="J679" s="196" t="s">
        <v>17814</v>
      </c>
      <c r="K679" s="196" t="s">
        <v>12755</v>
      </c>
      <c r="L679" s="196">
        <v>57</v>
      </c>
      <c r="M679" s="196">
        <v>57</v>
      </c>
      <c r="N679" s="196" t="s">
        <v>17815</v>
      </c>
      <c r="O679" s="200">
        <v>41603</v>
      </c>
      <c r="P679" s="196" t="s">
        <v>12760</v>
      </c>
      <c r="Q679" s="196">
        <v>57</v>
      </c>
      <c r="R679" s="196" t="s">
        <v>12755</v>
      </c>
      <c r="S679" s="196" t="s">
        <v>17816</v>
      </c>
      <c r="T679" s="198" t="str">
        <f t="shared" si="271"/>
        <v>2"-(P)</v>
      </c>
    </row>
    <row r="680" spans="1:20" x14ac:dyDescent="0.25">
      <c r="A680">
        <v>3419677</v>
      </c>
      <c r="B680" t="s">
        <v>17817</v>
      </c>
      <c r="C680" t="s">
        <v>15874</v>
      </c>
      <c r="D680">
        <v>20191022</v>
      </c>
      <c r="E680" s="199">
        <v>18779</v>
      </c>
      <c r="F680" s="199">
        <v>618229</v>
      </c>
      <c r="G680" s="196" t="s">
        <v>12759</v>
      </c>
      <c r="H680" s="196" t="s">
        <v>12762</v>
      </c>
      <c r="I680" s="197">
        <v>316.74769341247708</v>
      </c>
      <c r="J680" s="196" t="s">
        <v>17818</v>
      </c>
      <c r="K680" s="196" t="s">
        <v>12755</v>
      </c>
      <c r="L680" s="196">
        <v>0</v>
      </c>
      <c r="M680" s="196">
        <v>0</v>
      </c>
      <c r="N680" s="196" t="s">
        <v>15933</v>
      </c>
      <c r="O680" s="200">
        <v>39448</v>
      </c>
      <c r="P680" s="196" t="s">
        <v>12760</v>
      </c>
      <c r="Q680" s="196">
        <v>57</v>
      </c>
      <c r="R680" s="196" t="s">
        <v>12755</v>
      </c>
      <c r="S680" s="196" t="s">
        <v>15934</v>
      </c>
      <c r="T680" s="198" t="str">
        <f t="shared" ref="T680:T682" si="272">P680&amp;"-"&amp;R680</f>
        <v>2"-(P)</v>
      </c>
    </row>
    <row r="681" spans="1:20" x14ac:dyDescent="0.25">
      <c r="A681">
        <v>3335652</v>
      </c>
      <c r="B681" t="s">
        <v>12334</v>
      </c>
      <c r="C681" t="s">
        <v>15874</v>
      </c>
      <c r="D681">
        <v>20191105</v>
      </c>
      <c r="E681" s="199">
        <v>7782</v>
      </c>
      <c r="F681" s="199">
        <v>3381487</v>
      </c>
      <c r="G681" s="196" t="s">
        <v>12759</v>
      </c>
      <c r="H681" s="196" t="s">
        <v>12762</v>
      </c>
      <c r="I681" s="197">
        <v>337.11498798111518</v>
      </c>
      <c r="J681" s="196" t="s">
        <v>11762</v>
      </c>
      <c r="K681" s="196" t="s">
        <v>12755</v>
      </c>
      <c r="L681" s="196">
        <v>45</v>
      </c>
      <c r="M681" s="196">
        <v>45</v>
      </c>
      <c r="N681" s="196" t="s">
        <v>16263</v>
      </c>
      <c r="O681" s="200">
        <v>42391</v>
      </c>
      <c r="P681" s="196" t="s">
        <v>12754</v>
      </c>
      <c r="Q681" s="196">
        <v>45</v>
      </c>
      <c r="R681" s="196" t="s">
        <v>12755</v>
      </c>
      <c r="S681" s="196" t="s">
        <v>11915</v>
      </c>
      <c r="T681" s="198" t="str">
        <f t="shared" si="272"/>
        <v>4"-(P)</v>
      </c>
    </row>
    <row r="682" spans="1:20" x14ac:dyDescent="0.25">
      <c r="A682">
        <v>2693457</v>
      </c>
      <c r="B682" t="s">
        <v>17819</v>
      </c>
      <c r="C682" t="s">
        <v>15874</v>
      </c>
      <c r="D682">
        <v>20191111</v>
      </c>
      <c r="E682" s="199">
        <v>93</v>
      </c>
      <c r="F682" s="199">
        <v>2096321</v>
      </c>
      <c r="G682" s="196" t="s">
        <v>12759</v>
      </c>
      <c r="H682" s="196" t="s">
        <v>12762</v>
      </c>
      <c r="I682" s="197">
        <v>19.221109457322928</v>
      </c>
      <c r="J682" s="196" t="s">
        <v>17820</v>
      </c>
      <c r="K682" s="196" t="s">
        <v>12755</v>
      </c>
      <c r="L682" s="196">
        <v>60</v>
      </c>
      <c r="M682" s="196">
        <v>60</v>
      </c>
      <c r="N682" s="196" t="s">
        <v>17821</v>
      </c>
      <c r="O682" s="200">
        <v>39448</v>
      </c>
      <c r="P682" s="196" t="s">
        <v>12760</v>
      </c>
      <c r="Q682" s="196">
        <v>60</v>
      </c>
      <c r="R682" s="196" t="s">
        <v>12755</v>
      </c>
      <c r="S682" s="196" t="s">
        <v>17822</v>
      </c>
      <c r="T682" s="198" t="str">
        <f t="shared" si="272"/>
        <v>2"-(P)</v>
      </c>
    </row>
    <row r="683" spans="1:20" x14ac:dyDescent="0.25">
      <c r="A683">
        <v>935700</v>
      </c>
      <c r="B683" t="s">
        <v>17823</v>
      </c>
      <c r="C683" t="s">
        <v>15874</v>
      </c>
      <c r="D683">
        <v>20191101</v>
      </c>
      <c r="E683" s="199">
        <v>825</v>
      </c>
      <c r="F683" s="199">
        <v>1040213</v>
      </c>
      <c r="G683" s="196" t="s">
        <v>12763</v>
      </c>
      <c r="H683" s="196" t="s">
        <v>12764</v>
      </c>
      <c r="I683" s="197">
        <v>40.774662595682379</v>
      </c>
      <c r="J683" s="196" t="s">
        <v>17824</v>
      </c>
      <c r="K683" s="196" t="s">
        <v>12755</v>
      </c>
      <c r="L683" s="196">
        <v>2</v>
      </c>
      <c r="M683" s="196">
        <v>2</v>
      </c>
      <c r="N683" s="196" t="s">
        <v>16127</v>
      </c>
      <c r="O683" s="200">
        <v>40070</v>
      </c>
      <c r="P683" s="196" t="s">
        <v>12760</v>
      </c>
      <c r="Q683" s="196">
        <v>45</v>
      </c>
      <c r="R683" s="196" t="s">
        <v>12755</v>
      </c>
      <c r="S683" s="196" t="s">
        <v>16128</v>
      </c>
      <c r="T683" s="198" t="str">
        <f t="shared" ref="T683:T689" si="273">P683&amp;"-"&amp;R683</f>
        <v>2"-(P)</v>
      </c>
    </row>
    <row r="684" spans="1:20" x14ac:dyDescent="0.25">
      <c r="A684">
        <v>2644802</v>
      </c>
      <c r="B684" t="s">
        <v>17825</v>
      </c>
      <c r="C684" t="s">
        <v>15874</v>
      </c>
      <c r="D684">
        <v>20191112</v>
      </c>
      <c r="E684" s="199">
        <v>20844</v>
      </c>
      <c r="F684" s="199">
        <v>253059</v>
      </c>
      <c r="G684" s="196" t="s">
        <v>12759</v>
      </c>
      <c r="H684" s="196" t="s">
        <v>12762</v>
      </c>
      <c r="I684" s="197">
        <v>85.603752585611588</v>
      </c>
      <c r="J684" s="196" t="s">
        <v>17826</v>
      </c>
      <c r="K684" s="196" t="s">
        <v>12755</v>
      </c>
      <c r="L684" s="196">
        <v>0</v>
      </c>
      <c r="M684" s="196">
        <v>0</v>
      </c>
      <c r="N684" s="196" t="s">
        <v>17102</v>
      </c>
      <c r="O684" s="200">
        <v>40564</v>
      </c>
      <c r="P684" s="196" t="s">
        <v>12754</v>
      </c>
      <c r="Q684" s="196">
        <v>57</v>
      </c>
      <c r="R684" s="196" t="s">
        <v>12755</v>
      </c>
      <c r="S684" s="196" t="s">
        <v>17103</v>
      </c>
      <c r="T684" s="198" t="str">
        <f t="shared" si="273"/>
        <v>4"-(P)</v>
      </c>
    </row>
    <row r="685" spans="1:20" x14ac:dyDescent="0.25">
      <c r="A685">
        <v>3110465</v>
      </c>
      <c r="B685" t="s">
        <v>17827</v>
      </c>
      <c r="C685" t="s">
        <v>15874</v>
      </c>
      <c r="D685">
        <v>20191114</v>
      </c>
      <c r="E685" s="199">
        <v>28134</v>
      </c>
      <c r="F685" s="199">
        <v>3503903</v>
      </c>
      <c r="G685" s="196" t="s">
        <v>12768</v>
      </c>
      <c r="H685" s="196" t="s">
        <v>12762</v>
      </c>
      <c r="I685" s="197">
        <v>54.507180515970767</v>
      </c>
      <c r="J685" s="196" t="s">
        <v>11749</v>
      </c>
      <c r="K685" s="196" t="s">
        <v>12755</v>
      </c>
      <c r="L685" s="196">
        <v>57</v>
      </c>
      <c r="M685" s="196">
        <v>57</v>
      </c>
      <c r="N685" s="196" t="s">
        <v>15963</v>
      </c>
      <c r="O685" s="200">
        <v>42104</v>
      </c>
      <c r="P685" s="196" t="s">
        <v>12760</v>
      </c>
      <c r="Q685" s="196">
        <v>57</v>
      </c>
      <c r="R685" s="196" t="s">
        <v>12755</v>
      </c>
      <c r="S685" s="196" t="s">
        <v>11801</v>
      </c>
      <c r="T685" s="198" t="str">
        <f t="shared" si="273"/>
        <v>2"-(P)</v>
      </c>
    </row>
    <row r="686" spans="1:20" x14ac:dyDescent="0.25">
      <c r="A686">
        <v>1882488</v>
      </c>
      <c r="B686" t="s">
        <v>17828</v>
      </c>
      <c r="C686" t="s">
        <v>15874</v>
      </c>
      <c r="D686">
        <v>20191031</v>
      </c>
      <c r="E686" s="199">
        <v>11388</v>
      </c>
      <c r="F686" s="199">
        <v>648877</v>
      </c>
      <c r="G686" s="196" t="s">
        <v>12763</v>
      </c>
      <c r="H686" s="196" t="s">
        <v>12762</v>
      </c>
      <c r="I686" s="197">
        <v>82.576600329121675</v>
      </c>
      <c r="J686" s="196" t="s">
        <v>17829</v>
      </c>
      <c r="K686" s="196" t="s">
        <v>12755</v>
      </c>
      <c r="L686" s="196">
        <v>2</v>
      </c>
      <c r="M686" s="196">
        <v>2</v>
      </c>
      <c r="N686" s="196" t="s">
        <v>17830</v>
      </c>
      <c r="O686" s="200">
        <v>39883</v>
      </c>
      <c r="P686" s="196" t="s">
        <v>12760</v>
      </c>
      <c r="Q686" s="196">
        <v>35</v>
      </c>
      <c r="R686" s="196" t="s">
        <v>12755</v>
      </c>
      <c r="S686" s="196" t="s">
        <v>17831</v>
      </c>
      <c r="T686" s="198" t="str">
        <f t="shared" si="273"/>
        <v>2"-(P)</v>
      </c>
    </row>
    <row r="687" spans="1:20" x14ac:dyDescent="0.25">
      <c r="A687">
        <v>3582154</v>
      </c>
      <c r="B687" t="s">
        <v>17832</v>
      </c>
      <c r="C687" t="s">
        <v>15874</v>
      </c>
      <c r="D687">
        <v>20191017</v>
      </c>
      <c r="E687" s="199">
        <v>14132</v>
      </c>
      <c r="F687" s="199">
        <v>619222</v>
      </c>
      <c r="G687" s="196" t="s">
        <v>12763</v>
      </c>
      <c r="H687" s="196" t="s">
        <v>12762</v>
      </c>
      <c r="I687" s="197">
        <v>122.16372136713566</v>
      </c>
      <c r="J687" s="196" t="s">
        <v>17833</v>
      </c>
      <c r="K687" s="196" t="s">
        <v>12755</v>
      </c>
      <c r="L687" s="196">
        <v>0</v>
      </c>
      <c r="M687" s="196">
        <v>0</v>
      </c>
      <c r="N687" s="196" t="s">
        <v>17834</v>
      </c>
      <c r="O687" s="200">
        <v>40449</v>
      </c>
      <c r="P687" s="196" t="s">
        <v>12761</v>
      </c>
      <c r="Q687" s="196">
        <v>60</v>
      </c>
      <c r="R687" s="196" t="s">
        <v>12758</v>
      </c>
      <c r="S687" s="196" t="s">
        <v>17835</v>
      </c>
      <c r="T687" s="198" t="str">
        <f t="shared" si="273"/>
        <v>4-1/2"-(W)</v>
      </c>
    </row>
    <row r="688" spans="1:20" x14ac:dyDescent="0.25">
      <c r="A688">
        <v>3783352</v>
      </c>
      <c r="B688" t="s">
        <v>17836</v>
      </c>
      <c r="C688" t="s">
        <v>15874</v>
      </c>
      <c r="D688">
        <v>20191018</v>
      </c>
      <c r="E688" s="199">
        <v>12200</v>
      </c>
      <c r="F688" s="199">
        <v>3094638</v>
      </c>
      <c r="G688" s="196" t="s">
        <v>12763</v>
      </c>
      <c r="H688" s="196" t="s">
        <v>12762</v>
      </c>
      <c r="I688" s="197">
        <v>20.000000015429475</v>
      </c>
      <c r="J688" s="196" t="s">
        <v>17837</v>
      </c>
      <c r="K688" s="196" t="s">
        <v>12755</v>
      </c>
      <c r="L688" s="196">
        <v>57</v>
      </c>
      <c r="M688" s="196">
        <v>57</v>
      </c>
      <c r="N688" s="196" t="s">
        <v>17838</v>
      </c>
      <c r="O688" s="200">
        <v>41858</v>
      </c>
      <c r="P688" s="196" t="s">
        <v>12760</v>
      </c>
      <c r="Q688" s="196">
        <v>57</v>
      </c>
      <c r="R688" s="196" t="s">
        <v>12755</v>
      </c>
      <c r="S688" s="196" t="s">
        <v>17756</v>
      </c>
      <c r="T688" s="198" t="str">
        <f t="shared" si="273"/>
        <v>2"-(P)</v>
      </c>
    </row>
    <row r="689" spans="1:20" x14ac:dyDescent="0.25">
      <c r="A689">
        <v>2002343</v>
      </c>
      <c r="B689" t="s">
        <v>17839</v>
      </c>
      <c r="C689" t="s">
        <v>15874</v>
      </c>
      <c r="D689">
        <v>20191108</v>
      </c>
      <c r="E689" s="199">
        <v>6044</v>
      </c>
      <c r="F689" s="199">
        <v>642207</v>
      </c>
      <c r="G689" s="196" t="s">
        <v>12759</v>
      </c>
      <c r="H689" s="196" t="s">
        <v>12764</v>
      </c>
      <c r="I689" s="197">
        <v>26.82797676414555</v>
      </c>
      <c r="J689" s="196" t="s">
        <v>17840</v>
      </c>
      <c r="K689" s="196" t="s">
        <v>12755</v>
      </c>
      <c r="L689" s="196">
        <v>0</v>
      </c>
      <c r="M689" s="196">
        <v>0</v>
      </c>
      <c r="N689" s="196" t="s">
        <v>16793</v>
      </c>
      <c r="O689" s="200">
        <v>39448</v>
      </c>
      <c r="P689" s="196" t="s">
        <v>12754</v>
      </c>
      <c r="Q689" s="196">
        <v>45</v>
      </c>
      <c r="R689" s="196" t="s">
        <v>12755</v>
      </c>
      <c r="S689" s="196" t="s">
        <v>16794</v>
      </c>
      <c r="T689" s="198" t="str">
        <f t="shared" si="273"/>
        <v>4"-(P)</v>
      </c>
    </row>
    <row r="690" spans="1:20" x14ac:dyDescent="0.25">
      <c r="A690">
        <v>2794785</v>
      </c>
      <c r="B690" t="s">
        <v>17841</v>
      </c>
      <c r="C690" t="s">
        <v>15874</v>
      </c>
      <c r="D690">
        <v>20191111</v>
      </c>
      <c r="E690" s="199">
        <v>291</v>
      </c>
      <c r="F690" s="199">
        <v>2307156</v>
      </c>
      <c r="G690" s="196" t="s">
        <v>12759</v>
      </c>
      <c r="H690" s="196" t="s">
        <v>12762</v>
      </c>
      <c r="I690" s="197">
        <v>115.79887574820397</v>
      </c>
      <c r="J690" s="196" t="s">
        <v>17842</v>
      </c>
      <c r="K690" s="196" t="s">
        <v>12755</v>
      </c>
      <c r="L690" s="196">
        <v>60</v>
      </c>
      <c r="M690" s="196">
        <v>60</v>
      </c>
      <c r="N690" s="196" t="s">
        <v>17843</v>
      </c>
      <c r="O690" s="200">
        <v>41135</v>
      </c>
      <c r="P690" s="196" t="s">
        <v>12760</v>
      </c>
      <c r="Q690" s="196">
        <v>60</v>
      </c>
      <c r="R690" s="196" t="s">
        <v>12755</v>
      </c>
      <c r="S690" s="196" t="s">
        <v>17844</v>
      </c>
      <c r="T690" s="198" t="str">
        <f t="shared" ref="T690:T696" si="274">P690&amp;"-"&amp;R690</f>
        <v>2"-(P)</v>
      </c>
    </row>
    <row r="691" spans="1:20" x14ac:dyDescent="0.25">
      <c r="A691">
        <v>3138300</v>
      </c>
      <c r="B691" t="s">
        <v>12343</v>
      </c>
      <c r="C691" t="s">
        <v>15874</v>
      </c>
      <c r="D691">
        <v>20191114</v>
      </c>
      <c r="E691" s="199">
        <v>6021</v>
      </c>
      <c r="F691" s="199">
        <v>3319884</v>
      </c>
      <c r="G691" s="196" t="s">
        <v>12759</v>
      </c>
      <c r="H691" s="196" t="s">
        <v>12762</v>
      </c>
      <c r="I691" s="197">
        <v>106.13378994622465</v>
      </c>
      <c r="J691" s="196" t="s">
        <v>11735</v>
      </c>
      <c r="K691" s="196" t="s">
        <v>12755</v>
      </c>
      <c r="L691" s="196">
        <v>60</v>
      </c>
      <c r="M691" s="196">
        <v>60</v>
      </c>
      <c r="N691" s="196" t="s">
        <v>17845</v>
      </c>
      <c r="O691" s="200">
        <v>42321</v>
      </c>
      <c r="P691" s="196" t="s">
        <v>12760</v>
      </c>
      <c r="Q691" s="196">
        <v>60</v>
      </c>
      <c r="R691" s="196" t="s">
        <v>12755</v>
      </c>
      <c r="S691" s="196" t="s">
        <v>17846</v>
      </c>
      <c r="T691" s="198" t="str">
        <f t="shared" si="274"/>
        <v>2"-(P)</v>
      </c>
    </row>
    <row r="692" spans="1:20" x14ac:dyDescent="0.25">
      <c r="A692">
        <v>3554497</v>
      </c>
      <c r="B692" t="s">
        <v>17847</v>
      </c>
      <c r="C692" t="s">
        <v>15874</v>
      </c>
      <c r="D692">
        <v>20191018</v>
      </c>
      <c r="E692" s="199">
        <v>6747</v>
      </c>
      <c r="F692" s="199">
        <v>346020</v>
      </c>
      <c r="G692" s="196" t="s">
        <v>12763</v>
      </c>
      <c r="H692" s="196" t="s">
        <v>12765</v>
      </c>
      <c r="I692" s="197">
        <v>24.457173518357902</v>
      </c>
      <c r="J692" s="196" t="s">
        <v>17848</v>
      </c>
      <c r="K692" s="196" t="s">
        <v>12758</v>
      </c>
      <c r="L692" s="196">
        <v>60</v>
      </c>
      <c r="M692" s="196">
        <v>60</v>
      </c>
      <c r="N692" s="196" t="s">
        <v>17372</v>
      </c>
      <c r="O692" s="200">
        <v>41738</v>
      </c>
      <c r="P692" s="196" t="s">
        <v>12760</v>
      </c>
      <c r="Q692" s="196">
        <v>60</v>
      </c>
      <c r="R692" s="196" t="s">
        <v>12755</v>
      </c>
      <c r="S692" s="196" t="s">
        <v>17000</v>
      </c>
      <c r="T692" s="198" t="str">
        <f t="shared" si="274"/>
        <v>2"-(P)</v>
      </c>
    </row>
    <row r="693" spans="1:20" x14ac:dyDescent="0.25">
      <c r="A693">
        <v>248640</v>
      </c>
      <c r="B693" t="s">
        <v>17849</v>
      </c>
      <c r="C693" t="s">
        <v>15874</v>
      </c>
      <c r="D693">
        <v>20191107</v>
      </c>
      <c r="E693" s="199">
        <v>4397</v>
      </c>
      <c r="F693" s="199">
        <v>601488</v>
      </c>
      <c r="G693" s="196" t="s">
        <v>12763</v>
      </c>
      <c r="H693" s="196" t="s">
        <v>12762</v>
      </c>
      <c r="I693" s="197">
        <v>100.99468139510964</v>
      </c>
      <c r="J693" s="196" t="s">
        <v>17850</v>
      </c>
      <c r="K693" s="196" t="s">
        <v>12755</v>
      </c>
      <c r="L693" s="196">
        <v>40</v>
      </c>
      <c r="M693" s="196">
        <v>0</v>
      </c>
      <c r="N693" s="196" t="s">
        <v>17851</v>
      </c>
      <c r="O693" s="200">
        <v>42942</v>
      </c>
      <c r="P693" s="196" t="s">
        <v>12754</v>
      </c>
      <c r="Q693" s="196">
        <v>40</v>
      </c>
      <c r="R693" s="196" t="s">
        <v>12755</v>
      </c>
      <c r="S693" s="196" t="s">
        <v>17852</v>
      </c>
      <c r="T693" s="198" t="str">
        <f t="shared" si="274"/>
        <v>4"-(P)</v>
      </c>
    </row>
    <row r="694" spans="1:20" x14ac:dyDescent="0.25">
      <c r="A694">
        <v>2699281</v>
      </c>
      <c r="B694" t="s">
        <v>17853</v>
      </c>
      <c r="C694" t="s">
        <v>15874</v>
      </c>
      <c r="D694">
        <v>20191017</v>
      </c>
      <c r="E694" s="199">
        <v>14113</v>
      </c>
      <c r="F694" s="199">
        <v>2234329</v>
      </c>
      <c r="G694" s="196" t="s">
        <v>12763</v>
      </c>
      <c r="H694" s="196" t="s">
        <v>12762</v>
      </c>
      <c r="I694" s="197">
        <v>19.467034473813488</v>
      </c>
      <c r="J694" s="196" t="s">
        <v>17854</v>
      </c>
      <c r="K694" s="196" t="s">
        <v>12755</v>
      </c>
      <c r="L694" s="196">
        <v>60</v>
      </c>
      <c r="M694" s="196">
        <v>60</v>
      </c>
      <c r="N694" s="196" t="s">
        <v>15945</v>
      </c>
      <c r="O694" s="200">
        <v>40808</v>
      </c>
      <c r="P694" s="196" t="s">
        <v>12760</v>
      </c>
      <c r="Q694" s="196">
        <v>60</v>
      </c>
      <c r="R694" s="196" t="s">
        <v>12755</v>
      </c>
      <c r="S694" s="196" t="s">
        <v>15946</v>
      </c>
      <c r="T694" s="198" t="str">
        <f t="shared" si="274"/>
        <v>2"-(P)</v>
      </c>
    </row>
    <row r="695" spans="1:20" x14ac:dyDescent="0.25">
      <c r="A695">
        <v>1398816</v>
      </c>
      <c r="B695" t="s">
        <v>17855</v>
      </c>
      <c r="C695" t="s">
        <v>15874</v>
      </c>
      <c r="D695">
        <v>20191108</v>
      </c>
      <c r="E695" s="199">
        <v>21389</v>
      </c>
      <c r="F695" s="199">
        <v>242006</v>
      </c>
      <c r="G695" s="196" t="s">
        <v>12763</v>
      </c>
      <c r="H695" s="196" t="s">
        <v>12765</v>
      </c>
      <c r="I695" s="197">
        <v>81.146101097362973</v>
      </c>
      <c r="J695" s="196" t="s">
        <v>65</v>
      </c>
      <c r="K695" s="196" t="s">
        <v>12758</v>
      </c>
      <c r="L695" s="196">
        <v>0</v>
      </c>
      <c r="M695" s="196">
        <v>0</v>
      </c>
      <c r="N695" s="196" t="s">
        <v>17856</v>
      </c>
      <c r="O695" s="200">
        <v>40332</v>
      </c>
      <c r="P695" s="196" t="s">
        <v>12760</v>
      </c>
      <c r="Q695" s="196">
        <v>57</v>
      </c>
      <c r="R695" s="196" t="s">
        <v>12755</v>
      </c>
      <c r="S695" s="196" t="s">
        <v>17857</v>
      </c>
      <c r="T695" s="198" t="str">
        <f t="shared" si="274"/>
        <v>2"-(P)</v>
      </c>
    </row>
    <row r="696" spans="1:20" x14ac:dyDescent="0.25">
      <c r="A696">
        <v>3445409</v>
      </c>
      <c r="B696" t="s">
        <v>17858</v>
      </c>
      <c r="C696" t="s">
        <v>15874</v>
      </c>
      <c r="D696">
        <v>20191017</v>
      </c>
      <c r="E696" s="199">
        <v>14114</v>
      </c>
      <c r="F696" s="199">
        <v>3751533</v>
      </c>
      <c r="G696" s="196" t="s">
        <v>12768</v>
      </c>
      <c r="H696" s="196" t="s">
        <v>12762</v>
      </c>
      <c r="I696" s="197">
        <v>20.000000028740196</v>
      </c>
      <c r="J696" s="196" t="s">
        <v>11847</v>
      </c>
      <c r="K696" s="196" t="s">
        <v>12755</v>
      </c>
      <c r="L696" s="196">
        <v>60</v>
      </c>
      <c r="M696" s="196">
        <v>60</v>
      </c>
      <c r="N696" s="196" t="s">
        <v>17092</v>
      </c>
      <c r="O696" s="200">
        <v>40037</v>
      </c>
      <c r="P696" s="196" t="s">
        <v>12760</v>
      </c>
      <c r="Q696" s="196">
        <v>60</v>
      </c>
      <c r="R696" s="196" t="s">
        <v>12755</v>
      </c>
      <c r="S696" s="196" t="s">
        <v>65</v>
      </c>
      <c r="T696" s="198" t="str">
        <f t="shared" si="274"/>
        <v>2"-(P)</v>
      </c>
    </row>
    <row r="697" spans="1:20" x14ac:dyDescent="0.25">
      <c r="A697">
        <v>3200871</v>
      </c>
      <c r="B697" t="s">
        <v>12320</v>
      </c>
      <c r="C697" t="s">
        <v>15874</v>
      </c>
      <c r="D697">
        <v>20191112</v>
      </c>
      <c r="E697" s="199">
        <v>21231</v>
      </c>
      <c r="F697" s="199">
        <v>3318283</v>
      </c>
      <c r="G697" s="196" t="s">
        <v>12763</v>
      </c>
      <c r="H697" s="196" t="s">
        <v>12762</v>
      </c>
      <c r="I697" s="197">
        <v>113.99999997966097</v>
      </c>
      <c r="J697" s="196" t="s">
        <v>11741</v>
      </c>
      <c r="K697" s="196" t="s">
        <v>12755</v>
      </c>
      <c r="L697" s="196">
        <v>57</v>
      </c>
      <c r="M697" s="196">
        <v>57</v>
      </c>
      <c r="N697" s="196" t="s">
        <v>17859</v>
      </c>
      <c r="O697" s="200">
        <v>42096</v>
      </c>
      <c r="P697" s="196" t="s">
        <v>12760</v>
      </c>
      <c r="Q697" s="196">
        <v>57</v>
      </c>
      <c r="R697" s="196" t="s">
        <v>12755</v>
      </c>
      <c r="S697" s="196" t="s">
        <v>11794</v>
      </c>
      <c r="T697" s="198" t="str">
        <f t="shared" ref="T697" si="275">P697&amp;"-"&amp;R697</f>
        <v>2"-(P)</v>
      </c>
    </row>
    <row r="698" spans="1:20" x14ac:dyDescent="0.25">
      <c r="A698">
        <v>3524892</v>
      </c>
      <c r="B698" t="s">
        <v>12455</v>
      </c>
      <c r="C698" t="s">
        <v>15874</v>
      </c>
      <c r="D698">
        <v>20191029</v>
      </c>
      <c r="E698" s="199">
        <v>31626</v>
      </c>
      <c r="F698" s="199">
        <v>4079617</v>
      </c>
      <c r="G698" s="196" t="s">
        <v>12759</v>
      </c>
      <c r="H698" s="196" t="s">
        <v>12762</v>
      </c>
      <c r="I698" s="197">
        <v>82.52646587193054</v>
      </c>
      <c r="J698" s="196" t="s">
        <v>11871</v>
      </c>
      <c r="K698" s="196" t="s">
        <v>12755</v>
      </c>
      <c r="L698" s="196">
        <v>57</v>
      </c>
      <c r="M698" s="196">
        <v>57</v>
      </c>
      <c r="N698" s="196" t="s">
        <v>17860</v>
      </c>
      <c r="O698" s="200">
        <v>43340</v>
      </c>
      <c r="P698" s="196" t="s">
        <v>12760</v>
      </c>
      <c r="Q698" s="196">
        <v>57</v>
      </c>
      <c r="R698" s="196" t="s">
        <v>12755</v>
      </c>
      <c r="S698" s="196" t="s">
        <v>16696</v>
      </c>
      <c r="T698" s="198" t="str">
        <f t="shared" ref="T698:T702" si="276">P698&amp;"-"&amp;R698</f>
        <v>2"-(P)</v>
      </c>
    </row>
    <row r="699" spans="1:20" x14ac:dyDescent="0.25">
      <c r="A699">
        <v>2964119</v>
      </c>
      <c r="B699" t="s">
        <v>17861</v>
      </c>
      <c r="C699" t="s">
        <v>15874</v>
      </c>
      <c r="D699">
        <v>20191112</v>
      </c>
      <c r="E699" s="199">
        <v>13018</v>
      </c>
      <c r="F699" s="199">
        <v>2315568</v>
      </c>
      <c r="G699" s="196" t="s">
        <v>12759</v>
      </c>
      <c r="H699" s="196" t="s">
        <v>12762</v>
      </c>
      <c r="I699" s="197">
        <v>234.91166745708796</v>
      </c>
      <c r="J699" s="196" t="s">
        <v>17862</v>
      </c>
      <c r="K699" s="196" t="s">
        <v>12755</v>
      </c>
      <c r="L699" s="196">
        <v>60</v>
      </c>
      <c r="M699" s="196">
        <v>60</v>
      </c>
      <c r="N699" s="196" t="s">
        <v>17863</v>
      </c>
      <c r="O699" s="200">
        <v>40560</v>
      </c>
      <c r="P699" s="196" t="s">
        <v>12760</v>
      </c>
      <c r="Q699" s="196">
        <v>60</v>
      </c>
      <c r="R699" s="196" t="s">
        <v>12755</v>
      </c>
      <c r="S699" s="196" t="s">
        <v>17864</v>
      </c>
      <c r="T699" s="198" t="str">
        <f t="shared" si="276"/>
        <v>2"-(P)</v>
      </c>
    </row>
    <row r="700" spans="1:20" x14ac:dyDescent="0.25">
      <c r="A700">
        <v>2063386</v>
      </c>
      <c r="B700" t="s">
        <v>17865</v>
      </c>
      <c r="C700" t="s">
        <v>15874</v>
      </c>
      <c r="D700">
        <v>20191021</v>
      </c>
      <c r="E700" s="199">
        <v>21675</v>
      </c>
      <c r="F700" s="199">
        <v>648499</v>
      </c>
      <c r="G700" s="196" t="s">
        <v>12759</v>
      </c>
      <c r="H700" s="196" t="s">
        <v>12762</v>
      </c>
      <c r="I700" s="197">
        <v>16.10008295257726</v>
      </c>
      <c r="J700" s="196" t="s">
        <v>17866</v>
      </c>
      <c r="K700" s="196" t="s">
        <v>12755</v>
      </c>
      <c r="L700" s="196">
        <v>0</v>
      </c>
      <c r="M700" s="196">
        <v>0</v>
      </c>
      <c r="N700" s="196" t="s">
        <v>17867</v>
      </c>
      <c r="O700" s="200">
        <v>39448</v>
      </c>
      <c r="P700" s="196" t="s">
        <v>12762</v>
      </c>
      <c r="Q700" s="196">
        <v>57</v>
      </c>
      <c r="R700" s="196" t="s">
        <v>12755</v>
      </c>
      <c r="S700" s="196" t="s">
        <v>16806</v>
      </c>
      <c r="T700" s="198" t="str">
        <f t="shared" si="276"/>
        <v>1"-(P)</v>
      </c>
    </row>
    <row r="701" spans="1:20" x14ac:dyDescent="0.25">
      <c r="A701">
        <v>2162345</v>
      </c>
      <c r="B701" t="s">
        <v>17868</v>
      </c>
      <c r="C701" t="s">
        <v>15874</v>
      </c>
      <c r="D701">
        <v>20191113</v>
      </c>
      <c r="E701" s="199">
        <v>19659</v>
      </c>
      <c r="F701" s="199">
        <v>618018</v>
      </c>
      <c r="G701" s="196" t="s">
        <v>12759</v>
      </c>
      <c r="H701" s="196" t="s">
        <v>12762</v>
      </c>
      <c r="I701" s="197">
        <v>40.47568310106557</v>
      </c>
      <c r="J701" s="196" t="s">
        <v>17869</v>
      </c>
      <c r="K701" s="196" t="s">
        <v>12755</v>
      </c>
      <c r="L701" s="196">
        <v>0</v>
      </c>
      <c r="M701" s="196">
        <v>0</v>
      </c>
      <c r="N701" s="196" t="s">
        <v>17870</v>
      </c>
      <c r="O701" s="200">
        <v>39448</v>
      </c>
      <c r="P701" s="196" t="s">
        <v>12760</v>
      </c>
      <c r="Q701" s="196">
        <v>57</v>
      </c>
      <c r="R701" s="196" t="s">
        <v>12755</v>
      </c>
      <c r="S701" s="196" t="s">
        <v>17871</v>
      </c>
      <c r="T701" s="198" t="str">
        <f t="shared" si="276"/>
        <v>2"-(P)</v>
      </c>
    </row>
    <row r="702" spans="1:20" x14ac:dyDescent="0.25">
      <c r="A702">
        <v>3266672</v>
      </c>
      <c r="B702" t="s">
        <v>17872</v>
      </c>
      <c r="C702" t="s">
        <v>15874</v>
      </c>
      <c r="D702">
        <v>20191101</v>
      </c>
      <c r="E702" s="199">
        <v>1660</v>
      </c>
      <c r="F702" s="199">
        <v>3839522</v>
      </c>
      <c r="G702" s="196" t="s">
        <v>12768</v>
      </c>
      <c r="H702" s="196" t="s">
        <v>12762</v>
      </c>
      <c r="I702" s="197">
        <v>127.99999999802627</v>
      </c>
      <c r="J702" s="196" t="s">
        <v>17873</v>
      </c>
      <c r="K702" s="196" t="s">
        <v>12755</v>
      </c>
      <c r="L702" s="196">
        <v>45</v>
      </c>
      <c r="M702" s="196">
        <v>45</v>
      </c>
      <c r="N702" s="196" t="s">
        <v>16631</v>
      </c>
      <c r="O702" s="200">
        <v>42487</v>
      </c>
      <c r="P702" s="196" t="s">
        <v>12760</v>
      </c>
      <c r="Q702" s="196">
        <v>45</v>
      </c>
      <c r="R702" s="196" t="s">
        <v>12755</v>
      </c>
      <c r="S702" s="196" t="s">
        <v>16632</v>
      </c>
      <c r="T702" s="198" t="str">
        <f t="shared" si="276"/>
        <v>2"-(P)</v>
      </c>
    </row>
    <row r="703" spans="1:20" x14ac:dyDescent="0.25">
      <c r="A703">
        <v>2722122</v>
      </c>
      <c r="B703" t="s">
        <v>17874</v>
      </c>
      <c r="C703" t="s">
        <v>15874</v>
      </c>
      <c r="D703">
        <v>20191029</v>
      </c>
      <c r="E703" s="199">
        <v>9650</v>
      </c>
      <c r="F703" s="199">
        <v>2623632</v>
      </c>
      <c r="G703" s="196" t="s">
        <v>12759</v>
      </c>
      <c r="H703" s="196" t="s">
        <v>12760</v>
      </c>
      <c r="I703" s="197">
        <v>1052.7437211303195</v>
      </c>
      <c r="J703" s="196" t="s">
        <v>17875</v>
      </c>
      <c r="K703" s="196" t="s">
        <v>12755</v>
      </c>
      <c r="L703" s="196">
        <v>60</v>
      </c>
      <c r="M703" s="196">
        <v>60</v>
      </c>
      <c r="N703" s="196" t="s">
        <v>16029</v>
      </c>
      <c r="O703" s="200">
        <v>39448</v>
      </c>
      <c r="P703" s="196" t="s">
        <v>12754</v>
      </c>
      <c r="Q703" s="196">
        <v>60</v>
      </c>
      <c r="R703" s="196" t="s">
        <v>12755</v>
      </c>
      <c r="S703" s="196" t="s">
        <v>16030</v>
      </c>
      <c r="T703" s="198" t="str">
        <f t="shared" ref="T703:T704" si="277">P703&amp;"-"&amp;R703</f>
        <v>4"-(P)</v>
      </c>
    </row>
    <row r="704" spans="1:20" x14ac:dyDescent="0.25">
      <c r="A704">
        <v>1030387</v>
      </c>
      <c r="B704" t="s">
        <v>17876</v>
      </c>
      <c r="C704" t="s">
        <v>15874</v>
      </c>
      <c r="D704">
        <v>20191106</v>
      </c>
      <c r="E704" s="199">
        <v>10932</v>
      </c>
      <c r="F704" s="199">
        <v>329723</v>
      </c>
      <c r="G704" s="196" t="s">
        <v>12763</v>
      </c>
      <c r="H704" s="196" t="s">
        <v>12762</v>
      </c>
      <c r="I704" s="197">
        <v>72.432577645253986</v>
      </c>
      <c r="J704" s="196" t="s">
        <v>17877</v>
      </c>
      <c r="K704" s="196" t="s">
        <v>12755</v>
      </c>
      <c r="L704" s="196">
        <v>60</v>
      </c>
      <c r="M704" s="196">
        <v>60</v>
      </c>
      <c r="N704" s="196" t="s">
        <v>16177</v>
      </c>
      <c r="O704" s="200">
        <v>40844</v>
      </c>
      <c r="P704" s="196" t="s">
        <v>12760</v>
      </c>
      <c r="Q704" s="196">
        <v>60</v>
      </c>
      <c r="R704" s="196" t="s">
        <v>12755</v>
      </c>
      <c r="S704" s="196" t="s">
        <v>16178</v>
      </c>
      <c r="T704" s="198" t="str">
        <f t="shared" si="277"/>
        <v>2"-(P)</v>
      </c>
    </row>
    <row r="705" spans="1:20" x14ac:dyDescent="0.25">
      <c r="A705">
        <v>2792815</v>
      </c>
      <c r="B705" t="s">
        <v>17878</v>
      </c>
      <c r="C705" t="s">
        <v>15874</v>
      </c>
      <c r="D705">
        <v>20191031</v>
      </c>
      <c r="E705" s="199">
        <v>32687</v>
      </c>
      <c r="F705" s="199">
        <v>2349170</v>
      </c>
      <c r="G705" s="196" t="s">
        <v>12763</v>
      </c>
      <c r="H705" s="196" t="s">
        <v>12762</v>
      </c>
      <c r="I705" s="197">
        <v>7.642185224482489</v>
      </c>
      <c r="J705" s="196" t="s">
        <v>17879</v>
      </c>
      <c r="K705" s="196" t="s">
        <v>12755</v>
      </c>
      <c r="L705" s="196">
        <v>60</v>
      </c>
      <c r="M705" s="196">
        <v>60</v>
      </c>
      <c r="N705" s="196" t="s">
        <v>17880</v>
      </c>
      <c r="O705" s="200">
        <v>40043</v>
      </c>
      <c r="P705" s="196" t="s">
        <v>12760</v>
      </c>
      <c r="Q705" s="196">
        <v>60</v>
      </c>
      <c r="R705" s="196" t="s">
        <v>12755</v>
      </c>
      <c r="S705" s="196" t="s">
        <v>17881</v>
      </c>
      <c r="T705" s="198" t="str">
        <f t="shared" ref="T705:T706" si="278">P705&amp;"-"&amp;R705</f>
        <v>2"-(P)</v>
      </c>
    </row>
    <row r="706" spans="1:20" x14ac:dyDescent="0.25">
      <c r="A706">
        <v>1872182</v>
      </c>
      <c r="B706" t="s">
        <v>17882</v>
      </c>
      <c r="C706" t="s">
        <v>15874</v>
      </c>
      <c r="D706">
        <v>20191111</v>
      </c>
      <c r="E706" s="199">
        <v>331</v>
      </c>
      <c r="F706" s="199">
        <v>619477</v>
      </c>
      <c r="G706" s="196" t="s">
        <v>12759</v>
      </c>
      <c r="H706" s="196" t="s">
        <v>12762</v>
      </c>
      <c r="I706" s="197">
        <v>776.67140081212767</v>
      </c>
      <c r="J706" s="196" t="s">
        <v>17883</v>
      </c>
      <c r="K706" s="196" t="s">
        <v>12755</v>
      </c>
      <c r="L706" s="196">
        <v>0</v>
      </c>
      <c r="M706" s="196">
        <v>0</v>
      </c>
      <c r="N706" s="196" t="s">
        <v>16266</v>
      </c>
      <c r="O706" s="200">
        <v>39448</v>
      </c>
      <c r="P706" s="196" t="s">
        <v>12760</v>
      </c>
      <c r="Q706" s="196">
        <v>60</v>
      </c>
      <c r="R706" s="196" t="s">
        <v>12755</v>
      </c>
      <c r="S706" s="196" t="s">
        <v>16019</v>
      </c>
      <c r="T706" s="198" t="str">
        <f t="shared" si="278"/>
        <v>2"-(P)</v>
      </c>
    </row>
    <row r="707" spans="1:20" x14ac:dyDescent="0.25">
      <c r="A707">
        <v>2376180</v>
      </c>
      <c r="B707" t="s">
        <v>17884</v>
      </c>
      <c r="C707" t="s">
        <v>15874</v>
      </c>
      <c r="D707">
        <v>20191106</v>
      </c>
      <c r="E707" s="199">
        <v>9663</v>
      </c>
      <c r="F707" s="199">
        <v>352815</v>
      </c>
      <c r="G707" s="196" t="s">
        <v>12759</v>
      </c>
      <c r="H707" s="196" t="s">
        <v>12765</v>
      </c>
      <c r="I707" s="197">
        <v>77.007025697772534</v>
      </c>
      <c r="J707" s="196" t="s">
        <v>17885</v>
      </c>
      <c r="K707" s="196" t="s">
        <v>12758</v>
      </c>
      <c r="L707" s="196">
        <v>0</v>
      </c>
      <c r="M707" s="196">
        <v>0</v>
      </c>
      <c r="N707" s="196" t="s">
        <v>17886</v>
      </c>
      <c r="O707" s="200">
        <v>39448</v>
      </c>
      <c r="P707" s="196" t="s">
        <v>12762</v>
      </c>
      <c r="Q707" s="196">
        <v>45</v>
      </c>
      <c r="R707" s="196" t="s">
        <v>12758</v>
      </c>
      <c r="S707" s="196" t="s">
        <v>17887</v>
      </c>
      <c r="T707" s="198" t="str">
        <f t="shared" ref="T707:T708" si="279">P707&amp;"-"&amp;R707</f>
        <v>1"-(W)</v>
      </c>
    </row>
    <row r="708" spans="1:20" x14ac:dyDescent="0.25">
      <c r="A708">
        <v>3717100</v>
      </c>
      <c r="B708" t="s">
        <v>17888</v>
      </c>
      <c r="C708" t="s">
        <v>15874</v>
      </c>
      <c r="D708">
        <v>20191114</v>
      </c>
      <c r="E708" s="199">
        <v>6289</v>
      </c>
      <c r="F708" s="199">
        <v>696961</v>
      </c>
      <c r="G708" s="196" t="s">
        <v>12763</v>
      </c>
      <c r="H708" s="196" t="s">
        <v>12762</v>
      </c>
      <c r="I708" s="197">
        <v>43.847397574242109</v>
      </c>
      <c r="J708" s="196" t="s">
        <v>17889</v>
      </c>
      <c r="K708" s="196" t="s">
        <v>12755</v>
      </c>
      <c r="L708" s="196">
        <v>2</v>
      </c>
      <c r="M708" s="196">
        <v>2</v>
      </c>
      <c r="N708" s="196" t="s">
        <v>16070</v>
      </c>
      <c r="O708" s="200">
        <v>40191</v>
      </c>
      <c r="P708" s="196" t="s">
        <v>12760</v>
      </c>
      <c r="Q708" s="196">
        <v>60</v>
      </c>
      <c r="R708" s="196" t="s">
        <v>12755</v>
      </c>
      <c r="S708" s="196" t="s">
        <v>16071</v>
      </c>
      <c r="T708" s="198" t="str">
        <f t="shared" si="279"/>
        <v>2"-(P)</v>
      </c>
    </row>
    <row r="709" spans="1:20" x14ac:dyDescent="0.25">
      <c r="A709">
        <v>2564273</v>
      </c>
      <c r="B709" t="s">
        <v>17890</v>
      </c>
      <c r="C709" t="s">
        <v>15874</v>
      </c>
      <c r="D709">
        <v>20191112</v>
      </c>
      <c r="E709" s="199">
        <v>21081</v>
      </c>
      <c r="F709" s="199">
        <v>3967527</v>
      </c>
      <c r="G709" s="196" t="s">
        <v>12759</v>
      </c>
      <c r="H709" s="196" t="s">
        <v>12762</v>
      </c>
      <c r="I709" s="197">
        <v>25.000000013111208</v>
      </c>
      <c r="J709" s="196" t="s">
        <v>11863</v>
      </c>
      <c r="K709" s="196" t="s">
        <v>12755</v>
      </c>
      <c r="L709" s="196">
        <v>57</v>
      </c>
      <c r="M709" s="196">
        <v>57</v>
      </c>
      <c r="N709" s="196" t="s">
        <v>16219</v>
      </c>
      <c r="O709" s="200">
        <v>39448</v>
      </c>
      <c r="P709" s="196" t="s">
        <v>12767</v>
      </c>
      <c r="Q709" s="196">
        <v>57</v>
      </c>
      <c r="R709" s="196" t="s">
        <v>12755</v>
      </c>
      <c r="S709" s="196" t="s">
        <v>16220</v>
      </c>
      <c r="T709" s="198" t="str">
        <f t="shared" ref="T709:T711" si="280">P709&amp;"-"&amp;R709</f>
        <v>6"-(P)</v>
      </c>
    </row>
    <row r="710" spans="1:20" x14ac:dyDescent="0.25">
      <c r="A710">
        <v>1631331</v>
      </c>
      <c r="B710" t="s">
        <v>17891</v>
      </c>
      <c r="C710" t="s">
        <v>15874</v>
      </c>
      <c r="D710">
        <v>20191107</v>
      </c>
      <c r="E710" s="199">
        <v>7817</v>
      </c>
      <c r="F710" s="199">
        <v>3297080</v>
      </c>
      <c r="G710" s="196" t="s">
        <v>12763</v>
      </c>
      <c r="H710" s="196" t="s">
        <v>12762</v>
      </c>
      <c r="I710" s="197">
        <v>31.651689427453505</v>
      </c>
      <c r="J710" s="196" t="s">
        <v>17892</v>
      </c>
      <c r="K710" s="196" t="s">
        <v>12755</v>
      </c>
      <c r="L710" s="196">
        <v>45</v>
      </c>
      <c r="M710" s="196">
        <v>45</v>
      </c>
      <c r="N710" s="196" t="s">
        <v>17893</v>
      </c>
      <c r="O710" s="200">
        <v>42090</v>
      </c>
      <c r="P710" s="196" t="s">
        <v>12760</v>
      </c>
      <c r="Q710" s="196">
        <v>45</v>
      </c>
      <c r="R710" s="196" t="s">
        <v>12755</v>
      </c>
      <c r="S710" s="196" t="s">
        <v>17894</v>
      </c>
      <c r="T710" s="198" t="str">
        <f t="shared" si="280"/>
        <v>2"-(P)</v>
      </c>
    </row>
    <row r="711" spans="1:20" x14ac:dyDescent="0.25">
      <c r="A711">
        <v>3230341</v>
      </c>
      <c r="B711" t="s">
        <v>12399</v>
      </c>
      <c r="C711" t="s">
        <v>15874</v>
      </c>
      <c r="D711">
        <v>20191017</v>
      </c>
      <c r="E711" s="199">
        <v>23463</v>
      </c>
      <c r="F711" s="199">
        <v>3706708</v>
      </c>
      <c r="G711" s="196" t="s">
        <v>12763</v>
      </c>
      <c r="H711" s="196" t="s">
        <v>12762</v>
      </c>
      <c r="I711" s="197">
        <v>243.81878903918363</v>
      </c>
      <c r="J711" s="196" t="s">
        <v>11746</v>
      </c>
      <c r="K711" s="196" t="s">
        <v>12755</v>
      </c>
      <c r="L711" s="196">
        <v>57</v>
      </c>
      <c r="M711" s="196">
        <v>57</v>
      </c>
      <c r="N711" s="196" t="s">
        <v>17895</v>
      </c>
      <c r="O711" s="200">
        <v>42317</v>
      </c>
      <c r="P711" s="196" t="s">
        <v>12760</v>
      </c>
      <c r="Q711" s="196">
        <v>57</v>
      </c>
      <c r="R711" s="196" t="s">
        <v>12755</v>
      </c>
      <c r="S711" s="196" t="s">
        <v>11795</v>
      </c>
      <c r="T711" s="198" t="str">
        <f t="shared" si="280"/>
        <v>2"-(P)</v>
      </c>
    </row>
    <row r="712" spans="1:20" x14ac:dyDescent="0.25">
      <c r="A712">
        <v>3180757</v>
      </c>
      <c r="B712" t="s">
        <v>12345</v>
      </c>
      <c r="C712" t="s">
        <v>15874</v>
      </c>
      <c r="D712">
        <v>20191017</v>
      </c>
      <c r="E712" s="199">
        <v>5750</v>
      </c>
      <c r="F712" s="199">
        <v>3459900</v>
      </c>
      <c r="G712" s="196" t="s">
        <v>12763</v>
      </c>
      <c r="H712" s="196" t="s">
        <v>12760</v>
      </c>
      <c r="I712" s="197">
        <v>399.64585106404456</v>
      </c>
      <c r="J712" s="196" t="s">
        <v>11683</v>
      </c>
      <c r="K712" s="196" t="s">
        <v>12755</v>
      </c>
      <c r="L712" s="196">
        <v>45</v>
      </c>
      <c r="M712" s="196">
        <v>45</v>
      </c>
      <c r="N712" s="196" t="s">
        <v>17896</v>
      </c>
      <c r="O712" s="200">
        <v>42209</v>
      </c>
      <c r="P712" s="196" t="s">
        <v>12760</v>
      </c>
      <c r="Q712" s="196">
        <v>45</v>
      </c>
      <c r="R712" s="196" t="s">
        <v>12755</v>
      </c>
      <c r="S712" s="196" t="s">
        <v>11785</v>
      </c>
      <c r="T712" s="198" t="str">
        <f t="shared" ref="T712" si="281">P712&amp;"-"&amp;R712</f>
        <v>2"-(P)</v>
      </c>
    </row>
    <row r="713" spans="1:20" x14ac:dyDescent="0.25">
      <c r="A713">
        <v>1988646</v>
      </c>
      <c r="B713" t="s">
        <v>17897</v>
      </c>
      <c r="C713" t="s">
        <v>15874</v>
      </c>
      <c r="D713">
        <v>20191113</v>
      </c>
      <c r="E713" s="199">
        <v>33138</v>
      </c>
      <c r="F713" s="199">
        <v>613830</v>
      </c>
      <c r="G713" s="196" t="s">
        <v>12763</v>
      </c>
      <c r="H713" s="196" t="s">
        <v>12762</v>
      </c>
      <c r="I713" s="197">
        <v>118.39469367595628</v>
      </c>
      <c r="J713" s="196" t="s">
        <v>17898</v>
      </c>
      <c r="K713" s="196" t="s">
        <v>12755</v>
      </c>
      <c r="L713" s="196">
        <v>0</v>
      </c>
      <c r="M713" s="196">
        <v>0</v>
      </c>
      <c r="N713" s="196" t="s">
        <v>17899</v>
      </c>
      <c r="O713" s="200">
        <v>39448</v>
      </c>
      <c r="P713" s="196" t="s">
        <v>12760</v>
      </c>
      <c r="Q713" s="196">
        <v>60</v>
      </c>
      <c r="R713" s="196" t="s">
        <v>12755</v>
      </c>
      <c r="S713" s="196" t="s">
        <v>17900</v>
      </c>
      <c r="T713" s="198" t="str">
        <f t="shared" ref="T713:T714" si="282">P713&amp;"-"&amp;R713</f>
        <v>2"-(P)</v>
      </c>
    </row>
    <row r="714" spans="1:20" x14ac:dyDescent="0.25">
      <c r="A714">
        <v>3676348</v>
      </c>
      <c r="B714" t="s">
        <v>17901</v>
      </c>
      <c r="C714" t="s">
        <v>15874</v>
      </c>
      <c r="D714">
        <v>20191112</v>
      </c>
      <c r="E714" s="199">
        <v>32969</v>
      </c>
      <c r="F714" s="199">
        <v>4750846</v>
      </c>
      <c r="G714" s="196" t="s">
        <v>12769</v>
      </c>
      <c r="H714" s="196" t="s">
        <v>12762</v>
      </c>
      <c r="I714" s="197">
        <v>273.00000001879931</v>
      </c>
      <c r="J714" s="196" t="s">
        <v>12180</v>
      </c>
      <c r="K714" s="196" t="s">
        <v>12755</v>
      </c>
      <c r="L714" s="196">
        <v>60</v>
      </c>
      <c r="M714" s="196">
        <v>60</v>
      </c>
      <c r="N714" s="196" t="s">
        <v>17902</v>
      </c>
      <c r="O714" s="200">
        <v>43180</v>
      </c>
      <c r="P714" s="196" t="s">
        <v>12760</v>
      </c>
      <c r="Q714" s="196">
        <v>60</v>
      </c>
      <c r="R714" s="196" t="s">
        <v>12755</v>
      </c>
      <c r="S714" s="196" t="s">
        <v>12215</v>
      </c>
      <c r="T714" s="198" t="str">
        <f t="shared" si="282"/>
        <v>2"-(P)</v>
      </c>
    </row>
    <row r="715" spans="1:20" x14ac:dyDescent="0.25">
      <c r="A715">
        <v>3563249</v>
      </c>
      <c r="B715" t="s">
        <v>12505</v>
      </c>
      <c r="C715" t="s">
        <v>15874</v>
      </c>
      <c r="D715">
        <v>20191106</v>
      </c>
      <c r="E715" s="199">
        <v>13383</v>
      </c>
      <c r="F715" s="199">
        <v>4158351</v>
      </c>
      <c r="G715" s="196" t="s">
        <v>12759</v>
      </c>
      <c r="H715" s="196" t="s">
        <v>12762</v>
      </c>
      <c r="I715" s="197">
        <v>25.999999981843509</v>
      </c>
      <c r="J715" s="196" t="s">
        <v>12000</v>
      </c>
      <c r="K715" s="196" t="s">
        <v>12755</v>
      </c>
      <c r="L715" s="196"/>
      <c r="M715" s="196"/>
      <c r="N715" s="196" t="s">
        <v>17903</v>
      </c>
      <c r="O715" s="200">
        <v>42614</v>
      </c>
      <c r="P715" s="196" t="s">
        <v>12760</v>
      </c>
      <c r="Q715" s="196">
        <v>57</v>
      </c>
      <c r="R715" s="196" t="s">
        <v>12755</v>
      </c>
      <c r="S715" s="196" t="s">
        <v>11926</v>
      </c>
      <c r="T715" s="198" t="str">
        <f t="shared" ref="T715" si="283">P715&amp;"-"&amp;R715</f>
        <v>2"-(P)</v>
      </c>
    </row>
    <row r="716" spans="1:20" x14ac:dyDescent="0.25">
      <c r="A716">
        <v>1579349</v>
      </c>
      <c r="B716" t="s">
        <v>17904</v>
      </c>
      <c r="C716" t="s">
        <v>15874</v>
      </c>
      <c r="D716">
        <v>20191108</v>
      </c>
      <c r="E716" s="199">
        <v>7562</v>
      </c>
      <c r="F716" s="199">
        <v>497900</v>
      </c>
      <c r="G716" s="196" t="s">
        <v>12763</v>
      </c>
      <c r="H716" s="196" t="s">
        <v>12764</v>
      </c>
      <c r="I716" s="197">
        <v>36.494867761948342</v>
      </c>
      <c r="J716" s="196" t="s">
        <v>17905</v>
      </c>
      <c r="K716" s="196" t="s">
        <v>12755</v>
      </c>
      <c r="L716" s="196">
        <v>35</v>
      </c>
      <c r="M716" s="196">
        <v>35</v>
      </c>
      <c r="N716" s="196" t="s">
        <v>16447</v>
      </c>
      <c r="O716" s="200">
        <v>43165</v>
      </c>
      <c r="P716" s="196" t="s">
        <v>12760</v>
      </c>
      <c r="Q716" s="196">
        <v>35</v>
      </c>
      <c r="R716" s="196" t="s">
        <v>12755</v>
      </c>
      <c r="S716" s="196" t="s">
        <v>15901</v>
      </c>
      <c r="T716" s="198" t="str">
        <f t="shared" ref="T716:T717" si="284">P716&amp;"-"&amp;R716</f>
        <v>2"-(P)</v>
      </c>
    </row>
    <row r="717" spans="1:20" x14ac:dyDescent="0.25">
      <c r="A717">
        <v>1884306</v>
      </c>
      <c r="B717" t="s">
        <v>17906</v>
      </c>
      <c r="C717" t="s">
        <v>15874</v>
      </c>
      <c r="D717">
        <v>20191021</v>
      </c>
      <c r="E717" s="199">
        <v>3848</v>
      </c>
      <c r="F717" s="199">
        <v>1275831</v>
      </c>
      <c r="G717" s="196" t="s">
        <v>12759</v>
      </c>
      <c r="H717" s="196" t="s">
        <v>12762</v>
      </c>
      <c r="I717" s="197">
        <v>470.18576356562869</v>
      </c>
      <c r="J717" s="196" t="s">
        <v>17907</v>
      </c>
      <c r="K717" s="196" t="s">
        <v>12755</v>
      </c>
      <c r="L717" s="196">
        <v>35</v>
      </c>
      <c r="M717" s="196">
        <v>35</v>
      </c>
      <c r="N717" s="196" t="s">
        <v>17908</v>
      </c>
      <c r="O717" s="200">
        <v>39448</v>
      </c>
      <c r="P717" s="196" t="s">
        <v>12760</v>
      </c>
      <c r="Q717" s="196">
        <v>35</v>
      </c>
      <c r="R717" s="196" t="s">
        <v>12755</v>
      </c>
      <c r="S717" s="196" t="s">
        <v>17909</v>
      </c>
      <c r="T717" s="198" t="str">
        <f t="shared" si="284"/>
        <v>2"-(P)</v>
      </c>
    </row>
    <row r="718" spans="1:20" x14ac:dyDescent="0.25">
      <c r="A718">
        <v>3302192</v>
      </c>
      <c r="B718" t="s">
        <v>17910</v>
      </c>
      <c r="C718" t="s">
        <v>15874</v>
      </c>
      <c r="D718">
        <v>20191114</v>
      </c>
      <c r="E718" s="199">
        <v>25053</v>
      </c>
      <c r="F718" s="199">
        <v>2957740</v>
      </c>
      <c r="G718" s="196" t="s">
        <v>12763</v>
      </c>
      <c r="H718" s="196" t="s">
        <v>12762</v>
      </c>
      <c r="I718" s="197">
        <v>36.000000036378324</v>
      </c>
      <c r="J718" s="196" t="s">
        <v>17119</v>
      </c>
      <c r="K718" s="196" t="s">
        <v>12755</v>
      </c>
      <c r="L718" s="196">
        <v>57</v>
      </c>
      <c r="M718" s="196">
        <v>57</v>
      </c>
      <c r="N718" s="196" t="s">
        <v>17120</v>
      </c>
      <c r="O718" s="200">
        <v>40807</v>
      </c>
      <c r="P718" s="196" t="s">
        <v>12767</v>
      </c>
      <c r="Q718" s="196">
        <v>57</v>
      </c>
      <c r="R718" s="196" t="s">
        <v>12755</v>
      </c>
      <c r="S718" s="196" t="s">
        <v>17121</v>
      </c>
      <c r="T718" s="198" t="str">
        <f t="shared" ref="T718:T722" si="285">P718&amp;"-"&amp;R718</f>
        <v>6"-(P)</v>
      </c>
    </row>
    <row r="719" spans="1:20" x14ac:dyDescent="0.25">
      <c r="A719">
        <v>3159475</v>
      </c>
      <c r="B719" t="s">
        <v>17911</v>
      </c>
      <c r="C719" t="s">
        <v>15874</v>
      </c>
      <c r="D719">
        <v>20191101</v>
      </c>
      <c r="E719" s="199">
        <v>1623</v>
      </c>
      <c r="F719" s="199">
        <v>3837927</v>
      </c>
      <c r="G719" s="196" t="s">
        <v>12759</v>
      </c>
      <c r="H719" s="196" t="s">
        <v>12762</v>
      </c>
      <c r="I719" s="197">
        <v>116.99976600791049</v>
      </c>
      <c r="J719" s="196" t="s">
        <v>17912</v>
      </c>
      <c r="K719" s="196" t="s">
        <v>12755</v>
      </c>
      <c r="L719" s="196">
        <v>45</v>
      </c>
      <c r="M719" s="196">
        <v>45</v>
      </c>
      <c r="N719" s="196" t="s">
        <v>16885</v>
      </c>
      <c r="O719" s="200">
        <v>42486</v>
      </c>
      <c r="P719" s="196" t="s">
        <v>12754</v>
      </c>
      <c r="Q719" s="196">
        <v>45</v>
      </c>
      <c r="R719" s="196" t="s">
        <v>12755</v>
      </c>
      <c r="S719" s="196" t="s">
        <v>16886</v>
      </c>
      <c r="T719" s="198" t="str">
        <f t="shared" si="285"/>
        <v>4"-(P)</v>
      </c>
    </row>
    <row r="720" spans="1:20" x14ac:dyDescent="0.25">
      <c r="A720">
        <v>3176296</v>
      </c>
      <c r="B720" t="s">
        <v>12354</v>
      </c>
      <c r="C720" t="s">
        <v>15874</v>
      </c>
      <c r="D720">
        <v>20191105</v>
      </c>
      <c r="E720" s="199">
        <v>28925</v>
      </c>
      <c r="F720" s="199">
        <v>3570304</v>
      </c>
      <c r="G720" s="196" t="s">
        <v>12763</v>
      </c>
      <c r="H720" s="196" t="s">
        <v>12760</v>
      </c>
      <c r="I720" s="197">
        <v>211.5332458505672</v>
      </c>
      <c r="J720" s="196" t="s">
        <v>11751</v>
      </c>
      <c r="K720" s="196" t="s">
        <v>12755</v>
      </c>
      <c r="L720" s="196">
        <v>57</v>
      </c>
      <c r="M720" s="196">
        <v>57</v>
      </c>
      <c r="N720" s="196" t="s">
        <v>17913</v>
      </c>
      <c r="O720" s="200">
        <v>42228</v>
      </c>
      <c r="P720" s="196" t="s">
        <v>12760</v>
      </c>
      <c r="Q720" s="196">
        <v>57</v>
      </c>
      <c r="R720" s="196" t="s">
        <v>12755</v>
      </c>
      <c r="S720" s="196" t="s">
        <v>11799</v>
      </c>
      <c r="T720" s="198" t="str">
        <f t="shared" si="285"/>
        <v>2"-(P)</v>
      </c>
    </row>
    <row r="721" spans="1:20" x14ac:dyDescent="0.25">
      <c r="A721">
        <v>3193965</v>
      </c>
      <c r="B721" t="s">
        <v>12371</v>
      </c>
      <c r="C721" t="s">
        <v>15874</v>
      </c>
      <c r="D721">
        <v>20191104</v>
      </c>
      <c r="E721" s="199">
        <v>2437</v>
      </c>
      <c r="F721" s="199">
        <v>3683104</v>
      </c>
      <c r="G721" s="196" t="s">
        <v>12763</v>
      </c>
      <c r="H721" s="196" t="s">
        <v>12762</v>
      </c>
      <c r="I721" s="197">
        <v>139.99999996399464</v>
      </c>
      <c r="J721" s="196" t="s">
        <v>11723</v>
      </c>
      <c r="K721" s="196" t="s">
        <v>12755</v>
      </c>
      <c r="L721" s="196">
        <v>60</v>
      </c>
      <c r="M721" s="196">
        <v>60</v>
      </c>
      <c r="N721" s="196" t="s">
        <v>17914</v>
      </c>
      <c r="O721" s="200">
        <v>42300</v>
      </c>
      <c r="P721" s="196" t="s">
        <v>12760</v>
      </c>
      <c r="Q721" s="196">
        <v>60</v>
      </c>
      <c r="R721" s="196" t="s">
        <v>12755</v>
      </c>
      <c r="S721" s="196" t="s">
        <v>11789</v>
      </c>
      <c r="T721" s="198" t="str">
        <f t="shared" si="285"/>
        <v>2"-(P)</v>
      </c>
    </row>
    <row r="722" spans="1:20" x14ac:dyDescent="0.25">
      <c r="A722">
        <v>3004283</v>
      </c>
      <c r="B722" t="s">
        <v>12276</v>
      </c>
      <c r="C722" t="s">
        <v>15874</v>
      </c>
      <c r="D722">
        <v>20191114</v>
      </c>
      <c r="E722" s="199">
        <v>25137</v>
      </c>
      <c r="F722" s="199">
        <v>2931326</v>
      </c>
      <c r="G722" s="196" t="s">
        <v>12759</v>
      </c>
      <c r="H722" s="196" t="s">
        <v>12762</v>
      </c>
      <c r="I722" s="197">
        <v>18.999999998185771</v>
      </c>
      <c r="J722" s="196" t="s">
        <v>11608</v>
      </c>
      <c r="K722" s="196" t="s">
        <v>12755</v>
      </c>
      <c r="L722" s="196">
        <v>57</v>
      </c>
      <c r="M722" s="196">
        <v>57</v>
      </c>
      <c r="N722" s="196" t="s">
        <v>16423</v>
      </c>
      <c r="O722" s="200">
        <v>40809</v>
      </c>
      <c r="P722" s="196" t="s">
        <v>12767</v>
      </c>
      <c r="Q722" s="196">
        <v>57</v>
      </c>
      <c r="R722" s="196" t="s">
        <v>12755</v>
      </c>
      <c r="S722" s="196" t="s">
        <v>16424</v>
      </c>
      <c r="T722" s="198" t="str">
        <f t="shared" si="285"/>
        <v>6"-(P)</v>
      </c>
    </row>
    <row r="723" spans="1:20" x14ac:dyDescent="0.25">
      <c r="A723">
        <v>3576775</v>
      </c>
      <c r="B723" t="s">
        <v>12436</v>
      </c>
      <c r="C723" t="s">
        <v>15874</v>
      </c>
      <c r="D723">
        <v>20191028</v>
      </c>
      <c r="E723" s="199">
        <v>12430</v>
      </c>
      <c r="F723" s="199">
        <v>4053550</v>
      </c>
      <c r="G723" s="196" t="s">
        <v>12763</v>
      </c>
      <c r="H723" s="196" t="s">
        <v>12762</v>
      </c>
      <c r="I723" s="197">
        <v>83.999999983870367</v>
      </c>
      <c r="J723" s="196" t="s">
        <v>11890</v>
      </c>
      <c r="K723" s="196" t="s">
        <v>12755</v>
      </c>
      <c r="L723" s="196">
        <v>60</v>
      </c>
      <c r="M723" s="196">
        <v>60</v>
      </c>
      <c r="N723" s="196" t="s">
        <v>17915</v>
      </c>
      <c r="O723" s="200">
        <v>42461</v>
      </c>
      <c r="P723" s="196" t="s">
        <v>12760</v>
      </c>
      <c r="Q723" s="196">
        <v>60</v>
      </c>
      <c r="R723" s="196" t="s">
        <v>12755</v>
      </c>
      <c r="S723" s="196" t="s">
        <v>11928</v>
      </c>
      <c r="T723" s="198" t="str">
        <f t="shared" ref="T723:T724" si="286">P723&amp;"-"&amp;R723</f>
        <v>2"-(P)</v>
      </c>
    </row>
    <row r="724" spans="1:20" x14ac:dyDescent="0.25">
      <c r="A724">
        <v>3170946</v>
      </c>
      <c r="B724" t="s">
        <v>12365</v>
      </c>
      <c r="C724" t="s">
        <v>15874</v>
      </c>
      <c r="D724">
        <v>20191107</v>
      </c>
      <c r="E724" s="199">
        <v>7937</v>
      </c>
      <c r="F724" s="199">
        <v>3400688</v>
      </c>
      <c r="G724" s="196" t="s">
        <v>12759</v>
      </c>
      <c r="H724" s="196" t="s">
        <v>12762</v>
      </c>
      <c r="I724" s="197">
        <v>5.8027467223816842</v>
      </c>
      <c r="J724" s="196" t="s">
        <v>11693</v>
      </c>
      <c r="K724" s="196" t="s">
        <v>12755</v>
      </c>
      <c r="L724" s="196"/>
      <c r="M724" s="196"/>
      <c r="N724" s="196" t="s">
        <v>17916</v>
      </c>
      <c r="O724" s="200">
        <v>43115</v>
      </c>
      <c r="P724" s="196" t="s">
        <v>12762</v>
      </c>
      <c r="Q724" s="196">
        <v>45</v>
      </c>
      <c r="R724" s="196" t="s">
        <v>12755</v>
      </c>
      <c r="S724" s="196" t="s">
        <v>11879</v>
      </c>
      <c r="T724" s="198" t="str">
        <f t="shared" si="286"/>
        <v>1"-(P)</v>
      </c>
    </row>
    <row r="725" spans="1:20" x14ac:dyDescent="0.25">
      <c r="A725">
        <v>3792514</v>
      </c>
      <c r="B725" t="s">
        <v>12596</v>
      </c>
      <c r="C725" t="s">
        <v>15874</v>
      </c>
      <c r="D725">
        <v>20191024</v>
      </c>
      <c r="E725" s="199">
        <v>19981</v>
      </c>
      <c r="F725" s="199">
        <v>4784460</v>
      </c>
      <c r="G725" s="196" t="s">
        <v>12763</v>
      </c>
      <c r="H725" s="196" t="s">
        <v>12760</v>
      </c>
      <c r="I725" s="197">
        <v>25.000000005468397</v>
      </c>
      <c r="J725" s="196" t="s">
        <v>12158</v>
      </c>
      <c r="K725" s="196" t="s">
        <v>12755</v>
      </c>
      <c r="L725" s="196">
        <v>57</v>
      </c>
      <c r="M725" s="196">
        <v>57</v>
      </c>
      <c r="N725" s="196" t="s">
        <v>17917</v>
      </c>
      <c r="O725" s="200">
        <v>43168</v>
      </c>
      <c r="P725" s="196" t="s">
        <v>12760</v>
      </c>
      <c r="Q725" s="196">
        <v>57</v>
      </c>
      <c r="R725" s="196" t="s">
        <v>12755</v>
      </c>
      <c r="S725" s="196" t="s">
        <v>12230</v>
      </c>
      <c r="T725" s="198" t="str">
        <f t="shared" ref="T725:T727" si="287">P725&amp;"-"&amp;R725</f>
        <v>2"-(P)</v>
      </c>
    </row>
    <row r="726" spans="1:20" x14ac:dyDescent="0.25">
      <c r="A726">
        <v>1217317</v>
      </c>
      <c r="B726" t="s">
        <v>17918</v>
      </c>
      <c r="C726" t="s">
        <v>15874</v>
      </c>
      <c r="D726">
        <v>20191030</v>
      </c>
      <c r="E726" s="199">
        <v>10356</v>
      </c>
      <c r="F726" s="199">
        <v>344741</v>
      </c>
      <c r="G726" s="196" t="s">
        <v>12763</v>
      </c>
      <c r="H726" s="196" t="s">
        <v>12764</v>
      </c>
      <c r="I726" s="197">
        <v>64.693461809766887</v>
      </c>
      <c r="J726" s="196" t="s">
        <v>17919</v>
      </c>
      <c r="K726" s="196" t="s">
        <v>12755</v>
      </c>
      <c r="L726" s="196">
        <v>45</v>
      </c>
      <c r="M726" s="196">
        <v>45</v>
      </c>
      <c r="N726" s="196" t="s">
        <v>17083</v>
      </c>
      <c r="O726" s="200">
        <v>41346</v>
      </c>
      <c r="P726" s="196" t="s">
        <v>12760</v>
      </c>
      <c r="Q726" s="196">
        <v>45</v>
      </c>
      <c r="R726" s="196" t="s">
        <v>12755</v>
      </c>
      <c r="S726" s="196" t="s">
        <v>17084</v>
      </c>
      <c r="T726" s="198" t="str">
        <f t="shared" si="287"/>
        <v>2"-(P)</v>
      </c>
    </row>
    <row r="727" spans="1:20" x14ac:dyDescent="0.25">
      <c r="A727">
        <v>2154830</v>
      </c>
      <c r="B727" t="s">
        <v>17920</v>
      </c>
      <c r="C727" t="s">
        <v>15874</v>
      </c>
      <c r="D727">
        <v>20191114</v>
      </c>
      <c r="E727" s="199">
        <v>31087</v>
      </c>
      <c r="F727" s="199">
        <v>700961</v>
      </c>
      <c r="G727" s="196" t="s">
        <v>12763</v>
      </c>
      <c r="H727" s="196" t="s">
        <v>12762</v>
      </c>
      <c r="I727" s="197">
        <v>300.5706315606314</v>
      </c>
      <c r="J727" s="196" t="s">
        <v>17921</v>
      </c>
      <c r="K727" s="196" t="s">
        <v>12755</v>
      </c>
      <c r="L727" s="196">
        <v>2</v>
      </c>
      <c r="M727" s="196">
        <v>2</v>
      </c>
      <c r="N727" s="196" t="s">
        <v>17922</v>
      </c>
      <c r="O727" s="200">
        <v>39953</v>
      </c>
      <c r="P727" s="196" t="s">
        <v>12760</v>
      </c>
      <c r="Q727" s="196">
        <v>57</v>
      </c>
      <c r="R727" s="196" t="s">
        <v>12755</v>
      </c>
      <c r="S727" s="196" t="s">
        <v>17923</v>
      </c>
      <c r="T727" s="198" t="str">
        <f t="shared" si="287"/>
        <v>2"-(P)</v>
      </c>
    </row>
    <row r="728" spans="1:20" x14ac:dyDescent="0.25">
      <c r="A728">
        <v>2794435</v>
      </c>
      <c r="B728" t="s">
        <v>17924</v>
      </c>
      <c r="C728" t="s">
        <v>15874</v>
      </c>
      <c r="D728">
        <v>20191114</v>
      </c>
      <c r="E728" s="199">
        <v>27551</v>
      </c>
      <c r="F728" s="199">
        <v>648522</v>
      </c>
      <c r="G728" s="196" t="s">
        <v>12763</v>
      </c>
      <c r="H728" s="196" t="s">
        <v>12762</v>
      </c>
      <c r="I728" s="197">
        <v>55.997871956703712</v>
      </c>
      <c r="J728" s="196" t="s">
        <v>17925</v>
      </c>
      <c r="K728" s="196" t="s">
        <v>12755</v>
      </c>
      <c r="L728" s="196">
        <v>2</v>
      </c>
      <c r="M728" s="196">
        <v>2</v>
      </c>
      <c r="N728" s="196" t="s">
        <v>16864</v>
      </c>
      <c r="O728" s="200">
        <v>40065</v>
      </c>
      <c r="P728" s="196" t="s">
        <v>12760</v>
      </c>
      <c r="Q728" s="196">
        <v>57</v>
      </c>
      <c r="R728" s="196" t="s">
        <v>12755</v>
      </c>
      <c r="S728" s="196" t="s">
        <v>16865</v>
      </c>
      <c r="T728" s="198" t="str">
        <f t="shared" ref="T728:T731" si="288">P728&amp;"-"&amp;R728</f>
        <v>2"-(P)</v>
      </c>
    </row>
    <row r="729" spans="1:20" x14ac:dyDescent="0.25">
      <c r="A729">
        <v>100282</v>
      </c>
      <c r="B729" t="s">
        <v>17926</v>
      </c>
      <c r="C729" t="s">
        <v>15874</v>
      </c>
      <c r="D729">
        <v>20191112</v>
      </c>
      <c r="E729" s="199">
        <v>20693</v>
      </c>
      <c r="F729" s="199">
        <v>253057</v>
      </c>
      <c r="G729" s="196" t="s">
        <v>12759</v>
      </c>
      <c r="H729" s="196" t="s">
        <v>12762</v>
      </c>
      <c r="I729" s="197">
        <v>14.951913160548983</v>
      </c>
      <c r="J729" s="196" t="s">
        <v>17927</v>
      </c>
      <c r="K729" s="196" t="s">
        <v>12755</v>
      </c>
      <c r="L729" s="196">
        <v>0</v>
      </c>
      <c r="M729" s="196">
        <v>0</v>
      </c>
      <c r="N729" s="196" t="s">
        <v>17928</v>
      </c>
      <c r="O729" s="200">
        <v>40816</v>
      </c>
      <c r="P729" s="196" t="s">
        <v>12754</v>
      </c>
      <c r="Q729" s="196">
        <v>57</v>
      </c>
      <c r="R729" s="196" t="s">
        <v>12755</v>
      </c>
      <c r="S729" s="196" t="s">
        <v>17929</v>
      </c>
      <c r="T729" s="198" t="str">
        <f t="shared" si="288"/>
        <v>4"-(P)</v>
      </c>
    </row>
    <row r="730" spans="1:20" x14ac:dyDescent="0.25">
      <c r="A730">
        <v>850789</v>
      </c>
      <c r="B730" t="s">
        <v>17930</v>
      </c>
      <c r="C730" t="s">
        <v>15874</v>
      </c>
      <c r="D730">
        <v>20191022</v>
      </c>
      <c r="E730" s="199">
        <v>19098</v>
      </c>
      <c r="F730" s="199">
        <v>1509036</v>
      </c>
      <c r="G730" s="196" t="s">
        <v>12763</v>
      </c>
      <c r="H730" s="196" t="s">
        <v>12762</v>
      </c>
      <c r="I730" s="197">
        <v>25.402054229959298</v>
      </c>
      <c r="J730" s="196" t="s">
        <v>17931</v>
      </c>
      <c r="K730" s="196" t="s">
        <v>12755</v>
      </c>
      <c r="L730" s="196">
        <v>57</v>
      </c>
      <c r="M730" s="196">
        <v>57</v>
      </c>
      <c r="N730" s="196" t="s">
        <v>17932</v>
      </c>
      <c r="O730" s="200">
        <v>39889</v>
      </c>
      <c r="P730" s="196" t="s">
        <v>12760</v>
      </c>
      <c r="Q730" s="196">
        <v>57</v>
      </c>
      <c r="R730" s="196" t="s">
        <v>12755</v>
      </c>
      <c r="S730" s="196" t="s">
        <v>17933</v>
      </c>
      <c r="T730" s="198" t="str">
        <f t="shared" si="288"/>
        <v>2"-(P)</v>
      </c>
    </row>
    <row r="731" spans="1:20" x14ac:dyDescent="0.25">
      <c r="A731">
        <v>3755944</v>
      </c>
      <c r="B731" t="s">
        <v>17934</v>
      </c>
      <c r="C731" t="s">
        <v>15874</v>
      </c>
      <c r="D731">
        <v>20191017</v>
      </c>
      <c r="E731" s="199">
        <v>6159</v>
      </c>
      <c r="F731" s="199">
        <v>780582</v>
      </c>
      <c r="G731" s="196" t="s">
        <v>12759</v>
      </c>
      <c r="H731" s="196" t="s">
        <v>12762</v>
      </c>
      <c r="I731" s="197">
        <v>43.571391632074942</v>
      </c>
      <c r="J731" s="196" t="s">
        <v>17935</v>
      </c>
      <c r="K731" s="196" t="s">
        <v>12755</v>
      </c>
      <c r="L731" s="196">
        <v>2</v>
      </c>
      <c r="M731" s="196">
        <v>2</v>
      </c>
      <c r="N731" s="196" t="s">
        <v>16070</v>
      </c>
      <c r="O731" s="200">
        <v>40191</v>
      </c>
      <c r="P731" s="196" t="s">
        <v>12760</v>
      </c>
      <c r="Q731" s="196">
        <v>60</v>
      </c>
      <c r="R731" s="196" t="s">
        <v>12755</v>
      </c>
      <c r="S731" s="196" t="s">
        <v>16071</v>
      </c>
      <c r="T731" s="198" t="str">
        <f t="shared" si="288"/>
        <v>2"-(P)</v>
      </c>
    </row>
    <row r="732" spans="1:20" x14ac:dyDescent="0.25">
      <c r="A732">
        <v>3615490</v>
      </c>
      <c r="B732" t="s">
        <v>12577</v>
      </c>
      <c r="C732" t="s">
        <v>15874</v>
      </c>
      <c r="D732">
        <v>20191030</v>
      </c>
      <c r="E732" s="199">
        <v>10172</v>
      </c>
      <c r="F732" s="199">
        <v>4569581</v>
      </c>
      <c r="G732" s="196" t="s">
        <v>12759</v>
      </c>
      <c r="H732" s="196" t="s">
        <v>12762</v>
      </c>
      <c r="I732" s="197">
        <v>319.59872622312832</v>
      </c>
      <c r="J732" s="196" t="s">
        <v>12137</v>
      </c>
      <c r="K732" s="196" t="s">
        <v>12755</v>
      </c>
      <c r="L732" s="196"/>
      <c r="M732" s="196"/>
      <c r="N732" s="196" t="s">
        <v>17936</v>
      </c>
      <c r="O732" s="200">
        <v>43204</v>
      </c>
      <c r="P732" s="196" t="s">
        <v>12760</v>
      </c>
      <c r="Q732" s="196">
        <v>45</v>
      </c>
      <c r="R732" s="196" t="s">
        <v>12755</v>
      </c>
      <c r="S732" s="196" t="s">
        <v>12200</v>
      </c>
      <c r="T732" s="198" t="str">
        <f t="shared" ref="T732:T735" si="289">P732&amp;"-"&amp;R732</f>
        <v>2"-(P)</v>
      </c>
    </row>
    <row r="733" spans="1:20" x14ac:dyDescent="0.25">
      <c r="A733">
        <v>3429583</v>
      </c>
      <c r="B733" t="s">
        <v>17937</v>
      </c>
      <c r="C733" t="s">
        <v>15874</v>
      </c>
      <c r="D733">
        <v>20191108</v>
      </c>
      <c r="E733" s="199">
        <v>7477</v>
      </c>
      <c r="F733" s="199">
        <v>383874</v>
      </c>
      <c r="G733" s="196" t="s">
        <v>12763</v>
      </c>
      <c r="H733" s="196" t="s">
        <v>12764</v>
      </c>
      <c r="I733" s="197">
        <v>55.092452075699761</v>
      </c>
      <c r="J733" s="196" t="s">
        <v>17938</v>
      </c>
      <c r="K733" s="196" t="s">
        <v>12755</v>
      </c>
      <c r="L733" s="196">
        <v>35</v>
      </c>
      <c r="M733" s="196">
        <v>35</v>
      </c>
      <c r="N733" s="196" t="s">
        <v>17939</v>
      </c>
      <c r="O733" s="200">
        <v>41138</v>
      </c>
      <c r="P733" s="196" t="s">
        <v>12760</v>
      </c>
      <c r="Q733" s="196">
        <v>35</v>
      </c>
      <c r="R733" s="196" t="s">
        <v>12755</v>
      </c>
      <c r="S733" s="196" t="s">
        <v>17744</v>
      </c>
      <c r="T733" s="198" t="str">
        <f t="shared" si="289"/>
        <v>2"-(P)</v>
      </c>
    </row>
    <row r="734" spans="1:20" x14ac:dyDescent="0.25">
      <c r="A734">
        <v>3039871</v>
      </c>
      <c r="B734" t="s">
        <v>12238</v>
      </c>
      <c r="C734" t="s">
        <v>15874</v>
      </c>
      <c r="D734">
        <v>20191108</v>
      </c>
      <c r="E734" s="199">
        <v>13428</v>
      </c>
      <c r="F734" s="199">
        <v>2882902</v>
      </c>
      <c r="G734" s="196" t="s">
        <v>12763</v>
      </c>
      <c r="H734" s="196" t="s">
        <v>12762</v>
      </c>
      <c r="I734" s="197">
        <v>16.202156817440695</v>
      </c>
      <c r="J734" s="196" t="s">
        <v>11595</v>
      </c>
      <c r="K734" s="196" t="s">
        <v>12755</v>
      </c>
      <c r="L734" s="196">
        <v>57</v>
      </c>
      <c r="M734" s="196">
        <v>57</v>
      </c>
      <c r="N734" s="196" t="s">
        <v>17856</v>
      </c>
      <c r="O734" s="200">
        <v>40332</v>
      </c>
      <c r="P734" s="196" t="s">
        <v>12760</v>
      </c>
      <c r="Q734" s="196">
        <v>57</v>
      </c>
      <c r="R734" s="196" t="s">
        <v>12755</v>
      </c>
      <c r="S734" s="196" t="s">
        <v>17857</v>
      </c>
      <c r="T734" s="198" t="str">
        <f t="shared" si="289"/>
        <v>2"-(P)</v>
      </c>
    </row>
    <row r="735" spans="1:20" x14ac:dyDescent="0.25">
      <c r="A735">
        <v>3706710</v>
      </c>
      <c r="B735" t="s">
        <v>17940</v>
      </c>
      <c r="C735" t="s">
        <v>15874</v>
      </c>
      <c r="D735">
        <v>20191112</v>
      </c>
      <c r="E735" s="199">
        <v>33239</v>
      </c>
      <c r="F735" s="199">
        <v>4715229</v>
      </c>
      <c r="G735" s="196" t="s">
        <v>12763</v>
      </c>
      <c r="H735" s="196" t="s">
        <v>12762</v>
      </c>
      <c r="I735" s="197">
        <v>54.000000007689373</v>
      </c>
      <c r="J735" s="196" t="s">
        <v>12176</v>
      </c>
      <c r="K735" s="196" t="s">
        <v>12755</v>
      </c>
      <c r="L735" s="196">
        <v>60</v>
      </c>
      <c r="M735" s="196">
        <v>60</v>
      </c>
      <c r="N735" s="196" t="s">
        <v>17740</v>
      </c>
      <c r="O735" s="200">
        <v>43160</v>
      </c>
      <c r="P735" s="196" t="s">
        <v>12760</v>
      </c>
      <c r="Q735" s="196">
        <v>60</v>
      </c>
      <c r="R735" s="196" t="s">
        <v>12755</v>
      </c>
      <c r="S735" s="196" t="s">
        <v>12213</v>
      </c>
      <c r="T735" s="198" t="str">
        <f t="shared" si="289"/>
        <v>2"-(P)</v>
      </c>
    </row>
    <row r="736" spans="1:20" x14ac:dyDescent="0.25">
      <c r="A736">
        <v>1148733</v>
      </c>
      <c r="B736" t="s">
        <v>17941</v>
      </c>
      <c r="C736" t="s">
        <v>15874</v>
      </c>
      <c r="D736">
        <v>20191101</v>
      </c>
      <c r="E736" s="199">
        <v>1680</v>
      </c>
      <c r="F736" s="199">
        <v>441146</v>
      </c>
      <c r="G736" s="196" t="s">
        <v>12759</v>
      </c>
      <c r="H736" s="196" t="s">
        <v>12760</v>
      </c>
      <c r="I736" s="197">
        <v>84.900522076492123</v>
      </c>
      <c r="J736" s="196" t="s">
        <v>17942</v>
      </c>
      <c r="K736" s="196" t="s">
        <v>12755</v>
      </c>
      <c r="L736" s="196">
        <v>45</v>
      </c>
      <c r="M736" s="196">
        <v>45</v>
      </c>
      <c r="N736" s="196" t="s">
        <v>17943</v>
      </c>
      <c r="O736" s="200">
        <v>42486</v>
      </c>
      <c r="P736" s="196" t="s">
        <v>12754</v>
      </c>
      <c r="Q736" s="196">
        <v>45</v>
      </c>
      <c r="R736" s="196" t="s">
        <v>12755</v>
      </c>
      <c r="S736" s="196" t="s">
        <v>16886</v>
      </c>
      <c r="T736" s="198" t="str">
        <f t="shared" ref="T736:T738" si="290">P736&amp;"-"&amp;R736</f>
        <v>4"-(P)</v>
      </c>
    </row>
    <row r="737" spans="1:20" x14ac:dyDescent="0.25">
      <c r="A737">
        <v>969413</v>
      </c>
      <c r="B737" t="s">
        <v>17944</v>
      </c>
      <c r="C737" t="s">
        <v>15874</v>
      </c>
      <c r="D737">
        <v>20191029</v>
      </c>
      <c r="E737" s="199">
        <v>21735</v>
      </c>
      <c r="F737" s="199">
        <v>651483</v>
      </c>
      <c r="G737" s="196" t="s">
        <v>12763</v>
      </c>
      <c r="H737" s="196" t="s">
        <v>12762</v>
      </c>
      <c r="I737" s="197">
        <v>16.785144756968293</v>
      </c>
      <c r="J737" s="196" t="s">
        <v>17945</v>
      </c>
      <c r="K737" s="196" t="s">
        <v>12755</v>
      </c>
      <c r="L737" s="196">
        <v>2</v>
      </c>
      <c r="M737" s="196">
        <v>2</v>
      </c>
      <c r="N737" s="196" t="s">
        <v>16386</v>
      </c>
      <c r="O737" s="200">
        <v>40963</v>
      </c>
      <c r="P737" s="196" t="s">
        <v>12760</v>
      </c>
      <c r="Q737" s="196">
        <v>57</v>
      </c>
      <c r="R737" s="196" t="s">
        <v>12755</v>
      </c>
      <c r="S737" s="196" t="s">
        <v>16387</v>
      </c>
      <c r="T737" s="198" t="str">
        <f t="shared" si="290"/>
        <v>2"-(P)</v>
      </c>
    </row>
    <row r="738" spans="1:20" x14ac:dyDescent="0.25">
      <c r="A738">
        <v>195927</v>
      </c>
      <c r="B738" t="s">
        <v>17946</v>
      </c>
      <c r="C738" t="s">
        <v>15874</v>
      </c>
      <c r="D738">
        <v>20191031</v>
      </c>
      <c r="E738" s="199">
        <v>1487</v>
      </c>
      <c r="F738" s="199">
        <v>3611104</v>
      </c>
      <c r="G738" s="196" t="s">
        <v>12763</v>
      </c>
      <c r="H738" s="196" t="s">
        <v>12762</v>
      </c>
      <c r="I738" s="197">
        <v>13.000000026704285</v>
      </c>
      <c r="J738" s="196" t="s">
        <v>17947</v>
      </c>
      <c r="K738" s="196" t="s">
        <v>12755</v>
      </c>
      <c r="L738" s="196">
        <v>45</v>
      </c>
      <c r="M738" s="196">
        <v>45</v>
      </c>
      <c r="N738" s="196" t="s">
        <v>17948</v>
      </c>
      <c r="O738" s="200">
        <v>42342</v>
      </c>
      <c r="P738" s="196" t="s">
        <v>12760</v>
      </c>
      <c r="Q738" s="196">
        <v>45</v>
      </c>
      <c r="R738" s="196" t="s">
        <v>12755</v>
      </c>
      <c r="S738" s="196" t="s">
        <v>16702</v>
      </c>
      <c r="T738" s="198" t="str">
        <f t="shared" si="290"/>
        <v>2"-(P)</v>
      </c>
    </row>
    <row r="739" spans="1:20" x14ac:dyDescent="0.25">
      <c r="A739">
        <v>3574326</v>
      </c>
      <c r="B739" t="s">
        <v>17949</v>
      </c>
      <c r="C739" t="s">
        <v>15874</v>
      </c>
      <c r="D739">
        <v>20191017</v>
      </c>
      <c r="E739" s="199">
        <v>14109</v>
      </c>
      <c r="F739" s="199">
        <v>4590781</v>
      </c>
      <c r="G739" s="196" t="s">
        <v>12768</v>
      </c>
      <c r="H739" s="196" t="s">
        <v>12762</v>
      </c>
      <c r="I739" s="197">
        <v>11.005577473858771</v>
      </c>
      <c r="J739" s="196" t="s">
        <v>11946</v>
      </c>
      <c r="K739" s="196" t="s">
        <v>12755</v>
      </c>
      <c r="L739" s="196">
        <v>60</v>
      </c>
      <c r="M739" s="196">
        <v>60</v>
      </c>
      <c r="N739" s="196" t="s">
        <v>15945</v>
      </c>
      <c r="O739" s="200">
        <v>40808</v>
      </c>
      <c r="P739" s="196" t="s">
        <v>12760</v>
      </c>
      <c r="Q739" s="196">
        <v>60</v>
      </c>
      <c r="R739" s="196" t="s">
        <v>12755</v>
      </c>
      <c r="S739" s="196" t="s">
        <v>15946</v>
      </c>
      <c r="T739" s="198" t="str">
        <f t="shared" ref="T739" si="291">P739&amp;"-"&amp;R739</f>
        <v>2"-(P)</v>
      </c>
    </row>
    <row r="740" spans="1:20" x14ac:dyDescent="0.25">
      <c r="A740">
        <v>2827775</v>
      </c>
      <c r="B740" t="s">
        <v>17950</v>
      </c>
      <c r="C740" t="s">
        <v>15874</v>
      </c>
      <c r="D740">
        <v>20191111</v>
      </c>
      <c r="E740" s="199">
        <v>15678</v>
      </c>
      <c r="F740" s="199">
        <v>2487990</v>
      </c>
      <c r="G740" s="196" t="s">
        <v>12763</v>
      </c>
      <c r="H740" s="196" t="s">
        <v>12762</v>
      </c>
      <c r="I740" s="197">
        <v>210.99999998426495</v>
      </c>
      <c r="J740" s="196" t="s">
        <v>17951</v>
      </c>
      <c r="K740" s="196" t="s">
        <v>12755</v>
      </c>
      <c r="L740" s="196">
        <v>57</v>
      </c>
      <c r="M740" s="196">
        <v>57</v>
      </c>
      <c r="N740" s="196" t="s">
        <v>17952</v>
      </c>
      <c r="O740" s="200">
        <v>41409</v>
      </c>
      <c r="P740" s="196" t="s">
        <v>12760</v>
      </c>
      <c r="Q740" s="196">
        <v>57</v>
      </c>
      <c r="R740" s="196" t="s">
        <v>12755</v>
      </c>
      <c r="S740" s="196" t="s">
        <v>17953</v>
      </c>
      <c r="T740" s="198" t="str">
        <f t="shared" ref="T740:T742" si="292">P740&amp;"-"&amp;R740</f>
        <v>2"-(P)</v>
      </c>
    </row>
    <row r="741" spans="1:20" x14ac:dyDescent="0.25">
      <c r="A741">
        <v>3196032</v>
      </c>
      <c r="B741" t="s">
        <v>12379</v>
      </c>
      <c r="C741" t="s">
        <v>15874</v>
      </c>
      <c r="D741">
        <v>20191114</v>
      </c>
      <c r="E741" s="199">
        <v>5591</v>
      </c>
      <c r="F741" s="199">
        <v>3475105</v>
      </c>
      <c r="G741" s="196" t="s">
        <v>12763</v>
      </c>
      <c r="H741" s="196" t="s">
        <v>12762</v>
      </c>
      <c r="I741" s="197">
        <v>127.99999993680612</v>
      </c>
      <c r="J741" s="196" t="s">
        <v>11736</v>
      </c>
      <c r="K741" s="196" t="s">
        <v>12755</v>
      </c>
      <c r="L741" s="196">
        <v>60</v>
      </c>
      <c r="M741" s="196">
        <v>60</v>
      </c>
      <c r="N741" s="196" t="s">
        <v>17954</v>
      </c>
      <c r="O741" s="200">
        <v>39448</v>
      </c>
      <c r="P741" s="196" t="s">
        <v>12760</v>
      </c>
      <c r="Q741" s="196">
        <v>60</v>
      </c>
      <c r="R741" s="196" t="s">
        <v>12755</v>
      </c>
      <c r="S741" s="196" t="s">
        <v>17955</v>
      </c>
      <c r="T741" s="198" t="str">
        <f t="shared" si="292"/>
        <v>2"-(P)</v>
      </c>
    </row>
    <row r="742" spans="1:20" x14ac:dyDescent="0.25">
      <c r="A742">
        <v>3140058</v>
      </c>
      <c r="B742" t="s">
        <v>12346</v>
      </c>
      <c r="C742" t="s">
        <v>15874</v>
      </c>
      <c r="D742">
        <v>20191017</v>
      </c>
      <c r="E742" s="199">
        <v>5937</v>
      </c>
      <c r="F742" s="199">
        <v>3325086</v>
      </c>
      <c r="G742" s="196" t="s">
        <v>12763</v>
      </c>
      <c r="H742" s="196" t="s">
        <v>12762</v>
      </c>
      <c r="I742" s="197">
        <v>14.003301272345535</v>
      </c>
      <c r="J742" s="196" t="s">
        <v>11695</v>
      </c>
      <c r="K742" s="196" t="s">
        <v>12755</v>
      </c>
      <c r="L742" s="196">
        <v>45</v>
      </c>
      <c r="M742" s="196">
        <v>45</v>
      </c>
      <c r="N742" s="196" t="s">
        <v>15987</v>
      </c>
      <c r="O742" s="200">
        <v>41960</v>
      </c>
      <c r="P742" s="196" t="s">
        <v>12762</v>
      </c>
      <c r="Q742" s="196">
        <v>45</v>
      </c>
      <c r="R742" s="196" t="s">
        <v>12758</v>
      </c>
      <c r="S742" s="196" t="s">
        <v>15988</v>
      </c>
      <c r="T742" s="198" t="str">
        <f t="shared" si="292"/>
        <v>1"-(W)</v>
      </c>
    </row>
    <row r="743" spans="1:20" x14ac:dyDescent="0.25">
      <c r="A743">
        <v>1662419</v>
      </c>
      <c r="B743" t="s">
        <v>17956</v>
      </c>
      <c r="C743" t="s">
        <v>15874</v>
      </c>
      <c r="D743">
        <v>20191031</v>
      </c>
      <c r="E743" s="199">
        <v>11492</v>
      </c>
      <c r="F743" s="199">
        <v>515486</v>
      </c>
      <c r="G743" s="196" t="s">
        <v>12759</v>
      </c>
      <c r="H743" s="196" t="s">
        <v>12762</v>
      </c>
      <c r="I743" s="197">
        <v>373.56423378396983</v>
      </c>
      <c r="J743" s="196" t="s">
        <v>17957</v>
      </c>
      <c r="K743" s="196" t="s">
        <v>12755</v>
      </c>
      <c r="L743" s="196">
        <v>0</v>
      </c>
      <c r="M743" s="196">
        <v>0</v>
      </c>
      <c r="N743" s="196" t="s">
        <v>16006</v>
      </c>
      <c r="O743" s="200">
        <v>43252</v>
      </c>
      <c r="P743" s="196" t="s">
        <v>12760</v>
      </c>
      <c r="Q743" s="196">
        <v>35</v>
      </c>
      <c r="R743" s="196" t="s">
        <v>12758</v>
      </c>
      <c r="S743" s="196" t="s">
        <v>16007</v>
      </c>
      <c r="T743" s="198" t="str">
        <f t="shared" ref="T743:T744" si="293">P743&amp;"-"&amp;R743</f>
        <v>2"-(W)</v>
      </c>
    </row>
    <row r="744" spans="1:20" x14ac:dyDescent="0.25">
      <c r="A744">
        <v>1159432</v>
      </c>
      <c r="B744" t="s">
        <v>17958</v>
      </c>
      <c r="C744" t="s">
        <v>15874</v>
      </c>
      <c r="D744">
        <v>20191022</v>
      </c>
      <c r="E744" s="199">
        <v>12345</v>
      </c>
      <c r="F744" s="199">
        <v>311248</v>
      </c>
      <c r="G744" s="196" t="s">
        <v>12763</v>
      </c>
      <c r="H744" s="196" t="s">
        <v>12764</v>
      </c>
      <c r="I744" s="197">
        <v>120.0705888245443</v>
      </c>
      <c r="J744" s="196" t="s">
        <v>16080</v>
      </c>
      <c r="K744" s="196" t="s">
        <v>12755</v>
      </c>
      <c r="L744" s="196">
        <v>57</v>
      </c>
      <c r="M744" s="196">
        <v>57</v>
      </c>
      <c r="N744" s="196" t="s">
        <v>17959</v>
      </c>
      <c r="O744" s="200">
        <v>42291</v>
      </c>
      <c r="P744" s="196" t="s">
        <v>12760</v>
      </c>
      <c r="Q744" s="196">
        <v>57</v>
      </c>
      <c r="R744" s="196" t="s">
        <v>12755</v>
      </c>
      <c r="S744" s="196" t="s">
        <v>17960</v>
      </c>
      <c r="T744" s="198" t="str">
        <f t="shared" si="293"/>
        <v>2"-(P)</v>
      </c>
    </row>
    <row r="745" spans="1:20" x14ac:dyDescent="0.25">
      <c r="A745">
        <v>3606547</v>
      </c>
      <c r="B745" t="s">
        <v>17961</v>
      </c>
      <c r="C745" t="s">
        <v>15874</v>
      </c>
      <c r="D745">
        <v>20191101</v>
      </c>
      <c r="E745" s="199">
        <v>823</v>
      </c>
      <c r="F745" s="199">
        <v>1040214</v>
      </c>
      <c r="G745" s="196" t="s">
        <v>12763</v>
      </c>
      <c r="H745" s="196" t="s">
        <v>12764</v>
      </c>
      <c r="I745" s="197">
        <v>31.767102800779487</v>
      </c>
      <c r="J745" s="196" t="s">
        <v>17962</v>
      </c>
      <c r="K745" s="196" t="s">
        <v>12755</v>
      </c>
      <c r="L745" s="196">
        <v>2</v>
      </c>
      <c r="M745" s="196">
        <v>2</v>
      </c>
      <c r="N745" s="196" t="s">
        <v>16127</v>
      </c>
      <c r="O745" s="200">
        <v>40070</v>
      </c>
      <c r="P745" s="196" t="s">
        <v>12760</v>
      </c>
      <c r="Q745" s="196">
        <v>45</v>
      </c>
      <c r="R745" s="196" t="s">
        <v>12755</v>
      </c>
      <c r="S745" s="196" t="s">
        <v>16128</v>
      </c>
      <c r="T745" s="198" t="str">
        <f t="shared" ref="T745" si="294">P745&amp;"-"&amp;R745</f>
        <v>2"-(P)</v>
      </c>
    </row>
    <row r="746" spans="1:20" x14ac:dyDescent="0.25">
      <c r="A746">
        <v>1321343</v>
      </c>
      <c r="B746" t="s">
        <v>17963</v>
      </c>
      <c r="C746" t="s">
        <v>15874</v>
      </c>
      <c r="D746">
        <v>20191018</v>
      </c>
      <c r="E746" s="199">
        <v>5672</v>
      </c>
      <c r="F746" s="199">
        <v>2878892</v>
      </c>
      <c r="G746" s="196" t="s">
        <v>12768</v>
      </c>
      <c r="H746" s="196" t="s">
        <v>12762</v>
      </c>
      <c r="I746" s="197">
        <v>71.999999986816022</v>
      </c>
      <c r="J746" s="196" t="s">
        <v>17964</v>
      </c>
      <c r="K746" s="196" t="s">
        <v>12755</v>
      </c>
      <c r="L746" s="196">
        <v>45</v>
      </c>
      <c r="M746" s="196">
        <v>45</v>
      </c>
      <c r="N746" s="196" t="s">
        <v>17965</v>
      </c>
      <c r="O746" s="200">
        <v>41744</v>
      </c>
      <c r="P746" s="196" t="s">
        <v>12760</v>
      </c>
      <c r="Q746" s="196">
        <v>45</v>
      </c>
      <c r="R746" s="196" t="s">
        <v>12755</v>
      </c>
      <c r="S746" s="196" t="s">
        <v>17966</v>
      </c>
      <c r="T746" s="198" t="str">
        <f t="shared" ref="T746:T748" si="295">P746&amp;"-"&amp;R746</f>
        <v>2"-(P)</v>
      </c>
    </row>
    <row r="747" spans="1:20" x14ac:dyDescent="0.25">
      <c r="A747">
        <v>3580244</v>
      </c>
      <c r="B747" t="s">
        <v>12592</v>
      </c>
      <c r="C747" t="s">
        <v>15874</v>
      </c>
      <c r="D747">
        <v>20191108</v>
      </c>
      <c r="E747" s="199">
        <v>7347</v>
      </c>
      <c r="F747" s="199">
        <v>4566782</v>
      </c>
      <c r="G747" s="196" t="s">
        <v>12759</v>
      </c>
      <c r="H747" s="196" t="s">
        <v>12760</v>
      </c>
      <c r="I747" s="197">
        <v>1120.0803872755364</v>
      </c>
      <c r="J747" s="196" t="s">
        <v>12155</v>
      </c>
      <c r="K747" s="196" t="s">
        <v>12755</v>
      </c>
      <c r="L747" s="196">
        <v>225</v>
      </c>
      <c r="M747" s="196">
        <v>225</v>
      </c>
      <c r="N747" s="196" t="s">
        <v>17967</v>
      </c>
      <c r="O747" s="200">
        <v>43105</v>
      </c>
      <c r="P747" s="196" t="s">
        <v>12762</v>
      </c>
      <c r="Q747" s="196">
        <v>225</v>
      </c>
      <c r="R747" s="196" t="s">
        <v>12758</v>
      </c>
      <c r="S747" s="196" t="s">
        <v>12154</v>
      </c>
      <c r="T747" s="198" t="str">
        <f t="shared" si="295"/>
        <v>1"-(W)</v>
      </c>
    </row>
    <row r="748" spans="1:20" x14ac:dyDescent="0.25">
      <c r="A748">
        <v>319959</v>
      </c>
      <c r="B748" t="s">
        <v>17968</v>
      </c>
      <c r="C748" t="s">
        <v>15874</v>
      </c>
      <c r="D748">
        <v>20191107</v>
      </c>
      <c r="E748" s="199">
        <v>7747</v>
      </c>
      <c r="F748" s="199">
        <v>376890</v>
      </c>
      <c r="G748" s="196" t="s">
        <v>12759</v>
      </c>
      <c r="H748" s="196" t="s">
        <v>12764</v>
      </c>
      <c r="I748" s="197">
        <v>61.120183780141055</v>
      </c>
      <c r="J748" s="196" t="s">
        <v>17309</v>
      </c>
      <c r="K748" s="196" t="s">
        <v>12755</v>
      </c>
      <c r="L748" s="196">
        <v>45</v>
      </c>
      <c r="M748" s="196">
        <v>45</v>
      </c>
      <c r="N748" s="196" t="s">
        <v>16691</v>
      </c>
      <c r="O748" s="200">
        <v>40290</v>
      </c>
      <c r="P748" s="196" t="s">
        <v>12754</v>
      </c>
      <c r="Q748" s="196">
        <v>45</v>
      </c>
      <c r="R748" s="196" t="s">
        <v>12755</v>
      </c>
      <c r="S748" s="196" t="s">
        <v>16692</v>
      </c>
      <c r="T748" s="198" t="str">
        <f t="shared" si="295"/>
        <v>4"-(P)</v>
      </c>
    </row>
    <row r="749" spans="1:20" x14ac:dyDescent="0.25">
      <c r="A749">
        <v>2169688</v>
      </c>
      <c r="B749" t="s">
        <v>17969</v>
      </c>
      <c r="C749" t="s">
        <v>15874</v>
      </c>
      <c r="D749">
        <v>20191025</v>
      </c>
      <c r="E749" s="199">
        <v>17460</v>
      </c>
      <c r="F749" s="199">
        <v>617893</v>
      </c>
      <c r="G749" s="196" t="s">
        <v>12768</v>
      </c>
      <c r="H749" s="196" t="s">
        <v>12762</v>
      </c>
      <c r="I749" s="197">
        <v>28.806413205600581</v>
      </c>
      <c r="J749" s="196" t="s">
        <v>17655</v>
      </c>
      <c r="K749" s="196" t="s">
        <v>12755</v>
      </c>
      <c r="L749" s="196">
        <v>0</v>
      </c>
      <c r="M749" s="196">
        <v>0</v>
      </c>
      <c r="N749" s="196" t="s">
        <v>16987</v>
      </c>
      <c r="O749" s="200">
        <v>39448</v>
      </c>
      <c r="P749" s="196" t="s">
        <v>12760</v>
      </c>
      <c r="Q749" s="196">
        <v>57</v>
      </c>
      <c r="R749" s="196" t="s">
        <v>12755</v>
      </c>
      <c r="S749" s="196" t="s">
        <v>16988</v>
      </c>
      <c r="T749" s="198" t="str">
        <f t="shared" ref="T749:T752" si="296">P749&amp;"-"&amp;R749</f>
        <v>2"-(P)</v>
      </c>
    </row>
    <row r="750" spans="1:20" x14ac:dyDescent="0.25">
      <c r="A750">
        <v>2887781</v>
      </c>
      <c r="B750" t="s">
        <v>17970</v>
      </c>
      <c r="C750" t="s">
        <v>15874</v>
      </c>
      <c r="D750">
        <v>20191018</v>
      </c>
      <c r="E750" s="199">
        <v>21723</v>
      </c>
      <c r="F750" s="199">
        <v>236112</v>
      </c>
      <c r="G750" s="196" t="s">
        <v>12768</v>
      </c>
      <c r="H750" s="196" t="s">
        <v>12764</v>
      </c>
      <c r="I750" s="197">
        <v>137.81892803697284</v>
      </c>
      <c r="J750" s="196" t="s">
        <v>17971</v>
      </c>
      <c r="K750" s="196" t="s">
        <v>12755</v>
      </c>
      <c r="L750" s="196">
        <v>57</v>
      </c>
      <c r="M750" s="196">
        <v>57</v>
      </c>
      <c r="N750" s="196" t="s">
        <v>17972</v>
      </c>
      <c r="O750" s="200">
        <v>41589</v>
      </c>
      <c r="P750" s="196" t="s">
        <v>12762</v>
      </c>
      <c r="Q750" s="196">
        <v>57</v>
      </c>
      <c r="R750" s="196" t="s">
        <v>12755</v>
      </c>
      <c r="S750" s="196" t="s">
        <v>17973</v>
      </c>
      <c r="T750" s="198" t="str">
        <f t="shared" si="296"/>
        <v>1"-(P)</v>
      </c>
    </row>
    <row r="751" spans="1:20" x14ac:dyDescent="0.25">
      <c r="A751">
        <v>427647</v>
      </c>
      <c r="B751" t="s">
        <v>17974</v>
      </c>
      <c r="C751" t="s">
        <v>15874</v>
      </c>
      <c r="D751">
        <v>20191107</v>
      </c>
      <c r="E751" s="199">
        <v>7337</v>
      </c>
      <c r="F751" s="199">
        <v>526662</v>
      </c>
      <c r="G751" s="196" t="s">
        <v>12763</v>
      </c>
      <c r="H751" s="196" t="s">
        <v>12764</v>
      </c>
      <c r="I751" s="197">
        <v>178.27312344552533</v>
      </c>
      <c r="J751" s="196" t="s">
        <v>17975</v>
      </c>
      <c r="K751" s="196" t="s">
        <v>12755</v>
      </c>
      <c r="L751" s="196">
        <v>0</v>
      </c>
      <c r="M751" s="196">
        <v>0</v>
      </c>
      <c r="N751" s="196" t="s">
        <v>16456</v>
      </c>
      <c r="O751" s="200">
        <v>39561</v>
      </c>
      <c r="P751" s="196" t="s">
        <v>12767</v>
      </c>
      <c r="Q751" s="196">
        <v>60</v>
      </c>
      <c r="R751" s="196" t="s">
        <v>12755</v>
      </c>
      <c r="S751" s="196" t="s">
        <v>16457</v>
      </c>
      <c r="T751" s="198" t="str">
        <f t="shared" si="296"/>
        <v>6"-(P)</v>
      </c>
    </row>
    <row r="752" spans="1:20" x14ac:dyDescent="0.25">
      <c r="A752">
        <v>218554</v>
      </c>
      <c r="B752" t="s">
        <v>17976</v>
      </c>
      <c r="C752" t="s">
        <v>15874</v>
      </c>
      <c r="D752">
        <v>20191107</v>
      </c>
      <c r="E752" s="199">
        <v>14370</v>
      </c>
      <c r="F752" s="199">
        <v>1175023</v>
      </c>
      <c r="G752" s="196" t="s">
        <v>12768</v>
      </c>
      <c r="H752" s="196" t="s">
        <v>12762</v>
      </c>
      <c r="I752" s="197">
        <v>61.904960970941801</v>
      </c>
      <c r="J752" s="196" t="s">
        <v>17977</v>
      </c>
      <c r="K752" s="196" t="s">
        <v>12755</v>
      </c>
      <c r="L752" s="196"/>
      <c r="M752" s="196"/>
      <c r="N752" s="196" t="s">
        <v>16646</v>
      </c>
      <c r="O752" s="200">
        <v>40477</v>
      </c>
      <c r="P752" s="196" t="s">
        <v>12760</v>
      </c>
      <c r="Q752" s="196">
        <v>60</v>
      </c>
      <c r="R752" s="196" t="s">
        <v>12755</v>
      </c>
      <c r="S752" s="196" t="s">
        <v>16647</v>
      </c>
      <c r="T752" s="198" t="str">
        <f t="shared" si="296"/>
        <v>2"-(P)</v>
      </c>
    </row>
    <row r="753" spans="1:20" x14ac:dyDescent="0.25">
      <c r="A753">
        <v>3728129</v>
      </c>
      <c r="B753" t="s">
        <v>17978</v>
      </c>
      <c r="C753" t="s">
        <v>15874</v>
      </c>
      <c r="D753">
        <v>20191112</v>
      </c>
      <c r="E753" s="199">
        <v>33239</v>
      </c>
      <c r="F753" s="199">
        <v>4715229</v>
      </c>
      <c r="G753" s="196" t="s">
        <v>12763</v>
      </c>
      <c r="H753" s="196" t="s">
        <v>12762</v>
      </c>
      <c r="I753" s="197">
        <v>54.000000007689373</v>
      </c>
      <c r="J753" s="196" t="s">
        <v>12176</v>
      </c>
      <c r="K753" s="196" t="s">
        <v>12755</v>
      </c>
      <c r="L753" s="196">
        <v>60</v>
      </c>
      <c r="M753" s="196">
        <v>60</v>
      </c>
      <c r="N753" s="196" t="s">
        <v>17740</v>
      </c>
      <c r="O753" s="200">
        <v>43160</v>
      </c>
      <c r="P753" s="196" t="s">
        <v>12760</v>
      </c>
      <c r="Q753" s="196">
        <v>60</v>
      </c>
      <c r="R753" s="196" t="s">
        <v>12755</v>
      </c>
      <c r="S753" s="196" t="s">
        <v>12213</v>
      </c>
      <c r="T753" s="198" t="str">
        <f t="shared" ref="T753:T754" si="297">P753&amp;"-"&amp;R753</f>
        <v>2"-(P)</v>
      </c>
    </row>
    <row r="754" spans="1:20" x14ac:dyDescent="0.25">
      <c r="A754">
        <v>3428154</v>
      </c>
      <c r="B754" t="s">
        <v>17979</v>
      </c>
      <c r="C754" t="s">
        <v>15874</v>
      </c>
      <c r="D754">
        <v>20191108</v>
      </c>
      <c r="E754" s="199">
        <v>33260</v>
      </c>
      <c r="F754" s="199">
        <v>242059</v>
      </c>
      <c r="G754" s="196" t="s">
        <v>12763</v>
      </c>
      <c r="H754" s="196" t="s">
        <v>12764</v>
      </c>
      <c r="I754" s="197">
        <v>122.23884730236014</v>
      </c>
      <c r="J754" s="196" t="s">
        <v>17980</v>
      </c>
      <c r="K754" s="196" t="s">
        <v>12755</v>
      </c>
      <c r="L754" s="196">
        <v>0</v>
      </c>
      <c r="M754" s="196">
        <v>0</v>
      </c>
      <c r="N754" s="196" t="s">
        <v>17856</v>
      </c>
      <c r="O754" s="200">
        <v>40332</v>
      </c>
      <c r="P754" s="196" t="s">
        <v>12760</v>
      </c>
      <c r="Q754" s="196">
        <v>57</v>
      </c>
      <c r="R754" s="196" t="s">
        <v>12755</v>
      </c>
      <c r="S754" s="196" t="s">
        <v>17857</v>
      </c>
      <c r="T754" s="198" t="str">
        <f t="shared" si="297"/>
        <v>2"-(P)</v>
      </c>
    </row>
    <row r="755" spans="1:20" x14ac:dyDescent="0.25">
      <c r="A755">
        <v>47150</v>
      </c>
      <c r="B755" t="s">
        <v>17981</v>
      </c>
      <c r="C755" t="s">
        <v>15874</v>
      </c>
      <c r="D755">
        <v>20191024</v>
      </c>
      <c r="E755" s="199">
        <v>21833</v>
      </c>
      <c r="F755" s="199">
        <v>785384</v>
      </c>
      <c r="G755" s="196" t="s">
        <v>12763</v>
      </c>
      <c r="H755" s="196" t="s">
        <v>12762</v>
      </c>
      <c r="I755" s="197">
        <v>34.41151850392356</v>
      </c>
      <c r="J755" s="196" t="s">
        <v>17982</v>
      </c>
      <c r="K755" s="196" t="s">
        <v>12755</v>
      </c>
      <c r="L755" s="196">
        <v>57</v>
      </c>
      <c r="M755" s="196">
        <v>57</v>
      </c>
      <c r="N755" s="196" t="s">
        <v>17983</v>
      </c>
      <c r="O755" s="200">
        <v>40317</v>
      </c>
      <c r="P755" s="196" t="s">
        <v>12760</v>
      </c>
      <c r="Q755" s="196">
        <v>57</v>
      </c>
      <c r="R755" s="196" t="s">
        <v>12755</v>
      </c>
      <c r="S755" s="196" t="s">
        <v>17984</v>
      </c>
      <c r="T755" s="198" t="str">
        <f t="shared" ref="T755:T758" si="298">P755&amp;"-"&amp;R755</f>
        <v>2"-(P)</v>
      </c>
    </row>
    <row r="756" spans="1:20" x14ac:dyDescent="0.25">
      <c r="A756">
        <v>2681719</v>
      </c>
      <c r="B756" t="s">
        <v>17985</v>
      </c>
      <c r="C756" t="s">
        <v>15874</v>
      </c>
      <c r="D756">
        <v>20191024</v>
      </c>
      <c r="E756" s="199">
        <v>11882</v>
      </c>
      <c r="F756" s="199">
        <v>5168500</v>
      </c>
      <c r="G756" s="196" t="s">
        <v>12763</v>
      </c>
      <c r="H756" s="196" t="s">
        <v>12762</v>
      </c>
      <c r="I756" s="197">
        <v>40.000000011768918</v>
      </c>
      <c r="J756" s="196" t="s">
        <v>17986</v>
      </c>
      <c r="K756" s="196" t="s">
        <v>12755</v>
      </c>
      <c r="L756" s="196">
        <v>35</v>
      </c>
      <c r="M756" s="196">
        <v>35</v>
      </c>
      <c r="N756" s="196" t="s">
        <v>17987</v>
      </c>
      <c r="O756" s="200">
        <v>43227</v>
      </c>
      <c r="P756" s="196" t="s">
        <v>12760</v>
      </c>
      <c r="Q756" s="196">
        <v>35</v>
      </c>
      <c r="R756" s="196" t="s">
        <v>12755</v>
      </c>
      <c r="S756" s="196" t="s">
        <v>17988</v>
      </c>
      <c r="T756" s="198" t="str">
        <f t="shared" si="298"/>
        <v>2"-(P)</v>
      </c>
    </row>
    <row r="757" spans="1:20" x14ac:dyDescent="0.25">
      <c r="A757">
        <v>3816336</v>
      </c>
      <c r="B757" t="s">
        <v>17989</v>
      </c>
      <c r="C757" t="s">
        <v>15874</v>
      </c>
      <c r="D757">
        <v>20191024</v>
      </c>
      <c r="E757" s="199">
        <v>2488</v>
      </c>
      <c r="F757" s="199">
        <v>439627</v>
      </c>
      <c r="G757" s="196" t="s">
        <v>12763</v>
      </c>
      <c r="H757" s="196" t="s">
        <v>12762</v>
      </c>
      <c r="I757" s="197">
        <v>108.53992991797683</v>
      </c>
      <c r="J757" s="196" t="s">
        <v>17990</v>
      </c>
      <c r="K757" s="196" t="s">
        <v>12755</v>
      </c>
      <c r="L757" s="196">
        <v>0</v>
      </c>
      <c r="M757" s="196">
        <v>0</v>
      </c>
      <c r="N757" s="196" t="s">
        <v>17991</v>
      </c>
      <c r="O757" s="200">
        <v>43378</v>
      </c>
      <c r="P757" s="196" t="s">
        <v>12760</v>
      </c>
      <c r="Q757" s="196">
        <v>35</v>
      </c>
      <c r="R757" s="196" t="s">
        <v>12755</v>
      </c>
      <c r="S757" s="196" t="s">
        <v>17992</v>
      </c>
      <c r="T757" s="198" t="str">
        <f t="shared" si="298"/>
        <v>2"-(P)</v>
      </c>
    </row>
    <row r="758" spans="1:20" x14ac:dyDescent="0.25">
      <c r="A758">
        <v>2104171</v>
      </c>
      <c r="B758" t="s">
        <v>17993</v>
      </c>
      <c r="C758" t="s">
        <v>15874</v>
      </c>
      <c r="D758">
        <v>20191107</v>
      </c>
      <c r="E758" s="199">
        <v>14334</v>
      </c>
      <c r="F758" s="199">
        <v>1175020</v>
      </c>
      <c r="G758" s="196" t="s">
        <v>12768</v>
      </c>
      <c r="H758" s="196" t="s">
        <v>12762</v>
      </c>
      <c r="I758" s="197">
        <v>73.243080557631146</v>
      </c>
      <c r="J758" s="196" t="s">
        <v>17994</v>
      </c>
      <c r="K758" s="196" t="s">
        <v>12755</v>
      </c>
      <c r="L758" s="196"/>
      <c r="M758" s="196"/>
      <c r="N758" s="196" t="s">
        <v>16646</v>
      </c>
      <c r="O758" s="200">
        <v>40477</v>
      </c>
      <c r="P758" s="196" t="s">
        <v>12760</v>
      </c>
      <c r="Q758" s="196">
        <v>60</v>
      </c>
      <c r="R758" s="196" t="s">
        <v>12755</v>
      </c>
      <c r="S758" s="196" t="s">
        <v>16647</v>
      </c>
      <c r="T758" s="198" t="str">
        <f t="shared" si="298"/>
        <v>2"-(P)</v>
      </c>
    </row>
    <row r="759" spans="1:20" x14ac:dyDescent="0.25">
      <c r="A759">
        <v>3441797</v>
      </c>
      <c r="B759" t="s">
        <v>17995</v>
      </c>
      <c r="C759" t="s">
        <v>15874</v>
      </c>
      <c r="D759">
        <v>20191104</v>
      </c>
      <c r="E759" s="199">
        <v>1784</v>
      </c>
      <c r="F759" s="199">
        <v>482597</v>
      </c>
      <c r="G759" s="196" t="s">
        <v>12768</v>
      </c>
      <c r="H759" s="196" t="s">
        <v>12762</v>
      </c>
      <c r="I759" s="197">
        <v>45.859161377644732</v>
      </c>
      <c r="J759" s="196" t="s">
        <v>17095</v>
      </c>
      <c r="K759" s="196" t="s">
        <v>12755</v>
      </c>
      <c r="L759" s="196">
        <v>0</v>
      </c>
      <c r="M759" s="196">
        <v>0</v>
      </c>
      <c r="N759" s="196" t="s">
        <v>17096</v>
      </c>
      <c r="O759" s="200">
        <v>41400</v>
      </c>
      <c r="P759" s="196" t="s">
        <v>12760</v>
      </c>
      <c r="Q759" s="196">
        <v>45</v>
      </c>
      <c r="R759" s="196" t="s">
        <v>12755</v>
      </c>
      <c r="S759" s="196" t="s">
        <v>17097</v>
      </c>
      <c r="T759" s="198" t="str">
        <f t="shared" ref="T759:T761" si="299">P759&amp;"-"&amp;R759</f>
        <v>2"-(P)</v>
      </c>
    </row>
    <row r="760" spans="1:20" x14ac:dyDescent="0.25">
      <c r="A760">
        <v>2260376</v>
      </c>
      <c r="B760" t="s">
        <v>17996</v>
      </c>
      <c r="C760" t="s">
        <v>15874</v>
      </c>
      <c r="D760">
        <v>20191028</v>
      </c>
      <c r="E760" s="199">
        <v>1429</v>
      </c>
      <c r="F760" s="199">
        <v>614708</v>
      </c>
      <c r="G760" s="196" t="s">
        <v>12759</v>
      </c>
      <c r="H760" s="196" t="s">
        <v>12760</v>
      </c>
      <c r="I760" s="197">
        <v>773.28739264979492</v>
      </c>
      <c r="J760" s="196" t="s">
        <v>17997</v>
      </c>
      <c r="K760" s="196" t="s">
        <v>12755</v>
      </c>
      <c r="L760" s="196">
        <v>0</v>
      </c>
      <c r="M760" s="196">
        <v>0</v>
      </c>
      <c r="N760" s="196" t="s">
        <v>17998</v>
      </c>
      <c r="O760" s="200">
        <v>39448</v>
      </c>
      <c r="P760" s="196" t="s">
        <v>12754</v>
      </c>
      <c r="Q760" s="196">
        <v>35</v>
      </c>
      <c r="R760" s="196" t="s">
        <v>12755</v>
      </c>
      <c r="S760" s="196" t="s">
        <v>17999</v>
      </c>
      <c r="T760" s="198" t="str">
        <f t="shared" si="299"/>
        <v>4"-(P)</v>
      </c>
    </row>
    <row r="761" spans="1:20" x14ac:dyDescent="0.25">
      <c r="A761">
        <v>3635779</v>
      </c>
      <c r="B761" t="s">
        <v>18000</v>
      </c>
      <c r="C761" t="s">
        <v>15874</v>
      </c>
      <c r="D761">
        <v>20191114</v>
      </c>
      <c r="E761" s="199">
        <v>25099</v>
      </c>
      <c r="F761" s="199">
        <v>4729643</v>
      </c>
      <c r="G761" s="196" t="s">
        <v>12763</v>
      </c>
      <c r="H761" s="196" t="s">
        <v>12760</v>
      </c>
      <c r="I761" s="197">
        <v>138.05895883255579</v>
      </c>
      <c r="J761" s="196" t="s">
        <v>11986</v>
      </c>
      <c r="K761" s="196" t="s">
        <v>12755</v>
      </c>
      <c r="L761" s="196">
        <v>57</v>
      </c>
      <c r="M761" s="196">
        <v>57</v>
      </c>
      <c r="N761" s="196" t="s">
        <v>18001</v>
      </c>
      <c r="O761" s="200">
        <v>41361</v>
      </c>
      <c r="P761" s="196" t="s">
        <v>12767</v>
      </c>
      <c r="Q761" s="196">
        <v>57</v>
      </c>
      <c r="R761" s="196" t="s">
        <v>12755</v>
      </c>
      <c r="S761" s="196" t="s">
        <v>18002</v>
      </c>
      <c r="T761" s="198" t="str">
        <f t="shared" si="299"/>
        <v>6"-(P)</v>
      </c>
    </row>
    <row r="762" spans="1:20" x14ac:dyDescent="0.25">
      <c r="A762">
        <v>2398507</v>
      </c>
      <c r="B762" t="s">
        <v>18003</v>
      </c>
      <c r="C762" t="s">
        <v>15874</v>
      </c>
      <c r="D762">
        <v>20191017</v>
      </c>
      <c r="E762" s="199">
        <v>14128</v>
      </c>
      <c r="F762" s="199">
        <v>996607</v>
      </c>
      <c r="G762" s="196" t="s">
        <v>12759</v>
      </c>
      <c r="H762" s="196" t="s">
        <v>12762</v>
      </c>
      <c r="I762" s="197">
        <v>391.16398216027721</v>
      </c>
      <c r="J762" s="196" t="s">
        <v>18004</v>
      </c>
      <c r="K762" s="196" t="s">
        <v>12755</v>
      </c>
      <c r="L762" s="196">
        <v>60</v>
      </c>
      <c r="M762" s="196">
        <v>60</v>
      </c>
      <c r="N762" s="196" t="s">
        <v>16223</v>
      </c>
      <c r="O762" s="200">
        <v>40402</v>
      </c>
      <c r="P762" s="196" t="s">
        <v>12760</v>
      </c>
      <c r="Q762" s="196">
        <v>60</v>
      </c>
      <c r="R762" s="196" t="s">
        <v>12755</v>
      </c>
      <c r="S762" s="196" t="s">
        <v>16224</v>
      </c>
      <c r="T762" s="198" t="str">
        <f t="shared" ref="T762:T763" si="300">P762&amp;"-"&amp;R762</f>
        <v>2"-(P)</v>
      </c>
    </row>
    <row r="763" spans="1:20" x14ac:dyDescent="0.25">
      <c r="A763">
        <v>3639488</v>
      </c>
      <c r="B763" t="s">
        <v>18005</v>
      </c>
      <c r="C763" t="s">
        <v>15874</v>
      </c>
      <c r="D763">
        <v>20191025</v>
      </c>
      <c r="E763" s="199">
        <v>2089</v>
      </c>
      <c r="F763" s="199">
        <v>4777262</v>
      </c>
      <c r="G763" s="196" t="s">
        <v>12759</v>
      </c>
      <c r="H763" s="196" t="s">
        <v>12762</v>
      </c>
      <c r="I763" s="197">
        <v>14.999999994084472</v>
      </c>
      <c r="J763" s="196" t="s">
        <v>12109</v>
      </c>
      <c r="K763" s="196" t="s">
        <v>12755</v>
      </c>
      <c r="L763" s="196">
        <v>35</v>
      </c>
      <c r="M763" s="196">
        <v>35</v>
      </c>
      <c r="N763" s="196" t="s">
        <v>15952</v>
      </c>
      <c r="O763" s="200">
        <v>43315</v>
      </c>
      <c r="P763" s="196" t="s">
        <v>12760</v>
      </c>
      <c r="Q763" s="196">
        <v>35</v>
      </c>
      <c r="R763" s="196" t="s">
        <v>12755</v>
      </c>
      <c r="S763" s="196" t="s">
        <v>12219</v>
      </c>
      <c r="T763" s="198" t="str">
        <f t="shared" si="300"/>
        <v>2"-(P)</v>
      </c>
    </row>
    <row r="764" spans="1:20" x14ac:dyDescent="0.25">
      <c r="A764">
        <v>3138298</v>
      </c>
      <c r="B764" t="s">
        <v>12341</v>
      </c>
      <c r="C764" t="s">
        <v>15874</v>
      </c>
      <c r="D764">
        <v>20191114</v>
      </c>
      <c r="E764" s="199">
        <v>6023</v>
      </c>
      <c r="F764" s="199">
        <v>3319886</v>
      </c>
      <c r="G764" s="196" t="s">
        <v>12759</v>
      </c>
      <c r="H764" s="196" t="s">
        <v>12762</v>
      </c>
      <c r="I764" s="197">
        <v>163.98718935263236</v>
      </c>
      <c r="J764" s="196" t="s">
        <v>11733</v>
      </c>
      <c r="K764" s="196" t="s">
        <v>12755</v>
      </c>
      <c r="L764" s="196">
        <v>60</v>
      </c>
      <c r="M764" s="196">
        <v>60</v>
      </c>
      <c r="N764" s="196" t="s">
        <v>16075</v>
      </c>
      <c r="O764" s="200">
        <v>42321</v>
      </c>
      <c r="P764" s="196" t="s">
        <v>12762</v>
      </c>
      <c r="Q764" s="196">
        <v>60</v>
      </c>
      <c r="R764" s="196" t="s">
        <v>12755</v>
      </c>
      <c r="S764" s="196" t="s">
        <v>11792</v>
      </c>
      <c r="T764" s="198" t="str">
        <f t="shared" ref="T764:T765" si="301">P764&amp;"-"&amp;R764</f>
        <v>1"-(P)</v>
      </c>
    </row>
    <row r="765" spans="1:20" x14ac:dyDescent="0.25">
      <c r="A765">
        <v>3752319</v>
      </c>
      <c r="B765" t="s">
        <v>12638</v>
      </c>
      <c r="C765" t="s">
        <v>15874</v>
      </c>
      <c r="D765">
        <v>20191114</v>
      </c>
      <c r="E765" s="199">
        <v>12911</v>
      </c>
      <c r="F765" s="199">
        <v>4805262</v>
      </c>
      <c r="G765" s="196" t="s">
        <v>12759</v>
      </c>
      <c r="H765" s="196" t="s">
        <v>12762</v>
      </c>
      <c r="I765" s="197">
        <v>13.000886917328561</v>
      </c>
      <c r="J765" s="196" t="s">
        <v>12164</v>
      </c>
      <c r="K765" s="196" t="s">
        <v>12755</v>
      </c>
      <c r="L765" s="196">
        <v>60</v>
      </c>
      <c r="M765" s="196">
        <v>60</v>
      </c>
      <c r="N765" s="196" t="s">
        <v>18006</v>
      </c>
      <c r="O765" s="200">
        <v>43278</v>
      </c>
      <c r="P765" s="196" t="s">
        <v>12760</v>
      </c>
      <c r="Q765" s="196">
        <v>60</v>
      </c>
      <c r="R765" s="196" t="s">
        <v>12755</v>
      </c>
      <c r="S765" s="196" t="s">
        <v>12229</v>
      </c>
      <c r="T765" s="198" t="str">
        <f t="shared" si="301"/>
        <v>2"-(P)</v>
      </c>
    </row>
    <row r="766" spans="1:20" x14ac:dyDescent="0.25">
      <c r="A766">
        <v>406830</v>
      </c>
      <c r="B766" t="s">
        <v>18007</v>
      </c>
      <c r="C766" t="s">
        <v>15874</v>
      </c>
      <c r="D766">
        <v>20191024</v>
      </c>
      <c r="E766" s="199">
        <v>4617</v>
      </c>
      <c r="F766" s="199">
        <v>457807</v>
      </c>
      <c r="G766" s="196" t="s">
        <v>12763</v>
      </c>
      <c r="H766" s="196" t="s">
        <v>12762</v>
      </c>
      <c r="I766" s="197">
        <v>277.21612584285265</v>
      </c>
      <c r="J766" s="196" t="s">
        <v>18008</v>
      </c>
      <c r="K766" s="196" t="s">
        <v>12755</v>
      </c>
      <c r="L766" s="196">
        <v>55</v>
      </c>
      <c r="M766" s="196">
        <v>55</v>
      </c>
      <c r="N766" s="196" t="s">
        <v>18009</v>
      </c>
      <c r="O766" s="200">
        <v>41067</v>
      </c>
      <c r="P766" s="196" t="s">
        <v>12760</v>
      </c>
      <c r="Q766" s="196">
        <v>55</v>
      </c>
      <c r="R766" s="196" t="s">
        <v>12755</v>
      </c>
      <c r="S766" s="196" t="s">
        <v>18010</v>
      </c>
      <c r="T766" s="198" t="str">
        <f t="shared" ref="T766:T767" si="302">P766&amp;"-"&amp;R766</f>
        <v>2"-(P)</v>
      </c>
    </row>
    <row r="767" spans="1:20" x14ac:dyDescent="0.25">
      <c r="A767">
        <v>417165</v>
      </c>
      <c r="B767" t="s">
        <v>18011</v>
      </c>
      <c r="C767" t="s">
        <v>15874</v>
      </c>
      <c r="D767">
        <v>20191114</v>
      </c>
      <c r="E767" s="199">
        <v>26827</v>
      </c>
      <c r="F767" s="199">
        <v>103929</v>
      </c>
      <c r="G767" s="196" t="s">
        <v>12753</v>
      </c>
      <c r="H767" s="196" t="s">
        <v>12760</v>
      </c>
      <c r="I767" s="197">
        <v>50.97362255856472</v>
      </c>
      <c r="J767" s="196" t="s">
        <v>18012</v>
      </c>
      <c r="K767" s="196" t="s">
        <v>12758</v>
      </c>
      <c r="L767" s="196">
        <v>0</v>
      </c>
      <c r="M767" s="196">
        <v>0</v>
      </c>
      <c r="N767" s="196" t="s">
        <v>18013</v>
      </c>
      <c r="O767" s="200">
        <v>39814</v>
      </c>
      <c r="P767" s="196" t="s">
        <v>12760</v>
      </c>
      <c r="Q767" s="196">
        <v>57</v>
      </c>
      <c r="R767" s="196" t="s">
        <v>12755</v>
      </c>
      <c r="S767" s="196" t="s">
        <v>15942</v>
      </c>
      <c r="T767" s="198" t="str">
        <f t="shared" si="302"/>
        <v>2"-(P)</v>
      </c>
    </row>
    <row r="768" spans="1:20" x14ac:dyDescent="0.25">
      <c r="A768">
        <v>3865116</v>
      </c>
      <c r="B768" t="s">
        <v>18014</v>
      </c>
      <c r="C768" t="s">
        <v>15874</v>
      </c>
      <c r="D768">
        <v>20191105</v>
      </c>
      <c r="E768" s="199">
        <v>8009</v>
      </c>
      <c r="F768" s="199">
        <v>4491225</v>
      </c>
      <c r="G768" s="196" t="s">
        <v>12759</v>
      </c>
      <c r="H768" s="196" t="s">
        <v>12760</v>
      </c>
      <c r="I768" s="197">
        <v>543.33412490287037</v>
      </c>
      <c r="J768" s="196" t="s">
        <v>18015</v>
      </c>
      <c r="K768" s="196" t="s">
        <v>12755</v>
      </c>
      <c r="L768" s="196">
        <v>2</v>
      </c>
      <c r="M768" s="196">
        <v>2</v>
      </c>
      <c r="N768" s="196" t="s">
        <v>18016</v>
      </c>
      <c r="O768" s="200">
        <v>40072</v>
      </c>
      <c r="P768" s="196" t="s">
        <v>12754</v>
      </c>
      <c r="Q768" s="196">
        <v>60</v>
      </c>
      <c r="R768" s="196" t="s">
        <v>12755</v>
      </c>
      <c r="S768" s="196" t="s">
        <v>18017</v>
      </c>
      <c r="T768" s="198" t="str">
        <f t="shared" ref="T768:T770" si="303">P768&amp;"-"&amp;R768</f>
        <v>4"-(P)</v>
      </c>
    </row>
    <row r="769" spans="1:20" x14ac:dyDescent="0.25">
      <c r="A769">
        <v>3079366</v>
      </c>
      <c r="B769" t="s">
        <v>18018</v>
      </c>
      <c r="C769" t="s">
        <v>15874</v>
      </c>
      <c r="D769">
        <v>20191104</v>
      </c>
      <c r="E769" s="199">
        <v>18338</v>
      </c>
      <c r="F769" s="199">
        <v>319652</v>
      </c>
      <c r="G769" s="196" t="s">
        <v>12763</v>
      </c>
      <c r="H769" s="196" t="s">
        <v>12762</v>
      </c>
      <c r="I769" s="197">
        <v>55.980004172539331</v>
      </c>
      <c r="J769" s="196" t="s">
        <v>18019</v>
      </c>
      <c r="K769" s="196" t="s">
        <v>12755</v>
      </c>
      <c r="L769" s="196">
        <v>60</v>
      </c>
      <c r="M769" s="196">
        <v>60</v>
      </c>
      <c r="N769" s="196" t="s">
        <v>18020</v>
      </c>
      <c r="O769" s="200">
        <v>40211</v>
      </c>
      <c r="P769" s="196" t="s">
        <v>12754</v>
      </c>
      <c r="Q769" s="196">
        <v>60</v>
      </c>
      <c r="R769" s="196" t="s">
        <v>12755</v>
      </c>
      <c r="S769" s="196" t="s">
        <v>18021</v>
      </c>
      <c r="T769" s="198" t="str">
        <f t="shared" si="303"/>
        <v>4"-(P)</v>
      </c>
    </row>
    <row r="770" spans="1:20" x14ac:dyDescent="0.25">
      <c r="A770">
        <v>3635683</v>
      </c>
      <c r="B770" t="s">
        <v>12582</v>
      </c>
      <c r="C770" t="s">
        <v>15874</v>
      </c>
      <c r="D770">
        <v>20191114</v>
      </c>
      <c r="E770" s="199">
        <v>25099</v>
      </c>
      <c r="F770" s="199">
        <v>4729643</v>
      </c>
      <c r="G770" s="196" t="s">
        <v>12763</v>
      </c>
      <c r="H770" s="196" t="s">
        <v>12760</v>
      </c>
      <c r="I770" s="197">
        <v>138.05895883255579</v>
      </c>
      <c r="J770" s="196" t="s">
        <v>11986</v>
      </c>
      <c r="K770" s="196" t="s">
        <v>12755</v>
      </c>
      <c r="L770" s="196">
        <v>57</v>
      </c>
      <c r="M770" s="196">
        <v>57</v>
      </c>
      <c r="N770" s="196" t="s">
        <v>18001</v>
      </c>
      <c r="O770" s="200">
        <v>41361</v>
      </c>
      <c r="P770" s="196" t="s">
        <v>12767</v>
      </c>
      <c r="Q770" s="196">
        <v>57</v>
      </c>
      <c r="R770" s="196" t="s">
        <v>12755</v>
      </c>
      <c r="S770" s="196" t="s">
        <v>18002</v>
      </c>
      <c r="T770" s="198" t="str">
        <f t="shared" si="303"/>
        <v>6"-(P)</v>
      </c>
    </row>
    <row r="771" spans="1:20" x14ac:dyDescent="0.25">
      <c r="A771">
        <v>296825</v>
      </c>
      <c r="B771" t="s">
        <v>18022</v>
      </c>
      <c r="C771" t="s">
        <v>15874</v>
      </c>
      <c r="D771">
        <v>20191104</v>
      </c>
      <c r="E771" s="199">
        <v>18343</v>
      </c>
      <c r="F771" s="199">
        <v>799384</v>
      </c>
      <c r="G771" s="196" t="s">
        <v>12763</v>
      </c>
      <c r="H771" s="196" t="s">
        <v>12762</v>
      </c>
      <c r="I771" s="197">
        <v>134.82921656059273</v>
      </c>
      <c r="J771" s="196" t="s">
        <v>18023</v>
      </c>
      <c r="K771" s="196" t="s">
        <v>12755</v>
      </c>
      <c r="L771" s="196">
        <v>60</v>
      </c>
      <c r="M771" s="196">
        <v>60</v>
      </c>
      <c r="N771" s="196" t="s">
        <v>18024</v>
      </c>
      <c r="O771" s="200">
        <v>40211</v>
      </c>
      <c r="P771" s="196" t="s">
        <v>12760</v>
      </c>
      <c r="Q771" s="196">
        <v>60</v>
      </c>
      <c r="R771" s="196" t="s">
        <v>12755</v>
      </c>
      <c r="S771" s="196" t="s">
        <v>18025</v>
      </c>
      <c r="T771" s="198" t="str">
        <f t="shared" ref="T771:T773" si="304">P771&amp;"-"&amp;R771</f>
        <v>2"-(P)</v>
      </c>
    </row>
    <row r="772" spans="1:20" x14ac:dyDescent="0.25">
      <c r="A772">
        <v>836658</v>
      </c>
      <c r="B772" t="s">
        <v>18026</v>
      </c>
      <c r="C772" t="s">
        <v>15874</v>
      </c>
      <c r="D772">
        <v>20191031</v>
      </c>
      <c r="E772" s="199">
        <v>11473</v>
      </c>
      <c r="F772" s="199">
        <v>1457439</v>
      </c>
      <c r="G772" s="196" t="s">
        <v>12763</v>
      </c>
      <c r="H772" s="196" t="s">
        <v>12762</v>
      </c>
      <c r="I772" s="197">
        <v>80.891004128664875</v>
      </c>
      <c r="J772" s="196" t="s">
        <v>18027</v>
      </c>
      <c r="K772" s="196" t="s">
        <v>12755</v>
      </c>
      <c r="L772" s="196">
        <v>35</v>
      </c>
      <c r="M772" s="196">
        <v>35</v>
      </c>
      <c r="N772" s="196" t="s">
        <v>16147</v>
      </c>
      <c r="O772" s="200">
        <v>40694</v>
      </c>
      <c r="P772" s="196" t="s">
        <v>12760</v>
      </c>
      <c r="Q772" s="196">
        <v>35</v>
      </c>
      <c r="R772" s="196" t="s">
        <v>12755</v>
      </c>
      <c r="S772" s="196" t="s">
        <v>16148</v>
      </c>
      <c r="T772" s="198" t="str">
        <f t="shared" si="304"/>
        <v>2"-(P)</v>
      </c>
    </row>
    <row r="773" spans="1:20" x14ac:dyDescent="0.25">
      <c r="A773">
        <v>296373</v>
      </c>
      <c r="B773" t="s">
        <v>18028</v>
      </c>
      <c r="C773" t="s">
        <v>15874</v>
      </c>
      <c r="D773">
        <v>20191111</v>
      </c>
      <c r="E773" s="199">
        <v>18321</v>
      </c>
      <c r="F773" s="199">
        <v>490947</v>
      </c>
      <c r="G773" s="196" t="s">
        <v>12763</v>
      </c>
      <c r="H773" s="196" t="s">
        <v>12762</v>
      </c>
      <c r="I773" s="197">
        <v>100.12561669055347</v>
      </c>
      <c r="J773" s="196" t="s">
        <v>18029</v>
      </c>
      <c r="K773" s="196" t="s">
        <v>12755</v>
      </c>
      <c r="L773" s="196">
        <v>60</v>
      </c>
      <c r="M773" s="196">
        <v>60</v>
      </c>
      <c r="N773" s="196" t="s">
        <v>15954</v>
      </c>
      <c r="O773" s="200">
        <v>41655</v>
      </c>
      <c r="P773" s="196" t="s">
        <v>12760</v>
      </c>
      <c r="Q773" s="196">
        <v>60</v>
      </c>
      <c r="R773" s="196" t="s">
        <v>12755</v>
      </c>
      <c r="S773" s="196" t="s">
        <v>15955</v>
      </c>
      <c r="T773" s="198" t="str">
        <f t="shared" si="304"/>
        <v>2"-(P)</v>
      </c>
    </row>
    <row r="774" spans="1:20" x14ac:dyDescent="0.25">
      <c r="A774">
        <v>276006</v>
      </c>
      <c r="B774" t="s">
        <v>18030</v>
      </c>
      <c r="C774" t="s">
        <v>15874</v>
      </c>
      <c r="D774">
        <v>20191107</v>
      </c>
      <c r="E774" s="199">
        <v>14533</v>
      </c>
      <c r="F774" s="199">
        <v>1768659</v>
      </c>
      <c r="G774" s="196" t="s">
        <v>12763</v>
      </c>
      <c r="H774" s="196" t="s">
        <v>12764</v>
      </c>
      <c r="I774" s="197">
        <v>36.999999598719981</v>
      </c>
      <c r="J774" s="196" t="s">
        <v>18031</v>
      </c>
      <c r="K774" s="196" t="s">
        <v>12755</v>
      </c>
      <c r="L774" s="196">
        <v>60</v>
      </c>
      <c r="M774" s="196">
        <v>60</v>
      </c>
      <c r="N774" s="196" t="s">
        <v>17416</v>
      </c>
      <c r="O774" s="200">
        <v>40875</v>
      </c>
      <c r="P774" s="196" t="s">
        <v>12762</v>
      </c>
      <c r="Q774" s="196">
        <v>60</v>
      </c>
      <c r="R774" s="196" t="s">
        <v>12755</v>
      </c>
      <c r="S774" s="196" t="s">
        <v>17417</v>
      </c>
      <c r="T774" s="198" t="str">
        <f t="shared" ref="T774" si="305">P774&amp;"-"&amp;R774</f>
        <v>1"-(P)</v>
      </c>
    </row>
    <row r="775" spans="1:20" x14ac:dyDescent="0.25">
      <c r="A775">
        <v>2655142</v>
      </c>
      <c r="B775" t="s">
        <v>18032</v>
      </c>
      <c r="C775" t="s">
        <v>15874</v>
      </c>
      <c r="D775">
        <v>20191030</v>
      </c>
      <c r="E775" s="199">
        <v>10155</v>
      </c>
      <c r="F775" s="199">
        <v>1907059</v>
      </c>
      <c r="G775" s="196" t="s">
        <v>12759</v>
      </c>
      <c r="H775" s="196" t="s">
        <v>12762</v>
      </c>
      <c r="I775" s="197">
        <v>339.01063497992874</v>
      </c>
      <c r="J775" s="196" t="s">
        <v>18033</v>
      </c>
      <c r="K775" s="196" t="s">
        <v>12755</v>
      </c>
      <c r="L775" s="196">
        <v>45</v>
      </c>
      <c r="M775" s="196">
        <v>45</v>
      </c>
      <c r="N775" s="196" t="s">
        <v>16744</v>
      </c>
      <c r="O775" s="200">
        <v>40602</v>
      </c>
      <c r="P775" s="196" t="s">
        <v>12760</v>
      </c>
      <c r="Q775" s="196">
        <v>45</v>
      </c>
      <c r="R775" s="196" t="s">
        <v>12755</v>
      </c>
      <c r="S775" s="196" t="s">
        <v>16745</v>
      </c>
      <c r="T775" s="198" t="str">
        <f t="shared" ref="T775:T778" si="306">P775&amp;"-"&amp;R775</f>
        <v>2"-(P)</v>
      </c>
    </row>
    <row r="776" spans="1:20" x14ac:dyDescent="0.25">
      <c r="A776">
        <v>2833287</v>
      </c>
      <c r="B776" t="s">
        <v>18034</v>
      </c>
      <c r="C776" t="s">
        <v>15874</v>
      </c>
      <c r="D776">
        <v>20191111</v>
      </c>
      <c r="E776" s="199">
        <v>56</v>
      </c>
      <c r="F776" s="199">
        <v>2393967</v>
      </c>
      <c r="G776" s="196" t="s">
        <v>12763</v>
      </c>
      <c r="H776" s="196" t="s">
        <v>12762</v>
      </c>
      <c r="I776" s="197">
        <v>32.308572314066495</v>
      </c>
      <c r="J776" s="196" t="s">
        <v>18035</v>
      </c>
      <c r="K776" s="196" t="s">
        <v>12755</v>
      </c>
      <c r="L776" s="196">
        <v>60</v>
      </c>
      <c r="M776" s="196">
        <v>60</v>
      </c>
      <c r="N776" s="196" t="s">
        <v>18036</v>
      </c>
      <c r="O776" s="200">
        <v>41443</v>
      </c>
      <c r="P776" s="196" t="s">
        <v>12760</v>
      </c>
      <c r="Q776" s="196">
        <v>60</v>
      </c>
      <c r="R776" s="196" t="s">
        <v>12755</v>
      </c>
      <c r="S776" s="196" t="s">
        <v>18037</v>
      </c>
      <c r="T776" s="198" t="str">
        <f t="shared" si="306"/>
        <v>2"-(P)</v>
      </c>
    </row>
    <row r="777" spans="1:20" x14ac:dyDescent="0.25">
      <c r="A777">
        <v>3469008</v>
      </c>
      <c r="B777" t="s">
        <v>18038</v>
      </c>
      <c r="C777" t="s">
        <v>15874</v>
      </c>
      <c r="D777">
        <v>20191021</v>
      </c>
      <c r="E777" s="199">
        <v>21529</v>
      </c>
      <c r="F777" s="199">
        <v>241918</v>
      </c>
      <c r="G777" s="196" t="s">
        <v>12759</v>
      </c>
      <c r="H777" s="196" t="s">
        <v>12762</v>
      </c>
      <c r="I777" s="197">
        <v>135.02665467264498</v>
      </c>
      <c r="J777" s="196" t="s">
        <v>16705</v>
      </c>
      <c r="K777" s="196" t="s">
        <v>12758</v>
      </c>
      <c r="L777" s="196">
        <v>0</v>
      </c>
      <c r="M777" s="196">
        <v>0</v>
      </c>
      <c r="N777" s="196" t="s">
        <v>16706</v>
      </c>
      <c r="O777" s="200">
        <v>40406</v>
      </c>
      <c r="P777" s="196" t="s">
        <v>12754</v>
      </c>
      <c r="Q777" s="196">
        <v>57</v>
      </c>
      <c r="R777" s="196" t="s">
        <v>12755</v>
      </c>
      <c r="S777" s="196" t="s">
        <v>16707</v>
      </c>
      <c r="T777" s="198" t="str">
        <f t="shared" si="306"/>
        <v>4"-(P)</v>
      </c>
    </row>
    <row r="778" spans="1:20" x14ac:dyDescent="0.25">
      <c r="A778">
        <v>1616854</v>
      </c>
      <c r="B778" t="s">
        <v>18039</v>
      </c>
      <c r="C778" t="s">
        <v>15874</v>
      </c>
      <c r="D778">
        <v>20191021</v>
      </c>
      <c r="E778" s="199">
        <v>22783</v>
      </c>
      <c r="F778" s="199">
        <v>193917</v>
      </c>
      <c r="G778" s="196" t="s">
        <v>12763</v>
      </c>
      <c r="H778" s="196" t="s">
        <v>12762</v>
      </c>
      <c r="I778" s="197">
        <v>59.175829237609321</v>
      </c>
      <c r="J778" s="196" t="s">
        <v>18040</v>
      </c>
      <c r="K778" s="196" t="s">
        <v>12755</v>
      </c>
      <c r="L778" s="196">
        <v>0</v>
      </c>
      <c r="M778" s="196">
        <v>0</v>
      </c>
      <c r="N778" s="196" t="s">
        <v>18041</v>
      </c>
      <c r="O778" s="200">
        <v>39987</v>
      </c>
      <c r="P778" s="196" t="s">
        <v>12760</v>
      </c>
      <c r="Q778" s="196">
        <v>57</v>
      </c>
      <c r="R778" s="196" t="s">
        <v>12755</v>
      </c>
      <c r="S778" s="196" t="s">
        <v>18042</v>
      </c>
      <c r="T778" s="198" t="str">
        <f t="shared" si="306"/>
        <v>2"-(P)</v>
      </c>
    </row>
    <row r="779" spans="1:20" x14ac:dyDescent="0.25">
      <c r="A779">
        <v>3534415</v>
      </c>
      <c r="B779" t="s">
        <v>18043</v>
      </c>
      <c r="C779" t="s">
        <v>15874</v>
      </c>
      <c r="D779">
        <v>20191108</v>
      </c>
      <c r="E779" s="199">
        <v>7659</v>
      </c>
      <c r="F779" s="199">
        <v>4630799</v>
      </c>
      <c r="G779" s="196" t="s">
        <v>12759</v>
      </c>
      <c r="H779" s="196" t="s">
        <v>12762</v>
      </c>
      <c r="I779" s="197">
        <v>294.00000002922064</v>
      </c>
      <c r="J779" s="196" t="s">
        <v>18044</v>
      </c>
      <c r="K779" s="196" t="s">
        <v>12755</v>
      </c>
      <c r="L779" s="196">
        <v>35</v>
      </c>
      <c r="M779" s="196">
        <v>35</v>
      </c>
      <c r="N779" s="196" t="s">
        <v>18045</v>
      </c>
      <c r="O779" s="200">
        <v>42816</v>
      </c>
      <c r="P779" s="196" t="s">
        <v>12760</v>
      </c>
      <c r="Q779" s="196">
        <v>35</v>
      </c>
      <c r="R779" s="196" t="s">
        <v>12755</v>
      </c>
      <c r="S779" s="196" t="s">
        <v>12056</v>
      </c>
      <c r="T779" s="198" t="str">
        <f t="shared" ref="T779:T781" si="307">P779&amp;"-"&amp;R779</f>
        <v>2"-(P)</v>
      </c>
    </row>
    <row r="780" spans="1:20" x14ac:dyDescent="0.25">
      <c r="A780">
        <v>2809492</v>
      </c>
      <c r="B780" t="s">
        <v>18046</v>
      </c>
      <c r="C780" t="s">
        <v>15874</v>
      </c>
      <c r="D780">
        <v>20191025</v>
      </c>
      <c r="E780" s="199">
        <v>2115</v>
      </c>
      <c r="F780" s="199">
        <v>4777257</v>
      </c>
      <c r="G780" s="196" t="s">
        <v>12759</v>
      </c>
      <c r="H780" s="196" t="s">
        <v>12762</v>
      </c>
      <c r="I780" s="197">
        <v>15.000000006720279</v>
      </c>
      <c r="J780" s="196" t="s">
        <v>12113</v>
      </c>
      <c r="K780" s="196" t="s">
        <v>12755</v>
      </c>
      <c r="L780" s="196">
        <v>35</v>
      </c>
      <c r="M780" s="196">
        <v>35</v>
      </c>
      <c r="N780" s="196" t="s">
        <v>16131</v>
      </c>
      <c r="O780" s="200">
        <v>43315</v>
      </c>
      <c r="P780" s="196" t="s">
        <v>12760</v>
      </c>
      <c r="Q780" s="196">
        <v>35</v>
      </c>
      <c r="R780" s="196" t="s">
        <v>12755</v>
      </c>
      <c r="S780" s="196" t="s">
        <v>12219</v>
      </c>
      <c r="T780" s="198" t="str">
        <f t="shared" si="307"/>
        <v>2"-(P)</v>
      </c>
    </row>
    <row r="781" spans="1:20" x14ac:dyDescent="0.25">
      <c r="A781">
        <v>2159294</v>
      </c>
      <c r="B781" t="s">
        <v>18047</v>
      </c>
      <c r="C781" t="s">
        <v>15874</v>
      </c>
      <c r="D781">
        <v>20191108</v>
      </c>
      <c r="E781" s="199">
        <v>13243</v>
      </c>
      <c r="F781" s="199">
        <v>615285</v>
      </c>
      <c r="G781" s="196" t="s">
        <v>12759</v>
      </c>
      <c r="H781" s="196" t="s">
        <v>12762</v>
      </c>
      <c r="I781" s="197">
        <v>95.195338359598722</v>
      </c>
      <c r="J781" s="196" t="s">
        <v>18048</v>
      </c>
      <c r="K781" s="196" t="s">
        <v>12755</v>
      </c>
      <c r="L781" s="196">
        <v>0</v>
      </c>
      <c r="M781" s="196">
        <v>0</v>
      </c>
      <c r="N781" s="196" t="s">
        <v>18049</v>
      </c>
      <c r="O781" s="200">
        <v>39448</v>
      </c>
      <c r="P781" s="196" t="s">
        <v>12760</v>
      </c>
      <c r="Q781" s="196">
        <v>60</v>
      </c>
      <c r="R781" s="196" t="s">
        <v>12755</v>
      </c>
      <c r="S781" s="196" t="s">
        <v>18050</v>
      </c>
      <c r="T781" s="198" t="str">
        <f t="shared" si="307"/>
        <v>2"-(P)</v>
      </c>
    </row>
    <row r="782" spans="1:20" x14ac:dyDescent="0.25">
      <c r="A782">
        <v>2635751</v>
      </c>
      <c r="B782" t="s">
        <v>18051</v>
      </c>
      <c r="C782" t="s">
        <v>15874</v>
      </c>
      <c r="D782">
        <v>20191031</v>
      </c>
      <c r="E782" s="199">
        <v>11151</v>
      </c>
      <c r="F782" s="199">
        <v>1951060</v>
      </c>
      <c r="G782" s="196" t="s">
        <v>12763</v>
      </c>
      <c r="H782" s="196" t="s">
        <v>12762</v>
      </c>
      <c r="I782" s="197">
        <v>28.587603009488255</v>
      </c>
      <c r="J782" s="196" t="s">
        <v>18052</v>
      </c>
      <c r="K782" s="196" t="s">
        <v>12755</v>
      </c>
      <c r="L782" s="196">
        <v>60</v>
      </c>
      <c r="M782" s="196">
        <v>60</v>
      </c>
      <c r="N782" s="196" t="s">
        <v>18053</v>
      </c>
      <c r="O782" s="200">
        <v>40987</v>
      </c>
      <c r="P782" s="196" t="s">
        <v>12760</v>
      </c>
      <c r="Q782" s="196">
        <v>60</v>
      </c>
      <c r="R782" s="196" t="s">
        <v>12755</v>
      </c>
      <c r="S782" s="196" t="s">
        <v>18054</v>
      </c>
      <c r="T782" s="198" t="str">
        <f t="shared" ref="T782:T783" si="308">P782&amp;"-"&amp;R782</f>
        <v>2"-(P)</v>
      </c>
    </row>
    <row r="783" spans="1:20" x14ac:dyDescent="0.25">
      <c r="A783">
        <v>2219857</v>
      </c>
      <c r="B783" t="s">
        <v>18055</v>
      </c>
      <c r="C783" t="s">
        <v>15874</v>
      </c>
      <c r="D783">
        <v>20191107</v>
      </c>
      <c r="E783" s="199">
        <v>31695</v>
      </c>
      <c r="F783" s="199">
        <v>618308</v>
      </c>
      <c r="G783" s="196" t="s">
        <v>12759</v>
      </c>
      <c r="H783" s="196" t="s">
        <v>12762</v>
      </c>
      <c r="I783" s="197">
        <v>79.928150844860767</v>
      </c>
      <c r="J783" s="196" t="s">
        <v>18056</v>
      </c>
      <c r="K783" s="196" t="s">
        <v>12755</v>
      </c>
      <c r="L783" s="196">
        <v>57</v>
      </c>
      <c r="M783" s="196">
        <v>57</v>
      </c>
      <c r="N783" s="196" t="s">
        <v>18057</v>
      </c>
      <c r="O783" s="200">
        <v>39448</v>
      </c>
      <c r="P783" s="196" t="s">
        <v>12760</v>
      </c>
      <c r="Q783" s="196">
        <v>57</v>
      </c>
      <c r="R783" s="196" t="s">
        <v>12755</v>
      </c>
      <c r="S783" s="196" t="s">
        <v>18058</v>
      </c>
      <c r="T783" s="198" t="str">
        <f t="shared" si="308"/>
        <v>2"-(P)</v>
      </c>
    </row>
    <row r="784" spans="1:20" x14ac:dyDescent="0.25">
      <c r="A784">
        <v>1989423</v>
      </c>
      <c r="B784" t="s">
        <v>18059</v>
      </c>
      <c r="C784" t="s">
        <v>15874</v>
      </c>
      <c r="D784">
        <v>20191113</v>
      </c>
      <c r="E784" s="199">
        <v>4995</v>
      </c>
      <c r="F784" s="199">
        <v>603704</v>
      </c>
      <c r="G784" s="196" t="s">
        <v>12768</v>
      </c>
      <c r="H784" s="196" t="s">
        <v>12764</v>
      </c>
      <c r="I784" s="197">
        <v>41.789902681677546</v>
      </c>
      <c r="J784" s="196" t="s">
        <v>16912</v>
      </c>
      <c r="K784" s="196" t="s">
        <v>12755</v>
      </c>
      <c r="L784" s="196">
        <v>0</v>
      </c>
      <c r="M784" s="196">
        <v>0</v>
      </c>
      <c r="N784" s="196" t="s">
        <v>16302</v>
      </c>
      <c r="O784" s="200">
        <v>39448</v>
      </c>
      <c r="P784" s="196" t="s">
        <v>12760</v>
      </c>
      <c r="Q784" s="196">
        <v>55</v>
      </c>
      <c r="R784" s="196" t="s">
        <v>12755</v>
      </c>
      <c r="S784" s="196" t="s">
        <v>16303</v>
      </c>
      <c r="T784" s="198" t="str">
        <f t="shared" ref="T784:T785" si="309">P784&amp;"-"&amp;R784</f>
        <v>2"-(P)</v>
      </c>
    </row>
    <row r="785" spans="1:20" x14ac:dyDescent="0.25">
      <c r="A785">
        <v>1363077</v>
      </c>
      <c r="B785" t="s">
        <v>18060</v>
      </c>
      <c r="C785" t="s">
        <v>15874</v>
      </c>
      <c r="D785">
        <v>20191106</v>
      </c>
      <c r="E785" s="199">
        <v>10293</v>
      </c>
      <c r="F785" s="199">
        <v>469786</v>
      </c>
      <c r="G785" s="196" t="s">
        <v>12759</v>
      </c>
      <c r="H785" s="196" t="s">
        <v>12762</v>
      </c>
      <c r="I785" s="197">
        <v>215.67732491355517</v>
      </c>
      <c r="J785" s="196" t="s">
        <v>18061</v>
      </c>
      <c r="K785" s="196" t="s">
        <v>12755</v>
      </c>
      <c r="L785" s="196">
        <v>45</v>
      </c>
      <c r="M785" s="196">
        <v>45</v>
      </c>
      <c r="N785" s="196" t="s">
        <v>16809</v>
      </c>
      <c r="O785" s="200">
        <v>41198</v>
      </c>
      <c r="P785" s="196" t="s">
        <v>12754</v>
      </c>
      <c r="Q785" s="196">
        <v>45</v>
      </c>
      <c r="R785" s="196" t="s">
        <v>12755</v>
      </c>
      <c r="S785" s="196" t="s">
        <v>16810</v>
      </c>
      <c r="T785" s="198" t="str">
        <f t="shared" si="309"/>
        <v>4"-(P)</v>
      </c>
    </row>
    <row r="786" spans="1:20" x14ac:dyDescent="0.25">
      <c r="A786">
        <v>2916786</v>
      </c>
      <c r="B786" t="s">
        <v>18062</v>
      </c>
      <c r="C786" t="s">
        <v>15874</v>
      </c>
      <c r="D786">
        <v>20191017</v>
      </c>
      <c r="E786" s="199">
        <v>23947</v>
      </c>
      <c r="F786" s="199">
        <v>611537</v>
      </c>
      <c r="G786" s="196" t="s">
        <v>12759</v>
      </c>
      <c r="H786" s="196" t="s">
        <v>12762</v>
      </c>
      <c r="I786" s="197">
        <v>29.963769778391573</v>
      </c>
      <c r="J786" s="196" t="s">
        <v>18063</v>
      </c>
      <c r="K786" s="196" t="s">
        <v>12755</v>
      </c>
      <c r="L786" s="196">
        <v>0</v>
      </c>
      <c r="M786" s="196">
        <v>0</v>
      </c>
      <c r="N786" s="196" t="s">
        <v>18064</v>
      </c>
      <c r="O786" s="200">
        <v>39448</v>
      </c>
      <c r="P786" s="196" t="s">
        <v>12760</v>
      </c>
      <c r="Q786" s="196">
        <v>57</v>
      </c>
      <c r="R786" s="196" t="s">
        <v>12755</v>
      </c>
      <c r="S786" s="196" t="s">
        <v>18065</v>
      </c>
      <c r="T786" s="198" t="str">
        <f t="shared" ref="T786:T789" si="310">P786&amp;"-"&amp;R786</f>
        <v>2"-(P)</v>
      </c>
    </row>
    <row r="787" spans="1:20" x14ac:dyDescent="0.25">
      <c r="A787">
        <v>560143</v>
      </c>
      <c r="B787" t="s">
        <v>18066</v>
      </c>
      <c r="C787" t="s">
        <v>15874</v>
      </c>
      <c r="D787">
        <v>20191106</v>
      </c>
      <c r="E787" s="199">
        <v>10228</v>
      </c>
      <c r="F787" s="199">
        <v>346865</v>
      </c>
      <c r="G787" s="196" t="s">
        <v>12759</v>
      </c>
      <c r="H787" s="196" t="s">
        <v>12764</v>
      </c>
      <c r="I787" s="197">
        <v>221.68181681305683</v>
      </c>
      <c r="J787" s="196" t="s">
        <v>16808</v>
      </c>
      <c r="K787" s="196" t="s">
        <v>12755</v>
      </c>
      <c r="L787" s="196">
        <v>45</v>
      </c>
      <c r="M787" s="196">
        <v>45</v>
      </c>
      <c r="N787" s="196" t="s">
        <v>16809</v>
      </c>
      <c r="O787" s="200">
        <v>41198</v>
      </c>
      <c r="P787" s="196" t="s">
        <v>12754</v>
      </c>
      <c r="Q787" s="196">
        <v>45</v>
      </c>
      <c r="R787" s="196" t="s">
        <v>12755</v>
      </c>
      <c r="S787" s="196" t="s">
        <v>16810</v>
      </c>
      <c r="T787" s="198" t="str">
        <f t="shared" si="310"/>
        <v>4"-(P)</v>
      </c>
    </row>
    <row r="788" spans="1:20" x14ac:dyDescent="0.25">
      <c r="A788">
        <v>3590687</v>
      </c>
      <c r="B788" t="s">
        <v>18067</v>
      </c>
      <c r="C788" t="s">
        <v>15874</v>
      </c>
      <c r="D788">
        <v>20191101</v>
      </c>
      <c r="E788" s="199">
        <v>820</v>
      </c>
      <c r="F788" s="199">
        <v>1040215</v>
      </c>
      <c r="G788" s="196" t="s">
        <v>12763</v>
      </c>
      <c r="H788" s="196" t="s">
        <v>12764</v>
      </c>
      <c r="I788" s="197">
        <v>36.113403191154454</v>
      </c>
      <c r="J788" s="196" t="s">
        <v>16128</v>
      </c>
      <c r="K788" s="196" t="s">
        <v>12755</v>
      </c>
      <c r="L788" s="196">
        <v>2</v>
      </c>
      <c r="M788" s="196">
        <v>2</v>
      </c>
      <c r="N788" s="196" t="s">
        <v>16127</v>
      </c>
      <c r="O788" s="200">
        <v>40070</v>
      </c>
      <c r="P788" s="196" t="s">
        <v>12760</v>
      </c>
      <c r="Q788" s="196">
        <v>45</v>
      </c>
      <c r="R788" s="196" t="s">
        <v>12755</v>
      </c>
      <c r="S788" s="196" t="s">
        <v>16128</v>
      </c>
      <c r="T788" s="198" t="str">
        <f t="shared" si="310"/>
        <v>2"-(P)</v>
      </c>
    </row>
    <row r="789" spans="1:20" x14ac:dyDescent="0.25">
      <c r="A789">
        <v>3433170</v>
      </c>
      <c r="B789" t="s">
        <v>12301</v>
      </c>
      <c r="C789" t="s">
        <v>15874</v>
      </c>
      <c r="D789">
        <v>20191014</v>
      </c>
      <c r="E789" s="199">
        <v>4473</v>
      </c>
      <c r="F789" s="199">
        <v>3014196</v>
      </c>
      <c r="G789" s="196" t="s">
        <v>12759</v>
      </c>
      <c r="H789" s="196" t="s">
        <v>12762</v>
      </c>
      <c r="I789" s="197">
        <v>23.000000005248459</v>
      </c>
      <c r="J789" s="196" t="s">
        <v>18068</v>
      </c>
      <c r="K789" s="196" t="s">
        <v>12755</v>
      </c>
      <c r="L789" s="196">
        <v>55</v>
      </c>
      <c r="M789" s="196">
        <v>55</v>
      </c>
      <c r="N789" s="196" t="s">
        <v>18069</v>
      </c>
      <c r="O789" s="200">
        <v>41918</v>
      </c>
      <c r="P789" s="196" t="s">
        <v>12760</v>
      </c>
      <c r="Q789" s="196">
        <v>55</v>
      </c>
      <c r="R789" s="196" t="s">
        <v>12755</v>
      </c>
      <c r="S789" s="196" t="s">
        <v>11659</v>
      </c>
      <c r="T789" s="198" t="str">
        <f t="shared" si="310"/>
        <v>2"-(P)</v>
      </c>
    </row>
    <row r="790" spans="1:20" x14ac:dyDescent="0.25">
      <c r="A790">
        <v>2899605</v>
      </c>
      <c r="B790" t="s">
        <v>18070</v>
      </c>
      <c r="C790" t="s">
        <v>15874</v>
      </c>
      <c r="D790">
        <v>20191104</v>
      </c>
      <c r="E790" s="199">
        <v>1371</v>
      </c>
      <c r="F790" s="199">
        <v>2822483</v>
      </c>
      <c r="G790" s="196" t="s">
        <v>12759</v>
      </c>
      <c r="H790" s="196" t="s">
        <v>12762</v>
      </c>
      <c r="I790" s="197">
        <v>38.000000010742738</v>
      </c>
      <c r="J790" s="196" t="s">
        <v>18071</v>
      </c>
      <c r="K790" s="196" t="s">
        <v>12755</v>
      </c>
      <c r="L790" s="196">
        <v>45</v>
      </c>
      <c r="M790" s="196">
        <v>45</v>
      </c>
      <c r="N790" s="196" t="s">
        <v>18072</v>
      </c>
      <c r="O790" s="200">
        <v>41269</v>
      </c>
      <c r="P790" s="196" t="s">
        <v>12760</v>
      </c>
      <c r="Q790" s="196">
        <v>45</v>
      </c>
      <c r="R790" s="196" t="s">
        <v>12755</v>
      </c>
      <c r="S790" s="196" t="s">
        <v>18073</v>
      </c>
      <c r="T790" s="198" t="str">
        <f t="shared" ref="T790:T791" si="311">P790&amp;"-"&amp;R790</f>
        <v>2"-(P)</v>
      </c>
    </row>
    <row r="791" spans="1:20" x14ac:dyDescent="0.25">
      <c r="A791">
        <v>838990</v>
      </c>
      <c r="B791" t="s">
        <v>18074</v>
      </c>
      <c r="C791" t="s">
        <v>15874</v>
      </c>
      <c r="D791">
        <v>20191107</v>
      </c>
      <c r="E791" s="199">
        <v>32349</v>
      </c>
      <c r="F791" s="199">
        <v>506332</v>
      </c>
      <c r="G791" s="196" t="s">
        <v>12759</v>
      </c>
      <c r="H791" s="196" t="s">
        <v>12762</v>
      </c>
      <c r="I791" s="197">
        <v>149.30704824914045</v>
      </c>
      <c r="J791" s="196" t="s">
        <v>18075</v>
      </c>
      <c r="K791" s="196" t="s">
        <v>12755</v>
      </c>
      <c r="L791" s="196">
        <v>57</v>
      </c>
      <c r="M791" s="196">
        <v>57</v>
      </c>
      <c r="N791" s="196" t="s">
        <v>18076</v>
      </c>
      <c r="O791" s="200">
        <v>41194</v>
      </c>
      <c r="P791" s="196" t="s">
        <v>12767</v>
      </c>
      <c r="Q791" s="196">
        <v>57</v>
      </c>
      <c r="R791" s="196" t="s">
        <v>12755</v>
      </c>
      <c r="S791" s="196" t="s">
        <v>18077</v>
      </c>
      <c r="T791" s="198" t="str">
        <f t="shared" si="311"/>
        <v>6"-(P)</v>
      </c>
    </row>
    <row r="792" spans="1:20" x14ac:dyDescent="0.25">
      <c r="A792">
        <v>2425934</v>
      </c>
      <c r="B792" t="s">
        <v>18078</v>
      </c>
      <c r="C792" t="s">
        <v>15874</v>
      </c>
      <c r="D792">
        <v>20191111</v>
      </c>
      <c r="E792" s="199">
        <v>92</v>
      </c>
      <c r="F792" s="199">
        <v>1020211</v>
      </c>
      <c r="G792" s="196" t="s">
        <v>12759</v>
      </c>
      <c r="H792" s="196" t="s">
        <v>12762</v>
      </c>
      <c r="I792" s="197">
        <v>104.08267728344092</v>
      </c>
      <c r="J792" s="196" t="s">
        <v>18079</v>
      </c>
      <c r="K792" s="196" t="s">
        <v>12755</v>
      </c>
      <c r="L792" s="196">
        <v>2</v>
      </c>
      <c r="M792" s="196">
        <v>2</v>
      </c>
      <c r="N792" s="196" t="s">
        <v>18080</v>
      </c>
      <c r="O792" s="200">
        <v>40483</v>
      </c>
      <c r="P792" s="196" t="s">
        <v>12760</v>
      </c>
      <c r="Q792" s="196">
        <v>60</v>
      </c>
      <c r="R792" s="196" t="s">
        <v>12755</v>
      </c>
      <c r="S792" s="196" t="s">
        <v>18081</v>
      </c>
      <c r="T792" s="198" t="str">
        <f t="shared" ref="T792:T794" si="312">P792&amp;"-"&amp;R792</f>
        <v>2"-(P)</v>
      </c>
    </row>
    <row r="793" spans="1:20" x14ac:dyDescent="0.25">
      <c r="A793">
        <v>1602921</v>
      </c>
      <c r="B793" t="s">
        <v>18082</v>
      </c>
      <c r="C793" t="s">
        <v>15874</v>
      </c>
      <c r="D793">
        <v>20191021</v>
      </c>
      <c r="E793" s="199">
        <v>28359</v>
      </c>
      <c r="F793" s="199">
        <v>660179</v>
      </c>
      <c r="G793" s="196" t="s">
        <v>12763</v>
      </c>
      <c r="H793" s="196" t="s">
        <v>12762</v>
      </c>
      <c r="I793" s="197">
        <v>23.765466495653236</v>
      </c>
      <c r="J793" s="196" t="s">
        <v>18083</v>
      </c>
      <c r="K793" s="196" t="s">
        <v>12755</v>
      </c>
      <c r="L793" s="196">
        <v>57</v>
      </c>
      <c r="M793" s="196">
        <v>2</v>
      </c>
      <c r="N793" s="196" t="s">
        <v>17332</v>
      </c>
      <c r="O793" s="200">
        <v>40214</v>
      </c>
      <c r="P793" s="196" t="s">
        <v>12760</v>
      </c>
      <c r="Q793" s="196">
        <v>57</v>
      </c>
      <c r="R793" s="196" t="s">
        <v>12755</v>
      </c>
      <c r="S793" s="196" t="s">
        <v>16464</v>
      </c>
      <c r="T793" s="198" t="str">
        <f t="shared" si="312"/>
        <v>2"-(P)</v>
      </c>
    </row>
    <row r="794" spans="1:20" x14ac:dyDescent="0.25">
      <c r="A794">
        <v>159970</v>
      </c>
      <c r="B794" t="s">
        <v>18084</v>
      </c>
      <c r="C794" t="s">
        <v>15874</v>
      </c>
      <c r="D794">
        <v>20191108</v>
      </c>
      <c r="E794" s="199">
        <v>8430</v>
      </c>
      <c r="F794" s="199">
        <v>1304635</v>
      </c>
      <c r="G794" s="196" t="s">
        <v>12763</v>
      </c>
      <c r="H794" s="196" t="s">
        <v>12762</v>
      </c>
      <c r="I794" s="197">
        <v>85.046725233703611</v>
      </c>
      <c r="J794" s="196" t="s">
        <v>18085</v>
      </c>
      <c r="K794" s="196" t="s">
        <v>12755</v>
      </c>
      <c r="L794" s="196">
        <v>45</v>
      </c>
      <c r="M794" s="196">
        <v>45</v>
      </c>
      <c r="N794" s="196" t="s">
        <v>17611</v>
      </c>
      <c r="O794" s="200">
        <v>40576</v>
      </c>
      <c r="P794" s="196" t="s">
        <v>12760</v>
      </c>
      <c r="Q794" s="196">
        <v>45</v>
      </c>
      <c r="R794" s="196" t="s">
        <v>12755</v>
      </c>
      <c r="S794" s="196" t="s">
        <v>17612</v>
      </c>
      <c r="T794" s="198" t="str">
        <f t="shared" si="312"/>
        <v>2"-(P)</v>
      </c>
    </row>
    <row r="795" spans="1:20" x14ac:dyDescent="0.25">
      <c r="A795">
        <v>3611512</v>
      </c>
      <c r="B795" t="s">
        <v>12613</v>
      </c>
      <c r="C795" t="s">
        <v>15874</v>
      </c>
      <c r="D795">
        <v>20191018</v>
      </c>
      <c r="E795" s="199">
        <v>29572</v>
      </c>
      <c r="F795" s="199">
        <v>4792456</v>
      </c>
      <c r="G795" s="196" t="s">
        <v>12759</v>
      </c>
      <c r="H795" s="196" t="s">
        <v>12762</v>
      </c>
      <c r="I795" s="197">
        <v>11.001617526439414</v>
      </c>
      <c r="J795" s="196" t="s">
        <v>12128</v>
      </c>
      <c r="K795" s="196" t="s">
        <v>12755</v>
      </c>
      <c r="L795" s="196">
        <v>57</v>
      </c>
      <c r="M795" s="196">
        <v>57</v>
      </c>
      <c r="N795" s="196" t="s">
        <v>18086</v>
      </c>
      <c r="O795" s="200">
        <v>43231</v>
      </c>
      <c r="P795" s="196" t="s">
        <v>12760</v>
      </c>
      <c r="Q795" s="196">
        <v>57</v>
      </c>
      <c r="R795" s="196" t="s">
        <v>12755</v>
      </c>
      <c r="S795" s="196" t="s">
        <v>12197</v>
      </c>
      <c r="T795" s="198" t="str">
        <f t="shared" ref="T795:T796" si="313">P795&amp;"-"&amp;R795</f>
        <v>2"-(P)</v>
      </c>
    </row>
    <row r="796" spans="1:20" x14ac:dyDescent="0.25">
      <c r="A796">
        <v>2482950</v>
      </c>
      <c r="B796" t="s">
        <v>18087</v>
      </c>
      <c r="C796" t="s">
        <v>15874</v>
      </c>
      <c r="D796">
        <v>20191111</v>
      </c>
      <c r="E796" s="199">
        <v>10947</v>
      </c>
      <c r="F796" s="199">
        <v>1285032</v>
      </c>
      <c r="G796" s="196" t="s">
        <v>12759</v>
      </c>
      <c r="H796" s="196" t="s">
        <v>12762</v>
      </c>
      <c r="I796" s="197">
        <v>168.54222894937561</v>
      </c>
      <c r="J796" s="196" t="s">
        <v>18088</v>
      </c>
      <c r="K796" s="196" t="s">
        <v>12755</v>
      </c>
      <c r="L796" s="196">
        <v>60</v>
      </c>
      <c r="M796" s="196">
        <v>60</v>
      </c>
      <c r="N796" s="196" t="s">
        <v>18089</v>
      </c>
      <c r="O796" s="200">
        <v>40750</v>
      </c>
      <c r="P796" s="196" t="s">
        <v>12760</v>
      </c>
      <c r="Q796" s="196">
        <v>60</v>
      </c>
      <c r="R796" s="196" t="s">
        <v>12755</v>
      </c>
      <c r="S796" s="196" t="s">
        <v>18090</v>
      </c>
      <c r="T796" s="198" t="str">
        <f t="shared" si="313"/>
        <v>2"-(P)</v>
      </c>
    </row>
    <row r="797" spans="1:20" x14ac:dyDescent="0.25">
      <c r="A797">
        <v>3158882</v>
      </c>
      <c r="B797" t="s">
        <v>12351</v>
      </c>
      <c r="C797" t="s">
        <v>15874</v>
      </c>
      <c r="D797">
        <v>20191021</v>
      </c>
      <c r="E797" s="199">
        <v>24862</v>
      </c>
      <c r="F797" s="199">
        <v>4065137</v>
      </c>
      <c r="G797" s="196" t="s">
        <v>12763</v>
      </c>
      <c r="H797" s="196" t="s">
        <v>12762</v>
      </c>
      <c r="I797" s="197">
        <v>20.000000012891462</v>
      </c>
      <c r="J797" s="196" t="s">
        <v>11867</v>
      </c>
      <c r="K797" s="196" t="s">
        <v>12755</v>
      </c>
      <c r="L797" s="196">
        <v>57</v>
      </c>
      <c r="M797" s="196">
        <v>57</v>
      </c>
      <c r="N797" s="196" t="s">
        <v>18091</v>
      </c>
      <c r="O797" s="200">
        <v>42166</v>
      </c>
      <c r="P797" s="196" t="s">
        <v>12762</v>
      </c>
      <c r="Q797" s="196">
        <v>57</v>
      </c>
      <c r="R797" s="196" t="s">
        <v>12755</v>
      </c>
      <c r="S797" s="196" t="s">
        <v>11810</v>
      </c>
      <c r="T797" s="198" t="str">
        <f t="shared" ref="T797:T798" si="314">P797&amp;"-"&amp;R797</f>
        <v>1"-(P)</v>
      </c>
    </row>
    <row r="798" spans="1:20" x14ac:dyDescent="0.25">
      <c r="A798">
        <v>2555911</v>
      </c>
      <c r="B798" t="s">
        <v>18092</v>
      </c>
      <c r="C798" t="s">
        <v>15874</v>
      </c>
      <c r="D798">
        <v>20191104</v>
      </c>
      <c r="E798" s="199">
        <v>17656</v>
      </c>
      <c r="F798" s="199">
        <v>1658659</v>
      </c>
      <c r="G798" s="196" t="s">
        <v>12759</v>
      </c>
      <c r="H798" s="196" t="s">
        <v>12762</v>
      </c>
      <c r="I798" s="197">
        <v>160.00002327094211</v>
      </c>
      <c r="J798" s="196" t="s">
        <v>18093</v>
      </c>
      <c r="K798" s="196" t="s">
        <v>12755</v>
      </c>
      <c r="L798" s="196">
        <v>60</v>
      </c>
      <c r="M798" s="196">
        <v>60</v>
      </c>
      <c r="N798" s="196" t="s">
        <v>18094</v>
      </c>
      <c r="O798" s="200">
        <v>40760</v>
      </c>
      <c r="P798" s="196" t="s">
        <v>12762</v>
      </c>
      <c r="Q798" s="196">
        <v>60</v>
      </c>
      <c r="R798" s="196" t="s">
        <v>12758</v>
      </c>
      <c r="S798" s="196" t="s">
        <v>18095</v>
      </c>
      <c r="T798" s="198" t="str">
        <f t="shared" si="314"/>
        <v>1"-(W)</v>
      </c>
    </row>
    <row r="799" spans="1:20" x14ac:dyDescent="0.25">
      <c r="A799">
        <v>2351212</v>
      </c>
      <c r="B799" t="s">
        <v>18096</v>
      </c>
      <c r="C799" t="s">
        <v>15874</v>
      </c>
      <c r="D799">
        <v>20191022</v>
      </c>
      <c r="E799" s="199">
        <v>6997</v>
      </c>
      <c r="F799" s="199">
        <v>877402</v>
      </c>
      <c r="G799" s="196" t="s">
        <v>12763</v>
      </c>
      <c r="H799" s="196" t="s">
        <v>12762</v>
      </c>
      <c r="I799" s="197">
        <v>19.194542853988672</v>
      </c>
      <c r="J799" s="196" t="s">
        <v>18097</v>
      </c>
      <c r="K799" s="196" t="s">
        <v>12755</v>
      </c>
      <c r="L799" s="196">
        <v>60</v>
      </c>
      <c r="M799" s="196"/>
      <c r="N799" s="196" t="s">
        <v>16089</v>
      </c>
      <c r="O799" s="200">
        <v>40298</v>
      </c>
      <c r="P799" s="196" t="s">
        <v>12762</v>
      </c>
      <c r="Q799" s="196">
        <v>60</v>
      </c>
      <c r="R799" s="196" t="s">
        <v>12755</v>
      </c>
      <c r="S799" s="196" t="s">
        <v>16090</v>
      </c>
      <c r="T799" s="198" t="str">
        <f t="shared" ref="T799:T801" si="315">P799&amp;"-"&amp;R799</f>
        <v>1"-(P)</v>
      </c>
    </row>
    <row r="800" spans="1:20" x14ac:dyDescent="0.25">
      <c r="A800">
        <v>2996870</v>
      </c>
      <c r="B800" t="s">
        <v>18098</v>
      </c>
      <c r="C800" t="s">
        <v>15874</v>
      </c>
      <c r="D800">
        <v>20191023</v>
      </c>
      <c r="E800" s="199">
        <v>2725</v>
      </c>
      <c r="F800" s="199">
        <v>2329561</v>
      </c>
      <c r="G800" s="196" t="s">
        <v>12763</v>
      </c>
      <c r="H800" s="196" t="s">
        <v>12762</v>
      </c>
      <c r="I800" s="197">
        <v>23.00470738007688</v>
      </c>
      <c r="J800" s="196" t="s">
        <v>18099</v>
      </c>
      <c r="K800" s="196" t="s">
        <v>12755</v>
      </c>
      <c r="L800" s="196">
        <v>45</v>
      </c>
      <c r="M800" s="196">
        <v>45</v>
      </c>
      <c r="N800" s="196" t="s">
        <v>18100</v>
      </c>
      <c r="O800" s="200">
        <v>41409</v>
      </c>
      <c r="P800" s="196" t="s">
        <v>12760</v>
      </c>
      <c r="Q800" s="196">
        <v>45</v>
      </c>
      <c r="R800" s="196" t="s">
        <v>12755</v>
      </c>
      <c r="S800" s="196" t="s">
        <v>18101</v>
      </c>
      <c r="T800" s="198" t="str">
        <f t="shared" si="315"/>
        <v>2"-(P)</v>
      </c>
    </row>
    <row r="801" spans="1:20" x14ac:dyDescent="0.25">
      <c r="A801">
        <v>3381636</v>
      </c>
      <c r="B801" t="s">
        <v>18102</v>
      </c>
      <c r="C801" t="s">
        <v>15874</v>
      </c>
      <c r="D801">
        <v>20191112</v>
      </c>
      <c r="E801" s="199">
        <v>21078</v>
      </c>
      <c r="F801" s="199">
        <v>4098349</v>
      </c>
      <c r="G801" s="196" t="s">
        <v>12759</v>
      </c>
      <c r="H801" s="196" t="s">
        <v>12762</v>
      </c>
      <c r="I801" s="197">
        <v>69.999999987903394</v>
      </c>
      <c r="J801" s="196" t="s">
        <v>11865</v>
      </c>
      <c r="K801" s="196" t="s">
        <v>12755</v>
      </c>
      <c r="L801" s="196">
        <v>57</v>
      </c>
      <c r="M801" s="196">
        <v>57</v>
      </c>
      <c r="N801" s="196" t="s">
        <v>16293</v>
      </c>
      <c r="O801" s="200">
        <v>39814</v>
      </c>
      <c r="P801" s="196" t="s">
        <v>12767</v>
      </c>
      <c r="Q801" s="196">
        <v>57</v>
      </c>
      <c r="R801" s="196" t="s">
        <v>12755</v>
      </c>
      <c r="S801" s="196" t="s">
        <v>16220</v>
      </c>
      <c r="T801" s="198" t="str">
        <f t="shared" si="315"/>
        <v>6"-(P)</v>
      </c>
    </row>
    <row r="802" spans="1:20" x14ac:dyDescent="0.25">
      <c r="A802">
        <v>2947016</v>
      </c>
      <c r="B802" t="s">
        <v>18103</v>
      </c>
      <c r="C802" t="s">
        <v>15874</v>
      </c>
      <c r="D802">
        <v>20191022</v>
      </c>
      <c r="E802" s="199">
        <v>5383</v>
      </c>
      <c r="F802" s="199">
        <v>647689</v>
      </c>
      <c r="G802" s="196" t="s">
        <v>12753</v>
      </c>
      <c r="H802" s="196" t="s">
        <v>12767</v>
      </c>
      <c r="I802" s="197">
        <v>28.168901357269142</v>
      </c>
      <c r="J802" s="196" t="s">
        <v>18104</v>
      </c>
      <c r="K802" s="196" t="s">
        <v>12755</v>
      </c>
      <c r="L802" s="196">
        <v>0</v>
      </c>
      <c r="M802" s="196">
        <v>0</v>
      </c>
      <c r="N802" s="196" t="s">
        <v>18105</v>
      </c>
      <c r="O802" s="200">
        <v>39448</v>
      </c>
      <c r="P802" s="196" t="s">
        <v>12767</v>
      </c>
      <c r="Q802" s="196">
        <v>45</v>
      </c>
      <c r="R802" s="196" t="s">
        <v>12755</v>
      </c>
      <c r="S802" s="196" t="s">
        <v>18106</v>
      </c>
      <c r="T802" s="198" t="str">
        <f t="shared" ref="T802:T804" si="316">P802&amp;"-"&amp;R802</f>
        <v>6"-(P)</v>
      </c>
    </row>
    <row r="803" spans="1:20" x14ac:dyDescent="0.25">
      <c r="A803">
        <v>3859143</v>
      </c>
      <c r="B803" t="s">
        <v>12440</v>
      </c>
      <c r="C803" t="s">
        <v>15874</v>
      </c>
      <c r="D803">
        <v>20191113</v>
      </c>
      <c r="E803" s="199">
        <v>6088</v>
      </c>
      <c r="F803" s="199">
        <v>3865937</v>
      </c>
      <c r="G803" s="196" t="s">
        <v>12763</v>
      </c>
      <c r="H803" s="196" t="s">
        <v>12762</v>
      </c>
      <c r="I803" s="197">
        <v>74.999999991169489</v>
      </c>
      <c r="J803" s="196" t="s">
        <v>11842</v>
      </c>
      <c r="K803" s="196" t="s">
        <v>12755</v>
      </c>
      <c r="L803" s="196">
        <v>45</v>
      </c>
      <c r="M803" s="196">
        <v>45</v>
      </c>
      <c r="N803" s="196" t="s">
        <v>16037</v>
      </c>
      <c r="O803" s="200">
        <v>40080</v>
      </c>
      <c r="P803" s="196" t="s">
        <v>12760</v>
      </c>
      <c r="Q803" s="196">
        <v>45</v>
      </c>
      <c r="R803" s="196" t="s">
        <v>12755</v>
      </c>
      <c r="S803" s="196" t="s">
        <v>16038</v>
      </c>
      <c r="T803" s="198" t="str">
        <f t="shared" si="316"/>
        <v>2"-(P)</v>
      </c>
    </row>
    <row r="804" spans="1:20" x14ac:dyDescent="0.25">
      <c r="A804">
        <v>864306</v>
      </c>
      <c r="B804" t="s">
        <v>18107</v>
      </c>
      <c r="C804" t="s">
        <v>15874</v>
      </c>
      <c r="D804">
        <v>20191104</v>
      </c>
      <c r="E804" s="199">
        <v>17065</v>
      </c>
      <c r="F804" s="199">
        <v>635538</v>
      </c>
      <c r="G804" s="196" t="s">
        <v>12763</v>
      </c>
      <c r="H804" s="196" t="s">
        <v>12764</v>
      </c>
      <c r="I804" s="197">
        <v>83.376680273288883</v>
      </c>
      <c r="J804" s="196" t="s">
        <v>18108</v>
      </c>
      <c r="K804" s="196" t="s">
        <v>12755</v>
      </c>
      <c r="L804" s="196">
        <v>60</v>
      </c>
      <c r="M804" s="196">
        <v>0</v>
      </c>
      <c r="N804" s="196" t="s">
        <v>18109</v>
      </c>
      <c r="O804" s="200">
        <v>40549</v>
      </c>
      <c r="P804" s="196" t="s">
        <v>12754</v>
      </c>
      <c r="Q804" s="196">
        <v>60</v>
      </c>
      <c r="R804" s="196" t="s">
        <v>12755</v>
      </c>
      <c r="S804" s="196" t="s">
        <v>18110</v>
      </c>
      <c r="T804" s="198" t="str">
        <f t="shared" si="316"/>
        <v>4"-(P)</v>
      </c>
    </row>
    <row r="805" spans="1:20" x14ac:dyDescent="0.25">
      <c r="A805">
        <v>3329007</v>
      </c>
      <c r="B805" t="s">
        <v>12441</v>
      </c>
      <c r="C805" t="s">
        <v>15874</v>
      </c>
      <c r="D805">
        <v>20191022</v>
      </c>
      <c r="E805" s="199">
        <v>23920</v>
      </c>
      <c r="F805" s="199">
        <v>3993934</v>
      </c>
      <c r="G805" s="196" t="s">
        <v>12763</v>
      </c>
      <c r="H805" s="196" t="s">
        <v>12762</v>
      </c>
      <c r="I805" s="197">
        <v>46.000000046674579</v>
      </c>
      <c r="J805" s="196" t="s">
        <v>18111</v>
      </c>
      <c r="K805" s="196" t="s">
        <v>12755</v>
      </c>
      <c r="L805" s="196">
        <v>57</v>
      </c>
      <c r="M805" s="196">
        <v>57</v>
      </c>
      <c r="N805" s="196" t="s">
        <v>18112</v>
      </c>
      <c r="O805" s="200">
        <v>40975</v>
      </c>
      <c r="P805" s="196" t="s">
        <v>12760</v>
      </c>
      <c r="Q805" s="196">
        <v>57</v>
      </c>
      <c r="R805" s="196" t="s">
        <v>12755</v>
      </c>
      <c r="S805" s="196" t="s">
        <v>18113</v>
      </c>
      <c r="T805" s="198" t="str">
        <f t="shared" ref="T805" si="317">P805&amp;"-"&amp;R805</f>
        <v>2"-(P)</v>
      </c>
    </row>
    <row r="806" spans="1:20" x14ac:dyDescent="0.25">
      <c r="A806">
        <v>3760277</v>
      </c>
      <c r="B806" t="s">
        <v>12611</v>
      </c>
      <c r="C806" t="s">
        <v>15874</v>
      </c>
      <c r="D806">
        <v>20191105</v>
      </c>
      <c r="E806" s="199">
        <v>10521</v>
      </c>
      <c r="F806" s="199">
        <v>4583981</v>
      </c>
      <c r="G806" s="196" t="s">
        <v>12759</v>
      </c>
      <c r="H806" s="196" t="s">
        <v>12762</v>
      </c>
      <c r="I806" s="197">
        <v>57.128450739635738</v>
      </c>
      <c r="J806" s="196" t="s">
        <v>12143</v>
      </c>
      <c r="K806" s="196" t="s">
        <v>12755</v>
      </c>
      <c r="L806" s="196"/>
      <c r="M806" s="196"/>
      <c r="N806" s="196" t="s">
        <v>18114</v>
      </c>
      <c r="O806" s="200">
        <v>43186</v>
      </c>
      <c r="P806" s="196" t="s">
        <v>12760</v>
      </c>
      <c r="Q806" s="196">
        <v>45</v>
      </c>
      <c r="R806" s="196" t="s">
        <v>12755</v>
      </c>
      <c r="S806" s="196" t="s">
        <v>12188</v>
      </c>
      <c r="T806" s="198" t="str">
        <f t="shared" ref="T806:T812" si="318">P806&amp;"-"&amp;R806</f>
        <v>2"-(P)</v>
      </c>
    </row>
    <row r="807" spans="1:20" x14ac:dyDescent="0.25">
      <c r="A807">
        <v>3075121</v>
      </c>
      <c r="B807" t="s">
        <v>12300</v>
      </c>
      <c r="C807" t="s">
        <v>15874</v>
      </c>
      <c r="D807">
        <v>20191111</v>
      </c>
      <c r="E807" s="199">
        <v>18291</v>
      </c>
      <c r="F807" s="199">
        <v>3216669</v>
      </c>
      <c r="G807" s="196" t="s">
        <v>12763</v>
      </c>
      <c r="H807" s="196" t="s">
        <v>12760</v>
      </c>
      <c r="I807" s="197">
        <v>813.14561631102879</v>
      </c>
      <c r="J807" s="196" t="s">
        <v>11593</v>
      </c>
      <c r="K807" s="196" t="s">
        <v>12755</v>
      </c>
      <c r="L807" s="196">
        <v>60</v>
      </c>
      <c r="M807" s="196">
        <v>60</v>
      </c>
      <c r="N807" s="196" t="s">
        <v>18115</v>
      </c>
      <c r="O807" s="200">
        <v>41991</v>
      </c>
      <c r="P807" s="196" t="s">
        <v>12760</v>
      </c>
      <c r="Q807" s="196">
        <v>60</v>
      </c>
      <c r="R807" s="196" t="s">
        <v>12755</v>
      </c>
      <c r="S807" s="196" t="s">
        <v>11656</v>
      </c>
      <c r="T807" s="198" t="str">
        <f t="shared" si="318"/>
        <v>2"-(P)</v>
      </c>
    </row>
    <row r="808" spans="1:20" x14ac:dyDescent="0.25">
      <c r="A808">
        <v>2043442</v>
      </c>
      <c r="B808" t="s">
        <v>18116</v>
      </c>
      <c r="C808" t="s">
        <v>15874</v>
      </c>
      <c r="D808">
        <v>20191111</v>
      </c>
      <c r="E808" s="199">
        <v>277</v>
      </c>
      <c r="F808" s="199">
        <v>614722</v>
      </c>
      <c r="G808" s="196" t="s">
        <v>12759</v>
      </c>
      <c r="H808" s="196" t="s">
        <v>12760</v>
      </c>
      <c r="I808" s="197">
        <v>53.912893647514949</v>
      </c>
      <c r="J808" s="196" t="s">
        <v>18117</v>
      </c>
      <c r="K808" s="196" t="s">
        <v>12755</v>
      </c>
      <c r="L808" s="196">
        <v>60</v>
      </c>
      <c r="M808" s="196">
        <v>60</v>
      </c>
      <c r="N808" s="196" t="s">
        <v>18118</v>
      </c>
      <c r="O808" s="200">
        <v>39448</v>
      </c>
      <c r="P808" s="196" t="s">
        <v>12760</v>
      </c>
      <c r="Q808" s="196">
        <v>60</v>
      </c>
      <c r="R808" s="196" t="s">
        <v>12755</v>
      </c>
      <c r="S808" s="196" t="s">
        <v>18119</v>
      </c>
      <c r="T808" s="198" t="str">
        <f t="shared" si="318"/>
        <v>2"-(P)</v>
      </c>
    </row>
    <row r="809" spans="1:20" x14ac:dyDescent="0.25">
      <c r="A809">
        <v>3648303</v>
      </c>
      <c r="B809" t="s">
        <v>18120</v>
      </c>
      <c r="C809" t="s">
        <v>15874</v>
      </c>
      <c r="D809">
        <v>20191018</v>
      </c>
      <c r="E809" s="199">
        <v>30130</v>
      </c>
      <c r="F809" s="199">
        <v>4832065</v>
      </c>
      <c r="G809" s="196" t="s">
        <v>12759</v>
      </c>
      <c r="H809" s="196" t="s">
        <v>12760</v>
      </c>
      <c r="I809" s="197">
        <v>186.99999997640327</v>
      </c>
      <c r="J809" s="196" t="s">
        <v>12127</v>
      </c>
      <c r="K809" s="196" t="s">
        <v>12755</v>
      </c>
      <c r="L809" s="196">
        <v>57</v>
      </c>
      <c r="M809" s="196">
        <v>57</v>
      </c>
      <c r="N809" s="196" t="s">
        <v>18121</v>
      </c>
      <c r="O809" s="200">
        <v>43215</v>
      </c>
      <c r="P809" s="196" t="s">
        <v>12760</v>
      </c>
      <c r="Q809" s="196">
        <v>57</v>
      </c>
      <c r="R809" s="196" t="s">
        <v>12755</v>
      </c>
      <c r="S809" s="196" t="s">
        <v>12196</v>
      </c>
      <c r="T809" s="198" t="str">
        <f t="shared" si="318"/>
        <v>2"-(P)</v>
      </c>
    </row>
    <row r="810" spans="1:20" x14ac:dyDescent="0.25">
      <c r="A810">
        <v>3528168</v>
      </c>
      <c r="B810" t="s">
        <v>18122</v>
      </c>
      <c r="C810" t="s">
        <v>15874</v>
      </c>
      <c r="D810">
        <v>20191028</v>
      </c>
      <c r="E810" s="199">
        <v>13958</v>
      </c>
      <c r="F810" s="199">
        <v>2411579</v>
      </c>
      <c r="G810" s="196" t="s">
        <v>12763</v>
      </c>
      <c r="H810" s="196" t="s">
        <v>12762</v>
      </c>
      <c r="I810" s="197">
        <v>81.99999998278382</v>
      </c>
      <c r="J810" s="196" t="s">
        <v>18123</v>
      </c>
      <c r="K810" s="196" t="s">
        <v>12755</v>
      </c>
      <c r="L810" s="196">
        <v>60</v>
      </c>
      <c r="M810" s="196">
        <v>60</v>
      </c>
      <c r="N810" s="196" t="s">
        <v>16769</v>
      </c>
      <c r="O810" s="200">
        <v>41176</v>
      </c>
      <c r="P810" s="196" t="s">
        <v>12760</v>
      </c>
      <c r="Q810" s="196">
        <v>60</v>
      </c>
      <c r="R810" s="196" t="s">
        <v>12755</v>
      </c>
      <c r="S810" s="196" t="s">
        <v>16770</v>
      </c>
      <c r="T810" s="198" t="str">
        <f t="shared" si="318"/>
        <v>2"-(P)</v>
      </c>
    </row>
    <row r="811" spans="1:20" x14ac:dyDescent="0.25">
      <c r="A811">
        <v>3617983</v>
      </c>
      <c r="B811" t="s">
        <v>18124</v>
      </c>
      <c r="C811" t="s">
        <v>15874</v>
      </c>
      <c r="D811">
        <v>20191112</v>
      </c>
      <c r="E811" s="199">
        <v>21110</v>
      </c>
      <c r="F811" s="199">
        <v>3969979</v>
      </c>
      <c r="G811" s="196" t="s">
        <v>12759</v>
      </c>
      <c r="H811" s="196" t="s">
        <v>12762</v>
      </c>
      <c r="I811" s="197">
        <v>13.000000001835009</v>
      </c>
      <c r="J811" s="196" t="s">
        <v>11860</v>
      </c>
      <c r="K811" s="196" t="s">
        <v>12755</v>
      </c>
      <c r="L811" s="196">
        <v>57</v>
      </c>
      <c r="M811" s="196">
        <v>57</v>
      </c>
      <c r="N811" s="196" t="s">
        <v>17446</v>
      </c>
      <c r="O811" s="200">
        <v>42440</v>
      </c>
      <c r="P811" s="196" t="s">
        <v>12762</v>
      </c>
      <c r="Q811" s="196">
        <v>57</v>
      </c>
      <c r="R811" s="196" t="s">
        <v>12755</v>
      </c>
      <c r="S811" s="196" t="s">
        <v>11922</v>
      </c>
      <c r="T811" s="198" t="str">
        <f t="shared" si="318"/>
        <v>1"-(P)</v>
      </c>
    </row>
    <row r="812" spans="1:20" x14ac:dyDescent="0.25">
      <c r="A812">
        <v>3639646</v>
      </c>
      <c r="B812" t="s">
        <v>18125</v>
      </c>
      <c r="C812" t="s">
        <v>15874</v>
      </c>
      <c r="D812">
        <v>20191114</v>
      </c>
      <c r="E812" s="199">
        <v>25099</v>
      </c>
      <c r="F812" s="199">
        <v>4729643</v>
      </c>
      <c r="G812" s="196" t="s">
        <v>12763</v>
      </c>
      <c r="H812" s="196" t="s">
        <v>12760</v>
      </c>
      <c r="I812" s="197">
        <v>138.05895883255579</v>
      </c>
      <c r="J812" s="196" t="s">
        <v>11986</v>
      </c>
      <c r="K812" s="196" t="s">
        <v>12755</v>
      </c>
      <c r="L812" s="196">
        <v>57</v>
      </c>
      <c r="M812" s="196">
        <v>57</v>
      </c>
      <c r="N812" s="196" t="s">
        <v>18001</v>
      </c>
      <c r="O812" s="200">
        <v>41361</v>
      </c>
      <c r="P812" s="196" t="s">
        <v>12767</v>
      </c>
      <c r="Q812" s="196">
        <v>57</v>
      </c>
      <c r="R812" s="196" t="s">
        <v>12755</v>
      </c>
      <c r="S812" s="196" t="s">
        <v>18002</v>
      </c>
      <c r="T812" s="198" t="str">
        <f t="shared" si="318"/>
        <v>6"-(P)</v>
      </c>
    </row>
    <row r="813" spans="1:20" x14ac:dyDescent="0.25">
      <c r="A813">
        <v>99818</v>
      </c>
      <c r="B813" t="s">
        <v>18126</v>
      </c>
      <c r="C813" t="s">
        <v>15874</v>
      </c>
      <c r="D813">
        <v>20191025</v>
      </c>
      <c r="E813" s="199">
        <v>21264</v>
      </c>
      <c r="F813" s="199">
        <v>244714</v>
      </c>
      <c r="G813" s="196" t="s">
        <v>12763</v>
      </c>
      <c r="H813" s="196" t="s">
        <v>12764</v>
      </c>
      <c r="I813" s="197">
        <v>238.12917663209893</v>
      </c>
      <c r="J813" s="196" t="s">
        <v>18127</v>
      </c>
      <c r="K813" s="196" t="s">
        <v>12755</v>
      </c>
      <c r="L813" s="196">
        <v>0</v>
      </c>
      <c r="M813" s="196">
        <v>0</v>
      </c>
      <c r="N813" s="196" t="s">
        <v>18128</v>
      </c>
      <c r="O813" s="200">
        <v>41177</v>
      </c>
      <c r="P813" s="196" t="s">
        <v>12767</v>
      </c>
      <c r="Q813" s="196">
        <v>57</v>
      </c>
      <c r="R813" s="196" t="s">
        <v>12755</v>
      </c>
      <c r="S813" s="196" t="s">
        <v>18129</v>
      </c>
      <c r="T813" s="198" t="str">
        <f t="shared" ref="T813:T817" si="319">P813&amp;"-"&amp;R813</f>
        <v>6"-(P)</v>
      </c>
    </row>
    <row r="814" spans="1:20" x14ac:dyDescent="0.25">
      <c r="A814">
        <v>1357906</v>
      </c>
      <c r="B814" t="s">
        <v>18130</v>
      </c>
      <c r="C814" t="s">
        <v>15874</v>
      </c>
      <c r="D814">
        <v>20191111</v>
      </c>
      <c r="E814" s="199">
        <v>13172</v>
      </c>
      <c r="F814" s="199">
        <v>283856</v>
      </c>
      <c r="G814" s="196" t="s">
        <v>12763</v>
      </c>
      <c r="H814" s="196" t="s">
        <v>12762</v>
      </c>
      <c r="I814" s="197">
        <v>114.08285933451241</v>
      </c>
      <c r="J814" s="196" t="s">
        <v>18131</v>
      </c>
      <c r="K814" s="196" t="s">
        <v>12755</v>
      </c>
      <c r="L814" s="196">
        <v>0</v>
      </c>
      <c r="M814" s="196">
        <v>0</v>
      </c>
      <c r="N814" s="196" t="s">
        <v>15960</v>
      </c>
      <c r="O814" s="200">
        <v>43284</v>
      </c>
      <c r="P814" s="196" t="s">
        <v>12754</v>
      </c>
      <c r="Q814" s="196">
        <v>60</v>
      </c>
      <c r="R814" s="196" t="s">
        <v>12755</v>
      </c>
      <c r="S814" s="196" t="s">
        <v>15961</v>
      </c>
      <c r="T814" s="198" t="str">
        <f t="shared" si="319"/>
        <v>4"-(P)</v>
      </c>
    </row>
    <row r="815" spans="1:20" x14ac:dyDescent="0.25">
      <c r="A815">
        <v>2482441</v>
      </c>
      <c r="B815" t="s">
        <v>18132</v>
      </c>
      <c r="C815" t="s">
        <v>15874</v>
      </c>
      <c r="D815">
        <v>20191030</v>
      </c>
      <c r="E815" s="199">
        <v>1162</v>
      </c>
      <c r="F815" s="199">
        <v>955806</v>
      </c>
      <c r="G815" s="196" t="s">
        <v>12753</v>
      </c>
      <c r="H815" s="196" t="s">
        <v>12760</v>
      </c>
      <c r="I815" s="197">
        <v>172.87340704870982</v>
      </c>
      <c r="J815" s="196" t="s">
        <v>18133</v>
      </c>
      <c r="K815" s="196" t="s">
        <v>12755</v>
      </c>
      <c r="L815" s="196"/>
      <c r="M815" s="196"/>
      <c r="N815" s="196" t="s">
        <v>18134</v>
      </c>
      <c r="O815" s="200">
        <v>40150</v>
      </c>
      <c r="P815" s="196" t="s">
        <v>12754</v>
      </c>
      <c r="Q815" s="196">
        <v>45</v>
      </c>
      <c r="R815" s="196" t="s">
        <v>12755</v>
      </c>
      <c r="S815" s="196" t="s">
        <v>18135</v>
      </c>
      <c r="T815" s="198" t="str">
        <f t="shared" si="319"/>
        <v>4"-(P)</v>
      </c>
    </row>
    <row r="816" spans="1:20" x14ac:dyDescent="0.25">
      <c r="A816">
        <v>1886989</v>
      </c>
      <c r="B816" t="s">
        <v>18136</v>
      </c>
      <c r="C816" t="s">
        <v>15874</v>
      </c>
      <c r="D816">
        <v>20191113</v>
      </c>
      <c r="E816" s="199">
        <v>5794</v>
      </c>
      <c r="F816" s="199">
        <v>523210</v>
      </c>
      <c r="G816" s="196" t="s">
        <v>12759</v>
      </c>
      <c r="H816" s="196" t="s">
        <v>12762</v>
      </c>
      <c r="I816" s="197">
        <v>103.4600588955125</v>
      </c>
      <c r="J816" s="196" t="s">
        <v>18137</v>
      </c>
      <c r="K816" s="196" t="s">
        <v>12755</v>
      </c>
      <c r="L816" s="196">
        <v>0</v>
      </c>
      <c r="M816" s="196">
        <v>0</v>
      </c>
      <c r="N816" s="196" t="s">
        <v>18138</v>
      </c>
      <c r="O816" s="200">
        <v>39993</v>
      </c>
      <c r="P816" s="196" t="s">
        <v>12760</v>
      </c>
      <c r="Q816" s="196">
        <v>60</v>
      </c>
      <c r="R816" s="196" t="s">
        <v>12755</v>
      </c>
      <c r="S816" s="196" t="s">
        <v>18139</v>
      </c>
      <c r="T816" s="198" t="str">
        <f t="shared" si="319"/>
        <v>2"-(P)</v>
      </c>
    </row>
    <row r="817" spans="1:20" x14ac:dyDescent="0.25">
      <c r="A817">
        <v>2178484</v>
      </c>
      <c r="B817" t="s">
        <v>18140</v>
      </c>
      <c r="C817" t="s">
        <v>15874</v>
      </c>
      <c r="D817">
        <v>20191111</v>
      </c>
      <c r="E817" s="199">
        <v>58</v>
      </c>
      <c r="F817" s="199">
        <v>651445</v>
      </c>
      <c r="G817" s="196" t="s">
        <v>12759</v>
      </c>
      <c r="H817" s="196" t="s">
        <v>12762</v>
      </c>
      <c r="I817" s="197">
        <v>103.51721050913619</v>
      </c>
      <c r="J817" s="196" t="s">
        <v>18141</v>
      </c>
      <c r="K817" s="196" t="s">
        <v>12755</v>
      </c>
      <c r="L817" s="196">
        <v>2</v>
      </c>
      <c r="M817" s="196">
        <v>2</v>
      </c>
      <c r="N817" s="196" t="s">
        <v>18142</v>
      </c>
      <c r="O817" s="200">
        <v>39966</v>
      </c>
      <c r="P817" s="196" t="s">
        <v>12760</v>
      </c>
      <c r="Q817" s="196">
        <v>60</v>
      </c>
      <c r="R817" s="196" t="s">
        <v>12755</v>
      </c>
      <c r="S817" s="196" t="s">
        <v>18143</v>
      </c>
      <c r="T817" s="198" t="str">
        <f t="shared" si="319"/>
        <v>2"-(P)</v>
      </c>
    </row>
    <row r="818" spans="1:20" x14ac:dyDescent="0.25">
      <c r="A818">
        <v>1032141</v>
      </c>
      <c r="B818" t="s">
        <v>18144</v>
      </c>
      <c r="C818" t="s">
        <v>15874</v>
      </c>
      <c r="D818">
        <v>20191104</v>
      </c>
      <c r="E818" s="199">
        <v>1975</v>
      </c>
      <c r="F818" s="199">
        <v>2632434</v>
      </c>
      <c r="G818" s="196" t="s">
        <v>12768</v>
      </c>
      <c r="H818" s="196" t="s">
        <v>12760</v>
      </c>
      <c r="I818" s="197">
        <v>28.735963692677316</v>
      </c>
      <c r="J818" s="196" t="s">
        <v>16616</v>
      </c>
      <c r="K818" s="196" t="s">
        <v>12755</v>
      </c>
      <c r="L818" s="196">
        <v>45</v>
      </c>
      <c r="M818" s="196">
        <v>45</v>
      </c>
      <c r="N818" s="196" t="s">
        <v>16617</v>
      </c>
      <c r="O818" s="200">
        <v>40655</v>
      </c>
      <c r="P818" s="196" t="s">
        <v>12760</v>
      </c>
      <c r="Q818" s="196">
        <v>45</v>
      </c>
      <c r="R818" s="196" t="s">
        <v>12755</v>
      </c>
      <c r="S818" s="196" t="s">
        <v>16618</v>
      </c>
      <c r="T818" s="198" t="str">
        <f t="shared" ref="T818:T821" si="320">P818&amp;"-"&amp;R818</f>
        <v>2"-(P)</v>
      </c>
    </row>
    <row r="819" spans="1:20" x14ac:dyDescent="0.25">
      <c r="A819">
        <v>4646</v>
      </c>
      <c r="B819" t="s">
        <v>18145</v>
      </c>
      <c r="C819" t="s">
        <v>15874</v>
      </c>
      <c r="D819">
        <v>20191108</v>
      </c>
      <c r="E819" s="199">
        <v>6103</v>
      </c>
      <c r="F819" s="199">
        <v>394751</v>
      </c>
      <c r="G819" s="196" t="s">
        <v>12763</v>
      </c>
      <c r="H819" s="196" t="s">
        <v>12764</v>
      </c>
      <c r="I819" s="197">
        <v>32.865865045481911</v>
      </c>
      <c r="J819" s="196" t="s">
        <v>18146</v>
      </c>
      <c r="K819" s="196" t="s">
        <v>12755</v>
      </c>
      <c r="L819" s="196">
        <v>0</v>
      </c>
      <c r="M819" s="196">
        <v>0</v>
      </c>
      <c r="N819" s="196" t="s">
        <v>17288</v>
      </c>
      <c r="O819" s="200">
        <v>40498</v>
      </c>
      <c r="P819" s="196" t="s">
        <v>12760</v>
      </c>
      <c r="Q819" s="196">
        <v>60</v>
      </c>
      <c r="R819" s="196" t="s">
        <v>12755</v>
      </c>
      <c r="S819" s="196" t="s">
        <v>17289</v>
      </c>
      <c r="T819" s="198" t="str">
        <f t="shared" si="320"/>
        <v>2"-(P)</v>
      </c>
    </row>
    <row r="820" spans="1:20" x14ac:dyDescent="0.25">
      <c r="A820">
        <v>2885270</v>
      </c>
      <c r="B820" t="s">
        <v>18147</v>
      </c>
      <c r="C820" t="s">
        <v>15874</v>
      </c>
      <c r="D820">
        <v>20191106</v>
      </c>
      <c r="E820" s="199">
        <v>9587</v>
      </c>
      <c r="F820" s="199">
        <v>2663239</v>
      </c>
      <c r="G820" s="196" t="s">
        <v>12763</v>
      </c>
      <c r="H820" s="196" t="s">
        <v>12762</v>
      </c>
      <c r="I820" s="197">
        <v>146.99999999057746</v>
      </c>
      <c r="J820" s="196" t="s">
        <v>18148</v>
      </c>
      <c r="K820" s="196" t="s">
        <v>12755</v>
      </c>
      <c r="L820" s="196">
        <v>45</v>
      </c>
      <c r="M820" s="196">
        <v>45</v>
      </c>
      <c r="N820" s="196" t="s">
        <v>18149</v>
      </c>
      <c r="O820" s="200">
        <v>41586</v>
      </c>
      <c r="P820" s="196" t="s">
        <v>12760</v>
      </c>
      <c r="Q820" s="196">
        <v>45</v>
      </c>
      <c r="R820" s="196" t="s">
        <v>12755</v>
      </c>
      <c r="S820" s="196" t="s">
        <v>18150</v>
      </c>
      <c r="T820" s="198" t="str">
        <f t="shared" si="320"/>
        <v>2"-(P)</v>
      </c>
    </row>
    <row r="821" spans="1:20" x14ac:dyDescent="0.25">
      <c r="A821">
        <v>743148</v>
      </c>
      <c r="B821" t="s">
        <v>18151</v>
      </c>
      <c r="C821" t="s">
        <v>15874</v>
      </c>
      <c r="D821">
        <v>20191028</v>
      </c>
      <c r="E821" s="199">
        <v>9030</v>
      </c>
      <c r="F821" s="199">
        <v>643271</v>
      </c>
      <c r="G821" s="196" t="s">
        <v>12759</v>
      </c>
      <c r="H821" s="196" t="s">
        <v>12762</v>
      </c>
      <c r="I821" s="197">
        <v>264.21002002309905</v>
      </c>
      <c r="J821" s="196" t="s">
        <v>18152</v>
      </c>
      <c r="K821" s="196" t="s">
        <v>12755</v>
      </c>
      <c r="L821" s="196">
        <v>28</v>
      </c>
      <c r="M821" s="196">
        <v>0</v>
      </c>
      <c r="N821" s="196" t="s">
        <v>15956</v>
      </c>
      <c r="O821" s="200">
        <v>40121</v>
      </c>
      <c r="P821" s="196" t="s">
        <v>12760</v>
      </c>
      <c r="Q821" s="196">
        <v>28</v>
      </c>
      <c r="R821" s="196" t="s">
        <v>12755</v>
      </c>
      <c r="S821" s="196" t="s">
        <v>15957</v>
      </c>
      <c r="T821" s="198" t="str">
        <f t="shared" si="320"/>
        <v>2"-(P)</v>
      </c>
    </row>
    <row r="822" spans="1:20" x14ac:dyDescent="0.25">
      <c r="A822">
        <v>295555</v>
      </c>
      <c r="B822" t="s">
        <v>12422</v>
      </c>
      <c r="C822" t="s">
        <v>15874</v>
      </c>
      <c r="D822">
        <v>20191111</v>
      </c>
      <c r="E822" s="199">
        <v>12955</v>
      </c>
      <c r="F822" s="199">
        <v>3871146</v>
      </c>
      <c r="G822" s="196" t="s">
        <v>12759</v>
      </c>
      <c r="H822" s="196" t="s">
        <v>12762</v>
      </c>
      <c r="I822" s="197">
        <v>153.81858392739565</v>
      </c>
      <c r="J822" s="196" t="s">
        <v>11887</v>
      </c>
      <c r="K822" s="196" t="s">
        <v>12755</v>
      </c>
      <c r="L822" s="196">
        <v>60</v>
      </c>
      <c r="M822" s="196">
        <v>60</v>
      </c>
      <c r="N822" s="196" t="s">
        <v>18153</v>
      </c>
      <c r="O822" s="200">
        <v>40837</v>
      </c>
      <c r="P822" s="196" t="s">
        <v>12760</v>
      </c>
      <c r="Q822" s="196">
        <v>60</v>
      </c>
      <c r="R822" s="196" t="s">
        <v>12755</v>
      </c>
      <c r="S822" s="196" t="s">
        <v>16606</v>
      </c>
      <c r="T822" s="198" t="str">
        <f t="shared" ref="T822" si="321">P822&amp;"-"&amp;R822</f>
        <v>2"-(P)</v>
      </c>
    </row>
    <row r="823" spans="1:20" x14ac:dyDescent="0.25">
      <c r="A823">
        <v>3383829</v>
      </c>
      <c r="B823" t="s">
        <v>12434</v>
      </c>
      <c r="C823" t="s">
        <v>15874</v>
      </c>
      <c r="D823">
        <v>20191112</v>
      </c>
      <c r="E823" s="199">
        <v>21078</v>
      </c>
      <c r="F823" s="199">
        <v>4098349</v>
      </c>
      <c r="G823" s="196" t="s">
        <v>12759</v>
      </c>
      <c r="H823" s="196" t="s">
        <v>12762</v>
      </c>
      <c r="I823" s="197">
        <v>69.999999987903394</v>
      </c>
      <c r="J823" s="196" t="s">
        <v>11865</v>
      </c>
      <c r="K823" s="196" t="s">
        <v>12755</v>
      </c>
      <c r="L823" s="196">
        <v>57</v>
      </c>
      <c r="M823" s="196">
        <v>57</v>
      </c>
      <c r="N823" s="196" t="s">
        <v>16293</v>
      </c>
      <c r="O823" s="200">
        <v>39814</v>
      </c>
      <c r="P823" s="196" t="s">
        <v>12767</v>
      </c>
      <c r="Q823" s="196">
        <v>57</v>
      </c>
      <c r="R823" s="196" t="s">
        <v>12755</v>
      </c>
      <c r="S823" s="196" t="s">
        <v>16220</v>
      </c>
      <c r="T823" s="198" t="str">
        <f t="shared" ref="T823:T824" si="322">P823&amp;"-"&amp;R823</f>
        <v>6"-(P)</v>
      </c>
    </row>
    <row r="824" spans="1:20" x14ac:dyDescent="0.25">
      <c r="A824">
        <v>1023927</v>
      </c>
      <c r="B824" t="s">
        <v>18154</v>
      </c>
      <c r="C824" t="s">
        <v>15874</v>
      </c>
      <c r="D824">
        <v>20191018</v>
      </c>
      <c r="E824" s="199">
        <v>10353</v>
      </c>
      <c r="F824" s="199">
        <v>344740</v>
      </c>
      <c r="G824" s="196" t="s">
        <v>12759</v>
      </c>
      <c r="H824" s="196" t="s">
        <v>12762</v>
      </c>
      <c r="I824" s="197">
        <v>419.64418883920018</v>
      </c>
      <c r="J824" s="196" t="s">
        <v>18155</v>
      </c>
      <c r="K824" s="196" t="s">
        <v>12755</v>
      </c>
      <c r="L824" s="196">
        <v>45</v>
      </c>
      <c r="M824" s="196">
        <v>45</v>
      </c>
      <c r="N824" s="196" t="s">
        <v>17083</v>
      </c>
      <c r="O824" s="200">
        <v>41346</v>
      </c>
      <c r="P824" s="196" t="s">
        <v>12760</v>
      </c>
      <c r="Q824" s="196">
        <v>45</v>
      </c>
      <c r="R824" s="196" t="s">
        <v>12755</v>
      </c>
      <c r="S824" s="196" t="s">
        <v>17084</v>
      </c>
      <c r="T824" s="198" t="str">
        <f t="shared" si="322"/>
        <v>2"-(P)</v>
      </c>
    </row>
    <row r="825" spans="1:20" x14ac:dyDescent="0.25">
      <c r="A825">
        <v>2170407</v>
      </c>
      <c r="B825" t="s">
        <v>18156</v>
      </c>
      <c r="C825" t="s">
        <v>15874</v>
      </c>
      <c r="D825">
        <v>20191030</v>
      </c>
      <c r="E825" s="199">
        <v>728</v>
      </c>
      <c r="F825" s="199">
        <v>5241703</v>
      </c>
      <c r="G825" s="196" t="s">
        <v>12763</v>
      </c>
      <c r="H825" s="196" t="s">
        <v>12762</v>
      </c>
      <c r="I825" s="197">
        <v>64.999999997218694</v>
      </c>
      <c r="J825" s="196" t="s">
        <v>18157</v>
      </c>
      <c r="K825" s="196" t="s">
        <v>12755</v>
      </c>
      <c r="L825" s="196">
        <v>45</v>
      </c>
      <c r="M825" s="196">
        <v>45</v>
      </c>
      <c r="N825" s="196" t="s">
        <v>18158</v>
      </c>
      <c r="O825" s="200">
        <v>43678</v>
      </c>
      <c r="P825" s="196" t="s">
        <v>12760</v>
      </c>
      <c r="Q825" s="196">
        <v>45</v>
      </c>
      <c r="R825" s="196" t="s">
        <v>12755</v>
      </c>
      <c r="S825" s="196" t="s">
        <v>18159</v>
      </c>
      <c r="T825" s="198" t="str">
        <f t="shared" ref="T825:T828" si="323">P825&amp;"-"&amp;R825</f>
        <v>2"-(P)</v>
      </c>
    </row>
    <row r="826" spans="1:20" x14ac:dyDescent="0.25">
      <c r="A826">
        <v>3808322</v>
      </c>
      <c r="B826" t="s">
        <v>18160</v>
      </c>
      <c r="C826" t="s">
        <v>15874</v>
      </c>
      <c r="D826">
        <v>20191023</v>
      </c>
      <c r="E826" s="199">
        <v>2941</v>
      </c>
      <c r="F826" s="199">
        <v>5096504</v>
      </c>
      <c r="G826" s="196" t="s">
        <v>12759</v>
      </c>
      <c r="H826" s="196" t="s">
        <v>12762</v>
      </c>
      <c r="I826" s="197">
        <v>12.002785229813682</v>
      </c>
      <c r="J826" s="196" t="s">
        <v>18161</v>
      </c>
      <c r="K826" s="196" t="s">
        <v>12755</v>
      </c>
      <c r="L826" s="196">
        <v>45</v>
      </c>
      <c r="M826" s="196">
        <v>45</v>
      </c>
      <c r="N826" s="196" t="s">
        <v>18162</v>
      </c>
      <c r="O826" s="200">
        <v>42660</v>
      </c>
      <c r="P826" s="196" t="s">
        <v>12760</v>
      </c>
      <c r="Q826" s="196">
        <v>45</v>
      </c>
      <c r="R826" s="196" t="s">
        <v>12755</v>
      </c>
      <c r="S826" s="196" t="s">
        <v>11919</v>
      </c>
      <c r="T826" s="198" t="str">
        <f t="shared" si="323"/>
        <v>2"-(P)</v>
      </c>
    </row>
    <row r="827" spans="1:20" x14ac:dyDescent="0.25">
      <c r="A827">
        <v>3317997</v>
      </c>
      <c r="B827" t="s">
        <v>12316</v>
      </c>
      <c r="C827" t="s">
        <v>15874</v>
      </c>
      <c r="D827">
        <v>20191031</v>
      </c>
      <c r="E827" s="199">
        <v>11541</v>
      </c>
      <c r="F827" s="199">
        <v>3273483</v>
      </c>
      <c r="G827" s="196" t="s">
        <v>12759</v>
      </c>
      <c r="H827" s="196" t="s">
        <v>12762</v>
      </c>
      <c r="I827" s="197">
        <v>41.999999992711459</v>
      </c>
      <c r="J827" s="196" t="s">
        <v>11756</v>
      </c>
      <c r="K827" s="196" t="s">
        <v>12755</v>
      </c>
      <c r="L827" s="196">
        <v>35</v>
      </c>
      <c r="M827" s="196">
        <v>35</v>
      </c>
      <c r="N827" s="196" t="s">
        <v>16944</v>
      </c>
      <c r="O827" s="200">
        <v>41541</v>
      </c>
      <c r="P827" s="196" t="s">
        <v>12754</v>
      </c>
      <c r="Q827" s="196">
        <v>35</v>
      </c>
      <c r="R827" s="196" t="s">
        <v>12755</v>
      </c>
      <c r="S827" s="196" t="s">
        <v>16945</v>
      </c>
      <c r="T827" s="198" t="str">
        <f t="shared" si="323"/>
        <v>4"-(P)</v>
      </c>
    </row>
    <row r="828" spans="1:20" x14ac:dyDescent="0.25">
      <c r="A828">
        <v>161466</v>
      </c>
      <c r="B828" t="s">
        <v>18163</v>
      </c>
      <c r="C828" t="s">
        <v>15874</v>
      </c>
      <c r="D828">
        <v>20191108</v>
      </c>
      <c r="E828" s="199">
        <v>8301</v>
      </c>
      <c r="F828" s="199">
        <v>5191299</v>
      </c>
      <c r="G828" s="196" t="s">
        <v>12763</v>
      </c>
      <c r="H828" s="196" t="s">
        <v>12762</v>
      </c>
      <c r="I828" s="197">
        <v>57.000000009817683</v>
      </c>
      <c r="J828" s="196" t="s">
        <v>18164</v>
      </c>
      <c r="K828" s="196" t="s">
        <v>12755</v>
      </c>
      <c r="L828" s="196">
        <v>45</v>
      </c>
      <c r="M828" s="196">
        <v>45</v>
      </c>
      <c r="N828" s="196" t="s">
        <v>16716</v>
      </c>
      <c r="O828" s="200">
        <v>43283</v>
      </c>
      <c r="P828" s="196" t="s">
        <v>12760</v>
      </c>
      <c r="Q828" s="196">
        <v>45</v>
      </c>
      <c r="R828" s="196" t="s">
        <v>12755</v>
      </c>
      <c r="S828" s="196" t="s">
        <v>16717</v>
      </c>
      <c r="T828" s="198" t="str">
        <f t="shared" si="323"/>
        <v>2"-(P)</v>
      </c>
    </row>
    <row r="829" spans="1:20" x14ac:dyDescent="0.25">
      <c r="A829">
        <v>1506709</v>
      </c>
      <c r="B829" t="s">
        <v>18165</v>
      </c>
      <c r="C829" t="s">
        <v>15874</v>
      </c>
      <c r="D829">
        <v>20191104</v>
      </c>
      <c r="E829" s="199">
        <v>1553</v>
      </c>
      <c r="F829" s="199">
        <v>441274</v>
      </c>
      <c r="G829" s="196" t="s">
        <v>12763</v>
      </c>
      <c r="H829" s="196" t="s">
        <v>12764</v>
      </c>
      <c r="I829" s="197">
        <v>90.60004612810728</v>
      </c>
      <c r="J829" s="196" t="s">
        <v>18166</v>
      </c>
      <c r="K829" s="196" t="s">
        <v>12755</v>
      </c>
      <c r="L829" s="196">
        <v>45</v>
      </c>
      <c r="M829" s="196">
        <v>45</v>
      </c>
      <c r="N829" s="196" t="s">
        <v>18167</v>
      </c>
      <c r="O829" s="200">
        <v>43586</v>
      </c>
      <c r="P829" s="196" t="s">
        <v>12760</v>
      </c>
      <c r="Q829" s="196">
        <v>45</v>
      </c>
      <c r="R829" s="196" t="s">
        <v>12755</v>
      </c>
      <c r="S829" s="196" t="s">
        <v>18168</v>
      </c>
      <c r="T829" s="198" t="str">
        <f t="shared" ref="T829" si="324">P829&amp;"-"&amp;R829</f>
        <v>2"-(P)</v>
      </c>
    </row>
    <row r="830" spans="1:20" x14ac:dyDescent="0.25">
      <c r="A830">
        <v>3672378</v>
      </c>
      <c r="B830" t="s">
        <v>18169</v>
      </c>
      <c r="C830" t="s">
        <v>15874</v>
      </c>
      <c r="D830">
        <v>20191029</v>
      </c>
      <c r="E830" s="199">
        <v>31666</v>
      </c>
      <c r="F830" s="199">
        <v>615100</v>
      </c>
      <c r="G830" s="196" t="s">
        <v>12759</v>
      </c>
      <c r="H830" s="196" t="s">
        <v>12762</v>
      </c>
      <c r="I830" s="197">
        <v>284.41618116216137</v>
      </c>
      <c r="J830" s="196" t="s">
        <v>18170</v>
      </c>
      <c r="K830" s="196" t="s">
        <v>12755</v>
      </c>
      <c r="L830" s="196">
        <v>0</v>
      </c>
      <c r="M830" s="196">
        <v>0</v>
      </c>
      <c r="N830" s="196" t="s">
        <v>18171</v>
      </c>
      <c r="O830" s="200">
        <v>39448</v>
      </c>
      <c r="P830" s="196" t="s">
        <v>12760</v>
      </c>
      <c r="Q830" s="196">
        <v>57</v>
      </c>
      <c r="R830" s="196" t="s">
        <v>12755</v>
      </c>
      <c r="S830" s="196" t="s">
        <v>18172</v>
      </c>
      <c r="T830" s="198" t="str">
        <f t="shared" ref="T830:T831" si="325">P830&amp;"-"&amp;R830</f>
        <v>2"-(P)</v>
      </c>
    </row>
    <row r="831" spans="1:20" x14ac:dyDescent="0.25">
      <c r="A831">
        <v>1266453</v>
      </c>
      <c r="B831" t="s">
        <v>18173</v>
      </c>
      <c r="C831" t="s">
        <v>15874</v>
      </c>
      <c r="D831">
        <v>20191025</v>
      </c>
      <c r="E831" s="199">
        <v>17460</v>
      </c>
      <c r="F831" s="199">
        <v>617893</v>
      </c>
      <c r="G831" s="196" t="s">
        <v>12768</v>
      </c>
      <c r="H831" s="196" t="s">
        <v>12762</v>
      </c>
      <c r="I831" s="197">
        <v>28.806413205600581</v>
      </c>
      <c r="J831" s="196" t="s">
        <v>17655</v>
      </c>
      <c r="K831" s="196" t="s">
        <v>12755</v>
      </c>
      <c r="L831" s="196">
        <v>0</v>
      </c>
      <c r="M831" s="196">
        <v>0</v>
      </c>
      <c r="N831" s="196" t="s">
        <v>16987</v>
      </c>
      <c r="O831" s="200">
        <v>39448</v>
      </c>
      <c r="P831" s="196" t="s">
        <v>12760</v>
      </c>
      <c r="Q831" s="196">
        <v>57</v>
      </c>
      <c r="R831" s="196" t="s">
        <v>12755</v>
      </c>
      <c r="S831" s="196" t="s">
        <v>16988</v>
      </c>
      <c r="T831" s="198" t="str">
        <f t="shared" si="325"/>
        <v>2"-(P)</v>
      </c>
    </row>
    <row r="832" spans="1:20" x14ac:dyDescent="0.25">
      <c r="A832">
        <v>3875178</v>
      </c>
      <c r="B832" t="s">
        <v>18174</v>
      </c>
      <c r="C832" t="s">
        <v>15874</v>
      </c>
      <c r="D832">
        <v>20191113</v>
      </c>
      <c r="E832" s="199">
        <v>24925</v>
      </c>
      <c r="F832" s="199">
        <v>138850</v>
      </c>
      <c r="G832" s="196" t="s">
        <v>12763</v>
      </c>
      <c r="H832" s="196" t="s">
        <v>12762</v>
      </c>
      <c r="I832" s="197">
        <v>37.535403673558726</v>
      </c>
      <c r="J832" s="196" t="s">
        <v>18175</v>
      </c>
      <c r="K832" s="196" t="s">
        <v>12755</v>
      </c>
      <c r="L832" s="196"/>
      <c r="M832" s="196"/>
      <c r="N832" s="196" t="s">
        <v>18176</v>
      </c>
      <c r="O832" s="200">
        <v>42542</v>
      </c>
      <c r="P832" s="196" t="s">
        <v>12762</v>
      </c>
      <c r="Q832" s="196">
        <v>57</v>
      </c>
      <c r="R832" s="196" t="s">
        <v>12755</v>
      </c>
      <c r="S832" s="196" t="s">
        <v>11923</v>
      </c>
      <c r="T832" s="198" t="str">
        <f t="shared" ref="T832" si="326">P832&amp;"-"&amp;R832</f>
        <v>1"-(P)</v>
      </c>
    </row>
    <row r="833" spans="1:20" x14ac:dyDescent="0.25">
      <c r="A833">
        <v>215228</v>
      </c>
      <c r="B833" t="s">
        <v>18177</v>
      </c>
      <c r="C833" t="s">
        <v>15874</v>
      </c>
      <c r="D833">
        <v>20191108</v>
      </c>
      <c r="E833" s="199">
        <v>5815</v>
      </c>
      <c r="F833" s="199">
        <v>2342760</v>
      </c>
      <c r="G833" s="196" t="s">
        <v>12763</v>
      </c>
      <c r="H833" s="196" t="s">
        <v>12762</v>
      </c>
      <c r="I833" s="197">
        <v>103.87795483905663</v>
      </c>
      <c r="J833" s="196" t="s">
        <v>18178</v>
      </c>
      <c r="K833" s="196" t="s">
        <v>12755</v>
      </c>
      <c r="L833" s="196">
        <v>45</v>
      </c>
      <c r="M833" s="196">
        <v>45</v>
      </c>
      <c r="N833" s="196" t="s">
        <v>18179</v>
      </c>
      <c r="O833" s="200">
        <v>39448</v>
      </c>
      <c r="P833" s="196" t="s">
        <v>12762</v>
      </c>
      <c r="Q833" s="196">
        <v>45</v>
      </c>
      <c r="R833" s="196" t="s">
        <v>12758</v>
      </c>
      <c r="S833" s="196" t="s">
        <v>18180</v>
      </c>
      <c r="T833" s="198" t="str">
        <f t="shared" ref="T833:T834" si="327">P833&amp;"-"&amp;R833</f>
        <v>1"-(W)</v>
      </c>
    </row>
    <row r="834" spans="1:20" x14ac:dyDescent="0.25">
      <c r="A834">
        <v>189291</v>
      </c>
      <c r="B834" t="s">
        <v>18181</v>
      </c>
      <c r="C834" t="s">
        <v>15874</v>
      </c>
      <c r="D834">
        <v>20191017</v>
      </c>
      <c r="E834" s="199">
        <v>5867</v>
      </c>
      <c r="F834" s="199">
        <v>642958</v>
      </c>
      <c r="G834" s="196" t="s">
        <v>12763</v>
      </c>
      <c r="H834" s="196" t="s">
        <v>12765</v>
      </c>
      <c r="I834" s="197">
        <v>338.76715809753944</v>
      </c>
      <c r="J834" s="196" t="s">
        <v>18182</v>
      </c>
      <c r="K834" s="196" t="s">
        <v>12758</v>
      </c>
      <c r="L834" s="196">
        <v>0</v>
      </c>
      <c r="M834" s="196">
        <v>0</v>
      </c>
      <c r="N834" s="196" t="s">
        <v>18183</v>
      </c>
      <c r="O834" s="200">
        <v>40101</v>
      </c>
      <c r="P834" s="196" t="s">
        <v>12760</v>
      </c>
      <c r="Q834" s="196">
        <v>45</v>
      </c>
      <c r="R834" s="196" t="s">
        <v>12755</v>
      </c>
      <c r="S834" s="196" t="s">
        <v>18184</v>
      </c>
      <c r="T834" s="198" t="str">
        <f t="shared" si="327"/>
        <v>2"-(P)</v>
      </c>
    </row>
    <row r="835" spans="1:20" x14ac:dyDescent="0.25">
      <c r="A835">
        <v>3720776</v>
      </c>
      <c r="B835" t="s">
        <v>12306</v>
      </c>
      <c r="C835" t="s">
        <v>15874</v>
      </c>
      <c r="D835">
        <v>20191025</v>
      </c>
      <c r="E835" s="199">
        <v>2022</v>
      </c>
      <c r="F835" s="199">
        <v>3235473</v>
      </c>
      <c r="G835" s="196" t="s">
        <v>12763</v>
      </c>
      <c r="H835" s="196" t="s">
        <v>12762</v>
      </c>
      <c r="I835" s="197">
        <v>12.001812233444253</v>
      </c>
      <c r="J835" s="196" t="s">
        <v>11708</v>
      </c>
      <c r="K835" s="196" t="s">
        <v>12755</v>
      </c>
      <c r="L835" s="196">
        <v>35</v>
      </c>
      <c r="M835" s="196">
        <v>35</v>
      </c>
      <c r="N835" s="196" t="s">
        <v>17557</v>
      </c>
      <c r="O835" s="200">
        <v>42025</v>
      </c>
      <c r="P835" s="196" t="s">
        <v>12760</v>
      </c>
      <c r="Q835" s="196">
        <v>35</v>
      </c>
      <c r="R835" s="196" t="s">
        <v>12755</v>
      </c>
      <c r="S835" s="196" t="s">
        <v>11787</v>
      </c>
      <c r="T835" s="198" t="str">
        <f t="shared" ref="T835:T838" si="328">P835&amp;"-"&amp;R835</f>
        <v>2"-(P)</v>
      </c>
    </row>
    <row r="836" spans="1:20" x14ac:dyDescent="0.25">
      <c r="A836">
        <v>3665485</v>
      </c>
      <c r="B836" t="s">
        <v>12615</v>
      </c>
      <c r="C836" t="s">
        <v>15874</v>
      </c>
      <c r="D836">
        <v>20191113</v>
      </c>
      <c r="E836" s="199">
        <v>15318</v>
      </c>
      <c r="F836" s="199">
        <v>4740890</v>
      </c>
      <c r="G836" s="196" t="s">
        <v>12763</v>
      </c>
      <c r="H836" s="196" t="s">
        <v>12760</v>
      </c>
      <c r="I836" s="197">
        <v>65.614214499928508</v>
      </c>
      <c r="J836" s="196" t="s">
        <v>12172</v>
      </c>
      <c r="K836" s="196" t="s">
        <v>12755</v>
      </c>
      <c r="L836" s="196">
        <v>57</v>
      </c>
      <c r="M836" s="196">
        <v>57</v>
      </c>
      <c r="N836" s="196" t="s">
        <v>18185</v>
      </c>
      <c r="O836" s="200">
        <v>43678</v>
      </c>
      <c r="P836" s="196" t="s">
        <v>12760</v>
      </c>
      <c r="Q836" s="196">
        <v>57</v>
      </c>
      <c r="R836" s="196" t="s">
        <v>12755</v>
      </c>
      <c r="S836" s="196" t="s">
        <v>18186</v>
      </c>
      <c r="T836" s="198" t="str">
        <f t="shared" si="328"/>
        <v>2"-(P)</v>
      </c>
    </row>
    <row r="837" spans="1:20" x14ac:dyDescent="0.25">
      <c r="A837">
        <v>2548372</v>
      </c>
      <c r="B837" t="s">
        <v>18187</v>
      </c>
      <c r="C837" t="s">
        <v>15874</v>
      </c>
      <c r="D837">
        <v>20191024</v>
      </c>
      <c r="E837" s="199">
        <v>3010</v>
      </c>
      <c r="F837" s="199">
        <v>486121</v>
      </c>
      <c r="G837" s="196" t="s">
        <v>12763</v>
      </c>
      <c r="H837" s="196" t="s">
        <v>12762</v>
      </c>
      <c r="I837" s="197">
        <v>113.52065104148772</v>
      </c>
      <c r="J837" s="196" t="s">
        <v>18188</v>
      </c>
      <c r="K837" s="196" t="s">
        <v>12755</v>
      </c>
      <c r="L837" s="196">
        <v>0</v>
      </c>
      <c r="M837" s="196">
        <v>0</v>
      </c>
      <c r="N837" s="196" t="s">
        <v>18189</v>
      </c>
      <c r="O837" s="200">
        <v>39940</v>
      </c>
      <c r="P837" s="196" t="s">
        <v>12754</v>
      </c>
      <c r="Q837" s="196">
        <v>60</v>
      </c>
      <c r="R837" s="196" t="s">
        <v>12755</v>
      </c>
      <c r="S837" s="196" t="s">
        <v>18190</v>
      </c>
      <c r="T837" s="198" t="str">
        <f t="shared" si="328"/>
        <v>4"-(P)</v>
      </c>
    </row>
    <row r="838" spans="1:20" x14ac:dyDescent="0.25">
      <c r="A838">
        <v>3620265</v>
      </c>
      <c r="B838" t="s">
        <v>18191</v>
      </c>
      <c r="C838" t="s">
        <v>15874</v>
      </c>
      <c r="D838">
        <v>20191105</v>
      </c>
      <c r="E838" s="199">
        <v>9271</v>
      </c>
      <c r="F838" s="199">
        <v>652888</v>
      </c>
      <c r="G838" s="196" t="s">
        <v>12763</v>
      </c>
      <c r="H838" s="196" t="s">
        <v>12762</v>
      </c>
      <c r="I838" s="197">
        <v>19.129692243766353</v>
      </c>
      <c r="J838" s="196" t="s">
        <v>18192</v>
      </c>
      <c r="K838" s="196" t="s">
        <v>12758</v>
      </c>
      <c r="L838" s="196">
        <v>2</v>
      </c>
      <c r="M838" s="196">
        <v>2</v>
      </c>
      <c r="N838" s="196" t="s">
        <v>18193</v>
      </c>
      <c r="O838" s="200">
        <v>39931</v>
      </c>
      <c r="P838" s="196" t="s">
        <v>12760</v>
      </c>
      <c r="Q838" s="196">
        <v>45</v>
      </c>
      <c r="R838" s="196" t="s">
        <v>12758</v>
      </c>
      <c r="S838" s="196" t="s">
        <v>16504</v>
      </c>
      <c r="T838" s="198" t="str">
        <f t="shared" si="328"/>
        <v>2"-(W)</v>
      </c>
    </row>
    <row r="839" spans="1:20" x14ac:dyDescent="0.25">
      <c r="A839">
        <v>876956</v>
      </c>
      <c r="B839" t="s">
        <v>18194</v>
      </c>
      <c r="C839" t="s">
        <v>15874</v>
      </c>
      <c r="D839">
        <v>20191029</v>
      </c>
      <c r="E839" s="199">
        <v>483</v>
      </c>
      <c r="F839" s="199">
        <v>1255826</v>
      </c>
      <c r="G839" s="196" t="s">
        <v>12759</v>
      </c>
      <c r="H839" s="196" t="s">
        <v>12764</v>
      </c>
      <c r="I839" s="197">
        <v>39.455977942417178</v>
      </c>
      <c r="J839" s="196" t="s">
        <v>18195</v>
      </c>
      <c r="K839" s="196" t="s">
        <v>12755</v>
      </c>
      <c r="L839" s="196">
        <v>45</v>
      </c>
      <c r="M839" s="196">
        <v>45</v>
      </c>
      <c r="N839" s="196" t="s">
        <v>18196</v>
      </c>
      <c r="O839" s="200">
        <v>40529</v>
      </c>
      <c r="P839" s="196" t="s">
        <v>12760</v>
      </c>
      <c r="Q839" s="196">
        <v>45</v>
      </c>
      <c r="R839" s="196" t="s">
        <v>12755</v>
      </c>
      <c r="S839" s="196" t="s">
        <v>16932</v>
      </c>
      <c r="T839" s="198" t="str">
        <f t="shared" ref="T839:T840" si="329">P839&amp;"-"&amp;R839</f>
        <v>2"-(P)</v>
      </c>
    </row>
    <row r="840" spans="1:20" x14ac:dyDescent="0.25">
      <c r="A840">
        <v>1413019</v>
      </c>
      <c r="B840" t="s">
        <v>18197</v>
      </c>
      <c r="C840" t="s">
        <v>15874</v>
      </c>
      <c r="D840">
        <v>20191112</v>
      </c>
      <c r="E840" s="199">
        <v>4478</v>
      </c>
      <c r="F840" s="199">
        <v>606359</v>
      </c>
      <c r="G840" s="196" t="s">
        <v>12768</v>
      </c>
      <c r="H840" s="196" t="s">
        <v>12762</v>
      </c>
      <c r="I840" s="197">
        <v>14.167499428929087</v>
      </c>
      <c r="J840" s="196" t="s">
        <v>18198</v>
      </c>
      <c r="K840" s="196" t="s">
        <v>12755</v>
      </c>
      <c r="L840" s="196">
        <v>0</v>
      </c>
      <c r="M840" s="196">
        <v>0</v>
      </c>
      <c r="N840" s="196" t="s">
        <v>18199</v>
      </c>
      <c r="O840" s="200">
        <v>39448</v>
      </c>
      <c r="P840" s="196" t="s">
        <v>12760</v>
      </c>
      <c r="Q840" s="196">
        <v>55</v>
      </c>
      <c r="R840" s="196" t="s">
        <v>12755</v>
      </c>
      <c r="S840" s="196" t="s">
        <v>18200</v>
      </c>
      <c r="T840" s="198" t="str">
        <f t="shared" si="329"/>
        <v>2"-(P)</v>
      </c>
    </row>
    <row r="841" spans="1:20" x14ac:dyDescent="0.25">
      <c r="A841">
        <v>3595533</v>
      </c>
      <c r="B841" t="s">
        <v>12303</v>
      </c>
      <c r="C841" t="s">
        <v>15874</v>
      </c>
      <c r="D841">
        <v>20191111</v>
      </c>
      <c r="E841" s="199">
        <v>165</v>
      </c>
      <c r="F841" s="199">
        <v>3251475</v>
      </c>
      <c r="G841" s="196" t="s">
        <v>12763</v>
      </c>
      <c r="H841" s="196" t="s">
        <v>12762</v>
      </c>
      <c r="I841" s="197">
        <v>39.026179283483536</v>
      </c>
      <c r="J841" s="196" t="s">
        <v>11587</v>
      </c>
      <c r="K841" s="196" t="s">
        <v>12755</v>
      </c>
      <c r="L841" s="196">
        <v>60</v>
      </c>
      <c r="M841" s="196">
        <v>60</v>
      </c>
      <c r="N841" s="196" t="s">
        <v>17252</v>
      </c>
      <c r="O841" s="200">
        <v>43024</v>
      </c>
      <c r="P841" s="196" t="s">
        <v>12760</v>
      </c>
      <c r="Q841" s="196">
        <v>60</v>
      </c>
      <c r="R841" s="196" t="s">
        <v>12755</v>
      </c>
      <c r="S841" s="196" t="s">
        <v>17253</v>
      </c>
      <c r="T841" s="198" t="str">
        <f t="shared" ref="T841:T843" si="330">P841&amp;"-"&amp;R841</f>
        <v>2"-(P)</v>
      </c>
    </row>
    <row r="842" spans="1:20" x14ac:dyDescent="0.25">
      <c r="A842">
        <v>3725046</v>
      </c>
      <c r="B842" t="s">
        <v>12666</v>
      </c>
      <c r="C842" t="s">
        <v>15874</v>
      </c>
      <c r="D842">
        <v>20191101</v>
      </c>
      <c r="E842" s="199">
        <v>1282</v>
      </c>
      <c r="F842" s="199">
        <v>5016484</v>
      </c>
      <c r="G842" s="196" t="s">
        <v>12759</v>
      </c>
      <c r="H842" s="196" t="s">
        <v>12762</v>
      </c>
      <c r="I842" s="197">
        <v>16.002404341618181</v>
      </c>
      <c r="J842" s="196" t="s">
        <v>12119</v>
      </c>
      <c r="K842" s="196" t="s">
        <v>12755</v>
      </c>
      <c r="L842" s="196">
        <v>45</v>
      </c>
      <c r="M842" s="196">
        <v>45</v>
      </c>
      <c r="N842" s="196" t="s">
        <v>18201</v>
      </c>
      <c r="O842" s="200">
        <v>43413</v>
      </c>
      <c r="P842" s="196" t="s">
        <v>12760</v>
      </c>
      <c r="Q842" s="196">
        <v>45</v>
      </c>
      <c r="R842" s="196" t="s">
        <v>12755</v>
      </c>
      <c r="S842" s="196" t="s">
        <v>12220</v>
      </c>
      <c r="T842" s="198" t="str">
        <f t="shared" si="330"/>
        <v>2"-(P)</v>
      </c>
    </row>
    <row r="843" spans="1:20" x14ac:dyDescent="0.25">
      <c r="A843">
        <v>3801296</v>
      </c>
      <c r="B843" t="s">
        <v>18202</v>
      </c>
      <c r="C843" t="s">
        <v>15874</v>
      </c>
      <c r="D843">
        <v>20191113</v>
      </c>
      <c r="E843" s="199">
        <v>6086</v>
      </c>
      <c r="F843" s="199">
        <v>5086889</v>
      </c>
      <c r="G843" s="196" t="s">
        <v>12759</v>
      </c>
      <c r="H843" s="196" t="s">
        <v>12762</v>
      </c>
      <c r="I843" s="197">
        <v>61.000000006941846</v>
      </c>
      <c r="J843" s="196" t="s">
        <v>18203</v>
      </c>
      <c r="K843" s="196" t="s">
        <v>12755</v>
      </c>
      <c r="L843" s="196">
        <v>45</v>
      </c>
      <c r="M843" s="196">
        <v>45</v>
      </c>
      <c r="N843" s="196" t="s">
        <v>18204</v>
      </c>
      <c r="O843" s="200">
        <v>43579</v>
      </c>
      <c r="P843" s="196" t="s">
        <v>12760</v>
      </c>
      <c r="Q843" s="196">
        <v>45</v>
      </c>
      <c r="R843" s="196" t="s">
        <v>12755</v>
      </c>
      <c r="S843" s="196" t="s">
        <v>18205</v>
      </c>
      <c r="T843" s="198" t="str">
        <f t="shared" si="330"/>
        <v>2"-(P)</v>
      </c>
    </row>
    <row r="844" spans="1:20" x14ac:dyDescent="0.25">
      <c r="A844">
        <v>377402</v>
      </c>
      <c r="B844" t="s">
        <v>18206</v>
      </c>
      <c r="C844" t="s">
        <v>15874</v>
      </c>
      <c r="D844">
        <v>20191111</v>
      </c>
      <c r="E844" s="199">
        <v>4277</v>
      </c>
      <c r="F844" s="199">
        <v>645152</v>
      </c>
      <c r="G844" s="196" t="s">
        <v>12763</v>
      </c>
      <c r="H844" s="196" t="s">
        <v>12762</v>
      </c>
      <c r="I844" s="197">
        <v>24.201398823971395</v>
      </c>
      <c r="J844" s="196" t="s">
        <v>18207</v>
      </c>
      <c r="K844" s="196" t="s">
        <v>12755</v>
      </c>
      <c r="L844" s="196">
        <v>40</v>
      </c>
      <c r="M844" s="196">
        <v>40</v>
      </c>
      <c r="N844" s="196" t="s">
        <v>18208</v>
      </c>
      <c r="O844" s="200">
        <v>39448</v>
      </c>
      <c r="P844" s="196" t="s">
        <v>12760</v>
      </c>
      <c r="Q844" s="196">
        <v>40</v>
      </c>
      <c r="R844" s="196" t="s">
        <v>12755</v>
      </c>
      <c r="S844" s="196" t="s">
        <v>18209</v>
      </c>
      <c r="T844" s="198" t="str">
        <f t="shared" ref="T844:T845" si="331">P844&amp;"-"&amp;R844</f>
        <v>2"-(P)</v>
      </c>
    </row>
    <row r="845" spans="1:20" x14ac:dyDescent="0.25">
      <c r="A845">
        <v>3676123</v>
      </c>
      <c r="B845" t="s">
        <v>18210</v>
      </c>
      <c r="C845" t="s">
        <v>15874</v>
      </c>
      <c r="D845">
        <v>20191101</v>
      </c>
      <c r="E845" s="199">
        <v>2241</v>
      </c>
      <c r="F845" s="199">
        <v>4250368</v>
      </c>
      <c r="G845" s="196" t="s">
        <v>12763</v>
      </c>
      <c r="H845" s="196" t="s">
        <v>12762</v>
      </c>
      <c r="I845" s="197">
        <v>8.0000000022272779</v>
      </c>
      <c r="J845" s="196" t="s">
        <v>18211</v>
      </c>
      <c r="K845" s="196" t="s">
        <v>12755</v>
      </c>
      <c r="L845" s="196">
        <v>45</v>
      </c>
      <c r="M845" s="196">
        <v>45</v>
      </c>
      <c r="N845" s="196" t="s">
        <v>18212</v>
      </c>
      <c r="O845" s="200">
        <v>41400</v>
      </c>
      <c r="P845" s="196" t="s">
        <v>12760</v>
      </c>
      <c r="Q845" s="196">
        <v>45</v>
      </c>
      <c r="R845" s="196" t="s">
        <v>12755</v>
      </c>
      <c r="S845" s="196" t="s">
        <v>16034</v>
      </c>
      <c r="T845" s="198" t="str">
        <f t="shared" si="331"/>
        <v>2"-(P)</v>
      </c>
    </row>
    <row r="846" spans="1:20" x14ac:dyDescent="0.25">
      <c r="A846">
        <v>3776765</v>
      </c>
      <c r="B846" t="s">
        <v>12625</v>
      </c>
      <c r="C846" t="s">
        <v>15874</v>
      </c>
      <c r="D846">
        <v>20191025</v>
      </c>
      <c r="E846" s="199">
        <v>2138</v>
      </c>
      <c r="F846" s="199">
        <v>4777256</v>
      </c>
      <c r="G846" s="196" t="s">
        <v>12759</v>
      </c>
      <c r="H846" s="196" t="s">
        <v>12762</v>
      </c>
      <c r="I846" s="197">
        <v>14.999999989435455</v>
      </c>
      <c r="J846" s="196" t="s">
        <v>12112</v>
      </c>
      <c r="K846" s="196" t="s">
        <v>12755</v>
      </c>
      <c r="L846" s="196">
        <v>35</v>
      </c>
      <c r="M846" s="196">
        <v>35</v>
      </c>
      <c r="N846" s="196" t="s">
        <v>16412</v>
      </c>
      <c r="O846" s="200">
        <v>43315</v>
      </c>
      <c r="P846" s="196" t="s">
        <v>12760</v>
      </c>
      <c r="Q846" s="196">
        <v>35</v>
      </c>
      <c r="R846" s="196" t="s">
        <v>12755</v>
      </c>
      <c r="S846" s="196" t="s">
        <v>12219</v>
      </c>
      <c r="T846" s="198" t="str">
        <f t="shared" ref="T846" si="332">P846&amp;"-"&amp;R846</f>
        <v>2"-(P)</v>
      </c>
    </row>
    <row r="847" spans="1:20" x14ac:dyDescent="0.25">
      <c r="A847">
        <v>3620878</v>
      </c>
      <c r="B847" t="s">
        <v>12578</v>
      </c>
      <c r="C847" t="s">
        <v>15874</v>
      </c>
      <c r="D847">
        <v>20191017</v>
      </c>
      <c r="E847" s="199">
        <v>14109</v>
      </c>
      <c r="F847" s="199">
        <v>4590781</v>
      </c>
      <c r="G847" s="196" t="s">
        <v>12768</v>
      </c>
      <c r="H847" s="196" t="s">
        <v>12762</v>
      </c>
      <c r="I847" s="197">
        <v>11.005577473858771</v>
      </c>
      <c r="J847" s="196" t="s">
        <v>11946</v>
      </c>
      <c r="K847" s="196" t="s">
        <v>12755</v>
      </c>
      <c r="L847" s="196">
        <v>60</v>
      </c>
      <c r="M847" s="196">
        <v>60</v>
      </c>
      <c r="N847" s="196" t="s">
        <v>15945</v>
      </c>
      <c r="O847" s="200">
        <v>40808</v>
      </c>
      <c r="P847" s="196" t="s">
        <v>12760</v>
      </c>
      <c r="Q847" s="196">
        <v>60</v>
      </c>
      <c r="R847" s="196" t="s">
        <v>12755</v>
      </c>
      <c r="S847" s="196" t="s">
        <v>15946</v>
      </c>
      <c r="T847" s="198" t="str">
        <f t="shared" ref="T847:T848" si="333">P847&amp;"-"&amp;R847</f>
        <v>2"-(P)</v>
      </c>
    </row>
    <row r="848" spans="1:20" x14ac:dyDescent="0.25">
      <c r="A848">
        <v>2569042</v>
      </c>
      <c r="B848" t="s">
        <v>18213</v>
      </c>
      <c r="C848" t="s">
        <v>15874</v>
      </c>
      <c r="D848">
        <v>20191024</v>
      </c>
      <c r="E848" s="199">
        <v>11923</v>
      </c>
      <c r="F848" s="199">
        <v>2293159</v>
      </c>
      <c r="G848" s="196" t="s">
        <v>12759</v>
      </c>
      <c r="H848" s="196" t="s">
        <v>12762</v>
      </c>
      <c r="I848" s="197">
        <v>99.64889890508509</v>
      </c>
      <c r="J848" s="196" t="s">
        <v>18214</v>
      </c>
      <c r="K848" s="196" t="s">
        <v>12755</v>
      </c>
      <c r="L848" s="196">
        <v>35</v>
      </c>
      <c r="M848" s="196">
        <v>35</v>
      </c>
      <c r="N848" s="196" t="s">
        <v>18215</v>
      </c>
      <c r="O848" s="200">
        <v>40295</v>
      </c>
      <c r="P848" s="196" t="s">
        <v>12754</v>
      </c>
      <c r="Q848" s="196">
        <v>35</v>
      </c>
      <c r="R848" s="196" t="s">
        <v>12755</v>
      </c>
      <c r="S848" s="196" t="s">
        <v>17653</v>
      </c>
      <c r="T848" s="198" t="str">
        <f t="shared" si="333"/>
        <v>4"-(P)</v>
      </c>
    </row>
    <row r="849" spans="1:20" x14ac:dyDescent="0.25">
      <c r="A849">
        <v>2925679</v>
      </c>
      <c r="B849" t="s">
        <v>18216</v>
      </c>
      <c r="C849" t="s">
        <v>15874</v>
      </c>
      <c r="D849">
        <v>20191107</v>
      </c>
      <c r="E849" s="199">
        <v>5243</v>
      </c>
      <c r="F849" s="199">
        <v>2730062</v>
      </c>
      <c r="G849" s="196" t="s">
        <v>12763</v>
      </c>
      <c r="H849" s="196" t="s">
        <v>12762</v>
      </c>
      <c r="I849" s="197">
        <v>370.35101411056945</v>
      </c>
      <c r="J849" s="196" t="s">
        <v>18217</v>
      </c>
      <c r="K849" s="196" t="s">
        <v>12755</v>
      </c>
      <c r="L849" s="196">
        <v>45</v>
      </c>
      <c r="M849" s="196">
        <v>45</v>
      </c>
      <c r="N849" s="196" t="s">
        <v>18218</v>
      </c>
      <c r="O849" s="200">
        <v>41514</v>
      </c>
      <c r="P849" s="196" t="s">
        <v>12760</v>
      </c>
      <c r="Q849" s="196">
        <v>45</v>
      </c>
      <c r="R849" s="196" t="s">
        <v>12755</v>
      </c>
      <c r="S849" s="196" t="s">
        <v>18219</v>
      </c>
      <c r="T849" s="198" t="str">
        <f t="shared" ref="T849:T854" si="334">P849&amp;"-"&amp;R849</f>
        <v>2"-(P)</v>
      </c>
    </row>
    <row r="850" spans="1:20" x14ac:dyDescent="0.25">
      <c r="A850">
        <v>11346</v>
      </c>
      <c r="B850" t="s">
        <v>18220</v>
      </c>
      <c r="C850" t="s">
        <v>15874</v>
      </c>
      <c r="D850">
        <v>20191031</v>
      </c>
      <c r="E850" s="199">
        <v>32661</v>
      </c>
      <c r="F850" s="199">
        <v>24384</v>
      </c>
      <c r="G850" s="196" t="s">
        <v>12763</v>
      </c>
      <c r="H850" s="196" t="s">
        <v>12764</v>
      </c>
      <c r="I850" s="197">
        <v>85.669023457656451</v>
      </c>
      <c r="J850" s="196" t="s">
        <v>18221</v>
      </c>
      <c r="K850" s="196" t="s">
        <v>12755</v>
      </c>
      <c r="L850" s="196">
        <v>60</v>
      </c>
      <c r="M850" s="196">
        <v>60</v>
      </c>
      <c r="N850" s="196" t="s">
        <v>18222</v>
      </c>
      <c r="O850" s="200">
        <v>40564</v>
      </c>
      <c r="P850" s="196" t="s">
        <v>12754</v>
      </c>
      <c r="Q850" s="196">
        <v>60</v>
      </c>
      <c r="R850" s="196" t="s">
        <v>12755</v>
      </c>
      <c r="S850" s="196" t="s">
        <v>18223</v>
      </c>
      <c r="T850" s="198" t="str">
        <f t="shared" si="334"/>
        <v>4"-(P)</v>
      </c>
    </row>
    <row r="851" spans="1:20" x14ac:dyDescent="0.25">
      <c r="A851">
        <v>2073444</v>
      </c>
      <c r="B851" t="s">
        <v>18224</v>
      </c>
      <c r="C851" t="s">
        <v>15874</v>
      </c>
      <c r="D851">
        <v>20191105</v>
      </c>
      <c r="E851" s="199">
        <v>7871</v>
      </c>
      <c r="F851" s="199">
        <v>639357</v>
      </c>
      <c r="G851" s="196" t="s">
        <v>12759</v>
      </c>
      <c r="H851" s="196" t="s">
        <v>12762</v>
      </c>
      <c r="I851" s="197">
        <v>347.93596029394166</v>
      </c>
      <c r="J851" s="196" t="s">
        <v>18225</v>
      </c>
      <c r="K851" s="196" t="s">
        <v>12755</v>
      </c>
      <c r="L851" s="196">
        <v>0</v>
      </c>
      <c r="M851" s="196">
        <v>0</v>
      </c>
      <c r="N851" s="196" t="s">
        <v>18226</v>
      </c>
      <c r="O851" s="200">
        <v>39448</v>
      </c>
      <c r="P851" s="196" t="s">
        <v>12754</v>
      </c>
      <c r="Q851" s="196">
        <v>60</v>
      </c>
      <c r="R851" s="196" t="s">
        <v>12755</v>
      </c>
      <c r="S851" s="196" t="s">
        <v>18227</v>
      </c>
      <c r="T851" s="198" t="str">
        <f t="shared" si="334"/>
        <v>4"-(P)</v>
      </c>
    </row>
    <row r="852" spans="1:20" x14ac:dyDescent="0.25">
      <c r="A852">
        <v>2970610</v>
      </c>
      <c r="B852" t="s">
        <v>18228</v>
      </c>
      <c r="C852" t="s">
        <v>15874</v>
      </c>
      <c r="D852">
        <v>20191017</v>
      </c>
      <c r="E852" s="199">
        <v>13440</v>
      </c>
      <c r="F852" s="199">
        <v>2692449</v>
      </c>
      <c r="G852" s="196" t="s">
        <v>12759</v>
      </c>
      <c r="H852" s="196" t="s">
        <v>12762</v>
      </c>
      <c r="I852" s="197">
        <v>15.000000004523825</v>
      </c>
      <c r="J852" s="196" t="s">
        <v>18229</v>
      </c>
      <c r="K852" s="196" t="s">
        <v>12755</v>
      </c>
      <c r="L852" s="196">
        <v>57</v>
      </c>
      <c r="M852" s="196">
        <v>57</v>
      </c>
      <c r="N852" s="196" t="s">
        <v>16181</v>
      </c>
      <c r="O852" s="200">
        <v>40437</v>
      </c>
      <c r="P852" s="196" t="s">
        <v>12760</v>
      </c>
      <c r="Q852" s="196">
        <v>57</v>
      </c>
      <c r="R852" s="196" t="s">
        <v>12755</v>
      </c>
      <c r="S852" s="196" t="s">
        <v>16182</v>
      </c>
      <c r="T852" s="198" t="str">
        <f t="shared" si="334"/>
        <v>2"-(P)</v>
      </c>
    </row>
    <row r="853" spans="1:20" x14ac:dyDescent="0.25">
      <c r="A853">
        <v>454119</v>
      </c>
      <c r="B853" t="s">
        <v>18230</v>
      </c>
      <c r="C853" t="s">
        <v>15874</v>
      </c>
      <c r="D853">
        <v>20191101</v>
      </c>
      <c r="E853" s="199">
        <v>18367</v>
      </c>
      <c r="F853" s="199">
        <v>318792</v>
      </c>
      <c r="G853" s="196" t="s">
        <v>12763</v>
      </c>
      <c r="H853" s="196" t="s">
        <v>12762</v>
      </c>
      <c r="I853" s="197">
        <v>28.739494704096074</v>
      </c>
      <c r="J853" s="196" t="s">
        <v>18231</v>
      </c>
      <c r="K853" s="196" t="s">
        <v>12755</v>
      </c>
      <c r="L853" s="196">
        <v>55</v>
      </c>
      <c r="M853" s="196">
        <v>55</v>
      </c>
      <c r="N853" s="196" t="s">
        <v>17215</v>
      </c>
      <c r="O853" s="200">
        <v>41660</v>
      </c>
      <c r="P853" s="196" t="s">
        <v>12760</v>
      </c>
      <c r="Q853" s="196">
        <v>55</v>
      </c>
      <c r="R853" s="196" t="s">
        <v>12755</v>
      </c>
      <c r="S853" s="196" t="s">
        <v>17216</v>
      </c>
      <c r="T853" s="198" t="str">
        <f t="shared" si="334"/>
        <v>2"-(P)</v>
      </c>
    </row>
    <row r="854" spans="1:20" x14ac:dyDescent="0.25">
      <c r="A854">
        <v>3802059</v>
      </c>
      <c r="B854" t="s">
        <v>18232</v>
      </c>
      <c r="C854" t="s">
        <v>15874</v>
      </c>
      <c r="D854">
        <v>20191030</v>
      </c>
      <c r="E854" s="199">
        <v>10287</v>
      </c>
      <c r="F854" s="199">
        <v>5176499</v>
      </c>
      <c r="G854" s="196" t="s">
        <v>12768</v>
      </c>
      <c r="H854" s="196" t="s">
        <v>12762</v>
      </c>
      <c r="I854" s="197">
        <v>186.00000000990605</v>
      </c>
      <c r="J854" s="196" t="s">
        <v>16959</v>
      </c>
      <c r="K854" s="196" t="s">
        <v>12755</v>
      </c>
      <c r="L854" s="196">
        <v>45</v>
      </c>
      <c r="M854" s="196">
        <v>45</v>
      </c>
      <c r="N854" s="196" t="s">
        <v>16960</v>
      </c>
      <c r="O854" s="200">
        <v>43434</v>
      </c>
      <c r="P854" s="196" t="s">
        <v>12760</v>
      </c>
      <c r="Q854" s="196">
        <v>45</v>
      </c>
      <c r="R854" s="196" t="s">
        <v>12755</v>
      </c>
      <c r="S854" s="196" t="s">
        <v>16961</v>
      </c>
      <c r="T854" s="198" t="str">
        <f t="shared" si="334"/>
        <v>2"-(P)</v>
      </c>
    </row>
    <row r="855" spans="1:20" x14ac:dyDescent="0.25">
      <c r="A855">
        <v>2717046</v>
      </c>
      <c r="B855" t="s">
        <v>18233</v>
      </c>
      <c r="C855" t="s">
        <v>15874</v>
      </c>
      <c r="D855">
        <v>20191030</v>
      </c>
      <c r="E855" s="199">
        <v>16215</v>
      </c>
      <c r="F855" s="199">
        <v>2042290</v>
      </c>
      <c r="G855" s="196" t="s">
        <v>12763</v>
      </c>
      <c r="H855" s="196" t="s">
        <v>12762</v>
      </c>
      <c r="I855" s="197">
        <v>58.9999999672564</v>
      </c>
      <c r="J855" s="196" t="s">
        <v>18234</v>
      </c>
      <c r="K855" s="196" t="s">
        <v>12755</v>
      </c>
      <c r="L855" s="196">
        <v>57</v>
      </c>
      <c r="M855" s="196">
        <v>57</v>
      </c>
      <c r="N855" s="196" t="s">
        <v>18235</v>
      </c>
      <c r="O855" s="200">
        <v>41066</v>
      </c>
      <c r="P855" s="196" t="s">
        <v>12760</v>
      </c>
      <c r="Q855" s="196">
        <v>57</v>
      </c>
      <c r="R855" s="196" t="s">
        <v>12755</v>
      </c>
      <c r="S855" s="196" t="s">
        <v>18236</v>
      </c>
      <c r="T855" s="198" t="str">
        <f t="shared" ref="T855:T856" si="335">P855&amp;"-"&amp;R855</f>
        <v>2"-(P)</v>
      </c>
    </row>
    <row r="856" spans="1:20" x14ac:dyDescent="0.25">
      <c r="A856">
        <v>1435909</v>
      </c>
      <c r="B856" t="s">
        <v>18237</v>
      </c>
      <c r="C856" t="s">
        <v>15874</v>
      </c>
      <c r="D856">
        <v>20191031</v>
      </c>
      <c r="E856" s="199">
        <v>676</v>
      </c>
      <c r="F856" s="199">
        <v>4342399</v>
      </c>
      <c r="G856" s="196" t="s">
        <v>12763</v>
      </c>
      <c r="H856" s="196" t="s">
        <v>12762</v>
      </c>
      <c r="I856" s="197">
        <v>32.999999979701585</v>
      </c>
      <c r="J856" s="196" t="s">
        <v>18238</v>
      </c>
      <c r="K856" s="196" t="s">
        <v>12755</v>
      </c>
      <c r="L856" s="196">
        <v>45</v>
      </c>
      <c r="M856" s="196">
        <v>45</v>
      </c>
      <c r="N856" s="196" t="s">
        <v>18239</v>
      </c>
      <c r="O856" s="200">
        <v>42900</v>
      </c>
      <c r="P856" s="196" t="s">
        <v>12754</v>
      </c>
      <c r="Q856" s="196">
        <v>45</v>
      </c>
      <c r="R856" s="196" t="s">
        <v>12755</v>
      </c>
      <c r="S856" s="196" t="s">
        <v>18240</v>
      </c>
      <c r="T856" s="198" t="str">
        <f t="shared" si="335"/>
        <v>4"-(P)</v>
      </c>
    </row>
    <row r="857" spans="1:20" x14ac:dyDescent="0.25">
      <c r="A857">
        <v>3558443</v>
      </c>
      <c r="B857" t="s">
        <v>18241</v>
      </c>
      <c r="C857" t="s">
        <v>15874</v>
      </c>
      <c r="D857">
        <v>20191108</v>
      </c>
      <c r="E857" s="199">
        <v>7488</v>
      </c>
      <c r="F857" s="199">
        <v>2131528</v>
      </c>
      <c r="G857" s="196" t="s">
        <v>12763</v>
      </c>
      <c r="H857" s="196" t="s">
        <v>12762</v>
      </c>
      <c r="I857" s="197">
        <v>120.67361350442056</v>
      </c>
      <c r="J857" s="196" t="s">
        <v>18242</v>
      </c>
      <c r="K857" s="196" t="s">
        <v>12755</v>
      </c>
      <c r="L857" s="196">
        <v>35</v>
      </c>
      <c r="M857" s="196">
        <v>35</v>
      </c>
      <c r="N857" s="196" t="s">
        <v>16541</v>
      </c>
      <c r="O857" s="200">
        <v>41138</v>
      </c>
      <c r="P857" s="196" t="s">
        <v>12754</v>
      </c>
      <c r="Q857" s="196">
        <v>35</v>
      </c>
      <c r="R857" s="196" t="s">
        <v>12755</v>
      </c>
      <c r="S857" s="196" t="s">
        <v>16542</v>
      </c>
      <c r="T857" s="198" t="str">
        <f t="shared" ref="T857:T858" si="336">P857&amp;"-"&amp;R857</f>
        <v>4"-(P)</v>
      </c>
    </row>
    <row r="858" spans="1:20" x14ac:dyDescent="0.25">
      <c r="A858">
        <v>1541235</v>
      </c>
      <c r="B858" t="s">
        <v>18243</v>
      </c>
      <c r="C858" t="s">
        <v>15874</v>
      </c>
      <c r="D858">
        <v>20191106</v>
      </c>
      <c r="E858" s="199">
        <v>9523</v>
      </c>
      <c r="F858" s="199">
        <v>2544395</v>
      </c>
      <c r="G858" s="196" t="s">
        <v>12763</v>
      </c>
      <c r="H858" s="196" t="s">
        <v>12762</v>
      </c>
      <c r="I858" s="197">
        <v>19.000000022535296</v>
      </c>
      <c r="J858" s="196" t="s">
        <v>18244</v>
      </c>
      <c r="K858" s="196" t="s">
        <v>12755</v>
      </c>
      <c r="L858" s="196">
        <v>45</v>
      </c>
      <c r="M858" s="196">
        <v>45</v>
      </c>
      <c r="N858" s="196" t="s">
        <v>18245</v>
      </c>
      <c r="O858" s="200">
        <v>41461</v>
      </c>
      <c r="P858" s="196" t="s">
        <v>12762</v>
      </c>
      <c r="Q858" s="196">
        <v>45</v>
      </c>
      <c r="R858" s="196" t="s">
        <v>12755</v>
      </c>
      <c r="S858" s="196" t="s">
        <v>18246</v>
      </c>
      <c r="T858" s="198" t="str">
        <f t="shared" si="336"/>
        <v>1"-(P)</v>
      </c>
    </row>
    <row r="859" spans="1:20" x14ac:dyDescent="0.25">
      <c r="A859">
        <v>3708144</v>
      </c>
      <c r="B859" t="s">
        <v>18247</v>
      </c>
      <c r="C859" t="s">
        <v>15874</v>
      </c>
      <c r="D859">
        <v>20191106</v>
      </c>
      <c r="E859" s="199">
        <v>9484</v>
      </c>
      <c r="F859" s="199">
        <v>2544399</v>
      </c>
      <c r="G859" s="196" t="s">
        <v>12763</v>
      </c>
      <c r="H859" s="196" t="s">
        <v>12762</v>
      </c>
      <c r="I859" s="197">
        <v>14.370121668478051</v>
      </c>
      <c r="J859" s="196" t="s">
        <v>18248</v>
      </c>
      <c r="K859" s="196" t="s">
        <v>12755</v>
      </c>
      <c r="L859" s="196">
        <v>45</v>
      </c>
      <c r="M859" s="196">
        <v>45</v>
      </c>
      <c r="N859" s="196" t="s">
        <v>17298</v>
      </c>
      <c r="O859" s="200">
        <v>41467</v>
      </c>
      <c r="P859" s="196" t="s">
        <v>12760</v>
      </c>
      <c r="Q859" s="196">
        <v>45</v>
      </c>
      <c r="R859" s="196" t="s">
        <v>12755</v>
      </c>
      <c r="S859" s="196" t="s">
        <v>17299</v>
      </c>
      <c r="T859" s="198" t="str">
        <f t="shared" ref="T859:T862" si="337">P859&amp;"-"&amp;R859</f>
        <v>2"-(P)</v>
      </c>
    </row>
    <row r="860" spans="1:20" x14ac:dyDescent="0.25">
      <c r="A860">
        <v>3265552</v>
      </c>
      <c r="B860" t="s">
        <v>12409</v>
      </c>
      <c r="C860" t="s">
        <v>15874</v>
      </c>
      <c r="D860">
        <v>20191101</v>
      </c>
      <c r="E860" s="199">
        <v>11860</v>
      </c>
      <c r="F860" s="199">
        <v>3773131</v>
      </c>
      <c r="G860" s="196" t="s">
        <v>12763</v>
      </c>
      <c r="H860" s="196" t="s">
        <v>12762</v>
      </c>
      <c r="I860" s="197">
        <v>76.000000007507367</v>
      </c>
      <c r="J860" s="196" t="s">
        <v>11877</v>
      </c>
      <c r="K860" s="196" t="s">
        <v>12755</v>
      </c>
      <c r="L860" s="196">
        <v>55</v>
      </c>
      <c r="M860" s="196">
        <v>55</v>
      </c>
      <c r="N860" s="196" t="s">
        <v>17112</v>
      </c>
      <c r="O860" s="200">
        <v>42243</v>
      </c>
      <c r="P860" s="196" t="s">
        <v>12754</v>
      </c>
      <c r="Q860" s="196">
        <v>55</v>
      </c>
      <c r="R860" s="196" t="s">
        <v>12755</v>
      </c>
      <c r="S860" s="196" t="s">
        <v>17113</v>
      </c>
      <c r="T860" s="198" t="str">
        <f t="shared" si="337"/>
        <v>4"-(P)</v>
      </c>
    </row>
    <row r="861" spans="1:20" x14ac:dyDescent="0.25">
      <c r="A861">
        <v>1322580</v>
      </c>
      <c r="B861" t="s">
        <v>18249</v>
      </c>
      <c r="C861" t="s">
        <v>15874</v>
      </c>
      <c r="D861">
        <v>20191105</v>
      </c>
      <c r="E861" s="199">
        <v>884</v>
      </c>
      <c r="F861" s="199">
        <v>466710</v>
      </c>
      <c r="G861" s="196" t="s">
        <v>12759</v>
      </c>
      <c r="H861" s="196" t="s">
        <v>12762</v>
      </c>
      <c r="I861" s="197">
        <v>27.192751336441368</v>
      </c>
      <c r="J861" s="196" t="s">
        <v>18250</v>
      </c>
      <c r="K861" s="196" t="s">
        <v>12755</v>
      </c>
      <c r="L861" s="196">
        <v>45</v>
      </c>
      <c r="M861" s="196"/>
      <c r="N861" s="196" t="s">
        <v>18251</v>
      </c>
      <c r="O861" s="200">
        <v>42258</v>
      </c>
      <c r="P861" s="196" t="s">
        <v>12760</v>
      </c>
      <c r="Q861" s="196">
        <v>45</v>
      </c>
      <c r="R861" s="196" t="s">
        <v>12755</v>
      </c>
      <c r="S861" s="196" t="s">
        <v>18252</v>
      </c>
      <c r="T861" s="198" t="str">
        <f t="shared" si="337"/>
        <v>2"-(P)</v>
      </c>
    </row>
    <row r="862" spans="1:20" x14ac:dyDescent="0.25">
      <c r="A862">
        <v>2948180</v>
      </c>
      <c r="B862" t="s">
        <v>18253</v>
      </c>
      <c r="C862" t="s">
        <v>15874</v>
      </c>
      <c r="D862">
        <v>20191025</v>
      </c>
      <c r="E862" s="199">
        <v>17455</v>
      </c>
      <c r="F862" s="199">
        <v>617892</v>
      </c>
      <c r="G862" s="196" t="s">
        <v>12768</v>
      </c>
      <c r="H862" s="196" t="s">
        <v>12762</v>
      </c>
      <c r="I862" s="197">
        <v>53.918959122333803</v>
      </c>
      <c r="J862" s="196" t="s">
        <v>16986</v>
      </c>
      <c r="K862" s="196" t="s">
        <v>12755</v>
      </c>
      <c r="L862" s="196">
        <v>0</v>
      </c>
      <c r="M862" s="196">
        <v>0</v>
      </c>
      <c r="N862" s="196" t="s">
        <v>16987</v>
      </c>
      <c r="O862" s="200">
        <v>39448</v>
      </c>
      <c r="P862" s="196" t="s">
        <v>12760</v>
      </c>
      <c r="Q862" s="196">
        <v>57</v>
      </c>
      <c r="R862" s="196" t="s">
        <v>12755</v>
      </c>
      <c r="S862" s="196" t="s">
        <v>16988</v>
      </c>
      <c r="T862" s="198" t="str">
        <f t="shared" si="337"/>
        <v>2"-(P)</v>
      </c>
    </row>
    <row r="863" spans="1:20" x14ac:dyDescent="0.25">
      <c r="A863">
        <v>8168</v>
      </c>
      <c r="B863" t="s">
        <v>18254</v>
      </c>
      <c r="C863" t="s">
        <v>15874</v>
      </c>
      <c r="D863">
        <v>20191018</v>
      </c>
      <c r="E863" s="199">
        <v>6730</v>
      </c>
      <c r="F863" s="199">
        <v>3029411</v>
      </c>
      <c r="G863" s="196" t="s">
        <v>12763</v>
      </c>
      <c r="H863" s="196" t="s">
        <v>12762</v>
      </c>
      <c r="I863" s="197">
        <v>33.999999977733715</v>
      </c>
      <c r="J863" s="196" t="s">
        <v>18255</v>
      </c>
      <c r="K863" s="196" t="s">
        <v>12755</v>
      </c>
      <c r="L863" s="196">
        <v>60</v>
      </c>
      <c r="M863" s="196">
        <v>60</v>
      </c>
      <c r="N863" s="196" t="s">
        <v>16999</v>
      </c>
      <c r="O863" s="200">
        <v>41738</v>
      </c>
      <c r="P863" s="196" t="s">
        <v>12760</v>
      </c>
      <c r="Q863" s="196">
        <v>60</v>
      </c>
      <c r="R863" s="196" t="s">
        <v>12755</v>
      </c>
      <c r="S863" s="196" t="s">
        <v>17000</v>
      </c>
      <c r="T863" s="198" t="str">
        <f t="shared" ref="T863:T865" si="338">P863&amp;"-"&amp;R863</f>
        <v>2"-(P)</v>
      </c>
    </row>
    <row r="864" spans="1:20" x14ac:dyDescent="0.25">
      <c r="A864">
        <v>3639676</v>
      </c>
      <c r="B864" t="s">
        <v>12563</v>
      </c>
      <c r="C864" t="s">
        <v>15874</v>
      </c>
      <c r="D864">
        <v>20191018</v>
      </c>
      <c r="E864" s="199">
        <v>14103</v>
      </c>
      <c r="F864" s="199">
        <v>4428775</v>
      </c>
      <c r="G864" s="196" t="s">
        <v>12753</v>
      </c>
      <c r="H864" s="196" t="s">
        <v>12760</v>
      </c>
      <c r="I864" s="197">
        <v>697.65516638592135</v>
      </c>
      <c r="J864" s="196" t="s">
        <v>11947</v>
      </c>
      <c r="K864" s="196" t="s">
        <v>12755</v>
      </c>
      <c r="L864" s="196">
        <v>60</v>
      </c>
      <c r="M864" s="196">
        <v>60</v>
      </c>
      <c r="N864" s="196" t="s">
        <v>18256</v>
      </c>
      <c r="O864" s="200">
        <v>40015</v>
      </c>
      <c r="P864" s="196" t="s">
        <v>12754</v>
      </c>
      <c r="Q864" s="196">
        <v>60</v>
      </c>
      <c r="R864" s="196" t="s">
        <v>12755</v>
      </c>
      <c r="S864" s="196" t="s">
        <v>18257</v>
      </c>
      <c r="T864" s="198" t="str">
        <f t="shared" si="338"/>
        <v>4"-(P)</v>
      </c>
    </row>
    <row r="865" spans="1:20" x14ac:dyDescent="0.25">
      <c r="A865">
        <v>2775009</v>
      </c>
      <c r="B865" t="s">
        <v>18258</v>
      </c>
      <c r="C865" t="s">
        <v>15874</v>
      </c>
      <c r="D865">
        <v>20191030</v>
      </c>
      <c r="E865" s="199">
        <v>706</v>
      </c>
      <c r="F865" s="199">
        <v>448486</v>
      </c>
      <c r="G865" s="196" t="s">
        <v>12759</v>
      </c>
      <c r="H865" s="196" t="s">
        <v>12762</v>
      </c>
      <c r="I865" s="197">
        <v>120.29316369673809</v>
      </c>
      <c r="J865" s="196" t="s">
        <v>18259</v>
      </c>
      <c r="K865" s="196" t="s">
        <v>12755</v>
      </c>
      <c r="L865" s="196">
        <v>0</v>
      </c>
      <c r="M865" s="196">
        <v>0</v>
      </c>
      <c r="N865" s="196" t="s">
        <v>17432</v>
      </c>
      <c r="O865" s="200">
        <v>40287</v>
      </c>
      <c r="P865" s="196" t="s">
        <v>12760</v>
      </c>
      <c r="Q865" s="196">
        <v>45</v>
      </c>
      <c r="R865" s="196" t="s">
        <v>12755</v>
      </c>
      <c r="S865" s="196" t="s">
        <v>16623</v>
      </c>
      <c r="T865" s="198" t="str">
        <f t="shared" si="338"/>
        <v>2"-(P)</v>
      </c>
    </row>
    <row r="866" spans="1:20" x14ac:dyDescent="0.25">
      <c r="A866">
        <v>2256095</v>
      </c>
      <c r="B866" t="s">
        <v>18260</v>
      </c>
      <c r="C866" t="s">
        <v>15874</v>
      </c>
      <c r="D866">
        <v>20191108</v>
      </c>
      <c r="E866" s="199">
        <v>6051</v>
      </c>
      <c r="F866" s="199">
        <v>826601</v>
      </c>
      <c r="G866" s="196" t="s">
        <v>12763</v>
      </c>
      <c r="H866" s="196" t="s">
        <v>12762</v>
      </c>
      <c r="I866" s="197">
        <v>5.9999739466594386</v>
      </c>
      <c r="J866" s="196" t="s">
        <v>18261</v>
      </c>
      <c r="K866" s="196" t="s">
        <v>12755</v>
      </c>
      <c r="L866" s="196">
        <v>2</v>
      </c>
      <c r="M866" s="196">
        <v>2</v>
      </c>
      <c r="N866" s="196" t="s">
        <v>18262</v>
      </c>
      <c r="O866" s="200">
        <v>39448</v>
      </c>
      <c r="P866" s="196" t="s">
        <v>12754</v>
      </c>
      <c r="Q866" s="196">
        <v>45</v>
      </c>
      <c r="R866" s="196" t="s">
        <v>12755</v>
      </c>
      <c r="S866" s="196" t="s">
        <v>16794</v>
      </c>
      <c r="T866" s="198" t="str">
        <f t="shared" ref="T866:T868" si="339">P866&amp;"-"&amp;R866</f>
        <v>4"-(P)</v>
      </c>
    </row>
    <row r="867" spans="1:20" x14ac:dyDescent="0.25">
      <c r="A867">
        <v>3881213</v>
      </c>
      <c r="B867" t="s">
        <v>18263</v>
      </c>
      <c r="C867" t="s">
        <v>15874</v>
      </c>
      <c r="D867">
        <v>20191108</v>
      </c>
      <c r="E867" s="199">
        <v>5834</v>
      </c>
      <c r="F867" s="199">
        <v>651689</v>
      </c>
      <c r="G867" s="196" t="s">
        <v>12763</v>
      </c>
      <c r="H867" s="196" t="s">
        <v>12762</v>
      </c>
      <c r="I867" s="197">
        <v>26.730792015413591</v>
      </c>
      <c r="J867" s="196" t="s">
        <v>18264</v>
      </c>
      <c r="K867" s="196" t="s">
        <v>12755</v>
      </c>
      <c r="L867" s="196">
        <v>2</v>
      </c>
      <c r="M867" s="196">
        <v>2</v>
      </c>
      <c r="N867" s="196" t="s">
        <v>18265</v>
      </c>
      <c r="O867" s="200">
        <v>40077</v>
      </c>
      <c r="P867" s="196" t="s">
        <v>12760</v>
      </c>
      <c r="Q867" s="196">
        <v>45</v>
      </c>
      <c r="R867" s="196" t="s">
        <v>12755</v>
      </c>
      <c r="S867" s="196" t="s">
        <v>18266</v>
      </c>
      <c r="T867" s="198" t="str">
        <f t="shared" si="339"/>
        <v>2"-(P)</v>
      </c>
    </row>
    <row r="868" spans="1:20" x14ac:dyDescent="0.25">
      <c r="A868">
        <v>2470251</v>
      </c>
      <c r="B868" t="s">
        <v>18267</v>
      </c>
      <c r="C868" t="s">
        <v>15874</v>
      </c>
      <c r="D868">
        <v>20191028</v>
      </c>
      <c r="E868" s="199">
        <v>9042</v>
      </c>
      <c r="F868" s="199">
        <v>1294636</v>
      </c>
      <c r="G868" s="196" t="s">
        <v>12763</v>
      </c>
      <c r="H868" s="196" t="s">
        <v>12762</v>
      </c>
      <c r="I868" s="197">
        <v>135.76776396054484</v>
      </c>
      <c r="J868" s="196" t="s">
        <v>18268</v>
      </c>
      <c r="K868" s="196" t="s">
        <v>12755</v>
      </c>
      <c r="L868" s="196">
        <v>60</v>
      </c>
      <c r="M868" s="196">
        <v>60</v>
      </c>
      <c r="N868" s="196" t="s">
        <v>16216</v>
      </c>
      <c r="O868" s="200">
        <v>40550</v>
      </c>
      <c r="P868" s="196" t="s">
        <v>12754</v>
      </c>
      <c r="Q868" s="196">
        <v>60</v>
      </c>
      <c r="R868" s="196" t="s">
        <v>12755</v>
      </c>
      <c r="S868" s="196" t="s">
        <v>16217</v>
      </c>
      <c r="T868" s="198" t="str">
        <f t="shared" si="339"/>
        <v>4"-(P)</v>
      </c>
    </row>
    <row r="869" spans="1:20" x14ac:dyDescent="0.25">
      <c r="A869">
        <v>416559</v>
      </c>
      <c r="B869" t="s">
        <v>18269</v>
      </c>
      <c r="C869" t="s">
        <v>15874</v>
      </c>
      <c r="D869">
        <v>20191106</v>
      </c>
      <c r="E869" s="199">
        <v>31265</v>
      </c>
      <c r="F869" s="199">
        <v>4284371</v>
      </c>
      <c r="G869" s="196" t="s">
        <v>12763</v>
      </c>
      <c r="H869" s="196" t="s">
        <v>12762</v>
      </c>
      <c r="I869" s="197">
        <v>54.000805949593612</v>
      </c>
      <c r="J869" s="196" t="s">
        <v>18270</v>
      </c>
      <c r="K869" s="196" t="s">
        <v>12755</v>
      </c>
      <c r="L869" s="196"/>
      <c r="M869" s="196"/>
      <c r="N869" s="196" t="s">
        <v>18271</v>
      </c>
      <c r="O869" s="200">
        <v>42803</v>
      </c>
      <c r="P869" s="196" t="s">
        <v>12760</v>
      </c>
      <c r="Q869" s="196">
        <v>60</v>
      </c>
      <c r="R869" s="196" t="s">
        <v>12755</v>
      </c>
      <c r="S869" s="196" t="s">
        <v>18272</v>
      </c>
      <c r="T869" s="198" t="str">
        <f t="shared" ref="T869:T870" si="340">P869&amp;"-"&amp;R869</f>
        <v>2"-(P)</v>
      </c>
    </row>
    <row r="870" spans="1:20" x14ac:dyDescent="0.25">
      <c r="A870">
        <v>3784699</v>
      </c>
      <c r="B870" t="s">
        <v>18273</v>
      </c>
      <c r="C870" t="s">
        <v>15874</v>
      </c>
      <c r="D870">
        <v>20191031</v>
      </c>
      <c r="E870" s="199">
        <v>32873</v>
      </c>
      <c r="F870" s="199">
        <v>5107299</v>
      </c>
      <c r="G870" s="196" t="s">
        <v>12759</v>
      </c>
      <c r="H870" s="196" t="s">
        <v>12762</v>
      </c>
      <c r="I870" s="197">
        <v>176.00000000286587</v>
      </c>
      <c r="J870" s="196" t="s">
        <v>18274</v>
      </c>
      <c r="K870" s="196" t="s">
        <v>12755</v>
      </c>
      <c r="L870" s="196">
        <v>60</v>
      </c>
      <c r="M870" s="196">
        <v>60</v>
      </c>
      <c r="N870" s="196" t="s">
        <v>16469</v>
      </c>
      <c r="O870" s="200">
        <v>42914</v>
      </c>
      <c r="P870" s="196" t="s">
        <v>12754</v>
      </c>
      <c r="Q870" s="196">
        <v>60</v>
      </c>
      <c r="R870" s="196" t="s">
        <v>12755</v>
      </c>
      <c r="S870" s="196" t="s">
        <v>12064</v>
      </c>
      <c r="T870" s="198" t="str">
        <f t="shared" si="340"/>
        <v>4"-(P)</v>
      </c>
    </row>
    <row r="871" spans="1:20" x14ac:dyDescent="0.25">
      <c r="A871">
        <v>494822</v>
      </c>
      <c r="B871" t="s">
        <v>18275</v>
      </c>
      <c r="C871" t="s">
        <v>15874</v>
      </c>
      <c r="D871">
        <v>20191018</v>
      </c>
      <c r="E871" s="199">
        <v>27293</v>
      </c>
      <c r="F871" s="199">
        <v>1331040</v>
      </c>
      <c r="G871" s="196" t="s">
        <v>12763</v>
      </c>
      <c r="H871" s="196" t="s">
        <v>12764</v>
      </c>
      <c r="I871" s="197">
        <v>91.114628405401206</v>
      </c>
      <c r="J871" s="196" t="s">
        <v>18276</v>
      </c>
      <c r="K871" s="196" t="s">
        <v>12755</v>
      </c>
      <c r="L871" s="196">
        <v>57</v>
      </c>
      <c r="M871" s="196">
        <v>57</v>
      </c>
      <c r="N871" s="196" t="s">
        <v>18277</v>
      </c>
      <c r="O871" s="200">
        <v>40569</v>
      </c>
      <c r="P871" s="196" t="s">
        <v>12760</v>
      </c>
      <c r="Q871" s="196">
        <v>57</v>
      </c>
      <c r="R871" s="196" t="s">
        <v>12755</v>
      </c>
      <c r="S871" s="196" t="s">
        <v>18278</v>
      </c>
      <c r="T871" s="198" t="str">
        <f t="shared" ref="T871:T872" si="341">P871&amp;"-"&amp;R871</f>
        <v>2"-(P)</v>
      </c>
    </row>
    <row r="872" spans="1:20" x14ac:dyDescent="0.25">
      <c r="A872">
        <v>3717129</v>
      </c>
      <c r="B872" t="s">
        <v>12536</v>
      </c>
      <c r="C872" t="s">
        <v>15874</v>
      </c>
      <c r="D872">
        <v>20191112</v>
      </c>
      <c r="E872" s="199">
        <v>16881</v>
      </c>
      <c r="F872" s="199">
        <v>4280780</v>
      </c>
      <c r="G872" s="196" t="s">
        <v>12763</v>
      </c>
      <c r="H872" s="196" t="s">
        <v>12762</v>
      </c>
      <c r="I872" s="197">
        <v>40.210087665468222</v>
      </c>
      <c r="J872" s="196" t="s">
        <v>12014</v>
      </c>
      <c r="K872" s="196" t="s">
        <v>12755</v>
      </c>
      <c r="L872" s="196">
        <v>57</v>
      </c>
      <c r="M872" s="196">
        <v>57</v>
      </c>
      <c r="N872" s="196" t="s">
        <v>18279</v>
      </c>
      <c r="O872" s="200">
        <v>42689</v>
      </c>
      <c r="P872" s="196" t="s">
        <v>12760</v>
      </c>
      <c r="Q872" s="196">
        <v>57</v>
      </c>
      <c r="R872" s="196" t="s">
        <v>12755</v>
      </c>
      <c r="S872" s="196" t="s">
        <v>11930</v>
      </c>
      <c r="T872" s="198" t="str">
        <f t="shared" si="341"/>
        <v>2"-(P)</v>
      </c>
    </row>
    <row r="873" spans="1:20" x14ac:dyDescent="0.25">
      <c r="A873">
        <v>3580172</v>
      </c>
      <c r="B873" t="s">
        <v>18280</v>
      </c>
      <c r="C873" t="s">
        <v>15874</v>
      </c>
      <c r="D873">
        <v>20191030</v>
      </c>
      <c r="E873" s="199">
        <v>10971</v>
      </c>
      <c r="F873" s="199">
        <v>4464845</v>
      </c>
      <c r="G873" s="196" t="s">
        <v>12759</v>
      </c>
      <c r="H873" s="196" t="s">
        <v>12762</v>
      </c>
      <c r="I873" s="197">
        <v>253.03693976855928</v>
      </c>
      <c r="J873" s="196" t="s">
        <v>18281</v>
      </c>
      <c r="K873" s="196" t="s">
        <v>12755</v>
      </c>
      <c r="L873" s="196">
        <v>0</v>
      </c>
      <c r="M873" s="196">
        <v>0</v>
      </c>
      <c r="N873" s="196" t="s">
        <v>16310</v>
      </c>
      <c r="O873" s="200">
        <v>43303</v>
      </c>
      <c r="P873" s="196" t="s">
        <v>12760</v>
      </c>
      <c r="Q873" s="196">
        <v>60</v>
      </c>
      <c r="R873" s="196" t="s">
        <v>12755</v>
      </c>
      <c r="S873" s="196" t="s">
        <v>16311</v>
      </c>
      <c r="T873" s="198" t="str">
        <f t="shared" ref="T873" si="342">P873&amp;"-"&amp;R873</f>
        <v>2"-(P)</v>
      </c>
    </row>
    <row r="874" spans="1:20" x14ac:dyDescent="0.25">
      <c r="A874">
        <v>297117</v>
      </c>
      <c r="B874" t="s">
        <v>18282</v>
      </c>
      <c r="C874" t="s">
        <v>15874</v>
      </c>
      <c r="D874">
        <v>20191111</v>
      </c>
      <c r="E874" s="199">
        <v>18310</v>
      </c>
      <c r="F874" s="199">
        <v>644888</v>
      </c>
      <c r="G874" s="196" t="s">
        <v>12763</v>
      </c>
      <c r="H874" s="196" t="s">
        <v>12764</v>
      </c>
      <c r="I874" s="197">
        <v>95.49724958292407</v>
      </c>
      <c r="J874" s="196" t="s">
        <v>18283</v>
      </c>
      <c r="K874" s="196" t="s">
        <v>12755</v>
      </c>
      <c r="L874" s="196">
        <v>0</v>
      </c>
      <c r="M874" s="196">
        <v>0</v>
      </c>
      <c r="N874" s="196" t="s">
        <v>18284</v>
      </c>
      <c r="O874" s="200">
        <v>39448</v>
      </c>
      <c r="P874" s="196" t="s">
        <v>12754</v>
      </c>
      <c r="Q874" s="196">
        <v>60</v>
      </c>
      <c r="R874" s="196" t="s">
        <v>12755</v>
      </c>
      <c r="S874" s="196" t="s">
        <v>18285</v>
      </c>
      <c r="T874" s="198" t="str">
        <f t="shared" ref="T874" si="343">P874&amp;"-"&amp;R874</f>
        <v>4"-(P)</v>
      </c>
    </row>
    <row r="875" spans="1:20" x14ac:dyDescent="0.25">
      <c r="A875">
        <v>3282252</v>
      </c>
      <c r="B875" t="s">
        <v>12305</v>
      </c>
      <c r="C875" t="s">
        <v>15874</v>
      </c>
      <c r="D875">
        <v>20191025</v>
      </c>
      <c r="E875" s="199">
        <v>2024</v>
      </c>
      <c r="F875" s="199">
        <v>3235474</v>
      </c>
      <c r="G875" s="196" t="s">
        <v>12763</v>
      </c>
      <c r="H875" s="196" t="s">
        <v>12762</v>
      </c>
      <c r="I875" s="197">
        <v>12.000083530072899</v>
      </c>
      <c r="J875" s="196" t="s">
        <v>11707</v>
      </c>
      <c r="K875" s="196" t="s">
        <v>12755</v>
      </c>
      <c r="L875" s="196">
        <v>35</v>
      </c>
      <c r="M875" s="196">
        <v>35</v>
      </c>
      <c r="N875" s="196" t="s">
        <v>17557</v>
      </c>
      <c r="O875" s="200">
        <v>42025</v>
      </c>
      <c r="P875" s="196" t="s">
        <v>12760</v>
      </c>
      <c r="Q875" s="196">
        <v>35</v>
      </c>
      <c r="R875" s="196" t="s">
        <v>12755</v>
      </c>
      <c r="S875" s="196" t="s">
        <v>11787</v>
      </c>
      <c r="T875" s="198" t="str">
        <f t="shared" ref="T875" si="344">P875&amp;"-"&amp;R875</f>
        <v>2"-(P)</v>
      </c>
    </row>
    <row r="876" spans="1:20" x14ac:dyDescent="0.25">
      <c r="A876">
        <v>3357100</v>
      </c>
      <c r="B876" t="s">
        <v>18287</v>
      </c>
      <c r="C876" t="s">
        <v>15874</v>
      </c>
      <c r="D876">
        <v>20191111</v>
      </c>
      <c r="E876" s="199">
        <v>41</v>
      </c>
      <c r="F876" s="199">
        <v>653248</v>
      </c>
      <c r="G876" s="196" t="s">
        <v>12759</v>
      </c>
      <c r="H876" s="196" t="s">
        <v>12762</v>
      </c>
      <c r="I876" s="197">
        <v>70.459881693683556</v>
      </c>
      <c r="J876" s="196" t="s">
        <v>18288</v>
      </c>
      <c r="K876" s="196" t="s">
        <v>12755</v>
      </c>
      <c r="L876" s="196">
        <v>2</v>
      </c>
      <c r="M876" s="196">
        <v>2</v>
      </c>
      <c r="N876" s="196" t="s">
        <v>18289</v>
      </c>
      <c r="O876" s="200">
        <v>39953</v>
      </c>
      <c r="P876" s="196" t="s">
        <v>12760</v>
      </c>
      <c r="Q876" s="196">
        <v>60</v>
      </c>
      <c r="R876" s="196" t="s">
        <v>12755</v>
      </c>
      <c r="S876" s="196" t="s">
        <v>18290</v>
      </c>
      <c r="T876" s="198" t="str">
        <f t="shared" ref="T876:T877" si="345">P876&amp;"-"&amp;R876</f>
        <v>2"-(P)</v>
      </c>
    </row>
    <row r="877" spans="1:20" x14ac:dyDescent="0.25">
      <c r="A877">
        <v>3370283</v>
      </c>
      <c r="B877" t="s">
        <v>12331</v>
      </c>
      <c r="C877" t="s">
        <v>15874</v>
      </c>
      <c r="D877">
        <v>20191114</v>
      </c>
      <c r="E877" s="199">
        <v>27182</v>
      </c>
      <c r="F877" s="199">
        <v>3547502</v>
      </c>
      <c r="G877" s="196" t="s">
        <v>12763</v>
      </c>
      <c r="H877" s="196" t="s">
        <v>12762</v>
      </c>
      <c r="I877" s="197">
        <v>22.999999997527468</v>
      </c>
      <c r="J877" s="196" t="s">
        <v>11742</v>
      </c>
      <c r="K877" s="196" t="s">
        <v>12755</v>
      </c>
      <c r="L877" s="196">
        <v>57</v>
      </c>
      <c r="M877" s="196">
        <v>57</v>
      </c>
      <c r="N877" s="196" t="s">
        <v>18291</v>
      </c>
      <c r="O877" s="200">
        <v>42131</v>
      </c>
      <c r="P877" s="196" t="s">
        <v>12760</v>
      </c>
      <c r="Q877" s="196">
        <v>57</v>
      </c>
      <c r="R877" s="196" t="s">
        <v>12755</v>
      </c>
      <c r="S877" s="196" t="s">
        <v>18292</v>
      </c>
      <c r="T877" s="198" t="str">
        <f t="shared" si="345"/>
        <v>2"-(P)</v>
      </c>
    </row>
    <row r="878" spans="1:20" x14ac:dyDescent="0.25">
      <c r="A878">
        <v>3862790</v>
      </c>
      <c r="B878" t="s">
        <v>12623</v>
      </c>
      <c r="C878" t="s">
        <v>15874</v>
      </c>
      <c r="D878">
        <v>20191025</v>
      </c>
      <c r="E878" s="199">
        <v>2143</v>
      </c>
      <c r="F878" s="199">
        <v>4777263</v>
      </c>
      <c r="G878" s="196" t="s">
        <v>12759</v>
      </c>
      <c r="H878" s="196" t="s">
        <v>12762</v>
      </c>
      <c r="I878" s="197">
        <v>14.999999986858958</v>
      </c>
      <c r="J878" s="196" t="s">
        <v>12110</v>
      </c>
      <c r="K878" s="196" t="s">
        <v>12755</v>
      </c>
      <c r="L878" s="196">
        <v>35</v>
      </c>
      <c r="M878" s="196">
        <v>35</v>
      </c>
      <c r="N878" s="196" t="s">
        <v>16412</v>
      </c>
      <c r="O878" s="200">
        <v>43315</v>
      </c>
      <c r="P878" s="196" t="s">
        <v>12760</v>
      </c>
      <c r="Q878" s="196">
        <v>35</v>
      </c>
      <c r="R878" s="196" t="s">
        <v>12755</v>
      </c>
      <c r="S878" s="196" t="s">
        <v>12219</v>
      </c>
      <c r="T878" s="198" t="str">
        <f t="shared" ref="T878" si="346">P878&amp;"-"&amp;R878</f>
        <v>2"-(P)</v>
      </c>
    </row>
    <row r="879" spans="1:20" x14ac:dyDescent="0.25">
      <c r="A879">
        <v>3080072</v>
      </c>
      <c r="B879" t="s">
        <v>12298</v>
      </c>
      <c r="C879" t="s">
        <v>15874</v>
      </c>
      <c r="D879">
        <v>20191018</v>
      </c>
      <c r="E879" s="199">
        <v>22261</v>
      </c>
      <c r="F879" s="199">
        <v>3177058</v>
      </c>
      <c r="G879" s="196" t="s">
        <v>12759</v>
      </c>
      <c r="H879" s="196" t="s">
        <v>12762</v>
      </c>
      <c r="I879" s="197">
        <v>182.18154922715132</v>
      </c>
      <c r="J879" s="196" t="s">
        <v>11641</v>
      </c>
      <c r="K879" s="196" t="s">
        <v>12755</v>
      </c>
      <c r="L879" s="196">
        <v>57</v>
      </c>
      <c r="M879" s="196">
        <v>57</v>
      </c>
      <c r="N879" s="196" t="s">
        <v>18293</v>
      </c>
      <c r="O879" s="200">
        <v>39448</v>
      </c>
      <c r="P879" s="196" t="s">
        <v>12760</v>
      </c>
      <c r="Q879" s="196">
        <v>57</v>
      </c>
      <c r="R879" s="196" t="s">
        <v>12755</v>
      </c>
      <c r="S879" s="196" t="s">
        <v>18294</v>
      </c>
      <c r="T879" s="198" t="str">
        <f t="shared" ref="T879" si="347">P879&amp;"-"&amp;R879</f>
        <v>2"-(P)</v>
      </c>
    </row>
    <row r="880" spans="1:20" x14ac:dyDescent="0.25">
      <c r="A880">
        <v>3619276</v>
      </c>
      <c r="B880" t="s">
        <v>18295</v>
      </c>
      <c r="C880" t="s">
        <v>15874</v>
      </c>
      <c r="D880">
        <v>20191108</v>
      </c>
      <c r="E880" s="199">
        <v>7504</v>
      </c>
      <c r="F880" s="199">
        <v>4233548</v>
      </c>
      <c r="G880" s="196" t="s">
        <v>12763</v>
      </c>
      <c r="H880" s="196" t="s">
        <v>12762</v>
      </c>
      <c r="I880" s="197">
        <v>83.999999963240953</v>
      </c>
      <c r="J880" s="196" t="s">
        <v>18296</v>
      </c>
      <c r="K880" s="196" t="s">
        <v>12755</v>
      </c>
      <c r="L880" s="196">
        <v>35</v>
      </c>
      <c r="M880" s="196">
        <v>35</v>
      </c>
      <c r="N880" s="196" t="s">
        <v>18297</v>
      </c>
      <c r="O880" s="200">
        <v>42859</v>
      </c>
      <c r="P880" s="196" t="s">
        <v>12754</v>
      </c>
      <c r="Q880" s="196">
        <v>35</v>
      </c>
      <c r="R880" s="196" t="s">
        <v>12755</v>
      </c>
      <c r="S880" s="196" t="s">
        <v>18298</v>
      </c>
      <c r="T880" s="198" t="str">
        <f t="shared" ref="T880" si="348">P880&amp;"-"&amp;R880</f>
        <v>4"-(P)</v>
      </c>
    </row>
    <row r="881" spans="1:20" x14ac:dyDescent="0.25">
      <c r="A881">
        <v>1288524</v>
      </c>
      <c r="B881" t="s">
        <v>18299</v>
      </c>
      <c r="C881" t="s">
        <v>15874</v>
      </c>
      <c r="D881">
        <v>20191111</v>
      </c>
      <c r="E881" s="199">
        <v>4546</v>
      </c>
      <c r="F881" s="199">
        <v>413501</v>
      </c>
      <c r="G881" s="196" t="s">
        <v>12763</v>
      </c>
      <c r="H881" s="196" t="s">
        <v>12764</v>
      </c>
      <c r="I881" s="197">
        <v>56.572468053403171</v>
      </c>
      <c r="J881" s="196" t="s">
        <v>65</v>
      </c>
      <c r="K881" s="196" t="s">
        <v>12755</v>
      </c>
      <c r="L881" s="196">
        <v>0</v>
      </c>
      <c r="M881" s="196">
        <v>0</v>
      </c>
      <c r="N881" s="196" t="s">
        <v>18300</v>
      </c>
      <c r="O881" s="200">
        <v>40589</v>
      </c>
      <c r="P881" s="196" t="s">
        <v>12760</v>
      </c>
      <c r="Q881" s="196">
        <v>60</v>
      </c>
      <c r="R881" s="196" t="s">
        <v>12755</v>
      </c>
      <c r="S881" s="196" t="s">
        <v>18301</v>
      </c>
      <c r="T881" s="198" t="str">
        <f t="shared" ref="T881:T883" si="349">P881&amp;"-"&amp;R881</f>
        <v>2"-(P)</v>
      </c>
    </row>
    <row r="882" spans="1:20" x14ac:dyDescent="0.25">
      <c r="A882">
        <v>3681943</v>
      </c>
      <c r="B882" t="s">
        <v>12654</v>
      </c>
      <c r="C882" t="s">
        <v>15874</v>
      </c>
      <c r="D882">
        <v>20191101</v>
      </c>
      <c r="E882" s="199">
        <v>12190</v>
      </c>
      <c r="F882" s="199">
        <v>4899667</v>
      </c>
      <c r="G882" s="196" t="s">
        <v>12759</v>
      </c>
      <c r="H882" s="196" t="s">
        <v>12762</v>
      </c>
      <c r="I882" s="197">
        <v>127.94668619321365</v>
      </c>
      <c r="J882" s="196" t="s">
        <v>12093</v>
      </c>
      <c r="K882" s="196" t="s">
        <v>12755</v>
      </c>
      <c r="L882" s="196">
        <v>55</v>
      </c>
      <c r="M882" s="196">
        <v>55</v>
      </c>
      <c r="N882" s="196" t="s">
        <v>18302</v>
      </c>
      <c r="O882" s="200">
        <v>43314</v>
      </c>
      <c r="P882" s="196" t="s">
        <v>12760</v>
      </c>
      <c r="Q882" s="196">
        <v>55</v>
      </c>
      <c r="R882" s="196" t="s">
        <v>12755</v>
      </c>
      <c r="S882" s="196" t="s">
        <v>12189</v>
      </c>
      <c r="T882" s="198" t="str">
        <f t="shared" si="349"/>
        <v>2"-(P)</v>
      </c>
    </row>
    <row r="883" spans="1:20" x14ac:dyDescent="0.25">
      <c r="A883">
        <v>2790313</v>
      </c>
      <c r="B883" t="s">
        <v>18303</v>
      </c>
      <c r="C883" t="s">
        <v>15874</v>
      </c>
      <c r="D883">
        <v>20191101</v>
      </c>
      <c r="E883" s="199">
        <v>1660</v>
      </c>
      <c r="F883" s="199">
        <v>3839522</v>
      </c>
      <c r="G883" s="196" t="s">
        <v>12768</v>
      </c>
      <c r="H883" s="196" t="s">
        <v>12762</v>
      </c>
      <c r="I883" s="197">
        <v>127.99999999802627</v>
      </c>
      <c r="J883" s="196" t="s">
        <v>17873</v>
      </c>
      <c r="K883" s="196" t="s">
        <v>12755</v>
      </c>
      <c r="L883" s="196">
        <v>45</v>
      </c>
      <c r="M883" s="196">
        <v>45</v>
      </c>
      <c r="N883" s="196" t="s">
        <v>16631</v>
      </c>
      <c r="O883" s="200">
        <v>42487</v>
      </c>
      <c r="P883" s="196" t="s">
        <v>12760</v>
      </c>
      <c r="Q883" s="196">
        <v>45</v>
      </c>
      <c r="R883" s="196" t="s">
        <v>12755</v>
      </c>
      <c r="S883" s="196" t="s">
        <v>16632</v>
      </c>
      <c r="T883" s="198" t="str">
        <f t="shared" si="349"/>
        <v>2"-(P)</v>
      </c>
    </row>
    <row r="884" spans="1:20" x14ac:dyDescent="0.25">
      <c r="A884">
        <v>3296718</v>
      </c>
      <c r="B884" t="s">
        <v>12394</v>
      </c>
      <c r="C884" t="s">
        <v>15874</v>
      </c>
      <c r="D884">
        <v>20191114</v>
      </c>
      <c r="E884" s="199">
        <v>31930</v>
      </c>
      <c r="F884" s="199">
        <v>3706707</v>
      </c>
      <c r="G884" s="196" t="s">
        <v>12763</v>
      </c>
      <c r="H884" s="196" t="s">
        <v>12762</v>
      </c>
      <c r="I884" s="197">
        <v>70.000000000601588</v>
      </c>
      <c r="J884" s="196" t="s">
        <v>11754</v>
      </c>
      <c r="K884" s="196" t="s">
        <v>12755</v>
      </c>
      <c r="L884" s="196">
        <v>57</v>
      </c>
      <c r="M884" s="196">
        <v>57</v>
      </c>
      <c r="N884" s="196" t="s">
        <v>18304</v>
      </c>
      <c r="O884" s="200">
        <v>42443</v>
      </c>
      <c r="P884" s="196" t="s">
        <v>12760</v>
      </c>
      <c r="Q884" s="196">
        <v>57</v>
      </c>
      <c r="R884" s="196" t="s">
        <v>12755</v>
      </c>
      <c r="S884" s="196" t="s">
        <v>11800</v>
      </c>
      <c r="T884" s="198" t="str">
        <f t="shared" ref="T884:T886" si="350">P884&amp;"-"&amp;R884</f>
        <v>2"-(P)</v>
      </c>
    </row>
    <row r="885" spans="1:20" x14ac:dyDescent="0.25">
      <c r="A885">
        <v>3762387</v>
      </c>
      <c r="B885" t="s">
        <v>18305</v>
      </c>
      <c r="C885" t="s">
        <v>15874</v>
      </c>
      <c r="D885">
        <v>20191023</v>
      </c>
      <c r="E885" s="199">
        <v>2925</v>
      </c>
      <c r="F885" s="199">
        <v>5033683</v>
      </c>
      <c r="G885" s="196" t="s">
        <v>12759</v>
      </c>
      <c r="H885" s="196" t="s">
        <v>12762</v>
      </c>
      <c r="I885" s="197">
        <v>11.000537366665039</v>
      </c>
      <c r="J885" s="196" t="s">
        <v>18306</v>
      </c>
      <c r="K885" s="196" t="s">
        <v>12755</v>
      </c>
      <c r="L885" s="196">
        <v>45</v>
      </c>
      <c r="M885" s="196">
        <v>45</v>
      </c>
      <c r="N885" s="196" t="s">
        <v>18162</v>
      </c>
      <c r="O885" s="200">
        <v>42660</v>
      </c>
      <c r="P885" s="196" t="s">
        <v>12760</v>
      </c>
      <c r="Q885" s="196">
        <v>45</v>
      </c>
      <c r="R885" s="196" t="s">
        <v>12755</v>
      </c>
      <c r="S885" s="196" t="s">
        <v>11919</v>
      </c>
      <c r="T885" s="198" t="str">
        <f t="shared" si="350"/>
        <v>2"-(P)</v>
      </c>
    </row>
    <row r="886" spans="1:20" x14ac:dyDescent="0.25">
      <c r="A886">
        <v>3328173</v>
      </c>
      <c r="B886" t="s">
        <v>18307</v>
      </c>
      <c r="C886" t="s">
        <v>15874</v>
      </c>
      <c r="D886">
        <v>20191101</v>
      </c>
      <c r="E886" s="199">
        <v>1789</v>
      </c>
      <c r="F886" s="199">
        <v>3417888</v>
      </c>
      <c r="G886" s="196" t="s">
        <v>12763</v>
      </c>
      <c r="H886" s="196" t="s">
        <v>12764</v>
      </c>
      <c r="I886" s="197">
        <v>55.999999981814781</v>
      </c>
      <c r="J886" s="196" t="s">
        <v>18308</v>
      </c>
      <c r="K886" s="196" t="s">
        <v>12755</v>
      </c>
      <c r="L886" s="196">
        <v>45</v>
      </c>
      <c r="M886" s="196">
        <v>45</v>
      </c>
      <c r="N886" s="196" t="s">
        <v>18309</v>
      </c>
      <c r="O886" s="200">
        <v>42193</v>
      </c>
      <c r="P886" s="196" t="s">
        <v>12760</v>
      </c>
      <c r="Q886" s="196">
        <v>45</v>
      </c>
      <c r="R886" s="196" t="s">
        <v>12755</v>
      </c>
      <c r="S886" s="196" t="s">
        <v>18310</v>
      </c>
      <c r="T886" s="198" t="str">
        <f t="shared" si="350"/>
        <v>2"-(P)</v>
      </c>
    </row>
    <row r="887" spans="1:20" x14ac:dyDescent="0.25">
      <c r="A887">
        <v>3705583</v>
      </c>
      <c r="B887" t="s">
        <v>12660</v>
      </c>
      <c r="C887" t="s">
        <v>15874</v>
      </c>
      <c r="D887">
        <v>20191106</v>
      </c>
      <c r="E887" s="199">
        <v>3648</v>
      </c>
      <c r="F887" s="199">
        <v>4810462</v>
      </c>
      <c r="G887" s="196" t="s">
        <v>12759</v>
      </c>
      <c r="H887" s="196" t="s">
        <v>12764</v>
      </c>
      <c r="I887" s="197">
        <v>39.999999999316643</v>
      </c>
      <c r="J887" s="196" t="s">
        <v>12117</v>
      </c>
      <c r="K887" s="196" t="s">
        <v>12755</v>
      </c>
      <c r="L887" s="196">
        <v>60</v>
      </c>
      <c r="M887" s="196">
        <v>60</v>
      </c>
      <c r="N887" s="196" t="s">
        <v>18311</v>
      </c>
      <c r="O887" s="200">
        <v>41122</v>
      </c>
      <c r="P887" s="196" t="s">
        <v>12760</v>
      </c>
      <c r="Q887" s="196">
        <v>60</v>
      </c>
      <c r="R887" s="196" t="s">
        <v>12755</v>
      </c>
      <c r="S887" s="196" t="s">
        <v>18312</v>
      </c>
      <c r="T887" s="198" t="str">
        <f t="shared" ref="T887:T889" si="351">P887&amp;"-"&amp;R887</f>
        <v>2"-(P)</v>
      </c>
    </row>
    <row r="888" spans="1:20" x14ac:dyDescent="0.25">
      <c r="A888">
        <v>3813152</v>
      </c>
      <c r="B888" t="s">
        <v>18313</v>
      </c>
      <c r="C888" t="s">
        <v>15874</v>
      </c>
      <c r="D888">
        <v>20191028</v>
      </c>
      <c r="E888" s="199">
        <v>763</v>
      </c>
      <c r="F888" s="199">
        <v>5212500</v>
      </c>
      <c r="G888" s="196" t="s">
        <v>12759</v>
      </c>
      <c r="H888" s="196" t="s">
        <v>12762</v>
      </c>
      <c r="I888" s="197">
        <v>19.999999987380683</v>
      </c>
      <c r="J888" s="196" t="s">
        <v>18314</v>
      </c>
      <c r="K888" s="196" t="s">
        <v>12755</v>
      </c>
      <c r="L888" s="196">
        <v>60</v>
      </c>
      <c r="M888" s="196">
        <v>60</v>
      </c>
      <c r="N888" s="196" t="s">
        <v>18315</v>
      </c>
      <c r="O888" s="200">
        <v>43683</v>
      </c>
      <c r="P888" s="196" t="s">
        <v>12760</v>
      </c>
      <c r="Q888" s="196">
        <v>60</v>
      </c>
      <c r="R888" s="196" t="s">
        <v>12755</v>
      </c>
      <c r="S888" s="196" t="s">
        <v>18316</v>
      </c>
      <c r="T888" s="198" t="str">
        <f t="shared" si="351"/>
        <v>2"-(P)</v>
      </c>
    </row>
    <row r="889" spans="1:20" x14ac:dyDescent="0.25">
      <c r="A889">
        <v>2138127</v>
      </c>
      <c r="B889" t="s">
        <v>18317</v>
      </c>
      <c r="C889" t="s">
        <v>15874</v>
      </c>
      <c r="D889">
        <v>20191105</v>
      </c>
      <c r="E889" s="199">
        <v>7727</v>
      </c>
      <c r="F889" s="199">
        <v>380357</v>
      </c>
      <c r="G889" s="196" t="s">
        <v>12763</v>
      </c>
      <c r="H889" s="196" t="s">
        <v>12764</v>
      </c>
      <c r="I889" s="197">
        <v>151.48861090053455</v>
      </c>
      <c r="J889" s="196" t="s">
        <v>18318</v>
      </c>
      <c r="K889" s="196" t="s">
        <v>12755</v>
      </c>
      <c r="L889" s="196">
        <v>45</v>
      </c>
      <c r="M889" s="196">
        <v>45</v>
      </c>
      <c r="N889" s="196" t="s">
        <v>17247</v>
      </c>
      <c r="O889" s="200">
        <v>40806</v>
      </c>
      <c r="P889" s="196" t="s">
        <v>12760</v>
      </c>
      <c r="Q889" s="196">
        <v>45</v>
      </c>
      <c r="R889" s="196" t="s">
        <v>12758</v>
      </c>
      <c r="S889" s="196" t="s">
        <v>17248</v>
      </c>
      <c r="T889" s="198" t="str">
        <f t="shared" si="351"/>
        <v>2"-(W)</v>
      </c>
    </row>
    <row r="890" spans="1:20" x14ac:dyDescent="0.25">
      <c r="A890">
        <v>3439681</v>
      </c>
      <c r="B890" t="s">
        <v>12390</v>
      </c>
      <c r="C890" t="s">
        <v>15874</v>
      </c>
      <c r="D890">
        <v>20191025</v>
      </c>
      <c r="E890" s="199">
        <v>2043</v>
      </c>
      <c r="F890" s="199">
        <v>3580305</v>
      </c>
      <c r="G890" s="196" t="s">
        <v>12768</v>
      </c>
      <c r="H890" s="196" t="s">
        <v>12762</v>
      </c>
      <c r="I890" s="197">
        <v>13.000000006448859</v>
      </c>
      <c r="J890" s="196" t="s">
        <v>11729</v>
      </c>
      <c r="K890" s="196" t="s">
        <v>12755</v>
      </c>
      <c r="L890" s="196">
        <v>35</v>
      </c>
      <c r="M890" s="196">
        <v>35</v>
      </c>
      <c r="N890" s="196" t="s">
        <v>16481</v>
      </c>
      <c r="O890" s="200">
        <v>42331</v>
      </c>
      <c r="P890" s="196" t="s">
        <v>12760</v>
      </c>
      <c r="Q890" s="196">
        <v>35</v>
      </c>
      <c r="R890" s="196" t="s">
        <v>12755</v>
      </c>
      <c r="S890" s="196" t="s">
        <v>11791</v>
      </c>
      <c r="T890" s="198" t="str">
        <f t="shared" ref="T890:T891" si="352">P890&amp;"-"&amp;R890</f>
        <v>2"-(P)</v>
      </c>
    </row>
    <row r="891" spans="1:20" x14ac:dyDescent="0.25">
      <c r="A891">
        <v>3594766</v>
      </c>
      <c r="B891" t="s">
        <v>18319</v>
      </c>
      <c r="C891" t="s">
        <v>15874</v>
      </c>
      <c r="D891">
        <v>20191031</v>
      </c>
      <c r="E891" s="199">
        <v>681</v>
      </c>
      <c r="F891" s="199">
        <v>4342397</v>
      </c>
      <c r="G891" s="196" t="s">
        <v>12763</v>
      </c>
      <c r="H891" s="196" t="s">
        <v>12762</v>
      </c>
      <c r="I891" s="197">
        <v>88.000000002205795</v>
      </c>
      <c r="J891" s="196" t="s">
        <v>18320</v>
      </c>
      <c r="K891" s="196" t="s">
        <v>12755</v>
      </c>
      <c r="L891" s="196">
        <v>45</v>
      </c>
      <c r="M891" s="196">
        <v>45</v>
      </c>
      <c r="N891" s="196" t="s">
        <v>18239</v>
      </c>
      <c r="O891" s="200">
        <v>42900</v>
      </c>
      <c r="P891" s="196" t="s">
        <v>12754</v>
      </c>
      <c r="Q891" s="196">
        <v>45</v>
      </c>
      <c r="R891" s="196" t="s">
        <v>12755</v>
      </c>
      <c r="S891" s="196" t="s">
        <v>18240</v>
      </c>
      <c r="T891" s="198" t="str">
        <f t="shared" si="352"/>
        <v>4"-(P)</v>
      </c>
    </row>
    <row r="892" spans="1:20" x14ac:dyDescent="0.25">
      <c r="A892">
        <v>3800708</v>
      </c>
      <c r="B892" t="s">
        <v>12311</v>
      </c>
      <c r="C892" t="s">
        <v>15874</v>
      </c>
      <c r="D892">
        <v>20191022</v>
      </c>
      <c r="E892" s="199">
        <v>24904</v>
      </c>
      <c r="F892" s="199">
        <v>3109844</v>
      </c>
      <c r="G892" s="196" t="s">
        <v>12768</v>
      </c>
      <c r="H892" s="196" t="s">
        <v>12762</v>
      </c>
      <c r="I892" s="197">
        <v>24.000000034967563</v>
      </c>
      <c r="J892" s="196" t="s">
        <v>11590</v>
      </c>
      <c r="K892" s="196" t="s">
        <v>12755</v>
      </c>
      <c r="L892" s="196">
        <v>57</v>
      </c>
      <c r="M892" s="196">
        <v>57</v>
      </c>
      <c r="N892" s="196" t="s">
        <v>18321</v>
      </c>
      <c r="O892" s="200">
        <v>41968</v>
      </c>
      <c r="P892" s="196" t="s">
        <v>12760</v>
      </c>
      <c r="Q892" s="196">
        <v>57</v>
      </c>
      <c r="R892" s="196" t="s">
        <v>12755</v>
      </c>
      <c r="S892" s="196" t="s">
        <v>11655</v>
      </c>
      <c r="T892" s="198" t="str">
        <f t="shared" ref="T892" si="353">P892&amp;"-"&amp;R892</f>
        <v>2"-(P)</v>
      </c>
    </row>
    <row r="893" spans="1:20" x14ac:dyDescent="0.25">
      <c r="A893">
        <v>3065891</v>
      </c>
      <c r="B893" t="s">
        <v>12251</v>
      </c>
      <c r="C893" t="s">
        <v>15874</v>
      </c>
      <c r="D893">
        <v>20191108</v>
      </c>
      <c r="E893" s="199">
        <v>8297</v>
      </c>
      <c r="F893" s="199">
        <v>2802884</v>
      </c>
      <c r="G893" s="196" t="s">
        <v>12763</v>
      </c>
      <c r="H893" s="196" t="s">
        <v>12762</v>
      </c>
      <c r="I893" s="197">
        <v>137.50062820140147</v>
      </c>
      <c r="J893" s="196" t="s">
        <v>11616</v>
      </c>
      <c r="K893" s="196" t="s">
        <v>12755</v>
      </c>
      <c r="L893" s="196">
        <v>45</v>
      </c>
      <c r="M893" s="196">
        <v>45</v>
      </c>
      <c r="N893" s="196" t="s">
        <v>17339</v>
      </c>
      <c r="O893" s="200">
        <v>43283</v>
      </c>
      <c r="P893" s="196" t="s">
        <v>12760</v>
      </c>
      <c r="Q893" s="196">
        <v>45</v>
      </c>
      <c r="R893" s="196" t="s">
        <v>12755</v>
      </c>
      <c r="S893" s="196" t="s">
        <v>16717</v>
      </c>
      <c r="T893" s="198" t="str">
        <f t="shared" ref="T893:T895" si="354">P893&amp;"-"&amp;R893</f>
        <v>2"-(P)</v>
      </c>
    </row>
    <row r="894" spans="1:20" x14ac:dyDescent="0.25">
      <c r="A894">
        <v>3278460</v>
      </c>
      <c r="B894" t="s">
        <v>18322</v>
      </c>
      <c r="C894" t="s">
        <v>15874</v>
      </c>
      <c r="D894">
        <v>20191106</v>
      </c>
      <c r="E894" s="199">
        <v>9498</v>
      </c>
      <c r="F894" s="199">
        <v>2544397</v>
      </c>
      <c r="G894" s="196" t="s">
        <v>12763</v>
      </c>
      <c r="H894" s="196" t="s">
        <v>12762</v>
      </c>
      <c r="I894" s="197">
        <v>25.999999979296373</v>
      </c>
      <c r="J894" s="196" t="s">
        <v>18323</v>
      </c>
      <c r="K894" s="196" t="s">
        <v>12755</v>
      </c>
      <c r="L894" s="196">
        <v>45</v>
      </c>
      <c r="M894" s="196">
        <v>45</v>
      </c>
      <c r="N894" s="196" t="s">
        <v>17375</v>
      </c>
      <c r="O894" s="200">
        <v>41467</v>
      </c>
      <c r="P894" s="196" t="s">
        <v>12760</v>
      </c>
      <c r="Q894" s="196">
        <v>45</v>
      </c>
      <c r="R894" s="196" t="s">
        <v>12755</v>
      </c>
      <c r="S894" s="196" t="s">
        <v>17299</v>
      </c>
      <c r="T894" s="198" t="str">
        <f t="shared" si="354"/>
        <v>2"-(P)</v>
      </c>
    </row>
    <row r="895" spans="1:20" x14ac:dyDescent="0.25">
      <c r="A895">
        <v>3736316</v>
      </c>
      <c r="B895" t="s">
        <v>18324</v>
      </c>
      <c r="C895" t="s">
        <v>15874</v>
      </c>
      <c r="D895">
        <v>20191018</v>
      </c>
      <c r="E895" s="199">
        <v>14109</v>
      </c>
      <c r="F895" s="199">
        <v>4590781</v>
      </c>
      <c r="G895" s="196" t="s">
        <v>12768</v>
      </c>
      <c r="H895" s="196" t="s">
        <v>12762</v>
      </c>
      <c r="I895" s="197">
        <v>11.005577473858771</v>
      </c>
      <c r="J895" s="196" t="s">
        <v>11946</v>
      </c>
      <c r="K895" s="196" t="s">
        <v>12755</v>
      </c>
      <c r="L895" s="196">
        <v>60</v>
      </c>
      <c r="M895" s="196">
        <v>60</v>
      </c>
      <c r="N895" s="196" t="s">
        <v>15945</v>
      </c>
      <c r="O895" s="200">
        <v>40808</v>
      </c>
      <c r="P895" s="196" t="s">
        <v>12760</v>
      </c>
      <c r="Q895" s="196">
        <v>60</v>
      </c>
      <c r="R895" s="196" t="s">
        <v>12755</v>
      </c>
      <c r="S895" s="196" t="s">
        <v>15946</v>
      </c>
      <c r="T895" s="198" t="str">
        <f t="shared" si="354"/>
        <v>2"-(P)</v>
      </c>
    </row>
    <row r="896" spans="1:20" x14ac:dyDescent="0.25">
      <c r="A896">
        <v>3369203</v>
      </c>
      <c r="B896" t="s">
        <v>12462</v>
      </c>
      <c r="C896" t="s">
        <v>15874</v>
      </c>
      <c r="D896">
        <v>20191114</v>
      </c>
      <c r="E896" s="199">
        <v>31902</v>
      </c>
      <c r="F896" s="199">
        <v>3985938</v>
      </c>
      <c r="G896" s="196" t="s">
        <v>12763</v>
      </c>
      <c r="H896" s="196" t="s">
        <v>12760</v>
      </c>
      <c r="I896" s="197">
        <v>222.00000001163104</v>
      </c>
      <c r="J896" s="196" t="s">
        <v>11874</v>
      </c>
      <c r="K896" s="196" t="s">
        <v>12755</v>
      </c>
      <c r="L896" s="196">
        <v>57</v>
      </c>
      <c r="M896" s="196">
        <v>57</v>
      </c>
      <c r="N896" s="196" t="s">
        <v>17807</v>
      </c>
      <c r="O896" s="200">
        <v>42620</v>
      </c>
      <c r="P896" s="196" t="s">
        <v>12760</v>
      </c>
      <c r="Q896" s="196">
        <v>57</v>
      </c>
      <c r="R896" s="196" t="s">
        <v>12755</v>
      </c>
      <c r="S896" s="196" t="s">
        <v>11912</v>
      </c>
      <c r="T896" s="198" t="str">
        <f t="shared" ref="T896:T898" si="355">P896&amp;"-"&amp;R896</f>
        <v>2"-(P)</v>
      </c>
    </row>
    <row r="897" spans="1:20" x14ac:dyDescent="0.25">
      <c r="A897">
        <v>1083166</v>
      </c>
      <c r="B897" t="s">
        <v>12383</v>
      </c>
      <c r="C897" t="s">
        <v>15874</v>
      </c>
      <c r="D897">
        <v>20191022</v>
      </c>
      <c r="E897" s="199">
        <v>3458</v>
      </c>
      <c r="F897" s="199">
        <v>3600704</v>
      </c>
      <c r="G897" s="196" t="s">
        <v>12763</v>
      </c>
      <c r="H897" s="196" t="s">
        <v>12762</v>
      </c>
      <c r="I897" s="197">
        <v>40.000000016365576</v>
      </c>
      <c r="J897" s="196" t="s">
        <v>11725</v>
      </c>
      <c r="K897" s="196" t="s">
        <v>12755</v>
      </c>
      <c r="L897" s="196">
        <v>60</v>
      </c>
      <c r="M897" s="196">
        <v>60</v>
      </c>
      <c r="N897" s="196" t="s">
        <v>18325</v>
      </c>
      <c r="O897" s="200">
        <v>42355</v>
      </c>
      <c r="P897" s="196" t="s">
        <v>12760</v>
      </c>
      <c r="Q897" s="196">
        <v>60</v>
      </c>
      <c r="R897" s="196" t="s">
        <v>12755</v>
      </c>
      <c r="S897" s="196" t="s">
        <v>11790</v>
      </c>
      <c r="T897" s="198" t="str">
        <f t="shared" si="355"/>
        <v>2"-(P)</v>
      </c>
    </row>
    <row r="898" spans="1:20" x14ac:dyDescent="0.25">
      <c r="A898">
        <v>714277</v>
      </c>
      <c r="B898" t="s">
        <v>18326</v>
      </c>
      <c r="C898" t="s">
        <v>15874</v>
      </c>
      <c r="D898">
        <v>20191108</v>
      </c>
      <c r="E898" s="199">
        <v>8306</v>
      </c>
      <c r="F898" s="199">
        <v>5191304</v>
      </c>
      <c r="G898" s="196" t="s">
        <v>12763</v>
      </c>
      <c r="H898" s="196" t="s">
        <v>12762</v>
      </c>
      <c r="I898" s="197">
        <v>19.999999988485694</v>
      </c>
      <c r="J898" s="196" t="s">
        <v>18327</v>
      </c>
      <c r="K898" s="196" t="s">
        <v>12755</v>
      </c>
      <c r="L898" s="196">
        <v>45</v>
      </c>
      <c r="M898" s="196">
        <v>45</v>
      </c>
      <c r="N898" s="196" t="s">
        <v>17339</v>
      </c>
      <c r="O898" s="200">
        <v>43283</v>
      </c>
      <c r="P898" s="196" t="s">
        <v>12760</v>
      </c>
      <c r="Q898" s="196">
        <v>45</v>
      </c>
      <c r="R898" s="196" t="s">
        <v>12755</v>
      </c>
      <c r="S898" s="196" t="s">
        <v>16717</v>
      </c>
      <c r="T898" s="198" t="str">
        <f t="shared" si="355"/>
        <v>2"-(P)</v>
      </c>
    </row>
    <row r="899" spans="1:20" x14ac:dyDescent="0.25">
      <c r="A899">
        <v>529095</v>
      </c>
      <c r="B899" t="s">
        <v>18328</v>
      </c>
      <c r="C899" t="s">
        <v>15874</v>
      </c>
      <c r="D899">
        <v>20191018</v>
      </c>
      <c r="E899" s="199">
        <v>29939</v>
      </c>
      <c r="F899" s="199">
        <v>622149</v>
      </c>
      <c r="G899" s="196" t="s">
        <v>12759</v>
      </c>
      <c r="H899" s="196" t="s">
        <v>12762</v>
      </c>
      <c r="I899" s="197">
        <v>129.90524058330499</v>
      </c>
      <c r="J899" s="196" t="s">
        <v>18329</v>
      </c>
      <c r="K899" s="196" t="s">
        <v>12755</v>
      </c>
      <c r="L899" s="196">
        <v>57</v>
      </c>
      <c r="M899" s="196">
        <v>0</v>
      </c>
      <c r="N899" s="196" t="s">
        <v>18330</v>
      </c>
      <c r="O899" s="200">
        <v>42215</v>
      </c>
      <c r="P899" s="196" t="s">
        <v>12760</v>
      </c>
      <c r="Q899" s="196">
        <v>57</v>
      </c>
      <c r="R899" s="196" t="s">
        <v>12755</v>
      </c>
      <c r="S899" s="196" t="s">
        <v>18331</v>
      </c>
      <c r="T899" s="198" t="str">
        <f t="shared" ref="T899" si="356">P899&amp;"-"&amp;R899</f>
        <v>2"-(P)</v>
      </c>
    </row>
    <row r="900" spans="1:20" x14ac:dyDescent="0.25">
      <c r="A900">
        <v>32775</v>
      </c>
      <c r="B900" t="s">
        <v>18332</v>
      </c>
      <c r="C900" t="s">
        <v>15874</v>
      </c>
      <c r="D900">
        <v>20191022</v>
      </c>
      <c r="E900" s="199">
        <v>4079</v>
      </c>
      <c r="F900" s="199">
        <v>1222626</v>
      </c>
      <c r="G900" s="196" t="s">
        <v>12763</v>
      </c>
      <c r="H900" s="196" t="s">
        <v>12762</v>
      </c>
      <c r="I900" s="197">
        <v>159.77037303206663</v>
      </c>
      <c r="J900" s="196" t="s">
        <v>18333</v>
      </c>
      <c r="K900" s="196" t="s">
        <v>12755</v>
      </c>
      <c r="L900" s="196">
        <v>35</v>
      </c>
      <c r="M900" s="196">
        <v>35</v>
      </c>
      <c r="N900" s="196" t="s">
        <v>18334</v>
      </c>
      <c r="O900" s="200">
        <v>40550</v>
      </c>
      <c r="P900" s="196" t="s">
        <v>12760</v>
      </c>
      <c r="Q900" s="196">
        <v>35</v>
      </c>
      <c r="R900" s="196" t="s">
        <v>12755</v>
      </c>
      <c r="S900" s="196" t="s">
        <v>18335</v>
      </c>
      <c r="T900" s="198" t="str">
        <f t="shared" ref="T900:T901" si="357">P900&amp;"-"&amp;R900</f>
        <v>2"-(P)</v>
      </c>
    </row>
    <row r="901" spans="1:20" x14ac:dyDescent="0.25">
      <c r="A901">
        <v>1628020</v>
      </c>
      <c r="B901" t="s">
        <v>18336</v>
      </c>
      <c r="C901" t="s">
        <v>15874</v>
      </c>
      <c r="D901">
        <v>20191021</v>
      </c>
      <c r="E901" s="199">
        <v>29279</v>
      </c>
      <c r="F901" s="199">
        <v>75432</v>
      </c>
      <c r="G901" s="196" t="s">
        <v>12763</v>
      </c>
      <c r="H901" s="196" t="s">
        <v>12764</v>
      </c>
      <c r="I901" s="197">
        <v>138.83261929369576</v>
      </c>
      <c r="J901" s="196" t="s">
        <v>15935</v>
      </c>
      <c r="K901" s="196" t="s">
        <v>12755</v>
      </c>
      <c r="L901" s="196">
        <v>57</v>
      </c>
      <c r="M901" s="196">
        <v>57</v>
      </c>
      <c r="N901" s="196" t="s">
        <v>18337</v>
      </c>
      <c r="O901" s="200">
        <v>42944</v>
      </c>
      <c r="P901" s="196" t="s">
        <v>12760</v>
      </c>
      <c r="Q901" s="196">
        <v>57</v>
      </c>
      <c r="R901" s="196" t="s">
        <v>12755</v>
      </c>
      <c r="S901" s="196" t="s">
        <v>18338</v>
      </c>
      <c r="T901" s="198" t="str">
        <f t="shared" si="357"/>
        <v>2"-(P)</v>
      </c>
    </row>
    <row r="902" spans="1:20" x14ac:dyDescent="0.25">
      <c r="A902">
        <v>461535</v>
      </c>
      <c r="B902" t="s">
        <v>18339</v>
      </c>
      <c r="C902" t="s">
        <v>15874</v>
      </c>
      <c r="D902">
        <v>20191018</v>
      </c>
      <c r="E902" s="199">
        <v>6745</v>
      </c>
      <c r="F902" s="199">
        <v>346041</v>
      </c>
      <c r="G902" s="196" t="s">
        <v>12763</v>
      </c>
      <c r="H902" s="196" t="s">
        <v>12762</v>
      </c>
      <c r="I902" s="197">
        <v>282.13504433698415</v>
      </c>
      <c r="J902" s="196" t="s">
        <v>18340</v>
      </c>
      <c r="K902" s="196" t="s">
        <v>12755</v>
      </c>
      <c r="L902" s="196">
        <v>60</v>
      </c>
      <c r="M902" s="196">
        <v>60</v>
      </c>
      <c r="N902" s="196" t="s">
        <v>17372</v>
      </c>
      <c r="O902" s="200">
        <v>41738</v>
      </c>
      <c r="P902" s="196" t="s">
        <v>12760</v>
      </c>
      <c r="Q902" s="196">
        <v>60</v>
      </c>
      <c r="R902" s="196" t="s">
        <v>12755</v>
      </c>
      <c r="S902" s="196" t="s">
        <v>17000</v>
      </c>
      <c r="T902" s="198" t="str">
        <f t="shared" ref="T902:T905" si="358">P902&amp;"-"&amp;R902</f>
        <v>2"-(P)</v>
      </c>
    </row>
    <row r="903" spans="1:20" x14ac:dyDescent="0.25">
      <c r="A903">
        <v>471290</v>
      </c>
      <c r="B903" t="s">
        <v>18341</v>
      </c>
      <c r="C903" t="s">
        <v>15874</v>
      </c>
      <c r="D903">
        <v>20191018</v>
      </c>
      <c r="E903" s="199">
        <v>12295</v>
      </c>
      <c r="F903" s="199">
        <v>312479</v>
      </c>
      <c r="G903" s="196" t="s">
        <v>12759</v>
      </c>
      <c r="H903" s="196" t="s">
        <v>12762</v>
      </c>
      <c r="I903" s="197">
        <v>177.64951912346967</v>
      </c>
      <c r="J903" s="196" t="s">
        <v>18342</v>
      </c>
      <c r="K903" s="196" t="s">
        <v>12755</v>
      </c>
      <c r="L903" s="196"/>
      <c r="M903" s="196"/>
      <c r="N903" s="196" t="s">
        <v>18343</v>
      </c>
      <c r="O903" s="200">
        <v>42342</v>
      </c>
      <c r="P903" s="196" t="s">
        <v>12754</v>
      </c>
      <c r="Q903" s="196">
        <v>57</v>
      </c>
      <c r="R903" s="196" t="s">
        <v>12755</v>
      </c>
      <c r="S903" s="196" t="s">
        <v>18344</v>
      </c>
      <c r="T903" s="198" t="str">
        <f t="shared" si="358"/>
        <v>4"-(P)</v>
      </c>
    </row>
    <row r="904" spans="1:20" x14ac:dyDescent="0.25">
      <c r="A904">
        <v>3111066</v>
      </c>
      <c r="B904" t="s">
        <v>18345</v>
      </c>
      <c r="C904" t="s">
        <v>15874</v>
      </c>
      <c r="D904">
        <v>20191031</v>
      </c>
      <c r="E904" s="199">
        <v>11454</v>
      </c>
      <c r="F904" s="199">
        <v>522709</v>
      </c>
      <c r="G904" s="196" t="s">
        <v>12768</v>
      </c>
      <c r="H904" s="196" t="s">
        <v>12762</v>
      </c>
      <c r="I904" s="197">
        <v>347.51482096725169</v>
      </c>
      <c r="J904" s="196" t="s">
        <v>18346</v>
      </c>
      <c r="K904" s="196" t="s">
        <v>12755</v>
      </c>
      <c r="L904" s="196">
        <v>35</v>
      </c>
      <c r="M904" s="196">
        <v>35</v>
      </c>
      <c r="N904" s="196" t="s">
        <v>18347</v>
      </c>
      <c r="O904" s="200">
        <v>41726</v>
      </c>
      <c r="P904" s="196" t="s">
        <v>12760</v>
      </c>
      <c r="Q904" s="196">
        <v>35</v>
      </c>
      <c r="R904" s="196" t="s">
        <v>12755</v>
      </c>
      <c r="S904" s="196" t="s">
        <v>16420</v>
      </c>
      <c r="T904" s="198" t="str">
        <f t="shared" si="358"/>
        <v>2"-(P)</v>
      </c>
    </row>
    <row r="905" spans="1:20" x14ac:dyDescent="0.25">
      <c r="A905">
        <v>2184759</v>
      </c>
      <c r="B905" t="s">
        <v>18348</v>
      </c>
      <c r="C905" t="s">
        <v>15874</v>
      </c>
      <c r="D905">
        <v>20191114</v>
      </c>
      <c r="E905" s="199">
        <v>26569</v>
      </c>
      <c r="F905" s="199">
        <v>1541841</v>
      </c>
      <c r="G905" s="196" t="s">
        <v>12768</v>
      </c>
      <c r="H905" s="196" t="s">
        <v>12762</v>
      </c>
      <c r="I905" s="197">
        <v>60.999999959258602</v>
      </c>
      <c r="J905" s="196" t="s">
        <v>18349</v>
      </c>
      <c r="K905" s="196" t="s">
        <v>12755</v>
      </c>
      <c r="L905" s="196">
        <v>57</v>
      </c>
      <c r="M905" s="196">
        <v>57</v>
      </c>
      <c r="N905" s="196" t="s">
        <v>15929</v>
      </c>
      <c r="O905" s="200">
        <v>40764</v>
      </c>
      <c r="P905" s="196" t="s">
        <v>12754</v>
      </c>
      <c r="Q905" s="196">
        <v>57</v>
      </c>
      <c r="R905" s="196" t="s">
        <v>12755</v>
      </c>
      <c r="S905" s="196" t="s">
        <v>15930</v>
      </c>
      <c r="T905" s="198" t="str">
        <f t="shared" si="358"/>
        <v>4"-(P)</v>
      </c>
    </row>
    <row r="906" spans="1:20" x14ac:dyDescent="0.25">
      <c r="A906">
        <v>3684133</v>
      </c>
      <c r="B906" t="s">
        <v>18350</v>
      </c>
      <c r="C906" t="s">
        <v>15874</v>
      </c>
      <c r="D906">
        <v>20191023</v>
      </c>
      <c r="E906" s="199">
        <v>29019</v>
      </c>
      <c r="F906" s="199">
        <v>2982539</v>
      </c>
      <c r="G906" s="196" t="s">
        <v>12763</v>
      </c>
      <c r="H906" s="196" t="s">
        <v>12762</v>
      </c>
      <c r="I906" s="197">
        <v>51.000000001233389</v>
      </c>
      <c r="J906" s="196" t="s">
        <v>18351</v>
      </c>
      <c r="K906" s="196" t="s">
        <v>12755</v>
      </c>
      <c r="L906" s="196">
        <v>57</v>
      </c>
      <c r="M906" s="196">
        <v>57</v>
      </c>
      <c r="N906" s="196" t="s">
        <v>18352</v>
      </c>
      <c r="O906" s="200">
        <v>41754</v>
      </c>
      <c r="P906" s="196" t="s">
        <v>12760</v>
      </c>
      <c r="Q906" s="196">
        <v>57</v>
      </c>
      <c r="R906" s="196" t="s">
        <v>12755</v>
      </c>
      <c r="S906" s="196" t="s">
        <v>18353</v>
      </c>
      <c r="T906" s="198" t="str">
        <f t="shared" ref="T906:T908" si="359">P906&amp;"-"&amp;R906</f>
        <v>2"-(P)</v>
      </c>
    </row>
    <row r="907" spans="1:20" x14ac:dyDescent="0.25">
      <c r="A907">
        <v>2014662</v>
      </c>
      <c r="B907" t="s">
        <v>18354</v>
      </c>
      <c r="C907" t="s">
        <v>15874</v>
      </c>
      <c r="D907">
        <v>20191113</v>
      </c>
      <c r="E907" s="199">
        <v>33186</v>
      </c>
      <c r="F907" s="199">
        <v>15426</v>
      </c>
      <c r="G907" s="196" t="s">
        <v>12763</v>
      </c>
      <c r="H907" s="196" t="s">
        <v>12765</v>
      </c>
      <c r="I907" s="197">
        <v>17.026724370440519</v>
      </c>
      <c r="J907" s="196" t="s">
        <v>18355</v>
      </c>
      <c r="K907" s="196" t="s">
        <v>12758</v>
      </c>
      <c r="L907" s="196">
        <v>60</v>
      </c>
      <c r="M907" s="196">
        <v>60</v>
      </c>
      <c r="N907" s="196" t="s">
        <v>16559</v>
      </c>
      <c r="O907" s="200">
        <v>42311</v>
      </c>
      <c r="P907" s="196" t="s">
        <v>12762</v>
      </c>
      <c r="Q907" s="196">
        <v>60</v>
      </c>
      <c r="R907" s="196" t="s">
        <v>12755</v>
      </c>
      <c r="S907" s="196" t="s">
        <v>16560</v>
      </c>
      <c r="T907" s="198" t="str">
        <f t="shared" si="359"/>
        <v>1"-(P)</v>
      </c>
    </row>
    <row r="908" spans="1:20" x14ac:dyDescent="0.25">
      <c r="A908">
        <v>3623284</v>
      </c>
      <c r="B908" t="s">
        <v>12392</v>
      </c>
      <c r="C908" t="s">
        <v>15874</v>
      </c>
      <c r="D908">
        <v>20191112</v>
      </c>
      <c r="E908" s="199">
        <v>20193</v>
      </c>
      <c r="F908" s="199">
        <v>3873126</v>
      </c>
      <c r="G908" s="196" t="s">
        <v>12763</v>
      </c>
      <c r="H908" s="196" t="s">
        <v>12762</v>
      </c>
      <c r="I908" s="197">
        <v>61.899218768909904</v>
      </c>
      <c r="J908" s="196" t="s">
        <v>11868</v>
      </c>
      <c r="K908" s="196" t="s">
        <v>12755</v>
      </c>
      <c r="L908" s="196">
        <v>57</v>
      </c>
      <c r="M908" s="196">
        <v>57</v>
      </c>
      <c r="N908" s="196" t="s">
        <v>18356</v>
      </c>
      <c r="O908" s="200">
        <v>42110</v>
      </c>
      <c r="P908" s="196" t="s">
        <v>12762</v>
      </c>
      <c r="Q908" s="196">
        <v>57</v>
      </c>
      <c r="R908" s="196" t="s">
        <v>12755</v>
      </c>
      <c r="S908" s="196" t="s">
        <v>11814</v>
      </c>
      <c r="T908" s="198" t="str">
        <f t="shared" si="359"/>
        <v>1"-(P)</v>
      </c>
    </row>
    <row r="909" spans="1:20" x14ac:dyDescent="0.25">
      <c r="A909">
        <v>2947177</v>
      </c>
      <c r="B909" t="s">
        <v>12246</v>
      </c>
      <c r="C909" t="s">
        <v>15874</v>
      </c>
      <c r="D909">
        <v>20191017</v>
      </c>
      <c r="E909" s="199">
        <v>14175</v>
      </c>
      <c r="F909" s="199">
        <v>2792086</v>
      </c>
      <c r="G909" s="196" t="s">
        <v>12763</v>
      </c>
      <c r="H909" s="196" t="s">
        <v>12762</v>
      </c>
      <c r="I909" s="197">
        <v>37.999999975686222</v>
      </c>
      <c r="J909" s="196" t="s">
        <v>11584</v>
      </c>
      <c r="K909" s="196" t="s">
        <v>12755</v>
      </c>
      <c r="L909" s="196">
        <v>60</v>
      </c>
      <c r="M909" s="196">
        <v>60</v>
      </c>
      <c r="N909" s="196" t="s">
        <v>17605</v>
      </c>
      <c r="O909" s="200">
        <v>41200</v>
      </c>
      <c r="P909" s="196" t="s">
        <v>12760</v>
      </c>
      <c r="Q909" s="196">
        <v>60</v>
      </c>
      <c r="R909" s="196" t="s">
        <v>12755</v>
      </c>
      <c r="S909" s="196" t="s">
        <v>17606</v>
      </c>
      <c r="T909" s="198" t="str">
        <f t="shared" ref="T909:T910" si="360">P909&amp;"-"&amp;R909</f>
        <v>2"-(P)</v>
      </c>
    </row>
    <row r="910" spans="1:20" x14ac:dyDescent="0.25">
      <c r="A910">
        <v>3528006</v>
      </c>
      <c r="B910" t="s">
        <v>12575</v>
      </c>
      <c r="C910" t="s">
        <v>15874</v>
      </c>
      <c r="D910">
        <v>20191031</v>
      </c>
      <c r="E910" s="199">
        <v>11362</v>
      </c>
      <c r="F910" s="199">
        <v>4380815</v>
      </c>
      <c r="G910" s="196" t="s">
        <v>12759</v>
      </c>
      <c r="H910" s="196" t="s">
        <v>12762</v>
      </c>
      <c r="I910" s="197">
        <v>11.007055203893735</v>
      </c>
      <c r="J910" s="196" t="s">
        <v>11940</v>
      </c>
      <c r="K910" s="196" t="s">
        <v>12755</v>
      </c>
      <c r="L910" s="196">
        <v>35</v>
      </c>
      <c r="M910" s="196">
        <v>35</v>
      </c>
      <c r="N910" s="196" t="s">
        <v>16306</v>
      </c>
      <c r="O910" s="200">
        <v>39878</v>
      </c>
      <c r="P910" s="196" t="s">
        <v>12762</v>
      </c>
      <c r="Q910" s="196">
        <v>35</v>
      </c>
      <c r="R910" s="196" t="s">
        <v>12758</v>
      </c>
      <c r="S910" s="196" t="s">
        <v>16307</v>
      </c>
      <c r="T910" s="198" t="str">
        <f t="shared" si="360"/>
        <v>1"-(W)</v>
      </c>
    </row>
    <row r="911" spans="1:20" x14ac:dyDescent="0.25">
      <c r="A911">
        <v>3451286</v>
      </c>
      <c r="B911" t="s">
        <v>18357</v>
      </c>
      <c r="C911" t="s">
        <v>15874</v>
      </c>
      <c r="D911">
        <v>20191108</v>
      </c>
      <c r="E911" s="199">
        <v>13434</v>
      </c>
      <c r="F911" s="199">
        <v>3441894</v>
      </c>
      <c r="G911" s="196" t="s">
        <v>12763</v>
      </c>
      <c r="H911" s="196" t="s">
        <v>12764</v>
      </c>
      <c r="I911" s="197">
        <v>19.000000000838135</v>
      </c>
      <c r="J911" s="196" t="s">
        <v>18358</v>
      </c>
      <c r="K911" s="196" t="s">
        <v>12755</v>
      </c>
      <c r="L911" s="196">
        <v>57</v>
      </c>
      <c r="M911" s="196">
        <v>57</v>
      </c>
      <c r="N911" s="196" t="s">
        <v>18359</v>
      </c>
      <c r="O911" s="200">
        <v>41781</v>
      </c>
      <c r="P911" s="196" t="s">
        <v>12762</v>
      </c>
      <c r="Q911" s="196">
        <v>57</v>
      </c>
      <c r="R911" s="196" t="s">
        <v>12755</v>
      </c>
      <c r="S911" s="196" t="s">
        <v>18358</v>
      </c>
      <c r="T911" s="198" t="str">
        <f t="shared" ref="T911" si="361">P911&amp;"-"&amp;R911</f>
        <v>1"-(P)</v>
      </c>
    </row>
    <row r="912" spans="1:20" x14ac:dyDescent="0.25">
      <c r="A912">
        <v>3412157</v>
      </c>
      <c r="B912" t="s">
        <v>18360</v>
      </c>
      <c r="C912" t="s">
        <v>15874</v>
      </c>
      <c r="D912">
        <v>20191029</v>
      </c>
      <c r="E912" s="199">
        <v>644</v>
      </c>
      <c r="F912" s="199">
        <v>725363</v>
      </c>
      <c r="G912" s="196" t="s">
        <v>12759</v>
      </c>
      <c r="H912" s="196" t="s">
        <v>12762</v>
      </c>
      <c r="I912" s="197">
        <v>194.66300438729536</v>
      </c>
      <c r="J912" s="196" t="s">
        <v>18361</v>
      </c>
      <c r="K912" s="196" t="s">
        <v>12755</v>
      </c>
      <c r="L912" s="196">
        <v>2</v>
      </c>
      <c r="M912" s="196">
        <v>2</v>
      </c>
      <c r="N912" s="196" t="s">
        <v>18362</v>
      </c>
      <c r="O912" s="200">
        <v>39814</v>
      </c>
      <c r="P912" s="196" t="s">
        <v>12760</v>
      </c>
      <c r="Q912" s="196">
        <v>60</v>
      </c>
      <c r="R912" s="196" t="s">
        <v>12755</v>
      </c>
      <c r="S912" s="196" t="s">
        <v>18363</v>
      </c>
      <c r="T912" s="198" t="str">
        <f t="shared" ref="T912:T913" si="362">P912&amp;"-"&amp;R912</f>
        <v>2"-(P)</v>
      </c>
    </row>
    <row r="913" spans="1:20" x14ac:dyDescent="0.25">
      <c r="A913">
        <v>327985</v>
      </c>
      <c r="B913" t="s">
        <v>18364</v>
      </c>
      <c r="C913" t="s">
        <v>15874</v>
      </c>
      <c r="D913">
        <v>20191114</v>
      </c>
      <c r="E913" s="199">
        <v>6375</v>
      </c>
      <c r="F913" s="199">
        <v>4214347</v>
      </c>
      <c r="G913" s="196" t="s">
        <v>12763</v>
      </c>
      <c r="H913" s="196" t="s">
        <v>12762</v>
      </c>
      <c r="I913" s="197">
        <v>29.584659433706584</v>
      </c>
      <c r="J913" s="196" t="s">
        <v>18365</v>
      </c>
      <c r="K913" s="196" t="s">
        <v>12755</v>
      </c>
      <c r="L913" s="196">
        <v>60</v>
      </c>
      <c r="M913" s="196">
        <v>60</v>
      </c>
      <c r="N913" s="196" t="s">
        <v>18366</v>
      </c>
      <c r="O913" s="200">
        <v>42804</v>
      </c>
      <c r="P913" s="196" t="s">
        <v>12760</v>
      </c>
      <c r="Q913" s="196">
        <v>60</v>
      </c>
      <c r="R913" s="196" t="s">
        <v>12755</v>
      </c>
      <c r="S913" s="196" t="s">
        <v>18367</v>
      </c>
      <c r="T913" s="198" t="str">
        <f t="shared" si="362"/>
        <v>2"-(P)</v>
      </c>
    </row>
    <row r="914" spans="1:20" x14ac:dyDescent="0.25">
      <c r="A914">
        <v>377592</v>
      </c>
      <c r="B914" t="s">
        <v>18368</v>
      </c>
      <c r="C914" t="s">
        <v>15874</v>
      </c>
      <c r="D914">
        <v>20191111</v>
      </c>
      <c r="E914" s="199">
        <v>4282</v>
      </c>
      <c r="F914" s="199">
        <v>414673</v>
      </c>
      <c r="G914" s="196" t="s">
        <v>12763</v>
      </c>
      <c r="H914" s="196" t="s">
        <v>12762</v>
      </c>
      <c r="I914" s="197">
        <v>103.37192735968851</v>
      </c>
      <c r="J914" s="196" t="s">
        <v>18369</v>
      </c>
      <c r="K914" s="196" t="s">
        <v>12755</v>
      </c>
      <c r="L914" s="196">
        <v>40</v>
      </c>
      <c r="M914" s="196">
        <v>40</v>
      </c>
      <c r="N914" s="196" t="s">
        <v>18370</v>
      </c>
      <c r="O914" s="200">
        <v>39448</v>
      </c>
      <c r="P914" s="196" t="s">
        <v>12760</v>
      </c>
      <c r="Q914" s="196">
        <v>40</v>
      </c>
      <c r="R914" s="196" t="s">
        <v>12755</v>
      </c>
      <c r="S914" s="196" t="s">
        <v>18209</v>
      </c>
      <c r="T914" s="198" t="str">
        <f t="shared" ref="T914:T917" si="363">P914&amp;"-"&amp;R914</f>
        <v>2"-(P)</v>
      </c>
    </row>
    <row r="915" spans="1:20" x14ac:dyDescent="0.25">
      <c r="A915">
        <v>2258086</v>
      </c>
      <c r="B915" t="s">
        <v>18371</v>
      </c>
      <c r="C915" t="s">
        <v>15874</v>
      </c>
      <c r="D915">
        <v>20191108</v>
      </c>
      <c r="E915" s="199">
        <v>8238</v>
      </c>
      <c r="F915" s="199">
        <v>1243819</v>
      </c>
      <c r="G915" s="196" t="s">
        <v>12763</v>
      </c>
      <c r="H915" s="196" t="s">
        <v>12762</v>
      </c>
      <c r="I915" s="197">
        <v>112.78812125328965</v>
      </c>
      <c r="J915" s="196" t="s">
        <v>18372</v>
      </c>
      <c r="K915" s="196" t="s">
        <v>12755</v>
      </c>
      <c r="L915" s="196">
        <v>45</v>
      </c>
      <c r="M915" s="196">
        <v>45</v>
      </c>
      <c r="N915" s="196" t="s">
        <v>18373</v>
      </c>
      <c r="O915" s="200">
        <v>39448</v>
      </c>
      <c r="P915" s="196" t="s">
        <v>12754</v>
      </c>
      <c r="Q915" s="196">
        <v>45</v>
      </c>
      <c r="R915" s="196" t="s">
        <v>12755</v>
      </c>
      <c r="S915" s="196" t="s">
        <v>18374</v>
      </c>
      <c r="T915" s="198" t="str">
        <f t="shared" si="363"/>
        <v>4"-(P)</v>
      </c>
    </row>
    <row r="916" spans="1:20" x14ac:dyDescent="0.25">
      <c r="A916">
        <v>1208020</v>
      </c>
      <c r="B916" t="s">
        <v>18375</v>
      </c>
      <c r="C916" t="s">
        <v>15874</v>
      </c>
      <c r="D916">
        <v>20191108</v>
      </c>
      <c r="E916" s="199">
        <v>5973</v>
      </c>
      <c r="F916" s="199">
        <v>395466</v>
      </c>
      <c r="G916" s="196" t="s">
        <v>12768</v>
      </c>
      <c r="H916" s="196" t="s">
        <v>12762</v>
      </c>
      <c r="I916" s="197">
        <v>26.055511067728904</v>
      </c>
      <c r="J916" s="196" t="s">
        <v>18376</v>
      </c>
      <c r="K916" s="196" t="s">
        <v>12755</v>
      </c>
      <c r="L916" s="196">
        <v>45</v>
      </c>
      <c r="M916" s="196">
        <v>0</v>
      </c>
      <c r="N916" s="196" t="s">
        <v>16909</v>
      </c>
      <c r="O916" s="200">
        <v>40450</v>
      </c>
      <c r="P916" s="196" t="s">
        <v>12760</v>
      </c>
      <c r="Q916" s="196">
        <v>45</v>
      </c>
      <c r="R916" s="196" t="s">
        <v>12755</v>
      </c>
      <c r="S916" s="196" t="s">
        <v>16910</v>
      </c>
      <c r="T916" s="198" t="str">
        <f t="shared" si="363"/>
        <v>2"-(P)</v>
      </c>
    </row>
    <row r="917" spans="1:20" x14ac:dyDescent="0.25">
      <c r="A917">
        <v>2552824</v>
      </c>
      <c r="B917" t="s">
        <v>18377</v>
      </c>
      <c r="C917" t="s">
        <v>15874</v>
      </c>
      <c r="D917">
        <v>20191111</v>
      </c>
      <c r="E917" s="199">
        <v>4681</v>
      </c>
      <c r="F917" s="199">
        <v>1737061</v>
      </c>
      <c r="G917" s="196" t="s">
        <v>12759</v>
      </c>
      <c r="H917" s="196" t="s">
        <v>12762</v>
      </c>
      <c r="I917" s="197">
        <v>182.99999999135318</v>
      </c>
      <c r="J917" s="196" t="s">
        <v>18378</v>
      </c>
      <c r="K917" s="196" t="s">
        <v>12755</v>
      </c>
      <c r="L917" s="196">
        <v>60</v>
      </c>
      <c r="M917" s="196">
        <v>60</v>
      </c>
      <c r="N917" s="196" t="s">
        <v>18379</v>
      </c>
      <c r="O917" s="200">
        <v>40799</v>
      </c>
      <c r="P917" s="196" t="s">
        <v>12767</v>
      </c>
      <c r="Q917" s="196">
        <v>60</v>
      </c>
      <c r="R917" s="196" t="s">
        <v>12755</v>
      </c>
      <c r="S917" s="196" t="s">
        <v>18380</v>
      </c>
      <c r="T917" s="198" t="str">
        <f t="shared" si="363"/>
        <v>6"-(P)</v>
      </c>
    </row>
    <row r="918" spans="1:20" x14ac:dyDescent="0.25">
      <c r="A918">
        <v>1454982</v>
      </c>
      <c r="B918" t="s">
        <v>18381</v>
      </c>
      <c r="C918" t="s">
        <v>15874</v>
      </c>
      <c r="D918">
        <v>20191105</v>
      </c>
      <c r="E918" s="199">
        <v>9594</v>
      </c>
      <c r="F918" s="199">
        <v>482030</v>
      </c>
      <c r="G918" s="196" t="s">
        <v>12759</v>
      </c>
      <c r="H918" s="196" t="s">
        <v>12762</v>
      </c>
      <c r="I918" s="197">
        <v>174.05794054802035</v>
      </c>
      <c r="J918" s="196" t="s">
        <v>18382</v>
      </c>
      <c r="K918" s="196" t="s">
        <v>12755</v>
      </c>
      <c r="L918" s="196">
        <v>45</v>
      </c>
      <c r="M918" s="196">
        <v>45</v>
      </c>
      <c r="N918" s="196" t="s">
        <v>16115</v>
      </c>
      <c r="O918" s="200">
        <v>41033</v>
      </c>
      <c r="P918" s="196" t="s">
        <v>12754</v>
      </c>
      <c r="Q918" s="196">
        <v>45</v>
      </c>
      <c r="R918" s="196" t="s">
        <v>12755</v>
      </c>
      <c r="S918" s="196" t="s">
        <v>16116</v>
      </c>
      <c r="T918" s="198" t="str">
        <f t="shared" ref="T918:T923" si="364">P918&amp;"-"&amp;R918</f>
        <v>4"-(P)</v>
      </c>
    </row>
    <row r="919" spans="1:20" x14ac:dyDescent="0.25">
      <c r="A919">
        <v>1948693</v>
      </c>
      <c r="B919" t="s">
        <v>18383</v>
      </c>
      <c r="C919" t="s">
        <v>15874</v>
      </c>
      <c r="D919">
        <v>20191030</v>
      </c>
      <c r="E919" s="199">
        <v>9532</v>
      </c>
      <c r="F919" s="199">
        <v>606128</v>
      </c>
      <c r="G919" s="196" t="s">
        <v>12763</v>
      </c>
      <c r="H919" s="196" t="s">
        <v>12762</v>
      </c>
      <c r="I919" s="197">
        <v>30.999925902402126</v>
      </c>
      <c r="J919" s="196" t="s">
        <v>18384</v>
      </c>
      <c r="K919" s="196" t="s">
        <v>12755</v>
      </c>
      <c r="L919" s="196">
        <v>0</v>
      </c>
      <c r="M919" s="196">
        <v>0</v>
      </c>
      <c r="N919" s="196" t="s">
        <v>18385</v>
      </c>
      <c r="O919" s="200">
        <v>39448</v>
      </c>
      <c r="P919" s="196" t="s">
        <v>12760</v>
      </c>
      <c r="Q919" s="196">
        <v>60</v>
      </c>
      <c r="R919" s="196" t="s">
        <v>12755</v>
      </c>
      <c r="S919" s="196" t="s">
        <v>18386</v>
      </c>
      <c r="T919" s="198" t="str">
        <f t="shared" si="364"/>
        <v>2"-(P)</v>
      </c>
    </row>
    <row r="920" spans="1:20" x14ac:dyDescent="0.25">
      <c r="A920">
        <v>3603264</v>
      </c>
      <c r="B920" t="s">
        <v>18387</v>
      </c>
      <c r="C920" t="s">
        <v>15874</v>
      </c>
      <c r="D920">
        <v>20191024</v>
      </c>
      <c r="E920" s="199">
        <v>2195</v>
      </c>
      <c r="F920" s="199">
        <v>2052700</v>
      </c>
      <c r="G920" s="196" t="s">
        <v>12763</v>
      </c>
      <c r="H920" s="196" t="s">
        <v>12762</v>
      </c>
      <c r="I920" s="197">
        <v>174.30328280725578</v>
      </c>
      <c r="J920" s="196" t="s">
        <v>18388</v>
      </c>
      <c r="K920" s="196" t="s">
        <v>12755</v>
      </c>
      <c r="L920" s="196">
        <v>35</v>
      </c>
      <c r="M920" s="196">
        <v>35</v>
      </c>
      <c r="N920" s="196" t="s">
        <v>18389</v>
      </c>
      <c r="O920" s="200">
        <v>39448</v>
      </c>
      <c r="P920" s="196" t="s">
        <v>12760</v>
      </c>
      <c r="Q920" s="196">
        <v>35</v>
      </c>
      <c r="R920" s="196" t="s">
        <v>12755</v>
      </c>
      <c r="S920" s="196" t="s">
        <v>18390</v>
      </c>
      <c r="T920" s="198" t="str">
        <f t="shared" si="364"/>
        <v>2"-(P)</v>
      </c>
    </row>
    <row r="921" spans="1:20" x14ac:dyDescent="0.25">
      <c r="A921">
        <v>1005971</v>
      </c>
      <c r="B921" t="s">
        <v>18391</v>
      </c>
      <c r="C921" t="s">
        <v>15874</v>
      </c>
      <c r="D921">
        <v>20191114</v>
      </c>
      <c r="E921" s="199">
        <v>25375</v>
      </c>
      <c r="F921" s="199">
        <v>2075102</v>
      </c>
      <c r="G921" s="196" t="s">
        <v>12768</v>
      </c>
      <c r="H921" s="196" t="s">
        <v>12762</v>
      </c>
      <c r="I921" s="197">
        <v>19.903437191774778</v>
      </c>
      <c r="J921" s="196" t="s">
        <v>18392</v>
      </c>
      <c r="K921" s="196" t="s">
        <v>12755</v>
      </c>
      <c r="L921" s="196">
        <v>57</v>
      </c>
      <c r="M921" s="196">
        <v>57</v>
      </c>
      <c r="N921" s="196" t="s">
        <v>18393</v>
      </c>
      <c r="O921" s="200">
        <v>40542</v>
      </c>
      <c r="P921" s="196" t="s">
        <v>12760</v>
      </c>
      <c r="Q921" s="196">
        <v>57</v>
      </c>
      <c r="R921" s="196" t="s">
        <v>12755</v>
      </c>
      <c r="S921" s="196" t="s">
        <v>18394</v>
      </c>
      <c r="T921" s="198" t="str">
        <f t="shared" si="364"/>
        <v>2"-(P)</v>
      </c>
    </row>
    <row r="922" spans="1:20" x14ac:dyDescent="0.25">
      <c r="A922">
        <v>2340554</v>
      </c>
      <c r="B922" t="s">
        <v>18395</v>
      </c>
      <c r="C922" t="s">
        <v>15874</v>
      </c>
      <c r="D922">
        <v>20191018</v>
      </c>
      <c r="E922" s="199">
        <v>21529</v>
      </c>
      <c r="F922" s="199">
        <v>241918</v>
      </c>
      <c r="G922" s="196" t="s">
        <v>12759</v>
      </c>
      <c r="H922" s="196" t="s">
        <v>12762</v>
      </c>
      <c r="I922" s="197">
        <v>135.02665467264498</v>
      </c>
      <c r="J922" s="196" t="s">
        <v>16705</v>
      </c>
      <c r="K922" s="196" t="s">
        <v>12758</v>
      </c>
      <c r="L922" s="196">
        <v>0</v>
      </c>
      <c r="M922" s="196">
        <v>0</v>
      </c>
      <c r="N922" s="196" t="s">
        <v>16706</v>
      </c>
      <c r="O922" s="200">
        <v>40406</v>
      </c>
      <c r="P922" s="196" t="s">
        <v>12754</v>
      </c>
      <c r="Q922" s="196">
        <v>57</v>
      </c>
      <c r="R922" s="196" t="s">
        <v>12755</v>
      </c>
      <c r="S922" s="196" t="s">
        <v>16707</v>
      </c>
      <c r="T922" s="198" t="str">
        <f t="shared" si="364"/>
        <v>4"-(P)</v>
      </c>
    </row>
    <row r="923" spans="1:20" x14ac:dyDescent="0.25">
      <c r="A923">
        <v>3563807</v>
      </c>
      <c r="B923" t="s">
        <v>12527</v>
      </c>
      <c r="C923" t="s">
        <v>15874</v>
      </c>
      <c r="D923">
        <v>20191024</v>
      </c>
      <c r="E923" s="199">
        <v>17485</v>
      </c>
      <c r="F923" s="199">
        <v>4170349</v>
      </c>
      <c r="G923" s="196" t="s">
        <v>12759</v>
      </c>
      <c r="H923" s="196" t="s">
        <v>12762</v>
      </c>
      <c r="I923" s="197">
        <v>11.004442584296751</v>
      </c>
      <c r="J923" s="196" t="s">
        <v>12026</v>
      </c>
      <c r="K923" s="196" t="s">
        <v>12755</v>
      </c>
      <c r="L923" s="196">
        <v>57</v>
      </c>
      <c r="M923" s="196">
        <v>57</v>
      </c>
      <c r="N923" s="196" t="s">
        <v>18396</v>
      </c>
      <c r="O923" s="200">
        <v>42298</v>
      </c>
      <c r="P923" s="196" t="s">
        <v>12760</v>
      </c>
      <c r="Q923" s="196">
        <v>57</v>
      </c>
      <c r="R923" s="196" t="s">
        <v>12755</v>
      </c>
      <c r="S923" s="196" t="s">
        <v>11823</v>
      </c>
      <c r="T923" s="198" t="str">
        <f t="shared" si="364"/>
        <v>2"-(P)</v>
      </c>
    </row>
    <row r="924" spans="1:20" x14ac:dyDescent="0.25">
      <c r="A924">
        <v>2670457</v>
      </c>
      <c r="B924" t="s">
        <v>18397</v>
      </c>
      <c r="C924" t="s">
        <v>15874</v>
      </c>
      <c r="D924">
        <v>20191030</v>
      </c>
      <c r="E924" s="199">
        <v>10281</v>
      </c>
      <c r="F924" s="199">
        <v>346161</v>
      </c>
      <c r="G924" s="196" t="s">
        <v>12759</v>
      </c>
      <c r="H924" s="196" t="s">
        <v>12762</v>
      </c>
      <c r="I924" s="197">
        <v>264.55643144389626</v>
      </c>
      <c r="J924" s="196" t="s">
        <v>18398</v>
      </c>
      <c r="K924" s="196" t="s">
        <v>12755</v>
      </c>
      <c r="L924" s="196">
        <v>0</v>
      </c>
      <c r="M924" s="196">
        <v>0</v>
      </c>
      <c r="N924" s="196" t="s">
        <v>16960</v>
      </c>
      <c r="O924" s="200">
        <v>43434</v>
      </c>
      <c r="P924" s="196" t="s">
        <v>12760</v>
      </c>
      <c r="Q924" s="196">
        <v>45</v>
      </c>
      <c r="R924" s="196" t="s">
        <v>12755</v>
      </c>
      <c r="S924" s="196" t="s">
        <v>16961</v>
      </c>
      <c r="T924" s="198" t="str">
        <f t="shared" ref="T924:T927" si="365">P924&amp;"-"&amp;R924</f>
        <v>2"-(P)</v>
      </c>
    </row>
    <row r="925" spans="1:20" x14ac:dyDescent="0.25">
      <c r="A925">
        <v>3312337</v>
      </c>
      <c r="B925" t="s">
        <v>18399</v>
      </c>
      <c r="C925" t="s">
        <v>15874</v>
      </c>
      <c r="D925">
        <v>20191112</v>
      </c>
      <c r="E925" s="199">
        <v>3864</v>
      </c>
      <c r="F925" s="199">
        <v>1009810</v>
      </c>
      <c r="G925" s="196" t="s">
        <v>12763</v>
      </c>
      <c r="H925" s="196" t="s">
        <v>12762</v>
      </c>
      <c r="I925" s="197">
        <v>83.116228435743636</v>
      </c>
      <c r="J925" s="196" t="s">
        <v>18400</v>
      </c>
      <c r="K925" s="196" t="s">
        <v>12755</v>
      </c>
      <c r="L925" s="196">
        <v>2</v>
      </c>
      <c r="M925" s="196">
        <v>2</v>
      </c>
      <c r="N925" s="196" t="s">
        <v>16390</v>
      </c>
      <c r="O925" s="200">
        <v>40396</v>
      </c>
      <c r="P925" s="196" t="s">
        <v>12767</v>
      </c>
      <c r="Q925" s="196">
        <v>60</v>
      </c>
      <c r="R925" s="196" t="s">
        <v>12755</v>
      </c>
      <c r="S925" s="196" t="s">
        <v>16391</v>
      </c>
      <c r="T925" s="198" t="str">
        <f t="shared" si="365"/>
        <v>6"-(P)</v>
      </c>
    </row>
    <row r="926" spans="1:20" x14ac:dyDescent="0.25">
      <c r="A926">
        <v>3371400</v>
      </c>
      <c r="B926" t="s">
        <v>12467</v>
      </c>
      <c r="C926" t="s">
        <v>15874</v>
      </c>
      <c r="D926">
        <v>20191022</v>
      </c>
      <c r="E926" s="199">
        <v>3964</v>
      </c>
      <c r="F926" s="199">
        <v>3951927</v>
      </c>
      <c r="G926" s="196" t="s">
        <v>12768</v>
      </c>
      <c r="H926" s="196" t="s">
        <v>12762</v>
      </c>
      <c r="I926" s="197">
        <v>239.67831132951889</v>
      </c>
      <c r="J926" s="196" t="s">
        <v>11845</v>
      </c>
      <c r="K926" s="196" t="s">
        <v>12755</v>
      </c>
      <c r="L926" s="196">
        <v>35</v>
      </c>
      <c r="M926" s="196">
        <v>35</v>
      </c>
      <c r="N926" s="196" t="s">
        <v>18401</v>
      </c>
      <c r="O926" s="200">
        <v>42635</v>
      </c>
      <c r="P926" s="196" t="s">
        <v>12754</v>
      </c>
      <c r="Q926" s="196">
        <v>35</v>
      </c>
      <c r="R926" s="196" t="s">
        <v>12755</v>
      </c>
      <c r="S926" s="196" t="s">
        <v>11910</v>
      </c>
      <c r="T926" s="198" t="str">
        <f t="shared" si="365"/>
        <v>4"-(P)</v>
      </c>
    </row>
    <row r="927" spans="1:20" x14ac:dyDescent="0.25">
      <c r="A927">
        <v>105611</v>
      </c>
      <c r="B927" t="s">
        <v>18402</v>
      </c>
      <c r="C927" t="s">
        <v>15874</v>
      </c>
      <c r="D927">
        <v>20191029</v>
      </c>
      <c r="E927" s="199">
        <v>8514</v>
      </c>
      <c r="F927" s="199">
        <v>1021012</v>
      </c>
      <c r="G927" s="196" t="s">
        <v>12763</v>
      </c>
      <c r="H927" s="196" t="s">
        <v>12764</v>
      </c>
      <c r="I927" s="197">
        <v>117.17483707633349</v>
      </c>
      <c r="J927" s="196" t="s">
        <v>18403</v>
      </c>
      <c r="K927" s="196" t="s">
        <v>12755</v>
      </c>
      <c r="L927" s="196"/>
      <c r="M927" s="196"/>
      <c r="N927" s="196" t="s">
        <v>18404</v>
      </c>
      <c r="O927" s="200">
        <v>40414</v>
      </c>
      <c r="P927" s="196" t="s">
        <v>12760</v>
      </c>
      <c r="Q927" s="196">
        <v>60</v>
      </c>
      <c r="R927" s="196" t="s">
        <v>12755</v>
      </c>
      <c r="S927" s="196" t="s">
        <v>18405</v>
      </c>
      <c r="T927" s="198" t="str">
        <f t="shared" si="365"/>
        <v>2"-(P)</v>
      </c>
    </row>
    <row r="928" spans="1:20" x14ac:dyDescent="0.25">
      <c r="A928">
        <v>3432660</v>
      </c>
      <c r="B928" t="s">
        <v>12337</v>
      </c>
      <c r="C928" t="s">
        <v>15874</v>
      </c>
      <c r="D928">
        <v>20191111</v>
      </c>
      <c r="E928" s="199">
        <v>225</v>
      </c>
      <c r="F928" s="199">
        <v>3362685</v>
      </c>
      <c r="G928" s="196" t="s">
        <v>12763</v>
      </c>
      <c r="H928" s="196" t="s">
        <v>12762</v>
      </c>
      <c r="I928" s="197">
        <v>73.435397602792349</v>
      </c>
      <c r="J928" s="196" t="s">
        <v>11686</v>
      </c>
      <c r="K928" s="196" t="s">
        <v>12755</v>
      </c>
      <c r="L928" s="196">
        <v>60</v>
      </c>
      <c r="M928" s="196">
        <v>60</v>
      </c>
      <c r="N928" s="196" t="s">
        <v>18406</v>
      </c>
      <c r="O928" s="200">
        <v>39448</v>
      </c>
      <c r="P928" s="196" t="s">
        <v>12754</v>
      </c>
      <c r="Q928" s="196">
        <v>60</v>
      </c>
      <c r="R928" s="196" t="s">
        <v>12755</v>
      </c>
      <c r="S928" s="196" t="s">
        <v>18407</v>
      </c>
      <c r="T928" s="198" t="str">
        <f t="shared" ref="T928:T930" si="366">P928&amp;"-"&amp;R928</f>
        <v>4"-(P)</v>
      </c>
    </row>
    <row r="929" spans="1:20" x14ac:dyDescent="0.25">
      <c r="A929">
        <v>3292895</v>
      </c>
      <c r="B929" t="s">
        <v>18408</v>
      </c>
      <c r="C929" t="s">
        <v>15874</v>
      </c>
      <c r="D929">
        <v>20191112</v>
      </c>
      <c r="E929" s="199">
        <v>20844</v>
      </c>
      <c r="F929" s="199">
        <v>253059</v>
      </c>
      <c r="G929" s="196" t="s">
        <v>12759</v>
      </c>
      <c r="H929" s="196" t="s">
        <v>12762</v>
      </c>
      <c r="I929" s="197">
        <v>85.603752585611588</v>
      </c>
      <c r="J929" s="196" t="s">
        <v>17826</v>
      </c>
      <c r="K929" s="196" t="s">
        <v>12755</v>
      </c>
      <c r="L929" s="196">
        <v>0</v>
      </c>
      <c r="M929" s="196">
        <v>0</v>
      </c>
      <c r="N929" s="196" t="s">
        <v>17102</v>
      </c>
      <c r="O929" s="200">
        <v>40564</v>
      </c>
      <c r="P929" s="196" t="s">
        <v>12754</v>
      </c>
      <c r="Q929" s="196">
        <v>57</v>
      </c>
      <c r="R929" s="196" t="s">
        <v>12755</v>
      </c>
      <c r="S929" s="196" t="s">
        <v>17103</v>
      </c>
      <c r="T929" s="198" t="str">
        <f t="shared" si="366"/>
        <v>4"-(P)</v>
      </c>
    </row>
    <row r="930" spans="1:20" x14ac:dyDescent="0.25">
      <c r="A930">
        <v>269157</v>
      </c>
      <c r="B930" t="s">
        <v>18409</v>
      </c>
      <c r="C930" t="s">
        <v>15874</v>
      </c>
      <c r="D930">
        <v>20191106</v>
      </c>
      <c r="E930" s="199">
        <v>9491</v>
      </c>
      <c r="F930" s="199">
        <v>2544394</v>
      </c>
      <c r="G930" s="196" t="s">
        <v>12763</v>
      </c>
      <c r="H930" s="196" t="s">
        <v>12762</v>
      </c>
      <c r="I930" s="197">
        <v>65.999999988810814</v>
      </c>
      <c r="J930" s="196" t="s">
        <v>18410</v>
      </c>
      <c r="K930" s="196" t="s">
        <v>12755</v>
      </c>
      <c r="L930" s="196">
        <v>45</v>
      </c>
      <c r="M930" s="196">
        <v>45</v>
      </c>
      <c r="N930" s="196" t="s">
        <v>17298</v>
      </c>
      <c r="O930" s="200">
        <v>41467</v>
      </c>
      <c r="P930" s="196" t="s">
        <v>12760</v>
      </c>
      <c r="Q930" s="196">
        <v>45</v>
      </c>
      <c r="R930" s="196" t="s">
        <v>12755</v>
      </c>
      <c r="S930" s="196" t="s">
        <v>17299</v>
      </c>
      <c r="T930" s="198" t="str">
        <f t="shared" si="366"/>
        <v>2"-(P)</v>
      </c>
    </row>
    <row r="931" spans="1:20" x14ac:dyDescent="0.25">
      <c r="A931">
        <v>323203</v>
      </c>
      <c r="B931" t="s">
        <v>18411</v>
      </c>
      <c r="C931" t="s">
        <v>15874</v>
      </c>
      <c r="D931">
        <v>20191112</v>
      </c>
      <c r="E931" s="199">
        <v>4504</v>
      </c>
      <c r="F931" s="199">
        <v>413193</v>
      </c>
      <c r="G931" s="196" t="s">
        <v>12763</v>
      </c>
      <c r="H931" s="196" t="s">
        <v>12762</v>
      </c>
      <c r="I931" s="197">
        <v>57.227383862381885</v>
      </c>
      <c r="J931" s="196" t="s">
        <v>18412</v>
      </c>
      <c r="K931" s="196" t="s">
        <v>12755</v>
      </c>
      <c r="L931" s="196">
        <v>0</v>
      </c>
      <c r="M931" s="196">
        <v>0</v>
      </c>
      <c r="N931" s="196" t="s">
        <v>18413</v>
      </c>
      <c r="O931" s="200">
        <v>41771</v>
      </c>
      <c r="P931" s="196" t="s">
        <v>12760</v>
      </c>
      <c r="Q931" s="196">
        <v>55</v>
      </c>
      <c r="R931" s="196" t="s">
        <v>12755</v>
      </c>
      <c r="S931" s="196" t="s">
        <v>18414</v>
      </c>
      <c r="T931" s="198" t="str">
        <f t="shared" ref="T931" si="367">P931&amp;"-"&amp;R931</f>
        <v>2"-(P)</v>
      </c>
    </row>
    <row r="932" spans="1:20" x14ac:dyDescent="0.25">
      <c r="A932">
        <v>444925</v>
      </c>
      <c r="B932" t="s">
        <v>18415</v>
      </c>
      <c r="C932" t="s">
        <v>15874</v>
      </c>
      <c r="D932">
        <v>20191104</v>
      </c>
      <c r="E932" s="199">
        <v>24638</v>
      </c>
      <c r="F932" s="199">
        <v>1457436</v>
      </c>
      <c r="G932" s="196" t="s">
        <v>12763</v>
      </c>
      <c r="H932" s="196" t="s">
        <v>12762</v>
      </c>
      <c r="I932" s="197">
        <v>51.920481222338566</v>
      </c>
      <c r="J932" s="196" t="s">
        <v>18416</v>
      </c>
      <c r="K932" s="196" t="s">
        <v>12755</v>
      </c>
      <c r="L932" s="196">
        <v>57</v>
      </c>
      <c r="M932" s="196">
        <v>57</v>
      </c>
      <c r="N932" s="196" t="s">
        <v>18417</v>
      </c>
      <c r="O932" s="200">
        <v>40680</v>
      </c>
      <c r="P932" s="196" t="s">
        <v>12760</v>
      </c>
      <c r="Q932" s="196">
        <v>57</v>
      </c>
      <c r="R932" s="196" t="s">
        <v>12755</v>
      </c>
      <c r="S932" s="196" t="s">
        <v>18418</v>
      </c>
      <c r="T932" s="198" t="str">
        <f t="shared" ref="T932:T933" si="368">P932&amp;"-"&amp;R932</f>
        <v>2"-(P)</v>
      </c>
    </row>
    <row r="933" spans="1:20" x14ac:dyDescent="0.25">
      <c r="A933">
        <v>1185925</v>
      </c>
      <c r="B933" t="s">
        <v>18419</v>
      </c>
      <c r="C933" t="s">
        <v>15874</v>
      </c>
      <c r="D933">
        <v>20191018</v>
      </c>
      <c r="E933" s="199">
        <v>13474</v>
      </c>
      <c r="F933" s="199">
        <v>2740462</v>
      </c>
      <c r="G933" s="196" t="s">
        <v>12763</v>
      </c>
      <c r="H933" s="196" t="s">
        <v>12765</v>
      </c>
      <c r="I933" s="197">
        <v>228.54245291527565</v>
      </c>
      <c r="J933" s="196" t="s">
        <v>18420</v>
      </c>
      <c r="K933" s="196" t="s">
        <v>12758</v>
      </c>
      <c r="L933" s="196">
        <v>57</v>
      </c>
      <c r="M933" s="196">
        <v>57</v>
      </c>
      <c r="N933" s="196" t="s">
        <v>17440</v>
      </c>
      <c r="O933" s="200">
        <v>41445</v>
      </c>
      <c r="P933" s="196" t="s">
        <v>12760</v>
      </c>
      <c r="Q933" s="196">
        <v>57</v>
      </c>
      <c r="R933" s="196" t="s">
        <v>12755</v>
      </c>
      <c r="S933" s="196" t="s">
        <v>17441</v>
      </c>
      <c r="T933" s="198" t="str">
        <f t="shared" si="368"/>
        <v>2"-(P)</v>
      </c>
    </row>
    <row r="934" spans="1:20" x14ac:dyDescent="0.25">
      <c r="A934">
        <v>3696456</v>
      </c>
      <c r="B934" t="s">
        <v>12574</v>
      </c>
      <c r="C934" t="s">
        <v>15874</v>
      </c>
      <c r="D934">
        <v>20191018</v>
      </c>
      <c r="E934" s="199">
        <v>30176</v>
      </c>
      <c r="F934" s="199">
        <v>4576784</v>
      </c>
      <c r="G934" s="196" t="s">
        <v>12753</v>
      </c>
      <c r="H934" s="196" t="s">
        <v>12760</v>
      </c>
      <c r="I934" s="197">
        <v>11.771012668083475</v>
      </c>
      <c r="J934" s="196" t="s">
        <v>11983</v>
      </c>
      <c r="K934" s="196" t="s">
        <v>12755</v>
      </c>
      <c r="L934" s="196">
        <v>57</v>
      </c>
      <c r="M934" s="196">
        <v>57</v>
      </c>
      <c r="N934" s="196" t="s">
        <v>18421</v>
      </c>
      <c r="O934" s="200">
        <v>39814</v>
      </c>
      <c r="P934" s="196" t="s">
        <v>12767</v>
      </c>
      <c r="Q934" s="196">
        <v>57</v>
      </c>
      <c r="R934" s="196" t="s">
        <v>12755</v>
      </c>
      <c r="S934" s="196" t="s">
        <v>18422</v>
      </c>
      <c r="T934" s="198" t="str">
        <f t="shared" ref="T934:T937" si="369">P934&amp;"-"&amp;R934</f>
        <v>6"-(P)</v>
      </c>
    </row>
    <row r="935" spans="1:20" x14ac:dyDescent="0.25">
      <c r="A935">
        <v>2572057</v>
      </c>
      <c r="B935" t="s">
        <v>18423</v>
      </c>
      <c r="C935" t="s">
        <v>15874</v>
      </c>
      <c r="D935">
        <v>20191105</v>
      </c>
      <c r="E935" s="199">
        <v>7948</v>
      </c>
      <c r="F935" s="199">
        <v>1717461</v>
      </c>
      <c r="G935" s="196" t="s">
        <v>12759</v>
      </c>
      <c r="H935" s="196" t="s">
        <v>12762</v>
      </c>
      <c r="I935" s="197">
        <v>104.99999917083414</v>
      </c>
      <c r="J935" s="196" t="s">
        <v>18424</v>
      </c>
      <c r="K935" s="196" t="s">
        <v>12755</v>
      </c>
      <c r="L935" s="196">
        <v>60</v>
      </c>
      <c r="M935" s="196">
        <v>60</v>
      </c>
      <c r="N935" s="196" t="s">
        <v>16100</v>
      </c>
      <c r="O935" s="200">
        <v>40847</v>
      </c>
      <c r="P935" s="196" t="s">
        <v>12760</v>
      </c>
      <c r="Q935" s="196">
        <v>60</v>
      </c>
      <c r="R935" s="196" t="s">
        <v>12755</v>
      </c>
      <c r="S935" s="196" t="s">
        <v>16101</v>
      </c>
      <c r="T935" s="198" t="str">
        <f t="shared" si="369"/>
        <v>2"-(P)</v>
      </c>
    </row>
    <row r="936" spans="1:20" x14ac:dyDescent="0.25">
      <c r="A936">
        <v>3746269</v>
      </c>
      <c r="B936" t="s">
        <v>18425</v>
      </c>
      <c r="C936" t="s">
        <v>15874</v>
      </c>
      <c r="D936">
        <v>20191018</v>
      </c>
      <c r="E936" s="199">
        <v>29601</v>
      </c>
      <c r="F936" s="199">
        <v>4929675</v>
      </c>
      <c r="G936" s="196" t="s">
        <v>12759</v>
      </c>
      <c r="H936" s="196" t="s">
        <v>12762</v>
      </c>
      <c r="I936" s="197">
        <v>48.999999989997477</v>
      </c>
      <c r="J936" s="196" t="s">
        <v>12087</v>
      </c>
      <c r="K936" s="196" t="s">
        <v>12755</v>
      </c>
      <c r="L936" s="196">
        <v>57</v>
      </c>
      <c r="M936" s="196">
        <v>57</v>
      </c>
      <c r="N936" s="196" t="s">
        <v>18426</v>
      </c>
      <c r="O936" s="200">
        <v>43444</v>
      </c>
      <c r="P936" s="196" t="s">
        <v>12760</v>
      </c>
      <c r="Q936" s="196">
        <v>57</v>
      </c>
      <c r="R936" s="196" t="s">
        <v>12755</v>
      </c>
      <c r="S936" s="196" t="s">
        <v>12186</v>
      </c>
      <c r="T936" s="198" t="str">
        <f t="shared" si="369"/>
        <v>2"-(P)</v>
      </c>
    </row>
    <row r="937" spans="1:20" x14ac:dyDescent="0.25">
      <c r="A937">
        <v>3863025</v>
      </c>
      <c r="B937" t="s">
        <v>12628</v>
      </c>
      <c r="C937" t="s">
        <v>15874</v>
      </c>
      <c r="D937">
        <v>20191025</v>
      </c>
      <c r="E937" s="199">
        <v>2112</v>
      </c>
      <c r="F937" s="199">
        <v>4777260</v>
      </c>
      <c r="G937" s="196" t="s">
        <v>12759</v>
      </c>
      <c r="H937" s="196" t="s">
        <v>12762</v>
      </c>
      <c r="I937" s="197">
        <v>14.999999991411075</v>
      </c>
      <c r="J937" s="196" t="s">
        <v>12114</v>
      </c>
      <c r="K937" s="196" t="s">
        <v>12755</v>
      </c>
      <c r="L937" s="196">
        <v>35</v>
      </c>
      <c r="M937" s="196">
        <v>35</v>
      </c>
      <c r="N937" s="196" t="s">
        <v>16131</v>
      </c>
      <c r="O937" s="200">
        <v>43315</v>
      </c>
      <c r="P937" s="196" t="s">
        <v>12760</v>
      </c>
      <c r="Q937" s="196">
        <v>35</v>
      </c>
      <c r="R937" s="196" t="s">
        <v>12755</v>
      </c>
      <c r="S937" s="196" t="s">
        <v>12219</v>
      </c>
      <c r="T937" s="198" t="str">
        <f t="shared" si="369"/>
        <v>2"-(P)</v>
      </c>
    </row>
    <row r="938" spans="1:20" x14ac:dyDescent="0.25">
      <c r="A938">
        <v>87291</v>
      </c>
      <c r="B938" t="s">
        <v>18428</v>
      </c>
      <c r="C938" t="s">
        <v>15874</v>
      </c>
      <c r="D938">
        <v>20191101</v>
      </c>
      <c r="E938" s="199">
        <v>2013</v>
      </c>
      <c r="F938" s="199">
        <v>3414693</v>
      </c>
      <c r="G938" s="196" t="s">
        <v>12763</v>
      </c>
      <c r="H938" s="196" t="s">
        <v>12762</v>
      </c>
      <c r="I938" s="197">
        <v>99.999999991086355</v>
      </c>
      <c r="J938" s="196" t="s">
        <v>18429</v>
      </c>
      <c r="K938" s="196" t="s">
        <v>12755</v>
      </c>
      <c r="L938" s="196">
        <v>45</v>
      </c>
      <c r="M938" s="196">
        <v>45</v>
      </c>
      <c r="N938" s="196" t="s">
        <v>17661</v>
      </c>
      <c r="O938" s="200">
        <v>42192</v>
      </c>
      <c r="P938" s="196" t="s">
        <v>12760</v>
      </c>
      <c r="Q938" s="196">
        <v>45</v>
      </c>
      <c r="R938" s="196" t="s">
        <v>12755</v>
      </c>
      <c r="S938" s="196" t="s">
        <v>17662</v>
      </c>
      <c r="T938" s="198" t="str">
        <f t="shared" ref="T938:T939" si="370">P938&amp;"-"&amp;R938</f>
        <v>2"-(P)</v>
      </c>
    </row>
    <row r="939" spans="1:20" x14ac:dyDescent="0.25">
      <c r="A939">
        <v>1985496</v>
      </c>
      <c r="B939" t="s">
        <v>18430</v>
      </c>
      <c r="C939" t="s">
        <v>15874</v>
      </c>
      <c r="D939">
        <v>20191024</v>
      </c>
      <c r="E939" s="199">
        <v>11692</v>
      </c>
      <c r="F939" s="199">
        <v>609476</v>
      </c>
      <c r="G939" s="196" t="s">
        <v>12763</v>
      </c>
      <c r="H939" s="196" t="s">
        <v>12762</v>
      </c>
      <c r="I939" s="197">
        <v>35.406024335482492</v>
      </c>
      <c r="J939" s="196" t="s">
        <v>18431</v>
      </c>
      <c r="K939" s="196" t="s">
        <v>12755</v>
      </c>
      <c r="L939" s="196">
        <v>60</v>
      </c>
      <c r="M939" s="196">
        <v>60</v>
      </c>
      <c r="N939" s="196" t="s">
        <v>18432</v>
      </c>
      <c r="O939" s="200">
        <v>39448</v>
      </c>
      <c r="P939" s="196" t="s">
        <v>12760</v>
      </c>
      <c r="Q939" s="196">
        <v>60</v>
      </c>
      <c r="R939" s="196" t="s">
        <v>12755</v>
      </c>
      <c r="S939" s="196" t="s">
        <v>18433</v>
      </c>
      <c r="T939" s="198" t="str">
        <f t="shared" si="370"/>
        <v>2"-(P)</v>
      </c>
    </row>
    <row r="940" spans="1:20" x14ac:dyDescent="0.25">
      <c r="A940">
        <v>3779717</v>
      </c>
      <c r="B940" t="s">
        <v>18434</v>
      </c>
      <c r="C940" t="s">
        <v>15874</v>
      </c>
      <c r="D940">
        <v>20191104</v>
      </c>
      <c r="E940" s="199">
        <v>2009</v>
      </c>
      <c r="F940" s="199">
        <v>2445573</v>
      </c>
      <c r="G940" s="196" t="s">
        <v>12759</v>
      </c>
      <c r="H940" s="196" t="s">
        <v>12762</v>
      </c>
      <c r="I940" s="197">
        <v>116.99999999094919</v>
      </c>
      <c r="J940" s="196" t="s">
        <v>17197</v>
      </c>
      <c r="K940" s="196" t="s">
        <v>12755</v>
      </c>
      <c r="L940" s="196">
        <v>45</v>
      </c>
      <c r="M940" s="196">
        <v>45</v>
      </c>
      <c r="N940" s="196" t="s">
        <v>17198</v>
      </c>
      <c r="O940" s="200">
        <v>41400</v>
      </c>
      <c r="P940" s="196" t="s">
        <v>12760</v>
      </c>
      <c r="Q940" s="196">
        <v>45</v>
      </c>
      <c r="R940" s="196" t="s">
        <v>12755</v>
      </c>
      <c r="S940" s="196" t="s">
        <v>17097</v>
      </c>
      <c r="T940" s="198" t="str">
        <f t="shared" ref="T940:T941" si="371">P940&amp;"-"&amp;R940</f>
        <v>2"-(P)</v>
      </c>
    </row>
    <row r="941" spans="1:20" x14ac:dyDescent="0.25">
      <c r="A941">
        <v>225453</v>
      </c>
      <c r="B941" t="s">
        <v>18435</v>
      </c>
      <c r="C941" t="s">
        <v>15874</v>
      </c>
      <c r="D941">
        <v>20191114</v>
      </c>
      <c r="E941" s="199">
        <v>27168</v>
      </c>
      <c r="F941" s="199">
        <v>103997</v>
      </c>
      <c r="G941" s="196" t="s">
        <v>12763</v>
      </c>
      <c r="H941" s="196" t="s">
        <v>12762</v>
      </c>
      <c r="I941" s="197">
        <v>32.977233801827971</v>
      </c>
      <c r="J941" s="196" t="s">
        <v>18436</v>
      </c>
      <c r="K941" s="196" t="s">
        <v>12755</v>
      </c>
      <c r="L941" s="196">
        <v>57</v>
      </c>
      <c r="M941" s="196">
        <v>2</v>
      </c>
      <c r="N941" s="196" t="s">
        <v>15967</v>
      </c>
      <c r="O941" s="200">
        <v>39814</v>
      </c>
      <c r="P941" s="196" t="s">
        <v>12760</v>
      </c>
      <c r="Q941" s="196">
        <v>57</v>
      </c>
      <c r="R941" s="196" t="s">
        <v>12755</v>
      </c>
      <c r="S941" s="196" t="s">
        <v>15942</v>
      </c>
      <c r="T941" s="198" t="str">
        <f t="shared" si="371"/>
        <v>2"-(P)</v>
      </c>
    </row>
    <row r="942" spans="1:20" x14ac:dyDescent="0.25">
      <c r="A942">
        <v>1053341</v>
      </c>
      <c r="B942" t="s">
        <v>18437</v>
      </c>
      <c r="C942" t="s">
        <v>15874</v>
      </c>
      <c r="D942">
        <v>20191030</v>
      </c>
      <c r="E942" s="199">
        <v>737</v>
      </c>
      <c r="F942" s="199">
        <v>5232502</v>
      </c>
      <c r="G942" s="196" t="s">
        <v>12763</v>
      </c>
      <c r="H942" s="196" t="s">
        <v>12762</v>
      </c>
      <c r="I942" s="197">
        <v>19.999999993740794</v>
      </c>
      <c r="J942" s="196" t="s">
        <v>18438</v>
      </c>
      <c r="K942" s="196" t="s">
        <v>12755</v>
      </c>
      <c r="L942" s="196">
        <v>45</v>
      </c>
      <c r="M942" s="196">
        <v>45</v>
      </c>
      <c r="N942" s="196" t="s">
        <v>18439</v>
      </c>
      <c r="O942" s="200">
        <v>43678</v>
      </c>
      <c r="P942" s="196" t="s">
        <v>12760</v>
      </c>
      <c r="Q942" s="196">
        <v>45</v>
      </c>
      <c r="R942" s="196" t="s">
        <v>12755</v>
      </c>
      <c r="S942" s="196" t="s">
        <v>18440</v>
      </c>
      <c r="T942" s="198" t="str">
        <f t="shared" ref="T942:T945" si="372">P942&amp;"-"&amp;R942</f>
        <v>2"-(P)</v>
      </c>
    </row>
    <row r="943" spans="1:20" x14ac:dyDescent="0.25">
      <c r="A943">
        <v>3717126</v>
      </c>
      <c r="B943" t="s">
        <v>12535</v>
      </c>
      <c r="C943" t="s">
        <v>15874</v>
      </c>
      <c r="D943">
        <v>20191112</v>
      </c>
      <c r="E943" s="199">
        <v>16867</v>
      </c>
      <c r="F943" s="199">
        <v>4280781</v>
      </c>
      <c r="G943" s="196" t="s">
        <v>12763</v>
      </c>
      <c r="H943" s="196" t="s">
        <v>12762</v>
      </c>
      <c r="I943" s="197">
        <v>65.633548167319418</v>
      </c>
      <c r="J943" s="196" t="s">
        <v>12013</v>
      </c>
      <c r="K943" s="196" t="s">
        <v>12755</v>
      </c>
      <c r="L943" s="196">
        <v>57</v>
      </c>
      <c r="M943" s="196">
        <v>57</v>
      </c>
      <c r="N943" s="196" t="s">
        <v>18279</v>
      </c>
      <c r="O943" s="200">
        <v>42689</v>
      </c>
      <c r="P943" s="196" t="s">
        <v>12760</v>
      </c>
      <c r="Q943" s="196">
        <v>57</v>
      </c>
      <c r="R943" s="196" t="s">
        <v>12755</v>
      </c>
      <c r="S943" s="196" t="s">
        <v>11930</v>
      </c>
      <c r="T943" s="198" t="str">
        <f t="shared" si="372"/>
        <v>2"-(P)</v>
      </c>
    </row>
    <row r="944" spans="1:20" x14ac:dyDescent="0.25">
      <c r="A944">
        <v>2200498</v>
      </c>
      <c r="B944" t="s">
        <v>18441</v>
      </c>
      <c r="C944" t="s">
        <v>15874</v>
      </c>
      <c r="D944">
        <v>20191108</v>
      </c>
      <c r="E944" s="199">
        <v>8209</v>
      </c>
      <c r="F944" s="199">
        <v>1243820</v>
      </c>
      <c r="G944" s="196" t="s">
        <v>12763</v>
      </c>
      <c r="H944" s="196" t="s">
        <v>12762</v>
      </c>
      <c r="I944" s="197">
        <v>149.25010610252747</v>
      </c>
      <c r="J944" s="196" t="s">
        <v>18442</v>
      </c>
      <c r="K944" s="196" t="s">
        <v>12755</v>
      </c>
      <c r="L944" s="196">
        <v>45</v>
      </c>
      <c r="M944" s="196">
        <v>45</v>
      </c>
      <c r="N944" s="196" t="s">
        <v>18373</v>
      </c>
      <c r="O944" s="200">
        <v>39448</v>
      </c>
      <c r="P944" s="196" t="s">
        <v>12754</v>
      </c>
      <c r="Q944" s="196">
        <v>45</v>
      </c>
      <c r="R944" s="196" t="s">
        <v>12755</v>
      </c>
      <c r="S944" s="196" t="s">
        <v>18374</v>
      </c>
      <c r="T944" s="198" t="str">
        <f t="shared" si="372"/>
        <v>4"-(P)</v>
      </c>
    </row>
    <row r="945" spans="1:20" x14ac:dyDescent="0.25">
      <c r="A945">
        <v>3439917</v>
      </c>
      <c r="B945" t="s">
        <v>18443</v>
      </c>
      <c r="C945" t="s">
        <v>15874</v>
      </c>
      <c r="D945">
        <v>20191104</v>
      </c>
      <c r="E945" s="199">
        <v>10922</v>
      </c>
      <c r="F945" s="199">
        <v>599906</v>
      </c>
      <c r="G945" s="196" t="s">
        <v>12763</v>
      </c>
      <c r="H945" s="196" t="s">
        <v>12762</v>
      </c>
      <c r="I945" s="197">
        <v>328.94043046620442</v>
      </c>
      <c r="J945" s="196" t="s">
        <v>18444</v>
      </c>
      <c r="K945" s="196" t="s">
        <v>12755</v>
      </c>
      <c r="L945" s="196">
        <v>0</v>
      </c>
      <c r="M945" s="196">
        <v>0</v>
      </c>
      <c r="N945" s="196" t="s">
        <v>18445</v>
      </c>
      <c r="O945" s="200">
        <v>39448</v>
      </c>
      <c r="P945" s="196" t="s">
        <v>12760</v>
      </c>
      <c r="Q945" s="196">
        <v>60</v>
      </c>
      <c r="R945" s="196" t="s">
        <v>12755</v>
      </c>
      <c r="S945" s="196" t="s">
        <v>18446</v>
      </c>
      <c r="T945" s="198" t="str">
        <f t="shared" si="372"/>
        <v>2"-(P)</v>
      </c>
    </row>
    <row r="946" spans="1:20" x14ac:dyDescent="0.25">
      <c r="A946">
        <v>60726</v>
      </c>
      <c r="B946" t="s">
        <v>18447</v>
      </c>
      <c r="C946" t="s">
        <v>15874</v>
      </c>
      <c r="D946">
        <v>20191029</v>
      </c>
      <c r="E946" s="199">
        <v>460</v>
      </c>
      <c r="F946" s="199">
        <v>1249021</v>
      </c>
      <c r="G946" s="196" t="s">
        <v>12763</v>
      </c>
      <c r="H946" s="196" t="s">
        <v>12764</v>
      </c>
      <c r="I946" s="197">
        <v>45.862221896545201</v>
      </c>
      <c r="J946" s="196" t="s">
        <v>18448</v>
      </c>
      <c r="K946" s="196" t="s">
        <v>12755</v>
      </c>
      <c r="L946" s="196">
        <v>45</v>
      </c>
      <c r="M946" s="196">
        <v>45</v>
      </c>
      <c r="N946" s="196" t="s">
        <v>18449</v>
      </c>
      <c r="O946" s="200">
        <v>40515</v>
      </c>
      <c r="P946" s="196" t="s">
        <v>12760</v>
      </c>
      <c r="Q946" s="196">
        <v>45</v>
      </c>
      <c r="R946" s="196" t="s">
        <v>12755</v>
      </c>
      <c r="S946" s="196" t="s">
        <v>16932</v>
      </c>
      <c r="T946" s="198" t="str">
        <f t="shared" ref="T946:T947" si="373">P946&amp;"-"&amp;R946</f>
        <v>2"-(P)</v>
      </c>
    </row>
    <row r="947" spans="1:20" x14ac:dyDescent="0.25">
      <c r="A947">
        <v>79146</v>
      </c>
      <c r="B947" t="s">
        <v>18450</v>
      </c>
      <c r="C947" t="s">
        <v>15874</v>
      </c>
      <c r="D947">
        <v>20191028</v>
      </c>
      <c r="E947" s="199">
        <v>8978</v>
      </c>
      <c r="F947" s="199">
        <v>643577</v>
      </c>
      <c r="G947" s="196" t="s">
        <v>12763</v>
      </c>
      <c r="H947" s="196" t="s">
        <v>12760</v>
      </c>
      <c r="I947" s="197">
        <v>15.72101771916145</v>
      </c>
      <c r="J947" s="196" t="s">
        <v>18451</v>
      </c>
      <c r="K947" s="196" t="s">
        <v>12755</v>
      </c>
      <c r="L947" s="196">
        <v>60</v>
      </c>
      <c r="M947" s="196">
        <v>60</v>
      </c>
      <c r="N947" s="196" t="s">
        <v>15956</v>
      </c>
      <c r="O947" s="200">
        <v>40121</v>
      </c>
      <c r="P947" s="196" t="s">
        <v>12760</v>
      </c>
      <c r="Q947" s="196">
        <v>28</v>
      </c>
      <c r="R947" s="196" t="s">
        <v>12755</v>
      </c>
      <c r="S947" s="196" t="s">
        <v>15957</v>
      </c>
      <c r="T947" s="198" t="str">
        <f t="shared" si="373"/>
        <v>2"-(P)</v>
      </c>
    </row>
    <row r="948" spans="1:20" x14ac:dyDescent="0.25">
      <c r="A948">
        <v>3460698</v>
      </c>
      <c r="B948" t="s">
        <v>12530</v>
      </c>
      <c r="C948" t="s">
        <v>15874</v>
      </c>
      <c r="D948">
        <v>20191018</v>
      </c>
      <c r="E948" s="199">
        <v>6786</v>
      </c>
      <c r="F948" s="199">
        <v>4197550</v>
      </c>
      <c r="G948" s="196" t="s">
        <v>12759</v>
      </c>
      <c r="H948" s="196" t="s">
        <v>12762</v>
      </c>
      <c r="I948" s="197">
        <v>20.272102891396244</v>
      </c>
      <c r="J948" s="196" t="s">
        <v>11956</v>
      </c>
      <c r="K948" s="196" t="s">
        <v>12755</v>
      </c>
      <c r="L948" s="196">
        <v>60</v>
      </c>
      <c r="M948" s="196">
        <v>60</v>
      </c>
      <c r="N948" s="196" t="s">
        <v>18452</v>
      </c>
      <c r="O948" s="200">
        <v>42181</v>
      </c>
      <c r="P948" s="196" t="s">
        <v>12760</v>
      </c>
      <c r="Q948" s="196">
        <v>60</v>
      </c>
      <c r="R948" s="196" t="s">
        <v>12755</v>
      </c>
      <c r="S948" s="196" t="s">
        <v>18453</v>
      </c>
      <c r="T948" s="198" t="str">
        <f t="shared" ref="T948:T949" si="374">P948&amp;"-"&amp;R948</f>
        <v>2"-(P)</v>
      </c>
    </row>
    <row r="949" spans="1:20" x14ac:dyDescent="0.25">
      <c r="A949">
        <v>2612661</v>
      </c>
      <c r="B949" t="s">
        <v>18454</v>
      </c>
      <c r="C949" t="s">
        <v>15874</v>
      </c>
      <c r="D949">
        <v>20191104</v>
      </c>
      <c r="E949" s="199">
        <v>3238</v>
      </c>
      <c r="F949" s="199">
        <v>1813061</v>
      </c>
      <c r="G949" s="196" t="s">
        <v>12759</v>
      </c>
      <c r="H949" s="196" t="s">
        <v>12762</v>
      </c>
      <c r="I949" s="197">
        <v>278.52587873027949</v>
      </c>
      <c r="J949" s="196" t="s">
        <v>18455</v>
      </c>
      <c r="K949" s="196" t="s">
        <v>12755</v>
      </c>
      <c r="L949" s="196">
        <v>45</v>
      </c>
      <c r="M949" s="196">
        <v>45</v>
      </c>
      <c r="N949" s="196" t="s">
        <v>18456</v>
      </c>
      <c r="O949" s="200">
        <v>40892</v>
      </c>
      <c r="P949" s="196" t="s">
        <v>12760</v>
      </c>
      <c r="Q949" s="196">
        <v>45</v>
      </c>
      <c r="R949" s="196" t="s">
        <v>12755</v>
      </c>
      <c r="S949" s="196" t="s">
        <v>18457</v>
      </c>
      <c r="T949" s="198" t="str">
        <f t="shared" si="374"/>
        <v>2"-(P)</v>
      </c>
    </row>
    <row r="950" spans="1:20" x14ac:dyDescent="0.25">
      <c r="A950">
        <v>1657666</v>
      </c>
      <c r="B950" t="s">
        <v>18458</v>
      </c>
      <c r="C950" t="s">
        <v>15874</v>
      </c>
      <c r="D950">
        <v>20191101</v>
      </c>
      <c r="E950" s="199">
        <v>1325</v>
      </c>
      <c r="F950" s="199">
        <v>1635458</v>
      </c>
      <c r="G950" s="196" t="s">
        <v>12768</v>
      </c>
      <c r="H950" s="196" t="s">
        <v>12762</v>
      </c>
      <c r="I950" s="197">
        <v>49.866267862360715</v>
      </c>
      <c r="J950" s="196" t="s">
        <v>18459</v>
      </c>
      <c r="K950" s="196" t="s">
        <v>12755</v>
      </c>
      <c r="L950" s="196">
        <v>45</v>
      </c>
      <c r="M950" s="196">
        <v>45</v>
      </c>
      <c r="N950" s="196" t="s">
        <v>15892</v>
      </c>
      <c r="O950" s="200">
        <v>40723</v>
      </c>
      <c r="P950" s="196" t="s">
        <v>12760</v>
      </c>
      <c r="Q950" s="196">
        <v>45</v>
      </c>
      <c r="R950" s="196" t="s">
        <v>12755</v>
      </c>
      <c r="S950" s="196" t="s">
        <v>15893</v>
      </c>
      <c r="T950" s="198" t="str">
        <f t="shared" ref="T950:T952" si="375">P950&amp;"-"&amp;R950</f>
        <v>2"-(P)</v>
      </c>
    </row>
    <row r="951" spans="1:20" x14ac:dyDescent="0.25">
      <c r="A951">
        <v>1514061</v>
      </c>
      <c r="B951" t="s">
        <v>18460</v>
      </c>
      <c r="C951" t="s">
        <v>15874</v>
      </c>
      <c r="D951">
        <v>20191112</v>
      </c>
      <c r="E951" s="199">
        <v>20519</v>
      </c>
      <c r="F951" s="199">
        <v>647342</v>
      </c>
      <c r="G951" s="196" t="s">
        <v>12759</v>
      </c>
      <c r="H951" s="196" t="s">
        <v>12762</v>
      </c>
      <c r="I951" s="197">
        <v>41.095317565007981</v>
      </c>
      <c r="J951" s="196" t="s">
        <v>18461</v>
      </c>
      <c r="K951" s="196" t="s">
        <v>12755</v>
      </c>
      <c r="L951" s="196">
        <v>0</v>
      </c>
      <c r="M951" s="196">
        <v>0</v>
      </c>
      <c r="N951" s="196" t="s">
        <v>18462</v>
      </c>
      <c r="O951" s="200">
        <v>39814</v>
      </c>
      <c r="P951" s="196" t="s">
        <v>12760</v>
      </c>
      <c r="Q951" s="196">
        <v>57</v>
      </c>
      <c r="R951" s="196" t="s">
        <v>12755</v>
      </c>
      <c r="S951" s="196" t="s">
        <v>18463</v>
      </c>
      <c r="T951" s="198" t="str">
        <f t="shared" si="375"/>
        <v>2"-(P)</v>
      </c>
    </row>
    <row r="952" spans="1:20" x14ac:dyDescent="0.25">
      <c r="A952">
        <v>1731229</v>
      </c>
      <c r="B952" t="s">
        <v>18464</v>
      </c>
      <c r="C952" t="s">
        <v>15874</v>
      </c>
      <c r="D952">
        <v>20191111</v>
      </c>
      <c r="E952" s="199">
        <v>10941</v>
      </c>
      <c r="F952" s="199">
        <v>329695</v>
      </c>
      <c r="G952" s="196" t="s">
        <v>12763</v>
      </c>
      <c r="H952" s="196" t="s">
        <v>12762</v>
      </c>
      <c r="I952" s="197">
        <v>243.77324222959533</v>
      </c>
      <c r="J952" s="196" t="s">
        <v>18465</v>
      </c>
      <c r="K952" s="196" t="s">
        <v>12755</v>
      </c>
      <c r="L952" s="196">
        <v>0</v>
      </c>
      <c r="M952" s="196">
        <v>0</v>
      </c>
      <c r="N952" s="196" t="s">
        <v>18089</v>
      </c>
      <c r="O952" s="200">
        <v>40750</v>
      </c>
      <c r="P952" s="196" t="s">
        <v>12760</v>
      </c>
      <c r="Q952" s="196">
        <v>60</v>
      </c>
      <c r="R952" s="196" t="s">
        <v>12755</v>
      </c>
      <c r="S952" s="196" t="s">
        <v>18090</v>
      </c>
      <c r="T952" s="198" t="str">
        <f t="shared" si="375"/>
        <v>2"-(P)</v>
      </c>
    </row>
    <row r="953" spans="1:20" x14ac:dyDescent="0.25">
      <c r="A953">
        <v>3330290</v>
      </c>
      <c r="B953" t="s">
        <v>12443</v>
      </c>
      <c r="C953" t="s">
        <v>15874</v>
      </c>
      <c r="D953">
        <v>20191024</v>
      </c>
      <c r="E953" s="199">
        <v>17494</v>
      </c>
      <c r="F953" s="199">
        <v>3875967</v>
      </c>
      <c r="G953" s="196" t="s">
        <v>12763</v>
      </c>
      <c r="H953" s="196" t="s">
        <v>12762</v>
      </c>
      <c r="I953" s="197">
        <v>34.000000000064546</v>
      </c>
      <c r="J953" s="196" t="s">
        <v>11896</v>
      </c>
      <c r="K953" s="196" t="s">
        <v>12755</v>
      </c>
      <c r="L953" s="196">
        <v>57</v>
      </c>
      <c r="M953" s="196">
        <v>57</v>
      </c>
      <c r="N953" s="196" t="s">
        <v>18466</v>
      </c>
      <c r="O953" s="200">
        <v>42186</v>
      </c>
      <c r="P953" s="196" t="s">
        <v>12760</v>
      </c>
      <c r="Q953" s="196">
        <v>57</v>
      </c>
      <c r="R953" s="196" t="s">
        <v>12755</v>
      </c>
      <c r="S953" s="196" t="s">
        <v>18467</v>
      </c>
      <c r="T953" s="198" t="str">
        <f t="shared" ref="T953" si="376">P953&amp;"-"&amp;R953</f>
        <v>2"-(P)</v>
      </c>
    </row>
    <row r="954" spans="1:20" x14ac:dyDescent="0.25">
      <c r="A954">
        <v>3156917</v>
      </c>
      <c r="B954" t="s">
        <v>18468</v>
      </c>
      <c r="C954" t="s">
        <v>15874</v>
      </c>
      <c r="D954">
        <v>20191108</v>
      </c>
      <c r="E954" s="199">
        <v>7644</v>
      </c>
      <c r="F954" s="199">
        <v>3273473</v>
      </c>
      <c r="G954" s="196" t="s">
        <v>12759</v>
      </c>
      <c r="H954" s="196" t="s">
        <v>12762</v>
      </c>
      <c r="I954" s="197">
        <v>78.999999941038311</v>
      </c>
      <c r="J954" s="196" t="s">
        <v>11759</v>
      </c>
      <c r="K954" s="196" t="s">
        <v>12755</v>
      </c>
      <c r="L954" s="196">
        <v>60</v>
      </c>
      <c r="M954" s="196">
        <v>60</v>
      </c>
      <c r="N954" s="196" t="s">
        <v>17285</v>
      </c>
      <c r="O954" s="200">
        <v>41935</v>
      </c>
      <c r="P954" s="196" t="s">
        <v>12760</v>
      </c>
      <c r="Q954" s="196">
        <v>60</v>
      </c>
      <c r="R954" s="196" t="s">
        <v>12755</v>
      </c>
      <c r="S954" s="196" t="s">
        <v>11671</v>
      </c>
      <c r="T954" s="198" t="str">
        <f t="shared" ref="T954:T959" si="377">P954&amp;"-"&amp;R954</f>
        <v>2"-(P)</v>
      </c>
    </row>
    <row r="955" spans="1:20" x14ac:dyDescent="0.25">
      <c r="A955">
        <v>3808321</v>
      </c>
      <c r="B955" t="s">
        <v>18469</v>
      </c>
      <c r="C955" t="s">
        <v>15874</v>
      </c>
      <c r="D955">
        <v>20191023</v>
      </c>
      <c r="E955" s="199">
        <v>2944</v>
      </c>
      <c r="F955" s="199">
        <v>5096503</v>
      </c>
      <c r="G955" s="196" t="s">
        <v>12759</v>
      </c>
      <c r="H955" s="196" t="s">
        <v>12762</v>
      </c>
      <c r="I955" s="197">
        <v>12.000730388604627</v>
      </c>
      <c r="J955" s="196" t="s">
        <v>18470</v>
      </c>
      <c r="K955" s="196" t="s">
        <v>12755</v>
      </c>
      <c r="L955" s="196">
        <v>45</v>
      </c>
      <c r="M955" s="196">
        <v>45</v>
      </c>
      <c r="N955" s="196" t="s">
        <v>18162</v>
      </c>
      <c r="O955" s="200">
        <v>42660</v>
      </c>
      <c r="P955" s="196" t="s">
        <v>12760</v>
      </c>
      <c r="Q955" s="196">
        <v>45</v>
      </c>
      <c r="R955" s="196" t="s">
        <v>12755</v>
      </c>
      <c r="S955" s="196" t="s">
        <v>11919</v>
      </c>
      <c r="T955" s="198" t="str">
        <f t="shared" si="377"/>
        <v>2"-(P)</v>
      </c>
    </row>
    <row r="956" spans="1:20" x14ac:dyDescent="0.25">
      <c r="A956">
        <v>942961</v>
      </c>
      <c r="B956" t="s">
        <v>18471</v>
      </c>
      <c r="C956" t="s">
        <v>15874</v>
      </c>
      <c r="D956">
        <v>20191112</v>
      </c>
      <c r="E956" s="199">
        <v>21088</v>
      </c>
      <c r="F956" s="199">
        <v>245575</v>
      </c>
      <c r="G956" s="196" t="s">
        <v>12759</v>
      </c>
      <c r="H956" s="196" t="s">
        <v>12762</v>
      </c>
      <c r="I956" s="197">
        <v>19.371135690059209</v>
      </c>
      <c r="J956" s="196" t="s">
        <v>18472</v>
      </c>
      <c r="K956" s="196" t="s">
        <v>12755</v>
      </c>
      <c r="L956" s="196">
        <v>57</v>
      </c>
      <c r="M956" s="196">
        <v>57</v>
      </c>
      <c r="N956" s="196" t="s">
        <v>18473</v>
      </c>
      <c r="O956" s="200">
        <v>41465</v>
      </c>
      <c r="P956" s="196" t="s">
        <v>12760</v>
      </c>
      <c r="Q956" s="196">
        <v>57</v>
      </c>
      <c r="R956" s="196" t="s">
        <v>12755</v>
      </c>
      <c r="S956" s="196" t="s">
        <v>17499</v>
      </c>
      <c r="T956" s="198" t="str">
        <f t="shared" si="377"/>
        <v>2"-(P)</v>
      </c>
    </row>
    <row r="957" spans="1:20" x14ac:dyDescent="0.25">
      <c r="A957">
        <v>1492699</v>
      </c>
      <c r="B957" t="s">
        <v>18474</v>
      </c>
      <c r="C957" t="s">
        <v>15874</v>
      </c>
      <c r="D957">
        <v>20191101</v>
      </c>
      <c r="E957" s="199">
        <v>1887</v>
      </c>
      <c r="F957" s="199">
        <v>3299080</v>
      </c>
      <c r="G957" s="196" t="s">
        <v>12763</v>
      </c>
      <c r="H957" s="196" t="s">
        <v>12762</v>
      </c>
      <c r="I957" s="197">
        <v>47.999999986560454</v>
      </c>
      <c r="J957" s="196" t="s">
        <v>18475</v>
      </c>
      <c r="K957" s="196" t="s">
        <v>12755</v>
      </c>
      <c r="L957" s="196">
        <v>45</v>
      </c>
      <c r="M957" s="196">
        <v>45</v>
      </c>
      <c r="N957" s="196" t="s">
        <v>18476</v>
      </c>
      <c r="O957" s="200">
        <v>42074</v>
      </c>
      <c r="P957" s="196" t="s">
        <v>12760</v>
      </c>
      <c r="Q957" s="196">
        <v>45</v>
      </c>
      <c r="R957" s="196" t="s">
        <v>12755</v>
      </c>
      <c r="S957" s="196" t="s">
        <v>18477</v>
      </c>
      <c r="T957" s="198" t="str">
        <f t="shared" si="377"/>
        <v>2"-(P)</v>
      </c>
    </row>
    <row r="958" spans="1:20" x14ac:dyDescent="0.25">
      <c r="A958">
        <v>3708284</v>
      </c>
      <c r="B958" t="s">
        <v>18478</v>
      </c>
      <c r="C958" t="s">
        <v>15874</v>
      </c>
      <c r="D958">
        <v>20191108</v>
      </c>
      <c r="E958" s="199">
        <v>5970</v>
      </c>
      <c r="F958" s="199">
        <v>395458</v>
      </c>
      <c r="G958" s="196" t="s">
        <v>12763</v>
      </c>
      <c r="H958" s="196" t="s">
        <v>12764</v>
      </c>
      <c r="I958" s="197">
        <v>11.259170960131915</v>
      </c>
      <c r="J958" s="196" t="s">
        <v>18479</v>
      </c>
      <c r="K958" s="196" t="s">
        <v>12755</v>
      </c>
      <c r="L958" s="196">
        <v>45</v>
      </c>
      <c r="M958" s="196">
        <v>0</v>
      </c>
      <c r="N958" s="196" t="s">
        <v>16909</v>
      </c>
      <c r="O958" s="200">
        <v>40450</v>
      </c>
      <c r="P958" s="196" t="s">
        <v>12760</v>
      </c>
      <c r="Q958" s="196">
        <v>45</v>
      </c>
      <c r="R958" s="196" t="s">
        <v>12755</v>
      </c>
      <c r="S958" s="196" t="s">
        <v>16910</v>
      </c>
      <c r="T958" s="198" t="str">
        <f t="shared" si="377"/>
        <v>2"-(P)</v>
      </c>
    </row>
    <row r="959" spans="1:20" x14ac:dyDescent="0.25">
      <c r="A959">
        <v>2364884</v>
      </c>
      <c r="B959" t="s">
        <v>18480</v>
      </c>
      <c r="C959" t="s">
        <v>15874</v>
      </c>
      <c r="D959">
        <v>20191114</v>
      </c>
      <c r="E959" s="199">
        <v>31409</v>
      </c>
      <c r="F959" s="199">
        <v>664158</v>
      </c>
      <c r="G959" s="196" t="s">
        <v>12759</v>
      </c>
      <c r="H959" s="196" t="s">
        <v>12760</v>
      </c>
      <c r="I959" s="197">
        <v>399.92796354633572</v>
      </c>
      <c r="J959" s="196" t="s">
        <v>18481</v>
      </c>
      <c r="K959" s="196" t="s">
        <v>12755</v>
      </c>
      <c r="L959" s="196">
        <v>2</v>
      </c>
      <c r="M959" s="196">
        <v>2</v>
      </c>
      <c r="N959" s="196" t="s">
        <v>18482</v>
      </c>
      <c r="O959" s="200">
        <v>40177</v>
      </c>
      <c r="P959" s="196" t="s">
        <v>12760</v>
      </c>
      <c r="Q959" s="196">
        <v>57</v>
      </c>
      <c r="R959" s="196" t="s">
        <v>12755</v>
      </c>
      <c r="S959" s="196" t="s">
        <v>18483</v>
      </c>
      <c r="T959" s="198" t="str">
        <f t="shared" si="377"/>
        <v>2"-(P)</v>
      </c>
    </row>
    <row r="960" spans="1:20" x14ac:dyDescent="0.25">
      <c r="A960">
        <v>908301</v>
      </c>
      <c r="B960" t="s">
        <v>18485</v>
      </c>
      <c r="C960" t="s">
        <v>15874</v>
      </c>
      <c r="D960">
        <v>20191106</v>
      </c>
      <c r="E960" s="199">
        <v>10228</v>
      </c>
      <c r="F960" s="199">
        <v>346865</v>
      </c>
      <c r="G960" s="196" t="s">
        <v>12759</v>
      </c>
      <c r="H960" s="196" t="s">
        <v>12764</v>
      </c>
      <c r="I960" s="197">
        <v>221.68181681305683</v>
      </c>
      <c r="J960" s="196" t="s">
        <v>16808</v>
      </c>
      <c r="K960" s="196" t="s">
        <v>12755</v>
      </c>
      <c r="L960" s="196">
        <v>45</v>
      </c>
      <c r="M960" s="196">
        <v>45</v>
      </c>
      <c r="N960" s="196" t="s">
        <v>16809</v>
      </c>
      <c r="O960" s="200">
        <v>41198</v>
      </c>
      <c r="P960" s="196" t="s">
        <v>12754</v>
      </c>
      <c r="Q960" s="196">
        <v>45</v>
      </c>
      <c r="R960" s="196" t="s">
        <v>12755</v>
      </c>
      <c r="S960" s="196" t="s">
        <v>16810</v>
      </c>
      <c r="T960" s="198" t="str">
        <f t="shared" ref="T960:T962" si="378">P960&amp;"-"&amp;R960</f>
        <v>4"-(P)</v>
      </c>
    </row>
    <row r="961" spans="1:20" x14ac:dyDescent="0.25">
      <c r="A961">
        <v>3294752</v>
      </c>
      <c r="B961" t="s">
        <v>18486</v>
      </c>
      <c r="C961" t="s">
        <v>15874</v>
      </c>
      <c r="D961">
        <v>20191114</v>
      </c>
      <c r="E961" s="199">
        <v>12848</v>
      </c>
      <c r="F961" s="199">
        <v>2707262</v>
      </c>
      <c r="G961" s="196" t="s">
        <v>12763</v>
      </c>
      <c r="H961" s="196" t="s">
        <v>12762</v>
      </c>
      <c r="I961" s="197">
        <v>56.000000024721821</v>
      </c>
      <c r="J961" s="196" t="s">
        <v>18487</v>
      </c>
      <c r="K961" s="196" t="s">
        <v>12755</v>
      </c>
      <c r="L961" s="196">
        <v>60</v>
      </c>
      <c r="M961" s="196">
        <v>60</v>
      </c>
      <c r="N961" s="196" t="s">
        <v>15921</v>
      </c>
      <c r="O961" s="200">
        <v>41436</v>
      </c>
      <c r="P961" s="196" t="s">
        <v>12760</v>
      </c>
      <c r="Q961" s="196">
        <v>60</v>
      </c>
      <c r="R961" s="196" t="s">
        <v>12755</v>
      </c>
      <c r="S961" s="196" t="s">
        <v>15922</v>
      </c>
      <c r="T961" s="198" t="str">
        <f t="shared" si="378"/>
        <v>2"-(P)</v>
      </c>
    </row>
    <row r="962" spans="1:20" x14ac:dyDescent="0.25">
      <c r="A962">
        <v>3620830</v>
      </c>
      <c r="B962" t="s">
        <v>12588</v>
      </c>
      <c r="C962" t="s">
        <v>15874</v>
      </c>
      <c r="D962">
        <v>20191112</v>
      </c>
      <c r="E962" s="199">
        <v>21193</v>
      </c>
      <c r="F962" s="199">
        <v>5050073</v>
      </c>
      <c r="G962" s="196" t="s">
        <v>12763</v>
      </c>
      <c r="H962" s="196" t="s">
        <v>12762</v>
      </c>
      <c r="I962" s="197">
        <v>21.999999986065067</v>
      </c>
      <c r="J962" s="196" t="s">
        <v>12123</v>
      </c>
      <c r="K962" s="196" t="s">
        <v>12755</v>
      </c>
      <c r="L962" s="196">
        <v>57</v>
      </c>
      <c r="M962" s="196">
        <v>57</v>
      </c>
      <c r="N962" s="196" t="s">
        <v>16766</v>
      </c>
      <c r="O962" s="200">
        <v>43116</v>
      </c>
      <c r="P962" s="196" t="s">
        <v>12760</v>
      </c>
      <c r="Q962" s="196">
        <v>57</v>
      </c>
      <c r="R962" s="196" t="s">
        <v>12755</v>
      </c>
      <c r="S962" s="196" t="s">
        <v>12195</v>
      </c>
      <c r="T962" s="198" t="str">
        <f t="shared" si="378"/>
        <v>2"-(P)</v>
      </c>
    </row>
    <row r="963" spans="1:20" x14ac:dyDescent="0.25">
      <c r="A963">
        <v>2209013</v>
      </c>
      <c r="B963" t="s">
        <v>18488</v>
      </c>
      <c r="C963" t="s">
        <v>15874</v>
      </c>
      <c r="D963">
        <v>20191031</v>
      </c>
      <c r="E963" s="199">
        <v>733</v>
      </c>
      <c r="F963" s="199">
        <v>5232504</v>
      </c>
      <c r="G963" s="196" t="s">
        <v>12763</v>
      </c>
      <c r="H963" s="196" t="s">
        <v>12762</v>
      </c>
      <c r="I963" s="197">
        <v>111.00000000306197</v>
      </c>
      <c r="J963" s="196" t="s">
        <v>18489</v>
      </c>
      <c r="K963" s="196" t="s">
        <v>12755</v>
      </c>
      <c r="L963" s="196">
        <v>45</v>
      </c>
      <c r="M963" s="196">
        <v>45</v>
      </c>
      <c r="N963" s="196" t="s">
        <v>18439</v>
      </c>
      <c r="O963" s="200">
        <v>43678</v>
      </c>
      <c r="P963" s="196" t="s">
        <v>12760</v>
      </c>
      <c r="Q963" s="196">
        <v>45</v>
      </c>
      <c r="R963" s="196" t="s">
        <v>12755</v>
      </c>
      <c r="S963" s="196" t="s">
        <v>18440</v>
      </c>
      <c r="T963" s="198" t="str">
        <f t="shared" ref="T963" si="379">P963&amp;"-"&amp;R963</f>
        <v>2"-(P)</v>
      </c>
    </row>
    <row r="964" spans="1:20" x14ac:dyDescent="0.25">
      <c r="A964">
        <v>102611</v>
      </c>
      <c r="B964" t="s">
        <v>18490</v>
      </c>
      <c r="C964" t="s">
        <v>15874</v>
      </c>
      <c r="D964">
        <v>20191112</v>
      </c>
      <c r="E964" s="199">
        <v>20488</v>
      </c>
      <c r="F964" s="199">
        <v>611197</v>
      </c>
      <c r="G964" s="196" t="s">
        <v>12759</v>
      </c>
      <c r="H964" s="196" t="s">
        <v>12764</v>
      </c>
      <c r="I964" s="197">
        <v>12.182960381247071</v>
      </c>
      <c r="J964" s="196" t="s">
        <v>18491</v>
      </c>
      <c r="K964" s="196" t="s">
        <v>12755</v>
      </c>
      <c r="L964" s="196">
        <v>0</v>
      </c>
      <c r="M964" s="196">
        <v>0</v>
      </c>
      <c r="N964" s="196" t="s">
        <v>18492</v>
      </c>
      <c r="O964" s="200">
        <v>40109</v>
      </c>
      <c r="P964" s="196" t="s">
        <v>12760</v>
      </c>
      <c r="Q964" s="196">
        <v>57</v>
      </c>
      <c r="R964" s="196" t="s">
        <v>12755</v>
      </c>
      <c r="S964" s="196" t="s">
        <v>18493</v>
      </c>
      <c r="T964" s="198" t="str">
        <f t="shared" ref="T964" si="380">P964&amp;"-"&amp;R964</f>
        <v>2"-(P)</v>
      </c>
    </row>
    <row r="965" spans="1:20" x14ac:dyDescent="0.25">
      <c r="A965">
        <v>2961494</v>
      </c>
      <c r="B965" t="s">
        <v>18494</v>
      </c>
      <c r="C965" t="s">
        <v>15874</v>
      </c>
      <c r="D965">
        <v>20191114</v>
      </c>
      <c r="E965" s="199">
        <v>24484</v>
      </c>
      <c r="F965" s="199">
        <v>149130</v>
      </c>
      <c r="G965" s="196" t="s">
        <v>12759</v>
      </c>
      <c r="H965" s="196" t="s">
        <v>12765</v>
      </c>
      <c r="I965" s="197">
        <v>50.418284932557839</v>
      </c>
      <c r="J965" s="196" t="s">
        <v>18495</v>
      </c>
      <c r="K965" s="196" t="s">
        <v>12758</v>
      </c>
      <c r="L965" s="196">
        <v>57</v>
      </c>
      <c r="M965" s="196">
        <v>57</v>
      </c>
      <c r="N965" s="196" t="s">
        <v>18496</v>
      </c>
      <c r="O965" s="200">
        <v>40942</v>
      </c>
      <c r="P965" s="196" t="s">
        <v>12760</v>
      </c>
      <c r="Q965" s="196">
        <v>57</v>
      </c>
      <c r="R965" s="196" t="s">
        <v>12758</v>
      </c>
      <c r="S965" s="196" t="s">
        <v>18497</v>
      </c>
      <c r="T965" s="198" t="str">
        <f t="shared" ref="T965:T966" si="381">P965&amp;"-"&amp;R965</f>
        <v>2"-(W)</v>
      </c>
    </row>
    <row r="966" spans="1:20" x14ac:dyDescent="0.25">
      <c r="A966">
        <v>3748304</v>
      </c>
      <c r="B966" t="s">
        <v>12587</v>
      </c>
      <c r="C966" t="s">
        <v>15874</v>
      </c>
      <c r="D966">
        <v>20191104</v>
      </c>
      <c r="E966" s="199">
        <v>1337</v>
      </c>
      <c r="F966" s="199">
        <v>5057273</v>
      </c>
      <c r="G966" s="196" t="s">
        <v>12759</v>
      </c>
      <c r="H966" s="196" t="s">
        <v>12762</v>
      </c>
      <c r="I966" s="197">
        <v>64.999999998919151</v>
      </c>
      <c r="J966" s="196" t="s">
        <v>12085</v>
      </c>
      <c r="K966" s="196" t="s">
        <v>12755</v>
      </c>
      <c r="L966" s="196">
        <v>45</v>
      </c>
      <c r="M966" s="196">
        <v>45</v>
      </c>
      <c r="N966" s="196" t="s">
        <v>18498</v>
      </c>
      <c r="O966" s="200">
        <v>43032</v>
      </c>
      <c r="P966" s="196" t="s">
        <v>12760</v>
      </c>
      <c r="Q966" s="196">
        <v>45</v>
      </c>
      <c r="R966" s="196" t="s">
        <v>12755</v>
      </c>
      <c r="S966" s="196" t="s">
        <v>12185</v>
      </c>
      <c r="T966" s="198" t="str">
        <f t="shared" si="381"/>
        <v>2"-(P)</v>
      </c>
    </row>
    <row r="967" spans="1:20" x14ac:dyDescent="0.25">
      <c r="A967">
        <v>2934363</v>
      </c>
      <c r="B967" t="s">
        <v>12244</v>
      </c>
      <c r="C967" t="s">
        <v>15874</v>
      </c>
      <c r="D967">
        <v>20191021</v>
      </c>
      <c r="E967" s="199">
        <v>12647</v>
      </c>
      <c r="F967" s="199">
        <v>2785269</v>
      </c>
      <c r="G967" s="196" t="s">
        <v>12763</v>
      </c>
      <c r="H967" s="196" t="s">
        <v>12762</v>
      </c>
      <c r="I967" s="197">
        <v>129.99999997699462</v>
      </c>
      <c r="J967" s="196" t="s">
        <v>11631</v>
      </c>
      <c r="K967" s="196" t="s">
        <v>12755</v>
      </c>
      <c r="L967" s="196">
        <v>57</v>
      </c>
      <c r="M967" s="196">
        <v>57</v>
      </c>
      <c r="N967" s="196" t="s">
        <v>18499</v>
      </c>
      <c r="O967" s="200">
        <v>41641</v>
      </c>
      <c r="P967" s="196" t="s">
        <v>12762</v>
      </c>
      <c r="Q967" s="196">
        <v>57</v>
      </c>
      <c r="R967" s="196" t="s">
        <v>12755</v>
      </c>
      <c r="S967" s="196" t="s">
        <v>11672</v>
      </c>
      <c r="T967" s="198" t="str">
        <f t="shared" ref="T967:T972" si="382">P967&amp;"-"&amp;R967</f>
        <v>1"-(P)</v>
      </c>
    </row>
    <row r="968" spans="1:20" x14ac:dyDescent="0.25">
      <c r="A968">
        <v>2919198</v>
      </c>
      <c r="B968" t="s">
        <v>18500</v>
      </c>
      <c r="C968" t="s">
        <v>15874</v>
      </c>
      <c r="D968">
        <v>20191025</v>
      </c>
      <c r="E968" s="199">
        <v>20736</v>
      </c>
      <c r="F968" s="199">
        <v>2627252</v>
      </c>
      <c r="G968" s="196" t="s">
        <v>12759</v>
      </c>
      <c r="H968" s="196" t="s">
        <v>12762</v>
      </c>
      <c r="I968" s="197">
        <v>27.059998661873848</v>
      </c>
      <c r="J968" s="196" t="s">
        <v>18501</v>
      </c>
      <c r="K968" s="196" t="s">
        <v>12755</v>
      </c>
      <c r="L968" s="196">
        <v>57</v>
      </c>
      <c r="M968" s="196">
        <v>57</v>
      </c>
      <c r="N968" s="196" t="s">
        <v>15984</v>
      </c>
      <c r="O968" s="200">
        <v>41387</v>
      </c>
      <c r="P968" s="196" t="s">
        <v>12760</v>
      </c>
      <c r="Q968" s="196">
        <v>57</v>
      </c>
      <c r="R968" s="196" t="s">
        <v>12755</v>
      </c>
      <c r="S968" s="196" t="s">
        <v>15985</v>
      </c>
      <c r="T968" s="198" t="str">
        <f t="shared" si="382"/>
        <v>2"-(P)</v>
      </c>
    </row>
    <row r="969" spans="1:20" x14ac:dyDescent="0.25">
      <c r="A969">
        <v>2099652</v>
      </c>
      <c r="B969" t="s">
        <v>18502</v>
      </c>
      <c r="C969" t="s">
        <v>15874</v>
      </c>
      <c r="D969">
        <v>20191031</v>
      </c>
      <c r="E969" s="199">
        <v>741</v>
      </c>
      <c r="F969" s="199">
        <v>5232501</v>
      </c>
      <c r="G969" s="196" t="s">
        <v>12763</v>
      </c>
      <c r="H969" s="196" t="s">
        <v>12762</v>
      </c>
      <c r="I969" s="197">
        <v>66.999999993906215</v>
      </c>
      <c r="J969" s="196" t="s">
        <v>18503</v>
      </c>
      <c r="K969" s="196" t="s">
        <v>12755</v>
      </c>
      <c r="L969" s="196">
        <v>45</v>
      </c>
      <c r="M969" s="196">
        <v>45</v>
      </c>
      <c r="N969" s="196" t="s">
        <v>18504</v>
      </c>
      <c r="O969" s="200">
        <v>43678</v>
      </c>
      <c r="P969" s="196" t="s">
        <v>12760</v>
      </c>
      <c r="Q969" s="196">
        <v>45</v>
      </c>
      <c r="R969" s="196" t="s">
        <v>12755</v>
      </c>
      <c r="S969" s="196" t="s">
        <v>18505</v>
      </c>
      <c r="T969" s="198" t="str">
        <f t="shared" si="382"/>
        <v>2"-(P)</v>
      </c>
    </row>
    <row r="970" spans="1:20" x14ac:dyDescent="0.25">
      <c r="A970">
        <v>3575430</v>
      </c>
      <c r="B970" t="s">
        <v>12579</v>
      </c>
      <c r="C970" t="s">
        <v>15874</v>
      </c>
      <c r="D970">
        <v>20191111</v>
      </c>
      <c r="E970" s="199">
        <v>6</v>
      </c>
      <c r="F970" s="199">
        <v>4495981</v>
      </c>
      <c r="G970" s="196" t="s">
        <v>12763</v>
      </c>
      <c r="H970" s="196" t="s">
        <v>12762</v>
      </c>
      <c r="I970" s="197">
        <v>30.000000002271506</v>
      </c>
      <c r="J970" s="196" t="s">
        <v>11935</v>
      </c>
      <c r="K970" s="196" t="s">
        <v>12755</v>
      </c>
      <c r="L970" s="196">
        <v>60</v>
      </c>
      <c r="M970" s="196">
        <v>60</v>
      </c>
      <c r="N970" s="196" t="s">
        <v>18506</v>
      </c>
      <c r="O970" s="200">
        <v>43076</v>
      </c>
      <c r="P970" s="196" t="s">
        <v>12760</v>
      </c>
      <c r="Q970" s="196">
        <v>60</v>
      </c>
      <c r="R970" s="196" t="s">
        <v>12755</v>
      </c>
      <c r="S970" s="196" t="s">
        <v>18507</v>
      </c>
      <c r="T970" s="198" t="str">
        <f t="shared" si="382"/>
        <v>2"-(P)</v>
      </c>
    </row>
    <row r="971" spans="1:20" x14ac:dyDescent="0.25">
      <c r="A971">
        <v>3846730</v>
      </c>
      <c r="B971" t="s">
        <v>12556</v>
      </c>
      <c r="C971" t="s">
        <v>15874</v>
      </c>
      <c r="D971">
        <v>20191018</v>
      </c>
      <c r="E971" s="199">
        <v>27245</v>
      </c>
      <c r="F971" s="199">
        <v>4419577</v>
      </c>
      <c r="G971" s="196" t="s">
        <v>12763</v>
      </c>
      <c r="H971" s="196" t="s">
        <v>12760</v>
      </c>
      <c r="I971" s="197">
        <v>295.97628464750676</v>
      </c>
      <c r="J971" s="196" t="s">
        <v>11980</v>
      </c>
      <c r="K971" s="196" t="s">
        <v>12755</v>
      </c>
      <c r="L971" s="196">
        <v>57</v>
      </c>
      <c r="M971" s="196">
        <v>57</v>
      </c>
      <c r="N971" s="196" t="s">
        <v>16972</v>
      </c>
      <c r="O971" s="200">
        <v>43020</v>
      </c>
      <c r="P971" s="196" t="s">
        <v>12754</v>
      </c>
      <c r="Q971" s="196">
        <v>57</v>
      </c>
      <c r="R971" s="196" t="s">
        <v>12755</v>
      </c>
      <c r="S971" s="196" t="s">
        <v>12050</v>
      </c>
      <c r="T971" s="198" t="str">
        <f t="shared" si="382"/>
        <v>4"-(P)</v>
      </c>
    </row>
    <row r="972" spans="1:20" x14ac:dyDescent="0.25">
      <c r="A972">
        <v>3654319</v>
      </c>
      <c r="B972" t="s">
        <v>12631</v>
      </c>
      <c r="C972" t="s">
        <v>15874</v>
      </c>
      <c r="D972">
        <v>20191025</v>
      </c>
      <c r="E972" s="199">
        <v>21196</v>
      </c>
      <c r="F972" s="199">
        <v>4735662</v>
      </c>
      <c r="G972" s="196" t="s">
        <v>12763</v>
      </c>
      <c r="H972" s="196" t="s">
        <v>12760</v>
      </c>
      <c r="I972" s="197">
        <v>77.000000040758138</v>
      </c>
      <c r="J972" s="196" t="s">
        <v>12124</v>
      </c>
      <c r="K972" s="196" t="s">
        <v>12755</v>
      </c>
      <c r="L972" s="196">
        <v>57</v>
      </c>
      <c r="M972" s="196">
        <v>57</v>
      </c>
      <c r="N972" s="196" t="s">
        <v>18508</v>
      </c>
      <c r="O972" s="200">
        <v>40253</v>
      </c>
      <c r="P972" s="196" t="s">
        <v>12760</v>
      </c>
      <c r="Q972" s="196">
        <v>57</v>
      </c>
      <c r="R972" s="196" t="s">
        <v>12755</v>
      </c>
      <c r="S972" s="196" t="s">
        <v>18509</v>
      </c>
      <c r="T972" s="198" t="str">
        <f t="shared" si="382"/>
        <v>2"-(P)</v>
      </c>
    </row>
    <row r="973" spans="1:20" x14ac:dyDescent="0.25">
      <c r="A973">
        <v>3200417</v>
      </c>
      <c r="B973" t="s">
        <v>12372</v>
      </c>
      <c r="C973" t="s">
        <v>15874</v>
      </c>
      <c r="D973">
        <v>20191028</v>
      </c>
      <c r="E973" s="199">
        <v>8964</v>
      </c>
      <c r="F973" s="199">
        <v>3537502</v>
      </c>
      <c r="G973" s="196" t="s">
        <v>12759</v>
      </c>
      <c r="H973" s="196" t="s">
        <v>12762</v>
      </c>
      <c r="I973" s="197">
        <v>245.99999997769527</v>
      </c>
      <c r="J973" s="196" t="s">
        <v>11769</v>
      </c>
      <c r="K973" s="196" t="s">
        <v>12755</v>
      </c>
      <c r="L973" s="196">
        <v>60</v>
      </c>
      <c r="M973" s="196">
        <v>60</v>
      </c>
      <c r="N973" s="196" t="s">
        <v>18510</v>
      </c>
      <c r="O973" s="200">
        <v>42248</v>
      </c>
      <c r="P973" s="196" t="s">
        <v>12760</v>
      </c>
      <c r="Q973" s="196">
        <v>60</v>
      </c>
      <c r="R973" s="196" t="s">
        <v>12755</v>
      </c>
      <c r="S973" s="196" t="s">
        <v>11806</v>
      </c>
      <c r="T973" s="198" t="str">
        <f t="shared" ref="T973:T974" si="383">P973&amp;"-"&amp;R973</f>
        <v>2"-(P)</v>
      </c>
    </row>
    <row r="974" spans="1:20" x14ac:dyDescent="0.25">
      <c r="A974">
        <v>2681713</v>
      </c>
      <c r="B974" t="s">
        <v>18511</v>
      </c>
      <c r="C974" t="s">
        <v>15874</v>
      </c>
      <c r="D974">
        <v>20191024</v>
      </c>
      <c r="E974" s="199">
        <v>11883</v>
      </c>
      <c r="F974" s="199">
        <v>5168499</v>
      </c>
      <c r="G974" s="196" t="s">
        <v>12763</v>
      </c>
      <c r="H974" s="196" t="s">
        <v>12762</v>
      </c>
      <c r="I974" s="197">
        <v>15.000000007880159</v>
      </c>
      <c r="J974" s="196" t="s">
        <v>18512</v>
      </c>
      <c r="K974" s="196" t="s">
        <v>12755</v>
      </c>
      <c r="L974" s="196">
        <v>35</v>
      </c>
      <c r="M974" s="196">
        <v>35</v>
      </c>
      <c r="N974" s="196" t="s">
        <v>17987</v>
      </c>
      <c r="O974" s="200">
        <v>43227</v>
      </c>
      <c r="P974" s="196" t="s">
        <v>12760</v>
      </c>
      <c r="Q974" s="196">
        <v>35</v>
      </c>
      <c r="R974" s="196" t="s">
        <v>12755</v>
      </c>
      <c r="S974" s="196" t="s">
        <v>17988</v>
      </c>
      <c r="T974" s="198" t="str">
        <f t="shared" si="383"/>
        <v>2"-(P)</v>
      </c>
    </row>
    <row r="975" spans="1:20" x14ac:dyDescent="0.25">
      <c r="A975">
        <v>414648</v>
      </c>
      <c r="B975" t="s">
        <v>18513</v>
      </c>
      <c r="C975" t="s">
        <v>15874</v>
      </c>
      <c r="D975">
        <v>20191017</v>
      </c>
      <c r="E975" s="199">
        <v>669</v>
      </c>
      <c r="F975" s="199">
        <v>450644</v>
      </c>
      <c r="G975" s="196" t="s">
        <v>12753</v>
      </c>
      <c r="H975" s="196" t="s">
        <v>12760</v>
      </c>
      <c r="I975" s="197">
        <v>142.39730033438761</v>
      </c>
      <c r="J975" s="196" t="s">
        <v>18514</v>
      </c>
      <c r="K975" s="196" t="s">
        <v>12755</v>
      </c>
      <c r="L975" s="196">
        <v>0</v>
      </c>
      <c r="M975" s="196">
        <v>0</v>
      </c>
      <c r="N975" s="196" t="s">
        <v>18515</v>
      </c>
      <c r="O975" s="200">
        <v>40897</v>
      </c>
      <c r="P975" s="196" t="s">
        <v>12760</v>
      </c>
      <c r="Q975" s="196">
        <v>45</v>
      </c>
      <c r="R975" s="196" t="s">
        <v>12755</v>
      </c>
      <c r="S975" s="196" t="s">
        <v>18516</v>
      </c>
      <c r="T975" s="198" t="str">
        <f t="shared" ref="T975:T977" si="384">P975&amp;"-"&amp;R975</f>
        <v>2"-(P)</v>
      </c>
    </row>
    <row r="976" spans="1:20" x14ac:dyDescent="0.25">
      <c r="A976">
        <v>215635</v>
      </c>
      <c r="B976" t="s">
        <v>18517</v>
      </c>
      <c r="C976" t="s">
        <v>15874</v>
      </c>
      <c r="D976">
        <v>20191108</v>
      </c>
      <c r="E976" s="199">
        <v>5714</v>
      </c>
      <c r="F976" s="199">
        <v>397100</v>
      </c>
      <c r="G976" s="196" t="s">
        <v>12763</v>
      </c>
      <c r="H976" s="196" t="s">
        <v>12765</v>
      </c>
      <c r="I976" s="197">
        <v>39.075682511115303</v>
      </c>
      <c r="J976" s="196" t="s">
        <v>17587</v>
      </c>
      <c r="K976" s="196" t="s">
        <v>12758</v>
      </c>
      <c r="L976" s="196">
        <v>45</v>
      </c>
      <c r="M976" s="196">
        <v>45</v>
      </c>
      <c r="N976" s="196" t="s">
        <v>17207</v>
      </c>
      <c r="O976" s="200">
        <v>43157</v>
      </c>
      <c r="P976" s="196" t="s">
        <v>12762</v>
      </c>
      <c r="Q976" s="196">
        <v>45</v>
      </c>
      <c r="R976" s="196" t="s">
        <v>12758</v>
      </c>
      <c r="S976" s="196" t="s">
        <v>17208</v>
      </c>
      <c r="T976" s="198" t="str">
        <f t="shared" si="384"/>
        <v>1"-(W)</v>
      </c>
    </row>
    <row r="977" spans="1:20" x14ac:dyDescent="0.25">
      <c r="A977">
        <v>3237962</v>
      </c>
      <c r="B977" t="s">
        <v>18518</v>
      </c>
      <c r="C977" t="s">
        <v>15874</v>
      </c>
      <c r="D977">
        <v>20191107</v>
      </c>
      <c r="E977" s="199">
        <v>3780</v>
      </c>
      <c r="F977" s="199">
        <v>3782707</v>
      </c>
      <c r="G977" s="196" t="s">
        <v>12759</v>
      </c>
      <c r="H977" s="196" t="s">
        <v>12762</v>
      </c>
      <c r="I977" s="197">
        <v>30.000000033352755</v>
      </c>
      <c r="J977" s="196" t="s">
        <v>18519</v>
      </c>
      <c r="K977" s="196" t="s">
        <v>12755</v>
      </c>
      <c r="L977" s="196">
        <v>40</v>
      </c>
      <c r="M977" s="196">
        <v>40</v>
      </c>
      <c r="N977" s="196" t="s">
        <v>17494</v>
      </c>
      <c r="O977" s="200">
        <v>42464</v>
      </c>
      <c r="P977" s="196" t="s">
        <v>12760</v>
      </c>
      <c r="Q977" s="196">
        <v>40</v>
      </c>
      <c r="R977" s="196" t="s">
        <v>12755</v>
      </c>
      <c r="S977" s="196" t="s">
        <v>17495</v>
      </c>
      <c r="T977" s="198" t="str">
        <f t="shared" si="384"/>
        <v>2"-(P)</v>
      </c>
    </row>
    <row r="978" spans="1:20" x14ac:dyDescent="0.25">
      <c r="A978">
        <v>3752056</v>
      </c>
      <c r="B978" t="s">
        <v>18520</v>
      </c>
      <c r="C978" t="s">
        <v>15874</v>
      </c>
      <c r="D978">
        <v>20191112</v>
      </c>
      <c r="E978" s="199">
        <v>4937</v>
      </c>
      <c r="F978" s="199">
        <v>4632818</v>
      </c>
      <c r="G978" s="196" t="s">
        <v>12759</v>
      </c>
      <c r="H978" s="196" t="s">
        <v>12762</v>
      </c>
      <c r="I978" s="197">
        <v>11.001786528380013</v>
      </c>
      <c r="J978" s="196" t="s">
        <v>12102</v>
      </c>
      <c r="K978" s="196" t="s">
        <v>12755</v>
      </c>
      <c r="L978" s="196">
        <v>55</v>
      </c>
      <c r="M978" s="196">
        <v>55</v>
      </c>
      <c r="N978" s="196" t="s">
        <v>16934</v>
      </c>
      <c r="O978" s="200">
        <v>43146</v>
      </c>
      <c r="P978" s="196" t="s">
        <v>12760</v>
      </c>
      <c r="Q978" s="196">
        <v>55</v>
      </c>
      <c r="R978" s="196" t="s">
        <v>12755</v>
      </c>
      <c r="S978" s="196" t="s">
        <v>12216</v>
      </c>
      <c r="T978" s="198" t="str">
        <f t="shared" ref="T978:T981" si="385">P978&amp;"-"&amp;R978</f>
        <v>2"-(P)</v>
      </c>
    </row>
    <row r="979" spans="1:20" x14ac:dyDescent="0.25">
      <c r="A979">
        <v>3899279</v>
      </c>
      <c r="B979" t="s">
        <v>18521</v>
      </c>
      <c r="C979" t="s">
        <v>15874</v>
      </c>
      <c r="D979">
        <v>0</v>
      </c>
      <c r="E979" s="199">
        <v>23800</v>
      </c>
      <c r="F979" s="199">
        <v>5050873</v>
      </c>
      <c r="G979" s="196" t="s">
        <v>12763</v>
      </c>
      <c r="H979" s="196" t="s">
        <v>12762</v>
      </c>
      <c r="I979" s="197">
        <v>30.911004914894868</v>
      </c>
      <c r="J979" s="196" t="s">
        <v>18522</v>
      </c>
      <c r="K979" s="196" t="s">
        <v>12755</v>
      </c>
      <c r="L979" s="196">
        <v>57</v>
      </c>
      <c r="M979" s="196">
        <v>57</v>
      </c>
      <c r="N979" s="196" t="s">
        <v>18523</v>
      </c>
      <c r="O979" s="200">
        <v>43542</v>
      </c>
      <c r="P979" s="196" t="s">
        <v>12760</v>
      </c>
      <c r="Q979" s="196">
        <v>57</v>
      </c>
      <c r="R979" s="196" t="s">
        <v>12755</v>
      </c>
      <c r="S979" s="196" t="s">
        <v>18524</v>
      </c>
      <c r="T979" s="198" t="str">
        <f t="shared" si="385"/>
        <v>2"-(P)</v>
      </c>
    </row>
    <row r="980" spans="1:20" x14ac:dyDescent="0.25">
      <c r="A980">
        <v>3817632</v>
      </c>
      <c r="B980" t="s">
        <v>12557</v>
      </c>
      <c r="C980" t="s">
        <v>15874</v>
      </c>
      <c r="D980">
        <v>20191018</v>
      </c>
      <c r="E980" s="199">
        <v>27145</v>
      </c>
      <c r="F980" s="199">
        <v>4419578</v>
      </c>
      <c r="G980" s="196" t="s">
        <v>12763</v>
      </c>
      <c r="H980" s="196" t="s">
        <v>12760</v>
      </c>
      <c r="I980" s="197">
        <v>20.006209254566475</v>
      </c>
      <c r="J980" s="196" t="s">
        <v>11981</v>
      </c>
      <c r="K980" s="196" t="s">
        <v>12755</v>
      </c>
      <c r="L980" s="196">
        <v>57</v>
      </c>
      <c r="M980" s="196">
        <v>57</v>
      </c>
      <c r="N980" s="196" t="s">
        <v>16972</v>
      </c>
      <c r="O980" s="200">
        <v>43020</v>
      </c>
      <c r="P980" s="196" t="s">
        <v>12754</v>
      </c>
      <c r="Q980" s="196">
        <v>57</v>
      </c>
      <c r="R980" s="196" t="s">
        <v>12755</v>
      </c>
      <c r="S980" s="196" t="s">
        <v>12050</v>
      </c>
      <c r="T980" s="198" t="str">
        <f t="shared" si="385"/>
        <v>4"-(P)</v>
      </c>
    </row>
    <row r="981" spans="1:20" x14ac:dyDescent="0.25">
      <c r="A981">
        <v>3447981</v>
      </c>
      <c r="B981" t="s">
        <v>12477</v>
      </c>
      <c r="C981" t="s">
        <v>15874</v>
      </c>
      <c r="D981">
        <v>20191025</v>
      </c>
      <c r="E981" s="199">
        <v>19217</v>
      </c>
      <c r="F981" s="199">
        <v>4341975</v>
      </c>
      <c r="G981" s="196" t="s">
        <v>12763</v>
      </c>
      <c r="H981" s="196" t="s">
        <v>12760</v>
      </c>
      <c r="I981" s="197">
        <v>136.97388075953728</v>
      </c>
      <c r="J981" s="196" t="s">
        <v>18525</v>
      </c>
      <c r="K981" s="196" t="s">
        <v>12755</v>
      </c>
      <c r="L981" s="196">
        <v>57</v>
      </c>
      <c r="M981" s="196">
        <v>57</v>
      </c>
      <c r="N981" s="196" t="s">
        <v>18526</v>
      </c>
      <c r="O981" s="200">
        <v>42940</v>
      </c>
      <c r="P981" s="196" t="s">
        <v>12760</v>
      </c>
      <c r="Q981" s="196">
        <v>57</v>
      </c>
      <c r="R981" s="196" t="s">
        <v>12755</v>
      </c>
      <c r="S981" s="196" t="s">
        <v>12062</v>
      </c>
      <c r="T981" s="198" t="str">
        <f t="shared" si="385"/>
        <v>2"-(P)</v>
      </c>
    </row>
    <row r="982" spans="1:20" x14ac:dyDescent="0.25">
      <c r="A982">
        <v>1881159</v>
      </c>
      <c r="B982" t="s">
        <v>18527</v>
      </c>
      <c r="C982" t="s">
        <v>15874</v>
      </c>
      <c r="D982">
        <v>20191112</v>
      </c>
      <c r="E982" s="199">
        <v>15935</v>
      </c>
      <c r="F982" s="199">
        <v>114525</v>
      </c>
      <c r="G982" s="196" t="s">
        <v>12759</v>
      </c>
      <c r="H982" s="196" t="s">
        <v>12762</v>
      </c>
      <c r="I982" s="197">
        <v>372.54659642365908</v>
      </c>
      <c r="J982" s="196" t="s">
        <v>16055</v>
      </c>
      <c r="K982" s="196" t="s">
        <v>12758</v>
      </c>
      <c r="L982" s="196">
        <v>0</v>
      </c>
      <c r="M982" s="196">
        <v>0</v>
      </c>
      <c r="N982" s="196" t="s">
        <v>18528</v>
      </c>
      <c r="O982" s="200">
        <v>42443</v>
      </c>
      <c r="P982" s="196" t="s">
        <v>12760</v>
      </c>
      <c r="Q982" s="196">
        <v>57</v>
      </c>
      <c r="R982" s="196" t="s">
        <v>12755</v>
      </c>
      <c r="S982" s="196" t="s">
        <v>16057</v>
      </c>
      <c r="T982" s="198" t="str">
        <f t="shared" ref="T982:T986" si="386">P982&amp;"-"&amp;R982</f>
        <v>2"-(P)</v>
      </c>
    </row>
    <row r="983" spans="1:20" x14ac:dyDescent="0.25">
      <c r="A983">
        <v>3235</v>
      </c>
      <c r="B983" t="s">
        <v>18529</v>
      </c>
      <c r="C983" t="s">
        <v>15874</v>
      </c>
      <c r="D983">
        <v>20191024</v>
      </c>
      <c r="E983" s="199">
        <v>11870</v>
      </c>
      <c r="F983" s="199">
        <v>647632</v>
      </c>
      <c r="G983" s="196" t="s">
        <v>12763</v>
      </c>
      <c r="H983" s="196" t="s">
        <v>12762</v>
      </c>
      <c r="I983" s="197">
        <v>43.321166622478003</v>
      </c>
      <c r="J983" s="196" t="s">
        <v>18530</v>
      </c>
      <c r="K983" s="196" t="s">
        <v>12755</v>
      </c>
      <c r="L983" s="196">
        <v>0</v>
      </c>
      <c r="M983" s="196">
        <v>0</v>
      </c>
      <c r="N983" s="196" t="s">
        <v>16817</v>
      </c>
      <c r="O983" s="200">
        <v>39448</v>
      </c>
      <c r="P983" s="196" t="s">
        <v>12760</v>
      </c>
      <c r="Q983" s="196">
        <v>35</v>
      </c>
      <c r="R983" s="196" t="s">
        <v>12755</v>
      </c>
      <c r="S983" s="196" t="s">
        <v>16818</v>
      </c>
      <c r="T983" s="198" t="str">
        <f t="shared" si="386"/>
        <v>2"-(P)</v>
      </c>
    </row>
    <row r="984" spans="1:20" x14ac:dyDescent="0.25">
      <c r="A984">
        <v>407991</v>
      </c>
      <c r="B984" t="s">
        <v>18531</v>
      </c>
      <c r="C984" t="s">
        <v>15874</v>
      </c>
      <c r="D984">
        <v>20191113</v>
      </c>
      <c r="E984" s="199">
        <v>5833</v>
      </c>
      <c r="F984" s="199">
        <v>818983</v>
      </c>
      <c r="G984" s="196" t="s">
        <v>12763</v>
      </c>
      <c r="H984" s="196" t="s">
        <v>12764</v>
      </c>
      <c r="I984" s="197">
        <v>65.774175000282725</v>
      </c>
      <c r="J984" s="196" t="s">
        <v>18532</v>
      </c>
      <c r="K984" s="196" t="s">
        <v>12755</v>
      </c>
      <c r="L984" s="196">
        <v>2</v>
      </c>
      <c r="M984" s="196">
        <v>2</v>
      </c>
      <c r="N984" s="196" t="s">
        <v>18138</v>
      </c>
      <c r="O984" s="200">
        <v>39993</v>
      </c>
      <c r="P984" s="196" t="s">
        <v>12760</v>
      </c>
      <c r="Q984" s="196">
        <v>60</v>
      </c>
      <c r="R984" s="196" t="s">
        <v>12755</v>
      </c>
      <c r="S984" s="196" t="s">
        <v>18139</v>
      </c>
      <c r="T984" s="198" t="str">
        <f t="shared" si="386"/>
        <v>2"-(P)</v>
      </c>
    </row>
    <row r="985" spans="1:20" x14ac:dyDescent="0.25">
      <c r="A985">
        <v>3167625</v>
      </c>
      <c r="B985" t="s">
        <v>12356</v>
      </c>
      <c r="C985" t="s">
        <v>15874</v>
      </c>
      <c r="D985">
        <v>20191022</v>
      </c>
      <c r="E985" s="199">
        <v>3443</v>
      </c>
      <c r="F985" s="199">
        <v>3363909</v>
      </c>
      <c r="G985" s="196" t="s">
        <v>12763</v>
      </c>
      <c r="H985" s="196" t="s">
        <v>12762</v>
      </c>
      <c r="I985" s="197">
        <v>69.000000014920133</v>
      </c>
      <c r="J985" s="196" t="s">
        <v>11715</v>
      </c>
      <c r="K985" s="196" t="s">
        <v>12755</v>
      </c>
      <c r="L985" s="196">
        <v>60</v>
      </c>
      <c r="M985" s="196">
        <v>60</v>
      </c>
      <c r="N985" s="196" t="s">
        <v>16882</v>
      </c>
      <c r="O985" s="200">
        <v>42010</v>
      </c>
      <c r="P985" s="196" t="s">
        <v>12760</v>
      </c>
      <c r="Q985" s="196">
        <v>60</v>
      </c>
      <c r="R985" s="196" t="s">
        <v>12755</v>
      </c>
      <c r="S985" s="196" t="s">
        <v>11812</v>
      </c>
      <c r="T985" s="198" t="str">
        <f t="shared" si="386"/>
        <v>2"-(P)</v>
      </c>
    </row>
    <row r="986" spans="1:20" x14ac:dyDescent="0.25">
      <c r="A986">
        <v>2894673</v>
      </c>
      <c r="B986" t="s">
        <v>18533</v>
      </c>
      <c r="C986" t="s">
        <v>15874</v>
      </c>
      <c r="D986">
        <v>20191030</v>
      </c>
      <c r="E986" s="199">
        <v>9661</v>
      </c>
      <c r="F986" s="199">
        <v>352644</v>
      </c>
      <c r="G986" s="196" t="s">
        <v>12763</v>
      </c>
      <c r="H986" s="196" t="s">
        <v>12764</v>
      </c>
      <c r="I986" s="197">
        <v>68.692258765646073</v>
      </c>
      <c r="J986" s="196" t="s">
        <v>65</v>
      </c>
      <c r="K986" s="196" t="s">
        <v>12755</v>
      </c>
      <c r="L986" s="196">
        <v>60</v>
      </c>
      <c r="M986" s="196">
        <v>60</v>
      </c>
      <c r="N986" s="196" t="s">
        <v>18534</v>
      </c>
      <c r="O986" s="200">
        <v>41641</v>
      </c>
      <c r="P986" s="196" t="s">
        <v>12762</v>
      </c>
      <c r="Q986" s="196">
        <v>60</v>
      </c>
      <c r="R986" s="196" t="s">
        <v>12755</v>
      </c>
      <c r="S986" s="196" t="s">
        <v>18535</v>
      </c>
      <c r="T986" s="198" t="str">
        <f t="shared" si="386"/>
        <v>1"-(P)</v>
      </c>
    </row>
    <row r="987" spans="1:20" x14ac:dyDescent="0.25">
      <c r="A987">
        <v>2087836</v>
      </c>
      <c r="B987" t="s">
        <v>18536</v>
      </c>
      <c r="C987" t="s">
        <v>15874</v>
      </c>
      <c r="D987">
        <v>20191112</v>
      </c>
      <c r="E987" s="199">
        <v>16042</v>
      </c>
      <c r="F987" s="199">
        <v>694168</v>
      </c>
      <c r="G987" s="196" t="s">
        <v>12759</v>
      </c>
      <c r="H987" s="196" t="s">
        <v>12762</v>
      </c>
      <c r="I987" s="197">
        <v>83.29739605670656</v>
      </c>
      <c r="J987" s="196" t="s">
        <v>18537</v>
      </c>
      <c r="K987" s="196" t="s">
        <v>12755</v>
      </c>
      <c r="L987" s="196">
        <v>2</v>
      </c>
      <c r="M987" s="196">
        <v>2</v>
      </c>
      <c r="N987" s="196" t="s">
        <v>18538</v>
      </c>
      <c r="O987" s="200">
        <v>39448</v>
      </c>
      <c r="P987" s="196" t="s">
        <v>12760</v>
      </c>
      <c r="Q987" s="196">
        <v>57</v>
      </c>
      <c r="R987" s="196" t="s">
        <v>12755</v>
      </c>
      <c r="S987" s="196" t="s">
        <v>18539</v>
      </c>
      <c r="T987" s="198" t="str">
        <f t="shared" ref="T987:T992" si="387">P987&amp;"-"&amp;R987</f>
        <v>2"-(P)</v>
      </c>
    </row>
    <row r="988" spans="1:20" x14ac:dyDescent="0.25">
      <c r="A988">
        <v>3609576</v>
      </c>
      <c r="B988" t="s">
        <v>18540</v>
      </c>
      <c r="C988" t="s">
        <v>15874</v>
      </c>
      <c r="D988">
        <v>20191018</v>
      </c>
      <c r="E988" s="199">
        <v>14270</v>
      </c>
      <c r="F988" s="199">
        <v>4438779</v>
      </c>
      <c r="G988" s="196" t="s">
        <v>12763</v>
      </c>
      <c r="H988" s="196" t="s">
        <v>12762</v>
      </c>
      <c r="I988" s="197">
        <v>24.999999972476623</v>
      </c>
      <c r="J988" s="196" t="s">
        <v>12042</v>
      </c>
      <c r="K988" s="196" t="s">
        <v>12755</v>
      </c>
      <c r="L988" s="196">
        <v>60</v>
      </c>
      <c r="M988" s="196">
        <v>60</v>
      </c>
      <c r="N988" s="196" t="s">
        <v>18541</v>
      </c>
      <c r="O988" s="200">
        <v>43052</v>
      </c>
      <c r="P988" s="196" t="s">
        <v>12760</v>
      </c>
      <c r="Q988" s="196">
        <v>60</v>
      </c>
      <c r="R988" s="196" t="s">
        <v>12755</v>
      </c>
      <c r="S988" s="196" t="s">
        <v>12042</v>
      </c>
      <c r="T988" s="198" t="str">
        <f t="shared" si="387"/>
        <v>2"-(P)</v>
      </c>
    </row>
    <row r="989" spans="1:20" x14ac:dyDescent="0.25">
      <c r="A989">
        <v>3257943</v>
      </c>
      <c r="B989" t="s">
        <v>12400</v>
      </c>
      <c r="C989" t="s">
        <v>15874</v>
      </c>
      <c r="D989">
        <v>20191024</v>
      </c>
      <c r="E989" s="199">
        <v>11731</v>
      </c>
      <c r="F989" s="199">
        <v>3675105</v>
      </c>
      <c r="G989" s="196" t="s">
        <v>12763</v>
      </c>
      <c r="H989" s="196" t="s">
        <v>12762</v>
      </c>
      <c r="I989" s="197">
        <v>141.99999998825322</v>
      </c>
      <c r="J989" s="196" t="s">
        <v>11837</v>
      </c>
      <c r="K989" s="196" t="s">
        <v>12755</v>
      </c>
      <c r="L989" s="196">
        <v>60</v>
      </c>
      <c r="M989" s="196">
        <v>60</v>
      </c>
      <c r="N989" s="196" t="s">
        <v>17307</v>
      </c>
      <c r="O989" s="200">
        <v>42387</v>
      </c>
      <c r="P989" s="196" t="s">
        <v>12760</v>
      </c>
      <c r="Q989" s="196">
        <v>60</v>
      </c>
      <c r="R989" s="196" t="s">
        <v>12755</v>
      </c>
      <c r="S989" s="196" t="s">
        <v>11906</v>
      </c>
      <c r="T989" s="198" t="str">
        <f t="shared" si="387"/>
        <v>2"-(P)</v>
      </c>
    </row>
    <row r="990" spans="1:20" x14ac:dyDescent="0.25">
      <c r="A990">
        <v>3897375</v>
      </c>
      <c r="B990" t="s">
        <v>18542</v>
      </c>
      <c r="C990" t="s">
        <v>15874</v>
      </c>
      <c r="D990">
        <v>0</v>
      </c>
      <c r="E990" s="199">
        <v>31556</v>
      </c>
      <c r="F990" s="199">
        <v>28236</v>
      </c>
      <c r="G990" s="196" t="s">
        <v>12763</v>
      </c>
      <c r="H990" s="196" t="s">
        <v>12762</v>
      </c>
      <c r="I990" s="197">
        <v>63.190697960615772</v>
      </c>
      <c r="J990" s="196" t="s">
        <v>65</v>
      </c>
      <c r="K990" s="196" t="s">
        <v>12758</v>
      </c>
      <c r="L990" s="196">
        <v>50</v>
      </c>
      <c r="M990" s="196">
        <v>50</v>
      </c>
      <c r="N990" s="196" t="s">
        <v>18543</v>
      </c>
      <c r="O990" s="200">
        <v>39448</v>
      </c>
      <c r="P990" s="196" t="s">
        <v>12761</v>
      </c>
      <c r="Q990" s="196">
        <v>50</v>
      </c>
      <c r="R990" s="196" t="s">
        <v>12758</v>
      </c>
      <c r="S990" s="196" t="s">
        <v>18544</v>
      </c>
      <c r="T990" s="198" t="str">
        <f t="shared" si="387"/>
        <v>4-1/2"-(W)</v>
      </c>
    </row>
    <row r="991" spans="1:20" x14ac:dyDescent="0.25">
      <c r="A991">
        <v>3682745</v>
      </c>
      <c r="B991" t="s">
        <v>12652</v>
      </c>
      <c r="C991" t="s">
        <v>15874</v>
      </c>
      <c r="D991">
        <v>20191105</v>
      </c>
      <c r="E991" s="199">
        <v>8011</v>
      </c>
      <c r="F991" s="199">
        <v>4761644</v>
      </c>
      <c r="G991" s="196" t="s">
        <v>12759</v>
      </c>
      <c r="H991" s="196" t="s">
        <v>12762</v>
      </c>
      <c r="I991" s="197">
        <v>115.000000002093</v>
      </c>
      <c r="J991" s="196" t="s">
        <v>12091</v>
      </c>
      <c r="K991" s="196" t="s">
        <v>12755</v>
      </c>
      <c r="L991" s="196">
        <v>60</v>
      </c>
      <c r="M991" s="196">
        <v>60</v>
      </c>
      <c r="N991" s="196" t="s">
        <v>18545</v>
      </c>
      <c r="O991" s="200">
        <v>43406</v>
      </c>
      <c r="P991" s="196" t="s">
        <v>12760</v>
      </c>
      <c r="Q991" s="196">
        <v>60</v>
      </c>
      <c r="R991" s="196" t="s">
        <v>12755</v>
      </c>
      <c r="S991" s="196" t="s">
        <v>12203</v>
      </c>
      <c r="T991" s="198" t="str">
        <f t="shared" si="387"/>
        <v>2"-(P)</v>
      </c>
    </row>
    <row r="992" spans="1:20" x14ac:dyDescent="0.25">
      <c r="A992">
        <v>3657337</v>
      </c>
      <c r="B992" t="s">
        <v>12650</v>
      </c>
      <c r="C992" t="s">
        <v>15874</v>
      </c>
      <c r="D992">
        <v>20191023</v>
      </c>
      <c r="E992" s="199">
        <v>21580</v>
      </c>
      <c r="F992" s="199">
        <v>4740853</v>
      </c>
      <c r="G992" s="196" t="s">
        <v>12763</v>
      </c>
      <c r="H992" s="196" t="s">
        <v>12764</v>
      </c>
      <c r="I992" s="197">
        <v>17.907090940315072</v>
      </c>
      <c r="J992" s="196" t="s">
        <v>12086</v>
      </c>
      <c r="K992" s="196" t="s">
        <v>12755</v>
      </c>
      <c r="L992" s="196">
        <v>57</v>
      </c>
      <c r="M992" s="196">
        <v>57</v>
      </c>
      <c r="N992" s="196" t="s">
        <v>18546</v>
      </c>
      <c r="O992" s="200">
        <v>43207</v>
      </c>
      <c r="P992" s="196" t="s">
        <v>12760</v>
      </c>
      <c r="Q992" s="196">
        <v>57</v>
      </c>
      <c r="R992" s="196" t="s">
        <v>12755</v>
      </c>
      <c r="S992" s="196" t="s">
        <v>12223</v>
      </c>
      <c r="T992" s="198" t="str">
        <f t="shared" si="387"/>
        <v>2"-(P)</v>
      </c>
    </row>
    <row r="993" spans="1:20" x14ac:dyDescent="0.25">
      <c r="A993">
        <v>3623015</v>
      </c>
      <c r="B993" t="s">
        <v>18547</v>
      </c>
      <c r="C993" t="s">
        <v>15874</v>
      </c>
      <c r="D993">
        <v>20191104</v>
      </c>
      <c r="E993" s="199">
        <v>11020</v>
      </c>
      <c r="F993" s="199">
        <v>2966530</v>
      </c>
      <c r="G993" s="196" t="s">
        <v>12759</v>
      </c>
      <c r="H993" s="196" t="s">
        <v>12762</v>
      </c>
      <c r="I993" s="197">
        <v>141.60149638409479</v>
      </c>
      <c r="J993" s="196" t="s">
        <v>18548</v>
      </c>
      <c r="K993" s="196" t="s">
        <v>12755</v>
      </c>
      <c r="L993" s="196">
        <v>45</v>
      </c>
      <c r="M993" s="196">
        <v>45</v>
      </c>
      <c r="N993" s="196" t="s">
        <v>16010</v>
      </c>
      <c r="O993" s="200">
        <v>39741</v>
      </c>
      <c r="P993" s="196" t="s">
        <v>12760</v>
      </c>
      <c r="Q993" s="196">
        <v>45</v>
      </c>
      <c r="R993" s="196" t="s">
        <v>12755</v>
      </c>
      <c r="S993" s="196" t="s">
        <v>16011</v>
      </c>
      <c r="T993" s="198" t="str">
        <f t="shared" ref="T993" si="388">P993&amp;"-"&amp;R993</f>
        <v>2"-(P)</v>
      </c>
    </row>
    <row r="994" spans="1:20" x14ac:dyDescent="0.25">
      <c r="A994">
        <v>2749273</v>
      </c>
      <c r="B994" t="s">
        <v>18549</v>
      </c>
      <c r="C994" t="s">
        <v>15874</v>
      </c>
      <c r="D994">
        <v>20191111</v>
      </c>
      <c r="E994" s="199">
        <v>117</v>
      </c>
      <c r="F994" s="199">
        <v>2110315</v>
      </c>
      <c r="G994" s="196" t="s">
        <v>12759</v>
      </c>
      <c r="H994" s="196" t="s">
        <v>12762</v>
      </c>
      <c r="I994" s="197">
        <v>82.679256073303662</v>
      </c>
      <c r="J994" s="196" t="s">
        <v>18550</v>
      </c>
      <c r="K994" s="196" t="s">
        <v>12755</v>
      </c>
      <c r="L994" s="196">
        <v>60</v>
      </c>
      <c r="M994" s="196">
        <v>60</v>
      </c>
      <c r="N994" s="196" t="s">
        <v>18551</v>
      </c>
      <c r="O994" s="200">
        <v>41220</v>
      </c>
      <c r="P994" s="196" t="s">
        <v>12760</v>
      </c>
      <c r="Q994" s="196">
        <v>60</v>
      </c>
      <c r="R994" s="196" t="s">
        <v>12755</v>
      </c>
      <c r="S994" s="196" t="s">
        <v>18552</v>
      </c>
      <c r="T994" s="198" t="str">
        <f t="shared" ref="T994:T995" si="389">P994&amp;"-"&amp;R994</f>
        <v>2"-(P)</v>
      </c>
    </row>
    <row r="995" spans="1:20" x14ac:dyDescent="0.25">
      <c r="A995">
        <v>498662</v>
      </c>
      <c r="B995" t="s">
        <v>18553</v>
      </c>
      <c r="C995" t="s">
        <v>15874</v>
      </c>
      <c r="D995">
        <v>20191104</v>
      </c>
      <c r="E995" s="199">
        <v>26852</v>
      </c>
      <c r="F995" s="199">
        <v>103613</v>
      </c>
      <c r="G995" s="196" t="s">
        <v>12763</v>
      </c>
      <c r="H995" s="196" t="s">
        <v>12760</v>
      </c>
      <c r="I995" s="197">
        <v>86.671605347270315</v>
      </c>
      <c r="J995" s="196" t="s">
        <v>18554</v>
      </c>
      <c r="K995" s="196" t="s">
        <v>12758</v>
      </c>
      <c r="L995" s="196">
        <v>0</v>
      </c>
      <c r="M995" s="196">
        <v>0</v>
      </c>
      <c r="N995" s="196" t="s">
        <v>18555</v>
      </c>
      <c r="O995" s="200">
        <v>39448</v>
      </c>
      <c r="P995" s="196" t="s">
        <v>12760</v>
      </c>
      <c r="Q995" s="196">
        <v>57</v>
      </c>
      <c r="R995" s="196" t="s">
        <v>12758</v>
      </c>
      <c r="S995" s="196" t="s">
        <v>18556</v>
      </c>
      <c r="T995" s="198" t="str">
        <f t="shared" si="389"/>
        <v>2"-(W)</v>
      </c>
    </row>
    <row r="996" spans="1:20" x14ac:dyDescent="0.25">
      <c r="A996">
        <v>2544008</v>
      </c>
      <c r="B996" t="s">
        <v>18557</v>
      </c>
      <c r="C996" t="s">
        <v>15874</v>
      </c>
      <c r="D996">
        <v>20191021</v>
      </c>
      <c r="E996" s="199">
        <v>4205</v>
      </c>
      <c r="F996" s="199">
        <v>1567044</v>
      </c>
      <c r="G996" s="196" t="s">
        <v>12759</v>
      </c>
      <c r="H996" s="196" t="s">
        <v>12762</v>
      </c>
      <c r="I996" s="197">
        <v>483.33551098597877</v>
      </c>
      <c r="J996" s="196" t="s">
        <v>18558</v>
      </c>
      <c r="K996" s="196" t="s">
        <v>12755</v>
      </c>
      <c r="L996" s="196">
        <v>60</v>
      </c>
      <c r="M996" s="196">
        <v>60</v>
      </c>
      <c r="N996" s="196" t="s">
        <v>18559</v>
      </c>
      <c r="O996" s="200">
        <v>40072</v>
      </c>
      <c r="P996" s="196" t="s">
        <v>12760</v>
      </c>
      <c r="Q996" s="196">
        <v>60</v>
      </c>
      <c r="R996" s="196" t="s">
        <v>12755</v>
      </c>
      <c r="S996" s="196" t="s">
        <v>16521</v>
      </c>
      <c r="T996" s="198" t="str">
        <f t="shared" ref="T996" si="390">P996&amp;"-"&amp;R996</f>
        <v>2"-(P)</v>
      </c>
    </row>
    <row r="997" spans="1:20" x14ac:dyDescent="0.25">
      <c r="A997">
        <v>3521153</v>
      </c>
      <c r="B997" t="s">
        <v>18560</v>
      </c>
      <c r="C997" t="s">
        <v>15874</v>
      </c>
      <c r="D997">
        <v>20191104</v>
      </c>
      <c r="E997" s="199">
        <v>1975</v>
      </c>
      <c r="F997" s="199">
        <v>2632434</v>
      </c>
      <c r="G997" s="196" t="s">
        <v>12768</v>
      </c>
      <c r="H997" s="196" t="s">
        <v>12760</v>
      </c>
      <c r="I997" s="197">
        <v>28.735963692677316</v>
      </c>
      <c r="J997" s="196" t="s">
        <v>16616</v>
      </c>
      <c r="K997" s="196" t="s">
        <v>12755</v>
      </c>
      <c r="L997" s="196">
        <v>45</v>
      </c>
      <c r="M997" s="196">
        <v>45</v>
      </c>
      <c r="N997" s="196" t="s">
        <v>16617</v>
      </c>
      <c r="O997" s="200">
        <v>40655</v>
      </c>
      <c r="P997" s="196" t="s">
        <v>12760</v>
      </c>
      <c r="Q997" s="196">
        <v>45</v>
      </c>
      <c r="R997" s="196" t="s">
        <v>12755</v>
      </c>
      <c r="S997" s="196" t="s">
        <v>16618</v>
      </c>
      <c r="T997" s="198" t="str">
        <f t="shared" ref="T997" si="391">P997&amp;"-"&amp;R997</f>
        <v>2"-(P)</v>
      </c>
    </row>
    <row r="998" spans="1:20" x14ac:dyDescent="0.25">
      <c r="A998">
        <v>3823549</v>
      </c>
      <c r="B998" t="s">
        <v>18561</v>
      </c>
      <c r="C998" t="s">
        <v>15874</v>
      </c>
      <c r="D998">
        <v>20191112</v>
      </c>
      <c r="E998" s="199">
        <v>20448</v>
      </c>
      <c r="F998" s="199">
        <v>3428695</v>
      </c>
      <c r="G998" s="196" t="s">
        <v>12763</v>
      </c>
      <c r="H998" s="196" t="s">
        <v>12762</v>
      </c>
      <c r="I998" s="197">
        <v>13.791990482704959</v>
      </c>
      <c r="J998" s="196" t="s">
        <v>11665</v>
      </c>
      <c r="K998" s="196" t="s">
        <v>12755</v>
      </c>
      <c r="L998" s="196">
        <v>57</v>
      </c>
      <c r="M998" s="196">
        <v>57</v>
      </c>
      <c r="N998" s="196" t="s">
        <v>18562</v>
      </c>
      <c r="O998" s="200">
        <v>41752</v>
      </c>
      <c r="P998" s="196" t="s">
        <v>12760</v>
      </c>
      <c r="Q998" s="196">
        <v>57</v>
      </c>
      <c r="R998" s="196" t="s">
        <v>12755</v>
      </c>
      <c r="S998" s="196" t="s">
        <v>11665</v>
      </c>
      <c r="T998" s="198" t="str">
        <f t="shared" ref="T998" si="392">P998&amp;"-"&amp;R998</f>
        <v>2"-(P)</v>
      </c>
    </row>
    <row r="999" spans="1:20" x14ac:dyDescent="0.25">
      <c r="A999">
        <v>3484258</v>
      </c>
      <c r="B999" t="s">
        <v>12546</v>
      </c>
      <c r="C999" t="s">
        <v>15874</v>
      </c>
      <c r="D999">
        <v>20191105</v>
      </c>
      <c r="E999" s="199">
        <v>3198</v>
      </c>
      <c r="F999" s="199">
        <v>4442778</v>
      </c>
      <c r="G999" s="196" t="s">
        <v>12763</v>
      </c>
      <c r="H999" s="196" t="s">
        <v>12762</v>
      </c>
      <c r="I999" s="197">
        <v>15.999999978500499</v>
      </c>
      <c r="J999" s="196" t="s">
        <v>11954</v>
      </c>
      <c r="K999" s="196" t="s">
        <v>12755</v>
      </c>
      <c r="L999" s="196">
        <v>45</v>
      </c>
      <c r="M999" s="196">
        <v>45</v>
      </c>
      <c r="N999" s="196" t="s">
        <v>16905</v>
      </c>
      <c r="O999" s="200">
        <v>43000</v>
      </c>
      <c r="P999" s="196" t="s">
        <v>12762</v>
      </c>
      <c r="Q999" s="196">
        <v>45</v>
      </c>
      <c r="R999" s="196" t="s">
        <v>12755</v>
      </c>
      <c r="S999" s="196" t="s">
        <v>12045</v>
      </c>
      <c r="T999" s="198" t="str">
        <f t="shared" ref="T999:T1001" si="393">P999&amp;"-"&amp;R999</f>
        <v>1"-(P)</v>
      </c>
    </row>
    <row r="1000" spans="1:20" x14ac:dyDescent="0.25">
      <c r="A1000">
        <v>3438120</v>
      </c>
      <c r="B1000" t="s">
        <v>12479</v>
      </c>
      <c r="C1000" t="s">
        <v>15874</v>
      </c>
      <c r="D1000">
        <v>20191105</v>
      </c>
      <c r="E1000" s="199">
        <v>9886</v>
      </c>
      <c r="F1000" s="199">
        <v>4035533</v>
      </c>
      <c r="G1000" s="196" t="s">
        <v>12759</v>
      </c>
      <c r="H1000" s="196" t="s">
        <v>12762</v>
      </c>
      <c r="I1000" s="197">
        <v>57.412735459563386</v>
      </c>
      <c r="J1000" s="196" t="s">
        <v>11841</v>
      </c>
      <c r="K1000" s="196" t="s">
        <v>12755</v>
      </c>
      <c r="L1000" s="196">
        <v>45</v>
      </c>
      <c r="M1000" s="196">
        <v>45</v>
      </c>
      <c r="N1000" s="196" t="s">
        <v>17122</v>
      </c>
      <c r="O1000" s="200">
        <v>42724</v>
      </c>
      <c r="P1000" s="196" t="s">
        <v>12760</v>
      </c>
      <c r="Q1000" s="196">
        <v>45</v>
      </c>
      <c r="R1000" s="196" t="s">
        <v>12755</v>
      </c>
      <c r="S1000" s="196" t="s">
        <v>11908</v>
      </c>
      <c r="T1000" s="198" t="str">
        <f t="shared" si="393"/>
        <v>2"-(P)</v>
      </c>
    </row>
    <row r="1001" spans="1:20" x14ac:dyDescent="0.25">
      <c r="A1001">
        <v>3727180</v>
      </c>
      <c r="B1001" t="s">
        <v>18563</v>
      </c>
      <c r="C1001" t="s">
        <v>15874</v>
      </c>
      <c r="D1001">
        <v>20191112</v>
      </c>
      <c r="E1001" s="199">
        <v>4937</v>
      </c>
      <c r="F1001" s="199">
        <v>4632818</v>
      </c>
      <c r="G1001" s="196" t="s">
        <v>12759</v>
      </c>
      <c r="H1001" s="196" t="s">
        <v>12762</v>
      </c>
      <c r="I1001" s="197">
        <v>11.001786528380013</v>
      </c>
      <c r="J1001" s="196" t="s">
        <v>12102</v>
      </c>
      <c r="K1001" s="196" t="s">
        <v>12755</v>
      </c>
      <c r="L1001" s="196">
        <v>55</v>
      </c>
      <c r="M1001" s="196">
        <v>55</v>
      </c>
      <c r="N1001" s="196" t="s">
        <v>16934</v>
      </c>
      <c r="O1001" s="200">
        <v>43146</v>
      </c>
      <c r="P1001" s="196" t="s">
        <v>12760</v>
      </c>
      <c r="Q1001" s="196">
        <v>55</v>
      </c>
      <c r="R1001" s="196" t="s">
        <v>12755</v>
      </c>
      <c r="S1001" s="196" t="s">
        <v>12216</v>
      </c>
      <c r="T1001" s="198" t="str">
        <f t="shared" si="393"/>
        <v>2"-(P)</v>
      </c>
    </row>
    <row r="1002" spans="1:20" x14ac:dyDescent="0.25">
      <c r="A1002">
        <v>2728615</v>
      </c>
      <c r="B1002" t="s">
        <v>18564</v>
      </c>
      <c r="C1002" t="s">
        <v>15874</v>
      </c>
      <c r="D1002">
        <v>20191018</v>
      </c>
      <c r="E1002" s="199">
        <v>12256</v>
      </c>
      <c r="F1002" s="199">
        <v>3132249</v>
      </c>
      <c r="G1002" s="196" t="s">
        <v>12753</v>
      </c>
      <c r="H1002" s="196" t="s">
        <v>12767</v>
      </c>
      <c r="I1002" s="197">
        <v>56.990339823533951</v>
      </c>
      <c r="J1002" s="196" t="s">
        <v>18565</v>
      </c>
      <c r="K1002" s="196" t="s">
        <v>12758</v>
      </c>
      <c r="L1002" s="196">
        <v>270</v>
      </c>
      <c r="M1002" s="196">
        <v>400</v>
      </c>
      <c r="N1002" s="196" t="s">
        <v>18566</v>
      </c>
      <c r="O1002" s="200">
        <v>41942</v>
      </c>
      <c r="P1002" s="196" t="s">
        <v>12767</v>
      </c>
      <c r="Q1002" s="196">
        <v>300</v>
      </c>
      <c r="R1002" s="196" t="s">
        <v>12758</v>
      </c>
      <c r="S1002" s="196" t="s">
        <v>18567</v>
      </c>
      <c r="T1002" s="198" t="str">
        <f t="shared" ref="T1002:T1006" si="394">P1002&amp;"-"&amp;R1002</f>
        <v>6"-(W)</v>
      </c>
    </row>
    <row r="1003" spans="1:20" x14ac:dyDescent="0.25">
      <c r="A1003">
        <v>2454600</v>
      </c>
      <c r="B1003" t="s">
        <v>18568</v>
      </c>
      <c r="C1003" t="s">
        <v>15874</v>
      </c>
      <c r="D1003">
        <v>20191024</v>
      </c>
      <c r="E1003" s="199">
        <v>26788</v>
      </c>
      <c r="F1003" s="199">
        <v>109281</v>
      </c>
      <c r="G1003" s="196" t="s">
        <v>12763</v>
      </c>
      <c r="H1003" s="196" t="s">
        <v>12764</v>
      </c>
      <c r="I1003" s="197">
        <v>85.257557618656435</v>
      </c>
      <c r="J1003" s="196" t="s">
        <v>18569</v>
      </c>
      <c r="K1003" s="196" t="s">
        <v>12755</v>
      </c>
      <c r="L1003" s="196">
        <v>57</v>
      </c>
      <c r="M1003" s="196">
        <v>57</v>
      </c>
      <c r="N1003" s="196" t="s">
        <v>18570</v>
      </c>
      <c r="O1003" s="200">
        <v>43263</v>
      </c>
      <c r="P1003" s="196" t="s">
        <v>12760</v>
      </c>
      <c r="Q1003" s="196">
        <v>57</v>
      </c>
      <c r="R1003" s="196" t="s">
        <v>12755</v>
      </c>
      <c r="S1003" s="196" t="s">
        <v>18571</v>
      </c>
      <c r="T1003" s="198" t="str">
        <f t="shared" si="394"/>
        <v>2"-(P)</v>
      </c>
    </row>
    <row r="1004" spans="1:20" x14ac:dyDescent="0.25">
      <c r="A1004">
        <v>3380405</v>
      </c>
      <c r="B1004" t="s">
        <v>12469</v>
      </c>
      <c r="C1004" t="s">
        <v>15874</v>
      </c>
      <c r="D1004">
        <v>20191018</v>
      </c>
      <c r="E1004" s="199">
        <v>29594</v>
      </c>
      <c r="F1004" s="199">
        <v>4065536</v>
      </c>
      <c r="G1004" s="196" t="s">
        <v>12763</v>
      </c>
      <c r="H1004" s="196" t="s">
        <v>12762</v>
      </c>
      <c r="I1004" s="197">
        <v>19.000000006785818</v>
      </c>
      <c r="J1004" s="196" t="s">
        <v>11833</v>
      </c>
      <c r="K1004" s="196" t="s">
        <v>12755</v>
      </c>
      <c r="L1004" s="196">
        <v>57</v>
      </c>
      <c r="M1004" s="196">
        <v>57</v>
      </c>
      <c r="N1004" s="196" t="s">
        <v>18572</v>
      </c>
      <c r="O1004" s="200">
        <v>42664</v>
      </c>
      <c r="P1004" s="196" t="s">
        <v>12760</v>
      </c>
      <c r="Q1004" s="196">
        <v>57</v>
      </c>
      <c r="R1004" s="196" t="s">
        <v>12755</v>
      </c>
      <c r="S1004" s="196" t="s">
        <v>11905</v>
      </c>
      <c r="T1004" s="198" t="str">
        <f t="shared" si="394"/>
        <v>2"-(P)</v>
      </c>
    </row>
    <row r="1005" spans="1:20" x14ac:dyDescent="0.25">
      <c r="A1005">
        <v>2928313</v>
      </c>
      <c r="B1005" t="s">
        <v>18573</v>
      </c>
      <c r="C1005" t="s">
        <v>15874</v>
      </c>
      <c r="D1005">
        <v>20191029</v>
      </c>
      <c r="E1005" s="199">
        <v>32301</v>
      </c>
      <c r="F1005" s="199">
        <v>652500</v>
      </c>
      <c r="G1005" s="196" t="s">
        <v>12763</v>
      </c>
      <c r="H1005" s="196" t="s">
        <v>12760</v>
      </c>
      <c r="I1005" s="197">
        <v>24.155848831584574</v>
      </c>
      <c r="J1005" s="196" t="s">
        <v>18574</v>
      </c>
      <c r="K1005" s="196" t="s">
        <v>12755</v>
      </c>
      <c r="L1005" s="196">
        <v>2</v>
      </c>
      <c r="M1005" s="196">
        <v>2</v>
      </c>
      <c r="N1005" s="196" t="s">
        <v>16484</v>
      </c>
      <c r="O1005" s="200">
        <v>39448</v>
      </c>
      <c r="P1005" s="196" t="s">
        <v>12760</v>
      </c>
      <c r="Q1005" s="196">
        <v>57</v>
      </c>
      <c r="R1005" s="196" t="s">
        <v>12755</v>
      </c>
      <c r="S1005" s="196" t="s">
        <v>16485</v>
      </c>
      <c r="T1005" s="198" t="str">
        <f t="shared" si="394"/>
        <v>2"-(P)</v>
      </c>
    </row>
    <row r="1006" spans="1:20" x14ac:dyDescent="0.25">
      <c r="A1006">
        <v>2730426</v>
      </c>
      <c r="B1006" t="s">
        <v>18575</v>
      </c>
      <c r="C1006" t="s">
        <v>15874</v>
      </c>
      <c r="D1006">
        <v>20191018</v>
      </c>
      <c r="E1006" s="199">
        <v>12194</v>
      </c>
      <c r="F1006" s="199">
        <v>315438</v>
      </c>
      <c r="G1006" s="196" t="s">
        <v>12759</v>
      </c>
      <c r="H1006" s="196" t="s">
        <v>12762</v>
      </c>
      <c r="I1006" s="197">
        <v>11.817405895421949</v>
      </c>
      <c r="J1006" s="196" t="s">
        <v>17754</v>
      </c>
      <c r="K1006" s="196" t="s">
        <v>12755</v>
      </c>
      <c r="L1006" s="196">
        <v>0</v>
      </c>
      <c r="M1006" s="196">
        <v>0</v>
      </c>
      <c r="N1006" s="196" t="s">
        <v>17755</v>
      </c>
      <c r="O1006" s="200">
        <v>41858</v>
      </c>
      <c r="P1006" s="196" t="s">
        <v>12760</v>
      </c>
      <c r="Q1006" s="196">
        <v>57</v>
      </c>
      <c r="R1006" s="196" t="s">
        <v>12755</v>
      </c>
      <c r="S1006" s="196" t="s">
        <v>17756</v>
      </c>
      <c r="T1006" s="198" t="str">
        <f t="shared" si="394"/>
        <v>2"-(P)</v>
      </c>
    </row>
    <row r="1007" spans="1:20" x14ac:dyDescent="0.25">
      <c r="A1007">
        <v>2710016</v>
      </c>
      <c r="B1007" t="s">
        <v>18576</v>
      </c>
      <c r="C1007" t="s">
        <v>15874</v>
      </c>
      <c r="D1007">
        <v>20191108</v>
      </c>
      <c r="E1007" s="199">
        <v>7632</v>
      </c>
      <c r="F1007" s="199">
        <v>1221821</v>
      </c>
      <c r="G1007" s="196" t="s">
        <v>12763</v>
      </c>
      <c r="H1007" s="196" t="s">
        <v>12762</v>
      </c>
      <c r="I1007" s="197">
        <v>11.918870735697288</v>
      </c>
      <c r="J1007" s="196" t="s">
        <v>18577</v>
      </c>
      <c r="K1007" s="196" t="s">
        <v>12755</v>
      </c>
      <c r="L1007" s="196"/>
      <c r="M1007" s="196"/>
      <c r="N1007" s="196" t="s">
        <v>18578</v>
      </c>
      <c r="O1007" s="200">
        <v>40527</v>
      </c>
      <c r="P1007" s="196" t="s">
        <v>12762</v>
      </c>
      <c r="Q1007" s="196">
        <v>60</v>
      </c>
      <c r="R1007" s="196" t="s">
        <v>12755</v>
      </c>
      <c r="S1007" s="196" t="s">
        <v>18577</v>
      </c>
      <c r="T1007" s="198" t="str">
        <f t="shared" ref="T1007" si="395">P1007&amp;"-"&amp;R1007</f>
        <v>1"-(P)</v>
      </c>
    </row>
    <row r="1008" spans="1:20" x14ac:dyDescent="0.25">
      <c r="A1008">
        <v>2912947</v>
      </c>
      <c r="B1008" t="s">
        <v>18579</v>
      </c>
      <c r="C1008" t="s">
        <v>15874</v>
      </c>
      <c r="D1008">
        <v>20191021</v>
      </c>
      <c r="E1008" s="199">
        <v>28336</v>
      </c>
      <c r="F1008" s="199">
        <v>660180</v>
      </c>
      <c r="G1008" s="196" t="s">
        <v>12759</v>
      </c>
      <c r="H1008" s="196" t="s">
        <v>12762</v>
      </c>
      <c r="I1008" s="197">
        <v>55.020265977799177</v>
      </c>
      <c r="J1008" s="196" t="s">
        <v>18580</v>
      </c>
      <c r="K1008" s="196" t="s">
        <v>12755</v>
      </c>
      <c r="L1008" s="196">
        <v>2</v>
      </c>
      <c r="M1008" s="196">
        <v>2</v>
      </c>
      <c r="N1008" s="196" t="s">
        <v>16463</v>
      </c>
      <c r="O1008" s="200">
        <v>40214</v>
      </c>
      <c r="P1008" s="196" t="s">
        <v>12760</v>
      </c>
      <c r="Q1008" s="196">
        <v>57</v>
      </c>
      <c r="R1008" s="196" t="s">
        <v>12755</v>
      </c>
      <c r="S1008" s="196" t="s">
        <v>16464</v>
      </c>
      <c r="T1008" s="198" t="str">
        <f t="shared" ref="T1008:T1009" si="396">P1008&amp;"-"&amp;R1008</f>
        <v>2"-(P)</v>
      </c>
    </row>
    <row r="1009" spans="1:20" x14ac:dyDescent="0.25">
      <c r="A1009">
        <v>3808324</v>
      </c>
      <c r="B1009" t="s">
        <v>18581</v>
      </c>
      <c r="C1009" t="s">
        <v>15874</v>
      </c>
      <c r="D1009">
        <v>20191023</v>
      </c>
      <c r="E1009" s="199">
        <v>2933</v>
      </c>
      <c r="F1009" s="199">
        <v>5096506</v>
      </c>
      <c r="G1009" s="196" t="s">
        <v>12759</v>
      </c>
      <c r="H1009" s="196" t="s">
        <v>12762</v>
      </c>
      <c r="I1009" s="197">
        <v>12.005594291489029</v>
      </c>
      <c r="J1009" s="196" t="s">
        <v>18582</v>
      </c>
      <c r="K1009" s="196" t="s">
        <v>12755</v>
      </c>
      <c r="L1009" s="196">
        <v>45</v>
      </c>
      <c r="M1009" s="196">
        <v>45</v>
      </c>
      <c r="N1009" s="196" t="s">
        <v>18162</v>
      </c>
      <c r="O1009" s="200">
        <v>42660</v>
      </c>
      <c r="P1009" s="196" t="s">
        <v>12760</v>
      </c>
      <c r="Q1009" s="196">
        <v>45</v>
      </c>
      <c r="R1009" s="196" t="s">
        <v>12755</v>
      </c>
      <c r="S1009" s="196" t="s">
        <v>11919</v>
      </c>
      <c r="T1009" s="198" t="str">
        <f t="shared" si="396"/>
        <v>2"-(P)</v>
      </c>
    </row>
    <row r="1010" spans="1:20" x14ac:dyDescent="0.25">
      <c r="A1010">
        <v>482795</v>
      </c>
      <c r="B1010" t="s">
        <v>18584</v>
      </c>
      <c r="C1010" t="s">
        <v>15874</v>
      </c>
      <c r="D1010">
        <v>20191031</v>
      </c>
      <c r="E1010" s="199">
        <v>11387</v>
      </c>
      <c r="F1010" s="199">
        <v>648879</v>
      </c>
      <c r="G1010" s="196" t="s">
        <v>12763</v>
      </c>
      <c r="H1010" s="196" t="s">
        <v>12762</v>
      </c>
      <c r="I1010" s="197">
        <v>29.030841876636202</v>
      </c>
      <c r="J1010" s="196" t="s">
        <v>18585</v>
      </c>
      <c r="K1010" s="196" t="s">
        <v>12755</v>
      </c>
      <c r="L1010" s="196">
        <v>2</v>
      </c>
      <c r="M1010" s="196">
        <v>2</v>
      </c>
      <c r="N1010" s="196" t="s">
        <v>18586</v>
      </c>
      <c r="O1010" s="200">
        <v>39883</v>
      </c>
      <c r="P1010" s="196" t="s">
        <v>12760</v>
      </c>
      <c r="Q1010" s="196">
        <v>35</v>
      </c>
      <c r="R1010" s="196" t="s">
        <v>12755</v>
      </c>
      <c r="S1010" s="196" t="s">
        <v>17831</v>
      </c>
      <c r="T1010" s="198" t="str">
        <f t="shared" ref="T1010" si="397">P1010&amp;"-"&amp;R1010</f>
        <v>2"-(P)</v>
      </c>
    </row>
    <row r="1011" spans="1:20" x14ac:dyDescent="0.25">
      <c r="A1011">
        <v>2981922</v>
      </c>
      <c r="B1011" t="s">
        <v>18587</v>
      </c>
      <c r="C1011" t="s">
        <v>15874</v>
      </c>
      <c r="D1011">
        <v>20191018</v>
      </c>
      <c r="E1011" s="199">
        <v>5672</v>
      </c>
      <c r="F1011" s="199">
        <v>2878892</v>
      </c>
      <c r="G1011" s="196" t="s">
        <v>12768</v>
      </c>
      <c r="H1011" s="196" t="s">
        <v>12762</v>
      </c>
      <c r="I1011" s="197">
        <v>71.999999986816022</v>
      </c>
      <c r="J1011" s="196" t="s">
        <v>17964</v>
      </c>
      <c r="K1011" s="196" t="s">
        <v>12755</v>
      </c>
      <c r="L1011" s="196">
        <v>45</v>
      </c>
      <c r="M1011" s="196">
        <v>45</v>
      </c>
      <c r="N1011" s="196" t="s">
        <v>17965</v>
      </c>
      <c r="O1011" s="200">
        <v>41744</v>
      </c>
      <c r="P1011" s="196" t="s">
        <v>12760</v>
      </c>
      <c r="Q1011" s="196">
        <v>45</v>
      </c>
      <c r="R1011" s="196" t="s">
        <v>12755</v>
      </c>
      <c r="S1011" s="196" t="s">
        <v>17966</v>
      </c>
      <c r="T1011" s="198" t="str">
        <f t="shared" ref="T1011" si="398">P1011&amp;"-"&amp;R1011</f>
        <v>2"-(P)</v>
      </c>
    </row>
    <row r="1012" spans="1:20" x14ac:dyDescent="0.25">
      <c r="A1012">
        <v>1222131</v>
      </c>
      <c r="B1012" t="s">
        <v>12240</v>
      </c>
      <c r="C1012" t="s">
        <v>15874</v>
      </c>
      <c r="D1012">
        <v>20191021</v>
      </c>
      <c r="E1012" s="199">
        <v>23597</v>
      </c>
      <c r="F1012" s="199">
        <v>2889702</v>
      </c>
      <c r="G1012" s="196" t="s">
        <v>12763</v>
      </c>
      <c r="H1012" s="196" t="s">
        <v>12762</v>
      </c>
      <c r="I1012" s="197">
        <v>75.000000028914201</v>
      </c>
      <c r="J1012" s="196" t="s">
        <v>11643</v>
      </c>
      <c r="K1012" s="196" t="s">
        <v>12755</v>
      </c>
      <c r="L1012" s="196">
        <v>57</v>
      </c>
      <c r="M1012" s="196">
        <v>57</v>
      </c>
      <c r="N1012" s="196" t="s">
        <v>18588</v>
      </c>
      <c r="O1012" s="200">
        <v>41673</v>
      </c>
      <c r="P1012" s="196" t="s">
        <v>12762</v>
      </c>
      <c r="Q1012" s="196">
        <v>57</v>
      </c>
      <c r="R1012" s="196" t="s">
        <v>12755</v>
      </c>
      <c r="S1012" s="196" t="s">
        <v>11681</v>
      </c>
      <c r="T1012" s="198" t="str">
        <f t="shared" ref="T1012" si="399">P1012&amp;"-"&amp;R1012</f>
        <v>1"-(P)</v>
      </c>
    </row>
    <row r="1013" spans="1:20" x14ac:dyDescent="0.25">
      <c r="A1013">
        <v>2940553</v>
      </c>
      <c r="B1013" t="s">
        <v>18589</v>
      </c>
      <c r="C1013" t="s">
        <v>15874</v>
      </c>
      <c r="D1013">
        <v>20191024</v>
      </c>
      <c r="E1013" s="199">
        <v>22120</v>
      </c>
      <c r="F1013" s="199">
        <v>220159</v>
      </c>
      <c r="G1013" s="196" t="s">
        <v>12763</v>
      </c>
      <c r="H1013" s="196" t="s">
        <v>12764</v>
      </c>
      <c r="I1013" s="197">
        <v>91.550821848678339</v>
      </c>
      <c r="J1013" s="196" t="s">
        <v>18590</v>
      </c>
      <c r="K1013" s="196" t="s">
        <v>12755</v>
      </c>
      <c r="L1013" s="196">
        <v>0</v>
      </c>
      <c r="M1013" s="196">
        <v>0</v>
      </c>
      <c r="N1013" s="196" t="s">
        <v>16013</v>
      </c>
      <c r="O1013" s="200">
        <v>39448</v>
      </c>
      <c r="P1013" s="196" t="s">
        <v>12760</v>
      </c>
      <c r="Q1013" s="196">
        <v>57</v>
      </c>
      <c r="R1013" s="196" t="s">
        <v>12758</v>
      </c>
      <c r="S1013" s="196" t="s">
        <v>16014</v>
      </c>
      <c r="T1013" s="198" t="str">
        <f t="shared" ref="T1013:T1016" si="400">P1013&amp;"-"&amp;R1013</f>
        <v>2"-(W)</v>
      </c>
    </row>
    <row r="1014" spans="1:20" x14ac:dyDescent="0.25">
      <c r="A1014">
        <v>2552828</v>
      </c>
      <c r="B1014" t="s">
        <v>18591</v>
      </c>
      <c r="C1014" t="s">
        <v>15874</v>
      </c>
      <c r="D1014">
        <v>20191111</v>
      </c>
      <c r="E1014" s="199">
        <v>317</v>
      </c>
      <c r="F1014" s="199">
        <v>1582251</v>
      </c>
      <c r="G1014" s="196" t="s">
        <v>12759</v>
      </c>
      <c r="H1014" s="196" t="s">
        <v>12762</v>
      </c>
      <c r="I1014" s="197">
        <v>168.99966068435856</v>
      </c>
      <c r="J1014" s="196" t="s">
        <v>18592</v>
      </c>
      <c r="K1014" s="196" t="s">
        <v>12755</v>
      </c>
      <c r="L1014" s="196">
        <v>60</v>
      </c>
      <c r="M1014" s="196">
        <v>60</v>
      </c>
      <c r="N1014" s="196" t="s">
        <v>18593</v>
      </c>
      <c r="O1014" s="200">
        <v>40794</v>
      </c>
      <c r="P1014" s="196" t="s">
        <v>12760</v>
      </c>
      <c r="Q1014" s="196">
        <v>60</v>
      </c>
      <c r="R1014" s="196" t="s">
        <v>12755</v>
      </c>
      <c r="S1014" s="196" t="s">
        <v>18594</v>
      </c>
      <c r="T1014" s="198" t="str">
        <f t="shared" si="400"/>
        <v>2"-(P)</v>
      </c>
    </row>
    <row r="1015" spans="1:20" x14ac:dyDescent="0.25">
      <c r="A1015">
        <v>1400983</v>
      </c>
      <c r="B1015" t="s">
        <v>18595</v>
      </c>
      <c r="C1015" t="s">
        <v>15874</v>
      </c>
      <c r="D1015">
        <v>20191018</v>
      </c>
      <c r="E1015" s="199">
        <v>12298</v>
      </c>
      <c r="F1015" s="199">
        <v>3633102</v>
      </c>
      <c r="G1015" s="196" t="s">
        <v>12763</v>
      </c>
      <c r="H1015" s="196" t="s">
        <v>12762</v>
      </c>
      <c r="I1015" s="197">
        <v>172.0000000222534</v>
      </c>
      <c r="J1015" s="196" t="s">
        <v>18596</v>
      </c>
      <c r="K1015" s="196" t="s">
        <v>12755</v>
      </c>
      <c r="L1015" s="196"/>
      <c r="M1015" s="196"/>
      <c r="N1015" s="196" t="s">
        <v>18343</v>
      </c>
      <c r="O1015" s="200">
        <v>42342</v>
      </c>
      <c r="P1015" s="196" t="s">
        <v>12754</v>
      </c>
      <c r="Q1015" s="196">
        <v>57</v>
      </c>
      <c r="R1015" s="196" t="s">
        <v>12755</v>
      </c>
      <c r="S1015" s="196" t="s">
        <v>18344</v>
      </c>
      <c r="T1015" s="198" t="str">
        <f t="shared" si="400"/>
        <v>4"-(P)</v>
      </c>
    </row>
    <row r="1016" spans="1:20" x14ac:dyDescent="0.25">
      <c r="A1016">
        <v>3664232</v>
      </c>
      <c r="B1016" t="s">
        <v>18597</v>
      </c>
      <c r="C1016" t="s">
        <v>15874</v>
      </c>
      <c r="D1016">
        <v>20191112</v>
      </c>
      <c r="E1016" s="199">
        <v>33239</v>
      </c>
      <c r="F1016" s="199">
        <v>4715229</v>
      </c>
      <c r="G1016" s="196" t="s">
        <v>12763</v>
      </c>
      <c r="H1016" s="196" t="s">
        <v>12762</v>
      </c>
      <c r="I1016" s="197">
        <v>54.000000007689373</v>
      </c>
      <c r="J1016" s="196" t="s">
        <v>12176</v>
      </c>
      <c r="K1016" s="196" t="s">
        <v>12755</v>
      </c>
      <c r="L1016" s="196">
        <v>60</v>
      </c>
      <c r="M1016" s="196">
        <v>60</v>
      </c>
      <c r="N1016" s="196" t="s">
        <v>17740</v>
      </c>
      <c r="O1016" s="200">
        <v>43160</v>
      </c>
      <c r="P1016" s="196" t="s">
        <v>12760</v>
      </c>
      <c r="Q1016" s="196">
        <v>60</v>
      </c>
      <c r="R1016" s="196" t="s">
        <v>12755</v>
      </c>
      <c r="S1016" s="196" t="s">
        <v>12213</v>
      </c>
      <c r="T1016" s="198" t="str">
        <f t="shared" si="400"/>
        <v>2"-(P)</v>
      </c>
    </row>
    <row r="1017" spans="1:20" x14ac:dyDescent="0.25">
      <c r="A1017">
        <v>404771</v>
      </c>
      <c r="B1017" t="s">
        <v>18598</v>
      </c>
      <c r="C1017" t="s">
        <v>15874</v>
      </c>
      <c r="D1017">
        <v>20191030</v>
      </c>
      <c r="E1017" s="199">
        <v>10603</v>
      </c>
      <c r="F1017" s="199">
        <v>2685653</v>
      </c>
      <c r="G1017" s="196" t="s">
        <v>12763</v>
      </c>
      <c r="H1017" s="196" t="s">
        <v>12762</v>
      </c>
      <c r="I1017" s="197">
        <v>48.999999962723365</v>
      </c>
      <c r="J1017" s="196" t="s">
        <v>18599</v>
      </c>
      <c r="K1017" s="196" t="s">
        <v>12755</v>
      </c>
      <c r="L1017" s="196">
        <v>45</v>
      </c>
      <c r="M1017" s="196">
        <v>45</v>
      </c>
      <c r="N1017" s="196" t="s">
        <v>18600</v>
      </c>
      <c r="O1017" s="200">
        <v>41365</v>
      </c>
      <c r="P1017" s="196" t="s">
        <v>12760</v>
      </c>
      <c r="Q1017" s="196">
        <v>45</v>
      </c>
      <c r="R1017" s="196" t="s">
        <v>12755</v>
      </c>
      <c r="S1017" s="196" t="s">
        <v>18601</v>
      </c>
      <c r="T1017" s="198" t="str">
        <f t="shared" ref="T1017:T1018" si="401">P1017&amp;"-"&amp;R1017</f>
        <v>2"-(P)</v>
      </c>
    </row>
    <row r="1018" spans="1:20" x14ac:dyDescent="0.25">
      <c r="A1018">
        <v>781097</v>
      </c>
      <c r="B1018" t="s">
        <v>18602</v>
      </c>
      <c r="C1018" t="s">
        <v>15874</v>
      </c>
      <c r="D1018">
        <v>20191028</v>
      </c>
      <c r="E1018" s="199">
        <v>13956</v>
      </c>
      <c r="F1018" s="199">
        <v>6374</v>
      </c>
      <c r="G1018" s="196" t="s">
        <v>12763</v>
      </c>
      <c r="H1018" s="196" t="s">
        <v>12762</v>
      </c>
      <c r="I1018" s="197">
        <v>166.05634336017286</v>
      </c>
      <c r="J1018" s="196" t="s">
        <v>18603</v>
      </c>
      <c r="K1018" s="196" t="s">
        <v>12755</v>
      </c>
      <c r="L1018" s="196">
        <v>60</v>
      </c>
      <c r="M1018" s="196">
        <v>60</v>
      </c>
      <c r="N1018" s="196" t="s">
        <v>18604</v>
      </c>
      <c r="O1018" s="200">
        <v>40298</v>
      </c>
      <c r="P1018" s="196" t="s">
        <v>12754</v>
      </c>
      <c r="Q1018" s="196">
        <v>60</v>
      </c>
      <c r="R1018" s="196" t="s">
        <v>12755</v>
      </c>
      <c r="S1018" s="196" t="s">
        <v>18605</v>
      </c>
      <c r="T1018" s="198" t="str">
        <f t="shared" si="401"/>
        <v>4"-(P)</v>
      </c>
    </row>
    <row r="1019" spans="1:20" x14ac:dyDescent="0.25">
      <c r="A1019">
        <v>933163</v>
      </c>
      <c r="B1019" t="s">
        <v>18606</v>
      </c>
      <c r="C1019" t="s">
        <v>15874</v>
      </c>
      <c r="D1019">
        <v>20191029</v>
      </c>
      <c r="E1019" s="199">
        <v>451</v>
      </c>
      <c r="F1019" s="199">
        <v>454199</v>
      </c>
      <c r="G1019" s="196" t="s">
        <v>12763</v>
      </c>
      <c r="H1019" s="196" t="s">
        <v>12762</v>
      </c>
      <c r="I1019" s="197">
        <v>213.8713282136861</v>
      </c>
      <c r="J1019" s="196" t="s">
        <v>18607</v>
      </c>
      <c r="K1019" s="196" t="s">
        <v>12755</v>
      </c>
      <c r="L1019" s="196">
        <v>45</v>
      </c>
      <c r="M1019" s="196">
        <v>45</v>
      </c>
      <c r="N1019" s="196" t="s">
        <v>18608</v>
      </c>
      <c r="O1019" s="200">
        <v>41432</v>
      </c>
      <c r="P1019" s="196" t="s">
        <v>12761</v>
      </c>
      <c r="Q1019" s="196">
        <v>45</v>
      </c>
      <c r="R1019" s="196" t="s">
        <v>12758</v>
      </c>
      <c r="S1019" s="196" t="s">
        <v>18609</v>
      </c>
      <c r="T1019" s="198" t="str">
        <f t="shared" ref="T1019:T1021" si="402">P1019&amp;"-"&amp;R1019</f>
        <v>4-1/2"-(W)</v>
      </c>
    </row>
    <row r="1020" spans="1:20" x14ac:dyDescent="0.25">
      <c r="A1020">
        <v>3773865</v>
      </c>
      <c r="B1020" t="s">
        <v>18610</v>
      </c>
      <c r="C1020" t="s">
        <v>15874</v>
      </c>
      <c r="D1020">
        <v>20191111</v>
      </c>
      <c r="E1020" s="199">
        <v>4511</v>
      </c>
      <c r="F1020" s="199">
        <v>412803</v>
      </c>
      <c r="G1020" s="196" t="s">
        <v>12759</v>
      </c>
      <c r="H1020" s="196" t="s">
        <v>12764</v>
      </c>
      <c r="I1020" s="197">
        <v>56.164851674123121</v>
      </c>
      <c r="J1020" s="196" t="s">
        <v>18611</v>
      </c>
      <c r="K1020" s="196" t="s">
        <v>12755</v>
      </c>
      <c r="L1020" s="196">
        <v>0</v>
      </c>
      <c r="M1020" s="196">
        <v>0</v>
      </c>
      <c r="N1020" s="196" t="s">
        <v>18612</v>
      </c>
      <c r="O1020" s="200">
        <v>39814</v>
      </c>
      <c r="P1020" s="196" t="s">
        <v>12762</v>
      </c>
      <c r="Q1020" s="196">
        <v>55</v>
      </c>
      <c r="R1020" s="196" t="s">
        <v>12755</v>
      </c>
      <c r="S1020" s="196" t="s">
        <v>18613</v>
      </c>
      <c r="T1020" s="198" t="str">
        <f t="shared" si="402"/>
        <v>1"-(P)</v>
      </c>
    </row>
    <row r="1021" spans="1:20" x14ac:dyDescent="0.25">
      <c r="A1021">
        <v>3078863</v>
      </c>
      <c r="B1021" t="s">
        <v>18614</v>
      </c>
      <c r="C1021" t="s">
        <v>15874</v>
      </c>
      <c r="D1021">
        <v>20191104</v>
      </c>
      <c r="E1021" s="199">
        <v>10900</v>
      </c>
      <c r="F1021" s="199">
        <v>618272</v>
      </c>
      <c r="G1021" s="196" t="s">
        <v>12763</v>
      </c>
      <c r="H1021" s="196" t="s">
        <v>12764</v>
      </c>
      <c r="I1021" s="197">
        <v>76.177917592296566</v>
      </c>
      <c r="J1021" s="196" t="s">
        <v>18615</v>
      </c>
      <c r="K1021" s="196" t="s">
        <v>12755</v>
      </c>
      <c r="L1021" s="196">
        <v>60</v>
      </c>
      <c r="M1021" s="196">
        <v>60</v>
      </c>
      <c r="N1021" s="196" t="s">
        <v>18616</v>
      </c>
      <c r="O1021" s="200">
        <v>39448</v>
      </c>
      <c r="P1021" s="196" t="s">
        <v>12760</v>
      </c>
      <c r="Q1021" s="196">
        <v>60</v>
      </c>
      <c r="R1021" s="196" t="s">
        <v>12755</v>
      </c>
      <c r="S1021" s="196" t="s">
        <v>18617</v>
      </c>
      <c r="T1021" s="198" t="str">
        <f t="shared" si="402"/>
        <v>2"-(P)</v>
      </c>
    </row>
    <row r="1022" spans="1:20" x14ac:dyDescent="0.25">
      <c r="A1022">
        <v>2108762</v>
      </c>
      <c r="B1022" t="s">
        <v>18618</v>
      </c>
      <c r="C1022" t="s">
        <v>15874</v>
      </c>
      <c r="D1022">
        <v>20191111</v>
      </c>
      <c r="E1022" s="199">
        <v>247</v>
      </c>
      <c r="F1022" s="199">
        <v>821785</v>
      </c>
      <c r="G1022" s="196" t="s">
        <v>12759</v>
      </c>
      <c r="H1022" s="196" t="s">
        <v>12764</v>
      </c>
      <c r="I1022" s="197">
        <v>46.631150210129441</v>
      </c>
      <c r="J1022" s="196" t="s">
        <v>18619</v>
      </c>
      <c r="K1022" s="196" t="s">
        <v>12755</v>
      </c>
      <c r="L1022" s="196">
        <v>2</v>
      </c>
      <c r="M1022" s="196">
        <v>2</v>
      </c>
      <c r="N1022" s="196" t="s">
        <v>18620</v>
      </c>
      <c r="O1022" s="200">
        <v>39787</v>
      </c>
      <c r="P1022" s="196" t="s">
        <v>12760</v>
      </c>
      <c r="Q1022" s="196">
        <v>60</v>
      </c>
      <c r="R1022" s="196" t="s">
        <v>12755</v>
      </c>
      <c r="S1022" s="196" t="s">
        <v>18621</v>
      </c>
      <c r="T1022" s="198" t="str">
        <f t="shared" ref="T1022" si="403">P1022&amp;"-"&amp;R1022</f>
        <v>2"-(P)</v>
      </c>
    </row>
    <row r="1023" spans="1:20" x14ac:dyDescent="0.25">
      <c r="A1023">
        <v>3621307</v>
      </c>
      <c r="B1023" t="s">
        <v>18622</v>
      </c>
      <c r="C1023" t="s">
        <v>15874</v>
      </c>
      <c r="D1023">
        <v>20191111</v>
      </c>
      <c r="E1023" s="199">
        <v>18258</v>
      </c>
      <c r="F1023" s="199">
        <v>679758</v>
      </c>
      <c r="G1023" s="196" t="s">
        <v>12759</v>
      </c>
      <c r="H1023" s="196" t="s">
        <v>12762</v>
      </c>
      <c r="I1023" s="197">
        <v>50.981994561533355</v>
      </c>
      <c r="J1023" s="196" t="s">
        <v>18623</v>
      </c>
      <c r="K1023" s="196" t="s">
        <v>12755</v>
      </c>
      <c r="L1023" s="196">
        <v>2</v>
      </c>
      <c r="M1023" s="196">
        <v>2</v>
      </c>
      <c r="N1023" s="196" t="s">
        <v>15949</v>
      </c>
      <c r="O1023" s="200">
        <v>39853</v>
      </c>
      <c r="P1023" s="196" t="s">
        <v>12754</v>
      </c>
      <c r="Q1023" s="196">
        <v>60</v>
      </c>
      <c r="R1023" s="196" t="s">
        <v>12755</v>
      </c>
      <c r="S1023" s="196" t="s">
        <v>15950</v>
      </c>
      <c r="T1023" s="198" t="str">
        <f t="shared" ref="T1023:T1026" si="404">P1023&amp;"-"&amp;R1023</f>
        <v>4"-(P)</v>
      </c>
    </row>
    <row r="1024" spans="1:20" x14ac:dyDescent="0.25">
      <c r="A1024">
        <v>2420926</v>
      </c>
      <c r="B1024" t="s">
        <v>18624</v>
      </c>
      <c r="C1024" t="s">
        <v>15874</v>
      </c>
      <c r="D1024">
        <v>20191113</v>
      </c>
      <c r="E1024" s="199">
        <v>6085</v>
      </c>
      <c r="F1024" s="199">
        <v>893009</v>
      </c>
      <c r="G1024" s="196" t="s">
        <v>12768</v>
      </c>
      <c r="H1024" s="196" t="s">
        <v>12762</v>
      </c>
      <c r="I1024" s="197">
        <v>56.232283554767712</v>
      </c>
      <c r="J1024" s="196" t="s">
        <v>16036</v>
      </c>
      <c r="K1024" s="196" t="s">
        <v>12755</v>
      </c>
      <c r="L1024" s="196">
        <v>45</v>
      </c>
      <c r="M1024" s="196"/>
      <c r="N1024" s="196" t="s">
        <v>16037</v>
      </c>
      <c r="O1024" s="200">
        <v>40080</v>
      </c>
      <c r="P1024" s="196" t="s">
        <v>12760</v>
      </c>
      <c r="Q1024" s="196">
        <v>45</v>
      </c>
      <c r="R1024" s="196" t="s">
        <v>12755</v>
      </c>
      <c r="S1024" s="196" t="s">
        <v>16038</v>
      </c>
      <c r="T1024" s="198" t="str">
        <f t="shared" si="404"/>
        <v>2"-(P)</v>
      </c>
    </row>
    <row r="1025" spans="1:20" x14ac:dyDescent="0.25">
      <c r="A1025">
        <v>3735532</v>
      </c>
      <c r="B1025" t="s">
        <v>18625</v>
      </c>
      <c r="C1025" t="s">
        <v>15874</v>
      </c>
      <c r="D1025">
        <v>20191104</v>
      </c>
      <c r="E1025" s="199">
        <v>27607</v>
      </c>
      <c r="F1025" s="199">
        <v>4970866</v>
      </c>
      <c r="G1025" s="196" t="s">
        <v>12759</v>
      </c>
      <c r="H1025" s="196" t="s">
        <v>12760</v>
      </c>
      <c r="I1025" s="197">
        <v>27.999999996460417</v>
      </c>
      <c r="J1025" s="196" t="s">
        <v>18626</v>
      </c>
      <c r="K1025" s="196" t="s">
        <v>12755</v>
      </c>
      <c r="L1025" s="196">
        <v>57</v>
      </c>
      <c r="M1025" s="196">
        <v>57</v>
      </c>
      <c r="N1025" s="196" t="s">
        <v>17141</v>
      </c>
      <c r="O1025" s="200">
        <v>42853</v>
      </c>
      <c r="P1025" s="196" t="s">
        <v>12760</v>
      </c>
      <c r="Q1025" s="196">
        <v>57</v>
      </c>
      <c r="R1025" s="196" t="s">
        <v>12755</v>
      </c>
      <c r="S1025" s="196" t="s">
        <v>17142</v>
      </c>
      <c r="T1025" s="198" t="str">
        <f t="shared" si="404"/>
        <v>2"-(P)</v>
      </c>
    </row>
    <row r="1026" spans="1:20" x14ac:dyDescent="0.25">
      <c r="A1026">
        <v>499861</v>
      </c>
      <c r="B1026" t="s">
        <v>18627</v>
      </c>
      <c r="C1026" t="s">
        <v>15874</v>
      </c>
      <c r="D1026">
        <v>20191107</v>
      </c>
      <c r="E1026" s="199">
        <v>17628</v>
      </c>
      <c r="F1026" s="199">
        <v>3861127</v>
      </c>
      <c r="G1026" s="196" t="s">
        <v>12763</v>
      </c>
      <c r="H1026" s="196" t="s">
        <v>12762</v>
      </c>
      <c r="I1026" s="197">
        <v>199.78513802446193</v>
      </c>
      <c r="J1026" s="196" t="s">
        <v>18628</v>
      </c>
      <c r="K1026" s="196" t="s">
        <v>12755</v>
      </c>
      <c r="L1026" s="196">
        <v>60</v>
      </c>
      <c r="M1026" s="196">
        <v>60</v>
      </c>
      <c r="N1026" s="196" t="s">
        <v>18629</v>
      </c>
      <c r="O1026" s="200">
        <v>42444</v>
      </c>
      <c r="P1026" s="196" t="s">
        <v>12760</v>
      </c>
      <c r="Q1026" s="196">
        <v>60</v>
      </c>
      <c r="R1026" s="196" t="s">
        <v>12755</v>
      </c>
      <c r="S1026" s="196" t="s">
        <v>18630</v>
      </c>
      <c r="T1026" s="198" t="str">
        <f t="shared" si="404"/>
        <v>2"-(P)</v>
      </c>
    </row>
    <row r="1027" spans="1:20" x14ac:dyDescent="0.25">
      <c r="A1027">
        <v>3016533</v>
      </c>
      <c r="B1027" t="s">
        <v>18631</v>
      </c>
      <c r="C1027" t="s">
        <v>15874</v>
      </c>
      <c r="D1027">
        <v>20191030</v>
      </c>
      <c r="E1027" s="199">
        <v>726</v>
      </c>
      <c r="F1027" s="199">
        <v>5241702</v>
      </c>
      <c r="G1027" s="196" t="s">
        <v>12763</v>
      </c>
      <c r="H1027" s="196" t="s">
        <v>12762</v>
      </c>
      <c r="I1027" s="197">
        <v>65.000000018039842</v>
      </c>
      <c r="J1027" s="196" t="s">
        <v>18632</v>
      </c>
      <c r="K1027" s="196" t="s">
        <v>12755</v>
      </c>
      <c r="L1027" s="196">
        <v>45</v>
      </c>
      <c r="M1027" s="196">
        <v>45</v>
      </c>
      <c r="N1027" s="196" t="s">
        <v>18633</v>
      </c>
      <c r="O1027" s="200">
        <v>43497</v>
      </c>
      <c r="P1027" s="196" t="s">
        <v>12760</v>
      </c>
      <c r="Q1027" s="196">
        <v>45</v>
      </c>
      <c r="R1027" s="196" t="s">
        <v>12755</v>
      </c>
      <c r="S1027" s="196" t="s">
        <v>18634</v>
      </c>
      <c r="T1027" s="198" t="str">
        <f t="shared" ref="T1027" si="405">P1027&amp;"-"&amp;R1027</f>
        <v>2"-(P)</v>
      </c>
    </row>
    <row r="1028" spans="1:20" x14ac:dyDescent="0.25">
      <c r="A1028">
        <v>3347904</v>
      </c>
      <c r="B1028" t="s">
        <v>12421</v>
      </c>
      <c r="C1028" t="s">
        <v>15874</v>
      </c>
      <c r="D1028">
        <v>20191022</v>
      </c>
      <c r="E1028" s="199">
        <v>6270</v>
      </c>
      <c r="F1028" s="199">
        <v>3849542</v>
      </c>
      <c r="G1028" s="196" t="s">
        <v>12763</v>
      </c>
      <c r="H1028" s="196" t="s">
        <v>12762</v>
      </c>
      <c r="I1028" s="197">
        <v>36.000000012265915</v>
      </c>
      <c r="J1028" s="196" t="s">
        <v>11844</v>
      </c>
      <c r="K1028" s="196" t="s">
        <v>12755</v>
      </c>
      <c r="L1028" s="196">
        <v>30</v>
      </c>
      <c r="M1028" s="196">
        <v>30</v>
      </c>
      <c r="N1028" s="196" t="s">
        <v>18635</v>
      </c>
      <c r="O1028" s="200">
        <v>39814</v>
      </c>
      <c r="P1028" s="196" t="s">
        <v>12760</v>
      </c>
      <c r="Q1028" s="196">
        <v>60</v>
      </c>
      <c r="R1028" s="196" t="s">
        <v>12755</v>
      </c>
      <c r="S1028" s="196" t="s">
        <v>18636</v>
      </c>
      <c r="T1028" s="198" t="str">
        <f t="shared" ref="T1028:T1030" si="406">P1028&amp;"-"&amp;R1028</f>
        <v>2"-(P)</v>
      </c>
    </row>
    <row r="1029" spans="1:20" x14ac:dyDescent="0.25">
      <c r="A1029">
        <v>2966587</v>
      </c>
      <c r="B1029" t="s">
        <v>18637</v>
      </c>
      <c r="C1029" t="s">
        <v>15874</v>
      </c>
      <c r="D1029">
        <v>20191025</v>
      </c>
      <c r="E1029" s="199">
        <v>2138</v>
      </c>
      <c r="F1029" s="199">
        <v>4777256</v>
      </c>
      <c r="G1029" s="196" t="s">
        <v>12759</v>
      </c>
      <c r="H1029" s="196" t="s">
        <v>12762</v>
      </c>
      <c r="I1029" s="197">
        <v>14.999999989435455</v>
      </c>
      <c r="J1029" s="196" t="s">
        <v>12112</v>
      </c>
      <c r="K1029" s="196" t="s">
        <v>12755</v>
      </c>
      <c r="L1029" s="196">
        <v>35</v>
      </c>
      <c r="M1029" s="196">
        <v>35</v>
      </c>
      <c r="N1029" s="196" t="s">
        <v>16412</v>
      </c>
      <c r="O1029" s="200">
        <v>43315</v>
      </c>
      <c r="P1029" s="196" t="s">
        <v>12760</v>
      </c>
      <c r="Q1029" s="196">
        <v>35</v>
      </c>
      <c r="R1029" s="196" t="s">
        <v>12755</v>
      </c>
      <c r="S1029" s="196" t="s">
        <v>12219</v>
      </c>
      <c r="T1029" s="198" t="str">
        <f t="shared" si="406"/>
        <v>2"-(P)</v>
      </c>
    </row>
    <row r="1030" spans="1:20" x14ac:dyDescent="0.25">
      <c r="A1030">
        <v>2504106</v>
      </c>
      <c r="B1030" t="s">
        <v>18638</v>
      </c>
      <c r="C1030" t="s">
        <v>15874</v>
      </c>
      <c r="D1030">
        <v>20191114</v>
      </c>
      <c r="E1030" s="199">
        <v>26547</v>
      </c>
      <c r="F1030" s="199">
        <v>1541840</v>
      </c>
      <c r="G1030" s="196" t="s">
        <v>12768</v>
      </c>
      <c r="H1030" s="196" t="s">
        <v>12762</v>
      </c>
      <c r="I1030" s="197">
        <v>57.99033041633372</v>
      </c>
      <c r="J1030" s="196" t="s">
        <v>17608</v>
      </c>
      <c r="K1030" s="196" t="s">
        <v>12755</v>
      </c>
      <c r="L1030" s="196">
        <v>57</v>
      </c>
      <c r="M1030" s="196">
        <v>57</v>
      </c>
      <c r="N1030" s="196" t="s">
        <v>15929</v>
      </c>
      <c r="O1030" s="200">
        <v>40764</v>
      </c>
      <c r="P1030" s="196" t="s">
        <v>12754</v>
      </c>
      <c r="Q1030" s="196">
        <v>57</v>
      </c>
      <c r="R1030" s="196" t="s">
        <v>12755</v>
      </c>
      <c r="S1030" s="196" t="s">
        <v>15930</v>
      </c>
      <c r="T1030" s="198" t="str">
        <f t="shared" si="406"/>
        <v>4"-(P)</v>
      </c>
    </row>
    <row r="1031" spans="1:20" x14ac:dyDescent="0.25">
      <c r="A1031">
        <v>3236622</v>
      </c>
      <c r="B1031" t="s">
        <v>12336</v>
      </c>
      <c r="C1031" t="s">
        <v>15874</v>
      </c>
      <c r="D1031">
        <v>20191107</v>
      </c>
      <c r="E1031" s="199">
        <v>32103</v>
      </c>
      <c r="F1031" s="199">
        <v>3563103</v>
      </c>
      <c r="G1031" s="196" t="s">
        <v>12763</v>
      </c>
      <c r="H1031" s="196" t="s">
        <v>12762</v>
      </c>
      <c r="I1031" s="197">
        <v>9.9999999881982706</v>
      </c>
      <c r="J1031" s="196" t="s">
        <v>11750</v>
      </c>
      <c r="K1031" s="196" t="s">
        <v>12755</v>
      </c>
      <c r="L1031" s="196">
        <v>57</v>
      </c>
      <c r="M1031" s="196">
        <v>57</v>
      </c>
      <c r="N1031" s="196" t="s">
        <v>18639</v>
      </c>
      <c r="O1031" s="200">
        <v>42130</v>
      </c>
      <c r="P1031" s="196" t="s">
        <v>12760</v>
      </c>
      <c r="Q1031" s="196">
        <v>57</v>
      </c>
      <c r="R1031" s="196" t="s">
        <v>12755</v>
      </c>
      <c r="S1031" s="196" t="s">
        <v>11798</v>
      </c>
      <c r="T1031" s="198" t="str">
        <f t="shared" ref="T1031:T1036" si="407">P1031&amp;"-"&amp;R1031</f>
        <v>2"-(P)</v>
      </c>
    </row>
    <row r="1032" spans="1:20" x14ac:dyDescent="0.25">
      <c r="A1032">
        <v>2468997</v>
      </c>
      <c r="B1032" t="s">
        <v>18640</v>
      </c>
      <c r="C1032" t="s">
        <v>15874</v>
      </c>
      <c r="D1032">
        <v>20191112</v>
      </c>
      <c r="E1032" s="199">
        <v>5166</v>
      </c>
      <c r="F1032" s="199">
        <v>1006616</v>
      </c>
      <c r="G1032" s="196" t="s">
        <v>12759</v>
      </c>
      <c r="H1032" s="196" t="s">
        <v>12762</v>
      </c>
      <c r="I1032" s="197">
        <v>152.59962451153515</v>
      </c>
      <c r="J1032" s="196" t="s">
        <v>18641</v>
      </c>
      <c r="K1032" s="196" t="s">
        <v>12755</v>
      </c>
      <c r="L1032" s="196"/>
      <c r="M1032" s="196"/>
      <c r="N1032" s="196" t="s">
        <v>18642</v>
      </c>
      <c r="O1032" s="200">
        <v>39448</v>
      </c>
      <c r="P1032" s="196" t="s">
        <v>12754</v>
      </c>
      <c r="Q1032" s="196">
        <v>55</v>
      </c>
      <c r="R1032" s="196" t="s">
        <v>12755</v>
      </c>
      <c r="S1032" s="196" t="s">
        <v>18643</v>
      </c>
      <c r="T1032" s="198" t="str">
        <f t="shared" si="407"/>
        <v>4"-(P)</v>
      </c>
    </row>
    <row r="1033" spans="1:20" x14ac:dyDescent="0.25">
      <c r="A1033">
        <v>3758813</v>
      </c>
      <c r="B1033" t="s">
        <v>18644</v>
      </c>
      <c r="C1033" t="s">
        <v>15874</v>
      </c>
      <c r="D1033">
        <v>20191114</v>
      </c>
      <c r="E1033" s="199">
        <v>25107</v>
      </c>
      <c r="F1033" s="199">
        <v>134887</v>
      </c>
      <c r="G1033" s="196" t="s">
        <v>12763</v>
      </c>
      <c r="H1033" s="196" t="s">
        <v>12764</v>
      </c>
      <c r="I1033" s="197">
        <v>82.535176758356783</v>
      </c>
      <c r="J1033" s="196" t="s">
        <v>16768</v>
      </c>
      <c r="K1033" s="196" t="s">
        <v>12755</v>
      </c>
      <c r="L1033" s="196">
        <v>57</v>
      </c>
      <c r="M1033" s="196">
        <v>57</v>
      </c>
      <c r="N1033" s="196" t="s">
        <v>16423</v>
      </c>
      <c r="O1033" s="200">
        <v>40809</v>
      </c>
      <c r="P1033" s="196" t="s">
        <v>12767</v>
      </c>
      <c r="Q1033" s="196">
        <v>57</v>
      </c>
      <c r="R1033" s="196" t="s">
        <v>12755</v>
      </c>
      <c r="S1033" s="196" t="s">
        <v>16424</v>
      </c>
      <c r="T1033" s="198" t="str">
        <f t="shared" si="407"/>
        <v>6"-(P)</v>
      </c>
    </row>
    <row r="1034" spans="1:20" x14ac:dyDescent="0.25">
      <c r="A1034">
        <v>195756</v>
      </c>
      <c r="B1034" t="s">
        <v>18645</v>
      </c>
      <c r="C1034" t="s">
        <v>15874</v>
      </c>
      <c r="D1034">
        <v>20191104</v>
      </c>
      <c r="E1034" s="199">
        <v>1946</v>
      </c>
      <c r="F1034" s="199">
        <v>441334</v>
      </c>
      <c r="G1034" s="196" t="s">
        <v>12763</v>
      </c>
      <c r="H1034" s="196" t="s">
        <v>12762</v>
      </c>
      <c r="I1034" s="197">
        <v>437.37906549786118</v>
      </c>
      <c r="J1034" s="196" t="s">
        <v>18646</v>
      </c>
      <c r="K1034" s="196" t="s">
        <v>12758</v>
      </c>
      <c r="L1034" s="196">
        <v>45</v>
      </c>
      <c r="M1034" s="196">
        <v>45</v>
      </c>
      <c r="N1034" s="196" t="s">
        <v>18647</v>
      </c>
      <c r="O1034" s="200">
        <v>43269</v>
      </c>
      <c r="P1034" s="196" t="s">
        <v>12762</v>
      </c>
      <c r="Q1034" s="196">
        <v>45</v>
      </c>
      <c r="R1034" s="196" t="s">
        <v>12758</v>
      </c>
      <c r="S1034" s="196" t="s">
        <v>18648</v>
      </c>
      <c r="T1034" s="198" t="str">
        <f t="shared" si="407"/>
        <v>1"-(W)</v>
      </c>
    </row>
    <row r="1035" spans="1:20" x14ac:dyDescent="0.25">
      <c r="A1035">
        <v>3729662</v>
      </c>
      <c r="B1035" t="s">
        <v>18649</v>
      </c>
      <c r="C1035" t="s">
        <v>15874</v>
      </c>
      <c r="D1035">
        <v>20191107</v>
      </c>
      <c r="E1035" s="199">
        <v>32369</v>
      </c>
      <c r="F1035" s="199">
        <v>1413435</v>
      </c>
      <c r="G1035" s="196" t="s">
        <v>12763</v>
      </c>
      <c r="H1035" s="196" t="s">
        <v>12762</v>
      </c>
      <c r="I1035" s="197">
        <v>36.42328630865908</v>
      </c>
      <c r="J1035" s="196" t="s">
        <v>18650</v>
      </c>
      <c r="K1035" s="196" t="s">
        <v>12755</v>
      </c>
      <c r="L1035" s="196">
        <v>57</v>
      </c>
      <c r="M1035" s="196">
        <v>57</v>
      </c>
      <c r="N1035" s="196" t="s">
        <v>18651</v>
      </c>
      <c r="O1035" s="200">
        <v>41943</v>
      </c>
      <c r="P1035" s="196" t="s">
        <v>12767</v>
      </c>
      <c r="Q1035" s="196">
        <v>57</v>
      </c>
      <c r="R1035" s="196" t="s">
        <v>12755</v>
      </c>
      <c r="S1035" s="196" t="s">
        <v>18652</v>
      </c>
      <c r="T1035" s="198" t="str">
        <f t="shared" si="407"/>
        <v>6"-(P)</v>
      </c>
    </row>
    <row r="1036" spans="1:20" x14ac:dyDescent="0.25">
      <c r="A1036">
        <v>324281</v>
      </c>
      <c r="B1036" t="s">
        <v>18653</v>
      </c>
      <c r="C1036" t="s">
        <v>15874</v>
      </c>
      <c r="D1036">
        <v>20191112</v>
      </c>
      <c r="E1036" s="199">
        <v>4476</v>
      </c>
      <c r="F1036" s="199">
        <v>413496</v>
      </c>
      <c r="G1036" s="196" t="s">
        <v>12768</v>
      </c>
      <c r="H1036" s="196" t="s">
        <v>12762</v>
      </c>
      <c r="I1036" s="197">
        <v>14.748687890625721</v>
      </c>
      <c r="J1036" s="196" t="s">
        <v>18654</v>
      </c>
      <c r="K1036" s="196" t="s">
        <v>12755</v>
      </c>
      <c r="L1036" s="196">
        <v>55</v>
      </c>
      <c r="M1036" s="196">
        <v>55</v>
      </c>
      <c r="N1036" s="196" t="s">
        <v>17294</v>
      </c>
      <c r="O1036" s="200">
        <v>42915</v>
      </c>
      <c r="P1036" s="196" t="s">
        <v>12760</v>
      </c>
      <c r="Q1036" s="196">
        <v>55</v>
      </c>
      <c r="R1036" s="196" t="s">
        <v>12755</v>
      </c>
      <c r="S1036" s="196" t="s">
        <v>17295</v>
      </c>
      <c r="T1036" s="198" t="str">
        <f t="shared" si="407"/>
        <v>2"-(P)</v>
      </c>
    </row>
    <row r="1037" spans="1:20" x14ac:dyDescent="0.25">
      <c r="A1037">
        <v>267070</v>
      </c>
      <c r="B1037" t="s">
        <v>18655</v>
      </c>
      <c r="C1037" t="s">
        <v>15874</v>
      </c>
      <c r="D1037">
        <v>20191022</v>
      </c>
      <c r="E1037" s="199">
        <v>23920</v>
      </c>
      <c r="F1037" s="199">
        <v>3993934</v>
      </c>
      <c r="G1037" s="196" t="s">
        <v>12763</v>
      </c>
      <c r="H1037" s="196" t="s">
        <v>12762</v>
      </c>
      <c r="I1037" s="197">
        <v>46.000000046674579</v>
      </c>
      <c r="J1037" s="196" t="s">
        <v>18111</v>
      </c>
      <c r="K1037" s="196" t="s">
        <v>12755</v>
      </c>
      <c r="L1037" s="196">
        <v>57</v>
      </c>
      <c r="M1037" s="196">
        <v>57</v>
      </c>
      <c r="N1037" s="196" t="s">
        <v>18112</v>
      </c>
      <c r="O1037" s="200">
        <v>40975</v>
      </c>
      <c r="P1037" s="196" t="s">
        <v>12760</v>
      </c>
      <c r="Q1037" s="196">
        <v>57</v>
      </c>
      <c r="R1037" s="196" t="s">
        <v>12755</v>
      </c>
      <c r="S1037" s="196" t="s">
        <v>18113</v>
      </c>
      <c r="T1037" s="198" t="str">
        <f t="shared" ref="T1037" si="408">P1037&amp;"-"&amp;R1037</f>
        <v>2"-(P)</v>
      </c>
    </row>
    <row r="1038" spans="1:20" x14ac:dyDescent="0.25">
      <c r="A1038">
        <v>3571155</v>
      </c>
      <c r="B1038" t="s">
        <v>18656</v>
      </c>
      <c r="C1038" t="s">
        <v>15874</v>
      </c>
      <c r="D1038">
        <v>20191113</v>
      </c>
      <c r="E1038" s="199">
        <v>33149</v>
      </c>
      <c r="F1038" s="199">
        <v>4331178</v>
      </c>
      <c r="G1038" s="196" t="s">
        <v>12768</v>
      </c>
      <c r="H1038" s="196" t="s">
        <v>12762</v>
      </c>
      <c r="I1038" s="197">
        <v>17.000835016647443</v>
      </c>
      <c r="J1038" s="196" t="s">
        <v>12029</v>
      </c>
      <c r="K1038" s="196" t="s">
        <v>12755</v>
      </c>
      <c r="L1038" s="196">
        <v>60</v>
      </c>
      <c r="M1038" s="196">
        <v>60</v>
      </c>
      <c r="N1038" s="196" t="s">
        <v>18657</v>
      </c>
      <c r="O1038" s="200">
        <v>42837</v>
      </c>
      <c r="P1038" s="196" t="s">
        <v>12760</v>
      </c>
      <c r="Q1038" s="196">
        <v>60</v>
      </c>
      <c r="R1038" s="196" t="s">
        <v>12755</v>
      </c>
      <c r="S1038" s="196" t="s">
        <v>12065</v>
      </c>
      <c r="T1038" s="198" t="str">
        <f t="shared" ref="T1038:T1040" si="409">P1038&amp;"-"&amp;R1038</f>
        <v>2"-(P)</v>
      </c>
    </row>
    <row r="1039" spans="1:20" x14ac:dyDescent="0.25">
      <c r="A1039">
        <v>1814140</v>
      </c>
      <c r="B1039" t="s">
        <v>18658</v>
      </c>
      <c r="C1039" t="s">
        <v>15874</v>
      </c>
      <c r="D1039">
        <v>20191106</v>
      </c>
      <c r="E1039" s="199">
        <v>29519</v>
      </c>
      <c r="F1039" s="199">
        <v>74705</v>
      </c>
      <c r="G1039" s="196" t="s">
        <v>12759</v>
      </c>
      <c r="H1039" s="196" t="s">
        <v>12765</v>
      </c>
      <c r="I1039" s="197">
        <v>95.916684435235553</v>
      </c>
      <c r="J1039" s="196" t="s">
        <v>18659</v>
      </c>
      <c r="K1039" s="196" t="s">
        <v>12758</v>
      </c>
      <c r="L1039" s="196">
        <v>0</v>
      </c>
      <c r="M1039" s="196">
        <v>0</v>
      </c>
      <c r="N1039" s="196" t="s">
        <v>18660</v>
      </c>
      <c r="O1039" s="200">
        <v>42243</v>
      </c>
      <c r="P1039" s="196" t="s">
        <v>12754</v>
      </c>
      <c r="Q1039" s="196">
        <v>57</v>
      </c>
      <c r="R1039" s="196" t="s">
        <v>12755</v>
      </c>
      <c r="S1039" s="196" t="s">
        <v>18661</v>
      </c>
      <c r="T1039" s="198" t="str">
        <f t="shared" si="409"/>
        <v>4"-(P)</v>
      </c>
    </row>
    <row r="1040" spans="1:20" x14ac:dyDescent="0.25">
      <c r="A1040">
        <v>3103779</v>
      </c>
      <c r="B1040" t="s">
        <v>18662</v>
      </c>
      <c r="C1040" t="s">
        <v>15874</v>
      </c>
      <c r="D1040">
        <v>20191107</v>
      </c>
      <c r="E1040" s="199">
        <v>32214</v>
      </c>
      <c r="F1040" s="199">
        <v>608382</v>
      </c>
      <c r="G1040" s="196" t="s">
        <v>12763</v>
      </c>
      <c r="H1040" s="196" t="s">
        <v>12762</v>
      </c>
      <c r="I1040" s="197">
        <v>36.563224369872174</v>
      </c>
      <c r="J1040" s="196" t="s">
        <v>18663</v>
      </c>
      <c r="K1040" s="196" t="s">
        <v>12755</v>
      </c>
      <c r="L1040" s="196">
        <v>0</v>
      </c>
      <c r="M1040" s="196">
        <v>0</v>
      </c>
      <c r="N1040" s="196" t="s">
        <v>18664</v>
      </c>
      <c r="O1040" s="200">
        <v>39448</v>
      </c>
      <c r="P1040" s="196" t="s">
        <v>12762</v>
      </c>
      <c r="Q1040" s="196">
        <v>57</v>
      </c>
      <c r="R1040" s="196" t="s">
        <v>12758</v>
      </c>
      <c r="S1040" s="196" t="s">
        <v>18665</v>
      </c>
      <c r="T1040" s="198" t="str">
        <f t="shared" si="409"/>
        <v>1"-(W)</v>
      </c>
    </row>
    <row r="1041" spans="1:20" x14ac:dyDescent="0.25">
      <c r="A1041">
        <v>2024319</v>
      </c>
      <c r="B1041" t="s">
        <v>18666</v>
      </c>
      <c r="C1041" t="s">
        <v>15874</v>
      </c>
      <c r="D1041">
        <v>20191108</v>
      </c>
      <c r="E1041" s="199">
        <v>5826</v>
      </c>
      <c r="F1041" s="199">
        <v>648898</v>
      </c>
      <c r="G1041" s="196" t="s">
        <v>12763</v>
      </c>
      <c r="H1041" s="196" t="s">
        <v>12764</v>
      </c>
      <c r="I1041" s="197">
        <v>15.001424086474888</v>
      </c>
      <c r="J1041" s="196" t="s">
        <v>18667</v>
      </c>
      <c r="K1041" s="196" t="s">
        <v>12755</v>
      </c>
      <c r="L1041" s="196">
        <v>45</v>
      </c>
      <c r="M1041" s="196">
        <v>45</v>
      </c>
      <c r="N1041" s="196" t="s">
        <v>18668</v>
      </c>
      <c r="O1041" s="200">
        <v>40015</v>
      </c>
      <c r="P1041" s="196" t="s">
        <v>12760</v>
      </c>
      <c r="Q1041" s="196">
        <v>45</v>
      </c>
      <c r="R1041" s="196" t="s">
        <v>12755</v>
      </c>
      <c r="S1041" s="196" t="s">
        <v>18669</v>
      </c>
      <c r="T1041" s="198" t="str">
        <f t="shared" ref="T1041:T1046" si="410">P1041&amp;"-"&amp;R1041</f>
        <v>2"-(P)</v>
      </c>
    </row>
    <row r="1042" spans="1:20" x14ac:dyDescent="0.25">
      <c r="A1042">
        <v>3647287</v>
      </c>
      <c r="B1042" t="s">
        <v>18670</v>
      </c>
      <c r="C1042" t="s">
        <v>15874</v>
      </c>
      <c r="D1042">
        <v>20191113</v>
      </c>
      <c r="E1042" s="199">
        <v>33101</v>
      </c>
      <c r="F1042" s="199">
        <v>2247531</v>
      </c>
      <c r="G1042" s="196" t="s">
        <v>12759</v>
      </c>
      <c r="H1042" s="196" t="s">
        <v>12762</v>
      </c>
      <c r="I1042" s="197">
        <v>26.748928797664593</v>
      </c>
      <c r="J1042" s="196" t="s">
        <v>18671</v>
      </c>
      <c r="K1042" s="196" t="s">
        <v>12755</v>
      </c>
      <c r="L1042" s="196">
        <v>60</v>
      </c>
      <c r="M1042" s="196">
        <v>60</v>
      </c>
      <c r="N1042" s="196" t="s">
        <v>16924</v>
      </c>
      <c r="O1042" s="200">
        <v>41707</v>
      </c>
      <c r="P1042" s="196" t="s">
        <v>12760</v>
      </c>
      <c r="Q1042" s="196">
        <v>60</v>
      </c>
      <c r="R1042" s="196" t="s">
        <v>12755</v>
      </c>
      <c r="S1042" s="196" t="s">
        <v>16925</v>
      </c>
      <c r="T1042" s="198" t="str">
        <f t="shared" si="410"/>
        <v>2"-(P)</v>
      </c>
    </row>
    <row r="1043" spans="1:20" x14ac:dyDescent="0.25">
      <c r="A1043">
        <v>112712</v>
      </c>
      <c r="B1043" t="s">
        <v>18672</v>
      </c>
      <c r="C1043" t="s">
        <v>15874</v>
      </c>
      <c r="D1043">
        <v>20191104</v>
      </c>
      <c r="E1043" s="199">
        <v>1823</v>
      </c>
      <c r="F1043" s="199">
        <v>3297480</v>
      </c>
      <c r="G1043" s="196" t="s">
        <v>12763</v>
      </c>
      <c r="H1043" s="196" t="s">
        <v>12762</v>
      </c>
      <c r="I1043" s="197">
        <v>17.99999996662531</v>
      </c>
      <c r="J1043" s="196" t="s">
        <v>18673</v>
      </c>
      <c r="K1043" s="196" t="s">
        <v>12755</v>
      </c>
      <c r="L1043" s="196">
        <v>45</v>
      </c>
      <c r="M1043" s="196">
        <v>45</v>
      </c>
      <c r="N1043" s="196" t="s">
        <v>18674</v>
      </c>
      <c r="O1043" s="200">
        <v>41989</v>
      </c>
      <c r="P1043" s="196" t="s">
        <v>12760</v>
      </c>
      <c r="Q1043" s="196">
        <v>45</v>
      </c>
      <c r="R1043" s="196" t="s">
        <v>12758</v>
      </c>
      <c r="S1043" s="196" t="s">
        <v>18675</v>
      </c>
      <c r="T1043" s="198" t="str">
        <f t="shared" si="410"/>
        <v>2"-(W)</v>
      </c>
    </row>
    <row r="1044" spans="1:20" x14ac:dyDescent="0.25">
      <c r="A1044">
        <v>3765402</v>
      </c>
      <c r="B1044" t="s">
        <v>18676</v>
      </c>
      <c r="C1044" t="s">
        <v>15874</v>
      </c>
      <c r="D1044">
        <v>20191108</v>
      </c>
      <c r="E1044" s="199">
        <v>8322</v>
      </c>
      <c r="F1044" s="199">
        <v>5191301</v>
      </c>
      <c r="G1044" s="196" t="s">
        <v>12768</v>
      </c>
      <c r="H1044" s="196" t="s">
        <v>12762</v>
      </c>
      <c r="I1044" s="197">
        <v>53.000000011222134</v>
      </c>
      <c r="J1044" s="196" t="s">
        <v>18677</v>
      </c>
      <c r="K1044" s="196" t="s">
        <v>12755</v>
      </c>
      <c r="L1044" s="196">
        <v>45</v>
      </c>
      <c r="M1044" s="196">
        <v>45</v>
      </c>
      <c r="N1044" s="196" t="s">
        <v>16382</v>
      </c>
      <c r="O1044" s="200">
        <v>43283</v>
      </c>
      <c r="P1044" s="196" t="s">
        <v>12762</v>
      </c>
      <c r="Q1044" s="196">
        <v>45</v>
      </c>
      <c r="R1044" s="196" t="s">
        <v>12755</v>
      </c>
      <c r="S1044" s="196" t="s">
        <v>16383</v>
      </c>
      <c r="T1044" s="198" t="str">
        <f t="shared" si="410"/>
        <v>1"-(P)</v>
      </c>
    </row>
    <row r="1045" spans="1:20" x14ac:dyDescent="0.25">
      <c r="A1045">
        <v>3845617</v>
      </c>
      <c r="B1045" t="s">
        <v>18678</v>
      </c>
      <c r="C1045" t="s">
        <v>15874</v>
      </c>
      <c r="D1045">
        <v>20191028</v>
      </c>
      <c r="E1045" s="199">
        <v>15660</v>
      </c>
      <c r="F1045" s="199">
        <v>5048875</v>
      </c>
      <c r="G1045" s="196" t="s">
        <v>12759</v>
      </c>
      <c r="H1045" s="196" t="s">
        <v>12762</v>
      </c>
      <c r="I1045" s="197">
        <v>43.000000015851668</v>
      </c>
      <c r="J1045" s="196" t="s">
        <v>18679</v>
      </c>
      <c r="K1045" s="196" t="s">
        <v>12755</v>
      </c>
      <c r="L1045" s="196">
        <v>57</v>
      </c>
      <c r="M1045" s="196">
        <v>57</v>
      </c>
      <c r="N1045" s="196" t="s">
        <v>18680</v>
      </c>
      <c r="O1045" s="200">
        <v>43532</v>
      </c>
      <c r="P1045" s="196" t="s">
        <v>12760</v>
      </c>
      <c r="Q1045" s="196">
        <v>57</v>
      </c>
      <c r="R1045" s="196" t="s">
        <v>12755</v>
      </c>
      <c r="S1045" s="196" t="s">
        <v>18681</v>
      </c>
      <c r="T1045" s="198" t="str">
        <f t="shared" si="410"/>
        <v>2"-(P)</v>
      </c>
    </row>
    <row r="1046" spans="1:20" x14ac:dyDescent="0.25">
      <c r="A1046">
        <v>1499007</v>
      </c>
      <c r="B1046" t="s">
        <v>18682</v>
      </c>
      <c r="C1046" t="s">
        <v>15874</v>
      </c>
      <c r="D1046">
        <v>20191030</v>
      </c>
      <c r="E1046" s="199">
        <v>10972</v>
      </c>
      <c r="F1046" s="199">
        <v>329682</v>
      </c>
      <c r="G1046" s="196" t="s">
        <v>12763</v>
      </c>
      <c r="H1046" s="196" t="s">
        <v>12762</v>
      </c>
      <c r="I1046" s="197">
        <v>248.0059889582877</v>
      </c>
      <c r="J1046" s="196" t="s">
        <v>18683</v>
      </c>
      <c r="K1046" s="196" t="s">
        <v>12755</v>
      </c>
      <c r="L1046" s="196">
        <v>0</v>
      </c>
      <c r="M1046" s="196">
        <v>0</v>
      </c>
      <c r="N1046" s="196" t="s">
        <v>16310</v>
      </c>
      <c r="O1046" s="200">
        <v>43303</v>
      </c>
      <c r="P1046" s="196" t="s">
        <v>12760</v>
      </c>
      <c r="Q1046" s="196">
        <v>60</v>
      </c>
      <c r="R1046" s="196" t="s">
        <v>12755</v>
      </c>
      <c r="S1046" s="196" t="s">
        <v>16311</v>
      </c>
      <c r="T1046" s="198" t="str">
        <f t="shared" si="410"/>
        <v>2"-(P)</v>
      </c>
    </row>
    <row r="1047" spans="1:20" x14ac:dyDescent="0.25">
      <c r="A1047">
        <v>3883084</v>
      </c>
      <c r="B1047" t="s">
        <v>18684</v>
      </c>
      <c r="C1047" t="s">
        <v>15874</v>
      </c>
      <c r="D1047">
        <v>20191104</v>
      </c>
      <c r="E1047" s="199">
        <v>1975</v>
      </c>
      <c r="F1047" s="199">
        <v>2632434</v>
      </c>
      <c r="G1047" s="196" t="s">
        <v>12768</v>
      </c>
      <c r="H1047" s="196" t="s">
        <v>12760</v>
      </c>
      <c r="I1047" s="197">
        <v>28.735963692677316</v>
      </c>
      <c r="J1047" s="196" t="s">
        <v>16616</v>
      </c>
      <c r="K1047" s="196" t="s">
        <v>12755</v>
      </c>
      <c r="L1047" s="196">
        <v>45</v>
      </c>
      <c r="M1047" s="196">
        <v>45</v>
      </c>
      <c r="N1047" s="196" t="s">
        <v>16617</v>
      </c>
      <c r="O1047" s="200">
        <v>40655</v>
      </c>
      <c r="P1047" s="196" t="s">
        <v>12760</v>
      </c>
      <c r="Q1047" s="196">
        <v>45</v>
      </c>
      <c r="R1047" s="196" t="s">
        <v>12755</v>
      </c>
      <c r="S1047" s="196" t="s">
        <v>16618</v>
      </c>
      <c r="T1047" s="198" t="str">
        <f t="shared" ref="T1047:T1048" si="411">P1047&amp;"-"&amp;R1047</f>
        <v>2"-(P)</v>
      </c>
    </row>
    <row r="1048" spans="1:20" x14ac:dyDescent="0.25">
      <c r="A1048">
        <v>3126714</v>
      </c>
      <c r="B1048" t="s">
        <v>18685</v>
      </c>
      <c r="C1048" t="s">
        <v>15874</v>
      </c>
      <c r="D1048">
        <v>20191018</v>
      </c>
      <c r="E1048" s="199">
        <v>6735</v>
      </c>
      <c r="F1048" s="199">
        <v>3029408</v>
      </c>
      <c r="G1048" s="196" t="s">
        <v>12763</v>
      </c>
      <c r="H1048" s="196" t="s">
        <v>12762</v>
      </c>
      <c r="I1048" s="197">
        <v>51.999999987877246</v>
      </c>
      <c r="J1048" s="196" t="s">
        <v>18686</v>
      </c>
      <c r="K1048" s="196" t="s">
        <v>12755</v>
      </c>
      <c r="L1048" s="196">
        <v>60</v>
      </c>
      <c r="M1048" s="196">
        <v>60</v>
      </c>
      <c r="N1048" s="196" t="s">
        <v>16999</v>
      </c>
      <c r="O1048" s="200">
        <v>41738</v>
      </c>
      <c r="P1048" s="196" t="s">
        <v>12760</v>
      </c>
      <c r="Q1048" s="196">
        <v>60</v>
      </c>
      <c r="R1048" s="196" t="s">
        <v>12755</v>
      </c>
      <c r="S1048" s="196" t="s">
        <v>17000</v>
      </c>
      <c r="T1048" s="198" t="str">
        <f t="shared" si="411"/>
        <v>2"-(P)</v>
      </c>
    </row>
    <row r="1049" spans="1:20" x14ac:dyDescent="0.25">
      <c r="A1049">
        <v>3878340</v>
      </c>
      <c r="B1049" t="s">
        <v>18687</v>
      </c>
      <c r="C1049" t="s">
        <v>15874</v>
      </c>
      <c r="D1049">
        <v>20191101</v>
      </c>
      <c r="E1049" s="199">
        <v>1294</v>
      </c>
      <c r="F1049" s="199">
        <v>5016483</v>
      </c>
      <c r="G1049" s="196" t="s">
        <v>12759</v>
      </c>
      <c r="H1049" s="196" t="s">
        <v>12762</v>
      </c>
      <c r="I1049" s="197">
        <v>10.999999984618032</v>
      </c>
      <c r="J1049" s="196" t="s">
        <v>12118</v>
      </c>
      <c r="K1049" s="196" t="s">
        <v>12755</v>
      </c>
      <c r="L1049" s="196">
        <v>45</v>
      </c>
      <c r="M1049" s="196">
        <v>45</v>
      </c>
      <c r="N1049" s="196" t="s">
        <v>18688</v>
      </c>
      <c r="O1049" s="200">
        <v>43297</v>
      </c>
      <c r="P1049" s="196" t="s">
        <v>12760</v>
      </c>
      <c r="Q1049" s="196">
        <v>45</v>
      </c>
      <c r="R1049" s="196" t="s">
        <v>12755</v>
      </c>
      <c r="S1049" s="196" t="s">
        <v>12217</v>
      </c>
      <c r="T1049" s="198" t="str">
        <f t="shared" ref="T1049:T1052" si="412">P1049&amp;"-"&amp;R1049</f>
        <v>2"-(P)</v>
      </c>
    </row>
    <row r="1050" spans="1:20" x14ac:dyDescent="0.25">
      <c r="A1050">
        <v>3792819</v>
      </c>
      <c r="B1050" t="s">
        <v>18689</v>
      </c>
      <c r="C1050" t="s">
        <v>15874</v>
      </c>
      <c r="D1050">
        <v>20191018</v>
      </c>
      <c r="E1050" s="199">
        <v>14114</v>
      </c>
      <c r="F1050" s="199">
        <v>3751533</v>
      </c>
      <c r="G1050" s="196" t="s">
        <v>12768</v>
      </c>
      <c r="H1050" s="196" t="s">
        <v>12762</v>
      </c>
      <c r="I1050" s="197">
        <v>20.000000028740196</v>
      </c>
      <c r="J1050" s="196" t="s">
        <v>11847</v>
      </c>
      <c r="K1050" s="196" t="s">
        <v>12755</v>
      </c>
      <c r="L1050" s="196">
        <v>60</v>
      </c>
      <c r="M1050" s="196">
        <v>60</v>
      </c>
      <c r="N1050" s="196" t="s">
        <v>17092</v>
      </c>
      <c r="O1050" s="200">
        <v>40037</v>
      </c>
      <c r="P1050" s="196" t="s">
        <v>12760</v>
      </c>
      <c r="Q1050" s="196">
        <v>60</v>
      </c>
      <c r="R1050" s="196" t="s">
        <v>12755</v>
      </c>
      <c r="S1050" s="196" t="s">
        <v>65</v>
      </c>
      <c r="T1050" s="198" t="str">
        <f t="shared" si="412"/>
        <v>2"-(P)</v>
      </c>
    </row>
    <row r="1051" spans="1:20" x14ac:dyDescent="0.25">
      <c r="A1051">
        <v>1034601</v>
      </c>
      <c r="B1051" t="s">
        <v>18690</v>
      </c>
      <c r="C1051" t="s">
        <v>15874</v>
      </c>
      <c r="D1051">
        <v>20191106</v>
      </c>
      <c r="E1051" s="199">
        <v>3485</v>
      </c>
      <c r="F1051" s="199">
        <v>426496</v>
      </c>
      <c r="G1051" s="196" t="s">
        <v>12763</v>
      </c>
      <c r="H1051" s="196" t="s">
        <v>12762</v>
      </c>
      <c r="I1051" s="197">
        <v>90.83378755444636</v>
      </c>
      <c r="J1051" s="196" t="s">
        <v>18691</v>
      </c>
      <c r="K1051" s="196" t="s">
        <v>12755</v>
      </c>
      <c r="L1051" s="196">
        <v>55</v>
      </c>
      <c r="M1051" s="196">
        <v>55</v>
      </c>
      <c r="N1051" s="196" t="s">
        <v>17721</v>
      </c>
      <c r="O1051" s="200">
        <v>43315</v>
      </c>
      <c r="P1051" s="196" t="s">
        <v>12760</v>
      </c>
      <c r="Q1051" s="196">
        <v>55</v>
      </c>
      <c r="R1051" s="196" t="s">
        <v>12755</v>
      </c>
      <c r="S1051" s="196" t="s">
        <v>17722</v>
      </c>
      <c r="T1051" s="198" t="str">
        <f t="shared" si="412"/>
        <v>2"-(P)</v>
      </c>
    </row>
    <row r="1052" spans="1:20" x14ac:dyDescent="0.25">
      <c r="A1052">
        <v>1452461</v>
      </c>
      <c r="B1052" t="s">
        <v>18692</v>
      </c>
      <c r="C1052" t="s">
        <v>15874</v>
      </c>
      <c r="D1052">
        <v>20191031</v>
      </c>
      <c r="E1052" s="199">
        <v>32817</v>
      </c>
      <c r="F1052" s="199">
        <v>474375</v>
      </c>
      <c r="G1052" s="196" t="s">
        <v>12759</v>
      </c>
      <c r="H1052" s="196" t="s">
        <v>12760</v>
      </c>
      <c r="I1052" s="197">
        <v>64.300221848413059</v>
      </c>
      <c r="J1052" s="196" t="s">
        <v>18693</v>
      </c>
      <c r="K1052" s="196" t="s">
        <v>12755</v>
      </c>
      <c r="L1052" s="196">
        <v>60</v>
      </c>
      <c r="M1052" s="196">
        <v>60</v>
      </c>
      <c r="N1052" s="196" t="s">
        <v>18694</v>
      </c>
      <c r="O1052" s="200">
        <v>41789</v>
      </c>
      <c r="P1052" s="196" t="s">
        <v>12760</v>
      </c>
      <c r="Q1052" s="196">
        <v>60</v>
      </c>
      <c r="R1052" s="196" t="s">
        <v>12755</v>
      </c>
      <c r="S1052" s="196" t="s">
        <v>18695</v>
      </c>
      <c r="T1052" s="198" t="str">
        <f t="shared" si="412"/>
        <v>2"-(P)</v>
      </c>
    </row>
    <row r="1053" spans="1:20" x14ac:dyDescent="0.25">
      <c r="A1053">
        <v>296877</v>
      </c>
      <c r="B1053" t="s">
        <v>18696</v>
      </c>
      <c r="C1053" t="s">
        <v>15874</v>
      </c>
      <c r="D1053">
        <v>20191025</v>
      </c>
      <c r="E1053" s="199">
        <v>18252</v>
      </c>
      <c r="F1053" s="199">
        <v>325108</v>
      </c>
      <c r="G1053" s="196" t="s">
        <v>12763</v>
      </c>
      <c r="H1053" s="196" t="s">
        <v>12762</v>
      </c>
      <c r="I1053" s="197">
        <v>129.24020324077929</v>
      </c>
      <c r="J1053" s="196" t="s">
        <v>18697</v>
      </c>
      <c r="K1053" s="196" t="s">
        <v>12755</v>
      </c>
      <c r="L1053" s="196">
        <v>60</v>
      </c>
      <c r="M1053" s="196">
        <v>0</v>
      </c>
      <c r="N1053" s="196" t="s">
        <v>18698</v>
      </c>
      <c r="O1053" s="200">
        <v>42391</v>
      </c>
      <c r="P1053" s="196" t="s">
        <v>12760</v>
      </c>
      <c r="Q1053" s="196">
        <v>60</v>
      </c>
      <c r="R1053" s="196" t="s">
        <v>12755</v>
      </c>
      <c r="S1053" s="196" t="s">
        <v>16399</v>
      </c>
      <c r="T1053" s="198" t="str">
        <f t="shared" ref="T1053" si="413">P1053&amp;"-"&amp;R1053</f>
        <v>2"-(P)</v>
      </c>
    </row>
    <row r="1054" spans="1:20" x14ac:dyDescent="0.25">
      <c r="A1054">
        <v>3144315</v>
      </c>
      <c r="B1054" t="s">
        <v>18699</v>
      </c>
      <c r="C1054" t="s">
        <v>15874</v>
      </c>
      <c r="D1054">
        <v>20191024</v>
      </c>
      <c r="E1054" s="199">
        <v>3001</v>
      </c>
      <c r="F1054" s="199">
        <v>486115</v>
      </c>
      <c r="G1054" s="196" t="s">
        <v>12759</v>
      </c>
      <c r="H1054" s="196" t="s">
        <v>12762</v>
      </c>
      <c r="I1054" s="197">
        <v>50.280689332056625</v>
      </c>
      <c r="J1054" s="196" t="s">
        <v>18700</v>
      </c>
      <c r="K1054" s="196" t="s">
        <v>12755</v>
      </c>
      <c r="L1054" s="196">
        <v>0</v>
      </c>
      <c r="M1054" s="196">
        <v>0</v>
      </c>
      <c r="N1054" s="196" t="s">
        <v>18701</v>
      </c>
      <c r="O1054" s="200">
        <v>40310</v>
      </c>
      <c r="P1054" s="196" t="s">
        <v>12754</v>
      </c>
      <c r="Q1054" s="196">
        <v>60</v>
      </c>
      <c r="R1054" s="196" t="s">
        <v>12755</v>
      </c>
      <c r="S1054" s="196" t="s">
        <v>18702</v>
      </c>
      <c r="T1054" s="198" t="str">
        <f t="shared" ref="T1054" si="414">P1054&amp;"-"&amp;R1054</f>
        <v>4"-(P)</v>
      </c>
    </row>
    <row r="1055" spans="1:20" x14ac:dyDescent="0.25">
      <c r="A1055">
        <v>1703578</v>
      </c>
      <c r="B1055" t="s">
        <v>18703</v>
      </c>
      <c r="C1055" t="s">
        <v>15874</v>
      </c>
      <c r="D1055">
        <v>20191104</v>
      </c>
      <c r="E1055" s="199">
        <v>1975</v>
      </c>
      <c r="F1055" s="199">
        <v>2632434</v>
      </c>
      <c r="G1055" s="196" t="s">
        <v>12768</v>
      </c>
      <c r="H1055" s="196" t="s">
        <v>12760</v>
      </c>
      <c r="I1055" s="197">
        <v>28.735963692677316</v>
      </c>
      <c r="J1055" s="196" t="s">
        <v>16616</v>
      </c>
      <c r="K1055" s="196" t="s">
        <v>12755</v>
      </c>
      <c r="L1055" s="196">
        <v>45</v>
      </c>
      <c r="M1055" s="196">
        <v>45</v>
      </c>
      <c r="N1055" s="196" t="s">
        <v>16617</v>
      </c>
      <c r="O1055" s="200">
        <v>40655</v>
      </c>
      <c r="P1055" s="196" t="s">
        <v>12760</v>
      </c>
      <c r="Q1055" s="196">
        <v>45</v>
      </c>
      <c r="R1055" s="196" t="s">
        <v>12755</v>
      </c>
      <c r="S1055" s="196" t="s">
        <v>16618</v>
      </c>
      <c r="T1055" s="198" t="str">
        <f t="shared" ref="T1055:T1056" si="415">P1055&amp;"-"&amp;R1055</f>
        <v>2"-(P)</v>
      </c>
    </row>
    <row r="1056" spans="1:20" x14ac:dyDescent="0.25">
      <c r="A1056">
        <v>3457642</v>
      </c>
      <c r="B1056" t="s">
        <v>12494</v>
      </c>
      <c r="C1056" t="s">
        <v>15874</v>
      </c>
      <c r="D1056">
        <v>20191025</v>
      </c>
      <c r="E1056" s="199">
        <v>17433</v>
      </c>
      <c r="F1056" s="199">
        <v>4333975</v>
      </c>
      <c r="G1056" s="196" t="s">
        <v>12763</v>
      </c>
      <c r="H1056" s="196" t="s">
        <v>12762</v>
      </c>
      <c r="I1056" s="197">
        <v>181.52114284068472</v>
      </c>
      <c r="J1056" s="196" t="s">
        <v>12009</v>
      </c>
      <c r="K1056" s="196" t="s">
        <v>12755</v>
      </c>
      <c r="L1056" s="196">
        <v>57</v>
      </c>
      <c r="M1056" s="196">
        <v>57</v>
      </c>
      <c r="N1056" s="196" t="s">
        <v>15964</v>
      </c>
      <c r="O1056" s="200">
        <v>42927</v>
      </c>
      <c r="P1056" s="196" t="s">
        <v>12760</v>
      </c>
      <c r="Q1056" s="196">
        <v>57</v>
      </c>
      <c r="R1056" s="196" t="s">
        <v>12755</v>
      </c>
      <c r="S1056" s="196" t="s">
        <v>12077</v>
      </c>
      <c r="T1056" s="198" t="str">
        <f t="shared" si="415"/>
        <v>2"-(P)</v>
      </c>
    </row>
    <row r="1057" spans="1:20" x14ac:dyDescent="0.25">
      <c r="A1057">
        <v>475148</v>
      </c>
      <c r="B1057" t="s">
        <v>18704</v>
      </c>
      <c r="C1057" t="s">
        <v>15874</v>
      </c>
      <c r="D1057">
        <v>20191106</v>
      </c>
      <c r="E1057" s="199">
        <v>14617</v>
      </c>
      <c r="F1057" s="199">
        <v>4136736</v>
      </c>
      <c r="G1057" s="196" t="s">
        <v>12763</v>
      </c>
      <c r="H1057" s="196" t="s">
        <v>12762</v>
      </c>
      <c r="I1057" s="197">
        <v>119.67566419167369</v>
      </c>
      <c r="J1057" s="196" t="s">
        <v>18705</v>
      </c>
      <c r="K1057" s="196" t="s">
        <v>12755</v>
      </c>
      <c r="L1057" s="196">
        <v>57</v>
      </c>
      <c r="M1057" s="196">
        <v>57</v>
      </c>
      <c r="N1057" s="196" t="s">
        <v>18706</v>
      </c>
      <c r="O1057" s="200">
        <v>43203</v>
      </c>
      <c r="P1057" s="196" t="s">
        <v>12754</v>
      </c>
      <c r="Q1057" s="196">
        <v>57</v>
      </c>
      <c r="R1057" s="196" t="s">
        <v>12755</v>
      </c>
      <c r="S1057" s="196" t="s">
        <v>18707</v>
      </c>
      <c r="T1057" s="198" t="str">
        <f t="shared" ref="T1057" si="416">P1057&amp;"-"&amp;R1057</f>
        <v>4"-(P)</v>
      </c>
    </row>
    <row r="1058" spans="1:20" x14ac:dyDescent="0.25">
      <c r="A1058">
        <v>2698127</v>
      </c>
      <c r="B1058" t="s">
        <v>18708</v>
      </c>
      <c r="C1058" t="s">
        <v>15874</v>
      </c>
      <c r="D1058">
        <v>20191025</v>
      </c>
      <c r="E1058" s="199">
        <v>17455</v>
      </c>
      <c r="F1058" s="199">
        <v>617892</v>
      </c>
      <c r="G1058" s="196" t="s">
        <v>12768</v>
      </c>
      <c r="H1058" s="196" t="s">
        <v>12762</v>
      </c>
      <c r="I1058" s="197">
        <v>53.918959122333803</v>
      </c>
      <c r="J1058" s="196" t="s">
        <v>16986</v>
      </c>
      <c r="K1058" s="196" t="s">
        <v>12755</v>
      </c>
      <c r="L1058" s="196">
        <v>0</v>
      </c>
      <c r="M1058" s="196">
        <v>0</v>
      </c>
      <c r="N1058" s="196" t="s">
        <v>16987</v>
      </c>
      <c r="O1058" s="200">
        <v>39448</v>
      </c>
      <c r="P1058" s="196" t="s">
        <v>12760</v>
      </c>
      <c r="Q1058" s="196">
        <v>57</v>
      </c>
      <c r="R1058" s="196" t="s">
        <v>12755</v>
      </c>
      <c r="S1058" s="196" t="s">
        <v>16988</v>
      </c>
      <c r="T1058" s="198" t="str">
        <f t="shared" ref="T1058:T1059" si="417">P1058&amp;"-"&amp;R1058</f>
        <v>2"-(P)</v>
      </c>
    </row>
    <row r="1059" spans="1:20" x14ac:dyDescent="0.25">
      <c r="A1059">
        <v>225414</v>
      </c>
      <c r="B1059" t="s">
        <v>18709</v>
      </c>
      <c r="C1059" t="s">
        <v>15874</v>
      </c>
      <c r="D1059">
        <v>20191114</v>
      </c>
      <c r="E1059" s="199">
        <v>27488</v>
      </c>
      <c r="F1059" s="199">
        <v>648525</v>
      </c>
      <c r="G1059" s="196" t="s">
        <v>12763</v>
      </c>
      <c r="H1059" s="196" t="s">
        <v>12762</v>
      </c>
      <c r="I1059" s="197">
        <v>39.633107866166249</v>
      </c>
      <c r="J1059" s="196" t="s">
        <v>18710</v>
      </c>
      <c r="K1059" s="196" t="s">
        <v>12755</v>
      </c>
      <c r="L1059" s="196">
        <v>2</v>
      </c>
      <c r="M1059" s="196">
        <v>2</v>
      </c>
      <c r="N1059" s="196" t="s">
        <v>16864</v>
      </c>
      <c r="O1059" s="200">
        <v>40065</v>
      </c>
      <c r="P1059" s="196" t="s">
        <v>12760</v>
      </c>
      <c r="Q1059" s="196">
        <v>57</v>
      </c>
      <c r="R1059" s="196" t="s">
        <v>12755</v>
      </c>
      <c r="S1059" s="196" t="s">
        <v>16865</v>
      </c>
      <c r="T1059" s="198" t="str">
        <f t="shared" si="417"/>
        <v>2"-(P)</v>
      </c>
    </row>
    <row r="1060" spans="1:20" x14ac:dyDescent="0.25">
      <c r="A1060">
        <v>3759902</v>
      </c>
      <c r="B1060" t="s">
        <v>18711</v>
      </c>
      <c r="C1060" t="s">
        <v>15874</v>
      </c>
      <c r="D1060">
        <v>20191114</v>
      </c>
      <c r="E1060" s="199">
        <v>25053</v>
      </c>
      <c r="F1060" s="199">
        <v>2957740</v>
      </c>
      <c r="G1060" s="196" t="s">
        <v>12763</v>
      </c>
      <c r="H1060" s="196" t="s">
        <v>12762</v>
      </c>
      <c r="I1060" s="197">
        <v>36.000000036378324</v>
      </c>
      <c r="J1060" s="196" t="s">
        <v>17119</v>
      </c>
      <c r="K1060" s="196" t="s">
        <v>12755</v>
      </c>
      <c r="L1060" s="196">
        <v>57</v>
      </c>
      <c r="M1060" s="196">
        <v>57</v>
      </c>
      <c r="N1060" s="196" t="s">
        <v>17120</v>
      </c>
      <c r="O1060" s="200">
        <v>40807</v>
      </c>
      <c r="P1060" s="196" t="s">
        <v>12767</v>
      </c>
      <c r="Q1060" s="196">
        <v>57</v>
      </c>
      <c r="R1060" s="196" t="s">
        <v>12755</v>
      </c>
      <c r="S1060" s="196" t="s">
        <v>17121</v>
      </c>
      <c r="T1060" s="198" t="str">
        <f t="shared" ref="T1060:T1062" si="418">P1060&amp;"-"&amp;R1060</f>
        <v>6"-(P)</v>
      </c>
    </row>
    <row r="1061" spans="1:20" x14ac:dyDescent="0.25">
      <c r="A1061">
        <v>2415087</v>
      </c>
      <c r="B1061" t="s">
        <v>18712</v>
      </c>
      <c r="C1061" t="s">
        <v>15874</v>
      </c>
      <c r="D1061">
        <v>20191101</v>
      </c>
      <c r="E1061" s="199">
        <v>725</v>
      </c>
      <c r="F1061" s="199">
        <v>1061430</v>
      </c>
      <c r="G1061" s="196" t="s">
        <v>12763</v>
      </c>
      <c r="H1061" s="196" t="s">
        <v>12762</v>
      </c>
      <c r="I1061" s="197">
        <v>94.060307954734398</v>
      </c>
      <c r="J1061" s="196" t="s">
        <v>18713</v>
      </c>
      <c r="K1061" s="196" t="s">
        <v>12755</v>
      </c>
      <c r="L1061" s="196">
        <v>45</v>
      </c>
      <c r="M1061" s="196">
        <v>45</v>
      </c>
      <c r="N1061" s="196" t="s">
        <v>16479</v>
      </c>
      <c r="O1061" s="200">
        <v>40262</v>
      </c>
      <c r="P1061" s="196" t="s">
        <v>12754</v>
      </c>
      <c r="Q1061" s="196">
        <v>45</v>
      </c>
      <c r="R1061" s="196" t="s">
        <v>12755</v>
      </c>
      <c r="S1061" s="196" t="s">
        <v>16480</v>
      </c>
      <c r="T1061" s="198" t="str">
        <f t="shared" si="418"/>
        <v>4"-(P)</v>
      </c>
    </row>
    <row r="1062" spans="1:20" x14ac:dyDescent="0.25">
      <c r="A1062">
        <v>3571547</v>
      </c>
      <c r="B1062" t="s">
        <v>18714</v>
      </c>
      <c r="C1062" t="s">
        <v>15874</v>
      </c>
      <c r="D1062">
        <v>20191018</v>
      </c>
      <c r="E1062" s="199">
        <v>13460</v>
      </c>
      <c r="F1062" s="199">
        <v>241949</v>
      </c>
      <c r="G1062" s="196" t="s">
        <v>12763</v>
      </c>
      <c r="H1062" s="196" t="s">
        <v>12762</v>
      </c>
      <c r="I1062" s="197">
        <v>216.60762865521755</v>
      </c>
      <c r="J1062" s="196" t="s">
        <v>65</v>
      </c>
      <c r="K1062" s="196" t="s">
        <v>12758</v>
      </c>
      <c r="L1062" s="196">
        <v>0</v>
      </c>
      <c r="M1062" s="196">
        <v>0</v>
      </c>
      <c r="N1062" s="196" t="s">
        <v>17440</v>
      </c>
      <c r="O1062" s="200">
        <v>41445</v>
      </c>
      <c r="P1062" s="196" t="s">
        <v>12760</v>
      </c>
      <c r="Q1062" s="196">
        <v>57</v>
      </c>
      <c r="R1062" s="196" t="s">
        <v>12755</v>
      </c>
      <c r="S1062" s="196" t="s">
        <v>17441</v>
      </c>
      <c r="T1062" s="198" t="str">
        <f t="shared" si="418"/>
        <v>2"-(P)</v>
      </c>
    </row>
    <row r="1063" spans="1:20" x14ac:dyDescent="0.25">
      <c r="A1063">
        <v>3724368</v>
      </c>
      <c r="B1063" t="s">
        <v>18715</v>
      </c>
      <c r="C1063" t="s">
        <v>15874</v>
      </c>
      <c r="D1063">
        <v>20191113</v>
      </c>
      <c r="E1063" s="199">
        <v>6073</v>
      </c>
      <c r="F1063" s="199">
        <v>394693</v>
      </c>
      <c r="G1063" s="196" t="s">
        <v>12763</v>
      </c>
      <c r="H1063" s="196" t="s">
        <v>12765</v>
      </c>
      <c r="I1063" s="197">
        <v>23.221381473686272</v>
      </c>
      <c r="J1063" s="196" t="s">
        <v>18716</v>
      </c>
      <c r="K1063" s="196" t="s">
        <v>12758</v>
      </c>
      <c r="L1063" s="196">
        <v>0</v>
      </c>
      <c r="M1063" s="196">
        <v>0</v>
      </c>
      <c r="N1063" s="196" t="s">
        <v>16067</v>
      </c>
      <c r="O1063" s="200">
        <v>39706</v>
      </c>
      <c r="P1063" s="196" t="s">
        <v>12765</v>
      </c>
      <c r="Q1063" s="196">
        <v>45</v>
      </c>
      <c r="R1063" s="196" t="s">
        <v>12758</v>
      </c>
      <c r="S1063" s="196" t="s">
        <v>65</v>
      </c>
      <c r="T1063" s="198" t="str">
        <f t="shared" ref="T1063:T1065" si="419">P1063&amp;"-"&amp;R1063</f>
        <v>3/4"-(W)</v>
      </c>
    </row>
    <row r="1064" spans="1:20" x14ac:dyDescent="0.25">
      <c r="A1064">
        <v>2998346</v>
      </c>
      <c r="B1064" t="s">
        <v>18717</v>
      </c>
      <c r="C1064" t="s">
        <v>15874</v>
      </c>
      <c r="D1064">
        <v>20191108</v>
      </c>
      <c r="E1064" s="199">
        <v>8227</v>
      </c>
      <c r="F1064" s="199">
        <v>648123</v>
      </c>
      <c r="G1064" s="196" t="s">
        <v>12759</v>
      </c>
      <c r="H1064" s="196" t="s">
        <v>12762</v>
      </c>
      <c r="I1064" s="197">
        <v>70.795842767235484</v>
      </c>
      <c r="J1064" s="196" t="s">
        <v>18718</v>
      </c>
      <c r="K1064" s="196" t="s">
        <v>12755</v>
      </c>
      <c r="L1064" s="196">
        <v>45</v>
      </c>
      <c r="M1064" s="196">
        <v>45</v>
      </c>
      <c r="N1064" s="196" t="s">
        <v>18719</v>
      </c>
      <c r="O1064" s="200">
        <v>39814</v>
      </c>
      <c r="P1064" s="196" t="s">
        <v>12760</v>
      </c>
      <c r="Q1064" s="196">
        <v>45</v>
      </c>
      <c r="R1064" s="196" t="s">
        <v>12755</v>
      </c>
      <c r="S1064" s="196" t="s">
        <v>18720</v>
      </c>
      <c r="T1064" s="198" t="str">
        <f t="shared" si="419"/>
        <v>2"-(P)</v>
      </c>
    </row>
    <row r="1065" spans="1:20" x14ac:dyDescent="0.25">
      <c r="A1065">
        <v>1227345</v>
      </c>
      <c r="B1065" t="s">
        <v>18721</v>
      </c>
      <c r="C1065" t="s">
        <v>15874</v>
      </c>
      <c r="D1065">
        <v>20191018</v>
      </c>
      <c r="E1065" s="199">
        <v>21831</v>
      </c>
      <c r="F1065" s="199">
        <v>3351884</v>
      </c>
      <c r="G1065" s="196" t="s">
        <v>12763</v>
      </c>
      <c r="H1065" s="196" t="s">
        <v>12762</v>
      </c>
      <c r="I1065" s="197">
        <v>142.16709758602411</v>
      </c>
      <c r="J1065" s="196" t="s">
        <v>18722</v>
      </c>
      <c r="K1065" s="196" t="s">
        <v>12755</v>
      </c>
      <c r="L1065" s="196">
        <v>57</v>
      </c>
      <c r="M1065" s="196">
        <v>57</v>
      </c>
      <c r="N1065" s="196" t="s">
        <v>18723</v>
      </c>
      <c r="O1065" s="200">
        <v>42093</v>
      </c>
      <c r="P1065" s="196" t="s">
        <v>12760</v>
      </c>
      <c r="Q1065" s="196">
        <v>57</v>
      </c>
      <c r="R1065" s="196" t="s">
        <v>12755</v>
      </c>
      <c r="S1065" s="196" t="s">
        <v>18724</v>
      </c>
      <c r="T1065" s="198" t="str">
        <f t="shared" si="419"/>
        <v>2"-(P)</v>
      </c>
    </row>
    <row r="1066" spans="1:20" x14ac:dyDescent="0.25">
      <c r="A1066">
        <v>3572990</v>
      </c>
      <c r="B1066" t="s">
        <v>18725</v>
      </c>
      <c r="C1066" t="s">
        <v>15874</v>
      </c>
      <c r="D1066">
        <v>20191114</v>
      </c>
      <c r="E1066" s="199">
        <v>27490</v>
      </c>
      <c r="F1066" s="199">
        <v>3613904</v>
      </c>
      <c r="G1066" s="196" t="s">
        <v>12768</v>
      </c>
      <c r="H1066" s="196" t="s">
        <v>12762</v>
      </c>
      <c r="I1066" s="197">
        <v>149.99999997594037</v>
      </c>
      <c r="J1066" s="196" t="s">
        <v>18726</v>
      </c>
      <c r="K1066" s="196" t="s">
        <v>12755</v>
      </c>
      <c r="L1066" s="196">
        <v>57</v>
      </c>
      <c r="M1066" s="196">
        <v>57</v>
      </c>
      <c r="N1066" s="196" t="s">
        <v>18727</v>
      </c>
      <c r="O1066" s="200">
        <v>40065</v>
      </c>
      <c r="P1066" s="196" t="s">
        <v>12760</v>
      </c>
      <c r="Q1066" s="196">
        <v>57</v>
      </c>
      <c r="R1066" s="196" t="s">
        <v>12755</v>
      </c>
      <c r="S1066" s="196" t="s">
        <v>18728</v>
      </c>
      <c r="T1066" s="198" t="str">
        <f t="shared" ref="T1066:T1068" si="420">P1066&amp;"-"&amp;R1066</f>
        <v>2"-(P)</v>
      </c>
    </row>
    <row r="1067" spans="1:20" x14ac:dyDescent="0.25">
      <c r="A1067">
        <v>1901228</v>
      </c>
      <c r="B1067" t="s">
        <v>18729</v>
      </c>
      <c r="C1067" t="s">
        <v>15874</v>
      </c>
      <c r="D1067">
        <v>20191018</v>
      </c>
      <c r="E1067" s="199">
        <v>29406</v>
      </c>
      <c r="F1067" s="199">
        <v>4423975</v>
      </c>
      <c r="G1067" s="196" t="s">
        <v>12763</v>
      </c>
      <c r="H1067" s="196" t="s">
        <v>12764</v>
      </c>
      <c r="I1067" s="197">
        <v>67.00000001629401</v>
      </c>
      <c r="J1067" s="196" t="s">
        <v>18730</v>
      </c>
      <c r="K1067" s="196" t="s">
        <v>12755</v>
      </c>
      <c r="L1067" s="196">
        <v>57</v>
      </c>
      <c r="M1067" s="196">
        <v>57</v>
      </c>
      <c r="N1067" s="196" t="s">
        <v>18731</v>
      </c>
      <c r="O1067" s="200">
        <v>42958</v>
      </c>
      <c r="P1067" s="196" t="s">
        <v>12760</v>
      </c>
      <c r="Q1067" s="196">
        <v>57</v>
      </c>
      <c r="R1067" s="196" t="s">
        <v>12755</v>
      </c>
      <c r="S1067" s="196" t="s">
        <v>18732</v>
      </c>
      <c r="T1067" s="198" t="str">
        <f t="shared" si="420"/>
        <v>2"-(P)</v>
      </c>
    </row>
    <row r="1068" spans="1:20" x14ac:dyDescent="0.25">
      <c r="A1068">
        <v>3816633</v>
      </c>
      <c r="B1068" t="s">
        <v>18733</v>
      </c>
      <c r="C1068" t="s">
        <v>15874</v>
      </c>
      <c r="D1068">
        <v>20191112</v>
      </c>
      <c r="E1068" s="199">
        <v>12899</v>
      </c>
      <c r="F1068" s="199">
        <v>5174515</v>
      </c>
      <c r="G1068" s="196" t="s">
        <v>12759</v>
      </c>
      <c r="H1068" s="196" t="s">
        <v>12760</v>
      </c>
      <c r="I1068" s="197">
        <v>365.00000000820751</v>
      </c>
      <c r="J1068" s="196" t="s">
        <v>18734</v>
      </c>
      <c r="K1068" s="196" t="s">
        <v>12755</v>
      </c>
      <c r="L1068" s="196">
        <v>60</v>
      </c>
      <c r="M1068" s="196">
        <v>60</v>
      </c>
      <c r="N1068" s="196" t="s">
        <v>18735</v>
      </c>
      <c r="O1068" s="200">
        <v>39448</v>
      </c>
      <c r="P1068" s="196" t="s">
        <v>12754</v>
      </c>
      <c r="Q1068" s="196">
        <v>60</v>
      </c>
      <c r="R1068" s="196" t="s">
        <v>12755</v>
      </c>
      <c r="S1068" s="196" t="s">
        <v>18736</v>
      </c>
      <c r="T1068" s="198" t="str">
        <f t="shared" si="420"/>
        <v>4"-(P)</v>
      </c>
    </row>
    <row r="1069" spans="1:20" x14ac:dyDescent="0.25">
      <c r="A1069">
        <v>1499614</v>
      </c>
      <c r="B1069" t="s">
        <v>18737</v>
      </c>
      <c r="C1069" t="s">
        <v>15874</v>
      </c>
      <c r="D1069">
        <v>20191029</v>
      </c>
      <c r="E1069" s="199">
        <v>13712</v>
      </c>
      <c r="F1069" s="199">
        <v>8581</v>
      </c>
      <c r="G1069" s="196" t="s">
        <v>12763</v>
      </c>
      <c r="H1069" s="196" t="s">
        <v>12764</v>
      </c>
      <c r="I1069" s="197">
        <v>158.71378019945197</v>
      </c>
      <c r="J1069" s="196" t="s">
        <v>18738</v>
      </c>
      <c r="K1069" s="196" t="s">
        <v>12755</v>
      </c>
      <c r="L1069" s="196">
        <v>60</v>
      </c>
      <c r="M1069" s="196">
        <v>60</v>
      </c>
      <c r="N1069" s="196" t="s">
        <v>16227</v>
      </c>
      <c r="O1069" s="200">
        <v>42738</v>
      </c>
      <c r="P1069" s="196" t="s">
        <v>12760</v>
      </c>
      <c r="Q1069" s="196">
        <v>60</v>
      </c>
      <c r="R1069" s="196" t="s">
        <v>12755</v>
      </c>
      <c r="S1069" s="196" t="s">
        <v>16228</v>
      </c>
      <c r="T1069" s="198" t="str">
        <f t="shared" ref="T1069" si="421">P1069&amp;"-"&amp;R1069</f>
        <v>2"-(P)</v>
      </c>
    </row>
    <row r="1070" spans="1:20" x14ac:dyDescent="0.25">
      <c r="A1070">
        <v>3843544</v>
      </c>
      <c r="B1070" t="s">
        <v>12506</v>
      </c>
      <c r="C1070" t="s">
        <v>15874</v>
      </c>
      <c r="D1070">
        <v>20191108</v>
      </c>
      <c r="E1070" s="199">
        <v>7660</v>
      </c>
      <c r="F1070" s="199">
        <v>4111535</v>
      </c>
      <c r="G1070" s="196" t="s">
        <v>12763</v>
      </c>
      <c r="H1070" s="196" t="s">
        <v>12762</v>
      </c>
      <c r="I1070" s="197">
        <v>13.920771509374333</v>
      </c>
      <c r="J1070" s="196" t="s">
        <v>11994</v>
      </c>
      <c r="K1070" s="196" t="s">
        <v>12755</v>
      </c>
      <c r="L1070" s="196">
        <v>35</v>
      </c>
      <c r="M1070" s="196">
        <v>35</v>
      </c>
      <c r="N1070" s="196" t="s">
        <v>18045</v>
      </c>
      <c r="O1070" s="200">
        <v>42816</v>
      </c>
      <c r="P1070" s="196" t="s">
        <v>12760</v>
      </c>
      <c r="Q1070" s="196">
        <v>35</v>
      </c>
      <c r="R1070" s="196" t="s">
        <v>12755</v>
      </c>
      <c r="S1070" s="196" t="s">
        <v>12056</v>
      </c>
      <c r="T1070" s="198" t="str">
        <f t="shared" ref="T1070:T1071" si="422">P1070&amp;"-"&amp;R1070</f>
        <v>2"-(P)</v>
      </c>
    </row>
    <row r="1071" spans="1:20" x14ac:dyDescent="0.25">
      <c r="A1071">
        <v>3764118</v>
      </c>
      <c r="B1071" t="s">
        <v>18739</v>
      </c>
      <c r="C1071" t="s">
        <v>15874</v>
      </c>
      <c r="D1071">
        <v>20191022</v>
      </c>
      <c r="E1071" s="199">
        <v>25455</v>
      </c>
      <c r="F1071" s="199">
        <v>645744</v>
      </c>
      <c r="G1071" s="196" t="s">
        <v>12759</v>
      </c>
      <c r="H1071" s="196" t="s">
        <v>12765</v>
      </c>
      <c r="I1071" s="197">
        <v>74.65945502989112</v>
      </c>
      <c r="J1071" s="196" t="s">
        <v>18740</v>
      </c>
      <c r="K1071" s="196" t="s">
        <v>12758</v>
      </c>
      <c r="L1071" s="196">
        <v>0</v>
      </c>
      <c r="M1071" s="196">
        <v>0</v>
      </c>
      <c r="N1071" s="196" t="s">
        <v>18741</v>
      </c>
      <c r="O1071" s="200">
        <v>39814</v>
      </c>
      <c r="P1071" s="196" t="s">
        <v>12762</v>
      </c>
      <c r="Q1071" s="196">
        <v>57</v>
      </c>
      <c r="R1071" s="196" t="s">
        <v>12758</v>
      </c>
      <c r="S1071" s="196" t="s">
        <v>18742</v>
      </c>
      <c r="T1071" s="198" t="str">
        <f t="shared" si="422"/>
        <v>1"-(W)</v>
      </c>
    </row>
    <row r="1072" spans="1:20" x14ac:dyDescent="0.25">
      <c r="A1072">
        <v>923805</v>
      </c>
      <c r="B1072" t="s">
        <v>18743</v>
      </c>
      <c r="C1072" t="s">
        <v>15874</v>
      </c>
      <c r="D1072">
        <v>20191106</v>
      </c>
      <c r="E1072" s="199">
        <v>10228</v>
      </c>
      <c r="F1072" s="199">
        <v>346865</v>
      </c>
      <c r="G1072" s="196" t="s">
        <v>12759</v>
      </c>
      <c r="H1072" s="196" t="s">
        <v>12764</v>
      </c>
      <c r="I1072" s="197">
        <v>221.68181681305683</v>
      </c>
      <c r="J1072" s="196" t="s">
        <v>16808</v>
      </c>
      <c r="K1072" s="196" t="s">
        <v>12755</v>
      </c>
      <c r="L1072" s="196">
        <v>45</v>
      </c>
      <c r="M1072" s="196">
        <v>45</v>
      </c>
      <c r="N1072" s="196" t="s">
        <v>16809</v>
      </c>
      <c r="O1072" s="200">
        <v>41198</v>
      </c>
      <c r="P1072" s="196" t="s">
        <v>12754</v>
      </c>
      <c r="Q1072" s="196">
        <v>45</v>
      </c>
      <c r="R1072" s="196" t="s">
        <v>12755</v>
      </c>
      <c r="S1072" s="196" t="s">
        <v>16810</v>
      </c>
      <c r="T1072" s="198" t="str">
        <f t="shared" ref="T1072:T1074" si="423">P1072&amp;"-"&amp;R1072</f>
        <v>4"-(P)</v>
      </c>
    </row>
    <row r="1073" spans="1:20" x14ac:dyDescent="0.25">
      <c r="A1073">
        <v>3134135</v>
      </c>
      <c r="B1073" t="s">
        <v>12260</v>
      </c>
      <c r="C1073" t="s">
        <v>15874</v>
      </c>
      <c r="D1073">
        <v>20191018</v>
      </c>
      <c r="E1073" s="199">
        <v>21359</v>
      </c>
      <c r="F1073" s="199">
        <v>4053936</v>
      </c>
      <c r="G1073" s="196" t="s">
        <v>12763</v>
      </c>
      <c r="H1073" s="196" t="s">
        <v>12762</v>
      </c>
      <c r="I1073" s="197">
        <v>77.491473086523655</v>
      </c>
      <c r="J1073" s="196" t="s">
        <v>11635</v>
      </c>
      <c r="K1073" s="196" t="s">
        <v>12755</v>
      </c>
      <c r="L1073" s="196">
        <v>57</v>
      </c>
      <c r="M1073" s="196">
        <v>57</v>
      </c>
      <c r="N1073" s="196" t="s">
        <v>18744</v>
      </c>
      <c r="O1073" s="200">
        <v>41827</v>
      </c>
      <c r="P1073" s="196" t="s">
        <v>12762</v>
      </c>
      <c r="Q1073" s="196">
        <v>57</v>
      </c>
      <c r="R1073" s="196" t="s">
        <v>12755</v>
      </c>
      <c r="S1073" s="196" t="s">
        <v>11679</v>
      </c>
      <c r="T1073" s="198" t="str">
        <f t="shared" si="423"/>
        <v>1"-(P)</v>
      </c>
    </row>
    <row r="1074" spans="1:20" x14ac:dyDescent="0.25">
      <c r="A1074">
        <v>2095063</v>
      </c>
      <c r="B1074" t="s">
        <v>18745</v>
      </c>
      <c r="C1074" t="s">
        <v>15874</v>
      </c>
      <c r="D1074">
        <v>20191106</v>
      </c>
      <c r="E1074" s="199">
        <v>9652</v>
      </c>
      <c r="F1074" s="199">
        <v>2916523</v>
      </c>
      <c r="G1074" s="196" t="s">
        <v>12763</v>
      </c>
      <c r="H1074" s="196" t="s">
        <v>12762</v>
      </c>
      <c r="I1074" s="197">
        <v>6.9999999981142658</v>
      </c>
      <c r="J1074" s="196" t="s">
        <v>18746</v>
      </c>
      <c r="K1074" s="196" t="s">
        <v>12755</v>
      </c>
      <c r="L1074" s="196">
        <v>45</v>
      </c>
      <c r="M1074" s="196">
        <v>45</v>
      </c>
      <c r="N1074" s="196" t="s">
        <v>18747</v>
      </c>
      <c r="O1074" s="200">
        <v>41753</v>
      </c>
      <c r="P1074" s="196" t="s">
        <v>12754</v>
      </c>
      <c r="Q1074" s="196">
        <v>45</v>
      </c>
      <c r="R1074" s="196" t="s">
        <v>12755</v>
      </c>
      <c r="S1074" s="196" t="s">
        <v>18748</v>
      </c>
      <c r="T1074" s="198" t="str">
        <f t="shared" si="423"/>
        <v>4"-(P)</v>
      </c>
    </row>
    <row r="1075" spans="1:20" x14ac:dyDescent="0.25">
      <c r="A1075">
        <v>2815956</v>
      </c>
      <c r="B1075" t="s">
        <v>18749</v>
      </c>
      <c r="C1075" t="s">
        <v>15874</v>
      </c>
      <c r="D1075">
        <v>20191028</v>
      </c>
      <c r="E1075" s="199">
        <v>12322</v>
      </c>
      <c r="F1075" s="199">
        <v>1841459</v>
      </c>
      <c r="G1075" s="196" t="s">
        <v>12759</v>
      </c>
      <c r="H1075" s="196" t="s">
        <v>12762</v>
      </c>
      <c r="I1075" s="197">
        <v>37.999999238747023</v>
      </c>
      <c r="J1075" s="196" t="s">
        <v>18750</v>
      </c>
      <c r="K1075" s="196" t="s">
        <v>12755</v>
      </c>
      <c r="L1075" s="196">
        <v>60</v>
      </c>
      <c r="M1075" s="196">
        <v>60</v>
      </c>
      <c r="N1075" s="196" t="s">
        <v>17752</v>
      </c>
      <c r="O1075" s="200">
        <v>40921</v>
      </c>
      <c r="P1075" s="196" t="s">
        <v>12760</v>
      </c>
      <c r="Q1075" s="196">
        <v>60</v>
      </c>
      <c r="R1075" s="196" t="s">
        <v>12755</v>
      </c>
      <c r="S1075" s="196" t="s">
        <v>16097</v>
      </c>
      <c r="T1075" s="198" t="str">
        <f t="shared" ref="T1075:T1076" si="424">P1075&amp;"-"&amp;R1075</f>
        <v>2"-(P)</v>
      </c>
    </row>
    <row r="1076" spans="1:20" x14ac:dyDescent="0.25">
      <c r="A1076">
        <v>1768468</v>
      </c>
      <c r="B1076" t="s">
        <v>18751</v>
      </c>
      <c r="C1076" t="s">
        <v>15874</v>
      </c>
      <c r="D1076">
        <v>20191022</v>
      </c>
      <c r="E1076" s="199">
        <v>19145</v>
      </c>
      <c r="F1076" s="199">
        <v>4008735</v>
      </c>
      <c r="G1076" s="196" t="s">
        <v>12763</v>
      </c>
      <c r="H1076" s="196" t="s">
        <v>12764</v>
      </c>
      <c r="I1076" s="197">
        <v>54.999999974468643</v>
      </c>
      <c r="J1076" s="196" t="s">
        <v>18752</v>
      </c>
      <c r="K1076" s="196" t="s">
        <v>12755</v>
      </c>
      <c r="L1076" s="196">
        <v>57</v>
      </c>
      <c r="M1076" s="196">
        <v>57</v>
      </c>
      <c r="N1076" s="196" t="s">
        <v>18753</v>
      </c>
      <c r="O1076" s="200">
        <v>42643</v>
      </c>
      <c r="P1076" s="196" t="s">
        <v>12754</v>
      </c>
      <c r="Q1076" s="196">
        <v>57</v>
      </c>
      <c r="R1076" s="196" t="s">
        <v>12755</v>
      </c>
      <c r="S1076" s="196" t="s">
        <v>18754</v>
      </c>
      <c r="T1076" s="198" t="str">
        <f t="shared" si="424"/>
        <v>4"-(P)</v>
      </c>
    </row>
    <row r="1077" spans="1:20" x14ac:dyDescent="0.25">
      <c r="A1077">
        <v>3072787</v>
      </c>
      <c r="B1077" t="s">
        <v>18755</v>
      </c>
      <c r="C1077" t="s">
        <v>15874</v>
      </c>
      <c r="D1077">
        <v>20191106</v>
      </c>
      <c r="E1077" s="199">
        <v>10192</v>
      </c>
      <c r="F1077" s="199">
        <v>4090333</v>
      </c>
      <c r="G1077" s="196" t="s">
        <v>12759</v>
      </c>
      <c r="H1077" s="196" t="s">
        <v>12762</v>
      </c>
      <c r="I1077" s="197">
        <v>383.00005429685905</v>
      </c>
      <c r="J1077" s="196" t="s">
        <v>18756</v>
      </c>
      <c r="K1077" s="196" t="s">
        <v>12755</v>
      </c>
      <c r="L1077" s="196">
        <v>45</v>
      </c>
      <c r="M1077" s="196">
        <v>45</v>
      </c>
      <c r="N1077" s="196" t="s">
        <v>17717</v>
      </c>
      <c r="O1077" s="200">
        <v>40884</v>
      </c>
      <c r="P1077" s="196" t="s">
        <v>12754</v>
      </c>
      <c r="Q1077" s="196">
        <v>45</v>
      </c>
      <c r="R1077" s="196" t="s">
        <v>12755</v>
      </c>
      <c r="S1077" s="196" t="s">
        <v>17718</v>
      </c>
      <c r="T1077" s="198" t="str">
        <f t="shared" ref="T1077" si="425">P1077&amp;"-"&amp;R1077</f>
        <v>4"-(P)</v>
      </c>
    </row>
    <row r="1078" spans="1:20" x14ac:dyDescent="0.25">
      <c r="A1078">
        <v>215145</v>
      </c>
      <c r="B1078" t="s">
        <v>18757</v>
      </c>
      <c r="C1078" t="s">
        <v>15874</v>
      </c>
      <c r="D1078">
        <v>20191108</v>
      </c>
      <c r="E1078" s="199">
        <v>5934</v>
      </c>
      <c r="F1078" s="199">
        <v>615033</v>
      </c>
      <c r="G1078" s="196" t="s">
        <v>12768</v>
      </c>
      <c r="H1078" s="196" t="s">
        <v>12764</v>
      </c>
      <c r="I1078" s="197">
        <v>81.28722583468209</v>
      </c>
      <c r="J1078" s="196" t="s">
        <v>18758</v>
      </c>
      <c r="K1078" s="196" t="s">
        <v>12755</v>
      </c>
      <c r="L1078" s="196">
        <v>0</v>
      </c>
      <c r="M1078" s="196">
        <v>0</v>
      </c>
      <c r="N1078" s="196" t="s">
        <v>18759</v>
      </c>
      <c r="O1078" s="200">
        <v>41703</v>
      </c>
      <c r="P1078" s="196" t="s">
        <v>12760</v>
      </c>
      <c r="Q1078" s="196">
        <v>45</v>
      </c>
      <c r="R1078" s="196" t="s">
        <v>12755</v>
      </c>
      <c r="S1078" s="196" t="s">
        <v>18760</v>
      </c>
      <c r="T1078" s="198" t="str">
        <f t="shared" ref="T1078:T1081" si="426">P1078&amp;"-"&amp;R1078</f>
        <v>2"-(P)</v>
      </c>
    </row>
    <row r="1079" spans="1:20" x14ac:dyDescent="0.25">
      <c r="A1079">
        <v>3237958</v>
      </c>
      <c r="B1079" t="s">
        <v>18761</v>
      </c>
      <c r="C1079" t="s">
        <v>15874</v>
      </c>
      <c r="D1079">
        <v>20191107</v>
      </c>
      <c r="E1079" s="199">
        <v>3781</v>
      </c>
      <c r="F1079" s="199">
        <v>3782706</v>
      </c>
      <c r="G1079" s="196" t="s">
        <v>12759</v>
      </c>
      <c r="H1079" s="196" t="s">
        <v>12762</v>
      </c>
      <c r="I1079" s="197">
        <v>30.000000007999216</v>
      </c>
      <c r="J1079" s="196" t="s">
        <v>18762</v>
      </c>
      <c r="K1079" s="196" t="s">
        <v>12755</v>
      </c>
      <c r="L1079" s="196">
        <v>40</v>
      </c>
      <c r="M1079" s="196">
        <v>40</v>
      </c>
      <c r="N1079" s="196" t="s">
        <v>17494</v>
      </c>
      <c r="O1079" s="200">
        <v>42464</v>
      </c>
      <c r="P1079" s="196" t="s">
        <v>12760</v>
      </c>
      <c r="Q1079" s="196">
        <v>40</v>
      </c>
      <c r="R1079" s="196" t="s">
        <v>12755</v>
      </c>
      <c r="S1079" s="196" t="s">
        <v>17495</v>
      </c>
      <c r="T1079" s="198" t="str">
        <f t="shared" si="426"/>
        <v>2"-(P)</v>
      </c>
    </row>
    <row r="1080" spans="1:20" x14ac:dyDescent="0.25">
      <c r="A1080">
        <v>3276313</v>
      </c>
      <c r="B1080" t="s">
        <v>18763</v>
      </c>
      <c r="C1080" t="s">
        <v>15874</v>
      </c>
      <c r="D1080">
        <v>20191024</v>
      </c>
      <c r="E1080" s="199">
        <v>22166</v>
      </c>
      <c r="F1080" s="199">
        <v>220261</v>
      </c>
      <c r="G1080" s="196" t="s">
        <v>12763</v>
      </c>
      <c r="H1080" s="196" t="s">
        <v>12762</v>
      </c>
      <c r="I1080" s="197">
        <v>99.173103424410144</v>
      </c>
      <c r="J1080" s="196" t="s">
        <v>16299</v>
      </c>
      <c r="K1080" s="196" t="s">
        <v>12758</v>
      </c>
      <c r="L1080" s="196">
        <v>0</v>
      </c>
      <c r="M1080" s="196">
        <v>0</v>
      </c>
      <c r="N1080" s="196" t="s">
        <v>17222</v>
      </c>
      <c r="O1080" s="200">
        <v>40179</v>
      </c>
      <c r="P1080" s="196" t="s">
        <v>12762</v>
      </c>
      <c r="Q1080" s="196">
        <v>57</v>
      </c>
      <c r="R1080" s="196" t="s">
        <v>12758</v>
      </c>
      <c r="S1080" s="196" t="s">
        <v>65</v>
      </c>
      <c r="T1080" s="198" t="str">
        <f t="shared" si="426"/>
        <v>1"-(W)</v>
      </c>
    </row>
    <row r="1081" spans="1:20" x14ac:dyDescent="0.25">
      <c r="A1081">
        <v>2216754</v>
      </c>
      <c r="B1081" t="s">
        <v>18764</v>
      </c>
      <c r="C1081" t="s">
        <v>15874</v>
      </c>
      <c r="D1081">
        <v>20191111</v>
      </c>
      <c r="E1081" s="199">
        <v>18250</v>
      </c>
      <c r="F1081" s="199">
        <v>325110</v>
      </c>
      <c r="G1081" s="196" t="s">
        <v>12763</v>
      </c>
      <c r="H1081" s="196" t="s">
        <v>12764</v>
      </c>
      <c r="I1081" s="197">
        <v>41.78138204839987</v>
      </c>
      <c r="J1081" s="196" t="s">
        <v>18765</v>
      </c>
      <c r="K1081" s="196" t="s">
        <v>12755</v>
      </c>
      <c r="L1081" s="196">
        <v>60</v>
      </c>
      <c r="M1081" s="196">
        <v>60</v>
      </c>
      <c r="N1081" s="196" t="s">
        <v>18766</v>
      </c>
      <c r="O1081" s="200">
        <v>42394</v>
      </c>
      <c r="P1081" s="196" t="s">
        <v>12760</v>
      </c>
      <c r="Q1081" s="196">
        <v>60</v>
      </c>
      <c r="R1081" s="196" t="s">
        <v>12755</v>
      </c>
      <c r="S1081" s="196" t="s">
        <v>16399</v>
      </c>
      <c r="T1081" s="198" t="str">
        <f t="shared" si="426"/>
        <v>2"-(P)</v>
      </c>
    </row>
    <row r="1082" spans="1:20" x14ac:dyDescent="0.25">
      <c r="A1082">
        <v>2110621</v>
      </c>
      <c r="B1082" t="s">
        <v>18767</v>
      </c>
      <c r="C1082" t="s">
        <v>15874</v>
      </c>
      <c r="D1082">
        <v>20191112</v>
      </c>
      <c r="E1082" s="199">
        <v>20950</v>
      </c>
      <c r="F1082" s="199">
        <v>613566</v>
      </c>
      <c r="G1082" s="196" t="s">
        <v>12759</v>
      </c>
      <c r="H1082" s="196" t="s">
        <v>12764</v>
      </c>
      <c r="I1082" s="197">
        <v>85.878052736146714</v>
      </c>
      <c r="J1082" s="196" t="s">
        <v>18768</v>
      </c>
      <c r="K1082" s="196" t="s">
        <v>12755</v>
      </c>
      <c r="L1082" s="196">
        <v>57</v>
      </c>
      <c r="M1082" s="196">
        <v>57</v>
      </c>
      <c r="N1082" s="196" t="s">
        <v>18769</v>
      </c>
      <c r="O1082" s="200">
        <v>39448</v>
      </c>
      <c r="P1082" s="196" t="s">
        <v>12760</v>
      </c>
      <c r="Q1082" s="196">
        <v>57</v>
      </c>
      <c r="R1082" s="196" t="s">
        <v>12755</v>
      </c>
      <c r="S1082" s="196" t="s">
        <v>18770</v>
      </c>
      <c r="T1082" s="198" t="str">
        <f t="shared" ref="T1082:T1083" si="427">P1082&amp;"-"&amp;R1082</f>
        <v>2"-(P)</v>
      </c>
    </row>
    <row r="1083" spans="1:20" x14ac:dyDescent="0.25">
      <c r="A1083">
        <v>2300712</v>
      </c>
      <c r="B1083" t="s">
        <v>18771</v>
      </c>
      <c r="C1083" t="s">
        <v>15874</v>
      </c>
      <c r="D1083">
        <v>20191112</v>
      </c>
      <c r="E1083" s="199">
        <v>20674</v>
      </c>
      <c r="F1083" s="199">
        <v>841414</v>
      </c>
      <c r="G1083" s="196" t="s">
        <v>12763</v>
      </c>
      <c r="H1083" s="196" t="s">
        <v>12762</v>
      </c>
      <c r="I1083" s="197">
        <v>57.05085466222971</v>
      </c>
      <c r="J1083" s="196" t="s">
        <v>18772</v>
      </c>
      <c r="K1083" s="196" t="s">
        <v>12755</v>
      </c>
      <c r="L1083" s="196">
        <v>2</v>
      </c>
      <c r="M1083" s="196">
        <v>2</v>
      </c>
      <c r="N1083" s="196" t="s">
        <v>18773</v>
      </c>
      <c r="O1083" s="200">
        <v>39814</v>
      </c>
      <c r="P1083" s="196" t="s">
        <v>12760</v>
      </c>
      <c r="Q1083" s="196">
        <v>57</v>
      </c>
      <c r="R1083" s="196" t="s">
        <v>12755</v>
      </c>
      <c r="S1083" s="196" t="s">
        <v>18774</v>
      </c>
      <c r="T1083" s="198" t="str">
        <f t="shared" si="427"/>
        <v>2"-(P)</v>
      </c>
    </row>
    <row r="1084" spans="1:20" x14ac:dyDescent="0.25">
      <c r="A1084">
        <v>3811237</v>
      </c>
      <c r="B1084" t="s">
        <v>12675</v>
      </c>
      <c r="C1084" t="s">
        <v>15874</v>
      </c>
      <c r="D1084">
        <v>20191108</v>
      </c>
      <c r="E1084" s="199">
        <v>13081</v>
      </c>
      <c r="F1084" s="199">
        <v>4909706</v>
      </c>
      <c r="G1084" s="196" t="s">
        <v>12759</v>
      </c>
      <c r="H1084" s="196" t="s">
        <v>12762</v>
      </c>
      <c r="I1084" s="197">
        <v>186.99999999491044</v>
      </c>
      <c r="J1084" s="196" t="s">
        <v>12169</v>
      </c>
      <c r="K1084" s="196" t="s">
        <v>12755</v>
      </c>
      <c r="L1084" s="196">
        <v>60</v>
      </c>
      <c r="M1084" s="196">
        <v>60</v>
      </c>
      <c r="N1084" s="196" t="s">
        <v>18775</v>
      </c>
      <c r="O1084" s="200">
        <v>40127</v>
      </c>
      <c r="P1084" s="196" t="s">
        <v>12754</v>
      </c>
      <c r="Q1084" s="196">
        <v>60</v>
      </c>
      <c r="R1084" s="196" t="s">
        <v>12755</v>
      </c>
      <c r="S1084" s="196" t="s">
        <v>18776</v>
      </c>
      <c r="T1084" s="198" t="str">
        <f t="shared" ref="T1084" si="428">P1084&amp;"-"&amp;R1084</f>
        <v>4"-(P)</v>
      </c>
    </row>
    <row r="1085" spans="1:20" x14ac:dyDescent="0.25">
      <c r="A1085">
        <v>3397733</v>
      </c>
      <c r="B1085" t="s">
        <v>18777</v>
      </c>
      <c r="C1085" t="s">
        <v>15874</v>
      </c>
      <c r="D1085">
        <v>20191112</v>
      </c>
      <c r="E1085" s="199">
        <v>21081</v>
      </c>
      <c r="F1085" s="199">
        <v>3967527</v>
      </c>
      <c r="G1085" s="196" t="s">
        <v>12759</v>
      </c>
      <c r="H1085" s="196" t="s">
        <v>12762</v>
      </c>
      <c r="I1085" s="197">
        <v>25.000000013111208</v>
      </c>
      <c r="J1085" s="196" t="s">
        <v>11863</v>
      </c>
      <c r="K1085" s="196" t="s">
        <v>12755</v>
      </c>
      <c r="L1085" s="196">
        <v>57</v>
      </c>
      <c r="M1085" s="196">
        <v>57</v>
      </c>
      <c r="N1085" s="196" t="s">
        <v>16219</v>
      </c>
      <c r="O1085" s="200">
        <v>39448</v>
      </c>
      <c r="P1085" s="196" t="s">
        <v>12767</v>
      </c>
      <c r="Q1085" s="196">
        <v>57</v>
      </c>
      <c r="R1085" s="196" t="s">
        <v>12755</v>
      </c>
      <c r="S1085" s="196" t="s">
        <v>16220</v>
      </c>
      <c r="T1085" s="198" t="str">
        <f t="shared" ref="T1085:T1088" si="429">P1085&amp;"-"&amp;R1085</f>
        <v>6"-(P)</v>
      </c>
    </row>
    <row r="1086" spans="1:20" x14ac:dyDescent="0.25">
      <c r="A1086">
        <v>3431803</v>
      </c>
      <c r="B1086" t="s">
        <v>18778</v>
      </c>
      <c r="C1086" t="s">
        <v>15874</v>
      </c>
      <c r="D1086">
        <v>20191104</v>
      </c>
      <c r="E1086" s="199">
        <v>18342</v>
      </c>
      <c r="F1086" s="199">
        <v>1748658</v>
      </c>
      <c r="G1086" s="196" t="s">
        <v>12768</v>
      </c>
      <c r="H1086" s="196" t="s">
        <v>12765</v>
      </c>
      <c r="I1086" s="197">
        <v>30.466606830912372</v>
      </c>
      <c r="J1086" s="196" t="s">
        <v>65</v>
      </c>
      <c r="K1086" s="196" t="s">
        <v>12758</v>
      </c>
      <c r="L1086" s="196"/>
      <c r="M1086" s="196"/>
      <c r="N1086" s="196" t="s">
        <v>18779</v>
      </c>
      <c r="O1086" s="200">
        <v>40211</v>
      </c>
      <c r="P1086" s="196" t="s">
        <v>12760</v>
      </c>
      <c r="Q1086" s="196">
        <v>60</v>
      </c>
      <c r="R1086" s="196" t="s">
        <v>12758</v>
      </c>
      <c r="S1086" s="196" t="s">
        <v>18025</v>
      </c>
      <c r="T1086" s="198" t="str">
        <f t="shared" si="429"/>
        <v>2"-(W)</v>
      </c>
    </row>
    <row r="1087" spans="1:20" x14ac:dyDescent="0.25">
      <c r="A1087">
        <v>2452116</v>
      </c>
      <c r="B1087" t="s">
        <v>18780</v>
      </c>
      <c r="C1087" t="s">
        <v>15874</v>
      </c>
      <c r="D1087">
        <v>20191021</v>
      </c>
      <c r="E1087" s="199">
        <v>22538</v>
      </c>
      <c r="F1087" s="199">
        <v>1660659</v>
      </c>
      <c r="G1087" s="196" t="s">
        <v>12763</v>
      </c>
      <c r="H1087" s="196" t="s">
        <v>12762</v>
      </c>
      <c r="I1087" s="197">
        <v>68.044732274327899</v>
      </c>
      <c r="J1087" s="196" t="s">
        <v>18781</v>
      </c>
      <c r="K1087" s="196" t="s">
        <v>12755</v>
      </c>
      <c r="L1087" s="196">
        <v>57</v>
      </c>
      <c r="M1087" s="196">
        <v>57</v>
      </c>
      <c r="N1087" s="196" t="s">
        <v>18782</v>
      </c>
      <c r="O1087" s="200">
        <v>40703</v>
      </c>
      <c r="P1087" s="196" t="s">
        <v>12760</v>
      </c>
      <c r="Q1087" s="196">
        <v>57</v>
      </c>
      <c r="R1087" s="196" t="s">
        <v>12755</v>
      </c>
      <c r="S1087" s="196" t="s">
        <v>18783</v>
      </c>
      <c r="T1087" s="198" t="str">
        <f t="shared" si="429"/>
        <v>2"-(P)</v>
      </c>
    </row>
    <row r="1088" spans="1:20" x14ac:dyDescent="0.25">
      <c r="A1088">
        <v>3676337</v>
      </c>
      <c r="B1088" t="s">
        <v>18784</v>
      </c>
      <c r="C1088" t="s">
        <v>15874</v>
      </c>
      <c r="D1088">
        <v>20191106</v>
      </c>
      <c r="E1088" s="199">
        <v>10935</v>
      </c>
      <c r="F1088" s="199">
        <v>329727</v>
      </c>
      <c r="G1088" s="196" t="s">
        <v>12763</v>
      </c>
      <c r="H1088" s="196" t="s">
        <v>12762</v>
      </c>
      <c r="I1088" s="197">
        <v>42.91760124321744</v>
      </c>
      <c r="J1088" s="196" t="s">
        <v>18785</v>
      </c>
      <c r="K1088" s="196" t="s">
        <v>12755</v>
      </c>
      <c r="L1088" s="196">
        <v>0</v>
      </c>
      <c r="M1088" s="196">
        <v>0</v>
      </c>
      <c r="N1088" s="196" t="s">
        <v>16177</v>
      </c>
      <c r="O1088" s="200">
        <v>40844</v>
      </c>
      <c r="P1088" s="196" t="s">
        <v>12760</v>
      </c>
      <c r="Q1088" s="196">
        <v>60</v>
      </c>
      <c r="R1088" s="196" t="s">
        <v>12755</v>
      </c>
      <c r="S1088" s="196" t="s">
        <v>16178</v>
      </c>
      <c r="T1088" s="198" t="str">
        <f t="shared" si="429"/>
        <v>2"-(P)</v>
      </c>
    </row>
    <row r="1089" spans="1:20" x14ac:dyDescent="0.25">
      <c r="A1089">
        <v>1947032</v>
      </c>
      <c r="B1089" t="s">
        <v>18786</v>
      </c>
      <c r="C1089" t="s">
        <v>15874</v>
      </c>
      <c r="D1089">
        <v>20191029</v>
      </c>
      <c r="E1089" s="199">
        <v>9504</v>
      </c>
      <c r="F1089" s="199">
        <v>602689</v>
      </c>
      <c r="G1089" s="196" t="s">
        <v>12763</v>
      </c>
      <c r="H1089" s="196" t="s">
        <v>12762</v>
      </c>
      <c r="I1089" s="197">
        <v>25.806546264979296</v>
      </c>
      <c r="J1089" s="196" t="s">
        <v>18787</v>
      </c>
      <c r="K1089" s="196" t="s">
        <v>12755</v>
      </c>
      <c r="L1089" s="196">
        <v>60</v>
      </c>
      <c r="M1089" s="196">
        <v>60</v>
      </c>
      <c r="N1089" s="196" t="s">
        <v>18788</v>
      </c>
      <c r="O1089" s="200">
        <v>43496</v>
      </c>
      <c r="P1089" s="196" t="s">
        <v>12754</v>
      </c>
      <c r="Q1089" s="196">
        <v>60</v>
      </c>
      <c r="R1089" s="196" t="s">
        <v>12755</v>
      </c>
      <c r="S1089" s="196" t="s">
        <v>18789</v>
      </c>
      <c r="T1089" s="198" t="str">
        <f t="shared" ref="T1089" si="430">P1089&amp;"-"&amp;R1089</f>
        <v>4"-(P)</v>
      </c>
    </row>
    <row r="1090" spans="1:20" x14ac:dyDescent="0.25">
      <c r="A1090">
        <v>3038917</v>
      </c>
      <c r="B1090" t="s">
        <v>18790</v>
      </c>
      <c r="C1090" t="s">
        <v>15874</v>
      </c>
      <c r="D1090">
        <v>20191104</v>
      </c>
      <c r="E1090" s="199">
        <v>1975</v>
      </c>
      <c r="F1090" s="199">
        <v>2632434</v>
      </c>
      <c r="G1090" s="196" t="s">
        <v>12768</v>
      </c>
      <c r="H1090" s="196" t="s">
        <v>12760</v>
      </c>
      <c r="I1090" s="197">
        <v>28.735963692677316</v>
      </c>
      <c r="J1090" s="196" t="s">
        <v>16616</v>
      </c>
      <c r="K1090" s="196" t="s">
        <v>12755</v>
      </c>
      <c r="L1090" s="196">
        <v>45</v>
      </c>
      <c r="M1090" s="196">
        <v>45</v>
      </c>
      <c r="N1090" s="196" t="s">
        <v>16617</v>
      </c>
      <c r="O1090" s="200">
        <v>40655</v>
      </c>
      <c r="P1090" s="196" t="s">
        <v>12760</v>
      </c>
      <c r="Q1090" s="196">
        <v>45</v>
      </c>
      <c r="R1090" s="196" t="s">
        <v>12755</v>
      </c>
      <c r="S1090" s="196" t="s">
        <v>16618</v>
      </c>
      <c r="T1090" s="198" t="str">
        <f t="shared" ref="T1090:T1091" si="431">P1090&amp;"-"&amp;R1090</f>
        <v>2"-(P)</v>
      </c>
    </row>
    <row r="1091" spans="1:20" x14ac:dyDescent="0.25">
      <c r="A1091">
        <v>3618575</v>
      </c>
      <c r="B1091" t="s">
        <v>12617</v>
      </c>
      <c r="C1091" t="s">
        <v>15874</v>
      </c>
      <c r="D1091">
        <v>20191113</v>
      </c>
      <c r="E1091" s="199">
        <v>24856</v>
      </c>
      <c r="F1091" s="199">
        <v>4611203</v>
      </c>
      <c r="G1091" s="196" t="s">
        <v>12759</v>
      </c>
      <c r="H1091" s="196" t="s">
        <v>12762</v>
      </c>
      <c r="I1091" s="197">
        <v>32.999999993326135</v>
      </c>
      <c r="J1091" s="196" t="s">
        <v>12126</v>
      </c>
      <c r="K1091" s="196" t="s">
        <v>12755</v>
      </c>
      <c r="L1091" s="196">
        <v>57</v>
      </c>
      <c r="M1091" s="196">
        <v>57</v>
      </c>
      <c r="N1091" s="196" t="s">
        <v>18791</v>
      </c>
      <c r="O1091" s="200">
        <v>43193</v>
      </c>
      <c r="P1091" s="196" t="s">
        <v>12760</v>
      </c>
      <c r="Q1091" s="196">
        <v>57</v>
      </c>
      <c r="R1091" s="196" t="s">
        <v>12755</v>
      </c>
      <c r="S1091" s="196" t="s">
        <v>18792</v>
      </c>
      <c r="T1091" s="198" t="str">
        <f t="shared" si="431"/>
        <v>2"-(P)</v>
      </c>
    </row>
    <row r="1092" spans="1:20" x14ac:dyDescent="0.25">
      <c r="A1092">
        <v>794128</v>
      </c>
      <c r="B1092" t="s">
        <v>18793</v>
      </c>
      <c r="C1092" t="s">
        <v>15874</v>
      </c>
      <c r="D1092">
        <v>20191113</v>
      </c>
      <c r="E1092" s="199">
        <v>33139</v>
      </c>
      <c r="F1092" s="199">
        <v>15635</v>
      </c>
      <c r="G1092" s="196" t="s">
        <v>12763</v>
      </c>
      <c r="H1092" s="196" t="s">
        <v>12764</v>
      </c>
      <c r="I1092" s="197">
        <v>40.489144232204012</v>
      </c>
      <c r="J1092" s="196" t="s">
        <v>18794</v>
      </c>
      <c r="K1092" s="196" t="s">
        <v>12755</v>
      </c>
      <c r="L1092" s="196">
        <v>0</v>
      </c>
      <c r="M1092" s="196">
        <v>0</v>
      </c>
      <c r="N1092" s="196" t="s">
        <v>16156</v>
      </c>
      <c r="O1092" s="200">
        <v>39448</v>
      </c>
      <c r="P1092" s="196" t="s">
        <v>12760</v>
      </c>
      <c r="Q1092" s="196">
        <v>60</v>
      </c>
      <c r="R1092" s="196" t="s">
        <v>12755</v>
      </c>
      <c r="S1092" s="196" t="s">
        <v>16157</v>
      </c>
      <c r="T1092" s="198" t="str">
        <f t="shared" ref="T1092:T1093" si="432">P1092&amp;"-"&amp;R1092</f>
        <v>2"-(P)</v>
      </c>
    </row>
    <row r="1093" spans="1:20" x14ac:dyDescent="0.25">
      <c r="A1093">
        <v>3487709</v>
      </c>
      <c r="B1093" t="s">
        <v>12540</v>
      </c>
      <c r="C1093" t="s">
        <v>15874</v>
      </c>
      <c r="D1093">
        <v>20191105</v>
      </c>
      <c r="E1093" s="199">
        <v>8784</v>
      </c>
      <c r="F1093" s="199">
        <v>4226347</v>
      </c>
      <c r="G1093" s="196" t="s">
        <v>12763</v>
      </c>
      <c r="H1093" s="196" t="s">
        <v>12762</v>
      </c>
      <c r="I1093" s="197">
        <v>93.999999980525246</v>
      </c>
      <c r="J1093" s="196" t="s">
        <v>11995</v>
      </c>
      <c r="K1093" s="196" t="s">
        <v>12755</v>
      </c>
      <c r="L1093" s="196"/>
      <c r="M1093" s="196"/>
      <c r="N1093" s="196" t="s">
        <v>16516</v>
      </c>
      <c r="O1093" s="200">
        <v>42936</v>
      </c>
      <c r="P1093" s="196" t="s">
        <v>12760</v>
      </c>
      <c r="Q1093" s="196">
        <v>45</v>
      </c>
      <c r="R1093" s="196" t="s">
        <v>12755</v>
      </c>
      <c r="S1093" s="196" t="s">
        <v>16517</v>
      </c>
      <c r="T1093" s="198" t="str">
        <f t="shared" si="432"/>
        <v>2"-(P)</v>
      </c>
    </row>
    <row r="1094" spans="1:20" x14ac:dyDescent="0.25">
      <c r="A1094">
        <v>434771</v>
      </c>
      <c r="B1094" t="s">
        <v>18795</v>
      </c>
      <c r="C1094" t="s">
        <v>15874</v>
      </c>
      <c r="D1094">
        <v>20191108</v>
      </c>
      <c r="E1094" s="199">
        <v>13346</v>
      </c>
      <c r="F1094" s="199">
        <v>256103</v>
      </c>
      <c r="G1094" s="196" t="s">
        <v>12763</v>
      </c>
      <c r="H1094" s="196" t="s">
        <v>12762</v>
      </c>
      <c r="I1094" s="197">
        <v>177.51746813969922</v>
      </c>
      <c r="J1094" s="196" t="s">
        <v>18796</v>
      </c>
      <c r="K1094" s="196" t="s">
        <v>12755</v>
      </c>
      <c r="L1094" s="196">
        <v>57</v>
      </c>
      <c r="M1094" s="196">
        <v>57</v>
      </c>
      <c r="N1094" s="196" t="s">
        <v>17026</v>
      </c>
      <c r="O1094" s="200">
        <v>42045</v>
      </c>
      <c r="P1094" s="196" t="s">
        <v>12760</v>
      </c>
      <c r="Q1094" s="196">
        <v>57</v>
      </c>
      <c r="R1094" s="196" t="s">
        <v>12755</v>
      </c>
      <c r="S1094" s="196" t="s">
        <v>17027</v>
      </c>
      <c r="T1094" s="198" t="str">
        <f t="shared" ref="T1094:T1095" si="433">P1094&amp;"-"&amp;R1094</f>
        <v>2"-(P)</v>
      </c>
    </row>
    <row r="1095" spans="1:20" x14ac:dyDescent="0.25">
      <c r="A1095">
        <v>1146121</v>
      </c>
      <c r="B1095" t="s">
        <v>18797</v>
      </c>
      <c r="C1095" t="s">
        <v>15874</v>
      </c>
      <c r="D1095">
        <v>20191113</v>
      </c>
      <c r="E1095" s="199">
        <v>5093</v>
      </c>
      <c r="F1095" s="199">
        <v>614878</v>
      </c>
      <c r="G1095" s="196" t="s">
        <v>12763</v>
      </c>
      <c r="H1095" s="196" t="s">
        <v>12764</v>
      </c>
      <c r="I1095" s="197">
        <v>47.887611549908861</v>
      </c>
      <c r="J1095" s="196" t="s">
        <v>18798</v>
      </c>
      <c r="K1095" s="196" t="s">
        <v>12755</v>
      </c>
      <c r="L1095" s="196">
        <v>0</v>
      </c>
      <c r="M1095" s="196">
        <v>0</v>
      </c>
      <c r="N1095" s="196" t="s">
        <v>15913</v>
      </c>
      <c r="O1095" s="200">
        <v>39448</v>
      </c>
      <c r="P1095" s="196" t="s">
        <v>12754</v>
      </c>
      <c r="Q1095" s="196">
        <v>60</v>
      </c>
      <c r="R1095" s="196" t="s">
        <v>12755</v>
      </c>
      <c r="S1095" s="196" t="s">
        <v>15914</v>
      </c>
      <c r="T1095" s="198" t="str">
        <f t="shared" si="433"/>
        <v>4"-(P)</v>
      </c>
    </row>
    <row r="1096" spans="1:20" x14ac:dyDescent="0.25">
      <c r="A1096">
        <v>559687</v>
      </c>
      <c r="B1096" t="s">
        <v>18799</v>
      </c>
      <c r="C1096" t="s">
        <v>15874</v>
      </c>
      <c r="D1096">
        <v>20191108</v>
      </c>
      <c r="E1096" s="199">
        <v>7566</v>
      </c>
      <c r="F1096" s="199">
        <v>383899</v>
      </c>
      <c r="G1096" s="196" t="s">
        <v>12763</v>
      </c>
      <c r="H1096" s="196" t="s">
        <v>12762</v>
      </c>
      <c r="I1096" s="197">
        <v>47.223121841896862</v>
      </c>
      <c r="J1096" s="196" t="s">
        <v>18800</v>
      </c>
      <c r="K1096" s="196" t="s">
        <v>12755</v>
      </c>
      <c r="L1096" s="196">
        <v>35</v>
      </c>
      <c r="M1096" s="196">
        <v>35</v>
      </c>
      <c r="N1096" s="196" t="s">
        <v>16447</v>
      </c>
      <c r="O1096" s="200">
        <v>43165</v>
      </c>
      <c r="P1096" s="196" t="s">
        <v>12760</v>
      </c>
      <c r="Q1096" s="196">
        <v>35</v>
      </c>
      <c r="R1096" s="196" t="s">
        <v>12755</v>
      </c>
      <c r="S1096" s="196" t="s">
        <v>15901</v>
      </c>
      <c r="T1096" s="198" t="str">
        <f t="shared" ref="T1096" si="434">P1096&amp;"-"&amp;R1096</f>
        <v>2"-(P)</v>
      </c>
    </row>
    <row r="1097" spans="1:20" x14ac:dyDescent="0.25">
      <c r="A1097">
        <v>161621</v>
      </c>
      <c r="B1097" t="s">
        <v>18801</v>
      </c>
      <c r="C1097" t="s">
        <v>15874</v>
      </c>
      <c r="D1097">
        <v>20191106</v>
      </c>
      <c r="E1097" s="199">
        <v>9477</v>
      </c>
      <c r="F1097" s="199">
        <v>1484236</v>
      </c>
      <c r="G1097" s="196" t="s">
        <v>12763</v>
      </c>
      <c r="H1097" s="196" t="s">
        <v>12762</v>
      </c>
      <c r="I1097" s="197">
        <v>45.809032835496708</v>
      </c>
      <c r="J1097" s="196" t="s">
        <v>18802</v>
      </c>
      <c r="K1097" s="196" t="s">
        <v>12755</v>
      </c>
      <c r="L1097" s="196">
        <v>45</v>
      </c>
      <c r="M1097" s="196">
        <v>45</v>
      </c>
      <c r="N1097" s="196" t="s">
        <v>17773</v>
      </c>
      <c r="O1097" s="200">
        <v>40703</v>
      </c>
      <c r="P1097" s="196" t="s">
        <v>12754</v>
      </c>
      <c r="Q1097" s="196">
        <v>45</v>
      </c>
      <c r="R1097" s="196" t="s">
        <v>12755</v>
      </c>
      <c r="S1097" s="196" t="s">
        <v>17774</v>
      </c>
      <c r="T1097" s="198" t="str">
        <f t="shared" ref="T1097" si="435">P1097&amp;"-"&amp;R1097</f>
        <v>4"-(P)</v>
      </c>
    </row>
    <row r="1098" spans="1:20" x14ac:dyDescent="0.25">
      <c r="A1098">
        <v>2977809</v>
      </c>
      <c r="B1098" t="s">
        <v>18803</v>
      </c>
      <c r="C1098" t="s">
        <v>15874</v>
      </c>
      <c r="D1098">
        <v>20191112</v>
      </c>
      <c r="E1098" s="199">
        <v>17147</v>
      </c>
      <c r="F1098" s="199">
        <v>2741661</v>
      </c>
      <c r="G1098" s="196" t="s">
        <v>12763</v>
      </c>
      <c r="H1098" s="196" t="s">
        <v>12762</v>
      </c>
      <c r="I1098" s="197">
        <v>55.108538015389868</v>
      </c>
      <c r="J1098" s="196" t="s">
        <v>18804</v>
      </c>
      <c r="K1098" s="196" t="s">
        <v>12755</v>
      </c>
      <c r="L1098" s="196">
        <v>57</v>
      </c>
      <c r="M1098" s="196">
        <v>57</v>
      </c>
      <c r="N1098" s="196" t="s">
        <v>17071</v>
      </c>
      <c r="O1098" s="200">
        <v>41577</v>
      </c>
      <c r="P1098" s="196" t="s">
        <v>12760</v>
      </c>
      <c r="Q1098" s="196">
        <v>57</v>
      </c>
      <c r="R1098" s="196" t="s">
        <v>12755</v>
      </c>
      <c r="S1098" s="196" t="s">
        <v>17072</v>
      </c>
      <c r="T1098" s="198" t="str">
        <f t="shared" ref="T1098" si="436">P1098&amp;"-"&amp;R1098</f>
        <v>2"-(P)</v>
      </c>
    </row>
    <row r="1099" spans="1:20" x14ac:dyDescent="0.25">
      <c r="A1099">
        <v>3404018</v>
      </c>
      <c r="B1099" t="s">
        <v>18805</v>
      </c>
      <c r="C1099" t="s">
        <v>15874</v>
      </c>
      <c r="D1099">
        <v>20191112</v>
      </c>
      <c r="E1099" s="199">
        <v>21081</v>
      </c>
      <c r="F1099" s="199">
        <v>3967527</v>
      </c>
      <c r="G1099" s="196" t="s">
        <v>12759</v>
      </c>
      <c r="H1099" s="196" t="s">
        <v>12762</v>
      </c>
      <c r="I1099" s="197">
        <v>25.000000013111208</v>
      </c>
      <c r="J1099" s="196" t="s">
        <v>11863</v>
      </c>
      <c r="K1099" s="196" t="s">
        <v>12755</v>
      </c>
      <c r="L1099" s="196">
        <v>57</v>
      </c>
      <c r="M1099" s="196">
        <v>57</v>
      </c>
      <c r="N1099" s="196" t="s">
        <v>16219</v>
      </c>
      <c r="O1099" s="200">
        <v>39448</v>
      </c>
      <c r="P1099" s="196" t="s">
        <v>12767</v>
      </c>
      <c r="Q1099" s="196">
        <v>57</v>
      </c>
      <c r="R1099" s="196" t="s">
        <v>12755</v>
      </c>
      <c r="S1099" s="196" t="s">
        <v>16220</v>
      </c>
      <c r="T1099" s="198" t="str">
        <f t="shared" ref="T1099:T1105" si="437">P1099&amp;"-"&amp;R1099</f>
        <v>6"-(P)</v>
      </c>
    </row>
    <row r="1100" spans="1:20" x14ac:dyDescent="0.25">
      <c r="A1100">
        <v>3747282</v>
      </c>
      <c r="B1100" t="s">
        <v>12672</v>
      </c>
      <c r="C1100" t="s">
        <v>15874</v>
      </c>
      <c r="D1100">
        <v>20191106</v>
      </c>
      <c r="E1100" s="199">
        <v>3601</v>
      </c>
      <c r="F1100" s="199">
        <v>5015286</v>
      </c>
      <c r="G1100" s="196" t="s">
        <v>12759</v>
      </c>
      <c r="H1100" s="196" t="s">
        <v>12762</v>
      </c>
      <c r="I1100" s="197">
        <v>27.832119742295752</v>
      </c>
      <c r="J1100" s="196" t="s">
        <v>12122</v>
      </c>
      <c r="K1100" s="196" t="s">
        <v>12755</v>
      </c>
      <c r="L1100" s="196">
        <v>55</v>
      </c>
      <c r="M1100" s="196">
        <v>55</v>
      </c>
      <c r="N1100" s="196" t="s">
        <v>18806</v>
      </c>
      <c r="O1100" s="200">
        <v>43398</v>
      </c>
      <c r="P1100" s="196" t="s">
        <v>12760</v>
      </c>
      <c r="Q1100" s="196">
        <v>55</v>
      </c>
      <c r="R1100" s="196" t="s">
        <v>12755</v>
      </c>
      <c r="S1100" s="196" t="s">
        <v>12218</v>
      </c>
      <c r="T1100" s="198" t="str">
        <f t="shared" si="437"/>
        <v>2"-(P)</v>
      </c>
    </row>
    <row r="1101" spans="1:20" x14ac:dyDescent="0.25">
      <c r="A1101">
        <v>2880850</v>
      </c>
      <c r="B1101" t="s">
        <v>18807</v>
      </c>
      <c r="C1101" t="s">
        <v>15874</v>
      </c>
      <c r="D1101">
        <v>20191111</v>
      </c>
      <c r="E1101" s="199">
        <v>46</v>
      </c>
      <c r="F1101" s="199">
        <v>2672843</v>
      </c>
      <c r="G1101" s="196" t="s">
        <v>12763</v>
      </c>
      <c r="H1101" s="196" t="s">
        <v>12764</v>
      </c>
      <c r="I1101" s="197">
        <v>68.493701155749619</v>
      </c>
      <c r="J1101" s="196" t="s">
        <v>18808</v>
      </c>
      <c r="K1101" s="196" t="s">
        <v>12755</v>
      </c>
      <c r="L1101" s="196">
        <v>60</v>
      </c>
      <c r="M1101" s="196">
        <v>60</v>
      </c>
      <c r="N1101" s="196" t="s">
        <v>18809</v>
      </c>
      <c r="O1101" s="200">
        <v>41522</v>
      </c>
      <c r="P1101" s="196" t="s">
        <v>12760</v>
      </c>
      <c r="Q1101" s="196">
        <v>60</v>
      </c>
      <c r="R1101" s="196" t="s">
        <v>12755</v>
      </c>
      <c r="S1101" s="196" t="s">
        <v>18810</v>
      </c>
      <c r="T1101" s="198" t="str">
        <f t="shared" si="437"/>
        <v>2"-(P)</v>
      </c>
    </row>
    <row r="1102" spans="1:20" x14ac:dyDescent="0.25">
      <c r="A1102">
        <v>1496813</v>
      </c>
      <c r="B1102" t="s">
        <v>18811</v>
      </c>
      <c r="C1102" t="s">
        <v>15874</v>
      </c>
      <c r="D1102">
        <v>20191031</v>
      </c>
      <c r="E1102" s="199">
        <v>11146</v>
      </c>
      <c r="F1102" s="199">
        <v>636650</v>
      </c>
      <c r="G1102" s="196" t="s">
        <v>12763</v>
      </c>
      <c r="H1102" s="196" t="s">
        <v>12762</v>
      </c>
      <c r="I1102" s="197">
        <v>106.57573309126376</v>
      </c>
      <c r="J1102" s="196" t="s">
        <v>18812</v>
      </c>
      <c r="K1102" s="196" t="s">
        <v>12755</v>
      </c>
      <c r="L1102" s="196">
        <v>0</v>
      </c>
      <c r="M1102" s="196">
        <v>0</v>
      </c>
      <c r="N1102" s="196" t="s">
        <v>18813</v>
      </c>
      <c r="O1102" s="200">
        <v>39448</v>
      </c>
      <c r="P1102" s="196" t="s">
        <v>12767</v>
      </c>
      <c r="Q1102" s="196">
        <v>45</v>
      </c>
      <c r="R1102" s="196" t="s">
        <v>12755</v>
      </c>
      <c r="S1102" s="196" t="s">
        <v>17262</v>
      </c>
      <c r="T1102" s="198" t="str">
        <f t="shared" si="437"/>
        <v>6"-(P)</v>
      </c>
    </row>
    <row r="1103" spans="1:20" x14ac:dyDescent="0.25">
      <c r="A1103">
        <v>187423</v>
      </c>
      <c r="B1103" t="s">
        <v>18814</v>
      </c>
      <c r="C1103" t="s">
        <v>15874</v>
      </c>
      <c r="D1103">
        <v>20191030</v>
      </c>
      <c r="E1103" s="199">
        <v>9826</v>
      </c>
      <c r="F1103" s="199">
        <v>604397</v>
      </c>
      <c r="G1103" s="196" t="s">
        <v>12763</v>
      </c>
      <c r="H1103" s="196" t="s">
        <v>12765</v>
      </c>
      <c r="I1103" s="197">
        <v>211.31774807627207</v>
      </c>
      <c r="J1103" s="196" t="s">
        <v>18815</v>
      </c>
      <c r="K1103" s="196" t="s">
        <v>12758</v>
      </c>
      <c r="L1103" s="196">
        <v>0</v>
      </c>
      <c r="M1103" s="196">
        <v>0</v>
      </c>
      <c r="N1103" s="196" t="s">
        <v>18816</v>
      </c>
      <c r="O1103" s="200">
        <v>39448</v>
      </c>
      <c r="P1103" s="196" t="s">
        <v>12754</v>
      </c>
      <c r="Q1103" s="196">
        <v>45</v>
      </c>
      <c r="R1103" s="196" t="s">
        <v>12755</v>
      </c>
      <c r="S1103" s="196" t="s">
        <v>18817</v>
      </c>
      <c r="T1103" s="198" t="str">
        <f t="shared" si="437"/>
        <v>4"-(P)</v>
      </c>
    </row>
    <row r="1104" spans="1:20" x14ac:dyDescent="0.25">
      <c r="A1104">
        <v>1283621</v>
      </c>
      <c r="B1104" t="s">
        <v>18818</v>
      </c>
      <c r="C1104" t="s">
        <v>15874</v>
      </c>
      <c r="D1104">
        <v>20191028</v>
      </c>
      <c r="E1104" s="199">
        <v>12667</v>
      </c>
      <c r="F1104" s="199">
        <v>307715</v>
      </c>
      <c r="G1104" s="196" t="s">
        <v>12759</v>
      </c>
      <c r="H1104" s="196" t="s">
        <v>12762</v>
      </c>
      <c r="I1104" s="197">
        <v>118.79591059395474</v>
      </c>
      <c r="J1104" s="196" t="s">
        <v>18819</v>
      </c>
      <c r="K1104" s="196" t="s">
        <v>12755</v>
      </c>
      <c r="L1104" s="196">
        <v>60</v>
      </c>
      <c r="M1104" s="196">
        <v>60</v>
      </c>
      <c r="N1104" s="196" t="s">
        <v>18820</v>
      </c>
      <c r="O1104" s="200">
        <v>40035</v>
      </c>
      <c r="P1104" s="196" t="s">
        <v>12760</v>
      </c>
      <c r="Q1104" s="196">
        <v>60</v>
      </c>
      <c r="R1104" s="196" t="s">
        <v>12758</v>
      </c>
      <c r="S1104" s="196" t="s">
        <v>65</v>
      </c>
      <c r="T1104" s="198" t="str">
        <f t="shared" si="437"/>
        <v>2"-(W)</v>
      </c>
    </row>
    <row r="1105" spans="1:20" x14ac:dyDescent="0.25">
      <c r="A1105">
        <v>2599022</v>
      </c>
      <c r="B1105" t="s">
        <v>18821</v>
      </c>
      <c r="C1105" t="s">
        <v>15874</v>
      </c>
      <c r="D1105">
        <v>20191025</v>
      </c>
      <c r="E1105" s="199">
        <v>1069</v>
      </c>
      <c r="F1105" s="199">
        <v>613537</v>
      </c>
      <c r="G1105" s="196" t="s">
        <v>12759</v>
      </c>
      <c r="H1105" s="196" t="s">
        <v>12762</v>
      </c>
      <c r="I1105" s="197">
        <v>15.204521962203337</v>
      </c>
      <c r="J1105" s="196" t="s">
        <v>18822</v>
      </c>
      <c r="K1105" s="196" t="s">
        <v>12755</v>
      </c>
      <c r="L1105" s="196">
        <v>0</v>
      </c>
      <c r="M1105" s="196">
        <v>0</v>
      </c>
      <c r="N1105" s="196" t="s">
        <v>18823</v>
      </c>
      <c r="O1105" s="200">
        <v>39448</v>
      </c>
      <c r="P1105" s="196" t="s">
        <v>12760</v>
      </c>
      <c r="Q1105" s="196">
        <v>35</v>
      </c>
      <c r="R1105" s="196" t="s">
        <v>12755</v>
      </c>
      <c r="S1105" s="196" t="s">
        <v>18824</v>
      </c>
      <c r="T1105" s="198" t="str">
        <f t="shared" si="437"/>
        <v>2"-(P)</v>
      </c>
    </row>
    <row r="1106" spans="1:20" x14ac:dyDescent="0.25">
      <c r="A1106">
        <v>3544025</v>
      </c>
      <c r="B1106" t="s">
        <v>18825</v>
      </c>
      <c r="C1106" t="s">
        <v>15874</v>
      </c>
      <c r="D1106">
        <v>20191114</v>
      </c>
      <c r="E1106" s="199">
        <v>27160</v>
      </c>
      <c r="F1106" s="199">
        <v>4393228</v>
      </c>
      <c r="G1106" s="196" t="s">
        <v>12763</v>
      </c>
      <c r="H1106" s="196" t="s">
        <v>12762</v>
      </c>
      <c r="I1106" s="197">
        <v>51.000000015924897</v>
      </c>
      <c r="J1106" s="196" t="s">
        <v>18826</v>
      </c>
      <c r="K1106" s="196" t="s">
        <v>12755</v>
      </c>
      <c r="L1106" s="196">
        <v>57</v>
      </c>
      <c r="M1106" s="196">
        <v>57</v>
      </c>
      <c r="N1106" s="196" t="s">
        <v>18827</v>
      </c>
      <c r="O1106" s="200">
        <v>41817</v>
      </c>
      <c r="P1106" s="196" t="s">
        <v>12760</v>
      </c>
      <c r="Q1106" s="196">
        <v>57</v>
      </c>
      <c r="R1106" s="196" t="s">
        <v>12755</v>
      </c>
      <c r="S1106" s="196" t="s">
        <v>18828</v>
      </c>
      <c r="T1106" s="198" t="str">
        <f t="shared" ref="T1106:T1109" si="438">P1106&amp;"-"&amp;R1106</f>
        <v>2"-(P)</v>
      </c>
    </row>
    <row r="1107" spans="1:20" x14ac:dyDescent="0.25">
      <c r="A1107">
        <v>2884256</v>
      </c>
      <c r="B1107" t="s">
        <v>18829</v>
      </c>
      <c r="C1107" t="s">
        <v>15874</v>
      </c>
      <c r="D1107">
        <v>20191029</v>
      </c>
      <c r="E1107" s="199">
        <v>368</v>
      </c>
      <c r="F1107" s="199">
        <v>4491218</v>
      </c>
      <c r="G1107" s="196" t="s">
        <v>12763</v>
      </c>
      <c r="H1107" s="196" t="s">
        <v>12762</v>
      </c>
      <c r="I1107" s="197">
        <v>45.12716669341394</v>
      </c>
      <c r="J1107" s="196" t="s">
        <v>18830</v>
      </c>
      <c r="K1107" s="196" t="s">
        <v>12755</v>
      </c>
      <c r="L1107" s="196">
        <v>45</v>
      </c>
      <c r="M1107" s="196">
        <v>45</v>
      </c>
      <c r="N1107" s="196" t="s">
        <v>18831</v>
      </c>
      <c r="O1107" s="200">
        <v>39876</v>
      </c>
      <c r="P1107" s="196" t="s">
        <v>12760</v>
      </c>
      <c r="Q1107" s="196">
        <v>45</v>
      </c>
      <c r="R1107" s="196" t="s">
        <v>12755</v>
      </c>
      <c r="S1107" s="196" t="s">
        <v>18832</v>
      </c>
      <c r="T1107" s="198" t="str">
        <f t="shared" si="438"/>
        <v>2"-(P)</v>
      </c>
    </row>
    <row r="1108" spans="1:20" x14ac:dyDescent="0.25">
      <c r="A1108">
        <v>3438009</v>
      </c>
      <c r="B1108" t="s">
        <v>12510</v>
      </c>
      <c r="C1108" t="s">
        <v>15874</v>
      </c>
      <c r="D1108">
        <v>20191114</v>
      </c>
      <c r="E1108" s="199">
        <v>21669</v>
      </c>
      <c r="F1108" s="199">
        <v>4173144</v>
      </c>
      <c r="G1108" s="196" t="s">
        <v>12763</v>
      </c>
      <c r="H1108" s="196" t="s">
        <v>12762</v>
      </c>
      <c r="I1108" s="197">
        <v>15.996634449185505</v>
      </c>
      <c r="J1108" s="196" t="s">
        <v>11964</v>
      </c>
      <c r="K1108" s="196" t="s">
        <v>12755</v>
      </c>
      <c r="L1108" s="196">
        <v>57</v>
      </c>
      <c r="M1108" s="196">
        <v>57</v>
      </c>
      <c r="N1108" s="196" t="s">
        <v>16781</v>
      </c>
      <c r="O1108" s="200">
        <v>42781</v>
      </c>
      <c r="P1108" s="196" t="s">
        <v>12760</v>
      </c>
      <c r="Q1108" s="196">
        <v>57</v>
      </c>
      <c r="R1108" s="196" t="s">
        <v>12755</v>
      </c>
      <c r="S1108" s="196" t="s">
        <v>12066</v>
      </c>
      <c r="T1108" s="198" t="str">
        <f t="shared" si="438"/>
        <v>2"-(P)</v>
      </c>
    </row>
    <row r="1109" spans="1:20" x14ac:dyDescent="0.25">
      <c r="A1109">
        <v>3826248</v>
      </c>
      <c r="B1109" t="s">
        <v>18833</v>
      </c>
      <c r="C1109" t="s">
        <v>15874</v>
      </c>
      <c r="D1109">
        <v>20191108</v>
      </c>
      <c r="E1109" s="199">
        <v>8322</v>
      </c>
      <c r="F1109" s="199">
        <v>5191301</v>
      </c>
      <c r="G1109" s="196" t="s">
        <v>12768</v>
      </c>
      <c r="H1109" s="196" t="s">
        <v>12762</v>
      </c>
      <c r="I1109" s="197">
        <v>53.000000011222134</v>
      </c>
      <c r="J1109" s="196" t="s">
        <v>18677</v>
      </c>
      <c r="K1109" s="196" t="s">
        <v>12755</v>
      </c>
      <c r="L1109" s="196">
        <v>45</v>
      </c>
      <c r="M1109" s="196">
        <v>45</v>
      </c>
      <c r="N1109" s="196" t="s">
        <v>16382</v>
      </c>
      <c r="O1109" s="200">
        <v>43283</v>
      </c>
      <c r="P1109" s="196" t="s">
        <v>12762</v>
      </c>
      <c r="Q1109" s="196">
        <v>45</v>
      </c>
      <c r="R1109" s="196" t="s">
        <v>12755</v>
      </c>
      <c r="S1109" s="196" t="s">
        <v>16383</v>
      </c>
      <c r="T1109" s="198" t="str">
        <f t="shared" si="438"/>
        <v>1"-(P)</v>
      </c>
    </row>
    <row r="1110" spans="1:20" x14ac:dyDescent="0.25">
      <c r="A1110">
        <v>339780</v>
      </c>
      <c r="B1110" t="s">
        <v>18834</v>
      </c>
      <c r="C1110" t="s">
        <v>15874</v>
      </c>
      <c r="D1110">
        <v>20191108</v>
      </c>
      <c r="E1110" s="199">
        <v>31411</v>
      </c>
      <c r="F1110" s="199">
        <v>32339</v>
      </c>
      <c r="G1110" s="196" t="s">
        <v>12763</v>
      </c>
      <c r="H1110" s="196" t="s">
        <v>12762</v>
      </c>
      <c r="I1110" s="197">
        <v>256.76546936704233</v>
      </c>
      <c r="J1110" s="196" t="s">
        <v>65</v>
      </c>
      <c r="K1110" s="196" t="s">
        <v>12758</v>
      </c>
      <c r="L1110" s="196"/>
      <c r="M1110" s="196"/>
      <c r="N1110" s="196" t="s">
        <v>18835</v>
      </c>
      <c r="O1110" s="200">
        <v>40585</v>
      </c>
      <c r="P1110" s="196" t="s">
        <v>12760</v>
      </c>
      <c r="Q1110" s="196">
        <v>57</v>
      </c>
      <c r="R1110" s="196" t="s">
        <v>12758</v>
      </c>
      <c r="S1110" s="196" t="s">
        <v>18836</v>
      </c>
      <c r="T1110" s="198" t="str">
        <f t="shared" ref="T1110" si="439">P1110&amp;"-"&amp;R1110</f>
        <v>2"-(W)</v>
      </c>
    </row>
    <row r="1111" spans="1:20" x14ac:dyDescent="0.25">
      <c r="A1111">
        <v>2190431</v>
      </c>
      <c r="B1111" t="s">
        <v>18837</v>
      </c>
      <c r="C1111" t="s">
        <v>15874</v>
      </c>
      <c r="D1111">
        <v>20191113</v>
      </c>
      <c r="E1111" s="199">
        <v>15841</v>
      </c>
      <c r="F1111" s="199">
        <v>645328</v>
      </c>
      <c r="G1111" s="196" t="s">
        <v>12763</v>
      </c>
      <c r="H1111" s="196" t="s">
        <v>12764</v>
      </c>
      <c r="I1111" s="197">
        <v>89.813949999550928</v>
      </c>
      <c r="J1111" s="196" t="s">
        <v>18838</v>
      </c>
      <c r="K1111" s="196" t="s">
        <v>12755</v>
      </c>
      <c r="L1111" s="196">
        <v>57</v>
      </c>
      <c r="M1111" s="196">
        <v>57</v>
      </c>
      <c r="N1111" s="196" t="s">
        <v>17243</v>
      </c>
      <c r="O1111" s="200">
        <v>39484</v>
      </c>
      <c r="P1111" s="196" t="s">
        <v>12767</v>
      </c>
      <c r="Q1111" s="196">
        <v>57</v>
      </c>
      <c r="R1111" s="196" t="s">
        <v>12755</v>
      </c>
      <c r="S1111" s="196" t="s">
        <v>17244</v>
      </c>
      <c r="T1111" s="198" t="str">
        <f t="shared" ref="T1111:T1112" si="440">P1111&amp;"-"&amp;R1111</f>
        <v>6"-(P)</v>
      </c>
    </row>
    <row r="1112" spans="1:20" x14ac:dyDescent="0.25">
      <c r="A1112">
        <v>3221595</v>
      </c>
      <c r="B1112" t="s">
        <v>18839</v>
      </c>
      <c r="C1112" t="s">
        <v>15874</v>
      </c>
      <c r="D1112">
        <v>20191114</v>
      </c>
      <c r="E1112" s="199">
        <v>12847</v>
      </c>
      <c r="F1112" s="199">
        <v>2707264</v>
      </c>
      <c r="G1112" s="196" t="s">
        <v>12768</v>
      </c>
      <c r="H1112" s="196" t="s">
        <v>12762</v>
      </c>
      <c r="I1112" s="197">
        <v>14.000000013268378</v>
      </c>
      <c r="J1112" s="196" t="s">
        <v>17403</v>
      </c>
      <c r="K1112" s="196" t="s">
        <v>12755</v>
      </c>
      <c r="L1112" s="196">
        <v>60</v>
      </c>
      <c r="M1112" s="196">
        <v>60</v>
      </c>
      <c r="N1112" s="196" t="s">
        <v>15921</v>
      </c>
      <c r="O1112" s="200">
        <v>41436</v>
      </c>
      <c r="P1112" s="196" t="s">
        <v>12760</v>
      </c>
      <c r="Q1112" s="196">
        <v>60</v>
      </c>
      <c r="R1112" s="196" t="s">
        <v>12755</v>
      </c>
      <c r="S1112" s="196" t="s">
        <v>15922</v>
      </c>
      <c r="T1112" s="198" t="str">
        <f t="shared" si="440"/>
        <v>2"-(P)</v>
      </c>
    </row>
    <row r="1113" spans="1:20" x14ac:dyDescent="0.25">
      <c r="A1113">
        <v>3563940</v>
      </c>
      <c r="B1113" t="s">
        <v>12561</v>
      </c>
      <c r="C1113" t="s">
        <v>15874</v>
      </c>
      <c r="D1113">
        <v>20191101</v>
      </c>
      <c r="E1113" s="199">
        <v>11947</v>
      </c>
      <c r="F1113" s="199">
        <v>4286371</v>
      </c>
      <c r="G1113" s="196" t="s">
        <v>12763</v>
      </c>
      <c r="H1113" s="196" t="s">
        <v>12760</v>
      </c>
      <c r="I1113" s="197">
        <v>46.589036864070351</v>
      </c>
      <c r="J1113" s="196" t="s">
        <v>11998</v>
      </c>
      <c r="K1113" s="196" t="s">
        <v>12755</v>
      </c>
      <c r="L1113" s="196">
        <v>60</v>
      </c>
      <c r="M1113" s="196">
        <v>60</v>
      </c>
      <c r="N1113" s="196" t="s">
        <v>18840</v>
      </c>
      <c r="O1113" s="200">
        <v>42965</v>
      </c>
      <c r="P1113" s="196" t="s">
        <v>12754</v>
      </c>
      <c r="Q1113" s="196">
        <v>60</v>
      </c>
      <c r="R1113" s="196" t="s">
        <v>12755</v>
      </c>
      <c r="S1113" s="196" t="s">
        <v>12060</v>
      </c>
      <c r="T1113" s="198" t="str">
        <f t="shared" ref="T1113:T1114" si="441">P1113&amp;"-"&amp;R1113</f>
        <v>4"-(P)</v>
      </c>
    </row>
    <row r="1114" spans="1:20" x14ac:dyDescent="0.25">
      <c r="A1114">
        <v>911075</v>
      </c>
      <c r="B1114" t="s">
        <v>18841</v>
      </c>
      <c r="C1114" t="s">
        <v>15874</v>
      </c>
      <c r="D1114">
        <v>20191029</v>
      </c>
      <c r="E1114" s="199">
        <v>13710</v>
      </c>
      <c r="F1114" s="199">
        <v>8584</v>
      </c>
      <c r="G1114" s="196" t="s">
        <v>12759</v>
      </c>
      <c r="H1114" s="196" t="s">
        <v>12762</v>
      </c>
      <c r="I1114" s="197">
        <v>287.37467374165834</v>
      </c>
      <c r="J1114" s="196" t="s">
        <v>18842</v>
      </c>
      <c r="K1114" s="196" t="s">
        <v>12755</v>
      </c>
      <c r="L1114" s="196">
        <v>60</v>
      </c>
      <c r="M1114" s="196">
        <v>60</v>
      </c>
      <c r="N1114" s="196" t="s">
        <v>16227</v>
      </c>
      <c r="O1114" s="200">
        <v>42738</v>
      </c>
      <c r="P1114" s="196" t="s">
        <v>12760</v>
      </c>
      <c r="Q1114" s="196">
        <v>60</v>
      </c>
      <c r="R1114" s="196" t="s">
        <v>12755</v>
      </c>
      <c r="S1114" s="196" t="s">
        <v>16228</v>
      </c>
      <c r="T1114" s="198" t="str">
        <f t="shared" si="441"/>
        <v>2"-(P)</v>
      </c>
    </row>
    <row r="1115" spans="1:20" x14ac:dyDescent="0.25">
      <c r="A1115">
        <v>3859418</v>
      </c>
      <c r="B1115" t="s">
        <v>18843</v>
      </c>
      <c r="C1115" t="s">
        <v>15874</v>
      </c>
      <c r="D1115">
        <v>20191031</v>
      </c>
      <c r="E1115" s="199">
        <v>739</v>
      </c>
      <c r="F1115" s="199">
        <v>5232503</v>
      </c>
      <c r="G1115" s="196" t="s">
        <v>12763</v>
      </c>
      <c r="H1115" s="196" t="s">
        <v>12762</v>
      </c>
      <c r="I1115" s="197">
        <v>55.128570989650783</v>
      </c>
      <c r="J1115" s="196" t="s">
        <v>18844</v>
      </c>
      <c r="K1115" s="196" t="s">
        <v>12755</v>
      </c>
      <c r="L1115" s="196">
        <v>45</v>
      </c>
      <c r="M1115" s="196">
        <v>45</v>
      </c>
      <c r="N1115" s="196" t="s">
        <v>18439</v>
      </c>
      <c r="O1115" s="200">
        <v>43678</v>
      </c>
      <c r="P1115" s="196" t="s">
        <v>12760</v>
      </c>
      <c r="Q1115" s="196">
        <v>45</v>
      </c>
      <c r="R1115" s="196" t="s">
        <v>12755</v>
      </c>
      <c r="S1115" s="196" t="s">
        <v>18440</v>
      </c>
      <c r="T1115" s="198" t="str">
        <f t="shared" ref="T1115:T1116" si="442">P1115&amp;"-"&amp;R1115</f>
        <v>2"-(P)</v>
      </c>
    </row>
    <row r="1116" spans="1:20" x14ac:dyDescent="0.25">
      <c r="A1116">
        <v>3150298</v>
      </c>
      <c r="B1116" t="s">
        <v>18845</v>
      </c>
      <c r="C1116" t="s">
        <v>15874</v>
      </c>
      <c r="D1116">
        <v>20191031</v>
      </c>
      <c r="E1116" s="199">
        <v>11455</v>
      </c>
      <c r="F1116" s="199">
        <v>323873</v>
      </c>
      <c r="G1116" s="196" t="s">
        <v>12763</v>
      </c>
      <c r="H1116" s="196" t="s">
        <v>12762</v>
      </c>
      <c r="I1116" s="197">
        <v>343.32838406094658</v>
      </c>
      <c r="J1116" s="196" t="s">
        <v>16562</v>
      </c>
      <c r="K1116" s="196" t="s">
        <v>12755</v>
      </c>
      <c r="L1116" s="196">
        <v>35</v>
      </c>
      <c r="M1116" s="196">
        <v>35</v>
      </c>
      <c r="N1116" s="196" t="s">
        <v>18347</v>
      </c>
      <c r="O1116" s="200">
        <v>41726</v>
      </c>
      <c r="P1116" s="196" t="s">
        <v>12760</v>
      </c>
      <c r="Q1116" s="196">
        <v>35</v>
      </c>
      <c r="R1116" s="196" t="s">
        <v>12755</v>
      </c>
      <c r="S1116" s="196" t="s">
        <v>16420</v>
      </c>
      <c r="T1116" s="198" t="str">
        <f t="shared" si="442"/>
        <v>2"-(P)</v>
      </c>
    </row>
    <row r="1117" spans="1:20" x14ac:dyDescent="0.25">
      <c r="A1117">
        <v>3202295</v>
      </c>
      <c r="B1117" t="s">
        <v>12378</v>
      </c>
      <c r="C1117" t="s">
        <v>15874</v>
      </c>
      <c r="D1117">
        <v>20191112</v>
      </c>
      <c r="E1117" s="199">
        <v>21055</v>
      </c>
      <c r="F1117" s="199">
        <v>3528711</v>
      </c>
      <c r="G1117" s="196" t="s">
        <v>12763</v>
      </c>
      <c r="H1117" s="196" t="s">
        <v>12762</v>
      </c>
      <c r="I1117" s="197">
        <v>97.801017228924096</v>
      </c>
      <c r="J1117" s="196" t="s">
        <v>11740</v>
      </c>
      <c r="K1117" s="196" t="s">
        <v>12755</v>
      </c>
      <c r="L1117" s="196">
        <v>57</v>
      </c>
      <c r="M1117" s="196">
        <v>57</v>
      </c>
      <c r="N1117" s="196" t="s">
        <v>16189</v>
      </c>
      <c r="O1117" s="200">
        <v>39448</v>
      </c>
      <c r="P1117" s="196" t="s">
        <v>12754</v>
      </c>
      <c r="Q1117" s="196">
        <v>57</v>
      </c>
      <c r="R1117" s="196" t="s">
        <v>12755</v>
      </c>
      <c r="S1117" s="196" t="s">
        <v>16190</v>
      </c>
      <c r="T1117" s="198" t="str">
        <f t="shared" ref="T1117:T1118" si="443">P1117&amp;"-"&amp;R1117</f>
        <v>4"-(P)</v>
      </c>
    </row>
    <row r="1118" spans="1:20" x14ac:dyDescent="0.25">
      <c r="A1118">
        <v>2912439</v>
      </c>
      <c r="B1118" t="s">
        <v>18846</v>
      </c>
      <c r="C1118" t="s">
        <v>15874</v>
      </c>
      <c r="D1118">
        <v>20191022</v>
      </c>
      <c r="E1118" s="199">
        <v>23543</v>
      </c>
      <c r="F1118" s="199">
        <v>2787268</v>
      </c>
      <c r="G1118" s="196" t="s">
        <v>12763</v>
      </c>
      <c r="H1118" s="196" t="s">
        <v>12762</v>
      </c>
      <c r="I1118" s="197">
        <v>56.002607545955684</v>
      </c>
      <c r="J1118" s="196" t="s">
        <v>18847</v>
      </c>
      <c r="K1118" s="196" t="s">
        <v>12755</v>
      </c>
      <c r="L1118" s="196">
        <v>57</v>
      </c>
      <c r="M1118" s="196">
        <v>57</v>
      </c>
      <c r="N1118" s="196" t="s">
        <v>18848</v>
      </c>
      <c r="O1118" s="200">
        <v>41472</v>
      </c>
      <c r="P1118" s="196" t="s">
        <v>12760</v>
      </c>
      <c r="Q1118" s="196">
        <v>57</v>
      </c>
      <c r="R1118" s="196" t="s">
        <v>12755</v>
      </c>
      <c r="S1118" s="196" t="s">
        <v>18849</v>
      </c>
      <c r="T1118" s="198" t="str">
        <f t="shared" si="443"/>
        <v>2"-(P)</v>
      </c>
    </row>
    <row r="1119" spans="1:20" x14ac:dyDescent="0.25">
      <c r="A1119">
        <v>13492</v>
      </c>
      <c r="B1119" t="s">
        <v>18850</v>
      </c>
      <c r="C1119" t="s">
        <v>15874</v>
      </c>
      <c r="D1119">
        <v>20191029</v>
      </c>
      <c r="E1119" s="199">
        <v>477</v>
      </c>
      <c r="F1119" s="199">
        <v>3810305</v>
      </c>
      <c r="G1119" s="196" t="s">
        <v>12763</v>
      </c>
      <c r="H1119" s="196" t="s">
        <v>12762</v>
      </c>
      <c r="I1119" s="197">
        <v>40.000000016927608</v>
      </c>
      <c r="J1119" s="196" t="s">
        <v>18851</v>
      </c>
      <c r="K1119" s="196" t="s">
        <v>12755</v>
      </c>
      <c r="L1119" s="196">
        <v>45</v>
      </c>
      <c r="M1119" s="196">
        <v>45</v>
      </c>
      <c r="N1119" s="196" t="s">
        <v>18852</v>
      </c>
      <c r="O1119" s="200">
        <v>40529</v>
      </c>
      <c r="P1119" s="196" t="s">
        <v>12760</v>
      </c>
      <c r="Q1119" s="196">
        <v>45</v>
      </c>
      <c r="R1119" s="196" t="s">
        <v>12755</v>
      </c>
      <c r="S1119" s="196" t="s">
        <v>16932</v>
      </c>
      <c r="T1119" s="198" t="str">
        <f t="shared" ref="T1119" si="444">P1119&amp;"-"&amp;R1119</f>
        <v>2"-(P)</v>
      </c>
    </row>
    <row r="1120" spans="1:20" x14ac:dyDescent="0.25">
      <c r="A1120">
        <v>471878</v>
      </c>
      <c r="B1120" t="s">
        <v>18853</v>
      </c>
      <c r="C1120" t="s">
        <v>15874</v>
      </c>
      <c r="D1120">
        <v>20191018</v>
      </c>
      <c r="E1120" s="199">
        <v>25295</v>
      </c>
      <c r="F1120" s="199">
        <v>130071</v>
      </c>
      <c r="G1120" s="196" t="s">
        <v>12763</v>
      </c>
      <c r="H1120" s="196" t="s">
        <v>12764</v>
      </c>
      <c r="I1120" s="197">
        <v>118.46026296518359</v>
      </c>
      <c r="J1120" s="196" t="s">
        <v>18854</v>
      </c>
      <c r="K1120" s="196" t="s">
        <v>12755</v>
      </c>
      <c r="L1120" s="196">
        <v>0</v>
      </c>
      <c r="M1120" s="196">
        <v>0</v>
      </c>
      <c r="N1120" s="196" t="s">
        <v>18855</v>
      </c>
      <c r="O1120" s="200">
        <v>40156</v>
      </c>
      <c r="P1120" s="196" t="s">
        <v>12754</v>
      </c>
      <c r="Q1120" s="196">
        <v>57</v>
      </c>
      <c r="R1120" s="196" t="s">
        <v>12755</v>
      </c>
      <c r="S1120" s="196" t="s">
        <v>16558</v>
      </c>
      <c r="T1120" s="198" t="str">
        <f t="shared" ref="T1120" si="445">P1120&amp;"-"&amp;R1120</f>
        <v>4"-(P)</v>
      </c>
    </row>
    <row r="1121" spans="1:20" x14ac:dyDescent="0.25">
      <c r="A1121">
        <v>3652869</v>
      </c>
      <c r="B1121" t="s">
        <v>12647</v>
      </c>
      <c r="C1121" t="s">
        <v>15874</v>
      </c>
      <c r="D1121">
        <v>20191021</v>
      </c>
      <c r="E1121" s="199">
        <v>30225</v>
      </c>
      <c r="F1121" s="199">
        <v>4862465</v>
      </c>
      <c r="G1121" s="196" t="s">
        <v>12768</v>
      </c>
      <c r="H1121" s="196" t="s">
        <v>12764</v>
      </c>
      <c r="I1121" s="197">
        <v>15.000000018998431</v>
      </c>
      <c r="J1121" s="196" t="s">
        <v>12133</v>
      </c>
      <c r="K1121" s="196" t="s">
        <v>12755</v>
      </c>
      <c r="L1121" s="196">
        <v>57</v>
      </c>
      <c r="M1121" s="196">
        <v>57</v>
      </c>
      <c r="N1121" s="196" t="s">
        <v>17667</v>
      </c>
      <c r="O1121" s="200">
        <v>43273</v>
      </c>
      <c r="P1121" s="196" t="s">
        <v>12760</v>
      </c>
      <c r="Q1121" s="196">
        <v>57</v>
      </c>
      <c r="R1121" s="196" t="s">
        <v>12755</v>
      </c>
      <c r="S1121" s="196" t="s">
        <v>12198</v>
      </c>
      <c r="T1121" s="198" t="str">
        <f t="shared" ref="T1121:T1123" si="446">P1121&amp;"-"&amp;R1121</f>
        <v>2"-(P)</v>
      </c>
    </row>
    <row r="1122" spans="1:20" x14ac:dyDescent="0.25">
      <c r="A1122">
        <v>1251806</v>
      </c>
      <c r="B1122" t="s">
        <v>18856</v>
      </c>
      <c r="C1122" t="s">
        <v>15874</v>
      </c>
      <c r="D1122">
        <v>20191030</v>
      </c>
      <c r="E1122" s="199">
        <v>1166</v>
      </c>
      <c r="F1122" s="199">
        <v>656957</v>
      </c>
      <c r="G1122" s="196" t="s">
        <v>12763</v>
      </c>
      <c r="H1122" s="196" t="s">
        <v>12762</v>
      </c>
      <c r="I1122" s="197">
        <v>62.751879542855711</v>
      </c>
      <c r="J1122" s="196" t="s">
        <v>18857</v>
      </c>
      <c r="K1122" s="196" t="s">
        <v>12755</v>
      </c>
      <c r="L1122" s="196">
        <v>2</v>
      </c>
      <c r="M1122" s="196">
        <v>2</v>
      </c>
      <c r="N1122" s="196" t="s">
        <v>18858</v>
      </c>
      <c r="O1122" s="200">
        <v>40002</v>
      </c>
      <c r="P1122" s="196" t="s">
        <v>12760</v>
      </c>
      <c r="Q1122" s="196">
        <v>45</v>
      </c>
      <c r="R1122" s="196" t="s">
        <v>12758</v>
      </c>
      <c r="S1122" s="196" t="s">
        <v>18859</v>
      </c>
      <c r="T1122" s="198" t="str">
        <f t="shared" si="446"/>
        <v>2"-(W)</v>
      </c>
    </row>
    <row r="1123" spans="1:20" x14ac:dyDescent="0.25">
      <c r="A1123">
        <v>1048351</v>
      </c>
      <c r="B1123" t="s">
        <v>18860</v>
      </c>
      <c r="C1123" t="s">
        <v>15874</v>
      </c>
      <c r="D1123">
        <v>20191028</v>
      </c>
      <c r="E1123" s="199">
        <v>30793</v>
      </c>
      <c r="F1123" s="199">
        <v>44750</v>
      </c>
      <c r="G1123" s="196" t="s">
        <v>12763</v>
      </c>
      <c r="H1123" s="196" t="s">
        <v>12762</v>
      </c>
      <c r="I1123" s="197">
        <v>160.96579104255864</v>
      </c>
      <c r="J1123" s="196" t="s">
        <v>16174</v>
      </c>
      <c r="K1123" s="196" t="s">
        <v>12755</v>
      </c>
      <c r="L1123" s="196">
        <v>57</v>
      </c>
      <c r="M1123" s="196">
        <v>57</v>
      </c>
      <c r="N1123" s="196" t="s">
        <v>16583</v>
      </c>
      <c r="O1123" s="200">
        <v>41816</v>
      </c>
      <c r="P1123" s="196" t="s">
        <v>12760</v>
      </c>
      <c r="Q1123" s="196">
        <v>57</v>
      </c>
      <c r="R1123" s="196" t="s">
        <v>12755</v>
      </c>
      <c r="S1123" s="196" t="s">
        <v>16584</v>
      </c>
      <c r="T1123" s="198" t="str">
        <f t="shared" si="446"/>
        <v>2"-(P)</v>
      </c>
    </row>
    <row r="1124" spans="1:20" x14ac:dyDescent="0.25">
      <c r="A1124">
        <v>3727117</v>
      </c>
      <c r="B1124" t="s">
        <v>18861</v>
      </c>
      <c r="C1124" t="s">
        <v>15874</v>
      </c>
      <c r="D1124">
        <v>20191024</v>
      </c>
      <c r="E1124" s="199">
        <v>20022</v>
      </c>
      <c r="F1124" s="199">
        <v>4869266</v>
      </c>
      <c r="G1124" s="196" t="s">
        <v>12759</v>
      </c>
      <c r="H1124" s="196" t="s">
        <v>12762</v>
      </c>
      <c r="I1124" s="197">
        <v>116.9999999973888</v>
      </c>
      <c r="J1124" s="196" t="s">
        <v>18862</v>
      </c>
      <c r="K1124" s="196" t="s">
        <v>12755</v>
      </c>
      <c r="L1124" s="196">
        <v>57</v>
      </c>
      <c r="M1124" s="196">
        <v>57</v>
      </c>
      <c r="N1124" s="196" t="s">
        <v>18863</v>
      </c>
      <c r="O1124" s="200">
        <v>43168</v>
      </c>
      <c r="P1124" s="196" t="s">
        <v>12760</v>
      </c>
      <c r="Q1124" s="196">
        <v>57</v>
      </c>
      <c r="R1124" s="196" t="s">
        <v>12755</v>
      </c>
      <c r="S1124" s="196" t="s">
        <v>12230</v>
      </c>
      <c r="T1124" s="198" t="str">
        <f t="shared" ref="T1124" si="447">P1124&amp;"-"&amp;R1124</f>
        <v>2"-(P)</v>
      </c>
    </row>
    <row r="1125" spans="1:20" x14ac:dyDescent="0.25">
      <c r="A1125">
        <v>3706199</v>
      </c>
      <c r="B1125" t="s">
        <v>12484</v>
      </c>
      <c r="C1125" t="s">
        <v>15874</v>
      </c>
      <c r="D1125">
        <v>20191112</v>
      </c>
      <c r="E1125" s="199">
        <v>33239</v>
      </c>
      <c r="F1125" s="199">
        <v>4715229</v>
      </c>
      <c r="G1125" s="196" t="s">
        <v>12763</v>
      </c>
      <c r="H1125" s="196" t="s">
        <v>12762</v>
      </c>
      <c r="I1125" s="197">
        <v>54.000000007689373</v>
      </c>
      <c r="J1125" s="196" t="s">
        <v>12176</v>
      </c>
      <c r="K1125" s="196" t="s">
        <v>12755</v>
      </c>
      <c r="L1125" s="196">
        <v>60</v>
      </c>
      <c r="M1125" s="196">
        <v>60</v>
      </c>
      <c r="N1125" s="196" t="s">
        <v>17740</v>
      </c>
      <c r="O1125" s="200">
        <v>43160</v>
      </c>
      <c r="P1125" s="196" t="s">
        <v>12760</v>
      </c>
      <c r="Q1125" s="196">
        <v>60</v>
      </c>
      <c r="R1125" s="196" t="s">
        <v>12755</v>
      </c>
      <c r="S1125" s="196" t="s">
        <v>12213</v>
      </c>
      <c r="T1125" s="198" t="str">
        <f t="shared" ref="T1125:T1126" si="448">P1125&amp;"-"&amp;R1125</f>
        <v>2"-(P)</v>
      </c>
    </row>
    <row r="1126" spans="1:20" x14ac:dyDescent="0.25">
      <c r="A1126">
        <v>2436497</v>
      </c>
      <c r="B1126" t="s">
        <v>18864</v>
      </c>
      <c r="C1126" t="s">
        <v>15874</v>
      </c>
      <c r="D1126">
        <v>20191101</v>
      </c>
      <c r="E1126" s="199">
        <v>2003</v>
      </c>
      <c r="F1126" s="199">
        <v>2400367</v>
      </c>
      <c r="G1126" s="196" t="s">
        <v>12763</v>
      </c>
      <c r="H1126" s="196" t="s">
        <v>12762</v>
      </c>
      <c r="I1126" s="197">
        <v>30.999999977669951</v>
      </c>
      <c r="J1126" s="196" t="s">
        <v>18865</v>
      </c>
      <c r="K1126" s="196" t="s">
        <v>12755</v>
      </c>
      <c r="L1126" s="196">
        <v>45</v>
      </c>
      <c r="M1126" s="196">
        <v>45</v>
      </c>
      <c r="N1126" s="196" t="s">
        <v>16259</v>
      </c>
      <c r="O1126" s="200">
        <v>41386</v>
      </c>
      <c r="P1126" s="196" t="s">
        <v>12760</v>
      </c>
      <c r="Q1126" s="196">
        <v>45</v>
      </c>
      <c r="R1126" s="196" t="s">
        <v>12755</v>
      </c>
      <c r="S1126" s="196" t="s">
        <v>16260</v>
      </c>
      <c r="T1126" s="198" t="str">
        <f t="shared" si="448"/>
        <v>2"-(P)</v>
      </c>
    </row>
    <row r="1127" spans="1:20" x14ac:dyDescent="0.25">
      <c r="A1127">
        <v>471789</v>
      </c>
      <c r="B1127" t="s">
        <v>18866</v>
      </c>
      <c r="C1127" t="s">
        <v>15874</v>
      </c>
      <c r="D1127">
        <v>20191018</v>
      </c>
      <c r="E1127" s="199">
        <v>25295</v>
      </c>
      <c r="F1127" s="199">
        <v>130071</v>
      </c>
      <c r="G1127" s="196" t="s">
        <v>12763</v>
      </c>
      <c r="H1127" s="196" t="s">
        <v>12764</v>
      </c>
      <c r="I1127" s="197">
        <v>118.46026296518359</v>
      </c>
      <c r="J1127" s="196" t="s">
        <v>18854</v>
      </c>
      <c r="K1127" s="196" t="s">
        <v>12755</v>
      </c>
      <c r="L1127" s="196">
        <v>0</v>
      </c>
      <c r="M1127" s="196">
        <v>0</v>
      </c>
      <c r="N1127" s="196" t="s">
        <v>18855</v>
      </c>
      <c r="O1127" s="200">
        <v>40156</v>
      </c>
      <c r="P1127" s="196" t="s">
        <v>12754</v>
      </c>
      <c r="Q1127" s="196">
        <v>57</v>
      </c>
      <c r="R1127" s="196" t="s">
        <v>12755</v>
      </c>
      <c r="S1127" s="196" t="s">
        <v>16558</v>
      </c>
      <c r="T1127" s="198" t="str">
        <f t="shared" ref="T1127:T1128" si="449">P1127&amp;"-"&amp;R1127</f>
        <v>4"-(P)</v>
      </c>
    </row>
    <row r="1128" spans="1:20" x14ac:dyDescent="0.25">
      <c r="A1128">
        <v>3380387</v>
      </c>
      <c r="B1128" t="s">
        <v>12470</v>
      </c>
      <c r="C1128" t="s">
        <v>15874</v>
      </c>
      <c r="D1128">
        <v>20191018</v>
      </c>
      <c r="E1128" s="199">
        <v>29655</v>
      </c>
      <c r="F1128" s="199">
        <v>4065534</v>
      </c>
      <c r="G1128" s="196" t="s">
        <v>12763</v>
      </c>
      <c r="H1128" s="196" t="s">
        <v>12762</v>
      </c>
      <c r="I1128" s="197">
        <v>33.999999992674773</v>
      </c>
      <c r="J1128" s="196" t="s">
        <v>11834</v>
      </c>
      <c r="K1128" s="196" t="s">
        <v>12755</v>
      </c>
      <c r="L1128" s="196">
        <v>57</v>
      </c>
      <c r="M1128" s="196">
        <v>57</v>
      </c>
      <c r="N1128" s="196" t="s">
        <v>16062</v>
      </c>
      <c r="O1128" s="200">
        <v>42664</v>
      </c>
      <c r="P1128" s="196" t="s">
        <v>12760</v>
      </c>
      <c r="Q1128" s="196">
        <v>57</v>
      </c>
      <c r="R1128" s="196" t="s">
        <v>12755</v>
      </c>
      <c r="S1128" s="196" t="s">
        <v>11905</v>
      </c>
      <c r="T1128" s="198" t="str">
        <f t="shared" si="449"/>
        <v>2"-(P)</v>
      </c>
    </row>
    <row r="1129" spans="1:20" x14ac:dyDescent="0.25">
      <c r="A1129">
        <v>3599493</v>
      </c>
      <c r="B1129" t="s">
        <v>12604</v>
      </c>
      <c r="C1129" t="s">
        <v>15874</v>
      </c>
      <c r="D1129">
        <v>20191108</v>
      </c>
      <c r="E1129" s="199">
        <v>7178</v>
      </c>
      <c r="F1129" s="199">
        <v>4589617</v>
      </c>
      <c r="G1129" s="196" t="s">
        <v>12759</v>
      </c>
      <c r="H1129" s="196" t="s">
        <v>12760</v>
      </c>
      <c r="I1129" s="197">
        <v>175.00000002591941</v>
      </c>
      <c r="J1129" s="196" t="s">
        <v>12079</v>
      </c>
      <c r="K1129" s="196" t="s">
        <v>12755</v>
      </c>
      <c r="L1129" s="196">
        <v>55</v>
      </c>
      <c r="M1129" s="196">
        <v>55</v>
      </c>
      <c r="N1129" s="196" t="s">
        <v>18867</v>
      </c>
      <c r="O1129" s="200">
        <v>41576</v>
      </c>
      <c r="P1129" s="196" t="s">
        <v>12760</v>
      </c>
      <c r="Q1129" s="196">
        <v>55</v>
      </c>
      <c r="R1129" s="196" t="s">
        <v>12755</v>
      </c>
      <c r="S1129" s="196" t="s">
        <v>18868</v>
      </c>
      <c r="T1129" s="198" t="str">
        <f t="shared" ref="T1129:T1130" si="450">P1129&amp;"-"&amp;R1129</f>
        <v>2"-(P)</v>
      </c>
    </row>
    <row r="1130" spans="1:20" x14ac:dyDescent="0.25">
      <c r="A1130">
        <v>3866220</v>
      </c>
      <c r="B1130" t="s">
        <v>18869</v>
      </c>
      <c r="C1130" t="s">
        <v>15874</v>
      </c>
      <c r="D1130">
        <v>20191030</v>
      </c>
      <c r="E1130" s="199">
        <v>10372</v>
      </c>
      <c r="F1130" s="199">
        <v>5187303</v>
      </c>
      <c r="G1130" s="196" t="s">
        <v>12763</v>
      </c>
      <c r="H1130" s="196" t="s">
        <v>12764</v>
      </c>
      <c r="I1130" s="197">
        <v>29.000000010471638</v>
      </c>
      <c r="J1130" s="196" t="s">
        <v>18870</v>
      </c>
      <c r="K1130" s="196" t="s">
        <v>12755</v>
      </c>
      <c r="L1130" s="196">
        <v>60</v>
      </c>
      <c r="M1130" s="196">
        <v>60</v>
      </c>
      <c r="N1130" s="196" t="s">
        <v>18871</v>
      </c>
      <c r="O1130" s="200">
        <v>43286</v>
      </c>
      <c r="P1130" s="196" t="s">
        <v>12760</v>
      </c>
      <c r="Q1130" s="196">
        <v>60</v>
      </c>
      <c r="R1130" s="196" t="s">
        <v>12755</v>
      </c>
      <c r="S1130" s="196" t="s">
        <v>12228</v>
      </c>
      <c r="T1130" s="198" t="str">
        <f t="shared" si="450"/>
        <v>2"-(P)</v>
      </c>
    </row>
    <row r="1131" spans="1:20" x14ac:dyDescent="0.25">
      <c r="A1131">
        <v>185277</v>
      </c>
      <c r="B1131" t="s">
        <v>18872</v>
      </c>
      <c r="C1131" t="s">
        <v>15874</v>
      </c>
      <c r="D1131">
        <v>20191106</v>
      </c>
      <c r="E1131" s="199">
        <v>9448</v>
      </c>
      <c r="F1131" s="199">
        <v>2119124</v>
      </c>
      <c r="G1131" s="196" t="s">
        <v>12759</v>
      </c>
      <c r="H1131" s="196" t="s">
        <v>12762</v>
      </c>
      <c r="I1131" s="197">
        <v>22.99999999884254</v>
      </c>
      <c r="J1131" s="196" t="s">
        <v>18873</v>
      </c>
      <c r="K1131" s="196" t="s">
        <v>12755</v>
      </c>
      <c r="L1131" s="196">
        <v>45</v>
      </c>
      <c r="M1131" s="196">
        <v>45</v>
      </c>
      <c r="N1131" s="196" t="s">
        <v>18874</v>
      </c>
      <c r="O1131" s="200">
        <v>41141</v>
      </c>
      <c r="P1131" s="196" t="s">
        <v>12760</v>
      </c>
      <c r="Q1131" s="196">
        <v>45</v>
      </c>
      <c r="R1131" s="196" t="s">
        <v>12755</v>
      </c>
      <c r="S1131" s="196" t="s">
        <v>18875</v>
      </c>
      <c r="T1131" s="198" t="str">
        <f t="shared" ref="T1131:T1135" si="451">P1131&amp;"-"&amp;R1131</f>
        <v>2"-(P)</v>
      </c>
    </row>
    <row r="1132" spans="1:20" x14ac:dyDescent="0.25">
      <c r="A1132">
        <v>3427384</v>
      </c>
      <c r="B1132" t="s">
        <v>12507</v>
      </c>
      <c r="C1132" t="s">
        <v>15874</v>
      </c>
      <c r="D1132">
        <v>20191111</v>
      </c>
      <c r="E1132" s="199">
        <v>13098</v>
      </c>
      <c r="F1132" s="199">
        <v>4132776</v>
      </c>
      <c r="G1132" s="196" t="s">
        <v>12763</v>
      </c>
      <c r="H1132" s="196" t="s">
        <v>12764</v>
      </c>
      <c r="I1132" s="197">
        <v>36.999999998000426</v>
      </c>
      <c r="J1132" s="196" t="s">
        <v>12074</v>
      </c>
      <c r="K1132" s="196" t="s">
        <v>12755</v>
      </c>
      <c r="L1132" s="196">
        <v>57</v>
      </c>
      <c r="M1132" s="196">
        <v>57</v>
      </c>
      <c r="N1132" s="196" t="s">
        <v>18876</v>
      </c>
      <c r="O1132" s="200">
        <v>42262</v>
      </c>
      <c r="P1132" s="196" t="s">
        <v>12760</v>
      </c>
      <c r="Q1132" s="196">
        <v>57</v>
      </c>
      <c r="R1132" s="196" t="s">
        <v>12755</v>
      </c>
      <c r="S1132" s="196" t="s">
        <v>11819</v>
      </c>
      <c r="T1132" s="198" t="str">
        <f t="shared" si="451"/>
        <v>2"-(P)</v>
      </c>
    </row>
    <row r="1133" spans="1:20" x14ac:dyDescent="0.25">
      <c r="A1133">
        <v>2808744</v>
      </c>
      <c r="B1133" t="s">
        <v>18877</v>
      </c>
      <c r="C1133" t="s">
        <v>15874</v>
      </c>
      <c r="D1133">
        <v>20191029</v>
      </c>
      <c r="E1133" s="199">
        <v>376</v>
      </c>
      <c r="F1133" s="199">
        <v>913806</v>
      </c>
      <c r="G1133" s="196" t="s">
        <v>12763</v>
      </c>
      <c r="H1133" s="196" t="s">
        <v>12764</v>
      </c>
      <c r="I1133" s="197">
        <v>42.185003586760075</v>
      </c>
      <c r="J1133" s="196" t="s">
        <v>18878</v>
      </c>
      <c r="K1133" s="196" t="s">
        <v>12755</v>
      </c>
      <c r="L1133" s="196">
        <v>45</v>
      </c>
      <c r="M1133" s="196">
        <v>45</v>
      </c>
      <c r="N1133" s="196" t="s">
        <v>18879</v>
      </c>
      <c r="O1133" s="200">
        <v>40248</v>
      </c>
      <c r="P1133" s="196" t="s">
        <v>12761</v>
      </c>
      <c r="Q1133" s="196">
        <v>45</v>
      </c>
      <c r="R1133" s="196" t="s">
        <v>12758</v>
      </c>
      <c r="S1133" s="196" t="s">
        <v>18880</v>
      </c>
      <c r="T1133" s="198" t="str">
        <f t="shared" si="451"/>
        <v>4-1/2"-(W)</v>
      </c>
    </row>
    <row r="1134" spans="1:20" x14ac:dyDescent="0.25">
      <c r="A1134">
        <v>3653177</v>
      </c>
      <c r="B1134" t="s">
        <v>12489</v>
      </c>
      <c r="C1134" t="s">
        <v>15874</v>
      </c>
      <c r="D1134">
        <v>20191114</v>
      </c>
      <c r="E1134" s="199">
        <v>31734</v>
      </c>
      <c r="F1134" s="199">
        <v>4303975</v>
      </c>
      <c r="G1134" s="196" t="s">
        <v>12763</v>
      </c>
      <c r="H1134" s="196" t="s">
        <v>12762</v>
      </c>
      <c r="I1134" s="197">
        <v>17.999999986248227</v>
      </c>
      <c r="J1134" s="196" t="s">
        <v>11977</v>
      </c>
      <c r="K1134" s="196" t="s">
        <v>12755</v>
      </c>
      <c r="L1134" s="196">
        <v>57</v>
      </c>
      <c r="M1134" s="196">
        <v>57</v>
      </c>
      <c r="N1134" s="196" t="s">
        <v>16065</v>
      </c>
      <c r="O1134" s="200">
        <v>42850</v>
      </c>
      <c r="P1134" s="196" t="s">
        <v>12760</v>
      </c>
      <c r="Q1134" s="196">
        <v>57</v>
      </c>
      <c r="R1134" s="196" t="s">
        <v>12755</v>
      </c>
      <c r="S1134" s="196" t="s">
        <v>12052</v>
      </c>
      <c r="T1134" s="198" t="str">
        <f t="shared" si="451"/>
        <v>2"-(P)</v>
      </c>
    </row>
    <row r="1135" spans="1:20" x14ac:dyDescent="0.25">
      <c r="A1135">
        <v>3416534</v>
      </c>
      <c r="B1135" t="s">
        <v>12480</v>
      </c>
      <c r="C1135" t="s">
        <v>15874</v>
      </c>
      <c r="D1135">
        <v>20191108</v>
      </c>
      <c r="E1135" s="199">
        <v>5315</v>
      </c>
      <c r="F1135" s="199">
        <v>4152735</v>
      </c>
      <c r="G1135" s="196" t="s">
        <v>12763</v>
      </c>
      <c r="H1135" s="196" t="s">
        <v>12762</v>
      </c>
      <c r="I1135" s="197">
        <v>265.19094454832566</v>
      </c>
      <c r="J1135" s="196" t="s">
        <v>11944</v>
      </c>
      <c r="K1135" s="196" t="s">
        <v>12755</v>
      </c>
      <c r="L1135" s="196">
        <v>45</v>
      </c>
      <c r="M1135" s="196">
        <v>45</v>
      </c>
      <c r="N1135" s="196" t="s">
        <v>18881</v>
      </c>
      <c r="O1135" s="200">
        <v>42761</v>
      </c>
      <c r="P1135" s="196" t="s">
        <v>12760</v>
      </c>
      <c r="Q1135" s="196">
        <v>45</v>
      </c>
      <c r="R1135" s="196" t="s">
        <v>12755</v>
      </c>
      <c r="S1135" s="196" t="s">
        <v>12040</v>
      </c>
      <c r="T1135" s="198" t="str">
        <f t="shared" si="451"/>
        <v>2"-(P)</v>
      </c>
    </row>
    <row r="1136" spans="1:20" x14ac:dyDescent="0.25">
      <c r="A1136">
        <v>3208898</v>
      </c>
      <c r="B1136" t="s">
        <v>12308</v>
      </c>
      <c r="C1136" t="s">
        <v>15874</v>
      </c>
      <c r="D1136">
        <v>20191028</v>
      </c>
      <c r="E1136" s="199">
        <v>1991</v>
      </c>
      <c r="F1136" s="199">
        <v>3235471</v>
      </c>
      <c r="G1136" s="196" t="s">
        <v>12763</v>
      </c>
      <c r="H1136" s="196" t="s">
        <v>12762</v>
      </c>
      <c r="I1136" s="197">
        <v>12.000163887189672</v>
      </c>
      <c r="J1136" s="196" t="s">
        <v>11710</v>
      </c>
      <c r="K1136" s="196" t="s">
        <v>12755</v>
      </c>
      <c r="L1136" s="196">
        <v>35</v>
      </c>
      <c r="M1136" s="196">
        <v>35</v>
      </c>
      <c r="N1136" s="196" t="s">
        <v>17557</v>
      </c>
      <c r="O1136" s="200">
        <v>42025</v>
      </c>
      <c r="P1136" s="196" t="s">
        <v>12760</v>
      </c>
      <c r="Q1136" s="196">
        <v>35</v>
      </c>
      <c r="R1136" s="196" t="s">
        <v>12755</v>
      </c>
      <c r="S1136" s="196" t="s">
        <v>11787</v>
      </c>
      <c r="T1136" s="198" t="str">
        <f t="shared" ref="T1136:T1139" si="452">P1136&amp;"-"&amp;R1136</f>
        <v>2"-(P)</v>
      </c>
    </row>
    <row r="1137" spans="1:20" x14ac:dyDescent="0.25">
      <c r="A1137">
        <v>443057</v>
      </c>
      <c r="B1137" t="s">
        <v>18882</v>
      </c>
      <c r="C1137" t="s">
        <v>15874</v>
      </c>
      <c r="D1137">
        <v>20191111</v>
      </c>
      <c r="E1137" s="199">
        <v>17765</v>
      </c>
      <c r="F1137" s="199">
        <v>1686659</v>
      </c>
      <c r="G1137" s="196" t="s">
        <v>12763</v>
      </c>
      <c r="H1137" s="196" t="s">
        <v>12764</v>
      </c>
      <c r="I1137" s="197">
        <v>60.133621954601331</v>
      </c>
      <c r="J1137" s="196" t="s">
        <v>18883</v>
      </c>
      <c r="K1137" s="196" t="s">
        <v>12755</v>
      </c>
      <c r="L1137" s="196">
        <v>60</v>
      </c>
      <c r="M1137" s="196">
        <v>60</v>
      </c>
      <c r="N1137" s="196" t="s">
        <v>18884</v>
      </c>
      <c r="O1137" s="200">
        <v>40830</v>
      </c>
      <c r="P1137" s="196" t="s">
        <v>12760</v>
      </c>
      <c r="Q1137" s="196">
        <v>60</v>
      </c>
      <c r="R1137" s="196" t="s">
        <v>12755</v>
      </c>
      <c r="S1137" s="196" t="s">
        <v>18885</v>
      </c>
      <c r="T1137" s="198" t="str">
        <f t="shared" si="452"/>
        <v>2"-(P)</v>
      </c>
    </row>
    <row r="1138" spans="1:20" x14ac:dyDescent="0.25">
      <c r="A1138">
        <v>3108039</v>
      </c>
      <c r="B1138" t="s">
        <v>12323</v>
      </c>
      <c r="C1138" t="s">
        <v>15874</v>
      </c>
      <c r="D1138">
        <v>20191104</v>
      </c>
      <c r="E1138" s="199">
        <v>3338</v>
      </c>
      <c r="F1138" s="199">
        <v>3249070</v>
      </c>
      <c r="G1138" s="196" t="s">
        <v>12763</v>
      </c>
      <c r="H1138" s="196" t="s">
        <v>12762</v>
      </c>
      <c r="I1138" s="197">
        <v>44.999999993789373</v>
      </c>
      <c r="J1138" s="196" t="s">
        <v>11690</v>
      </c>
      <c r="K1138" s="196" t="s">
        <v>12755</v>
      </c>
      <c r="L1138" s="196">
        <v>45</v>
      </c>
      <c r="M1138" s="196">
        <v>45</v>
      </c>
      <c r="N1138" s="196" t="s">
        <v>18886</v>
      </c>
      <c r="O1138" s="200">
        <v>42066</v>
      </c>
      <c r="P1138" s="196" t="s">
        <v>12760</v>
      </c>
      <c r="Q1138" s="196">
        <v>45</v>
      </c>
      <c r="R1138" s="196" t="s">
        <v>12755</v>
      </c>
      <c r="S1138" s="196" t="s">
        <v>11788</v>
      </c>
      <c r="T1138" s="198" t="str">
        <f t="shared" si="452"/>
        <v>2"-(P)</v>
      </c>
    </row>
    <row r="1139" spans="1:20" x14ac:dyDescent="0.25">
      <c r="A1139">
        <v>2934320</v>
      </c>
      <c r="B1139" t="s">
        <v>12245</v>
      </c>
      <c r="C1139" t="s">
        <v>15874</v>
      </c>
      <c r="D1139">
        <v>20191018</v>
      </c>
      <c r="E1139" s="199">
        <v>12645</v>
      </c>
      <c r="F1139" s="199">
        <v>2785268</v>
      </c>
      <c r="G1139" s="196" t="s">
        <v>12763</v>
      </c>
      <c r="H1139" s="196" t="s">
        <v>12762</v>
      </c>
      <c r="I1139" s="197">
        <v>217.99999999090178</v>
      </c>
      <c r="J1139" s="196" t="s">
        <v>11632</v>
      </c>
      <c r="K1139" s="196" t="s">
        <v>12755</v>
      </c>
      <c r="L1139" s="196">
        <v>57</v>
      </c>
      <c r="M1139" s="196">
        <v>57</v>
      </c>
      <c r="N1139" s="196" t="s">
        <v>18499</v>
      </c>
      <c r="O1139" s="200">
        <v>41641</v>
      </c>
      <c r="P1139" s="196" t="s">
        <v>12762</v>
      </c>
      <c r="Q1139" s="196">
        <v>57</v>
      </c>
      <c r="R1139" s="196" t="s">
        <v>12755</v>
      </c>
      <c r="S1139" s="196" t="s">
        <v>11672</v>
      </c>
      <c r="T1139" s="198" t="str">
        <f t="shared" si="452"/>
        <v>1"-(P)</v>
      </c>
    </row>
    <row r="1140" spans="1:20" x14ac:dyDescent="0.25">
      <c r="A1140">
        <v>3099432</v>
      </c>
      <c r="B1140" t="s">
        <v>18887</v>
      </c>
      <c r="C1140" t="s">
        <v>15874</v>
      </c>
      <c r="D1140">
        <v>20191114</v>
      </c>
      <c r="E1140" s="199">
        <v>27490</v>
      </c>
      <c r="F1140" s="199">
        <v>3613904</v>
      </c>
      <c r="G1140" s="196" t="s">
        <v>12768</v>
      </c>
      <c r="H1140" s="196" t="s">
        <v>12762</v>
      </c>
      <c r="I1140" s="197">
        <v>149.99999997594037</v>
      </c>
      <c r="J1140" s="196" t="s">
        <v>18726</v>
      </c>
      <c r="K1140" s="196" t="s">
        <v>12755</v>
      </c>
      <c r="L1140" s="196">
        <v>57</v>
      </c>
      <c r="M1140" s="196">
        <v>57</v>
      </c>
      <c r="N1140" s="196" t="s">
        <v>18727</v>
      </c>
      <c r="O1140" s="200">
        <v>40065</v>
      </c>
      <c r="P1140" s="196" t="s">
        <v>12760</v>
      </c>
      <c r="Q1140" s="196">
        <v>57</v>
      </c>
      <c r="R1140" s="196" t="s">
        <v>12755</v>
      </c>
      <c r="S1140" s="196" t="s">
        <v>18728</v>
      </c>
      <c r="T1140" s="198" t="str">
        <f t="shared" ref="T1140:T1141" si="453">P1140&amp;"-"&amp;R1140</f>
        <v>2"-(P)</v>
      </c>
    </row>
    <row r="1141" spans="1:20" x14ac:dyDescent="0.25">
      <c r="A1141">
        <v>3200128</v>
      </c>
      <c r="B1141" t="s">
        <v>18888</v>
      </c>
      <c r="C1141" t="s">
        <v>15874</v>
      </c>
      <c r="D1141">
        <v>20191017</v>
      </c>
      <c r="E1141" s="199">
        <v>5496</v>
      </c>
      <c r="F1141" s="199">
        <v>1097830</v>
      </c>
      <c r="G1141" s="196" t="s">
        <v>12763</v>
      </c>
      <c r="H1141" s="196" t="s">
        <v>12762</v>
      </c>
      <c r="I1141" s="197">
        <v>94.710911382443982</v>
      </c>
      <c r="J1141" s="196" t="s">
        <v>18889</v>
      </c>
      <c r="K1141" s="196" t="s">
        <v>12755</v>
      </c>
      <c r="L1141" s="196">
        <v>45</v>
      </c>
      <c r="M1141" s="196">
        <v>45</v>
      </c>
      <c r="N1141" s="196" t="s">
        <v>18890</v>
      </c>
      <c r="O1141" s="200">
        <v>40183</v>
      </c>
      <c r="P1141" s="196" t="s">
        <v>12760</v>
      </c>
      <c r="Q1141" s="196">
        <v>45</v>
      </c>
      <c r="R1141" s="196" t="s">
        <v>12755</v>
      </c>
      <c r="S1141" s="196" t="s">
        <v>18891</v>
      </c>
      <c r="T1141" s="198" t="str">
        <f t="shared" si="453"/>
        <v>2"-(P)</v>
      </c>
    </row>
    <row r="1142" spans="1:20" x14ac:dyDescent="0.25">
      <c r="A1142">
        <v>2538213</v>
      </c>
      <c r="B1142" t="s">
        <v>18892</v>
      </c>
      <c r="C1142" t="s">
        <v>15874</v>
      </c>
      <c r="D1142">
        <v>20191021</v>
      </c>
      <c r="E1142" s="199">
        <v>3841</v>
      </c>
      <c r="F1142" s="199">
        <v>1372637</v>
      </c>
      <c r="G1142" s="196" t="s">
        <v>12763</v>
      </c>
      <c r="H1142" s="196" t="s">
        <v>12762</v>
      </c>
      <c r="I1142" s="197">
        <v>142.74293172377554</v>
      </c>
      <c r="J1142" s="196" t="s">
        <v>18893</v>
      </c>
      <c r="K1142" s="196" t="s">
        <v>12755</v>
      </c>
      <c r="L1142" s="196">
        <v>35</v>
      </c>
      <c r="M1142" s="196">
        <v>35</v>
      </c>
      <c r="N1142" s="196" t="s">
        <v>18894</v>
      </c>
      <c r="O1142" s="200">
        <v>39448</v>
      </c>
      <c r="P1142" s="196" t="s">
        <v>12760</v>
      </c>
      <c r="Q1142" s="196">
        <v>35</v>
      </c>
      <c r="R1142" s="196" t="s">
        <v>12755</v>
      </c>
      <c r="S1142" s="196" t="s">
        <v>16403</v>
      </c>
      <c r="T1142" s="198" t="str">
        <f t="shared" ref="T1142" si="454">P1142&amp;"-"&amp;R1142</f>
        <v>2"-(P)</v>
      </c>
    </row>
    <row r="1143" spans="1:20" x14ac:dyDescent="0.25">
      <c r="A1143">
        <v>3138299</v>
      </c>
      <c r="B1143" t="s">
        <v>12342</v>
      </c>
      <c r="C1143" t="s">
        <v>15874</v>
      </c>
      <c r="D1143">
        <v>20191114</v>
      </c>
      <c r="E1143" s="199">
        <v>6022</v>
      </c>
      <c r="F1143" s="199">
        <v>3319885</v>
      </c>
      <c r="G1143" s="196" t="s">
        <v>12759</v>
      </c>
      <c r="H1143" s="196" t="s">
        <v>12762</v>
      </c>
      <c r="I1143" s="197">
        <v>64.165387515437715</v>
      </c>
      <c r="J1143" s="196" t="s">
        <v>11734</v>
      </c>
      <c r="K1143" s="196" t="s">
        <v>12755</v>
      </c>
      <c r="L1143" s="196">
        <v>60</v>
      </c>
      <c r="M1143" s="196">
        <v>60</v>
      </c>
      <c r="N1143" s="196" t="s">
        <v>17845</v>
      </c>
      <c r="O1143" s="200">
        <v>42321</v>
      </c>
      <c r="P1143" s="196" t="s">
        <v>12760</v>
      </c>
      <c r="Q1143" s="196">
        <v>60</v>
      </c>
      <c r="R1143" s="196" t="s">
        <v>12755</v>
      </c>
      <c r="S1143" s="196" t="s">
        <v>17846</v>
      </c>
      <c r="T1143" s="198" t="str">
        <f t="shared" ref="T1143:T1145" si="455">P1143&amp;"-"&amp;R1143</f>
        <v>2"-(P)</v>
      </c>
    </row>
    <row r="1144" spans="1:20" x14ac:dyDescent="0.25">
      <c r="A1144">
        <v>2892377</v>
      </c>
      <c r="B1144" t="s">
        <v>18895</v>
      </c>
      <c r="C1144" t="s">
        <v>15874</v>
      </c>
      <c r="D1144">
        <v>20191104</v>
      </c>
      <c r="E1144" s="199">
        <v>1841</v>
      </c>
      <c r="F1144" s="199">
        <v>3414690</v>
      </c>
      <c r="G1144" s="196" t="s">
        <v>12763</v>
      </c>
      <c r="H1144" s="196" t="s">
        <v>12762</v>
      </c>
      <c r="I1144" s="197">
        <v>24.000000017824952</v>
      </c>
      <c r="J1144" s="196" t="s">
        <v>18896</v>
      </c>
      <c r="K1144" s="196" t="s">
        <v>12755</v>
      </c>
      <c r="L1144" s="196">
        <v>45</v>
      </c>
      <c r="M1144" s="196">
        <v>45</v>
      </c>
      <c r="N1144" s="196" t="s">
        <v>16435</v>
      </c>
      <c r="O1144" s="200">
        <v>41960</v>
      </c>
      <c r="P1144" s="196" t="s">
        <v>12760</v>
      </c>
      <c r="Q1144" s="196">
        <v>45</v>
      </c>
      <c r="R1144" s="196" t="s">
        <v>12755</v>
      </c>
      <c r="S1144" s="196" t="s">
        <v>16436</v>
      </c>
      <c r="T1144" s="198" t="str">
        <f t="shared" si="455"/>
        <v>2"-(P)</v>
      </c>
    </row>
    <row r="1145" spans="1:20" x14ac:dyDescent="0.25">
      <c r="A1145">
        <v>2635311</v>
      </c>
      <c r="B1145" t="s">
        <v>18897</v>
      </c>
      <c r="C1145" t="s">
        <v>15874</v>
      </c>
      <c r="D1145">
        <v>20191111</v>
      </c>
      <c r="E1145" s="199">
        <v>201</v>
      </c>
      <c r="F1145" s="199">
        <v>1768666</v>
      </c>
      <c r="G1145" s="196" t="s">
        <v>12759</v>
      </c>
      <c r="H1145" s="196" t="s">
        <v>12762</v>
      </c>
      <c r="I1145" s="197">
        <v>233.71963138746503</v>
      </c>
      <c r="J1145" s="196" t="s">
        <v>18898</v>
      </c>
      <c r="K1145" s="196" t="s">
        <v>12755</v>
      </c>
      <c r="L1145" s="196">
        <v>60</v>
      </c>
      <c r="M1145" s="196">
        <v>60</v>
      </c>
      <c r="N1145" s="196" t="s">
        <v>16394</v>
      </c>
      <c r="O1145" s="200">
        <v>40966</v>
      </c>
      <c r="P1145" s="196" t="s">
        <v>12760</v>
      </c>
      <c r="Q1145" s="196">
        <v>60</v>
      </c>
      <c r="R1145" s="196" t="s">
        <v>12755</v>
      </c>
      <c r="S1145" s="196" t="s">
        <v>16395</v>
      </c>
      <c r="T1145" s="198" t="str">
        <f t="shared" si="455"/>
        <v>2"-(P)</v>
      </c>
    </row>
    <row r="1146" spans="1:20" x14ac:dyDescent="0.25">
      <c r="A1146">
        <v>3824336</v>
      </c>
      <c r="B1146" t="s">
        <v>12662</v>
      </c>
      <c r="C1146" t="s">
        <v>15874</v>
      </c>
      <c r="D1146">
        <v>20191029</v>
      </c>
      <c r="E1146" s="199">
        <v>9654</v>
      </c>
      <c r="F1146" s="199">
        <v>5150104</v>
      </c>
      <c r="G1146" s="196" t="s">
        <v>12759</v>
      </c>
      <c r="H1146" s="196" t="s">
        <v>12760</v>
      </c>
      <c r="I1146" s="197">
        <v>154.73528630808337</v>
      </c>
      <c r="J1146" s="196" t="s">
        <v>12149</v>
      </c>
      <c r="K1146" s="196" t="s">
        <v>12755</v>
      </c>
      <c r="L1146" s="196">
        <v>60</v>
      </c>
      <c r="M1146" s="196">
        <v>60</v>
      </c>
      <c r="N1146" s="196" t="s">
        <v>18899</v>
      </c>
      <c r="O1146" s="200">
        <v>43420</v>
      </c>
      <c r="P1146" s="196" t="s">
        <v>12767</v>
      </c>
      <c r="Q1146" s="196">
        <v>60</v>
      </c>
      <c r="R1146" s="196" t="s">
        <v>12755</v>
      </c>
      <c r="S1146" s="196" t="s">
        <v>12227</v>
      </c>
      <c r="T1146" s="198" t="str">
        <f t="shared" ref="T1146:T1149" si="456">P1146&amp;"-"&amp;R1146</f>
        <v>6"-(P)</v>
      </c>
    </row>
    <row r="1147" spans="1:20" x14ac:dyDescent="0.25">
      <c r="A1147">
        <v>295594</v>
      </c>
      <c r="B1147" t="s">
        <v>18900</v>
      </c>
      <c r="C1147" t="s">
        <v>15874</v>
      </c>
      <c r="D1147">
        <v>20191111</v>
      </c>
      <c r="E1147" s="199">
        <v>13196</v>
      </c>
      <c r="F1147" s="199">
        <v>647387</v>
      </c>
      <c r="G1147" s="196" t="s">
        <v>12759</v>
      </c>
      <c r="H1147" s="196" t="s">
        <v>12762</v>
      </c>
      <c r="I1147" s="197">
        <v>18.999763307704804</v>
      </c>
      <c r="J1147" s="196" t="s">
        <v>18901</v>
      </c>
      <c r="K1147" s="196" t="s">
        <v>12755</v>
      </c>
      <c r="L1147" s="196">
        <v>0</v>
      </c>
      <c r="M1147" s="196">
        <v>0</v>
      </c>
      <c r="N1147" s="196" t="s">
        <v>17538</v>
      </c>
      <c r="O1147" s="200">
        <v>39814</v>
      </c>
      <c r="P1147" s="196" t="s">
        <v>12754</v>
      </c>
      <c r="Q1147" s="196">
        <v>60</v>
      </c>
      <c r="R1147" s="196" t="s">
        <v>12755</v>
      </c>
      <c r="S1147" s="196" t="s">
        <v>17539</v>
      </c>
      <c r="T1147" s="198" t="str">
        <f t="shared" si="456"/>
        <v>4"-(P)</v>
      </c>
    </row>
    <row r="1148" spans="1:20" x14ac:dyDescent="0.25">
      <c r="A1148">
        <v>3598245</v>
      </c>
      <c r="B1148" t="s">
        <v>18902</v>
      </c>
      <c r="C1148" t="s">
        <v>15874</v>
      </c>
      <c r="D1148">
        <v>20191113</v>
      </c>
      <c r="E1148" s="199">
        <v>33109</v>
      </c>
      <c r="F1148" s="199">
        <v>15708</v>
      </c>
      <c r="G1148" s="196" t="s">
        <v>12759</v>
      </c>
      <c r="H1148" s="196" t="s">
        <v>12762</v>
      </c>
      <c r="I1148" s="197">
        <v>32.264863601088237</v>
      </c>
      <c r="J1148" s="196" t="s">
        <v>18903</v>
      </c>
      <c r="K1148" s="196" t="s">
        <v>12755</v>
      </c>
      <c r="L1148" s="196">
        <v>0</v>
      </c>
      <c r="M1148" s="196">
        <v>0</v>
      </c>
      <c r="N1148" s="196" t="s">
        <v>18904</v>
      </c>
      <c r="O1148" s="200">
        <v>39448</v>
      </c>
      <c r="P1148" s="196" t="s">
        <v>12760</v>
      </c>
      <c r="Q1148" s="196">
        <v>60</v>
      </c>
      <c r="R1148" s="196" t="s">
        <v>12755</v>
      </c>
      <c r="S1148" s="196" t="s">
        <v>16157</v>
      </c>
      <c r="T1148" s="198" t="str">
        <f t="shared" si="456"/>
        <v>2"-(P)</v>
      </c>
    </row>
    <row r="1149" spans="1:20" x14ac:dyDescent="0.25">
      <c r="A1149">
        <v>3896735</v>
      </c>
      <c r="B1149" t="s">
        <v>18905</v>
      </c>
      <c r="C1149" t="s">
        <v>15874</v>
      </c>
      <c r="D1149">
        <v>0</v>
      </c>
      <c r="E1149" s="199">
        <v>7510</v>
      </c>
      <c r="F1149" s="199">
        <v>2531193</v>
      </c>
      <c r="G1149" s="196" t="s">
        <v>12763</v>
      </c>
      <c r="H1149" s="196" t="s">
        <v>12762</v>
      </c>
      <c r="I1149" s="197">
        <v>24.381979226878887</v>
      </c>
      <c r="J1149" s="196" t="s">
        <v>18906</v>
      </c>
      <c r="K1149" s="196" t="s">
        <v>12755</v>
      </c>
      <c r="L1149" s="196">
        <v>35</v>
      </c>
      <c r="M1149" s="196">
        <v>35</v>
      </c>
      <c r="N1149" s="196" t="s">
        <v>18297</v>
      </c>
      <c r="O1149" s="200">
        <v>42859</v>
      </c>
      <c r="P1149" s="196" t="s">
        <v>12754</v>
      </c>
      <c r="Q1149" s="196">
        <v>35</v>
      </c>
      <c r="R1149" s="196" t="s">
        <v>12755</v>
      </c>
      <c r="S1149" s="196" t="s">
        <v>18298</v>
      </c>
      <c r="T1149" s="198" t="str">
        <f t="shared" si="456"/>
        <v>4"-(P)</v>
      </c>
    </row>
    <row r="1150" spans="1:20" x14ac:dyDescent="0.25">
      <c r="A1150">
        <v>87475</v>
      </c>
      <c r="B1150" t="s">
        <v>18907</v>
      </c>
      <c r="C1150" t="s">
        <v>15874</v>
      </c>
      <c r="D1150">
        <v>20191101</v>
      </c>
      <c r="E1150" s="199">
        <v>1961</v>
      </c>
      <c r="F1150" s="199">
        <v>4486382</v>
      </c>
      <c r="G1150" s="196" t="s">
        <v>12763</v>
      </c>
      <c r="H1150" s="196" t="s">
        <v>12762</v>
      </c>
      <c r="I1150" s="197">
        <v>30.000000000410665</v>
      </c>
      <c r="J1150" s="196" t="s">
        <v>18908</v>
      </c>
      <c r="K1150" s="196" t="s">
        <v>12755</v>
      </c>
      <c r="L1150" s="196">
        <v>45</v>
      </c>
      <c r="M1150" s="196">
        <v>45</v>
      </c>
      <c r="N1150" s="196" t="s">
        <v>18909</v>
      </c>
      <c r="O1150" s="200">
        <v>42240</v>
      </c>
      <c r="P1150" s="196" t="s">
        <v>12760</v>
      </c>
      <c r="Q1150" s="196">
        <v>45</v>
      </c>
      <c r="R1150" s="196" t="s">
        <v>12755</v>
      </c>
      <c r="S1150" s="196" t="s">
        <v>18910</v>
      </c>
      <c r="T1150" s="198" t="str">
        <f t="shared" ref="T1150:T1153" si="457">P1150&amp;"-"&amp;R1150</f>
        <v>2"-(P)</v>
      </c>
    </row>
    <row r="1151" spans="1:20" x14ac:dyDescent="0.25">
      <c r="A1151">
        <v>2748395</v>
      </c>
      <c r="B1151" t="s">
        <v>18911</v>
      </c>
      <c r="C1151" t="s">
        <v>15874</v>
      </c>
      <c r="D1151">
        <v>20191023</v>
      </c>
      <c r="E1151" s="199">
        <v>19319</v>
      </c>
      <c r="F1151" s="199">
        <v>2288756</v>
      </c>
      <c r="G1151" s="196" t="s">
        <v>12763</v>
      </c>
      <c r="H1151" s="196" t="s">
        <v>12762</v>
      </c>
      <c r="I1151" s="197">
        <v>57.00000000840501</v>
      </c>
      <c r="J1151" s="196" t="s">
        <v>18912</v>
      </c>
      <c r="K1151" s="196" t="s">
        <v>12755</v>
      </c>
      <c r="L1151" s="196">
        <v>57</v>
      </c>
      <c r="M1151" s="196">
        <v>57</v>
      </c>
      <c r="N1151" s="196" t="s">
        <v>18913</v>
      </c>
      <c r="O1151" s="200">
        <v>40666</v>
      </c>
      <c r="P1151" s="196" t="s">
        <v>12754</v>
      </c>
      <c r="Q1151" s="196">
        <v>57</v>
      </c>
      <c r="R1151" s="196" t="s">
        <v>12755</v>
      </c>
      <c r="S1151" s="196" t="s">
        <v>18914</v>
      </c>
      <c r="T1151" s="198" t="str">
        <f t="shared" si="457"/>
        <v>4"-(P)</v>
      </c>
    </row>
    <row r="1152" spans="1:20" x14ac:dyDescent="0.25">
      <c r="A1152">
        <v>374048</v>
      </c>
      <c r="B1152" t="s">
        <v>18915</v>
      </c>
      <c r="C1152" t="s">
        <v>15874</v>
      </c>
      <c r="D1152">
        <v>20191106</v>
      </c>
      <c r="E1152" s="199">
        <v>8105</v>
      </c>
      <c r="F1152" s="199">
        <v>371450</v>
      </c>
      <c r="G1152" s="196" t="s">
        <v>12763</v>
      </c>
      <c r="H1152" s="196" t="s">
        <v>12762</v>
      </c>
      <c r="I1152" s="197">
        <v>221.42721350644331</v>
      </c>
      <c r="J1152" s="196" t="s">
        <v>65</v>
      </c>
      <c r="K1152" s="196" t="s">
        <v>12755</v>
      </c>
      <c r="L1152" s="196">
        <v>0</v>
      </c>
      <c r="M1152" s="196">
        <v>0</v>
      </c>
      <c r="N1152" s="196" t="s">
        <v>17584</v>
      </c>
      <c r="O1152" s="200">
        <v>42885</v>
      </c>
      <c r="P1152" s="196" t="s">
        <v>12760</v>
      </c>
      <c r="Q1152" s="196">
        <v>45</v>
      </c>
      <c r="R1152" s="196" t="s">
        <v>12755</v>
      </c>
      <c r="S1152" s="196" t="s">
        <v>17585</v>
      </c>
      <c r="T1152" s="198" t="str">
        <f t="shared" si="457"/>
        <v>2"-(P)</v>
      </c>
    </row>
    <row r="1153" spans="1:20" x14ac:dyDescent="0.25">
      <c r="A1153">
        <v>3333096</v>
      </c>
      <c r="B1153" t="s">
        <v>18916</v>
      </c>
      <c r="C1153" t="s">
        <v>15874</v>
      </c>
      <c r="D1153">
        <v>20191112</v>
      </c>
      <c r="E1153" s="199">
        <v>4849</v>
      </c>
      <c r="F1153" s="199">
        <v>5089286</v>
      </c>
      <c r="G1153" s="196" t="s">
        <v>12759</v>
      </c>
      <c r="H1153" s="196" t="s">
        <v>12762</v>
      </c>
      <c r="I1153" s="197">
        <v>33.999999997577603</v>
      </c>
      <c r="J1153" s="196" t="s">
        <v>18917</v>
      </c>
      <c r="K1153" s="196" t="s">
        <v>12755</v>
      </c>
      <c r="L1153" s="196">
        <v>55</v>
      </c>
      <c r="M1153" s="196">
        <v>55</v>
      </c>
      <c r="N1153" s="196" t="s">
        <v>18918</v>
      </c>
      <c r="O1153" s="200">
        <v>43259</v>
      </c>
      <c r="P1153" s="196" t="s">
        <v>12760</v>
      </c>
      <c r="Q1153" s="196">
        <v>55</v>
      </c>
      <c r="R1153" s="196" t="s">
        <v>12755</v>
      </c>
      <c r="S1153" s="196" t="s">
        <v>18919</v>
      </c>
      <c r="T1153" s="198" t="str">
        <f t="shared" si="457"/>
        <v>2"-(P)</v>
      </c>
    </row>
    <row r="1154" spans="1:20" x14ac:dyDescent="0.25">
      <c r="A1154">
        <v>2817690</v>
      </c>
      <c r="B1154" t="s">
        <v>18920</v>
      </c>
      <c r="C1154" t="s">
        <v>15874</v>
      </c>
      <c r="D1154">
        <v>20191030</v>
      </c>
      <c r="E1154" s="199">
        <v>10001</v>
      </c>
      <c r="F1154" s="199">
        <v>2491994</v>
      </c>
      <c r="G1154" s="196" t="s">
        <v>12763</v>
      </c>
      <c r="H1154" s="196" t="s">
        <v>12762</v>
      </c>
      <c r="I1154" s="197">
        <v>434.04913104450907</v>
      </c>
      <c r="J1154" s="196" t="s">
        <v>18921</v>
      </c>
      <c r="K1154" s="196" t="s">
        <v>12755</v>
      </c>
      <c r="L1154" s="196">
        <v>60</v>
      </c>
      <c r="M1154" s="196">
        <v>60</v>
      </c>
      <c r="N1154" s="196" t="s">
        <v>18922</v>
      </c>
      <c r="O1154" s="200">
        <v>43571</v>
      </c>
      <c r="P1154" s="196" t="s">
        <v>12754</v>
      </c>
      <c r="Q1154" s="196">
        <v>60</v>
      </c>
      <c r="R1154" s="196" t="s">
        <v>12755</v>
      </c>
      <c r="S1154" s="196" t="s">
        <v>16444</v>
      </c>
      <c r="T1154" s="198" t="str">
        <f t="shared" ref="T1154:T1156" si="458">P1154&amp;"-"&amp;R1154</f>
        <v>4"-(P)</v>
      </c>
    </row>
    <row r="1155" spans="1:20" x14ac:dyDescent="0.25">
      <c r="A1155">
        <v>2612810</v>
      </c>
      <c r="B1155" t="s">
        <v>18923</v>
      </c>
      <c r="C1155" t="s">
        <v>15874</v>
      </c>
      <c r="D1155">
        <v>20191111</v>
      </c>
      <c r="E1155" s="199">
        <v>296</v>
      </c>
      <c r="F1155" s="199">
        <v>1923870</v>
      </c>
      <c r="G1155" s="196" t="s">
        <v>12768</v>
      </c>
      <c r="H1155" s="196" t="s">
        <v>12762</v>
      </c>
      <c r="I1155" s="197">
        <v>23.458232009453294</v>
      </c>
      <c r="J1155" s="196" t="s">
        <v>18924</v>
      </c>
      <c r="K1155" s="196" t="s">
        <v>12755</v>
      </c>
      <c r="L1155" s="196">
        <v>60</v>
      </c>
      <c r="M1155" s="196">
        <v>60</v>
      </c>
      <c r="N1155" s="196" t="s">
        <v>18925</v>
      </c>
      <c r="O1155" s="200">
        <v>40415</v>
      </c>
      <c r="P1155" s="196" t="s">
        <v>12760</v>
      </c>
      <c r="Q1155" s="196">
        <v>60</v>
      </c>
      <c r="R1155" s="196" t="s">
        <v>12755</v>
      </c>
      <c r="S1155" s="196" t="s">
        <v>18926</v>
      </c>
      <c r="T1155" s="198" t="str">
        <f t="shared" si="458"/>
        <v>2"-(P)</v>
      </c>
    </row>
    <row r="1156" spans="1:20" x14ac:dyDescent="0.25">
      <c r="A1156">
        <v>2869814</v>
      </c>
      <c r="B1156" t="s">
        <v>18927</v>
      </c>
      <c r="C1156" t="s">
        <v>15874</v>
      </c>
      <c r="D1156">
        <v>20191023</v>
      </c>
      <c r="E1156" s="199">
        <v>16132</v>
      </c>
      <c r="F1156" s="199">
        <v>2485990</v>
      </c>
      <c r="G1156" s="196" t="s">
        <v>12763</v>
      </c>
      <c r="H1156" s="196" t="s">
        <v>12762</v>
      </c>
      <c r="I1156" s="197">
        <v>20.000000014346128</v>
      </c>
      <c r="J1156" s="196" t="s">
        <v>18928</v>
      </c>
      <c r="K1156" s="196" t="s">
        <v>12755</v>
      </c>
      <c r="L1156" s="196">
        <v>57</v>
      </c>
      <c r="M1156" s="196">
        <v>57</v>
      </c>
      <c r="N1156" s="196" t="s">
        <v>18929</v>
      </c>
      <c r="O1156" s="200">
        <v>41295</v>
      </c>
      <c r="P1156" s="196" t="s">
        <v>12760</v>
      </c>
      <c r="Q1156" s="196">
        <v>57</v>
      </c>
      <c r="R1156" s="196" t="s">
        <v>12755</v>
      </c>
      <c r="S1156" s="196" t="s">
        <v>18930</v>
      </c>
      <c r="T1156" s="198" t="str">
        <f t="shared" si="458"/>
        <v>2"-(P)</v>
      </c>
    </row>
    <row r="1157" spans="1:20" x14ac:dyDescent="0.25">
      <c r="A1157">
        <v>1621120</v>
      </c>
      <c r="B1157" t="s">
        <v>18931</v>
      </c>
      <c r="C1157" t="s">
        <v>15874</v>
      </c>
      <c r="D1157">
        <v>20191029</v>
      </c>
      <c r="E1157" s="199">
        <v>15437</v>
      </c>
      <c r="F1157" s="199">
        <v>634539</v>
      </c>
      <c r="G1157" s="196" t="s">
        <v>12763</v>
      </c>
      <c r="H1157" s="196" t="s">
        <v>12762</v>
      </c>
      <c r="I1157" s="197">
        <v>50.871820878948782</v>
      </c>
      <c r="J1157" s="196" t="s">
        <v>18932</v>
      </c>
      <c r="K1157" s="196" t="s">
        <v>12755</v>
      </c>
      <c r="L1157" s="196">
        <v>0</v>
      </c>
      <c r="M1157" s="196">
        <v>0</v>
      </c>
      <c r="N1157" s="196" t="s">
        <v>18933</v>
      </c>
      <c r="O1157" s="200">
        <v>43096</v>
      </c>
      <c r="P1157" s="196" t="s">
        <v>12760</v>
      </c>
      <c r="Q1157" s="196">
        <v>57</v>
      </c>
      <c r="R1157" s="196" t="s">
        <v>12755</v>
      </c>
      <c r="S1157" s="196" t="s">
        <v>12214</v>
      </c>
      <c r="T1157" s="198" t="str">
        <f t="shared" ref="T1157:T1159" si="459">P1157&amp;"-"&amp;R1157</f>
        <v>2"-(P)</v>
      </c>
    </row>
    <row r="1158" spans="1:20" x14ac:dyDescent="0.25">
      <c r="A1158">
        <v>3747251</v>
      </c>
      <c r="B1158" t="s">
        <v>18934</v>
      </c>
      <c r="C1158" t="s">
        <v>15874</v>
      </c>
      <c r="D1158">
        <v>20191108</v>
      </c>
      <c r="E1158" s="199">
        <v>5976</v>
      </c>
      <c r="F1158" s="199">
        <v>904190</v>
      </c>
      <c r="G1158" s="196" t="s">
        <v>12763</v>
      </c>
      <c r="H1158" s="196" t="s">
        <v>12762</v>
      </c>
      <c r="I1158" s="197">
        <v>15.079321622239318</v>
      </c>
      <c r="J1158" s="196" t="s">
        <v>18935</v>
      </c>
      <c r="K1158" s="196" t="s">
        <v>12755</v>
      </c>
      <c r="L1158" s="196">
        <v>45</v>
      </c>
      <c r="M1158" s="196">
        <v>45</v>
      </c>
      <c r="N1158" s="196" t="s">
        <v>16909</v>
      </c>
      <c r="O1158" s="200">
        <v>40450</v>
      </c>
      <c r="P1158" s="196" t="s">
        <v>12760</v>
      </c>
      <c r="Q1158" s="196">
        <v>45</v>
      </c>
      <c r="R1158" s="196" t="s">
        <v>12755</v>
      </c>
      <c r="S1158" s="196" t="s">
        <v>16910</v>
      </c>
      <c r="T1158" s="198" t="str">
        <f t="shared" si="459"/>
        <v>2"-(P)</v>
      </c>
    </row>
    <row r="1159" spans="1:20" x14ac:dyDescent="0.25">
      <c r="A1159">
        <v>3878343</v>
      </c>
      <c r="B1159" t="s">
        <v>18936</v>
      </c>
      <c r="C1159" t="s">
        <v>15874</v>
      </c>
      <c r="D1159">
        <v>20191101</v>
      </c>
      <c r="E1159" s="199">
        <v>1294</v>
      </c>
      <c r="F1159" s="199">
        <v>5016483</v>
      </c>
      <c r="G1159" s="196" t="s">
        <v>12759</v>
      </c>
      <c r="H1159" s="196" t="s">
        <v>12762</v>
      </c>
      <c r="I1159" s="197">
        <v>10.999999984618032</v>
      </c>
      <c r="J1159" s="196" t="s">
        <v>12118</v>
      </c>
      <c r="K1159" s="196" t="s">
        <v>12755</v>
      </c>
      <c r="L1159" s="196">
        <v>45</v>
      </c>
      <c r="M1159" s="196">
        <v>45</v>
      </c>
      <c r="N1159" s="196" t="s">
        <v>18688</v>
      </c>
      <c r="O1159" s="200">
        <v>43297</v>
      </c>
      <c r="P1159" s="196" t="s">
        <v>12760</v>
      </c>
      <c r="Q1159" s="196">
        <v>45</v>
      </c>
      <c r="R1159" s="196" t="s">
        <v>12755</v>
      </c>
      <c r="S1159" s="196" t="s">
        <v>12217</v>
      </c>
      <c r="T1159" s="198" t="str">
        <f t="shared" si="459"/>
        <v>2"-(P)</v>
      </c>
    </row>
    <row r="1160" spans="1:20" x14ac:dyDescent="0.25">
      <c r="A1160">
        <v>2195622</v>
      </c>
      <c r="B1160" t="s">
        <v>18937</v>
      </c>
      <c r="C1160" t="s">
        <v>15874</v>
      </c>
      <c r="D1160">
        <v>20191111</v>
      </c>
      <c r="E1160" s="199">
        <v>266</v>
      </c>
      <c r="F1160" s="199">
        <v>649318</v>
      </c>
      <c r="G1160" s="196" t="s">
        <v>12759</v>
      </c>
      <c r="H1160" s="196" t="s">
        <v>12764</v>
      </c>
      <c r="I1160" s="197">
        <v>12.432799584651608</v>
      </c>
      <c r="J1160" s="196" t="s">
        <v>18938</v>
      </c>
      <c r="K1160" s="196" t="s">
        <v>12755</v>
      </c>
      <c r="L1160" s="196">
        <v>2</v>
      </c>
      <c r="M1160" s="196">
        <v>2</v>
      </c>
      <c r="N1160" s="196" t="s">
        <v>17087</v>
      </c>
      <c r="O1160" s="200">
        <v>40004</v>
      </c>
      <c r="P1160" s="196" t="s">
        <v>12760</v>
      </c>
      <c r="Q1160" s="196">
        <v>60</v>
      </c>
      <c r="R1160" s="196" t="s">
        <v>12755</v>
      </c>
      <c r="S1160" s="196" t="s">
        <v>17088</v>
      </c>
      <c r="T1160" s="198" t="str">
        <f t="shared" ref="T1160:T1164" si="460">P1160&amp;"-"&amp;R1160</f>
        <v>2"-(P)</v>
      </c>
    </row>
    <row r="1161" spans="1:20" x14ac:dyDescent="0.25">
      <c r="A1161">
        <v>1401058</v>
      </c>
      <c r="B1161" t="s">
        <v>18939</v>
      </c>
      <c r="C1161" t="s">
        <v>15874</v>
      </c>
      <c r="D1161">
        <v>20191114</v>
      </c>
      <c r="E1161" s="199">
        <v>26562</v>
      </c>
      <c r="F1161" s="199">
        <v>1541837</v>
      </c>
      <c r="G1161" s="196" t="s">
        <v>12763</v>
      </c>
      <c r="H1161" s="196" t="s">
        <v>12762</v>
      </c>
      <c r="I1161" s="197">
        <v>22.999999996475438</v>
      </c>
      <c r="J1161" s="196" t="s">
        <v>18940</v>
      </c>
      <c r="K1161" s="196" t="s">
        <v>12755</v>
      </c>
      <c r="L1161" s="196">
        <v>57</v>
      </c>
      <c r="M1161" s="196">
        <v>57</v>
      </c>
      <c r="N1161" s="196" t="s">
        <v>15929</v>
      </c>
      <c r="O1161" s="200">
        <v>40764</v>
      </c>
      <c r="P1161" s="196" t="s">
        <v>12754</v>
      </c>
      <c r="Q1161" s="196">
        <v>57</v>
      </c>
      <c r="R1161" s="196" t="s">
        <v>12755</v>
      </c>
      <c r="S1161" s="196" t="s">
        <v>15930</v>
      </c>
      <c r="T1161" s="198" t="str">
        <f t="shared" si="460"/>
        <v>4"-(P)</v>
      </c>
    </row>
    <row r="1162" spans="1:20" x14ac:dyDescent="0.25">
      <c r="A1162">
        <v>2247409</v>
      </c>
      <c r="B1162" t="s">
        <v>18941</v>
      </c>
      <c r="C1162" t="s">
        <v>15874</v>
      </c>
      <c r="D1162">
        <v>20191018</v>
      </c>
      <c r="E1162" s="199">
        <v>30209</v>
      </c>
      <c r="F1162" s="199">
        <v>612189</v>
      </c>
      <c r="G1162" s="196" t="s">
        <v>12759</v>
      </c>
      <c r="H1162" s="196" t="s">
        <v>12762</v>
      </c>
      <c r="I1162" s="197">
        <v>27.510336322108685</v>
      </c>
      <c r="J1162" s="196" t="s">
        <v>18942</v>
      </c>
      <c r="K1162" s="196" t="s">
        <v>12755</v>
      </c>
      <c r="L1162" s="196">
        <v>0</v>
      </c>
      <c r="M1162" s="196">
        <v>0</v>
      </c>
      <c r="N1162" s="196" t="s">
        <v>18943</v>
      </c>
      <c r="O1162" s="200">
        <v>39448</v>
      </c>
      <c r="P1162" s="196" t="s">
        <v>12760</v>
      </c>
      <c r="Q1162" s="196">
        <v>57</v>
      </c>
      <c r="R1162" s="196" t="s">
        <v>12755</v>
      </c>
      <c r="S1162" s="196" t="s">
        <v>18944</v>
      </c>
      <c r="T1162" s="198" t="str">
        <f t="shared" si="460"/>
        <v>2"-(P)</v>
      </c>
    </row>
    <row r="1163" spans="1:20" x14ac:dyDescent="0.25">
      <c r="A1163">
        <v>3198666</v>
      </c>
      <c r="B1163" t="s">
        <v>12315</v>
      </c>
      <c r="C1163" t="s">
        <v>15874</v>
      </c>
      <c r="D1163">
        <v>20191031</v>
      </c>
      <c r="E1163" s="199">
        <v>11530</v>
      </c>
      <c r="F1163" s="199">
        <v>3196676</v>
      </c>
      <c r="G1163" s="196" t="s">
        <v>12759</v>
      </c>
      <c r="H1163" s="196" t="s">
        <v>12762</v>
      </c>
      <c r="I1163" s="197">
        <v>91.46544790234239</v>
      </c>
      <c r="J1163" s="196" t="s">
        <v>11755</v>
      </c>
      <c r="K1163" s="196" t="s">
        <v>12755</v>
      </c>
      <c r="L1163" s="196">
        <v>35</v>
      </c>
      <c r="M1163" s="196">
        <v>35</v>
      </c>
      <c r="N1163" s="196" t="s">
        <v>16944</v>
      </c>
      <c r="O1163" s="200">
        <v>41541</v>
      </c>
      <c r="P1163" s="196" t="s">
        <v>12754</v>
      </c>
      <c r="Q1163" s="196">
        <v>35</v>
      </c>
      <c r="R1163" s="196" t="s">
        <v>12755</v>
      </c>
      <c r="S1163" s="196" t="s">
        <v>16945</v>
      </c>
      <c r="T1163" s="198" t="str">
        <f t="shared" si="460"/>
        <v>4"-(P)</v>
      </c>
    </row>
    <row r="1164" spans="1:20" x14ac:dyDescent="0.25">
      <c r="A1164">
        <v>3798490</v>
      </c>
      <c r="B1164" t="s">
        <v>12609</v>
      </c>
      <c r="C1164" t="s">
        <v>15874</v>
      </c>
      <c r="D1164">
        <v>20191024</v>
      </c>
      <c r="E1164" s="199">
        <v>11946</v>
      </c>
      <c r="F1164" s="199">
        <v>4802092</v>
      </c>
      <c r="G1164" s="196" t="s">
        <v>12768</v>
      </c>
      <c r="H1164" s="196" t="s">
        <v>12762</v>
      </c>
      <c r="I1164" s="197">
        <v>16.22928288350175</v>
      </c>
      <c r="J1164" s="196" t="s">
        <v>12141</v>
      </c>
      <c r="K1164" s="196" t="s">
        <v>12755</v>
      </c>
      <c r="L1164" s="196">
        <v>35</v>
      </c>
      <c r="M1164" s="196">
        <v>35</v>
      </c>
      <c r="N1164" s="196" t="s">
        <v>17437</v>
      </c>
      <c r="O1164" s="200">
        <v>43116</v>
      </c>
      <c r="P1164" s="196" t="s">
        <v>12760</v>
      </c>
      <c r="Q1164" s="196">
        <v>35</v>
      </c>
      <c r="R1164" s="196" t="s">
        <v>12755</v>
      </c>
      <c r="S1164" s="196" t="s">
        <v>12226</v>
      </c>
      <c r="T1164" s="198" t="str">
        <f t="shared" si="460"/>
        <v>2"-(P)</v>
      </c>
    </row>
    <row r="1165" spans="1:20" x14ac:dyDescent="0.25">
      <c r="A1165">
        <v>3824846</v>
      </c>
      <c r="B1165" t="s">
        <v>12512</v>
      </c>
      <c r="C1165" t="s">
        <v>15874</v>
      </c>
      <c r="D1165">
        <v>20191114</v>
      </c>
      <c r="E1165" s="199">
        <v>21670</v>
      </c>
      <c r="F1165" s="199">
        <v>4172346</v>
      </c>
      <c r="G1165" s="196" t="s">
        <v>12763</v>
      </c>
      <c r="H1165" s="196" t="s">
        <v>12762</v>
      </c>
      <c r="I1165" s="197">
        <v>15.862636483406355</v>
      </c>
      <c r="J1165" s="196" t="s">
        <v>11966</v>
      </c>
      <c r="K1165" s="196" t="s">
        <v>12755</v>
      </c>
      <c r="L1165" s="196">
        <v>57</v>
      </c>
      <c r="M1165" s="196">
        <v>57</v>
      </c>
      <c r="N1165" s="196" t="s">
        <v>16462</v>
      </c>
      <c r="O1165" s="200">
        <v>42781</v>
      </c>
      <c r="P1165" s="196" t="s">
        <v>12760</v>
      </c>
      <c r="Q1165" s="196">
        <v>57</v>
      </c>
      <c r="R1165" s="196" t="s">
        <v>12755</v>
      </c>
      <c r="S1165" s="196" t="s">
        <v>12066</v>
      </c>
      <c r="T1165" s="198" t="str">
        <f t="shared" ref="T1165" si="461">P1165&amp;"-"&amp;R1165</f>
        <v>2"-(P)</v>
      </c>
    </row>
    <row r="1166" spans="1:20" x14ac:dyDescent="0.25">
      <c r="A1166">
        <v>3621223</v>
      </c>
      <c r="B1166" t="s">
        <v>18945</v>
      </c>
      <c r="C1166" t="s">
        <v>15874</v>
      </c>
      <c r="D1166">
        <v>20191101</v>
      </c>
      <c r="E1166" s="199">
        <v>1668</v>
      </c>
      <c r="F1166" s="199">
        <v>480567</v>
      </c>
      <c r="G1166" s="196" t="s">
        <v>12759</v>
      </c>
      <c r="H1166" s="196" t="s">
        <v>12762</v>
      </c>
      <c r="I1166" s="197">
        <v>74.538118322882497</v>
      </c>
      <c r="J1166" s="196" t="s">
        <v>18946</v>
      </c>
      <c r="K1166" s="196" t="s">
        <v>12755</v>
      </c>
      <c r="L1166" s="196">
        <v>45</v>
      </c>
      <c r="M1166" s="196">
        <v>45</v>
      </c>
      <c r="N1166" s="196" t="s">
        <v>16885</v>
      </c>
      <c r="O1166" s="200">
        <v>42486</v>
      </c>
      <c r="P1166" s="196" t="s">
        <v>12754</v>
      </c>
      <c r="Q1166" s="196">
        <v>45</v>
      </c>
      <c r="R1166" s="196" t="s">
        <v>12755</v>
      </c>
      <c r="S1166" s="196" t="s">
        <v>16886</v>
      </c>
      <c r="T1166" s="198" t="str">
        <f t="shared" ref="T1166:T1169" si="462">P1166&amp;"-"&amp;R1166</f>
        <v>4"-(P)</v>
      </c>
    </row>
    <row r="1167" spans="1:20" x14ac:dyDescent="0.25">
      <c r="A1167">
        <v>2132303</v>
      </c>
      <c r="B1167" t="s">
        <v>18947</v>
      </c>
      <c r="C1167" t="s">
        <v>15874</v>
      </c>
      <c r="D1167">
        <v>20191114</v>
      </c>
      <c r="E1167" s="199">
        <v>7044</v>
      </c>
      <c r="F1167" s="199">
        <v>610763</v>
      </c>
      <c r="G1167" s="196" t="s">
        <v>12753</v>
      </c>
      <c r="H1167" s="196" t="s">
        <v>12754</v>
      </c>
      <c r="I1167" s="197">
        <v>217.8832444618086</v>
      </c>
      <c r="J1167" s="196" t="s">
        <v>18948</v>
      </c>
      <c r="K1167" s="196" t="s">
        <v>12755</v>
      </c>
      <c r="L1167" s="196">
        <v>60</v>
      </c>
      <c r="M1167" s="196">
        <v>60</v>
      </c>
      <c r="N1167" s="196" t="s">
        <v>18949</v>
      </c>
      <c r="O1167" s="200">
        <v>39653</v>
      </c>
      <c r="P1167" s="196" t="s">
        <v>12754</v>
      </c>
      <c r="Q1167" s="196">
        <v>60</v>
      </c>
      <c r="R1167" s="196" t="s">
        <v>12755</v>
      </c>
      <c r="S1167" s="196" t="s">
        <v>18950</v>
      </c>
      <c r="T1167" s="198" t="str">
        <f t="shared" si="462"/>
        <v>4"-(P)</v>
      </c>
    </row>
    <row r="1168" spans="1:20" x14ac:dyDescent="0.25">
      <c r="A1168">
        <v>3595159</v>
      </c>
      <c r="B1168" t="s">
        <v>18951</v>
      </c>
      <c r="C1168" t="s">
        <v>15874</v>
      </c>
      <c r="D1168">
        <v>20191017</v>
      </c>
      <c r="E1168" s="199">
        <v>24071</v>
      </c>
      <c r="F1168" s="199">
        <v>5058073</v>
      </c>
      <c r="G1168" s="196" t="s">
        <v>12759</v>
      </c>
      <c r="H1168" s="196" t="s">
        <v>12762</v>
      </c>
      <c r="I1168" s="197">
        <v>141.62326424519279</v>
      </c>
      <c r="J1168" s="196" t="s">
        <v>18952</v>
      </c>
      <c r="K1168" s="196" t="s">
        <v>12755</v>
      </c>
      <c r="L1168" s="196">
        <v>57</v>
      </c>
      <c r="M1168" s="196">
        <v>57</v>
      </c>
      <c r="N1168" s="196" t="s">
        <v>18953</v>
      </c>
      <c r="O1168" s="200">
        <v>43348</v>
      </c>
      <c r="P1168" s="196" t="s">
        <v>12760</v>
      </c>
      <c r="Q1168" s="196">
        <v>57</v>
      </c>
      <c r="R1168" s="196" t="s">
        <v>12755</v>
      </c>
      <c r="S1168" s="196" t="s">
        <v>17690</v>
      </c>
      <c r="T1168" s="198" t="str">
        <f t="shared" si="462"/>
        <v>2"-(P)</v>
      </c>
    </row>
    <row r="1169" spans="1:20" x14ac:dyDescent="0.25">
      <c r="A1169">
        <v>3223738</v>
      </c>
      <c r="B1169" t="s">
        <v>12426</v>
      </c>
      <c r="C1169" t="s">
        <v>15874</v>
      </c>
      <c r="D1169">
        <v>20191105</v>
      </c>
      <c r="E1169" s="199">
        <v>7927</v>
      </c>
      <c r="F1169" s="199">
        <v>3733504</v>
      </c>
      <c r="G1169" s="196" t="s">
        <v>12759</v>
      </c>
      <c r="H1169" s="196" t="s">
        <v>12762</v>
      </c>
      <c r="I1169" s="197">
        <v>32.112471596780104</v>
      </c>
      <c r="J1169" s="196" t="s">
        <v>11914</v>
      </c>
      <c r="K1169" s="196" t="s">
        <v>12755</v>
      </c>
      <c r="L1169" s="196">
        <v>60</v>
      </c>
      <c r="M1169" s="196">
        <v>60</v>
      </c>
      <c r="N1169" s="196" t="s">
        <v>18954</v>
      </c>
      <c r="O1169" s="200">
        <v>42471</v>
      </c>
      <c r="P1169" s="196" t="s">
        <v>12760</v>
      </c>
      <c r="Q1169" s="196">
        <v>60</v>
      </c>
      <c r="R1169" s="196" t="s">
        <v>12755</v>
      </c>
      <c r="S1169" s="196" t="s">
        <v>11914</v>
      </c>
      <c r="T1169" s="198" t="str">
        <f t="shared" si="462"/>
        <v>2"-(P)</v>
      </c>
    </row>
    <row r="1170" spans="1:20" x14ac:dyDescent="0.25">
      <c r="A1170">
        <v>204151</v>
      </c>
      <c r="B1170" t="s">
        <v>18955</v>
      </c>
      <c r="C1170" t="s">
        <v>15874</v>
      </c>
      <c r="D1170">
        <v>20191022</v>
      </c>
      <c r="E1170" s="199">
        <v>23606</v>
      </c>
      <c r="F1170" s="199">
        <v>172688</v>
      </c>
      <c r="G1170" s="196" t="s">
        <v>12763</v>
      </c>
      <c r="H1170" s="196" t="s">
        <v>12764</v>
      </c>
      <c r="I1170" s="197">
        <v>42.807496626570789</v>
      </c>
      <c r="J1170" s="196" t="s">
        <v>18956</v>
      </c>
      <c r="K1170" s="196" t="s">
        <v>12755</v>
      </c>
      <c r="L1170" s="196">
        <v>57</v>
      </c>
      <c r="M1170" s="196">
        <v>57</v>
      </c>
      <c r="N1170" s="196" t="s">
        <v>18957</v>
      </c>
      <c r="O1170" s="200">
        <v>40835</v>
      </c>
      <c r="P1170" s="196" t="s">
        <v>12760</v>
      </c>
      <c r="Q1170" s="196">
        <v>57</v>
      </c>
      <c r="R1170" s="196" t="s">
        <v>12755</v>
      </c>
      <c r="S1170" s="196" t="s">
        <v>18958</v>
      </c>
      <c r="T1170" s="198" t="str">
        <f t="shared" ref="T1170" si="463">P1170&amp;"-"&amp;R1170</f>
        <v>2"-(P)</v>
      </c>
    </row>
    <row r="1171" spans="1:20" x14ac:dyDescent="0.25">
      <c r="A1171">
        <v>3732804</v>
      </c>
      <c r="B1171" t="s">
        <v>12678</v>
      </c>
      <c r="C1171" t="s">
        <v>15874</v>
      </c>
      <c r="D1171">
        <v>20191105</v>
      </c>
      <c r="E1171" s="199">
        <v>9889</v>
      </c>
      <c r="F1171" s="199">
        <v>4880866</v>
      </c>
      <c r="G1171" s="196" t="s">
        <v>12759</v>
      </c>
      <c r="H1171" s="196" t="s">
        <v>12762</v>
      </c>
      <c r="I1171" s="197">
        <v>51.000000001989456</v>
      </c>
      <c r="J1171" s="196" t="s">
        <v>12097</v>
      </c>
      <c r="K1171" s="196" t="s">
        <v>12755</v>
      </c>
      <c r="L1171" s="196">
        <v>45</v>
      </c>
      <c r="M1171" s="196">
        <v>45</v>
      </c>
      <c r="N1171" s="196" t="s">
        <v>17122</v>
      </c>
      <c r="O1171" s="200">
        <v>42724</v>
      </c>
      <c r="P1171" s="196" t="s">
        <v>12760</v>
      </c>
      <c r="Q1171" s="196">
        <v>45</v>
      </c>
      <c r="R1171" s="196" t="s">
        <v>12755</v>
      </c>
      <c r="S1171" s="196" t="s">
        <v>11908</v>
      </c>
      <c r="T1171" s="198" t="str">
        <f t="shared" ref="T1171:T1173" si="464">P1171&amp;"-"&amp;R1171</f>
        <v>2"-(P)</v>
      </c>
    </row>
    <row r="1172" spans="1:20" x14ac:dyDescent="0.25">
      <c r="A1172">
        <v>3735283</v>
      </c>
      <c r="B1172" t="s">
        <v>12682</v>
      </c>
      <c r="C1172" t="s">
        <v>15874</v>
      </c>
      <c r="D1172">
        <v>20191114</v>
      </c>
      <c r="E1172" s="199">
        <v>12914</v>
      </c>
      <c r="F1172" s="199">
        <v>4892492</v>
      </c>
      <c r="G1172" s="196" t="s">
        <v>12759</v>
      </c>
      <c r="H1172" s="196" t="s">
        <v>12762</v>
      </c>
      <c r="I1172" s="197">
        <v>16.999999975079497</v>
      </c>
      <c r="J1172" s="196" t="s">
        <v>12171</v>
      </c>
      <c r="K1172" s="196" t="s">
        <v>12755</v>
      </c>
      <c r="L1172" s="196">
        <v>60</v>
      </c>
      <c r="M1172" s="196">
        <v>60</v>
      </c>
      <c r="N1172" s="196" t="s">
        <v>18006</v>
      </c>
      <c r="O1172" s="200">
        <v>43278</v>
      </c>
      <c r="P1172" s="196" t="s">
        <v>12760</v>
      </c>
      <c r="Q1172" s="196">
        <v>60</v>
      </c>
      <c r="R1172" s="196" t="s">
        <v>12755</v>
      </c>
      <c r="S1172" s="196" t="s">
        <v>12229</v>
      </c>
      <c r="T1172" s="198" t="str">
        <f t="shared" si="464"/>
        <v>2"-(P)</v>
      </c>
    </row>
    <row r="1173" spans="1:20" x14ac:dyDescent="0.25">
      <c r="A1173">
        <v>1524161</v>
      </c>
      <c r="B1173" t="s">
        <v>18959</v>
      </c>
      <c r="C1173" t="s">
        <v>15874</v>
      </c>
      <c r="D1173">
        <v>20191106</v>
      </c>
      <c r="E1173" s="199">
        <v>9293</v>
      </c>
      <c r="F1173" s="199">
        <v>650084</v>
      </c>
      <c r="G1173" s="196" t="s">
        <v>12763</v>
      </c>
      <c r="H1173" s="196" t="s">
        <v>12762</v>
      </c>
      <c r="I1173" s="197">
        <v>16.596994037548161</v>
      </c>
      <c r="J1173" s="196" t="s">
        <v>18960</v>
      </c>
      <c r="K1173" s="196" t="s">
        <v>12758</v>
      </c>
      <c r="L1173" s="196">
        <v>2</v>
      </c>
      <c r="M1173" s="196">
        <v>2</v>
      </c>
      <c r="N1173" s="196" t="s">
        <v>16604</v>
      </c>
      <c r="O1173" s="200">
        <v>39931</v>
      </c>
      <c r="P1173" s="196" t="s">
        <v>12760</v>
      </c>
      <c r="Q1173" s="196">
        <v>45</v>
      </c>
      <c r="R1173" s="196" t="s">
        <v>12758</v>
      </c>
      <c r="S1173" s="196" t="s">
        <v>16504</v>
      </c>
      <c r="T1173" s="198" t="str">
        <f t="shared" si="464"/>
        <v>2"-(W)</v>
      </c>
    </row>
    <row r="1174" spans="1:20" x14ac:dyDescent="0.25">
      <c r="A1174">
        <v>2098200</v>
      </c>
      <c r="B1174" t="s">
        <v>18961</v>
      </c>
      <c r="C1174" t="s">
        <v>15874</v>
      </c>
      <c r="D1174">
        <v>20191108</v>
      </c>
      <c r="E1174" s="199">
        <v>8479</v>
      </c>
      <c r="F1174" s="199">
        <v>652437</v>
      </c>
      <c r="G1174" s="196" t="s">
        <v>12759</v>
      </c>
      <c r="H1174" s="196" t="s">
        <v>12762</v>
      </c>
      <c r="I1174" s="197">
        <v>89.846406042603036</v>
      </c>
      <c r="J1174" s="196" t="s">
        <v>18962</v>
      </c>
      <c r="K1174" s="196" t="s">
        <v>12755</v>
      </c>
      <c r="L1174" s="196">
        <v>2</v>
      </c>
      <c r="M1174" s="196">
        <v>2</v>
      </c>
      <c r="N1174" s="196" t="s">
        <v>16797</v>
      </c>
      <c r="O1174" s="200">
        <v>39448</v>
      </c>
      <c r="P1174" s="196" t="s">
        <v>12760</v>
      </c>
      <c r="Q1174" s="196">
        <v>45</v>
      </c>
      <c r="R1174" s="196" t="s">
        <v>12755</v>
      </c>
      <c r="S1174" s="196" t="s">
        <v>16798</v>
      </c>
      <c r="T1174" s="198" t="str">
        <f t="shared" ref="T1174" si="465">P1174&amp;"-"&amp;R1174</f>
        <v>2"-(P)</v>
      </c>
    </row>
    <row r="1175" spans="1:20" x14ac:dyDescent="0.25">
      <c r="A1175">
        <v>3207977</v>
      </c>
      <c r="B1175" t="s">
        <v>12381</v>
      </c>
      <c r="C1175" t="s">
        <v>15874</v>
      </c>
      <c r="D1175">
        <v>20191021</v>
      </c>
      <c r="E1175" s="199">
        <v>4196</v>
      </c>
      <c r="F1175" s="199">
        <v>3499507</v>
      </c>
      <c r="G1175" s="196" t="s">
        <v>12763</v>
      </c>
      <c r="H1175" s="196" t="s">
        <v>12762</v>
      </c>
      <c r="I1175" s="197">
        <v>46.000000017630313</v>
      </c>
      <c r="J1175" s="196" t="s">
        <v>11699</v>
      </c>
      <c r="K1175" s="196" t="s">
        <v>12755</v>
      </c>
      <c r="L1175" s="196">
        <v>60</v>
      </c>
      <c r="M1175" s="196">
        <v>60</v>
      </c>
      <c r="N1175" s="196" t="s">
        <v>18963</v>
      </c>
      <c r="O1175" s="200">
        <v>40072</v>
      </c>
      <c r="P1175" s="196" t="s">
        <v>12760</v>
      </c>
      <c r="Q1175" s="196">
        <v>60</v>
      </c>
      <c r="R1175" s="196" t="s">
        <v>12755</v>
      </c>
      <c r="S1175" s="196" t="s">
        <v>16521</v>
      </c>
      <c r="T1175" s="198" t="str">
        <f t="shared" ref="T1175" si="466">P1175&amp;"-"&amp;R1175</f>
        <v>2"-(P)</v>
      </c>
    </row>
    <row r="1176" spans="1:20" x14ac:dyDescent="0.25">
      <c r="A1176">
        <v>3272657</v>
      </c>
      <c r="B1176" t="s">
        <v>18964</v>
      </c>
      <c r="C1176" t="s">
        <v>15874</v>
      </c>
      <c r="D1176">
        <v>20191106</v>
      </c>
      <c r="E1176" s="199">
        <v>3511</v>
      </c>
      <c r="F1176" s="199">
        <v>1078217</v>
      </c>
      <c r="G1176" s="196" t="s">
        <v>12759</v>
      </c>
      <c r="H1176" s="196" t="s">
        <v>12760</v>
      </c>
      <c r="I1176" s="197">
        <v>224.50739599992284</v>
      </c>
      <c r="J1176" s="196" t="s">
        <v>18965</v>
      </c>
      <c r="K1176" s="196" t="s">
        <v>12755</v>
      </c>
      <c r="L1176" s="196">
        <v>2</v>
      </c>
      <c r="M1176" s="196">
        <v>2</v>
      </c>
      <c r="N1176" s="196" t="s">
        <v>18966</v>
      </c>
      <c r="O1176" s="200">
        <v>40473</v>
      </c>
      <c r="P1176" s="196" t="s">
        <v>12760</v>
      </c>
      <c r="Q1176" s="196">
        <v>55</v>
      </c>
      <c r="R1176" s="196" t="s">
        <v>12755</v>
      </c>
      <c r="S1176" s="196" t="s">
        <v>18967</v>
      </c>
      <c r="T1176" s="198" t="str">
        <f t="shared" ref="T1176:T1177" si="467">P1176&amp;"-"&amp;R1176</f>
        <v>2"-(P)</v>
      </c>
    </row>
    <row r="1177" spans="1:20" x14ac:dyDescent="0.25">
      <c r="A1177">
        <v>3395273</v>
      </c>
      <c r="B1177" t="s">
        <v>12665</v>
      </c>
      <c r="C1177" t="s">
        <v>15874</v>
      </c>
      <c r="D1177">
        <v>20191101</v>
      </c>
      <c r="E1177" s="199">
        <v>1294</v>
      </c>
      <c r="F1177" s="199">
        <v>5016483</v>
      </c>
      <c r="G1177" s="196" t="s">
        <v>12759</v>
      </c>
      <c r="H1177" s="196" t="s">
        <v>12762</v>
      </c>
      <c r="I1177" s="197">
        <v>10.999999984618032</v>
      </c>
      <c r="J1177" s="196" t="s">
        <v>12118</v>
      </c>
      <c r="K1177" s="196" t="s">
        <v>12755</v>
      </c>
      <c r="L1177" s="196">
        <v>45</v>
      </c>
      <c r="M1177" s="196">
        <v>45</v>
      </c>
      <c r="N1177" s="196" t="s">
        <v>18688</v>
      </c>
      <c r="O1177" s="200">
        <v>43297</v>
      </c>
      <c r="P1177" s="196" t="s">
        <v>12760</v>
      </c>
      <c r="Q1177" s="196">
        <v>45</v>
      </c>
      <c r="R1177" s="196" t="s">
        <v>12755</v>
      </c>
      <c r="S1177" s="196" t="s">
        <v>12217</v>
      </c>
      <c r="T1177" s="198" t="str">
        <f t="shared" si="467"/>
        <v>2"-(P)</v>
      </c>
    </row>
    <row r="1178" spans="1:20" x14ac:dyDescent="0.25">
      <c r="A1178">
        <v>3170814</v>
      </c>
      <c r="B1178" t="s">
        <v>12366</v>
      </c>
      <c r="C1178" t="s">
        <v>15874</v>
      </c>
      <c r="D1178">
        <v>20191111</v>
      </c>
      <c r="E1178" s="199">
        <v>7655</v>
      </c>
      <c r="F1178" s="199">
        <v>3399109</v>
      </c>
      <c r="G1178" s="196" t="s">
        <v>12759</v>
      </c>
      <c r="H1178" s="196" t="s">
        <v>12762</v>
      </c>
      <c r="I1178" s="197">
        <v>316.62677302883662</v>
      </c>
      <c r="J1178" s="196" t="s">
        <v>11764</v>
      </c>
      <c r="K1178" s="196" t="s">
        <v>12755</v>
      </c>
      <c r="L1178" s="196">
        <v>45</v>
      </c>
      <c r="M1178" s="196">
        <v>45</v>
      </c>
      <c r="N1178" s="196" t="s">
        <v>18968</v>
      </c>
      <c r="O1178" s="200">
        <v>41191</v>
      </c>
      <c r="P1178" s="196" t="s">
        <v>12760</v>
      </c>
      <c r="Q1178" s="196">
        <v>45</v>
      </c>
      <c r="R1178" s="196" t="s">
        <v>12755</v>
      </c>
      <c r="S1178" s="196" t="s">
        <v>18969</v>
      </c>
      <c r="T1178" s="198" t="str">
        <f t="shared" ref="T1178:T1179" si="468">P1178&amp;"-"&amp;R1178</f>
        <v>2"-(P)</v>
      </c>
    </row>
    <row r="1179" spans="1:20" x14ac:dyDescent="0.25">
      <c r="A1179">
        <v>1246527</v>
      </c>
      <c r="B1179" t="s">
        <v>18970</v>
      </c>
      <c r="C1179" t="s">
        <v>15874</v>
      </c>
      <c r="D1179">
        <v>20191018</v>
      </c>
      <c r="E1179" s="199">
        <v>12520</v>
      </c>
      <c r="F1179" s="199">
        <v>311354</v>
      </c>
      <c r="G1179" s="196" t="s">
        <v>12763</v>
      </c>
      <c r="H1179" s="196" t="s">
        <v>12762</v>
      </c>
      <c r="I1179" s="197">
        <v>110.56862650072836</v>
      </c>
      <c r="J1179" s="196" t="s">
        <v>18971</v>
      </c>
      <c r="K1179" s="196" t="s">
        <v>12755</v>
      </c>
      <c r="L1179" s="196"/>
      <c r="M1179" s="196"/>
      <c r="N1179" s="196" t="s">
        <v>18972</v>
      </c>
      <c r="O1179" s="200">
        <v>42398</v>
      </c>
      <c r="P1179" s="196" t="s">
        <v>12760</v>
      </c>
      <c r="Q1179" s="196">
        <v>57</v>
      </c>
      <c r="R1179" s="196" t="s">
        <v>12755</v>
      </c>
      <c r="S1179" s="196" t="s">
        <v>18973</v>
      </c>
      <c r="T1179" s="198" t="str">
        <f t="shared" si="468"/>
        <v>2"-(P)</v>
      </c>
    </row>
    <row r="1180" spans="1:20" x14ac:dyDescent="0.25">
      <c r="A1180">
        <v>530972</v>
      </c>
      <c r="B1180" t="s">
        <v>18974</v>
      </c>
      <c r="C1180" t="s">
        <v>15874</v>
      </c>
      <c r="D1180">
        <v>20191106</v>
      </c>
      <c r="E1180" s="199">
        <v>10995</v>
      </c>
      <c r="F1180" s="199">
        <v>1600261</v>
      </c>
      <c r="G1180" s="196" t="s">
        <v>12763</v>
      </c>
      <c r="H1180" s="196" t="s">
        <v>12762</v>
      </c>
      <c r="I1180" s="197">
        <v>200.50410432721745</v>
      </c>
      <c r="J1180" s="196" t="s">
        <v>18975</v>
      </c>
      <c r="K1180" s="196" t="s">
        <v>12755</v>
      </c>
      <c r="L1180" s="196">
        <v>60</v>
      </c>
      <c r="M1180" s="196">
        <v>60</v>
      </c>
      <c r="N1180" s="196" t="s">
        <v>18976</v>
      </c>
      <c r="O1180" s="200">
        <v>40672</v>
      </c>
      <c r="P1180" s="196" t="s">
        <v>12760</v>
      </c>
      <c r="Q1180" s="196">
        <v>60</v>
      </c>
      <c r="R1180" s="196" t="s">
        <v>12755</v>
      </c>
      <c r="S1180" s="196" t="s">
        <v>18977</v>
      </c>
      <c r="T1180" s="198" t="str">
        <f t="shared" ref="T1180:T1182" si="469">P1180&amp;"-"&amp;R1180</f>
        <v>2"-(P)</v>
      </c>
    </row>
    <row r="1181" spans="1:20" x14ac:dyDescent="0.25">
      <c r="A1181">
        <v>1539537</v>
      </c>
      <c r="B1181" t="s">
        <v>18978</v>
      </c>
      <c r="C1181" t="s">
        <v>15874</v>
      </c>
      <c r="D1181">
        <v>20191114</v>
      </c>
      <c r="E1181" s="199">
        <v>31204</v>
      </c>
      <c r="F1181" s="199">
        <v>647183</v>
      </c>
      <c r="G1181" s="196" t="s">
        <v>12759</v>
      </c>
      <c r="H1181" s="196" t="s">
        <v>12762</v>
      </c>
      <c r="I1181" s="197">
        <v>149.79765266196222</v>
      </c>
      <c r="J1181" s="196" t="s">
        <v>18979</v>
      </c>
      <c r="K1181" s="196" t="s">
        <v>12758</v>
      </c>
      <c r="L1181" s="196">
        <v>57</v>
      </c>
      <c r="M1181" s="196">
        <v>57</v>
      </c>
      <c r="N1181" s="196" t="s">
        <v>18980</v>
      </c>
      <c r="O1181" s="200">
        <v>40808</v>
      </c>
      <c r="P1181" s="196" t="s">
        <v>12754</v>
      </c>
      <c r="Q1181" s="196">
        <v>57</v>
      </c>
      <c r="R1181" s="196" t="s">
        <v>12755</v>
      </c>
      <c r="S1181" s="196" t="s">
        <v>18981</v>
      </c>
      <c r="T1181" s="198" t="str">
        <f t="shared" si="469"/>
        <v>4"-(P)</v>
      </c>
    </row>
    <row r="1182" spans="1:20" x14ac:dyDescent="0.25">
      <c r="A1182">
        <v>3462464</v>
      </c>
      <c r="B1182" t="s">
        <v>12531</v>
      </c>
      <c r="C1182" t="s">
        <v>15874</v>
      </c>
      <c r="D1182">
        <v>20191112</v>
      </c>
      <c r="E1182" s="199">
        <v>32917</v>
      </c>
      <c r="F1182" s="199">
        <v>4357572</v>
      </c>
      <c r="G1182" s="196" t="s">
        <v>12759</v>
      </c>
      <c r="H1182" s="196" t="s">
        <v>12762</v>
      </c>
      <c r="I1182" s="197">
        <v>139.99999996187589</v>
      </c>
      <c r="J1182" s="196" t="s">
        <v>12030</v>
      </c>
      <c r="K1182" s="196" t="s">
        <v>12755</v>
      </c>
      <c r="L1182" s="196"/>
      <c r="M1182" s="196"/>
      <c r="N1182" s="196" t="s">
        <v>16887</v>
      </c>
      <c r="O1182" s="200">
        <v>42832</v>
      </c>
      <c r="P1182" s="196" t="s">
        <v>12760</v>
      </c>
      <c r="Q1182" s="196">
        <v>60</v>
      </c>
      <c r="R1182" s="196" t="s">
        <v>12755</v>
      </c>
      <c r="S1182" s="196" t="s">
        <v>12063</v>
      </c>
      <c r="T1182" s="198" t="str">
        <f t="shared" si="469"/>
        <v>2"-(P)</v>
      </c>
    </row>
    <row r="1183" spans="1:20" x14ac:dyDescent="0.25">
      <c r="A1183">
        <v>2956528</v>
      </c>
      <c r="B1183" t="s">
        <v>18982</v>
      </c>
      <c r="C1183" t="s">
        <v>15874</v>
      </c>
      <c r="D1183">
        <v>20191021</v>
      </c>
      <c r="E1183" s="199">
        <v>30041</v>
      </c>
      <c r="F1183" s="199">
        <v>2031085</v>
      </c>
      <c r="G1183" s="196" t="s">
        <v>12768</v>
      </c>
      <c r="H1183" s="196" t="s">
        <v>12762</v>
      </c>
      <c r="I1183" s="197">
        <v>43.202497640992888</v>
      </c>
      <c r="J1183" s="196" t="s">
        <v>18983</v>
      </c>
      <c r="K1183" s="196" t="s">
        <v>12755</v>
      </c>
      <c r="L1183" s="196">
        <v>57</v>
      </c>
      <c r="M1183" s="196">
        <v>57</v>
      </c>
      <c r="N1183" s="196" t="s">
        <v>18984</v>
      </c>
      <c r="O1183" s="200">
        <v>43340</v>
      </c>
      <c r="P1183" s="196" t="s">
        <v>12760</v>
      </c>
      <c r="Q1183" s="196">
        <v>57</v>
      </c>
      <c r="R1183" s="196" t="s">
        <v>12755</v>
      </c>
      <c r="S1183" s="196" t="s">
        <v>18985</v>
      </c>
      <c r="T1183" s="198" t="str">
        <f t="shared" ref="T1183" si="470">P1183&amp;"-"&amp;R1183</f>
        <v>2"-(P)</v>
      </c>
    </row>
    <row r="1184" spans="1:20" x14ac:dyDescent="0.25">
      <c r="A1184">
        <v>3699637</v>
      </c>
      <c r="B1184" t="s">
        <v>12645</v>
      </c>
      <c r="C1184" t="s">
        <v>15874</v>
      </c>
      <c r="D1184">
        <v>20191114</v>
      </c>
      <c r="E1184" s="199">
        <v>31297</v>
      </c>
      <c r="F1184" s="199">
        <v>4989269</v>
      </c>
      <c r="G1184" s="196" t="s">
        <v>12759</v>
      </c>
      <c r="H1184" s="196" t="s">
        <v>12762</v>
      </c>
      <c r="I1184" s="197">
        <v>13.999999987180679</v>
      </c>
      <c r="J1184" s="196" t="s">
        <v>18986</v>
      </c>
      <c r="K1184" s="196" t="s">
        <v>12755</v>
      </c>
      <c r="L1184" s="196">
        <v>57</v>
      </c>
      <c r="M1184" s="196">
        <v>57</v>
      </c>
      <c r="N1184" s="196" t="s">
        <v>16957</v>
      </c>
      <c r="O1184" s="200">
        <v>43385</v>
      </c>
      <c r="P1184" s="196" t="s">
        <v>12760</v>
      </c>
      <c r="Q1184" s="196">
        <v>57</v>
      </c>
      <c r="R1184" s="196" t="s">
        <v>12755</v>
      </c>
      <c r="S1184" s="196" t="s">
        <v>12224</v>
      </c>
      <c r="T1184" s="198" t="str">
        <f t="shared" ref="T1184:T1186" si="471">P1184&amp;"-"&amp;R1184</f>
        <v>2"-(P)</v>
      </c>
    </row>
    <row r="1185" spans="1:20" x14ac:dyDescent="0.25">
      <c r="A1185">
        <v>3696333</v>
      </c>
      <c r="B1185" t="s">
        <v>12659</v>
      </c>
      <c r="C1185" t="s">
        <v>15874</v>
      </c>
      <c r="D1185">
        <v>20191101</v>
      </c>
      <c r="E1185" s="199">
        <v>1407</v>
      </c>
      <c r="F1185" s="199">
        <v>5015270</v>
      </c>
      <c r="G1185" s="196" t="s">
        <v>12759</v>
      </c>
      <c r="H1185" s="196" t="s">
        <v>12762</v>
      </c>
      <c r="I1185" s="197">
        <v>26.000000007399379</v>
      </c>
      <c r="J1185" s="196" t="s">
        <v>12084</v>
      </c>
      <c r="K1185" s="196" t="s">
        <v>12755</v>
      </c>
      <c r="L1185" s="196">
        <v>45</v>
      </c>
      <c r="M1185" s="196">
        <v>45</v>
      </c>
      <c r="N1185" s="196" t="s">
        <v>18987</v>
      </c>
      <c r="O1185" s="200">
        <v>43396</v>
      </c>
      <c r="P1185" s="196" t="s">
        <v>12760</v>
      </c>
      <c r="Q1185" s="196">
        <v>45</v>
      </c>
      <c r="R1185" s="196" t="s">
        <v>12755</v>
      </c>
      <c r="S1185" s="196" t="s">
        <v>12184</v>
      </c>
      <c r="T1185" s="198" t="str">
        <f t="shared" si="471"/>
        <v>2"-(P)</v>
      </c>
    </row>
    <row r="1186" spans="1:20" x14ac:dyDescent="0.25">
      <c r="A1186">
        <v>3636831</v>
      </c>
      <c r="B1186" t="s">
        <v>18988</v>
      </c>
      <c r="C1186" t="s">
        <v>15874</v>
      </c>
      <c r="D1186">
        <v>20191018</v>
      </c>
      <c r="E1186" s="199">
        <v>6741</v>
      </c>
      <c r="F1186" s="199">
        <v>3029416</v>
      </c>
      <c r="G1186" s="196" t="s">
        <v>12768</v>
      </c>
      <c r="H1186" s="196" t="s">
        <v>12762</v>
      </c>
      <c r="I1186" s="197">
        <v>40.000000007785502</v>
      </c>
      <c r="J1186" s="196" t="s">
        <v>18989</v>
      </c>
      <c r="K1186" s="196" t="s">
        <v>12755</v>
      </c>
      <c r="L1186" s="196">
        <v>60</v>
      </c>
      <c r="M1186" s="196">
        <v>60</v>
      </c>
      <c r="N1186" s="196" t="s">
        <v>16784</v>
      </c>
      <c r="O1186" s="200">
        <v>41845</v>
      </c>
      <c r="P1186" s="196" t="s">
        <v>12767</v>
      </c>
      <c r="Q1186" s="196">
        <v>60</v>
      </c>
      <c r="R1186" s="196" t="s">
        <v>12755</v>
      </c>
      <c r="S1186" s="196" t="s">
        <v>16785</v>
      </c>
      <c r="T1186" s="198" t="str">
        <f t="shared" si="471"/>
        <v>6"-(P)</v>
      </c>
    </row>
    <row r="1187" spans="1:20" x14ac:dyDescent="0.25">
      <c r="A1187">
        <v>500513</v>
      </c>
      <c r="B1187" t="s">
        <v>18990</v>
      </c>
      <c r="C1187" t="s">
        <v>15874</v>
      </c>
      <c r="D1187">
        <v>20191114</v>
      </c>
      <c r="E1187" s="199">
        <v>26548</v>
      </c>
      <c r="F1187" s="199">
        <v>1596653</v>
      </c>
      <c r="G1187" s="196" t="s">
        <v>12759</v>
      </c>
      <c r="H1187" s="196" t="s">
        <v>12762</v>
      </c>
      <c r="I1187" s="197">
        <v>56.345108032367634</v>
      </c>
      <c r="J1187" s="196" t="s">
        <v>18991</v>
      </c>
      <c r="K1187" s="196" t="s">
        <v>12755</v>
      </c>
      <c r="L1187" s="196">
        <v>57</v>
      </c>
      <c r="M1187" s="196">
        <v>57</v>
      </c>
      <c r="N1187" s="196" t="s">
        <v>15929</v>
      </c>
      <c r="O1187" s="200">
        <v>40764</v>
      </c>
      <c r="P1187" s="196" t="s">
        <v>12754</v>
      </c>
      <c r="Q1187" s="196">
        <v>57</v>
      </c>
      <c r="R1187" s="196" t="s">
        <v>12755</v>
      </c>
      <c r="S1187" s="196" t="s">
        <v>15930</v>
      </c>
      <c r="T1187" s="198" t="str">
        <f t="shared" ref="T1187:T1189" si="472">P1187&amp;"-"&amp;R1187</f>
        <v>4"-(P)</v>
      </c>
    </row>
    <row r="1188" spans="1:20" x14ac:dyDescent="0.25">
      <c r="A1188">
        <v>3628659</v>
      </c>
      <c r="B1188" t="s">
        <v>18992</v>
      </c>
      <c r="C1188" t="s">
        <v>15874</v>
      </c>
      <c r="D1188">
        <v>20191101</v>
      </c>
      <c r="E1188" s="199">
        <v>32792</v>
      </c>
      <c r="F1188" s="199">
        <v>19933</v>
      </c>
      <c r="G1188" s="196" t="s">
        <v>12763</v>
      </c>
      <c r="H1188" s="196" t="s">
        <v>12764</v>
      </c>
      <c r="I1188" s="197">
        <v>48.970356102651145</v>
      </c>
      <c r="J1188" s="196" t="s">
        <v>18993</v>
      </c>
      <c r="K1188" s="196" t="s">
        <v>12755</v>
      </c>
      <c r="L1188" s="196">
        <v>60</v>
      </c>
      <c r="M1188" s="196">
        <v>60</v>
      </c>
      <c r="N1188" s="196" t="s">
        <v>18994</v>
      </c>
      <c r="O1188" s="200">
        <v>41579</v>
      </c>
      <c r="P1188" s="196" t="s">
        <v>12760</v>
      </c>
      <c r="Q1188" s="196">
        <v>60</v>
      </c>
      <c r="R1188" s="196" t="s">
        <v>12755</v>
      </c>
      <c r="S1188" s="196" t="s">
        <v>18995</v>
      </c>
      <c r="T1188" s="198" t="str">
        <f t="shared" si="472"/>
        <v>2"-(P)</v>
      </c>
    </row>
    <row r="1189" spans="1:20" x14ac:dyDescent="0.25">
      <c r="A1189">
        <v>3442241</v>
      </c>
      <c r="B1189" t="s">
        <v>12450</v>
      </c>
      <c r="C1189" t="s">
        <v>15874</v>
      </c>
      <c r="D1189">
        <v>20191028</v>
      </c>
      <c r="E1189" s="199">
        <v>12303</v>
      </c>
      <c r="F1189" s="199">
        <v>4083144</v>
      </c>
      <c r="G1189" s="196" t="s">
        <v>12759</v>
      </c>
      <c r="H1189" s="196" t="s">
        <v>12762</v>
      </c>
      <c r="I1189" s="197">
        <v>365.95379824790803</v>
      </c>
      <c r="J1189" s="196" t="s">
        <v>11891</v>
      </c>
      <c r="K1189" s="196" t="s">
        <v>12755</v>
      </c>
      <c r="L1189" s="196">
        <v>60</v>
      </c>
      <c r="M1189" s="196">
        <v>60</v>
      </c>
      <c r="N1189" s="196" t="s">
        <v>18996</v>
      </c>
      <c r="O1189" s="200">
        <v>40494</v>
      </c>
      <c r="P1189" s="196" t="s">
        <v>12760</v>
      </c>
      <c r="Q1189" s="196">
        <v>60</v>
      </c>
      <c r="R1189" s="196" t="s">
        <v>12755</v>
      </c>
      <c r="S1189" s="196" t="s">
        <v>18997</v>
      </c>
      <c r="T1189" s="198" t="str">
        <f t="shared" si="472"/>
        <v>2"-(P)</v>
      </c>
    </row>
    <row r="1190" spans="1:20" x14ac:dyDescent="0.25">
      <c r="A1190">
        <v>2426883</v>
      </c>
      <c r="B1190" t="s">
        <v>18998</v>
      </c>
      <c r="C1190" t="s">
        <v>15874</v>
      </c>
      <c r="D1190">
        <v>20191018</v>
      </c>
      <c r="E1190" s="199">
        <v>21529</v>
      </c>
      <c r="F1190" s="199">
        <v>241918</v>
      </c>
      <c r="G1190" s="196" t="s">
        <v>12759</v>
      </c>
      <c r="H1190" s="196" t="s">
        <v>12762</v>
      </c>
      <c r="I1190" s="197">
        <v>135.02665467264498</v>
      </c>
      <c r="J1190" s="196" t="s">
        <v>16705</v>
      </c>
      <c r="K1190" s="196" t="s">
        <v>12758</v>
      </c>
      <c r="L1190" s="196">
        <v>0</v>
      </c>
      <c r="M1190" s="196">
        <v>0</v>
      </c>
      <c r="N1190" s="196" t="s">
        <v>16706</v>
      </c>
      <c r="O1190" s="200">
        <v>40406</v>
      </c>
      <c r="P1190" s="196" t="s">
        <v>12754</v>
      </c>
      <c r="Q1190" s="196">
        <v>57</v>
      </c>
      <c r="R1190" s="196" t="s">
        <v>12755</v>
      </c>
      <c r="S1190" s="196" t="s">
        <v>16707</v>
      </c>
      <c r="T1190" s="198" t="str">
        <f t="shared" ref="T1190" si="473">P1190&amp;"-"&amp;R1190</f>
        <v>4"-(P)</v>
      </c>
    </row>
    <row r="1191" spans="1:20" x14ac:dyDescent="0.25">
      <c r="A1191">
        <v>2370178</v>
      </c>
      <c r="B1191" t="s">
        <v>18999</v>
      </c>
      <c r="C1191" t="s">
        <v>15874</v>
      </c>
      <c r="D1191">
        <v>20191105</v>
      </c>
      <c r="E1191" s="199">
        <v>9329</v>
      </c>
      <c r="F1191" s="199">
        <v>652894</v>
      </c>
      <c r="G1191" s="196" t="s">
        <v>12763</v>
      </c>
      <c r="H1191" s="196" t="s">
        <v>12762</v>
      </c>
      <c r="I1191" s="197">
        <v>15.929884137320617</v>
      </c>
      <c r="J1191" s="196" t="s">
        <v>19000</v>
      </c>
      <c r="K1191" s="196" t="s">
        <v>12758</v>
      </c>
      <c r="L1191" s="196">
        <v>2</v>
      </c>
      <c r="M1191" s="196">
        <v>2</v>
      </c>
      <c r="N1191" s="196" t="s">
        <v>16639</v>
      </c>
      <c r="O1191" s="200">
        <v>39931</v>
      </c>
      <c r="P1191" s="196" t="s">
        <v>12760</v>
      </c>
      <c r="Q1191" s="196">
        <v>45</v>
      </c>
      <c r="R1191" s="196" t="s">
        <v>12758</v>
      </c>
      <c r="S1191" s="196" t="s">
        <v>16504</v>
      </c>
      <c r="T1191" s="198" t="str">
        <f t="shared" ref="T1191:T1192" si="474">P1191&amp;"-"&amp;R1191</f>
        <v>2"-(W)</v>
      </c>
    </row>
    <row r="1192" spans="1:20" x14ac:dyDescent="0.25">
      <c r="A1192">
        <v>3888764</v>
      </c>
      <c r="B1192" t="s">
        <v>19001</v>
      </c>
      <c r="C1192" t="s">
        <v>15874</v>
      </c>
      <c r="D1192">
        <v>20191113</v>
      </c>
      <c r="E1192" s="199">
        <v>15699</v>
      </c>
      <c r="F1192" s="199">
        <v>5204499</v>
      </c>
      <c r="G1192" s="196" t="s">
        <v>12759</v>
      </c>
      <c r="H1192" s="196" t="s">
        <v>12760</v>
      </c>
      <c r="I1192" s="197">
        <v>261.00326982392659</v>
      </c>
      <c r="J1192" s="196" t="s">
        <v>19002</v>
      </c>
      <c r="K1192" s="196" t="s">
        <v>12755</v>
      </c>
      <c r="L1192" s="196">
        <v>57</v>
      </c>
      <c r="M1192" s="196">
        <v>57</v>
      </c>
      <c r="N1192" s="196" t="s">
        <v>19003</v>
      </c>
      <c r="O1192" s="200">
        <v>43264</v>
      </c>
      <c r="P1192" s="196" t="s">
        <v>12760</v>
      </c>
      <c r="Q1192" s="196">
        <v>57</v>
      </c>
      <c r="R1192" s="196" t="s">
        <v>12755</v>
      </c>
      <c r="S1192" s="196" t="s">
        <v>12209</v>
      </c>
      <c r="T1192" s="198" t="str">
        <f t="shared" si="474"/>
        <v>2"-(P)</v>
      </c>
    </row>
    <row r="1193" spans="1:20" x14ac:dyDescent="0.25">
      <c r="A1193">
        <v>499128</v>
      </c>
      <c r="B1193" t="s">
        <v>19004</v>
      </c>
      <c r="C1193" t="s">
        <v>15874</v>
      </c>
      <c r="D1193">
        <v>20191112</v>
      </c>
      <c r="E1193" s="199">
        <v>21044</v>
      </c>
      <c r="F1193" s="199">
        <v>247471</v>
      </c>
      <c r="G1193" s="196" t="s">
        <v>12763</v>
      </c>
      <c r="H1193" s="196" t="s">
        <v>12762</v>
      </c>
      <c r="I1193" s="197">
        <v>41.883687286645944</v>
      </c>
      <c r="J1193" s="196" t="s">
        <v>19005</v>
      </c>
      <c r="K1193" s="196" t="s">
        <v>12755</v>
      </c>
      <c r="L1193" s="196">
        <v>0</v>
      </c>
      <c r="M1193" s="196">
        <v>0</v>
      </c>
      <c r="N1193" s="196" t="s">
        <v>19006</v>
      </c>
      <c r="O1193" s="200">
        <v>39814</v>
      </c>
      <c r="P1193" s="196" t="s">
        <v>12767</v>
      </c>
      <c r="Q1193" s="196">
        <v>57</v>
      </c>
      <c r="R1193" s="196" t="s">
        <v>12755</v>
      </c>
      <c r="S1193" s="196" t="s">
        <v>16220</v>
      </c>
      <c r="T1193" s="198" t="str">
        <f t="shared" ref="T1193:T1195" si="475">P1193&amp;"-"&amp;R1193</f>
        <v>6"-(P)</v>
      </c>
    </row>
    <row r="1194" spans="1:20" x14ac:dyDescent="0.25">
      <c r="A1194">
        <v>3256753</v>
      </c>
      <c r="B1194" t="s">
        <v>12408</v>
      </c>
      <c r="C1194" t="s">
        <v>15874</v>
      </c>
      <c r="D1194">
        <v>20191108</v>
      </c>
      <c r="E1194" s="199">
        <v>8536</v>
      </c>
      <c r="F1194" s="199">
        <v>3693904</v>
      </c>
      <c r="G1194" s="196" t="s">
        <v>12763</v>
      </c>
      <c r="H1194" s="196" t="s">
        <v>12762</v>
      </c>
      <c r="I1194" s="197">
        <v>33.000000051967845</v>
      </c>
      <c r="J1194" s="196" t="s">
        <v>11881</v>
      </c>
      <c r="K1194" s="196" t="s">
        <v>12755</v>
      </c>
      <c r="L1194" s="196">
        <v>45</v>
      </c>
      <c r="M1194" s="196">
        <v>45</v>
      </c>
      <c r="N1194" s="196" t="s">
        <v>17007</v>
      </c>
      <c r="O1194" s="200">
        <v>42395</v>
      </c>
      <c r="P1194" s="196" t="s">
        <v>12760</v>
      </c>
      <c r="Q1194" s="196">
        <v>45</v>
      </c>
      <c r="R1194" s="196" t="s">
        <v>12755</v>
      </c>
      <c r="S1194" s="196" t="s">
        <v>17008</v>
      </c>
      <c r="T1194" s="198" t="str">
        <f t="shared" si="475"/>
        <v>2"-(P)</v>
      </c>
    </row>
    <row r="1195" spans="1:20" x14ac:dyDescent="0.25">
      <c r="A1195">
        <v>2012398</v>
      </c>
      <c r="B1195" t="s">
        <v>19007</v>
      </c>
      <c r="C1195" t="s">
        <v>15874</v>
      </c>
      <c r="D1195">
        <v>20191030</v>
      </c>
      <c r="E1195" s="199">
        <v>9839</v>
      </c>
      <c r="F1195" s="199">
        <v>610953</v>
      </c>
      <c r="G1195" s="196" t="s">
        <v>12759</v>
      </c>
      <c r="H1195" s="196" t="s">
        <v>12762</v>
      </c>
      <c r="I1195" s="197">
        <v>145.38071387942082</v>
      </c>
      <c r="J1195" s="196" t="s">
        <v>19008</v>
      </c>
      <c r="K1195" s="196" t="s">
        <v>12755</v>
      </c>
      <c r="L1195" s="196">
        <v>0</v>
      </c>
      <c r="M1195" s="196">
        <v>0</v>
      </c>
      <c r="N1195" s="196" t="s">
        <v>15998</v>
      </c>
      <c r="O1195" s="200">
        <v>39448</v>
      </c>
      <c r="P1195" s="196" t="s">
        <v>12754</v>
      </c>
      <c r="Q1195" s="196">
        <v>45</v>
      </c>
      <c r="R1195" s="196" t="s">
        <v>12755</v>
      </c>
      <c r="S1195" s="196" t="s">
        <v>15999</v>
      </c>
      <c r="T1195" s="198" t="str">
        <f t="shared" si="475"/>
        <v>4"-(P)</v>
      </c>
    </row>
    <row r="1196" spans="1:20" x14ac:dyDescent="0.25">
      <c r="A1196">
        <v>1326953</v>
      </c>
      <c r="B1196" t="s">
        <v>19009</v>
      </c>
      <c r="C1196" t="s">
        <v>15874</v>
      </c>
      <c r="D1196">
        <v>20191111</v>
      </c>
      <c r="E1196" s="199">
        <v>18333</v>
      </c>
      <c r="F1196" s="199">
        <v>457990</v>
      </c>
      <c r="G1196" s="196" t="s">
        <v>12759</v>
      </c>
      <c r="H1196" s="196" t="s">
        <v>12762</v>
      </c>
      <c r="I1196" s="197">
        <v>26.449751809784367</v>
      </c>
      <c r="J1196" s="196" t="s">
        <v>19010</v>
      </c>
      <c r="K1196" s="196" t="s">
        <v>12755</v>
      </c>
      <c r="L1196" s="196">
        <v>0</v>
      </c>
      <c r="M1196" s="196">
        <v>0</v>
      </c>
      <c r="N1196" s="196" t="s">
        <v>19011</v>
      </c>
      <c r="O1196" s="200">
        <v>40413</v>
      </c>
      <c r="P1196" s="196" t="s">
        <v>12754</v>
      </c>
      <c r="Q1196" s="196">
        <v>60</v>
      </c>
      <c r="R1196" s="196" t="s">
        <v>12755</v>
      </c>
      <c r="S1196" s="196" t="s">
        <v>19012</v>
      </c>
      <c r="T1196" s="198" t="str">
        <f t="shared" ref="T1196:T1197" si="476">P1196&amp;"-"&amp;R1196</f>
        <v>4"-(P)</v>
      </c>
    </row>
    <row r="1197" spans="1:20" x14ac:dyDescent="0.25">
      <c r="A1197">
        <v>2496759</v>
      </c>
      <c r="B1197" t="s">
        <v>19013</v>
      </c>
      <c r="C1197" t="s">
        <v>15874</v>
      </c>
      <c r="D1197">
        <v>20191111</v>
      </c>
      <c r="E1197" s="199">
        <v>311</v>
      </c>
      <c r="F1197" s="199">
        <v>1338635</v>
      </c>
      <c r="G1197" s="196" t="s">
        <v>12759</v>
      </c>
      <c r="H1197" s="196" t="s">
        <v>12762</v>
      </c>
      <c r="I1197" s="197">
        <v>261.51157997679479</v>
      </c>
      <c r="J1197" s="196" t="s">
        <v>19014</v>
      </c>
      <c r="K1197" s="196" t="s">
        <v>12755</v>
      </c>
      <c r="L1197" s="196">
        <v>60</v>
      </c>
      <c r="M1197" s="196">
        <v>60</v>
      </c>
      <c r="N1197" s="196" t="s">
        <v>19015</v>
      </c>
      <c r="O1197" s="200">
        <v>40415</v>
      </c>
      <c r="P1197" s="196" t="s">
        <v>12760</v>
      </c>
      <c r="Q1197" s="196">
        <v>60</v>
      </c>
      <c r="R1197" s="196" t="s">
        <v>12755</v>
      </c>
      <c r="S1197" s="196" t="s">
        <v>17737</v>
      </c>
      <c r="T1197" s="198" t="str">
        <f t="shared" si="476"/>
        <v>2"-(P)</v>
      </c>
    </row>
    <row r="1198" spans="1:20" x14ac:dyDescent="0.25">
      <c r="A1198">
        <v>332754</v>
      </c>
      <c r="B1198" t="s">
        <v>19016</v>
      </c>
      <c r="C1198" t="s">
        <v>15874</v>
      </c>
      <c r="D1198">
        <v>20191022</v>
      </c>
      <c r="E1198" s="199">
        <v>18930</v>
      </c>
      <c r="F1198" s="199">
        <v>656237</v>
      </c>
      <c r="G1198" s="196" t="s">
        <v>12763</v>
      </c>
      <c r="H1198" s="196" t="s">
        <v>12764</v>
      </c>
      <c r="I1198" s="197">
        <v>70.166018199452679</v>
      </c>
      <c r="J1198" s="196" t="s">
        <v>19017</v>
      </c>
      <c r="K1198" s="196" t="s">
        <v>12755</v>
      </c>
      <c r="L1198" s="196">
        <v>0</v>
      </c>
      <c r="M1198" s="196">
        <v>0</v>
      </c>
      <c r="N1198" s="196" t="s">
        <v>19018</v>
      </c>
      <c r="O1198" s="200">
        <v>40246</v>
      </c>
      <c r="P1198" s="196" t="s">
        <v>12761</v>
      </c>
      <c r="Q1198" s="196">
        <v>57</v>
      </c>
      <c r="R1198" s="196" t="s">
        <v>12758</v>
      </c>
      <c r="S1198" s="196" t="s">
        <v>19019</v>
      </c>
      <c r="T1198" s="198" t="str">
        <f t="shared" ref="T1198:T1200" si="477">P1198&amp;"-"&amp;R1198</f>
        <v>4-1/2"-(W)</v>
      </c>
    </row>
    <row r="1199" spans="1:20" x14ac:dyDescent="0.25">
      <c r="A1199">
        <v>3725798</v>
      </c>
      <c r="B1199" t="s">
        <v>19020</v>
      </c>
      <c r="C1199" t="s">
        <v>15874</v>
      </c>
      <c r="D1199">
        <v>20191104</v>
      </c>
      <c r="E1199" s="199">
        <v>1699</v>
      </c>
      <c r="F1199" s="199">
        <v>614512</v>
      </c>
      <c r="G1199" s="196" t="s">
        <v>12759</v>
      </c>
      <c r="H1199" s="196" t="s">
        <v>12762</v>
      </c>
      <c r="I1199" s="197">
        <v>20.33762659987265</v>
      </c>
      <c r="J1199" s="196" t="s">
        <v>19021</v>
      </c>
      <c r="K1199" s="196" t="s">
        <v>12758</v>
      </c>
      <c r="L1199" s="196">
        <v>0</v>
      </c>
      <c r="M1199" s="196">
        <v>0</v>
      </c>
      <c r="N1199" s="196" t="s">
        <v>19022</v>
      </c>
      <c r="O1199" s="200">
        <v>39448</v>
      </c>
      <c r="P1199" s="196" t="s">
        <v>12762</v>
      </c>
      <c r="Q1199" s="196">
        <v>45</v>
      </c>
      <c r="R1199" s="196" t="s">
        <v>12758</v>
      </c>
      <c r="S1199" s="196" t="s">
        <v>19023</v>
      </c>
      <c r="T1199" s="198" t="str">
        <f t="shared" si="477"/>
        <v>1"-(W)</v>
      </c>
    </row>
    <row r="1200" spans="1:20" x14ac:dyDescent="0.25">
      <c r="A1200">
        <v>3693462</v>
      </c>
      <c r="B1200" t="s">
        <v>19024</v>
      </c>
      <c r="C1200" t="s">
        <v>15874</v>
      </c>
      <c r="D1200">
        <v>20191101</v>
      </c>
      <c r="E1200" s="199">
        <v>1851</v>
      </c>
      <c r="F1200" s="199">
        <v>441344</v>
      </c>
      <c r="G1200" s="196" t="s">
        <v>12759</v>
      </c>
      <c r="H1200" s="196" t="s">
        <v>12765</v>
      </c>
      <c r="I1200" s="197">
        <v>78.258973226962354</v>
      </c>
      <c r="J1200" s="196" t="s">
        <v>19025</v>
      </c>
      <c r="K1200" s="196" t="s">
        <v>12758</v>
      </c>
      <c r="L1200" s="196">
        <v>45</v>
      </c>
      <c r="M1200" s="196">
        <v>45</v>
      </c>
      <c r="N1200" s="196" t="s">
        <v>18647</v>
      </c>
      <c r="O1200" s="200">
        <v>43269</v>
      </c>
      <c r="P1200" s="196" t="s">
        <v>12762</v>
      </c>
      <c r="Q1200" s="196">
        <v>45</v>
      </c>
      <c r="R1200" s="196" t="s">
        <v>12758</v>
      </c>
      <c r="S1200" s="196" t="s">
        <v>18648</v>
      </c>
      <c r="T1200" s="198" t="str">
        <f t="shared" si="477"/>
        <v>1"-(W)</v>
      </c>
    </row>
    <row r="1201" spans="1:20" x14ac:dyDescent="0.25">
      <c r="A1201">
        <v>2796895</v>
      </c>
      <c r="B1201" t="s">
        <v>19026</v>
      </c>
      <c r="C1201" t="s">
        <v>15874</v>
      </c>
      <c r="D1201">
        <v>20191101</v>
      </c>
      <c r="E1201" s="199">
        <v>12102</v>
      </c>
      <c r="F1201" s="199">
        <v>1698662</v>
      </c>
      <c r="G1201" s="196" t="s">
        <v>12753</v>
      </c>
      <c r="H1201" s="196" t="s">
        <v>12760</v>
      </c>
      <c r="I1201" s="197">
        <v>110.76747792551147</v>
      </c>
      <c r="J1201" s="196" t="s">
        <v>19027</v>
      </c>
      <c r="K1201" s="196" t="s">
        <v>12755</v>
      </c>
      <c r="L1201" s="196">
        <v>55</v>
      </c>
      <c r="M1201" s="196">
        <v>55</v>
      </c>
      <c r="N1201" s="196" t="s">
        <v>19028</v>
      </c>
      <c r="O1201" s="200">
        <v>40869</v>
      </c>
      <c r="P1201" s="196" t="s">
        <v>12754</v>
      </c>
      <c r="Q1201" s="196">
        <v>55</v>
      </c>
      <c r="R1201" s="196" t="s">
        <v>12755</v>
      </c>
      <c r="S1201" s="196" t="s">
        <v>19029</v>
      </c>
      <c r="T1201" s="198" t="str">
        <f t="shared" ref="T1201" si="478">P1201&amp;"-"&amp;R1201</f>
        <v>4"-(P)</v>
      </c>
    </row>
    <row r="1202" spans="1:20" x14ac:dyDescent="0.25">
      <c r="A1202">
        <v>2352073</v>
      </c>
      <c r="B1202" t="s">
        <v>19030</v>
      </c>
      <c r="C1202" t="s">
        <v>15874</v>
      </c>
      <c r="D1202">
        <v>20191111</v>
      </c>
      <c r="E1202" s="199">
        <v>295</v>
      </c>
      <c r="F1202" s="199">
        <v>955805</v>
      </c>
      <c r="G1202" s="196" t="s">
        <v>12759</v>
      </c>
      <c r="H1202" s="196" t="s">
        <v>12762</v>
      </c>
      <c r="I1202" s="197">
        <v>24.463382461985354</v>
      </c>
      <c r="J1202" s="196" t="s">
        <v>19031</v>
      </c>
      <c r="K1202" s="196" t="s">
        <v>12755</v>
      </c>
      <c r="L1202" s="196">
        <v>2</v>
      </c>
      <c r="M1202" s="196">
        <v>2</v>
      </c>
      <c r="N1202" s="196" t="s">
        <v>19032</v>
      </c>
      <c r="O1202" s="200">
        <v>40322</v>
      </c>
      <c r="P1202" s="196" t="s">
        <v>12760</v>
      </c>
      <c r="Q1202" s="196">
        <v>60</v>
      </c>
      <c r="R1202" s="196" t="s">
        <v>12755</v>
      </c>
      <c r="S1202" s="196" t="s">
        <v>19033</v>
      </c>
      <c r="T1202" s="198" t="str">
        <f t="shared" ref="T1202:T1205" si="479">P1202&amp;"-"&amp;R1202</f>
        <v>2"-(P)</v>
      </c>
    </row>
    <row r="1203" spans="1:20" x14ac:dyDescent="0.25">
      <c r="A1203">
        <v>2023893</v>
      </c>
      <c r="B1203" t="s">
        <v>19034</v>
      </c>
      <c r="C1203" t="s">
        <v>15874</v>
      </c>
      <c r="D1203">
        <v>20191105</v>
      </c>
      <c r="E1203" s="199">
        <v>9312</v>
      </c>
      <c r="F1203" s="199">
        <v>652892</v>
      </c>
      <c r="G1203" s="196" t="s">
        <v>12763</v>
      </c>
      <c r="H1203" s="196" t="s">
        <v>12762</v>
      </c>
      <c r="I1203" s="197">
        <v>11.812841020585811</v>
      </c>
      <c r="J1203" s="196" t="s">
        <v>19035</v>
      </c>
      <c r="K1203" s="196" t="s">
        <v>12758</v>
      </c>
      <c r="L1203" s="196">
        <v>2</v>
      </c>
      <c r="M1203" s="196">
        <v>2</v>
      </c>
      <c r="N1203" s="196" t="s">
        <v>16503</v>
      </c>
      <c r="O1203" s="200">
        <v>39931</v>
      </c>
      <c r="P1203" s="196" t="s">
        <v>12760</v>
      </c>
      <c r="Q1203" s="196">
        <v>45</v>
      </c>
      <c r="R1203" s="196" t="s">
        <v>12758</v>
      </c>
      <c r="S1203" s="196" t="s">
        <v>16504</v>
      </c>
      <c r="T1203" s="198" t="str">
        <f t="shared" si="479"/>
        <v>2"-(W)</v>
      </c>
    </row>
    <row r="1204" spans="1:20" x14ac:dyDescent="0.25">
      <c r="A1204">
        <v>2116743</v>
      </c>
      <c r="B1204" t="s">
        <v>19036</v>
      </c>
      <c r="C1204" t="s">
        <v>15874</v>
      </c>
      <c r="D1204">
        <v>20191024</v>
      </c>
      <c r="E1204" s="199">
        <v>22093</v>
      </c>
      <c r="F1204" s="199">
        <v>618311</v>
      </c>
      <c r="G1204" s="196" t="s">
        <v>12768</v>
      </c>
      <c r="H1204" s="196" t="s">
        <v>12764</v>
      </c>
      <c r="I1204" s="197">
        <v>18.350339352392925</v>
      </c>
      <c r="J1204" s="196" t="s">
        <v>16951</v>
      </c>
      <c r="K1204" s="196" t="s">
        <v>12755</v>
      </c>
      <c r="L1204" s="196">
        <v>57</v>
      </c>
      <c r="M1204" s="196">
        <v>57</v>
      </c>
      <c r="N1204" s="196" t="s">
        <v>16322</v>
      </c>
      <c r="O1204" s="200">
        <v>39448</v>
      </c>
      <c r="P1204" s="196" t="s">
        <v>12762</v>
      </c>
      <c r="Q1204" s="196">
        <v>57</v>
      </c>
      <c r="R1204" s="196" t="s">
        <v>12755</v>
      </c>
      <c r="S1204" s="196" t="s">
        <v>16323</v>
      </c>
      <c r="T1204" s="198" t="str">
        <f t="shared" si="479"/>
        <v>1"-(P)</v>
      </c>
    </row>
    <row r="1205" spans="1:20" x14ac:dyDescent="0.25">
      <c r="A1205">
        <v>3268688</v>
      </c>
      <c r="B1205" t="s">
        <v>19037</v>
      </c>
      <c r="C1205" t="s">
        <v>15874</v>
      </c>
      <c r="D1205">
        <v>20191113</v>
      </c>
      <c r="E1205" s="199">
        <v>15114</v>
      </c>
      <c r="F1205" s="199">
        <v>2117524</v>
      </c>
      <c r="G1205" s="196" t="s">
        <v>12759</v>
      </c>
      <c r="H1205" s="196" t="s">
        <v>12762</v>
      </c>
      <c r="I1205" s="197">
        <v>25.000000015110288</v>
      </c>
      <c r="J1205" s="196" t="s">
        <v>19038</v>
      </c>
      <c r="K1205" s="196" t="s">
        <v>12755</v>
      </c>
      <c r="L1205" s="196">
        <v>57</v>
      </c>
      <c r="M1205" s="196">
        <v>57</v>
      </c>
      <c r="N1205" s="196" t="s">
        <v>19039</v>
      </c>
      <c r="O1205" s="200">
        <v>41186</v>
      </c>
      <c r="P1205" s="196" t="s">
        <v>12760</v>
      </c>
      <c r="Q1205" s="196">
        <v>57</v>
      </c>
      <c r="R1205" s="196" t="s">
        <v>12755</v>
      </c>
      <c r="S1205" s="196" t="s">
        <v>19040</v>
      </c>
      <c r="T1205" s="198" t="str">
        <f t="shared" si="479"/>
        <v>2"-(P)</v>
      </c>
    </row>
    <row r="1206" spans="1:20" x14ac:dyDescent="0.25">
      <c r="A1206">
        <v>2066932</v>
      </c>
      <c r="B1206" t="s">
        <v>19041</v>
      </c>
      <c r="C1206" t="s">
        <v>15874</v>
      </c>
      <c r="D1206">
        <v>20191021</v>
      </c>
      <c r="E1206" s="199">
        <v>21688</v>
      </c>
      <c r="F1206" s="199">
        <v>648500</v>
      </c>
      <c r="G1206" s="196" t="s">
        <v>12759</v>
      </c>
      <c r="H1206" s="196" t="s">
        <v>12762</v>
      </c>
      <c r="I1206" s="197">
        <v>23.779149593863991</v>
      </c>
      <c r="J1206" s="196" t="s">
        <v>19042</v>
      </c>
      <c r="K1206" s="196" t="s">
        <v>12755</v>
      </c>
      <c r="L1206" s="196">
        <v>0</v>
      </c>
      <c r="M1206" s="196">
        <v>0</v>
      </c>
      <c r="N1206" s="196" t="s">
        <v>19043</v>
      </c>
      <c r="O1206" s="200">
        <v>39448</v>
      </c>
      <c r="P1206" s="196" t="s">
        <v>12762</v>
      </c>
      <c r="Q1206" s="196">
        <v>57</v>
      </c>
      <c r="R1206" s="196" t="s">
        <v>12755</v>
      </c>
      <c r="S1206" s="196" t="s">
        <v>16806</v>
      </c>
      <c r="T1206" s="198" t="str">
        <f t="shared" ref="T1206:T1207" si="480">P1206&amp;"-"&amp;R1206</f>
        <v>1"-(P)</v>
      </c>
    </row>
    <row r="1207" spans="1:20" x14ac:dyDescent="0.25">
      <c r="A1207">
        <v>273851</v>
      </c>
      <c r="B1207" t="s">
        <v>19044</v>
      </c>
      <c r="C1207" t="s">
        <v>15874</v>
      </c>
      <c r="D1207">
        <v>20191017</v>
      </c>
      <c r="E1207" s="199">
        <v>5423</v>
      </c>
      <c r="F1207" s="199">
        <v>5075685</v>
      </c>
      <c r="G1207" s="196" t="s">
        <v>12763</v>
      </c>
      <c r="H1207" s="196" t="s">
        <v>12762</v>
      </c>
      <c r="I1207" s="197">
        <v>175.00000000477013</v>
      </c>
      <c r="J1207" s="196" t="s">
        <v>19045</v>
      </c>
      <c r="K1207" s="196" t="s">
        <v>12755</v>
      </c>
      <c r="L1207" s="196">
        <v>45</v>
      </c>
      <c r="M1207" s="196">
        <v>45</v>
      </c>
      <c r="N1207" s="196" t="s">
        <v>19046</v>
      </c>
      <c r="O1207" s="200">
        <v>43241</v>
      </c>
      <c r="P1207" s="196" t="s">
        <v>12760</v>
      </c>
      <c r="Q1207" s="196">
        <v>45</v>
      </c>
      <c r="R1207" s="196" t="s">
        <v>12755</v>
      </c>
      <c r="S1207" s="196" t="s">
        <v>19047</v>
      </c>
      <c r="T1207" s="198" t="str">
        <f t="shared" si="480"/>
        <v>2"-(P)</v>
      </c>
    </row>
    <row r="1208" spans="1:20" x14ac:dyDescent="0.25">
      <c r="A1208">
        <v>2071211</v>
      </c>
      <c r="B1208" t="s">
        <v>19048</v>
      </c>
      <c r="C1208" t="s">
        <v>15874</v>
      </c>
      <c r="D1208">
        <v>20191106</v>
      </c>
      <c r="E1208" s="199">
        <v>3467</v>
      </c>
      <c r="F1208" s="199">
        <v>4149935</v>
      </c>
      <c r="G1208" s="196" t="s">
        <v>12763</v>
      </c>
      <c r="H1208" s="196" t="s">
        <v>12762</v>
      </c>
      <c r="I1208" s="197">
        <v>181.99999999578046</v>
      </c>
      <c r="J1208" s="196" t="s">
        <v>19049</v>
      </c>
      <c r="K1208" s="196" t="s">
        <v>12755</v>
      </c>
      <c r="L1208" s="196">
        <v>60</v>
      </c>
      <c r="M1208" s="196">
        <v>60</v>
      </c>
      <c r="N1208" s="196" t="s">
        <v>19050</v>
      </c>
      <c r="O1208" s="200">
        <v>42727</v>
      </c>
      <c r="P1208" s="196" t="s">
        <v>12754</v>
      </c>
      <c r="Q1208" s="196">
        <v>60</v>
      </c>
      <c r="R1208" s="196" t="s">
        <v>12755</v>
      </c>
      <c r="S1208" s="196" t="s">
        <v>19051</v>
      </c>
      <c r="T1208" s="198" t="str">
        <f t="shared" ref="T1208:T1210" si="481">P1208&amp;"-"&amp;R1208</f>
        <v>4"-(P)</v>
      </c>
    </row>
    <row r="1209" spans="1:20" x14ac:dyDescent="0.25">
      <c r="A1209">
        <v>2865960</v>
      </c>
      <c r="B1209" t="s">
        <v>19052</v>
      </c>
      <c r="C1209" t="s">
        <v>15874</v>
      </c>
      <c r="D1209">
        <v>20191021</v>
      </c>
      <c r="E1209" s="199">
        <v>22786</v>
      </c>
      <c r="F1209" s="199">
        <v>193920</v>
      </c>
      <c r="G1209" s="196" t="s">
        <v>12759</v>
      </c>
      <c r="H1209" s="196" t="s">
        <v>12762</v>
      </c>
      <c r="I1209" s="197">
        <v>315.14803381322798</v>
      </c>
      <c r="J1209" s="196" t="s">
        <v>19053</v>
      </c>
      <c r="K1209" s="196" t="s">
        <v>12755</v>
      </c>
      <c r="L1209" s="196">
        <v>0</v>
      </c>
      <c r="M1209" s="196">
        <v>0</v>
      </c>
      <c r="N1209" s="196" t="s">
        <v>18041</v>
      </c>
      <c r="O1209" s="200">
        <v>39987</v>
      </c>
      <c r="P1209" s="196" t="s">
        <v>12760</v>
      </c>
      <c r="Q1209" s="196">
        <v>57</v>
      </c>
      <c r="R1209" s="196" t="s">
        <v>12755</v>
      </c>
      <c r="S1209" s="196" t="s">
        <v>18042</v>
      </c>
      <c r="T1209" s="198" t="str">
        <f t="shared" si="481"/>
        <v>2"-(P)</v>
      </c>
    </row>
    <row r="1210" spans="1:20" x14ac:dyDescent="0.25">
      <c r="A1210">
        <v>385949</v>
      </c>
      <c r="B1210" t="s">
        <v>19054</v>
      </c>
      <c r="C1210" t="s">
        <v>15874</v>
      </c>
      <c r="D1210">
        <v>20191104</v>
      </c>
      <c r="E1210" s="199">
        <v>25265</v>
      </c>
      <c r="F1210" s="199">
        <v>2056301</v>
      </c>
      <c r="G1210" s="196" t="s">
        <v>12769</v>
      </c>
      <c r="H1210" s="196" t="s">
        <v>12762</v>
      </c>
      <c r="I1210" s="197">
        <v>28.023684175321378</v>
      </c>
      <c r="J1210" s="196" t="s">
        <v>17679</v>
      </c>
      <c r="K1210" s="196" t="s">
        <v>12755</v>
      </c>
      <c r="L1210" s="196">
        <v>57</v>
      </c>
      <c r="M1210" s="196">
        <v>57</v>
      </c>
      <c r="N1210" s="196" t="s">
        <v>17680</v>
      </c>
      <c r="O1210" s="200">
        <v>40960</v>
      </c>
      <c r="P1210" s="196" t="s">
        <v>12760</v>
      </c>
      <c r="Q1210" s="196">
        <v>57</v>
      </c>
      <c r="R1210" s="196" t="s">
        <v>12755</v>
      </c>
      <c r="S1210" s="196" t="s">
        <v>17681</v>
      </c>
      <c r="T1210" s="198" t="str">
        <f t="shared" si="481"/>
        <v>2"-(P)</v>
      </c>
    </row>
    <row r="1211" spans="1:20" x14ac:dyDescent="0.25">
      <c r="A1211">
        <v>3523575</v>
      </c>
      <c r="B1211" t="s">
        <v>12539</v>
      </c>
      <c r="C1211" t="s">
        <v>15874</v>
      </c>
      <c r="D1211">
        <v>20191028</v>
      </c>
      <c r="E1211" s="199">
        <v>16847</v>
      </c>
      <c r="F1211" s="199">
        <v>4426379</v>
      </c>
      <c r="G1211" s="196" t="s">
        <v>12763</v>
      </c>
      <c r="H1211" s="196" t="s">
        <v>12762</v>
      </c>
      <c r="I1211" s="197">
        <v>39.09989067280241</v>
      </c>
      <c r="J1211" s="196" t="s">
        <v>12017</v>
      </c>
      <c r="K1211" s="196" t="s">
        <v>12755</v>
      </c>
      <c r="L1211" s="196">
        <v>57</v>
      </c>
      <c r="M1211" s="196">
        <v>57</v>
      </c>
      <c r="N1211" s="196" t="s">
        <v>19055</v>
      </c>
      <c r="O1211" s="200">
        <v>42969</v>
      </c>
      <c r="P1211" s="196" t="s">
        <v>12762</v>
      </c>
      <c r="Q1211" s="196">
        <v>57</v>
      </c>
      <c r="R1211" s="196" t="s">
        <v>12755</v>
      </c>
      <c r="S1211" s="196" t="s">
        <v>12073</v>
      </c>
      <c r="T1211" s="198" t="str">
        <f t="shared" ref="T1211" si="482">P1211&amp;"-"&amp;R1211</f>
        <v>1"-(P)</v>
      </c>
    </row>
    <row r="1212" spans="1:20" x14ac:dyDescent="0.25">
      <c r="A1212">
        <v>3835839</v>
      </c>
      <c r="B1212" t="s">
        <v>19056</v>
      </c>
      <c r="C1212" t="s">
        <v>15874</v>
      </c>
      <c r="D1212">
        <v>20191018</v>
      </c>
      <c r="E1212" s="199">
        <v>14105</v>
      </c>
      <c r="F1212" s="199">
        <v>4235155</v>
      </c>
      <c r="G1212" s="196" t="s">
        <v>12763</v>
      </c>
      <c r="H1212" s="196" t="s">
        <v>12762</v>
      </c>
      <c r="I1212" s="197">
        <v>251.99999998042472</v>
      </c>
      <c r="J1212" s="196" t="s">
        <v>19057</v>
      </c>
      <c r="K1212" s="196" t="s">
        <v>12755</v>
      </c>
      <c r="L1212" s="196">
        <v>60</v>
      </c>
      <c r="M1212" s="196">
        <v>60</v>
      </c>
      <c r="N1212" s="196" t="s">
        <v>18256</v>
      </c>
      <c r="O1212" s="200">
        <v>40015</v>
      </c>
      <c r="P1212" s="196" t="s">
        <v>12754</v>
      </c>
      <c r="Q1212" s="196">
        <v>60</v>
      </c>
      <c r="R1212" s="196" t="s">
        <v>12755</v>
      </c>
      <c r="S1212" s="196" t="s">
        <v>18257</v>
      </c>
      <c r="T1212" s="198" t="str">
        <f t="shared" ref="T1212:T1213" si="483">P1212&amp;"-"&amp;R1212</f>
        <v>4"-(P)</v>
      </c>
    </row>
    <row r="1213" spans="1:20" x14ac:dyDescent="0.25">
      <c r="A1213">
        <v>2074990</v>
      </c>
      <c r="B1213" t="s">
        <v>19058</v>
      </c>
      <c r="C1213" t="s">
        <v>15874</v>
      </c>
      <c r="D1213">
        <v>20191022</v>
      </c>
      <c r="E1213" s="199">
        <v>3824</v>
      </c>
      <c r="F1213" s="199">
        <v>615953</v>
      </c>
      <c r="G1213" s="196" t="s">
        <v>12759</v>
      </c>
      <c r="H1213" s="196" t="s">
        <v>12762</v>
      </c>
      <c r="I1213" s="197">
        <v>43.001071205703212</v>
      </c>
      <c r="J1213" s="196" t="s">
        <v>19059</v>
      </c>
      <c r="K1213" s="196" t="s">
        <v>12755</v>
      </c>
      <c r="L1213" s="196">
        <v>35</v>
      </c>
      <c r="M1213" s="196">
        <v>35</v>
      </c>
      <c r="N1213" s="196" t="s">
        <v>19060</v>
      </c>
      <c r="O1213" s="200">
        <v>39448</v>
      </c>
      <c r="P1213" s="196" t="s">
        <v>12760</v>
      </c>
      <c r="Q1213" s="196">
        <v>35</v>
      </c>
      <c r="R1213" s="196" t="s">
        <v>12755</v>
      </c>
      <c r="S1213" s="196" t="s">
        <v>19061</v>
      </c>
      <c r="T1213" s="198" t="str">
        <f t="shared" si="483"/>
        <v>2"-(P)</v>
      </c>
    </row>
    <row r="1214" spans="1:20" x14ac:dyDescent="0.25">
      <c r="A1214">
        <v>2940722</v>
      </c>
      <c r="B1214" t="s">
        <v>12241</v>
      </c>
      <c r="C1214" t="s">
        <v>15874</v>
      </c>
      <c r="D1214">
        <v>20191030</v>
      </c>
      <c r="E1214" s="199">
        <v>10690</v>
      </c>
      <c r="F1214" s="199">
        <v>2768462</v>
      </c>
      <c r="G1214" s="196" t="s">
        <v>12763</v>
      </c>
      <c r="H1214" s="196" t="s">
        <v>12762</v>
      </c>
      <c r="I1214" s="197">
        <v>196.28490577777433</v>
      </c>
      <c r="J1214" s="196" t="s">
        <v>11624</v>
      </c>
      <c r="K1214" s="196" t="s">
        <v>12755</v>
      </c>
      <c r="L1214" s="196">
        <v>45</v>
      </c>
      <c r="M1214" s="196">
        <v>45</v>
      </c>
      <c r="N1214" s="196" t="s">
        <v>19062</v>
      </c>
      <c r="O1214" s="200">
        <v>41620</v>
      </c>
      <c r="P1214" s="196" t="s">
        <v>12760</v>
      </c>
      <c r="Q1214" s="196">
        <v>45</v>
      </c>
      <c r="R1214" s="196" t="s">
        <v>12755</v>
      </c>
      <c r="S1214" s="196" t="s">
        <v>17434</v>
      </c>
      <c r="T1214" s="198" t="str">
        <f t="shared" ref="T1214" si="484">P1214&amp;"-"&amp;R1214</f>
        <v>2"-(P)</v>
      </c>
    </row>
    <row r="1215" spans="1:20" x14ac:dyDescent="0.25">
      <c r="A1215">
        <v>3394666</v>
      </c>
      <c r="B1215" t="s">
        <v>19063</v>
      </c>
      <c r="C1215" t="s">
        <v>15874</v>
      </c>
      <c r="D1215">
        <v>20191022</v>
      </c>
      <c r="E1215" s="199">
        <v>3429</v>
      </c>
      <c r="F1215" s="199">
        <v>426988</v>
      </c>
      <c r="G1215" s="196" t="s">
        <v>12763</v>
      </c>
      <c r="H1215" s="196" t="s">
        <v>12762</v>
      </c>
      <c r="I1215" s="197">
        <v>39.866029112235175</v>
      </c>
      <c r="J1215" s="196" t="s">
        <v>19064</v>
      </c>
      <c r="K1215" s="196" t="s">
        <v>12755</v>
      </c>
      <c r="L1215" s="196">
        <v>0</v>
      </c>
      <c r="M1215" s="196">
        <v>0</v>
      </c>
      <c r="N1215" s="196" t="s">
        <v>16153</v>
      </c>
      <c r="O1215" s="200">
        <v>40851</v>
      </c>
      <c r="P1215" s="196" t="s">
        <v>12760</v>
      </c>
      <c r="Q1215" s="196">
        <v>60</v>
      </c>
      <c r="R1215" s="196" t="s">
        <v>12755</v>
      </c>
      <c r="S1215" s="196" t="s">
        <v>16124</v>
      </c>
      <c r="T1215" s="198" t="str">
        <f t="shared" ref="T1215:T1216" si="485">P1215&amp;"-"&amp;R1215</f>
        <v>2"-(P)</v>
      </c>
    </row>
    <row r="1216" spans="1:20" x14ac:dyDescent="0.25">
      <c r="A1216">
        <v>3170722</v>
      </c>
      <c r="B1216" t="s">
        <v>19065</v>
      </c>
      <c r="C1216" t="s">
        <v>15874</v>
      </c>
      <c r="D1216">
        <v>20191111</v>
      </c>
      <c r="E1216" s="199">
        <v>229</v>
      </c>
      <c r="F1216" s="199">
        <v>644855</v>
      </c>
      <c r="G1216" s="196" t="s">
        <v>12763</v>
      </c>
      <c r="H1216" s="196" t="s">
        <v>12762</v>
      </c>
      <c r="I1216" s="197">
        <v>187.02527544579061</v>
      </c>
      <c r="J1216" s="196" t="s">
        <v>19066</v>
      </c>
      <c r="K1216" s="196" t="s">
        <v>12755</v>
      </c>
      <c r="L1216" s="196">
        <v>0</v>
      </c>
      <c r="M1216" s="196">
        <v>0</v>
      </c>
      <c r="N1216" s="196" t="s">
        <v>18406</v>
      </c>
      <c r="O1216" s="200">
        <v>39448</v>
      </c>
      <c r="P1216" s="196" t="s">
        <v>12754</v>
      </c>
      <c r="Q1216" s="196">
        <v>60</v>
      </c>
      <c r="R1216" s="196" t="s">
        <v>12755</v>
      </c>
      <c r="S1216" s="196" t="s">
        <v>18407</v>
      </c>
      <c r="T1216" s="198" t="str">
        <f t="shared" si="485"/>
        <v>4"-(P)</v>
      </c>
    </row>
    <row r="1217" spans="1:20" x14ac:dyDescent="0.25">
      <c r="A1217">
        <v>62250</v>
      </c>
      <c r="B1217" t="s">
        <v>19067</v>
      </c>
      <c r="C1217" t="s">
        <v>15874</v>
      </c>
      <c r="D1217">
        <v>20191030</v>
      </c>
      <c r="E1217" s="199">
        <v>559</v>
      </c>
      <c r="F1217" s="199">
        <v>5060878</v>
      </c>
      <c r="G1217" s="196" t="s">
        <v>12763</v>
      </c>
      <c r="H1217" s="196" t="s">
        <v>12762</v>
      </c>
      <c r="I1217" s="197">
        <v>83.000000008396569</v>
      </c>
      <c r="J1217" s="196" t="s">
        <v>19068</v>
      </c>
      <c r="K1217" s="196" t="s">
        <v>12755</v>
      </c>
      <c r="L1217" s="196">
        <v>35</v>
      </c>
      <c r="M1217" s="196">
        <v>35</v>
      </c>
      <c r="N1217" s="196" t="s">
        <v>19069</v>
      </c>
      <c r="O1217" s="200">
        <v>43567</v>
      </c>
      <c r="P1217" s="196" t="s">
        <v>12762</v>
      </c>
      <c r="Q1217" s="196">
        <v>35</v>
      </c>
      <c r="R1217" s="196" t="s">
        <v>12758</v>
      </c>
      <c r="S1217" s="196" t="s">
        <v>19070</v>
      </c>
      <c r="T1217" s="198" t="str">
        <f t="shared" ref="T1217:T1218" si="486">P1217&amp;"-"&amp;R1217</f>
        <v>1"-(W)</v>
      </c>
    </row>
    <row r="1218" spans="1:20" x14ac:dyDescent="0.25">
      <c r="A1218">
        <v>3531948</v>
      </c>
      <c r="B1218" t="s">
        <v>19071</v>
      </c>
      <c r="C1218" t="s">
        <v>15874</v>
      </c>
      <c r="D1218">
        <v>20191030</v>
      </c>
      <c r="E1218" s="199">
        <v>19377</v>
      </c>
      <c r="F1218" s="199">
        <v>4406788</v>
      </c>
      <c r="G1218" s="196" t="s">
        <v>12763</v>
      </c>
      <c r="H1218" s="196" t="s">
        <v>12762</v>
      </c>
      <c r="I1218" s="197">
        <v>258.92575248857543</v>
      </c>
      <c r="J1218" s="196" t="s">
        <v>19072</v>
      </c>
      <c r="K1218" s="196" t="s">
        <v>12755</v>
      </c>
      <c r="L1218" s="196">
        <v>57</v>
      </c>
      <c r="M1218" s="196">
        <v>57</v>
      </c>
      <c r="N1218" s="196" t="s">
        <v>17451</v>
      </c>
      <c r="O1218" s="200">
        <v>43032</v>
      </c>
      <c r="P1218" s="196" t="s">
        <v>12762</v>
      </c>
      <c r="Q1218" s="196">
        <v>57</v>
      </c>
      <c r="R1218" s="196" t="s">
        <v>12755</v>
      </c>
      <c r="S1218" s="196" t="s">
        <v>17452</v>
      </c>
      <c r="T1218" s="198" t="str">
        <f t="shared" si="486"/>
        <v>1"-(P)</v>
      </c>
    </row>
    <row r="1219" spans="1:20" x14ac:dyDescent="0.25">
      <c r="A1219">
        <v>3892124</v>
      </c>
      <c r="B1219" t="s">
        <v>19073</v>
      </c>
      <c r="C1219" t="s">
        <v>15874</v>
      </c>
      <c r="D1219">
        <v>20191112</v>
      </c>
      <c r="E1219" s="199">
        <v>19923</v>
      </c>
      <c r="F1219" s="199">
        <v>5052494</v>
      </c>
      <c r="G1219" s="196" t="s">
        <v>12759</v>
      </c>
      <c r="H1219" s="196" t="s">
        <v>12760</v>
      </c>
      <c r="I1219" s="197">
        <v>108.00000001191877</v>
      </c>
      <c r="J1219" s="196" t="s">
        <v>19074</v>
      </c>
      <c r="K1219" s="196" t="s">
        <v>12755</v>
      </c>
      <c r="L1219" s="196">
        <v>57</v>
      </c>
      <c r="M1219" s="196">
        <v>57</v>
      </c>
      <c r="N1219" s="196" t="s">
        <v>19075</v>
      </c>
      <c r="O1219" s="200">
        <v>43587</v>
      </c>
      <c r="P1219" s="196" t="s">
        <v>12760</v>
      </c>
      <c r="Q1219" s="196">
        <v>57</v>
      </c>
      <c r="R1219" s="196" t="s">
        <v>12755</v>
      </c>
      <c r="S1219" s="196" t="s">
        <v>19076</v>
      </c>
      <c r="T1219" s="198" t="str">
        <f t="shared" ref="T1219:T1222" si="487">P1219&amp;"-"&amp;R1219</f>
        <v>2"-(P)</v>
      </c>
    </row>
    <row r="1220" spans="1:20" x14ac:dyDescent="0.25">
      <c r="A1220">
        <v>3044705</v>
      </c>
      <c r="B1220" t="s">
        <v>12243</v>
      </c>
      <c r="C1220" t="s">
        <v>15874</v>
      </c>
      <c r="D1220">
        <v>20191114</v>
      </c>
      <c r="E1220" s="199">
        <v>12929</v>
      </c>
      <c r="F1220" s="199">
        <v>2926157</v>
      </c>
      <c r="G1220" s="196" t="s">
        <v>12759</v>
      </c>
      <c r="H1220" s="196" t="s">
        <v>12762</v>
      </c>
      <c r="I1220" s="197">
        <v>18.680138148423229</v>
      </c>
      <c r="J1220" s="196" t="s">
        <v>11630</v>
      </c>
      <c r="K1220" s="196" t="s">
        <v>12755</v>
      </c>
      <c r="L1220" s="196">
        <v>60</v>
      </c>
      <c r="M1220" s="196">
        <v>60</v>
      </c>
      <c r="N1220" s="196" t="s">
        <v>19077</v>
      </c>
      <c r="O1220" s="200">
        <v>40742</v>
      </c>
      <c r="P1220" s="196" t="s">
        <v>12754</v>
      </c>
      <c r="Q1220" s="196">
        <v>60</v>
      </c>
      <c r="R1220" s="196" t="s">
        <v>12755</v>
      </c>
      <c r="S1220" s="196" t="s">
        <v>19078</v>
      </c>
      <c r="T1220" s="198" t="str">
        <f t="shared" si="487"/>
        <v>4"-(P)</v>
      </c>
    </row>
    <row r="1221" spans="1:20" x14ac:dyDescent="0.25">
      <c r="A1221">
        <v>2264618</v>
      </c>
      <c r="B1221" t="s">
        <v>19079</v>
      </c>
      <c r="C1221" t="s">
        <v>15874</v>
      </c>
      <c r="D1221">
        <v>20191101</v>
      </c>
      <c r="E1221" s="199">
        <v>788</v>
      </c>
      <c r="F1221" s="199">
        <v>648704</v>
      </c>
      <c r="G1221" s="196" t="s">
        <v>12763</v>
      </c>
      <c r="H1221" s="196" t="s">
        <v>12762</v>
      </c>
      <c r="I1221" s="197">
        <v>23.999979417362894</v>
      </c>
      <c r="J1221" s="196" t="s">
        <v>19080</v>
      </c>
      <c r="K1221" s="196" t="s">
        <v>12755</v>
      </c>
      <c r="L1221" s="196">
        <v>45</v>
      </c>
      <c r="M1221" s="196">
        <v>45</v>
      </c>
      <c r="N1221" s="196" t="s">
        <v>19081</v>
      </c>
      <c r="O1221" s="200">
        <v>39860</v>
      </c>
      <c r="P1221" s="196" t="s">
        <v>12760</v>
      </c>
      <c r="Q1221" s="196">
        <v>45</v>
      </c>
      <c r="R1221" s="196" t="s">
        <v>12755</v>
      </c>
      <c r="S1221" s="196" t="s">
        <v>19082</v>
      </c>
      <c r="T1221" s="198" t="str">
        <f t="shared" si="487"/>
        <v>2"-(P)</v>
      </c>
    </row>
    <row r="1222" spans="1:20" x14ac:dyDescent="0.25">
      <c r="A1222">
        <v>909613</v>
      </c>
      <c r="B1222" t="s">
        <v>19083</v>
      </c>
      <c r="C1222" t="s">
        <v>15874</v>
      </c>
      <c r="D1222">
        <v>20191029</v>
      </c>
      <c r="E1222" s="199">
        <v>9633</v>
      </c>
      <c r="F1222" s="199">
        <v>352710</v>
      </c>
      <c r="G1222" s="196" t="s">
        <v>12763</v>
      </c>
      <c r="H1222" s="196" t="s">
        <v>12764</v>
      </c>
      <c r="I1222" s="197">
        <v>94.408046012425459</v>
      </c>
      <c r="J1222" s="196" t="s">
        <v>19084</v>
      </c>
      <c r="K1222" s="196" t="s">
        <v>12755</v>
      </c>
      <c r="L1222" s="196">
        <v>60</v>
      </c>
      <c r="M1222" s="196">
        <v>60</v>
      </c>
      <c r="N1222" s="196" t="s">
        <v>16261</v>
      </c>
      <c r="O1222" s="200">
        <v>43319</v>
      </c>
      <c r="P1222" s="196" t="s">
        <v>12760</v>
      </c>
      <c r="Q1222" s="196">
        <v>60</v>
      </c>
      <c r="R1222" s="196" t="s">
        <v>12755</v>
      </c>
      <c r="S1222" s="196" t="s">
        <v>16262</v>
      </c>
      <c r="T1222" s="198" t="str">
        <f t="shared" si="487"/>
        <v>2"-(P)</v>
      </c>
    </row>
    <row r="1223" spans="1:20" x14ac:dyDescent="0.25">
      <c r="A1223">
        <v>3449218</v>
      </c>
      <c r="B1223" t="s">
        <v>12466</v>
      </c>
      <c r="C1223" t="s">
        <v>15874</v>
      </c>
      <c r="D1223">
        <v>20191111</v>
      </c>
      <c r="E1223" s="199">
        <v>19569</v>
      </c>
      <c r="F1223" s="199">
        <v>4015142</v>
      </c>
      <c r="G1223" s="196" t="s">
        <v>12763</v>
      </c>
      <c r="H1223" s="196" t="s">
        <v>12762</v>
      </c>
      <c r="I1223" s="197">
        <v>14.999999998283375</v>
      </c>
      <c r="J1223" s="196" t="s">
        <v>11892</v>
      </c>
      <c r="K1223" s="196" t="s">
        <v>12755</v>
      </c>
      <c r="L1223" s="196">
        <v>57</v>
      </c>
      <c r="M1223" s="196">
        <v>57</v>
      </c>
      <c r="N1223" s="196" t="s">
        <v>19085</v>
      </c>
      <c r="O1223" s="200">
        <v>41858</v>
      </c>
      <c r="P1223" s="196" t="s">
        <v>12760</v>
      </c>
      <c r="Q1223" s="196">
        <v>57</v>
      </c>
      <c r="R1223" s="196" t="s">
        <v>12755</v>
      </c>
      <c r="S1223" s="196" t="s">
        <v>11680</v>
      </c>
      <c r="T1223" s="198" t="str">
        <f t="shared" ref="T1223:T1224" si="488">P1223&amp;"-"&amp;R1223</f>
        <v>2"-(P)</v>
      </c>
    </row>
    <row r="1224" spans="1:20" x14ac:dyDescent="0.25">
      <c r="A1224">
        <v>1315041</v>
      </c>
      <c r="B1224" t="s">
        <v>19086</v>
      </c>
      <c r="C1224" t="s">
        <v>15874</v>
      </c>
      <c r="D1224">
        <v>20191021</v>
      </c>
      <c r="E1224" s="199">
        <v>3960</v>
      </c>
      <c r="F1224" s="199">
        <v>418711</v>
      </c>
      <c r="G1224" s="196" t="s">
        <v>12759</v>
      </c>
      <c r="H1224" s="196" t="s">
        <v>12764</v>
      </c>
      <c r="I1224" s="197">
        <v>25.781147526609821</v>
      </c>
      <c r="J1224" s="196" t="s">
        <v>19087</v>
      </c>
      <c r="K1224" s="196" t="s">
        <v>12755</v>
      </c>
      <c r="L1224" s="196">
        <v>0</v>
      </c>
      <c r="M1224" s="196">
        <v>0</v>
      </c>
      <c r="N1224" s="196" t="s">
        <v>16729</v>
      </c>
      <c r="O1224" s="200">
        <v>40834</v>
      </c>
      <c r="P1224" s="196" t="s">
        <v>12760</v>
      </c>
      <c r="Q1224" s="196">
        <v>35</v>
      </c>
      <c r="R1224" s="196" t="s">
        <v>12755</v>
      </c>
      <c r="S1224" s="196" t="s">
        <v>16730</v>
      </c>
      <c r="T1224" s="198" t="str">
        <f t="shared" si="488"/>
        <v>2"-(P)</v>
      </c>
    </row>
    <row r="1225" spans="1:20" x14ac:dyDescent="0.25">
      <c r="A1225">
        <v>2657769</v>
      </c>
      <c r="B1225" t="s">
        <v>19088</v>
      </c>
      <c r="C1225" t="s">
        <v>15874</v>
      </c>
      <c r="D1225">
        <v>20191104</v>
      </c>
      <c r="E1225" s="199">
        <v>17655</v>
      </c>
      <c r="F1225" s="199">
        <v>2410774</v>
      </c>
      <c r="G1225" s="196" t="s">
        <v>12763</v>
      </c>
      <c r="H1225" s="196" t="s">
        <v>12762</v>
      </c>
      <c r="I1225" s="197">
        <v>348.40897723085232</v>
      </c>
      <c r="J1225" s="196" t="s">
        <v>19089</v>
      </c>
      <c r="K1225" s="196" t="s">
        <v>12755</v>
      </c>
      <c r="L1225" s="196">
        <v>60</v>
      </c>
      <c r="M1225" s="196">
        <v>60</v>
      </c>
      <c r="N1225" s="196" t="s">
        <v>19090</v>
      </c>
      <c r="O1225" s="200">
        <v>40655</v>
      </c>
      <c r="P1225" s="196" t="s">
        <v>12754</v>
      </c>
      <c r="Q1225" s="196">
        <v>60</v>
      </c>
      <c r="R1225" s="196" t="s">
        <v>12755</v>
      </c>
      <c r="S1225" s="196" t="s">
        <v>19091</v>
      </c>
      <c r="T1225" s="198" t="str">
        <f t="shared" ref="T1225:T1226" si="489">P1225&amp;"-"&amp;R1225</f>
        <v>4"-(P)</v>
      </c>
    </row>
    <row r="1226" spans="1:20" x14ac:dyDescent="0.25">
      <c r="A1226">
        <v>1371125</v>
      </c>
      <c r="B1226" t="s">
        <v>19092</v>
      </c>
      <c r="C1226" t="s">
        <v>15874</v>
      </c>
      <c r="D1226">
        <v>20191104</v>
      </c>
      <c r="E1226" s="199">
        <v>27645</v>
      </c>
      <c r="F1226" s="199">
        <v>103184</v>
      </c>
      <c r="G1226" s="196" t="s">
        <v>12759</v>
      </c>
      <c r="H1226" s="196" t="s">
        <v>12765</v>
      </c>
      <c r="I1226" s="197">
        <v>67.258893777481759</v>
      </c>
      <c r="J1226" s="196" t="s">
        <v>15951</v>
      </c>
      <c r="K1226" s="196" t="s">
        <v>12758</v>
      </c>
      <c r="L1226" s="196">
        <v>57</v>
      </c>
      <c r="M1226" s="196">
        <v>0</v>
      </c>
      <c r="N1226" s="196" t="s">
        <v>17141</v>
      </c>
      <c r="O1226" s="200">
        <v>42853</v>
      </c>
      <c r="P1226" s="196" t="s">
        <v>12760</v>
      </c>
      <c r="Q1226" s="196">
        <v>57</v>
      </c>
      <c r="R1226" s="196" t="s">
        <v>12755</v>
      </c>
      <c r="S1226" s="196" t="s">
        <v>17142</v>
      </c>
      <c r="T1226" s="198" t="str">
        <f t="shared" si="489"/>
        <v>2"-(P)</v>
      </c>
    </row>
    <row r="1227" spans="1:20" x14ac:dyDescent="0.25">
      <c r="A1227">
        <v>2334073</v>
      </c>
      <c r="B1227" t="s">
        <v>19093</v>
      </c>
      <c r="C1227" t="s">
        <v>15874</v>
      </c>
      <c r="D1227">
        <v>20191108</v>
      </c>
      <c r="E1227" s="199">
        <v>13242</v>
      </c>
      <c r="F1227" s="199">
        <v>280385</v>
      </c>
      <c r="G1227" s="196" t="s">
        <v>12759</v>
      </c>
      <c r="H1227" s="196" t="s">
        <v>12760</v>
      </c>
      <c r="I1227" s="197">
        <v>66.906873338685358</v>
      </c>
      <c r="J1227" s="196" t="s">
        <v>19094</v>
      </c>
      <c r="K1227" s="196" t="s">
        <v>12755</v>
      </c>
      <c r="L1227" s="196">
        <v>0</v>
      </c>
      <c r="M1227" s="196">
        <v>0</v>
      </c>
      <c r="N1227" s="196" t="s">
        <v>19095</v>
      </c>
      <c r="O1227" s="200">
        <v>43301</v>
      </c>
      <c r="P1227" s="196" t="s">
        <v>12760</v>
      </c>
      <c r="Q1227" s="196">
        <v>60</v>
      </c>
      <c r="R1227" s="196" t="s">
        <v>12755</v>
      </c>
      <c r="S1227" s="196" t="s">
        <v>19096</v>
      </c>
      <c r="T1227" s="198" t="str">
        <f t="shared" ref="T1227" si="490">P1227&amp;"-"&amp;R1227</f>
        <v>2"-(P)</v>
      </c>
    </row>
    <row r="1228" spans="1:20" x14ac:dyDescent="0.25">
      <c r="A1228">
        <v>3459875</v>
      </c>
      <c r="B1228" t="s">
        <v>12524</v>
      </c>
      <c r="C1228" t="s">
        <v>15874</v>
      </c>
      <c r="D1228">
        <v>20191111</v>
      </c>
      <c r="E1228" s="199">
        <v>213</v>
      </c>
      <c r="F1228" s="199">
        <v>4175175</v>
      </c>
      <c r="G1228" s="196" t="s">
        <v>12759</v>
      </c>
      <c r="H1228" s="196" t="s">
        <v>12762</v>
      </c>
      <c r="I1228" s="197">
        <v>121.99999998911697</v>
      </c>
      <c r="J1228" s="196" t="s">
        <v>11933</v>
      </c>
      <c r="K1228" s="196" t="s">
        <v>12755</v>
      </c>
      <c r="L1228" s="196">
        <v>60</v>
      </c>
      <c r="M1228" s="196">
        <v>60</v>
      </c>
      <c r="N1228" s="196" t="s">
        <v>17599</v>
      </c>
      <c r="O1228" s="200">
        <v>39448</v>
      </c>
      <c r="P1228" s="196" t="s">
        <v>12760</v>
      </c>
      <c r="Q1228" s="196">
        <v>60</v>
      </c>
      <c r="R1228" s="196" t="s">
        <v>12755</v>
      </c>
      <c r="S1228" s="196" t="s">
        <v>17425</v>
      </c>
      <c r="T1228" s="198" t="str">
        <f t="shared" ref="T1228:T1230" si="491">P1228&amp;"-"&amp;R1228</f>
        <v>2"-(P)</v>
      </c>
    </row>
    <row r="1229" spans="1:20" x14ac:dyDescent="0.25">
      <c r="A1229">
        <v>398078</v>
      </c>
      <c r="B1229" t="s">
        <v>19097</v>
      </c>
      <c r="C1229" t="s">
        <v>15874</v>
      </c>
      <c r="D1229">
        <v>20191022</v>
      </c>
      <c r="E1229" s="199">
        <v>22509</v>
      </c>
      <c r="F1229" s="199">
        <v>5233339</v>
      </c>
      <c r="G1229" s="196" t="s">
        <v>12759</v>
      </c>
      <c r="H1229" s="196" t="s">
        <v>12762</v>
      </c>
      <c r="I1229" s="197">
        <v>143.26966534577042</v>
      </c>
      <c r="J1229" s="196" t="s">
        <v>19098</v>
      </c>
      <c r="K1229" s="196" t="s">
        <v>12755</v>
      </c>
      <c r="L1229" s="196">
        <v>57</v>
      </c>
      <c r="M1229" s="196">
        <v>57</v>
      </c>
      <c r="N1229" s="196" t="s">
        <v>19099</v>
      </c>
      <c r="O1229" s="200">
        <v>43704</v>
      </c>
      <c r="P1229" s="196" t="s">
        <v>12760</v>
      </c>
      <c r="Q1229" s="196">
        <v>57</v>
      </c>
      <c r="R1229" s="196" t="s">
        <v>12755</v>
      </c>
      <c r="S1229" s="196" t="s">
        <v>19100</v>
      </c>
      <c r="T1229" s="198" t="str">
        <f t="shared" si="491"/>
        <v>2"-(P)</v>
      </c>
    </row>
    <row r="1230" spans="1:20" x14ac:dyDescent="0.25">
      <c r="A1230">
        <v>351651</v>
      </c>
      <c r="B1230" t="s">
        <v>19101</v>
      </c>
      <c r="C1230" t="s">
        <v>15874</v>
      </c>
      <c r="D1230">
        <v>20191112</v>
      </c>
      <c r="E1230" s="199">
        <v>4487</v>
      </c>
      <c r="F1230" s="199">
        <v>606356</v>
      </c>
      <c r="G1230" s="196" t="s">
        <v>12763</v>
      </c>
      <c r="H1230" s="196" t="s">
        <v>12762</v>
      </c>
      <c r="I1230" s="197">
        <v>17.0611748293055</v>
      </c>
      <c r="J1230" s="196" t="s">
        <v>19102</v>
      </c>
      <c r="K1230" s="196" t="s">
        <v>12755</v>
      </c>
      <c r="L1230" s="196">
        <v>0</v>
      </c>
      <c r="M1230" s="196">
        <v>0</v>
      </c>
      <c r="N1230" s="196" t="s">
        <v>18199</v>
      </c>
      <c r="O1230" s="200">
        <v>39448</v>
      </c>
      <c r="P1230" s="196" t="s">
        <v>12760</v>
      </c>
      <c r="Q1230" s="196">
        <v>55</v>
      </c>
      <c r="R1230" s="196" t="s">
        <v>12755</v>
      </c>
      <c r="S1230" s="196" t="s">
        <v>18200</v>
      </c>
      <c r="T1230" s="198" t="str">
        <f t="shared" si="491"/>
        <v>2"-(P)</v>
      </c>
    </row>
    <row r="1231" spans="1:20" x14ac:dyDescent="0.25">
      <c r="A1231">
        <v>3071100</v>
      </c>
      <c r="B1231" t="s">
        <v>12310</v>
      </c>
      <c r="C1231" t="s">
        <v>15874</v>
      </c>
      <c r="D1231">
        <v>20191022</v>
      </c>
      <c r="E1231" s="199">
        <v>24868</v>
      </c>
      <c r="F1231" s="199">
        <v>3109843</v>
      </c>
      <c r="G1231" s="196" t="s">
        <v>12768</v>
      </c>
      <c r="H1231" s="196" t="s">
        <v>12762</v>
      </c>
      <c r="I1231" s="197">
        <v>20.273058945489204</v>
      </c>
      <c r="J1231" s="196" t="s">
        <v>65</v>
      </c>
      <c r="K1231" s="196" t="s">
        <v>12755</v>
      </c>
      <c r="L1231" s="196">
        <v>57</v>
      </c>
      <c r="M1231" s="196">
        <v>57</v>
      </c>
      <c r="N1231" s="196" t="s">
        <v>18321</v>
      </c>
      <c r="O1231" s="200">
        <v>41968</v>
      </c>
      <c r="P1231" s="196" t="s">
        <v>12760</v>
      </c>
      <c r="Q1231" s="196">
        <v>57</v>
      </c>
      <c r="R1231" s="196" t="s">
        <v>12755</v>
      </c>
      <c r="S1231" s="196" t="s">
        <v>11655</v>
      </c>
      <c r="T1231" s="198" t="str">
        <f t="shared" ref="T1231" si="492">P1231&amp;"-"&amp;R1231</f>
        <v>2"-(P)</v>
      </c>
    </row>
    <row r="1232" spans="1:20" x14ac:dyDescent="0.25">
      <c r="A1232">
        <v>236981</v>
      </c>
      <c r="B1232" t="s">
        <v>19103</v>
      </c>
      <c r="C1232" t="s">
        <v>15874</v>
      </c>
      <c r="D1232">
        <v>20191029</v>
      </c>
      <c r="E1232" s="199">
        <v>20656</v>
      </c>
      <c r="F1232" s="199">
        <v>257843</v>
      </c>
      <c r="G1232" s="196" t="s">
        <v>12763</v>
      </c>
      <c r="H1232" s="196" t="s">
        <v>12765</v>
      </c>
      <c r="I1232" s="197">
        <v>61.922765830438387</v>
      </c>
      <c r="J1232" s="196" t="s">
        <v>65</v>
      </c>
      <c r="K1232" s="196" t="s">
        <v>12758</v>
      </c>
      <c r="L1232" s="196">
        <v>57</v>
      </c>
      <c r="M1232" s="196">
        <v>57</v>
      </c>
      <c r="N1232" s="196" t="s">
        <v>12772</v>
      </c>
      <c r="O1232" s="200">
        <v>41547</v>
      </c>
      <c r="P1232" s="196" t="s">
        <v>12760</v>
      </c>
      <c r="Q1232" s="196">
        <v>57</v>
      </c>
      <c r="R1232" s="196" t="s">
        <v>12755</v>
      </c>
      <c r="S1232" s="196" t="s">
        <v>19104</v>
      </c>
      <c r="T1232" s="198" t="str">
        <f t="shared" ref="T1232:T1233" si="493">P1232&amp;"-"&amp;R1232</f>
        <v>2"-(P)</v>
      </c>
    </row>
    <row r="1233" spans="1:20" x14ac:dyDescent="0.25">
      <c r="A1233">
        <v>93293</v>
      </c>
      <c r="B1233" t="s">
        <v>19105</v>
      </c>
      <c r="C1233" t="s">
        <v>15874</v>
      </c>
      <c r="D1233">
        <v>20191113</v>
      </c>
      <c r="E1233" s="199">
        <v>15843</v>
      </c>
      <c r="F1233" s="199">
        <v>132211</v>
      </c>
      <c r="G1233" s="196" t="s">
        <v>12763</v>
      </c>
      <c r="H1233" s="196" t="s">
        <v>12764</v>
      </c>
      <c r="I1233" s="197">
        <v>98.37450133181467</v>
      </c>
      <c r="J1233" s="196" t="s">
        <v>17257</v>
      </c>
      <c r="K1233" s="196" t="s">
        <v>12755</v>
      </c>
      <c r="L1233" s="196">
        <v>57</v>
      </c>
      <c r="M1233" s="196">
        <v>57</v>
      </c>
      <c r="N1233" s="196" t="s">
        <v>17243</v>
      </c>
      <c r="O1233" s="200">
        <v>39484</v>
      </c>
      <c r="P1233" s="196" t="s">
        <v>12767</v>
      </c>
      <c r="Q1233" s="196">
        <v>57</v>
      </c>
      <c r="R1233" s="196" t="s">
        <v>12755</v>
      </c>
      <c r="S1233" s="196" t="s">
        <v>17244</v>
      </c>
      <c r="T1233" s="198" t="str">
        <f t="shared" si="493"/>
        <v>6"-(P)</v>
      </c>
    </row>
    <row r="1234" spans="1:20" x14ac:dyDescent="0.25">
      <c r="A1234">
        <v>3766060</v>
      </c>
      <c r="B1234" t="s">
        <v>12621</v>
      </c>
      <c r="C1234" t="s">
        <v>15874</v>
      </c>
      <c r="D1234">
        <v>20191106</v>
      </c>
      <c r="E1234" s="199">
        <v>13381</v>
      </c>
      <c r="F1234" s="199">
        <v>4780056</v>
      </c>
      <c r="G1234" s="196" t="s">
        <v>12759</v>
      </c>
      <c r="H1234" s="196" t="s">
        <v>12762</v>
      </c>
      <c r="I1234" s="197">
        <v>98.005379399580207</v>
      </c>
      <c r="J1234" s="196" t="s">
        <v>12162</v>
      </c>
      <c r="K1234" s="196" t="s">
        <v>12755</v>
      </c>
      <c r="L1234" s="196">
        <v>57</v>
      </c>
      <c r="M1234" s="196">
        <v>57</v>
      </c>
      <c r="N1234" s="196" t="s">
        <v>19106</v>
      </c>
      <c r="O1234" s="200">
        <v>43294</v>
      </c>
      <c r="P1234" s="196" t="s">
        <v>12760</v>
      </c>
      <c r="Q1234" s="196">
        <v>57</v>
      </c>
      <c r="R1234" s="196" t="s">
        <v>12755</v>
      </c>
      <c r="S1234" s="196" t="s">
        <v>12206</v>
      </c>
      <c r="T1234" s="198" t="str">
        <f t="shared" ref="T1234:T1236" si="494">P1234&amp;"-"&amp;R1234</f>
        <v>2"-(P)</v>
      </c>
    </row>
    <row r="1235" spans="1:20" x14ac:dyDescent="0.25">
      <c r="A1235">
        <v>3369888</v>
      </c>
      <c r="B1235" t="s">
        <v>19107</v>
      </c>
      <c r="C1235" t="s">
        <v>15874</v>
      </c>
      <c r="D1235">
        <v>20191105</v>
      </c>
      <c r="E1235" s="199">
        <v>29290</v>
      </c>
      <c r="F1235" s="199">
        <v>4157135</v>
      </c>
      <c r="G1235" s="196" t="s">
        <v>12759</v>
      </c>
      <c r="H1235" s="196" t="s">
        <v>12762</v>
      </c>
      <c r="I1235" s="197">
        <v>163.60319955893374</v>
      </c>
      <c r="J1235" s="196" t="s">
        <v>19108</v>
      </c>
      <c r="K1235" s="196" t="s">
        <v>12755</v>
      </c>
      <c r="L1235" s="196">
        <v>57</v>
      </c>
      <c r="M1235" s="196">
        <v>57</v>
      </c>
      <c r="N1235" s="196" t="s">
        <v>19109</v>
      </c>
      <c r="O1235" s="200">
        <v>42788</v>
      </c>
      <c r="P1235" s="196" t="s">
        <v>12754</v>
      </c>
      <c r="Q1235" s="196">
        <v>57</v>
      </c>
      <c r="R1235" s="196" t="s">
        <v>12755</v>
      </c>
      <c r="S1235" s="196" t="s">
        <v>19110</v>
      </c>
      <c r="T1235" s="198" t="str">
        <f t="shared" si="494"/>
        <v>4"-(P)</v>
      </c>
    </row>
    <row r="1236" spans="1:20" x14ac:dyDescent="0.25">
      <c r="A1236">
        <v>2195615</v>
      </c>
      <c r="B1236" t="s">
        <v>19111</v>
      </c>
      <c r="C1236" t="s">
        <v>15874</v>
      </c>
      <c r="D1236">
        <v>20191025</v>
      </c>
      <c r="E1236" s="199">
        <v>17460</v>
      </c>
      <c r="F1236" s="199">
        <v>617893</v>
      </c>
      <c r="G1236" s="196" t="s">
        <v>12768</v>
      </c>
      <c r="H1236" s="196" t="s">
        <v>12762</v>
      </c>
      <c r="I1236" s="197">
        <v>28.806413205600581</v>
      </c>
      <c r="J1236" s="196" t="s">
        <v>17655</v>
      </c>
      <c r="K1236" s="196" t="s">
        <v>12755</v>
      </c>
      <c r="L1236" s="196">
        <v>0</v>
      </c>
      <c r="M1236" s="196">
        <v>0</v>
      </c>
      <c r="N1236" s="196" t="s">
        <v>16987</v>
      </c>
      <c r="O1236" s="200">
        <v>39448</v>
      </c>
      <c r="P1236" s="196" t="s">
        <v>12760</v>
      </c>
      <c r="Q1236" s="196">
        <v>57</v>
      </c>
      <c r="R1236" s="196" t="s">
        <v>12755</v>
      </c>
      <c r="S1236" s="196" t="s">
        <v>16988</v>
      </c>
      <c r="T1236" s="198" t="str">
        <f t="shared" si="494"/>
        <v>2"-(P)</v>
      </c>
    </row>
    <row r="1237" spans="1:20" x14ac:dyDescent="0.25">
      <c r="A1237">
        <v>1635309</v>
      </c>
      <c r="B1237" t="s">
        <v>19112</v>
      </c>
      <c r="C1237" t="s">
        <v>15874</v>
      </c>
      <c r="D1237">
        <v>20191017</v>
      </c>
      <c r="E1237" s="199">
        <v>24128</v>
      </c>
      <c r="F1237" s="199">
        <v>494552</v>
      </c>
      <c r="G1237" s="196" t="s">
        <v>12759</v>
      </c>
      <c r="H1237" s="196" t="s">
        <v>12762</v>
      </c>
      <c r="I1237" s="197">
        <v>89.729390913844668</v>
      </c>
      <c r="J1237" s="196" t="s">
        <v>19113</v>
      </c>
      <c r="K1237" s="196" t="s">
        <v>12755</v>
      </c>
      <c r="L1237" s="196">
        <v>0</v>
      </c>
      <c r="M1237" s="196">
        <v>0</v>
      </c>
      <c r="N1237" s="196" t="s">
        <v>19114</v>
      </c>
      <c r="O1237" s="200">
        <v>39448</v>
      </c>
      <c r="P1237" s="196" t="s">
        <v>12760</v>
      </c>
      <c r="Q1237" s="196">
        <v>57</v>
      </c>
      <c r="R1237" s="196" t="s">
        <v>12755</v>
      </c>
      <c r="S1237" s="196" t="s">
        <v>17189</v>
      </c>
      <c r="T1237" s="198" t="str">
        <f t="shared" ref="T1237" si="495">P1237&amp;"-"&amp;R1237</f>
        <v>2"-(P)</v>
      </c>
    </row>
    <row r="1238" spans="1:20" x14ac:dyDescent="0.25">
      <c r="A1238">
        <v>3591850</v>
      </c>
      <c r="B1238" t="s">
        <v>12600</v>
      </c>
      <c r="C1238" t="s">
        <v>15874</v>
      </c>
      <c r="D1238">
        <v>20191112</v>
      </c>
      <c r="E1238" s="199">
        <v>4935</v>
      </c>
      <c r="F1238" s="199">
        <v>4632819</v>
      </c>
      <c r="G1238" s="196" t="s">
        <v>12759</v>
      </c>
      <c r="H1238" s="196" t="s">
        <v>12762</v>
      </c>
      <c r="I1238" s="197">
        <v>47.000000019087175</v>
      </c>
      <c r="J1238" s="196" t="s">
        <v>12105</v>
      </c>
      <c r="K1238" s="196" t="s">
        <v>12755</v>
      </c>
      <c r="L1238" s="196">
        <v>55</v>
      </c>
      <c r="M1238" s="196">
        <v>55</v>
      </c>
      <c r="N1238" s="196" t="s">
        <v>16934</v>
      </c>
      <c r="O1238" s="200">
        <v>43146</v>
      </c>
      <c r="P1238" s="196" t="s">
        <v>12760</v>
      </c>
      <c r="Q1238" s="196">
        <v>55</v>
      </c>
      <c r="R1238" s="196" t="s">
        <v>12755</v>
      </c>
      <c r="S1238" s="196" t="s">
        <v>12216</v>
      </c>
      <c r="T1238" s="198" t="str">
        <f t="shared" ref="T1238:T1240" si="496">P1238&amp;"-"&amp;R1238</f>
        <v>2"-(P)</v>
      </c>
    </row>
    <row r="1239" spans="1:20" x14ac:dyDescent="0.25">
      <c r="A1239">
        <v>467675</v>
      </c>
      <c r="B1239" t="s">
        <v>19115</v>
      </c>
      <c r="C1239" t="s">
        <v>15874</v>
      </c>
      <c r="D1239">
        <v>20191021</v>
      </c>
      <c r="E1239" s="199">
        <v>19635</v>
      </c>
      <c r="F1239" s="199">
        <v>279096</v>
      </c>
      <c r="G1239" s="196" t="s">
        <v>12763</v>
      </c>
      <c r="H1239" s="196" t="s">
        <v>12762</v>
      </c>
      <c r="I1239" s="197">
        <v>267.93216212545474</v>
      </c>
      <c r="J1239" s="196" t="s">
        <v>19116</v>
      </c>
      <c r="K1239" s="196" t="s">
        <v>12755</v>
      </c>
      <c r="L1239" s="196">
        <v>57</v>
      </c>
      <c r="M1239" s="196">
        <v>57</v>
      </c>
      <c r="N1239" s="196" t="s">
        <v>17747</v>
      </c>
      <c r="O1239" s="200">
        <v>43609</v>
      </c>
      <c r="P1239" s="196" t="s">
        <v>12760</v>
      </c>
      <c r="Q1239" s="196">
        <v>57</v>
      </c>
      <c r="R1239" s="196" t="s">
        <v>12755</v>
      </c>
      <c r="S1239" s="196" t="s">
        <v>17748</v>
      </c>
      <c r="T1239" s="198" t="str">
        <f t="shared" si="496"/>
        <v>2"-(P)</v>
      </c>
    </row>
    <row r="1240" spans="1:20" x14ac:dyDescent="0.25">
      <c r="A1240">
        <v>1315034</v>
      </c>
      <c r="B1240" t="s">
        <v>19117</v>
      </c>
      <c r="C1240" t="s">
        <v>15874</v>
      </c>
      <c r="D1240">
        <v>20191104</v>
      </c>
      <c r="E1240" s="199">
        <v>2011</v>
      </c>
      <c r="F1240" s="199">
        <v>3414695</v>
      </c>
      <c r="G1240" s="196" t="s">
        <v>12763</v>
      </c>
      <c r="H1240" s="196" t="s">
        <v>12762</v>
      </c>
      <c r="I1240" s="197">
        <v>139.00001427131508</v>
      </c>
      <c r="J1240" s="196" t="s">
        <v>19118</v>
      </c>
      <c r="K1240" s="196" t="s">
        <v>12755</v>
      </c>
      <c r="L1240" s="196">
        <v>45</v>
      </c>
      <c r="M1240" s="196">
        <v>45</v>
      </c>
      <c r="N1240" s="196" t="s">
        <v>17661</v>
      </c>
      <c r="O1240" s="200">
        <v>42192</v>
      </c>
      <c r="P1240" s="196" t="s">
        <v>12760</v>
      </c>
      <c r="Q1240" s="196">
        <v>45</v>
      </c>
      <c r="R1240" s="196" t="s">
        <v>12755</v>
      </c>
      <c r="S1240" s="196" t="s">
        <v>17662</v>
      </c>
      <c r="T1240" s="198" t="str">
        <f t="shared" si="496"/>
        <v>2"-(P)</v>
      </c>
    </row>
    <row r="1241" spans="1:20" x14ac:dyDescent="0.25">
      <c r="A1241">
        <v>3484253</v>
      </c>
      <c r="B1241" t="s">
        <v>12542</v>
      </c>
      <c r="C1241" t="s">
        <v>15874</v>
      </c>
      <c r="D1241">
        <v>20191105</v>
      </c>
      <c r="E1241" s="199">
        <v>3189</v>
      </c>
      <c r="F1241" s="199">
        <v>4442774</v>
      </c>
      <c r="G1241" s="196" t="s">
        <v>12763</v>
      </c>
      <c r="H1241" s="196" t="s">
        <v>12762</v>
      </c>
      <c r="I1241" s="197">
        <v>32.000000010406062</v>
      </c>
      <c r="J1241" s="196" t="s">
        <v>11950</v>
      </c>
      <c r="K1241" s="196" t="s">
        <v>12755</v>
      </c>
      <c r="L1241" s="196">
        <v>45</v>
      </c>
      <c r="M1241" s="196">
        <v>45</v>
      </c>
      <c r="N1241" s="196" t="s">
        <v>19119</v>
      </c>
      <c r="O1241" s="200">
        <v>43000</v>
      </c>
      <c r="P1241" s="196" t="s">
        <v>12760</v>
      </c>
      <c r="Q1241" s="196">
        <v>45</v>
      </c>
      <c r="R1241" s="196" t="s">
        <v>12755</v>
      </c>
      <c r="S1241" s="196" t="s">
        <v>12044</v>
      </c>
      <c r="T1241" s="198" t="str">
        <f t="shared" ref="T1241:T1243" si="497">P1241&amp;"-"&amp;R1241</f>
        <v>2"-(P)</v>
      </c>
    </row>
    <row r="1242" spans="1:20" x14ac:dyDescent="0.25">
      <c r="A1242">
        <v>483197</v>
      </c>
      <c r="B1242" t="s">
        <v>19120</v>
      </c>
      <c r="C1242" t="s">
        <v>15874</v>
      </c>
      <c r="D1242">
        <v>20191031</v>
      </c>
      <c r="E1242" s="199">
        <v>11423</v>
      </c>
      <c r="F1242" s="199">
        <v>2710873</v>
      </c>
      <c r="G1242" s="196" t="s">
        <v>12763</v>
      </c>
      <c r="H1242" s="196" t="s">
        <v>12762</v>
      </c>
      <c r="I1242" s="197">
        <v>88.999999983014831</v>
      </c>
      <c r="J1242" s="196" t="s">
        <v>19121</v>
      </c>
      <c r="K1242" s="196" t="s">
        <v>12755</v>
      </c>
      <c r="L1242" s="196">
        <v>35</v>
      </c>
      <c r="M1242" s="196">
        <v>35</v>
      </c>
      <c r="N1242" s="196" t="s">
        <v>19122</v>
      </c>
      <c r="O1242" s="200">
        <v>41624</v>
      </c>
      <c r="P1242" s="196" t="s">
        <v>12760</v>
      </c>
      <c r="Q1242" s="196">
        <v>35</v>
      </c>
      <c r="R1242" s="196" t="s">
        <v>12755</v>
      </c>
      <c r="S1242" s="196" t="s">
        <v>19123</v>
      </c>
      <c r="T1242" s="198" t="str">
        <f t="shared" si="497"/>
        <v>2"-(P)</v>
      </c>
    </row>
    <row r="1243" spans="1:20" x14ac:dyDescent="0.25">
      <c r="A1243">
        <v>2307720</v>
      </c>
      <c r="B1243" t="s">
        <v>19124</v>
      </c>
      <c r="C1243" t="s">
        <v>15874</v>
      </c>
      <c r="D1243">
        <v>20191113</v>
      </c>
      <c r="E1243" s="199">
        <v>33113</v>
      </c>
      <c r="F1243" s="199">
        <v>15638</v>
      </c>
      <c r="G1243" s="196" t="s">
        <v>12763</v>
      </c>
      <c r="H1243" s="196" t="s">
        <v>12765</v>
      </c>
      <c r="I1243" s="197">
        <v>107.37084561090968</v>
      </c>
      <c r="J1243" s="196" t="s">
        <v>19125</v>
      </c>
      <c r="K1243" s="196" t="s">
        <v>12758</v>
      </c>
      <c r="L1243" s="196">
        <v>60</v>
      </c>
      <c r="M1243" s="196">
        <v>60</v>
      </c>
      <c r="N1243" s="196" t="s">
        <v>16924</v>
      </c>
      <c r="O1243" s="200">
        <v>41707</v>
      </c>
      <c r="P1243" s="196" t="s">
        <v>12760</v>
      </c>
      <c r="Q1243" s="196">
        <v>60</v>
      </c>
      <c r="R1243" s="196" t="s">
        <v>12755</v>
      </c>
      <c r="S1243" s="196" t="s">
        <v>16925</v>
      </c>
      <c r="T1243" s="198" t="str">
        <f t="shared" si="497"/>
        <v>2"-(P)</v>
      </c>
    </row>
    <row r="1244" spans="1:20" x14ac:dyDescent="0.25">
      <c r="A1244">
        <v>3732014</v>
      </c>
      <c r="B1244" t="s">
        <v>12677</v>
      </c>
      <c r="C1244" t="s">
        <v>15874</v>
      </c>
      <c r="D1244">
        <v>20191105</v>
      </c>
      <c r="E1244" s="199">
        <v>9881</v>
      </c>
      <c r="F1244" s="199">
        <v>4892487</v>
      </c>
      <c r="G1244" s="196" t="s">
        <v>12759</v>
      </c>
      <c r="H1244" s="196" t="s">
        <v>12762</v>
      </c>
      <c r="I1244" s="197">
        <v>187.00000002412347</v>
      </c>
      <c r="J1244" s="196" t="s">
        <v>12096</v>
      </c>
      <c r="K1244" s="196" t="s">
        <v>12755</v>
      </c>
      <c r="L1244" s="196">
        <v>45</v>
      </c>
      <c r="M1244" s="196">
        <v>45</v>
      </c>
      <c r="N1244" s="196" t="s">
        <v>17122</v>
      </c>
      <c r="O1244" s="200">
        <v>42724</v>
      </c>
      <c r="P1244" s="196" t="s">
        <v>12760</v>
      </c>
      <c r="Q1244" s="196">
        <v>45</v>
      </c>
      <c r="R1244" s="196" t="s">
        <v>12755</v>
      </c>
      <c r="S1244" s="196" t="s">
        <v>11908</v>
      </c>
      <c r="T1244" s="198" t="str">
        <f t="shared" ref="T1244:T1246" si="498">P1244&amp;"-"&amp;R1244</f>
        <v>2"-(P)</v>
      </c>
    </row>
    <row r="1245" spans="1:20" x14ac:dyDescent="0.25">
      <c r="A1245">
        <v>3637776</v>
      </c>
      <c r="B1245" t="s">
        <v>12632</v>
      </c>
      <c r="C1245" t="s">
        <v>15874</v>
      </c>
      <c r="D1245">
        <v>20191104</v>
      </c>
      <c r="E1245" s="199">
        <v>28614</v>
      </c>
      <c r="F1245" s="199">
        <v>4866864</v>
      </c>
      <c r="G1245" s="196" t="s">
        <v>12759</v>
      </c>
      <c r="H1245" s="196" t="s">
        <v>12762</v>
      </c>
      <c r="I1245" s="197">
        <v>53.000000004724711</v>
      </c>
      <c r="J1245" s="196" t="s">
        <v>12134</v>
      </c>
      <c r="K1245" s="196" t="s">
        <v>12755</v>
      </c>
      <c r="L1245" s="196">
        <v>57</v>
      </c>
      <c r="M1245" s="196">
        <v>57</v>
      </c>
      <c r="N1245" s="196" t="s">
        <v>19126</v>
      </c>
      <c r="O1245" s="200">
        <v>43200</v>
      </c>
      <c r="P1245" s="196" t="s">
        <v>12760</v>
      </c>
      <c r="Q1245" s="196">
        <v>57</v>
      </c>
      <c r="R1245" s="196" t="s">
        <v>12755</v>
      </c>
      <c r="S1245" s="196" t="s">
        <v>12199</v>
      </c>
      <c r="T1245" s="198" t="str">
        <f t="shared" si="498"/>
        <v>2"-(P)</v>
      </c>
    </row>
    <row r="1246" spans="1:20" x14ac:dyDescent="0.25">
      <c r="A1246">
        <v>1193779</v>
      </c>
      <c r="B1246" t="s">
        <v>19127</v>
      </c>
      <c r="C1246" t="s">
        <v>15874</v>
      </c>
      <c r="D1246">
        <v>20191104</v>
      </c>
      <c r="E1246" s="199">
        <v>25263</v>
      </c>
      <c r="F1246" s="199">
        <v>2041890</v>
      </c>
      <c r="G1246" s="196" t="s">
        <v>12763</v>
      </c>
      <c r="H1246" s="196" t="s">
        <v>12762</v>
      </c>
      <c r="I1246" s="197">
        <v>128.97941880352735</v>
      </c>
      <c r="J1246" s="196" t="s">
        <v>19128</v>
      </c>
      <c r="K1246" s="196" t="s">
        <v>12755</v>
      </c>
      <c r="L1246" s="196">
        <v>57</v>
      </c>
      <c r="M1246" s="196">
        <v>57</v>
      </c>
      <c r="N1246" s="196" t="s">
        <v>19129</v>
      </c>
      <c r="O1246" s="200">
        <v>41095</v>
      </c>
      <c r="P1246" s="196" t="s">
        <v>12762</v>
      </c>
      <c r="Q1246" s="196">
        <v>57</v>
      </c>
      <c r="R1246" s="196" t="s">
        <v>12755</v>
      </c>
      <c r="S1246" s="196" t="s">
        <v>19130</v>
      </c>
      <c r="T1246" s="198" t="str">
        <f t="shared" si="498"/>
        <v>1"-(P)</v>
      </c>
    </row>
    <row r="1247" spans="1:20" x14ac:dyDescent="0.25">
      <c r="A1247">
        <v>3475361</v>
      </c>
      <c r="B1247" t="s">
        <v>12520</v>
      </c>
      <c r="C1247" t="s">
        <v>15874</v>
      </c>
      <c r="D1247">
        <v>20191031</v>
      </c>
      <c r="E1247" s="199">
        <v>32740</v>
      </c>
      <c r="F1247" s="199">
        <v>4329575</v>
      </c>
      <c r="G1247" s="196" t="s">
        <v>12763</v>
      </c>
      <c r="H1247" s="196" t="s">
        <v>12762</v>
      </c>
      <c r="I1247" s="197">
        <v>75.723986320867468</v>
      </c>
      <c r="J1247" s="196" t="s">
        <v>11941</v>
      </c>
      <c r="K1247" s="196" t="s">
        <v>12755</v>
      </c>
      <c r="L1247" s="196">
        <v>60</v>
      </c>
      <c r="M1247" s="196">
        <v>60</v>
      </c>
      <c r="N1247" s="196" t="s">
        <v>19131</v>
      </c>
      <c r="O1247" s="200">
        <v>42902</v>
      </c>
      <c r="P1247" s="196" t="s">
        <v>12760</v>
      </c>
      <c r="Q1247" s="196">
        <v>60</v>
      </c>
      <c r="R1247" s="196" t="s">
        <v>12755</v>
      </c>
      <c r="S1247" s="196" t="s">
        <v>12038</v>
      </c>
      <c r="T1247" s="198" t="str">
        <f t="shared" ref="T1247:T1248" si="499">P1247&amp;"-"&amp;R1247</f>
        <v>2"-(P)</v>
      </c>
    </row>
    <row r="1248" spans="1:20" x14ac:dyDescent="0.25">
      <c r="A1248">
        <v>3273922</v>
      </c>
      <c r="B1248" t="s">
        <v>19132</v>
      </c>
      <c r="C1248" t="s">
        <v>15874</v>
      </c>
      <c r="D1248">
        <v>20191114</v>
      </c>
      <c r="E1248" s="199">
        <v>27908</v>
      </c>
      <c r="F1248" s="199">
        <v>647300</v>
      </c>
      <c r="G1248" s="196" t="s">
        <v>12768</v>
      </c>
      <c r="H1248" s="196" t="s">
        <v>12764</v>
      </c>
      <c r="I1248" s="197">
        <v>24.539817662316519</v>
      </c>
      <c r="J1248" s="196" t="s">
        <v>19133</v>
      </c>
      <c r="K1248" s="196" t="s">
        <v>12755</v>
      </c>
      <c r="L1248" s="196">
        <v>0</v>
      </c>
      <c r="M1248" s="196">
        <v>0</v>
      </c>
      <c r="N1248" s="196" t="s">
        <v>19134</v>
      </c>
      <c r="O1248" s="200">
        <v>39814</v>
      </c>
      <c r="P1248" s="196" t="s">
        <v>12762</v>
      </c>
      <c r="Q1248" s="196">
        <v>57</v>
      </c>
      <c r="R1248" s="196" t="s">
        <v>12755</v>
      </c>
      <c r="S1248" s="196" t="s">
        <v>19133</v>
      </c>
      <c r="T1248" s="198" t="str">
        <f t="shared" si="499"/>
        <v>1"-(P)</v>
      </c>
    </row>
    <row r="1249" spans="1:20" x14ac:dyDescent="0.25">
      <c r="A1249">
        <v>2117818</v>
      </c>
      <c r="B1249" t="s">
        <v>19135</v>
      </c>
      <c r="C1249" t="s">
        <v>15874</v>
      </c>
      <c r="D1249">
        <v>20191106</v>
      </c>
      <c r="E1249" s="199">
        <v>9135</v>
      </c>
      <c r="F1249" s="199">
        <v>639272</v>
      </c>
      <c r="G1249" s="196" t="s">
        <v>12753</v>
      </c>
      <c r="H1249" s="196" t="s">
        <v>12760</v>
      </c>
      <c r="I1249" s="197">
        <v>49.000360100502952</v>
      </c>
      <c r="J1249" s="196" t="s">
        <v>19136</v>
      </c>
      <c r="K1249" s="196" t="s">
        <v>12755</v>
      </c>
      <c r="L1249" s="196">
        <v>0</v>
      </c>
      <c r="M1249" s="196">
        <v>0</v>
      </c>
      <c r="N1249" s="196" t="s">
        <v>19137</v>
      </c>
      <c r="O1249" s="200">
        <v>39814</v>
      </c>
      <c r="P1249" s="196" t="s">
        <v>12760</v>
      </c>
      <c r="Q1249" s="196">
        <v>45</v>
      </c>
      <c r="R1249" s="196" t="s">
        <v>12755</v>
      </c>
      <c r="S1249" s="196" t="s">
        <v>19138</v>
      </c>
      <c r="T1249" s="198" t="str">
        <f t="shared" ref="T1249:T1252" si="500">P1249&amp;"-"&amp;R1249</f>
        <v>2"-(P)</v>
      </c>
    </row>
    <row r="1250" spans="1:20" x14ac:dyDescent="0.25">
      <c r="A1250">
        <v>3220861</v>
      </c>
      <c r="B1250" t="s">
        <v>12385</v>
      </c>
      <c r="C1250" t="s">
        <v>15874</v>
      </c>
      <c r="D1250">
        <v>20191028</v>
      </c>
      <c r="E1250" s="199">
        <v>9149</v>
      </c>
      <c r="F1250" s="199">
        <v>4065140</v>
      </c>
      <c r="G1250" s="196" t="s">
        <v>12759</v>
      </c>
      <c r="H1250" s="196" t="s">
        <v>12760</v>
      </c>
      <c r="I1250" s="197">
        <v>191.81502067348919</v>
      </c>
      <c r="J1250" s="196" t="s">
        <v>11880</v>
      </c>
      <c r="K1250" s="196" t="s">
        <v>12755</v>
      </c>
      <c r="L1250" s="196">
        <v>60</v>
      </c>
      <c r="M1250" s="196">
        <v>60</v>
      </c>
      <c r="N1250" s="196" t="s">
        <v>19139</v>
      </c>
      <c r="O1250" s="200">
        <v>42320</v>
      </c>
      <c r="P1250" s="196" t="s">
        <v>12760</v>
      </c>
      <c r="Q1250" s="196">
        <v>60</v>
      </c>
      <c r="R1250" s="196" t="s">
        <v>12755</v>
      </c>
      <c r="S1250" s="196" t="s">
        <v>11817</v>
      </c>
      <c r="T1250" s="198" t="str">
        <f t="shared" si="500"/>
        <v>2"-(P)</v>
      </c>
    </row>
    <row r="1251" spans="1:20" x14ac:dyDescent="0.25">
      <c r="A1251">
        <v>2417777</v>
      </c>
      <c r="B1251" t="s">
        <v>19140</v>
      </c>
      <c r="C1251" t="s">
        <v>15874</v>
      </c>
      <c r="D1251">
        <v>20191104</v>
      </c>
      <c r="E1251" s="199">
        <v>3385</v>
      </c>
      <c r="F1251" s="199">
        <v>1480238</v>
      </c>
      <c r="G1251" s="196" t="s">
        <v>12763</v>
      </c>
      <c r="H1251" s="196" t="s">
        <v>12762</v>
      </c>
      <c r="I1251" s="197">
        <v>194.74785089786621</v>
      </c>
      <c r="J1251" s="196" t="s">
        <v>19141</v>
      </c>
      <c r="K1251" s="196" t="s">
        <v>12755</v>
      </c>
      <c r="L1251" s="196">
        <v>45</v>
      </c>
      <c r="M1251" s="196">
        <v>45</v>
      </c>
      <c r="N1251" s="196" t="s">
        <v>19142</v>
      </c>
      <c r="O1251" s="200">
        <v>40164</v>
      </c>
      <c r="P1251" s="196" t="s">
        <v>12760</v>
      </c>
      <c r="Q1251" s="196">
        <v>45</v>
      </c>
      <c r="R1251" s="196" t="s">
        <v>12755</v>
      </c>
      <c r="S1251" s="196" t="s">
        <v>19143</v>
      </c>
      <c r="T1251" s="198" t="str">
        <f t="shared" si="500"/>
        <v>2"-(P)</v>
      </c>
    </row>
    <row r="1252" spans="1:20" x14ac:dyDescent="0.25">
      <c r="A1252">
        <v>505713</v>
      </c>
      <c r="B1252" t="s">
        <v>19144</v>
      </c>
      <c r="C1252" t="s">
        <v>15874</v>
      </c>
      <c r="D1252">
        <v>20191107</v>
      </c>
      <c r="E1252" s="199">
        <v>7821</v>
      </c>
      <c r="F1252" s="199">
        <v>376078</v>
      </c>
      <c r="G1252" s="196" t="s">
        <v>12763</v>
      </c>
      <c r="H1252" s="196" t="s">
        <v>12765</v>
      </c>
      <c r="I1252" s="197">
        <v>103.08000567331611</v>
      </c>
      <c r="J1252" s="196" t="s">
        <v>65</v>
      </c>
      <c r="K1252" s="196" t="s">
        <v>12758</v>
      </c>
      <c r="L1252" s="196">
        <v>45</v>
      </c>
      <c r="M1252" s="196">
        <v>45</v>
      </c>
      <c r="N1252" s="196" t="s">
        <v>17893</v>
      </c>
      <c r="O1252" s="200">
        <v>42090</v>
      </c>
      <c r="P1252" s="196" t="s">
        <v>12760</v>
      </c>
      <c r="Q1252" s="196">
        <v>45</v>
      </c>
      <c r="R1252" s="196" t="s">
        <v>12755</v>
      </c>
      <c r="S1252" s="196" t="s">
        <v>17894</v>
      </c>
      <c r="T1252" s="198" t="str">
        <f t="shared" si="500"/>
        <v>2"-(P)</v>
      </c>
    </row>
    <row r="1253" spans="1:20" x14ac:dyDescent="0.25">
      <c r="A1253">
        <v>2719018</v>
      </c>
      <c r="B1253" t="s">
        <v>19145</v>
      </c>
      <c r="C1253" t="s">
        <v>15874</v>
      </c>
      <c r="D1253">
        <v>20191114</v>
      </c>
      <c r="E1253" s="199">
        <v>25868</v>
      </c>
      <c r="F1253" s="199">
        <v>739368</v>
      </c>
      <c r="G1253" s="196" t="s">
        <v>12763</v>
      </c>
      <c r="H1253" s="196" t="s">
        <v>12762</v>
      </c>
      <c r="I1253" s="197">
        <v>49.789459251599126</v>
      </c>
      <c r="J1253" s="196" t="s">
        <v>19146</v>
      </c>
      <c r="K1253" s="196" t="s">
        <v>12755</v>
      </c>
      <c r="L1253" s="196">
        <v>2</v>
      </c>
      <c r="M1253" s="196">
        <v>2</v>
      </c>
      <c r="N1253" s="196" t="s">
        <v>19147</v>
      </c>
      <c r="O1253" s="200">
        <v>40295</v>
      </c>
      <c r="P1253" s="196" t="s">
        <v>12760</v>
      </c>
      <c r="Q1253" s="196">
        <v>57</v>
      </c>
      <c r="R1253" s="196" t="s">
        <v>12755</v>
      </c>
      <c r="S1253" s="196" t="s">
        <v>19148</v>
      </c>
      <c r="T1253" s="198" t="str">
        <f t="shared" ref="T1253" si="501">P1253&amp;"-"&amp;R1253</f>
        <v>2"-(P)</v>
      </c>
    </row>
    <row r="1254" spans="1:20" x14ac:dyDescent="0.25">
      <c r="A1254">
        <v>1160986</v>
      </c>
      <c r="B1254" t="s">
        <v>19149</v>
      </c>
      <c r="C1254" t="s">
        <v>15874</v>
      </c>
      <c r="D1254">
        <v>20191018</v>
      </c>
      <c r="E1254" s="199">
        <v>5494</v>
      </c>
      <c r="F1254" s="199">
        <v>400181</v>
      </c>
      <c r="G1254" s="196" t="s">
        <v>12759</v>
      </c>
      <c r="H1254" s="196" t="s">
        <v>12760</v>
      </c>
      <c r="I1254" s="197">
        <v>156.39214337244152</v>
      </c>
      <c r="J1254" s="196" t="s">
        <v>19150</v>
      </c>
      <c r="K1254" s="196" t="s">
        <v>12755</v>
      </c>
      <c r="L1254" s="196">
        <v>0</v>
      </c>
      <c r="M1254" s="196">
        <v>0</v>
      </c>
      <c r="N1254" s="196" t="s">
        <v>19151</v>
      </c>
      <c r="O1254" s="200">
        <v>40743</v>
      </c>
      <c r="P1254" s="196" t="s">
        <v>12760</v>
      </c>
      <c r="Q1254" s="196">
        <v>45</v>
      </c>
      <c r="R1254" s="196" t="s">
        <v>12755</v>
      </c>
      <c r="S1254" s="196" t="s">
        <v>19152</v>
      </c>
      <c r="T1254" s="198" t="str">
        <f t="shared" ref="T1254:T1256" si="502">P1254&amp;"-"&amp;R1254</f>
        <v>2"-(P)</v>
      </c>
    </row>
    <row r="1255" spans="1:20" x14ac:dyDescent="0.25">
      <c r="A1255">
        <v>3643902</v>
      </c>
      <c r="B1255" t="s">
        <v>19153</v>
      </c>
      <c r="C1255" t="s">
        <v>15874</v>
      </c>
      <c r="D1255">
        <v>20191113</v>
      </c>
      <c r="E1255" s="199">
        <v>25551</v>
      </c>
      <c r="F1255" s="199">
        <v>122706</v>
      </c>
      <c r="G1255" s="196" t="s">
        <v>12763</v>
      </c>
      <c r="H1255" s="196" t="s">
        <v>12764</v>
      </c>
      <c r="I1255" s="197">
        <v>57.108812625953078</v>
      </c>
      <c r="J1255" s="196" t="s">
        <v>65</v>
      </c>
      <c r="K1255" s="196" t="s">
        <v>12755</v>
      </c>
      <c r="L1255" s="196">
        <v>57</v>
      </c>
      <c r="M1255" s="196">
        <v>0</v>
      </c>
      <c r="N1255" s="196" t="s">
        <v>16491</v>
      </c>
      <c r="O1255" s="200">
        <v>42034</v>
      </c>
      <c r="P1255" s="196" t="s">
        <v>12760</v>
      </c>
      <c r="Q1255" s="196">
        <v>57</v>
      </c>
      <c r="R1255" s="196" t="s">
        <v>12755</v>
      </c>
      <c r="S1255" s="196" t="s">
        <v>16492</v>
      </c>
      <c r="T1255" s="198" t="str">
        <f t="shared" si="502"/>
        <v>2"-(P)</v>
      </c>
    </row>
    <row r="1256" spans="1:20" x14ac:dyDescent="0.25">
      <c r="A1256">
        <v>3740519</v>
      </c>
      <c r="B1256" t="s">
        <v>19154</v>
      </c>
      <c r="C1256" t="s">
        <v>15874</v>
      </c>
      <c r="D1256">
        <v>20191022</v>
      </c>
      <c r="E1256" s="199">
        <v>24211</v>
      </c>
      <c r="F1256" s="199">
        <v>4784458</v>
      </c>
      <c r="G1256" s="196" t="s">
        <v>12763</v>
      </c>
      <c r="H1256" s="196" t="s">
        <v>12762</v>
      </c>
      <c r="I1256" s="197">
        <v>15.000000011388817</v>
      </c>
      <c r="J1256" s="196" t="s">
        <v>12232</v>
      </c>
      <c r="K1256" s="196" t="s">
        <v>12755</v>
      </c>
      <c r="L1256" s="196">
        <v>57</v>
      </c>
      <c r="M1256" s="196">
        <v>57</v>
      </c>
      <c r="N1256" s="196" t="s">
        <v>19155</v>
      </c>
      <c r="O1256" s="200">
        <v>43174</v>
      </c>
      <c r="P1256" s="196" t="s">
        <v>12762</v>
      </c>
      <c r="Q1256" s="196">
        <v>57</v>
      </c>
      <c r="R1256" s="196" t="s">
        <v>12755</v>
      </c>
      <c r="S1256" s="196" t="s">
        <v>12222</v>
      </c>
      <c r="T1256" s="198" t="str">
        <f t="shared" si="502"/>
        <v>1"-(P)</v>
      </c>
    </row>
    <row r="1257" spans="1:20" x14ac:dyDescent="0.25">
      <c r="A1257">
        <v>3186378</v>
      </c>
      <c r="B1257" t="s">
        <v>12302</v>
      </c>
      <c r="C1257" t="s">
        <v>15874</v>
      </c>
      <c r="D1257">
        <v>20191017</v>
      </c>
      <c r="E1257" s="199">
        <v>14091</v>
      </c>
      <c r="F1257" s="199">
        <v>3162252</v>
      </c>
      <c r="G1257" s="196" t="s">
        <v>12759</v>
      </c>
      <c r="H1257" s="196" t="s">
        <v>12762</v>
      </c>
      <c r="I1257" s="197">
        <v>97.999999997130033</v>
      </c>
      <c r="J1257" s="196" t="s">
        <v>11600</v>
      </c>
      <c r="K1257" s="196" t="s">
        <v>12755</v>
      </c>
      <c r="L1257" s="196">
        <v>60</v>
      </c>
      <c r="M1257" s="196">
        <v>60</v>
      </c>
      <c r="N1257" s="196" t="s">
        <v>19156</v>
      </c>
      <c r="O1257" s="200">
        <v>41947</v>
      </c>
      <c r="P1257" s="196" t="s">
        <v>12760</v>
      </c>
      <c r="Q1257" s="196">
        <v>60</v>
      </c>
      <c r="R1257" s="196" t="s">
        <v>12755</v>
      </c>
      <c r="S1257" s="196" t="s">
        <v>11660</v>
      </c>
      <c r="T1257" s="198" t="str">
        <f t="shared" ref="T1257:T1258" si="503">P1257&amp;"-"&amp;R1257</f>
        <v>2"-(P)</v>
      </c>
    </row>
    <row r="1258" spans="1:20" x14ac:dyDescent="0.25">
      <c r="A1258">
        <v>2346202</v>
      </c>
      <c r="B1258" t="s">
        <v>12627</v>
      </c>
      <c r="C1258" t="s">
        <v>15874</v>
      </c>
      <c r="D1258">
        <v>20191025</v>
      </c>
      <c r="E1258" s="199">
        <v>2114</v>
      </c>
      <c r="F1258" s="199">
        <v>4777259</v>
      </c>
      <c r="G1258" s="196" t="s">
        <v>12759</v>
      </c>
      <c r="H1258" s="196" t="s">
        <v>12762</v>
      </c>
      <c r="I1258" s="197">
        <v>14.999999991405211</v>
      </c>
      <c r="J1258" s="196" t="s">
        <v>12114</v>
      </c>
      <c r="K1258" s="196" t="s">
        <v>12755</v>
      </c>
      <c r="L1258" s="196">
        <v>35</v>
      </c>
      <c r="M1258" s="196">
        <v>35</v>
      </c>
      <c r="N1258" s="196" t="s">
        <v>16131</v>
      </c>
      <c r="O1258" s="200">
        <v>43315</v>
      </c>
      <c r="P1258" s="196" t="s">
        <v>12760</v>
      </c>
      <c r="Q1258" s="196">
        <v>35</v>
      </c>
      <c r="R1258" s="196" t="s">
        <v>12755</v>
      </c>
      <c r="S1258" s="196" t="s">
        <v>12219</v>
      </c>
      <c r="T1258" s="198" t="str">
        <f t="shared" si="503"/>
        <v>2"-(P)</v>
      </c>
    </row>
    <row r="1259" spans="1:20" x14ac:dyDescent="0.25">
      <c r="A1259">
        <v>2547331</v>
      </c>
      <c r="B1259" t="s">
        <v>19157</v>
      </c>
      <c r="C1259" t="s">
        <v>15874</v>
      </c>
      <c r="D1259">
        <v>20191025</v>
      </c>
      <c r="E1259" s="199">
        <v>17460</v>
      </c>
      <c r="F1259" s="199">
        <v>617893</v>
      </c>
      <c r="G1259" s="196" t="s">
        <v>12768</v>
      </c>
      <c r="H1259" s="196" t="s">
        <v>12762</v>
      </c>
      <c r="I1259" s="197">
        <v>28.806413205600581</v>
      </c>
      <c r="J1259" s="196" t="s">
        <v>17655</v>
      </c>
      <c r="K1259" s="196" t="s">
        <v>12755</v>
      </c>
      <c r="L1259" s="196">
        <v>0</v>
      </c>
      <c r="M1259" s="196">
        <v>0</v>
      </c>
      <c r="N1259" s="196" t="s">
        <v>16987</v>
      </c>
      <c r="O1259" s="200">
        <v>39448</v>
      </c>
      <c r="P1259" s="196" t="s">
        <v>12760</v>
      </c>
      <c r="Q1259" s="196">
        <v>57</v>
      </c>
      <c r="R1259" s="196" t="s">
        <v>12755</v>
      </c>
      <c r="S1259" s="196" t="s">
        <v>16988</v>
      </c>
      <c r="T1259" s="198" t="str">
        <f t="shared" ref="T1259:T1263" si="504">P1259&amp;"-"&amp;R1259</f>
        <v>2"-(P)</v>
      </c>
    </row>
    <row r="1260" spans="1:20" x14ac:dyDescent="0.25">
      <c r="A1260">
        <v>2084483</v>
      </c>
      <c r="B1260" t="s">
        <v>19158</v>
      </c>
      <c r="C1260" t="s">
        <v>15874</v>
      </c>
      <c r="D1260">
        <v>20191108</v>
      </c>
      <c r="E1260" s="199">
        <v>5948</v>
      </c>
      <c r="F1260" s="199">
        <v>648902</v>
      </c>
      <c r="G1260" s="196" t="s">
        <v>12763</v>
      </c>
      <c r="H1260" s="196" t="s">
        <v>12762</v>
      </c>
      <c r="I1260" s="197">
        <v>35.835745189447003</v>
      </c>
      <c r="J1260" s="196" t="s">
        <v>19159</v>
      </c>
      <c r="K1260" s="196" t="s">
        <v>12755</v>
      </c>
      <c r="L1260" s="196">
        <v>2</v>
      </c>
      <c r="M1260" s="196">
        <v>2</v>
      </c>
      <c r="N1260" s="196" t="s">
        <v>16164</v>
      </c>
      <c r="O1260" s="200">
        <v>40093</v>
      </c>
      <c r="P1260" s="196" t="s">
        <v>12760</v>
      </c>
      <c r="Q1260" s="196">
        <v>45</v>
      </c>
      <c r="R1260" s="196" t="s">
        <v>12755</v>
      </c>
      <c r="S1260" s="196" t="s">
        <v>16165</v>
      </c>
      <c r="T1260" s="198" t="str">
        <f t="shared" si="504"/>
        <v>2"-(P)</v>
      </c>
    </row>
    <row r="1261" spans="1:20" x14ac:dyDescent="0.25">
      <c r="A1261">
        <v>3732050</v>
      </c>
      <c r="B1261" t="s">
        <v>12680</v>
      </c>
      <c r="C1261" t="s">
        <v>15874</v>
      </c>
      <c r="D1261">
        <v>20191021</v>
      </c>
      <c r="E1261" s="199">
        <v>25301</v>
      </c>
      <c r="F1261" s="199">
        <v>137031</v>
      </c>
      <c r="G1261" s="196" t="s">
        <v>12759</v>
      </c>
      <c r="H1261" s="196" t="s">
        <v>12762</v>
      </c>
      <c r="I1261" s="197">
        <v>135.56175421235889</v>
      </c>
      <c r="J1261" s="196" t="s">
        <v>16159</v>
      </c>
      <c r="K1261" s="196" t="s">
        <v>12755</v>
      </c>
      <c r="L1261" s="196">
        <v>57</v>
      </c>
      <c r="M1261" s="196">
        <v>57</v>
      </c>
      <c r="N1261" s="196" t="s">
        <v>16160</v>
      </c>
      <c r="O1261" s="200">
        <v>41045</v>
      </c>
      <c r="P1261" s="196" t="s">
        <v>12760</v>
      </c>
      <c r="Q1261" s="196">
        <v>57</v>
      </c>
      <c r="R1261" s="196" t="s">
        <v>12755</v>
      </c>
      <c r="S1261" s="196" t="s">
        <v>16161</v>
      </c>
      <c r="T1261" s="198" t="str">
        <f t="shared" si="504"/>
        <v>2"-(P)</v>
      </c>
    </row>
    <row r="1262" spans="1:20" x14ac:dyDescent="0.25">
      <c r="A1262">
        <v>87317</v>
      </c>
      <c r="B1262" t="s">
        <v>19160</v>
      </c>
      <c r="C1262" t="s">
        <v>15874</v>
      </c>
      <c r="D1262">
        <v>20191104</v>
      </c>
      <c r="E1262" s="199">
        <v>1878</v>
      </c>
      <c r="F1262" s="199">
        <v>3492308</v>
      </c>
      <c r="G1262" s="196" t="s">
        <v>12763</v>
      </c>
      <c r="H1262" s="196" t="s">
        <v>12762</v>
      </c>
      <c r="I1262" s="197">
        <v>31.99999999304913</v>
      </c>
      <c r="J1262" s="196" t="s">
        <v>19161</v>
      </c>
      <c r="K1262" s="196" t="s">
        <v>12755</v>
      </c>
      <c r="L1262" s="196">
        <v>45</v>
      </c>
      <c r="M1262" s="196">
        <v>45</v>
      </c>
      <c r="N1262" s="196" t="s">
        <v>16857</v>
      </c>
      <c r="O1262" s="200">
        <v>42191</v>
      </c>
      <c r="P1262" s="196" t="s">
        <v>12760</v>
      </c>
      <c r="Q1262" s="196">
        <v>45</v>
      </c>
      <c r="R1262" s="196" t="s">
        <v>12755</v>
      </c>
      <c r="S1262" s="196" t="s">
        <v>16858</v>
      </c>
      <c r="T1262" s="198" t="str">
        <f t="shared" si="504"/>
        <v>2"-(P)</v>
      </c>
    </row>
    <row r="1263" spans="1:20" x14ac:dyDescent="0.25">
      <c r="A1263">
        <v>2589506</v>
      </c>
      <c r="B1263" t="s">
        <v>19162</v>
      </c>
      <c r="C1263" t="s">
        <v>15874</v>
      </c>
      <c r="D1263">
        <v>20191111</v>
      </c>
      <c r="E1263" s="199">
        <v>76</v>
      </c>
      <c r="F1263" s="199">
        <v>1912658</v>
      </c>
      <c r="G1263" s="196" t="s">
        <v>12759</v>
      </c>
      <c r="H1263" s="196" t="s">
        <v>12762</v>
      </c>
      <c r="I1263" s="197">
        <v>69.181779751162139</v>
      </c>
      <c r="J1263" s="196" t="s">
        <v>19163</v>
      </c>
      <c r="K1263" s="196" t="s">
        <v>12755</v>
      </c>
      <c r="L1263" s="196">
        <v>60</v>
      </c>
      <c r="M1263" s="196">
        <v>60</v>
      </c>
      <c r="N1263" s="196" t="s">
        <v>19164</v>
      </c>
      <c r="O1263" s="200">
        <v>40546</v>
      </c>
      <c r="P1263" s="196" t="s">
        <v>12760</v>
      </c>
      <c r="Q1263" s="196">
        <v>60</v>
      </c>
      <c r="R1263" s="196" t="s">
        <v>12755</v>
      </c>
      <c r="S1263" s="196" t="s">
        <v>19165</v>
      </c>
      <c r="T1263" s="198" t="str">
        <f t="shared" si="504"/>
        <v>2"-(P)</v>
      </c>
    </row>
    <row r="1264" spans="1:20" x14ac:dyDescent="0.25">
      <c r="A1264">
        <v>2217585</v>
      </c>
      <c r="B1264" t="s">
        <v>19166</v>
      </c>
      <c r="C1264" t="s">
        <v>15874</v>
      </c>
      <c r="D1264">
        <v>20191105</v>
      </c>
      <c r="E1264" s="199">
        <v>2706</v>
      </c>
      <c r="F1264" s="199">
        <v>5121693</v>
      </c>
      <c r="G1264" s="196" t="s">
        <v>12763</v>
      </c>
      <c r="H1264" s="196" t="s">
        <v>12762</v>
      </c>
      <c r="I1264" s="197">
        <v>259.9999999825157</v>
      </c>
      <c r="J1264" s="196" t="s">
        <v>19167</v>
      </c>
      <c r="K1264" s="196" t="s">
        <v>12755</v>
      </c>
      <c r="L1264" s="196">
        <v>45</v>
      </c>
      <c r="M1264" s="196">
        <v>45</v>
      </c>
      <c r="N1264" s="196" t="s">
        <v>19168</v>
      </c>
      <c r="O1264" s="200">
        <v>43605</v>
      </c>
      <c r="P1264" s="196" t="s">
        <v>12760</v>
      </c>
      <c r="Q1264" s="196">
        <v>45</v>
      </c>
      <c r="R1264" s="196" t="s">
        <v>12755</v>
      </c>
      <c r="S1264" s="196" t="s">
        <v>19169</v>
      </c>
      <c r="T1264" s="198" t="str">
        <f t="shared" ref="T1264" si="505">P1264&amp;"-"&amp;R1264</f>
        <v>2"-(P)</v>
      </c>
    </row>
    <row r="1265" spans="1:20" x14ac:dyDescent="0.25">
      <c r="A1265">
        <v>3784151</v>
      </c>
      <c r="B1265" t="s">
        <v>19170</v>
      </c>
      <c r="C1265" t="s">
        <v>15874</v>
      </c>
      <c r="D1265">
        <v>20191030</v>
      </c>
      <c r="E1265" s="199">
        <v>16603</v>
      </c>
      <c r="F1265" s="199">
        <v>647296</v>
      </c>
      <c r="G1265" s="196" t="s">
        <v>12768</v>
      </c>
      <c r="H1265" s="196" t="s">
        <v>12762</v>
      </c>
      <c r="I1265" s="197">
        <v>21.22466932194223</v>
      </c>
      <c r="J1265" s="196" t="s">
        <v>17224</v>
      </c>
      <c r="K1265" s="196" t="s">
        <v>12755</v>
      </c>
      <c r="L1265" s="196">
        <v>0</v>
      </c>
      <c r="M1265" s="196">
        <v>0</v>
      </c>
      <c r="N1265" s="196" t="s">
        <v>17225</v>
      </c>
      <c r="O1265" s="200">
        <v>39448</v>
      </c>
      <c r="P1265" s="196" t="s">
        <v>12760</v>
      </c>
      <c r="Q1265" s="196">
        <v>60</v>
      </c>
      <c r="R1265" s="196" t="s">
        <v>12755</v>
      </c>
      <c r="S1265" s="196" t="s">
        <v>17226</v>
      </c>
      <c r="T1265" s="198" t="str">
        <f t="shared" ref="T1265" si="506">P1265&amp;"-"&amp;R1265</f>
        <v>2"-(P)</v>
      </c>
    </row>
    <row r="1266" spans="1:20" x14ac:dyDescent="0.25">
      <c r="A1266">
        <v>1376056</v>
      </c>
      <c r="B1266" t="s">
        <v>19171</v>
      </c>
      <c r="C1266" t="s">
        <v>15874</v>
      </c>
      <c r="D1266">
        <v>20191105</v>
      </c>
      <c r="E1266" s="199">
        <v>11019</v>
      </c>
      <c r="F1266" s="199">
        <v>472266</v>
      </c>
      <c r="G1266" s="196" t="s">
        <v>12759</v>
      </c>
      <c r="H1266" s="196" t="s">
        <v>12762</v>
      </c>
      <c r="I1266" s="197">
        <v>312.24766918786122</v>
      </c>
      <c r="J1266" s="196" t="s">
        <v>19172</v>
      </c>
      <c r="K1266" s="196" t="s">
        <v>12755</v>
      </c>
      <c r="L1266" s="196">
        <v>60</v>
      </c>
      <c r="M1266" s="196">
        <v>60</v>
      </c>
      <c r="N1266" s="196" t="s">
        <v>19173</v>
      </c>
      <c r="O1266" s="200">
        <v>40422</v>
      </c>
      <c r="P1266" s="196" t="s">
        <v>12760</v>
      </c>
      <c r="Q1266" s="196">
        <v>60</v>
      </c>
      <c r="R1266" s="196" t="s">
        <v>12755</v>
      </c>
      <c r="S1266" s="196" t="s">
        <v>19174</v>
      </c>
      <c r="T1266" s="198" t="str">
        <f t="shared" ref="T1266:T1267" si="507">P1266&amp;"-"&amp;R1266</f>
        <v>2"-(P)</v>
      </c>
    </row>
    <row r="1267" spans="1:20" x14ac:dyDescent="0.25">
      <c r="A1267">
        <v>3366997</v>
      </c>
      <c r="B1267" t="s">
        <v>12451</v>
      </c>
      <c r="C1267" t="s">
        <v>15874</v>
      </c>
      <c r="D1267">
        <v>20191017</v>
      </c>
      <c r="E1267" s="199">
        <v>29221</v>
      </c>
      <c r="F1267" s="199">
        <v>4065538</v>
      </c>
      <c r="G1267" s="196" t="s">
        <v>12759</v>
      </c>
      <c r="H1267" s="196" t="s">
        <v>12760</v>
      </c>
      <c r="I1267" s="197">
        <v>882.00148267455324</v>
      </c>
      <c r="J1267" s="196" t="s">
        <v>11831</v>
      </c>
      <c r="K1267" s="196" t="s">
        <v>12755</v>
      </c>
      <c r="L1267" s="196">
        <v>57</v>
      </c>
      <c r="M1267" s="196">
        <v>57</v>
      </c>
      <c r="N1267" s="196" t="s">
        <v>19175</v>
      </c>
      <c r="O1267" s="200">
        <v>42663</v>
      </c>
      <c r="P1267" s="196" t="s">
        <v>12760</v>
      </c>
      <c r="Q1267" s="196">
        <v>57</v>
      </c>
      <c r="R1267" s="196" t="s">
        <v>12755</v>
      </c>
      <c r="S1267" s="196" t="s">
        <v>3851</v>
      </c>
      <c r="T1267" s="198" t="str">
        <f t="shared" si="507"/>
        <v>2"-(P)</v>
      </c>
    </row>
    <row r="1268" spans="1:20" x14ac:dyDescent="0.25">
      <c r="A1268">
        <v>2947891</v>
      </c>
      <c r="B1268" t="s">
        <v>12248</v>
      </c>
      <c r="C1268" t="s">
        <v>15874</v>
      </c>
      <c r="D1268">
        <v>20191114</v>
      </c>
      <c r="E1268" s="199">
        <v>12808</v>
      </c>
      <c r="F1268" s="199">
        <v>2791724</v>
      </c>
      <c r="G1268" s="196" t="s">
        <v>12759</v>
      </c>
      <c r="H1268" s="196" t="s">
        <v>12762</v>
      </c>
      <c r="I1268" s="197">
        <v>238.11055991840635</v>
      </c>
      <c r="J1268" s="196" t="s">
        <v>11633</v>
      </c>
      <c r="K1268" s="196" t="s">
        <v>12755</v>
      </c>
      <c r="L1268" s="196">
        <v>60</v>
      </c>
      <c r="M1268" s="196">
        <v>60</v>
      </c>
      <c r="N1268" s="196" t="s">
        <v>19176</v>
      </c>
      <c r="O1268" s="200">
        <v>41229</v>
      </c>
      <c r="P1268" s="196" t="s">
        <v>12762</v>
      </c>
      <c r="Q1268" s="196">
        <v>60</v>
      </c>
      <c r="R1268" s="196" t="s">
        <v>12755</v>
      </c>
      <c r="S1268" s="196" t="s">
        <v>19177</v>
      </c>
      <c r="T1268" s="198" t="str">
        <f t="shared" ref="T1268" si="508">P1268&amp;"-"&amp;R1268</f>
        <v>1"-(P)</v>
      </c>
    </row>
    <row r="1269" spans="1:20" x14ac:dyDescent="0.25">
      <c r="A1269">
        <v>2859670</v>
      </c>
      <c r="B1269" t="s">
        <v>19178</v>
      </c>
      <c r="C1269" t="s">
        <v>15874</v>
      </c>
      <c r="D1269">
        <v>20191028</v>
      </c>
      <c r="E1269" s="199">
        <v>12668</v>
      </c>
      <c r="F1269" s="199">
        <v>307670</v>
      </c>
      <c r="G1269" s="196" t="s">
        <v>12753</v>
      </c>
      <c r="H1269" s="196" t="s">
        <v>12765</v>
      </c>
      <c r="I1269" s="197">
        <v>87.311839382797785</v>
      </c>
      <c r="J1269" s="196" t="s">
        <v>65</v>
      </c>
      <c r="K1269" s="196" t="s">
        <v>12758</v>
      </c>
      <c r="L1269" s="196">
        <v>0</v>
      </c>
      <c r="M1269" s="196">
        <v>0</v>
      </c>
      <c r="N1269" s="196" t="s">
        <v>19179</v>
      </c>
      <c r="O1269" s="200">
        <v>40035</v>
      </c>
      <c r="P1269" s="196" t="s">
        <v>12762</v>
      </c>
      <c r="Q1269" s="196">
        <v>60</v>
      </c>
      <c r="R1269" s="196" t="s">
        <v>12758</v>
      </c>
      <c r="S1269" s="196" t="s">
        <v>65</v>
      </c>
      <c r="T1269" s="198" t="str">
        <f t="shared" ref="T1269:T1270" si="509">P1269&amp;"-"&amp;R1269</f>
        <v>1"-(W)</v>
      </c>
    </row>
    <row r="1270" spans="1:20" x14ac:dyDescent="0.25">
      <c r="A1270">
        <v>492516</v>
      </c>
      <c r="B1270" t="s">
        <v>19180</v>
      </c>
      <c r="C1270" t="s">
        <v>15874</v>
      </c>
      <c r="D1270">
        <v>20191021</v>
      </c>
      <c r="E1270" s="199">
        <v>12692</v>
      </c>
      <c r="F1270" s="199">
        <v>306907</v>
      </c>
      <c r="G1270" s="196" t="s">
        <v>12759</v>
      </c>
      <c r="H1270" s="196" t="s">
        <v>12764</v>
      </c>
      <c r="I1270" s="197">
        <v>127.14284014927837</v>
      </c>
      <c r="J1270" s="196" t="s">
        <v>17530</v>
      </c>
      <c r="K1270" s="196" t="s">
        <v>12755</v>
      </c>
      <c r="L1270" s="196">
        <v>0</v>
      </c>
      <c r="M1270" s="196">
        <v>0</v>
      </c>
      <c r="N1270" s="196" t="s">
        <v>17531</v>
      </c>
      <c r="O1270" s="200">
        <v>40080</v>
      </c>
      <c r="P1270" s="196" t="s">
        <v>12762</v>
      </c>
      <c r="Q1270" s="196">
        <v>57</v>
      </c>
      <c r="R1270" s="196" t="s">
        <v>12755</v>
      </c>
      <c r="S1270" s="196" t="s">
        <v>17532</v>
      </c>
      <c r="T1270" s="198" t="str">
        <f t="shared" si="509"/>
        <v>1"-(P)</v>
      </c>
    </row>
    <row r="1271" spans="1:20" x14ac:dyDescent="0.25">
      <c r="A1271">
        <v>2809826</v>
      </c>
      <c r="B1271" t="s">
        <v>19181</v>
      </c>
      <c r="C1271" t="s">
        <v>15874</v>
      </c>
      <c r="D1271">
        <v>20191104</v>
      </c>
      <c r="E1271" s="199">
        <v>1784</v>
      </c>
      <c r="F1271" s="199">
        <v>482597</v>
      </c>
      <c r="G1271" s="196" t="s">
        <v>12768</v>
      </c>
      <c r="H1271" s="196" t="s">
        <v>12762</v>
      </c>
      <c r="I1271" s="197">
        <v>45.859161377644732</v>
      </c>
      <c r="J1271" s="196" t="s">
        <v>17095</v>
      </c>
      <c r="K1271" s="196" t="s">
        <v>12755</v>
      </c>
      <c r="L1271" s="196">
        <v>0</v>
      </c>
      <c r="M1271" s="196">
        <v>0</v>
      </c>
      <c r="N1271" s="196" t="s">
        <v>17096</v>
      </c>
      <c r="O1271" s="200">
        <v>41400</v>
      </c>
      <c r="P1271" s="196" t="s">
        <v>12760</v>
      </c>
      <c r="Q1271" s="196">
        <v>45</v>
      </c>
      <c r="R1271" s="196" t="s">
        <v>12755</v>
      </c>
      <c r="S1271" s="196" t="s">
        <v>17097</v>
      </c>
      <c r="T1271" s="198" t="str">
        <f t="shared" ref="T1271:T1274" si="510">P1271&amp;"-"&amp;R1271</f>
        <v>2"-(P)</v>
      </c>
    </row>
    <row r="1272" spans="1:20" x14ac:dyDescent="0.25">
      <c r="A1272">
        <v>8187</v>
      </c>
      <c r="B1272" t="s">
        <v>19182</v>
      </c>
      <c r="C1272" t="s">
        <v>15874</v>
      </c>
      <c r="D1272">
        <v>20191018</v>
      </c>
      <c r="E1272" s="199">
        <v>6742</v>
      </c>
      <c r="F1272" s="199">
        <v>3029417</v>
      </c>
      <c r="G1272" s="196" t="s">
        <v>12763</v>
      </c>
      <c r="H1272" s="196" t="s">
        <v>12762</v>
      </c>
      <c r="I1272" s="197">
        <v>25.000000030975748</v>
      </c>
      <c r="J1272" s="196" t="s">
        <v>19183</v>
      </c>
      <c r="K1272" s="196" t="s">
        <v>12755</v>
      </c>
      <c r="L1272" s="196">
        <v>60</v>
      </c>
      <c r="M1272" s="196">
        <v>60</v>
      </c>
      <c r="N1272" s="196" t="s">
        <v>16784</v>
      </c>
      <c r="O1272" s="200">
        <v>41845</v>
      </c>
      <c r="P1272" s="196" t="s">
        <v>12767</v>
      </c>
      <c r="Q1272" s="196">
        <v>60</v>
      </c>
      <c r="R1272" s="196" t="s">
        <v>12755</v>
      </c>
      <c r="S1272" s="196" t="s">
        <v>16785</v>
      </c>
      <c r="T1272" s="198" t="str">
        <f t="shared" si="510"/>
        <v>6"-(P)</v>
      </c>
    </row>
    <row r="1273" spans="1:20" x14ac:dyDescent="0.25">
      <c r="A1273">
        <v>516949</v>
      </c>
      <c r="B1273" t="s">
        <v>19184</v>
      </c>
      <c r="C1273" t="s">
        <v>15874</v>
      </c>
      <c r="D1273">
        <v>20191112</v>
      </c>
      <c r="E1273" s="199">
        <v>20979</v>
      </c>
      <c r="F1273" s="199">
        <v>627716</v>
      </c>
      <c r="G1273" s="196" t="s">
        <v>12763</v>
      </c>
      <c r="H1273" s="196" t="s">
        <v>12762</v>
      </c>
      <c r="I1273" s="197">
        <v>24.004876707747812</v>
      </c>
      <c r="J1273" s="196" t="s">
        <v>19185</v>
      </c>
      <c r="K1273" s="196" t="s">
        <v>12755</v>
      </c>
      <c r="L1273" s="196">
        <v>57</v>
      </c>
      <c r="M1273" s="196">
        <v>0</v>
      </c>
      <c r="N1273" s="196" t="s">
        <v>19186</v>
      </c>
      <c r="O1273" s="200">
        <v>41403</v>
      </c>
      <c r="P1273" s="196" t="s">
        <v>12762</v>
      </c>
      <c r="Q1273" s="196">
        <v>57</v>
      </c>
      <c r="R1273" s="196" t="s">
        <v>12755</v>
      </c>
      <c r="S1273" s="196" t="s">
        <v>19187</v>
      </c>
      <c r="T1273" s="198" t="str">
        <f t="shared" si="510"/>
        <v>1"-(P)</v>
      </c>
    </row>
    <row r="1274" spans="1:20" x14ac:dyDescent="0.25">
      <c r="A1274">
        <v>3651327</v>
      </c>
      <c r="B1274" t="s">
        <v>12642</v>
      </c>
      <c r="C1274" t="s">
        <v>15874</v>
      </c>
      <c r="D1274">
        <v>20191105</v>
      </c>
      <c r="E1274" s="199">
        <v>7814</v>
      </c>
      <c r="F1274" s="199">
        <v>4684442</v>
      </c>
      <c r="G1274" s="196" t="s">
        <v>12759</v>
      </c>
      <c r="H1274" s="196" t="s">
        <v>12762</v>
      </c>
      <c r="I1274" s="197">
        <v>124.99999994133154</v>
      </c>
      <c r="J1274" s="196" t="s">
        <v>12146</v>
      </c>
      <c r="K1274" s="196" t="s">
        <v>12755</v>
      </c>
      <c r="L1274" s="196">
        <v>45</v>
      </c>
      <c r="M1274" s="196">
        <v>45</v>
      </c>
      <c r="N1274" s="196" t="s">
        <v>19188</v>
      </c>
      <c r="O1274" s="200">
        <v>43230</v>
      </c>
      <c r="P1274" s="196" t="s">
        <v>12760</v>
      </c>
      <c r="Q1274" s="196">
        <v>45</v>
      </c>
      <c r="R1274" s="196" t="s">
        <v>12755</v>
      </c>
      <c r="S1274" s="196" t="s">
        <v>12225</v>
      </c>
      <c r="T1274" s="198" t="str">
        <f t="shared" si="510"/>
        <v>2"-(P)</v>
      </c>
    </row>
    <row r="1275" spans="1:20" x14ac:dyDescent="0.25">
      <c r="A1275">
        <v>3015073</v>
      </c>
      <c r="B1275" t="s">
        <v>12285</v>
      </c>
      <c r="C1275" t="s">
        <v>15874</v>
      </c>
      <c r="D1275">
        <v>20191017</v>
      </c>
      <c r="E1275" s="199">
        <v>5399</v>
      </c>
      <c r="F1275" s="199">
        <v>2923325</v>
      </c>
      <c r="G1275" s="196" t="s">
        <v>12759</v>
      </c>
      <c r="H1275" s="196" t="s">
        <v>12762</v>
      </c>
      <c r="I1275" s="197">
        <v>167.55497836112158</v>
      </c>
      <c r="J1275" s="196" t="s">
        <v>11583</v>
      </c>
      <c r="K1275" s="196" t="s">
        <v>12755</v>
      </c>
      <c r="L1275" s="196">
        <v>45</v>
      </c>
      <c r="M1275" s="196">
        <v>45</v>
      </c>
      <c r="N1275" s="196" t="s">
        <v>19189</v>
      </c>
      <c r="O1275" s="200">
        <v>41845</v>
      </c>
      <c r="P1275" s="196" t="s">
        <v>12760</v>
      </c>
      <c r="Q1275" s="196">
        <v>45</v>
      </c>
      <c r="R1275" s="196" t="s">
        <v>12755</v>
      </c>
      <c r="S1275" s="196" t="s">
        <v>11648</v>
      </c>
      <c r="T1275" s="198" t="str">
        <f t="shared" ref="T1275" si="511">P1275&amp;"-"&amp;R1275</f>
        <v>2"-(P)</v>
      </c>
    </row>
    <row r="1276" spans="1:20" x14ac:dyDescent="0.25">
      <c r="A1276">
        <v>2723841</v>
      </c>
      <c r="B1276" t="s">
        <v>19190</v>
      </c>
      <c r="C1276" t="s">
        <v>15874</v>
      </c>
      <c r="D1276">
        <v>20191107</v>
      </c>
      <c r="E1276" s="199">
        <v>7749</v>
      </c>
      <c r="F1276" s="199">
        <v>2173545</v>
      </c>
      <c r="G1276" s="196" t="s">
        <v>12759</v>
      </c>
      <c r="H1276" s="196" t="s">
        <v>12762</v>
      </c>
      <c r="I1276" s="197">
        <v>113.54483446707903</v>
      </c>
      <c r="J1276" s="196" t="s">
        <v>19191</v>
      </c>
      <c r="K1276" s="196" t="s">
        <v>12755</v>
      </c>
      <c r="L1276" s="196">
        <v>45</v>
      </c>
      <c r="M1276" s="196">
        <v>45</v>
      </c>
      <c r="N1276" s="196" t="s">
        <v>19192</v>
      </c>
      <c r="O1276" s="200">
        <v>40290</v>
      </c>
      <c r="P1276" s="196" t="s">
        <v>12754</v>
      </c>
      <c r="Q1276" s="196">
        <v>45</v>
      </c>
      <c r="R1276" s="196" t="s">
        <v>12755</v>
      </c>
      <c r="S1276" s="196" t="s">
        <v>16692</v>
      </c>
      <c r="T1276" s="198" t="str">
        <f t="shared" ref="T1276:T1277" si="512">P1276&amp;"-"&amp;R1276</f>
        <v>4"-(P)</v>
      </c>
    </row>
    <row r="1277" spans="1:20" x14ac:dyDescent="0.25">
      <c r="A1277">
        <v>2635750</v>
      </c>
      <c r="B1277" t="s">
        <v>19193</v>
      </c>
      <c r="C1277" t="s">
        <v>15874</v>
      </c>
      <c r="D1277">
        <v>20191031</v>
      </c>
      <c r="E1277" s="199">
        <v>11158</v>
      </c>
      <c r="F1277" s="199">
        <v>1951061</v>
      </c>
      <c r="G1277" s="196" t="s">
        <v>12759</v>
      </c>
      <c r="H1277" s="196" t="s">
        <v>12762</v>
      </c>
      <c r="I1277" s="197">
        <v>148.00000000661393</v>
      </c>
      <c r="J1277" s="196" t="s">
        <v>19194</v>
      </c>
      <c r="K1277" s="196" t="s">
        <v>12755</v>
      </c>
      <c r="L1277" s="196">
        <v>60</v>
      </c>
      <c r="M1277" s="196">
        <v>60</v>
      </c>
      <c r="N1277" s="196" t="s">
        <v>18053</v>
      </c>
      <c r="O1277" s="200">
        <v>40987</v>
      </c>
      <c r="P1277" s="196" t="s">
        <v>12760</v>
      </c>
      <c r="Q1277" s="196">
        <v>60</v>
      </c>
      <c r="R1277" s="196" t="s">
        <v>12755</v>
      </c>
      <c r="S1277" s="196" t="s">
        <v>18054</v>
      </c>
      <c r="T1277" s="198" t="str">
        <f t="shared" si="512"/>
        <v>2"-(P)</v>
      </c>
    </row>
    <row r="1278" spans="1:20" x14ac:dyDescent="0.25">
      <c r="A1278">
        <v>3426618</v>
      </c>
      <c r="B1278" t="s">
        <v>12309</v>
      </c>
      <c r="C1278" t="s">
        <v>15874</v>
      </c>
      <c r="D1278">
        <v>20191025</v>
      </c>
      <c r="E1278" s="199">
        <v>1993</v>
      </c>
      <c r="F1278" s="199">
        <v>3235470</v>
      </c>
      <c r="G1278" s="196" t="s">
        <v>12763</v>
      </c>
      <c r="H1278" s="196" t="s">
        <v>12762</v>
      </c>
      <c r="I1278" s="197">
        <v>12.000000108273323</v>
      </c>
      <c r="J1278" s="196" t="s">
        <v>11711</v>
      </c>
      <c r="K1278" s="196" t="s">
        <v>12755</v>
      </c>
      <c r="L1278" s="196">
        <v>35</v>
      </c>
      <c r="M1278" s="196">
        <v>35</v>
      </c>
      <c r="N1278" s="196" t="s">
        <v>17557</v>
      </c>
      <c r="O1278" s="200">
        <v>42025</v>
      </c>
      <c r="P1278" s="196" t="s">
        <v>12760</v>
      </c>
      <c r="Q1278" s="196">
        <v>35</v>
      </c>
      <c r="R1278" s="196" t="s">
        <v>12755</v>
      </c>
      <c r="S1278" s="196" t="s">
        <v>11787</v>
      </c>
      <c r="T1278" s="198" t="str">
        <f t="shared" ref="T1278:T1279" si="513">P1278&amp;"-"&amp;R1278</f>
        <v>2"-(P)</v>
      </c>
    </row>
    <row r="1279" spans="1:20" x14ac:dyDescent="0.25">
      <c r="A1279">
        <v>527841</v>
      </c>
      <c r="B1279" t="s">
        <v>19195</v>
      </c>
      <c r="C1279" t="s">
        <v>15874</v>
      </c>
      <c r="D1279">
        <v>20191106</v>
      </c>
      <c r="E1279" s="199">
        <v>29698</v>
      </c>
      <c r="F1279" s="199">
        <v>4664012</v>
      </c>
      <c r="G1279" s="196" t="s">
        <v>12763</v>
      </c>
      <c r="H1279" s="196" t="s">
        <v>12764</v>
      </c>
      <c r="I1279" s="197">
        <v>45.00000001711328</v>
      </c>
      <c r="J1279" s="196" t="s">
        <v>19196</v>
      </c>
      <c r="K1279" s="196" t="s">
        <v>12755</v>
      </c>
      <c r="L1279" s="196">
        <v>57</v>
      </c>
      <c r="M1279" s="196">
        <v>57</v>
      </c>
      <c r="N1279" s="196" t="s">
        <v>17184</v>
      </c>
      <c r="O1279" s="200">
        <v>43187</v>
      </c>
      <c r="P1279" s="196" t="s">
        <v>12760</v>
      </c>
      <c r="Q1279" s="196">
        <v>57</v>
      </c>
      <c r="R1279" s="196" t="s">
        <v>12755</v>
      </c>
      <c r="S1279" s="196" t="s">
        <v>17185</v>
      </c>
      <c r="T1279" s="198" t="str">
        <f t="shared" si="513"/>
        <v>2"-(P)</v>
      </c>
    </row>
    <row r="1280" spans="1:20" x14ac:dyDescent="0.25">
      <c r="A1280">
        <v>3272309</v>
      </c>
      <c r="B1280" t="s">
        <v>19197</v>
      </c>
      <c r="C1280" t="s">
        <v>15874</v>
      </c>
      <c r="D1280">
        <v>20191108</v>
      </c>
      <c r="E1280" s="199">
        <v>7458</v>
      </c>
      <c r="F1280" s="199">
        <v>5176901</v>
      </c>
      <c r="G1280" s="196" t="s">
        <v>12763</v>
      </c>
      <c r="H1280" s="196" t="s">
        <v>12762</v>
      </c>
      <c r="I1280" s="197">
        <v>76.000000010068106</v>
      </c>
      <c r="J1280" s="196" t="s">
        <v>19198</v>
      </c>
      <c r="K1280" s="196" t="s">
        <v>12755</v>
      </c>
      <c r="L1280" s="196">
        <v>35</v>
      </c>
      <c r="M1280" s="196">
        <v>35</v>
      </c>
      <c r="N1280" s="196" t="s">
        <v>19199</v>
      </c>
      <c r="O1280" s="200">
        <v>43199</v>
      </c>
      <c r="P1280" s="196" t="s">
        <v>12760</v>
      </c>
      <c r="Q1280" s="196">
        <v>35</v>
      </c>
      <c r="R1280" s="196" t="s">
        <v>12755</v>
      </c>
      <c r="S1280" s="196" t="s">
        <v>17117</v>
      </c>
      <c r="T1280" s="198" t="str">
        <f t="shared" ref="T1280:T1281" si="514">P1280&amp;"-"&amp;R1280</f>
        <v>2"-(P)</v>
      </c>
    </row>
    <row r="1281" spans="1:20" x14ac:dyDescent="0.25">
      <c r="A1281">
        <v>2855166</v>
      </c>
      <c r="B1281" t="s">
        <v>19200</v>
      </c>
      <c r="C1281" t="s">
        <v>15874</v>
      </c>
      <c r="D1281">
        <v>20191111</v>
      </c>
      <c r="E1281" s="199">
        <v>107</v>
      </c>
      <c r="F1281" s="199">
        <v>2467981</v>
      </c>
      <c r="G1281" s="196" t="s">
        <v>12763</v>
      </c>
      <c r="H1281" s="196" t="s">
        <v>12762</v>
      </c>
      <c r="I1281" s="197">
        <v>69.182389333981391</v>
      </c>
      <c r="J1281" s="196" t="s">
        <v>19201</v>
      </c>
      <c r="K1281" s="196" t="s">
        <v>12755</v>
      </c>
      <c r="L1281" s="196">
        <v>60</v>
      </c>
      <c r="M1281" s="196">
        <v>60</v>
      </c>
      <c r="N1281" s="196" t="s">
        <v>16657</v>
      </c>
      <c r="O1281" s="200">
        <v>41478</v>
      </c>
      <c r="P1281" s="196" t="s">
        <v>12760</v>
      </c>
      <c r="Q1281" s="196">
        <v>60</v>
      </c>
      <c r="R1281" s="196" t="s">
        <v>12755</v>
      </c>
      <c r="S1281" s="196" t="s">
        <v>16658</v>
      </c>
      <c r="T1281" s="198" t="str">
        <f t="shared" si="514"/>
        <v>2"-(P)</v>
      </c>
    </row>
    <row r="1282" spans="1:20" x14ac:dyDescent="0.25">
      <c r="A1282">
        <v>3778101</v>
      </c>
      <c r="B1282" t="s">
        <v>19202</v>
      </c>
      <c r="C1282" t="s">
        <v>15874</v>
      </c>
      <c r="D1282">
        <v>20191021</v>
      </c>
      <c r="E1282" s="199">
        <v>3871</v>
      </c>
      <c r="F1282" s="199">
        <v>648900</v>
      </c>
      <c r="G1282" s="196" t="s">
        <v>12763</v>
      </c>
      <c r="H1282" s="196" t="s">
        <v>12762</v>
      </c>
      <c r="I1282" s="197">
        <v>127.1821166880986</v>
      </c>
      <c r="J1282" s="196" t="s">
        <v>19203</v>
      </c>
      <c r="K1282" s="196" t="s">
        <v>12755</v>
      </c>
      <c r="L1282" s="196">
        <v>35</v>
      </c>
      <c r="M1282" s="196">
        <v>35</v>
      </c>
      <c r="N1282" s="196" t="s">
        <v>19204</v>
      </c>
      <c r="O1282" s="200">
        <v>40024</v>
      </c>
      <c r="P1282" s="196" t="s">
        <v>12760</v>
      </c>
      <c r="Q1282" s="196">
        <v>35</v>
      </c>
      <c r="R1282" s="196" t="s">
        <v>12755</v>
      </c>
      <c r="S1282" s="196" t="s">
        <v>19205</v>
      </c>
      <c r="T1282" s="198" t="str">
        <f t="shared" ref="T1282" si="515">P1282&amp;"-"&amp;R1282</f>
        <v>2"-(P)</v>
      </c>
    </row>
    <row r="1283" spans="1:20" x14ac:dyDescent="0.25">
      <c r="A1283">
        <v>482335</v>
      </c>
      <c r="B1283" t="s">
        <v>19206</v>
      </c>
      <c r="C1283" t="s">
        <v>15874</v>
      </c>
      <c r="D1283">
        <v>20191031</v>
      </c>
      <c r="E1283" s="199">
        <v>11361</v>
      </c>
      <c r="F1283" s="199">
        <v>650859</v>
      </c>
      <c r="G1283" s="196" t="s">
        <v>12763</v>
      </c>
      <c r="H1283" s="196" t="s">
        <v>12762</v>
      </c>
      <c r="I1283" s="197">
        <v>20.375124689998362</v>
      </c>
      <c r="J1283" s="196" t="s">
        <v>19207</v>
      </c>
      <c r="K1283" s="196" t="s">
        <v>12755</v>
      </c>
      <c r="L1283" s="196">
        <v>2</v>
      </c>
      <c r="M1283" s="196">
        <v>2</v>
      </c>
      <c r="N1283" s="196" t="s">
        <v>16306</v>
      </c>
      <c r="O1283" s="200">
        <v>39878</v>
      </c>
      <c r="P1283" s="196" t="s">
        <v>12762</v>
      </c>
      <c r="Q1283" s="196">
        <v>35</v>
      </c>
      <c r="R1283" s="196" t="s">
        <v>12758</v>
      </c>
      <c r="S1283" s="196" t="s">
        <v>16307</v>
      </c>
      <c r="T1283" s="198" t="str">
        <f t="shared" ref="T1283:T1287" si="516">P1283&amp;"-"&amp;R1283</f>
        <v>1"-(W)</v>
      </c>
    </row>
    <row r="1284" spans="1:20" x14ac:dyDescent="0.25">
      <c r="A1284">
        <v>3823504</v>
      </c>
      <c r="B1284" t="s">
        <v>19208</v>
      </c>
      <c r="C1284" t="s">
        <v>15874</v>
      </c>
      <c r="D1284">
        <v>20191114</v>
      </c>
      <c r="E1284" s="199">
        <v>12889</v>
      </c>
      <c r="F1284" s="199">
        <v>5230904</v>
      </c>
      <c r="G1284" s="196" t="s">
        <v>12759</v>
      </c>
      <c r="H1284" s="196" t="s">
        <v>12760</v>
      </c>
      <c r="I1284" s="197">
        <v>104.00000001503568</v>
      </c>
      <c r="J1284" s="196" t="s">
        <v>19209</v>
      </c>
      <c r="K1284" s="196" t="s">
        <v>12755</v>
      </c>
      <c r="L1284" s="196">
        <v>60</v>
      </c>
      <c r="M1284" s="196">
        <v>60</v>
      </c>
      <c r="N1284" s="196" t="s">
        <v>19210</v>
      </c>
      <c r="O1284" s="200">
        <v>40742</v>
      </c>
      <c r="P1284" s="196" t="s">
        <v>12754</v>
      </c>
      <c r="Q1284" s="196">
        <v>60</v>
      </c>
      <c r="R1284" s="196" t="s">
        <v>12755</v>
      </c>
      <c r="S1284" s="196" t="s">
        <v>19078</v>
      </c>
      <c r="T1284" s="198" t="str">
        <f t="shared" si="516"/>
        <v>4"-(P)</v>
      </c>
    </row>
    <row r="1285" spans="1:20" x14ac:dyDescent="0.25">
      <c r="A1285">
        <v>3523643</v>
      </c>
      <c r="B1285" t="s">
        <v>12570</v>
      </c>
      <c r="C1285" t="s">
        <v>15874</v>
      </c>
      <c r="D1285">
        <v>20191028</v>
      </c>
      <c r="E1285" s="199">
        <v>16857</v>
      </c>
      <c r="F1285" s="199">
        <v>4426375</v>
      </c>
      <c r="G1285" s="196" t="s">
        <v>12763</v>
      </c>
      <c r="H1285" s="196" t="s">
        <v>12762</v>
      </c>
      <c r="I1285" s="197">
        <v>15.001582349858236</v>
      </c>
      <c r="J1285" s="196" t="s">
        <v>12023</v>
      </c>
      <c r="K1285" s="196" t="s">
        <v>12755</v>
      </c>
      <c r="L1285" s="196">
        <v>57</v>
      </c>
      <c r="M1285" s="196">
        <v>57</v>
      </c>
      <c r="N1285" s="196" t="s">
        <v>16454</v>
      </c>
      <c r="O1285" s="200">
        <v>42969</v>
      </c>
      <c r="P1285" s="196" t="s">
        <v>12760</v>
      </c>
      <c r="Q1285" s="196">
        <v>57</v>
      </c>
      <c r="R1285" s="196" t="s">
        <v>12755</v>
      </c>
      <c r="S1285" s="196" t="s">
        <v>12072</v>
      </c>
      <c r="T1285" s="198" t="str">
        <f t="shared" si="516"/>
        <v>2"-(P)</v>
      </c>
    </row>
    <row r="1286" spans="1:20" x14ac:dyDescent="0.25">
      <c r="A1286">
        <v>3412007</v>
      </c>
      <c r="B1286" t="s">
        <v>19211</v>
      </c>
      <c r="C1286" t="s">
        <v>15874</v>
      </c>
      <c r="D1286">
        <v>20191031</v>
      </c>
      <c r="E1286" s="199">
        <v>11689</v>
      </c>
      <c r="F1286" s="199">
        <v>4055933</v>
      </c>
      <c r="G1286" s="196" t="s">
        <v>12759</v>
      </c>
      <c r="H1286" s="196" t="s">
        <v>12762</v>
      </c>
      <c r="I1286" s="197">
        <v>100.00000004373072</v>
      </c>
      <c r="J1286" s="196" t="s">
        <v>19212</v>
      </c>
      <c r="K1286" s="196" t="s">
        <v>12755</v>
      </c>
      <c r="L1286" s="196">
        <v>35</v>
      </c>
      <c r="M1286" s="196">
        <v>35</v>
      </c>
      <c r="N1286" s="196" t="s">
        <v>19213</v>
      </c>
      <c r="O1286" s="200">
        <v>42755</v>
      </c>
      <c r="P1286" s="196" t="s">
        <v>12760</v>
      </c>
      <c r="Q1286" s="196">
        <v>35</v>
      </c>
      <c r="R1286" s="196" t="s">
        <v>12755</v>
      </c>
      <c r="S1286" s="196" t="s">
        <v>19214</v>
      </c>
      <c r="T1286" s="198" t="str">
        <f t="shared" si="516"/>
        <v>2"-(P)</v>
      </c>
    </row>
    <row r="1287" spans="1:20" x14ac:dyDescent="0.25">
      <c r="A1287">
        <v>3167645</v>
      </c>
      <c r="B1287" t="s">
        <v>12361</v>
      </c>
      <c r="C1287" t="s">
        <v>15874</v>
      </c>
      <c r="D1287">
        <v>20191022</v>
      </c>
      <c r="E1287" s="199">
        <v>3441</v>
      </c>
      <c r="F1287" s="199">
        <v>3363910</v>
      </c>
      <c r="G1287" s="196" t="s">
        <v>12763</v>
      </c>
      <c r="H1287" s="196" t="s">
        <v>12762</v>
      </c>
      <c r="I1287" s="197">
        <v>33.999999996271256</v>
      </c>
      <c r="J1287" s="196" t="s">
        <v>11720</v>
      </c>
      <c r="K1287" s="196" t="s">
        <v>12755</v>
      </c>
      <c r="L1287" s="196">
        <v>60</v>
      </c>
      <c r="M1287" s="196">
        <v>60</v>
      </c>
      <c r="N1287" s="196" t="s">
        <v>16703</v>
      </c>
      <c r="O1287" s="200">
        <v>42010</v>
      </c>
      <c r="P1287" s="196" t="s">
        <v>12760</v>
      </c>
      <c r="Q1287" s="196">
        <v>60</v>
      </c>
      <c r="R1287" s="196" t="s">
        <v>12755</v>
      </c>
      <c r="S1287" s="196" t="s">
        <v>11812</v>
      </c>
      <c r="T1287" s="198" t="str">
        <f t="shared" si="516"/>
        <v>2"-(P)</v>
      </c>
    </row>
    <row r="1288" spans="1:20" x14ac:dyDescent="0.25">
      <c r="A1288">
        <v>3353360</v>
      </c>
      <c r="B1288" t="s">
        <v>12456</v>
      </c>
      <c r="C1288" t="s">
        <v>15874</v>
      </c>
      <c r="D1288">
        <v>20191023</v>
      </c>
      <c r="E1288" s="199">
        <v>2955</v>
      </c>
      <c r="F1288" s="199">
        <v>4092335</v>
      </c>
      <c r="G1288" s="196" t="s">
        <v>12763</v>
      </c>
      <c r="H1288" s="196" t="s">
        <v>12762</v>
      </c>
      <c r="I1288" s="197">
        <v>30.000000001876064</v>
      </c>
      <c r="J1288" s="196" t="s">
        <v>11854</v>
      </c>
      <c r="K1288" s="196" t="s">
        <v>12755</v>
      </c>
      <c r="L1288" s="196">
        <v>45</v>
      </c>
      <c r="M1288" s="196">
        <v>45</v>
      </c>
      <c r="N1288" s="196" t="s">
        <v>16589</v>
      </c>
      <c r="O1288" s="200">
        <v>42660</v>
      </c>
      <c r="P1288" s="196" t="s">
        <v>12760</v>
      </c>
      <c r="Q1288" s="196">
        <v>45</v>
      </c>
      <c r="R1288" s="196" t="s">
        <v>12755</v>
      </c>
      <c r="S1288" s="196" t="s">
        <v>11919</v>
      </c>
      <c r="T1288" s="198" t="str">
        <f t="shared" ref="T1288:T1290" si="517">P1288&amp;"-"&amp;R1288</f>
        <v>2"-(P)</v>
      </c>
    </row>
    <row r="1289" spans="1:20" x14ac:dyDescent="0.25">
      <c r="A1289">
        <v>3260751</v>
      </c>
      <c r="B1289" t="s">
        <v>12384</v>
      </c>
      <c r="C1289" t="s">
        <v>15874</v>
      </c>
      <c r="D1289">
        <v>20191017</v>
      </c>
      <c r="E1289" s="199">
        <v>14117</v>
      </c>
      <c r="F1289" s="199">
        <v>3571105</v>
      </c>
      <c r="G1289" s="196" t="s">
        <v>12763</v>
      </c>
      <c r="H1289" s="196" t="s">
        <v>12762</v>
      </c>
      <c r="I1289" s="197">
        <v>118.00000001787193</v>
      </c>
      <c r="J1289" s="196" t="s">
        <v>11703</v>
      </c>
      <c r="K1289" s="196" t="s">
        <v>12755</v>
      </c>
      <c r="L1289" s="196">
        <v>60</v>
      </c>
      <c r="M1289" s="196">
        <v>60</v>
      </c>
      <c r="N1289" s="196" t="s">
        <v>16223</v>
      </c>
      <c r="O1289" s="200">
        <v>40402</v>
      </c>
      <c r="P1289" s="196" t="s">
        <v>12760</v>
      </c>
      <c r="Q1289" s="196">
        <v>60</v>
      </c>
      <c r="R1289" s="196" t="s">
        <v>12755</v>
      </c>
      <c r="S1289" s="196" t="s">
        <v>16224</v>
      </c>
      <c r="T1289" s="198" t="str">
        <f t="shared" si="517"/>
        <v>2"-(P)</v>
      </c>
    </row>
    <row r="1290" spans="1:20" x14ac:dyDescent="0.25">
      <c r="A1290">
        <v>3376792</v>
      </c>
      <c r="B1290" t="s">
        <v>19215</v>
      </c>
      <c r="C1290" t="s">
        <v>15874</v>
      </c>
      <c r="D1290">
        <v>20191029</v>
      </c>
      <c r="E1290" s="199">
        <v>619</v>
      </c>
      <c r="F1290" s="199">
        <v>4498380</v>
      </c>
      <c r="G1290" s="196" t="s">
        <v>12763</v>
      </c>
      <c r="H1290" s="196" t="s">
        <v>12762</v>
      </c>
      <c r="I1290" s="197">
        <v>310.00000000227067</v>
      </c>
      <c r="J1290" s="196" t="s">
        <v>19216</v>
      </c>
      <c r="K1290" s="196" t="s">
        <v>12755</v>
      </c>
      <c r="L1290" s="196">
        <v>60</v>
      </c>
      <c r="M1290" s="196">
        <v>60</v>
      </c>
      <c r="N1290" s="196" t="s">
        <v>19217</v>
      </c>
      <c r="O1290" s="200">
        <v>43068</v>
      </c>
      <c r="P1290" s="196" t="s">
        <v>12760</v>
      </c>
      <c r="Q1290" s="196">
        <v>60</v>
      </c>
      <c r="R1290" s="196" t="s">
        <v>12755</v>
      </c>
      <c r="S1290" s="196" t="s">
        <v>19218</v>
      </c>
      <c r="T1290" s="198" t="str">
        <f t="shared" si="517"/>
        <v>2"-(P)</v>
      </c>
    </row>
    <row r="1291" spans="1:20" x14ac:dyDescent="0.25">
      <c r="A1291">
        <v>3079796</v>
      </c>
      <c r="B1291" t="s">
        <v>12267</v>
      </c>
      <c r="C1291" t="s">
        <v>15874</v>
      </c>
      <c r="D1291">
        <v>20191031</v>
      </c>
      <c r="E1291" s="199">
        <v>11515</v>
      </c>
      <c r="F1291" s="199">
        <v>3061841</v>
      </c>
      <c r="G1291" s="196" t="s">
        <v>12763</v>
      </c>
      <c r="H1291" s="196" t="s">
        <v>12762</v>
      </c>
      <c r="I1291" s="197">
        <v>180.22889583691492</v>
      </c>
      <c r="J1291" s="196" t="s">
        <v>11621</v>
      </c>
      <c r="K1291" s="196" t="s">
        <v>12755</v>
      </c>
      <c r="L1291" s="196">
        <v>35</v>
      </c>
      <c r="M1291" s="196">
        <v>35</v>
      </c>
      <c r="N1291" s="196" t="s">
        <v>19219</v>
      </c>
      <c r="O1291" s="200">
        <v>41232</v>
      </c>
      <c r="P1291" s="196" t="s">
        <v>12760</v>
      </c>
      <c r="Q1291" s="196">
        <v>35</v>
      </c>
      <c r="R1291" s="196" t="s">
        <v>12755</v>
      </c>
      <c r="S1291" s="196" t="s">
        <v>17798</v>
      </c>
      <c r="T1291" s="198" t="str">
        <f t="shared" ref="T1291:T1294" si="518">P1291&amp;"-"&amp;R1291</f>
        <v>2"-(P)</v>
      </c>
    </row>
    <row r="1292" spans="1:20" x14ac:dyDescent="0.25">
      <c r="A1292">
        <v>1497525</v>
      </c>
      <c r="B1292" t="s">
        <v>19220</v>
      </c>
      <c r="C1292" t="s">
        <v>15874</v>
      </c>
      <c r="D1292">
        <v>20191101</v>
      </c>
      <c r="E1292" s="199">
        <v>1683</v>
      </c>
      <c r="F1292" s="199">
        <v>441237</v>
      </c>
      <c r="G1292" s="196" t="s">
        <v>12763</v>
      </c>
      <c r="H1292" s="196" t="s">
        <v>12762</v>
      </c>
      <c r="I1292" s="197">
        <v>185.26167272584968</v>
      </c>
      <c r="J1292" s="196" t="s">
        <v>65</v>
      </c>
      <c r="K1292" s="196" t="s">
        <v>12758</v>
      </c>
      <c r="L1292" s="196">
        <v>45</v>
      </c>
      <c r="M1292" s="196">
        <v>45</v>
      </c>
      <c r="N1292" s="196" t="s">
        <v>19221</v>
      </c>
      <c r="O1292" s="200">
        <v>42270</v>
      </c>
      <c r="P1292" s="196" t="s">
        <v>12760</v>
      </c>
      <c r="Q1292" s="196">
        <v>45</v>
      </c>
      <c r="R1292" s="196" t="s">
        <v>12755</v>
      </c>
      <c r="S1292" s="196" t="s">
        <v>19222</v>
      </c>
      <c r="T1292" s="198" t="str">
        <f t="shared" si="518"/>
        <v>2"-(P)</v>
      </c>
    </row>
    <row r="1293" spans="1:20" x14ac:dyDescent="0.25">
      <c r="A1293">
        <v>3577671</v>
      </c>
      <c r="B1293" t="s">
        <v>12272</v>
      </c>
      <c r="C1293" t="s">
        <v>15874</v>
      </c>
      <c r="D1293">
        <v>20191111</v>
      </c>
      <c r="E1293" s="199">
        <v>81</v>
      </c>
      <c r="F1293" s="199">
        <v>2946125</v>
      </c>
      <c r="G1293" s="196" t="s">
        <v>12763</v>
      </c>
      <c r="H1293" s="196" t="s">
        <v>12762</v>
      </c>
      <c r="I1293" s="197">
        <v>59.000000026160045</v>
      </c>
      <c r="J1293" s="196" t="s">
        <v>11586</v>
      </c>
      <c r="K1293" s="196" t="s">
        <v>12755</v>
      </c>
      <c r="L1293" s="196">
        <v>60</v>
      </c>
      <c r="M1293" s="196">
        <v>60</v>
      </c>
      <c r="N1293" s="196" t="s">
        <v>19223</v>
      </c>
      <c r="O1293" s="200">
        <v>41821</v>
      </c>
      <c r="P1293" s="196" t="s">
        <v>12760</v>
      </c>
      <c r="Q1293" s="196">
        <v>60</v>
      </c>
      <c r="R1293" s="196" t="s">
        <v>12755</v>
      </c>
      <c r="S1293" s="196" t="s">
        <v>11651</v>
      </c>
      <c r="T1293" s="198" t="str">
        <f t="shared" si="518"/>
        <v>2"-(P)</v>
      </c>
    </row>
    <row r="1294" spans="1:20" x14ac:dyDescent="0.25">
      <c r="A1294">
        <v>2669154</v>
      </c>
      <c r="B1294" t="s">
        <v>19224</v>
      </c>
      <c r="C1294" t="s">
        <v>15874</v>
      </c>
      <c r="D1294">
        <v>20191114</v>
      </c>
      <c r="E1294" s="199">
        <v>27765</v>
      </c>
      <c r="F1294" s="199">
        <v>2952530</v>
      </c>
      <c r="G1294" s="196" t="s">
        <v>12763</v>
      </c>
      <c r="H1294" s="196" t="s">
        <v>12762</v>
      </c>
      <c r="I1294" s="197">
        <v>77.478326101284225</v>
      </c>
      <c r="J1294" s="196" t="s">
        <v>19225</v>
      </c>
      <c r="K1294" s="196" t="s">
        <v>12755</v>
      </c>
      <c r="L1294" s="196">
        <v>57</v>
      </c>
      <c r="M1294" s="196">
        <v>57</v>
      </c>
      <c r="N1294" s="196" t="s">
        <v>19226</v>
      </c>
      <c r="O1294" s="200">
        <v>41591</v>
      </c>
      <c r="P1294" s="196" t="s">
        <v>12762</v>
      </c>
      <c r="Q1294" s="196">
        <v>57</v>
      </c>
      <c r="R1294" s="196" t="s">
        <v>12755</v>
      </c>
      <c r="S1294" s="196" t="s">
        <v>19227</v>
      </c>
      <c r="T1294" s="198" t="str">
        <f t="shared" si="518"/>
        <v>1"-(P)</v>
      </c>
    </row>
    <row r="1295" spans="1:20" x14ac:dyDescent="0.25">
      <c r="A1295">
        <v>3555394</v>
      </c>
      <c r="B1295" t="s">
        <v>19228</v>
      </c>
      <c r="C1295" t="s">
        <v>15874</v>
      </c>
      <c r="D1295">
        <v>20191113</v>
      </c>
      <c r="E1295" s="199">
        <v>25546</v>
      </c>
      <c r="F1295" s="199">
        <v>122707</v>
      </c>
      <c r="G1295" s="196" t="s">
        <v>12768</v>
      </c>
      <c r="H1295" s="196" t="s">
        <v>12764</v>
      </c>
      <c r="I1295" s="197">
        <v>47.060391772702012</v>
      </c>
      <c r="J1295" s="196" t="s">
        <v>16490</v>
      </c>
      <c r="K1295" s="196" t="s">
        <v>12755</v>
      </c>
      <c r="L1295" s="196">
        <v>57</v>
      </c>
      <c r="M1295" s="196">
        <v>57</v>
      </c>
      <c r="N1295" s="196" t="s">
        <v>16491</v>
      </c>
      <c r="O1295" s="200">
        <v>42034</v>
      </c>
      <c r="P1295" s="196" t="s">
        <v>12760</v>
      </c>
      <c r="Q1295" s="196">
        <v>57</v>
      </c>
      <c r="R1295" s="196" t="s">
        <v>12755</v>
      </c>
      <c r="S1295" s="196" t="s">
        <v>16492</v>
      </c>
      <c r="T1295" s="198" t="str">
        <f t="shared" ref="T1295:T1296" si="519">P1295&amp;"-"&amp;R1295</f>
        <v>2"-(P)</v>
      </c>
    </row>
    <row r="1296" spans="1:20" x14ac:dyDescent="0.25">
      <c r="A1296">
        <v>87610</v>
      </c>
      <c r="B1296" t="s">
        <v>19229</v>
      </c>
      <c r="C1296" t="s">
        <v>15874</v>
      </c>
      <c r="D1296">
        <v>20191025</v>
      </c>
      <c r="E1296" s="199">
        <v>17460</v>
      </c>
      <c r="F1296" s="199">
        <v>617893</v>
      </c>
      <c r="G1296" s="196" t="s">
        <v>12768</v>
      </c>
      <c r="H1296" s="196" t="s">
        <v>12762</v>
      </c>
      <c r="I1296" s="197">
        <v>28.806413205600581</v>
      </c>
      <c r="J1296" s="196" t="s">
        <v>17655</v>
      </c>
      <c r="K1296" s="196" t="s">
        <v>12755</v>
      </c>
      <c r="L1296" s="196">
        <v>0</v>
      </c>
      <c r="M1296" s="196">
        <v>0</v>
      </c>
      <c r="N1296" s="196" t="s">
        <v>16987</v>
      </c>
      <c r="O1296" s="200">
        <v>39448</v>
      </c>
      <c r="P1296" s="196" t="s">
        <v>12760</v>
      </c>
      <c r="Q1296" s="196">
        <v>57</v>
      </c>
      <c r="R1296" s="196" t="s">
        <v>12755</v>
      </c>
      <c r="S1296" s="196" t="s">
        <v>16988</v>
      </c>
      <c r="T1296" s="198" t="str">
        <f t="shared" si="519"/>
        <v>2"-(P)</v>
      </c>
    </row>
    <row r="1297" spans="1:20" x14ac:dyDescent="0.25">
      <c r="A1297">
        <v>3824049</v>
      </c>
      <c r="B1297" t="s">
        <v>19230</v>
      </c>
      <c r="C1297" t="s">
        <v>15874</v>
      </c>
      <c r="D1297">
        <v>20191105</v>
      </c>
      <c r="E1297" s="199">
        <v>9329</v>
      </c>
      <c r="F1297" s="199">
        <v>652894</v>
      </c>
      <c r="G1297" s="196" t="s">
        <v>12763</v>
      </c>
      <c r="H1297" s="196" t="s">
        <v>12762</v>
      </c>
      <c r="I1297" s="197">
        <v>15.929884137320617</v>
      </c>
      <c r="J1297" s="196" t="s">
        <v>19000</v>
      </c>
      <c r="K1297" s="196" t="s">
        <v>12758</v>
      </c>
      <c r="L1297" s="196">
        <v>2</v>
      </c>
      <c r="M1297" s="196">
        <v>2</v>
      </c>
      <c r="N1297" s="196" t="s">
        <v>16639</v>
      </c>
      <c r="O1297" s="200">
        <v>39931</v>
      </c>
      <c r="P1297" s="196" t="s">
        <v>12760</v>
      </c>
      <c r="Q1297" s="196">
        <v>45</v>
      </c>
      <c r="R1297" s="196" t="s">
        <v>12758</v>
      </c>
      <c r="S1297" s="196" t="s">
        <v>16504</v>
      </c>
      <c r="T1297" s="198" t="str">
        <f t="shared" ref="T1297:T1299" si="520">P1297&amp;"-"&amp;R1297</f>
        <v>2"-(W)</v>
      </c>
    </row>
    <row r="1298" spans="1:20" x14ac:dyDescent="0.25">
      <c r="A1298">
        <v>2801985</v>
      </c>
      <c r="B1298" t="s">
        <v>19231</v>
      </c>
      <c r="C1298" t="s">
        <v>15874</v>
      </c>
      <c r="D1298">
        <v>20191104</v>
      </c>
      <c r="E1298" s="199">
        <v>18580</v>
      </c>
      <c r="F1298" s="199">
        <v>2329963</v>
      </c>
      <c r="G1298" s="196" t="s">
        <v>12763</v>
      </c>
      <c r="H1298" s="196" t="s">
        <v>12762</v>
      </c>
      <c r="I1298" s="197">
        <v>358.75258558176887</v>
      </c>
      <c r="J1298" s="196" t="s">
        <v>19232</v>
      </c>
      <c r="K1298" s="196" t="s">
        <v>12755</v>
      </c>
      <c r="L1298" s="196">
        <v>60</v>
      </c>
      <c r="M1298" s="196">
        <v>60</v>
      </c>
      <c r="N1298" s="196" t="s">
        <v>19233</v>
      </c>
      <c r="O1298" s="200">
        <v>40259</v>
      </c>
      <c r="P1298" s="196" t="s">
        <v>12760</v>
      </c>
      <c r="Q1298" s="196">
        <v>60</v>
      </c>
      <c r="R1298" s="196" t="s">
        <v>12755</v>
      </c>
      <c r="S1298" s="196" t="s">
        <v>19234</v>
      </c>
      <c r="T1298" s="198" t="str">
        <f t="shared" si="520"/>
        <v>2"-(P)</v>
      </c>
    </row>
    <row r="1299" spans="1:20" x14ac:dyDescent="0.25">
      <c r="A1299">
        <v>1086415</v>
      </c>
      <c r="B1299" t="s">
        <v>19235</v>
      </c>
      <c r="C1299" t="s">
        <v>15874</v>
      </c>
      <c r="D1299">
        <v>20191025</v>
      </c>
      <c r="E1299" s="199">
        <v>17460</v>
      </c>
      <c r="F1299" s="199">
        <v>617893</v>
      </c>
      <c r="G1299" s="196" t="s">
        <v>12768</v>
      </c>
      <c r="H1299" s="196" t="s">
        <v>12762</v>
      </c>
      <c r="I1299" s="197">
        <v>28.806413205600581</v>
      </c>
      <c r="J1299" s="196" t="s">
        <v>17655</v>
      </c>
      <c r="K1299" s="196" t="s">
        <v>12755</v>
      </c>
      <c r="L1299" s="196">
        <v>0</v>
      </c>
      <c r="M1299" s="196">
        <v>0</v>
      </c>
      <c r="N1299" s="196" t="s">
        <v>16987</v>
      </c>
      <c r="O1299" s="200">
        <v>39448</v>
      </c>
      <c r="P1299" s="196" t="s">
        <v>12760</v>
      </c>
      <c r="Q1299" s="196">
        <v>57</v>
      </c>
      <c r="R1299" s="196" t="s">
        <v>12755</v>
      </c>
      <c r="S1299" s="196" t="s">
        <v>16988</v>
      </c>
      <c r="T1299" s="198" t="str">
        <f t="shared" si="520"/>
        <v>2"-(P)</v>
      </c>
    </row>
    <row r="1300" spans="1:20" x14ac:dyDescent="0.25">
      <c r="A1300">
        <v>3135080</v>
      </c>
      <c r="B1300" t="s">
        <v>12283</v>
      </c>
      <c r="C1300" t="s">
        <v>15874</v>
      </c>
      <c r="D1300">
        <v>20191018</v>
      </c>
      <c r="E1300" s="199">
        <v>21519</v>
      </c>
      <c r="F1300" s="199">
        <v>2975739</v>
      </c>
      <c r="G1300" s="196" t="s">
        <v>12763</v>
      </c>
      <c r="H1300" s="196" t="s">
        <v>12762</v>
      </c>
      <c r="I1300" s="197">
        <v>16.298971918220605</v>
      </c>
      <c r="J1300" s="196" t="s">
        <v>11638</v>
      </c>
      <c r="K1300" s="196" t="s">
        <v>12755</v>
      </c>
      <c r="L1300" s="196">
        <v>57</v>
      </c>
      <c r="M1300" s="196">
        <v>57</v>
      </c>
      <c r="N1300" s="196" t="s">
        <v>19236</v>
      </c>
      <c r="O1300" s="200">
        <v>41661</v>
      </c>
      <c r="P1300" s="196" t="s">
        <v>12760</v>
      </c>
      <c r="Q1300" s="196">
        <v>57</v>
      </c>
      <c r="R1300" s="196" t="s">
        <v>12755</v>
      </c>
      <c r="S1300" s="196" t="s">
        <v>11675</v>
      </c>
      <c r="T1300" s="198" t="str">
        <f t="shared" ref="T1300:T1302" si="521">P1300&amp;"-"&amp;R1300</f>
        <v>2"-(P)</v>
      </c>
    </row>
    <row r="1301" spans="1:20" x14ac:dyDescent="0.25">
      <c r="A1301">
        <v>2613290</v>
      </c>
      <c r="B1301" t="s">
        <v>19237</v>
      </c>
      <c r="C1301" t="s">
        <v>15874</v>
      </c>
      <c r="D1301">
        <v>20191114</v>
      </c>
      <c r="E1301" s="199">
        <v>27251</v>
      </c>
      <c r="F1301" s="199">
        <v>103887</v>
      </c>
      <c r="G1301" s="196" t="s">
        <v>12768</v>
      </c>
      <c r="H1301" s="196" t="s">
        <v>12764</v>
      </c>
      <c r="I1301" s="197">
        <v>65.312560565995156</v>
      </c>
      <c r="J1301" s="196" t="s">
        <v>15940</v>
      </c>
      <c r="K1301" s="196" t="s">
        <v>12755</v>
      </c>
      <c r="L1301" s="196">
        <v>0</v>
      </c>
      <c r="M1301" s="196">
        <v>0</v>
      </c>
      <c r="N1301" s="196" t="s">
        <v>15941</v>
      </c>
      <c r="O1301" s="200">
        <v>39814</v>
      </c>
      <c r="P1301" s="196" t="s">
        <v>12760</v>
      </c>
      <c r="Q1301" s="196">
        <v>57</v>
      </c>
      <c r="R1301" s="196" t="s">
        <v>12755</v>
      </c>
      <c r="S1301" s="196" t="s">
        <v>15942</v>
      </c>
      <c r="T1301" s="198" t="str">
        <f t="shared" si="521"/>
        <v>2"-(P)</v>
      </c>
    </row>
    <row r="1302" spans="1:20" x14ac:dyDescent="0.25">
      <c r="A1302">
        <v>1350203</v>
      </c>
      <c r="B1302" t="s">
        <v>19238</v>
      </c>
      <c r="C1302" t="s">
        <v>15874</v>
      </c>
      <c r="D1302">
        <v>20191104</v>
      </c>
      <c r="E1302" s="199">
        <v>1889</v>
      </c>
      <c r="F1302" s="199">
        <v>3492303</v>
      </c>
      <c r="G1302" s="196" t="s">
        <v>12763</v>
      </c>
      <c r="H1302" s="196" t="s">
        <v>12762</v>
      </c>
      <c r="I1302" s="197">
        <v>15.000000012358647</v>
      </c>
      <c r="J1302" s="196" t="s">
        <v>19239</v>
      </c>
      <c r="K1302" s="196" t="s">
        <v>12755</v>
      </c>
      <c r="L1302" s="196">
        <v>45</v>
      </c>
      <c r="M1302" s="196">
        <v>45</v>
      </c>
      <c r="N1302" s="196" t="s">
        <v>16857</v>
      </c>
      <c r="O1302" s="200">
        <v>42191</v>
      </c>
      <c r="P1302" s="196" t="s">
        <v>12760</v>
      </c>
      <c r="Q1302" s="196">
        <v>45</v>
      </c>
      <c r="R1302" s="196" t="s">
        <v>12755</v>
      </c>
      <c r="S1302" s="196" t="s">
        <v>16858</v>
      </c>
      <c r="T1302" s="198" t="str">
        <f t="shared" si="521"/>
        <v>2"-(P)</v>
      </c>
    </row>
    <row r="1303" spans="1:20" x14ac:dyDescent="0.25">
      <c r="A1303">
        <v>4615</v>
      </c>
      <c r="B1303" t="s">
        <v>19240</v>
      </c>
      <c r="C1303" t="s">
        <v>15874</v>
      </c>
      <c r="D1303">
        <v>20191017</v>
      </c>
      <c r="E1303" s="199">
        <v>5669</v>
      </c>
      <c r="F1303" s="199">
        <v>2878897</v>
      </c>
      <c r="G1303" s="196" t="s">
        <v>12763</v>
      </c>
      <c r="H1303" s="196" t="s">
        <v>12762</v>
      </c>
      <c r="I1303" s="197">
        <v>34.999999986117587</v>
      </c>
      <c r="J1303" s="196" t="s">
        <v>19241</v>
      </c>
      <c r="K1303" s="196" t="s">
        <v>12755</v>
      </c>
      <c r="L1303" s="196">
        <v>45</v>
      </c>
      <c r="M1303" s="196">
        <v>45</v>
      </c>
      <c r="N1303" s="196" t="s">
        <v>17965</v>
      </c>
      <c r="O1303" s="200">
        <v>41744</v>
      </c>
      <c r="P1303" s="196" t="s">
        <v>12760</v>
      </c>
      <c r="Q1303" s="196">
        <v>45</v>
      </c>
      <c r="R1303" s="196" t="s">
        <v>12755</v>
      </c>
      <c r="S1303" s="196" t="s">
        <v>17966</v>
      </c>
      <c r="T1303" s="198" t="str">
        <f t="shared" ref="T1303:T1304" si="522">P1303&amp;"-"&amp;R1303</f>
        <v>2"-(P)</v>
      </c>
    </row>
    <row r="1304" spans="1:20" x14ac:dyDescent="0.25">
      <c r="A1304">
        <v>244652</v>
      </c>
      <c r="B1304" t="s">
        <v>19242</v>
      </c>
      <c r="C1304" t="s">
        <v>15874</v>
      </c>
      <c r="D1304">
        <v>20191105</v>
      </c>
      <c r="E1304" s="199">
        <v>9610</v>
      </c>
      <c r="F1304" s="199">
        <v>2128324</v>
      </c>
      <c r="G1304" s="196" t="s">
        <v>12763</v>
      </c>
      <c r="H1304" s="196" t="s">
        <v>12762</v>
      </c>
      <c r="I1304" s="197">
        <v>140.0000000079055</v>
      </c>
      <c r="J1304" s="196" t="s">
        <v>19243</v>
      </c>
      <c r="K1304" s="196" t="s">
        <v>12755</v>
      </c>
      <c r="L1304" s="196">
        <v>45</v>
      </c>
      <c r="M1304" s="196">
        <v>45</v>
      </c>
      <c r="N1304" s="196" t="s">
        <v>16579</v>
      </c>
      <c r="O1304" s="200">
        <v>41033</v>
      </c>
      <c r="P1304" s="196" t="s">
        <v>12754</v>
      </c>
      <c r="Q1304" s="196">
        <v>45</v>
      </c>
      <c r="R1304" s="196" t="s">
        <v>12755</v>
      </c>
      <c r="S1304" s="196" t="s">
        <v>16116</v>
      </c>
      <c r="T1304" s="198" t="str">
        <f t="shared" si="522"/>
        <v>4"-(P)</v>
      </c>
    </row>
    <row r="1305" spans="1:20" x14ac:dyDescent="0.25">
      <c r="A1305">
        <v>340061</v>
      </c>
      <c r="B1305" t="s">
        <v>19244</v>
      </c>
      <c r="C1305" t="s">
        <v>15874</v>
      </c>
      <c r="D1305">
        <v>20191108</v>
      </c>
      <c r="E1305" s="199">
        <v>31378</v>
      </c>
      <c r="F1305" s="199">
        <v>32341</v>
      </c>
      <c r="G1305" s="196" t="s">
        <v>12763</v>
      </c>
      <c r="H1305" s="196" t="s">
        <v>12762</v>
      </c>
      <c r="I1305" s="197">
        <v>227.81516956685678</v>
      </c>
      <c r="J1305" s="196" t="s">
        <v>19245</v>
      </c>
      <c r="K1305" s="196" t="s">
        <v>12758</v>
      </c>
      <c r="L1305" s="196">
        <v>0</v>
      </c>
      <c r="M1305" s="196">
        <v>0</v>
      </c>
      <c r="N1305" s="196" t="s">
        <v>18835</v>
      </c>
      <c r="O1305" s="200">
        <v>40585</v>
      </c>
      <c r="P1305" s="196" t="s">
        <v>12760</v>
      </c>
      <c r="Q1305" s="196">
        <v>57</v>
      </c>
      <c r="R1305" s="196" t="s">
        <v>12758</v>
      </c>
      <c r="S1305" s="196" t="s">
        <v>18836</v>
      </c>
      <c r="T1305" s="198" t="str">
        <f t="shared" ref="T1305:T1307" si="523">P1305&amp;"-"&amp;R1305</f>
        <v>2"-(W)</v>
      </c>
    </row>
    <row r="1306" spans="1:20" x14ac:dyDescent="0.25">
      <c r="A1306">
        <v>2231061</v>
      </c>
      <c r="B1306" t="s">
        <v>19246</v>
      </c>
      <c r="C1306" t="s">
        <v>15874</v>
      </c>
      <c r="D1306">
        <v>20191114</v>
      </c>
      <c r="E1306" s="199">
        <v>7090</v>
      </c>
      <c r="F1306" s="199">
        <v>1487037</v>
      </c>
      <c r="G1306" s="196" t="s">
        <v>12759</v>
      </c>
      <c r="H1306" s="196" t="s">
        <v>12762</v>
      </c>
      <c r="I1306" s="197">
        <v>115.63385023639866</v>
      </c>
      <c r="J1306" s="196" t="s">
        <v>19247</v>
      </c>
      <c r="K1306" s="196" t="s">
        <v>12755</v>
      </c>
      <c r="L1306" s="196">
        <v>60</v>
      </c>
      <c r="M1306" s="196">
        <v>60</v>
      </c>
      <c r="N1306" s="196" t="s">
        <v>19248</v>
      </c>
      <c r="O1306" s="200">
        <v>40126</v>
      </c>
      <c r="P1306" s="196" t="s">
        <v>12760</v>
      </c>
      <c r="Q1306" s="196">
        <v>60</v>
      </c>
      <c r="R1306" s="196" t="s">
        <v>12755</v>
      </c>
      <c r="S1306" s="196" t="s">
        <v>19249</v>
      </c>
      <c r="T1306" s="198" t="str">
        <f t="shared" si="523"/>
        <v>2"-(P)</v>
      </c>
    </row>
    <row r="1307" spans="1:20" x14ac:dyDescent="0.25">
      <c r="A1307">
        <v>2495229</v>
      </c>
      <c r="B1307" t="s">
        <v>19250</v>
      </c>
      <c r="C1307" t="s">
        <v>15874</v>
      </c>
      <c r="D1307">
        <v>20191031</v>
      </c>
      <c r="E1307" s="199">
        <v>11363</v>
      </c>
      <c r="F1307" s="199">
        <v>2877292</v>
      </c>
      <c r="G1307" s="196" t="s">
        <v>12763</v>
      </c>
      <c r="H1307" s="196" t="s">
        <v>12762</v>
      </c>
      <c r="I1307" s="197">
        <v>7.0000000028757796</v>
      </c>
      <c r="J1307" s="196" t="s">
        <v>19251</v>
      </c>
      <c r="K1307" s="196" t="s">
        <v>12755</v>
      </c>
      <c r="L1307" s="196">
        <v>35</v>
      </c>
      <c r="M1307" s="196">
        <v>35</v>
      </c>
      <c r="N1307" s="196" t="s">
        <v>19252</v>
      </c>
      <c r="O1307" s="200">
        <v>39814</v>
      </c>
      <c r="P1307" s="196" t="s">
        <v>12762</v>
      </c>
      <c r="Q1307" s="196">
        <v>35</v>
      </c>
      <c r="R1307" s="196" t="s">
        <v>12758</v>
      </c>
      <c r="S1307" s="196" t="s">
        <v>19253</v>
      </c>
      <c r="T1307" s="198" t="str">
        <f t="shared" si="523"/>
        <v>1"-(W)</v>
      </c>
    </row>
    <row r="1308" spans="1:20" x14ac:dyDescent="0.25">
      <c r="A1308">
        <v>890582</v>
      </c>
      <c r="B1308" t="s">
        <v>19254</v>
      </c>
      <c r="C1308" t="s">
        <v>15874</v>
      </c>
      <c r="D1308">
        <v>20191021</v>
      </c>
      <c r="E1308" s="199">
        <v>3875</v>
      </c>
      <c r="F1308" s="199">
        <v>802584</v>
      </c>
      <c r="G1308" s="196" t="s">
        <v>12763</v>
      </c>
      <c r="H1308" s="196" t="s">
        <v>12762</v>
      </c>
      <c r="I1308" s="197">
        <v>55.38709476930557</v>
      </c>
      <c r="J1308" s="196" t="s">
        <v>19255</v>
      </c>
      <c r="K1308" s="196" t="s">
        <v>12755</v>
      </c>
      <c r="L1308" s="196">
        <v>35</v>
      </c>
      <c r="M1308" s="196">
        <v>35</v>
      </c>
      <c r="N1308" s="196" t="s">
        <v>16078</v>
      </c>
      <c r="O1308" s="200">
        <v>40277</v>
      </c>
      <c r="P1308" s="196" t="s">
        <v>12754</v>
      </c>
      <c r="Q1308" s="196">
        <v>35</v>
      </c>
      <c r="R1308" s="196" t="s">
        <v>12755</v>
      </c>
      <c r="S1308" s="196" t="s">
        <v>16079</v>
      </c>
      <c r="T1308" s="198" t="str">
        <f t="shared" ref="T1308:T1309" si="524">P1308&amp;"-"&amp;R1308</f>
        <v>4"-(P)</v>
      </c>
    </row>
    <row r="1309" spans="1:20" x14ac:dyDescent="0.25">
      <c r="A1309">
        <v>1705235</v>
      </c>
      <c r="B1309" t="s">
        <v>19256</v>
      </c>
      <c r="C1309" t="s">
        <v>15874</v>
      </c>
      <c r="D1309">
        <v>20191025</v>
      </c>
      <c r="E1309" s="199">
        <v>2046</v>
      </c>
      <c r="F1309" s="199">
        <v>3580304</v>
      </c>
      <c r="G1309" s="196" t="s">
        <v>12768</v>
      </c>
      <c r="H1309" s="196" t="s">
        <v>12762</v>
      </c>
      <c r="I1309" s="197">
        <v>12.999999985862003</v>
      </c>
      <c r="J1309" s="196" t="s">
        <v>11728</v>
      </c>
      <c r="K1309" s="196" t="s">
        <v>12755</v>
      </c>
      <c r="L1309" s="196">
        <v>35</v>
      </c>
      <c r="M1309" s="196">
        <v>35</v>
      </c>
      <c r="N1309" s="196" t="s">
        <v>16481</v>
      </c>
      <c r="O1309" s="200">
        <v>42331</v>
      </c>
      <c r="P1309" s="196" t="s">
        <v>12760</v>
      </c>
      <c r="Q1309" s="196">
        <v>35</v>
      </c>
      <c r="R1309" s="196" t="s">
        <v>12755</v>
      </c>
      <c r="S1309" s="196" t="s">
        <v>11791</v>
      </c>
      <c r="T1309" s="198" t="str">
        <f t="shared" si="524"/>
        <v>2"-(P)</v>
      </c>
    </row>
    <row r="1310" spans="1:20" x14ac:dyDescent="0.25">
      <c r="A1310">
        <v>559179</v>
      </c>
      <c r="B1310" t="s">
        <v>19257</v>
      </c>
      <c r="C1310" t="s">
        <v>15874</v>
      </c>
      <c r="D1310">
        <v>20191108</v>
      </c>
      <c r="E1310" s="199">
        <v>7477</v>
      </c>
      <c r="F1310" s="199">
        <v>383874</v>
      </c>
      <c r="G1310" s="196" t="s">
        <v>12763</v>
      </c>
      <c r="H1310" s="196" t="s">
        <v>12764</v>
      </c>
      <c r="I1310" s="197">
        <v>55.092452075699761</v>
      </c>
      <c r="J1310" s="196" t="s">
        <v>17938</v>
      </c>
      <c r="K1310" s="196" t="s">
        <v>12755</v>
      </c>
      <c r="L1310" s="196">
        <v>35</v>
      </c>
      <c r="M1310" s="196">
        <v>35</v>
      </c>
      <c r="N1310" s="196" t="s">
        <v>17939</v>
      </c>
      <c r="O1310" s="200">
        <v>41138</v>
      </c>
      <c r="P1310" s="196" t="s">
        <v>12760</v>
      </c>
      <c r="Q1310" s="196">
        <v>35</v>
      </c>
      <c r="R1310" s="196" t="s">
        <v>12755</v>
      </c>
      <c r="S1310" s="196" t="s">
        <v>17744</v>
      </c>
      <c r="T1310" s="198" t="str">
        <f t="shared" ref="T1310:T1312" si="525">P1310&amp;"-"&amp;R1310</f>
        <v>2"-(P)</v>
      </c>
    </row>
    <row r="1311" spans="1:20" x14ac:dyDescent="0.25">
      <c r="A1311">
        <v>3077453</v>
      </c>
      <c r="B1311" t="s">
        <v>19258</v>
      </c>
      <c r="C1311" t="s">
        <v>15874</v>
      </c>
      <c r="D1311">
        <v>20191114</v>
      </c>
      <c r="E1311" s="199">
        <v>25877</v>
      </c>
      <c r="F1311" s="199">
        <v>639151</v>
      </c>
      <c r="G1311" s="196" t="s">
        <v>12768</v>
      </c>
      <c r="H1311" s="196" t="s">
        <v>12762</v>
      </c>
      <c r="I1311" s="197">
        <v>32.51411338365682</v>
      </c>
      <c r="J1311" s="196" t="s">
        <v>19259</v>
      </c>
      <c r="K1311" s="196" t="s">
        <v>12755</v>
      </c>
      <c r="L1311" s="196">
        <v>0</v>
      </c>
      <c r="M1311" s="196">
        <v>0</v>
      </c>
      <c r="N1311" s="196" t="s">
        <v>19147</v>
      </c>
      <c r="O1311" s="200">
        <v>40295</v>
      </c>
      <c r="P1311" s="196" t="s">
        <v>12760</v>
      </c>
      <c r="Q1311" s="196">
        <v>57</v>
      </c>
      <c r="R1311" s="196" t="s">
        <v>12755</v>
      </c>
      <c r="S1311" s="196" t="s">
        <v>19148</v>
      </c>
      <c r="T1311" s="198" t="str">
        <f t="shared" si="525"/>
        <v>2"-(P)</v>
      </c>
    </row>
    <row r="1312" spans="1:20" x14ac:dyDescent="0.25">
      <c r="A1312">
        <v>3777474</v>
      </c>
      <c r="B1312" t="s">
        <v>12293</v>
      </c>
      <c r="C1312" t="s">
        <v>15874</v>
      </c>
      <c r="D1312">
        <v>20191018</v>
      </c>
      <c r="E1312" s="199">
        <v>30429</v>
      </c>
      <c r="F1312" s="199">
        <v>3563104</v>
      </c>
      <c r="G1312" s="196" t="s">
        <v>12763</v>
      </c>
      <c r="H1312" s="196" t="s">
        <v>12760</v>
      </c>
      <c r="I1312" s="197">
        <v>71.123500051897892</v>
      </c>
      <c r="J1312" s="196" t="s">
        <v>11748</v>
      </c>
      <c r="K1312" s="196" t="s">
        <v>12755</v>
      </c>
      <c r="L1312" s="196">
        <v>57</v>
      </c>
      <c r="M1312" s="196">
        <v>57</v>
      </c>
      <c r="N1312" s="196" t="s">
        <v>19260</v>
      </c>
      <c r="O1312" s="200">
        <v>42340</v>
      </c>
      <c r="P1312" s="196" t="s">
        <v>12760</v>
      </c>
      <c r="Q1312" s="196">
        <v>57</v>
      </c>
      <c r="R1312" s="196" t="s">
        <v>12755</v>
      </c>
      <c r="S1312" s="196" t="s">
        <v>19261</v>
      </c>
      <c r="T1312" s="198" t="str">
        <f t="shared" si="525"/>
        <v>2"-(P)</v>
      </c>
    </row>
    <row r="1313" spans="1:20" x14ac:dyDescent="0.25">
      <c r="A1313">
        <v>2441110</v>
      </c>
      <c r="B1313" t="s">
        <v>19262</v>
      </c>
      <c r="C1313" t="s">
        <v>15874</v>
      </c>
      <c r="D1313">
        <v>20191101</v>
      </c>
      <c r="E1313" s="199">
        <v>901</v>
      </c>
      <c r="F1313" s="199">
        <v>1110225</v>
      </c>
      <c r="G1313" s="196" t="s">
        <v>12763</v>
      </c>
      <c r="H1313" s="196" t="s">
        <v>12762</v>
      </c>
      <c r="I1313" s="197">
        <v>17.843868547872511</v>
      </c>
      <c r="J1313" s="196" t="s">
        <v>19263</v>
      </c>
      <c r="K1313" s="196" t="s">
        <v>12755</v>
      </c>
      <c r="L1313" s="196">
        <v>45</v>
      </c>
      <c r="M1313" s="196">
        <v>45</v>
      </c>
      <c r="N1313" s="196" t="s">
        <v>19264</v>
      </c>
      <c r="O1313" s="200">
        <v>41387</v>
      </c>
      <c r="P1313" s="196" t="s">
        <v>12760</v>
      </c>
      <c r="Q1313" s="196">
        <v>45</v>
      </c>
      <c r="R1313" s="196" t="s">
        <v>12755</v>
      </c>
      <c r="S1313" s="196" t="s">
        <v>19265</v>
      </c>
      <c r="T1313" s="198" t="str">
        <f t="shared" ref="T1313" si="526">P1313&amp;"-"&amp;R1313</f>
        <v>2"-(P)</v>
      </c>
    </row>
    <row r="1314" spans="1:20" x14ac:dyDescent="0.25">
      <c r="A1314">
        <v>1807050</v>
      </c>
      <c r="B1314" t="s">
        <v>19267</v>
      </c>
      <c r="C1314" t="s">
        <v>15874</v>
      </c>
      <c r="D1314">
        <v>20191112</v>
      </c>
      <c r="E1314" s="199">
        <v>15935</v>
      </c>
      <c r="F1314" s="199">
        <v>114525</v>
      </c>
      <c r="G1314" s="196" t="s">
        <v>12759</v>
      </c>
      <c r="H1314" s="196" t="s">
        <v>12762</v>
      </c>
      <c r="I1314" s="197">
        <v>372.54659642365908</v>
      </c>
      <c r="J1314" s="196" t="s">
        <v>16055</v>
      </c>
      <c r="K1314" s="196" t="s">
        <v>12758</v>
      </c>
      <c r="L1314" s="196">
        <v>0</v>
      </c>
      <c r="M1314" s="196">
        <v>0</v>
      </c>
      <c r="N1314" s="196" t="s">
        <v>18528</v>
      </c>
      <c r="O1314" s="200">
        <v>42443</v>
      </c>
      <c r="P1314" s="196" t="s">
        <v>12760</v>
      </c>
      <c r="Q1314" s="196">
        <v>57</v>
      </c>
      <c r="R1314" s="196" t="s">
        <v>12755</v>
      </c>
      <c r="S1314" s="196" t="s">
        <v>16057</v>
      </c>
      <c r="T1314" s="198" t="str">
        <f t="shared" ref="T1314" si="527">P1314&amp;"-"&amp;R1314</f>
        <v>2"-(P)</v>
      </c>
    </row>
    <row r="1315" spans="1:20" x14ac:dyDescent="0.25">
      <c r="A1315">
        <v>1154785</v>
      </c>
      <c r="B1315" t="s">
        <v>19268</v>
      </c>
      <c r="C1315" t="s">
        <v>15874</v>
      </c>
      <c r="D1315">
        <v>20191108</v>
      </c>
      <c r="E1315" s="199">
        <v>8131</v>
      </c>
      <c r="F1315" s="199">
        <v>2459183</v>
      </c>
      <c r="G1315" s="196" t="s">
        <v>12763</v>
      </c>
      <c r="H1315" s="196" t="s">
        <v>12762</v>
      </c>
      <c r="I1315" s="197">
        <v>39.000000008453739</v>
      </c>
      <c r="J1315" s="196" t="s">
        <v>19269</v>
      </c>
      <c r="K1315" s="196" t="s">
        <v>12755</v>
      </c>
      <c r="L1315" s="196">
        <v>45</v>
      </c>
      <c r="M1315" s="196">
        <v>45</v>
      </c>
      <c r="N1315" s="196" t="s">
        <v>16273</v>
      </c>
      <c r="O1315" s="200">
        <v>41414</v>
      </c>
      <c r="P1315" s="196" t="s">
        <v>12760</v>
      </c>
      <c r="Q1315" s="196">
        <v>45</v>
      </c>
      <c r="R1315" s="196" t="s">
        <v>12755</v>
      </c>
      <c r="S1315" s="196" t="s">
        <v>16274</v>
      </c>
      <c r="T1315" s="198" t="str">
        <f t="shared" ref="T1315:T1317" si="528">P1315&amp;"-"&amp;R1315</f>
        <v>2"-(P)</v>
      </c>
    </row>
    <row r="1316" spans="1:20" x14ac:dyDescent="0.25">
      <c r="A1316">
        <v>1971771</v>
      </c>
      <c r="B1316" t="s">
        <v>19270</v>
      </c>
      <c r="C1316" t="s">
        <v>15874</v>
      </c>
      <c r="D1316">
        <v>20191017</v>
      </c>
      <c r="E1316" s="199">
        <v>23775</v>
      </c>
      <c r="F1316" s="199">
        <v>647684</v>
      </c>
      <c r="G1316" s="196" t="s">
        <v>12763</v>
      </c>
      <c r="H1316" s="196" t="s">
        <v>12764</v>
      </c>
      <c r="I1316" s="197">
        <v>111.94069915151445</v>
      </c>
      <c r="J1316" s="196" t="s">
        <v>19271</v>
      </c>
      <c r="K1316" s="196" t="s">
        <v>12755</v>
      </c>
      <c r="L1316" s="196">
        <v>0</v>
      </c>
      <c r="M1316" s="196">
        <v>0</v>
      </c>
      <c r="N1316" s="196" t="s">
        <v>19272</v>
      </c>
      <c r="O1316" s="200">
        <v>39814</v>
      </c>
      <c r="P1316" s="196" t="s">
        <v>12760</v>
      </c>
      <c r="Q1316" s="196">
        <v>57</v>
      </c>
      <c r="R1316" s="196" t="s">
        <v>12755</v>
      </c>
      <c r="S1316" s="196" t="s">
        <v>19273</v>
      </c>
      <c r="T1316" s="198" t="str">
        <f t="shared" si="528"/>
        <v>2"-(P)</v>
      </c>
    </row>
    <row r="1317" spans="1:20" x14ac:dyDescent="0.25">
      <c r="A1317">
        <v>3863802</v>
      </c>
      <c r="B1317" t="s">
        <v>12404</v>
      </c>
      <c r="C1317" t="s">
        <v>15874</v>
      </c>
      <c r="D1317">
        <v>20191105</v>
      </c>
      <c r="E1317" s="199">
        <v>29492</v>
      </c>
      <c r="F1317" s="199">
        <v>3873132</v>
      </c>
      <c r="G1317" s="196" t="s">
        <v>12763</v>
      </c>
      <c r="H1317" s="196" t="s">
        <v>12760</v>
      </c>
      <c r="I1317" s="197">
        <v>63.000000068030133</v>
      </c>
      <c r="J1317" s="196" t="s">
        <v>11873</v>
      </c>
      <c r="K1317" s="196" t="s">
        <v>12755</v>
      </c>
      <c r="L1317" s="196">
        <v>57</v>
      </c>
      <c r="M1317" s="196">
        <v>57</v>
      </c>
      <c r="N1317" s="196" t="s">
        <v>19274</v>
      </c>
      <c r="O1317" s="200">
        <v>42321</v>
      </c>
      <c r="P1317" s="196" t="s">
        <v>12760</v>
      </c>
      <c r="Q1317" s="196">
        <v>57</v>
      </c>
      <c r="R1317" s="196" t="s">
        <v>12755</v>
      </c>
      <c r="S1317" s="196" t="s">
        <v>19275</v>
      </c>
      <c r="T1317" s="198" t="str">
        <f t="shared" si="528"/>
        <v>2"-(P)</v>
      </c>
    </row>
    <row r="1318" spans="1:20" x14ac:dyDescent="0.25">
      <c r="A1318">
        <v>3256318</v>
      </c>
      <c r="B1318" t="s">
        <v>19276</v>
      </c>
      <c r="C1318" t="s">
        <v>15874</v>
      </c>
      <c r="D1318">
        <v>20191114</v>
      </c>
      <c r="E1318" s="199">
        <v>7059</v>
      </c>
      <c r="F1318" s="199">
        <v>649964</v>
      </c>
      <c r="G1318" s="196" t="s">
        <v>12759</v>
      </c>
      <c r="H1318" s="196" t="s">
        <v>12762</v>
      </c>
      <c r="I1318" s="197">
        <v>87.855709425160242</v>
      </c>
      <c r="J1318" s="196" t="s">
        <v>19277</v>
      </c>
      <c r="K1318" s="196" t="s">
        <v>12755</v>
      </c>
      <c r="L1318" s="196">
        <v>60</v>
      </c>
      <c r="M1318" s="196">
        <v>60</v>
      </c>
      <c r="N1318" s="196" t="s">
        <v>19278</v>
      </c>
      <c r="O1318" s="200">
        <v>39448</v>
      </c>
      <c r="P1318" s="196" t="s">
        <v>12760</v>
      </c>
      <c r="Q1318" s="196">
        <v>60</v>
      </c>
      <c r="R1318" s="196" t="s">
        <v>12755</v>
      </c>
      <c r="S1318" s="196" t="s">
        <v>19279</v>
      </c>
      <c r="T1318" s="198" t="str">
        <f t="shared" ref="T1318" si="529">P1318&amp;"-"&amp;R1318</f>
        <v>2"-(P)</v>
      </c>
    </row>
    <row r="1319" spans="1:20" x14ac:dyDescent="0.25">
      <c r="A1319">
        <v>2920901</v>
      </c>
      <c r="B1319" t="s">
        <v>19280</v>
      </c>
      <c r="C1319" t="s">
        <v>15874</v>
      </c>
      <c r="D1319">
        <v>20191107</v>
      </c>
      <c r="E1319" s="199">
        <v>32334</v>
      </c>
      <c r="F1319" s="199">
        <v>506933</v>
      </c>
      <c r="G1319" s="196" t="s">
        <v>12763</v>
      </c>
      <c r="H1319" s="196" t="s">
        <v>12765</v>
      </c>
      <c r="I1319" s="197">
        <v>158.83007850607029</v>
      </c>
      <c r="J1319" s="196" t="s">
        <v>65</v>
      </c>
      <c r="K1319" s="196" t="s">
        <v>12758</v>
      </c>
      <c r="L1319" s="196">
        <v>0</v>
      </c>
      <c r="M1319" s="196">
        <v>0</v>
      </c>
      <c r="N1319" s="196" t="s">
        <v>19281</v>
      </c>
      <c r="O1319" s="200">
        <v>41192</v>
      </c>
      <c r="P1319" s="196" t="s">
        <v>12760</v>
      </c>
      <c r="Q1319" s="196">
        <v>57</v>
      </c>
      <c r="R1319" s="196" t="s">
        <v>12755</v>
      </c>
      <c r="S1319" s="196" t="s">
        <v>19282</v>
      </c>
      <c r="T1319" s="198" t="str">
        <f t="shared" ref="T1319:T1320" si="530">P1319&amp;"-"&amp;R1319</f>
        <v>2"-(P)</v>
      </c>
    </row>
    <row r="1320" spans="1:20" x14ac:dyDescent="0.25">
      <c r="A1320">
        <v>3785541</v>
      </c>
      <c r="B1320" t="s">
        <v>12602</v>
      </c>
      <c r="C1320" t="s">
        <v>15874</v>
      </c>
      <c r="D1320">
        <v>20191107</v>
      </c>
      <c r="E1320" s="199">
        <v>7732</v>
      </c>
      <c r="F1320" s="199">
        <v>5220900</v>
      </c>
      <c r="G1320" s="196" t="s">
        <v>12759</v>
      </c>
      <c r="H1320" s="196" t="s">
        <v>12760</v>
      </c>
      <c r="I1320" s="197">
        <v>888.99999997336545</v>
      </c>
      <c r="J1320" s="196" t="s">
        <v>12140</v>
      </c>
      <c r="K1320" s="196" t="s">
        <v>12755</v>
      </c>
      <c r="L1320" s="196">
        <v>45</v>
      </c>
      <c r="M1320" s="196">
        <v>45</v>
      </c>
      <c r="N1320" s="196" t="s">
        <v>19283</v>
      </c>
      <c r="O1320" s="200">
        <v>43234</v>
      </c>
      <c r="P1320" s="196" t="s">
        <v>12760</v>
      </c>
      <c r="Q1320" s="196">
        <v>45</v>
      </c>
      <c r="R1320" s="196" t="s">
        <v>12755</v>
      </c>
      <c r="S1320" s="196" t="s">
        <v>12202</v>
      </c>
      <c r="T1320" s="198" t="str">
        <f t="shared" si="530"/>
        <v>2"-(P)</v>
      </c>
    </row>
    <row r="1321" spans="1:20" x14ac:dyDescent="0.25">
      <c r="A1321">
        <v>3337287</v>
      </c>
      <c r="B1321" t="s">
        <v>12382</v>
      </c>
      <c r="C1321" t="s">
        <v>15874</v>
      </c>
      <c r="D1321">
        <v>20191022</v>
      </c>
      <c r="E1321" s="199">
        <v>3459</v>
      </c>
      <c r="F1321" s="199">
        <v>3600705</v>
      </c>
      <c r="G1321" s="196" t="s">
        <v>12763</v>
      </c>
      <c r="H1321" s="196" t="s">
        <v>12762</v>
      </c>
      <c r="I1321" s="197">
        <v>39.99999998582301</v>
      </c>
      <c r="J1321" s="196" t="s">
        <v>11724</v>
      </c>
      <c r="K1321" s="196" t="s">
        <v>12755</v>
      </c>
      <c r="L1321" s="196">
        <v>60</v>
      </c>
      <c r="M1321" s="196">
        <v>60</v>
      </c>
      <c r="N1321" s="196" t="s">
        <v>18325</v>
      </c>
      <c r="O1321" s="200">
        <v>42355</v>
      </c>
      <c r="P1321" s="196" t="s">
        <v>12760</v>
      </c>
      <c r="Q1321" s="196">
        <v>60</v>
      </c>
      <c r="R1321" s="196" t="s">
        <v>12755</v>
      </c>
      <c r="S1321" s="196" t="s">
        <v>11790</v>
      </c>
      <c r="T1321" s="198" t="str">
        <f t="shared" ref="T1321" si="531">P1321&amp;"-"&amp;R1321</f>
        <v>2"-(P)</v>
      </c>
    </row>
    <row r="1322" spans="1:20" x14ac:dyDescent="0.25">
      <c r="A1322">
        <v>2239431</v>
      </c>
      <c r="B1322" t="s">
        <v>19284</v>
      </c>
      <c r="C1322" t="s">
        <v>15874</v>
      </c>
      <c r="D1322">
        <v>20191113</v>
      </c>
      <c r="E1322" s="199">
        <v>33228</v>
      </c>
      <c r="F1322" s="199">
        <v>796986</v>
      </c>
      <c r="G1322" s="196" t="s">
        <v>12763</v>
      </c>
      <c r="H1322" s="196" t="s">
        <v>12762</v>
      </c>
      <c r="I1322" s="197">
        <v>68.250463581916776</v>
      </c>
      <c r="J1322" s="196" t="s">
        <v>19285</v>
      </c>
      <c r="K1322" s="196" t="s">
        <v>12755</v>
      </c>
      <c r="L1322" s="196">
        <v>2</v>
      </c>
      <c r="M1322" s="196">
        <v>2</v>
      </c>
      <c r="N1322" s="196" t="s">
        <v>19286</v>
      </c>
      <c r="O1322" s="200">
        <v>40086</v>
      </c>
      <c r="P1322" s="196" t="s">
        <v>12760</v>
      </c>
      <c r="Q1322" s="196">
        <v>60</v>
      </c>
      <c r="R1322" s="196" t="s">
        <v>12755</v>
      </c>
      <c r="S1322" s="196" t="s">
        <v>19287</v>
      </c>
      <c r="T1322" s="198" t="str">
        <f t="shared" ref="T1322" si="532">P1322&amp;"-"&amp;R1322</f>
        <v>2"-(P)</v>
      </c>
    </row>
    <row r="1323" spans="1:20" x14ac:dyDescent="0.25">
      <c r="A1323">
        <v>3569378</v>
      </c>
      <c r="B1323" t="s">
        <v>19288</v>
      </c>
      <c r="C1323" t="s">
        <v>15874</v>
      </c>
      <c r="D1323">
        <v>20191114</v>
      </c>
      <c r="E1323" s="199">
        <v>6278</v>
      </c>
      <c r="F1323" s="199">
        <v>698160</v>
      </c>
      <c r="G1323" s="196" t="s">
        <v>12759</v>
      </c>
      <c r="H1323" s="196" t="s">
        <v>12762</v>
      </c>
      <c r="I1323" s="197">
        <v>50.505134675173068</v>
      </c>
      <c r="J1323" s="196" t="s">
        <v>19289</v>
      </c>
      <c r="K1323" s="196" t="s">
        <v>12755</v>
      </c>
      <c r="L1323" s="196">
        <v>2</v>
      </c>
      <c r="M1323" s="196">
        <v>2</v>
      </c>
      <c r="N1323" s="196" t="s">
        <v>16070</v>
      </c>
      <c r="O1323" s="200">
        <v>40191</v>
      </c>
      <c r="P1323" s="196" t="s">
        <v>12760</v>
      </c>
      <c r="Q1323" s="196">
        <v>60</v>
      </c>
      <c r="R1323" s="196" t="s">
        <v>12755</v>
      </c>
      <c r="S1323" s="196" t="s">
        <v>16071</v>
      </c>
      <c r="T1323" s="198" t="str">
        <f t="shared" ref="T1323" si="533">P1323&amp;"-"&amp;R1323</f>
        <v>2"-(P)</v>
      </c>
    </row>
    <row r="1324" spans="1:20" x14ac:dyDescent="0.25">
      <c r="A1324">
        <v>3308476</v>
      </c>
      <c r="B1324" t="s">
        <v>12413</v>
      </c>
      <c r="C1324" t="s">
        <v>15874</v>
      </c>
      <c r="D1324">
        <v>20191024</v>
      </c>
      <c r="E1324" s="199">
        <v>11722</v>
      </c>
      <c r="F1324" s="199">
        <v>3707904</v>
      </c>
      <c r="G1324" s="196" t="s">
        <v>12763</v>
      </c>
      <c r="H1324" s="196" t="s">
        <v>12762</v>
      </c>
      <c r="I1324" s="197">
        <v>102.22633425192997</v>
      </c>
      <c r="J1324" s="196" t="s">
        <v>11839</v>
      </c>
      <c r="K1324" s="196" t="s">
        <v>12755</v>
      </c>
      <c r="L1324" s="196">
        <v>60</v>
      </c>
      <c r="M1324" s="196">
        <v>60</v>
      </c>
      <c r="N1324" s="196" t="s">
        <v>19290</v>
      </c>
      <c r="O1324" s="200">
        <v>42422</v>
      </c>
      <c r="P1324" s="196" t="s">
        <v>12760</v>
      </c>
      <c r="Q1324" s="196">
        <v>60</v>
      </c>
      <c r="R1324" s="196" t="s">
        <v>12755</v>
      </c>
      <c r="S1324" s="196" t="s">
        <v>11907</v>
      </c>
      <c r="T1324" s="198" t="str">
        <f t="shared" ref="T1324:T1326" si="534">P1324&amp;"-"&amp;R1324</f>
        <v>2"-(P)</v>
      </c>
    </row>
    <row r="1325" spans="1:20" x14ac:dyDescent="0.25">
      <c r="A1325">
        <v>253412</v>
      </c>
      <c r="B1325" t="s">
        <v>19291</v>
      </c>
      <c r="C1325" t="s">
        <v>15874</v>
      </c>
      <c r="D1325">
        <v>20191101</v>
      </c>
      <c r="E1325" s="199">
        <v>2402</v>
      </c>
      <c r="F1325" s="199">
        <v>1752258</v>
      </c>
      <c r="G1325" s="196" t="s">
        <v>12759</v>
      </c>
      <c r="H1325" s="196" t="s">
        <v>12762</v>
      </c>
      <c r="I1325" s="197">
        <v>64.182097005792059</v>
      </c>
      <c r="J1325" s="196" t="s">
        <v>19292</v>
      </c>
      <c r="K1325" s="196" t="s">
        <v>12755</v>
      </c>
      <c r="L1325" s="196">
        <v>45</v>
      </c>
      <c r="M1325" s="196">
        <v>45</v>
      </c>
      <c r="N1325" s="196" t="s">
        <v>19293</v>
      </c>
      <c r="O1325" s="200">
        <v>40931</v>
      </c>
      <c r="P1325" s="196" t="s">
        <v>12760</v>
      </c>
      <c r="Q1325" s="196">
        <v>45</v>
      </c>
      <c r="R1325" s="196" t="s">
        <v>12755</v>
      </c>
      <c r="S1325" s="196" t="s">
        <v>19294</v>
      </c>
      <c r="T1325" s="198" t="str">
        <f t="shared" si="534"/>
        <v>2"-(P)</v>
      </c>
    </row>
    <row r="1326" spans="1:20" x14ac:dyDescent="0.25">
      <c r="A1326">
        <v>1145167</v>
      </c>
      <c r="B1326" t="s">
        <v>19295</v>
      </c>
      <c r="C1326" t="s">
        <v>15874</v>
      </c>
      <c r="D1326">
        <v>20191113</v>
      </c>
      <c r="E1326" s="199">
        <v>33068</v>
      </c>
      <c r="F1326" s="199">
        <v>15938</v>
      </c>
      <c r="G1326" s="196" t="s">
        <v>12763</v>
      </c>
      <c r="H1326" s="196" t="s">
        <v>12764</v>
      </c>
      <c r="I1326" s="197">
        <v>52.998003719520185</v>
      </c>
      <c r="J1326" s="196" t="s">
        <v>65</v>
      </c>
      <c r="K1326" s="196" t="s">
        <v>12755</v>
      </c>
      <c r="L1326" s="196">
        <v>60</v>
      </c>
      <c r="M1326" s="196">
        <v>60</v>
      </c>
      <c r="N1326" s="196" t="s">
        <v>19296</v>
      </c>
      <c r="O1326" s="200">
        <v>40907</v>
      </c>
      <c r="P1326" s="196" t="s">
        <v>12754</v>
      </c>
      <c r="Q1326" s="196">
        <v>60</v>
      </c>
      <c r="R1326" s="196" t="s">
        <v>12755</v>
      </c>
      <c r="S1326" s="196" t="s">
        <v>19297</v>
      </c>
      <c r="T1326" s="198" t="str">
        <f t="shared" si="534"/>
        <v>4"-(P)</v>
      </c>
    </row>
    <row r="1327" spans="1:20" x14ac:dyDescent="0.25">
      <c r="A1327">
        <v>3491736</v>
      </c>
      <c r="B1327" t="s">
        <v>12502</v>
      </c>
      <c r="C1327" t="s">
        <v>15874</v>
      </c>
      <c r="D1327">
        <v>20191104</v>
      </c>
      <c r="E1327" s="199">
        <v>10719</v>
      </c>
      <c r="F1327" s="199">
        <v>4291178</v>
      </c>
      <c r="G1327" s="196" t="s">
        <v>12763</v>
      </c>
      <c r="H1327" s="196" t="s">
        <v>12762</v>
      </c>
      <c r="I1327" s="197">
        <v>520.29591021855003</v>
      </c>
      <c r="J1327" s="196" t="s">
        <v>11987</v>
      </c>
      <c r="K1327" s="196" t="s">
        <v>12755</v>
      </c>
      <c r="L1327" s="196">
        <v>60</v>
      </c>
      <c r="M1327" s="196">
        <v>60</v>
      </c>
      <c r="N1327" s="196" t="s">
        <v>19298</v>
      </c>
      <c r="O1327" s="200">
        <v>39448</v>
      </c>
      <c r="P1327" s="196" t="s">
        <v>12760</v>
      </c>
      <c r="Q1327" s="196">
        <v>60</v>
      </c>
      <c r="R1327" s="196" t="s">
        <v>12755</v>
      </c>
      <c r="S1327" s="196" t="s">
        <v>19299</v>
      </c>
      <c r="T1327" s="198" t="str">
        <f t="shared" ref="T1327:T1328" si="535">P1327&amp;"-"&amp;R1327</f>
        <v>2"-(P)</v>
      </c>
    </row>
    <row r="1328" spans="1:20" x14ac:dyDescent="0.25">
      <c r="A1328">
        <v>1416845</v>
      </c>
      <c r="B1328" t="s">
        <v>19300</v>
      </c>
      <c r="C1328" t="s">
        <v>15874</v>
      </c>
      <c r="D1328">
        <v>20191031</v>
      </c>
      <c r="E1328" s="199">
        <v>11497</v>
      </c>
      <c r="F1328" s="199">
        <v>323118</v>
      </c>
      <c r="G1328" s="196" t="s">
        <v>12763</v>
      </c>
      <c r="H1328" s="196" t="s">
        <v>12762</v>
      </c>
      <c r="I1328" s="197">
        <v>96.224411653342642</v>
      </c>
      <c r="J1328" s="196" t="s">
        <v>19301</v>
      </c>
      <c r="K1328" s="196" t="s">
        <v>12755</v>
      </c>
      <c r="L1328" s="196">
        <v>35</v>
      </c>
      <c r="M1328" s="196">
        <v>35</v>
      </c>
      <c r="N1328" s="196" t="s">
        <v>16147</v>
      </c>
      <c r="O1328" s="200">
        <v>40694</v>
      </c>
      <c r="P1328" s="196" t="s">
        <v>12760</v>
      </c>
      <c r="Q1328" s="196">
        <v>35</v>
      </c>
      <c r="R1328" s="196" t="s">
        <v>12755</v>
      </c>
      <c r="S1328" s="196" t="s">
        <v>16148</v>
      </c>
      <c r="T1328" s="198" t="str">
        <f t="shared" si="535"/>
        <v>2"-(P)</v>
      </c>
    </row>
    <row r="1329" spans="1:20" x14ac:dyDescent="0.25">
      <c r="A1329">
        <v>2273166</v>
      </c>
      <c r="B1329" t="s">
        <v>19302</v>
      </c>
      <c r="C1329" t="s">
        <v>15874</v>
      </c>
      <c r="D1329">
        <v>20191022</v>
      </c>
      <c r="E1329" s="199">
        <v>22885</v>
      </c>
      <c r="F1329" s="199">
        <v>650747</v>
      </c>
      <c r="G1329" s="196" t="s">
        <v>12763</v>
      </c>
      <c r="H1329" s="196" t="s">
        <v>12762</v>
      </c>
      <c r="I1329" s="197">
        <v>39.808639388974321</v>
      </c>
      <c r="J1329" s="196" t="s">
        <v>19303</v>
      </c>
      <c r="K1329" s="196" t="s">
        <v>12755</v>
      </c>
      <c r="L1329" s="196">
        <v>57</v>
      </c>
      <c r="M1329" s="196">
        <v>2</v>
      </c>
      <c r="N1329" s="196" t="s">
        <v>19304</v>
      </c>
      <c r="O1329" s="200">
        <v>40168</v>
      </c>
      <c r="P1329" s="196" t="s">
        <v>12762</v>
      </c>
      <c r="Q1329" s="196">
        <v>57</v>
      </c>
      <c r="R1329" s="196" t="s">
        <v>12755</v>
      </c>
      <c r="S1329" s="196" t="s">
        <v>19305</v>
      </c>
      <c r="T1329" s="198" t="str">
        <f t="shared" ref="T1329:T1330" si="536">P1329&amp;"-"&amp;R1329</f>
        <v>1"-(P)</v>
      </c>
    </row>
    <row r="1330" spans="1:20" x14ac:dyDescent="0.25">
      <c r="A1330">
        <v>2900888</v>
      </c>
      <c r="B1330" t="s">
        <v>19306</v>
      </c>
      <c r="C1330" t="s">
        <v>15874</v>
      </c>
      <c r="D1330">
        <v>20191105</v>
      </c>
      <c r="E1330" s="199">
        <v>28680</v>
      </c>
      <c r="F1330" s="199">
        <v>649286</v>
      </c>
      <c r="G1330" s="196" t="s">
        <v>12759</v>
      </c>
      <c r="H1330" s="196" t="s">
        <v>12762</v>
      </c>
      <c r="I1330" s="197">
        <v>48.537616931649467</v>
      </c>
      <c r="J1330" s="196" t="s">
        <v>19307</v>
      </c>
      <c r="K1330" s="196" t="s">
        <v>12755</v>
      </c>
      <c r="L1330" s="196">
        <v>2</v>
      </c>
      <c r="M1330" s="196">
        <v>2</v>
      </c>
      <c r="N1330" s="196" t="s">
        <v>19308</v>
      </c>
      <c r="O1330" s="200">
        <v>40119</v>
      </c>
      <c r="P1330" s="196" t="s">
        <v>12760</v>
      </c>
      <c r="Q1330" s="196">
        <v>57</v>
      </c>
      <c r="R1330" s="196" t="s">
        <v>12755</v>
      </c>
      <c r="S1330" s="196" t="s">
        <v>19309</v>
      </c>
      <c r="T1330" s="198" t="str">
        <f t="shared" si="536"/>
        <v>2"-(P)</v>
      </c>
    </row>
    <row r="1331" spans="1:20" x14ac:dyDescent="0.25">
      <c r="A1331">
        <v>3565123</v>
      </c>
      <c r="B1331" t="s">
        <v>19310</v>
      </c>
      <c r="C1331" t="s">
        <v>15874</v>
      </c>
      <c r="D1331">
        <v>20191114</v>
      </c>
      <c r="E1331" s="199">
        <v>25457</v>
      </c>
      <c r="F1331" s="199">
        <v>652479</v>
      </c>
      <c r="G1331" s="196" t="s">
        <v>12763</v>
      </c>
      <c r="H1331" s="196" t="s">
        <v>12762</v>
      </c>
      <c r="I1331" s="197">
        <v>19.401314853896462</v>
      </c>
      <c r="J1331" s="196" t="s">
        <v>19311</v>
      </c>
      <c r="K1331" s="196" t="s">
        <v>12755</v>
      </c>
      <c r="L1331" s="196">
        <v>2</v>
      </c>
      <c r="M1331" s="196">
        <v>2</v>
      </c>
      <c r="N1331" s="196" t="s">
        <v>17412</v>
      </c>
      <c r="O1331" s="200">
        <v>40095</v>
      </c>
      <c r="P1331" s="196" t="s">
        <v>12760</v>
      </c>
      <c r="Q1331" s="196">
        <v>57</v>
      </c>
      <c r="R1331" s="196" t="s">
        <v>12755</v>
      </c>
      <c r="S1331" s="196" t="s">
        <v>17413</v>
      </c>
      <c r="T1331" s="198" t="str">
        <f t="shared" ref="T1331:T1332" si="537">P1331&amp;"-"&amp;R1331</f>
        <v>2"-(P)</v>
      </c>
    </row>
    <row r="1332" spans="1:20" x14ac:dyDescent="0.25">
      <c r="A1332">
        <v>414293</v>
      </c>
      <c r="B1332" t="s">
        <v>19312</v>
      </c>
      <c r="C1332" t="s">
        <v>15874</v>
      </c>
      <c r="D1332">
        <v>20191101</v>
      </c>
      <c r="E1332" s="199">
        <v>762</v>
      </c>
      <c r="F1332" s="199">
        <v>1597453</v>
      </c>
      <c r="G1332" s="196" t="s">
        <v>12763</v>
      </c>
      <c r="H1332" s="196" t="s">
        <v>12762</v>
      </c>
      <c r="I1332" s="197">
        <v>131.9999999979612</v>
      </c>
      <c r="J1332" s="196" t="s">
        <v>19313</v>
      </c>
      <c r="K1332" s="196" t="s">
        <v>12755</v>
      </c>
      <c r="L1332" s="196">
        <v>45</v>
      </c>
      <c r="M1332" s="196">
        <v>45</v>
      </c>
      <c r="N1332" s="196" t="s">
        <v>19314</v>
      </c>
      <c r="O1332" s="200">
        <v>40772</v>
      </c>
      <c r="P1332" s="196" t="s">
        <v>12757</v>
      </c>
      <c r="Q1332" s="196">
        <v>45</v>
      </c>
      <c r="R1332" s="196" t="s">
        <v>12758</v>
      </c>
      <c r="S1332" s="196" t="s">
        <v>19315</v>
      </c>
      <c r="T1332" s="198" t="str">
        <f t="shared" si="537"/>
        <v>6-5/8"-(W)</v>
      </c>
    </row>
    <row r="1333" spans="1:20" x14ac:dyDescent="0.25">
      <c r="A1333">
        <v>3550658</v>
      </c>
      <c r="B1333" t="s">
        <v>19316</v>
      </c>
      <c r="C1333" t="s">
        <v>15874</v>
      </c>
      <c r="D1333">
        <v>20191030</v>
      </c>
      <c r="E1333" s="199">
        <v>16604</v>
      </c>
      <c r="F1333" s="199">
        <v>647295</v>
      </c>
      <c r="G1333" s="196" t="s">
        <v>12768</v>
      </c>
      <c r="H1333" s="196" t="s">
        <v>12762</v>
      </c>
      <c r="I1333" s="197">
        <v>15.784233363759206</v>
      </c>
      <c r="J1333" s="196" t="s">
        <v>19317</v>
      </c>
      <c r="K1333" s="196" t="s">
        <v>12755</v>
      </c>
      <c r="L1333" s="196">
        <v>0</v>
      </c>
      <c r="M1333" s="196">
        <v>0</v>
      </c>
      <c r="N1333" s="196" t="s">
        <v>17225</v>
      </c>
      <c r="O1333" s="200">
        <v>39448</v>
      </c>
      <c r="P1333" s="196" t="s">
        <v>12760</v>
      </c>
      <c r="Q1333" s="196">
        <v>60</v>
      </c>
      <c r="R1333" s="196" t="s">
        <v>12755</v>
      </c>
      <c r="S1333" s="196" t="s">
        <v>17226</v>
      </c>
      <c r="T1333" s="198" t="str">
        <f t="shared" ref="T1333" si="538">P1333&amp;"-"&amp;R1333</f>
        <v>2"-(P)</v>
      </c>
    </row>
    <row r="1334" spans="1:20" x14ac:dyDescent="0.25">
      <c r="A1334">
        <v>3618446</v>
      </c>
      <c r="B1334" t="s">
        <v>12612</v>
      </c>
      <c r="C1334" t="s">
        <v>15874</v>
      </c>
      <c r="D1334">
        <v>20191105</v>
      </c>
      <c r="E1334" s="199">
        <v>10519</v>
      </c>
      <c r="F1334" s="199">
        <v>4583982</v>
      </c>
      <c r="G1334" s="196" t="s">
        <v>12759</v>
      </c>
      <c r="H1334" s="196" t="s">
        <v>12762</v>
      </c>
      <c r="I1334" s="197">
        <v>126.95874221616985</v>
      </c>
      <c r="J1334" s="196" t="s">
        <v>12144</v>
      </c>
      <c r="K1334" s="196" t="s">
        <v>12755</v>
      </c>
      <c r="L1334" s="196">
        <v>45</v>
      </c>
      <c r="M1334" s="196">
        <v>45</v>
      </c>
      <c r="N1334" s="196" t="s">
        <v>18114</v>
      </c>
      <c r="O1334" s="200">
        <v>43186</v>
      </c>
      <c r="P1334" s="196" t="s">
        <v>12760</v>
      </c>
      <c r="Q1334" s="196">
        <v>45</v>
      </c>
      <c r="R1334" s="196" t="s">
        <v>12755</v>
      </c>
      <c r="S1334" s="196" t="s">
        <v>12188</v>
      </c>
      <c r="T1334" s="198" t="str">
        <f t="shared" ref="T1334:T1338" si="539">P1334&amp;"-"&amp;R1334</f>
        <v>2"-(P)</v>
      </c>
    </row>
    <row r="1335" spans="1:20" x14ac:dyDescent="0.25">
      <c r="A1335">
        <v>3249658</v>
      </c>
      <c r="B1335" t="s">
        <v>19318</v>
      </c>
      <c r="C1335" t="s">
        <v>15874</v>
      </c>
      <c r="D1335">
        <v>20191101</v>
      </c>
      <c r="E1335" s="199">
        <v>1673</v>
      </c>
      <c r="F1335" s="199">
        <v>443122</v>
      </c>
      <c r="G1335" s="196" t="s">
        <v>12763</v>
      </c>
      <c r="H1335" s="196" t="s">
        <v>12762</v>
      </c>
      <c r="I1335" s="197">
        <v>154.52814668829967</v>
      </c>
      <c r="J1335" s="196" t="s">
        <v>19319</v>
      </c>
      <c r="K1335" s="196" t="s">
        <v>12755</v>
      </c>
      <c r="L1335" s="196">
        <v>45</v>
      </c>
      <c r="M1335" s="196">
        <v>45</v>
      </c>
      <c r="N1335" s="196" t="s">
        <v>16631</v>
      </c>
      <c r="O1335" s="200">
        <v>42487</v>
      </c>
      <c r="P1335" s="196" t="s">
        <v>12760</v>
      </c>
      <c r="Q1335" s="196">
        <v>45</v>
      </c>
      <c r="R1335" s="196" t="s">
        <v>12755</v>
      </c>
      <c r="S1335" s="196" t="s">
        <v>16632</v>
      </c>
      <c r="T1335" s="198" t="str">
        <f t="shared" si="539"/>
        <v>2"-(P)</v>
      </c>
    </row>
    <row r="1336" spans="1:20" x14ac:dyDescent="0.25">
      <c r="A1336">
        <v>482942</v>
      </c>
      <c r="B1336" t="s">
        <v>19320</v>
      </c>
      <c r="C1336" t="s">
        <v>15874</v>
      </c>
      <c r="D1336">
        <v>20191031</v>
      </c>
      <c r="E1336" s="199">
        <v>11270</v>
      </c>
      <c r="F1336" s="199">
        <v>2483190</v>
      </c>
      <c r="G1336" s="196" t="s">
        <v>12763</v>
      </c>
      <c r="H1336" s="196" t="s">
        <v>12762</v>
      </c>
      <c r="I1336" s="197">
        <v>320.0000000333489</v>
      </c>
      <c r="J1336" s="196" t="s">
        <v>19321</v>
      </c>
      <c r="K1336" s="196" t="s">
        <v>12755</v>
      </c>
      <c r="L1336" s="196">
        <v>35</v>
      </c>
      <c r="M1336" s="196">
        <v>35</v>
      </c>
      <c r="N1336" s="196" t="s">
        <v>19322</v>
      </c>
      <c r="O1336" s="200">
        <v>41388</v>
      </c>
      <c r="P1336" s="196" t="s">
        <v>12760</v>
      </c>
      <c r="Q1336" s="196">
        <v>35</v>
      </c>
      <c r="R1336" s="196" t="s">
        <v>12755</v>
      </c>
      <c r="S1336" s="196" t="s">
        <v>19323</v>
      </c>
      <c r="T1336" s="198" t="str">
        <f t="shared" si="539"/>
        <v>2"-(P)</v>
      </c>
    </row>
    <row r="1337" spans="1:20" x14ac:dyDescent="0.25">
      <c r="A1337">
        <v>3482806</v>
      </c>
      <c r="B1337" t="s">
        <v>19324</v>
      </c>
      <c r="C1337" t="s">
        <v>15874</v>
      </c>
      <c r="D1337">
        <v>20191101</v>
      </c>
      <c r="E1337" s="199">
        <v>1655</v>
      </c>
      <c r="F1337" s="199">
        <v>812216</v>
      </c>
      <c r="G1337" s="196" t="s">
        <v>12759</v>
      </c>
      <c r="H1337" s="196" t="s">
        <v>12762</v>
      </c>
      <c r="I1337" s="197">
        <v>50.008773197027445</v>
      </c>
      <c r="J1337" s="196" t="s">
        <v>19325</v>
      </c>
      <c r="K1337" s="196" t="s">
        <v>12755</v>
      </c>
      <c r="L1337" s="196">
        <v>2</v>
      </c>
      <c r="M1337" s="196">
        <v>2</v>
      </c>
      <c r="N1337" s="196" t="s">
        <v>16631</v>
      </c>
      <c r="O1337" s="200">
        <v>42487</v>
      </c>
      <c r="P1337" s="196" t="s">
        <v>12760</v>
      </c>
      <c r="Q1337" s="196">
        <v>45</v>
      </c>
      <c r="R1337" s="196" t="s">
        <v>12755</v>
      </c>
      <c r="S1337" s="196" t="s">
        <v>16632</v>
      </c>
      <c r="T1337" s="198" t="str">
        <f t="shared" si="539"/>
        <v>2"-(P)</v>
      </c>
    </row>
    <row r="1338" spans="1:20" x14ac:dyDescent="0.25">
      <c r="A1338">
        <v>810664</v>
      </c>
      <c r="B1338" t="s">
        <v>19326</v>
      </c>
      <c r="C1338" t="s">
        <v>15874</v>
      </c>
      <c r="D1338">
        <v>20191104</v>
      </c>
      <c r="E1338" s="199">
        <v>1975</v>
      </c>
      <c r="F1338" s="199">
        <v>2632434</v>
      </c>
      <c r="G1338" s="196" t="s">
        <v>12768</v>
      </c>
      <c r="H1338" s="196" t="s">
        <v>12760</v>
      </c>
      <c r="I1338" s="197">
        <v>28.735963692677316</v>
      </c>
      <c r="J1338" s="196" t="s">
        <v>16616</v>
      </c>
      <c r="K1338" s="196" t="s">
        <v>12755</v>
      </c>
      <c r="L1338" s="196">
        <v>45</v>
      </c>
      <c r="M1338" s="196">
        <v>45</v>
      </c>
      <c r="N1338" s="196" t="s">
        <v>16617</v>
      </c>
      <c r="O1338" s="200">
        <v>40655</v>
      </c>
      <c r="P1338" s="196" t="s">
        <v>12760</v>
      </c>
      <c r="Q1338" s="196">
        <v>45</v>
      </c>
      <c r="R1338" s="196" t="s">
        <v>12755</v>
      </c>
      <c r="S1338" s="196" t="s">
        <v>16618</v>
      </c>
      <c r="T1338" s="198" t="str">
        <f t="shared" si="539"/>
        <v>2"-(P)</v>
      </c>
    </row>
    <row r="1339" spans="1:20" x14ac:dyDescent="0.25">
      <c r="A1339">
        <v>3170141</v>
      </c>
      <c r="B1339" t="s">
        <v>19327</v>
      </c>
      <c r="C1339" t="s">
        <v>15874</v>
      </c>
      <c r="D1339">
        <v>20191114</v>
      </c>
      <c r="E1339" s="199">
        <v>25877</v>
      </c>
      <c r="F1339" s="199">
        <v>639151</v>
      </c>
      <c r="G1339" s="196" t="s">
        <v>12768</v>
      </c>
      <c r="H1339" s="196" t="s">
        <v>12762</v>
      </c>
      <c r="I1339" s="197">
        <v>32.51411338365682</v>
      </c>
      <c r="J1339" s="196" t="s">
        <v>19259</v>
      </c>
      <c r="K1339" s="196" t="s">
        <v>12755</v>
      </c>
      <c r="L1339" s="196">
        <v>0</v>
      </c>
      <c r="M1339" s="196">
        <v>0</v>
      </c>
      <c r="N1339" s="196" t="s">
        <v>19147</v>
      </c>
      <c r="O1339" s="200">
        <v>40295</v>
      </c>
      <c r="P1339" s="196" t="s">
        <v>12760</v>
      </c>
      <c r="Q1339" s="196">
        <v>57</v>
      </c>
      <c r="R1339" s="196" t="s">
        <v>12755</v>
      </c>
      <c r="S1339" s="196" t="s">
        <v>19148</v>
      </c>
      <c r="T1339" s="198" t="str">
        <f t="shared" ref="T1339:T1342" si="540">P1339&amp;"-"&amp;R1339</f>
        <v>2"-(P)</v>
      </c>
    </row>
    <row r="1340" spans="1:20" x14ac:dyDescent="0.25">
      <c r="A1340">
        <v>12369</v>
      </c>
      <c r="B1340" t="s">
        <v>19328</v>
      </c>
      <c r="C1340" t="s">
        <v>15874</v>
      </c>
      <c r="D1340">
        <v>20191029</v>
      </c>
      <c r="E1340" s="199">
        <v>360</v>
      </c>
      <c r="F1340" s="199">
        <v>650120</v>
      </c>
      <c r="G1340" s="196" t="s">
        <v>12763</v>
      </c>
      <c r="H1340" s="196" t="s">
        <v>12762</v>
      </c>
      <c r="I1340" s="197">
        <v>173.71940215456323</v>
      </c>
      <c r="J1340" s="196" t="s">
        <v>19329</v>
      </c>
      <c r="K1340" s="196" t="s">
        <v>12755</v>
      </c>
      <c r="L1340" s="196">
        <v>45</v>
      </c>
      <c r="M1340" s="196">
        <v>45</v>
      </c>
      <c r="N1340" s="196" t="s">
        <v>19330</v>
      </c>
      <c r="O1340" s="200">
        <v>39806</v>
      </c>
      <c r="P1340" s="196" t="s">
        <v>12760</v>
      </c>
      <c r="Q1340" s="196">
        <v>45</v>
      </c>
      <c r="R1340" s="196" t="s">
        <v>12755</v>
      </c>
      <c r="S1340" s="196" t="s">
        <v>18832</v>
      </c>
      <c r="T1340" s="198" t="str">
        <f t="shared" si="540"/>
        <v>2"-(P)</v>
      </c>
    </row>
    <row r="1341" spans="1:20" x14ac:dyDescent="0.25">
      <c r="A1341">
        <v>2053540</v>
      </c>
      <c r="B1341" t="s">
        <v>19331</v>
      </c>
      <c r="C1341" t="s">
        <v>15874</v>
      </c>
      <c r="D1341">
        <v>20191113</v>
      </c>
      <c r="E1341" s="199">
        <v>33114</v>
      </c>
      <c r="F1341" s="199">
        <v>15686</v>
      </c>
      <c r="G1341" s="196" t="s">
        <v>12763</v>
      </c>
      <c r="H1341" s="196" t="s">
        <v>12762</v>
      </c>
      <c r="I1341" s="197">
        <v>64.88927831260095</v>
      </c>
      <c r="J1341" s="196" t="s">
        <v>19332</v>
      </c>
      <c r="K1341" s="196" t="s">
        <v>12755</v>
      </c>
      <c r="L1341" s="196">
        <v>0</v>
      </c>
      <c r="M1341" s="196">
        <v>0</v>
      </c>
      <c r="N1341" s="196" t="s">
        <v>18904</v>
      </c>
      <c r="O1341" s="200">
        <v>39448</v>
      </c>
      <c r="P1341" s="196" t="s">
        <v>12760</v>
      </c>
      <c r="Q1341" s="196">
        <v>60</v>
      </c>
      <c r="R1341" s="196" t="s">
        <v>12755</v>
      </c>
      <c r="S1341" s="196" t="s">
        <v>16157</v>
      </c>
      <c r="T1341" s="198" t="str">
        <f t="shared" si="540"/>
        <v>2"-(P)</v>
      </c>
    </row>
    <row r="1342" spans="1:20" x14ac:dyDescent="0.25">
      <c r="A1342">
        <v>2918241</v>
      </c>
      <c r="B1342" t="s">
        <v>19333</v>
      </c>
      <c r="C1342" t="s">
        <v>15874</v>
      </c>
      <c r="D1342">
        <v>20191106</v>
      </c>
      <c r="E1342" s="199">
        <v>29697</v>
      </c>
      <c r="F1342" s="199">
        <v>60788</v>
      </c>
      <c r="G1342" s="196" t="s">
        <v>12768</v>
      </c>
      <c r="H1342" s="196" t="s">
        <v>12762</v>
      </c>
      <c r="I1342" s="197">
        <v>78.646073725515208</v>
      </c>
      <c r="J1342" s="196" t="s">
        <v>17183</v>
      </c>
      <c r="K1342" s="196" t="s">
        <v>12755</v>
      </c>
      <c r="L1342" s="196">
        <v>0</v>
      </c>
      <c r="M1342" s="196">
        <v>0</v>
      </c>
      <c r="N1342" s="196" t="s">
        <v>17184</v>
      </c>
      <c r="O1342" s="200">
        <v>43187</v>
      </c>
      <c r="P1342" s="196" t="s">
        <v>12760</v>
      </c>
      <c r="Q1342" s="196">
        <v>57</v>
      </c>
      <c r="R1342" s="196" t="s">
        <v>12755</v>
      </c>
      <c r="S1342" s="196" t="s">
        <v>17185</v>
      </c>
      <c r="T1342" s="198" t="str">
        <f t="shared" si="540"/>
        <v>2"-(P)</v>
      </c>
    </row>
    <row r="1343" spans="1:20" x14ac:dyDescent="0.25">
      <c r="A1343">
        <v>3124982</v>
      </c>
      <c r="B1343" t="s">
        <v>12261</v>
      </c>
      <c r="C1343" t="s">
        <v>15874</v>
      </c>
      <c r="D1343">
        <v>20191021</v>
      </c>
      <c r="E1343" s="199">
        <v>21352</v>
      </c>
      <c r="F1343" s="199">
        <v>4053934</v>
      </c>
      <c r="G1343" s="196" t="s">
        <v>12763</v>
      </c>
      <c r="H1343" s="196" t="s">
        <v>12762</v>
      </c>
      <c r="I1343" s="197">
        <v>87.000000015904035</v>
      </c>
      <c r="J1343" s="196" t="s">
        <v>11636</v>
      </c>
      <c r="K1343" s="196" t="s">
        <v>12755</v>
      </c>
      <c r="L1343" s="196">
        <v>57</v>
      </c>
      <c r="M1343" s="196">
        <v>57</v>
      </c>
      <c r="N1343" s="196" t="s">
        <v>18744</v>
      </c>
      <c r="O1343" s="200">
        <v>41827</v>
      </c>
      <c r="P1343" s="196" t="s">
        <v>12762</v>
      </c>
      <c r="Q1343" s="196">
        <v>57</v>
      </c>
      <c r="R1343" s="196" t="s">
        <v>12755</v>
      </c>
      <c r="S1343" s="196" t="s">
        <v>11679</v>
      </c>
      <c r="T1343" s="198" t="str">
        <f t="shared" ref="T1343:T1345" si="541">P1343&amp;"-"&amp;R1343</f>
        <v>1"-(P)</v>
      </c>
    </row>
    <row r="1344" spans="1:20" x14ac:dyDescent="0.25">
      <c r="A1344">
        <v>2924428</v>
      </c>
      <c r="B1344" t="s">
        <v>19334</v>
      </c>
      <c r="C1344" t="s">
        <v>15874</v>
      </c>
      <c r="D1344">
        <v>20191113</v>
      </c>
      <c r="E1344" s="199">
        <v>15234</v>
      </c>
      <c r="F1344" s="199">
        <v>4440378</v>
      </c>
      <c r="G1344" s="196" t="s">
        <v>12763</v>
      </c>
      <c r="H1344" s="196" t="s">
        <v>12764</v>
      </c>
      <c r="I1344" s="197">
        <v>28.000000016650823</v>
      </c>
      <c r="J1344" s="196" t="s">
        <v>19335</v>
      </c>
      <c r="K1344" s="196" t="s">
        <v>12755</v>
      </c>
      <c r="L1344" s="196">
        <v>57</v>
      </c>
      <c r="M1344" s="196">
        <v>57</v>
      </c>
      <c r="N1344" s="196" t="s">
        <v>19336</v>
      </c>
      <c r="O1344" s="200">
        <v>42930</v>
      </c>
      <c r="P1344" s="196" t="s">
        <v>12760</v>
      </c>
      <c r="Q1344" s="196">
        <v>57</v>
      </c>
      <c r="R1344" s="196" t="s">
        <v>12755</v>
      </c>
      <c r="S1344" s="196" t="s">
        <v>19337</v>
      </c>
      <c r="T1344" s="198" t="str">
        <f t="shared" si="541"/>
        <v>2"-(P)</v>
      </c>
    </row>
    <row r="1345" spans="1:20" x14ac:dyDescent="0.25">
      <c r="A1345">
        <v>859175</v>
      </c>
      <c r="B1345" t="s">
        <v>19338</v>
      </c>
      <c r="C1345" t="s">
        <v>15874</v>
      </c>
      <c r="D1345">
        <v>20191106</v>
      </c>
      <c r="E1345" s="199">
        <v>9643</v>
      </c>
      <c r="F1345" s="199">
        <v>1209825</v>
      </c>
      <c r="G1345" s="196" t="s">
        <v>12763</v>
      </c>
      <c r="H1345" s="196" t="s">
        <v>12762</v>
      </c>
      <c r="I1345" s="197">
        <v>101.81315399187069</v>
      </c>
      <c r="J1345" s="196" t="s">
        <v>19339</v>
      </c>
      <c r="K1345" s="196" t="s">
        <v>12755</v>
      </c>
      <c r="L1345" s="196"/>
      <c r="M1345" s="196"/>
      <c r="N1345" s="196" t="s">
        <v>17059</v>
      </c>
      <c r="O1345" s="200">
        <v>40401</v>
      </c>
      <c r="P1345" s="196" t="s">
        <v>12754</v>
      </c>
      <c r="Q1345" s="196">
        <v>45</v>
      </c>
      <c r="R1345" s="196" t="s">
        <v>12755</v>
      </c>
      <c r="S1345" s="196" t="s">
        <v>17060</v>
      </c>
      <c r="T1345" s="198" t="str">
        <f t="shared" si="541"/>
        <v>4"-(P)</v>
      </c>
    </row>
    <row r="1346" spans="1:20" x14ac:dyDescent="0.25">
      <c r="A1346">
        <v>3722619</v>
      </c>
      <c r="B1346" t="s">
        <v>12635</v>
      </c>
      <c r="C1346" t="s">
        <v>15874</v>
      </c>
      <c r="D1346">
        <v>20191111</v>
      </c>
      <c r="E1346" s="199">
        <v>274</v>
      </c>
      <c r="F1346" s="199">
        <v>5052075</v>
      </c>
      <c r="G1346" s="196" t="s">
        <v>12759</v>
      </c>
      <c r="H1346" s="196" t="s">
        <v>12762</v>
      </c>
      <c r="I1346" s="197">
        <v>35.002800029057582</v>
      </c>
      <c r="J1346" s="196" t="s">
        <v>12081</v>
      </c>
      <c r="K1346" s="196" t="s">
        <v>12755</v>
      </c>
      <c r="L1346" s="196">
        <v>60</v>
      </c>
      <c r="M1346" s="196">
        <v>60</v>
      </c>
      <c r="N1346" s="196" t="s">
        <v>19340</v>
      </c>
      <c r="O1346" s="200">
        <v>43416</v>
      </c>
      <c r="P1346" s="196" t="s">
        <v>12760</v>
      </c>
      <c r="Q1346" s="196">
        <v>60</v>
      </c>
      <c r="R1346" s="196" t="s">
        <v>12755</v>
      </c>
      <c r="S1346" s="196" t="s">
        <v>12193</v>
      </c>
      <c r="T1346" s="198" t="str">
        <f t="shared" ref="T1346" si="542">P1346&amp;"-"&amp;R1346</f>
        <v>2"-(P)</v>
      </c>
    </row>
    <row r="1347" spans="1:20" x14ac:dyDescent="0.25">
      <c r="A1347">
        <v>2951621</v>
      </c>
      <c r="B1347" t="s">
        <v>12239</v>
      </c>
      <c r="C1347" t="s">
        <v>15874</v>
      </c>
      <c r="D1347">
        <v>20191114</v>
      </c>
      <c r="E1347" s="199">
        <v>25867</v>
      </c>
      <c r="F1347" s="199">
        <v>2866508</v>
      </c>
      <c r="G1347" s="196" t="s">
        <v>12759</v>
      </c>
      <c r="H1347" s="196" t="s">
        <v>12762</v>
      </c>
      <c r="I1347" s="197">
        <v>21.999999988432805</v>
      </c>
      <c r="J1347" s="196" t="s">
        <v>11606</v>
      </c>
      <c r="K1347" s="196" t="s">
        <v>12755</v>
      </c>
      <c r="L1347" s="196">
        <v>57</v>
      </c>
      <c r="M1347" s="196">
        <v>57</v>
      </c>
      <c r="N1347" s="196" t="s">
        <v>19341</v>
      </c>
      <c r="O1347" s="200">
        <v>41695</v>
      </c>
      <c r="P1347" s="196" t="s">
        <v>12760</v>
      </c>
      <c r="Q1347" s="196">
        <v>57</v>
      </c>
      <c r="R1347" s="196" t="s">
        <v>12755</v>
      </c>
      <c r="S1347" s="196" t="s">
        <v>11664</v>
      </c>
      <c r="T1347" s="198" t="str">
        <f t="shared" ref="T1347:T1348" si="543">P1347&amp;"-"&amp;R1347</f>
        <v>2"-(P)</v>
      </c>
    </row>
    <row r="1348" spans="1:20" x14ac:dyDescent="0.25">
      <c r="A1348">
        <v>3796545</v>
      </c>
      <c r="B1348" t="s">
        <v>19342</v>
      </c>
      <c r="C1348" t="s">
        <v>15874</v>
      </c>
      <c r="D1348">
        <v>20191028</v>
      </c>
      <c r="E1348" s="199">
        <v>9071</v>
      </c>
      <c r="F1348" s="199">
        <v>5180912</v>
      </c>
      <c r="G1348" s="196" t="s">
        <v>12759</v>
      </c>
      <c r="H1348" s="196" t="s">
        <v>12762</v>
      </c>
      <c r="I1348" s="197">
        <v>344.99999999624026</v>
      </c>
      <c r="J1348" s="196" t="s">
        <v>19343</v>
      </c>
      <c r="K1348" s="196" t="s">
        <v>12755</v>
      </c>
      <c r="L1348" s="196">
        <v>60</v>
      </c>
      <c r="M1348" s="196">
        <v>60</v>
      </c>
      <c r="N1348" s="196" t="s">
        <v>16216</v>
      </c>
      <c r="O1348" s="200">
        <v>40550</v>
      </c>
      <c r="P1348" s="196" t="s">
        <v>12754</v>
      </c>
      <c r="Q1348" s="196">
        <v>60</v>
      </c>
      <c r="R1348" s="196" t="s">
        <v>12755</v>
      </c>
      <c r="S1348" s="196" t="s">
        <v>16217</v>
      </c>
      <c r="T1348" s="198" t="str">
        <f t="shared" si="543"/>
        <v>4"-(P)</v>
      </c>
    </row>
    <row r="1349" spans="1:20" x14ac:dyDescent="0.25">
      <c r="A1349">
        <v>248351</v>
      </c>
      <c r="B1349" t="s">
        <v>19344</v>
      </c>
      <c r="C1349" t="s">
        <v>15874</v>
      </c>
      <c r="D1349">
        <v>20191017</v>
      </c>
      <c r="E1349" s="199">
        <v>7141</v>
      </c>
      <c r="F1349" s="199">
        <v>2449993</v>
      </c>
      <c r="G1349" s="196" t="s">
        <v>12763</v>
      </c>
      <c r="H1349" s="196" t="s">
        <v>12762</v>
      </c>
      <c r="I1349" s="197">
        <v>148.47014193161061</v>
      </c>
      <c r="J1349" s="196" t="s">
        <v>19345</v>
      </c>
      <c r="K1349" s="196" t="s">
        <v>12755</v>
      </c>
      <c r="L1349" s="196">
        <v>60</v>
      </c>
      <c r="M1349" s="196">
        <v>60</v>
      </c>
      <c r="N1349" s="196" t="s">
        <v>19346</v>
      </c>
      <c r="O1349" s="200">
        <v>41390</v>
      </c>
      <c r="P1349" s="196" t="s">
        <v>12760</v>
      </c>
      <c r="Q1349" s="196">
        <v>35</v>
      </c>
      <c r="R1349" s="196" t="s">
        <v>12755</v>
      </c>
      <c r="S1349" s="196" t="s">
        <v>19347</v>
      </c>
      <c r="T1349" s="198" t="str">
        <f t="shared" ref="T1349:T1352" si="544">P1349&amp;"-"&amp;R1349</f>
        <v>2"-(P)</v>
      </c>
    </row>
    <row r="1350" spans="1:20" x14ac:dyDescent="0.25">
      <c r="A1350">
        <v>3523645</v>
      </c>
      <c r="B1350" t="s">
        <v>12571</v>
      </c>
      <c r="C1350" t="s">
        <v>15874</v>
      </c>
      <c r="D1350">
        <v>20191028</v>
      </c>
      <c r="E1350" s="199">
        <v>16829</v>
      </c>
      <c r="F1350" s="199">
        <v>4426376</v>
      </c>
      <c r="G1350" s="196" t="s">
        <v>12763</v>
      </c>
      <c r="H1350" s="196" t="s">
        <v>12762</v>
      </c>
      <c r="I1350" s="197">
        <v>15.002583998465724</v>
      </c>
      <c r="J1350" s="196" t="s">
        <v>12024</v>
      </c>
      <c r="K1350" s="196" t="s">
        <v>12755</v>
      </c>
      <c r="L1350" s="196">
        <v>57</v>
      </c>
      <c r="M1350" s="196">
        <v>57</v>
      </c>
      <c r="N1350" s="196" t="s">
        <v>19348</v>
      </c>
      <c r="O1350" s="200">
        <v>42969</v>
      </c>
      <c r="P1350" s="196" t="s">
        <v>12760</v>
      </c>
      <c r="Q1350" s="196">
        <v>57</v>
      </c>
      <c r="R1350" s="196" t="s">
        <v>12755</v>
      </c>
      <c r="S1350" s="196" t="s">
        <v>12072</v>
      </c>
      <c r="T1350" s="198" t="str">
        <f t="shared" si="544"/>
        <v>2"-(P)</v>
      </c>
    </row>
    <row r="1351" spans="1:20" x14ac:dyDescent="0.25">
      <c r="A1351">
        <v>3722622</v>
      </c>
      <c r="B1351" t="s">
        <v>19349</v>
      </c>
      <c r="C1351" t="s">
        <v>15874</v>
      </c>
      <c r="D1351">
        <v>20191111</v>
      </c>
      <c r="E1351" s="199">
        <v>272</v>
      </c>
      <c r="F1351" s="199">
        <v>5052074</v>
      </c>
      <c r="G1351" s="196" t="s">
        <v>12759</v>
      </c>
      <c r="H1351" s="196" t="s">
        <v>12762</v>
      </c>
      <c r="I1351" s="197">
        <v>33.742564984430629</v>
      </c>
      <c r="J1351" s="196" t="s">
        <v>19350</v>
      </c>
      <c r="K1351" s="196" t="s">
        <v>12755</v>
      </c>
      <c r="L1351" s="196">
        <v>60</v>
      </c>
      <c r="M1351" s="196">
        <v>60</v>
      </c>
      <c r="N1351" s="196" t="s">
        <v>19340</v>
      </c>
      <c r="O1351" s="200">
        <v>43416</v>
      </c>
      <c r="P1351" s="196" t="s">
        <v>12760</v>
      </c>
      <c r="Q1351" s="196">
        <v>60</v>
      </c>
      <c r="R1351" s="196" t="s">
        <v>12755</v>
      </c>
      <c r="S1351" s="196" t="s">
        <v>12193</v>
      </c>
      <c r="T1351" s="198" t="str">
        <f t="shared" si="544"/>
        <v>2"-(P)</v>
      </c>
    </row>
    <row r="1352" spans="1:20" x14ac:dyDescent="0.25">
      <c r="A1352">
        <v>408175</v>
      </c>
      <c r="B1352" t="s">
        <v>19351</v>
      </c>
      <c r="C1352" t="s">
        <v>15874</v>
      </c>
      <c r="D1352">
        <v>20191113</v>
      </c>
      <c r="E1352" s="199">
        <v>7082</v>
      </c>
      <c r="F1352" s="199">
        <v>390861</v>
      </c>
      <c r="G1352" s="196" t="s">
        <v>12763</v>
      </c>
      <c r="H1352" s="196" t="s">
        <v>12764</v>
      </c>
      <c r="I1352" s="197">
        <v>86.762598518085824</v>
      </c>
      <c r="J1352" s="196" t="s">
        <v>19352</v>
      </c>
      <c r="K1352" s="196" t="s">
        <v>12755</v>
      </c>
      <c r="L1352" s="196">
        <v>45</v>
      </c>
      <c r="M1352" s="196">
        <v>0</v>
      </c>
      <c r="N1352" s="196" t="s">
        <v>19353</v>
      </c>
      <c r="O1352" s="200">
        <v>41942</v>
      </c>
      <c r="P1352" s="196" t="s">
        <v>12760</v>
      </c>
      <c r="Q1352" s="196">
        <v>45</v>
      </c>
      <c r="R1352" s="196" t="s">
        <v>12755</v>
      </c>
      <c r="S1352" s="196" t="s">
        <v>19354</v>
      </c>
      <c r="T1352" s="198" t="str">
        <f t="shared" si="544"/>
        <v>2"-(P)</v>
      </c>
    </row>
    <row r="1353" spans="1:20" x14ac:dyDescent="0.25">
      <c r="A1353">
        <v>3334088</v>
      </c>
      <c r="B1353" t="s">
        <v>19355</v>
      </c>
      <c r="C1353" t="s">
        <v>15874</v>
      </c>
      <c r="D1353">
        <v>20191030</v>
      </c>
      <c r="E1353" s="199">
        <v>10287</v>
      </c>
      <c r="F1353" s="199">
        <v>5176499</v>
      </c>
      <c r="G1353" s="196" t="s">
        <v>12768</v>
      </c>
      <c r="H1353" s="196" t="s">
        <v>12762</v>
      </c>
      <c r="I1353" s="197">
        <v>186.00000000990605</v>
      </c>
      <c r="J1353" s="196" t="s">
        <v>16959</v>
      </c>
      <c r="K1353" s="196" t="s">
        <v>12755</v>
      </c>
      <c r="L1353" s="196">
        <v>45</v>
      </c>
      <c r="M1353" s="196">
        <v>45</v>
      </c>
      <c r="N1353" s="196" t="s">
        <v>16960</v>
      </c>
      <c r="O1353" s="200">
        <v>43434</v>
      </c>
      <c r="P1353" s="196" t="s">
        <v>12760</v>
      </c>
      <c r="Q1353" s="196">
        <v>45</v>
      </c>
      <c r="R1353" s="196" t="s">
        <v>12755</v>
      </c>
      <c r="S1353" s="196" t="s">
        <v>16961</v>
      </c>
      <c r="T1353" s="198" t="str">
        <f t="shared" ref="T1353:T1357" si="545">P1353&amp;"-"&amp;R1353</f>
        <v>2"-(P)</v>
      </c>
    </row>
    <row r="1354" spans="1:20" x14ac:dyDescent="0.25">
      <c r="A1354">
        <v>2850784</v>
      </c>
      <c r="B1354" t="s">
        <v>19356</v>
      </c>
      <c r="C1354" t="s">
        <v>15874</v>
      </c>
      <c r="D1354">
        <v>20191112</v>
      </c>
      <c r="E1354" s="199">
        <v>5158</v>
      </c>
      <c r="F1354" s="199">
        <v>2512402</v>
      </c>
      <c r="G1354" s="196" t="s">
        <v>12759</v>
      </c>
      <c r="H1354" s="196" t="s">
        <v>12762</v>
      </c>
      <c r="I1354" s="197">
        <v>45.036279347423807</v>
      </c>
      <c r="J1354" s="196" t="s">
        <v>19357</v>
      </c>
      <c r="K1354" s="196" t="s">
        <v>12755</v>
      </c>
      <c r="L1354" s="196">
        <v>55</v>
      </c>
      <c r="M1354" s="196">
        <v>55</v>
      </c>
      <c r="N1354" s="196" t="s">
        <v>19358</v>
      </c>
      <c r="O1354" s="200">
        <v>39448</v>
      </c>
      <c r="P1354" s="196" t="s">
        <v>12754</v>
      </c>
      <c r="Q1354" s="196">
        <v>55</v>
      </c>
      <c r="R1354" s="196" t="s">
        <v>12755</v>
      </c>
      <c r="S1354" s="196" t="s">
        <v>19359</v>
      </c>
      <c r="T1354" s="198" t="str">
        <f t="shared" si="545"/>
        <v>4"-(P)</v>
      </c>
    </row>
    <row r="1355" spans="1:20" x14ac:dyDescent="0.25">
      <c r="A1355">
        <v>3666386</v>
      </c>
      <c r="B1355" t="s">
        <v>19360</v>
      </c>
      <c r="C1355" t="s">
        <v>15874</v>
      </c>
      <c r="D1355">
        <v>20191107</v>
      </c>
      <c r="E1355" s="199">
        <v>15326</v>
      </c>
      <c r="F1355" s="199">
        <v>165663</v>
      </c>
      <c r="G1355" s="196" t="s">
        <v>12763</v>
      </c>
      <c r="H1355" s="196" t="s">
        <v>12764</v>
      </c>
      <c r="I1355" s="197">
        <v>239.49155116664025</v>
      </c>
      <c r="J1355" s="196" t="s">
        <v>19361</v>
      </c>
      <c r="K1355" s="196" t="s">
        <v>12755</v>
      </c>
      <c r="L1355" s="196">
        <v>57</v>
      </c>
      <c r="M1355" s="196">
        <v>57</v>
      </c>
      <c r="N1355" s="196" t="s">
        <v>19362</v>
      </c>
      <c r="O1355" s="200">
        <v>42771</v>
      </c>
      <c r="P1355" s="196" t="s">
        <v>12760</v>
      </c>
      <c r="Q1355" s="196">
        <v>57</v>
      </c>
      <c r="R1355" s="196" t="s">
        <v>12755</v>
      </c>
      <c r="S1355" s="196" t="s">
        <v>19363</v>
      </c>
      <c r="T1355" s="198" t="str">
        <f t="shared" si="545"/>
        <v>2"-(P)</v>
      </c>
    </row>
    <row r="1356" spans="1:20" x14ac:dyDescent="0.25">
      <c r="A1356">
        <v>531415</v>
      </c>
      <c r="B1356" t="s">
        <v>19364</v>
      </c>
      <c r="C1356" t="s">
        <v>15874</v>
      </c>
      <c r="D1356">
        <v>20191030</v>
      </c>
      <c r="E1356" s="199">
        <v>10970</v>
      </c>
      <c r="F1356" s="199">
        <v>329679</v>
      </c>
      <c r="G1356" s="196" t="s">
        <v>12763</v>
      </c>
      <c r="H1356" s="196" t="s">
        <v>12760</v>
      </c>
      <c r="I1356" s="197">
        <v>66.823375473295542</v>
      </c>
      <c r="J1356" s="196" t="s">
        <v>19365</v>
      </c>
      <c r="K1356" s="196" t="s">
        <v>12755</v>
      </c>
      <c r="L1356" s="196">
        <v>0</v>
      </c>
      <c r="M1356" s="196">
        <v>0</v>
      </c>
      <c r="N1356" s="196" t="s">
        <v>16310</v>
      </c>
      <c r="O1356" s="200">
        <v>43303</v>
      </c>
      <c r="P1356" s="196" t="s">
        <v>12760</v>
      </c>
      <c r="Q1356" s="196">
        <v>60</v>
      </c>
      <c r="R1356" s="196" t="s">
        <v>12755</v>
      </c>
      <c r="S1356" s="196" t="s">
        <v>16311</v>
      </c>
      <c r="T1356" s="198" t="str">
        <f t="shared" si="545"/>
        <v>2"-(P)</v>
      </c>
    </row>
    <row r="1357" spans="1:20" x14ac:dyDescent="0.25">
      <c r="A1357">
        <v>3683096</v>
      </c>
      <c r="B1357" t="s">
        <v>19366</v>
      </c>
      <c r="C1357" t="s">
        <v>15874</v>
      </c>
      <c r="D1357">
        <v>20191111</v>
      </c>
      <c r="E1357" s="199">
        <v>294</v>
      </c>
      <c r="F1357" s="199">
        <v>4736045</v>
      </c>
      <c r="G1357" s="196" t="s">
        <v>12759</v>
      </c>
      <c r="H1357" s="196" t="s">
        <v>12762</v>
      </c>
      <c r="I1357" s="197">
        <v>114.80222415519904</v>
      </c>
      <c r="J1357" s="196" t="s">
        <v>19367</v>
      </c>
      <c r="K1357" s="196" t="s">
        <v>12755</v>
      </c>
      <c r="L1357" s="196">
        <v>60</v>
      </c>
      <c r="M1357" s="196">
        <v>60</v>
      </c>
      <c r="N1357" s="196" t="s">
        <v>19368</v>
      </c>
      <c r="O1357" s="200">
        <v>43334</v>
      </c>
      <c r="P1357" s="196" t="s">
        <v>12760</v>
      </c>
      <c r="Q1357" s="196">
        <v>60</v>
      </c>
      <c r="R1357" s="196" t="s">
        <v>12755</v>
      </c>
      <c r="S1357" s="196" t="s">
        <v>19369</v>
      </c>
      <c r="T1357" s="198" t="str">
        <f t="shared" si="545"/>
        <v>2"-(P)</v>
      </c>
    </row>
    <row r="1358" spans="1:20" x14ac:dyDescent="0.25">
      <c r="A1358">
        <v>2160546</v>
      </c>
      <c r="B1358" t="s">
        <v>19370</v>
      </c>
      <c r="C1358" t="s">
        <v>15874</v>
      </c>
      <c r="D1358">
        <v>20191018</v>
      </c>
      <c r="E1358" s="199">
        <v>30130</v>
      </c>
      <c r="F1358" s="199">
        <v>4832065</v>
      </c>
      <c r="G1358" s="196" t="s">
        <v>12759</v>
      </c>
      <c r="H1358" s="196" t="s">
        <v>12760</v>
      </c>
      <c r="I1358" s="197">
        <v>186.99999997640327</v>
      </c>
      <c r="J1358" s="196" t="s">
        <v>12127</v>
      </c>
      <c r="K1358" s="196" t="s">
        <v>12755</v>
      </c>
      <c r="L1358" s="196">
        <v>57</v>
      </c>
      <c r="M1358" s="196">
        <v>57</v>
      </c>
      <c r="N1358" s="196" t="s">
        <v>18121</v>
      </c>
      <c r="O1358" s="200">
        <v>43215</v>
      </c>
      <c r="P1358" s="196" t="s">
        <v>12760</v>
      </c>
      <c r="Q1358" s="196">
        <v>57</v>
      </c>
      <c r="R1358" s="196" t="s">
        <v>12755</v>
      </c>
      <c r="S1358" s="196" t="s">
        <v>12196</v>
      </c>
      <c r="T1358" s="198" t="str">
        <f t="shared" ref="T1358:T1361" si="546">P1358&amp;"-"&amp;R1358</f>
        <v>2"-(P)</v>
      </c>
    </row>
    <row r="1359" spans="1:20" x14ac:dyDescent="0.25">
      <c r="A1359">
        <v>3154186</v>
      </c>
      <c r="B1359" t="s">
        <v>19371</v>
      </c>
      <c r="C1359" t="s">
        <v>15874</v>
      </c>
      <c r="D1359">
        <v>20191031</v>
      </c>
      <c r="E1359" s="199">
        <v>32779</v>
      </c>
      <c r="F1359" s="199">
        <v>19996</v>
      </c>
      <c r="G1359" s="196" t="s">
        <v>12763</v>
      </c>
      <c r="H1359" s="196" t="s">
        <v>12765</v>
      </c>
      <c r="I1359" s="197">
        <v>73.069561454965353</v>
      </c>
      <c r="J1359" s="196" t="s">
        <v>19372</v>
      </c>
      <c r="K1359" s="196" t="s">
        <v>12758</v>
      </c>
      <c r="L1359" s="196">
        <v>60</v>
      </c>
      <c r="M1359" s="196">
        <v>60</v>
      </c>
      <c r="N1359" s="196" t="s">
        <v>19373</v>
      </c>
      <c r="O1359" s="200">
        <v>42625</v>
      </c>
      <c r="P1359" s="196" t="s">
        <v>12760</v>
      </c>
      <c r="Q1359" s="196">
        <v>60</v>
      </c>
      <c r="R1359" s="196" t="s">
        <v>12758</v>
      </c>
      <c r="S1359" s="196" t="s">
        <v>19374</v>
      </c>
      <c r="T1359" s="198" t="str">
        <f t="shared" si="546"/>
        <v>2"-(W)</v>
      </c>
    </row>
    <row r="1360" spans="1:20" x14ac:dyDescent="0.25">
      <c r="A1360">
        <v>3470174</v>
      </c>
      <c r="B1360" t="s">
        <v>19375</v>
      </c>
      <c r="C1360" t="s">
        <v>15874</v>
      </c>
      <c r="D1360">
        <v>20191107</v>
      </c>
      <c r="E1360" s="199">
        <v>14538</v>
      </c>
      <c r="F1360" s="199">
        <v>1768664</v>
      </c>
      <c r="G1360" s="196" t="s">
        <v>12763</v>
      </c>
      <c r="H1360" s="196" t="s">
        <v>12764</v>
      </c>
      <c r="I1360" s="197">
        <v>72.000000950138343</v>
      </c>
      <c r="J1360" s="196" t="s">
        <v>19376</v>
      </c>
      <c r="K1360" s="196" t="s">
        <v>12755</v>
      </c>
      <c r="L1360" s="196">
        <v>60</v>
      </c>
      <c r="M1360" s="196">
        <v>60</v>
      </c>
      <c r="N1360" s="196" t="s">
        <v>17416</v>
      </c>
      <c r="O1360" s="200">
        <v>40875</v>
      </c>
      <c r="P1360" s="196" t="s">
        <v>12762</v>
      </c>
      <c r="Q1360" s="196">
        <v>60</v>
      </c>
      <c r="R1360" s="196" t="s">
        <v>12755</v>
      </c>
      <c r="S1360" s="196" t="s">
        <v>17417</v>
      </c>
      <c r="T1360" s="198" t="str">
        <f t="shared" si="546"/>
        <v>1"-(P)</v>
      </c>
    </row>
    <row r="1361" spans="1:20" x14ac:dyDescent="0.25">
      <c r="A1361">
        <v>3672863</v>
      </c>
      <c r="B1361" t="s">
        <v>19377</v>
      </c>
      <c r="C1361" t="s">
        <v>15874</v>
      </c>
      <c r="D1361">
        <v>20191030</v>
      </c>
      <c r="E1361" s="199">
        <v>22616</v>
      </c>
      <c r="F1361" s="199">
        <v>208931</v>
      </c>
      <c r="G1361" s="196" t="s">
        <v>12763</v>
      </c>
      <c r="H1361" s="196" t="s">
        <v>12762</v>
      </c>
      <c r="I1361" s="197">
        <v>49.276458775107685</v>
      </c>
      <c r="J1361" s="196" t="s">
        <v>19378</v>
      </c>
      <c r="K1361" s="196" t="s">
        <v>12755</v>
      </c>
      <c r="L1361" s="196">
        <v>57</v>
      </c>
      <c r="M1361" s="196">
        <v>57</v>
      </c>
      <c r="N1361" s="196" t="s">
        <v>16251</v>
      </c>
      <c r="O1361" s="200">
        <v>41344</v>
      </c>
      <c r="P1361" s="196" t="s">
        <v>12760</v>
      </c>
      <c r="Q1361" s="196">
        <v>57</v>
      </c>
      <c r="R1361" s="196" t="s">
        <v>12755</v>
      </c>
      <c r="S1361" s="196" t="s">
        <v>16252</v>
      </c>
      <c r="T1361" s="198" t="str">
        <f t="shared" si="546"/>
        <v>2"-(P)</v>
      </c>
    </row>
    <row r="1362" spans="1:20" x14ac:dyDescent="0.25">
      <c r="A1362">
        <v>8076</v>
      </c>
      <c r="B1362" t="s">
        <v>19379</v>
      </c>
      <c r="C1362" t="s">
        <v>15874</v>
      </c>
      <c r="D1362">
        <v>20191018</v>
      </c>
      <c r="E1362" s="199">
        <v>6729</v>
      </c>
      <c r="F1362" s="199">
        <v>3029412</v>
      </c>
      <c r="G1362" s="196" t="s">
        <v>12763</v>
      </c>
      <c r="H1362" s="196" t="s">
        <v>12762</v>
      </c>
      <c r="I1362" s="197">
        <v>30.00000001397035</v>
      </c>
      <c r="J1362" s="196" t="s">
        <v>19380</v>
      </c>
      <c r="K1362" s="196" t="s">
        <v>12755</v>
      </c>
      <c r="L1362" s="196">
        <v>60</v>
      </c>
      <c r="M1362" s="196">
        <v>60</v>
      </c>
      <c r="N1362" s="196" t="s">
        <v>16999</v>
      </c>
      <c r="O1362" s="200">
        <v>41738</v>
      </c>
      <c r="P1362" s="196" t="s">
        <v>12760</v>
      </c>
      <c r="Q1362" s="196">
        <v>60</v>
      </c>
      <c r="R1362" s="196" t="s">
        <v>12755</v>
      </c>
      <c r="S1362" s="196" t="s">
        <v>17000</v>
      </c>
      <c r="T1362" s="198" t="str">
        <f t="shared" ref="T1362:T1364" si="547">P1362&amp;"-"&amp;R1362</f>
        <v>2"-(P)</v>
      </c>
    </row>
    <row r="1363" spans="1:20" x14ac:dyDescent="0.25">
      <c r="A1363">
        <v>224009</v>
      </c>
      <c r="B1363" t="s">
        <v>19381</v>
      </c>
      <c r="C1363" t="s">
        <v>15874</v>
      </c>
      <c r="D1363">
        <v>20191101</v>
      </c>
      <c r="E1363" s="199">
        <v>1520</v>
      </c>
      <c r="F1363" s="199">
        <v>443230</v>
      </c>
      <c r="G1363" s="196" t="s">
        <v>12759</v>
      </c>
      <c r="H1363" s="196" t="s">
        <v>12762</v>
      </c>
      <c r="I1363" s="197">
        <v>36.373913492956099</v>
      </c>
      <c r="J1363" s="196" t="s">
        <v>19382</v>
      </c>
      <c r="K1363" s="196" t="s">
        <v>12755</v>
      </c>
      <c r="L1363" s="196">
        <v>45</v>
      </c>
      <c r="M1363" s="196">
        <v>45</v>
      </c>
      <c r="N1363" s="196" t="s">
        <v>16624</v>
      </c>
      <c r="O1363" s="200">
        <v>42530</v>
      </c>
      <c r="P1363" s="196" t="s">
        <v>12754</v>
      </c>
      <c r="Q1363" s="196">
        <v>45</v>
      </c>
      <c r="R1363" s="196" t="s">
        <v>12755</v>
      </c>
      <c r="S1363" s="196" t="s">
        <v>16625</v>
      </c>
      <c r="T1363" s="198" t="str">
        <f t="shared" si="547"/>
        <v>4"-(P)</v>
      </c>
    </row>
    <row r="1364" spans="1:20" x14ac:dyDescent="0.25">
      <c r="A1364">
        <v>3381435</v>
      </c>
      <c r="B1364" t="s">
        <v>19383</v>
      </c>
      <c r="C1364" t="s">
        <v>15874</v>
      </c>
      <c r="D1364">
        <v>20191031</v>
      </c>
      <c r="E1364" s="199">
        <v>23359</v>
      </c>
      <c r="F1364" s="199">
        <v>4870863</v>
      </c>
      <c r="G1364" s="196" t="s">
        <v>12759</v>
      </c>
      <c r="H1364" s="196" t="s">
        <v>12762</v>
      </c>
      <c r="I1364" s="197">
        <v>144.00333953421361</v>
      </c>
      <c r="J1364" s="196" t="s">
        <v>19384</v>
      </c>
      <c r="K1364" s="196" t="s">
        <v>12755</v>
      </c>
      <c r="L1364" s="196">
        <v>57</v>
      </c>
      <c r="M1364" s="196">
        <v>57</v>
      </c>
      <c r="N1364" s="196" t="s">
        <v>17342</v>
      </c>
      <c r="O1364" s="200">
        <v>43255</v>
      </c>
      <c r="P1364" s="196" t="s">
        <v>12760</v>
      </c>
      <c r="Q1364" s="196">
        <v>57</v>
      </c>
      <c r="R1364" s="196" t="s">
        <v>12755</v>
      </c>
      <c r="S1364" s="196" t="s">
        <v>17343</v>
      </c>
      <c r="T1364" s="198" t="str">
        <f t="shared" si="547"/>
        <v>2"-(P)</v>
      </c>
    </row>
    <row r="1365" spans="1:20" x14ac:dyDescent="0.25">
      <c r="A1365">
        <v>330583</v>
      </c>
      <c r="B1365" t="s">
        <v>19385</v>
      </c>
      <c r="C1365" t="s">
        <v>15874</v>
      </c>
      <c r="D1365">
        <v>20191104</v>
      </c>
      <c r="E1365" s="199">
        <v>1232</v>
      </c>
      <c r="F1365" s="199">
        <v>860586</v>
      </c>
      <c r="G1365" s="196" t="s">
        <v>12763</v>
      </c>
      <c r="H1365" s="196" t="s">
        <v>12762</v>
      </c>
      <c r="I1365" s="197">
        <v>25.969734978076453</v>
      </c>
      <c r="J1365" s="196" t="s">
        <v>19386</v>
      </c>
      <c r="K1365" s="196" t="s">
        <v>12755</v>
      </c>
      <c r="L1365" s="196">
        <v>2</v>
      </c>
      <c r="M1365" s="196">
        <v>2</v>
      </c>
      <c r="N1365" s="196" t="s">
        <v>19387</v>
      </c>
      <c r="O1365" s="200">
        <v>40317</v>
      </c>
      <c r="P1365" s="196" t="s">
        <v>12760</v>
      </c>
      <c r="Q1365" s="196">
        <v>45</v>
      </c>
      <c r="R1365" s="196" t="s">
        <v>12755</v>
      </c>
      <c r="S1365" s="196" t="s">
        <v>19388</v>
      </c>
      <c r="T1365" s="198" t="str">
        <f t="shared" ref="T1365:T1366" si="548">P1365&amp;"-"&amp;R1365</f>
        <v>2"-(P)</v>
      </c>
    </row>
    <row r="1366" spans="1:20" x14ac:dyDescent="0.25">
      <c r="A1366">
        <v>3020973</v>
      </c>
      <c r="B1366" t="s">
        <v>19389</v>
      </c>
      <c r="C1366" t="s">
        <v>15874</v>
      </c>
      <c r="D1366">
        <v>20191114</v>
      </c>
      <c r="E1366" s="199">
        <v>12847</v>
      </c>
      <c r="F1366" s="199">
        <v>2707264</v>
      </c>
      <c r="G1366" s="196" t="s">
        <v>12768</v>
      </c>
      <c r="H1366" s="196" t="s">
        <v>12762</v>
      </c>
      <c r="I1366" s="197">
        <v>14.000000013268378</v>
      </c>
      <c r="J1366" s="196" t="s">
        <v>17403</v>
      </c>
      <c r="K1366" s="196" t="s">
        <v>12755</v>
      </c>
      <c r="L1366" s="196">
        <v>60</v>
      </c>
      <c r="M1366" s="196">
        <v>60</v>
      </c>
      <c r="N1366" s="196" t="s">
        <v>15921</v>
      </c>
      <c r="O1366" s="200">
        <v>41436</v>
      </c>
      <c r="P1366" s="196" t="s">
        <v>12760</v>
      </c>
      <c r="Q1366" s="196">
        <v>60</v>
      </c>
      <c r="R1366" s="196" t="s">
        <v>12755</v>
      </c>
      <c r="S1366" s="196" t="s">
        <v>15922</v>
      </c>
      <c r="T1366" s="198" t="str">
        <f t="shared" si="548"/>
        <v>2"-(P)</v>
      </c>
    </row>
    <row r="1367" spans="1:20" x14ac:dyDescent="0.25">
      <c r="A1367">
        <v>984037</v>
      </c>
      <c r="B1367" t="s">
        <v>19390</v>
      </c>
      <c r="C1367" t="s">
        <v>15874</v>
      </c>
      <c r="D1367">
        <v>20191028</v>
      </c>
      <c r="E1367" s="199">
        <v>18725</v>
      </c>
      <c r="F1367" s="199">
        <v>4170337</v>
      </c>
      <c r="G1367" s="196" t="s">
        <v>12763</v>
      </c>
      <c r="H1367" s="196" t="s">
        <v>12762</v>
      </c>
      <c r="I1367" s="197">
        <v>41.999999998017607</v>
      </c>
      <c r="J1367" s="196" t="s">
        <v>19391</v>
      </c>
      <c r="K1367" s="196" t="s">
        <v>12755</v>
      </c>
      <c r="L1367" s="196">
        <v>60</v>
      </c>
      <c r="M1367" s="196">
        <v>60</v>
      </c>
      <c r="N1367" s="196" t="s">
        <v>16733</v>
      </c>
      <c r="O1367" s="200">
        <v>39448</v>
      </c>
      <c r="P1367" s="196" t="s">
        <v>12760</v>
      </c>
      <c r="Q1367" s="196">
        <v>60</v>
      </c>
      <c r="R1367" s="196" t="s">
        <v>12755</v>
      </c>
      <c r="S1367" s="196" t="s">
        <v>16734</v>
      </c>
      <c r="T1367" s="198" t="str">
        <f t="shared" ref="T1367:T1371" si="549">P1367&amp;"-"&amp;R1367</f>
        <v>2"-(P)</v>
      </c>
    </row>
    <row r="1368" spans="1:20" x14ac:dyDescent="0.25">
      <c r="A1368">
        <v>429067</v>
      </c>
      <c r="B1368" t="s">
        <v>19392</v>
      </c>
      <c r="C1368" t="s">
        <v>15874</v>
      </c>
      <c r="D1368">
        <v>20191031</v>
      </c>
      <c r="E1368" s="199">
        <v>11454</v>
      </c>
      <c r="F1368" s="199">
        <v>522709</v>
      </c>
      <c r="G1368" s="196" t="s">
        <v>12768</v>
      </c>
      <c r="H1368" s="196" t="s">
        <v>12762</v>
      </c>
      <c r="I1368" s="197">
        <v>347.51482096725169</v>
      </c>
      <c r="J1368" s="196" t="s">
        <v>18346</v>
      </c>
      <c r="K1368" s="196" t="s">
        <v>12755</v>
      </c>
      <c r="L1368" s="196">
        <v>35</v>
      </c>
      <c r="M1368" s="196">
        <v>35</v>
      </c>
      <c r="N1368" s="196" t="s">
        <v>18347</v>
      </c>
      <c r="O1368" s="200">
        <v>41726</v>
      </c>
      <c r="P1368" s="196" t="s">
        <v>12760</v>
      </c>
      <c r="Q1368" s="196">
        <v>35</v>
      </c>
      <c r="R1368" s="196" t="s">
        <v>12755</v>
      </c>
      <c r="S1368" s="196" t="s">
        <v>16420</v>
      </c>
      <c r="T1368" s="198" t="str">
        <f t="shared" si="549"/>
        <v>2"-(P)</v>
      </c>
    </row>
    <row r="1369" spans="1:20" x14ac:dyDescent="0.25">
      <c r="A1369">
        <v>1194503</v>
      </c>
      <c r="B1369" t="s">
        <v>19393</v>
      </c>
      <c r="C1369" t="s">
        <v>15874</v>
      </c>
      <c r="D1369">
        <v>20191105</v>
      </c>
      <c r="E1369" s="199">
        <v>2093</v>
      </c>
      <c r="F1369" s="199">
        <v>440136</v>
      </c>
      <c r="G1369" s="196" t="s">
        <v>12759</v>
      </c>
      <c r="H1369" s="196" t="s">
        <v>12762</v>
      </c>
      <c r="I1369" s="197">
        <v>87.343964843665873</v>
      </c>
      <c r="J1369" s="196" t="s">
        <v>19394</v>
      </c>
      <c r="K1369" s="196" t="s">
        <v>12755</v>
      </c>
      <c r="L1369" s="196">
        <v>0</v>
      </c>
      <c r="M1369" s="196">
        <v>0</v>
      </c>
      <c r="N1369" s="196" t="s">
        <v>19395</v>
      </c>
      <c r="O1369" s="200">
        <v>41400</v>
      </c>
      <c r="P1369" s="196" t="s">
        <v>12760</v>
      </c>
      <c r="Q1369" s="196">
        <v>45</v>
      </c>
      <c r="R1369" s="196" t="s">
        <v>12755</v>
      </c>
      <c r="S1369" s="196" t="s">
        <v>16034</v>
      </c>
      <c r="T1369" s="198" t="str">
        <f t="shared" si="549"/>
        <v>2"-(P)</v>
      </c>
    </row>
    <row r="1370" spans="1:20" x14ac:dyDescent="0.25">
      <c r="A1370">
        <v>2919627</v>
      </c>
      <c r="B1370" t="s">
        <v>12237</v>
      </c>
      <c r="C1370" t="s">
        <v>15874</v>
      </c>
      <c r="D1370">
        <v>20191029</v>
      </c>
      <c r="E1370" s="199">
        <v>1089</v>
      </c>
      <c r="F1370" s="199">
        <v>2804085</v>
      </c>
      <c r="G1370" s="196" t="s">
        <v>12763</v>
      </c>
      <c r="H1370" s="196" t="s">
        <v>12762</v>
      </c>
      <c r="I1370" s="197">
        <v>46.503855925759019</v>
      </c>
      <c r="J1370" s="196" t="s">
        <v>11662</v>
      </c>
      <c r="K1370" s="196" t="s">
        <v>12755</v>
      </c>
      <c r="L1370" s="196">
        <v>45</v>
      </c>
      <c r="M1370" s="196">
        <v>45</v>
      </c>
      <c r="N1370" s="196" t="s">
        <v>19396</v>
      </c>
      <c r="O1370" s="200">
        <v>41687</v>
      </c>
      <c r="P1370" s="196" t="s">
        <v>12760</v>
      </c>
      <c r="Q1370" s="196">
        <v>45</v>
      </c>
      <c r="R1370" s="196" t="s">
        <v>12755</v>
      </c>
      <c r="S1370" s="196" t="s">
        <v>11604</v>
      </c>
      <c r="T1370" s="198" t="str">
        <f t="shared" si="549"/>
        <v>2"-(P)</v>
      </c>
    </row>
    <row r="1371" spans="1:20" x14ac:dyDescent="0.25">
      <c r="A1371">
        <v>1406381</v>
      </c>
      <c r="B1371" t="s">
        <v>19397</v>
      </c>
      <c r="C1371" t="s">
        <v>15874</v>
      </c>
      <c r="D1371">
        <v>20191105</v>
      </c>
      <c r="E1371" s="199">
        <v>26668</v>
      </c>
      <c r="F1371" s="199">
        <v>119070</v>
      </c>
      <c r="G1371" s="196" t="s">
        <v>12763</v>
      </c>
      <c r="H1371" s="196" t="s">
        <v>12762</v>
      </c>
      <c r="I1371" s="197">
        <v>68.262664655479369</v>
      </c>
      <c r="J1371" s="196" t="s">
        <v>65</v>
      </c>
      <c r="K1371" s="196" t="s">
        <v>12755</v>
      </c>
      <c r="L1371" s="196">
        <v>0</v>
      </c>
      <c r="M1371" s="196">
        <v>0</v>
      </c>
      <c r="N1371" s="196" t="s">
        <v>19398</v>
      </c>
      <c r="O1371" s="200">
        <v>41876</v>
      </c>
      <c r="P1371" s="196" t="s">
        <v>12760</v>
      </c>
      <c r="Q1371" s="196">
        <v>57</v>
      </c>
      <c r="R1371" s="196" t="s">
        <v>12755</v>
      </c>
      <c r="S1371" s="196" t="s">
        <v>19399</v>
      </c>
      <c r="T1371" s="198" t="str">
        <f t="shared" si="549"/>
        <v>2"-(P)</v>
      </c>
    </row>
    <row r="1372" spans="1:20" x14ac:dyDescent="0.25">
      <c r="A1372">
        <v>2338917</v>
      </c>
      <c r="B1372" t="s">
        <v>19400</v>
      </c>
      <c r="C1372" t="s">
        <v>15874</v>
      </c>
      <c r="D1372">
        <v>20191111</v>
      </c>
      <c r="E1372" s="199">
        <v>40</v>
      </c>
      <c r="F1372" s="199">
        <v>838201</v>
      </c>
      <c r="G1372" s="196" t="s">
        <v>12759</v>
      </c>
      <c r="H1372" s="196" t="s">
        <v>12762</v>
      </c>
      <c r="I1372" s="197">
        <v>145.04219663129419</v>
      </c>
      <c r="J1372" s="196" t="s">
        <v>19401</v>
      </c>
      <c r="K1372" s="196" t="s">
        <v>12755</v>
      </c>
      <c r="L1372" s="196">
        <v>2</v>
      </c>
      <c r="M1372" s="196">
        <v>2</v>
      </c>
      <c r="N1372" s="196" t="s">
        <v>18289</v>
      </c>
      <c r="O1372" s="200">
        <v>39953</v>
      </c>
      <c r="P1372" s="196" t="s">
        <v>12760</v>
      </c>
      <c r="Q1372" s="196">
        <v>60</v>
      </c>
      <c r="R1372" s="196" t="s">
        <v>12755</v>
      </c>
      <c r="S1372" s="196" t="s">
        <v>18290</v>
      </c>
      <c r="T1372" s="198" t="str">
        <f t="shared" ref="T1372:T1374" si="550">P1372&amp;"-"&amp;R1372</f>
        <v>2"-(P)</v>
      </c>
    </row>
    <row r="1373" spans="1:20" x14ac:dyDescent="0.25">
      <c r="A1373">
        <v>3379144</v>
      </c>
      <c r="B1373" t="s">
        <v>12495</v>
      </c>
      <c r="C1373" t="s">
        <v>15874</v>
      </c>
      <c r="D1373">
        <v>20191025</v>
      </c>
      <c r="E1373" s="199">
        <v>17416</v>
      </c>
      <c r="F1373" s="199">
        <v>4333972</v>
      </c>
      <c r="G1373" s="196" t="s">
        <v>12763</v>
      </c>
      <c r="H1373" s="196" t="s">
        <v>12762</v>
      </c>
      <c r="I1373" s="197">
        <v>54.376764975890715</v>
      </c>
      <c r="J1373" s="196" t="s">
        <v>12010</v>
      </c>
      <c r="K1373" s="196" t="s">
        <v>12755</v>
      </c>
      <c r="L1373" s="196">
        <v>57</v>
      </c>
      <c r="M1373" s="196">
        <v>57</v>
      </c>
      <c r="N1373" s="196" t="s">
        <v>15964</v>
      </c>
      <c r="O1373" s="200">
        <v>42927</v>
      </c>
      <c r="P1373" s="196" t="s">
        <v>12760</v>
      </c>
      <c r="Q1373" s="196">
        <v>57</v>
      </c>
      <c r="R1373" s="196" t="s">
        <v>12755</v>
      </c>
      <c r="S1373" s="196" t="s">
        <v>12077</v>
      </c>
      <c r="T1373" s="198" t="str">
        <f t="shared" si="550"/>
        <v>2"-(P)</v>
      </c>
    </row>
    <row r="1374" spans="1:20" x14ac:dyDescent="0.25">
      <c r="A1374">
        <v>2325423</v>
      </c>
      <c r="B1374" t="s">
        <v>19402</v>
      </c>
      <c r="C1374" t="s">
        <v>15874</v>
      </c>
      <c r="D1374">
        <v>20191018</v>
      </c>
      <c r="E1374" s="199">
        <v>13463</v>
      </c>
      <c r="F1374" s="199">
        <v>241939</v>
      </c>
      <c r="G1374" s="196" t="s">
        <v>12763</v>
      </c>
      <c r="H1374" s="196" t="s">
        <v>12762</v>
      </c>
      <c r="I1374" s="197">
        <v>81.939279814560791</v>
      </c>
      <c r="J1374" s="196" t="s">
        <v>18286</v>
      </c>
      <c r="K1374" s="196" t="s">
        <v>12755</v>
      </c>
      <c r="L1374" s="196">
        <v>0</v>
      </c>
      <c r="M1374" s="196">
        <v>0</v>
      </c>
      <c r="N1374" s="196" t="s">
        <v>17440</v>
      </c>
      <c r="O1374" s="200">
        <v>41445</v>
      </c>
      <c r="P1374" s="196" t="s">
        <v>12760</v>
      </c>
      <c r="Q1374" s="196">
        <v>57</v>
      </c>
      <c r="R1374" s="196" t="s">
        <v>12755</v>
      </c>
      <c r="S1374" s="196" t="s">
        <v>17441</v>
      </c>
      <c r="T1374" s="198" t="str">
        <f t="shared" si="550"/>
        <v>2"-(P)</v>
      </c>
    </row>
    <row r="1375" spans="1:20" x14ac:dyDescent="0.25">
      <c r="A1375">
        <v>350986</v>
      </c>
      <c r="B1375" t="s">
        <v>19403</v>
      </c>
      <c r="C1375" t="s">
        <v>15874</v>
      </c>
      <c r="D1375">
        <v>20191030</v>
      </c>
      <c r="E1375" s="199">
        <v>10286</v>
      </c>
      <c r="F1375" s="199">
        <v>497818</v>
      </c>
      <c r="G1375" s="196" t="s">
        <v>12759</v>
      </c>
      <c r="H1375" s="196" t="s">
        <v>12762</v>
      </c>
      <c r="I1375" s="197">
        <v>29.453533455889882</v>
      </c>
      <c r="J1375" s="196" t="s">
        <v>19404</v>
      </c>
      <c r="K1375" s="196" t="s">
        <v>12755</v>
      </c>
      <c r="L1375" s="196">
        <v>45</v>
      </c>
      <c r="M1375" s="196">
        <v>45</v>
      </c>
      <c r="N1375" s="196" t="s">
        <v>16960</v>
      </c>
      <c r="O1375" s="200">
        <v>43434</v>
      </c>
      <c r="P1375" s="196" t="s">
        <v>12760</v>
      </c>
      <c r="Q1375" s="196">
        <v>45</v>
      </c>
      <c r="R1375" s="196" t="s">
        <v>12755</v>
      </c>
      <c r="S1375" s="196" t="s">
        <v>16961</v>
      </c>
      <c r="T1375" s="198" t="str">
        <f t="shared" ref="T1375:T1377" si="551">P1375&amp;"-"&amp;R1375</f>
        <v>2"-(P)</v>
      </c>
    </row>
    <row r="1376" spans="1:20" x14ac:dyDescent="0.25">
      <c r="A1376">
        <v>2139680</v>
      </c>
      <c r="B1376" t="s">
        <v>19405</v>
      </c>
      <c r="C1376" t="s">
        <v>15874</v>
      </c>
      <c r="D1376">
        <v>20191105</v>
      </c>
      <c r="E1376" s="199">
        <v>2771</v>
      </c>
      <c r="F1376" s="199">
        <v>3845529</v>
      </c>
      <c r="G1376" s="196" t="s">
        <v>12768</v>
      </c>
      <c r="H1376" s="196" t="s">
        <v>12762</v>
      </c>
      <c r="I1376" s="197">
        <v>13.00000003149643</v>
      </c>
      <c r="J1376" s="196" t="s">
        <v>11851</v>
      </c>
      <c r="K1376" s="196" t="s">
        <v>12755</v>
      </c>
      <c r="L1376" s="196">
        <v>60</v>
      </c>
      <c r="M1376" s="196">
        <v>60</v>
      </c>
      <c r="N1376" s="196" t="s">
        <v>16074</v>
      </c>
      <c r="O1376" s="200">
        <v>42153</v>
      </c>
      <c r="P1376" s="196" t="s">
        <v>12760</v>
      </c>
      <c r="Q1376" s="196">
        <v>60</v>
      </c>
      <c r="R1376" s="196" t="s">
        <v>12755</v>
      </c>
      <c r="S1376" s="196" t="s">
        <v>11813</v>
      </c>
      <c r="T1376" s="198" t="str">
        <f t="shared" si="551"/>
        <v>2"-(P)</v>
      </c>
    </row>
    <row r="1377" spans="1:20" x14ac:dyDescent="0.25">
      <c r="A1377">
        <v>1030443</v>
      </c>
      <c r="B1377" t="s">
        <v>19406</v>
      </c>
      <c r="C1377" t="s">
        <v>15874</v>
      </c>
      <c r="D1377">
        <v>20191106</v>
      </c>
      <c r="E1377" s="199">
        <v>10932</v>
      </c>
      <c r="F1377" s="199">
        <v>329723</v>
      </c>
      <c r="G1377" s="196" t="s">
        <v>12763</v>
      </c>
      <c r="H1377" s="196" t="s">
        <v>12762</v>
      </c>
      <c r="I1377" s="197">
        <v>72.432577645253986</v>
      </c>
      <c r="J1377" s="196" t="s">
        <v>17877</v>
      </c>
      <c r="K1377" s="196" t="s">
        <v>12755</v>
      </c>
      <c r="L1377" s="196">
        <v>60</v>
      </c>
      <c r="M1377" s="196">
        <v>60</v>
      </c>
      <c r="N1377" s="196" t="s">
        <v>16177</v>
      </c>
      <c r="O1377" s="200">
        <v>40844</v>
      </c>
      <c r="P1377" s="196" t="s">
        <v>12760</v>
      </c>
      <c r="Q1377" s="196">
        <v>60</v>
      </c>
      <c r="R1377" s="196" t="s">
        <v>12755</v>
      </c>
      <c r="S1377" s="196" t="s">
        <v>16178</v>
      </c>
      <c r="T1377" s="198" t="str">
        <f t="shared" si="551"/>
        <v>2"-(P)</v>
      </c>
    </row>
    <row r="1378" spans="1:20" x14ac:dyDescent="0.25">
      <c r="A1378">
        <v>3417592</v>
      </c>
      <c r="B1378" t="s">
        <v>19407</v>
      </c>
      <c r="C1378" t="s">
        <v>15874</v>
      </c>
      <c r="D1378">
        <v>20191104</v>
      </c>
      <c r="E1378" s="199">
        <v>2185</v>
      </c>
      <c r="F1378" s="199">
        <v>440305</v>
      </c>
      <c r="G1378" s="196" t="s">
        <v>12759</v>
      </c>
      <c r="H1378" s="196" t="s">
        <v>12762</v>
      </c>
      <c r="I1378" s="197">
        <v>68.119420455494648</v>
      </c>
      <c r="J1378" s="196" t="s">
        <v>19408</v>
      </c>
      <c r="K1378" s="196" t="s">
        <v>12755</v>
      </c>
      <c r="L1378" s="196">
        <v>0</v>
      </c>
      <c r="M1378" s="196">
        <v>0</v>
      </c>
      <c r="N1378" s="196" t="s">
        <v>17635</v>
      </c>
      <c r="O1378" s="200">
        <v>42811</v>
      </c>
      <c r="P1378" s="196" t="s">
        <v>12754</v>
      </c>
      <c r="Q1378" s="196">
        <v>45</v>
      </c>
      <c r="R1378" s="196" t="s">
        <v>12755</v>
      </c>
      <c r="S1378" s="196" t="s">
        <v>17636</v>
      </c>
      <c r="T1378" s="198" t="str">
        <f t="shared" ref="T1378:T1381" si="552">P1378&amp;"-"&amp;R1378</f>
        <v>4"-(P)</v>
      </c>
    </row>
    <row r="1379" spans="1:20" x14ac:dyDescent="0.25">
      <c r="A1379">
        <v>3199974</v>
      </c>
      <c r="B1379" t="s">
        <v>12353</v>
      </c>
      <c r="C1379" t="s">
        <v>15874</v>
      </c>
      <c r="D1379">
        <v>20191017</v>
      </c>
      <c r="E1379" s="199">
        <v>5497</v>
      </c>
      <c r="F1379" s="199">
        <v>3392701</v>
      </c>
      <c r="G1379" s="196" t="s">
        <v>12763</v>
      </c>
      <c r="H1379" s="196" t="s">
        <v>12762</v>
      </c>
      <c r="I1379" s="197">
        <v>14.000280664623462</v>
      </c>
      <c r="J1379" s="196" t="s">
        <v>11698</v>
      </c>
      <c r="K1379" s="196" t="s">
        <v>12755</v>
      </c>
      <c r="L1379" s="196">
        <v>45</v>
      </c>
      <c r="M1379" s="196">
        <v>45</v>
      </c>
      <c r="N1379" s="196" t="s">
        <v>19409</v>
      </c>
      <c r="O1379" s="200">
        <v>40183</v>
      </c>
      <c r="P1379" s="196" t="s">
        <v>12760</v>
      </c>
      <c r="Q1379" s="196">
        <v>45</v>
      </c>
      <c r="R1379" s="196" t="s">
        <v>12755</v>
      </c>
      <c r="S1379" s="196" t="s">
        <v>18891</v>
      </c>
      <c r="T1379" s="198" t="str">
        <f t="shared" si="552"/>
        <v>2"-(P)</v>
      </c>
    </row>
    <row r="1380" spans="1:20" x14ac:dyDescent="0.25">
      <c r="A1380">
        <v>1220662</v>
      </c>
      <c r="B1380" t="s">
        <v>19410</v>
      </c>
      <c r="C1380" t="s">
        <v>15874</v>
      </c>
      <c r="D1380">
        <v>20191029</v>
      </c>
      <c r="E1380" s="199">
        <v>520</v>
      </c>
      <c r="F1380" s="199">
        <v>2365160</v>
      </c>
      <c r="G1380" s="196" t="s">
        <v>12763</v>
      </c>
      <c r="H1380" s="196" t="s">
        <v>12762</v>
      </c>
      <c r="I1380" s="197">
        <v>137.99972401089957</v>
      </c>
      <c r="J1380" s="196" t="s">
        <v>19411</v>
      </c>
      <c r="K1380" s="196" t="s">
        <v>12755</v>
      </c>
      <c r="L1380" s="196">
        <v>45</v>
      </c>
      <c r="M1380" s="196">
        <v>45</v>
      </c>
      <c r="N1380" s="196" t="s">
        <v>19412</v>
      </c>
      <c r="O1380" s="200">
        <v>41289</v>
      </c>
      <c r="P1380" s="196" t="s">
        <v>12760</v>
      </c>
      <c r="Q1380" s="196">
        <v>45</v>
      </c>
      <c r="R1380" s="196" t="s">
        <v>12755</v>
      </c>
      <c r="S1380" s="196" t="s">
        <v>19413</v>
      </c>
      <c r="T1380" s="198" t="str">
        <f t="shared" si="552"/>
        <v>2"-(P)</v>
      </c>
    </row>
    <row r="1381" spans="1:20" x14ac:dyDescent="0.25">
      <c r="A1381">
        <v>2389650</v>
      </c>
      <c r="B1381" t="s">
        <v>19414</v>
      </c>
      <c r="C1381" t="s">
        <v>15874</v>
      </c>
      <c r="D1381">
        <v>20191018</v>
      </c>
      <c r="E1381" s="199">
        <v>10060</v>
      </c>
      <c r="F1381" s="199">
        <v>1319835</v>
      </c>
      <c r="G1381" s="196" t="s">
        <v>12759</v>
      </c>
      <c r="H1381" s="196" t="s">
        <v>12760</v>
      </c>
      <c r="I1381" s="197">
        <v>215.38159125891667</v>
      </c>
      <c r="J1381" s="196" t="s">
        <v>19415</v>
      </c>
      <c r="K1381" s="196" t="s">
        <v>12755</v>
      </c>
      <c r="L1381" s="196">
        <v>60</v>
      </c>
      <c r="M1381" s="196">
        <v>60</v>
      </c>
      <c r="N1381" s="196" t="s">
        <v>12773</v>
      </c>
      <c r="O1381" s="200">
        <v>40564</v>
      </c>
      <c r="P1381" s="196" t="s">
        <v>12760</v>
      </c>
      <c r="Q1381" s="196">
        <v>60</v>
      </c>
      <c r="R1381" s="196" t="s">
        <v>12755</v>
      </c>
      <c r="S1381" s="196" t="s">
        <v>19416</v>
      </c>
      <c r="T1381" s="198" t="str">
        <f t="shared" si="552"/>
        <v>2"-(P)</v>
      </c>
    </row>
    <row r="1382" spans="1:20" x14ac:dyDescent="0.25">
      <c r="A1382">
        <v>490912</v>
      </c>
      <c r="B1382" t="s">
        <v>19417</v>
      </c>
      <c r="C1382" t="s">
        <v>15874</v>
      </c>
      <c r="D1382">
        <v>20191104</v>
      </c>
      <c r="E1382" s="199">
        <v>27645</v>
      </c>
      <c r="F1382" s="199">
        <v>103184</v>
      </c>
      <c r="G1382" s="196" t="s">
        <v>12759</v>
      </c>
      <c r="H1382" s="196" t="s">
        <v>12765</v>
      </c>
      <c r="I1382" s="197">
        <v>67.258893777481759</v>
      </c>
      <c r="J1382" s="196" t="s">
        <v>15951</v>
      </c>
      <c r="K1382" s="196" t="s">
        <v>12758</v>
      </c>
      <c r="L1382" s="196">
        <v>57</v>
      </c>
      <c r="M1382" s="196">
        <v>0</v>
      </c>
      <c r="N1382" s="196" t="s">
        <v>17141</v>
      </c>
      <c r="O1382" s="200">
        <v>42853</v>
      </c>
      <c r="P1382" s="196" t="s">
        <v>12760</v>
      </c>
      <c r="Q1382" s="196">
        <v>57</v>
      </c>
      <c r="R1382" s="196" t="s">
        <v>12755</v>
      </c>
      <c r="S1382" s="196" t="s">
        <v>17142</v>
      </c>
      <c r="T1382" s="198" t="str">
        <f t="shared" ref="T1382" si="553">P1382&amp;"-"&amp;R1382</f>
        <v>2"-(P)</v>
      </c>
    </row>
    <row r="1383" spans="1:20" x14ac:dyDescent="0.25">
      <c r="A1383">
        <v>2820211</v>
      </c>
      <c r="B1383" t="s">
        <v>19418</v>
      </c>
      <c r="C1383" t="s">
        <v>15874</v>
      </c>
      <c r="D1383">
        <v>20191025</v>
      </c>
      <c r="E1383" s="199">
        <v>17455</v>
      </c>
      <c r="F1383" s="199">
        <v>617892</v>
      </c>
      <c r="G1383" s="196" t="s">
        <v>12768</v>
      </c>
      <c r="H1383" s="196" t="s">
        <v>12762</v>
      </c>
      <c r="I1383" s="197">
        <v>53.918959122333803</v>
      </c>
      <c r="J1383" s="196" t="s">
        <v>16986</v>
      </c>
      <c r="K1383" s="196" t="s">
        <v>12755</v>
      </c>
      <c r="L1383" s="196">
        <v>0</v>
      </c>
      <c r="M1383" s="196">
        <v>0</v>
      </c>
      <c r="N1383" s="196" t="s">
        <v>16987</v>
      </c>
      <c r="O1383" s="200">
        <v>39448</v>
      </c>
      <c r="P1383" s="196" t="s">
        <v>12760</v>
      </c>
      <c r="Q1383" s="196">
        <v>57</v>
      </c>
      <c r="R1383" s="196" t="s">
        <v>12755</v>
      </c>
      <c r="S1383" s="196" t="s">
        <v>16988</v>
      </c>
      <c r="T1383" s="198" t="str">
        <f t="shared" ref="T1383:T1385" si="554">P1383&amp;"-"&amp;R1383</f>
        <v>2"-(P)</v>
      </c>
    </row>
    <row r="1384" spans="1:20" x14ac:dyDescent="0.25">
      <c r="A1384">
        <v>2017801</v>
      </c>
      <c r="B1384" t="s">
        <v>19419</v>
      </c>
      <c r="C1384" t="s">
        <v>15874</v>
      </c>
      <c r="D1384">
        <v>20191114</v>
      </c>
      <c r="E1384" s="199">
        <v>25123</v>
      </c>
      <c r="F1384" s="199">
        <v>1664664</v>
      </c>
      <c r="G1384" s="196" t="s">
        <v>12763</v>
      </c>
      <c r="H1384" s="196" t="s">
        <v>12764</v>
      </c>
      <c r="I1384" s="197">
        <v>66.999999980163466</v>
      </c>
      <c r="J1384" s="196" t="s">
        <v>19420</v>
      </c>
      <c r="K1384" s="196" t="s">
        <v>12755</v>
      </c>
      <c r="L1384" s="196">
        <v>57</v>
      </c>
      <c r="M1384" s="196">
        <v>57</v>
      </c>
      <c r="N1384" s="196" t="s">
        <v>19421</v>
      </c>
      <c r="O1384" s="200">
        <v>40777</v>
      </c>
      <c r="P1384" s="196" t="s">
        <v>12760</v>
      </c>
      <c r="Q1384" s="196">
        <v>57</v>
      </c>
      <c r="R1384" s="196" t="s">
        <v>12755</v>
      </c>
      <c r="S1384" s="196" t="s">
        <v>19422</v>
      </c>
      <c r="T1384" s="198" t="str">
        <f t="shared" si="554"/>
        <v>2"-(P)</v>
      </c>
    </row>
    <row r="1385" spans="1:20" x14ac:dyDescent="0.25">
      <c r="A1385">
        <v>2710780</v>
      </c>
      <c r="B1385" t="s">
        <v>19423</v>
      </c>
      <c r="C1385" t="s">
        <v>15874</v>
      </c>
      <c r="D1385">
        <v>20191113</v>
      </c>
      <c r="E1385" s="199">
        <v>32988</v>
      </c>
      <c r="F1385" s="199">
        <v>2247534</v>
      </c>
      <c r="G1385" s="196" t="s">
        <v>12759</v>
      </c>
      <c r="H1385" s="196" t="s">
        <v>12762</v>
      </c>
      <c r="I1385" s="197">
        <v>233.07928520711232</v>
      </c>
      <c r="J1385" s="196" t="s">
        <v>19424</v>
      </c>
      <c r="K1385" s="196" t="s">
        <v>12755</v>
      </c>
      <c r="L1385" s="196">
        <v>60</v>
      </c>
      <c r="M1385" s="196">
        <v>60</v>
      </c>
      <c r="N1385" s="196" t="s">
        <v>19425</v>
      </c>
      <c r="O1385" s="200">
        <v>40483</v>
      </c>
      <c r="P1385" s="196" t="s">
        <v>12760</v>
      </c>
      <c r="Q1385" s="196">
        <v>60</v>
      </c>
      <c r="R1385" s="196" t="s">
        <v>12755</v>
      </c>
      <c r="S1385" s="196" t="s">
        <v>19426</v>
      </c>
      <c r="T1385" s="198" t="str">
        <f t="shared" si="554"/>
        <v>2"-(P)</v>
      </c>
    </row>
    <row r="1386" spans="1:20" x14ac:dyDescent="0.25">
      <c r="A1386">
        <v>3884980</v>
      </c>
      <c r="B1386" t="s">
        <v>19427</v>
      </c>
      <c r="C1386" t="s">
        <v>15874</v>
      </c>
      <c r="D1386">
        <v>0</v>
      </c>
      <c r="E1386" s="199">
        <v>2048</v>
      </c>
      <c r="F1386" s="199">
        <v>3580303</v>
      </c>
      <c r="G1386" s="196" t="s">
        <v>12768</v>
      </c>
      <c r="H1386" s="196" t="s">
        <v>12762</v>
      </c>
      <c r="I1386" s="197">
        <v>13.000000004128898</v>
      </c>
      <c r="J1386" s="196" t="s">
        <v>11727</v>
      </c>
      <c r="K1386" s="196" t="s">
        <v>12755</v>
      </c>
      <c r="L1386" s="196">
        <v>35</v>
      </c>
      <c r="M1386" s="196">
        <v>35</v>
      </c>
      <c r="N1386" s="196" t="s">
        <v>16481</v>
      </c>
      <c r="O1386" s="200">
        <v>42331</v>
      </c>
      <c r="P1386" s="196" t="s">
        <v>12760</v>
      </c>
      <c r="Q1386" s="196">
        <v>35</v>
      </c>
      <c r="R1386" s="196" t="s">
        <v>12755</v>
      </c>
      <c r="S1386" s="196" t="s">
        <v>11791</v>
      </c>
      <c r="T1386" s="198" t="str">
        <f t="shared" ref="T1386:T1391" si="555">P1386&amp;"-"&amp;R1386</f>
        <v>2"-(P)</v>
      </c>
    </row>
    <row r="1387" spans="1:20" x14ac:dyDescent="0.25">
      <c r="A1387">
        <v>2804032</v>
      </c>
      <c r="B1387" t="s">
        <v>19428</v>
      </c>
      <c r="C1387" t="s">
        <v>15874</v>
      </c>
      <c r="D1387">
        <v>20191108</v>
      </c>
      <c r="E1387" s="199">
        <v>13342</v>
      </c>
      <c r="F1387" s="199">
        <v>3387888</v>
      </c>
      <c r="G1387" s="196" t="s">
        <v>12763</v>
      </c>
      <c r="H1387" s="196" t="s">
        <v>12762</v>
      </c>
      <c r="I1387" s="197">
        <v>27.999999982122315</v>
      </c>
      <c r="J1387" s="196" t="s">
        <v>17025</v>
      </c>
      <c r="K1387" s="196" t="s">
        <v>12755</v>
      </c>
      <c r="L1387" s="196">
        <v>57</v>
      </c>
      <c r="M1387" s="196">
        <v>57</v>
      </c>
      <c r="N1387" s="196" t="s">
        <v>17026</v>
      </c>
      <c r="O1387" s="200">
        <v>42045</v>
      </c>
      <c r="P1387" s="196" t="s">
        <v>12760</v>
      </c>
      <c r="Q1387" s="196">
        <v>57</v>
      </c>
      <c r="R1387" s="196" t="s">
        <v>12755</v>
      </c>
      <c r="S1387" s="196" t="s">
        <v>17027</v>
      </c>
      <c r="T1387" s="198" t="str">
        <f t="shared" si="555"/>
        <v>2"-(P)</v>
      </c>
    </row>
    <row r="1388" spans="1:20" x14ac:dyDescent="0.25">
      <c r="A1388">
        <v>3413683</v>
      </c>
      <c r="B1388" t="s">
        <v>12468</v>
      </c>
      <c r="C1388" t="s">
        <v>15874</v>
      </c>
      <c r="D1388">
        <v>20191017</v>
      </c>
      <c r="E1388" s="199">
        <v>14104</v>
      </c>
      <c r="F1388" s="199">
        <v>4093534</v>
      </c>
      <c r="G1388" s="196" t="s">
        <v>12763</v>
      </c>
      <c r="H1388" s="196" t="s">
        <v>12762</v>
      </c>
      <c r="I1388" s="197">
        <v>43.397888332451664</v>
      </c>
      <c r="J1388" s="196" t="s">
        <v>11848</v>
      </c>
      <c r="K1388" s="196" t="s">
        <v>12755</v>
      </c>
      <c r="L1388" s="196">
        <v>60</v>
      </c>
      <c r="M1388" s="196">
        <v>60</v>
      </c>
      <c r="N1388" s="196" t="s">
        <v>19429</v>
      </c>
      <c r="O1388" s="200">
        <v>40037</v>
      </c>
      <c r="P1388" s="196" t="s">
        <v>12760</v>
      </c>
      <c r="Q1388" s="196">
        <v>60</v>
      </c>
      <c r="R1388" s="196" t="s">
        <v>12755</v>
      </c>
      <c r="S1388" s="196" t="s">
        <v>65</v>
      </c>
      <c r="T1388" s="198" t="str">
        <f t="shared" si="555"/>
        <v>2"-(P)</v>
      </c>
    </row>
    <row r="1389" spans="1:20" x14ac:dyDescent="0.25">
      <c r="A1389">
        <v>482798</v>
      </c>
      <c r="B1389" t="s">
        <v>19430</v>
      </c>
      <c r="C1389" t="s">
        <v>15874</v>
      </c>
      <c r="D1389">
        <v>20191031</v>
      </c>
      <c r="E1389" s="199">
        <v>11448</v>
      </c>
      <c r="F1389" s="199">
        <v>324463</v>
      </c>
      <c r="G1389" s="196" t="s">
        <v>12763</v>
      </c>
      <c r="H1389" s="196" t="s">
        <v>12762</v>
      </c>
      <c r="I1389" s="197">
        <v>183.16237079669099</v>
      </c>
      <c r="J1389" s="196" t="s">
        <v>19431</v>
      </c>
      <c r="K1389" s="196" t="s">
        <v>12755</v>
      </c>
      <c r="L1389" s="196">
        <v>35</v>
      </c>
      <c r="M1389" s="196">
        <v>35</v>
      </c>
      <c r="N1389" s="196" t="s">
        <v>19432</v>
      </c>
      <c r="O1389" s="200">
        <v>40660</v>
      </c>
      <c r="P1389" s="196" t="s">
        <v>12760</v>
      </c>
      <c r="Q1389" s="196">
        <v>35</v>
      </c>
      <c r="R1389" s="196" t="s">
        <v>12755</v>
      </c>
      <c r="S1389" s="196" t="s">
        <v>19433</v>
      </c>
      <c r="T1389" s="198" t="str">
        <f t="shared" si="555"/>
        <v>2"-(P)</v>
      </c>
    </row>
    <row r="1390" spans="1:20" x14ac:dyDescent="0.25">
      <c r="A1390">
        <v>3603808</v>
      </c>
      <c r="B1390" t="s">
        <v>19434</v>
      </c>
      <c r="C1390" t="s">
        <v>15874</v>
      </c>
      <c r="D1390">
        <v>20191104</v>
      </c>
      <c r="E1390" s="199">
        <v>1497</v>
      </c>
      <c r="F1390" s="199">
        <v>3605113</v>
      </c>
      <c r="G1390" s="196" t="s">
        <v>12763</v>
      </c>
      <c r="H1390" s="196" t="s">
        <v>12762</v>
      </c>
      <c r="I1390" s="197">
        <v>66.000000072967467</v>
      </c>
      <c r="J1390" s="196" t="s">
        <v>19435</v>
      </c>
      <c r="K1390" s="196" t="s">
        <v>12755</v>
      </c>
      <c r="L1390" s="196">
        <v>45</v>
      </c>
      <c r="M1390" s="196">
        <v>45</v>
      </c>
      <c r="N1390" s="196" t="s">
        <v>19436</v>
      </c>
      <c r="O1390" s="200">
        <v>42342</v>
      </c>
      <c r="P1390" s="196" t="s">
        <v>12760</v>
      </c>
      <c r="Q1390" s="196">
        <v>45</v>
      </c>
      <c r="R1390" s="196" t="s">
        <v>12755</v>
      </c>
      <c r="S1390" s="196" t="s">
        <v>16702</v>
      </c>
      <c r="T1390" s="198" t="str">
        <f t="shared" si="555"/>
        <v>2"-(P)</v>
      </c>
    </row>
    <row r="1391" spans="1:20" x14ac:dyDescent="0.25">
      <c r="A1391">
        <v>1942757</v>
      </c>
      <c r="B1391" t="s">
        <v>19437</v>
      </c>
      <c r="C1391" t="s">
        <v>15874</v>
      </c>
      <c r="D1391">
        <v>20191031</v>
      </c>
      <c r="E1391" s="199">
        <v>11383</v>
      </c>
      <c r="F1391" s="199">
        <v>617656</v>
      </c>
      <c r="G1391" s="196" t="s">
        <v>12763</v>
      </c>
      <c r="H1391" s="196" t="s">
        <v>12765</v>
      </c>
      <c r="I1391" s="197">
        <v>37.640415418499806</v>
      </c>
      <c r="J1391" s="196" t="s">
        <v>65</v>
      </c>
      <c r="K1391" s="196" t="s">
        <v>12758</v>
      </c>
      <c r="L1391" s="196">
        <v>0</v>
      </c>
      <c r="M1391" s="196">
        <v>0</v>
      </c>
      <c r="N1391" s="196" t="s">
        <v>19438</v>
      </c>
      <c r="O1391" s="200">
        <v>39448</v>
      </c>
      <c r="P1391" s="196" t="s">
        <v>12762</v>
      </c>
      <c r="Q1391" s="196">
        <v>35</v>
      </c>
      <c r="R1391" s="196" t="s">
        <v>12758</v>
      </c>
      <c r="S1391" s="196" t="s">
        <v>19439</v>
      </c>
      <c r="T1391" s="198" t="str">
        <f t="shared" si="555"/>
        <v>1"-(W)</v>
      </c>
    </row>
    <row r="1392" spans="1:20" x14ac:dyDescent="0.25">
      <c r="A1392">
        <v>530950</v>
      </c>
      <c r="B1392" t="s">
        <v>19440</v>
      </c>
      <c r="C1392" t="s">
        <v>15874</v>
      </c>
      <c r="D1392">
        <v>20191030</v>
      </c>
      <c r="E1392" s="199">
        <v>10990</v>
      </c>
      <c r="F1392" s="199">
        <v>630737</v>
      </c>
      <c r="G1392" s="196" t="s">
        <v>12759</v>
      </c>
      <c r="H1392" s="196" t="s">
        <v>12760</v>
      </c>
      <c r="I1392" s="197">
        <v>274.53732151441028</v>
      </c>
      <c r="J1392" s="196" t="s">
        <v>19441</v>
      </c>
      <c r="K1392" s="196" t="s">
        <v>12755</v>
      </c>
      <c r="L1392" s="196">
        <v>60</v>
      </c>
      <c r="M1392" s="196">
        <v>60</v>
      </c>
      <c r="N1392" s="196" t="s">
        <v>16310</v>
      </c>
      <c r="O1392" s="200">
        <v>43303</v>
      </c>
      <c r="P1392" s="196" t="s">
        <v>12760</v>
      </c>
      <c r="Q1392" s="196">
        <v>60</v>
      </c>
      <c r="R1392" s="196" t="s">
        <v>12755</v>
      </c>
      <c r="S1392" s="196" t="s">
        <v>16311</v>
      </c>
      <c r="T1392" s="198" t="str">
        <f t="shared" ref="T1392" si="556">P1392&amp;"-"&amp;R1392</f>
        <v>2"-(P)</v>
      </c>
    </row>
    <row r="1393" spans="1:20" x14ac:dyDescent="0.25">
      <c r="A1393">
        <v>3603213</v>
      </c>
      <c r="B1393" t="s">
        <v>12608</v>
      </c>
      <c r="C1393" t="s">
        <v>15874</v>
      </c>
      <c r="D1393">
        <v>20191112</v>
      </c>
      <c r="E1393" s="199">
        <v>21943</v>
      </c>
      <c r="F1393" s="199">
        <v>4576389</v>
      </c>
      <c r="G1393" s="196" t="s">
        <v>12763</v>
      </c>
      <c r="H1393" s="196" t="s">
        <v>12764</v>
      </c>
      <c r="I1393" s="197">
        <v>29.000000004543509</v>
      </c>
      <c r="J1393" s="196" t="s">
        <v>12231</v>
      </c>
      <c r="K1393" s="196" t="s">
        <v>12755</v>
      </c>
      <c r="L1393" s="196">
        <v>57</v>
      </c>
      <c r="M1393" s="196">
        <v>57</v>
      </c>
      <c r="N1393" s="196" t="s">
        <v>19442</v>
      </c>
      <c r="O1393" s="200">
        <v>42783</v>
      </c>
      <c r="P1393" s="196" t="s">
        <v>12760</v>
      </c>
      <c r="Q1393" s="196">
        <v>57</v>
      </c>
      <c r="R1393" s="196" t="s">
        <v>12755</v>
      </c>
      <c r="S1393" s="196" t="s">
        <v>12068</v>
      </c>
      <c r="T1393" s="198" t="str">
        <f t="shared" ref="T1393" si="557">P1393&amp;"-"&amp;R1393</f>
        <v>2"-(P)</v>
      </c>
    </row>
    <row r="1394" spans="1:20" x14ac:dyDescent="0.25">
      <c r="A1394">
        <v>1364067</v>
      </c>
      <c r="B1394" t="s">
        <v>19443</v>
      </c>
      <c r="C1394" t="s">
        <v>15874</v>
      </c>
      <c r="D1394">
        <v>20191113</v>
      </c>
      <c r="E1394" s="199">
        <v>33110</v>
      </c>
      <c r="F1394" s="199">
        <v>2765662</v>
      </c>
      <c r="G1394" s="196" t="s">
        <v>12768</v>
      </c>
      <c r="H1394" s="196" t="s">
        <v>12764</v>
      </c>
      <c r="I1394" s="197">
        <v>77.460281907926174</v>
      </c>
      <c r="J1394" s="196" t="s">
        <v>16923</v>
      </c>
      <c r="K1394" s="196" t="s">
        <v>12755</v>
      </c>
      <c r="L1394" s="196">
        <v>60</v>
      </c>
      <c r="M1394" s="196">
        <v>60</v>
      </c>
      <c r="N1394" s="196" t="s">
        <v>16924</v>
      </c>
      <c r="O1394" s="200">
        <v>41707</v>
      </c>
      <c r="P1394" s="196" t="s">
        <v>12760</v>
      </c>
      <c r="Q1394" s="196">
        <v>60</v>
      </c>
      <c r="R1394" s="196" t="s">
        <v>12755</v>
      </c>
      <c r="S1394" s="196" t="s">
        <v>16925</v>
      </c>
      <c r="T1394" s="198" t="str">
        <f t="shared" ref="T1394:T1397" si="558">P1394&amp;"-"&amp;R1394</f>
        <v>2"-(P)</v>
      </c>
    </row>
    <row r="1395" spans="1:20" x14ac:dyDescent="0.25">
      <c r="A1395">
        <v>2428014</v>
      </c>
      <c r="B1395" t="s">
        <v>19444</v>
      </c>
      <c r="C1395" t="s">
        <v>15874</v>
      </c>
      <c r="D1395">
        <v>20191023</v>
      </c>
      <c r="E1395" s="199">
        <v>11249</v>
      </c>
      <c r="F1395" s="199">
        <v>1191025</v>
      </c>
      <c r="G1395" s="196" t="s">
        <v>12759</v>
      </c>
      <c r="H1395" s="196" t="s">
        <v>12762</v>
      </c>
      <c r="I1395" s="197">
        <v>304.57256777514476</v>
      </c>
      <c r="J1395" s="196" t="s">
        <v>19445</v>
      </c>
      <c r="K1395" s="196" t="s">
        <v>12755</v>
      </c>
      <c r="L1395" s="196"/>
      <c r="M1395" s="196"/>
      <c r="N1395" s="196" t="s">
        <v>19446</v>
      </c>
      <c r="O1395" s="200">
        <v>40343</v>
      </c>
      <c r="P1395" s="196" t="s">
        <v>12760</v>
      </c>
      <c r="Q1395" s="196">
        <v>26</v>
      </c>
      <c r="R1395" s="196" t="s">
        <v>12755</v>
      </c>
      <c r="S1395" s="196" t="s">
        <v>19447</v>
      </c>
      <c r="T1395" s="198" t="str">
        <f t="shared" si="558"/>
        <v>2"-(P)</v>
      </c>
    </row>
    <row r="1396" spans="1:20" x14ac:dyDescent="0.25">
      <c r="A1396">
        <v>2572723</v>
      </c>
      <c r="B1396" t="s">
        <v>19448</v>
      </c>
      <c r="C1396" t="s">
        <v>15874</v>
      </c>
      <c r="D1396">
        <v>20191114</v>
      </c>
      <c r="E1396" s="199">
        <v>26400</v>
      </c>
      <c r="F1396" s="199">
        <v>645181</v>
      </c>
      <c r="G1396" s="196" t="s">
        <v>12763</v>
      </c>
      <c r="H1396" s="196" t="s">
        <v>12765</v>
      </c>
      <c r="I1396" s="197">
        <v>75.526931553664227</v>
      </c>
      <c r="J1396" s="196" t="s">
        <v>19449</v>
      </c>
      <c r="K1396" s="196" t="s">
        <v>12758</v>
      </c>
      <c r="L1396" s="196">
        <v>0</v>
      </c>
      <c r="M1396" s="196">
        <v>0</v>
      </c>
      <c r="N1396" s="196" t="s">
        <v>19450</v>
      </c>
      <c r="O1396" s="200">
        <v>42635</v>
      </c>
      <c r="P1396" s="196" t="s">
        <v>12760</v>
      </c>
      <c r="Q1396" s="196">
        <v>57</v>
      </c>
      <c r="R1396" s="196" t="s">
        <v>12758</v>
      </c>
      <c r="S1396" s="196" t="s">
        <v>19451</v>
      </c>
      <c r="T1396" s="198" t="str">
        <f t="shared" si="558"/>
        <v>2"-(W)</v>
      </c>
    </row>
    <row r="1397" spans="1:20" x14ac:dyDescent="0.25">
      <c r="A1397">
        <v>3175863</v>
      </c>
      <c r="B1397" t="s">
        <v>12367</v>
      </c>
      <c r="C1397" t="s">
        <v>15874</v>
      </c>
      <c r="D1397">
        <v>20191106</v>
      </c>
      <c r="E1397" s="199">
        <v>7935</v>
      </c>
      <c r="F1397" s="199">
        <v>3359884</v>
      </c>
      <c r="G1397" s="196" t="s">
        <v>12763</v>
      </c>
      <c r="H1397" s="196" t="s">
        <v>12762</v>
      </c>
      <c r="I1397" s="197">
        <v>20.24727921839354</v>
      </c>
      <c r="J1397" s="196" t="s">
        <v>11694</v>
      </c>
      <c r="K1397" s="196" t="s">
        <v>12755</v>
      </c>
      <c r="L1397" s="196">
        <v>60</v>
      </c>
      <c r="M1397" s="196">
        <v>60</v>
      </c>
      <c r="N1397" s="196" t="s">
        <v>19452</v>
      </c>
      <c r="O1397" s="200">
        <v>42200</v>
      </c>
      <c r="P1397" s="196" t="s">
        <v>12760</v>
      </c>
      <c r="Q1397" s="196">
        <v>60</v>
      </c>
      <c r="R1397" s="196" t="s">
        <v>12755</v>
      </c>
      <c r="S1397" s="196" t="s">
        <v>11783</v>
      </c>
      <c r="T1397" s="198" t="str">
        <f t="shared" si="558"/>
        <v>2"-(P)</v>
      </c>
    </row>
    <row r="1398" spans="1:20" x14ac:dyDescent="0.25">
      <c r="A1398">
        <v>3333583</v>
      </c>
      <c r="B1398" t="s">
        <v>12435</v>
      </c>
      <c r="C1398" t="s">
        <v>15874</v>
      </c>
      <c r="D1398">
        <v>20191024</v>
      </c>
      <c r="E1398" s="199">
        <v>2771</v>
      </c>
      <c r="F1398" s="199">
        <v>3845529</v>
      </c>
      <c r="G1398" s="196" t="s">
        <v>12768</v>
      </c>
      <c r="H1398" s="196" t="s">
        <v>12762</v>
      </c>
      <c r="I1398" s="197">
        <v>13.00000003149643</v>
      </c>
      <c r="J1398" s="196" t="s">
        <v>11851</v>
      </c>
      <c r="K1398" s="196" t="s">
        <v>12755</v>
      </c>
      <c r="L1398" s="196">
        <v>60</v>
      </c>
      <c r="M1398" s="196">
        <v>60</v>
      </c>
      <c r="N1398" s="196" t="s">
        <v>16074</v>
      </c>
      <c r="O1398" s="200">
        <v>42153</v>
      </c>
      <c r="P1398" s="196" t="s">
        <v>12760</v>
      </c>
      <c r="Q1398" s="196">
        <v>60</v>
      </c>
      <c r="R1398" s="196" t="s">
        <v>12755</v>
      </c>
      <c r="S1398" s="196" t="s">
        <v>11813</v>
      </c>
      <c r="T1398" s="198" t="str">
        <f t="shared" ref="T1398:T1400" si="559">P1398&amp;"-"&amp;R1398</f>
        <v>2"-(P)</v>
      </c>
    </row>
    <row r="1399" spans="1:20" x14ac:dyDescent="0.25">
      <c r="A1399">
        <v>559269</v>
      </c>
      <c r="B1399" t="s">
        <v>19453</v>
      </c>
      <c r="C1399" t="s">
        <v>15874</v>
      </c>
      <c r="D1399">
        <v>20191108</v>
      </c>
      <c r="E1399" s="199">
        <v>7452</v>
      </c>
      <c r="F1399" s="199">
        <v>5167304</v>
      </c>
      <c r="G1399" s="196" t="s">
        <v>12763</v>
      </c>
      <c r="H1399" s="196" t="s">
        <v>12762</v>
      </c>
      <c r="I1399" s="197">
        <v>85.000000001921876</v>
      </c>
      <c r="J1399" s="196" t="s">
        <v>19454</v>
      </c>
      <c r="K1399" s="196" t="s">
        <v>12755</v>
      </c>
      <c r="L1399" s="196">
        <v>35</v>
      </c>
      <c r="M1399" s="196">
        <v>35</v>
      </c>
      <c r="N1399" s="196" t="s">
        <v>19455</v>
      </c>
      <c r="O1399" s="200">
        <v>43201</v>
      </c>
      <c r="P1399" s="196" t="s">
        <v>12760</v>
      </c>
      <c r="Q1399" s="196">
        <v>35</v>
      </c>
      <c r="R1399" s="196" t="s">
        <v>12755</v>
      </c>
      <c r="S1399" s="196" t="s">
        <v>17117</v>
      </c>
      <c r="T1399" s="198" t="str">
        <f t="shared" si="559"/>
        <v>2"-(P)</v>
      </c>
    </row>
    <row r="1400" spans="1:20" x14ac:dyDescent="0.25">
      <c r="A1400">
        <v>1450834</v>
      </c>
      <c r="B1400" t="s">
        <v>19456</v>
      </c>
      <c r="C1400" t="s">
        <v>15874</v>
      </c>
      <c r="D1400">
        <v>20191108</v>
      </c>
      <c r="E1400" s="199">
        <v>13188</v>
      </c>
      <c r="F1400" s="199">
        <v>283842</v>
      </c>
      <c r="G1400" s="196" t="s">
        <v>12768</v>
      </c>
      <c r="H1400" s="196" t="s">
        <v>12762</v>
      </c>
      <c r="I1400" s="197">
        <v>224.84141483865</v>
      </c>
      <c r="J1400" s="196" t="s">
        <v>19457</v>
      </c>
      <c r="K1400" s="196" t="s">
        <v>12755</v>
      </c>
      <c r="L1400" s="196">
        <v>0</v>
      </c>
      <c r="M1400" s="196">
        <v>0</v>
      </c>
      <c r="N1400" s="196" t="s">
        <v>19458</v>
      </c>
      <c r="O1400" s="200">
        <v>39814</v>
      </c>
      <c r="P1400" s="196" t="s">
        <v>12754</v>
      </c>
      <c r="Q1400" s="196">
        <v>60</v>
      </c>
      <c r="R1400" s="196" t="s">
        <v>12755</v>
      </c>
      <c r="S1400" s="196" t="s">
        <v>17539</v>
      </c>
      <c r="T1400" s="198" t="str">
        <f t="shared" si="559"/>
        <v>4"-(P)</v>
      </c>
    </row>
    <row r="1401" spans="1:20" x14ac:dyDescent="0.25">
      <c r="A1401">
        <v>1235020</v>
      </c>
      <c r="B1401" t="s">
        <v>19459</v>
      </c>
      <c r="C1401" t="s">
        <v>15874</v>
      </c>
      <c r="D1401">
        <v>20191025</v>
      </c>
      <c r="E1401" s="199">
        <v>2135</v>
      </c>
      <c r="F1401" s="199">
        <v>648046</v>
      </c>
      <c r="G1401" s="196" t="s">
        <v>12759</v>
      </c>
      <c r="H1401" s="196" t="s">
        <v>12762</v>
      </c>
      <c r="I1401" s="197">
        <v>164.76899754691311</v>
      </c>
      <c r="J1401" s="196" t="s">
        <v>19460</v>
      </c>
      <c r="K1401" s="196" t="s">
        <v>12755</v>
      </c>
      <c r="L1401" s="196">
        <v>0</v>
      </c>
      <c r="M1401" s="196">
        <v>0</v>
      </c>
      <c r="N1401" s="196" t="s">
        <v>19461</v>
      </c>
      <c r="O1401" s="200">
        <v>39448</v>
      </c>
      <c r="P1401" s="196" t="s">
        <v>12766</v>
      </c>
      <c r="Q1401" s="196">
        <v>150</v>
      </c>
      <c r="R1401" s="196" t="s">
        <v>12758</v>
      </c>
      <c r="S1401" s="196" t="s">
        <v>19462</v>
      </c>
      <c r="T1401" s="198" t="str">
        <f t="shared" ref="T1401:T1402" si="560">P1401&amp;"-"&amp;R1401</f>
        <v>8-5/8"-(W)</v>
      </c>
    </row>
    <row r="1402" spans="1:20" x14ac:dyDescent="0.25">
      <c r="A1402">
        <v>3717134</v>
      </c>
      <c r="B1402" t="s">
        <v>12537</v>
      </c>
      <c r="C1402" t="s">
        <v>15874</v>
      </c>
      <c r="D1402">
        <v>20191112</v>
      </c>
      <c r="E1402" s="199">
        <v>16872</v>
      </c>
      <c r="F1402" s="199">
        <v>4281571</v>
      </c>
      <c r="G1402" s="196" t="s">
        <v>12763</v>
      </c>
      <c r="H1402" s="196" t="s">
        <v>12762</v>
      </c>
      <c r="I1402" s="197">
        <v>58.999999988933894</v>
      </c>
      <c r="J1402" s="196" t="s">
        <v>12015</v>
      </c>
      <c r="K1402" s="196" t="s">
        <v>12755</v>
      </c>
      <c r="L1402" s="196">
        <v>57</v>
      </c>
      <c r="M1402" s="196">
        <v>57</v>
      </c>
      <c r="N1402" s="196" t="s">
        <v>18279</v>
      </c>
      <c r="O1402" s="200">
        <v>42689</v>
      </c>
      <c r="P1402" s="196" t="s">
        <v>12760</v>
      </c>
      <c r="Q1402" s="196">
        <v>57</v>
      </c>
      <c r="R1402" s="196" t="s">
        <v>12755</v>
      </c>
      <c r="S1402" s="196" t="s">
        <v>11930</v>
      </c>
      <c r="T1402" s="198" t="str">
        <f t="shared" si="560"/>
        <v>2"-(P)</v>
      </c>
    </row>
    <row r="1403" spans="1:20" x14ac:dyDescent="0.25">
      <c r="A1403">
        <v>3575123</v>
      </c>
      <c r="B1403" t="s">
        <v>12528</v>
      </c>
      <c r="C1403" t="s">
        <v>15874</v>
      </c>
      <c r="D1403">
        <v>20191025</v>
      </c>
      <c r="E1403" s="199">
        <v>1548</v>
      </c>
      <c r="F1403" s="199">
        <v>4498382</v>
      </c>
      <c r="G1403" s="196" t="s">
        <v>12763</v>
      </c>
      <c r="H1403" s="196" t="s">
        <v>12762</v>
      </c>
      <c r="I1403" s="197">
        <v>127.0000000369522</v>
      </c>
      <c r="J1403" s="196" t="s">
        <v>19463</v>
      </c>
      <c r="K1403" s="196" t="s">
        <v>12755</v>
      </c>
      <c r="L1403" s="196">
        <v>35</v>
      </c>
      <c r="M1403" s="196">
        <v>35</v>
      </c>
      <c r="N1403" s="196" t="s">
        <v>19464</v>
      </c>
      <c r="O1403" s="200">
        <v>43012</v>
      </c>
      <c r="P1403" s="196" t="s">
        <v>12760</v>
      </c>
      <c r="Q1403" s="196">
        <v>35</v>
      </c>
      <c r="R1403" s="196" t="s">
        <v>12755</v>
      </c>
      <c r="S1403" s="196" t="s">
        <v>12043</v>
      </c>
      <c r="T1403" s="198" t="str">
        <f t="shared" ref="T1403:T1404" si="561">P1403&amp;"-"&amp;R1403</f>
        <v>2"-(P)</v>
      </c>
    </row>
    <row r="1404" spans="1:20" x14ac:dyDescent="0.25">
      <c r="A1404">
        <v>99694</v>
      </c>
      <c r="B1404" t="s">
        <v>19465</v>
      </c>
      <c r="C1404" t="s">
        <v>15874</v>
      </c>
      <c r="D1404">
        <v>20191024</v>
      </c>
      <c r="E1404" s="199">
        <v>21477</v>
      </c>
      <c r="F1404" s="199">
        <v>2161929</v>
      </c>
      <c r="G1404" s="196" t="s">
        <v>12763</v>
      </c>
      <c r="H1404" s="196" t="s">
        <v>12764</v>
      </c>
      <c r="I1404" s="197">
        <v>102.9862367143178</v>
      </c>
      <c r="J1404" s="196" t="s">
        <v>19466</v>
      </c>
      <c r="K1404" s="196" t="s">
        <v>12755</v>
      </c>
      <c r="L1404" s="196">
        <v>57</v>
      </c>
      <c r="M1404" s="196">
        <v>57</v>
      </c>
      <c r="N1404" s="196" t="s">
        <v>19467</v>
      </c>
      <c r="O1404" s="200">
        <v>41142</v>
      </c>
      <c r="P1404" s="196" t="s">
        <v>12760</v>
      </c>
      <c r="Q1404" s="196">
        <v>57</v>
      </c>
      <c r="R1404" s="196" t="s">
        <v>12755</v>
      </c>
      <c r="S1404" s="196" t="s">
        <v>19468</v>
      </c>
      <c r="T1404" s="198" t="str">
        <f t="shared" si="561"/>
        <v>2"-(P)</v>
      </c>
    </row>
    <row r="1405" spans="1:20" x14ac:dyDescent="0.25">
      <c r="A1405">
        <v>3881494</v>
      </c>
      <c r="B1405" t="s">
        <v>12598</v>
      </c>
      <c r="C1405" t="s">
        <v>15874</v>
      </c>
      <c r="D1405">
        <v>20191021</v>
      </c>
      <c r="E1405" s="199">
        <v>30130</v>
      </c>
      <c r="F1405" s="199">
        <v>4832065</v>
      </c>
      <c r="G1405" s="196" t="s">
        <v>12759</v>
      </c>
      <c r="H1405" s="196" t="s">
        <v>12760</v>
      </c>
      <c r="I1405" s="197">
        <v>186.99999997640327</v>
      </c>
      <c r="J1405" s="196" t="s">
        <v>12127</v>
      </c>
      <c r="K1405" s="196" t="s">
        <v>12755</v>
      </c>
      <c r="L1405" s="196">
        <v>57</v>
      </c>
      <c r="M1405" s="196">
        <v>57</v>
      </c>
      <c r="N1405" s="196" t="s">
        <v>18121</v>
      </c>
      <c r="O1405" s="200">
        <v>43215</v>
      </c>
      <c r="P1405" s="196" t="s">
        <v>12760</v>
      </c>
      <c r="Q1405" s="196">
        <v>57</v>
      </c>
      <c r="R1405" s="196" t="s">
        <v>12755</v>
      </c>
      <c r="S1405" s="196" t="s">
        <v>12196</v>
      </c>
      <c r="T1405" s="198" t="str">
        <f t="shared" ref="T1405:T1406" si="562">P1405&amp;"-"&amp;R1405</f>
        <v>2"-(P)</v>
      </c>
    </row>
    <row r="1406" spans="1:20" x14ac:dyDescent="0.25">
      <c r="A1406">
        <v>3167536</v>
      </c>
      <c r="B1406" t="s">
        <v>12355</v>
      </c>
      <c r="C1406" t="s">
        <v>15874</v>
      </c>
      <c r="D1406">
        <v>20191028</v>
      </c>
      <c r="E1406" s="199">
        <v>1626</v>
      </c>
      <c r="F1406" s="199">
        <v>3552302</v>
      </c>
      <c r="G1406" s="196" t="s">
        <v>12763</v>
      </c>
      <c r="H1406" s="196" t="s">
        <v>12762</v>
      </c>
      <c r="I1406" s="197">
        <v>62.00009754316271</v>
      </c>
      <c r="J1406" s="196" t="s">
        <v>11691</v>
      </c>
      <c r="K1406" s="196" t="s">
        <v>12755</v>
      </c>
      <c r="L1406" s="196">
        <v>35</v>
      </c>
      <c r="M1406" s="196">
        <v>35</v>
      </c>
      <c r="N1406" s="196" t="s">
        <v>19469</v>
      </c>
      <c r="O1406" s="200">
        <v>42307</v>
      </c>
      <c r="P1406" s="196" t="s">
        <v>12760</v>
      </c>
      <c r="Q1406" s="196">
        <v>35</v>
      </c>
      <c r="R1406" s="196" t="s">
        <v>12755</v>
      </c>
      <c r="S1406" s="196" t="s">
        <v>11779</v>
      </c>
      <c r="T1406" s="198" t="str">
        <f t="shared" si="562"/>
        <v>2"-(P)</v>
      </c>
    </row>
    <row r="1407" spans="1:20" x14ac:dyDescent="0.25">
      <c r="A1407">
        <v>3755083</v>
      </c>
      <c r="B1407" t="s">
        <v>19470</v>
      </c>
      <c r="C1407" t="s">
        <v>15874</v>
      </c>
      <c r="D1407">
        <v>20191018</v>
      </c>
      <c r="E1407" s="199">
        <v>12252</v>
      </c>
      <c r="F1407" s="199">
        <v>2044291</v>
      </c>
      <c r="G1407" s="196" t="s">
        <v>12759</v>
      </c>
      <c r="H1407" s="196" t="s">
        <v>12762</v>
      </c>
      <c r="I1407" s="197">
        <v>203.92097066876156</v>
      </c>
      <c r="J1407" s="196" t="s">
        <v>19471</v>
      </c>
      <c r="K1407" s="196" t="s">
        <v>12755</v>
      </c>
      <c r="L1407" s="196">
        <v>57</v>
      </c>
      <c r="M1407" s="196">
        <v>57</v>
      </c>
      <c r="N1407" s="196" t="s">
        <v>19472</v>
      </c>
      <c r="O1407" s="200">
        <v>41040</v>
      </c>
      <c r="P1407" s="196" t="s">
        <v>12760</v>
      </c>
      <c r="Q1407" s="196">
        <v>57</v>
      </c>
      <c r="R1407" s="196" t="s">
        <v>12755</v>
      </c>
      <c r="S1407" s="196" t="s">
        <v>19473</v>
      </c>
      <c r="T1407" s="198" t="str">
        <f t="shared" ref="T1407:T1408" si="563">P1407&amp;"-"&amp;R1407</f>
        <v>2"-(P)</v>
      </c>
    </row>
    <row r="1408" spans="1:20" x14ac:dyDescent="0.25">
      <c r="A1408">
        <v>3408963</v>
      </c>
      <c r="B1408" t="s">
        <v>19474</v>
      </c>
      <c r="C1408" t="s">
        <v>15874</v>
      </c>
      <c r="D1408">
        <v>20191029</v>
      </c>
      <c r="E1408" s="199">
        <v>398</v>
      </c>
      <c r="F1408" s="199">
        <v>1185019</v>
      </c>
      <c r="G1408" s="196" t="s">
        <v>12763</v>
      </c>
      <c r="H1408" s="196" t="s">
        <v>12762</v>
      </c>
      <c r="I1408" s="197">
        <v>63.082485112300859</v>
      </c>
      <c r="J1408" s="196" t="s">
        <v>65</v>
      </c>
      <c r="K1408" s="196" t="s">
        <v>12758</v>
      </c>
      <c r="L1408" s="196">
        <v>45</v>
      </c>
      <c r="M1408" s="196">
        <v>45</v>
      </c>
      <c r="N1408" s="196" t="s">
        <v>19475</v>
      </c>
      <c r="O1408" s="200">
        <v>40459</v>
      </c>
      <c r="P1408" s="196" t="s">
        <v>12761</v>
      </c>
      <c r="Q1408" s="196">
        <v>45</v>
      </c>
      <c r="R1408" s="196" t="s">
        <v>12758</v>
      </c>
      <c r="S1408" s="196" t="s">
        <v>19476</v>
      </c>
      <c r="T1408" s="198" t="str">
        <f t="shared" si="563"/>
        <v>4-1/2"-(W)</v>
      </c>
    </row>
    <row r="1409" spans="1:20" x14ac:dyDescent="0.25">
      <c r="A1409">
        <v>85946</v>
      </c>
      <c r="B1409" t="s">
        <v>19477</v>
      </c>
      <c r="C1409" t="s">
        <v>15874</v>
      </c>
      <c r="D1409">
        <v>20191029</v>
      </c>
      <c r="E1409" s="199">
        <v>559</v>
      </c>
      <c r="F1409" s="199">
        <v>5060878</v>
      </c>
      <c r="G1409" s="196" t="s">
        <v>12763</v>
      </c>
      <c r="H1409" s="196" t="s">
        <v>12762</v>
      </c>
      <c r="I1409" s="197">
        <v>83.000000008396569</v>
      </c>
      <c r="J1409" s="196" t="s">
        <v>19068</v>
      </c>
      <c r="K1409" s="196" t="s">
        <v>12755</v>
      </c>
      <c r="L1409" s="196">
        <v>35</v>
      </c>
      <c r="M1409" s="196">
        <v>35</v>
      </c>
      <c r="N1409" s="196" t="s">
        <v>19069</v>
      </c>
      <c r="O1409" s="200">
        <v>43567</v>
      </c>
      <c r="P1409" s="196" t="s">
        <v>12762</v>
      </c>
      <c r="Q1409" s="196">
        <v>35</v>
      </c>
      <c r="R1409" s="196" t="s">
        <v>12758</v>
      </c>
      <c r="S1409" s="196" t="s">
        <v>19070</v>
      </c>
      <c r="T1409" s="198" t="str">
        <f t="shared" ref="T1409:T1410" si="564">P1409&amp;"-"&amp;R1409</f>
        <v>1"-(W)</v>
      </c>
    </row>
    <row r="1410" spans="1:20" x14ac:dyDescent="0.25">
      <c r="A1410">
        <v>3739154</v>
      </c>
      <c r="B1410" t="s">
        <v>12279</v>
      </c>
      <c r="C1410" t="s">
        <v>15874</v>
      </c>
      <c r="D1410">
        <v>20191101</v>
      </c>
      <c r="E1410" s="199">
        <v>18353</v>
      </c>
      <c r="F1410" s="199">
        <v>2970942</v>
      </c>
      <c r="G1410" s="196" t="s">
        <v>12763</v>
      </c>
      <c r="H1410" s="196" t="s">
        <v>12762</v>
      </c>
      <c r="I1410" s="197">
        <v>129.10604417620411</v>
      </c>
      <c r="J1410" s="196" t="s">
        <v>11627</v>
      </c>
      <c r="K1410" s="196" t="s">
        <v>12755</v>
      </c>
      <c r="L1410" s="196">
        <v>55</v>
      </c>
      <c r="M1410" s="196">
        <v>55</v>
      </c>
      <c r="N1410" s="196" t="s">
        <v>15980</v>
      </c>
      <c r="O1410" s="200">
        <v>41834</v>
      </c>
      <c r="P1410" s="196" t="s">
        <v>12762</v>
      </c>
      <c r="Q1410" s="196">
        <v>55</v>
      </c>
      <c r="R1410" s="196" t="s">
        <v>12755</v>
      </c>
      <c r="S1410" s="196" t="s">
        <v>11670</v>
      </c>
      <c r="T1410" s="198" t="str">
        <f t="shared" si="564"/>
        <v>1"-(P)</v>
      </c>
    </row>
    <row r="1411" spans="1:20" x14ac:dyDescent="0.25">
      <c r="A1411">
        <v>3660085</v>
      </c>
      <c r="B1411" t="s">
        <v>12603</v>
      </c>
      <c r="C1411" t="s">
        <v>15874</v>
      </c>
      <c r="D1411">
        <v>20191113</v>
      </c>
      <c r="E1411" s="199">
        <v>7081</v>
      </c>
      <c r="F1411" s="199">
        <v>4707221</v>
      </c>
      <c r="G1411" s="196" t="s">
        <v>12759</v>
      </c>
      <c r="H1411" s="196" t="s">
        <v>12760</v>
      </c>
      <c r="I1411" s="197">
        <v>186.65427180279087</v>
      </c>
      <c r="J1411" s="196" t="s">
        <v>12078</v>
      </c>
      <c r="K1411" s="196" t="s">
        <v>12755</v>
      </c>
      <c r="L1411" s="196">
        <v>45</v>
      </c>
      <c r="M1411" s="196">
        <v>45</v>
      </c>
      <c r="N1411" s="196" t="s">
        <v>19479</v>
      </c>
      <c r="O1411" s="200">
        <v>43305</v>
      </c>
      <c r="P1411" s="196" t="s">
        <v>12760</v>
      </c>
      <c r="Q1411" s="196">
        <v>45</v>
      </c>
      <c r="R1411" s="196" t="s">
        <v>12755</v>
      </c>
      <c r="S1411" s="196" t="s">
        <v>12181</v>
      </c>
      <c r="T1411" s="198" t="str">
        <f t="shared" ref="T1411" si="565">P1411&amp;"-"&amp;R1411</f>
        <v>2"-(P)</v>
      </c>
    </row>
    <row r="1412" spans="1:20" x14ac:dyDescent="0.25">
      <c r="A1412">
        <v>3522183</v>
      </c>
      <c r="B1412" t="s">
        <v>12541</v>
      </c>
      <c r="C1412" t="s">
        <v>15874</v>
      </c>
      <c r="D1412">
        <v>20191029</v>
      </c>
      <c r="E1412" s="199">
        <v>1066</v>
      </c>
      <c r="F1412" s="199">
        <v>4447175</v>
      </c>
      <c r="G1412" s="196" t="s">
        <v>12763</v>
      </c>
      <c r="H1412" s="196" t="s">
        <v>12762</v>
      </c>
      <c r="I1412" s="197">
        <v>94.999999990821166</v>
      </c>
      <c r="J1412" s="196" t="s">
        <v>11949</v>
      </c>
      <c r="K1412" s="196" t="s">
        <v>12755</v>
      </c>
      <c r="L1412" s="196">
        <v>45</v>
      </c>
      <c r="M1412" s="196">
        <v>45</v>
      </c>
      <c r="N1412" s="196" t="s">
        <v>19396</v>
      </c>
      <c r="O1412" s="200">
        <v>41687</v>
      </c>
      <c r="P1412" s="196" t="s">
        <v>12760</v>
      </c>
      <c r="Q1412" s="196">
        <v>45</v>
      </c>
      <c r="R1412" s="196" t="s">
        <v>12755</v>
      </c>
      <c r="S1412" s="196" t="s">
        <v>11604</v>
      </c>
      <c r="T1412" s="198" t="str">
        <f t="shared" ref="T1412:T1413" si="566">P1412&amp;"-"&amp;R1412</f>
        <v>2"-(P)</v>
      </c>
    </row>
    <row r="1413" spans="1:20" x14ac:dyDescent="0.25">
      <c r="A1413">
        <v>87298</v>
      </c>
      <c r="B1413" t="s">
        <v>19480</v>
      </c>
      <c r="C1413" t="s">
        <v>15874</v>
      </c>
      <c r="D1413">
        <v>20191101</v>
      </c>
      <c r="E1413" s="199">
        <v>1840</v>
      </c>
      <c r="F1413" s="199">
        <v>3414688</v>
      </c>
      <c r="G1413" s="196" t="s">
        <v>12763</v>
      </c>
      <c r="H1413" s="196" t="s">
        <v>12762</v>
      </c>
      <c r="I1413" s="197">
        <v>32.999999984494117</v>
      </c>
      <c r="J1413" s="196" t="s">
        <v>19481</v>
      </c>
      <c r="K1413" s="196" t="s">
        <v>12755</v>
      </c>
      <c r="L1413" s="196">
        <v>45</v>
      </c>
      <c r="M1413" s="196">
        <v>45</v>
      </c>
      <c r="N1413" s="196" t="s">
        <v>16435</v>
      </c>
      <c r="O1413" s="200">
        <v>41960</v>
      </c>
      <c r="P1413" s="196" t="s">
        <v>12760</v>
      </c>
      <c r="Q1413" s="196">
        <v>45</v>
      </c>
      <c r="R1413" s="196" t="s">
        <v>12755</v>
      </c>
      <c r="S1413" s="196" t="s">
        <v>16436</v>
      </c>
      <c r="T1413" s="198" t="str">
        <f t="shared" si="566"/>
        <v>2"-(P)</v>
      </c>
    </row>
    <row r="1414" spans="1:20" x14ac:dyDescent="0.25">
      <c r="A1414">
        <v>3407515</v>
      </c>
      <c r="B1414" t="s">
        <v>19482</v>
      </c>
      <c r="C1414" t="s">
        <v>15874</v>
      </c>
      <c r="D1414">
        <v>20191112</v>
      </c>
      <c r="E1414" s="199">
        <v>21081</v>
      </c>
      <c r="F1414" s="199">
        <v>3967527</v>
      </c>
      <c r="G1414" s="196" t="s">
        <v>12759</v>
      </c>
      <c r="H1414" s="196" t="s">
        <v>12762</v>
      </c>
      <c r="I1414" s="197">
        <v>25.000000013111208</v>
      </c>
      <c r="J1414" s="196" t="s">
        <v>11863</v>
      </c>
      <c r="K1414" s="196" t="s">
        <v>12755</v>
      </c>
      <c r="L1414" s="196">
        <v>57</v>
      </c>
      <c r="M1414" s="196">
        <v>57</v>
      </c>
      <c r="N1414" s="196" t="s">
        <v>16219</v>
      </c>
      <c r="O1414" s="200">
        <v>39448</v>
      </c>
      <c r="P1414" s="196" t="s">
        <v>12767</v>
      </c>
      <c r="Q1414" s="196">
        <v>57</v>
      </c>
      <c r="R1414" s="196" t="s">
        <v>12755</v>
      </c>
      <c r="S1414" s="196" t="s">
        <v>16220</v>
      </c>
      <c r="T1414" s="198" t="str">
        <f t="shared" ref="T1414" si="567">P1414&amp;"-"&amp;R1414</f>
        <v>6"-(P)</v>
      </c>
    </row>
    <row r="1415" spans="1:20" x14ac:dyDescent="0.25">
      <c r="A1415">
        <v>2651252</v>
      </c>
      <c r="B1415" t="s">
        <v>19483</v>
      </c>
      <c r="C1415" t="s">
        <v>15874</v>
      </c>
      <c r="D1415">
        <v>20191111</v>
      </c>
      <c r="E1415" s="199">
        <v>320</v>
      </c>
      <c r="F1415" s="199">
        <v>1940658</v>
      </c>
      <c r="G1415" s="196" t="s">
        <v>12759</v>
      </c>
      <c r="H1415" s="196" t="s">
        <v>12762</v>
      </c>
      <c r="I1415" s="197">
        <v>69.101988538610058</v>
      </c>
      <c r="J1415" s="196" t="s">
        <v>19484</v>
      </c>
      <c r="K1415" s="196" t="s">
        <v>12755</v>
      </c>
      <c r="L1415" s="196">
        <v>60</v>
      </c>
      <c r="M1415" s="196">
        <v>60</v>
      </c>
      <c r="N1415" s="196" t="s">
        <v>19485</v>
      </c>
      <c r="O1415" s="200">
        <v>41040</v>
      </c>
      <c r="P1415" s="196" t="s">
        <v>12754</v>
      </c>
      <c r="Q1415" s="196">
        <v>60</v>
      </c>
      <c r="R1415" s="196" t="s">
        <v>12755</v>
      </c>
      <c r="S1415" s="196" t="s">
        <v>19486</v>
      </c>
      <c r="T1415" s="198" t="str">
        <f t="shared" ref="T1415" si="568">P1415&amp;"-"&amp;R1415</f>
        <v>4"-(P)</v>
      </c>
    </row>
    <row r="1416" spans="1:20" x14ac:dyDescent="0.25">
      <c r="A1416">
        <v>3874065</v>
      </c>
      <c r="B1416" t="s">
        <v>12664</v>
      </c>
      <c r="C1416" t="s">
        <v>15874</v>
      </c>
      <c r="D1416">
        <v>20191104</v>
      </c>
      <c r="E1416" s="199">
        <v>25204</v>
      </c>
      <c r="F1416" s="199">
        <v>5057274</v>
      </c>
      <c r="G1416" s="196" t="s">
        <v>12759</v>
      </c>
      <c r="H1416" s="196" t="s">
        <v>12760</v>
      </c>
      <c r="I1416" s="197">
        <v>39.999999955784908</v>
      </c>
      <c r="J1416" s="196" t="s">
        <v>12136</v>
      </c>
      <c r="K1416" s="196" t="s">
        <v>12755</v>
      </c>
      <c r="L1416" s="196">
        <v>57</v>
      </c>
      <c r="M1416" s="196">
        <v>57</v>
      </c>
      <c r="N1416" s="196" t="s">
        <v>19487</v>
      </c>
      <c r="O1416" s="200">
        <v>43417</v>
      </c>
      <c r="P1416" s="196" t="s">
        <v>12760</v>
      </c>
      <c r="Q1416" s="196">
        <v>57</v>
      </c>
      <c r="R1416" s="196" t="s">
        <v>12755</v>
      </c>
      <c r="S1416" s="196" t="s">
        <v>19488</v>
      </c>
      <c r="T1416" s="198" t="str">
        <f t="shared" ref="T1416:T1417" si="569">P1416&amp;"-"&amp;R1416</f>
        <v>2"-(P)</v>
      </c>
    </row>
    <row r="1417" spans="1:20" x14ac:dyDescent="0.25">
      <c r="A1417">
        <v>696313</v>
      </c>
      <c r="B1417" t="s">
        <v>19489</v>
      </c>
      <c r="C1417" t="s">
        <v>15874</v>
      </c>
      <c r="D1417">
        <v>20191108</v>
      </c>
      <c r="E1417" s="199">
        <v>5827</v>
      </c>
      <c r="F1417" s="199">
        <v>639634</v>
      </c>
      <c r="G1417" s="196" t="s">
        <v>12763</v>
      </c>
      <c r="H1417" s="196" t="s">
        <v>12762</v>
      </c>
      <c r="I1417" s="197">
        <v>63.12465864672857</v>
      </c>
      <c r="J1417" s="196" t="s">
        <v>19490</v>
      </c>
      <c r="K1417" s="196" t="s">
        <v>12755</v>
      </c>
      <c r="L1417" s="196">
        <v>45</v>
      </c>
      <c r="M1417" s="196">
        <v>45</v>
      </c>
      <c r="N1417" s="196" t="s">
        <v>18668</v>
      </c>
      <c r="O1417" s="200">
        <v>40015</v>
      </c>
      <c r="P1417" s="196" t="s">
        <v>12760</v>
      </c>
      <c r="Q1417" s="196">
        <v>45</v>
      </c>
      <c r="R1417" s="196" t="s">
        <v>12755</v>
      </c>
      <c r="S1417" s="196" t="s">
        <v>18669</v>
      </c>
      <c r="T1417" s="198" t="str">
        <f t="shared" si="569"/>
        <v>2"-(P)</v>
      </c>
    </row>
    <row r="1418" spans="1:20" x14ac:dyDescent="0.25">
      <c r="A1418">
        <v>2946588</v>
      </c>
      <c r="B1418" t="s">
        <v>12247</v>
      </c>
      <c r="C1418" t="s">
        <v>15874</v>
      </c>
      <c r="D1418">
        <v>20191108</v>
      </c>
      <c r="E1418" s="199">
        <v>21245</v>
      </c>
      <c r="F1418" s="199">
        <v>2791736</v>
      </c>
      <c r="G1418" s="196" t="s">
        <v>12759</v>
      </c>
      <c r="H1418" s="196" t="s">
        <v>12762</v>
      </c>
      <c r="I1418" s="197">
        <v>25.195926110228619</v>
      </c>
      <c r="J1418" s="196" t="s">
        <v>11594</v>
      </c>
      <c r="K1418" s="196" t="s">
        <v>12755</v>
      </c>
      <c r="L1418" s="196">
        <v>57</v>
      </c>
      <c r="M1418" s="196">
        <v>57</v>
      </c>
      <c r="N1418" s="196" t="s">
        <v>19491</v>
      </c>
      <c r="O1418" s="200">
        <v>43194</v>
      </c>
      <c r="P1418" s="196" t="s">
        <v>12760</v>
      </c>
      <c r="Q1418" s="196">
        <v>57</v>
      </c>
      <c r="R1418" s="196" t="s">
        <v>12755</v>
      </c>
      <c r="S1418" s="196" t="s">
        <v>19492</v>
      </c>
      <c r="T1418" s="198" t="str">
        <f t="shared" ref="T1418:T1419" si="570">P1418&amp;"-"&amp;R1418</f>
        <v>2"-(P)</v>
      </c>
    </row>
    <row r="1419" spans="1:20" x14ac:dyDescent="0.25">
      <c r="A1419">
        <v>2160512</v>
      </c>
      <c r="B1419" t="s">
        <v>19493</v>
      </c>
      <c r="C1419" t="s">
        <v>15874</v>
      </c>
      <c r="D1419">
        <v>20191025</v>
      </c>
      <c r="E1419" s="199">
        <v>17459</v>
      </c>
      <c r="F1419" s="199">
        <v>617894</v>
      </c>
      <c r="G1419" s="196" t="s">
        <v>12768</v>
      </c>
      <c r="H1419" s="196" t="s">
        <v>12762</v>
      </c>
      <c r="I1419" s="197">
        <v>100.25245946338835</v>
      </c>
      <c r="J1419" s="196" t="s">
        <v>19494</v>
      </c>
      <c r="K1419" s="196" t="s">
        <v>12755</v>
      </c>
      <c r="L1419" s="196">
        <v>0</v>
      </c>
      <c r="M1419" s="196">
        <v>0</v>
      </c>
      <c r="N1419" s="196" t="s">
        <v>16987</v>
      </c>
      <c r="O1419" s="200">
        <v>39448</v>
      </c>
      <c r="P1419" s="196" t="s">
        <v>12760</v>
      </c>
      <c r="Q1419" s="196">
        <v>57</v>
      </c>
      <c r="R1419" s="196" t="s">
        <v>12755</v>
      </c>
      <c r="S1419" s="196" t="s">
        <v>16988</v>
      </c>
      <c r="T1419" s="198" t="str">
        <f t="shared" si="570"/>
        <v>2"-(P)</v>
      </c>
    </row>
    <row r="1420" spans="1:20" x14ac:dyDescent="0.25">
      <c r="A1420">
        <v>2182505</v>
      </c>
      <c r="B1420" t="s">
        <v>19495</v>
      </c>
      <c r="C1420" t="s">
        <v>15874</v>
      </c>
      <c r="D1420">
        <v>20191111</v>
      </c>
      <c r="E1420" s="199">
        <v>17924</v>
      </c>
      <c r="F1420" s="199">
        <v>645148</v>
      </c>
      <c r="G1420" s="196" t="s">
        <v>12759</v>
      </c>
      <c r="H1420" s="196" t="s">
        <v>12762</v>
      </c>
      <c r="I1420" s="197">
        <v>101.99897516775242</v>
      </c>
      <c r="J1420" s="196" t="s">
        <v>19496</v>
      </c>
      <c r="K1420" s="196" t="s">
        <v>12755</v>
      </c>
      <c r="L1420" s="196">
        <v>60</v>
      </c>
      <c r="M1420" s="196">
        <v>60</v>
      </c>
      <c r="N1420" s="196" t="s">
        <v>19497</v>
      </c>
      <c r="O1420" s="200">
        <v>39814</v>
      </c>
      <c r="P1420" s="196" t="s">
        <v>12760</v>
      </c>
      <c r="Q1420" s="196">
        <v>60</v>
      </c>
      <c r="R1420" s="196" t="s">
        <v>12755</v>
      </c>
      <c r="S1420" s="196" t="s">
        <v>19498</v>
      </c>
      <c r="T1420" s="198" t="str">
        <f t="shared" ref="T1420:T1422" si="571">P1420&amp;"-"&amp;R1420</f>
        <v>2"-(P)</v>
      </c>
    </row>
    <row r="1421" spans="1:20" x14ac:dyDescent="0.25">
      <c r="A1421">
        <v>2398915</v>
      </c>
      <c r="B1421" t="s">
        <v>19499</v>
      </c>
      <c r="C1421" t="s">
        <v>15874</v>
      </c>
      <c r="D1421">
        <v>20191029</v>
      </c>
      <c r="E1421" s="199">
        <v>20685</v>
      </c>
      <c r="F1421" s="199">
        <v>604970</v>
      </c>
      <c r="G1421" s="196" t="s">
        <v>12763</v>
      </c>
      <c r="H1421" s="196" t="s">
        <v>12762</v>
      </c>
      <c r="I1421" s="197">
        <v>38.070103837295335</v>
      </c>
      <c r="J1421" s="196" t="s">
        <v>19500</v>
      </c>
      <c r="K1421" s="196" t="s">
        <v>12755</v>
      </c>
      <c r="L1421" s="196">
        <v>0</v>
      </c>
      <c r="M1421" s="196">
        <v>0</v>
      </c>
      <c r="N1421" s="196" t="s">
        <v>19501</v>
      </c>
      <c r="O1421" s="200">
        <v>39448</v>
      </c>
      <c r="P1421" s="196" t="s">
        <v>12760</v>
      </c>
      <c r="Q1421" s="196">
        <v>57</v>
      </c>
      <c r="R1421" s="196" t="s">
        <v>12758</v>
      </c>
      <c r="S1421" s="196" t="s">
        <v>19502</v>
      </c>
      <c r="T1421" s="198" t="str">
        <f t="shared" si="571"/>
        <v>2"-(W)</v>
      </c>
    </row>
    <row r="1422" spans="1:20" x14ac:dyDescent="0.25">
      <c r="A1422">
        <v>3731091</v>
      </c>
      <c r="B1422" t="s">
        <v>19503</v>
      </c>
      <c r="C1422" t="s">
        <v>15874</v>
      </c>
      <c r="D1422">
        <v>20191111</v>
      </c>
      <c r="E1422" s="199">
        <v>147</v>
      </c>
      <c r="F1422" s="199">
        <v>1224619</v>
      </c>
      <c r="G1422" s="196" t="s">
        <v>12763</v>
      </c>
      <c r="H1422" s="196" t="s">
        <v>12762</v>
      </c>
      <c r="I1422" s="197">
        <v>153.03594765265808</v>
      </c>
      <c r="J1422" s="196" t="s">
        <v>19504</v>
      </c>
      <c r="K1422" s="196" t="s">
        <v>12755</v>
      </c>
      <c r="L1422" s="196"/>
      <c r="M1422" s="196"/>
      <c r="N1422" s="196" t="s">
        <v>19505</v>
      </c>
      <c r="O1422" s="200">
        <v>40105</v>
      </c>
      <c r="P1422" s="196" t="s">
        <v>12762</v>
      </c>
      <c r="Q1422" s="196">
        <v>60</v>
      </c>
      <c r="R1422" s="196" t="s">
        <v>12755</v>
      </c>
      <c r="S1422" s="196" t="s">
        <v>19506</v>
      </c>
      <c r="T1422" s="198" t="str">
        <f t="shared" si="571"/>
        <v>1"-(P)</v>
      </c>
    </row>
    <row r="1423" spans="1:20" x14ac:dyDescent="0.25">
      <c r="A1423">
        <v>3527827</v>
      </c>
      <c r="B1423" t="s">
        <v>12461</v>
      </c>
      <c r="C1423" t="s">
        <v>15874</v>
      </c>
      <c r="D1423">
        <v>20191028</v>
      </c>
      <c r="E1423" s="199">
        <v>18745</v>
      </c>
      <c r="F1423" s="199">
        <v>4331974</v>
      </c>
      <c r="G1423" s="196" t="s">
        <v>12763</v>
      </c>
      <c r="H1423" s="196" t="s">
        <v>12760</v>
      </c>
      <c r="I1423" s="197">
        <v>763.24754285221832</v>
      </c>
      <c r="J1423" s="196" t="s">
        <v>11942</v>
      </c>
      <c r="K1423" s="196" t="s">
        <v>12755</v>
      </c>
      <c r="L1423" s="196">
        <v>60</v>
      </c>
      <c r="M1423" s="196">
        <v>60</v>
      </c>
      <c r="N1423" s="196" t="s">
        <v>19507</v>
      </c>
      <c r="O1423" s="200">
        <v>42823</v>
      </c>
      <c r="P1423" s="196" t="s">
        <v>12760</v>
      </c>
      <c r="Q1423" s="196">
        <v>60</v>
      </c>
      <c r="R1423" s="196" t="s">
        <v>12755</v>
      </c>
      <c r="S1423" s="196" t="s">
        <v>19508</v>
      </c>
      <c r="T1423" s="198" t="str">
        <f t="shared" ref="T1423" si="572">P1423&amp;"-"&amp;R1423</f>
        <v>2"-(P)</v>
      </c>
    </row>
    <row r="1424" spans="1:20" x14ac:dyDescent="0.25">
      <c r="A1424">
        <v>3736244</v>
      </c>
      <c r="B1424" t="s">
        <v>19509</v>
      </c>
      <c r="C1424" t="s">
        <v>15874</v>
      </c>
      <c r="D1424">
        <v>20191108</v>
      </c>
      <c r="E1424" s="199">
        <v>7468</v>
      </c>
      <c r="F1424" s="199">
        <v>2131924</v>
      </c>
      <c r="G1424" s="196" t="s">
        <v>12763</v>
      </c>
      <c r="H1424" s="196" t="s">
        <v>12762</v>
      </c>
      <c r="I1424" s="197">
        <v>101.999999974508</v>
      </c>
      <c r="J1424" s="196" t="s">
        <v>19510</v>
      </c>
      <c r="K1424" s="196" t="s">
        <v>12755</v>
      </c>
      <c r="L1424" s="196">
        <v>35</v>
      </c>
      <c r="M1424" s="196">
        <v>35</v>
      </c>
      <c r="N1424" s="196" t="s">
        <v>16541</v>
      </c>
      <c r="O1424" s="200">
        <v>41138</v>
      </c>
      <c r="P1424" s="196" t="s">
        <v>12754</v>
      </c>
      <c r="Q1424" s="196">
        <v>35</v>
      </c>
      <c r="R1424" s="196" t="s">
        <v>12755</v>
      </c>
      <c r="S1424" s="196" t="s">
        <v>16542</v>
      </c>
      <c r="T1424" s="198" t="str">
        <f t="shared" ref="T1424:T1428" si="573">P1424&amp;"-"&amp;R1424</f>
        <v>4"-(P)</v>
      </c>
    </row>
    <row r="1425" spans="1:20" x14ac:dyDescent="0.25">
      <c r="A1425">
        <v>3362799</v>
      </c>
      <c r="B1425" t="s">
        <v>19511</v>
      </c>
      <c r="C1425" t="s">
        <v>15874</v>
      </c>
      <c r="D1425">
        <v>20191108</v>
      </c>
      <c r="E1425" s="199">
        <v>5967</v>
      </c>
      <c r="F1425" s="199">
        <v>1319434</v>
      </c>
      <c r="G1425" s="196" t="s">
        <v>12763</v>
      </c>
      <c r="H1425" s="196" t="s">
        <v>12762</v>
      </c>
      <c r="I1425" s="197">
        <v>30.017086813171879</v>
      </c>
      <c r="J1425" s="196" t="s">
        <v>19512</v>
      </c>
      <c r="K1425" s="196" t="s">
        <v>12755</v>
      </c>
      <c r="L1425" s="196">
        <v>45</v>
      </c>
      <c r="M1425" s="196">
        <v>45</v>
      </c>
      <c r="N1425" s="196" t="s">
        <v>16909</v>
      </c>
      <c r="O1425" s="200">
        <v>40450</v>
      </c>
      <c r="P1425" s="196" t="s">
        <v>12760</v>
      </c>
      <c r="Q1425" s="196">
        <v>45</v>
      </c>
      <c r="R1425" s="196" t="s">
        <v>12755</v>
      </c>
      <c r="S1425" s="196" t="s">
        <v>16910</v>
      </c>
      <c r="T1425" s="198" t="str">
        <f t="shared" si="573"/>
        <v>2"-(P)</v>
      </c>
    </row>
    <row r="1426" spans="1:20" x14ac:dyDescent="0.25">
      <c r="A1426">
        <v>3117284</v>
      </c>
      <c r="B1426" t="s">
        <v>12328</v>
      </c>
      <c r="C1426" t="s">
        <v>15874</v>
      </c>
      <c r="D1426">
        <v>20191029</v>
      </c>
      <c r="E1426" s="199">
        <v>594</v>
      </c>
      <c r="F1426" s="199">
        <v>3306682</v>
      </c>
      <c r="G1426" s="196" t="s">
        <v>12759</v>
      </c>
      <c r="H1426" s="196" t="s">
        <v>12762</v>
      </c>
      <c r="I1426" s="197">
        <v>111.00000003032405</v>
      </c>
      <c r="J1426" s="196" t="s">
        <v>11687</v>
      </c>
      <c r="K1426" s="196" t="s">
        <v>12755</v>
      </c>
      <c r="L1426" s="196">
        <v>35</v>
      </c>
      <c r="M1426" s="196">
        <v>35</v>
      </c>
      <c r="N1426" s="196" t="s">
        <v>19513</v>
      </c>
      <c r="O1426" s="200">
        <v>42080</v>
      </c>
      <c r="P1426" s="196" t="s">
        <v>12760</v>
      </c>
      <c r="Q1426" s="196">
        <v>35</v>
      </c>
      <c r="R1426" s="196" t="s">
        <v>12755</v>
      </c>
      <c r="S1426" s="196" t="s">
        <v>11901</v>
      </c>
      <c r="T1426" s="198" t="str">
        <f t="shared" si="573"/>
        <v>2"-(P)</v>
      </c>
    </row>
    <row r="1427" spans="1:20" x14ac:dyDescent="0.25">
      <c r="A1427">
        <v>2806420</v>
      </c>
      <c r="B1427" t="s">
        <v>19514</v>
      </c>
      <c r="C1427" t="s">
        <v>15874</v>
      </c>
      <c r="D1427">
        <v>20191113</v>
      </c>
      <c r="E1427" s="199">
        <v>15765</v>
      </c>
      <c r="F1427" s="199">
        <v>2196754</v>
      </c>
      <c r="G1427" s="196" t="s">
        <v>12759</v>
      </c>
      <c r="H1427" s="196" t="s">
        <v>12762</v>
      </c>
      <c r="I1427" s="197">
        <v>20.000000020821957</v>
      </c>
      <c r="J1427" s="196" t="s">
        <v>19515</v>
      </c>
      <c r="K1427" s="196" t="s">
        <v>12755</v>
      </c>
      <c r="L1427" s="196">
        <v>57</v>
      </c>
      <c r="M1427" s="196">
        <v>57</v>
      </c>
      <c r="N1427" s="196" t="s">
        <v>19516</v>
      </c>
      <c r="O1427" s="200">
        <v>40802</v>
      </c>
      <c r="P1427" s="196" t="s">
        <v>12760</v>
      </c>
      <c r="Q1427" s="196">
        <v>57</v>
      </c>
      <c r="R1427" s="196" t="s">
        <v>12755</v>
      </c>
      <c r="S1427" s="196" t="s">
        <v>19517</v>
      </c>
      <c r="T1427" s="198" t="str">
        <f t="shared" si="573"/>
        <v>2"-(P)</v>
      </c>
    </row>
    <row r="1428" spans="1:20" x14ac:dyDescent="0.25">
      <c r="A1428">
        <v>1657432</v>
      </c>
      <c r="B1428" t="s">
        <v>19518</v>
      </c>
      <c r="C1428" t="s">
        <v>15874</v>
      </c>
      <c r="D1428">
        <v>20191030</v>
      </c>
      <c r="E1428" s="199">
        <v>1128</v>
      </c>
      <c r="F1428" s="199">
        <v>511483</v>
      </c>
      <c r="G1428" s="196" t="s">
        <v>12763</v>
      </c>
      <c r="H1428" s="196" t="s">
        <v>12762</v>
      </c>
      <c r="I1428" s="197">
        <v>342.79116629558717</v>
      </c>
      <c r="J1428" s="196" t="s">
        <v>19519</v>
      </c>
      <c r="K1428" s="196" t="s">
        <v>12755</v>
      </c>
      <c r="L1428" s="196">
        <v>45</v>
      </c>
      <c r="M1428" s="196">
        <v>45</v>
      </c>
      <c r="N1428" s="196" t="s">
        <v>19520</v>
      </c>
      <c r="O1428" s="200">
        <v>43608</v>
      </c>
      <c r="P1428" s="196" t="s">
        <v>12760</v>
      </c>
      <c r="Q1428" s="196">
        <v>45</v>
      </c>
      <c r="R1428" s="196" t="s">
        <v>12755</v>
      </c>
      <c r="S1428" s="196" t="s">
        <v>19521</v>
      </c>
      <c r="T1428" s="198" t="str">
        <f t="shared" si="573"/>
        <v>2"-(P)</v>
      </c>
    </row>
    <row r="1429" spans="1:20" x14ac:dyDescent="0.25">
      <c r="A1429">
        <v>3350699</v>
      </c>
      <c r="B1429" t="s">
        <v>19522</v>
      </c>
      <c r="C1429" t="s">
        <v>15874</v>
      </c>
      <c r="D1429">
        <v>20191029</v>
      </c>
      <c r="E1429" s="199">
        <v>618</v>
      </c>
      <c r="F1429" s="199">
        <v>452057</v>
      </c>
      <c r="G1429" s="196" t="s">
        <v>12763</v>
      </c>
      <c r="H1429" s="196" t="s">
        <v>12762</v>
      </c>
      <c r="I1429" s="197">
        <v>334.94794278988951</v>
      </c>
      <c r="J1429" s="196" t="s">
        <v>19523</v>
      </c>
      <c r="K1429" s="196" t="s">
        <v>12755</v>
      </c>
      <c r="L1429" s="196">
        <v>60</v>
      </c>
      <c r="M1429" s="196">
        <v>60</v>
      </c>
      <c r="N1429" s="196" t="s">
        <v>19217</v>
      </c>
      <c r="O1429" s="200">
        <v>43068</v>
      </c>
      <c r="P1429" s="196" t="s">
        <v>12760</v>
      </c>
      <c r="Q1429" s="196">
        <v>60</v>
      </c>
      <c r="R1429" s="196" t="s">
        <v>12755</v>
      </c>
      <c r="S1429" s="196" t="s">
        <v>19218</v>
      </c>
      <c r="T1429" s="198" t="str">
        <f t="shared" ref="T1429:T1430" si="574">P1429&amp;"-"&amp;R1429</f>
        <v>2"-(P)</v>
      </c>
    </row>
    <row r="1430" spans="1:20" x14ac:dyDescent="0.25">
      <c r="A1430">
        <v>3429954</v>
      </c>
      <c r="B1430" t="s">
        <v>12518</v>
      </c>
      <c r="C1430" t="s">
        <v>15874</v>
      </c>
      <c r="D1430">
        <v>20191111</v>
      </c>
      <c r="E1430" s="199">
        <v>13080</v>
      </c>
      <c r="F1430" s="199">
        <v>4158377</v>
      </c>
      <c r="G1430" s="196" t="s">
        <v>12763</v>
      </c>
      <c r="H1430" s="196" t="s">
        <v>12764</v>
      </c>
      <c r="I1430" s="197">
        <v>32.999999961306429</v>
      </c>
      <c r="J1430" s="196" t="s">
        <v>12075</v>
      </c>
      <c r="K1430" s="196" t="s">
        <v>12755</v>
      </c>
      <c r="L1430" s="196">
        <v>57</v>
      </c>
      <c r="M1430" s="196">
        <v>57</v>
      </c>
      <c r="N1430" s="196" t="s">
        <v>19524</v>
      </c>
      <c r="O1430" s="200">
        <v>42262</v>
      </c>
      <c r="P1430" s="196" t="s">
        <v>12760</v>
      </c>
      <c r="Q1430" s="196">
        <v>57</v>
      </c>
      <c r="R1430" s="196" t="s">
        <v>12755</v>
      </c>
      <c r="S1430" s="196" t="s">
        <v>11819</v>
      </c>
      <c r="T1430" s="198" t="str">
        <f t="shared" si="574"/>
        <v>2"-(P)</v>
      </c>
    </row>
    <row r="1431" spans="1:20" x14ac:dyDescent="0.25">
      <c r="A1431">
        <v>1666832</v>
      </c>
      <c r="B1431" t="s">
        <v>19525</v>
      </c>
      <c r="C1431" t="s">
        <v>15874</v>
      </c>
      <c r="D1431">
        <v>20191114</v>
      </c>
      <c r="E1431" s="199">
        <v>7052</v>
      </c>
      <c r="F1431" s="199">
        <v>598590</v>
      </c>
      <c r="G1431" s="196" t="s">
        <v>12763</v>
      </c>
      <c r="H1431" s="196" t="s">
        <v>12764</v>
      </c>
      <c r="I1431" s="197">
        <v>111.87196798954061</v>
      </c>
      <c r="J1431" s="196" t="s">
        <v>19526</v>
      </c>
      <c r="K1431" s="196" t="s">
        <v>12755</v>
      </c>
      <c r="L1431" s="196">
        <v>0</v>
      </c>
      <c r="M1431" s="196">
        <v>0</v>
      </c>
      <c r="N1431" s="196" t="s">
        <v>19527</v>
      </c>
      <c r="O1431" s="200">
        <v>39833</v>
      </c>
      <c r="P1431" s="196" t="s">
        <v>12760</v>
      </c>
      <c r="Q1431" s="196">
        <v>60</v>
      </c>
      <c r="R1431" s="196" t="s">
        <v>12755</v>
      </c>
      <c r="S1431" s="196" t="s">
        <v>19528</v>
      </c>
      <c r="T1431" s="198" t="str">
        <f t="shared" ref="T1431:T1432" si="575">P1431&amp;"-"&amp;R1431</f>
        <v>2"-(P)</v>
      </c>
    </row>
    <row r="1432" spans="1:20" x14ac:dyDescent="0.25">
      <c r="A1432">
        <v>3190701</v>
      </c>
      <c r="B1432" t="s">
        <v>19529</v>
      </c>
      <c r="C1432" t="s">
        <v>15874</v>
      </c>
      <c r="D1432">
        <v>20191018</v>
      </c>
      <c r="E1432" s="199">
        <v>12191</v>
      </c>
      <c r="F1432" s="199">
        <v>3806304</v>
      </c>
      <c r="G1432" s="196" t="s">
        <v>12763</v>
      </c>
      <c r="H1432" s="196" t="s">
        <v>12762</v>
      </c>
      <c r="I1432" s="197">
        <v>47.000000045689333</v>
      </c>
      <c r="J1432" s="196" t="s">
        <v>19530</v>
      </c>
      <c r="K1432" s="196" t="s">
        <v>12755</v>
      </c>
      <c r="L1432" s="196">
        <v>57</v>
      </c>
      <c r="M1432" s="196">
        <v>57</v>
      </c>
      <c r="N1432" s="196" t="s">
        <v>17755</v>
      </c>
      <c r="O1432" s="200">
        <v>41858</v>
      </c>
      <c r="P1432" s="196" t="s">
        <v>12760</v>
      </c>
      <c r="Q1432" s="196">
        <v>57</v>
      </c>
      <c r="R1432" s="196" t="s">
        <v>12755</v>
      </c>
      <c r="S1432" s="196" t="s">
        <v>17756</v>
      </c>
      <c r="T1432" s="198" t="str">
        <f t="shared" si="575"/>
        <v>2"-(P)</v>
      </c>
    </row>
    <row r="1433" spans="1:20" x14ac:dyDescent="0.25">
      <c r="A1433">
        <v>3788817</v>
      </c>
      <c r="B1433" t="s">
        <v>19531</v>
      </c>
      <c r="C1433" t="s">
        <v>15874</v>
      </c>
      <c r="D1433">
        <v>20191113</v>
      </c>
      <c r="E1433" s="199">
        <v>15846</v>
      </c>
      <c r="F1433" s="199">
        <v>132051</v>
      </c>
      <c r="G1433" s="196" t="s">
        <v>12763</v>
      </c>
      <c r="H1433" s="196" t="s">
        <v>12764</v>
      </c>
      <c r="I1433" s="197">
        <v>55.668146735204409</v>
      </c>
      <c r="J1433" s="196" t="s">
        <v>19532</v>
      </c>
      <c r="K1433" s="196" t="s">
        <v>12755</v>
      </c>
      <c r="L1433" s="196">
        <v>0</v>
      </c>
      <c r="M1433" s="196">
        <v>0</v>
      </c>
      <c r="N1433" s="196" t="s">
        <v>17243</v>
      </c>
      <c r="O1433" s="200">
        <v>39484</v>
      </c>
      <c r="P1433" s="196" t="s">
        <v>12767</v>
      </c>
      <c r="Q1433" s="196">
        <v>57</v>
      </c>
      <c r="R1433" s="196" t="s">
        <v>12755</v>
      </c>
      <c r="S1433" s="196" t="s">
        <v>17244</v>
      </c>
      <c r="T1433" s="198" t="str">
        <f t="shared" ref="T1433" si="576">P1433&amp;"-"&amp;R1433</f>
        <v>6"-(P)</v>
      </c>
    </row>
    <row r="1434" spans="1:20" x14ac:dyDescent="0.25">
      <c r="A1434">
        <v>78878</v>
      </c>
      <c r="B1434" t="s">
        <v>19533</v>
      </c>
      <c r="C1434" t="s">
        <v>15874</v>
      </c>
      <c r="D1434">
        <v>20191028</v>
      </c>
      <c r="E1434" s="199">
        <v>9258</v>
      </c>
      <c r="F1434" s="199">
        <v>3531102</v>
      </c>
      <c r="G1434" s="196" t="s">
        <v>12763</v>
      </c>
      <c r="H1434" s="196" t="s">
        <v>12762</v>
      </c>
      <c r="I1434" s="197">
        <v>155.48275985225399</v>
      </c>
      <c r="J1434" s="196" t="s">
        <v>19534</v>
      </c>
      <c r="K1434" s="196" t="s">
        <v>12755</v>
      </c>
      <c r="L1434" s="196">
        <v>60</v>
      </c>
      <c r="M1434" s="196">
        <v>60</v>
      </c>
      <c r="N1434" s="196" t="s">
        <v>19535</v>
      </c>
      <c r="O1434" s="200">
        <v>42221</v>
      </c>
      <c r="P1434" s="196" t="s">
        <v>12760</v>
      </c>
      <c r="Q1434" s="196">
        <v>60</v>
      </c>
      <c r="R1434" s="196" t="s">
        <v>12755</v>
      </c>
      <c r="S1434" s="196" t="s">
        <v>19536</v>
      </c>
      <c r="T1434" s="198" t="str">
        <f t="shared" ref="T1434:T1435" si="577">P1434&amp;"-"&amp;R1434</f>
        <v>2"-(P)</v>
      </c>
    </row>
    <row r="1435" spans="1:20" x14ac:dyDescent="0.25">
      <c r="A1435">
        <v>3148134</v>
      </c>
      <c r="B1435" t="s">
        <v>12348</v>
      </c>
      <c r="C1435" t="s">
        <v>15874</v>
      </c>
      <c r="D1435">
        <v>20191112</v>
      </c>
      <c r="E1435" s="199">
        <v>5171</v>
      </c>
      <c r="F1435" s="199">
        <v>3327111</v>
      </c>
      <c r="G1435" s="196" t="s">
        <v>12763</v>
      </c>
      <c r="H1435" s="196" t="s">
        <v>12762</v>
      </c>
      <c r="I1435" s="197">
        <v>16.001903672233244</v>
      </c>
      <c r="J1435" s="196" t="s">
        <v>11696</v>
      </c>
      <c r="K1435" s="196" t="s">
        <v>12755</v>
      </c>
      <c r="L1435" s="196">
        <v>55</v>
      </c>
      <c r="M1435" s="196">
        <v>55</v>
      </c>
      <c r="N1435" s="196" t="s">
        <v>18642</v>
      </c>
      <c r="O1435" s="200">
        <v>39448</v>
      </c>
      <c r="P1435" s="196" t="s">
        <v>12754</v>
      </c>
      <c r="Q1435" s="196">
        <v>55</v>
      </c>
      <c r="R1435" s="196" t="s">
        <v>12755</v>
      </c>
      <c r="S1435" s="196" t="s">
        <v>18643</v>
      </c>
      <c r="T1435" s="198" t="str">
        <f t="shared" si="577"/>
        <v>4"-(P)</v>
      </c>
    </row>
    <row r="1436" spans="1:20" x14ac:dyDescent="0.25">
      <c r="A1436">
        <v>3419106</v>
      </c>
      <c r="B1436" t="s">
        <v>19537</v>
      </c>
      <c r="C1436" t="s">
        <v>15874</v>
      </c>
      <c r="D1436">
        <v>20191108</v>
      </c>
      <c r="E1436" s="199">
        <v>8127</v>
      </c>
      <c r="F1436" s="199">
        <v>2459186</v>
      </c>
      <c r="G1436" s="196" t="s">
        <v>12763</v>
      </c>
      <c r="H1436" s="196" t="s">
        <v>12762</v>
      </c>
      <c r="I1436" s="197">
        <v>21.999999965565788</v>
      </c>
      <c r="J1436" s="196" t="s">
        <v>19538</v>
      </c>
      <c r="K1436" s="196" t="s">
        <v>12755</v>
      </c>
      <c r="L1436" s="196">
        <v>45</v>
      </c>
      <c r="M1436" s="196">
        <v>45</v>
      </c>
      <c r="N1436" s="196" t="s">
        <v>16273</v>
      </c>
      <c r="O1436" s="200">
        <v>41414</v>
      </c>
      <c r="P1436" s="196" t="s">
        <v>12760</v>
      </c>
      <c r="Q1436" s="196">
        <v>45</v>
      </c>
      <c r="R1436" s="196" t="s">
        <v>12755</v>
      </c>
      <c r="S1436" s="196" t="s">
        <v>16274</v>
      </c>
      <c r="T1436" s="198" t="str">
        <f t="shared" ref="T1436:T1440" si="578">P1436&amp;"-"&amp;R1436</f>
        <v>2"-(P)</v>
      </c>
    </row>
    <row r="1437" spans="1:20" x14ac:dyDescent="0.25">
      <c r="A1437">
        <v>3211882</v>
      </c>
      <c r="B1437" t="s">
        <v>12387</v>
      </c>
      <c r="C1437" t="s">
        <v>15874</v>
      </c>
      <c r="D1437">
        <v>20191101</v>
      </c>
      <c r="E1437" s="199">
        <v>2186</v>
      </c>
      <c r="F1437" s="199">
        <v>3486711</v>
      </c>
      <c r="G1437" s="196" t="s">
        <v>12763</v>
      </c>
      <c r="H1437" s="196" t="s">
        <v>12762</v>
      </c>
      <c r="I1437" s="197">
        <v>90.999999986745109</v>
      </c>
      <c r="J1437" s="196" t="s">
        <v>11726</v>
      </c>
      <c r="K1437" s="196" t="s">
        <v>12755</v>
      </c>
      <c r="L1437" s="196">
        <v>45</v>
      </c>
      <c r="M1437" s="196">
        <v>45</v>
      </c>
      <c r="N1437" s="196" t="s">
        <v>19539</v>
      </c>
      <c r="O1437" s="200">
        <v>42272</v>
      </c>
      <c r="P1437" s="196" t="s">
        <v>12762</v>
      </c>
      <c r="Q1437" s="196">
        <v>45</v>
      </c>
      <c r="R1437" s="196" t="s">
        <v>12758</v>
      </c>
      <c r="S1437" s="196" t="s">
        <v>11780</v>
      </c>
      <c r="T1437" s="198" t="str">
        <f t="shared" si="578"/>
        <v>1"-(W)</v>
      </c>
    </row>
    <row r="1438" spans="1:20" x14ac:dyDescent="0.25">
      <c r="A1438">
        <v>498982</v>
      </c>
      <c r="B1438" t="s">
        <v>19540</v>
      </c>
      <c r="C1438" t="s">
        <v>15874</v>
      </c>
      <c r="D1438">
        <v>20191112</v>
      </c>
      <c r="E1438" s="199">
        <v>20999</v>
      </c>
      <c r="F1438" s="199">
        <v>247460</v>
      </c>
      <c r="G1438" s="196" t="s">
        <v>12763</v>
      </c>
      <c r="H1438" s="196" t="s">
        <v>12764</v>
      </c>
      <c r="I1438" s="197">
        <v>59.881373025506718</v>
      </c>
      <c r="J1438" s="196" t="s">
        <v>19541</v>
      </c>
      <c r="K1438" s="196" t="s">
        <v>12755</v>
      </c>
      <c r="L1438" s="196">
        <v>57</v>
      </c>
      <c r="M1438" s="196">
        <v>57</v>
      </c>
      <c r="N1438" s="196" t="s">
        <v>19542</v>
      </c>
      <c r="O1438" s="200">
        <v>40073</v>
      </c>
      <c r="P1438" s="196" t="s">
        <v>12754</v>
      </c>
      <c r="Q1438" s="196">
        <v>57</v>
      </c>
      <c r="R1438" s="196" t="s">
        <v>12755</v>
      </c>
      <c r="S1438" s="196" t="s">
        <v>19543</v>
      </c>
      <c r="T1438" s="198" t="str">
        <f t="shared" si="578"/>
        <v>4"-(P)</v>
      </c>
    </row>
    <row r="1439" spans="1:20" x14ac:dyDescent="0.25">
      <c r="A1439">
        <v>909379</v>
      </c>
      <c r="B1439" t="s">
        <v>19544</v>
      </c>
      <c r="C1439" t="s">
        <v>15874</v>
      </c>
      <c r="D1439">
        <v>20191108</v>
      </c>
      <c r="E1439" s="199">
        <v>7476</v>
      </c>
      <c r="F1439" s="199">
        <v>2131527</v>
      </c>
      <c r="G1439" s="196" t="s">
        <v>12763</v>
      </c>
      <c r="H1439" s="196" t="s">
        <v>12762</v>
      </c>
      <c r="I1439" s="197">
        <v>37.999999964985022</v>
      </c>
      <c r="J1439" s="196" t="s">
        <v>19545</v>
      </c>
      <c r="K1439" s="196" t="s">
        <v>12755</v>
      </c>
      <c r="L1439" s="196">
        <v>35</v>
      </c>
      <c r="M1439" s="196">
        <v>35</v>
      </c>
      <c r="N1439" s="196" t="s">
        <v>16541</v>
      </c>
      <c r="O1439" s="200">
        <v>41138</v>
      </c>
      <c r="P1439" s="196" t="s">
        <v>12754</v>
      </c>
      <c r="Q1439" s="196">
        <v>35</v>
      </c>
      <c r="R1439" s="196" t="s">
        <v>12755</v>
      </c>
      <c r="S1439" s="196" t="s">
        <v>16542</v>
      </c>
      <c r="T1439" s="198" t="str">
        <f t="shared" si="578"/>
        <v>4"-(P)</v>
      </c>
    </row>
    <row r="1440" spans="1:20" x14ac:dyDescent="0.25">
      <c r="A1440">
        <v>2891239</v>
      </c>
      <c r="B1440" t="s">
        <v>19546</v>
      </c>
      <c r="C1440" t="s">
        <v>15874</v>
      </c>
      <c r="D1440">
        <v>20191106</v>
      </c>
      <c r="E1440" s="199">
        <v>10953</v>
      </c>
      <c r="F1440" s="199">
        <v>463840</v>
      </c>
      <c r="G1440" s="196" t="s">
        <v>12763</v>
      </c>
      <c r="H1440" s="196" t="s">
        <v>12762</v>
      </c>
      <c r="I1440" s="197">
        <v>215.14957496800841</v>
      </c>
      <c r="J1440" s="196" t="s">
        <v>19547</v>
      </c>
      <c r="K1440" s="196" t="s">
        <v>12755</v>
      </c>
      <c r="L1440" s="196">
        <v>0</v>
      </c>
      <c r="M1440" s="196">
        <v>0</v>
      </c>
      <c r="N1440" s="196" t="s">
        <v>18089</v>
      </c>
      <c r="O1440" s="200">
        <v>40750</v>
      </c>
      <c r="P1440" s="196" t="s">
        <v>12760</v>
      </c>
      <c r="Q1440" s="196">
        <v>60</v>
      </c>
      <c r="R1440" s="196" t="s">
        <v>12755</v>
      </c>
      <c r="S1440" s="196" t="s">
        <v>18090</v>
      </c>
      <c r="T1440" s="198" t="str">
        <f t="shared" si="578"/>
        <v>2"-(P)</v>
      </c>
    </row>
    <row r="1441" spans="1:20" x14ac:dyDescent="0.25">
      <c r="A1441">
        <v>958624</v>
      </c>
      <c r="B1441" t="s">
        <v>19548</v>
      </c>
      <c r="C1441" t="s">
        <v>15874</v>
      </c>
      <c r="D1441">
        <v>20191018</v>
      </c>
      <c r="E1441" s="199">
        <v>12692</v>
      </c>
      <c r="F1441" s="199">
        <v>306907</v>
      </c>
      <c r="G1441" s="196" t="s">
        <v>12759</v>
      </c>
      <c r="H1441" s="196" t="s">
        <v>12764</v>
      </c>
      <c r="I1441" s="197">
        <v>127.14284014927837</v>
      </c>
      <c r="J1441" s="196" t="s">
        <v>17530</v>
      </c>
      <c r="K1441" s="196" t="s">
        <v>12755</v>
      </c>
      <c r="L1441" s="196">
        <v>0</v>
      </c>
      <c r="M1441" s="196">
        <v>0</v>
      </c>
      <c r="N1441" s="196" t="s">
        <v>17531</v>
      </c>
      <c r="O1441" s="200">
        <v>40080</v>
      </c>
      <c r="P1441" s="196" t="s">
        <v>12762</v>
      </c>
      <c r="Q1441" s="196">
        <v>57</v>
      </c>
      <c r="R1441" s="196" t="s">
        <v>12755</v>
      </c>
      <c r="S1441" s="196" t="s">
        <v>17532</v>
      </c>
      <c r="T1441" s="198" t="str">
        <f t="shared" ref="T1441:T1442" si="579">P1441&amp;"-"&amp;R1441</f>
        <v>1"-(P)</v>
      </c>
    </row>
    <row r="1442" spans="1:20" x14ac:dyDescent="0.25">
      <c r="A1442">
        <v>1084394</v>
      </c>
      <c r="B1442" t="s">
        <v>19549</v>
      </c>
      <c r="C1442" t="s">
        <v>15874</v>
      </c>
      <c r="D1442">
        <v>20191108</v>
      </c>
      <c r="E1442" s="199">
        <v>8320</v>
      </c>
      <c r="F1442" s="199">
        <v>5191302</v>
      </c>
      <c r="G1442" s="196" t="s">
        <v>12768</v>
      </c>
      <c r="H1442" s="196" t="s">
        <v>12762</v>
      </c>
      <c r="I1442" s="197">
        <v>11.000000011068812</v>
      </c>
      <c r="J1442" s="196" t="s">
        <v>16670</v>
      </c>
      <c r="K1442" s="196" t="s">
        <v>12755</v>
      </c>
      <c r="L1442" s="196">
        <v>45</v>
      </c>
      <c r="M1442" s="196">
        <v>45</v>
      </c>
      <c r="N1442" s="196" t="s">
        <v>16382</v>
      </c>
      <c r="O1442" s="200">
        <v>43283</v>
      </c>
      <c r="P1442" s="196" t="s">
        <v>12762</v>
      </c>
      <c r="Q1442" s="196">
        <v>45</v>
      </c>
      <c r="R1442" s="196" t="s">
        <v>12755</v>
      </c>
      <c r="S1442" s="196" t="s">
        <v>16383</v>
      </c>
      <c r="T1442" s="198" t="str">
        <f t="shared" si="579"/>
        <v>1"-(P)</v>
      </c>
    </row>
    <row r="1443" spans="1:20" x14ac:dyDescent="0.25">
      <c r="A1443">
        <v>531499</v>
      </c>
      <c r="B1443" t="s">
        <v>19550</v>
      </c>
      <c r="C1443" t="s">
        <v>15874</v>
      </c>
      <c r="D1443">
        <v>20191105</v>
      </c>
      <c r="E1443" s="199">
        <v>10913</v>
      </c>
      <c r="F1443" s="199">
        <v>330113</v>
      </c>
      <c r="G1443" s="196" t="s">
        <v>12763</v>
      </c>
      <c r="H1443" s="196" t="s">
        <v>12762</v>
      </c>
      <c r="I1443" s="197">
        <v>137.77372812592111</v>
      </c>
      <c r="J1443" s="196" t="s">
        <v>19551</v>
      </c>
      <c r="K1443" s="196" t="s">
        <v>12755</v>
      </c>
      <c r="L1443" s="196">
        <v>60</v>
      </c>
      <c r="M1443" s="196">
        <v>60</v>
      </c>
      <c r="N1443" s="196" t="s">
        <v>19552</v>
      </c>
      <c r="O1443" s="200">
        <v>41800</v>
      </c>
      <c r="P1443" s="196" t="s">
        <v>12760</v>
      </c>
      <c r="Q1443" s="196">
        <v>60</v>
      </c>
      <c r="R1443" s="196" t="s">
        <v>12755</v>
      </c>
      <c r="S1443" s="196" t="s">
        <v>19553</v>
      </c>
      <c r="T1443" s="198" t="str">
        <f t="shared" ref="T1443" si="580">P1443&amp;"-"&amp;R1443</f>
        <v>2"-(P)</v>
      </c>
    </row>
    <row r="1444" spans="1:20" x14ac:dyDescent="0.25">
      <c r="A1444">
        <v>3609364</v>
      </c>
      <c r="B1444" t="s">
        <v>12473</v>
      </c>
      <c r="C1444" t="s">
        <v>15874</v>
      </c>
      <c r="D1444">
        <v>20191017</v>
      </c>
      <c r="E1444" s="199">
        <v>26440</v>
      </c>
      <c r="F1444" s="199">
        <v>4303980</v>
      </c>
      <c r="G1444" s="196" t="s">
        <v>12763</v>
      </c>
      <c r="H1444" s="196" t="s">
        <v>12762</v>
      </c>
      <c r="I1444" s="197">
        <v>32.999999999871491</v>
      </c>
      <c r="J1444" s="196" t="s">
        <v>11958</v>
      </c>
      <c r="K1444" s="196" t="s">
        <v>12755</v>
      </c>
      <c r="L1444" s="196">
        <v>57</v>
      </c>
      <c r="M1444" s="196">
        <v>57</v>
      </c>
      <c r="N1444" s="196" t="s">
        <v>16137</v>
      </c>
      <c r="O1444" s="200">
        <v>42905</v>
      </c>
      <c r="P1444" s="196" t="s">
        <v>12760</v>
      </c>
      <c r="Q1444" s="196">
        <v>57</v>
      </c>
      <c r="R1444" s="196" t="s">
        <v>12755</v>
      </c>
      <c r="S1444" s="196" t="s">
        <v>12047</v>
      </c>
      <c r="T1444" s="198" t="str">
        <f t="shared" ref="T1444:T1448" si="581">P1444&amp;"-"&amp;R1444</f>
        <v>2"-(P)</v>
      </c>
    </row>
    <row r="1445" spans="1:20" x14ac:dyDescent="0.25">
      <c r="A1445">
        <v>3733655</v>
      </c>
      <c r="B1445" t="s">
        <v>12679</v>
      </c>
      <c r="C1445" t="s">
        <v>15874</v>
      </c>
      <c r="D1445">
        <v>20191111</v>
      </c>
      <c r="E1445" s="199">
        <v>75</v>
      </c>
      <c r="F1445" s="199">
        <v>4928068</v>
      </c>
      <c r="G1445" s="196" t="s">
        <v>12759</v>
      </c>
      <c r="H1445" s="196" t="s">
        <v>12762</v>
      </c>
      <c r="I1445" s="197">
        <v>44.00000002311134</v>
      </c>
      <c r="J1445" s="196" t="s">
        <v>12082</v>
      </c>
      <c r="K1445" s="196" t="s">
        <v>12755</v>
      </c>
      <c r="L1445" s="196">
        <v>60</v>
      </c>
      <c r="M1445" s="196">
        <v>60</v>
      </c>
      <c r="N1445" s="196" t="s">
        <v>19164</v>
      </c>
      <c r="O1445" s="200">
        <v>40546</v>
      </c>
      <c r="P1445" s="196" t="s">
        <v>12760</v>
      </c>
      <c r="Q1445" s="196">
        <v>60</v>
      </c>
      <c r="R1445" s="196" t="s">
        <v>12755</v>
      </c>
      <c r="S1445" s="196" t="s">
        <v>19165</v>
      </c>
      <c r="T1445" s="198" t="str">
        <f t="shared" si="581"/>
        <v>2"-(P)</v>
      </c>
    </row>
    <row r="1446" spans="1:20" x14ac:dyDescent="0.25">
      <c r="A1446">
        <v>2043717</v>
      </c>
      <c r="B1446" t="s">
        <v>19554</v>
      </c>
      <c r="C1446" t="s">
        <v>15874</v>
      </c>
      <c r="D1446">
        <v>20191113</v>
      </c>
      <c r="E1446" s="199">
        <v>6084</v>
      </c>
      <c r="F1446" s="199">
        <v>3329488</v>
      </c>
      <c r="G1446" s="196" t="s">
        <v>12763</v>
      </c>
      <c r="H1446" s="196" t="s">
        <v>12764</v>
      </c>
      <c r="I1446" s="197">
        <v>26.999999974272658</v>
      </c>
      <c r="J1446" s="196"/>
      <c r="K1446" s="196" t="s">
        <v>12755</v>
      </c>
      <c r="L1446" s="196">
        <v>45</v>
      </c>
      <c r="M1446" s="196">
        <v>45</v>
      </c>
      <c r="N1446" s="196" t="s">
        <v>17592</v>
      </c>
      <c r="O1446" s="200">
        <v>39706</v>
      </c>
      <c r="P1446" s="196" t="s">
        <v>12762</v>
      </c>
      <c r="Q1446" s="196">
        <v>45</v>
      </c>
      <c r="R1446" s="196" t="s">
        <v>12758</v>
      </c>
      <c r="S1446" s="196" t="s">
        <v>17593</v>
      </c>
      <c r="T1446" s="198" t="str">
        <f t="shared" si="581"/>
        <v>1"-(W)</v>
      </c>
    </row>
    <row r="1447" spans="1:20" x14ac:dyDescent="0.25">
      <c r="A1447">
        <v>2792186</v>
      </c>
      <c r="B1447" t="s">
        <v>19555</v>
      </c>
      <c r="C1447" t="s">
        <v>15874</v>
      </c>
      <c r="D1447">
        <v>20191108</v>
      </c>
      <c r="E1447" s="199">
        <v>7630</v>
      </c>
      <c r="F1447" s="199">
        <v>1545037</v>
      </c>
      <c r="G1447" s="196" t="s">
        <v>12763</v>
      </c>
      <c r="H1447" s="196" t="s">
        <v>12762</v>
      </c>
      <c r="I1447" s="197">
        <v>255.72979817181351</v>
      </c>
      <c r="J1447" s="196" t="s">
        <v>19556</v>
      </c>
      <c r="K1447" s="196" t="s">
        <v>12755</v>
      </c>
      <c r="L1447" s="196">
        <v>35</v>
      </c>
      <c r="M1447" s="196">
        <v>35</v>
      </c>
      <c r="N1447" s="196" t="s">
        <v>19557</v>
      </c>
      <c r="O1447" s="200">
        <v>40751</v>
      </c>
      <c r="P1447" s="196" t="s">
        <v>12760</v>
      </c>
      <c r="Q1447" s="196">
        <v>35</v>
      </c>
      <c r="R1447" s="196" t="s">
        <v>12755</v>
      </c>
      <c r="S1447" s="196" t="s">
        <v>19558</v>
      </c>
      <c r="T1447" s="198" t="str">
        <f t="shared" si="581"/>
        <v>2"-(P)</v>
      </c>
    </row>
    <row r="1448" spans="1:20" x14ac:dyDescent="0.25">
      <c r="A1448">
        <v>3782880</v>
      </c>
      <c r="B1448" t="s">
        <v>19559</v>
      </c>
      <c r="C1448" t="s">
        <v>15874</v>
      </c>
      <c r="D1448">
        <v>20191030</v>
      </c>
      <c r="E1448" s="199">
        <v>10287</v>
      </c>
      <c r="F1448" s="199">
        <v>5176499</v>
      </c>
      <c r="G1448" s="196" t="s">
        <v>12768</v>
      </c>
      <c r="H1448" s="196" t="s">
        <v>12762</v>
      </c>
      <c r="I1448" s="197">
        <v>186.00000000990605</v>
      </c>
      <c r="J1448" s="196" t="s">
        <v>16959</v>
      </c>
      <c r="K1448" s="196" t="s">
        <v>12755</v>
      </c>
      <c r="L1448" s="196">
        <v>45</v>
      </c>
      <c r="M1448" s="196">
        <v>45</v>
      </c>
      <c r="N1448" s="196" t="s">
        <v>16960</v>
      </c>
      <c r="O1448" s="200">
        <v>43434</v>
      </c>
      <c r="P1448" s="196" t="s">
        <v>12760</v>
      </c>
      <c r="Q1448" s="196">
        <v>45</v>
      </c>
      <c r="R1448" s="196" t="s">
        <v>12755</v>
      </c>
      <c r="S1448" s="196" t="s">
        <v>16961</v>
      </c>
      <c r="T1448" s="198" t="str">
        <f t="shared" si="581"/>
        <v>2"-(P)</v>
      </c>
    </row>
    <row r="1449" spans="1:20" x14ac:dyDescent="0.25">
      <c r="A1449">
        <v>2389652</v>
      </c>
      <c r="B1449" t="s">
        <v>19560</v>
      </c>
      <c r="C1449" t="s">
        <v>15874</v>
      </c>
      <c r="D1449">
        <v>20191018</v>
      </c>
      <c r="E1449" s="199">
        <v>9996</v>
      </c>
      <c r="F1449" s="199">
        <v>1319834</v>
      </c>
      <c r="G1449" s="196" t="s">
        <v>12759</v>
      </c>
      <c r="H1449" s="196" t="s">
        <v>12760</v>
      </c>
      <c r="I1449" s="197">
        <v>293.37544871007361</v>
      </c>
      <c r="J1449" s="196" t="s">
        <v>19561</v>
      </c>
      <c r="K1449" s="196" t="s">
        <v>12755</v>
      </c>
      <c r="L1449" s="196">
        <v>60</v>
      </c>
      <c r="M1449" s="196">
        <v>60</v>
      </c>
      <c r="N1449" s="196" t="s">
        <v>12773</v>
      </c>
      <c r="O1449" s="200">
        <v>40564</v>
      </c>
      <c r="P1449" s="196" t="s">
        <v>12760</v>
      </c>
      <c r="Q1449" s="196">
        <v>60</v>
      </c>
      <c r="R1449" s="196" t="s">
        <v>12755</v>
      </c>
      <c r="S1449" s="196" t="s">
        <v>19416</v>
      </c>
      <c r="T1449" s="198" t="str">
        <f t="shared" ref="T1449:T1450" si="582">P1449&amp;"-"&amp;R1449</f>
        <v>2"-(P)</v>
      </c>
    </row>
    <row r="1450" spans="1:20" x14ac:dyDescent="0.25">
      <c r="A1450">
        <v>3084230</v>
      </c>
      <c r="B1450" t="s">
        <v>19562</v>
      </c>
      <c r="C1450" t="s">
        <v>15874</v>
      </c>
      <c r="D1450">
        <v>20191031</v>
      </c>
      <c r="E1450" s="199">
        <v>11359</v>
      </c>
      <c r="F1450" s="199">
        <v>650865</v>
      </c>
      <c r="G1450" s="196" t="s">
        <v>12763</v>
      </c>
      <c r="H1450" s="196" t="s">
        <v>12762</v>
      </c>
      <c r="I1450" s="197">
        <v>29.658971603808688</v>
      </c>
      <c r="J1450" s="196" t="s">
        <v>19563</v>
      </c>
      <c r="K1450" s="196" t="s">
        <v>12755</v>
      </c>
      <c r="L1450" s="196">
        <v>2</v>
      </c>
      <c r="M1450" s="196">
        <v>2</v>
      </c>
      <c r="N1450" s="196" t="s">
        <v>16306</v>
      </c>
      <c r="O1450" s="200">
        <v>39878</v>
      </c>
      <c r="P1450" s="196" t="s">
        <v>12762</v>
      </c>
      <c r="Q1450" s="196">
        <v>35</v>
      </c>
      <c r="R1450" s="196" t="s">
        <v>12758</v>
      </c>
      <c r="S1450" s="196" t="s">
        <v>16307</v>
      </c>
      <c r="T1450" s="198" t="str">
        <f t="shared" si="582"/>
        <v>1"-(W)</v>
      </c>
    </row>
    <row r="1451" spans="1:20" x14ac:dyDescent="0.25">
      <c r="A1451">
        <v>2735016</v>
      </c>
      <c r="B1451" t="s">
        <v>19564</v>
      </c>
      <c r="C1451" t="s">
        <v>15874</v>
      </c>
      <c r="D1451">
        <v>20191018</v>
      </c>
      <c r="E1451" s="199">
        <v>21515</v>
      </c>
      <c r="F1451" s="199">
        <v>1881058</v>
      </c>
      <c r="G1451" s="196" t="s">
        <v>12763</v>
      </c>
      <c r="H1451" s="196" t="s">
        <v>12762</v>
      </c>
      <c r="I1451" s="197">
        <v>14.999999924739125</v>
      </c>
      <c r="J1451" s="196" t="s">
        <v>19565</v>
      </c>
      <c r="K1451" s="196" t="s">
        <v>12755</v>
      </c>
      <c r="L1451" s="196">
        <v>57</v>
      </c>
      <c r="M1451" s="196">
        <v>57</v>
      </c>
      <c r="N1451" s="196" t="s">
        <v>17063</v>
      </c>
      <c r="O1451" s="200">
        <v>40969</v>
      </c>
      <c r="P1451" s="196" t="s">
        <v>12760</v>
      </c>
      <c r="Q1451" s="196">
        <v>57</v>
      </c>
      <c r="R1451" s="196" t="s">
        <v>12755</v>
      </c>
      <c r="S1451" s="196" t="s">
        <v>17064</v>
      </c>
      <c r="T1451" s="198" t="str">
        <f t="shared" ref="T1451:T1453" si="583">P1451&amp;"-"&amp;R1451</f>
        <v>2"-(P)</v>
      </c>
    </row>
    <row r="1452" spans="1:20" x14ac:dyDescent="0.25">
      <c r="A1452">
        <v>476717</v>
      </c>
      <c r="B1452" t="s">
        <v>19566</v>
      </c>
      <c r="C1452" t="s">
        <v>15874</v>
      </c>
      <c r="D1452">
        <v>20191021</v>
      </c>
      <c r="E1452" s="199">
        <v>19862</v>
      </c>
      <c r="F1452" s="199">
        <v>279449</v>
      </c>
      <c r="G1452" s="196" t="s">
        <v>12763</v>
      </c>
      <c r="H1452" s="196" t="s">
        <v>12764</v>
      </c>
      <c r="I1452" s="197">
        <v>89.157023096274997</v>
      </c>
      <c r="J1452" s="196" t="s">
        <v>19567</v>
      </c>
      <c r="K1452" s="196" t="s">
        <v>12755</v>
      </c>
      <c r="L1452" s="196">
        <v>0</v>
      </c>
      <c r="M1452" s="196">
        <v>0</v>
      </c>
      <c r="N1452" s="196" t="s">
        <v>19568</v>
      </c>
      <c r="O1452" s="200">
        <v>40815</v>
      </c>
      <c r="P1452" s="196" t="s">
        <v>12760</v>
      </c>
      <c r="Q1452" s="196">
        <v>57</v>
      </c>
      <c r="R1452" s="196" t="s">
        <v>12755</v>
      </c>
      <c r="S1452" s="196" t="s">
        <v>19569</v>
      </c>
      <c r="T1452" s="198" t="str">
        <f t="shared" si="583"/>
        <v>2"-(P)</v>
      </c>
    </row>
    <row r="1453" spans="1:20" x14ac:dyDescent="0.25">
      <c r="A1453">
        <v>1225991</v>
      </c>
      <c r="B1453" t="s">
        <v>19570</v>
      </c>
      <c r="C1453" t="s">
        <v>15874</v>
      </c>
      <c r="D1453">
        <v>20191108</v>
      </c>
      <c r="E1453" s="199">
        <v>7453</v>
      </c>
      <c r="F1453" s="199">
        <v>384960</v>
      </c>
      <c r="G1453" s="196" t="s">
        <v>12759</v>
      </c>
      <c r="H1453" s="196" t="s">
        <v>12762</v>
      </c>
      <c r="I1453" s="197">
        <v>270.32214725428253</v>
      </c>
      <c r="J1453" s="196" t="s">
        <v>19571</v>
      </c>
      <c r="K1453" s="196" t="s">
        <v>12755</v>
      </c>
      <c r="L1453" s="196">
        <v>35</v>
      </c>
      <c r="M1453" s="196">
        <v>35</v>
      </c>
      <c r="N1453" s="196" t="s">
        <v>19455</v>
      </c>
      <c r="O1453" s="200">
        <v>43201</v>
      </c>
      <c r="P1453" s="196" t="s">
        <v>12760</v>
      </c>
      <c r="Q1453" s="196">
        <v>35</v>
      </c>
      <c r="R1453" s="196" t="s">
        <v>12755</v>
      </c>
      <c r="S1453" s="196" t="s">
        <v>17117</v>
      </c>
      <c r="T1453" s="198" t="str">
        <f t="shared" si="583"/>
        <v>2"-(P)</v>
      </c>
    </row>
    <row r="1454" spans="1:20" x14ac:dyDescent="0.25">
      <c r="A1454">
        <v>1437071</v>
      </c>
      <c r="B1454" t="s">
        <v>19572</v>
      </c>
      <c r="C1454" t="s">
        <v>15874</v>
      </c>
      <c r="D1454">
        <v>20191024</v>
      </c>
      <c r="E1454" s="199">
        <v>21855</v>
      </c>
      <c r="F1454" s="199">
        <v>643988</v>
      </c>
      <c r="G1454" s="196" t="s">
        <v>12759</v>
      </c>
      <c r="H1454" s="196" t="s">
        <v>12765</v>
      </c>
      <c r="I1454" s="197">
        <v>108.54789403478978</v>
      </c>
      <c r="J1454" s="196" t="s">
        <v>65</v>
      </c>
      <c r="K1454" s="196" t="s">
        <v>12758</v>
      </c>
      <c r="L1454" s="196">
        <v>0</v>
      </c>
      <c r="M1454" s="196">
        <v>0</v>
      </c>
      <c r="N1454" s="196" t="s">
        <v>19573</v>
      </c>
      <c r="O1454" s="200">
        <v>39814</v>
      </c>
      <c r="P1454" s="196" t="s">
        <v>12762</v>
      </c>
      <c r="Q1454" s="196">
        <v>57</v>
      </c>
      <c r="R1454" s="196" t="s">
        <v>12758</v>
      </c>
      <c r="S1454" s="196" t="s">
        <v>19574</v>
      </c>
      <c r="T1454" s="198" t="str">
        <f t="shared" ref="T1454:T1455" si="584">P1454&amp;"-"&amp;R1454</f>
        <v>1"-(W)</v>
      </c>
    </row>
    <row r="1455" spans="1:20" x14ac:dyDescent="0.25">
      <c r="A1455">
        <v>1232549</v>
      </c>
      <c r="B1455" t="s">
        <v>19575</v>
      </c>
      <c r="C1455" t="s">
        <v>15874</v>
      </c>
      <c r="D1455">
        <v>20191021</v>
      </c>
      <c r="E1455" s="199">
        <v>28234</v>
      </c>
      <c r="F1455" s="199">
        <v>660181</v>
      </c>
      <c r="G1455" s="196" t="s">
        <v>12763</v>
      </c>
      <c r="H1455" s="196" t="s">
        <v>12760</v>
      </c>
      <c r="I1455" s="197">
        <v>20.723296763242438</v>
      </c>
      <c r="J1455" s="196" t="s">
        <v>19576</v>
      </c>
      <c r="K1455" s="196" t="s">
        <v>12755</v>
      </c>
      <c r="L1455" s="196">
        <v>2</v>
      </c>
      <c r="M1455" s="196">
        <v>2</v>
      </c>
      <c r="N1455" s="196" t="s">
        <v>19577</v>
      </c>
      <c r="O1455" s="200">
        <v>40214</v>
      </c>
      <c r="P1455" s="196" t="s">
        <v>12760</v>
      </c>
      <c r="Q1455" s="196">
        <v>57</v>
      </c>
      <c r="R1455" s="196" t="s">
        <v>12755</v>
      </c>
      <c r="S1455" s="196" t="s">
        <v>16464</v>
      </c>
      <c r="T1455" s="198" t="str">
        <f t="shared" si="584"/>
        <v>2"-(P)</v>
      </c>
    </row>
    <row r="1456" spans="1:20" x14ac:dyDescent="0.25">
      <c r="A1456">
        <v>3369568</v>
      </c>
      <c r="B1456" t="s">
        <v>12419</v>
      </c>
      <c r="C1456" t="s">
        <v>15874</v>
      </c>
      <c r="D1456">
        <v>20191024</v>
      </c>
      <c r="E1456" s="199">
        <v>2985</v>
      </c>
      <c r="F1456" s="199">
        <v>3865132</v>
      </c>
      <c r="G1456" s="196" t="s">
        <v>12763</v>
      </c>
      <c r="H1456" s="196" t="s">
        <v>12762</v>
      </c>
      <c r="I1456" s="197">
        <v>14.999999996907372</v>
      </c>
      <c r="J1456" s="196" t="s">
        <v>11849</v>
      </c>
      <c r="K1456" s="196" t="s">
        <v>12755</v>
      </c>
      <c r="L1456" s="196">
        <v>60</v>
      </c>
      <c r="M1456" s="196">
        <v>60</v>
      </c>
      <c r="N1456" s="196" t="s">
        <v>19578</v>
      </c>
      <c r="O1456" s="200">
        <v>40310</v>
      </c>
      <c r="P1456" s="196" t="s">
        <v>12754</v>
      </c>
      <c r="Q1456" s="196">
        <v>60</v>
      </c>
      <c r="R1456" s="196" t="s">
        <v>12755</v>
      </c>
      <c r="S1456" s="196" t="s">
        <v>18702</v>
      </c>
      <c r="T1456" s="198" t="str">
        <f t="shared" ref="T1456:T1458" si="585">P1456&amp;"-"&amp;R1456</f>
        <v>4"-(P)</v>
      </c>
    </row>
    <row r="1457" spans="1:20" x14ac:dyDescent="0.25">
      <c r="A1457">
        <v>3012415</v>
      </c>
      <c r="B1457" t="s">
        <v>12274</v>
      </c>
      <c r="C1457" t="s">
        <v>15874</v>
      </c>
      <c r="D1457">
        <v>20191104</v>
      </c>
      <c r="E1457" s="199">
        <v>1373</v>
      </c>
      <c r="F1457" s="199">
        <v>2960142</v>
      </c>
      <c r="G1457" s="196" t="s">
        <v>12759</v>
      </c>
      <c r="H1457" s="196" t="s">
        <v>12762</v>
      </c>
      <c r="I1457" s="197">
        <v>8.9999999997963069</v>
      </c>
      <c r="J1457" s="196" t="s">
        <v>11603</v>
      </c>
      <c r="K1457" s="196" t="s">
        <v>12755</v>
      </c>
      <c r="L1457" s="196">
        <v>45</v>
      </c>
      <c r="M1457" s="196">
        <v>45</v>
      </c>
      <c r="N1457" s="196" t="s">
        <v>18072</v>
      </c>
      <c r="O1457" s="200">
        <v>41269</v>
      </c>
      <c r="P1457" s="196" t="s">
        <v>12760</v>
      </c>
      <c r="Q1457" s="196">
        <v>45</v>
      </c>
      <c r="R1457" s="196" t="s">
        <v>12755</v>
      </c>
      <c r="S1457" s="196" t="s">
        <v>18073</v>
      </c>
      <c r="T1457" s="198" t="str">
        <f t="shared" si="585"/>
        <v>2"-(P)</v>
      </c>
    </row>
    <row r="1458" spans="1:20" x14ac:dyDescent="0.25">
      <c r="A1458">
        <v>2146118</v>
      </c>
      <c r="B1458" t="s">
        <v>19579</v>
      </c>
      <c r="C1458" t="s">
        <v>15874</v>
      </c>
      <c r="D1458">
        <v>20191031</v>
      </c>
      <c r="E1458" s="199">
        <v>676</v>
      </c>
      <c r="F1458" s="199">
        <v>4342399</v>
      </c>
      <c r="G1458" s="196" t="s">
        <v>12763</v>
      </c>
      <c r="H1458" s="196" t="s">
        <v>12762</v>
      </c>
      <c r="I1458" s="197">
        <v>32.999999979701585</v>
      </c>
      <c r="J1458" s="196" t="s">
        <v>18238</v>
      </c>
      <c r="K1458" s="196" t="s">
        <v>12755</v>
      </c>
      <c r="L1458" s="196">
        <v>45</v>
      </c>
      <c r="M1458" s="196">
        <v>45</v>
      </c>
      <c r="N1458" s="196" t="s">
        <v>18239</v>
      </c>
      <c r="O1458" s="200">
        <v>42900</v>
      </c>
      <c r="P1458" s="196" t="s">
        <v>12754</v>
      </c>
      <c r="Q1458" s="196">
        <v>45</v>
      </c>
      <c r="R1458" s="196" t="s">
        <v>12755</v>
      </c>
      <c r="S1458" s="196" t="s">
        <v>18240</v>
      </c>
      <c r="T1458" s="198" t="str">
        <f t="shared" si="585"/>
        <v>4"-(P)</v>
      </c>
    </row>
    <row r="1459" spans="1:20" x14ac:dyDescent="0.25">
      <c r="A1459">
        <v>3785898</v>
      </c>
      <c r="B1459" t="s">
        <v>19580</v>
      </c>
      <c r="C1459" t="s">
        <v>15874</v>
      </c>
      <c r="D1459">
        <v>20191112</v>
      </c>
      <c r="E1459" s="199">
        <v>20279</v>
      </c>
      <c r="F1459" s="199">
        <v>269038</v>
      </c>
      <c r="G1459" s="196" t="s">
        <v>12759</v>
      </c>
      <c r="H1459" s="196" t="s">
        <v>12762</v>
      </c>
      <c r="I1459" s="197">
        <v>56.62332057178125</v>
      </c>
      <c r="J1459" s="196" t="s">
        <v>16139</v>
      </c>
      <c r="K1459" s="196" t="s">
        <v>12755</v>
      </c>
      <c r="L1459" s="196">
        <v>0</v>
      </c>
      <c r="M1459" s="196">
        <v>0</v>
      </c>
      <c r="N1459" s="196" t="s">
        <v>16140</v>
      </c>
      <c r="O1459" s="200">
        <v>41423</v>
      </c>
      <c r="P1459" s="196" t="s">
        <v>12760</v>
      </c>
      <c r="Q1459" s="196">
        <v>57</v>
      </c>
      <c r="R1459" s="196" t="s">
        <v>12755</v>
      </c>
      <c r="S1459" s="196" t="s">
        <v>65</v>
      </c>
      <c r="T1459" s="198" t="str">
        <f t="shared" ref="T1459" si="586">P1459&amp;"-"&amp;R1459</f>
        <v>2"-(P)</v>
      </c>
    </row>
    <row r="1460" spans="1:20" x14ac:dyDescent="0.25">
      <c r="A1460">
        <v>3158884</v>
      </c>
      <c r="B1460" t="s">
        <v>12352</v>
      </c>
      <c r="C1460" t="s">
        <v>15874</v>
      </c>
      <c r="D1460">
        <v>20191021</v>
      </c>
      <c r="E1460" s="199">
        <v>24860</v>
      </c>
      <c r="F1460" s="199">
        <v>3565903</v>
      </c>
      <c r="G1460" s="196" t="s">
        <v>12763</v>
      </c>
      <c r="H1460" s="196" t="s">
        <v>12764</v>
      </c>
      <c r="I1460" s="197">
        <v>19.999999987878972</v>
      </c>
      <c r="J1460" s="196" t="s">
        <v>11744</v>
      </c>
      <c r="K1460" s="196" t="s">
        <v>12755</v>
      </c>
      <c r="L1460" s="196">
        <v>57</v>
      </c>
      <c r="M1460" s="196">
        <v>57</v>
      </c>
      <c r="N1460" s="196" t="s">
        <v>18091</v>
      </c>
      <c r="O1460" s="200">
        <v>42166</v>
      </c>
      <c r="P1460" s="196" t="s">
        <v>12762</v>
      </c>
      <c r="Q1460" s="196">
        <v>57</v>
      </c>
      <c r="R1460" s="196" t="s">
        <v>12755</v>
      </c>
      <c r="S1460" s="196" t="s">
        <v>11810</v>
      </c>
      <c r="T1460" s="198" t="str">
        <f t="shared" ref="T1460:T1462" si="587">P1460&amp;"-"&amp;R1460</f>
        <v>1"-(P)</v>
      </c>
    </row>
    <row r="1461" spans="1:20" x14ac:dyDescent="0.25">
      <c r="A1461">
        <v>3379735</v>
      </c>
      <c r="B1461" t="s">
        <v>19581</v>
      </c>
      <c r="C1461" t="s">
        <v>15874</v>
      </c>
      <c r="D1461">
        <v>20191108</v>
      </c>
      <c r="E1461" s="199">
        <v>21360</v>
      </c>
      <c r="F1461" s="199">
        <v>242068</v>
      </c>
      <c r="G1461" s="196" t="s">
        <v>12759</v>
      </c>
      <c r="H1461" s="196" t="s">
        <v>12762</v>
      </c>
      <c r="I1461" s="197">
        <v>116.95441715257601</v>
      </c>
      <c r="J1461" s="196" t="s">
        <v>19582</v>
      </c>
      <c r="K1461" s="196" t="s">
        <v>12755</v>
      </c>
      <c r="L1461" s="196">
        <v>0</v>
      </c>
      <c r="M1461" s="196">
        <v>0</v>
      </c>
      <c r="N1461" s="196" t="s">
        <v>17856</v>
      </c>
      <c r="O1461" s="200">
        <v>40332</v>
      </c>
      <c r="P1461" s="196" t="s">
        <v>12760</v>
      </c>
      <c r="Q1461" s="196">
        <v>57</v>
      </c>
      <c r="R1461" s="196" t="s">
        <v>12755</v>
      </c>
      <c r="S1461" s="196" t="s">
        <v>17857</v>
      </c>
      <c r="T1461" s="198" t="str">
        <f t="shared" si="587"/>
        <v>2"-(P)</v>
      </c>
    </row>
    <row r="1462" spans="1:20" x14ac:dyDescent="0.25">
      <c r="A1462">
        <v>2215784</v>
      </c>
      <c r="B1462" t="s">
        <v>12676</v>
      </c>
      <c r="C1462" t="s">
        <v>15874</v>
      </c>
      <c r="D1462">
        <v>20191018</v>
      </c>
      <c r="E1462" s="199">
        <v>22400</v>
      </c>
      <c r="F1462" s="199">
        <v>4892486</v>
      </c>
      <c r="G1462" s="196" t="s">
        <v>12759</v>
      </c>
      <c r="H1462" s="196" t="s">
        <v>12762</v>
      </c>
      <c r="I1462" s="197">
        <v>25.129181897738064</v>
      </c>
      <c r="J1462" s="196" t="s">
        <v>12125</v>
      </c>
      <c r="K1462" s="196" t="s">
        <v>12755</v>
      </c>
      <c r="L1462" s="196">
        <v>57</v>
      </c>
      <c r="M1462" s="196">
        <v>57</v>
      </c>
      <c r="N1462" s="196" t="s">
        <v>16720</v>
      </c>
      <c r="O1462" s="200">
        <v>43488</v>
      </c>
      <c r="P1462" s="196" t="s">
        <v>12760</v>
      </c>
      <c r="Q1462" s="196">
        <v>57</v>
      </c>
      <c r="R1462" s="196" t="s">
        <v>12755</v>
      </c>
      <c r="S1462" s="196" t="s">
        <v>16721</v>
      </c>
      <c r="T1462" s="198" t="str">
        <f t="shared" si="587"/>
        <v>2"-(P)</v>
      </c>
    </row>
    <row r="1463" spans="1:20" x14ac:dyDescent="0.25">
      <c r="A1463">
        <v>3592545</v>
      </c>
      <c r="B1463" t="s">
        <v>12552</v>
      </c>
      <c r="C1463" t="s">
        <v>15874</v>
      </c>
      <c r="D1463">
        <v>20191112</v>
      </c>
      <c r="E1463" s="199">
        <v>32968</v>
      </c>
      <c r="F1463" s="199">
        <v>4461978</v>
      </c>
      <c r="G1463" s="196" t="s">
        <v>12763</v>
      </c>
      <c r="H1463" s="196" t="s">
        <v>12762</v>
      </c>
      <c r="I1463" s="197">
        <v>74.764007431307292</v>
      </c>
      <c r="J1463" s="196" t="s">
        <v>12032</v>
      </c>
      <c r="K1463" s="196" t="s">
        <v>12755</v>
      </c>
      <c r="L1463" s="196">
        <v>60</v>
      </c>
      <c r="M1463" s="196">
        <v>60</v>
      </c>
      <c r="N1463" s="196" t="s">
        <v>19583</v>
      </c>
      <c r="O1463" s="200">
        <v>43057</v>
      </c>
      <c r="P1463" s="196" t="s">
        <v>12762</v>
      </c>
      <c r="Q1463" s="196">
        <v>60</v>
      </c>
      <c r="R1463" s="196" t="s">
        <v>12755</v>
      </c>
      <c r="S1463" s="196" t="s">
        <v>12032</v>
      </c>
      <c r="T1463" s="198" t="str">
        <f t="shared" ref="T1463:T1464" si="588">P1463&amp;"-"&amp;R1463</f>
        <v>1"-(P)</v>
      </c>
    </row>
    <row r="1464" spans="1:20" x14ac:dyDescent="0.25">
      <c r="A1464">
        <v>1658920</v>
      </c>
      <c r="B1464" t="s">
        <v>19584</v>
      </c>
      <c r="C1464" t="s">
        <v>15874</v>
      </c>
      <c r="D1464">
        <v>20191105</v>
      </c>
      <c r="E1464" s="199">
        <v>9326</v>
      </c>
      <c r="F1464" s="199">
        <v>639408</v>
      </c>
      <c r="G1464" s="196" t="s">
        <v>12759</v>
      </c>
      <c r="H1464" s="196" t="s">
        <v>12762</v>
      </c>
      <c r="I1464" s="197">
        <v>33.46952712518376</v>
      </c>
      <c r="J1464" s="196" t="s">
        <v>19585</v>
      </c>
      <c r="K1464" s="196" t="s">
        <v>12758</v>
      </c>
      <c r="L1464" s="196">
        <v>0</v>
      </c>
      <c r="M1464" s="196">
        <v>0</v>
      </c>
      <c r="N1464" s="196" t="s">
        <v>16503</v>
      </c>
      <c r="O1464" s="200">
        <v>39931</v>
      </c>
      <c r="P1464" s="196" t="s">
        <v>12760</v>
      </c>
      <c r="Q1464" s="196">
        <v>45</v>
      </c>
      <c r="R1464" s="196" t="s">
        <v>12758</v>
      </c>
      <c r="S1464" s="196" t="s">
        <v>16504</v>
      </c>
      <c r="T1464" s="198" t="str">
        <f t="shared" si="588"/>
        <v>2"-(W)</v>
      </c>
    </row>
    <row r="1465" spans="1:20" x14ac:dyDescent="0.25">
      <c r="A1465">
        <v>3373139</v>
      </c>
      <c r="B1465" t="s">
        <v>12433</v>
      </c>
      <c r="C1465" t="s">
        <v>15874</v>
      </c>
      <c r="D1465">
        <v>20191112</v>
      </c>
      <c r="E1465" s="199">
        <v>21086</v>
      </c>
      <c r="F1465" s="199">
        <v>3967529</v>
      </c>
      <c r="G1465" s="196" t="s">
        <v>12763</v>
      </c>
      <c r="H1465" s="196" t="s">
        <v>12762</v>
      </c>
      <c r="I1465" s="197">
        <v>22.000000021108278</v>
      </c>
      <c r="J1465" s="196" t="s">
        <v>11864</v>
      </c>
      <c r="K1465" s="196" t="s">
        <v>12755</v>
      </c>
      <c r="L1465" s="196">
        <v>57</v>
      </c>
      <c r="M1465" s="196">
        <v>57</v>
      </c>
      <c r="N1465" s="196" t="s">
        <v>16219</v>
      </c>
      <c r="O1465" s="200">
        <v>39448</v>
      </c>
      <c r="P1465" s="196" t="s">
        <v>12767</v>
      </c>
      <c r="Q1465" s="196">
        <v>57</v>
      </c>
      <c r="R1465" s="196" t="s">
        <v>12755</v>
      </c>
      <c r="S1465" s="196" t="s">
        <v>16220</v>
      </c>
      <c r="T1465" s="198" t="str">
        <f t="shared" ref="T1465" si="589">P1465&amp;"-"&amp;R1465</f>
        <v>6"-(P)</v>
      </c>
    </row>
    <row r="1466" spans="1:20" x14ac:dyDescent="0.25">
      <c r="A1466">
        <v>244161</v>
      </c>
      <c r="B1466" t="s">
        <v>19586</v>
      </c>
      <c r="C1466" t="s">
        <v>15874</v>
      </c>
      <c r="D1466">
        <v>20191105</v>
      </c>
      <c r="E1466" s="199">
        <v>9593</v>
      </c>
      <c r="F1466" s="199">
        <v>1956661</v>
      </c>
      <c r="G1466" s="196" t="s">
        <v>12759</v>
      </c>
      <c r="H1466" s="196" t="s">
        <v>12762</v>
      </c>
      <c r="I1466" s="197">
        <v>251.39226567305016</v>
      </c>
      <c r="J1466" s="196" t="s">
        <v>19587</v>
      </c>
      <c r="K1466" s="196" t="s">
        <v>12755</v>
      </c>
      <c r="L1466" s="196">
        <v>45</v>
      </c>
      <c r="M1466" s="196">
        <v>45</v>
      </c>
      <c r="N1466" s="196" t="s">
        <v>16115</v>
      </c>
      <c r="O1466" s="200">
        <v>41033</v>
      </c>
      <c r="P1466" s="196" t="s">
        <v>12754</v>
      </c>
      <c r="Q1466" s="196">
        <v>45</v>
      </c>
      <c r="R1466" s="196" t="s">
        <v>12755</v>
      </c>
      <c r="S1466" s="196" t="s">
        <v>16116</v>
      </c>
      <c r="T1466" s="198" t="str">
        <f t="shared" ref="T1466:T1468" si="590">P1466&amp;"-"&amp;R1466</f>
        <v>4"-(P)</v>
      </c>
    </row>
    <row r="1467" spans="1:20" x14ac:dyDescent="0.25">
      <c r="A1467">
        <v>3504790</v>
      </c>
      <c r="B1467" t="s">
        <v>19588</v>
      </c>
      <c r="C1467" t="s">
        <v>15874</v>
      </c>
      <c r="D1467">
        <v>20191018</v>
      </c>
      <c r="E1467" s="199">
        <v>30196</v>
      </c>
      <c r="F1467" s="199">
        <v>612565</v>
      </c>
      <c r="G1467" s="196" t="s">
        <v>12768</v>
      </c>
      <c r="H1467" s="196" t="s">
        <v>12762</v>
      </c>
      <c r="I1467" s="197">
        <v>30.703216568561672</v>
      </c>
      <c r="J1467" s="196" t="s">
        <v>19589</v>
      </c>
      <c r="K1467" s="196" t="s">
        <v>12755</v>
      </c>
      <c r="L1467" s="196">
        <v>0</v>
      </c>
      <c r="M1467" s="196">
        <v>0</v>
      </c>
      <c r="N1467" s="196" t="s">
        <v>19590</v>
      </c>
      <c r="O1467" s="200">
        <v>39448</v>
      </c>
      <c r="P1467" s="196" t="s">
        <v>12760</v>
      </c>
      <c r="Q1467" s="196">
        <v>57</v>
      </c>
      <c r="R1467" s="196" t="s">
        <v>12755</v>
      </c>
      <c r="S1467" s="196" t="s">
        <v>19591</v>
      </c>
      <c r="T1467" s="198" t="str">
        <f t="shared" si="590"/>
        <v>2"-(P)</v>
      </c>
    </row>
    <row r="1468" spans="1:20" x14ac:dyDescent="0.25">
      <c r="A1468">
        <v>3754640</v>
      </c>
      <c r="B1468" t="s">
        <v>19592</v>
      </c>
      <c r="C1468" t="s">
        <v>15874</v>
      </c>
      <c r="D1468">
        <v>20191106</v>
      </c>
      <c r="E1468" s="199">
        <v>25252</v>
      </c>
      <c r="F1468" s="199">
        <v>2041891</v>
      </c>
      <c r="G1468" s="196" t="s">
        <v>12763</v>
      </c>
      <c r="H1468" s="196" t="s">
        <v>12764</v>
      </c>
      <c r="I1468" s="197">
        <v>90.356708948808318</v>
      </c>
      <c r="J1468" s="196" t="s">
        <v>17052</v>
      </c>
      <c r="K1468" s="196" t="s">
        <v>12755</v>
      </c>
      <c r="L1468" s="196">
        <v>57</v>
      </c>
      <c r="M1468" s="196">
        <v>57</v>
      </c>
      <c r="N1468" s="196" t="s">
        <v>17053</v>
      </c>
      <c r="O1468" s="200">
        <v>41095</v>
      </c>
      <c r="P1468" s="196" t="s">
        <v>12760</v>
      </c>
      <c r="Q1468" s="196">
        <v>57</v>
      </c>
      <c r="R1468" s="196" t="s">
        <v>12755</v>
      </c>
      <c r="S1468" s="196" t="s">
        <v>15918</v>
      </c>
      <c r="T1468" s="198" t="str">
        <f t="shared" si="590"/>
        <v>2"-(P)</v>
      </c>
    </row>
    <row r="1469" spans="1:20" x14ac:dyDescent="0.25">
      <c r="A1469">
        <v>2034494</v>
      </c>
      <c r="B1469" t="s">
        <v>19593</v>
      </c>
      <c r="C1469" t="s">
        <v>15874</v>
      </c>
      <c r="D1469">
        <v>20191112</v>
      </c>
      <c r="E1469" s="199">
        <v>4703</v>
      </c>
      <c r="F1469" s="199">
        <v>616182</v>
      </c>
      <c r="G1469" s="196" t="s">
        <v>12763</v>
      </c>
      <c r="H1469" s="196" t="s">
        <v>12764</v>
      </c>
      <c r="I1469" s="197">
        <v>50.514486974519244</v>
      </c>
      <c r="J1469" s="196" t="s">
        <v>19594</v>
      </c>
      <c r="K1469" s="196" t="s">
        <v>12755</v>
      </c>
      <c r="L1469" s="196">
        <v>0</v>
      </c>
      <c r="M1469" s="196">
        <v>0</v>
      </c>
      <c r="N1469" s="196" t="s">
        <v>15970</v>
      </c>
      <c r="O1469" s="200">
        <v>39448</v>
      </c>
      <c r="P1469" s="196" t="s">
        <v>12760</v>
      </c>
      <c r="Q1469" s="196">
        <v>55</v>
      </c>
      <c r="R1469" s="196" t="s">
        <v>12755</v>
      </c>
      <c r="S1469" s="196" t="s">
        <v>15971</v>
      </c>
      <c r="T1469" s="198" t="str">
        <f t="shared" ref="T1469:T1471" si="591">P1469&amp;"-"&amp;R1469</f>
        <v>2"-(P)</v>
      </c>
    </row>
    <row r="1470" spans="1:20" x14ac:dyDescent="0.25">
      <c r="A1470">
        <v>1193793</v>
      </c>
      <c r="B1470" t="s">
        <v>19595</v>
      </c>
      <c r="C1470" t="s">
        <v>15874</v>
      </c>
      <c r="D1470">
        <v>20191104</v>
      </c>
      <c r="E1470" s="199">
        <v>25263</v>
      </c>
      <c r="F1470" s="199">
        <v>2041890</v>
      </c>
      <c r="G1470" s="196" t="s">
        <v>12763</v>
      </c>
      <c r="H1470" s="196" t="s">
        <v>12762</v>
      </c>
      <c r="I1470" s="197">
        <v>128.97941880352735</v>
      </c>
      <c r="J1470" s="196" t="s">
        <v>19128</v>
      </c>
      <c r="K1470" s="196" t="s">
        <v>12755</v>
      </c>
      <c r="L1470" s="196">
        <v>57</v>
      </c>
      <c r="M1470" s="196">
        <v>57</v>
      </c>
      <c r="N1470" s="196" t="s">
        <v>19129</v>
      </c>
      <c r="O1470" s="200">
        <v>41095</v>
      </c>
      <c r="P1470" s="196" t="s">
        <v>12762</v>
      </c>
      <c r="Q1470" s="196">
        <v>57</v>
      </c>
      <c r="R1470" s="196" t="s">
        <v>12755</v>
      </c>
      <c r="S1470" s="196" t="s">
        <v>19130</v>
      </c>
      <c r="T1470" s="198" t="str">
        <f t="shared" si="591"/>
        <v>1"-(P)</v>
      </c>
    </row>
    <row r="1471" spans="1:20" x14ac:dyDescent="0.25">
      <c r="A1471">
        <v>113332</v>
      </c>
      <c r="B1471" t="s">
        <v>19596</v>
      </c>
      <c r="C1471" t="s">
        <v>15874</v>
      </c>
      <c r="D1471">
        <v>20191101</v>
      </c>
      <c r="E1471" s="199">
        <v>2225</v>
      </c>
      <c r="F1471" s="199">
        <v>2827283</v>
      </c>
      <c r="G1471" s="196" t="s">
        <v>12763</v>
      </c>
      <c r="H1471" s="196" t="s">
        <v>12762</v>
      </c>
      <c r="I1471" s="197">
        <v>61.25675911453547</v>
      </c>
      <c r="J1471" s="196" t="s">
        <v>19597</v>
      </c>
      <c r="K1471" s="196" t="s">
        <v>12755</v>
      </c>
      <c r="L1471" s="196">
        <v>45</v>
      </c>
      <c r="M1471" s="196">
        <v>45</v>
      </c>
      <c r="N1471" s="196" t="s">
        <v>19598</v>
      </c>
      <c r="O1471" s="200">
        <v>41701</v>
      </c>
      <c r="P1471" s="196" t="s">
        <v>12760</v>
      </c>
      <c r="Q1471" s="196">
        <v>45</v>
      </c>
      <c r="R1471" s="196" t="s">
        <v>12755</v>
      </c>
      <c r="S1471" s="196" t="s">
        <v>19599</v>
      </c>
      <c r="T1471" s="198" t="str">
        <f t="shared" si="591"/>
        <v>2"-(P)</v>
      </c>
    </row>
    <row r="1472" spans="1:20" x14ac:dyDescent="0.25">
      <c r="A1472">
        <v>2400093</v>
      </c>
      <c r="B1472" t="s">
        <v>19600</v>
      </c>
      <c r="C1472" t="s">
        <v>15874</v>
      </c>
      <c r="D1472">
        <v>20191104</v>
      </c>
      <c r="E1472" s="199">
        <v>2021</v>
      </c>
      <c r="F1472" s="199">
        <v>441813</v>
      </c>
      <c r="G1472" s="196" t="s">
        <v>12763</v>
      </c>
      <c r="H1472" s="196" t="s">
        <v>12762</v>
      </c>
      <c r="I1472" s="197">
        <v>86.169441586630484</v>
      </c>
      <c r="J1472" s="196" t="s">
        <v>19601</v>
      </c>
      <c r="K1472" s="196" t="s">
        <v>12755</v>
      </c>
      <c r="L1472" s="196">
        <v>0</v>
      </c>
      <c r="M1472" s="196">
        <v>0</v>
      </c>
      <c r="N1472" s="196" t="s">
        <v>17571</v>
      </c>
      <c r="O1472" s="200">
        <v>41309</v>
      </c>
      <c r="P1472" s="196" t="s">
        <v>12760</v>
      </c>
      <c r="Q1472" s="196">
        <v>45</v>
      </c>
      <c r="R1472" s="196" t="s">
        <v>12758</v>
      </c>
      <c r="S1472" s="196" t="s">
        <v>17572</v>
      </c>
      <c r="T1472" s="198" t="str">
        <f t="shared" ref="T1472:T1474" si="592">P1472&amp;"-"&amp;R1472</f>
        <v>2"-(W)</v>
      </c>
    </row>
    <row r="1473" spans="1:20" x14ac:dyDescent="0.25">
      <c r="A1473">
        <v>2954466</v>
      </c>
      <c r="B1473" t="s">
        <v>12249</v>
      </c>
      <c r="C1473" t="s">
        <v>15874</v>
      </c>
      <c r="D1473">
        <v>20191111</v>
      </c>
      <c r="E1473" s="199">
        <v>222</v>
      </c>
      <c r="F1473" s="199">
        <v>2754461</v>
      </c>
      <c r="G1473" s="196" t="s">
        <v>12763</v>
      </c>
      <c r="H1473" s="196" t="s">
        <v>12762</v>
      </c>
      <c r="I1473" s="197">
        <v>491.3825962051128</v>
      </c>
      <c r="J1473" s="196" t="s">
        <v>11601</v>
      </c>
      <c r="K1473" s="196" t="s">
        <v>12755</v>
      </c>
      <c r="L1473" s="196">
        <v>60</v>
      </c>
      <c r="M1473" s="196">
        <v>60</v>
      </c>
      <c r="N1473" s="196" t="s">
        <v>19602</v>
      </c>
      <c r="O1473" s="200">
        <v>41957</v>
      </c>
      <c r="P1473" s="196" t="s">
        <v>12754</v>
      </c>
      <c r="Q1473" s="196">
        <v>60</v>
      </c>
      <c r="R1473" s="196" t="s">
        <v>12755</v>
      </c>
      <c r="S1473" s="196" t="s">
        <v>11661</v>
      </c>
      <c r="T1473" s="198" t="str">
        <f t="shared" si="592"/>
        <v>4"-(P)</v>
      </c>
    </row>
    <row r="1474" spans="1:20" x14ac:dyDescent="0.25">
      <c r="A1474">
        <v>2524495</v>
      </c>
      <c r="B1474" t="s">
        <v>19603</v>
      </c>
      <c r="C1474" t="s">
        <v>15874</v>
      </c>
      <c r="D1474">
        <v>20191104</v>
      </c>
      <c r="E1474" s="199">
        <v>3286</v>
      </c>
      <c r="F1474" s="199">
        <v>2831689</v>
      </c>
      <c r="G1474" s="196" t="s">
        <v>12763</v>
      </c>
      <c r="H1474" s="196" t="s">
        <v>12762</v>
      </c>
      <c r="I1474" s="197">
        <v>84.910848578516209</v>
      </c>
      <c r="J1474" s="196" t="s">
        <v>19604</v>
      </c>
      <c r="K1474" s="196" t="s">
        <v>12755</v>
      </c>
      <c r="L1474" s="196">
        <v>45</v>
      </c>
      <c r="M1474" s="196">
        <v>45</v>
      </c>
      <c r="N1474" s="196" t="s">
        <v>16286</v>
      </c>
      <c r="O1474" s="200">
        <v>39448</v>
      </c>
      <c r="P1474" s="196" t="s">
        <v>12760</v>
      </c>
      <c r="Q1474" s="196">
        <v>45</v>
      </c>
      <c r="R1474" s="196" t="s">
        <v>12755</v>
      </c>
      <c r="S1474" s="196" t="s">
        <v>16287</v>
      </c>
      <c r="T1474" s="198" t="str">
        <f t="shared" si="592"/>
        <v>2"-(P)</v>
      </c>
    </row>
    <row r="1475" spans="1:20" x14ac:dyDescent="0.25">
      <c r="A1475">
        <v>1573552</v>
      </c>
      <c r="B1475" t="s">
        <v>19605</v>
      </c>
      <c r="C1475" t="s">
        <v>15874</v>
      </c>
      <c r="D1475">
        <v>20191101</v>
      </c>
      <c r="E1475" s="199">
        <v>1838</v>
      </c>
      <c r="F1475" s="199">
        <v>633745</v>
      </c>
      <c r="G1475" s="196" t="s">
        <v>12759</v>
      </c>
      <c r="H1475" s="196" t="s">
        <v>12765</v>
      </c>
      <c r="I1475" s="197">
        <v>59.581263737758484</v>
      </c>
      <c r="J1475" s="196" t="s">
        <v>19606</v>
      </c>
      <c r="K1475" s="196" t="s">
        <v>12758</v>
      </c>
      <c r="L1475" s="196">
        <v>45</v>
      </c>
      <c r="M1475" s="196">
        <v>45</v>
      </c>
      <c r="N1475" s="196" t="s">
        <v>19607</v>
      </c>
      <c r="O1475" s="200">
        <v>42191</v>
      </c>
      <c r="P1475" s="196" t="s">
        <v>12760</v>
      </c>
      <c r="Q1475" s="196">
        <v>45</v>
      </c>
      <c r="R1475" s="196" t="s">
        <v>12758</v>
      </c>
      <c r="S1475" s="196" t="s">
        <v>19608</v>
      </c>
      <c r="T1475" s="198" t="str">
        <f t="shared" ref="T1475" si="593">P1475&amp;"-"&amp;R1475</f>
        <v>2"-(W)</v>
      </c>
    </row>
    <row r="1476" spans="1:20" x14ac:dyDescent="0.25">
      <c r="A1476">
        <v>296843</v>
      </c>
      <c r="B1476" t="s">
        <v>19609</v>
      </c>
      <c r="C1476" t="s">
        <v>15874</v>
      </c>
      <c r="D1476">
        <v>20191101</v>
      </c>
      <c r="E1476" s="199">
        <v>18304</v>
      </c>
      <c r="F1476" s="199">
        <v>635356</v>
      </c>
      <c r="G1476" s="196" t="s">
        <v>12763</v>
      </c>
      <c r="H1476" s="196" t="s">
        <v>12762</v>
      </c>
      <c r="I1476" s="197">
        <v>97.48642663668879</v>
      </c>
      <c r="J1476" s="196" t="s">
        <v>19610</v>
      </c>
      <c r="K1476" s="196" t="s">
        <v>12755</v>
      </c>
      <c r="L1476" s="196">
        <v>60</v>
      </c>
      <c r="M1476" s="196">
        <v>60</v>
      </c>
      <c r="N1476" s="196" t="s">
        <v>19611</v>
      </c>
      <c r="O1476" s="200">
        <v>39675</v>
      </c>
      <c r="P1476" s="196" t="s">
        <v>12760</v>
      </c>
      <c r="Q1476" s="196">
        <v>60</v>
      </c>
      <c r="R1476" s="196" t="s">
        <v>12755</v>
      </c>
      <c r="S1476" s="196" t="s">
        <v>19612</v>
      </c>
      <c r="T1476" s="198" t="str">
        <f t="shared" ref="T1476" si="594">P1476&amp;"-"&amp;R1476</f>
        <v>2"-(P)</v>
      </c>
    </row>
    <row r="1477" spans="1:20" x14ac:dyDescent="0.25">
      <c r="A1477">
        <v>3289819</v>
      </c>
      <c r="B1477" t="s">
        <v>19613</v>
      </c>
      <c r="C1477" t="s">
        <v>15874</v>
      </c>
      <c r="D1477">
        <v>20191108</v>
      </c>
      <c r="E1477" s="199">
        <v>21336</v>
      </c>
      <c r="F1477" s="199">
        <v>841785</v>
      </c>
      <c r="G1477" s="196" t="s">
        <v>12763</v>
      </c>
      <c r="H1477" s="196" t="s">
        <v>12764</v>
      </c>
      <c r="I1477" s="197">
        <v>42.895094181137353</v>
      </c>
      <c r="J1477" s="196" t="s">
        <v>19614</v>
      </c>
      <c r="K1477" s="196" t="s">
        <v>12755</v>
      </c>
      <c r="L1477" s="196">
        <v>2</v>
      </c>
      <c r="M1477" s="196">
        <v>2</v>
      </c>
      <c r="N1477" s="196" t="s">
        <v>17856</v>
      </c>
      <c r="O1477" s="200">
        <v>40332</v>
      </c>
      <c r="P1477" s="196" t="s">
        <v>12760</v>
      </c>
      <c r="Q1477" s="196">
        <v>57</v>
      </c>
      <c r="R1477" s="196" t="s">
        <v>12755</v>
      </c>
      <c r="S1477" s="196" t="s">
        <v>17857</v>
      </c>
      <c r="T1477" s="198" t="str">
        <f t="shared" ref="T1477:T1479" si="595">P1477&amp;"-"&amp;R1477</f>
        <v>2"-(P)</v>
      </c>
    </row>
    <row r="1478" spans="1:20" x14ac:dyDescent="0.25">
      <c r="A1478">
        <v>3279942</v>
      </c>
      <c r="B1478" t="s">
        <v>19615</v>
      </c>
      <c r="C1478" t="s">
        <v>15874</v>
      </c>
      <c r="D1478">
        <v>20191112</v>
      </c>
      <c r="E1478" s="199">
        <v>21058</v>
      </c>
      <c r="F1478" s="199">
        <v>4934080</v>
      </c>
      <c r="G1478" s="196" t="s">
        <v>12759</v>
      </c>
      <c r="H1478" s="196" t="s">
        <v>12762</v>
      </c>
      <c r="I1478" s="197">
        <v>53.999999986310108</v>
      </c>
      <c r="J1478" s="196" t="s">
        <v>19616</v>
      </c>
      <c r="K1478" s="196" t="s">
        <v>12755</v>
      </c>
      <c r="L1478" s="196">
        <v>57</v>
      </c>
      <c r="M1478" s="196">
        <v>57</v>
      </c>
      <c r="N1478" s="196" t="s">
        <v>17270</v>
      </c>
      <c r="O1478" s="200">
        <v>40491</v>
      </c>
      <c r="P1478" s="196" t="s">
        <v>12760</v>
      </c>
      <c r="Q1478" s="196">
        <v>57</v>
      </c>
      <c r="R1478" s="196" t="s">
        <v>12755</v>
      </c>
      <c r="S1478" s="196" t="s">
        <v>17271</v>
      </c>
      <c r="T1478" s="198" t="str">
        <f t="shared" si="595"/>
        <v>2"-(P)</v>
      </c>
    </row>
    <row r="1479" spans="1:20" x14ac:dyDescent="0.25">
      <c r="A1479">
        <v>995374</v>
      </c>
      <c r="B1479" t="s">
        <v>19617</v>
      </c>
      <c r="C1479" t="s">
        <v>15874</v>
      </c>
      <c r="D1479">
        <v>20191021</v>
      </c>
      <c r="E1479" s="199">
        <v>30057</v>
      </c>
      <c r="F1479" s="199">
        <v>4980470</v>
      </c>
      <c r="G1479" s="196" t="s">
        <v>12763</v>
      </c>
      <c r="H1479" s="196" t="s">
        <v>12764</v>
      </c>
      <c r="I1479" s="197">
        <v>21.372151336713983</v>
      </c>
      <c r="J1479" s="196" t="s">
        <v>19618</v>
      </c>
      <c r="K1479" s="196" t="s">
        <v>12755</v>
      </c>
      <c r="L1479" s="196">
        <v>57</v>
      </c>
      <c r="M1479" s="196">
        <v>57</v>
      </c>
      <c r="N1479" s="196" t="s">
        <v>19619</v>
      </c>
      <c r="O1479" s="200">
        <v>43487</v>
      </c>
      <c r="P1479" s="196" t="s">
        <v>12760</v>
      </c>
      <c r="Q1479" s="196">
        <v>57</v>
      </c>
      <c r="R1479" s="196" t="s">
        <v>12755</v>
      </c>
      <c r="S1479" s="196" t="s">
        <v>19620</v>
      </c>
      <c r="T1479" s="198" t="str">
        <f t="shared" si="595"/>
        <v>2"-(P)</v>
      </c>
    </row>
    <row r="1480" spans="1:20" x14ac:dyDescent="0.25">
      <c r="A1480">
        <v>11731</v>
      </c>
      <c r="B1480" t="s">
        <v>19621</v>
      </c>
      <c r="C1480" t="s">
        <v>15874</v>
      </c>
      <c r="D1480">
        <v>20191031</v>
      </c>
      <c r="E1480" s="199">
        <v>32533</v>
      </c>
      <c r="F1480" s="199">
        <v>27521</v>
      </c>
      <c r="G1480" s="196" t="s">
        <v>12763</v>
      </c>
      <c r="H1480" s="196" t="s">
        <v>12765</v>
      </c>
      <c r="I1480" s="197">
        <v>50.091616959181785</v>
      </c>
      <c r="J1480" s="196" t="s">
        <v>19622</v>
      </c>
      <c r="K1480" s="196" t="s">
        <v>12758</v>
      </c>
      <c r="L1480" s="196">
        <v>60</v>
      </c>
      <c r="M1480" s="196">
        <v>60</v>
      </c>
      <c r="N1480" s="196" t="s">
        <v>17003</v>
      </c>
      <c r="O1480" s="200">
        <v>40387</v>
      </c>
      <c r="P1480" s="196" t="s">
        <v>12760</v>
      </c>
      <c r="Q1480" s="196">
        <v>60</v>
      </c>
      <c r="R1480" s="196" t="s">
        <v>12755</v>
      </c>
      <c r="S1480" s="196" t="s">
        <v>17004</v>
      </c>
      <c r="T1480" s="198" t="str">
        <f t="shared" ref="T1480" si="596">P1480&amp;"-"&amp;R1480</f>
        <v>2"-(P)</v>
      </c>
    </row>
    <row r="1481" spans="1:20" x14ac:dyDescent="0.25">
      <c r="A1481">
        <v>3160672</v>
      </c>
      <c r="B1481" t="s">
        <v>19623</v>
      </c>
      <c r="C1481" t="s">
        <v>15874</v>
      </c>
      <c r="D1481">
        <v>20191101</v>
      </c>
      <c r="E1481" s="199">
        <v>1376</v>
      </c>
      <c r="F1481" s="199">
        <v>3336685</v>
      </c>
      <c r="G1481" s="196" t="s">
        <v>12763</v>
      </c>
      <c r="H1481" s="196" t="s">
        <v>12762</v>
      </c>
      <c r="I1481" s="197">
        <v>342.94255151617426</v>
      </c>
      <c r="J1481" s="196" t="s">
        <v>19624</v>
      </c>
      <c r="K1481" s="196" t="s">
        <v>12755</v>
      </c>
      <c r="L1481" s="196">
        <v>45</v>
      </c>
      <c r="M1481" s="196">
        <v>45</v>
      </c>
      <c r="N1481" s="196" t="s">
        <v>19625</v>
      </c>
      <c r="O1481" s="200">
        <v>41498</v>
      </c>
      <c r="P1481" s="196" t="s">
        <v>12760</v>
      </c>
      <c r="Q1481" s="196">
        <v>45</v>
      </c>
      <c r="R1481" s="196" t="s">
        <v>12755</v>
      </c>
      <c r="S1481" s="196" t="s">
        <v>19626</v>
      </c>
      <c r="T1481" s="198" t="str">
        <f t="shared" ref="T1481:T1483" si="597">P1481&amp;"-"&amp;R1481</f>
        <v>2"-(P)</v>
      </c>
    </row>
    <row r="1482" spans="1:20" x14ac:dyDescent="0.25">
      <c r="A1482">
        <v>3774029</v>
      </c>
      <c r="B1482" t="s">
        <v>12597</v>
      </c>
      <c r="C1482" t="s">
        <v>15874</v>
      </c>
      <c r="D1482">
        <v>20191024</v>
      </c>
      <c r="E1482" s="199">
        <v>19984</v>
      </c>
      <c r="F1482" s="199">
        <v>4725643</v>
      </c>
      <c r="G1482" s="196" t="s">
        <v>12759</v>
      </c>
      <c r="H1482" s="196" t="s">
        <v>12760</v>
      </c>
      <c r="I1482" s="197">
        <v>74.453166960150938</v>
      </c>
      <c r="J1482" s="196" t="s">
        <v>12159</v>
      </c>
      <c r="K1482" s="196" t="s">
        <v>12755</v>
      </c>
      <c r="L1482" s="196">
        <v>57</v>
      </c>
      <c r="M1482" s="196">
        <v>57</v>
      </c>
      <c r="N1482" s="196" t="s">
        <v>19627</v>
      </c>
      <c r="O1482" s="200">
        <v>43168</v>
      </c>
      <c r="P1482" s="196" t="s">
        <v>12760</v>
      </c>
      <c r="Q1482" s="196">
        <v>57</v>
      </c>
      <c r="R1482" s="196" t="s">
        <v>12755</v>
      </c>
      <c r="S1482" s="196" t="s">
        <v>12230</v>
      </c>
      <c r="T1482" s="198" t="str">
        <f t="shared" si="597"/>
        <v>2"-(P)</v>
      </c>
    </row>
    <row r="1483" spans="1:20" x14ac:dyDescent="0.25">
      <c r="A1483">
        <v>3451142</v>
      </c>
      <c r="B1483" t="s">
        <v>12482</v>
      </c>
      <c r="C1483" t="s">
        <v>15874</v>
      </c>
      <c r="D1483">
        <v>20191111</v>
      </c>
      <c r="E1483" s="199">
        <v>10246</v>
      </c>
      <c r="F1483" s="199">
        <v>4187939</v>
      </c>
      <c r="G1483" s="196" t="s">
        <v>12763</v>
      </c>
      <c r="H1483" s="196" t="s">
        <v>12762</v>
      </c>
      <c r="I1483" s="197">
        <v>161.07769049921686</v>
      </c>
      <c r="J1483" s="196" t="s">
        <v>11991</v>
      </c>
      <c r="K1483" s="196" t="s">
        <v>12755</v>
      </c>
      <c r="L1483" s="196">
        <v>45</v>
      </c>
      <c r="M1483" s="196">
        <v>45</v>
      </c>
      <c r="N1483" s="196" t="s">
        <v>19628</v>
      </c>
      <c r="O1483" s="200">
        <v>42825</v>
      </c>
      <c r="P1483" s="196" t="s">
        <v>12760</v>
      </c>
      <c r="Q1483" s="196">
        <v>45</v>
      </c>
      <c r="R1483" s="196" t="s">
        <v>12755</v>
      </c>
      <c r="S1483" s="196" t="s">
        <v>12055</v>
      </c>
      <c r="T1483" s="198" t="str">
        <f t="shared" si="597"/>
        <v>2"-(P)</v>
      </c>
    </row>
    <row r="1484" spans="1:20" x14ac:dyDescent="0.25">
      <c r="A1484">
        <v>300993</v>
      </c>
      <c r="B1484" t="s">
        <v>19629</v>
      </c>
      <c r="C1484" t="s">
        <v>15874</v>
      </c>
      <c r="D1484">
        <v>20191101</v>
      </c>
      <c r="E1484" s="199">
        <v>16558</v>
      </c>
      <c r="F1484" s="199">
        <v>618341</v>
      </c>
      <c r="G1484" s="196" t="s">
        <v>12759</v>
      </c>
      <c r="H1484" s="196" t="s">
        <v>12762</v>
      </c>
      <c r="I1484" s="197">
        <v>151.09115499103183</v>
      </c>
      <c r="J1484" s="196" t="s">
        <v>19630</v>
      </c>
      <c r="K1484" s="196" t="s">
        <v>12755</v>
      </c>
      <c r="L1484" s="196">
        <v>0</v>
      </c>
      <c r="M1484" s="196">
        <v>0</v>
      </c>
      <c r="N1484" s="196" t="s">
        <v>16789</v>
      </c>
      <c r="O1484" s="200">
        <v>39448</v>
      </c>
      <c r="P1484" s="196" t="s">
        <v>12760</v>
      </c>
      <c r="Q1484" s="196">
        <v>60</v>
      </c>
      <c r="R1484" s="196" t="s">
        <v>12755</v>
      </c>
      <c r="S1484" s="196" t="s">
        <v>16790</v>
      </c>
      <c r="T1484" s="198" t="str">
        <f t="shared" ref="T1484:T1487" si="598">P1484&amp;"-"&amp;R1484</f>
        <v>2"-(P)</v>
      </c>
    </row>
    <row r="1485" spans="1:20" x14ac:dyDescent="0.25">
      <c r="A1485">
        <v>1629602</v>
      </c>
      <c r="B1485" t="s">
        <v>19631</v>
      </c>
      <c r="C1485" t="s">
        <v>15874</v>
      </c>
      <c r="D1485">
        <v>20191017</v>
      </c>
      <c r="E1485" s="199">
        <v>14098</v>
      </c>
      <c r="F1485" s="199">
        <v>820186</v>
      </c>
      <c r="G1485" s="196" t="s">
        <v>12759</v>
      </c>
      <c r="H1485" s="196" t="s">
        <v>12762</v>
      </c>
      <c r="I1485" s="197">
        <v>187.16127853272795</v>
      </c>
      <c r="J1485" s="196" t="s">
        <v>19632</v>
      </c>
      <c r="K1485" s="196" t="s">
        <v>12755</v>
      </c>
      <c r="L1485" s="196">
        <v>2</v>
      </c>
      <c r="M1485" s="196">
        <v>2</v>
      </c>
      <c r="N1485" s="196" t="s">
        <v>17326</v>
      </c>
      <c r="O1485" s="200">
        <v>39448</v>
      </c>
      <c r="P1485" s="196" t="s">
        <v>12760</v>
      </c>
      <c r="Q1485" s="196">
        <v>60</v>
      </c>
      <c r="R1485" s="196" t="s">
        <v>12755</v>
      </c>
      <c r="S1485" s="196" t="s">
        <v>17327</v>
      </c>
      <c r="T1485" s="198" t="str">
        <f t="shared" si="598"/>
        <v>2"-(P)</v>
      </c>
    </row>
    <row r="1486" spans="1:20" x14ac:dyDescent="0.25">
      <c r="A1486">
        <v>3789284</v>
      </c>
      <c r="B1486" t="s">
        <v>19633</v>
      </c>
      <c r="C1486" t="s">
        <v>15874</v>
      </c>
      <c r="D1486">
        <v>20191108</v>
      </c>
      <c r="E1486" s="199">
        <v>7484</v>
      </c>
      <c r="F1486" s="199">
        <v>5180916</v>
      </c>
      <c r="G1486" s="196" t="s">
        <v>12759</v>
      </c>
      <c r="H1486" s="196" t="s">
        <v>12762</v>
      </c>
      <c r="I1486" s="197">
        <v>185.70361794252361</v>
      </c>
      <c r="J1486" s="196" t="s">
        <v>19634</v>
      </c>
      <c r="K1486" s="196" t="s">
        <v>12755</v>
      </c>
      <c r="L1486" s="196">
        <v>35</v>
      </c>
      <c r="M1486" s="196">
        <v>35</v>
      </c>
      <c r="N1486" s="196" t="s">
        <v>19635</v>
      </c>
      <c r="O1486" s="200">
        <v>40504</v>
      </c>
      <c r="P1486" s="196" t="s">
        <v>12754</v>
      </c>
      <c r="Q1486" s="196">
        <v>35</v>
      </c>
      <c r="R1486" s="196" t="s">
        <v>12755</v>
      </c>
      <c r="S1486" s="196" t="s">
        <v>17561</v>
      </c>
      <c r="T1486" s="198" t="str">
        <f t="shared" si="598"/>
        <v>4"-(P)</v>
      </c>
    </row>
    <row r="1487" spans="1:20" x14ac:dyDescent="0.25">
      <c r="A1487">
        <v>3793751</v>
      </c>
      <c r="B1487" t="s">
        <v>12669</v>
      </c>
      <c r="C1487" t="s">
        <v>15874</v>
      </c>
      <c r="D1487">
        <v>20191018</v>
      </c>
      <c r="E1487" s="199">
        <v>29559</v>
      </c>
      <c r="F1487" s="199">
        <v>4929676</v>
      </c>
      <c r="G1487" s="196" t="s">
        <v>12759</v>
      </c>
      <c r="H1487" s="196" t="s">
        <v>12762</v>
      </c>
      <c r="I1487" s="197">
        <v>11.000105810798582</v>
      </c>
      <c r="J1487" s="196" t="s">
        <v>12088</v>
      </c>
      <c r="K1487" s="196" t="s">
        <v>12755</v>
      </c>
      <c r="L1487" s="196">
        <v>57</v>
      </c>
      <c r="M1487" s="196">
        <v>57</v>
      </c>
      <c r="N1487" s="196" t="s">
        <v>18426</v>
      </c>
      <c r="O1487" s="200">
        <v>43444</v>
      </c>
      <c r="P1487" s="196" t="s">
        <v>12760</v>
      </c>
      <c r="Q1487" s="196">
        <v>57</v>
      </c>
      <c r="R1487" s="196" t="s">
        <v>12755</v>
      </c>
      <c r="S1487" s="196" t="s">
        <v>12186</v>
      </c>
      <c r="T1487" s="198" t="str">
        <f t="shared" si="598"/>
        <v>2"-(P)</v>
      </c>
    </row>
    <row r="1488" spans="1:20" x14ac:dyDescent="0.25">
      <c r="A1488">
        <v>1371271</v>
      </c>
      <c r="B1488" t="s">
        <v>19636</v>
      </c>
      <c r="C1488" t="s">
        <v>15874</v>
      </c>
      <c r="D1488">
        <v>20191021</v>
      </c>
      <c r="E1488" s="199">
        <v>6243</v>
      </c>
      <c r="F1488" s="199">
        <v>605367</v>
      </c>
      <c r="G1488" s="196" t="s">
        <v>12759</v>
      </c>
      <c r="H1488" s="196" t="s">
        <v>12762</v>
      </c>
      <c r="I1488" s="197">
        <v>324.54352792796487</v>
      </c>
      <c r="J1488" s="196" t="s">
        <v>19637</v>
      </c>
      <c r="K1488" s="196" t="s">
        <v>12755</v>
      </c>
      <c r="L1488" s="196">
        <v>0</v>
      </c>
      <c r="M1488" s="196">
        <v>0</v>
      </c>
      <c r="N1488" s="196" t="s">
        <v>19638</v>
      </c>
      <c r="O1488" s="200">
        <v>39448</v>
      </c>
      <c r="P1488" s="196" t="s">
        <v>12760</v>
      </c>
      <c r="Q1488" s="196">
        <v>60</v>
      </c>
      <c r="R1488" s="196" t="s">
        <v>12755</v>
      </c>
      <c r="S1488" s="196" t="s">
        <v>19639</v>
      </c>
      <c r="T1488" s="198" t="str">
        <f t="shared" ref="T1488:T1490" si="599">P1488&amp;"-"&amp;R1488</f>
        <v>2"-(P)</v>
      </c>
    </row>
    <row r="1489" spans="1:20" x14ac:dyDescent="0.25">
      <c r="A1489">
        <v>513829</v>
      </c>
      <c r="B1489" t="s">
        <v>19640</v>
      </c>
      <c r="C1489" t="s">
        <v>15874</v>
      </c>
      <c r="D1489">
        <v>20191113</v>
      </c>
      <c r="E1489" s="199">
        <v>33180</v>
      </c>
      <c r="F1489" s="199">
        <v>1299434</v>
      </c>
      <c r="G1489" s="196" t="s">
        <v>12763</v>
      </c>
      <c r="H1489" s="196" t="s">
        <v>12764</v>
      </c>
      <c r="I1489" s="197">
        <v>48.000051824517065</v>
      </c>
      <c r="J1489" s="196" t="s">
        <v>19641</v>
      </c>
      <c r="K1489" s="196" t="s">
        <v>12755</v>
      </c>
      <c r="L1489" s="196">
        <v>60</v>
      </c>
      <c r="M1489" s="196">
        <v>60</v>
      </c>
      <c r="N1489" s="196" t="s">
        <v>19642</v>
      </c>
      <c r="O1489" s="200">
        <v>39794</v>
      </c>
      <c r="P1489" s="196" t="s">
        <v>12760</v>
      </c>
      <c r="Q1489" s="196">
        <v>60</v>
      </c>
      <c r="R1489" s="196" t="s">
        <v>12755</v>
      </c>
      <c r="S1489" s="196" t="s">
        <v>19643</v>
      </c>
      <c r="T1489" s="198" t="str">
        <f t="shared" si="599"/>
        <v>2"-(P)</v>
      </c>
    </row>
    <row r="1490" spans="1:20" x14ac:dyDescent="0.25">
      <c r="A1490">
        <v>2454507</v>
      </c>
      <c r="B1490" t="s">
        <v>19644</v>
      </c>
      <c r="C1490" t="s">
        <v>15874</v>
      </c>
      <c r="D1490">
        <v>20191025</v>
      </c>
      <c r="E1490" s="199">
        <v>17457</v>
      </c>
      <c r="F1490" s="199">
        <v>617891</v>
      </c>
      <c r="G1490" s="196" t="s">
        <v>12768</v>
      </c>
      <c r="H1490" s="196" t="s">
        <v>12762</v>
      </c>
      <c r="I1490" s="197">
        <v>58.198036008714084</v>
      </c>
      <c r="J1490" s="196" t="s">
        <v>17240</v>
      </c>
      <c r="K1490" s="196" t="s">
        <v>12755</v>
      </c>
      <c r="L1490" s="196">
        <v>0</v>
      </c>
      <c r="M1490" s="196">
        <v>0</v>
      </c>
      <c r="N1490" s="196" t="s">
        <v>16987</v>
      </c>
      <c r="O1490" s="200">
        <v>39448</v>
      </c>
      <c r="P1490" s="196" t="s">
        <v>12760</v>
      </c>
      <c r="Q1490" s="196">
        <v>57</v>
      </c>
      <c r="R1490" s="196" t="s">
        <v>12755</v>
      </c>
      <c r="S1490" s="196" t="s">
        <v>16988</v>
      </c>
      <c r="T1490" s="198" t="str">
        <f t="shared" si="599"/>
        <v>2"-(P)</v>
      </c>
    </row>
    <row r="1491" spans="1:20" x14ac:dyDescent="0.25">
      <c r="A1491">
        <v>24072</v>
      </c>
      <c r="B1491" t="s">
        <v>19645</v>
      </c>
      <c r="C1491" t="s">
        <v>15874</v>
      </c>
      <c r="D1491">
        <v>20191018</v>
      </c>
      <c r="E1491" s="199">
        <v>30196</v>
      </c>
      <c r="F1491" s="199">
        <v>612565</v>
      </c>
      <c r="G1491" s="196" t="s">
        <v>12768</v>
      </c>
      <c r="H1491" s="196" t="s">
        <v>12762</v>
      </c>
      <c r="I1491" s="197">
        <v>30.703216568561672</v>
      </c>
      <c r="J1491" s="196" t="s">
        <v>19589</v>
      </c>
      <c r="K1491" s="196" t="s">
        <v>12755</v>
      </c>
      <c r="L1491" s="196">
        <v>0</v>
      </c>
      <c r="M1491" s="196">
        <v>0</v>
      </c>
      <c r="N1491" s="196" t="s">
        <v>19590</v>
      </c>
      <c r="O1491" s="200">
        <v>39448</v>
      </c>
      <c r="P1491" s="196" t="s">
        <v>12760</v>
      </c>
      <c r="Q1491" s="196">
        <v>57</v>
      </c>
      <c r="R1491" s="196" t="s">
        <v>12755</v>
      </c>
      <c r="S1491" s="196" t="s">
        <v>19591</v>
      </c>
      <c r="T1491" s="198" t="str">
        <f t="shared" ref="T1491:T1495" si="600">P1491&amp;"-"&amp;R1491</f>
        <v>2"-(P)</v>
      </c>
    </row>
    <row r="1492" spans="1:20" x14ac:dyDescent="0.25">
      <c r="A1492">
        <v>3490146</v>
      </c>
      <c r="B1492" t="s">
        <v>19646</v>
      </c>
      <c r="C1492" t="s">
        <v>15874</v>
      </c>
      <c r="D1492">
        <v>20191106</v>
      </c>
      <c r="E1492" s="199">
        <v>13457</v>
      </c>
      <c r="F1492" s="199">
        <v>2692452</v>
      </c>
      <c r="G1492" s="196" t="s">
        <v>12759</v>
      </c>
      <c r="H1492" s="196" t="s">
        <v>12762</v>
      </c>
      <c r="I1492" s="197">
        <v>17.157913165750198</v>
      </c>
      <c r="J1492" s="196" t="s">
        <v>16182</v>
      </c>
      <c r="K1492" s="196" t="s">
        <v>12755</v>
      </c>
      <c r="L1492" s="196">
        <v>57</v>
      </c>
      <c r="M1492" s="196">
        <v>57</v>
      </c>
      <c r="N1492" s="196" t="s">
        <v>16181</v>
      </c>
      <c r="O1492" s="200">
        <v>40437</v>
      </c>
      <c r="P1492" s="196" t="s">
        <v>12760</v>
      </c>
      <c r="Q1492" s="196">
        <v>57</v>
      </c>
      <c r="R1492" s="196" t="s">
        <v>12755</v>
      </c>
      <c r="S1492" s="196" t="s">
        <v>16182</v>
      </c>
      <c r="T1492" s="198" t="str">
        <f t="shared" si="600"/>
        <v>2"-(P)</v>
      </c>
    </row>
    <row r="1493" spans="1:20" x14ac:dyDescent="0.25">
      <c r="A1493">
        <v>112759</v>
      </c>
      <c r="B1493" t="s">
        <v>19647</v>
      </c>
      <c r="C1493" t="s">
        <v>15874</v>
      </c>
      <c r="D1493">
        <v>20191101</v>
      </c>
      <c r="E1493" s="199">
        <v>1894</v>
      </c>
      <c r="F1493" s="199">
        <v>3492302</v>
      </c>
      <c r="G1493" s="196" t="s">
        <v>12763</v>
      </c>
      <c r="H1493" s="196" t="s">
        <v>12762</v>
      </c>
      <c r="I1493" s="197">
        <v>37.999999964960601</v>
      </c>
      <c r="J1493" s="196" t="s">
        <v>19648</v>
      </c>
      <c r="K1493" s="196" t="s">
        <v>12755</v>
      </c>
      <c r="L1493" s="196">
        <v>45</v>
      </c>
      <c r="M1493" s="196">
        <v>45</v>
      </c>
      <c r="N1493" s="196" t="s">
        <v>16857</v>
      </c>
      <c r="O1493" s="200">
        <v>42191</v>
      </c>
      <c r="P1493" s="196" t="s">
        <v>12760</v>
      </c>
      <c r="Q1493" s="196">
        <v>45</v>
      </c>
      <c r="R1493" s="196" t="s">
        <v>12755</v>
      </c>
      <c r="S1493" s="196" t="s">
        <v>16858</v>
      </c>
      <c r="T1493" s="198" t="str">
        <f t="shared" si="600"/>
        <v>2"-(P)</v>
      </c>
    </row>
    <row r="1494" spans="1:20" x14ac:dyDescent="0.25">
      <c r="A1494">
        <v>1970280</v>
      </c>
      <c r="B1494" t="s">
        <v>19649</v>
      </c>
      <c r="C1494" t="s">
        <v>15874</v>
      </c>
      <c r="D1494">
        <v>20191108</v>
      </c>
      <c r="E1494" s="199">
        <v>8476</v>
      </c>
      <c r="F1494" s="199">
        <v>604432</v>
      </c>
      <c r="G1494" s="196" t="s">
        <v>12763</v>
      </c>
      <c r="H1494" s="196" t="s">
        <v>12762</v>
      </c>
      <c r="I1494" s="197">
        <v>54.999759298093636</v>
      </c>
      <c r="J1494" s="196" t="s">
        <v>19650</v>
      </c>
      <c r="K1494" s="196" t="s">
        <v>12755</v>
      </c>
      <c r="L1494" s="196">
        <v>0</v>
      </c>
      <c r="M1494" s="196">
        <v>0</v>
      </c>
      <c r="N1494" s="196" t="s">
        <v>16797</v>
      </c>
      <c r="O1494" s="200">
        <v>39448</v>
      </c>
      <c r="P1494" s="196" t="s">
        <v>12760</v>
      </c>
      <c r="Q1494" s="196">
        <v>45</v>
      </c>
      <c r="R1494" s="196" t="s">
        <v>12755</v>
      </c>
      <c r="S1494" s="196" t="s">
        <v>16798</v>
      </c>
      <c r="T1494" s="198" t="str">
        <f t="shared" si="600"/>
        <v>2"-(P)</v>
      </c>
    </row>
    <row r="1495" spans="1:20" x14ac:dyDescent="0.25">
      <c r="A1495">
        <v>527368</v>
      </c>
      <c r="B1495" t="s">
        <v>19651</v>
      </c>
      <c r="C1495" t="s">
        <v>15874</v>
      </c>
      <c r="D1495">
        <v>20191105</v>
      </c>
      <c r="E1495" s="199">
        <v>29345</v>
      </c>
      <c r="F1495" s="199">
        <v>4196747</v>
      </c>
      <c r="G1495" s="196" t="s">
        <v>12763</v>
      </c>
      <c r="H1495" s="196" t="s">
        <v>12762</v>
      </c>
      <c r="I1495" s="197">
        <v>36.534472466772073</v>
      </c>
      <c r="J1495" s="196" t="s">
        <v>19652</v>
      </c>
      <c r="K1495" s="196" t="s">
        <v>12755</v>
      </c>
      <c r="L1495" s="196">
        <v>57</v>
      </c>
      <c r="M1495" s="196">
        <v>57</v>
      </c>
      <c r="N1495" s="196" t="s">
        <v>19653</v>
      </c>
      <c r="O1495" s="200">
        <v>42822</v>
      </c>
      <c r="P1495" s="196" t="s">
        <v>12760</v>
      </c>
      <c r="Q1495" s="196">
        <v>57</v>
      </c>
      <c r="R1495" s="196" t="s">
        <v>12755</v>
      </c>
      <c r="S1495" s="196" t="s">
        <v>19654</v>
      </c>
      <c r="T1495" s="198" t="str">
        <f t="shared" si="600"/>
        <v>2"-(P)</v>
      </c>
    </row>
    <row r="1496" spans="1:20" x14ac:dyDescent="0.25">
      <c r="A1496">
        <v>2991954</v>
      </c>
      <c r="B1496" t="s">
        <v>19655</v>
      </c>
      <c r="C1496" t="s">
        <v>15874</v>
      </c>
      <c r="D1496">
        <v>20191107</v>
      </c>
      <c r="E1496" s="199">
        <v>7766</v>
      </c>
      <c r="F1496" s="199">
        <v>643874</v>
      </c>
      <c r="G1496" s="196" t="s">
        <v>12763</v>
      </c>
      <c r="H1496" s="196" t="s">
        <v>12762</v>
      </c>
      <c r="I1496" s="197">
        <v>313.9059790042291</v>
      </c>
      <c r="J1496" s="196" t="s">
        <v>19656</v>
      </c>
      <c r="K1496" s="196" t="s">
        <v>12755</v>
      </c>
      <c r="L1496" s="196">
        <v>45</v>
      </c>
      <c r="M1496" s="196">
        <v>45</v>
      </c>
      <c r="N1496" s="196" t="s">
        <v>16691</v>
      </c>
      <c r="O1496" s="200">
        <v>40290</v>
      </c>
      <c r="P1496" s="196" t="s">
        <v>12754</v>
      </c>
      <c r="Q1496" s="196">
        <v>45</v>
      </c>
      <c r="R1496" s="196" t="s">
        <v>12755</v>
      </c>
      <c r="S1496" s="196" t="s">
        <v>16692</v>
      </c>
      <c r="T1496" s="198" t="str">
        <f t="shared" ref="T1496:T1497" si="601">P1496&amp;"-"&amp;R1496</f>
        <v>4"-(P)</v>
      </c>
    </row>
    <row r="1497" spans="1:20" x14ac:dyDescent="0.25">
      <c r="A1497">
        <v>330778</v>
      </c>
      <c r="B1497" t="s">
        <v>19657</v>
      </c>
      <c r="C1497" t="s">
        <v>15874</v>
      </c>
      <c r="D1497">
        <v>20191105</v>
      </c>
      <c r="E1497" s="199">
        <v>1448</v>
      </c>
      <c r="F1497" s="199">
        <v>500409</v>
      </c>
      <c r="G1497" s="196" t="s">
        <v>12759</v>
      </c>
      <c r="H1497" s="196" t="s">
        <v>12764</v>
      </c>
      <c r="I1497" s="197">
        <v>77.437401789973904</v>
      </c>
      <c r="J1497" s="196" t="s">
        <v>19658</v>
      </c>
      <c r="K1497" s="196" t="s">
        <v>12755</v>
      </c>
      <c r="L1497" s="196">
        <v>45</v>
      </c>
      <c r="M1497" s="196">
        <v>45</v>
      </c>
      <c r="N1497" s="196" t="s">
        <v>19659</v>
      </c>
      <c r="O1497" s="200">
        <v>43187</v>
      </c>
      <c r="P1497" s="196" t="s">
        <v>12760</v>
      </c>
      <c r="Q1497" s="196">
        <v>45</v>
      </c>
      <c r="R1497" s="196" t="s">
        <v>12755</v>
      </c>
      <c r="S1497" s="196" t="s">
        <v>19660</v>
      </c>
      <c r="T1497" s="198" t="str">
        <f t="shared" si="601"/>
        <v>2"-(P)</v>
      </c>
    </row>
    <row r="1498" spans="1:20" x14ac:dyDescent="0.25">
      <c r="A1498">
        <v>2349638</v>
      </c>
      <c r="B1498" t="s">
        <v>19661</v>
      </c>
      <c r="C1498" t="s">
        <v>15874</v>
      </c>
      <c r="D1498">
        <v>20191113</v>
      </c>
      <c r="E1498" s="199">
        <v>6085</v>
      </c>
      <c r="F1498" s="199">
        <v>893009</v>
      </c>
      <c r="G1498" s="196" t="s">
        <v>12768</v>
      </c>
      <c r="H1498" s="196" t="s">
        <v>12762</v>
      </c>
      <c r="I1498" s="197">
        <v>56.232283554767712</v>
      </c>
      <c r="J1498" s="196" t="s">
        <v>16036</v>
      </c>
      <c r="K1498" s="196" t="s">
        <v>12755</v>
      </c>
      <c r="L1498" s="196">
        <v>45</v>
      </c>
      <c r="M1498" s="196"/>
      <c r="N1498" s="196" t="s">
        <v>16037</v>
      </c>
      <c r="O1498" s="200">
        <v>40080</v>
      </c>
      <c r="P1498" s="196" t="s">
        <v>12760</v>
      </c>
      <c r="Q1498" s="196">
        <v>45</v>
      </c>
      <c r="R1498" s="196" t="s">
        <v>12755</v>
      </c>
      <c r="S1498" s="196" t="s">
        <v>16038</v>
      </c>
      <c r="T1498" s="198" t="str">
        <f t="shared" ref="T1498:T1500" si="602">P1498&amp;"-"&amp;R1498</f>
        <v>2"-(P)</v>
      </c>
    </row>
    <row r="1499" spans="1:20" x14ac:dyDescent="0.25">
      <c r="A1499">
        <v>427954</v>
      </c>
      <c r="B1499" t="s">
        <v>19662</v>
      </c>
      <c r="C1499" t="s">
        <v>15874</v>
      </c>
      <c r="D1499">
        <v>20191107</v>
      </c>
      <c r="E1499" s="199">
        <v>7208</v>
      </c>
      <c r="F1499" s="199">
        <v>387677</v>
      </c>
      <c r="G1499" s="196" t="s">
        <v>12763</v>
      </c>
      <c r="H1499" s="196" t="s">
        <v>12764</v>
      </c>
      <c r="I1499" s="197">
        <v>102.5033614278632</v>
      </c>
      <c r="J1499" s="196" t="s">
        <v>19663</v>
      </c>
      <c r="K1499" s="196" t="s">
        <v>12755</v>
      </c>
      <c r="L1499" s="196">
        <v>35</v>
      </c>
      <c r="M1499" s="196">
        <v>35</v>
      </c>
      <c r="N1499" s="196" t="s">
        <v>19664</v>
      </c>
      <c r="O1499" s="200">
        <v>40856</v>
      </c>
      <c r="P1499" s="196" t="s">
        <v>12754</v>
      </c>
      <c r="Q1499" s="196">
        <v>60</v>
      </c>
      <c r="R1499" s="196" t="s">
        <v>12755</v>
      </c>
      <c r="S1499" s="196" t="s">
        <v>19665</v>
      </c>
      <c r="T1499" s="198" t="str">
        <f t="shared" si="602"/>
        <v>4"-(P)</v>
      </c>
    </row>
    <row r="1500" spans="1:20" x14ac:dyDescent="0.25">
      <c r="A1500">
        <v>3353364</v>
      </c>
      <c r="B1500" t="s">
        <v>12459</v>
      </c>
      <c r="C1500" t="s">
        <v>15874</v>
      </c>
      <c r="D1500">
        <v>20191023</v>
      </c>
      <c r="E1500" s="199">
        <v>2954</v>
      </c>
      <c r="F1500" s="199">
        <v>4092336</v>
      </c>
      <c r="G1500" s="196" t="s">
        <v>12763</v>
      </c>
      <c r="H1500" s="196" t="s">
        <v>12762</v>
      </c>
      <c r="I1500" s="197">
        <v>40.999999988975041</v>
      </c>
      <c r="J1500" s="196" t="s">
        <v>11857</v>
      </c>
      <c r="K1500" s="196" t="s">
        <v>12755</v>
      </c>
      <c r="L1500" s="196">
        <v>45</v>
      </c>
      <c r="M1500" s="196">
        <v>45</v>
      </c>
      <c r="N1500" s="196" t="s">
        <v>16589</v>
      </c>
      <c r="O1500" s="200">
        <v>42660</v>
      </c>
      <c r="P1500" s="196" t="s">
        <v>12760</v>
      </c>
      <c r="Q1500" s="196">
        <v>45</v>
      </c>
      <c r="R1500" s="196" t="s">
        <v>12755</v>
      </c>
      <c r="S1500" s="196" t="s">
        <v>11919</v>
      </c>
      <c r="T1500" s="198" t="str">
        <f t="shared" si="602"/>
        <v>2"-(P)</v>
      </c>
    </row>
    <row r="1501" spans="1:20" x14ac:dyDescent="0.25">
      <c r="A1501">
        <v>3500274</v>
      </c>
      <c r="B1501" t="s">
        <v>19666</v>
      </c>
      <c r="C1501" t="s">
        <v>15874</v>
      </c>
      <c r="D1501">
        <v>20191108</v>
      </c>
      <c r="E1501" s="199">
        <v>31913</v>
      </c>
      <c r="F1501" s="199">
        <v>524331</v>
      </c>
      <c r="G1501" s="196" t="s">
        <v>12759</v>
      </c>
      <c r="H1501" s="196" t="s">
        <v>12762</v>
      </c>
      <c r="I1501" s="197">
        <v>58.324284653315132</v>
      </c>
      <c r="J1501" s="196" t="s">
        <v>19667</v>
      </c>
      <c r="K1501" s="196" t="s">
        <v>12755</v>
      </c>
      <c r="L1501" s="196">
        <v>0</v>
      </c>
      <c r="M1501" s="196">
        <v>0</v>
      </c>
      <c r="N1501" s="196" t="s">
        <v>16825</v>
      </c>
      <c r="O1501" s="200">
        <v>39916</v>
      </c>
      <c r="P1501" s="196" t="s">
        <v>12760</v>
      </c>
      <c r="Q1501" s="196">
        <v>57</v>
      </c>
      <c r="R1501" s="196" t="s">
        <v>12755</v>
      </c>
      <c r="S1501" s="196" t="s">
        <v>16826</v>
      </c>
      <c r="T1501" s="198" t="str">
        <f t="shared" ref="T1501" si="603">P1501&amp;"-"&amp;R1501</f>
        <v>2"-(P)</v>
      </c>
    </row>
    <row r="1502" spans="1:20" x14ac:dyDescent="0.25">
      <c r="A1502">
        <v>3749678</v>
      </c>
      <c r="B1502" t="s">
        <v>12386</v>
      </c>
      <c r="C1502" t="s">
        <v>15874</v>
      </c>
      <c r="D1502">
        <v>20191022</v>
      </c>
      <c r="E1502" s="199">
        <v>18974</v>
      </c>
      <c r="F1502" s="199">
        <v>3667904</v>
      </c>
      <c r="G1502" s="196" t="s">
        <v>12759</v>
      </c>
      <c r="H1502" s="196" t="s">
        <v>12762</v>
      </c>
      <c r="I1502" s="197">
        <v>202.16671268043598</v>
      </c>
      <c r="J1502" s="196" t="s">
        <v>11885</v>
      </c>
      <c r="K1502" s="196" t="s">
        <v>12755</v>
      </c>
      <c r="L1502" s="196">
        <v>57</v>
      </c>
      <c r="M1502" s="196">
        <v>57</v>
      </c>
      <c r="N1502" s="196" t="s">
        <v>19668</v>
      </c>
      <c r="O1502" s="200">
        <v>42313</v>
      </c>
      <c r="P1502" s="196" t="s">
        <v>12760</v>
      </c>
      <c r="Q1502" s="196">
        <v>57</v>
      </c>
      <c r="R1502" s="196" t="s">
        <v>12758</v>
      </c>
      <c r="S1502" s="196" t="s">
        <v>19669</v>
      </c>
      <c r="T1502" s="198" t="str">
        <f t="shared" ref="T1502" si="604">P1502&amp;"-"&amp;R1502</f>
        <v>2"-(W)</v>
      </c>
    </row>
    <row r="1503" spans="1:20" x14ac:dyDescent="0.25">
      <c r="A1503">
        <v>3414412</v>
      </c>
      <c r="B1503" t="s">
        <v>12465</v>
      </c>
      <c r="C1503" t="s">
        <v>15874</v>
      </c>
      <c r="D1503">
        <v>20191105</v>
      </c>
      <c r="E1503" s="199">
        <v>7811</v>
      </c>
      <c r="F1503" s="199">
        <v>4367973</v>
      </c>
      <c r="G1503" s="196" t="s">
        <v>12759</v>
      </c>
      <c r="H1503" s="196" t="s">
        <v>12762</v>
      </c>
      <c r="I1503" s="197">
        <v>67.248176636518295</v>
      </c>
      <c r="J1503" s="196" t="s">
        <v>11990</v>
      </c>
      <c r="K1503" s="196" t="s">
        <v>12755</v>
      </c>
      <c r="L1503" s="196">
        <v>45</v>
      </c>
      <c r="M1503" s="196">
        <v>45</v>
      </c>
      <c r="N1503" s="196" t="s">
        <v>19670</v>
      </c>
      <c r="O1503" s="200">
        <v>42908</v>
      </c>
      <c r="P1503" s="196" t="s">
        <v>12760</v>
      </c>
      <c r="Q1503" s="196">
        <v>45</v>
      </c>
      <c r="R1503" s="196" t="s">
        <v>12755</v>
      </c>
      <c r="S1503" s="196" t="s">
        <v>12054</v>
      </c>
      <c r="T1503" s="198" t="str">
        <f t="shared" ref="T1503:T1504" si="605">P1503&amp;"-"&amp;R1503</f>
        <v>2"-(P)</v>
      </c>
    </row>
    <row r="1504" spans="1:20" x14ac:dyDescent="0.25">
      <c r="A1504">
        <v>3179312</v>
      </c>
      <c r="B1504" t="s">
        <v>12368</v>
      </c>
      <c r="C1504" t="s">
        <v>15874</v>
      </c>
      <c r="D1504">
        <v>20191031</v>
      </c>
      <c r="E1504" s="199">
        <v>684</v>
      </c>
      <c r="F1504" s="199">
        <v>3440699</v>
      </c>
      <c r="G1504" s="196" t="s">
        <v>12763</v>
      </c>
      <c r="H1504" s="196" t="s">
        <v>12762</v>
      </c>
      <c r="I1504" s="197">
        <v>57.394275242852686</v>
      </c>
      <c r="J1504" s="196" t="s">
        <v>11688</v>
      </c>
      <c r="K1504" s="196" t="s">
        <v>12755</v>
      </c>
      <c r="L1504" s="196">
        <v>45</v>
      </c>
      <c r="M1504" s="196">
        <v>45</v>
      </c>
      <c r="N1504" s="196" t="s">
        <v>18239</v>
      </c>
      <c r="O1504" s="200">
        <v>42900</v>
      </c>
      <c r="P1504" s="196" t="s">
        <v>12754</v>
      </c>
      <c r="Q1504" s="196">
        <v>45</v>
      </c>
      <c r="R1504" s="196" t="s">
        <v>12755</v>
      </c>
      <c r="S1504" s="196" t="s">
        <v>18240</v>
      </c>
      <c r="T1504" s="198" t="str">
        <f t="shared" si="605"/>
        <v>4"-(P)</v>
      </c>
    </row>
    <row r="1505" spans="1:20" x14ac:dyDescent="0.25">
      <c r="A1505">
        <v>3275606</v>
      </c>
      <c r="B1505" t="s">
        <v>12415</v>
      </c>
      <c r="C1505" t="s">
        <v>15874</v>
      </c>
      <c r="D1505">
        <v>20191017</v>
      </c>
      <c r="E1505" s="199">
        <v>14114</v>
      </c>
      <c r="F1505" s="199">
        <v>3751533</v>
      </c>
      <c r="G1505" s="196" t="s">
        <v>12768</v>
      </c>
      <c r="H1505" s="196" t="s">
        <v>12762</v>
      </c>
      <c r="I1505" s="197">
        <v>20.000000028740196</v>
      </c>
      <c r="J1505" s="196" t="s">
        <v>11847</v>
      </c>
      <c r="K1505" s="196" t="s">
        <v>12755</v>
      </c>
      <c r="L1505" s="196">
        <v>60</v>
      </c>
      <c r="M1505" s="196">
        <v>60</v>
      </c>
      <c r="N1505" s="196" t="s">
        <v>17092</v>
      </c>
      <c r="O1505" s="200">
        <v>40037</v>
      </c>
      <c r="P1505" s="196" t="s">
        <v>12760</v>
      </c>
      <c r="Q1505" s="196">
        <v>60</v>
      </c>
      <c r="R1505" s="196" t="s">
        <v>12755</v>
      </c>
      <c r="S1505" s="196" t="s">
        <v>65</v>
      </c>
      <c r="T1505" s="198" t="str">
        <f t="shared" ref="T1505" si="606">P1505&amp;"-"&amp;R1505</f>
        <v>2"-(P)</v>
      </c>
    </row>
    <row r="1506" spans="1:20" x14ac:dyDescent="0.25">
      <c r="A1506">
        <v>3814639</v>
      </c>
      <c r="B1506" t="s">
        <v>19671</v>
      </c>
      <c r="C1506" t="s">
        <v>15874</v>
      </c>
      <c r="D1506">
        <v>20191018</v>
      </c>
      <c r="E1506" s="199">
        <v>29619</v>
      </c>
      <c r="F1506" s="199">
        <v>5131296</v>
      </c>
      <c r="G1506" s="196" t="s">
        <v>12759</v>
      </c>
      <c r="H1506" s="196" t="s">
        <v>12760</v>
      </c>
      <c r="I1506" s="197">
        <v>65.000000018093061</v>
      </c>
      <c r="J1506" s="196" t="s">
        <v>19672</v>
      </c>
      <c r="K1506" s="196" t="s">
        <v>12755</v>
      </c>
      <c r="L1506" s="196">
        <v>57</v>
      </c>
      <c r="M1506" s="196">
        <v>57</v>
      </c>
      <c r="N1506" s="196" t="s">
        <v>15974</v>
      </c>
      <c r="O1506" s="200">
        <v>43622</v>
      </c>
      <c r="P1506" s="196" t="s">
        <v>12760</v>
      </c>
      <c r="Q1506" s="196">
        <v>57</v>
      </c>
      <c r="R1506" s="196" t="s">
        <v>12755</v>
      </c>
      <c r="S1506" s="196" t="s">
        <v>15975</v>
      </c>
      <c r="T1506" s="198" t="str">
        <f t="shared" ref="T1506:T1508" si="607">P1506&amp;"-"&amp;R1506</f>
        <v>2"-(P)</v>
      </c>
    </row>
    <row r="1507" spans="1:20" x14ac:dyDescent="0.25">
      <c r="A1507">
        <v>3326655</v>
      </c>
      <c r="B1507" t="s">
        <v>19673</v>
      </c>
      <c r="C1507" t="s">
        <v>15874</v>
      </c>
      <c r="D1507">
        <v>20191030</v>
      </c>
      <c r="E1507" s="199">
        <v>10301</v>
      </c>
      <c r="F1507" s="199">
        <v>5176500</v>
      </c>
      <c r="G1507" s="196" t="s">
        <v>12763</v>
      </c>
      <c r="H1507" s="196" t="s">
        <v>12762</v>
      </c>
      <c r="I1507" s="197">
        <v>69.999999995979081</v>
      </c>
      <c r="J1507" s="196" t="s">
        <v>19674</v>
      </c>
      <c r="K1507" s="196" t="s">
        <v>12755</v>
      </c>
      <c r="L1507" s="196">
        <v>45</v>
      </c>
      <c r="M1507" s="196">
        <v>45</v>
      </c>
      <c r="N1507" s="196" t="s">
        <v>16119</v>
      </c>
      <c r="O1507" s="200">
        <v>43434</v>
      </c>
      <c r="P1507" s="196" t="s">
        <v>12767</v>
      </c>
      <c r="Q1507" s="196">
        <v>45</v>
      </c>
      <c r="R1507" s="196" t="s">
        <v>12755</v>
      </c>
      <c r="S1507" s="196" t="s">
        <v>16120</v>
      </c>
      <c r="T1507" s="198" t="str">
        <f t="shared" si="607"/>
        <v>6"-(P)</v>
      </c>
    </row>
    <row r="1508" spans="1:20" x14ac:dyDescent="0.25">
      <c r="A1508">
        <v>3070543</v>
      </c>
      <c r="B1508" t="s">
        <v>12312</v>
      </c>
      <c r="C1508" t="s">
        <v>15874</v>
      </c>
      <c r="D1508">
        <v>20191022</v>
      </c>
      <c r="E1508" s="199">
        <v>3446</v>
      </c>
      <c r="F1508" s="199">
        <v>3237073</v>
      </c>
      <c r="G1508" s="196" t="s">
        <v>12759</v>
      </c>
      <c r="H1508" s="196" t="s">
        <v>12762</v>
      </c>
      <c r="I1508" s="197">
        <v>112.00000003917681</v>
      </c>
      <c r="J1508" s="196" t="s">
        <v>11712</v>
      </c>
      <c r="K1508" s="196" t="s">
        <v>12755</v>
      </c>
      <c r="L1508" s="196">
        <v>60</v>
      </c>
      <c r="M1508" s="196">
        <v>60</v>
      </c>
      <c r="N1508" s="196" t="s">
        <v>19675</v>
      </c>
      <c r="O1508" s="200">
        <v>42010</v>
      </c>
      <c r="P1508" s="196" t="s">
        <v>12760</v>
      </c>
      <c r="Q1508" s="196">
        <v>60</v>
      </c>
      <c r="R1508" s="196" t="s">
        <v>12755</v>
      </c>
      <c r="S1508" s="196" t="s">
        <v>11812</v>
      </c>
      <c r="T1508" s="198" t="str">
        <f t="shared" si="607"/>
        <v>2"-(P)</v>
      </c>
    </row>
    <row r="1509" spans="1:20" x14ac:dyDescent="0.25">
      <c r="A1509">
        <v>942863</v>
      </c>
      <c r="B1509" t="s">
        <v>19676</v>
      </c>
      <c r="C1509" t="s">
        <v>15874</v>
      </c>
      <c r="D1509">
        <v>20191113</v>
      </c>
      <c r="E1509" s="199">
        <v>15754</v>
      </c>
      <c r="F1509" s="199">
        <v>1871858</v>
      </c>
      <c r="G1509" s="196" t="s">
        <v>12763</v>
      </c>
      <c r="H1509" s="196" t="s">
        <v>12762</v>
      </c>
      <c r="I1509" s="197">
        <v>312.90713427386254</v>
      </c>
      <c r="J1509" s="196" t="s">
        <v>19677</v>
      </c>
      <c r="K1509" s="196" t="s">
        <v>12755</v>
      </c>
      <c r="L1509" s="196">
        <v>57</v>
      </c>
      <c r="M1509" s="196">
        <v>57</v>
      </c>
      <c r="N1509" s="196" t="s">
        <v>19678</v>
      </c>
      <c r="O1509" s="200">
        <v>40861</v>
      </c>
      <c r="P1509" s="196" t="s">
        <v>12760</v>
      </c>
      <c r="Q1509" s="196">
        <v>57</v>
      </c>
      <c r="R1509" s="196" t="s">
        <v>12755</v>
      </c>
      <c r="S1509" s="196" t="s">
        <v>19679</v>
      </c>
      <c r="T1509" s="198" t="str">
        <f t="shared" ref="T1509:T1511" si="608">P1509&amp;"-"&amp;R1509</f>
        <v>2"-(P)</v>
      </c>
    </row>
    <row r="1510" spans="1:20" x14ac:dyDescent="0.25">
      <c r="A1510">
        <v>3270726</v>
      </c>
      <c r="B1510" t="s">
        <v>19680</v>
      </c>
      <c r="C1510" t="s">
        <v>15874</v>
      </c>
      <c r="D1510">
        <v>20191018</v>
      </c>
      <c r="E1510" s="199">
        <v>21516</v>
      </c>
      <c r="F1510" s="199">
        <v>3426291</v>
      </c>
      <c r="G1510" s="196" t="s">
        <v>12768</v>
      </c>
      <c r="H1510" s="196" t="s">
        <v>12762</v>
      </c>
      <c r="I1510" s="197">
        <v>240.5866245630985</v>
      </c>
      <c r="J1510" s="196" t="s">
        <v>11773</v>
      </c>
      <c r="K1510" s="196" t="s">
        <v>12755</v>
      </c>
      <c r="L1510" s="196">
        <v>57</v>
      </c>
      <c r="M1510" s="196">
        <v>57</v>
      </c>
      <c r="N1510" s="196" t="s">
        <v>17063</v>
      </c>
      <c r="O1510" s="200">
        <v>40969</v>
      </c>
      <c r="P1510" s="196" t="s">
        <v>12760</v>
      </c>
      <c r="Q1510" s="196">
        <v>57</v>
      </c>
      <c r="R1510" s="196" t="s">
        <v>12755</v>
      </c>
      <c r="S1510" s="196" t="s">
        <v>17064</v>
      </c>
      <c r="T1510" s="198" t="str">
        <f t="shared" si="608"/>
        <v>2"-(P)</v>
      </c>
    </row>
    <row r="1511" spans="1:20" x14ac:dyDescent="0.25">
      <c r="A1511">
        <v>3775644</v>
      </c>
      <c r="B1511" t="s">
        <v>19681</v>
      </c>
      <c r="C1511" t="s">
        <v>15874</v>
      </c>
      <c r="D1511">
        <v>20191024</v>
      </c>
      <c r="E1511" s="199">
        <v>2993</v>
      </c>
      <c r="F1511" s="199">
        <v>925407</v>
      </c>
      <c r="G1511" s="196" t="s">
        <v>12763</v>
      </c>
      <c r="H1511" s="196" t="s">
        <v>12762</v>
      </c>
      <c r="I1511" s="197">
        <v>230.39688835422808</v>
      </c>
      <c r="J1511" s="196" t="s">
        <v>19682</v>
      </c>
      <c r="K1511" s="196" t="s">
        <v>12755</v>
      </c>
      <c r="L1511" s="196"/>
      <c r="M1511" s="196"/>
      <c r="N1511" s="196" t="s">
        <v>19578</v>
      </c>
      <c r="O1511" s="200">
        <v>40310</v>
      </c>
      <c r="P1511" s="196" t="s">
        <v>12754</v>
      </c>
      <c r="Q1511" s="196">
        <v>60</v>
      </c>
      <c r="R1511" s="196" t="s">
        <v>12755</v>
      </c>
      <c r="S1511" s="196" t="s">
        <v>18702</v>
      </c>
      <c r="T1511" s="198" t="str">
        <f t="shared" si="608"/>
        <v>4"-(P)</v>
      </c>
    </row>
    <row r="1512" spans="1:20" x14ac:dyDescent="0.25">
      <c r="A1512">
        <v>426364</v>
      </c>
      <c r="B1512" t="s">
        <v>19683</v>
      </c>
      <c r="C1512" t="s">
        <v>15874</v>
      </c>
      <c r="D1512">
        <v>20191114</v>
      </c>
      <c r="E1512" s="199">
        <v>12867</v>
      </c>
      <c r="F1512" s="199">
        <v>1559843</v>
      </c>
      <c r="G1512" s="196" t="s">
        <v>12763</v>
      </c>
      <c r="H1512" s="196" t="s">
        <v>12764</v>
      </c>
      <c r="I1512" s="197">
        <v>49.222623838577867</v>
      </c>
      <c r="J1512" s="196" t="s">
        <v>19684</v>
      </c>
      <c r="K1512" s="196" t="s">
        <v>12755</v>
      </c>
      <c r="L1512" s="196">
        <v>60</v>
      </c>
      <c r="M1512" s="196">
        <v>60</v>
      </c>
      <c r="N1512" s="196" t="s">
        <v>16172</v>
      </c>
      <c r="O1512" s="200">
        <v>40742</v>
      </c>
      <c r="P1512" s="196" t="s">
        <v>12760</v>
      </c>
      <c r="Q1512" s="196">
        <v>60</v>
      </c>
      <c r="R1512" s="196" t="s">
        <v>12755</v>
      </c>
      <c r="S1512" s="196" t="s">
        <v>16173</v>
      </c>
      <c r="T1512" s="198" t="str">
        <f t="shared" ref="T1512" si="609">P1512&amp;"-"&amp;R1512</f>
        <v>2"-(P)</v>
      </c>
    </row>
    <row r="1513" spans="1:20" x14ac:dyDescent="0.25">
      <c r="A1513">
        <v>3706538</v>
      </c>
      <c r="B1513" t="s">
        <v>12641</v>
      </c>
      <c r="C1513" t="s">
        <v>15874</v>
      </c>
      <c r="D1513">
        <v>20191112</v>
      </c>
      <c r="E1513" s="199">
        <v>32918</v>
      </c>
      <c r="F1513" s="199">
        <v>4750849</v>
      </c>
      <c r="G1513" s="196" t="s">
        <v>12763</v>
      </c>
      <c r="H1513" s="196" t="s">
        <v>12762</v>
      </c>
      <c r="I1513" s="197">
        <v>211.6379366288667</v>
      </c>
      <c r="J1513" s="196" t="s">
        <v>12178</v>
      </c>
      <c r="K1513" s="196" t="s">
        <v>12755</v>
      </c>
      <c r="L1513" s="196">
        <v>60</v>
      </c>
      <c r="M1513" s="196">
        <v>60</v>
      </c>
      <c r="N1513" s="196" t="s">
        <v>16887</v>
      </c>
      <c r="O1513" s="200">
        <v>42832</v>
      </c>
      <c r="P1513" s="196" t="s">
        <v>12760</v>
      </c>
      <c r="Q1513" s="196">
        <v>60</v>
      </c>
      <c r="R1513" s="196" t="s">
        <v>12755</v>
      </c>
      <c r="S1513" s="196" t="s">
        <v>12063</v>
      </c>
      <c r="T1513" s="198" t="str">
        <f t="shared" ref="T1513:T1515" si="610">P1513&amp;"-"&amp;R1513</f>
        <v>2"-(P)</v>
      </c>
    </row>
    <row r="1514" spans="1:20" x14ac:dyDescent="0.25">
      <c r="A1514">
        <v>2569015</v>
      </c>
      <c r="B1514" t="s">
        <v>19685</v>
      </c>
      <c r="C1514" t="s">
        <v>15874</v>
      </c>
      <c r="D1514">
        <v>20191111</v>
      </c>
      <c r="E1514" s="199">
        <v>12893</v>
      </c>
      <c r="F1514" s="199">
        <v>1659859</v>
      </c>
      <c r="G1514" s="196" t="s">
        <v>12759</v>
      </c>
      <c r="H1514" s="196" t="s">
        <v>12760</v>
      </c>
      <c r="I1514" s="197">
        <v>160.16691931265279</v>
      </c>
      <c r="J1514" s="196" t="s">
        <v>19686</v>
      </c>
      <c r="K1514" s="196" t="s">
        <v>12755</v>
      </c>
      <c r="L1514" s="196">
        <v>60</v>
      </c>
      <c r="M1514" s="196">
        <v>60</v>
      </c>
      <c r="N1514" s="196" t="s">
        <v>19687</v>
      </c>
      <c r="O1514" s="200">
        <v>39448</v>
      </c>
      <c r="P1514" s="196" t="s">
        <v>12754</v>
      </c>
      <c r="Q1514" s="196">
        <v>60</v>
      </c>
      <c r="R1514" s="196" t="s">
        <v>12755</v>
      </c>
      <c r="S1514" s="196" t="s">
        <v>18736</v>
      </c>
      <c r="T1514" s="198" t="str">
        <f t="shared" si="610"/>
        <v>4"-(P)</v>
      </c>
    </row>
    <row r="1515" spans="1:20" x14ac:dyDescent="0.25">
      <c r="A1515">
        <v>1644236</v>
      </c>
      <c r="B1515" t="s">
        <v>19688</v>
      </c>
      <c r="C1515" t="s">
        <v>15874</v>
      </c>
      <c r="D1515">
        <v>20191017</v>
      </c>
      <c r="E1515" s="199">
        <v>23071</v>
      </c>
      <c r="F1515" s="199">
        <v>594727</v>
      </c>
      <c r="G1515" s="196" t="s">
        <v>12759</v>
      </c>
      <c r="H1515" s="196" t="s">
        <v>12762</v>
      </c>
      <c r="I1515" s="197">
        <v>24.699872241764698</v>
      </c>
      <c r="J1515" s="196" t="s">
        <v>19689</v>
      </c>
      <c r="K1515" s="196" t="s">
        <v>12755</v>
      </c>
      <c r="L1515" s="196">
        <v>0</v>
      </c>
      <c r="M1515" s="196">
        <v>0</v>
      </c>
      <c r="N1515" s="196" t="s">
        <v>16268</v>
      </c>
      <c r="O1515" s="200">
        <v>41376</v>
      </c>
      <c r="P1515" s="196" t="s">
        <v>12760</v>
      </c>
      <c r="Q1515" s="196">
        <v>57</v>
      </c>
      <c r="R1515" s="196" t="s">
        <v>12755</v>
      </c>
      <c r="S1515" s="196" t="s">
        <v>16269</v>
      </c>
      <c r="T1515" s="198" t="str">
        <f t="shared" si="610"/>
        <v>2"-(P)</v>
      </c>
    </row>
    <row r="1516" spans="1:20" x14ac:dyDescent="0.25">
      <c r="A1516">
        <v>2353422</v>
      </c>
      <c r="B1516" t="s">
        <v>19690</v>
      </c>
      <c r="C1516" t="s">
        <v>15874</v>
      </c>
      <c r="D1516">
        <v>20191114</v>
      </c>
      <c r="E1516" s="199">
        <v>6275</v>
      </c>
      <c r="F1516" s="199">
        <v>698161</v>
      </c>
      <c r="G1516" s="196" t="s">
        <v>12763</v>
      </c>
      <c r="H1516" s="196" t="s">
        <v>12762</v>
      </c>
      <c r="I1516" s="197">
        <v>16.879009110991937</v>
      </c>
      <c r="J1516" s="196" t="s">
        <v>19691</v>
      </c>
      <c r="K1516" s="196" t="s">
        <v>12755</v>
      </c>
      <c r="L1516" s="196">
        <v>2</v>
      </c>
      <c r="M1516" s="196">
        <v>2</v>
      </c>
      <c r="N1516" s="196" t="s">
        <v>16070</v>
      </c>
      <c r="O1516" s="200">
        <v>40191</v>
      </c>
      <c r="P1516" s="196" t="s">
        <v>12760</v>
      </c>
      <c r="Q1516" s="196">
        <v>60</v>
      </c>
      <c r="R1516" s="196" t="s">
        <v>12755</v>
      </c>
      <c r="S1516" s="196" t="s">
        <v>16071</v>
      </c>
      <c r="T1516" s="198" t="str">
        <f t="shared" ref="T1516:T1519" si="611">P1516&amp;"-"&amp;R1516</f>
        <v>2"-(P)</v>
      </c>
    </row>
    <row r="1517" spans="1:20" x14ac:dyDescent="0.25">
      <c r="A1517">
        <v>2742235</v>
      </c>
      <c r="B1517" t="s">
        <v>19692</v>
      </c>
      <c r="C1517" t="s">
        <v>15874</v>
      </c>
      <c r="D1517">
        <v>20191111</v>
      </c>
      <c r="E1517" s="199">
        <v>77</v>
      </c>
      <c r="F1517" s="199">
        <v>2304761</v>
      </c>
      <c r="G1517" s="196" t="s">
        <v>12763</v>
      </c>
      <c r="H1517" s="196" t="s">
        <v>12762</v>
      </c>
      <c r="I1517" s="197">
        <v>133.41600720212591</v>
      </c>
      <c r="J1517" s="196" t="s">
        <v>19693</v>
      </c>
      <c r="K1517" s="196" t="s">
        <v>12755</v>
      </c>
      <c r="L1517" s="196">
        <v>60</v>
      </c>
      <c r="M1517" s="196">
        <v>60</v>
      </c>
      <c r="N1517" s="196" t="s">
        <v>19164</v>
      </c>
      <c r="O1517" s="200">
        <v>40546</v>
      </c>
      <c r="P1517" s="196" t="s">
        <v>12760</v>
      </c>
      <c r="Q1517" s="196">
        <v>60</v>
      </c>
      <c r="R1517" s="196" t="s">
        <v>12755</v>
      </c>
      <c r="S1517" s="196" t="s">
        <v>19165</v>
      </c>
      <c r="T1517" s="198" t="str">
        <f t="shared" si="611"/>
        <v>2"-(P)</v>
      </c>
    </row>
    <row r="1518" spans="1:20" x14ac:dyDescent="0.25">
      <c r="A1518">
        <v>448382</v>
      </c>
      <c r="B1518" t="s">
        <v>19694</v>
      </c>
      <c r="C1518" t="s">
        <v>15874</v>
      </c>
      <c r="D1518">
        <v>20191104</v>
      </c>
      <c r="E1518" s="199">
        <v>25266</v>
      </c>
      <c r="F1518" s="199">
        <v>2056299</v>
      </c>
      <c r="G1518" s="196" t="s">
        <v>12763</v>
      </c>
      <c r="H1518" s="196" t="s">
        <v>12762</v>
      </c>
      <c r="I1518" s="197">
        <v>23.000002697671004</v>
      </c>
      <c r="J1518" s="196" t="s">
        <v>19695</v>
      </c>
      <c r="K1518" s="196" t="s">
        <v>12755</v>
      </c>
      <c r="L1518" s="196">
        <v>57</v>
      </c>
      <c r="M1518" s="196">
        <v>57</v>
      </c>
      <c r="N1518" s="196" t="s">
        <v>19696</v>
      </c>
      <c r="O1518" s="200">
        <v>40960</v>
      </c>
      <c r="P1518" s="196" t="s">
        <v>12760</v>
      </c>
      <c r="Q1518" s="196">
        <v>57</v>
      </c>
      <c r="R1518" s="196" t="s">
        <v>12755</v>
      </c>
      <c r="S1518" s="196" t="s">
        <v>17681</v>
      </c>
      <c r="T1518" s="198" t="str">
        <f t="shared" si="611"/>
        <v>2"-(P)</v>
      </c>
    </row>
    <row r="1519" spans="1:20" x14ac:dyDescent="0.25">
      <c r="A1519">
        <v>3144807</v>
      </c>
      <c r="B1519" t="s">
        <v>19697</v>
      </c>
      <c r="C1519" t="s">
        <v>15874</v>
      </c>
      <c r="D1519">
        <v>20191025</v>
      </c>
      <c r="E1519" s="199">
        <v>2074</v>
      </c>
      <c r="F1519" s="199">
        <v>3580306</v>
      </c>
      <c r="G1519" s="196" t="s">
        <v>12768</v>
      </c>
      <c r="H1519" s="196" t="s">
        <v>12762</v>
      </c>
      <c r="I1519" s="197">
        <v>12.999999999162373</v>
      </c>
      <c r="J1519" s="196" t="s">
        <v>11730</v>
      </c>
      <c r="K1519" s="196" t="s">
        <v>12755</v>
      </c>
      <c r="L1519" s="196">
        <v>35</v>
      </c>
      <c r="M1519" s="196">
        <v>35</v>
      </c>
      <c r="N1519" s="196" t="s">
        <v>17205</v>
      </c>
      <c r="O1519" s="200">
        <v>42331</v>
      </c>
      <c r="P1519" s="196" t="s">
        <v>12760</v>
      </c>
      <c r="Q1519" s="196">
        <v>35</v>
      </c>
      <c r="R1519" s="196" t="s">
        <v>12755</v>
      </c>
      <c r="S1519" s="196" t="s">
        <v>11791</v>
      </c>
      <c r="T1519" s="198" t="str">
        <f t="shared" si="611"/>
        <v>2"-(P)</v>
      </c>
    </row>
    <row r="1520" spans="1:20" x14ac:dyDescent="0.25">
      <c r="A1520">
        <v>3459191</v>
      </c>
      <c r="B1520" t="s">
        <v>19698</v>
      </c>
      <c r="C1520" t="s">
        <v>15874</v>
      </c>
      <c r="D1520">
        <v>20191028</v>
      </c>
      <c r="E1520" s="199">
        <v>15697</v>
      </c>
      <c r="F1520" s="199">
        <v>608879</v>
      </c>
      <c r="G1520" s="196" t="s">
        <v>12768</v>
      </c>
      <c r="H1520" s="196" t="s">
        <v>12762</v>
      </c>
      <c r="I1520" s="197">
        <v>246.38496055253313</v>
      </c>
      <c r="J1520" s="196" t="s">
        <v>16948</v>
      </c>
      <c r="K1520" s="196" t="s">
        <v>12755</v>
      </c>
      <c r="L1520" s="196">
        <v>0</v>
      </c>
      <c r="M1520" s="196">
        <v>0</v>
      </c>
      <c r="N1520" s="196" t="s">
        <v>16949</v>
      </c>
      <c r="O1520" s="200">
        <v>39448</v>
      </c>
      <c r="P1520" s="196" t="s">
        <v>12762</v>
      </c>
      <c r="Q1520" s="196">
        <v>57</v>
      </c>
      <c r="R1520" s="196" t="s">
        <v>12755</v>
      </c>
      <c r="S1520" s="196" t="s">
        <v>16948</v>
      </c>
      <c r="T1520" s="198" t="str">
        <f t="shared" ref="T1520:T1521" si="612">P1520&amp;"-"&amp;R1520</f>
        <v>1"-(P)</v>
      </c>
    </row>
    <row r="1521" spans="1:20" x14ac:dyDescent="0.25">
      <c r="A1521">
        <v>1602407</v>
      </c>
      <c r="B1521" t="s">
        <v>19699</v>
      </c>
      <c r="C1521" t="s">
        <v>15874</v>
      </c>
      <c r="D1521">
        <v>20191031</v>
      </c>
      <c r="E1521" s="199">
        <v>682</v>
      </c>
      <c r="F1521" s="199">
        <v>4342396</v>
      </c>
      <c r="G1521" s="196" t="s">
        <v>12763</v>
      </c>
      <c r="H1521" s="196" t="s">
        <v>12762</v>
      </c>
      <c r="I1521" s="197">
        <v>101.99999999745575</v>
      </c>
      <c r="J1521" s="196" t="s">
        <v>19700</v>
      </c>
      <c r="K1521" s="196" t="s">
        <v>12755</v>
      </c>
      <c r="L1521" s="196">
        <v>45</v>
      </c>
      <c r="M1521" s="196">
        <v>45</v>
      </c>
      <c r="N1521" s="196" t="s">
        <v>18239</v>
      </c>
      <c r="O1521" s="200">
        <v>42900</v>
      </c>
      <c r="P1521" s="196" t="s">
        <v>12754</v>
      </c>
      <c r="Q1521" s="196">
        <v>45</v>
      </c>
      <c r="R1521" s="196" t="s">
        <v>12755</v>
      </c>
      <c r="S1521" s="196" t="s">
        <v>18240</v>
      </c>
      <c r="T1521" s="198" t="str">
        <f t="shared" si="612"/>
        <v>4"-(P)</v>
      </c>
    </row>
    <row r="1522" spans="1:20" x14ac:dyDescent="0.25">
      <c r="A1522">
        <v>3724388</v>
      </c>
      <c r="B1522" t="s">
        <v>12667</v>
      </c>
      <c r="C1522" t="s">
        <v>15874</v>
      </c>
      <c r="D1522">
        <v>20191022</v>
      </c>
      <c r="E1522" s="199">
        <v>3157</v>
      </c>
      <c r="F1522" s="199">
        <v>5015276</v>
      </c>
      <c r="G1522" s="196" t="s">
        <v>12759</v>
      </c>
      <c r="H1522" s="196" t="s">
        <v>12762</v>
      </c>
      <c r="I1522" s="197">
        <v>41.295195392434294</v>
      </c>
      <c r="J1522" s="196" t="s">
        <v>12120</v>
      </c>
      <c r="K1522" s="196" t="s">
        <v>12755</v>
      </c>
      <c r="L1522" s="196"/>
      <c r="M1522" s="196"/>
      <c r="N1522" s="196" t="s">
        <v>19701</v>
      </c>
      <c r="O1522" s="200">
        <v>43165</v>
      </c>
      <c r="P1522" s="196" t="s">
        <v>12760</v>
      </c>
      <c r="Q1522" s="196">
        <v>45</v>
      </c>
      <c r="R1522" s="196" t="s">
        <v>12755</v>
      </c>
      <c r="S1522" s="196" t="s">
        <v>12221</v>
      </c>
      <c r="T1522" s="198" t="str">
        <f t="shared" ref="T1522:T1523" si="613">P1522&amp;"-"&amp;R1522</f>
        <v>2"-(P)</v>
      </c>
    </row>
    <row r="1523" spans="1:20" x14ac:dyDescent="0.25">
      <c r="A1523">
        <v>3699641</v>
      </c>
      <c r="B1523" t="s">
        <v>12644</v>
      </c>
      <c r="C1523" t="s">
        <v>15874</v>
      </c>
      <c r="D1523">
        <v>20191114</v>
      </c>
      <c r="E1523" s="199">
        <v>31342</v>
      </c>
      <c r="F1523" s="199">
        <v>4844063</v>
      </c>
      <c r="G1523" s="196" t="s">
        <v>12759</v>
      </c>
      <c r="H1523" s="196" t="s">
        <v>12762</v>
      </c>
      <c r="I1523" s="197">
        <v>20.010825465198501</v>
      </c>
      <c r="J1523" s="196" t="s">
        <v>12131</v>
      </c>
      <c r="K1523" s="196" t="s">
        <v>12755</v>
      </c>
      <c r="L1523" s="196">
        <v>57</v>
      </c>
      <c r="M1523" s="196">
        <v>57</v>
      </c>
      <c r="N1523" s="196" t="s">
        <v>16957</v>
      </c>
      <c r="O1523" s="200">
        <v>43385</v>
      </c>
      <c r="P1523" s="196" t="s">
        <v>12760</v>
      </c>
      <c r="Q1523" s="196">
        <v>57</v>
      </c>
      <c r="R1523" s="196" t="s">
        <v>12755</v>
      </c>
      <c r="S1523" s="196" t="s">
        <v>12224</v>
      </c>
      <c r="T1523" s="198" t="str">
        <f t="shared" si="613"/>
        <v>2"-(P)</v>
      </c>
    </row>
    <row r="1524" spans="1:20" x14ac:dyDescent="0.25">
      <c r="A1524">
        <v>2670795</v>
      </c>
      <c r="B1524" t="s">
        <v>19702</v>
      </c>
      <c r="C1524" t="s">
        <v>15874</v>
      </c>
      <c r="D1524">
        <v>20191018</v>
      </c>
      <c r="E1524" s="199">
        <v>28345</v>
      </c>
      <c r="F1524" s="199">
        <v>2429167</v>
      </c>
      <c r="G1524" s="196" t="s">
        <v>12759</v>
      </c>
      <c r="H1524" s="196" t="s">
        <v>12762</v>
      </c>
      <c r="I1524" s="197">
        <v>256.89070051625896</v>
      </c>
      <c r="J1524" s="196" t="s">
        <v>19703</v>
      </c>
      <c r="K1524" s="196" t="s">
        <v>12755</v>
      </c>
      <c r="L1524" s="196">
        <v>57</v>
      </c>
      <c r="M1524" s="196">
        <v>57</v>
      </c>
      <c r="N1524" s="196" t="s">
        <v>19704</v>
      </c>
      <c r="O1524" s="200">
        <v>40956</v>
      </c>
      <c r="P1524" s="196" t="s">
        <v>12760</v>
      </c>
      <c r="Q1524" s="196">
        <v>57</v>
      </c>
      <c r="R1524" s="196" t="s">
        <v>12755</v>
      </c>
      <c r="S1524" s="196" t="s">
        <v>19705</v>
      </c>
      <c r="T1524" s="198" t="str">
        <f t="shared" ref="T1524:T1525" si="614">P1524&amp;"-"&amp;R1524</f>
        <v>2"-(P)</v>
      </c>
    </row>
    <row r="1525" spans="1:20" x14ac:dyDescent="0.25">
      <c r="A1525">
        <v>3589325</v>
      </c>
      <c r="B1525" t="s">
        <v>19706</v>
      </c>
      <c r="C1525" t="s">
        <v>15874</v>
      </c>
      <c r="D1525">
        <v>20191104</v>
      </c>
      <c r="E1525" s="199">
        <v>28601</v>
      </c>
      <c r="F1525" s="199">
        <v>89107</v>
      </c>
      <c r="G1525" s="196" t="s">
        <v>12759</v>
      </c>
      <c r="H1525" s="196" t="s">
        <v>12762</v>
      </c>
      <c r="I1525" s="197">
        <v>39.492495064888196</v>
      </c>
      <c r="J1525" s="196" t="s">
        <v>19707</v>
      </c>
      <c r="K1525" s="196" t="s">
        <v>12755</v>
      </c>
      <c r="L1525" s="196">
        <v>57</v>
      </c>
      <c r="M1525" s="196">
        <v>57</v>
      </c>
      <c r="N1525" s="196" t="s">
        <v>19708</v>
      </c>
      <c r="O1525" s="200">
        <v>41844</v>
      </c>
      <c r="P1525" s="196" t="s">
        <v>12760</v>
      </c>
      <c r="Q1525" s="196">
        <v>57</v>
      </c>
      <c r="R1525" s="196" t="s">
        <v>12755</v>
      </c>
      <c r="S1525" s="196" t="s">
        <v>19709</v>
      </c>
      <c r="T1525" s="198" t="str">
        <f t="shared" si="614"/>
        <v>2"-(P)</v>
      </c>
    </row>
    <row r="1526" spans="1:20" x14ac:dyDescent="0.25">
      <c r="A1526">
        <v>3604717</v>
      </c>
      <c r="B1526" t="s">
        <v>19710</v>
      </c>
      <c r="C1526" t="s">
        <v>15874</v>
      </c>
      <c r="D1526">
        <v>20191104</v>
      </c>
      <c r="E1526" s="199">
        <v>25281</v>
      </c>
      <c r="F1526" s="199">
        <v>2056298</v>
      </c>
      <c r="G1526" s="196" t="s">
        <v>12763</v>
      </c>
      <c r="H1526" s="196" t="s">
        <v>12762</v>
      </c>
      <c r="I1526" s="197">
        <v>86.703443931331179</v>
      </c>
      <c r="J1526" s="196" t="s">
        <v>19711</v>
      </c>
      <c r="K1526" s="196" t="s">
        <v>12755</v>
      </c>
      <c r="L1526" s="196">
        <v>57</v>
      </c>
      <c r="M1526" s="196">
        <v>57</v>
      </c>
      <c r="N1526" s="196" t="s">
        <v>19696</v>
      </c>
      <c r="O1526" s="200">
        <v>40960</v>
      </c>
      <c r="P1526" s="196" t="s">
        <v>12760</v>
      </c>
      <c r="Q1526" s="196">
        <v>57</v>
      </c>
      <c r="R1526" s="196" t="s">
        <v>12755</v>
      </c>
      <c r="S1526" s="196" t="s">
        <v>17681</v>
      </c>
      <c r="T1526" s="198" t="str">
        <f t="shared" ref="T1526:T1530" si="615">P1526&amp;"-"&amp;R1526</f>
        <v>2"-(P)</v>
      </c>
    </row>
    <row r="1527" spans="1:20" x14ac:dyDescent="0.25">
      <c r="A1527">
        <v>2961498</v>
      </c>
      <c r="B1527" t="s">
        <v>19712</v>
      </c>
      <c r="C1527" t="s">
        <v>15874</v>
      </c>
      <c r="D1527">
        <v>20191107</v>
      </c>
      <c r="E1527" s="199">
        <v>8061</v>
      </c>
      <c r="F1527" s="199">
        <v>2764462</v>
      </c>
      <c r="G1527" s="196" t="s">
        <v>12768</v>
      </c>
      <c r="H1527" s="196" t="s">
        <v>12762</v>
      </c>
      <c r="I1527" s="197">
        <v>24.999999968426106</v>
      </c>
      <c r="J1527" s="196" t="s">
        <v>19713</v>
      </c>
      <c r="K1527" s="196" t="s">
        <v>12755</v>
      </c>
      <c r="L1527" s="196">
        <v>45</v>
      </c>
      <c r="M1527" s="196">
        <v>45</v>
      </c>
      <c r="N1527" s="196" t="s">
        <v>19714</v>
      </c>
      <c r="O1527" s="200">
        <v>41667</v>
      </c>
      <c r="P1527" s="196" t="s">
        <v>12760</v>
      </c>
      <c r="Q1527" s="196">
        <v>45</v>
      </c>
      <c r="R1527" s="196" t="s">
        <v>12755</v>
      </c>
      <c r="S1527" s="196" t="s">
        <v>19715</v>
      </c>
      <c r="T1527" s="198" t="str">
        <f t="shared" si="615"/>
        <v>2"-(P)</v>
      </c>
    </row>
    <row r="1528" spans="1:20" x14ac:dyDescent="0.25">
      <c r="A1528">
        <v>62081</v>
      </c>
      <c r="B1528" t="s">
        <v>19716</v>
      </c>
      <c r="C1528" t="s">
        <v>15874</v>
      </c>
      <c r="D1528">
        <v>20191029</v>
      </c>
      <c r="E1528" s="199">
        <v>434</v>
      </c>
      <c r="F1528" s="199">
        <v>2049499</v>
      </c>
      <c r="G1528" s="196" t="s">
        <v>12763</v>
      </c>
      <c r="H1528" s="196" t="s">
        <v>12764</v>
      </c>
      <c r="I1528" s="197">
        <v>22.545198278514015</v>
      </c>
      <c r="J1528" s="196" t="s">
        <v>19717</v>
      </c>
      <c r="K1528" s="196" t="s">
        <v>12755</v>
      </c>
      <c r="L1528" s="196">
        <v>45</v>
      </c>
      <c r="M1528" s="196">
        <v>45</v>
      </c>
      <c r="N1528" s="196" t="s">
        <v>19718</v>
      </c>
      <c r="O1528" s="200">
        <v>41080</v>
      </c>
      <c r="P1528" s="196" t="s">
        <v>12754</v>
      </c>
      <c r="Q1528" s="196">
        <v>45</v>
      </c>
      <c r="R1528" s="196" t="s">
        <v>12755</v>
      </c>
      <c r="S1528" s="196" t="s">
        <v>19719</v>
      </c>
      <c r="T1528" s="198" t="str">
        <f t="shared" si="615"/>
        <v>4"-(P)</v>
      </c>
    </row>
    <row r="1529" spans="1:20" x14ac:dyDescent="0.25">
      <c r="A1529">
        <v>2375104</v>
      </c>
      <c r="B1529" t="s">
        <v>19720</v>
      </c>
      <c r="C1529" t="s">
        <v>15874</v>
      </c>
      <c r="D1529">
        <v>20191025</v>
      </c>
      <c r="E1529" s="199">
        <v>17455</v>
      </c>
      <c r="F1529" s="199">
        <v>617892</v>
      </c>
      <c r="G1529" s="196" t="s">
        <v>12768</v>
      </c>
      <c r="H1529" s="196" t="s">
        <v>12762</v>
      </c>
      <c r="I1529" s="197">
        <v>53.918959122333803</v>
      </c>
      <c r="J1529" s="196" t="s">
        <v>16986</v>
      </c>
      <c r="K1529" s="196" t="s">
        <v>12755</v>
      </c>
      <c r="L1529" s="196">
        <v>0</v>
      </c>
      <c r="M1529" s="196">
        <v>0</v>
      </c>
      <c r="N1529" s="196" t="s">
        <v>16987</v>
      </c>
      <c r="O1529" s="200">
        <v>39448</v>
      </c>
      <c r="P1529" s="196" t="s">
        <v>12760</v>
      </c>
      <c r="Q1529" s="196">
        <v>57</v>
      </c>
      <c r="R1529" s="196" t="s">
        <v>12755</v>
      </c>
      <c r="S1529" s="196" t="s">
        <v>16988</v>
      </c>
      <c r="T1529" s="198" t="str">
        <f t="shared" si="615"/>
        <v>2"-(P)</v>
      </c>
    </row>
    <row r="1530" spans="1:20" x14ac:dyDescent="0.25">
      <c r="A1530">
        <v>2403818</v>
      </c>
      <c r="B1530" t="s">
        <v>19721</v>
      </c>
      <c r="C1530" t="s">
        <v>15874</v>
      </c>
      <c r="D1530">
        <v>20191104</v>
      </c>
      <c r="E1530" s="199">
        <v>10559</v>
      </c>
      <c r="F1530" s="199">
        <v>679756</v>
      </c>
      <c r="G1530" s="196" t="s">
        <v>12759</v>
      </c>
      <c r="H1530" s="196" t="s">
        <v>12762</v>
      </c>
      <c r="I1530" s="197">
        <v>27.879124305854194</v>
      </c>
      <c r="J1530" s="196" t="s">
        <v>19722</v>
      </c>
      <c r="K1530" s="196" t="s">
        <v>12755</v>
      </c>
      <c r="L1530" s="196">
        <v>60</v>
      </c>
      <c r="M1530" s="196">
        <v>60</v>
      </c>
      <c r="N1530" s="196" t="s">
        <v>19723</v>
      </c>
      <c r="O1530" s="200">
        <v>40269</v>
      </c>
      <c r="P1530" s="196" t="s">
        <v>12760</v>
      </c>
      <c r="Q1530" s="196">
        <v>60</v>
      </c>
      <c r="R1530" s="196" t="s">
        <v>12755</v>
      </c>
      <c r="S1530" s="196" t="s">
        <v>19724</v>
      </c>
      <c r="T1530" s="198" t="str">
        <f t="shared" si="615"/>
        <v>2"-(P)</v>
      </c>
    </row>
    <row r="1531" spans="1:20" x14ac:dyDescent="0.25">
      <c r="A1531">
        <v>1822408</v>
      </c>
      <c r="B1531" t="s">
        <v>19725</v>
      </c>
      <c r="C1531" t="s">
        <v>15874</v>
      </c>
      <c r="D1531">
        <v>20191101</v>
      </c>
      <c r="E1531" s="199">
        <v>18306</v>
      </c>
      <c r="F1531" s="199">
        <v>612061</v>
      </c>
      <c r="G1531" s="196" t="s">
        <v>12763</v>
      </c>
      <c r="H1531" s="196" t="s">
        <v>12762</v>
      </c>
      <c r="I1531" s="197">
        <v>536.98113153208305</v>
      </c>
      <c r="J1531" s="196" t="s">
        <v>19726</v>
      </c>
      <c r="K1531" s="196" t="s">
        <v>12755</v>
      </c>
      <c r="L1531" s="196">
        <v>0</v>
      </c>
      <c r="M1531" s="196">
        <v>0</v>
      </c>
      <c r="N1531" s="196" t="s">
        <v>19611</v>
      </c>
      <c r="O1531" s="200">
        <v>39675</v>
      </c>
      <c r="P1531" s="196" t="s">
        <v>12760</v>
      </c>
      <c r="Q1531" s="196">
        <v>60</v>
      </c>
      <c r="R1531" s="196" t="s">
        <v>12755</v>
      </c>
      <c r="S1531" s="196" t="s">
        <v>19612</v>
      </c>
      <c r="T1531" s="198" t="str">
        <f t="shared" ref="T1531" si="616">P1531&amp;"-"&amp;R1531</f>
        <v>2"-(P)</v>
      </c>
    </row>
    <row r="1532" spans="1:20" x14ac:dyDescent="0.25">
      <c r="A1532">
        <v>1984803</v>
      </c>
      <c r="B1532" t="s">
        <v>19727</v>
      </c>
      <c r="C1532" t="s">
        <v>15874</v>
      </c>
      <c r="D1532">
        <v>20191031</v>
      </c>
      <c r="E1532" s="199">
        <v>11519</v>
      </c>
      <c r="F1532" s="199">
        <v>496256</v>
      </c>
      <c r="G1532" s="196" t="s">
        <v>12759</v>
      </c>
      <c r="H1532" s="196" t="s">
        <v>12762</v>
      </c>
      <c r="I1532" s="197">
        <v>253.49220603937516</v>
      </c>
      <c r="J1532" s="196" t="s">
        <v>19728</v>
      </c>
      <c r="K1532" s="196" t="s">
        <v>12755</v>
      </c>
      <c r="L1532" s="196">
        <v>35</v>
      </c>
      <c r="M1532" s="196">
        <v>35</v>
      </c>
      <c r="N1532" s="196" t="s">
        <v>19219</v>
      </c>
      <c r="O1532" s="200">
        <v>41232</v>
      </c>
      <c r="P1532" s="196" t="s">
        <v>12760</v>
      </c>
      <c r="Q1532" s="196">
        <v>35</v>
      </c>
      <c r="R1532" s="196" t="s">
        <v>12755</v>
      </c>
      <c r="S1532" s="196" t="s">
        <v>17798</v>
      </c>
      <c r="T1532" s="198" t="str">
        <f t="shared" ref="T1532:T1536" si="617">P1532&amp;"-"&amp;R1532</f>
        <v>2"-(P)</v>
      </c>
    </row>
    <row r="1533" spans="1:20" x14ac:dyDescent="0.25">
      <c r="A1533">
        <v>3476744</v>
      </c>
      <c r="B1533" t="s">
        <v>19729</v>
      </c>
      <c r="C1533" t="s">
        <v>15874</v>
      </c>
      <c r="D1533">
        <v>20191024</v>
      </c>
      <c r="E1533" s="199">
        <v>2756</v>
      </c>
      <c r="F1533" s="199">
        <v>3816724</v>
      </c>
      <c r="G1533" s="196" t="s">
        <v>12768</v>
      </c>
      <c r="H1533" s="196" t="s">
        <v>12762</v>
      </c>
      <c r="I1533" s="197">
        <v>16.444586775350395</v>
      </c>
      <c r="J1533" s="196" t="s">
        <v>11850</v>
      </c>
      <c r="K1533" s="196" t="s">
        <v>12755</v>
      </c>
      <c r="L1533" s="196">
        <v>60</v>
      </c>
      <c r="M1533" s="196">
        <v>60</v>
      </c>
      <c r="N1533" s="196" t="s">
        <v>16074</v>
      </c>
      <c r="O1533" s="200">
        <v>42153</v>
      </c>
      <c r="P1533" s="196" t="s">
        <v>12760</v>
      </c>
      <c r="Q1533" s="196">
        <v>60</v>
      </c>
      <c r="R1533" s="196" t="s">
        <v>12755</v>
      </c>
      <c r="S1533" s="196" t="s">
        <v>11813</v>
      </c>
      <c r="T1533" s="198" t="str">
        <f t="shared" si="617"/>
        <v>2"-(P)</v>
      </c>
    </row>
    <row r="1534" spans="1:20" x14ac:dyDescent="0.25">
      <c r="A1534">
        <v>3314460</v>
      </c>
      <c r="B1534" t="s">
        <v>12416</v>
      </c>
      <c r="C1534" t="s">
        <v>15874</v>
      </c>
      <c r="D1534">
        <v>20191029</v>
      </c>
      <c r="E1534" s="199">
        <v>9452</v>
      </c>
      <c r="F1534" s="199">
        <v>3988331</v>
      </c>
      <c r="G1534" s="196" t="s">
        <v>12763</v>
      </c>
      <c r="H1534" s="196" t="s">
        <v>12762</v>
      </c>
      <c r="I1534" s="197">
        <v>84.448827591729568</v>
      </c>
      <c r="J1534" s="196" t="s">
        <v>11882</v>
      </c>
      <c r="K1534" s="196" t="s">
        <v>12755</v>
      </c>
      <c r="L1534" s="196">
        <v>60</v>
      </c>
      <c r="M1534" s="196">
        <v>60</v>
      </c>
      <c r="N1534" s="196" t="s">
        <v>19730</v>
      </c>
      <c r="O1534" s="200">
        <v>42566</v>
      </c>
      <c r="P1534" s="196" t="s">
        <v>12760</v>
      </c>
      <c r="Q1534" s="196">
        <v>60</v>
      </c>
      <c r="R1534" s="196" t="s">
        <v>12755</v>
      </c>
      <c r="S1534" s="196" t="s">
        <v>11916</v>
      </c>
      <c r="T1534" s="198" t="str">
        <f t="shared" si="617"/>
        <v>2"-(P)</v>
      </c>
    </row>
    <row r="1535" spans="1:20" x14ac:dyDescent="0.25">
      <c r="A1535">
        <v>3439377</v>
      </c>
      <c r="B1535" t="s">
        <v>19731</v>
      </c>
      <c r="C1535" t="s">
        <v>15874</v>
      </c>
      <c r="D1535">
        <v>20191101</v>
      </c>
      <c r="E1535" s="199">
        <v>11908</v>
      </c>
      <c r="F1535" s="199">
        <v>617280</v>
      </c>
      <c r="G1535" s="196" t="s">
        <v>12759</v>
      </c>
      <c r="H1535" s="196" t="s">
        <v>12762</v>
      </c>
      <c r="I1535" s="197">
        <v>130.53573788327557</v>
      </c>
      <c r="J1535" s="196" t="s">
        <v>19732</v>
      </c>
      <c r="K1535" s="196" t="s">
        <v>12755</v>
      </c>
      <c r="L1535" s="196">
        <v>0</v>
      </c>
      <c r="M1535" s="196">
        <v>0</v>
      </c>
      <c r="N1535" s="196" t="s">
        <v>19733</v>
      </c>
      <c r="O1535" s="200">
        <v>39448</v>
      </c>
      <c r="P1535" s="196" t="s">
        <v>12760</v>
      </c>
      <c r="Q1535" s="196">
        <v>60</v>
      </c>
      <c r="R1535" s="196" t="s">
        <v>12755</v>
      </c>
      <c r="S1535" s="196" t="s">
        <v>65</v>
      </c>
      <c r="T1535" s="198" t="str">
        <f t="shared" si="617"/>
        <v>2"-(P)</v>
      </c>
    </row>
    <row r="1536" spans="1:20" x14ac:dyDescent="0.25">
      <c r="A1536">
        <v>296719</v>
      </c>
      <c r="B1536" t="s">
        <v>19734</v>
      </c>
      <c r="C1536" t="s">
        <v>15874</v>
      </c>
      <c r="D1536">
        <v>20191104</v>
      </c>
      <c r="E1536" s="199">
        <v>18342</v>
      </c>
      <c r="F1536" s="199">
        <v>1748658</v>
      </c>
      <c r="G1536" s="196" t="s">
        <v>12768</v>
      </c>
      <c r="H1536" s="196" t="s">
        <v>12765</v>
      </c>
      <c r="I1536" s="197">
        <v>30.466606830912372</v>
      </c>
      <c r="J1536" s="196" t="s">
        <v>65</v>
      </c>
      <c r="K1536" s="196" t="s">
        <v>12758</v>
      </c>
      <c r="L1536" s="196"/>
      <c r="M1536" s="196"/>
      <c r="N1536" s="196" t="s">
        <v>18779</v>
      </c>
      <c r="O1536" s="200">
        <v>40211</v>
      </c>
      <c r="P1536" s="196" t="s">
        <v>12760</v>
      </c>
      <c r="Q1536" s="196">
        <v>60</v>
      </c>
      <c r="R1536" s="196" t="s">
        <v>12758</v>
      </c>
      <c r="S1536" s="196" t="s">
        <v>18025</v>
      </c>
      <c r="T1536" s="198" t="str">
        <f t="shared" si="617"/>
        <v>2"-(W)</v>
      </c>
    </row>
    <row r="1537" spans="1:20" x14ac:dyDescent="0.25">
      <c r="A1537">
        <v>364666</v>
      </c>
      <c r="B1537" t="s">
        <v>19735</v>
      </c>
      <c r="C1537" t="s">
        <v>15874</v>
      </c>
      <c r="D1537">
        <v>20191108</v>
      </c>
      <c r="E1537" s="199">
        <v>13416</v>
      </c>
      <c r="F1537" s="199">
        <v>241988</v>
      </c>
      <c r="G1537" s="196" t="s">
        <v>12759</v>
      </c>
      <c r="H1537" s="196" t="s">
        <v>12765</v>
      </c>
      <c r="I1537" s="197">
        <v>126.39453790092273</v>
      </c>
      <c r="J1537" s="196" t="s">
        <v>19736</v>
      </c>
      <c r="K1537" s="196" t="s">
        <v>12758</v>
      </c>
      <c r="L1537" s="196">
        <v>0</v>
      </c>
      <c r="M1537" s="196">
        <v>0</v>
      </c>
      <c r="N1537" s="196" t="s">
        <v>19737</v>
      </c>
      <c r="O1537" s="200">
        <v>40332</v>
      </c>
      <c r="P1537" s="196" t="s">
        <v>12760</v>
      </c>
      <c r="Q1537" s="196">
        <v>57</v>
      </c>
      <c r="R1537" s="196" t="s">
        <v>12755</v>
      </c>
      <c r="S1537" s="196" t="s">
        <v>17857</v>
      </c>
      <c r="T1537" s="198" t="str">
        <f t="shared" ref="T1537:T1538" si="618">P1537&amp;"-"&amp;R1537</f>
        <v>2"-(P)</v>
      </c>
    </row>
    <row r="1538" spans="1:20" x14ac:dyDescent="0.25">
      <c r="A1538">
        <v>1307861</v>
      </c>
      <c r="B1538" t="s">
        <v>19738</v>
      </c>
      <c r="C1538" t="s">
        <v>15874</v>
      </c>
      <c r="D1538">
        <v>20191101</v>
      </c>
      <c r="E1538" s="199">
        <v>1671</v>
      </c>
      <c r="F1538" s="199">
        <v>441148</v>
      </c>
      <c r="G1538" s="196" t="s">
        <v>12759</v>
      </c>
      <c r="H1538" s="196" t="s">
        <v>12762</v>
      </c>
      <c r="I1538" s="197">
        <v>40.857176482806651</v>
      </c>
      <c r="J1538" s="196" t="s">
        <v>19739</v>
      </c>
      <c r="K1538" s="196" t="s">
        <v>12755</v>
      </c>
      <c r="L1538" s="196">
        <v>45</v>
      </c>
      <c r="M1538" s="196">
        <v>45</v>
      </c>
      <c r="N1538" s="196" t="s">
        <v>16885</v>
      </c>
      <c r="O1538" s="200">
        <v>42486</v>
      </c>
      <c r="P1538" s="196" t="s">
        <v>12754</v>
      </c>
      <c r="Q1538" s="196">
        <v>45</v>
      </c>
      <c r="R1538" s="196" t="s">
        <v>12755</v>
      </c>
      <c r="S1538" s="196" t="s">
        <v>16886</v>
      </c>
      <c r="T1538" s="198" t="str">
        <f t="shared" si="618"/>
        <v>4"-(P)</v>
      </c>
    </row>
    <row r="1539" spans="1:20" x14ac:dyDescent="0.25">
      <c r="A1539">
        <v>2878558</v>
      </c>
      <c r="B1539" t="s">
        <v>19740</v>
      </c>
      <c r="C1539" t="s">
        <v>15874</v>
      </c>
      <c r="D1539">
        <v>20191021</v>
      </c>
      <c r="E1539" s="199">
        <v>4261</v>
      </c>
      <c r="F1539" s="199">
        <v>2541593</v>
      </c>
      <c r="G1539" s="196" t="s">
        <v>12763</v>
      </c>
      <c r="H1539" s="196" t="s">
        <v>12762</v>
      </c>
      <c r="I1539" s="197">
        <v>439.9038720299306</v>
      </c>
      <c r="J1539" s="196" t="s">
        <v>19741</v>
      </c>
      <c r="K1539" s="196" t="s">
        <v>12755</v>
      </c>
      <c r="L1539" s="196">
        <v>60</v>
      </c>
      <c r="M1539" s="196">
        <v>60</v>
      </c>
      <c r="N1539" s="196" t="s">
        <v>19742</v>
      </c>
      <c r="O1539" s="200">
        <v>41508</v>
      </c>
      <c r="P1539" s="196" t="s">
        <v>12754</v>
      </c>
      <c r="Q1539" s="196">
        <v>60</v>
      </c>
      <c r="R1539" s="196" t="s">
        <v>12755</v>
      </c>
      <c r="S1539" s="196" t="s">
        <v>19743</v>
      </c>
      <c r="T1539" s="198" t="str">
        <f t="shared" ref="T1539:T1542" si="619">P1539&amp;"-"&amp;R1539</f>
        <v>4"-(P)</v>
      </c>
    </row>
    <row r="1540" spans="1:20" x14ac:dyDescent="0.25">
      <c r="A1540">
        <v>3587220</v>
      </c>
      <c r="B1540" t="s">
        <v>19744</v>
      </c>
      <c r="C1540" t="s">
        <v>15874</v>
      </c>
      <c r="D1540">
        <v>20191028</v>
      </c>
      <c r="E1540" s="199">
        <v>17422</v>
      </c>
      <c r="F1540" s="199">
        <v>4573195</v>
      </c>
      <c r="G1540" s="196" t="s">
        <v>12759</v>
      </c>
      <c r="H1540" s="196" t="s">
        <v>12760</v>
      </c>
      <c r="I1540" s="197">
        <v>126.00000002138407</v>
      </c>
      <c r="J1540" s="196" t="s">
        <v>12018</v>
      </c>
      <c r="K1540" s="196" t="s">
        <v>12755</v>
      </c>
      <c r="L1540" s="196">
        <v>57</v>
      </c>
      <c r="M1540" s="196">
        <v>57</v>
      </c>
      <c r="N1540" s="196" t="s">
        <v>19745</v>
      </c>
      <c r="O1540" s="200">
        <v>42523</v>
      </c>
      <c r="P1540" s="196" t="s">
        <v>12754</v>
      </c>
      <c r="Q1540" s="196">
        <v>57</v>
      </c>
      <c r="R1540" s="196" t="s">
        <v>12755</v>
      </c>
      <c r="S1540" s="196" t="s">
        <v>11917</v>
      </c>
      <c r="T1540" s="198" t="str">
        <f t="shared" si="619"/>
        <v>4"-(P)</v>
      </c>
    </row>
    <row r="1541" spans="1:20" x14ac:dyDescent="0.25">
      <c r="A1541">
        <v>3441885</v>
      </c>
      <c r="B1541" t="s">
        <v>19746</v>
      </c>
      <c r="C1541" t="s">
        <v>15874</v>
      </c>
      <c r="D1541">
        <v>20191024</v>
      </c>
      <c r="E1541" s="199">
        <v>11775</v>
      </c>
      <c r="F1541" s="199">
        <v>2399975</v>
      </c>
      <c r="G1541" s="196" t="s">
        <v>12759</v>
      </c>
      <c r="H1541" s="196" t="s">
        <v>12762</v>
      </c>
      <c r="I1541" s="197">
        <v>899.03597654446764</v>
      </c>
      <c r="J1541" s="196" t="s">
        <v>19747</v>
      </c>
      <c r="K1541" s="196" t="s">
        <v>12755</v>
      </c>
      <c r="L1541" s="196">
        <v>60</v>
      </c>
      <c r="M1541" s="196">
        <v>60</v>
      </c>
      <c r="N1541" s="196" t="s">
        <v>19748</v>
      </c>
      <c r="O1541" s="200">
        <v>40088</v>
      </c>
      <c r="P1541" s="196" t="s">
        <v>12760</v>
      </c>
      <c r="Q1541" s="196">
        <v>60</v>
      </c>
      <c r="R1541" s="196" t="s">
        <v>12755</v>
      </c>
      <c r="S1541" s="196" t="s">
        <v>19749</v>
      </c>
      <c r="T1541" s="198" t="str">
        <f t="shared" si="619"/>
        <v>2"-(P)</v>
      </c>
    </row>
    <row r="1542" spans="1:20" x14ac:dyDescent="0.25">
      <c r="A1542">
        <v>1194864</v>
      </c>
      <c r="B1542" t="s">
        <v>19750</v>
      </c>
      <c r="C1542" t="s">
        <v>15874</v>
      </c>
      <c r="D1542">
        <v>20191108</v>
      </c>
      <c r="E1542" s="199">
        <v>13188</v>
      </c>
      <c r="F1542" s="199">
        <v>283842</v>
      </c>
      <c r="G1542" s="196" t="s">
        <v>12768</v>
      </c>
      <c r="H1542" s="196" t="s">
        <v>12762</v>
      </c>
      <c r="I1542" s="197">
        <v>224.84141483865</v>
      </c>
      <c r="J1542" s="196" t="s">
        <v>19457</v>
      </c>
      <c r="K1542" s="196" t="s">
        <v>12755</v>
      </c>
      <c r="L1542" s="196">
        <v>0</v>
      </c>
      <c r="M1542" s="196">
        <v>0</v>
      </c>
      <c r="N1542" s="196" t="s">
        <v>19458</v>
      </c>
      <c r="O1542" s="200">
        <v>39814</v>
      </c>
      <c r="P1542" s="196" t="s">
        <v>12754</v>
      </c>
      <c r="Q1542" s="196">
        <v>60</v>
      </c>
      <c r="R1542" s="196" t="s">
        <v>12755</v>
      </c>
      <c r="S1542" s="196" t="s">
        <v>17539</v>
      </c>
      <c r="T1542" s="198" t="str">
        <f t="shared" si="619"/>
        <v>4"-(P)</v>
      </c>
    </row>
    <row r="1543" spans="1:20" x14ac:dyDescent="0.25">
      <c r="A1543">
        <v>1419210</v>
      </c>
      <c r="B1543" t="s">
        <v>19751</v>
      </c>
      <c r="C1543" t="s">
        <v>15874</v>
      </c>
      <c r="D1543">
        <v>20191113</v>
      </c>
      <c r="E1543" s="199">
        <v>15845</v>
      </c>
      <c r="F1543" s="199">
        <v>132050</v>
      </c>
      <c r="G1543" s="196" t="s">
        <v>12763</v>
      </c>
      <c r="H1543" s="196" t="s">
        <v>12764</v>
      </c>
      <c r="I1543" s="197">
        <v>83.628496248301374</v>
      </c>
      <c r="J1543" s="196" t="s">
        <v>19752</v>
      </c>
      <c r="K1543" s="196" t="s">
        <v>12755</v>
      </c>
      <c r="L1543" s="196">
        <v>57</v>
      </c>
      <c r="M1543" s="196">
        <v>57</v>
      </c>
      <c r="N1543" s="196" t="s">
        <v>17243</v>
      </c>
      <c r="O1543" s="200">
        <v>39484</v>
      </c>
      <c r="P1543" s="196" t="s">
        <v>12767</v>
      </c>
      <c r="Q1543" s="196">
        <v>57</v>
      </c>
      <c r="R1543" s="196" t="s">
        <v>12755</v>
      </c>
      <c r="S1543" s="196" t="s">
        <v>17244</v>
      </c>
      <c r="T1543" s="198" t="str">
        <f t="shared" ref="T1543" si="620">P1543&amp;"-"&amp;R1543</f>
        <v>6"-(P)</v>
      </c>
    </row>
    <row r="1544" spans="1:20" x14ac:dyDescent="0.25">
      <c r="A1544">
        <v>3598678</v>
      </c>
      <c r="B1544" t="s">
        <v>19753</v>
      </c>
      <c r="C1544" t="s">
        <v>15874</v>
      </c>
      <c r="D1544">
        <v>20191114</v>
      </c>
      <c r="E1544" s="199">
        <v>25386</v>
      </c>
      <c r="F1544" s="199">
        <v>664556</v>
      </c>
      <c r="G1544" s="196" t="s">
        <v>12763</v>
      </c>
      <c r="H1544" s="196" t="s">
        <v>12762</v>
      </c>
      <c r="I1544" s="197">
        <v>13.736720117658951</v>
      </c>
      <c r="J1544" s="196" t="s">
        <v>19754</v>
      </c>
      <c r="K1544" s="196" t="s">
        <v>12755</v>
      </c>
      <c r="L1544" s="196">
        <v>2</v>
      </c>
      <c r="M1544" s="196">
        <v>2</v>
      </c>
      <c r="N1544" s="196" t="s">
        <v>16835</v>
      </c>
      <c r="O1544" s="200">
        <v>40219</v>
      </c>
      <c r="P1544" s="196" t="s">
        <v>12760</v>
      </c>
      <c r="Q1544" s="196">
        <v>57</v>
      </c>
      <c r="R1544" s="196" t="s">
        <v>12755</v>
      </c>
      <c r="S1544" s="196" t="s">
        <v>16836</v>
      </c>
      <c r="T1544" s="198" t="str">
        <f t="shared" ref="T1544" si="621">P1544&amp;"-"&amp;R1544</f>
        <v>2"-(P)</v>
      </c>
    </row>
    <row r="1545" spans="1:20" x14ac:dyDescent="0.25">
      <c r="A1545">
        <v>1469852</v>
      </c>
      <c r="B1545" t="s">
        <v>19755</v>
      </c>
      <c r="C1545" t="s">
        <v>15874</v>
      </c>
      <c r="D1545">
        <v>20191101</v>
      </c>
      <c r="E1545" s="199">
        <v>1621</v>
      </c>
      <c r="F1545" s="199">
        <v>443134</v>
      </c>
      <c r="G1545" s="196" t="s">
        <v>12759</v>
      </c>
      <c r="H1545" s="196" t="s">
        <v>12762</v>
      </c>
      <c r="I1545" s="197">
        <v>140.82408762698697</v>
      </c>
      <c r="J1545" s="196" t="s">
        <v>19756</v>
      </c>
      <c r="K1545" s="196" t="s">
        <v>12755</v>
      </c>
      <c r="L1545" s="196">
        <v>45</v>
      </c>
      <c r="M1545" s="196">
        <v>45</v>
      </c>
      <c r="N1545" s="196" t="s">
        <v>16631</v>
      </c>
      <c r="O1545" s="200">
        <v>42487</v>
      </c>
      <c r="P1545" s="196" t="s">
        <v>12760</v>
      </c>
      <c r="Q1545" s="196">
        <v>45</v>
      </c>
      <c r="R1545" s="196" t="s">
        <v>12755</v>
      </c>
      <c r="S1545" s="196" t="s">
        <v>16632</v>
      </c>
      <c r="T1545" s="198" t="str">
        <f t="shared" ref="T1545:T1546" si="622">P1545&amp;"-"&amp;R1545</f>
        <v>2"-(P)</v>
      </c>
    </row>
    <row r="1546" spans="1:20" x14ac:dyDescent="0.25">
      <c r="A1546">
        <v>3667085</v>
      </c>
      <c r="B1546" t="s">
        <v>19757</v>
      </c>
      <c r="C1546" t="s">
        <v>15874</v>
      </c>
      <c r="D1546">
        <v>20191113</v>
      </c>
      <c r="E1546" s="199">
        <v>33050</v>
      </c>
      <c r="F1546" s="199">
        <v>5109290</v>
      </c>
      <c r="G1546" s="196" t="s">
        <v>12759</v>
      </c>
      <c r="H1546" s="196" t="s">
        <v>12760</v>
      </c>
      <c r="I1546" s="197">
        <v>17.936370188415466</v>
      </c>
      <c r="J1546" s="196" t="s">
        <v>19758</v>
      </c>
      <c r="K1546" s="196" t="s">
        <v>12755</v>
      </c>
      <c r="L1546" s="196">
        <v>60</v>
      </c>
      <c r="M1546" s="196">
        <v>60</v>
      </c>
      <c r="N1546" s="196" t="s">
        <v>19759</v>
      </c>
      <c r="O1546" s="200">
        <v>43307</v>
      </c>
      <c r="P1546" s="196" t="s">
        <v>12760</v>
      </c>
      <c r="Q1546" s="196">
        <v>60</v>
      </c>
      <c r="R1546" s="196" t="s">
        <v>12755</v>
      </c>
      <c r="S1546" s="196" t="s">
        <v>19760</v>
      </c>
      <c r="T1546" s="198" t="str">
        <f t="shared" si="622"/>
        <v>2"-(P)</v>
      </c>
    </row>
    <row r="1547" spans="1:20" x14ac:dyDescent="0.25">
      <c r="A1547">
        <v>2833937</v>
      </c>
      <c r="B1547" t="s">
        <v>19761</v>
      </c>
      <c r="C1547" t="s">
        <v>15874</v>
      </c>
      <c r="D1547">
        <v>20191107</v>
      </c>
      <c r="E1547" s="199">
        <v>32253</v>
      </c>
      <c r="F1547" s="199">
        <v>2505594</v>
      </c>
      <c r="G1547" s="196" t="s">
        <v>12763</v>
      </c>
      <c r="H1547" s="196" t="s">
        <v>12762</v>
      </c>
      <c r="I1547" s="197">
        <v>219.86193802943336</v>
      </c>
      <c r="J1547" s="196" t="s">
        <v>19762</v>
      </c>
      <c r="K1547" s="196" t="s">
        <v>12755</v>
      </c>
      <c r="L1547" s="196">
        <v>57</v>
      </c>
      <c r="M1547" s="196">
        <v>57</v>
      </c>
      <c r="N1547" s="196" t="s">
        <v>19763</v>
      </c>
      <c r="O1547" s="200">
        <v>43087</v>
      </c>
      <c r="P1547" s="196" t="s">
        <v>12761</v>
      </c>
      <c r="Q1547" s="196">
        <v>57</v>
      </c>
      <c r="R1547" s="196" t="s">
        <v>12758</v>
      </c>
      <c r="S1547" s="196" t="s">
        <v>19764</v>
      </c>
      <c r="T1547" s="198" t="str">
        <f t="shared" ref="T1547:T1550" si="623">P1547&amp;"-"&amp;R1547</f>
        <v>4-1/2"-(W)</v>
      </c>
    </row>
    <row r="1548" spans="1:20" x14ac:dyDescent="0.25">
      <c r="A1548">
        <v>3344784</v>
      </c>
      <c r="B1548" t="s">
        <v>12452</v>
      </c>
      <c r="C1548" t="s">
        <v>15874</v>
      </c>
      <c r="D1548">
        <v>20191029</v>
      </c>
      <c r="E1548" s="199">
        <v>31459</v>
      </c>
      <c r="F1548" s="199">
        <v>3953132</v>
      </c>
      <c r="G1548" s="196" t="s">
        <v>12759</v>
      </c>
      <c r="H1548" s="196" t="s">
        <v>12762</v>
      </c>
      <c r="I1548" s="197">
        <v>48.124001860962281</v>
      </c>
      <c r="J1548" s="196" t="s">
        <v>11870</v>
      </c>
      <c r="K1548" s="196" t="s">
        <v>12755</v>
      </c>
      <c r="L1548" s="196">
        <v>57</v>
      </c>
      <c r="M1548" s="196">
        <v>57</v>
      </c>
      <c r="N1548" s="196" t="s">
        <v>19765</v>
      </c>
      <c r="O1548" s="200">
        <v>42585</v>
      </c>
      <c r="P1548" s="196" t="s">
        <v>12760</v>
      </c>
      <c r="Q1548" s="196">
        <v>57</v>
      </c>
      <c r="R1548" s="196" t="s">
        <v>12755</v>
      </c>
      <c r="S1548" s="196" t="s">
        <v>11911</v>
      </c>
      <c r="T1548" s="198" t="str">
        <f t="shared" si="623"/>
        <v>2"-(P)</v>
      </c>
    </row>
    <row r="1549" spans="1:20" x14ac:dyDescent="0.25">
      <c r="A1549">
        <v>87304</v>
      </c>
      <c r="B1549" t="s">
        <v>19766</v>
      </c>
      <c r="C1549" t="s">
        <v>15874</v>
      </c>
      <c r="D1549">
        <v>20191101</v>
      </c>
      <c r="E1549" s="199">
        <v>1888</v>
      </c>
      <c r="F1549" s="199">
        <v>3414288</v>
      </c>
      <c r="G1549" s="196" t="s">
        <v>12763</v>
      </c>
      <c r="H1549" s="196" t="s">
        <v>12762</v>
      </c>
      <c r="I1549" s="197">
        <v>159.00000002665524</v>
      </c>
      <c r="J1549" s="196" t="s">
        <v>19767</v>
      </c>
      <c r="K1549" s="196" t="s">
        <v>12755</v>
      </c>
      <c r="L1549" s="196">
        <v>45</v>
      </c>
      <c r="M1549" s="196">
        <v>45</v>
      </c>
      <c r="N1549" s="196" t="s">
        <v>19768</v>
      </c>
      <c r="O1549" s="200">
        <v>41995</v>
      </c>
      <c r="P1549" s="196" t="s">
        <v>12760</v>
      </c>
      <c r="Q1549" s="196">
        <v>45</v>
      </c>
      <c r="R1549" s="196" t="s">
        <v>12755</v>
      </c>
      <c r="S1549" s="196" t="s">
        <v>19769</v>
      </c>
      <c r="T1549" s="198" t="str">
        <f t="shared" si="623"/>
        <v>2"-(P)</v>
      </c>
    </row>
    <row r="1550" spans="1:20" x14ac:dyDescent="0.25">
      <c r="A1550">
        <v>3264068</v>
      </c>
      <c r="B1550" t="s">
        <v>19770</v>
      </c>
      <c r="C1550" t="s">
        <v>15874</v>
      </c>
      <c r="D1550">
        <v>20191029</v>
      </c>
      <c r="E1550" s="199">
        <v>21854</v>
      </c>
      <c r="F1550" s="199">
        <v>230013</v>
      </c>
      <c r="G1550" s="196" t="s">
        <v>12759</v>
      </c>
      <c r="H1550" s="196" t="s">
        <v>12762</v>
      </c>
      <c r="I1550" s="197">
        <v>45.452507458482685</v>
      </c>
      <c r="J1550" s="196" t="s">
        <v>19771</v>
      </c>
      <c r="K1550" s="196" t="s">
        <v>12755</v>
      </c>
      <c r="L1550" s="196">
        <v>0</v>
      </c>
      <c r="M1550" s="196">
        <v>0</v>
      </c>
      <c r="N1550" s="196" t="s">
        <v>19772</v>
      </c>
      <c r="O1550" s="200">
        <v>41581</v>
      </c>
      <c r="P1550" s="196" t="s">
        <v>12760</v>
      </c>
      <c r="Q1550" s="196">
        <v>57</v>
      </c>
      <c r="R1550" s="196" t="s">
        <v>12755</v>
      </c>
      <c r="S1550" s="196" t="s">
        <v>19773</v>
      </c>
      <c r="T1550" s="198" t="str">
        <f t="shared" si="623"/>
        <v>2"-(P)</v>
      </c>
    </row>
    <row r="1551" spans="1:20" x14ac:dyDescent="0.25">
      <c r="A1551">
        <v>1552943</v>
      </c>
      <c r="B1551" t="s">
        <v>19774</v>
      </c>
      <c r="C1551" t="s">
        <v>15874</v>
      </c>
      <c r="D1551">
        <v>20191105</v>
      </c>
      <c r="E1551" s="199">
        <v>10225</v>
      </c>
      <c r="F1551" s="199">
        <v>346413</v>
      </c>
      <c r="G1551" s="196" t="s">
        <v>12763</v>
      </c>
      <c r="H1551" s="196" t="s">
        <v>12765</v>
      </c>
      <c r="I1551" s="197">
        <v>59.360131697289148</v>
      </c>
      <c r="J1551" s="196" t="s">
        <v>19775</v>
      </c>
      <c r="K1551" s="196" t="s">
        <v>12758</v>
      </c>
      <c r="L1551" s="196">
        <v>0</v>
      </c>
      <c r="M1551" s="196">
        <v>0</v>
      </c>
      <c r="N1551" s="196" t="s">
        <v>19776</v>
      </c>
      <c r="O1551" s="200">
        <v>43664</v>
      </c>
      <c r="P1551" s="196" t="s">
        <v>12760</v>
      </c>
      <c r="Q1551" s="196">
        <v>45</v>
      </c>
      <c r="R1551" s="196" t="s">
        <v>12755</v>
      </c>
      <c r="S1551" s="196" t="s">
        <v>19777</v>
      </c>
      <c r="T1551" s="198" t="str">
        <f t="shared" ref="T1551:T1552" si="624">P1551&amp;"-"&amp;R1551</f>
        <v>2"-(P)</v>
      </c>
    </row>
    <row r="1552" spans="1:20" x14ac:dyDescent="0.25">
      <c r="A1552">
        <v>2953657</v>
      </c>
      <c r="B1552" t="s">
        <v>12234</v>
      </c>
      <c r="C1552" t="s">
        <v>15874</v>
      </c>
      <c r="D1552">
        <v>20191029</v>
      </c>
      <c r="E1552" s="199">
        <v>32153</v>
      </c>
      <c r="F1552" s="199">
        <v>2846898</v>
      </c>
      <c r="G1552" s="196" t="s">
        <v>12759</v>
      </c>
      <c r="H1552" s="196" t="s">
        <v>12762</v>
      </c>
      <c r="I1552" s="197">
        <v>106.00000002452299</v>
      </c>
      <c r="J1552" s="196" t="s">
        <v>11614</v>
      </c>
      <c r="K1552" s="196" t="s">
        <v>12755</v>
      </c>
      <c r="L1552" s="196">
        <v>57</v>
      </c>
      <c r="M1552" s="196">
        <v>57</v>
      </c>
      <c r="N1552" s="196" t="s">
        <v>19778</v>
      </c>
      <c r="O1552" s="200">
        <v>41463</v>
      </c>
      <c r="P1552" s="196" t="s">
        <v>12754</v>
      </c>
      <c r="Q1552" s="196">
        <v>57</v>
      </c>
      <c r="R1552" s="196" t="s">
        <v>12755</v>
      </c>
      <c r="S1552" s="196" t="s">
        <v>19779</v>
      </c>
      <c r="T1552" s="198" t="str">
        <f t="shared" si="624"/>
        <v>4"-(P)</v>
      </c>
    </row>
    <row r="1553" spans="1:20" x14ac:dyDescent="0.25">
      <c r="A1553">
        <v>494293</v>
      </c>
      <c r="B1553" t="s">
        <v>19780</v>
      </c>
      <c r="C1553" t="s">
        <v>15874</v>
      </c>
      <c r="D1553">
        <v>20191018</v>
      </c>
      <c r="E1553" s="199">
        <v>12692</v>
      </c>
      <c r="F1553" s="199">
        <v>306907</v>
      </c>
      <c r="G1553" s="196" t="s">
        <v>12759</v>
      </c>
      <c r="H1553" s="196" t="s">
        <v>12764</v>
      </c>
      <c r="I1553" s="197">
        <v>127.14284014927837</v>
      </c>
      <c r="J1553" s="196" t="s">
        <v>17530</v>
      </c>
      <c r="K1553" s="196" t="s">
        <v>12755</v>
      </c>
      <c r="L1553" s="196">
        <v>0</v>
      </c>
      <c r="M1553" s="196">
        <v>0</v>
      </c>
      <c r="N1553" s="196" t="s">
        <v>17531</v>
      </c>
      <c r="O1553" s="200">
        <v>40080</v>
      </c>
      <c r="P1553" s="196" t="s">
        <v>12762</v>
      </c>
      <c r="Q1553" s="196">
        <v>57</v>
      </c>
      <c r="R1553" s="196" t="s">
        <v>12755</v>
      </c>
      <c r="S1553" s="196" t="s">
        <v>17532</v>
      </c>
      <c r="T1553" s="198" t="str">
        <f t="shared" ref="T1553" si="625">P1553&amp;"-"&amp;R1553</f>
        <v>1"-(P)</v>
      </c>
    </row>
    <row r="1554" spans="1:20" x14ac:dyDescent="0.25">
      <c r="A1554">
        <v>3429953</v>
      </c>
      <c r="B1554" t="s">
        <v>12519</v>
      </c>
      <c r="C1554" t="s">
        <v>15874</v>
      </c>
      <c r="D1554">
        <v>20191111</v>
      </c>
      <c r="E1554" s="199">
        <v>13083</v>
      </c>
      <c r="F1554" s="199">
        <v>4132775</v>
      </c>
      <c r="G1554" s="196" t="s">
        <v>12763</v>
      </c>
      <c r="H1554" s="196" t="s">
        <v>12764</v>
      </c>
      <c r="I1554" s="197">
        <v>30.999999989168312</v>
      </c>
      <c r="J1554" s="196" t="s">
        <v>12076</v>
      </c>
      <c r="K1554" s="196" t="s">
        <v>12755</v>
      </c>
      <c r="L1554" s="196">
        <v>57</v>
      </c>
      <c r="M1554" s="196">
        <v>57</v>
      </c>
      <c r="N1554" s="196" t="s">
        <v>19524</v>
      </c>
      <c r="O1554" s="200">
        <v>42262</v>
      </c>
      <c r="P1554" s="196" t="s">
        <v>12760</v>
      </c>
      <c r="Q1554" s="196">
        <v>57</v>
      </c>
      <c r="R1554" s="196" t="s">
        <v>12755</v>
      </c>
      <c r="S1554" s="196" t="s">
        <v>11819</v>
      </c>
      <c r="T1554" s="198" t="str">
        <f t="shared" ref="T1554:T1556" si="626">P1554&amp;"-"&amp;R1554</f>
        <v>2"-(P)</v>
      </c>
    </row>
    <row r="1555" spans="1:20" x14ac:dyDescent="0.25">
      <c r="A1555">
        <v>372511</v>
      </c>
      <c r="B1555" t="s">
        <v>19781</v>
      </c>
      <c r="C1555" t="s">
        <v>15874</v>
      </c>
      <c r="D1555">
        <v>20191018</v>
      </c>
      <c r="E1555" s="199">
        <v>13450</v>
      </c>
      <c r="F1555" s="199">
        <v>2587221</v>
      </c>
      <c r="G1555" s="196" t="s">
        <v>12763</v>
      </c>
      <c r="H1555" s="196" t="s">
        <v>12762</v>
      </c>
      <c r="I1555" s="197">
        <v>15.000000018316115</v>
      </c>
      <c r="J1555" s="196" t="s">
        <v>19782</v>
      </c>
      <c r="K1555" s="196" t="s">
        <v>12755</v>
      </c>
      <c r="L1555" s="196">
        <v>57</v>
      </c>
      <c r="M1555" s="196">
        <v>57</v>
      </c>
      <c r="N1555" s="196" t="s">
        <v>17615</v>
      </c>
      <c r="O1555" s="200">
        <v>41445</v>
      </c>
      <c r="P1555" s="196" t="s">
        <v>12760</v>
      </c>
      <c r="Q1555" s="196">
        <v>57</v>
      </c>
      <c r="R1555" s="196" t="s">
        <v>12755</v>
      </c>
      <c r="S1555" s="196" t="s">
        <v>17616</v>
      </c>
      <c r="T1555" s="198" t="str">
        <f t="shared" si="626"/>
        <v>2"-(P)</v>
      </c>
    </row>
    <row r="1556" spans="1:20" x14ac:dyDescent="0.25">
      <c r="A1556">
        <v>3385485</v>
      </c>
      <c r="B1556" t="s">
        <v>12445</v>
      </c>
      <c r="C1556" t="s">
        <v>15874</v>
      </c>
      <c r="D1556">
        <v>20191112</v>
      </c>
      <c r="E1556" s="199">
        <v>21134</v>
      </c>
      <c r="F1556" s="199">
        <v>4046576</v>
      </c>
      <c r="G1556" s="196" t="s">
        <v>12759</v>
      </c>
      <c r="H1556" s="196" t="s">
        <v>12762</v>
      </c>
      <c r="I1556" s="197">
        <v>332.97428787788164</v>
      </c>
      <c r="J1556" s="196" t="s">
        <v>11866</v>
      </c>
      <c r="K1556" s="196" t="s">
        <v>12755</v>
      </c>
      <c r="L1556" s="196">
        <v>57</v>
      </c>
      <c r="M1556" s="196">
        <v>57</v>
      </c>
      <c r="N1556" s="196" t="s">
        <v>19783</v>
      </c>
      <c r="O1556" s="200">
        <v>42440</v>
      </c>
      <c r="P1556" s="196" t="s">
        <v>12760</v>
      </c>
      <c r="Q1556" s="196">
        <v>57</v>
      </c>
      <c r="R1556" s="196" t="s">
        <v>12755</v>
      </c>
      <c r="S1556" s="196" t="s">
        <v>11921</v>
      </c>
      <c r="T1556" s="198" t="str">
        <f t="shared" si="626"/>
        <v>2"-(P)</v>
      </c>
    </row>
    <row r="1557" spans="1:20" x14ac:dyDescent="0.25">
      <c r="A1557">
        <v>2970969</v>
      </c>
      <c r="B1557" t="s">
        <v>19784</v>
      </c>
      <c r="C1557" t="s">
        <v>15874</v>
      </c>
      <c r="D1557">
        <v>20191111</v>
      </c>
      <c r="E1557" s="199">
        <v>18253</v>
      </c>
      <c r="F1557" s="199">
        <v>4094733</v>
      </c>
      <c r="G1557" s="196" t="s">
        <v>12763</v>
      </c>
      <c r="H1557" s="196" t="s">
        <v>12762</v>
      </c>
      <c r="I1557" s="197">
        <v>66.000000039455458</v>
      </c>
      <c r="J1557" s="196" t="s">
        <v>19785</v>
      </c>
      <c r="K1557" s="196" t="s">
        <v>12755</v>
      </c>
      <c r="L1557" s="196">
        <v>60</v>
      </c>
      <c r="M1557" s="196">
        <v>60</v>
      </c>
      <c r="N1557" s="196" t="s">
        <v>18766</v>
      </c>
      <c r="O1557" s="200">
        <v>42394</v>
      </c>
      <c r="P1557" s="196" t="s">
        <v>12760</v>
      </c>
      <c r="Q1557" s="196">
        <v>60</v>
      </c>
      <c r="R1557" s="196" t="s">
        <v>12755</v>
      </c>
      <c r="S1557" s="196" t="s">
        <v>16399</v>
      </c>
      <c r="T1557" s="198" t="str">
        <f t="shared" ref="T1557:T1558" si="627">P1557&amp;"-"&amp;R1557</f>
        <v>2"-(P)</v>
      </c>
    </row>
    <row r="1558" spans="1:20" x14ac:dyDescent="0.25">
      <c r="A1558">
        <v>1596619</v>
      </c>
      <c r="B1558" t="s">
        <v>19786</v>
      </c>
      <c r="C1558" t="s">
        <v>15874</v>
      </c>
      <c r="D1558">
        <v>20191111</v>
      </c>
      <c r="E1558" s="199">
        <v>13145</v>
      </c>
      <c r="F1558" s="199">
        <v>283859</v>
      </c>
      <c r="G1558" s="196" t="s">
        <v>12753</v>
      </c>
      <c r="H1558" s="196" t="s">
        <v>12760</v>
      </c>
      <c r="I1558" s="197">
        <v>145.10038846828229</v>
      </c>
      <c r="J1558" s="196" t="s">
        <v>17563</v>
      </c>
      <c r="K1558" s="196" t="s">
        <v>12758</v>
      </c>
      <c r="L1558" s="196">
        <v>0</v>
      </c>
      <c r="M1558" s="196">
        <v>0</v>
      </c>
      <c r="N1558" s="196" t="s">
        <v>15960</v>
      </c>
      <c r="O1558" s="200">
        <v>43284</v>
      </c>
      <c r="P1558" s="196" t="s">
        <v>12754</v>
      </c>
      <c r="Q1558" s="196">
        <v>60</v>
      </c>
      <c r="R1558" s="196" t="s">
        <v>12755</v>
      </c>
      <c r="S1558" s="196" t="s">
        <v>15961</v>
      </c>
      <c r="T1558" s="198" t="str">
        <f t="shared" si="627"/>
        <v>4"-(P)</v>
      </c>
    </row>
    <row r="1559" spans="1:20" x14ac:dyDescent="0.25">
      <c r="A1559">
        <v>1798730</v>
      </c>
      <c r="B1559" t="s">
        <v>19787</v>
      </c>
      <c r="C1559" t="s">
        <v>15874</v>
      </c>
      <c r="D1559">
        <v>20191025</v>
      </c>
      <c r="E1559" s="199">
        <v>29985</v>
      </c>
      <c r="F1559" s="199">
        <v>55452</v>
      </c>
      <c r="G1559" s="196" t="s">
        <v>12763</v>
      </c>
      <c r="H1559" s="196" t="s">
        <v>12762</v>
      </c>
      <c r="I1559" s="197">
        <v>263.68614254461517</v>
      </c>
      <c r="J1559" s="196" t="s">
        <v>19788</v>
      </c>
      <c r="K1559" s="196" t="s">
        <v>12755</v>
      </c>
      <c r="L1559" s="196">
        <v>57</v>
      </c>
      <c r="M1559" s="196">
        <v>57</v>
      </c>
      <c r="N1559" s="196" t="s">
        <v>19789</v>
      </c>
      <c r="O1559" s="200">
        <v>39814</v>
      </c>
      <c r="P1559" s="196" t="s">
        <v>12760</v>
      </c>
      <c r="Q1559" s="196">
        <v>57</v>
      </c>
      <c r="R1559" s="196" t="s">
        <v>12755</v>
      </c>
      <c r="S1559" s="196" t="s">
        <v>19790</v>
      </c>
      <c r="T1559" s="198" t="str">
        <f t="shared" ref="T1559:T1560" si="628">P1559&amp;"-"&amp;R1559</f>
        <v>2"-(P)</v>
      </c>
    </row>
    <row r="1560" spans="1:20" x14ac:dyDescent="0.25">
      <c r="A1560">
        <v>2957795</v>
      </c>
      <c r="B1560" t="s">
        <v>12253</v>
      </c>
      <c r="C1560" t="s">
        <v>15874</v>
      </c>
      <c r="D1560">
        <v>20191111</v>
      </c>
      <c r="E1560" s="199">
        <v>330</v>
      </c>
      <c r="F1560" s="199">
        <v>2767262</v>
      </c>
      <c r="G1560" s="196" t="s">
        <v>12763</v>
      </c>
      <c r="H1560" s="196" t="s">
        <v>12762</v>
      </c>
      <c r="I1560" s="197">
        <v>70.101742006526507</v>
      </c>
      <c r="J1560" s="196" t="s">
        <v>11602</v>
      </c>
      <c r="K1560" s="196" t="s">
        <v>12755</v>
      </c>
      <c r="L1560" s="196">
        <v>60</v>
      </c>
      <c r="M1560" s="196">
        <v>60</v>
      </c>
      <c r="N1560" s="196" t="s">
        <v>19791</v>
      </c>
      <c r="O1560" s="200">
        <v>41794</v>
      </c>
      <c r="P1560" s="196" t="s">
        <v>12760</v>
      </c>
      <c r="Q1560" s="196">
        <v>60</v>
      </c>
      <c r="R1560" s="196" t="s">
        <v>12755</v>
      </c>
      <c r="S1560" s="196" t="s">
        <v>11649</v>
      </c>
      <c r="T1560" s="198" t="str">
        <f t="shared" si="628"/>
        <v>2"-(P)</v>
      </c>
    </row>
    <row r="1561" spans="1:20" x14ac:dyDescent="0.25">
      <c r="A1561">
        <v>3678266</v>
      </c>
      <c r="B1561" t="s">
        <v>19792</v>
      </c>
      <c r="C1561" t="s">
        <v>15874</v>
      </c>
      <c r="D1561">
        <v>20191112</v>
      </c>
      <c r="E1561" s="199">
        <v>4918</v>
      </c>
      <c r="F1561" s="199">
        <v>5158949</v>
      </c>
      <c r="G1561" s="196" t="s">
        <v>12759</v>
      </c>
      <c r="H1561" s="196" t="s">
        <v>12762</v>
      </c>
      <c r="I1561" s="197">
        <v>75.999999994964639</v>
      </c>
      <c r="J1561" s="196" t="s">
        <v>19793</v>
      </c>
      <c r="K1561" s="196" t="s">
        <v>12755</v>
      </c>
      <c r="L1561" s="196">
        <v>55</v>
      </c>
      <c r="M1561" s="196">
        <v>55</v>
      </c>
      <c r="N1561" s="196" t="s">
        <v>19794</v>
      </c>
      <c r="O1561" s="200">
        <v>43404</v>
      </c>
      <c r="P1561" s="196" t="s">
        <v>12760</v>
      </c>
      <c r="Q1561" s="196">
        <v>55</v>
      </c>
      <c r="R1561" s="196" t="s">
        <v>12755</v>
      </c>
      <c r="S1561" s="196" t="s">
        <v>12192</v>
      </c>
      <c r="T1561" s="198" t="str">
        <f t="shared" ref="T1561:T1563" si="629">P1561&amp;"-"&amp;R1561</f>
        <v>2"-(P)</v>
      </c>
    </row>
    <row r="1562" spans="1:20" x14ac:dyDescent="0.25">
      <c r="A1562">
        <v>1234364</v>
      </c>
      <c r="B1562" t="s">
        <v>19795</v>
      </c>
      <c r="C1562" t="s">
        <v>15874</v>
      </c>
      <c r="D1562">
        <v>20191107</v>
      </c>
      <c r="E1562" s="199">
        <v>3777</v>
      </c>
      <c r="F1562" s="199">
        <v>421997</v>
      </c>
      <c r="G1562" s="196" t="s">
        <v>12763</v>
      </c>
      <c r="H1562" s="196" t="s">
        <v>12764</v>
      </c>
      <c r="I1562" s="197">
        <v>27.432541427420052</v>
      </c>
      <c r="J1562" s="196" t="s">
        <v>19796</v>
      </c>
      <c r="K1562" s="196" t="s">
        <v>12755</v>
      </c>
      <c r="L1562" s="196">
        <v>60</v>
      </c>
      <c r="M1562" s="196">
        <v>60</v>
      </c>
      <c r="N1562" s="196" t="s">
        <v>19797</v>
      </c>
      <c r="O1562" s="200">
        <v>41544</v>
      </c>
      <c r="P1562" s="196" t="s">
        <v>12754</v>
      </c>
      <c r="Q1562" s="196">
        <v>60</v>
      </c>
      <c r="R1562" s="196" t="s">
        <v>12755</v>
      </c>
      <c r="S1562" s="196" t="s">
        <v>19798</v>
      </c>
      <c r="T1562" s="198" t="str">
        <f t="shared" si="629"/>
        <v>4"-(P)</v>
      </c>
    </row>
    <row r="1563" spans="1:20" x14ac:dyDescent="0.25">
      <c r="A1563">
        <v>2539963</v>
      </c>
      <c r="B1563" t="s">
        <v>19799</v>
      </c>
      <c r="C1563" t="s">
        <v>15874</v>
      </c>
      <c r="D1563">
        <v>20191030</v>
      </c>
      <c r="E1563" s="199">
        <v>17968</v>
      </c>
      <c r="F1563" s="199">
        <v>644858</v>
      </c>
      <c r="G1563" s="196" t="s">
        <v>12763</v>
      </c>
      <c r="H1563" s="196" t="s">
        <v>12764</v>
      </c>
      <c r="I1563" s="197">
        <v>33.722117273134188</v>
      </c>
      <c r="J1563" s="196" t="s">
        <v>19800</v>
      </c>
      <c r="K1563" s="196" t="s">
        <v>12755</v>
      </c>
      <c r="L1563" s="196">
        <v>0</v>
      </c>
      <c r="M1563" s="196">
        <v>0</v>
      </c>
      <c r="N1563" s="196" t="s">
        <v>19801</v>
      </c>
      <c r="O1563" s="200">
        <v>39814</v>
      </c>
      <c r="P1563" s="196" t="s">
        <v>12760</v>
      </c>
      <c r="Q1563" s="196">
        <v>60</v>
      </c>
      <c r="R1563" s="196" t="s">
        <v>12755</v>
      </c>
      <c r="S1563" s="196" t="s">
        <v>19802</v>
      </c>
      <c r="T1563" s="198" t="str">
        <f t="shared" si="629"/>
        <v>2"-(P)</v>
      </c>
    </row>
    <row r="1564" spans="1:20" x14ac:dyDescent="0.25">
      <c r="A1564">
        <v>113393</v>
      </c>
      <c r="B1564" t="s">
        <v>19803</v>
      </c>
      <c r="C1564" t="s">
        <v>15874</v>
      </c>
      <c r="D1564">
        <v>20191104</v>
      </c>
      <c r="E1564" s="199">
        <v>2057</v>
      </c>
      <c r="F1564" s="199">
        <v>441841</v>
      </c>
      <c r="G1564" s="196" t="s">
        <v>12759</v>
      </c>
      <c r="H1564" s="196" t="s">
        <v>12762</v>
      </c>
      <c r="I1564" s="197">
        <v>192.66490528653443</v>
      </c>
      <c r="J1564" s="196" t="s">
        <v>19804</v>
      </c>
      <c r="K1564" s="196" t="s">
        <v>12755</v>
      </c>
      <c r="L1564" s="196">
        <v>0</v>
      </c>
      <c r="M1564" s="196">
        <v>0</v>
      </c>
      <c r="N1564" s="196" t="s">
        <v>16259</v>
      </c>
      <c r="O1564" s="200">
        <v>41386</v>
      </c>
      <c r="P1564" s="196" t="s">
        <v>12760</v>
      </c>
      <c r="Q1564" s="196">
        <v>45</v>
      </c>
      <c r="R1564" s="196" t="s">
        <v>12755</v>
      </c>
      <c r="S1564" s="196" t="s">
        <v>16260</v>
      </c>
      <c r="T1564" s="198" t="str">
        <f t="shared" ref="T1564" si="630">P1564&amp;"-"&amp;R1564</f>
        <v>2"-(P)</v>
      </c>
    </row>
    <row r="1565" spans="1:20" x14ac:dyDescent="0.25">
      <c r="A1565">
        <v>559339</v>
      </c>
      <c r="B1565" t="s">
        <v>19805</v>
      </c>
      <c r="C1565" t="s">
        <v>15874</v>
      </c>
      <c r="D1565">
        <v>20191108</v>
      </c>
      <c r="E1565" s="199">
        <v>7470</v>
      </c>
      <c r="F1565" s="199">
        <v>1328634</v>
      </c>
      <c r="G1565" s="196" t="s">
        <v>12759</v>
      </c>
      <c r="H1565" s="196" t="s">
        <v>12762</v>
      </c>
      <c r="I1565" s="197">
        <v>62.242718427854101</v>
      </c>
      <c r="J1565" s="196" t="s">
        <v>19806</v>
      </c>
      <c r="K1565" s="196" t="s">
        <v>12755</v>
      </c>
      <c r="L1565" s="196">
        <v>35</v>
      </c>
      <c r="M1565" s="196">
        <v>35</v>
      </c>
      <c r="N1565" s="196" t="s">
        <v>19635</v>
      </c>
      <c r="O1565" s="200">
        <v>40504</v>
      </c>
      <c r="P1565" s="196" t="s">
        <v>12754</v>
      </c>
      <c r="Q1565" s="196">
        <v>35</v>
      </c>
      <c r="R1565" s="196" t="s">
        <v>12755</v>
      </c>
      <c r="S1565" s="196" t="s">
        <v>17561</v>
      </c>
      <c r="T1565" s="198" t="str">
        <f t="shared" ref="T1565:T1567" si="631">P1565&amp;"-"&amp;R1565</f>
        <v>4"-(P)</v>
      </c>
    </row>
    <row r="1566" spans="1:20" x14ac:dyDescent="0.25">
      <c r="A1566">
        <v>3103415</v>
      </c>
      <c r="B1566" t="s">
        <v>12319</v>
      </c>
      <c r="C1566" t="s">
        <v>15874</v>
      </c>
      <c r="D1566">
        <v>20191114</v>
      </c>
      <c r="E1566" s="199">
        <v>7078</v>
      </c>
      <c r="F1566" s="199">
        <v>3234712</v>
      </c>
      <c r="G1566" s="196" t="s">
        <v>12759</v>
      </c>
      <c r="H1566" s="196" t="s">
        <v>12762</v>
      </c>
      <c r="I1566" s="197">
        <v>100.99999999568828</v>
      </c>
      <c r="J1566" s="196" t="s">
        <v>11682</v>
      </c>
      <c r="K1566" s="196" t="s">
        <v>12755</v>
      </c>
      <c r="L1566" s="196">
        <v>60</v>
      </c>
      <c r="M1566" s="196">
        <v>60</v>
      </c>
      <c r="N1566" s="196" t="s">
        <v>19807</v>
      </c>
      <c r="O1566" s="200">
        <v>39448</v>
      </c>
      <c r="P1566" s="196" t="s">
        <v>12760</v>
      </c>
      <c r="Q1566" s="196">
        <v>60</v>
      </c>
      <c r="R1566" s="196" t="s">
        <v>12755</v>
      </c>
      <c r="S1566" s="196" t="s">
        <v>19808</v>
      </c>
      <c r="T1566" s="198" t="str">
        <f t="shared" si="631"/>
        <v>2"-(P)</v>
      </c>
    </row>
    <row r="1567" spans="1:20" x14ac:dyDescent="0.25">
      <c r="A1567">
        <v>429446</v>
      </c>
      <c r="B1567" t="s">
        <v>19809</v>
      </c>
      <c r="C1567" t="s">
        <v>15874</v>
      </c>
      <c r="D1567">
        <v>20191031</v>
      </c>
      <c r="E1567" s="199">
        <v>11487</v>
      </c>
      <c r="F1567" s="199">
        <v>323843</v>
      </c>
      <c r="G1567" s="196" t="s">
        <v>12759</v>
      </c>
      <c r="H1567" s="196" t="s">
        <v>12762</v>
      </c>
      <c r="I1567" s="197">
        <v>300.19055525432793</v>
      </c>
      <c r="J1567" s="196" t="s">
        <v>19810</v>
      </c>
      <c r="K1567" s="196" t="s">
        <v>12755</v>
      </c>
      <c r="L1567" s="196">
        <v>35</v>
      </c>
      <c r="M1567" s="196">
        <v>35</v>
      </c>
      <c r="N1567" s="196" t="s">
        <v>19811</v>
      </c>
      <c r="O1567" s="200">
        <v>41417</v>
      </c>
      <c r="P1567" s="196" t="s">
        <v>12754</v>
      </c>
      <c r="Q1567" s="196">
        <v>35</v>
      </c>
      <c r="R1567" s="196" t="s">
        <v>12755</v>
      </c>
      <c r="S1567" s="196" t="s">
        <v>19812</v>
      </c>
      <c r="T1567" s="198" t="str">
        <f t="shared" si="631"/>
        <v>4"-(P)</v>
      </c>
    </row>
    <row r="1568" spans="1:20" x14ac:dyDescent="0.25">
      <c r="A1568">
        <v>1076509</v>
      </c>
      <c r="B1568" t="s">
        <v>19813</v>
      </c>
      <c r="C1568" t="s">
        <v>15874</v>
      </c>
      <c r="D1568">
        <v>20191031</v>
      </c>
      <c r="E1568" s="199">
        <v>32753</v>
      </c>
      <c r="F1568" s="199">
        <v>21952</v>
      </c>
      <c r="G1568" s="196" t="s">
        <v>12763</v>
      </c>
      <c r="H1568" s="196" t="s">
        <v>12762</v>
      </c>
      <c r="I1568" s="197">
        <v>104.28215737976723</v>
      </c>
      <c r="J1568" s="196" t="s">
        <v>19814</v>
      </c>
      <c r="K1568" s="196" t="s">
        <v>12755</v>
      </c>
      <c r="L1568" s="196">
        <v>60</v>
      </c>
      <c r="M1568" s="196">
        <v>60</v>
      </c>
      <c r="N1568" s="196" t="s">
        <v>19815</v>
      </c>
      <c r="O1568" s="200">
        <v>41330</v>
      </c>
      <c r="P1568" s="196" t="s">
        <v>12754</v>
      </c>
      <c r="Q1568" s="196">
        <v>60</v>
      </c>
      <c r="R1568" s="196" t="s">
        <v>12755</v>
      </c>
      <c r="S1568" s="196" t="s">
        <v>19816</v>
      </c>
      <c r="T1568" s="198" t="str">
        <f t="shared" ref="T1568:T1572" si="632">P1568&amp;"-"&amp;R1568</f>
        <v>4"-(P)</v>
      </c>
    </row>
    <row r="1569" spans="1:20" x14ac:dyDescent="0.25">
      <c r="A1569">
        <v>3000185</v>
      </c>
      <c r="B1569" t="s">
        <v>12271</v>
      </c>
      <c r="C1569" t="s">
        <v>15874</v>
      </c>
      <c r="D1569">
        <v>20191021</v>
      </c>
      <c r="E1569" s="199">
        <v>25578</v>
      </c>
      <c r="F1569" s="199">
        <v>3059829</v>
      </c>
      <c r="G1569" s="196" t="s">
        <v>12763</v>
      </c>
      <c r="H1569" s="196" t="s">
        <v>12762</v>
      </c>
      <c r="I1569" s="197">
        <v>46.808467933815024</v>
      </c>
      <c r="J1569" s="196" t="s">
        <v>11610</v>
      </c>
      <c r="K1569" s="196" t="s">
        <v>12755</v>
      </c>
      <c r="L1569" s="196">
        <v>57</v>
      </c>
      <c r="M1569" s="196">
        <v>57</v>
      </c>
      <c r="N1569" s="196" t="s">
        <v>19817</v>
      </c>
      <c r="O1569" s="200">
        <v>42117</v>
      </c>
      <c r="P1569" s="196" t="s">
        <v>12760</v>
      </c>
      <c r="Q1569" s="196">
        <v>57</v>
      </c>
      <c r="R1569" s="196" t="s">
        <v>12755</v>
      </c>
      <c r="S1569" s="196" t="s">
        <v>19818</v>
      </c>
      <c r="T1569" s="198" t="str">
        <f t="shared" si="632"/>
        <v>2"-(P)</v>
      </c>
    </row>
    <row r="1570" spans="1:20" x14ac:dyDescent="0.25">
      <c r="A1570">
        <v>917680</v>
      </c>
      <c r="B1570" t="s">
        <v>19819</v>
      </c>
      <c r="C1570" t="s">
        <v>15874</v>
      </c>
      <c r="D1570">
        <v>20191031</v>
      </c>
      <c r="E1570" s="199">
        <v>732</v>
      </c>
      <c r="F1570" s="199">
        <v>5232505</v>
      </c>
      <c r="G1570" s="196" t="s">
        <v>12763</v>
      </c>
      <c r="H1570" s="196" t="s">
        <v>12762</v>
      </c>
      <c r="I1570" s="197">
        <v>107.00000003888279</v>
      </c>
      <c r="J1570" s="196" t="s">
        <v>19820</v>
      </c>
      <c r="K1570" s="196" t="s">
        <v>12755</v>
      </c>
      <c r="L1570" s="196">
        <v>45</v>
      </c>
      <c r="M1570" s="196">
        <v>45</v>
      </c>
      <c r="N1570" s="196" t="s">
        <v>18439</v>
      </c>
      <c r="O1570" s="200">
        <v>43678</v>
      </c>
      <c r="P1570" s="196" t="s">
        <v>12760</v>
      </c>
      <c r="Q1570" s="196">
        <v>45</v>
      </c>
      <c r="R1570" s="196" t="s">
        <v>12755</v>
      </c>
      <c r="S1570" s="196" t="s">
        <v>18440</v>
      </c>
      <c r="T1570" s="198" t="str">
        <f t="shared" si="632"/>
        <v>2"-(P)</v>
      </c>
    </row>
    <row r="1571" spans="1:20" x14ac:dyDescent="0.25">
      <c r="A1571">
        <v>74816</v>
      </c>
      <c r="B1571" t="s">
        <v>19821</v>
      </c>
      <c r="C1571" t="s">
        <v>15874</v>
      </c>
      <c r="D1571">
        <v>20191113</v>
      </c>
      <c r="E1571" s="199">
        <v>24932</v>
      </c>
      <c r="F1571" s="199">
        <v>137598</v>
      </c>
      <c r="G1571" s="196" t="s">
        <v>12763</v>
      </c>
      <c r="H1571" s="196" t="s">
        <v>12764</v>
      </c>
      <c r="I1571" s="197">
        <v>29.179907155401278</v>
      </c>
      <c r="J1571" s="196" t="s">
        <v>19822</v>
      </c>
      <c r="K1571" s="196" t="s">
        <v>12755</v>
      </c>
      <c r="L1571" s="196">
        <v>57</v>
      </c>
      <c r="M1571" s="196">
        <v>57</v>
      </c>
      <c r="N1571" s="196" t="s">
        <v>19823</v>
      </c>
      <c r="O1571" s="200">
        <v>41629</v>
      </c>
      <c r="P1571" s="196" t="s">
        <v>12762</v>
      </c>
      <c r="Q1571" s="196">
        <v>57</v>
      </c>
      <c r="R1571" s="196" t="s">
        <v>12755</v>
      </c>
      <c r="S1571" s="196" t="s">
        <v>19824</v>
      </c>
      <c r="T1571" s="198" t="str">
        <f t="shared" si="632"/>
        <v>1"-(P)</v>
      </c>
    </row>
    <row r="1572" spans="1:20" x14ac:dyDescent="0.25">
      <c r="A1572">
        <v>3672875</v>
      </c>
      <c r="B1572" t="s">
        <v>19825</v>
      </c>
      <c r="C1572" t="s">
        <v>15874</v>
      </c>
      <c r="D1572">
        <v>20191030</v>
      </c>
      <c r="E1572" s="199">
        <v>22616</v>
      </c>
      <c r="F1572" s="199">
        <v>208931</v>
      </c>
      <c r="G1572" s="196" t="s">
        <v>12763</v>
      </c>
      <c r="H1572" s="196" t="s">
        <v>12762</v>
      </c>
      <c r="I1572" s="197">
        <v>49.276458775107685</v>
      </c>
      <c r="J1572" s="196" t="s">
        <v>19378</v>
      </c>
      <c r="K1572" s="196" t="s">
        <v>12755</v>
      </c>
      <c r="L1572" s="196">
        <v>57</v>
      </c>
      <c r="M1572" s="196">
        <v>57</v>
      </c>
      <c r="N1572" s="196" t="s">
        <v>16251</v>
      </c>
      <c r="O1572" s="200">
        <v>41344</v>
      </c>
      <c r="P1572" s="196" t="s">
        <v>12760</v>
      </c>
      <c r="Q1572" s="196">
        <v>57</v>
      </c>
      <c r="R1572" s="196" t="s">
        <v>12755</v>
      </c>
      <c r="S1572" s="196" t="s">
        <v>16252</v>
      </c>
      <c r="T1572" s="198" t="str">
        <f t="shared" si="632"/>
        <v>2"-(P)</v>
      </c>
    </row>
    <row r="1573" spans="1:20" x14ac:dyDescent="0.25">
      <c r="A1573">
        <v>3559357</v>
      </c>
      <c r="B1573" t="s">
        <v>19826</v>
      </c>
      <c r="C1573" t="s">
        <v>15874</v>
      </c>
      <c r="D1573">
        <v>20191028</v>
      </c>
      <c r="E1573" s="199">
        <v>13959</v>
      </c>
      <c r="F1573" s="199">
        <v>2347174</v>
      </c>
      <c r="G1573" s="196" t="s">
        <v>12759</v>
      </c>
      <c r="H1573" s="196" t="s">
        <v>12762</v>
      </c>
      <c r="I1573" s="197">
        <v>156.43308433985345</v>
      </c>
      <c r="J1573" s="196" t="s">
        <v>19827</v>
      </c>
      <c r="K1573" s="196" t="s">
        <v>12755</v>
      </c>
      <c r="L1573" s="196">
        <v>60</v>
      </c>
      <c r="M1573" s="196">
        <v>60</v>
      </c>
      <c r="N1573" s="196" t="s">
        <v>16769</v>
      </c>
      <c r="O1573" s="200">
        <v>41176</v>
      </c>
      <c r="P1573" s="196" t="s">
        <v>12760</v>
      </c>
      <c r="Q1573" s="196">
        <v>60</v>
      </c>
      <c r="R1573" s="196" t="s">
        <v>12755</v>
      </c>
      <c r="S1573" s="196" t="s">
        <v>16770</v>
      </c>
      <c r="T1573" s="198" t="str">
        <f t="shared" ref="T1573:T1575" si="633">P1573&amp;"-"&amp;R1573</f>
        <v>2"-(P)</v>
      </c>
    </row>
    <row r="1574" spans="1:20" x14ac:dyDescent="0.25">
      <c r="A1574">
        <v>3398848</v>
      </c>
      <c r="B1574" t="s">
        <v>19828</v>
      </c>
      <c r="C1574" t="s">
        <v>15874</v>
      </c>
      <c r="D1574">
        <v>20191112</v>
      </c>
      <c r="E1574" s="199">
        <v>21094</v>
      </c>
      <c r="F1574" s="199">
        <v>4003932</v>
      </c>
      <c r="G1574" s="196" t="s">
        <v>12759</v>
      </c>
      <c r="H1574" s="196" t="s">
        <v>12762</v>
      </c>
      <c r="I1574" s="197">
        <v>14.999999988355203</v>
      </c>
      <c r="J1574" s="196" t="s">
        <v>11861</v>
      </c>
      <c r="K1574" s="196" t="s">
        <v>12755</v>
      </c>
      <c r="L1574" s="196">
        <v>57</v>
      </c>
      <c r="M1574" s="196">
        <v>57</v>
      </c>
      <c r="N1574" s="196" t="s">
        <v>16293</v>
      </c>
      <c r="O1574" s="200">
        <v>39814</v>
      </c>
      <c r="P1574" s="196" t="s">
        <v>12767</v>
      </c>
      <c r="Q1574" s="196">
        <v>57</v>
      </c>
      <c r="R1574" s="196" t="s">
        <v>12755</v>
      </c>
      <c r="S1574" s="196" t="s">
        <v>16220</v>
      </c>
      <c r="T1574" s="198" t="str">
        <f t="shared" si="633"/>
        <v>6"-(P)</v>
      </c>
    </row>
    <row r="1575" spans="1:20" x14ac:dyDescent="0.25">
      <c r="A1575">
        <v>223723</v>
      </c>
      <c r="B1575" t="s">
        <v>19829</v>
      </c>
      <c r="C1575" t="s">
        <v>15874</v>
      </c>
      <c r="D1575">
        <v>20191101</v>
      </c>
      <c r="E1575" s="199">
        <v>1667</v>
      </c>
      <c r="F1575" s="199">
        <v>443123</v>
      </c>
      <c r="G1575" s="196" t="s">
        <v>12763</v>
      </c>
      <c r="H1575" s="196" t="s">
        <v>12762</v>
      </c>
      <c r="I1575" s="197">
        <v>142.93449306006013</v>
      </c>
      <c r="J1575" s="196" t="s">
        <v>19830</v>
      </c>
      <c r="K1575" s="196" t="s">
        <v>12755</v>
      </c>
      <c r="L1575" s="196">
        <v>45</v>
      </c>
      <c r="M1575" s="196">
        <v>45</v>
      </c>
      <c r="N1575" s="196" t="s">
        <v>16885</v>
      </c>
      <c r="O1575" s="200">
        <v>42486</v>
      </c>
      <c r="P1575" s="196" t="s">
        <v>12754</v>
      </c>
      <c r="Q1575" s="196">
        <v>45</v>
      </c>
      <c r="R1575" s="196" t="s">
        <v>12755</v>
      </c>
      <c r="S1575" s="196" t="s">
        <v>16886</v>
      </c>
      <c r="T1575" s="198" t="str">
        <f t="shared" si="633"/>
        <v>4"-(P)</v>
      </c>
    </row>
    <row r="1576" spans="1:20" x14ac:dyDescent="0.25">
      <c r="A1576">
        <v>2911638</v>
      </c>
      <c r="B1576" t="s">
        <v>19831</v>
      </c>
      <c r="C1576" t="s">
        <v>15874</v>
      </c>
      <c r="D1576">
        <v>20191108</v>
      </c>
      <c r="E1576" s="199">
        <v>21541</v>
      </c>
      <c r="F1576" s="199">
        <v>1240219</v>
      </c>
      <c r="G1576" s="196" t="s">
        <v>12763</v>
      </c>
      <c r="H1576" s="196" t="s">
        <v>12762</v>
      </c>
      <c r="I1576" s="197">
        <v>108.75750538187137</v>
      </c>
      <c r="J1576" s="196" t="s">
        <v>19832</v>
      </c>
      <c r="K1576" s="196" t="s">
        <v>12755</v>
      </c>
      <c r="L1576" s="196">
        <v>57</v>
      </c>
      <c r="M1576" s="196">
        <v>57</v>
      </c>
      <c r="N1576" s="196" t="s">
        <v>19833</v>
      </c>
      <c r="O1576" s="200">
        <v>40406</v>
      </c>
      <c r="P1576" s="196" t="s">
        <v>12754</v>
      </c>
      <c r="Q1576" s="196">
        <v>57</v>
      </c>
      <c r="R1576" s="196" t="s">
        <v>12755</v>
      </c>
      <c r="S1576" s="196" t="s">
        <v>16707</v>
      </c>
      <c r="T1576" s="198" t="str">
        <f t="shared" ref="T1576:T1577" si="634">P1576&amp;"-"&amp;R1576</f>
        <v>4"-(P)</v>
      </c>
    </row>
    <row r="1577" spans="1:20" x14ac:dyDescent="0.25">
      <c r="A1577">
        <v>3632464</v>
      </c>
      <c r="B1577" t="s">
        <v>12605</v>
      </c>
      <c r="C1577" t="s">
        <v>15874</v>
      </c>
      <c r="D1577">
        <v>20191114</v>
      </c>
      <c r="E1577" s="199">
        <v>12880</v>
      </c>
      <c r="F1577" s="199">
        <v>4644795</v>
      </c>
      <c r="G1577" s="196" t="s">
        <v>12759</v>
      </c>
      <c r="H1577" s="196" t="s">
        <v>12762</v>
      </c>
      <c r="I1577" s="197">
        <v>168.99999999851678</v>
      </c>
      <c r="J1577" s="196" t="s">
        <v>12160</v>
      </c>
      <c r="K1577" s="196" t="s">
        <v>12755</v>
      </c>
      <c r="L1577" s="196">
        <v>60</v>
      </c>
      <c r="M1577" s="196">
        <v>60</v>
      </c>
      <c r="N1577" s="196" t="s">
        <v>16365</v>
      </c>
      <c r="O1577" s="200">
        <v>40678</v>
      </c>
      <c r="P1577" s="196" t="s">
        <v>12767</v>
      </c>
      <c r="Q1577" s="196">
        <v>60</v>
      </c>
      <c r="R1577" s="196" t="s">
        <v>12755</v>
      </c>
      <c r="S1577" s="196" t="s">
        <v>16366</v>
      </c>
      <c r="T1577" s="198" t="str">
        <f t="shared" si="634"/>
        <v>6"-(P)</v>
      </c>
    </row>
    <row r="1578" spans="1:20" x14ac:dyDescent="0.25">
      <c r="A1578">
        <v>3595211</v>
      </c>
      <c r="B1578" t="s">
        <v>19834</v>
      </c>
      <c r="C1578" t="s">
        <v>15874</v>
      </c>
      <c r="D1578">
        <v>20191108</v>
      </c>
      <c r="E1578" s="199">
        <v>13463</v>
      </c>
      <c r="F1578" s="199">
        <v>241939</v>
      </c>
      <c r="G1578" s="196" t="s">
        <v>12763</v>
      </c>
      <c r="H1578" s="196" t="s">
        <v>12762</v>
      </c>
      <c r="I1578" s="197">
        <v>81.939279814560791</v>
      </c>
      <c r="J1578" s="196" t="s">
        <v>18286</v>
      </c>
      <c r="K1578" s="196" t="s">
        <v>12755</v>
      </c>
      <c r="L1578" s="196">
        <v>0</v>
      </c>
      <c r="M1578" s="196">
        <v>0</v>
      </c>
      <c r="N1578" s="196" t="s">
        <v>17440</v>
      </c>
      <c r="O1578" s="200">
        <v>41445</v>
      </c>
      <c r="P1578" s="196" t="s">
        <v>12760</v>
      </c>
      <c r="Q1578" s="196">
        <v>57</v>
      </c>
      <c r="R1578" s="196" t="s">
        <v>12755</v>
      </c>
      <c r="S1578" s="196" t="s">
        <v>17441</v>
      </c>
      <c r="T1578" s="198" t="str">
        <f t="shared" ref="T1578" si="635">P1578&amp;"-"&amp;R1578</f>
        <v>2"-(P)</v>
      </c>
    </row>
    <row r="1579" spans="1:20" x14ac:dyDescent="0.25">
      <c r="A1579">
        <v>3343503</v>
      </c>
      <c r="B1579" t="s">
        <v>12275</v>
      </c>
      <c r="C1579" t="s">
        <v>15874</v>
      </c>
      <c r="D1579">
        <v>20191104</v>
      </c>
      <c r="E1579" s="199">
        <v>28551</v>
      </c>
      <c r="F1579" s="199">
        <v>3124249</v>
      </c>
      <c r="G1579" s="196" t="s">
        <v>12753</v>
      </c>
      <c r="H1579" s="196" t="s">
        <v>12760</v>
      </c>
      <c r="I1579" s="197">
        <v>33.148918948477238</v>
      </c>
      <c r="J1579" s="196" t="s">
        <v>11615</v>
      </c>
      <c r="K1579" s="196" t="s">
        <v>12755</v>
      </c>
      <c r="L1579" s="196">
        <v>57</v>
      </c>
      <c r="M1579" s="196">
        <v>57</v>
      </c>
      <c r="N1579" s="196" t="s">
        <v>19835</v>
      </c>
      <c r="O1579" s="200">
        <v>41963</v>
      </c>
      <c r="P1579" s="196" t="s">
        <v>12760</v>
      </c>
      <c r="Q1579" s="196">
        <v>57</v>
      </c>
      <c r="R1579" s="196" t="s">
        <v>12755</v>
      </c>
      <c r="S1579" s="196" t="s">
        <v>11668</v>
      </c>
      <c r="T1579" s="198" t="str">
        <f t="shared" ref="T1579:T1581" si="636">P1579&amp;"-"&amp;R1579</f>
        <v>2"-(P)</v>
      </c>
    </row>
    <row r="1580" spans="1:20" x14ac:dyDescent="0.25">
      <c r="A1580">
        <v>3032017</v>
      </c>
      <c r="B1580" t="s">
        <v>12254</v>
      </c>
      <c r="C1580" t="s">
        <v>15874</v>
      </c>
      <c r="D1580">
        <v>20191111</v>
      </c>
      <c r="E1580" s="199">
        <v>19604</v>
      </c>
      <c r="F1580" s="199">
        <v>2898115</v>
      </c>
      <c r="G1580" s="196" t="s">
        <v>12763</v>
      </c>
      <c r="H1580" s="196" t="s">
        <v>12760</v>
      </c>
      <c r="I1580" s="197">
        <v>38.000000018313315</v>
      </c>
      <c r="J1580" s="196" t="s">
        <v>11634</v>
      </c>
      <c r="K1580" s="196" t="s">
        <v>12755</v>
      </c>
      <c r="L1580" s="196">
        <v>57</v>
      </c>
      <c r="M1580" s="196">
        <v>57</v>
      </c>
      <c r="N1580" s="196" t="s">
        <v>19836</v>
      </c>
      <c r="O1580" s="200">
        <v>41753</v>
      </c>
      <c r="P1580" s="196" t="s">
        <v>12760</v>
      </c>
      <c r="Q1580" s="196">
        <v>57</v>
      </c>
      <c r="R1580" s="196" t="s">
        <v>12755</v>
      </c>
      <c r="S1580" s="196" t="s">
        <v>11678</v>
      </c>
      <c r="T1580" s="198" t="str">
        <f t="shared" si="636"/>
        <v>2"-(P)</v>
      </c>
    </row>
    <row r="1581" spans="1:20" x14ac:dyDescent="0.25">
      <c r="A1581">
        <v>479096</v>
      </c>
      <c r="B1581" t="s">
        <v>19837</v>
      </c>
      <c r="C1581" t="s">
        <v>15874</v>
      </c>
      <c r="D1581">
        <v>20191018</v>
      </c>
      <c r="E1581" s="199">
        <v>25272</v>
      </c>
      <c r="F1581" s="199">
        <v>2500792</v>
      </c>
      <c r="G1581" s="196" t="s">
        <v>12759</v>
      </c>
      <c r="H1581" s="196" t="s">
        <v>12762</v>
      </c>
      <c r="I1581" s="197">
        <v>46.99999997002152</v>
      </c>
      <c r="J1581" s="196" t="s">
        <v>19838</v>
      </c>
      <c r="K1581" s="196" t="s">
        <v>12755</v>
      </c>
      <c r="L1581" s="196">
        <v>57</v>
      </c>
      <c r="M1581" s="196">
        <v>57</v>
      </c>
      <c r="N1581" s="196" t="s">
        <v>16880</v>
      </c>
      <c r="O1581" s="200">
        <v>41407</v>
      </c>
      <c r="P1581" s="196" t="s">
        <v>12760</v>
      </c>
      <c r="Q1581" s="196">
        <v>57</v>
      </c>
      <c r="R1581" s="196" t="s">
        <v>12755</v>
      </c>
      <c r="S1581" s="196" t="s">
        <v>16881</v>
      </c>
      <c r="T1581" s="198" t="str">
        <f t="shared" si="636"/>
        <v>2"-(P)</v>
      </c>
    </row>
    <row r="1582" spans="1:20" x14ac:dyDescent="0.25">
      <c r="A1582">
        <v>257206</v>
      </c>
      <c r="B1582" t="s">
        <v>19839</v>
      </c>
      <c r="C1582" t="s">
        <v>15874</v>
      </c>
      <c r="D1582">
        <v>20191111</v>
      </c>
      <c r="E1582" s="199">
        <v>12823</v>
      </c>
      <c r="F1582" s="199">
        <v>4271172</v>
      </c>
      <c r="G1582" s="196" t="s">
        <v>12763</v>
      </c>
      <c r="H1582" s="196" t="s">
        <v>12762</v>
      </c>
      <c r="I1582" s="197">
        <v>716.34212306476797</v>
      </c>
      <c r="J1582" s="196" t="s">
        <v>19840</v>
      </c>
      <c r="K1582" s="196" t="s">
        <v>12755</v>
      </c>
      <c r="L1582" s="196">
        <v>60</v>
      </c>
      <c r="M1582" s="196">
        <v>60</v>
      </c>
      <c r="N1582" s="196" t="s">
        <v>19841</v>
      </c>
      <c r="O1582" s="200">
        <v>42891</v>
      </c>
      <c r="P1582" s="196" t="s">
        <v>12754</v>
      </c>
      <c r="Q1582" s="196">
        <v>60</v>
      </c>
      <c r="R1582" s="196" t="s">
        <v>12755</v>
      </c>
      <c r="S1582" s="196" t="s">
        <v>19842</v>
      </c>
      <c r="T1582" s="198" t="str">
        <f t="shared" ref="T1582" si="637">P1582&amp;"-"&amp;R1582</f>
        <v>4"-(P)</v>
      </c>
    </row>
    <row r="1583" spans="1:20" x14ac:dyDescent="0.25">
      <c r="A1583">
        <v>1977163</v>
      </c>
      <c r="B1583" t="s">
        <v>19843</v>
      </c>
      <c r="C1583" t="s">
        <v>15874</v>
      </c>
      <c r="D1583">
        <v>20191108</v>
      </c>
      <c r="E1583" s="199">
        <v>8724</v>
      </c>
      <c r="F1583" s="199">
        <v>828983</v>
      </c>
      <c r="G1583" s="196" t="s">
        <v>12763</v>
      </c>
      <c r="H1583" s="196" t="s">
        <v>12764</v>
      </c>
      <c r="I1583" s="197">
        <v>53.161487778734923</v>
      </c>
      <c r="J1583" s="196" t="s">
        <v>19844</v>
      </c>
      <c r="K1583" s="196" t="s">
        <v>12755</v>
      </c>
      <c r="L1583" s="196">
        <v>45</v>
      </c>
      <c r="M1583" s="196">
        <v>45</v>
      </c>
      <c r="N1583" s="196" t="s">
        <v>19845</v>
      </c>
      <c r="O1583" s="200">
        <v>40303</v>
      </c>
      <c r="P1583" s="196" t="s">
        <v>12760</v>
      </c>
      <c r="Q1583" s="196">
        <v>45</v>
      </c>
      <c r="R1583" s="196" t="s">
        <v>12755</v>
      </c>
      <c r="S1583" s="196" t="s">
        <v>19846</v>
      </c>
      <c r="T1583" s="198" t="str">
        <f t="shared" ref="T1583:T1584" si="638">P1583&amp;"-"&amp;R1583</f>
        <v>2"-(P)</v>
      </c>
    </row>
    <row r="1584" spans="1:20" x14ac:dyDescent="0.25">
      <c r="A1584">
        <v>2108523</v>
      </c>
      <c r="B1584" t="s">
        <v>19847</v>
      </c>
      <c r="C1584" t="s">
        <v>15874</v>
      </c>
      <c r="D1584">
        <v>20191111</v>
      </c>
      <c r="E1584" s="199">
        <v>234</v>
      </c>
      <c r="F1584" s="199">
        <v>821786</v>
      </c>
      <c r="G1584" s="196" t="s">
        <v>12759</v>
      </c>
      <c r="H1584" s="196" t="s">
        <v>12762</v>
      </c>
      <c r="I1584" s="197">
        <v>96.856668741641258</v>
      </c>
      <c r="J1584" s="196" t="s">
        <v>19848</v>
      </c>
      <c r="K1584" s="196" t="s">
        <v>12755</v>
      </c>
      <c r="L1584" s="196">
        <v>2</v>
      </c>
      <c r="M1584" s="196">
        <v>2</v>
      </c>
      <c r="N1584" s="196" t="s">
        <v>18620</v>
      </c>
      <c r="O1584" s="200">
        <v>39787</v>
      </c>
      <c r="P1584" s="196" t="s">
        <v>12760</v>
      </c>
      <c r="Q1584" s="196">
        <v>60</v>
      </c>
      <c r="R1584" s="196" t="s">
        <v>12755</v>
      </c>
      <c r="S1584" s="196" t="s">
        <v>18621</v>
      </c>
      <c r="T1584" s="198" t="str">
        <f t="shared" si="638"/>
        <v>2"-(P)</v>
      </c>
    </row>
    <row r="1585" spans="1:20" x14ac:dyDescent="0.25">
      <c r="A1585">
        <v>2093106</v>
      </c>
      <c r="B1585" t="s">
        <v>19849</v>
      </c>
      <c r="C1585" t="s">
        <v>15874</v>
      </c>
      <c r="D1585">
        <v>20191112</v>
      </c>
      <c r="E1585" s="199">
        <v>4593</v>
      </c>
      <c r="F1585" s="199">
        <v>412459</v>
      </c>
      <c r="G1585" s="196" t="s">
        <v>12768</v>
      </c>
      <c r="H1585" s="196" t="s">
        <v>12765</v>
      </c>
      <c r="I1585" s="197">
        <v>16.459227553370283</v>
      </c>
      <c r="J1585" s="196" t="s">
        <v>65</v>
      </c>
      <c r="K1585" s="196" t="s">
        <v>12758</v>
      </c>
      <c r="L1585" s="196">
        <v>55</v>
      </c>
      <c r="M1585" s="196">
        <v>55</v>
      </c>
      <c r="N1585" s="196" t="s">
        <v>19850</v>
      </c>
      <c r="O1585" s="200">
        <v>43510</v>
      </c>
      <c r="P1585" s="196" t="s">
        <v>12761</v>
      </c>
      <c r="Q1585" s="196">
        <v>55</v>
      </c>
      <c r="R1585" s="196" t="s">
        <v>12758</v>
      </c>
      <c r="S1585" s="196" t="s">
        <v>19851</v>
      </c>
      <c r="T1585" s="198" t="str">
        <f t="shared" ref="T1585:T1587" si="639">P1585&amp;"-"&amp;R1585</f>
        <v>4-1/2"-(W)</v>
      </c>
    </row>
    <row r="1586" spans="1:20" x14ac:dyDescent="0.25">
      <c r="A1586">
        <v>2106472</v>
      </c>
      <c r="B1586" t="s">
        <v>19852</v>
      </c>
      <c r="C1586" t="s">
        <v>15874</v>
      </c>
      <c r="D1586">
        <v>20191029</v>
      </c>
      <c r="E1586" s="199">
        <v>32307</v>
      </c>
      <c r="F1586" s="199">
        <v>652499</v>
      </c>
      <c r="G1586" s="196" t="s">
        <v>12759</v>
      </c>
      <c r="H1586" s="196" t="s">
        <v>12760</v>
      </c>
      <c r="I1586" s="197">
        <v>31.52449158194031</v>
      </c>
      <c r="J1586" s="196" t="s">
        <v>19853</v>
      </c>
      <c r="K1586" s="196" t="s">
        <v>12755</v>
      </c>
      <c r="L1586" s="196">
        <v>2</v>
      </c>
      <c r="M1586" s="196">
        <v>2</v>
      </c>
      <c r="N1586" s="196" t="s">
        <v>16484</v>
      </c>
      <c r="O1586" s="200">
        <v>39448</v>
      </c>
      <c r="P1586" s="196" t="s">
        <v>12760</v>
      </c>
      <c r="Q1586" s="196">
        <v>57</v>
      </c>
      <c r="R1586" s="196" t="s">
        <v>12755</v>
      </c>
      <c r="S1586" s="196" t="s">
        <v>16485</v>
      </c>
      <c r="T1586" s="198" t="str">
        <f t="shared" si="639"/>
        <v>2"-(P)</v>
      </c>
    </row>
    <row r="1587" spans="1:20" x14ac:dyDescent="0.25">
      <c r="A1587">
        <v>3429851</v>
      </c>
      <c r="B1587" t="s">
        <v>19854</v>
      </c>
      <c r="C1587" t="s">
        <v>15874</v>
      </c>
      <c r="D1587">
        <v>20191111</v>
      </c>
      <c r="E1587" s="199">
        <v>13149</v>
      </c>
      <c r="F1587" s="199">
        <v>283858</v>
      </c>
      <c r="G1587" s="196" t="s">
        <v>12763</v>
      </c>
      <c r="H1587" s="196" t="s">
        <v>12762</v>
      </c>
      <c r="I1587" s="197">
        <v>95.680316602824377</v>
      </c>
      <c r="J1587" s="196" t="s">
        <v>15959</v>
      </c>
      <c r="K1587" s="196" t="s">
        <v>12758</v>
      </c>
      <c r="L1587" s="196">
        <v>0</v>
      </c>
      <c r="M1587" s="196">
        <v>0</v>
      </c>
      <c r="N1587" s="196" t="s">
        <v>15960</v>
      </c>
      <c r="O1587" s="200">
        <v>43284</v>
      </c>
      <c r="P1587" s="196" t="s">
        <v>12754</v>
      </c>
      <c r="Q1587" s="196">
        <v>60</v>
      </c>
      <c r="R1587" s="196" t="s">
        <v>12755</v>
      </c>
      <c r="S1587" s="196" t="s">
        <v>15961</v>
      </c>
      <c r="T1587" s="198" t="str">
        <f t="shared" si="639"/>
        <v>4"-(P)</v>
      </c>
    </row>
    <row r="1588" spans="1:20" x14ac:dyDescent="0.25">
      <c r="A1588">
        <v>3440342</v>
      </c>
      <c r="B1588" t="s">
        <v>12497</v>
      </c>
      <c r="C1588" t="s">
        <v>15874</v>
      </c>
      <c r="D1588">
        <v>20191104</v>
      </c>
      <c r="E1588" s="199">
        <v>10973</v>
      </c>
      <c r="F1588" s="199">
        <v>4118735</v>
      </c>
      <c r="G1588" s="196" t="s">
        <v>12759</v>
      </c>
      <c r="H1588" s="196" t="s">
        <v>12762</v>
      </c>
      <c r="I1588" s="197">
        <v>270.91552076098492</v>
      </c>
      <c r="J1588" s="196" t="s">
        <v>11992</v>
      </c>
      <c r="K1588" s="196" t="s">
        <v>12755</v>
      </c>
      <c r="L1588" s="196">
        <v>60</v>
      </c>
      <c r="M1588" s="196">
        <v>60</v>
      </c>
      <c r="N1588" s="196" t="s">
        <v>19855</v>
      </c>
      <c r="O1588" s="200">
        <v>42803</v>
      </c>
      <c r="P1588" s="196" t="s">
        <v>12754</v>
      </c>
      <c r="Q1588" s="196">
        <v>60</v>
      </c>
      <c r="R1588" s="196" t="s">
        <v>12755</v>
      </c>
      <c r="S1588" s="196" t="s">
        <v>12036</v>
      </c>
      <c r="T1588" s="198" t="str">
        <f t="shared" ref="T1588" si="640">P1588&amp;"-"&amp;R1588</f>
        <v>4"-(P)</v>
      </c>
    </row>
    <row r="1589" spans="1:20" x14ac:dyDescent="0.25">
      <c r="A1589">
        <v>3410226</v>
      </c>
      <c r="B1589" t="s">
        <v>12526</v>
      </c>
      <c r="C1589" t="s">
        <v>15874</v>
      </c>
      <c r="D1589">
        <v>20191111</v>
      </c>
      <c r="E1589" s="199">
        <v>19594</v>
      </c>
      <c r="F1589" s="199">
        <v>4478380</v>
      </c>
      <c r="G1589" s="196" t="s">
        <v>12763</v>
      </c>
      <c r="H1589" s="196" t="s">
        <v>12762</v>
      </c>
      <c r="I1589" s="197">
        <v>20.082200950915002</v>
      </c>
      <c r="J1589" s="196" t="s">
        <v>12005</v>
      </c>
      <c r="K1589" s="196" t="s">
        <v>12755</v>
      </c>
      <c r="L1589" s="196">
        <v>57</v>
      </c>
      <c r="M1589" s="196">
        <v>57</v>
      </c>
      <c r="N1589" s="196" t="s">
        <v>19856</v>
      </c>
      <c r="O1589" s="200">
        <v>41753</v>
      </c>
      <c r="P1589" s="196" t="s">
        <v>12760</v>
      </c>
      <c r="Q1589" s="196">
        <v>57</v>
      </c>
      <c r="R1589" s="196" t="s">
        <v>12755</v>
      </c>
      <c r="S1589" s="196" t="s">
        <v>11678</v>
      </c>
      <c r="T1589" s="198" t="str">
        <f t="shared" ref="T1589:T1592" si="641">P1589&amp;"-"&amp;R1589</f>
        <v>2"-(P)</v>
      </c>
    </row>
    <row r="1590" spans="1:20" x14ac:dyDescent="0.25">
      <c r="A1590">
        <v>3151502</v>
      </c>
      <c r="B1590" t="s">
        <v>12324</v>
      </c>
      <c r="C1590" t="s">
        <v>15874</v>
      </c>
      <c r="D1590">
        <v>20191114</v>
      </c>
      <c r="E1590" s="199">
        <v>22738</v>
      </c>
      <c r="F1590" s="199">
        <v>3547505</v>
      </c>
      <c r="G1590" s="196" t="s">
        <v>12763</v>
      </c>
      <c r="H1590" s="196" t="s">
        <v>12762</v>
      </c>
      <c r="I1590" s="197">
        <v>80.14020058414053</v>
      </c>
      <c r="J1590" s="196" t="s">
        <v>11793</v>
      </c>
      <c r="K1590" s="196" t="s">
        <v>12755</v>
      </c>
      <c r="L1590" s="196">
        <v>57</v>
      </c>
      <c r="M1590" s="196">
        <v>57</v>
      </c>
      <c r="N1590" s="196" t="s">
        <v>19857</v>
      </c>
      <c r="O1590" s="200">
        <v>42151</v>
      </c>
      <c r="P1590" s="196" t="s">
        <v>12760</v>
      </c>
      <c r="Q1590" s="196">
        <v>57</v>
      </c>
      <c r="R1590" s="196" t="s">
        <v>12755</v>
      </c>
      <c r="S1590" s="196" t="s">
        <v>11793</v>
      </c>
      <c r="T1590" s="198" t="str">
        <f t="shared" si="641"/>
        <v>2"-(P)</v>
      </c>
    </row>
    <row r="1591" spans="1:20" x14ac:dyDescent="0.25">
      <c r="A1591">
        <v>1809080</v>
      </c>
      <c r="B1591" t="s">
        <v>19858</v>
      </c>
      <c r="C1591" t="s">
        <v>15874</v>
      </c>
      <c r="D1591">
        <v>20191111</v>
      </c>
      <c r="E1591" s="199">
        <v>4281</v>
      </c>
      <c r="F1591" s="199">
        <v>414672</v>
      </c>
      <c r="G1591" s="196" t="s">
        <v>12763</v>
      </c>
      <c r="H1591" s="196" t="s">
        <v>12764</v>
      </c>
      <c r="I1591" s="197">
        <v>70.881180442880165</v>
      </c>
      <c r="J1591" s="196" t="s">
        <v>19859</v>
      </c>
      <c r="K1591" s="196" t="s">
        <v>12755</v>
      </c>
      <c r="L1591" s="196">
        <v>40</v>
      </c>
      <c r="M1591" s="196">
        <v>40</v>
      </c>
      <c r="N1591" s="196" t="s">
        <v>18370</v>
      </c>
      <c r="O1591" s="200">
        <v>39448</v>
      </c>
      <c r="P1591" s="196" t="s">
        <v>12760</v>
      </c>
      <c r="Q1591" s="196">
        <v>40</v>
      </c>
      <c r="R1591" s="196" t="s">
        <v>12755</v>
      </c>
      <c r="S1591" s="196" t="s">
        <v>18209</v>
      </c>
      <c r="T1591" s="198" t="str">
        <f t="shared" si="641"/>
        <v>2"-(P)</v>
      </c>
    </row>
    <row r="1592" spans="1:20" x14ac:dyDescent="0.25">
      <c r="A1592">
        <v>2649767</v>
      </c>
      <c r="B1592" t="s">
        <v>19860</v>
      </c>
      <c r="C1592" t="s">
        <v>15874</v>
      </c>
      <c r="D1592">
        <v>20191030</v>
      </c>
      <c r="E1592" s="199">
        <v>22629</v>
      </c>
      <c r="F1592" s="199">
        <v>208939</v>
      </c>
      <c r="G1592" s="196" t="s">
        <v>12763</v>
      </c>
      <c r="H1592" s="196" t="s">
        <v>12765</v>
      </c>
      <c r="I1592" s="197">
        <v>47.396709246789669</v>
      </c>
      <c r="J1592" s="196" t="s">
        <v>16573</v>
      </c>
      <c r="K1592" s="196" t="s">
        <v>12758</v>
      </c>
      <c r="L1592" s="196">
        <v>57</v>
      </c>
      <c r="M1592" s="196">
        <v>57</v>
      </c>
      <c r="N1592" s="196" t="s">
        <v>16251</v>
      </c>
      <c r="O1592" s="200">
        <v>41344</v>
      </c>
      <c r="P1592" s="196" t="s">
        <v>12760</v>
      </c>
      <c r="Q1592" s="196">
        <v>57</v>
      </c>
      <c r="R1592" s="196" t="s">
        <v>12755</v>
      </c>
      <c r="S1592" s="196" t="s">
        <v>16252</v>
      </c>
      <c r="T1592" s="198" t="str">
        <f t="shared" si="641"/>
        <v>2"-(P)</v>
      </c>
    </row>
    <row r="1593" spans="1:20" x14ac:dyDescent="0.25">
      <c r="A1593">
        <v>3757070</v>
      </c>
      <c r="B1593" t="s">
        <v>19861</v>
      </c>
      <c r="C1593" t="s">
        <v>15874</v>
      </c>
      <c r="D1593">
        <v>20191030</v>
      </c>
      <c r="E1593" s="199">
        <v>22619</v>
      </c>
      <c r="F1593" s="199">
        <v>208728</v>
      </c>
      <c r="G1593" s="196" t="s">
        <v>12759</v>
      </c>
      <c r="H1593" s="196" t="s">
        <v>12762</v>
      </c>
      <c r="I1593" s="197">
        <v>41.77708356156711</v>
      </c>
      <c r="J1593" s="196" t="s">
        <v>19862</v>
      </c>
      <c r="K1593" s="196" t="s">
        <v>12755</v>
      </c>
      <c r="L1593" s="196">
        <v>57</v>
      </c>
      <c r="M1593" s="196">
        <v>57</v>
      </c>
      <c r="N1593" s="196" t="s">
        <v>16251</v>
      </c>
      <c r="O1593" s="200">
        <v>41344</v>
      </c>
      <c r="P1593" s="196" t="s">
        <v>12760</v>
      </c>
      <c r="Q1593" s="196">
        <v>57</v>
      </c>
      <c r="R1593" s="196" t="s">
        <v>12755</v>
      </c>
      <c r="S1593" s="196" t="s">
        <v>16252</v>
      </c>
      <c r="T1593" s="198" t="str">
        <f t="shared" ref="T1593:T1595" si="642">P1593&amp;"-"&amp;R1593</f>
        <v>2"-(P)</v>
      </c>
    </row>
    <row r="1594" spans="1:20" x14ac:dyDescent="0.25">
      <c r="A1594">
        <v>3740087</v>
      </c>
      <c r="B1594" t="s">
        <v>19863</v>
      </c>
      <c r="C1594" t="s">
        <v>15874</v>
      </c>
      <c r="D1594">
        <v>20191114</v>
      </c>
      <c r="E1594" s="199">
        <v>26232</v>
      </c>
      <c r="F1594" s="199">
        <v>879386</v>
      </c>
      <c r="G1594" s="196" t="s">
        <v>12759</v>
      </c>
      <c r="H1594" s="196" t="s">
        <v>12762</v>
      </c>
      <c r="I1594" s="197">
        <v>42.89085119597032</v>
      </c>
      <c r="J1594" s="196" t="s">
        <v>19864</v>
      </c>
      <c r="K1594" s="196" t="s">
        <v>12755</v>
      </c>
      <c r="L1594" s="196"/>
      <c r="M1594" s="196"/>
      <c r="N1594" s="196" t="s">
        <v>19865</v>
      </c>
      <c r="O1594" s="200">
        <v>40372</v>
      </c>
      <c r="P1594" s="196" t="s">
        <v>12760</v>
      </c>
      <c r="Q1594" s="196">
        <v>57</v>
      </c>
      <c r="R1594" s="196" t="s">
        <v>12755</v>
      </c>
      <c r="S1594" s="196" t="s">
        <v>19866</v>
      </c>
      <c r="T1594" s="198" t="str">
        <f t="shared" si="642"/>
        <v>2"-(P)</v>
      </c>
    </row>
    <row r="1595" spans="1:20" x14ac:dyDescent="0.25">
      <c r="A1595">
        <v>3783903</v>
      </c>
      <c r="B1595" t="s">
        <v>19867</v>
      </c>
      <c r="C1595" t="s">
        <v>15874</v>
      </c>
      <c r="D1595">
        <v>20191114</v>
      </c>
      <c r="E1595" s="199">
        <v>25053</v>
      </c>
      <c r="F1595" s="199">
        <v>2957740</v>
      </c>
      <c r="G1595" s="196" t="s">
        <v>12763</v>
      </c>
      <c r="H1595" s="196" t="s">
        <v>12762</v>
      </c>
      <c r="I1595" s="197">
        <v>36.000000036378324</v>
      </c>
      <c r="J1595" s="196" t="s">
        <v>17119</v>
      </c>
      <c r="K1595" s="196" t="s">
        <v>12755</v>
      </c>
      <c r="L1595" s="196">
        <v>57</v>
      </c>
      <c r="M1595" s="196">
        <v>57</v>
      </c>
      <c r="N1595" s="196" t="s">
        <v>17120</v>
      </c>
      <c r="O1595" s="200">
        <v>40807</v>
      </c>
      <c r="P1595" s="196" t="s">
        <v>12767</v>
      </c>
      <c r="Q1595" s="196">
        <v>57</v>
      </c>
      <c r="R1595" s="196" t="s">
        <v>12755</v>
      </c>
      <c r="S1595" s="196" t="s">
        <v>17121</v>
      </c>
      <c r="T1595" s="198" t="str">
        <f t="shared" si="642"/>
        <v>6"-(P)</v>
      </c>
    </row>
    <row r="1596" spans="1:20" x14ac:dyDescent="0.25">
      <c r="A1596">
        <v>3121499</v>
      </c>
      <c r="B1596" t="s">
        <v>12257</v>
      </c>
      <c r="C1596" t="s">
        <v>15874</v>
      </c>
      <c r="D1596">
        <v>20191108</v>
      </c>
      <c r="E1596" s="199">
        <v>7651</v>
      </c>
      <c r="F1596" s="199">
        <v>3032208</v>
      </c>
      <c r="G1596" s="196" t="s">
        <v>12763</v>
      </c>
      <c r="H1596" s="196" t="s">
        <v>12762</v>
      </c>
      <c r="I1596" s="197">
        <v>80.999999971645479</v>
      </c>
      <c r="J1596" s="196" t="s">
        <v>11619</v>
      </c>
      <c r="K1596" s="196" t="s">
        <v>12755</v>
      </c>
      <c r="L1596" s="196">
        <v>60</v>
      </c>
      <c r="M1596" s="196">
        <v>60</v>
      </c>
      <c r="N1596" s="196" t="s">
        <v>16294</v>
      </c>
      <c r="O1596" s="200">
        <v>41869</v>
      </c>
      <c r="P1596" s="196" t="s">
        <v>12760</v>
      </c>
      <c r="Q1596" s="196">
        <v>60</v>
      </c>
      <c r="R1596" s="196" t="s">
        <v>12755</v>
      </c>
      <c r="S1596" s="196" t="s">
        <v>11674</v>
      </c>
      <c r="T1596" s="198" t="str">
        <f t="shared" ref="T1596:T1600" si="643">P1596&amp;"-"&amp;R1596</f>
        <v>2"-(P)</v>
      </c>
    </row>
    <row r="1597" spans="1:20" x14ac:dyDescent="0.25">
      <c r="A1597">
        <v>3007918</v>
      </c>
      <c r="B1597" t="s">
        <v>12263</v>
      </c>
      <c r="C1597" t="s">
        <v>15874</v>
      </c>
      <c r="D1597">
        <v>20191105</v>
      </c>
      <c r="E1597" s="199">
        <v>29151</v>
      </c>
      <c r="F1597" s="199">
        <v>3234697</v>
      </c>
      <c r="G1597" s="196" t="s">
        <v>12759</v>
      </c>
      <c r="H1597" s="196" t="s">
        <v>12762</v>
      </c>
      <c r="I1597" s="197">
        <v>72.061996026851631</v>
      </c>
      <c r="J1597" s="196" t="s">
        <v>11645</v>
      </c>
      <c r="K1597" s="196" t="s">
        <v>12755</v>
      </c>
      <c r="L1597" s="196">
        <v>57</v>
      </c>
      <c r="M1597" s="196">
        <v>57</v>
      </c>
      <c r="N1597" s="196" t="s">
        <v>19868</v>
      </c>
      <c r="O1597" s="200">
        <v>41716</v>
      </c>
      <c r="P1597" s="196" t="s">
        <v>12760</v>
      </c>
      <c r="Q1597" s="196">
        <v>57</v>
      </c>
      <c r="R1597" s="196" t="s">
        <v>12758</v>
      </c>
      <c r="S1597" s="196" t="s">
        <v>19869</v>
      </c>
      <c r="T1597" s="198" t="str">
        <f t="shared" si="643"/>
        <v>2"-(W)</v>
      </c>
    </row>
    <row r="1598" spans="1:20" x14ac:dyDescent="0.25">
      <c r="A1598">
        <v>3259468</v>
      </c>
      <c r="B1598" t="s">
        <v>12332</v>
      </c>
      <c r="C1598" t="s">
        <v>15874</v>
      </c>
      <c r="D1598">
        <v>20191024</v>
      </c>
      <c r="E1598" s="199">
        <v>11742</v>
      </c>
      <c r="F1598" s="199">
        <v>3288669</v>
      </c>
      <c r="G1598" s="196" t="s">
        <v>12759</v>
      </c>
      <c r="H1598" s="196" t="s">
        <v>12762</v>
      </c>
      <c r="I1598" s="197">
        <v>30.193321596767213</v>
      </c>
      <c r="J1598" s="196" t="s">
        <v>11760</v>
      </c>
      <c r="K1598" s="196" t="s">
        <v>12755</v>
      </c>
      <c r="L1598" s="196">
        <v>60</v>
      </c>
      <c r="M1598" s="196">
        <v>60</v>
      </c>
      <c r="N1598" s="196" t="s">
        <v>19870</v>
      </c>
      <c r="O1598" s="200">
        <v>42139</v>
      </c>
      <c r="P1598" s="196" t="s">
        <v>12760</v>
      </c>
      <c r="Q1598" s="196">
        <v>60</v>
      </c>
      <c r="R1598" s="196" t="s">
        <v>12755</v>
      </c>
      <c r="S1598" s="196" t="s">
        <v>11803</v>
      </c>
      <c r="T1598" s="198" t="str">
        <f t="shared" si="643"/>
        <v>2"-(P)</v>
      </c>
    </row>
    <row r="1599" spans="1:20" x14ac:dyDescent="0.25">
      <c r="A1599">
        <v>2520122</v>
      </c>
      <c r="B1599" t="s">
        <v>19871</v>
      </c>
      <c r="C1599" t="s">
        <v>15874</v>
      </c>
      <c r="D1599">
        <v>20191017</v>
      </c>
      <c r="E1599" s="199">
        <v>6165</v>
      </c>
      <c r="F1599" s="199">
        <v>698162</v>
      </c>
      <c r="G1599" s="196" t="s">
        <v>12759</v>
      </c>
      <c r="H1599" s="196" t="s">
        <v>12760</v>
      </c>
      <c r="I1599" s="197">
        <v>44.930208693241532</v>
      </c>
      <c r="J1599" s="196" t="s">
        <v>19872</v>
      </c>
      <c r="K1599" s="196" t="s">
        <v>12755</v>
      </c>
      <c r="L1599" s="196">
        <v>2</v>
      </c>
      <c r="M1599" s="196">
        <v>2</v>
      </c>
      <c r="N1599" s="196" t="s">
        <v>16070</v>
      </c>
      <c r="O1599" s="200">
        <v>40191</v>
      </c>
      <c r="P1599" s="196" t="s">
        <v>12760</v>
      </c>
      <c r="Q1599" s="196">
        <v>60</v>
      </c>
      <c r="R1599" s="196" t="s">
        <v>12755</v>
      </c>
      <c r="S1599" s="196" t="s">
        <v>16071</v>
      </c>
      <c r="T1599" s="198" t="str">
        <f t="shared" si="643"/>
        <v>2"-(P)</v>
      </c>
    </row>
    <row r="1600" spans="1:20" x14ac:dyDescent="0.25">
      <c r="A1600">
        <v>2984581</v>
      </c>
      <c r="B1600" t="s">
        <v>19873</v>
      </c>
      <c r="C1600" t="s">
        <v>15874</v>
      </c>
      <c r="D1600">
        <v>20191018</v>
      </c>
      <c r="E1600" s="199">
        <v>12349</v>
      </c>
      <c r="F1600" s="199">
        <v>648808</v>
      </c>
      <c r="G1600" s="196" t="s">
        <v>12768</v>
      </c>
      <c r="H1600" s="196" t="s">
        <v>12762</v>
      </c>
      <c r="I1600" s="197">
        <v>15.136307873296118</v>
      </c>
      <c r="J1600" s="196" t="s">
        <v>19874</v>
      </c>
      <c r="K1600" s="196" t="s">
        <v>12755</v>
      </c>
      <c r="L1600" s="196">
        <v>57</v>
      </c>
      <c r="M1600" s="196">
        <v>57</v>
      </c>
      <c r="N1600" s="196" t="s">
        <v>19875</v>
      </c>
      <c r="O1600" s="200">
        <v>39687</v>
      </c>
      <c r="P1600" s="196" t="s">
        <v>12762</v>
      </c>
      <c r="Q1600" s="196">
        <v>57</v>
      </c>
      <c r="R1600" s="196" t="s">
        <v>12755</v>
      </c>
      <c r="S1600" s="196" t="s">
        <v>19874</v>
      </c>
      <c r="T1600" s="198" t="str">
        <f t="shared" si="643"/>
        <v>1"-(P)</v>
      </c>
    </row>
    <row r="1601" spans="1:20" x14ac:dyDescent="0.25">
      <c r="A1601">
        <v>357950</v>
      </c>
      <c r="B1601" t="s">
        <v>19876</v>
      </c>
      <c r="C1601" t="s">
        <v>15874</v>
      </c>
      <c r="D1601">
        <v>20191017</v>
      </c>
      <c r="E1601" s="199">
        <v>25900</v>
      </c>
      <c r="F1601" s="199">
        <v>623637</v>
      </c>
      <c r="G1601" s="196" t="s">
        <v>12763</v>
      </c>
      <c r="H1601" s="196" t="s">
        <v>12762</v>
      </c>
      <c r="I1601" s="197">
        <v>59.035693991056256</v>
      </c>
      <c r="J1601" s="196" t="s">
        <v>19877</v>
      </c>
      <c r="K1601" s="196" t="s">
        <v>12755</v>
      </c>
      <c r="L1601" s="196">
        <v>0</v>
      </c>
      <c r="M1601" s="196">
        <v>0</v>
      </c>
      <c r="N1601" s="196" t="s">
        <v>19878</v>
      </c>
      <c r="O1601" s="200">
        <v>43580</v>
      </c>
      <c r="P1601" s="196" t="s">
        <v>12754</v>
      </c>
      <c r="Q1601" s="196">
        <v>57</v>
      </c>
      <c r="R1601" s="196" t="s">
        <v>12755</v>
      </c>
      <c r="S1601" s="196" t="s">
        <v>19879</v>
      </c>
      <c r="T1601" s="198" t="str">
        <f t="shared" ref="T1601" si="644">P1601&amp;"-"&amp;R1601</f>
        <v>4"-(P)</v>
      </c>
    </row>
    <row r="1602" spans="1:20" x14ac:dyDescent="0.25">
      <c r="A1602">
        <v>1718267</v>
      </c>
      <c r="B1602" t="s">
        <v>19880</v>
      </c>
      <c r="C1602" t="s">
        <v>15874</v>
      </c>
      <c r="D1602">
        <v>20191101</v>
      </c>
      <c r="E1602" s="199">
        <v>1660</v>
      </c>
      <c r="F1602" s="199">
        <v>3839522</v>
      </c>
      <c r="G1602" s="196" t="s">
        <v>12768</v>
      </c>
      <c r="H1602" s="196" t="s">
        <v>12762</v>
      </c>
      <c r="I1602" s="197">
        <v>127.99999999802627</v>
      </c>
      <c r="J1602" s="196" t="s">
        <v>17873</v>
      </c>
      <c r="K1602" s="196" t="s">
        <v>12755</v>
      </c>
      <c r="L1602" s="196">
        <v>45</v>
      </c>
      <c r="M1602" s="196">
        <v>45</v>
      </c>
      <c r="N1602" s="196" t="s">
        <v>16631</v>
      </c>
      <c r="O1602" s="200">
        <v>42487</v>
      </c>
      <c r="P1602" s="196" t="s">
        <v>12760</v>
      </c>
      <c r="Q1602" s="196">
        <v>45</v>
      </c>
      <c r="R1602" s="196" t="s">
        <v>12755</v>
      </c>
      <c r="S1602" s="196" t="s">
        <v>16632</v>
      </c>
      <c r="T1602" s="198" t="str">
        <f t="shared" ref="T1602:T1605" si="645">P1602&amp;"-"&amp;R1602</f>
        <v>2"-(P)</v>
      </c>
    </row>
    <row r="1603" spans="1:20" x14ac:dyDescent="0.25">
      <c r="A1603">
        <v>1136797</v>
      </c>
      <c r="B1603" t="s">
        <v>19881</v>
      </c>
      <c r="C1603" t="s">
        <v>15874</v>
      </c>
      <c r="D1603">
        <v>20191010</v>
      </c>
      <c r="E1603" s="199">
        <v>8048</v>
      </c>
      <c r="F1603" s="199">
        <v>371250</v>
      </c>
      <c r="G1603" s="196" t="s">
        <v>12763</v>
      </c>
      <c r="H1603" s="196" t="s">
        <v>12762</v>
      </c>
      <c r="I1603" s="197">
        <v>80.05893724553259</v>
      </c>
      <c r="J1603" s="196" t="s">
        <v>16002</v>
      </c>
      <c r="K1603" s="196" t="s">
        <v>12755</v>
      </c>
      <c r="L1603" s="196">
        <v>60</v>
      </c>
      <c r="M1603" s="196">
        <v>60</v>
      </c>
      <c r="N1603" s="196" t="s">
        <v>16003</v>
      </c>
      <c r="O1603" s="200">
        <v>42615</v>
      </c>
      <c r="P1603" s="196" t="s">
        <v>12754</v>
      </c>
      <c r="Q1603" s="196">
        <v>45</v>
      </c>
      <c r="R1603" s="196" t="s">
        <v>12755</v>
      </c>
      <c r="S1603" s="196" t="s">
        <v>16004</v>
      </c>
      <c r="T1603" s="198" t="str">
        <f t="shared" si="645"/>
        <v>4"-(P)</v>
      </c>
    </row>
    <row r="1604" spans="1:20" x14ac:dyDescent="0.25">
      <c r="A1604">
        <v>2962801</v>
      </c>
      <c r="B1604" t="s">
        <v>19882</v>
      </c>
      <c r="C1604" t="s">
        <v>15874</v>
      </c>
      <c r="D1604">
        <v>20191108</v>
      </c>
      <c r="E1604" s="199">
        <v>7606</v>
      </c>
      <c r="F1604" s="199">
        <v>792985</v>
      </c>
      <c r="G1604" s="196" t="s">
        <v>12763</v>
      </c>
      <c r="H1604" s="196" t="s">
        <v>12762</v>
      </c>
      <c r="I1604" s="197">
        <v>355.82686529053694</v>
      </c>
      <c r="J1604" s="196" t="s">
        <v>19883</v>
      </c>
      <c r="K1604" s="196" t="s">
        <v>12755</v>
      </c>
      <c r="L1604" s="196">
        <v>35</v>
      </c>
      <c r="M1604" s="196">
        <v>35</v>
      </c>
      <c r="N1604" s="196" t="s">
        <v>19884</v>
      </c>
      <c r="O1604" s="200">
        <v>39448</v>
      </c>
      <c r="P1604" s="196" t="s">
        <v>12760</v>
      </c>
      <c r="Q1604" s="196">
        <v>35</v>
      </c>
      <c r="R1604" s="196" t="s">
        <v>12755</v>
      </c>
      <c r="S1604" s="196" t="s">
        <v>19885</v>
      </c>
      <c r="T1604" s="198" t="str">
        <f t="shared" si="645"/>
        <v>2"-(P)</v>
      </c>
    </row>
    <row r="1605" spans="1:20" x14ac:dyDescent="0.25">
      <c r="A1605">
        <v>2241588</v>
      </c>
      <c r="B1605" t="s">
        <v>19886</v>
      </c>
      <c r="C1605" t="s">
        <v>15874</v>
      </c>
      <c r="D1605">
        <v>20191114</v>
      </c>
      <c r="E1605" s="199">
        <v>26328</v>
      </c>
      <c r="F1605" s="199">
        <v>649264</v>
      </c>
      <c r="G1605" s="196" t="s">
        <v>12763</v>
      </c>
      <c r="H1605" s="196" t="s">
        <v>12762</v>
      </c>
      <c r="I1605" s="197">
        <v>65.235425654495714</v>
      </c>
      <c r="J1605" s="196" t="s">
        <v>19887</v>
      </c>
      <c r="K1605" s="196" t="s">
        <v>12755</v>
      </c>
      <c r="L1605" s="196">
        <v>2</v>
      </c>
      <c r="M1605" s="196">
        <v>2</v>
      </c>
      <c r="N1605" s="196" t="s">
        <v>17580</v>
      </c>
      <c r="O1605" s="200">
        <v>40112</v>
      </c>
      <c r="P1605" s="196" t="s">
        <v>12760</v>
      </c>
      <c r="Q1605" s="196">
        <v>57</v>
      </c>
      <c r="R1605" s="196" t="s">
        <v>12755</v>
      </c>
      <c r="S1605" s="196" t="s">
        <v>17581</v>
      </c>
      <c r="T1605" s="198" t="str">
        <f t="shared" si="645"/>
        <v>2"-(P)</v>
      </c>
    </row>
    <row r="1606" spans="1:20" x14ac:dyDescent="0.25">
      <c r="A1606">
        <v>3820552</v>
      </c>
      <c r="B1606" t="s">
        <v>12595</v>
      </c>
      <c r="C1606" t="s">
        <v>15874</v>
      </c>
      <c r="D1606">
        <v>20191024</v>
      </c>
      <c r="E1606" s="199">
        <v>20041</v>
      </c>
      <c r="F1606" s="199">
        <v>4633195</v>
      </c>
      <c r="G1606" s="196" t="s">
        <v>12759</v>
      </c>
      <c r="H1606" s="196" t="s">
        <v>12760</v>
      </c>
      <c r="I1606" s="197">
        <v>19.441185153638997</v>
      </c>
      <c r="J1606" s="196" t="s">
        <v>12157</v>
      </c>
      <c r="K1606" s="196" t="s">
        <v>12755</v>
      </c>
      <c r="L1606" s="196">
        <v>57</v>
      </c>
      <c r="M1606" s="196">
        <v>57</v>
      </c>
      <c r="N1606" s="196" t="s">
        <v>19888</v>
      </c>
      <c r="O1606" s="200">
        <v>43168</v>
      </c>
      <c r="P1606" s="196" t="s">
        <v>12760</v>
      </c>
      <c r="Q1606" s="196">
        <v>57</v>
      </c>
      <c r="R1606" s="196" t="s">
        <v>12755</v>
      </c>
      <c r="S1606" s="196" t="s">
        <v>12230</v>
      </c>
      <c r="T1606" s="198" t="str">
        <f t="shared" ref="T1606:T1609" si="646">P1606&amp;"-"&amp;R1606</f>
        <v>2"-(P)</v>
      </c>
    </row>
    <row r="1607" spans="1:20" x14ac:dyDescent="0.25">
      <c r="A1607">
        <v>3699771</v>
      </c>
      <c r="B1607" t="s">
        <v>12643</v>
      </c>
      <c r="C1607" t="s">
        <v>15874</v>
      </c>
      <c r="D1607">
        <v>20191114</v>
      </c>
      <c r="E1607" s="199">
        <v>31380</v>
      </c>
      <c r="F1607" s="199">
        <v>4916492</v>
      </c>
      <c r="G1607" s="196" t="s">
        <v>12759</v>
      </c>
      <c r="H1607" s="196" t="s">
        <v>12762</v>
      </c>
      <c r="I1607" s="197">
        <v>80.000000007894045</v>
      </c>
      <c r="J1607" s="196" t="s">
        <v>12130</v>
      </c>
      <c r="K1607" s="196" t="s">
        <v>12755</v>
      </c>
      <c r="L1607" s="196">
        <v>57</v>
      </c>
      <c r="M1607" s="196">
        <v>57</v>
      </c>
      <c r="N1607" s="196" t="s">
        <v>16957</v>
      </c>
      <c r="O1607" s="200">
        <v>43385</v>
      </c>
      <c r="P1607" s="196" t="s">
        <v>12760</v>
      </c>
      <c r="Q1607" s="196">
        <v>57</v>
      </c>
      <c r="R1607" s="196" t="s">
        <v>12755</v>
      </c>
      <c r="S1607" s="196" t="s">
        <v>12224</v>
      </c>
      <c r="T1607" s="198" t="str">
        <f t="shared" si="646"/>
        <v>2"-(P)</v>
      </c>
    </row>
    <row r="1608" spans="1:20" x14ac:dyDescent="0.25">
      <c r="A1608">
        <v>3773126</v>
      </c>
      <c r="B1608" t="s">
        <v>19889</v>
      </c>
      <c r="C1608" t="s">
        <v>15874</v>
      </c>
      <c r="D1608">
        <v>20191114</v>
      </c>
      <c r="E1608" s="199">
        <v>25141</v>
      </c>
      <c r="F1608" s="199">
        <v>134880</v>
      </c>
      <c r="G1608" s="196" t="s">
        <v>12763</v>
      </c>
      <c r="H1608" s="196" t="s">
        <v>12764</v>
      </c>
      <c r="I1608" s="197">
        <v>80.156672401386871</v>
      </c>
      <c r="J1608" s="196" t="s">
        <v>19478</v>
      </c>
      <c r="K1608" s="196" t="s">
        <v>12755</v>
      </c>
      <c r="L1608" s="196">
        <v>57</v>
      </c>
      <c r="M1608" s="196">
        <v>57</v>
      </c>
      <c r="N1608" s="196" t="s">
        <v>16423</v>
      </c>
      <c r="O1608" s="200">
        <v>40809</v>
      </c>
      <c r="P1608" s="196" t="s">
        <v>12767</v>
      </c>
      <c r="Q1608" s="196">
        <v>57</v>
      </c>
      <c r="R1608" s="196" t="s">
        <v>12755</v>
      </c>
      <c r="S1608" s="196" t="s">
        <v>16424</v>
      </c>
      <c r="T1608" s="198" t="str">
        <f t="shared" si="646"/>
        <v>6"-(P)</v>
      </c>
    </row>
    <row r="1609" spans="1:20" x14ac:dyDescent="0.25">
      <c r="A1609">
        <v>2051540</v>
      </c>
      <c r="B1609" t="s">
        <v>19890</v>
      </c>
      <c r="C1609" t="s">
        <v>15874</v>
      </c>
      <c r="D1609">
        <v>20191111</v>
      </c>
      <c r="E1609" s="199">
        <v>263</v>
      </c>
      <c r="F1609" s="199">
        <v>614481</v>
      </c>
      <c r="G1609" s="196" t="s">
        <v>12759</v>
      </c>
      <c r="H1609" s="196" t="s">
        <v>12762</v>
      </c>
      <c r="I1609" s="197">
        <v>69.282167791760912</v>
      </c>
      <c r="J1609" s="196" t="s">
        <v>19891</v>
      </c>
      <c r="K1609" s="196" t="s">
        <v>12755</v>
      </c>
      <c r="L1609" s="196">
        <v>0</v>
      </c>
      <c r="M1609" s="196">
        <v>0</v>
      </c>
      <c r="N1609" s="196" t="s">
        <v>19892</v>
      </c>
      <c r="O1609" s="200">
        <v>39448</v>
      </c>
      <c r="P1609" s="196" t="s">
        <v>12760</v>
      </c>
      <c r="Q1609" s="196">
        <v>60</v>
      </c>
      <c r="R1609" s="196" t="s">
        <v>12755</v>
      </c>
      <c r="S1609" s="196" t="s">
        <v>19893</v>
      </c>
      <c r="T1609" s="198" t="str">
        <f t="shared" si="646"/>
        <v>2"-(P)</v>
      </c>
    </row>
    <row r="1610" spans="1:20" x14ac:dyDescent="0.25">
      <c r="A1610">
        <v>296710</v>
      </c>
      <c r="B1610" t="s">
        <v>19894</v>
      </c>
      <c r="C1610" t="s">
        <v>15874</v>
      </c>
      <c r="D1610">
        <v>20191111</v>
      </c>
      <c r="E1610" s="199">
        <v>18229</v>
      </c>
      <c r="F1610" s="199">
        <v>325239</v>
      </c>
      <c r="G1610" s="196" t="s">
        <v>12763</v>
      </c>
      <c r="H1610" s="196" t="s">
        <v>12762</v>
      </c>
      <c r="I1610" s="197">
        <v>69.778721305988498</v>
      </c>
      <c r="J1610" s="196" t="s">
        <v>65</v>
      </c>
      <c r="K1610" s="196" t="s">
        <v>12755</v>
      </c>
      <c r="L1610" s="196">
        <v>60</v>
      </c>
      <c r="M1610" s="196">
        <v>60</v>
      </c>
      <c r="N1610" s="196" t="s">
        <v>19895</v>
      </c>
      <c r="O1610" s="200">
        <v>42437</v>
      </c>
      <c r="P1610" s="196" t="s">
        <v>12760</v>
      </c>
      <c r="Q1610" s="196">
        <v>60</v>
      </c>
      <c r="R1610" s="196" t="s">
        <v>12755</v>
      </c>
      <c r="S1610" s="196" t="s">
        <v>19896</v>
      </c>
      <c r="T1610" s="198" t="str">
        <f t="shared" ref="T1610:T1612" si="647">P1610&amp;"-"&amp;R1610</f>
        <v>2"-(P)</v>
      </c>
    </row>
    <row r="1611" spans="1:20" x14ac:dyDescent="0.25">
      <c r="A1611">
        <v>243172</v>
      </c>
      <c r="B1611" t="s">
        <v>19897</v>
      </c>
      <c r="C1611" t="s">
        <v>15874</v>
      </c>
      <c r="D1611">
        <v>20191030</v>
      </c>
      <c r="E1611" s="199">
        <v>16604</v>
      </c>
      <c r="F1611" s="199">
        <v>647295</v>
      </c>
      <c r="G1611" s="196" t="s">
        <v>12768</v>
      </c>
      <c r="H1611" s="196" t="s">
        <v>12762</v>
      </c>
      <c r="I1611" s="197">
        <v>15.784233363759206</v>
      </c>
      <c r="J1611" s="196" t="s">
        <v>19317</v>
      </c>
      <c r="K1611" s="196" t="s">
        <v>12755</v>
      </c>
      <c r="L1611" s="196">
        <v>0</v>
      </c>
      <c r="M1611" s="196">
        <v>0</v>
      </c>
      <c r="N1611" s="196" t="s">
        <v>17225</v>
      </c>
      <c r="O1611" s="200">
        <v>39448</v>
      </c>
      <c r="P1611" s="196" t="s">
        <v>12760</v>
      </c>
      <c r="Q1611" s="196">
        <v>60</v>
      </c>
      <c r="R1611" s="196" t="s">
        <v>12755</v>
      </c>
      <c r="S1611" s="196" t="s">
        <v>17226</v>
      </c>
      <c r="T1611" s="198" t="str">
        <f t="shared" si="647"/>
        <v>2"-(P)</v>
      </c>
    </row>
    <row r="1612" spans="1:20" x14ac:dyDescent="0.25">
      <c r="A1612">
        <v>944780</v>
      </c>
      <c r="B1612" t="s">
        <v>19898</v>
      </c>
      <c r="C1612" t="s">
        <v>15874</v>
      </c>
      <c r="D1612">
        <v>20191111</v>
      </c>
      <c r="E1612" s="199">
        <v>18243</v>
      </c>
      <c r="F1612" s="199">
        <v>325304</v>
      </c>
      <c r="G1612" s="196" t="s">
        <v>12763</v>
      </c>
      <c r="H1612" s="196" t="s">
        <v>12764</v>
      </c>
      <c r="I1612" s="197">
        <v>44.603239526328146</v>
      </c>
      <c r="J1612" s="196" t="s">
        <v>19899</v>
      </c>
      <c r="K1612" s="196" t="s">
        <v>12755</v>
      </c>
      <c r="L1612" s="196">
        <v>0</v>
      </c>
      <c r="M1612" s="196">
        <v>0</v>
      </c>
      <c r="N1612" s="196" t="s">
        <v>18698</v>
      </c>
      <c r="O1612" s="200">
        <v>42391</v>
      </c>
      <c r="P1612" s="196" t="s">
        <v>12760</v>
      </c>
      <c r="Q1612" s="196">
        <v>60</v>
      </c>
      <c r="R1612" s="196" t="s">
        <v>12755</v>
      </c>
      <c r="S1612" s="196" t="s">
        <v>16399</v>
      </c>
      <c r="T1612" s="198" t="str">
        <f t="shared" si="647"/>
        <v>2"-(P)</v>
      </c>
    </row>
    <row r="1613" spans="1:20" x14ac:dyDescent="0.25">
      <c r="A1613">
        <v>3304580</v>
      </c>
      <c r="B1613" t="s">
        <v>12375</v>
      </c>
      <c r="C1613" t="s">
        <v>15874</v>
      </c>
      <c r="D1613">
        <v>20191112</v>
      </c>
      <c r="E1613" s="199">
        <v>21065</v>
      </c>
      <c r="F1613" s="199">
        <v>3537524</v>
      </c>
      <c r="G1613" s="196" t="s">
        <v>12759</v>
      </c>
      <c r="H1613" s="196" t="s">
        <v>12762</v>
      </c>
      <c r="I1613" s="197">
        <v>65.0000000207678</v>
      </c>
      <c r="J1613" s="196" t="s">
        <v>11739</v>
      </c>
      <c r="K1613" s="196" t="s">
        <v>12755</v>
      </c>
      <c r="L1613" s="196">
        <v>57</v>
      </c>
      <c r="M1613" s="196">
        <v>57</v>
      </c>
      <c r="N1613" s="196" t="s">
        <v>19900</v>
      </c>
      <c r="O1613" s="200">
        <v>40491</v>
      </c>
      <c r="P1613" s="196" t="s">
        <v>12760</v>
      </c>
      <c r="Q1613" s="196">
        <v>57</v>
      </c>
      <c r="R1613" s="196" t="s">
        <v>12755</v>
      </c>
      <c r="S1613" s="196" t="s">
        <v>17271</v>
      </c>
      <c r="T1613" s="198" t="str">
        <f t="shared" ref="T1613:T1614" si="648">P1613&amp;"-"&amp;R1613</f>
        <v>2"-(P)</v>
      </c>
    </row>
    <row r="1614" spans="1:20" x14ac:dyDescent="0.25">
      <c r="A1614">
        <v>2733637</v>
      </c>
      <c r="B1614" t="s">
        <v>19901</v>
      </c>
      <c r="C1614" t="s">
        <v>15874</v>
      </c>
      <c r="D1614">
        <v>20191025</v>
      </c>
      <c r="E1614" s="199">
        <v>17455</v>
      </c>
      <c r="F1614" s="199">
        <v>617892</v>
      </c>
      <c r="G1614" s="196" t="s">
        <v>12768</v>
      </c>
      <c r="H1614" s="196" t="s">
        <v>12762</v>
      </c>
      <c r="I1614" s="197">
        <v>53.918959122333803</v>
      </c>
      <c r="J1614" s="196" t="s">
        <v>16986</v>
      </c>
      <c r="K1614" s="196" t="s">
        <v>12755</v>
      </c>
      <c r="L1614" s="196">
        <v>0</v>
      </c>
      <c r="M1614" s="196">
        <v>0</v>
      </c>
      <c r="N1614" s="196" t="s">
        <v>16987</v>
      </c>
      <c r="O1614" s="200">
        <v>39448</v>
      </c>
      <c r="P1614" s="196" t="s">
        <v>12760</v>
      </c>
      <c r="Q1614" s="196">
        <v>57</v>
      </c>
      <c r="R1614" s="196" t="s">
        <v>12755</v>
      </c>
      <c r="S1614" s="196" t="s">
        <v>16988</v>
      </c>
      <c r="T1614" s="198" t="str">
        <f t="shared" si="648"/>
        <v>2"-(P)</v>
      </c>
    </row>
    <row r="1615" spans="1:20" x14ac:dyDescent="0.25">
      <c r="A1615">
        <v>3457635</v>
      </c>
      <c r="B1615" t="s">
        <v>12491</v>
      </c>
      <c r="C1615" t="s">
        <v>15874</v>
      </c>
      <c r="D1615">
        <v>20191025</v>
      </c>
      <c r="E1615" s="199">
        <v>17430</v>
      </c>
      <c r="F1615" s="199">
        <v>4333976</v>
      </c>
      <c r="G1615" s="196" t="s">
        <v>12753</v>
      </c>
      <c r="H1615" s="196" t="s">
        <v>12760</v>
      </c>
      <c r="I1615" s="197">
        <v>22.999011158744068</v>
      </c>
      <c r="J1615" s="196" t="s">
        <v>12006</v>
      </c>
      <c r="K1615" s="196" t="s">
        <v>12755</v>
      </c>
      <c r="L1615" s="196">
        <v>57</v>
      </c>
      <c r="M1615" s="196">
        <v>57</v>
      </c>
      <c r="N1615" s="196" t="s">
        <v>15964</v>
      </c>
      <c r="O1615" s="200">
        <v>42927</v>
      </c>
      <c r="P1615" s="196" t="s">
        <v>12760</v>
      </c>
      <c r="Q1615" s="196">
        <v>57</v>
      </c>
      <c r="R1615" s="196" t="s">
        <v>12755</v>
      </c>
      <c r="S1615" s="196" t="s">
        <v>12077</v>
      </c>
      <c r="T1615" s="198" t="str">
        <f t="shared" ref="T1615:T1617" si="649">P1615&amp;"-"&amp;R1615</f>
        <v>2"-(P)</v>
      </c>
    </row>
    <row r="1616" spans="1:20" x14ac:dyDescent="0.25">
      <c r="A1616">
        <v>257204</v>
      </c>
      <c r="B1616" t="s">
        <v>19902</v>
      </c>
      <c r="C1616" t="s">
        <v>15874</v>
      </c>
      <c r="D1616">
        <v>20191111</v>
      </c>
      <c r="E1616" s="199">
        <v>12823</v>
      </c>
      <c r="F1616" s="199">
        <v>4271172</v>
      </c>
      <c r="G1616" s="196" t="s">
        <v>12763</v>
      </c>
      <c r="H1616" s="196" t="s">
        <v>12762</v>
      </c>
      <c r="I1616" s="197">
        <v>716.34212306476797</v>
      </c>
      <c r="J1616" s="196" t="s">
        <v>19840</v>
      </c>
      <c r="K1616" s="196" t="s">
        <v>12755</v>
      </c>
      <c r="L1616" s="196">
        <v>60</v>
      </c>
      <c r="M1616" s="196">
        <v>60</v>
      </c>
      <c r="N1616" s="196" t="s">
        <v>19841</v>
      </c>
      <c r="O1616" s="200">
        <v>42891</v>
      </c>
      <c r="P1616" s="196" t="s">
        <v>12754</v>
      </c>
      <c r="Q1616" s="196">
        <v>60</v>
      </c>
      <c r="R1616" s="196" t="s">
        <v>12755</v>
      </c>
      <c r="S1616" s="196" t="s">
        <v>19842</v>
      </c>
      <c r="T1616" s="198" t="str">
        <f t="shared" si="649"/>
        <v>4"-(P)</v>
      </c>
    </row>
    <row r="1617" spans="1:20" x14ac:dyDescent="0.25">
      <c r="A1617">
        <v>2996075</v>
      </c>
      <c r="B1617" t="s">
        <v>12258</v>
      </c>
      <c r="C1617" t="s">
        <v>15874</v>
      </c>
      <c r="D1617">
        <v>20191018</v>
      </c>
      <c r="E1617" s="199">
        <v>6723</v>
      </c>
      <c r="F1617" s="199">
        <v>3029413</v>
      </c>
      <c r="G1617" s="196" t="s">
        <v>12763</v>
      </c>
      <c r="H1617" s="196" t="s">
        <v>12762</v>
      </c>
      <c r="I1617" s="197">
        <v>62.179575651755364</v>
      </c>
      <c r="J1617" s="196" t="s">
        <v>11589</v>
      </c>
      <c r="K1617" s="196" t="s">
        <v>12755</v>
      </c>
      <c r="L1617" s="196">
        <v>60</v>
      </c>
      <c r="M1617" s="196">
        <v>60</v>
      </c>
      <c r="N1617" s="196" t="s">
        <v>17521</v>
      </c>
      <c r="O1617" s="200">
        <v>41845</v>
      </c>
      <c r="P1617" s="196" t="s">
        <v>12767</v>
      </c>
      <c r="Q1617" s="196">
        <v>60</v>
      </c>
      <c r="R1617" s="196" t="s">
        <v>12755</v>
      </c>
      <c r="S1617" s="196" t="s">
        <v>16785</v>
      </c>
      <c r="T1617" s="198" t="str">
        <f t="shared" si="649"/>
        <v>6"-(P)</v>
      </c>
    </row>
    <row r="1618" spans="1:20" x14ac:dyDescent="0.25">
      <c r="A1618">
        <v>1992027</v>
      </c>
      <c r="B1618" t="s">
        <v>19903</v>
      </c>
      <c r="C1618" t="s">
        <v>15874</v>
      </c>
      <c r="D1618">
        <v>20191112</v>
      </c>
      <c r="E1618" s="199">
        <v>4988</v>
      </c>
      <c r="F1618" s="199">
        <v>603706</v>
      </c>
      <c r="G1618" s="196" t="s">
        <v>12759</v>
      </c>
      <c r="H1618" s="196" t="s">
        <v>12762</v>
      </c>
      <c r="I1618" s="197">
        <v>36.727117088015255</v>
      </c>
      <c r="J1618" s="196" t="s">
        <v>19904</v>
      </c>
      <c r="K1618" s="196" t="s">
        <v>12755</v>
      </c>
      <c r="L1618" s="196">
        <v>0</v>
      </c>
      <c r="M1618" s="196">
        <v>0</v>
      </c>
      <c r="N1618" s="196" t="s">
        <v>16302</v>
      </c>
      <c r="O1618" s="200">
        <v>39448</v>
      </c>
      <c r="P1618" s="196" t="s">
        <v>12760</v>
      </c>
      <c r="Q1618" s="196">
        <v>55</v>
      </c>
      <c r="R1618" s="196" t="s">
        <v>12755</v>
      </c>
      <c r="S1618" s="196" t="s">
        <v>16303</v>
      </c>
      <c r="T1618" s="198" t="str">
        <f t="shared" ref="T1618:T1619" si="650">P1618&amp;"-"&amp;R1618</f>
        <v>2"-(P)</v>
      </c>
    </row>
    <row r="1619" spans="1:20" x14ac:dyDescent="0.25">
      <c r="A1619">
        <v>3776557</v>
      </c>
      <c r="B1619" t="s">
        <v>19905</v>
      </c>
      <c r="C1619" t="s">
        <v>15874</v>
      </c>
      <c r="D1619">
        <v>20191108</v>
      </c>
      <c r="E1619" s="199">
        <v>13026</v>
      </c>
      <c r="F1619" s="199">
        <v>2271957</v>
      </c>
      <c r="G1619" s="196" t="s">
        <v>12759</v>
      </c>
      <c r="H1619" s="196" t="s">
        <v>12760</v>
      </c>
      <c r="I1619" s="197">
        <v>466.6749615185858</v>
      </c>
      <c r="J1619" s="196" t="s">
        <v>16405</v>
      </c>
      <c r="K1619" s="196" t="s">
        <v>12755</v>
      </c>
      <c r="L1619" s="196">
        <v>60</v>
      </c>
      <c r="M1619" s="196">
        <v>60</v>
      </c>
      <c r="N1619" s="196" t="s">
        <v>16406</v>
      </c>
      <c r="O1619" s="200">
        <v>41284</v>
      </c>
      <c r="P1619" s="196" t="s">
        <v>12754</v>
      </c>
      <c r="Q1619" s="196">
        <v>60</v>
      </c>
      <c r="R1619" s="196" t="s">
        <v>12755</v>
      </c>
      <c r="S1619" s="196" t="s">
        <v>16407</v>
      </c>
      <c r="T1619" s="198" t="str">
        <f t="shared" si="650"/>
        <v>4"-(P)</v>
      </c>
    </row>
    <row r="1620" spans="1:20" x14ac:dyDescent="0.25">
      <c r="A1620">
        <v>3711791</v>
      </c>
      <c r="B1620" t="s">
        <v>12589</v>
      </c>
      <c r="C1620" t="s">
        <v>15874</v>
      </c>
      <c r="D1620">
        <v>20191105</v>
      </c>
      <c r="E1620" s="199">
        <v>7876</v>
      </c>
      <c r="F1620" s="199">
        <v>4551213</v>
      </c>
      <c r="G1620" s="196" t="s">
        <v>12759</v>
      </c>
      <c r="H1620" s="196" t="s">
        <v>12762</v>
      </c>
      <c r="I1620" s="197">
        <v>661.16302600295728</v>
      </c>
      <c r="J1620" s="196" t="s">
        <v>12153</v>
      </c>
      <c r="K1620" s="196" t="s">
        <v>12755</v>
      </c>
      <c r="L1620" s="196">
        <v>60</v>
      </c>
      <c r="M1620" s="196">
        <v>60</v>
      </c>
      <c r="N1620" s="196" t="s">
        <v>19906</v>
      </c>
      <c r="O1620" s="200">
        <v>39448</v>
      </c>
      <c r="P1620" s="196" t="s">
        <v>12754</v>
      </c>
      <c r="Q1620" s="196">
        <v>60</v>
      </c>
      <c r="R1620" s="196" t="s">
        <v>12755</v>
      </c>
      <c r="S1620" s="196" t="s">
        <v>18227</v>
      </c>
      <c r="T1620" s="198" t="str">
        <f t="shared" ref="T1620:T1623" si="651">P1620&amp;"-"&amp;R1620</f>
        <v>4"-(P)</v>
      </c>
    </row>
    <row r="1621" spans="1:20" x14ac:dyDescent="0.25">
      <c r="A1621">
        <v>137193</v>
      </c>
      <c r="B1621" t="s">
        <v>19907</v>
      </c>
      <c r="C1621" t="s">
        <v>15874</v>
      </c>
      <c r="D1621">
        <v>20191028</v>
      </c>
      <c r="E1621" s="199">
        <v>13944</v>
      </c>
      <c r="F1621" s="199">
        <v>1975459</v>
      </c>
      <c r="G1621" s="196" t="s">
        <v>12763</v>
      </c>
      <c r="H1621" s="196" t="s">
        <v>12764</v>
      </c>
      <c r="I1621" s="197">
        <v>42.264683645145631</v>
      </c>
      <c r="J1621" s="196" t="s">
        <v>19908</v>
      </c>
      <c r="K1621" s="196" t="s">
        <v>12755</v>
      </c>
      <c r="L1621" s="196">
        <v>60</v>
      </c>
      <c r="M1621" s="196">
        <v>60</v>
      </c>
      <c r="N1621" s="196" t="s">
        <v>19909</v>
      </c>
      <c r="O1621" s="200">
        <v>40298</v>
      </c>
      <c r="P1621" s="196" t="s">
        <v>12761</v>
      </c>
      <c r="Q1621" s="196">
        <v>60</v>
      </c>
      <c r="R1621" s="196" t="s">
        <v>12758</v>
      </c>
      <c r="S1621" s="196" t="s">
        <v>19910</v>
      </c>
      <c r="T1621" s="198" t="str">
        <f t="shared" si="651"/>
        <v>4-1/2"-(W)</v>
      </c>
    </row>
    <row r="1622" spans="1:20" x14ac:dyDescent="0.25">
      <c r="A1622">
        <v>2782682</v>
      </c>
      <c r="B1622" t="s">
        <v>19911</v>
      </c>
      <c r="C1622" t="s">
        <v>15874</v>
      </c>
      <c r="D1622">
        <v>20191017</v>
      </c>
      <c r="E1622" s="199">
        <v>23327</v>
      </c>
      <c r="F1622" s="199">
        <v>647685</v>
      </c>
      <c r="G1622" s="196" t="s">
        <v>12763</v>
      </c>
      <c r="H1622" s="196" t="s">
        <v>12762</v>
      </c>
      <c r="I1622" s="197">
        <v>231.30457424848365</v>
      </c>
      <c r="J1622" s="196" t="s">
        <v>19912</v>
      </c>
      <c r="K1622" s="196" t="s">
        <v>12755</v>
      </c>
      <c r="L1622" s="196">
        <v>0</v>
      </c>
      <c r="M1622" s="196">
        <v>0</v>
      </c>
      <c r="N1622" s="196" t="s">
        <v>19913</v>
      </c>
      <c r="O1622" s="200">
        <v>39814</v>
      </c>
      <c r="P1622" s="196" t="s">
        <v>12760</v>
      </c>
      <c r="Q1622" s="196">
        <v>57</v>
      </c>
      <c r="R1622" s="196" t="s">
        <v>12755</v>
      </c>
      <c r="S1622" s="196" t="s">
        <v>19914</v>
      </c>
      <c r="T1622" s="198" t="str">
        <f t="shared" si="651"/>
        <v>2"-(P)</v>
      </c>
    </row>
    <row r="1623" spans="1:20" x14ac:dyDescent="0.25">
      <c r="A1623">
        <v>2197477</v>
      </c>
      <c r="B1623" t="s">
        <v>19915</v>
      </c>
      <c r="C1623" t="s">
        <v>15874</v>
      </c>
      <c r="D1623">
        <v>20191114</v>
      </c>
      <c r="E1623" s="199">
        <v>25417</v>
      </c>
      <c r="F1623" s="199">
        <v>646567</v>
      </c>
      <c r="G1623" s="196" t="s">
        <v>12759</v>
      </c>
      <c r="H1623" s="196" t="s">
        <v>12762</v>
      </c>
      <c r="I1623" s="197">
        <v>14.451827960381999</v>
      </c>
      <c r="J1623" s="196" t="s">
        <v>19916</v>
      </c>
      <c r="K1623" s="196" t="s">
        <v>12755</v>
      </c>
      <c r="L1623" s="196">
        <v>0</v>
      </c>
      <c r="M1623" s="196">
        <v>0</v>
      </c>
      <c r="N1623" s="196" t="s">
        <v>19917</v>
      </c>
      <c r="O1623" s="200">
        <v>40219</v>
      </c>
      <c r="P1623" s="196" t="s">
        <v>12760</v>
      </c>
      <c r="Q1623" s="196">
        <v>57</v>
      </c>
      <c r="R1623" s="196" t="s">
        <v>12755</v>
      </c>
      <c r="S1623" s="196" t="s">
        <v>16836</v>
      </c>
      <c r="T1623" s="198" t="str">
        <f t="shared" si="651"/>
        <v>2"-(P)</v>
      </c>
    </row>
    <row r="1624" spans="1:20" x14ac:dyDescent="0.25">
      <c r="A1624">
        <v>2846397</v>
      </c>
      <c r="B1624" t="s">
        <v>19918</v>
      </c>
      <c r="C1624" t="s">
        <v>15874</v>
      </c>
      <c r="D1624">
        <v>20191112</v>
      </c>
      <c r="E1624" s="199">
        <v>4486</v>
      </c>
      <c r="F1624" s="199">
        <v>606358</v>
      </c>
      <c r="G1624" s="196" t="s">
        <v>12763</v>
      </c>
      <c r="H1624" s="196" t="s">
        <v>12762</v>
      </c>
      <c r="I1624" s="197">
        <v>15.719988018584996</v>
      </c>
      <c r="J1624" s="196" t="s">
        <v>19919</v>
      </c>
      <c r="K1624" s="196" t="s">
        <v>12755</v>
      </c>
      <c r="L1624" s="196">
        <v>0</v>
      </c>
      <c r="M1624" s="196">
        <v>0</v>
      </c>
      <c r="N1624" s="196" t="s">
        <v>18199</v>
      </c>
      <c r="O1624" s="200">
        <v>39448</v>
      </c>
      <c r="P1624" s="196" t="s">
        <v>12760</v>
      </c>
      <c r="Q1624" s="196">
        <v>55</v>
      </c>
      <c r="R1624" s="196" t="s">
        <v>12755</v>
      </c>
      <c r="S1624" s="196" t="s">
        <v>18200</v>
      </c>
      <c r="T1624" s="198" t="str">
        <f t="shared" ref="T1624:T1627" si="652">P1624&amp;"-"&amp;R1624</f>
        <v>2"-(P)</v>
      </c>
    </row>
    <row r="1625" spans="1:20" x14ac:dyDescent="0.25">
      <c r="A1625">
        <v>3722213</v>
      </c>
      <c r="B1625" t="s">
        <v>12668</v>
      </c>
      <c r="C1625" t="s">
        <v>15874</v>
      </c>
      <c r="D1625">
        <v>20191018</v>
      </c>
      <c r="E1625" s="199">
        <v>29601</v>
      </c>
      <c r="F1625" s="199">
        <v>4929675</v>
      </c>
      <c r="G1625" s="196" t="s">
        <v>12759</v>
      </c>
      <c r="H1625" s="196" t="s">
        <v>12762</v>
      </c>
      <c r="I1625" s="197">
        <v>48.999999989997477</v>
      </c>
      <c r="J1625" s="196" t="s">
        <v>12087</v>
      </c>
      <c r="K1625" s="196" t="s">
        <v>12755</v>
      </c>
      <c r="L1625" s="196">
        <v>57</v>
      </c>
      <c r="M1625" s="196">
        <v>57</v>
      </c>
      <c r="N1625" s="196" t="s">
        <v>18426</v>
      </c>
      <c r="O1625" s="200">
        <v>43444</v>
      </c>
      <c r="P1625" s="196" t="s">
        <v>12760</v>
      </c>
      <c r="Q1625" s="196">
        <v>57</v>
      </c>
      <c r="R1625" s="196" t="s">
        <v>12755</v>
      </c>
      <c r="S1625" s="196" t="s">
        <v>12186</v>
      </c>
      <c r="T1625" s="198" t="str">
        <f t="shared" si="652"/>
        <v>2"-(P)</v>
      </c>
    </row>
    <row r="1626" spans="1:20" x14ac:dyDescent="0.25">
      <c r="A1626">
        <v>1708330</v>
      </c>
      <c r="B1626" t="s">
        <v>19920</v>
      </c>
      <c r="C1626" t="s">
        <v>15874</v>
      </c>
      <c r="D1626">
        <v>20191111</v>
      </c>
      <c r="E1626" s="199">
        <v>18180</v>
      </c>
      <c r="F1626" s="199">
        <v>4097535</v>
      </c>
      <c r="G1626" s="196" t="s">
        <v>12763</v>
      </c>
      <c r="H1626" s="196" t="s">
        <v>12762</v>
      </c>
      <c r="I1626" s="197">
        <v>50.000000028946978</v>
      </c>
      <c r="J1626" s="196" t="s">
        <v>19921</v>
      </c>
      <c r="K1626" s="196" t="s">
        <v>12755</v>
      </c>
      <c r="L1626" s="196">
        <v>60</v>
      </c>
      <c r="M1626" s="196">
        <v>60</v>
      </c>
      <c r="N1626" s="196" t="s">
        <v>19922</v>
      </c>
      <c r="O1626" s="200">
        <v>42394</v>
      </c>
      <c r="P1626" s="196" t="s">
        <v>12760</v>
      </c>
      <c r="Q1626" s="196">
        <v>60</v>
      </c>
      <c r="R1626" s="196" t="s">
        <v>12755</v>
      </c>
      <c r="S1626" s="196" t="s">
        <v>16399</v>
      </c>
      <c r="T1626" s="198" t="str">
        <f t="shared" si="652"/>
        <v>2"-(P)</v>
      </c>
    </row>
    <row r="1627" spans="1:20" x14ac:dyDescent="0.25">
      <c r="A1627">
        <v>1636255</v>
      </c>
      <c r="B1627" t="s">
        <v>19923</v>
      </c>
      <c r="C1627" t="s">
        <v>15874</v>
      </c>
      <c r="D1627">
        <v>20191113</v>
      </c>
      <c r="E1627" s="199">
        <v>33114</v>
      </c>
      <c r="F1627" s="199">
        <v>15686</v>
      </c>
      <c r="G1627" s="196" t="s">
        <v>12763</v>
      </c>
      <c r="H1627" s="196" t="s">
        <v>12762</v>
      </c>
      <c r="I1627" s="197">
        <v>64.88927831260095</v>
      </c>
      <c r="J1627" s="196" t="s">
        <v>19332</v>
      </c>
      <c r="K1627" s="196" t="s">
        <v>12755</v>
      </c>
      <c r="L1627" s="196">
        <v>0</v>
      </c>
      <c r="M1627" s="196">
        <v>0</v>
      </c>
      <c r="N1627" s="196" t="s">
        <v>18904</v>
      </c>
      <c r="O1627" s="200">
        <v>39448</v>
      </c>
      <c r="P1627" s="196" t="s">
        <v>12760</v>
      </c>
      <c r="Q1627" s="196">
        <v>60</v>
      </c>
      <c r="R1627" s="196" t="s">
        <v>12755</v>
      </c>
      <c r="S1627" s="196" t="s">
        <v>16157</v>
      </c>
      <c r="T1627" s="198" t="str">
        <f t="shared" si="652"/>
        <v>2"-(P)</v>
      </c>
    </row>
    <row r="1628" spans="1:20" x14ac:dyDescent="0.25">
      <c r="A1628">
        <v>3337865</v>
      </c>
      <c r="B1628" t="s">
        <v>12446</v>
      </c>
      <c r="C1628" t="s">
        <v>15874</v>
      </c>
      <c r="D1628">
        <v>20191111</v>
      </c>
      <c r="E1628" s="199">
        <v>327</v>
      </c>
      <c r="F1628" s="199">
        <v>3923528</v>
      </c>
      <c r="G1628" s="196" t="s">
        <v>12763</v>
      </c>
      <c r="H1628" s="196" t="s">
        <v>12762</v>
      </c>
      <c r="I1628" s="197">
        <v>15.000739532729977</v>
      </c>
      <c r="J1628" s="196" t="s">
        <v>11826</v>
      </c>
      <c r="K1628" s="196" t="s">
        <v>12755</v>
      </c>
      <c r="L1628" s="196">
        <v>60</v>
      </c>
      <c r="M1628" s="196">
        <v>60</v>
      </c>
      <c r="N1628" s="196" t="s">
        <v>19791</v>
      </c>
      <c r="O1628" s="200">
        <v>41794</v>
      </c>
      <c r="P1628" s="196" t="s">
        <v>12760</v>
      </c>
      <c r="Q1628" s="196">
        <v>60</v>
      </c>
      <c r="R1628" s="196" t="s">
        <v>12755</v>
      </c>
      <c r="S1628" s="196" t="s">
        <v>11649</v>
      </c>
      <c r="T1628" s="198" t="str">
        <f t="shared" ref="T1628:T1630" si="653">P1628&amp;"-"&amp;R1628</f>
        <v>2"-(P)</v>
      </c>
    </row>
    <row r="1629" spans="1:20" x14ac:dyDescent="0.25">
      <c r="A1629">
        <v>1807051</v>
      </c>
      <c r="B1629" t="s">
        <v>19924</v>
      </c>
      <c r="C1629" t="s">
        <v>15874</v>
      </c>
      <c r="D1629">
        <v>20191112</v>
      </c>
      <c r="E1629" s="199">
        <v>15935</v>
      </c>
      <c r="F1629" s="199">
        <v>114525</v>
      </c>
      <c r="G1629" s="196" t="s">
        <v>12759</v>
      </c>
      <c r="H1629" s="196" t="s">
        <v>12762</v>
      </c>
      <c r="I1629" s="197">
        <v>372.54659642365908</v>
      </c>
      <c r="J1629" s="196" t="s">
        <v>16055</v>
      </c>
      <c r="K1629" s="196" t="s">
        <v>12758</v>
      </c>
      <c r="L1629" s="196">
        <v>0</v>
      </c>
      <c r="M1629" s="196">
        <v>0</v>
      </c>
      <c r="N1629" s="196" t="s">
        <v>18528</v>
      </c>
      <c r="O1629" s="200">
        <v>42443</v>
      </c>
      <c r="P1629" s="196" t="s">
        <v>12760</v>
      </c>
      <c r="Q1629" s="196">
        <v>57</v>
      </c>
      <c r="R1629" s="196" t="s">
        <v>12755</v>
      </c>
      <c r="S1629" s="196" t="s">
        <v>16057</v>
      </c>
      <c r="T1629" s="198" t="str">
        <f t="shared" si="653"/>
        <v>2"-(P)</v>
      </c>
    </row>
    <row r="1630" spans="1:20" x14ac:dyDescent="0.25">
      <c r="A1630">
        <v>3610289</v>
      </c>
      <c r="B1630" t="s">
        <v>19925</v>
      </c>
      <c r="C1630" t="s">
        <v>15874</v>
      </c>
      <c r="D1630">
        <v>20191114</v>
      </c>
      <c r="E1630" s="199">
        <v>25379</v>
      </c>
      <c r="F1630" s="199">
        <v>664557</v>
      </c>
      <c r="G1630" s="196" t="s">
        <v>12763</v>
      </c>
      <c r="H1630" s="196" t="s">
        <v>12762</v>
      </c>
      <c r="I1630" s="197">
        <v>63.310796751503936</v>
      </c>
      <c r="J1630" s="196" t="s">
        <v>19926</v>
      </c>
      <c r="K1630" s="196" t="s">
        <v>12755</v>
      </c>
      <c r="L1630" s="196">
        <v>57</v>
      </c>
      <c r="M1630" s="196">
        <v>57</v>
      </c>
      <c r="N1630" s="196" t="s">
        <v>16835</v>
      </c>
      <c r="O1630" s="200">
        <v>40219</v>
      </c>
      <c r="P1630" s="196" t="s">
        <v>12760</v>
      </c>
      <c r="Q1630" s="196">
        <v>57</v>
      </c>
      <c r="R1630" s="196" t="s">
        <v>12755</v>
      </c>
      <c r="S1630" s="196" t="s">
        <v>16836</v>
      </c>
      <c r="T1630" s="198" t="str">
        <f t="shared" si="653"/>
        <v>2"-(P)</v>
      </c>
    </row>
    <row r="1631" spans="1:20" x14ac:dyDescent="0.25">
      <c r="A1631">
        <v>955458</v>
      </c>
      <c r="B1631" t="s">
        <v>19927</v>
      </c>
      <c r="C1631" t="s">
        <v>15874</v>
      </c>
      <c r="D1631">
        <v>20191031</v>
      </c>
      <c r="E1631" s="199">
        <v>11117</v>
      </c>
      <c r="F1631" s="199">
        <v>636668</v>
      </c>
      <c r="G1631" s="196" t="s">
        <v>12763</v>
      </c>
      <c r="H1631" s="196" t="s">
        <v>12762</v>
      </c>
      <c r="I1631" s="197">
        <v>154.42525506151378</v>
      </c>
      <c r="J1631" s="196" t="s">
        <v>19928</v>
      </c>
      <c r="K1631" s="196" t="s">
        <v>12755</v>
      </c>
      <c r="L1631" s="196">
        <v>0</v>
      </c>
      <c r="M1631" s="196">
        <v>0</v>
      </c>
      <c r="N1631" s="196" t="s">
        <v>19929</v>
      </c>
      <c r="O1631" s="200">
        <v>39448</v>
      </c>
      <c r="P1631" s="196" t="s">
        <v>12767</v>
      </c>
      <c r="Q1631" s="196">
        <v>45</v>
      </c>
      <c r="R1631" s="196" t="s">
        <v>12755</v>
      </c>
      <c r="S1631" s="196" t="s">
        <v>17262</v>
      </c>
      <c r="T1631" s="198" t="str">
        <f t="shared" ref="T1631" si="654">P1631&amp;"-"&amp;R1631</f>
        <v>6"-(P)</v>
      </c>
    </row>
    <row r="1632" spans="1:20" x14ac:dyDescent="0.25">
      <c r="A1632">
        <v>3203585</v>
      </c>
      <c r="B1632" t="s">
        <v>12344</v>
      </c>
      <c r="C1632" t="s">
        <v>15874</v>
      </c>
      <c r="D1632">
        <v>20191111</v>
      </c>
      <c r="E1632" s="199">
        <v>262</v>
      </c>
      <c r="F1632" s="199">
        <v>3516704</v>
      </c>
      <c r="G1632" s="196" t="s">
        <v>12763</v>
      </c>
      <c r="H1632" s="196" t="s">
        <v>12762</v>
      </c>
      <c r="I1632" s="197">
        <v>93.999999991148016</v>
      </c>
      <c r="J1632" s="196" t="s">
        <v>11704</v>
      </c>
      <c r="K1632" s="196" t="s">
        <v>12755</v>
      </c>
      <c r="L1632" s="196">
        <v>60</v>
      </c>
      <c r="M1632" s="196">
        <v>60</v>
      </c>
      <c r="N1632" s="196" t="s">
        <v>19930</v>
      </c>
      <c r="O1632" s="200">
        <v>42268</v>
      </c>
      <c r="P1632" s="196" t="s">
        <v>12760</v>
      </c>
      <c r="Q1632" s="196">
        <v>60</v>
      </c>
      <c r="R1632" s="196" t="s">
        <v>12755</v>
      </c>
      <c r="S1632" s="196" t="s">
        <v>11786</v>
      </c>
      <c r="T1632" s="198" t="str">
        <f t="shared" ref="T1632:T1635" si="655">P1632&amp;"-"&amp;R1632</f>
        <v>2"-(P)</v>
      </c>
    </row>
    <row r="1633" spans="1:20" x14ac:dyDescent="0.25">
      <c r="A1633">
        <v>2481920</v>
      </c>
      <c r="B1633" t="s">
        <v>19931</v>
      </c>
      <c r="C1633" t="s">
        <v>15874</v>
      </c>
      <c r="D1633">
        <v>20191017</v>
      </c>
      <c r="E1633" s="199">
        <v>14112</v>
      </c>
      <c r="F1633" s="199">
        <v>1079418</v>
      </c>
      <c r="G1633" s="196" t="s">
        <v>12759</v>
      </c>
      <c r="H1633" s="196" t="s">
        <v>12760</v>
      </c>
      <c r="I1633" s="197">
        <v>19.408628345846182</v>
      </c>
      <c r="J1633" s="196" t="s">
        <v>19932</v>
      </c>
      <c r="K1633" s="196" t="s">
        <v>12755</v>
      </c>
      <c r="L1633" s="196">
        <v>60</v>
      </c>
      <c r="M1633" s="196">
        <v>60</v>
      </c>
      <c r="N1633" s="196" t="s">
        <v>19933</v>
      </c>
      <c r="O1633" s="200">
        <v>40415</v>
      </c>
      <c r="P1633" s="196" t="s">
        <v>12760</v>
      </c>
      <c r="Q1633" s="196">
        <v>60</v>
      </c>
      <c r="R1633" s="196" t="s">
        <v>12755</v>
      </c>
      <c r="S1633" s="196" t="s">
        <v>16687</v>
      </c>
      <c r="T1633" s="198" t="str">
        <f t="shared" si="655"/>
        <v>2"-(P)</v>
      </c>
    </row>
    <row r="1634" spans="1:20" x14ac:dyDescent="0.25">
      <c r="A1634">
        <v>3455447</v>
      </c>
      <c r="B1634" t="s">
        <v>19934</v>
      </c>
      <c r="C1634" t="s">
        <v>15874</v>
      </c>
      <c r="D1634">
        <v>20191104</v>
      </c>
      <c r="E1634" s="199">
        <v>10867</v>
      </c>
      <c r="F1634" s="199">
        <v>617657</v>
      </c>
      <c r="G1634" s="196" t="s">
        <v>12763</v>
      </c>
      <c r="H1634" s="196" t="s">
        <v>12762</v>
      </c>
      <c r="I1634" s="197">
        <v>70.155032852904128</v>
      </c>
      <c r="J1634" s="196" t="s">
        <v>19935</v>
      </c>
      <c r="K1634" s="196" t="s">
        <v>12755</v>
      </c>
      <c r="L1634" s="196">
        <v>60</v>
      </c>
      <c r="M1634" s="196">
        <v>60</v>
      </c>
      <c r="N1634" s="196" t="s">
        <v>19936</v>
      </c>
      <c r="O1634" s="200">
        <v>39448</v>
      </c>
      <c r="P1634" s="196" t="s">
        <v>12760</v>
      </c>
      <c r="Q1634" s="196">
        <v>60</v>
      </c>
      <c r="R1634" s="196" t="s">
        <v>12755</v>
      </c>
      <c r="S1634" s="196" t="s">
        <v>19937</v>
      </c>
      <c r="T1634" s="198" t="str">
        <f t="shared" si="655"/>
        <v>2"-(P)</v>
      </c>
    </row>
    <row r="1635" spans="1:20" x14ac:dyDescent="0.25">
      <c r="A1635">
        <v>354718</v>
      </c>
      <c r="B1635" t="s">
        <v>19938</v>
      </c>
      <c r="C1635" t="s">
        <v>15874</v>
      </c>
      <c r="D1635">
        <v>20191104</v>
      </c>
      <c r="E1635" s="199">
        <v>1265</v>
      </c>
      <c r="F1635" s="199">
        <v>443672</v>
      </c>
      <c r="G1635" s="196" t="s">
        <v>12759</v>
      </c>
      <c r="H1635" s="196" t="s">
        <v>12762</v>
      </c>
      <c r="I1635" s="197">
        <v>154.03324895299571</v>
      </c>
      <c r="J1635" s="196" t="s">
        <v>19939</v>
      </c>
      <c r="K1635" s="196" t="s">
        <v>12755</v>
      </c>
      <c r="L1635" s="196">
        <v>45</v>
      </c>
      <c r="M1635" s="196">
        <v>45</v>
      </c>
      <c r="N1635" s="196" t="s">
        <v>19940</v>
      </c>
      <c r="O1635" s="200">
        <v>41697</v>
      </c>
      <c r="P1635" s="196" t="s">
        <v>12760</v>
      </c>
      <c r="Q1635" s="196">
        <v>45</v>
      </c>
      <c r="R1635" s="196" t="s">
        <v>12755</v>
      </c>
      <c r="S1635" s="196" t="s">
        <v>19941</v>
      </c>
      <c r="T1635" s="198" t="str">
        <f t="shared" si="655"/>
        <v>2"-(P)</v>
      </c>
    </row>
    <row r="1636" spans="1:20" x14ac:dyDescent="0.25">
      <c r="A1636">
        <v>435054</v>
      </c>
      <c r="B1636" t="s">
        <v>19942</v>
      </c>
      <c r="C1636" t="s">
        <v>15874</v>
      </c>
      <c r="D1636">
        <v>20191108</v>
      </c>
      <c r="E1636" s="199">
        <v>13346</v>
      </c>
      <c r="F1636" s="199">
        <v>256103</v>
      </c>
      <c r="G1636" s="196" t="s">
        <v>12763</v>
      </c>
      <c r="H1636" s="196" t="s">
        <v>12762</v>
      </c>
      <c r="I1636" s="197">
        <v>177.51746813969922</v>
      </c>
      <c r="J1636" s="196" t="s">
        <v>18796</v>
      </c>
      <c r="K1636" s="196" t="s">
        <v>12755</v>
      </c>
      <c r="L1636" s="196">
        <v>57</v>
      </c>
      <c r="M1636" s="196">
        <v>57</v>
      </c>
      <c r="N1636" s="196" t="s">
        <v>17026</v>
      </c>
      <c r="O1636" s="200">
        <v>42045</v>
      </c>
      <c r="P1636" s="196" t="s">
        <v>12760</v>
      </c>
      <c r="Q1636" s="196">
        <v>57</v>
      </c>
      <c r="R1636" s="196" t="s">
        <v>12755</v>
      </c>
      <c r="S1636" s="196" t="s">
        <v>17027</v>
      </c>
      <c r="T1636" s="198" t="str">
        <f t="shared" ref="T1636:T1639" si="656">P1636&amp;"-"&amp;R1636</f>
        <v>2"-(P)</v>
      </c>
    </row>
    <row r="1637" spans="1:20" x14ac:dyDescent="0.25">
      <c r="A1637">
        <v>2424167</v>
      </c>
      <c r="B1637" t="s">
        <v>19943</v>
      </c>
      <c r="C1637" t="s">
        <v>15874</v>
      </c>
      <c r="D1637">
        <v>20191017</v>
      </c>
      <c r="E1637" s="199">
        <v>27249</v>
      </c>
      <c r="F1637" s="199">
        <v>618141</v>
      </c>
      <c r="G1637" s="196" t="s">
        <v>12759</v>
      </c>
      <c r="H1637" s="196" t="s">
        <v>12762</v>
      </c>
      <c r="I1637" s="197">
        <v>20.530464582643592</v>
      </c>
      <c r="J1637" s="196" t="s">
        <v>19944</v>
      </c>
      <c r="K1637" s="196" t="s">
        <v>12755</v>
      </c>
      <c r="L1637" s="196">
        <v>0</v>
      </c>
      <c r="M1637" s="196">
        <v>0</v>
      </c>
      <c r="N1637" s="196" t="s">
        <v>19945</v>
      </c>
      <c r="O1637" s="200">
        <v>39448</v>
      </c>
      <c r="P1637" s="196" t="s">
        <v>12760</v>
      </c>
      <c r="Q1637" s="196">
        <v>57</v>
      </c>
      <c r="R1637" s="196" t="s">
        <v>12755</v>
      </c>
      <c r="S1637" s="196" t="s">
        <v>19946</v>
      </c>
      <c r="T1637" s="198" t="str">
        <f t="shared" si="656"/>
        <v>2"-(P)</v>
      </c>
    </row>
    <row r="1638" spans="1:20" x14ac:dyDescent="0.25">
      <c r="A1638">
        <v>3615984</v>
      </c>
      <c r="B1638" t="s">
        <v>19947</v>
      </c>
      <c r="C1638" t="s">
        <v>15874</v>
      </c>
      <c r="D1638">
        <v>20191114</v>
      </c>
      <c r="E1638" s="199">
        <v>30671</v>
      </c>
      <c r="F1638" s="199">
        <v>1105019</v>
      </c>
      <c r="G1638" s="196" t="s">
        <v>12763</v>
      </c>
      <c r="H1638" s="196" t="s">
        <v>12762</v>
      </c>
      <c r="I1638" s="197">
        <v>42.743856555970694</v>
      </c>
      <c r="J1638" s="196" t="s">
        <v>19948</v>
      </c>
      <c r="K1638" s="196" t="s">
        <v>12755</v>
      </c>
      <c r="L1638" s="196"/>
      <c r="M1638" s="196"/>
      <c r="N1638" s="196" t="s">
        <v>19949</v>
      </c>
      <c r="O1638" s="200">
        <v>40462</v>
      </c>
      <c r="P1638" s="196" t="s">
        <v>12760</v>
      </c>
      <c r="Q1638" s="196">
        <v>57</v>
      </c>
      <c r="R1638" s="196" t="s">
        <v>12755</v>
      </c>
      <c r="S1638" s="196" t="s">
        <v>19950</v>
      </c>
      <c r="T1638" s="198" t="str">
        <f t="shared" si="656"/>
        <v>2"-(P)</v>
      </c>
    </row>
    <row r="1639" spans="1:20" x14ac:dyDescent="0.25">
      <c r="A1639">
        <v>3317998</v>
      </c>
      <c r="B1639" t="s">
        <v>12363</v>
      </c>
      <c r="C1639" t="s">
        <v>15874</v>
      </c>
      <c r="D1639">
        <v>20191024</v>
      </c>
      <c r="E1639" s="199">
        <v>2744</v>
      </c>
      <c r="F1639" s="199">
        <v>3440701</v>
      </c>
      <c r="G1639" s="196" t="s">
        <v>12763</v>
      </c>
      <c r="H1639" s="196" t="s">
        <v>12762</v>
      </c>
      <c r="I1639" s="197">
        <v>37.999999980848777</v>
      </c>
      <c r="J1639" s="196" t="s">
        <v>11721</v>
      </c>
      <c r="K1639" s="196" t="s">
        <v>12755</v>
      </c>
      <c r="L1639" s="196">
        <v>60</v>
      </c>
      <c r="M1639" s="196">
        <v>60</v>
      </c>
      <c r="N1639" s="196" t="s">
        <v>16074</v>
      </c>
      <c r="O1639" s="200">
        <v>42153</v>
      </c>
      <c r="P1639" s="196" t="s">
        <v>12760</v>
      </c>
      <c r="Q1639" s="196">
        <v>60</v>
      </c>
      <c r="R1639" s="196" t="s">
        <v>12755</v>
      </c>
      <c r="S1639" s="196" t="s">
        <v>11813</v>
      </c>
      <c r="T1639" s="198" t="str">
        <f t="shared" si="656"/>
        <v>2"-(P)</v>
      </c>
    </row>
    <row r="1640" spans="1:20" x14ac:dyDescent="0.25">
      <c r="A1640">
        <v>3692576</v>
      </c>
      <c r="B1640" t="s">
        <v>12657</v>
      </c>
      <c r="C1640" t="s">
        <v>15874</v>
      </c>
      <c r="D1640">
        <v>20191114</v>
      </c>
      <c r="E1640" s="199">
        <v>25878</v>
      </c>
      <c r="F1640" s="199">
        <v>4846465</v>
      </c>
      <c r="G1640" s="196" t="s">
        <v>12763</v>
      </c>
      <c r="H1640" s="196" t="s">
        <v>12762</v>
      </c>
      <c r="I1640" s="197">
        <v>26.300454463624064</v>
      </c>
      <c r="J1640" s="196" t="s">
        <v>12090</v>
      </c>
      <c r="K1640" s="196" t="s">
        <v>12755</v>
      </c>
      <c r="L1640" s="196">
        <v>57</v>
      </c>
      <c r="M1640" s="196">
        <v>57</v>
      </c>
      <c r="N1640" s="196" t="s">
        <v>19147</v>
      </c>
      <c r="O1640" s="200">
        <v>40295</v>
      </c>
      <c r="P1640" s="196" t="s">
        <v>12760</v>
      </c>
      <c r="Q1640" s="196">
        <v>57</v>
      </c>
      <c r="R1640" s="196" t="s">
        <v>12755</v>
      </c>
      <c r="S1640" s="196" t="s">
        <v>19148</v>
      </c>
      <c r="T1640" s="198" t="str">
        <f t="shared" ref="T1640:T1642" si="657">P1640&amp;"-"&amp;R1640</f>
        <v>2"-(P)</v>
      </c>
    </row>
    <row r="1641" spans="1:20" x14ac:dyDescent="0.25">
      <c r="A1641">
        <v>20627</v>
      </c>
      <c r="B1641" t="s">
        <v>19951</v>
      </c>
      <c r="C1641" t="s">
        <v>15874</v>
      </c>
      <c r="D1641">
        <v>20191021</v>
      </c>
      <c r="E1641" s="199">
        <v>24046</v>
      </c>
      <c r="F1641" s="199">
        <v>154568</v>
      </c>
      <c r="G1641" s="196" t="s">
        <v>12763</v>
      </c>
      <c r="H1641" s="196" t="s">
        <v>12764</v>
      </c>
      <c r="I1641" s="197">
        <v>28.863647661331697</v>
      </c>
      <c r="J1641" s="196" t="s">
        <v>19952</v>
      </c>
      <c r="K1641" s="196" t="s">
        <v>12755</v>
      </c>
      <c r="L1641" s="196">
        <v>57</v>
      </c>
      <c r="M1641" s="196">
        <v>57</v>
      </c>
      <c r="N1641" s="196" t="s">
        <v>19953</v>
      </c>
      <c r="O1641" s="200">
        <v>43611</v>
      </c>
      <c r="P1641" s="196" t="s">
        <v>12760</v>
      </c>
      <c r="Q1641" s="196">
        <v>57</v>
      </c>
      <c r="R1641" s="196" t="s">
        <v>12755</v>
      </c>
      <c r="S1641" s="196" t="s">
        <v>19954</v>
      </c>
      <c r="T1641" s="198" t="str">
        <f t="shared" si="657"/>
        <v>2"-(P)</v>
      </c>
    </row>
    <row r="1642" spans="1:20" x14ac:dyDescent="0.25">
      <c r="A1642">
        <v>3465056</v>
      </c>
      <c r="B1642" t="s">
        <v>19955</v>
      </c>
      <c r="C1642" t="s">
        <v>15874</v>
      </c>
      <c r="D1642">
        <v>20191017</v>
      </c>
      <c r="E1642" s="199">
        <v>23064</v>
      </c>
      <c r="F1642" s="199">
        <v>188720</v>
      </c>
      <c r="G1642" s="196" t="s">
        <v>12768</v>
      </c>
      <c r="H1642" s="196" t="s">
        <v>12765</v>
      </c>
      <c r="I1642" s="197">
        <v>5.6624490631789728</v>
      </c>
      <c r="J1642" s="196" t="s">
        <v>65</v>
      </c>
      <c r="K1642" s="196" t="s">
        <v>12758</v>
      </c>
      <c r="L1642" s="196">
        <v>0</v>
      </c>
      <c r="M1642" s="196">
        <v>0</v>
      </c>
      <c r="N1642" s="196" t="s">
        <v>16268</v>
      </c>
      <c r="O1642" s="200">
        <v>41376</v>
      </c>
      <c r="P1642" s="196" t="s">
        <v>12760</v>
      </c>
      <c r="Q1642" s="196">
        <v>57</v>
      </c>
      <c r="R1642" s="196" t="s">
        <v>12755</v>
      </c>
      <c r="S1642" s="196" t="s">
        <v>16269</v>
      </c>
      <c r="T1642" s="198" t="str">
        <f t="shared" si="657"/>
        <v>2"-(P)</v>
      </c>
    </row>
    <row r="1643" spans="1:20" x14ac:dyDescent="0.25">
      <c r="A1643">
        <v>877826</v>
      </c>
      <c r="B1643" t="s">
        <v>12554</v>
      </c>
      <c r="C1643" t="s">
        <v>15874</v>
      </c>
      <c r="D1643">
        <v>20191028</v>
      </c>
      <c r="E1643" s="199">
        <v>17422</v>
      </c>
      <c r="F1643" s="199">
        <v>4573195</v>
      </c>
      <c r="G1643" s="196" t="s">
        <v>12759</v>
      </c>
      <c r="H1643" s="196" t="s">
        <v>12760</v>
      </c>
      <c r="I1643" s="197">
        <v>126.00000002138407</v>
      </c>
      <c r="J1643" s="196" t="s">
        <v>12018</v>
      </c>
      <c r="K1643" s="196" t="s">
        <v>12755</v>
      </c>
      <c r="L1643" s="196">
        <v>57</v>
      </c>
      <c r="M1643" s="196">
        <v>57</v>
      </c>
      <c r="N1643" s="196" t="s">
        <v>19745</v>
      </c>
      <c r="O1643" s="200">
        <v>42523</v>
      </c>
      <c r="P1643" s="196" t="s">
        <v>12754</v>
      </c>
      <c r="Q1643" s="196">
        <v>57</v>
      </c>
      <c r="R1643" s="196" t="s">
        <v>12755</v>
      </c>
      <c r="S1643" s="196" t="s">
        <v>11917</v>
      </c>
      <c r="T1643" s="198" t="str">
        <f t="shared" ref="T1643:T1644" si="658">P1643&amp;"-"&amp;R1643</f>
        <v>4"-(P)</v>
      </c>
    </row>
    <row r="1644" spans="1:20" x14ac:dyDescent="0.25">
      <c r="A1644">
        <v>2349880</v>
      </c>
      <c r="B1644" t="s">
        <v>19956</v>
      </c>
      <c r="C1644" t="s">
        <v>15874</v>
      </c>
      <c r="D1644">
        <v>20191030</v>
      </c>
      <c r="E1644" s="199">
        <v>10391</v>
      </c>
      <c r="F1644" s="199">
        <v>606070</v>
      </c>
      <c r="G1644" s="196" t="s">
        <v>12759</v>
      </c>
      <c r="H1644" s="196" t="s">
        <v>12762</v>
      </c>
      <c r="I1644" s="197">
        <v>84.092218124480695</v>
      </c>
      <c r="J1644" s="196" t="s">
        <v>19957</v>
      </c>
      <c r="K1644" s="196" t="s">
        <v>12755</v>
      </c>
      <c r="L1644" s="196">
        <v>0</v>
      </c>
      <c r="M1644" s="196">
        <v>0</v>
      </c>
      <c r="N1644" s="196" t="s">
        <v>19958</v>
      </c>
      <c r="O1644" s="200">
        <v>39448</v>
      </c>
      <c r="P1644" s="196" t="s">
        <v>12760</v>
      </c>
      <c r="Q1644" s="196">
        <v>45</v>
      </c>
      <c r="R1644" s="196" t="s">
        <v>12755</v>
      </c>
      <c r="S1644" s="196" t="s">
        <v>19959</v>
      </c>
      <c r="T1644" s="198" t="str">
        <f t="shared" si="658"/>
        <v>2"-(P)</v>
      </c>
    </row>
    <row r="1645" spans="1:20" x14ac:dyDescent="0.25">
      <c r="A1645">
        <v>1731227</v>
      </c>
      <c r="B1645" t="s">
        <v>19960</v>
      </c>
      <c r="C1645" t="s">
        <v>15874</v>
      </c>
      <c r="D1645">
        <v>20191111</v>
      </c>
      <c r="E1645" s="199">
        <v>10952</v>
      </c>
      <c r="F1645" s="199">
        <v>329696</v>
      </c>
      <c r="G1645" s="196" t="s">
        <v>12763</v>
      </c>
      <c r="H1645" s="196" t="s">
        <v>12762</v>
      </c>
      <c r="I1645" s="197">
        <v>193.45574591349634</v>
      </c>
      <c r="J1645" s="196" t="s">
        <v>19961</v>
      </c>
      <c r="K1645" s="196" t="s">
        <v>12755</v>
      </c>
      <c r="L1645" s="196">
        <v>60</v>
      </c>
      <c r="M1645" s="196">
        <v>60</v>
      </c>
      <c r="N1645" s="196" t="s">
        <v>18089</v>
      </c>
      <c r="O1645" s="200">
        <v>40750</v>
      </c>
      <c r="P1645" s="196" t="s">
        <v>12760</v>
      </c>
      <c r="Q1645" s="196">
        <v>60</v>
      </c>
      <c r="R1645" s="196" t="s">
        <v>12755</v>
      </c>
      <c r="S1645" s="196" t="s">
        <v>18090</v>
      </c>
      <c r="T1645" s="198" t="str">
        <f t="shared" ref="T1645:T1647" si="659">P1645&amp;"-"&amp;R1645</f>
        <v>2"-(P)</v>
      </c>
    </row>
    <row r="1646" spans="1:20" x14ac:dyDescent="0.25">
      <c r="A1646">
        <v>295171</v>
      </c>
      <c r="B1646" t="s">
        <v>19962</v>
      </c>
      <c r="C1646" t="s">
        <v>15874</v>
      </c>
      <c r="D1646">
        <v>20191030</v>
      </c>
      <c r="E1646" s="199">
        <v>19385</v>
      </c>
      <c r="F1646" s="199">
        <v>288483</v>
      </c>
      <c r="G1646" s="196" t="s">
        <v>12759</v>
      </c>
      <c r="H1646" s="196" t="s">
        <v>12764</v>
      </c>
      <c r="I1646" s="197">
        <v>86.378595219362822</v>
      </c>
      <c r="J1646" s="196" t="s">
        <v>17450</v>
      </c>
      <c r="K1646" s="196" t="s">
        <v>12755</v>
      </c>
      <c r="L1646" s="196">
        <v>57</v>
      </c>
      <c r="M1646" s="196">
        <v>57</v>
      </c>
      <c r="N1646" s="196" t="s">
        <v>17451</v>
      </c>
      <c r="O1646" s="200">
        <v>43032</v>
      </c>
      <c r="P1646" s="196" t="s">
        <v>12762</v>
      </c>
      <c r="Q1646" s="196">
        <v>57</v>
      </c>
      <c r="R1646" s="196" t="s">
        <v>12755</v>
      </c>
      <c r="S1646" s="196" t="s">
        <v>17452</v>
      </c>
      <c r="T1646" s="198" t="str">
        <f t="shared" si="659"/>
        <v>1"-(P)</v>
      </c>
    </row>
    <row r="1647" spans="1:20" x14ac:dyDescent="0.25">
      <c r="A1647">
        <v>3270724</v>
      </c>
      <c r="B1647" t="s">
        <v>19963</v>
      </c>
      <c r="C1647" t="s">
        <v>15874</v>
      </c>
      <c r="D1647">
        <v>20191018</v>
      </c>
      <c r="E1647" s="199">
        <v>21516</v>
      </c>
      <c r="F1647" s="199">
        <v>3426291</v>
      </c>
      <c r="G1647" s="196" t="s">
        <v>12768</v>
      </c>
      <c r="H1647" s="196" t="s">
        <v>12762</v>
      </c>
      <c r="I1647" s="197">
        <v>240.5866245630985</v>
      </c>
      <c r="J1647" s="196" t="s">
        <v>11773</v>
      </c>
      <c r="K1647" s="196" t="s">
        <v>12755</v>
      </c>
      <c r="L1647" s="196">
        <v>57</v>
      </c>
      <c r="M1647" s="196">
        <v>57</v>
      </c>
      <c r="N1647" s="196" t="s">
        <v>17063</v>
      </c>
      <c r="O1647" s="200">
        <v>40969</v>
      </c>
      <c r="P1647" s="196" t="s">
        <v>12760</v>
      </c>
      <c r="Q1647" s="196">
        <v>57</v>
      </c>
      <c r="R1647" s="196" t="s">
        <v>12755</v>
      </c>
      <c r="S1647" s="196" t="s">
        <v>17064</v>
      </c>
      <c r="T1647" s="198" t="str">
        <f t="shared" si="659"/>
        <v>2"-(P)</v>
      </c>
    </row>
    <row r="1648" spans="1:20" x14ac:dyDescent="0.25">
      <c r="A1648">
        <v>381572</v>
      </c>
      <c r="B1648" t="s">
        <v>19964</v>
      </c>
      <c r="C1648" t="s">
        <v>15874</v>
      </c>
      <c r="D1648">
        <v>20191113</v>
      </c>
      <c r="E1648" s="199">
        <v>33021</v>
      </c>
      <c r="F1648" s="199">
        <v>16870</v>
      </c>
      <c r="G1648" s="196" t="s">
        <v>12763</v>
      </c>
      <c r="H1648" s="196" t="s">
        <v>12762</v>
      </c>
      <c r="I1648" s="197">
        <v>48.982369784726799</v>
      </c>
      <c r="J1648" s="196" t="s">
        <v>19965</v>
      </c>
      <c r="K1648" s="196" t="s">
        <v>12755</v>
      </c>
      <c r="L1648" s="196">
        <v>60</v>
      </c>
      <c r="M1648" s="196">
        <v>60</v>
      </c>
      <c r="N1648" s="196" t="s">
        <v>19966</v>
      </c>
      <c r="O1648" s="200">
        <v>43283</v>
      </c>
      <c r="P1648" s="196" t="s">
        <v>12760</v>
      </c>
      <c r="Q1648" s="196">
        <v>60</v>
      </c>
      <c r="R1648" s="196" t="s">
        <v>12755</v>
      </c>
      <c r="S1648" s="196" t="s">
        <v>19967</v>
      </c>
      <c r="T1648" s="198" t="str">
        <f t="shared" ref="T1648:T1653" si="660">P1648&amp;"-"&amp;R1648</f>
        <v>2"-(P)</v>
      </c>
    </row>
    <row r="1649" spans="1:20" x14ac:dyDescent="0.25">
      <c r="A1649">
        <v>3757940</v>
      </c>
      <c r="B1649" t="s">
        <v>19968</v>
      </c>
      <c r="C1649" t="s">
        <v>15874</v>
      </c>
      <c r="D1649">
        <v>20191018</v>
      </c>
      <c r="E1649" s="199">
        <v>30130</v>
      </c>
      <c r="F1649" s="199">
        <v>4832065</v>
      </c>
      <c r="G1649" s="196" t="s">
        <v>12759</v>
      </c>
      <c r="H1649" s="196" t="s">
        <v>12760</v>
      </c>
      <c r="I1649" s="197">
        <v>186.99999997640327</v>
      </c>
      <c r="J1649" s="196" t="s">
        <v>12127</v>
      </c>
      <c r="K1649" s="196" t="s">
        <v>12755</v>
      </c>
      <c r="L1649" s="196">
        <v>57</v>
      </c>
      <c r="M1649" s="196">
        <v>57</v>
      </c>
      <c r="N1649" s="196" t="s">
        <v>18121</v>
      </c>
      <c r="O1649" s="200">
        <v>43215</v>
      </c>
      <c r="P1649" s="196" t="s">
        <v>12760</v>
      </c>
      <c r="Q1649" s="196">
        <v>57</v>
      </c>
      <c r="R1649" s="196" t="s">
        <v>12755</v>
      </c>
      <c r="S1649" s="196" t="s">
        <v>12196</v>
      </c>
      <c r="T1649" s="198" t="str">
        <f t="shared" si="660"/>
        <v>2"-(P)</v>
      </c>
    </row>
    <row r="1650" spans="1:20" x14ac:dyDescent="0.25">
      <c r="A1650">
        <v>3776082</v>
      </c>
      <c r="B1650" t="s">
        <v>12649</v>
      </c>
      <c r="C1650" t="s">
        <v>15874</v>
      </c>
      <c r="D1650">
        <v>20191023</v>
      </c>
      <c r="E1650" s="199">
        <v>19311</v>
      </c>
      <c r="F1650" s="199">
        <v>4814058</v>
      </c>
      <c r="G1650" s="196" t="s">
        <v>12763</v>
      </c>
      <c r="H1650" s="196" t="s">
        <v>12762</v>
      </c>
      <c r="I1650" s="197">
        <v>198.28122914057843</v>
      </c>
      <c r="J1650" s="196" t="s">
        <v>12167</v>
      </c>
      <c r="K1650" s="196" t="s">
        <v>12755</v>
      </c>
      <c r="L1650" s="196">
        <v>57</v>
      </c>
      <c r="M1650" s="196">
        <v>57</v>
      </c>
      <c r="N1650" s="196" t="s">
        <v>19969</v>
      </c>
      <c r="O1650" s="200">
        <v>40666</v>
      </c>
      <c r="P1650" s="196" t="s">
        <v>12754</v>
      </c>
      <c r="Q1650" s="196">
        <v>57</v>
      </c>
      <c r="R1650" s="196" t="s">
        <v>12755</v>
      </c>
      <c r="S1650" s="196" t="s">
        <v>18914</v>
      </c>
      <c r="T1650" s="198" t="str">
        <f t="shared" si="660"/>
        <v>4"-(P)</v>
      </c>
    </row>
    <row r="1651" spans="1:20" x14ac:dyDescent="0.25">
      <c r="A1651">
        <v>3484255</v>
      </c>
      <c r="B1651" t="s">
        <v>12544</v>
      </c>
      <c r="C1651" t="s">
        <v>15874</v>
      </c>
      <c r="D1651">
        <v>20191105</v>
      </c>
      <c r="E1651" s="199">
        <v>3201</v>
      </c>
      <c r="F1651" s="199">
        <v>4442776</v>
      </c>
      <c r="G1651" s="196" t="s">
        <v>12763</v>
      </c>
      <c r="H1651" s="196" t="s">
        <v>12762</v>
      </c>
      <c r="I1651" s="197">
        <v>31.999999982218107</v>
      </c>
      <c r="J1651" s="196" t="s">
        <v>11952</v>
      </c>
      <c r="K1651" s="196" t="s">
        <v>12755</v>
      </c>
      <c r="L1651" s="196">
        <v>45</v>
      </c>
      <c r="M1651" s="196">
        <v>45</v>
      </c>
      <c r="N1651" s="196" t="s">
        <v>16905</v>
      </c>
      <c r="O1651" s="200">
        <v>43000</v>
      </c>
      <c r="P1651" s="196" t="s">
        <v>12762</v>
      </c>
      <c r="Q1651" s="196">
        <v>45</v>
      </c>
      <c r="R1651" s="196" t="s">
        <v>12755</v>
      </c>
      <c r="S1651" s="196" t="s">
        <v>12045</v>
      </c>
      <c r="T1651" s="198" t="str">
        <f t="shared" si="660"/>
        <v>1"-(P)</v>
      </c>
    </row>
    <row r="1652" spans="1:20" x14ac:dyDescent="0.25">
      <c r="A1652">
        <v>3187295</v>
      </c>
      <c r="B1652" t="s">
        <v>12349</v>
      </c>
      <c r="C1652" t="s">
        <v>15874</v>
      </c>
      <c r="D1652">
        <v>20191022</v>
      </c>
      <c r="E1652" s="199">
        <v>4288</v>
      </c>
      <c r="F1652" s="199">
        <v>3444703</v>
      </c>
      <c r="G1652" s="196" t="s">
        <v>12763</v>
      </c>
      <c r="H1652" s="196" t="s">
        <v>12762</v>
      </c>
      <c r="I1652" s="197">
        <v>101.99999999083308</v>
      </c>
      <c r="J1652" s="196" t="s">
        <v>11697</v>
      </c>
      <c r="K1652" s="196" t="s">
        <v>12755</v>
      </c>
      <c r="L1652" s="196">
        <v>60</v>
      </c>
      <c r="M1652" s="196">
        <v>60</v>
      </c>
      <c r="N1652" s="196" t="s">
        <v>19970</v>
      </c>
      <c r="O1652" s="200">
        <v>41117</v>
      </c>
      <c r="P1652" s="196" t="s">
        <v>12760</v>
      </c>
      <c r="Q1652" s="196">
        <v>60</v>
      </c>
      <c r="R1652" s="196" t="s">
        <v>12755</v>
      </c>
      <c r="S1652" s="196" t="s">
        <v>19971</v>
      </c>
      <c r="T1652" s="198" t="str">
        <f t="shared" si="660"/>
        <v>2"-(P)</v>
      </c>
    </row>
    <row r="1653" spans="1:20" x14ac:dyDescent="0.25">
      <c r="A1653">
        <v>1695555</v>
      </c>
      <c r="B1653" t="s">
        <v>19972</v>
      </c>
      <c r="C1653" t="s">
        <v>15874</v>
      </c>
      <c r="D1653">
        <v>20191018</v>
      </c>
      <c r="E1653" s="199">
        <v>13451</v>
      </c>
      <c r="F1653" s="199">
        <v>2587220</v>
      </c>
      <c r="G1653" s="196" t="s">
        <v>12763</v>
      </c>
      <c r="H1653" s="196" t="s">
        <v>12762</v>
      </c>
      <c r="I1653" s="197">
        <v>14.99999998602553</v>
      </c>
      <c r="J1653" s="196" t="s">
        <v>19973</v>
      </c>
      <c r="K1653" s="196" t="s">
        <v>12755</v>
      </c>
      <c r="L1653" s="196">
        <v>57</v>
      </c>
      <c r="M1653" s="196">
        <v>57</v>
      </c>
      <c r="N1653" s="196" t="s">
        <v>17615</v>
      </c>
      <c r="O1653" s="200">
        <v>41445</v>
      </c>
      <c r="P1653" s="196" t="s">
        <v>12760</v>
      </c>
      <c r="Q1653" s="196">
        <v>57</v>
      </c>
      <c r="R1653" s="196" t="s">
        <v>12755</v>
      </c>
      <c r="S1653" s="196" t="s">
        <v>17616</v>
      </c>
      <c r="T1653" s="198" t="str">
        <f t="shared" si="660"/>
        <v>2"-(P)</v>
      </c>
    </row>
    <row r="1654" spans="1:20" x14ac:dyDescent="0.25">
      <c r="A1654">
        <v>3350270</v>
      </c>
      <c r="B1654" t="s">
        <v>12453</v>
      </c>
      <c r="C1654" t="s">
        <v>15874</v>
      </c>
      <c r="D1654">
        <v>20191113</v>
      </c>
      <c r="E1654" s="199">
        <v>6111</v>
      </c>
      <c r="F1654" s="199">
        <v>4054733</v>
      </c>
      <c r="G1654" s="196" t="s">
        <v>12763</v>
      </c>
      <c r="H1654" s="196" t="s">
        <v>12762</v>
      </c>
      <c r="I1654" s="197">
        <v>60.00000000409586</v>
      </c>
      <c r="J1654" s="196" t="s">
        <v>11843</v>
      </c>
      <c r="K1654" s="196" t="s">
        <v>12755</v>
      </c>
      <c r="L1654" s="196"/>
      <c r="M1654" s="196"/>
      <c r="N1654" s="196" t="s">
        <v>19974</v>
      </c>
      <c r="O1654" s="200">
        <v>42599</v>
      </c>
      <c r="P1654" s="196" t="s">
        <v>12760</v>
      </c>
      <c r="Q1654" s="196">
        <v>45</v>
      </c>
      <c r="R1654" s="196" t="s">
        <v>12755</v>
      </c>
      <c r="S1654" s="196" t="s">
        <v>11909</v>
      </c>
      <c r="T1654" s="198" t="str">
        <f t="shared" ref="T1654" si="661">P1654&amp;"-"&amp;R1654</f>
        <v>2"-(P)</v>
      </c>
    </row>
    <row r="1655" spans="1:20" x14ac:dyDescent="0.25">
      <c r="A1655">
        <v>3102097</v>
      </c>
      <c r="B1655" t="s">
        <v>12286</v>
      </c>
      <c r="C1655" t="s">
        <v>15874</v>
      </c>
      <c r="D1655">
        <v>20191030</v>
      </c>
      <c r="E1655" s="199">
        <v>10011</v>
      </c>
      <c r="F1655" s="199">
        <v>3134249</v>
      </c>
      <c r="G1655" s="196" t="s">
        <v>12759</v>
      </c>
      <c r="H1655" s="196" t="s">
        <v>12762</v>
      </c>
      <c r="I1655" s="197">
        <v>313.14003265994273</v>
      </c>
      <c r="J1655" s="196" t="s">
        <v>11765</v>
      </c>
      <c r="K1655" s="196" t="s">
        <v>12755</v>
      </c>
      <c r="L1655" s="196">
        <v>60</v>
      </c>
      <c r="M1655" s="196">
        <v>60</v>
      </c>
      <c r="N1655" s="196" t="s">
        <v>19975</v>
      </c>
      <c r="O1655" s="200">
        <v>42025</v>
      </c>
      <c r="P1655" s="196" t="s">
        <v>12760</v>
      </c>
      <c r="Q1655" s="196">
        <v>60</v>
      </c>
      <c r="R1655" s="196" t="s">
        <v>12755</v>
      </c>
      <c r="S1655" s="196" t="s">
        <v>11802</v>
      </c>
      <c r="T1655" s="198" t="str">
        <f t="shared" ref="T1655" si="662">P1655&amp;"-"&amp;R1655</f>
        <v>2"-(P)</v>
      </c>
    </row>
    <row r="1656" spans="1:20" x14ac:dyDescent="0.25">
      <c r="A1656">
        <v>2270385</v>
      </c>
      <c r="B1656" t="s">
        <v>19976</v>
      </c>
      <c r="C1656" t="s">
        <v>15874</v>
      </c>
      <c r="D1656">
        <v>20191021</v>
      </c>
      <c r="E1656" s="199">
        <v>19639</v>
      </c>
      <c r="F1656" s="199">
        <v>279158</v>
      </c>
      <c r="G1656" s="196" t="s">
        <v>12763</v>
      </c>
      <c r="H1656" s="196" t="s">
        <v>12762</v>
      </c>
      <c r="I1656" s="197">
        <v>170.47367698958678</v>
      </c>
      <c r="J1656" s="196" t="s">
        <v>19977</v>
      </c>
      <c r="K1656" s="196" t="s">
        <v>12755</v>
      </c>
      <c r="L1656" s="196">
        <v>57</v>
      </c>
      <c r="M1656" s="196">
        <v>57</v>
      </c>
      <c r="N1656" s="196" t="s">
        <v>17747</v>
      </c>
      <c r="O1656" s="200">
        <v>43609</v>
      </c>
      <c r="P1656" s="196" t="s">
        <v>12760</v>
      </c>
      <c r="Q1656" s="196">
        <v>57</v>
      </c>
      <c r="R1656" s="196" t="s">
        <v>12755</v>
      </c>
      <c r="S1656" s="196" t="s">
        <v>17748</v>
      </c>
      <c r="T1656" s="198" t="str">
        <f t="shared" ref="T1656:T1657" si="663">P1656&amp;"-"&amp;R1656</f>
        <v>2"-(P)</v>
      </c>
    </row>
    <row r="1657" spans="1:20" x14ac:dyDescent="0.25">
      <c r="A1657">
        <v>364670</v>
      </c>
      <c r="B1657" t="s">
        <v>19978</v>
      </c>
      <c r="C1657" t="s">
        <v>15874</v>
      </c>
      <c r="D1657">
        <v>20191108</v>
      </c>
      <c r="E1657" s="199">
        <v>13413</v>
      </c>
      <c r="F1657" s="199">
        <v>841786</v>
      </c>
      <c r="G1657" s="196" t="s">
        <v>12763</v>
      </c>
      <c r="H1657" s="196" t="s">
        <v>12764</v>
      </c>
      <c r="I1657" s="197">
        <v>86.566459239214709</v>
      </c>
      <c r="J1657" s="196" t="s">
        <v>19979</v>
      </c>
      <c r="K1657" s="196" t="s">
        <v>12755</v>
      </c>
      <c r="L1657" s="196">
        <v>2</v>
      </c>
      <c r="M1657" s="196">
        <v>2</v>
      </c>
      <c r="N1657" s="196" t="s">
        <v>19737</v>
      </c>
      <c r="O1657" s="200">
        <v>40332</v>
      </c>
      <c r="P1657" s="196" t="s">
        <v>12760</v>
      </c>
      <c r="Q1657" s="196">
        <v>57</v>
      </c>
      <c r="R1657" s="196" t="s">
        <v>12755</v>
      </c>
      <c r="S1657" s="196" t="s">
        <v>17857</v>
      </c>
      <c r="T1657" s="198" t="str">
        <f t="shared" si="663"/>
        <v>2"-(P)</v>
      </c>
    </row>
    <row r="1658" spans="1:20" x14ac:dyDescent="0.25">
      <c r="A1658">
        <v>1027583</v>
      </c>
      <c r="B1658" t="s">
        <v>19980</v>
      </c>
      <c r="C1658" t="s">
        <v>15874</v>
      </c>
      <c r="D1658">
        <v>20191111</v>
      </c>
      <c r="E1658" s="199">
        <v>18202</v>
      </c>
      <c r="F1658" s="199">
        <v>3988329</v>
      </c>
      <c r="G1658" s="196" t="s">
        <v>12763</v>
      </c>
      <c r="H1658" s="196" t="s">
        <v>12762</v>
      </c>
      <c r="I1658" s="197">
        <v>51.925151393227125</v>
      </c>
      <c r="J1658" s="196" t="s">
        <v>19981</v>
      </c>
      <c r="K1658" s="196" t="s">
        <v>12755</v>
      </c>
      <c r="L1658" s="196">
        <v>60</v>
      </c>
      <c r="M1658" s="196">
        <v>60</v>
      </c>
      <c r="N1658" s="196" t="s">
        <v>19982</v>
      </c>
      <c r="O1658" s="200">
        <v>42479</v>
      </c>
      <c r="P1658" s="196" t="s">
        <v>12760</v>
      </c>
      <c r="Q1658" s="196">
        <v>60</v>
      </c>
      <c r="R1658" s="196" t="s">
        <v>12755</v>
      </c>
      <c r="S1658" s="196" t="s">
        <v>16399</v>
      </c>
      <c r="T1658" s="198" t="str">
        <f t="shared" ref="T1658:T1659" si="664">P1658&amp;"-"&amp;R1658</f>
        <v>2"-(P)</v>
      </c>
    </row>
    <row r="1659" spans="1:20" x14ac:dyDescent="0.25">
      <c r="A1659">
        <v>3775267</v>
      </c>
      <c r="B1659" t="s">
        <v>19983</v>
      </c>
      <c r="C1659" t="s">
        <v>15874</v>
      </c>
      <c r="D1659">
        <v>20191112</v>
      </c>
      <c r="E1659" s="199">
        <v>20844</v>
      </c>
      <c r="F1659" s="199">
        <v>253059</v>
      </c>
      <c r="G1659" s="196" t="s">
        <v>12759</v>
      </c>
      <c r="H1659" s="196" t="s">
        <v>12762</v>
      </c>
      <c r="I1659" s="197">
        <v>85.603752585611588</v>
      </c>
      <c r="J1659" s="196" t="s">
        <v>17826</v>
      </c>
      <c r="K1659" s="196" t="s">
        <v>12755</v>
      </c>
      <c r="L1659" s="196">
        <v>0</v>
      </c>
      <c r="M1659" s="196">
        <v>0</v>
      </c>
      <c r="N1659" s="196" t="s">
        <v>17102</v>
      </c>
      <c r="O1659" s="200">
        <v>40564</v>
      </c>
      <c r="P1659" s="196" t="s">
        <v>12754</v>
      </c>
      <c r="Q1659" s="196">
        <v>57</v>
      </c>
      <c r="R1659" s="196" t="s">
        <v>12755</v>
      </c>
      <c r="S1659" s="196" t="s">
        <v>17103</v>
      </c>
      <c r="T1659" s="198" t="str">
        <f t="shared" si="664"/>
        <v>4"-(P)</v>
      </c>
    </row>
    <row r="1660" spans="1:20" x14ac:dyDescent="0.25">
      <c r="A1660">
        <v>3539922</v>
      </c>
      <c r="B1660" t="s">
        <v>19984</v>
      </c>
      <c r="C1660" t="s">
        <v>15874</v>
      </c>
      <c r="D1660">
        <v>20191104</v>
      </c>
      <c r="E1660" s="199">
        <v>1784</v>
      </c>
      <c r="F1660" s="199">
        <v>482597</v>
      </c>
      <c r="G1660" s="196" t="s">
        <v>12768</v>
      </c>
      <c r="H1660" s="196" t="s">
        <v>12762</v>
      </c>
      <c r="I1660" s="197">
        <v>45.859161377644732</v>
      </c>
      <c r="J1660" s="196" t="s">
        <v>17095</v>
      </c>
      <c r="K1660" s="196" t="s">
        <v>12755</v>
      </c>
      <c r="L1660" s="196">
        <v>0</v>
      </c>
      <c r="M1660" s="196">
        <v>0</v>
      </c>
      <c r="N1660" s="196" t="s">
        <v>17096</v>
      </c>
      <c r="O1660" s="200">
        <v>41400</v>
      </c>
      <c r="P1660" s="196" t="s">
        <v>12760</v>
      </c>
      <c r="Q1660" s="196">
        <v>45</v>
      </c>
      <c r="R1660" s="196" t="s">
        <v>12755</v>
      </c>
      <c r="S1660" s="196" t="s">
        <v>17097</v>
      </c>
      <c r="T1660" s="198" t="str">
        <f t="shared" ref="T1660:T1664" si="665">P1660&amp;"-"&amp;R1660</f>
        <v>2"-(P)</v>
      </c>
    </row>
    <row r="1661" spans="1:20" x14ac:dyDescent="0.25">
      <c r="A1661">
        <v>3497685</v>
      </c>
      <c r="B1661" t="s">
        <v>19985</v>
      </c>
      <c r="C1661" t="s">
        <v>15874</v>
      </c>
      <c r="D1661">
        <v>20191111</v>
      </c>
      <c r="E1661" s="199">
        <v>106</v>
      </c>
      <c r="F1661" s="199">
        <v>719362</v>
      </c>
      <c r="G1661" s="196" t="s">
        <v>12759</v>
      </c>
      <c r="H1661" s="196" t="s">
        <v>12762</v>
      </c>
      <c r="I1661" s="197">
        <v>93.778040257687437</v>
      </c>
      <c r="J1661" s="196" t="s">
        <v>19986</v>
      </c>
      <c r="K1661" s="196" t="s">
        <v>12755</v>
      </c>
      <c r="L1661" s="196">
        <v>2</v>
      </c>
      <c r="M1661" s="196">
        <v>2</v>
      </c>
      <c r="N1661" s="196" t="s">
        <v>19987</v>
      </c>
      <c r="O1661" s="200">
        <v>40331</v>
      </c>
      <c r="P1661" s="196" t="s">
        <v>12760</v>
      </c>
      <c r="Q1661" s="196">
        <v>60</v>
      </c>
      <c r="R1661" s="196" t="s">
        <v>12755</v>
      </c>
      <c r="S1661" s="196" t="s">
        <v>19988</v>
      </c>
      <c r="T1661" s="198" t="str">
        <f t="shared" si="665"/>
        <v>2"-(P)</v>
      </c>
    </row>
    <row r="1662" spans="1:20" x14ac:dyDescent="0.25">
      <c r="A1662">
        <v>3775606</v>
      </c>
      <c r="B1662" t="s">
        <v>12629</v>
      </c>
      <c r="C1662" t="s">
        <v>15874</v>
      </c>
      <c r="D1662">
        <v>20191025</v>
      </c>
      <c r="E1662" s="199">
        <v>2091</v>
      </c>
      <c r="F1662" s="199">
        <v>4777258</v>
      </c>
      <c r="G1662" s="196" t="s">
        <v>12759</v>
      </c>
      <c r="H1662" s="196" t="s">
        <v>12762</v>
      </c>
      <c r="I1662" s="197">
        <v>15.000000003244816</v>
      </c>
      <c r="J1662" s="196" t="s">
        <v>12115</v>
      </c>
      <c r="K1662" s="196" t="s">
        <v>12755</v>
      </c>
      <c r="L1662" s="196">
        <v>35</v>
      </c>
      <c r="M1662" s="196">
        <v>35</v>
      </c>
      <c r="N1662" s="196" t="s">
        <v>15952</v>
      </c>
      <c r="O1662" s="200">
        <v>43315</v>
      </c>
      <c r="P1662" s="196" t="s">
        <v>12760</v>
      </c>
      <c r="Q1662" s="196">
        <v>35</v>
      </c>
      <c r="R1662" s="196" t="s">
        <v>12755</v>
      </c>
      <c r="S1662" s="196" t="s">
        <v>12219</v>
      </c>
      <c r="T1662" s="198" t="str">
        <f t="shared" si="665"/>
        <v>2"-(P)</v>
      </c>
    </row>
    <row r="1663" spans="1:20" x14ac:dyDescent="0.25">
      <c r="A1663">
        <v>1193799</v>
      </c>
      <c r="B1663" t="s">
        <v>19989</v>
      </c>
      <c r="C1663" t="s">
        <v>15874</v>
      </c>
      <c r="D1663">
        <v>20191104</v>
      </c>
      <c r="E1663" s="199">
        <v>25263</v>
      </c>
      <c r="F1663" s="199">
        <v>2041890</v>
      </c>
      <c r="G1663" s="196" t="s">
        <v>12763</v>
      </c>
      <c r="H1663" s="196" t="s">
        <v>12762</v>
      </c>
      <c r="I1663" s="197">
        <v>128.97941880352735</v>
      </c>
      <c r="J1663" s="196" t="s">
        <v>19128</v>
      </c>
      <c r="K1663" s="196" t="s">
        <v>12755</v>
      </c>
      <c r="L1663" s="196">
        <v>57</v>
      </c>
      <c r="M1663" s="196">
        <v>57</v>
      </c>
      <c r="N1663" s="196" t="s">
        <v>19129</v>
      </c>
      <c r="O1663" s="200">
        <v>41095</v>
      </c>
      <c r="P1663" s="196" t="s">
        <v>12762</v>
      </c>
      <c r="Q1663" s="196">
        <v>57</v>
      </c>
      <c r="R1663" s="196" t="s">
        <v>12755</v>
      </c>
      <c r="S1663" s="196" t="s">
        <v>19130</v>
      </c>
      <c r="T1663" s="198" t="str">
        <f t="shared" si="665"/>
        <v>1"-(P)</v>
      </c>
    </row>
    <row r="1664" spans="1:20" x14ac:dyDescent="0.25">
      <c r="A1664">
        <v>3278453</v>
      </c>
      <c r="B1664" t="s">
        <v>19990</v>
      </c>
      <c r="C1664" t="s">
        <v>15874</v>
      </c>
      <c r="D1664">
        <v>20191106</v>
      </c>
      <c r="E1664" s="199">
        <v>9486</v>
      </c>
      <c r="F1664" s="199">
        <v>469323</v>
      </c>
      <c r="G1664" s="196" t="s">
        <v>12763</v>
      </c>
      <c r="H1664" s="196" t="s">
        <v>12762</v>
      </c>
      <c r="I1664" s="197">
        <v>102.75762747497564</v>
      </c>
      <c r="J1664" s="196" t="s">
        <v>19991</v>
      </c>
      <c r="K1664" s="196" t="s">
        <v>12755</v>
      </c>
      <c r="L1664" s="196">
        <v>45</v>
      </c>
      <c r="M1664" s="196">
        <v>45</v>
      </c>
      <c r="N1664" s="196" t="s">
        <v>17375</v>
      </c>
      <c r="O1664" s="200">
        <v>41467</v>
      </c>
      <c r="P1664" s="196" t="s">
        <v>12760</v>
      </c>
      <c r="Q1664" s="196">
        <v>45</v>
      </c>
      <c r="R1664" s="196" t="s">
        <v>12755</v>
      </c>
      <c r="S1664" s="196" t="s">
        <v>17299</v>
      </c>
      <c r="T1664" s="198" t="str">
        <f t="shared" si="665"/>
        <v>2"-(P)</v>
      </c>
    </row>
    <row r="1665" spans="1:20" x14ac:dyDescent="0.25">
      <c r="A1665">
        <v>296450</v>
      </c>
      <c r="B1665" t="s">
        <v>19992</v>
      </c>
      <c r="C1665" t="s">
        <v>15874</v>
      </c>
      <c r="D1665">
        <v>20191104</v>
      </c>
      <c r="E1665" s="199">
        <v>18339</v>
      </c>
      <c r="F1665" s="199">
        <v>810185</v>
      </c>
      <c r="G1665" s="196" t="s">
        <v>12763</v>
      </c>
      <c r="H1665" s="196" t="s">
        <v>12762</v>
      </c>
      <c r="I1665" s="197">
        <v>132.08059118131712</v>
      </c>
      <c r="J1665" s="196" t="s">
        <v>19993</v>
      </c>
      <c r="K1665" s="196" t="s">
        <v>12755</v>
      </c>
      <c r="L1665" s="196">
        <v>2</v>
      </c>
      <c r="M1665" s="196">
        <v>2</v>
      </c>
      <c r="N1665" s="196" t="s">
        <v>18020</v>
      </c>
      <c r="O1665" s="200">
        <v>40211</v>
      </c>
      <c r="P1665" s="196" t="s">
        <v>12754</v>
      </c>
      <c r="Q1665" s="196">
        <v>60</v>
      </c>
      <c r="R1665" s="196" t="s">
        <v>12755</v>
      </c>
      <c r="S1665" s="196" t="s">
        <v>18021</v>
      </c>
      <c r="T1665" s="198" t="str">
        <f t="shared" ref="T1665" si="666">P1665&amp;"-"&amp;R1665</f>
        <v>4"-(P)</v>
      </c>
    </row>
    <row r="1666" spans="1:20" x14ac:dyDescent="0.25">
      <c r="A1666">
        <v>3237954</v>
      </c>
      <c r="B1666" t="s">
        <v>19994</v>
      </c>
      <c r="C1666" t="s">
        <v>15874</v>
      </c>
      <c r="D1666">
        <v>20191107</v>
      </c>
      <c r="E1666" s="199">
        <v>3782</v>
      </c>
      <c r="F1666" s="199">
        <v>3782704</v>
      </c>
      <c r="G1666" s="196" t="s">
        <v>12759</v>
      </c>
      <c r="H1666" s="196" t="s">
        <v>12762</v>
      </c>
      <c r="I1666" s="197">
        <v>23.999999973403501</v>
      </c>
      <c r="J1666" s="196" t="s">
        <v>19995</v>
      </c>
      <c r="K1666" s="196" t="s">
        <v>12755</v>
      </c>
      <c r="L1666" s="196">
        <v>40</v>
      </c>
      <c r="M1666" s="196">
        <v>40</v>
      </c>
      <c r="N1666" s="196" t="s">
        <v>17494</v>
      </c>
      <c r="O1666" s="200">
        <v>42464</v>
      </c>
      <c r="P1666" s="196" t="s">
        <v>12760</v>
      </c>
      <c r="Q1666" s="196">
        <v>40</v>
      </c>
      <c r="R1666" s="196" t="s">
        <v>12755</v>
      </c>
      <c r="S1666" s="196" t="s">
        <v>17495</v>
      </c>
      <c r="T1666" s="198" t="str">
        <f t="shared" ref="T1666:T1671" si="667">P1666&amp;"-"&amp;R1666</f>
        <v>2"-(P)</v>
      </c>
    </row>
    <row r="1667" spans="1:20" x14ac:dyDescent="0.25">
      <c r="A1667">
        <v>154108</v>
      </c>
      <c r="B1667" t="s">
        <v>19996</v>
      </c>
      <c r="C1667" t="s">
        <v>15874</v>
      </c>
      <c r="D1667">
        <v>20191024</v>
      </c>
      <c r="E1667" s="199">
        <v>21812</v>
      </c>
      <c r="F1667" s="199">
        <v>3643504</v>
      </c>
      <c r="G1667" s="196" t="s">
        <v>12753</v>
      </c>
      <c r="H1667" s="196" t="s">
        <v>12760</v>
      </c>
      <c r="I1667" s="197">
        <v>154.91994418124614</v>
      </c>
      <c r="J1667" s="196" t="s">
        <v>19997</v>
      </c>
      <c r="K1667" s="196" t="s">
        <v>12755</v>
      </c>
      <c r="L1667" s="196">
        <v>57</v>
      </c>
      <c r="M1667" s="196">
        <v>57</v>
      </c>
      <c r="N1667" s="196" t="s">
        <v>19998</v>
      </c>
      <c r="O1667" s="200">
        <v>42138</v>
      </c>
      <c r="P1667" s="196" t="s">
        <v>12760</v>
      </c>
      <c r="Q1667" s="196">
        <v>57</v>
      </c>
      <c r="R1667" s="196" t="s">
        <v>12755</v>
      </c>
      <c r="S1667" s="196" t="s">
        <v>19999</v>
      </c>
      <c r="T1667" s="198" t="str">
        <f t="shared" si="667"/>
        <v>2"-(P)</v>
      </c>
    </row>
    <row r="1668" spans="1:20" x14ac:dyDescent="0.25">
      <c r="A1668">
        <v>3120352</v>
      </c>
      <c r="B1668" t="s">
        <v>12236</v>
      </c>
      <c r="C1668" t="s">
        <v>15874</v>
      </c>
      <c r="D1668">
        <v>20191112</v>
      </c>
      <c r="E1668" s="199">
        <v>20447</v>
      </c>
      <c r="F1668" s="199">
        <v>3428694</v>
      </c>
      <c r="G1668" s="196" t="s">
        <v>12763</v>
      </c>
      <c r="H1668" s="196" t="s">
        <v>12762</v>
      </c>
      <c r="I1668" s="197">
        <v>14.000000021028995</v>
      </c>
      <c r="J1668" s="196" t="s">
        <v>11665</v>
      </c>
      <c r="K1668" s="196" t="s">
        <v>12755</v>
      </c>
      <c r="L1668" s="196">
        <v>57</v>
      </c>
      <c r="M1668" s="196">
        <v>57</v>
      </c>
      <c r="N1668" s="196" t="s">
        <v>18562</v>
      </c>
      <c r="O1668" s="200">
        <v>41752</v>
      </c>
      <c r="P1668" s="196" t="s">
        <v>12760</v>
      </c>
      <c r="Q1668" s="196">
        <v>57</v>
      </c>
      <c r="R1668" s="196" t="s">
        <v>12755</v>
      </c>
      <c r="S1668" s="196" t="s">
        <v>11665</v>
      </c>
      <c r="T1668" s="198" t="str">
        <f t="shared" si="667"/>
        <v>2"-(P)</v>
      </c>
    </row>
    <row r="1669" spans="1:20" x14ac:dyDescent="0.25">
      <c r="A1669">
        <v>3392410</v>
      </c>
      <c r="B1669" t="s">
        <v>12431</v>
      </c>
      <c r="C1669" t="s">
        <v>15874</v>
      </c>
      <c r="D1669">
        <v>20191112</v>
      </c>
      <c r="E1669" s="199">
        <v>21124</v>
      </c>
      <c r="F1669" s="199">
        <v>3967528</v>
      </c>
      <c r="G1669" s="196" t="s">
        <v>12759</v>
      </c>
      <c r="H1669" s="196" t="s">
        <v>12762</v>
      </c>
      <c r="I1669" s="197">
        <v>63.000000017763711</v>
      </c>
      <c r="J1669" s="196" t="s">
        <v>11862</v>
      </c>
      <c r="K1669" s="196" t="s">
        <v>12755</v>
      </c>
      <c r="L1669" s="196">
        <v>57</v>
      </c>
      <c r="M1669" s="196">
        <v>57</v>
      </c>
      <c r="N1669" s="196" t="s">
        <v>20000</v>
      </c>
      <c r="O1669" s="200">
        <v>39814</v>
      </c>
      <c r="P1669" s="196" t="s">
        <v>12767</v>
      </c>
      <c r="Q1669" s="196">
        <v>57</v>
      </c>
      <c r="R1669" s="196" t="s">
        <v>12755</v>
      </c>
      <c r="S1669" s="196" t="s">
        <v>16220</v>
      </c>
      <c r="T1669" s="198" t="str">
        <f t="shared" si="667"/>
        <v>6"-(P)</v>
      </c>
    </row>
    <row r="1670" spans="1:20" x14ac:dyDescent="0.25">
      <c r="A1670">
        <v>2583554</v>
      </c>
      <c r="B1670" t="s">
        <v>20001</v>
      </c>
      <c r="C1670" t="s">
        <v>15874</v>
      </c>
      <c r="D1670">
        <v>20191114</v>
      </c>
      <c r="E1670" s="199">
        <v>27506</v>
      </c>
      <c r="F1670" s="199">
        <v>648526</v>
      </c>
      <c r="G1670" s="196" t="s">
        <v>12763</v>
      </c>
      <c r="H1670" s="196" t="s">
        <v>12762</v>
      </c>
      <c r="I1670" s="197">
        <v>33.111964655701165</v>
      </c>
      <c r="J1670" s="196" t="s">
        <v>20002</v>
      </c>
      <c r="K1670" s="196" t="s">
        <v>12755</v>
      </c>
      <c r="L1670" s="196">
        <v>2</v>
      </c>
      <c r="M1670" s="196">
        <v>2</v>
      </c>
      <c r="N1670" s="196" t="s">
        <v>16864</v>
      </c>
      <c r="O1670" s="200">
        <v>40065</v>
      </c>
      <c r="P1670" s="196" t="s">
        <v>12760</v>
      </c>
      <c r="Q1670" s="196">
        <v>57</v>
      </c>
      <c r="R1670" s="196" t="s">
        <v>12755</v>
      </c>
      <c r="S1670" s="196" t="s">
        <v>16865</v>
      </c>
      <c r="T1670" s="198" t="str">
        <f t="shared" si="667"/>
        <v>2"-(P)</v>
      </c>
    </row>
    <row r="1671" spans="1:20" x14ac:dyDescent="0.25">
      <c r="A1671">
        <v>3361083</v>
      </c>
      <c r="B1671" t="s">
        <v>20003</v>
      </c>
      <c r="C1671" t="s">
        <v>15874</v>
      </c>
      <c r="D1671">
        <v>20191111</v>
      </c>
      <c r="E1671" s="199">
        <v>18230</v>
      </c>
      <c r="F1671" s="199">
        <v>325236</v>
      </c>
      <c r="G1671" s="196" t="s">
        <v>12763</v>
      </c>
      <c r="H1671" s="196" t="s">
        <v>12762</v>
      </c>
      <c r="I1671" s="197">
        <v>66.296077442063762</v>
      </c>
      <c r="J1671" s="196" t="s">
        <v>20004</v>
      </c>
      <c r="K1671" s="196" t="s">
        <v>12755</v>
      </c>
      <c r="L1671" s="196">
        <v>60</v>
      </c>
      <c r="M1671" s="196">
        <v>60</v>
      </c>
      <c r="N1671" s="196" t="s">
        <v>18698</v>
      </c>
      <c r="O1671" s="200">
        <v>42391</v>
      </c>
      <c r="P1671" s="196" t="s">
        <v>12760</v>
      </c>
      <c r="Q1671" s="196">
        <v>60</v>
      </c>
      <c r="R1671" s="196" t="s">
        <v>12755</v>
      </c>
      <c r="S1671" s="196" t="s">
        <v>16399</v>
      </c>
      <c r="T1671" s="198" t="str">
        <f t="shared" si="667"/>
        <v>2"-(P)</v>
      </c>
    </row>
    <row r="1672" spans="1:20" x14ac:dyDescent="0.25">
      <c r="A1672">
        <v>908315</v>
      </c>
      <c r="B1672" t="s">
        <v>20005</v>
      </c>
      <c r="C1672" t="s">
        <v>15874</v>
      </c>
      <c r="D1672">
        <v>20191106</v>
      </c>
      <c r="E1672" s="199">
        <v>10228</v>
      </c>
      <c r="F1672" s="199">
        <v>346865</v>
      </c>
      <c r="G1672" s="196" t="s">
        <v>12759</v>
      </c>
      <c r="H1672" s="196" t="s">
        <v>12764</v>
      </c>
      <c r="I1672" s="197">
        <v>221.68181681305683</v>
      </c>
      <c r="J1672" s="196" t="s">
        <v>16808</v>
      </c>
      <c r="K1672" s="196" t="s">
        <v>12755</v>
      </c>
      <c r="L1672" s="196">
        <v>45</v>
      </c>
      <c r="M1672" s="196">
        <v>45</v>
      </c>
      <c r="N1672" s="196" t="s">
        <v>16809</v>
      </c>
      <c r="O1672" s="200">
        <v>41198</v>
      </c>
      <c r="P1672" s="196" t="s">
        <v>12754</v>
      </c>
      <c r="Q1672" s="196">
        <v>45</v>
      </c>
      <c r="R1672" s="196" t="s">
        <v>12755</v>
      </c>
      <c r="S1672" s="196" t="s">
        <v>16810</v>
      </c>
      <c r="T1672" s="198" t="str">
        <f t="shared" ref="T1672" si="668">P1672&amp;"-"&amp;R1672</f>
        <v>4"-(P)</v>
      </c>
    </row>
    <row r="1673" spans="1:20" x14ac:dyDescent="0.25">
      <c r="A1673">
        <v>3600729</v>
      </c>
      <c r="B1673" t="s">
        <v>12601</v>
      </c>
      <c r="C1673" t="s">
        <v>15874</v>
      </c>
      <c r="D1673">
        <v>20191028</v>
      </c>
      <c r="E1673" s="199">
        <v>12740</v>
      </c>
      <c r="F1673" s="199">
        <v>4589997</v>
      </c>
      <c r="G1673" s="196" t="s">
        <v>12759</v>
      </c>
      <c r="H1673" s="196" t="s">
        <v>12760</v>
      </c>
      <c r="I1673" s="197">
        <v>621.05853961265916</v>
      </c>
      <c r="J1673" s="196" t="s">
        <v>12100</v>
      </c>
      <c r="K1673" s="196" t="s">
        <v>12755</v>
      </c>
      <c r="L1673" s="196">
        <v>60</v>
      </c>
      <c r="M1673" s="196">
        <v>60</v>
      </c>
      <c r="N1673" s="196" t="s">
        <v>17644</v>
      </c>
      <c r="O1673" s="200">
        <v>39448</v>
      </c>
      <c r="P1673" s="196" t="s">
        <v>12754</v>
      </c>
      <c r="Q1673" s="196">
        <v>60</v>
      </c>
      <c r="R1673" s="196" t="s">
        <v>12755</v>
      </c>
      <c r="S1673" s="196" t="s">
        <v>17645</v>
      </c>
      <c r="T1673" s="198" t="str">
        <f t="shared" ref="T1673:T1674" si="669">P1673&amp;"-"&amp;R1673</f>
        <v>4"-(P)</v>
      </c>
    </row>
    <row r="1674" spans="1:20" x14ac:dyDescent="0.25">
      <c r="A1674">
        <v>3665591</v>
      </c>
      <c r="B1674" t="s">
        <v>12513</v>
      </c>
      <c r="C1674" t="s">
        <v>15874</v>
      </c>
      <c r="D1674">
        <v>20191114</v>
      </c>
      <c r="E1674" s="199">
        <v>21668</v>
      </c>
      <c r="F1674" s="199">
        <v>4173145</v>
      </c>
      <c r="G1674" s="196" t="s">
        <v>12763</v>
      </c>
      <c r="H1674" s="196" t="s">
        <v>12762</v>
      </c>
      <c r="I1674" s="197">
        <v>15.645605445326867</v>
      </c>
      <c r="J1674" s="196" t="s">
        <v>11967</v>
      </c>
      <c r="K1674" s="196" t="s">
        <v>12755</v>
      </c>
      <c r="L1674" s="196">
        <v>57</v>
      </c>
      <c r="M1674" s="196">
        <v>57</v>
      </c>
      <c r="N1674" s="196" t="s">
        <v>16781</v>
      </c>
      <c r="O1674" s="200">
        <v>42781</v>
      </c>
      <c r="P1674" s="196" t="s">
        <v>12760</v>
      </c>
      <c r="Q1674" s="196">
        <v>57</v>
      </c>
      <c r="R1674" s="196" t="s">
        <v>12755</v>
      </c>
      <c r="S1674" s="196" t="s">
        <v>12066</v>
      </c>
      <c r="T1674" s="198" t="str">
        <f t="shared" si="669"/>
        <v>2"-(P)</v>
      </c>
    </row>
    <row r="1675" spans="1:20" x14ac:dyDescent="0.25">
      <c r="A1675">
        <v>2236279</v>
      </c>
      <c r="B1675" t="s">
        <v>20006</v>
      </c>
      <c r="C1675" t="s">
        <v>15874</v>
      </c>
      <c r="D1675">
        <v>20191018</v>
      </c>
      <c r="E1675" s="199">
        <v>6118</v>
      </c>
      <c r="F1675" s="199">
        <v>644944</v>
      </c>
      <c r="G1675" s="196" t="s">
        <v>12759</v>
      </c>
      <c r="H1675" s="196" t="s">
        <v>12760</v>
      </c>
      <c r="I1675" s="197">
        <v>333.08563394388472</v>
      </c>
      <c r="J1675" s="196" t="s">
        <v>20007</v>
      </c>
      <c r="K1675" s="196" t="s">
        <v>12755</v>
      </c>
      <c r="L1675" s="196">
        <v>0</v>
      </c>
      <c r="M1675" s="196">
        <v>0</v>
      </c>
      <c r="N1675" s="196" t="s">
        <v>20008</v>
      </c>
      <c r="O1675" s="200">
        <v>39814</v>
      </c>
      <c r="P1675" s="196" t="s">
        <v>12754</v>
      </c>
      <c r="Q1675" s="196">
        <v>45</v>
      </c>
      <c r="R1675" s="196" t="s">
        <v>12755</v>
      </c>
      <c r="S1675" s="196" t="s">
        <v>20009</v>
      </c>
      <c r="T1675" s="198" t="str">
        <f t="shared" ref="T1675" si="670">P1675&amp;"-"&amp;R1675</f>
        <v>4"-(P)</v>
      </c>
    </row>
    <row r="1676" spans="1:20" x14ac:dyDescent="0.25">
      <c r="A1676">
        <v>1768001</v>
      </c>
      <c r="B1676" t="s">
        <v>20010</v>
      </c>
      <c r="C1676" t="s">
        <v>15874</v>
      </c>
      <c r="D1676">
        <v>20191108</v>
      </c>
      <c r="E1676" s="199">
        <v>7492</v>
      </c>
      <c r="F1676" s="199">
        <v>2131524</v>
      </c>
      <c r="G1676" s="196" t="s">
        <v>12763</v>
      </c>
      <c r="H1676" s="196" t="s">
        <v>12762</v>
      </c>
      <c r="I1676" s="197">
        <v>191.35211313716482</v>
      </c>
      <c r="J1676" s="196" t="s">
        <v>20011</v>
      </c>
      <c r="K1676" s="196" t="s">
        <v>12755</v>
      </c>
      <c r="L1676" s="196">
        <v>35</v>
      </c>
      <c r="M1676" s="196">
        <v>35</v>
      </c>
      <c r="N1676" s="196" t="s">
        <v>16541</v>
      </c>
      <c r="O1676" s="200">
        <v>41138</v>
      </c>
      <c r="P1676" s="196" t="s">
        <v>12754</v>
      </c>
      <c r="Q1676" s="196">
        <v>35</v>
      </c>
      <c r="R1676" s="196" t="s">
        <v>12755</v>
      </c>
      <c r="S1676" s="196" t="s">
        <v>16542</v>
      </c>
      <c r="T1676" s="198" t="str">
        <f t="shared" ref="T1676:T1678" si="671">P1676&amp;"-"&amp;R1676</f>
        <v>4"-(P)</v>
      </c>
    </row>
    <row r="1677" spans="1:20" x14ac:dyDescent="0.25">
      <c r="A1677">
        <v>3261871</v>
      </c>
      <c r="B1677" t="s">
        <v>20012</v>
      </c>
      <c r="C1677" t="s">
        <v>15874</v>
      </c>
      <c r="D1677">
        <v>20191018</v>
      </c>
      <c r="E1677" s="199">
        <v>12580</v>
      </c>
      <c r="F1677" s="199">
        <v>3631102</v>
      </c>
      <c r="G1677" s="196" t="s">
        <v>12763</v>
      </c>
      <c r="H1677" s="196" t="s">
        <v>12762</v>
      </c>
      <c r="I1677" s="197">
        <v>156.3097070666069</v>
      </c>
      <c r="J1677" s="196" t="s">
        <v>20013</v>
      </c>
      <c r="K1677" s="196" t="s">
        <v>12755</v>
      </c>
      <c r="L1677" s="196">
        <v>57</v>
      </c>
      <c r="M1677" s="196">
        <v>57</v>
      </c>
      <c r="N1677" s="196" t="s">
        <v>20014</v>
      </c>
      <c r="O1677" s="200">
        <v>42223</v>
      </c>
      <c r="P1677" s="196" t="s">
        <v>12760</v>
      </c>
      <c r="Q1677" s="196">
        <v>57</v>
      </c>
      <c r="R1677" s="196" t="s">
        <v>12755</v>
      </c>
      <c r="S1677" s="196" t="s">
        <v>20015</v>
      </c>
      <c r="T1677" s="198" t="str">
        <f t="shared" si="671"/>
        <v>2"-(P)</v>
      </c>
    </row>
    <row r="1678" spans="1:20" x14ac:dyDescent="0.25">
      <c r="A1678">
        <v>2136234</v>
      </c>
      <c r="B1678" t="s">
        <v>20016</v>
      </c>
      <c r="C1678" t="s">
        <v>15874</v>
      </c>
      <c r="D1678">
        <v>20191024</v>
      </c>
      <c r="E1678" s="199">
        <v>22112</v>
      </c>
      <c r="F1678" s="199">
        <v>501991</v>
      </c>
      <c r="G1678" s="196" t="s">
        <v>12759</v>
      </c>
      <c r="H1678" s="196" t="s">
        <v>12762</v>
      </c>
      <c r="I1678" s="197">
        <v>129.99098894976683</v>
      </c>
      <c r="J1678" s="196" t="s">
        <v>20017</v>
      </c>
      <c r="K1678" s="196" t="s">
        <v>12755</v>
      </c>
      <c r="L1678" s="196">
        <v>0</v>
      </c>
      <c r="M1678" s="196">
        <v>0</v>
      </c>
      <c r="N1678" s="196" t="s">
        <v>16410</v>
      </c>
      <c r="O1678" s="200">
        <v>39814</v>
      </c>
      <c r="P1678" s="196" t="s">
        <v>12760</v>
      </c>
      <c r="Q1678" s="196">
        <v>57</v>
      </c>
      <c r="R1678" s="196" t="s">
        <v>12755</v>
      </c>
      <c r="S1678" s="196" t="s">
        <v>16411</v>
      </c>
      <c r="T1678" s="198" t="str">
        <f t="shared" si="671"/>
        <v>2"-(P)</v>
      </c>
    </row>
    <row r="1679" spans="1:20" x14ac:dyDescent="0.25">
      <c r="A1679">
        <v>21255</v>
      </c>
      <c r="B1679" t="s">
        <v>20018</v>
      </c>
      <c r="C1679" t="s">
        <v>15874</v>
      </c>
      <c r="D1679">
        <v>20191112</v>
      </c>
      <c r="E1679" s="199">
        <v>20258</v>
      </c>
      <c r="F1679" s="199">
        <v>269021</v>
      </c>
      <c r="G1679" s="196" t="s">
        <v>12763</v>
      </c>
      <c r="H1679" s="196" t="s">
        <v>12765</v>
      </c>
      <c r="I1679" s="197">
        <v>7.7596844883770117</v>
      </c>
      <c r="J1679" s="196" t="s">
        <v>20019</v>
      </c>
      <c r="K1679" s="196" t="s">
        <v>12758</v>
      </c>
      <c r="L1679" s="196">
        <v>57</v>
      </c>
      <c r="M1679" s="196">
        <v>57</v>
      </c>
      <c r="N1679" s="196" t="s">
        <v>16140</v>
      </c>
      <c r="O1679" s="200">
        <v>41423</v>
      </c>
      <c r="P1679" s="196" t="s">
        <v>12760</v>
      </c>
      <c r="Q1679" s="196">
        <v>57</v>
      </c>
      <c r="R1679" s="196" t="s">
        <v>12755</v>
      </c>
      <c r="S1679" s="196" t="s">
        <v>65</v>
      </c>
      <c r="T1679" s="198" t="str">
        <f t="shared" ref="T1679:T1681" si="672">P1679&amp;"-"&amp;R1679</f>
        <v>2"-(P)</v>
      </c>
    </row>
    <row r="1680" spans="1:20" x14ac:dyDescent="0.25">
      <c r="A1680">
        <v>816904</v>
      </c>
      <c r="B1680" t="s">
        <v>20020</v>
      </c>
      <c r="C1680" t="s">
        <v>15874</v>
      </c>
      <c r="D1680">
        <v>20191105</v>
      </c>
      <c r="E1680" s="199">
        <v>10931</v>
      </c>
      <c r="F1680" s="199">
        <v>1648659</v>
      </c>
      <c r="G1680" s="196" t="s">
        <v>12763</v>
      </c>
      <c r="H1680" s="196" t="s">
        <v>12762</v>
      </c>
      <c r="I1680" s="197">
        <v>158.70977850405379</v>
      </c>
      <c r="J1680" s="196" t="s">
        <v>20021</v>
      </c>
      <c r="K1680" s="196" t="s">
        <v>12755</v>
      </c>
      <c r="L1680" s="196">
        <v>60</v>
      </c>
      <c r="M1680" s="196">
        <v>60</v>
      </c>
      <c r="N1680" s="196" t="s">
        <v>16177</v>
      </c>
      <c r="O1680" s="200">
        <v>40844</v>
      </c>
      <c r="P1680" s="196" t="s">
        <v>12760</v>
      </c>
      <c r="Q1680" s="196">
        <v>60</v>
      </c>
      <c r="R1680" s="196" t="s">
        <v>12755</v>
      </c>
      <c r="S1680" s="196" t="s">
        <v>16178</v>
      </c>
      <c r="T1680" s="198" t="str">
        <f t="shared" si="672"/>
        <v>2"-(P)</v>
      </c>
    </row>
    <row r="1681" spans="1:20" x14ac:dyDescent="0.25">
      <c r="A1681">
        <v>364667</v>
      </c>
      <c r="B1681" t="s">
        <v>20022</v>
      </c>
      <c r="C1681" t="s">
        <v>15874</v>
      </c>
      <c r="D1681">
        <v>20191108</v>
      </c>
      <c r="E1681" s="199">
        <v>13424</v>
      </c>
      <c r="F1681" s="199">
        <v>834584</v>
      </c>
      <c r="G1681" s="196" t="s">
        <v>12763</v>
      </c>
      <c r="H1681" s="196" t="s">
        <v>12764</v>
      </c>
      <c r="I1681" s="197">
        <v>108.07724521468472</v>
      </c>
      <c r="J1681" s="196" t="s">
        <v>20023</v>
      </c>
      <c r="K1681" s="196" t="s">
        <v>12755</v>
      </c>
      <c r="L1681" s="196">
        <v>57</v>
      </c>
      <c r="M1681" s="196">
        <v>57</v>
      </c>
      <c r="N1681" s="196" t="s">
        <v>17856</v>
      </c>
      <c r="O1681" s="200">
        <v>40332</v>
      </c>
      <c r="P1681" s="196" t="s">
        <v>12760</v>
      </c>
      <c r="Q1681" s="196">
        <v>57</v>
      </c>
      <c r="R1681" s="196" t="s">
        <v>12755</v>
      </c>
      <c r="S1681" s="196" t="s">
        <v>17857</v>
      </c>
      <c r="T1681" s="198" t="str">
        <f t="shared" si="672"/>
        <v>2"-(P)</v>
      </c>
    </row>
    <row r="1682" spans="1:20" x14ac:dyDescent="0.25">
      <c r="A1682">
        <v>3762386</v>
      </c>
      <c r="B1682" t="s">
        <v>20024</v>
      </c>
      <c r="C1682" t="s">
        <v>15874</v>
      </c>
      <c r="D1682">
        <v>20191023</v>
      </c>
      <c r="E1682" s="199">
        <v>2929</v>
      </c>
      <c r="F1682" s="199">
        <v>5033682</v>
      </c>
      <c r="G1682" s="196" t="s">
        <v>12759</v>
      </c>
      <c r="H1682" s="196" t="s">
        <v>12762</v>
      </c>
      <c r="I1682" s="197">
        <v>11.000309913621521</v>
      </c>
      <c r="J1682" s="196" t="s">
        <v>20025</v>
      </c>
      <c r="K1682" s="196" t="s">
        <v>12755</v>
      </c>
      <c r="L1682" s="196">
        <v>45</v>
      </c>
      <c r="M1682" s="196">
        <v>45</v>
      </c>
      <c r="N1682" s="196" t="s">
        <v>18162</v>
      </c>
      <c r="O1682" s="200">
        <v>42660</v>
      </c>
      <c r="P1682" s="196" t="s">
        <v>12760</v>
      </c>
      <c r="Q1682" s="196">
        <v>45</v>
      </c>
      <c r="R1682" s="196" t="s">
        <v>12755</v>
      </c>
      <c r="S1682" s="196" t="s">
        <v>11919</v>
      </c>
      <c r="T1682" s="198" t="str">
        <f t="shared" ref="T1682:T1683" si="673">P1682&amp;"-"&amp;R1682</f>
        <v>2"-(P)</v>
      </c>
    </row>
    <row r="1683" spans="1:20" x14ac:dyDescent="0.25">
      <c r="A1683">
        <v>3480593</v>
      </c>
      <c r="B1683" t="s">
        <v>20026</v>
      </c>
      <c r="C1683" t="s">
        <v>15874</v>
      </c>
      <c r="D1683">
        <v>20191105</v>
      </c>
      <c r="E1683" s="199">
        <v>29357</v>
      </c>
      <c r="F1683" s="199">
        <v>75276</v>
      </c>
      <c r="G1683" s="196" t="s">
        <v>12759</v>
      </c>
      <c r="H1683" s="196" t="s">
        <v>12762</v>
      </c>
      <c r="I1683" s="197">
        <v>138.95695885732974</v>
      </c>
      <c r="J1683" s="196" t="s">
        <v>20027</v>
      </c>
      <c r="K1683" s="196" t="s">
        <v>12755</v>
      </c>
      <c r="L1683" s="196">
        <v>0</v>
      </c>
      <c r="M1683" s="196">
        <v>0</v>
      </c>
      <c r="N1683" s="196" t="s">
        <v>19653</v>
      </c>
      <c r="O1683" s="200">
        <v>42822</v>
      </c>
      <c r="P1683" s="196" t="s">
        <v>12760</v>
      </c>
      <c r="Q1683" s="196">
        <v>57</v>
      </c>
      <c r="R1683" s="196" t="s">
        <v>12755</v>
      </c>
      <c r="S1683" s="196" t="s">
        <v>19654</v>
      </c>
      <c r="T1683" s="198" t="str">
        <f t="shared" si="673"/>
        <v>2"-(P)</v>
      </c>
    </row>
    <row r="1684" spans="1:20" x14ac:dyDescent="0.25">
      <c r="A1684">
        <v>340346</v>
      </c>
      <c r="B1684" t="s">
        <v>20028</v>
      </c>
      <c r="C1684" t="s">
        <v>15874</v>
      </c>
      <c r="D1684">
        <v>20191114</v>
      </c>
      <c r="E1684" s="199">
        <v>25324</v>
      </c>
      <c r="F1684" s="199">
        <v>662956</v>
      </c>
      <c r="G1684" s="196" t="s">
        <v>12763</v>
      </c>
      <c r="H1684" s="196" t="s">
        <v>12762</v>
      </c>
      <c r="I1684" s="197">
        <v>27.635564045864413</v>
      </c>
      <c r="J1684" s="196" t="s">
        <v>20029</v>
      </c>
      <c r="K1684" s="196" t="s">
        <v>12755</v>
      </c>
      <c r="L1684" s="196">
        <v>57</v>
      </c>
      <c r="M1684" s="196">
        <v>57</v>
      </c>
      <c r="N1684" s="196" t="s">
        <v>20030</v>
      </c>
      <c r="O1684" s="200">
        <v>40219</v>
      </c>
      <c r="P1684" s="196" t="s">
        <v>12760</v>
      </c>
      <c r="Q1684" s="196">
        <v>57</v>
      </c>
      <c r="R1684" s="196" t="s">
        <v>12755</v>
      </c>
      <c r="S1684" s="196" t="s">
        <v>16836</v>
      </c>
      <c r="T1684" s="198" t="str">
        <f t="shared" ref="T1684" si="674">P1684&amp;"-"&amp;R1684</f>
        <v>2"-(P)</v>
      </c>
    </row>
    <row r="1685" spans="1:20" x14ac:dyDescent="0.25">
      <c r="A1685">
        <v>2961893</v>
      </c>
      <c r="B1685" t="s">
        <v>20031</v>
      </c>
      <c r="C1685" t="s">
        <v>15874</v>
      </c>
      <c r="D1685">
        <v>20191024</v>
      </c>
      <c r="E1685" s="199">
        <v>27616</v>
      </c>
      <c r="F1685" s="199">
        <v>2660039</v>
      </c>
      <c r="G1685" s="196" t="s">
        <v>12763</v>
      </c>
      <c r="H1685" s="196" t="s">
        <v>12762</v>
      </c>
      <c r="I1685" s="197">
        <v>30.000000030615276</v>
      </c>
      <c r="J1685" s="196" t="s">
        <v>20032</v>
      </c>
      <c r="K1685" s="196" t="s">
        <v>12755</v>
      </c>
      <c r="L1685" s="196">
        <v>57</v>
      </c>
      <c r="M1685" s="196">
        <v>57</v>
      </c>
      <c r="N1685" s="196" t="s">
        <v>20033</v>
      </c>
      <c r="O1685" s="200">
        <v>41558</v>
      </c>
      <c r="P1685" s="196" t="s">
        <v>12760</v>
      </c>
      <c r="Q1685" s="196">
        <v>57</v>
      </c>
      <c r="R1685" s="196" t="s">
        <v>12755</v>
      </c>
      <c r="S1685" s="196" t="s">
        <v>20034</v>
      </c>
      <c r="T1685" s="198" t="str">
        <f t="shared" ref="T1685" si="675">P1685&amp;"-"&amp;R1685</f>
        <v>2"-(P)</v>
      </c>
    </row>
    <row r="1686" spans="1:20" x14ac:dyDescent="0.25">
      <c r="A1686">
        <v>284485</v>
      </c>
      <c r="B1686" t="s">
        <v>20035</v>
      </c>
      <c r="C1686" t="s">
        <v>15874</v>
      </c>
      <c r="D1686">
        <v>20191111</v>
      </c>
      <c r="E1686" s="199">
        <v>15643</v>
      </c>
      <c r="F1686" s="199">
        <v>609369</v>
      </c>
      <c r="G1686" s="196" t="s">
        <v>12759</v>
      </c>
      <c r="H1686" s="196" t="s">
        <v>12762</v>
      </c>
      <c r="I1686" s="197">
        <v>34.193039579241358</v>
      </c>
      <c r="J1686" s="196" t="s">
        <v>20036</v>
      </c>
      <c r="K1686" s="196" t="s">
        <v>12755</v>
      </c>
      <c r="L1686" s="196">
        <v>0</v>
      </c>
      <c r="M1686" s="196">
        <v>0</v>
      </c>
      <c r="N1686" s="196" t="s">
        <v>20037</v>
      </c>
      <c r="O1686" s="200">
        <v>39448</v>
      </c>
      <c r="P1686" s="196" t="s">
        <v>12762</v>
      </c>
      <c r="Q1686" s="196">
        <v>57</v>
      </c>
      <c r="R1686" s="196" t="s">
        <v>12755</v>
      </c>
      <c r="S1686" s="196" t="s">
        <v>20038</v>
      </c>
      <c r="T1686" s="198" t="str">
        <f t="shared" ref="T1686:T1690" si="676">P1686&amp;"-"&amp;R1686</f>
        <v>1"-(P)</v>
      </c>
    </row>
    <row r="1687" spans="1:20" x14ac:dyDescent="0.25">
      <c r="A1687">
        <v>2147572</v>
      </c>
      <c r="B1687" t="s">
        <v>20039</v>
      </c>
      <c r="C1687" t="s">
        <v>15874</v>
      </c>
      <c r="D1687">
        <v>20191104</v>
      </c>
      <c r="E1687" s="199">
        <v>2029</v>
      </c>
      <c r="F1687" s="199">
        <v>441918</v>
      </c>
      <c r="G1687" s="196" t="s">
        <v>12763</v>
      </c>
      <c r="H1687" s="196" t="s">
        <v>12762</v>
      </c>
      <c r="I1687" s="197">
        <v>59.366822174350261</v>
      </c>
      <c r="J1687" s="196" t="s">
        <v>20040</v>
      </c>
      <c r="K1687" s="196" t="s">
        <v>12755</v>
      </c>
      <c r="L1687" s="196">
        <v>45</v>
      </c>
      <c r="M1687" s="196">
        <v>45</v>
      </c>
      <c r="N1687" s="196" t="s">
        <v>20041</v>
      </c>
      <c r="O1687" s="200">
        <v>41386</v>
      </c>
      <c r="P1687" s="196" t="s">
        <v>12760</v>
      </c>
      <c r="Q1687" s="196">
        <v>45</v>
      </c>
      <c r="R1687" s="196" t="s">
        <v>12755</v>
      </c>
      <c r="S1687" s="196" t="s">
        <v>20042</v>
      </c>
      <c r="T1687" s="198" t="str">
        <f t="shared" si="676"/>
        <v>2"-(P)</v>
      </c>
    </row>
    <row r="1688" spans="1:20" x14ac:dyDescent="0.25">
      <c r="A1688">
        <v>3774747</v>
      </c>
      <c r="B1688" t="s">
        <v>12670</v>
      </c>
      <c r="C1688" t="s">
        <v>15874</v>
      </c>
      <c r="D1688">
        <v>20191018</v>
      </c>
      <c r="E1688" s="199">
        <v>29602</v>
      </c>
      <c r="F1688" s="199">
        <v>4929677</v>
      </c>
      <c r="G1688" s="196" t="s">
        <v>12759</v>
      </c>
      <c r="H1688" s="196" t="s">
        <v>12762</v>
      </c>
      <c r="I1688" s="197">
        <v>25.999999996871654</v>
      </c>
      <c r="J1688" s="196" t="s">
        <v>12089</v>
      </c>
      <c r="K1688" s="196" t="s">
        <v>12755</v>
      </c>
      <c r="L1688" s="196">
        <v>57</v>
      </c>
      <c r="M1688" s="196">
        <v>57</v>
      </c>
      <c r="N1688" s="196" t="s">
        <v>18426</v>
      </c>
      <c r="O1688" s="200">
        <v>43444</v>
      </c>
      <c r="P1688" s="196" t="s">
        <v>12760</v>
      </c>
      <c r="Q1688" s="196">
        <v>57</v>
      </c>
      <c r="R1688" s="196" t="s">
        <v>12755</v>
      </c>
      <c r="S1688" s="196" t="s">
        <v>12186</v>
      </c>
      <c r="T1688" s="198" t="str">
        <f t="shared" si="676"/>
        <v>2"-(P)</v>
      </c>
    </row>
    <row r="1689" spans="1:20" x14ac:dyDescent="0.25">
      <c r="A1689">
        <v>2266234</v>
      </c>
      <c r="B1689" t="s">
        <v>20043</v>
      </c>
      <c r="C1689" t="s">
        <v>15874</v>
      </c>
      <c r="D1689">
        <v>20191105</v>
      </c>
      <c r="E1689" s="199">
        <v>29357</v>
      </c>
      <c r="F1689" s="199">
        <v>75276</v>
      </c>
      <c r="G1689" s="196" t="s">
        <v>12759</v>
      </c>
      <c r="H1689" s="196" t="s">
        <v>12762</v>
      </c>
      <c r="I1689" s="197">
        <v>138.95695885732974</v>
      </c>
      <c r="J1689" s="196" t="s">
        <v>20027</v>
      </c>
      <c r="K1689" s="196" t="s">
        <v>12755</v>
      </c>
      <c r="L1689" s="196">
        <v>0</v>
      </c>
      <c r="M1689" s="196">
        <v>0</v>
      </c>
      <c r="N1689" s="196" t="s">
        <v>19653</v>
      </c>
      <c r="O1689" s="200">
        <v>42822</v>
      </c>
      <c r="P1689" s="196" t="s">
        <v>12760</v>
      </c>
      <c r="Q1689" s="196">
        <v>57</v>
      </c>
      <c r="R1689" s="196" t="s">
        <v>12755</v>
      </c>
      <c r="S1689" s="196" t="s">
        <v>19654</v>
      </c>
      <c r="T1689" s="198" t="str">
        <f t="shared" si="676"/>
        <v>2"-(P)</v>
      </c>
    </row>
    <row r="1690" spans="1:20" x14ac:dyDescent="0.25">
      <c r="A1690">
        <v>547845</v>
      </c>
      <c r="B1690" t="s">
        <v>20044</v>
      </c>
      <c r="C1690" t="s">
        <v>15874</v>
      </c>
      <c r="D1690">
        <v>20191111</v>
      </c>
      <c r="E1690" s="199">
        <v>19600</v>
      </c>
      <c r="F1690" s="199">
        <v>2898113</v>
      </c>
      <c r="G1690" s="196" t="s">
        <v>12759</v>
      </c>
      <c r="H1690" s="196" t="s">
        <v>12762</v>
      </c>
      <c r="I1690" s="197">
        <v>120.99999997184813</v>
      </c>
      <c r="J1690" s="196" t="s">
        <v>20045</v>
      </c>
      <c r="K1690" s="196" t="s">
        <v>12755</v>
      </c>
      <c r="L1690" s="196">
        <v>57</v>
      </c>
      <c r="M1690" s="196">
        <v>57</v>
      </c>
      <c r="N1690" s="196" t="s">
        <v>19836</v>
      </c>
      <c r="O1690" s="200">
        <v>41753</v>
      </c>
      <c r="P1690" s="196" t="s">
        <v>12760</v>
      </c>
      <c r="Q1690" s="196">
        <v>57</v>
      </c>
      <c r="R1690" s="196" t="s">
        <v>12755</v>
      </c>
      <c r="S1690" s="196" t="s">
        <v>11678</v>
      </c>
      <c r="T1690" s="198" t="str">
        <f t="shared" si="676"/>
        <v>2"-(P)</v>
      </c>
    </row>
    <row r="1691" spans="1:20" x14ac:dyDescent="0.25">
      <c r="A1691">
        <v>1577358</v>
      </c>
      <c r="B1691" t="s">
        <v>20046</v>
      </c>
      <c r="C1691" t="s">
        <v>15874</v>
      </c>
      <c r="D1691">
        <v>20191113</v>
      </c>
      <c r="E1691" s="199">
        <v>25546</v>
      </c>
      <c r="F1691" s="199">
        <v>122707</v>
      </c>
      <c r="G1691" s="196" t="s">
        <v>12768</v>
      </c>
      <c r="H1691" s="196" t="s">
        <v>12764</v>
      </c>
      <c r="I1691" s="197">
        <v>47.060391772702012</v>
      </c>
      <c r="J1691" s="196" t="s">
        <v>16490</v>
      </c>
      <c r="K1691" s="196" t="s">
        <v>12755</v>
      </c>
      <c r="L1691" s="196">
        <v>57</v>
      </c>
      <c r="M1691" s="196">
        <v>57</v>
      </c>
      <c r="N1691" s="196" t="s">
        <v>16491</v>
      </c>
      <c r="O1691" s="200">
        <v>42034</v>
      </c>
      <c r="P1691" s="196" t="s">
        <v>12760</v>
      </c>
      <c r="Q1691" s="196">
        <v>57</v>
      </c>
      <c r="R1691" s="196" t="s">
        <v>12755</v>
      </c>
      <c r="S1691" s="196" t="s">
        <v>16492</v>
      </c>
      <c r="T1691" s="198" t="str">
        <f t="shared" ref="T1691:T1695" si="677">P1691&amp;"-"&amp;R1691</f>
        <v>2"-(P)</v>
      </c>
    </row>
    <row r="1692" spans="1:20" x14ac:dyDescent="0.25">
      <c r="A1692">
        <v>2591046</v>
      </c>
      <c r="B1692" t="s">
        <v>20047</v>
      </c>
      <c r="C1692" t="s">
        <v>15874</v>
      </c>
      <c r="D1692">
        <v>20191114</v>
      </c>
      <c r="E1692" s="199">
        <v>28068</v>
      </c>
      <c r="F1692" s="199">
        <v>647450</v>
      </c>
      <c r="G1692" s="196" t="s">
        <v>12763</v>
      </c>
      <c r="H1692" s="196" t="s">
        <v>12762</v>
      </c>
      <c r="I1692" s="197">
        <v>48.537443685680543</v>
      </c>
      <c r="J1692" s="196" t="s">
        <v>20048</v>
      </c>
      <c r="K1692" s="196" t="s">
        <v>12755</v>
      </c>
      <c r="L1692" s="196">
        <v>0</v>
      </c>
      <c r="M1692" s="196">
        <v>0</v>
      </c>
      <c r="N1692" s="196" t="s">
        <v>20049</v>
      </c>
      <c r="O1692" s="200">
        <v>39814</v>
      </c>
      <c r="P1692" s="196" t="s">
        <v>12760</v>
      </c>
      <c r="Q1692" s="196">
        <v>57</v>
      </c>
      <c r="R1692" s="196" t="s">
        <v>12755</v>
      </c>
      <c r="S1692" s="196" t="s">
        <v>20050</v>
      </c>
      <c r="T1692" s="198" t="str">
        <f t="shared" si="677"/>
        <v>2"-(P)</v>
      </c>
    </row>
    <row r="1693" spans="1:20" x14ac:dyDescent="0.25">
      <c r="A1693">
        <v>3179818</v>
      </c>
      <c r="B1693" t="s">
        <v>20051</v>
      </c>
      <c r="C1693" t="s">
        <v>15874</v>
      </c>
      <c r="D1693">
        <v>20191108</v>
      </c>
      <c r="E1693" s="199">
        <v>5828</v>
      </c>
      <c r="F1693" s="199">
        <v>651688</v>
      </c>
      <c r="G1693" s="196" t="s">
        <v>12763</v>
      </c>
      <c r="H1693" s="196" t="s">
        <v>12762</v>
      </c>
      <c r="I1693" s="197">
        <v>21.532011130065886</v>
      </c>
      <c r="J1693" s="196" t="s">
        <v>20052</v>
      </c>
      <c r="K1693" s="196" t="s">
        <v>12755</v>
      </c>
      <c r="L1693" s="196">
        <v>2</v>
      </c>
      <c r="M1693" s="196">
        <v>2</v>
      </c>
      <c r="N1693" s="196" t="s">
        <v>18265</v>
      </c>
      <c r="O1693" s="200">
        <v>40077</v>
      </c>
      <c r="P1693" s="196" t="s">
        <v>12760</v>
      </c>
      <c r="Q1693" s="196">
        <v>45</v>
      </c>
      <c r="R1693" s="196" t="s">
        <v>12755</v>
      </c>
      <c r="S1693" s="196" t="s">
        <v>18266</v>
      </c>
      <c r="T1693" s="198" t="str">
        <f t="shared" si="677"/>
        <v>2"-(P)</v>
      </c>
    </row>
    <row r="1694" spans="1:20" x14ac:dyDescent="0.25">
      <c r="A1694">
        <v>763611</v>
      </c>
      <c r="B1694" t="s">
        <v>20053</v>
      </c>
      <c r="C1694" t="s">
        <v>15874</v>
      </c>
      <c r="D1694">
        <v>20191104</v>
      </c>
      <c r="E1694" s="199">
        <v>1975</v>
      </c>
      <c r="F1694" s="199">
        <v>2632434</v>
      </c>
      <c r="G1694" s="196" t="s">
        <v>12768</v>
      </c>
      <c r="H1694" s="196" t="s">
        <v>12760</v>
      </c>
      <c r="I1694" s="197">
        <v>28.735963692677316</v>
      </c>
      <c r="J1694" s="196" t="s">
        <v>16616</v>
      </c>
      <c r="K1694" s="196" t="s">
        <v>12755</v>
      </c>
      <c r="L1694" s="196">
        <v>45</v>
      </c>
      <c r="M1694" s="196">
        <v>45</v>
      </c>
      <c r="N1694" s="196" t="s">
        <v>16617</v>
      </c>
      <c r="O1694" s="200">
        <v>40655</v>
      </c>
      <c r="P1694" s="196" t="s">
        <v>12760</v>
      </c>
      <c r="Q1694" s="196">
        <v>45</v>
      </c>
      <c r="R1694" s="196" t="s">
        <v>12755</v>
      </c>
      <c r="S1694" s="196" t="s">
        <v>16618</v>
      </c>
      <c r="T1694" s="198" t="str">
        <f t="shared" si="677"/>
        <v>2"-(P)</v>
      </c>
    </row>
    <row r="1695" spans="1:20" x14ac:dyDescent="0.25">
      <c r="A1695">
        <v>517212</v>
      </c>
      <c r="B1695" t="s">
        <v>20054</v>
      </c>
      <c r="C1695" t="s">
        <v>15874</v>
      </c>
      <c r="D1695">
        <v>20191112</v>
      </c>
      <c r="E1695" s="199">
        <v>20976</v>
      </c>
      <c r="F1695" s="199">
        <v>253025</v>
      </c>
      <c r="G1695" s="196" t="s">
        <v>12763</v>
      </c>
      <c r="H1695" s="196" t="s">
        <v>12764</v>
      </c>
      <c r="I1695" s="197">
        <v>106.09419320538515</v>
      </c>
      <c r="J1695" s="196" t="s">
        <v>20055</v>
      </c>
      <c r="K1695" s="196" t="s">
        <v>12755</v>
      </c>
      <c r="L1695" s="196">
        <v>57</v>
      </c>
      <c r="M1695" s="196">
        <v>0</v>
      </c>
      <c r="N1695" s="196" t="s">
        <v>19186</v>
      </c>
      <c r="O1695" s="200">
        <v>41403</v>
      </c>
      <c r="P1695" s="196" t="s">
        <v>12762</v>
      </c>
      <c r="Q1695" s="196">
        <v>57</v>
      </c>
      <c r="R1695" s="196" t="s">
        <v>12755</v>
      </c>
      <c r="S1695" s="196" t="s">
        <v>19187</v>
      </c>
      <c r="T1695" s="198" t="str">
        <f t="shared" si="677"/>
        <v>1"-(P)</v>
      </c>
    </row>
    <row r="1696" spans="1:20" x14ac:dyDescent="0.25">
      <c r="A1696">
        <v>3620165</v>
      </c>
      <c r="B1696" t="s">
        <v>20056</v>
      </c>
      <c r="C1696" t="s">
        <v>15874</v>
      </c>
      <c r="D1696">
        <v>20191105</v>
      </c>
      <c r="E1696" s="199">
        <v>7942</v>
      </c>
      <c r="F1696" s="199">
        <v>4626036</v>
      </c>
      <c r="G1696" s="196" t="s">
        <v>12759</v>
      </c>
      <c r="H1696" s="196" t="s">
        <v>12762</v>
      </c>
      <c r="I1696" s="197">
        <v>37.999999985061372</v>
      </c>
      <c r="J1696" s="196" t="s">
        <v>20057</v>
      </c>
      <c r="K1696" s="196" t="s">
        <v>12755</v>
      </c>
      <c r="L1696" s="196">
        <v>45</v>
      </c>
      <c r="M1696" s="196">
        <v>45</v>
      </c>
      <c r="N1696" s="196" t="s">
        <v>20058</v>
      </c>
      <c r="O1696" s="200">
        <v>43021</v>
      </c>
      <c r="P1696" s="196" t="s">
        <v>12760</v>
      </c>
      <c r="Q1696" s="196">
        <v>45</v>
      </c>
      <c r="R1696" s="196" t="s">
        <v>12755</v>
      </c>
      <c r="S1696" s="196" t="s">
        <v>12061</v>
      </c>
      <c r="T1696" s="198" t="str">
        <f t="shared" ref="T1696:T1697" si="678">P1696&amp;"-"&amp;R1696</f>
        <v>2"-(P)</v>
      </c>
    </row>
    <row r="1697" spans="1:20" x14ac:dyDescent="0.25">
      <c r="A1697">
        <v>1844</v>
      </c>
      <c r="B1697" t="s">
        <v>20059</v>
      </c>
      <c r="C1697" t="s">
        <v>15874</v>
      </c>
      <c r="D1697">
        <v>20191023</v>
      </c>
      <c r="E1697" s="199">
        <v>11247</v>
      </c>
      <c r="F1697" s="199">
        <v>909804</v>
      </c>
      <c r="G1697" s="196" t="s">
        <v>12763</v>
      </c>
      <c r="H1697" s="196" t="s">
        <v>12764</v>
      </c>
      <c r="I1697" s="197">
        <v>62.67994001508486</v>
      </c>
      <c r="J1697" s="196" t="s">
        <v>20060</v>
      </c>
      <c r="K1697" s="196" t="s">
        <v>12755</v>
      </c>
      <c r="L1697" s="196"/>
      <c r="M1697" s="196"/>
      <c r="N1697" s="196" t="s">
        <v>19446</v>
      </c>
      <c r="O1697" s="200">
        <v>40343</v>
      </c>
      <c r="P1697" s="196" t="s">
        <v>12760</v>
      </c>
      <c r="Q1697" s="196">
        <v>26</v>
      </c>
      <c r="R1697" s="196" t="s">
        <v>12755</v>
      </c>
      <c r="S1697" s="196" t="s">
        <v>19447</v>
      </c>
      <c r="T1697" s="198" t="str">
        <f t="shared" si="678"/>
        <v>2"-(P)</v>
      </c>
    </row>
    <row r="1698" spans="1:20" x14ac:dyDescent="0.25">
      <c r="A1698">
        <v>1635282</v>
      </c>
      <c r="B1698" t="s">
        <v>20061</v>
      </c>
      <c r="C1698" t="s">
        <v>15874</v>
      </c>
      <c r="D1698">
        <v>20191104</v>
      </c>
      <c r="E1698" s="199">
        <v>3293</v>
      </c>
      <c r="F1698" s="199">
        <v>619478</v>
      </c>
      <c r="G1698" s="196" t="s">
        <v>12759</v>
      </c>
      <c r="H1698" s="196" t="s">
        <v>12762</v>
      </c>
      <c r="I1698" s="197">
        <v>50.443706132761271</v>
      </c>
      <c r="J1698" s="196" t="s">
        <v>20062</v>
      </c>
      <c r="K1698" s="196" t="s">
        <v>12755</v>
      </c>
      <c r="L1698" s="196">
        <v>0</v>
      </c>
      <c r="M1698" s="196">
        <v>0</v>
      </c>
      <c r="N1698" s="196" t="s">
        <v>16954</v>
      </c>
      <c r="O1698" s="200">
        <v>39448</v>
      </c>
      <c r="P1698" s="196" t="s">
        <v>12760</v>
      </c>
      <c r="Q1698" s="196">
        <v>45</v>
      </c>
      <c r="R1698" s="196" t="s">
        <v>12755</v>
      </c>
      <c r="S1698" s="196" t="s">
        <v>16955</v>
      </c>
      <c r="T1698" s="198" t="str">
        <f t="shared" ref="T1698:T1700" si="679">P1698&amp;"-"&amp;R1698</f>
        <v>2"-(P)</v>
      </c>
    </row>
    <row r="1699" spans="1:20" x14ac:dyDescent="0.25">
      <c r="A1699">
        <v>2847338</v>
      </c>
      <c r="B1699" t="s">
        <v>20063</v>
      </c>
      <c r="C1699" t="s">
        <v>15874</v>
      </c>
      <c r="D1699">
        <v>20191021</v>
      </c>
      <c r="E1699" s="199">
        <v>4287</v>
      </c>
      <c r="F1699" s="199">
        <v>2013083</v>
      </c>
      <c r="G1699" s="196" t="s">
        <v>12759</v>
      </c>
      <c r="H1699" s="196" t="s">
        <v>12762</v>
      </c>
      <c r="I1699" s="197">
        <v>81.686105364883588</v>
      </c>
      <c r="J1699" s="196" t="s">
        <v>20064</v>
      </c>
      <c r="K1699" s="196" t="s">
        <v>12755</v>
      </c>
      <c r="L1699" s="196">
        <v>60</v>
      </c>
      <c r="M1699" s="196">
        <v>60</v>
      </c>
      <c r="N1699" s="196" t="s">
        <v>19970</v>
      </c>
      <c r="O1699" s="200">
        <v>41117</v>
      </c>
      <c r="P1699" s="196" t="s">
        <v>12760</v>
      </c>
      <c r="Q1699" s="196">
        <v>60</v>
      </c>
      <c r="R1699" s="196" t="s">
        <v>12755</v>
      </c>
      <c r="S1699" s="196" t="s">
        <v>19971</v>
      </c>
      <c r="T1699" s="198" t="str">
        <f t="shared" si="679"/>
        <v>2"-(P)</v>
      </c>
    </row>
    <row r="1700" spans="1:20" x14ac:dyDescent="0.25">
      <c r="A1700">
        <v>3645755</v>
      </c>
      <c r="B1700" t="s">
        <v>20065</v>
      </c>
      <c r="C1700" t="s">
        <v>15874</v>
      </c>
      <c r="D1700">
        <v>20191114</v>
      </c>
      <c r="E1700" s="199">
        <v>6162</v>
      </c>
      <c r="F1700" s="199">
        <v>698164</v>
      </c>
      <c r="G1700" s="196" t="s">
        <v>12763</v>
      </c>
      <c r="H1700" s="196" t="s">
        <v>12762</v>
      </c>
      <c r="I1700" s="197">
        <v>41.373968363512866</v>
      </c>
      <c r="J1700" s="196" t="s">
        <v>20066</v>
      </c>
      <c r="K1700" s="196" t="s">
        <v>12755</v>
      </c>
      <c r="L1700" s="196">
        <v>2</v>
      </c>
      <c r="M1700" s="196">
        <v>2</v>
      </c>
      <c r="N1700" s="196" t="s">
        <v>16070</v>
      </c>
      <c r="O1700" s="200">
        <v>40191</v>
      </c>
      <c r="P1700" s="196" t="s">
        <v>12760</v>
      </c>
      <c r="Q1700" s="196">
        <v>60</v>
      </c>
      <c r="R1700" s="196" t="s">
        <v>12755</v>
      </c>
      <c r="S1700" s="196" t="s">
        <v>16071</v>
      </c>
      <c r="T1700" s="198" t="str">
        <f t="shared" si="679"/>
        <v>2"-(P)</v>
      </c>
    </row>
    <row r="1701" spans="1:20" x14ac:dyDescent="0.25">
      <c r="A1701">
        <v>3718485</v>
      </c>
      <c r="B1701" t="s">
        <v>20067</v>
      </c>
      <c r="C1701" t="s">
        <v>15874</v>
      </c>
      <c r="D1701">
        <v>20191018</v>
      </c>
      <c r="E1701" s="199">
        <v>5352</v>
      </c>
      <c r="F1701" s="199">
        <v>5076491</v>
      </c>
      <c r="G1701" s="196" t="s">
        <v>12759</v>
      </c>
      <c r="H1701" s="196" t="s">
        <v>12762</v>
      </c>
      <c r="I1701" s="197">
        <v>191.0000000059199</v>
      </c>
      <c r="J1701" s="196" t="s">
        <v>20068</v>
      </c>
      <c r="K1701" s="196" t="s">
        <v>12755</v>
      </c>
      <c r="L1701" s="196">
        <v>45</v>
      </c>
      <c r="M1701" s="196">
        <v>45</v>
      </c>
      <c r="N1701" s="196" t="s">
        <v>19046</v>
      </c>
      <c r="O1701" s="200">
        <v>43241</v>
      </c>
      <c r="P1701" s="196" t="s">
        <v>12760</v>
      </c>
      <c r="Q1701" s="196">
        <v>45</v>
      </c>
      <c r="R1701" s="196" t="s">
        <v>12755</v>
      </c>
      <c r="S1701" s="196" t="s">
        <v>19047</v>
      </c>
      <c r="T1701" s="198" t="str">
        <f t="shared" ref="T1701:T1703" si="680">P1701&amp;"-"&amp;R1701</f>
        <v>2"-(P)</v>
      </c>
    </row>
    <row r="1702" spans="1:20" x14ac:dyDescent="0.25">
      <c r="A1702">
        <v>3325309</v>
      </c>
      <c r="B1702" t="s">
        <v>12438</v>
      </c>
      <c r="C1702" t="s">
        <v>15874</v>
      </c>
      <c r="D1702">
        <v>20191111</v>
      </c>
      <c r="E1702" s="199">
        <v>4533</v>
      </c>
      <c r="F1702" s="199">
        <v>3913139</v>
      </c>
      <c r="G1702" s="196" t="s">
        <v>12763</v>
      </c>
      <c r="H1702" s="196" t="s">
        <v>12762</v>
      </c>
      <c r="I1702" s="197">
        <v>125.99999998482353</v>
      </c>
      <c r="J1702" s="196" t="s">
        <v>11824</v>
      </c>
      <c r="K1702" s="196" t="s">
        <v>12755</v>
      </c>
      <c r="L1702" s="196">
        <v>225</v>
      </c>
      <c r="M1702" s="196">
        <v>225</v>
      </c>
      <c r="N1702" s="196" t="s">
        <v>18300</v>
      </c>
      <c r="O1702" s="200">
        <v>40589</v>
      </c>
      <c r="P1702" s="196" t="s">
        <v>12760</v>
      </c>
      <c r="Q1702" s="196">
        <v>60</v>
      </c>
      <c r="R1702" s="196" t="s">
        <v>12755</v>
      </c>
      <c r="S1702" s="196" t="s">
        <v>18301</v>
      </c>
      <c r="T1702" s="198" t="str">
        <f t="shared" si="680"/>
        <v>2"-(P)</v>
      </c>
    </row>
    <row r="1703" spans="1:20" x14ac:dyDescent="0.25">
      <c r="A1703">
        <v>3736756</v>
      </c>
      <c r="B1703" t="s">
        <v>20069</v>
      </c>
      <c r="C1703" t="s">
        <v>15874</v>
      </c>
      <c r="D1703">
        <v>20191022</v>
      </c>
      <c r="E1703" s="199">
        <v>19093</v>
      </c>
      <c r="F1703" s="199">
        <v>296355</v>
      </c>
      <c r="G1703" s="196" t="s">
        <v>12763</v>
      </c>
      <c r="H1703" s="196" t="s">
        <v>12764</v>
      </c>
      <c r="I1703" s="197">
        <v>73.434962855234858</v>
      </c>
      <c r="J1703" s="196" t="s">
        <v>20070</v>
      </c>
      <c r="K1703" s="196" t="s">
        <v>12755</v>
      </c>
      <c r="L1703" s="196">
        <v>57</v>
      </c>
      <c r="M1703" s="196">
        <v>57</v>
      </c>
      <c r="N1703" s="196" t="s">
        <v>20071</v>
      </c>
      <c r="O1703" s="200">
        <v>43332</v>
      </c>
      <c r="P1703" s="196" t="s">
        <v>12760</v>
      </c>
      <c r="Q1703" s="196">
        <v>57</v>
      </c>
      <c r="R1703" s="196" t="s">
        <v>12755</v>
      </c>
      <c r="S1703" s="196" t="s">
        <v>20072</v>
      </c>
      <c r="T1703" s="198" t="str">
        <f t="shared" si="680"/>
        <v>2"-(P)</v>
      </c>
    </row>
    <row r="1704" spans="1:20" x14ac:dyDescent="0.25">
      <c r="A1704">
        <v>372658</v>
      </c>
      <c r="B1704" t="s">
        <v>20073</v>
      </c>
      <c r="C1704" t="s">
        <v>15874</v>
      </c>
      <c r="D1704">
        <v>20191018</v>
      </c>
      <c r="E1704" s="199">
        <v>13463</v>
      </c>
      <c r="F1704" s="199">
        <v>241939</v>
      </c>
      <c r="G1704" s="196" t="s">
        <v>12763</v>
      </c>
      <c r="H1704" s="196" t="s">
        <v>12762</v>
      </c>
      <c r="I1704" s="197">
        <v>81.939279814560791</v>
      </c>
      <c r="J1704" s="196" t="s">
        <v>18286</v>
      </c>
      <c r="K1704" s="196" t="s">
        <v>12755</v>
      </c>
      <c r="L1704" s="196">
        <v>0</v>
      </c>
      <c r="M1704" s="196">
        <v>0</v>
      </c>
      <c r="N1704" s="196" t="s">
        <v>17440</v>
      </c>
      <c r="O1704" s="200">
        <v>41445</v>
      </c>
      <c r="P1704" s="196" t="s">
        <v>12760</v>
      </c>
      <c r="Q1704" s="196">
        <v>57</v>
      </c>
      <c r="R1704" s="196" t="s">
        <v>12755</v>
      </c>
      <c r="S1704" s="196" t="s">
        <v>17441</v>
      </c>
      <c r="T1704" s="198" t="str">
        <f t="shared" ref="T1704" si="681">P1704&amp;"-"&amp;R1704</f>
        <v>2"-(P)</v>
      </c>
    </row>
    <row r="1705" spans="1:20" x14ac:dyDescent="0.25">
      <c r="A1705">
        <v>699867</v>
      </c>
      <c r="B1705" t="s">
        <v>20074</v>
      </c>
      <c r="C1705" t="s">
        <v>15874</v>
      </c>
      <c r="D1705">
        <v>20191018</v>
      </c>
      <c r="E1705" s="199">
        <v>25335</v>
      </c>
      <c r="F1705" s="199">
        <v>130153</v>
      </c>
      <c r="G1705" s="196" t="s">
        <v>12763</v>
      </c>
      <c r="H1705" s="196" t="s">
        <v>12762</v>
      </c>
      <c r="I1705" s="197">
        <v>234.81027938316618</v>
      </c>
      <c r="J1705" s="196" t="s">
        <v>20075</v>
      </c>
      <c r="K1705" s="196" t="s">
        <v>12755</v>
      </c>
      <c r="L1705" s="196">
        <v>57</v>
      </c>
      <c r="M1705" s="196">
        <v>57</v>
      </c>
      <c r="N1705" s="196" t="s">
        <v>16880</v>
      </c>
      <c r="O1705" s="200">
        <v>41407</v>
      </c>
      <c r="P1705" s="196" t="s">
        <v>12760</v>
      </c>
      <c r="Q1705" s="196">
        <v>57</v>
      </c>
      <c r="R1705" s="196" t="s">
        <v>12755</v>
      </c>
      <c r="S1705" s="196" t="s">
        <v>16881</v>
      </c>
      <c r="T1705" s="198" t="str">
        <f t="shared" ref="T1705" si="682">P1705&amp;"-"&amp;R1705</f>
        <v>2"-(P)</v>
      </c>
    </row>
    <row r="1706" spans="1:20" x14ac:dyDescent="0.25">
      <c r="A1706">
        <v>3724003</v>
      </c>
      <c r="B1706" t="s">
        <v>12656</v>
      </c>
      <c r="C1706" t="s">
        <v>15874</v>
      </c>
      <c r="D1706">
        <v>20191031</v>
      </c>
      <c r="E1706" s="199">
        <v>32700</v>
      </c>
      <c r="F1706" s="199">
        <v>5109688</v>
      </c>
      <c r="G1706" s="196" t="s">
        <v>12759</v>
      </c>
      <c r="H1706" s="196" t="s">
        <v>12762</v>
      </c>
      <c r="I1706" s="197">
        <v>153.01370121423415</v>
      </c>
      <c r="J1706" s="196" t="s">
        <v>12179</v>
      </c>
      <c r="K1706" s="196" t="s">
        <v>12755</v>
      </c>
      <c r="L1706" s="196">
        <v>60</v>
      </c>
      <c r="M1706" s="196">
        <v>60</v>
      </c>
      <c r="N1706" s="196" t="s">
        <v>20076</v>
      </c>
      <c r="O1706" s="200">
        <v>43399</v>
      </c>
      <c r="P1706" s="196" t="s">
        <v>12760</v>
      </c>
      <c r="Q1706" s="196">
        <v>60</v>
      </c>
      <c r="R1706" s="196" t="s">
        <v>12758</v>
      </c>
      <c r="S1706" s="196" t="s">
        <v>20077</v>
      </c>
      <c r="T1706" s="198" t="str">
        <f t="shared" ref="T1706:T1710" si="683">P1706&amp;"-"&amp;R1706</f>
        <v>2"-(W)</v>
      </c>
    </row>
    <row r="1707" spans="1:20" x14ac:dyDescent="0.25">
      <c r="A1707">
        <v>2460641</v>
      </c>
      <c r="B1707" t="s">
        <v>20078</v>
      </c>
      <c r="C1707" t="s">
        <v>15874</v>
      </c>
      <c r="D1707">
        <v>20191111</v>
      </c>
      <c r="E1707" s="199">
        <v>13007</v>
      </c>
      <c r="F1707" s="199">
        <v>2189129</v>
      </c>
      <c r="G1707" s="196" t="s">
        <v>12763</v>
      </c>
      <c r="H1707" s="196" t="s">
        <v>12762</v>
      </c>
      <c r="I1707" s="197">
        <v>108.60445882042865</v>
      </c>
      <c r="J1707" s="196" t="s">
        <v>20079</v>
      </c>
      <c r="K1707" s="196" t="s">
        <v>12755</v>
      </c>
      <c r="L1707" s="196">
        <v>0</v>
      </c>
      <c r="M1707" s="196">
        <v>0</v>
      </c>
      <c r="N1707" s="196" t="s">
        <v>20080</v>
      </c>
      <c r="O1707" s="200">
        <v>41396</v>
      </c>
      <c r="P1707" s="196" t="s">
        <v>12764</v>
      </c>
      <c r="Q1707" s="196">
        <v>60</v>
      </c>
      <c r="R1707" s="196" t="s">
        <v>12755</v>
      </c>
      <c r="S1707" s="196" t="s">
        <v>20081</v>
      </c>
      <c r="T1707" s="198" t="str">
        <f t="shared" si="683"/>
        <v>1/2"-(P)</v>
      </c>
    </row>
    <row r="1708" spans="1:20" x14ac:dyDescent="0.25">
      <c r="A1708">
        <v>253702</v>
      </c>
      <c r="B1708" t="s">
        <v>20082</v>
      </c>
      <c r="C1708" t="s">
        <v>15874</v>
      </c>
      <c r="D1708">
        <v>20191029</v>
      </c>
      <c r="E1708" s="199">
        <v>516</v>
      </c>
      <c r="F1708" s="199">
        <v>453380</v>
      </c>
      <c r="G1708" s="196" t="s">
        <v>12759</v>
      </c>
      <c r="H1708" s="196" t="s">
        <v>12762</v>
      </c>
      <c r="I1708" s="197">
        <v>41.34589549441931</v>
      </c>
      <c r="J1708" s="196" t="s">
        <v>20083</v>
      </c>
      <c r="K1708" s="196" t="s">
        <v>12758</v>
      </c>
      <c r="L1708" s="196">
        <v>45</v>
      </c>
      <c r="M1708" s="196">
        <v>45</v>
      </c>
      <c r="N1708" s="196" t="s">
        <v>15937</v>
      </c>
      <c r="O1708" s="200">
        <v>43180</v>
      </c>
      <c r="P1708" s="196" t="s">
        <v>12760</v>
      </c>
      <c r="Q1708" s="196">
        <v>45</v>
      </c>
      <c r="R1708" s="196" t="s">
        <v>12755</v>
      </c>
      <c r="S1708" s="196" t="s">
        <v>15938</v>
      </c>
      <c r="T1708" s="198" t="str">
        <f t="shared" si="683"/>
        <v>2"-(P)</v>
      </c>
    </row>
    <row r="1709" spans="1:20" x14ac:dyDescent="0.25">
      <c r="A1709">
        <v>2715040</v>
      </c>
      <c r="B1709" t="s">
        <v>20084</v>
      </c>
      <c r="C1709" t="s">
        <v>15874</v>
      </c>
      <c r="D1709">
        <v>20191114</v>
      </c>
      <c r="E1709" s="199">
        <v>27486</v>
      </c>
      <c r="F1709" s="199">
        <v>2150733</v>
      </c>
      <c r="G1709" s="196" t="s">
        <v>12759</v>
      </c>
      <c r="H1709" s="196" t="s">
        <v>12762</v>
      </c>
      <c r="I1709" s="197">
        <v>149.94209146183286</v>
      </c>
      <c r="J1709" s="196" t="s">
        <v>20085</v>
      </c>
      <c r="K1709" s="196" t="s">
        <v>12755</v>
      </c>
      <c r="L1709" s="196">
        <v>57</v>
      </c>
      <c r="M1709" s="196">
        <v>57</v>
      </c>
      <c r="N1709" s="196" t="s">
        <v>16864</v>
      </c>
      <c r="O1709" s="200">
        <v>40065</v>
      </c>
      <c r="P1709" s="196" t="s">
        <v>12760</v>
      </c>
      <c r="Q1709" s="196">
        <v>57</v>
      </c>
      <c r="R1709" s="196" t="s">
        <v>12755</v>
      </c>
      <c r="S1709" s="196" t="s">
        <v>16865</v>
      </c>
      <c r="T1709" s="198" t="str">
        <f t="shared" si="683"/>
        <v>2"-(P)</v>
      </c>
    </row>
    <row r="1710" spans="1:20" x14ac:dyDescent="0.25">
      <c r="A1710">
        <v>3742613</v>
      </c>
      <c r="B1710" t="s">
        <v>20086</v>
      </c>
      <c r="C1710" t="s">
        <v>15874</v>
      </c>
      <c r="D1710">
        <v>20191112</v>
      </c>
      <c r="E1710" s="199">
        <v>20448</v>
      </c>
      <c r="F1710" s="199">
        <v>3428695</v>
      </c>
      <c r="G1710" s="196" t="s">
        <v>12763</v>
      </c>
      <c r="H1710" s="196" t="s">
        <v>12762</v>
      </c>
      <c r="I1710" s="197">
        <v>13.791990482704959</v>
      </c>
      <c r="J1710" s="196" t="s">
        <v>11665</v>
      </c>
      <c r="K1710" s="196" t="s">
        <v>12755</v>
      </c>
      <c r="L1710" s="196">
        <v>57</v>
      </c>
      <c r="M1710" s="196">
        <v>57</v>
      </c>
      <c r="N1710" s="196" t="s">
        <v>18562</v>
      </c>
      <c r="O1710" s="200">
        <v>41752</v>
      </c>
      <c r="P1710" s="196" t="s">
        <v>12760</v>
      </c>
      <c r="Q1710" s="196">
        <v>57</v>
      </c>
      <c r="R1710" s="196" t="s">
        <v>12755</v>
      </c>
      <c r="S1710" s="196" t="s">
        <v>11665</v>
      </c>
      <c r="T1710" s="198" t="str">
        <f t="shared" si="683"/>
        <v>2"-(P)</v>
      </c>
    </row>
    <row r="1711" spans="1:20" x14ac:dyDescent="0.25">
      <c r="A1711">
        <v>1621332</v>
      </c>
      <c r="B1711" t="s">
        <v>20087</v>
      </c>
      <c r="C1711" t="s">
        <v>15874</v>
      </c>
      <c r="D1711">
        <v>20191018</v>
      </c>
      <c r="E1711" s="199">
        <v>12300</v>
      </c>
      <c r="F1711" s="199">
        <v>605326</v>
      </c>
      <c r="G1711" s="196" t="s">
        <v>12759</v>
      </c>
      <c r="H1711" s="196" t="s">
        <v>12764</v>
      </c>
      <c r="I1711" s="197">
        <v>17.103990810751835</v>
      </c>
      <c r="J1711" s="196" t="s">
        <v>20088</v>
      </c>
      <c r="K1711" s="196" t="s">
        <v>12755</v>
      </c>
      <c r="L1711" s="196">
        <v>57</v>
      </c>
      <c r="M1711" s="196">
        <v>57</v>
      </c>
      <c r="N1711" s="196" t="s">
        <v>20089</v>
      </c>
      <c r="O1711" s="200">
        <v>39448</v>
      </c>
      <c r="P1711" s="196" t="s">
        <v>12760</v>
      </c>
      <c r="Q1711" s="196">
        <v>57</v>
      </c>
      <c r="R1711" s="196" t="s">
        <v>12755</v>
      </c>
      <c r="S1711" s="196" t="s">
        <v>20090</v>
      </c>
      <c r="T1711" s="198" t="str">
        <f t="shared" ref="T1711" si="684">P1711&amp;"-"&amp;R1711</f>
        <v>2"-(P)</v>
      </c>
    </row>
    <row r="1712" spans="1:20" x14ac:dyDescent="0.25">
      <c r="A1712">
        <v>2760850</v>
      </c>
      <c r="B1712" t="s">
        <v>20091</v>
      </c>
      <c r="C1712" t="s">
        <v>15874</v>
      </c>
      <c r="D1712">
        <v>20191112</v>
      </c>
      <c r="E1712" s="199">
        <v>3849</v>
      </c>
      <c r="F1712" s="199">
        <v>1009813</v>
      </c>
      <c r="G1712" s="196" t="s">
        <v>12763</v>
      </c>
      <c r="H1712" s="196" t="s">
        <v>12762</v>
      </c>
      <c r="I1712" s="197">
        <v>96.165184910707893</v>
      </c>
      <c r="J1712" s="196" t="s">
        <v>20092</v>
      </c>
      <c r="K1712" s="196" t="s">
        <v>12755</v>
      </c>
      <c r="L1712" s="196">
        <v>2</v>
      </c>
      <c r="M1712" s="196">
        <v>2</v>
      </c>
      <c r="N1712" s="196" t="s">
        <v>16390</v>
      </c>
      <c r="O1712" s="200">
        <v>40396</v>
      </c>
      <c r="P1712" s="196" t="s">
        <v>12767</v>
      </c>
      <c r="Q1712" s="196">
        <v>60</v>
      </c>
      <c r="R1712" s="196" t="s">
        <v>12755</v>
      </c>
      <c r="S1712" s="196" t="s">
        <v>16391</v>
      </c>
      <c r="T1712" s="198" t="str">
        <f t="shared" ref="T1712:T1713" si="685">P1712&amp;"-"&amp;R1712</f>
        <v>6"-(P)</v>
      </c>
    </row>
    <row r="1713" spans="1:20" x14ac:dyDescent="0.25">
      <c r="A1713">
        <v>1367615</v>
      </c>
      <c r="B1713" t="s">
        <v>20093</v>
      </c>
      <c r="C1713" t="s">
        <v>15874</v>
      </c>
      <c r="D1713">
        <v>20191114</v>
      </c>
      <c r="E1713" s="199">
        <v>25375</v>
      </c>
      <c r="F1713" s="199">
        <v>2075102</v>
      </c>
      <c r="G1713" s="196" t="s">
        <v>12768</v>
      </c>
      <c r="H1713" s="196" t="s">
        <v>12762</v>
      </c>
      <c r="I1713" s="197">
        <v>19.903437191774778</v>
      </c>
      <c r="J1713" s="196" t="s">
        <v>18392</v>
      </c>
      <c r="K1713" s="196" t="s">
        <v>12755</v>
      </c>
      <c r="L1713" s="196">
        <v>57</v>
      </c>
      <c r="M1713" s="196">
        <v>57</v>
      </c>
      <c r="N1713" s="196" t="s">
        <v>18393</v>
      </c>
      <c r="O1713" s="200">
        <v>40542</v>
      </c>
      <c r="P1713" s="196" t="s">
        <v>12760</v>
      </c>
      <c r="Q1713" s="196">
        <v>57</v>
      </c>
      <c r="R1713" s="196" t="s">
        <v>12755</v>
      </c>
      <c r="S1713" s="196" t="s">
        <v>18394</v>
      </c>
      <c r="T1713" s="198" t="str">
        <f t="shared" si="685"/>
        <v>2"-(P)</v>
      </c>
    </row>
    <row r="1714" spans="1:20" x14ac:dyDescent="0.25">
      <c r="A1714">
        <v>3383570</v>
      </c>
      <c r="B1714" t="s">
        <v>20094</v>
      </c>
      <c r="C1714" t="s">
        <v>15874</v>
      </c>
      <c r="D1714">
        <v>20191022</v>
      </c>
      <c r="E1714" s="199">
        <v>24269</v>
      </c>
      <c r="F1714" s="199">
        <v>149224</v>
      </c>
      <c r="G1714" s="196" t="s">
        <v>12763</v>
      </c>
      <c r="H1714" s="196" t="s">
        <v>12764</v>
      </c>
      <c r="I1714" s="197">
        <v>54.287378496065614</v>
      </c>
      <c r="J1714" s="196" t="s">
        <v>65</v>
      </c>
      <c r="K1714" s="196" t="s">
        <v>12755</v>
      </c>
      <c r="L1714" s="196">
        <v>57</v>
      </c>
      <c r="M1714" s="196">
        <v>57</v>
      </c>
      <c r="N1714" s="196" t="s">
        <v>20095</v>
      </c>
      <c r="O1714" s="200">
        <v>41114</v>
      </c>
      <c r="P1714" s="196" t="s">
        <v>12762</v>
      </c>
      <c r="Q1714" s="196">
        <v>57</v>
      </c>
      <c r="R1714" s="196" t="s">
        <v>12755</v>
      </c>
      <c r="S1714" s="196" t="s">
        <v>20096</v>
      </c>
      <c r="T1714" s="198" t="str">
        <f t="shared" ref="T1714:T1715" si="686">P1714&amp;"-"&amp;R1714</f>
        <v>1"-(P)</v>
      </c>
    </row>
    <row r="1715" spans="1:20" x14ac:dyDescent="0.25">
      <c r="A1715">
        <v>2895271</v>
      </c>
      <c r="B1715" t="s">
        <v>20097</v>
      </c>
      <c r="C1715" t="s">
        <v>15874</v>
      </c>
      <c r="D1715">
        <v>20191113</v>
      </c>
      <c r="E1715" s="199">
        <v>25546</v>
      </c>
      <c r="F1715" s="199">
        <v>122707</v>
      </c>
      <c r="G1715" s="196" t="s">
        <v>12768</v>
      </c>
      <c r="H1715" s="196" t="s">
        <v>12764</v>
      </c>
      <c r="I1715" s="197">
        <v>47.060391772702012</v>
      </c>
      <c r="J1715" s="196" t="s">
        <v>16490</v>
      </c>
      <c r="K1715" s="196" t="s">
        <v>12755</v>
      </c>
      <c r="L1715" s="196">
        <v>57</v>
      </c>
      <c r="M1715" s="196">
        <v>57</v>
      </c>
      <c r="N1715" s="196" t="s">
        <v>16491</v>
      </c>
      <c r="O1715" s="200">
        <v>42034</v>
      </c>
      <c r="P1715" s="196" t="s">
        <v>12760</v>
      </c>
      <c r="Q1715" s="196">
        <v>57</v>
      </c>
      <c r="R1715" s="196" t="s">
        <v>12755</v>
      </c>
      <c r="S1715" s="196" t="s">
        <v>16492</v>
      </c>
      <c r="T1715" s="198" t="str">
        <f t="shared" si="686"/>
        <v>2"-(P)</v>
      </c>
    </row>
    <row r="1716" spans="1:20" x14ac:dyDescent="0.25">
      <c r="A1716">
        <v>3215466</v>
      </c>
      <c r="B1716" t="s">
        <v>12326</v>
      </c>
      <c r="C1716" t="s">
        <v>15874</v>
      </c>
      <c r="D1716">
        <v>20191107</v>
      </c>
      <c r="E1716" s="199">
        <v>7820</v>
      </c>
      <c r="F1716" s="199">
        <v>3313083</v>
      </c>
      <c r="G1716" s="196" t="s">
        <v>12763</v>
      </c>
      <c r="H1716" s="196" t="s">
        <v>12762</v>
      </c>
      <c r="I1716" s="197">
        <v>14.898644085916052</v>
      </c>
      <c r="J1716" s="196" t="s">
        <v>11766</v>
      </c>
      <c r="K1716" s="196" t="s">
        <v>12755</v>
      </c>
      <c r="L1716" s="196">
        <v>45</v>
      </c>
      <c r="M1716" s="196">
        <v>45</v>
      </c>
      <c r="N1716" s="196" t="s">
        <v>20098</v>
      </c>
      <c r="O1716" s="200">
        <v>42163</v>
      </c>
      <c r="P1716" s="196" t="s">
        <v>12760</v>
      </c>
      <c r="Q1716" s="196">
        <v>45</v>
      </c>
      <c r="R1716" s="196" t="s">
        <v>12755</v>
      </c>
      <c r="S1716" s="196" t="s">
        <v>11804</v>
      </c>
      <c r="T1716" s="198" t="str">
        <f t="shared" ref="T1716:T1717" si="687">P1716&amp;"-"&amp;R1716</f>
        <v>2"-(P)</v>
      </c>
    </row>
    <row r="1717" spans="1:20" x14ac:dyDescent="0.25">
      <c r="A1717">
        <v>3610172</v>
      </c>
      <c r="B1717" t="s">
        <v>20099</v>
      </c>
      <c r="C1717" t="s">
        <v>15874</v>
      </c>
      <c r="D1717">
        <v>20191112</v>
      </c>
      <c r="E1717" s="199">
        <v>4943</v>
      </c>
      <c r="F1717" s="199">
        <v>4632821</v>
      </c>
      <c r="G1717" s="196" t="s">
        <v>12759</v>
      </c>
      <c r="H1717" s="196" t="s">
        <v>12762</v>
      </c>
      <c r="I1717" s="197">
        <v>25.99999999791283</v>
      </c>
      <c r="J1717" s="196" t="s">
        <v>12103</v>
      </c>
      <c r="K1717" s="196" t="s">
        <v>12755</v>
      </c>
      <c r="L1717" s="196">
        <v>55</v>
      </c>
      <c r="M1717" s="196">
        <v>55</v>
      </c>
      <c r="N1717" s="196" t="s">
        <v>17668</v>
      </c>
      <c r="O1717" s="200">
        <v>43146</v>
      </c>
      <c r="P1717" s="196" t="s">
        <v>12760</v>
      </c>
      <c r="Q1717" s="196">
        <v>55</v>
      </c>
      <c r="R1717" s="196" t="s">
        <v>12755</v>
      </c>
      <c r="S1717" s="196" t="s">
        <v>12216</v>
      </c>
      <c r="T1717" s="198" t="str">
        <f t="shared" si="687"/>
        <v>2"-(P)</v>
      </c>
    </row>
    <row r="1718" spans="1:20" x14ac:dyDescent="0.25">
      <c r="A1718">
        <v>3222293</v>
      </c>
      <c r="B1718" t="s">
        <v>20100</v>
      </c>
      <c r="C1718" t="s">
        <v>15874</v>
      </c>
      <c r="D1718">
        <v>20191111</v>
      </c>
      <c r="E1718" s="199">
        <v>17974</v>
      </c>
      <c r="F1718" s="199">
        <v>611034</v>
      </c>
      <c r="G1718" s="196" t="s">
        <v>12759</v>
      </c>
      <c r="H1718" s="196" t="s">
        <v>12762</v>
      </c>
      <c r="I1718" s="197">
        <v>187.98696220105677</v>
      </c>
      <c r="J1718" s="196" t="s">
        <v>20101</v>
      </c>
      <c r="K1718" s="196" t="s">
        <v>12755</v>
      </c>
      <c r="L1718" s="196">
        <v>60</v>
      </c>
      <c r="M1718" s="196">
        <v>60</v>
      </c>
      <c r="N1718" s="196" t="s">
        <v>20102</v>
      </c>
      <c r="O1718" s="200">
        <v>39448</v>
      </c>
      <c r="P1718" s="196" t="s">
        <v>12760</v>
      </c>
      <c r="Q1718" s="196">
        <v>60</v>
      </c>
      <c r="R1718" s="196" t="s">
        <v>12755</v>
      </c>
      <c r="S1718" s="196" t="s">
        <v>20103</v>
      </c>
      <c r="T1718" s="198" t="str">
        <f t="shared" ref="T1718" si="688">P1718&amp;"-"&amp;R1718</f>
        <v>2"-(P)</v>
      </c>
    </row>
    <row r="1719" spans="1:20" x14ac:dyDescent="0.25">
      <c r="A1719">
        <v>2233734</v>
      </c>
      <c r="B1719" t="s">
        <v>20104</v>
      </c>
      <c r="C1719" t="s">
        <v>15874</v>
      </c>
      <c r="D1719">
        <v>20191024</v>
      </c>
      <c r="E1719" s="199">
        <v>2973</v>
      </c>
      <c r="F1719" s="199">
        <v>653247</v>
      </c>
      <c r="G1719" s="196" t="s">
        <v>12763</v>
      </c>
      <c r="H1719" s="196" t="s">
        <v>12762</v>
      </c>
      <c r="I1719" s="197">
        <v>169.16908225409574</v>
      </c>
      <c r="J1719" s="196" t="s">
        <v>20105</v>
      </c>
      <c r="K1719" s="196" t="s">
        <v>12755</v>
      </c>
      <c r="L1719" s="196">
        <v>2</v>
      </c>
      <c r="M1719" s="196">
        <v>2</v>
      </c>
      <c r="N1719" s="196" t="s">
        <v>20106</v>
      </c>
      <c r="O1719" s="200">
        <v>40085</v>
      </c>
      <c r="P1719" s="196" t="s">
        <v>12760</v>
      </c>
      <c r="Q1719" s="196">
        <v>60</v>
      </c>
      <c r="R1719" s="196" t="s">
        <v>12755</v>
      </c>
      <c r="S1719" s="196" t="s">
        <v>20107</v>
      </c>
      <c r="T1719" s="198" t="str">
        <f t="shared" ref="T1719:T1721" si="689">P1719&amp;"-"&amp;R1719</f>
        <v>2"-(P)</v>
      </c>
    </row>
    <row r="1720" spans="1:20" x14ac:dyDescent="0.25">
      <c r="A1720">
        <v>164329</v>
      </c>
      <c r="B1720" t="s">
        <v>20108</v>
      </c>
      <c r="C1720" t="s">
        <v>15874</v>
      </c>
      <c r="D1720">
        <v>20191017</v>
      </c>
      <c r="E1720" s="199">
        <v>5675</v>
      </c>
      <c r="F1720" s="199">
        <v>2311957</v>
      </c>
      <c r="G1720" s="196" t="s">
        <v>12763</v>
      </c>
      <c r="H1720" s="196" t="s">
        <v>12764</v>
      </c>
      <c r="I1720" s="197">
        <v>24.424824494724433</v>
      </c>
      <c r="J1720" s="196" t="s">
        <v>20109</v>
      </c>
      <c r="K1720" s="196" t="s">
        <v>12755</v>
      </c>
      <c r="L1720" s="196">
        <v>45</v>
      </c>
      <c r="M1720" s="196">
        <v>45</v>
      </c>
      <c r="N1720" s="196" t="s">
        <v>20110</v>
      </c>
      <c r="O1720" s="200">
        <v>41570</v>
      </c>
      <c r="P1720" s="196" t="s">
        <v>12760</v>
      </c>
      <c r="Q1720" s="196">
        <v>45</v>
      </c>
      <c r="R1720" s="196" t="s">
        <v>12755</v>
      </c>
      <c r="S1720" s="196" t="s">
        <v>20111</v>
      </c>
      <c r="T1720" s="198" t="str">
        <f t="shared" si="689"/>
        <v>2"-(P)</v>
      </c>
    </row>
    <row r="1721" spans="1:20" x14ac:dyDescent="0.25">
      <c r="A1721">
        <v>3563134</v>
      </c>
      <c r="B1721" t="s">
        <v>20112</v>
      </c>
      <c r="C1721" t="s">
        <v>15874</v>
      </c>
      <c r="D1721">
        <v>20191028</v>
      </c>
      <c r="E1721" s="199">
        <v>13957</v>
      </c>
      <c r="F1721" s="199">
        <v>3751535</v>
      </c>
      <c r="G1721" s="196" t="s">
        <v>12768</v>
      </c>
      <c r="H1721" s="196" t="s">
        <v>12762</v>
      </c>
      <c r="I1721" s="197">
        <v>46.999999996896946</v>
      </c>
      <c r="J1721" s="196" t="s">
        <v>11846</v>
      </c>
      <c r="K1721" s="196" t="s">
        <v>12755</v>
      </c>
      <c r="L1721" s="196">
        <v>60</v>
      </c>
      <c r="M1721" s="196">
        <v>60</v>
      </c>
      <c r="N1721" s="196" t="s">
        <v>16769</v>
      </c>
      <c r="O1721" s="200">
        <v>41176</v>
      </c>
      <c r="P1721" s="196" t="s">
        <v>12760</v>
      </c>
      <c r="Q1721" s="196">
        <v>60</v>
      </c>
      <c r="R1721" s="196" t="s">
        <v>12755</v>
      </c>
      <c r="S1721" s="196" t="s">
        <v>16770</v>
      </c>
      <c r="T1721" s="198" t="str">
        <f t="shared" si="689"/>
        <v>2"-(P)</v>
      </c>
    </row>
    <row r="1722" spans="1:20" x14ac:dyDescent="0.25">
      <c r="A1722">
        <v>3481334</v>
      </c>
      <c r="B1722" t="s">
        <v>20113</v>
      </c>
      <c r="C1722" t="s">
        <v>15874</v>
      </c>
      <c r="D1722">
        <v>20191112</v>
      </c>
      <c r="E1722" s="199">
        <v>21110</v>
      </c>
      <c r="F1722" s="199">
        <v>3969979</v>
      </c>
      <c r="G1722" s="196" t="s">
        <v>12759</v>
      </c>
      <c r="H1722" s="196" t="s">
        <v>12762</v>
      </c>
      <c r="I1722" s="197">
        <v>13.000000001835009</v>
      </c>
      <c r="J1722" s="196" t="s">
        <v>11860</v>
      </c>
      <c r="K1722" s="196" t="s">
        <v>12755</v>
      </c>
      <c r="L1722" s="196">
        <v>57</v>
      </c>
      <c r="M1722" s="196">
        <v>57</v>
      </c>
      <c r="N1722" s="196" t="s">
        <v>17446</v>
      </c>
      <c r="O1722" s="200">
        <v>42440</v>
      </c>
      <c r="P1722" s="196" t="s">
        <v>12762</v>
      </c>
      <c r="Q1722" s="196">
        <v>57</v>
      </c>
      <c r="R1722" s="196" t="s">
        <v>12755</v>
      </c>
      <c r="S1722" s="196" t="s">
        <v>11922</v>
      </c>
      <c r="T1722" s="198" t="str">
        <f t="shared" ref="T1722:T1723" si="690">P1722&amp;"-"&amp;R1722</f>
        <v>1"-(P)</v>
      </c>
    </row>
    <row r="1723" spans="1:20" x14ac:dyDescent="0.25">
      <c r="A1723">
        <v>3166052</v>
      </c>
      <c r="B1723" t="s">
        <v>20114</v>
      </c>
      <c r="C1723" t="s">
        <v>15874</v>
      </c>
      <c r="D1723">
        <v>20191107</v>
      </c>
      <c r="E1723" s="199">
        <v>8096</v>
      </c>
      <c r="F1723" s="199">
        <v>3693905</v>
      </c>
      <c r="G1723" s="196" t="s">
        <v>12763</v>
      </c>
      <c r="H1723" s="196" t="s">
        <v>12762</v>
      </c>
      <c r="I1723" s="197">
        <v>39.862059077832498</v>
      </c>
      <c r="J1723" s="196" t="s">
        <v>20115</v>
      </c>
      <c r="K1723" s="196" t="s">
        <v>12755</v>
      </c>
      <c r="L1723" s="196">
        <v>45</v>
      </c>
      <c r="M1723" s="196">
        <v>45</v>
      </c>
      <c r="N1723" s="196" t="s">
        <v>20116</v>
      </c>
      <c r="O1723" s="200">
        <v>42320</v>
      </c>
      <c r="P1723" s="196" t="s">
        <v>12760</v>
      </c>
      <c r="Q1723" s="196">
        <v>45</v>
      </c>
      <c r="R1723" s="196" t="s">
        <v>12755</v>
      </c>
      <c r="S1723" s="196" t="s">
        <v>20117</v>
      </c>
      <c r="T1723" s="198" t="str">
        <f t="shared" si="690"/>
        <v>2"-(P)</v>
      </c>
    </row>
    <row r="1724" spans="1:20" x14ac:dyDescent="0.25">
      <c r="A1724">
        <v>2430286</v>
      </c>
      <c r="B1724" t="s">
        <v>20118</v>
      </c>
      <c r="C1724" t="s">
        <v>15874</v>
      </c>
      <c r="D1724">
        <v>20191104</v>
      </c>
      <c r="E1724" s="199">
        <v>1663</v>
      </c>
      <c r="F1724" s="199">
        <v>1040216</v>
      </c>
      <c r="G1724" s="196" t="s">
        <v>12763</v>
      </c>
      <c r="H1724" s="196" t="s">
        <v>12762</v>
      </c>
      <c r="I1724" s="197">
        <v>21.313564522122174</v>
      </c>
      <c r="J1724" s="196" t="s">
        <v>20119</v>
      </c>
      <c r="K1724" s="196" t="s">
        <v>12758</v>
      </c>
      <c r="L1724" s="196">
        <v>2</v>
      </c>
      <c r="M1724" s="196">
        <v>2</v>
      </c>
      <c r="N1724" s="196" t="s">
        <v>20120</v>
      </c>
      <c r="O1724" s="200">
        <v>40518</v>
      </c>
      <c r="P1724" s="196" t="s">
        <v>12762</v>
      </c>
      <c r="Q1724" s="196">
        <v>45</v>
      </c>
      <c r="R1724" s="196" t="s">
        <v>12758</v>
      </c>
      <c r="S1724" s="196" t="s">
        <v>20121</v>
      </c>
      <c r="T1724" s="198" t="str">
        <f t="shared" ref="T1724" si="691">P1724&amp;"-"&amp;R1724</f>
        <v>1"-(W)</v>
      </c>
    </row>
    <row r="1725" spans="1:20" x14ac:dyDescent="0.25">
      <c r="A1725">
        <v>3352062</v>
      </c>
      <c r="B1725" t="s">
        <v>12414</v>
      </c>
      <c r="C1725" t="s">
        <v>15874</v>
      </c>
      <c r="D1725">
        <v>20191024</v>
      </c>
      <c r="E1725" s="199">
        <v>11734</v>
      </c>
      <c r="F1725" s="199">
        <v>3707905</v>
      </c>
      <c r="G1725" s="196" t="s">
        <v>12763</v>
      </c>
      <c r="H1725" s="196" t="s">
        <v>12762</v>
      </c>
      <c r="I1725" s="197">
        <v>33.000000008257565</v>
      </c>
      <c r="J1725" s="196" t="s">
        <v>11840</v>
      </c>
      <c r="K1725" s="196" t="s">
        <v>12755</v>
      </c>
      <c r="L1725" s="196">
        <v>60</v>
      </c>
      <c r="M1725" s="196">
        <v>60</v>
      </c>
      <c r="N1725" s="196" t="s">
        <v>19290</v>
      </c>
      <c r="O1725" s="200">
        <v>42422</v>
      </c>
      <c r="P1725" s="196" t="s">
        <v>12760</v>
      </c>
      <c r="Q1725" s="196">
        <v>60</v>
      </c>
      <c r="R1725" s="196" t="s">
        <v>12755</v>
      </c>
      <c r="S1725" s="196" t="s">
        <v>11907</v>
      </c>
      <c r="T1725" s="198" t="str">
        <f t="shared" ref="T1725" si="692">P1725&amp;"-"&amp;R1725</f>
        <v>2"-(P)</v>
      </c>
    </row>
    <row r="1726" spans="1:20" x14ac:dyDescent="0.25">
      <c r="A1726">
        <v>2461301</v>
      </c>
      <c r="B1726" t="s">
        <v>20122</v>
      </c>
      <c r="C1726" t="s">
        <v>15874</v>
      </c>
      <c r="D1726">
        <v>20191028</v>
      </c>
      <c r="E1726" s="199">
        <v>9045</v>
      </c>
      <c r="F1726" s="199">
        <v>1294637</v>
      </c>
      <c r="G1726" s="196" t="s">
        <v>12763</v>
      </c>
      <c r="H1726" s="196" t="s">
        <v>12762</v>
      </c>
      <c r="I1726" s="197">
        <v>195.51237319401466</v>
      </c>
      <c r="J1726" s="196" t="s">
        <v>20123</v>
      </c>
      <c r="K1726" s="196" t="s">
        <v>12755</v>
      </c>
      <c r="L1726" s="196">
        <v>60</v>
      </c>
      <c r="M1726" s="196">
        <v>60</v>
      </c>
      <c r="N1726" s="196" t="s">
        <v>16216</v>
      </c>
      <c r="O1726" s="200">
        <v>40550</v>
      </c>
      <c r="P1726" s="196" t="s">
        <v>12754</v>
      </c>
      <c r="Q1726" s="196">
        <v>60</v>
      </c>
      <c r="R1726" s="196" t="s">
        <v>12755</v>
      </c>
      <c r="S1726" s="196" t="s">
        <v>16217</v>
      </c>
      <c r="T1726" s="198" t="str">
        <f t="shared" ref="T1726" si="693">P1726&amp;"-"&amp;R1726</f>
        <v>4"-(P)</v>
      </c>
    </row>
    <row r="1727" spans="1:20" x14ac:dyDescent="0.25">
      <c r="A1727">
        <v>3448414</v>
      </c>
      <c r="B1727" t="s">
        <v>20124</v>
      </c>
      <c r="C1727" t="s">
        <v>15874</v>
      </c>
      <c r="D1727">
        <v>20191024</v>
      </c>
      <c r="E1727" s="199">
        <v>19630</v>
      </c>
      <c r="F1727" s="199">
        <v>650598</v>
      </c>
      <c r="G1727" s="196" t="s">
        <v>12763</v>
      </c>
      <c r="H1727" s="196" t="s">
        <v>12762</v>
      </c>
      <c r="I1727" s="197">
        <v>33.206826626195621</v>
      </c>
      <c r="J1727" s="196" t="s">
        <v>20125</v>
      </c>
      <c r="K1727" s="196" t="s">
        <v>12755</v>
      </c>
      <c r="L1727" s="196">
        <v>2</v>
      </c>
      <c r="M1727" s="196">
        <v>2</v>
      </c>
      <c r="N1727" s="196" t="s">
        <v>20126</v>
      </c>
      <c r="O1727" s="200">
        <v>39448</v>
      </c>
      <c r="P1727" s="196" t="s">
        <v>12762</v>
      </c>
      <c r="Q1727" s="196">
        <v>57</v>
      </c>
      <c r="R1727" s="196" t="s">
        <v>12755</v>
      </c>
      <c r="S1727" s="196" t="s">
        <v>20127</v>
      </c>
      <c r="T1727" s="198" t="str">
        <f t="shared" ref="T1727:T1729" si="694">P1727&amp;"-"&amp;R1727</f>
        <v>1"-(P)</v>
      </c>
    </row>
    <row r="1728" spans="1:20" x14ac:dyDescent="0.25">
      <c r="A1728">
        <v>2464492</v>
      </c>
      <c r="B1728" t="s">
        <v>12374</v>
      </c>
      <c r="C1728" t="s">
        <v>15874</v>
      </c>
      <c r="D1728">
        <v>20191108</v>
      </c>
      <c r="E1728" s="199">
        <v>13075</v>
      </c>
      <c r="F1728" s="199">
        <v>3606308</v>
      </c>
      <c r="G1728" s="196" t="s">
        <v>12763</v>
      </c>
      <c r="H1728" s="196" t="s">
        <v>12762</v>
      </c>
      <c r="I1728" s="197">
        <v>31.999999993854029</v>
      </c>
      <c r="J1728" s="196" t="s">
        <v>11771</v>
      </c>
      <c r="K1728" s="196" t="s">
        <v>12755</v>
      </c>
      <c r="L1728" s="196">
        <v>60</v>
      </c>
      <c r="M1728" s="196">
        <v>60</v>
      </c>
      <c r="N1728" s="196" t="s">
        <v>18775</v>
      </c>
      <c r="O1728" s="200">
        <v>40127</v>
      </c>
      <c r="P1728" s="196" t="s">
        <v>12754</v>
      </c>
      <c r="Q1728" s="196">
        <v>60</v>
      </c>
      <c r="R1728" s="196" t="s">
        <v>12755</v>
      </c>
      <c r="S1728" s="196" t="s">
        <v>18776</v>
      </c>
      <c r="T1728" s="198" t="str">
        <f t="shared" si="694"/>
        <v>4"-(P)</v>
      </c>
    </row>
    <row r="1729" spans="1:20" x14ac:dyDescent="0.25">
      <c r="A1729">
        <v>2077758</v>
      </c>
      <c r="B1729" t="s">
        <v>20128</v>
      </c>
      <c r="C1729" t="s">
        <v>15874</v>
      </c>
      <c r="D1729">
        <v>20191017</v>
      </c>
      <c r="E1729" s="199">
        <v>5832</v>
      </c>
      <c r="F1729" s="199">
        <v>650597</v>
      </c>
      <c r="G1729" s="196" t="s">
        <v>12759</v>
      </c>
      <c r="H1729" s="196" t="s">
        <v>12762</v>
      </c>
      <c r="I1729" s="197">
        <v>25.840332016549294</v>
      </c>
      <c r="J1729" s="196" t="s">
        <v>20129</v>
      </c>
      <c r="K1729" s="196" t="s">
        <v>12755</v>
      </c>
      <c r="L1729" s="196">
        <v>60</v>
      </c>
      <c r="M1729" s="196">
        <v>2</v>
      </c>
      <c r="N1729" s="196" t="s">
        <v>20130</v>
      </c>
      <c r="O1729" s="200">
        <v>39448</v>
      </c>
      <c r="P1729" s="196" t="s">
        <v>12760</v>
      </c>
      <c r="Q1729" s="196">
        <v>60</v>
      </c>
      <c r="R1729" s="196" t="s">
        <v>12755</v>
      </c>
      <c r="S1729" s="196" t="s">
        <v>17955</v>
      </c>
      <c r="T1729" s="198" t="str">
        <f t="shared" si="694"/>
        <v>2"-(P)</v>
      </c>
    </row>
    <row r="1730" spans="1:20" x14ac:dyDescent="0.25">
      <c r="A1730">
        <v>2259046</v>
      </c>
      <c r="B1730" t="s">
        <v>20131</v>
      </c>
      <c r="C1730" t="s">
        <v>15874</v>
      </c>
      <c r="D1730">
        <v>20191105</v>
      </c>
      <c r="E1730" s="199">
        <v>9250</v>
      </c>
      <c r="F1730" s="199">
        <v>652887</v>
      </c>
      <c r="G1730" s="196" t="s">
        <v>12759</v>
      </c>
      <c r="H1730" s="196" t="s">
        <v>12762</v>
      </c>
      <c r="I1730" s="197">
        <v>19.232161802026642</v>
      </c>
      <c r="J1730" s="196" t="s">
        <v>20132</v>
      </c>
      <c r="K1730" s="196" t="s">
        <v>12758</v>
      </c>
      <c r="L1730" s="196">
        <v>2</v>
      </c>
      <c r="M1730" s="196">
        <v>2</v>
      </c>
      <c r="N1730" s="196" t="s">
        <v>16604</v>
      </c>
      <c r="O1730" s="200">
        <v>39931</v>
      </c>
      <c r="P1730" s="196" t="s">
        <v>12760</v>
      </c>
      <c r="Q1730" s="196">
        <v>45</v>
      </c>
      <c r="R1730" s="196" t="s">
        <v>12758</v>
      </c>
      <c r="S1730" s="196" t="s">
        <v>16504</v>
      </c>
      <c r="T1730" s="198" t="str">
        <f t="shared" ref="T1730:T1734" si="695">P1730&amp;"-"&amp;R1730</f>
        <v>2"-(W)</v>
      </c>
    </row>
    <row r="1731" spans="1:20" x14ac:dyDescent="0.25">
      <c r="A1731">
        <v>3769772</v>
      </c>
      <c r="B1731" t="s">
        <v>12630</v>
      </c>
      <c r="C1731" t="s">
        <v>15874</v>
      </c>
      <c r="D1731">
        <v>20191104</v>
      </c>
      <c r="E1731" s="199">
        <v>18613</v>
      </c>
      <c r="F1731" s="199">
        <v>4617595</v>
      </c>
      <c r="G1731" s="196" t="s">
        <v>12759</v>
      </c>
      <c r="H1731" s="196" t="s">
        <v>12762</v>
      </c>
      <c r="I1731" s="197">
        <v>35.41224443312791</v>
      </c>
      <c r="J1731" s="196" t="s">
        <v>12145</v>
      </c>
      <c r="K1731" s="196" t="s">
        <v>12755</v>
      </c>
      <c r="L1731" s="196">
        <v>60</v>
      </c>
      <c r="M1731" s="196">
        <v>60</v>
      </c>
      <c r="N1731" s="196" t="s">
        <v>20133</v>
      </c>
      <c r="O1731" s="200">
        <v>43200</v>
      </c>
      <c r="P1731" s="196" t="s">
        <v>12760</v>
      </c>
      <c r="Q1731" s="196">
        <v>60</v>
      </c>
      <c r="R1731" s="196" t="s">
        <v>12755</v>
      </c>
      <c r="S1731" s="196" t="s">
        <v>12201</v>
      </c>
      <c r="T1731" s="198" t="str">
        <f t="shared" si="695"/>
        <v>2"-(P)</v>
      </c>
    </row>
    <row r="1732" spans="1:20" x14ac:dyDescent="0.25">
      <c r="A1732">
        <v>364685</v>
      </c>
      <c r="B1732" t="s">
        <v>20134</v>
      </c>
      <c r="C1732" t="s">
        <v>15874</v>
      </c>
      <c r="D1732">
        <v>20191108</v>
      </c>
      <c r="E1732" s="199">
        <v>21281</v>
      </c>
      <c r="F1732" s="199">
        <v>242056</v>
      </c>
      <c r="G1732" s="196" t="s">
        <v>12759</v>
      </c>
      <c r="H1732" s="196" t="s">
        <v>12762</v>
      </c>
      <c r="I1732" s="197">
        <v>62.368088584171268</v>
      </c>
      <c r="J1732" s="196" t="s">
        <v>20135</v>
      </c>
      <c r="K1732" s="196" t="s">
        <v>12755</v>
      </c>
      <c r="L1732" s="196">
        <v>2</v>
      </c>
      <c r="M1732" s="196">
        <v>2</v>
      </c>
      <c r="N1732" s="196" t="s">
        <v>20136</v>
      </c>
      <c r="O1732" s="200">
        <v>40332</v>
      </c>
      <c r="P1732" s="196" t="s">
        <v>12760</v>
      </c>
      <c r="Q1732" s="196">
        <v>57</v>
      </c>
      <c r="R1732" s="196" t="s">
        <v>12755</v>
      </c>
      <c r="S1732" s="196" t="s">
        <v>17857</v>
      </c>
      <c r="T1732" s="198" t="str">
        <f t="shared" si="695"/>
        <v>2"-(P)</v>
      </c>
    </row>
    <row r="1733" spans="1:20" x14ac:dyDescent="0.25">
      <c r="A1733">
        <v>12710</v>
      </c>
      <c r="B1733" t="s">
        <v>20137</v>
      </c>
      <c r="C1733" t="s">
        <v>15874</v>
      </c>
      <c r="D1733">
        <v>20191029</v>
      </c>
      <c r="E1733" s="199">
        <v>378</v>
      </c>
      <c r="F1733" s="199">
        <v>913807</v>
      </c>
      <c r="G1733" s="196" t="s">
        <v>12763</v>
      </c>
      <c r="H1733" s="196" t="s">
        <v>12764</v>
      </c>
      <c r="I1733" s="197">
        <v>20.88034407045328</v>
      </c>
      <c r="J1733" s="196" t="s">
        <v>20138</v>
      </c>
      <c r="K1733" s="196" t="s">
        <v>12755</v>
      </c>
      <c r="L1733" s="196">
        <v>45</v>
      </c>
      <c r="M1733" s="196">
        <v>45</v>
      </c>
      <c r="N1733" s="196" t="s">
        <v>20139</v>
      </c>
      <c r="O1733" s="200">
        <v>40239</v>
      </c>
      <c r="P1733" s="196" t="s">
        <v>12760</v>
      </c>
      <c r="Q1733" s="196">
        <v>45</v>
      </c>
      <c r="R1733" s="196" t="s">
        <v>12755</v>
      </c>
      <c r="S1733" s="196" t="s">
        <v>20140</v>
      </c>
      <c r="T1733" s="198" t="str">
        <f t="shared" si="695"/>
        <v>2"-(P)</v>
      </c>
    </row>
    <row r="1734" spans="1:20" x14ac:dyDescent="0.25">
      <c r="A1734">
        <v>3283380</v>
      </c>
      <c r="B1734" t="s">
        <v>12411</v>
      </c>
      <c r="C1734" t="s">
        <v>15874</v>
      </c>
      <c r="D1734">
        <v>20191113</v>
      </c>
      <c r="E1734" s="199">
        <v>15752</v>
      </c>
      <c r="F1734" s="199">
        <v>3767917</v>
      </c>
      <c r="G1734" s="196" t="s">
        <v>12763</v>
      </c>
      <c r="H1734" s="196" t="s">
        <v>12762</v>
      </c>
      <c r="I1734" s="197">
        <v>600.3482615661128</v>
      </c>
      <c r="J1734" s="196" t="s">
        <v>11895</v>
      </c>
      <c r="K1734" s="196" t="s">
        <v>12755</v>
      </c>
      <c r="L1734" s="196">
        <v>57</v>
      </c>
      <c r="M1734" s="196">
        <v>57</v>
      </c>
      <c r="N1734" s="196" t="s">
        <v>19678</v>
      </c>
      <c r="O1734" s="200">
        <v>40861</v>
      </c>
      <c r="P1734" s="196" t="s">
        <v>12760</v>
      </c>
      <c r="Q1734" s="196">
        <v>57</v>
      </c>
      <c r="R1734" s="196" t="s">
        <v>12755</v>
      </c>
      <c r="S1734" s="196" t="s">
        <v>19679</v>
      </c>
      <c r="T1734" s="198" t="str">
        <f t="shared" si="695"/>
        <v>2"-(P)</v>
      </c>
    </row>
    <row r="1735" spans="1:20" x14ac:dyDescent="0.25">
      <c r="A1735">
        <v>3369201</v>
      </c>
      <c r="B1735" t="s">
        <v>12464</v>
      </c>
      <c r="C1735" t="s">
        <v>15874</v>
      </c>
      <c r="D1735">
        <v>20191114</v>
      </c>
      <c r="E1735" s="199">
        <v>31892</v>
      </c>
      <c r="F1735" s="199">
        <v>3985939</v>
      </c>
      <c r="G1735" s="196" t="s">
        <v>12763</v>
      </c>
      <c r="H1735" s="196" t="s">
        <v>12760</v>
      </c>
      <c r="I1735" s="197">
        <v>72.000000005522978</v>
      </c>
      <c r="J1735" s="196" t="s">
        <v>11876</v>
      </c>
      <c r="K1735" s="196" t="s">
        <v>12755</v>
      </c>
      <c r="L1735" s="196">
        <v>57</v>
      </c>
      <c r="M1735" s="196">
        <v>57</v>
      </c>
      <c r="N1735" s="196" t="s">
        <v>17807</v>
      </c>
      <c r="O1735" s="200">
        <v>42620</v>
      </c>
      <c r="P1735" s="196" t="s">
        <v>12760</v>
      </c>
      <c r="Q1735" s="196">
        <v>57</v>
      </c>
      <c r="R1735" s="196" t="s">
        <v>12755</v>
      </c>
      <c r="S1735" s="196" t="s">
        <v>11912</v>
      </c>
      <c r="T1735" s="198" t="str">
        <f t="shared" ref="T1735:T1737" si="696">P1735&amp;"-"&amp;R1735</f>
        <v>2"-(P)</v>
      </c>
    </row>
    <row r="1736" spans="1:20" x14ac:dyDescent="0.25">
      <c r="A1736">
        <v>3268281</v>
      </c>
      <c r="B1736" t="s">
        <v>20141</v>
      </c>
      <c r="C1736" t="s">
        <v>15874</v>
      </c>
      <c r="D1736">
        <v>20191111</v>
      </c>
      <c r="E1736" s="199">
        <v>18182</v>
      </c>
      <c r="F1736" s="199">
        <v>4097534</v>
      </c>
      <c r="G1736" s="196" t="s">
        <v>12763</v>
      </c>
      <c r="H1736" s="196" t="s">
        <v>12762</v>
      </c>
      <c r="I1736" s="197">
        <v>17.801647301269</v>
      </c>
      <c r="J1736" s="196" t="s">
        <v>20142</v>
      </c>
      <c r="K1736" s="196" t="s">
        <v>12755</v>
      </c>
      <c r="L1736" s="196">
        <v>60</v>
      </c>
      <c r="M1736" s="196">
        <v>60</v>
      </c>
      <c r="N1736" s="196" t="s">
        <v>19922</v>
      </c>
      <c r="O1736" s="200">
        <v>42394</v>
      </c>
      <c r="P1736" s="196" t="s">
        <v>12760</v>
      </c>
      <c r="Q1736" s="196">
        <v>60</v>
      </c>
      <c r="R1736" s="196" t="s">
        <v>12755</v>
      </c>
      <c r="S1736" s="196" t="s">
        <v>16399</v>
      </c>
      <c r="T1736" s="198" t="str">
        <f t="shared" si="696"/>
        <v>2"-(P)</v>
      </c>
    </row>
    <row r="1737" spans="1:20" x14ac:dyDescent="0.25">
      <c r="A1737">
        <v>3604316</v>
      </c>
      <c r="B1737" t="s">
        <v>12511</v>
      </c>
      <c r="C1737" t="s">
        <v>15874</v>
      </c>
      <c r="D1737">
        <v>20191114</v>
      </c>
      <c r="E1737" s="199">
        <v>21656</v>
      </c>
      <c r="F1737" s="199">
        <v>4173146</v>
      </c>
      <c r="G1737" s="196" t="s">
        <v>12763</v>
      </c>
      <c r="H1737" s="196" t="s">
        <v>12762</v>
      </c>
      <c r="I1737" s="197">
        <v>13.333063772739894</v>
      </c>
      <c r="J1737" s="196" t="s">
        <v>11965</v>
      </c>
      <c r="K1737" s="196" t="s">
        <v>12755</v>
      </c>
      <c r="L1737" s="196">
        <v>57</v>
      </c>
      <c r="M1737" s="196">
        <v>57</v>
      </c>
      <c r="N1737" s="196" t="s">
        <v>16781</v>
      </c>
      <c r="O1737" s="200">
        <v>42781</v>
      </c>
      <c r="P1737" s="196" t="s">
        <v>12760</v>
      </c>
      <c r="Q1737" s="196">
        <v>57</v>
      </c>
      <c r="R1737" s="196" t="s">
        <v>12755</v>
      </c>
      <c r="S1737" s="196" t="s">
        <v>12066</v>
      </c>
      <c r="T1737" s="198" t="str">
        <f t="shared" si="696"/>
        <v>2"-(P)</v>
      </c>
    </row>
    <row r="1738" spans="1:20" x14ac:dyDescent="0.25">
      <c r="A1738">
        <v>3353363</v>
      </c>
      <c r="B1738" t="s">
        <v>12458</v>
      </c>
      <c r="C1738" t="s">
        <v>15874</v>
      </c>
      <c r="D1738">
        <v>20191023</v>
      </c>
      <c r="E1738" s="199">
        <v>2953</v>
      </c>
      <c r="F1738" s="199">
        <v>4092337</v>
      </c>
      <c r="G1738" s="196" t="s">
        <v>12763</v>
      </c>
      <c r="H1738" s="196" t="s">
        <v>12762</v>
      </c>
      <c r="I1738" s="197">
        <v>50.000000011474256</v>
      </c>
      <c r="J1738" s="196" t="s">
        <v>11856</v>
      </c>
      <c r="K1738" s="196" t="s">
        <v>12755</v>
      </c>
      <c r="L1738" s="196">
        <v>45</v>
      </c>
      <c r="M1738" s="196">
        <v>45</v>
      </c>
      <c r="N1738" s="196" t="s">
        <v>16589</v>
      </c>
      <c r="O1738" s="200">
        <v>42660</v>
      </c>
      <c r="P1738" s="196" t="s">
        <v>12760</v>
      </c>
      <c r="Q1738" s="196">
        <v>45</v>
      </c>
      <c r="R1738" s="196" t="s">
        <v>12755</v>
      </c>
      <c r="S1738" s="196" t="s">
        <v>11919</v>
      </c>
      <c r="T1738" s="198" t="str">
        <f t="shared" ref="T1738:T1741" si="697">P1738&amp;"-"&amp;R1738</f>
        <v>2"-(P)</v>
      </c>
    </row>
    <row r="1739" spans="1:20" x14ac:dyDescent="0.25">
      <c r="A1739">
        <v>3540534</v>
      </c>
      <c r="B1739" t="s">
        <v>12580</v>
      </c>
      <c r="C1739" t="s">
        <v>15874</v>
      </c>
      <c r="D1739">
        <v>20191104</v>
      </c>
      <c r="E1739" s="199">
        <v>28834</v>
      </c>
      <c r="F1739" s="199">
        <v>4866862</v>
      </c>
      <c r="G1739" s="196" t="s">
        <v>12759</v>
      </c>
      <c r="H1739" s="196" t="s">
        <v>12760</v>
      </c>
      <c r="I1739" s="197">
        <v>12.00000001167866</v>
      </c>
      <c r="J1739" s="196" t="s">
        <v>11985</v>
      </c>
      <c r="K1739" s="196" t="s">
        <v>12758</v>
      </c>
      <c r="L1739" s="196">
        <v>57</v>
      </c>
      <c r="M1739" s="196">
        <v>57</v>
      </c>
      <c r="N1739" s="196" t="s">
        <v>20143</v>
      </c>
      <c r="O1739" s="200">
        <v>42997</v>
      </c>
      <c r="P1739" s="196" t="s">
        <v>12760</v>
      </c>
      <c r="Q1739" s="196">
        <v>57</v>
      </c>
      <c r="R1739" s="196" t="s">
        <v>12755</v>
      </c>
      <c r="S1739" s="196" t="s">
        <v>12051</v>
      </c>
      <c r="T1739" s="198" t="str">
        <f t="shared" si="697"/>
        <v>2"-(P)</v>
      </c>
    </row>
    <row r="1740" spans="1:20" x14ac:dyDescent="0.25">
      <c r="A1740">
        <v>323470</v>
      </c>
      <c r="B1740" t="s">
        <v>20144</v>
      </c>
      <c r="C1740" t="s">
        <v>15874</v>
      </c>
      <c r="D1740">
        <v>20191112</v>
      </c>
      <c r="E1740" s="199">
        <v>4975</v>
      </c>
      <c r="F1740" s="199">
        <v>3037807</v>
      </c>
      <c r="G1740" s="196" t="s">
        <v>12763</v>
      </c>
      <c r="H1740" s="196" t="s">
        <v>12760</v>
      </c>
      <c r="I1740" s="197">
        <v>43.855921550908796</v>
      </c>
      <c r="J1740" s="196" t="s">
        <v>11599</v>
      </c>
      <c r="K1740" s="196" t="s">
        <v>12755</v>
      </c>
      <c r="L1740" s="196">
        <v>55</v>
      </c>
      <c r="M1740" s="196">
        <v>55</v>
      </c>
      <c r="N1740" s="196" t="s">
        <v>20145</v>
      </c>
      <c r="O1740" s="200">
        <v>41936</v>
      </c>
      <c r="P1740" s="196" t="s">
        <v>12760</v>
      </c>
      <c r="Q1740" s="196">
        <v>55</v>
      </c>
      <c r="R1740" s="196" t="s">
        <v>12755</v>
      </c>
      <c r="S1740" s="196" t="s">
        <v>11658</v>
      </c>
      <c r="T1740" s="198" t="str">
        <f t="shared" si="697"/>
        <v>2"-(P)</v>
      </c>
    </row>
    <row r="1741" spans="1:20" x14ac:dyDescent="0.25">
      <c r="A1741">
        <v>3659491</v>
      </c>
      <c r="B1741" t="s">
        <v>20146</v>
      </c>
      <c r="C1741" t="s">
        <v>15874</v>
      </c>
      <c r="D1741">
        <v>20191112</v>
      </c>
      <c r="E1741" s="199">
        <v>33240</v>
      </c>
      <c r="F1741" s="199">
        <v>4715230</v>
      </c>
      <c r="G1741" s="196" t="s">
        <v>12763</v>
      </c>
      <c r="H1741" s="196" t="s">
        <v>12762</v>
      </c>
      <c r="I1741" s="197">
        <v>113.00000003622708</v>
      </c>
      <c r="J1741" s="196" t="s">
        <v>12177</v>
      </c>
      <c r="K1741" s="196" t="s">
        <v>12755</v>
      </c>
      <c r="L1741" s="196">
        <v>60</v>
      </c>
      <c r="M1741" s="196">
        <v>60</v>
      </c>
      <c r="N1741" s="196" t="s">
        <v>17740</v>
      </c>
      <c r="O1741" s="200">
        <v>43160</v>
      </c>
      <c r="P1741" s="196" t="s">
        <v>12760</v>
      </c>
      <c r="Q1741" s="196">
        <v>60</v>
      </c>
      <c r="R1741" s="196" t="s">
        <v>12755</v>
      </c>
      <c r="S1741" s="196" t="s">
        <v>12213</v>
      </c>
      <c r="T1741" s="198" t="str">
        <f t="shared" si="697"/>
        <v>2"-(P)</v>
      </c>
    </row>
    <row r="1742" spans="1:20" x14ac:dyDescent="0.25">
      <c r="A1742">
        <v>892510</v>
      </c>
      <c r="B1742" t="s">
        <v>20147</v>
      </c>
      <c r="C1742" t="s">
        <v>15874</v>
      </c>
      <c r="D1742">
        <v>20191028</v>
      </c>
      <c r="E1742" s="199">
        <v>17359</v>
      </c>
      <c r="F1742" s="199">
        <v>44333</v>
      </c>
      <c r="G1742" s="196" t="s">
        <v>12759</v>
      </c>
      <c r="H1742" s="196" t="s">
        <v>12762</v>
      </c>
      <c r="I1742" s="197">
        <v>293.54415404601315</v>
      </c>
      <c r="J1742" s="196" t="s">
        <v>20148</v>
      </c>
      <c r="K1742" s="196" t="s">
        <v>12755</v>
      </c>
      <c r="L1742" s="196">
        <v>57</v>
      </c>
      <c r="M1742" s="196">
        <v>57</v>
      </c>
      <c r="N1742" s="196" t="s">
        <v>20149</v>
      </c>
      <c r="O1742" s="200">
        <v>42228</v>
      </c>
      <c r="P1742" s="196" t="s">
        <v>12767</v>
      </c>
      <c r="Q1742" s="196">
        <v>57</v>
      </c>
      <c r="R1742" s="196" t="s">
        <v>12755</v>
      </c>
      <c r="S1742" s="196" t="s">
        <v>20150</v>
      </c>
      <c r="T1742" s="198" t="str">
        <f t="shared" ref="T1742:T1744" si="698">P1742&amp;"-"&amp;R1742</f>
        <v>6"-(P)</v>
      </c>
    </row>
    <row r="1743" spans="1:20" x14ac:dyDescent="0.25">
      <c r="A1743">
        <v>54499</v>
      </c>
      <c r="B1743" t="s">
        <v>20151</v>
      </c>
      <c r="C1743" t="s">
        <v>15874</v>
      </c>
      <c r="D1743">
        <v>20191021</v>
      </c>
      <c r="E1743" s="199">
        <v>3874</v>
      </c>
      <c r="F1743" s="199">
        <v>802585</v>
      </c>
      <c r="G1743" s="196" t="s">
        <v>12763</v>
      </c>
      <c r="H1743" s="196" t="s">
        <v>12764</v>
      </c>
      <c r="I1743" s="197">
        <v>97.17069338213814</v>
      </c>
      <c r="J1743" s="196" t="s">
        <v>20152</v>
      </c>
      <c r="K1743" s="196" t="s">
        <v>12755</v>
      </c>
      <c r="L1743" s="196">
        <v>35</v>
      </c>
      <c r="M1743" s="196">
        <v>35</v>
      </c>
      <c r="N1743" s="196" t="s">
        <v>16078</v>
      </c>
      <c r="O1743" s="200">
        <v>40277</v>
      </c>
      <c r="P1743" s="196" t="s">
        <v>12754</v>
      </c>
      <c r="Q1743" s="196">
        <v>35</v>
      </c>
      <c r="R1743" s="196" t="s">
        <v>12755</v>
      </c>
      <c r="S1743" s="196" t="s">
        <v>16079</v>
      </c>
      <c r="T1743" s="198" t="str">
        <f t="shared" si="698"/>
        <v>4"-(P)</v>
      </c>
    </row>
    <row r="1744" spans="1:20" x14ac:dyDescent="0.25">
      <c r="A1744">
        <v>3742612</v>
      </c>
      <c r="B1744" t="s">
        <v>12235</v>
      </c>
      <c r="C1744" t="s">
        <v>15874</v>
      </c>
      <c r="D1744">
        <v>20191112</v>
      </c>
      <c r="E1744" s="199">
        <v>20448</v>
      </c>
      <c r="F1744" s="199">
        <v>3428695</v>
      </c>
      <c r="G1744" s="196" t="s">
        <v>12763</v>
      </c>
      <c r="H1744" s="196" t="s">
        <v>12762</v>
      </c>
      <c r="I1744" s="197">
        <v>13.791990482704959</v>
      </c>
      <c r="J1744" s="196" t="s">
        <v>11665</v>
      </c>
      <c r="K1744" s="196" t="s">
        <v>12755</v>
      </c>
      <c r="L1744" s="196">
        <v>57</v>
      </c>
      <c r="M1744" s="196">
        <v>57</v>
      </c>
      <c r="N1744" s="196" t="s">
        <v>18562</v>
      </c>
      <c r="O1744" s="200">
        <v>41752</v>
      </c>
      <c r="P1744" s="196" t="s">
        <v>12760</v>
      </c>
      <c r="Q1744" s="196">
        <v>57</v>
      </c>
      <c r="R1744" s="196" t="s">
        <v>12755</v>
      </c>
      <c r="S1744" s="196" t="s">
        <v>11665</v>
      </c>
      <c r="T1744" s="198" t="str">
        <f t="shared" si="698"/>
        <v>2"-(P)</v>
      </c>
    </row>
    <row r="1745" spans="1:20" x14ac:dyDescent="0.25">
      <c r="A1745">
        <v>2703344</v>
      </c>
      <c r="B1745" t="s">
        <v>20153</v>
      </c>
      <c r="C1745" t="s">
        <v>15874</v>
      </c>
      <c r="D1745">
        <v>20191112</v>
      </c>
      <c r="E1745" s="199">
        <v>21043</v>
      </c>
      <c r="F1745" s="199">
        <v>1943460</v>
      </c>
      <c r="G1745" s="196" t="s">
        <v>12763</v>
      </c>
      <c r="H1745" s="196" t="s">
        <v>12762</v>
      </c>
      <c r="I1745" s="197">
        <v>170.00000003913652</v>
      </c>
      <c r="J1745" s="196" t="s">
        <v>20154</v>
      </c>
      <c r="K1745" s="196" t="s">
        <v>12755</v>
      </c>
      <c r="L1745" s="196">
        <v>57</v>
      </c>
      <c r="M1745" s="196">
        <v>57</v>
      </c>
      <c r="N1745" s="196" t="s">
        <v>17270</v>
      </c>
      <c r="O1745" s="200">
        <v>40491</v>
      </c>
      <c r="P1745" s="196" t="s">
        <v>12760</v>
      </c>
      <c r="Q1745" s="196">
        <v>57</v>
      </c>
      <c r="R1745" s="196" t="s">
        <v>12755</v>
      </c>
      <c r="S1745" s="196" t="s">
        <v>17271</v>
      </c>
      <c r="T1745" s="198" t="str">
        <f t="shared" ref="T1745" si="699">P1745&amp;"-"&amp;R1745</f>
        <v>2"-(P)</v>
      </c>
    </row>
    <row r="1746" spans="1:20" x14ac:dyDescent="0.25">
      <c r="A1746">
        <v>3580751</v>
      </c>
      <c r="B1746" t="s">
        <v>20155</v>
      </c>
      <c r="C1746" t="s">
        <v>15874</v>
      </c>
      <c r="D1746">
        <v>20191104</v>
      </c>
      <c r="E1746" s="199">
        <v>1975</v>
      </c>
      <c r="F1746" s="199">
        <v>2632434</v>
      </c>
      <c r="G1746" s="196" t="s">
        <v>12768</v>
      </c>
      <c r="H1746" s="196" t="s">
        <v>12760</v>
      </c>
      <c r="I1746" s="197">
        <v>28.735963692677316</v>
      </c>
      <c r="J1746" s="196" t="s">
        <v>16616</v>
      </c>
      <c r="K1746" s="196" t="s">
        <v>12755</v>
      </c>
      <c r="L1746" s="196">
        <v>45</v>
      </c>
      <c r="M1746" s="196">
        <v>45</v>
      </c>
      <c r="N1746" s="196" t="s">
        <v>16617</v>
      </c>
      <c r="O1746" s="200">
        <v>40655</v>
      </c>
      <c r="P1746" s="196" t="s">
        <v>12760</v>
      </c>
      <c r="Q1746" s="196">
        <v>45</v>
      </c>
      <c r="R1746" s="196" t="s">
        <v>12755</v>
      </c>
      <c r="S1746" s="196" t="s">
        <v>16618</v>
      </c>
      <c r="T1746" s="198" t="str">
        <f t="shared" ref="T1746:T1749" si="700">P1746&amp;"-"&amp;R1746</f>
        <v>2"-(P)</v>
      </c>
    </row>
    <row r="1747" spans="1:20" x14ac:dyDescent="0.25">
      <c r="A1747">
        <v>2106471</v>
      </c>
      <c r="B1747" t="s">
        <v>20156</v>
      </c>
      <c r="C1747" t="s">
        <v>15874</v>
      </c>
      <c r="D1747">
        <v>20191029</v>
      </c>
      <c r="E1747" s="199">
        <v>32306</v>
      </c>
      <c r="F1747" s="199">
        <v>652502</v>
      </c>
      <c r="G1747" s="196" t="s">
        <v>12759</v>
      </c>
      <c r="H1747" s="196" t="s">
        <v>12760</v>
      </c>
      <c r="I1747" s="197">
        <v>31.972784240437978</v>
      </c>
      <c r="J1747" s="196" t="s">
        <v>20157</v>
      </c>
      <c r="K1747" s="196" t="s">
        <v>12755</v>
      </c>
      <c r="L1747" s="196">
        <v>2</v>
      </c>
      <c r="M1747" s="196">
        <v>2</v>
      </c>
      <c r="N1747" s="196" t="s">
        <v>16484</v>
      </c>
      <c r="O1747" s="200">
        <v>39448</v>
      </c>
      <c r="P1747" s="196" t="s">
        <v>12760</v>
      </c>
      <c r="Q1747" s="196">
        <v>57</v>
      </c>
      <c r="R1747" s="196" t="s">
        <v>12755</v>
      </c>
      <c r="S1747" s="196" t="s">
        <v>16485</v>
      </c>
      <c r="T1747" s="198" t="str">
        <f t="shared" si="700"/>
        <v>2"-(P)</v>
      </c>
    </row>
    <row r="1748" spans="1:20" x14ac:dyDescent="0.25">
      <c r="A1748">
        <v>1804728</v>
      </c>
      <c r="B1748" t="s">
        <v>20158</v>
      </c>
      <c r="C1748" t="s">
        <v>15874</v>
      </c>
      <c r="D1748">
        <v>20191018</v>
      </c>
      <c r="E1748" s="199">
        <v>12593</v>
      </c>
      <c r="F1748" s="199">
        <v>3628703</v>
      </c>
      <c r="G1748" s="196" t="s">
        <v>12763</v>
      </c>
      <c r="H1748" s="196" t="s">
        <v>12762</v>
      </c>
      <c r="I1748" s="197">
        <v>25.699077909774402</v>
      </c>
      <c r="J1748" s="196" t="s">
        <v>20159</v>
      </c>
      <c r="K1748" s="196" t="s">
        <v>12755</v>
      </c>
      <c r="L1748" s="196">
        <v>57</v>
      </c>
      <c r="M1748" s="196">
        <v>57</v>
      </c>
      <c r="N1748" s="196" t="s">
        <v>20014</v>
      </c>
      <c r="O1748" s="200">
        <v>42223</v>
      </c>
      <c r="P1748" s="196" t="s">
        <v>12760</v>
      </c>
      <c r="Q1748" s="196">
        <v>57</v>
      </c>
      <c r="R1748" s="196" t="s">
        <v>12755</v>
      </c>
      <c r="S1748" s="196" t="s">
        <v>20015</v>
      </c>
      <c r="T1748" s="198" t="str">
        <f t="shared" si="700"/>
        <v>2"-(P)</v>
      </c>
    </row>
    <row r="1749" spans="1:20" x14ac:dyDescent="0.25">
      <c r="A1749">
        <v>2564670</v>
      </c>
      <c r="B1749" t="s">
        <v>20160</v>
      </c>
      <c r="C1749" t="s">
        <v>15874</v>
      </c>
      <c r="D1749">
        <v>20191104</v>
      </c>
      <c r="E1749" s="199">
        <v>28313</v>
      </c>
      <c r="F1749" s="199">
        <v>648882</v>
      </c>
      <c r="G1749" s="196" t="s">
        <v>12759</v>
      </c>
      <c r="H1749" s="196" t="s">
        <v>12760</v>
      </c>
      <c r="I1749" s="197">
        <v>34.792679261987722</v>
      </c>
      <c r="J1749" s="196" t="s">
        <v>20161</v>
      </c>
      <c r="K1749" s="196" t="s">
        <v>12755</v>
      </c>
      <c r="L1749" s="196">
        <v>2</v>
      </c>
      <c r="M1749" s="196">
        <v>2</v>
      </c>
      <c r="N1749" s="196" t="s">
        <v>20162</v>
      </c>
      <c r="O1749" s="200">
        <v>40107</v>
      </c>
      <c r="P1749" s="196" t="s">
        <v>12760</v>
      </c>
      <c r="Q1749" s="196">
        <v>57</v>
      </c>
      <c r="R1749" s="196" t="s">
        <v>12755</v>
      </c>
      <c r="S1749" s="196" t="s">
        <v>20163</v>
      </c>
      <c r="T1749" s="198" t="str">
        <f t="shared" si="700"/>
        <v>2"-(P)</v>
      </c>
    </row>
    <row r="1750" spans="1:20" x14ac:dyDescent="0.25">
      <c r="A1750">
        <v>3090440</v>
      </c>
      <c r="B1750" t="s">
        <v>12321</v>
      </c>
      <c r="C1750" t="s">
        <v>15874</v>
      </c>
      <c r="D1750">
        <v>20191028</v>
      </c>
      <c r="E1750" s="199">
        <v>9079</v>
      </c>
      <c r="F1750" s="199">
        <v>3231092</v>
      </c>
      <c r="G1750" s="196" t="s">
        <v>12759</v>
      </c>
      <c r="H1750" s="196" t="s">
        <v>12762</v>
      </c>
      <c r="I1750" s="197">
        <v>458.55361391710898</v>
      </c>
      <c r="J1750" s="196" t="s">
        <v>11623</v>
      </c>
      <c r="K1750" s="196" t="s">
        <v>12755</v>
      </c>
      <c r="L1750" s="196">
        <v>60</v>
      </c>
      <c r="M1750" s="196">
        <v>60</v>
      </c>
      <c r="N1750" s="196" t="s">
        <v>16216</v>
      </c>
      <c r="O1750" s="200">
        <v>40550</v>
      </c>
      <c r="P1750" s="196" t="s">
        <v>12754</v>
      </c>
      <c r="Q1750" s="196">
        <v>60</v>
      </c>
      <c r="R1750" s="196" t="s">
        <v>12755</v>
      </c>
      <c r="S1750" s="196" t="s">
        <v>16217</v>
      </c>
      <c r="T1750" s="198" t="str">
        <f t="shared" ref="T1750" si="701">P1750&amp;"-"&amp;R1750</f>
        <v>4"-(P)</v>
      </c>
    </row>
    <row r="1751" spans="1:20" x14ac:dyDescent="0.25">
      <c r="A1751">
        <v>3718991</v>
      </c>
      <c r="B1751" t="s">
        <v>12614</v>
      </c>
      <c r="C1751" t="s">
        <v>15874</v>
      </c>
      <c r="D1751">
        <v>20191018</v>
      </c>
      <c r="E1751" s="199">
        <v>29573</v>
      </c>
      <c r="F1751" s="199">
        <v>4792457</v>
      </c>
      <c r="G1751" s="196" t="s">
        <v>12768</v>
      </c>
      <c r="H1751" s="196" t="s">
        <v>12762</v>
      </c>
      <c r="I1751" s="197">
        <v>11.007549422591284</v>
      </c>
      <c r="J1751" s="196" t="s">
        <v>12129</v>
      </c>
      <c r="K1751" s="196" t="s">
        <v>12755</v>
      </c>
      <c r="L1751" s="196">
        <v>57</v>
      </c>
      <c r="M1751" s="196">
        <v>57</v>
      </c>
      <c r="N1751" s="196" t="s">
        <v>18086</v>
      </c>
      <c r="O1751" s="200">
        <v>43231</v>
      </c>
      <c r="P1751" s="196" t="s">
        <v>12760</v>
      </c>
      <c r="Q1751" s="196">
        <v>57</v>
      </c>
      <c r="R1751" s="196" t="s">
        <v>12755</v>
      </c>
      <c r="S1751" s="196" t="s">
        <v>12197</v>
      </c>
      <c r="T1751" s="198" t="str">
        <f t="shared" ref="T1751:T1753" si="702">P1751&amp;"-"&amp;R1751</f>
        <v>2"-(P)</v>
      </c>
    </row>
    <row r="1752" spans="1:20" x14ac:dyDescent="0.25">
      <c r="A1752">
        <v>3728144</v>
      </c>
      <c r="B1752" t="s">
        <v>20164</v>
      </c>
      <c r="C1752" t="s">
        <v>15874</v>
      </c>
      <c r="D1752">
        <v>20191112</v>
      </c>
      <c r="E1752" s="199">
        <v>33239</v>
      </c>
      <c r="F1752" s="199">
        <v>4715229</v>
      </c>
      <c r="G1752" s="196" t="s">
        <v>12763</v>
      </c>
      <c r="H1752" s="196" t="s">
        <v>12762</v>
      </c>
      <c r="I1752" s="197">
        <v>54.000000007689373</v>
      </c>
      <c r="J1752" s="196" t="s">
        <v>12176</v>
      </c>
      <c r="K1752" s="196" t="s">
        <v>12755</v>
      </c>
      <c r="L1752" s="196">
        <v>60</v>
      </c>
      <c r="M1752" s="196">
        <v>60</v>
      </c>
      <c r="N1752" s="196" t="s">
        <v>17740</v>
      </c>
      <c r="O1752" s="200">
        <v>43160</v>
      </c>
      <c r="P1752" s="196" t="s">
        <v>12760</v>
      </c>
      <c r="Q1752" s="196">
        <v>60</v>
      </c>
      <c r="R1752" s="196" t="s">
        <v>12755</v>
      </c>
      <c r="S1752" s="196" t="s">
        <v>12213</v>
      </c>
      <c r="T1752" s="198" t="str">
        <f t="shared" si="702"/>
        <v>2"-(P)</v>
      </c>
    </row>
    <row r="1753" spans="1:20" x14ac:dyDescent="0.25">
      <c r="A1753">
        <v>3158881</v>
      </c>
      <c r="B1753" t="s">
        <v>12350</v>
      </c>
      <c r="C1753" t="s">
        <v>15874</v>
      </c>
      <c r="D1753">
        <v>20191021</v>
      </c>
      <c r="E1753" s="199">
        <v>24864</v>
      </c>
      <c r="F1753" s="199">
        <v>3565902</v>
      </c>
      <c r="G1753" s="196" t="s">
        <v>12763</v>
      </c>
      <c r="H1753" s="196" t="s">
        <v>12764</v>
      </c>
      <c r="I1753" s="197">
        <v>20.000000062948683</v>
      </c>
      <c r="J1753" s="196" t="s">
        <v>11743</v>
      </c>
      <c r="K1753" s="196" t="s">
        <v>12755</v>
      </c>
      <c r="L1753" s="196">
        <v>57</v>
      </c>
      <c r="M1753" s="196">
        <v>57</v>
      </c>
      <c r="N1753" s="196" t="s">
        <v>18091</v>
      </c>
      <c r="O1753" s="200">
        <v>42166</v>
      </c>
      <c r="P1753" s="196" t="s">
        <v>12762</v>
      </c>
      <c r="Q1753" s="196">
        <v>57</v>
      </c>
      <c r="R1753" s="196" t="s">
        <v>12755</v>
      </c>
      <c r="S1753" s="196" t="s">
        <v>11810</v>
      </c>
      <c r="T1753" s="198" t="str">
        <f t="shared" si="702"/>
        <v>1"-(P)</v>
      </c>
    </row>
    <row r="1754" spans="1:20" x14ac:dyDescent="0.25">
      <c r="A1754">
        <v>32371</v>
      </c>
      <c r="B1754" t="s">
        <v>20165</v>
      </c>
      <c r="C1754" t="s">
        <v>15874</v>
      </c>
      <c r="D1754">
        <v>20191017</v>
      </c>
      <c r="E1754" s="199">
        <v>5544</v>
      </c>
      <c r="F1754" s="199">
        <v>647756</v>
      </c>
      <c r="G1754" s="196" t="s">
        <v>12763</v>
      </c>
      <c r="H1754" s="196" t="s">
        <v>12764</v>
      </c>
      <c r="I1754" s="197">
        <v>134.27917842120564</v>
      </c>
      <c r="J1754" s="196" t="s">
        <v>20166</v>
      </c>
      <c r="K1754" s="196" t="s">
        <v>12755</v>
      </c>
      <c r="L1754" s="196">
        <v>0</v>
      </c>
      <c r="M1754" s="196">
        <v>0</v>
      </c>
      <c r="N1754" s="196" t="s">
        <v>20167</v>
      </c>
      <c r="O1754" s="200">
        <v>39814</v>
      </c>
      <c r="P1754" s="196" t="s">
        <v>12757</v>
      </c>
      <c r="Q1754" s="196">
        <v>225</v>
      </c>
      <c r="R1754" s="196" t="s">
        <v>12758</v>
      </c>
      <c r="S1754" s="196" t="s">
        <v>20168</v>
      </c>
      <c r="T1754" s="198" t="str">
        <f t="shared" ref="T1754:T1756" si="703">P1754&amp;"-"&amp;R1754</f>
        <v>6-5/8"-(W)</v>
      </c>
    </row>
    <row r="1755" spans="1:20" x14ac:dyDescent="0.25">
      <c r="A1755">
        <v>1500545</v>
      </c>
      <c r="B1755" t="s">
        <v>20169</v>
      </c>
      <c r="C1755" t="s">
        <v>15874</v>
      </c>
      <c r="D1755">
        <v>20191028</v>
      </c>
      <c r="E1755" s="199">
        <v>13952</v>
      </c>
      <c r="F1755" s="199">
        <v>6350</v>
      </c>
      <c r="G1755" s="196" t="s">
        <v>12763</v>
      </c>
      <c r="H1755" s="196" t="s">
        <v>12762</v>
      </c>
      <c r="I1755" s="197">
        <v>184.60285833589424</v>
      </c>
      <c r="J1755" s="196" t="s">
        <v>20170</v>
      </c>
      <c r="K1755" s="196" t="s">
        <v>12755</v>
      </c>
      <c r="L1755" s="196">
        <v>0</v>
      </c>
      <c r="M1755" s="196">
        <v>0</v>
      </c>
      <c r="N1755" s="196" t="s">
        <v>18604</v>
      </c>
      <c r="O1755" s="200">
        <v>40298</v>
      </c>
      <c r="P1755" s="196" t="s">
        <v>12754</v>
      </c>
      <c r="Q1755" s="196">
        <v>60</v>
      </c>
      <c r="R1755" s="196" t="s">
        <v>12755</v>
      </c>
      <c r="S1755" s="196" t="s">
        <v>18605</v>
      </c>
      <c r="T1755" s="198" t="str">
        <f t="shared" si="703"/>
        <v>4"-(P)</v>
      </c>
    </row>
    <row r="1756" spans="1:20" x14ac:dyDescent="0.25">
      <c r="A1756">
        <v>355312</v>
      </c>
      <c r="B1756" t="s">
        <v>20171</v>
      </c>
      <c r="C1756" t="s">
        <v>15874</v>
      </c>
      <c r="D1756">
        <v>20191106</v>
      </c>
      <c r="E1756" s="199">
        <v>3645</v>
      </c>
      <c r="F1756" s="199">
        <v>425021</v>
      </c>
      <c r="G1756" s="196" t="s">
        <v>12763</v>
      </c>
      <c r="H1756" s="196" t="s">
        <v>12764</v>
      </c>
      <c r="I1756" s="197">
        <v>124.51396203234309</v>
      </c>
      <c r="J1756" s="196" t="s">
        <v>20172</v>
      </c>
      <c r="K1756" s="196" t="s">
        <v>12755</v>
      </c>
      <c r="L1756" s="196">
        <v>60</v>
      </c>
      <c r="M1756" s="196">
        <v>60</v>
      </c>
      <c r="N1756" s="196" t="s">
        <v>20173</v>
      </c>
      <c r="O1756" s="200">
        <v>41830</v>
      </c>
      <c r="P1756" s="196" t="s">
        <v>12760</v>
      </c>
      <c r="Q1756" s="196">
        <v>60</v>
      </c>
      <c r="R1756" s="196" t="s">
        <v>12755</v>
      </c>
      <c r="S1756" s="196" t="s">
        <v>11653</v>
      </c>
      <c r="T1756" s="198" t="str">
        <f t="shared" si="703"/>
        <v>2"-(P)</v>
      </c>
    </row>
    <row r="1757" spans="1:20" x14ac:dyDescent="0.25">
      <c r="A1757">
        <v>3419195</v>
      </c>
      <c r="B1757" t="s">
        <v>20174</v>
      </c>
      <c r="C1757" t="s">
        <v>15874</v>
      </c>
      <c r="D1757">
        <v>20191112</v>
      </c>
      <c r="E1757" s="199">
        <v>21124</v>
      </c>
      <c r="F1757" s="199">
        <v>3967528</v>
      </c>
      <c r="G1757" s="196" t="s">
        <v>12759</v>
      </c>
      <c r="H1757" s="196" t="s">
        <v>12762</v>
      </c>
      <c r="I1757" s="197">
        <v>63.000000017763711</v>
      </c>
      <c r="J1757" s="196" t="s">
        <v>11862</v>
      </c>
      <c r="K1757" s="196" t="s">
        <v>12755</v>
      </c>
      <c r="L1757" s="196">
        <v>57</v>
      </c>
      <c r="M1757" s="196">
        <v>57</v>
      </c>
      <c r="N1757" s="196" t="s">
        <v>20000</v>
      </c>
      <c r="O1757" s="200">
        <v>39814</v>
      </c>
      <c r="P1757" s="196" t="s">
        <v>12767</v>
      </c>
      <c r="Q1757" s="196">
        <v>57</v>
      </c>
      <c r="R1757" s="196" t="s">
        <v>12755</v>
      </c>
      <c r="S1757" s="196" t="s">
        <v>16220</v>
      </c>
      <c r="T1757" s="198" t="str">
        <f t="shared" ref="T1757" si="704">P1757&amp;"-"&amp;R1757</f>
        <v>6"-(P)</v>
      </c>
    </row>
    <row r="1758" spans="1:20" x14ac:dyDescent="0.25">
      <c r="A1758">
        <v>373258</v>
      </c>
      <c r="B1758" t="s">
        <v>20175</v>
      </c>
      <c r="C1758" t="s">
        <v>15874</v>
      </c>
      <c r="D1758">
        <v>20191106</v>
      </c>
      <c r="E1758" s="199">
        <v>8134</v>
      </c>
      <c r="F1758" s="199">
        <v>371476</v>
      </c>
      <c r="G1758" s="196" t="s">
        <v>12759</v>
      </c>
      <c r="H1758" s="196" t="s">
        <v>12762</v>
      </c>
      <c r="I1758" s="197">
        <v>223.60799097441932</v>
      </c>
      <c r="J1758" s="196" t="s">
        <v>16544</v>
      </c>
      <c r="K1758" s="196" t="s">
        <v>12755</v>
      </c>
      <c r="L1758" s="196">
        <v>45</v>
      </c>
      <c r="M1758" s="196">
        <v>45</v>
      </c>
      <c r="N1758" s="196" t="s">
        <v>16545</v>
      </c>
      <c r="O1758" s="200">
        <v>41845</v>
      </c>
      <c r="P1758" s="196" t="s">
        <v>12760</v>
      </c>
      <c r="Q1758" s="196">
        <v>60</v>
      </c>
      <c r="R1758" s="196" t="s">
        <v>12755</v>
      </c>
      <c r="S1758" s="196" t="s">
        <v>16546</v>
      </c>
      <c r="T1758" s="198" t="str">
        <f t="shared" ref="T1758" si="705">P1758&amp;"-"&amp;R1758</f>
        <v>2"-(P)</v>
      </c>
    </row>
    <row r="1759" spans="1:20" x14ac:dyDescent="0.25">
      <c r="A1759">
        <v>2964909</v>
      </c>
      <c r="B1759" t="s">
        <v>20176</v>
      </c>
      <c r="C1759" t="s">
        <v>15874</v>
      </c>
      <c r="D1759">
        <v>20191108</v>
      </c>
      <c r="E1759" s="199">
        <v>8130</v>
      </c>
      <c r="F1759" s="199">
        <v>2459184</v>
      </c>
      <c r="G1759" s="196" t="s">
        <v>12763</v>
      </c>
      <c r="H1759" s="196" t="s">
        <v>12762</v>
      </c>
      <c r="I1759" s="197">
        <v>41.000000009421584</v>
      </c>
      <c r="J1759" s="196" t="s">
        <v>20177</v>
      </c>
      <c r="K1759" s="196" t="s">
        <v>12755</v>
      </c>
      <c r="L1759" s="196">
        <v>45</v>
      </c>
      <c r="M1759" s="196">
        <v>45</v>
      </c>
      <c r="N1759" s="196" t="s">
        <v>16273</v>
      </c>
      <c r="O1759" s="200">
        <v>41414</v>
      </c>
      <c r="P1759" s="196" t="s">
        <v>12760</v>
      </c>
      <c r="Q1759" s="196">
        <v>45</v>
      </c>
      <c r="R1759" s="196" t="s">
        <v>12755</v>
      </c>
      <c r="S1759" s="196" t="s">
        <v>16274</v>
      </c>
      <c r="T1759" s="198" t="str">
        <f t="shared" ref="T1759" si="706">P1759&amp;"-"&amp;R1759</f>
        <v>2"-(P)</v>
      </c>
    </row>
    <row r="1760" spans="1:20" x14ac:dyDescent="0.25">
      <c r="A1760">
        <v>3085672</v>
      </c>
      <c r="B1760" t="s">
        <v>12314</v>
      </c>
      <c r="C1760" t="s">
        <v>15874</v>
      </c>
      <c r="D1760">
        <v>20191024</v>
      </c>
      <c r="E1760" s="199">
        <v>11902</v>
      </c>
      <c r="F1760" s="199">
        <v>3193876</v>
      </c>
      <c r="G1760" s="196" t="s">
        <v>12763</v>
      </c>
      <c r="H1760" s="196" t="s">
        <v>12762</v>
      </c>
      <c r="I1760" s="197">
        <v>31.385398353774661</v>
      </c>
      <c r="J1760" s="196" t="s">
        <v>11592</v>
      </c>
      <c r="K1760" s="196" t="s">
        <v>12755</v>
      </c>
      <c r="L1760" s="196">
        <v>35</v>
      </c>
      <c r="M1760" s="196">
        <v>35</v>
      </c>
      <c r="N1760" s="196" t="s">
        <v>16682</v>
      </c>
      <c r="O1760" s="200">
        <v>42803</v>
      </c>
      <c r="P1760" s="196" t="s">
        <v>12760</v>
      </c>
      <c r="Q1760" s="196">
        <v>35</v>
      </c>
      <c r="R1760" s="196" t="s">
        <v>12755</v>
      </c>
      <c r="S1760" s="196" t="s">
        <v>16683</v>
      </c>
      <c r="T1760" s="198" t="str">
        <f t="shared" ref="T1760:T1762" si="707">P1760&amp;"-"&amp;R1760</f>
        <v>2"-(P)</v>
      </c>
    </row>
    <row r="1761" spans="1:20" x14ac:dyDescent="0.25">
      <c r="A1761">
        <v>3639702</v>
      </c>
      <c r="B1761" t="s">
        <v>20178</v>
      </c>
      <c r="C1761" t="s">
        <v>15874</v>
      </c>
      <c r="D1761">
        <v>20191101</v>
      </c>
      <c r="E1761" s="199">
        <v>765</v>
      </c>
      <c r="F1761" s="199">
        <v>1597058</v>
      </c>
      <c r="G1761" s="196" t="s">
        <v>12763</v>
      </c>
      <c r="H1761" s="196" t="s">
        <v>12764</v>
      </c>
      <c r="I1761" s="197">
        <v>36.000000006835094</v>
      </c>
      <c r="J1761" s="196" t="s">
        <v>20179</v>
      </c>
      <c r="K1761" s="196" t="s">
        <v>12755</v>
      </c>
      <c r="L1761" s="196">
        <v>45</v>
      </c>
      <c r="M1761" s="196">
        <v>45</v>
      </c>
      <c r="N1761" s="196" t="s">
        <v>20180</v>
      </c>
      <c r="O1761" s="200">
        <v>40772</v>
      </c>
      <c r="P1761" s="196" t="s">
        <v>12760</v>
      </c>
      <c r="Q1761" s="196">
        <v>45</v>
      </c>
      <c r="R1761" s="196" t="s">
        <v>12755</v>
      </c>
      <c r="S1761" s="196" t="s">
        <v>20181</v>
      </c>
      <c r="T1761" s="198" t="str">
        <f t="shared" si="707"/>
        <v>2"-(P)</v>
      </c>
    </row>
    <row r="1762" spans="1:20" x14ac:dyDescent="0.25">
      <c r="A1762">
        <v>3380400</v>
      </c>
      <c r="B1762" t="s">
        <v>12471</v>
      </c>
      <c r="C1762" t="s">
        <v>15874</v>
      </c>
      <c r="D1762">
        <v>20191018</v>
      </c>
      <c r="E1762" s="199">
        <v>29591</v>
      </c>
      <c r="F1762" s="199">
        <v>4065537</v>
      </c>
      <c r="G1762" s="196" t="s">
        <v>12763</v>
      </c>
      <c r="H1762" s="196" t="s">
        <v>12762</v>
      </c>
      <c r="I1762" s="197">
        <v>40.000000021100249</v>
      </c>
      <c r="J1762" s="196" t="s">
        <v>11835</v>
      </c>
      <c r="K1762" s="196" t="s">
        <v>12755</v>
      </c>
      <c r="L1762" s="196">
        <v>57</v>
      </c>
      <c r="M1762" s="196">
        <v>57</v>
      </c>
      <c r="N1762" s="196" t="s">
        <v>18572</v>
      </c>
      <c r="O1762" s="200">
        <v>42664</v>
      </c>
      <c r="P1762" s="196" t="s">
        <v>12760</v>
      </c>
      <c r="Q1762" s="196">
        <v>57</v>
      </c>
      <c r="R1762" s="196" t="s">
        <v>12755</v>
      </c>
      <c r="S1762" s="196" t="s">
        <v>11905</v>
      </c>
      <c r="T1762" s="198" t="str">
        <f t="shared" si="707"/>
        <v>2"-(P)</v>
      </c>
    </row>
    <row r="1763" spans="1:20" x14ac:dyDescent="0.25">
      <c r="A1763">
        <v>3326897</v>
      </c>
      <c r="B1763" t="s">
        <v>20182</v>
      </c>
      <c r="C1763" t="s">
        <v>15874</v>
      </c>
      <c r="D1763">
        <v>20191111</v>
      </c>
      <c r="E1763" s="199">
        <v>259</v>
      </c>
      <c r="F1763" s="199">
        <v>965404</v>
      </c>
      <c r="G1763" s="196" t="s">
        <v>12763</v>
      </c>
      <c r="H1763" s="196" t="s">
        <v>12762</v>
      </c>
      <c r="I1763" s="197">
        <v>89.832235162945892</v>
      </c>
      <c r="J1763" s="196" t="s">
        <v>20183</v>
      </c>
      <c r="K1763" s="196" t="s">
        <v>12755</v>
      </c>
      <c r="L1763" s="196">
        <v>2</v>
      </c>
      <c r="M1763" s="196">
        <v>2</v>
      </c>
      <c r="N1763" s="196" t="s">
        <v>20184</v>
      </c>
      <c r="O1763" s="200">
        <v>40315</v>
      </c>
      <c r="P1763" s="196" t="s">
        <v>12754</v>
      </c>
      <c r="Q1763" s="196">
        <v>60</v>
      </c>
      <c r="R1763" s="196" t="s">
        <v>12755</v>
      </c>
      <c r="S1763" s="196" t="s">
        <v>20185</v>
      </c>
      <c r="T1763" s="198" t="str">
        <f t="shared" ref="T1763" si="708">P1763&amp;"-"&amp;R1763</f>
        <v>4"-(P)</v>
      </c>
    </row>
    <row r="1764" spans="1:20" x14ac:dyDescent="0.25">
      <c r="A1764">
        <v>2834217</v>
      </c>
      <c r="B1764" t="s">
        <v>20186</v>
      </c>
      <c r="C1764" t="s">
        <v>15874</v>
      </c>
      <c r="D1764">
        <v>20191104</v>
      </c>
      <c r="E1764" s="199">
        <v>2371</v>
      </c>
      <c r="F1764" s="199">
        <v>439882</v>
      </c>
      <c r="G1764" s="196" t="s">
        <v>12763</v>
      </c>
      <c r="H1764" s="196" t="s">
        <v>12765</v>
      </c>
      <c r="I1764" s="197">
        <v>93.193636780857645</v>
      </c>
      <c r="J1764" s="196" t="s">
        <v>20187</v>
      </c>
      <c r="K1764" s="196" t="s">
        <v>12758</v>
      </c>
      <c r="L1764" s="196">
        <v>60</v>
      </c>
      <c r="M1764" s="196">
        <v>60</v>
      </c>
      <c r="N1764" s="196" t="s">
        <v>20188</v>
      </c>
      <c r="O1764" s="200">
        <v>39448</v>
      </c>
      <c r="P1764" s="196" t="s">
        <v>12760</v>
      </c>
      <c r="Q1764" s="196">
        <v>60</v>
      </c>
      <c r="R1764" s="196" t="s">
        <v>12755</v>
      </c>
      <c r="S1764" s="196" t="s">
        <v>20189</v>
      </c>
      <c r="T1764" s="198" t="str">
        <f t="shared" ref="T1764:T1767" si="709">P1764&amp;"-"&amp;R1764</f>
        <v>2"-(P)</v>
      </c>
    </row>
    <row r="1765" spans="1:20" x14ac:dyDescent="0.25">
      <c r="A1765">
        <v>1755966</v>
      </c>
      <c r="B1765" t="s">
        <v>20190</v>
      </c>
      <c r="C1765" t="s">
        <v>15874</v>
      </c>
      <c r="D1765">
        <v>20191104</v>
      </c>
      <c r="E1765" s="199">
        <v>2373</v>
      </c>
      <c r="F1765" s="199">
        <v>439881</v>
      </c>
      <c r="G1765" s="196" t="s">
        <v>12763</v>
      </c>
      <c r="H1765" s="196" t="s">
        <v>12762</v>
      </c>
      <c r="I1765" s="197">
        <v>21.778638219881067</v>
      </c>
      <c r="J1765" s="196" t="s">
        <v>20191</v>
      </c>
      <c r="K1765" s="196" t="s">
        <v>12755</v>
      </c>
      <c r="L1765" s="196">
        <v>60</v>
      </c>
      <c r="M1765" s="196">
        <v>60</v>
      </c>
      <c r="N1765" s="196" t="s">
        <v>20192</v>
      </c>
      <c r="O1765" s="200">
        <v>39448</v>
      </c>
      <c r="P1765" s="196" t="s">
        <v>12760</v>
      </c>
      <c r="Q1765" s="196">
        <v>60</v>
      </c>
      <c r="R1765" s="196" t="s">
        <v>12755</v>
      </c>
      <c r="S1765" s="196" t="s">
        <v>20193</v>
      </c>
      <c r="T1765" s="198" t="str">
        <f t="shared" si="709"/>
        <v>2"-(P)</v>
      </c>
    </row>
    <row r="1766" spans="1:20" x14ac:dyDescent="0.25">
      <c r="A1766">
        <v>3495307</v>
      </c>
      <c r="B1766" t="s">
        <v>12347</v>
      </c>
      <c r="C1766" t="s">
        <v>15874</v>
      </c>
      <c r="D1766">
        <v>20191024</v>
      </c>
      <c r="E1766" s="199">
        <v>19624</v>
      </c>
      <c r="F1766" s="199">
        <v>3426293</v>
      </c>
      <c r="G1766" s="196" t="s">
        <v>12763</v>
      </c>
      <c r="H1766" s="196" t="s">
        <v>12762</v>
      </c>
      <c r="I1766" s="197">
        <v>102.18851607323234</v>
      </c>
      <c r="J1766" s="196" t="s">
        <v>11774</v>
      </c>
      <c r="K1766" s="196" t="s">
        <v>12755</v>
      </c>
      <c r="L1766" s="196">
        <v>57</v>
      </c>
      <c r="M1766" s="196">
        <v>57</v>
      </c>
      <c r="N1766" s="196" t="s">
        <v>20194</v>
      </c>
      <c r="O1766" s="200">
        <v>39448</v>
      </c>
      <c r="P1766" s="196" t="s">
        <v>12762</v>
      </c>
      <c r="Q1766" s="196">
        <v>57</v>
      </c>
      <c r="R1766" s="196" t="s">
        <v>12755</v>
      </c>
      <c r="S1766" s="196" t="s">
        <v>20127</v>
      </c>
      <c r="T1766" s="198" t="str">
        <f t="shared" si="709"/>
        <v>1"-(P)</v>
      </c>
    </row>
    <row r="1767" spans="1:20" x14ac:dyDescent="0.25">
      <c r="A1767">
        <v>1737477</v>
      </c>
      <c r="B1767" t="s">
        <v>20195</v>
      </c>
      <c r="C1767" t="s">
        <v>15874</v>
      </c>
      <c r="D1767">
        <v>20191112</v>
      </c>
      <c r="E1767" s="199">
        <v>21146</v>
      </c>
      <c r="F1767" s="199">
        <v>2634432</v>
      </c>
      <c r="G1767" s="196" t="s">
        <v>12759</v>
      </c>
      <c r="H1767" s="196" t="s">
        <v>12762</v>
      </c>
      <c r="I1767" s="197">
        <v>154.76468242241916</v>
      </c>
      <c r="J1767" s="196" t="s">
        <v>20196</v>
      </c>
      <c r="K1767" s="196" t="s">
        <v>12755</v>
      </c>
      <c r="L1767" s="196">
        <v>57</v>
      </c>
      <c r="M1767" s="196">
        <v>57</v>
      </c>
      <c r="N1767" s="196" t="s">
        <v>17498</v>
      </c>
      <c r="O1767" s="200">
        <v>41465</v>
      </c>
      <c r="P1767" s="196" t="s">
        <v>12760</v>
      </c>
      <c r="Q1767" s="196">
        <v>57</v>
      </c>
      <c r="R1767" s="196" t="s">
        <v>12755</v>
      </c>
      <c r="S1767" s="196" t="s">
        <v>17499</v>
      </c>
      <c r="T1767" s="198" t="str">
        <f t="shared" si="709"/>
        <v>2"-(P)</v>
      </c>
    </row>
    <row r="1768" spans="1:20" x14ac:dyDescent="0.25">
      <c r="A1768">
        <v>2564113</v>
      </c>
      <c r="B1768" t="s">
        <v>20197</v>
      </c>
      <c r="C1768" t="s">
        <v>15874</v>
      </c>
      <c r="D1768">
        <v>20191108</v>
      </c>
      <c r="E1768" s="199">
        <v>7599</v>
      </c>
      <c r="F1768" s="199">
        <v>1575052</v>
      </c>
      <c r="G1768" s="196" t="s">
        <v>12768</v>
      </c>
      <c r="H1768" s="196" t="s">
        <v>12762</v>
      </c>
      <c r="I1768" s="197">
        <v>105.6464956867096</v>
      </c>
      <c r="J1768" s="196" t="s">
        <v>20198</v>
      </c>
      <c r="K1768" s="196" t="s">
        <v>12755</v>
      </c>
      <c r="L1768" s="196">
        <v>35</v>
      </c>
      <c r="M1768" s="196">
        <v>35</v>
      </c>
      <c r="N1768" s="196" t="s">
        <v>15994</v>
      </c>
      <c r="O1768" s="200">
        <v>40661</v>
      </c>
      <c r="P1768" s="196" t="s">
        <v>12760</v>
      </c>
      <c r="Q1768" s="196">
        <v>35</v>
      </c>
      <c r="R1768" s="196" t="s">
        <v>12755</v>
      </c>
      <c r="S1768" s="196" t="s">
        <v>15995</v>
      </c>
      <c r="T1768" s="198" t="str">
        <f t="shared" ref="T1768:T1769" si="710">P1768&amp;"-"&amp;R1768</f>
        <v>2"-(P)</v>
      </c>
    </row>
    <row r="1769" spans="1:20" x14ac:dyDescent="0.25">
      <c r="A1769">
        <v>3407626</v>
      </c>
      <c r="B1769" t="s">
        <v>20199</v>
      </c>
      <c r="C1769" t="s">
        <v>15874</v>
      </c>
      <c r="D1769">
        <v>20191024</v>
      </c>
      <c r="E1769" s="199">
        <v>17502</v>
      </c>
      <c r="F1769" s="199">
        <v>4172352</v>
      </c>
      <c r="G1769" s="196" t="s">
        <v>12759</v>
      </c>
      <c r="H1769" s="196" t="s">
        <v>12760</v>
      </c>
      <c r="I1769" s="197">
        <v>139.69230074521093</v>
      </c>
      <c r="J1769" s="196" t="s">
        <v>20200</v>
      </c>
      <c r="K1769" s="196" t="s">
        <v>12755</v>
      </c>
      <c r="L1769" s="196">
        <v>57</v>
      </c>
      <c r="M1769" s="196">
        <v>57</v>
      </c>
      <c r="N1769" s="196" t="s">
        <v>20201</v>
      </c>
      <c r="O1769" s="200">
        <v>42780</v>
      </c>
      <c r="P1769" s="196" t="s">
        <v>12767</v>
      </c>
      <c r="Q1769" s="196">
        <v>57</v>
      </c>
      <c r="R1769" s="196" t="s">
        <v>12755</v>
      </c>
      <c r="S1769" s="196" t="s">
        <v>20202</v>
      </c>
      <c r="T1769" s="198" t="str">
        <f t="shared" si="710"/>
        <v>6"-(P)</v>
      </c>
    </row>
    <row r="1770" spans="1:20" x14ac:dyDescent="0.25">
      <c r="A1770">
        <v>195955</v>
      </c>
      <c r="B1770" t="s">
        <v>20203</v>
      </c>
      <c r="C1770" t="s">
        <v>15874</v>
      </c>
      <c r="D1770">
        <v>20191101</v>
      </c>
      <c r="E1770" s="199">
        <v>1846</v>
      </c>
      <c r="F1770" s="199">
        <v>441343</v>
      </c>
      <c r="G1770" s="196" t="s">
        <v>12759</v>
      </c>
      <c r="H1770" s="196" t="s">
        <v>12762</v>
      </c>
      <c r="I1770" s="197">
        <v>22.649636442212607</v>
      </c>
      <c r="J1770" s="196" t="s">
        <v>16619</v>
      </c>
      <c r="K1770" s="196" t="s">
        <v>12758</v>
      </c>
      <c r="L1770" s="196">
        <v>45</v>
      </c>
      <c r="M1770" s="196">
        <v>45</v>
      </c>
      <c r="N1770" s="196" t="s">
        <v>20204</v>
      </c>
      <c r="O1770" s="200">
        <v>43269</v>
      </c>
      <c r="P1770" s="196" t="s">
        <v>12760</v>
      </c>
      <c r="Q1770" s="196">
        <v>45</v>
      </c>
      <c r="R1770" s="196" t="s">
        <v>12758</v>
      </c>
      <c r="S1770" s="196" t="s">
        <v>20205</v>
      </c>
      <c r="T1770" s="198" t="str">
        <f t="shared" ref="T1770:T1771" si="711">P1770&amp;"-"&amp;R1770</f>
        <v>2"-(W)</v>
      </c>
    </row>
    <row r="1771" spans="1:20" x14ac:dyDescent="0.25">
      <c r="A1771">
        <v>1634472</v>
      </c>
      <c r="B1771" t="s">
        <v>20206</v>
      </c>
      <c r="C1771" t="s">
        <v>15874</v>
      </c>
      <c r="D1771">
        <v>20191031</v>
      </c>
      <c r="E1771" s="199">
        <v>23510</v>
      </c>
      <c r="F1771" s="199">
        <v>171518</v>
      </c>
      <c r="G1771" s="196" t="s">
        <v>12763</v>
      </c>
      <c r="H1771" s="196" t="s">
        <v>12764</v>
      </c>
      <c r="I1771" s="197">
        <v>58.541217408017253</v>
      </c>
      <c r="J1771" s="196" t="s">
        <v>20207</v>
      </c>
      <c r="K1771" s="196" t="s">
        <v>12755</v>
      </c>
      <c r="L1771" s="196">
        <v>0</v>
      </c>
      <c r="M1771" s="196">
        <v>0</v>
      </c>
      <c r="N1771" s="196" t="s">
        <v>16918</v>
      </c>
      <c r="O1771" s="200">
        <v>43046</v>
      </c>
      <c r="P1771" s="196" t="s">
        <v>12766</v>
      </c>
      <c r="Q1771" s="196">
        <v>57</v>
      </c>
      <c r="R1771" s="196" t="s">
        <v>12758</v>
      </c>
      <c r="S1771" s="196" t="s">
        <v>16919</v>
      </c>
      <c r="T1771" s="198" t="str">
        <f t="shared" si="711"/>
        <v>8-5/8"-(W)</v>
      </c>
    </row>
    <row r="1772" spans="1:20" x14ac:dyDescent="0.25">
      <c r="A1772">
        <v>355222</v>
      </c>
      <c r="B1772" t="s">
        <v>20208</v>
      </c>
      <c r="C1772" t="s">
        <v>15874</v>
      </c>
      <c r="D1772">
        <v>20191106</v>
      </c>
      <c r="E1772" s="199">
        <v>3600</v>
      </c>
      <c r="F1772" s="199">
        <v>632713</v>
      </c>
      <c r="G1772" s="196" t="s">
        <v>12763</v>
      </c>
      <c r="H1772" s="196" t="s">
        <v>12762</v>
      </c>
      <c r="I1772" s="197">
        <v>175.82990340143903</v>
      </c>
      <c r="J1772" s="196" t="s">
        <v>19266</v>
      </c>
      <c r="K1772" s="196" t="s">
        <v>12755</v>
      </c>
      <c r="L1772" s="196">
        <v>60</v>
      </c>
      <c r="M1772" s="196">
        <v>60</v>
      </c>
      <c r="N1772" s="196" t="s">
        <v>20209</v>
      </c>
      <c r="O1772" s="200">
        <v>41823</v>
      </c>
      <c r="P1772" s="196" t="s">
        <v>12765</v>
      </c>
      <c r="Q1772" s="196">
        <v>60</v>
      </c>
      <c r="R1772" s="196" t="s">
        <v>12758</v>
      </c>
      <c r="S1772" s="196" t="s">
        <v>20210</v>
      </c>
      <c r="T1772" s="198" t="str">
        <f t="shared" ref="T1772:T1776" si="712">P1772&amp;"-"&amp;R1772</f>
        <v>3/4"-(W)</v>
      </c>
    </row>
    <row r="1773" spans="1:20" x14ac:dyDescent="0.25">
      <c r="A1773">
        <v>2138412</v>
      </c>
      <c r="B1773" t="s">
        <v>20211</v>
      </c>
      <c r="C1773" t="s">
        <v>15874</v>
      </c>
      <c r="D1773">
        <v>20191025</v>
      </c>
      <c r="E1773" s="199">
        <v>2205</v>
      </c>
      <c r="F1773" s="199">
        <v>644939</v>
      </c>
      <c r="G1773" s="196" t="s">
        <v>12759</v>
      </c>
      <c r="H1773" s="196" t="s">
        <v>12762</v>
      </c>
      <c r="I1773" s="197">
        <v>51.631096786149868</v>
      </c>
      <c r="J1773" s="196" t="s">
        <v>20212</v>
      </c>
      <c r="K1773" s="196" t="s">
        <v>12755</v>
      </c>
      <c r="L1773" s="196">
        <v>0</v>
      </c>
      <c r="M1773" s="196">
        <v>0</v>
      </c>
      <c r="N1773" s="196" t="s">
        <v>20213</v>
      </c>
      <c r="O1773" s="200">
        <v>39448</v>
      </c>
      <c r="P1773" s="196" t="s">
        <v>12760</v>
      </c>
      <c r="Q1773" s="196">
        <v>35</v>
      </c>
      <c r="R1773" s="196" t="s">
        <v>12755</v>
      </c>
      <c r="S1773" s="196" t="s">
        <v>20214</v>
      </c>
      <c r="T1773" s="198" t="str">
        <f t="shared" si="712"/>
        <v>2"-(P)</v>
      </c>
    </row>
    <row r="1774" spans="1:20" x14ac:dyDescent="0.25">
      <c r="A1774">
        <v>514009</v>
      </c>
      <c r="B1774" t="s">
        <v>20215</v>
      </c>
      <c r="C1774" t="s">
        <v>15874</v>
      </c>
      <c r="D1774">
        <v>20191113</v>
      </c>
      <c r="E1774" s="199">
        <v>33071</v>
      </c>
      <c r="F1774" s="199">
        <v>15972</v>
      </c>
      <c r="G1774" s="196" t="s">
        <v>12759</v>
      </c>
      <c r="H1774" s="196" t="s">
        <v>12762</v>
      </c>
      <c r="I1774" s="197">
        <v>53.563715506981787</v>
      </c>
      <c r="J1774" s="196" t="s">
        <v>20216</v>
      </c>
      <c r="K1774" s="196" t="s">
        <v>12755</v>
      </c>
      <c r="L1774" s="196">
        <v>0</v>
      </c>
      <c r="M1774" s="196">
        <v>0</v>
      </c>
      <c r="N1774" s="196" t="s">
        <v>19296</v>
      </c>
      <c r="O1774" s="200">
        <v>40907</v>
      </c>
      <c r="P1774" s="196" t="s">
        <v>12754</v>
      </c>
      <c r="Q1774" s="196">
        <v>60</v>
      </c>
      <c r="R1774" s="196" t="s">
        <v>12755</v>
      </c>
      <c r="S1774" s="196" t="s">
        <v>19297</v>
      </c>
      <c r="T1774" s="198" t="str">
        <f t="shared" si="712"/>
        <v>4"-(P)</v>
      </c>
    </row>
    <row r="1775" spans="1:20" x14ac:dyDescent="0.25">
      <c r="A1775">
        <v>3248141</v>
      </c>
      <c r="B1775" t="s">
        <v>20217</v>
      </c>
      <c r="C1775" t="s">
        <v>15874</v>
      </c>
      <c r="D1775">
        <v>20191024</v>
      </c>
      <c r="E1775" s="199">
        <v>19628</v>
      </c>
      <c r="F1775" s="199">
        <v>1371441</v>
      </c>
      <c r="G1775" s="196" t="s">
        <v>12768</v>
      </c>
      <c r="H1775" s="196" t="s">
        <v>12762</v>
      </c>
      <c r="I1775" s="197">
        <v>22.728315173574043</v>
      </c>
      <c r="J1775" s="196" t="s">
        <v>20218</v>
      </c>
      <c r="K1775" s="196" t="s">
        <v>12755</v>
      </c>
      <c r="L1775" s="196">
        <v>57</v>
      </c>
      <c r="M1775" s="196">
        <v>57</v>
      </c>
      <c r="N1775" s="196" t="s">
        <v>20219</v>
      </c>
      <c r="O1775" s="200">
        <v>39448</v>
      </c>
      <c r="P1775" s="196" t="s">
        <v>12762</v>
      </c>
      <c r="Q1775" s="196">
        <v>57</v>
      </c>
      <c r="R1775" s="196" t="s">
        <v>12755</v>
      </c>
      <c r="S1775" s="196" t="s">
        <v>20127</v>
      </c>
      <c r="T1775" s="198" t="str">
        <f t="shared" si="712"/>
        <v>1"-(P)</v>
      </c>
    </row>
    <row r="1776" spans="1:20" x14ac:dyDescent="0.25">
      <c r="A1776">
        <v>2855965</v>
      </c>
      <c r="B1776" t="s">
        <v>20220</v>
      </c>
      <c r="C1776" t="s">
        <v>15874</v>
      </c>
      <c r="D1776">
        <v>20191114</v>
      </c>
      <c r="E1776" s="199">
        <v>31068</v>
      </c>
      <c r="F1776" s="199">
        <v>2533997</v>
      </c>
      <c r="G1776" s="196" t="s">
        <v>12759</v>
      </c>
      <c r="H1776" s="196" t="s">
        <v>12762</v>
      </c>
      <c r="I1776" s="197">
        <v>26.000000016530354</v>
      </c>
      <c r="J1776" s="196" t="s">
        <v>20221</v>
      </c>
      <c r="K1776" s="196" t="s">
        <v>12755</v>
      </c>
      <c r="L1776" s="196">
        <v>0</v>
      </c>
      <c r="M1776" s="196">
        <v>0</v>
      </c>
      <c r="N1776" s="196" t="s">
        <v>20222</v>
      </c>
      <c r="O1776" s="200">
        <v>39814</v>
      </c>
      <c r="P1776" s="196" t="s">
        <v>12760</v>
      </c>
      <c r="Q1776" s="196">
        <v>57</v>
      </c>
      <c r="R1776" s="196" t="s">
        <v>12755</v>
      </c>
      <c r="S1776" s="196" t="s">
        <v>20223</v>
      </c>
      <c r="T1776" s="198" t="str">
        <f t="shared" si="712"/>
        <v>2"-(P)</v>
      </c>
    </row>
    <row r="1777" spans="1:20" x14ac:dyDescent="0.25">
      <c r="A1777">
        <v>3086867</v>
      </c>
      <c r="B1777" t="s">
        <v>20224</v>
      </c>
      <c r="C1777" t="s">
        <v>15874</v>
      </c>
      <c r="D1777">
        <v>20191021</v>
      </c>
      <c r="E1777" s="199">
        <v>4275</v>
      </c>
      <c r="F1777" s="199">
        <v>2759273</v>
      </c>
      <c r="G1777" s="196" t="s">
        <v>12759</v>
      </c>
      <c r="H1777" s="196" t="s">
        <v>12762</v>
      </c>
      <c r="I1777" s="197">
        <v>210.99999999868712</v>
      </c>
      <c r="J1777" s="196" t="s">
        <v>20225</v>
      </c>
      <c r="K1777" s="196" t="s">
        <v>12755</v>
      </c>
      <c r="L1777" s="196">
        <v>35</v>
      </c>
      <c r="M1777" s="196">
        <v>35</v>
      </c>
      <c r="N1777" s="196" t="s">
        <v>20226</v>
      </c>
      <c r="O1777" s="200">
        <v>41562</v>
      </c>
      <c r="P1777" s="196" t="s">
        <v>12760</v>
      </c>
      <c r="Q1777" s="196">
        <v>35</v>
      </c>
      <c r="R1777" s="196" t="s">
        <v>12755</v>
      </c>
      <c r="S1777" s="196" t="s">
        <v>16169</v>
      </c>
      <c r="T1777" s="198" t="str">
        <f t="shared" ref="T1777:T1778" si="713">P1777&amp;"-"&amp;R1777</f>
        <v>2"-(P)</v>
      </c>
    </row>
    <row r="1778" spans="1:20" x14ac:dyDescent="0.25">
      <c r="A1778">
        <v>3167632</v>
      </c>
      <c r="B1778" t="s">
        <v>12358</v>
      </c>
      <c r="C1778" t="s">
        <v>15874</v>
      </c>
      <c r="D1778">
        <v>20191022</v>
      </c>
      <c r="E1778" s="199">
        <v>3442</v>
      </c>
      <c r="F1778" s="199">
        <v>3363911</v>
      </c>
      <c r="G1778" s="196" t="s">
        <v>12763</v>
      </c>
      <c r="H1778" s="196" t="s">
        <v>12762</v>
      </c>
      <c r="I1778" s="197">
        <v>25.999999995969972</v>
      </c>
      <c r="J1778" s="196" t="s">
        <v>11717</v>
      </c>
      <c r="K1778" s="196" t="s">
        <v>12755</v>
      </c>
      <c r="L1778" s="196">
        <v>60</v>
      </c>
      <c r="M1778" s="196">
        <v>60</v>
      </c>
      <c r="N1778" s="196" t="s">
        <v>16882</v>
      </c>
      <c r="O1778" s="200">
        <v>42010</v>
      </c>
      <c r="P1778" s="196" t="s">
        <v>12760</v>
      </c>
      <c r="Q1778" s="196">
        <v>60</v>
      </c>
      <c r="R1778" s="196" t="s">
        <v>12755</v>
      </c>
      <c r="S1778" s="196" t="s">
        <v>11812</v>
      </c>
      <c r="T1778" s="198" t="str">
        <f t="shared" si="713"/>
        <v>2"-(P)</v>
      </c>
    </row>
    <row r="1779" spans="1:20" x14ac:dyDescent="0.25">
      <c r="A1779">
        <v>3678515</v>
      </c>
      <c r="B1779" t="s">
        <v>12586</v>
      </c>
      <c r="C1779" t="s">
        <v>15874</v>
      </c>
      <c r="D1779">
        <v>20191018</v>
      </c>
      <c r="E1779" s="199">
        <v>30205</v>
      </c>
      <c r="F1779" s="199">
        <v>4571981</v>
      </c>
      <c r="G1779" s="196" t="s">
        <v>12759</v>
      </c>
      <c r="H1779" s="196" t="s">
        <v>12760</v>
      </c>
      <c r="I1779" s="197">
        <v>132.11805546323228</v>
      </c>
      <c r="J1779" s="196" t="s">
        <v>11974</v>
      </c>
      <c r="K1779" s="196" t="s">
        <v>12755</v>
      </c>
      <c r="L1779" s="196">
        <v>57</v>
      </c>
      <c r="M1779" s="196">
        <v>57</v>
      </c>
      <c r="N1779" s="196" t="s">
        <v>17588</v>
      </c>
      <c r="O1779" s="200">
        <v>43053</v>
      </c>
      <c r="P1779" s="196" t="s">
        <v>12760</v>
      </c>
      <c r="Q1779" s="196">
        <v>57</v>
      </c>
      <c r="R1779" s="196" t="s">
        <v>12755</v>
      </c>
      <c r="S1779" s="196" t="s">
        <v>12049</v>
      </c>
      <c r="T1779" s="198" t="str">
        <f t="shared" ref="T1779:T1780" si="714">P1779&amp;"-"&amp;R1779</f>
        <v>2"-(P)</v>
      </c>
    </row>
    <row r="1780" spans="1:20" x14ac:dyDescent="0.25">
      <c r="A1780">
        <v>1579008</v>
      </c>
      <c r="B1780" t="s">
        <v>20227</v>
      </c>
      <c r="C1780" t="s">
        <v>15874</v>
      </c>
      <c r="D1780">
        <v>20191111</v>
      </c>
      <c r="E1780" s="199">
        <v>4536</v>
      </c>
      <c r="F1780" s="199">
        <v>1302234</v>
      </c>
      <c r="G1780" s="196" t="s">
        <v>12763</v>
      </c>
      <c r="H1780" s="196" t="s">
        <v>12762</v>
      </c>
      <c r="I1780" s="197">
        <v>250.06311056057837</v>
      </c>
      <c r="J1780" s="196" t="s">
        <v>20228</v>
      </c>
      <c r="K1780" s="196" t="s">
        <v>12755</v>
      </c>
      <c r="L1780" s="196">
        <v>60</v>
      </c>
      <c r="M1780" s="196">
        <v>60</v>
      </c>
      <c r="N1780" s="196" t="s">
        <v>18300</v>
      </c>
      <c r="O1780" s="200">
        <v>40589</v>
      </c>
      <c r="P1780" s="196" t="s">
        <v>12760</v>
      </c>
      <c r="Q1780" s="196">
        <v>60</v>
      </c>
      <c r="R1780" s="196" t="s">
        <v>12755</v>
      </c>
      <c r="S1780" s="196" t="s">
        <v>18301</v>
      </c>
      <c r="T1780" s="198" t="str">
        <f t="shared" si="714"/>
        <v>2"-(P)</v>
      </c>
    </row>
    <row r="1781" spans="1:20" x14ac:dyDescent="0.25">
      <c r="A1781">
        <v>270046</v>
      </c>
      <c r="B1781" t="s">
        <v>20229</v>
      </c>
      <c r="C1781" t="s">
        <v>15874</v>
      </c>
      <c r="D1781">
        <v>20191104</v>
      </c>
      <c r="E1781" s="199">
        <v>10565</v>
      </c>
      <c r="F1781" s="199">
        <v>2531996</v>
      </c>
      <c r="G1781" s="196" t="s">
        <v>12763</v>
      </c>
      <c r="H1781" s="196" t="s">
        <v>12762</v>
      </c>
      <c r="I1781" s="197">
        <v>18.00000000904803</v>
      </c>
      <c r="J1781" s="196" t="s">
        <v>20230</v>
      </c>
      <c r="K1781" s="196" t="s">
        <v>12758</v>
      </c>
      <c r="L1781" s="196">
        <v>60</v>
      </c>
      <c r="M1781" s="196">
        <v>60</v>
      </c>
      <c r="N1781" s="196" t="s">
        <v>20231</v>
      </c>
      <c r="O1781" s="200">
        <v>40736</v>
      </c>
      <c r="P1781" s="196" t="s">
        <v>12760</v>
      </c>
      <c r="Q1781" s="196">
        <v>60</v>
      </c>
      <c r="R1781" s="196" t="s">
        <v>12758</v>
      </c>
      <c r="S1781" s="196" t="s">
        <v>20232</v>
      </c>
      <c r="T1781" s="198" t="str">
        <f t="shared" ref="T1781" si="715">P1781&amp;"-"&amp;R1781</f>
        <v>2"-(W)</v>
      </c>
    </row>
    <row r="1782" spans="1:20" x14ac:dyDescent="0.25">
      <c r="A1782">
        <v>2651296</v>
      </c>
      <c r="B1782" t="s">
        <v>20233</v>
      </c>
      <c r="C1782" t="s">
        <v>15874</v>
      </c>
      <c r="D1782">
        <v>20191105</v>
      </c>
      <c r="E1782" s="199">
        <v>29357</v>
      </c>
      <c r="F1782" s="199">
        <v>75276</v>
      </c>
      <c r="G1782" s="196" t="s">
        <v>12759</v>
      </c>
      <c r="H1782" s="196" t="s">
        <v>12762</v>
      </c>
      <c r="I1782" s="197">
        <v>138.95695885732974</v>
      </c>
      <c r="J1782" s="196" t="s">
        <v>20027</v>
      </c>
      <c r="K1782" s="196" t="s">
        <v>12755</v>
      </c>
      <c r="L1782" s="196">
        <v>0</v>
      </c>
      <c r="M1782" s="196">
        <v>0</v>
      </c>
      <c r="N1782" s="196" t="s">
        <v>19653</v>
      </c>
      <c r="O1782" s="200">
        <v>42822</v>
      </c>
      <c r="P1782" s="196" t="s">
        <v>12760</v>
      </c>
      <c r="Q1782" s="196">
        <v>57</v>
      </c>
      <c r="R1782" s="196" t="s">
        <v>12755</v>
      </c>
      <c r="S1782" s="196" t="s">
        <v>19654</v>
      </c>
      <c r="T1782" s="198" t="str">
        <f t="shared" ref="T1782" si="716">P1782&amp;"-"&amp;R1782</f>
        <v>2"-(P)</v>
      </c>
    </row>
    <row r="1783" spans="1:20" x14ac:dyDescent="0.25">
      <c r="A1783">
        <v>2890026</v>
      </c>
      <c r="B1783" t="s">
        <v>20234</v>
      </c>
      <c r="C1783" t="s">
        <v>15874</v>
      </c>
      <c r="D1783">
        <v>20191104</v>
      </c>
      <c r="E1783" s="199">
        <v>1913</v>
      </c>
      <c r="F1783" s="199">
        <v>653362</v>
      </c>
      <c r="G1783" s="196" t="s">
        <v>12759</v>
      </c>
      <c r="H1783" s="196" t="s">
        <v>12762</v>
      </c>
      <c r="I1783" s="197">
        <v>23.649096213028923</v>
      </c>
      <c r="J1783" s="196" t="s">
        <v>20235</v>
      </c>
      <c r="K1783" s="196" t="s">
        <v>12755</v>
      </c>
      <c r="L1783" s="196">
        <v>45</v>
      </c>
      <c r="M1783" s="196">
        <v>45</v>
      </c>
      <c r="N1783" s="196" t="s">
        <v>16751</v>
      </c>
      <c r="O1783" s="200">
        <v>40193</v>
      </c>
      <c r="P1783" s="196" t="s">
        <v>12760</v>
      </c>
      <c r="Q1783" s="196">
        <v>45</v>
      </c>
      <c r="R1783" s="196" t="s">
        <v>12755</v>
      </c>
      <c r="S1783" s="196" t="s">
        <v>16752</v>
      </c>
      <c r="T1783" s="198" t="str">
        <f t="shared" ref="T1783:T1784" si="717">P1783&amp;"-"&amp;R1783</f>
        <v>2"-(P)</v>
      </c>
    </row>
    <row r="1784" spans="1:20" x14ac:dyDescent="0.25">
      <c r="A1784">
        <v>1109552</v>
      </c>
      <c r="B1784" t="s">
        <v>20236</v>
      </c>
      <c r="C1784" t="s">
        <v>15874</v>
      </c>
      <c r="D1784">
        <v>20191108</v>
      </c>
      <c r="E1784" s="199">
        <v>31237</v>
      </c>
      <c r="F1784" s="199">
        <v>32715</v>
      </c>
      <c r="G1784" s="196" t="s">
        <v>12763</v>
      </c>
      <c r="H1784" s="196" t="s">
        <v>12762</v>
      </c>
      <c r="I1784" s="197">
        <v>34.927483389443395</v>
      </c>
      <c r="J1784" s="196" t="s">
        <v>20237</v>
      </c>
      <c r="K1784" s="196" t="s">
        <v>12755</v>
      </c>
      <c r="L1784" s="196">
        <v>0</v>
      </c>
      <c r="M1784" s="196">
        <v>0</v>
      </c>
      <c r="N1784" s="196" t="s">
        <v>20238</v>
      </c>
      <c r="O1784" s="200">
        <v>41353</v>
      </c>
      <c r="P1784" s="196" t="s">
        <v>12762</v>
      </c>
      <c r="Q1784" s="196">
        <v>57</v>
      </c>
      <c r="R1784" s="196" t="s">
        <v>12758</v>
      </c>
      <c r="S1784" s="196" t="s">
        <v>20239</v>
      </c>
      <c r="T1784" s="198" t="str">
        <f t="shared" si="717"/>
        <v>1"-(W)</v>
      </c>
    </row>
    <row r="1785" spans="1:20" x14ac:dyDescent="0.25">
      <c r="A1785">
        <v>3799382</v>
      </c>
      <c r="B1785" t="s">
        <v>20240</v>
      </c>
      <c r="C1785" t="s">
        <v>15874</v>
      </c>
      <c r="D1785">
        <v>20191018</v>
      </c>
      <c r="E1785" s="199">
        <v>29559</v>
      </c>
      <c r="F1785" s="199">
        <v>4929676</v>
      </c>
      <c r="G1785" s="196" t="s">
        <v>12759</v>
      </c>
      <c r="H1785" s="196" t="s">
        <v>12762</v>
      </c>
      <c r="I1785" s="197">
        <v>11.000105810798582</v>
      </c>
      <c r="J1785" s="196" t="s">
        <v>12088</v>
      </c>
      <c r="K1785" s="196" t="s">
        <v>12755</v>
      </c>
      <c r="L1785" s="196">
        <v>57</v>
      </c>
      <c r="M1785" s="196">
        <v>57</v>
      </c>
      <c r="N1785" s="196" t="s">
        <v>18426</v>
      </c>
      <c r="O1785" s="200">
        <v>43444</v>
      </c>
      <c r="P1785" s="196" t="s">
        <v>12760</v>
      </c>
      <c r="Q1785" s="196">
        <v>57</v>
      </c>
      <c r="R1785" s="196" t="s">
        <v>12755</v>
      </c>
      <c r="S1785" s="196" t="s">
        <v>12186</v>
      </c>
      <c r="T1785" s="198" t="str">
        <f t="shared" ref="T1785" si="718">P1785&amp;"-"&amp;R1785</f>
        <v>2"-(P)</v>
      </c>
    </row>
    <row r="1786" spans="1:20" x14ac:dyDescent="0.25">
      <c r="A1786">
        <v>2763779</v>
      </c>
      <c r="B1786" t="s">
        <v>20241</v>
      </c>
      <c r="C1786" t="s">
        <v>15874</v>
      </c>
      <c r="D1786">
        <v>20191018</v>
      </c>
      <c r="E1786" s="199">
        <v>13453</v>
      </c>
      <c r="F1786" s="199">
        <v>2587219</v>
      </c>
      <c r="G1786" s="196" t="s">
        <v>12763</v>
      </c>
      <c r="H1786" s="196" t="s">
        <v>12762</v>
      </c>
      <c r="I1786" s="197">
        <v>15.000000012531361</v>
      </c>
      <c r="J1786" s="196" t="s">
        <v>20242</v>
      </c>
      <c r="K1786" s="196" t="s">
        <v>12755</v>
      </c>
      <c r="L1786" s="196">
        <v>57</v>
      </c>
      <c r="M1786" s="196">
        <v>57</v>
      </c>
      <c r="N1786" s="196" t="s">
        <v>17615</v>
      </c>
      <c r="O1786" s="200">
        <v>41445</v>
      </c>
      <c r="P1786" s="196" t="s">
        <v>12760</v>
      </c>
      <c r="Q1786" s="196">
        <v>57</v>
      </c>
      <c r="R1786" s="196" t="s">
        <v>12755</v>
      </c>
      <c r="S1786" s="196" t="s">
        <v>17616</v>
      </c>
      <c r="T1786" s="198" t="str">
        <f t="shared" ref="T1786:T1788" si="719">P1786&amp;"-"&amp;R1786</f>
        <v>2"-(P)</v>
      </c>
    </row>
    <row r="1787" spans="1:20" x14ac:dyDescent="0.25">
      <c r="A1787">
        <v>3438008</v>
      </c>
      <c r="B1787" t="s">
        <v>12509</v>
      </c>
      <c r="C1787" t="s">
        <v>15874</v>
      </c>
      <c r="D1787">
        <v>20191114</v>
      </c>
      <c r="E1787" s="199">
        <v>21655</v>
      </c>
      <c r="F1787" s="199">
        <v>4206751</v>
      </c>
      <c r="G1787" s="196" t="s">
        <v>12763</v>
      </c>
      <c r="H1787" s="196" t="s">
        <v>12762</v>
      </c>
      <c r="I1787" s="197">
        <v>15.000000004529147</v>
      </c>
      <c r="J1787" s="196" t="s">
        <v>11963</v>
      </c>
      <c r="K1787" s="196" t="s">
        <v>12755</v>
      </c>
      <c r="L1787" s="196">
        <v>57</v>
      </c>
      <c r="M1787" s="196">
        <v>57</v>
      </c>
      <c r="N1787" s="196" t="s">
        <v>16462</v>
      </c>
      <c r="O1787" s="200">
        <v>42781</v>
      </c>
      <c r="P1787" s="196" t="s">
        <v>12760</v>
      </c>
      <c r="Q1787" s="196">
        <v>57</v>
      </c>
      <c r="R1787" s="196" t="s">
        <v>12755</v>
      </c>
      <c r="S1787" s="196" t="s">
        <v>12066</v>
      </c>
      <c r="T1787" s="198" t="str">
        <f t="shared" si="719"/>
        <v>2"-(P)</v>
      </c>
    </row>
    <row r="1788" spans="1:20" x14ac:dyDescent="0.25">
      <c r="A1788">
        <v>3126462</v>
      </c>
      <c r="B1788" t="s">
        <v>20243</v>
      </c>
      <c r="C1788" t="s">
        <v>15874</v>
      </c>
      <c r="D1788">
        <v>20191106</v>
      </c>
      <c r="E1788" s="199">
        <v>9628</v>
      </c>
      <c r="F1788" s="199">
        <v>1209827</v>
      </c>
      <c r="G1788" s="196" t="s">
        <v>12759</v>
      </c>
      <c r="H1788" s="196" t="s">
        <v>12762</v>
      </c>
      <c r="I1788" s="197">
        <v>159.16396849935265</v>
      </c>
      <c r="J1788" s="196" t="s">
        <v>20244</v>
      </c>
      <c r="K1788" s="196" t="s">
        <v>12755</v>
      </c>
      <c r="L1788" s="196"/>
      <c r="M1788" s="196"/>
      <c r="N1788" s="196" t="s">
        <v>17059</v>
      </c>
      <c r="O1788" s="200">
        <v>40401</v>
      </c>
      <c r="P1788" s="196" t="s">
        <v>12754</v>
      </c>
      <c r="Q1788" s="196">
        <v>45</v>
      </c>
      <c r="R1788" s="196" t="s">
        <v>12755</v>
      </c>
      <c r="S1788" s="196" t="s">
        <v>17060</v>
      </c>
      <c r="T1788" s="198" t="str">
        <f t="shared" si="719"/>
        <v>4"-(P)</v>
      </c>
    </row>
    <row r="1789" spans="1:20" x14ac:dyDescent="0.25">
      <c r="A1789">
        <v>771869</v>
      </c>
      <c r="B1789" t="s">
        <v>20245</v>
      </c>
      <c r="C1789" t="s">
        <v>15874</v>
      </c>
      <c r="D1789">
        <v>20191021</v>
      </c>
      <c r="E1789" s="199">
        <v>22652</v>
      </c>
      <c r="F1789" s="199">
        <v>207726</v>
      </c>
      <c r="G1789" s="196" t="s">
        <v>12763</v>
      </c>
      <c r="H1789" s="196" t="s">
        <v>12764</v>
      </c>
      <c r="I1789" s="197">
        <v>72.162228759073372</v>
      </c>
      <c r="J1789" s="196" t="s">
        <v>20246</v>
      </c>
      <c r="K1789" s="196" t="s">
        <v>12755</v>
      </c>
      <c r="L1789" s="196">
        <v>0</v>
      </c>
      <c r="M1789" s="196">
        <v>0</v>
      </c>
      <c r="N1789" s="196" t="s">
        <v>16045</v>
      </c>
      <c r="O1789" s="200">
        <v>40302</v>
      </c>
      <c r="P1789" s="196" t="s">
        <v>12760</v>
      </c>
      <c r="Q1789" s="196">
        <v>57</v>
      </c>
      <c r="R1789" s="196" t="s">
        <v>12755</v>
      </c>
      <c r="S1789" s="196" t="s">
        <v>16046</v>
      </c>
      <c r="T1789" s="198" t="str">
        <f t="shared" ref="T1789:T1793" si="720">P1789&amp;"-"&amp;R1789</f>
        <v>2"-(P)</v>
      </c>
    </row>
    <row r="1790" spans="1:20" x14ac:dyDescent="0.25">
      <c r="A1790">
        <v>2333178</v>
      </c>
      <c r="B1790" t="s">
        <v>20247</v>
      </c>
      <c r="C1790" t="s">
        <v>15874</v>
      </c>
      <c r="D1790">
        <v>20191111</v>
      </c>
      <c r="E1790" s="199">
        <v>326</v>
      </c>
      <c r="F1790" s="199">
        <v>859399</v>
      </c>
      <c r="G1790" s="196" t="s">
        <v>12759</v>
      </c>
      <c r="H1790" s="196" t="s">
        <v>12762</v>
      </c>
      <c r="I1790" s="197">
        <v>149.58180824490282</v>
      </c>
      <c r="J1790" s="196" t="s">
        <v>20248</v>
      </c>
      <c r="K1790" s="196" t="s">
        <v>12755</v>
      </c>
      <c r="L1790" s="196">
        <v>2</v>
      </c>
      <c r="M1790" s="196">
        <v>2</v>
      </c>
      <c r="N1790" s="196" t="s">
        <v>16266</v>
      </c>
      <c r="O1790" s="200">
        <v>39448</v>
      </c>
      <c r="P1790" s="196" t="s">
        <v>12760</v>
      </c>
      <c r="Q1790" s="196">
        <v>60</v>
      </c>
      <c r="R1790" s="196" t="s">
        <v>12755</v>
      </c>
      <c r="S1790" s="196" t="s">
        <v>16019</v>
      </c>
      <c r="T1790" s="198" t="str">
        <f t="shared" si="720"/>
        <v>2"-(P)</v>
      </c>
    </row>
    <row r="1791" spans="1:20" x14ac:dyDescent="0.25">
      <c r="A1791">
        <v>3651695</v>
      </c>
      <c r="B1791" t="s">
        <v>20249</v>
      </c>
      <c r="C1791" t="s">
        <v>15874</v>
      </c>
      <c r="D1791">
        <v>20191108</v>
      </c>
      <c r="E1791" s="199">
        <v>7677</v>
      </c>
      <c r="F1791" s="199">
        <v>5190522</v>
      </c>
      <c r="G1791" s="196" t="s">
        <v>12759</v>
      </c>
      <c r="H1791" s="196" t="s">
        <v>12760</v>
      </c>
      <c r="I1791" s="197">
        <v>54.00000000762585</v>
      </c>
      <c r="J1791" s="196" t="s">
        <v>20250</v>
      </c>
      <c r="K1791" s="196" t="s">
        <v>12755</v>
      </c>
      <c r="L1791" s="196">
        <v>35</v>
      </c>
      <c r="M1791" s="196">
        <v>35</v>
      </c>
      <c r="N1791" s="196" t="s">
        <v>20251</v>
      </c>
      <c r="O1791" s="200">
        <v>43496</v>
      </c>
      <c r="P1791" s="196" t="s">
        <v>12760</v>
      </c>
      <c r="Q1791" s="196">
        <v>35</v>
      </c>
      <c r="R1791" s="196" t="s">
        <v>12755</v>
      </c>
      <c r="S1791" s="196" t="s">
        <v>20252</v>
      </c>
      <c r="T1791" s="198" t="str">
        <f t="shared" si="720"/>
        <v>2"-(P)</v>
      </c>
    </row>
    <row r="1792" spans="1:20" x14ac:dyDescent="0.25">
      <c r="A1792">
        <v>2776834</v>
      </c>
      <c r="B1792" t="s">
        <v>20253</v>
      </c>
      <c r="C1792" t="s">
        <v>15874</v>
      </c>
      <c r="D1792">
        <v>20191114</v>
      </c>
      <c r="E1792" s="199">
        <v>25052</v>
      </c>
      <c r="F1792" s="199">
        <v>2957741</v>
      </c>
      <c r="G1792" s="196" t="s">
        <v>12763</v>
      </c>
      <c r="H1792" s="196" t="s">
        <v>12762</v>
      </c>
      <c r="I1792" s="197">
        <v>37.999999977383077</v>
      </c>
      <c r="J1792" s="196" t="s">
        <v>20254</v>
      </c>
      <c r="K1792" s="196" t="s">
        <v>12755</v>
      </c>
      <c r="L1792" s="196">
        <v>57</v>
      </c>
      <c r="M1792" s="196">
        <v>57</v>
      </c>
      <c r="N1792" s="196" t="s">
        <v>17120</v>
      </c>
      <c r="O1792" s="200">
        <v>40807</v>
      </c>
      <c r="P1792" s="196" t="s">
        <v>12767</v>
      </c>
      <c r="Q1792" s="196">
        <v>57</v>
      </c>
      <c r="R1792" s="196" t="s">
        <v>12755</v>
      </c>
      <c r="S1792" s="196" t="s">
        <v>17121</v>
      </c>
      <c r="T1792" s="198" t="str">
        <f t="shared" si="720"/>
        <v>6"-(P)</v>
      </c>
    </row>
    <row r="1793" spans="1:20" x14ac:dyDescent="0.25">
      <c r="A1793">
        <v>3419847</v>
      </c>
      <c r="B1793" t="s">
        <v>12499</v>
      </c>
      <c r="C1793" t="s">
        <v>15874</v>
      </c>
      <c r="D1793">
        <v>20191101</v>
      </c>
      <c r="E1793" s="199">
        <v>11250</v>
      </c>
      <c r="F1793" s="199">
        <v>4155535</v>
      </c>
      <c r="G1793" s="196" t="s">
        <v>12759</v>
      </c>
      <c r="H1793" s="196" t="s">
        <v>12762</v>
      </c>
      <c r="I1793" s="197">
        <v>421.45977261597744</v>
      </c>
      <c r="J1793" s="196" t="s">
        <v>11993</v>
      </c>
      <c r="K1793" s="196" t="s">
        <v>12755</v>
      </c>
      <c r="L1793" s="196">
        <v>45</v>
      </c>
      <c r="M1793" s="196">
        <v>45</v>
      </c>
      <c r="N1793" s="196" t="s">
        <v>20255</v>
      </c>
      <c r="O1793" s="200">
        <v>42773</v>
      </c>
      <c r="P1793" s="196" t="s">
        <v>12760</v>
      </c>
      <c r="Q1793" s="196">
        <v>45</v>
      </c>
      <c r="R1793" s="196" t="s">
        <v>12755</v>
      </c>
      <c r="S1793" s="196" t="s">
        <v>12037</v>
      </c>
      <c r="T1793" s="198" t="str">
        <f t="shared" si="720"/>
        <v>2"-(P)</v>
      </c>
    </row>
    <row r="1794" spans="1:20" x14ac:dyDescent="0.25">
      <c r="A1794">
        <v>3380238</v>
      </c>
      <c r="B1794" t="s">
        <v>20256</v>
      </c>
      <c r="C1794" t="s">
        <v>15874</v>
      </c>
      <c r="D1794">
        <v>20191105</v>
      </c>
      <c r="E1794" s="199">
        <v>3259</v>
      </c>
      <c r="F1794" s="199">
        <v>3992330</v>
      </c>
      <c r="G1794" s="196" t="s">
        <v>12763</v>
      </c>
      <c r="H1794" s="196" t="s">
        <v>12762</v>
      </c>
      <c r="I1794" s="197">
        <v>152.21393860814655</v>
      </c>
      <c r="J1794" s="196" t="s">
        <v>20257</v>
      </c>
      <c r="K1794" s="196" t="s">
        <v>12755</v>
      </c>
      <c r="L1794" s="196">
        <v>45</v>
      </c>
      <c r="M1794" s="196">
        <v>45</v>
      </c>
      <c r="N1794" s="196" t="s">
        <v>20258</v>
      </c>
      <c r="O1794" s="200">
        <v>42706</v>
      </c>
      <c r="P1794" s="196" t="s">
        <v>12760</v>
      </c>
      <c r="Q1794" s="196">
        <v>45</v>
      </c>
      <c r="R1794" s="196" t="s">
        <v>12755</v>
      </c>
      <c r="S1794" s="196" t="s">
        <v>11920</v>
      </c>
      <c r="T1794" s="198" t="str">
        <f t="shared" ref="T1794:T1796" si="721">P1794&amp;"-"&amp;R1794</f>
        <v>2"-(P)</v>
      </c>
    </row>
    <row r="1795" spans="1:20" x14ac:dyDescent="0.25">
      <c r="A1795">
        <v>297011</v>
      </c>
      <c r="B1795" t="s">
        <v>20259</v>
      </c>
      <c r="C1795" t="s">
        <v>15874</v>
      </c>
      <c r="D1795">
        <v>20191111</v>
      </c>
      <c r="E1795" s="199">
        <v>18334</v>
      </c>
      <c r="F1795" s="199">
        <v>319657</v>
      </c>
      <c r="G1795" s="196" t="s">
        <v>12759</v>
      </c>
      <c r="H1795" s="196" t="s">
        <v>12762</v>
      </c>
      <c r="I1795" s="197">
        <v>384.74179489191522</v>
      </c>
      <c r="J1795" s="196" t="s">
        <v>20260</v>
      </c>
      <c r="K1795" s="196" t="s">
        <v>12755</v>
      </c>
      <c r="L1795" s="196">
        <v>0</v>
      </c>
      <c r="M1795" s="196">
        <v>0</v>
      </c>
      <c r="N1795" s="196" t="s">
        <v>19011</v>
      </c>
      <c r="O1795" s="200">
        <v>40413</v>
      </c>
      <c r="P1795" s="196" t="s">
        <v>12754</v>
      </c>
      <c r="Q1795" s="196">
        <v>60</v>
      </c>
      <c r="R1795" s="196" t="s">
        <v>12755</v>
      </c>
      <c r="S1795" s="196" t="s">
        <v>19012</v>
      </c>
      <c r="T1795" s="198" t="str">
        <f t="shared" si="721"/>
        <v>4"-(P)</v>
      </c>
    </row>
    <row r="1796" spans="1:20" x14ac:dyDescent="0.25">
      <c r="A1796">
        <v>2739632</v>
      </c>
      <c r="B1796" t="s">
        <v>20261</v>
      </c>
      <c r="C1796" t="s">
        <v>15874</v>
      </c>
      <c r="D1796">
        <v>20191101</v>
      </c>
      <c r="E1796" s="199">
        <v>1542</v>
      </c>
      <c r="F1796" s="199">
        <v>2060704</v>
      </c>
      <c r="G1796" s="196" t="s">
        <v>12759</v>
      </c>
      <c r="H1796" s="196" t="s">
        <v>12762</v>
      </c>
      <c r="I1796" s="197">
        <v>84.299496510488737</v>
      </c>
      <c r="J1796" s="196" t="s">
        <v>20262</v>
      </c>
      <c r="K1796" s="196" t="s">
        <v>12755</v>
      </c>
      <c r="L1796" s="196">
        <v>45</v>
      </c>
      <c r="M1796" s="196">
        <v>45</v>
      </c>
      <c r="N1796" s="196" t="s">
        <v>20263</v>
      </c>
      <c r="O1796" s="200">
        <v>42556</v>
      </c>
      <c r="P1796" s="196" t="s">
        <v>12760</v>
      </c>
      <c r="Q1796" s="196">
        <v>45</v>
      </c>
      <c r="R1796" s="196" t="s">
        <v>12755</v>
      </c>
      <c r="S1796" s="196" t="s">
        <v>20264</v>
      </c>
      <c r="T1796" s="198" t="str">
        <f t="shared" si="721"/>
        <v>2"-(P)</v>
      </c>
    </row>
    <row r="1797" spans="1:20" x14ac:dyDescent="0.25">
      <c r="A1797">
        <v>2206397</v>
      </c>
      <c r="B1797" t="s">
        <v>20265</v>
      </c>
      <c r="C1797" t="s">
        <v>15874</v>
      </c>
      <c r="D1797">
        <v>20191114</v>
      </c>
      <c r="E1797" s="199">
        <v>28093</v>
      </c>
      <c r="F1797" s="199">
        <v>647449</v>
      </c>
      <c r="G1797" s="196" t="s">
        <v>12763</v>
      </c>
      <c r="H1797" s="196" t="s">
        <v>12764</v>
      </c>
      <c r="I1797" s="197">
        <v>60.642338217347742</v>
      </c>
      <c r="J1797" s="196" t="s">
        <v>20266</v>
      </c>
      <c r="K1797" s="196" t="s">
        <v>12755</v>
      </c>
      <c r="L1797" s="196">
        <v>0</v>
      </c>
      <c r="M1797" s="196">
        <v>0</v>
      </c>
      <c r="N1797" s="196" t="s">
        <v>20049</v>
      </c>
      <c r="O1797" s="200">
        <v>39814</v>
      </c>
      <c r="P1797" s="196" t="s">
        <v>12760</v>
      </c>
      <c r="Q1797" s="196">
        <v>57</v>
      </c>
      <c r="R1797" s="196" t="s">
        <v>12755</v>
      </c>
      <c r="S1797" s="196" t="s">
        <v>20050</v>
      </c>
      <c r="T1797" s="198" t="str">
        <f t="shared" ref="T1797" si="722">P1797&amp;"-"&amp;R1797</f>
        <v>2"-(P)</v>
      </c>
    </row>
    <row r="1798" spans="1:20" x14ac:dyDescent="0.25">
      <c r="A1798">
        <v>256615</v>
      </c>
      <c r="B1798" t="s">
        <v>20267</v>
      </c>
      <c r="C1798" t="s">
        <v>15874</v>
      </c>
      <c r="D1798">
        <v>20191111</v>
      </c>
      <c r="E1798" s="199">
        <v>17894</v>
      </c>
      <c r="F1798" s="199">
        <v>11555</v>
      </c>
      <c r="G1798" s="196" t="s">
        <v>12763</v>
      </c>
      <c r="H1798" s="196" t="s">
        <v>12765</v>
      </c>
      <c r="I1798" s="197">
        <v>70.641635746543756</v>
      </c>
      <c r="J1798" s="196" t="s">
        <v>65</v>
      </c>
      <c r="K1798" s="196" t="s">
        <v>12758</v>
      </c>
      <c r="L1798" s="196">
        <v>0</v>
      </c>
      <c r="M1798" s="196">
        <v>0</v>
      </c>
      <c r="N1798" s="196" t="s">
        <v>20268</v>
      </c>
      <c r="O1798" s="200">
        <v>40351</v>
      </c>
      <c r="P1798" s="196" t="s">
        <v>12762</v>
      </c>
      <c r="Q1798" s="196">
        <v>60</v>
      </c>
      <c r="R1798" s="196" t="s">
        <v>12758</v>
      </c>
      <c r="S1798" s="196" t="s">
        <v>20269</v>
      </c>
      <c r="T1798" s="198" t="str">
        <f t="shared" ref="T1798:T1799" si="723">P1798&amp;"-"&amp;R1798</f>
        <v>1"-(W)</v>
      </c>
    </row>
    <row r="1799" spans="1:20" x14ac:dyDescent="0.25">
      <c r="A1799">
        <v>558524</v>
      </c>
      <c r="B1799" t="s">
        <v>20270</v>
      </c>
      <c r="C1799" t="s">
        <v>15874</v>
      </c>
      <c r="D1799">
        <v>20191108</v>
      </c>
      <c r="E1799" s="199">
        <v>7184</v>
      </c>
      <c r="F1799" s="199">
        <v>388547</v>
      </c>
      <c r="G1799" s="196" t="s">
        <v>12759</v>
      </c>
      <c r="H1799" s="196" t="s">
        <v>12762</v>
      </c>
      <c r="I1799" s="197">
        <v>116.40106667806991</v>
      </c>
      <c r="J1799" s="196" t="s">
        <v>20271</v>
      </c>
      <c r="K1799" s="196" t="s">
        <v>12755</v>
      </c>
      <c r="L1799" s="196">
        <v>60</v>
      </c>
      <c r="M1799" s="196">
        <v>60</v>
      </c>
      <c r="N1799" s="196" t="s">
        <v>20272</v>
      </c>
      <c r="O1799" s="200">
        <v>41576</v>
      </c>
      <c r="P1799" s="196" t="s">
        <v>12760</v>
      </c>
      <c r="Q1799" s="196">
        <v>60</v>
      </c>
      <c r="R1799" s="196" t="s">
        <v>12755</v>
      </c>
      <c r="S1799" s="196" t="s">
        <v>18868</v>
      </c>
      <c r="T1799" s="198" t="str">
        <f t="shared" si="723"/>
        <v>2"-(P)</v>
      </c>
    </row>
    <row r="1800" spans="1:20" x14ac:dyDescent="0.25">
      <c r="A1800">
        <v>3688661</v>
      </c>
      <c r="B1800" t="s">
        <v>20273</v>
      </c>
      <c r="C1800" t="s">
        <v>15874</v>
      </c>
      <c r="D1800">
        <v>20191021</v>
      </c>
      <c r="E1800" s="199">
        <v>21718</v>
      </c>
      <c r="F1800" s="199">
        <v>236121</v>
      </c>
      <c r="G1800" s="196" t="s">
        <v>12759</v>
      </c>
      <c r="H1800" s="196" t="s">
        <v>12762</v>
      </c>
      <c r="I1800" s="197">
        <v>181.55801989253786</v>
      </c>
      <c r="J1800" s="196" t="s">
        <v>20274</v>
      </c>
      <c r="K1800" s="196" t="s">
        <v>12758</v>
      </c>
      <c r="L1800" s="196">
        <v>57</v>
      </c>
      <c r="M1800" s="196">
        <v>57</v>
      </c>
      <c r="N1800" s="196" t="s">
        <v>17972</v>
      </c>
      <c r="O1800" s="200">
        <v>41589</v>
      </c>
      <c r="P1800" s="196" t="s">
        <v>12762</v>
      </c>
      <c r="Q1800" s="196">
        <v>57</v>
      </c>
      <c r="R1800" s="196" t="s">
        <v>12755</v>
      </c>
      <c r="S1800" s="196" t="s">
        <v>17973</v>
      </c>
      <c r="T1800" s="198" t="str">
        <f t="shared" ref="T1800" si="724">P1800&amp;"-"&amp;R1800</f>
        <v>1"-(P)</v>
      </c>
    </row>
    <row r="1801" spans="1:20" x14ac:dyDescent="0.25">
      <c r="A1801">
        <v>3859729</v>
      </c>
      <c r="B1801" t="s">
        <v>20275</v>
      </c>
      <c r="C1801" t="s">
        <v>15874</v>
      </c>
      <c r="D1801">
        <v>20191022</v>
      </c>
      <c r="E1801" s="199">
        <v>19298</v>
      </c>
      <c r="F1801" s="199">
        <v>4938063</v>
      </c>
      <c r="G1801" s="196" t="s">
        <v>12763</v>
      </c>
      <c r="H1801" s="196" t="s">
        <v>12762</v>
      </c>
      <c r="I1801" s="197">
        <v>179.71712542823673</v>
      </c>
      <c r="J1801" s="196" t="s">
        <v>20276</v>
      </c>
      <c r="K1801" s="196" t="s">
        <v>12755</v>
      </c>
      <c r="L1801" s="196">
        <v>57</v>
      </c>
      <c r="M1801" s="196">
        <v>57</v>
      </c>
      <c r="N1801" s="196" t="s">
        <v>20277</v>
      </c>
      <c r="O1801" s="200">
        <v>43325</v>
      </c>
      <c r="P1801" s="196" t="s">
        <v>12762</v>
      </c>
      <c r="Q1801" s="196">
        <v>57</v>
      </c>
      <c r="R1801" s="196" t="s">
        <v>12755</v>
      </c>
      <c r="S1801" s="196" t="s">
        <v>12207</v>
      </c>
      <c r="T1801" s="198" t="str">
        <f t="shared" ref="T1801" si="725">P1801&amp;"-"&amp;R1801</f>
        <v>1"-(P)</v>
      </c>
    </row>
    <row r="1802" spans="1:20" x14ac:dyDescent="0.25">
      <c r="A1802">
        <v>3674645</v>
      </c>
      <c r="B1802" t="s">
        <v>12651</v>
      </c>
      <c r="C1802" t="s">
        <v>15874</v>
      </c>
      <c r="D1802">
        <v>20191024</v>
      </c>
      <c r="E1802" s="199">
        <v>11733</v>
      </c>
      <c r="F1802" s="199">
        <v>4808458</v>
      </c>
      <c r="G1802" s="196" t="s">
        <v>12763</v>
      </c>
      <c r="H1802" s="196" t="s">
        <v>12762</v>
      </c>
      <c r="I1802" s="197">
        <v>165.00000000197372</v>
      </c>
      <c r="J1802" s="196" t="s">
        <v>12147</v>
      </c>
      <c r="K1802" s="196" t="s">
        <v>12755</v>
      </c>
      <c r="L1802" s="196">
        <v>60</v>
      </c>
      <c r="M1802" s="196">
        <v>60</v>
      </c>
      <c r="N1802" s="196" t="s">
        <v>17307</v>
      </c>
      <c r="O1802" s="200">
        <v>42387</v>
      </c>
      <c r="P1802" s="196" t="s">
        <v>12760</v>
      </c>
      <c r="Q1802" s="196">
        <v>60</v>
      </c>
      <c r="R1802" s="196" t="s">
        <v>12755</v>
      </c>
      <c r="S1802" s="196" t="s">
        <v>11906</v>
      </c>
      <c r="T1802" s="198" t="str">
        <f t="shared" ref="T1802" si="726">P1802&amp;"-"&amp;R1802</f>
        <v>2"-(P)</v>
      </c>
    </row>
    <row r="1803" spans="1:20" x14ac:dyDescent="0.25">
      <c r="A1803">
        <v>2902574</v>
      </c>
      <c r="B1803" t="s">
        <v>20278</v>
      </c>
      <c r="C1803" t="s">
        <v>15874</v>
      </c>
      <c r="D1803">
        <v>20191025</v>
      </c>
      <c r="E1803" s="199">
        <v>17475</v>
      </c>
      <c r="F1803" s="199">
        <v>2678847</v>
      </c>
      <c r="G1803" s="196" t="s">
        <v>12759</v>
      </c>
      <c r="H1803" s="196" t="s">
        <v>12762</v>
      </c>
      <c r="I1803" s="197">
        <v>271.99999996065765</v>
      </c>
      <c r="J1803" s="196" t="s">
        <v>20279</v>
      </c>
      <c r="K1803" s="196" t="s">
        <v>12755</v>
      </c>
      <c r="L1803" s="196">
        <v>57</v>
      </c>
      <c r="M1803" s="196">
        <v>57</v>
      </c>
      <c r="N1803" s="196" t="s">
        <v>16450</v>
      </c>
      <c r="O1803" s="200">
        <v>41561</v>
      </c>
      <c r="P1803" s="196" t="s">
        <v>12760</v>
      </c>
      <c r="Q1803" s="196">
        <v>57</v>
      </c>
      <c r="R1803" s="196" t="s">
        <v>12755</v>
      </c>
      <c r="S1803" s="196" t="s">
        <v>16451</v>
      </c>
      <c r="T1803" s="198" t="str">
        <f t="shared" ref="T1803:T1806" si="727">P1803&amp;"-"&amp;R1803</f>
        <v>2"-(P)</v>
      </c>
    </row>
    <row r="1804" spans="1:20" x14ac:dyDescent="0.25">
      <c r="A1804">
        <v>3250135</v>
      </c>
      <c r="B1804" t="s">
        <v>20280</v>
      </c>
      <c r="C1804" t="s">
        <v>15874</v>
      </c>
      <c r="D1804">
        <v>20191112</v>
      </c>
      <c r="E1804" s="199">
        <v>21050</v>
      </c>
      <c r="F1804" s="199">
        <v>2027887</v>
      </c>
      <c r="G1804" s="196" t="s">
        <v>12763</v>
      </c>
      <c r="H1804" s="196" t="s">
        <v>12762</v>
      </c>
      <c r="I1804" s="197">
        <v>86.071206809129194</v>
      </c>
      <c r="J1804" s="196" t="s">
        <v>20281</v>
      </c>
      <c r="K1804" s="196" t="s">
        <v>12755</v>
      </c>
      <c r="L1804" s="196">
        <v>57</v>
      </c>
      <c r="M1804" s="196">
        <v>57</v>
      </c>
      <c r="N1804" s="196" t="s">
        <v>20282</v>
      </c>
      <c r="O1804" s="200">
        <v>40491</v>
      </c>
      <c r="P1804" s="196" t="s">
        <v>12760</v>
      </c>
      <c r="Q1804" s="196">
        <v>57</v>
      </c>
      <c r="R1804" s="196" t="s">
        <v>12755</v>
      </c>
      <c r="S1804" s="196" t="s">
        <v>17271</v>
      </c>
      <c r="T1804" s="198" t="str">
        <f t="shared" si="727"/>
        <v>2"-(P)</v>
      </c>
    </row>
    <row r="1805" spans="1:20" x14ac:dyDescent="0.25">
      <c r="A1805">
        <v>10920</v>
      </c>
      <c r="B1805" t="s">
        <v>20283</v>
      </c>
      <c r="C1805" t="s">
        <v>15874</v>
      </c>
      <c r="D1805">
        <v>20191031</v>
      </c>
      <c r="E1805" s="199">
        <v>32758</v>
      </c>
      <c r="F1805" s="199">
        <v>21953</v>
      </c>
      <c r="G1805" s="196" t="s">
        <v>12759</v>
      </c>
      <c r="H1805" s="196" t="s">
        <v>12762</v>
      </c>
      <c r="I1805" s="197">
        <v>149.84895908141709</v>
      </c>
      <c r="J1805" s="196" t="s">
        <v>20284</v>
      </c>
      <c r="K1805" s="196" t="s">
        <v>12755</v>
      </c>
      <c r="L1805" s="196">
        <v>60</v>
      </c>
      <c r="M1805" s="196">
        <v>60</v>
      </c>
      <c r="N1805" s="196" t="s">
        <v>19815</v>
      </c>
      <c r="O1805" s="200">
        <v>41330</v>
      </c>
      <c r="P1805" s="196" t="s">
        <v>12754</v>
      </c>
      <c r="Q1805" s="196">
        <v>60</v>
      </c>
      <c r="R1805" s="196" t="s">
        <v>12755</v>
      </c>
      <c r="S1805" s="196" t="s">
        <v>19816</v>
      </c>
      <c r="T1805" s="198" t="str">
        <f t="shared" si="727"/>
        <v>4"-(P)</v>
      </c>
    </row>
    <row r="1806" spans="1:20" x14ac:dyDescent="0.25">
      <c r="A1806">
        <v>3161605</v>
      </c>
      <c r="B1806" t="s">
        <v>12290</v>
      </c>
      <c r="C1806" t="s">
        <v>15874</v>
      </c>
      <c r="D1806">
        <v>20191111</v>
      </c>
      <c r="E1806" s="199">
        <v>12984</v>
      </c>
      <c r="F1806" s="199">
        <v>3439089</v>
      </c>
      <c r="G1806" s="196" t="s">
        <v>12759</v>
      </c>
      <c r="H1806" s="196" t="s">
        <v>12762</v>
      </c>
      <c r="I1806" s="197">
        <v>104.06158219112407</v>
      </c>
      <c r="J1806" s="196" t="s">
        <v>11640</v>
      </c>
      <c r="K1806" s="196" t="s">
        <v>12755</v>
      </c>
      <c r="L1806" s="196">
        <v>60</v>
      </c>
      <c r="M1806" s="196">
        <v>60</v>
      </c>
      <c r="N1806" s="196" t="s">
        <v>20285</v>
      </c>
      <c r="O1806" s="200">
        <v>41689</v>
      </c>
      <c r="P1806" s="196" t="s">
        <v>12760</v>
      </c>
      <c r="Q1806" s="196">
        <v>60</v>
      </c>
      <c r="R1806" s="196" t="s">
        <v>12755</v>
      </c>
      <c r="S1806" s="196" t="s">
        <v>11676</v>
      </c>
      <c r="T1806" s="198" t="str">
        <f t="shared" si="727"/>
        <v>2"-(P)</v>
      </c>
    </row>
    <row r="1807" spans="1:20" x14ac:dyDescent="0.25">
      <c r="A1807">
        <v>3412188</v>
      </c>
      <c r="B1807" t="s">
        <v>20286</v>
      </c>
      <c r="C1807" t="s">
        <v>15874</v>
      </c>
      <c r="D1807">
        <v>20191108</v>
      </c>
      <c r="E1807" s="199">
        <v>13423</v>
      </c>
      <c r="F1807" s="199">
        <v>834583</v>
      </c>
      <c r="G1807" s="196" t="s">
        <v>12763</v>
      </c>
      <c r="H1807" s="196" t="s">
        <v>12764</v>
      </c>
      <c r="I1807" s="197">
        <v>35.09316813661119</v>
      </c>
      <c r="J1807" s="196" t="s">
        <v>20287</v>
      </c>
      <c r="K1807" s="196" t="s">
        <v>12755</v>
      </c>
      <c r="L1807" s="196">
        <v>2</v>
      </c>
      <c r="M1807" s="196">
        <v>2</v>
      </c>
      <c r="N1807" s="196" t="s">
        <v>19737</v>
      </c>
      <c r="O1807" s="200">
        <v>40332</v>
      </c>
      <c r="P1807" s="196" t="s">
        <v>12760</v>
      </c>
      <c r="Q1807" s="196">
        <v>57</v>
      </c>
      <c r="R1807" s="196" t="s">
        <v>12755</v>
      </c>
      <c r="S1807" s="196" t="s">
        <v>17857</v>
      </c>
      <c r="T1807" s="198" t="str">
        <f t="shared" ref="T1807:T1809" si="728">P1807&amp;"-"&amp;R1807</f>
        <v>2"-(P)</v>
      </c>
    </row>
    <row r="1808" spans="1:20" x14ac:dyDescent="0.25">
      <c r="A1808">
        <v>1054866</v>
      </c>
      <c r="B1808" t="s">
        <v>20288</v>
      </c>
      <c r="C1808" t="s">
        <v>15874</v>
      </c>
      <c r="D1808">
        <v>20191029</v>
      </c>
      <c r="E1808" s="199">
        <v>383</v>
      </c>
      <c r="F1808" s="199">
        <v>1302236</v>
      </c>
      <c r="G1808" s="196" t="s">
        <v>12763</v>
      </c>
      <c r="H1808" s="196" t="s">
        <v>12764</v>
      </c>
      <c r="I1808" s="197">
        <v>62.839836692542335</v>
      </c>
      <c r="J1808" s="196" t="s">
        <v>20289</v>
      </c>
      <c r="K1808" s="196" t="s">
        <v>12755</v>
      </c>
      <c r="L1808" s="196">
        <v>45</v>
      </c>
      <c r="M1808" s="196">
        <v>45</v>
      </c>
      <c r="N1808" s="196" t="s">
        <v>20290</v>
      </c>
      <c r="O1808" s="200">
        <v>40533</v>
      </c>
      <c r="P1808" s="196" t="s">
        <v>12760</v>
      </c>
      <c r="Q1808" s="196">
        <v>45</v>
      </c>
      <c r="R1808" s="196" t="s">
        <v>12755</v>
      </c>
      <c r="S1808" s="196" t="s">
        <v>20291</v>
      </c>
      <c r="T1808" s="198" t="str">
        <f t="shared" si="728"/>
        <v>2"-(P)</v>
      </c>
    </row>
    <row r="1809" spans="1:20" x14ac:dyDescent="0.25">
      <c r="A1809">
        <v>3730093</v>
      </c>
      <c r="B1809" t="s">
        <v>20292</v>
      </c>
      <c r="C1809" t="s">
        <v>15874</v>
      </c>
      <c r="D1809">
        <v>20191028</v>
      </c>
      <c r="E1809" s="199">
        <v>17454</v>
      </c>
      <c r="F1809" s="199">
        <v>4957663</v>
      </c>
      <c r="G1809" s="196" t="s">
        <v>12753</v>
      </c>
      <c r="H1809" s="196" t="s">
        <v>12760</v>
      </c>
      <c r="I1809" s="197">
        <v>209.64545101285472</v>
      </c>
      <c r="J1809" s="196" t="s">
        <v>20293</v>
      </c>
      <c r="K1809" s="196" t="s">
        <v>12755</v>
      </c>
      <c r="L1809" s="196">
        <v>57</v>
      </c>
      <c r="M1809" s="196">
        <v>57</v>
      </c>
      <c r="N1809" s="196" t="s">
        <v>20294</v>
      </c>
      <c r="O1809" s="200">
        <v>43559</v>
      </c>
      <c r="P1809" s="196" t="s">
        <v>12760</v>
      </c>
      <c r="Q1809" s="196">
        <v>57</v>
      </c>
      <c r="R1809" s="196" t="s">
        <v>12755</v>
      </c>
      <c r="S1809" s="196" t="s">
        <v>20295</v>
      </c>
      <c r="T1809" s="198" t="str">
        <f t="shared" si="728"/>
        <v>2"-(P)</v>
      </c>
    </row>
    <row r="1810" spans="1:20" x14ac:dyDescent="0.25">
      <c r="A1810">
        <v>1612952</v>
      </c>
      <c r="B1810" t="s">
        <v>20296</v>
      </c>
      <c r="C1810" t="s">
        <v>15874</v>
      </c>
      <c r="D1810">
        <v>20191031</v>
      </c>
      <c r="E1810" s="199">
        <v>23365</v>
      </c>
      <c r="F1810" s="199">
        <v>171830</v>
      </c>
      <c r="G1810" s="196" t="s">
        <v>12763</v>
      </c>
      <c r="H1810" s="196" t="s">
        <v>12764</v>
      </c>
      <c r="I1810" s="197">
        <v>43.555434989943024</v>
      </c>
      <c r="J1810" s="196" t="s">
        <v>20297</v>
      </c>
      <c r="K1810" s="196" t="s">
        <v>12755</v>
      </c>
      <c r="L1810" s="196">
        <v>57</v>
      </c>
      <c r="M1810" s="196">
        <v>57</v>
      </c>
      <c r="N1810" s="196" t="s">
        <v>17342</v>
      </c>
      <c r="O1810" s="200">
        <v>43255</v>
      </c>
      <c r="P1810" s="196" t="s">
        <v>12760</v>
      </c>
      <c r="Q1810" s="196">
        <v>57</v>
      </c>
      <c r="R1810" s="196" t="s">
        <v>12755</v>
      </c>
      <c r="S1810" s="196" t="s">
        <v>17343</v>
      </c>
      <c r="T1810" s="198" t="str">
        <f t="shared" ref="T1810:T1812" si="729">P1810&amp;"-"&amp;R1810</f>
        <v>2"-(P)</v>
      </c>
    </row>
    <row r="1811" spans="1:20" x14ac:dyDescent="0.25">
      <c r="A1811">
        <v>2387244</v>
      </c>
      <c r="B1811" t="s">
        <v>20298</v>
      </c>
      <c r="C1811" t="s">
        <v>15874</v>
      </c>
      <c r="D1811">
        <v>20191111</v>
      </c>
      <c r="E1811" s="199">
        <v>52</v>
      </c>
      <c r="F1811" s="199">
        <v>829783</v>
      </c>
      <c r="G1811" s="196" t="s">
        <v>12763</v>
      </c>
      <c r="H1811" s="196" t="s">
        <v>12762</v>
      </c>
      <c r="I1811" s="197">
        <v>186.84201034729705</v>
      </c>
      <c r="J1811" s="196" t="s">
        <v>20299</v>
      </c>
      <c r="K1811" s="196" t="s">
        <v>12755</v>
      </c>
      <c r="L1811" s="196">
        <v>60</v>
      </c>
      <c r="M1811" s="196">
        <v>60</v>
      </c>
      <c r="N1811" s="196" t="s">
        <v>20300</v>
      </c>
      <c r="O1811" s="200">
        <v>40399</v>
      </c>
      <c r="P1811" s="196" t="s">
        <v>12760</v>
      </c>
      <c r="Q1811" s="196">
        <v>60</v>
      </c>
      <c r="R1811" s="196" t="s">
        <v>12755</v>
      </c>
      <c r="S1811" s="196" t="s">
        <v>20301</v>
      </c>
      <c r="T1811" s="198" t="str">
        <f t="shared" si="729"/>
        <v>2"-(P)</v>
      </c>
    </row>
    <row r="1812" spans="1:20" x14ac:dyDescent="0.25">
      <c r="A1812">
        <v>3806772</v>
      </c>
      <c r="B1812" t="s">
        <v>20302</v>
      </c>
      <c r="C1812" t="s">
        <v>15874</v>
      </c>
      <c r="D1812">
        <v>20191111</v>
      </c>
      <c r="E1812" s="199">
        <v>15513</v>
      </c>
      <c r="F1812" s="199">
        <v>613548</v>
      </c>
      <c r="G1812" s="196" t="s">
        <v>12763</v>
      </c>
      <c r="H1812" s="196" t="s">
        <v>12764</v>
      </c>
      <c r="I1812" s="197">
        <v>129.56596182530998</v>
      </c>
      <c r="J1812" s="196" t="s">
        <v>20303</v>
      </c>
      <c r="K1812" s="196" t="s">
        <v>12755</v>
      </c>
      <c r="L1812" s="196">
        <v>0</v>
      </c>
      <c r="M1812" s="196">
        <v>0</v>
      </c>
      <c r="N1812" s="196" t="s">
        <v>20304</v>
      </c>
      <c r="O1812" s="200">
        <v>39448</v>
      </c>
      <c r="P1812" s="196" t="s">
        <v>12760</v>
      </c>
      <c r="Q1812" s="196">
        <v>57</v>
      </c>
      <c r="R1812" s="196" t="s">
        <v>12755</v>
      </c>
      <c r="S1812" s="196" t="s">
        <v>20305</v>
      </c>
      <c r="T1812" s="198" t="str">
        <f t="shared" si="729"/>
        <v>2"-(P)</v>
      </c>
    </row>
    <row r="1813" spans="1:20" x14ac:dyDescent="0.25">
      <c r="A1813">
        <v>751823</v>
      </c>
      <c r="B1813" t="s">
        <v>20306</v>
      </c>
      <c r="C1813" t="s">
        <v>15874</v>
      </c>
      <c r="D1813">
        <v>20191030</v>
      </c>
      <c r="E1813" s="199">
        <v>19385</v>
      </c>
      <c r="F1813" s="199">
        <v>288483</v>
      </c>
      <c r="G1813" s="196" t="s">
        <v>12759</v>
      </c>
      <c r="H1813" s="196" t="s">
        <v>12764</v>
      </c>
      <c r="I1813" s="197">
        <v>86.378595219362822</v>
      </c>
      <c r="J1813" s="196" t="s">
        <v>17450</v>
      </c>
      <c r="K1813" s="196" t="s">
        <v>12755</v>
      </c>
      <c r="L1813" s="196">
        <v>57</v>
      </c>
      <c r="M1813" s="196">
        <v>57</v>
      </c>
      <c r="N1813" s="196" t="s">
        <v>17451</v>
      </c>
      <c r="O1813" s="200">
        <v>43032</v>
      </c>
      <c r="P1813" s="196" t="s">
        <v>12762</v>
      </c>
      <c r="Q1813" s="196">
        <v>57</v>
      </c>
      <c r="R1813" s="196" t="s">
        <v>12755</v>
      </c>
      <c r="S1813" s="196" t="s">
        <v>17452</v>
      </c>
      <c r="T1813" s="198" t="str">
        <f t="shared" ref="T1813:T1815" si="730">P1813&amp;"-"&amp;R1813</f>
        <v>1"-(P)</v>
      </c>
    </row>
    <row r="1814" spans="1:20" x14ac:dyDescent="0.25">
      <c r="A1814">
        <v>3741754</v>
      </c>
      <c r="B1814" t="s">
        <v>20307</v>
      </c>
      <c r="C1814" t="s">
        <v>15874</v>
      </c>
      <c r="D1814">
        <v>20191023</v>
      </c>
      <c r="E1814" s="199">
        <v>11128</v>
      </c>
      <c r="F1814" s="199">
        <v>5150498</v>
      </c>
      <c r="G1814" s="196" t="s">
        <v>12759</v>
      </c>
      <c r="H1814" s="196" t="s">
        <v>12762</v>
      </c>
      <c r="I1814" s="197">
        <v>12.006185518080279</v>
      </c>
      <c r="J1814" s="196" t="s">
        <v>20308</v>
      </c>
      <c r="K1814" s="196" t="s">
        <v>12755</v>
      </c>
      <c r="L1814" s="196">
        <v>60</v>
      </c>
      <c r="M1814" s="196">
        <v>60</v>
      </c>
      <c r="N1814" s="196" t="s">
        <v>20309</v>
      </c>
      <c r="O1814" s="200">
        <v>43486</v>
      </c>
      <c r="P1814" s="196" t="s">
        <v>12760</v>
      </c>
      <c r="Q1814" s="196">
        <v>60</v>
      </c>
      <c r="R1814" s="196" t="s">
        <v>12755</v>
      </c>
      <c r="S1814" s="196" t="s">
        <v>20310</v>
      </c>
      <c r="T1814" s="198" t="str">
        <f t="shared" si="730"/>
        <v>2"-(P)</v>
      </c>
    </row>
    <row r="1815" spans="1:20" x14ac:dyDescent="0.25">
      <c r="A1815">
        <v>3853833</v>
      </c>
      <c r="B1815" t="s">
        <v>20311</v>
      </c>
      <c r="C1815" t="s">
        <v>15874</v>
      </c>
      <c r="D1815">
        <v>20191025</v>
      </c>
      <c r="E1815" s="199">
        <v>2091</v>
      </c>
      <c r="F1815" s="199">
        <v>4777258</v>
      </c>
      <c r="G1815" s="196" t="s">
        <v>12759</v>
      </c>
      <c r="H1815" s="196" t="s">
        <v>12762</v>
      </c>
      <c r="I1815" s="197">
        <v>15.000000003244816</v>
      </c>
      <c r="J1815" s="196" t="s">
        <v>12115</v>
      </c>
      <c r="K1815" s="196" t="s">
        <v>12755</v>
      </c>
      <c r="L1815" s="196">
        <v>35</v>
      </c>
      <c r="M1815" s="196">
        <v>35</v>
      </c>
      <c r="N1815" s="196" t="s">
        <v>15952</v>
      </c>
      <c r="O1815" s="200">
        <v>43315</v>
      </c>
      <c r="P1815" s="196" t="s">
        <v>12760</v>
      </c>
      <c r="Q1815" s="196">
        <v>35</v>
      </c>
      <c r="R1815" s="196" t="s">
        <v>12755</v>
      </c>
      <c r="S1815" s="196" t="s">
        <v>12219</v>
      </c>
      <c r="T1815" s="198" t="str">
        <f t="shared" si="730"/>
        <v>2"-(P)</v>
      </c>
    </row>
    <row r="1816" spans="1:20" x14ac:dyDescent="0.25">
      <c r="A1816">
        <v>3438019</v>
      </c>
      <c r="B1816" t="s">
        <v>12514</v>
      </c>
      <c r="C1816" t="s">
        <v>15874</v>
      </c>
      <c r="D1816">
        <v>20191114</v>
      </c>
      <c r="E1816" s="199">
        <v>21685</v>
      </c>
      <c r="F1816" s="199">
        <v>4172344</v>
      </c>
      <c r="G1816" s="196" t="s">
        <v>12763</v>
      </c>
      <c r="H1816" s="196" t="s">
        <v>12762</v>
      </c>
      <c r="I1816" s="197">
        <v>15.442988908041428</v>
      </c>
      <c r="J1816" s="196" t="s">
        <v>11968</v>
      </c>
      <c r="K1816" s="196" t="s">
        <v>12755</v>
      </c>
      <c r="L1816" s="196">
        <v>57</v>
      </c>
      <c r="M1816" s="196">
        <v>57</v>
      </c>
      <c r="N1816" s="196" t="s">
        <v>16781</v>
      </c>
      <c r="O1816" s="200">
        <v>42781</v>
      </c>
      <c r="P1816" s="196" t="s">
        <v>12760</v>
      </c>
      <c r="Q1816" s="196">
        <v>57</v>
      </c>
      <c r="R1816" s="196" t="s">
        <v>12755</v>
      </c>
      <c r="S1816" s="196" t="s">
        <v>12066</v>
      </c>
      <c r="T1816" s="198" t="str">
        <f t="shared" ref="T1816:T1817" si="731">P1816&amp;"-"&amp;R1816</f>
        <v>2"-(P)</v>
      </c>
    </row>
    <row r="1817" spans="1:20" x14ac:dyDescent="0.25">
      <c r="A1817">
        <v>1284213</v>
      </c>
      <c r="B1817" t="s">
        <v>20312</v>
      </c>
      <c r="C1817" t="s">
        <v>15874</v>
      </c>
      <c r="D1817">
        <v>20191104</v>
      </c>
      <c r="E1817" s="199">
        <v>1880</v>
      </c>
      <c r="F1817" s="199">
        <v>3492305</v>
      </c>
      <c r="G1817" s="196" t="s">
        <v>12763</v>
      </c>
      <c r="H1817" s="196" t="s">
        <v>12762</v>
      </c>
      <c r="I1817" s="197">
        <v>130.75427218983495</v>
      </c>
      <c r="J1817" s="196" t="s">
        <v>17776</v>
      </c>
      <c r="K1817" s="196" t="s">
        <v>12755</v>
      </c>
      <c r="L1817" s="196">
        <v>45</v>
      </c>
      <c r="M1817" s="196">
        <v>45</v>
      </c>
      <c r="N1817" s="196" t="s">
        <v>16857</v>
      </c>
      <c r="O1817" s="200">
        <v>42191</v>
      </c>
      <c r="P1817" s="196" t="s">
        <v>12760</v>
      </c>
      <c r="Q1817" s="196">
        <v>45</v>
      </c>
      <c r="R1817" s="196" t="s">
        <v>12755</v>
      </c>
      <c r="S1817" s="196" t="s">
        <v>16858</v>
      </c>
      <c r="T1817" s="198" t="str">
        <f t="shared" si="731"/>
        <v>2"-(P)</v>
      </c>
    </row>
    <row r="1818" spans="1:20" x14ac:dyDescent="0.25">
      <c r="A1818">
        <v>3241245</v>
      </c>
      <c r="B1818" t="s">
        <v>12402</v>
      </c>
      <c r="C1818" t="s">
        <v>15874</v>
      </c>
      <c r="D1818">
        <v>20191022</v>
      </c>
      <c r="E1818" s="199">
        <v>6994</v>
      </c>
      <c r="F1818" s="199">
        <v>3585105</v>
      </c>
      <c r="G1818" s="196" t="s">
        <v>12763</v>
      </c>
      <c r="H1818" s="196" t="s">
        <v>12762</v>
      </c>
      <c r="I1818" s="197">
        <v>12.999999971459063</v>
      </c>
      <c r="J1818" s="196" t="s">
        <v>11737</v>
      </c>
      <c r="K1818" s="196" t="s">
        <v>12755</v>
      </c>
      <c r="L1818" s="196">
        <v>60</v>
      </c>
      <c r="M1818" s="196">
        <v>60</v>
      </c>
      <c r="N1818" s="196" t="s">
        <v>16089</v>
      </c>
      <c r="O1818" s="200">
        <v>40298</v>
      </c>
      <c r="P1818" s="196" t="s">
        <v>12762</v>
      </c>
      <c r="Q1818" s="196">
        <v>60</v>
      </c>
      <c r="R1818" s="196" t="s">
        <v>12755</v>
      </c>
      <c r="S1818" s="196" t="s">
        <v>16090</v>
      </c>
      <c r="T1818" s="198" t="str">
        <f t="shared" ref="T1818:T1820" si="732">P1818&amp;"-"&amp;R1818</f>
        <v>1"-(P)</v>
      </c>
    </row>
    <row r="1819" spans="1:20" x14ac:dyDescent="0.25">
      <c r="A1819">
        <v>2849243</v>
      </c>
      <c r="B1819" t="s">
        <v>20313</v>
      </c>
      <c r="C1819" t="s">
        <v>15874</v>
      </c>
      <c r="D1819">
        <v>20191114</v>
      </c>
      <c r="E1819" s="199">
        <v>27908</v>
      </c>
      <c r="F1819" s="199">
        <v>647300</v>
      </c>
      <c r="G1819" s="196" t="s">
        <v>12768</v>
      </c>
      <c r="H1819" s="196" t="s">
        <v>12764</v>
      </c>
      <c r="I1819" s="197">
        <v>24.539817662316519</v>
      </c>
      <c r="J1819" s="196" t="s">
        <v>19133</v>
      </c>
      <c r="K1819" s="196" t="s">
        <v>12755</v>
      </c>
      <c r="L1819" s="196">
        <v>0</v>
      </c>
      <c r="M1819" s="196">
        <v>0</v>
      </c>
      <c r="N1819" s="196" t="s">
        <v>19134</v>
      </c>
      <c r="O1819" s="200">
        <v>39814</v>
      </c>
      <c r="P1819" s="196" t="s">
        <v>12762</v>
      </c>
      <c r="Q1819" s="196">
        <v>57</v>
      </c>
      <c r="R1819" s="196" t="s">
        <v>12755</v>
      </c>
      <c r="S1819" s="196" t="s">
        <v>19133</v>
      </c>
      <c r="T1819" s="198" t="str">
        <f t="shared" si="732"/>
        <v>1"-(P)</v>
      </c>
    </row>
    <row r="1820" spans="1:20" x14ac:dyDescent="0.25">
      <c r="A1820">
        <v>2944731</v>
      </c>
      <c r="B1820" t="s">
        <v>20314</v>
      </c>
      <c r="C1820" t="s">
        <v>15874</v>
      </c>
      <c r="D1820">
        <v>20191018</v>
      </c>
      <c r="E1820" s="199">
        <v>21529</v>
      </c>
      <c r="F1820" s="199">
        <v>241918</v>
      </c>
      <c r="G1820" s="196" t="s">
        <v>12759</v>
      </c>
      <c r="H1820" s="196" t="s">
        <v>12762</v>
      </c>
      <c r="I1820" s="197">
        <v>135.02665467264498</v>
      </c>
      <c r="J1820" s="196" t="s">
        <v>16705</v>
      </c>
      <c r="K1820" s="196" t="s">
        <v>12758</v>
      </c>
      <c r="L1820" s="196">
        <v>0</v>
      </c>
      <c r="M1820" s="196">
        <v>0</v>
      </c>
      <c r="N1820" s="196" t="s">
        <v>16706</v>
      </c>
      <c r="O1820" s="200">
        <v>40406</v>
      </c>
      <c r="P1820" s="196" t="s">
        <v>12754</v>
      </c>
      <c r="Q1820" s="196">
        <v>57</v>
      </c>
      <c r="R1820" s="196" t="s">
        <v>12755</v>
      </c>
      <c r="S1820" s="196" t="s">
        <v>16707</v>
      </c>
      <c r="T1820" s="198" t="str">
        <f t="shared" si="732"/>
        <v>4"-(P)</v>
      </c>
    </row>
    <row r="1821" spans="1:20" x14ac:dyDescent="0.25">
      <c r="A1821">
        <v>3480941</v>
      </c>
      <c r="B1821" t="s">
        <v>12490</v>
      </c>
      <c r="C1821" t="s">
        <v>15874</v>
      </c>
      <c r="D1821">
        <v>20191017</v>
      </c>
      <c r="E1821" s="199">
        <v>6006</v>
      </c>
      <c r="F1821" s="199">
        <v>4247168</v>
      </c>
      <c r="G1821" s="196" t="s">
        <v>12763</v>
      </c>
      <c r="H1821" s="196" t="s">
        <v>12762</v>
      </c>
      <c r="I1821" s="197">
        <v>146.99999999105665</v>
      </c>
      <c r="J1821" s="196" t="s">
        <v>11943</v>
      </c>
      <c r="K1821" s="196" t="s">
        <v>12755</v>
      </c>
      <c r="L1821" s="196">
        <v>45</v>
      </c>
      <c r="M1821" s="196">
        <v>45</v>
      </c>
      <c r="N1821" s="196" t="s">
        <v>20315</v>
      </c>
      <c r="O1821" s="200">
        <v>42846</v>
      </c>
      <c r="P1821" s="196" t="s">
        <v>12760</v>
      </c>
      <c r="Q1821" s="196">
        <v>45</v>
      </c>
      <c r="R1821" s="196" t="s">
        <v>12755</v>
      </c>
      <c r="S1821" s="196" t="s">
        <v>12039</v>
      </c>
      <c r="T1821" s="198" t="str">
        <f t="shared" ref="T1821:T1822" si="733">P1821&amp;"-"&amp;R1821</f>
        <v>2"-(P)</v>
      </c>
    </row>
    <row r="1822" spans="1:20" x14ac:dyDescent="0.25">
      <c r="A1822">
        <v>47103</v>
      </c>
      <c r="B1822" t="s">
        <v>20316</v>
      </c>
      <c r="C1822" t="s">
        <v>15874</v>
      </c>
      <c r="D1822">
        <v>20191024</v>
      </c>
      <c r="E1822" s="199">
        <v>21970</v>
      </c>
      <c r="F1822" s="199">
        <v>2254754</v>
      </c>
      <c r="G1822" s="196" t="s">
        <v>12763</v>
      </c>
      <c r="H1822" s="196" t="s">
        <v>12762</v>
      </c>
      <c r="I1822" s="197">
        <v>105.49332310681679</v>
      </c>
      <c r="J1822" s="196" t="s">
        <v>18427</v>
      </c>
      <c r="K1822" s="196" t="s">
        <v>12755</v>
      </c>
      <c r="L1822" s="196">
        <v>57</v>
      </c>
      <c r="M1822" s="196">
        <v>57</v>
      </c>
      <c r="N1822" s="196" t="s">
        <v>20317</v>
      </c>
      <c r="O1822" s="200">
        <v>41313</v>
      </c>
      <c r="P1822" s="196" t="s">
        <v>12760</v>
      </c>
      <c r="Q1822" s="196">
        <v>57</v>
      </c>
      <c r="R1822" s="196" t="s">
        <v>12755</v>
      </c>
      <c r="S1822" s="196" t="s">
        <v>20318</v>
      </c>
      <c r="T1822" s="198" t="str">
        <f t="shared" si="733"/>
        <v>2"-(P)</v>
      </c>
    </row>
    <row r="1823" spans="1:20" x14ac:dyDescent="0.25">
      <c r="A1823">
        <v>2621352</v>
      </c>
      <c r="B1823" t="s">
        <v>20319</v>
      </c>
      <c r="C1823" t="s">
        <v>15874</v>
      </c>
      <c r="D1823">
        <v>20191113</v>
      </c>
      <c r="E1823" s="199">
        <v>25546</v>
      </c>
      <c r="F1823" s="199">
        <v>122707</v>
      </c>
      <c r="G1823" s="196" t="s">
        <v>12768</v>
      </c>
      <c r="H1823" s="196" t="s">
        <v>12764</v>
      </c>
      <c r="I1823" s="197">
        <v>47.060391772702012</v>
      </c>
      <c r="J1823" s="196" t="s">
        <v>16490</v>
      </c>
      <c r="K1823" s="196" t="s">
        <v>12755</v>
      </c>
      <c r="L1823" s="196">
        <v>57</v>
      </c>
      <c r="M1823" s="196">
        <v>57</v>
      </c>
      <c r="N1823" s="196" t="s">
        <v>16491</v>
      </c>
      <c r="O1823" s="200">
        <v>42034</v>
      </c>
      <c r="P1823" s="196" t="s">
        <v>12760</v>
      </c>
      <c r="Q1823" s="196">
        <v>57</v>
      </c>
      <c r="R1823" s="196" t="s">
        <v>12755</v>
      </c>
      <c r="S1823" s="196" t="s">
        <v>16492</v>
      </c>
      <c r="T1823" s="198" t="str">
        <f t="shared" ref="T1823" si="734">P1823&amp;"-"&amp;R1823</f>
        <v>2"-(P)</v>
      </c>
    </row>
    <row r="1824" spans="1:20" x14ac:dyDescent="0.25">
      <c r="A1824">
        <v>3628169</v>
      </c>
      <c r="B1824" t="s">
        <v>12523</v>
      </c>
      <c r="C1824" t="s">
        <v>15874</v>
      </c>
      <c r="D1824">
        <v>20191113</v>
      </c>
      <c r="E1824" s="199">
        <v>33149</v>
      </c>
      <c r="F1824" s="199">
        <v>4331178</v>
      </c>
      <c r="G1824" s="196" t="s">
        <v>12768</v>
      </c>
      <c r="H1824" s="196" t="s">
        <v>12762</v>
      </c>
      <c r="I1824" s="197">
        <v>17.000835016647443</v>
      </c>
      <c r="J1824" s="196" t="s">
        <v>12029</v>
      </c>
      <c r="K1824" s="196" t="s">
        <v>12755</v>
      </c>
      <c r="L1824" s="196">
        <v>60</v>
      </c>
      <c r="M1824" s="196">
        <v>60</v>
      </c>
      <c r="N1824" s="196" t="s">
        <v>18657</v>
      </c>
      <c r="O1824" s="200">
        <v>42837</v>
      </c>
      <c r="P1824" s="196" t="s">
        <v>12760</v>
      </c>
      <c r="Q1824" s="196">
        <v>60</v>
      </c>
      <c r="R1824" s="196" t="s">
        <v>12755</v>
      </c>
      <c r="S1824" s="196" t="s">
        <v>12065</v>
      </c>
      <c r="T1824" s="198" t="str">
        <f t="shared" ref="T1824:T1825" si="735">P1824&amp;"-"&amp;R1824</f>
        <v>2"-(P)</v>
      </c>
    </row>
    <row r="1825" spans="1:20" x14ac:dyDescent="0.25">
      <c r="A1825">
        <v>3681942</v>
      </c>
      <c r="B1825" t="s">
        <v>12653</v>
      </c>
      <c r="C1825" t="s">
        <v>15874</v>
      </c>
      <c r="D1825">
        <v>20191101</v>
      </c>
      <c r="E1825" s="199">
        <v>12192</v>
      </c>
      <c r="F1825" s="199">
        <v>4802096</v>
      </c>
      <c r="G1825" s="196" t="s">
        <v>12759</v>
      </c>
      <c r="H1825" s="196" t="s">
        <v>12762</v>
      </c>
      <c r="I1825" s="197">
        <v>162.0000000273827</v>
      </c>
      <c r="J1825" s="196" t="s">
        <v>12092</v>
      </c>
      <c r="K1825" s="196" t="s">
        <v>12755</v>
      </c>
      <c r="L1825" s="196">
        <v>55</v>
      </c>
      <c r="M1825" s="196">
        <v>55</v>
      </c>
      <c r="N1825" s="196" t="s">
        <v>18302</v>
      </c>
      <c r="O1825" s="200">
        <v>43314</v>
      </c>
      <c r="P1825" s="196" t="s">
        <v>12760</v>
      </c>
      <c r="Q1825" s="196">
        <v>55</v>
      </c>
      <c r="R1825" s="196" t="s">
        <v>12755</v>
      </c>
      <c r="S1825" s="196" t="s">
        <v>12189</v>
      </c>
      <c r="T1825" s="198" t="str">
        <f t="shared" si="735"/>
        <v>2"-(P)</v>
      </c>
    </row>
    <row r="1826" spans="1:20" x14ac:dyDescent="0.25">
      <c r="A1826">
        <v>531554</v>
      </c>
      <c r="B1826" t="s">
        <v>20320</v>
      </c>
      <c r="C1826" t="s">
        <v>15874</v>
      </c>
      <c r="D1826">
        <v>20191106</v>
      </c>
      <c r="E1826" s="199">
        <v>10929</v>
      </c>
      <c r="F1826" s="199">
        <v>329718</v>
      </c>
      <c r="G1826" s="196" t="s">
        <v>12759</v>
      </c>
      <c r="H1826" s="196" t="s">
        <v>12762</v>
      </c>
      <c r="I1826" s="197">
        <v>155.56973911662769</v>
      </c>
      <c r="J1826" s="196" t="s">
        <v>20321</v>
      </c>
      <c r="K1826" s="196" t="s">
        <v>12755</v>
      </c>
      <c r="L1826" s="196">
        <v>0</v>
      </c>
      <c r="M1826" s="196">
        <v>0</v>
      </c>
      <c r="N1826" s="196" t="s">
        <v>16177</v>
      </c>
      <c r="O1826" s="200">
        <v>40844</v>
      </c>
      <c r="P1826" s="196" t="s">
        <v>12760</v>
      </c>
      <c r="Q1826" s="196">
        <v>60</v>
      </c>
      <c r="R1826" s="196" t="s">
        <v>12755</v>
      </c>
      <c r="S1826" s="196" t="s">
        <v>16178</v>
      </c>
      <c r="T1826" s="198" t="str">
        <f t="shared" ref="T1826" si="736">P1826&amp;"-"&amp;R1826</f>
        <v>2"-(P)</v>
      </c>
    </row>
    <row r="1827" spans="1:20" x14ac:dyDescent="0.25">
      <c r="A1827">
        <v>112882</v>
      </c>
      <c r="B1827" t="s">
        <v>20322</v>
      </c>
      <c r="C1827" t="s">
        <v>15874</v>
      </c>
      <c r="D1827">
        <v>20191105</v>
      </c>
      <c r="E1827" s="199">
        <v>2274</v>
      </c>
      <c r="F1827" s="199">
        <v>4133135</v>
      </c>
      <c r="G1827" s="196" t="s">
        <v>12763</v>
      </c>
      <c r="H1827" s="196" t="s">
        <v>12762</v>
      </c>
      <c r="I1827" s="197">
        <v>12.845840131261191</v>
      </c>
      <c r="J1827" s="196" t="s">
        <v>20323</v>
      </c>
      <c r="K1827" s="196" t="s">
        <v>12755</v>
      </c>
      <c r="L1827" s="196">
        <v>45</v>
      </c>
      <c r="M1827" s="196">
        <v>45</v>
      </c>
      <c r="N1827" s="196" t="s">
        <v>20324</v>
      </c>
      <c r="O1827" s="200">
        <v>42857</v>
      </c>
      <c r="P1827" s="196" t="s">
        <v>12760</v>
      </c>
      <c r="Q1827" s="196">
        <v>45</v>
      </c>
      <c r="R1827" s="196" t="s">
        <v>12758</v>
      </c>
      <c r="S1827" s="196" t="s">
        <v>20325</v>
      </c>
      <c r="T1827" s="198" t="str">
        <f t="shared" ref="T1827:T1828" si="737">P1827&amp;"-"&amp;R1827</f>
        <v>2"-(W)</v>
      </c>
    </row>
    <row r="1828" spans="1:20" x14ac:dyDescent="0.25">
      <c r="A1828">
        <v>3808323</v>
      </c>
      <c r="B1828" t="s">
        <v>20326</v>
      </c>
      <c r="C1828" t="s">
        <v>15874</v>
      </c>
      <c r="D1828">
        <v>20191023</v>
      </c>
      <c r="E1828" s="199">
        <v>2937</v>
      </c>
      <c r="F1828" s="199">
        <v>5096505</v>
      </c>
      <c r="G1828" s="196" t="s">
        <v>12759</v>
      </c>
      <c r="H1828" s="196" t="s">
        <v>12762</v>
      </c>
      <c r="I1828" s="197">
        <v>12.228412385715007</v>
      </c>
      <c r="J1828" s="196" t="s">
        <v>20327</v>
      </c>
      <c r="K1828" s="196" t="s">
        <v>12755</v>
      </c>
      <c r="L1828" s="196">
        <v>45</v>
      </c>
      <c r="M1828" s="196">
        <v>45</v>
      </c>
      <c r="N1828" s="196" t="s">
        <v>18162</v>
      </c>
      <c r="O1828" s="200">
        <v>42660</v>
      </c>
      <c r="P1828" s="196" t="s">
        <v>12760</v>
      </c>
      <c r="Q1828" s="196">
        <v>45</v>
      </c>
      <c r="R1828" s="196" t="s">
        <v>12755</v>
      </c>
      <c r="S1828" s="196" t="s">
        <v>11919</v>
      </c>
      <c r="T1828" s="198" t="str">
        <f t="shared" si="737"/>
        <v>2"-(P)</v>
      </c>
    </row>
    <row r="1829" spans="1:20" x14ac:dyDescent="0.25">
      <c r="A1829">
        <v>3883930</v>
      </c>
      <c r="B1829" t="s">
        <v>20328</v>
      </c>
      <c r="C1829" t="s">
        <v>15874</v>
      </c>
      <c r="D1829">
        <v>20191104</v>
      </c>
      <c r="E1829" s="199">
        <v>1884</v>
      </c>
      <c r="F1829" s="199">
        <v>3492306</v>
      </c>
      <c r="G1829" s="196" t="s">
        <v>12763</v>
      </c>
      <c r="H1829" s="196" t="s">
        <v>12762</v>
      </c>
      <c r="I1829" s="197">
        <v>13.999999984802592</v>
      </c>
      <c r="J1829" s="196" t="s">
        <v>20329</v>
      </c>
      <c r="K1829" s="196" t="s">
        <v>12755</v>
      </c>
      <c r="L1829" s="196">
        <v>45</v>
      </c>
      <c r="M1829" s="196">
        <v>45</v>
      </c>
      <c r="N1829" s="196" t="s">
        <v>16857</v>
      </c>
      <c r="O1829" s="200">
        <v>42191</v>
      </c>
      <c r="P1829" s="196" t="s">
        <v>12760</v>
      </c>
      <c r="Q1829" s="196">
        <v>45</v>
      </c>
      <c r="R1829" s="196" t="s">
        <v>12755</v>
      </c>
      <c r="S1829" s="196" t="s">
        <v>16858</v>
      </c>
      <c r="T1829" s="198" t="str">
        <f t="shared" ref="T1829:T1830" si="738">P1829&amp;"-"&amp;R1829</f>
        <v>2"-(P)</v>
      </c>
    </row>
    <row r="1830" spans="1:20" x14ac:dyDescent="0.25">
      <c r="A1830">
        <v>2493880</v>
      </c>
      <c r="B1830" t="s">
        <v>20330</v>
      </c>
      <c r="C1830" t="s">
        <v>15874</v>
      </c>
      <c r="D1830">
        <v>20191018</v>
      </c>
      <c r="E1830" s="199">
        <v>25267</v>
      </c>
      <c r="F1830" s="199">
        <v>1333439</v>
      </c>
      <c r="G1830" s="196" t="s">
        <v>12763</v>
      </c>
      <c r="H1830" s="196" t="s">
        <v>12764</v>
      </c>
      <c r="I1830" s="197">
        <v>20.270140727394899</v>
      </c>
      <c r="J1830" s="196" t="s">
        <v>20331</v>
      </c>
      <c r="K1830" s="196" t="s">
        <v>12755</v>
      </c>
      <c r="L1830" s="196">
        <v>57</v>
      </c>
      <c r="M1830" s="196">
        <v>57</v>
      </c>
      <c r="N1830" s="196" t="s">
        <v>16979</v>
      </c>
      <c r="O1830" s="200">
        <v>40149</v>
      </c>
      <c r="P1830" s="196" t="s">
        <v>12764</v>
      </c>
      <c r="Q1830" s="196">
        <v>57</v>
      </c>
      <c r="R1830" s="196" t="s">
        <v>12755</v>
      </c>
      <c r="S1830" s="196" t="s">
        <v>16980</v>
      </c>
      <c r="T1830" s="198" t="str">
        <f t="shared" si="738"/>
        <v>1/2"-(P)</v>
      </c>
    </row>
    <row r="1831" spans="1:20" x14ac:dyDescent="0.25">
      <c r="A1831">
        <v>482910</v>
      </c>
      <c r="B1831" t="s">
        <v>20332</v>
      </c>
      <c r="C1831" t="s">
        <v>15874</v>
      </c>
      <c r="D1831">
        <v>20191031</v>
      </c>
      <c r="E1831" s="199">
        <v>11480</v>
      </c>
      <c r="F1831" s="199">
        <v>1457438</v>
      </c>
      <c r="G1831" s="196" t="s">
        <v>12768</v>
      </c>
      <c r="H1831" s="196" t="s">
        <v>12764</v>
      </c>
      <c r="I1831" s="197">
        <v>23.999981662265451</v>
      </c>
      <c r="J1831" s="196" t="s">
        <v>16146</v>
      </c>
      <c r="K1831" s="196" t="s">
        <v>12755</v>
      </c>
      <c r="L1831" s="196">
        <v>35</v>
      </c>
      <c r="M1831" s="196">
        <v>35</v>
      </c>
      <c r="N1831" s="196" t="s">
        <v>16147</v>
      </c>
      <c r="O1831" s="200">
        <v>40694</v>
      </c>
      <c r="P1831" s="196" t="s">
        <v>12760</v>
      </c>
      <c r="Q1831" s="196">
        <v>35</v>
      </c>
      <c r="R1831" s="196" t="s">
        <v>12755</v>
      </c>
      <c r="S1831" s="196" t="s">
        <v>16148</v>
      </c>
      <c r="T1831" s="198" t="str">
        <f t="shared" ref="T1831:T1832" si="739">P1831&amp;"-"&amp;R1831</f>
        <v>2"-(P)</v>
      </c>
    </row>
    <row r="1832" spans="1:20" x14ac:dyDescent="0.25">
      <c r="A1832">
        <v>2985610</v>
      </c>
      <c r="B1832" t="s">
        <v>20333</v>
      </c>
      <c r="C1832" t="s">
        <v>15874</v>
      </c>
      <c r="D1832">
        <v>20191106</v>
      </c>
      <c r="E1832" s="199">
        <v>29435</v>
      </c>
      <c r="F1832" s="199">
        <v>646654</v>
      </c>
      <c r="G1832" s="196" t="s">
        <v>12763</v>
      </c>
      <c r="H1832" s="196" t="s">
        <v>12764</v>
      </c>
      <c r="I1832" s="197">
        <v>36.71646688586879</v>
      </c>
      <c r="J1832" s="196" t="s">
        <v>20334</v>
      </c>
      <c r="K1832" s="196" t="s">
        <v>12755</v>
      </c>
      <c r="L1832" s="196">
        <v>0</v>
      </c>
      <c r="M1832" s="196">
        <v>0</v>
      </c>
      <c r="N1832" s="196" t="s">
        <v>20335</v>
      </c>
      <c r="O1832" s="200">
        <v>39814</v>
      </c>
      <c r="P1832" s="196" t="s">
        <v>12760</v>
      </c>
      <c r="Q1832" s="196">
        <v>57</v>
      </c>
      <c r="R1832" s="196" t="s">
        <v>12755</v>
      </c>
      <c r="S1832" s="196" t="s">
        <v>20336</v>
      </c>
      <c r="T1832" s="198" t="str">
        <f t="shared" si="739"/>
        <v>2"-(P)</v>
      </c>
    </row>
    <row r="1833" spans="1:20" x14ac:dyDescent="0.25">
      <c r="A1833">
        <v>52741</v>
      </c>
      <c r="B1833" t="s">
        <v>20337</v>
      </c>
      <c r="C1833" t="s">
        <v>15874</v>
      </c>
      <c r="D1833">
        <v>20191029</v>
      </c>
      <c r="E1833" s="199">
        <v>9629</v>
      </c>
      <c r="F1833" s="199">
        <v>4832859</v>
      </c>
      <c r="G1833" s="196" t="s">
        <v>12763</v>
      </c>
      <c r="H1833" s="196" t="s">
        <v>12762</v>
      </c>
      <c r="I1833" s="197">
        <v>30.000000014345481</v>
      </c>
      <c r="J1833" s="196" t="s">
        <v>20338</v>
      </c>
      <c r="K1833" s="196" t="s">
        <v>12755</v>
      </c>
      <c r="L1833" s="196">
        <v>60</v>
      </c>
      <c r="M1833" s="196">
        <v>60</v>
      </c>
      <c r="N1833" s="196" t="s">
        <v>16261</v>
      </c>
      <c r="O1833" s="200">
        <v>43319</v>
      </c>
      <c r="P1833" s="196" t="s">
        <v>12760</v>
      </c>
      <c r="Q1833" s="196">
        <v>60</v>
      </c>
      <c r="R1833" s="196" t="s">
        <v>12755</v>
      </c>
      <c r="S1833" s="196" t="s">
        <v>16262</v>
      </c>
      <c r="T1833" s="198" t="str">
        <f t="shared" ref="T1833:T1835" si="740">P1833&amp;"-"&amp;R1833</f>
        <v>2"-(P)</v>
      </c>
    </row>
    <row r="1834" spans="1:20" x14ac:dyDescent="0.25">
      <c r="A1834">
        <v>2693998</v>
      </c>
      <c r="B1834" t="s">
        <v>20339</v>
      </c>
      <c r="C1834" t="s">
        <v>15874</v>
      </c>
      <c r="D1834">
        <v>20191017</v>
      </c>
      <c r="E1834" s="199">
        <v>13415</v>
      </c>
      <c r="F1834" s="199">
        <v>605889</v>
      </c>
      <c r="G1834" s="196" t="s">
        <v>12759</v>
      </c>
      <c r="H1834" s="196" t="s">
        <v>12762</v>
      </c>
      <c r="I1834" s="197">
        <v>25.141515707663519</v>
      </c>
      <c r="J1834" s="196" t="s">
        <v>20340</v>
      </c>
      <c r="K1834" s="196" t="s">
        <v>12755</v>
      </c>
      <c r="L1834" s="196">
        <v>0</v>
      </c>
      <c r="M1834" s="196">
        <v>0</v>
      </c>
      <c r="N1834" s="196" t="s">
        <v>20341</v>
      </c>
      <c r="O1834" s="200">
        <v>39448</v>
      </c>
      <c r="P1834" s="196" t="s">
        <v>12762</v>
      </c>
      <c r="Q1834" s="196">
        <v>57</v>
      </c>
      <c r="R1834" s="196" t="s">
        <v>12755</v>
      </c>
      <c r="S1834" s="196" t="s">
        <v>20342</v>
      </c>
      <c r="T1834" s="198" t="str">
        <f t="shared" si="740"/>
        <v>1"-(P)</v>
      </c>
    </row>
    <row r="1835" spans="1:20" x14ac:dyDescent="0.25">
      <c r="A1835">
        <v>2770374</v>
      </c>
      <c r="B1835" t="s">
        <v>20343</v>
      </c>
      <c r="C1835" t="s">
        <v>15874</v>
      </c>
      <c r="D1835">
        <v>20191111</v>
      </c>
      <c r="E1835" s="199">
        <v>53</v>
      </c>
      <c r="F1835" s="199">
        <v>2168728</v>
      </c>
      <c r="G1835" s="196" t="s">
        <v>12759</v>
      </c>
      <c r="H1835" s="196" t="s">
        <v>12762</v>
      </c>
      <c r="I1835" s="197">
        <v>17.21896013707909</v>
      </c>
      <c r="J1835" s="196" t="s">
        <v>20344</v>
      </c>
      <c r="K1835" s="196" t="s">
        <v>12755</v>
      </c>
      <c r="L1835" s="196">
        <v>60</v>
      </c>
      <c r="M1835" s="196">
        <v>60</v>
      </c>
      <c r="N1835" s="196" t="s">
        <v>20345</v>
      </c>
      <c r="O1835" s="200">
        <v>41281</v>
      </c>
      <c r="P1835" s="196" t="s">
        <v>12760</v>
      </c>
      <c r="Q1835" s="196">
        <v>60</v>
      </c>
      <c r="R1835" s="196" t="s">
        <v>12755</v>
      </c>
      <c r="S1835" s="196" t="s">
        <v>20346</v>
      </c>
      <c r="T1835" s="198" t="str">
        <f t="shared" si="740"/>
        <v>2"-(P)</v>
      </c>
    </row>
    <row r="1836" spans="1:20" x14ac:dyDescent="0.25">
      <c r="A1836">
        <v>3452197</v>
      </c>
      <c r="B1836" t="s">
        <v>20347</v>
      </c>
      <c r="C1836" t="s">
        <v>15874</v>
      </c>
      <c r="D1836">
        <v>20191018</v>
      </c>
      <c r="E1836" s="199">
        <v>13449</v>
      </c>
      <c r="F1836" s="199">
        <v>241957</v>
      </c>
      <c r="G1836" s="196" t="s">
        <v>12763</v>
      </c>
      <c r="H1836" s="196" t="s">
        <v>12765</v>
      </c>
      <c r="I1836" s="197">
        <v>53.828158316838213</v>
      </c>
      <c r="J1836" s="196" t="s">
        <v>20348</v>
      </c>
      <c r="K1836" s="196" t="s">
        <v>12758</v>
      </c>
      <c r="L1836" s="196">
        <v>57</v>
      </c>
      <c r="M1836" s="196">
        <v>57</v>
      </c>
      <c r="N1836" s="196" t="s">
        <v>17615</v>
      </c>
      <c r="O1836" s="200">
        <v>41445</v>
      </c>
      <c r="P1836" s="196" t="s">
        <v>12760</v>
      </c>
      <c r="Q1836" s="196">
        <v>57</v>
      </c>
      <c r="R1836" s="196" t="s">
        <v>12755</v>
      </c>
      <c r="S1836" s="196" t="s">
        <v>17616</v>
      </c>
      <c r="T1836" s="198" t="str">
        <f t="shared" ref="T1836" si="741">P1836&amp;"-"&amp;R1836</f>
        <v>2"-(P)</v>
      </c>
    </row>
    <row r="1837" spans="1:20" x14ac:dyDescent="0.25">
      <c r="A1837">
        <v>3270185</v>
      </c>
      <c r="B1837" t="s">
        <v>12397</v>
      </c>
      <c r="C1837" t="s">
        <v>15874</v>
      </c>
      <c r="D1837">
        <v>20191112</v>
      </c>
      <c r="E1837" s="199">
        <v>21229</v>
      </c>
      <c r="F1837" s="199">
        <v>3869131</v>
      </c>
      <c r="G1837" s="196" t="s">
        <v>12759</v>
      </c>
      <c r="H1837" s="196" t="s">
        <v>12762</v>
      </c>
      <c r="I1837" s="197">
        <v>139.5892040782542</v>
      </c>
      <c r="J1837" s="196" t="s">
        <v>11745</v>
      </c>
      <c r="K1837" s="196" t="s">
        <v>12755</v>
      </c>
      <c r="L1837" s="196">
        <v>57</v>
      </c>
      <c r="M1837" s="196">
        <v>57</v>
      </c>
      <c r="N1837" s="196" t="s">
        <v>20349</v>
      </c>
      <c r="O1837" s="200">
        <v>42146</v>
      </c>
      <c r="P1837" s="196" t="s">
        <v>12760</v>
      </c>
      <c r="Q1837" s="196">
        <v>57</v>
      </c>
      <c r="R1837" s="196" t="s">
        <v>12755</v>
      </c>
      <c r="S1837" s="196" t="s">
        <v>11796</v>
      </c>
      <c r="T1837" s="198" t="str">
        <f t="shared" ref="T1837" si="742">P1837&amp;"-"&amp;R1837</f>
        <v>2"-(P)</v>
      </c>
    </row>
    <row r="1838" spans="1:20" x14ac:dyDescent="0.25">
      <c r="A1838">
        <v>3438523</v>
      </c>
      <c r="B1838" t="s">
        <v>20350</v>
      </c>
      <c r="C1838" t="s">
        <v>15874</v>
      </c>
      <c r="D1838">
        <v>20191108</v>
      </c>
      <c r="E1838" s="199">
        <v>5972</v>
      </c>
      <c r="F1838" s="199">
        <v>648904</v>
      </c>
      <c r="G1838" s="196" t="s">
        <v>12763</v>
      </c>
      <c r="H1838" s="196" t="s">
        <v>12764</v>
      </c>
      <c r="I1838" s="197">
        <v>34.998915443372447</v>
      </c>
      <c r="J1838" s="196" t="s">
        <v>16163</v>
      </c>
      <c r="K1838" s="196" t="s">
        <v>12755</v>
      </c>
      <c r="L1838" s="196">
        <v>2</v>
      </c>
      <c r="M1838" s="196">
        <v>2</v>
      </c>
      <c r="N1838" s="196" t="s">
        <v>16164</v>
      </c>
      <c r="O1838" s="200">
        <v>40093</v>
      </c>
      <c r="P1838" s="196" t="s">
        <v>12760</v>
      </c>
      <c r="Q1838" s="196">
        <v>45</v>
      </c>
      <c r="R1838" s="196" t="s">
        <v>12755</v>
      </c>
      <c r="S1838" s="196" t="s">
        <v>16165</v>
      </c>
      <c r="T1838" s="198" t="str">
        <f t="shared" ref="T1838" si="743">P1838&amp;"-"&amp;R1838</f>
        <v>2"-(P)</v>
      </c>
    </row>
    <row r="1839" spans="1:20" x14ac:dyDescent="0.25">
      <c r="A1839">
        <v>3226359</v>
      </c>
      <c r="B1839" t="s">
        <v>12376</v>
      </c>
      <c r="C1839" t="s">
        <v>15874</v>
      </c>
      <c r="D1839">
        <v>20191018</v>
      </c>
      <c r="E1839" s="199">
        <v>29818</v>
      </c>
      <c r="F1839" s="199">
        <v>3581518</v>
      </c>
      <c r="G1839" s="196" t="s">
        <v>12763</v>
      </c>
      <c r="H1839" s="196" t="s">
        <v>12762</v>
      </c>
      <c r="I1839" s="197">
        <v>81.308928440734846</v>
      </c>
      <c r="J1839" s="196" t="s">
        <v>11747</v>
      </c>
      <c r="K1839" s="196" t="s">
        <v>12755</v>
      </c>
      <c r="L1839" s="196">
        <v>57</v>
      </c>
      <c r="M1839" s="196">
        <v>57</v>
      </c>
      <c r="N1839" s="196" t="s">
        <v>17229</v>
      </c>
      <c r="O1839" s="200">
        <v>39814</v>
      </c>
      <c r="P1839" s="196" t="s">
        <v>12760</v>
      </c>
      <c r="Q1839" s="196">
        <v>57</v>
      </c>
      <c r="R1839" s="196" t="s">
        <v>12755</v>
      </c>
      <c r="S1839" s="196" t="s">
        <v>17230</v>
      </c>
      <c r="T1839" s="198" t="str">
        <f t="shared" ref="T1839:T1840" si="744">P1839&amp;"-"&amp;R1839</f>
        <v>2"-(P)</v>
      </c>
    </row>
    <row r="1840" spans="1:20" x14ac:dyDescent="0.25">
      <c r="A1840">
        <v>3027705</v>
      </c>
      <c r="B1840" t="s">
        <v>12292</v>
      </c>
      <c r="C1840" t="s">
        <v>15874</v>
      </c>
      <c r="D1840">
        <v>20191023</v>
      </c>
      <c r="E1840" s="199">
        <v>16084</v>
      </c>
      <c r="F1840" s="199">
        <v>3097451</v>
      </c>
      <c r="G1840" s="196" t="s">
        <v>12759</v>
      </c>
      <c r="H1840" s="196" t="s">
        <v>12762</v>
      </c>
      <c r="I1840" s="197">
        <v>127.99999999555584</v>
      </c>
      <c r="J1840" s="196" t="s">
        <v>11646</v>
      </c>
      <c r="K1840" s="196" t="s">
        <v>12755</v>
      </c>
      <c r="L1840" s="196">
        <v>57</v>
      </c>
      <c r="M1840" s="196">
        <v>57</v>
      </c>
      <c r="N1840" s="196" t="s">
        <v>20351</v>
      </c>
      <c r="O1840" s="200">
        <v>41618</v>
      </c>
      <c r="P1840" s="196" t="s">
        <v>12760</v>
      </c>
      <c r="Q1840" s="196">
        <v>57</v>
      </c>
      <c r="R1840" s="196" t="s">
        <v>12755</v>
      </c>
      <c r="S1840" s="196" t="s">
        <v>20352</v>
      </c>
      <c r="T1840" s="198" t="str">
        <f t="shared" si="744"/>
        <v>2"-(P)</v>
      </c>
    </row>
    <row r="1841" spans="1:20" x14ac:dyDescent="0.25">
      <c r="A1841">
        <v>1325003</v>
      </c>
      <c r="B1841" t="s">
        <v>20353</v>
      </c>
      <c r="C1841" t="s">
        <v>15874</v>
      </c>
      <c r="D1841">
        <v>20191031</v>
      </c>
      <c r="E1841" s="199">
        <v>32739</v>
      </c>
      <c r="F1841" s="199">
        <v>648120</v>
      </c>
      <c r="G1841" s="196" t="s">
        <v>12759</v>
      </c>
      <c r="H1841" s="196" t="s">
        <v>12762</v>
      </c>
      <c r="I1841" s="197">
        <v>118.05117341130921</v>
      </c>
      <c r="J1841" s="196" t="s">
        <v>20354</v>
      </c>
      <c r="K1841" s="196" t="s">
        <v>12755</v>
      </c>
      <c r="L1841" s="196">
        <v>60</v>
      </c>
      <c r="M1841" s="196">
        <v>60</v>
      </c>
      <c r="N1841" s="196" t="s">
        <v>20355</v>
      </c>
      <c r="O1841" s="200">
        <v>39448</v>
      </c>
      <c r="P1841" s="196" t="s">
        <v>12760</v>
      </c>
      <c r="Q1841" s="196">
        <v>60</v>
      </c>
      <c r="R1841" s="196" t="s">
        <v>12755</v>
      </c>
      <c r="S1841" s="196" t="s">
        <v>16643</v>
      </c>
      <c r="T1841" s="198" t="str">
        <f t="shared" ref="T1841:T1843" si="745">P1841&amp;"-"&amp;R1841</f>
        <v>2"-(P)</v>
      </c>
    </row>
    <row r="1842" spans="1:20" x14ac:dyDescent="0.25">
      <c r="A1842">
        <v>161627</v>
      </c>
      <c r="B1842" t="s">
        <v>20356</v>
      </c>
      <c r="C1842" t="s">
        <v>15874</v>
      </c>
      <c r="D1842">
        <v>20191108</v>
      </c>
      <c r="E1842" s="199">
        <v>8312</v>
      </c>
      <c r="F1842" s="199">
        <v>4070347</v>
      </c>
      <c r="G1842" s="196" t="s">
        <v>12763</v>
      </c>
      <c r="H1842" s="196" t="s">
        <v>12762</v>
      </c>
      <c r="I1842" s="197">
        <v>57.979306938402289</v>
      </c>
      <c r="J1842" s="196" t="s">
        <v>20357</v>
      </c>
      <c r="K1842" s="196" t="s">
        <v>12755</v>
      </c>
      <c r="L1842" s="196">
        <v>45</v>
      </c>
      <c r="M1842" s="196">
        <v>45</v>
      </c>
      <c r="N1842" s="196" t="s">
        <v>16716</v>
      </c>
      <c r="O1842" s="200">
        <v>43283</v>
      </c>
      <c r="P1842" s="196" t="s">
        <v>12760</v>
      </c>
      <c r="Q1842" s="196">
        <v>45</v>
      </c>
      <c r="R1842" s="196" t="s">
        <v>12755</v>
      </c>
      <c r="S1842" s="196" t="s">
        <v>16717</v>
      </c>
      <c r="T1842" s="198" t="str">
        <f t="shared" si="745"/>
        <v>2"-(P)</v>
      </c>
    </row>
    <row r="1843" spans="1:20" x14ac:dyDescent="0.25">
      <c r="A1843">
        <v>467427</v>
      </c>
      <c r="B1843" t="s">
        <v>20358</v>
      </c>
      <c r="C1843" t="s">
        <v>15874</v>
      </c>
      <c r="D1843">
        <v>20191023</v>
      </c>
      <c r="E1843" s="199">
        <v>19328</v>
      </c>
      <c r="F1843" s="199">
        <v>1607060</v>
      </c>
      <c r="G1843" s="196" t="s">
        <v>12763</v>
      </c>
      <c r="H1843" s="196" t="s">
        <v>12762</v>
      </c>
      <c r="I1843" s="197">
        <v>100.46476313045156</v>
      </c>
      <c r="J1843" s="196" t="s">
        <v>20359</v>
      </c>
      <c r="K1843" s="196" t="s">
        <v>12755</v>
      </c>
      <c r="L1843" s="196">
        <v>57</v>
      </c>
      <c r="M1843" s="196">
        <v>57</v>
      </c>
      <c r="N1843" s="196" t="s">
        <v>19969</v>
      </c>
      <c r="O1843" s="200">
        <v>40666</v>
      </c>
      <c r="P1843" s="196" t="s">
        <v>12754</v>
      </c>
      <c r="Q1843" s="196">
        <v>57</v>
      </c>
      <c r="R1843" s="196" t="s">
        <v>12755</v>
      </c>
      <c r="S1843" s="196" t="s">
        <v>18914</v>
      </c>
      <c r="T1843" s="198" t="str">
        <f t="shared" si="745"/>
        <v>4"-(P)</v>
      </c>
    </row>
    <row r="1844" spans="1:20" x14ac:dyDescent="0.25">
      <c r="A1844">
        <v>3384587</v>
      </c>
      <c r="B1844" t="s">
        <v>12307</v>
      </c>
      <c r="C1844" t="s">
        <v>15874</v>
      </c>
      <c r="D1844">
        <v>20191025</v>
      </c>
      <c r="E1844" s="199">
        <v>1990</v>
      </c>
      <c r="F1844" s="199">
        <v>3235472</v>
      </c>
      <c r="G1844" s="196" t="s">
        <v>12763</v>
      </c>
      <c r="H1844" s="196" t="s">
        <v>12762</v>
      </c>
      <c r="I1844" s="197">
        <v>12.000375981036573</v>
      </c>
      <c r="J1844" s="196" t="s">
        <v>11709</v>
      </c>
      <c r="K1844" s="196" t="s">
        <v>12755</v>
      </c>
      <c r="L1844" s="196">
        <v>35</v>
      </c>
      <c r="M1844" s="196">
        <v>35</v>
      </c>
      <c r="N1844" s="196" t="s">
        <v>17557</v>
      </c>
      <c r="O1844" s="200">
        <v>42025</v>
      </c>
      <c r="P1844" s="196" t="s">
        <v>12760</v>
      </c>
      <c r="Q1844" s="196">
        <v>35</v>
      </c>
      <c r="R1844" s="196" t="s">
        <v>12755</v>
      </c>
      <c r="S1844" s="196" t="s">
        <v>11787</v>
      </c>
      <c r="T1844" s="198" t="str">
        <f t="shared" ref="T1844:T1845" si="746">P1844&amp;"-"&amp;R1844</f>
        <v>2"-(P)</v>
      </c>
    </row>
    <row r="1845" spans="1:20" x14ac:dyDescent="0.25">
      <c r="A1845">
        <v>1807053</v>
      </c>
      <c r="B1845" t="s">
        <v>20360</v>
      </c>
      <c r="C1845" t="s">
        <v>15874</v>
      </c>
      <c r="D1845">
        <v>20191112</v>
      </c>
      <c r="E1845" s="199">
        <v>15935</v>
      </c>
      <c r="F1845" s="199">
        <v>114525</v>
      </c>
      <c r="G1845" s="196" t="s">
        <v>12759</v>
      </c>
      <c r="H1845" s="196" t="s">
        <v>12762</v>
      </c>
      <c r="I1845" s="197">
        <v>372.54659642365908</v>
      </c>
      <c r="J1845" s="196" t="s">
        <v>16055</v>
      </c>
      <c r="K1845" s="196" t="s">
        <v>12758</v>
      </c>
      <c r="L1845" s="196">
        <v>0</v>
      </c>
      <c r="M1845" s="196">
        <v>0</v>
      </c>
      <c r="N1845" s="196" t="s">
        <v>18528</v>
      </c>
      <c r="O1845" s="200">
        <v>42443</v>
      </c>
      <c r="P1845" s="196" t="s">
        <v>12760</v>
      </c>
      <c r="Q1845" s="196">
        <v>57</v>
      </c>
      <c r="R1845" s="196" t="s">
        <v>12755</v>
      </c>
      <c r="S1845" s="196" t="s">
        <v>16057</v>
      </c>
      <c r="T1845" s="198" t="str">
        <f t="shared" si="746"/>
        <v>2"-(P)</v>
      </c>
    </row>
    <row r="1846" spans="1:20" x14ac:dyDescent="0.25">
      <c r="A1846">
        <v>3425521</v>
      </c>
      <c r="B1846" t="s">
        <v>12504</v>
      </c>
      <c r="C1846" t="s">
        <v>15874</v>
      </c>
      <c r="D1846">
        <v>20191022</v>
      </c>
      <c r="E1846" s="199">
        <v>22844</v>
      </c>
      <c r="F1846" s="199">
        <v>4159967</v>
      </c>
      <c r="G1846" s="196" t="s">
        <v>12759</v>
      </c>
      <c r="H1846" s="196" t="s">
        <v>12762</v>
      </c>
      <c r="I1846" s="197">
        <v>310.39709330016768</v>
      </c>
      <c r="J1846" s="196" t="s">
        <v>11961</v>
      </c>
      <c r="K1846" s="196" t="s">
        <v>12755</v>
      </c>
      <c r="L1846" s="196">
        <v>57</v>
      </c>
      <c r="M1846" s="196">
        <v>57</v>
      </c>
      <c r="N1846" s="196" t="s">
        <v>20361</v>
      </c>
      <c r="O1846" s="200">
        <v>42565</v>
      </c>
      <c r="P1846" s="196" t="s">
        <v>12754</v>
      </c>
      <c r="Q1846" s="196">
        <v>57</v>
      </c>
      <c r="R1846" s="196" t="s">
        <v>12755</v>
      </c>
      <c r="S1846" s="196" t="s">
        <v>20362</v>
      </c>
      <c r="T1846" s="198" t="str">
        <f t="shared" ref="T1846:T1847" si="747">P1846&amp;"-"&amp;R1846</f>
        <v>4"-(P)</v>
      </c>
    </row>
    <row r="1847" spans="1:20" x14ac:dyDescent="0.25">
      <c r="A1847">
        <v>1964447</v>
      </c>
      <c r="B1847" t="s">
        <v>20363</v>
      </c>
      <c r="C1847" t="s">
        <v>15874</v>
      </c>
      <c r="D1847">
        <v>20191105</v>
      </c>
      <c r="E1847" s="199">
        <v>1531</v>
      </c>
      <c r="F1847" s="199">
        <v>604624</v>
      </c>
      <c r="G1847" s="196" t="s">
        <v>12763</v>
      </c>
      <c r="H1847" s="196" t="s">
        <v>12762</v>
      </c>
      <c r="I1847" s="197">
        <v>242.35025975388135</v>
      </c>
      <c r="J1847" s="196" t="s">
        <v>20364</v>
      </c>
      <c r="K1847" s="196" t="s">
        <v>12755</v>
      </c>
      <c r="L1847" s="196">
        <v>0</v>
      </c>
      <c r="M1847" s="196">
        <v>0</v>
      </c>
      <c r="N1847" s="196" t="s">
        <v>20365</v>
      </c>
      <c r="O1847" s="200">
        <v>43187</v>
      </c>
      <c r="P1847" s="196" t="s">
        <v>12760</v>
      </c>
      <c r="Q1847" s="196">
        <v>45</v>
      </c>
      <c r="R1847" s="196" t="s">
        <v>12755</v>
      </c>
      <c r="S1847" s="196" t="s">
        <v>19660</v>
      </c>
      <c r="T1847" s="198" t="str">
        <f t="shared" si="747"/>
        <v>2"-(P)</v>
      </c>
    </row>
    <row r="1848" spans="1:20" x14ac:dyDescent="0.25">
      <c r="A1848">
        <v>3562406</v>
      </c>
      <c r="B1848" t="s">
        <v>20366</v>
      </c>
      <c r="C1848" t="s">
        <v>15874</v>
      </c>
      <c r="D1848">
        <v>20191104</v>
      </c>
      <c r="E1848" s="199">
        <v>1337</v>
      </c>
      <c r="F1848" s="199">
        <v>5057273</v>
      </c>
      <c r="G1848" s="196" t="s">
        <v>12759</v>
      </c>
      <c r="H1848" s="196" t="s">
        <v>12762</v>
      </c>
      <c r="I1848" s="197">
        <v>64.999999998919151</v>
      </c>
      <c r="J1848" s="196" t="s">
        <v>12085</v>
      </c>
      <c r="K1848" s="196" t="s">
        <v>12755</v>
      </c>
      <c r="L1848" s="196">
        <v>45</v>
      </c>
      <c r="M1848" s="196">
        <v>45</v>
      </c>
      <c r="N1848" s="196" t="s">
        <v>18498</v>
      </c>
      <c r="O1848" s="200">
        <v>43032</v>
      </c>
      <c r="P1848" s="196" t="s">
        <v>12760</v>
      </c>
      <c r="Q1848" s="196">
        <v>45</v>
      </c>
      <c r="R1848" s="196" t="s">
        <v>12755</v>
      </c>
      <c r="S1848" s="196" t="s">
        <v>12185</v>
      </c>
      <c r="T1848" s="198" t="str">
        <f t="shared" ref="T1848:T1851" si="748">P1848&amp;"-"&amp;R1848</f>
        <v>2"-(P)</v>
      </c>
    </row>
    <row r="1849" spans="1:20" x14ac:dyDescent="0.25">
      <c r="A1849">
        <v>494147</v>
      </c>
      <c r="B1849" t="s">
        <v>20367</v>
      </c>
      <c r="C1849" t="s">
        <v>15874</v>
      </c>
      <c r="D1849">
        <v>20191018</v>
      </c>
      <c r="E1849" s="199">
        <v>12503</v>
      </c>
      <c r="F1849" s="199">
        <v>311347</v>
      </c>
      <c r="G1849" s="196" t="s">
        <v>12759</v>
      </c>
      <c r="H1849" s="196" t="s">
        <v>12760</v>
      </c>
      <c r="I1849" s="197">
        <v>395.27041449372217</v>
      </c>
      <c r="J1849" s="196" t="s">
        <v>20368</v>
      </c>
      <c r="K1849" s="196" t="s">
        <v>12755</v>
      </c>
      <c r="L1849" s="196">
        <v>57</v>
      </c>
      <c r="M1849" s="196"/>
      <c r="N1849" s="196" t="s">
        <v>18972</v>
      </c>
      <c r="O1849" s="200">
        <v>42398</v>
      </c>
      <c r="P1849" s="196" t="s">
        <v>12760</v>
      </c>
      <c r="Q1849" s="196">
        <v>57</v>
      </c>
      <c r="R1849" s="196" t="s">
        <v>12755</v>
      </c>
      <c r="S1849" s="196" t="s">
        <v>18973</v>
      </c>
      <c r="T1849" s="198" t="str">
        <f t="shared" si="748"/>
        <v>2"-(P)</v>
      </c>
    </row>
    <row r="1850" spans="1:20" x14ac:dyDescent="0.25">
      <c r="A1850">
        <v>2551198</v>
      </c>
      <c r="B1850" t="s">
        <v>20369</v>
      </c>
      <c r="C1850" t="s">
        <v>15874</v>
      </c>
      <c r="D1850">
        <v>20191018</v>
      </c>
      <c r="E1850" s="199">
        <v>13443</v>
      </c>
      <c r="F1850" s="199">
        <v>2692448</v>
      </c>
      <c r="G1850" s="196" t="s">
        <v>12759</v>
      </c>
      <c r="H1850" s="196" t="s">
        <v>12762</v>
      </c>
      <c r="I1850" s="197">
        <v>15.000000006403976</v>
      </c>
      <c r="J1850" s="196" t="s">
        <v>20370</v>
      </c>
      <c r="K1850" s="196" t="s">
        <v>12755</v>
      </c>
      <c r="L1850" s="196">
        <v>57</v>
      </c>
      <c r="M1850" s="196">
        <v>57</v>
      </c>
      <c r="N1850" s="196" t="s">
        <v>17062</v>
      </c>
      <c r="O1850" s="200">
        <v>40437</v>
      </c>
      <c r="P1850" s="196" t="s">
        <v>12760</v>
      </c>
      <c r="Q1850" s="196">
        <v>57</v>
      </c>
      <c r="R1850" s="196" t="s">
        <v>12755</v>
      </c>
      <c r="S1850" s="196" t="s">
        <v>16182</v>
      </c>
      <c r="T1850" s="198" t="str">
        <f t="shared" si="748"/>
        <v>2"-(P)</v>
      </c>
    </row>
    <row r="1851" spans="1:20" x14ac:dyDescent="0.25">
      <c r="A1851">
        <v>2636052</v>
      </c>
      <c r="B1851" t="s">
        <v>20371</v>
      </c>
      <c r="C1851" t="s">
        <v>15874</v>
      </c>
      <c r="D1851">
        <v>20191106</v>
      </c>
      <c r="E1851" s="199">
        <v>3466</v>
      </c>
      <c r="F1851" s="199">
        <v>4149938</v>
      </c>
      <c r="G1851" s="196" t="s">
        <v>12763</v>
      </c>
      <c r="H1851" s="196" t="s">
        <v>12762</v>
      </c>
      <c r="I1851" s="197">
        <v>197.00000002097215</v>
      </c>
      <c r="J1851" s="196" t="s">
        <v>20372</v>
      </c>
      <c r="K1851" s="196" t="s">
        <v>12755</v>
      </c>
      <c r="L1851" s="196">
        <v>60</v>
      </c>
      <c r="M1851" s="196">
        <v>60</v>
      </c>
      <c r="N1851" s="196" t="s">
        <v>19050</v>
      </c>
      <c r="O1851" s="200">
        <v>42727</v>
      </c>
      <c r="P1851" s="196" t="s">
        <v>12754</v>
      </c>
      <c r="Q1851" s="196">
        <v>60</v>
      </c>
      <c r="R1851" s="196" t="s">
        <v>12755</v>
      </c>
      <c r="S1851" s="196" t="s">
        <v>19051</v>
      </c>
      <c r="T1851" s="198" t="str">
        <f t="shared" si="748"/>
        <v>4"-(P)</v>
      </c>
    </row>
    <row r="1852" spans="1:20" x14ac:dyDescent="0.25">
      <c r="A1852">
        <v>3358584</v>
      </c>
      <c r="B1852" t="s">
        <v>20373</v>
      </c>
      <c r="C1852" t="s">
        <v>15874</v>
      </c>
      <c r="D1852">
        <v>20191030</v>
      </c>
      <c r="E1852" s="199">
        <v>9704</v>
      </c>
      <c r="F1852" s="199">
        <v>608167</v>
      </c>
      <c r="G1852" s="196" t="s">
        <v>12763</v>
      </c>
      <c r="H1852" s="196" t="s">
        <v>12764</v>
      </c>
      <c r="I1852" s="197">
        <v>46.693866372867355</v>
      </c>
      <c r="J1852" s="196" t="s">
        <v>20374</v>
      </c>
      <c r="K1852" s="196" t="s">
        <v>12755</v>
      </c>
      <c r="L1852" s="196">
        <v>0</v>
      </c>
      <c r="M1852" s="196">
        <v>0</v>
      </c>
      <c r="N1852" s="196" t="s">
        <v>20375</v>
      </c>
      <c r="O1852" s="200">
        <v>39448</v>
      </c>
      <c r="P1852" s="196" t="s">
        <v>12762</v>
      </c>
      <c r="Q1852" s="196">
        <v>45</v>
      </c>
      <c r="R1852" s="196" t="s">
        <v>12758</v>
      </c>
      <c r="S1852" s="196" t="s">
        <v>20376</v>
      </c>
      <c r="T1852" s="198" t="str">
        <f t="shared" ref="T1852:T1855" si="749">P1852&amp;"-"&amp;R1852</f>
        <v>1"-(W)</v>
      </c>
    </row>
    <row r="1853" spans="1:20" x14ac:dyDescent="0.25">
      <c r="A1853">
        <v>354624</v>
      </c>
      <c r="B1853" t="s">
        <v>20377</v>
      </c>
      <c r="C1853" t="s">
        <v>15874</v>
      </c>
      <c r="D1853">
        <v>20191031</v>
      </c>
      <c r="E1853" s="199">
        <v>769</v>
      </c>
      <c r="F1853" s="199">
        <v>5216500</v>
      </c>
      <c r="G1853" s="196" t="s">
        <v>12763</v>
      </c>
      <c r="H1853" s="196" t="s">
        <v>12762</v>
      </c>
      <c r="I1853" s="197">
        <v>37.000000015137907</v>
      </c>
      <c r="J1853" s="196" t="s">
        <v>20378</v>
      </c>
      <c r="K1853" s="196" t="s">
        <v>12755</v>
      </c>
      <c r="L1853" s="196">
        <v>45</v>
      </c>
      <c r="M1853" s="196">
        <v>45</v>
      </c>
      <c r="N1853" s="196" t="s">
        <v>20379</v>
      </c>
      <c r="O1853" s="200">
        <v>43270</v>
      </c>
      <c r="P1853" s="196" t="s">
        <v>12760</v>
      </c>
      <c r="Q1853" s="196">
        <v>45</v>
      </c>
      <c r="R1853" s="196" t="s">
        <v>12755</v>
      </c>
      <c r="S1853" s="196" t="s">
        <v>20380</v>
      </c>
      <c r="T1853" s="198" t="str">
        <f t="shared" si="749"/>
        <v>2"-(P)</v>
      </c>
    </row>
    <row r="1854" spans="1:20" x14ac:dyDescent="0.25">
      <c r="A1854">
        <v>2636163</v>
      </c>
      <c r="B1854" t="s">
        <v>20381</v>
      </c>
      <c r="C1854" t="s">
        <v>15874</v>
      </c>
      <c r="D1854">
        <v>20191017</v>
      </c>
      <c r="E1854" s="199">
        <v>13421</v>
      </c>
      <c r="F1854" s="199">
        <v>605888</v>
      </c>
      <c r="G1854" s="196" t="s">
        <v>12759</v>
      </c>
      <c r="H1854" s="196" t="s">
        <v>12762</v>
      </c>
      <c r="I1854" s="197">
        <v>39.001564081162186</v>
      </c>
      <c r="J1854" s="196" t="s">
        <v>20382</v>
      </c>
      <c r="K1854" s="196" t="s">
        <v>12755</v>
      </c>
      <c r="L1854" s="196">
        <v>0</v>
      </c>
      <c r="M1854" s="196">
        <v>0</v>
      </c>
      <c r="N1854" s="196" t="s">
        <v>20341</v>
      </c>
      <c r="O1854" s="200">
        <v>39448</v>
      </c>
      <c r="P1854" s="196" t="s">
        <v>12762</v>
      </c>
      <c r="Q1854" s="196">
        <v>57</v>
      </c>
      <c r="R1854" s="196" t="s">
        <v>12755</v>
      </c>
      <c r="S1854" s="196" t="s">
        <v>20342</v>
      </c>
      <c r="T1854" s="198" t="str">
        <f t="shared" si="749"/>
        <v>1"-(P)</v>
      </c>
    </row>
    <row r="1855" spans="1:20" x14ac:dyDescent="0.25">
      <c r="A1855">
        <v>4286</v>
      </c>
      <c r="B1855" t="s">
        <v>20383</v>
      </c>
      <c r="C1855" t="s">
        <v>15874</v>
      </c>
      <c r="D1855">
        <v>20191017</v>
      </c>
      <c r="E1855" s="199">
        <v>5670</v>
      </c>
      <c r="F1855" s="199">
        <v>2878900</v>
      </c>
      <c r="G1855" s="196" t="s">
        <v>12763</v>
      </c>
      <c r="H1855" s="196" t="s">
        <v>12762</v>
      </c>
      <c r="I1855" s="197">
        <v>51.999999984449644</v>
      </c>
      <c r="J1855" s="196" t="s">
        <v>20384</v>
      </c>
      <c r="K1855" s="196" t="s">
        <v>12755</v>
      </c>
      <c r="L1855" s="196">
        <v>45</v>
      </c>
      <c r="M1855" s="196">
        <v>45</v>
      </c>
      <c r="N1855" s="196" t="s">
        <v>17965</v>
      </c>
      <c r="O1855" s="200">
        <v>41744</v>
      </c>
      <c r="P1855" s="196" t="s">
        <v>12760</v>
      </c>
      <c r="Q1855" s="196">
        <v>45</v>
      </c>
      <c r="R1855" s="196" t="s">
        <v>12755</v>
      </c>
      <c r="S1855" s="196" t="s">
        <v>17966</v>
      </c>
      <c r="T1855" s="198" t="str">
        <f t="shared" si="749"/>
        <v>2"-(P)</v>
      </c>
    </row>
    <row r="1856" spans="1:20" x14ac:dyDescent="0.25">
      <c r="A1856">
        <v>334456</v>
      </c>
      <c r="B1856" t="s">
        <v>20385</v>
      </c>
      <c r="C1856" t="s">
        <v>15874</v>
      </c>
      <c r="D1856">
        <v>20191018</v>
      </c>
      <c r="E1856" s="199">
        <v>13473</v>
      </c>
      <c r="F1856" s="199">
        <v>241686</v>
      </c>
      <c r="G1856" s="196" t="s">
        <v>12763</v>
      </c>
      <c r="H1856" s="196" t="s">
        <v>12762</v>
      </c>
      <c r="I1856" s="197">
        <v>209.58134786284967</v>
      </c>
      <c r="J1856" s="196" t="s">
        <v>20386</v>
      </c>
      <c r="K1856" s="196" t="s">
        <v>12755</v>
      </c>
      <c r="L1856" s="196">
        <v>57</v>
      </c>
      <c r="M1856" s="196">
        <v>0</v>
      </c>
      <c r="N1856" s="196" t="s">
        <v>17440</v>
      </c>
      <c r="O1856" s="200">
        <v>41445</v>
      </c>
      <c r="P1856" s="196" t="s">
        <v>12760</v>
      </c>
      <c r="Q1856" s="196">
        <v>57</v>
      </c>
      <c r="R1856" s="196" t="s">
        <v>12755</v>
      </c>
      <c r="S1856" s="196" t="s">
        <v>17441</v>
      </c>
      <c r="T1856" s="198" t="str">
        <f t="shared" ref="T1856" si="750">P1856&amp;"-"&amp;R1856</f>
        <v>2"-(P)</v>
      </c>
    </row>
    <row r="1857" spans="1:20" x14ac:dyDescent="0.25">
      <c r="A1857">
        <v>2731340</v>
      </c>
      <c r="B1857" t="s">
        <v>20387</v>
      </c>
      <c r="C1857" t="s">
        <v>15874</v>
      </c>
      <c r="D1857">
        <v>20191108</v>
      </c>
      <c r="E1857" s="199">
        <v>15275</v>
      </c>
      <c r="F1857" s="199">
        <v>2191575</v>
      </c>
      <c r="G1857" s="196" t="s">
        <v>12759</v>
      </c>
      <c r="H1857" s="196" t="s">
        <v>12762</v>
      </c>
      <c r="I1857" s="197">
        <v>210.49709463024905</v>
      </c>
      <c r="J1857" s="196" t="s">
        <v>20388</v>
      </c>
      <c r="K1857" s="196" t="s">
        <v>12755</v>
      </c>
      <c r="L1857" s="196">
        <v>57</v>
      </c>
      <c r="M1857" s="196">
        <v>57</v>
      </c>
      <c r="N1857" s="196" t="s">
        <v>20389</v>
      </c>
      <c r="O1857" s="200">
        <v>41003</v>
      </c>
      <c r="P1857" s="196" t="s">
        <v>12760</v>
      </c>
      <c r="Q1857" s="196">
        <v>57</v>
      </c>
      <c r="R1857" s="196" t="s">
        <v>12755</v>
      </c>
      <c r="S1857" s="196" t="s">
        <v>20390</v>
      </c>
      <c r="T1857" s="198" t="str">
        <f t="shared" ref="T1857" si="751">P1857&amp;"-"&amp;R1857</f>
        <v>2"-(P)</v>
      </c>
    </row>
    <row r="1858" spans="1:20" x14ac:dyDescent="0.25">
      <c r="A1858">
        <v>500345</v>
      </c>
      <c r="B1858" t="s">
        <v>20391</v>
      </c>
      <c r="C1858" t="s">
        <v>15874</v>
      </c>
      <c r="D1858">
        <v>20191025</v>
      </c>
      <c r="E1858" s="199">
        <v>26510</v>
      </c>
      <c r="F1858" s="199">
        <v>110384</v>
      </c>
      <c r="G1858" s="196" t="s">
        <v>12763</v>
      </c>
      <c r="H1858" s="196" t="s">
        <v>12762</v>
      </c>
      <c r="I1858" s="197">
        <v>63.189072353803354</v>
      </c>
      <c r="J1858" s="196" t="s">
        <v>20392</v>
      </c>
      <c r="K1858" s="196" t="s">
        <v>12755</v>
      </c>
      <c r="L1858" s="196">
        <v>0</v>
      </c>
      <c r="M1858" s="196">
        <v>0</v>
      </c>
      <c r="N1858" s="196" t="s">
        <v>20393</v>
      </c>
      <c r="O1858" s="200">
        <v>40459</v>
      </c>
      <c r="P1858" s="196" t="s">
        <v>12760</v>
      </c>
      <c r="Q1858" s="196">
        <v>57</v>
      </c>
      <c r="R1858" s="196" t="s">
        <v>12755</v>
      </c>
      <c r="S1858" s="196" t="s">
        <v>20394</v>
      </c>
      <c r="T1858" s="198" t="str">
        <f t="shared" ref="T1858:T1861" si="752">P1858&amp;"-"&amp;R1858</f>
        <v>2"-(P)</v>
      </c>
    </row>
    <row r="1859" spans="1:20" x14ac:dyDescent="0.25">
      <c r="A1859">
        <v>2743156</v>
      </c>
      <c r="B1859" t="s">
        <v>20395</v>
      </c>
      <c r="C1859" t="s">
        <v>15874</v>
      </c>
      <c r="D1859">
        <v>20191112</v>
      </c>
      <c r="E1859" s="199">
        <v>20047</v>
      </c>
      <c r="F1859" s="199">
        <v>2279559</v>
      </c>
      <c r="G1859" s="196" t="s">
        <v>12759</v>
      </c>
      <c r="H1859" s="196" t="s">
        <v>12762</v>
      </c>
      <c r="I1859" s="197">
        <v>284.99999998990194</v>
      </c>
      <c r="J1859" s="196" t="s">
        <v>20396</v>
      </c>
      <c r="K1859" s="196" t="s">
        <v>12755</v>
      </c>
      <c r="L1859" s="196">
        <v>57</v>
      </c>
      <c r="M1859" s="196">
        <v>57</v>
      </c>
      <c r="N1859" s="196" t="s">
        <v>20397</v>
      </c>
      <c r="O1859" s="200">
        <v>40743</v>
      </c>
      <c r="P1859" s="196" t="s">
        <v>12760</v>
      </c>
      <c r="Q1859" s="196">
        <v>57</v>
      </c>
      <c r="R1859" s="196" t="s">
        <v>12755</v>
      </c>
      <c r="S1859" s="196" t="s">
        <v>20398</v>
      </c>
      <c r="T1859" s="198" t="str">
        <f t="shared" si="752"/>
        <v>2"-(P)</v>
      </c>
    </row>
    <row r="1860" spans="1:20" x14ac:dyDescent="0.25">
      <c r="A1860">
        <v>3220251</v>
      </c>
      <c r="B1860" t="s">
        <v>12373</v>
      </c>
      <c r="C1860" t="s">
        <v>15874</v>
      </c>
      <c r="D1860">
        <v>20191017</v>
      </c>
      <c r="E1860" s="199">
        <v>14090</v>
      </c>
      <c r="F1860" s="199">
        <v>3569103</v>
      </c>
      <c r="G1860" s="196" t="s">
        <v>12759</v>
      </c>
      <c r="H1860" s="196" t="s">
        <v>12762</v>
      </c>
      <c r="I1860" s="197">
        <v>166.99999998241756</v>
      </c>
      <c r="J1860" s="196" t="s">
        <v>11702</v>
      </c>
      <c r="K1860" s="196" t="s">
        <v>12755</v>
      </c>
      <c r="L1860" s="196">
        <v>175</v>
      </c>
      <c r="M1860" s="196">
        <v>175</v>
      </c>
      <c r="N1860" s="196" t="s">
        <v>20399</v>
      </c>
      <c r="O1860" s="200">
        <v>41961</v>
      </c>
      <c r="P1860" s="196" t="s">
        <v>12760</v>
      </c>
      <c r="Q1860" s="196">
        <v>60</v>
      </c>
      <c r="R1860" s="196" t="s">
        <v>12758</v>
      </c>
      <c r="S1860" s="196" t="s">
        <v>20400</v>
      </c>
      <c r="T1860" s="198" t="str">
        <f t="shared" si="752"/>
        <v>2"-(W)</v>
      </c>
    </row>
    <row r="1861" spans="1:20" x14ac:dyDescent="0.25">
      <c r="A1861">
        <v>3271292</v>
      </c>
      <c r="B1861" t="s">
        <v>12393</v>
      </c>
      <c r="C1861" t="s">
        <v>15874</v>
      </c>
      <c r="D1861">
        <v>20191114</v>
      </c>
      <c r="E1861" s="199">
        <v>12941</v>
      </c>
      <c r="F1861" s="199">
        <v>3749517</v>
      </c>
      <c r="G1861" s="196" t="s">
        <v>12759</v>
      </c>
      <c r="H1861" s="196" t="s">
        <v>12762</v>
      </c>
      <c r="I1861" s="197">
        <v>235.68058424205375</v>
      </c>
      <c r="J1861" s="196" t="s">
        <v>11886</v>
      </c>
      <c r="K1861" s="196" t="s">
        <v>12755</v>
      </c>
      <c r="L1861" s="196">
        <v>60</v>
      </c>
      <c r="M1861" s="196">
        <v>60</v>
      </c>
      <c r="N1861" s="196" t="s">
        <v>19077</v>
      </c>
      <c r="O1861" s="200">
        <v>40742</v>
      </c>
      <c r="P1861" s="196" t="s">
        <v>12754</v>
      </c>
      <c r="Q1861" s="196">
        <v>60</v>
      </c>
      <c r="R1861" s="196" t="s">
        <v>12755</v>
      </c>
      <c r="S1861" s="196" t="s">
        <v>19078</v>
      </c>
      <c r="T1861" s="198" t="str">
        <f t="shared" si="752"/>
        <v>4"-(P)</v>
      </c>
    </row>
    <row r="1862" spans="1:20" x14ac:dyDescent="0.25">
      <c r="A1862">
        <v>3415872</v>
      </c>
      <c r="B1862" t="s">
        <v>20401</v>
      </c>
      <c r="C1862" t="s">
        <v>15874</v>
      </c>
      <c r="D1862">
        <v>20191105</v>
      </c>
      <c r="E1862" s="199">
        <v>2291</v>
      </c>
      <c r="F1862" s="199">
        <v>5096884</v>
      </c>
      <c r="G1862" s="196" t="s">
        <v>12763</v>
      </c>
      <c r="H1862" s="196" t="s">
        <v>12762</v>
      </c>
      <c r="I1862" s="197">
        <v>23.442422108196578</v>
      </c>
      <c r="J1862" s="196" t="s">
        <v>20402</v>
      </c>
      <c r="K1862" s="196" t="s">
        <v>12755</v>
      </c>
      <c r="L1862" s="196">
        <v>45</v>
      </c>
      <c r="M1862" s="196">
        <v>45</v>
      </c>
      <c r="N1862" s="196" t="s">
        <v>20403</v>
      </c>
      <c r="O1862" s="200">
        <v>43504</v>
      </c>
      <c r="P1862" s="196" t="s">
        <v>12762</v>
      </c>
      <c r="Q1862" s="196">
        <v>45</v>
      </c>
      <c r="R1862" s="196" t="s">
        <v>12755</v>
      </c>
      <c r="S1862" s="196" t="s">
        <v>20404</v>
      </c>
      <c r="T1862" s="198" t="str">
        <f t="shared" ref="T1862:T1863" si="753">P1862&amp;"-"&amp;R1862</f>
        <v>1"-(P)</v>
      </c>
    </row>
    <row r="1863" spans="1:20" x14ac:dyDescent="0.25">
      <c r="A1863">
        <v>3576631</v>
      </c>
      <c r="B1863" t="s">
        <v>20405</v>
      </c>
      <c r="C1863" t="s">
        <v>15874</v>
      </c>
      <c r="D1863">
        <v>20191104</v>
      </c>
      <c r="E1863" s="199">
        <v>2372</v>
      </c>
      <c r="F1863" s="199">
        <v>2452383</v>
      </c>
      <c r="G1863" s="196" t="s">
        <v>12763</v>
      </c>
      <c r="H1863" s="196" t="s">
        <v>12762</v>
      </c>
      <c r="I1863" s="197">
        <v>390.37817821374563</v>
      </c>
      <c r="J1863" s="196" t="s">
        <v>20406</v>
      </c>
      <c r="K1863" s="196" t="s">
        <v>12755</v>
      </c>
      <c r="L1863" s="196">
        <v>60</v>
      </c>
      <c r="M1863" s="196">
        <v>60</v>
      </c>
      <c r="N1863" s="196" t="s">
        <v>20188</v>
      </c>
      <c r="O1863" s="200">
        <v>39448</v>
      </c>
      <c r="P1863" s="196" t="s">
        <v>12760</v>
      </c>
      <c r="Q1863" s="196">
        <v>60</v>
      </c>
      <c r="R1863" s="196" t="s">
        <v>12755</v>
      </c>
      <c r="S1863" s="196" t="s">
        <v>20189</v>
      </c>
      <c r="T1863" s="198" t="str">
        <f t="shared" si="753"/>
        <v>2"-(P)</v>
      </c>
    </row>
    <row r="1864" spans="1:20" x14ac:dyDescent="0.25">
      <c r="A1864">
        <v>3645767</v>
      </c>
      <c r="B1864" t="s">
        <v>12634</v>
      </c>
      <c r="C1864" t="s">
        <v>15874</v>
      </c>
      <c r="D1864">
        <v>20191023</v>
      </c>
      <c r="E1864" s="199">
        <v>2970</v>
      </c>
      <c r="F1864" s="199">
        <v>4804858</v>
      </c>
      <c r="G1864" s="196" t="s">
        <v>12759</v>
      </c>
      <c r="H1864" s="196" t="s">
        <v>12762</v>
      </c>
      <c r="I1864" s="197">
        <v>107.99999998746881</v>
      </c>
      <c r="J1864" s="196" t="s">
        <v>12116</v>
      </c>
      <c r="K1864" s="196" t="s">
        <v>12755</v>
      </c>
      <c r="L1864" s="196">
        <v>45</v>
      </c>
      <c r="M1864" s="196">
        <v>45</v>
      </c>
      <c r="N1864" s="196" t="s">
        <v>16814</v>
      </c>
      <c r="O1864" s="200">
        <v>43256</v>
      </c>
      <c r="P1864" s="196" t="s">
        <v>12760</v>
      </c>
      <c r="Q1864" s="196">
        <v>45</v>
      </c>
      <c r="R1864" s="196" t="s">
        <v>12755</v>
      </c>
      <c r="S1864" s="196" t="s">
        <v>12194</v>
      </c>
      <c r="T1864" s="198" t="str">
        <f t="shared" ref="T1864:T1866" si="754">P1864&amp;"-"&amp;R1864</f>
        <v>2"-(P)</v>
      </c>
    </row>
    <row r="1865" spans="1:20" x14ac:dyDescent="0.25">
      <c r="A1865">
        <v>2542220</v>
      </c>
      <c r="B1865" t="s">
        <v>20407</v>
      </c>
      <c r="C1865" t="s">
        <v>15874</v>
      </c>
      <c r="D1865">
        <v>20191028</v>
      </c>
      <c r="E1865" s="199">
        <v>12335</v>
      </c>
      <c r="F1865" s="199">
        <v>1309037</v>
      </c>
      <c r="G1865" s="196" t="s">
        <v>12759</v>
      </c>
      <c r="H1865" s="196" t="s">
        <v>12762</v>
      </c>
      <c r="I1865" s="197">
        <v>134.83738643887628</v>
      </c>
      <c r="J1865" s="196" t="s">
        <v>20408</v>
      </c>
      <c r="K1865" s="196" t="s">
        <v>12755</v>
      </c>
      <c r="L1865" s="196">
        <v>60</v>
      </c>
      <c r="M1865" s="196">
        <v>60</v>
      </c>
      <c r="N1865" s="196" t="s">
        <v>18996</v>
      </c>
      <c r="O1865" s="200">
        <v>40494</v>
      </c>
      <c r="P1865" s="196" t="s">
        <v>12760</v>
      </c>
      <c r="Q1865" s="196">
        <v>60</v>
      </c>
      <c r="R1865" s="196" t="s">
        <v>12755</v>
      </c>
      <c r="S1865" s="196" t="s">
        <v>18997</v>
      </c>
      <c r="T1865" s="198" t="str">
        <f t="shared" si="754"/>
        <v>2"-(P)</v>
      </c>
    </row>
    <row r="1866" spans="1:20" x14ac:dyDescent="0.25">
      <c r="A1866">
        <v>232125</v>
      </c>
      <c r="B1866" t="s">
        <v>20409</v>
      </c>
      <c r="C1866" t="s">
        <v>15874</v>
      </c>
      <c r="D1866">
        <v>20191021</v>
      </c>
      <c r="E1866" s="199">
        <v>28898</v>
      </c>
      <c r="F1866" s="199">
        <v>652509</v>
      </c>
      <c r="G1866" s="196" t="s">
        <v>12763</v>
      </c>
      <c r="H1866" s="196" t="s">
        <v>12762</v>
      </c>
      <c r="I1866" s="197">
        <v>52.718062075289602</v>
      </c>
      <c r="J1866" s="196" t="s">
        <v>20410</v>
      </c>
      <c r="K1866" s="196" t="s">
        <v>12755</v>
      </c>
      <c r="L1866" s="196">
        <v>2</v>
      </c>
      <c r="M1866" s="196">
        <v>2</v>
      </c>
      <c r="N1866" s="196" t="s">
        <v>20411</v>
      </c>
      <c r="O1866" s="200">
        <v>40219</v>
      </c>
      <c r="P1866" s="196" t="s">
        <v>12760</v>
      </c>
      <c r="Q1866" s="196">
        <v>57</v>
      </c>
      <c r="R1866" s="196" t="s">
        <v>12755</v>
      </c>
      <c r="S1866" s="196" t="s">
        <v>18583</v>
      </c>
      <c r="T1866" s="198" t="str">
        <f t="shared" si="754"/>
        <v>2"-(P)</v>
      </c>
    </row>
    <row r="1867" spans="1:20" x14ac:dyDescent="0.25">
      <c r="A1867">
        <v>3440581</v>
      </c>
      <c r="B1867" t="s">
        <v>12454</v>
      </c>
      <c r="C1867" t="s">
        <v>15874</v>
      </c>
      <c r="D1867">
        <v>20191112</v>
      </c>
      <c r="E1867" s="199">
        <v>21269</v>
      </c>
      <c r="F1867" s="199">
        <v>4058923</v>
      </c>
      <c r="G1867" s="196" t="s">
        <v>12763</v>
      </c>
      <c r="H1867" s="196" t="s">
        <v>12762</v>
      </c>
      <c r="I1867" s="197">
        <v>326.86689854322253</v>
      </c>
      <c r="J1867" s="196" t="s">
        <v>11869</v>
      </c>
      <c r="K1867" s="196" t="s">
        <v>12755</v>
      </c>
      <c r="L1867" s="196">
        <v>57</v>
      </c>
      <c r="M1867" s="196">
        <v>57</v>
      </c>
      <c r="N1867" s="196" t="s">
        <v>16129</v>
      </c>
      <c r="O1867" s="200">
        <v>41900</v>
      </c>
      <c r="P1867" s="196" t="s">
        <v>12760</v>
      </c>
      <c r="Q1867" s="196">
        <v>57</v>
      </c>
      <c r="R1867" s="196" t="s">
        <v>12755</v>
      </c>
      <c r="S1867" s="196" t="s">
        <v>11673</v>
      </c>
      <c r="T1867" s="198" t="str">
        <f t="shared" ref="T1867:T1869" si="755">P1867&amp;"-"&amp;R1867</f>
        <v>2"-(P)</v>
      </c>
    </row>
    <row r="1868" spans="1:20" x14ac:dyDescent="0.25">
      <c r="A1868">
        <v>3071902</v>
      </c>
      <c r="B1868" t="s">
        <v>12313</v>
      </c>
      <c r="C1868" t="s">
        <v>15874</v>
      </c>
      <c r="D1868">
        <v>20191022</v>
      </c>
      <c r="E1868" s="199">
        <v>3445</v>
      </c>
      <c r="F1868" s="199">
        <v>3054612</v>
      </c>
      <c r="G1868" s="196" t="s">
        <v>12759</v>
      </c>
      <c r="H1868" s="196" t="s">
        <v>12762</v>
      </c>
      <c r="I1868" s="197">
        <v>43.145880764917798</v>
      </c>
      <c r="J1868" s="196" t="s">
        <v>11712</v>
      </c>
      <c r="K1868" s="196" t="s">
        <v>12755</v>
      </c>
      <c r="L1868" s="196">
        <v>60</v>
      </c>
      <c r="M1868" s="196">
        <v>60</v>
      </c>
      <c r="N1868" s="196" t="s">
        <v>20412</v>
      </c>
      <c r="O1868" s="200">
        <v>42010</v>
      </c>
      <c r="P1868" s="196" t="s">
        <v>12760</v>
      </c>
      <c r="Q1868" s="196">
        <v>60</v>
      </c>
      <c r="R1868" s="196" t="s">
        <v>12755</v>
      </c>
      <c r="S1868" s="196" t="s">
        <v>11811</v>
      </c>
      <c r="T1868" s="198" t="str">
        <f t="shared" si="755"/>
        <v>2"-(P)</v>
      </c>
    </row>
    <row r="1869" spans="1:20" x14ac:dyDescent="0.25">
      <c r="A1869">
        <v>407678</v>
      </c>
      <c r="B1869" t="s">
        <v>20413</v>
      </c>
      <c r="C1869" t="s">
        <v>15874</v>
      </c>
      <c r="D1869">
        <v>20191113</v>
      </c>
      <c r="E1869" s="199">
        <v>7136</v>
      </c>
      <c r="F1869" s="199">
        <v>390273</v>
      </c>
      <c r="G1869" s="196" t="s">
        <v>12759</v>
      </c>
      <c r="H1869" s="196" t="s">
        <v>12765</v>
      </c>
      <c r="I1869" s="197">
        <v>255.62934777293191</v>
      </c>
      <c r="J1869" s="196" t="s">
        <v>20414</v>
      </c>
      <c r="K1869" s="196" t="s">
        <v>12758</v>
      </c>
      <c r="L1869" s="196">
        <v>55</v>
      </c>
      <c r="M1869" s="196">
        <v>55</v>
      </c>
      <c r="N1869" s="196" t="s">
        <v>20415</v>
      </c>
      <c r="O1869" s="200">
        <v>41989</v>
      </c>
      <c r="P1869" s="196" t="s">
        <v>12760</v>
      </c>
      <c r="Q1869" s="196">
        <v>55</v>
      </c>
      <c r="R1869" s="196" t="s">
        <v>12758</v>
      </c>
      <c r="S1869" s="196" t="s">
        <v>20416</v>
      </c>
      <c r="T1869" s="198" t="str">
        <f t="shared" si="755"/>
        <v>2"-(W)</v>
      </c>
    </row>
    <row r="1870" spans="1:20" x14ac:dyDescent="0.25">
      <c r="A1870">
        <v>1401685</v>
      </c>
      <c r="B1870" t="s">
        <v>20417</v>
      </c>
      <c r="C1870" t="s">
        <v>15874</v>
      </c>
      <c r="D1870">
        <v>20191111</v>
      </c>
      <c r="E1870" s="199">
        <v>95</v>
      </c>
      <c r="F1870" s="199">
        <v>612462</v>
      </c>
      <c r="G1870" s="196" t="s">
        <v>12763</v>
      </c>
      <c r="H1870" s="196" t="s">
        <v>12762</v>
      </c>
      <c r="I1870" s="197">
        <v>214.18754707588369</v>
      </c>
      <c r="J1870" s="196" t="s">
        <v>20418</v>
      </c>
      <c r="K1870" s="196" t="s">
        <v>12755</v>
      </c>
      <c r="L1870" s="196">
        <v>0</v>
      </c>
      <c r="M1870" s="196">
        <v>0</v>
      </c>
      <c r="N1870" s="196" t="s">
        <v>17821</v>
      </c>
      <c r="O1870" s="200">
        <v>39448</v>
      </c>
      <c r="P1870" s="196" t="s">
        <v>12760</v>
      </c>
      <c r="Q1870" s="196">
        <v>60</v>
      </c>
      <c r="R1870" s="196" t="s">
        <v>12755</v>
      </c>
      <c r="S1870" s="196" t="s">
        <v>17822</v>
      </c>
      <c r="T1870" s="198" t="str">
        <f t="shared" ref="T1870" si="756">P1870&amp;"-"&amp;R1870</f>
        <v>2"-(P)</v>
      </c>
    </row>
    <row r="1871" spans="1:20" x14ac:dyDescent="0.25">
      <c r="A1871">
        <v>3065775</v>
      </c>
      <c r="B1871" t="s">
        <v>12297</v>
      </c>
      <c r="C1871" t="s">
        <v>15874</v>
      </c>
      <c r="D1871">
        <v>20191025</v>
      </c>
      <c r="E1871" s="199">
        <v>2017</v>
      </c>
      <c r="F1871" s="199">
        <v>3235476</v>
      </c>
      <c r="G1871" s="196" t="s">
        <v>12768</v>
      </c>
      <c r="H1871" s="196" t="s">
        <v>12762</v>
      </c>
      <c r="I1871" s="197">
        <v>117.00000000703324</v>
      </c>
      <c r="J1871" s="196" t="s">
        <v>11706</v>
      </c>
      <c r="K1871" s="196" t="s">
        <v>12755</v>
      </c>
      <c r="L1871" s="196">
        <v>35</v>
      </c>
      <c r="M1871" s="196">
        <v>35</v>
      </c>
      <c r="N1871" s="196" t="s">
        <v>17557</v>
      </c>
      <c r="O1871" s="200">
        <v>42025</v>
      </c>
      <c r="P1871" s="196" t="s">
        <v>12760</v>
      </c>
      <c r="Q1871" s="196">
        <v>35</v>
      </c>
      <c r="R1871" s="196" t="s">
        <v>12755</v>
      </c>
      <c r="S1871" s="196" t="s">
        <v>11787</v>
      </c>
      <c r="T1871" s="198" t="str">
        <f t="shared" ref="T1871" si="757">P1871&amp;"-"&amp;R1871</f>
        <v>2"-(P)</v>
      </c>
    </row>
    <row r="1872" spans="1:20" x14ac:dyDescent="0.25">
      <c r="A1872">
        <v>3546648</v>
      </c>
      <c r="B1872" t="s">
        <v>12304</v>
      </c>
      <c r="C1872" t="s">
        <v>15874</v>
      </c>
      <c r="D1872">
        <v>20191025</v>
      </c>
      <c r="E1872" s="199">
        <v>2486</v>
      </c>
      <c r="F1872" s="199">
        <v>3229469</v>
      </c>
      <c r="G1872" s="196" t="s">
        <v>12763</v>
      </c>
      <c r="H1872" s="196" t="s">
        <v>12762</v>
      </c>
      <c r="I1872" s="197">
        <v>52.999999978005604</v>
      </c>
      <c r="J1872" s="196" t="s">
        <v>11689</v>
      </c>
      <c r="K1872" s="196" t="s">
        <v>12755</v>
      </c>
      <c r="L1872" s="196">
        <v>35</v>
      </c>
      <c r="M1872" s="196">
        <v>35</v>
      </c>
      <c r="N1872" s="196" t="s">
        <v>20419</v>
      </c>
      <c r="O1872" s="200">
        <v>42020</v>
      </c>
      <c r="P1872" s="196" t="s">
        <v>12760</v>
      </c>
      <c r="Q1872" s="196">
        <v>35</v>
      </c>
      <c r="R1872" s="196" t="s">
        <v>12755</v>
      </c>
      <c r="S1872" s="196" t="s">
        <v>11778</v>
      </c>
      <c r="T1872" s="198" t="str">
        <f t="shared" ref="T1872:T1874" si="758">P1872&amp;"-"&amp;R1872</f>
        <v>2"-(P)</v>
      </c>
    </row>
    <row r="1873" spans="1:20" x14ac:dyDescent="0.25">
      <c r="A1873">
        <v>2799032</v>
      </c>
      <c r="B1873" t="s">
        <v>20420</v>
      </c>
      <c r="C1873" t="s">
        <v>15874</v>
      </c>
      <c r="D1873">
        <v>20191029</v>
      </c>
      <c r="E1873" s="199">
        <v>32372</v>
      </c>
      <c r="F1873" s="199">
        <v>2478792</v>
      </c>
      <c r="G1873" s="196" t="s">
        <v>12763</v>
      </c>
      <c r="H1873" s="196" t="s">
        <v>12762</v>
      </c>
      <c r="I1873" s="197">
        <v>36.38568540914946</v>
      </c>
      <c r="J1873" s="196" t="s">
        <v>20421</v>
      </c>
      <c r="K1873" s="196" t="s">
        <v>12755</v>
      </c>
      <c r="L1873" s="196">
        <v>50</v>
      </c>
      <c r="M1873" s="196">
        <v>50</v>
      </c>
      <c r="N1873" s="196" t="s">
        <v>16277</v>
      </c>
      <c r="O1873" s="200">
        <v>41369</v>
      </c>
      <c r="P1873" s="196" t="s">
        <v>12760</v>
      </c>
      <c r="Q1873" s="196">
        <v>50</v>
      </c>
      <c r="R1873" s="196" t="s">
        <v>12755</v>
      </c>
      <c r="S1873" s="196" t="s">
        <v>16278</v>
      </c>
      <c r="T1873" s="198" t="str">
        <f t="shared" si="758"/>
        <v>2"-(P)</v>
      </c>
    </row>
    <row r="1874" spans="1:20" x14ac:dyDescent="0.25">
      <c r="A1874">
        <v>2398918</v>
      </c>
      <c r="B1874" t="s">
        <v>20422</v>
      </c>
      <c r="C1874" t="s">
        <v>15874</v>
      </c>
      <c r="D1874">
        <v>20191024</v>
      </c>
      <c r="E1874" s="199">
        <v>2971</v>
      </c>
      <c r="F1874" s="199">
        <v>486119</v>
      </c>
      <c r="G1874" s="196" t="s">
        <v>12763</v>
      </c>
      <c r="H1874" s="196" t="s">
        <v>12762</v>
      </c>
      <c r="I1874" s="197">
        <v>188.81867607336372</v>
      </c>
      <c r="J1874" s="196" t="s">
        <v>20423</v>
      </c>
      <c r="K1874" s="196" t="s">
        <v>12755</v>
      </c>
      <c r="L1874" s="196">
        <v>0</v>
      </c>
      <c r="M1874" s="196">
        <v>0</v>
      </c>
      <c r="N1874" s="196" t="s">
        <v>20424</v>
      </c>
      <c r="O1874" s="200">
        <v>39924</v>
      </c>
      <c r="P1874" s="196" t="s">
        <v>12760</v>
      </c>
      <c r="Q1874" s="196">
        <v>60</v>
      </c>
      <c r="R1874" s="196" t="s">
        <v>12755</v>
      </c>
      <c r="S1874" s="196" t="s">
        <v>20425</v>
      </c>
      <c r="T1874" s="198" t="str">
        <f t="shared" si="758"/>
        <v>2"-(P)</v>
      </c>
    </row>
    <row r="1875" spans="1:20" x14ac:dyDescent="0.25">
      <c r="A1875">
        <v>2564125</v>
      </c>
      <c r="B1875" t="s">
        <v>20426</v>
      </c>
      <c r="C1875" t="s">
        <v>15874</v>
      </c>
      <c r="D1875">
        <v>20191108</v>
      </c>
      <c r="E1875" s="199">
        <v>7597</v>
      </c>
      <c r="F1875" s="199">
        <v>1575049</v>
      </c>
      <c r="G1875" s="196" t="s">
        <v>12768</v>
      </c>
      <c r="H1875" s="196" t="s">
        <v>12762</v>
      </c>
      <c r="I1875" s="197">
        <v>53.319598925416862</v>
      </c>
      <c r="J1875" s="196" t="s">
        <v>20427</v>
      </c>
      <c r="K1875" s="196" t="s">
        <v>12755</v>
      </c>
      <c r="L1875" s="196">
        <v>35</v>
      </c>
      <c r="M1875" s="196">
        <v>35</v>
      </c>
      <c r="N1875" s="196" t="s">
        <v>15994</v>
      </c>
      <c r="O1875" s="200">
        <v>40661</v>
      </c>
      <c r="P1875" s="196" t="s">
        <v>12760</v>
      </c>
      <c r="Q1875" s="196">
        <v>35</v>
      </c>
      <c r="R1875" s="196" t="s">
        <v>12755</v>
      </c>
      <c r="S1875" s="196" t="s">
        <v>15995</v>
      </c>
      <c r="T1875" s="198" t="str">
        <f t="shared" ref="T1875:T1877" si="759">P1875&amp;"-"&amp;R1875</f>
        <v>2"-(P)</v>
      </c>
    </row>
    <row r="1876" spans="1:20" x14ac:dyDescent="0.25">
      <c r="A1876">
        <v>985658</v>
      </c>
      <c r="B1876" t="s">
        <v>20428</v>
      </c>
      <c r="C1876" t="s">
        <v>15874</v>
      </c>
      <c r="D1876">
        <v>20191018</v>
      </c>
      <c r="E1876" s="199">
        <v>12682</v>
      </c>
      <c r="F1876" s="199">
        <v>650891</v>
      </c>
      <c r="G1876" s="196" t="s">
        <v>12763</v>
      </c>
      <c r="H1876" s="196" t="s">
        <v>12762</v>
      </c>
      <c r="I1876" s="197">
        <v>36.392164967916379</v>
      </c>
      <c r="J1876" s="196" t="s">
        <v>20429</v>
      </c>
      <c r="K1876" s="196" t="s">
        <v>12755</v>
      </c>
      <c r="L1876" s="196">
        <v>2</v>
      </c>
      <c r="M1876" s="196">
        <v>2</v>
      </c>
      <c r="N1876" s="196" t="s">
        <v>20430</v>
      </c>
      <c r="O1876" s="200">
        <v>40080</v>
      </c>
      <c r="P1876" s="196" t="s">
        <v>12762</v>
      </c>
      <c r="Q1876" s="196">
        <v>57</v>
      </c>
      <c r="R1876" s="196" t="s">
        <v>12755</v>
      </c>
      <c r="S1876" s="196" t="s">
        <v>17532</v>
      </c>
      <c r="T1876" s="198" t="str">
        <f t="shared" si="759"/>
        <v>1"-(P)</v>
      </c>
    </row>
    <row r="1877" spans="1:20" x14ac:dyDescent="0.25">
      <c r="A1877">
        <v>185249</v>
      </c>
      <c r="B1877" t="s">
        <v>20431</v>
      </c>
      <c r="C1877" t="s">
        <v>15874</v>
      </c>
      <c r="D1877">
        <v>20191030</v>
      </c>
      <c r="E1877" s="199">
        <v>9842</v>
      </c>
      <c r="F1877" s="199">
        <v>349635</v>
      </c>
      <c r="G1877" s="196" t="s">
        <v>12763</v>
      </c>
      <c r="H1877" s="196" t="s">
        <v>12764</v>
      </c>
      <c r="I1877" s="197">
        <v>15.610308375340129</v>
      </c>
      <c r="J1877" s="196" t="s">
        <v>18484</v>
      </c>
      <c r="K1877" s="196" t="s">
        <v>12755</v>
      </c>
      <c r="L1877" s="196">
        <v>45</v>
      </c>
      <c r="M1877" s="196">
        <v>45</v>
      </c>
      <c r="N1877" s="196" t="s">
        <v>20432</v>
      </c>
      <c r="O1877" s="200">
        <v>42348</v>
      </c>
      <c r="P1877" s="196" t="s">
        <v>12760</v>
      </c>
      <c r="Q1877" s="196">
        <v>45</v>
      </c>
      <c r="R1877" s="196" t="s">
        <v>12755</v>
      </c>
      <c r="S1877" s="196" t="s">
        <v>20433</v>
      </c>
      <c r="T1877" s="198" t="str">
        <f t="shared" si="759"/>
        <v>2"-(P)</v>
      </c>
    </row>
    <row r="1878" spans="1:20" x14ac:dyDescent="0.25">
      <c r="A1878">
        <v>2462014</v>
      </c>
      <c r="B1878" t="s">
        <v>20434</v>
      </c>
      <c r="C1878" t="s">
        <v>15874</v>
      </c>
      <c r="D1878">
        <v>20191113</v>
      </c>
      <c r="E1878" s="199">
        <v>25583</v>
      </c>
      <c r="F1878" s="199">
        <v>122786</v>
      </c>
      <c r="G1878" s="196" t="s">
        <v>12763</v>
      </c>
      <c r="H1878" s="196" t="s">
        <v>12764</v>
      </c>
      <c r="I1878" s="197">
        <v>26.076115229886994</v>
      </c>
      <c r="J1878" s="196" t="s">
        <v>20435</v>
      </c>
      <c r="K1878" s="196" t="s">
        <v>12755</v>
      </c>
      <c r="L1878" s="196">
        <v>57</v>
      </c>
      <c r="M1878" s="196">
        <v>57</v>
      </c>
      <c r="N1878" s="196" t="s">
        <v>16491</v>
      </c>
      <c r="O1878" s="200">
        <v>42034</v>
      </c>
      <c r="P1878" s="196" t="s">
        <v>12760</v>
      </c>
      <c r="Q1878" s="196">
        <v>57</v>
      </c>
      <c r="R1878" s="196" t="s">
        <v>12755</v>
      </c>
      <c r="S1878" s="196" t="s">
        <v>16492</v>
      </c>
      <c r="T1878" s="198" t="str">
        <f t="shared" ref="T1878:T1879" si="760">P1878&amp;"-"&amp;R1878</f>
        <v>2"-(P)</v>
      </c>
    </row>
    <row r="1879" spans="1:20" x14ac:dyDescent="0.25">
      <c r="A1879">
        <v>1155222</v>
      </c>
      <c r="B1879" t="s">
        <v>20436</v>
      </c>
      <c r="C1879" t="s">
        <v>15874</v>
      </c>
      <c r="D1879">
        <v>20191108</v>
      </c>
      <c r="E1879" s="199">
        <v>14830</v>
      </c>
      <c r="F1879" s="199">
        <v>189163</v>
      </c>
      <c r="G1879" s="196" t="s">
        <v>12759</v>
      </c>
      <c r="H1879" s="196" t="s">
        <v>12762</v>
      </c>
      <c r="I1879" s="197">
        <v>130.12141102581793</v>
      </c>
      <c r="J1879" s="196" t="s">
        <v>20437</v>
      </c>
      <c r="K1879" s="196" t="s">
        <v>12755</v>
      </c>
      <c r="L1879" s="196">
        <v>57</v>
      </c>
      <c r="M1879" s="196">
        <v>57</v>
      </c>
      <c r="N1879" s="196" t="s">
        <v>20438</v>
      </c>
      <c r="O1879" s="200">
        <v>43559</v>
      </c>
      <c r="P1879" s="196" t="s">
        <v>12754</v>
      </c>
      <c r="Q1879" s="196">
        <v>57</v>
      </c>
      <c r="R1879" s="196" t="s">
        <v>12755</v>
      </c>
      <c r="S1879" s="196" t="s">
        <v>20439</v>
      </c>
      <c r="T1879" s="198" t="str">
        <f t="shared" si="760"/>
        <v>4"-(P)</v>
      </c>
    </row>
    <row r="1880" spans="1:20" x14ac:dyDescent="0.25">
      <c r="A1880">
        <v>916764</v>
      </c>
      <c r="B1880" t="s">
        <v>20440</v>
      </c>
      <c r="C1880" t="s">
        <v>15874</v>
      </c>
      <c r="D1880">
        <v>20191018</v>
      </c>
      <c r="E1880" s="199">
        <v>13473</v>
      </c>
      <c r="F1880" s="199">
        <v>241686</v>
      </c>
      <c r="G1880" s="196" t="s">
        <v>12763</v>
      </c>
      <c r="H1880" s="196" t="s">
        <v>12762</v>
      </c>
      <c r="I1880" s="197">
        <v>209.58134786284967</v>
      </c>
      <c r="J1880" s="196" t="s">
        <v>20386</v>
      </c>
      <c r="K1880" s="196" t="s">
        <v>12755</v>
      </c>
      <c r="L1880" s="196">
        <v>57</v>
      </c>
      <c r="M1880" s="196">
        <v>0</v>
      </c>
      <c r="N1880" s="196" t="s">
        <v>17440</v>
      </c>
      <c r="O1880" s="200">
        <v>41445</v>
      </c>
      <c r="P1880" s="196" t="s">
        <v>12760</v>
      </c>
      <c r="Q1880" s="196">
        <v>57</v>
      </c>
      <c r="R1880" s="196" t="s">
        <v>12755</v>
      </c>
      <c r="S1880" s="196" t="s">
        <v>17441</v>
      </c>
      <c r="T1880" s="198" t="str">
        <f t="shared" ref="T1880:T1884" si="761">P1880&amp;"-"&amp;R1880</f>
        <v>2"-(P)</v>
      </c>
    </row>
    <row r="1881" spans="1:20" x14ac:dyDescent="0.25">
      <c r="A1881">
        <v>112935</v>
      </c>
      <c r="B1881" t="s">
        <v>20441</v>
      </c>
      <c r="C1881" t="s">
        <v>15874</v>
      </c>
      <c r="D1881">
        <v>20191101</v>
      </c>
      <c r="E1881" s="199">
        <v>2282</v>
      </c>
      <c r="F1881" s="199">
        <v>4303177</v>
      </c>
      <c r="G1881" s="196" t="s">
        <v>12759</v>
      </c>
      <c r="H1881" s="196" t="s">
        <v>12762</v>
      </c>
      <c r="I1881" s="197">
        <v>70.999999989490263</v>
      </c>
      <c r="J1881" s="196" t="s">
        <v>20442</v>
      </c>
      <c r="K1881" s="196" t="s">
        <v>12755</v>
      </c>
      <c r="L1881" s="196">
        <v>45</v>
      </c>
      <c r="M1881" s="196">
        <v>45</v>
      </c>
      <c r="N1881" s="196" t="s">
        <v>20443</v>
      </c>
      <c r="O1881" s="200">
        <v>42870</v>
      </c>
      <c r="P1881" s="196" t="s">
        <v>12760</v>
      </c>
      <c r="Q1881" s="196">
        <v>45</v>
      </c>
      <c r="R1881" s="196" t="s">
        <v>12755</v>
      </c>
      <c r="S1881" s="196" t="s">
        <v>20444</v>
      </c>
      <c r="T1881" s="198" t="str">
        <f t="shared" si="761"/>
        <v>2"-(P)</v>
      </c>
    </row>
    <row r="1882" spans="1:20" x14ac:dyDescent="0.25">
      <c r="A1882">
        <v>3270727</v>
      </c>
      <c r="B1882" t="s">
        <v>20445</v>
      </c>
      <c r="C1882" t="s">
        <v>15874</v>
      </c>
      <c r="D1882">
        <v>20191018</v>
      </c>
      <c r="E1882" s="199">
        <v>21516</v>
      </c>
      <c r="F1882" s="199">
        <v>3426291</v>
      </c>
      <c r="G1882" s="196" t="s">
        <v>12768</v>
      </c>
      <c r="H1882" s="196" t="s">
        <v>12762</v>
      </c>
      <c r="I1882" s="197">
        <v>240.5866245630985</v>
      </c>
      <c r="J1882" s="196" t="s">
        <v>11773</v>
      </c>
      <c r="K1882" s="196" t="s">
        <v>12755</v>
      </c>
      <c r="L1882" s="196">
        <v>57</v>
      </c>
      <c r="M1882" s="196">
        <v>57</v>
      </c>
      <c r="N1882" s="196" t="s">
        <v>17063</v>
      </c>
      <c r="O1882" s="200">
        <v>40969</v>
      </c>
      <c r="P1882" s="196" t="s">
        <v>12760</v>
      </c>
      <c r="Q1882" s="196">
        <v>57</v>
      </c>
      <c r="R1882" s="196" t="s">
        <v>12755</v>
      </c>
      <c r="S1882" s="196" t="s">
        <v>17064</v>
      </c>
      <c r="T1882" s="198" t="str">
        <f t="shared" si="761"/>
        <v>2"-(P)</v>
      </c>
    </row>
    <row r="1883" spans="1:20" x14ac:dyDescent="0.25">
      <c r="A1883">
        <v>3597652</v>
      </c>
      <c r="B1883" t="s">
        <v>20446</v>
      </c>
      <c r="C1883" t="s">
        <v>15874</v>
      </c>
      <c r="D1883">
        <v>20191031</v>
      </c>
      <c r="E1883" s="199">
        <v>11386</v>
      </c>
      <c r="F1883" s="199">
        <v>648880</v>
      </c>
      <c r="G1883" s="196" t="s">
        <v>12763</v>
      </c>
      <c r="H1883" s="196" t="s">
        <v>12762</v>
      </c>
      <c r="I1883" s="197">
        <v>55.232074840750755</v>
      </c>
      <c r="J1883" s="196" t="s">
        <v>20447</v>
      </c>
      <c r="K1883" s="196" t="s">
        <v>12755</v>
      </c>
      <c r="L1883" s="196">
        <v>2</v>
      </c>
      <c r="M1883" s="196">
        <v>2</v>
      </c>
      <c r="N1883" s="196" t="s">
        <v>18586</v>
      </c>
      <c r="O1883" s="200">
        <v>39883</v>
      </c>
      <c r="P1883" s="196" t="s">
        <v>12760</v>
      </c>
      <c r="Q1883" s="196">
        <v>35</v>
      </c>
      <c r="R1883" s="196" t="s">
        <v>12755</v>
      </c>
      <c r="S1883" s="196" t="s">
        <v>17831</v>
      </c>
      <c r="T1883" s="198" t="str">
        <f t="shared" si="761"/>
        <v>2"-(P)</v>
      </c>
    </row>
    <row r="1884" spans="1:20" x14ac:dyDescent="0.25">
      <c r="A1884">
        <v>3816499</v>
      </c>
      <c r="B1884" t="s">
        <v>20448</v>
      </c>
      <c r="C1884" t="s">
        <v>15874</v>
      </c>
      <c r="D1884">
        <v>20191106</v>
      </c>
      <c r="E1884" s="199">
        <v>9465</v>
      </c>
      <c r="F1884" s="199">
        <v>1484237</v>
      </c>
      <c r="G1884" s="196" t="s">
        <v>12763</v>
      </c>
      <c r="H1884" s="196" t="s">
        <v>12762</v>
      </c>
      <c r="I1884" s="197">
        <v>65.787847037394499</v>
      </c>
      <c r="J1884" s="196" t="s">
        <v>20449</v>
      </c>
      <c r="K1884" s="196" t="s">
        <v>12755</v>
      </c>
      <c r="L1884" s="196">
        <v>45</v>
      </c>
      <c r="M1884" s="196">
        <v>45</v>
      </c>
      <c r="N1884" s="196" t="s">
        <v>17773</v>
      </c>
      <c r="O1884" s="200">
        <v>40703</v>
      </c>
      <c r="P1884" s="196" t="s">
        <v>12754</v>
      </c>
      <c r="Q1884" s="196">
        <v>45</v>
      </c>
      <c r="R1884" s="196" t="s">
        <v>12755</v>
      </c>
      <c r="S1884" s="196" t="s">
        <v>17774</v>
      </c>
      <c r="T1884" s="198" t="str">
        <f t="shared" si="761"/>
        <v>4"-(P)</v>
      </c>
    </row>
    <row r="1885" spans="1:20" x14ac:dyDescent="0.25">
      <c r="A1885">
        <v>372574</v>
      </c>
      <c r="B1885" t="s">
        <v>20450</v>
      </c>
      <c r="C1885" t="s">
        <v>15874</v>
      </c>
      <c r="D1885">
        <v>20191018</v>
      </c>
      <c r="E1885" s="199">
        <v>13464</v>
      </c>
      <c r="F1885" s="199">
        <v>241690</v>
      </c>
      <c r="G1885" s="196" t="s">
        <v>12763</v>
      </c>
      <c r="H1885" s="196" t="s">
        <v>12765</v>
      </c>
      <c r="I1885" s="197">
        <v>19.334808534237151</v>
      </c>
      <c r="J1885" s="196" t="s">
        <v>65</v>
      </c>
      <c r="K1885" s="196" t="s">
        <v>12758</v>
      </c>
      <c r="L1885" s="196">
        <v>0</v>
      </c>
      <c r="M1885" s="196">
        <v>0</v>
      </c>
      <c r="N1885" s="196" t="s">
        <v>17440</v>
      </c>
      <c r="O1885" s="200">
        <v>41445</v>
      </c>
      <c r="P1885" s="196" t="s">
        <v>12760</v>
      </c>
      <c r="Q1885" s="196">
        <v>57</v>
      </c>
      <c r="R1885" s="196" t="s">
        <v>12755</v>
      </c>
      <c r="S1885" s="196" t="s">
        <v>17441</v>
      </c>
      <c r="T1885" s="198" t="str">
        <f t="shared" ref="T1885:T1887" si="762">P1885&amp;"-"&amp;R1885</f>
        <v>2"-(P)</v>
      </c>
    </row>
    <row r="1886" spans="1:20" x14ac:dyDescent="0.25">
      <c r="A1886">
        <v>3274029</v>
      </c>
      <c r="B1886" t="s">
        <v>12264</v>
      </c>
      <c r="C1886" t="s">
        <v>15874</v>
      </c>
      <c r="D1886">
        <v>20191113</v>
      </c>
      <c r="E1886" s="199">
        <v>6071</v>
      </c>
      <c r="F1886" s="199">
        <v>3301480</v>
      </c>
      <c r="G1886" s="196" t="s">
        <v>12763</v>
      </c>
      <c r="H1886" s="196" t="s">
        <v>12760</v>
      </c>
      <c r="I1886" s="197">
        <v>68.000000001103487</v>
      </c>
      <c r="J1886" s="196" t="s">
        <v>11700</v>
      </c>
      <c r="K1886" s="196" t="s">
        <v>12755</v>
      </c>
      <c r="L1886" s="196">
        <v>45</v>
      </c>
      <c r="M1886" s="196">
        <v>45</v>
      </c>
      <c r="N1886" s="196" t="s">
        <v>20451</v>
      </c>
      <c r="O1886" s="200">
        <v>42087</v>
      </c>
      <c r="P1886" s="196" t="s">
        <v>12760</v>
      </c>
      <c r="Q1886" s="196">
        <v>45</v>
      </c>
      <c r="R1886" s="196" t="s">
        <v>12755</v>
      </c>
      <c r="S1886" s="196" t="s">
        <v>11784</v>
      </c>
      <c r="T1886" s="198" t="str">
        <f t="shared" si="762"/>
        <v>2"-(P)</v>
      </c>
    </row>
    <row r="1887" spans="1:20" x14ac:dyDescent="0.25">
      <c r="A1887">
        <v>1807055</v>
      </c>
      <c r="B1887" t="s">
        <v>20452</v>
      </c>
      <c r="C1887" t="s">
        <v>15874</v>
      </c>
      <c r="D1887">
        <v>20191112</v>
      </c>
      <c r="E1887" s="199">
        <v>15935</v>
      </c>
      <c r="F1887" s="199">
        <v>114525</v>
      </c>
      <c r="G1887" s="196" t="s">
        <v>12759</v>
      </c>
      <c r="H1887" s="196" t="s">
        <v>12762</v>
      </c>
      <c r="I1887" s="197">
        <v>372.54659642365908</v>
      </c>
      <c r="J1887" s="196" t="s">
        <v>16055</v>
      </c>
      <c r="K1887" s="196" t="s">
        <v>12758</v>
      </c>
      <c r="L1887" s="196">
        <v>0</v>
      </c>
      <c r="M1887" s="196">
        <v>0</v>
      </c>
      <c r="N1887" s="196" t="s">
        <v>18528</v>
      </c>
      <c r="O1887" s="200">
        <v>42443</v>
      </c>
      <c r="P1887" s="196" t="s">
        <v>12760</v>
      </c>
      <c r="Q1887" s="196">
        <v>57</v>
      </c>
      <c r="R1887" s="196" t="s">
        <v>12755</v>
      </c>
      <c r="S1887" s="196" t="s">
        <v>16057</v>
      </c>
      <c r="T1887" s="198" t="str">
        <f t="shared" si="762"/>
        <v>2"-(P)</v>
      </c>
    </row>
    <row r="1888" spans="1:20" x14ac:dyDescent="0.25">
      <c r="A1888">
        <v>3085937</v>
      </c>
      <c r="B1888" t="s">
        <v>20453</v>
      </c>
      <c r="C1888" t="s">
        <v>15874</v>
      </c>
      <c r="D1888">
        <v>20191108</v>
      </c>
      <c r="E1888" s="199">
        <v>7469</v>
      </c>
      <c r="F1888" s="199">
        <v>1962258</v>
      </c>
      <c r="G1888" s="196" t="s">
        <v>12763</v>
      </c>
      <c r="H1888" s="196" t="s">
        <v>12762</v>
      </c>
      <c r="I1888" s="197">
        <v>16.546947284615978</v>
      </c>
      <c r="J1888" s="196" t="s">
        <v>20454</v>
      </c>
      <c r="K1888" s="196" t="s">
        <v>12755</v>
      </c>
      <c r="L1888" s="196">
        <v>35</v>
      </c>
      <c r="M1888" s="196">
        <v>35</v>
      </c>
      <c r="N1888" s="196" t="s">
        <v>17627</v>
      </c>
      <c r="O1888" s="200">
        <v>41054</v>
      </c>
      <c r="P1888" s="196" t="s">
        <v>12760</v>
      </c>
      <c r="Q1888" s="196">
        <v>35</v>
      </c>
      <c r="R1888" s="196" t="s">
        <v>12755</v>
      </c>
      <c r="S1888" s="196" t="s">
        <v>17628</v>
      </c>
      <c r="T1888" s="198" t="str">
        <f t="shared" ref="T1888:T1891" si="763">P1888&amp;"-"&amp;R1888</f>
        <v>2"-(P)</v>
      </c>
    </row>
    <row r="1889" spans="1:20" x14ac:dyDescent="0.25">
      <c r="A1889">
        <v>3252426</v>
      </c>
      <c r="B1889" t="s">
        <v>20455</v>
      </c>
      <c r="C1889" t="s">
        <v>15874</v>
      </c>
      <c r="D1889">
        <v>20191108</v>
      </c>
      <c r="E1889" s="199">
        <v>21297</v>
      </c>
      <c r="F1889" s="199">
        <v>4323972</v>
      </c>
      <c r="G1889" s="196" t="s">
        <v>12763</v>
      </c>
      <c r="H1889" s="196" t="s">
        <v>12762</v>
      </c>
      <c r="I1889" s="197">
        <v>18.738428843023954</v>
      </c>
      <c r="J1889" s="196" t="s">
        <v>20456</v>
      </c>
      <c r="K1889" s="196" t="s">
        <v>12755</v>
      </c>
      <c r="L1889" s="196">
        <v>57</v>
      </c>
      <c r="M1889" s="196">
        <v>57</v>
      </c>
      <c r="N1889" s="196" t="s">
        <v>19737</v>
      </c>
      <c r="O1889" s="200">
        <v>40332</v>
      </c>
      <c r="P1889" s="196" t="s">
        <v>12760</v>
      </c>
      <c r="Q1889" s="196">
        <v>57</v>
      </c>
      <c r="R1889" s="196" t="s">
        <v>12755</v>
      </c>
      <c r="S1889" s="196" t="s">
        <v>17857</v>
      </c>
      <c r="T1889" s="198" t="str">
        <f t="shared" si="763"/>
        <v>2"-(P)</v>
      </c>
    </row>
    <row r="1890" spans="1:20" x14ac:dyDescent="0.25">
      <c r="A1890">
        <v>3573289</v>
      </c>
      <c r="B1890" t="s">
        <v>20457</v>
      </c>
      <c r="C1890" t="s">
        <v>15874</v>
      </c>
      <c r="D1890">
        <v>20191112</v>
      </c>
      <c r="E1890" s="199">
        <v>3858</v>
      </c>
      <c r="F1890" s="199">
        <v>1086619</v>
      </c>
      <c r="G1890" s="196" t="s">
        <v>12763</v>
      </c>
      <c r="H1890" s="196" t="s">
        <v>12762</v>
      </c>
      <c r="I1890" s="197">
        <v>118.07169085533488</v>
      </c>
      <c r="J1890" s="196" t="s">
        <v>20458</v>
      </c>
      <c r="K1890" s="196" t="s">
        <v>12755</v>
      </c>
      <c r="L1890" s="196"/>
      <c r="M1890" s="196"/>
      <c r="N1890" s="196" t="s">
        <v>16390</v>
      </c>
      <c r="O1890" s="200">
        <v>40396</v>
      </c>
      <c r="P1890" s="196" t="s">
        <v>12767</v>
      </c>
      <c r="Q1890" s="196">
        <v>60</v>
      </c>
      <c r="R1890" s="196" t="s">
        <v>12755</v>
      </c>
      <c r="S1890" s="196" t="s">
        <v>16391</v>
      </c>
      <c r="T1890" s="198" t="str">
        <f t="shared" si="763"/>
        <v>6"-(P)</v>
      </c>
    </row>
    <row r="1891" spans="1:20" x14ac:dyDescent="0.25">
      <c r="A1891">
        <v>3158455</v>
      </c>
      <c r="B1891" t="s">
        <v>20459</v>
      </c>
      <c r="C1891" t="s">
        <v>15874</v>
      </c>
      <c r="D1891">
        <v>20191106</v>
      </c>
      <c r="E1891" s="199">
        <v>13414</v>
      </c>
      <c r="F1891" s="199">
        <v>605890</v>
      </c>
      <c r="G1891" s="196" t="s">
        <v>12763</v>
      </c>
      <c r="H1891" s="196" t="s">
        <v>12762</v>
      </c>
      <c r="I1891" s="197">
        <v>214.25710137099207</v>
      </c>
      <c r="J1891" s="196" t="s">
        <v>20460</v>
      </c>
      <c r="K1891" s="196" t="s">
        <v>12755</v>
      </c>
      <c r="L1891" s="196">
        <v>0</v>
      </c>
      <c r="M1891" s="196">
        <v>0</v>
      </c>
      <c r="N1891" s="196" t="s">
        <v>20341</v>
      </c>
      <c r="O1891" s="200">
        <v>39448</v>
      </c>
      <c r="P1891" s="196" t="s">
        <v>12762</v>
      </c>
      <c r="Q1891" s="196">
        <v>57</v>
      </c>
      <c r="R1891" s="196" t="s">
        <v>12755</v>
      </c>
      <c r="S1891" s="196" t="s">
        <v>20342</v>
      </c>
      <c r="T1891" s="198" t="str">
        <f t="shared" si="763"/>
        <v>1"-(P)</v>
      </c>
    </row>
    <row r="1892" spans="1:20" x14ac:dyDescent="0.25">
      <c r="A1892">
        <v>2095384</v>
      </c>
      <c r="B1892" t="s">
        <v>20461</v>
      </c>
      <c r="C1892" t="s">
        <v>15874</v>
      </c>
      <c r="D1892">
        <v>20191104</v>
      </c>
      <c r="E1892" s="199">
        <v>2411</v>
      </c>
      <c r="F1892" s="199">
        <v>740567</v>
      </c>
      <c r="G1892" s="196" t="s">
        <v>12763</v>
      </c>
      <c r="H1892" s="196" t="s">
        <v>12762</v>
      </c>
      <c r="I1892" s="197">
        <v>189.00000005123363</v>
      </c>
      <c r="J1892" s="196" t="s">
        <v>20462</v>
      </c>
      <c r="K1892" s="196" t="s">
        <v>12755</v>
      </c>
      <c r="L1892" s="196">
        <v>60</v>
      </c>
      <c r="M1892" s="196">
        <v>60</v>
      </c>
      <c r="N1892" s="196" t="s">
        <v>20463</v>
      </c>
      <c r="O1892" s="200">
        <v>39448</v>
      </c>
      <c r="P1892" s="196" t="s">
        <v>12760</v>
      </c>
      <c r="Q1892" s="196">
        <v>60</v>
      </c>
      <c r="R1892" s="196" t="s">
        <v>12755</v>
      </c>
      <c r="S1892" s="196" t="s">
        <v>20193</v>
      </c>
      <c r="T1892" s="198" t="str">
        <f t="shared" ref="T1892:T1893" si="764">P1892&amp;"-"&amp;R1892</f>
        <v>2"-(P)</v>
      </c>
    </row>
    <row r="1893" spans="1:20" x14ac:dyDescent="0.25">
      <c r="A1893">
        <v>3564778</v>
      </c>
      <c r="B1893" t="s">
        <v>12584</v>
      </c>
      <c r="C1893" t="s">
        <v>15874</v>
      </c>
      <c r="D1893">
        <v>20191017</v>
      </c>
      <c r="E1893" s="199">
        <v>14270</v>
      </c>
      <c r="F1893" s="199">
        <v>4438779</v>
      </c>
      <c r="G1893" s="196" t="s">
        <v>12763</v>
      </c>
      <c r="H1893" s="196" t="s">
        <v>12762</v>
      </c>
      <c r="I1893" s="197">
        <v>24.999999972476623</v>
      </c>
      <c r="J1893" s="196" t="s">
        <v>12042</v>
      </c>
      <c r="K1893" s="196" t="s">
        <v>12755</v>
      </c>
      <c r="L1893" s="196">
        <v>60</v>
      </c>
      <c r="M1893" s="196">
        <v>60</v>
      </c>
      <c r="N1893" s="196" t="s">
        <v>18541</v>
      </c>
      <c r="O1893" s="200">
        <v>43052</v>
      </c>
      <c r="P1893" s="196" t="s">
        <v>12760</v>
      </c>
      <c r="Q1893" s="196">
        <v>60</v>
      </c>
      <c r="R1893" s="196" t="s">
        <v>12755</v>
      </c>
      <c r="S1893" s="196" t="s">
        <v>12042</v>
      </c>
      <c r="T1893" s="198" t="str">
        <f t="shared" si="764"/>
        <v>2"-(P)</v>
      </c>
    </row>
    <row r="1894" spans="1:20" x14ac:dyDescent="0.25">
      <c r="A1894">
        <v>3250059</v>
      </c>
      <c r="B1894" t="s">
        <v>20464</v>
      </c>
      <c r="C1894" t="s">
        <v>15874</v>
      </c>
      <c r="D1894">
        <v>20191030</v>
      </c>
      <c r="E1894" s="199">
        <v>10358</v>
      </c>
      <c r="F1894" s="199">
        <v>344738</v>
      </c>
      <c r="G1894" s="196" t="s">
        <v>12763</v>
      </c>
      <c r="H1894" s="196" t="s">
        <v>12762</v>
      </c>
      <c r="I1894" s="197">
        <v>63.92906136645928</v>
      </c>
      <c r="J1894" s="196" t="s">
        <v>20465</v>
      </c>
      <c r="K1894" s="196" t="s">
        <v>12755</v>
      </c>
      <c r="L1894" s="196">
        <v>45</v>
      </c>
      <c r="M1894" s="196">
        <v>45</v>
      </c>
      <c r="N1894" s="196" t="s">
        <v>20466</v>
      </c>
      <c r="O1894" s="200">
        <v>41346</v>
      </c>
      <c r="P1894" s="196" t="s">
        <v>12760</v>
      </c>
      <c r="Q1894" s="196">
        <v>45</v>
      </c>
      <c r="R1894" s="196" t="s">
        <v>12755</v>
      </c>
      <c r="S1894" s="196" t="s">
        <v>17084</v>
      </c>
      <c r="T1894" s="198" t="str">
        <f t="shared" ref="T1894" si="765">P1894&amp;"-"&amp;R1894</f>
        <v>2"-(P)</v>
      </c>
    </row>
    <row r="1895" spans="1:20" x14ac:dyDescent="0.25">
      <c r="A1895">
        <v>3361314</v>
      </c>
      <c r="B1895" t="s">
        <v>12437</v>
      </c>
      <c r="C1895" t="s">
        <v>15874</v>
      </c>
      <c r="D1895">
        <v>20191022</v>
      </c>
      <c r="E1895" s="199">
        <v>3447</v>
      </c>
      <c r="F1895" s="199">
        <v>3863128</v>
      </c>
      <c r="G1895" s="196" t="s">
        <v>12759</v>
      </c>
      <c r="H1895" s="196" t="s">
        <v>12762</v>
      </c>
      <c r="I1895" s="197">
        <v>15.000345264974859</v>
      </c>
      <c r="J1895" s="196" t="s">
        <v>11852</v>
      </c>
      <c r="K1895" s="196" t="s">
        <v>12755</v>
      </c>
      <c r="L1895" s="196">
        <v>60</v>
      </c>
      <c r="M1895" s="196">
        <v>60</v>
      </c>
      <c r="N1895" s="196" t="s">
        <v>19675</v>
      </c>
      <c r="O1895" s="200">
        <v>42010</v>
      </c>
      <c r="P1895" s="196" t="s">
        <v>12760</v>
      </c>
      <c r="Q1895" s="196">
        <v>60</v>
      </c>
      <c r="R1895" s="196" t="s">
        <v>12755</v>
      </c>
      <c r="S1895" s="196" t="s">
        <v>11812</v>
      </c>
      <c r="T1895" s="198" t="str">
        <f t="shared" ref="T1895:T1896" si="766">P1895&amp;"-"&amp;R1895</f>
        <v>2"-(P)</v>
      </c>
    </row>
    <row r="1896" spans="1:20" x14ac:dyDescent="0.25">
      <c r="A1896">
        <v>3624977</v>
      </c>
      <c r="B1896" t="s">
        <v>12616</v>
      </c>
      <c r="C1896" t="s">
        <v>15874</v>
      </c>
      <c r="D1896">
        <v>20191024</v>
      </c>
      <c r="E1896" s="199">
        <v>19983</v>
      </c>
      <c r="F1896" s="199">
        <v>4784461</v>
      </c>
      <c r="G1896" s="196" t="s">
        <v>12763</v>
      </c>
      <c r="H1896" s="196" t="s">
        <v>12762</v>
      </c>
      <c r="I1896" s="197">
        <v>78.000000032530124</v>
      </c>
      <c r="J1896" s="196" t="s">
        <v>12161</v>
      </c>
      <c r="K1896" s="196" t="s">
        <v>12755</v>
      </c>
      <c r="L1896" s="196">
        <v>57</v>
      </c>
      <c r="M1896" s="196">
        <v>57</v>
      </c>
      <c r="N1896" s="196" t="s">
        <v>17917</v>
      </c>
      <c r="O1896" s="200">
        <v>43168</v>
      </c>
      <c r="P1896" s="196" t="s">
        <v>12760</v>
      </c>
      <c r="Q1896" s="196">
        <v>57</v>
      </c>
      <c r="R1896" s="196" t="s">
        <v>12755</v>
      </c>
      <c r="S1896" s="196" t="s">
        <v>12230</v>
      </c>
      <c r="T1896" s="198" t="str">
        <f t="shared" si="766"/>
        <v>2"-(P)</v>
      </c>
    </row>
    <row r="1897" spans="1:20" x14ac:dyDescent="0.25">
      <c r="A1897">
        <v>2442215</v>
      </c>
      <c r="B1897" t="s">
        <v>20467</v>
      </c>
      <c r="C1897" t="s">
        <v>15874</v>
      </c>
      <c r="D1897">
        <v>20191113</v>
      </c>
      <c r="E1897" s="199">
        <v>5797</v>
      </c>
      <c r="F1897" s="199">
        <v>1189821</v>
      </c>
      <c r="G1897" s="196" t="s">
        <v>12763</v>
      </c>
      <c r="H1897" s="196" t="s">
        <v>12762</v>
      </c>
      <c r="I1897" s="197">
        <v>70.9418897766908</v>
      </c>
      <c r="J1897" s="196" t="s">
        <v>20468</v>
      </c>
      <c r="K1897" s="196" t="s">
        <v>12755</v>
      </c>
      <c r="L1897" s="196"/>
      <c r="M1897" s="196"/>
      <c r="N1897" s="196" t="s">
        <v>18138</v>
      </c>
      <c r="O1897" s="200">
        <v>39993</v>
      </c>
      <c r="P1897" s="196" t="s">
        <v>12760</v>
      </c>
      <c r="Q1897" s="196">
        <v>60</v>
      </c>
      <c r="R1897" s="196" t="s">
        <v>12755</v>
      </c>
      <c r="S1897" s="196" t="s">
        <v>18139</v>
      </c>
      <c r="T1897" s="198" t="str">
        <f t="shared" ref="T1897:T1901" si="767">P1897&amp;"-"&amp;R1897</f>
        <v>2"-(P)</v>
      </c>
    </row>
    <row r="1898" spans="1:20" x14ac:dyDescent="0.25">
      <c r="A1898">
        <v>1978636</v>
      </c>
      <c r="B1898" t="s">
        <v>20469</v>
      </c>
      <c r="C1898" t="s">
        <v>15874</v>
      </c>
      <c r="D1898">
        <v>20191111</v>
      </c>
      <c r="E1898" s="199">
        <v>273</v>
      </c>
      <c r="F1898" s="199">
        <v>612332</v>
      </c>
      <c r="G1898" s="196" t="s">
        <v>12759</v>
      </c>
      <c r="H1898" s="196" t="s">
        <v>12762</v>
      </c>
      <c r="I1898" s="197">
        <v>80.741072898398514</v>
      </c>
      <c r="J1898" s="196" t="s">
        <v>20470</v>
      </c>
      <c r="K1898" s="196" t="s">
        <v>12755</v>
      </c>
      <c r="L1898" s="196">
        <v>0</v>
      </c>
      <c r="M1898" s="196">
        <v>0</v>
      </c>
      <c r="N1898" s="196" t="s">
        <v>20471</v>
      </c>
      <c r="O1898" s="200">
        <v>39448</v>
      </c>
      <c r="P1898" s="196" t="s">
        <v>12760</v>
      </c>
      <c r="Q1898" s="196">
        <v>60</v>
      </c>
      <c r="R1898" s="196" t="s">
        <v>12755</v>
      </c>
      <c r="S1898" s="196" t="s">
        <v>20472</v>
      </c>
      <c r="T1898" s="198" t="str">
        <f t="shared" si="767"/>
        <v>2"-(P)</v>
      </c>
    </row>
    <row r="1899" spans="1:20" x14ac:dyDescent="0.25">
      <c r="A1899">
        <v>2891808</v>
      </c>
      <c r="B1899" t="s">
        <v>20473</v>
      </c>
      <c r="C1899" t="s">
        <v>15874</v>
      </c>
      <c r="D1899">
        <v>20191108</v>
      </c>
      <c r="E1899" s="199">
        <v>7487</v>
      </c>
      <c r="F1899" s="199">
        <v>383892</v>
      </c>
      <c r="G1899" s="196" t="s">
        <v>12763</v>
      </c>
      <c r="H1899" s="196" t="s">
        <v>12762</v>
      </c>
      <c r="I1899" s="197">
        <v>87.210243719026167</v>
      </c>
      <c r="J1899" s="196" t="s">
        <v>20474</v>
      </c>
      <c r="K1899" s="196" t="s">
        <v>12755</v>
      </c>
      <c r="L1899" s="196">
        <v>35</v>
      </c>
      <c r="M1899" s="196">
        <v>35</v>
      </c>
      <c r="N1899" s="196" t="s">
        <v>17939</v>
      </c>
      <c r="O1899" s="200">
        <v>41138</v>
      </c>
      <c r="P1899" s="196" t="s">
        <v>12760</v>
      </c>
      <c r="Q1899" s="196">
        <v>35</v>
      </c>
      <c r="R1899" s="196" t="s">
        <v>12755</v>
      </c>
      <c r="S1899" s="196" t="s">
        <v>17744</v>
      </c>
      <c r="T1899" s="198" t="str">
        <f t="shared" si="767"/>
        <v>2"-(P)</v>
      </c>
    </row>
    <row r="1900" spans="1:20" x14ac:dyDescent="0.25">
      <c r="A1900">
        <v>3776773</v>
      </c>
      <c r="B1900" t="s">
        <v>20475</v>
      </c>
      <c r="C1900" t="s">
        <v>15874</v>
      </c>
      <c r="D1900">
        <v>20191025</v>
      </c>
      <c r="E1900" s="199">
        <v>2141</v>
      </c>
      <c r="F1900" s="199">
        <v>4777261</v>
      </c>
      <c r="G1900" s="196" t="s">
        <v>12759</v>
      </c>
      <c r="H1900" s="196" t="s">
        <v>12762</v>
      </c>
      <c r="I1900" s="197">
        <v>14.999999995431217</v>
      </c>
      <c r="J1900" s="196" t="s">
        <v>12111</v>
      </c>
      <c r="K1900" s="196" t="s">
        <v>12755</v>
      </c>
      <c r="L1900" s="196">
        <v>35</v>
      </c>
      <c r="M1900" s="196">
        <v>35</v>
      </c>
      <c r="N1900" s="196" t="s">
        <v>16412</v>
      </c>
      <c r="O1900" s="200">
        <v>43315</v>
      </c>
      <c r="P1900" s="196" t="s">
        <v>12760</v>
      </c>
      <c r="Q1900" s="196">
        <v>35</v>
      </c>
      <c r="R1900" s="196" t="s">
        <v>12755</v>
      </c>
      <c r="S1900" s="196" t="s">
        <v>12219</v>
      </c>
      <c r="T1900" s="198" t="str">
        <f t="shared" si="767"/>
        <v>2"-(P)</v>
      </c>
    </row>
    <row r="1901" spans="1:20" x14ac:dyDescent="0.25">
      <c r="A1901">
        <v>3378846</v>
      </c>
      <c r="B1901" t="s">
        <v>20476</v>
      </c>
      <c r="C1901" t="s">
        <v>15874</v>
      </c>
      <c r="D1901">
        <v>20191114</v>
      </c>
      <c r="E1901" s="199">
        <v>26400</v>
      </c>
      <c r="F1901" s="199">
        <v>645181</v>
      </c>
      <c r="G1901" s="196" t="s">
        <v>12763</v>
      </c>
      <c r="H1901" s="196" t="s">
        <v>12765</v>
      </c>
      <c r="I1901" s="197">
        <v>75.526931553664227</v>
      </c>
      <c r="J1901" s="196" t="s">
        <v>19449</v>
      </c>
      <c r="K1901" s="196" t="s">
        <v>12758</v>
      </c>
      <c r="L1901" s="196">
        <v>0</v>
      </c>
      <c r="M1901" s="196">
        <v>0</v>
      </c>
      <c r="N1901" s="196" t="s">
        <v>19450</v>
      </c>
      <c r="O1901" s="200">
        <v>42635</v>
      </c>
      <c r="P1901" s="196" t="s">
        <v>12760</v>
      </c>
      <c r="Q1901" s="196">
        <v>57</v>
      </c>
      <c r="R1901" s="196" t="s">
        <v>12758</v>
      </c>
      <c r="S1901" s="196" t="s">
        <v>19451</v>
      </c>
      <c r="T1901" s="198" t="str">
        <f t="shared" si="767"/>
        <v>2"-(W)</v>
      </c>
    </row>
    <row r="1902" spans="1:20" x14ac:dyDescent="0.25">
      <c r="A1902">
        <v>86971</v>
      </c>
      <c r="B1902" t="s">
        <v>20477</v>
      </c>
      <c r="C1902" t="s">
        <v>15874</v>
      </c>
      <c r="D1902">
        <v>20191023</v>
      </c>
      <c r="E1902" s="199">
        <v>2826</v>
      </c>
      <c r="F1902" s="199">
        <v>618453</v>
      </c>
      <c r="G1902" s="196" t="s">
        <v>12759</v>
      </c>
      <c r="H1902" s="196" t="s">
        <v>12762</v>
      </c>
      <c r="I1902" s="197">
        <v>77.831670208743276</v>
      </c>
      <c r="J1902" s="196" t="s">
        <v>20478</v>
      </c>
      <c r="K1902" s="196" t="s">
        <v>12755</v>
      </c>
      <c r="L1902" s="196">
        <v>45</v>
      </c>
      <c r="M1902" s="196">
        <v>45</v>
      </c>
      <c r="N1902" s="196" t="s">
        <v>20479</v>
      </c>
      <c r="O1902" s="200">
        <v>42930</v>
      </c>
      <c r="P1902" s="196" t="s">
        <v>12760</v>
      </c>
      <c r="Q1902" s="196">
        <v>45</v>
      </c>
      <c r="R1902" s="196" t="s">
        <v>12758</v>
      </c>
      <c r="S1902" s="196" t="s">
        <v>20480</v>
      </c>
      <c r="T1902" s="198" t="str">
        <f t="shared" ref="T1902:T1904" si="768">P1902&amp;"-"&amp;R1902</f>
        <v>2"-(W)</v>
      </c>
    </row>
    <row r="1903" spans="1:20" x14ac:dyDescent="0.25">
      <c r="A1903">
        <v>3038127</v>
      </c>
      <c r="B1903" t="s">
        <v>20481</v>
      </c>
      <c r="C1903" t="s">
        <v>15874</v>
      </c>
      <c r="D1903">
        <v>20191101</v>
      </c>
      <c r="E1903" s="199">
        <v>12115</v>
      </c>
      <c r="F1903" s="199">
        <v>617597</v>
      </c>
      <c r="G1903" s="196" t="s">
        <v>12768</v>
      </c>
      <c r="H1903" s="196" t="s">
        <v>12762</v>
      </c>
      <c r="I1903" s="197">
        <v>21.680702951772396</v>
      </c>
      <c r="J1903" s="196" t="s">
        <v>20482</v>
      </c>
      <c r="K1903" s="196" t="s">
        <v>12755</v>
      </c>
      <c r="L1903" s="196">
        <v>55</v>
      </c>
      <c r="M1903" s="196">
        <v>55</v>
      </c>
      <c r="N1903" s="196" t="s">
        <v>16995</v>
      </c>
      <c r="O1903" s="200">
        <v>39448</v>
      </c>
      <c r="P1903" s="196" t="s">
        <v>12760</v>
      </c>
      <c r="Q1903" s="196">
        <v>55</v>
      </c>
      <c r="R1903" s="196" t="s">
        <v>12755</v>
      </c>
      <c r="S1903" s="196" t="s">
        <v>16996</v>
      </c>
      <c r="T1903" s="198" t="str">
        <f t="shared" si="768"/>
        <v>2"-(P)</v>
      </c>
    </row>
    <row r="1904" spans="1:20" x14ac:dyDescent="0.25">
      <c r="A1904">
        <v>1537909</v>
      </c>
      <c r="B1904" t="s">
        <v>20483</v>
      </c>
      <c r="C1904" t="s">
        <v>15874</v>
      </c>
      <c r="D1904">
        <v>20191114</v>
      </c>
      <c r="E1904" s="199">
        <v>6145</v>
      </c>
      <c r="F1904" s="199">
        <v>393939</v>
      </c>
      <c r="G1904" s="196" t="s">
        <v>12759</v>
      </c>
      <c r="H1904" s="196" t="s">
        <v>12764</v>
      </c>
      <c r="I1904" s="197">
        <v>122.8225536820426</v>
      </c>
      <c r="J1904" s="196" t="s">
        <v>20484</v>
      </c>
      <c r="K1904" s="196" t="s">
        <v>12755</v>
      </c>
      <c r="L1904" s="196">
        <v>0</v>
      </c>
      <c r="M1904" s="196">
        <v>0</v>
      </c>
      <c r="N1904" s="196" t="s">
        <v>20485</v>
      </c>
      <c r="O1904" s="200">
        <v>40158</v>
      </c>
      <c r="P1904" s="196" t="s">
        <v>12760</v>
      </c>
      <c r="Q1904" s="196">
        <v>60</v>
      </c>
      <c r="R1904" s="196" t="s">
        <v>12755</v>
      </c>
      <c r="S1904" s="196" t="s">
        <v>20486</v>
      </c>
      <c r="T1904" s="198" t="str">
        <f t="shared" si="768"/>
        <v>2"-(P)</v>
      </c>
    </row>
    <row r="1905" spans="1:20" x14ac:dyDescent="0.25">
      <c r="A1905">
        <v>2408749</v>
      </c>
      <c r="B1905" t="s">
        <v>20487</v>
      </c>
      <c r="C1905" t="s">
        <v>15874</v>
      </c>
      <c r="D1905">
        <v>20191024</v>
      </c>
      <c r="E1905" s="199">
        <v>11690</v>
      </c>
      <c r="F1905" s="199">
        <v>949412</v>
      </c>
      <c r="G1905" s="196" t="s">
        <v>12759</v>
      </c>
      <c r="H1905" s="196" t="s">
        <v>12762</v>
      </c>
      <c r="I1905" s="197">
        <v>267.21236353766062</v>
      </c>
      <c r="J1905" s="196" t="s">
        <v>20488</v>
      </c>
      <c r="K1905" s="196" t="s">
        <v>12755</v>
      </c>
      <c r="L1905" s="196">
        <v>60</v>
      </c>
      <c r="M1905" s="196">
        <v>60</v>
      </c>
      <c r="N1905" s="196" t="s">
        <v>18432</v>
      </c>
      <c r="O1905" s="200">
        <v>39448</v>
      </c>
      <c r="P1905" s="196" t="s">
        <v>12760</v>
      </c>
      <c r="Q1905" s="196">
        <v>60</v>
      </c>
      <c r="R1905" s="196" t="s">
        <v>12755</v>
      </c>
      <c r="S1905" s="196" t="s">
        <v>18433</v>
      </c>
      <c r="T1905" s="198" t="str">
        <f t="shared" ref="T1905" si="769">P1905&amp;"-"&amp;R1905</f>
        <v>2"-(P)</v>
      </c>
    </row>
    <row r="1906" spans="1:20" x14ac:dyDescent="0.25">
      <c r="A1906">
        <v>1134052</v>
      </c>
      <c r="B1906" t="s">
        <v>12547</v>
      </c>
      <c r="C1906" t="s">
        <v>15874</v>
      </c>
      <c r="D1906">
        <v>20191028</v>
      </c>
      <c r="E1906" s="199">
        <v>21466</v>
      </c>
      <c r="F1906" s="199">
        <v>4263979</v>
      </c>
      <c r="G1906" s="196" t="s">
        <v>12763</v>
      </c>
      <c r="H1906" s="196" t="s">
        <v>12762</v>
      </c>
      <c r="I1906" s="197">
        <v>178.65969155105708</v>
      </c>
      <c r="J1906" s="196" t="s">
        <v>12003</v>
      </c>
      <c r="K1906" s="196" t="s">
        <v>12755</v>
      </c>
      <c r="L1906" s="196">
        <v>57</v>
      </c>
      <c r="M1906" s="196">
        <v>57</v>
      </c>
      <c r="N1906" s="196" t="s">
        <v>20489</v>
      </c>
      <c r="O1906" s="200">
        <v>40246</v>
      </c>
      <c r="P1906" s="196" t="s">
        <v>12760</v>
      </c>
      <c r="Q1906" s="196">
        <v>57</v>
      </c>
      <c r="R1906" s="196" t="s">
        <v>12755</v>
      </c>
      <c r="S1906" s="196" t="s">
        <v>20490</v>
      </c>
      <c r="T1906" s="198" t="str">
        <f t="shared" ref="T1906" si="770">P1906&amp;"-"&amp;R1906</f>
        <v>2"-(P)</v>
      </c>
    </row>
    <row r="1907" spans="1:20" x14ac:dyDescent="0.25">
      <c r="A1907">
        <v>1401982</v>
      </c>
      <c r="B1907" t="s">
        <v>20491</v>
      </c>
      <c r="C1907" t="s">
        <v>15874</v>
      </c>
      <c r="D1907">
        <v>20191105</v>
      </c>
      <c r="E1907" s="199">
        <v>8770</v>
      </c>
      <c r="F1907" s="199">
        <v>363969</v>
      </c>
      <c r="G1907" s="196" t="s">
        <v>12763</v>
      </c>
      <c r="H1907" s="196" t="s">
        <v>12764</v>
      </c>
      <c r="I1907" s="197">
        <v>25.378709660319945</v>
      </c>
      <c r="J1907" s="196" t="s">
        <v>20492</v>
      </c>
      <c r="K1907" s="196" t="s">
        <v>12755</v>
      </c>
      <c r="L1907" s="196">
        <v>0</v>
      </c>
      <c r="M1907" s="196">
        <v>0</v>
      </c>
      <c r="N1907" s="196" t="s">
        <v>16516</v>
      </c>
      <c r="O1907" s="200">
        <v>42936</v>
      </c>
      <c r="P1907" s="196" t="s">
        <v>12760</v>
      </c>
      <c r="Q1907" s="196">
        <v>45</v>
      </c>
      <c r="R1907" s="196" t="s">
        <v>12755</v>
      </c>
      <c r="S1907" s="196" t="s">
        <v>16517</v>
      </c>
      <c r="T1907" s="198" t="str">
        <f t="shared" ref="T1907:T1911" si="771">P1907&amp;"-"&amp;R1907</f>
        <v>2"-(P)</v>
      </c>
    </row>
    <row r="1908" spans="1:20" x14ac:dyDescent="0.25">
      <c r="A1908">
        <v>3883186</v>
      </c>
      <c r="B1908" t="s">
        <v>20493</v>
      </c>
      <c r="C1908" t="s">
        <v>15874</v>
      </c>
      <c r="D1908">
        <v>20191031</v>
      </c>
      <c r="E1908" s="199">
        <v>11368</v>
      </c>
      <c r="F1908" s="199">
        <v>614910</v>
      </c>
      <c r="G1908" s="196" t="s">
        <v>12763</v>
      </c>
      <c r="H1908" s="196" t="s">
        <v>12762</v>
      </c>
      <c r="I1908" s="197">
        <v>21.272732100262296</v>
      </c>
      <c r="J1908" s="196" t="s">
        <v>20494</v>
      </c>
      <c r="K1908" s="196" t="s">
        <v>12755</v>
      </c>
      <c r="L1908" s="196">
        <v>35</v>
      </c>
      <c r="M1908" s="196">
        <v>35</v>
      </c>
      <c r="N1908" s="196" t="s">
        <v>20495</v>
      </c>
      <c r="O1908" s="200">
        <v>43545</v>
      </c>
      <c r="P1908" s="196" t="s">
        <v>12760</v>
      </c>
      <c r="Q1908" s="196">
        <v>35</v>
      </c>
      <c r="R1908" s="196" t="s">
        <v>12755</v>
      </c>
      <c r="S1908" s="196" t="s">
        <v>20496</v>
      </c>
      <c r="T1908" s="198" t="str">
        <f t="shared" si="771"/>
        <v>2"-(P)</v>
      </c>
    </row>
    <row r="1909" spans="1:20" x14ac:dyDescent="0.25">
      <c r="A1909">
        <v>454721</v>
      </c>
      <c r="B1909" t="s">
        <v>20497</v>
      </c>
      <c r="C1909" t="s">
        <v>15874</v>
      </c>
      <c r="D1909">
        <v>20191031</v>
      </c>
      <c r="E1909" s="199">
        <v>11452</v>
      </c>
      <c r="F1909" s="199">
        <v>5226505</v>
      </c>
      <c r="G1909" s="196" t="s">
        <v>12763</v>
      </c>
      <c r="H1909" s="196" t="s">
        <v>12762</v>
      </c>
      <c r="I1909" s="197">
        <v>24.158554406004839</v>
      </c>
      <c r="J1909" s="196" t="s">
        <v>20498</v>
      </c>
      <c r="K1909" s="196" t="s">
        <v>12755</v>
      </c>
      <c r="L1909" s="196">
        <v>35</v>
      </c>
      <c r="M1909" s="196">
        <v>35</v>
      </c>
      <c r="N1909" s="196" t="s">
        <v>18347</v>
      </c>
      <c r="O1909" s="200">
        <v>41726</v>
      </c>
      <c r="P1909" s="196" t="s">
        <v>12760</v>
      </c>
      <c r="Q1909" s="196">
        <v>35</v>
      </c>
      <c r="R1909" s="196" t="s">
        <v>12755</v>
      </c>
      <c r="S1909" s="196" t="s">
        <v>16420</v>
      </c>
      <c r="T1909" s="198" t="str">
        <f t="shared" si="771"/>
        <v>2"-(P)</v>
      </c>
    </row>
    <row r="1910" spans="1:20" x14ac:dyDescent="0.25">
      <c r="A1910">
        <v>246507</v>
      </c>
      <c r="B1910" t="s">
        <v>20499</v>
      </c>
      <c r="C1910" t="s">
        <v>15874</v>
      </c>
      <c r="D1910">
        <v>20191030</v>
      </c>
      <c r="E1910" s="199">
        <v>10326</v>
      </c>
      <c r="F1910" s="199">
        <v>346308</v>
      </c>
      <c r="G1910" s="196" t="s">
        <v>12763</v>
      </c>
      <c r="H1910" s="196" t="s">
        <v>12762</v>
      </c>
      <c r="I1910" s="197">
        <v>263.71522349925692</v>
      </c>
      <c r="J1910" s="196" t="s">
        <v>20500</v>
      </c>
      <c r="K1910" s="196" t="s">
        <v>12755</v>
      </c>
      <c r="L1910" s="196">
        <v>0</v>
      </c>
      <c r="M1910" s="196">
        <v>0</v>
      </c>
      <c r="N1910" s="196" t="s">
        <v>16650</v>
      </c>
      <c r="O1910" s="200">
        <v>43434</v>
      </c>
      <c r="P1910" s="196" t="s">
        <v>12767</v>
      </c>
      <c r="Q1910" s="196">
        <v>45</v>
      </c>
      <c r="R1910" s="196" t="s">
        <v>12755</v>
      </c>
      <c r="S1910" s="196" t="s">
        <v>16120</v>
      </c>
      <c r="T1910" s="198" t="str">
        <f t="shared" si="771"/>
        <v>6"-(P)</v>
      </c>
    </row>
    <row r="1911" spans="1:20" x14ac:dyDescent="0.25">
      <c r="A1911">
        <v>3517424</v>
      </c>
      <c r="B1911" t="s">
        <v>12564</v>
      </c>
      <c r="C1911" t="s">
        <v>15874</v>
      </c>
      <c r="D1911">
        <v>20191105</v>
      </c>
      <c r="E1911" s="199">
        <v>7947</v>
      </c>
      <c r="F1911" s="199">
        <v>4558782</v>
      </c>
      <c r="G1911" s="196" t="s">
        <v>12763</v>
      </c>
      <c r="H1911" s="196" t="s">
        <v>12762</v>
      </c>
      <c r="I1911" s="197">
        <v>115.0000000239073</v>
      </c>
      <c r="J1911" s="196" t="s">
        <v>11999</v>
      </c>
      <c r="K1911" s="196" t="s">
        <v>12755</v>
      </c>
      <c r="L1911" s="196">
        <v>45</v>
      </c>
      <c r="M1911" s="196">
        <v>45</v>
      </c>
      <c r="N1911" s="196" t="s">
        <v>20058</v>
      </c>
      <c r="O1911" s="200">
        <v>43021</v>
      </c>
      <c r="P1911" s="196" t="s">
        <v>12760</v>
      </c>
      <c r="Q1911" s="196">
        <v>45</v>
      </c>
      <c r="R1911" s="196" t="s">
        <v>12755</v>
      </c>
      <c r="S1911" s="196" t="s">
        <v>12061</v>
      </c>
      <c r="T1911" s="198" t="str">
        <f t="shared" si="771"/>
        <v>2"-(P)</v>
      </c>
    </row>
    <row r="1912" spans="1:20" x14ac:dyDescent="0.25">
      <c r="A1912">
        <v>3734672</v>
      </c>
      <c r="B1912" t="s">
        <v>12533</v>
      </c>
      <c r="C1912" t="s">
        <v>15874</v>
      </c>
      <c r="D1912">
        <v>20191111</v>
      </c>
      <c r="E1912" s="199">
        <v>13006</v>
      </c>
      <c r="F1912" s="199">
        <v>4251973</v>
      </c>
      <c r="G1912" s="196" t="s">
        <v>12759</v>
      </c>
      <c r="H1912" s="196" t="s">
        <v>12762</v>
      </c>
      <c r="I1912" s="197">
        <v>324.04649548281043</v>
      </c>
      <c r="J1912" s="196" t="s">
        <v>12002</v>
      </c>
      <c r="K1912" s="196" t="s">
        <v>12755</v>
      </c>
      <c r="L1912" s="196">
        <v>60</v>
      </c>
      <c r="M1912" s="196">
        <v>60</v>
      </c>
      <c r="N1912" s="196" t="s">
        <v>17749</v>
      </c>
      <c r="O1912" s="200">
        <v>42850</v>
      </c>
      <c r="P1912" s="196" t="s">
        <v>12760</v>
      </c>
      <c r="Q1912" s="196">
        <v>60</v>
      </c>
      <c r="R1912" s="196" t="s">
        <v>12755</v>
      </c>
      <c r="S1912" s="196" t="s">
        <v>12071</v>
      </c>
      <c r="T1912" s="198" t="str">
        <f t="shared" ref="T1912:T1913" si="772">P1912&amp;"-"&amp;R1912</f>
        <v>2"-(P)</v>
      </c>
    </row>
    <row r="1913" spans="1:20" x14ac:dyDescent="0.25">
      <c r="A1913">
        <v>3783833</v>
      </c>
      <c r="B1913" t="s">
        <v>20501</v>
      </c>
      <c r="C1913" t="s">
        <v>15874</v>
      </c>
      <c r="D1913">
        <v>20191112</v>
      </c>
      <c r="E1913" s="199">
        <v>4468</v>
      </c>
      <c r="F1913" s="199">
        <v>658555</v>
      </c>
      <c r="G1913" s="196" t="s">
        <v>12768</v>
      </c>
      <c r="H1913" s="196" t="s">
        <v>12762</v>
      </c>
      <c r="I1913" s="197">
        <v>110.55444251669898</v>
      </c>
      <c r="J1913" s="196" t="s">
        <v>20502</v>
      </c>
      <c r="K1913" s="196" t="s">
        <v>12755</v>
      </c>
      <c r="L1913" s="196">
        <v>2</v>
      </c>
      <c r="M1913" s="196">
        <v>2</v>
      </c>
      <c r="N1913" s="196" t="s">
        <v>20503</v>
      </c>
      <c r="O1913" s="200">
        <v>39834</v>
      </c>
      <c r="P1913" s="196" t="s">
        <v>12760</v>
      </c>
      <c r="Q1913" s="196">
        <v>55</v>
      </c>
      <c r="R1913" s="196" t="s">
        <v>12755</v>
      </c>
      <c r="S1913" s="196" t="s">
        <v>16593</v>
      </c>
      <c r="T1913" s="198" t="str">
        <f t="shared" si="772"/>
        <v>2"-(P)</v>
      </c>
    </row>
    <row r="1914" spans="1:20" x14ac:dyDescent="0.25">
      <c r="A1914">
        <v>3616715</v>
      </c>
      <c r="B1914" t="s">
        <v>20504</v>
      </c>
      <c r="C1914" t="s">
        <v>15874</v>
      </c>
      <c r="D1914">
        <v>20191112</v>
      </c>
      <c r="E1914" s="199">
        <v>21193</v>
      </c>
      <c r="F1914" s="199">
        <v>5050073</v>
      </c>
      <c r="G1914" s="196" t="s">
        <v>12763</v>
      </c>
      <c r="H1914" s="196" t="s">
        <v>12762</v>
      </c>
      <c r="I1914" s="197">
        <v>21.999999986065067</v>
      </c>
      <c r="J1914" s="196" t="s">
        <v>12123</v>
      </c>
      <c r="K1914" s="196" t="s">
        <v>12755</v>
      </c>
      <c r="L1914" s="196">
        <v>57</v>
      </c>
      <c r="M1914" s="196">
        <v>57</v>
      </c>
      <c r="N1914" s="196" t="s">
        <v>16766</v>
      </c>
      <c r="O1914" s="200">
        <v>43116</v>
      </c>
      <c r="P1914" s="196" t="s">
        <v>12760</v>
      </c>
      <c r="Q1914" s="196">
        <v>57</v>
      </c>
      <c r="R1914" s="196" t="s">
        <v>12755</v>
      </c>
      <c r="S1914" s="196" t="s">
        <v>12195</v>
      </c>
      <c r="T1914" s="198" t="str">
        <f t="shared" ref="T1914" si="773">P1914&amp;"-"&amp;R1914</f>
        <v>2"-(P)</v>
      </c>
    </row>
    <row r="1915" spans="1:20" x14ac:dyDescent="0.25">
      <c r="A1915">
        <v>3612079</v>
      </c>
      <c r="B1915" t="s">
        <v>20505</v>
      </c>
      <c r="C1915" t="s">
        <v>15874</v>
      </c>
      <c r="D1915">
        <v>20191017</v>
      </c>
      <c r="E1915" s="199">
        <v>24030</v>
      </c>
      <c r="F1915" s="199">
        <v>5058075</v>
      </c>
      <c r="G1915" s="196" t="s">
        <v>12759</v>
      </c>
      <c r="H1915" s="196" t="s">
        <v>12762</v>
      </c>
      <c r="I1915" s="197">
        <v>82.000000014800165</v>
      </c>
      <c r="J1915" s="196" t="s">
        <v>20506</v>
      </c>
      <c r="K1915" s="196" t="s">
        <v>12755</v>
      </c>
      <c r="L1915" s="196">
        <v>57</v>
      </c>
      <c r="M1915" s="196">
        <v>57</v>
      </c>
      <c r="N1915" s="196" t="s">
        <v>17689</v>
      </c>
      <c r="O1915" s="200">
        <v>43348</v>
      </c>
      <c r="P1915" s="196" t="s">
        <v>12760</v>
      </c>
      <c r="Q1915" s="196">
        <v>57</v>
      </c>
      <c r="R1915" s="196" t="s">
        <v>12755</v>
      </c>
      <c r="S1915" s="196" t="s">
        <v>17690</v>
      </c>
      <c r="T1915" s="198" t="str">
        <f t="shared" ref="T1915:T1918" si="774">P1915&amp;"-"&amp;R1915</f>
        <v>2"-(P)</v>
      </c>
    </row>
    <row r="1916" spans="1:20" x14ac:dyDescent="0.25">
      <c r="A1916">
        <v>3389744</v>
      </c>
      <c r="B1916" t="s">
        <v>12476</v>
      </c>
      <c r="C1916" t="s">
        <v>15874</v>
      </c>
      <c r="D1916">
        <v>20191030</v>
      </c>
      <c r="E1916" s="199">
        <v>887</v>
      </c>
      <c r="F1916" s="199">
        <v>4069942</v>
      </c>
      <c r="G1916" s="196" t="s">
        <v>12763</v>
      </c>
      <c r="H1916" s="196" t="s">
        <v>12762</v>
      </c>
      <c r="I1916" s="197">
        <v>193.00000002676521</v>
      </c>
      <c r="J1916" s="196" t="s">
        <v>11858</v>
      </c>
      <c r="K1916" s="196" t="s">
        <v>12755</v>
      </c>
      <c r="L1916" s="196">
        <v>45</v>
      </c>
      <c r="M1916" s="196">
        <v>45</v>
      </c>
      <c r="N1916" s="196" t="s">
        <v>20507</v>
      </c>
      <c r="O1916" s="200">
        <v>42258</v>
      </c>
      <c r="P1916" s="196" t="s">
        <v>12760</v>
      </c>
      <c r="Q1916" s="196">
        <v>45</v>
      </c>
      <c r="R1916" s="196" t="s">
        <v>12755</v>
      </c>
      <c r="S1916" s="196" t="s">
        <v>18252</v>
      </c>
      <c r="T1916" s="198" t="str">
        <f t="shared" si="774"/>
        <v>2"-(P)</v>
      </c>
    </row>
    <row r="1917" spans="1:20" x14ac:dyDescent="0.25">
      <c r="A1917">
        <v>414512</v>
      </c>
      <c r="B1917" t="s">
        <v>20508</v>
      </c>
      <c r="C1917" t="s">
        <v>15874</v>
      </c>
      <c r="D1917">
        <v>20191031</v>
      </c>
      <c r="E1917" s="199">
        <v>680</v>
      </c>
      <c r="F1917" s="199">
        <v>4342398</v>
      </c>
      <c r="G1917" s="196" t="s">
        <v>12763</v>
      </c>
      <c r="H1917" s="196" t="s">
        <v>12762</v>
      </c>
      <c r="I1917" s="197">
        <v>40.000000029164276</v>
      </c>
      <c r="J1917" s="196" t="s">
        <v>20509</v>
      </c>
      <c r="K1917" s="196" t="s">
        <v>12755</v>
      </c>
      <c r="L1917" s="196">
        <v>45</v>
      </c>
      <c r="M1917" s="196">
        <v>45</v>
      </c>
      <c r="N1917" s="196" t="s">
        <v>18239</v>
      </c>
      <c r="O1917" s="200">
        <v>42900</v>
      </c>
      <c r="P1917" s="196" t="s">
        <v>12754</v>
      </c>
      <c r="Q1917" s="196">
        <v>45</v>
      </c>
      <c r="R1917" s="196" t="s">
        <v>12755</v>
      </c>
      <c r="S1917" s="196" t="s">
        <v>18240</v>
      </c>
      <c r="T1917" s="198" t="str">
        <f t="shared" si="774"/>
        <v>4"-(P)</v>
      </c>
    </row>
    <row r="1918" spans="1:20" x14ac:dyDescent="0.25">
      <c r="A1918">
        <v>1208623</v>
      </c>
      <c r="B1918" t="s">
        <v>20510</v>
      </c>
      <c r="C1918" t="s">
        <v>15874</v>
      </c>
      <c r="D1918">
        <v>20191101</v>
      </c>
      <c r="E1918" s="199">
        <v>2190</v>
      </c>
      <c r="F1918" s="199">
        <v>4187535</v>
      </c>
      <c r="G1918" s="196" t="s">
        <v>12763</v>
      </c>
      <c r="H1918" s="196" t="s">
        <v>12762</v>
      </c>
      <c r="I1918" s="197">
        <v>42.999999959158146</v>
      </c>
      <c r="J1918" s="196" t="s">
        <v>20511</v>
      </c>
      <c r="K1918" s="196" t="s">
        <v>12755</v>
      </c>
      <c r="L1918" s="196">
        <v>45</v>
      </c>
      <c r="M1918" s="196">
        <v>45</v>
      </c>
      <c r="N1918" s="196" t="s">
        <v>17635</v>
      </c>
      <c r="O1918" s="200">
        <v>42811</v>
      </c>
      <c r="P1918" s="196" t="s">
        <v>12754</v>
      </c>
      <c r="Q1918" s="196">
        <v>45</v>
      </c>
      <c r="R1918" s="196" t="s">
        <v>12755</v>
      </c>
      <c r="S1918" s="196" t="s">
        <v>17636</v>
      </c>
      <c r="T1918" s="198" t="str">
        <f t="shared" si="774"/>
        <v>4"-(P)</v>
      </c>
    </row>
    <row r="1919" spans="1:20" x14ac:dyDescent="0.25">
      <c r="A1919">
        <v>231099</v>
      </c>
      <c r="B1919" t="s">
        <v>20512</v>
      </c>
      <c r="C1919" t="s">
        <v>15874</v>
      </c>
      <c r="D1919">
        <v>20191111</v>
      </c>
      <c r="E1919" s="199">
        <v>253</v>
      </c>
      <c r="F1919" s="199">
        <v>965405</v>
      </c>
      <c r="G1919" s="196" t="s">
        <v>12759</v>
      </c>
      <c r="H1919" s="196" t="s">
        <v>12762</v>
      </c>
      <c r="I1919" s="197">
        <v>31.979340131200729</v>
      </c>
      <c r="J1919" s="196" t="s">
        <v>20513</v>
      </c>
      <c r="K1919" s="196" t="s">
        <v>12755</v>
      </c>
      <c r="L1919" s="196"/>
      <c r="M1919" s="196"/>
      <c r="N1919" s="196" t="s">
        <v>20184</v>
      </c>
      <c r="O1919" s="200">
        <v>40315</v>
      </c>
      <c r="P1919" s="196" t="s">
        <v>12754</v>
      </c>
      <c r="Q1919" s="196">
        <v>60</v>
      </c>
      <c r="R1919" s="196" t="s">
        <v>12755</v>
      </c>
      <c r="S1919" s="196" t="s">
        <v>20185</v>
      </c>
      <c r="T1919" s="198" t="str">
        <f t="shared" ref="T1919:T1921" si="775">P1919&amp;"-"&amp;R1919</f>
        <v>4"-(P)</v>
      </c>
    </row>
    <row r="1920" spans="1:20" x14ac:dyDescent="0.25">
      <c r="A1920">
        <v>3495318</v>
      </c>
      <c r="B1920" t="s">
        <v>20514</v>
      </c>
      <c r="C1920" t="s">
        <v>15874</v>
      </c>
      <c r="D1920">
        <v>20191017</v>
      </c>
      <c r="E1920" s="199">
        <v>5932</v>
      </c>
      <c r="F1920" s="199">
        <v>642122</v>
      </c>
      <c r="G1920" s="196" t="s">
        <v>12759</v>
      </c>
      <c r="H1920" s="196" t="s">
        <v>12762</v>
      </c>
      <c r="I1920" s="197">
        <v>40.16205715875185</v>
      </c>
      <c r="J1920" s="196" t="s">
        <v>20515</v>
      </c>
      <c r="K1920" s="196" t="s">
        <v>12755</v>
      </c>
      <c r="L1920" s="196">
        <v>45</v>
      </c>
      <c r="M1920" s="196">
        <v>45</v>
      </c>
      <c r="N1920" s="196" t="s">
        <v>15987</v>
      </c>
      <c r="O1920" s="200">
        <v>41960</v>
      </c>
      <c r="P1920" s="196" t="s">
        <v>12762</v>
      </c>
      <c r="Q1920" s="196">
        <v>45</v>
      </c>
      <c r="R1920" s="196" t="s">
        <v>12758</v>
      </c>
      <c r="S1920" s="196" t="s">
        <v>15988</v>
      </c>
      <c r="T1920" s="198" t="str">
        <f t="shared" si="775"/>
        <v>1"-(W)</v>
      </c>
    </row>
    <row r="1921" spans="1:20" x14ac:dyDescent="0.25">
      <c r="A1921">
        <v>3468586</v>
      </c>
      <c r="B1921" t="s">
        <v>20516</v>
      </c>
      <c r="C1921" t="s">
        <v>15874</v>
      </c>
      <c r="D1921">
        <v>20191022</v>
      </c>
      <c r="E1921" s="199">
        <v>3433</v>
      </c>
      <c r="F1921" s="199">
        <v>1698260</v>
      </c>
      <c r="G1921" s="196" t="s">
        <v>12763</v>
      </c>
      <c r="H1921" s="196" t="s">
        <v>12762</v>
      </c>
      <c r="I1921" s="197">
        <v>60.329433882559314</v>
      </c>
      <c r="J1921" s="196" t="s">
        <v>20517</v>
      </c>
      <c r="K1921" s="196" t="s">
        <v>12755</v>
      </c>
      <c r="L1921" s="196">
        <v>60</v>
      </c>
      <c r="M1921" s="196">
        <v>60</v>
      </c>
      <c r="N1921" s="196" t="s">
        <v>16153</v>
      </c>
      <c r="O1921" s="200">
        <v>40851</v>
      </c>
      <c r="P1921" s="196" t="s">
        <v>12760</v>
      </c>
      <c r="Q1921" s="196">
        <v>60</v>
      </c>
      <c r="R1921" s="196" t="s">
        <v>12755</v>
      </c>
      <c r="S1921" s="196" t="s">
        <v>16124</v>
      </c>
      <c r="T1921" s="198" t="str">
        <f t="shared" si="775"/>
        <v>2"-(P)</v>
      </c>
    </row>
    <row r="1922" spans="1:20" x14ac:dyDescent="0.25">
      <c r="A1922">
        <v>3148965</v>
      </c>
      <c r="B1922" t="s">
        <v>20518</v>
      </c>
      <c r="C1922" t="s">
        <v>15874</v>
      </c>
      <c r="D1922">
        <v>20191031</v>
      </c>
      <c r="E1922" s="199">
        <v>640</v>
      </c>
      <c r="F1922" s="199">
        <v>647755</v>
      </c>
      <c r="G1922" s="196" t="s">
        <v>12759</v>
      </c>
      <c r="H1922" s="196" t="s">
        <v>12764</v>
      </c>
      <c r="I1922" s="197">
        <v>10.800897260710707</v>
      </c>
      <c r="J1922" s="196" t="s">
        <v>20519</v>
      </c>
      <c r="K1922" s="196" t="s">
        <v>12755</v>
      </c>
      <c r="L1922" s="196">
        <v>0</v>
      </c>
      <c r="M1922" s="196">
        <v>0</v>
      </c>
      <c r="N1922" s="196" t="s">
        <v>20520</v>
      </c>
      <c r="O1922" s="200">
        <v>39448</v>
      </c>
      <c r="P1922" s="196" t="s">
        <v>12760</v>
      </c>
      <c r="Q1922" s="196">
        <v>45</v>
      </c>
      <c r="R1922" s="196" t="s">
        <v>12755</v>
      </c>
      <c r="S1922" s="196" t="s">
        <v>20521</v>
      </c>
      <c r="T1922" s="198" t="str">
        <f t="shared" ref="T1922:T1923" si="776">P1922&amp;"-"&amp;R1922</f>
        <v>2"-(P)</v>
      </c>
    </row>
    <row r="1923" spans="1:20" x14ac:dyDescent="0.25">
      <c r="A1923">
        <v>1564436</v>
      </c>
      <c r="B1923" t="s">
        <v>20522</v>
      </c>
      <c r="C1923" t="s">
        <v>15874</v>
      </c>
      <c r="D1923">
        <v>20191112</v>
      </c>
      <c r="E1923" s="199">
        <v>20838</v>
      </c>
      <c r="F1923" s="199">
        <v>253043</v>
      </c>
      <c r="G1923" s="196" t="s">
        <v>12759</v>
      </c>
      <c r="H1923" s="196" t="s">
        <v>12762</v>
      </c>
      <c r="I1923" s="197">
        <v>29.820931706819344</v>
      </c>
      <c r="J1923" s="196" t="s">
        <v>65</v>
      </c>
      <c r="K1923" s="196" t="s">
        <v>12755</v>
      </c>
      <c r="L1923" s="196">
        <v>0</v>
      </c>
      <c r="M1923" s="196">
        <v>0</v>
      </c>
      <c r="N1923" s="196" t="s">
        <v>17102</v>
      </c>
      <c r="O1923" s="200">
        <v>40564</v>
      </c>
      <c r="P1923" s="196" t="s">
        <v>12754</v>
      </c>
      <c r="Q1923" s="196">
        <v>57</v>
      </c>
      <c r="R1923" s="196" t="s">
        <v>12755</v>
      </c>
      <c r="S1923" s="196" t="s">
        <v>17103</v>
      </c>
      <c r="T1923" s="198" t="str">
        <f t="shared" si="776"/>
        <v>4"-(P)</v>
      </c>
    </row>
    <row r="1924" spans="1:20" x14ac:dyDescent="0.25">
      <c r="A1924">
        <v>3778626</v>
      </c>
      <c r="B1924" t="s">
        <v>20523</v>
      </c>
      <c r="C1924" t="s">
        <v>15874</v>
      </c>
      <c r="D1924">
        <v>20191108</v>
      </c>
      <c r="E1924" s="199">
        <v>5683</v>
      </c>
      <c r="F1924" s="199">
        <v>396728</v>
      </c>
      <c r="G1924" s="196" t="s">
        <v>12763</v>
      </c>
      <c r="H1924" s="196" t="s">
        <v>12762</v>
      </c>
      <c r="I1924" s="197">
        <v>113.38602799446679</v>
      </c>
      <c r="J1924" s="196" t="s">
        <v>20524</v>
      </c>
      <c r="K1924" s="196" t="s">
        <v>12755</v>
      </c>
      <c r="L1924" s="196">
        <v>0</v>
      </c>
      <c r="M1924" s="196">
        <v>0</v>
      </c>
      <c r="N1924" s="196" t="s">
        <v>20525</v>
      </c>
      <c r="O1924" s="200">
        <v>41233</v>
      </c>
      <c r="P1924" s="196" t="s">
        <v>12760</v>
      </c>
      <c r="Q1924" s="196">
        <v>45</v>
      </c>
      <c r="R1924" s="196" t="s">
        <v>12755</v>
      </c>
      <c r="S1924" s="196" t="s">
        <v>20526</v>
      </c>
      <c r="T1924" s="198" t="str">
        <f t="shared" ref="T1924" si="777">P1924&amp;"-"&amp;R1924</f>
        <v>2"-(P)</v>
      </c>
    </row>
    <row r="1925" spans="1:20" x14ac:dyDescent="0.25">
      <c r="A1925">
        <v>2966473</v>
      </c>
      <c r="B1925" t="s">
        <v>20527</v>
      </c>
      <c r="C1925" t="s">
        <v>15874</v>
      </c>
      <c r="D1925">
        <v>20191031</v>
      </c>
      <c r="E1925" s="199">
        <v>32702</v>
      </c>
      <c r="F1925" s="199">
        <v>2789288</v>
      </c>
      <c r="G1925" s="196" t="s">
        <v>12759</v>
      </c>
      <c r="H1925" s="196" t="s">
        <v>12762</v>
      </c>
      <c r="I1925" s="197">
        <v>8.0000000139827812</v>
      </c>
      <c r="J1925" s="196" t="s">
        <v>20528</v>
      </c>
      <c r="K1925" s="196" t="s">
        <v>12755</v>
      </c>
      <c r="L1925" s="196">
        <v>60</v>
      </c>
      <c r="M1925" s="196">
        <v>60</v>
      </c>
      <c r="N1925" s="196" t="s">
        <v>16247</v>
      </c>
      <c r="O1925" s="200">
        <v>41507</v>
      </c>
      <c r="P1925" s="196" t="s">
        <v>12760</v>
      </c>
      <c r="Q1925" s="196">
        <v>60</v>
      </c>
      <c r="R1925" s="196" t="s">
        <v>12755</v>
      </c>
      <c r="S1925" s="196" t="s">
        <v>16248</v>
      </c>
      <c r="T1925" s="198" t="str">
        <f t="shared" ref="T1925" si="778">P1925&amp;"-"&amp;R1925</f>
        <v>2"-(P)</v>
      </c>
    </row>
    <row r="1926" spans="1:20" x14ac:dyDescent="0.25">
      <c r="A1926">
        <v>3892123</v>
      </c>
      <c r="B1926" t="s">
        <v>20529</v>
      </c>
      <c r="C1926" t="s">
        <v>15874</v>
      </c>
      <c r="D1926">
        <v>20191112</v>
      </c>
      <c r="E1926" s="199">
        <v>19898</v>
      </c>
      <c r="F1926" s="199">
        <v>5120497</v>
      </c>
      <c r="G1926" s="196" t="s">
        <v>12759</v>
      </c>
      <c r="H1926" s="196" t="s">
        <v>12760</v>
      </c>
      <c r="I1926" s="197">
        <v>135.00000001508783</v>
      </c>
      <c r="J1926" s="196" t="s">
        <v>20530</v>
      </c>
      <c r="K1926" s="196" t="s">
        <v>12755</v>
      </c>
      <c r="L1926" s="196">
        <v>57</v>
      </c>
      <c r="M1926" s="196">
        <v>57</v>
      </c>
      <c r="N1926" s="196" t="s">
        <v>19075</v>
      </c>
      <c r="O1926" s="200">
        <v>43587</v>
      </c>
      <c r="P1926" s="196" t="s">
        <v>12760</v>
      </c>
      <c r="Q1926" s="196">
        <v>57</v>
      </c>
      <c r="R1926" s="196" t="s">
        <v>12755</v>
      </c>
      <c r="S1926" s="196" t="s">
        <v>19076</v>
      </c>
      <c r="T1926" s="198" t="str">
        <f t="shared" ref="T1926:T1929" si="779">P1926&amp;"-"&amp;R1926</f>
        <v>2"-(P)</v>
      </c>
    </row>
    <row r="1927" spans="1:20" x14ac:dyDescent="0.25">
      <c r="A1927">
        <v>2419814</v>
      </c>
      <c r="B1927" t="s">
        <v>20531</v>
      </c>
      <c r="C1927" t="s">
        <v>15874</v>
      </c>
      <c r="D1927">
        <v>20191108</v>
      </c>
      <c r="E1927" s="199">
        <v>21451</v>
      </c>
      <c r="F1927" s="199">
        <v>1240222</v>
      </c>
      <c r="G1927" s="196" t="s">
        <v>12763</v>
      </c>
      <c r="H1927" s="196" t="s">
        <v>12762</v>
      </c>
      <c r="I1927" s="197">
        <v>49.688442195559844</v>
      </c>
      <c r="J1927" s="196" t="s">
        <v>20532</v>
      </c>
      <c r="K1927" s="196" t="s">
        <v>12755</v>
      </c>
      <c r="L1927" s="196">
        <v>57</v>
      </c>
      <c r="M1927" s="196">
        <v>57</v>
      </c>
      <c r="N1927" s="196" t="s">
        <v>16706</v>
      </c>
      <c r="O1927" s="200">
        <v>40406</v>
      </c>
      <c r="P1927" s="196" t="s">
        <v>12754</v>
      </c>
      <c r="Q1927" s="196">
        <v>57</v>
      </c>
      <c r="R1927" s="196" t="s">
        <v>12755</v>
      </c>
      <c r="S1927" s="196" t="s">
        <v>16707</v>
      </c>
      <c r="T1927" s="198" t="str">
        <f t="shared" si="779"/>
        <v>4"-(P)</v>
      </c>
    </row>
    <row r="1928" spans="1:20" x14ac:dyDescent="0.25">
      <c r="A1928">
        <v>880592</v>
      </c>
      <c r="B1928" t="s">
        <v>20533</v>
      </c>
      <c r="C1928" t="s">
        <v>15874</v>
      </c>
      <c r="D1928">
        <v>20191105</v>
      </c>
      <c r="E1928" s="199">
        <v>28993</v>
      </c>
      <c r="F1928" s="199">
        <v>75191</v>
      </c>
      <c r="G1928" s="196" t="s">
        <v>12763</v>
      </c>
      <c r="H1928" s="196" t="s">
        <v>12762</v>
      </c>
      <c r="I1928" s="197">
        <v>89.695461238051081</v>
      </c>
      <c r="J1928" s="196" t="s">
        <v>20534</v>
      </c>
      <c r="K1928" s="196" t="s">
        <v>12758</v>
      </c>
      <c r="L1928" s="196">
        <v>0</v>
      </c>
      <c r="M1928" s="196">
        <v>0</v>
      </c>
      <c r="N1928" s="196" t="s">
        <v>20535</v>
      </c>
      <c r="O1928" s="200">
        <v>41115</v>
      </c>
      <c r="P1928" s="196" t="s">
        <v>12760</v>
      </c>
      <c r="Q1928" s="196">
        <v>57</v>
      </c>
      <c r="R1928" s="196" t="s">
        <v>12758</v>
      </c>
      <c r="S1928" s="196" t="s">
        <v>20536</v>
      </c>
      <c r="T1928" s="198" t="str">
        <f t="shared" si="779"/>
        <v>2"-(W)</v>
      </c>
    </row>
    <row r="1929" spans="1:20" x14ac:dyDescent="0.25">
      <c r="A1929">
        <v>3660571</v>
      </c>
      <c r="B1929" t="s">
        <v>12639</v>
      </c>
      <c r="C1929" t="s">
        <v>15874</v>
      </c>
      <c r="D1929">
        <v>20191114</v>
      </c>
      <c r="E1929" s="199">
        <v>12909</v>
      </c>
      <c r="F1929" s="199">
        <v>4805261</v>
      </c>
      <c r="G1929" s="196" t="s">
        <v>12768</v>
      </c>
      <c r="H1929" s="196" t="s">
        <v>12762</v>
      </c>
      <c r="I1929" s="197">
        <v>13.003049806676568</v>
      </c>
      <c r="J1929" s="196" t="s">
        <v>12165</v>
      </c>
      <c r="K1929" s="196" t="s">
        <v>12755</v>
      </c>
      <c r="L1929" s="196">
        <v>60</v>
      </c>
      <c r="M1929" s="196">
        <v>60</v>
      </c>
      <c r="N1929" s="196" t="s">
        <v>18006</v>
      </c>
      <c r="O1929" s="200">
        <v>43278</v>
      </c>
      <c r="P1929" s="196" t="s">
        <v>12760</v>
      </c>
      <c r="Q1929" s="196">
        <v>60</v>
      </c>
      <c r="R1929" s="196" t="s">
        <v>12755</v>
      </c>
      <c r="S1929" s="196" t="s">
        <v>12229</v>
      </c>
      <c r="T1929" s="198" t="str">
        <f t="shared" si="779"/>
        <v>2"-(P)</v>
      </c>
    </row>
    <row r="1930" spans="1:20" x14ac:dyDescent="0.25">
      <c r="A1930">
        <v>3620545</v>
      </c>
      <c r="B1930" t="s">
        <v>20537</v>
      </c>
      <c r="C1930" t="s">
        <v>15874</v>
      </c>
      <c r="D1930">
        <v>20191030</v>
      </c>
      <c r="E1930" s="199">
        <v>22627</v>
      </c>
      <c r="F1930" s="199">
        <v>208928</v>
      </c>
      <c r="G1930" s="196" t="s">
        <v>12763</v>
      </c>
      <c r="H1930" s="196" t="s">
        <v>12762</v>
      </c>
      <c r="I1930" s="197">
        <v>40.970862749768244</v>
      </c>
      <c r="J1930" s="196" t="s">
        <v>17329</v>
      </c>
      <c r="K1930" s="196" t="s">
        <v>12755</v>
      </c>
      <c r="L1930" s="196">
        <v>57</v>
      </c>
      <c r="M1930" s="196">
        <v>57</v>
      </c>
      <c r="N1930" s="196" t="s">
        <v>16251</v>
      </c>
      <c r="O1930" s="200">
        <v>41344</v>
      </c>
      <c r="P1930" s="196" t="s">
        <v>12760</v>
      </c>
      <c r="Q1930" s="196">
        <v>57</v>
      </c>
      <c r="R1930" s="196" t="s">
        <v>12755</v>
      </c>
      <c r="S1930" s="196" t="s">
        <v>16252</v>
      </c>
      <c r="T1930" s="198" t="str">
        <f t="shared" ref="T1930:T1934" si="780">P1930&amp;"-"&amp;R1930</f>
        <v>2"-(P)</v>
      </c>
    </row>
    <row r="1931" spans="1:20" x14ac:dyDescent="0.25">
      <c r="A1931">
        <v>3819122</v>
      </c>
      <c r="B1931" t="s">
        <v>20538</v>
      </c>
      <c r="C1931" t="s">
        <v>15874</v>
      </c>
      <c r="D1931">
        <v>20191030</v>
      </c>
      <c r="E1931" s="199">
        <v>10331</v>
      </c>
      <c r="F1931" s="199">
        <v>5176503</v>
      </c>
      <c r="G1931" s="196" t="s">
        <v>12763</v>
      </c>
      <c r="H1931" s="196" t="s">
        <v>12762</v>
      </c>
      <c r="I1931" s="197">
        <v>39.999999978335602</v>
      </c>
      <c r="J1931" s="196" t="s">
        <v>20539</v>
      </c>
      <c r="K1931" s="196" t="s">
        <v>12755</v>
      </c>
      <c r="L1931" s="196">
        <v>45</v>
      </c>
      <c r="M1931" s="196">
        <v>45</v>
      </c>
      <c r="N1931" s="196" t="s">
        <v>16650</v>
      </c>
      <c r="O1931" s="200">
        <v>43434</v>
      </c>
      <c r="P1931" s="196" t="s">
        <v>12767</v>
      </c>
      <c r="Q1931" s="196">
        <v>45</v>
      </c>
      <c r="R1931" s="196" t="s">
        <v>12755</v>
      </c>
      <c r="S1931" s="196" t="s">
        <v>16120</v>
      </c>
      <c r="T1931" s="198" t="str">
        <f t="shared" si="780"/>
        <v>6"-(P)</v>
      </c>
    </row>
    <row r="1932" spans="1:20" x14ac:dyDescent="0.25">
      <c r="A1932">
        <v>2641694</v>
      </c>
      <c r="B1932" t="s">
        <v>20540</v>
      </c>
      <c r="C1932" t="s">
        <v>15874</v>
      </c>
      <c r="D1932">
        <v>20191025</v>
      </c>
      <c r="E1932" s="199">
        <v>2017</v>
      </c>
      <c r="F1932" s="199">
        <v>3235476</v>
      </c>
      <c r="G1932" s="196" t="s">
        <v>12768</v>
      </c>
      <c r="H1932" s="196" t="s">
        <v>12762</v>
      </c>
      <c r="I1932" s="197">
        <v>117.00000000703324</v>
      </c>
      <c r="J1932" s="196" t="s">
        <v>11706</v>
      </c>
      <c r="K1932" s="196" t="s">
        <v>12755</v>
      </c>
      <c r="L1932" s="196">
        <v>35</v>
      </c>
      <c r="M1932" s="196">
        <v>35</v>
      </c>
      <c r="N1932" s="196" t="s">
        <v>17557</v>
      </c>
      <c r="O1932" s="200">
        <v>42025</v>
      </c>
      <c r="P1932" s="196" t="s">
        <v>12760</v>
      </c>
      <c r="Q1932" s="196">
        <v>35</v>
      </c>
      <c r="R1932" s="196" t="s">
        <v>12755</v>
      </c>
      <c r="S1932" s="196" t="s">
        <v>11787</v>
      </c>
      <c r="T1932" s="198" t="str">
        <f t="shared" si="780"/>
        <v>2"-(P)</v>
      </c>
    </row>
    <row r="1933" spans="1:20" x14ac:dyDescent="0.25">
      <c r="A1933">
        <v>110716</v>
      </c>
      <c r="B1933" t="s">
        <v>20541</v>
      </c>
      <c r="C1933" t="s">
        <v>15874</v>
      </c>
      <c r="D1933">
        <v>20191018</v>
      </c>
      <c r="E1933" s="199">
        <v>6747</v>
      </c>
      <c r="F1933" s="199">
        <v>346020</v>
      </c>
      <c r="G1933" s="196" t="s">
        <v>12763</v>
      </c>
      <c r="H1933" s="196" t="s">
        <v>12765</v>
      </c>
      <c r="I1933" s="197">
        <v>24.457173518357902</v>
      </c>
      <c r="J1933" s="196" t="s">
        <v>17848</v>
      </c>
      <c r="K1933" s="196" t="s">
        <v>12758</v>
      </c>
      <c r="L1933" s="196">
        <v>60</v>
      </c>
      <c r="M1933" s="196">
        <v>60</v>
      </c>
      <c r="N1933" s="196" t="s">
        <v>17372</v>
      </c>
      <c r="O1933" s="200">
        <v>41738</v>
      </c>
      <c r="P1933" s="196" t="s">
        <v>12760</v>
      </c>
      <c r="Q1933" s="196">
        <v>60</v>
      </c>
      <c r="R1933" s="196" t="s">
        <v>12755</v>
      </c>
      <c r="S1933" s="196" t="s">
        <v>17000</v>
      </c>
      <c r="T1933" s="198" t="str">
        <f t="shared" si="780"/>
        <v>2"-(P)</v>
      </c>
    </row>
    <row r="1934" spans="1:20" x14ac:dyDescent="0.25">
      <c r="A1934">
        <v>2749684</v>
      </c>
      <c r="B1934" t="s">
        <v>20542</v>
      </c>
      <c r="C1934" t="s">
        <v>15874</v>
      </c>
      <c r="D1934">
        <v>20191111</v>
      </c>
      <c r="E1934" s="199">
        <v>18224</v>
      </c>
      <c r="F1934" s="199">
        <v>2175528</v>
      </c>
      <c r="G1934" s="196" t="s">
        <v>12763</v>
      </c>
      <c r="H1934" s="196" t="s">
        <v>12762</v>
      </c>
      <c r="I1934" s="197">
        <v>104.00000000885248</v>
      </c>
      <c r="J1934" s="196" t="s">
        <v>20543</v>
      </c>
      <c r="K1934" s="196" t="s">
        <v>12755</v>
      </c>
      <c r="L1934" s="196">
        <v>60</v>
      </c>
      <c r="M1934" s="196">
        <v>60</v>
      </c>
      <c r="N1934" s="196" t="s">
        <v>20544</v>
      </c>
      <c r="O1934" s="200">
        <v>41254</v>
      </c>
      <c r="P1934" s="196" t="s">
        <v>12760</v>
      </c>
      <c r="Q1934" s="196">
        <v>60</v>
      </c>
      <c r="R1934" s="196" t="s">
        <v>12755</v>
      </c>
      <c r="S1934" s="196" t="s">
        <v>20545</v>
      </c>
      <c r="T1934" s="198" t="str">
        <f t="shared" si="780"/>
        <v>2"-(P)</v>
      </c>
    </row>
    <row r="1935" spans="1:20" x14ac:dyDescent="0.25">
      <c r="A1935">
        <v>3777763</v>
      </c>
      <c r="B1935" t="s">
        <v>12256</v>
      </c>
      <c r="C1935" t="s">
        <v>15874</v>
      </c>
      <c r="D1935">
        <v>20191108</v>
      </c>
      <c r="E1935" s="199">
        <v>7653</v>
      </c>
      <c r="F1935" s="199">
        <v>3032209</v>
      </c>
      <c r="G1935" s="196" t="s">
        <v>12763</v>
      </c>
      <c r="H1935" s="196" t="s">
        <v>12762</v>
      </c>
      <c r="I1935" s="197">
        <v>58.972312938029461</v>
      </c>
      <c r="J1935" s="196" t="s">
        <v>11618</v>
      </c>
      <c r="K1935" s="196" t="s">
        <v>12755</v>
      </c>
      <c r="L1935" s="196">
        <v>60</v>
      </c>
      <c r="M1935" s="196">
        <v>60</v>
      </c>
      <c r="N1935" s="196" t="s">
        <v>16294</v>
      </c>
      <c r="O1935" s="200">
        <v>41869</v>
      </c>
      <c r="P1935" s="196" t="s">
        <v>12760</v>
      </c>
      <c r="Q1935" s="196">
        <v>60</v>
      </c>
      <c r="R1935" s="196" t="s">
        <v>12755</v>
      </c>
      <c r="S1935" s="196" t="s">
        <v>11674</v>
      </c>
      <c r="T1935" s="198" t="str">
        <f t="shared" ref="T1935:T1936" si="781">P1935&amp;"-"&amp;R1935</f>
        <v>2"-(P)</v>
      </c>
    </row>
    <row r="1936" spans="1:20" x14ac:dyDescent="0.25">
      <c r="A1936">
        <v>3727886</v>
      </c>
      <c r="B1936" t="s">
        <v>12606</v>
      </c>
      <c r="C1936" t="s">
        <v>15874</v>
      </c>
      <c r="D1936">
        <v>20191112</v>
      </c>
      <c r="E1936" s="199">
        <v>174</v>
      </c>
      <c r="F1936" s="199">
        <v>4616395</v>
      </c>
      <c r="G1936" s="196" t="s">
        <v>12759</v>
      </c>
      <c r="H1936" s="196" t="s">
        <v>12762</v>
      </c>
      <c r="I1936" s="197">
        <v>21.25841144215368</v>
      </c>
      <c r="J1936" s="196" t="s">
        <v>12182</v>
      </c>
      <c r="K1936" s="196" t="s">
        <v>12755</v>
      </c>
      <c r="L1936" s="196">
        <v>60</v>
      </c>
      <c r="M1936" s="196">
        <v>60</v>
      </c>
      <c r="N1936" s="196" t="s">
        <v>20546</v>
      </c>
      <c r="O1936" s="200">
        <v>43153</v>
      </c>
      <c r="P1936" s="196" t="s">
        <v>12760</v>
      </c>
      <c r="Q1936" s="196">
        <v>60</v>
      </c>
      <c r="R1936" s="196" t="s">
        <v>12755</v>
      </c>
      <c r="S1936" s="196" t="s">
        <v>12182</v>
      </c>
      <c r="T1936" s="198" t="str">
        <f t="shared" si="781"/>
        <v>2"-(P)</v>
      </c>
    </row>
    <row r="1937" spans="1:20" x14ac:dyDescent="0.25">
      <c r="A1937">
        <v>3647578</v>
      </c>
      <c r="B1937" t="s">
        <v>12618</v>
      </c>
      <c r="C1937" t="s">
        <v>15874</v>
      </c>
      <c r="D1937">
        <v>20191029</v>
      </c>
      <c r="E1937" s="199">
        <v>21023</v>
      </c>
      <c r="F1937" s="199">
        <v>4776857</v>
      </c>
      <c r="G1937" s="196" t="s">
        <v>12759</v>
      </c>
      <c r="H1937" s="196" t="s">
        <v>12762</v>
      </c>
      <c r="I1937" s="197">
        <v>140.00000000624533</v>
      </c>
      <c r="J1937" s="196" t="s">
        <v>12101</v>
      </c>
      <c r="K1937" s="196" t="s">
        <v>12755</v>
      </c>
      <c r="L1937" s="196">
        <v>57</v>
      </c>
      <c r="M1937" s="196">
        <v>57</v>
      </c>
      <c r="N1937" s="196" t="s">
        <v>20547</v>
      </c>
      <c r="O1937" s="200">
        <v>43293</v>
      </c>
      <c r="P1937" s="196" t="s">
        <v>12760</v>
      </c>
      <c r="Q1937" s="196">
        <v>57</v>
      </c>
      <c r="R1937" s="196" t="s">
        <v>12755</v>
      </c>
      <c r="S1937" s="196" t="s">
        <v>12190</v>
      </c>
      <c r="T1937" s="198" t="str">
        <f t="shared" ref="T1937:T1939" si="782">P1937&amp;"-"&amp;R1937</f>
        <v>2"-(P)</v>
      </c>
    </row>
    <row r="1938" spans="1:20" x14ac:dyDescent="0.25">
      <c r="A1938">
        <v>3793568</v>
      </c>
      <c r="B1938" t="s">
        <v>20548</v>
      </c>
      <c r="C1938" t="s">
        <v>15874</v>
      </c>
      <c r="D1938">
        <v>20191104</v>
      </c>
      <c r="E1938" s="199">
        <v>18305</v>
      </c>
      <c r="F1938" s="199">
        <v>5244504</v>
      </c>
      <c r="G1938" s="196" t="s">
        <v>12753</v>
      </c>
      <c r="H1938" s="196" t="s">
        <v>12760</v>
      </c>
      <c r="I1938" s="197">
        <v>373.50011123274351</v>
      </c>
      <c r="J1938" s="196" t="s">
        <v>20549</v>
      </c>
      <c r="K1938" s="196" t="s">
        <v>12755</v>
      </c>
      <c r="L1938" s="196">
        <v>60</v>
      </c>
      <c r="M1938" s="196">
        <v>60</v>
      </c>
      <c r="N1938" s="196" t="s">
        <v>20550</v>
      </c>
      <c r="O1938" s="200">
        <v>43609</v>
      </c>
      <c r="P1938" s="196" t="s">
        <v>12760</v>
      </c>
      <c r="Q1938" s="196">
        <v>60</v>
      </c>
      <c r="R1938" s="196" t="s">
        <v>12755</v>
      </c>
      <c r="S1938" s="196" t="s">
        <v>20549</v>
      </c>
      <c r="T1938" s="198" t="str">
        <f t="shared" si="782"/>
        <v>2"-(P)</v>
      </c>
    </row>
    <row r="1939" spans="1:20" x14ac:dyDescent="0.25">
      <c r="A1939">
        <v>3484254</v>
      </c>
      <c r="B1939" t="s">
        <v>12543</v>
      </c>
      <c r="C1939" t="s">
        <v>15874</v>
      </c>
      <c r="D1939">
        <v>20191105</v>
      </c>
      <c r="E1939" s="199">
        <v>3197</v>
      </c>
      <c r="F1939" s="199">
        <v>4442775</v>
      </c>
      <c r="G1939" s="196" t="s">
        <v>12763</v>
      </c>
      <c r="H1939" s="196" t="s">
        <v>12762</v>
      </c>
      <c r="I1939" s="197">
        <v>8.0000000199798524</v>
      </c>
      <c r="J1939" s="196" t="s">
        <v>11951</v>
      </c>
      <c r="K1939" s="196" t="s">
        <v>12755</v>
      </c>
      <c r="L1939" s="196">
        <v>45</v>
      </c>
      <c r="M1939" s="196">
        <v>45</v>
      </c>
      <c r="N1939" s="196" t="s">
        <v>16905</v>
      </c>
      <c r="O1939" s="200">
        <v>43000</v>
      </c>
      <c r="P1939" s="196" t="s">
        <v>12762</v>
      </c>
      <c r="Q1939" s="196">
        <v>45</v>
      </c>
      <c r="R1939" s="196" t="s">
        <v>12755</v>
      </c>
      <c r="S1939" s="196" t="s">
        <v>12045</v>
      </c>
      <c r="T1939" s="198" t="str">
        <f t="shared" si="782"/>
        <v>1"-(P)</v>
      </c>
    </row>
    <row r="1940" spans="1:20" x14ac:dyDescent="0.25">
      <c r="A1940">
        <v>1453703</v>
      </c>
      <c r="B1940" t="s">
        <v>20551</v>
      </c>
      <c r="C1940" t="s">
        <v>15874</v>
      </c>
      <c r="D1940">
        <v>20191021</v>
      </c>
      <c r="E1940" s="199">
        <v>28778</v>
      </c>
      <c r="F1940" s="199">
        <v>1119818</v>
      </c>
      <c r="G1940" s="196" t="s">
        <v>12763</v>
      </c>
      <c r="H1940" s="196" t="s">
        <v>12762</v>
      </c>
      <c r="I1940" s="197">
        <v>19.678948459718143</v>
      </c>
      <c r="J1940" s="196" t="s">
        <v>20552</v>
      </c>
      <c r="K1940" s="196" t="s">
        <v>12755</v>
      </c>
      <c r="L1940" s="196"/>
      <c r="M1940" s="196"/>
      <c r="N1940" s="196" t="s">
        <v>20553</v>
      </c>
      <c r="O1940" s="200">
        <v>40344</v>
      </c>
      <c r="P1940" s="196" t="s">
        <v>12760</v>
      </c>
      <c r="Q1940" s="196">
        <v>57</v>
      </c>
      <c r="R1940" s="196" t="s">
        <v>12755</v>
      </c>
      <c r="S1940" s="196" t="s">
        <v>16061</v>
      </c>
      <c r="T1940" s="198" t="str">
        <f t="shared" ref="T1940:T1941" si="783">P1940&amp;"-"&amp;R1940</f>
        <v>2"-(P)</v>
      </c>
    </row>
    <row r="1941" spans="1:20" x14ac:dyDescent="0.25">
      <c r="A1941">
        <v>3097409</v>
      </c>
      <c r="B1941" t="s">
        <v>12282</v>
      </c>
      <c r="C1941" t="s">
        <v>15874</v>
      </c>
      <c r="D1941">
        <v>20191111</v>
      </c>
      <c r="E1941" s="199">
        <v>172</v>
      </c>
      <c r="F1941" s="199">
        <v>3192660</v>
      </c>
      <c r="G1941" s="196" t="s">
        <v>12763</v>
      </c>
      <c r="H1941" s="196" t="s">
        <v>12762</v>
      </c>
      <c r="I1941" s="197">
        <v>59.985932492304713</v>
      </c>
      <c r="J1941" s="196" t="s">
        <v>11684</v>
      </c>
      <c r="K1941" s="196" t="s">
        <v>12755</v>
      </c>
      <c r="L1941" s="196">
        <v>60</v>
      </c>
      <c r="M1941" s="196">
        <v>60</v>
      </c>
      <c r="N1941" s="196" t="s">
        <v>20554</v>
      </c>
      <c r="O1941" s="200">
        <v>42030</v>
      </c>
      <c r="P1941" s="196" t="s">
        <v>12760</v>
      </c>
      <c r="Q1941" s="196">
        <v>60</v>
      </c>
      <c r="R1941" s="196" t="s">
        <v>12755</v>
      </c>
      <c r="S1941" s="196" t="s">
        <v>11809</v>
      </c>
      <c r="T1941" s="198" t="str">
        <f t="shared" si="783"/>
        <v>2"-(P)</v>
      </c>
    </row>
    <row r="1942" spans="1:20" x14ac:dyDescent="0.25">
      <c r="A1942">
        <v>2721608</v>
      </c>
      <c r="B1942" t="s">
        <v>20555</v>
      </c>
      <c r="C1942" t="s">
        <v>15874</v>
      </c>
      <c r="D1942">
        <v>20191104</v>
      </c>
      <c r="E1942" s="199">
        <v>25265</v>
      </c>
      <c r="F1942" s="199">
        <v>2056301</v>
      </c>
      <c r="G1942" s="196" t="s">
        <v>12769</v>
      </c>
      <c r="H1942" s="196" t="s">
        <v>12762</v>
      </c>
      <c r="I1942" s="197">
        <v>28.023684175321378</v>
      </c>
      <c r="J1942" s="196" t="s">
        <v>17679</v>
      </c>
      <c r="K1942" s="196" t="s">
        <v>12755</v>
      </c>
      <c r="L1942" s="196">
        <v>57</v>
      </c>
      <c r="M1942" s="196">
        <v>57</v>
      </c>
      <c r="N1942" s="196" t="s">
        <v>17680</v>
      </c>
      <c r="O1942" s="200">
        <v>40960</v>
      </c>
      <c r="P1942" s="196" t="s">
        <v>12760</v>
      </c>
      <c r="Q1942" s="196">
        <v>57</v>
      </c>
      <c r="R1942" s="196" t="s">
        <v>12755</v>
      </c>
      <c r="S1942" s="196" t="s">
        <v>17681</v>
      </c>
      <c r="T1942" s="198" t="str">
        <f t="shared" ref="T1942:T1943" si="784">P1942&amp;"-"&amp;R1942</f>
        <v>2"-(P)</v>
      </c>
    </row>
    <row r="1943" spans="1:20" x14ac:dyDescent="0.25">
      <c r="A1943">
        <v>3430379</v>
      </c>
      <c r="B1943" t="s">
        <v>20556</v>
      </c>
      <c r="C1943" t="s">
        <v>15874</v>
      </c>
      <c r="D1943">
        <v>20191024</v>
      </c>
      <c r="E1943" s="199">
        <v>17443</v>
      </c>
      <c r="F1943" s="199">
        <v>467475</v>
      </c>
      <c r="G1943" s="196" t="s">
        <v>12759</v>
      </c>
      <c r="H1943" s="196" t="s">
        <v>12762</v>
      </c>
      <c r="I1943" s="197">
        <v>117.16551154197791</v>
      </c>
      <c r="J1943" s="196" t="s">
        <v>20557</v>
      </c>
      <c r="K1943" s="196" t="s">
        <v>12755</v>
      </c>
      <c r="L1943" s="196">
        <v>57</v>
      </c>
      <c r="M1943" s="196">
        <v>57</v>
      </c>
      <c r="N1943" s="196" t="s">
        <v>20558</v>
      </c>
      <c r="O1943" s="200">
        <v>42825</v>
      </c>
      <c r="P1943" s="196" t="s">
        <v>12767</v>
      </c>
      <c r="Q1943" s="196">
        <v>57</v>
      </c>
      <c r="R1943" s="196" t="s">
        <v>12755</v>
      </c>
      <c r="S1943" s="196" t="s">
        <v>20559</v>
      </c>
      <c r="T1943" s="198" t="str">
        <f t="shared" si="784"/>
        <v>6"-(P)</v>
      </c>
    </row>
    <row r="1944" spans="1:20" x14ac:dyDescent="0.25">
      <c r="A1944">
        <v>3167650</v>
      </c>
      <c r="B1944" t="s">
        <v>12357</v>
      </c>
      <c r="C1944" t="s">
        <v>15874</v>
      </c>
      <c r="D1944">
        <v>20191022</v>
      </c>
      <c r="E1944" s="199">
        <v>3437</v>
      </c>
      <c r="F1944" s="199">
        <v>3363913</v>
      </c>
      <c r="G1944" s="196" t="s">
        <v>12763</v>
      </c>
      <c r="H1944" s="196" t="s">
        <v>12762</v>
      </c>
      <c r="I1944" s="197">
        <v>64.999999978153184</v>
      </c>
      <c r="J1944" s="196" t="s">
        <v>11716</v>
      </c>
      <c r="K1944" s="196" t="s">
        <v>12755</v>
      </c>
      <c r="L1944" s="196">
        <v>60</v>
      </c>
      <c r="M1944" s="196">
        <v>60</v>
      </c>
      <c r="N1944" s="196" t="s">
        <v>20560</v>
      </c>
      <c r="O1944" s="200">
        <v>42010</v>
      </c>
      <c r="P1944" s="196" t="s">
        <v>12760</v>
      </c>
      <c r="Q1944" s="196">
        <v>60</v>
      </c>
      <c r="R1944" s="196" t="s">
        <v>12755</v>
      </c>
      <c r="S1944" s="196" t="s">
        <v>11811</v>
      </c>
      <c r="T1944" s="198" t="str">
        <f t="shared" ref="T1944" si="785">P1944&amp;"-"&amp;R1944</f>
        <v>2"-(P)</v>
      </c>
    </row>
    <row r="1945" spans="1:20" x14ac:dyDescent="0.25">
      <c r="A1945">
        <v>476716</v>
      </c>
      <c r="B1945" t="s">
        <v>20561</v>
      </c>
      <c r="C1945" t="s">
        <v>15874</v>
      </c>
      <c r="D1945">
        <v>20191021</v>
      </c>
      <c r="E1945" s="199">
        <v>19862</v>
      </c>
      <c r="F1945" s="199">
        <v>279449</v>
      </c>
      <c r="G1945" s="196" t="s">
        <v>12763</v>
      </c>
      <c r="H1945" s="196" t="s">
        <v>12764</v>
      </c>
      <c r="I1945" s="197">
        <v>89.157023096274997</v>
      </c>
      <c r="J1945" s="196" t="s">
        <v>19567</v>
      </c>
      <c r="K1945" s="196" t="s">
        <v>12755</v>
      </c>
      <c r="L1945" s="196">
        <v>0</v>
      </c>
      <c r="M1945" s="196">
        <v>0</v>
      </c>
      <c r="N1945" s="196" t="s">
        <v>19568</v>
      </c>
      <c r="O1945" s="200">
        <v>40815</v>
      </c>
      <c r="P1945" s="196" t="s">
        <v>12760</v>
      </c>
      <c r="Q1945" s="196">
        <v>57</v>
      </c>
      <c r="R1945" s="196" t="s">
        <v>12755</v>
      </c>
      <c r="S1945" s="196" t="s">
        <v>19569</v>
      </c>
      <c r="T1945" s="198" t="str">
        <f t="shared" ref="T1945:T1948" si="786">P1945&amp;"-"&amp;R1945</f>
        <v>2"-(P)</v>
      </c>
    </row>
    <row r="1946" spans="1:20" x14ac:dyDescent="0.25">
      <c r="A1946">
        <v>2486096</v>
      </c>
      <c r="B1946" t="s">
        <v>20562</v>
      </c>
      <c r="C1946" t="s">
        <v>15874</v>
      </c>
      <c r="D1946">
        <v>20191108</v>
      </c>
      <c r="E1946" s="199">
        <v>21271</v>
      </c>
      <c r="F1946" s="199">
        <v>4737646</v>
      </c>
      <c r="G1946" s="196" t="s">
        <v>12763</v>
      </c>
      <c r="H1946" s="196" t="s">
        <v>12762</v>
      </c>
      <c r="I1946" s="197">
        <v>132.27224269683825</v>
      </c>
      <c r="J1946" s="196" t="s">
        <v>20563</v>
      </c>
      <c r="K1946" s="196" t="s">
        <v>12755</v>
      </c>
      <c r="L1946" s="196">
        <v>57</v>
      </c>
      <c r="M1946" s="196">
        <v>57</v>
      </c>
      <c r="N1946" s="196" t="s">
        <v>20564</v>
      </c>
      <c r="O1946" s="200">
        <v>43391</v>
      </c>
      <c r="P1946" s="196" t="s">
        <v>12760</v>
      </c>
      <c r="Q1946" s="196">
        <v>57</v>
      </c>
      <c r="R1946" s="196" t="s">
        <v>12755</v>
      </c>
      <c r="S1946" s="196" t="s">
        <v>20565</v>
      </c>
      <c r="T1946" s="198" t="str">
        <f t="shared" si="786"/>
        <v>2"-(P)</v>
      </c>
    </row>
    <row r="1947" spans="1:20" x14ac:dyDescent="0.25">
      <c r="A1947">
        <v>2468826</v>
      </c>
      <c r="B1947" t="s">
        <v>20566</v>
      </c>
      <c r="C1947" t="s">
        <v>15874</v>
      </c>
      <c r="D1947">
        <v>20191025</v>
      </c>
      <c r="E1947" s="199">
        <v>5224</v>
      </c>
      <c r="F1947" s="199">
        <v>652292</v>
      </c>
      <c r="G1947" s="196" t="s">
        <v>12759</v>
      </c>
      <c r="H1947" s="196" t="s">
        <v>12762</v>
      </c>
      <c r="I1947" s="197">
        <v>76.229680230278362</v>
      </c>
      <c r="J1947" s="196" t="s">
        <v>20567</v>
      </c>
      <c r="K1947" s="196" t="s">
        <v>12755</v>
      </c>
      <c r="L1947" s="196">
        <v>2</v>
      </c>
      <c r="M1947" s="196">
        <v>2</v>
      </c>
      <c r="N1947" s="196" t="s">
        <v>20568</v>
      </c>
      <c r="O1947" s="200">
        <v>39989</v>
      </c>
      <c r="P1947" s="196" t="s">
        <v>12760</v>
      </c>
      <c r="Q1947" s="196">
        <v>55</v>
      </c>
      <c r="R1947" s="196" t="s">
        <v>12755</v>
      </c>
      <c r="S1947" s="196" t="s">
        <v>20569</v>
      </c>
      <c r="T1947" s="198" t="str">
        <f t="shared" si="786"/>
        <v>2"-(P)</v>
      </c>
    </row>
    <row r="1948" spans="1:20" x14ac:dyDescent="0.25">
      <c r="A1948">
        <v>3728798</v>
      </c>
      <c r="B1948" t="s">
        <v>12673</v>
      </c>
      <c r="C1948" t="s">
        <v>15874</v>
      </c>
      <c r="D1948">
        <v>20191024</v>
      </c>
      <c r="E1948" s="199">
        <v>11817</v>
      </c>
      <c r="F1948" s="199">
        <v>4878076</v>
      </c>
      <c r="G1948" s="196" t="s">
        <v>12759</v>
      </c>
      <c r="H1948" s="196" t="s">
        <v>12762</v>
      </c>
      <c r="I1948" s="197">
        <v>16.049976488780366</v>
      </c>
      <c r="J1948" s="196" t="s">
        <v>12094</v>
      </c>
      <c r="K1948" s="196" t="s">
        <v>12755</v>
      </c>
      <c r="L1948" s="196">
        <v>35</v>
      </c>
      <c r="M1948" s="196">
        <v>35</v>
      </c>
      <c r="N1948" s="196" t="s">
        <v>16538</v>
      </c>
      <c r="O1948" s="200">
        <v>43412</v>
      </c>
      <c r="P1948" s="196" t="s">
        <v>12760</v>
      </c>
      <c r="Q1948" s="196">
        <v>35</v>
      </c>
      <c r="R1948" s="196" t="s">
        <v>12755</v>
      </c>
      <c r="S1948" s="196" t="s">
        <v>12095</v>
      </c>
      <c r="T1948" s="198" t="str">
        <f t="shared" si="786"/>
        <v>2"-(P)</v>
      </c>
    </row>
    <row r="1949" spans="1:20" x14ac:dyDescent="0.25">
      <c r="A1949">
        <v>3662850</v>
      </c>
      <c r="B1949" t="s">
        <v>12562</v>
      </c>
      <c r="C1949" t="s">
        <v>15874</v>
      </c>
      <c r="D1949">
        <v>20191022</v>
      </c>
      <c r="E1949" s="199">
        <v>22772</v>
      </c>
      <c r="F1949" s="199">
        <v>4328773</v>
      </c>
      <c r="G1949" s="196" t="s">
        <v>12763</v>
      </c>
      <c r="H1949" s="196" t="s">
        <v>12762</v>
      </c>
      <c r="I1949" s="197">
        <v>52.179192804946823</v>
      </c>
      <c r="J1949" s="196" t="s">
        <v>11938</v>
      </c>
      <c r="K1949" s="196" t="s">
        <v>12755</v>
      </c>
      <c r="L1949" s="196">
        <v>57</v>
      </c>
      <c r="M1949" s="196">
        <v>57</v>
      </c>
      <c r="N1949" s="196" t="s">
        <v>20570</v>
      </c>
      <c r="O1949" s="200">
        <v>42871</v>
      </c>
      <c r="P1949" s="196" t="s">
        <v>12760</v>
      </c>
      <c r="Q1949" s="196">
        <v>57</v>
      </c>
      <c r="R1949" s="196" t="s">
        <v>12755</v>
      </c>
      <c r="S1949" s="196" t="s">
        <v>20571</v>
      </c>
      <c r="T1949" s="198" t="str">
        <f t="shared" ref="T1949:T1952" si="787">P1949&amp;"-"&amp;R1949</f>
        <v>2"-(P)</v>
      </c>
    </row>
    <row r="1950" spans="1:20" x14ac:dyDescent="0.25">
      <c r="A1950">
        <v>3293686</v>
      </c>
      <c r="B1950" t="s">
        <v>12318</v>
      </c>
      <c r="C1950" t="s">
        <v>15874</v>
      </c>
      <c r="D1950">
        <v>20191024</v>
      </c>
      <c r="E1950" s="199">
        <v>11693</v>
      </c>
      <c r="F1950" s="199">
        <v>3257094</v>
      </c>
      <c r="G1950" s="196" t="s">
        <v>12759</v>
      </c>
      <c r="H1950" s="196" t="s">
        <v>12762</v>
      </c>
      <c r="I1950" s="197">
        <v>34.0000000217739</v>
      </c>
      <c r="J1950" s="196" t="s">
        <v>11758</v>
      </c>
      <c r="K1950" s="196" t="s">
        <v>12755</v>
      </c>
      <c r="L1950" s="196">
        <v>60</v>
      </c>
      <c r="M1950" s="196">
        <v>60</v>
      </c>
      <c r="N1950" s="196" t="s">
        <v>18432</v>
      </c>
      <c r="O1950" s="200">
        <v>39448</v>
      </c>
      <c r="P1950" s="196" t="s">
        <v>12760</v>
      </c>
      <c r="Q1950" s="196">
        <v>60</v>
      </c>
      <c r="R1950" s="196" t="s">
        <v>12755</v>
      </c>
      <c r="S1950" s="196" t="s">
        <v>18433</v>
      </c>
      <c r="T1950" s="198" t="str">
        <f t="shared" si="787"/>
        <v>2"-(P)</v>
      </c>
    </row>
    <row r="1951" spans="1:20" x14ac:dyDescent="0.25">
      <c r="A1951">
        <v>2942547</v>
      </c>
      <c r="B1951" t="s">
        <v>20572</v>
      </c>
      <c r="C1951" t="s">
        <v>15874</v>
      </c>
      <c r="D1951">
        <v>20191107</v>
      </c>
      <c r="E1951" s="199">
        <v>5241</v>
      </c>
      <c r="F1951" s="199">
        <v>402746</v>
      </c>
      <c r="G1951" s="196" t="s">
        <v>12759</v>
      </c>
      <c r="H1951" s="196" t="s">
        <v>12765</v>
      </c>
      <c r="I1951" s="197">
        <v>177.86433333859659</v>
      </c>
      <c r="J1951" s="196" t="s">
        <v>20573</v>
      </c>
      <c r="K1951" s="196" t="s">
        <v>12758</v>
      </c>
      <c r="L1951" s="196">
        <v>0</v>
      </c>
      <c r="M1951" s="196">
        <v>0</v>
      </c>
      <c r="N1951" s="196" t="s">
        <v>20574</v>
      </c>
      <c r="O1951" s="200">
        <v>42991</v>
      </c>
      <c r="P1951" s="196" t="s">
        <v>12760</v>
      </c>
      <c r="Q1951" s="196">
        <v>45</v>
      </c>
      <c r="R1951" s="196" t="s">
        <v>12758</v>
      </c>
      <c r="S1951" s="196" t="s">
        <v>20575</v>
      </c>
      <c r="T1951" s="198" t="str">
        <f t="shared" si="787"/>
        <v>2"-(W)</v>
      </c>
    </row>
    <row r="1952" spans="1:20" x14ac:dyDescent="0.25">
      <c r="A1952">
        <v>3738287</v>
      </c>
      <c r="B1952" t="s">
        <v>12640</v>
      </c>
      <c r="C1952" t="s">
        <v>15874</v>
      </c>
      <c r="D1952">
        <v>20191114</v>
      </c>
      <c r="E1952" s="199">
        <v>12917</v>
      </c>
      <c r="F1952" s="199">
        <v>4807658</v>
      </c>
      <c r="G1952" s="196" t="s">
        <v>12759</v>
      </c>
      <c r="H1952" s="196" t="s">
        <v>12762</v>
      </c>
      <c r="I1952" s="197">
        <v>14.999999997725096</v>
      </c>
      <c r="J1952" s="196" t="s">
        <v>12166</v>
      </c>
      <c r="K1952" s="196" t="s">
        <v>12755</v>
      </c>
      <c r="L1952" s="196">
        <v>60</v>
      </c>
      <c r="M1952" s="196">
        <v>60</v>
      </c>
      <c r="N1952" s="196" t="s">
        <v>20576</v>
      </c>
      <c r="O1952" s="200">
        <v>43278</v>
      </c>
      <c r="P1952" s="196" t="s">
        <v>12760</v>
      </c>
      <c r="Q1952" s="196">
        <v>60</v>
      </c>
      <c r="R1952" s="196" t="s">
        <v>12755</v>
      </c>
      <c r="S1952" s="196" t="s">
        <v>12229</v>
      </c>
      <c r="T1952" s="198" t="str">
        <f t="shared" si="787"/>
        <v>2"-(P)</v>
      </c>
    </row>
    <row r="1953" spans="1:20" x14ac:dyDescent="0.25">
      <c r="A1953">
        <v>2631452</v>
      </c>
      <c r="B1953" t="s">
        <v>20577</v>
      </c>
      <c r="C1953" t="s">
        <v>15874</v>
      </c>
      <c r="D1953">
        <v>20191108</v>
      </c>
      <c r="E1953" s="199">
        <v>31108</v>
      </c>
      <c r="F1953" s="199">
        <v>1425036</v>
      </c>
      <c r="G1953" s="196" t="s">
        <v>12759</v>
      </c>
      <c r="H1953" s="196" t="s">
        <v>12762</v>
      </c>
      <c r="I1953" s="197">
        <v>55.088773706484808</v>
      </c>
      <c r="J1953" s="196" t="s">
        <v>20578</v>
      </c>
      <c r="K1953" s="196" t="s">
        <v>12755</v>
      </c>
      <c r="L1953" s="196">
        <v>57</v>
      </c>
      <c r="M1953" s="196">
        <v>57</v>
      </c>
      <c r="N1953" s="196" t="s">
        <v>20579</v>
      </c>
      <c r="O1953" s="200">
        <v>42478</v>
      </c>
      <c r="P1953" s="196" t="s">
        <v>12760</v>
      </c>
      <c r="Q1953" s="196">
        <v>57</v>
      </c>
      <c r="R1953" s="196" t="s">
        <v>12755</v>
      </c>
      <c r="S1953" s="196" t="s">
        <v>20580</v>
      </c>
      <c r="T1953" s="198" t="str">
        <f t="shared" ref="T1953" si="788">P1953&amp;"-"&amp;R1953</f>
        <v>2"-(P)</v>
      </c>
    </row>
    <row r="1954" spans="1:20" x14ac:dyDescent="0.25">
      <c r="A1954">
        <v>1907410</v>
      </c>
      <c r="B1954" t="s">
        <v>20581</v>
      </c>
      <c r="C1954" t="s">
        <v>15874</v>
      </c>
      <c r="D1954">
        <v>20191017</v>
      </c>
      <c r="E1954" s="199">
        <v>5848</v>
      </c>
      <c r="F1954" s="199">
        <v>653249</v>
      </c>
      <c r="G1954" s="196" t="s">
        <v>12763</v>
      </c>
      <c r="H1954" s="196" t="s">
        <v>12762</v>
      </c>
      <c r="I1954" s="197">
        <v>94.188475154014682</v>
      </c>
      <c r="J1954" s="196" t="s">
        <v>20582</v>
      </c>
      <c r="K1954" s="196" t="s">
        <v>12755</v>
      </c>
      <c r="L1954" s="196">
        <v>2</v>
      </c>
      <c r="M1954" s="196">
        <v>2</v>
      </c>
      <c r="N1954" s="196" t="s">
        <v>18183</v>
      </c>
      <c r="O1954" s="200">
        <v>40101</v>
      </c>
      <c r="P1954" s="196" t="s">
        <v>12760</v>
      </c>
      <c r="Q1954" s="196">
        <v>45</v>
      </c>
      <c r="R1954" s="196" t="s">
        <v>12755</v>
      </c>
      <c r="S1954" s="196" t="s">
        <v>18184</v>
      </c>
      <c r="T1954" s="198" t="str">
        <f t="shared" ref="T1954:T1956" si="789">P1954&amp;"-"&amp;R1954</f>
        <v>2"-(P)</v>
      </c>
    </row>
    <row r="1955" spans="1:20" x14ac:dyDescent="0.25">
      <c r="A1955">
        <v>533832</v>
      </c>
      <c r="B1955" t="s">
        <v>20583</v>
      </c>
      <c r="C1955" t="s">
        <v>15874</v>
      </c>
      <c r="D1955">
        <v>20191029</v>
      </c>
      <c r="E1955" s="199">
        <v>466</v>
      </c>
      <c r="F1955" s="199">
        <v>1249022</v>
      </c>
      <c r="G1955" s="196" t="s">
        <v>12759</v>
      </c>
      <c r="H1955" s="196" t="s">
        <v>12762</v>
      </c>
      <c r="I1955" s="197">
        <v>57.450208320846336</v>
      </c>
      <c r="J1955" s="196" t="s">
        <v>20584</v>
      </c>
      <c r="K1955" s="196" t="s">
        <v>12755</v>
      </c>
      <c r="L1955" s="196">
        <v>45</v>
      </c>
      <c r="M1955" s="196">
        <v>45</v>
      </c>
      <c r="N1955" s="196" t="s">
        <v>16931</v>
      </c>
      <c r="O1955" s="200">
        <v>40515</v>
      </c>
      <c r="P1955" s="196" t="s">
        <v>12760</v>
      </c>
      <c r="Q1955" s="196">
        <v>45</v>
      </c>
      <c r="R1955" s="196" t="s">
        <v>12755</v>
      </c>
      <c r="S1955" s="196" t="s">
        <v>16932</v>
      </c>
      <c r="T1955" s="198" t="str">
        <f t="shared" si="789"/>
        <v>2"-(P)</v>
      </c>
    </row>
    <row r="1956" spans="1:20" x14ac:dyDescent="0.25">
      <c r="A1956">
        <v>2105183</v>
      </c>
      <c r="B1956" t="s">
        <v>20585</v>
      </c>
      <c r="C1956" t="s">
        <v>15874</v>
      </c>
      <c r="D1956">
        <v>20191028</v>
      </c>
      <c r="E1956" s="199">
        <v>11846</v>
      </c>
      <c r="F1956" s="199">
        <v>618301</v>
      </c>
      <c r="G1956" s="196" t="s">
        <v>12759</v>
      </c>
      <c r="H1956" s="196" t="s">
        <v>12762</v>
      </c>
      <c r="I1956" s="197">
        <v>45.653573448788194</v>
      </c>
      <c r="J1956" s="196" t="s">
        <v>20586</v>
      </c>
      <c r="K1956" s="196" t="s">
        <v>12755</v>
      </c>
      <c r="L1956" s="196">
        <v>0</v>
      </c>
      <c r="M1956" s="196">
        <v>0</v>
      </c>
      <c r="N1956" s="196" t="s">
        <v>20587</v>
      </c>
      <c r="O1956" s="200">
        <v>39448</v>
      </c>
      <c r="P1956" s="196" t="s">
        <v>12760</v>
      </c>
      <c r="Q1956" s="196">
        <v>35</v>
      </c>
      <c r="R1956" s="196" t="s">
        <v>12755</v>
      </c>
      <c r="S1956" s="196" t="s">
        <v>20588</v>
      </c>
      <c r="T1956" s="198" t="str">
        <f t="shared" si="789"/>
        <v>2"-(P)</v>
      </c>
    </row>
    <row r="1957" spans="1:20" x14ac:dyDescent="0.25">
      <c r="A1957">
        <v>3278465</v>
      </c>
      <c r="B1957" t="s">
        <v>20589</v>
      </c>
      <c r="C1957" t="s">
        <v>15874</v>
      </c>
      <c r="D1957">
        <v>20191106</v>
      </c>
      <c r="E1957" s="199">
        <v>9498</v>
      </c>
      <c r="F1957" s="199">
        <v>2544397</v>
      </c>
      <c r="G1957" s="196" t="s">
        <v>12763</v>
      </c>
      <c r="H1957" s="196" t="s">
        <v>12762</v>
      </c>
      <c r="I1957" s="197">
        <v>25.999999979296373</v>
      </c>
      <c r="J1957" s="196" t="s">
        <v>18323</v>
      </c>
      <c r="K1957" s="196" t="s">
        <v>12755</v>
      </c>
      <c r="L1957" s="196">
        <v>45</v>
      </c>
      <c r="M1957" s="196">
        <v>45</v>
      </c>
      <c r="N1957" s="196" t="s">
        <v>17375</v>
      </c>
      <c r="O1957" s="200">
        <v>41467</v>
      </c>
      <c r="P1957" s="196" t="s">
        <v>12760</v>
      </c>
      <c r="Q1957" s="196">
        <v>45</v>
      </c>
      <c r="R1957" s="196" t="s">
        <v>12755</v>
      </c>
      <c r="S1957" s="196" t="s">
        <v>17299</v>
      </c>
      <c r="T1957" s="198" t="str">
        <f t="shared" ref="T1957" si="790">P1957&amp;"-"&amp;R1957</f>
        <v>2"-(P)</v>
      </c>
    </row>
    <row r="1958" spans="1:20" x14ac:dyDescent="0.25">
      <c r="A1958">
        <v>3041331</v>
      </c>
      <c r="B1958" t="s">
        <v>20590</v>
      </c>
      <c r="C1958" t="s">
        <v>15874</v>
      </c>
      <c r="D1958">
        <v>20191114</v>
      </c>
      <c r="E1958" s="199">
        <v>25095</v>
      </c>
      <c r="F1958" s="199">
        <v>1664665</v>
      </c>
      <c r="G1958" s="196" t="s">
        <v>12763</v>
      </c>
      <c r="H1958" s="196" t="s">
        <v>12762</v>
      </c>
      <c r="I1958" s="197">
        <v>76.000000000774548</v>
      </c>
      <c r="J1958" s="196" t="s">
        <v>20591</v>
      </c>
      <c r="K1958" s="196" t="s">
        <v>12755</v>
      </c>
      <c r="L1958" s="196">
        <v>57</v>
      </c>
      <c r="M1958" s="196">
        <v>57</v>
      </c>
      <c r="N1958" s="196" t="s">
        <v>16423</v>
      </c>
      <c r="O1958" s="200">
        <v>40809</v>
      </c>
      <c r="P1958" s="196" t="s">
        <v>12767</v>
      </c>
      <c r="Q1958" s="196">
        <v>57</v>
      </c>
      <c r="R1958" s="196" t="s">
        <v>12755</v>
      </c>
      <c r="S1958" s="196" t="s">
        <v>16424</v>
      </c>
      <c r="T1958" s="198" t="str">
        <f t="shared" ref="T1958" si="791">P1958&amp;"-"&amp;R1958</f>
        <v>6"-(P)</v>
      </c>
    </row>
    <row r="1959" spans="1:20" x14ac:dyDescent="0.25">
      <c r="A1959">
        <v>3711255</v>
      </c>
      <c r="B1959" t="s">
        <v>20592</v>
      </c>
      <c r="C1959" t="s">
        <v>15874</v>
      </c>
      <c r="D1959">
        <v>20191022</v>
      </c>
      <c r="E1959" s="199">
        <v>26149</v>
      </c>
      <c r="F1959" s="199">
        <v>4264377</v>
      </c>
      <c r="G1959" s="196" t="s">
        <v>12759</v>
      </c>
      <c r="H1959" s="196" t="s">
        <v>12760</v>
      </c>
      <c r="I1959" s="197">
        <v>50.000000029306847</v>
      </c>
      <c r="J1959" s="196" t="s">
        <v>20593</v>
      </c>
      <c r="K1959" s="196" t="s">
        <v>12755</v>
      </c>
      <c r="L1959" s="196">
        <v>57</v>
      </c>
      <c r="M1959" s="196">
        <v>57</v>
      </c>
      <c r="N1959" s="196" t="s">
        <v>20594</v>
      </c>
      <c r="O1959" s="200">
        <v>42691</v>
      </c>
      <c r="P1959" s="196" t="s">
        <v>12760</v>
      </c>
      <c r="Q1959" s="196">
        <v>57</v>
      </c>
      <c r="R1959" s="196" t="s">
        <v>12755</v>
      </c>
      <c r="S1959" s="196" t="s">
        <v>11931</v>
      </c>
      <c r="T1959" s="198" t="str">
        <f t="shared" ref="T1959:T1964" si="792">P1959&amp;"-"&amp;R1959</f>
        <v>2"-(P)</v>
      </c>
    </row>
    <row r="1960" spans="1:20" x14ac:dyDescent="0.25">
      <c r="A1960">
        <v>2044418</v>
      </c>
      <c r="B1960" t="s">
        <v>20595</v>
      </c>
      <c r="C1960" t="s">
        <v>15874</v>
      </c>
      <c r="D1960">
        <v>20191017</v>
      </c>
      <c r="E1960" s="199">
        <v>27324</v>
      </c>
      <c r="F1960" s="199">
        <v>618140</v>
      </c>
      <c r="G1960" s="196" t="s">
        <v>12759</v>
      </c>
      <c r="H1960" s="196" t="s">
        <v>12762</v>
      </c>
      <c r="I1960" s="197">
        <v>406.78661007315901</v>
      </c>
      <c r="J1960" s="196" t="s">
        <v>20596</v>
      </c>
      <c r="K1960" s="196" t="s">
        <v>12755</v>
      </c>
      <c r="L1960" s="196">
        <v>0</v>
      </c>
      <c r="M1960" s="196">
        <v>0</v>
      </c>
      <c r="N1960" s="196" t="s">
        <v>19945</v>
      </c>
      <c r="O1960" s="200">
        <v>39448</v>
      </c>
      <c r="P1960" s="196" t="s">
        <v>12760</v>
      </c>
      <c r="Q1960" s="196">
        <v>57</v>
      </c>
      <c r="R1960" s="196" t="s">
        <v>12755</v>
      </c>
      <c r="S1960" s="196" t="s">
        <v>19946</v>
      </c>
      <c r="T1960" s="198" t="str">
        <f t="shared" si="792"/>
        <v>2"-(P)</v>
      </c>
    </row>
    <row r="1961" spans="1:20" x14ac:dyDescent="0.25">
      <c r="A1961">
        <v>849492</v>
      </c>
      <c r="B1961" t="s">
        <v>20597</v>
      </c>
      <c r="C1961" t="s">
        <v>15874</v>
      </c>
      <c r="D1961">
        <v>20191017</v>
      </c>
      <c r="E1961" s="199">
        <v>25879</v>
      </c>
      <c r="F1961" s="199">
        <v>117877</v>
      </c>
      <c r="G1961" s="196" t="s">
        <v>12759</v>
      </c>
      <c r="H1961" s="196" t="s">
        <v>12762</v>
      </c>
      <c r="I1961" s="197">
        <v>56.285415984365955</v>
      </c>
      <c r="J1961" s="196" t="s">
        <v>20598</v>
      </c>
      <c r="K1961" s="196" t="s">
        <v>12755</v>
      </c>
      <c r="L1961" s="196">
        <v>57</v>
      </c>
      <c r="M1961" s="196">
        <v>0</v>
      </c>
      <c r="N1961" s="196" t="s">
        <v>19878</v>
      </c>
      <c r="O1961" s="200">
        <v>43580</v>
      </c>
      <c r="P1961" s="196" t="s">
        <v>12754</v>
      </c>
      <c r="Q1961" s="196">
        <v>57</v>
      </c>
      <c r="R1961" s="196" t="s">
        <v>12755</v>
      </c>
      <c r="S1961" s="196" t="s">
        <v>19879</v>
      </c>
      <c r="T1961" s="198" t="str">
        <f t="shared" si="792"/>
        <v>4"-(P)</v>
      </c>
    </row>
    <row r="1962" spans="1:20" x14ac:dyDescent="0.25">
      <c r="A1962">
        <v>3895918</v>
      </c>
      <c r="B1962" t="s">
        <v>20599</v>
      </c>
      <c r="C1962" t="s">
        <v>15874</v>
      </c>
      <c r="D1962">
        <v>20191114</v>
      </c>
      <c r="E1962" s="199">
        <v>25053</v>
      </c>
      <c r="F1962" s="199">
        <v>2957740</v>
      </c>
      <c r="G1962" s="196" t="s">
        <v>12763</v>
      </c>
      <c r="H1962" s="196" t="s">
        <v>12762</v>
      </c>
      <c r="I1962" s="197">
        <v>36.000000036378324</v>
      </c>
      <c r="J1962" s="196" t="s">
        <v>17119</v>
      </c>
      <c r="K1962" s="196" t="s">
        <v>12755</v>
      </c>
      <c r="L1962" s="196">
        <v>57</v>
      </c>
      <c r="M1962" s="196">
        <v>57</v>
      </c>
      <c r="N1962" s="196" t="s">
        <v>17120</v>
      </c>
      <c r="O1962" s="200">
        <v>40807</v>
      </c>
      <c r="P1962" s="196" t="s">
        <v>12767</v>
      </c>
      <c r="Q1962" s="196">
        <v>57</v>
      </c>
      <c r="R1962" s="196" t="s">
        <v>12755</v>
      </c>
      <c r="S1962" s="196" t="s">
        <v>17121</v>
      </c>
      <c r="T1962" s="198" t="str">
        <f t="shared" si="792"/>
        <v>6"-(P)</v>
      </c>
    </row>
    <row r="1963" spans="1:20" x14ac:dyDescent="0.25">
      <c r="A1963">
        <v>1316845</v>
      </c>
      <c r="B1963" t="s">
        <v>20600</v>
      </c>
      <c r="C1963" t="s">
        <v>15874</v>
      </c>
      <c r="D1963">
        <v>20191031</v>
      </c>
      <c r="E1963" s="199">
        <v>32505</v>
      </c>
      <c r="F1963" s="199">
        <v>2578406</v>
      </c>
      <c r="G1963" s="196" t="s">
        <v>12763</v>
      </c>
      <c r="H1963" s="196" t="s">
        <v>12764</v>
      </c>
      <c r="I1963" s="197">
        <v>23.47315350111991</v>
      </c>
      <c r="J1963" s="196" t="s">
        <v>20601</v>
      </c>
      <c r="K1963" s="196" t="s">
        <v>12755</v>
      </c>
      <c r="L1963" s="196">
        <v>60</v>
      </c>
      <c r="M1963" s="196">
        <v>60</v>
      </c>
      <c r="N1963" s="196" t="s">
        <v>20602</v>
      </c>
      <c r="O1963" s="200">
        <v>41490</v>
      </c>
      <c r="P1963" s="196" t="s">
        <v>12760</v>
      </c>
      <c r="Q1963" s="196">
        <v>60</v>
      </c>
      <c r="R1963" s="196" t="s">
        <v>12755</v>
      </c>
      <c r="S1963" s="196" t="s">
        <v>20603</v>
      </c>
      <c r="T1963" s="198" t="str">
        <f t="shared" si="792"/>
        <v>2"-(P)</v>
      </c>
    </row>
    <row r="1964" spans="1:20" x14ac:dyDescent="0.25">
      <c r="A1964">
        <v>3416560</v>
      </c>
      <c r="B1964" t="s">
        <v>12449</v>
      </c>
      <c r="C1964" t="s">
        <v>15874</v>
      </c>
      <c r="D1964">
        <v>20191029</v>
      </c>
      <c r="E1964" s="199">
        <v>491</v>
      </c>
      <c r="F1964" s="199">
        <v>4190736</v>
      </c>
      <c r="G1964" s="196" t="s">
        <v>12759</v>
      </c>
      <c r="H1964" s="196" t="s">
        <v>12762</v>
      </c>
      <c r="I1964" s="197">
        <v>137.2717349150827</v>
      </c>
      <c r="J1964" s="196" t="s">
        <v>11955</v>
      </c>
      <c r="K1964" s="196" t="s">
        <v>12755</v>
      </c>
      <c r="L1964" s="196">
        <v>45</v>
      </c>
      <c r="M1964" s="196">
        <v>45</v>
      </c>
      <c r="N1964" s="196" t="s">
        <v>20604</v>
      </c>
      <c r="O1964" s="200">
        <v>42768</v>
      </c>
      <c r="P1964" s="196" t="s">
        <v>12760</v>
      </c>
      <c r="Q1964" s="196">
        <v>45</v>
      </c>
      <c r="R1964" s="196" t="s">
        <v>12755</v>
      </c>
      <c r="S1964" s="196" t="s">
        <v>12046</v>
      </c>
      <c r="T1964" s="198" t="str">
        <f t="shared" si="792"/>
        <v>2"-(P)</v>
      </c>
    </row>
    <row r="1965" spans="1:20" x14ac:dyDescent="0.25">
      <c r="A1965">
        <v>123890</v>
      </c>
      <c r="B1965" t="s">
        <v>20605</v>
      </c>
      <c r="C1965" t="s">
        <v>15874</v>
      </c>
      <c r="D1965">
        <v>20191029</v>
      </c>
      <c r="E1965" s="199">
        <v>21371</v>
      </c>
      <c r="F1965" s="199">
        <v>245322</v>
      </c>
      <c r="G1965" s="196" t="s">
        <v>12759</v>
      </c>
      <c r="H1965" s="196" t="s">
        <v>12762</v>
      </c>
      <c r="I1965" s="197">
        <v>142.08337270731784</v>
      </c>
      <c r="J1965" s="196" t="s">
        <v>20606</v>
      </c>
      <c r="K1965" s="196" t="s">
        <v>12758</v>
      </c>
      <c r="L1965" s="196">
        <v>0</v>
      </c>
      <c r="M1965" s="196">
        <v>0</v>
      </c>
      <c r="N1965" s="196" t="s">
        <v>20607</v>
      </c>
      <c r="O1965" s="200">
        <v>40732</v>
      </c>
      <c r="P1965" s="196" t="s">
        <v>12754</v>
      </c>
      <c r="Q1965" s="196">
        <v>57</v>
      </c>
      <c r="R1965" s="196" t="s">
        <v>12755</v>
      </c>
      <c r="S1965" s="196" t="s">
        <v>20608</v>
      </c>
      <c r="T1965" s="198" t="str">
        <f t="shared" ref="T1965:T1966" si="793">P1965&amp;"-"&amp;R1965</f>
        <v>4"-(P)</v>
      </c>
    </row>
    <row r="1966" spans="1:20" x14ac:dyDescent="0.25">
      <c r="A1966">
        <v>3770680</v>
      </c>
      <c r="B1966" t="s">
        <v>20609</v>
      </c>
      <c r="C1966" t="s">
        <v>15874</v>
      </c>
      <c r="D1966">
        <v>20191105</v>
      </c>
      <c r="E1966" s="199">
        <v>3269</v>
      </c>
      <c r="F1966" s="199">
        <v>5243307</v>
      </c>
      <c r="G1966" s="196" t="s">
        <v>12763</v>
      </c>
      <c r="H1966" s="196" t="s">
        <v>12762</v>
      </c>
      <c r="I1966" s="197">
        <v>89.0000000096978</v>
      </c>
      <c r="J1966" s="196" t="s">
        <v>20610</v>
      </c>
      <c r="K1966" s="196" t="s">
        <v>12755</v>
      </c>
      <c r="L1966" s="196">
        <v>45</v>
      </c>
      <c r="M1966" s="196">
        <v>45</v>
      </c>
      <c r="N1966" s="196" t="s">
        <v>20611</v>
      </c>
      <c r="O1966" s="200">
        <v>43608</v>
      </c>
      <c r="P1966" s="196" t="s">
        <v>12760</v>
      </c>
      <c r="Q1966" s="196">
        <v>45</v>
      </c>
      <c r="R1966" s="196" t="s">
        <v>12755</v>
      </c>
      <c r="S1966" s="196" t="s">
        <v>20612</v>
      </c>
      <c r="T1966" s="198" t="str">
        <f t="shared" si="793"/>
        <v>2"-(P)</v>
      </c>
    </row>
  </sheetData>
  <mergeCells count="1">
    <mergeCell ref="AB18:AC18"/>
  </mergeCells>
  <pageMargins left="0.7" right="0.7" top="0.75" bottom="0.75" header="0.3" footer="0.3"/>
  <pageSetup orientation="portrait" r:id="rId2"/>
  <headerFooter>
    <oddHeader>&amp;RExh. RJW-2 Wyman WP2</oddHeader>
  </headerFooter>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04F36-7917-45B3-A72E-51FBAB3CE6BD}">
  <dimension ref="A1:N39"/>
  <sheetViews>
    <sheetView workbookViewId="0">
      <pane xSplit="1" ySplit="6" topLeftCell="B7" activePane="bottomRight" state="frozen"/>
      <selection activeCell="H5" sqref="H5"/>
      <selection pane="topRight" activeCell="H5" sqref="H5"/>
      <selection pane="bottomLeft" activeCell="H5" sqref="H5"/>
      <selection pane="bottomRight" activeCell="H5" sqref="H5"/>
    </sheetView>
  </sheetViews>
  <sheetFormatPr defaultRowHeight="15" x14ac:dyDescent="0.25"/>
  <cols>
    <col min="1" max="1" width="38.85546875" customWidth="1"/>
    <col min="2" max="5" width="8.85546875" customWidth="1"/>
    <col min="6" max="6" width="9.42578125" customWidth="1"/>
  </cols>
  <sheetData>
    <row r="1" spans="1:14" x14ac:dyDescent="0.25">
      <c r="A1" s="93" t="s">
        <v>12842</v>
      </c>
    </row>
    <row r="2" spans="1:14" x14ac:dyDescent="0.25">
      <c r="A2" s="93" t="s">
        <v>12841</v>
      </c>
    </row>
    <row r="3" spans="1:14" x14ac:dyDescent="0.25">
      <c r="A3" s="93" t="s">
        <v>12702</v>
      </c>
    </row>
    <row r="4" spans="1:14" x14ac:dyDescent="0.25">
      <c r="A4" s="93" t="s">
        <v>12703</v>
      </c>
      <c r="B4" s="7"/>
      <c r="C4" s="7"/>
      <c r="D4" s="7"/>
      <c r="E4" s="7"/>
      <c r="F4" s="7"/>
      <c r="G4" s="7"/>
      <c r="H4" s="7"/>
      <c r="I4" s="7"/>
      <c r="J4" s="7"/>
      <c r="K4" s="7"/>
      <c r="L4" s="7"/>
      <c r="M4" s="7"/>
      <c r="N4" s="7"/>
    </row>
    <row r="5" spans="1:14" x14ac:dyDescent="0.25">
      <c r="A5" s="5"/>
    </row>
    <row r="6" spans="1:14" x14ac:dyDescent="0.25">
      <c r="A6" s="6"/>
      <c r="B6" s="29">
        <v>2009</v>
      </c>
      <c r="C6" s="29">
        <v>2010</v>
      </c>
      <c r="D6" s="29">
        <v>2011</v>
      </c>
      <c r="E6" s="29">
        <v>2012</v>
      </c>
      <c r="F6" s="30">
        <v>2013</v>
      </c>
      <c r="G6" s="30">
        <v>2014</v>
      </c>
      <c r="H6" s="30">
        <v>2015</v>
      </c>
      <c r="I6" s="30">
        <v>2016</v>
      </c>
      <c r="J6" s="29">
        <v>2017</v>
      </c>
      <c r="K6" s="29">
        <v>2018</v>
      </c>
      <c r="L6" s="29">
        <v>2019</v>
      </c>
      <c r="M6" s="29">
        <v>2020</v>
      </c>
      <c r="N6" s="29">
        <v>2021</v>
      </c>
    </row>
    <row r="7" spans="1:14" x14ac:dyDescent="0.25">
      <c r="A7" s="6"/>
      <c r="B7" s="6"/>
      <c r="C7" s="6"/>
      <c r="D7" s="6"/>
      <c r="E7" s="6"/>
      <c r="F7" s="6"/>
      <c r="G7" s="6"/>
      <c r="H7" s="6"/>
      <c r="I7" s="6"/>
      <c r="J7" s="6"/>
      <c r="K7" s="6"/>
      <c r="L7" s="6"/>
      <c r="M7" s="6"/>
      <c r="N7" s="6"/>
    </row>
    <row r="8" spans="1:14" x14ac:dyDescent="0.25">
      <c r="A8" s="8" t="s">
        <v>12705</v>
      </c>
      <c r="F8" s="10"/>
      <c r="G8" s="10"/>
      <c r="H8" s="10"/>
      <c r="I8" s="10"/>
      <c r="J8" s="10"/>
      <c r="K8" s="10"/>
      <c r="L8" s="10"/>
      <c r="M8" s="10"/>
      <c r="N8" s="10"/>
    </row>
    <row r="9" spans="1:14" x14ac:dyDescent="0.25">
      <c r="A9" s="11" t="s">
        <v>12706</v>
      </c>
      <c r="B9" s="31">
        <v>478.8</v>
      </c>
      <c r="C9" s="31">
        <v>498.3</v>
      </c>
      <c r="D9" s="31">
        <v>512.29999999999995</v>
      </c>
      <c r="E9" s="31">
        <v>520</v>
      </c>
      <c r="F9" s="31">
        <v>528</v>
      </c>
      <c r="G9" s="31">
        <v>539.75</v>
      </c>
      <c r="H9" s="31">
        <v>543.25</v>
      </c>
      <c r="I9" s="31">
        <v>554.03359999999998</v>
      </c>
      <c r="J9" s="31">
        <v>567.97749999999996</v>
      </c>
      <c r="K9" s="31">
        <v>583.84770000000003</v>
      </c>
      <c r="L9" s="31">
        <v>600.65570000000002</v>
      </c>
      <c r="M9" s="31">
        <v>616.10329999999999</v>
      </c>
      <c r="N9" s="31">
        <v>630.88890000000004</v>
      </c>
    </row>
    <row r="10" spans="1:14" x14ac:dyDescent="0.25">
      <c r="A10" s="12" t="s">
        <v>12704</v>
      </c>
      <c r="B10" s="31">
        <v>-0.9</v>
      </c>
      <c r="C10" s="31">
        <v>4.0999999999999996</v>
      </c>
      <c r="D10" s="31">
        <v>2.8</v>
      </c>
      <c r="E10" s="31">
        <v>1.5</v>
      </c>
      <c r="F10" s="31">
        <v>1.5384615384615301</v>
      </c>
      <c r="G10" s="31">
        <v>2.2253790000000002</v>
      </c>
      <c r="H10" s="31">
        <v>0.64844800000000002</v>
      </c>
      <c r="I10" s="31">
        <v>1.9850110000000001</v>
      </c>
      <c r="J10" s="31">
        <v>2.5168110000000001</v>
      </c>
      <c r="K10" s="31">
        <v>2.7941500000000001</v>
      </c>
      <c r="L10" s="31">
        <v>2.8788260000000001</v>
      </c>
      <c r="M10" s="31">
        <v>2.5717940000000001</v>
      </c>
      <c r="N10" s="31">
        <v>2.3998550000000001</v>
      </c>
    </row>
    <row r="11" spans="1:14" x14ac:dyDescent="0.25">
      <c r="A11" s="13" t="s">
        <v>12707</v>
      </c>
      <c r="B11" s="31">
        <v>599.29999999999995</v>
      </c>
      <c r="C11" s="31">
        <v>621.5</v>
      </c>
      <c r="D11" s="31">
        <v>626</v>
      </c>
      <c r="E11" s="31">
        <v>706.3</v>
      </c>
      <c r="F11" s="31">
        <v>754.25</v>
      </c>
      <c r="G11" s="31">
        <v>815.75</v>
      </c>
      <c r="H11" s="31">
        <v>805.75</v>
      </c>
      <c r="I11" s="31">
        <v>815.14</v>
      </c>
      <c r="J11" s="31">
        <v>827.50819999999999</v>
      </c>
      <c r="K11" s="31">
        <v>844.92539999999997</v>
      </c>
      <c r="L11" s="31">
        <v>862.74850000000004</v>
      </c>
      <c r="M11" s="31">
        <v>879.23450000000003</v>
      </c>
      <c r="N11" s="31">
        <v>897.20280000000002</v>
      </c>
    </row>
    <row r="12" spans="1:14" x14ac:dyDescent="0.25">
      <c r="A12" s="9" t="s">
        <v>12704</v>
      </c>
      <c r="B12" s="31">
        <v>11.3</v>
      </c>
      <c r="C12" s="31">
        <v>3.7</v>
      </c>
      <c r="D12" s="31">
        <v>0.7</v>
      </c>
      <c r="E12" s="31">
        <v>12.8</v>
      </c>
      <c r="F12" s="31">
        <v>6.7964601769911503</v>
      </c>
      <c r="G12" s="31">
        <v>8.1537950000000006</v>
      </c>
      <c r="H12" s="31">
        <v>-1.2258659999999999</v>
      </c>
      <c r="I12" s="31">
        <v>1.165376</v>
      </c>
      <c r="J12" s="31">
        <v>1.517309</v>
      </c>
      <c r="K12" s="31">
        <v>2.1047729999999998</v>
      </c>
      <c r="L12" s="31">
        <v>2.1094369999999998</v>
      </c>
      <c r="M12" s="31">
        <v>1.9108639999999999</v>
      </c>
      <c r="N12" s="31">
        <v>2.043634</v>
      </c>
    </row>
    <row r="13" spans="1:14" x14ac:dyDescent="0.25">
      <c r="A13" s="13" t="s">
        <v>12708</v>
      </c>
      <c r="B13" s="31">
        <v>683.8</v>
      </c>
      <c r="C13" s="31">
        <v>715.3</v>
      </c>
      <c r="D13" s="31">
        <v>793.8</v>
      </c>
      <c r="E13" s="31">
        <v>864.5</v>
      </c>
      <c r="F13" s="31">
        <v>854.5</v>
      </c>
      <c r="G13" s="31">
        <v>858.25</v>
      </c>
      <c r="H13" s="31">
        <v>837.75</v>
      </c>
      <c r="I13" s="31">
        <v>824.23500000000001</v>
      </c>
      <c r="J13" s="31">
        <v>848.90279999999996</v>
      </c>
      <c r="K13" s="31">
        <v>875.91179999999997</v>
      </c>
      <c r="L13" s="31">
        <v>903.74400000000003</v>
      </c>
      <c r="M13" s="31">
        <v>928.05809999999997</v>
      </c>
      <c r="N13" s="31">
        <v>949.96889999999996</v>
      </c>
    </row>
    <row r="14" spans="1:14" x14ac:dyDescent="0.25">
      <c r="A14" s="9" t="s">
        <v>12704</v>
      </c>
      <c r="B14" s="31">
        <v>-2</v>
      </c>
      <c r="C14" s="31">
        <v>4.5999999999999996</v>
      </c>
      <c r="D14" s="31">
        <v>11</v>
      </c>
      <c r="E14" s="31">
        <v>8.9</v>
      </c>
      <c r="F14" s="31">
        <v>-1.15673799884326</v>
      </c>
      <c r="G14" s="31">
        <v>0.43885299999999999</v>
      </c>
      <c r="H14" s="31">
        <v>-2.3885809999999998</v>
      </c>
      <c r="I14" s="31">
        <v>-1.6132519999999999</v>
      </c>
      <c r="J14" s="31">
        <v>2.9928119999999998</v>
      </c>
      <c r="K14" s="31">
        <v>3.1816399999999998</v>
      </c>
      <c r="L14" s="31">
        <v>3.1775090000000001</v>
      </c>
      <c r="M14" s="31">
        <v>2.6903760000000001</v>
      </c>
      <c r="N14" s="31">
        <v>2.3609290000000001</v>
      </c>
    </row>
    <row r="15" spans="1:14" x14ac:dyDescent="0.25">
      <c r="A15" s="14" t="s">
        <v>12709</v>
      </c>
      <c r="B15" s="32">
        <v>498.8</v>
      </c>
      <c r="C15" s="32">
        <v>493</v>
      </c>
      <c r="D15" s="32">
        <v>508.8</v>
      </c>
      <c r="E15" s="32">
        <v>529.5</v>
      </c>
      <c r="F15" s="32">
        <v>534.25</v>
      </c>
      <c r="G15" s="32">
        <v>540.25</v>
      </c>
      <c r="H15" s="32">
        <v>549</v>
      </c>
      <c r="I15" s="32">
        <v>557.68389999999999</v>
      </c>
      <c r="J15" s="32">
        <v>567.6277</v>
      </c>
      <c r="K15" s="32">
        <v>581.06669999999997</v>
      </c>
      <c r="L15" s="32">
        <v>593.84789999999998</v>
      </c>
      <c r="M15" s="32">
        <v>607.80200000000002</v>
      </c>
      <c r="N15" s="32">
        <v>623.33910000000003</v>
      </c>
    </row>
    <row r="16" spans="1:14" x14ac:dyDescent="0.25">
      <c r="A16" s="15" t="s">
        <v>12704</v>
      </c>
      <c r="B16" s="32">
        <v>4.0999999999999996</v>
      </c>
      <c r="C16" s="32">
        <v>-1.2</v>
      </c>
      <c r="D16" s="32">
        <v>3.2</v>
      </c>
      <c r="E16" s="32">
        <v>4.0999999999999996</v>
      </c>
      <c r="F16" s="32">
        <v>0.89707271010386302</v>
      </c>
      <c r="G16" s="32">
        <v>1.12307</v>
      </c>
      <c r="H16" s="32">
        <v>1.619621</v>
      </c>
      <c r="I16" s="32">
        <v>1.581761</v>
      </c>
      <c r="J16" s="32">
        <v>1.783058</v>
      </c>
      <c r="K16" s="32">
        <v>2.3675799999999998</v>
      </c>
      <c r="L16" s="32">
        <v>2.1996000000000002</v>
      </c>
      <c r="M16" s="32">
        <v>2.34978</v>
      </c>
      <c r="N16" s="32">
        <v>2.5562819999999999</v>
      </c>
    </row>
    <row r="17" spans="1:14" x14ac:dyDescent="0.25">
      <c r="A17" s="13" t="s">
        <v>12710</v>
      </c>
      <c r="B17" s="31">
        <v>579</v>
      </c>
      <c r="C17" s="31">
        <v>594.29999999999995</v>
      </c>
      <c r="D17" s="31">
        <v>619.79999999999995</v>
      </c>
      <c r="E17" s="31">
        <v>641</v>
      </c>
      <c r="F17" s="31">
        <v>651.5</v>
      </c>
      <c r="G17" s="31">
        <v>667</v>
      </c>
      <c r="H17" s="31">
        <v>678</v>
      </c>
      <c r="I17" s="31">
        <v>688.51739999999995</v>
      </c>
      <c r="J17" s="31">
        <v>702.01329999999996</v>
      </c>
      <c r="K17" s="31">
        <v>718.71429999999998</v>
      </c>
      <c r="L17" s="31">
        <v>734.96100000000001</v>
      </c>
      <c r="M17" s="31">
        <v>753.23069999999996</v>
      </c>
      <c r="N17" s="31">
        <v>771.64359999999999</v>
      </c>
    </row>
    <row r="18" spans="1:14" x14ac:dyDescent="0.25">
      <c r="A18" s="9" t="s">
        <v>12704</v>
      </c>
      <c r="B18" s="31">
        <v>2.6</v>
      </c>
      <c r="C18" s="31">
        <v>2.6</v>
      </c>
      <c r="D18" s="31">
        <v>4.3</v>
      </c>
      <c r="E18" s="31">
        <v>3.4</v>
      </c>
      <c r="F18" s="31">
        <v>1.63806552262091</v>
      </c>
      <c r="G18" s="31">
        <v>2.3791250000000002</v>
      </c>
      <c r="H18" s="31">
        <v>1.6491750000000001</v>
      </c>
      <c r="I18" s="31">
        <v>1.55124</v>
      </c>
      <c r="J18" s="31">
        <v>1.960145</v>
      </c>
      <c r="K18" s="31">
        <v>2.3790040000000001</v>
      </c>
      <c r="L18" s="31">
        <v>2.2605219999999999</v>
      </c>
      <c r="M18" s="31">
        <v>2.4858150000000001</v>
      </c>
      <c r="N18" s="31">
        <v>2.4445229999999998</v>
      </c>
    </row>
    <row r="19" spans="1:14" x14ac:dyDescent="0.25">
      <c r="A19" s="13" t="s">
        <v>12711</v>
      </c>
      <c r="B19" s="31">
        <v>592.5</v>
      </c>
      <c r="C19" s="31">
        <v>606.5</v>
      </c>
      <c r="D19" s="31">
        <v>686.5</v>
      </c>
      <c r="E19" s="31">
        <v>726.8</v>
      </c>
      <c r="F19" s="31">
        <v>717</v>
      </c>
      <c r="G19" s="31">
        <v>738.75</v>
      </c>
      <c r="H19" s="31">
        <v>733.25</v>
      </c>
      <c r="I19" s="31">
        <v>739.3288</v>
      </c>
      <c r="J19" s="31">
        <v>760.49360000000001</v>
      </c>
      <c r="K19" s="31">
        <v>780.98099999999999</v>
      </c>
      <c r="L19" s="31">
        <v>803.37689999999998</v>
      </c>
      <c r="M19" s="31">
        <v>823.10599999999999</v>
      </c>
      <c r="N19" s="31">
        <v>841.11400000000003</v>
      </c>
    </row>
    <row r="20" spans="1:14" x14ac:dyDescent="0.25">
      <c r="A20" s="9" t="s">
        <v>12704</v>
      </c>
      <c r="B20" s="31">
        <v>-0.9</v>
      </c>
      <c r="C20" s="31">
        <v>2.4</v>
      </c>
      <c r="D20" s="31">
        <v>13.2</v>
      </c>
      <c r="E20" s="31">
        <v>5.9</v>
      </c>
      <c r="F20" s="31">
        <v>-1.34158926728585</v>
      </c>
      <c r="G20" s="31">
        <v>3.0334729999999999</v>
      </c>
      <c r="H20" s="31">
        <v>-0.74450099999999997</v>
      </c>
      <c r="I20" s="31">
        <v>0.82901800000000003</v>
      </c>
      <c r="J20" s="31">
        <v>2.8627099999999999</v>
      </c>
      <c r="K20" s="31">
        <v>2.6939639999999998</v>
      </c>
      <c r="L20" s="31">
        <v>2.8676629999999999</v>
      </c>
      <c r="M20" s="31">
        <v>2.4557669999999998</v>
      </c>
      <c r="N20" s="31">
        <v>2.1878069999999998</v>
      </c>
    </row>
    <row r="21" spans="1:14" x14ac:dyDescent="0.25">
      <c r="A21" s="13" t="s">
        <v>12712</v>
      </c>
      <c r="B21" s="31">
        <v>592.79999999999995</v>
      </c>
      <c r="C21" s="31">
        <v>607.29999999999995</v>
      </c>
      <c r="D21" s="31">
        <v>687.5</v>
      </c>
      <c r="E21" s="31">
        <v>730.3</v>
      </c>
      <c r="F21" s="31">
        <v>719.5</v>
      </c>
      <c r="G21" s="31">
        <v>739.25</v>
      </c>
      <c r="H21" s="31">
        <v>732.25</v>
      </c>
      <c r="I21" s="31">
        <v>735.1662</v>
      </c>
      <c r="J21" s="31">
        <v>755.88940000000002</v>
      </c>
      <c r="K21" s="31">
        <v>775.93219999999997</v>
      </c>
      <c r="L21" s="31">
        <v>797.86440000000005</v>
      </c>
      <c r="M21" s="31">
        <v>817.27790000000005</v>
      </c>
      <c r="N21" s="31">
        <v>835.03589999999997</v>
      </c>
    </row>
    <row r="22" spans="1:14" x14ac:dyDescent="0.25">
      <c r="A22" s="9" t="s">
        <v>12704</v>
      </c>
      <c r="B22" s="31">
        <v>-1.3</v>
      </c>
      <c r="C22" s="31">
        <v>2.4</v>
      </c>
      <c r="D22" s="31">
        <v>13.2</v>
      </c>
      <c r="E22" s="31">
        <v>6.2</v>
      </c>
      <c r="F22" s="31">
        <v>-1.4720985963711</v>
      </c>
      <c r="G22" s="31">
        <v>2.7449620000000001</v>
      </c>
      <c r="H22" s="31">
        <v>-0.94690600000000003</v>
      </c>
      <c r="I22" s="31">
        <v>0.39825500000000003</v>
      </c>
      <c r="J22" s="31">
        <v>2.8188439999999999</v>
      </c>
      <c r="K22" s="31">
        <v>2.6515469999999999</v>
      </c>
      <c r="L22" s="31">
        <v>2.8265699999999998</v>
      </c>
      <c r="M22" s="31">
        <v>2.4331770000000001</v>
      </c>
      <c r="N22" s="31">
        <v>2.1728200000000002</v>
      </c>
    </row>
    <row r="23" spans="1:14" x14ac:dyDescent="0.25">
      <c r="A23" s="13" t="s">
        <v>12713</v>
      </c>
      <c r="B23" s="31">
        <v>567</v>
      </c>
      <c r="C23" s="31">
        <v>586.79999999999995</v>
      </c>
      <c r="D23" s="31">
        <v>625.5</v>
      </c>
      <c r="E23" s="31">
        <v>662.3</v>
      </c>
      <c r="F23" s="31">
        <v>665.25</v>
      </c>
      <c r="G23" s="31">
        <v>676.25</v>
      </c>
      <c r="H23" s="31">
        <v>678.25</v>
      </c>
      <c r="I23" s="31">
        <v>683.22900000000004</v>
      </c>
      <c r="J23" s="31">
        <v>702.1576</v>
      </c>
      <c r="K23" s="31">
        <v>722.62310000000002</v>
      </c>
      <c r="L23" s="31">
        <v>743.49030000000005</v>
      </c>
      <c r="M23" s="31">
        <v>764.08199999999999</v>
      </c>
      <c r="N23" s="31">
        <v>784.47130000000004</v>
      </c>
    </row>
    <row r="24" spans="1:14" x14ac:dyDescent="0.25">
      <c r="A24" s="9" t="s">
        <v>12704</v>
      </c>
      <c r="B24" s="31">
        <v>1.5</v>
      </c>
      <c r="C24" s="31">
        <v>3.5</v>
      </c>
      <c r="D24" s="31">
        <v>6.6</v>
      </c>
      <c r="E24" s="31">
        <v>5.9</v>
      </c>
      <c r="F24" s="31">
        <v>0.45300113250283902</v>
      </c>
      <c r="G24" s="31">
        <v>1.6535139999999999</v>
      </c>
      <c r="H24" s="31">
        <v>0.29574899999999998</v>
      </c>
      <c r="I24" s="31">
        <v>0.73409400000000002</v>
      </c>
      <c r="J24" s="31">
        <v>2.7704620000000002</v>
      </c>
      <c r="K24" s="31">
        <v>2.914663</v>
      </c>
      <c r="L24" s="31">
        <v>2.887699</v>
      </c>
      <c r="M24" s="31">
        <v>2.7696000000000001</v>
      </c>
      <c r="N24" s="31">
        <v>2.668472</v>
      </c>
    </row>
    <row r="25" spans="1:14" x14ac:dyDescent="0.25">
      <c r="A25" s="14" t="s">
        <v>12714</v>
      </c>
      <c r="B25" s="32">
        <v>519.79999999999995</v>
      </c>
      <c r="C25" s="32">
        <v>532.79999999999995</v>
      </c>
      <c r="D25" s="32">
        <v>550.79999999999995</v>
      </c>
      <c r="E25" s="32">
        <v>569.5</v>
      </c>
      <c r="F25" s="32">
        <v>579.75</v>
      </c>
      <c r="G25" s="32">
        <v>594.25</v>
      </c>
      <c r="H25" s="32">
        <v>607.5</v>
      </c>
      <c r="I25" s="32">
        <v>623.12729999999999</v>
      </c>
      <c r="J25" s="32">
        <v>652.29999999999995</v>
      </c>
      <c r="K25" s="32">
        <v>668.3</v>
      </c>
      <c r="L25" s="32">
        <v>682.6</v>
      </c>
      <c r="M25" s="32">
        <v>699.7</v>
      </c>
      <c r="N25" s="32">
        <v>718.6</v>
      </c>
    </row>
    <row r="26" spans="1:14" x14ac:dyDescent="0.25">
      <c r="A26" s="15" t="s">
        <v>12704</v>
      </c>
      <c r="B26" s="32">
        <v>4.7</v>
      </c>
      <c r="C26" s="32">
        <v>2.5</v>
      </c>
      <c r="D26" s="32">
        <v>3.4</v>
      </c>
      <c r="E26" s="32">
        <v>3.4</v>
      </c>
      <c r="F26" s="32">
        <v>1.7998244073748899</v>
      </c>
      <c r="G26" s="32">
        <v>2.5010780000000001</v>
      </c>
      <c r="H26" s="32">
        <v>2.2297009999999999</v>
      </c>
      <c r="I26" s="32">
        <v>2.5723959999999999</v>
      </c>
      <c r="J26" s="32">
        <f>((J25-I25)/I25)*100</f>
        <v>4.6816597507443447</v>
      </c>
      <c r="K26" s="32">
        <f t="shared" ref="K26:N26" si="0">((K25-J25)/J25)*100</f>
        <v>2.4528591139046454</v>
      </c>
      <c r="L26" s="32">
        <f t="shared" si="0"/>
        <v>2.1397575938949678</v>
      </c>
      <c r="M26" s="32">
        <f t="shared" si="0"/>
        <v>2.5051274538529187</v>
      </c>
      <c r="N26" s="32">
        <f t="shared" si="0"/>
        <v>2.7011576389881347</v>
      </c>
    </row>
    <row r="27" spans="1:14" x14ac:dyDescent="0.25">
      <c r="A27" s="13" t="s">
        <v>12715</v>
      </c>
      <c r="B27" s="31">
        <v>255.5</v>
      </c>
      <c r="C27" s="31">
        <v>253.3</v>
      </c>
      <c r="D27" s="31">
        <v>256.3</v>
      </c>
      <c r="E27" s="31">
        <v>268.5</v>
      </c>
      <c r="F27" s="31">
        <v>289</v>
      </c>
      <c r="G27" s="31">
        <v>349.25</v>
      </c>
      <c r="H27" s="31">
        <v>376</v>
      </c>
      <c r="I27" s="31">
        <v>388.59660000000002</v>
      </c>
      <c r="J27" s="31">
        <v>390.17619999999999</v>
      </c>
      <c r="K27" s="31">
        <v>392.46469999999999</v>
      </c>
      <c r="L27" s="31">
        <v>396.5172</v>
      </c>
      <c r="M27" s="31">
        <v>402.21440000000001</v>
      </c>
      <c r="N27" s="31">
        <v>410.13729999999998</v>
      </c>
    </row>
    <row r="28" spans="1:14" x14ac:dyDescent="0.25">
      <c r="A28" s="9" t="s">
        <v>12704</v>
      </c>
      <c r="B28" s="31">
        <v>2</v>
      </c>
      <c r="C28" s="31">
        <v>-0.9</v>
      </c>
      <c r="D28" s="31">
        <v>1.2</v>
      </c>
      <c r="E28" s="31">
        <v>4.8</v>
      </c>
      <c r="F28" s="31">
        <v>7.6350093109869697</v>
      </c>
      <c r="G28" s="31">
        <v>20.847750000000001</v>
      </c>
      <c r="H28" s="31">
        <v>7.6592700000000002</v>
      </c>
      <c r="I28" s="31">
        <v>3.3501599999999998</v>
      </c>
      <c r="J28" s="31">
        <v>0.40648200000000001</v>
      </c>
      <c r="K28" s="31">
        <v>0.58654600000000001</v>
      </c>
      <c r="L28" s="31">
        <v>1.032573</v>
      </c>
      <c r="M28" s="31">
        <v>1.4368000000000001</v>
      </c>
      <c r="N28" s="31">
        <v>1.9698290000000001</v>
      </c>
    </row>
    <row r="29" spans="1:14" x14ac:dyDescent="0.25">
      <c r="A29" s="13" t="s">
        <v>12716</v>
      </c>
      <c r="B29" s="31">
        <v>762.3</v>
      </c>
      <c r="C29" s="31">
        <v>803.3</v>
      </c>
      <c r="D29" s="31">
        <v>907.5</v>
      </c>
      <c r="E29" s="31">
        <v>999.5</v>
      </c>
      <c r="F29" s="31">
        <v>983.75</v>
      </c>
      <c r="G29" s="31">
        <v>983.75</v>
      </c>
      <c r="H29" s="31">
        <v>949.25</v>
      </c>
      <c r="I29" s="31">
        <v>925.11059999999998</v>
      </c>
      <c r="J29" s="31">
        <v>953.98760000000004</v>
      </c>
      <c r="K29" s="31">
        <v>987.1223</v>
      </c>
      <c r="L29" s="31">
        <v>1020.947</v>
      </c>
      <c r="M29" s="31">
        <v>1048.067</v>
      </c>
      <c r="N29" s="31">
        <v>1071.0619999999999</v>
      </c>
    </row>
    <row r="30" spans="1:14" x14ac:dyDescent="0.25">
      <c r="A30" s="9" t="s">
        <v>12704</v>
      </c>
      <c r="B30" s="31">
        <v>-3.4</v>
      </c>
      <c r="C30" s="31">
        <v>5.4</v>
      </c>
      <c r="D30" s="31">
        <v>13</v>
      </c>
      <c r="E30" s="31">
        <v>10.1</v>
      </c>
      <c r="F30" s="31">
        <v>-1.5757878939469701</v>
      </c>
      <c r="G30" s="31">
        <v>0</v>
      </c>
      <c r="H30" s="31">
        <v>-3.5069889999999999</v>
      </c>
      <c r="I30" s="31">
        <v>-2.5429979999999999</v>
      </c>
      <c r="J30" s="31">
        <v>3.1214659999999999</v>
      </c>
      <c r="K30" s="31">
        <v>3.4732820000000002</v>
      </c>
      <c r="L30" s="31">
        <v>3.4265859999999999</v>
      </c>
      <c r="M30" s="31">
        <v>2.6563439999999998</v>
      </c>
      <c r="N30" s="31">
        <v>2.194105</v>
      </c>
    </row>
    <row r="31" spans="1:14" x14ac:dyDescent="0.25">
      <c r="A31" s="13" t="s">
        <v>12717</v>
      </c>
      <c r="B31" s="31">
        <v>404.5</v>
      </c>
      <c r="C31" s="31">
        <v>414.8</v>
      </c>
      <c r="D31" s="31">
        <v>429.3</v>
      </c>
      <c r="E31" s="31">
        <v>437.8</v>
      </c>
      <c r="F31" s="31">
        <v>445.75</v>
      </c>
      <c r="G31" s="31">
        <v>457.75</v>
      </c>
      <c r="H31" s="31">
        <v>472</v>
      </c>
      <c r="I31" s="31">
        <v>483.85809999999998</v>
      </c>
      <c r="J31" s="31">
        <v>495.1635</v>
      </c>
      <c r="K31" s="31">
        <v>495.92180000000002</v>
      </c>
      <c r="L31" s="31">
        <v>503.60509999999999</v>
      </c>
      <c r="M31" s="31">
        <v>509.24939999999998</v>
      </c>
      <c r="N31" s="31">
        <v>515.27829999999994</v>
      </c>
    </row>
    <row r="32" spans="1:14" x14ac:dyDescent="0.25">
      <c r="A32" s="9" t="s">
        <v>12704</v>
      </c>
      <c r="B32" s="31">
        <v>2.2000000000000002</v>
      </c>
      <c r="C32" s="31">
        <v>2.5</v>
      </c>
      <c r="D32" s="31">
        <v>3.5</v>
      </c>
      <c r="E32" s="31">
        <v>2</v>
      </c>
      <c r="F32" s="31">
        <v>1.82752712735578</v>
      </c>
      <c r="G32" s="31">
        <v>2.6920920000000002</v>
      </c>
      <c r="H32" s="31">
        <v>3.1130529999999998</v>
      </c>
      <c r="I32" s="31">
        <v>2.5123069999999998</v>
      </c>
      <c r="J32" s="31">
        <v>2.3365049999999998</v>
      </c>
      <c r="K32" s="31">
        <v>0.153145</v>
      </c>
      <c r="L32" s="31">
        <v>1.5493049999999999</v>
      </c>
      <c r="M32" s="31">
        <v>1.1207819999999999</v>
      </c>
      <c r="N32" s="31">
        <v>1.1838709999999999</v>
      </c>
    </row>
    <row r="33" spans="1:14" x14ac:dyDescent="0.25">
      <c r="A33" s="13" t="s">
        <v>12718</v>
      </c>
      <c r="B33" s="31">
        <v>746</v>
      </c>
      <c r="C33" s="31">
        <v>786.8</v>
      </c>
      <c r="D33" s="31">
        <v>884.8</v>
      </c>
      <c r="E33" s="31">
        <v>970.8</v>
      </c>
      <c r="F33" s="31">
        <v>958</v>
      </c>
      <c r="G33" s="31">
        <v>959.5</v>
      </c>
      <c r="H33" s="31">
        <v>929</v>
      </c>
      <c r="I33" s="31">
        <v>909.32360000000006</v>
      </c>
      <c r="J33" s="31">
        <v>938.53390000000002</v>
      </c>
      <c r="K33" s="31">
        <v>971.46159999999998</v>
      </c>
      <c r="L33" s="31">
        <v>1005.123</v>
      </c>
      <c r="M33" s="31">
        <v>1032.731</v>
      </c>
      <c r="N33" s="31">
        <v>1056.6479999999999</v>
      </c>
    </row>
    <row r="34" spans="1:14" x14ac:dyDescent="0.25">
      <c r="A34" s="9" t="s">
        <v>12704</v>
      </c>
      <c r="B34" s="31">
        <v>-2.9</v>
      </c>
      <c r="C34" s="31">
        <v>5.5</v>
      </c>
      <c r="D34" s="31">
        <v>12.5</v>
      </c>
      <c r="E34" s="31">
        <v>9.6999999999999993</v>
      </c>
      <c r="F34" s="31">
        <v>-1.3134174607262401</v>
      </c>
      <c r="G34" s="31">
        <v>0.15657599999999999</v>
      </c>
      <c r="H34" s="31">
        <v>-3.1787390000000002</v>
      </c>
      <c r="I34" s="31">
        <v>-2.1180180000000002</v>
      </c>
      <c r="J34" s="31">
        <v>3.2123140000000001</v>
      </c>
      <c r="K34" s="31">
        <v>3.5084179999999998</v>
      </c>
      <c r="L34" s="31">
        <v>3.464988</v>
      </c>
      <c r="M34" s="31">
        <v>2.746766</v>
      </c>
      <c r="N34" s="31">
        <v>2.3158509999999999</v>
      </c>
    </row>
    <row r="36" spans="1:14" x14ac:dyDescent="0.25">
      <c r="A36" s="38" t="s">
        <v>12813</v>
      </c>
      <c r="B36" s="16">
        <f>($M$15/B15)</f>
        <v>1.2185284683239777</v>
      </c>
      <c r="C36" s="16">
        <f t="shared" ref="C36:N36" si="1">($M$15/C15)</f>
        <v>1.2328640973630831</v>
      </c>
      <c r="D36" s="16">
        <f t="shared" si="1"/>
        <v>1.1945794025157233</v>
      </c>
      <c r="E36" s="16">
        <f t="shared" si="1"/>
        <v>1.1478791312559018</v>
      </c>
      <c r="F36" s="16">
        <f t="shared" si="1"/>
        <v>1.1376733738886289</v>
      </c>
      <c r="G36" s="16">
        <f t="shared" si="1"/>
        <v>1.1250384081443776</v>
      </c>
      <c r="H36" s="16">
        <f t="shared" si="1"/>
        <v>1.1071074681238615</v>
      </c>
      <c r="I36" s="16">
        <f t="shared" si="1"/>
        <v>1.0898682927730208</v>
      </c>
      <c r="J36" s="16">
        <f t="shared" si="1"/>
        <v>1.0707757919495473</v>
      </c>
      <c r="K36" s="16">
        <f t="shared" si="1"/>
        <v>1.0460107247584487</v>
      </c>
      <c r="L36" s="16">
        <f t="shared" si="1"/>
        <v>1.0234977676943877</v>
      </c>
      <c r="M36" s="16">
        <f t="shared" si="1"/>
        <v>1</v>
      </c>
      <c r="N36" s="16">
        <f t="shared" si="1"/>
        <v>0.97507440171810178</v>
      </c>
    </row>
    <row r="37" spans="1:14" x14ac:dyDescent="0.25">
      <c r="A37" s="38" t="s">
        <v>12812</v>
      </c>
      <c r="B37" s="16">
        <f>($M$25/B25)</f>
        <v>1.3460946517891499</v>
      </c>
      <c r="C37" s="16">
        <f t="shared" ref="C37:N37" si="2">($M$25/C25)</f>
        <v>1.3132507507507509</v>
      </c>
      <c r="D37" s="16">
        <f t="shared" si="2"/>
        <v>1.2703340595497461</v>
      </c>
      <c r="E37" s="16">
        <f t="shared" si="2"/>
        <v>1.2286215978928885</v>
      </c>
      <c r="F37" s="16">
        <f t="shared" si="2"/>
        <v>1.2068995256576112</v>
      </c>
      <c r="G37" s="16">
        <f t="shared" si="2"/>
        <v>1.1774505679427851</v>
      </c>
      <c r="H37" s="16">
        <f t="shared" si="2"/>
        <v>1.1517695473251031</v>
      </c>
      <c r="I37" s="16">
        <f t="shared" si="2"/>
        <v>1.1228845213490086</v>
      </c>
      <c r="J37" s="16">
        <f t="shared" si="2"/>
        <v>1.0726659512494252</v>
      </c>
      <c r="K37" s="16">
        <f t="shared" si="2"/>
        <v>1.0469848870267846</v>
      </c>
      <c r="L37" s="16">
        <f t="shared" si="2"/>
        <v>1.0250512745385292</v>
      </c>
      <c r="M37" s="16">
        <f t="shared" si="2"/>
        <v>1</v>
      </c>
      <c r="N37" s="16">
        <f t="shared" si="2"/>
        <v>0.97369885889229058</v>
      </c>
    </row>
    <row r="39" spans="1:14" x14ac:dyDescent="0.25">
      <c r="H39" s="7"/>
    </row>
  </sheetData>
  <pageMargins left="0.7" right="0.7" top="0.75" bottom="0.75" header="0.3" footer="0.3"/>
  <pageSetup orientation="portrait" r:id="rId1"/>
  <headerFooter>
    <oddHeader>&amp;RExh. RJW-2 Wyman WP2</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Closed</CaseStatus>
    <OpenedDate xmlns="dc463f71-b30c-4ab2-9473-d307f9d35888">2020-12-18T08:00:00+00:00</OpenedDate>
    <SignificantOrder xmlns="dc463f71-b30c-4ab2-9473-d307f9d35888">false</SignificantOrder>
    <Date1 xmlns="dc463f71-b30c-4ab2-9473-d307f9d35888">2020-12-18T08:00:00+00:00</Date1>
    <IsDocumentOrder xmlns="dc463f71-b30c-4ab2-9473-d307f9d35888">false</IsDocumentOrder>
    <IsHighlyConfidential xmlns="dc463f71-b30c-4ab2-9473-d307f9d35888">false</IsHighlyConfidential>
    <CaseCompanyNames xmlns="dc463f71-b30c-4ab2-9473-d307f9d35888">Northwest Natural Gas Company</CaseCompanyNames>
    <Nickname xmlns="http://schemas.microsoft.com/sharepoint/v3" xsi:nil="true"/>
    <DocketNumber xmlns="dc463f71-b30c-4ab2-9473-d307f9d35888">200994</DocketNumber>
    <DelegatedOrder xmlns="dc463f71-b30c-4ab2-9473-d307f9d35888">false</DelegatedOrde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EEC80525953A745BD9B79DC421B8604" ma:contentTypeVersion="44" ma:contentTypeDescription="" ma:contentTypeScope="" ma:versionID="d6c87c65b10fecc881685080ae79a646">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E3C660D-37D4-448E-B755-43A076876BE5}">
  <ds:schemaRefs>
    <ds:schemaRef ds:uri="http://www.w3.org/XML/1998/namespace"/>
    <ds:schemaRef ds:uri="http://purl.org/dc/terms/"/>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2350A11B-E536-4422-999D-33E97AB891A6}">
  <ds:schemaRefs>
    <ds:schemaRef ds:uri="http://schemas.microsoft.com/sharepoint/v3/contenttype/forms"/>
  </ds:schemaRefs>
</ds:datastoreItem>
</file>

<file path=customXml/itemProps3.xml><?xml version="1.0" encoding="utf-8"?>
<ds:datastoreItem xmlns:ds="http://schemas.openxmlformats.org/officeDocument/2006/customXml" ds:itemID="{05A7B67C-9326-431E-B6DE-34EFCB7D1A39}"/>
</file>

<file path=customXml/itemProps4.xml><?xml version="1.0" encoding="utf-8"?>
<ds:datastoreItem xmlns:ds="http://schemas.openxmlformats.org/officeDocument/2006/customXml" ds:itemID="{3178A2FB-FC46-4C70-8098-0BD1C22F18B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Index</vt:lpstr>
      <vt:lpstr>Summary</vt:lpstr>
      <vt:lpstr>Mains Summary</vt:lpstr>
      <vt:lpstr>Services Summary</vt:lpstr>
      <vt:lpstr>Mains Forecast</vt:lpstr>
      <vt:lpstr>Jobs Dataset</vt:lpstr>
      <vt:lpstr>PremiseRateSch WA</vt:lpstr>
      <vt:lpstr>Small Commercial Premises</vt:lpstr>
      <vt:lpstr>IHS PP Const. Cost Table A20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2020-12-17T23:29:24Z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0x0101006E56B4D1795A2E4DB2F0B01679ED314A008EEC80525953A745BD9B79DC421B8604</vt:lpwstr>
  </property>
  <property fmtid="{D5CDD505-2E9C-101B-9397-08002B2CF9AE}" pid="3" name="_docset_NoMedatataSyncRequired">
    <vt:lpwstr>False</vt:lpwstr>
  </property>
  <property fmtid="{D5CDD505-2E9C-101B-9397-08002B2CF9AE}" pid="4" name="IsEFSEC">
    <vt:bool>false</vt:bool>
  </property>
</Properties>
</file>